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9440" windowHeight="9855" tabRatio="822" firstSheet="1" activeTab="12"/>
  </bookViews>
  <sheets>
    <sheet name="帮助说明" sheetId="11" r:id="rId1"/>
    <sheet name="项目信息" sheetId="4" r:id="rId2"/>
    <sheet name="项目风险评估表" sheetId="15" r:id="rId3"/>
    <sheet name="项目阶段与里程碑" sheetId="13" r:id="rId4"/>
    <sheet name="项目进度计划" sheetId="2" r:id="rId5"/>
    <sheet name="需求列表" sheetId="3" r:id="rId6"/>
    <sheet name="项目看板" sheetId="6" r:id="rId7"/>
    <sheet name="甘特图视图" sheetId="5" r:id="rId8"/>
    <sheet name="任务看板" sheetId="27" r:id="rId9"/>
    <sheet name="项目监控指标" sheetId="29" r:id="rId10"/>
    <sheet name="项目参数" sheetId="12" r:id="rId11"/>
    <sheet name="临-间接" sheetId="18" r:id="rId12"/>
    <sheet name="临-进度" sheetId="17" r:id="rId13"/>
    <sheet name="临-挣值" sheetId="19" r:id="rId14"/>
    <sheet name="临-任务" sheetId="22" r:id="rId15"/>
    <sheet name="临-燃尽图" sheetId="28" r:id="rId16"/>
    <sheet name="临-燃尽0" sheetId="23" r:id="rId17"/>
    <sheet name="临-效率" sheetId="25" r:id="rId18"/>
    <sheet name="临-个人" sheetId="24" r:id="rId19"/>
    <sheet name="临-工作量" sheetId="20" r:id="rId20"/>
    <sheet name="项目外部通讯录" sheetId="26" r:id="rId21"/>
    <sheet name="内部通讯录" sheetId="7" r:id="rId22"/>
    <sheet name="干系人分析" sheetId="14" r:id="rId23"/>
    <sheet name="沟通计划" sheetId="16" r:id="rId24"/>
    <sheet name="风险列表" sheetId="1" r:id="rId25"/>
    <sheet name="周计划视图" sheetId="10" r:id="rId26"/>
  </sheets>
  <definedNames>
    <definedName name="_xlnm._FilterDatabase" localSheetId="4" hidden="1">项目进度计划!$A$1:$X$2000</definedName>
  </definedNames>
  <calcPr calcId="145621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</pivotCaches>
</workbook>
</file>

<file path=xl/calcChain.xml><?xml version="1.0" encoding="utf-8"?>
<calcChain xmlns="http://schemas.openxmlformats.org/spreadsheetml/2006/main">
  <c r="J26" i="19" l="1"/>
  <c r="W3" i="19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T3" i="18"/>
  <c r="U3" i="18"/>
  <c r="V3" i="18"/>
  <c r="W3" i="18"/>
  <c r="T4" i="18"/>
  <c r="U4" i="18"/>
  <c r="V4" i="18"/>
  <c r="W4" i="18"/>
  <c r="T5" i="18"/>
  <c r="U5" i="18"/>
  <c r="V5" i="18"/>
  <c r="W5" i="18"/>
  <c r="T6" i="18"/>
  <c r="U6" i="18"/>
  <c r="V6" i="18"/>
  <c r="W6" i="18"/>
  <c r="T7" i="18"/>
  <c r="U7" i="18"/>
  <c r="V7" i="18"/>
  <c r="W7" i="18"/>
  <c r="T8" i="18"/>
  <c r="U8" i="18"/>
  <c r="V8" i="18"/>
  <c r="W8" i="18"/>
  <c r="T9" i="18"/>
  <c r="U9" i="18"/>
  <c r="V9" i="18"/>
  <c r="W9" i="18"/>
  <c r="T10" i="18"/>
  <c r="U10" i="18"/>
  <c r="V10" i="18"/>
  <c r="W10" i="18"/>
  <c r="T11" i="18"/>
  <c r="U11" i="18"/>
  <c r="V11" i="18"/>
  <c r="W11" i="18"/>
  <c r="T12" i="18"/>
  <c r="U12" i="18"/>
  <c r="V12" i="18"/>
  <c r="W12" i="18"/>
  <c r="T13" i="18"/>
  <c r="U13" i="18"/>
  <c r="V13" i="18"/>
  <c r="W13" i="18"/>
  <c r="T14" i="18"/>
  <c r="U14" i="18"/>
  <c r="V14" i="18"/>
  <c r="W14" i="18"/>
  <c r="T15" i="18"/>
  <c r="U15" i="18"/>
  <c r="V15" i="18"/>
  <c r="W15" i="18"/>
  <c r="T16" i="18"/>
  <c r="U16" i="18"/>
  <c r="V16" i="18"/>
  <c r="W16" i="18"/>
  <c r="T17" i="18"/>
  <c r="U17" i="18"/>
  <c r="V17" i="18"/>
  <c r="W17" i="18"/>
  <c r="T18" i="18"/>
  <c r="U18" i="18"/>
  <c r="V18" i="18"/>
  <c r="W18" i="18"/>
  <c r="T19" i="18"/>
  <c r="U19" i="18"/>
  <c r="V19" i="18"/>
  <c r="W19" i="18"/>
  <c r="T20" i="18"/>
  <c r="U20" i="18"/>
  <c r="V20" i="18"/>
  <c r="W20" i="18"/>
  <c r="T21" i="18"/>
  <c r="U21" i="18"/>
  <c r="V21" i="18"/>
  <c r="W21" i="18"/>
  <c r="T22" i="18"/>
  <c r="U22" i="18"/>
  <c r="V22" i="18"/>
  <c r="W22" i="18"/>
  <c r="T23" i="18"/>
  <c r="U23" i="18"/>
  <c r="V23" i="18"/>
  <c r="W23" i="18"/>
  <c r="T24" i="18"/>
  <c r="U24" i="18"/>
  <c r="V24" i="18"/>
  <c r="W24" i="18"/>
  <c r="T25" i="18"/>
  <c r="U25" i="18"/>
  <c r="V25" i="18"/>
  <c r="W25" i="18"/>
  <c r="T26" i="18"/>
  <c r="U26" i="18"/>
  <c r="V26" i="18"/>
  <c r="W26" i="18"/>
  <c r="T27" i="18"/>
  <c r="U27" i="18"/>
  <c r="V27" i="18"/>
  <c r="W27" i="18"/>
  <c r="T28" i="18"/>
  <c r="U28" i="18"/>
  <c r="V28" i="18"/>
  <c r="W28" i="18"/>
  <c r="T29" i="18"/>
  <c r="U29" i="18"/>
  <c r="V29" i="18"/>
  <c r="W29" i="18"/>
  <c r="T30" i="18"/>
  <c r="U30" i="18"/>
  <c r="V30" i="18"/>
  <c r="W30" i="18"/>
  <c r="T31" i="18"/>
  <c r="U31" i="18"/>
  <c r="V31" i="18"/>
  <c r="W31" i="18"/>
  <c r="T32" i="18"/>
  <c r="U32" i="18"/>
  <c r="V32" i="18"/>
  <c r="W32" i="18"/>
  <c r="T33" i="18"/>
  <c r="U33" i="18"/>
  <c r="V33" i="18"/>
  <c r="W33" i="18"/>
  <c r="T34" i="18"/>
  <c r="U34" i="18"/>
  <c r="V34" i="18"/>
  <c r="W34" i="18"/>
  <c r="T35" i="18"/>
  <c r="U35" i="18"/>
  <c r="V35" i="18"/>
  <c r="W35" i="18"/>
  <c r="T36" i="18"/>
  <c r="U36" i="18"/>
  <c r="V36" i="18"/>
  <c r="W36" i="18"/>
  <c r="T37" i="18"/>
  <c r="U37" i="18"/>
  <c r="V37" i="18"/>
  <c r="W37" i="18"/>
  <c r="T38" i="18"/>
  <c r="U38" i="18"/>
  <c r="V38" i="18"/>
  <c r="W38" i="18"/>
  <c r="T39" i="18"/>
  <c r="U39" i="18"/>
  <c r="V39" i="18"/>
  <c r="W39" i="18"/>
  <c r="T40" i="18"/>
  <c r="U40" i="18"/>
  <c r="V40" i="18"/>
  <c r="W40" i="18"/>
  <c r="T41" i="18"/>
  <c r="U41" i="18"/>
  <c r="V41" i="18"/>
  <c r="W41" i="18"/>
  <c r="T42" i="18"/>
  <c r="U42" i="18"/>
  <c r="V42" i="18"/>
  <c r="W42" i="18"/>
  <c r="T43" i="18"/>
  <c r="U43" i="18"/>
  <c r="V43" i="18"/>
  <c r="W43" i="18"/>
  <c r="T44" i="18"/>
  <c r="U44" i="18"/>
  <c r="V44" i="18"/>
  <c r="W44" i="18"/>
  <c r="T45" i="18"/>
  <c r="U45" i="18"/>
  <c r="V45" i="18"/>
  <c r="W45" i="18"/>
  <c r="T46" i="18"/>
  <c r="U46" i="18"/>
  <c r="V46" i="18"/>
  <c r="W46" i="18"/>
  <c r="T47" i="18"/>
  <c r="U47" i="18"/>
  <c r="V47" i="18"/>
  <c r="W47" i="18"/>
  <c r="T48" i="18"/>
  <c r="U48" i="18"/>
  <c r="V48" i="18"/>
  <c r="W48" i="18"/>
  <c r="T49" i="18"/>
  <c r="U49" i="18"/>
  <c r="V49" i="18"/>
  <c r="W49" i="18"/>
  <c r="T50" i="18"/>
  <c r="U50" i="18"/>
  <c r="V50" i="18"/>
  <c r="W50" i="18"/>
  <c r="T51" i="18"/>
  <c r="U51" i="18"/>
  <c r="V51" i="18"/>
  <c r="W51" i="18"/>
  <c r="T52" i="18"/>
  <c r="U52" i="18"/>
  <c r="V52" i="18"/>
  <c r="W52" i="18"/>
  <c r="T53" i="18"/>
  <c r="U53" i="18"/>
  <c r="V53" i="18"/>
  <c r="W53" i="18"/>
  <c r="T54" i="18"/>
  <c r="U54" i="18"/>
  <c r="V54" i="18"/>
  <c r="W54" i="18"/>
  <c r="T55" i="18"/>
  <c r="U55" i="18"/>
  <c r="V55" i="18"/>
  <c r="W55" i="18"/>
  <c r="T56" i="18"/>
  <c r="U56" i="18"/>
  <c r="V56" i="18"/>
  <c r="W56" i="18"/>
  <c r="T57" i="18"/>
  <c r="U57" i="18"/>
  <c r="V57" i="18"/>
  <c r="W57" i="18"/>
  <c r="T58" i="18"/>
  <c r="U58" i="18"/>
  <c r="V58" i="18"/>
  <c r="W58" i="18"/>
  <c r="T59" i="18"/>
  <c r="U59" i="18"/>
  <c r="V59" i="18"/>
  <c r="W59" i="18"/>
  <c r="T60" i="18"/>
  <c r="U60" i="18"/>
  <c r="V60" i="18"/>
  <c r="W60" i="18"/>
  <c r="T61" i="18"/>
  <c r="U61" i="18"/>
  <c r="V61" i="18"/>
  <c r="W61" i="18"/>
  <c r="T62" i="18"/>
  <c r="U62" i="18"/>
  <c r="V62" i="18"/>
  <c r="W62" i="18"/>
  <c r="T63" i="18"/>
  <c r="U63" i="18"/>
  <c r="V63" i="18"/>
  <c r="W63" i="18"/>
  <c r="T64" i="18"/>
  <c r="U64" i="18"/>
  <c r="V64" i="18"/>
  <c r="W64" i="18"/>
  <c r="T65" i="18"/>
  <c r="U65" i="18"/>
  <c r="V65" i="18"/>
  <c r="W65" i="18"/>
  <c r="T66" i="18"/>
  <c r="U66" i="18"/>
  <c r="V66" i="18"/>
  <c r="W66" i="18"/>
  <c r="T67" i="18"/>
  <c r="U67" i="18"/>
  <c r="V67" i="18"/>
  <c r="W67" i="18"/>
  <c r="T68" i="18"/>
  <c r="U68" i="18"/>
  <c r="V68" i="18"/>
  <c r="W68" i="18"/>
  <c r="T69" i="18"/>
  <c r="U69" i="18"/>
  <c r="V69" i="18"/>
  <c r="W69" i="18"/>
  <c r="T70" i="18"/>
  <c r="U70" i="18"/>
  <c r="V70" i="18"/>
  <c r="W70" i="18"/>
  <c r="T71" i="18"/>
  <c r="U71" i="18"/>
  <c r="V71" i="18"/>
  <c r="W71" i="18"/>
  <c r="T72" i="18"/>
  <c r="U72" i="18"/>
  <c r="V72" i="18"/>
  <c r="W72" i="18"/>
  <c r="T73" i="18"/>
  <c r="U73" i="18"/>
  <c r="V73" i="18"/>
  <c r="W73" i="18"/>
  <c r="T74" i="18"/>
  <c r="U74" i="18"/>
  <c r="V74" i="18"/>
  <c r="W74" i="18"/>
  <c r="T75" i="18"/>
  <c r="U75" i="18"/>
  <c r="V75" i="18"/>
  <c r="W75" i="18"/>
  <c r="T76" i="18"/>
  <c r="U76" i="18"/>
  <c r="V76" i="18"/>
  <c r="W76" i="18"/>
  <c r="T77" i="18"/>
  <c r="U77" i="18"/>
  <c r="V77" i="18"/>
  <c r="W77" i="18"/>
  <c r="T78" i="18"/>
  <c r="U78" i="18"/>
  <c r="V78" i="18"/>
  <c r="W78" i="18"/>
  <c r="T79" i="18"/>
  <c r="U79" i="18"/>
  <c r="V79" i="18"/>
  <c r="W79" i="18"/>
  <c r="T80" i="18"/>
  <c r="U80" i="18"/>
  <c r="V80" i="18"/>
  <c r="W80" i="18"/>
  <c r="T81" i="18"/>
  <c r="U81" i="18"/>
  <c r="V81" i="18"/>
  <c r="W81" i="18"/>
  <c r="T82" i="18"/>
  <c r="U82" i="18"/>
  <c r="V82" i="18"/>
  <c r="W82" i="18"/>
  <c r="T83" i="18"/>
  <c r="U83" i="18"/>
  <c r="V83" i="18"/>
  <c r="W83" i="18"/>
  <c r="T84" i="18"/>
  <c r="U84" i="18"/>
  <c r="V84" i="18"/>
  <c r="W84" i="18"/>
  <c r="T85" i="18"/>
  <c r="U85" i="18"/>
  <c r="V85" i="18"/>
  <c r="W85" i="18"/>
  <c r="T86" i="18"/>
  <c r="U86" i="18"/>
  <c r="V86" i="18"/>
  <c r="W86" i="18"/>
  <c r="T87" i="18"/>
  <c r="U87" i="18"/>
  <c r="V87" i="18"/>
  <c r="W87" i="18"/>
  <c r="T88" i="18"/>
  <c r="U88" i="18"/>
  <c r="V88" i="18"/>
  <c r="W88" i="18"/>
  <c r="T89" i="18"/>
  <c r="U89" i="18"/>
  <c r="V89" i="18"/>
  <c r="W89" i="18"/>
  <c r="T90" i="18"/>
  <c r="U90" i="18"/>
  <c r="V90" i="18"/>
  <c r="W90" i="18"/>
  <c r="T91" i="18"/>
  <c r="U91" i="18"/>
  <c r="V91" i="18"/>
  <c r="W91" i="18"/>
  <c r="T92" i="18"/>
  <c r="U92" i="18"/>
  <c r="V92" i="18"/>
  <c r="W92" i="18"/>
  <c r="T93" i="18"/>
  <c r="U93" i="18"/>
  <c r="V93" i="18"/>
  <c r="W93" i="18"/>
  <c r="T94" i="18"/>
  <c r="U94" i="18"/>
  <c r="V94" i="18"/>
  <c r="W94" i="18"/>
  <c r="T95" i="18"/>
  <c r="U95" i="18"/>
  <c r="V95" i="18"/>
  <c r="W95" i="18"/>
  <c r="T96" i="18"/>
  <c r="U96" i="18"/>
  <c r="V96" i="18"/>
  <c r="W96" i="18"/>
  <c r="T97" i="18"/>
  <c r="U97" i="18"/>
  <c r="V97" i="18"/>
  <c r="W97" i="18"/>
  <c r="T98" i="18"/>
  <c r="U98" i="18"/>
  <c r="V98" i="18"/>
  <c r="W98" i="18"/>
  <c r="T99" i="18"/>
  <c r="U99" i="18"/>
  <c r="V99" i="18"/>
  <c r="W99" i="18"/>
  <c r="T100" i="18"/>
  <c r="U100" i="18"/>
  <c r="V100" i="18"/>
  <c r="W100" i="18"/>
  <c r="T101" i="18"/>
  <c r="U101" i="18"/>
  <c r="V101" i="18"/>
  <c r="W101" i="18"/>
  <c r="T102" i="18"/>
  <c r="U102" i="18"/>
  <c r="V102" i="18"/>
  <c r="W102" i="18"/>
  <c r="T103" i="18"/>
  <c r="U103" i="18"/>
  <c r="V103" i="18"/>
  <c r="W103" i="18"/>
  <c r="T104" i="18"/>
  <c r="U104" i="18"/>
  <c r="V104" i="18"/>
  <c r="W104" i="18"/>
  <c r="T105" i="18"/>
  <c r="U105" i="18"/>
  <c r="V105" i="18"/>
  <c r="W105" i="18"/>
  <c r="T106" i="18"/>
  <c r="U106" i="18"/>
  <c r="V106" i="18"/>
  <c r="W106" i="18"/>
  <c r="T107" i="18"/>
  <c r="U107" i="18"/>
  <c r="V107" i="18"/>
  <c r="W107" i="18"/>
  <c r="T108" i="18"/>
  <c r="U108" i="18"/>
  <c r="V108" i="18"/>
  <c r="W108" i="18"/>
  <c r="T109" i="18"/>
  <c r="U109" i="18"/>
  <c r="V109" i="18"/>
  <c r="W109" i="18"/>
  <c r="T110" i="18"/>
  <c r="U110" i="18"/>
  <c r="V110" i="18"/>
  <c r="W110" i="18"/>
  <c r="T111" i="18"/>
  <c r="U111" i="18"/>
  <c r="V111" i="18"/>
  <c r="W111" i="18"/>
  <c r="T112" i="18"/>
  <c r="U112" i="18"/>
  <c r="V112" i="18"/>
  <c r="W112" i="18"/>
  <c r="T113" i="18"/>
  <c r="U113" i="18"/>
  <c r="V113" i="18"/>
  <c r="W113" i="18"/>
  <c r="T114" i="18"/>
  <c r="U114" i="18"/>
  <c r="V114" i="18"/>
  <c r="W114" i="18"/>
  <c r="T115" i="18"/>
  <c r="U115" i="18"/>
  <c r="V115" i="18"/>
  <c r="W115" i="18"/>
  <c r="T116" i="18"/>
  <c r="U116" i="18"/>
  <c r="V116" i="18"/>
  <c r="W116" i="18"/>
  <c r="T117" i="18"/>
  <c r="U117" i="18"/>
  <c r="V117" i="18"/>
  <c r="W117" i="18"/>
  <c r="T118" i="18"/>
  <c r="U118" i="18"/>
  <c r="V118" i="18"/>
  <c r="W118" i="18"/>
  <c r="T119" i="18"/>
  <c r="U119" i="18"/>
  <c r="V119" i="18"/>
  <c r="W119" i="18"/>
  <c r="T120" i="18"/>
  <c r="U120" i="18"/>
  <c r="V120" i="18"/>
  <c r="W120" i="18"/>
  <c r="T121" i="18"/>
  <c r="U121" i="18"/>
  <c r="V121" i="18"/>
  <c r="W121" i="18"/>
  <c r="T122" i="18"/>
  <c r="U122" i="18"/>
  <c r="V122" i="18"/>
  <c r="W122" i="18"/>
  <c r="T123" i="18"/>
  <c r="U123" i="18"/>
  <c r="V123" i="18"/>
  <c r="W123" i="18"/>
  <c r="T124" i="18"/>
  <c r="U124" i="18"/>
  <c r="V124" i="18"/>
  <c r="W124" i="18"/>
  <c r="T125" i="18"/>
  <c r="U125" i="18"/>
  <c r="V125" i="18"/>
  <c r="W125" i="18"/>
  <c r="T126" i="18"/>
  <c r="U126" i="18"/>
  <c r="V126" i="18"/>
  <c r="W126" i="18"/>
  <c r="T127" i="18"/>
  <c r="U127" i="18"/>
  <c r="V127" i="18"/>
  <c r="W127" i="18"/>
  <c r="T128" i="18"/>
  <c r="U128" i="18"/>
  <c r="V128" i="18"/>
  <c r="W128" i="18"/>
  <c r="T129" i="18"/>
  <c r="U129" i="18"/>
  <c r="V129" i="18"/>
  <c r="W129" i="18"/>
  <c r="T130" i="18"/>
  <c r="U130" i="18"/>
  <c r="V130" i="18"/>
  <c r="W130" i="18"/>
  <c r="T131" i="18"/>
  <c r="U131" i="18"/>
  <c r="V131" i="18"/>
  <c r="W131" i="18"/>
  <c r="T132" i="18"/>
  <c r="U132" i="18"/>
  <c r="V132" i="18"/>
  <c r="W132" i="18"/>
  <c r="T133" i="18"/>
  <c r="U133" i="18"/>
  <c r="V133" i="18"/>
  <c r="W133" i="18"/>
  <c r="T134" i="18"/>
  <c r="U134" i="18"/>
  <c r="V134" i="18"/>
  <c r="W134" i="18"/>
  <c r="T135" i="18"/>
  <c r="U135" i="18"/>
  <c r="V135" i="18"/>
  <c r="W135" i="18"/>
  <c r="T136" i="18"/>
  <c r="U136" i="18"/>
  <c r="V136" i="18"/>
  <c r="W136" i="18"/>
  <c r="T137" i="18"/>
  <c r="U137" i="18"/>
  <c r="V137" i="18"/>
  <c r="W137" i="18"/>
  <c r="T138" i="18"/>
  <c r="U138" i="18"/>
  <c r="V138" i="18"/>
  <c r="W138" i="18"/>
  <c r="T139" i="18"/>
  <c r="U139" i="18"/>
  <c r="V139" i="18"/>
  <c r="W139" i="18"/>
  <c r="T140" i="18"/>
  <c r="U140" i="18"/>
  <c r="V140" i="18"/>
  <c r="W140" i="18"/>
  <c r="T141" i="18"/>
  <c r="U141" i="18"/>
  <c r="V141" i="18"/>
  <c r="W141" i="18"/>
  <c r="T142" i="18"/>
  <c r="U142" i="18"/>
  <c r="V142" i="18"/>
  <c r="W142" i="18"/>
  <c r="T143" i="18"/>
  <c r="U143" i="18"/>
  <c r="V143" i="18"/>
  <c r="W143" i="18"/>
  <c r="T144" i="18"/>
  <c r="U144" i="18"/>
  <c r="V144" i="18"/>
  <c r="W144" i="18"/>
  <c r="T145" i="18"/>
  <c r="U145" i="18"/>
  <c r="V145" i="18"/>
  <c r="W145" i="18"/>
  <c r="T146" i="18"/>
  <c r="U146" i="18"/>
  <c r="V146" i="18"/>
  <c r="W146" i="18"/>
  <c r="T147" i="18"/>
  <c r="U147" i="18"/>
  <c r="V147" i="18"/>
  <c r="W147" i="18"/>
  <c r="T148" i="18"/>
  <c r="U148" i="18"/>
  <c r="V148" i="18"/>
  <c r="W148" i="18"/>
  <c r="T149" i="18"/>
  <c r="U149" i="18"/>
  <c r="V149" i="18"/>
  <c r="W149" i="18"/>
  <c r="T150" i="18"/>
  <c r="U150" i="18"/>
  <c r="V150" i="18"/>
  <c r="W150" i="18"/>
  <c r="T151" i="18"/>
  <c r="U151" i="18"/>
  <c r="V151" i="18"/>
  <c r="W151" i="18"/>
  <c r="T152" i="18"/>
  <c r="U152" i="18"/>
  <c r="V152" i="18"/>
  <c r="W152" i="18"/>
  <c r="T153" i="18"/>
  <c r="U153" i="18"/>
  <c r="V153" i="18"/>
  <c r="W153" i="18"/>
  <c r="T154" i="18"/>
  <c r="U154" i="18"/>
  <c r="V154" i="18"/>
  <c r="W154" i="18"/>
  <c r="T155" i="18"/>
  <c r="U155" i="18"/>
  <c r="V155" i="18"/>
  <c r="W155" i="18"/>
  <c r="T156" i="18"/>
  <c r="U156" i="18"/>
  <c r="V156" i="18"/>
  <c r="W156" i="18"/>
  <c r="T157" i="18"/>
  <c r="U157" i="18"/>
  <c r="V157" i="18"/>
  <c r="W157" i="18"/>
  <c r="T158" i="18"/>
  <c r="U158" i="18"/>
  <c r="V158" i="18"/>
  <c r="W158" i="18"/>
  <c r="T159" i="18"/>
  <c r="U159" i="18"/>
  <c r="V159" i="18"/>
  <c r="W159" i="18"/>
  <c r="T160" i="18"/>
  <c r="U160" i="18"/>
  <c r="V160" i="18"/>
  <c r="W160" i="18"/>
  <c r="T161" i="18"/>
  <c r="U161" i="18"/>
  <c r="V161" i="18"/>
  <c r="W161" i="18"/>
  <c r="T162" i="18"/>
  <c r="U162" i="18"/>
  <c r="V162" i="18"/>
  <c r="W162" i="18"/>
  <c r="T163" i="18"/>
  <c r="U163" i="18"/>
  <c r="V163" i="18"/>
  <c r="W163" i="18"/>
  <c r="T164" i="18"/>
  <c r="U164" i="18"/>
  <c r="V164" i="18"/>
  <c r="W164" i="18"/>
  <c r="T165" i="18"/>
  <c r="U165" i="18"/>
  <c r="V165" i="18"/>
  <c r="W165" i="18"/>
  <c r="T166" i="18"/>
  <c r="U166" i="18"/>
  <c r="V166" i="18"/>
  <c r="W166" i="18"/>
  <c r="T167" i="18"/>
  <c r="U167" i="18"/>
  <c r="V167" i="18"/>
  <c r="W167" i="18"/>
  <c r="T168" i="18"/>
  <c r="U168" i="18"/>
  <c r="V168" i="18"/>
  <c r="W168" i="18"/>
  <c r="T169" i="18"/>
  <c r="U169" i="18"/>
  <c r="V169" i="18"/>
  <c r="W169" i="18"/>
  <c r="T170" i="18"/>
  <c r="U170" i="18"/>
  <c r="V170" i="18"/>
  <c r="W170" i="18"/>
  <c r="T171" i="18"/>
  <c r="U171" i="18"/>
  <c r="V171" i="18"/>
  <c r="W171" i="18"/>
  <c r="T172" i="18"/>
  <c r="U172" i="18"/>
  <c r="V172" i="18"/>
  <c r="W172" i="18"/>
  <c r="T173" i="18"/>
  <c r="U173" i="18"/>
  <c r="V173" i="18"/>
  <c r="W173" i="18"/>
  <c r="T174" i="18"/>
  <c r="U174" i="18"/>
  <c r="V174" i="18"/>
  <c r="W174" i="18"/>
  <c r="T175" i="18"/>
  <c r="U175" i="18"/>
  <c r="V175" i="18"/>
  <c r="W175" i="18"/>
  <c r="T176" i="18"/>
  <c r="U176" i="18"/>
  <c r="V176" i="18"/>
  <c r="W176" i="18"/>
  <c r="T177" i="18"/>
  <c r="U177" i="18"/>
  <c r="V177" i="18"/>
  <c r="W177" i="18"/>
  <c r="T178" i="18"/>
  <c r="U178" i="18"/>
  <c r="V178" i="18"/>
  <c r="W178" i="18"/>
  <c r="T179" i="18"/>
  <c r="U179" i="18"/>
  <c r="V179" i="18"/>
  <c r="W179" i="18"/>
  <c r="T180" i="18"/>
  <c r="U180" i="18"/>
  <c r="V180" i="18"/>
  <c r="W180" i="18"/>
  <c r="T181" i="18"/>
  <c r="U181" i="18"/>
  <c r="V181" i="18"/>
  <c r="W181" i="18"/>
  <c r="T182" i="18"/>
  <c r="U182" i="18"/>
  <c r="V182" i="18"/>
  <c r="W182" i="18"/>
  <c r="T183" i="18"/>
  <c r="U183" i="18"/>
  <c r="V183" i="18"/>
  <c r="W183" i="18"/>
  <c r="T184" i="18"/>
  <c r="U184" i="18"/>
  <c r="V184" i="18"/>
  <c r="W184" i="18"/>
  <c r="T185" i="18"/>
  <c r="U185" i="18"/>
  <c r="V185" i="18"/>
  <c r="W185" i="18"/>
  <c r="T186" i="18"/>
  <c r="U186" i="18"/>
  <c r="V186" i="18"/>
  <c r="W186" i="18"/>
  <c r="T187" i="18"/>
  <c r="U187" i="18"/>
  <c r="V187" i="18"/>
  <c r="W187" i="18"/>
  <c r="T188" i="18"/>
  <c r="U188" i="18"/>
  <c r="V188" i="18"/>
  <c r="W188" i="18"/>
  <c r="T189" i="18"/>
  <c r="U189" i="18"/>
  <c r="V189" i="18"/>
  <c r="W189" i="18"/>
  <c r="T190" i="18"/>
  <c r="U190" i="18"/>
  <c r="V190" i="18"/>
  <c r="W190" i="18"/>
  <c r="T191" i="18"/>
  <c r="U191" i="18"/>
  <c r="V191" i="18"/>
  <c r="W191" i="18"/>
  <c r="T192" i="18"/>
  <c r="U192" i="18"/>
  <c r="V192" i="18"/>
  <c r="W192" i="18"/>
  <c r="T193" i="18"/>
  <c r="U193" i="18"/>
  <c r="V193" i="18"/>
  <c r="W193" i="18"/>
  <c r="T194" i="18"/>
  <c r="U194" i="18"/>
  <c r="V194" i="18"/>
  <c r="W194" i="18"/>
  <c r="T195" i="18"/>
  <c r="U195" i="18"/>
  <c r="V195" i="18"/>
  <c r="W195" i="18"/>
  <c r="T196" i="18"/>
  <c r="U196" i="18"/>
  <c r="V196" i="18"/>
  <c r="W196" i="18"/>
  <c r="T197" i="18"/>
  <c r="U197" i="18"/>
  <c r="V197" i="18"/>
  <c r="W197" i="18"/>
  <c r="T198" i="18"/>
  <c r="U198" i="18"/>
  <c r="V198" i="18"/>
  <c r="W198" i="18"/>
  <c r="T199" i="18"/>
  <c r="U199" i="18"/>
  <c r="V199" i="18"/>
  <c r="W199" i="18"/>
  <c r="T200" i="18"/>
  <c r="U200" i="18"/>
  <c r="V200" i="18"/>
  <c r="W200" i="18"/>
  <c r="T201" i="18"/>
  <c r="U201" i="18"/>
  <c r="V201" i="18"/>
  <c r="W201" i="18"/>
  <c r="T202" i="18"/>
  <c r="U202" i="18"/>
  <c r="V202" i="18"/>
  <c r="W202" i="18"/>
  <c r="T203" i="18"/>
  <c r="U203" i="18"/>
  <c r="V203" i="18"/>
  <c r="W203" i="18"/>
  <c r="T204" i="18"/>
  <c r="U204" i="18"/>
  <c r="V204" i="18"/>
  <c r="W204" i="18"/>
  <c r="T205" i="18"/>
  <c r="U205" i="18"/>
  <c r="V205" i="18"/>
  <c r="W205" i="18"/>
  <c r="T206" i="18"/>
  <c r="U206" i="18"/>
  <c r="V206" i="18"/>
  <c r="W206" i="18"/>
  <c r="T207" i="18"/>
  <c r="U207" i="18"/>
  <c r="V207" i="18"/>
  <c r="W207" i="18"/>
  <c r="T208" i="18"/>
  <c r="U208" i="18"/>
  <c r="V208" i="18"/>
  <c r="W208" i="18"/>
  <c r="T209" i="18"/>
  <c r="U209" i="18"/>
  <c r="V209" i="18"/>
  <c r="W209" i="18"/>
  <c r="T210" i="18"/>
  <c r="U210" i="18"/>
  <c r="V210" i="18"/>
  <c r="W210" i="18"/>
  <c r="T211" i="18"/>
  <c r="U211" i="18"/>
  <c r="V211" i="18"/>
  <c r="W211" i="18"/>
  <c r="T212" i="18"/>
  <c r="U212" i="18"/>
  <c r="V212" i="18"/>
  <c r="W212" i="18"/>
  <c r="T213" i="18"/>
  <c r="U213" i="18"/>
  <c r="V213" i="18"/>
  <c r="W213" i="18"/>
  <c r="T214" i="18"/>
  <c r="U214" i="18"/>
  <c r="V214" i="18"/>
  <c r="W214" i="18"/>
  <c r="T215" i="18"/>
  <c r="U215" i="18"/>
  <c r="V215" i="18"/>
  <c r="W215" i="18"/>
  <c r="T216" i="18"/>
  <c r="U216" i="18"/>
  <c r="V216" i="18"/>
  <c r="W216" i="18"/>
  <c r="T217" i="18"/>
  <c r="U217" i="18"/>
  <c r="V217" i="18"/>
  <c r="W217" i="18"/>
  <c r="T218" i="18"/>
  <c r="U218" i="18"/>
  <c r="V218" i="18"/>
  <c r="W218" i="18"/>
  <c r="T219" i="18"/>
  <c r="U219" i="18"/>
  <c r="V219" i="18"/>
  <c r="W219" i="18"/>
  <c r="T220" i="18"/>
  <c r="U220" i="18"/>
  <c r="V220" i="18"/>
  <c r="W220" i="18"/>
  <c r="T221" i="18"/>
  <c r="U221" i="18"/>
  <c r="V221" i="18"/>
  <c r="W221" i="18"/>
  <c r="T222" i="18"/>
  <c r="U222" i="18"/>
  <c r="V222" i="18"/>
  <c r="W222" i="18"/>
  <c r="T223" i="18"/>
  <c r="U223" i="18"/>
  <c r="V223" i="18"/>
  <c r="W223" i="18"/>
  <c r="T224" i="18"/>
  <c r="U224" i="18"/>
  <c r="V224" i="18"/>
  <c r="W224" i="18"/>
  <c r="T225" i="18"/>
  <c r="U225" i="18"/>
  <c r="V225" i="18"/>
  <c r="W225" i="18"/>
  <c r="T226" i="18"/>
  <c r="U226" i="18"/>
  <c r="V226" i="18"/>
  <c r="W226" i="18"/>
  <c r="T227" i="18"/>
  <c r="U227" i="18"/>
  <c r="V227" i="18"/>
  <c r="W227" i="18"/>
  <c r="T228" i="18"/>
  <c r="U228" i="18"/>
  <c r="V228" i="18"/>
  <c r="W228" i="18"/>
  <c r="T229" i="18"/>
  <c r="U229" i="18"/>
  <c r="V229" i="18"/>
  <c r="W229" i="18"/>
  <c r="T230" i="18"/>
  <c r="U230" i="18"/>
  <c r="V230" i="18"/>
  <c r="W230" i="18"/>
  <c r="T231" i="18"/>
  <c r="U231" i="18"/>
  <c r="V231" i="18"/>
  <c r="W231" i="18"/>
  <c r="T232" i="18"/>
  <c r="U232" i="18"/>
  <c r="V232" i="18"/>
  <c r="W232" i="18"/>
  <c r="T233" i="18"/>
  <c r="U233" i="18"/>
  <c r="V233" i="18"/>
  <c r="W233" i="18"/>
  <c r="T234" i="18"/>
  <c r="U234" i="18"/>
  <c r="V234" i="18"/>
  <c r="W234" i="18"/>
  <c r="T235" i="18"/>
  <c r="U235" i="18"/>
  <c r="V235" i="18"/>
  <c r="W235" i="18"/>
  <c r="T236" i="18"/>
  <c r="U236" i="18"/>
  <c r="V236" i="18"/>
  <c r="W236" i="18"/>
  <c r="T237" i="18"/>
  <c r="U237" i="18"/>
  <c r="V237" i="18"/>
  <c r="W237" i="18"/>
  <c r="T238" i="18"/>
  <c r="U238" i="18"/>
  <c r="V238" i="18"/>
  <c r="W238" i="18"/>
  <c r="T239" i="18"/>
  <c r="U239" i="18"/>
  <c r="V239" i="18"/>
  <c r="W239" i="18"/>
  <c r="T240" i="18"/>
  <c r="U240" i="18"/>
  <c r="V240" i="18"/>
  <c r="W240" i="18"/>
  <c r="T241" i="18"/>
  <c r="U241" i="18"/>
  <c r="V241" i="18"/>
  <c r="W241" i="18"/>
  <c r="T242" i="18"/>
  <c r="U242" i="18"/>
  <c r="V242" i="18"/>
  <c r="W242" i="18"/>
  <c r="T243" i="18"/>
  <c r="U243" i="18"/>
  <c r="V243" i="18"/>
  <c r="W243" i="18"/>
  <c r="T244" i="18"/>
  <c r="U244" i="18"/>
  <c r="V244" i="18"/>
  <c r="W244" i="18"/>
  <c r="T245" i="18"/>
  <c r="U245" i="18"/>
  <c r="V245" i="18"/>
  <c r="W245" i="18"/>
  <c r="T246" i="18"/>
  <c r="U246" i="18"/>
  <c r="V246" i="18"/>
  <c r="W246" i="18"/>
  <c r="T247" i="18"/>
  <c r="U247" i="18"/>
  <c r="V247" i="18"/>
  <c r="W247" i="18"/>
  <c r="T248" i="18"/>
  <c r="U248" i="18"/>
  <c r="V248" i="18"/>
  <c r="W248" i="18"/>
  <c r="T249" i="18"/>
  <c r="U249" i="18"/>
  <c r="V249" i="18"/>
  <c r="W249" i="18"/>
  <c r="T250" i="18"/>
  <c r="U250" i="18"/>
  <c r="V250" i="18"/>
  <c r="W250" i="18"/>
  <c r="T251" i="18"/>
  <c r="U251" i="18"/>
  <c r="V251" i="18"/>
  <c r="W251" i="18"/>
  <c r="T252" i="18"/>
  <c r="U252" i="18"/>
  <c r="V252" i="18"/>
  <c r="W252" i="18"/>
  <c r="T253" i="18"/>
  <c r="U253" i="18"/>
  <c r="V253" i="18"/>
  <c r="W253" i="18"/>
  <c r="T254" i="18"/>
  <c r="U254" i="18"/>
  <c r="V254" i="18"/>
  <c r="W254" i="18"/>
  <c r="T255" i="18"/>
  <c r="U255" i="18"/>
  <c r="V255" i="18"/>
  <c r="W255" i="18"/>
  <c r="T256" i="18"/>
  <c r="U256" i="18"/>
  <c r="V256" i="18"/>
  <c r="W256" i="18"/>
  <c r="T257" i="18"/>
  <c r="U257" i="18"/>
  <c r="V257" i="18"/>
  <c r="W257" i="18"/>
  <c r="T258" i="18"/>
  <c r="U258" i="18"/>
  <c r="V258" i="18"/>
  <c r="W258" i="18"/>
  <c r="T259" i="18"/>
  <c r="U259" i="18"/>
  <c r="V259" i="18"/>
  <c r="W259" i="18"/>
  <c r="T260" i="18"/>
  <c r="U260" i="18"/>
  <c r="V260" i="18"/>
  <c r="W260" i="18"/>
  <c r="T261" i="18"/>
  <c r="U261" i="18"/>
  <c r="V261" i="18"/>
  <c r="W261" i="18"/>
  <c r="T262" i="18"/>
  <c r="U262" i="18"/>
  <c r="V262" i="18"/>
  <c r="W262" i="18"/>
  <c r="T263" i="18"/>
  <c r="U263" i="18"/>
  <c r="V263" i="18"/>
  <c r="W263" i="18"/>
  <c r="T264" i="18"/>
  <c r="U264" i="18"/>
  <c r="V264" i="18"/>
  <c r="W264" i="18"/>
  <c r="T265" i="18"/>
  <c r="U265" i="18"/>
  <c r="V265" i="18"/>
  <c r="W265" i="18"/>
  <c r="T266" i="18"/>
  <c r="U266" i="18"/>
  <c r="V266" i="18"/>
  <c r="W266" i="18"/>
  <c r="T267" i="18"/>
  <c r="U267" i="18"/>
  <c r="V267" i="18"/>
  <c r="W267" i="18"/>
  <c r="T268" i="18"/>
  <c r="U268" i="18"/>
  <c r="V268" i="18"/>
  <c r="W268" i="18"/>
  <c r="T269" i="18"/>
  <c r="U269" i="18"/>
  <c r="V269" i="18"/>
  <c r="W269" i="18"/>
  <c r="T270" i="18"/>
  <c r="U270" i="18"/>
  <c r="V270" i="18"/>
  <c r="W270" i="18"/>
  <c r="T271" i="18"/>
  <c r="U271" i="18"/>
  <c r="V271" i="18"/>
  <c r="W271" i="18"/>
  <c r="T272" i="18"/>
  <c r="U272" i="18"/>
  <c r="V272" i="18"/>
  <c r="W272" i="18"/>
  <c r="T273" i="18"/>
  <c r="U273" i="18"/>
  <c r="V273" i="18"/>
  <c r="W273" i="18"/>
  <c r="T274" i="18"/>
  <c r="U274" i="18"/>
  <c r="V274" i="18"/>
  <c r="W274" i="18"/>
  <c r="T275" i="18"/>
  <c r="U275" i="18"/>
  <c r="V275" i="18"/>
  <c r="W275" i="18"/>
  <c r="T276" i="18"/>
  <c r="U276" i="18"/>
  <c r="V276" i="18"/>
  <c r="W276" i="18"/>
  <c r="T277" i="18"/>
  <c r="U277" i="18"/>
  <c r="V277" i="18"/>
  <c r="W277" i="18"/>
  <c r="T278" i="18"/>
  <c r="U278" i="18"/>
  <c r="V278" i="18"/>
  <c r="W278" i="18"/>
  <c r="T279" i="18"/>
  <c r="U279" i="18"/>
  <c r="V279" i="18"/>
  <c r="W279" i="18"/>
  <c r="T280" i="18"/>
  <c r="U280" i="18"/>
  <c r="V280" i="18"/>
  <c r="W280" i="18"/>
  <c r="T281" i="18"/>
  <c r="U281" i="18"/>
  <c r="V281" i="18"/>
  <c r="W281" i="18"/>
  <c r="T282" i="18"/>
  <c r="U282" i="18"/>
  <c r="V282" i="18"/>
  <c r="W282" i="18"/>
  <c r="T283" i="18"/>
  <c r="U283" i="18"/>
  <c r="V283" i="18"/>
  <c r="W283" i="18"/>
  <c r="T284" i="18"/>
  <c r="U284" i="18"/>
  <c r="V284" i="18"/>
  <c r="W284" i="18"/>
  <c r="T285" i="18"/>
  <c r="U285" i="18"/>
  <c r="V285" i="18"/>
  <c r="W285" i="18"/>
  <c r="T286" i="18"/>
  <c r="U286" i="18"/>
  <c r="V286" i="18"/>
  <c r="W286" i="18"/>
  <c r="T287" i="18"/>
  <c r="U287" i="18"/>
  <c r="V287" i="18"/>
  <c r="W287" i="18"/>
  <c r="T288" i="18"/>
  <c r="U288" i="18"/>
  <c r="V288" i="18"/>
  <c r="W288" i="18"/>
  <c r="T289" i="18"/>
  <c r="U289" i="18"/>
  <c r="V289" i="18"/>
  <c r="W289" i="18"/>
  <c r="T290" i="18"/>
  <c r="U290" i="18"/>
  <c r="V290" i="18"/>
  <c r="W290" i="18"/>
  <c r="T291" i="18"/>
  <c r="U291" i="18"/>
  <c r="V291" i="18"/>
  <c r="W291" i="18"/>
  <c r="T292" i="18"/>
  <c r="U292" i="18"/>
  <c r="V292" i="18"/>
  <c r="W292" i="18"/>
  <c r="T293" i="18"/>
  <c r="U293" i="18"/>
  <c r="V293" i="18"/>
  <c r="W293" i="18"/>
  <c r="T294" i="18"/>
  <c r="U294" i="18"/>
  <c r="V294" i="18"/>
  <c r="W294" i="18"/>
  <c r="T295" i="18"/>
  <c r="U295" i="18"/>
  <c r="V295" i="18"/>
  <c r="W295" i="18"/>
  <c r="T296" i="18"/>
  <c r="U296" i="18"/>
  <c r="V296" i="18"/>
  <c r="W296" i="18"/>
  <c r="T297" i="18"/>
  <c r="U297" i="18"/>
  <c r="V297" i="18"/>
  <c r="W297" i="18"/>
  <c r="T298" i="18"/>
  <c r="U298" i="18"/>
  <c r="V298" i="18"/>
  <c r="W298" i="18"/>
  <c r="T299" i="18"/>
  <c r="U299" i="18"/>
  <c r="V299" i="18"/>
  <c r="W299" i="18"/>
  <c r="T300" i="18"/>
  <c r="U300" i="18"/>
  <c r="V300" i="18"/>
  <c r="W300" i="18"/>
  <c r="T301" i="18"/>
  <c r="U301" i="18"/>
  <c r="V301" i="18"/>
  <c r="W301" i="18"/>
  <c r="T302" i="18"/>
  <c r="U302" i="18"/>
  <c r="V302" i="18"/>
  <c r="W302" i="18"/>
  <c r="T303" i="18"/>
  <c r="U303" i="18"/>
  <c r="V303" i="18"/>
  <c r="W303" i="18"/>
  <c r="T304" i="18"/>
  <c r="U304" i="18"/>
  <c r="V304" i="18"/>
  <c r="W304" i="18"/>
  <c r="T305" i="18"/>
  <c r="U305" i="18"/>
  <c r="V305" i="18"/>
  <c r="W305" i="18"/>
  <c r="T306" i="18"/>
  <c r="U306" i="18"/>
  <c r="V306" i="18"/>
  <c r="W306" i="18"/>
  <c r="T307" i="18"/>
  <c r="U307" i="18"/>
  <c r="V307" i="18"/>
  <c r="W307" i="18"/>
  <c r="T308" i="18"/>
  <c r="U308" i="18"/>
  <c r="V308" i="18"/>
  <c r="W308" i="18"/>
  <c r="T309" i="18"/>
  <c r="U309" i="18"/>
  <c r="V309" i="18"/>
  <c r="W309" i="18"/>
  <c r="T310" i="18"/>
  <c r="U310" i="18"/>
  <c r="V310" i="18"/>
  <c r="W310" i="18"/>
  <c r="T311" i="18"/>
  <c r="U311" i="18"/>
  <c r="V311" i="18"/>
  <c r="W311" i="18"/>
  <c r="T312" i="18"/>
  <c r="U312" i="18"/>
  <c r="V312" i="18"/>
  <c r="W312" i="18"/>
  <c r="T313" i="18"/>
  <c r="U313" i="18"/>
  <c r="V313" i="18"/>
  <c r="W313" i="18"/>
  <c r="T314" i="18"/>
  <c r="U314" i="18"/>
  <c r="V314" i="18"/>
  <c r="W314" i="18"/>
  <c r="T315" i="18"/>
  <c r="U315" i="18"/>
  <c r="V315" i="18"/>
  <c r="W315" i="18"/>
  <c r="T316" i="18"/>
  <c r="U316" i="18"/>
  <c r="V316" i="18"/>
  <c r="W316" i="18"/>
  <c r="T317" i="18"/>
  <c r="U317" i="18"/>
  <c r="V317" i="18"/>
  <c r="W317" i="18"/>
  <c r="T318" i="18"/>
  <c r="U318" i="18"/>
  <c r="V318" i="18"/>
  <c r="W318" i="18"/>
  <c r="T319" i="18"/>
  <c r="U319" i="18"/>
  <c r="V319" i="18"/>
  <c r="W319" i="18"/>
  <c r="T320" i="18"/>
  <c r="U320" i="18"/>
  <c r="V320" i="18"/>
  <c r="W320" i="18"/>
  <c r="T321" i="18"/>
  <c r="U321" i="18"/>
  <c r="V321" i="18"/>
  <c r="W321" i="18"/>
  <c r="T322" i="18"/>
  <c r="U322" i="18"/>
  <c r="V322" i="18"/>
  <c r="W322" i="18"/>
  <c r="T323" i="18"/>
  <c r="U323" i="18"/>
  <c r="V323" i="18"/>
  <c r="W323" i="18"/>
  <c r="T324" i="18"/>
  <c r="U324" i="18"/>
  <c r="V324" i="18"/>
  <c r="W324" i="18"/>
  <c r="T325" i="18"/>
  <c r="U325" i="18"/>
  <c r="V325" i="18"/>
  <c r="W325" i="18"/>
  <c r="T326" i="18"/>
  <c r="U326" i="18"/>
  <c r="V326" i="18"/>
  <c r="W326" i="18"/>
  <c r="T327" i="18"/>
  <c r="U327" i="18"/>
  <c r="V327" i="18"/>
  <c r="W327" i="18"/>
  <c r="T328" i="18"/>
  <c r="U328" i="18"/>
  <c r="V328" i="18"/>
  <c r="W328" i="18"/>
  <c r="T329" i="18"/>
  <c r="U329" i="18"/>
  <c r="V329" i="18"/>
  <c r="W329" i="18"/>
  <c r="T330" i="18"/>
  <c r="U330" i="18"/>
  <c r="V330" i="18"/>
  <c r="W330" i="18"/>
  <c r="T331" i="18"/>
  <c r="U331" i="18"/>
  <c r="V331" i="18"/>
  <c r="W331" i="18"/>
  <c r="T332" i="18"/>
  <c r="U332" i="18"/>
  <c r="V332" i="18"/>
  <c r="W332" i="18"/>
  <c r="T333" i="18"/>
  <c r="U333" i="18"/>
  <c r="V333" i="18"/>
  <c r="W333" i="18"/>
  <c r="T334" i="18"/>
  <c r="U334" i="18"/>
  <c r="V334" i="18"/>
  <c r="W334" i="18"/>
  <c r="T335" i="18"/>
  <c r="U335" i="18"/>
  <c r="V335" i="18"/>
  <c r="W335" i="18"/>
  <c r="T336" i="18"/>
  <c r="U336" i="18"/>
  <c r="V336" i="18"/>
  <c r="W336" i="18"/>
  <c r="T337" i="18"/>
  <c r="U337" i="18"/>
  <c r="V337" i="18"/>
  <c r="W337" i="18"/>
  <c r="T338" i="18"/>
  <c r="U338" i="18"/>
  <c r="V338" i="18"/>
  <c r="W338" i="18"/>
  <c r="T339" i="18"/>
  <c r="U339" i="18"/>
  <c r="V339" i="18"/>
  <c r="W339" i="18"/>
  <c r="T340" i="18"/>
  <c r="U340" i="18"/>
  <c r="V340" i="18"/>
  <c r="W340" i="18"/>
  <c r="T341" i="18"/>
  <c r="U341" i="18"/>
  <c r="V341" i="18"/>
  <c r="W341" i="18"/>
  <c r="T342" i="18"/>
  <c r="U342" i="18"/>
  <c r="V342" i="18"/>
  <c r="W342" i="18"/>
  <c r="T343" i="18"/>
  <c r="U343" i="18"/>
  <c r="V343" i="18"/>
  <c r="W343" i="18"/>
  <c r="T344" i="18"/>
  <c r="U344" i="18"/>
  <c r="V344" i="18"/>
  <c r="W344" i="18"/>
  <c r="T345" i="18"/>
  <c r="U345" i="18"/>
  <c r="V345" i="18"/>
  <c r="W345" i="18"/>
  <c r="T346" i="18"/>
  <c r="U346" i="18"/>
  <c r="V346" i="18"/>
  <c r="W346" i="18"/>
  <c r="T347" i="18"/>
  <c r="U347" i="18"/>
  <c r="V347" i="18"/>
  <c r="W347" i="18"/>
  <c r="T348" i="18"/>
  <c r="U348" i="18"/>
  <c r="V348" i="18"/>
  <c r="W348" i="18"/>
  <c r="T349" i="18"/>
  <c r="U349" i="18"/>
  <c r="V349" i="18"/>
  <c r="W349" i="18"/>
  <c r="T350" i="18"/>
  <c r="U350" i="18"/>
  <c r="V350" i="18"/>
  <c r="W350" i="18"/>
  <c r="T351" i="18"/>
  <c r="U351" i="18"/>
  <c r="V351" i="18"/>
  <c r="W351" i="18"/>
  <c r="T352" i="18"/>
  <c r="U352" i="18"/>
  <c r="V352" i="18"/>
  <c r="W352" i="18"/>
  <c r="T353" i="18"/>
  <c r="U353" i="18"/>
  <c r="V353" i="18"/>
  <c r="W353" i="18"/>
  <c r="T354" i="18"/>
  <c r="U354" i="18"/>
  <c r="V354" i="18"/>
  <c r="W354" i="18"/>
  <c r="T355" i="18"/>
  <c r="U355" i="18"/>
  <c r="V355" i="18"/>
  <c r="W355" i="18"/>
  <c r="T356" i="18"/>
  <c r="U356" i="18"/>
  <c r="V356" i="18"/>
  <c r="W356" i="18"/>
  <c r="T357" i="18"/>
  <c r="U357" i="18"/>
  <c r="V357" i="18"/>
  <c r="W357" i="18"/>
  <c r="T358" i="18"/>
  <c r="U358" i="18"/>
  <c r="V358" i="18"/>
  <c r="W358" i="18"/>
  <c r="T359" i="18"/>
  <c r="U359" i="18"/>
  <c r="V359" i="18"/>
  <c r="W359" i="18"/>
  <c r="T360" i="18"/>
  <c r="U360" i="18"/>
  <c r="V360" i="18"/>
  <c r="W360" i="18"/>
  <c r="T361" i="18"/>
  <c r="U361" i="18"/>
  <c r="V361" i="18"/>
  <c r="W361" i="18"/>
  <c r="T362" i="18"/>
  <c r="U362" i="18"/>
  <c r="V362" i="18"/>
  <c r="W362" i="18"/>
  <c r="T363" i="18"/>
  <c r="U363" i="18"/>
  <c r="V363" i="18"/>
  <c r="W363" i="18"/>
  <c r="T364" i="18"/>
  <c r="U364" i="18"/>
  <c r="V364" i="18"/>
  <c r="W364" i="18"/>
  <c r="T365" i="18"/>
  <c r="U365" i="18"/>
  <c r="V365" i="18"/>
  <c r="W365" i="18"/>
  <c r="T366" i="18"/>
  <c r="U366" i="18"/>
  <c r="V366" i="18"/>
  <c r="W366" i="18"/>
  <c r="T367" i="18"/>
  <c r="U367" i="18"/>
  <c r="V367" i="18"/>
  <c r="W367" i="18"/>
  <c r="T368" i="18"/>
  <c r="U368" i="18"/>
  <c r="V368" i="18"/>
  <c r="W368" i="18"/>
  <c r="T369" i="18"/>
  <c r="U369" i="18"/>
  <c r="V369" i="18"/>
  <c r="W369" i="18"/>
  <c r="T370" i="18"/>
  <c r="U370" i="18"/>
  <c r="V370" i="18"/>
  <c r="W370" i="18"/>
  <c r="T371" i="18"/>
  <c r="U371" i="18"/>
  <c r="V371" i="18"/>
  <c r="W371" i="18"/>
  <c r="T372" i="18"/>
  <c r="U372" i="18"/>
  <c r="V372" i="18"/>
  <c r="W372" i="18"/>
  <c r="T373" i="18"/>
  <c r="U373" i="18"/>
  <c r="V373" i="18"/>
  <c r="W373" i="18"/>
  <c r="T374" i="18"/>
  <c r="U374" i="18"/>
  <c r="V374" i="18"/>
  <c r="W374" i="18"/>
  <c r="T375" i="18"/>
  <c r="U375" i="18"/>
  <c r="V375" i="18"/>
  <c r="W375" i="18"/>
  <c r="T376" i="18"/>
  <c r="U376" i="18"/>
  <c r="V376" i="18"/>
  <c r="W376" i="18"/>
  <c r="T377" i="18"/>
  <c r="U377" i="18"/>
  <c r="V377" i="18"/>
  <c r="W377" i="18"/>
  <c r="T378" i="18"/>
  <c r="U378" i="18"/>
  <c r="V378" i="18"/>
  <c r="W378" i="18"/>
  <c r="T379" i="18"/>
  <c r="U379" i="18"/>
  <c r="V379" i="18"/>
  <c r="W379" i="18"/>
  <c r="T380" i="18"/>
  <c r="U380" i="18"/>
  <c r="V380" i="18"/>
  <c r="W380" i="18"/>
  <c r="T381" i="18"/>
  <c r="U381" i="18"/>
  <c r="V381" i="18"/>
  <c r="W381" i="18"/>
  <c r="T382" i="18"/>
  <c r="U382" i="18"/>
  <c r="V382" i="18"/>
  <c r="W382" i="18"/>
  <c r="T383" i="18"/>
  <c r="U383" i="18"/>
  <c r="V383" i="18"/>
  <c r="W383" i="18"/>
  <c r="T384" i="18"/>
  <c r="U384" i="18"/>
  <c r="V384" i="18"/>
  <c r="W384" i="18"/>
  <c r="T385" i="18"/>
  <c r="U385" i="18"/>
  <c r="V385" i="18"/>
  <c r="W385" i="18"/>
  <c r="T386" i="18"/>
  <c r="U386" i="18"/>
  <c r="V386" i="18"/>
  <c r="W386" i="18"/>
  <c r="T387" i="18"/>
  <c r="U387" i="18"/>
  <c r="V387" i="18"/>
  <c r="W387" i="18"/>
  <c r="T388" i="18"/>
  <c r="U388" i="18"/>
  <c r="V388" i="18"/>
  <c r="W388" i="18"/>
  <c r="T389" i="18"/>
  <c r="U389" i="18"/>
  <c r="V389" i="18"/>
  <c r="W389" i="18"/>
  <c r="T390" i="18"/>
  <c r="U390" i="18"/>
  <c r="V390" i="18"/>
  <c r="W390" i="18"/>
  <c r="T391" i="18"/>
  <c r="U391" i="18"/>
  <c r="V391" i="18"/>
  <c r="W391" i="18"/>
  <c r="T392" i="18"/>
  <c r="U392" i="18"/>
  <c r="V392" i="18"/>
  <c r="W392" i="18"/>
  <c r="T393" i="18"/>
  <c r="U393" i="18"/>
  <c r="V393" i="18"/>
  <c r="W393" i="18"/>
  <c r="T394" i="18"/>
  <c r="U394" i="18"/>
  <c r="V394" i="18"/>
  <c r="W394" i="18"/>
  <c r="T395" i="18"/>
  <c r="U395" i="18"/>
  <c r="V395" i="18"/>
  <c r="W395" i="18"/>
  <c r="T396" i="18"/>
  <c r="U396" i="18"/>
  <c r="V396" i="18"/>
  <c r="W396" i="18"/>
  <c r="T397" i="18"/>
  <c r="U397" i="18"/>
  <c r="V397" i="18"/>
  <c r="W397" i="18"/>
  <c r="T398" i="18"/>
  <c r="U398" i="18"/>
  <c r="V398" i="18"/>
  <c r="W398" i="18"/>
  <c r="T399" i="18"/>
  <c r="U399" i="18"/>
  <c r="V399" i="18"/>
  <c r="W399" i="18"/>
  <c r="T400" i="18"/>
  <c r="U400" i="18"/>
  <c r="V400" i="18"/>
  <c r="W400" i="18"/>
  <c r="T401" i="18"/>
  <c r="U401" i="18"/>
  <c r="V401" i="18"/>
  <c r="W401" i="18"/>
  <c r="T402" i="18"/>
  <c r="U402" i="18"/>
  <c r="V402" i="18"/>
  <c r="W402" i="18"/>
  <c r="T403" i="18"/>
  <c r="U403" i="18"/>
  <c r="V403" i="18"/>
  <c r="W403" i="18"/>
  <c r="T404" i="18"/>
  <c r="U404" i="18"/>
  <c r="V404" i="18"/>
  <c r="W404" i="18"/>
  <c r="T405" i="18"/>
  <c r="U405" i="18"/>
  <c r="V405" i="18"/>
  <c r="W405" i="18"/>
  <c r="T406" i="18"/>
  <c r="U406" i="18"/>
  <c r="V406" i="18"/>
  <c r="W406" i="18"/>
  <c r="T407" i="18"/>
  <c r="U407" i="18"/>
  <c r="V407" i="18"/>
  <c r="W407" i="18"/>
  <c r="T408" i="18"/>
  <c r="U408" i="18"/>
  <c r="V408" i="18"/>
  <c r="W408" i="18"/>
  <c r="T409" i="18"/>
  <c r="U409" i="18"/>
  <c r="V409" i="18"/>
  <c r="W409" i="18"/>
  <c r="T410" i="18"/>
  <c r="U410" i="18"/>
  <c r="V410" i="18"/>
  <c r="W410" i="18"/>
  <c r="T411" i="18"/>
  <c r="U411" i="18"/>
  <c r="V411" i="18"/>
  <c r="W411" i="18"/>
  <c r="T412" i="18"/>
  <c r="U412" i="18"/>
  <c r="V412" i="18"/>
  <c r="W412" i="18"/>
  <c r="T413" i="18"/>
  <c r="U413" i="18"/>
  <c r="V413" i="18"/>
  <c r="W413" i="18"/>
  <c r="T414" i="18"/>
  <c r="U414" i="18"/>
  <c r="V414" i="18"/>
  <c r="W414" i="18"/>
  <c r="T415" i="18"/>
  <c r="U415" i="18"/>
  <c r="V415" i="18"/>
  <c r="W415" i="18"/>
  <c r="T416" i="18"/>
  <c r="U416" i="18"/>
  <c r="V416" i="18"/>
  <c r="W416" i="18"/>
  <c r="T417" i="18"/>
  <c r="U417" i="18"/>
  <c r="V417" i="18"/>
  <c r="W417" i="18"/>
  <c r="T418" i="18"/>
  <c r="U418" i="18"/>
  <c r="V418" i="18"/>
  <c r="W418" i="18"/>
  <c r="T419" i="18"/>
  <c r="U419" i="18"/>
  <c r="V419" i="18"/>
  <c r="W419" i="18"/>
  <c r="T420" i="18"/>
  <c r="U420" i="18"/>
  <c r="V420" i="18"/>
  <c r="W420" i="18"/>
  <c r="T421" i="18"/>
  <c r="U421" i="18"/>
  <c r="V421" i="18"/>
  <c r="W421" i="18"/>
  <c r="T422" i="18"/>
  <c r="U422" i="18"/>
  <c r="V422" i="18"/>
  <c r="W422" i="18"/>
  <c r="T423" i="18"/>
  <c r="U423" i="18"/>
  <c r="V423" i="18"/>
  <c r="W423" i="18"/>
  <c r="T424" i="18"/>
  <c r="U424" i="18"/>
  <c r="V424" i="18"/>
  <c r="W424" i="18"/>
  <c r="T425" i="18"/>
  <c r="U425" i="18"/>
  <c r="V425" i="18"/>
  <c r="W425" i="18"/>
  <c r="T426" i="18"/>
  <c r="U426" i="18"/>
  <c r="V426" i="18"/>
  <c r="W426" i="18"/>
  <c r="T427" i="18"/>
  <c r="U427" i="18"/>
  <c r="V427" i="18"/>
  <c r="W427" i="18"/>
  <c r="T428" i="18"/>
  <c r="U428" i="18"/>
  <c r="V428" i="18"/>
  <c r="W428" i="18"/>
  <c r="T429" i="18"/>
  <c r="U429" i="18"/>
  <c r="V429" i="18"/>
  <c r="W429" i="18"/>
  <c r="T430" i="18"/>
  <c r="U430" i="18"/>
  <c r="V430" i="18"/>
  <c r="W430" i="18"/>
  <c r="T431" i="18"/>
  <c r="U431" i="18"/>
  <c r="V431" i="18"/>
  <c r="W431" i="18"/>
  <c r="T432" i="18"/>
  <c r="U432" i="18"/>
  <c r="V432" i="18"/>
  <c r="W432" i="18"/>
  <c r="T433" i="18"/>
  <c r="U433" i="18"/>
  <c r="V433" i="18"/>
  <c r="W433" i="18"/>
  <c r="T434" i="18"/>
  <c r="U434" i="18"/>
  <c r="V434" i="18"/>
  <c r="W434" i="18"/>
  <c r="T435" i="18"/>
  <c r="U435" i="18"/>
  <c r="V435" i="18"/>
  <c r="W435" i="18"/>
  <c r="T436" i="18"/>
  <c r="U436" i="18"/>
  <c r="V436" i="18"/>
  <c r="W436" i="18"/>
  <c r="T437" i="18"/>
  <c r="U437" i="18"/>
  <c r="V437" i="18"/>
  <c r="W437" i="18"/>
  <c r="T438" i="18"/>
  <c r="U438" i="18"/>
  <c r="V438" i="18"/>
  <c r="W438" i="18"/>
  <c r="T439" i="18"/>
  <c r="U439" i="18"/>
  <c r="V439" i="18"/>
  <c r="W439" i="18"/>
  <c r="T440" i="18"/>
  <c r="U440" i="18"/>
  <c r="V440" i="18"/>
  <c r="W440" i="18"/>
  <c r="T441" i="18"/>
  <c r="U441" i="18"/>
  <c r="V441" i="18"/>
  <c r="W441" i="18"/>
  <c r="T442" i="18"/>
  <c r="U442" i="18"/>
  <c r="V442" i="18"/>
  <c r="W442" i="18"/>
  <c r="T443" i="18"/>
  <c r="U443" i="18"/>
  <c r="V443" i="18"/>
  <c r="W443" i="18"/>
  <c r="T444" i="18"/>
  <c r="U444" i="18"/>
  <c r="V444" i="18"/>
  <c r="W444" i="18"/>
  <c r="T445" i="18"/>
  <c r="U445" i="18"/>
  <c r="V445" i="18"/>
  <c r="W445" i="18"/>
  <c r="T446" i="18"/>
  <c r="U446" i="18"/>
  <c r="V446" i="18"/>
  <c r="W446" i="18"/>
  <c r="T447" i="18"/>
  <c r="U447" i="18"/>
  <c r="V447" i="18"/>
  <c r="W447" i="18"/>
  <c r="T448" i="18"/>
  <c r="U448" i="18"/>
  <c r="V448" i="18"/>
  <c r="W448" i="18"/>
  <c r="T449" i="18"/>
  <c r="U449" i="18"/>
  <c r="V449" i="18"/>
  <c r="W449" i="18"/>
  <c r="T450" i="18"/>
  <c r="U450" i="18"/>
  <c r="V450" i="18"/>
  <c r="W450" i="18"/>
  <c r="T451" i="18"/>
  <c r="U451" i="18"/>
  <c r="V451" i="18"/>
  <c r="W451" i="18"/>
  <c r="T452" i="18"/>
  <c r="U452" i="18"/>
  <c r="V452" i="18"/>
  <c r="W452" i="18"/>
  <c r="T453" i="18"/>
  <c r="U453" i="18"/>
  <c r="V453" i="18"/>
  <c r="W453" i="18"/>
  <c r="T454" i="18"/>
  <c r="U454" i="18"/>
  <c r="V454" i="18"/>
  <c r="W454" i="18"/>
  <c r="T455" i="18"/>
  <c r="U455" i="18"/>
  <c r="V455" i="18"/>
  <c r="W455" i="18"/>
  <c r="T456" i="18"/>
  <c r="U456" i="18"/>
  <c r="V456" i="18"/>
  <c r="W456" i="18"/>
  <c r="T457" i="18"/>
  <c r="U457" i="18"/>
  <c r="V457" i="18"/>
  <c r="W457" i="18"/>
  <c r="T458" i="18"/>
  <c r="U458" i="18"/>
  <c r="V458" i="18"/>
  <c r="W458" i="18"/>
  <c r="T459" i="18"/>
  <c r="U459" i="18"/>
  <c r="V459" i="18"/>
  <c r="W459" i="18"/>
  <c r="T460" i="18"/>
  <c r="U460" i="18"/>
  <c r="V460" i="18"/>
  <c r="W460" i="18"/>
  <c r="T461" i="18"/>
  <c r="U461" i="18"/>
  <c r="V461" i="18"/>
  <c r="W461" i="18"/>
  <c r="T462" i="18"/>
  <c r="U462" i="18"/>
  <c r="V462" i="18"/>
  <c r="W462" i="18"/>
  <c r="T463" i="18"/>
  <c r="U463" i="18"/>
  <c r="V463" i="18"/>
  <c r="W463" i="18"/>
  <c r="T464" i="18"/>
  <c r="U464" i="18"/>
  <c r="V464" i="18"/>
  <c r="W464" i="18"/>
  <c r="T465" i="18"/>
  <c r="U465" i="18"/>
  <c r="V465" i="18"/>
  <c r="W465" i="18"/>
  <c r="T466" i="18"/>
  <c r="U466" i="18"/>
  <c r="V466" i="18"/>
  <c r="W466" i="18"/>
  <c r="T467" i="18"/>
  <c r="U467" i="18"/>
  <c r="V467" i="18"/>
  <c r="W467" i="18"/>
  <c r="T468" i="18"/>
  <c r="U468" i="18"/>
  <c r="V468" i="18"/>
  <c r="W468" i="18"/>
  <c r="T469" i="18"/>
  <c r="U469" i="18"/>
  <c r="V469" i="18"/>
  <c r="W469" i="18"/>
  <c r="T470" i="18"/>
  <c r="U470" i="18"/>
  <c r="V470" i="18"/>
  <c r="W470" i="18"/>
  <c r="T471" i="18"/>
  <c r="U471" i="18"/>
  <c r="V471" i="18"/>
  <c r="W471" i="18"/>
  <c r="T472" i="18"/>
  <c r="U472" i="18"/>
  <c r="V472" i="18"/>
  <c r="W472" i="18"/>
  <c r="T473" i="18"/>
  <c r="U473" i="18"/>
  <c r="V473" i="18"/>
  <c r="W473" i="18"/>
  <c r="T474" i="18"/>
  <c r="U474" i="18"/>
  <c r="V474" i="18"/>
  <c r="W474" i="18"/>
  <c r="T475" i="18"/>
  <c r="U475" i="18"/>
  <c r="V475" i="18"/>
  <c r="W475" i="18"/>
  <c r="T476" i="18"/>
  <c r="U476" i="18"/>
  <c r="V476" i="18"/>
  <c r="W476" i="18"/>
  <c r="T477" i="18"/>
  <c r="U477" i="18"/>
  <c r="V477" i="18"/>
  <c r="W477" i="18"/>
  <c r="T478" i="18"/>
  <c r="U478" i="18"/>
  <c r="V478" i="18"/>
  <c r="W478" i="18"/>
  <c r="T479" i="18"/>
  <c r="U479" i="18"/>
  <c r="V479" i="18"/>
  <c r="W479" i="18"/>
  <c r="T480" i="18"/>
  <c r="U480" i="18"/>
  <c r="V480" i="18"/>
  <c r="W480" i="18"/>
  <c r="T481" i="18"/>
  <c r="U481" i="18"/>
  <c r="V481" i="18"/>
  <c r="W481" i="18"/>
  <c r="T482" i="18"/>
  <c r="U482" i="18"/>
  <c r="V482" i="18"/>
  <c r="W482" i="18"/>
  <c r="T483" i="18"/>
  <c r="U483" i="18"/>
  <c r="V483" i="18"/>
  <c r="W483" i="18"/>
  <c r="T484" i="18"/>
  <c r="U484" i="18"/>
  <c r="V484" i="18"/>
  <c r="W484" i="18"/>
  <c r="T485" i="18"/>
  <c r="U485" i="18"/>
  <c r="V485" i="18"/>
  <c r="W485" i="18"/>
  <c r="T486" i="18"/>
  <c r="U486" i="18"/>
  <c r="V486" i="18"/>
  <c r="W486" i="18"/>
  <c r="T487" i="18"/>
  <c r="U487" i="18"/>
  <c r="V487" i="18"/>
  <c r="W487" i="18"/>
  <c r="T488" i="18"/>
  <c r="U488" i="18"/>
  <c r="V488" i="18"/>
  <c r="W488" i="18"/>
  <c r="T489" i="18"/>
  <c r="U489" i="18"/>
  <c r="V489" i="18"/>
  <c r="W489" i="18"/>
  <c r="T490" i="18"/>
  <c r="U490" i="18"/>
  <c r="V490" i="18"/>
  <c r="W490" i="18"/>
  <c r="T491" i="18"/>
  <c r="U491" i="18"/>
  <c r="V491" i="18"/>
  <c r="W491" i="18"/>
  <c r="T492" i="18"/>
  <c r="U492" i="18"/>
  <c r="V492" i="18"/>
  <c r="W492" i="18"/>
  <c r="T493" i="18"/>
  <c r="U493" i="18"/>
  <c r="V493" i="18"/>
  <c r="W493" i="18"/>
  <c r="T494" i="18"/>
  <c r="U494" i="18"/>
  <c r="V494" i="18"/>
  <c r="W494" i="18"/>
  <c r="T495" i="18"/>
  <c r="U495" i="18"/>
  <c r="V495" i="18"/>
  <c r="W495" i="18"/>
  <c r="T496" i="18"/>
  <c r="U496" i="18"/>
  <c r="V496" i="18"/>
  <c r="W496" i="18"/>
  <c r="T497" i="18"/>
  <c r="U497" i="18"/>
  <c r="V497" i="18"/>
  <c r="W497" i="18"/>
  <c r="T498" i="18"/>
  <c r="U498" i="18"/>
  <c r="V498" i="18"/>
  <c r="W498" i="18"/>
  <c r="T499" i="18"/>
  <c r="U499" i="18"/>
  <c r="V499" i="18"/>
  <c r="W499" i="18"/>
  <c r="T500" i="18"/>
  <c r="U500" i="18"/>
  <c r="V500" i="18"/>
  <c r="W500" i="18"/>
  <c r="R2" i="18"/>
  <c r="S2" i="18"/>
  <c r="T2" i="18"/>
  <c r="U2" i="18"/>
  <c r="V2" i="18"/>
  <c r="W2" i="18"/>
  <c r="AA3" i="2"/>
  <c r="AB3" i="2" s="1"/>
  <c r="AA4" i="2"/>
  <c r="AB4" i="2" s="1"/>
  <c r="AA5" i="2"/>
  <c r="AB5" i="2" s="1"/>
  <c r="AA6" i="2"/>
  <c r="AB6" i="2" s="1"/>
  <c r="AA7" i="2"/>
  <c r="AB7" i="2" s="1"/>
  <c r="AA8" i="2"/>
  <c r="AB8" i="2" s="1"/>
  <c r="AA9" i="2"/>
  <c r="AB9" i="2" s="1"/>
  <c r="AA10" i="2"/>
  <c r="AB10" i="2" s="1"/>
  <c r="AA11" i="2"/>
  <c r="AB11" i="2" s="1"/>
  <c r="AA12" i="2"/>
  <c r="AB12" i="2" s="1"/>
  <c r="AA13" i="2"/>
  <c r="AB13" i="2" s="1"/>
  <c r="AA14" i="2"/>
  <c r="AB14" i="2" s="1"/>
  <c r="AA15" i="2"/>
  <c r="AB15" i="2" s="1"/>
  <c r="AA16" i="2"/>
  <c r="AB16" i="2" s="1"/>
  <c r="AA17" i="2"/>
  <c r="AB17" i="2" s="1"/>
  <c r="AA18" i="2"/>
  <c r="AB18" i="2" s="1"/>
  <c r="AA19" i="2"/>
  <c r="AB19" i="2" s="1"/>
  <c r="AA20" i="2"/>
  <c r="AB20" i="2" s="1"/>
  <c r="AA21" i="2"/>
  <c r="AB21" i="2" s="1"/>
  <c r="AA22" i="2"/>
  <c r="AB22" i="2" s="1"/>
  <c r="AA23" i="2"/>
  <c r="AB23" i="2" s="1"/>
  <c r="AA24" i="2"/>
  <c r="AB24" i="2" s="1"/>
  <c r="AA25" i="2"/>
  <c r="AB25" i="2" s="1"/>
  <c r="AA26" i="2"/>
  <c r="AB26" i="2" s="1"/>
  <c r="AA27" i="2"/>
  <c r="AB27" i="2" s="1"/>
  <c r="AA28" i="2"/>
  <c r="AB28" i="2" s="1"/>
  <c r="AA29" i="2"/>
  <c r="AB29" i="2" s="1"/>
  <c r="AA30" i="2"/>
  <c r="AB30" i="2" s="1"/>
  <c r="AA31" i="2"/>
  <c r="AB31" i="2" s="1"/>
  <c r="AA32" i="2"/>
  <c r="AB32" i="2" s="1"/>
  <c r="AA33" i="2"/>
  <c r="AB33" i="2" s="1"/>
  <c r="AA34" i="2"/>
  <c r="AB34" i="2" s="1"/>
  <c r="AA35" i="2"/>
  <c r="AB35" i="2" s="1"/>
  <c r="AA36" i="2"/>
  <c r="AB36" i="2" s="1"/>
  <c r="AA37" i="2"/>
  <c r="AB37" i="2" s="1"/>
  <c r="AA38" i="2"/>
  <c r="AB38" i="2" s="1"/>
  <c r="AA39" i="2"/>
  <c r="AB39" i="2" s="1"/>
  <c r="AA40" i="2"/>
  <c r="AB40" i="2" s="1"/>
  <c r="AA41" i="2"/>
  <c r="AB41" i="2" s="1"/>
  <c r="AA42" i="2"/>
  <c r="AB42" i="2" s="1"/>
  <c r="AA43" i="2"/>
  <c r="AB43" i="2" s="1"/>
  <c r="AA44" i="2"/>
  <c r="AB44" i="2" s="1"/>
  <c r="AA45" i="2"/>
  <c r="AB45" i="2" s="1"/>
  <c r="AA46" i="2"/>
  <c r="AB46" i="2" s="1"/>
  <c r="AA47" i="2"/>
  <c r="AB47" i="2" s="1"/>
  <c r="AA48" i="2"/>
  <c r="AB48" i="2" s="1"/>
  <c r="AA49" i="2"/>
  <c r="AB49" i="2" s="1"/>
  <c r="AA50" i="2"/>
  <c r="AB50" i="2" s="1"/>
  <c r="AA51" i="2"/>
  <c r="AB51" i="2" s="1"/>
  <c r="AA52" i="2"/>
  <c r="AB52" i="2" s="1"/>
  <c r="AA53" i="2"/>
  <c r="AB53" i="2" s="1"/>
  <c r="AA54" i="2"/>
  <c r="AB54" i="2" s="1"/>
  <c r="AA55" i="2"/>
  <c r="AB55" i="2" s="1"/>
  <c r="AA56" i="2"/>
  <c r="AB56" i="2" s="1"/>
  <c r="AA57" i="2"/>
  <c r="AB57" i="2" s="1"/>
  <c r="AA58" i="2"/>
  <c r="AB58" i="2" s="1"/>
  <c r="AA59" i="2"/>
  <c r="AB59" i="2" s="1"/>
  <c r="AA60" i="2"/>
  <c r="AB60" i="2" s="1"/>
  <c r="AA61" i="2"/>
  <c r="AB61" i="2" s="1"/>
  <c r="AA62" i="2"/>
  <c r="AB62" i="2" s="1"/>
  <c r="AA63" i="2"/>
  <c r="AB63" i="2" s="1"/>
  <c r="AA64" i="2"/>
  <c r="AB64" i="2" s="1"/>
  <c r="AA65" i="2"/>
  <c r="AB65" i="2" s="1"/>
  <c r="AA66" i="2"/>
  <c r="AB66" i="2" s="1"/>
  <c r="AA67" i="2"/>
  <c r="AB67" i="2" s="1"/>
  <c r="AA68" i="2"/>
  <c r="AB68" i="2" s="1"/>
  <c r="AA69" i="2"/>
  <c r="AB69" i="2" s="1"/>
  <c r="AA70" i="2"/>
  <c r="AB70" i="2" s="1"/>
  <c r="AA71" i="2"/>
  <c r="AB71" i="2" s="1"/>
  <c r="AA72" i="2"/>
  <c r="AB72" i="2" s="1"/>
  <c r="AA73" i="2"/>
  <c r="AB73" i="2" s="1"/>
  <c r="AA74" i="2"/>
  <c r="AB74" i="2" s="1"/>
  <c r="AA75" i="2"/>
  <c r="AB75" i="2" s="1"/>
  <c r="AA76" i="2"/>
  <c r="AB76" i="2" s="1"/>
  <c r="AA77" i="2"/>
  <c r="AB77" i="2" s="1"/>
  <c r="AA78" i="2"/>
  <c r="AB78" i="2" s="1"/>
  <c r="AA79" i="2"/>
  <c r="AB79" i="2" s="1"/>
  <c r="AA80" i="2"/>
  <c r="AB80" i="2" s="1"/>
  <c r="AA81" i="2"/>
  <c r="AB81" i="2" s="1"/>
  <c r="AA82" i="2"/>
  <c r="AB82" i="2" s="1"/>
  <c r="AA83" i="2"/>
  <c r="AB83" i="2" s="1"/>
  <c r="AA84" i="2"/>
  <c r="AB84" i="2" s="1"/>
  <c r="AA85" i="2"/>
  <c r="AB85" i="2" s="1"/>
  <c r="AA86" i="2"/>
  <c r="AB86" i="2" s="1"/>
  <c r="AA87" i="2"/>
  <c r="AB87" i="2" s="1"/>
  <c r="AA88" i="2"/>
  <c r="AB88" i="2" s="1"/>
  <c r="AA89" i="2"/>
  <c r="AB89" i="2" s="1"/>
  <c r="AA90" i="2"/>
  <c r="AB90" i="2" s="1"/>
  <c r="AA91" i="2"/>
  <c r="AB91" i="2" s="1"/>
  <c r="AA92" i="2"/>
  <c r="AB92" i="2" s="1"/>
  <c r="AA93" i="2"/>
  <c r="AB93" i="2" s="1"/>
  <c r="AA94" i="2"/>
  <c r="AB94" i="2" s="1"/>
  <c r="AA95" i="2"/>
  <c r="AB95" i="2" s="1"/>
  <c r="AA96" i="2"/>
  <c r="AB96" i="2" s="1"/>
  <c r="AA97" i="2"/>
  <c r="AB97" i="2" s="1"/>
  <c r="AA98" i="2"/>
  <c r="AB98" i="2" s="1"/>
  <c r="AA99" i="2"/>
  <c r="AB99" i="2" s="1"/>
  <c r="AA100" i="2"/>
  <c r="AB100" i="2" s="1"/>
  <c r="AA101" i="2"/>
  <c r="AB101" i="2" s="1"/>
  <c r="AA102" i="2"/>
  <c r="AB102" i="2" s="1"/>
  <c r="AA103" i="2"/>
  <c r="AB103" i="2" s="1"/>
  <c r="AA104" i="2"/>
  <c r="AB104" i="2" s="1"/>
  <c r="AA105" i="2"/>
  <c r="AB105" i="2" s="1"/>
  <c r="AA106" i="2"/>
  <c r="AB106" i="2" s="1"/>
  <c r="AA107" i="2"/>
  <c r="AB107" i="2" s="1"/>
  <c r="AA108" i="2"/>
  <c r="AB108" i="2" s="1"/>
  <c r="AA109" i="2"/>
  <c r="AB109" i="2" s="1"/>
  <c r="AA110" i="2"/>
  <c r="AB110" i="2" s="1"/>
  <c r="AA111" i="2"/>
  <c r="AB111" i="2" s="1"/>
  <c r="AA112" i="2"/>
  <c r="AB112" i="2" s="1"/>
  <c r="AA113" i="2"/>
  <c r="AB113" i="2" s="1"/>
  <c r="AA114" i="2"/>
  <c r="AB114" i="2" s="1"/>
  <c r="AA115" i="2"/>
  <c r="AB115" i="2" s="1"/>
  <c r="AA116" i="2"/>
  <c r="AB116" i="2" s="1"/>
  <c r="AA117" i="2"/>
  <c r="AB117" i="2" s="1"/>
  <c r="AA118" i="2"/>
  <c r="AB118" i="2" s="1"/>
  <c r="AA119" i="2"/>
  <c r="AB119" i="2" s="1"/>
  <c r="AA120" i="2"/>
  <c r="AB120" i="2" s="1"/>
  <c r="AA121" i="2"/>
  <c r="AB121" i="2" s="1"/>
  <c r="AA122" i="2"/>
  <c r="AB122" i="2" s="1"/>
  <c r="AA123" i="2"/>
  <c r="AB123" i="2" s="1"/>
  <c r="AA124" i="2"/>
  <c r="AB124" i="2" s="1"/>
  <c r="AA125" i="2"/>
  <c r="AB125" i="2" s="1"/>
  <c r="AA126" i="2"/>
  <c r="AB126" i="2" s="1"/>
  <c r="AA127" i="2"/>
  <c r="AB127" i="2" s="1"/>
  <c r="AA128" i="2"/>
  <c r="AB128" i="2" s="1"/>
  <c r="AA129" i="2"/>
  <c r="AB129" i="2" s="1"/>
  <c r="AA130" i="2"/>
  <c r="AB130" i="2" s="1"/>
  <c r="AA131" i="2"/>
  <c r="AB131" i="2" s="1"/>
  <c r="AA132" i="2"/>
  <c r="AB132" i="2" s="1"/>
  <c r="AA133" i="2"/>
  <c r="AB133" i="2" s="1"/>
  <c r="AA134" i="2"/>
  <c r="AB134" i="2" s="1"/>
  <c r="AA135" i="2"/>
  <c r="AB135" i="2" s="1"/>
  <c r="AA136" i="2"/>
  <c r="AB136" i="2" s="1"/>
  <c r="AA137" i="2"/>
  <c r="AB137" i="2" s="1"/>
  <c r="AA138" i="2"/>
  <c r="AB138" i="2" s="1"/>
  <c r="AA139" i="2"/>
  <c r="AB139" i="2" s="1"/>
  <c r="AA140" i="2"/>
  <c r="AB140" i="2" s="1"/>
  <c r="AA141" i="2"/>
  <c r="AB141" i="2" s="1"/>
  <c r="AA142" i="2"/>
  <c r="AB142" i="2" s="1"/>
  <c r="AA143" i="2"/>
  <c r="AB143" i="2" s="1"/>
  <c r="AA144" i="2"/>
  <c r="AB144" i="2" s="1"/>
  <c r="AA145" i="2"/>
  <c r="AB145" i="2" s="1"/>
  <c r="AA146" i="2"/>
  <c r="AB146" i="2" s="1"/>
  <c r="AA147" i="2"/>
  <c r="AB147" i="2" s="1"/>
  <c r="AA148" i="2"/>
  <c r="AB148" i="2" s="1"/>
  <c r="AA149" i="2"/>
  <c r="AB149" i="2" s="1"/>
  <c r="AA150" i="2"/>
  <c r="AB150" i="2" s="1"/>
  <c r="AA151" i="2"/>
  <c r="AB151" i="2" s="1"/>
  <c r="AA152" i="2"/>
  <c r="AB152" i="2" s="1"/>
  <c r="AA153" i="2"/>
  <c r="AB153" i="2" s="1"/>
  <c r="AA154" i="2"/>
  <c r="AB154" i="2" s="1"/>
  <c r="AA155" i="2"/>
  <c r="AB155" i="2" s="1"/>
  <c r="AA156" i="2"/>
  <c r="AB156" i="2" s="1"/>
  <c r="AA157" i="2"/>
  <c r="AB157" i="2" s="1"/>
  <c r="AA158" i="2"/>
  <c r="AB158" i="2" s="1"/>
  <c r="AA159" i="2"/>
  <c r="AB159" i="2" s="1"/>
  <c r="AA160" i="2"/>
  <c r="AB160" i="2" s="1"/>
  <c r="AA161" i="2"/>
  <c r="AB161" i="2" s="1"/>
  <c r="AA162" i="2"/>
  <c r="AB162" i="2" s="1"/>
  <c r="AA163" i="2"/>
  <c r="AB163" i="2" s="1"/>
  <c r="AA164" i="2"/>
  <c r="AB164" i="2" s="1"/>
  <c r="AA165" i="2"/>
  <c r="AB165" i="2" s="1"/>
  <c r="AA166" i="2"/>
  <c r="AB166" i="2" s="1"/>
  <c r="AA167" i="2"/>
  <c r="AB167" i="2" s="1"/>
  <c r="AA168" i="2"/>
  <c r="AB168" i="2" s="1"/>
  <c r="AA169" i="2"/>
  <c r="AB169" i="2" s="1"/>
  <c r="AA170" i="2"/>
  <c r="AB170" i="2" s="1"/>
  <c r="AA171" i="2"/>
  <c r="AB171" i="2" s="1"/>
  <c r="AA172" i="2"/>
  <c r="AB172" i="2" s="1"/>
  <c r="AA173" i="2"/>
  <c r="AB173" i="2" s="1"/>
  <c r="AA174" i="2"/>
  <c r="AB174" i="2" s="1"/>
  <c r="AA175" i="2"/>
  <c r="AB175" i="2" s="1"/>
  <c r="AA176" i="2"/>
  <c r="AB176" i="2" s="1"/>
  <c r="AA177" i="2"/>
  <c r="AB177" i="2" s="1"/>
  <c r="AA178" i="2"/>
  <c r="AB178" i="2" s="1"/>
  <c r="AA179" i="2"/>
  <c r="AB179" i="2" s="1"/>
  <c r="AA180" i="2"/>
  <c r="AB180" i="2" s="1"/>
  <c r="AA181" i="2"/>
  <c r="AB181" i="2" s="1"/>
  <c r="AA182" i="2"/>
  <c r="AB182" i="2" s="1"/>
  <c r="AA183" i="2"/>
  <c r="AB183" i="2" s="1"/>
  <c r="AA184" i="2"/>
  <c r="AB184" i="2" s="1"/>
  <c r="AA185" i="2"/>
  <c r="AB185" i="2" s="1"/>
  <c r="AA186" i="2"/>
  <c r="AB186" i="2" s="1"/>
  <c r="AA187" i="2"/>
  <c r="AB187" i="2" s="1"/>
  <c r="AA188" i="2"/>
  <c r="AB188" i="2" s="1"/>
  <c r="AA189" i="2"/>
  <c r="AB189" i="2" s="1"/>
  <c r="AA190" i="2"/>
  <c r="AB190" i="2" s="1"/>
  <c r="AA191" i="2"/>
  <c r="AB191" i="2" s="1"/>
  <c r="AA192" i="2"/>
  <c r="AB192" i="2" s="1"/>
  <c r="AA193" i="2"/>
  <c r="AB193" i="2" s="1"/>
  <c r="AA194" i="2"/>
  <c r="AB194" i="2" s="1"/>
  <c r="AA195" i="2"/>
  <c r="AB195" i="2" s="1"/>
  <c r="AA196" i="2"/>
  <c r="AB196" i="2" s="1"/>
  <c r="AA197" i="2"/>
  <c r="AB197" i="2" s="1"/>
  <c r="AA198" i="2"/>
  <c r="AB198" i="2" s="1"/>
  <c r="AA199" i="2"/>
  <c r="AB199" i="2" s="1"/>
  <c r="AA200" i="2"/>
  <c r="AB200" i="2" s="1"/>
  <c r="AA201" i="2"/>
  <c r="AB201" i="2" s="1"/>
  <c r="AA202" i="2"/>
  <c r="AB202" i="2" s="1"/>
  <c r="AA203" i="2"/>
  <c r="AB203" i="2" s="1"/>
  <c r="AA204" i="2"/>
  <c r="AB204" i="2" s="1"/>
  <c r="AA205" i="2"/>
  <c r="AB205" i="2" s="1"/>
  <c r="AA206" i="2"/>
  <c r="AB206" i="2" s="1"/>
  <c r="AA207" i="2"/>
  <c r="AB207" i="2" s="1"/>
  <c r="AA208" i="2"/>
  <c r="AB208" i="2" s="1"/>
  <c r="AA209" i="2"/>
  <c r="AB209" i="2" s="1"/>
  <c r="AA210" i="2"/>
  <c r="AB210" i="2" s="1"/>
  <c r="AA211" i="2"/>
  <c r="AB211" i="2" s="1"/>
  <c r="AA212" i="2"/>
  <c r="AB212" i="2" s="1"/>
  <c r="AA213" i="2"/>
  <c r="AB213" i="2" s="1"/>
  <c r="AA214" i="2"/>
  <c r="AB214" i="2" s="1"/>
  <c r="AA215" i="2"/>
  <c r="AB215" i="2" s="1"/>
  <c r="AA216" i="2"/>
  <c r="AB216" i="2" s="1"/>
  <c r="AA217" i="2"/>
  <c r="AB217" i="2" s="1"/>
  <c r="AA218" i="2"/>
  <c r="AB218" i="2" s="1"/>
  <c r="AA219" i="2"/>
  <c r="AB219" i="2" s="1"/>
  <c r="AA220" i="2"/>
  <c r="AB220" i="2" s="1"/>
  <c r="AA221" i="2"/>
  <c r="AB221" i="2" s="1"/>
  <c r="AA222" i="2"/>
  <c r="AB222" i="2" s="1"/>
  <c r="AA223" i="2"/>
  <c r="AB223" i="2" s="1"/>
  <c r="AA224" i="2"/>
  <c r="AB224" i="2" s="1"/>
  <c r="AA225" i="2"/>
  <c r="AB225" i="2" s="1"/>
  <c r="AA226" i="2"/>
  <c r="AB226" i="2" s="1"/>
  <c r="AA227" i="2"/>
  <c r="AB227" i="2" s="1"/>
  <c r="AA228" i="2"/>
  <c r="AB228" i="2" s="1"/>
  <c r="AA229" i="2"/>
  <c r="AB229" i="2" s="1"/>
  <c r="AA230" i="2"/>
  <c r="AB230" i="2" s="1"/>
  <c r="AA231" i="2"/>
  <c r="AB231" i="2" s="1"/>
  <c r="AA232" i="2"/>
  <c r="AB232" i="2" s="1"/>
  <c r="AA233" i="2"/>
  <c r="AB233" i="2" s="1"/>
  <c r="AA234" i="2"/>
  <c r="AB234" i="2" s="1"/>
  <c r="AA235" i="2"/>
  <c r="AB235" i="2" s="1"/>
  <c r="AA236" i="2"/>
  <c r="AB236" i="2" s="1"/>
  <c r="AA237" i="2"/>
  <c r="AB237" i="2" s="1"/>
  <c r="AA238" i="2"/>
  <c r="AB238" i="2" s="1"/>
  <c r="AA239" i="2"/>
  <c r="AB239" i="2" s="1"/>
  <c r="AA240" i="2"/>
  <c r="AB240" i="2" s="1"/>
  <c r="AA241" i="2"/>
  <c r="AB241" i="2" s="1"/>
  <c r="AA242" i="2"/>
  <c r="AB242" i="2" s="1"/>
  <c r="AA243" i="2"/>
  <c r="AB243" i="2" s="1"/>
  <c r="AA244" i="2"/>
  <c r="AB244" i="2" s="1"/>
  <c r="AA245" i="2"/>
  <c r="AB245" i="2" s="1"/>
  <c r="AA246" i="2"/>
  <c r="AB246" i="2" s="1"/>
  <c r="AA247" i="2"/>
  <c r="AB247" i="2" s="1"/>
  <c r="AA248" i="2"/>
  <c r="AB248" i="2" s="1"/>
  <c r="AA249" i="2"/>
  <c r="AB249" i="2" s="1"/>
  <c r="AA250" i="2"/>
  <c r="AB250" i="2" s="1"/>
  <c r="AA251" i="2"/>
  <c r="AB251" i="2" s="1"/>
  <c r="AA252" i="2"/>
  <c r="AB252" i="2" s="1"/>
  <c r="AA253" i="2"/>
  <c r="AB253" i="2" s="1"/>
  <c r="AA254" i="2"/>
  <c r="AB254" i="2" s="1"/>
  <c r="AA255" i="2"/>
  <c r="AB255" i="2" s="1"/>
  <c r="AA256" i="2"/>
  <c r="AB256" i="2" s="1"/>
  <c r="AA257" i="2"/>
  <c r="AB257" i="2" s="1"/>
  <c r="AA258" i="2"/>
  <c r="AB258" i="2" s="1"/>
  <c r="AA259" i="2"/>
  <c r="AB259" i="2" s="1"/>
  <c r="AA260" i="2"/>
  <c r="AB260" i="2" s="1"/>
  <c r="AA261" i="2"/>
  <c r="AB261" i="2" s="1"/>
  <c r="AA262" i="2"/>
  <c r="AB262" i="2" s="1"/>
  <c r="AA263" i="2"/>
  <c r="AB263" i="2" s="1"/>
  <c r="AA264" i="2"/>
  <c r="AB264" i="2" s="1"/>
  <c r="AA265" i="2"/>
  <c r="AB265" i="2" s="1"/>
  <c r="AA266" i="2"/>
  <c r="AB266" i="2" s="1"/>
  <c r="AA267" i="2"/>
  <c r="AB267" i="2" s="1"/>
  <c r="AA268" i="2"/>
  <c r="AB268" i="2" s="1"/>
  <c r="AA269" i="2"/>
  <c r="AB269" i="2" s="1"/>
  <c r="AA270" i="2"/>
  <c r="AB270" i="2" s="1"/>
  <c r="AA271" i="2"/>
  <c r="AB271" i="2" s="1"/>
  <c r="AA272" i="2"/>
  <c r="AB272" i="2" s="1"/>
  <c r="AA273" i="2"/>
  <c r="AB273" i="2" s="1"/>
  <c r="AA274" i="2"/>
  <c r="AB274" i="2" s="1"/>
  <c r="AA275" i="2"/>
  <c r="AB275" i="2" s="1"/>
  <c r="AA276" i="2"/>
  <c r="AB276" i="2" s="1"/>
  <c r="AA277" i="2"/>
  <c r="AB277" i="2" s="1"/>
  <c r="AA278" i="2"/>
  <c r="AB278" i="2" s="1"/>
  <c r="AA279" i="2"/>
  <c r="AB279" i="2" s="1"/>
  <c r="AA280" i="2"/>
  <c r="AB280" i="2" s="1"/>
  <c r="AA281" i="2"/>
  <c r="AB281" i="2" s="1"/>
  <c r="AA282" i="2"/>
  <c r="AB282" i="2" s="1"/>
  <c r="AA283" i="2"/>
  <c r="AB283" i="2" s="1"/>
  <c r="AA284" i="2"/>
  <c r="AB284" i="2" s="1"/>
  <c r="AA285" i="2"/>
  <c r="AB285" i="2" s="1"/>
  <c r="AA286" i="2"/>
  <c r="AB286" i="2" s="1"/>
  <c r="AA287" i="2"/>
  <c r="AB287" i="2" s="1"/>
  <c r="AA288" i="2"/>
  <c r="AB288" i="2" s="1"/>
  <c r="AA289" i="2"/>
  <c r="AB289" i="2" s="1"/>
  <c r="AA290" i="2"/>
  <c r="AB290" i="2" s="1"/>
  <c r="AA291" i="2"/>
  <c r="AB291" i="2" s="1"/>
  <c r="AA292" i="2"/>
  <c r="AB292" i="2" s="1"/>
  <c r="AA293" i="2"/>
  <c r="AB293" i="2" s="1"/>
  <c r="AA294" i="2"/>
  <c r="AB294" i="2" s="1"/>
  <c r="AA295" i="2"/>
  <c r="AB295" i="2" s="1"/>
  <c r="AA296" i="2"/>
  <c r="AB296" i="2" s="1"/>
  <c r="AA297" i="2"/>
  <c r="AB297" i="2" s="1"/>
  <c r="AA298" i="2"/>
  <c r="AB298" i="2" s="1"/>
  <c r="AA299" i="2"/>
  <c r="AB299" i="2" s="1"/>
  <c r="AA300" i="2"/>
  <c r="AB300" i="2" s="1"/>
  <c r="AA301" i="2"/>
  <c r="AB301" i="2" s="1"/>
  <c r="AA302" i="2"/>
  <c r="AB302" i="2" s="1"/>
  <c r="AA303" i="2"/>
  <c r="AB303" i="2" s="1"/>
  <c r="AA304" i="2"/>
  <c r="AB304" i="2" s="1"/>
  <c r="AA305" i="2"/>
  <c r="AB305" i="2" s="1"/>
  <c r="AA306" i="2"/>
  <c r="AB306" i="2" s="1"/>
  <c r="AA307" i="2"/>
  <c r="AB307" i="2" s="1"/>
  <c r="AA308" i="2"/>
  <c r="AB308" i="2" s="1"/>
  <c r="AA309" i="2"/>
  <c r="AB309" i="2" s="1"/>
  <c r="AA310" i="2"/>
  <c r="AB310" i="2" s="1"/>
  <c r="AA311" i="2"/>
  <c r="AB311" i="2" s="1"/>
  <c r="AA312" i="2"/>
  <c r="AB312" i="2" s="1"/>
  <c r="AA313" i="2"/>
  <c r="AB313" i="2" s="1"/>
  <c r="AA314" i="2"/>
  <c r="AB314" i="2" s="1"/>
  <c r="AA315" i="2"/>
  <c r="AB315" i="2" s="1"/>
  <c r="AA316" i="2"/>
  <c r="AB316" i="2" s="1"/>
  <c r="AA317" i="2"/>
  <c r="AB317" i="2" s="1"/>
  <c r="AA318" i="2"/>
  <c r="AB318" i="2" s="1"/>
  <c r="AA319" i="2"/>
  <c r="AB319" i="2" s="1"/>
  <c r="AA320" i="2"/>
  <c r="AB320" i="2" s="1"/>
  <c r="AA321" i="2"/>
  <c r="AB321" i="2" s="1"/>
  <c r="AA322" i="2"/>
  <c r="AB322" i="2" s="1"/>
  <c r="AA323" i="2"/>
  <c r="AB323" i="2" s="1"/>
  <c r="AA324" i="2"/>
  <c r="AB324" i="2" s="1"/>
  <c r="AA325" i="2"/>
  <c r="AB325" i="2" s="1"/>
  <c r="AA326" i="2"/>
  <c r="AB326" i="2" s="1"/>
  <c r="AA327" i="2"/>
  <c r="AB327" i="2" s="1"/>
  <c r="AA328" i="2"/>
  <c r="AB328" i="2" s="1"/>
  <c r="AA329" i="2"/>
  <c r="AB329" i="2" s="1"/>
  <c r="AA330" i="2"/>
  <c r="AB330" i="2" s="1"/>
  <c r="AA331" i="2"/>
  <c r="AB331" i="2" s="1"/>
  <c r="AA332" i="2"/>
  <c r="AB332" i="2" s="1"/>
  <c r="AA333" i="2"/>
  <c r="AB333" i="2" s="1"/>
  <c r="AA334" i="2"/>
  <c r="AB334" i="2" s="1"/>
  <c r="AA335" i="2"/>
  <c r="AB335" i="2" s="1"/>
  <c r="AA336" i="2"/>
  <c r="AB336" i="2" s="1"/>
  <c r="AA337" i="2"/>
  <c r="AB337" i="2" s="1"/>
  <c r="AA338" i="2"/>
  <c r="AB338" i="2" s="1"/>
  <c r="AA339" i="2"/>
  <c r="AB339" i="2" s="1"/>
  <c r="AA340" i="2"/>
  <c r="AB340" i="2" s="1"/>
  <c r="AA341" i="2"/>
  <c r="AB341" i="2" s="1"/>
  <c r="AA342" i="2"/>
  <c r="AB342" i="2" s="1"/>
  <c r="AA343" i="2"/>
  <c r="AB343" i="2" s="1"/>
  <c r="AA344" i="2"/>
  <c r="AB344" i="2" s="1"/>
  <c r="AA345" i="2"/>
  <c r="AB345" i="2" s="1"/>
  <c r="AA346" i="2"/>
  <c r="AB346" i="2" s="1"/>
  <c r="AA347" i="2"/>
  <c r="AB347" i="2" s="1"/>
  <c r="AA348" i="2"/>
  <c r="AB348" i="2" s="1"/>
  <c r="AA349" i="2"/>
  <c r="AB349" i="2" s="1"/>
  <c r="AA350" i="2"/>
  <c r="AB350" i="2" s="1"/>
  <c r="AA351" i="2"/>
  <c r="AB351" i="2" s="1"/>
  <c r="AA352" i="2"/>
  <c r="AB352" i="2" s="1"/>
  <c r="AA353" i="2"/>
  <c r="AB353" i="2" s="1"/>
  <c r="AA354" i="2"/>
  <c r="AB354" i="2" s="1"/>
  <c r="AA355" i="2"/>
  <c r="AB355" i="2" s="1"/>
  <c r="AA356" i="2"/>
  <c r="AB356" i="2" s="1"/>
  <c r="AA357" i="2"/>
  <c r="AB357" i="2" s="1"/>
  <c r="AA358" i="2"/>
  <c r="AB358" i="2" s="1"/>
  <c r="AA359" i="2"/>
  <c r="AB359" i="2" s="1"/>
  <c r="AA360" i="2"/>
  <c r="AB360" i="2" s="1"/>
  <c r="AA361" i="2"/>
  <c r="AB361" i="2" s="1"/>
  <c r="AA362" i="2"/>
  <c r="AB362" i="2" s="1"/>
  <c r="AA363" i="2"/>
  <c r="AB363" i="2" s="1"/>
  <c r="AA364" i="2"/>
  <c r="AB364" i="2" s="1"/>
  <c r="AA365" i="2"/>
  <c r="AB365" i="2" s="1"/>
  <c r="AA366" i="2"/>
  <c r="AB366" i="2" s="1"/>
  <c r="AA367" i="2"/>
  <c r="AB367" i="2" s="1"/>
  <c r="AA368" i="2"/>
  <c r="AB368" i="2" s="1"/>
  <c r="AA369" i="2"/>
  <c r="AB369" i="2" s="1"/>
  <c r="AA370" i="2"/>
  <c r="AB370" i="2" s="1"/>
  <c r="AA371" i="2"/>
  <c r="AB371" i="2" s="1"/>
  <c r="AA372" i="2"/>
  <c r="AB372" i="2" s="1"/>
  <c r="AA373" i="2"/>
  <c r="AB373" i="2" s="1"/>
  <c r="AA374" i="2"/>
  <c r="AB374" i="2" s="1"/>
  <c r="AA375" i="2"/>
  <c r="AB375" i="2" s="1"/>
  <c r="AA376" i="2"/>
  <c r="AB376" i="2" s="1"/>
  <c r="AA377" i="2"/>
  <c r="AB377" i="2" s="1"/>
  <c r="AA378" i="2"/>
  <c r="AB378" i="2" s="1"/>
  <c r="AA379" i="2"/>
  <c r="AB379" i="2" s="1"/>
  <c r="AA380" i="2"/>
  <c r="AB380" i="2" s="1"/>
  <c r="AA381" i="2"/>
  <c r="AB381" i="2" s="1"/>
  <c r="AA382" i="2"/>
  <c r="AB382" i="2" s="1"/>
  <c r="AA383" i="2"/>
  <c r="AB383" i="2" s="1"/>
  <c r="AA384" i="2"/>
  <c r="AB384" i="2" s="1"/>
  <c r="AA385" i="2"/>
  <c r="AB385" i="2" s="1"/>
  <c r="AA386" i="2"/>
  <c r="AB386" i="2" s="1"/>
  <c r="AA387" i="2"/>
  <c r="AB387" i="2" s="1"/>
  <c r="AA388" i="2"/>
  <c r="AB388" i="2" s="1"/>
  <c r="AA389" i="2"/>
  <c r="AB389" i="2" s="1"/>
  <c r="AA390" i="2"/>
  <c r="AB390" i="2" s="1"/>
  <c r="AA391" i="2"/>
  <c r="AB391" i="2" s="1"/>
  <c r="AA392" i="2"/>
  <c r="AB392" i="2" s="1"/>
  <c r="AA393" i="2"/>
  <c r="AB393" i="2" s="1"/>
  <c r="AA394" i="2"/>
  <c r="AB394" i="2" s="1"/>
  <c r="AA395" i="2"/>
  <c r="AB395" i="2" s="1"/>
  <c r="AA396" i="2"/>
  <c r="AB396" i="2" s="1"/>
  <c r="AA397" i="2"/>
  <c r="AB397" i="2" s="1"/>
  <c r="AA398" i="2"/>
  <c r="AB398" i="2" s="1"/>
  <c r="AA399" i="2"/>
  <c r="AB399" i="2" s="1"/>
  <c r="AA400" i="2"/>
  <c r="AB400" i="2" s="1"/>
  <c r="AA401" i="2"/>
  <c r="AB401" i="2" s="1"/>
  <c r="AA402" i="2"/>
  <c r="AB402" i="2" s="1"/>
  <c r="AA403" i="2"/>
  <c r="AB403" i="2" s="1"/>
  <c r="AA404" i="2"/>
  <c r="AB404" i="2" s="1"/>
  <c r="AA405" i="2"/>
  <c r="AB405" i="2" s="1"/>
  <c r="AA406" i="2"/>
  <c r="AB406" i="2" s="1"/>
  <c r="AA407" i="2"/>
  <c r="AB407" i="2" s="1"/>
  <c r="AA408" i="2"/>
  <c r="AB408" i="2" s="1"/>
  <c r="AA409" i="2"/>
  <c r="AB409" i="2" s="1"/>
  <c r="AA410" i="2"/>
  <c r="AB410" i="2" s="1"/>
  <c r="AA411" i="2"/>
  <c r="AB411" i="2" s="1"/>
  <c r="AA412" i="2"/>
  <c r="AB412" i="2" s="1"/>
  <c r="AA413" i="2"/>
  <c r="AB413" i="2" s="1"/>
  <c r="AA414" i="2"/>
  <c r="AB414" i="2" s="1"/>
  <c r="AA415" i="2"/>
  <c r="AB415" i="2" s="1"/>
  <c r="AA416" i="2"/>
  <c r="AB416" i="2" s="1"/>
  <c r="AA417" i="2"/>
  <c r="AB417" i="2" s="1"/>
  <c r="AA418" i="2"/>
  <c r="AB418" i="2" s="1"/>
  <c r="AA419" i="2"/>
  <c r="AB419" i="2" s="1"/>
  <c r="AA420" i="2"/>
  <c r="AB420" i="2" s="1"/>
  <c r="AA421" i="2"/>
  <c r="AB421" i="2" s="1"/>
  <c r="AA422" i="2"/>
  <c r="AB422" i="2" s="1"/>
  <c r="AA423" i="2"/>
  <c r="AB423" i="2" s="1"/>
  <c r="AA424" i="2"/>
  <c r="AB424" i="2" s="1"/>
  <c r="AA425" i="2"/>
  <c r="AB425" i="2" s="1"/>
  <c r="AA426" i="2"/>
  <c r="AB426" i="2" s="1"/>
  <c r="AA427" i="2"/>
  <c r="AB427" i="2" s="1"/>
  <c r="AA428" i="2"/>
  <c r="AB428" i="2" s="1"/>
  <c r="AA429" i="2"/>
  <c r="AB429" i="2" s="1"/>
  <c r="AA430" i="2"/>
  <c r="AB430" i="2" s="1"/>
  <c r="AA431" i="2"/>
  <c r="AB431" i="2" s="1"/>
  <c r="AA432" i="2"/>
  <c r="AB432" i="2" s="1"/>
  <c r="AA433" i="2"/>
  <c r="AB433" i="2" s="1"/>
  <c r="AA434" i="2"/>
  <c r="AB434" i="2" s="1"/>
  <c r="AA435" i="2"/>
  <c r="AB435" i="2" s="1"/>
  <c r="AA436" i="2"/>
  <c r="AB436" i="2" s="1"/>
  <c r="AA437" i="2"/>
  <c r="AB437" i="2" s="1"/>
  <c r="AA438" i="2"/>
  <c r="AB438" i="2" s="1"/>
  <c r="AA439" i="2"/>
  <c r="AB439" i="2" s="1"/>
  <c r="AA440" i="2"/>
  <c r="AB440" i="2" s="1"/>
  <c r="AA441" i="2"/>
  <c r="AB441" i="2" s="1"/>
  <c r="AA442" i="2"/>
  <c r="AB442" i="2" s="1"/>
  <c r="AA443" i="2"/>
  <c r="AB443" i="2" s="1"/>
  <c r="AA444" i="2"/>
  <c r="AB444" i="2" s="1"/>
  <c r="AA445" i="2"/>
  <c r="AB445" i="2" s="1"/>
  <c r="AA446" i="2"/>
  <c r="AB446" i="2" s="1"/>
  <c r="AA447" i="2"/>
  <c r="AB447" i="2" s="1"/>
  <c r="AA448" i="2"/>
  <c r="AB448" i="2" s="1"/>
  <c r="AA449" i="2"/>
  <c r="AB449" i="2" s="1"/>
  <c r="AA450" i="2"/>
  <c r="AB450" i="2" s="1"/>
  <c r="AA451" i="2"/>
  <c r="AB451" i="2" s="1"/>
  <c r="AA452" i="2"/>
  <c r="AB452" i="2" s="1"/>
  <c r="AA453" i="2"/>
  <c r="AB453" i="2" s="1"/>
  <c r="AA454" i="2"/>
  <c r="AB454" i="2" s="1"/>
  <c r="AA455" i="2"/>
  <c r="AB455" i="2" s="1"/>
  <c r="AA456" i="2"/>
  <c r="AB456" i="2" s="1"/>
  <c r="AA457" i="2"/>
  <c r="AB457" i="2" s="1"/>
  <c r="AA458" i="2"/>
  <c r="AB458" i="2" s="1"/>
  <c r="AA459" i="2"/>
  <c r="AB459" i="2" s="1"/>
  <c r="AA460" i="2"/>
  <c r="AB460" i="2" s="1"/>
  <c r="AA461" i="2"/>
  <c r="AB461" i="2" s="1"/>
  <c r="AA462" i="2"/>
  <c r="AB462" i="2" s="1"/>
  <c r="AA463" i="2"/>
  <c r="AB463" i="2" s="1"/>
  <c r="AA464" i="2"/>
  <c r="AB464" i="2" s="1"/>
  <c r="AA465" i="2"/>
  <c r="AB465" i="2" s="1"/>
  <c r="AA466" i="2"/>
  <c r="AB466" i="2" s="1"/>
  <c r="AA467" i="2"/>
  <c r="AB467" i="2" s="1"/>
  <c r="AA468" i="2"/>
  <c r="AB468" i="2" s="1"/>
  <c r="AA469" i="2"/>
  <c r="AB469" i="2" s="1"/>
  <c r="AA470" i="2"/>
  <c r="AB470" i="2" s="1"/>
  <c r="AA471" i="2"/>
  <c r="AB471" i="2" s="1"/>
  <c r="AA472" i="2"/>
  <c r="AB472" i="2" s="1"/>
  <c r="AA473" i="2"/>
  <c r="AB473" i="2" s="1"/>
  <c r="AA474" i="2"/>
  <c r="AB474" i="2" s="1"/>
  <c r="AA475" i="2"/>
  <c r="AB475" i="2" s="1"/>
  <c r="AA476" i="2"/>
  <c r="AB476" i="2" s="1"/>
  <c r="AA477" i="2"/>
  <c r="AB477" i="2" s="1"/>
  <c r="AA478" i="2"/>
  <c r="AB478" i="2" s="1"/>
  <c r="AA479" i="2"/>
  <c r="AB479" i="2" s="1"/>
  <c r="AA480" i="2"/>
  <c r="AB480" i="2" s="1"/>
  <c r="AA481" i="2"/>
  <c r="AB481" i="2" s="1"/>
  <c r="AA482" i="2"/>
  <c r="AB482" i="2" s="1"/>
  <c r="AA483" i="2"/>
  <c r="AB483" i="2" s="1"/>
  <c r="AA484" i="2"/>
  <c r="AB484" i="2" s="1"/>
  <c r="AA485" i="2"/>
  <c r="AB485" i="2" s="1"/>
  <c r="AA486" i="2"/>
  <c r="AB486" i="2" s="1"/>
  <c r="AA487" i="2"/>
  <c r="AB487" i="2" s="1"/>
  <c r="AA488" i="2"/>
  <c r="AB488" i="2" s="1"/>
  <c r="AA489" i="2"/>
  <c r="AB489" i="2" s="1"/>
  <c r="AA490" i="2"/>
  <c r="AB490" i="2" s="1"/>
  <c r="AA491" i="2"/>
  <c r="AB491" i="2" s="1"/>
  <c r="AA492" i="2"/>
  <c r="AB492" i="2" s="1"/>
  <c r="AA493" i="2"/>
  <c r="AB493" i="2" s="1"/>
  <c r="AA494" i="2"/>
  <c r="AB494" i="2" s="1"/>
  <c r="AA495" i="2"/>
  <c r="AB495" i="2" s="1"/>
  <c r="AA496" i="2"/>
  <c r="AB496" i="2" s="1"/>
  <c r="AA497" i="2"/>
  <c r="AB497" i="2" s="1"/>
  <c r="AA498" i="2"/>
  <c r="AB498" i="2" s="1"/>
  <c r="AA499" i="2"/>
  <c r="AB499" i="2" s="1"/>
  <c r="AA500" i="2"/>
  <c r="AB500" i="2" s="1"/>
  <c r="AA501" i="2"/>
  <c r="AB501" i="2" s="1"/>
  <c r="AA502" i="2"/>
  <c r="AB502" i="2" s="1"/>
  <c r="AA503" i="2"/>
  <c r="AB503" i="2" s="1"/>
  <c r="AA504" i="2"/>
  <c r="AB504" i="2" s="1"/>
  <c r="AA505" i="2"/>
  <c r="AB505" i="2" s="1"/>
  <c r="AA506" i="2"/>
  <c r="AB506" i="2" s="1"/>
  <c r="AA507" i="2"/>
  <c r="AB507" i="2" s="1"/>
  <c r="AA508" i="2"/>
  <c r="AB508" i="2" s="1"/>
  <c r="AA509" i="2"/>
  <c r="AB509" i="2" s="1"/>
  <c r="AA510" i="2"/>
  <c r="AB510" i="2" s="1"/>
  <c r="AA511" i="2"/>
  <c r="AB511" i="2" s="1"/>
  <c r="AA512" i="2"/>
  <c r="AB512" i="2" s="1"/>
  <c r="AA513" i="2"/>
  <c r="AB513" i="2" s="1"/>
  <c r="AA514" i="2"/>
  <c r="AB514" i="2" s="1"/>
  <c r="AA515" i="2"/>
  <c r="AB515" i="2" s="1"/>
  <c r="AA516" i="2"/>
  <c r="AB516" i="2" s="1"/>
  <c r="AA517" i="2"/>
  <c r="AB517" i="2" s="1"/>
  <c r="AA518" i="2"/>
  <c r="AB518" i="2" s="1"/>
  <c r="AA519" i="2"/>
  <c r="AB519" i="2" s="1"/>
  <c r="AA520" i="2"/>
  <c r="AB520" i="2" s="1"/>
  <c r="AA521" i="2"/>
  <c r="AB521" i="2" s="1"/>
  <c r="AA522" i="2"/>
  <c r="AB522" i="2" s="1"/>
  <c r="AA523" i="2"/>
  <c r="AB523" i="2" s="1"/>
  <c r="AA524" i="2"/>
  <c r="AB524" i="2" s="1"/>
  <c r="AA525" i="2"/>
  <c r="AB525" i="2" s="1"/>
  <c r="AA526" i="2"/>
  <c r="AB526" i="2" s="1"/>
  <c r="AA527" i="2"/>
  <c r="AB527" i="2" s="1"/>
  <c r="AA528" i="2"/>
  <c r="AB528" i="2" s="1"/>
  <c r="AA529" i="2"/>
  <c r="AB529" i="2" s="1"/>
  <c r="AA530" i="2"/>
  <c r="AB530" i="2" s="1"/>
  <c r="AA531" i="2"/>
  <c r="AB531" i="2" s="1"/>
  <c r="AA532" i="2"/>
  <c r="AB532" i="2" s="1"/>
  <c r="AA533" i="2"/>
  <c r="AB533" i="2" s="1"/>
  <c r="AA534" i="2"/>
  <c r="AB534" i="2" s="1"/>
  <c r="AA535" i="2"/>
  <c r="AB535" i="2" s="1"/>
  <c r="AA536" i="2"/>
  <c r="AB536" i="2" s="1"/>
  <c r="AA537" i="2"/>
  <c r="AB537" i="2" s="1"/>
  <c r="AA538" i="2"/>
  <c r="AB538" i="2" s="1"/>
  <c r="AA539" i="2"/>
  <c r="AB539" i="2" s="1"/>
  <c r="AA540" i="2"/>
  <c r="AB540" i="2" s="1"/>
  <c r="AA541" i="2"/>
  <c r="AB541" i="2" s="1"/>
  <c r="AA542" i="2"/>
  <c r="AB542" i="2" s="1"/>
  <c r="AA543" i="2"/>
  <c r="AB543" i="2" s="1"/>
  <c r="AA544" i="2"/>
  <c r="AB544" i="2" s="1"/>
  <c r="AA545" i="2"/>
  <c r="AB545" i="2" s="1"/>
  <c r="AA546" i="2"/>
  <c r="AB546" i="2" s="1"/>
  <c r="AA547" i="2"/>
  <c r="AB547" i="2" s="1"/>
  <c r="AA548" i="2"/>
  <c r="AB548" i="2" s="1"/>
  <c r="AA549" i="2"/>
  <c r="AB549" i="2" s="1"/>
  <c r="AA550" i="2"/>
  <c r="AB550" i="2" s="1"/>
  <c r="AA551" i="2"/>
  <c r="AB551" i="2" s="1"/>
  <c r="AA552" i="2"/>
  <c r="AB552" i="2" s="1"/>
  <c r="AA553" i="2"/>
  <c r="AB553" i="2" s="1"/>
  <c r="AA554" i="2"/>
  <c r="AB554" i="2" s="1"/>
  <c r="AA555" i="2"/>
  <c r="AB555" i="2" s="1"/>
  <c r="AA556" i="2"/>
  <c r="AB556" i="2" s="1"/>
  <c r="AA557" i="2"/>
  <c r="AB557" i="2" s="1"/>
  <c r="AA558" i="2"/>
  <c r="AB558" i="2" s="1"/>
  <c r="AA559" i="2"/>
  <c r="AB559" i="2" s="1"/>
  <c r="AA560" i="2"/>
  <c r="AB560" i="2" s="1"/>
  <c r="AA561" i="2"/>
  <c r="AB561" i="2" s="1"/>
  <c r="AA562" i="2"/>
  <c r="AB562" i="2" s="1"/>
  <c r="AA563" i="2"/>
  <c r="AB563" i="2" s="1"/>
  <c r="AA564" i="2"/>
  <c r="AB564" i="2" s="1"/>
  <c r="AA565" i="2"/>
  <c r="AB565" i="2" s="1"/>
  <c r="AA566" i="2"/>
  <c r="AB566" i="2" s="1"/>
  <c r="AA567" i="2"/>
  <c r="AB567" i="2" s="1"/>
  <c r="AA568" i="2"/>
  <c r="AB568" i="2" s="1"/>
  <c r="AA569" i="2"/>
  <c r="AB569" i="2" s="1"/>
  <c r="AA570" i="2"/>
  <c r="AB570" i="2" s="1"/>
  <c r="AA571" i="2"/>
  <c r="AB571" i="2" s="1"/>
  <c r="AA572" i="2"/>
  <c r="AB572" i="2" s="1"/>
  <c r="AA573" i="2"/>
  <c r="AB573" i="2" s="1"/>
  <c r="AA574" i="2"/>
  <c r="AB574" i="2" s="1"/>
  <c r="AA575" i="2"/>
  <c r="AB575" i="2" s="1"/>
  <c r="AA576" i="2"/>
  <c r="AB576" i="2" s="1"/>
  <c r="AA577" i="2"/>
  <c r="AB577" i="2" s="1"/>
  <c r="AA578" i="2"/>
  <c r="AB578" i="2" s="1"/>
  <c r="AA579" i="2"/>
  <c r="AB579" i="2" s="1"/>
  <c r="AA580" i="2"/>
  <c r="AB580" i="2" s="1"/>
  <c r="AA581" i="2"/>
  <c r="AB581" i="2" s="1"/>
  <c r="AA582" i="2"/>
  <c r="AB582" i="2" s="1"/>
  <c r="AA583" i="2"/>
  <c r="AB583" i="2" s="1"/>
  <c r="AA584" i="2"/>
  <c r="AB584" i="2" s="1"/>
  <c r="AA585" i="2"/>
  <c r="AB585" i="2" s="1"/>
  <c r="AA586" i="2"/>
  <c r="AB586" i="2" s="1"/>
  <c r="AA587" i="2"/>
  <c r="AB587" i="2" s="1"/>
  <c r="AA588" i="2"/>
  <c r="AB588" i="2" s="1"/>
  <c r="AA589" i="2"/>
  <c r="AB589" i="2" s="1"/>
  <c r="AA590" i="2"/>
  <c r="AB590" i="2" s="1"/>
  <c r="AA591" i="2"/>
  <c r="AB591" i="2" s="1"/>
  <c r="AA592" i="2"/>
  <c r="AB592" i="2" s="1"/>
  <c r="AA593" i="2"/>
  <c r="AB593" i="2" s="1"/>
  <c r="AA594" i="2"/>
  <c r="AB594" i="2" s="1"/>
  <c r="AA595" i="2"/>
  <c r="AB595" i="2" s="1"/>
  <c r="AA596" i="2"/>
  <c r="AB596" i="2" s="1"/>
  <c r="AA597" i="2"/>
  <c r="AB597" i="2" s="1"/>
  <c r="AA598" i="2"/>
  <c r="AB598" i="2" s="1"/>
  <c r="AA599" i="2"/>
  <c r="AB599" i="2" s="1"/>
  <c r="AA600" i="2"/>
  <c r="AB600" i="2" s="1"/>
  <c r="AA601" i="2"/>
  <c r="AB601" i="2" s="1"/>
  <c r="AA602" i="2"/>
  <c r="AB602" i="2" s="1"/>
  <c r="AA603" i="2"/>
  <c r="AB603" i="2" s="1"/>
  <c r="AA604" i="2"/>
  <c r="AB604" i="2" s="1"/>
  <c r="AA605" i="2"/>
  <c r="AB605" i="2" s="1"/>
  <c r="AA606" i="2"/>
  <c r="AB606" i="2" s="1"/>
  <c r="AA607" i="2"/>
  <c r="AB607" i="2" s="1"/>
  <c r="AA608" i="2"/>
  <c r="AB608" i="2" s="1"/>
  <c r="AA609" i="2"/>
  <c r="AB609" i="2" s="1"/>
  <c r="AA610" i="2"/>
  <c r="AB610" i="2" s="1"/>
  <c r="AA611" i="2"/>
  <c r="AB611" i="2" s="1"/>
  <c r="AA612" i="2"/>
  <c r="AB612" i="2" s="1"/>
  <c r="AA613" i="2"/>
  <c r="AB613" i="2" s="1"/>
  <c r="AA614" i="2"/>
  <c r="AB614" i="2" s="1"/>
  <c r="AA615" i="2"/>
  <c r="AB615" i="2" s="1"/>
  <c r="AA616" i="2"/>
  <c r="AB616" i="2" s="1"/>
  <c r="AA617" i="2"/>
  <c r="AB617" i="2" s="1"/>
  <c r="AA618" i="2"/>
  <c r="AB618" i="2" s="1"/>
  <c r="AA619" i="2"/>
  <c r="AB619" i="2" s="1"/>
  <c r="AA620" i="2"/>
  <c r="AB620" i="2" s="1"/>
  <c r="AA621" i="2"/>
  <c r="AB621" i="2" s="1"/>
  <c r="AA622" i="2"/>
  <c r="AB622" i="2" s="1"/>
  <c r="AA623" i="2"/>
  <c r="AB623" i="2" s="1"/>
  <c r="AA624" i="2"/>
  <c r="AB624" i="2" s="1"/>
  <c r="AA625" i="2"/>
  <c r="AB625" i="2" s="1"/>
  <c r="AA626" i="2"/>
  <c r="AB626" i="2" s="1"/>
  <c r="AA627" i="2"/>
  <c r="AB627" i="2" s="1"/>
  <c r="AA628" i="2"/>
  <c r="AB628" i="2" s="1"/>
  <c r="AA629" i="2"/>
  <c r="AB629" i="2" s="1"/>
  <c r="AA630" i="2"/>
  <c r="AB630" i="2" s="1"/>
  <c r="AA631" i="2"/>
  <c r="AB631" i="2" s="1"/>
  <c r="AA632" i="2"/>
  <c r="AB632" i="2" s="1"/>
  <c r="AA633" i="2"/>
  <c r="AB633" i="2" s="1"/>
  <c r="AA634" i="2"/>
  <c r="AB634" i="2" s="1"/>
  <c r="AA635" i="2"/>
  <c r="AB635" i="2" s="1"/>
  <c r="AA636" i="2"/>
  <c r="AB636" i="2" s="1"/>
  <c r="AA637" i="2"/>
  <c r="AB637" i="2" s="1"/>
  <c r="AA638" i="2"/>
  <c r="AB638" i="2" s="1"/>
  <c r="AA639" i="2"/>
  <c r="AB639" i="2" s="1"/>
  <c r="AA640" i="2"/>
  <c r="AB640" i="2" s="1"/>
  <c r="AA641" i="2"/>
  <c r="AB641" i="2" s="1"/>
  <c r="AA642" i="2"/>
  <c r="AB642" i="2" s="1"/>
  <c r="AA643" i="2"/>
  <c r="AB643" i="2" s="1"/>
  <c r="AA644" i="2"/>
  <c r="AB644" i="2" s="1"/>
  <c r="AA645" i="2"/>
  <c r="AB645" i="2" s="1"/>
  <c r="AA646" i="2"/>
  <c r="AB646" i="2" s="1"/>
  <c r="AA647" i="2"/>
  <c r="AB647" i="2" s="1"/>
  <c r="AA648" i="2"/>
  <c r="AB648" i="2" s="1"/>
  <c r="AA649" i="2"/>
  <c r="AB649" i="2" s="1"/>
  <c r="AA650" i="2"/>
  <c r="AB650" i="2" s="1"/>
  <c r="AA651" i="2"/>
  <c r="AB651" i="2" s="1"/>
  <c r="AA652" i="2"/>
  <c r="AB652" i="2" s="1"/>
  <c r="AA653" i="2"/>
  <c r="AB653" i="2" s="1"/>
  <c r="AA654" i="2"/>
  <c r="AB654" i="2" s="1"/>
  <c r="AA655" i="2"/>
  <c r="AB655" i="2" s="1"/>
  <c r="AA656" i="2"/>
  <c r="AB656" i="2" s="1"/>
  <c r="AA657" i="2"/>
  <c r="AB657" i="2" s="1"/>
  <c r="AA658" i="2"/>
  <c r="AB658" i="2" s="1"/>
  <c r="AA659" i="2"/>
  <c r="AB659" i="2" s="1"/>
  <c r="AA660" i="2"/>
  <c r="AB660" i="2" s="1"/>
  <c r="AA661" i="2"/>
  <c r="AB661" i="2" s="1"/>
  <c r="AA662" i="2"/>
  <c r="AB662" i="2" s="1"/>
  <c r="AA663" i="2"/>
  <c r="AB663" i="2" s="1"/>
  <c r="AA664" i="2"/>
  <c r="AB664" i="2" s="1"/>
  <c r="AA665" i="2"/>
  <c r="AB665" i="2" s="1"/>
  <c r="AA666" i="2"/>
  <c r="AB666" i="2" s="1"/>
  <c r="AA667" i="2"/>
  <c r="AB667" i="2" s="1"/>
  <c r="AA668" i="2"/>
  <c r="AB668" i="2" s="1"/>
  <c r="AA669" i="2"/>
  <c r="AB669" i="2" s="1"/>
  <c r="AA670" i="2"/>
  <c r="AB670" i="2" s="1"/>
  <c r="AA671" i="2"/>
  <c r="AB671" i="2" s="1"/>
  <c r="AA672" i="2"/>
  <c r="AB672" i="2" s="1"/>
  <c r="AA673" i="2"/>
  <c r="AB673" i="2" s="1"/>
  <c r="AA674" i="2"/>
  <c r="AB674" i="2" s="1"/>
  <c r="AA675" i="2"/>
  <c r="AB675" i="2" s="1"/>
  <c r="AA676" i="2"/>
  <c r="AB676" i="2" s="1"/>
  <c r="AA677" i="2"/>
  <c r="AB677" i="2" s="1"/>
  <c r="AA678" i="2"/>
  <c r="AB678" i="2" s="1"/>
  <c r="AA679" i="2"/>
  <c r="AB679" i="2" s="1"/>
  <c r="AA680" i="2"/>
  <c r="AB680" i="2" s="1"/>
  <c r="AA681" i="2"/>
  <c r="AB681" i="2" s="1"/>
  <c r="AA682" i="2"/>
  <c r="AB682" i="2" s="1"/>
  <c r="AA683" i="2"/>
  <c r="AB683" i="2" s="1"/>
  <c r="AA684" i="2"/>
  <c r="AB684" i="2" s="1"/>
  <c r="AA685" i="2"/>
  <c r="AB685" i="2" s="1"/>
  <c r="AA686" i="2"/>
  <c r="AB686" i="2" s="1"/>
  <c r="AA687" i="2"/>
  <c r="AB687" i="2" s="1"/>
  <c r="AA688" i="2"/>
  <c r="AB688" i="2" s="1"/>
  <c r="AA689" i="2"/>
  <c r="AB689" i="2" s="1"/>
  <c r="AA690" i="2"/>
  <c r="AB690" i="2" s="1"/>
  <c r="AA691" i="2"/>
  <c r="AB691" i="2" s="1"/>
  <c r="AA692" i="2"/>
  <c r="AB692" i="2" s="1"/>
  <c r="AA693" i="2"/>
  <c r="AB693" i="2" s="1"/>
  <c r="AA694" i="2"/>
  <c r="AB694" i="2" s="1"/>
  <c r="AA695" i="2"/>
  <c r="AB695" i="2" s="1"/>
  <c r="AA696" i="2"/>
  <c r="AB696" i="2" s="1"/>
  <c r="AA697" i="2"/>
  <c r="AB697" i="2" s="1"/>
  <c r="AA698" i="2"/>
  <c r="AB698" i="2" s="1"/>
  <c r="AA699" i="2"/>
  <c r="AB699" i="2" s="1"/>
  <c r="AA700" i="2"/>
  <c r="AB700" i="2" s="1"/>
  <c r="AA701" i="2"/>
  <c r="AB701" i="2" s="1"/>
  <c r="AA702" i="2"/>
  <c r="AB702" i="2" s="1"/>
  <c r="AA703" i="2"/>
  <c r="AB703" i="2" s="1"/>
  <c r="AA704" i="2"/>
  <c r="AB704" i="2" s="1"/>
  <c r="AA705" i="2"/>
  <c r="AB705" i="2" s="1"/>
  <c r="AA706" i="2"/>
  <c r="AB706" i="2" s="1"/>
  <c r="AA707" i="2"/>
  <c r="AB707" i="2" s="1"/>
  <c r="AA708" i="2"/>
  <c r="AB708" i="2" s="1"/>
  <c r="AA709" i="2"/>
  <c r="AB709" i="2" s="1"/>
  <c r="AA710" i="2"/>
  <c r="AB710" i="2" s="1"/>
  <c r="AA711" i="2"/>
  <c r="AB711" i="2" s="1"/>
  <c r="AA712" i="2"/>
  <c r="AB712" i="2" s="1"/>
  <c r="AA713" i="2"/>
  <c r="AB713" i="2" s="1"/>
  <c r="AA714" i="2"/>
  <c r="AB714" i="2" s="1"/>
  <c r="AA715" i="2"/>
  <c r="AB715" i="2" s="1"/>
  <c r="AA716" i="2"/>
  <c r="AB716" i="2" s="1"/>
  <c r="AA717" i="2"/>
  <c r="AB717" i="2" s="1"/>
  <c r="AA718" i="2"/>
  <c r="AB718" i="2" s="1"/>
  <c r="AA719" i="2"/>
  <c r="AB719" i="2" s="1"/>
  <c r="AA720" i="2"/>
  <c r="AB720" i="2" s="1"/>
  <c r="AA721" i="2"/>
  <c r="AB721" i="2" s="1"/>
  <c r="AA722" i="2"/>
  <c r="AB722" i="2" s="1"/>
  <c r="AA723" i="2"/>
  <c r="AB723" i="2" s="1"/>
  <c r="AA724" i="2"/>
  <c r="AB724" i="2" s="1"/>
  <c r="AA725" i="2"/>
  <c r="AB725" i="2" s="1"/>
  <c r="AA726" i="2"/>
  <c r="AB726" i="2" s="1"/>
  <c r="AA727" i="2"/>
  <c r="AB727" i="2" s="1"/>
  <c r="AA728" i="2"/>
  <c r="AB728" i="2" s="1"/>
  <c r="AA729" i="2"/>
  <c r="AB729" i="2" s="1"/>
  <c r="AA730" i="2"/>
  <c r="AB730" i="2" s="1"/>
  <c r="AA731" i="2"/>
  <c r="AB731" i="2" s="1"/>
  <c r="AA732" i="2"/>
  <c r="AB732" i="2" s="1"/>
  <c r="AA733" i="2"/>
  <c r="AB733" i="2" s="1"/>
  <c r="AA734" i="2"/>
  <c r="AB734" i="2" s="1"/>
  <c r="AA735" i="2"/>
  <c r="AB735" i="2" s="1"/>
  <c r="AA736" i="2"/>
  <c r="AB736" i="2" s="1"/>
  <c r="AA737" i="2"/>
  <c r="AB737" i="2" s="1"/>
  <c r="AA738" i="2"/>
  <c r="AB738" i="2" s="1"/>
  <c r="AA739" i="2"/>
  <c r="AB739" i="2" s="1"/>
  <c r="AA740" i="2"/>
  <c r="AB740" i="2" s="1"/>
  <c r="AA741" i="2"/>
  <c r="AB741" i="2" s="1"/>
  <c r="AA742" i="2"/>
  <c r="AB742" i="2" s="1"/>
  <c r="AA743" i="2"/>
  <c r="AB743" i="2" s="1"/>
  <c r="AA744" i="2"/>
  <c r="AB744" i="2" s="1"/>
  <c r="AA745" i="2"/>
  <c r="AB745" i="2" s="1"/>
  <c r="AA746" i="2"/>
  <c r="AB746" i="2" s="1"/>
  <c r="AA747" i="2"/>
  <c r="AB747" i="2" s="1"/>
  <c r="AA748" i="2"/>
  <c r="AB748" i="2" s="1"/>
  <c r="AA749" i="2"/>
  <c r="AB749" i="2" s="1"/>
  <c r="AA750" i="2"/>
  <c r="AB750" i="2" s="1"/>
  <c r="AA751" i="2"/>
  <c r="AB751" i="2" s="1"/>
  <c r="AA752" i="2"/>
  <c r="AB752" i="2" s="1"/>
  <c r="AA753" i="2"/>
  <c r="AB753" i="2" s="1"/>
  <c r="AA754" i="2"/>
  <c r="AB754" i="2" s="1"/>
  <c r="AA755" i="2"/>
  <c r="AB755" i="2" s="1"/>
  <c r="AA756" i="2"/>
  <c r="AB756" i="2" s="1"/>
  <c r="AA757" i="2"/>
  <c r="AB757" i="2" s="1"/>
  <c r="AA758" i="2"/>
  <c r="AB758" i="2" s="1"/>
  <c r="AA759" i="2"/>
  <c r="AB759" i="2" s="1"/>
  <c r="AA760" i="2"/>
  <c r="AB760" i="2" s="1"/>
  <c r="AA761" i="2"/>
  <c r="AB761" i="2" s="1"/>
  <c r="AA762" i="2"/>
  <c r="AB762" i="2" s="1"/>
  <c r="AA763" i="2"/>
  <c r="AB763" i="2" s="1"/>
  <c r="AA764" i="2"/>
  <c r="AB764" i="2" s="1"/>
  <c r="AA765" i="2"/>
  <c r="AB765" i="2" s="1"/>
  <c r="AA766" i="2"/>
  <c r="AB766" i="2" s="1"/>
  <c r="AA767" i="2"/>
  <c r="AB767" i="2" s="1"/>
  <c r="AA768" i="2"/>
  <c r="AB768" i="2" s="1"/>
  <c r="AA769" i="2"/>
  <c r="AB769" i="2" s="1"/>
  <c r="AA770" i="2"/>
  <c r="AB770" i="2" s="1"/>
  <c r="AA771" i="2"/>
  <c r="AB771" i="2" s="1"/>
  <c r="AA772" i="2"/>
  <c r="AB772" i="2" s="1"/>
  <c r="AA773" i="2"/>
  <c r="AB773" i="2" s="1"/>
  <c r="AA774" i="2"/>
  <c r="AB774" i="2" s="1"/>
  <c r="AA775" i="2"/>
  <c r="AB775" i="2" s="1"/>
  <c r="AA776" i="2"/>
  <c r="AB776" i="2" s="1"/>
  <c r="AA777" i="2"/>
  <c r="AB777" i="2" s="1"/>
  <c r="AA778" i="2"/>
  <c r="AB778" i="2" s="1"/>
  <c r="AA779" i="2"/>
  <c r="AB779" i="2" s="1"/>
  <c r="AA780" i="2"/>
  <c r="AB780" i="2" s="1"/>
  <c r="AA781" i="2"/>
  <c r="AB781" i="2" s="1"/>
  <c r="AA782" i="2"/>
  <c r="AB782" i="2" s="1"/>
  <c r="AA783" i="2"/>
  <c r="AB783" i="2" s="1"/>
  <c r="AA784" i="2"/>
  <c r="AB784" i="2" s="1"/>
  <c r="AA785" i="2"/>
  <c r="AB785" i="2" s="1"/>
  <c r="AA786" i="2"/>
  <c r="AB786" i="2" s="1"/>
  <c r="AA787" i="2"/>
  <c r="AB787" i="2" s="1"/>
  <c r="AA788" i="2"/>
  <c r="AB788" i="2" s="1"/>
  <c r="AA789" i="2"/>
  <c r="AB789" i="2" s="1"/>
  <c r="AA790" i="2"/>
  <c r="AB790" i="2" s="1"/>
  <c r="AA791" i="2"/>
  <c r="AB791" i="2" s="1"/>
  <c r="AA792" i="2"/>
  <c r="AB792" i="2" s="1"/>
  <c r="AA793" i="2"/>
  <c r="AB793" i="2" s="1"/>
  <c r="AA794" i="2"/>
  <c r="AB794" i="2" s="1"/>
  <c r="AA795" i="2"/>
  <c r="AB795" i="2" s="1"/>
  <c r="AA796" i="2"/>
  <c r="AB796" i="2" s="1"/>
  <c r="AA797" i="2"/>
  <c r="AB797" i="2" s="1"/>
  <c r="AA798" i="2"/>
  <c r="AB798" i="2" s="1"/>
  <c r="AA799" i="2"/>
  <c r="AB799" i="2" s="1"/>
  <c r="AA800" i="2"/>
  <c r="AB800" i="2" s="1"/>
  <c r="AA801" i="2"/>
  <c r="AB801" i="2" s="1"/>
  <c r="AA802" i="2"/>
  <c r="AB802" i="2" s="1"/>
  <c r="AA803" i="2"/>
  <c r="AB803" i="2" s="1"/>
  <c r="AA804" i="2"/>
  <c r="AB804" i="2" s="1"/>
  <c r="AA805" i="2"/>
  <c r="AB805" i="2" s="1"/>
  <c r="AA806" i="2"/>
  <c r="AB806" i="2" s="1"/>
  <c r="AA807" i="2"/>
  <c r="AB807" i="2" s="1"/>
  <c r="AA808" i="2"/>
  <c r="AB808" i="2" s="1"/>
  <c r="AA809" i="2"/>
  <c r="AB809" i="2" s="1"/>
  <c r="AA810" i="2"/>
  <c r="AB810" i="2" s="1"/>
  <c r="AA811" i="2"/>
  <c r="AB811" i="2" s="1"/>
  <c r="AA812" i="2"/>
  <c r="AB812" i="2" s="1"/>
  <c r="AA813" i="2"/>
  <c r="AB813" i="2" s="1"/>
  <c r="AA814" i="2"/>
  <c r="AB814" i="2" s="1"/>
  <c r="AA815" i="2"/>
  <c r="AB815" i="2" s="1"/>
  <c r="AA816" i="2"/>
  <c r="AB816" i="2" s="1"/>
  <c r="AA817" i="2"/>
  <c r="AB817" i="2" s="1"/>
  <c r="AA818" i="2"/>
  <c r="AB818" i="2" s="1"/>
  <c r="AA819" i="2"/>
  <c r="AB819" i="2" s="1"/>
  <c r="AA820" i="2"/>
  <c r="AB820" i="2" s="1"/>
  <c r="AA821" i="2"/>
  <c r="AB821" i="2" s="1"/>
  <c r="AA822" i="2"/>
  <c r="AB822" i="2" s="1"/>
  <c r="AA823" i="2"/>
  <c r="AB823" i="2" s="1"/>
  <c r="AA824" i="2"/>
  <c r="AB824" i="2" s="1"/>
  <c r="AA825" i="2"/>
  <c r="AB825" i="2" s="1"/>
  <c r="AA826" i="2"/>
  <c r="AB826" i="2" s="1"/>
  <c r="AA827" i="2"/>
  <c r="AB827" i="2" s="1"/>
  <c r="AA828" i="2"/>
  <c r="AB828" i="2" s="1"/>
  <c r="AA829" i="2"/>
  <c r="AB829" i="2" s="1"/>
  <c r="AA830" i="2"/>
  <c r="AB830" i="2" s="1"/>
  <c r="AA831" i="2"/>
  <c r="AB831" i="2" s="1"/>
  <c r="AA832" i="2"/>
  <c r="AB832" i="2" s="1"/>
  <c r="AA833" i="2"/>
  <c r="AB833" i="2" s="1"/>
  <c r="AA834" i="2"/>
  <c r="AB834" i="2" s="1"/>
  <c r="AA835" i="2"/>
  <c r="AB835" i="2" s="1"/>
  <c r="AA836" i="2"/>
  <c r="AB836" i="2" s="1"/>
  <c r="AA837" i="2"/>
  <c r="AB837" i="2" s="1"/>
  <c r="AA838" i="2"/>
  <c r="AB838" i="2" s="1"/>
  <c r="AA839" i="2"/>
  <c r="AB839" i="2" s="1"/>
  <c r="AA840" i="2"/>
  <c r="AB840" i="2" s="1"/>
  <c r="AA841" i="2"/>
  <c r="AB841" i="2" s="1"/>
  <c r="AA842" i="2"/>
  <c r="AB842" i="2" s="1"/>
  <c r="AA843" i="2"/>
  <c r="AB843" i="2" s="1"/>
  <c r="AA844" i="2"/>
  <c r="AB844" i="2" s="1"/>
  <c r="AA845" i="2"/>
  <c r="AB845" i="2" s="1"/>
  <c r="AA846" i="2"/>
  <c r="AB846" i="2" s="1"/>
  <c r="AA847" i="2"/>
  <c r="AB847" i="2" s="1"/>
  <c r="AA848" i="2"/>
  <c r="AB848" i="2" s="1"/>
  <c r="AA849" i="2"/>
  <c r="AB849" i="2" s="1"/>
  <c r="AA850" i="2"/>
  <c r="AB850" i="2" s="1"/>
  <c r="AA851" i="2"/>
  <c r="AB851" i="2" s="1"/>
  <c r="AA852" i="2"/>
  <c r="AB852" i="2" s="1"/>
  <c r="AA853" i="2"/>
  <c r="AB853" i="2" s="1"/>
  <c r="AA854" i="2"/>
  <c r="AB854" i="2" s="1"/>
  <c r="AA855" i="2"/>
  <c r="AB855" i="2" s="1"/>
  <c r="AA856" i="2"/>
  <c r="AB856" i="2" s="1"/>
  <c r="AA857" i="2"/>
  <c r="AB857" i="2" s="1"/>
  <c r="AA858" i="2"/>
  <c r="AB858" i="2" s="1"/>
  <c r="AA859" i="2"/>
  <c r="AB859" i="2" s="1"/>
  <c r="AA860" i="2"/>
  <c r="AB860" i="2" s="1"/>
  <c r="AA861" i="2"/>
  <c r="AB861" i="2" s="1"/>
  <c r="AA862" i="2"/>
  <c r="AB862" i="2" s="1"/>
  <c r="AA863" i="2"/>
  <c r="AB863" i="2" s="1"/>
  <c r="AA864" i="2"/>
  <c r="AB864" i="2" s="1"/>
  <c r="AA865" i="2"/>
  <c r="AB865" i="2" s="1"/>
  <c r="AA866" i="2"/>
  <c r="AB866" i="2" s="1"/>
  <c r="AA867" i="2"/>
  <c r="AB867" i="2" s="1"/>
  <c r="AA868" i="2"/>
  <c r="AB868" i="2" s="1"/>
  <c r="AA869" i="2"/>
  <c r="AB869" i="2" s="1"/>
  <c r="AA870" i="2"/>
  <c r="AB870" i="2" s="1"/>
  <c r="AA871" i="2"/>
  <c r="AB871" i="2" s="1"/>
  <c r="AA872" i="2"/>
  <c r="AB872" i="2" s="1"/>
  <c r="AA873" i="2"/>
  <c r="AB873" i="2" s="1"/>
  <c r="AA874" i="2"/>
  <c r="AB874" i="2" s="1"/>
  <c r="AA875" i="2"/>
  <c r="AB875" i="2" s="1"/>
  <c r="AA876" i="2"/>
  <c r="AB876" i="2" s="1"/>
  <c r="AA877" i="2"/>
  <c r="AB877" i="2" s="1"/>
  <c r="AA878" i="2"/>
  <c r="AB878" i="2" s="1"/>
  <c r="AA879" i="2"/>
  <c r="AB879" i="2" s="1"/>
  <c r="AA880" i="2"/>
  <c r="AB880" i="2" s="1"/>
  <c r="AA881" i="2"/>
  <c r="AB881" i="2" s="1"/>
  <c r="AA882" i="2"/>
  <c r="AB882" i="2" s="1"/>
  <c r="AA883" i="2"/>
  <c r="AB883" i="2" s="1"/>
  <c r="AA884" i="2"/>
  <c r="AB884" i="2" s="1"/>
  <c r="AA885" i="2"/>
  <c r="AB885" i="2" s="1"/>
  <c r="AA886" i="2"/>
  <c r="AB886" i="2" s="1"/>
  <c r="AA887" i="2"/>
  <c r="AB887" i="2" s="1"/>
  <c r="AA888" i="2"/>
  <c r="AB888" i="2" s="1"/>
  <c r="AA889" i="2"/>
  <c r="AB889" i="2" s="1"/>
  <c r="AA890" i="2"/>
  <c r="AB890" i="2" s="1"/>
  <c r="AA891" i="2"/>
  <c r="AB891" i="2" s="1"/>
  <c r="AA892" i="2"/>
  <c r="AB892" i="2" s="1"/>
  <c r="AA893" i="2"/>
  <c r="AB893" i="2" s="1"/>
  <c r="AA894" i="2"/>
  <c r="AB894" i="2" s="1"/>
  <c r="AA895" i="2"/>
  <c r="AB895" i="2" s="1"/>
  <c r="AA896" i="2"/>
  <c r="AB896" i="2" s="1"/>
  <c r="AA897" i="2"/>
  <c r="AB897" i="2" s="1"/>
  <c r="AA898" i="2"/>
  <c r="AB898" i="2" s="1"/>
  <c r="AA899" i="2"/>
  <c r="AB899" i="2" s="1"/>
  <c r="AA900" i="2"/>
  <c r="AB900" i="2" s="1"/>
  <c r="AA901" i="2"/>
  <c r="AB901" i="2" s="1"/>
  <c r="AA902" i="2"/>
  <c r="AB902" i="2" s="1"/>
  <c r="AA903" i="2"/>
  <c r="AB903" i="2" s="1"/>
  <c r="AA904" i="2"/>
  <c r="AB904" i="2" s="1"/>
  <c r="AA905" i="2"/>
  <c r="AB905" i="2" s="1"/>
  <c r="AA906" i="2"/>
  <c r="AB906" i="2" s="1"/>
  <c r="AA907" i="2"/>
  <c r="AB907" i="2" s="1"/>
  <c r="AA908" i="2"/>
  <c r="AB908" i="2" s="1"/>
  <c r="AA909" i="2"/>
  <c r="AB909" i="2" s="1"/>
  <c r="AA910" i="2"/>
  <c r="AB910" i="2" s="1"/>
  <c r="AA911" i="2"/>
  <c r="AB911" i="2" s="1"/>
  <c r="AA912" i="2"/>
  <c r="AB912" i="2" s="1"/>
  <c r="AA913" i="2"/>
  <c r="AB913" i="2" s="1"/>
  <c r="AA914" i="2"/>
  <c r="AB914" i="2" s="1"/>
  <c r="AA915" i="2"/>
  <c r="AB915" i="2" s="1"/>
  <c r="AA916" i="2"/>
  <c r="AB916" i="2" s="1"/>
  <c r="AA917" i="2"/>
  <c r="AB917" i="2" s="1"/>
  <c r="AA918" i="2"/>
  <c r="AB918" i="2" s="1"/>
  <c r="AA919" i="2"/>
  <c r="AB919" i="2" s="1"/>
  <c r="AA920" i="2"/>
  <c r="AB920" i="2" s="1"/>
  <c r="AA921" i="2"/>
  <c r="AB921" i="2" s="1"/>
  <c r="AA922" i="2"/>
  <c r="AB922" i="2" s="1"/>
  <c r="AA923" i="2"/>
  <c r="AB923" i="2" s="1"/>
  <c r="AA924" i="2"/>
  <c r="AB924" i="2" s="1"/>
  <c r="AA925" i="2"/>
  <c r="AB925" i="2" s="1"/>
  <c r="AA926" i="2"/>
  <c r="AB926" i="2" s="1"/>
  <c r="AA927" i="2"/>
  <c r="AB927" i="2" s="1"/>
  <c r="AA928" i="2"/>
  <c r="AB928" i="2" s="1"/>
  <c r="AA929" i="2"/>
  <c r="AB929" i="2" s="1"/>
  <c r="AA930" i="2"/>
  <c r="AB930" i="2" s="1"/>
  <c r="AA931" i="2"/>
  <c r="AB931" i="2" s="1"/>
  <c r="AA932" i="2"/>
  <c r="AB932" i="2" s="1"/>
  <c r="AA933" i="2"/>
  <c r="AB933" i="2" s="1"/>
  <c r="AA934" i="2"/>
  <c r="AB934" i="2" s="1"/>
  <c r="AA935" i="2"/>
  <c r="AB935" i="2" s="1"/>
  <c r="AA936" i="2"/>
  <c r="AB936" i="2" s="1"/>
  <c r="AA937" i="2"/>
  <c r="AB937" i="2" s="1"/>
  <c r="AA938" i="2"/>
  <c r="AB938" i="2" s="1"/>
  <c r="AA939" i="2"/>
  <c r="AB939" i="2" s="1"/>
  <c r="AA940" i="2"/>
  <c r="AB940" i="2" s="1"/>
  <c r="AA941" i="2"/>
  <c r="AB941" i="2" s="1"/>
  <c r="AA942" i="2"/>
  <c r="AB942" i="2" s="1"/>
  <c r="AA943" i="2"/>
  <c r="AB943" i="2" s="1"/>
  <c r="AA944" i="2"/>
  <c r="AB944" i="2" s="1"/>
  <c r="AA945" i="2"/>
  <c r="AB945" i="2" s="1"/>
  <c r="AA946" i="2"/>
  <c r="AB946" i="2" s="1"/>
  <c r="AA947" i="2"/>
  <c r="AB947" i="2" s="1"/>
  <c r="AA948" i="2"/>
  <c r="AB948" i="2" s="1"/>
  <c r="AA949" i="2"/>
  <c r="AB949" i="2" s="1"/>
  <c r="AA950" i="2"/>
  <c r="AB950" i="2" s="1"/>
  <c r="AA951" i="2"/>
  <c r="AB951" i="2" s="1"/>
  <c r="AA952" i="2"/>
  <c r="AB952" i="2" s="1"/>
  <c r="AA953" i="2"/>
  <c r="AB953" i="2" s="1"/>
  <c r="AA954" i="2"/>
  <c r="AB954" i="2" s="1"/>
  <c r="AA955" i="2"/>
  <c r="AB955" i="2" s="1"/>
  <c r="AA956" i="2"/>
  <c r="AB956" i="2" s="1"/>
  <c r="AA957" i="2"/>
  <c r="AB957" i="2" s="1"/>
  <c r="AA958" i="2"/>
  <c r="AB958" i="2" s="1"/>
  <c r="AA959" i="2"/>
  <c r="AB959" i="2" s="1"/>
  <c r="AA960" i="2"/>
  <c r="AB960" i="2" s="1"/>
  <c r="AA961" i="2"/>
  <c r="AB961" i="2" s="1"/>
  <c r="AA962" i="2"/>
  <c r="AB962" i="2" s="1"/>
  <c r="AA963" i="2"/>
  <c r="AB963" i="2" s="1"/>
  <c r="AA964" i="2"/>
  <c r="AB964" i="2" s="1"/>
  <c r="AA965" i="2"/>
  <c r="AB965" i="2" s="1"/>
  <c r="AA966" i="2"/>
  <c r="AB966" i="2" s="1"/>
  <c r="AA967" i="2"/>
  <c r="AB967" i="2" s="1"/>
  <c r="AA968" i="2"/>
  <c r="AB968" i="2" s="1"/>
  <c r="AA969" i="2"/>
  <c r="AB969" i="2" s="1"/>
  <c r="AA970" i="2"/>
  <c r="AB970" i="2" s="1"/>
  <c r="AA971" i="2"/>
  <c r="AB971" i="2" s="1"/>
  <c r="AA972" i="2"/>
  <c r="AB972" i="2" s="1"/>
  <c r="AA973" i="2"/>
  <c r="AB973" i="2" s="1"/>
  <c r="AA974" i="2"/>
  <c r="AB974" i="2" s="1"/>
  <c r="AA975" i="2"/>
  <c r="AB975" i="2" s="1"/>
  <c r="AA976" i="2"/>
  <c r="AB976" i="2" s="1"/>
  <c r="AA977" i="2"/>
  <c r="AB977" i="2" s="1"/>
  <c r="AA978" i="2"/>
  <c r="AB978" i="2" s="1"/>
  <c r="AA979" i="2"/>
  <c r="AB979" i="2" s="1"/>
  <c r="AA980" i="2"/>
  <c r="AB980" i="2" s="1"/>
  <c r="AA981" i="2"/>
  <c r="AB981" i="2" s="1"/>
  <c r="AA982" i="2"/>
  <c r="AB982" i="2" s="1"/>
  <c r="AA983" i="2"/>
  <c r="AB983" i="2" s="1"/>
  <c r="AA984" i="2"/>
  <c r="AB984" i="2" s="1"/>
  <c r="AA985" i="2"/>
  <c r="AB985" i="2" s="1"/>
  <c r="AA986" i="2"/>
  <c r="AB986" i="2" s="1"/>
  <c r="AA987" i="2"/>
  <c r="AB987" i="2" s="1"/>
  <c r="AA988" i="2"/>
  <c r="AB988" i="2" s="1"/>
  <c r="AA989" i="2"/>
  <c r="AB989" i="2" s="1"/>
  <c r="AA990" i="2"/>
  <c r="AB990" i="2" s="1"/>
  <c r="AA991" i="2"/>
  <c r="AB991" i="2" s="1"/>
  <c r="AA992" i="2"/>
  <c r="AB992" i="2" s="1"/>
  <c r="AA993" i="2"/>
  <c r="AB993" i="2" s="1"/>
  <c r="AA994" i="2"/>
  <c r="AB994" i="2" s="1"/>
  <c r="AA995" i="2"/>
  <c r="AB995" i="2" s="1"/>
  <c r="AA996" i="2"/>
  <c r="AB996" i="2" s="1"/>
  <c r="AA997" i="2"/>
  <c r="AB997" i="2" s="1"/>
  <c r="AA998" i="2"/>
  <c r="AB998" i="2" s="1"/>
  <c r="AA999" i="2"/>
  <c r="AB999" i="2" s="1"/>
  <c r="AA1000" i="2"/>
  <c r="AB1000" i="2" s="1"/>
  <c r="AA1001" i="2"/>
  <c r="AB1001" i="2" s="1"/>
  <c r="AA1002" i="2"/>
  <c r="AB1002" i="2" s="1"/>
  <c r="AA1003" i="2"/>
  <c r="AB1003" i="2" s="1"/>
  <c r="AA1004" i="2"/>
  <c r="AB1004" i="2" s="1"/>
  <c r="AA1005" i="2"/>
  <c r="AB1005" i="2" s="1"/>
  <c r="AA1006" i="2"/>
  <c r="AB1006" i="2" s="1"/>
  <c r="AA1007" i="2"/>
  <c r="AB1007" i="2" s="1"/>
  <c r="AA1008" i="2"/>
  <c r="AB1008" i="2" s="1"/>
  <c r="AA1009" i="2"/>
  <c r="AB1009" i="2" s="1"/>
  <c r="AA1010" i="2"/>
  <c r="AB1010" i="2" s="1"/>
  <c r="AA1011" i="2"/>
  <c r="AB1011" i="2" s="1"/>
  <c r="AA1012" i="2"/>
  <c r="AB1012" i="2" s="1"/>
  <c r="AA1013" i="2"/>
  <c r="AB1013" i="2" s="1"/>
  <c r="AA1014" i="2"/>
  <c r="AB1014" i="2" s="1"/>
  <c r="AA1015" i="2"/>
  <c r="AB1015" i="2" s="1"/>
  <c r="AA1016" i="2"/>
  <c r="AB1016" i="2" s="1"/>
  <c r="AA1017" i="2"/>
  <c r="AB1017" i="2" s="1"/>
  <c r="AA1018" i="2"/>
  <c r="AB1018" i="2" s="1"/>
  <c r="AA1019" i="2"/>
  <c r="AB1019" i="2" s="1"/>
  <c r="AA1020" i="2"/>
  <c r="AB1020" i="2" s="1"/>
  <c r="AA1021" i="2"/>
  <c r="AB1021" i="2" s="1"/>
  <c r="AA1022" i="2"/>
  <c r="AB1022" i="2" s="1"/>
  <c r="AA1023" i="2"/>
  <c r="AB1023" i="2" s="1"/>
  <c r="AA1024" i="2"/>
  <c r="AB1024" i="2" s="1"/>
  <c r="AA1025" i="2"/>
  <c r="AB1025" i="2" s="1"/>
  <c r="AA1026" i="2"/>
  <c r="AB1026" i="2" s="1"/>
  <c r="AA1027" i="2"/>
  <c r="AB1027" i="2" s="1"/>
  <c r="AA1028" i="2"/>
  <c r="AB1028" i="2" s="1"/>
  <c r="AA1029" i="2"/>
  <c r="AB1029" i="2" s="1"/>
  <c r="AA1030" i="2"/>
  <c r="AB1030" i="2" s="1"/>
  <c r="AA1031" i="2"/>
  <c r="AB1031" i="2" s="1"/>
  <c r="AA1032" i="2"/>
  <c r="AB1032" i="2" s="1"/>
  <c r="AA1033" i="2"/>
  <c r="AB1033" i="2" s="1"/>
  <c r="AA1034" i="2"/>
  <c r="AB1034" i="2" s="1"/>
  <c r="AA1035" i="2"/>
  <c r="AB1035" i="2" s="1"/>
  <c r="AA1036" i="2"/>
  <c r="AB1036" i="2" s="1"/>
  <c r="AA1037" i="2"/>
  <c r="AB1037" i="2" s="1"/>
  <c r="AA1038" i="2"/>
  <c r="AB1038" i="2" s="1"/>
  <c r="AA1039" i="2"/>
  <c r="AB1039" i="2" s="1"/>
  <c r="AA1040" i="2"/>
  <c r="AB1040" i="2" s="1"/>
  <c r="AA1041" i="2"/>
  <c r="AB1041" i="2" s="1"/>
  <c r="AA1042" i="2"/>
  <c r="AB1042" i="2" s="1"/>
  <c r="AA1043" i="2"/>
  <c r="AB1043" i="2" s="1"/>
  <c r="AA1044" i="2"/>
  <c r="AB1044" i="2" s="1"/>
  <c r="AA1045" i="2"/>
  <c r="AB1045" i="2" s="1"/>
  <c r="AA1046" i="2"/>
  <c r="AB1046" i="2" s="1"/>
  <c r="AA1047" i="2"/>
  <c r="AB1047" i="2" s="1"/>
  <c r="AA1048" i="2"/>
  <c r="AB1048" i="2" s="1"/>
  <c r="AA1049" i="2"/>
  <c r="AB1049" i="2" s="1"/>
  <c r="AA1050" i="2"/>
  <c r="AB1050" i="2" s="1"/>
  <c r="AA1051" i="2"/>
  <c r="AB1051" i="2" s="1"/>
  <c r="AA1052" i="2"/>
  <c r="AB1052" i="2" s="1"/>
  <c r="AA1053" i="2"/>
  <c r="AB1053" i="2" s="1"/>
  <c r="AA1054" i="2"/>
  <c r="AB1054" i="2" s="1"/>
  <c r="AA1055" i="2"/>
  <c r="AB1055" i="2" s="1"/>
  <c r="AA1056" i="2"/>
  <c r="AB1056" i="2" s="1"/>
  <c r="AA1057" i="2"/>
  <c r="AB1057" i="2" s="1"/>
  <c r="AA1058" i="2"/>
  <c r="AB1058" i="2" s="1"/>
  <c r="AA1059" i="2"/>
  <c r="AB1059" i="2" s="1"/>
  <c r="AA1060" i="2"/>
  <c r="AB1060" i="2" s="1"/>
  <c r="AA1061" i="2"/>
  <c r="AB1061" i="2" s="1"/>
  <c r="AA1062" i="2"/>
  <c r="AB1062" i="2" s="1"/>
  <c r="AA1063" i="2"/>
  <c r="AB1063" i="2" s="1"/>
  <c r="AA1064" i="2"/>
  <c r="AB1064" i="2" s="1"/>
  <c r="AA1065" i="2"/>
  <c r="AB1065" i="2" s="1"/>
  <c r="AA1066" i="2"/>
  <c r="AB1066" i="2" s="1"/>
  <c r="AA1067" i="2"/>
  <c r="AB1067" i="2" s="1"/>
  <c r="AA1068" i="2"/>
  <c r="AB1068" i="2" s="1"/>
  <c r="AA1069" i="2"/>
  <c r="AB1069" i="2" s="1"/>
  <c r="AA1070" i="2"/>
  <c r="AB1070" i="2" s="1"/>
  <c r="AA1071" i="2"/>
  <c r="AB1071" i="2" s="1"/>
  <c r="AA1072" i="2"/>
  <c r="AB1072" i="2" s="1"/>
  <c r="AA1073" i="2"/>
  <c r="AB1073" i="2" s="1"/>
  <c r="AA1074" i="2"/>
  <c r="AB1074" i="2" s="1"/>
  <c r="AA1075" i="2"/>
  <c r="AB1075" i="2" s="1"/>
  <c r="AA1076" i="2"/>
  <c r="AB1076" i="2" s="1"/>
  <c r="AA1077" i="2"/>
  <c r="AB1077" i="2" s="1"/>
  <c r="AA1078" i="2"/>
  <c r="AB1078" i="2" s="1"/>
  <c r="AA1079" i="2"/>
  <c r="AB1079" i="2" s="1"/>
  <c r="AA1080" i="2"/>
  <c r="AB1080" i="2" s="1"/>
  <c r="AA1081" i="2"/>
  <c r="AB1081" i="2" s="1"/>
  <c r="AA1082" i="2"/>
  <c r="AB1082" i="2" s="1"/>
  <c r="AA1083" i="2"/>
  <c r="AB1083" i="2" s="1"/>
  <c r="AA1084" i="2"/>
  <c r="AB1084" i="2" s="1"/>
  <c r="AA1085" i="2"/>
  <c r="AB1085" i="2" s="1"/>
  <c r="AA1086" i="2"/>
  <c r="AB1086" i="2" s="1"/>
  <c r="AA1087" i="2"/>
  <c r="AB1087" i="2" s="1"/>
  <c r="AA1088" i="2"/>
  <c r="AB1088" i="2" s="1"/>
  <c r="AA1089" i="2"/>
  <c r="AB1089" i="2" s="1"/>
  <c r="AA1090" i="2"/>
  <c r="AB1090" i="2" s="1"/>
  <c r="AA1091" i="2"/>
  <c r="AB1091" i="2" s="1"/>
  <c r="AA1092" i="2"/>
  <c r="AB1092" i="2" s="1"/>
  <c r="AA1093" i="2"/>
  <c r="AB1093" i="2" s="1"/>
  <c r="AA1094" i="2"/>
  <c r="AB1094" i="2" s="1"/>
  <c r="AA1095" i="2"/>
  <c r="AB1095" i="2" s="1"/>
  <c r="AA1096" i="2"/>
  <c r="AB1096" i="2" s="1"/>
  <c r="AA1097" i="2"/>
  <c r="AB1097" i="2" s="1"/>
  <c r="AA1098" i="2"/>
  <c r="AB1098" i="2" s="1"/>
  <c r="AA1099" i="2"/>
  <c r="AB1099" i="2" s="1"/>
  <c r="AA1100" i="2"/>
  <c r="AB1100" i="2" s="1"/>
  <c r="AA1101" i="2"/>
  <c r="AB1101" i="2" s="1"/>
  <c r="AA1102" i="2"/>
  <c r="AB1102" i="2" s="1"/>
  <c r="AA1103" i="2"/>
  <c r="AB1103" i="2" s="1"/>
  <c r="AA1104" i="2"/>
  <c r="AB1104" i="2" s="1"/>
  <c r="AA1105" i="2"/>
  <c r="AB1105" i="2" s="1"/>
  <c r="AA1106" i="2"/>
  <c r="AB1106" i="2" s="1"/>
  <c r="AA1107" i="2"/>
  <c r="AB1107" i="2" s="1"/>
  <c r="AA1108" i="2"/>
  <c r="AB1108" i="2" s="1"/>
  <c r="AA1109" i="2"/>
  <c r="AB1109" i="2" s="1"/>
  <c r="AA1110" i="2"/>
  <c r="AB1110" i="2" s="1"/>
  <c r="AA1111" i="2"/>
  <c r="AB1111" i="2" s="1"/>
  <c r="AA1112" i="2"/>
  <c r="AB1112" i="2" s="1"/>
  <c r="AA1113" i="2"/>
  <c r="AB1113" i="2" s="1"/>
  <c r="AA1114" i="2"/>
  <c r="AB1114" i="2" s="1"/>
  <c r="AA1115" i="2"/>
  <c r="AB1115" i="2" s="1"/>
  <c r="AA1116" i="2"/>
  <c r="AB1116" i="2" s="1"/>
  <c r="AA1117" i="2"/>
  <c r="AB1117" i="2" s="1"/>
  <c r="AA1118" i="2"/>
  <c r="AB1118" i="2" s="1"/>
  <c r="AA1119" i="2"/>
  <c r="AB1119" i="2" s="1"/>
  <c r="AA1120" i="2"/>
  <c r="AB1120" i="2" s="1"/>
  <c r="AA1121" i="2"/>
  <c r="AB1121" i="2" s="1"/>
  <c r="AA1122" i="2"/>
  <c r="AB1122" i="2" s="1"/>
  <c r="AA1123" i="2"/>
  <c r="AB1123" i="2" s="1"/>
  <c r="AA1124" i="2"/>
  <c r="AB1124" i="2" s="1"/>
  <c r="AA1125" i="2"/>
  <c r="AB1125" i="2" s="1"/>
  <c r="AA1126" i="2"/>
  <c r="AB1126" i="2" s="1"/>
  <c r="AA1127" i="2"/>
  <c r="AB1127" i="2" s="1"/>
  <c r="AA1128" i="2"/>
  <c r="AB1128" i="2" s="1"/>
  <c r="AA1129" i="2"/>
  <c r="AB1129" i="2" s="1"/>
  <c r="AA1130" i="2"/>
  <c r="AB1130" i="2" s="1"/>
  <c r="AA1131" i="2"/>
  <c r="AB1131" i="2" s="1"/>
  <c r="AA1132" i="2"/>
  <c r="AB1132" i="2" s="1"/>
  <c r="AA1133" i="2"/>
  <c r="AB1133" i="2" s="1"/>
  <c r="AA1134" i="2"/>
  <c r="AB1134" i="2" s="1"/>
  <c r="AA1135" i="2"/>
  <c r="AB1135" i="2" s="1"/>
  <c r="AA1136" i="2"/>
  <c r="AB1136" i="2" s="1"/>
  <c r="AA1137" i="2"/>
  <c r="AB1137" i="2" s="1"/>
  <c r="AA1138" i="2"/>
  <c r="AB1138" i="2" s="1"/>
  <c r="AA1139" i="2"/>
  <c r="AB1139" i="2" s="1"/>
  <c r="AA1140" i="2"/>
  <c r="AB1140" i="2" s="1"/>
  <c r="AA1141" i="2"/>
  <c r="AB1141" i="2" s="1"/>
  <c r="AA1142" i="2"/>
  <c r="AB1142" i="2" s="1"/>
  <c r="AA1143" i="2"/>
  <c r="AB1143" i="2" s="1"/>
  <c r="AA1144" i="2"/>
  <c r="AB1144" i="2" s="1"/>
  <c r="AA1145" i="2"/>
  <c r="AB1145" i="2" s="1"/>
  <c r="AA1146" i="2"/>
  <c r="AB1146" i="2" s="1"/>
  <c r="AA1147" i="2"/>
  <c r="AB1147" i="2" s="1"/>
  <c r="AA1148" i="2"/>
  <c r="AB1148" i="2" s="1"/>
  <c r="AA1149" i="2"/>
  <c r="AB1149" i="2" s="1"/>
  <c r="AA1150" i="2"/>
  <c r="AB1150" i="2" s="1"/>
  <c r="AA1151" i="2"/>
  <c r="AB1151" i="2" s="1"/>
  <c r="AA1152" i="2"/>
  <c r="AB1152" i="2" s="1"/>
  <c r="AA1153" i="2"/>
  <c r="AB1153" i="2" s="1"/>
  <c r="AA1154" i="2"/>
  <c r="AB1154" i="2" s="1"/>
  <c r="AA1155" i="2"/>
  <c r="AB1155" i="2" s="1"/>
  <c r="AA1156" i="2"/>
  <c r="AB1156" i="2" s="1"/>
  <c r="AA1157" i="2"/>
  <c r="AB1157" i="2" s="1"/>
  <c r="AA1158" i="2"/>
  <c r="AB1158" i="2" s="1"/>
  <c r="AA1159" i="2"/>
  <c r="AB1159" i="2" s="1"/>
  <c r="AA1160" i="2"/>
  <c r="AB1160" i="2" s="1"/>
  <c r="AA1161" i="2"/>
  <c r="AB1161" i="2" s="1"/>
  <c r="AA1162" i="2"/>
  <c r="AB1162" i="2" s="1"/>
  <c r="AA1163" i="2"/>
  <c r="AB1163" i="2" s="1"/>
  <c r="AA1164" i="2"/>
  <c r="AB1164" i="2" s="1"/>
  <c r="AA1165" i="2"/>
  <c r="AB1165" i="2" s="1"/>
  <c r="AA1166" i="2"/>
  <c r="AB1166" i="2" s="1"/>
  <c r="AA1167" i="2"/>
  <c r="AB1167" i="2" s="1"/>
  <c r="AA1168" i="2"/>
  <c r="AB1168" i="2" s="1"/>
  <c r="AA1169" i="2"/>
  <c r="AB1169" i="2" s="1"/>
  <c r="AA1170" i="2"/>
  <c r="AB1170" i="2" s="1"/>
  <c r="AA1171" i="2"/>
  <c r="AB1171" i="2" s="1"/>
  <c r="AA1172" i="2"/>
  <c r="AB1172" i="2" s="1"/>
  <c r="AA1173" i="2"/>
  <c r="AB1173" i="2" s="1"/>
  <c r="AA1174" i="2"/>
  <c r="AB1174" i="2" s="1"/>
  <c r="AA1175" i="2"/>
  <c r="AB1175" i="2" s="1"/>
  <c r="AA1176" i="2"/>
  <c r="AB1176" i="2" s="1"/>
  <c r="AA1177" i="2"/>
  <c r="AB1177" i="2" s="1"/>
  <c r="AA1178" i="2"/>
  <c r="AB1178" i="2" s="1"/>
  <c r="AA1179" i="2"/>
  <c r="AB1179" i="2" s="1"/>
  <c r="AA1180" i="2"/>
  <c r="AB1180" i="2" s="1"/>
  <c r="AA1181" i="2"/>
  <c r="AB1181" i="2" s="1"/>
  <c r="AA1182" i="2"/>
  <c r="AB1182" i="2" s="1"/>
  <c r="AA1183" i="2"/>
  <c r="AB1183" i="2" s="1"/>
  <c r="AA1184" i="2"/>
  <c r="AB1184" i="2" s="1"/>
  <c r="AA1185" i="2"/>
  <c r="AB1185" i="2" s="1"/>
  <c r="AA1186" i="2"/>
  <c r="AB1186" i="2" s="1"/>
  <c r="AA1187" i="2"/>
  <c r="AB1187" i="2" s="1"/>
  <c r="AA1188" i="2"/>
  <c r="AB1188" i="2" s="1"/>
  <c r="AA1189" i="2"/>
  <c r="AB1189" i="2" s="1"/>
  <c r="AA1190" i="2"/>
  <c r="AB1190" i="2" s="1"/>
  <c r="AA1191" i="2"/>
  <c r="AB1191" i="2" s="1"/>
  <c r="AA1192" i="2"/>
  <c r="AB1192" i="2" s="1"/>
  <c r="AA1193" i="2"/>
  <c r="AB1193" i="2" s="1"/>
  <c r="AA1194" i="2"/>
  <c r="AB1194" i="2" s="1"/>
  <c r="AA1195" i="2"/>
  <c r="AB1195" i="2" s="1"/>
  <c r="AA1196" i="2"/>
  <c r="AB1196" i="2" s="1"/>
  <c r="AA1197" i="2"/>
  <c r="AB1197" i="2" s="1"/>
  <c r="AA1198" i="2"/>
  <c r="AB1198" i="2" s="1"/>
  <c r="AA1199" i="2"/>
  <c r="AB1199" i="2" s="1"/>
  <c r="AA1200" i="2"/>
  <c r="AB1200" i="2" s="1"/>
  <c r="AA1201" i="2"/>
  <c r="AB1201" i="2" s="1"/>
  <c r="AA1202" i="2"/>
  <c r="AB1202" i="2" s="1"/>
  <c r="AA1203" i="2"/>
  <c r="AB1203" i="2" s="1"/>
  <c r="AA1204" i="2"/>
  <c r="AB1204" i="2" s="1"/>
  <c r="AA1205" i="2"/>
  <c r="AB1205" i="2" s="1"/>
  <c r="AA1206" i="2"/>
  <c r="AB1206" i="2" s="1"/>
  <c r="AA1207" i="2"/>
  <c r="AB1207" i="2" s="1"/>
  <c r="AA1208" i="2"/>
  <c r="AB1208" i="2" s="1"/>
  <c r="AA1209" i="2"/>
  <c r="AB1209" i="2" s="1"/>
  <c r="AA1210" i="2"/>
  <c r="AB1210" i="2" s="1"/>
  <c r="AA1211" i="2"/>
  <c r="AB1211" i="2" s="1"/>
  <c r="AA1212" i="2"/>
  <c r="AB1212" i="2" s="1"/>
  <c r="AA1213" i="2"/>
  <c r="AB1213" i="2" s="1"/>
  <c r="AA1214" i="2"/>
  <c r="AB1214" i="2" s="1"/>
  <c r="AA1215" i="2"/>
  <c r="AB1215" i="2" s="1"/>
  <c r="AA1216" i="2"/>
  <c r="AB1216" i="2" s="1"/>
  <c r="AA1217" i="2"/>
  <c r="AB1217" i="2" s="1"/>
  <c r="AA1218" i="2"/>
  <c r="AB1218" i="2" s="1"/>
  <c r="AA1219" i="2"/>
  <c r="AB1219" i="2" s="1"/>
  <c r="AA1220" i="2"/>
  <c r="AB1220" i="2" s="1"/>
  <c r="AA1221" i="2"/>
  <c r="AB1221" i="2" s="1"/>
  <c r="AA1222" i="2"/>
  <c r="AB1222" i="2" s="1"/>
  <c r="AA1223" i="2"/>
  <c r="AB1223" i="2" s="1"/>
  <c r="AA1224" i="2"/>
  <c r="AB1224" i="2" s="1"/>
  <c r="AA1225" i="2"/>
  <c r="AB1225" i="2" s="1"/>
  <c r="AA1226" i="2"/>
  <c r="AB1226" i="2" s="1"/>
  <c r="AA1227" i="2"/>
  <c r="AB1227" i="2" s="1"/>
  <c r="AA1228" i="2"/>
  <c r="AB1228" i="2" s="1"/>
  <c r="AA1229" i="2"/>
  <c r="AB1229" i="2" s="1"/>
  <c r="AA1230" i="2"/>
  <c r="AB1230" i="2" s="1"/>
  <c r="AA1231" i="2"/>
  <c r="AB1231" i="2" s="1"/>
  <c r="AA1232" i="2"/>
  <c r="AB1232" i="2" s="1"/>
  <c r="AA1233" i="2"/>
  <c r="AB1233" i="2" s="1"/>
  <c r="AA1234" i="2"/>
  <c r="AB1234" i="2" s="1"/>
  <c r="AA1235" i="2"/>
  <c r="AB1235" i="2" s="1"/>
  <c r="AA1236" i="2"/>
  <c r="AB1236" i="2" s="1"/>
  <c r="AA1237" i="2"/>
  <c r="AB1237" i="2" s="1"/>
  <c r="AA1238" i="2"/>
  <c r="AB1238" i="2" s="1"/>
  <c r="AA1239" i="2"/>
  <c r="AB1239" i="2" s="1"/>
  <c r="AA1240" i="2"/>
  <c r="AB1240" i="2" s="1"/>
  <c r="AA1241" i="2"/>
  <c r="AB1241" i="2" s="1"/>
  <c r="AA1242" i="2"/>
  <c r="AB1242" i="2" s="1"/>
  <c r="AA1243" i="2"/>
  <c r="AB1243" i="2" s="1"/>
  <c r="AA1244" i="2"/>
  <c r="AB1244" i="2" s="1"/>
  <c r="AA1245" i="2"/>
  <c r="AB1245" i="2" s="1"/>
  <c r="AA1246" i="2"/>
  <c r="AB1246" i="2" s="1"/>
  <c r="AA1247" i="2"/>
  <c r="AB1247" i="2" s="1"/>
  <c r="AA1248" i="2"/>
  <c r="AB1248" i="2" s="1"/>
  <c r="AA1249" i="2"/>
  <c r="AB1249" i="2" s="1"/>
  <c r="AA1250" i="2"/>
  <c r="AB1250" i="2" s="1"/>
  <c r="AA1251" i="2"/>
  <c r="AB1251" i="2" s="1"/>
  <c r="AA1252" i="2"/>
  <c r="AB1252" i="2" s="1"/>
  <c r="AA1253" i="2"/>
  <c r="AB1253" i="2" s="1"/>
  <c r="AA1254" i="2"/>
  <c r="AB1254" i="2" s="1"/>
  <c r="AA1255" i="2"/>
  <c r="AB1255" i="2" s="1"/>
  <c r="AA1256" i="2"/>
  <c r="AB1256" i="2" s="1"/>
  <c r="AA1257" i="2"/>
  <c r="AB1257" i="2" s="1"/>
  <c r="AA1258" i="2"/>
  <c r="AB1258" i="2" s="1"/>
  <c r="AA1259" i="2"/>
  <c r="AB1259" i="2" s="1"/>
  <c r="AA1260" i="2"/>
  <c r="AB1260" i="2" s="1"/>
  <c r="AA1261" i="2"/>
  <c r="AB1261" i="2" s="1"/>
  <c r="AA1262" i="2"/>
  <c r="AB1262" i="2" s="1"/>
  <c r="AA1263" i="2"/>
  <c r="AB1263" i="2" s="1"/>
  <c r="AA1264" i="2"/>
  <c r="AB1264" i="2" s="1"/>
  <c r="AA1265" i="2"/>
  <c r="AB1265" i="2" s="1"/>
  <c r="AA1266" i="2"/>
  <c r="AB1266" i="2" s="1"/>
  <c r="AA1267" i="2"/>
  <c r="AB1267" i="2" s="1"/>
  <c r="AA1268" i="2"/>
  <c r="AB1268" i="2" s="1"/>
  <c r="AA1269" i="2"/>
  <c r="AB1269" i="2" s="1"/>
  <c r="AA1270" i="2"/>
  <c r="AB1270" i="2" s="1"/>
  <c r="AA1271" i="2"/>
  <c r="AB1271" i="2" s="1"/>
  <c r="AA1272" i="2"/>
  <c r="AB1272" i="2" s="1"/>
  <c r="AA1273" i="2"/>
  <c r="AB1273" i="2" s="1"/>
  <c r="AA1274" i="2"/>
  <c r="AB1274" i="2" s="1"/>
  <c r="AA1275" i="2"/>
  <c r="AB1275" i="2" s="1"/>
  <c r="AA1276" i="2"/>
  <c r="AB1276" i="2" s="1"/>
  <c r="AA1277" i="2"/>
  <c r="AB1277" i="2" s="1"/>
  <c r="AA1278" i="2"/>
  <c r="AB1278" i="2" s="1"/>
  <c r="AA1279" i="2"/>
  <c r="AB1279" i="2" s="1"/>
  <c r="AA1280" i="2"/>
  <c r="AB1280" i="2" s="1"/>
  <c r="AA1281" i="2"/>
  <c r="AB1281" i="2" s="1"/>
  <c r="AA1282" i="2"/>
  <c r="AB1282" i="2" s="1"/>
  <c r="AA1283" i="2"/>
  <c r="AB1283" i="2" s="1"/>
  <c r="AA1284" i="2"/>
  <c r="AB1284" i="2" s="1"/>
  <c r="AA1285" i="2"/>
  <c r="AB1285" i="2" s="1"/>
  <c r="AA1286" i="2"/>
  <c r="AB1286" i="2" s="1"/>
  <c r="AA1287" i="2"/>
  <c r="AB1287" i="2" s="1"/>
  <c r="AA1288" i="2"/>
  <c r="AB1288" i="2" s="1"/>
  <c r="AA1289" i="2"/>
  <c r="AB1289" i="2" s="1"/>
  <c r="AA1290" i="2"/>
  <c r="AB1290" i="2" s="1"/>
  <c r="AA1291" i="2"/>
  <c r="AB1291" i="2" s="1"/>
  <c r="AA1292" i="2"/>
  <c r="AB1292" i="2" s="1"/>
  <c r="AA1293" i="2"/>
  <c r="AB1293" i="2" s="1"/>
  <c r="AA1294" i="2"/>
  <c r="AB1294" i="2" s="1"/>
  <c r="AA1295" i="2"/>
  <c r="AB1295" i="2" s="1"/>
  <c r="AA1296" i="2"/>
  <c r="AB1296" i="2" s="1"/>
  <c r="AA1297" i="2"/>
  <c r="AB1297" i="2" s="1"/>
  <c r="AA1298" i="2"/>
  <c r="AB1298" i="2" s="1"/>
  <c r="AA1299" i="2"/>
  <c r="AB1299" i="2" s="1"/>
  <c r="AA1300" i="2"/>
  <c r="AB1300" i="2" s="1"/>
  <c r="AA1301" i="2"/>
  <c r="AB1301" i="2" s="1"/>
  <c r="AA1302" i="2"/>
  <c r="AB1302" i="2" s="1"/>
  <c r="AA1303" i="2"/>
  <c r="AB1303" i="2" s="1"/>
  <c r="AA1304" i="2"/>
  <c r="AB1304" i="2" s="1"/>
  <c r="AA1305" i="2"/>
  <c r="AB1305" i="2" s="1"/>
  <c r="AA1306" i="2"/>
  <c r="AB1306" i="2" s="1"/>
  <c r="AA1307" i="2"/>
  <c r="AB1307" i="2" s="1"/>
  <c r="AA1308" i="2"/>
  <c r="AB1308" i="2" s="1"/>
  <c r="AA1309" i="2"/>
  <c r="AB1309" i="2" s="1"/>
  <c r="AA1310" i="2"/>
  <c r="AB1310" i="2" s="1"/>
  <c r="AA1311" i="2"/>
  <c r="AB1311" i="2" s="1"/>
  <c r="AA1312" i="2"/>
  <c r="AB1312" i="2" s="1"/>
  <c r="AA1313" i="2"/>
  <c r="AB1313" i="2" s="1"/>
  <c r="AA1314" i="2"/>
  <c r="AB1314" i="2" s="1"/>
  <c r="AA1315" i="2"/>
  <c r="AB1315" i="2" s="1"/>
  <c r="AA1316" i="2"/>
  <c r="AB1316" i="2" s="1"/>
  <c r="AA1317" i="2"/>
  <c r="AB1317" i="2" s="1"/>
  <c r="AA1318" i="2"/>
  <c r="AB1318" i="2" s="1"/>
  <c r="AA1319" i="2"/>
  <c r="AB1319" i="2" s="1"/>
  <c r="AA1320" i="2"/>
  <c r="AB1320" i="2" s="1"/>
  <c r="AA1321" i="2"/>
  <c r="AB1321" i="2" s="1"/>
  <c r="AA1322" i="2"/>
  <c r="AB1322" i="2" s="1"/>
  <c r="AA1323" i="2"/>
  <c r="AB1323" i="2" s="1"/>
  <c r="AA1324" i="2"/>
  <c r="AB1324" i="2" s="1"/>
  <c r="AA1325" i="2"/>
  <c r="AB1325" i="2" s="1"/>
  <c r="AA1326" i="2"/>
  <c r="AB1326" i="2" s="1"/>
  <c r="AA1327" i="2"/>
  <c r="AB1327" i="2" s="1"/>
  <c r="AA1328" i="2"/>
  <c r="AB1328" i="2" s="1"/>
  <c r="AA1329" i="2"/>
  <c r="AB1329" i="2" s="1"/>
  <c r="AA1330" i="2"/>
  <c r="AB1330" i="2" s="1"/>
  <c r="AA1331" i="2"/>
  <c r="AB1331" i="2" s="1"/>
  <c r="AA1332" i="2"/>
  <c r="AB1332" i="2" s="1"/>
  <c r="AA1333" i="2"/>
  <c r="AB1333" i="2" s="1"/>
  <c r="AA1334" i="2"/>
  <c r="AB1334" i="2" s="1"/>
  <c r="AA1335" i="2"/>
  <c r="AB1335" i="2" s="1"/>
  <c r="AA1336" i="2"/>
  <c r="AB1336" i="2" s="1"/>
  <c r="AA1337" i="2"/>
  <c r="AB1337" i="2" s="1"/>
  <c r="AA1338" i="2"/>
  <c r="AB1338" i="2" s="1"/>
  <c r="AA1339" i="2"/>
  <c r="AB1339" i="2" s="1"/>
  <c r="AA1340" i="2"/>
  <c r="AB1340" i="2" s="1"/>
  <c r="AA1341" i="2"/>
  <c r="AB1341" i="2" s="1"/>
  <c r="AA1342" i="2"/>
  <c r="AB1342" i="2" s="1"/>
  <c r="AA1343" i="2"/>
  <c r="AB1343" i="2" s="1"/>
  <c r="AA1344" i="2"/>
  <c r="AB1344" i="2" s="1"/>
  <c r="AA1345" i="2"/>
  <c r="AB1345" i="2" s="1"/>
  <c r="AA1346" i="2"/>
  <c r="AB1346" i="2" s="1"/>
  <c r="AA1347" i="2"/>
  <c r="AB1347" i="2" s="1"/>
  <c r="AA1348" i="2"/>
  <c r="AB1348" i="2" s="1"/>
  <c r="AA1349" i="2"/>
  <c r="AB1349" i="2" s="1"/>
  <c r="AA1350" i="2"/>
  <c r="AB1350" i="2" s="1"/>
  <c r="AA1351" i="2"/>
  <c r="AB1351" i="2" s="1"/>
  <c r="AA1352" i="2"/>
  <c r="AB1352" i="2" s="1"/>
  <c r="AA1353" i="2"/>
  <c r="AB1353" i="2" s="1"/>
  <c r="AA1354" i="2"/>
  <c r="AB1354" i="2" s="1"/>
  <c r="AA1355" i="2"/>
  <c r="AB1355" i="2" s="1"/>
  <c r="AA1356" i="2"/>
  <c r="AB1356" i="2" s="1"/>
  <c r="AA1357" i="2"/>
  <c r="AB1357" i="2" s="1"/>
  <c r="AA1358" i="2"/>
  <c r="AB1358" i="2" s="1"/>
  <c r="AA1359" i="2"/>
  <c r="AB1359" i="2" s="1"/>
  <c r="AA1360" i="2"/>
  <c r="AB1360" i="2" s="1"/>
  <c r="AA1361" i="2"/>
  <c r="AB1361" i="2" s="1"/>
  <c r="AA1362" i="2"/>
  <c r="AB1362" i="2" s="1"/>
  <c r="AA1363" i="2"/>
  <c r="AB1363" i="2" s="1"/>
  <c r="AA1364" i="2"/>
  <c r="AB1364" i="2" s="1"/>
  <c r="AA1365" i="2"/>
  <c r="AB1365" i="2" s="1"/>
  <c r="AA1366" i="2"/>
  <c r="AB1366" i="2" s="1"/>
  <c r="AA1367" i="2"/>
  <c r="AB1367" i="2" s="1"/>
  <c r="AA1368" i="2"/>
  <c r="AB1368" i="2" s="1"/>
  <c r="AA1369" i="2"/>
  <c r="AB1369" i="2" s="1"/>
  <c r="AA1370" i="2"/>
  <c r="AB1370" i="2" s="1"/>
  <c r="AA1371" i="2"/>
  <c r="AB1371" i="2" s="1"/>
  <c r="AA1372" i="2"/>
  <c r="AB1372" i="2" s="1"/>
  <c r="AA1373" i="2"/>
  <c r="AB1373" i="2" s="1"/>
  <c r="AA1374" i="2"/>
  <c r="AB1374" i="2" s="1"/>
  <c r="AA1375" i="2"/>
  <c r="AB1375" i="2" s="1"/>
  <c r="AA1376" i="2"/>
  <c r="AB1376" i="2" s="1"/>
  <c r="AA1377" i="2"/>
  <c r="AB1377" i="2" s="1"/>
  <c r="AA1378" i="2"/>
  <c r="AB1378" i="2" s="1"/>
  <c r="AA1379" i="2"/>
  <c r="AB1379" i="2" s="1"/>
  <c r="AA1380" i="2"/>
  <c r="AB1380" i="2" s="1"/>
  <c r="AA1381" i="2"/>
  <c r="AB1381" i="2" s="1"/>
  <c r="AA1382" i="2"/>
  <c r="AB1382" i="2" s="1"/>
  <c r="AA1383" i="2"/>
  <c r="AB1383" i="2" s="1"/>
  <c r="AA1384" i="2"/>
  <c r="AB1384" i="2" s="1"/>
  <c r="AA1385" i="2"/>
  <c r="AB1385" i="2" s="1"/>
  <c r="AA1386" i="2"/>
  <c r="AB1386" i="2" s="1"/>
  <c r="AA1387" i="2"/>
  <c r="AB1387" i="2" s="1"/>
  <c r="AA1388" i="2"/>
  <c r="AB1388" i="2" s="1"/>
  <c r="AA1389" i="2"/>
  <c r="AB1389" i="2" s="1"/>
  <c r="AA1390" i="2"/>
  <c r="AB1390" i="2" s="1"/>
  <c r="AA1391" i="2"/>
  <c r="AB1391" i="2" s="1"/>
  <c r="AA1392" i="2"/>
  <c r="AB1392" i="2" s="1"/>
  <c r="AA1393" i="2"/>
  <c r="AB1393" i="2" s="1"/>
  <c r="AA1394" i="2"/>
  <c r="AB1394" i="2" s="1"/>
  <c r="AA1395" i="2"/>
  <c r="AB1395" i="2" s="1"/>
  <c r="AA1396" i="2"/>
  <c r="AB1396" i="2" s="1"/>
  <c r="AA1397" i="2"/>
  <c r="AB1397" i="2" s="1"/>
  <c r="AA1398" i="2"/>
  <c r="AB1398" i="2" s="1"/>
  <c r="AA1399" i="2"/>
  <c r="AB1399" i="2" s="1"/>
  <c r="AA1400" i="2"/>
  <c r="AB1400" i="2" s="1"/>
  <c r="AA1401" i="2"/>
  <c r="AB1401" i="2" s="1"/>
  <c r="AA1402" i="2"/>
  <c r="AB1402" i="2" s="1"/>
  <c r="AA1403" i="2"/>
  <c r="AB1403" i="2" s="1"/>
  <c r="AA1404" i="2"/>
  <c r="AB1404" i="2" s="1"/>
  <c r="AA1405" i="2"/>
  <c r="AB1405" i="2" s="1"/>
  <c r="AA1406" i="2"/>
  <c r="AB1406" i="2" s="1"/>
  <c r="AA1407" i="2"/>
  <c r="AB1407" i="2" s="1"/>
  <c r="AA1408" i="2"/>
  <c r="AB1408" i="2" s="1"/>
  <c r="AA1409" i="2"/>
  <c r="AB1409" i="2" s="1"/>
  <c r="AA1410" i="2"/>
  <c r="AB1410" i="2" s="1"/>
  <c r="AA1411" i="2"/>
  <c r="AB1411" i="2" s="1"/>
  <c r="AA1412" i="2"/>
  <c r="AB1412" i="2" s="1"/>
  <c r="AA1413" i="2"/>
  <c r="AB1413" i="2" s="1"/>
  <c r="AA1414" i="2"/>
  <c r="AB1414" i="2" s="1"/>
  <c r="AA1415" i="2"/>
  <c r="AB1415" i="2" s="1"/>
  <c r="AA1416" i="2"/>
  <c r="AB1416" i="2" s="1"/>
  <c r="AA1417" i="2"/>
  <c r="AB1417" i="2" s="1"/>
  <c r="AA1418" i="2"/>
  <c r="AB1418" i="2" s="1"/>
  <c r="AA1419" i="2"/>
  <c r="AB1419" i="2" s="1"/>
  <c r="AA1420" i="2"/>
  <c r="AB1420" i="2" s="1"/>
  <c r="AA1421" i="2"/>
  <c r="AB1421" i="2" s="1"/>
  <c r="AA1422" i="2"/>
  <c r="AB1422" i="2" s="1"/>
  <c r="AA1423" i="2"/>
  <c r="AB1423" i="2" s="1"/>
  <c r="AA1424" i="2"/>
  <c r="AB1424" i="2" s="1"/>
  <c r="AA1425" i="2"/>
  <c r="AB1425" i="2" s="1"/>
  <c r="AA1426" i="2"/>
  <c r="AB1426" i="2" s="1"/>
  <c r="AA1427" i="2"/>
  <c r="AB1427" i="2" s="1"/>
  <c r="AA1428" i="2"/>
  <c r="AB1428" i="2" s="1"/>
  <c r="AA1429" i="2"/>
  <c r="AB1429" i="2" s="1"/>
  <c r="AA1430" i="2"/>
  <c r="AB1430" i="2" s="1"/>
  <c r="AA1431" i="2"/>
  <c r="AB1431" i="2" s="1"/>
  <c r="AA1432" i="2"/>
  <c r="AB1432" i="2" s="1"/>
  <c r="AA1433" i="2"/>
  <c r="AB1433" i="2" s="1"/>
  <c r="AA1434" i="2"/>
  <c r="AB1434" i="2" s="1"/>
  <c r="AA1435" i="2"/>
  <c r="AB1435" i="2" s="1"/>
  <c r="AA1436" i="2"/>
  <c r="AB1436" i="2" s="1"/>
  <c r="AA1437" i="2"/>
  <c r="AB1437" i="2" s="1"/>
  <c r="AA1438" i="2"/>
  <c r="AB1438" i="2" s="1"/>
  <c r="AA1439" i="2"/>
  <c r="AB1439" i="2" s="1"/>
  <c r="AA1440" i="2"/>
  <c r="AB1440" i="2" s="1"/>
  <c r="AA1441" i="2"/>
  <c r="AB1441" i="2" s="1"/>
  <c r="AA1442" i="2"/>
  <c r="AB1442" i="2" s="1"/>
  <c r="AA1443" i="2"/>
  <c r="AB1443" i="2" s="1"/>
  <c r="AA1444" i="2"/>
  <c r="AB1444" i="2" s="1"/>
  <c r="AA1445" i="2"/>
  <c r="AB1445" i="2" s="1"/>
  <c r="AA1446" i="2"/>
  <c r="AB1446" i="2" s="1"/>
  <c r="AA1447" i="2"/>
  <c r="AB1447" i="2" s="1"/>
  <c r="AA1448" i="2"/>
  <c r="AB1448" i="2" s="1"/>
  <c r="AA1449" i="2"/>
  <c r="AB1449" i="2" s="1"/>
  <c r="AA1450" i="2"/>
  <c r="AB1450" i="2" s="1"/>
  <c r="AA1451" i="2"/>
  <c r="AB1451" i="2" s="1"/>
  <c r="AA1452" i="2"/>
  <c r="AB1452" i="2" s="1"/>
  <c r="AA1453" i="2"/>
  <c r="AB1453" i="2" s="1"/>
  <c r="AA1454" i="2"/>
  <c r="AB1454" i="2" s="1"/>
  <c r="AA1455" i="2"/>
  <c r="AB1455" i="2" s="1"/>
  <c r="AA1456" i="2"/>
  <c r="AB1456" i="2" s="1"/>
  <c r="AA1457" i="2"/>
  <c r="AB1457" i="2" s="1"/>
  <c r="AA1458" i="2"/>
  <c r="AB1458" i="2" s="1"/>
  <c r="AA1459" i="2"/>
  <c r="AB1459" i="2" s="1"/>
  <c r="AA1460" i="2"/>
  <c r="AB1460" i="2" s="1"/>
  <c r="AA1461" i="2"/>
  <c r="AB1461" i="2" s="1"/>
  <c r="AA1462" i="2"/>
  <c r="AB1462" i="2" s="1"/>
  <c r="AA1463" i="2"/>
  <c r="AB1463" i="2" s="1"/>
  <c r="AA1464" i="2"/>
  <c r="AB1464" i="2" s="1"/>
  <c r="AA1465" i="2"/>
  <c r="AB1465" i="2" s="1"/>
  <c r="AA1466" i="2"/>
  <c r="AB1466" i="2" s="1"/>
  <c r="AA1467" i="2"/>
  <c r="AB1467" i="2" s="1"/>
  <c r="AA1468" i="2"/>
  <c r="AB1468" i="2" s="1"/>
  <c r="AA1469" i="2"/>
  <c r="AB1469" i="2" s="1"/>
  <c r="AA1470" i="2"/>
  <c r="AB1470" i="2" s="1"/>
  <c r="AA1471" i="2"/>
  <c r="AB1471" i="2" s="1"/>
  <c r="AA1472" i="2"/>
  <c r="AB1472" i="2" s="1"/>
  <c r="AA1473" i="2"/>
  <c r="AB1473" i="2" s="1"/>
  <c r="AA1474" i="2"/>
  <c r="AB1474" i="2" s="1"/>
  <c r="AA1475" i="2"/>
  <c r="AB1475" i="2" s="1"/>
  <c r="AA1476" i="2"/>
  <c r="AB1476" i="2" s="1"/>
  <c r="AA1477" i="2"/>
  <c r="AB1477" i="2" s="1"/>
  <c r="AA1478" i="2"/>
  <c r="AB1478" i="2" s="1"/>
  <c r="AA1479" i="2"/>
  <c r="AB1479" i="2" s="1"/>
  <c r="AA1480" i="2"/>
  <c r="AB1480" i="2" s="1"/>
  <c r="AA1481" i="2"/>
  <c r="AB1481" i="2" s="1"/>
  <c r="AA1482" i="2"/>
  <c r="AB1482" i="2" s="1"/>
  <c r="AA1483" i="2"/>
  <c r="AB1483" i="2" s="1"/>
  <c r="AA1484" i="2"/>
  <c r="AB1484" i="2" s="1"/>
  <c r="AA1485" i="2"/>
  <c r="AB1485" i="2" s="1"/>
  <c r="AA1486" i="2"/>
  <c r="AB1486" i="2" s="1"/>
  <c r="AA1487" i="2"/>
  <c r="AB1487" i="2" s="1"/>
  <c r="AA1488" i="2"/>
  <c r="AB1488" i="2" s="1"/>
  <c r="AA1489" i="2"/>
  <c r="AB1489" i="2" s="1"/>
  <c r="AA1490" i="2"/>
  <c r="AB1490" i="2" s="1"/>
  <c r="AA1491" i="2"/>
  <c r="AB1491" i="2" s="1"/>
  <c r="AA1492" i="2"/>
  <c r="AB1492" i="2" s="1"/>
  <c r="AA1493" i="2"/>
  <c r="AB1493" i="2" s="1"/>
  <c r="AA1494" i="2"/>
  <c r="AB1494" i="2" s="1"/>
  <c r="AA1495" i="2"/>
  <c r="AB1495" i="2" s="1"/>
  <c r="AA1496" i="2"/>
  <c r="AB1496" i="2" s="1"/>
  <c r="AA1497" i="2"/>
  <c r="AB1497" i="2" s="1"/>
  <c r="AA1498" i="2"/>
  <c r="AB1498" i="2" s="1"/>
  <c r="AA1499" i="2"/>
  <c r="AB1499" i="2" s="1"/>
  <c r="AA1500" i="2"/>
  <c r="AB1500" i="2" s="1"/>
  <c r="AA1501" i="2"/>
  <c r="AB1501" i="2" s="1"/>
  <c r="AA1502" i="2"/>
  <c r="AB1502" i="2" s="1"/>
  <c r="AA1503" i="2"/>
  <c r="AB1503" i="2" s="1"/>
  <c r="AA1504" i="2"/>
  <c r="AB1504" i="2" s="1"/>
  <c r="AA1505" i="2"/>
  <c r="AB1505" i="2" s="1"/>
  <c r="AA1506" i="2"/>
  <c r="AB1506" i="2" s="1"/>
  <c r="AA1507" i="2"/>
  <c r="AB1507" i="2" s="1"/>
  <c r="AA1508" i="2"/>
  <c r="AB1508" i="2" s="1"/>
  <c r="AA1509" i="2"/>
  <c r="AB1509" i="2" s="1"/>
  <c r="AA1510" i="2"/>
  <c r="AB1510" i="2" s="1"/>
  <c r="AA1511" i="2"/>
  <c r="AB1511" i="2" s="1"/>
  <c r="AA1512" i="2"/>
  <c r="AB1512" i="2" s="1"/>
  <c r="AA1513" i="2"/>
  <c r="AB1513" i="2" s="1"/>
  <c r="AA1514" i="2"/>
  <c r="AB1514" i="2" s="1"/>
  <c r="AA1515" i="2"/>
  <c r="AB1515" i="2" s="1"/>
  <c r="AA1516" i="2"/>
  <c r="AB1516" i="2" s="1"/>
  <c r="AA1517" i="2"/>
  <c r="AB1517" i="2" s="1"/>
  <c r="AA1518" i="2"/>
  <c r="AB1518" i="2" s="1"/>
  <c r="AA1519" i="2"/>
  <c r="AB1519" i="2" s="1"/>
  <c r="AA1520" i="2"/>
  <c r="AB1520" i="2" s="1"/>
  <c r="AA1521" i="2"/>
  <c r="AB1521" i="2" s="1"/>
  <c r="AA1522" i="2"/>
  <c r="AB1522" i="2" s="1"/>
  <c r="AA1523" i="2"/>
  <c r="AB1523" i="2" s="1"/>
  <c r="AA1524" i="2"/>
  <c r="AB1524" i="2" s="1"/>
  <c r="AA1525" i="2"/>
  <c r="AB1525" i="2" s="1"/>
  <c r="AA1526" i="2"/>
  <c r="AB1526" i="2" s="1"/>
  <c r="AA1527" i="2"/>
  <c r="AB1527" i="2" s="1"/>
  <c r="AA1528" i="2"/>
  <c r="AB1528" i="2" s="1"/>
  <c r="AA1529" i="2"/>
  <c r="AB1529" i="2" s="1"/>
  <c r="AA1530" i="2"/>
  <c r="AB1530" i="2" s="1"/>
  <c r="AA1531" i="2"/>
  <c r="AB1531" i="2" s="1"/>
  <c r="AA1532" i="2"/>
  <c r="AB1532" i="2" s="1"/>
  <c r="AA1533" i="2"/>
  <c r="AB1533" i="2" s="1"/>
  <c r="AA1534" i="2"/>
  <c r="AB1534" i="2" s="1"/>
  <c r="AA1535" i="2"/>
  <c r="AB1535" i="2" s="1"/>
  <c r="AA1536" i="2"/>
  <c r="AB1536" i="2" s="1"/>
  <c r="AA1537" i="2"/>
  <c r="AB1537" i="2" s="1"/>
  <c r="AA1538" i="2"/>
  <c r="AB1538" i="2" s="1"/>
  <c r="AA1539" i="2"/>
  <c r="AB1539" i="2" s="1"/>
  <c r="AA1540" i="2"/>
  <c r="AB1540" i="2" s="1"/>
  <c r="AA1541" i="2"/>
  <c r="AB1541" i="2" s="1"/>
  <c r="AA1542" i="2"/>
  <c r="AB1542" i="2" s="1"/>
  <c r="AA1543" i="2"/>
  <c r="AB1543" i="2" s="1"/>
  <c r="AA1544" i="2"/>
  <c r="AB1544" i="2" s="1"/>
  <c r="AA1545" i="2"/>
  <c r="AB1545" i="2" s="1"/>
  <c r="AA1546" i="2"/>
  <c r="AB1546" i="2" s="1"/>
  <c r="AA1547" i="2"/>
  <c r="AB1547" i="2" s="1"/>
  <c r="AA1548" i="2"/>
  <c r="AB1548" i="2" s="1"/>
  <c r="AA1549" i="2"/>
  <c r="AB1549" i="2" s="1"/>
  <c r="AA1550" i="2"/>
  <c r="AB1550" i="2" s="1"/>
  <c r="AA1551" i="2"/>
  <c r="AB1551" i="2" s="1"/>
  <c r="AA1552" i="2"/>
  <c r="AB1552" i="2" s="1"/>
  <c r="AA1553" i="2"/>
  <c r="AB1553" i="2" s="1"/>
  <c r="AA1554" i="2"/>
  <c r="AB1554" i="2" s="1"/>
  <c r="AA1555" i="2"/>
  <c r="AB1555" i="2" s="1"/>
  <c r="AA1556" i="2"/>
  <c r="AB1556" i="2" s="1"/>
  <c r="AA1557" i="2"/>
  <c r="AB1557" i="2" s="1"/>
  <c r="AA1558" i="2"/>
  <c r="AB1558" i="2" s="1"/>
  <c r="AA1559" i="2"/>
  <c r="AB1559" i="2" s="1"/>
  <c r="AA1560" i="2"/>
  <c r="AB1560" i="2" s="1"/>
  <c r="AA1561" i="2"/>
  <c r="AB1561" i="2" s="1"/>
  <c r="AA1562" i="2"/>
  <c r="AB1562" i="2" s="1"/>
  <c r="AA1563" i="2"/>
  <c r="AB1563" i="2" s="1"/>
  <c r="AA1564" i="2"/>
  <c r="AB1564" i="2" s="1"/>
  <c r="AA1565" i="2"/>
  <c r="AB1565" i="2" s="1"/>
  <c r="AA1566" i="2"/>
  <c r="AB1566" i="2" s="1"/>
  <c r="AA1567" i="2"/>
  <c r="AB1567" i="2" s="1"/>
  <c r="AA1568" i="2"/>
  <c r="AB1568" i="2" s="1"/>
  <c r="AA1569" i="2"/>
  <c r="AB1569" i="2" s="1"/>
  <c r="AA1570" i="2"/>
  <c r="AB1570" i="2" s="1"/>
  <c r="AA1571" i="2"/>
  <c r="AB1571" i="2" s="1"/>
  <c r="AA1572" i="2"/>
  <c r="AB1572" i="2" s="1"/>
  <c r="AA1573" i="2"/>
  <c r="AB1573" i="2" s="1"/>
  <c r="AA1574" i="2"/>
  <c r="AB1574" i="2" s="1"/>
  <c r="AA1575" i="2"/>
  <c r="AB1575" i="2" s="1"/>
  <c r="AA1576" i="2"/>
  <c r="AB1576" i="2" s="1"/>
  <c r="AA1577" i="2"/>
  <c r="AB1577" i="2" s="1"/>
  <c r="AA1578" i="2"/>
  <c r="AB1578" i="2" s="1"/>
  <c r="AA1579" i="2"/>
  <c r="AB1579" i="2" s="1"/>
  <c r="AA1580" i="2"/>
  <c r="AB1580" i="2" s="1"/>
  <c r="AA1581" i="2"/>
  <c r="AB1581" i="2" s="1"/>
  <c r="AA1582" i="2"/>
  <c r="AB1582" i="2" s="1"/>
  <c r="AA1583" i="2"/>
  <c r="AB1583" i="2" s="1"/>
  <c r="AA1584" i="2"/>
  <c r="AB1584" i="2" s="1"/>
  <c r="AA1585" i="2"/>
  <c r="AB1585" i="2" s="1"/>
  <c r="AA1586" i="2"/>
  <c r="AB1586" i="2" s="1"/>
  <c r="AA1587" i="2"/>
  <c r="AB1587" i="2" s="1"/>
  <c r="AA1588" i="2"/>
  <c r="AB1588" i="2" s="1"/>
  <c r="AA1589" i="2"/>
  <c r="AB1589" i="2" s="1"/>
  <c r="AA1590" i="2"/>
  <c r="AB1590" i="2" s="1"/>
  <c r="AA1591" i="2"/>
  <c r="AB1591" i="2" s="1"/>
  <c r="AA1592" i="2"/>
  <c r="AB1592" i="2" s="1"/>
  <c r="AA1593" i="2"/>
  <c r="AB1593" i="2" s="1"/>
  <c r="AA1594" i="2"/>
  <c r="AB1594" i="2" s="1"/>
  <c r="AA1595" i="2"/>
  <c r="AB1595" i="2" s="1"/>
  <c r="AA1596" i="2"/>
  <c r="AB1596" i="2" s="1"/>
  <c r="AA1597" i="2"/>
  <c r="AB1597" i="2" s="1"/>
  <c r="AA1598" i="2"/>
  <c r="AB1598" i="2" s="1"/>
  <c r="AA1599" i="2"/>
  <c r="AB1599" i="2" s="1"/>
  <c r="AA1600" i="2"/>
  <c r="AB1600" i="2" s="1"/>
  <c r="AA1601" i="2"/>
  <c r="AB1601" i="2" s="1"/>
  <c r="AA1602" i="2"/>
  <c r="AB1602" i="2" s="1"/>
  <c r="AA1603" i="2"/>
  <c r="AB1603" i="2" s="1"/>
  <c r="AA1604" i="2"/>
  <c r="AB1604" i="2" s="1"/>
  <c r="AA1605" i="2"/>
  <c r="AB1605" i="2" s="1"/>
  <c r="AA1606" i="2"/>
  <c r="AB1606" i="2" s="1"/>
  <c r="AA1607" i="2"/>
  <c r="AB1607" i="2" s="1"/>
  <c r="AA1608" i="2"/>
  <c r="AB1608" i="2" s="1"/>
  <c r="AA1609" i="2"/>
  <c r="AB1609" i="2" s="1"/>
  <c r="AA1610" i="2"/>
  <c r="AB1610" i="2" s="1"/>
  <c r="AA1611" i="2"/>
  <c r="AB1611" i="2" s="1"/>
  <c r="AA1612" i="2"/>
  <c r="AB1612" i="2" s="1"/>
  <c r="AA1613" i="2"/>
  <c r="AB1613" i="2" s="1"/>
  <c r="AA1614" i="2"/>
  <c r="AB1614" i="2" s="1"/>
  <c r="AA1615" i="2"/>
  <c r="AB1615" i="2" s="1"/>
  <c r="AA1616" i="2"/>
  <c r="AB1616" i="2" s="1"/>
  <c r="AA1617" i="2"/>
  <c r="AB1617" i="2" s="1"/>
  <c r="AA1618" i="2"/>
  <c r="AB1618" i="2" s="1"/>
  <c r="AA1619" i="2"/>
  <c r="AB1619" i="2" s="1"/>
  <c r="AA1620" i="2"/>
  <c r="AB1620" i="2" s="1"/>
  <c r="AA1621" i="2"/>
  <c r="AB1621" i="2" s="1"/>
  <c r="AA1622" i="2"/>
  <c r="AB1622" i="2" s="1"/>
  <c r="AA1623" i="2"/>
  <c r="AB1623" i="2" s="1"/>
  <c r="AA1624" i="2"/>
  <c r="AB1624" i="2" s="1"/>
  <c r="AA1625" i="2"/>
  <c r="AB1625" i="2" s="1"/>
  <c r="AA1626" i="2"/>
  <c r="AB1626" i="2" s="1"/>
  <c r="AA1627" i="2"/>
  <c r="AB1627" i="2" s="1"/>
  <c r="AA1628" i="2"/>
  <c r="AB1628" i="2" s="1"/>
  <c r="AA1629" i="2"/>
  <c r="AB1629" i="2" s="1"/>
  <c r="AA1630" i="2"/>
  <c r="AB1630" i="2" s="1"/>
  <c r="AA1631" i="2"/>
  <c r="AB1631" i="2" s="1"/>
  <c r="AA1632" i="2"/>
  <c r="AB1632" i="2" s="1"/>
  <c r="AA1633" i="2"/>
  <c r="AB1633" i="2" s="1"/>
  <c r="AA1634" i="2"/>
  <c r="AB1634" i="2" s="1"/>
  <c r="AA1635" i="2"/>
  <c r="AB1635" i="2" s="1"/>
  <c r="AA1636" i="2"/>
  <c r="AB1636" i="2" s="1"/>
  <c r="AA1637" i="2"/>
  <c r="AB1637" i="2" s="1"/>
  <c r="AA1638" i="2"/>
  <c r="AB1638" i="2" s="1"/>
  <c r="AA1639" i="2"/>
  <c r="AB1639" i="2" s="1"/>
  <c r="AA1640" i="2"/>
  <c r="AB1640" i="2" s="1"/>
  <c r="AA1641" i="2"/>
  <c r="AB1641" i="2" s="1"/>
  <c r="AA1642" i="2"/>
  <c r="AB1642" i="2" s="1"/>
  <c r="AA1643" i="2"/>
  <c r="AB1643" i="2" s="1"/>
  <c r="AA1644" i="2"/>
  <c r="AB1644" i="2" s="1"/>
  <c r="AA1645" i="2"/>
  <c r="AB1645" i="2" s="1"/>
  <c r="AA1646" i="2"/>
  <c r="AB1646" i="2" s="1"/>
  <c r="AA1647" i="2"/>
  <c r="AB1647" i="2" s="1"/>
  <c r="AA1648" i="2"/>
  <c r="AB1648" i="2" s="1"/>
  <c r="AA1649" i="2"/>
  <c r="AB1649" i="2" s="1"/>
  <c r="AA1650" i="2"/>
  <c r="AB1650" i="2" s="1"/>
  <c r="AA1651" i="2"/>
  <c r="AB1651" i="2" s="1"/>
  <c r="AA1652" i="2"/>
  <c r="AB1652" i="2" s="1"/>
  <c r="AA1653" i="2"/>
  <c r="AB1653" i="2" s="1"/>
  <c r="AA1654" i="2"/>
  <c r="AB1654" i="2" s="1"/>
  <c r="AA1655" i="2"/>
  <c r="AB1655" i="2" s="1"/>
  <c r="AA1656" i="2"/>
  <c r="AB1656" i="2" s="1"/>
  <c r="AA1657" i="2"/>
  <c r="AB1657" i="2" s="1"/>
  <c r="AA1658" i="2"/>
  <c r="AB1658" i="2" s="1"/>
  <c r="AA1659" i="2"/>
  <c r="AB1659" i="2" s="1"/>
  <c r="AA1660" i="2"/>
  <c r="AB1660" i="2" s="1"/>
  <c r="AA1661" i="2"/>
  <c r="AB1661" i="2" s="1"/>
  <c r="AA1662" i="2"/>
  <c r="AB1662" i="2" s="1"/>
  <c r="AA1663" i="2"/>
  <c r="AB1663" i="2" s="1"/>
  <c r="AA1664" i="2"/>
  <c r="AB1664" i="2" s="1"/>
  <c r="AA1665" i="2"/>
  <c r="AB1665" i="2" s="1"/>
  <c r="AA1666" i="2"/>
  <c r="AB1666" i="2" s="1"/>
  <c r="AA1667" i="2"/>
  <c r="AB1667" i="2" s="1"/>
  <c r="AA1668" i="2"/>
  <c r="AB1668" i="2" s="1"/>
  <c r="AA1669" i="2"/>
  <c r="AB1669" i="2" s="1"/>
  <c r="AA1670" i="2"/>
  <c r="AB1670" i="2" s="1"/>
  <c r="AA1671" i="2"/>
  <c r="AB1671" i="2" s="1"/>
  <c r="AA1672" i="2"/>
  <c r="AB1672" i="2" s="1"/>
  <c r="AA1673" i="2"/>
  <c r="AB1673" i="2" s="1"/>
  <c r="AA1674" i="2"/>
  <c r="AB1674" i="2" s="1"/>
  <c r="AA1675" i="2"/>
  <c r="AB1675" i="2" s="1"/>
  <c r="AA1676" i="2"/>
  <c r="AB1676" i="2" s="1"/>
  <c r="AA1677" i="2"/>
  <c r="AB1677" i="2" s="1"/>
  <c r="AA1678" i="2"/>
  <c r="AB1678" i="2" s="1"/>
  <c r="AA1679" i="2"/>
  <c r="AB1679" i="2" s="1"/>
  <c r="AA1680" i="2"/>
  <c r="AB1680" i="2" s="1"/>
  <c r="AA1681" i="2"/>
  <c r="AB1681" i="2" s="1"/>
  <c r="AA1682" i="2"/>
  <c r="AB1682" i="2" s="1"/>
  <c r="AA1683" i="2"/>
  <c r="AB1683" i="2" s="1"/>
  <c r="AA1684" i="2"/>
  <c r="AB1684" i="2" s="1"/>
  <c r="AA1685" i="2"/>
  <c r="AB1685" i="2" s="1"/>
  <c r="AA1686" i="2"/>
  <c r="AB1686" i="2" s="1"/>
  <c r="AA1687" i="2"/>
  <c r="AB1687" i="2" s="1"/>
  <c r="AA1688" i="2"/>
  <c r="AB1688" i="2" s="1"/>
  <c r="AA1689" i="2"/>
  <c r="AB1689" i="2" s="1"/>
  <c r="AA1690" i="2"/>
  <c r="AB1690" i="2" s="1"/>
  <c r="AA1691" i="2"/>
  <c r="AB1691" i="2" s="1"/>
  <c r="AA1692" i="2"/>
  <c r="AB1692" i="2" s="1"/>
  <c r="AA1693" i="2"/>
  <c r="AB1693" i="2" s="1"/>
  <c r="AA1694" i="2"/>
  <c r="AB1694" i="2" s="1"/>
  <c r="AA1695" i="2"/>
  <c r="AB1695" i="2" s="1"/>
  <c r="AA1696" i="2"/>
  <c r="AB1696" i="2" s="1"/>
  <c r="AA1697" i="2"/>
  <c r="AB1697" i="2" s="1"/>
  <c r="AA1698" i="2"/>
  <c r="AB1698" i="2" s="1"/>
  <c r="AA1699" i="2"/>
  <c r="AB1699" i="2" s="1"/>
  <c r="AA1700" i="2"/>
  <c r="AB1700" i="2" s="1"/>
  <c r="AA1701" i="2"/>
  <c r="AB1701" i="2" s="1"/>
  <c r="AA1702" i="2"/>
  <c r="AB1702" i="2" s="1"/>
  <c r="AA1703" i="2"/>
  <c r="AB1703" i="2" s="1"/>
  <c r="AA1704" i="2"/>
  <c r="AB1704" i="2" s="1"/>
  <c r="AA1705" i="2"/>
  <c r="AB1705" i="2" s="1"/>
  <c r="AA1706" i="2"/>
  <c r="AB1706" i="2" s="1"/>
  <c r="AA1707" i="2"/>
  <c r="AB1707" i="2" s="1"/>
  <c r="AA1708" i="2"/>
  <c r="AB1708" i="2" s="1"/>
  <c r="AA1709" i="2"/>
  <c r="AB1709" i="2" s="1"/>
  <c r="AA1710" i="2"/>
  <c r="AB1710" i="2" s="1"/>
  <c r="AA1711" i="2"/>
  <c r="AB1711" i="2" s="1"/>
  <c r="AA1712" i="2"/>
  <c r="AB1712" i="2" s="1"/>
  <c r="AA1713" i="2"/>
  <c r="AB1713" i="2" s="1"/>
  <c r="AA1714" i="2"/>
  <c r="AB1714" i="2" s="1"/>
  <c r="AA1715" i="2"/>
  <c r="AB1715" i="2" s="1"/>
  <c r="AA1716" i="2"/>
  <c r="AB1716" i="2" s="1"/>
  <c r="AA1717" i="2"/>
  <c r="AB1717" i="2" s="1"/>
  <c r="AA1718" i="2"/>
  <c r="AB1718" i="2" s="1"/>
  <c r="AA1719" i="2"/>
  <c r="AB1719" i="2" s="1"/>
  <c r="AA1720" i="2"/>
  <c r="AB1720" i="2" s="1"/>
  <c r="AA1721" i="2"/>
  <c r="AB1721" i="2" s="1"/>
  <c r="AA1722" i="2"/>
  <c r="AB1722" i="2" s="1"/>
  <c r="AA1723" i="2"/>
  <c r="AB1723" i="2" s="1"/>
  <c r="AA1724" i="2"/>
  <c r="AB1724" i="2" s="1"/>
  <c r="AA1725" i="2"/>
  <c r="AB1725" i="2" s="1"/>
  <c r="AA1726" i="2"/>
  <c r="AB1726" i="2" s="1"/>
  <c r="AA1727" i="2"/>
  <c r="AB1727" i="2" s="1"/>
  <c r="AA1728" i="2"/>
  <c r="AB1728" i="2" s="1"/>
  <c r="AA1729" i="2"/>
  <c r="AB1729" i="2" s="1"/>
  <c r="AA1730" i="2"/>
  <c r="AB1730" i="2" s="1"/>
  <c r="AA1731" i="2"/>
  <c r="AB1731" i="2" s="1"/>
  <c r="AA1732" i="2"/>
  <c r="AB1732" i="2" s="1"/>
  <c r="AA1733" i="2"/>
  <c r="AB1733" i="2" s="1"/>
  <c r="AA1734" i="2"/>
  <c r="AB1734" i="2" s="1"/>
  <c r="AA1735" i="2"/>
  <c r="AB1735" i="2" s="1"/>
  <c r="AA1736" i="2"/>
  <c r="AB1736" i="2" s="1"/>
  <c r="AA1737" i="2"/>
  <c r="AB1737" i="2" s="1"/>
  <c r="AA1738" i="2"/>
  <c r="AB1738" i="2" s="1"/>
  <c r="AA1739" i="2"/>
  <c r="AB1739" i="2" s="1"/>
  <c r="AA1740" i="2"/>
  <c r="AB1740" i="2" s="1"/>
  <c r="AA1741" i="2"/>
  <c r="AB1741" i="2" s="1"/>
  <c r="AA1742" i="2"/>
  <c r="AB1742" i="2" s="1"/>
  <c r="AA1743" i="2"/>
  <c r="AB1743" i="2" s="1"/>
  <c r="AA1744" i="2"/>
  <c r="AB1744" i="2" s="1"/>
  <c r="AA1745" i="2"/>
  <c r="AB1745" i="2" s="1"/>
  <c r="AA1746" i="2"/>
  <c r="AB1746" i="2" s="1"/>
  <c r="AA1747" i="2"/>
  <c r="AB1747" i="2" s="1"/>
  <c r="AA1748" i="2"/>
  <c r="AB1748" i="2" s="1"/>
  <c r="AA1749" i="2"/>
  <c r="AB1749" i="2" s="1"/>
  <c r="AA1750" i="2"/>
  <c r="AB1750" i="2" s="1"/>
  <c r="AA1751" i="2"/>
  <c r="AB1751" i="2" s="1"/>
  <c r="AA1752" i="2"/>
  <c r="AB1752" i="2" s="1"/>
  <c r="AA1753" i="2"/>
  <c r="AB1753" i="2" s="1"/>
  <c r="AA1754" i="2"/>
  <c r="AB1754" i="2" s="1"/>
  <c r="AA1755" i="2"/>
  <c r="AB1755" i="2" s="1"/>
  <c r="AA1756" i="2"/>
  <c r="AB1756" i="2" s="1"/>
  <c r="AA1757" i="2"/>
  <c r="AB1757" i="2" s="1"/>
  <c r="AA1758" i="2"/>
  <c r="AB1758" i="2" s="1"/>
  <c r="AA1759" i="2"/>
  <c r="AB1759" i="2" s="1"/>
  <c r="AA1760" i="2"/>
  <c r="AB1760" i="2" s="1"/>
  <c r="AA1761" i="2"/>
  <c r="AB1761" i="2" s="1"/>
  <c r="AA1762" i="2"/>
  <c r="AB1762" i="2" s="1"/>
  <c r="AA1763" i="2"/>
  <c r="AB1763" i="2" s="1"/>
  <c r="AA1764" i="2"/>
  <c r="AB1764" i="2" s="1"/>
  <c r="AA1765" i="2"/>
  <c r="AB1765" i="2" s="1"/>
  <c r="AA1766" i="2"/>
  <c r="AB1766" i="2" s="1"/>
  <c r="AA1767" i="2"/>
  <c r="AB1767" i="2" s="1"/>
  <c r="AA1768" i="2"/>
  <c r="AB1768" i="2" s="1"/>
  <c r="AA1769" i="2"/>
  <c r="AB1769" i="2" s="1"/>
  <c r="AA1770" i="2"/>
  <c r="AB1770" i="2" s="1"/>
  <c r="AA1771" i="2"/>
  <c r="AB1771" i="2" s="1"/>
  <c r="AA1772" i="2"/>
  <c r="AB1772" i="2" s="1"/>
  <c r="AA1773" i="2"/>
  <c r="AB1773" i="2" s="1"/>
  <c r="AA1774" i="2"/>
  <c r="AB1774" i="2" s="1"/>
  <c r="AA1775" i="2"/>
  <c r="AB1775" i="2" s="1"/>
  <c r="AA1776" i="2"/>
  <c r="AB1776" i="2" s="1"/>
  <c r="AA1777" i="2"/>
  <c r="AB1777" i="2" s="1"/>
  <c r="AA1778" i="2"/>
  <c r="AB1778" i="2" s="1"/>
  <c r="AA1779" i="2"/>
  <c r="AB1779" i="2" s="1"/>
  <c r="AA1780" i="2"/>
  <c r="AB1780" i="2" s="1"/>
  <c r="AA1781" i="2"/>
  <c r="AB1781" i="2" s="1"/>
  <c r="AA1782" i="2"/>
  <c r="AB1782" i="2" s="1"/>
  <c r="AA1783" i="2"/>
  <c r="AB1783" i="2" s="1"/>
  <c r="AA1784" i="2"/>
  <c r="AB1784" i="2" s="1"/>
  <c r="AA1785" i="2"/>
  <c r="AB1785" i="2" s="1"/>
  <c r="AA1786" i="2"/>
  <c r="AB1786" i="2" s="1"/>
  <c r="AA1787" i="2"/>
  <c r="AB1787" i="2" s="1"/>
  <c r="AA1788" i="2"/>
  <c r="AB1788" i="2" s="1"/>
  <c r="AA1789" i="2"/>
  <c r="AB1789" i="2" s="1"/>
  <c r="AA1790" i="2"/>
  <c r="AB1790" i="2" s="1"/>
  <c r="AA1791" i="2"/>
  <c r="AB1791" i="2" s="1"/>
  <c r="AA1792" i="2"/>
  <c r="AB1792" i="2" s="1"/>
  <c r="AA1793" i="2"/>
  <c r="AB1793" i="2" s="1"/>
  <c r="AA1794" i="2"/>
  <c r="AB1794" i="2" s="1"/>
  <c r="AA1795" i="2"/>
  <c r="AB1795" i="2" s="1"/>
  <c r="AA1796" i="2"/>
  <c r="AB1796" i="2" s="1"/>
  <c r="AA1797" i="2"/>
  <c r="AB1797" i="2" s="1"/>
  <c r="AA1798" i="2"/>
  <c r="AB1798" i="2" s="1"/>
  <c r="AA1799" i="2"/>
  <c r="AB1799" i="2" s="1"/>
  <c r="AA1800" i="2"/>
  <c r="AB1800" i="2" s="1"/>
  <c r="AA1801" i="2"/>
  <c r="AB1801" i="2" s="1"/>
  <c r="AA1802" i="2"/>
  <c r="AB1802" i="2" s="1"/>
  <c r="AA1803" i="2"/>
  <c r="AB1803" i="2" s="1"/>
  <c r="AA1804" i="2"/>
  <c r="AB1804" i="2" s="1"/>
  <c r="AA1805" i="2"/>
  <c r="AB1805" i="2" s="1"/>
  <c r="AA1806" i="2"/>
  <c r="AB1806" i="2" s="1"/>
  <c r="AA1807" i="2"/>
  <c r="AB1807" i="2" s="1"/>
  <c r="AA1808" i="2"/>
  <c r="AB1808" i="2" s="1"/>
  <c r="AA1809" i="2"/>
  <c r="AB1809" i="2" s="1"/>
  <c r="AA1810" i="2"/>
  <c r="AB1810" i="2" s="1"/>
  <c r="AA1811" i="2"/>
  <c r="AB1811" i="2" s="1"/>
  <c r="AA1812" i="2"/>
  <c r="AB1812" i="2" s="1"/>
  <c r="AA1813" i="2"/>
  <c r="AB1813" i="2" s="1"/>
  <c r="AA1814" i="2"/>
  <c r="AB1814" i="2" s="1"/>
  <c r="AA1815" i="2"/>
  <c r="AB1815" i="2" s="1"/>
  <c r="AA1816" i="2"/>
  <c r="AB1816" i="2" s="1"/>
  <c r="AA1817" i="2"/>
  <c r="AB1817" i="2" s="1"/>
  <c r="AA1818" i="2"/>
  <c r="AB1818" i="2" s="1"/>
  <c r="AA1819" i="2"/>
  <c r="AB1819" i="2" s="1"/>
  <c r="AA1820" i="2"/>
  <c r="AB1820" i="2" s="1"/>
  <c r="AA1821" i="2"/>
  <c r="AB1821" i="2" s="1"/>
  <c r="AA1822" i="2"/>
  <c r="AB1822" i="2" s="1"/>
  <c r="AA1823" i="2"/>
  <c r="AB1823" i="2" s="1"/>
  <c r="AA1824" i="2"/>
  <c r="AB1824" i="2" s="1"/>
  <c r="AA1825" i="2"/>
  <c r="AB1825" i="2" s="1"/>
  <c r="AA1826" i="2"/>
  <c r="AB1826" i="2" s="1"/>
  <c r="AA1827" i="2"/>
  <c r="AB1827" i="2" s="1"/>
  <c r="AA1828" i="2"/>
  <c r="AB1828" i="2" s="1"/>
  <c r="AA1829" i="2"/>
  <c r="AB1829" i="2" s="1"/>
  <c r="AA1830" i="2"/>
  <c r="AB1830" i="2" s="1"/>
  <c r="AA1831" i="2"/>
  <c r="AB1831" i="2" s="1"/>
  <c r="AA1832" i="2"/>
  <c r="AB1832" i="2" s="1"/>
  <c r="AA1833" i="2"/>
  <c r="AB1833" i="2" s="1"/>
  <c r="AA1834" i="2"/>
  <c r="AB1834" i="2" s="1"/>
  <c r="AA1835" i="2"/>
  <c r="AB1835" i="2" s="1"/>
  <c r="AA1836" i="2"/>
  <c r="AB1836" i="2" s="1"/>
  <c r="AA1837" i="2"/>
  <c r="AB1837" i="2" s="1"/>
  <c r="AA1838" i="2"/>
  <c r="AB1838" i="2" s="1"/>
  <c r="AA1839" i="2"/>
  <c r="AB1839" i="2" s="1"/>
  <c r="AA1840" i="2"/>
  <c r="AB1840" i="2" s="1"/>
  <c r="AA1841" i="2"/>
  <c r="AB1841" i="2" s="1"/>
  <c r="AA1842" i="2"/>
  <c r="AB1842" i="2" s="1"/>
  <c r="AA1843" i="2"/>
  <c r="AB1843" i="2" s="1"/>
  <c r="AA1844" i="2"/>
  <c r="AB1844" i="2" s="1"/>
  <c r="AA1845" i="2"/>
  <c r="AB1845" i="2" s="1"/>
  <c r="AA1846" i="2"/>
  <c r="AB1846" i="2" s="1"/>
  <c r="AA1847" i="2"/>
  <c r="AB1847" i="2" s="1"/>
  <c r="AA1848" i="2"/>
  <c r="AB1848" i="2" s="1"/>
  <c r="AA1849" i="2"/>
  <c r="AB1849" i="2" s="1"/>
  <c r="AA1850" i="2"/>
  <c r="AB1850" i="2" s="1"/>
  <c r="AA1851" i="2"/>
  <c r="AB1851" i="2" s="1"/>
  <c r="AA1852" i="2"/>
  <c r="AB1852" i="2" s="1"/>
  <c r="AA1853" i="2"/>
  <c r="AB1853" i="2" s="1"/>
  <c r="AA1854" i="2"/>
  <c r="AB1854" i="2" s="1"/>
  <c r="AA1855" i="2"/>
  <c r="AB1855" i="2" s="1"/>
  <c r="AA1856" i="2"/>
  <c r="AB1856" i="2" s="1"/>
  <c r="AA1857" i="2"/>
  <c r="AB1857" i="2" s="1"/>
  <c r="AA1858" i="2"/>
  <c r="AB1858" i="2" s="1"/>
  <c r="AA1859" i="2"/>
  <c r="AB1859" i="2" s="1"/>
  <c r="AA1860" i="2"/>
  <c r="AB1860" i="2" s="1"/>
  <c r="AA1861" i="2"/>
  <c r="AB1861" i="2" s="1"/>
  <c r="AA1862" i="2"/>
  <c r="AB1862" i="2" s="1"/>
  <c r="AA1863" i="2"/>
  <c r="AB1863" i="2" s="1"/>
  <c r="AA1864" i="2"/>
  <c r="AB1864" i="2" s="1"/>
  <c r="AA1865" i="2"/>
  <c r="AB1865" i="2" s="1"/>
  <c r="AA1866" i="2"/>
  <c r="AB1866" i="2" s="1"/>
  <c r="AA1867" i="2"/>
  <c r="AB1867" i="2" s="1"/>
  <c r="AA1868" i="2"/>
  <c r="AB1868" i="2" s="1"/>
  <c r="AA1869" i="2"/>
  <c r="AB1869" i="2" s="1"/>
  <c r="AA1870" i="2"/>
  <c r="AB1870" i="2" s="1"/>
  <c r="AA1871" i="2"/>
  <c r="AB1871" i="2" s="1"/>
  <c r="AA1872" i="2"/>
  <c r="AB1872" i="2" s="1"/>
  <c r="AA1873" i="2"/>
  <c r="AB1873" i="2" s="1"/>
  <c r="AA1874" i="2"/>
  <c r="AB1874" i="2" s="1"/>
  <c r="AA1875" i="2"/>
  <c r="AB1875" i="2" s="1"/>
  <c r="AA1876" i="2"/>
  <c r="AB1876" i="2" s="1"/>
  <c r="AA1877" i="2"/>
  <c r="AB1877" i="2" s="1"/>
  <c r="AA1878" i="2"/>
  <c r="AB1878" i="2" s="1"/>
  <c r="AA1879" i="2"/>
  <c r="AB1879" i="2" s="1"/>
  <c r="AA1880" i="2"/>
  <c r="AB1880" i="2" s="1"/>
  <c r="AA1881" i="2"/>
  <c r="AB1881" i="2" s="1"/>
  <c r="AA1882" i="2"/>
  <c r="AB1882" i="2" s="1"/>
  <c r="AA1883" i="2"/>
  <c r="AB1883" i="2" s="1"/>
  <c r="AA1884" i="2"/>
  <c r="AB1884" i="2" s="1"/>
  <c r="AA1885" i="2"/>
  <c r="AB1885" i="2" s="1"/>
  <c r="AA1886" i="2"/>
  <c r="AB1886" i="2" s="1"/>
  <c r="AA1887" i="2"/>
  <c r="AB1887" i="2" s="1"/>
  <c r="AA1888" i="2"/>
  <c r="AB1888" i="2" s="1"/>
  <c r="AA1889" i="2"/>
  <c r="AB1889" i="2" s="1"/>
  <c r="AA1890" i="2"/>
  <c r="AB1890" i="2" s="1"/>
  <c r="AA1891" i="2"/>
  <c r="AB1891" i="2" s="1"/>
  <c r="AA1892" i="2"/>
  <c r="AB1892" i="2" s="1"/>
  <c r="AA1893" i="2"/>
  <c r="AB1893" i="2" s="1"/>
  <c r="AA1894" i="2"/>
  <c r="AB1894" i="2" s="1"/>
  <c r="AA1895" i="2"/>
  <c r="AB1895" i="2" s="1"/>
  <c r="AA1896" i="2"/>
  <c r="AB1896" i="2" s="1"/>
  <c r="AA1897" i="2"/>
  <c r="AB1897" i="2" s="1"/>
  <c r="AA1898" i="2"/>
  <c r="AB1898" i="2" s="1"/>
  <c r="AA1899" i="2"/>
  <c r="AB1899" i="2" s="1"/>
  <c r="AA1900" i="2"/>
  <c r="AB1900" i="2" s="1"/>
  <c r="AA1901" i="2"/>
  <c r="AB1901" i="2" s="1"/>
  <c r="AA1902" i="2"/>
  <c r="AB1902" i="2" s="1"/>
  <c r="AA1903" i="2"/>
  <c r="AB1903" i="2" s="1"/>
  <c r="AA1904" i="2"/>
  <c r="AB1904" i="2" s="1"/>
  <c r="AA1905" i="2"/>
  <c r="AB1905" i="2" s="1"/>
  <c r="AA1906" i="2"/>
  <c r="AB1906" i="2" s="1"/>
  <c r="AA1907" i="2"/>
  <c r="AB1907" i="2" s="1"/>
  <c r="AA1908" i="2"/>
  <c r="AB1908" i="2" s="1"/>
  <c r="AA1909" i="2"/>
  <c r="AB1909" i="2" s="1"/>
  <c r="AA1910" i="2"/>
  <c r="AB1910" i="2" s="1"/>
  <c r="AA1911" i="2"/>
  <c r="AB1911" i="2" s="1"/>
  <c r="AA1912" i="2"/>
  <c r="AB1912" i="2" s="1"/>
  <c r="AA1913" i="2"/>
  <c r="AB1913" i="2" s="1"/>
  <c r="AA1914" i="2"/>
  <c r="AB1914" i="2" s="1"/>
  <c r="AA1915" i="2"/>
  <c r="AB1915" i="2" s="1"/>
  <c r="AA1916" i="2"/>
  <c r="AB1916" i="2" s="1"/>
  <c r="AA1917" i="2"/>
  <c r="AB1917" i="2" s="1"/>
  <c r="AA1918" i="2"/>
  <c r="AB1918" i="2" s="1"/>
  <c r="AA1919" i="2"/>
  <c r="AB1919" i="2" s="1"/>
  <c r="AA1920" i="2"/>
  <c r="AB1920" i="2" s="1"/>
  <c r="AA1921" i="2"/>
  <c r="AB1921" i="2" s="1"/>
  <c r="AA1922" i="2"/>
  <c r="AB1922" i="2" s="1"/>
  <c r="AA1923" i="2"/>
  <c r="AB1923" i="2" s="1"/>
  <c r="AA1924" i="2"/>
  <c r="AB1924" i="2" s="1"/>
  <c r="AA1925" i="2"/>
  <c r="AB1925" i="2" s="1"/>
  <c r="AA1926" i="2"/>
  <c r="AB1926" i="2" s="1"/>
  <c r="AA1927" i="2"/>
  <c r="AB1927" i="2" s="1"/>
  <c r="AA1928" i="2"/>
  <c r="AB1928" i="2" s="1"/>
  <c r="AA1929" i="2"/>
  <c r="AB1929" i="2" s="1"/>
  <c r="AA1930" i="2"/>
  <c r="AB1930" i="2" s="1"/>
  <c r="AA1931" i="2"/>
  <c r="AB1931" i="2" s="1"/>
  <c r="AA1932" i="2"/>
  <c r="AB1932" i="2" s="1"/>
  <c r="AA1933" i="2"/>
  <c r="AB1933" i="2" s="1"/>
  <c r="AA1934" i="2"/>
  <c r="AB1934" i="2" s="1"/>
  <c r="AA1935" i="2"/>
  <c r="AB1935" i="2" s="1"/>
  <c r="AA1936" i="2"/>
  <c r="AB1936" i="2" s="1"/>
  <c r="AA1937" i="2"/>
  <c r="AB1937" i="2" s="1"/>
  <c r="AA1938" i="2"/>
  <c r="AB1938" i="2" s="1"/>
  <c r="AA1939" i="2"/>
  <c r="AB1939" i="2" s="1"/>
  <c r="AA1940" i="2"/>
  <c r="AB1940" i="2" s="1"/>
  <c r="AA1941" i="2"/>
  <c r="AB1941" i="2" s="1"/>
  <c r="AA1942" i="2"/>
  <c r="AB1942" i="2" s="1"/>
  <c r="AA1943" i="2"/>
  <c r="AB1943" i="2" s="1"/>
  <c r="AA1944" i="2"/>
  <c r="AB1944" i="2" s="1"/>
  <c r="AA1945" i="2"/>
  <c r="AB1945" i="2" s="1"/>
  <c r="AA1946" i="2"/>
  <c r="AB1946" i="2" s="1"/>
  <c r="AA1947" i="2"/>
  <c r="AB1947" i="2" s="1"/>
  <c r="AA1948" i="2"/>
  <c r="AB1948" i="2" s="1"/>
  <c r="AA1949" i="2"/>
  <c r="AB1949" i="2" s="1"/>
  <c r="AA1950" i="2"/>
  <c r="AB1950" i="2" s="1"/>
  <c r="AA1951" i="2"/>
  <c r="AB1951" i="2" s="1"/>
  <c r="AA1952" i="2"/>
  <c r="AB1952" i="2" s="1"/>
  <c r="AA1953" i="2"/>
  <c r="AB1953" i="2" s="1"/>
  <c r="AA1954" i="2"/>
  <c r="AB1954" i="2" s="1"/>
  <c r="AA1955" i="2"/>
  <c r="AB1955" i="2" s="1"/>
  <c r="AA1956" i="2"/>
  <c r="AB1956" i="2" s="1"/>
  <c r="AA1957" i="2"/>
  <c r="AB1957" i="2" s="1"/>
  <c r="AA1958" i="2"/>
  <c r="AB1958" i="2" s="1"/>
  <c r="AA1959" i="2"/>
  <c r="AB1959" i="2" s="1"/>
  <c r="AA1960" i="2"/>
  <c r="AB1960" i="2" s="1"/>
  <c r="AA1961" i="2"/>
  <c r="AB1961" i="2" s="1"/>
  <c r="AA1962" i="2"/>
  <c r="AB1962" i="2" s="1"/>
  <c r="AA1963" i="2"/>
  <c r="AB1963" i="2" s="1"/>
  <c r="AA1964" i="2"/>
  <c r="AB1964" i="2" s="1"/>
  <c r="AA1965" i="2"/>
  <c r="AB1965" i="2" s="1"/>
  <c r="AA1966" i="2"/>
  <c r="AB1966" i="2" s="1"/>
  <c r="AA1967" i="2"/>
  <c r="AB1967" i="2" s="1"/>
  <c r="AA1968" i="2"/>
  <c r="AB1968" i="2" s="1"/>
  <c r="AA1969" i="2"/>
  <c r="AB1969" i="2" s="1"/>
  <c r="AA1970" i="2"/>
  <c r="AB1970" i="2" s="1"/>
  <c r="AA1971" i="2"/>
  <c r="AB1971" i="2" s="1"/>
  <c r="AA1972" i="2"/>
  <c r="AB1972" i="2" s="1"/>
  <c r="AA1973" i="2"/>
  <c r="AB1973" i="2" s="1"/>
  <c r="AA1974" i="2"/>
  <c r="AB1974" i="2" s="1"/>
  <c r="AA1975" i="2"/>
  <c r="AB1975" i="2" s="1"/>
  <c r="AA1976" i="2"/>
  <c r="AB1976" i="2" s="1"/>
  <c r="AA1977" i="2"/>
  <c r="AB1977" i="2" s="1"/>
  <c r="AA1978" i="2"/>
  <c r="AB1978" i="2" s="1"/>
  <c r="AA1979" i="2"/>
  <c r="AB1979" i="2" s="1"/>
  <c r="AA1980" i="2"/>
  <c r="AB1980" i="2" s="1"/>
  <c r="AA1981" i="2"/>
  <c r="AB1981" i="2" s="1"/>
  <c r="AA1982" i="2"/>
  <c r="AB1982" i="2" s="1"/>
  <c r="AA1983" i="2"/>
  <c r="AB1983" i="2" s="1"/>
  <c r="AA1984" i="2"/>
  <c r="AB1984" i="2" s="1"/>
  <c r="AA1985" i="2"/>
  <c r="AB1985" i="2" s="1"/>
  <c r="AA1986" i="2"/>
  <c r="AB1986" i="2" s="1"/>
  <c r="AA1987" i="2"/>
  <c r="AB1987" i="2" s="1"/>
  <c r="AA1988" i="2"/>
  <c r="AB1988" i="2" s="1"/>
  <c r="AA1989" i="2"/>
  <c r="AB1989" i="2" s="1"/>
  <c r="AA1990" i="2"/>
  <c r="AB1990" i="2" s="1"/>
  <c r="AA1991" i="2"/>
  <c r="AB1991" i="2" s="1"/>
  <c r="AA1992" i="2"/>
  <c r="AB1992" i="2" s="1"/>
  <c r="AA1993" i="2"/>
  <c r="AB1993" i="2" s="1"/>
  <c r="AA1994" i="2"/>
  <c r="AB1994" i="2" s="1"/>
  <c r="AA1995" i="2"/>
  <c r="AB1995" i="2" s="1"/>
  <c r="AA1996" i="2"/>
  <c r="AB1996" i="2" s="1"/>
  <c r="AA1997" i="2"/>
  <c r="AB1997" i="2" s="1"/>
  <c r="AA1998" i="2"/>
  <c r="AB1998" i="2" s="1"/>
  <c r="AA1999" i="2"/>
  <c r="AB1999" i="2" s="1"/>
  <c r="AA2000" i="2"/>
  <c r="AB2000" i="2" s="1"/>
  <c r="AA2" i="2"/>
  <c r="AB2" i="2"/>
  <c r="K4" i="2"/>
  <c r="J5" i="2"/>
  <c r="J6" i="2"/>
  <c r="J8" i="2"/>
  <c r="K8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151" i="2"/>
  <c r="K151" i="2"/>
  <c r="J152" i="2"/>
  <c r="K152" i="2"/>
  <c r="J153" i="2"/>
  <c r="K153" i="2"/>
  <c r="J154" i="2"/>
  <c r="K154" i="2"/>
  <c r="J155" i="2"/>
  <c r="K155" i="2"/>
  <c r="J156" i="2"/>
  <c r="K156" i="2"/>
  <c r="J157" i="2"/>
  <c r="K157" i="2"/>
  <c r="J158" i="2"/>
  <c r="K158" i="2"/>
  <c r="J159" i="2"/>
  <c r="K159" i="2"/>
  <c r="J160" i="2"/>
  <c r="K160" i="2"/>
  <c r="J161" i="2"/>
  <c r="K161" i="2"/>
  <c r="J162" i="2"/>
  <c r="K162" i="2"/>
  <c r="J163" i="2"/>
  <c r="K163" i="2"/>
  <c r="J164" i="2"/>
  <c r="K164" i="2"/>
  <c r="J165" i="2"/>
  <c r="K165" i="2"/>
  <c r="J166" i="2"/>
  <c r="K166" i="2"/>
  <c r="J167" i="2"/>
  <c r="K167" i="2"/>
  <c r="J168" i="2"/>
  <c r="K168" i="2"/>
  <c r="J169" i="2"/>
  <c r="K169" i="2"/>
  <c r="J170" i="2"/>
  <c r="K170" i="2"/>
  <c r="J171" i="2"/>
  <c r="K171" i="2"/>
  <c r="J172" i="2"/>
  <c r="K172" i="2"/>
  <c r="J173" i="2"/>
  <c r="K173" i="2"/>
  <c r="J174" i="2"/>
  <c r="K174" i="2"/>
  <c r="J175" i="2"/>
  <c r="K175" i="2"/>
  <c r="J176" i="2"/>
  <c r="K176" i="2"/>
  <c r="J177" i="2"/>
  <c r="K177" i="2"/>
  <c r="J178" i="2"/>
  <c r="K178" i="2"/>
  <c r="J179" i="2"/>
  <c r="K179" i="2"/>
  <c r="J180" i="2"/>
  <c r="K180" i="2"/>
  <c r="J181" i="2"/>
  <c r="K181" i="2"/>
  <c r="J182" i="2"/>
  <c r="K182" i="2"/>
  <c r="J183" i="2"/>
  <c r="K183" i="2"/>
  <c r="J184" i="2"/>
  <c r="K184" i="2"/>
  <c r="J185" i="2"/>
  <c r="K185" i="2"/>
  <c r="J186" i="2"/>
  <c r="K186" i="2"/>
  <c r="J187" i="2"/>
  <c r="K187" i="2"/>
  <c r="J188" i="2"/>
  <c r="K188" i="2"/>
  <c r="J189" i="2"/>
  <c r="K189" i="2"/>
  <c r="J190" i="2"/>
  <c r="K190" i="2"/>
  <c r="J191" i="2"/>
  <c r="K191" i="2"/>
  <c r="J192" i="2"/>
  <c r="K192" i="2"/>
  <c r="J193" i="2"/>
  <c r="K193" i="2"/>
  <c r="J194" i="2"/>
  <c r="K194" i="2"/>
  <c r="J195" i="2"/>
  <c r="K195" i="2"/>
  <c r="J196" i="2"/>
  <c r="K196" i="2"/>
  <c r="J197" i="2"/>
  <c r="K197" i="2"/>
  <c r="J198" i="2"/>
  <c r="K198" i="2"/>
  <c r="J199" i="2"/>
  <c r="K199" i="2"/>
  <c r="J200" i="2"/>
  <c r="K200" i="2"/>
  <c r="J201" i="2"/>
  <c r="K201" i="2"/>
  <c r="J202" i="2"/>
  <c r="K202" i="2"/>
  <c r="J203" i="2"/>
  <c r="K203" i="2"/>
  <c r="J204" i="2"/>
  <c r="K204" i="2"/>
  <c r="J205" i="2"/>
  <c r="K205" i="2"/>
  <c r="J206" i="2"/>
  <c r="K206" i="2"/>
  <c r="J207" i="2"/>
  <c r="K207" i="2"/>
  <c r="J208" i="2"/>
  <c r="K208" i="2"/>
  <c r="J209" i="2"/>
  <c r="K209" i="2"/>
  <c r="J210" i="2"/>
  <c r="K210" i="2"/>
  <c r="J211" i="2"/>
  <c r="K211" i="2"/>
  <c r="J212" i="2"/>
  <c r="K212" i="2"/>
  <c r="J213" i="2"/>
  <c r="K213" i="2"/>
  <c r="J214" i="2"/>
  <c r="K214" i="2"/>
  <c r="J215" i="2"/>
  <c r="K215" i="2"/>
  <c r="J216" i="2"/>
  <c r="K216" i="2"/>
  <c r="J217" i="2"/>
  <c r="K217" i="2"/>
  <c r="J218" i="2"/>
  <c r="K218" i="2"/>
  <c r="J219" i="2"/>
  <c r="K219" i="2"/>
  <c r="J220" i="2"/>
  <c r="K220" i="2"/>
  <c r="J221" i="2"/>
  <c r="K221" i="2"/>
  <c r="J222" i="2"/>
  <c r="K222" i="2"/>
  <c r="J223" i="2"/>
  <c r="K223" i="2"/>
  <c r="J224" i="2"/>
  <c r="K224" i="2"/>
  <c r="J225" i="2"/>
  <c r="K225" i="2"/>
  <c r="J226" i="2"/>
  <c r="K226" i="2"/>
  <c r="J227" i="2"/>
  <c r="K227" i="2"/>
  <c r="J228" i="2"/>
  <c r="K228" i="2"/>
  <c r="J229" i="2"/>
  <c r="K229" i="2"/>
  <c r="J230" i="2"/>
  <c r="K230" i="2"/>
  <c r="J231" i="2"/>
  <c r="K231" i="2"/>
  <c r="J232" i="2"/>
  <c r="K232" i="2"/>
  <c r="J233" i="2"/>
  <c r="K233" i="2"/>
  <c r="J234" i="2"/>
  <c r="K234" i="2"/>
  <c r="J235" i="2"/>
  <c r="K235" i="2"/>
  <c r="J236" i="2"/>
  <c r="K236" i="2"/>
  <c r="J237" i="2"/>
  <c r="K237" i="2"/>
  <c r="J238" i="2"/>
  <c r="K238" i="2"/>
  <c r="J239" i="2"/>
  <c r="K239" i="2"/>
  <c r="J240" i="2"/>
  <c r="K240" i="2"/>
  <c r="J241" i="2"/>
  <c r="K241" i="2"/>
  <c r="J242" i="2"/>
  <c r="K242" i="2"/>
  <c r="J243" i="2"/>
  <c r="K243" i="2"/>
  <c r="J244" i="2"/>
  <c r="K244" i="2"/>
  <c r="J245" i="2"/>
  <c r="K245" i="2"/>
  <c r="J246" i="2"/>
  <c r="K246" i="2"/>
  <c r="J247" i="2"/>
  <c r="K247" i="2"/>
  <c r="J248" i="2"/>
  <c r="K248" i="2"/>
  <c r="J249" i="2"/>
  <c r="K249" i="2"/>
  <c r="J250" i="2"/>
  <c r="K250" i="2"/>
  <c r="J251" i="2"/>
  <c r="K251" i="2"/>
  <c r="J252" i="2"/>
  <c r="K252" i="2"/>
  <c r="J253" i="2"/>
  <c r="K253" i="2"/>
  <c r="J254" i="2"/>
  <c r="K254" i="2"/>
  <c r="J255" i="2"/>
  <c r="K255" i="2"/>
  <c r="J256" i="2"/>
  <c r="K256" i="2"/>
  <c r="J257" i="2"/>
  <c r="K257" i="2"/>
  <c r="J258" i="2"/>
  <c r="K258" i="2"/>
  <c r="J259" i="2"/>
  <c r="K259" i="2"/>
  <c r="J260" i="2"/>
  <c r="K260" i="2"/>
  <c r="J261" i="2"/>
  <c r="K261" i="2"/>
  <c r="J262" i="2"/>
  <c r="K262" i="2"/>
  <c r="J263" i="2"/>
  <c r="K263" i="2"/>
  <c r="J264" i="2"/>
  <c r="K264" i="2"/>
  <c r="J265" i="2"/>
  <c r="K265" i="2"/>
  <c r="J266" i="2"/>
  <c r="K266" i="2"/>
  <c r="J267" i="2"/>
  <c r="K267" i="2"/>
  <c r="J268" i="2"/>
  <c r="K268" i="2"/>
  <c r="J269" i="2"/>
  <c r="K269" i="2"/>
  <c r="J270" i="2"/>
  <c r="K270" i="2"/>
  <c r="J271" i="2"/>
  <c r="K271" i="2"/>
  <c r="J272" i="2"/>
  <c r="K272" i="2"/>
  <c r="J273" i="2"/>
  <c r="K273" i="2"/>
  <c r="J274" i="2"/>
  <c r="K274" i="2"/>
  <c r="J275" i="2"/>
  <c r="K275" i="2"/>
  <c r="J276" i="2"/>
  <c r="K276" i="2"/>
  <c r="J277" i="2"/>
  <c r="K277" i="2"/>
  <c r="J278" i="2"/>
  <c r="K278" i="2"/>
  <c r="J279" i="2"/>
  <c r="K279" i="2"/>
  <c r="J280" i="2"/>
  <c r="K280" i="2"/>
  <c r="J281" i="2"/>
  <c r="K281" i="2"/>
  <c r="J282" i="2"/>
  <c r="K282" i="2"/>
  <c r="J283" i="2"/>
  <c r="K283" i="2"/>
  <c r="J284" i="2"/>
  <c r="K284" i="2"/>
  <c r="J285" i="2"/>
  <c r="K285" i="2"/>
  <c r="J286" i="2"/>
  <c r="K286" i="2"/>
  <c r="J287" i="2"/>
  <c r="K287" i="2"/>
  <c r="J288" i="2"/>
  <c r="K288" i="2"/>
  <c r="J289" i="2"/>
  <c r="K289" i="2"/>
  <c r="J290" i="2"/>
  <c r="K290" i="2"/>
  <c r="J291" i="2"/>
  <c r="K291" i="2"/>
  <c r="J292" i="2"/>
  <c r="K292" i="2"/>
  <c r="J293" i="2"/>
  <c r="K293" i="2"/>
  <c r="J294" i="2"/>
  <c r="K294" i="2"/>
  <c r="J295" i="2"/>
  <c r="K295" i="2"/>
  <c r="J296" i="2"/>
  <c r="K296" i="2"/>
  <c r="J297" i="2"/>
  <c r="K297" i="2"/>
  <c r="J298" i="2"/>
  <c r="K298" i="2"/>
  <c r="J299" i="2"/>
  <c r="K299" i="2"/>
  <c r="J300" i="2"/>
  <c r="K300" i="2"/>
  <c r="J301" i="2"/>
  <c r="K301" i="2"/>
  <c r="J302" i="2"/>
  <c r="K302" i="2"/>
  <c r="J303" i="2"/>
  <c r="K303" i="2"/>
  <c r="J304" i="2"/>
  <c r="K304" i="2"/>
  <c r="J305" i="2"/>
  <c r="K305" i="2"/>
  <c r="J306" i="2"/>
  <c r="K306" i="2"/>
  <c r="J307" i="2"/>
  <c r="K307" i="2"/>
  <c r="J308" i="2"/>
  <c r="K308" i="2"/>
  <c r="J309" i="2"/>
  <c r="K309" i="2"/>
  <c r="J310" i="2"/>
  <c r="K310" i="2"/>
  <c r="J311" i="2"/>
  <c r="K311" i="2"/>
  <c r="J312" i="2"/>
  <c r="K312" i="2"/>
  <c r="J313" i="2"/>
  <c r="K313" i="2"/>
  <c r="J314" i="2"/>
  <c r="K314" i="2"/>
  <c r="J315" i="2"/>
  <c r="K315" i="2"/>
  <c r="J316" i="2"/>
  <c r="K316" i="2"/>
  <c r="J317" i="2"/>
  <c r="K317" i="2"/>
  <c r="J318" i="2"/>
  <c r="K318" i="2"/>
  <c r="J319" i="2"/>
  <c r="K319" i="2"/>
  <c r="J320" i="2"/>
  <c r="K320" i="2"/>
  <c r="J321" i="2"/>
  <c r="K321" i="2"/>
  <c r="J322" i="2"/>
  <c r="K322" i="2"/>
  <c r="J323" i="2"/>
  <c r="K323" i="2"/>
  <c r="J324" i="2"/>
  <c r="K324" i="2"/>
  <c r="J325" i="2"/>
  <c r="K325" i="2"/>
  <c r="J326" i="2"/>
  <c r="K326" i="2"/>
  <c r="J327" i="2"/>
  <c r="K327" i="2"/>
  <c r="J328" i="2"/>
  <c r="K328" i="2"/>
  <c r="J329" i="2"/>
  <c r="K329" i="2"/>
  <c r="J330" i="2"/>
  <c r="K330" i="2"/>
  <c r="J331" i="2"/>
  <c r="K331" i="2"/>
  <c r="J332" i="2"/>
  <c r="K332" i="2"/>
  <c r="J333" i="2"/>
  <c r="K333" i="2"/>
  <c r="J334" i="2"/>
  <c r="K334" i="2"/>
  <c r="J335" i="2"/>
  <c r="K335" i="2"/>
  <c r="J336" i="2"/>
  <c r="K336" i="2"/>
  <c r="J337" i="2"/>
  <c r="K337" i="2"/>
  <c r="J338" i="2"/>
  <c r="K338" i="2"/>
  <c r="J339" i="2"/>
  <c r="K339" i="2"/>
  <c r="J340" i="2"/>
  <c r="K340" i="2"/>
  <c r="J341" i="2"/>
  <c r="K341" i="2"/>
  <c r="J342" i="2"/>
  <c r="K342" i="2"/>
  <c r="J343" i="2"/>
  <c r="K343" i="2"/>
  <c r="J344" i="2"/>
  <c r="K344" i="2"/>
  <c r="J345" i="2"/>
  <c r="K345" i="2"/>
  <c r="J346" i="2"/>
  <c r="K346" i="2"/>
  <c r="J347" i="2"/>
  <c r="K347" i="2"/>
  <c r="J348" i="2"/>
  <c r="K348" i="2"/>
  <c r="J349" i="2"/>
  <c r="K349" i="2"/>
  <c r="J350" i="2"/>
  <c r="K350" i="2"/>
  <c r="J351" i="2"/>
  <c r="K351" i="2"/>
  <c r="J352" i="2"/>
  <c r="K352" i="2"/>
  <c r="J353" i="2"/>
  <c r="K353" i="2"/>
  <c r="J354" i="2"/>
  <c r="K354" i="2"/>
  <c r="J355" i="2"/>
  <c r="K355" i="2"/>
  <c r="J356" i="2"/>
  <c r="K356" i="2"/>
  <c r="J357" i="2"/>
  <c r="K357" i="2"/>
  <c r="J358" i="2"/>
  <c r="K358" i="2"/>
  <c r="J359" i="2"/>
  <c r="K359" i="2"/>
  <c r="J360" i="2"/>
  <c r="K360" i="2"/>
  <c r="J361" i="2"/>
  <c r="K361" i="2"/>
  <c r="J362" i="2"/>
  <c r="K362" i="2"/>
  <c r="J363" i="2"/>
  <c r="K363" i="2"/>
  <c r="J364" i="2"/>
  <c r="K364" i="2"/>
  <c r="J365" i="2"/>
  <c r="K365" i="2"/>
  <c r="J366" i="2"/>
  <c r="K366" i="2"/>
  <c r="J367" i="2"/>
  <c r="K367" i="2"/>
  <c r="J368" i="2"/>
  <c r="K368" i="2"/>
  <c r="J369" i="2"/>
  <c r="K369" i="2"/>
  <c r="J370" i="2"/>
  <c r="K370" i="2"/>
  <c r="J371" i="2"/>
  <c r="K371" i="2"/>
  <c r="J372" i="2"/>
  <c r="K372" i="2"/>
  <c r="J373" i="2"/>
  <c r="K373" i="2"/>
  <c r="J374" i="2"/>
  <c r="K374" i="2"/>
  <c r="J375" i="2"/>
  <c r="K375" i="2"/>
  <c r="J376" i="2"/>
  <c r="K376" i="2"/>
  <c r="J377" i="2"/>
  <c r="K377" i="2"/>
  <c r="J378" i="2"/>
  <c r="K378" i="2"/>
  <c r="J379" i="2"/>
  <c r="K379" i="2"/>
  <c r="J380" i="2"/>
  <c r="K380" i="2"/>
  <c r="J381" i="2"/>
  <c r="K381" i="2"/>
  <c r="J382" i="2"/>
  <c r="K382" i="2"/>
  <c r="J383" i="2"/>
  <c r="K383" i="2"/>
  <c r="J384" i="2"/>
  <c r="K384" i="2"/>
  <c r="J385" i="2"/>
  <c r="K385" i="2"/>
  <c r="J386" i="2"/>
  <c r="K386" i="2"/>
  <c r="J387" i="2"/>
  <c r="K387" i="2"/>
  <c r="J388" i="2"/>
  <c r="K388" i="2"/>
  <c r="J389" i="2"/>
  <c r="K389" i="2"/>
  <c r="J390" i="2"/>
  <c r="K390" i="2"/>
  <c r="J391" i="2"/>
  <c r="K391" i="2"/>
  <c r="J392" i="2"/>
  <c r="K392" i="2"/>
  <c r="J393" i="2"/>
  <c r="K393" i="2"/>
  <c r="J394" i="2"/>
  <c r="K394" i="2"/>
  <c r="J395" i="2"/>
  <c r="K395" i="2"/>
  <c r="J396" i="2"/>
  <c r="K396" i="2"/>
  <c r="J397" i="2"/>
  <c r="K397" i="2"/>
  <c r="J398" i="2"/>
  <c r="K398" i="2"/>
  <c r="J399" i="2"/>
  <c r="K399" i="2"/>
  <c r="J400" i="2"/>
  <c r="K400" i="2"/>
  <c r="J401" i="2"/>
  <c r="K401" i="2"/>
  <c r="J402" i="2"/>
  <c r="K402" i="2"/>
  <c r="J403" i="2"/>
  <c r="K403" i="2"/>
  <c r="J404" i="2"/>
  <c r="K404" i="2"/>
  <c r="J405" i="2"/>
  <c r="K405" i="2"/>
  <c r="J406" i="2"/>
  <c r="K406" i="2"/>
  <c r="J407" i="2"/>
  <c r="K407" i="2"/>
  <c r="J408" i="2"/>
  <c r="K408" i="2"/>
  <c r="J409" i="2"/>
  <c r="K409" i="2"/>
  <c r="J410" i="2"/>
  <c r="K410" i="2"/>
  <c r="J411" i="2"/>
  <c r="K411" i="2"/>
  <c r="J412" i="2"/>
  <c r="K412" i="2"/>
  <c r="J413" i="2"/>
  <c r="K413" i="2"/>
  <c r="J414" i="2"/>
  <c r="K414" i="2"/>
  <c r="J415" i="2"/>
  <c r="K415" i="2"/>
  <c r="J416" i="2"/>
  <c r="K416" i="2"/>
  <c r="J417" i="2"/>
  <c r="K417" i="2"/>
  <c r="J418" i="2"/>
  <c r="K418" i="2"/>
  <c r="J419" i="2"/>
  <c r="K419" i="2"/>
  <c r="J420" i="2"/>
  <c r="K420" i="2"/>
  <c r="J421" i="2"/>
  <c r="K421" i="2"/>
  <c r="J422" i="2"/>
  <c r="K422" i="2"/>
  <c r="J423" i="2"/>
  <c r="K423" i="2"/>
  <c r="J424" i="2"/>
  <c r="K424" i="2"/>
  <c r="J425" i="2"/>
  <c r="K425" i="2"/>
  <c r="J426" i="2"/>
  <c r="K426" i="2"/>
  <c r="J427" i="2"/>
  <c r="K427" i="2"/>
  <c r="J428" i="2"/>
  <c r="K428" i="2"/>
  <c r="J429" i="2"/>
  <c r="K429" i="2"/>
  <c r="J430" i="2"/>
  <c r="K430" i="2"/>
  <c r="J431" i="2"/>
  <c r="K431" i="2"/>
  <c r="J432" i="2"/>
  <c r="K432" i="2"/>
  <c r="J433" i="2"/>
  <c r="K433" i="2"/>
  <c r="J434" i="2"/>
  <c r="K434" i="2"/>
  <c r="J435" i="2"/>
  <c r="K435" i="2"/>
  <c r="J436" i="2"/>
  <c r="K436" i="2"/>
  <c r="J437" i="2"/>
  <c r="K437" i="2"/>
  <c r="J438" i="2"/>
  <c r="K438" i="2"/>
  <c r="J439" i="2"/>
  <c r="K439" i="2"/>
  <c r="J440" i="2"/>
  <c r="K440" i="2"/>
  <c r="J441" i="2"/>
  <c r="K441" i="2"/>
  <c r="J442" i="2"/>
  <c r="K442" i="2"/>
  <c r="J443" i="2"/>
  <c r="K443" i="2"/>
  <c r="J444" i="2"/>
  <c r="K444" i="2"/>
  <c r="J445" i="2"/>
  <c r="K445" i="2"/>
  <c r="J446" i="2"/>
  <c r="K446" i="2"/>
  <c r="J447" i="2"/>
  <c r="K447" i="2"/>
  <c r="J448" i="2"/>
  <c r="K448" i="2"/>
  <c r="J449" i="2"/>
  <c r="K449" i="2"/>
  <c r="J450" i="2"/>
  <c r="K450" i="2"/>
  <c r="J451" i="2"/>
  <c r="K451" i="2"/>
  <c r="J452" i="2"/>
  <c r="K452" i="2"/>
  <c r="J453" i="2"/>
  <c r="K453" i="2"/>
  <c r="J454" i="2"/>
  <c r="K454" i="2"/>
  <c r="J455" i="2"/>
  <c r="K455" i="2"/>
  <c r="J456" i="2"/>
  <c r="K456" i="2"/>
  <c r="J457" i="2"/>
  <c r="K457" i="2"/>
  <c r="J458" i="2"/>
  <c r="K458" i="2"/>
  <c r="J459" i="2"/>
  <c r="K459" i="2"/>
  <c r="J460" i="2"/>
  <c r="K460" i="2"/>
  <c r="J461" i="2"/>
  <c r="K461" i="2"/>
  <c r="J462" i="2"/>
  <c r="K462" i="2"/>
  <c r="J463" i="2"/>
  <c r="K463" i="2"/>
  <c r="J464" i="2"/>
  <c r="K464" i="2"/>
  <c r="J465" i="2"/>
  <c r="K465" i="2"/>
  <c r="J466" i="2"/>
  <c r="K466" i="2"/>
  <c r="J467" i="2"/>
  <c r="K467" i="2"/>
  <c r="J468" i="2"/>
  <c r="K468" i="2"/>
  <c r="J469" i="2"/>
  <c r="K469" i="2"/>
  <c r="J470" i="2"/>
  <c r="K470" i="2"/>
  <c r="J471" i="2"/>
  <c r="K471" i="2"/>
  <c r="J472" i="2"/>
  <c r="K472" i="2"/>
  <c r="J473" i="2"/>
  <c r="K473" i="2"/>
  <c r="J474" i="2"/>
  <c r="K474" i="2"/>
  <c r="J475" i="2"/>
  <c r="K475" i="2"/>
  <c r="J476" i="2"/>
  <c r="K476" i="2"/>
  <c r="J477" i="2"/>
  <c r="K477" i="2"/>
  <c r="J478" i="2"/>
  <c r="K478" i="2"/>
  <c r="J479" i="2"/>
  <c r="K479" i="2"/>
  <c r="J480" i="2"/>
  <c r="K480" i="2"/>
  <c r="J481" i="2"/>
  <c r="K481" i="2"/>
  <c r="J482" i="2"/>
  <c r="K482" i="2"/>
  <c r="J483" i="2"/>
  <c r="K483" i="2"/>
  <c r="J484" i="2"/>
  <c r="K484" i="2"/>
  <c r="J485" i="2"/>
  <c r="K485" i="2"/>
  <c r="J486" i="2"/>
  <c r="K486" i="2"/>
  <c r="J487" i="2"/>
  <c r="K487" i="2"/>
  <c r="J488" i="2"/>
  <c r="K488" i="2"/>
  <c r="J489" i="2"/>
  <c r="K489" i="2"/>
  <c r="J490" i="2"/>
  <c r="K490" i="2"/>
  <c r="J491" i="2"/>
  <c r="K491" i="2"/>
  <c r="J492" i="2"/>
  <c r="K492" i="2"/>
  <c r="J493" i="2"/>
  <c r="K493" i="2"/>
  <c r="J494" i="2"/>
  <c r="K494" i="2"/>
  <c r="J495" i="2"/>
  <c r="K495" i="2"/>
  <c r="J496" i="2"/>
  <c r="K496" i="2"/>
  <c r="J497" i="2"/>
  <c r="K497" i="2"/>
  <c r="J498" i="2"/>
  <c r="K498" i="2"/>
  <c r="J499" i="2"/>
  <c r="K499" i="2"/>
  <c r="J500" i="2"/>
  <c r="K500" i="2"/>
  <c r="J501" i="2"/>
  <c r="K501" i="2"/>
  <c r="J502" i="2"/>
  <c r="K502" i="2"/>
  <c r="J503" i="2"/>
  <c r="K503" i="2"/>
  <c r="J504" i="2"/>
  <c r="K504" i="2"/>
  <c r="J505" i="2"/>
  <c r="K505" i="2"/>
  <c r="J506" i="2"/>
  <c r="K506" i="2"/>
  <c r="J507" i="2"/>
  <c r="K507" i="2"/>
  <c r="J508" i="2"/>
  <c r="K508" i="2"/>
  <c r="J509" i="2"/>
  <c r="K509" i="2"/>
  <c r="J510" i="2"/>
  <c r="K510" i="2"/>
  <c r="J511" i="2"/>
  <c r="K511" i="2"/>
  <c r="J512" i="2"/>
  <c r="K512" i="2"/>
  <c r="J513" i="2"/>
  <c r="K513" i="2"/>
  <c r="J514" i="2"/>
  <c r="K514" i="2"/>
  <c r="J515" i="2"/>
  <c r="K515" i="2"/>
  <c r="J516" i="2"/>
  <c r="K516" i="2"/>
  <c r="J517" i="2"/>
  <c r="K517" i="2"/>
  <c r="J518" i="2"/>
  <c r="K518" i="2"/>
  <c r="J519" i="2"/>
  <c r="K519" i="2"/>
  <c r="J520" i="2"/>
  <c r="K520" i="2"/>
  <c r="J521" i="2"/>
  <c r="K521" i="2"/>
  <c r="J522" i="2"/>
  <c r="K522" i="2"/>
  <c r="J523" i="2"/>
  <c r="K523" i="2"/>
  <c r="J524" i="2"/>
  <c r="K524" i="2"/>
  <c r="J525" i="2"/>
  <c r="K525" i="2"/>
  <c r="J526" i="2"/>
  <c r="K526" i="2"/>
  <c r="J527" i="2"/>
  <c r="K527" i="2"/>
  <c r="J528" i="2"/>
  <c r="K528" i="2"/>
  <c r="J529" i="2"/>
  <c r="K529" i="2"/>
  <c r="J530" i="2"/>
  <c r="K530" i="2"/>
  <c r="J531" i="2"/>
  <c r="K531" i="2"/>
  <c r="J532" i="2"/>
  <c r="K532" i="2"/>
  <c r="J533" i="2"/>
  <c r="K533" i="2"/>
  <c r="J534" i="2"/>
  <c r="K534" i="2"/>
  <c r="J535" i="2"/>
  <c r="K535" i="2"/>
  <c r="J536" i="2"/>
  <c r="K536" i="2"/>
  <c r="J537" i="2"/>
  <c r="K537" i="2"/>
  <c r="J538" i="2"/>
  <c r="K538" i="2"/>
  <c r="J539" i="2"/>
  <c r="K539" i="2"/>
  <c r="J540" i="2"/>
  <c r="K540" i="2"/>
  <c r="J541" i="2"/>
  <c r="K541" i="2"/>
  <c r="J542" i="2"/>
  <c r="K542" i="2"/>
  <c r="J543" i="2"/>
  <c r="K543" i="2"/>
  <c r="J544" i="2"/>
  <c r="K544" i="2"/>
  <c r="J545" i="2"/>
  <c r="K545" i="2"/>
  <c r="J546" i="2"/>
  <c r="K546" i="2"/>
  <c r="J547" i="2"/>
  <c r="K547" i="2"/>
  <c r="J548" i="2"/>
  <c r="K548" i="2"/>
  <c r="J549" i="2"/>
  <c r="K549" i="2"/>
  <c r="J550" i="2"/>
  <c r="K550" i="2"/>
  <c r="J551" i="2"/>
  <c r="K551" i="2"/>
  <c r="J552" i="2"/>
  <c r="K552" i="2"/>
  <c r="J553" i="2"/>
  <c r="K553" i="2"/>
  <c r="J554" i="2"/>
  <c r="K554" i="2"/>
  <c r="J555" i="2"/>
  <c r="K555" i="2"/>
  <c r="J556" i="2"/>
  <c r="K556" i="2"/>
  <c r="J557" i="2"/>
  <c r="K557" i="2"/>
  <c r="J558" i="2"/>
  <c r="K558" i="2"/>
  <c r="J559" i="2"/>
  <c r="K559" i="2"/>
  <c r="J560" i="2"/>
  <c r="K560" i="2"/>
  <c r="J561" i="2"/>
  <c r="K561" i="2"/>
  <c r="J562" i="2"/>
  <c r="K562" i="2"/>
  <c r="J563" i="2"/>
  <c r="K563" i="2"/>
  <c r="J564" i="2"/>
  <c r="K564" i="2"/>
  <c r="J565" i="2"/>
  <c r="K565" i="2"/>
  <c r="J566" i="2"/>
  <c r="K566" i="2"/>
  <c r="J567" i="2"/>
  <c r="K567" i="2"/>
  <c r="J568" i="2"/>
  <c r="K568" i="2"/>
  <c r="J569" i="2"/>
  <c r="K569" i="2"/>
  <c r="J570" i="2"/>
  <c r="K570" i="2"/>
  <c r="J571" i="2"/>
  <c r="K571" i="2"/>
  <c r="J572" i="2"/>
  <c r="K572" i="2"/>
  <c r="J573" i="2"/>
  <c r="K573" i="2"/>
  <c r="J574" i="2"/>
  <c r="K574" i="2"/>
  <c r="J575" i="2"/>
  <c r="K575" i="2"/>
  <c r="J576" i="2"/>
  <c r="K576" i="2"/>
  <c r="J577" i="2"/>
  <c r="K577" i="2"/>
  <c r="J578" i="2"/>
  <c r="K578" i="2"/>
  <c r="J579" i="2"/>
  <c r="K579" i="2"/>
  <c r="J580" i="2"/>
  <c r="K580" i="2"/>
  <c r="J581" i="2"/>
  <c r="K581" i="2"/>
  <c r="J582" i="2"/>
  <c r="K582" i="2"/>
  <c r="J583" i="2"/>
  <c r="K583" i="2"/>
  <c r="J584" i="2"/>
  <c r="K584" i="2"/>
  <c r="J585" i="2"/>
  <c r="K585" i="2"/>
  <c r="J586" i="2"/>
  <c r="K586" i="2"/>
  <c r="J587" i="2"/>
  <c r="K587" i="2"/>
  <c r="J588" i="2"/>
  <c r="K588" i="2"/>
  <c r="J589" i="2"/>
  <c r="K589" i="2"/>
  <c r="J590" i="2"/>
  <c r="K590" i="2"/>
  <c r="J591" i="2"/>
  <c r="K591" i="2"/>
  <c r="J592" i="2"/>
  <c r="K592" i="2"/>
  <c r="J593" i="2"/>
  <c r="K593" i="2"/>
  <c r="J594" i="2"/>
  <c r="K594" i="2"/>
  <c r="J595" i="2"/>
  <c r="K595" i="2"/>
  <c r="J596" i="2"/>
  <c r="K596" i="2"/>
  <c r="J597" i="2"/>
  <c r="K597" i="2"/>
  <c r="J598" i="2"/>
  <c r="K598" i="2"/>
  <c r="J599" i="2"/>
  <c r="K599" i="2"/>
  <c r="J600" i="2"/>
  <c r="K600" i="2"/>
  <c r="J601" i="2"/>
  <c r="K601" i="2"/>
  <c r="J602" i="2"/>
  <c r="K602" i="2"/>
  <c r="J603" i="2"/>
  <c r="K603" i="2"/>
  <c r="J604" i="2"/>
  <c r="K604" i="2"/>
  <c r="J605" i="2"/>
  <c r="K605" i="2"/>
  <c r="J606" i="2"/>
  <c r="K606" i="2"/>
  <c r="J607" i="2"/>
  <c r="K607" i="2"/>
  <c r="J608" i="2"/>
  <c r="K608" i="2"/>
  <c r="J609" i="2"/>
  <c r="K609" i="2"/>
  <c r="J610" i="2"/>
  <c r="K610" i="2"/>
  <c r="J611" i="2"/>
  <c r="K611" i="2"/>
  <c r="J612" i="2"/>
  <c r="K612" i="2"/>
  <c r="J613" i="2"/>
  <c r="K613" i="2"/>
  <c r="J614" i="2"/>
  <c r="K614" i="2"/>
  <c r="J615" i="2"/>
  <c r="K615" i="2"/>
  <c r="J616" i="2"/>
  <c r="K616" i="2"/>
  <c r="J617" i="2"/>
  <c r="K617" i="2"/>
  <c r="J618" i="2"/>
  <c r="K618" i="2"/>
  <c r="J619" i="2"/>
  <c r="K619" i="2"/>
  <c r="J620" i="2"/>
  <c r="K620" i="2"/>
  <c r="J621" i="2"/>
  <c r="K621" i="2"/>
  <c r="J622" i="2"/>
  <c r="K622" i="2"/>
  <c r="J623" i="2"/>
  <c r="K623" i="2"/>
  <c r="J624" i="2"/>
  <c r="K624" i="2"/>
  <c r="J625" i="2"/>
  <c r="K625" i="2"/>
  <c r="J626" i="2"/>
  <c r="K626" i="2"/>
  <c r="J627" i="2"/>
  <c r="K627" i="2"/>
  <c r="J628" i="2"/>
  <c r="K628" i="2"/>
  <c r="J629" i="2"/>
  <c r="K629" i="2"/>
  <c r="J630" i="2"/>
  <c r="K630" i="2"/>
  <c r="J631" i="2"/>
  <c r="K631" i="2"/>
  <c r="J632" i="2"/>
  <c r="K632" i="2"/>
  <c r="J633" i="2"/>
  <c r="K633" i="2"/>
  <c r="J634" i="2"/>
  <c r="K634" i="2"/>
  <c r="J635" i="2"/>
  <c r="K635" i="2"/>
  <c r="J636" i="2"/>
  <c r="K636" i="2"/>
  <c r="J637" i="2"/>
  <c r="K637" i="2"/>
  <c r="J638" i="2"/>
  <c r="K638" i="2"/>
  <c r="J639" i="2"/>
  <c r="K639" i="2"/>
  <c r="J640" i="2"/>
  <c r="K640" i="2"/>
  <c r="J641" i="2"/>
  <c r="K641" i="2"/>
  <c r="J642" i="2"/>
  <c r="K642" i="2"/>
  <c r="J643" i="2"/>
  <c r="K643" i="2"/>
  <c r="J644" i="2"/>
  <c r="K644" i="2"/>
  <c r="J645" i="2"/>
  <c r="K645" i="2"/>
  <c r="J646" i="2"/>
  <c r="K646" i="2"/>
  <c r="J647" i="2"/>
  <c r="K647" i="2"/>
  <c r="J648" i="2"/>
  <c r="K648" i="2"/>
  <c r="J649" i="2"/>
  <c r="K649" i="2"/>
  <c r="J650" i="2"/>
  <c r="K650" i="2"/>
  <c r="J651" i="2"/>
  <c r="K651" i="2"/>
  <c r="J652" i="2"/>
  <c r="K652" i="2"/>
  <c r="J653" i="2"/>
  <c r="K653" i="2"/>
  <c r="J654" i="2"/>
  <c r="K654" i="2"/>
  <c r="J655" i="2"/>
  <c r="K655" i="2"/>
  <c r="J656" i="2"/>
  <c r="K656" i="2"/>
  <c r="J657" i="2"/>
  <c r="K657" i="2"/>
  <c r="J658" i="2"/>
  <c r="K658" i="2"/>
  <c r="J659" i="2"/>
  <c r="K659" i="2"/>
  <c r="J660" i="2"/>
  <c r="K660" i="2"/>
  <c r="J661" i="2"/>
  <c r="K661" i="2"/>
  <c r="J662" i="2"/>
  <c r="K662" i="2"/>
  <c r="J663" i="2"/>
  <c r="K663" i="2"/>
  <c r="J664" i="2"/>
  <c r="K664" i="2"/>
  <c r="J665" i="2"/>
  <c r="K665" i="2"/>
  <c r="J666" i="2"/>
  <c r="K666" i="2"/>
  <c r="J667" i="2"/>
  <c r="K667" i="2"/>
  <c r="J668" i="2"/>
  <c r="K668" i="2"/>
  <c r="J669" i="2"/>
  <c r="K669" i="2"/>
  <c r="J670" i="2"/>
  <c r="K670" i="2"/>
  <c r="J671" i="2"/>
  <c r="K671" i="2"/>
  <c r="J672" i="2"/>
  <c r="K672" i="2"/>
  <c r="J673" i="2"/>
  <c r="K673" i="2"/>
  <c r="J674" i="2"/>
  <c r="K674" i="2"/>
  <c r="J675" i="2"/>
  <c r="K675" i="2"/>
  <c r="J676" i="2"/>
  <c r="K676" i="2"/>
  <c r="J677" i="2"/>
  <c r="K677" i="2"/>
  <c r="J678" i="2"/>
  <c r="K678" i="2"/>
  <c r="J679" i="2"/>
  <c r="K679" i="2"/>
  <c r="J680" i="2"/>
  <c r="K680" i="2"/>
  <c r="J681" i="2"/>
  <c r="K681" i="2"/>
  <c r="J682" i="2"/>
  <c r="K682" i="2"/>
  <c r="J683" i="2"/>
  <c r="K683" i="2"/>
  <c r="J684" i="2"/>
  <c r="K684" i="2"/>
  <c r="J685" i="2"/>
  <c r="K685" i="2"/>
  <c r="J686" i="2"/>
  <c r="K686" i="2"/>
  <c r="J687" i="2"/>
  <c r="K687" i="2"/>
  <c r="J688" i="2"/>
  <c r="K688" i="2"/>
  <c r="J689" i="2"/>
  <c r="K689" i="2"/>
  <c r="J690" i="2"/>
  <c r="K690" i="2"/>
  <c r="J691" i="2"/>
  <c r="K691" i="2"/>
  <c r="J692" i="2"/>
  <c r="K692" i="2"/>
  <c r="J693" i="2"/>
  <c r="K693" i="2"/>
  <c r="J694" i="2"/>
  <c r="K694" i="2"/>
  <c r="J695" i="2"/>
  <c r="K695" i="2"/>
  <c r="J696" i="2"/>
  <c r="K696" i="2"/>
  <c r="J697" i="2"/>
  <c r="K697" i="2"/>
  <c r="J698" i="2"/>
  <c r="K698" i="2"/>
  <c r="J699" i="2"/>
  <c r="K699" i="2"/>
  <c r="J700" i="2"/>
  <c r="K700" i="2"/>
  <c r="J701" i="2"/>
  <c r="K701" i="2"/>
  <c r="J702" i="2"/>
  <c r="K702" i="2"/>
  <c r="J703" i="2"/>
  <c r="K703" i="2"/>
  <c r="J704" i="2"/>
  <c r="K704" i="2"/>
  <c r="J705" i="2"/>
  <c r="K705" i="2"/>
  <c r="J706" i="2"/>
  <c r="K706" i="2"/>
  <c r="J707" i="2"/>
  <c r="K707" i="2"/>
  <c r="J708" i="2"/>
  <c r="K708" i="2"/>
  <c r="J709" i="2"/>
  <c r="K709" i="2"/>
  <c r="J710" i="2"/>
  <c r="K710" i="2"/>
  <c r="J711" i="2"/>
  <c r="K711" i="2"/>
  <c r="J712" i="2"/>
  <c r="K712" i="2"/>
  <c r="J713" i="2"/>
  <c r="K713" i="2"/>
  <c r="J714" i="2"/>
  <c r="K714" i="2"/>
  <c r="J715" i="2"/>
  <c r="K715" i="2"/>
  <c r="J716" i="2"/>
  <c r="K716" i="2"/>
  <c r="J717" i="2"/>
  <c r="K717" i="2"/>
  <c r="J718" i="2"/>
  <c r="K718" i="2"/>
  <c r="J719" i="2"/>
  <c r="K719" i="2"/>
  <c r="J720" i="2"/>
  <c r="K720" i="2"/>
  <c r="J721" i="2"/>
  <c r="K721" i="2"/>
  <c r="J722" i="2"/>
  <c r="K722" i="2"/>
  <c r="J723" i="2"/>
  <c r="K723" i="2"/>
  <c r="J724" i="2"/>
  <c r="K724" i="2"/>
  <c r="J725" i="2"/>
  <c r="K725" i="2"/>
  <c r="J726" i="2"/>
  <c r="K726" i="2"/>
  <c r="J727" i="2"/>
  <c r="K727" i="2"/>
  <c r="J728" i="2"/>
  <c r="K728" i="2"/>
  <c r="J729" i="2"/>
  <c r="K729" i="2"/>
  <c r="J730" i="2"/>
  <c r="K730" i="2"/>
  <c r="J731" i="2"/>
  <c r="K731" i="2"/>
  <c r="J732" i="2"/>
  <c r="K732" i="2"/>
  <c r="J733" i="2"/>
  <c r="K733" i="2"/>
  <c r="J734" i="2"/>
  <c r="K734" i="2"/>
  <c r="J735" i="2"/>
  <c r="K735" i="2"/>
  <c r="J736" i="2"/>
  <c r="K736" i="2"/>
  <c r="J737" i="2"/>
  <c r="K737" i="2"/>
  <c r="J738" i="2"/>
  <c r="K738" i="2"/>
  <c r="J739" i="2"/>
  <c r="K739" i="2"/>
  <c r="J740" i="2"/>
  <c r="K740" i="2"/>
  <c r="J741" i="2"/>
  <c r="K741" i="2"/>
  <c r="J742" i="2"/>
  <c r="K742" i="2"/>
  <c r="J743" i="2"/>
  <c r="K743" i="2"/>
  <c r="J744" i="2"/>
  <c r="K744" i="2"/>
  <c r="J745" i="2"/>
  <c r="K745" i="2"/>
  <c r="J746" i="2"/>
  <c r="K746" i="2"/>
  <c r="J747" i="2"/>
  <c r="K747" i="2"/>
  <c r="J748" i="2"/>
  <c r="K748" i="2"/>
  <c r="J749" i="2"/>
  <c r="K749" i="2"/>
  <c r="J750" i="2"/>
  <c r="K750" i="2"/>
  <c r="J751" i="2"/>
  <c r="K751" i="2"/>
  <c r="J752" i="2"/>
  <c r="K752" i="2"/>
  <c r="J753" i="2"/>
  <c r="K753" i="2"/>
  <c r="J754" i="2"/>
  <c r="K754" i="2"/>
  <c r="J755" i="2"/>
  <c r="K755" i="2"/>
  <c r="J756" i="2"/>
  <c r="K756" i="2"/>
  <c r="J757" i="2"/>
  <c r="K757" i="2"/>
  <c r="J758" i="2"/>
  <c r="K758" i="2"/>
  <c r="J759" i="2"/>
  <c r="K759" i="2"/>
  <c r="J760" i="2"/>
  <c r="K760" i="2"/>
  <c r="J761" i="2"/>
  <c r="K761" i="2"/>
  <c r="J762" i="2"/>
  <c r="K762" i="2"/>
  <c r="J763" i="2"/>
  <c r="K763" i="2"/>
  <c r="J764" i="2"/>
  <c r="K764" i="2"/>
  <c r="J765" i="2"/>
  <c r="K765" i="2"/>
  <c r="J766" i="2"/>
  <c r="K766" i="2"/>
  <c r="J767" i="2"/>
  <c r="K767" i="2"/>
  <c r="J768" i="2"/>
  <c r="K768" i="2"/>
  <c r="J769" i="2"/>
  <c r="K769" i="2"/>
  <c r="J770" i="2"/>
  <c r="K770" i="2"/>
  <c r="J771" i="2"/>
  <c r="K771" i="2"/>
  <c r="J772" i="2"/>
  <c r="K772" i="2"/>
  <c r="J773" i="2"/>
  <c r="K773" i="2"/>
  <c r="J774" i="2"/>
  <c r="K774" i="2"/>
  <c r="J775" i="2"/>
  <c r="K775" i="2"/>
  <c r="J776" i="2"/>
  <c r="K776" i="2"/>
  <c r="J777" i="2"/>
  <c r="K777" i="2"/>
  <c r="J778" i="2"/>
  <c r="K778" i="2"/>
  <c r="J779" i="2"/>
  <c r="K779" i="2"/>
  <c r="J780" i="2"/>
  <c r="K780" i="2"/>
  <c r="J781" i="2"/>
  <c r="K781" i="2"/>
  <c r="J782" i="2"/>
  <c r="K782" i="2"/>
  <c r="J783" i="2"/>
  <c r="K783" i="2"/>
  <c r="J784" i="2"/>
  <c r="K784" i="2"/>
  <c r="J785" i="2"/>
  <c r="K785" i="2"/>
  <c r="J786" i="2"/>
  <c r="K786" i="2"/>
  <c r="J787" i="2"/>
  <c r="K787" i="2"/>
  <c r="J788" i="2"/>
  <c r="K788" i="2"/>
  <c r="J789" i="2"/>
  <c r="K789" i="2"/>
  <c r="J790" i="2"/>
  <c r="K790" i="2"/>
  <c r="J791" i="2"/>
  <c r="K791" i="2"/>
  <c r="J792" i="2"/>
  <c r="K792" i="2"/>
  <c r="J793" i="2"/>
  <c r="K793" i="2"/>
  <c r="J794" i="2"/>
  <c r="K794" i="2"/>
  <c r="J795" i="2"/>
  <c r="K795" i="2"/>
  <c r="J796" i="2"/>
  <c r="K796" i="2"/>
  <c r="J797" i="2"/>
  <c r="K797" i="2"/>
  <c r="J798" i="2"/>
  <c r="K798" i="2"/>
  <c r="J799" i="2"/>
  <c r="K799" i="2"/>
  <c r="J800" i="2"/>
  <c r="K800" i="2"/>
  <c r="J801" i="2"/>
  <c r="K801" i="2"/>
  <c r="J802" i="2"/>
  <c r="K802" i="2"/>
  <c r="J803" i="2"/>
  <c r="K803" i="2"/>
  <c r="J804" i="2"/>
  <c r="K804" i="2"/>
  <c r="J805" i="2"/>
  <c r="K805" i="2"/>
  <c r="J806" i="2"/>
  <c r="K806" i="2"/>
  <c r="J807" i="2"/>
  <c r="K807" i="2"/>
  <c r="J808" i="2"/>
  <c r="K808" i="2"/>
  <c r="J809" i="2"/>
  <c r="K809" i="2"/>
  <c r="J810" i="2"/>
  <c r="K810" i="2"/>
  <c r="J811" i="2"/>
  <c r="K811" i="2"/>
  <c r="J812" i="2"/>
  <c r="K812" i="2"/>
  <c r="J813" i="2"/>
  <c r="K813" i="2"/>
  <c r="J814" i="2"/>
  <c r="K814" i="2"/>
  <c r="J815" i="2"/>
  <c r="K815" i="2"/>
  <c r="J816" i="2"/>
  <c r="K816" i="2"/>
  <c r="J817" i="2"/>
  <c r="K817" i="2"/>
  <c r="J818" i="2"/>
  <c r="K818" i="2"/>
  <c r="J819" i="2"/>
  <c r="K819" i="2"/>
  <c r="J820" i="2"/>
  <c r="K820" i="2"/>
  <c r="J821" i="2"/>
  <c r="K821" i="2"/>
  <c r="J822" i="2"/>
  <c r="K822" i="2"/>
  <c r="J823" i="2"/>
  <c r="K823" i="2"/>
  <c r="J824" i="2"/>
  <c r="K824" i="2"/>
  <c r="J825" i="2"/>
  <c r="K825" i="2"/>
  <c r="J826" i="2"/>
  <c r="K826" i="2"/>
  <c r="J827" i="2"/>
  <c r="K827" i="2"/>
  <c r="J828" i="2"/>
  <c r="K828" i="2"/>
  <c r="J829" i="2"/>
  <c r="K829" i="2"/>
  <c r="J830" i="2"/>
  <c r="K830" i="2"/>
  <c r="J831" i="2"/>
  <c r="K831" i="2"/>
  <c r="J832" i="2"/>
  <c r="K832" i="2"/>
  <c r="J833" i="2"/>
  <c r="K833" i="2"/>
  <c r="J834" i="2"/>
  <c r="K834" i="2"/>
  <c r="J835" i="2"/>
  <c r="K835" i="2"/>
  <c r="J836" i="2"/>
  <c r="K836" i="2"/>
  <c r="J837" i="2"/>
  <c r="K837" i="2"/>
  <c r="J838" i="2"/>
  <c r="K838" i="2"/>
  <c r="J839" i="2"/>
  <c r="K839" i="2"/>
  <c r="J840" i="2"/>
  <c r="K840" i="2"/>
  <c r="J841" i="2"/>
  <c r="K841" i="2"/>
  <c r="J842" i="2"/>
  <c r="K842" i="2"/>
  <c r="J843" i="2"/>
  <c r="K843" i="2"/>
  <c r="J844" i="2"/>
  <c r="K844" i="2"/>
  <c r="J845" i="2"/>
  <c r="K845" i="2"/>
  <c r="J846" i="2"/>
  <c r="K846" i="2"/>
  <c r="J847" i="2"/>
  <c r="K847" i="2"/>
  <c r="J848" i="2"/>
  <c r="K848" i="2"/>
  <c r="J849" i="2"/>
  <c r="K849" i="2"/>
  <c r="J850" i="2"/>
  <c r="K850" i="2"/>
  <c r="J851" i="2"/>
  <c r="K851" i="2"/>
  <c r="J852" i="2"/>
  <c r="K852" i="2"/>
  <c r="J853" i="2"/>
  <c r="K853" i="2"/>
  <c r="J854" i="2"/>
  <c r="K854" i="2"/>
  <c r="J855" i="2"/>
  <c r="K855" i="2"/>
  <c r="J856" i="2"/>
  <c r="K856" i="2"/>
  <c r="J857" i="2"/>
  <c r="K857" i="2"/>
  <c r="J858" i="2"/>
  <c r="K858" i="2"/>
  <c r="J859" i="2"/>
  <c r="K859" i="2"/>
  <c r="J860" i="2"/>
  <c r="K860" i="2"/>
  <c r="J861" i="2"/>
  <c r="K861" i="2"/>
  <c r="J862" i="2"/>
  <c r="K862" i="2"/>
  <c r="J863" i="2"/>
  <c r="K863" i="2"/>
  <c r="J864" i="2"/>
  <c r="K864" i="2"/>
  <c r="J865" i="2"/>
  <c r="K865" i="2"/>
  <c r="J866" i="2"/>
  <c r="K866" i="2"/>
  <c r="J867" i="2"/>
  <c r="K867" i="2"/>
  <c r="J868" i="2"/>
  <c r="K868" i="2"/>
  <c r="J869" i="2"/>
  <c r="K869" i="2"/>
  <c r="J870" i="2"/>
  <c r="K870" i="2"/>
  <c r="J871" i="2"/>
  <c r="K871" i="2"/>
  <c r="J872" i="2"/>
  <c r="K872" i="2"/>
  <c r="J873" i="2"/>
  <c r="K873" i="2"/>
  <c r="J874" i="2"/>
  <c r="K874" i="2"/>
  <c r="J875" i="2"/>
  <c r="K875" i="2"/>
  <c r="J876" i="2"/>
  <c r="K876" i="2"/>
  <c r="J877" i="2"/>
  <c r="K877" i="2"/>
  <c r="J878" i="2"/>
  <c r="K878" i="2"/>
  <c r="J879" i="2"/>
  <c r="K879" i="2"/>
  <c r="J880" i="2"/>
  <c r="K880" i="2"/>
  <c r="J881" i="2"/>
  <c r="K881" i="2"/>
  <c r="J882" i="2"/>
  <c r="K882" i="2"/>
  <c r="J883" i="2"/>
  <c r="K883" i="2"/>
  <c r="J884" i="2"/>
  <c r="K884" i="2"/>
  <c r="J885" i="2"/>
  <c r="K885" i="2"/>
  <c r="J886" i="2"/>
  <c r="K886" i="2"/>
  <c r="J887" i="2"/>
  <c r="K887" i="2"/>
  <c r="J888" i="2"/>
  <c r="K888" i="2"/>
  <c r="J889" i="2"/>
  <c r="K889" i="2"/>
  <c r="J890" i="2"/>
  <c r="K890" i="2"/>
  <c r="J891" i="2"/>
  <c r="K891" i="2"/>
  <c r="J892" i="2"/>
  <c r="K892" i="2"/>
  <c r="J893" i="2"/>
  <c r="K893" i="2"/>
  <c r="J894" i="2"/>
  <c r="K894" i="2"/>
  <c r="J895" i="2"/>
  <c r="K895" i="2"/>
  <c r="J896" i="2"/>
  <c r="K896" i="2"/>
  <c r="J897" i="2"/>
  <c r="K897" i="2"/>
  <c r="J898" i="2"/>
  <c r="K898" i="2"/>
  <c r="J899" i="2"/>
  <c r="K899" i="2"/>
  <c r="J900" i="2"/>
  <c r="K900" i="2"/>
  <c r="J901" i="2"/>
  <c r="K901" i="2"/>
  <c r="J902" i="2"/>
  <c r="K902" i="2"/>
  <c r="J903" i="2"/>
  <c r="K903" i="2"/>
  <c r="J904" i="2"/>
  <c r="K904" i="2"/>
  <c r="J905" i="2"/>
  <c r="K905" i="2"/>
  <c r="J906" i="2"/>
  <c r="K906" i="2"/>
  <c r="J907" i="2"/>
  <c r="K907" i="2"/>
  <c r="J908" i="2"/>
  <c r="K908" i="2"/>
  <c r="J909" i="2"/>
  <c r="K909" i="2"/>
  <c r="J910" i="2"/>
  <c r="K910" i="2"/>
  <c r="J911" i="2"/>
  <c r="K911" i="2"/>
  <c r="J912" i="2"/>
  <c r="K912" i="2"/>
  <c r="J913" i="2"/>
  <c r="K913" i="2"/>
  <c r="J914" i="2"/>
  <c r="K914" i="2"/>
  <c r="J915" i="2"/>
  <c r="K915" i="2"/>
  <c r="J916" i="2"/>
  <c r="K916" i="2"/>
  <c r="J917" i="2"/>
  <c r="K917" i="2"/>
  <c r="J918" i="2"/>
  <c r="K918" i="2"/>
  <c r="J919" i="2"/>
  <c r="K919" i="2"/>
  <c r="J920" i="2"/>
  <c r="K920" i="2"/>
  <c r="J921" i="2"/>
  <c r="K921" i="2"/>
  <c r="J922" i="2"/>
  <c r="K922" i="2"/>
  <c r="J923" i="2"/>
  <c r="K923" i="2"/>
  <c r="J924" i="2"/>
  <c r="K924" i="2"/>
  <c r="J925" i="2"/>
  <c r="K925" i="2"/>
  <c r="J926" i="2"/>
  <c r="K926" i="2"/>
  <c r="J927" i="2"/>
  <c r="K927" i="2"/>
  <c r="J928" i="2"/>
  <c r="K928" i="2"/>
  <c r="J929" i="2"/>
  <c r="K929" i="2"/>
  <c r="J930" i="2"/>
  <c r="K930" i="2"/>
  <c r="J931" i="2"/>
  <c r="K931" i="2"/>
  <c r="J932" i="2"/>
  <c r="K932" i="2"/>
  <c r="J933" i="2"/>
  <c r="K933" i="2"/>
  <c r="J934" i="2"/>
  <c r="K934" i="2"/>
  <c r="J935" i="2"/>
  <c r="K935" i="2"/>
  <c r="J936" i="2"/>
  <c r="K936" i="2"/>
  <c r="J937" i="2"/>
  <c r="K937" i="2"/>
  <c r="J938" i="2"/>
  <c r="K938" i="2"/>
  <c r="J939" i="2"/>
  <c r="K939" i="2"/>
  <c r="J940" i="2"/>
  <c r="K940" i="2"/>
  <c r="J941" i="2"/>
  <c r="K941" i="2"/>
  <c r="J942" i="2"/>
  <c r="K942" i="2"/>
  <c r="J943" i="2"/>
  <c r="K943" i="2"/>
  <c r="J944" i="2"/>
  <c r="K944" i="2"/>
  <c r="J945" i="2"/>
  <c r="K945" i="2"/>
  <c r="J946" i="2"/>
  <c r="K946" i="2"/>
  <c r="J947" i="2"/>
  <c r="K947" i="2"/>
  <c r="J948" i="2"/>
  <c r="K948" i="2"/>
  <c r="J949" i="2"/>
  <c r="K949" i="2"/>
  <c r="J950" i="2"/>
  <c r="K950" i="2"/>
  <c r="J951" i="2"/>
  <c r="K951" i="2"/>
  <c r="J952" i="2"/>
  <c r="K952" i="2"/>
  <c r="J953" i="2"/>
  <c r="K953" i="2"/>
  <c r="J954" i="2"/>
  <c r="K954" i="2"/>
  <c r="J955" i="2"/>
  <c r="K955" i="2"/>
  <c r="J956" i="2"/>
  <c r="K956" i="2"/>
  <c r="J957" i="2"/>
  <c r="K957" i="2"/>
  <c r="J958" i="2"/>
  <c r="K958" i="2"/>
  <c r="J959" i="2"/>
  <c r="K959" i="2"/>
  <c r="J960" i="2"/>
  <c r="K960" i="2"/>
  <c r="J961" i="2"/>
  <c r="K961" i="2"/>
  <c r="J962" i="2"/>
  <c r="K962" i="2"/>
  <c r="J963" i="2"/>
  <c r="K963" i="2"/>
  <c r="J964" i="2"/>
  <c r="K964" i="2"/>
  <c r="J965" i="2"/>
  <c r="K965" i="2"/>
  <c r="J966" i="2"/>
  <c r="K966" i="2"/>
  <c r="J967" i="2"/>
  <c r="K967" i="2"/>
  <c r="J968" i="2"/>
  <c r="K968" i="2"/>
  <c r="J969" i="2"/>
  <c r="K969" i="2"/>
  <c r="J970" i="2"/>
  <c r="K970" i="2"/>
  <c r="J971" i="2"/>
  <c r="K971" i="2"/>
  <c r="J972" i="2"/>
  <c r="K972" i="2"/>
  <c r="J973" i="2"/>
  <c r="K973" i="2"/>
  <c r="J974" i="2"/>
  <c r="K974" i="2"/>
  <c r="J975" i="2"/>
  <c r="K975" i="2"/>
  <c r="J976" i="2"/>
  <c r="K976" i="2"/>
  <c r="J977" i="2"/>
  <c r="K977" i="2"/>
  <c r="J978" i="2"/>
  <c r="K978" i="2"/>
  <c r="J979" i="2"/>
  <c r="K979" i="2"/>
  <c r="J980" i="2"/>
  <c r="K980" i="2"/>
  <c r="J981" i="2"/>
  <c r="K981" i="2"/>
  <c r="J982" i="2"/>
  <c r="K982" i="2"/>
  <c r="J983" i="2"/>
  <c r="K983" i="2"/>
  <c r="J984" i="2"/>
  <c r="K984" i="2"/>
  <c r="J985" i="2"/>
  <c r="K985" i="2"/>
  <c r="J986" i="2"/>
  <c r="K986" i="2"/>
  <c r="J987" i="2"/>
  <c r="K987" i="2"/>
  <c r="J988" i="2"/>
  <c r="K988" i="2"/>
  <c r="J989" i="2"/>
  <c r="K989" i="2"/>
  <c r="J990" i="2"/>
  <c r="K990" i="2"/>
  <c r="J991" i="2"/>
  <c r="K991" i="2"/>
  <c r="J992" i="2"/>
  <c r="K992" i="2"/>
  <c r="J993" i="2"/>
  <c r="K993" i="2"/>
  <c r="J994" i="2"/>
  <c r="K994" i="2"/>
  <c r="J995" i="2"/>
  <c r="K995" i="2"/>
  <c r="J996" i="2"/>
  <c r="K996" i="2"/>
  <c r="J997" i="2"/>
  <c r="K997" i="2"/>
  <c r="J998" i="2"/>
  <c r="K998" i="2"/>
  <c r="J999" i="2"/>
  <c r="K999" i="2"/>
  <c r="J1000" i="2"/>
  <c r="K1000" i="2"/>
  <c r="J1001" i="2"/>
  <c r="K1001" i="2"/>
  <c r="J1002" i="2"/>
  <c r="K1002" i="2"/>
  <c r="J1003" i="2"/>
  <c r="K1003" i="2"/>
  <c r="J1004" i="2"/>
  <c r="K1004" i="2"/>
  <c r="J1005" i="2"/>
  <c r="K1005" i="2"/>
  <c r="J1006" i="2"/>
  <c r="K1006" i="2"/>
  <c r="J1007" i="2"/>
  <c r="K1007" i="2"/>
  <c r="J1008" i="2"/>
  <c r="K1008" i="2"/>
  <c r="J1009" i="2"/>
  <c r="K1009" i="2"/>
  <c r="J1010" i="2"/>
  <c r="K1010" i="2"/>
  <c r="J1011" i="2"/>
  <c r="K1011" i="2"/>
  <c r="J1012" i="2"/>
  <c r="K1012" i="2"/>
  <c r="J1013" i="2"/>
  <c r="K1013" i="2"/>
  <c r="J1014" i="2"/>
  <c r="K1014" i="2"/>
  <c r="J1015" i="2"/>
  <c r="K1015" i="2"/>
  <c r="J1016" i="2"/>
  <c r="K1016" i="2"/>
  <c r="J1017" i="2"/>
  <c r="K1017" i="2"/>
  <c r="J1018" i="2"/>
  <c r="K1018" i="2"/>
  <c r="J1019" i="2"/>
  <c r="K1019" i="2"/>
  <c r="J1020" i="2"/>
  <c r="K1020" i="2"/>
  <c r="J1021" i="2"/>
  <c r="K1021" i="2"/>
  <c r="J1022" i="2"/>
  <c r="K1022" i="2"/>
  <c r="J1023" i="2"/>
  <c r="K1023" i="2"/>
  <c r="J1024" i="2"/>
  <c r="K1024" i="2"/>
  <c r="J1025" i="2"/>
  <c r="K1025" i="2"/>
  <c r="J1026" i="2"/>
  <c r="K1026" i="2"/>
  <c r="J1027" i="2"/>
  <c r="K1027" i="2"/>
  <c r="J1028" i="2"/>
  <c r="K1028" i="2"/>
  <c r="J1029" i="2"/>
  <c r="K1029" i="2"/>
  <c r="J1030" i="2"/>
  <c r="K1030" i="2"/>
  <c r="J1031" i="2"/>
  <c r="K1031" i="2"/>
  <c r="J1032" i="2"/>
  <c r="K1032" i="2"/>
  <c r="J1033" i="2"/>
  <c r="K1033" i="2"/>
  <c r="J1034" i="2"/>
  <c r="K1034" i="2"/>
  <c r="J1035" i="2"/>
  <c r="K1035" i="2"/>
  <c r="J1036" i="2"/>
  <c r="K1036" i="2"/>
  <c r="J1037" i="2"/>
  <c r="K1037" i="2"/>
  <c r="J1038" i="2"/>
  <c r="K1038" i="2"/>
  <c r="J1039" i="2"/>
  <c r="K1039" i="2"/>
  <c r="J1040" i="2"/>
  <c r="K1040" i="2"/>
  <c r="J1041" i="2"/>
  <c r="K1041" i="2"/>
  <c r="J1042" i="2"/>
  <c r="K1042" i="2"/>
  <c r="J1043" i="2"/>
  <c r="K1043" i="2"/>
  <c r="J1044" i="2"/>
  <c r="K1044" i="2"/>
  <c r="J1045" i="2"/>
  <c r="K1045" i="2"/>
  <c r="J1046" i="2"/>
  <c r="K1046" i="2"/>
  <c r="J1047" i="2"/>
  <c r="K1047" i="2"/>
  <c r="J1048" i="2"/>
  <c r="K1048" i="2"/>
  <c r="J1049" i="2"/>
  <c r="K1049" i="2"/>
  <c r="J1050" i="2"/>
  <c r="K1050" i="2"/>
  <c r="J1051" i="2"/>
  <c r="K1051" i="2"/>
  <c r="J1052" i="2"/>
  <c r="K1052" i="2"/>
  <c r="J1053" i="2"/>
  <c r="K1053" i="2"/>
  <c r="J1054" i="2"/>
  <c r="K1054" i="2"/>
  <c r="J1055" i="2"/>
  <c r="K1055" i="2"/>
  <c r="J1056" i="2"/>
  <c r="K1056" i="2"/>
  <c r="J1057" i="2"/>
  <c r="K1057" i="2"/>
  <c r="J1058" i="2"/>
  <c r="K1058" i="2"/>
  <c r="J1059" i="2"/>
  <c r="K1059" i="2"/>
  <c r="J1060" i="2"/>
  <c r="K1060" i="2"/>
  <c r="J1061" i="2"/>
  <c r="K1061" i="2"/>
  <c r="J1062" i="2"/>
  <c r="K1062" i="2"/>
  <c r="J1063" i="2"/>
  <c r="K1063" i="2"/>
  <c r="J1064" i="2"/>
  <c r="K1064" i="2"/>
  <c r="J1065" i="2"/>
  <c r="K1065" i="2"/>
  <c r="J1066" i="2"/>
  <c r="K1066" i="2"/>
  <c r="J1067" i="2"/>
  <c r="K1067" i="2"/>
  <c r="J1068" i="2"/>
  <c r="K1068" i="2"/>
  <c r="J1069" i="2"/>
  <c r="K1069" i="2"/>
  <c r="J1070" i="2"/>
  <c r="K1070" i="2"/>
  <c r="J1071" i="2"/>
  <c r="K1071" i="2"/>
  <c r="J1072" i="2"/>
  <c r="K1072" i="2"/>
  <c r="J1073" i="2"/>
  <c r="K1073" i="2"/>
  <c r="J1074" i="2"/>
  <c r="K1074" i="2"/>
  <c r="J1075" i="2"/>
  <c r="K1075" i="2"/>
  <c r="J1076" i="2"/>
  <c r="K1076" i="2"/>
  <c r="J1077" i="2"/>
  <c r="K1077" i="2"/>
  <c r="J1078" i="2"/>
  <c r="K1078" i="2"/>
  <c r="J1079" i="2"/>
  <c r="K1079" i="2"/>
  <c r="J1080" i="2"/>
  <c r="K1080" i="2"/>
  <c r="J1081" i="2"/>
  <c r="K1081" i="2"/>
  <c r="J1082" i="2"/>
  <c r="K1082" i="2"/>
  <c r="J1083" i="2"/>
  <c r="K1083" i="2"/>
  <c r="J1084" i="2"/>
  <c r="K1084" i="2"/>
  <c r="J1085" i="2"/>
  <c r="K1085" i="2"/>
  <c r="J1086" i="2"/>
  <c r="K1086" i="2"/>
  <c r="J1087" i="2"/>
  <c r="K1087" i="2"/>
  <c r="J1088" i="2"/>
  <c r="K1088" i="2"/>
  <c r="J1089" i="2"/>
  <c r="K1089" i="2"/>
  <c r="J1090" i="2"/>
  <c r="K1090" i="2"/>
  <c r="J1091" i="2"/>
  <c r="K1091" i="2"/>
  <c r="J1092" i="2"/>
  <c r="K1092" i="2"/>
  <c r="J1093" i="2"/>
  <c r="K1093" i="2"/>
  <c r="J1094" i="2"/>
  <c r="K1094" i="2"/>
  <c r="J1095" i="2"/>
  <c r="K1095" i="2"/>
  <c r="J1096" i="2"/>
  <c r="K1096" i="2"/>
  <c r="J1097" i="2"/>
  <c r="K1097" i="2"/>
  <c r="J1098" i="2"/>
  <c r="K1098" i="2"/>
  <c r="J1099" i="2"/>
  <c r="K1099" i="2"/>
  <c r="J1100" i="2"/>
  <c r="K1100" i="2"/>
  <c r="J1101" i="2"/>
  <c r="K1101" i="2"/>
  <c r="J1102" i="2"/>
  <c r="K1102" i="2"/>
  <c r="J1103" i="2"/>
  <c r="K1103" i="2"/>
  <c r="J1104" i="2"/>
  <c r="K1104" i="2"/>
  <c r="J1105" i="2"/>
  <c r="K1105" i="2"/>
  <c r="J1106" i="2"/>
  <c r="K1106" i="2"/>
  <c r="J1107" i="2"/>
  <c r="K1107" i="2"/>
  <c r="J1108" i="2"/>
  <c r="K1108" i="2"/>
  <c r="J1109" i="2"/>
  <c r="K1109" i="2"/>
  <c r="J1110" i="2"/>
  <c r="K1110" i="2"/>
  <c r="J1111" i="2"/>
  <c r="K1111" i="2"/>
  <c r="J1112" i="2"/>
  <c r="K1112" i="2"/>
  <c r="J1113" i="2"/>
  <c r="K1113" i="2"/>
  <c r="J1114" i="2"/>
  <c r="K1114" i="2"/>
  <c r="J1115" i="2"/>
  <c r="K1115" i="2"/>
  <c r="J1116" i="2"/>
  <c r="K1116" i="2"/>
  <c r="J1117" i="2"/>
  <c r="K1117" i="2"/>
  <c r="J1118" i="2"/>
  <c r="K1118" i="2"/>
  <c r="J1119" i="2"/>
  <c r="K1119" i="2"/>
  <c r="J1120" i="2"/>
  <c r="K1120" i="2"/>
  <c r="J1121" i="2"/>
  <c r="K1121" i="2"/>
  <c r="J1122" i="2"/>
  <c r="K1122" i="2"/>
  <c r="J1123" i="2"/>
  <c r="K1123" i="2"/>
  <c r="J1124" i="2"/>
  <c r="K1124" i="2"/>
  <c r="J1125" i="2"/>
  <c r="K1125" i="2"/>
  <c r="J1126" i="2"/>
  <c r="K1126" i="2"/>
  <c r="J1127" i="2"/>
  <c r="K1127" i="2"/>
  <c r="J1128" i="2"/>
  <c r="K1128" i="2"/>
  <c r="J1129" i="2"/>
  <c r="K1129" i="2"/>
  <c r="J1130" i="2"/>
  <c r="K1130" i="2"/>
  <c r="J1131" i="2"/>
  <c r="K1131" i="2"/>
  <c r="J1132" i="2"/>
  <c r="K1132" i="2"/>
  <c r="J1133" i="2"/>
  <c r="K1133" i="2"/>
  <c r="J1134" i="2"/>
  <c r="K1134" i="2"/>
  <c r="J1135" i="2"/>
  <c r="K1135" i="2"/>
  <c r="J1136" i="2"/>
  <c r="K1136" i="2"/>
  <c r="J1137" i="2"/>
  <c r="K1137" i="2"/>
  <c r="J1138" i="2"/>
  <c r="K1138" i="2"/>
  <c r="J1139" i="2"/>
  <c r="K1139" i="2"/>
  <c r="J1140" i="2"/>
  <c r="K1140" i="2"/>
  <c r="J1141" i="2"/>
  <c r="K1141" i="2"/>
  <c r="J1142" i="2"/>
  <c r="K1142" i="2"/>
  <c r="J1143" i="2"/>
  <c r="K1143" i="2"/>
  <c r="J1144" i="2"/>
  <c r="K1144" i="2"/>
  <c r="J1145" i="2"/>
  <c r="K1145" i="2"/>
  <c r="J1146" i="2"/>
  <c r="K1146" i="2"/>
  <c r="J1147" i="2"/>
  <c r="K1147" i="2"/>
  <c r="J1148" i="2"/>
  <c r="K1148" i="2"/>
  <c r="J1149" i="2"/>
  <c r="K1149" i="2"/>
  <c r="J1150" i="2"/>
  <c r="K1150" i="2"/>
  <c r="J1151" i="2"/>
  <c r="K1151" i="2"/>
  <c r="J1152" i="2"/>
  <c r="K1152" i="2"/>
  <c r="J1153" i="2"/>
  <c r="K1153" i="2"/>
  <c r="J1154" i="2"/>
  <c r="K1154" i="2"/>
  <c r="J1155" i="2"/>
  <c r="K1155" i="2"/>
  <c r="J1156" i="2"/>
  <c r="K1156" i="2"/>
  <c r="J1157" i="2"/>
  <c r="K1157" i="2"/>
  <c r="J1158" i="2"/>
  <c r="K1158" i="2"/>
  <c r="J1159" i="2"/>
  <c r="K1159" i="2"/>
  <c r="J1160" i="2"/>
  <c r="K1160" i="2"/>
  <c r="J1161" i="2"/>
  <c r="K1161" i="2"/>
  <c r="J1162" i="2"/>
  <c r="K1162" i="2"/>
  <c r="J1163" i="2"/>
  <c r="K1163" i="2"/>
  <c r="J1164" i="2"/>
  <c r="K1164" i="2"/>
  <c r="J1165" i="2"/>
  <c r="K1165" i="2"/>
  <c r="J1166" i="2"/>
  <c r="K1166" i="2"/>
  <c r="J1167" i="2"/>
  <c r="K1167" i="2"/>
  <c r="J1168" i="2"/>
  <c r="K1168" i="2"/>
  <c r="J1169" i="2"/>
  <c r="K1169" i="2"/>
  <c r="J1170" i="2"/>
  <c r="K1170" i="2"/>
  <c r="J1171" i="2"/>
  <c r="K1171" i="2"/>
  <c r="J1172" i="2"/>
  <c r="K1172" i="2"/>
  <c r="J1173" i="2"/>
  <c r="K1173" i="2"/>
  <c r="J1174" i="2"/>
  <c r="K1174" i="2"/>
  <c r="J1175" i="2"/>
  <c r="K1175" i="2"/>
  <c r="J1176" i="2"/>
  <c r="K1176" i="2"/>
  <c r="J1177" i="2"/>
  <c r="K1177" i="2"/>
  <c r="J1178" i="2"/>
  <c r="K1178" i="2"/>
  <c r="J1179" i="2"/>
  <c r="K1179" i="2"/>
  <c r="J1180" i="2"/>
  <c r="K1180" i="2"/>
  <c r="J1181" i="2"/>
  <c r="K1181" i="2"/>
  <c r="J1182" i="2"/>
  <c r="K1182" i="2"/>
  <c r="J1183" i="2"/>
  <c r="K1183" i="2"/>
  <c r="J1184" i="2"/>
  <c r="K1184" i="2"/>
  <c r="J1185" i="2"/>
  <c r="K1185" i="2"/>
  <c r="J1186" i="2"/>
  <c r="K1186" i="2"/>
  <c r="J1187" i="2"/>
  <c r="K1187" i="2"/>
  <c r="J1188" i="2"/>
  <c r="K1188" i="2"/>
  <c r="J1189" i="2"/>
  <c r="K1189" i="2"/>
  <c r="J1190" i="2"/>
  <c r="K1190" i="2"/>
  <c r="J1191" i="2"/>
  <c r="K1191" i="2"/>
  <c r="J1192" i="2"/>
  <c r="K1192" i="2"/>
  <c r="J1193" i="2"/>
  <c r="K1193" i="2"/>
  <c r="J1194" i="2"/>
  <c r="K1194" i="2"/>
  <c r="J1195" i="2"/>
  <c r="K1195" i="2"/>
  <c r="J1196" i="2"/>
  <c r="K1196" i="2"/>
  <c r="J1197" i="2"/>
  <c r="K1197" i="2"/>
  <c r="J1198" i="2"/>
  <c r="K1198" i="2"/>
  <c r="J1199" i="2"/>
  <c r="K1199" i="2"/>
  <c r="J1200" i="2"/>
  <c r="K1200" i="2"/>
  <c r="J1201" i="2"/>
  <c r="K1201" i="2"/>
  <c r="J1202" i="2"/>
  <c r="K1202" i="2"/>
  <c r="J1203" i="2"/>
  <c r="K1203" i="2"/>
  <c r="J1204" i="2"/>
  <c r="K1204" i="2"/>
  <c r="J1205" i="2"/>
  <c r="K1205" i="2"/>
  <c r="J1206" i="2"/>
  <c r="K1206" i="2"/>
  <c r="J1207" i="2"/>
  <c r="K1207" i="2"/>
  <c r="J1208" i="2"/>
  <c r="K1208" i="2"/>
  <c r="J1209" i="2"/>
  <c r="K1209" i="2"/>
  <c r="J1210" i="2"/>
  <c r="K1210" i="2"/>
  <c r="J1211" i="2"/>
  <c r="K1211" i="2"/>
  <c r="J1212" i="2"/>
  <c r="K1212" i="2"/>
  <c r="J1213" i="2"/>
  <c r="K1213" i="2"/>
  <c r="J1214" i="2"/>
  <c r="K1214" i="2"/>
  <c r="J1215" i="2"/>
  <c r="K1215" i="2"/>
  <c r="J1216" i="2"/>
  <c r="K1216" i="2"/>
  <c r="J1217" i="2"/>
  <c r="K1217" i="2"/>
  <c r="J1218" i="2"/>
  <c r="K1218" i="2"/>
  <c r="J1219" i="2"/>
  <c r="K1219" i="2"/>
  <c r="J1220" i="2"/>
  <c r="K1220" i="2"/>
  <c r="J1221" i="2"/>
  <c r="K1221" i="2"/>
  <c r="J1222" i="2"/>
  <c r="K1222" i="2"/>
  <c r="J1223" i="2"/>
  <c r="K1223" i="2"/>
  <c r="J1224" i="2"/>
  <c r="K1224" i="2"/>
  <c r="J1225" i="2"/>
  <c r="K1225" i="2"/>
  <c r="J1226" i="2"/>
  <c r="K1226" i="2"/>
  <c r="J1227" i="2"/>
  <c r="K1227" i="2"/>
  <c r="J1228" i="2"/>
  <c r="K1228" i="2"/>
  <c r="J1229" i="2"/>
  <c r="K1229" i="2"/>
  <c r="J1230" i="2"/>
  <c r="K1230" i="2"/>
  <c r="J1231" i="2"/>
  <c r="K1231" i="2"/>
  <c r="J1232" i="2"/>
  <c r="K1232" i="2"/>
  <c r="J1233" i="2"/>
  <c r="K1233" i="2"/>
  <c r="J1234" i="2"/>
  <c r="K1234" i="2"/>
  <c r="J1235" i="2"/>
  <c r="K1235" i="2"/>
  <c r="J1236" i="2"/>
  <c r="K1236" i="2"/>
  <c r="J1237" i="2"/>
  <c r="K1237" i="2"/>
  <c r="J1238" i="2"/>
  <c r="K1238" i="2"/>
  <c r="J1239" i="2"/>
  <c r="K1239" i="2"/>
  <c r="J1240" i="2"/>
  <c r="K1240" i="2"/>
  <c r="J1241" i="2"/>
  <c r="K1241" i="2"/>
  <c r="J1242" i="2"/>
  <c r="K1242" i="2"/>
  <c r="J1243" i="2"/>
  <c r="K1243" i="2"/>
  <c r="J1244" i="2"/>
  <c r="K1244" i="2"/>
  <c r="J1245" i="2"/>
  <c r="K1245" i="2"/>
  <c r="J1246" i="2"/>
  <c r="K1246" i="2"/>
  <c r="J1247" i="2"/>
  <c r="K1247" i="2"/>
  <c r="J1248" i="2"/>
  <c r="K1248" i="2"/>
  <c r="J1249" i="2"/>
  <c r="K1249" i="2"/>
  <c r="J1250" i="2"/>
  <c r="K1250" i="2"/>
  <c r="J1251" i="2"/>
  <c r="K1251" i="2"/>
  <c r="J1252" i="2"/>
  <c r="K1252" i="2"/>
  <c r="J1253" i="2"/>
  <c r="K1253" i="2"/>
  <c r="J1254" i="2"/>
  <c r="K1254" i="2"/>
  <c r="J1255" i="2"/>
  <c r="K1255" i="2"/>
  <c r="J1256" i="2"/>
  <c r="K1256" i="2"/>
  <c r="J1257" i="2"/>
  <c r="K1257" i="2"/>
  <c r="J1258" i="2"/>
  <c r="K1258" i="2"/>
  <c r="J1259" i="2"/>
  <c r="K1259" i="2"/>
  <c r="J1260" i="2"/>
  <c r="K1260" i="2"/>
  <c r="J1261" i="2"/>
  <c r="K1261" i="2"/>
  <c r="J1262" i="2"/>
  <c r="K1262" i="2"/>
  <c r="J1263" i="2"/>
  <c r="K1263" i="2"/>
  <c r="J1264" i="2"/>
  <c r="K1264" i="2"/>
  <c r="J1265" i="2"/>
  <c r="K1265" i="2"/>
  <c r="J1266" i="2"/>
  <c r="K1266" i="2"/>
  <c r="J1267" i="2"/>
  <c r="K1267" i="2"/>
  <c r="J1268" i="2"/>
  <c r="K1268" i="2"/>
  <c r="J1269" i="2"/>
  <c r="K1269" i="2"/>
  <c r="J1270" i="2"/>
  <c r="K1270" i="2"/>
  <c r="J1271" i="2"/>
  <c r="K1271" i="2"/>
  <c r="J1272" i="2"/>
  <c r="K1272" i="2"/>
  <c r="J1273" i="2"/>
  <c r="K1273" i="2"/>
  <c r="J1274" i="2"/>
  <c r="K1274" i="2"/>
  <c r="J1275" i="2"/>
  <c r="K1275" i="2"/>
  <c r="J1276" i="2"/>
  <c r="K1276" i="2"/>
  <c r="J1277" i="2"/>
  <c r="K1277" i="2"/>
  <c r="J1278" i="2"/>
  <c r="K1278" i="2"/>
  <c r="J1279" i="2"/>
  <c r="K1279" i="2"/>
  <c r="J1280" i="2"/>
  <c r="K1280" i="2"/>
  <c r="J1281" i="2"/>
  <c r="K1281" i="2"/>
  <c r="J1282" i="2"/>
  <c r="K1282" i="2"/>
  <c r="J1283" i="2"/>
  <c r="K1283" i="2"/>
  <c r="J1284" i="2"/>
  <c r="K1284" i="2"/>
  <c r="J1285" i="2"/>
  <c r="K1285" i="2"/>
  <c r="J1286" i="2"/>
  <c r="K1286" i="2"/>
  <c r="J1287" i="2"/>
  <c r="K1287" i="2"/>
  <c r="J1288" i="2"/>
  <c r="K1288" i="2"/>
  <c r="J1289" i="2"/>
  <c r="K1289" i="2"/>
  <c r="J1290" i="2"/>
  <c r="K1290" i="2"/>
  <c r="J1291" i="2"/>
  <c r="K1291" i="2"/>
  <c r="J1292" i="2"/>
  <c r="K1292" i="2"/>
  <c r="J1293" i="2"/>
  <c r="K1293" i="2"/>
  <c r="J1294" i="2"/>
  <c r="K1294" i="2"/>
  <c r="J1295" i="2"/>
  <c r="K1295" i="2"/>
  <c r="J1296" i="2"/>
  <c r="K1296" i="2"/>
  <c r="J1297" i="2"/>
  <c r="K1297" i="2"/>
  <c r="J1298" i="2"/>
  <c r="K1298" i="2"/>
  <c r="J1299" i="2"/>
  <c r="K1299" i="2"/>
  <c r="J1300" i="2"/>
  <c r="K1300" i="2"/>
  <c r="J1301" i="2"/>
  <c r="K1301" i="2"/>
  <c r="J1302" i="2"/>
  <c r="K1302" i="2"/>
  <c r="J1303" i="2"/>
  <c r="K1303" i="2"/>
  <c r="J1304" i="2"/>
  <c r="K1304" i="2"/>
  <c r="J1305" i="2"/>
  <c r="K1305" i="2"/>
  <c r="J1306" i="2"/>
  <c r="K1306" i="2"/>
  <c r="J1307" i="2"/>
  <c r="K1307" i="2"/>
  <c r="J1308" i="2"/>
  <c r="K1308" i="2"/>
  <c r="J1309" i="2"/>
  <c r="K1309" i="2"/>
  <c r="J1310" i="2"/>
  <c r="K1310" i="2"/>
  <c r="J1311" i="2"/>
  <c r="K1311" i="2"/>
  <c r="J1312" i="2"/>
  <c r="K1312" i="2"/>
  <c r="J1313" i="2"/>
  <c r="K1313" i="2"/>
  <c r="J1314" i="2"/>
  <c r="K1314" i="2"/>
  <c r="J1315" i="2"/>
  <c r="K1315" i="2"/>
  <c r="J1316" i="2"/>
  <c r="K1316" i="2"/>
  <c r="J1317" i="2"/>
  <c r="K1317" i="2"/>
  <c r="J1318" i="2"/>
  <c r="K1318" i="2"/>
  <c r="J1319" i="2"/>
  <c r="K1319" i="2"/>
  <c r="J1320" i="2"/>
  <c r="K1320" i="2"/>
  <c r="J1321" i="2"/>
  <c r="K1321" i="2"/>
  <c r="J1322" i="2"/>
  <c r="K1322" i="2"/>
  <c r="J1323" i="2"/>
  <c r="K1323" i="2"/>
  <c r="J1324" i="2"/>
  <c r="K1324" i="2"/>
  <c r="J1325" i="2"/>
  <c r="K1325" i="2"/>
  <c r="J1326" i="2"/>
  <c r="K1326" i="2"/>
  <c r="J1327" i="2"/>
  <c r="K1327" i="2"/>
  <c r="J1328" i="2"/>
  <c r="K1328" i="2"/>
  <c r="J1329" i="2"/>
  <c r="K1329" i="2"/>
  <c r="J1330" i="2"/>
  <c r="K1330" i="2"/>
  <c r="J1331" i="2"/>
  <c r="K1331" i="2"/>
  <c r="J1332" i="2"/>
  <c r="K1332" i="2"/>
  <c r="J1333" i="2"/>
  <c r="K1333" i="2"/>
  <c r="J1334" i="2"/>
  <c r="K1334" i="2"/>
  <c r="J1335" i="2"/>
  <c r="K1335" i="2"/>
  <c r="J1336" i="2"/>
  <c r="K1336" i="2"/>
  <c r="J1337" i="2"/>
  <c r="K1337" i="2"/>
  <c r="J1338" i="2"/>
  <c r="K1338" i="2"/>
  <c r="J1339" i="2"/>
  <c r="K1339" i="2"/>
  <c r="J1340" i="2"/>
  <c r="K1340" i="2"/>
  <c r="J1341" i="2"/>
  <c r="K1341" i="2"/>
  <c r="J1342" i="2"/>
  <c r="K1342" i="2"/>
  <c r="J1343" i="2"/>
  <c r="K1343" i="2"/>
  <c r="J1344" i="2"/>
  <c r="K1344" i="2"/>
  <c r="J1345" i="2"/>
  <c r="K1345" i="2"/>
  <c r="J1346" i="2"/>
  <c r="K1346" i="2"/>
  <c r="J1347" i="2"/>
  <c r="K1347" i="2"/>
  <c r="J1348" i="2"/>
  <c r="K1348" i="2"/>
  <c r="J1349" i="2"/>
  <c r="K1349" i="2"/>
  <c r="J1350" i="2"/>
  <c r="K1350" i="2"/>
  <c r="J1351" i="2"/>
  <c r="K1351" i="2"/>
  <c r="J1352" i="2"/>
  <c r="K1352" i="2"/>
  <c r="J1353" i="2"/>
  <c r="K1353" i="2"/>
  <c r="J1354" i="2"/>
  <c r="K1354" i="2"/>
  <c r="J1355" i="2"/>
  <c r="K1355" i="2"/>
  <c r="J1356" i="2"/>
  <c r="K1356" i="2"/>
  <c r="J1357" i="2"/>
  <c r="K1357" i="2"/>
  <c r="J1358" i="2"/>
  <c r="K1358" i="2"/>
  <c r="J1359" i="2"/>
  <c r="K1359" i="2"/>
  <c r="J1360" i="2"/>
  <c r="K1360" i="2"/>
  <c r="J1361" i="2"/>
  <c r="K1361" i="2"/>
  <c r="J1362" i="2"/>
  <c r="K1362" i="2"/>
  <c r="J1363" i="2"/>
  <c r="K1363" i="2"/>
  <c r="J1364" i="2"/>
  <c r="K1364" i="2"/>
  <c r="J1365" i="2"/>
  <c r="K1365" i="2"/>
  <c r="J1366" i="2"/>
  <c r="K1366" i="2"/>
  <c r="J1367" i="2"/>
  <c r="K1367" i="2"/>
  <c r="J1368" i="2"/>
  <c r="K1368" i="2"/>
  <c r="J1369" i="2"/>
  <c r="K1369" i="2"/>
  <c r="J1370" i="2"/>
  <c r="K1370" i="2"/>
  <c r="J1371" i="2"/>
  <c r="K1371" i="2"/>
  <c r="J1372" i="2"/>
  <c r="K1372" i="2"/>
  <c r="J1373" i="2"/>
  <c r="K1373" i="2"/>
  <c r="J1374" i="2"/>
  <c r="K1374" i="2"/>
  <c r="J1375" i="2"/>
  <c r="K1375" i="2"/>
  <c r="J1376" i="2"/>
  <c r="K1376" i="2"/>
  <c r="J1377" i="2"/>
  <c r="K1377" i="2"/>
  <c r="J1378" i="2"/>
  <c r="K1378" i="2"/>
  <c r="J1379" i="2"/>
  <c r="K1379" i="2"/>
  <c r="J1380" i="2"/>
  <c r="K1380" i="2"/>
  <c r="J1381" i="2"/>
  <c r="K1381" i="2"/>
  <c r="J1382" i="2"/>
  <c r="K1382" i="2"/>
  <c r="J1383" i="2"/>
  <c r="K1383" i="2"/>
  <c r="J1384" i="2"/>
  <c r="K1384" i="2"/>
  <c r="J1385" i="2"/>
  <c r="K1385" i="2"/>
  <c r="J1386" i="2"/>
  <c r="K1386" i="2"/>
  <c r="J1387" i="2"/>
  <c r="K1387" i="2"/>
  <c r="J1388" i="2"/>
  <c r="K1388" i="2"/>
  <c r="J1389" i="2"/>
  <c r="K1389" i="2"/>
  <c r="J1390" i="2"/>
  <c r="K1390" i="2"/>
  <c r="J1391" i="2"/>
  <c r="K1391" i="2"/>
  <c r="J1392" i="2"/>
  <c r="K1392" i="2"/>
  <c r="J1393" i="2"/>
  <c r="K1393" i="2"/>
  <c r="J1394" i="2"/>
  <c r="K1394" i="2"/>
  <c r="J1395" i="2"/>
  <c r="K1395" i="2"/>
  <c r="J1396" i="2"/>
  <c r="K1396" i="2"/>
  <c r="J1397" i="2"/>
  <c r="K1397" i="2"/>
  <c r="J1398" i="2"/>
  <c r="K1398" i="2"/>
  <c r="J1399" i="2"/>
  <c r="K1399" i="2"/>
  <c r="J1400" i="2"/>
  <c r="K1400" i="2"/>
  <c r="J1401" i="2"/>
  <c r="K1401" i="2"/>
  <c r="J1402" i="2"/>
  <c r="K1402" i="2"/>
  <c r="J1403" i="2"/>
  <c r="K1403" i="2"/>
  <c r="J1404" i="2"/>
  <c r="K1404" i="2"/>
  <c r="J1405" i="2"/>
  <c r="K1405" i="2"/>
  <c r="J1406" i="2"/>
  <c r="K1406" i="2"/>
  <c r="J1407" i="2"/>
  <c r="K1407" i="2"/>
  <c r="J1408" i="2"/>
  <c r="K1408" i="2"/>
  <c r="J1409" i="2"/>
  <c r="K1409" i="2"/>
  <c r="J1410" i="2"/>
  <c r="K1410" i="2"/>
  <c r="J1411" i="2"/>
  <c r="K1411" i="2"/>
  <c r="J1412" i="2"/>
  <c r="K1412" i="2"/>
  <c r="J1413" i="2"/>
  <c r="K1413" i="2"/>
  <c r="J1414" i="2"/>
  <c r="K1414" i="2"/>
  <c r="J1415" i="2"/>
  <c r="K1415" i="2"/>
  <c r="J1416" i="2"/>
  <c r="K1416" i="2"/>
  <c r="J1417" i="2"/>
  <c r="K1417" i="2"/>
  <c r="J1418" i="2"/>
  <c r="K1418" i="2"/>
  <c r="J1419" i="2"/>
  <c r="K1419" i="2"/>
  <c r="J1420" i="2"/>
  <c r="K1420" i="2"/>
  <c r="J1421" i="2"/>
  <c r="K1421" i="2"/>
  <c r="J1422" i="2"/>
  <c r="K1422" i="2"/>
  <c r="J1423" i="2"/>
  <c r="K1423" i="2"/>
  <c r="J1424" i="2"/>
  <c r="K1424" i="2"/>
  <c r="J1425" i="2"/>
  <c r="K1425" i="2"/>
  <c r="J1426" i="2"/>
  <c r="K1426" i="2"/>
  <c r="J1427" i="2"/>
  <c r="K1427" i="2"/>
  <c r="J1428" i="2"/>
  <c r="K1428" i="2"/>
  <c r="J1429" i="2"/>
  <c r="K1429" i="2"/>
  <c r="J1430" i="2"/>
  <c r="K1430" i="2"/>
  <c r="J1431" i="2"/>
  <c r="K1431" i="2"/>
  <c r="J1432" i="2"/>
  <c r="K1432" i="2"/>
  <c r="J1433" i="2"/>
  <c r="K1433" i="2"/>
  <c r="J1434" i="2"/>
  <c r="K1434" i="2"/>
  <c r="J1435" i="2"/>
  <c r="K1435" i="2"/>
  <c r="J1436" i="2"/>
  <c r="K1436" i="2"/>
  <c r="J1437" i="2"/>
  <c r="K1437" i="2"/>
  <c r="J1438" i="2"/>
  <c r="K1438" i="2"/>
  <c r="J1439" i="2"/>
  <c r="K1439" i="2"/>
  <c r="J1440" i="2"/>
  <c r="K1440" i="2"/>
  <c r="J1441" i="2"/>
  <c r="K1441" i="2"/>
  <c r="J1442" i="2"/>
  <c r="K1442" i="2"/>
  <c r="J1443" i="2"/>
  <c r="K1443" i="2"/>
  <c r="J1444" i="2"/>
  <c r="K1444" i="2"/>
  <c r="J1445" i="2"/>
  <c r="K1445" i="2"/>
  <c r="J1446" i="2"/>
  <c r="K1446" i="2"/>
  <c r="J1447" i="2"/>
  <c r="K1447" i="2"/>
  <c r="J1448" i="2"/>
  <c r="K1448" i="2"/>
  <c r="J1449" i="2"/>
  <c r="K1449" i="2"/>
  <c r="J1450" i="2"/>
  <c r="K1450" i="2"/>
  <c r="J1451" i="2"/>
  <c r="K1451" i="2"/>
  <c r="J1452" i="2"/>
  <c r="K1452" i="2"/>
  <c r="J1453" i="2"/>
  <c r="K1453" i="2"/>
  <c r="J1454" i="2"/>
  <c r="K1454" i="2"/>
  <c r="J1455" i="2"/>
  <c r="K1455" i="2"/>
  <c r="J1456" i="2"/>
  <c r="K1456" i="2"/>
  <c r="J1457" i="2"/>
  <c r="K1457" i="2"/>
  <c r="J1458" i="2"/>
  <c r="K1458" i="2"/>
  <c r="J1459" i="2"/>
  <c r="K1459" i="2"/>
  <c r="J1460" i="2"/>
  <c r="K1460" i="2"/>
  <c r="J1461" i="2"/>
  <c r="K1461" i="2"/>
  <c r="J1462" i="2"/>
  <c r="K1462" i="2"/>
  <c r="J1463" i="2"/>
  <c r="K1463" i="2"/>
  <c r="J1464" i="2"/>
  <c r="K1464" i="2"/>
  <c r="J1465" i="2"/>
  <c r="K1465" i="2"/>
  <c r="J1466" i="2"/>
  <c r="K1466" i="2"/>
  <c r="J1467" i="2"/>
  <c r="K1467" i="2"/>
  <c r="J1468" i="2"/>
  <c r="K1468" i="2"/>
  <c r="J1469" i="2"/>
  <c r="K1469" i="2"/>
  <c r="J1470" i="2"/>
  <c r="K1470" i="2"/>
  <c r="J1471" i="2"/>
  <c r="K1471" i="2"/>
  <c r="J1472" i="2"/>
  <c r="K1472" i="2"/>
  <c r="J1473" i="2"/>
  <c r="K1473" i="2"/>
  <c r="J1474" i="2"/>
  <c r="K1474" i="2"/>
  <c r="J1475" i="2"/>
  <c r="K1475" i="2"/>
  <c r="J1476" i="2"/>
  <c r="K1476" i="2"/>
  <c r="J1477" i="2"/>
  <c r="K1477" i="2"/>
  <c r="J1478" i="2"/>
  <c r="K1478" i="2"/>
  <c r="J1479" i="2"/>
  <c r="K1479" i="2"/>
  <c r="J1480" i="2"/>
  <c r="K1480" i="2"/>
  <c r="J1481" i="2"/>
  <c r="K1481" i="2"/>
  <c r="J1482" i="2"/>
  <c r="K1482" i="2"/>
  <c r="J1483" i="2"/>
  <c r="K1483" i="2"/>
  <c r="J1484" i="2"/>
  <c r="K1484" i="2"/>
  <c r="J1485" i="2"/>
  <c r="K1485" i="2"/>
  <c r="J1486" i="2"/>
  <c r="K1486" i="2"/>
  <c r="J1487" i="2"/>
  <c r="K1487" i="2"/>
  <c r="J1488" i="2"/>
  <c r="K1488" i="2"/>
  <c r="J1489" i="2"/>
  <c r="K1489" i="2"/>
  <c r="J1490" i="2"/>
  <c r="K1490" i="2"/>
  <c r="J1491" i="2"/>
  <c r="K1491" i="2"/>
  <c r="J1492" i="2"/>
  <c r="K1492" i="2"/>
  <c r="J1493" i="2"/>
  <c r="K1493" i="2"/>
  <c r="J1494" i="2"/>
  <c r="K1494" i="2"/>
  <c r="J1495" i="2"/>
  <c r="K1495" i="2"/>
  <c r="J1496" i="2"/>
  <c r="K1496" i="2"/>
  <c r="J1497" i="2"/>
  <c r="K1497" i="2"/>
  <c r="J1498" i="2"/>
  <c r="K1498" i="2"/>
  <c r="J1499" i="2"/>
  <c r="K1499" i="2"/>
  <c r="J1500" i="2"/>
  <c r="K1500" i="2"/>
  <c r="J1501" i="2"/>
  <c r="K1501" i="2"/>
  <c r="J1502" i="2"/>
  <c r="K1502" i="2"/>
  <c r="J1503" i="2"/>
  <c r="K1503" i="2"/>
  <c r="J1504" i="2"/>
  <c r="K1504" i="2"/>
  <c r="J1505" i="2"/>
  <c r="K1505" i="2"/>
  <c r="J1506" i="2"/>
  <c r="K1506" i="2"/>
  <c r="J1507" i="2"/>
  <c r="K1507" i="2"/>
  <c r="J1508" i="2"/>
  <c r="K1508" i="2"/>
  <c r="J1509" i="2"/>
  <c r="K1509" i="2"/>
  <c r="J1510" i="2"/>
  <c r="K1510" i="2"/>
  <c r="J1511" i="2"/>
  <c r="K1511" i="2"/>
  <c r="J1512" i="2"/>
  <c r="K1512" i="2"/>
  <c r="J1513" i="2"/>
  <c r="K1513" i="2"/>
  <c r="J1514" i="2"/>
  <c r="K1514" i="2"/>
  <c r="J1515" i="2"/>
  <c r="K1515" i="2"/>
  <c r="J1516" i="2"/>
  <c r="K1516" i="2"/>
  <c r="J1517" i="2"/>
  <c r="K1517" i="2"/>
  <c r="J1518" i="2"/>
  <c r="K1518" i="2"/>
  <c r="J1519" i="2"/>
  <c r="K1519" i="2"/>
  <c r="J1520" i="2"/>
  <c r="K1520" i="2"/>
  <c r="J1521" i="2"/>
  <c r="K1521" i="2"/>
  <c r="J1522" i="2"/>
  <c r="K1522" i="2"/>
  <c r="J1523" i="2"/>
  <c r="K1523" i="2"/>
  <c r="J1524" i="2"/>
  <c r="K1524" i="2"/>
  <c r="J1525" i="2"/>
  <c r="K1525" i="2"/>
  <c r="J1526" i="2"/>
  <c r="K1526" i="2"/>
  <c r="J1527" i="2"/>
  <c r="K1527" i="2"/>
  <c r="J1528" i="2"/>
  <c r="K1528" i="2"/>
  <c r="J1529" i="2"/>
  <c r="K1529" i="2"/>
  <c r="J1530" i="2"/>
  <c r="K1530" i="2"/>
  <c r="J1531" i="2"/>
  <c r="K1531" i="2"/>
  <c r="J1532" i="2"/>
  <c r="K1532" i="2"/>
  <c r="J1533" i="2"/>
  <c r="K1533" i="2"/>
  <c r="J1534" i="2"/>
  <c r="K1534" i="2"/>
  <c r="J1535" i="2"/>
  <c r="K1535" i="2"/>
  <c r="J1536" i="2"/>
  <c r="K1536" i="2"/>
  <c r="J1537" i="2"/>
  <c r="K1537" i="2"/>
  <c r="J1538" i="2"/>
  <c r="K1538" i="2"/>
  <c r="J1539" i="2"/>
  <c r="K1539" i="2"/>
  <c r="J1540" i="2"/>
  <c r="K1540" i="2"/>
  <c r="J1541" i="2"/>
  <c r="K1541" i="2"/>
  <c r="J1542" i="2"/>
  <c r="K1542" i="2"/>
  <c r="J1543" i="2"/>
  <c r="K1543" i="2"/>
  <c r="J1544" i="2"/>
  <c r="K1544" i="2"/>
  <c r="J1545" i="2"/>
  <c r="K1545" i="2"/>
  <c r="J1546" i="2"/>
  <c r="K1546" i="2"/>
  <c r="J1547" i="2"/>
  <c r="K1547" i="2"/>
  <c r="J1548" i="2"/>
  <c r="K1548" i="2"/>
  <c r="J1549" i="2"/>
  <c r="K1549" i="2"/>
  <c r="J1550" i="2"/>
  <c r="K1550" i="2"/>
  <c r="J1551" i="2"/>
  <c r="K1551" i="2"/>
  <c r="J1552" i="2"/>
  <c r="K1552" i="2"/>
  <c r="J1553" i="2"/>
  <c r="K1553" i="2"/>
  <c r="J1554" i="2"/>
  <c r="K1554" i="2"/>
  <c r="J1555" i="2"/>
  <c r="K1555" i="2"/>
  <c r="J1556" i="2"/>
  <c r="K1556" i="2"/>
  <c r="J1557" i="2"/>
  <c r="K1557" i="2"/>
  <c r="J1558" i="2"/>
  <c r="K1558" i="2"/>
  <c r="J1559" i="2"/>
  <c r="K1559" i="2"/>
  <c r="J1560" i="2"/>
  <c r="K1560" i="2"/>
  <c r="J1561" i="2"/>
  <c r="K1561" i="2"/>
  <c r="J1562" i="2"/>
  <c r="K1562" i="2"/>
  <c r="J1563" i="2"/>
  <c r="K1563" i="2"/>
  <c r="J1564" i="2"/>
  <c r="K1564" i="2"/>
  <c r="J1565" i="2"/>
  <c r="K1565" i="2"/>
  <c r="J1566" i="2"/>
  <c r="K1566" i="2"/>
  <c r="J1567" i="2"/>
  <c r="K1567" i="2"/>
  <c r="J1568" i="2"/>
  <c r="K1568" i="2"/>
  <c r="J1569" i="2"/>
  <c r="K1569" i="2"/>
  <c r="J1570" i="2"/>
  <c r="K1570" i="2"/>
  <c r="J1571" i="2"/>
  <c r="K1571" i="2"/>
  <c r="J1572" i="2"/>
  <c r="K1572" i="2"/>
  <c r="J1573" i="2"/>
  <c r="K1573" i="2"/>
  <c r="J1574" i="2"/>
  <c r="K1574" i="2"/>
  <c r="J1575" i="2"/>
  <c r="K1575" i="2"/>
  <c r="J1576" i="2"/>
  <c r="K1576" i="2"/>
  <c r="J1577" i="2"/>
  <c r="K1577" i="2"/>
  <c r="J1578" i="2"/>
  <c r="K1578" i="2"/>
  <c r="J1579" i="2"/>
  <c r="K1579" i="2"/>
  <c r="J1580" i="2"/>
  <c r="K1580" i="2"/>
  <c r="J1581" i="2"/>
  <c r="K1581" i="2"/>
  <c r="J1582" i="2"/>
  <c r="K1582" i="2"/>
  <c r="J1583" i="2"/>
  <c r="K1583" i="2"/>
  <c r="J1584" i="2"/>
  <c r="K1584" i="2"/>
  <c r="J1585" i="2"/>
  <c r="K1585" i="2"/>
  <c r="J1586" i="2"/>
  <c r="K1586" i="2"/>
  <c r="J1587" i="2"/>
  <c r="K1587" i="2"/>
  <c r="J1588" i="2"/>
  <c r="K1588" i="2"/>
  <c r="J1589" i="2"/>
  <c r="K1589" i="2"/>
  <c r="J1590" i="2"/>
  <c r="K1590" i="2"/>
  <c r="J1591" i="2"/>
  <c r="K1591" i="2"/>
  <c r="J1592" i="2"/>
  <c r="K1592" i="2"/>
  <c r="J1593" i="2"/>
  <c r="K1593" i="2"/>
  <c r="J1594" i="2"/>
  <c r="K1594" i="2"/>
  <c r="J1595" i="2"/>
  <c r="K1595" i="2"/>
  <c r="J1596" i="2"/>
  <c r="K1596" i="2"/>
  <c r="J1597" i="2"/>
  <c r="K1597" i="2"/>
  <c r="J1598" i="2"/>
  <c r="K1598" i="2"/>
  <c r="J1599" i="2"/>
  <c r="K1599" i="2"/>
  <c r="J1600" i="2"/>
  <c r="K1600" i="2"/>
  <c r="J1601" i="2"/>
  <c r="K1601" i="2"/>
  <c r="J1602" i="2"/>
  <c r="K1602" i="2"/>
  <c r="J1603" i="2"/>
  <c r="K1603" i="2"/>
  <c r="J1604" i="2"/>
  <c r="K1604" i="2"/>
  <c r="J1605" i="2"/>
  <c r="K1605" i="2"/>
  <c r="J1606" i="2"/>
  <c r="K1606" i="2"/>
  <c r="J1607" i="2"/>
  <c r="K1607" i="2"/>
  <c r="J1608" i="2"/>
  <c r="K1608" i="2"/>
  <c r="J1609" i="2"/>
  <c r="K1609" i="2"/>
  <c r="J1610" i="2"/>
  <c r="K1610" i="2"/>
  <c r="J1611" i="2"/>
  <c r="K1611" i="2"/>
  <c r="J1612" i="2"/>
  <c r="K1612" i="2"/>
  <c r="J1613" i="2"/>
  <c r="K1613" i="2"/>
  <c r="J1614" i="2"/>
  <c r="K1614" i="2"/>
  <c r="J1615" i="2"/>
  <c r="K1615" i="2"/>
  <c r="J1616" i="2"/>
  <c r="K1616" i="2"/>
  <c r="J1617" i="2"/>
  <c r="K1617" i="2"/>
  <c r="J1618" i="2"/>
  <c r="K1618" i="2"/>
  <c r="J1619" i="2"/>
  <c r="K1619" i="2"/>
  <c r="J1620" i="2"/>
  <c r="K1620" i="2"/>
  <c r="J1621" i="2"/>
  <c r="K1621" i="2"/>
  <c r="J1622" i="2"/>
  <c r="K1622" i="2"/>
  <c r="J1623" i="2"/>
  <c r="K1623" i="2"/>
  <c r="J1624" i="2"/>
  <c r="K1624" i="2"/>
  <c r="J1625" i="2"/>
  <c r="K1625" i="2"/>
  <c r="J1626" i="2"/>
  <c r="K1626" i="2"/>
  <c r="J1627" i="2"/>
  <c r="K1627" i="2"/>
  <c r="J1628" i="2"/>
  <c r="K1628" i="2"/>
  <c r="J1629" i="2"/>
  <c r="K1629" i="2"/>
  <c r="J1630" i="2"/>
  <c r="K1630" i="2"/>
  <c r="J1631" i="2"/>
  <c r="K1631" i="2"/>
  <c r="J1632" i="2"/>
  <c r="K1632" i="2"/>
  <c r="J1633" i="2"/>
  <c r="K1633" i="2"/>
  <c r="J1634" i="2"/>
  <c r="K1634" i="2"/>
  <c r="J1635" i="2"/>
  <c r="K1635" i="2"/>
  <c r="J1636" i="2"/>
  <c r="K1636" i="2"/>
  <c r="J1637" i="2"/>
  <c r="K1637" i="2"/>
  <c r="J1638" i="2"/>
  <c r="K1638" i="2"/>
  <c r="J1639" i="2"/>
  <c r="K1639" i="2"/>
  <c r="J1640" i="2"/>
  <c r="K1640" i="2"/>
  <c r="J1641" i="2"/>
  <c r="K1641" i="2"/>
  <c r="J1642" i="2"/>
  <c r="K1642" i="2"/>
  <c r="J1643" i="2"/>
  <c r="K1643" i="2"/>
  <c r="J1644" i="2"/>
  <c r="K1644" i="2"/>
  <c r="J1645" i="2"/>
  <c r="K1645" i="2"/>
  <c r="J1646" i="2"/>
  <c r="K1646" i="2"/>
  <c r="J1647" i="2"/>
  <c r="K1647" i="2"/>
  <c r="J1648" i="2"/>
  <c r="K1648" i="2"/>
  <c r="J1649" i="2"/>
  <c r="K1649" i="2"/>
  <c r="J1650" i="2"/>
  <c r="K1650" i="2"/>
  <c r="J1651" i="2"/>
  <c r="K1651" i="2"/>
  <c r="J1652" i="2"/>
  <c r="K1652" i="2"/>
  <c r="J1653" i="2"/>
  <c r="K1653" i="2"/>
  <c r="J1654" i="2"/>
  <c r="K1654" i="2"/>
  <c r="J1655" i="2"/>
  <c r="K1655" i="2"/>
  <c r="J1656" i="2"/>
  <c r="K1656" i="2"/>
  <c r="J1657" i="2"/>
  <c r="K1657" i="2"/>
  <c r="J1658" i="2"/>
  <c r="K1658" i="2"/>
  <c r="J1659" i="2"/>
  <c r="K1659" i="2"/>
  <c r="J1660" i="2"/>
  <c r="K1660" i="2"/>
  <c r="J1661" i="2"/>
  <c r="K1661" i="2"/>
  <c r="J1662" i="2"/>
  <c r="K1662" i="2"/>
  <c r="J1663" i="2"/>
  <c r="K1663" i="2"/>
  <c r="J1664" i="2"/>
  <c r="K1664" i="2"/>
  <c r="J1665" i="2"/>
  <c r="K1665" i="2"/>
  <c r="J1666" i="2"/>
  <c r="K1666" i="2"/>
  <c r="J1667" i="2"/>
  <c r="K1667" i="2"/>
  <c r="J1668" i="2"/>
  <c r="K1668" i="2"/>
  <c r="J1669" i="2"/>
  <c r="K1669" i="2"/>
  <c r="J1670" i="2"/>
  <c r="K1670" i="2"/>
  <c r="J1671" i="2"/>
  <c r="K1671" i="2"/>
  <c r="J1672" i="2"/>
  <c r="K1672" i="2"/>
  <c r="J1673" i="2"/>
  <c r="K1673" i="2"/>
  <c r="J1674" i="2"/>
  <c r="K1674" i="2"/>
  <c r="J1675" i="2"/>
  <c r="K1675" i="2"/>
  <c r="J1676" i="2"/>
  <c r="K1676" i="2"/>
  <c r="J1677" i="2"/>
  <c r="K1677" i="2"/>
  <c r="J1678" i="2"/>
  <c r="K1678" i="2"/>
  <c r="J1679" i="2"/>
  <c r="K1679" i="2"/>
  <c r="J1680" i="2"/>
  <c r="K1680" i="2"/>
  <c r="J1681" i="2"/>
  <c r="K1681" i="2"/>
  <c r="J1682" i="2"/>
  <c r="K1682" i="2"/>
  <c r="J1683" i="2"/>
  <c r="K1683" i="2"/>
  <c r="J1684" i="2"/>
  <c r="K1684" i="2"/>
  <c r="J1685" i="2"/>
  <c r="K1685" i="2"/>
  <c r="J1686" i="2"/>
  <c r="K1686" i="2"/>
  <c r="J1687" i="2"/>
  <c r="K1687" i="2"/>
  <c r="J1688" i="2"/>
  <c r="K1688" i="2"/>
  <c r="J1689" i="2"/>
  <c r="K1689" i="2"/>
  <c r="J1690" i="2"/>
  <c r="K1690" i="2"/>
  <c r="J1691" i="2"/>
  <c r="K1691" i="2"/>
  <c r="J1692" i="2"/>
  <c r="K1692" i="2"/>
  <c r="J1693" i="2"/>
  <c r="K1693" i="2"/>
  <c r="J1694" i="2"/>
  <c r="K1694" i="2"/>
  <c r="J1695" i="2"/>
  <c r="K1695" i="2"/>
  <c r="J1696" i="2"/>
  <c r="K1696" i="2"/>
  <c r="J1697" i="2"/>
  <c r="K1697" i="2"/>
  <c r="J1698" i="2"/>
  <c r="K1698" i="2"/>
  <c r="J1699" i="2"/>
  <c r="K1699" i="2"/>
  <c r="J1700" i="2"/>
  <c r="K1700" i="2"/>
  <c r="J1701" i="2"/>
  <c r="K1701" i="2"/>
  <c r="J1702" i="2"/>
  <c r="K1702" i="2"/>
  <c r="J1703" i="2"/>
  <c r="K1703" i="2"/>
  <c r="J1704" i="2"/>
  <c r="K1704" i="2"/>
  <c r="J1705" i="2"/>
  <c r="K1705" i="2"/>
  <c r="J1706" i="2"/>
  <c r="K1706" i="2"/>
  <c r="J1707" i="2"/>
  <c r="K1707" i="2"/>
  <c r="J1708" i="2"/>
  <c r="K1708" i="2"/>
  <c r="J1709" i="2"/>
  <c r="K1709" i="2"/>
  <c r="J1710" i="2"/>
  <c r="K1710" i="2"/>
  <c r="J1711" i="2"/>
  <c r="K1711" i="2"/>
  <c r="J1712" i="2"/>
  <c r="K1712" i="2"/>
  <c r="J1713" i="2"/>
  <c r="K1713" i="2"/>
  <c r="J1714" i="2"/>
  <c r="K1714" i="2"/>
  <c r="J1715" i="2"/>
  <c r="K1715" i="2"/>
  <c r="J1716" i="2"/>
  <c r="K1716" i="2"/>
  <c r="J1717" i="2"/>
  <c r="K1717" i="2"/>
  <c r="J1718" i="2"/>
  <c r="K1718" i="2"/>
  <c r="J1719" i="2"/>
  <c r="K1719" i="2"/>
  <c r="J1720" i="2"/>
  <c r="K1720" i="2"/>
  <c r="J1721" i="2"/>
  <c r="K1721" i="2"/>
  <c r="J1722" i="2"/>
  <c r="K1722" i="2"/>
  <c r="J1723" i="2"/>
  <c r="K1723" i="2"/>
  <c r="J1724" i="2"/>
  <c r="K1724" i="2"/>
  <c r="J1725" i="2"/>
  <c r="K1725" i="2"/>
  <c r="J1726" i="2"/>
  <c r="K1726" i="2"/>
  <c r="J1727" i="2"/>
  <c r="K1727" i="2"/>
  <c r="J1728" i="2"/>
  <c r="K1728" i="2"/>
  <c r="J1729" i="2"/>
  <c r="K1729" i="2"/>
  <c r="J1730" i="2"/>
  <c r="K1730" i="2"/>
  <c r="J1731" i="2"/>
  <c r="K1731" i="2"/>
  <c r="J1732" i="2"/>
  <c r="K1732" i="2"/>
  <c r="J1733" i="2"/>
  <c r="K1733" i="2"/>
  <c r="J1734" i="2"/>
  <c r="K1734" i="2"/>
  <c r="J1735" i="2"/>
  <c r="K1735" i="2"/>
  <c r="J1736" i="2"/>
  <c r="K1736" i="2"/>
  <c r="J1737" i="2"/>
  <c r="K1737" i="2"/>
  <c r="J1738" i="2"/>
  <c r="K1738" i="2"/>
  <c r="J1739" i="2"/>
  <c r="K1739" i="2"/>
  <c r="J1740" i="2"/>
  <c r="K1740" i="2"/>
  <c r="J1741" i="2"/>
  <c r="K1741" i="2"/>
  <c r="J1742" i="2"/>
  <c r="K1742" i="2"/>
  <c r="J1743" i="2"/>
  <c r="K1743" i="2"/>
  <c r="J1744" i="2"/>
  <c r="K1744" i="2"/>
  <c r="J1745" i="2"/>
  <c r="K1745" i="2"/>
  <c r="J1746" i="2"/>
  <c r="K1746" i="2"/>
  <c r="J1747" i="2"/>
  <c r="K1747" i="2"/>
  <c r="J1748" i="2"/>
  <c r="K1748" i="2"/>
  <c r="J1749" i="2"/>
  <c r="K1749" i="2"/>
  <c r="J1750" i="2"/>
  <c r="K1750" i="2"/>
  <c r="J1751" i="2"/>
  <c r="K1751" i="2"/>
  <c r="J1752" i="2"/>
  <c r="K1752" i="2"/>
  <c r="J1753" i="2"/>
  <c r="K1753" i="2"/>
  <c r="J1754" i="2"/>
  <c r="K1754" i="2"/>
  <c r="J1755" i="2"/>
  <c r="K1755" i="2"/>
  <c r="J1756" i="2"/>
  <c r="K1756" i="2"/>
  <c r="J1757" i="2"/>
  <c r="K1757" i="2"/>
  <c r="J1758" i="2"/>
  <c r="K1758" i="2"/>
  <c r="J1759" i="2"/>
  <c r="K1759" i="2"/>
  <c r="J1760" i="2"/>
  <c r="K1760" i="2"/>
  <c r="J1761" i="2"/>
  <c r="K1761" i="2"/>
  <c r="J1762" i="2"/>
  <c r="K1762" i="2"/>
  <c r="J1763" i="2"/>
  <c r="K1763" i="2"/>
  <c r="J1764" i="2"/>
  <c r="K1764" i="2"/>
  <c r="J1765" i="2"/>
  <c r="K1765" i="2"/>
  <c r="J1766" i="2"/>
  <c r="K1766" i="2"/>
  <c r="J1767" i="2"/>
  <c r="K1767" i="2"/>
  <c r="J1768" i="2"/>
  <c r="K1768" i="2"/>
  <c r="J1769" i="2"/>
  <c r="K1769" i="2"/>
  <c r="J1770" i="2"/>
  <c r="K1770" i="2"/>
  <c r="J1771" i="2"/>
  <c r="K1771" i="2"/>
  <c r="J1772" i="2"/>
  <c r="K1772" i="2"/>
  <c r="J1773" i="2"/>
  <c r="K1773" i="2"/>
  <c r="J1774" i="2"/>
  <c r="K1774" i="2"/>
  <c r="J1775" i="2"/>
  <c r="K1775" i="2"/>
  <c r="J1776" i="2"/>
  <c r="K1776" i="2"/>
  <c r="J1777" i="2"/>
  <c r="K1777" i="2"/>
  <c r="J1778" i="2"/>
  <c r="K1778" i="2"/>
  <c r="J1779" i="2"/>
  <c r="K1779" i="2"/>
  <c r="J1780" i="2"/>
  <c r="K1780" i="2"/>
  <c r="J1781" i="2"/>
  <c r="K1781" i="2"/>
  <c r="J1782" i="2"/>
  <c r="K1782" i="2"/>
  <c r="J1783" i="2"/>
  <c r="K1783" i="2"/>
  <c r="J1784" i="2"/>
  <c r="K1784" i="2"/>
  <c r="J1785" i="2"/>
  <c r="K1785" i="2"/>
  <c r="J1786" i="2"/>
  <c r="K1786" i="2"/>
  <c r="J1787" i="2"/>
  <c r="K1787" i="2"/>
  <c r="J1788" i="2"/>
  <c r="K1788" i="2"/>
  <c r="J1789" i="2"/>
  <c r="K1789" i="2"/>
  <c r="J1790" i="2"/>
  <c r="K1790" i="2"/>
  <c r="J1791" i="2"/>
  <c r="K1791" i="2"/>
  <c r="J1792" i="2"/>
  <c r="K1792" i="2"/>
  <c r="J1793" i="2"/>
  <c r="K1793" i="2"/>
  <c r="J1794" i="2"/>
  <c r="K1794" i="2"/>
  <c r="J1795" i="2"/>
  <c r="K1795" i="2"/>
  <c r="J1796" i="2"/>
  <c r="K1796" i="2"/>
  <c r="J1797" i="2"/>
  <c r="K1797" i="2"/>
  <c r="J1798" i="2"/>
  <c r="K1798" i="2"/>
  <c r="J1799" i="2"/>
  <c r="K1799" i="2"/>
  <c r="J1800" i="2"/>
  <c r="K1800" i="2"/>
  <c r="J1801" i="2"/>
  <c r="K1801" i="2"/>
  <c r="J1802" i="2"/>
  <c r="K1802" i="2"/>
  <c r="J1803" i="2"/>
  <c r="K1803" i="2"/>
  <c r="J1804" i="2"/>
  <c r="K1804" i="2"/>
  <c r="J1805" i="2"/>
  <c r="K1805" i="2"/>
  <c r="J1806" i="2"/>
  <c r="K1806" i="2"/>
  <c r="J1807" i="2"/>
  <c r="K1807" i="2"/>
  <c r="J1808" i="2"/>
  <c r="K1808" i="2"/>
  <c r="J1809" i="2"/>
  <c r="K1809" i="2"/>
  <c r="J1810" i="2"/>
  <c r="K1810" i="2"/>
  <c r="J1811" i="2"/>
  <c r="K1811" i="2"/>
  <c r="J1812" i="2"/>
  <c r="K1812" i="2"/>
  <c r="J1813" i="2"/>
  <c r="K1813" i="2"/>
  <c r="J1814" i="2"/>
  <c r="K1814" i="2"/>
  <c r="J1815" i="2"/>
  <c r="K1815" i="2"/>
  <c r="J1816" i="2"/>
  <c r="K1816" i="2"/>
  <c r="J1817" i="2"/>
  <c r="K1817" i="2"/>
  <c r="J1818" i="2"/>
  <c r="K1818" i="2"/>
  <c r="J1819" i="2"/>
  <c r="K1819" i="2"/>
  <c r="J1820" i="2"/>
  <c r="K1820" i="2"/>
  <c r="J1821" i="2"/>
  <c r="K1821" i="2"/>
  <c r="J1822" i="2"/>
  <c r="K1822" i="2"/>
  <c r="J1823" i="2"/>
  <c r="K1823" i="2"/>
  <c r="J1824" i="2"/>
  <c r="K1824" i="2"/>
  <c r="J1825" i="2"/>
  <c r="K1825" i="2"/>
  <c r="J1826" i="2"/>
  <c r="K1826" i="2"/>
  <c r="J1827" i="2"/>
  <c r="K1827" i="2"/>
  <c r="J1828" i="2"/>
  <c r="K1828" i="2"/>
  <c r="J1829" i="2"/>
  <c r="K1829" i="2"/>
  <c r="J1830" i="2"/>
  <c r="K1830" i="2"/>
  <c r="J1831" i="2"/>
  <c r="K1831" i="2"/>
  <c r="J1832" i="2"/>
  <c r="K1832" i="2"/>
  <c r="J1833" i="2"/>
  <c r="K1833" i="2"/>
  <c r="J1834" i="2"/>
  <c r="K1834" i="2"/>
  <c r="J1835" i="2"/>
  <c r="K1835" i="2"/>
  <c r="J1836" i="2"/>
  <c r="K1836" i="2"/>
  <c r="J1837" i="2"/>
  <c r="K1837" i="2"/>
  <c r="J1838" i="2"/>
  <c r="K1838" i="2"/>
  <c r="J1839" i="2"/>
  <c r="K1839" i="2"/>
  <c r="J1840" i="2"/>
  <c r="K1840" i="2"/>
  <c r="J1841" i="2"/>
  <c r="K1841" i="2"/>
  <c r="J1842" i="2"/>
  <c r="K1842" i="2"/>
  <c r="J1843" i="2"/>
  <c r="K1843" i="2"/>
  <c r="J1844" i="2"/>
  <c r="K1844" i="2"/>
  <c r="J1845" i="2"/>
  <c r="K1845" i="2"/>
  <c r="J1846" i="2"/>
  <c r="K1846" i="2"/>
  <c r="J1847" i="2"/>
  <c r="K1847" i="2"/>
  <c r="J1848" i="2"/>
  <c r="K1848" i="2"/>
  <c r="J1849" i="2"/>
  <c r="K1849" i="2"/>
  <c r="J1850" i="2"/>
  <c r="K1850" i="2"/>
  <c r="J1851" i="2"/>
  <c r="K1851" i="2"/>
  <c r="J1852" i="2"/>
  <c r="K1852" i="2"/>
  <c r="J1853" i="2"/>
  <c r="K1853" i="2"/>
  <c r="J1854" i="2"/>
  <c r="K1854" i="2"/>
  <c r="J1855" i="2"/>
  <c r="K1855" i="2"/>
  <c r="J1856" i="2"/>
  <c r="K1856" i="2"/>
  <c r="J1857" i="2"/>
  <c r="K1857" i="2"/>
  <c r="J1858" i="2"/>
  <c r="K1858" i="2"/>
  <c r="J1859" i="2"/>
  <c r="K1859" i="2"/>
  <c r="J1860" i="2"/>
  <c r="K1860" i="2"/>
  <c r="J1861" i="2"/>
  <c r="K1861" i="2"/>
  <c r="J1862" i="2"/>
  <c r="K1862" i="2"/>
  <c r="J1863" i="2"/>
  <c r="K1863" i="2"/>
  <c r="J1864" i="2"/>
  <c r="K1864" i="2"/>
  <c r="J1865" i="2"/>
  <c r="K1865" i="2"/>
  <c r="J1866" i="2"/>
  <c r="K1866" i="2"/>
  <c r="J1867" i="2"/>
  <c r="K1867" i="2"/>
  <c r="J1868" i="2"/>
  <c r="K1868" i="2"/>
  <c r="J1869" i="2"/>
  <c r="K1869" i="2"/>
  <c r="J1870" i="2"/>
  <c r="K1870" i="2"/>
  <c r="J1871" i="2"/>
  <c r="K1871" i="2"/>
  <c r="J1872" i="2"/>
  <c r="K1872" i="2"/>
  <c r="J1873" i="2"/>
  <c r="K1873" i="2"/>
  <c r="J1874" i="2"/>
  <c r="K1874" i="2"/>
  <c r="J1875" i="2"/>
  <c r="K1875" i="2"/>
  <c r="J1876" i="2"/>
  <c r="K1876" i="2"/>
  <c r="J1877" i="2"/>
  <c r="K1877" i="2"/>
  <c r="J1878" i="2"/>
  <c r="K1878" i="2"/>
  <c r="J1879" i="2"/>
  <c r="K1879" i="2"/>
  <c r="J1880" i="2"/>
  <c r="K1880" i="2"/>
  <c r="J1881" i="2"/>
  <c r="K1881" i="2"/>
  <c r="J1882" i="2"/>
  <c r="K1882" i="2"/>
  <c r="J1883" i="2"/>
  <c r="K1883" i="2"/>
  <c r="J1884" i="2"/>
  <c r="K1884" i="2"/>
  <c r="J1885" i="2"/>
  <c r="K1885" i="2"/>
  <c r="J1886" i="2"/>
  <c r="K1886" i="2"/>
  <c r="J1887" i="2"/>
  <c r="K1887" i="2"/>
  <c r="J1888" i="2"/>
  <c r="K1888" i="2"/>
  <c r="J1889" i="2"/>
  <c r="K1889" i="2"/>
  <c r="J1890" i="2"/>
  <c r="K1890" i="2"/>
  <c r="J1891" i="2"/>
  <c r="K1891" i="2"/>
  <c r="J1892" i="2"/>
  <c r="K1892" i="2"/>
  <c r="J1893" i="2"/>
  <c r="K1893" i="2"/>
  <c r="J1894" i="2"/>
  <c r="K1894" i="2"/>
  <c r="J1895" i="2"/>
  <c r="K1895" i="2"/>
  <c r="J1896" i="2"/>
  <c r="K1896" i="2"/>
  <c r="J1897" i="2"/>
  <c r="K1897" i="2"/>
  <c r="J1898" i="2"/>
  <c r="K1898" i="2"/>
  <c r="J1899" i="2"/>
  <c r="K1899" i="2"/>
  <c r="J1900" i="2"/>
  <c r="K1900" i="2"/>
  <c r="J1901" i="2"/>
  <c r="K1901" i="2"/>
  <c r="J1902" i="2"/>
  <c r="K1902" i="2"/>
  <c r="J1903" i="2"/>
  <c r="K1903" i="2"/>
  <c r="J1904" i="2"/>
  <c r="K1904" i="2"/>
  <c r="J1905" i="2"/>
  <c r="K1905" i="2"/>
  <c r="J1906" i="2"/>
  <c r="K1906" i="2"/>
  <c r="J1907" i="2"/>
  <c r="K1907" i="2"/>
  <c r="J1908" i="2"/>
  <c r="K1908" i="2"/>
  <c r="J1909" i="2"/>
  <c r="K1909" i="2"/>
  <c r="J1910" i="2"/>
  <c r="K1910" i="2"/>
  <c r="J1911" i="2"/>
  <c r="K1911" i="2"/>
  <c r="J1912" i="2"/>
  <c r="K1912" i="2"/>
  <c r="J1913" i="2"/>
  <c r="K1913" i="2"/>
  <c r="J1914" i="2"/>
  <c r="K1914" i="2"/>
  <c r="J1915" i="2"/>
  <c r="K1915" i="2"/>
  <c r="J1916" i="2"/>
  <c r="K1916" i="2"/>
  <c r="J1917" i="2"/>
  <c r="K1917" i="2"/>
  <c r="J1918" i="2"/>
  <c r="K1918" i="2"/>
  <c r="J1919" i="2"/>
  <c r="K1919" i="2"/>
  <c r="J1920" i="2"/>
  <c r="K1920" i="2"/>
  <c r="J1921" i="2"/>
  <c r="K1921" i="2"/>
  <c r="J1922" i="2"/>
  <c r="K1922" i="2"/>
  <c r="J1923" i="2"/>
  <c r="K1923" i="2"/>
  <c r="J1924" i="2"/>
  <c r="K1924" i="2"/>
  <c r="J1925" i="2"/>
  <c r="K1925" i="2"/>
  <c r="J1926" i="2"/>
  <c r="K1926" i="2"/>
  <c r="J1927" i="2"/>
  <c r="K1927" i="2"/>
  <c r="J1928" i="2"/>
  <c r="K1928" i="2"/>
  <c r="J1929" i="2"/>
  <c r="K1929" i="2"/>
  <c r="J1930" i="2"/>
  <c r="K1930" i="2"/>
  <c r="J1931" i="2"/>
  <c r="K1931" i="2"/>
  <c r="J1932" i="2"/>
  <c r="K1932" i="2"/>
  <c r="J1933" i="2"/>
  <c r="K1933" i="2"/>
  <c r="J1934" i="2"/>
  <c r="K1934" i="2"/>
  <c r="J1935" i="2"/>
  <c r="K1935" i="2"/>
  <c r="J1936" i="2"/>
  <c r="K1936" i="2"/>
  <c r="J1937" i="2"/>
  <c r="K1937" i="2"/>
  <c r="J1938" i="2"/>
  <c r="K1938" i="2"/>
  <c r="J1939" i="2"/>
  <c r="K1939" i="2"/>
  <c r="J1940" i="2"/>
  <c r="K1940" i="2"/>
  <c r="J1941" i="2"/>
  <c r="K1941" i="2"/>
  <c r="J1942" i="2"/>
  <c r="K1942" i="2"/>
  <c r="J1943" i="2"/>
  <c r="K1943" i="2"/>
  <c r="J1944" i="2"/>
  <c r="K1944" i="2"/>
  <c r="J1945" i="2"/>
  <c r="K1945" i="2"/>
  <c r="J1946" i="2"/>
  <c r="K1946" i="2"/>
  <c r="J1947" i="2"/>
  <c r="K1947" i="2"/>
  <c r="J1948" i="2"/>
  <c r="K1948" i="2"/>
  <c r="J1949" i="2"/>
  <c r="K1949" i="2"/>
  <c r="J1950" i="2"/>
  <c r="K1950" i="2"/>
  <c r="J1951" i="2"/>
  <c r="K1951" i="2"/>
  <c r="J1952" i="2"/>
  <c r="K1952" i="2"/>
  <c r="J1953" i="2"/>
  <c r="K1953" i="2"/>
  <c r="J1954" i="2"/>
  <c r="K1954" i="2"/>
  <c r="J1955" i="2"/>
  <c r="K1955" i="2"/>
  <c r="J1956" i="2"/>
  <c r="K1956" i="2"/>
  <c r="J1957" i="2"/>
  <c r="K1957" i="2"/>
  <c r="J1958" i="2"/>
  <c r="K1958" i="2"/>
  <c r="J1959" i="2"/>
  <c r="K1959" i="2"/>
  <c r="J1960" i="2"/>
  <c r="K1960" i="2"/>
  <c r="J1961" i="2"/>
  <c r="K1961" i="2"/>
  <c r="J1962" i="2"/>
  <c r="K1962" i="2"/>
  <c r="J1963" i="2"/>
  <c r="K1963" i="2"/>
  <c r="J1964" i="2"/>
  <c r="K1964" i="2"/>
  <c r="J1965" i="2"/>
  <c r="K1965" i="2"/>
  <c r="J1966" i="2"/>
  <c r="K1966" i="2"/>
  <c r="J1967" i="2"/>
  <c r="K1967" i="2"/>
  <c r="J1968" i="2"/>
  <c r="K1968" i="2"/>
  <c r="J1969" i="2"/>
  <c r="K1969" i="2"/>
  <c r="J1970" i="2"/>
  <c r="K1970" i="2"/>
  <c r="J1971" i="2"/>
  <c r="K1971" i="2"/>
  <c r="J1972" i="2"/>
  <c r="K1972" i="2"/>
  <c r="J1973" i="2"/>
  <c r="K1973" i="2"/>
  <c r="J1974" i="2"/>
  <c r="K1974" i="2"/>
  <c r="J1975" i="2"/>
  <c r="K1975" i="2"/>
  <c r="J1976" i="2"/>
  <c r="K1976" i="2"/>
  <c r="J1977" i="2"/>
  <c r="K1977" i="2"/>
  <c r="J1978" i="2"/>
  <c r="K1978" i="2"/>
  <c r="J1979" i="2"/>
  <c r="K1979" i="2"/>
  <c r="J1980" i="2"/>
  <c r="K1980" i="2"/>
  <c r="J1981" i="2"/>
  <c r="K1981" i="2"/>
  <c r="J1982" i="2"/>
  <c r="K1982" i="2"/>
  <c r="J1983" i="2"/>
  <c r="K1983" i="2"/>
  <c r="J1984" i="2"/>
  <c r="K1984" i="2"/>
  <c r="J1985" i="2"/>
  <c r="K1985" i="2"/>
  <c r="J1986" i="2"/>
  <c r="K1986" i="2"/>
  <c r="J1987" i="2"/>
  <c r="K1987" i="2"/>
  <c r="J1988" i="2"/>
  <c r="K1988" i="2"/>
  <c r="J1989" i="2"/>
  <c r="K1989" i="2"/>
  <c r="J1990" i="2"/>
  <c r="K1990" i="2"/>
  <c r="J1991" i="2"/>
  <c r="K1991" i="2"/>
  <c r="J1992" i="2"/>
  <c r="K1992" i="2"/>
  <c r="J1993" i="2"/>
  <c r="K1993" i="2"/>
  <c r="J1994" i="2"/>
  <c r="K1994" i="2"/>
  <c r="J1995" i="2"/>
  <c r="K1995" i="2"/>
  <c r="J1996" i="2"/>
  <c r="K1996" i="2"/>
  <c r="J1997" i="2"/>
  <c r="K1997" i="2"/>
  <c r="J1998" i="2"/>
  <c r="K1998" i="2"/>
  <c r="J1999" i="2"/>
  <c r="K1999" i="2"/>
  <c r="J2000" i="2"/>
  <c r="K2000" i="2"/>
  <c r="J31" i="12" l="1"/>
  <c r="G6" i="13" l="1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2" i="13"/>
  <c r="B1" i="28"/>
  <c r="A500" i="28"/>
  <c r="C500" i="28" s="1"/>
  <c r="A499" i="28"/>
  <c r="C499" i="28" s="1"/>
  <c r="A498" i="28"/>
  <c r="C498" i="28" s="1"/>
  <c r="A497" i="28"/>
  <c r="C497" i="28" s="1"/>
  <c r="A496" i="28"/>
  <c r="C496" i="28" s="1"/>
  <c r="A495" i="28"/>
  <c r="C495" i="28" s="1"/>
  <c r="B494" i="28"/>
  <c r="A494" i="28"/>
  <c r="C494" i="28" s="1"/>
  <c r="A493" i="28"/>
  <c r="C493" i="28" s="1"/>
  <c r="A492" i="28"/>
  <c r="C492" i="28" s="1"/>
  <c r="A491" i="28"/>
  <c r="C491" i="28" s="1"/>
  <c r="A490" i="28"/>
  <c r="C490" i="28" s="1"/>
  <c r="A489" i="28"/>
  <c r="C489" i="28" s="1"/>
  <c r="A488" i="28"/>
  <c r="C488" i="28" s="1"/>
  <c r="A487" i="28"/>
  <c r="B486" i="28"/>
  <c r="A486" i="28"/>
  <c r="C486" i="28" s="1"/>
  <c r="A485" i="28"/>
  <c r="D485" i="28" s="1"/>
  <c r="A484" i="28"/>
  <c r="C484" i="28" s="1"/>
  <c r="A483" i="28"/>
  <c r="D483" i="28" s="1"/>
  <c r="A482" i="28"/>
  <c r="C482" i="28" s="1"/>
  <c r="A481" i="28"/>
  <c r="C481" i="28" s="1"/>
  <c r="A480" i="28"/>
  <c r="C480" i="28" s="1"/>
  <c r="A479" i="28"/>
  <c r="C479" i="28" s="1"/>
  <c r="A478" i="28"/>
  <c r="C478" i="28" s="1"/>
  <c r="A477" i="28"/>
  <c r="C477" i="28" s="1"/>
  <c r="A476" i="28"/>
  <c r="C476" i="28" s="1"/>
  <c r="A475" i="28"/>
  <c r="C475" i="28" s="1"/>
  <c r="A474" i="28"/>
  <c r="C474" i="28" s="1"/>
  <c r="A473" i="28"/>
  <c r="C473" i="28" s="1"/>
  <c r="A472" i="28"/>
  <c r="C472" i="28" s="1"/>
  <c r="A471" i="28"/>
  <c r="C471" i="28" s="1"/>
  <c r="A470" i="28"/>
  <c r="C470" i="28" s="1"/>
  <c r="A469" i="28"/>
  <c r="C469" i="28" s="1"/>
  <c r="A468" i="28"/>
  <c r="C468" i="28" s="1"/>
  <c r="A467" i="28"/>
  <c r="C467" i="28" s="1"/>
  <c r="A466" i="28"/>
  <c r="C466" i="28" s="1"/>
  <c r="A465" i="28"/>
  <c r="C465" i="28" s="1"/>
  <c r="A464" i="28"/>
  <c r="C464" i="28" s="1"/>
  <c r="A463" i="28"/>
  <c r="C463" i="28" s="1"/>
  <c r="A462" i="28"/>
  <c r="C462" i="28" s="1"/>
  <c r="A461" i="28"/>
  <c r="C461" i="28" s="1"/>
  <c r="A460" i="28"/>
  <c r="C460" i="28" s="1"/>
  <c r="A459" i="28"/>
  <c r="C459" i="28" s="1"/>
  <c r="A458" i="28"/>
  <c r="C458" i="28" s="1"/>
  <c r="A457" i="28"/>
  <c r="C457" i="28" s="1"/>
  <c r="A456" i="28"/>
  <c r="C456" i="28" s="1"/>
  <c r="A455" i="28"/>
  <c r="C455" i="28" s="1"/>
  <c r="A454" i="28"/>
  <c r="C454" i="28" s="1"/>
  <c r="A453" i="28"/>
  <c r="C453" i="28" s="1"/>
  <c r="A452" i="28"/>
  <c r="C452" i="28" s="1"/>
  <c r="A451" i="28"/>
  <c r="C451" i="28" s="1"/>
  <c r="A450" i="28"/>
  <c r="C450" i="28" s="1"/>
  <c r="A449" i="28"/>
  <c r="C449" i="28" s="1"/>
  <c r="A448" i="28"/>
  <c r="C448" i="28" s="1"/>
  <c r="A447" i="28"/>
  <c r="C447" i="28" s="1"/>
  <c r="A446" i="28"/>
  <c r="C446" i="28" s="1"/>
  <c r="A445" i="28"/>
  <c r="C445" i="28" s="1"/>
  <c r="A444" i="28"/>
  <c r="C444" i="28" s="1"/>
  <c r="A443" i="28"/>
  <c r="C443" i="28" s="1"/>
  <c r="A442" i="28"/>
  <c r="C442" i="28" s="1"/>
  <c r="A441" i="28"/>
  <c r="C441" i="28" s="1"/>
  <c r="A440" i="28"/>
  <c r="C440" i="28" s="1"/>
  <c r="A439" i="28"/>
  <c r="C439" i="28" s="1"/>
  <c r="A438" i="28"/>
  <c r="C438" i="28" s="1"/>
  <c r="A437" i="28"/>
  <c r="C437" i="28" s="1"/>
  <c r="A436" i="28"/>
  <c r="C436" i="28" s="1"/>
  <c r="A435" i="28"/>
  <c r="C435" i="28" s="1"/>
  <c r="A434" i="28"/>
  <c r="C434" i="28" s="1"/>
  <c r="A433" i="28"/>
  <c r="C433" i="28" s="1"/>
  <c r="A432" i="28"/>
  <c r="C432" i="28" s="1"/>
  <c r="A431" i="28"/>
  <c r="C431" i="28" s="1"/>
  <c r="A430" i="28"/>
  <c r="C430" i="28" s="1"/>
  <c r="A429" i="28"/>
  <c r="C429" i="28" s="1"/>
  <c r="A428" i="28"/>
  <c r="C428" i="28" s="1"/>
  <c r="A427" i="28"/>
  <c r="C427" i="28" s="1"/>
  <c r="A426" i="28"/>
  <c r="C426" i="28" s="1"/>
  <c r="A425" i="28"/>
  <c r="C425" i="28" s="1"/>
  <c r="A424" i="28"/>
  <c r="C424" i="28" s="1"/>
  <c r="A423" i="28"/>
  <c r="C423" i="28" s="1"/>
  <c r="A422" i="28"/>
  <c r="C422" i="28" s="1"/>
  <c r="A421" i="28"/>
  <c r="C421" i="28" s="1"/>
  <c r="A420" i="28"/>
  <c r="C420" i="28" s="1"/>
  <c r="A419" i="28"/>
  <c r="C419" i="28" s="1"/>
  <c r="A418" i="28"/>
  <c r="C418" i="28" s="1"/>
  <c r="A417" i="28"/>
  <c r="C417" i="28" s="1"/>
  <c r="A416" i="28"/>
  <c r="C416" i="28" s="1"/>
  <c r="A415" i="28"/>
  <c r="C415" i="28" s="1"/>
  <c r="A414" i="28"/>
  <c r="C414" i="28" s="1"/>
  <c r="A413" i="28"/>
  <c r="C413" i="28" s="1"/>
  <c r="A412" i="28"/>
  <c r="C412" i="28" s="1"/>
  <c r="A411" i="28"/>
  <c r="C411" i="28" s="1"/>
  <c r="A410" i="28"/>
  <c r="C410" i="28" s="1"/>
  <c r="A409" i="28"/>
  <c r="C409" i="28" s="1"/>
  <c r="A408" i="28"/>
  <c r="C408" i="28" s="1"/>
  <c r="A407" i="28"/>
  <c r="C407" i="28" s="1"/>
  <c r="A406" i="28"/>
  <c r="C406" i="28" s="1"/>
  <c r="A405" i="28"/>
  <c r="C405" i="28" s="1"/>
  <c r="A404" i="28"/>
  <c r="C404" i="28" s="1"/>
  <c r="A403" i="28"/>
  <c r="C403" i="28" s="1"/>
  <c r="A402" i="28"/>
  <c r="C402" i="28" s="1"/>
  <c r="A401" i="28"/>
  <c r="C401" i="28" s="1"/>
  <c r="A400" i="28"/>
  <c r="C400" i="28" s="1"/>
  <c r="A399" i="28"/>
  <c r="C399" i="28" s="1"/>
  <c r="A398" i="28"/>
  <c r="C398" i="28" s="1"/>
  <c r="A397" i="28"/>
  <c r="C397" i="28" s="1"/>
  <c r="A396" i="28"/>
  <c r="C396" i="28" s="1"/>
  <c r="A395" i="28"/>
  <c r="C395" i="28" s="1"/>
  <c r="A394" i="28"/>
  <c r="C394" i="28" s="1"/>
  <c r="A393" i="28"/>
  <c r="C393" i="28" s="1"/>
  <c r="A392" i="28"/>
  <c r="C392" i="28" s="1"/>
  <c r="A391" i="28"/>
  <c r="C391" i="28" s="1"/>
  <c r="A390" i="28"/>
  <c r="C390" i="28" s="1"/>
  <c r="A389" i="28"/>
  <c r="C389" i="28" s="1"/>
  <c r="A388" i="28"/>
  <c r="C388" i="28" s="1"/>
  <c r="A387" i="28"/>
  <c r="C387" i="28" s="1"/>
  <c r="A386" i="28"/>
  <c r="C386" i="28" s="1"/>
  <c r="A385" i="28"/>
  <c r="C385" i="28" s="1"/>
  <c r="A384" i="28"/>
  <c r="C384" i="28" s="1"/>
  <c r="A383" i="28"/>
  <c r="C383" i="28" s="1"/>
  <c r="A382" i="28"/>
  <c r="C382" i="28" s="1"/>
  <c r="A381" i="28"/>
  <c r="C381" i="28" s="1"/>
  <c r="A380" i="28"/>
  <c r="C380" i="28" s="1"/>
  <c r="A379" i="28"/>
  <c r="C379" i="28" s="1"/>
  <c r="A378" i="28"/>
  <c r="C378" i="28" s="1"/>
  <c r="A377" i="28"/>
  <c r="C377" i="28" s="1"/>
  <c r="A376" i="28"/>
  <c r="C376" i="28" s="1"/>
  <c r="A375" i="28"/>
  <c r="C375" i="28" s="1"/>
  <c r="A374" i="28"/>
  <c r="C374" i="28" s="1"/>
  <c r="A373" i="28"/>
  <c r="C373" i="28" s="1"/>
  <c r="A372" i="28"/>
  <c r="C372" i="28" s="1"/>
  <c r="A371" i="28"/>
  <c r="C371" i="28" s="1"/>
  <c r="A370" i="28"/>
  <c r="C370" i="28" s="1"/>
  <c r="A369" i="28"/>
  <c r="C369" i="28" s="1"/>
  <c r="A368" i="28"/>
  <c r="C368" i="28" s="1"/>
  <c r="A367" i="28"/>
  <c r="C367" i="28" s="1"/>
  <c r="A366" i="28"/>
  <c r="C366" i="28" s="1"/>
  <c r="A365" i="28"/>
  <c r="C365" i="28" s="1"/>
  <c r="A364" i="28"/>
  <c r="C364" i="28" s="1"/>
  <c r="A363" i="28"/>
  <c r="C363" i="28" s="1"/>
  <c r="A362" i="28"/>
  <c r="C362" i="28" s="1"/>
  <c r="A361" i="28"/>
  <c r="C361" i="28" s="1"/>
  <c r="A360" i="28"/>
  <c r="C360" i="28" s="1"/>
  <c r="A359" i="28"/>
  <c r="C359" i="28" s="1"/>
  <c r="A358" i="28"/>
  <c r="C358" i="28" s="1"/>
  <c r="A357" i="28"/>
  <c r="C357" i="28" s="1"/>
  <c r="A356" i="28"/>
  <c r="C356" i="28" s="1"/>
  <c r="A355" i="28"/>
  <c r="C355" i="28" s="1"/>
  <c r="A354" i="28"/>
  <c r="C354" i="28" s="1"/>
  <c r="A353" i="28"/>
  <c r="C353" i="28" s="1"/>
  <c r="A352" i="28"/>
  <c r="C352" i="28" s="1"/>
  <c r="A351" i="28"/>
  <c r="C351" i="28" s="1"/>
  <c r="A350" i="28"/>
  <c r="C350" i="28" s="1"/>
  <c r="A349" i="28"/>
  <c r="C349" i="28" s="1"/>
  <c r="A348" i="28"/>
  <c r="C348" i="28" s="1"/>
  <c r="A347" i="28"/>
  <c r="C347" i="28" s="1"/>
  <c r="A346" i="28"/>
  <c r="C346" i="28" s="1"/>
  <c r="A345" i="28"/>
  <c r="C345" i="28" s="1"/>
  <c r="A344" i="28"/>
  <c r="C344" i="28" s="1"/>
  <c r="A343" i="28"/>
  <c r="C343" i="28" s="1"/>
  <c r="A342" i="28"/>
  <c r="C342" i="28" s="1"/>
  <c r="A341" i="28"/>
  <c r="C341" i="28" s="1"/>
  <c r="A340" i="28"/>
  <c r="C340" i="28" s="1"/>
  <c r="A339" i="28"/>
  <c r="C339" i="28" s="1"/>
  <c r="A338" i="28"/>
  <c r="C338" i="28" s="1"/>
  <c r="A337" i="28"/>
  <c r="C337" i="28" s="1"/>
  <c r="A336" i="28"/>
  <c r="C336" i="28" s="1"/>
  <c r="A335" i="28"/>
  <c r="C335" i="28" s="1"/>
  <c r="A334" i="28"/>
  <c r="C334" i="28" s="1"/>
  <c r="A333" i="28"/>
  <c r="C333" i="28" s="1"/>
  <c r="A332" i="28"/>
  <c r="C332" i="28" s="1"/>
  <c r="A331" i="28"/>
  <c r="C331" i="28" s="1"/>
  <c r="A330" i="28"/>
  <c r="C330" i="28" s="1"/>
  <c r="A329" i="28"/>
  <c r="C329" i="28" s="1"/>
  <c r="A328" i="28"/>
  <c r="C328" i="28" s="1"/>
  <c r="A327" i="28"/>
  <c r="C327" i="28" s="1"/>
  <c r="A326" i="28"/>
  <c r="C326" i="28" s="1"/>
  <c r="A325" i="28"/>
  <c r="C325" i="28" s="1"/>
  <c r="A324" i="28"/>
  <c r="C324" i="28" s="1"/>
  <c r="A323" i="28"/>
  <c r="C323" i="28" s="1"/>
  <c r="A322" i="28"/>
  <c r="C322" i="28" s="1"/>
  <c r="A321" i="28"/>
  <c r="C321" i="28" s="1"/>
  <c r="A320" i="28"/>
  <c r="C320" i="28" s="1"/>
  <c r="A319" i="28"/>
  <c r="C319" i="28" s="1"/>
  <c r="A318" i="28"/>
  <c r="C318" i="28" s="1"/>
  <c r="A317" i="28"/>
  <c r="C317" i="28" s="1"/>
  <c r="A316" i="28"/>
  <c r="C316" i="28" s="1"/>
  <c r="A315" i="28"/>
  <c r="C315" i="28" s="1"/>
  <c r="A314" i="28"/>
  <c r="C314" i="28" s="1"/>
  <c r="A313" i="28"/>
  <c r="C313" i="28" s="1"/>
  <c r="A312" i="28"/>
  <c r="C312" i="28" s="1"/>
  <c r="A311" i="28"/>
  <c r="C311" i="28" s="1"/>
  <c r="A310" i="28"/>
  <c r="C310" i="28" s="1"/>
  <c r="A309" i="28"/>
  <c r="C309" i="28" s="1"/>
  <c r="A308" i="28"/>
  <c r="C308" i="28" s="1"/>
  <c r="A307" i="28"/>
  <c r="C307" i="28" s="1"/>
  <c r="A306" i="28"/>
  <c r="C306" i="28" s="1"/>
  <c r="A305" i="28"/>
  <c r="C305" i="28" s="1"/>
  <c r="A304" i="28"/>
  <c r="C304" i="28" s="1"/>
  <c r="A303" i="28"/>
  <c r="C303" i="28" s="1"/>
  <c r="A302" i="28"/>
  <c r="C302" i="28" s="1"/>
  <c r="A301" i="28"/>
  <c r="C301" i="28" s="1"/>
  <c r="A300" i="28"/>
  <c r="C300" i="28" s="1"/>
  <c r="A299" i="28"/>
  <c r="C299" i="28" s="1"/>
  <c r="A298" i="28"/>
  <c r="C298" i="28" s="1"/>
  <c r="A297" i="28"/>
  <c r="C297" i="28" s="1"/>
  <c r="A296" i="28"/>
  <c r="C296" i="28" s="1"/>
  <c r="A295" i="28"/>
  <c r="C295" i="28" s="1"/>
  <c r="A294" i="28"/>
  <c r="C294" i="28" s="1"/>
  <c r="A293" i="28"/>
  <c r="C293" i="28" s="1"/>
  <c r="A292" i="28"/>
  <c r="C292" i="28" s="1"/>
  <c r="A291" i="28"/>
  <c r="C291" i="28" s="1"/>
  <c r="A290" i="28"/>
  <c r="C290" i="28" s="1"/>
  <c r="A289" i="28"/>
  <c r="C289" i="28" s="1"/>
  <c r="A288" i="28"/>
  <c r="C288" i="28" s="1"/>
  <c r="A287" i="28"/>
  <c r="C287" i="28" s="1"/>
  <c r="A286" i="28"/>
  <c r="C286" i="28" s="1"/>
  <c r="A285" i="28"/>
  <c r="C285" i="28" s="1"/>
  <c r="A284" i="28"/>
  <c r="C284" i="28" s="1"/>
  <c r="A283" i="28"/>
  <c r="C283" i="28" s="1"/>
  <c r="A282" i="28"/>
  <c r="C282" i="28" s="1"/>
  <c r="A281" i="28"/>
  <c r="C281" i="28" s="1"/>
  <c r="A280" i="28"/>
  <c r="C280" i="28" s="1"/>
  <c r="A279" i="28"/>
  <c r="C279" i="28" s="1"/>
  <c r="A278" i="28"/>
  <c r="C278" i="28" s="1"/>
  <c r="A277" i="28"/>
  <c r="C277" i="28" s="1"/>
  <c r="A276" i="28"/>
  <c r="C276" i="28" s="1"/>
  <c r="A275" i="28"/>
  <c r="C275" i="28" s="1"/>
  <c r="A274" i="28"/>
  <c r="C274" i="28" s="1"/>
  <c r="A273" i="28"/>
  <c r="C273" i="28" s="1"/>
  <c r="A272" i="28"/>
  <c r="C272" i="28" s="1"/>
  <c r="A271" i="28"/>
  <c r="C271" i="28" s="1"/>
  <c r="A270" i="28"/>
  <c r="C270" i="28" s="1"/>
  <c r="A269" i="28"/>
  <c r="C269" i="28" s="1"/>
  <c r="A268" i="28"/>
  <c r="C268" i="28" s="1"/>
  <c r="A267" i="28"/>
  <c r="C267" i="28" s="1"/>
  <c r="A266" i="28"/>
  <c r="C266" i="28" s="1"/>
  <c r="A265" i="28"/>
  <c r="C265" i="28" s="1"/>
  <c r="A264" i="28"/>
  <c r="C264" i="28" s="1"/>
  <c r="A263" i="28"/>
  <c r="C263" i="28" s="1"/>
  <c r="A262" i="28"/>
  <c r="C262" i="28" s="1"/>
  <c r="A261" i="28"/>
  <c r="C261" i="28" s="1"/>
  <c r="A260" i="28"/>
  <c r="C260" i="28" s="1"/>
  <c r="A259" i="28"/>
  <c r="C259" i="28" s="1"/>
  <c r="A258" i="28"/>
  <c r="C258" i="28" s="1"/>
  <c r="A257" i="28"/>
  <c r="C257" i="28" s="1"/>
  <c r="A256" i="28"/>
  <c r="C256" i="28" s="1"/>
  <c r="A255" i="28"/>
  <c r="C255" i="28" s="1"/>
  <c r="A254" i="28"/>
  <c r="C254" i="28" s="1"/>
  <c r="A253" i="28"/>
  <c r="C253" i="28" s="1"/>
  <c r="A252" i="28"/>
  <c r="C252" i="28" s="1"/>
  <c r="A251" i="28"/>
  <c r="C251" i="28" s="1"/>
  <c r="A250" i="28"/>
  <c r="C250" i="28" s="1"/>
  <c r="A249" i="28"/>
  <c r="C249" i="28" s="1"/>
  <c r="A248" i="28"/>
  <c r="C248" i="28" s="1"/>
  <c r="A247" i="28"/>
  <c r="C247" i="28" s="1"/>
  <c r="A246" i="28"/>
  <c r="C246" i="28" s="1"/>
  <c r="A245" i="28"/>
  <c r="C245" i="28" s="1"/>
  <c r="A244" i="28"/>
  <c r="C244" i="28" s="1"/>
  <c r="A243" i="28"/>
  <c r="C243" i="28" s="1"/>
  <c r="A242" i="28"/>
  <c r="C242" i="28" s="1"/>
  <c r="A241" i="28"/>
  <c r="C241" i="28" s="1"/>
  <c r="A240" i="28"/>
  <c r="C240" i="28" s="1"/>
  <c r="A239" i="28"/>
  <c r="C239" i="28" s="1"/>
  <c r="A238" i="28"/>
  <c r="C238" i="28" s="1"/>
  <c r="A237" i="28"/>
  <c r="C237" i="28" s="1"/>
  <c r="A236" i="28"/>
  <c r="C236" i="28" s="1"/>
  <c r="A235" i="28"/>
  <c r="C235" i="28" s="1"/>
  <c r="A234" i="28"/>
  <c r="C234" i="28" s="1"/>
  <c r="A233" i="28"/>
  <c r="C233" i="28" s="1"/>
  <c r="A232" i="28"/>
  <c r="C232" i="28" s="1"/>
  <c r="A231" i="28"/>
  <c r="C231" i="28" s="1"/>
  <c r="A230" i="28"/>
  <c r="C230" i="28" s="1"/>
  <c r="A229" i="28"/>
  <c r="C229" i="28" s="1"/>
  <c r="A228" i="28"/>
  <c r="C228" i="28" s="1"/>
  <c r="A227" i="28"/>
  <c r="C227" i="28" s="1"/>
  <c r="A226" i="28"/>
  <c r="C226" i="28" s="1"/>
  <c r="A225" i="28"/>
  <c r="C225" i="28" s="1"/>
  <c r="A224" i="28"/>
  <c r="C224" i="28" s="1"/>
  <c r="A223" i="28"/>
  <c r="C223" i="28" s="1"/>
  <c r="A222" i="28"/>
  <c r="C222" i="28" s="1"/>
  <c r="A221" i="28"/>
  <c r="C221" i="28" s="1"/>
  <c r="A220" i="28"/>
  <c r="C220" i="28" s="1"/>
  <c r="A219" i="28"/>
  <c r="C219" i="28" s="1"/>
  <c r="A218" i="28"/>
  <c r="C218" i="28" s="1"/>
  <c r="A217" i="28"/>
  <c r="C217" i="28" s="1"/>
  <c r="A216" i="28"/>
  <c r="C216" i="28" s="1"/>
  <c r="A215" i="28"/>
  <c r="C215" i="28" s="1"/>
  <c r="A214" i="28"/>
  <c r="C214" i="28" s="1"/>
  <c r="A213" i="28"/>
  <c r="C213" i="28" s="1"/>
  <c r="A212" i="28"/>
  <c r="C212" i="28" s="1"/>
  <c r="A211" i="28"/>
  <c r="C211" i="28" s="1"/>
  <c r="A210" i="28"/>
  <c r="C210" i="28" s="1"/>
  <c r="A209" i="28"/>
  <c r="C209" i="28" s="1"/>
  <c r="A208" i="28"/>
  <c r="C208" i="28" s="1"/>
  <c r="A207" i="28"/>
  <c r="C207" i="28" s="1"/>
  <c r="A206" i="28"/>
  <c r="C206" i="28" s="1"/>
  <c r="A205" i="28"/>
  <c r="C205" i="28" s="1"/>
  <c r="A204" i="28"/>
  <c r="C204" i="28" s="1"/>
  <c r="A203" i="28"/>
  <c r="C203" i="28" s="1"/>
  <c r="A202" i="28"/>
  <c r="C202" i="28" s="1"/>
  <c r="A201" i="28"/>
  <c r="C201" i="28" s="1"/>
  <c r="A200" i="28"/>
  <c r="C200" i="28" s="1"/>
  <c r="A199" i="28"/>
  <c r="C199" i="28" s="1"/>
  <c r="A198" i="28"/>
  <c r="C198" i="28" s="1"/>
  <c r="A197" i="28"/>
  <c r="C197" i="28" s="1"/>
  <c r="A196" i="28"/>
  <c r="C196" i="28" s="1"/>
  <c r="A195" i="28"/>
  <c r="C195" i="28" s="1"/>
  <c r="A194" i="28"/>
  <c r="C194" i="28" s="1"/>
  <c r="A193" i="28"/>
  <c r="C193" i="28" s="1"/>
  <c r="A192" i="28"/>
  <c r="C192" i="28" s="1"/>
  <c r="A191" i="28"/>
  <c r="C191" i="28" s="1"/>
  <c r="A190" i="28"/>
  <c r="C190" i="28" s="1"/>
  <c r="A189" i="28"/>
  <c r="C189" i="28" s="1"/>
  <c r="A188" i="28"/>
  <c r="C188" i="28" s="1"/>
  <c r="A187" i="28"/>
  <c r="C187" i="28" s="1"/>
  <c r="A186" i="28"/>
  <c r="C186" i="28" s="1"/>
  <c r="A185" i="28"/>
  <c r="C185" i="28" s="1"/>
  <c r="A184" i="28"/>
  <c r="C184" i="28" s="1"/>
  <c r="A183" i="28"/>
  <c r="C183" i="28" s="1"/>
  <c r="A182" i="28"/>
  <c r="C182" i="28" s="1"/>
  <c r="A181" i="28"/>
  <c r="C181" i="28" s="1"/>
  <c r="A180" i="28"/>
  <c r="C180" i="28" s="1"/>
  <c r="A179" i="28"/>
  <c r="C179" i="28" s="1"/>
  <c r="A178" i="28"/>
  <c r="C178" i="28" s="1"/>
  <c r="A177" i="28"/>
  <c r="C177" i="28" s="1"/>
  <c r="A176" i="28"/>
  <c r="C176" i="28" s="1"/>
  <c r="A175" i="28"/>
  <c r="C175" i="28" s="1"/>
  <c r="A174" i="28"/>
  <c r="C174" i="28" s="1"/>
  <c r="A173" i="28"/>
  <c r="C173" i="28" s="1"/>
  <c r="A172" i="28"/>
  <c r="C172" i="28" s="1"/>
  <c r="A171" i="28"/>
  <c r="C171" i="28" s="1"/>
  <c r="A170" i="28"/>
  <c r="C170" i="28" s="1"/>
  <c r="A169" i="28"/>
  <c r="C169" i="28" s="1"/>
  <c r="A168" i="28"/>
  <c r="C168" i="28" s="1"/>
  <c r="A167" i="28"/>
  <c r="C167" i="28" s="1"/>
  <c r="A166" i="28"/>
  <c r="C166" i="28" s="1"/>
  <c r="A165" i="28"/>
  <c r="C165" i="28" s="1"/>
  <c r="A164" i="28"/>
  <c r="C164" i="28" s="1"/>
  <c r="A163" i="28"/>
  <c r="C163" i="28" s="1"/>
  <c r="A162" i="28"/>
  <c r="C162" i="28" s="1"/>
  <c r="A161" i="28"/>
  <c r="C161" i="28" s="1"/>
  <c r="A160" i="28"/>
  <c r="C160" i="28" s="1"/>
  <c r="A159" i="28"/>
  <c r="C159" i="28" s="1"/>
  <c r="A158" i="28"/>
  <c r="C158" i="28" s="1"/>
  <c r="A157" i="28"/>
  <c r="C157" i="28" s="1"/>
  <c r="A156" i="28"/>
  <c r="C156" i="28" s="1"/>
  <c r="A155" i="28"/>
  <c r="C155" i="28" s="1"/>
  <c r="A154" i="28"/>
  <c r="C154" i="28" s="1"/>
  <c r="A153" i="28"/>
  <c r="C153" i="28" s="1"/>
  <c r="A152" i="28"/>
  <c r="C152" i="28" s="1"/>
  <c r="A151" i="28"/>
  <c r="C151" i="28" s="1"/>
  <c r="A150" i="28"/>
  <c r="C150" i="28" s="1"/>
  <c r="A149" i="28"/>
  <c r="C149" i="28" s="1"/>
  <c r="A148" i="28"/>
  <c r="C148" i="28" s="1"/>
  <c r="A147" i="28"/>
  <c r="C147" i="28" s="1"/>
  <c r="A146" i="28"/>
  <c r="C146" i="28" s="1"/>
  <c r="A145" i="28"/>
  <c r="C145" i="28" s="1"/>
  <c r="A144" i="28"/>
  <c r="C144" i="28" s="1"/>
  <c r="A143" i="28"/>
  <c r="C143" i="28" s="1"/>
  <c r="A142" i="28"/>
  <c r="C142" i="28" s="1"/>
  <c r="A141" i="28"/>
  <c r="C141" i="28" s="1"/>
  <c r="A140" i="28"/>
  <c r="C140" i="28" s="1"/>
  <c r="A139" i="28"/>
  <c r="C139" i="28" s="1"/>
  <c r="A138" i="28"/>
  <c r="C138" i="28" s="1"/>
  <c r="A137" i="28"/>
  <c r="C137" i="28" s="1"/>
  <c r="A136" i="28"/>
  <c r="C136" i="28" s="1"/>
  <c r="A135" i="28"/>
  <c r="C135" i="28" s="1"/>
  <c r="A134" i="28"/>
  <c r="C134" i="28" s="1"/>
  <c r="A133" i="28"/>
  <c r="C133" i="28" s="1"/>
  <c r="A132" i="28"/>
  <c r="C132" i="28" s="1"/>
  <c r="A131" i="28"/>
  <c r="C131" i="28" s="1"/>
  <c r="A130" i="28"/>
  <c r="C130" i="28" s="1"/>
  <c r="A129" i="28"/>
  <c r="C129" i="28" s="1"/>
  <c r="A128" i="28"/>
  <c r="C128" i="28" s="1"/>
  <c r="A127" i="28"/>
  <c r="C127" i="28" s="1"/>
  <c r="A126" i="28"/>
  <c r="C126" i="28" s="1"/>
  <c r="A125" i="28"/>
  <c r="C125" i="28" s="1"/>
  <c r="A124" i="28"/>
  <c r="C124" i="28" s="1"/>
  <c r="A123" i="28"/>
  <c r="C123" i="28" s="1"/>
  <c r="A122" i="28"/>
  <c r="C122" i="28" s="1"/>
  <c r="A121" i="28"/>
  <c r="C121" i="28" s="1"/>
  <c r="A120" i="28"/>
  <c r="C120" i="28" s="1"/>
  <c r="A119" i="28"/>
  <c r="C119" i="28" s="1"/>
  <c r="A118" i="28"/>
  <c r="C118" i="28" s="1"/>
  <c r="A117" i="28"/>
  <c r="C117" i="28" s="1"/>
  <c r="A116" i="28"/>
  <c r="C116" i="28" s="1"/>
  <c r="A115" i="28"/>
  <c r="C115" i="28" s="1"/>
  <c r="A114" i="28"/>
  <c r="C114" i="28" s="1"/>
  <c r="A113" i="28"/>
  <c r="C113" i="28" s="1"/>
  <c r="A112" i="28"/>
  <c r="C112" i="28" s="1"/>
  <c r="A111" i="28"/>
  <c r="C111" i="28" s="1"/>
  <c r="A110" i="28"/>
  <c r="C110" i="28" s="1"/>
  <c r="A109" i="28"/>
  <c r="C109" i="28" s="1"/>
  <c r="A108" i="28"/>
  <c r="C108" i="28" s="1"/>
  <c r="A107" i="28"/>
  <c r="C107" i="28" s="1"/>
  <c r="A106" i="28"/>
  <c r="C106" i="28" s="1"/>
  <c r="A105" i="28"/>
  <c r="C105" i="28" s="1"/>
  <c r="A104" i="28"/>
  <c r="C104" i="28" s="1"/>
  <c r="A103" i="28"/>
  <c r="C103" i="28" s="1"/>
  <c r="A102" i="28"/>
  <c r="C102" i="28" s="1"/>
  <c r="A101" i="28"/>
  <c r="C101" i="28" s="1"/>
  <c r="A100" i="28"/>
  <c r="C100" i="28" s="1"/>
  <c r="A99" i="28"/>
  <c r="C99" i="28" s="1"/>
  <c r="A98" i="28"/>
  <c r="C98" i="28" s="1"/>
  <c r="A97" i="28"/>
  <c r="C97" i="28" s="1"/>
  <c r="A96" i="28"/>
  <c r="C96" i="28" s="1"/>
  <c r="A95" i="28"/>
  <c r="C95" i="28" s="1"/>
  <c r="A94" i="28"/>
  <c r="C94" i="28" s="1"/>
  <c r="A93" i="28"/>
  <c r="C93" i="28" s="1"/>
  <c r="A92" i="28"/>
  <c r="C92" i="28" s="1"/>
  <c r="A91" i="28"/>
  <c r="C91" i="28" s="1"/>
  <c r="A90" i="28"/>
  <c r="C90" i="28" s="1"/>
  <c r="A89" i="28"/>
  <c r="C89" i="28" s="1"/>
  <c r="A88" i="28"/>
  <c r="C88" i="28" s="1"/>
  <c r="A87" i="28"/>
  <c r="C87" i="28" s="1"/>
  <c r="A86" i="28"/>
  <c r="C86" i="28" s="1"/>
  <c r="A85" i="28"/>
  <c r="C85" i="28" s="1"/>
  <c r="A84" i="28"/>
  <c r="C84" i="28" s="1"/>
  <c r="A83" i="28"/>
  <c r="C83" i="28" s="1"/>
  <c r="A82" i="28"/>
  <c r="C82" i="28" s="1"/>
  <c r="A81" i="28"/>
  <c r="C81" i="28" s="1"/>
  <c r="A80" i="28"/>
  <c r="C80" i="28" s="1"/>
  <c r="A79" i="28"/>
  <c r="C79" i="28" s="1"/>
  <c r="A78" i="28"/>
  <c r="C78" i="28" s="1"/>
  <c r="A77" i="28"/>
  <c r="C77" i="28" s="1"/>
  <c r="A76" i="28"/>
  <c r="C76" i="28" s="1"/>
  <c r="A75" i="28"/>
  <c r="C75" i="28" s="1"/>
  <c r="A74" i="28"/>
  <c r="C74" i="28" s="1"/>
  <c r="A73" i="28"/>
  <c r="C73" i="28" s="1"/>
  <c r="A72" i="28"/>
  <c r="C72" i="28" s="1"/>
  <c r="A71" i="28"/>
  <c r="C71" i="28" s="1"/>
  <c r="A70" i="28"/>
  <c r="C70" i="28" s="1"/>
  <c r="A69" i="28"/>
  <c r="C69" i="28" s="1"/>
  <c r="A68" i="28"/>
  <c r="C68" i="28" s="1"/>
  <c r="A67" i="28"/>
  <c r="C67" i="28" s="1"/>
  <c r="A66" i="28"/>
  <c r="C66" i="28" s="1"/>
  <c r="A65" i="28"/>
  <c r="C65" i="28" s="1"/>
  <c r="A64" i="28"/>
  <c r="C64" i="28" s="1"/>
  <c r="A63" i="28"/>
  <c r="C63" i="28" s="1"/>
  <c r="A62" i="28"/>
  <c r="C62" i="28" s="1"/>
  <c r="A61" i="28"/>
  <c r="C61" i="28" s="1"/>
  <c r="A60" i="28"/>
  <c r="C60" i="28" s="1"/>
  <c r="A59" i="28"/>
  <c r="C59" i="28" s="1"/>
  <c r="A58" i="28"/>
  <c r="C58" i="28" s="1"/>
  <c r="A57" i="28"/>
  <c r="C57" i="28" s="1"/>
  <c r="A56" i="28"/>
  <c r="C56" i="28" s="1"/>
  <c r="A55" i="28"/>
  <c r="C55" i="28" s="1"/>
  <c r="A54" i="28"/>
  <c r="C54" i="28" s="1"/>
  <c r="A53" i="28"/>
  <c r="C53" i="28" s="1"/>
  <c r="A52" i="28"/>
  <c r="C52" i="28" s="1"/>
  <c r="A51" i="28"/>
  <c r="C51" i="28" s="1"/>
  <c r="A50" i="28"/>
  <c r="C50" i="28" s="1"/>
  <c r="A49" i="28"/>
  <c r="C49" i="28" s="1"/>
  <c r="A48" i="28"/>
  <c r="C48" i="28" s="1"/>
  <c r="A47" i="28"/>
  <c r="C47" i="28" s="1"/>
  <c r="A46" i="28"/>
  <c r="C46" i="28" s="1"/>
  <c r="A45" i="28"/>
  <c r="C45" i="28" s="1"/>
  <c r="A44" i="28"/>
  <c r="C44" i="28" s="1"/>
  <c r="A43" i="28"/>
  <c r="C43" i="28" s="1"/>
  <c r="A42" i="28"/>
  <c r="C42" i="28" s="1"/>
  <c r="A41" i="28"/>
  <c r="C41" i="28" s="1"/>
  <c r="A40" i="28"/>
  <c r="C40" i="28" s="1"/>
  <c r="A39" i="28"/>
  <c r="C39" i="28" s="1"/>
  <c r="A38" i="28"/>
  <c r="C38" i="28" s="1"/>
  <c r="A37" i="28"/>
  <c r="C37" i="28" s="1"/>
  <c r="A36" i="28"/>
  <c r="C36" i="28" s="1"/>
  <c r="A35" i="28"/>
  <c r="C35" i="28" s="1"/>
  <c r="A34" i="28"/>
  <c r="C34" i="28" s="1"/>
  <c r="A33" i="28"/>
  <c r="C33" i="28" s="1"/>
  <c r="A32" i="28"/>
  <c r="C32" i="28" s="1"/>
  <c r="A31" i="28"/>
  <c r="C31" i="28" s="1"/>
  <c r="A30" i="28"/>
  <c r="C30" i="28" s="1"/>
  <c r="A29" i="28"/>
  <c r="C29" i="28" s="1"/>
  <c r="A28" i="28"/>
  <c r="C28" i="28" s="1"/>
  <c r="A27" i="28"/>
  <c r="C27" i="28" s="1"/>
  <c r="A26" i="28"/>
  <c r="C26" i="28" s="1"/>
  <c r="A25" i="28"/>
  <c r="C25" i="28" s="1"/>
  <c r="A24" i="28"/>
  <c r="C24" i="28" s="1"/>
  <c r="A23" i="28"/>
  <c r="C23" i="28" s="1"/>
  <c r="A22" i="28"/>
  <c r="C22" i="28" s="1"/>
  <c r="A21" i="28"/>
  <c r="C21" i="28" s="1"/>
  <c r="A20" i="28"/>
  <c r="C20" i="28" s="1"/>
  <c r="A19" i="28"/>
  <c r="C19" i="28" s="1"/>
  <c r="A18" i="28"/>
  <c r="C18" i="28" s="1"/>
  <c r="A17" i="28"/>
  <c r="C17" i="28" s="1"/>
  <c r="A16" i="28"/>
  <c r="C16" i="28" s="1"/>
  <c r="A15" i="28"/>
  <c r="C15" i="28" s="1"/>
  <c r="A14" i="28"/>
  <c r="C14" i="28" s="1"/>
  <c r="A13" i="28"/>
  <c r="C13" i="28" s="1"/>
  <c r="A12" i="28"/>
  <c r="C12" i="28" s="1"/>
  <c r="A11" i="28"/>
  <c r="C11" i="28" s="1"/>
  <c r="A10" i="28"/>
  <c r="C10" i="28" s="1"/>
  <c r="A9" i="28"/>
  <c r="C9" i="28" s="1"/>
  <c r="A8" i="28"/>
  <c r="C8" i="28" s="1"/>
  <c r="A7" i="28"/>
  <c r="C7" i="28" s="1"/>
  <c r="A6" i="28"/>
  <c r="C6" i="28" s="1"/>
  <c r="A5" i="28"/>
  <c r="C5" i="28" s="1"/>
  <c r="A4" i="28"/>
  <c r="C4" i="28" s="1"/>
  <c r="A3" i="28"/>
  <c r="C3" i="28" s="1"/>
  <c r="A2" i="28"/>
  <c r="J32" i="12"/>
  <c r="G4" i="13"/>
  <c r="G3" i="13"/>
  <c r="G5" i="13"/>
  <c r="B455" i="28" l="1"/>
  <c r="B465" i="28"/>
  <c r="B459" i="28"/>
  <c r="B490" i="28"/>
  <c r="B498" i="28"/>
  <c r="B9" i="28"/>
  <c r="B5" i="28"/>
  <c r="B3" i="28"/>
  <c r="B7" i="28"/>
  <c r="B11" i="28"/>
  <c r="B33" i="28"/>
  <c r="B37" i="28"/>
  <c r="B41" i="28"/>
  <c r="B49" i="28"/>
  <c r="B57" i="28"/>
  <c r="B99" i="28"/>
  <c r="B113" i="28"/>
  <c r="B117" i="28"/>
  <c r="B121" i="28"/>
  <c r="B129" i="28"/>
  <c r="B133" i="28"/>
  <c r="B137" i="28"/>
  <c r="B141" i="28"/>
  <c r="B145" i="28"/>
  <c r="B149" i="28"/>
  <c r="B153" i="28"/>
  <c r="B157" i="28"/>
  <c r="B163" i="28"/>
  <c r="B167" i="28"/>
  <c r="B171" i="28"/>
  <c r="B175" i="28"/>
  <c r="B179" i="28"/>
  <c r="B183" i="28"/>
  <c r="B189" i="28"/>
  <c r="B193" i="28"/>
  <c r="B197" i="28"/>
  <c r="B218" i="28"/>
  <c r="B222" i="28"/>
  <c r="B226" i="28"/>
  <c r="B230" i="28"/>
  <c r="B234" i="28"/>
  <c r="B238" i="28"/>
  <c r="B242" i="28"/>
  <c r="B249" i="28"/>
  <c r="B253" i="28"/>
  <c r="B257" i="28"/>
  <c r="B261" i="28"/>
  <c r="B265" i="28"/>
  <c r="B269" i="28"/>
  <c r="B275" i="28"/>
  <c r="B279" i="28"/>
  <c r="B302" i="28"/>
  <c r="B308" i="28"/>
  <c r="B312" i="28"/>
  <c r="B316" i="28"/>
  <c r="B320" i="28"/>
  <c r="B324" i="28"/>
  <c r="B328" i="28"/>
  <c r="B332" i="28"/>
  <c r="B336" i="28"/>
  <c r="B340" i="28"/>
  <c r="B344" i="28"/>
  <c r="B348" i="28"/>
  <c r="B352" i="28"/>
  <c r="B356" i="28"/>
  <c r="B360" i="28"/>
  <c r="B364" i="28"/>
  <c r="B368" i="28"/>
  <c r="B372" i="28"/>
  <c r="B376" i="28"/>
  <c r="B380" i="28"/>
  <c r="B384" i="28"/>
  <c r="B388" i="28"/>
  <c r="B392" i="28"/>
  <c r="B396" i="28"/>
  <c r="B400" i="28"/>
  <c r="B404" i="28"/>
  <c r="B408" i="28"/>
  <c r="B413" i="28"/>
  <c r="B419" i="28"/>
  <c r="B423" i="28"/>
  <c r="B427" i="28"/>
  <c r="B433" i="28"/>
  <c r="B437" i="28"/>
  <c r="B441" i="28"/>
  <c r="B445" i="28"/>
  <c r="B451" i="28"/>
  <c r="B35" i="28"/>
  <c r="B39" i="28"/>
  <c r="B43" i="28"/>
  <c r="B55" i="28"/>
  <c r="B97" i="28"/>
  <c r="B101" i="28"/>
  <c r="B115" i="28"/>
  <c r="B119" i="28"/>
  <c r="B123" i="28"/>
  <c r="B131" i="28"/>
  <c r="B135" i="28"/>
  <c r="B139" i="28"/>
  <c r="B143" i="28"/>
  <c r="B147" i="28"/>
  <c r="B151" i="28"/>
  <c r="B155" i="28"/>
  <c r="B161" i="28"/>
  <c r="B165" i="28"/>
  <c r="B169" i="28"/>
  <c r="B173" i="28"/>
  <c r="B177" i="28"/>
  <c r="B181" i="28"/>
  <c r="B187" i="28"/>
  <c r="B191" i="28"/>
  <c r="B195" i="28"/>
  <c r="B220" i="28"/>
  <c r="B224" i="28"/>
  <c r="B228" i="28"/>
  <c r="B232" i="28"/>
  <c r="B236" i="28"/>
  <c r="B240" i="28"/>
  <c r="B244" i="28"/>
  <c r="B247" i="28"/>
  <c r="B251" i="28"/>
  <c r="B255" i="28"/>
  <c r="B259" i="28"/>
  <c r="B263" i="28"/>
  <c r="B267" i="28"/>
  <c r="B273" i="28"/>
  <c r="B277" i="28"/>
  <c r="B306" i="28"/>
  <c r="B310" i="28"/>
  <c r="B314" i="28"/>
  <c r="B318" i="28"/>
  <c r="B322" i="28"/>
  <c r="B326" i="28"/>
  <c r="B330" i="28"/>
  <c r="B334" i="28"/>
  <c r="B338" i="28"/>
  <c r="B342" i="28"/>
  <c r="B346" i="28"/>
  <c r="B350" i="28"/>
  <c r="B354" i="28"/>
  <c r="B358" i="28"/>
  <c r="B362" i="28"/>
  <c r="B366" i="28"/>
  <c r="B370" i="28"/>
  <c r="B374" i="28"/>
  <c r="B378" i="28"/>
  <c r="B382" i="28"/>
  <c r="B386" i="28"/>
  <c r="B390" i="28"/>
  <c r="B394" i="28"/>
  <c r="B398" i="28"/>
  <c r="B402" i="28"/>
  <c r="B406" i="28"/>
  <c r="B410" i="28"/>
  <c r="B411" i="28"/>
  <c r="B417" i="28"/>
  <c r="B421" i="28"/>
  <c r="B425" i="28"/>
  <c r="B429" i="28"/>
  <c r="B435" i="28"/>
  <c r="B439" i="28"/>
  <c r="B443" i="28"/>
  <c r="B449" i="28"/>
  <c r="B453" i="28"/>
  <c r="B457" i="28"/>
  <c r="B461" i="28"/>
  <c r="B467" i="28"/>
  <c r="B484" i="28"/>
  <c r="B488" i="28"/>
  <c r="B492" i="28"/>
  <c r="B496" i="28"/>
  <c r="B500" i="28"/>
  <c r="D3" i="28"/>
  <c r="B4" i="28"/>
  <c r="D5" i="28"/>
  <c r="B6" i="28"/>
  <c r="D7" i="28"/>
  <c r="B8" i="28"/>
  <c r="D9" i="28"/>
  <c r="B10" i="28"/>
  <c r="D11" i="28"/>
  <c r="B12" i="28"/>
  <c r="D13" i="28"/>
  <c r="B14" i="28"/>
  <c r="D15" i="28"/>
  <c r="B16" i="28"/>
  <c r="D17" i="28"/>
  <c r="B18" i="28"/>
  <c r="D19" i="28"/>
  <c r="B20" i="28"/>
  <c r="D21" i="28"/>
  <c r="B22" i="28"/>
  <c r="D23" i="28"/>
  <c r="B24" i="28"/>
  <c r="D25" i="28"/>
  <c r="B26" i="28"/>
  <c r="D27" i="28"/>
  <c r="B28" i="28"/>
  <c r="D29" i="28"/>
  <c r="B30" i="28"/>
  <c r="D31" i="28"/>
  <c r="B32" i="28"/>
  <c r="D33" i="28"/>
  <c r="B34" i="28"/>
  <c r="D35" i="28"/>
  <c r="B36" i="28"/>
  <c r="D37" i="28"/>
  <c r="B38" i="28"/>
  <c r="D39" i="28"/>
  <c r="B40" i="28"/>
  <c r="D41" i="28"/>
  <c r="B42" i="28"/>
  <c r="D43" i="28"/>
  <c r="B44" i="28"/>
  <c r="D45" i="28"/>
  <c r="B46" i="28"/>
  <c r="D47" i="28"/>
  <c r="B48" i="28"/>
  <c r="D49" i="28"/>
  <c r="B50" i="28"/>
  <c r="D51" i="28"/>
  <c r="B52" i="28"/>
  <c r="D53" i="28"/>
  <c r="B54" i="28"/>
  <c r="D55" i="28"/>
  <c r="B56" i="28"/>
  <c r="D57" i="28"/>
  <c r="B58" i="28"/>
  <c r="D59" i="28"/>
  <c r="B60" i="28"/>
  <c r="D61" i="28"/>
  <c r="B62" i="28"/>
  <c r="D63" i="28"/>
  <c r="B64" i="28"/>
  <c r="D65" i="28"/>
  <c r="B66" i="28"/>
  <c r="D67" i="28"/>
  <c r="B68" i="28"/>
  <c r="D69" i="28"/>
  <c r="B70" i="28"/>
  <c r="D71" i="28"/>
  <c r="B72" i="28"/>
  <c r="D73" i="28"/>
  <c r="B74" i="28"/>
  <c r="D75" i="28"/>
  <c r="B76" i="28"/>
  <c r="D77" i="28"/>
  <c r="B78" i="28"/>
  <c r="D79" i="28"/>
  <c r="B80" i="28"/>
  <c r="D81" i="28"/>
  <c r="B82" i="28"/>
  <c r="D83" i="28"/>
  <c r="B84" i="28"/>
  <c r="D85" i="28"/>
  <c r="B86" i="28"/>
  <c r="D87" i="28"/>
  <c r="B88" i="28"/>
  <c r="D89" i="28"/>
  <c r="B90" i="28"/>
  <c r="D91" i="28"/>
  <c r="B92" i="28"/>
  <c r="D93" i="28"/>
  <c r="B94" i="28"/>
  <c r="D95" i="28"/>
  <c r="B96" i="28"/>
  <c r="D97" i="28"/>
  <c r="B98" i="28"/>
  <c r="D99" i="28"/>
  <c r="B100" i="28"/>
  <c r="D101" i="28"/>
  <c r="B102" i="28"/>
  <c r="D103" i="28"/>
  <c r="B104" i="28"/>
  <c r="D105" i="28"/>
  <c r="B106" i="28"/>
  <c r="D107" i="28"/>
  <c r="B108" i="28"/>
  <c r="D109" i="28"/>
  <c r="B110" i="28"/>
  <c r="D111" i="28"/>
  <c r="B112" i="28"/>
  <c r="D113" i="28"/>
  <c r="B114" i="28"/>
  <c r="D115" i="28"/>
  <c r="B116" i="28"/>
  <c r="D117" i="28"/>
  <c r="B118" i="28"/>
  <c r="D119" i="28"/>
  <c r="B120" i="28"/>
  <c r="D121" i="28"/>
  <c r="B122" i="28"/>
  <c r="D123" i="28"/>
  <c r="B124" i="28"/>
  <c r="D125" i="28"/>
  <c r="B126" i="28"/>
  <c r="D127" i="28"/>
  <c r="B128" i="28"/>
  <c r="D129" i="28"/>
  <c r="B130" i="28"/>
  <c r="D131" i="28"/>
  <c r="B132" i="28"/>
  <c r="D133" i="28"/>
  <c r="B134" i="28"/>
  <c r="D135" i="28"/>
  <c r="B136" i="28"/>
  <c r="D137" i="28"/>
  <c r="B138" i="28"/>
  <c r="D139" i="28"/>
  <c r="B140" i="28"/>
  <c r="D141" i="28"/>
  <c r="B142" i="28"/>
  <c r="D143" i="28"/>
  <c r="B144" i="28"/>
  <c r="D145" i="28"/>
  <c r="B146" i="28"/>
  <c r="D147" i="28"/>
  <c r="B148" i="28"/>
  <c r="D149" i="28"/>
  <c r="B150" i="28"/>
  <c r="D151" i="28"/>
  <c r="B152" i="28"/>
  <c r="D153" i="28"/>
  <c r="B154" i="28"/>
  <c r="D155" i="28"/>
  <c r="B156" i="28"/>
  <c r="D157" i="28"/>
  <c r="B158" i="28"/>
  <c r="D159" i="28"/>
  <c r="B160" i="28"/>
  <c r="D161" i="28"/>
  <c r="B162" i="28"/>
  <c r="D163" i="28"/>
  <c r="B164" i="28"/>
  <c r="D165" i="28"/>
  <c r="B166" i="28"/>
  <c r="D167" i="28"/>
  <c r="B168" i="28"/>
  <c r="D169" i="28"/>
  <c r="B170" i="28"/>
  <c r="D171" i="28"/>
  <c r="B172" i="28"/>
  <c r="D173" i="28"/>
  <c r="B174" i="28"/>
  <c r="D175" i="28"/>
  <c r="B176" i="28"/>
  <c r="D177" i="28"/>
  <c r="B178" i="28"/>
  <c r="D179" i="28"/>
  <c r="B180" i="28"/>
  <c r="D181" i="28"/>
  <c r="B182" i="28"/>
  <c r="D183" i="28"/>
  <c r="B184" i="28"/>
  <c r="D185" i="28"/>
  <c r="B186" i="28"/>
  <c r="D187" i="28"/>
  <c r="B188" i="28"/>
  <c r="D189" i="28"/>
  <c r="B190" i="28"/>
  <c r="D191" i="28"/>
  <c r="B192" i="28"/>
  <c r="D193" i="28"/>
  <c r="B194" i="28"/>
  <c r="D195" i="28"/>
  <c r="B196" i="28"/>
  <c r="D197" i="28"/>
  <c r="B198" i="28"/>
  <c r="D199" i="28"/>
  <c r="B200" i="28"/>
  <c r="D201" i="28"/>
  <c r="B202" i="28"/>
  <c r="D203" i="28"/>
  <c r="B204" i="28"/>
  <c r="D205" i="28"/>
  <c r="B206" i="28"/>
  <c r="D207" i="28"/>
  <c r="B208" i="28"/>
  <c r="D209" i="28"/>
  <c r="B210" i="28"/>
  <c r="D211" i="28"/>
  <c r="B212" i="28"/>
  <c r="D213" i="28"/>
  <c r="B214" i="28"/>
  <c r="D215" i="28"/>
  <c r="B216" i="28"/>
  <c r="D217" i="28"/>
  <c r="D219" i="28"/>
  <c r="D221" i="28"/>
  <c r="D223" i="28"/>
  <c r="D225" i="28"/>
  <c r="D227" i="28"/>
  <c r="D229" i="28"/>
  <c r="D231" i="28"/>
  <c r="D233" i="28"/>
  <c r="D235" i="28"/>
  <c r="D237" i="28"/>
  <c r="D239" i="28"/>
  <c r="D241" i="28"/>
  <c r="D243" i="28"/>
  <c r="D246" i="28"/>
  <c r="D248" i="28"/>
  <c r="D250" i="28"/>
  <c r="D252" i="28"/>
  <c r="D254" i="28"/>
  <c r="D256" i="28"/>
  <c r="D258" i="28"/>
  <c r="D260" i="28"/>
  <c r="D262" i="28"/>
  <c r="D264" i="28"/>
  <c r="D266" i="28"/>
  <c r="D268" i="28"/>
  <c r="D270" i="28"/>
  <c r="B271" i="28"/>
  <c r="D272" i="28"/>
  <c r="D274" i="28"/>
  <c r="D276" i="28"/>
  <c r="D278" i="28"/>
  <c r="D280" i="28"/>
  <c r="B281" i="28"/>
  <c r="D282" i="28"/>
  <c r="B283" i="28"/>
  <c r="D284" i="28"/>
  <c r="B285" i="28"/>
  <c r="D286" i="28"/>
  <c r="B287" i="28"/>
  <c r="D288" i="28"/>
  <c r="B289" i="28"/>
  <c r="D290" i="28"/>
  <c r="B291" i="28"/>
  <c r="D292" i="28"/>
  <c r="B293" i="28"/>
  <c r="D294" i="28"/>
  <c r="B295" i="28"/>
  <c r="D296" i="28"/>
  <c r="B297" i="28"/>
  <c r="D298" i="28"/>
  <c r="B299" i="28"/>
  <c r="D300" i="28"/>
  <c r="B301" i="28"/>
  <c r="D302" i="28"/>
  <c r="B303" i="28"/>
  <c r="D304" i="28"/>
  <c r="B305" i="28"/>
  <c r="D306" i="28"/>
  <c r="B307" i="28"/>
  <c r="D308" i="28"/>
  <c r="B309" i="28"/>
  <c r="D310" i="28"/>
  <c r="B311" i="28"/>
  <c r="D312" i="28"/>
  <c r="B313" i="28"/>
  <c r="D314" i="28"/>
  <c r="B315" i="28"/>
  <c r="D316" i="28"/>
  <c r="B317" i="28"/>
  <c r="D318" i="28"/>
  <c r="B319" i="28"/>
  <c r="D320" i="28"/>
  <c r="B321" i="28"/>
  <c r="D322" i="28"/>
  <c r="B323" i="28"/>
  <c r="D324" i="28"/>
  <c r="B325" i="28"/>
  <c r="D326" i="28"/>
  <c r="B327" i="28"/>
  <c r="D328" i="28"/>
  <c r="B329" i="28"/>
  <c r="D330" i="28"/>
  <c r="B331" i="28"/>
  <c r="D332" i="28"/>
  <c r="B333" i="28"/>
  <c r="D334" i="28"/>
  <c r="B335" i="28"/>
  <c r="D336" i="28"/>
  <c r="B337" i="28"/>
  <c r="D338" i="28"/>
  <c r="B339" i="28"/>
  <c r="D340" i="28"/>
  <c r="B341" i="28"/>
  <c r="D342" i="28"/>
  <c r="B343" i="28"/>
  <c r="D344" i="28"/>
  <c r="B345" i="28"/>
  <c r="D346" i="28"/>
  <c r="B347" i="28"/>
  <c r="D348" i="28"/>
  <c r="B349" i="28"/>
  <c r="D350" i="28"/>
  <c r="B351" i="28"/>
  <c r="D352" i="28"/>
  <c r="B353" i="28"/>
  <c r="D354" i="28"/>
  <c r="B355" i="28"/>
  <c r="D356" i="28"/>
  <c r="B357" i="28"/>
  <c r="D358" i="28"/>
  <c r="B359" i="28"/>
  <c r="D360" i="28"/>
  <c r="B361" i="28"/>
  <c r="D362" i="28"/>
  <c r="B363" i="28"/>
  <c r="D364" i="28"/>
  <c r="B365" i="28"/>
  <c r="D366" i="28"/>
  <c r="B367" i="28"/>
  <c r="D368" i="28"/>
  <c r="B369" i="28"/>
  <c r="D370" i="28"/>
  <c r="B371" i="28"/>
  <c r="D372" i="28"/>
  <c r="B373" i="28"/>
  <c r="D374" i="28"/>
  <c r="B375" i="28"/>
  <c r="D376" i="28"/>
  <c r="B377" i="28"/>
  <c r="D378" i="28"/>
  <c r="B379" i="28"/>
  <c r="D380" i="28"/>
  <c r="B381" i="28"/>
  <c r="D382" i="28"/>
  <c r="B383" i="28"/>
  <c r="D384" i="28"/>
  <c r="B385" i="28"/>
  <c r="D386" i="28"/>
  <c r="B387" i="28"/>
  <c r="D388" i="28"/>
  <c r="B389" i="28"/>
  <c r="D390" i="28"/>
  <c r="B391" i="28"/>
  <c r="D392" i="28"/>
  <c r="B393" i="28"/>
  <c r="D394" i="28"/>
  <c r="B395" i="28"/>
  <c r="D396" i="28"/>
  <c r="B397" i="28"/>
  <c r="D398" i="28"/>
  <c r="B399" i="28"/>
  <c r="D400" i="28"/>
  <c r="B401" i="28"/>
  <c r="D402" i="28"/>
  <c r="B403" i="28"/>
  <c r="D404" i="28"/>
  <c r="B405" i="28"/>
  <c r="D406" i="28"/>
  <c r="B407" i="28"/>
  <c r="D408" i="28"/>
  <c r="B409" i="28"/>
  <c r="D410" i="28"/>
  <c r="D412" i="28"/>
  <c r="D414" i="28"/>
  <c r="B415" i="28"/>
  <c r="D416" i="28"/>
  <c r="D418" i="28"/>
  <c r="D420" i="28"/>
  <c r="D422" i="28"/>
  <c r="D424" i="28"/>
  <c r="D426" i="28"/>
  <c r="D428" i="28"/>
  <c r="D430" i="28"/>
  <c r="B431" i="28"/>
  <c r="D432" i="28"/>
  <c r="D434" i="28"/>
  <c r="D436" i="28"/>
  <c r="D438" i="28"/>
  <c r="D440" i="28"/>
  <c r="D442" i="28"/>
  <c r="D444" i="28"/>
  <c r="D446" i="28"/>
  <c r="B447" i="28"/>
  <c r="D448" i="28"/>
  <c r="D450" i="28"/>
  <c r="D452" i="28"/>
  <c r="D454" i="28"/>
  <c r="D456" i="28"/>
  <c r="D458" i="28"/>
  <c r="D460" i="28"/>
  <c r="D462" i="28"/>
  <c r="B463" i="28"/>
  <c r="D464" i="28"/>
  <c r="D466" i="28"/>
  <c r="D468" i="28"/>
  <c r="B469" i="28"/>
  <c r="D470" i="28"/>
  <c r="B471" i="28"/>
  <c r="D472" i="28"/>
  <c r="B473" i="28"/>
  <c r="D474" i="28"/>
  <c r="B475" i="28"/>
  <c r="D476" i="28"/>
  <c r="B477" i="28"/>
  <c r="D478" i="28"/>
  <c r="B479" i="28"/>
  <c r="D480" i="28"/>
  <c r="B481" i="28"/>
  <c r="D482" i="28"/>
  <c r="B2" i="28"/>
  <c r="C483" i="28"/>
  <c r="B483" i="28"/>
  <c r="C485" i="28"/>
  <c r="B485" i="28"/>
  <c r="C487" i="28"/>
  <c r="D487" i="28"/>
  <c r="B487" i="28"/>
  <c r="D4" i="28"/>
  <c r="D6" i="28"/>
  <c r="D8" i="28"/>
  <c r="D10" i="28"/>
  <c r="D12" i="28"/>
  <c r="B13" i="28"/>
  <c r="D14" i="28"/>
  <c r="B15" i="28"/>
  <c r="D16" i="28"/>
  <c r="B17" i="28"/>
  <c r="D18" i="28"/>
  <c r="B19" i="28"/>
  <c r="D20" i="28"/>
  <c r="B21" i="28"/>
  <c r="D22" i="28"/>
  <c r="B23" i="28"/>
  <c r="D24" i="28"/>
  <c r="B25" i="28"/>
  <c r="D26" i="28"/>
  <c r="B27" i="28"/>
  <c r="D28" i="28"/>
  <c r="B29" i="28"/>
  <c r="D30" i="28"/>
  <c r="B31" i="28"/>
  <c r="D32" i="28"/>
  <c r="D34" i="28"/>
  <c r="D36" i="28"/>
  <c r="D38" i="28"/>
  <c r="D40" i="28"/>
  <c r="D42" i="28"/>
  <c r="D44" i="28"/>
  <c r="B45" i="28"/>
  <c r="D46" i="28"/>
  <c r="B47" i="28"/>
  <c r="D48" i="28"/>
  <c r="D50" i="28"/>
  <c r="B51" i="28"/>
  <c r="D52" i="28"/>
  <c r="B53" i="28"/>
  <c r="D54" i="28"/>
  <c r="D56" i="28"/>
  <c r="D58" i="28"/>
  <c r="B59" i="28"/>
  <c r="D60" i="28"/>
  <c r="B61" i="28"/>
  <c r="D62" i="28"/>
  <c r="B63" i="28"/>
  <c r="D64" i="28"/>
  <c r="B65" i="28"/>
  <c r="D66" i="28"/>
  <c r="B67" i="28"/>
  <c r="D68" i="28"/>
  <c r="B69" i="28"/>
  <c r="D70" i="28"/>
  <c r="B71" i="28"/>
  <c r="D72" i="28"/>
  <c r="B73" i="28"/>
  <c r="D74" i="28"/>
  <c r="B75" i="28"/>
  <c r="D76" i="28"/>
  <c r="B77" i="28"/>
  <c r="D78" i="28"/>
  <c r="B79" i="28"/>
  <c r="D80" i="28"/>
  <c r="B81" i="28"/>
  <c r="D82" i="28"/>
  <c r="B83" i="28"/>
  <c r="D84" i="28"/>
  <c r="B85" i="28"/>
  <c r="D86" i="28"/>
  <c r="B87" i="28"/>
  <c r="D88" i="28"/>
  <c r="B89" i="28"/>
  <c r="D90" i="28"/>
  <c r="B91" i="28"/>
  <c r="D92" i="28"/>
  <c r="B93" i="28"/>
  <c r="D94" i="28"/>
  <c r="B95" i="28"/>
  <c r="D96" i="28"/>
  <c r="D98" i="28"/>
  <c r="D100" i="28"/>
  <c r="D102" i="28"/>
  <c r="B103" i="28"/>
  <c r="D104" i="28"/>
  <c r="B105" i="28"/>
  <c r="D106" i="28"/>
  <c r="B107" i="28"/>
  <c r="D108" i="28"/>
  <c r="B109" i="28"/>
  <c r="D110" i="28"/>
  <c r="B111" i="28"/>
  <c r="D112" i="28"/>
  <c r="D114" i="28"/>
  <c r="D116" i="28"/>
  <c r="D118" i="28"/>
  <c r="D120" i="28"/>
  <c r="D122" i="28"/>
  <c r="D124" i="28"/>
  <c r="B125" i="28"/>
  <c r="D126" i="28"/>
  <c r="B127" i="28"/>
  <c r="D128" i="28"/>
  <c r="D130" i="28"/>
  <c r="D132" i="28"/>
  <c r="D134" i="28"/>
  <c r="D136" i="28"/>
  <c r="D138" i="28"/>
  <c r="D140" i="28"/>
  <c r="D142" i="28"/>
  <c r="D144" i="28"/>
  <c r="D146" i="28"/>
  <c r="D148" i="28"/>
  <c r="D150" i="28"/>
  <c r="D152" i="28"/>
  <c r="D154" i="28"/>
  <c r="D156" i="28"/>
  <c r="D158" i="28"/>
  <c r="B159" i="28"/>
  <c r="D160" i="28"/>
  <c r="D162" i="28"/>
  <c r="D164" i="28"/>
  <c r="D166" i="28"/>
  <c r="D168" i="28"/>
  <c r="D170" i="28"/>
  <c r="D172" i="28"/>
  <c r="D174" i="28"/>
  <c r="D176" i="28"/>
  <c r="D178" i="28"/>
  <c r="D180" i="28"/>
  <c r="D182" i="28"/>
  <c r="D184" i="28"/>
  <c r="B185" i="28"/>
  <c r="D186" i="28"/>
  <c r="D188" i="28"/>
  <c r="D190" i="28"/>
  <c r="D192" i="28"/>
  <c r="D194" i="28"/>
  <c r="D196" i="28"/>
  <c r="D198" i="28"/>
  <c r="B199" i="28"/>
  <c r="D200" i="28"/>
  <c r="B201" i="28"/>
  <c r="D202" i="28"/>
  <c r="B203" i="28"/>
  <c r="D204" i="28"/>
  <c r="B205" i="28"/>
  <c r="D206" i="28"/>
  <c r="B207" i="28"/>
  <c r="D208" i="28"/>
  <c r="B209" i="28"/>
  <c r="D210" i="28"/>
  <c r="B211" i="28"/>
  <c r="D212" i="28"/>
  <c r="B213" i="28"/>
  <c r="D214" i="28"/>
  <c r="B215" i="28"/>
  <c r="D216" i="28"/>
  <c r="B217" i="28"/>
  <c r="D218" i="28"/>
  <c r="B219" i="28"/>
  <c r="D220" i="28"/>
  <c r="B221" i="28"/>
  <c r="D222" i="28"/>
  <c r="B223" i="28"/>
  <c r="D224" i="28"/>
  <c r="B225" i="28"/>
  <c r="D226" i="28"/>
  <c r="B227" i="28"/>
  <c r="D228" i="28"/>
  <c r="B229" i="28"/>
  <c r="D230" i="28"/>
  <c r="B231" i="28"/>
  <c r="D232" i="28"/>
  <c r="B233" i="28"/>
  <c r="D234" i="28"/>
  <c r="B235" i="28"/>
  <c r="D236" i="28"/>
  <c r="B237" i="28"/>
  <c r="D238" i="28"/>
  <c r="B239" i="28"/>
  <c r="D240" i="28"/>
  <c r="B241" i="28"/>
  <c r="D242" i="28"/>
  <c r="B243" i="28"/>
  <c r="D244" i="28"/>
  <c r="B245" i="28"/>
  <c r="B246" i="28"/>
  <c r="D247" i="28"/>
  <c r="B248" i="28"/>
  <c r="D249" i="28"/>
  <c r="B250" i="28"/>
  <c r="D251" i="28"/>
  <c r="B252" i="28"/>
  <c r="D253" i="28"/>
  <c r="B254" i="28"/>
  <c r="D255" i="28"/>
  <c r="B256" i="28"/>
  <c r="D257" i="28"/>
  <c r="B258" i="28"/>
  <c r="D259" i="28"/>
  <c r="B260" i="28"/>
  <c r="D261" i="28"/>
  <c r="B262" i="28"/>
  <c r="D263" i="28"/>
  <c r="B264" i="28"/>
  <c r="D265" i="28"/>
  <c r="B266" i="28"/>
  <c r="D267" i="28"/>
  <c r="B268" i="28"/>
  <c r="D269" i="28"/>
  <c r="B270" i="28"/>
  <c r="D271" i="28"/>
  <c r="B272" i="28"/>
  <c r="D273" i="28"/>
  <c r="B274" i="28"/>
  <c r="D275" i="28"/>
  <c r="B276" i="28"/>
  <c r="D277" i="28"/>
  <c r="B278" i="28"/>
  <c r="D279" i="28"/>
  <c r="B280" i="28"/>
  <c r="D281" i="28"/>
  <c r="B282" i="28"/>
  <c r="D283" i="28"/>
  <c r="B284" i="28"/>
  <c r="D285" i="28"/>
  <c r="B286" i="28"/>
  <c r="D287" i="28"/>
  <c r="B288" i="28"/>
  <c r="D289" i="28"/>
  <c r="B290" i="28"/>
  <c r="D291" i="28"/>
  <c r="B292" i="28"/>
  <c r="D293" i="28"/>
  <c r="B294" i="28"/>
  <c r="D295" i="28"/>
  <c r="B296" i="28"/>
  <c r="D297" i="28"/>
  <c r="B298" i="28"/>
  <c r="D299" i="28"/>
  <c r="B300" i="28"/>
  <c r="D301" i="28"/>
  <c r="D303" i="28"/>
  <c r="B304" i="28"/>
  <c r="D305" i="28"/>
  <c r="D307" i="28"/>
  <c r="D309" i="28"/>
  <c r="D311" i="28"/>
  <c r="D313" i="28"/>
  <c r="D315" i="28"/>
  <c r="D317" i="28"/>
  <c r="D319" i="28"/>
  <c r="D321" i="28"/>
  <c r="D323" i="28"/>
  <c r="D325" i="28"/>
  <c r="D327" i="28"/>
  <c r="D329" i="28"/>
  <c r="D331" i="28"/>
  <c r="D333" i="28"/>
  <c r="D335" i="28"/>
  <c r="D337" i="28"/>
  <c r="D339" i="28"/>
  <c r="D341" i="28"/>
  <c r="D343" i="28"/>
  <c r="D345" i="28"/>
  <c r="D347" i="28"/>
  <c r="D349" i="28"/>
  <c r="D351" i="28"/>
  <c r="D353" i="28"/>
  <c r="D355" i="28"/>
  <c r="D357" i="28"/>
  <c r="D359" i="28"/>
  <c r="D361" i="28"/>
  <c r="D363" i="28"/>
  <c r="D365" i="28"/>
  <c r="D367" i="28"/>
  <c r="D369" i="28"/>
  <c r="D371" i="28"/>
  <c r="D373" i="28"/>
  <c r="D375" i="28"/>
  <c r="D377" i="28"/>
  <c r="D379" i="28"/>
  <c r="D381" i="28"/>
  <c r="D383" i="28"/>
  <c r="D385" i="28"/>
  <c r="D387" i="28"/>
  <c r="D389" i="28"/>
  <c r="D391" i="28"/>
  <c r="D393" i="28"/>
  <c r="D395" i="28"/>
  <c r="D397" i="28"/>
  <c r="D399" i="28"/>
  <c r="D401" i="28"/>
  <c r="D403" i="28"/>
  <c r="D405" i="28"/>
  <c r="D407" i="28"/>
  <c r="D409" i="28"/>
  <c r="D411" i="28"/>
  <c r="B412" i="28"/>
  <c r="D413" i="28"/>
  <c r="B414" i="28"/>
  <c r="D415" i="28"/>
  <c r="B416" i="28"/>
  <c r="D417" i="28"/>
  <c r="B418" i="28"/>
  <c r="D419" i="28"/>
  <c r="B420" i="28"/>
  <c r="D421" i="28"/>
  <c r="B422" i="28"/>
  <c r="D423" i="28"/>
  <c r="B424" i="28"/>
  <c r="D425" i="28"/>
  <c r="B426" i="28"/>
  <c r="D427" i="28"/>
  <c r="B428" i="28"/>
  <c r="D429" i="28"/>
  <c r="B430" i="28"/>
  <c r="D431" i="28"/>
  <c r="B432" i="28"/>
  <c r="D433" i="28"/>
  <c r="B434" i="28"/>
  <c r="D435" i="28"/>
  <c r="B436" i="28"/>
  <c r="D437" i="28"/>
  <c r="B438" i="28"/>
  <c r="D439" i="28"/>
  <c r="B440" i="28"/>
  <c r="D441" i="28"/>
  <c r="B442" i="28"/>
  <c r="D443" i="28"/>
  <c r="B444" i="28"/>
  <c r="D445" i="28"/>
  <c r="B446" i="28"/>
  <c r="D447" i="28"/>
  <c r="B448" i="28"/>
  <c r="D449" i="28"/>
  <c r="B450" i="28"/>
  <c r="D451" i="28"/>
  <c r="B452" i="28"/>
  <c r="D453" i="28"/>
  <c r="B454" i="28"/>
  <c r="D455" i="28"/>
  <c r="B456" i="28"/>
  <c r="D457" i="28"/>
  <c r="B458" i="28"/>
  <c r="D459" i="28"/>
  <c r="B460" i="28"/>
  <c r="D461" i="28"/>
  <c r="B462" i="28"/>
  <c r="D463" i="28"/>
  <c r="B464" i="28"/>
  <c r="D465" i="28"/>
  <c r="B466" i="28"/>
  <c r="D467" i="28"/>
  <c r="B468" i="28"/>
  <c r="D469" i="28"/>
  <c r="B470" i="28"/>
  <c r="D471" i="28"/>
  <c r="B472" i="28"/>
  <c r="D473" i="28"/>
  <c r="B474" i="28"/>
  <c r="D475" i="28"/>
  <c r="B476" i="28"/>
  <c r="D477" i="28"/>
  <c r="B478" i="28"/>
  <c r="D479" i="28"/>
  <c r="B480" i="28"/>
  <c r="D481" i="28"/>
  <c r="B482" i="28"/>
  <c r="D484" i="28"/>
  <c r="D486" i="28"/>
  <c r="D488" i="28"/>
  <c r="B489" i="28"/>
  <c r="D490" i="28"/>
  <c r="B491" i="28"/>
  <c r="D492" i="28"/>
  <c r="B493" i="28"/>
  <c r="D494" i="28"/>
  <c r="B495" i="28"/>
  <c r="D496" i="28"/>
  <c r="B497" i="28"/>
  <c r="D498" i="28"/>
  <c r="B499" i="28"/>
  <c r="D500" i="28"/>
  <c r="C1" i="28"/>
  <c r="D489" i="28"/>
  <c r="D491" i="28"/>
  <c r="D493" i="28"/>
  <c r="D495" i="28"/>
  <c r="D497" i="28"/>
  <c r="D499" i="28"/>
  <c r="D245" i="28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I6" i="22"/>
  <c r="I7" i="22"/>
  <c r="G7" i="22" s="1"/>
  <c r="I8" i="22"/>
  <c r="I9" i="22"/>
  <c r="I10" i="22"/>
  <c r="I11" i="22"/>
  <c r="I12" i="22"/>
  <c r="I13" i="22"/>
  <c r="G13" i="22" s="1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K134" i="22" s="1"/>
  <c r="I135" i="22"/>
  <c r="K135" i="22" s="1"/>
  <c r="I136" i="22"/>
  <c r="K136" i="22" s="1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J326" i="22" s="1"/>
  <c r="I327" i="22"/>
  <c r="J327" i="22" s="1"/>
  <c r="I328" i="22"/>
  <c r="J328" i="22" s="1"/>
  <c r="I329" i="22"/>
  <c r="J329" i="22" s="1"/>
  <c r="I330" i="22"/>
  <c r="J330" i="22" s="1"/>
  <c r="I331" i="22"/>
  <c r="J331" i="22" s="1"/>
  <c r="I332" i="22"/>
  <c r="J332" i="22" s="1"/>
  <c r="I333" i="22"/>
  <c r="J333" i="22" s="1"/>
  <c r="I334" i="22"/>
  <c r="J334" i="22" s="1"/>
  <c r="I335" i="22"/>
  <c r="J335" i="22" s="1"/>
  <c r="I336" i="22"/>
  <c r="J336" i="22" s="1"/>
  <c r="I337" i="22"/>
  <c r="J337" i="22" s="1"/>
  <c r="I338" i="22"/>
  <c r="J338" i="22" s="1"/>
  <c r="I339" i="22"/>
  <c r="J339" i="22" s="1"/>
  <c r="I340" i="22"/>
  <c r="J340" i="22" s="1"/>
  <c r="I341" i="22"/>
  <c r="J341" i="22" s="1"/>
  <c r="I342" i="22"/>
  <c r="J342" i="22" s="1"/>
  <c r="I343" i="22"/>
  <c r="J343" i="22" s="1"/>
  <c r="I344" i="22"/>
  <c r="J344" i="22" s="1"/>
  <c r="I345" i="22"/>
  <c r="J345" i="22" s="1"/>
  <c r="I346" i="22"/>
  <c r="J346" i="22" s="1"/>
  <c r="I347" i="22"/>
  <c r="J347" i="22" s="1"/>
  <c r="I348" i="22"/>
  <c r="J348" i="22" s="1"/>
  <c r="I349" i="22"/>
  <c r="J349" i="22" s="1"/>
  <c r="I350" i="22"/>
  <c r="J350" i="22" s="1"/>
  <c r="I351" i="22"/>
  <c r="J351" i="22" s="1"/>
  <c r="I352" i="22"/>
  <c r="J352" i="22" s="1"/>
  <c r="I353" i="22"/>
  <c r="J353" i="22" s="1"/>
  <c r="I354" i="22"/>
  <c r="J354" i="22" s="1"/>
  <c r="I355" i="22"/>
  <c r="J355" i="22" s="1"/>
  <c r="I356" i="22"/>
  <c r="J356" i="22" s="1"/>
  <c r="I357" i="22"/>
  <c r="J357" i="22" s="1"/>
  <c r="I358" i="22"/>
  <c r="J358" i="22" s="1"/>
  <c r="I359" i="22"/>
  <c r="J359" i="22" s="1"/>
  <c r="I360" i="22"/>
  <c r="J360" i="22" s="1"/>
  <c r="I361" i="22"/>
  <c r="J361" i="22" s="1"/>
  <c r="I362" i="22"/>
  <c r="J362" i="22" s="1"/>
  <c r="I363" i="22"/>
  <c r="J363" i="22" s="1"/>
  <c r="I364" i="22"/>
  <c r="J364" i="22" s="1"/>
  <c r="I365" i="22"/>
  <c r="J365" i="22" s="1"/>
  <c r="I366" i="22"/>
  <c r="J366" i="22" s="1"/>
  <c r="I367" i="22"/>
  <c r="J367" i="22" s="1"/>
  <c r="I368" i="22"/>
  <c r="J368" i="22" s="1"/>
  <c r="I369" i="22"/>
  <c r="J369" i="22" s="1"/>
  <c r="I370" i="22"/>
  <c r="J370" i="22" s="1"/>
  <c r="I371" i="22"/>
  <c r="J371" i="22" s="1"/>
  <c r="I372" i="22"/>
  <c r="J372" i="22" s="1"/>
  <c r="I373" i="22"/>
  <c r="J373" i="22" s="1"/>
  <c r="I374" i="22"/>
  <c r="J374" i="22" s="1"/>
  <c r="I375" i="22"/>
  <c r="J375" i="22" s="1"/>
  <c r="I376" i="22"/>
  <c r="J376" i="22" s="1"/>
  <c r="I377" i="22"/>
  <c r="J377" i="22" s="1"/>
  <c r="I378" i="22"/>
  <c r="J378" i="22" s="1"/>
  <c r="I379" i="22"/>
  <c r="J379" i="22" s="1"/>
  <c r="I380" i="22"/>
  <c r="J380" i="22" s="1"/>
  <c r="I381" i="22"/>
  <c r="J381" i="22" s="1"/>
  <c r="I382" i="22"/>
  <c r="J382" i="22" s="1"/>
  <c r="I383" i="22"/>
  <c r="J383" i="22" s="1"/>
  <c r="I384" i="22"/>
  <c r="J384" i="22" s="1"/>
  <c r="I385" i="22"/>
  <c r="J385" i="22" s="1"/>
  <c r="I386" i="22"/>
  <c r="J386" i="22" s="1"/>
  <c r="I387" i="22"/>
  <c r="J387" i="22" s="1"/>
  <c r="I388" i="22"/>
  <c r="J388" i="22" s="1"/>
  <c r="I389" i="22"/>
  <c r="J389" i="22" s="1"/>
  <c r="I390" i="22"/>
  <c r="J390" i="22" s="1"/>
  <c r="I391" i="22"/>
  <c r="J391" i="22" s="1"/>
  <c r="I392" i="22"/>
  <c r="J392" i="22" s="1"/>
  <c r="I393" i="22"/>
  <c r="J393" i="22" s="1"/>
  <c r="I394" i="22"/>
  <c r="J394" i="22" s="1"/>
  <c r="I395" i="22"/>
  <c r="J395" i="22" s="1"/>
  <c r="I396" i="22"/>
  <c r="J396" i="22" s="1"/>
  <c r="I397" i="22"/>
  <c r="J397" i="22" s="1"/>
  <c r="I398" i="22"/>
  <c r="J398" i="22" s="1"/>
  <c r="I399" i="22"/>
  <c r="J399" i="22" s="1"/>
  <c r="I400" i="22"/>
  <c r="J400" i="22" s="1"/>
  <c r="I401" i="22"/>
  <c r="J401" i="22" s="1"/>
  <c r="I402" i="22"/>
  <c r="J402" i="22" s="1"/>
  <c r="I403" i="22"/>
  <c r="J403" i="22" s="1"/>
  <c r="I404" i="22"/>
  <c r="J404" i="22" s="1"/>
  <c r="I405" i="22"/>
  <c r="J405" i="22" s="1"/>
  <c r="I406" i="22"/>
  <c r="J406" i="22" s="1"/>
  <c r="I407" i="22"/>
  <c r="J407" i="22" s="1"/>
  <c r="I408" i="22"/>
  <c r="J408" i="22" s="1"/>
  <c r="I409" i="22"/>
  <c r="J409" i="22" s="1"/>
  <c r="I410" i="22"/>
  <c r="J410" i="22" s="1"/>
  <c r="I411" i="22"/>
  <c r="J411" i="22" s="1"/>
  <c r="I412" i="22"/>
  <c r="J412" i="22" s="1"/>
  <c r="I413" i="22"/>
  <c r="J413" i="22" s="1"/>
  <c r="I414" i="22"/>
  <c r="J414" i="22" s="1"/>
  <c r="I415" i="22"/>
  <c r="J415" i="22" s="1"/>
  <c r="I416" i="22"/>
  <c r="J416" i="22" s="1"/>
  <c r="I417" i="22"/>
  <c r="J417" i="22" s="1"/>
  <c r="I418" i="22"/>
  <c r="J418" i="22" s="1"/>
  <c r="I419" i="22"/>
  <c r="J419" i="22" s="1"/>
  <c r="I420" i="22"/>
  <c r="J420" i="22" s="1"/>
  <c r="I421" i="22"/>
  <c r="J421" i="22" s="1"/>
  <c r="I422" i="22"/>
  <c r="J422" i="22" s="1"/>
  <c r="I423" i="22"/>
  <c r="J423" i="22" s="1"/>
  <c r="I424" i="22"/>
  <c r="J424" i="22" s="1"/>
  <c r="I425" i="22"/>
  <c r="J425" i="22" s="1"/>
  <c r="I426" i="22"/>
  <c r="J426" i="22" s="1"/>
  <c r="I427" i="22"/>
  <c r="J427" i="22" s="1"/>
  <c r="I428" i="22"/>
  <c r="J428" i="22" s="1"/>
  <c r="I429" i="22"/>
  <c r="J429" i="22" s="1"/>
  <c r="I430" i="22"/>
  <c r="J430" i="22" s="1"/>
  <c r="I431" i="22"/>
  <c r="J431" i="22" s="1"/>
  <c r="I432" i="22"/>
  <c r="J432" i="22" s="1"/>
  <c r="I433" i="22"/>
  <c r="J433" i="22" s="1"/>
  <c r="I434" i="22"/>
  <c r="J434" i="22" s="1"/>
  <c r="I435" i="22"/>
  <c r="J435" i="22" s="1"/>
  <c r="I436" i="22"/>
  <c r="J436" i="22" s="1"/>
  <c r="I437" i="22"/>
  <c r="J437" i="22" s="1"/>
  <c r="I438" i="22"/>
  <c r="J438" i="22" s="1"/>
  <c r="I439" i="22"/>
  <c r="J439" i="22" s="1"/>
  <c r="I440" i="22"/>
  <c r="J440" i="22" s="1"/>
  <c r="I441" i="22"/>
  <c r="J441" i="22" s="1"/>
  <c r="I442" i="22"/>
  <c r="J442" i="22" s="1"/>
  <c r="I443" i="22"/>
  <c r="J443" i="22" s="1"/>
  <c r="I444" i="22"/>
  <c r="J444" i="22" s="1"/>
  <c r="I445" i="22"/>
  <c r="J445" i="22" s="1"/>
  <c r="I446" i="22"/>
  <c r="J446" i="22" s="1"/>
  <c r="I447" i="22"/>
  <c r="J447" i="22" s="1"/>
  <c r="I448" i="22"/>
  <c r="J448" i="22" s="1"/>
  <c r="I449" i="22"/>
  <c r="J449" i="22" s="1"/>
  <c r="I450" i="22"/>
  <c r="J450" i="22" s="1"/>
  <c r="I451" i="22"/>
  <c r="J451" i="22" s="1"/>
  <c r="I452" i="22"/>
  <c r="J452" i="22" s="1"/>
  <c r="I453" i="22"/>
  <c r="J453" i="22" s="1"/>
  <c r="I454" i="22"/>
  <c r="J454" i="22" s="1"/>
  <c r="I455" i="22"/>
  <c r="J455" i="22" s="1"/>
  <c r="I456" i="22"/>
  <c r="J456" i="22" s="1"/>
  <c r="I457" i="22"/>
  <c r="J457" i="22" s="1"/>
  <c r="I458" i="22"/>
  <c r="J458" i="22" s="1"/>
  <c r="I459" i="22"/>
  <c r="J459" i="22" s="1"/>
  <c r="I460" i="22"/>
  <c r="J460" i="22" s="1"/>
  <c r="I461" i="22"/>
  <c r="J461" i="22" s="1"/>
  <c r="I462" i="22"/>
  <c r="J462" i="22" s="1"/>
  <c r="I463" i="22"/>
  <c r="J463" i="22" s="1"/>
  <c r="I464" i="22"/>
  <c r="J464" i="22" s="1"/>
  <c r="I465" i="22"/>
  <c r="J465" i="22" s="1"/>
  <c r="I466" i="22"/>
  <c r="J466" i="22" s="1"/>
  <c r="I467" i="22"/>
  <c r="J467" i="22" s="1"/>
  <c r="I468" i="22"/>
  <c r="J468" i="22" s="1"/>
  <c r="I469" i="22"/>
  <c r="J469" i="22" s="1"/>
  <c r="I470" i="22"/>
  <c r="J470" i="22" s="1"/>
  <c r="I471" i="22"/>
  <c r="J471" i="22" s="1"/>
  <c r="I472" i="22"/>
  <c r="J472" i="22" s="1"/>
  <c r="I473" i="22"/>
  <c r="J473" i="22" s="1"/>
  <c r="I474" i="22"/>
  <c r="J474" i="22" s="1"/>
  <c r="I475" i="22"/>
  <c r="J475" i="22" s="1"/>
  <c r="I476" i="22"/>
  <c r="J476" i="22" s="1"/>
  <c r="I477" i="22"/>
  <c r="J477" i="22" s="1"/>
  <c r="I478" i="22"/>
  <c r="J478" i="22" s="1"/>
  <c r="I479" i="22"/>
  <c r="J479" i="22" s="1"/>
  <c r="I480" i="22"/>
  <c r="J480" i="22" s="1"/>
  <c r="I481" i="22"/>
  <c r="J481" i="22" s="1"/>
  <c r="I482" i="22"/>
  <c r="J482" i="22" s="1"/>
  <c r="I483" i="22"/>
  <c r="J483" i="22" s="1"/>
  <c r="I484" i="22"/>
  <c r="J484" i="22" s="1"/>
  <c r="I485" i="22"/>
  <c r="J485" i="22" s="1"/>
  <c r="I486" i="22"/>
  <c r="J486" i="22" s="1"/>
  <c r="I487" i="22"/>
  <c r="J487" i="22" s="1"/>
  <c r="I488" i="22"/>
  <c r="J488" i="22" s="1"/>
  <c r="I489" i="22"/>
  <c r="J489" i="22" s="1"/>
  <c r="I490" i="22"/>
  <c r="J490" i="22" s="1"/>
  <c r="I491" i="22"/>
  <c r="J491" i="22" s="1"/>
  <c r="I492" i="22"/>
  <c r="J492" i="22" s="1"/>
  <c r="I493" i="22"/>
  <c r="J493" i="22" s="1"/>
  <c r="I494" i="22"/>
  <c r="J494" i="22" s="1"/>
  <c r="I495" i="22"/>
  <c r="J495" i="22" s="1"/>
  <c r="I496" i="22"/>
  <c r="J496" i="22" s="1"/>
  <c r="I497" i="22"/>
  <c r="J497" i="22" s="1"/>
  <c r="I498" i="22"/>
  <c r="J498" i="22" s="1"/>
  <c r="I499" i="22"/>
  <c r="J499" i="22" s="1"/>
  <c r="I500" i="22"/>
  <c r="J500" i="22" s="1"/>
  <c r="G14" i="22" l="1"/>
  <c r="G15" i="22" s="1"/>
  <c r="G8" i="22"/>
  <c r="G9" i="22" s="1"/>
  <c r="D1" i="28"/>
  <c r="C2" i="28"/>
  <c r="G10" i="22"/>
  <c r="G11" i="22" s="1"/>
  <c r="G12" i="22" s="1"/>
  <c r="K369" i="22"/>
  <c r="K425" i="22"/>
  <c r="J324" i="22"/>
  <c r="L324" i="22"/>
  <c r="J322" i="22"/>
  <c r="L322" i="22"/>
  <c r="J320" i="22"/>
  <c r="L320" i="22"/>
  <c r="J318" i="22"/>
  <c r="L318" i="22"/>
  <c r="J316" i="22"/>
  <c r="L316" i="22"/>
  <c r="J314" i="22"/>
  <c r="L314" i="22"/>
  <c r="J312" i="22"/>
  <c r="L312" i="22"/>
  <c r="J310" i="22"/>
  <c r="L310" i="22"/>
  <c r="J308" i="22"/>
  <c r="L308" i="22"/>
  <c r="J306" i="22"/>
  <c r="L306" i="22"/>
  <c r="J304" i="22"/>
  <c r="L304" i="22"/>
  <c r="J302" i="22"/>
  <c r="L302" i="22"/>
  <c r="J300" i="22"/>
  <c r="L300" i="22"/>
  <c r="J298" i="22"/>
  <c r="L298" i="22"/>
  <c r="J296" i="22"/>
  <c r="L296" i="22"/>
  <c r="J294" i="22"/>
  <c r="L294" i="22"/>
  <c r="J292" i="22"/>
  <c r="L292" i="22"/>
  <c r="J290" i="22"/>
  <c r="L290" i="22"/>
  <c r="J288" i="22"/>
  <c r="L288" i="22"/>
  <c r="J286" i="22"/>
  <c r="L286" i="22"/>
  <c r="J284" i="22"/>
  <c r="L284" i="22"/>
  <c r="J282" i="22"/>
  <c r="L282" i="22"/>
  <c r="J280" i="22"/>
  <c r="L280" i="22"/>
  <c r="J278" i="22"/>
  <c r="L278" i="22"/>
  <c r="J276" i="22"/>
  <c r="L276" i="22"/>
  <c r="J274" i="22"/>
  <c r="L274" i="22"/>
  <c r="J272" i="22"/>
  <c r="L272" i="22"/>
  <c r="J270" i="22"/>
  <c r="L270" i="22"/>
  <c r="J268" i="22"/>
  <c r="L268" i="22"/>
  <c r="J266" i="22"/>
  <c r="L266" i="22"/>
  <c r="J264" i="22"/>
  <c r="L264" i="22"/>
  <c r="J262" i="22"/>
  <c r="L262" i="22"/>
  <c r="J260" i="22"/>
  <c r="L260" i="22"/>
  <c r="J258" i="22"/>
  <c r="L258" i="22"/>
  <c r="J256" i="22"/>
  <c r="L256" i="22"/>
  <c r="J254" i="22"/>
  <c r="L254" i="22"/>
  <c r="J252" i="22"/>
  <c r="L252" i="22"/>
  <c r="J250" i="22"/>
  <c r="L250" i="22"/>
  <c r="J248" i="22"/>
  <c r="L248" i="22"/>
  <c r="J246" i="22"/>
  <c r="L246" i="22"/>
  <c r="J244" i="22"/>
  <c r="L244" i="22"/>
  <c r="J242" i="22"/>
  <c r="L242" i="22"/>
  <c r="J240" i="22"/>
  <c r="L240" i="22"/>
  <c r="J238" i="22"/>
  <c r="L238" i="22"/>
  <c r="J236" i="22"/>
  <c r="L236" i="22"/>
  <c r="J234" i="22"/>
  <c r="L234" i="22"/>
  <c r="J232" i="22"/>
  <c r="L232" i="22"/>
  <c r="J230" i="22"/>
  <c r="L230" i="22"/>
  <c r="J228" i="22"/>
  <c r="L228" i="22"/>
  <c r="J226" i="22"/>
  <c r="L226" i="22"/>
  <c r="J224" i="22"/>
  <c r="L224" i="22"/>
  <c r="J222" i="22"/>
  <c r="L222" i="22"/>
  <c r="J220" i="22"/>
  <c r="L220" i="22"/>
  <c r="J218" i="22"/>
  <c r="L218" i="22"/>
  <c r="J216" i="22"/>
  <c r="L216" i="22"/>
  <c r="J214" i="22"/>
  <c r="L214" i="22"/>
  <c r="J212" i="22"/>
  <c r="L212" i="22"/>
  <c r="J210" i="22"/>
  <c r="L210" i="22"/>
  <c r="J208" i="22"/>
  <c r="L208" i="22"/>
  <c r="J206" i="22"/>
  <c r="L206" i="22"/>
  <c r="J204" i="22"/>
  <c r="L204" i="22"/>
  <c r="J202" i="22"/>
  <c r="L202" i="22"/>
  <c r="J200" i="22"/>
  <c r="L200" i="22"/>
  <c r="J198" i="22"/>
  <c r="L198" i="22"/>
  <c r="J196" i="22"/>
  <c r="L196" i="22"/>
  <c r="J194" i="22"/>
  <c r="L194" i="22"/>
  <c r="J192" i="22"/>
  <c r="L192" i="22"/>
  <c r="J190" i="22"/>
  <c r="L190" i="22"/>
  <c r="J188" i="22"/>
  <c r="L188" i="22"/>
  <c r="J186" i="22"/>
  <c r="L186" i="22"/>
  <c r="J184" i="22"/>
  <c r="L184" i="22"/>
  <c r="J182" i="22"/>
  <c r="L182" i="22"/>
  <c r="J180" i="22"/>
  <c r="L180" i="22"/>
  <c r="J178" i="22"/>
  <c r="L178" i="22"/>
  <c r="J176" i="22"/>
  <c r="L176" i="22"/>
  <c r="J174" i="22"/>
  <c r="L174" i="22"/>
  <c r="J172" i="22"/>
  <c r="L172" i="22"/>
  <c r="J170" i="22"/>
  <c r="L170" i="22"/>
  <c r="J169" i="22"/>
  <c r="L169" i="22"/>
  <c r="J168" i="22"/>
  <c r="L168" i="22"/>
  <c r="J166" i="22"/>
  <c r="L166" i="22"/>
  <c r="J165" i="22"/>
  <c r="L165" i="22"/>
  <c r="J164" i="22"/>
  <c r="L164" i="22"/>
  <c r="J163" i="22"/>
  <c r="L163" i="22"/>
  <c r="J162" i="22"/>
  <c r="L162" i="22"/>
  <c r="J161" i="22"/>
  <c r="L161" i="22"/>
  <c r="J160" i="22"/>
  <c r="L160" i="22"/>
  <c r="J159" i="22"/>
  <c r="L159" i="22"/>
  <c r="J158" i="22"/>
  <c r="L158" i="22"/>
  <c r="J157" i="22"/>
  <c r="L157" i="22"/>
  <c r="J156" i="22"/>
  <c r="L156" i="22"/>
  <c r="J155" i="22"/>
  <c r="L155" i="22"/>
  <c r="J154" i="22"/>
  <c r="L154" i="22"/>
  <c r="J153" i="22"/>
  <c r="L153" i="22"/>
  <c r="J152" i="22"/>
  <c r="L152" i="22"/>
  <c r="J151" i="22"/>
  <c r="L151" i="22"/>
  <c r="J150" i="22"/>
  <c r="L150" i="22"/>
  <c r="J149" i="22"/>
  <c r="L149" i="22"/>
  <c r="J148" i="22"/>
  <c r="L148" i="22"/>
  <c r="J147" i="22"/>
  <c r="L147" i="22"/>
  <c r="J146" i="22"/>
  <c r="L146" i="22"/>
  <c r="J145" i="22"/>
  <c r="L145" i="22"/>
  <c r="J144" i="22"/>
  <c r="L144" i="22"/>
  <c r="J143" i="22"/>
  <c r="L143" i="22"/>
  <c r="J142" i="22"/>
  <c r="L142" i="22"/>
  <c r="J141" i="22"/>
  <c r="L141" i="22"/>
  <c r="J140" i="22"/>
  <c r="L140" i="22"/>
  <c r="J139" i="22"/>
  <c r="L139" i="22"/>
  <c r="J138" i="22"/>
  <c r="L138" i="22"/>
  <c r="J137" i="22"/>
  <c r="L137" i="22"/>
  <c r="J136" i="22"/>
  <c r="L136" i="22"/>
  <c r="J135" i="22"/>
  <c r="L135" i="22"/>
  <c r="J134" i="22"/>
  <c r="L134" i="22"/>
  <c r="J132" i="22"/>
  <c r="L132" i="22"/>
  <c r="K132" i="22"/>
  <c r="J130" i="22"/>
  <c r="L130" i="22"/>
  <c r="K130" i="22"/>
  <c r="J128" i="22"/>
  <c r="L128" i="22"/>
  <c r="K128" i="22"/>
  <c r="J126" i="22"/>
  <c r="L126" i="22"/>
  <c r="K126" i="22"/>
  <c r="J124" i="22"/>
  <c r="L124" i="22"/>
  <c r="K124" i="22"/>
  <c r="J122" i="22"/>
  <c r="L122" i="22"/>
  <c r="K122" i="22"/>
  <c r="J120" i="22"/>
  <c r="L120" i="22"/>
  <c r="K120" i="22"/>
  <c r="J118" i="22"/>
  <c r="L118" i="22"/>
  <c r="K118" i="22"/>
  <c r="J116" i="22"/>
  <c r="L116" i="22"/>
  <c r="K116" i="22"/>
  <c r="J114" i="22"/>
  <c r="L114" i="22"/>
  <c r="K114" i="22"/>
  <c r="J112" i="22"/>
  <c r="L112" i="22"/>
  <c r="K112" i="22"/>
  <c r="J110" i="22"/>
  <c r="L110" i="22"/>
  <c r="K110" i="22"/>
  <c r="J108" i="22"/>
  <c r="L108" i="22"/>
  <c r="K108" i="22"/>
  <c r="J106" i="22"/>
  <c r="L106" i="22"/>
  <c r="K106" i="22"/>
  <c r="J104" i="22"/>
  <c r="L104" i="22"/>
  <c r="K104" i="22"/>
  <c r="J102" i="22"/>
  <c r="L102" i="22"/>
  <c r="K102" i="22"/>
  <c r="J100" i="22"/>
  <c r="L100" i="22"/>
  <c r="K100" i="22"/>
  <c r="J98" i="22"/>
  <c r="L98" i="22"/>
  <c r="K98" i="22"/>
  <c r="J96" i="22"/>
  <c r="L96" i="22"/>
  <c r="K96" i="22"/>
  <c r="J94" i="22"/>
  <c r="L94" i="22"/>
  <c r="K94" i="22"/>
  <c r="J92" i="22"/>
  <c r="L92" i="22"/>
  <c r="K92" i="22"/>
  <c r="J90" i="22"/>
  <c r="L90" i="22"/>
  <c r="K90" i="22"/>
  <c r="J88" i="22"/>
  <c r="L88" i="22"/>
  <c r="K88" i="22"/>
  <c r="J86" i="22"/>
  <c r="L86" i="22"/>
  <c r="K86" i="22"/>
  <c r="J84" i="22"/>
  <c r="L84" i="22"/>
  <c r="K84" i="22"/>
  <c r="J82" i="22"/>
  <c r="L82" i="22"/>
  <c r="K82" i="22"/>
  <c r="J80" i="22"/>
  <c r="L80" i="22"/>
  <c r="K80" i="22"/>
  <c r="J78" i="22"/>
  <c r="L78" i="22"/>
  <c r="K78" i="22"/>
  <c r="J76" i="22"/>
  <c r="L76" i="22"/>
  <c r="K76" i="22"/>
  <c r="J74" i="22"/>
  <c r="L74" i="22"/>
  <c r="K74" i="22"/>
  <c r="J72" i="22"/>
  <c r="L72" i="22"/>
  <c r="K72" i="22"/>
  <c r="J70" i="22"/>
  <c r="L70" i="22"/>
  <c r="K70" i="22"/>
  <c r="J68" i="22"/>
  <c r="L68" i="22"/>
  <c r="K68" i="22"/>
  <c r="J66" i="22"/>
  <c r="L66" i="22"/>
  <c r="K66" i="22"/>
  <c r="J64" i="22"/>
  <c r="L64" i="22"/>
  <c r="K64" i="22"/>
  <c r="J62" i="22"/>
  <c r="L62" i="22"/>
  <c r="K62" i="22"/>
  <c r="J60" i="22"/>
  <c r="L60" i="22"/>
  <c r="K60" i="22"/>
  <c r="J58" i="22"/>
  <c r="L58" i="22"/>
  <c r="K58" i="22"/>
  <c r="J56" i="22"/>
  <c r="L56" i="22"/>
  <c r="K56" i="22"/>
  <c r="J54" i="22"/>
  <c r="L54" i="22"/>
  <c r="K54" i="22"/>
  <c r="J52" i="22"/>
  <c r="L52" i="22"/>
  <c r="K52" i="22"/>
  <c r="J50" i="22"/>
  <c r="L50" i="22"/>
  <c r="K50" i="22"/>
  <c r="J48" i="22"/>
  <c r="L48" i="22"/>
  <c r="K48" i="22"/>
  <c r="J46" i="22"/>
  <c r="L46" i="22"/>
  <c r="K46" i="22"/>
  <c r="J44" i="22"/>
  <c r="L44" i="22"/>
  <c r="K44" i="22"/>
  <c r="J42" i="22"/>
  <c r="L42" i="22"/>
  <c r="K42" i="22"/>
  <c r="J40" i="22"/>
  <c r="L40" i="22"/>
  <c r="K40" i="22"/>
  <c r="J38" i="22"/>
  <c r="L38" i="22"/>
  <c r="K38" i="22"/>
  <c r="J36" i="22"/>
  <c r="L36" i="22"/>
  <c r="K36" i="22"/>
  <c r="J34" i="22"/>
  <c r="L34" i="22"/>
  <c r="K34" i="22"/>
  <c r="J32" i="22"/>
  <c r="L32" i="22"/>
  <c r="K32" i="22"/>
  <c r="J30" i="22"/>
  <c r="L30" i="22"/>
  <c r="K30" i="22"/>
  <c r="J28" i="22"/>
  <c r="L28" i="22"/>
  <c r="K28" i="22"/>
  <c r="J26" i="22"/>
  <c r="L26" i="22"/>
  <c r="K26" i="22"/>
  <c r="K499" i="22"/>
  <c r="K497" i="22"/>
  <c r="K495" i="22"/>
  <c r="K493" i="22"/>
  <c r="K491" i="22"/>
  <c r="K489" i="22"/>
  <c r="K487" i="22"/>
  <c r="K485" i="22"/>
  <c r="K483" i="22"/>
  <c r="K481" i="22"/>
  <c r="K479" i="22"/>
  <c r="K477" i="22"/>
  <c r="K475" i="22"/>
  <c r="K473" i="22"/>
  <c r="K471" i="22"/>
  <c r="K469" i="22"/>
  <c r="K467" i="22"/>
  <c r="K465" i="22"/>
  <c r="K463" i="22"/>
  <c r="K461" i="22"/>
  <c r="K459" i="22"/>
  <c r="K457" i="22"/>
  <c r="K455" i="22"/>
  <c r="K453" i="22"/>
  <c r="K451" i="22"/>
  <c r="K449" i="22"/>
  <c r="K447" i="22"/>
  <c r="K445" i="22"/>
  <c r="K443" i="22"/>
  <c r="K441" i="22"/>
  <c r="K439" i="22"/>
  <c r="K437" i="22"/>
  <c r="K435" i="22"/>
  <c r="K433" i="22"/>
  <c r="K431" i="22"/>
  <c r="K429" i="22"/>
  <c r="K427" i="22"/>
  <c r="K424" i="22"/>
  <c r="K423" i="22"/>
  <c r="K421" i="22"/>
  <c r="K419" i="22"/>
  <c r="K417" i="22"/>
  <c r="K415" i="22"/>
  <c r="K413" i="22"/>
  <c r="K411" i="22"/>
  <c r="K409" i="22"/>
  <c r="K407" i="22"/>
  <c r="K405" i="22"/>
  <c r="K403" i="22"/>
  <c r="K401" i="22"/>
  <c r="K399" i="22"/>
  <c r="K397" i="22"/>
  <c r="K395" i="22"/>
  <c r="K393" i="22"/>
  <c r="K391" i="22"/>
  <c r="K389" i="22"/>
  <c r="K387" i="22"/>
  <c r="K385" i="22"/>
  <c r="K383" i="22"/>
  <c r="K381" i="22"/>
  <c r="K379" i="22"/>
  <c r="K377" i="22"/>
  <c r="K375" i="22"/>
  <c r="K373" i="22"/>
  <c r="K371" i="22"/>
  <c r="K368" i="22"/>
  <c r="K367" i="22"/>
  <c r="K365" i="22"/>
  <c r="K363" i="22"/>
  <c r="K361" i="22"/>
  <c r="K359" i="22"/>
  <c r="K357" i="22"/>
  <c r="K355" i="22"/>
  <c r="K353" i="22"/>
  <c r="K351" i="22"/>
  <c r="K349" i="22"/>
  <c r="K347" i="22"/>
  <c r="K345" i="22"/>
  <c r="K343" i="22"/>
  <c r="K341" i="22"/>
  <c r="K339" i="22"/>
  <c r="K337" i="22"/>
  <c r="K335" i="22"/>
  <c r="K333" i="22"/>
  <c r="K331" i="22"/>
  <c r="K329" i="22"/>
  <c r="K327" i="22"/>
  <c r="J325" i="22"/>
  <c r="L325" i="22"/>
  <c r="J323" i="22"/>
  <c r="L323" i="22"/>
  <c r="J321" i="22"/>
  <c r="L321" i="22"/>
  <c r="J319" i="22"/>
  <c r="L319" i="22"/>
  <c r="J317" i="22"/>
  <c r="L317" i="22"/>
  <c r="J315" i="22"/>
  <c r="L315" i="22"/>
  <c r="J313" i="22"/>
  <c r="L313" i="22"/>
  <c r="J311" i="22"/>
  <c r="L311" i="22"/>
  <c r="J309" i="22"/>
  <c r="L309" i="22"/>
  <c r="J307" i="22"/>
  <c r="L307" i="22"/>
  <c r="J305" i="22"/>
  <c r="L305" i="22"/>
  <c r="J303" i="22"/>
  <c r="L303" i="22"/>
  <c r="J301" i="22"/>
  <c r="L301" i="22"/>
  <c r="J299" i="22"/>
  <c r="L299" i="22"/>
  <c r="J297" i="22"/>
  <c r="L297" i="22"/>
  <c r="J295" i="22"/>
  <c r="L295" i="22"/>
  <c r="J293" i="22"/>
  <c r="L293" i="22"/>
  <c r="J291" i="22"/>
  <c r="L291" i="22"/>
  <c r="J289" i="22"/>
  <c r="L289" i="22"/>
  <c r="J287" i="22"/>
  <c r="L287" i="22"/>
  <c r="J285" i="22"/>
  <c r="L285" i="22"/>
  <c r="J283" i="22"/>
  <c r="L283" i="22"/>
  <c r="J281" i="22"/>
  <c r="L281" i="22"/>
  <c r="J279" i="22"/>
  <c r="L279" i="22"/>
  <c r="J277" i="22"/>
  <c r="L277" i="22"/>
  <c r="J275" i="22"/>
  <c r="L275" i="22"/>
  <c r="J273" i="22"/>
  <c r="L273" i="22"/>
  <c r="J271" i="22"/>
  <c r="L271" i="22"/>
  <c r="J269" i="22"/>
  <c r="L269" i="22"/>
  <c r="J267" i="22"/>
  <c r="L267" i="22"/>
  <c r="J265" i="22"/>
  <c r="L265" i="22"/>
  <c r="J263" i="22"/>
  <c r="L263" i="22"/>
  <c r="J261" i="22"/>
  <c r="L261" i="22"/>
  <c r="J259" i="22"/>
  <c r="L259" i="22"/>
  <c r="J257" i="22"/>
  <c r="L257" i="22"/>
  <c r="J255" i="22"/>
  <c r="L255" i="22"/>
  <c r="J253" i="22"/>
  <c r="L253" i="22"/>
  <c r="J251" i="22"/>
  <c r="L251" i="22"/>
  <c r="J249" i="22"/>
  <c r="L249" i="22"/>
  <c r="J247" i="22"/>
  <c r="L247" i="22"/>
  <c r="J245" i="22"/>
  <c r="L245" i="22"/>
  <c r="J243" i="22"/>
  <c r="L243" i="22"/>
  <c r="J241" i="22"/>
  <c r="L241" i="22"/>
  <c r="J239" i="22"/>
  <c r="L239" i="22"/>
  <c r="J237" i="22"/>
  <c r="L237" i="22"/>
  <c r="J235" i="22"/>
  <c r="L235" i="22"/>
  <c r="J233" i="22"/>
  <c r="L233" i="22"/>
  <c r="J231" i="22"/>
  <c r="L231" i="22"/>
  <c r="J229" i="22"/>
  <c r="L229" i="22"/>
  <c r="J227" i="22"/>
  <c r="L227" i="22"/>
  <c r="J225" i="22"/>
  <c r="L225" i="22"/>
  <c r="J223" i="22"/>
  <c r="L223" i="22"/>
  <c r="J221" i="22"/>
  <c r="L221" i="22"/>
  <c r="J219" i="22"/>
  <c r="L219" i="22"/>
  <c r="J217" i="22"/>
  <c r="L217" i="22"/>
  <c r="J215" i="22"/>
  <c r="L215" i="22"/>
  <c r="J213" i="22"/>
  <c r="L213" i="22"/>
  <c r="J211" i="22"/>
  <c r="L211" i="22"/>
  <c r="J209" i="22"/>
  <c r="L209" i="22"/>
  <c r="J207" i="22"/>
  <c r="L207" i="22"/>
  <c r="J205" i="22"/>
  <c r="L205" i="22"/>
  <c r="J203" i="22"/>
  <c r="L203" i="22"/>
  <c r="J201" i="22"/>
  <c r="L201" i="22"/>
  <c r="J199" i="22"/>
  <c r="L199" i="22"/>
  <c r="J197" i="22"/>
  <c r="L197" i="22"/>
  <c r="J195" i="22"/>
  <c r="L195" i="22"/>
  <c r="J193" i="22"/>
  <c r="L193" i="22"/>
  <c r="J191" i="22"/>
  <c r="L191" i="22"/>
  <c r="J189" i="22"/>
  <c r="L189" i="22"/>
  <c r="J187" i="22"/>
  <c r="L187" i="22"/>
  <c r="J185" i="22"/>
  <c r="L185" i="22"/>
  <c r="J183" i="22"/>
  <c r="L183" i="22"/>
  <c r="J181" i="22"/>
  <c r="L181" i="22"/>
  <c r="J179" i="22"/>
  <c r="L179" i="22"/>
  <c r="J177" i="22"/>
  <c r="L177" i="22"/>
  <c r="J175" i="22"/>
  <c r="L175" i="22"/>
  <c r="J173" i="22"/>
  <c r="L173" i="22"/>
  <c r="J171" i="22"/>
  <c r="L171" i="22"/>
  <c r="J167" i="22"/>
  <c r="L167" i="22"/>
  <c r="J133" i="22"/>
  <c r="L133" i="22"/>
  <c r="K133" i="22"/>
  <c r="J131" i="22"/>
  <c r="L131" i="22"/>
  <c r="K131" i="22"/>
  <c r="J129" i="22"/>
  <c r="L129" i="22"/>
  <c r="K129" i="22"/>
  <c r="J127" i="22"/>
  <c r="L127" i="22"/>
  <c r="K127" i="22"/>
  <c r="J125" i="22"/>
  <c r="L125" i="22"/>
  <c r="K125" i="22"/>
  <c r="J123" i="22"/>
  <c r="L123" i="22"/>
  <c r="K123" i="22"/>
  <c r="J121" i="22"/>
  <c r="L121" i="22"/>
  <c r="K121" i="22"/>
  <c r="J119" i="22"/>
  <c r="L119" i="22"/>
  <c r="K119" i="22"/>
  <c r="J117" i="22"/>
  <c r="L117" i="22"/>
  <c r="K117" i="22"/>
  <c r="J115" i="22"/>
  <c r="L115" i="22"/>
  <c r="K115" i="22"/>
  <c r="J113" i="22"/>
  <c r="L113" i="22"/>
  <c r="K113" i="22"/>
  <c r="J111" i="22"/>
  <c r="L111" i="22"/>
  <c r="K111" i="22"/>
  <c r="J109" i="22"/>
  <c r="L109" i="22"/>
  <c r="K109" i="22"/>
  <c r="J107" i="22"/>
  <c r="L107" i="22"/>
  <c r="K107" i="22"/>
  <c r="J105" i="22"/>
  <c r="L105" i="22"/>
  <c r="K105" i="22"/>
  <c r="J103" i="22"/>
  <c r="L103" i="22"/>
  <c r="K103" i="22"/>
  <c r="J101" i="22"/>
  <c r="L101" i="22"/>
  <c r="K101" i="22"/>
  <c r="J99" i="22"/>
  <c r="L99" i="22"/>
  <c r="K99" i="22"/>
  <c r="J97" i="22"/>
  <c r="L97" i="22"/>
  <c r="K97" i="22"/>
  <c r="J95" i="22"/>
  <c r="L95" i="22"/>
  <c r="K95" i="22"/>
  <c r="J93" i="22"/>
  <c r="L93" i="22"/>
  <c r="K93" i="22"/>
  <c r="J91" i="22"/>
  <c r="L91" i="22"/>
  <c r="K91" i="22"/>
  <c r="J89" i="22"/>
  <c r="L89" i="22"/>
  <c r="K89" i="22"/>
  <c r="J87" i="22"/>
  <c r="L87" i="22"/>
  <c r="K87" i="22"/>
  <c r="J85" i="22"/>
  <c r="L85" i="22"/>
  <c r="K85" i="22"/>
  <c r="J83" i="22"/>
  <c r="L83" i="22"/>
  <c r="K83" i="22"/>
  <c r="J81" i="22"/>
  <c r="L81" i="22"/>
  <c r="K81" i="22"/>
  <c r="J79" i="22"/>
  <c r="L79" i="22"/>
  <c r="K79" i="22"/>
  <c r="J77" i="22"/>
  <c r="L77" i="22"/>
  <c r="K77" i="22"/>
  <c r="J75" i="22"/>
  <c r="L75" i="22"/>
  <c r="K75" i="22"/>
  <c r="J73" i="22"/>
  <c r="L73" i="22"/>
  <c r="K73" i="22"/>
  <c r="J71" i="22"/>
  <c r="L71" i="22"/>
  <c r="K71" i="22"/>
  <c r="J69" i="22"/>
  <c r="L69" i="22"/>
  <c r="K69" i="22"/>
  <c r="J67" i="22"/>
  <c r="L67" i="22"/>
  <c r="K67" i="22"/>
  <c r="J65" i="22"/>
  <c r="L65" i="22"/>
  <c r="K65" i="22"/>
  <c r="J63" i="22"/>
  <c r="L63" i="22"/>
  <c r="K63" i="22"/>
  <c r="J61" i="22"/>
  <c r="L61" i="22"/>
  <c r="K61" i="22"/>
  <c r="J59" i="22"/>
  <c r="L59" i="22"/>
  <c r="K59" i="22"/>
  <c r="J57" i="22"/>
  <c r="L57" i="22"/>
  <c r="K57" i="22"/>
  <c r="J55" i="22"/>
  <c r="L55" i="22"/>
  <c r="K55" i="22"/>
  <c r="J53" i="22"/>
  <c r="L53" i="22"/>
  <c r="K53" i="22"/>
  <c r="J51" i="22"/>
  <c r="L51" i="22"/>
  <c r="K51" i="22"/>
  <c r="J49" i="22"/>
  <c r="L49" i="22"/>
  <c r="K49" i="22"/>
  <c r="J47" i="22"/>
  <c r="L47" i="22"/>
  <c r="K47" i="22"/>
  <c r="J45" i="22"/>
  <c r="L45" i="22"/>
  <c r="K45" i="22"/>
  <c r="J43" i="22"/>
  <c r="L43" i="22"/>
  <c r="K43" i="22"/>
  <c r="J41" i="22"/>
  <c r="L41" i="22"/>
  <c r="K41" i="22"/>
  <c r="J39" i="22"/>
  <c r="L39" i="22"/>
  <c r="K39" i="22"/>
  <c r="J37" i="22"/>
  <c r="L37" i="22"/>
  <c r="K37" i="22"/>
  <c r="J35" i="22"/>
  <c r="L35" i="22"/>
  <c r="K35" i="22"/>
  <c r="J33" i="22"/>
  <c r="L33" i="22"/>
  <c r="K33" i="22"/>
  <c r="J31" i="22"/>
  <c r="L31" i="22"/>
  <c r="K31" i="22"/>
  <c r="J29" i="22"/>
  <c r="L29" i="22"/>
  <c r="K29" i="22"/>
  <c r="J27" i="22"/>
  <c r="L27" i="22"/>
  <c r="K27" i="22"/>
  <c r="K500" i="22"/>
  <c r="K498" i="22"/>
  <c r="K496" i="22"/>
  <c r="K494" i="22"/>
  <c r="K492" i="22"/>
  <c r="K490" i="22"/>
  <c r="K488" i="22"/>
  <c r="K486" i="22"/>
  <c r="K484" i="22"/>
  <c r="K482" i="22"/>
  <c r="K480" i="22"/>
  <c r="K478" i="22"/>
  <c r="K476" i="22"/>
  <c r="K474" i="22"/>
  <c r="K472" i="22"/>
  <c r="K470" i="22"/>
  <c r="K468" i="22"/>
  <c r="K466" i="22"/>
  <c r="K464" i="22"/>
  <c r="K462" i="22"/>
  <c r="K460" i="22"/>
  <c r="K458" i="22"/>
  <c r="K456" i="22"/>
  <c r="K454" i="22"/>
  <c r="K452" i="22"/>
  <c r="K450" i="22"/>
  <c r="K448" i="22"/>
  <c r="K446" i="22"/>
  <c r="K444" i="22"/>
  <c r="K442" i="22"/>
  <c r="K440" i="22"/>
  <c r="K438" i="22"/>
  <c r="K436" i="22"/>
  <c r="K434" i="22"/>
  <c r="K432" i="22"/>
  <c r="K430" i="22"/>
  <c r="K428" i="22"/>
  <c r="K426" i="22"/>
  <c r="K422" i="22"/>
  <c r="K420" i="22"/>
  <c r="K418" i="22"/>
  <c r="K416" i="22"/>
  <c r="K414" i="22"/>
  <c r="K412" i="22"/>
  <c r="K410" i="22"/>
  <c r="K408" i="22"/>
  <c r="K406" i="22"/>
  <c r="K404" i="22"/>
  <c r="K402" i="22"/>
  <c r="K400" i="22"/>
  <c r="K398" i="22"/>
  <c r="K396" i="22"/>
  <c r="K394" i="22"/>
  <c r="K392" i="22"/>
  <c r="K390" i="22"/>
  <c r="K388" i="22"/>
  <c r="K386" i="22"/>
  <c r="K384" i="22"/>
  <c r="K382" i="22"/>
  <c r="K380" i="22"/>
  <c r="K378" i="22"/>
  <c r="K376" i="22"/>
  <c r="K374" i="22"/>
  <c r="K372" i="22"/>
  <c r="K370" i="22"/>
  <c r="K366" i="22"/>
  <c r="K364" i="22"/>
  <c r="K362" i="22"/>
  <c r="K360" i="22"/>
  <c r="K358" i="22"/>
  <c r="K356" i="22"/>
  <c r="K354" i="22"/>
  <c r="K352" i="22"/>
  <c r="K350" i="22"/>
  <c r="K348" i="22"/>
  <c r="K346" i="22"/>
  <c r="K344" i="22"/>
  <c r="K342" i="22"/>
  <c r="K340" i="22"/>
  <c r="K338" i="22"/>
  <c r="K336" i="22"/>
  <c r="K334" i="22"/>
  <c r="K332" i="22"/>
  <c r="K330" i="22"/>
  <c r="K328" i="22"/>
  <c r="K326" i="22"/>
  <c r="L500" i="22"/>
  <c r="L499" i="22"/>
  <c r="L498" i="22"/>
  <c r="L497" i="22"/>
  <c r="L496" i="22"/>
  <c r="L495" i="22"/>
  <c r="L494" i="22"/>
  <c r="L493" i="22"/>
  <c r="L492" i="22"/>
  <c r="L491" i="22"/>
  <c r="L490" i="22"/>
  <c r="L489" i="22"/>
  <c r="L488" i="22"/>
  <c r="L487" i="22"/>
  <c r="L486" i="22"/>
  <c r="L485" i="22"/>
  <c r="L484" i="22"/>
  <c r="L483" i="22"/>
  <c r="L482" i="22"/>
  <c r="L481" i="22"/>
  <c r="L480" i="22"/>
  <c r="L479" i="22"/>
  <c r="L478" i="22"/>
  <c r="L477" i="22"/>
  <c r="L476" i="22"/>
  <c r="L475" i="22"/>
  <c r="L474" i="22"/>
  <c r="L473" i="22"/>
  <c r="L472" i="22"/>
  <c r="L471" i="22"/>
  <c r="L470" i="22"/>
  <c r="L469" i="22"/>
  <c r="L468" i="22"/>
  <c r="L467" i="22"/>
  <c r="L466" i="22"/>
  <c r="L465" i="22"/>
  <c r="L464" i="22"/>
  <c r="L463" i="22"/>
  <c r="L462" i="22"/>
  <c r="L461" i="22"/>
  <c r="L460" i="22"/>
  <c r="L459" i="22"/>
  <c r="L458" i="22"/>
  <c r="L457" i="22"/>
  <c r="L456" i="22"/>
  <c r="L455" i="22"/>
  <c r="L454" i="22"/>
  <c r="L453" i="22"/>
  <c r="L452" i="22"/>
  <c r="L451" i="22"/>
  <c r="L450" i="22"/>
  <c r="L449" i="22"/>
  <c r="L448" i="22"/>
  <c r="L447" i="22"/>
  <c r="L446" i="22"/>
  <c r="L445" i="22"/>
  <c r="L444" i="22"/>
  <c r="L443" i="22"/>
  <c r="L442" i="22"/>
  <c r="L441" i="22"/>
  <c r="L440" i="22"/>
  <c r="L439" i="22"/>
  <c r="L438" i="22"/>
  <c r="L437" i="22"/>
  <c r="L436" i="22"/>
  <c r="L435" i="22"/>
  <c r="L434" i="22"/>
  <c r="L433" i="22"/>
  <c r="L432" i="22"/>
  <c r="L431" i="22"/>
  <c r="L430" i="22"/>
  <c r="L429" i="22"/>
  <c r="L428" i="22"/>
  <c r="L427" i="22"/>
  <c r="L426" i="22"/>
  <c r="L425" i="22"/>
  <c r="L424" i="22"/>
  <c r="L423" i="22"/>
  <c r="L422" i="22"/>
  <c r="L421" i="22"/>
  <c r="L420" i="22"/>
  <c r="L419" i="22"/>
  <c r="L418" i="22"/>
  <c r="L417" i="22"/>
  <c r="L416" i="22"/>
  <c r="L415" i="22"/>
  <c r="L414" i="22"/>
  <c r="L413" i="22"/>
  <c r="L412" i="22"/>
  <c r="L411" i="22"/>
  <c r="L410" i="22"/>
  <c r="L409" i="22"/>
  <c r="L408" i="22"/>
  <c r="L407" i="22"/>
  <c r="L406" i="22"/>
  <c r="L405" i="22"/>
  <c r="L404" i="22"/>
  <c r="L403" i="22"/>
  <c r="L402" i="22"/>
  <c r="L401" i="22"/>
  <c r="L400" i="22"/>
  <c r="L399" i="22"/>
  <c r="L398" i="22"/>
  <c r="L397" i="22"/>
  <c r="L396" i="22"/>
  <c r="L395" i="22"/>
  <c r="L394" i="22"/>
  <c r="L393" i="22"/>
  <c r="L392" i="22"/>
  <c r="L391" i="22"/>
  <c r="L390" i="22"/>
  <c r="L389" i="22"/>
  <c r="L388" i="22"/>
  <c r="L387" i="22"/>
  <c r="L386" i="22"/>
  <c r="L385" i="22"/>
  <c r="L384" i="22"/>
  <c r="L383" i="22"/>
  <c r="L382" i="22"/>
  <c r="L381" i="22"/>
  <c r="L380" i="22"/>
  <c r="L379" i="22"/>
  <c r="L378" i="22"/>
  <c r="L377" i="22"/>
  <c r="L376" i="22"/>
  <c r="L375" i="22"/>
  <c r="L374" i="22"/>
  <c r="L373" i="22"/>
  <c r="L372" i="22"/>
  <c r="L371" i="22"/>
  <c r="L370" i="22"/>
  <c r="L369" i="22"/>
  <c r="L368" i="22"/>
  <c r="L367" i="22"/>
  <c r="L366" i="22"/>
  <c r="L365" i="22"/>
  <c r="L364" i="22"/>
  <c r="L363" i="22"/>
  <c r="L362" i="22"/>
  <c r="L361" i="22"/>
  <c r="L360" i="22"/>
  <c r="L359" i="22"/>
  <c r="L358" i="22"/>
  <c r="L357" i="22"/>
  <c r="L356" i="22"/>
  <c r="L355" i="22"/>
  <c r="L354" i="22"/>
  <c r="L353" i="22"/>
  <c r="L352" i="22"/>
  <c r="L351" i="22"/>
  <c r="L350" i="22"/>
  <c r="L349" i="22"/>
  <c r="L348" i="22"/>
  <c r="L347" i="22"/>
  <c r="L346" i="22"/>
  <c r="L345" i="22"/>
  <c r="L344" i="22"/>
  <c r="L343" i="22"/>
  <c r="L342" i="22"/>
  <c r="L341" i="22"/>
  <c r="L340" i="22"/>
  <c r="L339" i="22"/>
  <c r="L338" i="22"/>
  <c r="L337" i="22"/>
  <c r="L336" i="22"/>
  <c r="L335" i="22"/>
  <c r="L334" i="22"/>
  <c r="L333" i="22"/>
  <c r="L332" i="22"/>
  <c r="L331" i="22"/>
  <c r="L330" i="22"/>
  <c r="L329" i="22"/>
  <c r="L328" i="22"/>
  <c r="L327" i="22"/>
  <c r="L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J25" i="22"/>
  <c r="L25" i="22"/>
  <c r="J24" i="22"/>
  <c r="L24" i="22"/>
  <c r="J23" i="22"/>
  <c r="L23" i="22"/>
  <c r="J22" i="22"/>
  <c r="L22" i="22"/>
  <c r="J21" i="22"/>
  <c r="L21" i="22"/>
  <c r="J20" i="22"/>
  <c r="L20" i="22"/>
  <c r="J19" i="22"/>
  <c r="L19" i="22"/>
  <c r="J18" i="22"/>
  <c r="L18" i="22"/>
  <c r="J17" i="22"/>
  <c r="L17" i="22"/>
  <c r="J16" i="22"/>
  <c r="L16" i="22"/>
  <c r="J15" i="22"/>
  <c r="L15" i="22"/>
  <c r="J14" i="22"/>
  <c r="L14" i="22"/>
  <c r="J12" i="22"/>
  <c r="L12" i="22"/>
  <c r="J11" i="22"/>
  <c r="L11" i="22"/>
  <c r="J10" i="22"/>
  <c r="L10" i="22"/>
  <c r="J9" i="22"/>
  <c r="L9" i="22"/>
  <c r="J8" i="22"/>
  <c r="L8" i="22"/>
  <c r="J6" i="22"/>
  <c r="L6" i="22"/>
  <c r="K25" i="22"/>
  <c r="K24" i="22"/>
  <c r="K23" i="22"/>
  <c r="K22" i="22"/>
  <c r="K21" i="22"/>
  <c r="K20" i="22"/>
  <c r="K19" i="22"/>
  <c r="K18" i="22"/>
  <c r="K17" i="22"/>
  <c r="K16" i="22"/>
  <c r="K15" i="22"/>
  <c r="K14" i="22"/>
  <c r="K13" i="22"/>
  <c r="K12" i="22"/>
  <c r="K11" i="22"/>
  <c r="K10" i="22"/>
  <c r="K9" i="22"/>
  <c r="K8" i="22"/>
  <c r="K7" i="22"/>
  <c r="K6" i="22"/>
  <c r="H1" i="22"/>
  <c r="I5" i="22"/>
  <c r="G5" i="22" s="1"/>
  <c r="G6" i="22" s="1"/>
  <c r="E1" i="28" l="1"/>
  <c r="D2" i="28"/>
  <c r="K5" i="22"/>
  <c r="I6" i="15"/>
  <c r="I7" i="15" s="1"/>
  <c r="I8" i="15" s="1"/>
  <c r="I9" i="15" s="1"/>
  <c r="I10" i="15" s="1"/>
  <c r="I11" i="15"/>
  <c r="I12" i="15"/>
  <c r="I13" i="15" s="1"/>
  <c r="I14" i="15" s="1"/>
  <c r="I15" i="15" s="1"/>
  <c r="I16" i="15" s="1"/>
  <c r="I17" i="15" s="1"/>
  <c r="I18" i="15" s="1"/>
  <c r="I19" i="15"/>
  <c r="I20" i="15"/>
  <c r="I21" i="15" s="1"/>
  <c r="I22" i="15" s="1"/>
  <c r="I23" i="15" s="1"/>
  <c r="I24" i="15" s="1"/>
  <c r="I25" i="15" s="1"/>
  <c r="I26" i="15" s="1"/>
  <c r="I27" i="15"/>
  <c r="I28" i="15"/>
  <c r="I29" i="15" s="1"/>
  <c r="I30" i="15" s="1"/>
  <c r="I31" i="15" s="1"/>
  <c r="I32" i="15" s="1"/>
  <c r="I33" i="15" s="1"/>
  <c r="I34" i="15"/>
  <c r="I35" i="15" s="1"/>
  <c r="I36" i="15" s="1"/>
  <c r="I37" i="15" s="1"/>
  <c r="I38" i="15" s="1"/>
  <c r="I39" i="15" s="1"/>
  <c r="I40" i="15" s="1"/>
  <c r="I41" i="15" s="1"/>
  <c r="I42" i="15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2" i="15"/>
  <c r="I3" i="15" s="1"/>
  <c r="I4" i="15" s="1"/>
  <c r="I5" i="15" s="1"/>
  <c r="F1" i="28" l="1"/>
  <c r="E4" i="28"/>
  <c r="E6" i="28"/>
  <c r="E8" i="28"/>
  <c r="E10" i="28"/>
  <c r="E12" i="28"/>
  <c r="E14" i="28"/>
  <c r="E16" i="28"/>
  <c r="E18" i="28"/>
  <c r="E20" i="28"/>
  <c r="E22" i="28"/>
  <c r="E24" i="28"/>
  <c r="E26" i="28"/>
  <c r="E28" i="28"/>
  <c r="E30" i="28"/>
  <c r="E32" i="28"/>
  <c r="E34" i="28"/>
  <c r="E36" i="28"/>
  <c r="E38" i="28"/>
  <c r="E40" i="28"/>
  <c r="E42" i="28"/>
  <c r="E44" i="28"/>
  <c r="E46" i="28"/>
  <c r="E48" i="28"/>
  <c r="E50" i="28"/>
  <c r="E52" i="28"/>
  <c r="E54" i="28"/>
  <c r="E56" i="28"/>
  <c r="E58" i="28"/>
  <c r="E60" i="28"/>
  <c r="E62" i="28"/>
  <c r="E64" i="28"/>
  <c r="E66" i="28"/>
  <c r="E68" i="28"/>
  <c r="E70" i="28"/>
  <c r="E72" i="28"/>
  <c r="E74" i="28"/>
  <c r="E76" i="28"/>
  <c r="E78" i="28"/>
  <c r="E80" i="28"/>
  <c r="E82" i="28"/>
  <c r="E84" i="28"/>
  <c r="E86" i="28"/>
  <c r="E88" i="28"/>
  <c r="E90" i="28"/>
  <c r="E92" i="28"/>
  <c r="E94" i="28"/>
  <c r="E96" i="28"/>
  <c r="E98" i="28"/>
  <c r="E100" i="28"/>
  <c r="E102" i="28"/>
  <c r="E104" i="28"/>
  <c r="E106" i="28"/>
  <c r="E108" i="28"/>
  <c r="E110" i="28"/>
  <c r="E112" i="28"/>
  <c r="E114" i="28"/>
  <c r="E116" i="28"/>
  <c r="E118" i="28"/>
  <c r="E120" i="28"/>
  <c r="E122" i="28"/>
  <c r="E124" i="28"/>
  <c r="E126" i="28"/>
  <c r="E128" i="28"/>
  <c r="E130" i="28"/>
  <c r="E132" i="28"/>
  <c r="E134" i="28"/>
  <c r="E136" i="28"/>
  <c r="E138" i="28"/>
  <c r="E140" i="28"/>
  <c r="E142" i="28"/>
  <c r="E144" i="28"/>
  <c r="E146" i="28"/>
  <c r="E148" i="28"/>
  <c r="E150" i="28"/>
  <c r="E152" i="28"/>
  <c r="E154" i="28"/>
  <c r="E156" i="28"/>
  <c r="E158" i="28"/>
  <c r="E160" i="28"/>
  <c r="E162" i="28"/>
  <c r="E164" i="28"/>
  <c r="E166" i="28"/>
  <c r="E168" i="28"/>
  <c r="E170" i="28"/>
  <c r="E172" i="28"/>
  <c r="E174" i="28"/>
  <c r="E176" i="28"/>
  <c r="E178" i="28"/>
  <c r="E180" i="28"/>
  <c r="E182" i="28"/>
  <c r="E184" i="28"/>
  <c r="E186" i="28"/>
  <c r="E188" i="28"/>
  <c r="E190" i="28"/>
  <c r="E192" i="28"/>
  <c r="E194" i="28"/>
  <c r="E196" i="28"/>
  <c r="E198" i="28"/>
  <c r="E200" i="28"/>
  <c r="E202" i="28"/>
  <c r="E204" i="28"/>
  <c r="E206" i="28"/>
  <c r="E208" i="28"/>
  <c r="E210" i="28"/>
  <c r="E212" i="28"/>
  <c r="E214" i="28"/>
  <c r="E216" i="28"/>
  <c r="E218" i="28"/>
  <c r="E220" i="28"/>
  <c r="E222" i="28"/>
  <c r="E224" i="28"/>
  <c r="E226" i="28"/>
  <c r="E228" i="28"/>
  <c r="E230" i="28"/>
  <c r="E232" i="28"/>
  <c r="E234" i="28"/>
  <c r="E236" i="28"/>
  <c r="E238" i="28"/>
  <c r="E240" i="28"/>
  <c r="E242" i="28"/>
  <c r="E244" i="28"/>
  <c r="E246" i="28"/>
  <c r="E248" i="28"/>
  <c r="E250" i="28"/>
  <c r="E252" i="28"/>
  <c r="E254" i="28"/>
  <c r="E256" i="28"/>
  <c r="E258" i="28"/>
  <c r="E260" i="28"/>
  <c r="E262" i="28"/>
  <c r="E264" i="28"/>
  <c r="E266" i="28"/>
  <c r="E268" i="28"/>
  <c r="E270" i="28"/>
  <c r="E272" i="28"/>
  <c r="E274" i="28"/>
  <c r="E276" i="28"/>
  <c r="E278" i="28"/>
  <c r="E280" i="28"/>
  <c r="E282" i="28"/>
  <c r="E284" i="28"/>
  <c r="E286" i="28"/>
  <c r="E288" i="28"/>
  <c r="E290" i="28"/>
  <c r="E292" i="28"/>
  <c r="E294" i="28"/>
  <c r="E296" i="28"/>
  <c r="E298" i="28"/>
  <c r="E300" i="28"/>
  <c r="E302" i="28"/>
  <c r="E304" i="28"/>
  <c r="E306" i="28"/>
  <c r="E308" i="28"/>
  <c r="E310" i="28"/>
  <c r="E312" i="28"/>
  <c r="E314" i="28"/>
  <c r="E316" i="28"/>
  <c r="E318" i="28"/>
  <c r="E320" i="28"/>
  <c r="E322" i="28"/>
  <c r="E324" i="28"/>
  <c r="E326" i="28"/>
  <c r="E328" i="28"/>
  <c r="E330" i="28"/>
  <c r="E332" i="28"/>
  <c r="E334" i="28"/>
  <c r="E336" i="28"/>
  <c r="E338" i="28"/>
  <c r="E340" i="28"/>
  <c r="E342" i="28"/>
  <c r="E344" i="28"/>
  <c r="E346" i="28"/>
  <c r="E348" i="28"/>
  <c r="E350" i="28"/>
  <c r="E352" i="28"/>
  <c r="E354" i="28"/>
  <c r="E356" i="28"/>
  <c r="E358" i="28"/>
  <c r="E360" i="28"/>
  <c r="E362" i="28"/>
  <c r="E364" i="28"/>
  <c r="E366" i="28"/>
  <c r="E368" i="28"/>
  <c r="E370" i="28"/>
  <c r="E372" i="28"/>
  <c r="E374" i="28"/>
  <c r="E376" i="28"/>
  <c r="E378" i="28"/>
  <c r="E380" i="28"/>
  <c r="E382" i="28"/>
  <c r="E384" i="28"/>
  <c r="E386" i="28"/>
  <c r="E388" i="28"/>
  <c r="E390" i="28"/>
  <c r="E392" i="28"/>
  <c r="E394" i="28"/>
  <c r="E396" i="28"/>
  <c r="E398" i="28"/>
  <c r="E400" i="28"/>
  <c r="E402" i="28"/>
  <c r="E404" i="28"/>
  <c r="E406" i="28"/>
  <c r="E408" i="28"/>
  <c r="E410" i="28"/>
  <c r="E412" i="28"/>
  <c r="E414" i="28"/>
  <c r="E416" i="28"/>
  <c r="E418" i="28"/>
  <c r="E420" i="28"/>
  <c r="E422" i="28"/>
  <c r="E424" i="28"/>
  <c r="E426" i="28"/>
  <c r="E428" i="28"/>
  <c r="E430" i="28"/>
  <c r="E432" i="28"/>
  <c r="E434" i="28"/>
  <c r="E436" i="28"/>
  <c r="E438" i="28"/>
  <c r="E440" i="28"/>
  <c r="E442" i="28"/>
  <c r="E444" i="28"/>
  <c r="E446" i="28"/>
  <c r="E448" i="28"/>
  <c r="E450" i="28"/>
  <c r="E452" i="28"/>
  <c r="E454" i="28"/>
  <c r="E456" i="28"/>
  <c r="E458" i="28"/>
  <c r="E460" i="28"/>
  <c r="E462" i="28"/>
  <c r="E464" i="28"/>
  <c r="E466" i="28"/>
  <c r="E468" i="28"/>
  <c r="E470" i="28"/>
  <c r="E472" i="28"/>
  <c r="E474" i="28"/>
  <c r="E476" i="28"/>
  <c r="E478" i="28"/>
  <c r="E480" i="28"/>
  <c r="E482" i="28"/>
  <c r="E484" i="28"/>
  <c r="E486" i="28"/>
  <c r="E488" i="28"/>
  <c r="E490" i="28"/>
  <c r="E492" i="28"/>
  <c r="E494" i="28"/>
  <c r="E496" i="28"/>
  <c r="E498" i="28"/>
  <c r="E500" i="28"/>
  <c r="E3" i="28"/>
  <c r="E5" i="28"/>
  <c r="E7" i="28"/>
  <c r="E9" i="28"/>
  <c r="E11" i="28"/>
  <c r="E13" i="28"/>
  <c r="E15" i="28"/>
  <c r="E17" i="28"/>
  <c r="E19" i="28"/>
  <c r="E21" i="28"/>
  <c r="E23" i="28"/>
  <c r="E25" i="28"/>
  <c r="E27" i="28"/>
  <c r="E29" i="28"/>
  <c r="E31" i="28"/>
  <c r="E33" i="28"/>
  <c r="E35" i="28"/>
  <c r="E37" i="28"/>
  <c r="E39" i="28"/>
  <c r="E41" i="28"/>
  <c r="E43" i="28"/>
  <c r="E45" i="28"/>
  <c r="E47" i="28"/>
  <c r="E49" i="28"/>
  <c r="E51" i="28"/>
  <c r="E53" i="28"/>
  <c r="E55" i="28"/>
  <c r="E57" i="28"/>
  <c r="E59" i="28"/>
  <c r="E61" i="28"/>
  <c r="E63" i="28"/>
  <c r="E65" i="28"/>
  <c r="E67" i="28"/>
  <c r="E69" i="28"/>
  <c r="E71" i="28"/>
  <c r="E73" i="28"/>
  <c r="E75" i="28"/>
  <c r="E77" i="28"/>
  <c r="E79" i="28"/>
  <c r="E81" i="28"/>
  <c r="E83" i="28"/>
  <c r="E85" i="28"/>
  <c r="E87" i="28"/>
  <c r="E89" i="28"/>
  <c r="E91" i="28"/>
  <c r="E93" i="28"/>
  <c r="E95" i="28"/>
  <c r="E97" i="28"/>
  <c r="E99" i="28"/>
  <c r="E101" i="28"/>
  <c r="E103" i="28"/>
  <c r="E105" i="28"/>
  <c r="E107" i="28"/>
  <c r="E109" i="28"/>
  <c r="E111" i="28"/>
  <c r="E113" i="28"/>
  <c r="E115" i="28"/>
  <c r="E117" i="28"/>
  <c r="E119" i="28"/>
  <c r="E121" i="28"/>
  <c r="E123" i="28"/>
  <c r="E125" i="28"/>
  <c r="E127" i="28"/>
  <c r="E129" i="28"/>
  <c r="E131" i="28"/>
  <c r="E133" i="28"/>
  <c r="E135" i="28"/>
  <c r="E137" i="28"/>
  <c r="E139" i="28"/>
  <c r="E141" i="28"/>
  <c r="E143" i="28"/>
  <c r="E145" i="28"/>
  <c r="E147" i="28"/>
  <c r="E149" i="28"/>
  <c r="E151" i="28"/>
  <c r="E153" i="28"/>
  <c r="E155" i="28"/>
  <c r="E157" i="28"/>
  <c r="E159" i="28"/>
  <c r="E161" i="28"/>
  <c r="E163" i="28"/>
  <c r="E165" i="28"/>
  <c r="E167" i="28"/>
  <c r="E169" i="28"/>
  <c r="E171" i="28"/>
  <c r="E173" i="28"/>
  <c r="E175" i="28"/>
  <c r="E177" i="28"/>
  <c r="E179" i="28"/>
  <c r="E181" i="28"/>
  <c r="E183" i="28"/>
  <c r="E185" i="28"/>
  <c r="E187" i="28"/>
  <c r="E189" i="28"/>
  <c r="E191" i="28"/>
  <c r="E193" i="28"/>
  <c r="E195" i="28"/>
  <c r="E197" i="28"/>
  <c r="E199" i="28"/>
  <c r="E201" i="28"/>
  <c r="E203" i="28"/>
  <c r="E205" i="28"/>
  <c r="E207" i="28"/>
  <c r="E209" i="28"/>
  <c r="E211" i="28"/>
  <c r="E213" i="28"/>
  <c r="E215" i="28"/>
  <c r="E217" i="28"/>
  <c r="E219" i="28"/>
  <c r="E221" i="28"/>
  <c r="E223" i="28"/>
  <c r="E225" i="28"/>
  <c r="E227" i="28"/>
  <c r="E229" i="28"/>
  <c r="E231" i="28"/>
  <c r="E233" i="28"/>
  <c r="E235" i="28"/>
  <c r="E237" i="28"/>
  <c r="E239" i="28"/>
  <c r="E241" i="28"/>
  <c r="E243" i="28"/>
  <c r="E245" i="28"/>
  <c r="E247" i="28"/>
  <c r="E249" i="28"/>
  <c r="E251" i="28"/>
  <c r="E253" i="28"/>
  <c r="E255" i="28"/>
  <c r="E257" i="28"/>
  <c r="E259" i="28"/>
  <c r="E261" i="28"/>
  <c r="E263" i="28"/>
  <c r="E265" i="28"/>
  <c r="E267" i="28"/>
  <c r="E269" i="28"/>
  <c r="E271" i="28"/>
  <c r="E273" i="28"/>
  <c r="E275" i="28"/>
  <c r="E277" i="28"/>
  <c r="E279" i="28"/>
  <c r="E281" i="28"/>
  <c r="E283" i="28"/>
  <c r="E285" i="28"/>
  <c r="E287" i="28"/>
  <c r="E289" i="28"/>
  <c r="E291" i="28"/>
  <c r="E293" i="28"/>
  <c r="E295" i="28"/>
  <c r="E297" i="28"/>
  <c r="E299" i="28"/>
  <c r="E301" i="28"/>
  <c r="E303" i="28"/>
  <c r="E305" i="28"/>
  <c r="E307" i="28"/>
  <c r="E309" i="28"/>
  <c r="E311" i="28"/>
  <c r="E313" i="28"/>
  <c r="E315" i="28"/>
  <c r="E317" i="28"/>
  <c r="E319" i="28"/>
  <c r="E321" i="28"/>
  <c r="E323" i="28"/>
  <c r="E325" i="28"/>
  <c r="E327" i="28"/>
  <c r="E329" i="28"/>
  <c r="E331" i="28"/>
  <c r="E333" i="28"/>
  <c r="E335" i="28"/>
  <c r="E337" i="28"/>
  <c r="E339" i="28"/>
  <c r="E341" i="28"/>
  <c r="E343" i="28"/>
  <c r="E345" i="28"/>
  <c r="E347" i="28"/>
  <c r="E349" i="28"/>
  <c r="E351" i="28"/>
  <c r="E353" i="28"/>
  <c r="E355" i="28"/>
  <c r="E357" i="28"/>
  <c r="E359" i="28"/>
  <c r="E361" i="28"/>
  <c r="E363" i="28"/>
  <c r="E365" i="28"/>
  <c r="E367" i="28"/>
  <c r="E369" i="28"/>
  <c r="E371" i="28"/>
  <c r="E373" i="28"/>
  <c r="E375" i="28"/>
  <c r="E377" i="28"/>
  <c r="E379" i="28"/>
  <c r="E381" i="28"/>
  <c r="E383" i="28"/>
  <c r="E385" i="28"/>
  <c r="E387" i="28"/>
  <c r="E389" i="28"/>
  <c r="E391" i="28"/>
  <c r="E393" i="28"/>
  <c r="E395" i="28"/>
  <c r="E397" i="28"/>
  <c r="E399" i="28"/>
  <c r="E401" i="28"/>
  <c r="E403" i="28"/>
  <c r="E405" i="28"/>
  <c r="E407" i="28"/>
  <c r="E409" i="28"/>
  <c r="E411" i="28"/>
  <c r="E413" i="28"/>
  <c r="E415" i="28"/>
  <c r="E417" i="28"/>
  <c r="E419" i="28"/>
  <c r="E421" i="28"/>
  <c r="E423" i="28"/>
  <c r="E425" i="28"/>
  <c r="E427" i="28"/>
  <c r="E429" i="28"/>
  <c r="E431" i="28"/>
  <c r="E433" i="28"/>
  <c r="E435" i="28"/>
  <c r="E437" i="28"/>
  <c r="E439" i="28"/>
  <c r="E441" i="28"/>
  <c r="E443" i="28"/>
  <c r="E445" i="28"/>
  <c r="E447" i="28"/>
  <c r="E449" i="28"/>
  <c r="E451" i="28"/>
  <c r="E453" i="28"/>
  <c r="E455" i="28"/>
  <c r="E457" i="28"/>
  <c r="E459" i="28"/>
  <c r="E461" i="28"/>
  <c r="E463" i="28"/>
  <c r="E465" i="28"/>
  <c r="E467" i="28"/>
  <c r="E469" i="28"/>
  <c r="E471" i="28"/>
  <c r="E473" i="28"/>
  <c r="E475" i="28"/>
  <c r="E477" i="28"/>
  <c r="E479" i="28"/>
  <c r="E481" i="28"/>
  <c r="E483" i="28"/>
  <c r="E485" i="28"/>
  <c r="E487" i="28"/>
  <c r="E489" i="28"/>
  <c r="E491" i="28"/>
  <c r="E493" i="28"/>
  <c r="E495" i="28"/>
  <c r="E497" i="28"/>
  <c r="E499" i="28"/>
  <c r="E2" i="28"/>
  <c r="J13" i="22"/>
  <c r="J7" i="22"/>
  <c r="L7" i="22"/>
  <c r="L5" i="22"/>
  <c r="J5" i="22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G1" i="28" l="1"/>
  <c r="F2" i="28"/>
  <c r="F4" i="28"/>
  <c r="F3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P2" i="22"/>
  <c r="R2" i="22"/>
  <c r="Q2" i="22"/>
  <c r="L13" i="22"/>
  <c r="K1" i="22"/>
  <c r="D4" i="4"/>
  <c r="G5" i="28" l="1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3" i="28"/>
  <c r="H1" i="28"/>
  <c r="G2" i="28"/>
  <c r="G4" i="28"/>
  <c r="H2" i="22"/>
  <c r="K2" i="22"/>
  <c r="Y8" i="2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I16" i="23"/>
  <c r="I8" i="23"/>
  <c r="H2" i="28" l="1"/>
  <c r="H4" i="28"/>
  <c r="H6" i="28"/>
  <c r="H8" i="28"/>
  <c r="H10" i="28"/>
  <c r="H12" i="28"/>
  <c r="H14" i="28"/>
  <c r="H16" i="28"/>
  <c r="H18" i="28"/>
  <c r="H20" i="28"/>
  <c r="H22" i="28"/>
  <c r="H24" i="28"/>
  <c r="H26" i="28"/>
  <c r="H28" i="28"/>
  <c r="H30" i="28"/>
  <c r="H32" i="28"/>
  <c r="H34" i="28"/>
  <c r="H36" i="28"/>
  <c r="H38" i="28"/>
  <c r="H40" i="28"/>
  <c r="H42" i="28"/>
  <c r="H44" i="28"/>
  <c r="H46" i="28"/>
  <c r="H48" i="28"/>
  <c r="H50" i="28"/>
  <c r="H52" i="28"/>
  <c r="H54" i="28"/>
  <c r="H56" i="28"/>
  <c r="H58" i="28"/>
  <c r="H60" i="28"/>
  <c r="H62" i="28"/>
  <c r="H64" i="28"/>
  <c r="H66" i="28"/>
  <c r="H68" i="28"/>
  <c r="H70" i="28"/>
  <c r="H72" i="28"/>
  <c r="H74" i="28"/>
  <c r="H76" i="28"/>
  <c r="H78" i="28"/>
  <c r="H80" i="28"/>
  <c r="H82" i="28"/>
  <c r="H84" i="28"/>
  <c r="H86" i="28"/>
  <c r="H88" i="28"/>
  <c r="H90" i="28"/>
  <c r="H92" i="28"/>
  <c r="H94" i="28"/>
  <c r="H96" i="28"/>
  <c r="H98" i="28"/>
  <c r="H100" i="28"/>
  <c r="H102" i="28"/>
  <c r="H104" i="28"/>
  <c r="H106" i="28"/>
  <c r="H108" i="28"/>
  <c r="H110" i="28"/>
  <c r="H112" i="28"/>
  <c r="H114" i="28"/>
  <c r="H116" i="28"/>
  <c r="H118" i="28"/>
  <c r="H120" i="28"/>
  <c r="H122" i="28"/>
  <c r="H124" i="28"/>
  <c r="H126" i="28"/>
  <c r="H128" i="28"/>
  <c r="H130" i="28"/>
  <c r="H132" i="28"/>
  <c r="H134" i="28"/>
  <c r="H136" i="28"/>
  <c r="H138" i="28"/>
  <c r="H140" i="28"/>
  <c r="H142" i="28"/>
  <c r="H144" i="28"/>
  <c r="H146" i="28"/>
  <c r="H148" i="28"/>
  <c r="H150" i="28"/>
  <c r="H152" i="28"/>
  <c r="H154" i="28"/>
  <c r="H156" i="28"/>
  <c r="H158" i="28"/>
  <c r="H160" i="28"/>
  <c r="H162" i="28"/>
  <c r="H164" i="28"/>
  <c r="H166" i="28"/>
  <c r="H168" i="28"/>
  <c r="H170" i="28"/>
  <c r="H172" i="28"/>
  <c r="H174" i="28"/>
  <c r="H176" i="28"/>
  <c r="H178" i="28"/>
  <c r="H180" i="28"/>
  <c r="H182" i="28"/>
  <c r="H184" i="28"/>
  <c r="H186" i="28"/>
  <c r="H188" i="28"/>
  <c r="H191" i="28"/>
  <c r="H193" i="28"/>
  <c r="H195" i="28"/>
  <c r="H197" i="28"/>
  <c r="H199" i="28"/>
  <c r="H201" i="28"/>
  <c r="H203" i="28"/>
  <c r="H205" i="28"/>
  <c r="H207" i="28"/>
  <c r="H209" i="28"/>
  <c r="H211" i="28"/>
  <c r="H213" i="28"/>
  <c r="H215" i="28"/>
  <c r="H217" i="28"/>
  <c r="H219" i="28"/>
  <c r="H221" i="28"/>
  <c r="H223" i="28"/>
  <c r="H225" i="28"/>
  <c r="H227" i="28"/>
  <c r="H229" i="28"/>
  <c r="H231" i="28"/>
  <c r="H233" i="28"/>
  <c r="H235" i="28"/>
  <c r="H237" i="28"/>
  <c r="H239" i="28"/>
  <c r="H241" i="28"/>
  <c r="H243" i="28"/>
  <c r="H245" i="28"/>
  <c r="H247" i="28"/>
  <c r="H249" i="28"/>
  <c r="H251" i="28"/>
  <c r="H253" i="28"/>
  <c r="H255" i="28"/>
  <c r="H257" i="28"/>
  <c r="H259" i="28"/>
  <c r="H261" i="28"/>
  <c r="H263" i="28"/>
  <c r="H265" i="28"/>
  <c r="H267" i="28"/>
  <c r="H269" i="28"/>
  <c r="H271" i="28"/>
  <c r="H273" i="28"/>
  <c r="H275" i="28"/>
  <c r="H277" i="28"/>
  <c r="H279" i="28"/>
  <c r="H281" i="28"/>
  <c r="H283" i="28"/>
  <c r="H285" i="28"/>
  <c r="H287" i="28"/>
  <c r="H289" i="28"/>
  <c r="H291" i="28"/>
  <c r="H293" i="28"/>
  <c r="H295" i="28"/>
  <c r="H297" i="28"/>
  <c r="H299" i="28"/>
  <c r="H301" i="28"/>
  <c r="H303" i="28"/>
  <c r="H305" i="28"/>
  <c r="H307" i="28"/>
  <c r="H309" i="28"/>
  <c r="H311" i="28"/>
  <c r="H313" i="28"/>
  <c r="H315" i="28"/>
  <c r="H317" i="28"/>
  <c r="H319" i="28"/>
  <c r="H321" i="28"/>
  <c r="H323" i="28"/>
  <c r="H325" i="28"/>
  <c r="H327" i="28"/>
  <c r="H329" i="28"/>
  <c r="H331" i="28"/>
  <c r="H333" i="28"/>
  <c r="H335" i="28"/>
  <c r="H337" i="28"/>
  <c r="H339" i="28"/>
  <c r="H341" i="28"/>
  <c r="H343" i="28"/>
  <c r="H345" i="28"/>
  <c r="H347" i="28"/>
  <c r="H349" i="28"/>
  <c r="H351" i="28"/>
  <c r="H353" i="28"/>
  <c r="H355" i="28"/>
  <c r="H357" i="28"/>
  <c r="H359" i="28"/>
  <c r="H361" i="28"/>
  <c r="H363" i="28"/>
  <c r="H365" i="28"/>
  <c r="H367" i="28"/>
  <c r="H369" i="28"/>
  <c r="H371" i="28"/>
  <c r="H373" i="28"/>
  <c r="H375" i="28"/>
  <c r="H377" i="28"/>
  <c r="H379" i="28"/>
  <c r="H381" i="28"/>
  <c r="H383" i="28"/>
  <c r="H385" i="28"/>
  <c r="H387" i="28"/>
  <c r="H389" i="28"/>
  <c r="H391" i="28"/>
  <c r="H393" i="28"/>
  <c r="H395" i="28"/>
  <c r="H397" i="28"/>
  <c r="H399" i="28"/>
  <c r="H401" i="28"/>
  <c r="H403" i="28"/>
  <c r="H405" i="28"/>
  <c r="H407" i="28"/>
  <c r="H409" i="28"/>
  <c r="H411" i="28"/>
  <c r="H300" i="28"/>
  <c r="H414" i="28"/>
  <c r="H416" i="28"/>
  <c r="H418" i="28"/>
  <c r="H420" i="28"/>
  <c r="H422" i="28"/>
  <c r="H424" i="28"/>
  <c r="H426" i="28"/>
  <c r="H428" i="28"/>
  <c r="H430" i="28"/>
  <c r="H432" i="28"/>
  <c r="H434" i="28"/>
  <c r="H436" i="28"/>
  <c r="H438" i="28"/>
  <c r="H440" i="28"/>
  <c r="H442" i="28"/>
  <c r="H444" i="28"/>
  <c r="H446" i="28"/>
  <c r="H448" i="28"/>
  <c r="H450" i="28"/>
  <c r="H452" i="28"/>
  <c r="H454" i="28"/>
  <c r="H456" i="28"/>
  <c r="H458" i="28"/>
  <c r="H460" i="28"/>
  <c r="H462" i="28"/>
  <c r="H464" i="28"/>
  <c r="H466" i="28"/>
  <c r="H468" i="28"/>
  <c r="H470" i="28"/>
  <c r="H472" i="28"/>
  <c r="H474" i="28"/>
  <c r="H476" i="28"/>
  <c r="H478" i="28"/>
  <c r="H480" i="28"/>
  <c r="H482" i="28"/>
  <c r="H484" i="28"/>
  <c r="H486" i="28"/>
  <c r="H488" i="28"/>
  <c r="H490" i="28"/>
  <c r="H492" i="28"/>
  <c r="H494" i="28"/>
  <c r="H496" i="28"/>
  <c r="H498" i="28"/>
  <c r="H500" i="28"/>
  <c r="I1" i="28"/>
  <c r="H3" i="28"/>
  <c r="H5" i="28"/>
  <c r="H7" i="28"/>
  <c r="H9" i="28"/>
  <c r="H11" i="28"/>
  <c r="H13" i="28"/>
  <c r="H15" i="28"/>
  <c r="H17" i="28"/>
  <c r="H19" i="28"/>
  <c r="H21" i="28"/>
  <c r="H23" i="28"/>
  <c r="H25" i="28"/>
  <c r="H27" i="28"/>
  <c r="H29" i="28"/>
  <c r="H31" i="28"/>
  <c r="H33" i="28"/>
  <c r="H35" i="28"/>
  <c r="H37" i="28"/>
  <c r="H39" i="28"/>
  <c r="H41" i="28"/>
  <c r="H43" i="28"/>
  <c r="H45" i="28"/>
  <c r="H47" i="28"/>
  <c r="H49" i="28"/>
  <c r="H51" i="28"/>
  <c r="H53" i="28"/>
  <c r="H55" i="28"/>
  <c r="H57" i="28"/>
  <c r="H59" i="28"/>
  <c r="H61" i="28"/>
  <c r="H63" i="28"/>
  <c r="H65" i="28"/>
  <c r="H67" i="28"/>
  <c r="H69" i="28"/>
  <c r="H71" i="28"/>
  <c r="H73" i="28"/>
  <c r="H75" i="28"/>
  <c r="H77" i="28"/>
  <c r="H79" i="28"/>
  <c r="H81" i="28"/>
  <c r="H83" i="28"/>
  <c r="H85" i="28"/>
  <c r="H87" i="28"/>
  <c r="H89" i="28"/>
  <c r="H91" i="28"/>
  <c r="H93" i="28"/>
  <c r="H95" i="28"/>
  <c r="H97" i="28"/>
  <c r="H99" i="28"/>
  <c r="H101" i="28"/>
  <c r="H103" i="28"/>
  <c r="H105" i="28"/>
  <c r="H107" i="28"/>
  <c r="H109" i="28"/>
  <c r="H111" i="28"/>
  <c r="H113" i="28"/>
  <c r="H115" i="28"/>
  <c r="H117" i="28"/>
  <c r="H119" i="28"/>
  <c r="H121" i="28"/>
  <c r="H123" i="28"/>
  <c r="H125" i="28"/>
  <c r="H127" i="28"/>
  <c r="H129" i="28"/>
  <c r="H131" i="28"/>
  <c r="H133" i="28"/>
  <c r="H135" i="28"/>
  <c r="H137" i="28"/>
  <c r="H139" i="28"/>
  <c r="H141" i="28"/>
  <c r="H143" i="28"/>
  <c r="H145" i="28"/>
  <c r="H147" i="28"/>
  <c r="H149" i="28"/>
  <c r="H151" i="28"/>
  <c r="H153" i="28"/>
  <c r="H155" i="28"/>
  <c r="H157" i="28"/>
  <c r="H159" i="28"/>
  <c r="H161" i="28"/>
  <c r="H163" i="28"/>
  <c r="H165" i="28"/>
  <c r="H167" i="28"/>
  <c r="H169" i="28"/>
  <c r="H171" i="28"/>
  <c r="H173" i="28"/>
  <c r="H175" i="28"/>
  <c r="H177" i="28"/>
  <c r="H179" i="28"/>
  <c r="H181" i="28"/>
  <c r="H183" i="28"/>
  <c r="H185" i="28"/>
  <c r="H187" i="28"/>
  <c r="H189" i="28"/>
  <c r="H192" i="28"/>
  <c r="H194" i="28"/>
  <c r="H196" i="28"/>
  <c r="H198" i="28"/>
  <c r="H200" i="28"/>
  <c r="H202" i="28"/>
  <c r="H204" i="28"/>
  <c r="H206" i="28"/>
  <c r="H208" i="28"/>
  <c r="H210" i="28"/>
  <c r="H212" i="28"/>
  <c r="H214" i="28"/>
  <c r="H216" i="28"/>
  <c r="H218" i="28"/>
  <c r="H220" i="28"/>
  <c r="H222" i="28"/>
  <c r="H224" i="28"/>
  <c r="H226" i="28"/>
  <c r="H228" i="28"/>
  <c r="H230" i="28"/>
  <c r="H232" i="28"/>
  <c r="H234" i="28"/>
  <c r="H236" i="28"/>
  <c r="H238" i="28"/>
  <c r="H240" i="28"/>
  <c r="H242" i="28"/>
  <c r="H244" i="28"/>
  <c r="H246" i="28"/>
  <c r="H248" i="28"/>
  <c r="H250" i="28"/>
  <c r="H252" i="28"/>
  <c r="H254" i="28"/>
  <c r="H256" i="28"/>
  <c r="H258" i="28"/>
  <c r="H260" i="28"/>
  <c r="H262" i="28"/>
  <c r="H264" i="28"/>
  <c r="H266" i="28"/>
  <c r="H268" i="28"/>
  <c r="H270" i="28"/>
  <c r="H272" i="28"/>
  <c r="H274" i="28"/>
  <c r="H276" i="28"/>
  <c r="H278" i="28"/>
  <c r="H280" i="28"/>
  <c r="H282" i="28"/>
  <c r="H284" i="28"/>
  <c r="H286" i="28"/>
  <c r="H288" i="28"/>
  <c r="H290" i="28"/>
  <c r="H292" i="28"/>
  <c r="H294" i="28"/>
  <c r="H296" i="28"/>
  <c r="H298" i="28"/>
  <c r="H190" i="28"/>
  <c r="H302" i="28"/>
  <c r="H304" i="28"/>
  <c r="H306" i="28"/>
  <c r="H308" i="28"/>
  <c r="H310" i="28"/>
  <c r="H312" i="28"/>
  <c r="H314" i="28"/>
  <c r="H316" i="28"/>
  <c r="H318" i="28"/>
  <c r="H320" i="28"/>
  <c r="H322" i="28"/>
  <c r="H324" i="28"/>
  <c r="H326" i="28"/>
  <c r="H328" i="28"/>
  <c r="H330" i="28"/>
  <c r="H332" i="28"/>
  <c r="H334" i="28"/>
  <c r="H336" i="28"/>
  <c r="H338" i="28"/>
  <c r="H340" i="28"/>
  <c r="H342" i="28"/>
  <c r="H344" i="28"/>
  <c r="H346" i="28"/>
  <c r="H348" i="28"/>
  <c r="H350" i="28"/>
  <c r="H352" i="28"/>
  <c r="H354" i="28"/>
  <c r="H356" i="28"/>
  <c r="H358" i="28"/>
  <c r="H360" i="28"/>
  <c r="H362" i="28"/>
  <c r="H364" i="28"/>
  <c r="H366" i="28"/>
  <c r="H368" i="28"/>
  <c r="H370" i="28"/>
  <c r="H372" i="28"/>
  <c r="H374" i="28"/>
  <c r="H376" i="28"/>
  <c r="H378" i="28"/>
  <c r="H380" i="28"/>
  <c r="H382" i="28"/>
  <c r="H384" i="28"/>
  <c r="H386" i="28"/>
  <c r="H388" i="28"/>
  <c r="H390" i="28"/>
  <c r="H392" i="28"/>
  <c r="H394" i="28"/>
  <c r="H396" i="28"/>
  <c r="H398" i="28"/>
  <c r="H400" i="28"/>
  <c r="H402" i="28"/>
  <c r="H404" i="28"/>
  <c r="H406" i="28"/>
  <c r="H408" i="28"/>
  <c r="H410" i="28"/>
  <c r="H412" i="28"/>
  <c r="H413" i="28"/>
  <c r="H415" i="28"/>
  <c r="H417" i="28"/>
  <c r="H419" i="28"/>
  <c r="H421" i="28"/>
  <c r="H423" i="28"/>
  <c r="H425" i="28"/>
  <c r="H427" i="28"/>
  <c r="H429" i="28"/>
  <c r="H431" i="28"/>
  <c r="H433" i="28"/>
  <c r="H435" i="28"/>
  <c r="H437" i="28"/>
  <c r="H439" i="28"/>
  <c r="H441" i="28"/>
  <c r="H443" i="28"/>
  <c r="H445" i="28"/>
  <c r="H447" i="28"/>
  <c r="H449" i="28"/>
  <c r="H451" i="28"/>
  <c r="H453" i="28"/>
  <c r="H455" i="28"/>
  <c r="H457" i="28"/>
  <c r="H459" i="28"/>
  <c r="H461" i="28"/>
  <c r="H463" i="28"/>
  <c r="H465" i="28"/>
  <c r="H467" i="28"/>
  <c r="H469" i="28"/>
  <c r="H471" i="28"/>
  <c r="H473" i="28"/>
  <c r="H475" i="28"/>
  <c r="H477" i="28"/>
  <c r="H479" i="28"/>
  <c r="H481" i="28"/>
  <c r="H483" i="28"/>
  <c r="H485" i="28"/>
  <c r="H487" i="28"/>
  <c r="H489" i="28"/>
  <c r="H491" i="28"/>
  <c r="H493" i="28"/>
  <c r="H495" i="28"/>
  <c r="H497" i="28"/>
  <c r="H499" i="28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L4" i="23"/>
  <c r="K22" i="23"/>
  <c r="K24" i="23"/>
  <c r="K26" i="23"/>
  <c r="K28" i="23"/>
  <c r="P28" i="23" s="1"/>
  <c r="K30" i="23"/>
  <c r="K32" i="23"/>
  <c r="K34" i="23"/>
  <c r="K36" i="23"/>
  <c r="K38" i="23"/>
  <c r="K40" i="23"/>
  <c r="K42" i="23"/>
  <c r="K44" i="23"/>
  <c r="K46" i="23"/>
  <c r="K48" i="23"/>
  <c r="K50" i="23"/>
  <c r="K52" i="23"/>
  <c r="K54" i="23"/>
  <c r="K56" i="23"/>
  <c r="K58" i="23"/>
  <c r="K60" i="23"/>
  <c r="K62" i="23"/>
  <c r="K64" i="23"/>
  <c r="K66" i="23"/>
  <c r="K68" i="23"/>
  <c r="K70" i="23"/>
  <c r="K72" i="23"/>
  <c r="K74" i="23"/>
  <c r="K76" i="23"/>
  <c r="K78" i="23"/>
  <c r="K80" i="23"/>
  <c r="K82" i="23"/>
  <c r="K84" i="23"/>
  <c r="K86" i="23"/>
  <c r="K88" i="23"/>
  <c r="K90" i="23"/>
  <c r="K92" i="23"/>
  <c r="K94" i="23"/>
  <c r="K96" i="23"/>
  <c r="K98" i="23"/>
  <c r="K100" i="23"/>
  <c r="K102" i="23"/>
  <c r="K104" i="23"/>
  <c r="K106" i="23"/>
  <c r="K108" i="23"/>
  <c r="K110" i="23"/>
  <c r="K112" i="23"/>
  <c r="K114" i="23"/>
  <c r="K116" i="23"/>
  <c r="K118" i="23"/>
  <c r="K120" i="23"/>
  <c r="K122" i="23"/>
  <c r="K124" i="23"/>
  <c r="K126" i="23"/>
  <c r="K128" i="23"/>
  <c r="K130" i="23"/>
  <c r="K132" i="23"/>
  <c r="K134" i="23"/>
  <c r="K136" i="23"/>
  <c r="K138" i="23"/>
  <c r="K140" i="23"/>
  <c r="K142" i="23"/>
  <c r="K144" i="23"/>
  <c r="K146" i="23"/>
  <c r="K148" i="23"/>
  <c r="K150" i="23"/>
  <c r="K152" i="23"/>
  <c r="K154" i="23"/>
  <c r="K156" i="23"/>
  <c r="K158" i="23"/>
  <c r="K160" i="23"/>
  <c r="K162" i="23"/>
  <c r="K164" i="23"/>
  <c r="K166" i="23"/>
  <c r="K168" i="23"/>
  <c r="K170" i="23"/>
  <c r="K172" i="23"/>
  <c r="K174" i="23"/>
  <c r="K176" i="23"/>
  <c r="K178" i="23"/>
  <c r="K180" i="23"/>
  <c r="K182" i="23"/>
  <c r="K184" i="23"/>
  <c r="K186" i="23"/>
  <c r="K188" i="23"/>
  <c r="K190" i="23"/>
  <c r="K192" i="23"/>
  <c r="K194" i="23"/>
  <c r="K196" i="23"/>
  <c r="K198" i="23"/>
  <c r="K200" i="23"/>
  <c r="K202" i="23"/>
  <c r="K204" i="23"/>
  <c r="K206" i="23"/>
  <c r="K208" i="23"/>
  <c r="K210" i="23"/>
  <c r="K212" i="23"/>
  <c r="K214" i="23"/>
  <c r="K216" i="23"/>
  <c r="K218" i="23"/>
  <c r="K220" i="23"/>
  <c r="K222" i="23"/>
  <c r="K224" i="23"/>
  <c r="K226" i="23"/>
  <c r="K228" i="23"/>
  <c r="K230" i="23"/>
  <c r="K232" i="23"/>
  <c r="K234" i="23"/>
  <c r="K236" i="23"/>
  <c r="K238" i="23"/>
  <c r="K240" i="23"/>
  <c r="K242" i="23"/>
  <c r="K244" i="23"/>
  <c r="K246" i="23"/>
  <c r="K248" i="23"/>
  <c r="K250" i="23"/>
  <c r="K252" i="23"/>
  <c r="K254" i="23"/>
  <c r="K256" i="23"/>
  <c r="K258" i="23"/>
  <c r="K260" i="23"/>
  <c r="K262" i="23"/>
  <c r="K264" i="23"/>
  <c r="K266" i="23"/>
  <c r="K268" i="23"/>
  <c r="K270" i="23"/>
  <c r="K272" i="23"/>
  <c r="K274" i="23"/>
  <c r="K276" i="23"/>
  <c r="K278" i="23"/>
  <c r="K280" i="23"/>
  <c r="K282" i="23"/>
  <c r="K284" i="23"/>
  <c r="K286" i="23"/>
  <c r="K288" i="23"/>
  <c r="K290" i="23"/>
  <c r="K292" i="23"/>
  <c r="K294" i="23"/>
  <c r="K296" i="23"/>
  <c r="K298" i="23"/>
  <c r="K300" i="23"/>
  <c r="K302" i="23"/>
  <c r="K304" i="23"/>
  <c r="K306" i="23"/>
  <c r="K308" i="23"/>
  <c r="K310" i="23"/>
  <c r="K312" i="23"/>
  <c r="K314" i="23"/>
  <c r="K316" i="23"/>
  <c r="K318" i="23"/>
  <c r="K320" i="23"/>
  <c r="K322" i="23"/>
  <c r="K324" i="23"/>
  <c r="K326" i="23"/>
  <c r="K328" i="23"/>
  <c r="K330" i="23"/>
  <c r="K332" i="23"/>
  <c r="K334" i="23"/>
  <c r="K336" i="23"/>
  <c r="K338" i="23"/>
  <c r="K340" i="23"/>
  <c r="K342" i="23"/>
  <c r="K344" i="23"/>
  <c r="K346" i="23"/>
  <c r="K348" i="23"/>
  <c r="K350" i="23"/>
  <c r="K352" i="23"/>
  <c r="K354" i="23"/>
  <c r="K356" i="23"/>
  <c r="K358" i="23"/>
  <c r="K360" i="23"/>
  <c r="K362" i="23"/>
  <c r="K364" i="23"/>
  <c r="K366" i="23"/>
  <c r="K368" i="23"/>
  <c r="K370" i="23"/>
  <c r="K372" i="23"/>
  <c r="K374" i="23"/>
  <c r="K376" i="23"/>
  <c r="K378" i="23"/>
  <c r="K380" i="23"/>
  <c r="K382" i="23"/>
  <c r="K384" i="23"/>
  <c r="K386" i="23"/>
  <c r="K388" i="23"/>
  <c r="K390" i="23"/>
  <c r="K392" i="23"/>
  <c r="K394" i="23"/>
  <c r="K396" i="23"/>
  <c r="K398" i="23"/>
  <c r="K400" i="23"/>
  <c r="K402" i="23"/>
  <c r="K404" i="23"/>
  <c r="K406" i="23"/>
  <c r="K408" i="23"/>
  <c r="K410" i="23"/>
  <c r="K412" i="23"/>
  <c r="K414" i="23"/>
  <c r="K416" i="23"/>
  <c r="K418" i="23"/>
  <c r="K420" i="23"/>
  <c r="K422" i="23"/>
  <c r="K424" i="23"/>
  <c r="K426" i="23"/>
  <c r="K428" i="23"/>
  <c r="K430" i="23"/>
  <c r="K432" i="23"/>
  <c r="K434" i="23"/>
  <c r="K436" i="23"/>
  <c r="K438" i="23"/>
  <c r="K440" i="23"/>
  <c r="K442" i="23"/>
  <c r="K444" i="23"/>
  <c r="K446" i="23"/>
  <c r="K448" i="23"/>
  <c r="K450" i="23"/>
  <c r="K452" i="23"/>
  <c r="K454" i="23"/>
  <c r="K456" i="23"/>
  <c r="K458" i="23"/>
  <c r="K460" i="23"/>
  <c r="K462" i="23"/>
  <c r="K464" i="23"/>
  <c r="K466" i="23"/>
  <c r="K468" i="23"/>
  <c r="K470" i="23"/>
  <c r="K472" i="23"/>
  <c r="K474" i="23"/>
  <c r="K476" i="23"/>
  <c r="K478" i="23"/>
  <c r="K480" i="23"/>
  <c r="K482" i="23"/>
  <c r="K484" i="23"/>
  <c r="K486" i="23"/>
  <c r="K488" i="23"/>
  <c r="K490" i="23"/>
  <c r="K492" i="23"/>
  <c r="K494" i="23"/>
  <c r="K496" i="23"/>
  <c r="K498" i="23"/>
  <c r="K500" i="23"/>
  <c r="K4" i="23"/>
  <c r="K6" i="23"/>
  <c r="K8" i="23"/>
  <c r="K10" i="23"/>
  <c r="K12" i="23"/>
  <c r="K14" i="23"/>
  <c r="K16" i="23"/>
  <c r="K18" i="23"/>
  <c r="K20" i="23"/>
  <c r="P20" i="23" s="1"/>
  <c r="K2" i="23"/>
  <c r="K23" i="23"/>
  <c r="K25" i="23"/>
  <c r="K27" i="23"/>
  <c r="K29" i="23"/>
  <c r="K31" i="23"/>
  <c r="K33" i="23"/>
  <c r="K35" i="23"/>
  <c r="K37" i="23"/>
  <c r="K39" i="23"/>
  <c r="K41" i="23"/>
  <c r="K43" i="23"/>
  <c r="K45" i="23"/>
  <c r="K47" i="23"/>
  <c r="K49" i="23"/>
  <c r="K51" i="23"/>
  <c r="K53" i="23"/>
  <c r="K55" i="23"/>
  <c r="K57" i="23"/>
  <c r="K59" i="23"/>
  <c r="K61" i="23"/>
  <c r="K63" i="23"/>
  <c r="K65" i="23"/>
  <c r="K67" i="23"/>
  <c r="K69" i="23"/>
  <c r="K71" i="23"/>
  <c r="K73" i="23"/>
  <c r="K75" i="23"/>
  <c r="K77" i="23"/>
  <c r="K79" i="23"/>
  <c r="K81" i="23"/>
  <c r="K83" i="23"/>
  <c r="K85" i="23"/>
  <c r="K87" i="23"/>
  <c r="K89" i="23"/>
  <c r="K91" i="23"/>
  <c r="K93" i="23"/>
  <c r="K95" i="23"/>
  <c r="K97" i="23"/>
  <c r="K99" i="23"/>
  <c r="K101" i="23"/>
  <c r="K103" i="23"/>
  <c r="K105" i="23"/>
  <c r="K107" i="23"/>
  <c r="K109" i="23"/>
  <c r="K111" i="23"/>
  <c r="K113" i="23"/>
  <c r="K115" i="23"/>
  <c r="K117" i="23"/>
  <c r="K119" i="23"/>
  <c r="K121" i="23"/>
  <c r="K123" i="23"/>
  <c r="K125" i="23"/>
  <c r="K127" i="23"/>
  <c r="K129" i="23"/>
  <c r="K131" i="23"/>
  <c r="K133" i="23"/>
  <c r="K135" i="23"/>
  <c r="K137" i="23"/>
  <c r="K139" i="23"/>
  <c r="K141" i="23"/>
  <c r="K143" i="23"/>
  <c r="K145" i="23"/>
  <c r="K147" i="23"/>
  <c r="K149" i="23"/>
  <c r="K151" i="23"/>
  <c r="K153" i="23"/>
  <c r="K155" i="23"/>
  <c r="K157" i="23"/>
  <c r="K159" i="23"/>
  <c r="K161" i="23"/>
  <c r="K163" i="23"/>
  <c r="K165" i="23"/>
  <c r="K167" i="23"/>
  <c r="K169" i="23"/>
  <c r="K171" i="23"/>
  <c r="K173" i="23"/>
  <c r="K175" i="23"/>
  <c r="K177" i="23"/>
  <c r="K179" i="23"/>
  <c r="K181" i="23"/>
  <c r="K183" i="23"/>
  <c r="K185" i="23"/>
  <c r="K187" i="23"/>
  <c r="K189" i="23"/>
  <c r="K191" i="23"/>
  <c r="K193" i="23"/>
  <c r="K195" i="23"/>
  <c r="K197" i="23"/>
  <c r="K199" i="23"/>
  <c r="K201" i="23"/>
  <c r="K203" i="23"/>
  <c r="K205" i="23"/>
  <c r="K207" i="23"/>
  <c r="K209" i="23"/>
  <c r="K211" i="23"/>
  <c r="K213" i="23"/>
  <c r="K215" i="23"/>
  <c r="K217" i="23"/>
  <c r="K219" i="23"/>
  <c r="K221" i="23"/>
  <c r="K223" i="23"/>
  <c r="K225" i="23"/>
  <c r="K227" i="23"/>
  <c r="K229" i="23"/>
  <c r="K231" i="23"/>
  <c r="K233" i="23"/>
  <c r="K235" i="23"/>
  <c r="K237" i="23"/>
  <c r="K239" i="23"/>
  <c r="K241" i="23"/>
  <c r="K243" i="23"/>
  <c r="K245" i="23"/>
  <c r="K247" i="23"/>
  <c r="K249" i="23"/>
  <c r="K251" i="23"/>
  <c r="K253" i="23"/>
  <c r="K255" i="23"/>
  <c r="K257" i="23"/>
  <c r="K259" i="23"/>
  <c r="K261" i="23"/>
  <c r="K263" i="23"/>
  <c r="K265" i="23"/>
  <c r="K267" i="23"/>
  <c r="K269" i="23"/>
  <c r="K271" i="23"/>
  <c r="K273" i="23"/>
  <c r="K275" i="23"/>
  <c r="K277" i="23"/>
  <c r="K279" i="23"/>
  <c r="K281" i="23"/>
  <c r="K283" i="23"/>
  <c r="K285" i="23"/>
  <c r="K287" i="23"/>
  <c r="K289" i="23"/>
  <c r="K291" i="23"/>
  <c r="K293" i="23"/>
  <c r="K295" i="23"/>
  <c r="K297" i="23"/>
  <c r="K299" i="23"/>
  <c r="K301" i="23"/>
  <c r="K303" i="23"/>
  <c r="K305" i="23"/>
  <c r="K307" i="23"/>
  <c r="K309" i="23"/>
  <c r="K311" i="23"/>
  <c r="K313" i="23"/>
  <c r="K315" i="23"/>
  <c r="K317" i="23"/>
  <c r="K319" i="23"/>
  <c r="K321" i="23"/>
  <c r="K323" i="23"/>
  <c r="K325" i="23"/>
  <c r="K327" i="23"/>
  <c r="K329" i="23"/>
  <c r="K331" i="23"/>
  <c r="K333" i="23"/>
  <c r="K335" i="23"/>
  <c r="K337" i="23"/>
  <c r="K339" i="23"/>
  <c r="K341" i="23"/>
  <c r="K343" i="23"/>
  <c r="K345" i="23"/>
  <c r="K347" i="23"/>
  <c r="K349" i="23"/>
  <c r="K351" i="23"/>
  <c r="K353" i="23"/>
  <c r="K355" i="23"/>
  <c r="K357" i="23"/>
  <c r="K359" i="23"/>
  <c r="K361" i="23"/>
  <c r="K363" i="23"/>
  <c r="K365" i="23"/>
  <c r="K367" i="23"/>
  <c r="K369" i="23"/>
  <c r="K371" i="23"/>
  <c r="K373" i="23"/>
  <c r="K375" i="23"/>
  <c r="K377" i="23"/>
  <c r="K379" i="23"/>
  <c r="K381" i="23"/>
  <c r="K383" i="23"/>
  <c r="K385" i="23"/>
  <c r="K387" i="23"/>
  <c r="K389" i="23"/>
  <c r="K391" i="23"/>
  <c r="K393" i="23"/>
  <c r="K395" i="23"/>
  <c r="K397" i="23"/>
  <c r="K399" i="23"/>
  <c r="K401" i="23"/>
  <c r="K403" i="23"/>
  <c r="K405" i="23"/>
  <c r="K407" i="23"/>
  <c r="K409" i="23"/>
  <c r="K411" i="23"/>
  <c r="K413" i="23"/>
  <c r="K415" i="23"/>
  <c r="K417" i="23"/>
  <c r="K419" i="23"/>
  <c r="K421" i="23"/>
  <c r="K423" i="23"/>
  <c r="K425" i="23"/>
  <c r="K427" i="23"/>
  <c r="K429" i="23"/>
  <c r="K431" i="23"/>
  <c r="K433" i="23"/>
  <c r="K435" i="23"/>
  <c r="K437" i="23"/>
  <c r="K439" i="23"/>
  <c r="K441" i="23"/>
  <c r="K443" i="23"/>
  <c r="K445" i="23"/>
  <c r="K447" i="23"/>
  <c r="K449" i="23"/>
  <c r="K451" i="23"/>
  <c r="K453" i="23"/>
  <c r="K455" i="23"/>
  <c r="K457" i="23"/>
  <c r="K459" i="23"/>
  <c r="K461" i="23"/>
  <c r="K463" i="23"/>
  <c r="K465" i="23"/>
  <c r="K467" i="23"/>
  <c r="K469" i="23"/>
  <c r="K471" i="23"/>
  <c r="K473" i="23"/>
  <c r="K475" i="23"/>
  <c r="K477" i="23"/>
  <c r="K479" i="23"/>
  <c r="K481" i="23"/>
  <c r="K483" i="23"/>
  <c r="K485" i="23"/>
  <c r="K487" i="23"/>
  <c r="K489" i="23"/>
  <c r="K491" i="23"/>
  <c r="K493" i="23"/>
  <c r="K495" i="23"/>
  <c r="K497" i="23"/>
  <c r="K499" i="23"/>
  <c r="K3" i="23"/>
  <c r="K5" i="23"/>
  <c r="K7" i="23"/>
  <c r="K9" i="23"/>
  <c r="N9" i="23" s="1"/>
  <c r="K11" i="23"/>
  <c r="N11" i="23" s="1"/>
  <c r="K13" i="23"/>
  <c r="K15" i="23"/>
  <c r="O15" i="23" s="1"/>
  <c r="K17" i="23"/>
  <c r="K19" i="23"/>
  <c r="K21" i="23"/>
  <c r="I24" i="23"/>
  <c r="N2" i="22"/>
  <c r="AB37" i="23"/>
  <c r="AB39" i="23"/>
  <c r="AB41" i="23"/>
  <c r="AB43" i="23"/>
  <c r="AB45" i="23"/>
  <c r="AB47" i="23"/>
  <c r="AB49" i="23"/>
  <c r="AB51" i="23"/>
  <c r="AB53" i="23"/>
  <c r="AB55" i="23"/>
  <c r="AB57" i="23"/>
  <c r="AB59" i="23"/>
  <c r="AB61" i="23"/>
  <c r="AB63" i="23"/>
  <c r="AB65" i="23"/>
  <c r="AB67" i="23"/>
  <c r="AB69" i="23"/>
  <c r="AB71" i="23"/>
  <c r="AB73" i="23"/>
  <c r="AB75" i="23"/>
  <c r="AB77" i="23"/>
  <c r="AB79" i="23"/>
  <c r="AB81" i="23"/>
  <c r="AB83" i="23"/>
  <c r="AB85" i="23"/>
  <c r="AB87" i="23"/>
  <c r="AB89" i="23"/>
  <c r="AB91" i="23"/>
  <c r="AB93" i="23"/>
  <c r="AB95" i="23"/>
  <c r="AB97" i="23"/>
  <c r="AB99" i="23"/>
  <c r="AB101" i="23"/>
  <c r="AB103" i="23"/>
  <c r="AB105" i="23"/>
  <c r="AB107" i="23"/>
  <c r="AB109" i="23"/>
  <c r="AB111" i="23"/>
  <c r="AB113" i="23"/>
  <c r="AB115" i="23"/>
  <c r="AB117" i="23"/>
  <c r="AB119" i="23"/>
  <c r="AB121" i="23"/>
  <c r="AB123" i="23"/>
  <c r="AB125" i="23"/>
  <c r="AB127" i="23"/>
  <c r="AB129" i="23"/>
  <c r="AB131" i="23"/>
  <c r="AB133" i="23"/>
  <c r="AB135" i="23"/>
  <c r="AB137" i="23"/>
  <c r="AB139" i="23"/>
  <c r="AB141" i="23"/>
  <c r="AB143" i="23"/>
  <c r="AB145" i="23"/>
  <c r="AB147" i="23"/>
  <c r="AB149" i="23"/>
  <c r="AB151" i="23"/>
  <c r="AB153" i="23"/>
  <c r="AB155" i="23"/>
  <c r="AB157" i="23"/>
  <c r="AB159" i="23"/>
  <c r="AB161" i="23"/>
  <c r="AB163" i="23"/>
  <c r="AB165" i="23"/>
  <c r="AB167" i="23"/>
  <c r="AB169" i="23"/>
  <c r="AB171" i="23"/>
  <c r="AB173" i="23"/>
  <c r="AB175" i="23"/>
  <c r="AB177" i="23"/>
  <c r="AB179" i="23"/>
  <c r="AB181" i="23"/>
  <c r="AB183" i="23"/>
  <c r="AB185" i="23"/>
  <c r="AB187" i="23"/>
  <c r="AB189" i="23"/>
  <c r="AB191" i="23"/>
  <c r="AB193" i="23"/>
  <c r="AB195" i="23"/>
  <c r="AB197" i="23"/>
  <c r="AB36" i="23"/>
  <c r="AB40" i="23"/>
  <c r="AB44" i="23"/>
  <c r="AB48" i="23"/>
  <c r="AB52" i="23"/>
  <c r="AB56" i="23"/>
  <c r="AB60" i="23"/>
  <c r="AB64" i="23"/>
  <c r="AB68" i="23"/>
  <c r="AB72" i="23"/>
  <c r="AB76" i="23"/>
  <c r="AB80" i="23"/>
  <c r="AB84" i="23"/>
  <c r="AB88" i="23"/>
  <c r="AB92" i="23"/>
  <c r="AB96" i="23"/>
  <c r="AB100" i="23"/>
  <c r="AB104" i="23"/>
  <c r="AB108" i="23"/>
  <c r="AB112" i="23"/>
  <c r="AB116" i="23"/>
  <c r="AB120" i="23"/>
  <c r="AB124" i="23"/>
  <c r="AB128" i="23"/>
  <c r="AB132" i="23"/>
  <c r="AB136" i="23"/>
  <c r="AB140" i="23"/>
  <c r="AB144" i="23"/>
  <c r="AB148" i="23"/>
  <c r="AB152" i="23"/>
  <c r="AB156" i="23"/>
  <c r="AB160" i="23"/>
  <c r="AB164" i="23"/>
  <c r="AB168" i="23"/>
  <c r="AB172" i="23"/>
  <c r="AB176" i="23"/>
  <c r="AB180" i="23"/>
  <c r="AB184" i="23"/>
  <c r="AB188" i="23"/>
  <c r="AB192" i="23"/>
  <c r="AB196" i="23"/>
  <c r="AB199" i="23"/>
  <c r="AB201" i="23"/>
  <c r="AB203" i="23"/>
  <c r="AB205" i="23"/>
  <c r="AB207" i="23"/>
  <c r="AB209" i="23"/>
  <c r="AB211" i="23"/>
  <c r="AB213" i="23"/>
  <c r="AB215" i="23"/>
  <c r="AB217" i="23"/>
  <c r="AB219" i="23"/>
  <c r="AB221" i="23"/>
  <c r="AB223" i="23"/>
  <c r="AB225" i="23"/>
  <c r="AB227" i="23"/>
  <c r="AB229" i="23"/>
  <c r="AB231" i="23"/>
  <c r="AB233" i="23"/>
  <c r="AB235" i="23"/>
  <c r="AB237" i="23"/>
  <c r="AB239" i="23"/>
  <c r="AB241" i="23"/>
  <c r="AB243" i="23"/>
  <c r="AB245" i="23"/>
  <c r="AB247" i="23"/>
  <c r="AB249" i="23"/>
  <c r="AB251" i="23"/>
  <c r="AB253" i="23"/>
  <c r="AB255" i="23"/>
  <c r="AB257" i="23"/>
  <c r="AB259" i="23"/>
  <c r="AB261" i="23"/>
  <c r="AB263" i="23"/>
  <c r="AB265" i="23"/>
  <c r="AB267" i="23"/>
  <c r="AB269" i="23"/>
  <c r="AB271" i="23"/>
  <c r="AB273" i="23"/>
  <c r="AB275" i="23"/>
  <c r="AB277" i="23"/>
  <c r="AB279" i="23"/>
  <c r="AB281" i="23"/>
  <c r="AB38" i="23"/>
  <c r="AB46" i="23"/>
  <c r="AB54" i="23"/>
  <c r="AB62" i="23"/>
  <c r="AB70" i="23"/>
  <c r="AB78" i="23"/>
  <c r="AB86" i="23"/>
  <c r="AB94" i="23"/>
  <c r="AB102" i="23"/>
  <c r="AB110" i="23"/>
  <c r="AB118" i="23"/>
  <c r="AB126" i="23"/>
  <c r="AB134" i="23"/>
  <c r="AB142" i="23"/>
  <c r="AB150" i="23"/>
  <c r="AB158" i="23"/>
  <c r="AB166" i="23"/>
  <c r="AB174" i="23"/>
  <c r="AB182" i="23"/>
  <c r="AB190" i="23"/>
  <c r="AB198" i="23"/>
  <c r="AB202" i="23"/>
  <c r="AB206" i="23"/>
  <c r="AB210" i="23"/>
  <c r="AB214" i="23"/>
  <c r="AB218" i="23"/>
  <c r="AB222" i="23"/>
  <c r="AB226" i="23"/>
  <c r="AB230" i="23"/>
  <c r="AB234" i="23"/>
  <c r="AB238" i="23"/>
  <c r="AB242" i="23"/>
  <c r="AB246" i="23"/>
  <c r="AB250" i="23"/>
  <c r="AB254" i="23"/>
  <c r="AB258" i="23"/>
  <c r="AB262" i="23"/>
  <c r="AB266" i="23"/>
  <c r="AB270" i="23"/>
  <c r="AB274" i="23"/>
  <c r="AB278" i="23"/>
  <c r="AB282" i="23"/>
  <c r="AB284" i="23"/>
  <c r="AB286" i="23"/>
  <c r="AB288" i="23"/>
  <c r="AB290" i="23"/>
  <c r="AB292" i="23"/>
  <c r="AB294" i="23"/>
  <c r="AB296" i="23"/>
  <c r="AB298" i="23"/>
  <c r="AB300" i="23"/>
  <c r="AB302" i="23"/>
  <c r="AB304" i="23"/>
  <c r="AB306" i="23"/>
  <c r="AB308" i="23"/>
  <c r="AB310" i="23"/>
  <c r="AB312" i="23"/>
  <c r="AB314" i="23"/>
  <c r="AB316" i="23"/>
  <c r="AB318" i="23"/>
  <c r="AB320" i="23"/>
  <c r="AB322" i="23"/>
  <c r="AB324" i="23"/>
  <c r="AB326" i="23"/>
  <c r="AB328" i="23"/>
  <c r="AB330" i="23"/>
  <c r="AB332" i="23"/>
  <c r="AB334" i="23"/>
  <c r="AB336" i="23"/>
  <c r="AB338" i="23"/>
  <c r="AB340" i="23"/>
  <c r="AB342" i="23"/>
  <c r="AB344" i="23"/>
  <c r="AB346" i="23"/>
  <c r="AB348" i="23"/>
  <c r="AB350" i="23"/>
  <c r="AB352" i="23"/>
  <c r="AB354" i="23"/>
  <c r="AB356" i="23"/>
  <c r="AB358" i="23"/>
  <c r="AB360" i="23"/>
  <c r="AB362" i="23"/>
  <c r="AB364" i="23"/>
  <c r="AB366" i="23"/>
  <c r="AB368" i="23"/>
  <c r="AB370" i="23"/>
  <c r="AB372" i="23"/>
  <c r="AB374" i="23"/>
  <c r="AB376" i="23"/>
  <c r="AB378" i="23"/>
  <c r="AB380" i="23"/>
  <c r="AB382" i="23"/>
  <c r="AB384" i="23"/>
  <c r="AB386" i="23"/>
  <c r="AB388" i="23"/>
  <c r="AB390" i="23"/>
  <c r="AB392" i="23"/>
  <c r="AB394" i="23"/>
  <c r="AB396" i="23"/>
  <c r="AB398" i="23"/>
  <c r="AB400" i="23"/>
  <c r="AB402" i="23"/>
  <c r="AB404" i="23"/>
  <c r="AB406" i="23"/>
  <c r="AB408" i="23"/>
  <c r="AB410" i="23"/>
  <c r="AB412" i="23"/>
  <c r="AB414" i="23"/>
  <c r="AB416" i="23"/>
  <c r="AB418" i="23"/>
  <c r="AB420" i="23"/>
  <c r="AB422" i="23"/>
  <c r="AB424" i="23"/>
  <c r="AB426" i="23"/>
  <c r="AB428" i="23"/>
  <c r="AB430" i="23"/>
  <c r="AB432" i="23"/>
  <c r="AB434" i="23"/>
  <c r="AB436" i="23"/>
  <c r="AB438" i="23"/>
  <c r="AB440" i="23"/>
  <c r="AB442" i="23"/>
  <c r="AB444" i="23"/>
  <c r="AB446" i="23"/>
  <c r="AB448" i="23"/>
  <c r="AB450" i="23"/>
  <c r="AB452" i="23"/>
  <c r="AB454" i="23"/>
  <c r="AB456" i="23"/>
  <c r="AB458" i="23"/>
  <c r="AB460" i="23"/>
  <c r="AB462" i="23"/>
  <c r="AB464" i="23"/>
  <c r="AB466" i="23"/>
  <c r="AB468" i="23"/>
  <c r="AB470" i="23"/>
  <c r="AB472" i="23"/>
  <c r="AB474" i="23"/>
  <c r="AB476" i="23"/>
  <c r="AB478" i="23"/>
  <c r="AB480" i="23"/>
  <c r="AB482" i="23"/>
  <c r="AB484" i="23"/>
  <c r="AB486" i="23"/>
  <c r="AB488" i="23"/>
  <c r="AB490" i="23"/>
  <c r="AB492" i="23"/>
  <c r="AB494" i="23"/>
  <c r="AB496" i="23"/>
  <c r="AB498" i="23"/>
  <c r="AB500" i="23"/>
  <c r="AA4" i="23"/>
  <c r="AC4" i="23" s="1"/>
  <c r="AA6" i="23"/>
  <c r="AA8" i="23"/>
  <c r="AA10" i="23"/>
  <c r="AA12" i="23"/>
  <c r="AA14" i="23"/>
  <c r="AA16" i="23"/>
  <c r="AA18" i="23"/>
  <c r="AA20" i="23"/>
  <c r="AD20" i="23"/>
  <c r="AC21" i="23"/>
  <c r="AA22" i="23"/>
  <c r="AD22" i="23"/>
  <c r="AC23" i="23"/>
  <c r="AA24" i="23"/>
  <c r="AD24" i="23"/>
  <c r="AC25" i="23"/>
  <c r="AA26" i="23"/>
  <c r="AB42" i="23"/>
  <c r="AB50" i="23"/>
  <c r="AB58" i="23"/>
  <c r="AB66" i="23"/>
  <c r="AB74" i="23"/>
  <c r="AB82" i="23"/>
  <c r="AB90" i="23"/>
  <c r="AB98" i="23"/>
  <c r="AB106" i="23"/>
  <c r="AB114" i="23"/>
  <c r="AB122" i="23"/>
  <c r="AB130" i="23"/>
  <c r="AB138" i="23"/>
  <c r="AB146" i="23"/>
  <c r="AB154" i="23"/>
  <c r="AB162" i="23"/>
  <c r="AB170" i="23"/>
  <c r="AB178" i="23"/>
  <c r="AB186" i="23"/>
  <c r="AB194" i="23"/>
  <c r="AB200" i="23"/>
  <c r="AB204" i="23"/>
  <c r="AB208" i="23"/>
  <c r="AB212" i="23"/>
  <c r="AB216" i="23"/>
  <c r="AB220" i="23"/>
  <c r="AB224" i="23"/>
  <c r="AB228" i="23"/>
  <c r="AB232" i="23"/>
  <c r="AB236" i="23"/>
  <c r="AB240" i="23"/>
  <c r="AB244" i="23"/>
  <c r="AB248" i="23"/>
  <c r="AB252" i="23"/>
  <c r="AB256" i="23"/>
  <c r="AB260" i="23"/>
  <c r="AB264" i="23"/>
  <c r="AB268" i="23"/>
  <c r="AB272" i="23"/>
  <c r="AB276" i="23"/>
  <c r="AB280" i="23"/>
  <c r="AB283" i="23"/>
  <c r="AB285" i="23"/>
  <c r="AB287" i="23"/>
  <c r="AB289" i="23"/>
  <c r="AB291" i="23"/>
  <c r="AB293" i="23"/>
  <c r="AB295" i="23"/>
  <c r="AB297" i="23"/>
  <c r="AB299" i="23"/>
  <c r="AB301" i="23"/>
  <c r="AB303" i="23"/>
  <c r="AB305" i="23"/>
  <c r="AB307" i="23"/>
  <c r="AB309" i="23"/>
  <c r="AB311" i="23"/>
  <c r="AB313" i="23"/>
  <c r="AB315" i="23"/>
  <c r="AB317" i="23"/>
  <c r="AB319" i="23"/>
  <c r="AB321" i="23"/>
  <c r="AB323" i="23"/>
  <c r="AB325" i="23"/>
  <c r="AB327" i="23"/>
  <c r="AB329" i="23"/>
  <c r="AB331" i="23"/>
  <c r="AB333" i="23"/>
  <c r="AB335" i="23"/>
  <c r="AB337" i="23"/>
  <c r="AB339" i="23"/>
  <c r="AB341" i="23"/>
  <c r="AB343" i="23"/>
  <c r="AB345" i="23"/>
  <c r="AB347" i="23"/>
  <c r="AB349" i="23"/>
  <c r="AB351" i="23"/>
  <c r="AB353" i="23"/>
  <c r="AB355" i="23"/>
  <c r="AB357" i="23"/>
  <c r="AB359" i="23"/>
  <c r="AB361" i="23"/>
  <c r="AB363" i="23"/>
  <c r="AB365" i="23"/>
  <c r="AB367" i="23"/>
  <c r="AB369" i="23"/>
  <c r="AB371" i="23"/>
  <c r="AB373" i="23"/>
  <c r="AB375" i="23"/>
  <c r="AB377" i="23"/>
  <c r="AB379" i="23"/>
  <c r="AB381" i="23"/>
  <c r="AB383" i="23"/>
  <c r="AB385" i="23"/>
  <c r="AB387" i="23"/>
  <c r="AB389" i="23"/>
  <c r="AB391" i="23"/>
  <c r="AB393" i="23"/>
  <c r="AB395" i="23"/>
  <c r="AB397" i="23"/>
  <c r="AB399" i="23"/>
  <c r="AB401" i="23"/>
  <c r="AB403" i="23"/>
  <c r="AB405" i="23"/>
  <c r="AB407" i="23"/>
  <c r="AB409" i="23"/>
  <c r="AB411" i="23"/>
  <c r="AB413" i="23"/>
  <c r="AB415" i="23"/>
  <c r="AB417" i="23"/>
  <c r="AB419" i="23"/>
  <c r="AB421" i="23"/>
  <c r="AB423" i="23"/>
  <c r="AB425" i="23"/>
  <c r="AB427" i="23"/>
  <c r="AB429" i="23"/>
  <c r="AB431" i="23"/>
  <c r="AB433" i="23"/>
  <c r="AB435" i="23"/>
  <c r="AB437" i="23"/>
  <c r="AB439" i="23"/>
  <c r="AB441" i="23"/>
  <c r="AB443" i="23"/>
  <c r="AB445" i="23"/>
  <c r="AB447" i="23"/>
  <c r="AB449" i="23"/>
  <c r="AB451" i="23"/>
  <c r="AB453" i="23"/>
  <c r="AB455" i="23"/>
  <c r="AB457" i="23"/>
  <c r="AB459" i="23"/>
  <c r="AB461" i="23"/>
  <c r="AB463" i="23"/>
  <c r="AB465" i="23"/>
  <c r="AB467" i="23"/>
  <c r="AB469" i="23"/>
  <c r="AB471" i="23"/>
  <c r="AB473" i="23"/>
  <c r="AB475" i="23"/>
  <c r="AB477" i="23"/>
  <c r="AB479" i="23"/>
  <c r="AB481" i="23"/>
  <c r="AB483" i="23"/>
  <c r="AB485" i="23"/>
  <c r="AB487" i="23"/>
  <c r="AB489" i="23"/>
  <c r="AB491" i="23"/>
  <c r="AB493" i="23"/>
  <c r="AB495" i="23"/>
  <c r="AB497" i="23"/>
  <c r="AB499" i="23"/>
  <c r="AA3" i="23"/>
  <c r="AA5" i="23"/>
  <c r="AA7" i="23"/>
  <c r="AA9" i="23"/>
  <c r="AD9" i="23" s="1"/>
  <c r="AA11" i="23"/>
  <c r="AA13" i="23"/>
  <c r="AD13" i="23" s="1"/>
  <c r="AA15" i="23"/>
  <c r="AA17" i="23"/>
  <c r="AA19" i="23"/>
  <c r="AC20" i="23"/>
  <c r="AA21" i="23"/>
  <c r="AD21" i="23"/>
  <c r="AC22" i="23"/>
  <c r="AA23" i="23"/>
  <c r="AD23" i="23"/>
  <c r="AC24" i="23"/>
  <c r="AA25" i="23"/>
  <c r="AD25" i="23"/>
  <c r="AC26" i="23"/>
  <c r="AD26" i="23"/>
  <c r="AC27" i="23"/>
  <c r="AA28" i="23"/>
  <c r="AD28" i="23"/>
  <c r="AC29" i="23"/>
  <c r="AA30" i="23"/>
  <c r="AD30" i="23"/>
  <c r="AC31" i="23"/>
  <c r="AA32" i="23"/>
  <c r="AD32" i="23"/>
  <c r="AC33" i="23"/>
  <c r="AA34" i="23"/>
  <c r="AD34" i="23"/>
  <c r="AC35" i="23"/>
  <c r="AA36" i="23"/>
  <c r="AE36" i="23" s="1"/>
  <c r="AD36" i="23"/>
  <c r="AH36" i="23" s="1"/>
  <c r="AC37" i="23"/>
  <c r="AG37" i="23" s="1"/>
  <c r="AI37" i="23" s="1"/>
  <c r="AA38" i="23"/>
  <c r="AE38" i="23" s="1"/>
  <c r="AD38" i="23"/>
  <c r="AH38" i="23" s="1"/>
  <c r="AC39" i="23"/>
  <c r="AG39" i="23" s="1"/>
  <c r="AI39" i="23" s="1"/>
  <c r="AA40" i="23"/>
  <c r="AE40" i="23" s="1"/>
  <c r="AD40" i="23"/>
  <c r="AH40" i="23" s="1"/>
  <c r="AC41" i="23"/>
  <c r="AG41" i="23" s="1"/>
  <c r="AI41" i="23" s="1"/>
  <c r="AA42" i="23"/>
  <c r="AE42" i="23" s="1"/>
  <c r="AD42" i="23"/>
  <c r="AH42" i="23" s="1"/>
  <c r="AC43" i="23"/>
  <c r="AG43" i="23" s="1"/>
  <c r="AI43" i="23" s="1"/>
  <c r="AA44" i="23"/>
  <c r="AE44" i="23" s="1"/>
  <c r="AD44" i="23"/>
  <c r="AH44" i="23" s="1"/>
  <c r="AC45" i="23"/>
  <c r="AG45" i="23" s="1"/>
  <c r="AI45" i="23" s="1"/>
  <c r="AA46" i="23"/>
  <c r="AE46" i="23" s="1"/>
  <c r="AD46" i="23"/>
  <c r="AH46" i="23" s="1"/>
  <c r="AC47" i="23"/>
  <c r="AG47" i="23" s="1"/>
  <c r="AI47" i="23" s="1"/>
  <c r="AA48" i="23"/>
  <c r="AE48" i="23" s="1"/>
  <c r="AD48" i="23"/>
  <c r="AH48" i="23" s="1"/>
  <c r="AC49" i="23"/>
  <c r="AG49" i="23" s="1"/>
  <c r="AI49" i="23" s="1"/>
  <c r="AA50" i="23"/>
  <c r="AE50" i="23" s="1"/>
  <c r="AD50" i="23"/>
  <c r="AH50" i="23" s="1"/>
  <c r="AC51" i="23"/>
  <c r="AG51" i="23" s="1"/>
  <c r="AI51" i="23" s="1"/>
  <c r="AA52" i="23"/>
  <c r="AE52" i="23" s="1"/>
  <c r="AD52" i="23"/>
  <c r="AH52" i="23" s="1"/>
  <c r="AC53" i="23"/>
  <c r="AG53" i="23" s="1"/>
  <c r="AI53" i="23" s="1"/>
  <c r="AA54" i="23"/>
  <c r="AE54" i="23" s="1"/>
  <c r="AD54" i="23"/>
  <c r="AH54" i="23" s="1"/>
  <c r="AC55" i="23"/>
  <c r="AG55" i="23" s="1"/>
  <c r="AI55" i="23" s="1"/>
  <c r="AA56" i="23"/>
  <c r="AE56" i="23" s="1"/>
  <c r="AD56" i="23"/>
  <c r="AH56" i="23" s="1"/>
  <c r="AC57" i="23"/>
  <c r="AG57" i="23" s="1"/>
  <c r="AI57" i="23" s="1"/>
  <c r="AA58" i="23"/>
  <c r="AE58" i="23" s="1"/>
  <c r="AD58" i="23"/>
  <c r="AH58" i="23" s="1"/>
  <c r="AC59" i="23"/>
  <c r="AG59" i="23" s="1"/>
  <c r="AI59" i="23" s="1"/>
  <c r="AA60" i="23"/>
  <c r="AE60" i="23" s="1"/>
  <c r="AD60" i="23"/>
  <c r="AH60" i="23" s="1"/>
  <c r="AC61" i="23"/>
  <c r="AG61" i="23" s="1"/>
  <c r="AI61" i="23" s="1"/>
  <c r="AA62" i="23"/>
  <c r="AE62" i="23" s="1"/>
  <c r="AD62" i="23"/>
  <c r="AH62" i="23" s="1"/>
  <c r="AC63" i="23"/>
  <c r="AG63" i="23" s="1"/>
  <c r="AI63" i="23" s="1"/>
  <c r="AA64" i="23"/>
  <c r="AE64" i="23" s="1"/>
  <c r="AD64" i="23"/>
  <c r="AH64" i="23" s="1"/>
  <c r="AC65" i="23"/>
  <c r="AG65" i="23" s="1"/>
  <c r="AI65" i="23" s="1"/>
  <c r="AA66" i="23"/>
  <c r="AE66" i="23" s="1"/>
  <c r="AD66" i="23"/>
  <c r="AH66" i="23" s="1"/>
  <c r="AC67" i="23"/>
  <c r="AG67" i="23" s="1"/>
  <c r="AI67" i="23" s="1"/>
  <c r="AA68" i="23"/>
  <c r="AE68" i="23" s="1"/>
  <c r="AD68" i="23"/>
  <c r="AH68" i="23" s="1"/>
  <c r="AC69" i="23"/>
  <c r="AG69" i="23" s="1"/>
  <c r="AI69" i="23" s="1"/>
  <c r="AA70" i="23"/>
  <c r="AE70" i="23" s="1"/>
  <c r="AD70" i="23"/>
  <c r="AH70" i="23" s="1"/>
  <c r="AC71" i="23"/>
  <c r="AG71" i="23" s="1"/>
  <c r="AI71" i="23" s="1"/>
  <c r="AA72" i="23"/>
  <c r="AE72" i="23" s="1"/>
  <c r="AD72" i="23"/>
  <c r="AH72" i="23" s="1"/>
  <c r="AC73" i="23"/>
  <c r="AG73" i="23" s="1"/>
  <c r="AI73" i="23" s="1"/>
  <c r="AA74" i="23"/>
  <c r="AE74" i="23" s="1"/>
  <c r="AD74" i="23"/>
  <c r="AH74" i="23" s="1"/>
  <c r="AC75" i="23"/>
  <c r="AG75" i="23" s="1"/>
  <c r="AI75" i="23" s="1"/>
  <c r="AA76" i="23"/>
  <c r="AE76" i="23" s="1"/>
  <c r="AD76" i="23"/>
  <c r="AH76" i="23" s="1"/>
  <c r="AC77" i="23"/>
  <c r="AG77" i="23" s="1"/>
  <c r="AI77" i="23" s="1"/>
  <c r="AA78" i="23"/>
  <c r="AD78" i="23"/>
  <c r="AH78" i="23" s="1"/>
  <c r="AC79" i="23"/>
  <c r="AG79" i="23" s="1"/>
  <c r="AI79" i="23" s="1"/>
  <c r="AA80" i="23"/>
  <c r="AD80" i="23"/>
  <c r="AH80" i="23" s="1"/>
  <c r="AC81" i="23"/>
  <c r="AG81" i="23" s="1"/>
  <c r="AI81" i="23" s="1"/>
  <c r="AA82" i="23"/>
  <c r="AD82" i="23"/>
  <c r="AH82" i="23" s="1"/>
  <c r="AC83" i="23"/>
  <c r="AG83" i="23" s="1"/>
  <c r="AI83" i="23" s="1"/>
  <c r="AA84" i="23"/>
  <c r="AD84" i="23"/>
  <c r="AH84" i="23" s="1"/>
  <c r="AC85" i="23"/>
  <c r="AG85" i="23" s="1"/>
  <c r="AI85" i="23" s="1"/>
  <c r="AA86" i="23"/>
  <c r="AD86" i="23"/>
  <c r="AH86" i="23" s="1"/>
  <c r="AC87" i="23"/>
  <c r="AG87" i="23" s="1"/>
  <c r="AI87" i="23" s="1"/>
  <c r="AA88" i="23"/>
  <c r="AD88" i="23"/>
  <c r="AH88" i="23" s="1"/>
  <c r="AC89" i="23"/>
  <c r="AG89" i="23" s="1"/>
  <c r="AI89" i="23" s="1"/>
  <c r="AA90" i="23"/>
  <c r="AD90" i="23"/>
  <c r="AH90" i="23" s="1"/>
  <c r="AC91" i="23"/>
  <c r="AG91" i="23" s="1"/>
  <c r="AI91" i="23" s="1"/>
  <c r="AA92" i="23"/>
  <c r="AD92" i="23"/>
  <c r="AH92" i="23" s="1"/>
  <c r="AC93" i="23"/>
  <c r="AG93" i="23" s="1"/>
  <c r="AI93" i="23" s="1"/>
  <c r="AA94" i="23"/>
  <c r="AD94" i="23"/>
  <c r="AH94" i="23" s="1"/>
  <c r="AC95" i="23"/>
  <c r="AG95" i="23" s="1"/>
  <c r="AI95" i="23" s="1"/>
  <c r="AA96" i="23"/>
  <c r="AD96" i="23"/>
  <c r="AH96" i="23" s="1"/>
  <c r="AC97" i="23"/>
  <c r="AG97" i="23" s="1"/>
  <c r="AI97" i="23" s="1"/>
  <c r="AA98" i="23"/>
  <c r="AD98" i="23"/>
  <c r="AH98" i="23" s="1"/>
  <c r="AC99" i="23"/>
  <c r="AG99" i="23" s="1"/>
  <c r="AI99" i="23" s="1"/>
  <c r="AA100" i="23"/>
  <c r="AD100" i="23"/>
  <c r="AH100" i="23" s="1"/>
  <c r="AC101" i="23"/>
  <c r="AG101" i="23" s="1"/>
  <c r="AI101" i="23" s="1"/>
  <c r="AA102" i="23"/>
  <c r="AD102" i="23"/>
  <c r="AH102" i="23" s="1"/>
  <c r="AC103" i="23"/>
  <c r="AG103" i="23" s="1"/>
  <c r="AI103" i="23" s="1"/>
  <c r="AA104" i="23"/>
  <c r="AD104" i="23"/>
  <c r="AH104" i="23" s="1"/>
  <c r="AC105" i="23"/>
  <c r="AG105" i="23" s="1"/>
  <c r="AI105" i="23" s="1"/>
  <c r="AA106" i="23"/>
  <c r="AD106" i="23"/>
  <c r="AH106" i="23" s="1"/>
  <c r="AC107" i="23"/>
  <c r="AG107" i="23" s="1"/>
  <c r="AI107" i="23" s="1"/>
  <c r="AA108" i="23"/>
  <c r="AD108" i="23"/>
  <c r="AH108" i="23" s="1"/>
  <c r="AC109" i="23"/>
  <c r="AG109" i="23" s="1"/>
  <c r="AI109" i="23" s="1"/>
  <c r="AA110" i="23"/>
  <c r="AD110" i="23"/>
  <c r="AH110" i="23" s="1"/>
  <c r="AC111" i="23"/>
  <c r="AG111" i="23" s="1"/>
  <c r="AI111" i="23" s="1"/>
  <c r="AA112" i="23"/>
  <c r="AD112" i="23"/>
  <c r="AH112" i="23" s="1"/>
  <c r="AC113" i="23"/>
  <c r="AG113" i="23" s="1"/>
  <c r="AI113" i="23" s="1"/>
  <c r="AA114" i="23"/>
  <c r="AD114" i="23"/>
  <c r="AH114" i="23" s="1"/>
  <c r="AC115" i="23"/>
  <c r="AG115" i="23" s="1"/>
  <c r="AI115" i="23" s="1"/>
  <c r="AA116" i="23"/>
  <c r="AD116" i="23"/>
  <c r="AH116" i="23" s="1"/>
  <c r="AC117" i="23"/>
  <c r="AG117" i="23" s="1"/>
  <c r="AI117" i="23" s="1"/>
  <c r="AA118" i="23"/>
  <c r="AD118" i="23"/>
  <c r="AH118" i="23" s="1"/>
  <c r="AC119" i="23"/>
  <c r="AG119" i="23" s="1"/>
  <c r="AI119" i="23" s="1"/>
  <c r="AA120" i="23"/>
  <c r="AD120" i="23"/>
  <c r="AH120" i="23" s="1"/>
  <c r="AC121" i="23"/>
  <c r="AG121" i="23" s="1"/>
  <c r="AI121" i="23" s="1"/>
  <c r="AA122" i="23"/>
  <c r="AD122" i="23"/>
  <c r="AH122" i="23" s="1"/>
  <c r="AC123" i="23"/>
  <c r="AG123" i="23" s="1"/>
  <c r="AI123" i="23" s="1"/>
  <c r="AA124" i="23"/>
  <c r="AD124" i="23"/>
  <c r="AH124" i="23" s="1"/>
  <c r="AC125" i="23"/>
  <c r="AG125" i="23" s="1"/>
  <c r="AI125" i="23" s="1"/>
  <c r="AA126" i="23"/>
  <c r="AD126" i="23"/>
  <c r="AH126" i="23" s="1"/>
  <c r="AC127" i="23"/>
  <c r="AG127" i="23" s="1"/>
  <c r="AI127" i="23" s="1"/>
  <c r="AA128" i="23"/>
  <c r="AD128" i="23"/>
  <c r="AH128" i="23" s="1"/>
  <c r="AC129" i="23"/>
  <c r="AG129" i="23" s="1"/>
  <c r="AI129" i="23" s="1"/>
  <c r="AA130" i="23"/>
  <c r="AD130" i="23"/>
  <c r="AH130" i="23" s="1"/>
  <c r="AC131" i="23"/>
  <c r="AG131" i="23" s="1"/>
  <c r="AI131" i="23" s="1"/>
  <c r="AA132" i="23"/>
  <c r="AD132" i="23"/>
  <c r="AH132" i="23" s="1"/>
  <c r="AC133" i="23"/>
  <c r="AG133" i="23" s="1"/>
  <c r="AI133" i="23" s="1"/>
  <c r="AA134" i="23"/>
  <c r="AD134" i="23"/>
  <c r="AH134" i="23" s="1"/>
  <c r="AC135" i="23"/>
  <c r="AG135" i="23" s="1"/>
  <c r="AI135" i="23" s="1"/>
  <c r="AA136" i="23"/>
  <c r="AD136" i="23"/>
  <c r="AH136" i="23" s="1"/>
  <c r="AC137" i="23"/>
  <c r="AG137" i="23" s="1"/>
  <c r="AI137" i="23" s="1"/>
  <c r="AA138" i="23"/>
  <c r="AD138" i="23"/>
  <c r="AH138" i="23" s="1"/>
  <c r="AC139" i="23"/>
  <c r="AG139" i="23" s="1"/>
  <c r="AI139" i="23" s="1"/>
  <c r="AA140" i="23"/>
  <c r="AD140" i="23"/>
  <c r="AH140" i="23" s="1"/>
  <c r="AC141" i="23"/>
  <c r="AG141" i="23" s="1"/>
  <c r="AI141" i="23" s="1"/>
  <c r="AA142" i="23"/>
  <c r="AD142" i="23"/>
  <c r="AH142" i="23" s="1"/>
  <c r="AC143" i="23"/>
  <c r="AG143" i="23" s="1"/>
  <c r="AI143" i="23" s="1"/>
  <c r="AA144" i="23"/>
  <c r="AD144" i="23"/>
  <c r="AH144" i="23" s="1"/>
  <c r="AC145" i="23"/>
  <c r="AG145" i="23" s="1"/>
  <c r="AI145" i="23" s="1"/>
  <c r="AA146" i="23"/>
  <c r="AD146" i="23"/>
  <c r="AH146" i="23" s="1"/>
  <c r="AC147" i="23"/>
  <c r="AG147" i="23" s="1"/>
  <c r="AI147" i="23" s="1"/>
  <c r="AA148" i="23"/>
  <c r="AD148" i="23"/>
  <c r="AH148" i="23" s="1"/>
  <c r="AC149" i="23"/>
  <c r="AG149" i="23" s="1"/>
  <c r="AI149" i="23" s="1"/>
  <c r="AA150" i="23"/>
  <c r="AD150" i="23"/>
  <c r="AH150" i="23" s="1"/>
  <c r="AC151" i="23"/>
  <c r="AG151" i="23" s="1"/>
  <c r="AI151" i="23" s="1"/>
  <c r="AA152" i="23"/>
  <c r="AD152" i="23"/>
  <c r="AH152" i="23" s="1"/>
  <c r="AC153" i="23"/>
  <c r="AG153" i="23" s="1"/>
  <c r="AI153" i="23" s="1"/>
  <c r="AA154" i="23"/>
  <c r="AD154" i="23"/>
  <c r="AH154" i="23" s="1"/>
  <c r="AC155" i="23"/>
  <c r="AG155" i="23" s="1"/>
  <c r="AI155" i="23" s="1"/>
  <c r="AA156" i="23"/>
  <c r="AD156" i="23"/>
  <c r="AH156" i="23" s="1"/>
  <c r="AC157" i="23"/>
  <c r="AG157" i="23" s="1"/>
  <c r="AI157" i="23" s="1"/>
  <c r="AA158" i="23"/>
  <c r="AD158" i="23"/>
  <c r="AH158" i="23" s="1"/>
  <c r="AC159" i="23"/>
  <c r="AG159" i="23" s="1"/>
  <c r="AI159" i="23" s="1"/>
  <c r="AA160" i="23"/>
  <c r="AD160" i="23"/>
  <c r="AH160" i="23" s="1"/>
  <c r="AC161" i="23"/>
  <c r="AG161" i="23" s="1"/>
  <c r="AI161" i="23" s="1"/>
  <c r="AA162" i="23"/>
  <c r="AD162" i="23"/>
  <c r="AH162" i="23" s="1"/>
  <c r="AC163" i="23"/>
  <c r="AG163" i="23" s="1"/>
  <c r="AI163" i="23" s="1"/>
  <c r="AA164" i="23"/>
  <c r="AD164" i="23"/>
  <c r="AH164" i="23" s="1"/>
  <c r="AC165" i="23"/>
  <c r="AG165" i="23" s="1"/>
  <c r="AI165" i="23" s="1"/>
  <c r="AA166" i="23"/>
  <c r="AD166" i="23"/>
  <c r="AH166" i="23" s="1"/>
  <c r="AC167" i="23"/>
  <c r="AG167" i="23" s="1"/>
  <c r="AI167" i="23" s="1"/>
  <c r="AA168" i="23"/>
  <c r="AD168" i="23"/>
  <c r="AH168" i="23" s="1"/>
  <c r="AC169" i="23"/>
  <c r="AG169" i="23" s="1"/>
  <c r="AI169" i="23" s="1"/>
  <c r="AA170" i="23"/>
  <c r="AD170" i="23"/>
  <c r="AH170" i="23" s="1"/>
  <c r="AC171" i="23"/>
  <c r="AG171" i="23" s="1"/>
  <c r="AI171" i="23" s="1"/>
  <c r="AA172" i="23"/>
  <c r="AD172" i="23"/>
  <c r="AH172" i="23" s="1"/>
  <c r="AC173" i="23"/>
  <c r="AG173" i="23" s="1"/>
  <c r="AI173" i="23" s="1"/>
  <c r="AA174" i="23"/>
  <c r="AD174" i="23"/>
  <c r="AH174" i="23" s="1"/>
  <c r="AC175" i="23"/>
  <c r="AG175" i="23" s="1"/>
  <c r="AI175" i="23" s="1"/>
  <c r="AA176" i="23"/>
  <c r="AD176" i="23"/>
  <c r="AH176" i="23" s="1"/>
  <c r="AC177" i="23"/>
  <c r="AG177" i="23" s="1"/>
  <c r="AI177" i="23" s="1"/>
  <c r="AA178" i="23"/>
  <c r="AD178" i="23"/>
  <c r="AH178" i="23" s="1"/>
  <c r="AC179" i="23"/>
  <c r="AG179" i="23" s="1"/>
  <c r="AI179" i="23" s="1"/>
  <c r="AA180" i="23"/>
  <c r="AD180" i="23"/>
  <c r="AH180" i="23" s="1"/>
  <c r="AC181" i="23"/>
  <c r="AG181" i="23" s="1"/>
  <c r="AI181" i="23" s="1"/>
  <c r="AA182" i="23"/>
  <c r="AD182" i="23"/>
  <c r="AH182" i="23" s="1"/>
  <c r="AC183" i="23"/>
  <c r="AG183" i="23" s="1"/>
  <c r="AI183" i="23" s="1"/>
  <c r="AA184" i="23"/>
  <c r="AD184" i="23"/>
  <c r="AH184" i="23" s="1"/>
  <c r="AC185" i="23"/>
  <c r="AG185" i="23" s="1"/>
  <c r="AI185" i="23" s="1"/>
  <c r="AA186" i="23"/>
  <c r="AD186" i="23"/>
  <c r="AH186" i="23" s="1"/>
  <c r="AC187" i="23"/>
  <c r="AG187" i="23" s="1"/>
  <c r="AI187" i="23" s="1"/>
  <c r="AA188" i="23"/>
  <c r="AD188" i="23"/>
  <c r="AH188" i="23" s="1"/>
  <c r="AC189" i="23"/>
  <c r="AG189" i="23" s="1"/>
  <c r="AI189" i="23" s="1"/>
  <c r="AA190" i="23"/>
  <c r="AD190" i="23"/>
  <c r="AH190" i="23" s="1"/>
  <c r="AC191" i="23"/>
  <c r="AG191" i="23" s="1"/>
  <c r="AI191" i="23" s="1"/>
  <c r="AA192" i="23"/>
  <c r="AD192" i="23"/>
  <c r="AH192" i="23" s="1"/>
  <c r="AC193" i="23"/>
  <c r="AG193" i="23" s="1"/>
  <c r="AI193" i="23" s="1"/>
  <c r="AA194" i="23"/>
  <c r="AD194" i="23"/>
  <c r="AH194" i="23" s="1"/>
  <c r="AC195" i="23"/>
  <c r="AG195" i="23" s="1"/>
  <c r="AI195" i="23" s="1"/>
  <c r="AA196" i="23"/>
  <c r="AD196" i="23"/>
  <c r="AH196" i="23" s="1"/>
  <c r="AC197" i="23"/>
  <c r="AG197" i="23" s="1"/>
  <c r="AI197" i="23" s="1"/>
  <c r="AA198" i="23"/>
  <c r="AD198" i="23"/>
  <c r="AH198" i="23" s="1"/>
  <c r="AC199" i="23"/>
  <c r="AG199" i="23" s="1"/>
  <c r="AI199" i="23" s="1"/>
  <c r="AA200" i="23"/>
  <c r="AD200" i="23"/>
  <c r="AH200" i="23" s="1"/>
  <c r="AC201" i="23"/>
  <c r="AG201" i="23" s="1"/>
  <c r="AI201" i="23" s="1"/>
  <c r="AA202" i="23"/>
  <c r="AD202" i="23"/>
  <c r="AH202" i="23" s="1"/>
  <c r="AC203" i="23"/>
  <c r="AG203" i="23" s="1"/>
  <c r="AI203" i="23" s="1"/>
  <c r="AA204" i="23"/>
  <c r="AD204" i="23"/>
  <c r="AH204" i="23" s="1"/>
  <c r="AC205" i="23"/>
  <c r="AG205" i="23" s="1"/>
  <c r="AI205" i="23" s="1"/>
  <c r="AA206" i="23"/>
  <c r="AD206" i="23"/>
  <c r="AH206" i="23" s="1"/>
  <c r="AC207" i="23"/>
  <c r="AG207" i="23" s="1"/>
  <c r="AI207" i="23" s="1"/>
  <c r="AA208" i="23"/>
  <c r="AD208" i="23"/>
  <c r="AH208" i="23" s="1"/>
  <c r="AC209" i="23"/>
  <c r="AG209" i="23" s="1"/>
  <c r="AI209" i="23" s="1"/>
  <c r="AA210" i="23"/>
  <c r="AD210" i="23"/>
  <c r="AH210" i="23" s="1"/>
  <c r="AC211" i="23"/>
  <c r="AG211" i="23" s="1"/>
  <c r="AI211" i="23" s="1"/>
  <c r="AA212" i="23"/>
  <c r="AD212" i="23"/>
  <c r="AH212" i="23" s="1"/>
  <c r="AC213" i="23"/>
  <c r="AG213" i="23" s="1"/>
  <c r="AI213" i="23" s="1"/>
  <c r="AA214" i="23"/>
  <c r="AD214" i="23"/>
  <c r="AH214" i="23" s="1"/>
  <c r="AC215" i="23"/>
  <c r="AG215" i="23" s="1"/>
  <c r="AI215" i="23" s="1"/>
  <c r="AA216" i="23"/>
  <c r="AD216" i="23"/>
  <c r="AH216" i="23" s="1"/>
  <c r="AC217" i="23"/>
  <c r="AG217" i="23" s="1"/>
  <c r="AI217" i="23" s="1"/>
  <c r="AA218" i="23"/>
  <c r="AD218" i="23"/>
  <c r="AH218" i="23" s="1"/>
  <c r="AC219" i="23"/>
  <c r="AG219" i="23" s="1"/>
  <c r="AI219" i="23" s="1"/>
  <c r="AA220" i="23"/>
  <c r="AD220" i="23"/>
  <c r="AH220" i="23" s="1"/>
  <c r="AC221" i="23"/>
  <c r="AG221" i="23" s="1"/>
  <c r="AI221" i="23" s="1"/>
  <c r="AA222" i="23"/>
  <c r="AD222" i="23"/>
  <c r="AH222" i="23" s="1"/>
  <c r="AC223" i="23"/>
  <c r="AG223" i="23" s="1"/>
  <c r="AI223" i="23" s="1"/>
  <c r="AA224" i="23"/>
  <c r="AD224" i="23"/>
  <c r="AH224" i="23" s="1"/>
  <c r="AC225" i="23"/>
  <c r="AG225" i="23" s="1"/>
  <c r="AI225" i="23" s="1"/>
  <c r="AA226" i="23"/>
  <c r="AD226" i="23"/>
  <c r="AH226" i="23" s="1"/>
  <c r="AC227" i="23"/>
  <c r="AG227" i="23" s="1"/>
  <c r="AI227" i="23" s="1"/>
  <c r="AA228" i="23"/>
  <c r="AD228" i="23"/>
  <c r="AH228" i="23" s="1"/>
  <c r="AC229" i="23"/>
  <c r="AG229" i="23" s="1"/>
  <c r="AI229" i="23" s="1"/>
  <c r="AA230" i="23"/>
  <c r="AD230" i="23"/>
  <c r="AH230" i="23" s="1"/>
  <c r="AC231" i="23"/>
  <c r="AG231" i="23" s="1"/>
  <c r="AI231" i="23" s="1"/>
  <c r="AA232" i="23"/>
  <c r="AD232" i="23"/>
  <c r="AH232" i="23" s="1"/>
  <c r="AC233" i="23"/>
  <c r="AG233" i="23" s="1"/>
  <c r="AI233" i="23" s="1"/>
  <c r="AA234" i="23"/>
  <c r="AD234" i="23"/>
  <c r="AH234" i="23" s="1"/>
  <c r="AC235" i="23"/>
  <c r="AG235" i="23" s="1"/>
  <c r="AI235" i="23" s="1"/>
  <c r="AA236" i="23"/>
  <c r="AD236" i="23"/>
  <c r="AH236" i="23" s="1"/>
  <c r="AC237" i="23"/>
  <c r="AG237" i="23" s="1"/>
  <c r="AI237" i="23" s="1"/>
  <c r="AA238" i="23"/>
  <c r="AD238" i="23"/>
  <c r="AH238" i="23" s="1"/>
  <c r="AC239" i="23"/>
  <c r="AG239" i="23" s="1"/>
  <c r="AI239" i="23" s="1"/>
  <c r="AA240" i="23"/>
  <c r="AD240" i="23"/>
  <c r="AH240" i="23" s="1"/>
  <c r="AC241" i="23"/>
  <c r="AG241" i="23" s="1"/>
  <c r="AI241" i="23" s="1"/>
  <c r="AA242" i="23"/>
  <c r="AD242" i="23"/>
  <c r="AH242" i="23" s="1"/>
  <c r="AC243" i="23"/>
  <c r="AG243" i="23" s="1"/>
  <c r="AI243" i="23" s="1"/>
  <c r="AA244" i="23"/>
  <c r="AD244" i="23"/>
  <c r="AH244" i="23" s="1"/>
  <c r="AC245" i="23"/>
  <c r="AG245" i="23" s="1"/>
  <c r="AI245" i="23" s="1"/>
  <c r="AA246" i="23"/>
  <c r="AD246" i="23"/>
  <c r="AH246" i="23" s="1"/>
  <c r="AC247" i="23"/>
  <c r="AG247" i="23" s="1"/>
  <c r="AI247" i="23" s="1"/>
  <c r="AA248" i="23"/>
  <c r="AD248" i="23"/>
  <c r="AH248" i="23" s="1"/>
  <c r="AC249" i="23"/>
  <c r="AG249" i="23" s="1"/>
  <c r="AI249" i="23" s="1"/>
  <c r="AA250" i="23"/>
  <c r="AD250" i="23"/>
  <c r="AH250" i="23" s="1"/>
  <c r="AC251" i="23"/>
  <c r="AG251" i="23" s="1"/>
  <c r="AI251" i="23" s="1"/>
  <c r="AA252" i="23"/>
  <c r="AD252" i="23"/>
  <c r="AH252" i="23" s="1"/>
  <c r="AC253" i="23"/>
  <c r="AG253" i="23" s="1"/>
  <c r="AI253" i="23" s="1"/>
  <c r="AA27" i="23"/>
  <c r="AD27" i="23"/>
  <c r="AC28" i="23"/>
  <c r="AA29" i="23"/>
  <c r="AD29" i="23"/>
  <c r="AC30" i="23"/>
  <c r="AA31" i="23"/>
  <c r="AD31" i="23"/>
  <c r="AC32" i="23"/>
  <c r="AA33" i="23"/>
  <c r="AD33" i="23"/>
  <c r="AC34" i="23"/>
  <c r="AA35" i="23"/>
  <c r="AD35" i="23"/>
  <c r="AC36" i="23"/>
  <c r="AG36" i="23" s="1"/>
  <c r="AI36" i="23" s="1"/>
  <c r="AA37" i="23"/>
  <c r="AE37" i="23" s="1"/>
  <c r="AD37" i="23"/>
  <c r="AH37" i="23" s="1"/>
  <c r="AC38" i="23"/>
  <c r="AG38" i="23" s="1"/>
  <c r="AI38" i="23" s="1"/>
  <c r="AA39" i="23"/>
  <c r="AE39" i="23" s="1"/>
  <c r="AD39" i="23"/>
  <c r="AH39" i="23" s="1"/>
  <c r="AC40" i="23"/>
  <c r="AG40" i="23" s="1"/>
  <c r="AI40" i="23" s="1"/>
  <c r="AA41" i="23"/>
  <c r="AE41" i="23" s="1"/>
  <c r="AD41" i="23"/>
  <c r="AH41" i="23" s="1"/>
  <c r="AC42" i="23"/>
  <c r="AG42" i="23" s="1"/>
  <c r="AI42" i="23" s="1"/>
  <c r="AA43" i="23"/>
  <c r="AE43" i="23" s="1"/>
  <c r="AD43" i="23"/>
  <c r="AH43" i="23" s="1"/>
  <c r="AC44" i="23"/>
  <c r="AG44" i="23" s="1"/>
  <c r="AI44" i="23" s="1"/>
  <c r="AA45" i="23"/>
  <c r="AE45" i="23" s="1"/>
  <c r="AD45" i="23"/>
  <c r="AH45" i="23" s="1"/>
  <c r="AC46" i="23"/>
  <c r="AG46" i="23" s="1"/>
  <c r="AI46" i="23" s="1"/>
  <c r="AA47" i="23"/>
  <c r="AE47" i="23" s="1"/>
  <c r="AD47" i="23"/>
  <c r="AH47" i="23" s="1"/>
  <c r="AC48" i="23"/>
  <c r="AG48" i="23" s="1"/>
  <c r="AI48" i="23" s="1"/>
  <c r="AA49" i="23"/>
  <c r="AE49" i="23" s="1"/>
  <c r="AD49" i="23"/>
  <c r="AH49" i="23" s="1"/>
  <c r="AC50" i="23"/>
  <c r="AG50" i="23" s="1"/>
  <c r="AI50" i="23" s="1"/>
  <c r="AA51" i="23"/>
  <c r="AE51" i="23" s="1"/>
  <c r="AD51" i="23"/>
  <c r="AH51" i="23" s="1"/>
  <c r="AC52" i="23"/>
  <c r="AG52" i="23" s="1"/>
  <c r="AI52" i="23" s="1"/>
  <c r="AA53" i="23"/>
  <c r="AE53" i="23" s="1"/>
  <c r="AD53" i="23"/>
  <c r="AH53" i="23" s="1"/>
  <c r="AC54" i="23"/>
  <c r="AG54" i="23" s="1"/>
  <c r="AI54" i="23" s="1"/>
  <c r="AA55" i="23"/>
  <c r="AE55" i="23" s="1"/>
  <c r="AD55" i="23"/>
  <c r="AH55" i="23" s="1"/>
  <c r="AC56" i="23"/>
  <c r="AG56" i="23" s="1"/>
  <c r="AI56" i="23" s="1"/>
  <c r="AA57" i="23"/>
  <c r="AE57" i="23" s="1"/>
  <c r="AD57" i="23"/>
  <c r="AH57" i="23" s="1"/>
  <c r="AC58" i="23"/>
  <c r="AG58" i="23" s="1"/>
  <c r="AI58" i="23" s="1"/>
  <c r="AA59" i="23"/>
  <c r="AE59" i="23" s="1"/>
  <c r="AD59" i="23"/>
  <c r="AH59" i="23" s="1"/>
  <c r="AC60" i="23"/>
  <c r="AG60" i="23" s="1"/>
  <c r="AI60" i="23" s="1"/>
  <c r="AA61" i="23"/>
  <c r="AE61" i="23" s="1"/>
  <c r="AD61" i="23"/>
  <c r="AH61" i="23" s="1"/>
  <c r="AC62" i="23"/>
  <c r="AG62" i="23" s="1"/>
  <c r="AI62" i="23" s="1"/>
  <c r="AA63" i="23"/>
  <c r="AE63" i="23" s="1"/>
  <c r="AD63" i="23"/>
  <c r="AH63" i="23" s="1"/>
  <c r="AC64" i="23"/>
  <c r="AG64" i="23" s="1"/>
  <c r="AI64" i="23" s="1"/>
  <c r="AA65" i="23"/>
  <c r="AE65" i="23" s="1"/>
  <c r="AD65" i="23"/>
  <c r="AH65" i="23" s="1"/>
  <c r="AC66" i="23"/>
  <c r="AG66" i="23" s="1"/>
  <c r="AI66" i="23" s="1"/>
  <c r="AA67" i="23"/>
  <c r="AE67" i="23" s="1"/>
  <c r="AD67" i="23"/>
  <c r="AH67" i="23" s="1"/>
  <c r="AC68" i="23"/>
  <c r="AG68" i="23" s="1"/>
  <c r="AI68" i="23" s="1"/>
  <c r="AA69" i="23"/>
  <c r="AE69" i="23" s="1"/>
  <c r="AD69" i="23"/>
  <c r="AH69" i="23" s="1"/>
  <c r="AC70" i="23"/>
  <c r="AG70" i="23" s="1"/>
  <c r="AI70" i="23" s="1"/>
  <c r="AA71" i="23"/>
  <c r="AE71" i="23" s="1"/>
  <c r="AD71" i="23"/>
  <c r="AH71" i="23" s="1"/>
  <c r="AC72" i="23"/>
  <c r="AG72" i="23" s="1"/>
  <c r="AI72" i="23" s="1"/>
  <c r="AA73" i="23"/>
  <c r="AE73" i="23" s="1"/>
  <c r="AD73" i="23"/>
  <c r="AH73" i="23" s="1"/>
  <c r="AC74" i="23"/>
  <c r="AG74" i="23" s="1"/>
  <c r="AI74" i="23" s="1"/>
  <c r="AA75" i="23"/>
  <c r="AE75" i="23" s="1"/>
  <c r="AD75" i="23"/>
  <c r="AH75" i="23" s="1"/>
  <c r="AC76" i="23"/>
  <c r="AG76" i="23" s="1"/>
  <c r="AI76" i="23" s="1"/>
  <c r="AA77" i="23"/>
  <c r="AD77" i="23"/>
  <c r="AH77" i="23" s="1"/>
  <c r="AC78" i="23"/>
  <c r="AG78" i="23" s="1"/>
  <c r="AI78" i="23" s="1"/>
  <c r="AA79" i="23"/>
  <c r="AD79" i="23"/>
  <c r="AH79" i="23" s="1"/>
  <c r="AC80" i="23"/>
  <c r="AG80" i="23" s="1"/>
  <c r="AI80" i="23" s="1"/>
  <c r="AA81" i="23"/>
  <c r="AD81" i="23"/>
  <c r="AH81" i="23" s="1"/>
  <c r="AC82" i="23"/>
  <c r="AG82" i="23" s="1"/>
  <c r="AI82" i="23" s="1"/>
  <c r="AA83" i="23"/>
  <c r="AD83" i="23"/>
  <c r="AH83" i="23" s="1"/>
  <c r="AC84" i="23"/>
  <c r="AG84" i="23" s="1"/>
  <c r="AI84" i="23" s="1"/>
  <c r="AA85" i="23"/>
  <c r="AD85" i="23"/>
  <c r="AH85" i="23" s="1"/>
  <c r="AC86" i="23"/>
  <c r="AG86" i="23" s="1"/>
  <c r="AI86" i="23" s="1"/>
  <c r="AA87" i="23"/>
  <c r="AD87" i="23"/>
  <c r="AH87" i="23" s="1"/>
  <c r="AC88" i="23"/>
  <c r="AG88" i="23" s="1"/>
  <c r="AI88" i="23" s="1"/>
  <c r="AA89" i="23"/>
  <c r="AD89" i="23"/>
  <c r="AH89" i="23" s="1"/>
  <c r="AC90" i="23"/>
  <c r="AG90" i="23" s="1"/>
  <c r="AI90" i="23" s="1"/>
  <c r="AA91" i="23"/>
  <c r="AD91" i="23"/>
  <c r="AH91" i="23" s="1"/>
  <c r="AC92" i="23"/>
  <c r="AG92" i="23" s="1"/>
  <c r="AI92" i="23" s="1"/>
  <c r="AA93" i="23"/>
  <c r="AD93" i="23"/>
  <c r="AH93" i="23" s="1"/>
  <c r="AC94" i="23"/>
  <c r="AG94" i="23" s="1"/>
  <c r="AI94" i="23" s="1"/>
  <c r="AA95" i="23"/>
  <c r="AD95" i="23"/>
  <c r="AH95" i="23" s="1"/>
  <c r="AC96" i="23"/>
  <c r="AG96" i="23" s="1"/>
  <c r="AI96" i="23" s="1"/>
  <c r="AA97" i="23"/>
  <c r="AD97" i="23"/>
  <c r="AH97" i="23" s="1"/>
  <c r="AC98" i="23"/>
  <c r="AG98" i="23" s="1"/>
  <c r="AI98" i="23" s="1"/>
  <c r="AA99" i="23"/>
  <c r="AD99" i="23"/>
  <c r="AH99" i="23" s="1"/>
  <c r="AC100" i="23"/>
  <c r="AG100" i="23" s="1"/>
  <c r="AI100" i="23" s="1"/>
  <c r="AA101" i="23"/>
  <c r="AD101" i="23"/>
  <c r="AH101" i="23" s="1"/>
  <c r="AC102" i="23"/>
  <c r="AG102" i="23" s="1"/>
  <c r="AI102" i="23" s="1"/>
  <c r="AA103" i="23"/>
  <c r="AD103" i="23"/>
  <c r="AH103" i="23" s="1"/>
  <c r="AC104" i="23"/>
  <c r="AG104" i="23" s="1"/>
  <c r="AI104" i="23" s="1"/>
  <c r="AA105" i="23"/>
  <c r="AD105" i="23"/>
  <c r="AH105" i="23" s="1"/>
  <c r="AC106" i="23"/>
  <c r="AG106" i="23" s="1"/>
  <c r="AI106" i="23" s="1"/>
  <c r="AA107" i="23"/>
  <c r="AD107" i="23"/>
  <c r="AH107" i="23" s="1"/>
  <c r="AC108" i="23"/>
  <c r="AG108" i="23" s="1"/>
  <c r="AI108" i="23" s="1"/>
  <c r="AA109" i="23"/>
  <c r="AD109" i="23"/>
  <c r="AH109" i="23" s="1"/>
  <c r="AC110" i="23"/>
  <c r="AG110" i="23" s="1"/>
  <c r="AI110" i="23" s="1"/>
  <c r="AA111" i="23"/>
  <c r="AD111" i="23"/>
  <c r="AH111" i="23" s="1"/>
  <c r="AC112" i="23"/>
  <c r="AG112" i="23" s="1"/>
  <c r="AI112" i="23" s="1"/>
  <c r="AA113" i="23"/>
  <c r="AD113" i="23"/>
  <c r="AH113" i="23" s="1"/>
  <c r="AC114" i="23"/>
  <c r="AG114" i="23" s="1"/>
  <c r="AI114" i="23" s="1"/>
  <c r="AA115" i="23"/>
  <c r="AD115" i="23"/>
  <c r="AH115" i="23" s="1"/>
  <c r="AC116" i="23"/>
  <c r="AG116" i="23" s="1"/>
  <c r="AI116" i="23" s="1"/>
  <c r="AA117" i="23"/>
  <c r="AD117" i="23"/>
  <c r="AH117" i="23" s="1"/>
  <c r="AC118" i="23"/>
  <c r="AG118" i="23" s="1"/>
  <c r="AI118" i="23" s="1"/>
  <c r="AA119" i="23"/>
  <c r="AD119" i="23"/>
  <c r="AH119" i="23" s="1"/>
  <c r="AC120" i="23"/>
  <c r="AG120" i="23" s="1"/>
  <c r="AI120" i="23" s="1"/>
  <c r="AA121" i="23"/>
  <c r="AD121" i="23"/>
  <c r="AH121" i="23" s="1"/>
  <c r="AC122" i="23"/>
  <c r="AG122" i="23" s="1"/>
  <c r="AI122" i="23" s="1"/>
  <c r="AA123" i="23"/>
  <c r="AD123" i="23"/>
  <c r="AH123" i="23" s="1"/>
  <c r="AC124" i="23"/>
  <c r="AG124" i="23" s="1"/>
  <c r="AI124" i="23" s="1"/>
  <c r="AA125" i="23"/>
  <c r="AD125" i="23"/>
  <c r="AH125" i="23" s="1"/>
  <c r="AC126" i="23"/>
  <c r="AG126" i="23" s="1"/>
  <c r="AI126" i="23" s="1"/>
  <c r="AA127" i="23"/>
  <c r="AD127" i="23"/>
  <c r="AH127" i="23" s="1"/>
  <c r="AC128" i="23"/>
  <c r="AG128" i="23" s="1"/>
  <c r="AI128" i="23" s="1"/>
  <c r="AA129" i="23"/>
  <c r="AD129" i="23"/>
  <c r="AH129" i="23" s="1"/>
  <c r="AC130" i="23"/>
  <c r="AG130" i="23" s="1"/>
  <c r="AI130" i="23" s="1"/>
  <c r="AA131" i="23"/>
  <c r="AD131" i="23"/>
  <c r="AH131" i="23" s="1"/>
  <c r="AC132" i="23"/>
  <c r="AG132" i="23" s="1"/>
  <c r="AI132" i="23" s="1"/>
  <c r="AA133" i="23"/>
  <c r="AD133" i="23"/>
  <c r="AH133" i="23" s="1"/>
  <c r="AC134" i="23"/>
  <c r="AG134" i="23" s="1"/>
  <c r="AI134" i="23" s="1"/>
  <c r="AA135" i="23"/>
  <c r="AD135" i="23"/>
  <c r="AH135" i="23" s="1"/>
  <c r="AC136" i="23"/>
  <c r="AG136" i="23" s="1"/>
  <c r="AI136" i="23" s="1"/>
  <c r="AA137" i="23"/>
  <c r="AD137" i="23"/>
  <c r="AH137" i="23" s="1"/>
  <c r="AC138" i="23"/>
  <c r="AG138" i="23" s="1"/>
  <c r="AI138" i="23" s="1"/>
  <c r="AA139" i="23"/>
  <c r="AD139" i="23"/>
  <c r="AH139" i="23" s="1"/>
  <c r="AC140" i="23"/>
  <c r="AG140" i="23" s="1"/>
  <c r="AI140" i="23" s="1"/>
  <c r="AA141" i="23"/>
  <c r="AD141" i="23"/>
  <c r="AH141" i="23" s="1"/>
  <c r="AC142" i="23"/>
  <c r="AG142" i="23" s="1"/>
  <c r="AI142" i="23" s="1"/>
  <c r="AA143" i="23"/>
  <c r="AD143" i="23"/>
  <c r="AH143" i="23" s="1"/>
  <c r="AC144" i="23"/>
  <c r="AG144" i="23" s="1"/>
  <c r="AI144" i="23" s="1"/>
  <c r="AA145" i="23"/>
  <c r="AD145" i="23"/>
  <c r="AH145" i="23" s="1"/>
  <c r="AC146" i="23"/>
  <c r="AG146" i="23" s="1"/>
  <c r="AI146" i="23" s="1"/>
  <c r="AA147" i="23"/>
  <c r="AD147" i="23"/>
  <c r="AH147" i="23" s="1"/>
  <c r="AC148" i="23"/>
  <c r="AG148" i="23" s="1"/>
  <c r="AI148" i="23" s="1"/>
  <c r="AA149" i="23"/>
  <c r="AD149" i="23"/>
  <c r="AH149" i="23" s="1"/>
  <c r="AC150" i="23"/>
  <c r="AG150" i="23" s="1"/>
  <c r="AI150" i="23" s="1"/>
  <c r="AA151" i="23"/>
  <c r="AD151" i="23"/>
  <c r="AH151" i="23" s="1"/>
  <c r="AC152" i="23"/>
  <c r="AG152" i="23" s="1"/>
  <c r="AI152" i="23" s="1"/>
  <c r="AA153" i="23"/>
  <c r="AD153" i="23"/>
  <c r="AH153" i="23" s="1"/>
  <c r="AC154" i="23"/>
  <c r="AG154" i="23" s="1"/>
  <c r="AI154" i="23" s="1"/>
  <c r="AA155" i="23"/>
  <c r="AD155" i="23"/>
  <c r="AH155" i="23" s="1"/>
  <c r="AC156" i="23"/>
  <c r="AG156" i="23" s="1"/>
  <c r="AI156" i="23" s="1"/>
  <c r="AA157" i="23"/>
  <c r="AD157" i="23"/>
  <c r="AH157" i="23" s="1"/>
  <c r="AC158" i="23"/>
  <c r="AG158" i="23" s="1"/>
  <c r="AI158" i="23" s="1"/>
  <c r="AA159" i="23"/>
  <c r="AD159" i="23"/>
  <c r="AH159" i="23" s="1"/>
  <c r="AC160" i="23"/>
  <c r="AG160" i="23" s="1"/>
  <c r="AI160" i="23" s="1"/>
  <c r="AA161" i="23"/>
  <c r="AD161" i="23"/>
  <c r="AH161" i="23" s="1"/>
  <c r="AC162" i="23"/>
  <c r="AG162" i="23" s="1"/>
  <c r="AI162" i="23" s="1"/>
  <c r="AA163" i="23"/>
  <c r="AD163" i="23"/>
  <c r="AH163" i="23" s="1"/>
  <c r="AC164" i="23"/>
  <c r="AG164" i="23" s="1"/>
  <c r="AI164" i="23" s="1"/>
  <c r="AA165" i="23"/>
  <c r="AD165" i="23"/>
  <c r="AH165" i="23" s="1"/>
  <c r="AC166" i="23"/>
  <c r="AG166" i="23" s="1"/>
  <c r="AI166" i="23" s="1"/>
  <c r="AA167" i="23"/>
  <c r="AD167" i="23"/>
  <c r="AH167" i="23" s="1"/>
  <c r="AC168" i="23"/>
  <c r="AG168" i="23" s="1"/>
  <c r="AI168" i="23" s="1"/>
  <c r="AA169" i="23"/>
  <c r="AD169" i="23"/>
  <c r="AH169" i="23" s="1"/>
  <c r="AC170" i="23"/>
  <c r="AG170" i="23" s="1"/>
  <c r="AI170" i="23" s="1"/>
  <c r="AA171" i="23"/>
  <c r="AD171" i="23"/>
  <c r="AH171" i="23" s="1"/>
  <c r="AC172" i="23"/>
  <c r="AG172" i="23" s="1"/>
  <c r="AI172" i="23" s="1"/>
  <c r="AA173" i="23"/>
  <c r="AD173" i="23"/>
  <c r="AH173" i="23" s="1"/>
  <c r="AC174" i="23"/>
  <c r="AG174" i="23" s="1"/>
  <c r="AI174" i="23" s="1"/>
  <c r="AA175" i="23"/>
  <c r="AD175" i="23"/>
  <c r="AH175" i="23" s="1"/>
  <c r="AC176" i="23"/>
  <c r="AG176" i="23" s="1"/>
  <c r="AI176" i="23" s="1"/>
  <c r="AA177" i="23"/>
  <c r="AD177" i="23"/>
  <c r="AH177" i="23" s="1"/>
  <c r="AC178" i="23"/>
  <c r="AG178" i="23" s="1"/>
  <c r="AI178" i="23" s="1"/>
  <c r="AA179" i="23"/>
  <c r="AD179" i="23"/>
  <c r="AH179" i="23" s="1"/>
  <c r="AC180" i="23"/>
  <c r="AG180" i="23" s="1"/>
  <c r="AI180" i="23" s="1"/>
  <c r="AA181" i="23"/>
  <c r="AD181" i="23"/>
  <c r="AH181" i="23" s="1"/>
  <c r="AC182" i="23"/>
  <c r="AG182" i="23" s="1"/>
  <c r="AI182" i="23" s="1"/>
  <c r="AA183" i="23"/>
  <c r="AD183" i="23"/>
  <c r="AH183" i="23" s="1"/>
  <c r="AC184" i="23"/>
  <c r="AG184" i="23" s="1"/>
  <c r="AI184" i="23" s="1"/>
  <c r="AA185" i="23"/>
  <c r="AD185" i="23"/>
  <c r="AH185" i="23" s="1"/>
  <c r="AC186" i="23"/>
  <c r="AG186" i="23" s="1"/>
  <c r="AI186" i="23" s="1"/>
  <c r="AA187" i="23"/>
  <c r="AD187" i="23"/>
  <c r="AH187" i="23" s="1"/>
  <c r="AC188" i="23"/>
  <c r="AG188" i="23" s="1"/>
  <c r="AI188" i="23" s="1"/>
  <c r="AA189" i="23"/>
  <c r="AD189" i="23"/>
  <c r="AH189" i="23" s="1"/>
  <c r="AC190" i="23"/>
  <c r="AG190" i="23" s="1"/>
  <c r="AI190" i="23" s="1"/>
  <c r="AA191" i="23"/>
  <c r="AD191" i="23"/>
  <c r="AH191" i="23" s="1"/>
  <c r="AC192" i="23"/>
  <c r="AG192" i="23" s="1"/>
  <c r="AI192" i="23" s="1"/>
  <c r="AA193" i="23"/>
  <c r="AD193" i="23"/>
  <c r="AH193" i="23" s="1"/>
  <c r="AC194" i="23"/>
  <c r="AG194" i="23" s="1"/>
  <c r="AI194" i="23" s="1"/>
  <c r="AA195" i="23"/>
  <c r="AD195" i="23"/>
  <c r="AH195" i="23" s="1"/>
  <c r="AC196" i="23"/>
  <c r="AG196" i="23" s="1"/>
  <c r="AI196" i="23" s="1"/>
  <c r="AA197" i="23"/>
  <c r="AD197" i="23"/>
  <c r="AH197" i="23" s="1"/>
  <c r="AC198" i="23"/>
  <c r="AG198" i="23" s="1"/>
  <c r="AI198" i="23" s="1"/>
  <c r="AA199" i="23"/>
  <c r="AD199" i="23"/>
  <c r="AH199" i="23" s="1"/>
  <c r="AC200" i="23"/>
  <c r="AG200" i="23" s="1"/>
  <c r="AI200" i="23" s="1"/>
  <c r="AA201" i="23"/>
  <c r="AD201" i="23"/>
  <c r="AH201" i="23" s="1"/>
  <c r="AC202" i="23"/>
  <c r="AG202" i="23" s="1"/>
  <c r="AI202" i="23" s="1"/>
  <c r="AA203" i="23"/>
  <c r="AD203" i="23"/>
  <c r="AH203" i="23" s="1"/>
  <c r="AC204" i="23"/>
  <c r="AG204" i="23" s="1"/>
  <c r="AI204" i="23" s="1"/>
  <c r="AA205" i="23"/>
  <c r="AD205" i="23"/>
  <c r="AH205" i="23" s="1"/>
  <c r="AC206" i="23"/>
  <c r="AG206" i="23" s="1"/>
  <c r="AI206" i="23" s="1"/>
  <c r="AA207" i="23"/>
  <c r="AD207" i="23"/>
  <c r="AH207" i="23" s="1"/>
  <c r="AC208" i="23"/>
  <c r="AG208" i="23" s="1"/>
  <c r="AI208" i="23" s="1"/>
  <c r="AA209" i="23"/>
  <c r="AD209" i="23"/>
  <c r="AH209" i="23" s="1"/>
  <c r="AC210" i="23"/>
  <c r="AG210" i="23" s="1"/>
  <c r="AI210" i="23" s="1"/>
  <c r="AA211" i="23"/>
  <c r="AD211" i="23"/>
  <c r="AH211" i="23" s="1"/>
  <c r="AC212" i="23"/>
  <c r="AG212" i="23" s="1"/>
  <c r="AI212" i="23" s="1"/>
  <c r="AA213" i="23"/>
  <c r="AD213" i="23"/>
  <c r="AH213" i="23" s="1"/>
  <c r="AC214" i="23"/>
  <c r="AG214" i="23" s="1"/>
  <c r="AI214" i="23" s="1"/>
  <c r="AA215" i="23"/>
  <c r="AD215" i="23"/>
  <c r="AH215" i="23" s="1"/>
  <c r="AC216" i="23"/>
  <c r="AG216" i="23" s="1"/>
  <c r="AI216" i="23" s="1"/>
  <c r="AA217" i="23"/>
  <c r="AD217" i="23"/>
  <c r="AH217" i="23" s="1"/>
  <c r="AC218" i="23"/>
  <c r="AG218" i="23" s="1"/>
  <c r="AI218" i="23" s="1"/>
  <c r="AA219" i="23"/>
  <c r="AD219" i="23"/>
  <c r="AH219" i="23" s="1"/>
  <c r="AC220" i="23"/>
  <c r="AG220" i="23" s="1"/>
  <c r="AI220" i="23" s="1"/>
  <c r="AA221" i="23"/>
  <c r="AD221" i="23"/>
  <c r="AH221" i="23" s="1"/>
  <c r="AC222" i="23"/>
  <c r="AG222" i="23" s="1"/>
  <c r="AI222" i="23" s="1"/>
  <c r="AA223" i="23"/>
  <c r="AD223" i="23"/>
  <c r="AH223" i="23" s="1"/>
  <c r="AC224" i="23"/>
  <c r="AG224" i="23" s="1"/>
  <c r="AI224" i="23" s="1"/>
  <c r="AA225" i="23"/>
  <c r="AD225" i="23"/>
  <c r="AH225" i="23" s="1"/>
  <c r="AC226" i="23"/>
  <c r="AG226" i="23" s="1"/>
  <c r="AI226" i="23" s="1"/>
  <c r="AA227" i="23"/>
  <c r="AD227" i="23"/>
  <c r="AH227" i="23" s="1"/>
  <c r="AC228" i="23"/>
  <c r="AG228" i="23" s="1"/>
  <c r="AI228" i="23" s="1"/>
  <c r="AA229" i="23"/>
  <c r="AD229" i="23"/>
  <c r="AH229" i="23" s="1"/>
  <c r="AC230" i="23"/>
  <c r="AG230" i="23" s="1"/>
  <c r="AI230" i="23" s="1"/>
  <c r="AA231" i="23"/>
  <c r="AD231" i="23"/>
  <c r="AH231" i="23" s="1"/>
  <c r="AC232" i="23"/>
  <c r="AG232" i="23" s="1"/>
  <c r="AI232" i="23" s="1"/>
  <c r="AA233" i="23"/>
  <c r="AD233" i="23"/>
  <c r="AH233" i="23" s="1"/>
  <c r="AC234" i="23"/>
  <c r="AG234" i="23" s="1"/>
  <c r="AI234" i="23" s="1"/>
  <c r="AA235" i="23"/>
  <c r="AD235" i="23"/>
  <c r="AH235" i="23" s="1"/>
  <c r="AC236" i="23"/>
  <c r="AG236" i="23" s="1"/>
  <c r="AI236" i="23" s="1"/>
  <c r="AA237" i="23"/>
  <c r="AD237" i="23"/>
  <c r="AH237" i="23" s="1"/>
  <c r="AC238" i="23"/>
  <c r="AG238" i="23" s="1"/>
  <c r="AI238" i="23" s="1"/>
  <c r="AA239" i="23"/>
  <c r="AD239" i="23"/>
  <c r="AH239" i="23" s="1"/>
  <c r="AC240" i="23"/>
  <c r="AG240" i="23" s="1"/>
  <c r="AI240" i="23" s="1"/>
  <c r="AA241" i="23"/>
  <c r="AD241" i="23"/>
  <c r="AH241" i="23" s="1"/>
  <c r="AC242" i="23"/>
  <c r="AG242" i="23" s="1"/>
  <c r="AI242" i="23" s="1"/>
  <c r="AA243" i="23"/>
  <c r="AD243" i="23"/>
  <c r="AH243" i="23" s="1"/>
  <c r="AC244" i="23"/>
  <c r="AG244" i="23" s="1"/>
  <c r="AI244" i="23" s="1"/>
  <c r="AA245" i="23"/>
  <c r="AD245" i="23"/>
  <c r="AH245" i="23" s="1"/>
  <c r="AC246" i="23"/>
  <c r="AG246" i="23" s="1"/>
  <c r="AI246" i="23" s="1"/>
  <c r="AA247" i="23"/>
  <c r="AD247" i="23"/>
  <c r="AH247" i="23" s="1"/>
  <c r="AC248" i="23"/>
  <c r="AG248" i="23" s="1"/>
  <c r="AI248" i="23" s="1"/>
  <c r="AA249" i="23"/>
  <c r="AD249" i="23"/>
  <c r="AH249" i="23" s="1"/>
  <c r="AC250" i="23"/>
  <c r="AG250" i="23" s="1"/>
  <c r="AI250" i="23" s="1"/>
  <c r="AA251" i="23"/>
  <c r="AD251" i="23"/>
  <c r="AH251" i="23" s="1"/>
  <c r="AC252" i="23"/>
  <c r="AG252" i="23" s="1"/>
  <c r="AI252" i="23" s="1"/>
  <c r="AA253" i="23"/>
  <c r="AD253" i="23"/>
  <c r="AH253" i="23" s="1"/>
  <c r="AA254" i="23"/>
  <c r="AD254" i="23"/>
  <c r="AH254" i="23" s="1"/>
  <c r="AC255" i="23"/>
  <c r="AG255" i="23" s="1"/>
  <c r="AI255" i="23" s="1"/>
  <c r="AA256" i="23"/>
  <c r="AD256" i="23"/>
  <c r="AH256" i="23" s="1"/>
  <c r="AC257" i="23"/>
  <c r="AG257" i="23" s="1"/>
  <c r="AI257" i="23" s="1"/>
  <c r="AA258" i="23"/>
  <c r="AD258" i="23"/>
  <c r="AH258" i="23" s="1"/>
  <c r="AC259" i="23"/>
  <c r="AG259" i="23" s="1"/>
  <c r="AI259" i="23" s="1"/>
  <c r="AA260" i="23"/>
  <c r="AD260" i="23"/>
  <c r="AH260" i="23" s="1"/>
  <c r="AC261" i="23"/>
  <c r="AG261" i="23" s="1"/>
  <c r="AI261" i="23" s="1"/>
  <c r="AA262" i="23"/>
  <c r="AD262" i="23"/>
  <c r="AH262" i="23" s="1"/>
  <c r="AC263" i="23"/>
  <c r="AG263" i="23" s="1"/>
  <c r="AI263" i="23" s="1"/>
  <c r="AA264" i="23"/>
  <c r="AD264" i="23"/>
  <c r="AH264" i="23" s="1"/>
  <c r="AC265" i="23"/>
  <c r="AG265" i="23" s="1"/>
  <c r="AI265" i="23" s="1"/>
  <c r="AA266" i="23"/>
  <c r="AD266" i="23"/>
  <c r="AH266" i="23" s="1"/>
  <c r="AC267" i="23"/>
  <c r="AG267" i="23" s="1"/>
  <c r="AI267" i="23" s="1"/>
  <c r="AA268" i="23"/>
  <c r="AD268" i="23"/>
  <c r="AH268" i="23" s="1"/>
  <c r="AC269" i="23"/>
  <c r="AG269" i="23" s="1"/>
  <c r="AI269" i="23" s="1"/>
  <c r="AA270" i="23"/>
  <c r="AD270" i="23"/>
  <c r="AH270" i="23" s="1"/>
  <c r="AC271" i="23"/>
  <c r="AG271" i="23" s="1"/>
  <c r="AI271" i="23" s="1"/>
  <c r="AA272" i="23"/>
  <c r="AD272" i="23"/>
  <c r="AH272" i="23" s="1"/>
  <c r="AC273" i="23"/>
  <c r="AG273" i="23" s="1"/>
  <c r="AI273" i="23" s="1"/>
  <c r="AA274" i="23"/>
  <c r="AD274" i="23"/>
  <c r="AH274" i="23" s="1"/>
  <c r="AC275" i="23"/>
  <c r="AG275" i="23" s="1"/>
  <c r="AI275" i="23" s="1"/>
  <c r="AA276" i="23"/>
  <c r="AD276" i="23"/>
  <c r="AH276" i="23" s="1"/>
  <c r="AC277" i="23"/>
  <c r="AG277" i="23" s="1"/>
  <c r="AI277" i="23" s="1"/>
  <c r="AA278" i="23"/>
  <c r="AD278" i="23"/>
  <c r="AH278" i="23" s="1"/>
  <c r="AC279" i="23"/>
  <c r="AG279" i="23" s="1"/>
  <c r="AI279" i="23" s="1"/>
  <c r="AA280" i="23"/>
  <c r="AD280" i="23"/>
  <c r="AH280" i="23" s="1"/>
  <c r="AC281" i="23"/>
  <c r="AG281" i="23" s="1"/>
  <c r="AI281" i="23" s="1"/>
  <c r="AA282" i="23"/>
  <c r="AD282" i="23"/>
  <c r="AH282" i="23" s="1"/>
  <c r="AC283" i="23"/>
  <c r="AG283" i="23" s="1"/>
  <c r="AI283" i="23" s="1"/>
  <c r="AA284" i="23"/>
  <c r="AD284" i="23"/>
  <c r="AH284" i="23" s="1"/>
  <c r="AC285" i="23"/>
  <c r="AG285" i="23" s="1"/>
  <c r="AI285" i="23" s="1"/>
  <c r="AA286" i="23"/>
  <c r="AD286" i="23"/>
  <c r="AH286" i="23" s="1"/>
  <c r="AC287" i="23"/>
  <c r="AG287" i="23" s="1"/>
  <c r="AI287" i="23" s="1"/>
  <c r="AA288" i="23"/>
  <c r="AD288" i="23"/>
  <c r="AH288" i="23" s="1"/>
  <c r="AC289" i="23"/>
  <c r="AG289" i="23" s="1"/>
  <c r="AI289" i="23" s="1"/>
  <c r="AA290" i="23"/>
  <c r="AD290" i="23"/>
  <c r="AH290" i="23" s="1"/>
  <c r="AC291" i="23"/>
  <c r="AG291" i="23" s="1"/>
  <c r="AI291" i="23" s="1"/>
  <c r="AA292" i="23"/>
  <c r="AD292" i="23"/>
  <c r="AH292" i="23" s="1"/>
  <c r="AC293" i="23"/>
  <c r="AG293" i="23" s="1"/>
  <c r="AI293" i="23" s="1"/>
  <c r="AA294" i="23"/>
  <c r="AD294" i="23"/>
  <c r="AH294" i="23" s="1"/>
  <c r="AC295" i="23"/>
  <c r="AG295" i="23" s="1"/>
  <c r="AI295" i="23" s="1"/>
  <c r="AA296" i="23"/>
  <c r="AD296" i="23"/>
  <c r="AH296" i="23" s="1"/>
  <c r="AC297" i="23"/>
  <c r="AG297" i="23" s="1"/>
  <c r="AI297" i="23" s="1"/>
  <c r="AA298" i="23"/>
  <c r="AD298" i="23"/>
  <c r="AH298" i="23" s="1"/>
  <c r="AC299" i="23"/>
  <c r="AG299" i="23" s="1"/>
  <c r="AI299" i="23" s="1"/>
  <c r="AA300" i="23"/>
  <c r="AD300" i="23"/>
  <c r="AH300" i="23" s="1"/>
  <c r="AC301" i="23"/>
  <c r="AG301" i="23" s="1"/>
  <c r="AI301" i="23" s="1"/>
  <c r="AA302" i="23"/>
  <c r="AD302" i="23"/>
  <c r="AH302" i="23" s="1"/>
  <c r="AC303" i="23"/>
  <c r="AG303" i="23" s="1"/>
  <c r="AI303" i="23" s="1"/>
  <c r="AA304" i="23"/>
  <c r="AD304" i="23"/>
  <c r="AH304" i="23" s="1"/>
  <c r="AC305" i="23"/>
  <c r="AG305" i="23" s="1"/>
  <c r="AI305" i="23" s="1"/>
  <c r="AA306" i="23"/>
  <c r="AD306" i="23"/>
  <c r="AH306" i="23" s="1"/>
  <c r="AC307" i="23"/>
  <c r="AG307" i="23" s="1"/>
  <c r="AI307" i="23" s="1"/>
  <c r="AA308" i="23"/>
  <c r="AD308" i="23"/>
  <c r="AH308" i="23" s="1"/>
  <c r="AC309" i="23"/>
  <c r="AG309" i="23" s="1"/>
  <c r="AI309" i="23" s="1"/>
  <c r="AA310" i="23"/>
  <c r="AD310" i="23"/>
  <c r="AH310" i="23" s="1"/>
  <c r="AC311" i="23"/>
  <c r="AG311" i="23" s="1"/>
  <c r="AI311" i="23" s="1"/>
  <c r="AA312" i="23"/>
  <c r="AD312" i="23"/>
  <c r="AH312" i="23" s="1"/>
  <c r="AC313" i="23"/>
  <c r="AG313" i="23" s="1"/>
  <c r="AI313" i="23" s="1"/>
  <c r="AA314" i="23"/>
  <c r="AD314" i="23"/>
  <c r="AH314" i="23" s="1"/>
  <c r="AC315" i="23"/>
  <c r="AG315" i="23" s="1"/>
  <c r="AI315" i="23" s="1"/>
  <c r="AA316" i="23"/>
  <c r="AD316" i="23"/>
  <c r="AH316" i="23" s="1"/>
  <c r="AC317" i="23"/>
  <c r="AG317" i="23" s="1"/>
  <c r="AI317" i="23" s="1"/>
  <c r="AA318" i="23"/>
  <c r="AD318" i="23"/>
  <c r="AH318" i="23" s="1"/>
  <c r="AC319" i="23"/>
  <c r="AG319" i="23" s="1"/>
  <c r="AI319" i="23" s="1"/>
  <c r="AA320" i="23"/>
  <c r="AD320" i="23"/>
  <c r="AH320" i="23" s="1"/>
  <c r="AC321" i="23"/>
  <c r="AG321" i="23" s="1"/>
  <c r="AI321" i="23" s="1"/>
  <c r="AA322" i="23"/>
  <c r="AD322" i="23"/>
  <c r="AH322" i="23" s="1"/>
  <c r="AC323" i="23"/>
  <c r="AG323" i="23" s="1"/>
  <c r="AI323" i="23" s="1"/>
  <c r="AA324" i="23"/>
  <c r="AD324" i="23"/>
  <c r="AH324" i="23" s="1"/>
  <c r="AC325" i="23"/>
  <c r="AG325" i="23" s="1"/>
  <c r="AI325" i="23" s="1"/>
  <c r="AA326" i="23"/>
  <c r="AD326" i="23"/>
  <c r="AH326" i="23" s="1"/>
  <c r="AC327" i="23"/>
  <c r="AG327" i="23" s="1"/>
  <c r="AI327" i="23" s="1"/>
  <c r="AA328" i="23"/>
  <c r="AD328" i="23"/>
  <c r="AH328" i="23" s="1"/>
  <c r="AC329" i="23"/>
  <c r="AG329" i="23" s="1"/>
  <c r="AI329" i="23" s="1"/>
  <c r="AA330" i="23"/>
  <c r="AD330" i="23"/>
  <c r="AH330" i="23" s="1"/>
  <c r="AC331" i="23"/>
  <c r="AG331" i="23" s="1"/>
  <c r="AI331" i="23" s="1"/>
  <c r="AA332" i="23"/>
  <c r="AD332" i="23"/>
  <c r="AH332" i="23" s="1"/>
  <c r="AC333" i="23"/>
  <c r="AG333" i="23" s="1"/>
  <c r="AI333" i="23" s="1"/>
  <c r="AA334" i="23"/>
  <c r="AD334" i="23"/>
  <c r="AH334" i="23" s="1"/>
  <c r="AC335" i="23"/>
  <c r="AG335" i="23" s="1"/>
  <c r="AI335" i="23" s="1"/>
  <c r="AA336" i="23"/>
  <c r="AD336" i="23"/>
  <c r="AH336" i="23" s="1"/>
  <c r="AC337" i="23"/>
  <c r="AG337" i="23" s="1"/>
  <c r="AI337" i="23" s="1"/>
  <c r="AA338" i="23"/>
  <c r="AD338" i="23"/>
  <c r="AH338" i="23" s="1"/>
  <c r="AC339" i="23"/>
  <c r="AG339" i="23" s="1"/>
  <c r="AI339" i="23" s="1"/>
  <c r="AA340" i="23"/>
  <c r="AD340" i="23"/>
  <c r="AH340" i="23" s="1"/>
  <c r="AC341" i="23"/>
  <c r="AG341" i="23" s="1"/>
  <c r="AI341" i="23" s="1"/>
  <c r="AA342" i="23"/>
  <c r="AD342" i="23"/>
  <c r="AH342" i="23" s="1"/>
  <c r="AC343" i="23"/>
  <c r="AG343" i="23" s="1"/>
  <c r="AI343" i="23" s="1"/>
  <c r="AA344" i="23"/>
  <c r="AD344" i="23"/>
  <c r="AH344" i="23" s="1"/>
  <c r="AC345" i="23"/>
  <c r="AG345" i="23" s="1"/>
  <c r="AI345" i="23" s="1"/>
  <c r="AA346" i="23"/>
  <c r="AD346" i="23"/>
  <c r="AH346" i="23" s="1"/>
  <c r="AC347" i="23"/>
  <c r="AG347" i="23" s="1"/>
  <c r="AI347" i="23" s="1"/>
  <c r="AA348" i="23"/>
  <c r="AD348" i="23"/>
  <c r="AH348" i="23" s="1"/>
  <c r="AC349" i="23"/>
  <c r="AG349" i="23" s="1"/>
  <c r="AI349" i="23" s="1"/>
  <c r="AA350" i="23"/>
  <c r="AD350" i="23"/>
  <c r="AH350" i="23" s="1"/>
  <c r="AC351" i="23"/>
  <c r="AG351" i="23" s="1"/>
  <c r="AI351" i="23" s="1"/>
  <c r="AA352" i="23"/>
  <c r="AD352" i="23"/>
  <c r="AH352" i="23" s="1"/>
  <c r="AC353" i="23"/>
  <c r="AG353" i="23" s="1"/>
  <c r="AI353" i="23" s="1"/>
  <c r="AA354" i="23"/>
  <c r="AD354" i="23"/>
  <c r="AH354" i="23" s="1"/>
  <c r="AC355" i="23"/>
  <c r="AG355" i="23" s="1"/>
  <c r="AI355" i="23" s="1"/>
  <c r="AA356" i="23"/>
  <c r="AD356" i="23"/>
  <c r="AH356" i="23" s="1"/>
  <c r="AC357" i="23"/>
  <c r="AG357" i="23" s="1"/>
  <c r="AI357" i="23" s="1"/>
  <c r="AA358" i="23"/>
  <c r="AD358" i="23"/>
  <c r="AH358" i="23" s="1"/>
  <c r="AC359" i="23"/>
  <c r="AG359" i="23" s="1"/>
  <c r="AI359" i="23" s="1"/>
  <c r="AA360" i="23"/>
  <c r="AD360" i="23"/>
  <c r="AH360" i="23" s="1"/>
  <c r="AC361" i="23"/>
  <c r="AG361" i="23" s="1"/>
  <c r="AI361" i="23" s="1"/>
  <c r="AA362" i="23"/>
  <c r="AD362" i="23"/>
  <c r="AH362" i="23" s="1"/>
  <c r="AC363" i="23"/>
  <c r="AG363" i="23" s="1"/>
  <c r="AI363" i="23" s="1"/>
  <c r="AA364" i="23"/>
  <c r="AD364" i="23"/>
  <c r="AH364" i="23" s="1"/>
  <c r="AC365" i="23"/>
  <c r="AG365" i="23" s="1"/>
  <c r="AI365" i="23" s="1"/>
  <c r="AA366" i="23"/>
  <c r="AD366" i="23"/>
  <c r="AH366" i="23" s="1"/>
  <c r="AC367" i="23"/>
  <c r="AG367" i="23" s="1"/>
  <c r="AI367" i="23" s="1"/>
  <c r="AA368" i="23"/>
  <c r="AD368" i="23"/>
  <c r="AH368" i="23" s="1"/>
  <c r="AC369" i="23"/>
  <c r="AG369" i="23" s="1"/>
  <c r="AI369" i="23" s="1"/>
  <c r="AA370" i="23"/>
  <c r="AD370" i="23"/>
  <c r="AH370" i="23" s="1"/>
  <c r="AC371" i="23"/>
  <c r="AG371" i="23" s="1"/>
  <c r="AI371" i="23" s="1"/>
  <c r="AA372" i="23"/>
  <c r="AD372" i="23"/>
  <c r="AH372" i="23" s="1"/>
  <c r="AC373" i="23"/>
  <c r="AG373" i="23" s="1"/>
  <c r="AI373" i="23" s="1"/>
  <c r="AA374" i="23"/>
  <c r="AD374" i="23"/>
  <c r="AH374" i="23" s="1"/>
  <c r="AC375" i="23"/>
  <c r="AG375" i="23" s="1"/>
  <c r="AI375" i="23" s="1"/>
  <c r="AA376" i="23"/>
  <c r="AD376" i="23"/>
  <c r="AH376" i="23" s="1"/>
  <c r="AC377" i="23"/>
  <c r="AG377" i="23" s="1"/>
  <c r="AI377" i="23" s="1"/>
  <c r="AA378" i="23"/>
  <c r="AD378" i="23"/>
  <c r="AH378" i="23" s="1"/>
  <c r="AC379" i="23"/>
  <c r="AG379" i="23" s="1"/>
  <c r="AI379" i="23" s="1"/>
  <c r="AA380" i="23"/>
  <c r="AD380" i="23"/>
  <c r="AH380" i="23" s="1"/>
  <c r="AC381" i="23"/>
  <c r="AG381" i="23" s="1"/>
  <c r="AI381" i="23" s="1"/>
  <c r="AA382" i="23"/>
  <c r="AD382" i="23"/>
  <c r="AH382" i="23" s="1"/>
  <c r="AC383" i="23"/>
  <c r="AG383" i="23" s="1"/>
  <c r="AI383" i="23" s="1"/>
  <c r="AA384" i="23"/>
  <c r="AD384" i="23"/>
  <c r="AH384" i="23" s="1"/>
  <c r="AC385" i="23"/>
  <c r="AG385" i="23" s="1"/>
  <c r="AI385" i="23" s="1"/>
  <c r="AA386" i="23"/>
  <c r="AD386" i="23"/>
  <c r="AH386" i="23" s="1"/>
  <c r="AC387" i="23"/>
  <c r="AG387" i="23" s="1"/>
  <c r="AI387" i="23" s="1"/>
  <c r="AA388" i="23"/>
  <c r="AD388" i="23"/>
  <c r="AH388" i="23" s="1"/>
  <c r="AC389" i="23"/>
  <c r="AG389" i="23" s="1"/>
  <c r="AI389" i="23" s="1"/>
  <c r="AA390" i="23"/>
  <c r="AD390" i="23"/>
  <c r="AH390" i="23" s="1"/>
  <c r="AC391" i="23"/>
  <c r="AG391" i="23" s="1"/>
  <c r="AI391" i="23" s="1"/>
  <c r="AA392" i="23"/>
  <c r="AD392" i="23"/>
  <c r="AH392" i="23" s="1"/>
  <c r="AC393" i="23"/>
  <c r="AG393" i="23" s="1"/>
  <c r="AI393" i="23" s="1"/>
  <c r="AA394" i="23"/>
  <c r="AD394" i="23"/>
  <c r="AH394" i="23" s="1"/>
  <c r="AC395" i="23"/>
  <c r="AG395" i="23" s="1"/>
  <c r="AI395" i="23" s="1"/>
  <c r="AA396" i="23"/>
  <c r="AD396" i="23"/>
  <c r="AH396" i="23" s="1"/>
  <c r="AC397" i="23"/>
  <c r="AG397" i="23" s="1"/>
  <c r="AI397" i="23" s="1"/>
  <c r="AA398" i="23"/>
  <c r="AD398" i="23"/>
  <c r="AH398" i="23" s="1"/>
  <c r="AC399" i="23"/>
  <c r="AG399" i="23" s="1"/>
  <c r="AI399" i="23" s="1"/>
  <c r="AA400" i="23"/>
  <c r="AD400" i="23"/>
  <c r="AH400" i="23" s="1"/>
  <c r="AC401" i="23"/>
  <c r="AG401" i="23" s="1"/>
  <c r="AI401" i="23" s="1"/>
  <c r="AA402" i="23"/>
  <c r="AD402" i="23"/>
  <c r="AH402" i="23" s="1"/>
  <c r="AC403" i="23"/>
  <c r="AG403" i="23" s="1"/>
  <c r="AI403" i="23" s="1"/>
  <c r="AA404" i="23"/>
  <c r="AD404" i="23"/>
  <c r="AH404" i="23" s="1"/>
  <c r="AC405" i="23"/>
  <c r="AG405" i="23" s="1"/>
  <c r="AI405" i="23" s="1"/>
  <c r="AA406" i="23"/>
  <c r="AD406" i="23"/>
  <c r="AH406" i="23" s="1"/>
  <c r="AC407" i="23"/>
  <c r="AG407" i="23" s="1"/>
  <c r="AI407" i="23" s="1"/>
  <c r="AA408" i="23"/>
  <c r="AD408" i="23"/>
  <c r="AH408" i="23" s="1"/>
  <c r="AC409" i="23"/>
  <c r="AG409" i="23" s="1"/>
  <c r="AI409" i="23" s="1"/>
  <c r="AA410" i="23"/>
  <c r="AD410" i="23"/>
  <c r="AH410" i="23" s="1"/>
  <c r="AC411" i="23"/>
  <c r="AG411" i="23" s="1"/>
  <c r="AI411" i="23" s="1"/>
  <c r="AA412" i="23"/>
  <c r="AD412" i="23"/>
  <c r="AH412" i="23" s="1"/>
  <c r="AC413" i="23"/>
  <c r="AG413" i="23" s="1"/>
  <c r="AI413" i="23" s="1"/>
  <c r="AA414" i="23"/>
  <c r="AD414" i="23"/>
  <c r="AH414" i="23" s="1"/>
  <c r="AC415" i="23"/>
  <c r="AG415" i="23" s="1"/>
  <c r="AI415" i="23" s="1"/>
  <c r="AA416" i="23"/>
  <c r="AD416" i="23"/>
  <c r="AH416" i="23" s="1"/>
  <c r="AC417" i="23"/>
  <c r="AG417" i="23" s="1"/>
  <c r="AI417" i="23" s="1"/>
  <c r="AA418" i="23"/>
  <c r="AD418" i="23"/>
  <c r="AH418" i="23" s="1"/>
  <c r="AC419" i="23"/>
  <c r="AG419" i="23" s="1"/>
  <c r="AI419" i="23" s="1"/>
  <c r="AA420" i="23"/>
  <c r="AD420" i="23"/>
  <c r="AH420" i="23" s="1"/>
  <c r="AC421" i="23"/>
  <c r="AG421" i="23" s="1"/>
  <c r="AI421" i="23" s="1"/>
  <c r="AA422" i="23"/>
  <c r="AD422" i="23"/>
  <c r="AH422" i="23" s="1"/>
  <c r="AC423" i="23"/>
  <c r="AG423" i="23" s="1"/>
  <c r="AI423" i="23" s="1"/>
  <c r="AA424" i="23"/>
  <c r="AD424" i="23"/>
  <c r="AH424" i="23" s="1"/>
  <c r="AC425" i="23"/>
  <c r="AG425" i="23" s="1"/>
  <c r="AI425" i="23" s="1"/>
  <c r="AA426" i="23"/>
  <c r="AD426" i="23"/>
  <c r="AH426" i="23" s="1"/>
  <c r="AC427" i="23"/>
  <c r="AG427" i="23" s="1"/>
  <c r="AI427" i="23" s="1"/>
  <c r="AA428" i="23"/>
  <c r="AD428" i="23"/>
  <c r="AH428" i="23" s="1"/>
  <c r="AC429" i="23"/>
  <c r="AG429" i="23" s="1"/>
  <c r="AI429" i="23" s="1"/>
  <c r="AA430" i="23"/>
  <c r="AD430" i="23"/>
  <c r="AH430" i="23" s="1"/>
  <c r="AC431" i="23"/>
  <c r="AG431" i="23" s="1"/>
  <c r="AI431" i="23" s="1"/>
  <c r="AA432" i="23"/>
  <c r="AD432" i="23"/>
  <c r="AH432" i="23" s="1"/>
  <c r="AC433" i="23"/>
  <c r="AG433" i="23" s="1"/>
  <c r="AI433" i="23" s="1"/>
  <c r="AA434" i="23"/>
  <c r="AD434" i="23"/>
  <c r="AH434" i="23" s="1"/>
  <c r="AC435" i="23"/>
  <c r="AG435" i="23" s="1"/>
  <c r="AI435" i="23" s="1"/>
  <c r="AA436" i="23"/>
  <c r="AD436" i="23"/>
  <c r="AH436" i="23" s="1"/>
  <c r="AC437" i="23"/>
  <c r="AG437" i="23" s="1"/>
  <c r="AI437" i="23" s="1"/>
  <c r="AA438" i="23"/>
  <c r="AD438" i="23"/>
  <c r="AH438" i="23" s="1"/>
  <c r="AC439" i="23"/>
  <c r="AG439" i="23" s="1"/>
  <c r="AI439" i="23" s="1"/>
  <c r="AA440" i="23"/>
  <c r="AD440" i="23"/>
  <c r="AH440" i="23" s="1"/>
  <c r="AC441" i="23"/>
  <c r="AG441" i="23" s="1"/>
  <c r="AI441" i="23" s="1"/>
  <c r="AA442" i="23"/>
  <c r="AD442" i="23"/>
  <c r="AH442" i="23" s="1"/>
  <c r="AC443" i="23"/>
  <c r="AG443" i="23" s="1"/>
  <c r="AI443" i="23" s="1"/>
  <c r="AA444" i="23"/>
  <c r="AD444" i="23"/>
  <c r="AH444" i="23" s="1"/>
  <c r="AC445" i="23"/>
  <c r="AG445" i="23" s="1"/>
  <c r="AI445" i="23" s="1"/>
  <c r="AA446" i="23"/>
  <c r="AD446" i="23"/>
  <c r="AH446" i="23" s="1"/>
  <c r="AC447" i="23"/>
  <c r="AG447" i="23" s="1"/>
  <c r="AI447" i="23" s="1"/>
  <c r="AA448" i="23"/>
  <c r="AD448" i="23"/>
  <c r="AH448" i="23" s="1"/>
  <c r="AC449" i="23"/>
  <c r="AG449" i="23" s="1"/>
  <c r="AI449" i="23" s="1"/>
  <c r="AA450" i="23"/>
  <c r="AD450" i="23"/>
  <c r="AH450" i="23" s="1"/>
  <c r="AC451" i="23"/>
  <c r="AG451" i="23" s="1"/>
  <c r="AI451" i="23" s="1"/>
  <c r="AA452" i="23"/>
  <c r="AD452" i="23"/>
  <c r="AH452" i="23" s="1"/>
  <c r="AC453" i="23"/>
  <c r="AG453" i="23" s="1"/>
  <c r="AI453" i="23" s="1"/>
  <c r="AA454" i="23"/>
  <c r="AD454" i="23"/>
  <c r="AH454" i="23" s="1"/>
  <c r="AC455" i="23"/>
  <c r="AG455" i="23" s="1"/>
  <c r="AI455" i="23" s="1"/>
  <c r="AA456" i="23"/>
  <c r="AD456" i="23"/>
  <c r="AH456" i="23" s="1"/>
  <c r="AC457" i="23"/>
  <c r="AG457" i="23" s="1"/>
  <c r="AI457" i="23" s="1"/>
  <c r="AA458" i="23"/>
  <c r="AD458" i="23"/>
  <c r="AH458" i="23" s="1"/>
  <c r="AC459" i="23"/>
  <c r="AG459" i="23" s="1"/>
  <c r="AI459" i="23" s="1"/>
  <c r="AA460" i="23"/>
  <c r="AD460" i="23"/>
  <c r="AH460" i="23" s="1"/>
  <c r="AC461" i="23"/>
  <c r="AG461" i="23" s="1"/>
  <c r="AI461" i="23" s="1"/>
  <c r="AA462" i="23"/>
  <c r="AD462" i="23"/>
  <c r="AH462" i="23" s="1"/>
  <c r="AC463" i="23"/>
  <c r="AG463" i="23" s="1"/>
  <c r="AI463" i="23" s="1"/>
  <c r="AA464" i="23"/>
  <c r="AD464" i="23"/>
  <c r="AH464" i="23" s="1"/>
  <c r="AC465" i="23"/>
  <c r="AG465" i="23" s="1"/>
  <c r="AI465" i="23" s="1"/>
  <c r="AA466" i="23"/>
  <c r="AD466" i="23"/>
  <c r="AH466" i="23" s="1"/>
  <c r="AC467" i="23"/>
  <c r="AG467" i="23" s="1"/>
  <c r="AI467" i="23" s="1"/>
  <c r="AA468" i="23"/>
  <c r="AD468" i="23"/>
  <c r="AH468" i="23" s="1"/>
  <c r="AC469" i="23"/>
  <c r="AG469" i="23" s="1"/>
  <c r="AI469" i="23" s="1"/>
  <c r="AA470" i="23"/>
  <c r="AD470" i="23"/>
  <c r="AH470" i="23" s="1"/>
  <c r="AC471" i="23"/>
  <c r="AG471" i="23" s="1"/>
  <c r="AI471" i="23" s="1"/>
  <c r="AA472" i="23"/>
  <c r="AD472" i="23"/>
  <c r="AH472" i="23" s="1"/>
  <c r="AC473" i="23"/>
  <c r="AG473" i="23" s="1"/>
  <c r="AI473" i="23" s="1"/>
  <c r="AA474" i="23"/>
  <c r="AD474" i="23"/>
  <c r="AH474" i="23" s="1"/>
  <c r="AC475" i="23"/>
  <c r="AG475" i="23" s="1"/>
  <c r="AI475" i="23" s="1"/>
  <c r="AA476" i="23"/>
  <c r="AD476" i="23"/>
  <c r="AH476" i="23" s="1"/>
  <c r="AC477" i="23"/>
  <c r="AG477" i="23" s="1"/>
  <c r="AI477" i="23" s="1"/>
  <c r="AA478" i="23"/>
  <c r="AD478" i="23"/>
  <c r="AH478" i="23" s="1"/>
  <c r="AC479" i="23"/>
  <c r="AG479" i="23" s="1"/>
  <c r="AI479" i="23" s="1"/>
  <c r="AA480" i="23"/>
  <c r="AD480" i="23"/>
  <c r="AH480" i="23" s="1"/>
  <c r="AC481" i="23"/>
  <c r="AG481" i="23" s="1"/>
  <c r="AI481" i="23" s="1"/>
  <c r="AC254" i="23"/>
  <c r="AG254" i="23" s="1"/>
  <c r="AI254" i="23" s="1"/>
  <c r="AA255" i="23"/>
  <c r="AD255" i="23"/>
  <c r="AH255" i="23" s="1"/>
  <c r="AC256" i="23"/>
  <c r="AG256" i="23" s="1"/>
  <c r="AI256" i="23" s="1"/>
  <c r="AA257" i="23"/>
  <c r="AD257" i="23"/>
  <c r="AH257" i="23" s="1"/>
  <c r="AC258" i="23"/>
  <c r="AG258" i="23" s="1"/>
  <c r="AI258" i="23" s="1"/>
  <c r="AA259" i="23"/>
  <c r="AD259" i="23"/>
  <c r="AH259" i="23" s="1"/>
  <c r="AC260" i="23"/>
  <c r="AG260" i="23" s="1"/>
  <c r="AI260" i="23" s="1"/>
  <c r="AA261" i="23"/>
  <c r="AD261" i="23"/>
  <c r="AH261" i="23" s="1"/>
  <c r="AC262" i="23"/>
  <c r="AG262" i="23" s="1"/>
  <c r="AI262" i="23" s="1"/>
  <c r="AA263" i="23"/>
  <c r="AD263" i="23"/>
  <c r="AH263" i="23" s="1"/>
  <c r="AC264" i="23"/>
  <c r="AG264" i="23" s="1"/>
  <c r="AI264" i="23" s="1"/>
  <c r="AA265" i="23"/>
  <c r="AD265" i="23"/>
  <c r="AH265" i="23" s="1"/>
  <c r="AC266" i="23"/>
  <c r="AG266" i="23" s="1"/>
  <c r="AI266" i="23" s="1"/>
  <c r="AA267" i="23"/>
  <c r="AD267" i="23"/>
  <c r="AH267" i="23" s="1"/>
  <c r="AC268" i="23"/>
  <c r="AG268" i="23" s="1"/>
  <c r="AI268" i="23" s="1"/>
  <c r="AA269" i="23"/>
  <c r="AD269" i="23"/>
  <c r="AH269" i="23" s="1"/>
  <c r="AC270" i="23"/>
  <c r="AG270" i="23" s="1"/>
  <c r="AI270" i="23" s="1"/>
  <c r="AA271" i="23"/>
  <c r="AD271" i="23"/>
  <c r="AH271" i="23" s="1"/>
  <c r="AC272" i="23"/>
  <c r="AG272" i="23" s="1"/>
  <c r="AI272" i="23" s="1"/>
  <c r="AA273" i="23"/>
  <c r="AD273" i="23"/>
  <c r="AH273" i="23" s="1"/>
  <c r="AC274" i="23"/>
  <c r="AG274" i="23" s="1"/>
  <c r="AI274" i="23" s="1"/>
  <c r="AA275" i="23"/>
  <c r="AD275" i="23"/>
  <c r="AH275" i="23" s="1"/>
  <c r="AC276" i="23"/>
  <c r="AG276" i="23" s="1"/>
  <c r="AI276" i="23" s="1"/>
  <c r="AA277" i="23"/>
  <c r="AD277" i="23"/>
  <c r="AH277" i="23" s="1"/>
  <c r="AC278" i="23"/>
  <c r="AG278" i="23" s="1"/>
  <c r="AI278" i="23" s="1"/>
  <c r="AA279" i="23"/>
  <c r="AD279" i="23"/>
  <c r="AH279" i="23" s="1"/>
  <c r="AC280" i="23"/>
  <c r="AG280" i="23" s="1"/>
  <c r="AI280" i="23" s="1"/>
  <c r="AA281" i="23"/>
  <c r="AD281" i="23"/>
  <c r="AH281" i="23" s="1"/>
  <c r="AC282" i="23"/>
  <c r="AG282" i="23" s="1"/>
  <c r="AI282" i="23" s="1"/>
  <c r="AA283" i="23"/>
  <c r="AD283" i="23"/>
  <c r="AH283" i="23" s="1"/>
  <c r="AC284" i="23"/>
  <c r="AG284" i="23" s="1"/>
  <c r="AI284" i="23" s="1"/>
  <c r="AA285" i="23"/>
  <c r="AD285" i="23"/>
  <c r="AH285" i="23" s="1"/>
  <c r="AC286" i="23"/>
  <c r="AG286" i="23" s="1"/>
  <c r="AI286" i="23" s="1"/>
  <c r="AA287" i="23"/>
  <c r="AD287" i="23"/>
  <c r="AH287" i="23" s="1"/>
  <c r="AC288" i="23"/>
  <c r="AG288" i="23" s="1"/>
  <c r="AI288" i="23" s="1"/>
  <c r="AA289" i="23"/>
  <c r="AD289" i="23"/>
  <c r="AH289" i="23" s="1"/>
  <c r="AC290" i="23"/>
  <c r="AG290" i="23" s="1"/>
  <c r="AI290" i="23" s="1"/>
  <c r="AA291" i="23"/>
  <c r="AD291" i="23"/>
  <c r="AH291" i="23" s="1"/>
  <c r="AC292" i="23"/>
  <c r="AG292" i="23" s="1"/>
  <c r="AI292" i="23" s="1"/>
  <c r="AA293" i="23"/>
  <c r="AD293" i="23"/>
  <c r="AH293" i="23" s="1"/>
  <c r="AC294" i="23"/>
  <c r="AG294" i="23" s="1"/>
  <c r="AI294" i="23" s="1"/>
  <c r="AA295" i="23"/>
  <c r="AD295" i="23"/>
  <c r="AH295" i="23" s="1"/>
  <c r="AC296" i="23"/>
  <c r="AG296" i="23" s="1"/>
  <c r="AI296" i="23" s="1"/>
  <c r="AA297" i="23"/>
  <c r="AD297" i="23"/>
  <c r="AH297" i="23" s="1"/>
  <c r="AC298" i="23"/>
  <c r="AG298" i="23" s="1"/>
  <c r="AI298" i="23" s="1"/>
  <c r="AA299" i="23"/>
  <c r="AD299" i="23"/>
  <c r="AH299" i="23" s="1"/>
  <c r="AC300" i="23"/>
  <c r="AG300" i="23" s="1"/>
  <c r="AI300" i="23" s="1"/>
  <c r="AA301" i="23"/>
  <c r="AD301" i="23"/>
  <c r="AH301" i="23" s="1"/>
  <c r="AC302" i="23"/>
  <c r="AG302" i="23" s="1"/>
  <c r="AI302" i="23" s="1"/>
  <c r="AA303" i="23"/>
  <c r="AD303" i="23"/>
  <c r="AH303" i="23" s="1"/>
  <c r="AC304" i="23"/>
  <c r="AG304" i="23" s="1"/>
  <c r="AI304" i="23" s="1"/>
  <c r="AA305" i="23"/>
  <c r="AD305" i="23"/>
  <c r="AH305" i="23" s="1"/>
  <c r="AC306" i="23"/>
  <c r="AG306" i="23" s="1"/>
  <c r="AI306" i="23" s="1"/>
  <c r="AA307" i="23"/>
  <c r="AD307" i="23"/>
  <c r="AH307" i="23" s="1"/>
  <c r="AC308" i="23"/>
  <c r="AG308" i="23" s="1"/>
  <c r="AI308" i="23" s="1"/>
  <c r="AA309" i="23"/>
  <c r="AD309" i="23"/>
  <c r="AH309" i="23" s="1"/>
  <c r="AC310" i="23"/>
  <c r="AG310" i="23" s="1"/>
  <c r="AI310" i="23" s="1"/>
  <c r="AA311" i="23"/>
  <c r="AD311" i="23"/>
  <c r="AH311" i="23" s="1"/>
  <c r="AC312" i="23"/>
  <c r="AG312" i="23" s="1"/>
  <c r="AI312" i="23" s="1"/>
  <c r="AA313" i="23"/>
  <c r="AD313" i="23"/>
  <c r="AH313" i="23" s="1"/>
  <c r="AC314" i="23"/>
  <c r="AG314" i="23" s="1"/>
  <c r="AI314" i="23" s="1"/>
  <c r="AA315" i="23"/>
  <c r="AD315" i="23"/>
  <c r="AH315" i="23" s="1"/>
  <c r="AC316" i="23"/>
  <c r="AG316" i="23" s="1"/>
  <c r="AI316" i="23" s="1"/>
  <c r="AA317" i="23"/>
  <c r="AD317" i="23"/>
  <c r="AH317" i="23" s="1"/>
  <c r="AC318" i="23"/>
  <c r="AG318" i="23" s="1"/>
  <c r="AI318" i="23" s="1"/>
  <c r="AA319" i="23"/>
  <c r="AD319" i="23"/>
  <c r="AH319" i="23" s="1"/>
  <c r="AC320" i="23"/>
  <c r="AG320" i="23" s="1"/>
  <c r="AI320" i="23" s="1"/>
  <c r="AA321" i="23"/>
  <c r="AD321" i="23"/>
  <c r="AH321" i="23" s="1"/>
  <c r="AC322" i="23"/>
  <c r="AG322" i="23" s="1"/>
  <c r="AI322" i="23" s="1"/>
  <c r="AA323" i="23"/>
  <c r="AD323" i="23"/>
  <c r="AH323" i="23" s="1"/>
  <c r="AC324" i="23"/>
  <c r="AG324" i="23" s="1"/>
  <c r="AI324" i="23" s="1"/>
  <c r="AA325" i="23"/>
  <c r="AD325" i="23"/>
  <c r="AH325" i="23" s="1"/>
  <c r="AC326" i="23"/>
  <c r="AG326" i="23" s="1"/>
  <c r="AI326" i="23" s="1"/>
  <c r="AA327" i="23"/>
  <c r="AD327" i="23"/>
  <c r="AH327" i="23" s="1"/>
  <c r="AC328" i="23"/>
  <c r="AG328" i="23" s="1"/>
  <c r="AI328" i="23" s="1"/>
  <c r="AA329" i="23"/>
  <c r="AD329" i="23"/>
  <c r="AH329" i="23" s="1"/>
  <c r="AC330" i="23"/>
  <c r="AG330" i="23" s="1"/>
  <c r="AI330" i="23" s="1"/>
  <c r="AA331" i="23"/>
  <c r="AD331" i="23"/>
  <c r="AH331" i="23" s="1"/>
  <c r="AC332" i="23"/>
  <c r="AG332" i="23" s="1"/>
  <c r="AI332" i="23" s="1"/>
  <c r="AA333" i="23"/>
  <c r="AD333" i="23"/>
  <c r="AH333" i="23" s="1"/>
  <c r="AC334" i="23"/>
  <c r="AG334" i="23" s="1"/>
  <c r="AI334" i="23" s="1"/>
  <c r="AA335" i="23"/>
  <c r="AD335" i="23"/>
  <c r="AH335" i="23" s="1"/>
  <c r="AC336" i="23"/>
  <c r="AG336" i="23" s="1"/>
  <c r="AI336" i="23" s="1"/>
  <c r="AA337" i="23"/>
  <c r="AD337" i="23"/>
  <c r="AH337" i="23" s="1"/>
  <c r="AC338" i="23"/>
  <c r="AG338" i="23" s="1"/>
  <c r="AI338" i="23" s="1"/>
  <c r="AA339" i="23"/>
  <c r="AD339" i="23"/>
  <c r="AH339" i="23" s="1"/>
  <c r="AC340" i="23"/>
  <c r="AG340" i="23" s="1"/>
  <c r="AI340" i="23" s="1"/>
  <c r="AA341" i="23"/>
  <c r="AD341" i="23"/>
  <c r="AH341" i="23" s="1"/>
  <c r="AC342" i="23"/>
  <c r="AG342" i="23" s="1"/>
  <c r="AI342" i="23" s="1"/>
  <c r="AA343" i="23"/>
  <c r="AD343" i="23"/>
  <c r="AH343" i="23" s="1"/>
  <c r="AC344" i="23"/>
  <c r="AG344" i="23" s="1"/>
  <c r="AI344" i="23" s="1"/>
  <c r="AA345" i="23"/>
  <c r="AD345" i="23"/>
  <c r="AH345" i="23" s="1"/>
  <c r="AC346" i="23"/>
  <c r="AG346" i="23" s="1"/>
  <c r="AI346" i="23" s="1"/>
  <c r="AA347" i="23"/>
  <c r="AD347" i="23"/>
  <c r="AH347" i="23" s="1"/>
  <c r="AC348" i="23"/>
  <c r="AG348" i="23" s="1"/>
  <c r="AI348" i="23" s="1"/>
  <c r="AA349" i="23"/>
  <c r="AD349" i="23"/>
  <c r="AH349" i="23" s="1"/>
  <c r="AC350" i="23"/>
  <c r="AG350" i="23" s="1"/>
  <c r="AI350" i="23" s="1"/>
  <c r="AA351" i="23"/>
  <c r="AD351" i="23"/>
  <c r="AH351" i="23" s="1"/>
  <c r="AC352" i="23"/>
  <c r="AG352" i="23" s="1"/>
  <c r="AI352" i="23" s="1"/>
  <c r="AA353" i="23"/>
  <c r="AD353" i="23"/>
  <c r="AH353" i="23" s="1"/>
  <c r="AC354" i="23"/>
  <c r="AG354" i="23" s="1"/>
  <c r="AI354" i="23" s="1"/>
  <c r="AA355" i="23"/>
  <c r="AD355" i="23"/>
  <c r="AH355" i="23" s="1"/>
  <c r="AC356" i="23"/>
  <c r="AG356" i="23" s="1"/>
  <c r="AI356" i="23" s="1"/>
  <c r="AA357" i="23"/>
  <c r="AD357" i="23"/>
  <c r="AH357" i="23" s="1"/>
  <c r="AC358" i="23"/>
  <c r="AG358" i="23" s="1"/>
  <c r="AI358" i="23" s="1"/>
  <c r="AA359" i="23"/>
  <c r="AD359" i="23"/>
  <c r="AH359" i="23" s="1"/>
  <c r="AC360" i="23"/>
  <c r="AG360" i="23" s="1"/>
  <c r="AI360" i="23" s="1"/>
  <c r="AA361" i="23"/>
  <c r="AD361" i="23"/>
  <c r="AH361" i="23" s="1"/>
  <c r="AC362" i="23"/>
  <c r="AG362" i="23" s="1"/>
  <c r="AI362" i="23" s="1"/>
  <c r="AA363" i="23"/>
  <c r="AD363" i="23"/>
  <c r="AH363" i="23" s="1"/>
  <c r="AC364" i="23"/>
  <c r="AG364" i="23" s="1"/>
  <c r="AI364" i="23" s="1"/>
  <c r="AA365" i="23"/>
  <c r="AD365" i="23"/>
  <c r="AH365" i="23" s="1"/>
  <c r="AC366" i="23"/>
  <c r="AG366" i="23" s="1"/>
  <c r="AI366" i="23" s="1"/>
  <c r="AA367" i="23"/>
  <c r="AD367" i="23"/>
  <c r="AH367" i="23" s="1"/>
  <c r="AC368" i="23"/>
  <c r="AG368" i="23" s="1"/>
  <c r="AI368" i="23" s="1"/>
  <c r="AA369" i="23"/>
  <c r="AD369" i="23"/>
  <c r="AH369" i="23" s="1"/>
  <c r="AC370" i="23"/>
  <c r="AG370" i="23" s="1"/>
  <c r="AI370" i="23" s="1"/>
  <c r="AA371" i="23"/>
  <c r="AD371" i="23"/>
  <c r="AH371" i="23" s="1"/>
  <c r="AC372" i="23"/>
  <c r="AG372" i="23" s="1"/>
  <c r="AI372" i="23" s="1"/>
  <c r="AA373" i="23"/>
  <c r="AD373" i="23"/>
  <c r="AH373" i="23" s="1"/>
  <c r="AC374" i="23"/>
  <c r="AG374" i="23" s="1"/>
  <c r="AI374" i="23" s="1"/>
  <c r="AA375" i="23"/>
  <c r="AD375" i="23"/>
  <c r="AH375" i="23" s="1"/>
  <c r="AC376" i="23"/>
  <c r="AG376" i="23" s="1"/>
  <c r="AI376" i="23" s="1"/>
  <c r="AA377" i="23"/>
  <c r="AD377" i="23"/>
  <c r="AH377" i="23" s="1"/>
  <c r="AC378" i="23"/>
  <c r="AG378" i="23" s="1"/>
  <c r="AI378" i="23" s="1"/>
  <c r="AA379" i="23"/>
  <c r="AD379" i="23"/>
  <c r="AH379" i="23" s="1"/>
  <c r="AC380" i="23"/>
  <c r="AG380" i="23" s="1"/>
  <c r="AI380" i="23" s="1"/>
  <c r="AA381" i="23"/>
  <c r="AD381" i="23"/>
  <c r="AH381" i="23" s="1"/>
  <c r="AC382" i="23"/>
  <c r="AG382" i="23" s="1"/>
  <c r="AI382" i="23" s="1"/>
  <c r="AA383" i="23"/>
  <c r="AD383" i="23"/>
  <c r="AH383" i="23" s="1"/>
  <c r="AC384" i="23"/>
  <c r="AG384" i="23" s="1"/>
  <c r="AI384" i="23" s="1"/>
  <c r="AA385" i="23"/>
  <c r="AD385" i="23"/>
  <c r="AH385" i="23" s="1"/>
  <c r="AC386" i="23"/>
  <c r="AG386" i="23" s="1"/>
  <c r="AI386" i="23" s="1"/>
  <c r="AA387" i="23"/>
  <c r="AD387" i="23"/>
  <c r="AH387" i="23" s="1"/>
  <c r="AC388" i="23"/>
  <c r="AG388" i="23" s="1"/>
  <c r="AI388" i="23" s="1"/>
  <c r="AA389" i="23"/>
  <c r="AD389" i="23"/>
  <c r="AH389" i="23" s="1"/>
  <c r="AC390" i="23"/>
  <c r="AG390" i="23" s="1"/>
  <c r="AI390" i="23" s="1"/>
  <c r="AA391" i="23"/>
  <c r="AD391" i="23"/>
  <c r="AH391" i="23" s="1"/>
  <c r="AC392" i="23"/>
  <c r="AG392" i="23" s="1"/>
  <c r="AI392" i="23" s="1"/>
  <c r="AA393" i="23"/>
  <c r="AD393" i="23"/>
  <c r="AH393" i="23" s="1"/>
  <c r="AC394" i="23"/>
  <c r="AG394" i="23" s="1"/>
  <c r="AI394" i="23" s="1"/>
  <c r="AA395" i="23"/>
  <c r="AD395" i="23"/>
  <c r="AH395" i="23" s="1"/>
  <c r="AC396" i="23"/>
  <c r="AG396" i="23" s="1"/>
  <c r="AI396" i="23" s="1"/>
  <c r="AA397" i="23"/>
  <c r="AD397" i="23"/>
  <c r="AH397" i="23" s="1"/>
  <c r="AC398" i="23"/>
  <c r="AG398" i="23" s="1"/>
  <c r="AI398" i="23" s="1"/>
  <c r="AA399" i="23"/>
  <c r="AD399" i="23"/>
  <c r="AH399" i="23" s="1"/>
  <c r="AC400" i="23"/>
  <c r="AG400" i="23" s="1"/>
  <c r="AI400" i="23" s="1"/>
  <c r="AA401" i="23"/>
  <c r="AD401" i="23"/>
  <c r="AH401" i="23" s="1"/>
  <c r="AC402" i="23"/>
  <c r="AG402" i="23" s="1"/>
  <c r="AI402" i="23" s="1"/>
  <c r="AA403" i="23"/>
  <c r="AD403" i="23"/>
  <c r="AH403" i="23" s="1"/>
  <c r="AC404" i="23"/>
  <c r="AG404" i="23" s="1"/>
  <c r="AI404" i="23" s="1"/>
  <c r="AA405" i="23"/>
  <c r="AD405" i="23"/>
  <c r="AH405" i="23" s="1"/>
  <c r="AC406" i="23"/>
  <c r="AG406" i="23" s="1"/>
  <c r="AI406" i="23" s="1"/>
  <c r="AA407" i="23"/>
  <c r="AD407" i="23"/>
  <c r="AH407" i="23" s="1"/>
  <c r="AC408" i="23"/>
  <c r="AG408" i="23" s="1"/>
  <c r="AI408" i="23" s="1"/>
  <c r="AA409" i="23"/>
  <c r="AD409" i="23"/>
  <c r="AH409" i="23" s="1"/>
  <c r="AC410" i="23"/>
  <c r="AG410" i="23" s="1"/>
  <c r="AI410" i="23" s="1"/>
  <c r="AA411" i="23"/>
  <c r="AD411" i="23"/>
  <c r="AH411" i="23" s="1"/>
  <c r="AC412" i="23"/>
  <c r="AG412" i="23" s="1"/>
  <c r="AI412" i="23" s="1"/>
  <c r="AA413" i="23"/>
  <c r="AD413" i="23"/>
  <c r="AH413" i="23" s="1"/>
  <c r="AC414" i="23"/>
  <c r="AG414" i="23" s="1"/>
  <c r="AI414" i="23" s="1"/>
  <c r="AA415" i="23"/>
  <c r="AD415" i="23"/>
  <c r="AH415" i="23" s="1"/>
  <c r="AC416" i="23"/>
  <c r="AG416" i="23" s="1"/>
  <c r="AI416" i="23" s="1"/>
  <c r="AA417" i="23"/>
  <c r="AD417" i="23"/>
  <c r="AH417" i="23" s="1"/>
  <c r="AC418" i="23"/>
  <c r="AG418" i="23" s="1"/>
  <c r="AI418" i="23" s="1"/>
  <c r="AA419" i="23"/>
  <c r="AD419" i="23"/>
  <c r="AH419" i="23" s="1"/>
  <c r="AC420" i="23"/>
  <c r="AG420" i="23" s="1"/>
  <c r="AI420" i="23" s="1"/>
  <c r="AA421" i="23"/>
  <c r="AD421" i="23"/>
  <c r="AH421" i="23" s="1"/>
  <c r="AC422" i="23"/>
  <c r="AG422" i="23" s="1"/>
  <c r="AI422" i="23" s="1"/>
  <c r="AA423" i="23"/>
  <c r="AD423" i="23"/>
  <c r="AH423" i="23" s="1"/>
  <c r="AC424" i="23"/>
  <c r="AG424" i="23" s="1"/>
  <c r="AI424" i="23" s="1"/>
  <c r="AA425" i="23"/>
  <c r="AD425" i="23"/>
  <c r="AH425" i="23" s="1"/>
  <c r="AC426" i="23"/>
  <c r="AG426" i="23" s="1"/>
  <c r="AI426" i="23" s="1"/>
  <c r="AA427" i="23"/>
  <c r="AD427" i="23"/>
  <c r="AH427" i="23" s="1"/>
  <c r="AC428" i="23"/>
  <c r="AG428" i="23" s="1"/>
  <c r="AI428" i="23" s="1"/>
  <c r="AA429" i="23"/>
  <c r="AD429" i="23"/>
  <c r="AH429" i="23" s="1"/>
  <c r="AC430" i="23"/>
  <c r="AG430" i="23" s="1"/>
  <c r="AI430" i="23" s="1"/>
  <c r="AA431" i="23"/>
  <c r="AD431" i="23"/>
  <c r="AH431" i="23" s="1"/>
  <c r="AC432" i="23"/>
  <c r="AG432" i="23" s="1"/>
  <c r="AI432" i="23" s="1"/>
  <c r="AA433" i="23"/>
  <c r="AD433" i="23"/>
  <c r="AH433" i="23" s="1"/>
  <c r="AC434" i="23"/>
  <c r="AG434" i="23" s="1"/>
  <c r="AI434" i="23" s="1"/>
  <c r="AA435" i="23"/>
  <c r="AD435" i="23"/>
  <c r="AH435" i="23" s="1"/>
  <c r="AC436" i="23"/>
  <c r="AG436" i="23" s="1"/>
  <c r="AI436" i="23" s="1"/>
  <c r="AA437" i="23"/>
  <c r="AD437" i="23"/>
  <c r="AH437" i="23" s="1"/>
  <c r="AC438" i="23"/>
  <c r="AG438" i="23" s="1"/>
  <c r="AI438" i="23" s="1"/>
  <c r="AA439" i="23"/>
  <c r="AD439" i="23"/>
  <c r="AH439" i="23" s="1"/>
  <c r="AC440" i="23"/>
  <c r="AG440" i="23" s="1"/>
  <c r="AI440" i="23" s="1"/>
  <c r="AA441" i="23"/>
  <c r="AD441" i="23"/>
  <c r="AH441" i="23" s="1"/>
  <c r="AC442" i="23"/>
  <c r="AG442" i="23" s="1"/>
  <c r="AI442" i="23" s="1"/>
  <c r="AA443" i="23"/>
  <c r="AD443" i="23"/>
  <c r="AH443" i="23" s="1"/>
  <c r="AC444" i="23"/>
  <c r="AG444" i="23" s="1"/>
  <c r="AI444" i="23" s="1"/>
  <c r="AA445" i="23"/>
  <c r="AD445" i="23"/>
  <c r="AH445" i="23" s="1"/>
  <c r="AC446" i="23"/>
  <c r="AG446" i="23" s="1"/>
  <c r="AI446" i="23" s="1"/>
  <c r="AA447" i="23"/>
  <c r="AD447" i="23"/>
  <c r="AH447" i="23" s="1"/>
  <c r="AC448" i="23"/>
  <c r="AG448" i="23" s="1"/>
  <c r="AI448" i="23" s="1"/>
  <c r="AA449" i="23"/>
  <c r="AD449" i="23"/>
  <c r="AH449" i="23" s="1"/>
  <c r="AC450" i="23"/>
  <c r="AG450" i="23" s="1"/>
  <c r="AI450" i="23" s="1"/>
  <c r="AA451" i="23"/>
  <c r="AD451" i="23"/>
  <c r="AH451" i="23" s="1"/>
  <c r="AC452" i="23"/>
  <c r="AG452" i="23" s="1"/>
  <c r="AI452" i="23" s="1"/>
  <c r="AA453" i="23"/>
  <c r="AD453" i="23"/>
  <c r="AH453" i="23" s="1"/>
  <c r="AC454" i="23"/>
  <c r="AG454" i="23" s="1"/>
  <c r="AI454" i="23" s="1"/>
  <c r="AA455" i="23"/>
  <c r="AD455" i="23"/>
  <c r="AH455" i="23" s="1"/>
  <c r="AC456" i="23"/>
  <c r="AG456" i="23" s="1"/>
  <c r="AI456" i="23" s="1"/>
  <c r="AA457" i="23"/>
  <c r="AD457" i="23"/>
  <c r="AH457" i="23" s="1"/>
  <c r="AC458" i="23"/>
  <c r="AG458" i="23" s="1"/>
  <c r="AI458" i="23" s="1"/>
  <c r="AA459" i="23"/>
  <c r="AD459" i="23"/>
  <c r="AH459" i="23" s="1"/>
  <c r="AC460" i="23"/>
  <c r="AG460" i="23" s="1"/>
  <c r="AI460" i="23" s="1"/>
  <c r="AA461" i="23"/>
  <c r="AD461" i="23"/>
  <c r="AH461" i="23" s="1"/>
  <c r="AC462" i="23"/>
  <c r="AG462" i="23" s="1"/>
  <c r="AI462" i="23" s="1"/>
  <c r="AA463" i="23"/>
  <c r="AD463" i="23"/>
  <c r="AH463" i="23" s="1"/>
  <c r="AC464" i="23"/>
  <c r="AG464" i="23" s="1"/>
  <c r="AI464" i="23" s="1"/>
  <c r="AA465" i="23"/>
  <c r="AD465" i="23"/>
  <c r="AH465" i="23" s="1"/>
  <c r="AC466" i="23"/>
  <c r="AG466" i="23" s="1"/>
  <c r="AI466" i="23" s="1"/>
  <c r="AA467" i="23"/>
  <c r="AD467" i="23"/>
  <c r="AH467" i="23" s="1"/>
  <c r="AC468" i="23"/>
  <c r="AG468" i="23" s="1"/>
  <c r="AI468" i="23" s="1"/>
  <c r="AA469" i="23"/>
  <c r="AD469" i="23"/>
  <c r="AH469" i="23" s="1"/>
  <c r="AC470" i="23"/>
  <c r="AG470" i="23" s="1"/>
  <c r="AI470" i="23" s="1"/>
  <c r="AA471" i="23"/>
  <c r="AD471" i="23"/>
  <c r="AH471" i="23" s="1"/>
  <c r="AC472" i="23"/>
  <c r="AG472" i="23" s="1"/>
  <c r="AI472" i="23" s="1"/>
  <c r="AA473" i="23"/>
  <c r="AD473" i="23"/>
  <c r="AH473" i="23" s="1"/>
  <c r="AC474" i="23"/>
  <c r="AG474" i="23" s="1"/>
  <c r="AI474" i="23" s="1"/>
  <c r="AA475" i="23"/>
  <c r="AD475" i="23"/>
  <c r="AH475" i="23" s="1"/>
  <c r="AC476" i="23"/>
  <c r="AG476" i="23" s="1"/>
  <c r="AI476" i="23" s="1"/>
  <c r="AA477" i="23"/>
  <c r="AD477" i="23"/>
  <c r="AH477" i="23" s="1"/>
  <c r="AC478" i="23"/>
  <c r="AG478" i="23" s="1"/>
  <c r="AI478" i="23" s="1"/>
  <c r="AA479" i="23"/>
  <c r="AD479" i="23"/>
  <c r="AH479" i="23" s="1"/>
  <c r="AC480" i="23"/>
  <c r="AG480" i="23" s="1"/>
  <c r="AI480" i="23" s="1"/>
  <c r="AA481" i="23"/>
  <c r="AD500" i="23"/>
  <c r="AH500" i="23" s="1"/>
  <c r="AA500" i="23"/>
  <c r="AC499" i="23"/>
  <c r="AG499" i="23" s="1"/>
  <c r="AI499" i="23" s="1"/>
  <c r="AD498" i="23"/>
  <c r="AH498" i="23" s="1"/>
  <c r="AA498" i="23"/>
  <c r="AC497" i="23"/>
  <c r="AG497" i="23" s="1"/>
  <c r="AI497" i="23" s="1"/>
  <c r="AD496" i="23"/>
  <c r="AH496" i="23" s="1"/>
  <c r="AA496" i="23"/>
  <c r="AC495" i="23"/>
  <c r="AG495" i="23" s="1"/>
  <c r="AI495" i="23" s="1"/>
  <c r="AD494" i="23"/>
  <c r="AH494" i="23" s="1"/>
  <c r="AA494" i="23"/>
  <c r="AC493" i="23"/>
  <c r="AG493" i="23" s="1"/>
  <c r="AI493" i="23" s="1"/>
  <c r="AD492" i="23"/>
  <c r="AH492" i="23" s="1"/>
  <c r="AA492" i="23"/>
  <c r="AC491" i="23"/>
  <c r="AG491" i="23" s="1"/>
  <c r="AI491" i="23" s="1"/>
  <c r="AD490" i="23"/>
  <c r="AH490" i="23" s="1"/>
  <c r="AA490" i="23"/>
  <c r="AC489" i="23"/>
  <c r="AG489" i="23" s="1"/>
  <c r="AI489" i="23" s="1"/>
  <c r="AD488" i="23"/>
  <c r="AH488" i="23" s="1"/>
  <c r="AA488" i="23"/>
  <c r="AC487" i="23"/>
  <c r="AG487" i="23" s="1"/>
  <c r="AI487" i="23" s="1"/>
  <c r="AD486" i="23"/>
  <c r="AH486" i="23" s="1"/>
  <c r="AA486" i="23"/>
  <c r="AC485" i="23"/>
  <c r="AG485" i="23" s="1"/>
  <c r="AI485" i="23" s="1"/>
  <c r="AD484" i="23"/>
  <c r="AH484" i="23" s="1"/>
  <c r="AA484" i="23"/>
  <c r="AC483" i="23"/>
  <c r="AG483" i="23" s="1"/>
  <c r="AI483" i="23" s="1"/>
  <c r="AD482" i="23"/>
  <c r="AH482" i="23" s="1"/>
  <c r="AA482" i="23"/>
  <c r="AA2" i="23"/>
  <c r="AE2" i="23" s="1"/>
  <c r="AC500" i="23"/>
  <c r="AG500" i="23" s="1"/>
  <c r="AI500" i="23" s="1"/>
  <c r="AD499" i="23"/>
  <c r="AH499" i="23" s="1"/>
  <c r="AA499" i="23"/>
  <c r="AC498" i="23"/>
  <c r="AG498" i="23" s="1"/>
  <c r="AI498" i="23" s="1"/>
  <c r="AD497" i="23"/>
  <c r="AH497" i="23" s="1"/>
  <c r="AA497" i="23"/>
  <c r="AC496" i="23"/>
  <c r="AG496" i="23" s="1"/>
  <c r="AI496" i="23" s="1"/>
  <c r="AD495" i="23"/>
  <c r="AH495" i="23" s="1"/>
  <c r="AA495" i="23"/>
  <c r="AC494" i="23"/>
  <c r="AG494" i="23" s="1"/>
  <c r="AI494" i="23" s="1"/>
  <c r="AD493" i="23"/>
  <c r="AH493" i="23" s="1"/>
  <c r="AA493" i="23"/>
  <c r="AC492" i="23"/>
  <c r="AG492" i="23" s="1"/>
  <c r="AI492" i="23" s="1"/>
  <c r="AD491" i="23"/>
  <c r="AH491" i="23" s="1"/>
  <c r="AA491" i="23"/>
  <c r="AC490" i="23"/>
  <c r="AG490" i="23" s="1"/>
  <c r="AI490" i="23" s="1"/>
  <c r="AD489" i="23"/>
  <c r="AH489" i="23" s="1"/>
  <c r="AA489" i="23"/>
  <c r="AC488" i="23"/>
  <c r="AG488" i="23" s="1"/>
  <c r="AI488" i="23" s="1"/>
  <c r="AD487" i="23"/>
  <c r="AH487" i="23" s="1"/>
  <c r="AA487" i="23"/>
  <c r="AC486" i="23"/>
  <c r="AG486" i="23" s="1"/>
  <c r="AI486" i="23" s="1"/>
  <c r="AD485" i="23"/>
  <c r="AH485" i="23" s="1"/>
  <c r="AA485" i="23"/>
  <c r="AC484" i="23"/>
  <c r="AG484" i="23" s="1"/>
  <c r="AI484" i="23" s="1"/>
  <c r="AD483" i="23"/>
  <c r="AH483" i="23" s="1"/>
  <c r="AA483" i="23"/>
  <c r="AC482" i="23"/>
  <c r="AG482" i="23" s="1"/>
  <c r="AI482" i="23" s="1"/>
  <c r="AD481" i="23"/>
  <c r="AH481" i="23" s="1"/>
  <c r="AD17" i="23"/>
  <c r="O16" i="23"/>
  <c r="N14" i="23"/>
  <c r="O12" i="23"/>
  <c r="O10" i="23"/>
  <c r="N8" i="23"/>
  <c r="N6" i="23"/>
  <c r="O13" i="23"/>
  <c r="L24" i="23"/>
  <c r="L22" i="23"/>
  <c r="L20" i="23"/>
  <c r="L18" i="23"/>
  <c r="L16" i="23"/>
  <c r="L14" i="23"/>
  <c r="L12" i="23"/>
  <c r="L10" i="23"/>
  <c r="L8" i="23"/>
  <c r="L6" i="23"/>
  <c r="L117" i="23"/>
  <c r="L2" i="23"/>
  <c r="L23" i="23"/>
  <c r="L21" i="23"/>
  <c r="L19" i="23"/>
  <c r="L17" i="23"/>
  <c r="L15" i="23"/>
  <c r="L13" i="23"/>
  <c r="L11" i="23"/>
  <c r="L9" i="23"/>
  <c r="L7" i="23"/>
  <c r="L5" i="23"/>
  <c r="L3" i="23"/>
  <c r="L25" i="23"/>
  <c r="L29" i="23"/>
  <c r="L33" i="23"/>
  <c r="L37" i="23"/>
  <c r="L41" i="23"/>
  <c r="L45" i="23"/>
  <c r="L49" i="23"/>
  <c r="L53" i="23"/>
  <c r="L57" i="23"/>
  <c r="L61" i="23"/>
  <c r="L65" i="23"/>
  <c r="L69" i="23"/>
  <c r="L73" i="23"/>
  <c r="L77" i="23"/>
  <c r="L81" i="23"/>
  <c r="L85" i="23"/>
  <c r="L89" i="23"/>
  <c r="L93" i="23"/>
  <c r="L97" i="23"/>
  <c r="L101" i="23"/>
  <c r="L105" i="23"/>
  <c r="L109" i="23"/>
  <c r="L113" i="23"/>
  <c r="L499" i="23"/>
  <c r="L497" i="23"/>
  <c r="L495" i="23"/>
  <c r="L493" i="23"/>
  <c r="L491" i="23"/>
  <c r="L489" i="23"/>
  <c r="L487" i="23"/>
  <c r="L500" i="23"/>
  <c r="L496" i="23"/>
  <c r="L492" i="23"/>
  <c r="L488" i="23"/>
  <c r="L484" i="23"/>
  <c r="L482" i="23"/>
  <c r="L480" i="23"/>
  <c r="L478" i="23"/>
  <c r="L476" i="23"/>
  <c r="L474" i="23"/>
  <c r="L472" i="23"/>
  <c r="L470" i="23"/>
  <c r="L468" i="23"/>
  <c r="L466" i="23"/>
  <c r="L464" i="23"/>
  <c r="L462" i="23"/>
  <c r="L498" i="23"/>
  <c r="L490" i="23"/>
  <c r="L485" i="23"/>
  <c r="L481" i="23"/>
  <c r="L477" i="23"/>
  <c r="L473" i="23"/>
  <c r="L469" i="23"/>
  <c r="L465" i="23"/>
  <c r="L460" i="23"/>
  <c r="L458" i="23"/>
  <c r="L456" i="23"/>
  <c r="L454" i="23"/>
  <c r="L452" i="23"/>
  <c r="L450" i="23"/>
  <c r="L448" i="23"/>
  <c r="L446" i="23"/>
  <c r="L444" i="23"/>
  <c r="L442" i="23"/>
  <c r="L440" i="23"/>
  <c r="L438" i="23"/>
  <c r="L436" i="23"/>
  <c r="L434" i="23"/>
  <c r="L432" i="23"/>
  <c r="L430" i="23"/>
  <c r="L428" i="23"/>
  <c r="L426" i="23"/>
  <c r="L424" i="23"/>
  <c r="L422" i="23"/>
  <c r="L420" i="23"/>
  <c r="L418" i="23"/>
  <c r="L416" i="23"/>
  <c r="L494" i="23"/>
  <c r="L483" i="23"/>
  <c r="L475" i="23"/>
  <c r="L467" i="23"/>
  <c r="L459" i="23"/>
  <c r="L455" i="23"/>
  <c r="L451" i="23"/>
  <c r="L447" i="23"/>
  <c r="L443" i="23"/>
  <c r="L439" i="23"/>
  <c r="L435" i="23"/>
  <c r="L431" i="23"/>
  <c r="L427" i="23"/>
  <c r="L423" i="23"/>
  <c r="L419" i="23"/>
  <c r="L415" i="23"/>
  <c r="L413" i="23"/>
  <c r="L411" i="23"/>
  <c r="L409" i="23"/>
  <c r="L407" i="23"/>
  <c r="L405" i="23"/>
  <c r="L403" i="23"/>
  <c r="L401" i="23"/>
  <c r="L399" i="23"/>
  <c r="L397" i="23"/>
  <c r="L395" i="23"/>
  <c r="L393" i="23"/>
  <c r="L391" i="23"/>
  <c r="L389" i="23"/>
  <c r="L387" i="23"/>
  <c r="L385" i="23"/>
  <c r="L383" i="23"/>
  <c r="L381" i="23"/>
  <c r="L379" i="23"/>
  <c r="L377" i="23"/>
  <c r="L375" i="23"/>
  <c r="L373" i="23"/>
  <c r="L371" i="23"/>
  <c r="L369" i="23"/>
  <c r="L367" i="23"/>
  <c r="L365" i="23"/>
  <c r="L363" i="23"/>
  <c r="L361" i="23"/>
  <c r="L359" i="23"/>
  <c r="L357" i="23"/>
  <c r="L355" i="23"/>
  <c r="L353" i="23"/>
  <c r="L351" i="23"/>
  <c r="L349" i="23"/>
  <c r="L347" i="23"/>
  <c r="L345" i="23"/>
  <c r="L343" i="23"/>
  <c r="L341" i="23"/>
  <c r="L339" i="23"/>
  <c r="L337" i="23"/>
  <c r="L335" i="23"/>
  <c r="L333" i="23"/>
  <c r="L331" i="23"/>
  <c r="L329" i="23"/>
  <c r="L327" i="23"/>
  <c r="L325" i="23"/>
  <c r="L323" i="23"/>
  <c r="L479" i="23"/>
  <c r="L463" i="23"/>
  <c r="L461" i="23"/>
  <c r="L453" i="23"/>
  <c r="L445" i="23"/>
  <c r="L437" i="23"/>
  <c r="L429" i="23"/>
  <c r="L421" i="23"/>
  <c r="L412" i="23"/>
  <c r="L408" i="23"/>
  <c r="L404" i="23"/>
  <c r="L400" i="23"/>
  <c r="L396" i="23"/>
  <c r="L392" i="23"/>
  <c r="L388" i="23"/>
  <c r="L384" i="23"/>
  <c r="L380" i="23"/>
  <c r="L376" i="23"/>
  <c r="L372" i="23"/>
  <c r="L368" i="23"/>
  <c r="L364" i="23"/>
  <c r="L360" i="23"/>
  <c r="L356" i="23"/>
  <c r="L352" i="23"/>
  <c r="L348" i="23"/>
  <c r="L344" i="23"/>
  <c r="L340" i="23"/>
  <c r="L336" i="23"/>
  <c r="L332" i="23"/>
  <c r="L328" i="23"/>
  <c r="L324" i="23"/>
  <c r="L321" i="23"/>
  <c r="L319" i="23"/>
  <c r="L317" i="23"/>
  <c r="L315" i="23"/>
  <c r="L313" i="23"/>
  <c r="L311" i="23"/>
  <c r="L309" i="23"/>
  <c r="L307" i="23"/>
  <c r="L305" i="23"/>
  <c r="L303" i="23"/>
  <c r="L301" i="23"/>
  <c r="L299" i="23"/>
  <c r="L297" i="23"/>
  <c r="L295" i="23"/>
  <c r="L293" i="23"/>
  <c r="L291" i="23"/>
  <c r="L289" i="23"/>
  <c r="L287" i="23"/>
  <c r="L285" i="23"/>
  <c r="L283" i="23"/>
  <c r="L281" i="23"/>
  <c r="L279" i="23"/>
  <c r="L277" i="23"/>
  <c r="L275" i="23"/>
  <c r="L273" i="23"/>
  <c r="L271" i="23"/>
  <c r="L269" i="23"/>
  <c r="L267" i="23"/>
  <c r="L265" i="23"/>
  <c r="L263" i="23"/>
  <c r="L261" i="23"/>
  <c r="L259" i="23"/>
  <c r="L257" i="23"/>
  <c r="L255" i="23"/>
  <c r="L253" i="23"/>
  <c r="L251" i="23"/>
  <c r="L249" i="23"/>
  <c r="L247" i="23"/>
  <c r="L245" i="23"/>
  <c r="L243" i="23"/>
  <c r="L241" i="23"/>
  <c r="L239" i="23"/>
  <c r="L237" i="23"/>
  <c r="L235" i="23"/>
  <c r="L233" i="23"/>
  <c r="L231" i="23"/>
  <c r="L229" i="23"/>
  <c r="L227" i="23"/>
  <c r="L225" i="23"/>
  <c r="L223" i="23"/>
  <c r="L221" i="23"/>
  <c r="L219" i="23"/>
  <c r="L217" i="23"/>
  <c r="L215" i="23"/>
  <c r="L213" i="23"/>
  <c r="L211" i="23"/>
  <c r="L209" i="23"/>
  <c r="L207" i="23"/>
  <c r="L205" i="23"/>
  <c r="L203" i="23"/>
  <c r="L201" i="23"/>
  <c r="L199" i="23"/>
  <c r="L197" i="23"/>
  <c r="L195" i="23"/>
  <c r="L193" i="23"/>
  <c r="L191" i="23"/>
  <c r="L189" i="23"/>
  <c r="L187" i="23"/>
  <c r="L185" i="23"/>
  <c r="L183" i="23"/>
  <c r="L181" i="23"/>
  <c r="L179" i="23"/>
  <c r="L177" i="23"/>
  <c r="L175" i="23"/>
  <c r="L173" i="23"/>
  <c r="L171" i="23"/>
  <c r="L169" i="23"/>
  <c r="L167" i="23"/>
  <c r="L165" i="23"/>
  <c r="L163" i="23"/>
  <c r="L161" i="23"/>
  <c r="L159" i="23"/>
  <c r="L157" i="23"/>
  <c r="L155" i="23"/>
  <c r="L153" i="23"/>
  <c r="L151" i="23"/>
  <c r="L149" i="23"/>
  <c r="L147" i="23"/>
  <c r="L145" i="23"/>
  <c r="L143" i="23"/>
  <c r="L141" i="23"/>
  <c r="L139" i="23"/>
  <c r="L137" i="23"/>
  <c r="L486" i="23"/>
  <c r="L471" i="23"/>
  <c r="L449" i="23"/>
  <c r="L433" i="23"/>
  <c r="L417" i="23"/>
  <c r="L414" i="23"/>
  <c r="L406" i="23"/>
  <c r="L398" i="23"/>
  <c r="L390" i="23"/>
  <c r="L382" i="23"/>
  <c r="L374" i="23"/>
  <c r="L366" i="23"/>
  <c r="L358" i="23"/>
  <c r="L350" i="23"/>
  <c r="L342" i="23"/>
  <c r="L334" i="23"/>
  <c r="L326" i="23"/>
  <c r="L322" i="23"/>
  <c r="L318" i="23"/>
  <c r="L314" i="23"/>
  <c r="L310" i="23"/>
  <c r="L306" i="23"/>
  <c r="L302" i="23"/>
  <c r="L298" i="23"/>
  <c r="L294" i="23"/>
  <c r="L290" i="23"/>
  <c r="L286" i="23"/>
  <c r="L282" i="23"/>
  <c r="L278" i="23"/>
  <c r="L274" i="23"/>
  <c r="L270" i="23"/>
  <c r="L266" i="23"/>
  <c r="L262" i="23"/>
  <c r="L258" i="23"/>
  <c r="L254" i="23"/>
  <c r="L250" i="23"/>
  <c r="L246" i="23"/>
  <c r="L242" i="23"/>
  <c r="L238" i="23"/>
  <c r="L234" i="23"/>
  <c r="L230" i="23"/>
  <c r="L226" i="23"/>
  <c r="L222" i="23"/>
  <c r="L218" i="23"/>
  <c r="L214" i="23"/>
  <c r="L210" i="23"/>
  <c r="L206" i="23"/>
  <c r="L202" i="23"/>
  <c r="L198" i="23"/>
  <c r="L194" i="23"/>
  <c r="L190" i="23"/>
  <c r="L186" i="23"/>
  <c r="L182" i="23"/>
  <c r="L178" i="23"/>
  <c r="L174" i="23"/>
  <c r="L170" i="23"/>
  <c r="L166" i="23"/>
  <c r="L162" i="23"/>
  <c r="L158" i="23"/>
  <c r="L154" i="23"/>
  <c r="L150" i="23"/>
  <c r="L146" i="23"/>
  <c r="L142" i="23"/>
  <c r="L138" i="23"/>
  <c r="L136" i="23"/>
  <c r="L134" i="23"/>
  <c r="L132" i="23"/>
  <c r="L130" i="23"/>
  <c r="L128" i="23"/>
  <c r="L126" i="23"/>
  <c r="L124" i="23"/>
  <c r="L122" i="23"/>
  <c r="L120" i="23"/>
  <c r="L118" i="23"/>
  <c r="L116" i="23"/>
  <c r="L114" i="23"/>
  <c r="L112" i="23"/>
  <c r="L110" i="23"/>
  <c r="L108" i="23"/>
  <c r="L106" i="23"/>
  <c r="L104" i="23"/>
  <c r="L102" i="23"/>
  <c r="L100" i="23"/>
  <c r="L98" i="23"/>
  <c r="L96" i="23"/>
  <c r="L94" i="23"/>
  <c r="L92" i="23"/>
  <c r="L90" i="23"/>
  <c r="L88" i="23"/>
  <c r="L86" i="23"/>
  <c r="L84" i="23"/>
  <c r="L82" i="23"/>
  <c r="L80" i="23"/>
  <c r="L78" i="23"/>
  <c r="L76" i="23"/>
  <c r="L74" i="23"/>
  <c r="L72" i="23"/>
  <c r="L70" i="23"/>
  <c r="L68" i="23"/>
  <c r="L66" i="23"/>
  <c r="L64" i="23"/>
  <c r="L62" i="23"/>
  <c r="L60" i="23"/>
  <c r="L58" i="23"/>
  <c r="L56" i="23"/>
  <c r="L54" i="23"/>
  <c r="L52" i="23"/>
  <c r="L50" i="23"/>
  <c r="L48" i="23"/>
  <c r="L46" i="23"/>
  <c r="L44" i="23"/>
  <c r="L42" i="23"/>
  <c r="L40" i="23"/>
  <c r="L38" i="23"/>
  <c r="L36" i="23"/>
  <c r="L34" i="23"/>
  <c r="L32" i="23"/>
  <c r="L30" i="23"/>
  <c r="L28" i="23"/>
  <c r="L26" i="23"/>
  <c r="L457" i="23"/>
  <c r="L441" i="23"/>
  <c r="L425" i="23"/>
  <c r="L410" i="23"/>
  <c r="L402" i="23"/>
  <c r="L394" i="23"/>
  <c r="L386" i="23"/>
  <c r="L378" i="23"/>
  <c r="L370" i="23"/>
  <c r="L362" i="23"/>
  <c r="L354" i="23"/>
  <c r="L346" i="23"/>
  <c r="L338" i="23"/>
  <c r="L330" i="23"/>
  <c r="L320" i="23"/>
  <c r="L316" i="23"/>
  <c r="L312" i="23"/>
  <c r="L308" i="23"/>
  <c r="L304" i="23"/>
  <c r="L300" i="23"/>
  <c r="L296" i="23"/>
  <c r="L292" i="23"/>
  <c r="L288" i="23"/>
  <c r="L284" i="23"/>
  <c r="L280" i="23"/>
  <c r="L276" i="23"/>
  <c r="L272" i="23"/>
  <c r="L268" i="23"/>
  <c r="L264" i="23"/>
  <c r="L260" i="23"/>
  <c r="L256" i="23"/>
  <c r="L252" i="23"/>
  <c r="L248" i="23"/>
  <c r="L244" i="23"/>
  <c r="L240" i="23"/>
  <c r="L236" i="23"/>
  <c r="L232" i="23"/>
  <c r="L228" i="23"/>
  <c r="L224" i="23"/>
  <c r="L220" i="23"/>
  <c r="L216" i="23"/>
  <c r="L212" i="23"/>
  <c r="L208" i="23"/>
  <c r="L204" i="23"/>
  <c r="L200" i="23"/>
  <c r="L196" i="23"/>
  <c r="L192" i="23"/>
  <c r="L188" i="23"/>
  <c r="L184" i="23"/>
  <c r="L180" i="23"/>
  <c r="L176" i="23"/>
  <c r="L172" i="23"/>
  <c r="L168" i="23"/>
  <c r="L164" i="23"/>
  <c r="L160" i="23"/>
  <c r="L156" i="23"/>
  <c r="L152" i="23"/>
  <c r="L148" i="23"/>
  <c r="L144" i="23"/>
  <c r="L140" i="23"/>
  <c r="L135" i="23"/>
  <c r="L133" i="23"/>
  <c r="L131" i="23"/>
  <c r="L129" i="23"/>
  <c r="L127" i="23"/>
  <c r="L125" i="23"/>
  <c r="L123" i="23"/>
  <c r="L121" i="23"/>
  <c r="L119" i="23"/>
  <c r="L27" i="23"/>
  <c r="L31" i="23"/>
  <c r="L35" i="23"/>
  <c r="L39" i="23"/>
  <c r="L43" i="23"/>
  <c r="L47" i="23"/>
  <c r="L51" i="23"/>
  <c r="L55" i="23"/>
  <c r="L59" i="23"/>
  <c r="L63" i="23"/>
  <c r="L67" i="23"/>
  <c r="L71" i="23"/>
  <c r="L75" i="23"/>
  <c r="L79" i="23"/>
  <c r="L83" i="23"/>
  <c r="L87" i="23"/>
  <c r="L91" i="23"/>
  <c r="L95" i="23"/>
  <c r="L99" i="23"/>
  <c r="L103" i="23"/>
  <c r="L107" i="23"/>
  <c r="L111" i="23"/>
  <c r="L115" i="23"/>
  <c r="O4" i="23" l="1"/>
  <c r="O3" i="23"/>
  <c r="N7" i="23"/>
  <c r="O5" i="23"/>
  <c r="I3" i="28"/>
  <c r="J1" i="28"/>
  <c r="I6" i="28"/>
  <c r="I8" i="28"/>
  <c r="I10" i="28"/>
  <c r="I12" i="28"/>
  <c r="I14" i="28"/>
  <c r="I16" i="28"/>
  <c r="I18" i="28"/>
  <c r="I20" i="28"/>
  <c r="I22" i="28"/>
  <c r="I24" i="28"/>
  <c r="I26" i="28"/>
  <c r="I28" i="28"/>
  <c r="I30" i="28"/>
  <c r="I32" i="28"/>
  <c r="I34" i="28"/>
  <c r="I36" i="28"/>
  <c r="I38" i="28"/>
  <c r="I40" i="28"/>
  <c r="I42" i="28"/>
  <c r="I44" i="28"/>
  <c r="I46" i="28"/>
  <c r="I48" i="28"/>
  <c r="I50" i="28"/>
  <c r="I52" i="28"/>
  <c r="I54" i="28"/>
  <c r="I56" i="28"/>
  <c r="I58" i="28"/>
  <c r="I60" i="28"/>
  <c r="I62" i="28"/>
  <c r="I64" i="28"/>
  <c r="I66" i="28"/>
  <c r="I68" i="28"/>
  <c r="I70" i="28"/>
  <c r="I72" i="28"/>
  <c r="I74" i="28"/>
  <c r="I76" i="28"/>
  <c r="I78" i="28"/>
  <c r="I80" i="28"/>
  <c r="I82" i="28"/>
  <c r="I84" i="28"/>
  <c r="I86" i="28"/>
  <c r="I88" i="28"/>
  <c r="I90" i="28"/>
  <c r="I92" i="28"/>
  <c r="I94" i="28"/>
  <c r="I96" i="28"/>
  <c r="I98" i="28"/>
  <c r="I100" i="28"/>
  <c r="I102" i="28"/>
  <c r="I104" i="28"/>
  <c r="I106" i="28"/>
  <c r="I108" i="28"/>
  <c r="I110" i="28"/>
  <c r="I112" i="28"/>
  <c r="I114" i="28"/>
  <c r="I116" i="28"/>
  <c r="I118" i="28"/>
  <c r="I120" i="28"/>
  <c r="I122" i="28"/>
  <c r="I124" i="28"/>
  <c r="I126" i="28"/>
  <c r="I128" i="28"/>
  <c r="I130" i="28"/>
  <c r="I132" i="28"/>
  <c r="I134" i="28"/>
  <c r="I136" i="28"/>
  <c r="I138" i="28"/>
  <c r="I140" i="28"/>
  <c r="I142" i="28"/>
  <c r="I144" i="28"/>
  <c r="I146" i="28"/>
  <c r="I148" i="28"/>
  <c r="I150" i="28"/>
  <c r="I152" i="28"/>
  <c r="I154" i="28"/>
  <c r="I156" i="28"/>
  <c r="I158" i="28"/>
  <c r="I160" i="28"/>
  <c r="I162" i="28"/>
  <c r="I164" i="28"/>
  <c r="I166" i="28"/>
  <c r="I168" i="28"/>
  <c r="I170" i="28"/>
  <c r="I172" i="28"/>
  <c r="I174" i="28"/>
  <c r="I176" i="28"/>
  <c r="I178" i="28"/>
  <c r="I180" i="28"/>
  <c r="I182" i="28"/>
  <c r="I184" i="28"/>
  <c r="I186" i="28"/>
  <c r="I188" i="28"/>
  <c r="I190" i="28"/>
  <c r="I192" i="28"/>
  <c r="I194" i="28"/>
  <c r="I196" i="28"/>
  <c r="I198" i="28"/>
  <c r="I200" i="28"/>
  <c r="I202" i="28"/>
  <c r="I204" i="28"/>
  <c r="I206" i="28"/>
  <c r="I208" i="28"/>
  <c r="I210" i="28"/>
  <c r="I212" i="28"/>
  <c r="I214" i="28"/>
  <c r="I216" i="28"/>
  <c r="I218" i="28"/>
  <c r="I220" i="28"/>
  <c r="I222" i="28"/>
  <c r="I224" i="28"/>
  <c r="I226" i="28"/>
  <c r="I228" i="28"/>
  <c r="I230" i="28"/>
  <c r="I232" i="28"/>
  <c r="I234" i="28"/>
  <c r="I236" i="28"/>
  <c r="I238" i="28"/>
  <c r="I240" i="28"/>
  <c r="I242" i="28"/>
  <c r="I244" i="28"/>
  <c r="I246" i="28"/>
  <c r="I248" i="28"/>
  <c r="I250" i="28"/>
  <c r="I252" i="28"/>
  <c r="I254" i="28"/>
  <c r="I256" i="28"/>
  <c r="I258" i="28"/>
  <c r="I260" i="28"/>
  <c r="I262" i="28"/>
  <c r="I264" i="28"/>
  <c r="I266" i="28"/>
  <c r="I268" i="28"/>
  <c r="I270" i="28"/>
  <c r="I272" i="28"/>
  <c r="I274" i="28"/>
  <c r="I276" i="28"/>
  <c r="I278" i="28"/>
  <c r="I280" i="28"/>
  <c r="I282" i="28"/>
  <c r="I284" i="28"/>
  <c r="I286" i="28"/>
  <c r="I288" i="28"/>
  <c r="I290" i="28"/>
  <c r="I292" i="28"/>
  <c r="I294" i="28"/>
  <c r="I296" i="28"/>
  <c r="I298" i="28"/>
  <c r="I300" i="28"/>
  <c r="I302" i="28"/>
  <c r="I304" i="28"/>
  <c r="I306" i="28"/>
  <c r="I308" i="28"/>
  <c r="I310" i="28"/>
  <c r="I312" i="28"/>
  <c r="I314" i="28"/>
  <c r="I316" i="28"/>
  <c r="I318" i="28"/>
  <c r="I320" i="28"/>
  <c r="I322" i="28"/>
  <c r="I324" i="28"/>
  <c r="I326" i="28"/>
  <c r="I328" i="28"/>
  <c r="I330" i="28"/>
  <c r="I332" i="28"/>
  <c r="I334" i="28"/>
  <c r="I336" i="28"/>
  <c r="I338" i="28"/>
  <c r="I340" i="28"/>
  <c r="I342" i="28"/>
  <c r="I344" i="28"/>
  <c r="I346" i="28"/>
  <c r="I348" i="28"/>
  <c r="I350" i="28"/>
  <c r="I352" i="28"/>
  <c r="I354" i="28"/>
  <c r="I356" i="28"/>
  <c r="I358" i="28"/>
  <c r="I360" i="28"/>
  <c r="I362" i="28"/>
  <c r="I364" i="28"/>
  <c r="I366" i="28"/>
  <c r="I368" i="28"/>
  <c r="I370" i="28"/>
  <c r="I372" i="28"/>
  <c r="I374" i="28"/>
  <c r="I376" i="28"/>
  <c r="I378" i="28"/>
  <c r="I380" i="28"/>
  <c r="I382" i="28"/>
  <c r="I384" i="28"/>
  <c r="I386" i="28"/>
  <c r="I388" i="28"/>
  <c r="I390" i="28"/>
  <c r="I392" i="28"/>
  <c r="I394" i="28"/>
  <c r="I396" i="28"/>
  <c r="I398" i="28"/>
  <c r="I400" i="28"/>
  <c r="I402" i="28"/>
  <c r="I404" i="28"/>
  <c r="I406" i="28"/>
  <c r="I408" i="28"/>
  <c r="I410" i="28"/>
  <c r="I412" i="28"/>
  <c r="I414" i="28"/>
  <c r="I416" i="28"/>
  <c r="I418" i="28"/>
  <c r="I420" i="28"/>
  <c r="I422" i="28"/>
  <c r="I424" i="28"/>
  <c r="I426" i="28"/>
  <c r="I428" i="28"/>
  <c r="I430" i="28"/>
  <c r="I432" i="28"/>
  <c r="I434" i="28"/>
  <c r="I436" i="28"/>
  <c r="I438" i="28"/>
  <c r="I440" i="28"/>
  <c r="I442" i="28"/>
  <c r="I444" i="28"/>
  <c r="I446" i="28"/>
  <c r="I448" i="28"/>
  <c r="I450" i="28"/>
  <c r="I452" i="28"/>
  <c r="I454" i="28"/>
  <c r="I456" i="28"/>
  <c r="I458" i="28"/>
  <c r="I460" i="28"/>
  <c r="I462" i="28"/>
  <c r="I464" i="28"/>
  <c r="I466" i="28"/>
  <c r="I468" i="28"/>
  <c r="I470" i="28"/>
  <c r="I472" i="28"/>
  <c r="I474" i="28"/>
  <c r="I476" i="28"/>
  <c r="I478" i="28"/>
  <c r="I480" i="28"/>
  <c r="I482" i="28"/>
  <c r="I484" i="28"/>
  <c r="I486" i="28"/>
  <c r="I488" i="28"/>
  <c r="I490" i="28"/>
  <c r="I492" i="28"/>
  <c r="I494" i="28"/>
  <c r="I496" i="28"/>
  <c r="I498" i="28"/>
  <c r="I500" i="28"/>
  <c r="I2" i="28"/>
  <c r="I4" i="28"/>
  <c r="I5" i="28"/>
  <c r="I7" i="28"/>
  <c r="I9" i="28"/>
  <c r="I11" i="28"/>
  <c r="I13" i="28"/>
  <c r="I15" i="28"/>
  <c r="I17" i="28"/>
  <c r="I19" i="28"/>
  <c r="I21" i="28"/>
  <c r="I23" i="28"/>
  <c r="I25" i="28"/>
  <c r="I27" i="28"/>
  <c r="I29" i="28"/>
  <c r="I31" i="28"/>
  <c r="I33" i="28"/>
  <c r="I35" i="28"/>
  <c r="I37" i="28"/>
  <c r="I39" i="28"/>
  <c r="I41" i="28"/>
  <c r="I43" i="28"/>
  <c r="I45" i="28"/>
  <c r="I47" i="28"/>
  <c r="I49" i="28"/>
  <c r="I51" i="28"/>
  <c r="I53" i="28"/>
  <c r="I55" i="28"/>
  <c r="I57" i="28"/>
  <c r="I59" i="28"/>
  <c r="I61" i="28"/>
  <c r="I63" i="28"/>
  <c r="I65" i="28"/>
  <c r="I67" i="28"/>
  <c r="I69" i="28"/>
  <c r="I71" i="28"/>
  <c r="I73" i="28"/>
  <c r="I75" i="28"/>
  <c r="I77" i="28"/>
  <c r="I79" i="28"/>
  <c r="I81" i="28"/>
  <c r="I83" i="28"/>
  <c r="I85" i="28"/>
  <c r="I87" i="28"/>
  <c r="I89" i="28"/>
  <c r="I91" i="28"/>
  <c r="I93" i="28"/>
  <c r="I95" i="28"/>
  <c r="I97" i="28"/>
  <c r="I99" i="28"/>
  <c r="I101" i="28"/>
  <c r="I103" i="28"/>
  <c r="I105" i="28"/>
  <c r="I107" i="28"/>
  <c r="I109" i="28"/>
  <c r="I111" i="28"/>
  <c r="I113" i="28"/>
  <c r="I115" i="28"/>
  <c r="I117" i="28"/>
  <c r="I119" i="28"/>
  <c r="I121" i="28"/>
  <c r="I123" i="28"/>
  <c r="I125" i="28"/>
  <c r="I127" i="28"/>
  <c r="I129" i="28"/>
  <c r="I131" i="28"/>
  <c r="I133" i="28"/>
  <c r="I135" i="28"/>
  <c r="I137" i="28"/>
  <c r="I139" i="28"/>
  <c r="I141" i="28"/>
  <c r="I143" i="28"/>
  <c r="I145" i="28"/>
  <c r="I147" i="28"/>
  <c r="I149" i="28"/>
  <c r="I151" i="28"/>
  <c r="I153" i="28"/>
  <c r="I155" i="28"/>
  <c r="I157" i="28"/>
  <c r="I159" i="28"/>
  <c r="I161" i="28"/>
  <c r="I163" i="28"/>
  <c r="I165" i="28"/>
  <c r="I167" i="28"/>
  <c r="I169" i="28"/>
  <c r="I171" i="28"/>
  <c r="I173" i="28"/>
  <c r="I175" i="28"/>
  <c r="I177" i="28"/>
  <c r="I179" i="28"/>
  <c r="I181" i="28"/>
  <c r="I183" i="28"/>
  <c r="I185" i="28"/>
  <c r="I187" i="28"/>
  <c r="I189" i="28"/>
  <c r="I191" i="28"/>
  <c r="I193" i="28"/>
  <c r="I195" i="28"/>
  <c r="I197" i="28"/>
  <c r="I199" i="28"/>
  <c r="I201" i="28"/>
  <c r="I203" i="28"/>
  <c r="I205" i="28"/>
  <c r="I207" i="28"/>
  <c r="I209" i="28"/>
  <c r="I211" i="28"/>
  <c r="I213" i="28"/>
  <c r="I215" i="28"/>
  <c r="I217" i="28"/>
  <c r="I219" i="28"/>
  <c r="I221" i="28"/>
  <c r="I223" i="28"/>
  <c r="I225" i="28"/>
  <c r="I227" i="28"/>
  <c r="I229" i="28"/>
  <c r="I231" i="28"/>
  <c r="I233" i="28"/>
  <c r="I235" i="28"/>
  <c r="I237" i="28"/>
  <c r="I239" i="28"/>
  <c r="I241" i="28"/>
  <c r="I243" i="28"/>
  <c r="I245" i="28"/>
  <c r="I247" i="28"/>
  <c r="I249" i="28"/>
  <c r="I251" i="28"/>
  <c r="I253" i="28"/>
  <c r="I255" i="28"/>
  <c r="I257" i="28"/>
  <c r="I259" i="28"/>
  <c r="I261" i="28"/>
  <c r="I263" i="28"/>
  <c r="I265" i="28"/>
  <c r="I267" i="28"/>
  <c r="I269" i="28"/>
  <c r="I271" i="28"/>
  <c r="I273" i="28"/>
  <c r="I275" i="28"/>
  <c r="I277" i="28"/>
  <c r="I279" i="28"/>
  <c r="I281" i="28"/>
  <c r="I283" i="28"/>
  <c r="I285" i="28"/>
  <c r="I287" i="28"/>
  <c r="I289" i="28"/>
  <c r="I291" i="28"/>
  <c r="I293" i="28"/>
  <c r="I295" i="28"/>
  <c r="I297" i="28"/>
  <c r="I299" i="28"/>
  <c r="I301" i="28"/>
  <c r="I303" i="28"/>
  <c r="I305" i="28"/>
  <c r="I307" i="28"/>
  <c r="I309" i="28"/>
  <c r="I311" i="28"/>
  <c r="I313" i="28"/>
  <c r="I315" i="28"/>
  <c r="I317" i="28"/>
  <c r="I319" i="28"/>
  <c r="I321" i="28"/>
  <c r="I323" i="28"/>
  <c r="I325" i="28"/>
  <c r="I327" i="28"/>
  <c r="I329" i="28"/>
  <c r="I331" i="28"/>
  <c r="I333" i="28"/>
  <c r="I335" i="28"/>
  <c r="I337" i="28"/>
  <c r="I339" i="28"/>
  <c r="I341" i="28"/>
  <c r="I343" i="28"/>
  <c r="I345" i="28"/>
  <c r="I347" i="28"/>
  <c r="I349" i="28"/>
  <c r="I351" i="28"/>
  <c r="I353" i="28"/>
  <c r="I355" i="28"/>
  <c r="I357" i="28"/>
  <c r="I359" i="28"/>
  <c r="I361" i="28"/>
  <c r="I363" i="28"/>
  <c r="I365" i="28"/>
  <c r="I367" i="28"/>
  <c r="I369" i="28"/>
  <c r="I371" i="28"/>
  <c r="I373" i="28"/>
  <c r="I375" i="28"/>
  <c r="I377" i="28"/>
  <c r="I379" i="28"/>
  <c r="I381" i="28"/>
  <c r="I383" i="28"/>
  <c r="I385" i="28"/>
  <c r="I387" i="28"/>
  <c r="I389" i="28"/>
  <c r="I391" i="28"/>
  <c r="I393" i="28"/>
  <c r="I395" i="28"/>
  <c r="I397" i="28"/>
  <c r="I399" i="28"/>
  <c r="I401" i="28"/>
  <c r="I403" i="28"/>
  <c r="I405" i="28"/>
  <c r="I407" i="28"/>
  <c r="I409" i="28"/>
  <c r="I411" i="28"/>
  <c r="I413" i="28"/>
  <c r="I415" i="28"/>
  <c r="I417" i="28"/>
  <c r="I419" i="28"/>
  <c r="I421" i="28"/>
  <c r="I423" i="28"/>
  <c r="I425" i="28"/>
  <c r="I427" i="28"/>
  <c r="I429" i="28"/>
  <c r="I431" i="28"/>
  <c r="I433" i="28"/>
  <c r="I435" i="28"/>
  <c r="I437" i="28"/>
  <c r="I439" i="28"/>
  <c r="I441" i="28"/>
  <c r="I443" i="28"/>
  <c r="I445" i="28"/>
  <c r="I447" i="28"/>
  <c r="I449" i="28"/>
  <c r="I451" i="28"/>
  <c r="I453" i="28"/>
  <c r="I455" i="28"/>
  <c r="I457" i="28"/>
  <c r="I459" i="28"/>
  <c r="I461" i="28"/>
  <c r="I463" i="28"/>
  <c r="I465" i="28"/>
  <c r="I467" i="28"/>
  <c r="I469" i="28"/>
  <c r="I471" i="28"/>
  <c r="I473" i="28"/>
  <c r="I475" i="28"/>
  <c r="I477" i="28"/>
  <c r="I479" i="28"/>
  <c r="I481" i="28"/>
  <c r="I483" i="28"/>
  <c r="I485" i="28"/>
  <c r="I487" i="28"/>
  <c r="I489" i="28"/>
  <c r="I491" i="28"/>
  <c r="I493" i="28"/>
  <c r="I495" i="28"/>
  <c r="I497" i="28"/>
  <c r="I499" i="28"/>
  <c r="S499" i="22"/>
  <c r="S497" i="22"/>
  <c r="AA497" i="22" s="1"/>
  <c r="AF497" i="22" s="1"/>
  <c r="B497" i="27" s="1"/>
  <c r="S495" i="22"/>
  <c r="U495" i="22" s="1"/>
  <c r="S493" i="22"/>
  <c r="S491" i="22"/>
  <c r="V491" i="22" s="1"/>
  <c r="S489" i="22"/>
  <c r="S487" i="22"/>
  <c r="S485" i="22"/>
  <c r="S483" i="22"/>
  <c r="S481" i="22"/>
  <c r="S479" i="22"/>
  <c r="S477" i="22"/>
  <c r="S475" i="22"/>
  <c r="V475" i="22" s="1"/>
  <c r="S473" i="22"/>
  <c r="Y473" i="22" s="1"/>
  <c r="AD473" i="22" s="1"/>
  <c r="F473" i="27" s="1"/>
  <c r="S471" i="22"/>
  <c r="S469" i="22"/>
  <c r="AA469" i="22" s="1"/>
  <c r="AF469" i="22" s="1"/>
  <c r="B469" i="27" s="1"/>
  <c r="S467" i="22"/>
  <c r="S465" i="22"/>
  <c r="Z465" i="22" s="1"/>
  <c r="AE465" i="22" s="1"/>
  <c r="D465" i="27" s="1"/>
  <c r="S463" i="22"/>
  <c r="S461" i="22"/>
  <c r="Z461" i="22" s="1"/>
  <c r="AE461" i="22" s="1"/>
  <c r="D461" i="27" s="1"/>
  <c r="S459" i="22"/>
  <c r="U459" i="22" s="1"/>
  <c r="S457" i="22"/>
  <c r="AA457" i="22" s="1"/>
  <c r="AF457" i="22" s="1"/>
  <c r="B457" i="27" s="1"/>
  <c r="S455" i="22"/>
  <c r="X455" i="22" s="1"/>
  <c r="S453" i="22"/>
  <c r="Z453" i="22" s="1"/>
  <c r="AE453" i="22" s="1"/>
  <c r="D453" i="27" s="1"/>
  <c r="S451" i="22"/>
  <c r="S449" i="22"/>
  <c r="S447" i="22"/>
  <c r="S445" i="22"/>
  <c r="Z445" i="22" s="1"/>
  <c r="AE445" i="22" s="1"/>
  <c r="D445" i="27" s="1"/>
  <c r="S443" i="22"/>
  <c r="S441" i="22"/>
  <c r="AA441" i="22" s="1"/>
  <c r="AF441" i="22" s="1"/>
  <c r="B441" i="27" s="1"/>
  <c r="S439" i="22"/>
  <c r="V439" i="22" s="1"/>
  <c r="S437" i="22"/>
  <c r="AA437" i="22" s="1"/>
  <c r="AF437" i="22" s="1"/>
  <c r="B437" i="27" s="1"/>
  <c r="S435" i="22"/>
  <c r="U435" i="22" s="1"/>
  <c r="S433" i="22"/>
  <c r="AA433" i="22" s="1"/>
  <c r="AF433" i="22" s="1"/>
  <c r="B433" i="27" s="1"/>
  <c r="S431" i="22"/>
  <c r="T431" i="22" s="1"/>
  <c r="S429" i="22"/>
  <c r="S427" i="22"/>
  <c r="S425" i="22"/>
  <c r="AA425" i="22" s="1"/>
  <c r="AF425" i="22" s="1"/>
  <c r="B425" i="27" s="1"/>
  <c r="S423" i="22"/>
  <c r="V423" i="22" s="1"/>
  <c r="S421" i="22"/>
  <c r="S419" i="22"/>
  <c r="U419" i="22" s="1"/>
  <c r="S417" i="22"/>
  <c r="AA417" i="22" s="1"/>
  <c r="AF417" i="22" s="1"/>
  <c r="B417" i="27" s="1"/>
  <c r="S415" i="22"/>
  <c r="S413" i="22"/>
  <c r="S411" i="22"/>
  <c r="W411" i="22" s="1"/>
  <c r="S409" i="22"/>
  <c r="AA409" i="22" s="1"/>
  <c r="AF409" i="22" s="1"/>
  <c r="B409" i="27" s="1"/>
  <c r="S407" i="22"/>
  <c r="V407" i="22" s="1"/>
  <c r="S405" i="22"/>
  <c r="S403" i="22"/>
  <c r="S401" i="22"/>
  <c r="S399" i="22"/>
  <c r="S397" i="22"/>
  <c r="U397" i="22" s="1"/>
  <c r="S395" i="22"/>
  <c r="Z395" i="22" s="1"/>
  <c r="AE395" i="22" s="1"/>
  <c r="D395" i="27" s="1"/>
  <c r="S393" i="22"/>
  <c r="S391" i="22"/>
  <c r="Y391" i="22" s="1"/>
  <c r="AD391" i="22" s="1"/>
  <c r="F391" i="27" s="1"/>
  <c r="S389" i="22"/>
  <c r="S387" i="22"/>
  <c r="S385" i="22"/>
  <c r="S383" i="22"/>
  <c r="S381" i="22"/>
  <c r="S379" i="22"/>
  <c r="AB379" i="22" s="1"/>
  <c r="AG379" i="22" s="1"/>
  <c r="E379" i="27" s="1"/>
  <c r="S377" i="22"/>
  <c r="S375" i="22"/>
  <c r="S373" i="22"/>
  <c r="S371" i="22"/>
  <c r="S369" i="22"/>
  <c r="S367" i="22"/>
  <c r="Z367" i="22" s="1"/>
  <c r="AE367" i="22" s="1"/>
  <c r="D367" i="27" s="1"/>
  <c r="S365" i="22"/>
  <c r="X365" i="22" s="1"/>
  <c r="S363" i="22"/>
  <c r="Z363" i="22" s="1"/>
  <c r="AE363" i="22" s="1"/>
  <c r="D363" i="27" s="1"/>
  <c r="S361" i="22"/>
  <c r="S359" i="22"/>
  <c r="S357" i="22"/>
  <c r="S355" i="22"/>
  <c r="S353" i="22"/>
  <c r="S351" i="22"/>
  <c r="AB351" i="22" s="1"/>
  <c r="AG351" i="22" s="1"/>
  <c r="E351" i="27" s="1"/>
  <c r="S349" i="22"/>
  <c r="S347" i="22"/>
  <c r="S345" i="22"/>
  <c r="S343" i="22"/>
  <c r="S341" i="22"/>
  <c r="S339" i="22"/>
  <c r="S337" i="22"/>
  <c r="S335" i="22"/>
  <c r="Z335" i="22" s="1"/>
  <c r="AE335" i="22" s="1"/>
  <c r="D335" i="27" s="1"/>
  <c r="S333" i="22"/>
  <c r="S331" i="22"/>
  <c r="S329" i="22"/>
  <c r="S327" i="22"/>
  <c r="S325" i="22"/>
  <c r="S323" i="22"/>
  <c r="S321" i="22"/>
  <c r="S319" i="22"/>
  <c r="AA319" i="22" s="1"/>
  <c r="AF319" i="22" s="1"/>
  <c r="B319" i="27" s="1"/>
  <c r="S317" i="22"/>
  <c r="S315" i="22"/>
  <c r="S313" i="22"/>
  <c r="S311" i="22"/>
  <c r="AA311" i="22" s="1"/>
  <c r="AF311" i="22" s="1"/>
  <c r="B311" i="27" s="1"/>
  <c r="S309" i="22"/>
  <c r="S307" i="22"/>
  <c r="AA307" i="22" s="1"/>
  <c r="AF307" i="22" s="1"/>
  <c r="B307" i="27" s="1"/>
  <c r="S305" i="22"/>
  <c r="S303" i="22"/>
  <c r="S301" i="22"/>
  <c r="S299" i="22"/>
  <c r="AA299" i="22" s="1"/>
  <c r="AF299" i="22" s="1"/>
  <c r="B299" i="27" s="1"/>
  <c r="S297" i="22"/>
  <c r="S295" i="22"/>
  <c r="Z295" i="22" s="1"/>
  <c r="AE295" i="22" s="1"/>
  <c r="D295" i="27" s="1"/>
  <c r="S293" i="22"/>
  <c r="S291" i="22"/>
  <c r="AA291" i="22" s="1"/>
  <c r="AF291" i="22" s="1"/>
  <c r="B291" i="27" s="1"/>
  <c r="S289" i="22"/>
  <c r="S287" i="22"/>
  <c r="S285" i="22"/>
  <c r="S283" i="22"/>
  <c r="AB283" i="22" s="1"/>
  <c r="AG283" i="22" s="1"/>
  <c r="E283" i="27" s="1"/>
  <c r="S281" i="22"/>
  <c r="S279" i="22"/>
  <c r="Z279" i="22" s="1"/>
  <c r="AE279" i="22" s="1"/>
  <c r="D279" i="27" s="1"/>
  <c r="S277" i="22"/>
  <c r="S275" i="22"/>
  <c r="S273" i="22"/>
  <c r="S271" i="22"/>
  <c r="S269" i="22"/>
  <c r="S267" i="22"/>
  <c r="S265" i="22"/>
  <c r="S263" i="22"/>
  <c r="Z263" i="22" s="1"/>
  <c r="AE263" i="22" s="1"/>
  <c r="D263" i="27" s="1"/>
  <c r="S261" i="22"/>
  <c r="S259" i="22"/>
  <c r="S257" i="22"/>
  <c r="AB257" i="22" s="1"/>
  <c r="AG257" i="22" s="1"/>
  <c r="E257" i="27" s="1"/>
  <c r="S255" i="22"/>
  <c r="W255" i="22" s="1"/>
  <c r="S253" i="22"/>
  <c r="AB253" i="22" s="1"/>
  <c r="AG253" i="22" s="1"/>
  <c r="E253" i="27" s="1"/>
  <c r="S251" i="22"/>
  <c r="V251" i="22" s="1"/>
  <c r="S249" i="22"/>
  <c r="AB249" i="22" s="1"/>
  <c r="AG249" i="22" s="1"/>
  <c r="E249" i="27" s="1"/>
  <c r="S247" i="22"/>
  <c r="S245" i="22"/>
  <c r="S243" i="22"/>
  <c r="S241" i="22"/>
  <c r="AB241" i="22" s="1"/>
  <c r="AG241" i="22" s="1"/>
  <c r="E241" i="27" s="1"/>
  <c r="S239" i="22"/>
  <c r="S237" i="22"/>
  <c r="AB237" i="22" s="1"/>
  <c r="AG237" i="22" s="1"/>
  <c r="E237" i="27" s="1"/>
  <c r="S235" i="22"/>
  <c r="S233" i="22"/>
  <c r="AB233" i="22" s="1"/>
  <c r="AG233" i="22" s="1"/>
  <c r="E233" i="27" s="1"/>
  <c r="S231" i="22"/>
  <c r="T231" i="22" s="1"/>
  <c r="S229" i="22"/>
  <c r="AA229" i="22" s="1"/>
  <c r="AF229" i="22" s="1"/>
  <c r="B229" i="27" s="1"/>
  <c r="S227" i="22"/>
  <c r="S225" i="22"/>
  <c r="S223" i="22"/>
  <c r="S221" i="22"/>
  <c r="S219" i="22"/>
  <c r="S217" i="22"/>
  <c r="AB217" i="22" s="1"/>
  <c r="AG217" i="22" s="1"/>
  <c r="E217" i="27" s="1"/>
  <c r="S215" i="22"/>
  <c r="V215" i="22" s="1"/>
  <c r="S213" i="22"/>
  <c r="AB213" i="22" s="1"/>
  <c r="AG213" i="22" s="1"/>
  <c r="E213" i="27" s="1"/>
  <c r="S211" i="22"/>
  <c r="S209" i="22"/>
  <c r="S207" i="22"/>
  <c r="S205" i="22"/>
  <c r="AB205" i="22" s="1"/>
  <c r="AG205" i="22" s="1"/>
  <c r="E205" i="27" s="1"/>
  <c r="S203" i="22"/>
  <c r="W203" i="22" s="1"/>
  <c r="S201" i="22"/>
  <c r="Y201" i="22" s="1"/>
  <c r="AD201" i="22" s="1"/>
  <c r="F201" i="27" s="1"/>
  <c r="S199" i="22"/>
  <c r="S197" i="22"/>
  <c r="AA197" i="22" s="1"/>
  <c r="AF197" i="22" s="1"/>
  <c r="B197" i="27" s="1"/>
  <c r="S195" i="22"/>
  <c r="S193" i="22"/>
  <c r="AA193" i="22" s="1"/>
  <c r="AF193" i="22" s="1"/>
  <c r="B193" i="27" s="1"/>
  <c r="S191" i="22"/>
  <c r="S189" i="22"/>
  <c r="S187" i="22"/>
  <c r="S185" i="22"/>
  <c r="S183" i="22"/>
  <c r="S181" i="22"/>
  <c r="AB181" i="22" s="1"/>
  <c r="AG181" i="22" s="1"/>
  <c r="E181" i="27" s="1"/>
  <c r="S179" i="22"/>
  <c r="S177" i="22"/>
  <c r="Y177" i="22" s="1"/>
  <c r="AD177" i="22" s="1"/>
  <c r="F177" i="27" s="1"/>
  <c r="S175" i="22"/>
  <c r="S173" i="22"/>
  <c r="AB173" i="22" s="1"/>
  <c r="AG173" i="22" s="1"/>
  <c r="E173" i="27" s="1"/>
  <c r="S171" i="22"/>
  <c r="S169" i="22"/>
  <c r="AB169" i="22" s="1"/>
  <c r="AG169" i="22" s="1"/>
  <c r="E169" i="27" s="1"/>
  <c r="S167" i="22"/>
  <c r="S165" i="22"/>
  <c r="S163" i="22"/>
  <c r="S161" i="22"/>
  <c r="Z161" i="22" s="1"/>
  <c r="AE161" i="22" s="1"/>
  <c r="D161" i="27" s="1"/>
  <c r="S159" i="22"/>
  <c r="S157" i="22"/>
  <c r="S155" i="22"/>
  <c r="AC155" i="22" s="1"/>
  <c r="AH155" i="22" s="1"/>
  <c r="C155" i="27" s="1"/>
  <c r="S153" i="22"/>
  <c r="S151" i="22"/>
  <c r="AB151" i="22" s="1"/>
  <c r="AG151" i="22" s="1"/>
  <c r="E151" i="27" s="1"/>
  <c r="S149" i="22"/>
  <c r="S147" i="22"/>
  <c r="AB147" i="22" s="1"/>
  <c r="AG147" i="22" s="1"/>
  <c r="E147" i="27" s="1"/>
  <c r="S145" i="22"/>
  <c r="S143" i="22"/>
  <c r="Y143" i="22" s="1"/>
  <c r="AD143" i="22" s="1"/>
  <c r="F143" i="27" s="1"/>
  <c r="S141" i="22"/>
  <c r="S139" i="22"/>
  <c r="AB139" i="22" s="1"/>
  <c r="AG139" i="22" s="1"/>
  <c r="E139" i="27" s="1"/>
  <c r="S137" i="22"/>
  <c r="S135" i="22"/>
  <c r="AB135" i="22" s="1"/>
  <c r="AG135" i="22" s="1"/>
  <c r="E135" i="27" s="1"/>
  <c r="S133" i="22"/>
  <c r="S131" i="22"/>
  <c r="S129" i="22"/>
  <c r="W129" i="22" s="1"/>
  <c r="S127" i="22"/>
  <c r="S125" i="22"/>
  <c r="S123" i="22"/>
  <c r="S121" i="22"/>
  <c r="S119" i="22"/>
  <c r="S117" i="22"/>
  <c r="S115" i="22"/>
  <c r="AC115" i="22" s="1"/>
  <c r="AH115" i="22" s="1"/>
  <c r="C115" i="27" s="1"/>
  <c r="S113" i="22"/>
  <c r="S111" i="22"/>
  <c r="U111" i="22" s="1"/>
  <c r="S109" i="22"/>
  <c r="S107" i="22"/>
  <c r="T107" i="22" s="1"/>
  <c r="S105" i="22"/>
  <c r="S103" i="22"/>
  <c r="U103" i="22" s="1"/>
  <c r="S101" i="22"/>
  <c r="S99" i="22"/>
  <c r="Z99" i="22" s="1"/>
  <c r="AE99" i="22" s="1"/>
  <c r="D99" i="27" s="1"/>
  <c r="S97" i="22"/>
  <c r="S95" i="22"/>
  <c r="AB95" i="22" s="1"/>
  <c r="AG95" i="22" s="1"/>
  <c r="E95" i="27" s="1"/>
  <c r="S93" i="22"/>
  <c r="AB93" i="22" s="1"/>
  <c r="AG93" i="22" s="1"/>
  <c r="E93" i="27" s="1"/>
  <c r="S91" i="22"/>
  <c r="AB91" i="22" s="1"/>
  <c r="AG91" i="22" s="1"/>
  <c r="E91" i="27" s="1"/>
  <c r="S89" i="22"/>
  <c r="AB89" i="22" s="1"/>
  <c r="AG89" i="22" s="1"/>
  <c r="E89" i="27" s="1"/>
  <c r="S87" i="22"/>
  <c r="S85" i="22"/>
  <c r="Y85" i="22" s="1"/>
  <c r="AD85" i="22" s="1"/>
  <c r="F85" i="27" s="1"/>
  <c r="S83" i="22"/>
  <c r="AB83" i="22" s="1"/>
  <c r="AG83" i="22" s="1"/>
  <c r="E83" i="27" s="1"/>
  <c r="S81" i="22"/>
  <c r="S79" i="22"/>
  <c r="W79" i="22" s="1"/>
  <c r="S77" i="22"/>
  <c r="AB77" i="22" s="1"/>
  <c r="AG77" i="22" s="1"/>
  <c r="E77" i="27" s="1"/>
  <c r="S75" i="22"/>
  <c r="S73" i="22"/>
  <c r="S71" i="22"/>
  <c r="U71" i="22" s="1"/>
  <c r="S69" i="22"/>
  <c r="AB69" i="22" s="1"/>
  <c r="AG69" i="22" s="1"/>
  <c r="E69" i="27" s="1"/>
  <c r="S67" i="22"/>
  <c r="S65" i="22"/>
  <c r="AB65" i="22" s="1"/>
  <c r="AG65" i="22" s="1"/>
  <c r="E65" i="27" s="1"/>
  <c r="S63" i="22"/>
  <c r="Z63" i="22" s="1"/>
  <c r="AE63" i="22" s="1"/>
  <c r="D63" i="27" s="1"/>
  <c r="S61" i="22"/>
  <c r="S59" i="22"/>
  <c r="AA59" i="22" s="1"/>
  <c r="AF59" i="22" s="1"/>
  <c r="B59" i="27" s="1"/>
  <c r="S57" i="22"/>
  <c r="AB57" i="22" s="1"/>
  <c r="AG57" i="22" s="1"/>
  <c r="E57" i="27" s="1"/>
  <c r="S55" i="22"/>
  <c r="Z55" i="22" s="1"/>
  <c r="AE55" i="22" s="1"/>
  <c r="D55" i="27" s="1"/>
  <c r="S53" i="22"/>
  <c r="AB53" i="22" s="1"/>
  <c r="AG53" i="22" s="1"/>
  <c r="E53" i="27" s="1"/>
  <c r="S51" i="22"/>
  <c r="AA51" i="22" s="1"/>
  <c r="AF51" i="22" s="1"/>
  <c r="B51" i="27" s="1"/>
  <c r="S49" i="22"/>
  <c r="AB49" i="22" s="1"/>
  <c r="AG49" i="22" s="1"/>
  <c r="E49" i="27" s="1"/>
  <c r="S47" i="22"/>
  <c r="Z47" i="22" s="1"/>
  <c r="AE47" i="22" s="1"/>
  <c r="D47" i="27" s="1"/>
  <c r="S45" i="22"/>
  <c r="S43" i="22"/>
  <c r="S41" i="22"/>
  <c r="S39" i="22"/>
  <c r="S37" i="22"/>
  <c r="AB37" i="22" s="1"/>
  <c r="AG37" i="22" s="1"/>
  <c r="E37" i="27" s="1"/>
  <c r="S35" i="22"/>
  <c r="S33" i="22"/>
  <c r="AB33" i="22" s="1"/>
  <c r="AG33" i="22" s="1"/>
  <c r="E33" i="27" s="1"/>
  <c r="S31" i="22"/>
  <c r="Z31" i="22" s="1"/>
  <c r="AE31" i="22" s="1"/>
  <c r="D31" i="27" s="1"/>
  <c r="S29" i="22"/>
  <c r="S27" i="22"/>
  <c r="AA27" i="22" s="1"/>
  <c r="AF27" i="22" s="1"/>
  <c r="B27" i="27" s="1"/>
  <c r="S25" i="22"/>
  <c r="AB25" i="22" s="1"/>
  <c r="AG25" i="22" s="1"/>
  <c r="E25" i="27" s="1"/>
  <c r="S23" i="22"/>
  <c r="S21" i="22"/>
  <c r="S19" i="22"/>
  <c r="S17" i="22"/>
  <c r="V17" i="22" s="1"/>
  <c r="S15" i="22"/>
  <c r="S13" i="22"/>
  <c r="AB13" i="22" s="1"/>
  <c r="AG13" i="22" s="1"/>
  <c r="E13" i="27" s="1"/>
  <c r="S11" i="22"/>
  <c r="AA11" i="22" s="1"/>
  <c r="AF11" i="22" s="1"/>
  <c r="B11" i="27" s="1"/>
  <c r="S500" i="22"/>
  <c r="AB500" i="22" s="1"/>
  <c r="AG500" i="22" s="1"/>
  <c r="E500" i="27" s="1"/>
  <c r="S498" i="22"/>
  <c r="AB498" i="22" s="1"/>
  <c r="AG498" i="22" s="1"/>
  <c r="E498" i="27" s="1"/>
  <c r="S496" i="22"/>
  <c r="AB496" i="22" s="1"/>
  <c r="AG496" i="22" s="1"/>
  <c r="E496" i="27" s="1"/>
  <c r="S494" i="22"/>
  <c r="AB494" i="22" s="1"/>
  <c r="AG494" i="22" s="1"/>
  <c r="E494" i="27" s="1"/>
  <c r="S492" i="22"/>
  <c r="S490" i="22"/>
  <c r="AB490" i="22" s="1"/>
  <c r="AG490" i="22" s="1"/>
  <c r="E490" i="27" s="1"/>
  <c r="S488" i="22"/>
  <c r="S486" i="22"/>
  <c r="AB486" i="22" s="1"/>
  <c r="AG486" i="22" s="1"/>
  <c r="E486" i="27" s="1"/>
  <c r="S484" i="22"/>
  <c r="S482" i="22"/>
  <c r="AB482" i="22" s="1"/>
  <c r="AG482" i="22" s="1"/>
  <c r="E482" i="27" s="1"/>
  <c r="S480" i="22"/>
  <c r="AB480" i="22" s="1"/>
  <c r="AG480" i="22" s="1"/>
  <c r="E480" i="27" s="1"/>
  <c r="S478" i="22"/>
  <c r="S476" i="22"/>
  <c r="AB476" i="22" s="1"/>
  <c r="AG476" i="22" s="1"/>
  <c r="E476" i="27" s="1"/>
  <c r="S474" i="22"/>
  <c r="Z474" i="22" s="1"/>
  <c r="AE474" i="22" s="1"/>
  <c r="D474" i="27" s="1"/>
  <c r="S472" i="22"/>
  <c r="AB472" i="22" s="1"/>
  <c r="AG472" i="22" s="1"/>
  <c r="E472" i="27" s="1"/>
  <c r="S470" i="22"/>
  <c r="Z470" i="22" s="1"/>
  <c r="AE470" i="22" s="1"/>
  <c r="D470" i="27" s="1"/>
  <c r="S468" i="22"/>
  <c r="AB468" i="22" s="1"/>
  <c r="AG468" i="22" s="1"/>
  <c r="E468" i="27" s="1"/>
  <c r="S466" i="22"/>
  <c r="S464" i="22"/>
  <c r="AB464" i="22" s="1"/>
  <c r="AG464" i="22" s="1"/>
  <c r="E464" i="27" s="1"/>
  <c r="S462" i="22"/>
  <c r="S460" i="22"/>
  <c r="S458" i="22"/>
  <c r="S456" i="22"/>
  <c r="S454" i="22"/>
  <c r="S452" i="22"/>
  <c r="AB452" i="22" s="1"/>
  <c r="AG452" i="22" s="1"/>
  <c r="E452" i="27" s="1"/>
  <c r="S450" i="22"/>
  <c r="S448" i="22"/>
  <c r="AB448" i="22" s="1"/>
  <c r="AG448" i="22" s="1"/>
  <c r="E448" i="27" s="1"/>
  <c r="S446" i="22"/>
  <c r="S444" i="22"/>
  <c r="AB444" i="22" s="1"/>
  <c r="AG444" i="22" s="1"/>
  <c r="E444" i="27" s="1"/>
  <c r="S442" i="22"/>
  <c r="AB442" i="22" s="1"/>
  <c r="AG442" i="22" s="1"/>
  <c r="E442" i="27" s="1"/>
  <c r="S440" i="22"/>
  <c r="AB440" i="22" s="1"/>
  <c r="AG440" i="22" s="1"/>
  <c r="E440" i="27" s="1"/>
  <c r="S438" i="22"/>
  <c r="S436" i="22"/>
  <c r="AB436" i="22" s="1"/>
  <c r="AG436" i="22" s="1"/>
  <c r="E436" i="27" s="1"/>
  <c r="S434" i="22"/>
  <c r="S432" i="22"/>
  <c r="AB432" i="22" s="1"/>
  <c r="AG432" i="22" s="1"/>
  <c r="E432" i="27" s="1"/>
  <c r="S430" i="22"/>
  <c r="S428" i="22"/>
  <c r="AB428" i="22" s="1"/>
  <c r="AG428" i="22" s="1"/>
  <c r="E428" i="27" s="1"/>
  <c r="S426" i="22"/>
  <c r="V426" i="22" s="1"/>
  <c r="S424" i="22"/>
  <c r="AB424" i="22" s="1"/>
  <c r="AG424" i="22" s="1"/>
  <c r="E424" i="27" s="1"/>
  <c r="S422" i="22"/>
  <c r="S420" i="22"/>
  <c r="AB420" i="22" s="1"/>
  <c r="AG420" i="22" s="1"/>
  <c r="E420" i="27" s="1"/>
  <c r="S418" i="22"/>
  <c r="S416" i="22"/>
  <c r="AB416" i="22" s="1"/>
  <c r="AG416" i="22" s="1"/>
  <c r="E416" i="27" s="1"/>
  <c r="S414" i="22"/>
  <c r="S412" i="22"/>
  <c r="AB412" i="22" s="1"/>
  <c r="AG412" i="22" s="1"/>
  <c r="E412" i="27" s="1"/>
  <c r="S410" i="22"/>
  <c r="V410" i="22" s="1"/>
  <c r="S408" i="22"/>
  <c r="AB408" i="22" s="1"/>
  <c r="AG408" i="22" s="1"/>
  <c r="E408" i="27" s="1"/>
  <c r="S406" i="22"/>
  <c r="S404" i="22"/>
  <c r="AB404" i="22" s="1"/>
  <c r="AG404" i="22" s="1"/>
  <c r="E404" i="27" s="1"/>
  <c r="S402" i="22"/>
  <c r="S400" i="22"/>
  <c r="AB400" i="22" s="1"/>
  <c r="AG400" i="22" s="1"/>
  <c r="E400" i="27" s="1"/>
  <c r="S398" i="22"/>
  <c r="S396" i="22"/>
  <c r="AB396" i="22" s="1"/>
  <c r="AG396" i="22" s="1"/>
  <c r="E396" i="27" s="1"/>
  <c r="S394" i="22"/>
  <c r="S392" i="22"/>
  <c r="AB392" i="22" s="1"/>
  <c r="AG392" i="22" s="1"/>
  <c r="E392" i="27" s="1"/>
  <c r="S390" i="22"/>
  <c r="S388" i="22"/>
  <c r="AB388" i="22" s="1"/>
  <c r="AG388" i="22" s="1"/>
  <c r="E388" i="27" s="1"/>
  <c r="S386" i="22"/>
  <c r="S384" i="22"/>
  <c r="S382" i="22"/>
  <c r="S380" i="22"/>
  <c r="AB380" i="22" s="1"/>
  <c r="AG380" i="22" s="1"/>
  <c r="E380" i="27" s="1"/>
  <c r="S378" i="22"/>
  <c r="S376" i="22"/>
  <c r="AB376" i="22" s="1"/>
  <c r="AG376" i="22" s="1"/>
  <c r="E376" i="27" s="1"/>
  <c r="S374" i="22"/>
  <c r="S372" i="22"/>
  <c r="AB372" i="22" s="1"/>
  <c r="AG372" i="22" s="1"/>
  <c r="E372" i="27" s="1"/>
  <c r="S370" i="22"/>
  <c r="S368" i="22"/>
  <c r="AB368" i="22" s="1"/>
  <c r="AG368" i="22" s="1"/>
  <c r="E368" i="27" s="1"/>
  <c r="S366" i="22"/>
  <c r="S364" i="22"/>
  <c r="AB364" i="22" s="1"/>
  <c r="AG364" i="22" s="1"/>
  <c r="E364" i="27" s="1"/>
  <c r="S362" i="22"/>
  <c r="S360" i="22"/>
  <c r="AB360" i="22" s="1"/>
  <c r="AG360" i="22" s="1"/>
  <c r="E360" i="27" s="1"/>
  <c r="S358" i="22"/>
  <c r="W358" i="22" s="1"/>
  <c r="S356" i="22"/>
  <c r="S354" i="22"/>
  <c r="AA354" i="22" s="1"/>
  <c r="AF354" i="22" s="1"/>
  <c r="B354" i="27" s="1"/>
  <c r="S352" i="22"/>
  <c r="AA352" i="22" s="1"/>
  <c r="AF352" i="22" s="1"/>
  <c r="B352" i="27" s="1"/>
  <c r="S350" i="22"/>
  <c r="S348" i="22"/>
  <c r="S346" i="22"/>
  <c r="S344" i="22"/>
  <c r="AB344" i="22" s="1"/>
  <c r="AG344" i="22" s="1"/>
  <c r="E344" i="27" s="1"/>
  <c r="S342" i="22"/>
  <c r="Z342" i="22" s="1"/>
  <c r="AE342" i="22" s="1"/>
  <c r="D342" i="27" s="1"/>
  <c r="S340" i="22"/>
  <c r="AB340" i="22" s="1"/>
  <c r="AG340" i="22" s="1"/>
  <c r="E340" i="27" s="1"/>
  <c r="S338" i="22"/>
  <c r="Z338" i="22" s="1"/>
  <c r="AE338" i="22" s="1"/>
  <c r="D338" i="27" s="1"/>
  <c r="S336" i="22"/>
  <c r="AB336" i="22" s="1"/>
  <c r="AG336" i="22" s="1"/>
  <c r="E336" i="27" s="1"/>
  <c r="S334" i="22"/>
  <c r="S332" i="22"/>
  <c r="AB332" i="22" s="1"/>
  <c r="AG332" i="22" s="1"/>
  <c r="E332" i="27" s="1"/>
  <c r="S330" i="22"/>
  <c r="S328" i="22"/>
  <c r="AB328" i="22" s="1"/>
  <c r="AG328" i="22" s="1"/>
  <c r="E328" i="27" s="1"/>
  <c r="S326" i="22"/>
  <c r="Z326" i="22" s="1"/>
  <c r="AE326" i="22" s="1"/>
  <c r="D326" i="27" s="1"/>
  <c r="S324" i="22"/>
  <c r="AB324" i="22" s="1"/>
  <c r="AG324" i="22" s="1"/>
  <c r="E324" i="27" s="1"/>
  <c r="S322" i="22"/>
  <c r="Z322" i="22" s="1"/>
  <c r="AE322" i="22" s="1"/>
  <c r="D322" i="27" s="1"/>
  <c r="S320" i="22"/>
  <c r="AB320" i="22" s="1"/>
  <c r="AG320" i="22" s="1"/>
  <c r="E320" i="27" s="1"/>
  <c r="S318" i="22"/>
  <c r="Z318" i="22" s="1"/>
  <c r="AE318" i="22" s="1"/>
  <c r="D318" i="27" s="1"/>
  <c r="S316" i="22"/>
  <c r="AB316" i="22" s="1"/>
  <c r="AG316" i="22" s="1"/>
  <c r="E316" i="27" s="1"/>
  <c r="S314" i="22"/>
  <c r="U314" i="22" s="1"/>
  <c r="S312" i="22"/>
  <c r="S310" i="22"/>
  <c r="AA310" i="22" s="1"/>
  <c r="AF310" i="22" s="1"/>
  <c r="B310" i="27" s="1"/>
  <c r="S308" i="22"/>
  <c r="S306" i="22"/>
  <c r="S304" i="22"/>
  <c r="AB304" i="22" s="1"/>
  <c r="AG304" i="22" s="1"/>
  <c r="E304" i="27" s="1"/>
  <c r="S302" i="22"/>
  <c r="Z302" i="22" s="1"/>
  <c r="AE302" i="22" s="1"/>
  <c r="D302" i="27" s="1"/>
  <c r="S300" i="22"/>
  <c r="AB300" i="22" s="1"/>
  <c r="AG300" i="22" s="1"/>
  <c r="E300" i="27" s="1"/>
  <c r="S298" i="22"/>
  <c r="S296" i="22"/>
  <c r="S294" i="22"/>
  <c r="AA294" i="22" s="1"/>
  <c r="AF294" i="22" s="1"/>
  <c r="B294" i="27" s="1"/>
  <c r="S292" i="22"/>
  <c r="AC292" i="22" s="1"/>
  <c r="AH292" i="22" s="1"/>
  <c r="C292" i="27" s="1"/>
  <c r="S290" i="22"/>
  <c r="AA290" i="22" s="1"/>
  <c r="AF290" i="22" s="1"/>
  <c r="B290" i="27" s="1"/>
  <c r="S288" i="22"/>
  <c r="S286" i="22"/>
  <c r="S284" i="22"/>
  <c r="AB284" i="22" s="1"/>
  <c r="AG284" i="22" s="1"/>
  <c r="E284" i="27" s="1"/>
  <c r="S282" i="22"/>
  <c r="S280" i="22"/>
  <c r="S278" i="22"/>
  <c r="AA278" i="22" s="1"/>
  <c r="AF278" i="22" s="1"/>
  <c r="B278" i="27" s="1"/>
  <c r="S276" i="22"/>
  <c r="S274" i="22"/>
  <c r="AA274" i="22" s="1"/>
  <c r="AF274" i="22" s="1"/>
  <c r="B274" i="27" s="1"/>
  <c r="S272" i="22"/>
  <c r="AB272" i="22" s="1"/>
  <c r="AG272" i="22" s="1"/>
  <c r="E272" i="27" s="1"/>
  <c r="S270" i="22"/>
  <c r="AA270" i="22" s="1"/>
  <c r="AF270" i="22" s="1"/>
  <c r="B270" i="27" s="1"/>
  <c r="S268" i="22"/>
  <c r="S266" i="22"/>
  <c r="S264" i="22"/>
  <c r="S262" i="22"/>
  <c r="AB262" i="22" s="1"/>
  <c r="AG262" i="22" s="1"/>
  <c r="E262" i="27" s="1"/>
  <c r="S260" i="22"/>
  <c r="AB260" i="22" s="1"/>
  <c r="AG260" i="22" s="1"/>
  <c r="E260" i="27" s="1"/>
  <c r="S258" i="22"/>
  <c r="AB258" i="22" s="1"/>
  <c r="AG258" i="22" s="1"/>
  <c r="E258" i="27" s="1"/>
  <c r="S256" i="22"/>
  <c r="AB256" i="22" s="1"/>
  <c r="AG256" i="22" s="1"/>
  <c r="E256" i="27" s="1"/>
  <c r="S254" i="22"/>
  <c r="S252" i="22"/>
  <c r="S250" i="22"/>
  <c r="S248" i="22"/>
  <c r="AB248" i="22" s="1"/>
  <c r="AG248" i="22" s="1"/>
  <c r="E248" i="27" s="1"/>
  <c r="S246" i="22"/>
  <c r="S244" i="22"/>
  <c r="Y244" i="22" s="1"/>
  <c r="AD244" i="22" s="1"/>
  <c r="F244" i="27" s="1"/>
  <c r="S242" i="22"/>
  <c r="S240" i="22"/>
  <c r="AB240" i="22" s="1"/>
  <c r="AG240" i="22" s="1"/>
  <c r="E240" i="27" s="1"/>
  <c r="S238" i="22"/>
  <c r="AA238" i="22" s="1"/>
  <c r="AF238" i="22" s="1"/>
  <c r="B238" i="27" s="1"/>
  <c r="S236" i="22"/>
  <c r="AB236" i="22" s="1"/>
  <c r="AG236" i="22" s="1"/>
  <c r="E236" i="27" s="1"/>
  <c r="S234" i="22"/>
  <c r="AA234" i="22" s="1"/>
  <c r="AF234" i="22" s="1"/>
  <c r="B234" i="27" s="1"/>
  <c r="S232" i="22"/>
  <c r="AB232" i="22" s="1"/>
  <c r="AG232" i="22" s="1"/>
  <c r="E232" i="27" s="1"/>
  <c r="S230" i="22"/>
  <c r="AA230" i="22" s="1"/>
  <c r="AF230" i="22" s="1"/>
  <c r="B230" i="27" s="1"/>
  <c r="S228" i="22"/>
  <c r="AB228" i="22" s="1"/>
  <c r="AG228" i="22" s="1"/>
  <c r="E228" i="27" s="1"/>
  <c r="S226" i="22"/>
  <c r="AA226" i="22" s="1"/>
  <c r="AF226" i="22" s="1"/>
  <c r="B226" i="27" s="1"/>
  <c r="S224" i="22"/>
  <c r="AC224" i="22" s="1"/>
  <c r="AH224" i="22" s="1"/>
  <c r="C224" i="27" s="1"/>
  <c r="S222" i="22"/>
  <c r="AA222" i="22" s="1"/>
  <c r="AF222" i="22" s="1"/>
  <c r="B222" i="27" s="1"/>
  <c r="S220" i="22"/>
  <c r="AB220" i="22" s="1"/>
  <c r="AG220" i="22" s="1"/>
  <c r="E220" i="27" s="1"/>
  <c r="S218" i="22"/>
  <c r="AA218" i="22" s="1"/>
  <c r="AF218" i="22" s="1"/>
  <c r="B218" i="27" s="1"/>
  <c r="S216" i="22"/>
  <c r="AB216" i="22" s="1"/>
  <c r="AG216" i="22" s="1"/>
  <c r="E216" i="27" s="1"/>
  <c r="S214" i="22"/>
  <c r="AA214" i="22" s="1"/>
  <c r="AF214" i="22" s="1"/>
  <c r="B214" i="27" s="1"/>
  <c r="S212" i="22"/>
  <c r="AB212" i="22" s="1"/>
  <c r="AG212" i="22" s="1"/>
  <c r="E212" i="27" s="1"/>
  <c r="S210" i="22"/>
  <c r="S208" i="22"/>
  <c r="AB208" i="22" s="1"/>
  <c r="AG208" i="22" s="1"/>
  <c r="E208" i="27" s="1"/>
  <c r="S206" i="22"/>
  <c r="AA206" i="22" s="1"/>
  <c r="AF206" i="22" s="1"/>
  <c r="B206" i="27" s="1"/>
  <c r="S204" i="22"/>
  <c r="AB204" i="22" s="1"/>
  <c r="AG204" i="22" s="1"/>
  <c r="E204" i="27" s="1"/>
  <c r="S202" i="22"/>
  <c r="S200" i="22"/>
  <c r="AC200" i="22" s="1"/>
  <c r="AH200" i="22" s="1"/>
  <c r="C200" i="27" s="1"/>
  <c r="S198" i="22"/>
  <c r="S196" i="22"/>
  <c r="U196" i="22" s="1"/>
  <c r="S194" i="22"/>
  <c r="AA194" i="22" s="1"/>
  <c r="AF194" i="22" s="1"/>
  <c r="B194" i="27" s="1"/>
  <c r="S192" i="22"/>
  <c r="AB192" i="22" s="1"/>
  <c r="AG192" i="22" s="1"/>
  <c r="E192" i="27" s="1"/>
  <c r="S190" i="22"/>
  <c r="Y190" i="22" s="1"/>
  <c r="AD190" i="22" s="1"/>
  <c r="F190" i="27" s="1"/>
  <c r="S188" i="22"/>
  <c r="Y188" i="22" s="1"/>
  <c r="AD188" i="22" s="1"/>
  <c r="F188" i="27" s="1"/>
  <c r="S186" i="22"/>
  <c r="AA186" i="22" s="1"/>
  <c r="AF186" i="22" s="1"/>
  <c r="B186" i="27" s="1"/>
  <c r="S184" i="22"/>
  <c r="Y184" i="22" s="1"/>
  <c r="AD184" i="22" s="1"/>
  <c r="F184" i="27" s="1"/>
  <c r="S182" i="22"/>
  <c r="AB182" i="22" s="1"/>
  <c r="AG182" i="22" s="1"/>
  <c r="E182" i="27" s="1"/>
  <c r="S180" i="22"/>
  <c r="Y180" i="22" s="1"/>
  <c r="AD180" i="22" s="1"/>
  <c r="F180" i="27" s="1"/>
  <c r="S178" i="22"/>
  <c r="AB178" i="22" s="1"/>
  <c r="AG178" i="22" s="1"/>
  <c r="E178" i="27" s="1"/>
  <c r="S176" i="22"/>
  <c r="AC176" i="22" s="1"/>
  <c r="AH176" i="22" s="1"/>
  <c r="C176" i="27" s="1"/>
  <c r="S174" i="22"/>
  <c r="AA174" i="22" s="1"/>
  <c r="AF174" i="22" s="1"/>
  <c r="B174" i="27" s="1"/>
  <c r="S172" i="22"/>
  <c r="AA172" i="22" s="1"/>
  <c r="AF172" i="22" s="1"/>
  <c r="B172" i="27" s="1"/>
  <c r="S170" i="22"/>
  <c r="AA170" i="22" s="1"/>
  <c r="AF170" i="22" s="1"/>
  <c r="B170" i="27" s="1"/>
  <c r="S168" i="22"/>
  <c r="AA168" i="22" s="1"/>
  <c r="AF168" i="22" s="1"/>
  <c r="B168" i="27" s="1"/>
  <c r="S166" i="22"/>
  <c r="AA166" i="22" s="1"/>
  <c r="AF166" i="22" s="1"/>
  <c r="B166" i="27" s="1"/>
  <c r="S164" i="22"/>
  <c r="Z164" i="22" s="1"/>
  <c r="AE164" i="22" s="1"/>
  <c r="D164" i="27" s="1"/>
  <c r="S162" i="22"/>
  <c r="AB162" i="22" s="1"/>
  <c r="AG162" i="22" s="1"/>
  <c r="E162" i="27" s="1"/>
  <c r="S160" i="22"/>
  <c r="AA160" i="22" s="1"/>
  <c r="AF160" i="22" s="1"/>
  <c r="B160" i="27" s="1"/>
  <c r="S158" i="22"/>
  <c r="AC158" i="22" s="1"/>
  <c r="AH158" i="22" s="1"/>
  <c r="C158" i="27" s="1"/>
  <c r="S156" i="22"/>
  <c r="AB156" i="22" s="1"/>
  <c r="AG156" i="22" s="1"/>
  <c r="E156" i="27" s="1"/>
  <c r="S154" i="22"/>
  <c r="AB154" i="22" s="1"/>
  <c r="AG154" i="22" s="1"/>
  <c r="E154" i="27" s="1"/>
  <c r="S152" i="22"/>
  <c r="T152" i="22" s="1"/>
  <c r="S150" i="22"/>
  <c r="AB150" i="22" s="1"/>
  <c r="AG150" i="22" s="1"/>
  <c r="E150" i="27" s="1"/>
  <c r="S148" i="22"/>
  <c r="Y148" i="22" s="1"/>
  <c r="AD148" i="22" s="1"/>
  <c r="F148" i="27" s="1"/>
  <c r="S146" i="22"/>
  <c r="S144" i="22"/>
  <c r="S142" i="22"/>
  <c r="AA142" i="22" s="1"/>
  <c r="AF142" i="22" s="1"/>
  <c r="B142" i="27" s="1"/>
  <c r="S140" i="22"/>
  <c r="AA140" i="22" s="1"/>
  <c r="AF140" i="22" s="1"/>
  <c r="B140" i="27" s="1"/>
  <c r="S138" i="22"/>
  <c r="AB138" i="22" s="1"/>
  <c r="AG138" i="22" s="1"/>
  <c r="E138" i="27" s="1"/>
  <c r="S136" i="22"/>
  <c r="Z136" i="22" s="1"/>
  <c r="AE136" i="22" s="1"/>
  <c r="D136" i="27" s="1"/>
  <c r="S134" i="22"/>
  <c r="AB134" i="22" s="1"/>
  <c r="AG134" i="22" s="1"/>
  <c r="E134" i="27" s="1"/>
  <c r="S132" i="22"/>
  <c r="AA132" i="22" s="1"/>
  <c r="AF132" i="22" s="1"/>
  <c r="B132" i="27" s="1"/>
  <c r="S130" i="22"/>
  <c r="AB130" i="22" s="1"/>
  <c r="AG130" i="22" s="1"/>
  <c r="E130" i="27" s="1"/>
  <c r="S128" i="22"/>
  <c r="S126" i="22"/>
  <c r="AB126" i="22" s="1"/>
  <c r="AG126" i="22" s="1"/>
  <c r="E126" i="27" s="1"/>
  <c r="S124" i="22"/>
  <c r="AA124" i="22" s="1"/>
  <c r="AF124" i="22" s="1"/>
  <c r="B124" i="27" s="1"/>
  <c r="S122" i="22"/>
  <c r="S120" i="22"/>
  <c r="S118" i="22"/>
  <c r="S116" i="22"/>
  <c r="Y116" i="22" s="1"/>
  <c r="AD116" i="22" s="1"/>
  <c r="F116" i="27" s="1"/>
  <c r="S114" i="22"/>
  <c r="U114" i="22" s="1"/>
  <c r="S112" i="22"/>
  <c r="S110" i="22"/>
  <c r="AB110" i="22" s="1"/>
  <c r="AG110" i="22" s="1"/>
  <c r="E110" i="27" s="1"/>
  <c r="S108" i="22"/>
  <c r="S106" i="22"/>
  <c r="AB106" i="22" s="1"/>
  <c r="AG106" i="22" s="1"/>
  <c r="E106" i="27" s="1"/>
  <c r="S104" i="22"/>
  <c r="AA104" i="22" s="1"/>
  <c r="AF104" i="22" s="1"/>
  <c r="B104" i="27" s="1"/>
  <c r="S102" i="22"/>
  <c r="AB102" i="22" s="1"/>
  <c r="AG102" i="22" s="1"/>
  <c r="E102" i="27" s="1"/>
  <c r="S100" i="22"/>
  <c r="T100" i="22" s="1"/>
  <c r="S98" i="22"/>
  <c r="AB98" i="22" s="1"/>
  <c r="AG98" i="22" s="1"/>
  <c r="E98" i="27" s="1"/>
  <c r="S96" i="22"/>
  <c r="X96" i="22" s="1"/>
  <c r="S94" i="22"/>
  <c r="S92" i="22"/>
  <c r="S90" i="22"/>
  <c r="Y90" i="22" s="1"/>
  <c r="AD90" i="22" s="1"/>
  <c r="F90" i="27" s="1"/>
  <c r="S88" i="22"/>
  <c r="Y88" i="22" s="1"/>
  <c r="AD88" i="22" s="1"/>
  <c r="F88" i="27" s="1"/>
  <c r="S86" i="22"/>
  <c r="AB86" i="22" s="1"/>
  <c r="AG86" i="22" s="1"/>
  <c r="E86" i="27" s="1"/>
  <c r="S84" i="22"/>
  <c r="S82" i="22"/>
  <c r="AB82" i="22" s="1"/>
  <c r="AG82" i="22" s="1"/>
  <c r="E82" i="27" s="1"/>
  <c r="S80" i="22"/>
  <c r="AA80" i="22" s="1"/>
  <c r="AF80" i="22" s="1"/>
  <c r="B80" i="27" s="1"/>
  <c r="S78" i="22"/>
  <c r="S76" i="22"/>
  <c r="U76" i="22" s="1"/>
  <c r="S74" i="22"/>
  <c r="S72" i="22"/>
  <c r="S70" i="22"/>
  <c r="Z70" i="22" s="1"/>
  <c r="AE70" i="22" s="1"/>
  <c r="D70" i="27" s="1"/>
  <c r="S68" i="22"/>
  <c r="AA68" i="22" s="1"/>
  <c r="AF68" i="22" s="1"/>
  <c r="B68" i="27" s="1"/>
  <c r="S66" i="22"/>
  <c r="S64" i="22"/>
  <c r="S62" i="22"/>
  <c r="S60" i="22"/>
  <c r="Z60" i="22" s="1"/>
  <c r="AE60" i="22" s="1"/>
  <c r="D60" i="27" s="1"/>
  <c r="S58" i="22"/>
  <c r="Z58" i="22" s="1"/>
  <c r="AE58" i="22" s="1"/>
  <c r="D58" i="27" s="1"/>
  <c r="S56" i="22"/>
  <c r="Z56" i="22" s="1"/>
  <c r="AE56" i="22" s="1"/>
  <c r="D56" i="27" s="1"/>
  <c r="S54" i="22"/>
  <c r="Z54" i="22" s="1"/>
  <c r="AE54" i="22" s="1"/>
  <c r="D54" i="27" s="1"/>
  <c r="S52" i="22"/>
  <c r="S50" i="22"/>
  <c r="S48" i="22"/>
  <c r="S46" i="22"/>
  <c r="S44" i="22"/>
  <c r="AA44" i="22" s="1"/>
  <c r="AF44" i="22" s="1"/>
  <c r="B44" i="27" s="1"/>
  <c r="S42" i="22"/>
  <c r="Z42" i="22" s="1"/>
  <c r="AE42" i="22" s="1"/>
  <c r="D42" i="27" s="1"/>
  <c r="S40" i="22"/>
  <c r="S38" i="22"/>
  <c r="T38" i="22" s="1"/>
  <c r="S36" i="22"/>
  <c r="Z36" i="22" s="1"/>
  <c r="AE36" i="22" s="1"/>
  <c r="D36" i="27" s="1"/>
  <c r="S34" i="22"/>
  <c r="Z34" i="22" s="1"/>
  <c r="AE34" i="22" s="1"/>
  <c r="D34" i="27" s="1"/>
  <c r="S32" i="22"/>
  <c r="Z32" i="22" s="1"/>
  <c r="AE32" i="22" s="1"/>
  <c r="D32" i="27" s="1"/>
  <c r="S30" i="22"/>
  <c r="Z30" i="22" s="1"/>
  <c r="AE30" i="22" s="1"/>
  <c r="D30" i="27" s="1"/>
  <c r="S28" i="22"/>
  <c r="Z28" i="22" s="1"/>
  <c r="AE28" i="22" s="1"/>
  <c r="D28" i="27" s="1"/>
  <c r="S26" i="22"/>
  <c r="Z26" i="22" s="1"/>
  <c r="AE26" i="22" s="1"/>
  <c r="D26" i="27" s="1"/>
  <c r="S24" i="22"/>
  <c r="Z24" i="22" s="1"/>
  <c r="AE24" i="22" s="1"/>
  <c r="D24" i="27" s="1"/>
  <c r="S22" i="22"/>
  <c r="Z22" i="22" s="1"/>
  <c r="AE22" i="22" s="1"/>
  <c r="D22" i="27" s="1"/>
  <c r="S20" i="22"/>
  <c r="Z20" i="22" s="1"/>
  <c r="AE20" i="22" s="1"/>
  <c r="D20" i="27" s="1"/>
  <c r="S18" i="22"/>
  <c r="Z18" i="22" s="1"/>
  <c r="AE18" i="22" s="1"/>
  <c r="D18" i="27" s="1"/>
  <c r="S16" i="22"/>
  <c r="Z16" i="22" s="1"/>
  <c r="AE16" i="22" s="1"/>
  <c r="D16" i="27" s="1"/>
  <c r="S14" i="22"/>
  <c r="Z14" i="22" s="1"/>
  <c r="AE14" i="22" s="1"/>
  <c r="D14" i="27" s="1"/>
  <c r="S12" i="22"/>
  <c r="Z12" i="22" s="1"/>
  <c r="AE12" i="22" s="1"/>
  <c r="D12" i="27" s="1"/>
  <c r="S10" i="22"/>
  <c r="AA10" i="22" s="1"/>
  <c r="AF10" i="22" s="1"/>
  <c r="B10" i="27" s="1"/>
  <c r="S2" i="22"/>
  <c r="N3" i="22"/>
  <c r="AC10" i="23"/>
  <c r="AD2" i="23"/>
  <c r="AH2" i="23" s="1"/>
  <c r="AC5" i="23"/>
  <c r="AD5" i="23"/>
  <c r="AB2" i="23"/>
  <c r="AF2" i="23"/>
  <c r="AC2" i="23"/>
  <c r="AG2" i="23" s="1"/>
  <c r="AI2" i="23" s="1"/>
  <c r="AF483" i="23"/>
  <c r="AE483" i="23"/>
  <c r="AF487" i="23"/>
  <c r="AE487" i="23"/>
  <c r="AF491" i="23"/>
  <c r="AE491" i="23"/>
  <c r="AF495" i="23"/>
  <c r="AE495" i="23"/>
  <c r="AF499" i="23"/>
  <c r="AE499" i="23"/>
  <c r="AF482" i="23"/>
  <c r="AE482" i="23"/>
  <c r="AF486" i="23"/>
  <c r="AE486" i="23"/>
  <c r="AF490" i="23"/>
  <c r="AE490" i="23"/>
  <c r="AF494" i="23"/>
  <c r="AE494" i="23"/>
  <c r="AF498" i="23"/>
  <c r="AE498" i="23"/>
  <c r="AF479" i="23"/>
  <c r="AE479" i="23"/>
  <c r="AF475" i="23"/>
  <c r="AE475" i="23"/>
  <c r="AF471" i="23"/>
  <c r="AE471" i="23"/>
  <c r="AF467" i="23"/>
  <c r="AE467" i="23"/>
  <c r="AF463" i="23"/>
  <c r="AE463" i="23"/>
  <c r="AF459" i="23"/>
  <c r="AE459" i="23"/>
  <c r="AF455" i="23"/>
  <c r="AE455" i="23"/>
  <c r="AF451" i="23"/>
  <c r="AE451" i="23"/>
  <c r="AF447" i="23"/>
  <c r="AE447" i="23"/>
  <c r="AF443" i="23"/>
  <c r="AE443" i="23"/>
  <c r="AF439" i="23"/>
  <c r="AE439" i="23"/>
  <c r="AF435" i="23"/>
  <c r="AE435" i="23"/>
  <c r="AF431" i="23"/>
  <c r="AE431" i="23"/>
  <c r="AF427" i="23"/>
  <c r="AE427" i="23"/>
  <c r="AF423" i="23"/>
  <c r="AE423" i="23"/>
  <c r="AF419" i="23"/>
  <c r="AE419" i="23"/>
  <c r="AF415" i="23"/>
  <c r="AE415" i="23"/>
  <c r="AF411" i="23"/>
  <c r="AE411" i="23"/>
  <c r="AF407" i="23"/>
  <c r="AE407" i="23"/>
  <c r="AF403" i="23"/>
  <c r="AE403" i="23"/>
  <c r="AF399" i="23"/>
  <c r="AE399" i="23"/>
  <c r="AF395" i="23"/>
  <c r="AE395" i="23"/>
  <c r="AF391" i="23"/>
  <c r="AE391" i="23"/>
  <c r="AF387" i="23"/>
  <c r="AE387" i="23"/>
  <c r="AF383" i="23"/>
  <c r="AE383" i="23"/>
  <c r="AF379" i="23"/>
  <c r="AE379" i="23"/>
  <c r="AF375" i="23"/>
  <c r="AE375" i="23"/>
  <c r="AF371" i="23"/>
  <c r="AE371" i="23"/>
  <c r="AF367" i="23"/>
  <c r="AE367" i="23"/>
  <c r="AF363" i="23"/>
  <c r="AE363" i="23"/>
  <c r="AF359" i="23"/>
  <c r="AE359" i="23"/>
  <c r="AF355" i="23"/>
  <c r="AE355" i="23"/>
  <c r="AF351" i="23"/>
  <c r="AE351" i="23"/>
  <c r="AF347" i="23"/>
  <c r="AE347" i="23"/>
  <c r="AF343" i="23"/>
  <c r="AE343" i="23"/>
  <c r="AF339" i="23"/>
  <c r="AE339" i="23"/>
  <c r="AF335" i="23"/>
  <c r="AE335" i="23"/>
  <c r="AF331" i="23"/>
  <c r="AE331" i="23"/>
  <c r="AF327" i="23"/>
  <c r="AE327" i="23"/>
  <c r="AF323" i="23"/>
  <c r="AE323" i="23"/>
  <c r="AF319" i="23"/>
  <c r="AE319" i="23"/>
  <c r="AF315" i="23"/>
  <c r="AE315" i="23"/>
  <c r="AF311" i="23"/>
  <c r="AE311" i="23"/>
  <c r="AF307" i="23"/>
  <c r="AE307" i="23"/>
  <c r="AF303" i="23"/>
  <c r="AE303" i="23"/>
  <c r="AF299" i="23"/>
  <c r="AE299" i="23"/>
  <c r="AF295" i="23"/>
  <c r="AE295" i="23"/>
  <c r="AF291" i="23"/>
  <c r="AE291" i="23"/>
  <c r="AF287" i="23"/>
  <c r="AE287" i="23"/>
  <c r="AF283" i="23"/>
  <c r="AE283" i="23"/>
  <c r="AF279" i="23"/>
  <c r="AE279" i="23"/>
  <c r="AF275" i="23"/>
  <c r="AE275" i="23"/>
  <c r="AF271" i="23"/>
  <c r="AE271" i="23"/>
  <c r="AF267" i="23"/>
  <c r="AE267" i="23"/>
  <c r="AF263" i="23"/>
  <c r="AE263" i="23"/>
  <c r="AF259" i="23"/>
  <c r="AE259" i="23"/>
  <c r="AF255" i="23"/>
  <c r="AE255" i="23"/>
  <c r="AF480" i="23"/>
  <c r="AE480" i="23"/>
  <c r="AF476" i="23"/>
  <c r="AE476" i="23"/>
  <c r="AF472" i="23"/>
  <c r="AE472" i="23"/>
  <c r="AF468" i="23"/>
  <c r="AE468" i="23"/>
  <c r="AF464" i="23"/>
  <c r="AE464" i="23"/>
  <c r="AF460" i="23"/>
  <c r="AE460" i="23"/>
  <c r="AF456" i="23"/>
  <c r="AE456" i="23"/>
  <c r="AF452" i="23"/>
  <c r="AE452" i="23"/>
  <c r="AF448" i="23"/>
  <c r="AE448" i="23"/>
  <c r="AF444" i="23"/>
  <c r="AE444" i="23"/>
  <c r="AF440" i="23"/>
  <c r="AE440" i="23"/>
  <c r="AF436" i="23"/>
  <c r="AE436" i="23"/>
  <c r="AF432" i="23"/>
  <c r="AE432" i="23"/>
  <c r="AF428" i="23"/>
  <c r="AE428" i="23"/>
  <c r="AF424" i="23"/>
  <c r="AE424" i="23"/>
  <c r="AF420" i="23"/>
  <c r="AE420" i="23"/>
  <c r="AF416" i="23"/>
  <c r="AE416" i="23"/>
  <c r="AF412" i="23"/>
  <c r="AE412" i="23"/>
  <c r="AF408" i="23"/>
  <c r="AE408" i="23"/>
  <c r="AF404" i="23"/>
  <c r="AE404" i="23"/>
  <c r="AF400" i="23"/>
  <c r="AE400" i="23"/>
  <c r="AF396" i="23"/>
  <c r="AE396" i="23"/>
  <c r="AF392" i="23"/>
  <c r="AE392" i="23"/>
  <c r="AF388" i="23"/>
  <c r="AE388" i="23"/>
  <c r="AF384" i="23"/>
  <c r="AE384" i="23"/>
  <c r="AF380" i="23"/>
  <c r="AE380" i="23"/>
  <c r="AF376" i="23"/>
  <c r="AE376" i="23"/>
  <c r="AF372" i="23"/>
  <c r="AE372" i="23"/>
  <c r="AF368" i="23"/>
  <c r="AE368" i="23"/>
  <c r="AF364" i="23"/>
  <c r="AE364" i="23"/>
  <c r="AF360" i="23"/>
  <c r="AE360" i="23"/>
  <c r="AF356" i="23"/>
  <c r="AE356" i="23"/>
  <c r="AF352" i="23"/>
  <c r="AE352" i="23"/>
  <c r="AF348" i="23"/>
  <c r="AE348" i="23"/>
  <c r="AF344" i="23"/>
  <c r="AE344" i="23"/>
  <c r="AF340" i="23"/>
  <c r="AE340" i="23"/>
  <c r="AF336" i="23"/>
  <c r="AE336" i="23"/>
  <c r="AF332" i="23"/>
  <c r="AE332" i="23"/>
  <c r="AF328" i="23"/>
  <c r="AE328" i="23"/>
  <c r="AF324" i="23"/>
  <c r="AE324" i="23"/>
  <c r="AF320" i="23"/>
  <c r="AE320" i="23"/>
  <c r="AF316" i="23"/>
  <c r="AE316" i="23"/>
  <c r="AF312" i="23"/>
  <c r="AE312" i="23"/>
  <c r="AF308" i="23"/>
  <c r="AE308" i="23"/>
  <c r="AF304" i="23"/>
  <c r="AE304" i="23"/>
  <c r="AF300" i="23"/>
  <c r="AE300" i="23"/>
  <c r="AF296" i="23"/>
  <c r="AE296" i="23"/>
  <c r="AF292" i="23"/>
  <c r="AE292" i="23"/>
  <c r="AF288" i="23"/>
  <c r="AE288" i="23"/>
  <c r="AF284" i="23"/>
  <c r="AE284" i="23"/>
  <c r="AF280" i="23"/>
  <c r="AE280" i="23"/>
  <c r="AF276" i="23"/>
  <c r="AE276" i="23"/>
  <c r="AF272" i="23"/>
  <c r="AE272" i="23"/>
  <c r="AF268" i="23"/>
  <c r="AE268" i="23"/>
  <c r="AF264" i="23"/>
  <c r="AE264" i="23"/>
  <c r="AF260" i="23"/>
  <c r="AE260" i="23"/>
  <c r="AF256" i="23"/>
  <c r="AE256" i="23"/>
  <c r="AF251" i="23"/>
  <c r="AE251" i="23"/>
  <c r="AF247" i="23"/>
  <c r="AE247" i="23"/>
  <c r="AF243" i="23"/>
  <c r="AE243" i="23"/>
  <c r="AF239" i="23"/>
  <c r="AE239" i="23"/>
  <c r="AF235" i="23"/>
  <c r="AE235" i="23"/>
  <c r="AF231" i="23"/>
  <c r="AE231" i="23"/>
  <c r="AF227" i="23"/>
  <c r="AE227" i="23"/>
  <c r="AF223" i="23"/>
  <c r="AE223" i="23"/>
  <c r="AF219" i="23"/>
  <c r="AE219" i="23"/>
  <c r="AF215" i="23"/>
  <c r="AE215" i="23"/>
  <c r="AF211" i="23"/>
  <c r="AE211" i="23"/>
  <c r="AF207" i="23"/>
  <c r="AE207" i="23"/>
  <c r="AF203" i="23"/>
  <c r="AE203" i="23"/>
  <c r="AF199" i="23"/>
  <c r="AE199" i="23"/>
  <c r="AF195" i="23"/>
  <c r="AE195" i="23"/>
  <c r="AF191" i="23"/>
  <c r="AE191" i="23"/>
  <c r="AF187" i="23"/>
  <c r="AE187" i="23"/>
  <c r="AF183" i="23"/>
  <c r="AE183" i="23"/>
  <c r="AF179" i="23"/>
  <c r="AE179" i="23"/>
  <c r="AF175" i="23"/>
  <c r="AE175" i="23"/>
  <c r="AF171" i="23"/>
  <c r="AE171" i="23"/>
  <c r="AF167" i="23"/>
  <c r="AE167" i="23"/>
  <c r="AF163" i="23"/>
  <c r="AE163" i="23"/>
  <c r="AF159" i="23"/>
  <c r="AE159" i="23"/>
  <c r="AF155" i="23"/>
  <c r="AE155" i="23"/>
  <c r="AF151" i="23"/>
  <c r="AE151" i="23"/>
  <c r="AF147" i="23"/>
  <c r="AE147" i="23"/>
  <c r="AF143" i="23"/>
  <c r="AE143" i="23"/>
  <c r="AF139" i="23"/>
  <c r="AE139" i="23"/>
  <c r="AF135" i="23"/>
  <c r="AE135" i="23"/>
  <c r="AF131" i="23"/>
  <c r="AE131" i="23"/>
  <c r="AF127" i="23"/>
  <c r="AE127" i="23"/>
  <c r="AF123" i="23"/>
  <c r="AE123" i="23"/>
  <c r="AF119" i="23"/>
  <c r="AE119" i="23"/>
  <c r="AF115" i="23"/>
  <c r="AE115" i="23"/>
  <c r="AF111" i="23"/>
  <c r="AE111" i="23"/>
  <c r="AF107" i="23"/>
  <c r="AE107" i="23"/>
  <c r="AF103" i="23"/>
  <c r="AE103" i="23"/>
  <c r="AF99" i="23"/>
  <c r="AE99" i="23"/>
  <c r="AF95" i="23"/>
  <c r="AE95" i="23"/>
  <c r="AF91" i="23"/>
  <c r="AE91" i="23"/>
  <c r="AF87" i="23"/>
  <c r="AE87" i="23"/>
  <c r="AF83" i="23"/>
  <c r="AE83" i="23"/>
  <c r="AF79" i="23"/>
  <c r="AE79" i="23"/>
  <c r="AF35" i="23"/>
  <c r="AF31" i="23"/>
  <c r="AF27" i="23"/>
  <c r="AF250" i="23"/>
  <c r="AE250" i="23"/>
  <c r="AF246" i="23"/>
  <c r="AE246" i="23"/>
  <c r="AF242" i="23"/>
  <c r="AE242" i="23"/>
  <c r="AF238" i="23"/>
  <c r="AE238" i="23"/>
  <c r="AF234" i="23"/>
  <c r="AE234" i="23"/>
  <c r="AF230" i="23"/>
  <c r="AE230" i="23"/>
  <c r="AF226" i="23"/>
  <c r="AE226" i="23"/>
  <c r="AF222" i="23"/>
  <c r="AE222" i="23"/>
  <c r="AF218" i="23"/>
  <c r="AE218" i="23"/>
  <c r="AF214" i="23"/>
  <c r="AE214" i="23"/>
  <c r="AF210" i="23"/>
  <c r="AE210" i="23"/>
  <c r="AF206" i="23"/>
  <c r="AE206" i="23"/>
  <c r="AF202" i="23"/>
  <c r="AE202" i="23"/>
  <c r="AF198" i="23"/>
  <c r="AE198" i="23"/>
  <c r="AF194" i="23"/>
  <c r="AE194" i="23"/>
  <c r="AF190" i="23"/>
  <c r="AE190" i="23"/>
  <c r="AF186" i="23"/>
  <c r="AE186" i="23"/>
  <c r="AF182" i="23"/>
  <c r="AE182" i="23"/>
  <c r="AF178" i="23"/>
  <c r="AE178" i="23"/>
  <c r="AF174" i="23"/>
  <c r="AE174" i="23"/>
  <c r="AF170" i="23"/>
  <c r="AE170" i="23"/>
  <c r="AF166" i="23"/>
  <c r="AE166" i="23"/>
  <c r="AF162" i="23"/>
  <c r="AE162" i="23"/>
  <c r="AF158" i="23"/>
  <c r="AE158" i="23"/>
  <c r="AF154" i="23"/>
  <c r="AE154" i="23"/>
  <c r="AF150" i="23"/>
  <c r="AE150" i="23"/>
  <c r="AF146" i="23"/>
  <c r="AE146" i="23"/>
  <c r="AF142" i="23"/>
  <c r="AE142" i="23"/>
  <c r="AF138" i="23"/>
  <c r="AE138" i="23"/>
  <c r="AF134" i="23"/>
  <c r="AE134" i="23"/>
  <c r="AF130" i="23"/>
  <c r="AE130" i="23"/>
  <c r="AF126" i="23"/>
  <c r="AE126" i="23"/>
  <c r="AF122" i="23"/>
  <c r="AE122" i="23"/>
  <c r="AF118" i="23"/>
  <c r="AE118" i="23"/>
  <c r="AF114" i="23"/>
  <c r="AE114" i="23"/>
  <c r="AF110" i="23"/>
  <c r="AE110" i="23"/>
  <c r="AF106" i="23"/>
  <c r="AE106" i="23"/>
  <c r="AF102" i="23"/>
  <c r="AE102" i="23"/>
  <c r="AF98" i="23"/>
  <c r="AE98" i="23"/>
  <c r="AF94" i="23"/>
  <c r="AE94" i="23"/>
  <c r="AF90" i="23"/>
  <c r="AE90" i="23"/>
  <c r="AF86" i="23"/>
  <c r="AE86" i="23"/>
  <c r="AF82" i="23"/>
  <c r="AE82" i="23"/>
  <c r="AF78" i="23"/>
  <c r="AE78" i="23"/>
  <c r="AF34" i="23"/>
  <c r="AF30" i="23"/>
  <c r="AF25" i="23"/>
  <c r="AF21" i="23"/>
  <c r="AF3" i="23"/>
  <c r="AE3" i="23"/>
  <c r="AE4" i="23" s="1"/>
  <c r="AE5" i="23" s="1"/>
  <c r="AF24" i="23"/>
  <c r="AF20" i="23"/>
  <c r="AF16" i="23"/>
  <c r="AF12" i="23"/>
  <c r="AF8" i="23"/>
  <c r="AF4" i="23"/>
  <c r="AF485" i="23"/>
  <c r="AE485" i="23"/>
  <c r="AF489" i="23"/>
  <c r="AE489" i="23"/>
  <c r="AF493" i="23"/>
  <c r="AE493" i="23"/>
  <c r="AF497" i="23"/>
  <c r="AE497" i="23"/>
  <c r="AF484" i="23"/>
  <c r="AE484" i="23"/>
  <c r="AF488" i="23"/>
  <c r="AE488" i="23"/>
  <c r="AF492" i="23"/>
  <c r="AE492" i="23"/>
  <c r="AF496" i="23"/>
  <c r="AE496" i="23"/>
  <c r="AF500" i="23"/>
  <c r="AE500" i="23"/>
  <c r="AF481" i="23"/>
  <c r="AE481" i="23"/>
  <c r="AF477" i="23"/>
  <c r="AE477" i="23"/>
  <c r="AF473" i="23"/>
  <c r="AE473" i="23"/>
  <c r="AF469" i="23"/>
  <c r="AE469" i="23"/>
  <c r="AF465" i="23"/>
  <c r="AE465" i="23"/>
  <c r="AF461" i="23"/>
  <c r="AE461" i="23"/>
  <c r="AF457" i="23"/>
  <c r="AE457" i="23"/>
  <c r="AF453" i="23"/>
  <c r="AE453" i="23"/>
  <c r="AF449" i="23"/>
  <c r="AE449" i="23"/>
  <c r="AF445" i="23"/>
  <c r="AE445" i="23"/>
  <c r="AF441" i="23"/>
  <c r="AE441" i="23"/>
  <c r="AF437" i="23"/>
  <c r="AE437" i="23"/>
  <c r="AF433" i="23"/>
  <c r="AE433" i="23"/>
  <c r="AF429" i="23"/>
  <c r="AE429" i="23"/>
  <c r="AF425" i="23"/>
  <c r="AE425" i="23"/>
  <c r="AF421" i="23"/>
  <c r="AE421" i="23"/>
  <c r="AF417" i="23"/>
  <c r="AE417" i="23"/>
  <c r="AF413" i="23"/>
  <c r="AE413" i="23"/>
  <c r="AF409" i="23"/>
  <c r="AE409" i="23"/>
  <c r="AF405" i="23"/>
  <c r="AE405" i="23"/>
  <c r="AF401" i="23"/>
  <c r="AE401" i="23"/>
  <c r="AF397" i="23"/>
  <c r="AE397" i="23"/>
  <c r="AF393" i="23"/>
  <c r="AE393" i="23"/>
  <c r="AF389" i="23"/>
  <c r="AE389" i="23"/>
  <c r="AF385" i="23"/>
  <c r="AE385" i="23"/>
  <c r="AF381" i="23"/>
  <c r="AE381" i="23"/>
  <c r="AF377" i="23"/>
  <c r="AE377" i="23"/>
  <c r="AF373" i="23"/>
  <c r="AE373" i="23"/>
  <c r="AF369" i="23"/>
  <c r="AE369" i="23"/>
  <c r="AF365" i="23"/>
  <c r="AE365" i="23"/>
  <c r="AF361" i="23"/>
  <c r="AE361" i="23"/>
  <c r="AF357" i="23"/>
  <c r="AE357" i="23"/>
  <c r="AF353" i="23"/>
  <c r="AE353" i="23"/>
  <c r="AF349" i="23"/>
  <c r="AE349" i="23"/>
  <c r="AF345" i="23"/>
  <c r="AE345" i="23"/>
  <c r="AF341" i="23"/>
  <c r="AE341" i="23"/>
  <c r="AF337" i="23"/>
  <c r="AE337" i="23"/>
  <c r="AF333" i="23"/>
  <c r="AE333" i="23"/>
  <c r="AF329" i="23"/>
  <c r="AE329" i="23"/>
  <c r="AF325" i="23"/>
  <c r="AE325" i="23"/>
  <c r="AF321" i="23"/>
  <c r="AE321" i="23"/>
  <c r="AF317" i="23"/>
  <c r="AE317" i="23"/>
  <c r="AF313" i="23"/>
  <c r="AE313" i="23"/>
  <c r="AF309" i="23"/>
  <c r="AE309" i="23"/>
  <c r="AF305" i="23"/>
  <c r="AE305" i="23"/>
  <c r="AF301" i="23"/>
  <c r="AE301" i="23"/>
  <c r="AF297" i="23"/>
  <c r="AE297" i="23"/>
  <c r="AF293" i="23"/>
  <c r="AE293" i="23"/>
  <c r="AF289" i="23"/>
  <c r="AE289" i="23"/>
  <c r="AF285" i="23"/>
  <c r="AE285" i="23"/>
  <c r="AF281" i="23"/>
  <c r="AE281" i="23"/>
  <c r="AF277" i="23"/>
  <c r="AE277" i="23"/>
  <c r="AF273" i="23"/>
  <c r="AE273" i="23"/>
  <c r="AF269" i="23"/>
  <c r="AE269" i="23"/>
  <c r="AF265" i="23"/>
  <c r="AE265" i="23"/>
  <c r="AF261" i="23"/>
  <c r="AE261" i="23"/>
  <c r="AF257" i="23"/>
  <c r="AE257" i="23"/>
  <c r="AF478" i="23"/>
  <c r="AE478" i="23"/>
  <c r="AF474" i="23"/>
  <c r="AE474" i="23"/>
  <c r="AF470" i="23"/>
  <c r="AE470" i="23"/>
  <c r="AF466" i="23"/>
  <c r="AE466" i="23"/>
  <c r="AF462" i="23"/>
  <c r="AE462" i="23"/>
  <c r="AF458" i="23"/>
  <c r="AE458" i="23"/>
  <c r="AF454" i="23"/>
  <c r="AE454" i="23"/>
  <c r="AF450" i="23"/>
  <c r="AE450" i="23"/>
  <c r="AF446" i="23"/>
  <c r="AE446" i="23"/>
  <c r="AF442" i="23"/>
  <c r="AE442" i="23"/>
  <c r="AF438" i="23"/>
  <c r="AE438" i="23"/>
  <c r="AF434" i="23"/>
  <c r="AE434" i="23"/>
  <c r="AF430" i="23"/>
  <c r="AE430" i="23"/>
  <c r="AF426" i="23"/>
  <c r="AE426" i="23"/>
  <c r="AF422" i="23"/>
  <c r="AE422" i="23"/>
  <c r="AF418" i="23"/>
  <c r="AE418" i="23"/>
  <c r="AF414" i="23"/>
  <c r="AE414" i="23"/>
  <c r="AF410" i="23"/>
  <c r="AE410" i="23"/>
  <c r="AF406" i="23"/>
  <c r="AE406" i="23"/>
  <c r="AF402" i="23"/>
  <c r="AE402" i="23"/>
  <c r="AF398" i="23"/>
  <c r="AE398" i="23"/>
  <c r="AF394" i="23"/>
  <c r="AE394" i="23"/>
  <c r="AF390" i="23"/>
  <c r="AE390" i="23"/>
  <c r="AF386" i="23"/>
  <c r="AE386" i="23"/>
  <c r="AF382" i="23"/>
  <c r="AE382" i="23"/>
  <c r="AF378" i="23"/>
  <c r="AE378" i="23"/>
  <c r="AF374" i="23"/>
  <c r="AE374" i="23"/>
  <c r="AF370" i="23"/>
  <c r="AE370" i="23"/>
  <c r="AF366" i="23"/>
  <c r="AE366" i="23"/>
  <c r="AF362" i="23"/>
  <c r="AE362" i="23"/>
  <c r="AF358" i="23"/>
  <c r="AE358" i="23"/>
  <c r="AF354" i="23"/>
  <c r="AE354" i="23"/>
  <c r="AF350" i="23"/>
  <c r="AE350" i="23"/>
  <c r="AF346" i="23"/>
  <c r="AE346" i="23"/>
  <c r="AF342" i="23"/>
  <c r="AE342" i="23"/>
  <c r="AF338" i="23"/>
  <c r="AE338" i="23"/>
  <c r="AF334" i="23"/>
  <c r="AE334" i="23"/>
  <c r="AF330" i="23"/>
  <c r="AE330" i="23"/>
  <c r="AF326" i="23"/>
  <c r="AE326" i="23"/>
  <c r="AF322" i="23"/>
  <c r="AE322" i="23"/>
  <c r="AF318" i="23"/>
  <c r="AE318" i="23"/>
  <c r="AF314" i="23"/>
  <c r="AE314" i="23"/>
  <c r="AF310" i="23"/>
  <c r="AE310" i="23"/>
  <c r="AF306" i="23"/>
  <c r="AE306" i="23"/>
  <c r="AF302" i="23"/>
  <c r="AE302" i="23"/>
  <c r="AF298" i="23"/>
  <c r="AE298" i="23"/>
  <c r="AF294" i="23"/>
  <c r="AE294" i="23"/>
  <c r="AF290" i="23"/>
  <c r="AE290" i="23"/>
  <c r="AF286" i="23"/>
  <c r="AE286" i="23"/>
  <c r="AF282" i="23"/>
  <c r="AE282" i="23"/>
  <c r="AF278" i="23"/>
  <c r="AE278" i="23"/>
  <c r="AF274" i="23"/>
  <c r="AE274" i="23"/>
  <c r="AF270" i="23"/>
  <c r="AE270" i="23"/>
  <c r="AF266" i="23"/>
  <c r="AE266" i="23"/>
  <c r="AF262" i="23"/>
  <c r="AE262" i="23"/>
  <c r="AF258" i="23"/>
  <c r="AE258" i="23"/>
  <c r="AF254" i="23"/>
  <c r="AE254" i="23"/>
  <c r="AF253" i="23"/>
  <c r="AE253" i="23"/>
  <c r="AF249" i="23"/>
  <c r="AE249" i="23"/>
  <c r="AF245" i="23"/>
  <c r="AE245" i="23"/>
  <c r="AF241" i="23"/>
  <c r="AE241" i="23"/>
  <c r="AF237" i="23"/>
  <c r="AE237" i="23"/>
  <c r="AF233" i="23"/>
  <c r="AE233" i="23"/>
  <c r="AF229" i="23"/>
  <c r="AE229" i="23"/>
  <c r="AF225" i="23"/>
  <c r="AE225" i="23"/>
  <c r="AF221" i="23"/>
  <c r="AE221" i="23"/>
  <c r="AF217" i="23"/>
  <c r="AE217" i="23"/>
  <c r="AF213" i="23"/>
  <c r="AE213" i="23"/>
  <c r="AF209" i="23"/>
  <c r="AE209" i="23"/>
  <c r="AF205" i="23"/>
  <c r="AE205" i="23"/>
  <c r="AF201" i="23"/>
  <c r="AE201" i="23"/>
  <c r="AF197" i="23"/>
  <c r="AE197" i="23"/>
  <c r="AF193" i="23"/>
  <c r="AE193" i="23"/>
  <c r="AF189" i="23"/>
  <c r="AE189" i="23"/>
  <c r="AF185" i="23"/>
  <c r="AE185" i="23"/>
  <c r="AF181" i="23"/>
  <c r="AE181" i="23"/>
  <c r="AF177" i="23"/>
  <c r="AE177" i="23"/>
  <c r="AF173" i="23"/>
  <c r="AE173" i="23"/>
  <c r="AF169" i="23"/>
  <c r="AE169" i="23"/>
  <c r="AF165" i="23"/>
  <c r="AE165" i="23"/>
  <c r="AF161" i="23"/>
  <c r="AE161" i="23"/>
  <c r="AF157" i="23"/>
  <c r="AE157" i="23"/>
  <c r="AF153" i="23"/>
  <c r="AE153" i="23"/>
  <c r="AF149" i="23"/>
  <c r="AE149" i="23"/>
  <c r="AF145" i="23"/>
  <c r="AE145" i="23"/>
  <c r="AF141" i="23"/>
  <c r="AE141" i="23"/>
  <c r="AF137" i="23"/>
  <c r="AE137" i="23"/>
  <c r="AF133" i="23"/>
  <c r="AE133" i="23"/>
  <c r="AF129" i="23"/>
  <c r="AE129" i="23"/>
  <c r="AF125" i="23"/>
  <c r="AE125" i="23"/>
  <c r="AF121" i="23"/>
  <c r="AE121" i="23"/>
  <c r="AF117" i="23"/>
  <c r="AE117" i="23"/>
  <c r="AF113" i="23"/>
  <c r="AE113" i="23"/>
  <c r="AF109" i="23"/>
  <c r="AE109" i="23"/>
  <c r="AF105" i="23"/>
  <c r="AE105" i="23"/>
  <c r="AF101" i="23"/>
  <c r="AE101" i="23"/>
  <c r="AF97" i="23"/>
  <c r="AE97" i="23"/>
  <c r="AF93" i="23"/>
  <c r="AE93" i="23"/>
  <c r="AF89" i="23"/>
  <c r="AE89" i="23"/>
  <c r="AF85" i="23"/>
  <c r="AE85" i="23"/>
  <c r="AF81" i="23"/>
  <c r="AE81" i="23"/>
  <c r="AF77" i="23"/>
  <c r="AE77" i="23"/>
  <c r="AF33" i="23"/>
  <c r="AF29" i="23"/>
  <c r="AF252" i="23"/>
  <c r="AE252" i="23"/>
  <c r="AF248" i="23"/>
  <c r="AE248" i="23"/>
  <c r="AF244" i="23"/>
  <c r="AE244" i="23"/>
  <c r="AF240" i="23"/>
  <c r="AE240" i="23"/>
  <c r="AF236" i="23"/>
  <c r="AE236" i="23"/>
  <c r="AF232" i="23"/>
  <c r="AE232" i="23"/>
  <c r="AF228" i="23"/>
  <c r="AE228" i="23"/>
  <c r="AF224" i="23"/>
  <c r="AE224" i="23"/>
  <c r="AF220" i="23"/>
  <c r="AE220" i="23"/>
  <c r="AF216" i="23"/>
  <c r="AE216" i="23"/>
  <c r="AF212" i="23"/>
  <c r="AE212" i="23"/>
  <c r="AF208" i="23"/>
  <c r="AE208" i="23"/>
  <c r="AF204" i="23"/>
  <c r="AE204" i="23"/>
  <c r="AF200" i="23"/>
  <c r="AE200" i="23"/>
  <c r="AF196" i="23"/>
  <c r="AE196" i="23"/>
  <c r="AF192" i="23"/>
  <c r="AE192" i="23"/>
  <c r="AF188" i="23"/>
  <c r="AE188" i="23"/>
  <c r="AF184" i="23"/>
  <c r="AE184" i="23"/>
  <c r="AF180" i="23"/>
  <c r="AE180" i="23"/>
  <c r="AF176" i="23"/>
  <c r="AE176" i="23"/>
  <c r="AF172" i="23"/>
  <c r="AE172" i="23"/>
  <c r="AF168" i="23"/>
  <c r="AE168" i="23"/>
  <c r="AF164" i="23"/>
  <c r="AE164" i="23"/>
  <c r="AF160" i="23"/>
  <c r="AE160" i="23"/>
  <c r="AF156" i="23"/>
  <c r="AE156" i="23"/>
  <c r="AF152" i="23"/>
  <c r="AE152" i="23"/>
  <c r="AF148" i="23"/>
  <c r="AE148" i="23"/>
  <c r="AF144" i="23"/>
  <c r="AE144" i="23"/>
  <c r="AF140" i="23"/>
  <c r="AE140" i="23"/>
  <c r="AF136" i="23"/>
  <c r="AE136" i="23"/>
  <c r="AF132" i="23"/>
  <c r="AE132" i="23"/>
  <c r="AF128" i="23"/>
  <c r="AE128" i="23"/>
  <c r="AF124" i="23"/>
  <c r="AE124" i="23"/>
  <c r="AF120" i="23"/>
  <c r="AE120" i="23"/>
  <c r="AF116" i="23"/>
  <c r="AE116" i="23"/>
  <c r="AF112" i="23"/>
  <c r="AE112" i="23"/>
  <c r="AF108" i="23"/>
  <c r="AE108" i="23"/>
  <c r="AF104" i="23"/>
  <c r="AE104" i="23"/>
  <c r="AF100" i="23"/>
  <c r="AE100" i="23"/>
  <c r="AF96" i="23"/>
  <c r="AE96" i="23"/>
  <c r="AF92" i="23"/>
  <c r="AE92" i="23"/>
  <c r="AF88" i="23"/>
  <c r="AE88" i="23"/>
  <c r="AF84" i="23"/>
  <c r="AE84" i="23"/>
  <c r="AF80" i="23"/>
  <c r="AE80" i="23"/>
  <c r="AF32" i="23"/>
  <c r="AF28" i="23"/>
  <c r="AF23" i="23"/>
  <c r="AF26" i="23"/>
  <c r="AF22" i="23"/>
  <c r="AF18" i="23"/>
  <c r="AF14" i="23"/>
  <c r="AF10" i="23"/>
  <c r="AF6" i="23"/>
  <c r="AE6" i="23"/>
  <c r="AE7" i="23" s="1"/>
  <c r="AE8" i="23" s="1"/>
  <c r="AE9" i="23" s="1"/>
  <c r="AE10" i="23" s="1"/>
  <c r="AE11" i="23" s="1"/>
  <c r="AE12" i="23" s="1"/>
  <c r="AE13" i="23" s="1"/>
  <c r="AE14" i="23" s="1"/>
  <c r="AE15" i="23" s="1"/>
  <c r="AE16" i="23" s="1"/>
  <c r="AE17" i="23" s="1"/>
  <c r="AE18" i="23" s="1"/>
  <c r="AE19" i="23" s="1"/>
  <c r="AE20" i="23" s="1"/>
  <c r="AE21" i="23" s="1"/>
  <c r="AE22" i="23" s="1"/>
  <c r="AE23" i="23" s="1"/>
  <c r="AE24" i="23" s="1"/>
  <c r="AE25" i="23" s="1"/>
  <c r="AE26" i="23" s="1"/>
  <c r="AE27" i="23" s="1"/>
  <c r="AE28" i="23" s="1"/>
  <c r="AE29" i="23" s="1"/>
  <c r="AE30" i="23" s="1"/>
  <c r="AE31" i="23" s="1"/>
  <c r="AE32" i="23" s="1"/>
  <c r="AE33" i="23" s="1"/>
  <c r="AE34" i="23" s="1"/>
  <c r="AE35" i="23" s="1"/>
  <c r="AF75" i="23"/>
  <c r="AF71" i="23"/>
  <c r="AF67" i="23"/>
  <c r="AF63" i="23"/>
  <c r="AF59" i="23"/>
  <c r="AF55" i="23"/>
  <c r="AF51" i="23"/>
  <c r="AF47" i="23"/>
  <c r="AF43" i="23"/>
  <c r="AF39" i="23"/>
  <c r="AF74" i="23"/>
  <c r="AF70" i="23"/>
  <c r="AF66" i="23"/>
  <c r="AF62" i="23"/>
  <c r="AF58" i="23"/>
  <c r="AF54" i="23"/>
  <c r="AF50" i="23"/>
  <c r="AF46" i="23"/>
  <c r="AF42" i="23"/>
  <c r="AF38" i="23"/>
  <c r="AC19" i="23"/>
  <c r="AF19" i="23"/>
  <c r="AC15" i="23"/>
  <c r="AF15" i="23"/>
  <c r="AC11" i="23"/>
  <c r="AG11" i="23" s="1"/>
  <c r="AF11" i="23"/>
  <c r="AC7" i="23"/>
  <c r="AF7" i="23"/>
  <c r="AF73" i="23"/>
  <c r="AF69" i="23"/>
  <c r="AF65" i="23"/>
  <c r="AF61" i="23"/>
  <c r="AF57" i="23"/>
  <c r="AF53" i="23"/>
  <c r="AF49" i="23"/>
  <c r="AF45" i="23"/>
  <c r="AF41" i="23"/>
  <c r="AF37" i="23"/>
  <c r="AF76" i="23"/>
  <c r="AF72" i="23"/>
  <c r="AF68" i="23"/>
  <c r="AF64" i="23"/>
  <c r="AF60" i="23"/>
  <c r="AF56" i="23"/>
  <c r="AF52" i="23"/>
  <c r="AF48" i="23"/>
  <c r="AF44" i="23"/>
  <c r="AF40" i="23"/>
  <c r="AF36" i="23"/>
  <c r="AC17" i="23"/>
  <c r="AF17" i="23"/>
  <c r="AC13" i="23"/>
  <c r="AF13" i="23"/>
  <c r="AC9" i="23"/>
  <c r="AF9" i="23"/>
  <c r="AF5" i="23"/>
  <c r="AB3" i="23"/>
  <c r="AB4" i="23" s="1"/>
  <c r="AB5" i="23" s="1"/>
  <c r="AB6" i="23" s="1"/>
  <c r="AB7" i="23" s="1"/>
  <c r="AB8" i="23" s="1"/>
  <c r="AB9" i="23" s="1"/>
  <c r="AB10" i="23" s="1"/>
  <c r="AB11" i="23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C3" i="23"/>
  <c r="AG3" i="23" s="1"/>
  <c r="AD3" i="23"/>
  <c r="AH3" i="23" s="1"/>
  <c r="AD7" i="23"/>
  <c r="AD11" i="23"/>
  <c r="AD15" i="23"/>
  <c r="AD19" i="23"/>
  <c r="AC16" i="23"/>
  <c r="AD16" i="23"/>
  <c r="AC12" i="23"/>
  <c r="AG12" i="23" s="1"/>
  <c r="AD12" i="23"/>
  <c r="AC8" i="23"/>
  <c r="AD8" i="23"/>
  <c r="AD4" i="23"/>
  <c r="AC18" i="23"/>
  <c r="AD18" i="23"/>
  <c r="AC14" i="23"/>
  <c r="AD14" i="23"/>
  <c r="AD10" i="23"/>
  <c r="AC6" i="23"/>
  <c r="AG6" i="23" s="1"/>
  <c r="AD6" i="23"/>
  <c r="AH6" i="23" s="1"/>
  <c r="Q16" i="23"/>
  <c r="N15" i="23"/>
  <c r="N3" i="23"/>
  <c r="O11" i="23"/>
  <c r="O8" i="23"/>
  <c r="N16" i="23"/>
  <c r="N5" i="23"/>
  <c r="Q6" i="23"/>
  <c r="O9" i="23"/>
  <c r="O6" i="23"/>
  <c r="O14" i="23"/>
  <c r="O7" i="23"/>
  <c r="Q4" i="23"/>
  <c r="N12" i="23"/>
  <c r="N10" i="23"/>
  <c r="O2" i="23"/>
  <c r="N13" i="23"/>
  <c r="N2" i="23"/>
  <c r="N4" i="23"/>
  <c r="O213" i="23"/>
  <c r="N213" i="23"/>
  <c r="O217" i="23"/>
  <c r="N217" i="23"/>
  <c r="O221" i="23"/>
  <c r="N221" i="23"/>
  <c r="O225" i="23"/>
  <c r="N225" i="23"/>
  <c r="O229" i="23"/>
  <c r="N229" i="23"/>
  <c r="O233" i="23"/>
  <c r="N233" i="23"/>
  <c r="O237" i="23"/>
  <c r="N237" i="23"/>
  <c r="O241" i="23"/>
  <c r="N241" i="23"/>
  <c r="O245" i="23"/>
  <c r="N245" i="23"/>
  <c r="O249" i="23"/>
  <c r="N249" i="23"/>
  <c r="O253" i="23"/>
  <c r="N253" i="23"/>
  <c r="O257" i="23"/>
  <c r="N257" i="23"/>
  <c r="O261" i="23"/>
  <c r="N261" i="23"/>
  <c r="O265" i="23"/>
  <c r="N265" i="23"/>
  <c r="O269" i="23"/>
  <c r="N269" i="23"/>
  <c r="O273" i="23"/>
  <c r="N273" i="23"/>
  <c r="O277" i="23"/>
  <c r="N277" i="23"/>
  <c r="O281" i="23"/>
  <c r="N281" i="23"/>
  <c r="O285" i="23"/>
  <c r="N285" i="23"/>
  <c r="O289" i="23"/>
  <c r="N289" i="23"/>
  <c r="O293" i="23"/>
  <c r="N293" i="23"/>
  <c r="O297" i="23"/>
  <c r="N297" i="23"/>
  <c r="O301" i="23"/>
  <c r="N301" i="23"/>
  <c r="O305" i="23"/>
  <c r="N305" i="23"/>
  <c r="O309" i="23"/>
  <c r="N309" i="23"/>
  <c r="O313" i="23"/>
  <c r="N313" i="23"/>
  <c r="O317" i="23"/>
  <c r="N317" i="23"/>
  <c r="O321" i="23"/>
  <c r="N321" i="23"/>
  <c r="O325" i="23"/>
  <c r="N325" i="23"/>
  <c r="O329" i="23"/>
  <c r="N329" i="23"/>
  <c r="O333" i="23"/>
  <c r="N333" i="23"/>
  <c r="O337" i="23"/>
  <c r="N337" i="23"/>
  <c r="O341" i="23"/>
  <c r="N341" i="23"/>
  <c r="O345" i="23"/>
  <c r="N345" i="23"/>
  <c r="O349" i="23"/>
  <c r="N349" i="23"/>
  <c r="O353" i="23"/>
  <c r="N353" i="23"/>
  <c r="O357" i="23"/>
  <c r="N357" i="23"/>
  <c r="O361" i="23"/>
  <c r="N361" i="23"/>
  <c r="O365" i="23"/>
  <c r="N365" i="23"/>
  <c r="O369" i="23"/>
  <c r="N369" i="23"/>
  <c r="O373" i="23"/>
  <c r="N373" i="23"/>
  <c r="O377" i="23"/>
  <c r="N377" i="23"/>
  <c r="O381" i="23"/>
  <c r="N381" i="23"/>
  <c r="O385" i="23"/>
  <c r="N385" i="23"/>
  <c r="O389" i="23"/>
  <c r="N389" i="23"/>
  <c r="O393" i="23"/>
  <c r="N393" i="23"/>
  <c r="O397" i="23"/>
  <c r="N397" i="23"/>
  <c r="O401" i="23"/>
  <c r="N401" i="23"/>
  <c r="O405" i="23"/>
  <c r="N405" i="23"/>
  <c r="O409" i="23"/>
  <c r="N409" i="23"/>
  <c r="O413" i="23"/>
  <c r="N413" i="23"/>
  <c r="O417" i="23"/>
  <c r="N417" i="23"/>
  <c r="O421" i="23"/>
  <c r="N421" i="23"/>
  <c r="O425" i="23"/>
  <c r="N425" i="23"/>
  <c r="O429" i="23"/>
  <c r="N429" i="23"/>
  <c r="O433" i="23"/>
  <c r="N433" i="23"/>
  <c r="O437" i="23"/>
  <c r="N437" i="23"/>
  <c r="O441" i="23"/>
  <c r="N441" i="23"/>
  <c r="O445" i="23"/>
  <c r="N445" i="23"/>
  <c r="O449" i="23"/>
  <c r="N449" i="23"/>
  <c r="O453" i="23"/>
  <c r="N453" i="23"/>
  <c r="O457" i="23"/>
  <c r="N457" i="23"/>
  <c r="O461" i="23"/>
  <c r="N461" i="23"/>
  <c r="O465" i="23"/>
  <c r="N465" i="23"/>
  <c r="O469" i="23"/>
  <c r="N469" i="23"/>
  <c r="O473" i="23"/>
  <c r="N473" i="23"/>
  <c r="O477" i="23"/>
  <c r="N477" i="23"/>
  <c r="O481" i="23"/>
  <c r="N481" i="23"/>
  <c r="O485" i="23"/>
  <c r="N485" i="23"/>
  <c r="O489" i="23"/>
  <c r="N489" i="23"/>
  <c r="O493" i="23"/>
  <c r="N493" i="23"/>
  <c r="O497" i="23"/>
  <c r="N497" i="23"/>
  <c r="O17" i="23"/>
  <c r="N17" i="23"/>
  <c r="O21" i="23"/>
  <c r="N21" i="23"/>
  <c r="O25" i="23"/>
  <c r="N25" i="23"/>
  <c r="O29" i="23"/>
  <c r="N29" i="23"/>
  <c r="O33" i="23"/>
  <c r="N33" i="23"/>
  <c r="O37" i="23"/>
  <c r="N37" i="23"/>
  <c r="O212" i="23"/>
  <c r="N212" i="23"/>
  <c r="O216" i="23"/>
  <c r="N216" i="23"/>
  <c r="O220" i="23"/>
  <c r="N220" i="23"/>
  <c r="O224" i="23"/>
  <c r="N224" i="23"/>
  <c r="O228" i="23"/>
  <c r="N228" i="23"/>
  <c r="O232" i="23"/>
  <c r="N232" i="23"/>
  <c r="O236" i="23"/>
  <c r="N236" i="23"/>
  <c r="O240" i="23"/>
  <c r="N240" i="23"/>
  <c r="O244" i="23"/>
  <c r="N244" i="23"/>
  <c r="O248" i="23"/>
  <c r="N248" i="23"/>
  <c r="O252" i="23"/>
  <c r="N252" i="23"/>
  <c r="O256" i="23"/>
  <c r="N256" i="23"/>
  <c r="O260" i="23"/>
  <c r="N260" i="23"/>
  <c r="O264" i="23"/>
  <c r="N264" i="23"/>
  <c r="O268" i="23"/>
  <c r="N268" i="23"/>
  <c r="O272" i="23"/>
  <c r="N272" i="23"/>
  <c r="O276" i="23"/>
  <c r="N276" i="23"/>
  <c r="O280" i="23"/>
  <c r="N280" i="23"/>
  <c r="O284" i="23"/>
  <c r="N284" i="23"/>
  <c r="O288" i="23"/>
  <c r="N288" i="23"/>
  <c r="O292" i="23"/>
  <c r="N292" i="23"/>
  <c r="O296" i="23"/>
  <c r="N296" i="23"/>
  <c r="O300" i="23"/>
  <c r="N300" i="23"/>
  <c r="O304" i="23"/>
  <c r="N304" i="23"/>
  <c r="O308" i="23"/>
  <c r="N308" i="23"/>
  <c r="O312" i="23"/>
  <c r="N312" i="23"/>
  <c r="O316" i="23"/>
  <c r="N316" i="23"/>
  <c r="O320" i="23"/>
  <c r="N320" i="23"/>
  <c r="O324" i="23"/>
  <c r="N324" i="23"/>
  <c r="O328" i="23"/>
  <c r="N328" i="23"/>
  <c r="O332" i="23"/>
  <c r="N332" i="23"/>
  <c r="O336" i="23"/>
  <c r="N336" i="23"/>
  <c r="O340" i="23"/>
  <c r="N340" i="23"/>
  <c r="O344" i="23"/>
  <c r="N344" i="23"/>
  <c r="O348" i="23"/>
  <c r="N348" i="23"/>
  <c r="O352" i="23"/>
  <c r="N352" i="23"/>
  <c r="O356" i="23"/>
  <c r="N356" i="23"/>
  <c r="O360" i="23"/>
  <c r="N360" i="23"/>
  <c r="O364" i="23"/>
  <c r="N364" i="23"/>
  <c r="O368" i="23"/>
  <c r="N368" i="23"/>
  <c r="O372" i="23"/>
  <c r="N372" i="23"/>
  <c r="O376" i="23"/>
  <c r="N376" i="23"/>
  <c r="O380" i="23"/>
  <c r="N380" i="23"/>
  <c r="O384" i="23"/>
  <c r="N384" i="23"/>
  <c r="O388" i="23"/>
  <c r="N388" i="23"/>
  <c r="O392" i="23"/>
  <c r="N392" i="23"/>
  <c r="O396" i="23"/>
  <c r="N396" i="23"/>
  <c r="O400" i="23"/>
  <c r="N400" i="23"/>
  <c r="O404" i="23"/>
  <c r="N404" i="23"/>
  <c r="O408" i="23"/>
  <c r="N408" i="23"/>
  <c r="O412" i="23"/>
  <c r="N412" i="23"/>
  <c r="O416" i="23"/>
  <c r="N416" i="23"/>
  <c r="O420" i="23"/>
  <c r="N420" i="23"/>
  <c r="O424" i="23"/>
  <c r="N424" i="23"/>
  <c r="O428" i="23"/>
  <c r="N428" i="23"/>
  <c r="O432" i="23"/>
  <c r="N432" i="23"/>
  <c r="O436" i="23"/>
  <c r="N436" i="23"/>
  <c r="O440" i="23"/>
  <c r="N440" i="23"/>
  <c r="O444" i="23"/>
  <c r="N444" i="23"/>
  <c r="O448" i="23"/>
  <c r="N448" i="23"/>
  <c r="O452" i="23"/>
  <c r="N452" i="23"/>
  <c r="O456" i="23"/>
  <c r="N456" i="23"/>
  <c r="O460" i="23"/>
  <c r="N460" i="23"/>
  <c r="O464" i="23"/>
  <c r="N464" i="23"/>
  <c r="O468" i="23"/>
  <c r="N468" i="23"/>
  <c r="O472" i="23"/>
  <c r="N472" i="23"/>
  <c r="O476" i="23"/>
  <c r="N476" i="23"/>
  <c r="O480" i="23"/>
  <c r="N480" i="23"/>
  <c r="O484" i="23"/>
  <c r="N484" i="23"/>
  <c r="O488" i="23"/>
  <c r="N488" i="23"/>
  <c r="O492" i="23"/>
  <c r="N492" i="23"/>
  <c r="O496" i="23"/>
  <c r="N496" i="23"/>
  <c r="O500" i="23"/>
  <c r="N500" i="23"/>
  <c r="O20" i="23"/>
  <c r="N20" i="23"/>
  <c r="O24" i="23"/>
  <c r="N24" i="23"/>
  <c r="O28" i="23"/>
  <c r="N28" i="23"/>
  <c r="O32" i="23"/>
  <c r="N32" i="23"/>
  <c r="O36" i="23"/>
  <c r="N36" i="23"/>
  <c r="O40" i="23"/>
  <c r="N40" i="23"/>
  <c r="O208" i="23"/>
  <c r="N208" i="23"/>
  <c r="O204" i="23"/>
  <c r="N204" i="23"/>
  <c r="O200" i="23"/>
  <c r="N200" i="23"/>
  <c r="O196" i="23"/>
  <c r="N196" i="23"/>
  <c r="O192" i="23"/>
  <c r="N192" i="23"/>
  <c r="O188" i="23"/>
  <c r="N188" i="23"/>
  <c r="O184" i="23"/>
  <c r="N184" i="23"/>
  <c r="O180" i="23"/>
  <c r="N180" i="23"/>
  <c r="O176" i="23"/>
  <c r="N176" i="23"/>
  <c r="O172" i="23"/>
  <c r="N172" i="23"/>
  <c r="O168" i="23"/>
  <c r="N168" i="23"/>
  <c r="O164" i="23"/>
  <c r="N164" i="23"/>
  <c r="O160" i="23"/>
  <c r="N160" i="23"/>
  <c r="O156" i="23"/>
  <c r="N156" i="23"/>
  <c r="O152" i="23"/>
  <c r="N152" i="23"/>
  <c r="O148" i="23"/>
  <c r="N148" i="23"/>
  <c r="O144" i="23"/>
  <c r="N144" i="23"/>
  <c r="O140" i="23"/>
  <c r="N140" i="23"/>
  <c r="O136" i="23"/>
  <c r="N136" i="23"/>
  <c r="O132" i="23"/>
  <c r="N132" i="23"/>
  <c r="O128" i="23"/>
  <c r="N128" i="23"/>
  <c r="O124" i="23"/>
  <c r="N124" i="23"/>
  <c r="O120" i="23"/>
  <c r="N120" i="23"/>
  <c r="O116" i="23"/>
  <c r="N116" i="23"/>
  <c r="O112" i="23"/>
  <c r="N112" i="23"/>
  <c r="O108" i="23"/>
  <c r="N108" i="23"/>
  <c r="O104" i="23"/>
  <c r="N104" i="23"/>
  <c r="O100" i="23"/>
  <c r="N100" i="23"/>
  <c r="O96" i="23"/>
  <c r="N96" i="23"/>
  <c r="O92" i="23"/>
  <c r="N92" i="23"/>
  <c r="O88" i="23"/>
  <c r="N88" i="23"/>
  <c r="O84" i="23"/>
  <c r="N84" i="23"/>
  <c r="O80" i="23"/>
  <c r="N80" i="23"/>
  <c r="O76" i="23"/>
  <c r="N76" i="23"/>
  <c r="O72" i="23"/>
  <c r="N72" i="23"/>
  <c r="O68" i="23"/>
  <c r="N68" i="23"/>
  <c r="O64" i="23"/>
  <c r="N64" i="23"/>
  <c r="O60" i="23"/>
  <c r="N60" i="23"/>
  <c r="O56" i="23"/>
  <c r="N56" i="23"/>
  <c r="O52" i="23"/>
  <c r="N52" i="23"/>
  <c r="O48" i="23"/>
  <c r="N48" i="23"/>
  <c r="O44" i="23"/>
  <c r="N44" i="23"/>
  <c r="O209" i="23"/>
  <c r="N209" i="23"/>
  <c r="O205" i="23"/>
  <c r="N205" i="23"/>
  <c r="O201" i="23"/>
  <c r="N201" i="23"/>
  <c r="O197" i="23"/>
  <c r="N197" i="23"/>
  <c r="O193" i="23"/>
  <c r="N193" i="23"/>
  <c r="O189" i="23"/>
  <c r="N189" i="23"/>
  <c r="O185" i="23"/>
  <c r="N185" i="23"/>
  <c r="O181" i="23"/>
  <c r="N181" i="23"/>
  <c r="O177" i="23"/>
  <c r="N177" i="23"/>
  <c r="O173" i="23"/>
  <c r="N173" i="23"/>
  <c r="O169" i="23"/>
  <c r="N169" i="23"/>
  <c r="O165" i="23"/>
  <c r="N165" i="23"/>
  <c r="O161" i="23"/>
  <c r="N161" i="23"/>
  <c r="O157" i="23"/>
  <c r="N157" i="23"/>
  <c r="O153" i="23"/>
  <c r="N153" i="23"/>
  <c r="O149" i="23"/>
  <c r="N149" i="23"/>
  <c r="O145" i="23"/>
  <c r="N145" i="23"/>
  <c r="O141" i="23"/>
  <c r="N141" i="23"/>
  <c r="O137" i="23"/>
  <c r="N137" i="23"/>
  <c r="O133" i="23"/>
  <c r="N133" i="23"/>
  <c r="O129" i="23"/>
  <c r="N129" i="23"/>
  <c r="O125" i="23"/>
  <c r="N125" i="23"/>
  <c r="O121" i="23"/>
  <c r="N121" i="23"/>
  <c r="O117" i="23"/>
  <c r="N117" i="23"/>
  <c r="O113" i="23"/>
  <c r="N113" i="23"/>
  <c r="O109" i="23"/>
  <c r="N109" i="23"/>
  <c r="O105" i="23"/>
  <c r="N105" i="23"/>
  <c r="O101" i="23"/>
  <c r="N101" i="23"/>
  <c r="O97" i="23"/>
  <c r="N97" i="23"/>
  <c r="O93" i="23"/>
  <c r="N93" i="23"/>
  <c r="O89" i="23"/>
  <c r="N89" i="23"/>
  <c r="O85" i="23"/>
  <c r="N85" i="23"/>
  <c r="O81" i="23"/>
  <c r="N81" i="23"/>
  <c r="O77" i="23"/>
  <c r="N77" i="23"/>
  <c r="O73" i="23"/>
  <c r="N73" i="23"/>
  <c r="O69" i="23"/>
  <c r="N69" i="23"/>
  <c r="O65" i="23"/>
  <c r="N65" i="23"/>
  <c r="O61" i="23"/>
  <c r="N61" i="23"/>
  <c r="O57" i="23"/>
  <c r="N57" i="23"/>
  <c r="O53" i="23"/>
  <c r="N53" i="23"/>
  <c r="O49" i="23"/>
  <c r="N49" i="23"/>
  <c r="O45" i="23"/>
  <c r="N45" i="23"/>
  <c r="O41" i="23"/>
  <c r="N41" i="23"/>
  <c r="P116" i="23"/>
  <c r="P100" i="23"/>
  <c r="P84" i="23"/>
  <c r="P76" i="23"/>
  <c r="P68" i="23"/>
  <c r="P60" i="23"/>
  <c r="P52" i="23"/>
  <c r="P44" i="23"/>
  <c r="P36" i="23"/>
  <c r="O211" i="23"/>
  <c r="N211" i="23"/>
  <c r="O215" i="23"/>
  <c r="N215" i="23"/>
  <c r="O219" i="23"/>
  <c r="N219" i="23"/>
  <c r="O223" i="23"/>
  <c r="N223" i="23"/>
  <c r="O227" i="23"/>
  <c r="N227" i="23"/>
  <c r="O231" i="23"/>
  <c r="N231" i="23"/>
  <c r="O235" i="23"/>
  <c r="N235" i="23"/>
  <c r="O239" i="23"/>
  <c r="N239" i="23"/>
  <c r="O243" i="23"/>
  <c r="N243" i="23"/>
  <c r="O247" i="23"/>
  <c r="N247" i="23"/>
  <c r="O251" i="23"/>
  <c r="N251" i="23"/>
  <c r="O255" i="23"/>
  <c r="N255" i="23"/>
  <c r="O259" i="23"/>
  <c r="N259" i="23"/>
  <c r="O263" i="23"/>
  <c r="N263" i="23"/>
  <c r="O267" i="23"/>
  <c r="N267" i="23"/>
  <c r="O271" i="23"/>
  <c r="N271" i="23"/>
  <c r="O275" i="23"/>
  <c r="N275" i="23"/>
  <c r="O279" i="23"/>
  <c r="N279" i="23"/>
  <c r="O283" i="23"/>
  <c r="N283" i="23"/>
  <c r="O287" i="23"/>
  <c r="N287" i="23"/>
  <c r="O291" i="23"/>
  <c r="N291" i="23"/>
  <c r="O295" i="23"/>
  <c r="N295" i="23"/>
  <c r="O299" i="23"/>
  <c r="N299" i="23"/>
  <c r="O303" i="23"/>
  <c r="N303" i="23"/>
  <c r="O307" i="23"/>
  <c r="N307" i="23"/>
  <c r="O311" i="23"/>
  <c r="N311" i="23"/>
  <c r="O315" i="23"/>
  <c r="N315" i="23"/>
  <c r="O319" i="23"/>
  <c r="N319" i="23"/>
  <c r="O323" i="23"/>
  <c r="N323" i="23"/>
  <c r="O327" i="23"/>
  <c r="N327" i="23"/>
  <c r="O331" i="23"/>
  <c r="N331" i="23"/>
  <c r="O335" i="23"/>
  <c r="N335" i="23"/>
  <c r="O339" i="23"/>
  <c r="N339" i="23"/>
  <c r="O343" i="23"/>
  <c r="N343" i="23"/>
  <c r="O347" i="23"/>
  <c r="N347" i="23"/>
  <c r="O351" i="23"/>
  <c r="N351" i="23"/>
  <c r="O355" i="23"/>
  <c r="N355" i="23"/>
  <c r="O359" i="23"/>
  <c r="N359" i="23"/>
  <c r="O363" i="23"/>
  <c r="N363" i="23"/>
  <c r="O367" i="23"/>
  <c r="N367" i="23"/>
  <c r="O371" i="23"/>
  <c r="N371" i="23"/>
  <c r="O375" i="23"/>
  <c r="N375" i="23"/>
  <c r="O379" i="23"/>
  <c r="N379" i="23"/>
  <c r="O383" i="23"/>
  <c r="N383" i="23"/>
  <c r="O387" i="23"/>
  <c r="N387" i="23"/>
  <c r="O391" i="23"/>
  <c r="N391" i="23"/>
  <c r="O395" i="23"/>
  <c r="N395" i="23"/>
  <c r="O399" i="23"/>
  <c r="N399" i="23"/>
  <c r="O403" i="23"/>
  <c r="N403" i="23"/>
  <c r="O407" i="23"/>
  <c r="N407" i="23"/>
  <c r="O411" i="23"/>
  <c r="N411" i="23"/>
  <c r="O415" i="23"/>
  <c r="N415" i="23"/>
  <c r="O419" i="23"/>
  <c r="N419" i="23"/>
  <c r="O423" i="23"/>
  <c r="N423" i="23"/>
  <c r="O427" i="23"/>
  <c r="N427" i="23"/>
  <c r="O431" i="23"/>
  <c r="N431" i="23"/>
  <c r="O435" i="23"/>
  <c r="N435" i="23"/>
  <c r="O439" i="23"/>
  <c r="N439" i="23"/>
  <c r="O443" i="23"/>
  <c r="N443" i="23"/>
  <c r="O447" i="23"/>
  <c r="N447" i="23"/>
  <c r="O451" i="23"/>
  <c r="N451" i="23"/>
  <c r="O455" i="23"/>
  <c r="N455" i="23"/>
  <c r="O459" i="23"/>
  <c r="N459" i="23"/>
  <c r="O463" i="23"/>
  <c r="N463" i="23"/>
  <c r="O467" i="23"/>
  <c r="N467" i="23"/>
  <c r="O471" i="23"/>
  <c r="N471" i="23"/>
  <c r="O475" i="23"/>
  <c r="N475" i="23"/>
  <c r="O479" i="23"/>
  <c r="N479" i="23"/>
  <c r="O483" i="23"/>
  <c r="N483" i="23"/>
  <c r="O487" i="23"/>
  <c r="N487" i="23"/>
  <c r="O491" i="23"/>
  <c r="N491" i="23"/>
  <c r="O495" i="23"/>
  <c r="N495" i="23"/>
  <c r="O499" i="23"/>
  <c r="N499" i="23"/>
  <c r="O19" i="23"/>
  <c r="N19" i="23"/>
  <c r="O23" i="23"/>
  <c r="N23" i="23"/>
  <c r="O27" i="23"/>
  <c r="N27" i="23"/>
  <c r="O31" i="23"/>
  <c r="N31" i="23"/>
  <c r="O35" i="23"/>
  <c r="N35" i="23"/>
  <c r="O39" i="23"/>
  <c r="N39" i="23"/>
  <c r="O214" i="23"/>
  <c r="N214" i="23"/>
  <c r="O218" i="23"/>
  <c r="N218" i="23"/>
  <c r="O222" i="23"/>
  <c r="N222" i="23"/>
  <c r="O226" i="23"/>
  <c r="N226" i="23"/>
  <c r="O230" i="23"/>
  <c r="N230" i="23"/>
  <c r="O234" i="23"/>
  <c r="N234" i="23"/>
  <c r="O238" i="23"/>
  <c r="N238" i="23"/>
  <c r="O242" i="23"/>
  <c r="N242" i="23"/>
  <c r="O246" i="23"/>
  <c r="N246" i="23"/>
  <c r="O250" i="23"/>
  <c r="N250" i="23"/>
  <c r="O254" i="23"/>
  <c r="N254" i="23"/>
  <c r="O258" i="23"/>
  <c r="N258" i="23"/>
  <c r="O262" i="23"/>
  <c r="N262" i="23"/>
  <c r="O266" i="23"/>
  <c r="N266" i="23"/>
  <c r="O270" i="23"/>
  <c r="N270" i="23"/>
  <c r="O274" i="23"/>
  <c r="N274" i="23"/>
  <c r="O278" i="23"/>
  <c r="N278" i="23"/>
  <c r="O282" i="23"/>
  <c r="N282" i="23"/>
  <c r="O286" i="23"/>
  <c r="N286" i="23"/>
  <c r="O290" i="23"/>
  <c r="N290" i="23"/>
  <c r="O294" i="23"/>
  <c r="N294" i="23"/>
  <c r="O298" i="23"/>
  <c r="N298" i="23"/>
  <c r="O302" i="23"/>
  <c r="N302" i="23"/>
  <c r="O306" i="23"/>
  <c r="N306" i="23"/>
  <c r="O310" i="23"/>
  <c r="N310" i="23"/>
  <c r="O314" i="23"/>
  <c r="N314" i="23"/>
  <c r="O318" i="23"/>
  <c r="N318" i="23"/>
  <c r="O322" i="23"/>
  <c r="N322" i="23"/>
  <c r="O326" i="23"/>
  <c r="N326" i="23"/>
  <c r="O330" i="23"/>
  <c r="N330" i="23"/>
  <c r="O334" i="23"/>
  <c r="N334" i="23"/>
  <c r="O338" i="23"/>
  <c r="N338" i="23"/>
  <c r="O342" i="23"/>
  <c r="N342" i="23"/>
  <c r="O346" i="23"/>
  <c r="N346" i="23"/>
  <c r="O350" i="23"/>
  <c r="N350" i="23"/>
  <c r="O354" i="23"/>
  <c r="N354" i="23"/>
  <c r="O358" i="23"/>
  <c r="N358" i="23"/>
  <c r="O362" i="23"/>
  <c r="N362" i="23"/>
  <c r="O366" i="23"/>
  <c r="N366" i="23"/>
  <c r="O370" i="23"/>
  <c r="N370" i="23"/>
  <c r="O374" i="23"/>
  <c r="N374" i="23"/>
  <c r="O378" i="23"/>
  <c r="N378" i="23"/>
  <c r="O382" i="23"/>
  <c r="N382" i="23"/>
  <c r="O386" i="23"/>
  <c r="N386" i="23"/>
  <c r="O390" i="23"/>
  <c r="N390" i="23"/>
  <c r="O394" i="23"/>
  <c r="N394" i="23"/>
  <c r="O398" i="23"/>
  <c r="N398" i="23"/>
  <c r="O402" i="23"/>
  <c r="N402" i="23"/>
  <c r="O406" i="23"/>
  <c r="N406" i="23"/>
  <c r="O410" i="23"/>
  <c r="N410" i="23"/>
  <c r="O414" i="23"/>
  <c r="N414" i="23"/>
  <c r="O418" i="23"/>
  <c r="N418" i="23"/>
  <c r="O422" i="23"/>
  <c r="N422" i="23"/>
  <c r="O426" i="23"/>
  <c r="N426" i="23"/>
  <c r="O430" i="23"/>
  <c r="N430" i="23"/>
  <c r="O434" i="23"/>
  <c r="N434" i="23"/>
  <c r="O438" i="23"/>
  <c r="N438" i="23"/>
  <c r="O442" i="23"/>
  <c r="N442" i="23"/>
  <c r="O446" i="23"/>
  <c r="N446" i="23"/>
  <c r="O450" i="23"/>
  <c r="N450" i="23"/>
  <c r="O454" i="23"/>
  <c r="N454" i="23"/>
  <c r="O458" i="23"/>
  <c r="N458" i="23"/>
  <c r="O462" i="23"/>
  <c r="N462" i="23"/>
  <c r="O466" i="23"/>
  <c r="N466" i="23"/>
  <c r="O470" i="23"/>
  <c r="N470" i="23"/>
  <c r="O474" i="23"/>
  <c r="N474" i="23"/>
  <c r="O478" i="23"/>
  <c r="N478" i="23"/>
  <c r="O482" i="23"/>
  <c r="N482" i="23"/>
  <c r="O486" i="23"/>
  <c r="N486" i="23"/>
  <c r="O490" i="23"/>
  <c r="N490" i="23"/>
  <c r="O494" i="23"/>
  <c r="N494" i="23"/>
  <c r="O498" i="23"/>
  <c r="N498" i="23"/>
  <c r="O18" i="23"/>
  <c r="N18" i="23"/>
  <c r="O22" i="23"/>
  <c r="N22" i="23"/>
  <c r="O26" i="23"/>
  <c r="N26" i="23"/>
  <c r="O30" i="23"/>
  <c r="N30" i="23"/>
  <c r="O34" i="23"/>
  <c r="N34" i="23"/>
  <c r="O38" i="23"/>
  <c r="N38" i="23"/>
  <c r="O210" i="23"/>
  <c r="N210" i="23"/>
  <c r="O206" i="23"/>
  <c r="N206" i="23"/>
  <c r="O202" i="23"/>
  <c r="N202" i="23"/>
  <c r="O198" i="23"/>
  <c r="N198" i="23"/>
  <c r="O194" i="23"/>
  <c r="N194" i="23"/>
  <c r="O190" i="23"/>
  <c r="N190" i="23"/>
  <c r="O186" i="23"/>
  <c r="N186" i="23"/>
  <c r="O182" i="23"/>
  <c r="N182" i="23"/>
  <c r="O178" i="23"/>
  <c r="N178" i="23"/>
  <c r="O174" i="23"/>
  <c r="N174" i="23"/>
  <c r="O170" i="23"/>
  <c r="N170" i="23"/>
  <c r="O166" i="23"/>
  <c r="N166" i="23"/>
  <c r="O162" i="23"/>
  <c r="N162" i="23"/>
  <c r="O158" i="23"/>
  <c r="N158" i="23"/>
  <c r="O154" i="23"/>
  <c r="N154" i="23"/>
  <c r="O150" i="23"/>
  <c r="N150" i="23"/>
  <c r="O146" i="23"/>
  <c r="N146" i="23"/>
  <c r="O142" i="23"/>
  <c r="N142" i="23"/>
  <c r="O138" i="23"/>
  <c r="N138" i="23"/>
  <c r="O134" i="23"/>
  <c r="N134" i="23"/>
  <c r="O130" i="23"/>
  <c r="N130" i="23"/>
  <c r="O126" i="23"/>
  <c r="N126" i="23"/>
  <c r="O122" i="23"/>
  <c r="N122" i="23"/>
  <c r="O118" i="23"/>
  <c r="N118" i="23"/>
  <c r="O114" i="23"/>
  <c r="N114" i="23"/>
  <c r="O110" i="23"/>
  <c r="N110" i="23"/>
  <c r="O106" i="23"/>
  <c r="N106" i="23"/>
  <c r="O102" i="23"/>
  <c r="N102" i="23"/>
  <c r="O98" i="23"/>
  <c r="N98" i="23"/>
  <c r="O94" i="23"/>
  <c r="N94" i="23"/>
  <c r="O90" i="23"/>
  <c r="N90" i="23"/>
  <c r="O86" i="23"/>
  <c r="N86" i="23"/>
  <c r="O82" i="23"/>
  <c r="N82" i="23"/>
  <c r="O78" i="23"/>
  <c r="N78" i="23"/>
  <c r="O74" i="23"/>
  <c r="N74" i="23"/>
  <c r="O70" i="23"/>
  <c r="N70" i="23"/>
  <c r="O66" i="23"/>
  <c r="N66" i="23"/>
  <c r="O62" i="23"/>
  <c r="N62" i="23"/>
  <c r="O58" i="23"/>
  <c r="N58" i="23"/>
  <c r="O54" i="23"/>
  <c r="N54" i="23"/>
  <c r="O50" i="23"/>
  <c r="N50" i="23"/>
  <c r="O46" i="23"/>
  <c r="N46" i="23"/>
  <c r="O42" i="23"/>
  <c r="N42" i="23"/>
  <c r="O207" i="23"/>
  <c r="N207" i="23"/>
  <c r="O203" i="23"/>
  <c r="N203" i="23"/>
  <c r="O199" i="23"/>
  <c r="N199" i="23"/>
  <c r="O195" i="23"/>
  <c r="N195" i="23"/>
  <c r="O191" i="23"/>
  <c r="N191" i="23"/>
  <c r="O187" i="23"/>
  <c r="N187" i="23"/>
  <c r="O183" i="23"/>
  <c r="N183" i="23"/>
  <c r="O179" i="23"/>
  <c r="N179" i="23"/>
  <c r="O175" i="23"/>
  <c r="N175" i="23"/>
  <c r="O171" i="23"/>
  <c r="N171" i="23"/>
  <c r="O167" i="23"/>
  <c r="N167" i="23"/>
  <c r="O163" i="23"/>
  <c r="N163" i="23"/>
  <c r="O159" i="23"/>
  <c r="N159" i="23"/>
  <c r="O155" i="23"/>
  <c r="N155" i="23"/>
  <c r="O151" i="23"/>
  <c r="N151" i="23"/>
  <c r="O147" i="23"/>
  <c r="N147" i="23"/>
  <c r="O143" i="23"/>
  <c r="N143" i="23"/>
  <c r="O139" i="23"/>
  <c r="N139" i="23"/>
  <c r="O135" i="23"/>
  <c r="N135" i="23"/>
  <c r="O131" i="23"/>
  <c r="N131" i="23"/>
  <c r="O127" i="23"/>
  <c r="N127" i="23"/>
  <c r="O123" i="23"/>
  <c r="N123" i="23"/>
  <c r="O119" i="23"/>
  <c r="N119" i="23"/>
  <c r="O115" i="23"/>
  <c r="N115" i="23"/>
  <c r="O111" i="23"/>
  <c r="N111" i="23"/>
  <c r="O107" i="23"/>
  <c r="N107" i="23"/>
  <c r="O103" i="23"/>
  <c r="N103" i="23"/>
  <c r="O99" i="23"/>
  <c r="N99" i="23"/>
  <c r="O95" i="23"/>
  <c r="N95" i="23"/>
  <c r="O91" i="23"/>
  <c r="N91" i="23"/>
  <c r="O87" i="23"/>
  <c r="N87" i="23"/>
  <c r="O83" i="23"/>
  <c r="N83" i="23"/>
  <c r="O79" i="23"/>
  <c r="N79" i="23"/>
  <c r="O75" i="23"/>
  <c r="N75" i="23"/>
  <c r="O71" i="23"/>
  <c r="N71" i="23"/>
  <c r="O67" i="23"/>
  <c r="N67" i="23"/>
  <c r="O63" i="23"/>
  <c r="N63" i="23"/>
  <c r="O59" i="23"/>
  <c r="N59" i="23"/>
  <c r="O55" i="23"/>
  <c r="N55" i="23"/>
  <c r="O51" i="23"/>
  <c r="N51" i="23"/>
  <c r="O47" i="23"/>
  <c r="N47" i="23"/>
  <c r="O43" i="23"/>
  <c r="N43" i="23"/>
  <c r="Q32" i="23"/>
  <c r="Q72" i="23"/>
  <c r="P12" i="23"/>
  <c r="P4" i="23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P24" i="23"/>
  <c r="Q12" i="23"/>
  <c r="Q40" i="23"/>
  <c r="Q64" i="23"/>
  <c r="P16" i="23"/>
  <c r="M100" i="23"/>
  <c r="P2" i="23"/>
  <c r="Q20" i="23"/>
  <c r="Q2" i="23"/>
  <c r="Q56" i="23"/>
  <c r="Q24" i="23"/>
  <c r="Q80" i="23"/>
  <c r="Q48" i="23"/>
  <c r="P6" i="23"/>
  <c r="M116" i="23"/>
  <c r="M84" i="23"/>
  <c r="Q108" i="23"/>
  <c r="Q92" i="23"/>
  <c r="P108" i="23"/>
  <c r="P92" i="23"/>
  <c r="M76" i="23"/>
  <c r="M68" i="23"/>
  <c r="M60" i="23"/>
  <c r="M52" i="23"/>
  <c r="M44" i="23"/>
  <c r="M112" i="23"/>
  <c r="M104" i="23"/>
  <c r="M96" i="23"/>
  <c r="M88" i="23"/>
  <c r="P112" i="23"/>
  <c r="P104" i="23"/>
  <c r="P96" i="23"/>
  <c r="P88" i="23"/>
  <c r="P72" i="23"/>
  <c r="P56" i="23"/>
  <c r="P40" i="23"/>
  <c r="P80" i="23"/>
  <c r="P64" i="23"/>
  <c r="P48" i="23"/>
  <c r="P32" i="23"/>
  <c r="Q116" i="23"/>
  <c r="M108" i="23"/>
  <c r="Q100" i="23"/>
  <c r="M92" i="23"/>
  <c r="Q84" i="23"/>
  <c r="Q76" i="23"/>
  <c r="Q68" i="23"/>
  <c r="Q60" i="23"/>
  <c r="Q52" i="23"/>
  <c r="Q44" i="23"/>
  <c r="Q36" i="23"/>
  <c r="Q28" i="23"/>
  <c r="Q112" i="23"/>
  <c r="Q104" i="23"/>
  <c r="Q96" i="23"/>
  <c r="Q88" i="23"/>
  <c r="M72" i="23"/>
  <c r="M56" i="23"/>
  <c r="M40" i="23"/>
  <c r="M80" i="23"/>
  <c r="M64" i="23"/>
  <c r="M48" i="23"/>
  <c r="P120" i="23"/>
  <c r="Q120" i="23"/>
  <c r="M120" i="23"/>
  <c r="P122" i="23"/>
  <c r="Q122" i="23"/>
  <c r="M122" i="23"/>
  <c r="P124" i="23"/>
  <c r="Q124" i="23"/>
  <c r="M124" i="23"/>
  <c r="P126" i="23"/>
  <c r="Q126" i="23"/>
  <c r="M126" i="23"/>
  <c r="P128" i="23"/>
  <c r="Q128" i="23"/>
  <c r="M128" i="23"/>
  <c r="P130" i="23"/>
  <c r="Q130" i="23"/>
  <c r="M130" i="23"/>
  <c r="P132" i="23"/>
  <c r="Q132" i="23"/>
  <c r="M132" i="23"/>
  <c r="P134" i="23"/>
  <c r="Q134" i="23"/>
  <c r="M134" i="23"/>
  <c r="Q136" i="23"/>
  <c r="P136" i="23"/>
  <c r="M136" i="23"/>
  <c r="P489" i="23"/>
  <c r="Q489" i="23"/>
  <c r="M489" i="23"/>
  <c r="Q3" i="23"/>
  <c r="P3" i="23"/>
  <c r="Q5" i="23"/>
  <c r="P5" i="23"/>
  <c r="Q7" i="23"/>
  <c r="P7" i="23"/>
  <c r="Q9" i="23"/>
  <c r="P9" i="23"/>
  <c r="Q11" i="23"/>
  <c r="P11" i="23"/>
  <c r="Q13" i="23"/>
  <c r="P13" i="23"/>
  <c r="Q15" i="23"/>
  <c r="P15" i="23"/>
  <c r="Q17" i="23"/>
  <c r="P17" i="23"/>
  <c r="Q19" i="23"/>
  <c r="P19" i="23"/>
  <c r="Q21" i="23"/>
  <c r="P21" i="23"/>
  <c r="Q23" i="23"/>
  <c r="P23" i="23"/>
  <c r="Q25" i="23"/>
  <c r="P25" i="23"/>
  <c r="Q27" i="23"/>
  <c r="P27" i="23"/>
  <c r="Q29" i="23"/>
  <c r="P29" i="23"/>
  <c r="Q31" i="23"/>
  <c r="P31" i="23"/>
  <c r="Q33" i="23"/>
  <c r="P33" i="23"/>
  <c r="Q35" i="23"/>
  <c r="P35" i="23"/>
  <c r="Q37" i="23"/>
  <c r="P37" i="23"/>
  <c r="Q39" i="23"/>
  <c r="M39" i="23"/>
  <c r="P39" i="23"/>
  <c r="Q41" i="23"/>
  <c r="M41" i="23"/>
  <c r="P41" i="23"/>
  <c r="Q43" i="23"/>
  <c r="M43" i="23"/>
  <c r="P43" i="23"/>
  <c r="Q45" i="23"/>
  <c r="M45" i="23"/>
  <c r="P45" i="23"/>
  <c r="Q47" i="23"/>
  <c r="M47" i="23"/>
  <c r="P47" i="23"/>
  <c r="Q49" i="23"/>
  <c r="M49" i="23"/>
  <c r="P49" i="23"/>
  <c r="Q51" i="23"/>
  <c r="M51" i="23"/>
  <c r="P51" i="23"/>
  <c r="Q53" i="23"/>
  <c r="M53" i="23"/>
  <c r="P53" i="23"/>
  <c r="Q55" i="23"/>
  <c r="M55" i="23"/>
  <c r="P55" i="23"/>
  <c r="Q57" i="23"/>
  <c r="M57" i="23"/>
  <c r="P57" i="23"/>
  <c r="Q59" i="23"/>
  <c r="M59" i="23"/>
  <c r="P59" i="23"/>
  <c r="Q61" i="23"/>
  <c r="M61" i="23"/>
  <c r="P61" i="23"/>
  <c r="Q63" i="23"/>
  <c r="M63" i="23"/>
  <c r="P63" i="23"/>
  <c r="Q65" i="23"/>
  <c r="M65" i="23"/>
  <c r="P65" i="23"/>
  <c r="Q67" i="23"/>
  <c r="M67" i="23"/>
  <c r="P67" i="23"/>
  <c r="Q69" i="23"/>
  <c r="M69" i="23"/>
  <c r="P69" i="23"/>
  <c r="Q71" i="23"/>
  <c r="M71" i="23"/>
  <c r="P71" i="23"/>
  <c r="Q73" i="23"/>
  <c r="M73" i="23"/>
  <c r="P73" i="23"/>
  <c r="Q75" i="23"/>
  <c r="M75" i="23"/>
  <c r="P75" i="23"/>
  <c r="Q77" i="23"/>
  <c r="M77" i="23"/>
  <c r="P77" i="23"/>
  <c r="Q79" i="23"/>
  <c r="M79" i="23"/>
  <c r="P79" i="23"/>
  <c r="Q81" i="23"/>
  <c r="M81" i="23"/>
  <c r="P81" i="23"/>
  <c r="Q83" i="23"/>
  <c r="M83" i="23"/>
  <c r="P83" i="23"/>
  <c r="Q85" i="23"/>
  <c r="M85" i="23"/>
  <c r="P85" i="23"/>
  <c r="Q87" i="23"/>
  <c r="M87" i="23"/>
  <c r="P87" i="23"/>
  <c r="Q89" i="23"/>
  <c r="M89" i="23"/>
  <c r="P89" i="23"/>
  <c r="Q91" i="23"/>
  <c r="M91" i="23"/>
  <c r="P91" i="23"/>
  <c r="Q93" i="23"/>
  <c r="M93" i="23"/>
  <c r="P93" i="23"/>
  <c r="Q95" i="23"/>
  <c r="M95" i="23"/>
  <c r="P95" i="23"/>
  <c r="Q97" i="23"/>
  <c r="M97" i="23"/>
  <c r="P97" i="23"/>
  <c r="Q99" i="23"/>
  <c r="M99" i="23"/>
  <c r="P99" i="23"/>
  <c r="Q101" i="23"/>
  <c r="M101" i="23"/>
  <c r="P101" i="23"/>
  <c r="Q103" i="23"/>
  <c r="M103" i="23"/>
  <c r="P103" i="23"/>
  <c r="Q105" i="23"/>
  <c r="M105" i="23"/>
  <c r="P105" i="23"/>
  <c r="Q107" i="23"/>
  <c r="M107" i="23"/>
  <c r="P107" i="23"/>
  <c r="Q109" i="23"/>
  <c r="M109" i="23"/>
  <c r="P109" i="23"/>
  <c r="Q111" i="23"/>
  <c r="M111" i="23"/>
  <c r="P111" i="23"/>
  <c r="Q113" i="23"/>
  <c r="M113" i="23"/>
  <c r="P113" i="23"/>
  <c r="Q115" i="23"/>
  <c r="M115" i="23"/>
  <c r="P115" i="23"/>
  <c r="Q117" i="23"/>
  <c r="M117" i="23"/>
  <c r="P117" i="23"/>
  <c r="Q119" i="23"/>
  <c r="M119" i="23"/>
  <c r="P119" i="23"/>
  <c r="Q121" i="23"/>
  <c r="M121" i="23"/>
  <c r="P121" i="23"/>
  <c r="Q123" i="23"/>
  <c r="M123" i="23"/>
  <c r="P123" i="23"/>
  <c r="Q125" i="23"/>
  <c r="M125" i="23"/>
  <c r="P125" i="23"/>
  <c r="Q127" i="23"/>
  <c r="M127" i="23"/>
  <c r="P127" i="23"/>
  <c r="Q129" i="23"/>
  <c r="M129" i="23"/>
  <c r="P129" i="23"/>
  <c r="Q131" i="23"/>
  <c r="M131" i="23"/>
  <c r="P131" i="23"/>
  <c r="Q133" i="23"/>
  <c r="M133" i="23"/>
  <c r="P133" i="23"/>
  <c r="Q135" i="23"/>
  <c r="M135" i="23"/>
  <c r="P135" i="23"/>
  <c r="P137" i="23"/>
  <c r="Q137" i="23"/>
  <c r="M137" i="23"/>
  <c r="P141" i="23"/>
  <c r="Q141" i="23"/>
  <c r="M141" i="23"/>
  <c r="P145" i="23"/>
  <c r="Q145" i="23"/>
  <c r="M145" i="23"/>
  <c r="P149" i="23"/>
  <c r="Q149" i="23"/>
  <c r="M149" i="23"/>
  <c r="P153" i="23"/>
  <c r="Q153" i="23"/>
  <c r="M153" i="23"/>
  <c r="P157" i="23"/>
  <c r="Q157" i="23"/>
  <c r="M157" i="23"/>
  <c r="P161" i="23"/>
  <c r="Q161" i="23"/>
  <c r="M161" i="23"/>
  <c r="P165" i="23"/>
  <c r="Q165" i="23"/>
  <c r="M165" i="23"/>
  <c r="P169" i="23"/>
  <c r="Q169" i="23"/>
  <c r="M169" i="23"/>
  <c r="P173" i="23"/>
  <c r="Q173" i="23"/>
  <c r="M173" i="23"/>
  <c r="P177" i="23"/>
  <c r="Q177" i="23"/>
  <c r="M177" i="23"/>
  <c r="P181" i="23"/>
  <c r="Q181" i="23"/>
  <c r="M181" i="23"/>
  <c r="P185" i="23"/>
  <c r="Q185" i="23"/>
  <c r="M185" i="23"/>
  <c r="P189" i="23"/>
  <c r="Q189" i="23"/>
  <c r="M189" i="23"/>
  <c r="P193" i="23"/>
  <c r="Q193" i="23"/>
  <c r="M193" i="23"/>
  <c r="P197" i="23"/>
  <c r="Q197" i="23"/>
  <c r="M197" i="23"/>
  <c r="P201" i="23"/>
  <c r="Q201" i="23"/>
  <c r="M201" i="23"/>
  <c r="P205" i="23"/>
  <c r="Q205" i="23"/>
  <c r="M205" i="23"/>
  <c r="P209" i="23"/>
  <c r="Q209" i="23"/>
  <c r="M209" i="23"/>
  <c r="P213" i="23"/>
  <c r="Q213" i="23"/>
  <c r="M213" i="23"/>
  <c r="P217" i="23"/>
  <c r="Q217" i="23"/>
  <c r="M217" i="23"/>
  <c r="P221" i="23"/>
  <c r="Q221" i="23"/>
  <c r="M221" i="23"/>
  <c r="P225" i="23"/>
  <c r="Q225" i="23"/>
  <c r="M225" i="23"/>
  <c r="P229" i="23"/>
  <c r="Q229" i="23"/>
  <c r="M229" i="23"/>
  <c r="P233" i="23"/>
  <c r="Q233" i="23"/>
  <c r="M233" i="23"/>
  <c r="P237" i="23"/>
  <c r="Q237" i="23"/>
  <c r="M237" i="23"/>
  <c r="P241" i="23"/>
  <c r="Q241" i="23"/>
  <c r="M241" i="23"/>
  <c r="P245" i="23"/>
  <c r="Q245" i="23"/>
  <c r="M245" i="23"/>
  <c r="P249" i="23"/>
  <c r="Q249" i="23"/>
  <c r="M249" i="23"/>
  <c r="P253" i="23"/>
  <c r="Q253" i="23"/>
  <c r="M253" i="23"/>
  <c r="P257" i="23"/>
  <c r="Q257" i="23"/>
  <c r="M257" i="23"/>
  <c r="P261" i="23"/>
  <c r="Q261" i="23"/>
  <c r="M261" i="23"/>
  <c r="P265" i="23"/>
  <c r="Q265" i="23"/>
  <c r="M265" i="23"/>
  <c r="P269" i="23"/>
  <c r="Q269" i="23"/>
  <c r="M269" i="23"/>
  <c r="P273" i="23"/>
  <c r="Q273" i="23"/>
  <c r="M273" i="23"/>
  <c r="P277" i="23"/>
  <c r="Q277" i="23"/>
  <c r="M277" i="23"/>
  <c r="P281" i="23"/>
  <c r="Q281" i="23"/>
  <c r="M281" i="23"/>
  <c r="P285" i="23"/>
  <c r="Q285" i="23"/>
  <c r="M285" i="23"/>
  <c r="P289" i="23"/>
  <c r="Q289" i="23"/>
  <c r="M289" i="23"/>
  <c r="P293" i="23"/>
  <c r="Q293" i="23"/>
  <c r="M293" i="23"/>
  <c r="P297" i="23"/>
  <c r="Q297" i="23"/>
  <c r="M297" i="23"/>
  <c r="P301" i="23"/>
  <c r="Q301" i="23"/>
  <c r="M301" i="23"/>
  <c r="P305" i="23"/>
  <c r="Q305" i="23"/>
  <c r="M305" i="23"/>
  <c r="P309" i="23"/>
  <c r="Q309" i="23"/>
  <c r="M309" i="23"/>
  <c r="P313" i="23"/>
  <c r="Q313" i="23"/>
  <c r="M313" i="23"/>
  <c r="P317" i="23"/>
  <c r="Q317" i="23"/>
  <c r="M317" i="23"/>
  <c r="P321" i="23"/>
  <c r="Q321" i="23"/>
  <c r="M321" i="23"/>
  <c r="P420" i="23"/>
  <c r="Q420" i="23"/>
  <c r="M420" i="23"/>
  <c r="P436" i="23"/>
  <c r="Q436" i="23"/>
  <c r="M436" i="23"/>
  <c r="P452" i="23"/>
  <c r="Q452" i="23"/>
  <c r="M452" i="23"/>
  <c r="P474" i="23"/>
  <c r="Q474" i="23"/>
  <c r="M474" i="23"/>
  <c r="P323" i="23"/>
  <c r="M323" i="23"/>
  <c r="Q323" i="23"/>
  <c r="P327" i="23"/>
  <c r="Q327" i="23"/>
  <c r="M327" i="23"/>
  <c r="P331" i="23"/>
  <c r="M331" i="23"/>
  <c r="Q331" i="23"/>
  <c r="P335" i="23"/>
  <c r="Q335" i="23"/>
  <c r="M335" i="23"/>
  <c r="P339" i="23"/>
  <c r="M339" i="23"/>
  <c r="Q339" i="23"/>
  <c r="P343" i="23"/>
  <c r="Q343" i="23"/>
  <c r="M343" i="23"/>
  <c r="P347" i="23"/>
  <c r="M347" i="23"/>
  <c r="Q347" i="23"/>
  <c r="P351" i="23"/>
  <c r="Q351" i="23"/>
  <c r="M351" i="23"/>
  <c r="P355" i="23"/>
  <c r="M355" i="23"/>
  <c r="Q355" i="23"/>
  <c r="P359" i="23"/>
  <c r="Q359" i="23"/>
  <c r="M359" i="23"/>
  <c r="P363" i="23"/>
  <c r="M363" i="23"/>
  <c r="Q363" i="23"/>
  <c r="P367" i="23"/>
  <c r="Q367" i="23"/>
  <c r="M367" i="23"/>
  <c r="P371" i="23"/>
  <c r="M371" i="23"/>
  <c r="Q371" i="23"/>
  <c r="P375" i="23"/>
  <c r="Q375" i="23"/>
  <c r="M375" i="23"/>
  <c r="P379" i="23"/>
  <c r="M379" i="23"/>
  <c r="Q379" i="23"/>
  <c r="P383" i="23"/>
  <c r="Q383" i="23"/>
  <c r="M383" i="23"/>
  <c r="P387" i="23"/>
  <c r="M387" i="23"/>
  <c r="Q387" i="23"/>
  <c r="P391" i="23"/>
  <c r="Q391" i="23"/>
  <c r="M391" i="23"/>
  <c r="P395" i="23"/>
  <c r="M395" i="23"/>
  <c r="Q395" i="23"/>
  <c r="P399" i="23"/>
  <c r="Q399" i="23"/>
  <c r="M399" i="23"/>
  <c r="P403" i="23"/>
  <c r="M403" i="23"/>
  <c r="Q403" i="23"/>
  <c r="P407" i="23"/>
  <c r="Q407" i="23"/>
  <c r="M407" i="23"/>
  <c r="P411" i="23"/>
  <c r="M411" i="23"/>
  <c r="Q411" i="23"/>
  <c r="Q415" i="23"/>
  <c r="P415" i="23"/>
  <c r="M415" i="23"/>
  <c r="P466" i="23"/>
  <c r="Q466" i="23"/>
  <c r="M466" i="23"/>
  <c r="P482" i="23"/>
  <c r="Q482" i="23"/>
  <c r="M482" i="23"/>
  <c r="Q324" i="23"/>
  <c r="M324" i="23"/>
  <c r="P324" i="23"/>
  <c r="Q326" i="23"/>
  <c r="M326" i="23"/>
  <c r="P326" i="23"/>
  <c r="Q328" i="23"/>
  <c r="M328" i="23"/>
  <c r="P328" i="23"/>
  <c r="Q330" i="23"/>
  <c r="M330" i="23"/>
  <c r="P330" i="23"/>
  <c r="Q332" i="23"/>
  <c r="M332" i="23"/>
  <c r="P332" i="23"/>
  <c r="Q334" i="23"/>
  <c r="M334" i="23"/>
  <c r="P334" i="23"/>
  <c r="Q336" i="23"/>
  <c r="M336" i="23"/>
  <c r="P336" i="23"/>
  <c r="Q338" i="23"/>
  <c r="M338" i="23"/>
  <c r="P338" i="23"/>
  <c r="Q340" i="23"/>
  <c r="M340" i="23"/>
  <c r="P340" i="23"/>
  <c r="Q342" i="23"/>
  <c r="M342" i="23"/>
  <c r="P342" i="23"/>
  <c r="Q344" i="23"/>
  <c r="M344" i="23"/>
  <c r="P344" i="23"/>
  <c r="Q346" i="23"/>
  <c r="M346" i="23"/>
  <c r="P346" i="23"/>
  <c r="Q348" i="23"/>
  <c r="M348" i="23"/>
  <c r="P348" i="23"/>
  <c r="Q350" i="23"/>
  <c r="M350" i="23"/>
  <c r="P350" i="23"/>
  <c r="Q352" i="23"/>
  <c r="M352" i="23"/>
  <c r="P352" i="23"/>
  <c r="Q354" i="23"/>
  <c r="M354" i="23"/>
  <c r="P354" i="23"/>
  <c r="Q356" i="23"/>
  <c r="M356" i="23"/>
  <c r="P356" i="23"/>
  <c r="Q358" i="23"/>
  <c r="M358" i="23"/>
  <c r="P358" i="23"/>
  <c r="Q360" i="23"/>
  <c r="M360" i="23"/>
  <c r="P360" i="23"/>
  <c r="Q362" i="23"/>
  <c r="M362" i="23"/>
  <c r="P362" i="23"/>
  <c r="Q364" i="23"/>
  <c r="M364" i="23"/>
  <c r="P364" i="23"/>
  <c r="Q366" i="23"/>
  <c r="M366" i="23"/>
  <c r="P366" i="23"/>
  <c r="Q368" i="23"/>
  <c r="M368" i="23"/>
  <c r="P368" i="23"/>
  <c r="Q370" i="23"/>
  <c r="M370" i="23"/>
  <c r="P370" i="23"/>
  <c r="Q372" i="23"/>
  <c r="M372" i="23"/>
  <c r="P372" i="23"/>
  <c r="Q374" i="23"/>
  <c r="M374" i="23"/>
  <c r="P374" i="23"/>
  <c r="Q376" i="23"/>
  <c r="M376" i="23"/>
  <c r="P376" i="23"/>
  <c r="Q378" i="23"/>
  <c r="M378" i="23"/>
  <c r="P378" i="23"/>
  <c r="Q380" i="23"/>
  <c r="M380" i="23"/>
  <c r="P380" i="23"/>
  <c r="Q382" i="23"/>
  <c r="M382" i="23"/>
  <c r="P382" i="23"/>
  <c r="Q384" i="23"/>
  <c r="M384" i="23"/>
  <c r="P384" i="23"/>
  <c r="Q386" i="23"/>
  <c r="M386" i="23"/>
  <c r="P386" i="23"/>
  <c r="Q388" i="23"/>
  <c r="M388" i="23"/>
  <c r="P388" i="23"/>
  <c r="Q390" i="23"/>
  <c r="M390" i="23"/>
  <c r="P390" i="23"/>
  <c r="Q392" i="23"/>
  <c r="M392" i="23"/>
  <c r="P392" i="23"/>
  <c r="Q394" i="23"/>
  <c r="M394" i="23"/>
  <c r="P394" i="23"/>
  <c r="Q396" i="23"/>
  <c r="M396" i="23"/>
  <c r="P396" i="23"/>
  <c r="Q398" i="23"/>
  <c r="M398" i="23"/>
  <c r="P398" i="23"/>
  <c r="Q400" i="23"/>
  <c r="M400" i="23"/>
  <c r="P400" i="23"/>
  <c r="Q402" i="23"/>
  <c r="M402" i="23"/>
  <c r="P402" i="23"/>
  <c r="Q404" i="23"/>
  <c r="M404" i="23"/>
  <c r="P404" i="23"/>
  <c r="Q406" i="23"/>
  <c r="M406" i="23"/>
  <c r="P406" i="23"/>
  <c r="Q408" i="23"/>
  <c r="M408" i="23"/>
  <c r="P408" i="23"/>
  <c r="Q410" i="23"/>
  <c r="M410" i="23"/>
  <c r="P410" i="23"/>
  <c r="Q412" i="23"/>
  <c r="M412" i="23"/>
  <c r="P412" i="23"/>
  <c r="Q414" i="23"/>
  <c r="M414" i="23"/>
  <c r="P414" i="23"/>
  <c r="P418" i="23"/>
  <c r="M418" i="23"/>
  <c r="Q418" i="23"/>
  <c r="P422" i="23"/>
  <c r="Q422" i="23"/>
  <c r="M422" i="23"/>
  <c r="P426" i="23"/>
  <c r="M426" i="23"/>
  <c r="Q426" i="23"/>
  <c r="P430" i="23"/>
  <c r="Q430" i="23"/>
  <c r="M430" i="23"/>
  <c r="P434" i="23"/>
  <c r="M434" i="23"/>
  <c r="Q434" i="23"/>
  <c r="P438" i="23"/>
  <c r="Q438" i="23"/>
  <c r="M438" i="23"/>
  <c r="P442" i="23"/>
  <c r="M442" i="23"/>
  <c r="Q442" i="23"/>
  <c r="P446" i="23"/>
  <c r="Q446" i="23"/>
  <c r="M446" i="23"/>
  <c r="P450" i="23"/>
  <c r="M450" i="23"/>
  <c r="Q450" i="23"/>
  <c r="P454" i="23"/>
  <c r="Q454" i="23"/>
  <c r="M454" i="23"/>
  <c r="P458" i="23"/>
  <c r="M458" i="23"/>
  <c r="Q458" i="23"/>
  <c r="P462" i="23"/>
  <c r="Q462" i="23"/>
  <c r="M462" i="23"/>
  <c r="P470" i="23"/>
  <c r="Q470" i="23"/>
  <c r="M470" i="23"/>
  <c r="P478" i="23"/>
  <c r="Q478" i="23"/>
  <c r="M478" i="23"/>
  <c r="P464" i="23"/>
  <c r="M464" i="23"/>
  <c r="Q464" i="23"/>
  <c r="P468" i="23"/>
  <c r="Q468" i="23"/>
  <c r="M468" i="23"/>
  <c r="P472" i="23"/>
  <c r="M472" i="23"/>
  <c r="Q472" i="23"/>
  <c r="P476" i="23"/>
  <c r="Q476" i="23"/>
  <c r="M476" i="23"/>
  <c r="P480" i="23"/>
  <c r="M480" i="23"/>
  <c r="Q480" i="23"/>
  <c r="P484" i="23"/>
  <c r="Q484" i="23"/>
  <c r="M484" i="23"/>
  <c r="Q463" i="23"/>
  <c r="M463" i="23"/>
  <c r="P463" i="23"/>
  <c r="Q465" i="23"/>
  <c r="M465" i="23"/>
  <c r="P465" i="23"/>
  <c r="Q467" i="23"/>
  <c r="M467" i="23"/>
  <c r="P467" i="23"/>
  <c r="Q469" i="23"/>
  <c r="M469" i="23"/>
  <c r="P469" i="23"/>
  <c r="Q471" i="23"/>
  <c r="M471" i="23"/>
  <c r="P471" i="23"/>
  <c r="Q473" i="23"/>
  <c r="M473" i="23"/>
  <c r="P473" i="23"/>
  <c r="Q475" i="23"/>
  <c r="M475" i="23"/>
  <c r="P475" i="23"/>
  <c r="Q477" i="23"/>
  <c r="M477" i="23"/>
  <c r="P477" i="23"/>
  <c r="Q479" i="23"/>
  <c r="M479" i="23"/>
  <c r="P479" i="23"/>
  <c r="Q481" i="23"/>
  <c r="M481" i="23"/>
  <c r="P481" i="23"/>
  <c r="Q483" i="23"/>
  <c r="M483" i="23"/>
  <c r="P483" i="23"/>
  <c r="P485" i="23"/>
  <c r="Q485" i="23"/>
  <c r="M485" i="23"/>
  <c r="P118" i="23"/>
  <c r="Q118" i="23"/>
  <c r="M118" i="23"/>
  <c r="P114" i="23"/>
  <c r="Q114" i="23"/>
  <c r="M114" i="23"/>
  <c r="P110" i="23"/>
  <c r="Q110" i="23"/>
  <c r="M110" i="23"/>
  <c r="P106" i="23"/>
  <c r="Q106" i="23"/>
  <c r="M106" i="23"/>
  <c r="P102" i="23"/>
  <c r="Q102" i="23"/>
  <c r="M102" i="23"/>
  <c r="P98" i="23"/>
  <c r="Q98" i="23"/>
  <c r="M98" i="23"/>
  <c r="P94" i="23"/>
  <c r="Q94" i="23"/>
  <c r="M94" i="23"/>
  <c r="P90" i="23"/>
  <c r="Q90" i="23"/>
  <c r="M90" i="23"/>
  <c r="P86" i="23"/>
  <c r="Q86" i="23"/>
  <c r="M86" i="23"/>
  <c r="P82" i="23"/>
  <c r="Q82" i="23"/>
  <c r="M82" i="23"/>
  <c r="P78" i="23"/>
  <c r="M78" i="23"/>
  <c r="Q78" i="23"/>
  <c r="P74" i="23"/>
  <c r="Q74" i="23"/>
  <c r="M74" i="23"/>
  <c r="P70" i="23"/>
  <c r="M70" i="23"/>
  <c r="Q70" i="23"/>
  <c r="P66" i="23"/>
  <c r="Q66" i="23"/>
  <c r="M66" i="23"/>
  <c r="P62" i="23"/>
  <c r="M62" i="23"/>
  <c r="Q62" i="23"/>
  <c r="P58" i="23"/>
  <c r="Q58" i="23"/>
  <c r="M58" i="23"/>
  <c r="P54" i="23"/>
  <c r="M54" i="23"/>
  <c r="Q54" i="23"/>
  <c r="P50" i="23"/>
  <c r="Q50" i="23"/>
  <c r="M50" i="23"/>
  <c r="P46" i="23"/>
  <c r="M46" i="23"/>
  <c r="Q46" i="23"/>
  <c r="P42" i="23"/>
  <c r="Q42" i="23"/>
  <c r="M42" i="23"/>
  <c r="P38" i="23"/>
  <c r="Q38" i="23"/>
  <c r="P34" i="23"/>
  <c r="Q34" i="23"/>
  <c r="P30" i="23"/>
  <c r="Q30" i="23"/>
  <c r="P26" i="23"/>
  <c r="Q26" i="23"/>
  <c r="P22" i="23"/>
  <c r="Q22" i="23"/>
  <c r="P18" i="23"/>
  <c r="Q18" i="23"/>
  <c r="P10" i="23"/>
  <c r="Q10" i="23"/>
  <c r="P139" i="23"/>
  <c r="Q139" i="23"/>
  <c r="M139" i="23"/>
  <c r="P143" i="23"/>
  <c r="Q143" i="23"/>
  <c r="M143" i="23"/>
  <c r="P147" i="23"/>
  <c r="Q147" i="23"/>
  <c r="M147" i="23"/>
  <c r="P151" i="23"/>
  <c r="Q151" i="23"/>
  <c r="M151" i="23"/>
  <c r="P155" i="23"/>
  <c r="Q155" i="23"/>
  <c r="M155" i="23"/>
  <c r="P159" i="23"/>
  <c r="Q159" i="23"/>
  <c r="M159" i="23"/>
  <c r="P163" i="23"/>
  <c r="Q163" i="23"/>
  <c r="M163" i="23"/>
  <c r="P167" i="23"/>
  <c r="Q167" i="23"/>
  <c r="M167" i="23"/>
  <c r="P171" i="23"/>
  <c r="Q171" i="23"/>
  <c r="M171" i="23"/>
  <c r="P175" i="23"/>
  <c r="Q175" i="23"/>
  <c r="M175" i="23"/>
  <c r="P179" i="23"/>
  <c r="Q179" i="23"/>
  <c r="M179" i="23"/>
  <c r="P183" i="23"/>
  <c r="Q183" i="23"/>
  <c r="M183" i="23"/>
  <c r="P187" i="23"/>
  <c r="Q187" i="23"/>
  <c r="M187" i="23"/>
  <c r="P191" i="23"/>
  <c r="Q191" i="23"/>
  <c r="M191" i="23"/>
  <c r="P195" i="23"/>
  <c r="Q195" i="23"/>
  <c r="M195" i="23"/>
  <c r="P199" i="23"/>
  <c r="Q199" i="23"/>
  <c r="M199" i="23"/>
  <c r="P203" i="23"/>
  <c r="Q203" i="23"/>
  <c r="M203" i="23"/>
  <c r="P207" i="23"/>
  <c r="Q207" i="23"/>
  <c r="M207" i="23"/>
  <c r="P211" i="23"/>
  <c r="Q211" i="23"/>
  <c r="M211" i="23"/>
  <c r="P215" i="23"/>
  <c r="Q215" i="23"/>
  <c r="M215" i="23"/>
  <c r="P219" i="23"/>
  <c r="Q219" i="23"/>
  <c r="M219" i="23"/>
  <c r="P223" i="23"/>
  <c r="Q223" i="23"/>
  <c r="M223" i="23"/>
  <c r="P227" i="23"/>
  <c r="Q227" i="23"/>
  <c r="M227" i="23"/>
  <c r="P231" i="23"/>
  <c r="Q231" i="23"/>
  <c r="M231" i="23"/>
  <c r="P235" i="23"/>
  <c r="Q235" i="23"/>
  <c r="M235" i="23"/>
  <c r="P239" i="23"/>
  <c r="Q239" i="23"/>
  <c r="M239" i="23"/>
  <c r="P243" i="23"/>
  <c r="Q243" i="23"/>
  <c r="M243" i="23"/>
  <c r="P247" i="23"/>
  <c r="Q247" i="23"/>
  <c r="M247" i="23"/>
  <c r="P251" i="23"/>
  <c r="Q251" i="23"/>
  <c r="M251" i="23"/>
  <c r="P255" i="23"/>
  <c r="Q255" i="23"/>
  <c r="M255" i="23"/>
  <c r="P259" i="23"/>
  <c r="Q259" i="23"/>
  <c r="M259" i="23"/>
  <c r="P263" i="23"/>
  <c r="Q263" i="23"/>
  <c r="M263" i="23"/>
  <c r="P267" i="23"/>
  <c r="Q267" i="23"/>
  <c r="M267" i="23"/>
  <c r="P271" i="23"/>
  <c r="Q271" i="23"/>
  <c r="M271" i="23"/>
  <c r="P275" i="23"/>
  <c r="Q275" i="23"/>
  <c r="M275" i="23"/>
  <c r="P279" i="23"/>
  <c r="Q279" i="23"/>
  <c r="M279" i="23"/>
  <c r="P283" i="23"/>
  <c r="Q283" i="23"/>
  <c r="M283" i="23"/>
  <c r="P287" i="23"/>
  <c r="Q287" i="23"/>
  <c r="M287" i="23"/>
  <c r="P291" i="23"/>
  <c r="Q291" i="23"/>
  <c r="M291" i="23"/>
  <c r="P295" i="23"/>
  <c r="Q295" i="23"/>
  <c r="M295" i="23"/>
  <c r="P299" i="23"/>
  <c r="Q299" i="23"/>
  <c r="M299" i="23"/>
  <c r="P303" i="23"/>
  <c r="Q303" i="23"/>
  <c r="M303" i="23"/>
  <c r="P307" i="23"/>
  <c r="Q307" i="23"/>
  <c r="M307" i="23"/>
  <c r="P311" i="23"/>
  <c r="Q311" i="23"/>
  <c r="M311" i="23"/>
  <c r="P315" i="23"/>
  <c r="Q315" i="23"/>
  <c r="M315" i="23"/>
  <c r="P319" i="23"/>
  <c r="Q319" i="23"/>
  <c r="M319" i="23"/>
  <c r="P325" i="23"/>
  <c r="Q325" i="23"/>
  <c r="M325" i="23"/>
  <c r="P333" i="23"/>
  <c r="Q333" i="23"/>
  <c r="M333" i="23"/>
  <c r="P341" i="23"/>
  <c r="Q341" i="23"/>
  <c r="M341" i="23"/>
  <c r="P349" i="23"/>
  <c r="Q349" i="23"/>
  <c r="M349" i="23"/>
  <c r="P357" i="23"/>
  <c r="Q357" i="23"/>
  <c r="M357" i="23"/>
  <c r="P365" i="23"/>
  <c r="Q365" i="23"/>
  <c r="M365" i="23"/>
  <c r="P373" i="23"/>
  <c r="Q373" i="23"/>
  <c r="M373" i="23"/>
  <c r="P381" i="23"/>
  <c r="Q381" i="23"/>
  <c r="M381" i="23"/>
  <c r="P389" i="23"/>
  <c r="Q389" i="23"/>
  <c r="M389" i="23"/>
  <c r="P397" i="23"/>
  <c r="Q397" i="23"/>
  <c r="M397" i="23"/>
  <c r="P405" i="23"/>
  <c r="Q405" i="23"/>
  <c r="M405" i="23"/>
  <c r="P413" i="23"/>
  <c r="Q413" i="23"/>
  <c r="M413" i="23"/>
  <c r="P428" i="23"/>
  <c r="Q428" i="23"/>
  <c r="M428" i="23"/>
  <c r="P444" i="23"/>
  <c r="Q444" i="23"/>
  <c r="M444" i="23"/>
  <c r="P460" i="23"/>
  <c r="Q460" i="23"/>
  <c r="M460" i="23"/>
  <c r="Q8" i="23"/>
  <c r="P8" i="23"/>
  <c r="Q14" i="23"/>
  <c r="P14" i="23"/>
  <c r="P329" i="23"/>
  <c r="Q329" i="23"/>
  <c r="M329" i="23"/>
  <c r="P337" i="23"/>
  <c r="Q337" i="23"/>
  <c r="M337" i="23"/>
  <c r="P345" i="23"/>
  <c r="Q345" i="23"/>
  <c r="M345" i="23"/>
  <c r="P353" i="23"/>
  <c r="Q353" i="23"/>
  <c r="M353" i="23"/>
  <c r="P361" i="23"/>
  <c r="Q361" i="23"/>
  <c r="M361" i="23"/>
  <c r="P369" i="23"/>
  <c r="Q369" i="23"/>
  <c r="M369" i="23"/>
  <c r="P377" i="23"/>
  <c r="Q377" i="23"/>
  <c r="M377" i="23"/>
  <c r="P385" i="23"/>
  <c r="Q385" i="23"/>
  <c r="M385" i="23"/>
  <c r="P393" i="23"/>
  <c r="Q393" i="23"/>
  <c r="M393" i="23"/>
  <c r="P401" i="23"/>
  <c r="Q401" i="23"/>
  <c r="M401" i="23"/>
  <c r="P409" i="23"/>
  <c r="Q409" i="23"/>
  <c r="M409" i="23"/>
  <c r="Q138" i="23"/>
  <c r="M138" i="23"/>
  <c r="P138" i="23"/>
  <c r="Q140" i="23"/>
  <c r="M140" i="23"/>
  <c r="P140" i="23"/>
  <c r="Q142" i="23"/>
  <c r="M142" i="23"/>
  <c r="P142" i="23"/>
  <c r="Q144" i="23"/>
  <c r="M144" i="23"/>
  <c r="P144" i="23"/>
  <c r="Q146" i="23"/>
  <c r="M146" i="23"/>
  <c r="P146" i="23"/>
  <c r="Q148" i="23"/>
  <c r="M148" i="23"/>
  <c r="P148" i="23"/>
  <c r="Q150" i="23"/>
  <c r="M150" i="23"/>
  <c r="P150" i="23"/>
  <c r="Q152" i="23"/>
  <c r="M152" i="23"/>
  <c r="P152" i="23"/>
  <c r="Q154" i="23"/>
  <c r="M154" i="23"/>
  <c r="P154" i="23"/>
  <c r="Q156" i="23"/>
  <c r="M156" i="23"/>
  <c r="P156" i="23"/>
  <c r="Q158" i="23"/>
  <c r="M158" i="23"/>
  <c r="P158" i="23"/>
  <c r="Q160" i="23"/>
  <c r="M160" i="23"/>
  <c r="P160" i="23"/>
  <c r="Q162" i="23"/>
  <c r="M162" i="23"/>
  <c r="P162" i="23"/>
  <c r="Q164" i="23"/>
  <c r="M164" i="23"/>
  <c r="P164" i="23"/>
  <c r="Q166" i="23"/>
  <c r="M166" i="23"/>
  <c r="P166" i="23"/>
  <c r="Q168" i="23"/>
  <c r="M168" i="23"/>
  <c r="P168" i="23"/>
  <c r="Q170" i="23"/>
  <c r="M170" i="23"/>
  <c r="P170" i="23"/>
  <c r="Q172" i="23"/>
  <c r="M172" i="23"/>
  <c r="P172" i="23"/>
  <c r="Q174" i="23"/>
  <c r="M174" i="23"/>
  <c r="P174" i="23"/>
  <c r="Q176" i="23"/>
  <c r="M176" i="23"/>
  <c r="P176" i="23"/>
  <c r="Q178" i="23"/>
  <c r="M178" i="23"/>
  <c r="P178" i="23"/>
  <c r="Q180" i="23"/>
  <c r="M180" i="23"/>
  <c r="P180" i="23"/>
  <c r="Q182" i="23"/>
  <c r="M182" i="23"/>
  <c r="P182" i="23"/>
  <c r="Q184" i="23"/>
  <c r="M184" i="23"/>
  <c r="P184" i="23"/>
  <c r="Q186" i="23"/>
  <c r="M186" i="23"/>
  <c r="P186" i="23"/>
  <c r="Q188" i="23"/>
  <c r="M188" i="23"/>
  <c r="P188" i="23"/>
  <c r="Q190" i="23"/>
  <c r="M190" i="23"/>
  <c r="P190" i="23"/>
  <c r="Q192" i="23"/>
  <c r="M192" i="23"/>
  <c r="P192" i="23"/>
  <c r="Q194" i="23"/>
  <c r="M194" i="23"/>
  <c r="P194" i="23"/>
  <c r="Q196" i="23"/>
  <c r="M196" i="23"/>
  <c r="P196" i="23"/>
  <c r="Q198" i="23"/>
  <c r="M198" i="23"/>
  <c r="P198" i="23"/>
  <c r="Q200" i="23"/>
  <c r="M200" i="23"/>
  <c r="P200" i="23"/>
  <c r="Q202" i="23"/>
  <c r="M202" i="23"/>
  <c r="P202" i="23"/>
  <c r="Q204" i="23"/>
  <c r="M204" i="23"/>
  <c r="P204" i="23"/>
  <c r="Q206" i="23"/>
  <c r="M206" i="23"/>
  <c r="P206" i="23"/>
  <c r="Q208" i="23"/>
  <c r="M208" i="23"/>
  <c r="P208" i="23"/>
  <c r="Q210" i="23"/>
  <c r="M210" i="23"/>
  <c r="P210" i="23"/>
  <c r="Q212" i="23"/>
  <c r="M212" i="23"/>
  <c r="P212" i="23"/>
  <c r="Q214" i="23"/>
  <c r="M214" i="23"/>
  <c r="P214" i="23"/>
  <c r="Q216" i="23"/>
  <c r="M216" i="23"/>
  <c r="P216" i="23"/>
  <c r="Q218" i="23"/>
  <c r="M218" i="23"/>
  <c r="P218" i="23"/>
  <c r="Q220" i="23"/>
  <c r="M220" i="23"/>
  <c r="P220" i="23"/>
  <c r="Q222" i="23"/>
  <c r="M222" i="23"/>
  <c r="P222" i="23"/>
  <c r="Q224" i="23"/>
  <c r="M224" i="23"/>
  <c r="P224" i="23"/>
  <c r="Q226" i="23"/>
  <c r="M226" i="23"/>
  <c r="P226" i="23"/>
  <c r="Q228" i="23"/>
  <c r="M228" i="23"/>
  <c r="P228" i="23"/>
  <c r="Q230" i="23"/>
  <c r="M230" i="23"/>
  <c r="P230" i="23"/>
  <c r="Q232" i="23"/>
  <c r="M232" i="23"/>
  <c r="P232" i="23"/>
  <c r="Q234" i="23"/>
  <c r="M234" i="23"/>
  <c r="P234" i="23"/>
  <c r="Q236" i="23"/>
  <c r="M236" i="23"/>
  <c r="P236" i="23"/>
  <c r="Q238" i="23"/>
  <c r="M238" i="23"/>
  <c r="P238" i="23"/>
  <c r="Q240" i="23"/>
  <c r="M240" i="23"/>
  <c r="P240" i="23"/>
  <c r="Q242" i="23"/>
  <c r="M242" i="23"/>
  <c r="P242" i="23"/>
  <c r="Q244" i="23"/>
  <c r="M244" i="23"/>
  <c r="P244" i="23"/>
  <c r="Q246" i="23"/>
  <c r="M246" i="23"/>
  <c r="P246" i="23"/>
  <c r="Q248" i="23"/>
  <c r="M248" i="23"/>
  <c r="P248" i="23"/>
  <c r="Q250" i="23"/>
  <c r="M250" i="23"/>
  <c r="P250" i="23"/>
  <c r="Q252" i="23"/>
  <c r="M252" i="23"/>
  <c r="P252" i="23"/>
  <c r="Q254" i="23"/>
  <c r="M254" i="23"/>
  <c r="P254" i="23"/>
  <c r="Q256" i="23"/>
  <c r="M256" i="23"/>
  <c r="P256" i="23"/>
  <c r="Q258" i="23"/>
  <c r="M258" i="23"/>
  <c r="P258" i="23"/>
  <c r="Q260" i="23"/>
  <c r="M260" i="23"/>
  <c r="P260" i="23"/>
  <c r="Q262" i="23"/>
  <c r="M262" i="23"/>
  <c r="P262" i="23"/>
  <c r="Q264" i="23"/>
  <c r="M264" i="23"/>
  <c r="P264" i="23"/>
  <c r="Q266" i="23"/>
  <c r="M266" i="23"/>
  <c r="P266" i="23"/>
  <c r="Q268" i="23"/>
  <c r="M268" i="23"/>
  <c r="P268" i="23"/>
  <c r="Q270" i="23"/>
  <c r="M270" i="23"/>
  <c r="P270" i="23"/>
  <c r="Q272" i="23"/>
  <c r="M272" i="23"/>
  <c r="P272" i="23"/>
  <c r="Q274" i="23"/>
  <c r="M274" i="23"/>
  <c r="P274" i="23"/>
  <c r="Q276" i="23"/>
  <c r="M276" i="23"/>
  <c r="P276" i="23"/>
  <c r="Q278" i="23"/>
  <c r="M278" i="23"/>
  <c r="P278" i="23"/>
  <c r="Q280" i="23"/>
  <c r="M280" i="23"/>
  <c r="P280" i="23"/>
  <c r="Q282" i="23"/>
  <c r="M282" i="23"/>
  <c r="P282" i="23"/>
  <c r="Q284" i="23"/>
  <c r="M284" i="23"/>
  <c r="P284" i="23"/>
  <c r="Q286" i="23"/>
  <c r="M286" i="23"/>
  <c r="P286" i="23"/>
  <c r="Q288" i="23"/>
  <c r="M288" i="23"/>
  <c r="P288" i="23"/>
  <c r="Q290" i="23"/>
  <c r="M290" i="23"/>
  <c r="P290" i="23"/>
  <c r="Q292" i="23"/>
  <c r="M292" i="23"/>
  <c r="P292" i="23"/>
  <c r="Q294" i="23"/>
  <c r="M294" i="23"/>
  <c r="P294" i="23"/>
  <c r="Q296" i="23"/>
  <c r="M296" i="23"/>
  <c r="P296" i="23"/>
  <c r="Q298" i="23"/>
  <c r="M298" i="23"/>
  <c r="P298" i="23"/>
  <c r="Q300" i="23"/>
  <c r="M300" i="23"/>
  <c r="P300" i="23"/>
  <c r="Q302" i="23"/>
  <c r="M302" i="23"/>
  <c r="P302" i="23"/>
  <c r="Q304" i="23"/>
  <c r="M304" i="23"/>
  <c r="P304" i="23"/>
  <c r="Q306" i="23"/>
  <c r="M306" i="23"/>
  <c r="P306" i="23"/>
  <c r="Q308" i="23"/>
  <c r="M308" i="23"/>
  <c r="P308" i="23"/>
  <c r="Q310" i="23"/>
  <c r="M310" i="23"/>
  <c r="P310" i="23"/>
  <c r="Q312" i="23"/>
  <c r="M312" i="23"/>
  <c r="P312" i="23"/>
  <c r="Q314" i="23"/>
  <c r="M314" i="23"/>
  <c r="P314" i="23"/>
  <c r="Q316" i="23"/>
  <c r="M316" i="23"/>
  <c r="P316" i="23"/>
  <c r="Q318" i="23"/>
  <c r="M318" i="23"/>
  <c r="P318" i="23"/>
  <c r="Q320" i="23"/>
  <c r="M320" i="23"/>
  <c r="P320" i="23"/>
  <c r="Q322" i="23"/>
  <c r="M322" i="23"/>
  <c r="P322" i="23"/>
  <c r="P416" i="23"/>
  <c r="Q416" i="23"/>
  <c r="M416" i="23"/>
  <c r="P424" i="23"/>
  <c r="Q424" i="23"/>
  <c r="M424" i="23"/>
  <c r="P432" i="23"/>
  <c r="Q432" i="23"/>
  <c r="M432" i="23"/>
  <c r="P440" i="23"/>
  <c r="Q440" i="23"/>
  <c r="M440" i="23"/>
  <c r="P448" i="23"/>
  <c r="Q448" i="23"/>
  <c r="M448" i="23"/>
  <c r="P456" i="23"/>
  <c r="Q456" i="23"/>
  <c r="M456" i="23"/>
  <c r="P497" i="23"/>
  <c r="Q497" i="23"/>
  <c r="M497" i="23"/>
  <c r="Q417" i="23"/>
  <c r="M417" i="23"/>
  <c r="P417" i="23"/>
  <c r="Q419" i="23"/>
  <c r="M419" i="23"/>
  <c r="P419" i="23"/>
  <c r="Q421" i="23"/>
  <c r="M421" i="23"/>
  <c r="P421" i="23"/>
  <c r="Q423" i="23"/>
  <c r="M423" i="23"/>
  <c r="P423" i="23"/>
  <c r="Q425" i="23"/>
  <c r="M425" i="23"/>
  <c r="P425" i="23"/>
  <c r="Q427" i="23"/>
  <c r="M427" i="23"/>
  <c r="P427" i="23"/>
  <c r="Q429" i="23"/>
  <c r="M429" i="23"/>
  <c r="P429" i="23"/>
  <c r="Q431" i="23"/>
  <c r="M431" i="23"/>
  <c r="P431" i="23"/>
  <c r="Q433" i="23"/>
  <c r="M433" i="23"/>
  <c r="P433" i="23"/>
  <c r="Q435" i="23"/>
  <c r="M435" i="23"/>
  <c r="P435" i="23"/>
  <c r="Q437" i="23"/>
  <c r="M437" i="23"/>
  <c r="P437" i="23"/>
  <c r="Q439" i="23"/>
  <c r="M439" i="23"/>
  <c r="P439" i="23"/>
  <c r="Q441" i="23"/>
  <c r="M441" i="23"/>
  <c r="P441" i="23"/>
  <c r="Q443" i="23"/>
  <c r="M443" i="23"/>
  <c r="P443" i="23"/>
  <c r="Q445" i="23"/>
  <c r="M445" i="23"/>
  <c r="P445" i="23"/>
  <c r="Q447" i="23"/>
  <c r="M447" i="23"/>
  <c r="P447" i="23"/>
  <c r="Q449" i="23"/>
  <c r="M449" i="23"/>
  <c r="P449" i="23"/>
  <c r="Q451" i="23"/>
  <c r="M451" i="23"/>
  <c r="P451" i="23"/>
  <c r="Q453" i="23"/>
  <c r="M453" i="23"/>
  <c r="P453" i="23"/>
  <c r="Q455" i="23"/>
  <c r="M455" i="23"/>
  <c r="P455" i="23"/>
  <c r="Q457" i="23"/>
  <c r="M457" i="23"/>
  <c r="P457" i="23"/>
  <c r="Q459" i="23"/>
  <c r="M459" i="23"/>
  <c r="P459" i="23"/>
  <c r="Q461" i="23"/>
  <c r="M461" i="23"/>
  <c r="P461" i="23"/>
  <c r="P493" i="23"/>
  <c r="Q493" i="23"/>
  <c r="M493" i="23"/>
  <c r="P487" i="23"/>
  <c r="M487" i="23"/>
  <c r="Q487" i="23"/>
  <c r="P491" i="23"/>
  <c r="Q491" i="23"/>
  <c r="M491" i="23"/>
  <c r="P495" i="23"/>
  <c r="M495" i="23"/>
  <c r="Q495" i="23"/>
  <c r="P499" i="23"/>
  <c r="Q499" i="23"/>
  <c r="M499" i="23"/>
  <c r="Q486" i="23"/>
  <c r="M486" i="23"/>
  <c r="P486" i="23"/>
  <c r="Q488" i="23"/>
  <c r="M488" i="23"/>
  <c r="P488" i="23"/>
  <c r="Q490" i="23"/>
  <c r="M490" i="23"/>
  <c r="P490" i="23"/>
  <c r="Q492" i="23"/>
  <c r="M492" i="23"/>
  <c r="P492" i="23"/>
  <c r="Q494" i="23"/>
  <c r="M494" i="23"/>
  <c r="P494" i="23"/>
  <c r="Q496" i="23"/>
  <c r="M496" i="23"/>
  <c r="P496" i="23"/>
  <c r="Q498" i="23"/>
  <c r="M498" i="23"/>
  <c r="P498" i="23"/>
  <c r="Q500" i="23"/>
  <c r="M500" i="23"/>
  <c r="P500" i="23"/>
  <c r="T497" i="22"/>
  <c r="U497" i="22"/>
  <c r="V497" i="22"/>
  <c r="W497" i="22"/>
  <c r="X497" i="22"/>
  <c r="T493" i="22"/>
  <c r="U493" i="22"/>
  <c r="V493" i="22"/>
  <c r="W493" i="22"/>
  <c r="X493" i="22"/>
  <c r="X489" i="22"/>
  <c r="T489" i="22"/>
  <c r="W485" i="22"/>
  <c r="V481" i="22"/>
  <c r="T477" i="22"/>
  <c r="U477" i="22"/>
  <c r="V477" i="22"/>
  <c r="W477" i="22"/>
  <c r="X477" i="22"/>
  <c r="T473" i="22"/>
  <c r="U473" i="22"/>
  <c r="V473" i="22"/>
  <c r="W473" i="22"/>
  <c r="X473" i="22"/>
  <c r="T469" i="22"/>
  <c r="U469" i="22"/>
  <c r="V469" i="22"/>
  <c r="W469" i="22"/>
  <c r="X469" i="22"/>
  <c r="T465" i="22"/>
  <c r="U465" i="22"/>
  <c r="V465" i="22"/>
  <c r="W465" i="22"/>
  <c r="X465" i="22"/>
  <c r="T461" i="22"/>
  <c r="U461" i="22"/>
  <c r="V461" i="22"/>
  <c r="W461" i="22"/>
  <c r="X461" i="22"/>
  <c r="T457" i="22"/>
  <c r="U457" i="22"/>
  <c r="V457" i="22"/>
  <c r="W457" i="22"/>
  <c r="X457" i="22"/>
  <c r="T453" i="22"/>
  <c r="U453" i="22"/>
  <c r="V453" i="22"/>
  <c r="W453" i="22"/>
  <c r="X453" i="22"/>
  <c r="W449" i="22"/>
  <c r="T445" i="22"/>
  <c r="U445" i="22"/>
  <c r="V445" i="22"/>
  <c r="W445" i="22"/>
  <c r="X445" i="22"/>
  <c r="T441" i="22"/>
  <c r="U441" i="22"/>
  <c r="V441" i="22"/>
  <c r="W441" i="22"/>
  <c r="X441" i="22"/>
  <c r="X437" i="22"/>
  <c r="W437" i="22"/>
  <c r="V437" i="22"/>
  <c r="U437" i="22"/>
  <c r="T437" i="22"/>
  <c r="T433" i="22"/>
  <c r="U433" i="22"/>
  <c r="V433" i="22"/>
  <c r="W433" i="22"/>
  <c r="X433" i="22"/>
  <c r="X429" i="22"/>
  <c r="V429" i="22"/>
  <c r="T429" i="22"/>
  <c r="X425" i="22"/>
  <c r="W425" i="22"/>
  <c r="V425" i="22"/>
  <c r="U425" i="22"/>
  <c r="T425" i="22"/>
  <c r="T421" i="22"/>
  <c r="X421" i="22"/>
  <c r="T417" i="22"/>
  <c r="U417" i="22"/>
  <c r="V417" i="22"/>
  <c r="W417" i="22"/>
  <c r="X417" i="22"/>
  <c r="T413" i="22"/>
  <c r="X413" i="22"/>
  <c r="T409" i="22"/>
  <c r="U409" i="22"/>
  <c r="V409" i="22"/>
  <c r="W409" i="22"/>
  <c r="X409" i="22"/>
  <c r="W495" i="22"/>
  <c r="X491" i="22"/>
  <c r="U487" i="22"/>
  <c r="V483" i="22"/>
  <c r="U479" i="22"/>
  <c r="T471" i="22"/>
  <c r="X471" i="22"/>
  <c r="W467" i="22"/>
  <c r="V463" i="22"/>
  <c r="T455" i="22"/>
  <c r="V451" i="22"/>
  <c r="U447" i="22"/>
  <c r="W443" i="22"/>
  <c r="X431" i="22"/>
  <c r="U427" i="22"/>
  <c r="X423" i="22"/>
  <c r="V415" i="22"/>
  <c r="T407" i="22"/>
  <c r="U403" i="22"/>
  <c r="T399" i="22"/>
  <c r="U399" i="22"/>
  <c r="V399" i="22"/>
  <c r="W399" i="22"/>
  <c r="X399" i="22"/>
  <c r="T395" i="22"/>
  <c r="U395" i="22"/>
  <c r="V395" i="22"/>
  <c r="W395" i="22"/>
  <c r="X395" i="22"/>
  <c r="T391" i="22"/>
  <c r="U391" i="22"/>
  <c r="V391" i="22"/>
  <c r="W391" i="22"/>
  <c r="X391" i="22"/>
  <c r="W387" i="22"/>
  <c r="V383" i="22"/>
  <c r="T379" i="22"/>
  <c r="U379" i="22"/>
  <c r="V379" i="22"/>
  <c r="W379" i="22"/>
  <c r="X379" i="22"/>
  <c r="V375" i="22"/>
  <c r="U371" i="22"/>
  <c r="T367" i="22"/>
  <c r="U367" i="22"/>
  <c r="V367" i="22"/>
  <c r="W367" i="22"/>
  <c r="X367" i="22"/>
  <c r="W405" i="22"/>
  <c r="T401" i="22"/>
  <c r="V401" i="22"/>
  <c r="X401" i="22"/>
  <c r="T393" i="22"/>
  <c r="V393" i="22"/>
  <c r="X393" i="22"/>
  <c r="U389" i="22"/>
  <c r="W389" i="22"/>
  <c r="T365" i="22"/>
  <c r="T363" i="22"/>
  <c r="U363" i="22"/>
  <c r="V363" i="22"/>
  <c r="W363" i="22"/>
  <c r="X363" i="22"/>
  <c r="T359" i="22"/>
  <c r="X359" i="22"/>
  <c r="W355" i="22"/>
  <c r="V347" i="22"/>
  <c r="U343" i="22"/>
  <c r="T339" i="22"/>
  <c r="X339" i="22"/>
  <c r="T335" i="22"/>
  <c r="U335" i="22"/>
  <c r="V335" i="22"/>
  <c r="W335" i="22"/>
  <c r="X335" i="22"/>
  <c r="T331" i="22"/>
  <c r="V331" i="22"/>
  <c r="X331" i="22"/>
  <c r="U327" i="22"/>
  <c r="W327" i="22"/>
  <c r="T323" i="22"/>
  <c r="V323" i="22"/>
  <c r="X323" i="22"/>
  <c r="T319" i="22"/>
  <c r="U319" i="22"/>
  <c r="V319" i="22"/>
  <c r="W319" i="22"/>
  <c r="X319" i="22"/>
  <c r="T315" i="22"/>
  <c r="U315" i="22"/>
  <c r="V315" i="22"/>
  <c r="W315" i="22"/>
  <c r="X315" i="22"/>
  <c r="T311" i="22"/>
  <c r="U311" i="22"/>
  <c r="V311" i="22"/>
  <c r="W311" i="22"/>
  <c r="X311" i="22"/>
  <c r="T307" i="22"/>
  <c r="U307" i="22"/>
  <c r="V307" i="22"/>
  <c r="W307" i="22"/>
  <c r="X307" i="22"/>
  <c r="T303" i="22"/>
  <c r="U303" i="22"/>
  <c r="V303" i="22"/>
  <c r="W303" i="22"/>
  <c r="X303" i="22"/>
  <c r="T299" i="22"/>
  <c r="U299" i="22"/>
  <c r="V299" i="22"/>
  <c r="W299" i="22"/>
  <c r="X299" i="22"/>
  <c r="X295" i="22"/>
  <c r="W295" i="22"/>
  <c r="V295" i="22"/>
  <c r="U295" i="22"/>
  <c r="T295" i="22"/>
  <c r="X291" i="22"/>
  <c r="W291" i="22"/>
  <c r="V291" i="22"/>
  <c r="U291" i="22"/>
  <c r="T291" i="22"/>
  <c r="U287" i="22"/>
  <c r="T283" i="22"/>
  <c r="U283" i="22"/>
  <c r="V283" i="22"/>
  <c r="W283" i="22"/>
  <c r="X283" i="22"/>
  <c r="T279" i="22"/>
  <c r="U279" i="22"/>
  <c r="V279" i="22"/>
  <c r="W279" i="22"/>
  <c r="X279" i="22"/>
  <c r="T275" i="22"/>
  <c r="X275" i="22"/>
  <c r="W271" i="22"/>
  <c r="V267" i="22"/>
  <c r="T263" i="22"/>
  <c r="U263" i="22"/>
  <c r="V263" i="22"/>
  <c r="W263" i="22"/>
  <c r="X263" i="22"/>
  <c r="V259" i="22"/>
  <c r="U255" i="22"/>
  <c r="T251" i="22"/>
  <c r="X251" i="22"/>
  <c r="U247" i="22"/>
  <c r="W247" i="22"/>
  <c r="X245" i="22"/>
  <c r="T245" i="22"/>
  <c r="T243" i="22"/>
  <c r="V243" i="22"/>
  <c r="X243" i="22"/>
  <c r="U239" i="22"/>
  <c r="W239" i="22"/>
  <c r="T235" i="22"/>
  <c r="V235" i="22"/>
  <c r="X235" i="22"/>
  <c r="X231" i="22"/>
  <c r="U227" i="22"/>
  <c r="W227" i="22"/>
  <c r="T223" i="22"/>
  <c r="X223" i="22"/>
  <c r="U219" i="22"/>
  <c r="W219" i="22"/>
  <c r="T215" i="22"/>
  <c r="X215" i="22"/>
  <c r="W211" i="22"/>
  <c r="U203" i="22"/>
  <c r="X199" i="22"/>
  <c r="V199" i="22"/>
  <c r="T199" i="22"/>
  <c r="U195" i="22"/>
  <c r="W195" i="22"/>
  <c r="T191" i="22"/>
  <c r="V191" i="22"/>
  <c r="X191" i="22"/>
  <c r="U189" i="22"/>
  <c r="W189" i="22"/>
  <c r="T185" i="22"/>
  <c r="V185" i="22"/>
  <c r="W185" i="22"/>
  <c r="X185" i="22"/>
  <c r="X181" i="22"/>
  <c r="W181" i="22"/>
  <c r="V181" i="22"/>
  <c r="U181" i="22"/>
  <c r="T181" i="22"/>
  <c r="T177" i="22"/>
  <c r="U177" i="22"/>
  <c r="V177" i="22"/>
  <c r="W177" i="22"/>
  <c r="X177" i="22"/>
  <c r="U175" i="22"/>
  <c r="W175" i="22"/>
  <c r="T173" i="22"/>
  <c r="U173" i="22"/>
  <c r="V173" i="22"/>
  <c r="W173" i="22"/>
  <c r="X173" i="22"/>
  <c r="U171" i="22"/>
  <c r="W171" i="22"/>
  <c r="T169" i="22"/>
  <c r="U169" i="22"/>
  <c r="V169" i="22"/>
  <c r="W169" i="22"/>
  <c r="X169" i="22"/>
  <c r="U167" i="22"/>
  <c r="W167" i="22"/>
  <c r="X165" i="22"/>
  <c r="V165" i="22"/>
  <c r="T165" i="22"/>
  <c r="T161" i="22"/>
  <c r="U161" i="22"/>
  <c r="V161" i="22"/>
  <c r="W161" i="22"/>
  <c r="X161" i="22"/>
  <c r="T157" i="22"/>
  <c r="V157" i="22"/>
  <c r="X157" i="22"/>
  <c r="X155" i="22"/>
  <c r="W155" i="22"/>
  <c r="V155" i="22"/>
  <c r="U155" i="22"/>
  <c r="T155" i="22"/>
  <c r="T153" i="22"/>
  <c r="V153" i="22"/>
  <c r="X153" i="22"/>
  <c r="U149" i="22"/>
  <c r="W149" i="22"/>
  <c r="T145" i="22"/>
  <c r="V145" i="22"/>
  <c r="X145" i="22"/>
  <c r="U141" i="22"/>
  <c r="W141" i="22"/>
  <c r="T137" i="22"/>
  <c r="X137" i="22"/>
  <c r="U129" i="22"/>
  <c r="U125" i="22"/>
  <c r="W125" i="22"/>
  <c r="T121" i="22"/>
  <c r="V121" i="22"/>
  <c r="X121" i="22"/>
  <c r="U113" i="22"/>
  <c r="W113" i="22"/>
  <c r="T109" i="22"/>
  <c r="V109" i="22"/>
  <c r="X109" i="22"/>
  <c r="U105" i="22"/>
  <c r="W105" i="22"/>
  <c r="T101" i="22"/>
  <c r="V101" i="22"/>
  <c r="X101" i="22"/>
  <c r="U385" i="22"/>
  <c r="W385" i="22"/>
  <c r="U381" i="22"/>
  <c r="T377" i="22"/>
  <c r="V377" i="22"/>
  <c r="X377" i="22"/>
  <c r="U373" i="22"/>
  <c r="W373" i="22"/>
  <c r="T369" i="22"/>
  <c r="V369" i="22"/>
  <c r="X369" i="22"/>
  <c r="U361" i="22"/>
  <c r="W361" i="22"/>
  <c r="T357" i="22"/>
  <c r="V357" i="22"/>
  <c r="X357" i="22"/>
  <c r="U353" i="22"/>
  <c r="W353" i="22"/>
  <c r="X351" i="22"/>
  <c r="V351" i="22"/>
  <c r="T351" i="22"/>
  <c r="U349" i="22"/>
  <c r="W349" i="22"/>
  <c r="T345" i="22"/>
  <c r="V345" i="22"/>
  <c r="X345" i="22"/>
  <c r="U341" i="22"/>
  <c r="W341" i="22"/>
  <c r="T337" i="22"/>
  <c r="V337" i="22"/>
  <c r="X337" i="22"/>
  <c r="U333" i="22"/>
  <c r="W333" i="22"/>
  <c r="X329" i="22"/>
  <c r="V329" i="22"/>
  <c r="T329" i="22"/>
  <c r="U325" i="22"/>
  <c r="W325" i="22"/>
  <c r="T321" i="22"/>
  <c r="X321" i="22"/>
  <c r="W317" i="22"/>
  <c r="V313" i="22"/>
  <c r="U309" i="22"/>
  <c r="X305" i="22"/>
  <c r="T305" i="22"/>
  <c r="W301" i="22"/>
  <c r="U297" i="22"/>
  <c r="W297" i="22"/>
  <c r="U293" i="22"/>
  <c r="X289" i="22"/>
  <c r="V289" i="22"/>
  <c r="T289" i="22"/>
  <c r="W285" i="22"/>
  <c r="V281" i="22"/>
  <c r="T277" i="22"/>
  <c r="V277" i="22"/>
  <c r="X277" i="22"/>
  <c r="U273" i="22"/>
  <c r="W273" i="22"/>
  <c r="T269" i="22"/>
  <c r="V269" i="22"/>
  <c r="X269" i="22"/>
  <c r="U265" i="22"/>
  <c r="W265" i="22"/>
  <c r="T261" i="22"/>
  <c r="U261" i="22"/>
  <c r="V261" i="22"/>
  <c r="W261" i="22"/>
  <c r="X261" i="22"/>
  <c r="T257" i="22"/>
  <c r="U257" i="22"/>
  <c r="V257" i="22"/>
  <c r="W257" i="22"/>
  <c r="X257" i="22"/>
  <c r="T253" i="22"/>
  <c r="U253" i="22"/>
  <c r="V253" i="22"/>
  <c r="W253" i="22"/>
  <c r="X253" i="22"/>
  <c r="X249" i="22"/>
  <c r="V249" i="22"/>
  <c r="T249" i="22"/>
  <c r="T241" i="22"/>
  <c r="U241" i="22"/>
  <c r="V241" i="22"/>
  <c r="W241" i="22"/>
  <c r="X241" i="22"/>
  <c r="T237" i="22"/>
  <c r="V237" i="22"/>
  <c r="X237" i="22"/>
  <c r="T233" i="22"/>
  <c r="U233" i="22"/>
  <c r="V233" i="22"/>
  <c r="W233" i="22"/>
  <c r="X233" i="22"/>
  <c r="T229" i="22"/>
  <c r="V229" i="22"/>
  <c r="X229" i="22"/>
  <c r="U225" i="22"/>
  <c r="W225" i="22"/>
  <c r="T221" i="22"/>
  <c r="U221" i="22"/>
  <c r="V221" i="22"/>
  <c r="W221" i="22"/>
  <c r="X221" i="22"/>
  <c r="T217" i="22"/>
  <c r="U217" i="22"/>
  <c r="V217" i="22"/>
  <c r="W217" i="22"/>
  <c r="X217" i="22"/>
  <c r="T213" i="22"/>
  <c r="U213" i="22"/>
  <c r="V213" i="22"/>
  <c r="W213" i="22"/>
  <c r="X213" i="22"/>
  <c r="T209" i="22"/>
  <c r="U209" i="22"/>
  <c r="V209" i="22"/>
  <c r="W209" i="22"/>
  <c r="X209" i="22"/>
  <c r="T205" i="22"/>
  <c r="U205" i="22"/>
  <c r="V205" i="22"/>
  <c r="W205" i="22"/>
  <c r="X205" i="22"/>
  <c r="U201" i="22"/>
  <c r="W201" i="22"/>
  <c r="T197" i="22"/>
  <c r="V197" i="22"/>
  <c r="X197" i="22"/>
  <c r="T193" i="22"/>
  <c r="U193" i="22"/>
  <c r="V193" i="22"/>
  <c r="W193" i="22"/>
  <c r="X193" i="22"/>
  <c r="U187" i="22"/>
  <c r="W187" i="22"/>
  <c r="T183" i="22"/>
  <c r="V183" i="22"/>
  <c r="X183" i="22"/>
  <c r="U179" i="22"/>
  <c r="W179" i="22"/>
  <c r="T151" i="22"/>
  <c r="U151" i="22"/>
  <c r="V151" i="22"/>
  <c r="W151" i="22"/>
  <c r="X151" i="22"/>
  <c r="T147" i="22"/>
  <c r="U147" i="22"/>
  <c r="V147" i="22"/>
  <c r="W147" i="22"/>
  <c r="X147" i="22"/>
  <c r="U143" i="22"/>
  <c r="W143" i="22"/>
  <c r="T139" i="22"/>
  <c r="U139" i="22"/>
  <c r="V139" i="22"/>
  <c r="W139" i="22"/>
  <c r="X139" i="22"/>
  <c r="T135" i="22"/>
  <c r="U135" i="22"/>
  <c r="V135" i="22"/>
  <c r="W135" i="22"/>
  <c r="X135" i="22"/>
  <c r="X133" i="22"/>
  <c r="T133" i="22"/>
  <c r="X115" i="22"/>
  <c r="W115" i="22"/>
  <c r="V115" i="22"/>
  <c r="U115" i="22"/>
  <c r="T115" i="22"/>
  <c r="T99" i="22"/>
  <c r="U99" i="22"/>
  <c r="V99" i="22"/>
  <c r="W99" i="22"/>
  <c r="X99" i="22"/>
  <c r="U91" i="22"/>
  <c r="W91" i="22"/>
  <c r="T87" i="22"/>
  <c r="V87" i="22"/>
  <c r="X87" i="22"/>
  <c r="T83" i="22"/>
  <c r="U83" i="22"/>
  <c r="V83" i="22"/>
  <c r="W83" i="22"/>
  <c r="X83" i="22"/>
  <c r="X79" i="22"/>
  <c r="V79" i="22"/>
  <c r="T79" i="22"/>
  <c r="U75" i="22"/>
  <c r="W75" i="22"/>
  <c r="T71" i="22"/>
  <c r="V71" i="22"/>
  <c r="X71" i="22"/>
  <c r="U67" i="22"/>
  <c r="W67" i="22"/>
  <c r="T63" i="22"/>
  <c r="U63" i="22"/>
  <c r="V63" i="22"/>
  <c r="W63" i="22"/>
  <c r="X63" i="22"/>
  <c r="T59" i="22"/>
  <c r="U59" i="22"/>
  <c r="V59" i="22"/>
  <c r="W59" i="22"/>
  <c r="X59" i="22"/>
  <c r="T55" i="22"/>
  <c r="U55" i="22"/>
  <c r="V55" i="22"/>
  <c r="W55" i="22"/>
  <c r="X55" i="22"/>
  <c r="T51" i="22"/>
  <c r="U51" i="22"/>
  <c r="V51" i="22"/>
  <c r="W51" i="22"/>
  <c r="X51" i="22"/>
  <c r="T47" i="22"/>
  <c r="U47" i="22"/>
  <c r="V47" i="22"/>
  <c r="W47" i="22"/>
  <c r="X47" i="22"/>
  <c r="T43" i="22"/>
  <c r="U43" i="22"/>
  <c r="V43" i="22"/>
  <c r="W43" i="22"/>
  <c r="X43" i="22"/>
  <c r="T39" i="22"/>
  <c r="U39" i="22"/>
  <c r="V39" i="22"/>
  <c r="W39" i="22"/>
  <c r="X39" i="22"/>
  <c r="T35" i="22"/>
  <c r="U35" i="22"/>
  <c r="V35" i="22"/>
  <c r="W35" i="22"/>
  <c r="X35" i="22"/>
  <c r="T31" i="22"/>
  <c r="U31" i="22"/>
  <c r="V31" i="22"/>
  <c r="W31" i="22"/>
  <c r="X31" i="22"/>
  <c r="U27" i="22"/>
  <c r="W27" i="22"/>
  <c r="T23" i="22"/>
  <c r="V23" i="22"/>
  <c r="X23" i="22"/>
  <c r="T19" i="22"/>
  <c r="U19" i="22"/>
  <c r="V19" i="22"/>
  <c r="W19" i="22"/>
  <c r="X19" i="22"/>
  <c r="X17" i="22"/>
  <c r="T17" i="22"/>
  <c r="X15" i="22"/>
  <c r="W15" i="22"/>
  <c r="V15" i="22"/>
  <c r="U15" i="22"/>
  <c r="T15" i="22"/>
  <c r="X11" i="22"/>
  <c r="W11" i="22"/>
  <c r="V11" i="22"/>
  <c r="U11" i="22"/>
  <c r="T11" i="22"/>
  <c r="U492" i="22"/>
  <c r="V488" i="22"/>
  <c r="X484" i="22"/>
  <c r="V484" i="22"/>
  <c r="T484" i="22"/>
  <c r="X478" i="22"/>
  <c r="V478" i="22"/>
  <c r="T478" i="22"/>
  <c r="T474" i="22"/>
  <c r="U474" i="22"/>
  <c r="V474" i="22"/>
  <c r="W474" i="22"/>
  <c r="X474" i="22"/>
  <c r="T470" i="22"/>
  <c r="U470" i="22"/>
  <c r="V470" i="22"/>
  <c r="W470" i="22"/>
  <c r="X470" i="22"/>
  <c r="T466" i="22"/>
  <c r="V466" i="22"/>
  <c r="X466" i="22"/>
  <c r="U462" i="22"/>
  <c r="W462" i="22"/>
  <c r="T458" i="22"/>
  <c r="V458" i="22"/>
  <c r="X458" i="22"/>
  <c r="V454" i="22"/>
  <c r="T450" i="22"/>
  <c r="V450" i="22"/>
  <c r="X450" i="22"/>
  <c r="U446" i="22"/>
  <c r="W446" i="22"/>
  <c r="T438" i="22"/>
  <c r="V438" i="22"/>
  <c r="X438" i="22"/>
  <c r="V434" i="22"/>
  <c r="W430" i="22"/>
  <c r="T426" i="22"/>
  <c r="X426" i="22"/>
  <c r="U422" i="22"/>
  <c r="W422" i="22"/>
  <c r="T418" i="22"/>
  <c r="V418" i="22"/>
  <c r="X418" i="22"/>
  <c r="U414" i="22"/>
  <c r="W414" i="22"/>
  <c r="T410" i="22"/>
  <c r="X410" i="22"/>
  <c r="U406" i="22"/>
  <c r="W406" i="22"/>
  <c r="X402" i="22"/>
  <c r="V402" i="22"/>
  <c r="T402" i="22"/>
  <c r="W398" i="22"/>
  <c r="U398" i="22"/>
  <c r="T394" i="22"/>
  <c r="V394" i="22"/>
  <c r="X394" i="22"/>
  <c r="U390" i="22"/>
  <c r="W390" i="22"/>
  <c r="T386" i="22"/>
  <c r="V386" i="22"/>
  <c r="X386" i="22"/>
  <c r="W382" i="22"/>
  <c r="V378" i="22"/>
  <c r="T374" i="22"/>
  <c r="V374" i="22"/>
  <c r="X374" i="22"/>
  <c r="U370" i="22"/>
  <c r="W370" i="22"/>
  <c r="T366" i="22"/>
  <c r="V366" i="22"/>
  <c r="X366" i="22"/>
  <c r="U362" i="22"/>
  <c r="W362" i="22"/>
  <c r="U358" i="22"/>
  <c r="X354" i="22"/>
  <c r="V354" i="22"/>
  <c r="T354" i="22"/>
  <c r="U350" i="22"/>
  <c r="W350" i="22"/>
  <c r="T346" i="22"/>
  <c r="U346" i="22"/>
  <c r="V346" i="22"/>
  <c r="W346" i="22"/>
  <c r="X346" i="22"/>
  <c r="T342" i="22"/>
  <c r="U342" i="22"/>
  <c r="V342" i="22"/>
  <c r="W342" i="22"/>
  <c r="X342" i="22"/>
  <c r="T338" i="22"/>
  <c r="U338" i="22"/>
  <c r="V338" i="22"/>
  <c r="W338" i="22"/>
  <c r="X338" i="22"/>
  <c r="T334" i="22"/>
  <c r="U334" i="22"/>
  <c r="V334" i="22"/>
  <c r="W334" i="22"/>
  <c r="X334" i="22"/>
  <c r="T330" i="22"/>
  <c r="U330" i="22"/>
  <c r="V330" i="22"/>
  <c r="W330" i="22"/>
  <c r="X330" i="22"/>
  <c r="T326" i="22"/>
  <c r="U326" i="22"/>
  <c r="V326" i="22"/>
  <c r="W326" i="22"/>
  <c r="X326" i="22"/>
  <c r="T322" i="22"/>
  <c r="U322" i="22"/>
  <c r="V322" i="22"/>
  <c r="W322" i="22"/>
  <c r="X322" i="22"/>
  <c r="T318" i="22"/>
  <c r="U318" i="22"/>
  <c r="V318" i="22"/>
  <c r="W318" i="22"/>
  <c r="X318" i="22"/>
  <c r="T314" i="22"/>
  <c r="V314" i="22"/>
  <c r="X314" i="22"/>
  <c r="U310" i="22"/>
  <c r="W310" i="22"/>
  <c r="T306" i="22"/>
  <c r="U306" i="22"/>
  <c r="V306" i="22"/>
  <c r="W306" i="22"/>
  <c r="X306" i="22"/>
  <c r="T302" i="22"/>
  <c r="U302" i="22"/>
  <c r="V302" i="22"/>
  <c r="W302" i="22"/>
  <c r="X302" i="22"/>
  <c r="T298" i="22"/>
  <c r="U298" i="22"/>
  <c r="V298" i="22"/>
  <c r="W298" i="22"/>
  <c r="X298" i="22"/>
  <c r="W296" i="22"/>
  <c r="U296" i="22"/>
  <c r="T294" i="22"/>
  <c r="U294" i="22"/>
  <c r="V294" i="22"/>
  <c r="W294" i="22"/>
  <c r="X294" i="22"/>
  <c r="X292" i="22"/>
  <c r="W292" i="22"/>
  <c r="V292" i="22"/>
  <c r="U292" i="22"/>
  <c r="T292" i="22"/>
  <c r="T290" i="22"/>
  <c r="U290" i="22"/>
  <c r="V290" i="22"/>
  <c r="W290" i="22"/>
  <c r="X290" i="22"/>
  <c r="T286" i="22"/>
  <c r="U286" i="22"/>
  <c r="V286" i="22"/>
  <c r="W286" i="22"/>
  <c r="X286" i="22"/>
  <c r="T282" i="22"/>
  <c r="U282" i="22"/>
  <c r="V282" i="22"/>
  <c r="W282" i="22"/>
  <c r="X282" i="22"/>
  <c r="T278" i="22"/>
  <c r="U278" i="22"/>
  <c r="V278" i="22"/>
  <c r="W278" i="22"/>
  <c r="X278" i="22"/>
  <c r="T274" i="22"/>
  <c r="V274" i="22"/>
  <c r="X274" i="22"/>
  <c r="T270" i="22"/>
  <c r="U270" i="22"/>
  <c r="V270" i="22"/>
  <c r="W270" i="22"/>
  <c r="X270" i="22"/>
  <c r="T266" i="22"/>
  <c r="V266" i="22"/>
  <c r="X266" i="22"/>
  <c r="T262" i="22"/>
  <c r="U262" i="22"/>
  <c r="V262" i="22"/>
  <c r="W262" i="22"/>
  <c r="X262" i="22"/>
  <c r="T258" i="22"/>
  <c r="U258" i="22"/>
  <c r="V258" i="22"/>
  <c r="W258" i="22"/>
  <c r="X258" i="22"/>
  <c r="U254" i="22"/>
  <c r="W254" i="22"/>
  <c r="T250" i="22"/>
  <c r="V250" i="22"/>
  <c r="X250" i="22"/>
  <c r="T246" i="22"/>
  <c r="U246" i="22"/>
  <c r="V246" i="22"/>
  <c r="W246" i="22"/>
  <c r="X246" i="22"/>
  <c r="X244" i="22"/>
  <c r="V244" i="22"/>
  <c r="T244" i="22"/>
  <c r="T242" i="22"/>
  <c r="U242" i="22"/>
  <c r="V242" i="22"/>
  <c r="W242" i="22"/>
  <c r="X242" i="22"/>
  <c r="T238" i="22"/>
  <c r="U238" i="22"/>
  <c r="V238" i="22"/>
  <c r="W238" i="22"/>
  <c r="X238" i="22"/>
  <c r="U234" i="22"/>
  <c r="W234" i="22"/>
  <c r="T230" i="22"/>
  <c r="U230" i="22"/>
  <c r="V230" i="22"/>
  <c r="W230" i="22"/>
  <c r="X230" i="22"/>
  <c r="T226" i="22"/>
  <c r="U226" i="22"/>
  <c r="V226" i="22"/>
  <c r="W226" i="22"/>
  <c r="X226" i="22"/>
  <c r="T222" i="22"/>
  <c r="U222" i="22"/>
  <c r="V222" i="22"/>
  <c r="W222" i="22"/>
  <c r="X222" i="22"/>
  <c r="U218" i="22"/>
  <c r="W218" i="22"/>
  <c r="T214" i="22"/>
  <c r="U214" i="22"/>
  <c r="V214" i="22"/>
  <c r="W214" i="22"/>
  <c r="X214" i="22"/>
  <c r="T210" i="22"/>
  <c r="U210" i="22"/>
  <c r="V210" i="22"/>
  <c r="W210" i="22"/>
  <c r="X210" i="22"/>
  <c r="T206" i="22"/>
  <c r="U206" i="22"/>
  <c r="V206" i="22"/>
  <c r="W206" i="22"/>
  <c r="X206" i="22"/>
  <c r="T202" i="22"/>
  <c r="U202" i="22"/>
  <c r="V202" i="22"/>
  <c r="W202" i="22"/>
  <c r="X202" i="22"/>
  <c r="T194" i="22"/>
  <c r="U194" i="22"/>
  <c r="V194" i="22"/>
  <c r="W194" i="22"/>
  <c r="X194" i="22"/>
  <c r="W190" i="22"/>
  <c r="U190" i="22"/>
  <c r="T188" i="22"/>
  <c r="U188" i="22"/>
  <c r="V188" i="22"/>
  <c r="W188" i="22"/>
  <c r="X188" i="22"/>
  <c r="T184" i="22"/>
  <c r="U184" i="22"/>
  <c r="V184" i="22"/>
  <c r="W184" i="22"/>
  <c r="X184" i="22"/>
  <c r="T180" i="22"/>
  <c r="U180" i="22"/>
  <c r="V180" i="22"/>
  <c r="W180" i="22"/>
  <c r="X180" i="22"/>
  <c r="T164" i="22"/>
  <c r="U164" i="22"/>
  <c r="V164" i="22"/>
  <c r="W164" i="22"/>
  <c r="X164" i="22"/>
  <c r="X160" i="22"/>
  <c r="W160" i="22"/>
  <c r="V160" i="22"/>
  <c r="U160" i="22"/>
  <c r="T160" i="22"/>
  <c r="U152" i="22"/>
  <c r="W152" i="22"/>
  <c r="T148" i="22"/>
  <c r="V148" i="22"/>
  <c r="X148" i="22"/>
  <c r="T144" i="22"/>
  <c r="U144" i="22"/>
  <c r="V144" i="22"/>
  <c r="W144" i="22"/>
  <c r="X144" i="22"/>
  <c r="T140" i="22"/>
  <c r="U140" i="22"/>
  <c r="V140" i="22"/>
  <c r="W140" i="22"/>
  <c r="X140" i="22"/>
  <c r="T136" i="22"/>
  <c r="U136" i="22"/>
  <c r="V136" i="22"/>
  <c r="W136" i="22"/>
  <c r="X136" i="22"/>
  <c r="T132" i="22"/>
  <c r="U132" i="22"/>
  <c r="V132" i="22"/>
  <c r="W132" i="22"/>
  <c r="X132" i="22"/>
  <c r="T128" i="22"/>
  <c r="U128" i="22"/>
  <c r="V128" i="22"/>
  <c r="W128" i="22"/>
  <c r="X128" i="22"/>
  <c r="T124" i="22"/>
  <c r="U124" i="22"/>
  <c r="V124" i="22"/>
  <c r="W124" i="22"/>
  <c r="X124" i="22"/>
  <c r="X122" i="22"/>
  <c r="W122" i="22"/>
  <c r="V122" i="22"/>
  <c r="U122" i="22"/>
  <c r="T122" i="22"/>
  <c r="X120" i="22"/>
  <c r="W120" i="22"/>
  <c r="V120" i="22"/>
  <c r="U120" i="22"/>
  <c r="T120" i="22"/>
  <c r="T116" i="22"/>
  <c r="U116" i="22"/>
  <c r="V116" i="22"/>
  <c r="W116" i="22"/>
  <c r="X116" i="22"/>
  <c r="X112" i="22"/>
  <c r="W112" i="22"/>
  <c r="V112" i="22"/>
  <c r="U112" i="22"/>
  <c r="T112" i="22"/>
  <c r="T108" i="22"/>
  <c r="U108" i="22"/>
  <c r="V108" i="22"/>
  <c r="W108" i="22"/>
  <c r="X108" i="22"/>
  <c r="T104" i="22"/>
  <c r="U104" i="22"/>
  <c r="V104" i="22"/>
  <c r="W104" i="22"/>
  <c r="X104" i="22"/>
  <c r="U100" i="22"/>
  <c r="W100" i="22"/>
  <c r="T92" i="22"/>
  <c r="V92" i="22"/>
  <c r="X92" i="22"/>
  <c r="T88" i="22"/>
  <c r="U88" i="22"/>
  <c r="V88" i="22"/>
  <c r="W88" i="22"/>
  <c r="X88" i="22"/>
  <c r="T84" i="22"/>
  <c r="U84" i="22"/>
  <c r="V84" i="22"/>
  <c r="W84" i="22"/>
  <c r="X84" i="22"/>
  <c r="T80" i="22"/>
  <c r="U80" i="22"/>
  <c r="V80" i="22"/>
  <c r="W80" i="22"/>
  <c r="X80" i="22"/>
  <c r="T76" i="22"/>
  <c r="V76" i="22"/>
  <c r="X76" i="22"/>
  <c r="T163" i="22"/>
  <c r="U163" i="22"/>
  <c r="V163" i="22"/>
  <c r="W163" i="22"/>
  <c r="X163" i="22"/>
  <c r="X159" i="22"/>
  <c r="W159" i="22"/>
  <c r="V159" i="22"/>
  <c r="U159" i="22"/>
  <c r="T159" i="22"/>
  <c r="T131" i="22"/>
  <c r="U131" i="22"/>
  <c r="V131" i="22"/>
  <c r="W131" i="22"/>
  <c r="X131" i="22"/>
  <c r="T127" i="22"/>
  <c r="U127" i="22"/>
  <c r="V127" i="22"/>
  <c r="W127" i="22"/>
  <c r="X127" i="22"/>
  <c r="T123" i="22"/>
  <c r="U123" i="22"/>
  <c r="V123" i="22"/>
  <c r="W123" i="22"/>
  <c r="X123" i="22"/>
  <c r="T119" i="22"/>
  <c r="U119" i="22"/>
  <c r="V119" i="22"/>
  <c r="W119" i="22"/>
  <c r="X119" i="22"/>
  <c r="X117" i="22"/>
  <c r="W117" i="22"/>
  <c r="V117" i="22"/>
  <c r="U117" i="22"/>
  <c r="T117" i="22"/>
  <c r="T111" i="22"/>
  <c r="V111" i="22"/>
  <c r="X111" i="22"/>
  <c r="U107" i="22"/>
  <c r="W107" i="22"/>
  <c r="T103" i="22"/>
  <c r="V103" i="22"/>
  <c r="X103" i="22"/>
  <c r="T97" i="22"/>
  <c r="U97" i="22"/>
  <c r="V97" i="22"/>
  <c r="W97" i="22"/>
  <c r="X97" i="22"/>
  <c r="X95" i="22"/>
  <c r="V95" i="22"/>
  <c r="T95" i="22"/>
  <c r="T93" i="22"/>
  <c r="U93" i="22"/>
  <c r="V93" i="22"/>
  <c r="W93" i="22"/>
  <c r="X93" i="22"/>
  <c r="X89" i="22"/>
  <c r="W89" i="22"/>
  <c r="V89" i="22"/>
  <c r="U89" i="22"/>
  <c r="T89" i="22"/>
  <c r="T85" i="22"/>
  <c r="U85" i="22"/>
  <c r="V85" i="22"/>
  <c r="W85" i="22"/>
  <c r="X85" i="22"/>
  <c r="T81" i="22"/>
  <c r="U81" i="22"/>
  <c r="V81" i="22"/>
  <c r="W81" i="22"/>
  <c r="X81" i="22"/>
  <c r="T77" i="22"/>
  <c r="U77" i="22"/>
  <c r="V77" i="22"/>
  <c r="W77" i="22"/>
  <c r="X77" i="22"/>
  <c r="T73" i="22"/>
  <c r="U73" i="22"/>
  <c r="V73" i="22"/>
  <c r="W73" i="22"/>
  <c r="X73" i="22"/>
  <c r="T69" i="22"/>
  <c r="U69" i="22"/>
  <c r="V69" i="22"/>
  <c r="W69" i="22"/>
  <c r="X69" i="22"/>
  <c r="X65" i="22"/>
  <c r="W65" i="22"/>
  <c r="V65" i="22"/>
  <c r="U65" i="22"/>
  <c r="T65" i="22"/>
  <c r="T61" i="22"/>
  <c r="U61" i="22"/>
  <c r="V61" i="22"/>
  <c r="W61" i="22"/>
  <c r="X61" i="22"/>
  <c r="T57" i="22"/>
  <c r="U57" i="22"/>
  <c r="V57" i="22"/>
  <c r="W57" i="22"/>
  <c r="X57" i="22"/>
  <c r="T53" i="22"/>
  <c r="U53" i="22"/>
  <c r="V53" i="22"/>
  <c r="W53" i="22"/>
  <c r="X53" i="22"/>
  <c r="T49" i="22"/>
  <c r="U49" i="22"/>
  <c r="V49" i="22"/>
  <c r="W49" i="22"/>
  <c r="X49" i="22"/>
  <c r="T45" i="22"/>
  <c r="U45" i="22"/>
  <c r="V45" i="22"/>
  <c r="W45" i="22"/>
  <c r="X45" i="22"/>
  <c r="T41" i="22"/>
  <c r="V41" i="22"/>
  <c r="X41" i="22"/>
  <c r="T37" i="22"/>
  <c r="U37" i="22"/>
  <c r="V37" i="22"/>
  <c r="W37" i="22"/>
  <c r="X37" i="22"/>
  <c r="T33" i="22"/>
  <c r="V33" i="22"/>
  <c r="X33" i="22"/>
  <c r="T29" i="22"/>
  <c r="U29" i="22"/>
  <c r="V29" i="22"/>
  <c r="W29" i="22"/>
  <c r="X29" i="22"/>
  <c r="T25" i="22"/>
  <c r="U25" i="22"/>
  <c r="V25" i="22"/>
  <c r="W25" i="22"/>
  <c r="X25" i="22"/>
  <c r="U21" i="22"/>
  <c r="W21" i="22"/>
  <c r="T13" i="22"/>
  <c r="V13" i="22"/>
  <c r="X13" i="22"/>
  <c r="W500" i="22"/>
  <c r="U500" i="22"/>
  <c r="X498" i="22"/>
  <c r="W498" i="22"/>
  <c r="V498" i="22"/>
  <c r="U498" i="22"/>
  <c r="T498" i="22"/>
  <c r="W496" i="22"/>
  <c r="U496" i="22"/>
  <c r="X494" i="22"/>
  <c r="W494" i="22"/>
  <c r="V494" i="22"/>
  <c r="U494" i="22"/>
  <c r="T494" i="22"/>
  <c r="T490" i="22"/>
  <c r="U490" i="22"/>
  <c r="V490" i="22"/>
  <c r="W490" i="22"/>
  <c r="X490" i="22"/>
  <c r="X486" i="22"/>
  <c r="V486" i="22"/>
  <c r="T486" i="22"/>
  <c r="U482" i="22"/>
  <c r="W482" i="22"/>
  <c r="X480" i="22"/>
  <c r="W480" i="22"/>
  <c r="V480" i="22"/>
  <c r="U480" i="22"/>
  <c r="T480" i="22"/>
  <c r="X476" i="22"/>
  <c r="W476" i="22"/>
  <c r="V476" i="22"/>
  <c r="U476" i="22"/>
  <c r="T476" i="22"/>
  <c r="T472" i="22"/>
  <c r="U472" i="22"/>
  <c r="V472" i="22"/>
  <c r="W472" i="22"/>
  <c r="X472" i="22"/>
  <c r="T468" i="22"/>
  <c r="U468" i="22"/>
  <c r="V468" i="22"/>
  <c r="W468" i="22"/>
  <c r="X468" i="22"/>
  <c r="T464" i="22"/>
  <c r="U464" i="22"/>
  <c r="V464" i="22"/>
  <c r="W464" i="22"/>
  <c r="X464" i="22"/>
  <c r="U460" i="22"/>
  <c r="W460" i="22"/>
  <c r="T456" i="22"/>
  <c r="U456" i="22"/>
  <c r="V456" i="22"/>
  <c r="W456" i="22"/>
  <c r="X456" i="22"/>
  <c r="U452" i="22"/>
  <c r="W452" i="22"/>
  <c r="T448" i="22"/>
  <c r="V448" i="22"/>
  <c r="X448" i="22"/>
  <c r="T444" i="22"/>
  <c r="U444" i="22"/>
  <c r="V444" i="22"/>
  <c r="W444" i="22"/>
  <c r="X444" i="22"/>
  <c r="X442" i="22"/>
  <c r="V442" i="22"/>
  <c r="T442" i="22"/>
  <c r="T440" i="22"/>
  <c r="U440" i="22"/>
  <c r="V440" i="22"/>
  <c r="W440" i="22"/>
  <c r="X440" i="22"/>
  <c r="T436" i="22"/>
  <c r="U436" i="22"/>
  <c r="V436" i="22"/>
  <c r="W436" i="22"/>
  <c r="X436" i="22"/>
  <c r="T432" i="22"/>
  <c r="U432" i="22"/>
  <c r="V432" i="22"/>
  <c r="W432" i="22"/>
  <c r="X432" i="22"/>
  <c r="T428" i="22"/>
  <c r="U428" i="22"/>
  <c r="V428" i="22"/>
  <c r="W428" i="22"/>
  <c r="X428" i="22"/>
  <c r="T424" i="22"/>
  <c r="U424" i="22"/>
  <c r="V424" i="22"/>
  <c r="W424" i="22"/>
  <c r="X424" i="22"/>
  <c r="T420" i="22"/>
  <c r="U420" i="22"/>
  <c r="V420" i="22"/>
  <c r="W420" i="22"/>
  <c r="X420" i="22"/>
  <c r="U416" i="22"/>
  <c r="W416" i="22"/>
  <c r="T412" i="22"/>
  <c r="U412" i="22"/>
  <c r="V412" i="22"/>
  <c r="W412" i="22"/>
  <c r="X412" i="22"/>
  <c r="T408" i="22"/>
  <c r="U408" i="22"/>
  <c r="V408" i="22"/>
  <c r="W408" i="22"/>
  <c r="X408" i="22"/>
  <c r="T404" i="22"/>
  <c r="U404" i="22"/>
  <c r="V404" i="22"/>
  <c r="W404" i="22"/>
  <c r="X404" i="22"/>
  <c r="T400" i="22"/>
  <c r="U400" i="22"/>
  <c r="V400" i="22"/>
  <c r="W400" i="22"/>
  <c r="X400" i="22"/>
  <c r="T396" i="22"/>
  <c r="U396" i="22"/>
  <c r="V396" i="22"/>
  <c r="W396" i="22"/>
  <c r="X396" i="22"/>
  <c r="T392" i="22"/>
  <c r="U392" i="22"/>
  <c r="V392" i="22"/>
  <c r="W392" i="22"/>
  <c r="X392" i="22"/>
  <c r="T388" i="22"/>
  <c r="U388" i="22"/>
  <c r="V388" i="22"/>
  <c r="W388" i="22"/>
  <c r="X388" i="22"/>
  <c r="T384" i="22"/>
  <c r="U384" i="22"/>
  <c r="V384" i="22"/>
  <c r="W384" i="22"/>
  <c r="X384" i="22"/>
  <c r="T380" i="22"/>
  <c r="U380" i="22"/>
  <c r="V380" i="22"/>
  <c r="W380" i="22"/>
  <c r="X380" i="22"/>
  <c r="U376" i="22"/>
  <c r="W376" i="22"/>
  <c r="T372" i="22"/>
  <c r="V372" i="22"/>
  <c r="X372" i="22"/>
  <c r="U368" i="22"/>
  <c r="W368" i="22"/>
  <c r="T364" i="22"/>
  <c r="V364" i="22"/>
  <c r="X364" i="22"/>
  <c r="T360" i="22"/>
  <c r="U360" i="22"/>
  <c r="V360" i="22"/>
  <c r="W360" i="22"/>
  <c r="X360" i="22"/>
  <c r="T356" i="22"/>
  <c r="U356" i="22"/>
  <c r="V356" i="22"/>
  <c r="W356" i="22"/>
  <c r="X356" i="22"/>
  <c r="X352" i="22"/>
  <c r="W352" i="22"/>
  <c r="V352" i="22"/>
  <c r="U352" i="22"/>
  <c r="T352" i="22"/>
  <c r="T348" i="22"/>
  <c r="V348" i="22"/>
  <c r="X348" i="22"/>
  <c r="T344" i="22"/>
  <c r="U344" i="22"/>
  <c r="V344" i="22"/>
  <c r="W344" i="22"/>
  <c r="X344" i="22"/>
  <c r="T340" i="22"/>
  <c r="U340" i="22"/>
  <c r="V340" i="22"/>
  <c r="W340" i="22"/>
  <c r="X340" i="22"/>
  <c r="T336" i="22"/>
  <c r="U336" i="22"/>
  <c r="V336" i="22"/>
  <c r="W336" i="22"/>
  <c r="X336" i="22"/>
  <c r="T332" i="22"/>
  <c r="V332" i="22"/>
  <c r="X332" i="22"/>
  <c r="U328" i="22"/>
  <c r="W328" i="22"/>
  <c r="T324" i="22"/>
  <c r="U324" i="22"/>
  <c r="V324" i="22"/>
  <c r="W324" i="22"/>
  <c r="X324" i="22"/>
  <c r="U320" i="22"/>
  <c r="W320" i="22"/>
  <c r="T316" i="22"/>
  <c r="U316" i="22"/>
  <c r="V316" i="22"/>
  <c r="W316" i="22"/>
  <c r="X316" i="22"/>
  <c r="T312" i="22"/>
  <c r="U312" i="22"/>
  <c r="V312" i="22"/>
  <c r="W312" i="22"/>
  <c r="X312" i="22"/>
  <c r="T308" i="22"/>
  <c r="U308" i="22"/>
  <c r="V308" i="22"/>
  <c r="W308" i="22"/>
  <c r="X308" i="22"/>
  <c r="T304" i="22"/>
  <c r="U304" i="22"/>
  <c r="V304" i="22"/>
  <c r="W304" i="22"/>
  <c r="X304" i="22"/>
  <c r="T300" i="22"/>
  <c r="U300" i="22"/>
  <c r="V300" i="22"/>
  <c r="W300" i="22"/>
  <c r="X300" i="22"/>
  <c r="T288" i="22"/>
  <c r="U288" i="22"/>
  <c r="V288" i="22"/>
  <c r="W288" i="22"/>
  <c r="X288" i="22"/>
  <c r="T284" i="22"/>
  <c r="U284" i="22"/>
  <c r="V284" i="22"/>
  <c r="W284" i="22"/>
  <c r="X284" i="22"/>
  <c r="U280" i="22"/>
  <c r="W280" i="22"/>
  <c r="T276" i="22"/>
  <c r="U276" i="22"/>
  <c r="V276" i="22"/>
  <c r="W276" i="22"/>
  <c r="X276" i="22"/>
  <c r="T272" i="22"/>
  <c r="U272" i="22"/>
  <c r="V272" i="22"/>
  <c r="W272" i="22"/>
  <c r="X272" i="22"/>
  <c r="T268" i="22"/>
  <c r="U268" i="22"/>
  <c r="V268" i="22"/>
  <c r="W268" i="22"/>
  <c r="X268" i="22"/>
  <c r="U264" i="22"/>
  <c r="W264" i="22"/>
  <c r="T260" i="22"/>
  <c r="U260" i="22"/>
  <c r="V260" i="22"/>
  <c r="W260" i="22"/>
  <c r="X260" i="22"/>
  <c r="T256" i="22"/>
  <c r="U256" i="22"/>
  <c r="V256" i="22"/>
  <c r="W256" i="22"/>
  <c r="X256" i="22"/>
  <c r="T252" i="22"/>
  <c r="U252" i="22"/>
  <c r="V252" i="22"/>
  <c r="W252" i="22"/>
  <c r="X252" i="22"/>
  <c r="T248" i="22"/>
  <c r="U248" i="22"/>
  <c r="V248" i="22"/>
  <c r="W248" i="22"/>
  <c r="X248" i="22"/>
  <c r="T240" i="22"/>
  <c r="V240" i="22"/>
  <c r="X240" i="22"/>
  <c r="T236" i="22"/>
  <c r="U236" i="22"/>
  <c r="V236" i="22"/>
  <c r="W236" i="22"/>
  <c r="X236" i="22"/>
  <c r="T232" i="22"/>
  <c r="U232" i="22"/>
  <c r="V232" i="22"/>
  <c r="W232" i="22"/>
  <c r="X232" i="22"/>
  <c r="T228" i="22"/>
  <c r="U228" i="22"/>
  <c r="V228" i="22"/>
  <c r="W228" i="22"/>
  <c r="X228" i="22"/>
  <c r="X224" i="22"/>
  <c r="V224" i="22"/>
  <c r="T224" i="22"/>
  <c r="T220" i="22"/>
  <c r="U220" i="22"/>
  <c r="V220" i="22"/>
  <c r="W220" i="22"/>
  <c r="X220" i="22"/>
  <c r="T216" i="22"/>
  <c r="U216" i="22"/>
  <c r="V216" i="22"/>
  <c r="W216" i="22"/>
  <c r="X216" i="22"/>
  <c r="T212" i="22"/>
  <c r="U212" i="22"/>
  <c r="V212" i="22"/>
  <c r="W212" i="22"/>
  <c r="X212" i="22"/>
  <c r="T208" i="22"/>
  <c r="U208" i="22"/>
  <c r="V208" i="22"/>
  <c r="W208" i="22"/>
  <c r="X208" i="22"/>
  <c r="U204" i="22"/>
  <c r="W204" i="22"/>
  <c r="X200" i="22"/>
  <c r="V200" i="22"/>
  <c r="T200" i="22"/>
  <c r="W174" i="22"/>
  <c r="U174" i="22"/>
  <c r="X170" i="22"/>
  <c r="W170" i="22"/>
  <c r="V170" i="22"/>
  <c r="U170" i="22"/>
  <c r="T170" i="22"/>
  <c r="W166" i="22"/>
  <c r="U166" i="22"/>
  <c r="T162" i="22"/>
  <c r="U162" i="22"/>
  <c r="V162" i="22"/>
  <c r="W162" i="22"/>
  <c r="X162" i="22"/>
  <c r="X158" i="22"/>
  <c r="W158" i="22"/>
  <c r="V158" i="22"/>
  <c r="U158" i="22"/>
  <c r="T158" i="22"/>
  <c r="X156" i="22"/>
  <c r="V156" i="22"/>
  <c r="T156" i="22"/>
  <c r="T142" i="22"/>
  <c r="U142" i="22"/>
  <c r="V142" i="22"/>
  <c r="W142" i="22"/>
  <c r="X142" i="22"/>
  <c r="T138" i="22"/>
  <c r="U138" i="22"/>
  <c r="V138" i="22"/>
  <c r="W138" i="22"/>
  <c r="X138" i="22"/>
  <c r="T134" i="22"/>
  <c r="U134" i="22"/>
  <c r="V134" i="22"/>
  <c r="W134" i="22"/>
  <c r="X134" i="22"/>
  <c r="T130" i="22"/>
  <c r="U130" i="22"/>
  <c r="V130" i="22"/>
  <c r="W130" i="22"/>
  <c r="X130" i="22"/>
  <c r="T126" i="22"/>
  <c r="U126" i="22"/>
  <c r="V126" i="22"/>
  <c r="W126" i="22"/>
  <c r="X126" i="22"/>
  <c r="T110" i="22"/>
  <c r="V110" i="22"/>
  <c r="X110" i="22"/>
  <c r="U106" i="22"/>
  <c r="W106" i="22"/>
  <c r="T102" i="22"/>
  <c r="U102" i="22"/>
  <c r="V102" i="22"/>
  <c r="W102" i="22"/>
  <c r="X102" i="22"/>
  <c r="T98" i="22"/>
  <c r="U98" i="22"/>
  <c r="V98" i="22"/>
  <c r="W98" i="22"/>
  <c r="X98" i="22"/>
  <c r="T86" i="22"/>
  <c r="V86" i="22"/>
  <c r="X86" i="22"/>
  <c r="T70" i="22"/>
  <c r="U70" i="22"/>
  <c r="V70" i="22"/>
  <c r="W70" i="22"/>
  <c r="X70" i="22"/>
  <c r="T66" i="22"/>
  <c r="U66" i="22"/>
  <c r="V66" i="22"/>
  <c r="W66" i="22"/>
  <c r="X66" i="22"/>
  <c r="T62" i="22"/>
  <c r="U62" i="22"/>
  <c r="V62" i="22"/>
  <c r="W62" i="22"/>
  <c r="X62" i="22"/>
  <c r="T58" i="22"/>
  <c r="U58" i="22"/>
  <c r="V58" i="22"/>
  <c r="W58" i="22"/>
  <c r="X58" i="22"/>
  <c r="T54" i="22"/>
  <c r="U54" i="22"/>
  <c r="V54" i="22"/>
  <c r="W54" i="22"/>
  <c r="X54" i="22"/>
  <c r="T50" i="22"/>
  <c r="U50" i="22"/>
  <c r="V50" i="22"/>
  <c r="W50" i="22"/>
  <c r="X50" i="22"/>
  <c r="T46" i="22"/>
  <c r="U46" i="22"/>
  <c r="V46" i="22"/>
  <c r="W46" i="22"/>
  <c r="X46" i="22"/>
  <c r="T42" i="22"/>
  <c r="V42" i="22"/>
  <c r="X42" i="22"/>
  <c r="U38" i="22"/>
  <c r="W38" i="22"/>
  <c r="T34" i="22"/>
  <c r="V34" i="22"/>
  <c r="X34" i="22"/>
  <c r="T30" i="22"/>
  <c r="U30" i="22"/>
  <c r="V30" i="22"/>
  <c r="W30" i="22"/>
  <c r="X30" i="22"/>
  <c r="T26" i="22"/>
  <c r="V26" i="22"/>
  <c r="X26" i="22"/>
  <c r="T22" i="22"/>
  <c r="U22" i="22"/>
  <c r="V22" i="22"/>
  <c r="W22" i="22"/>
  <c r="X22" i="22"/>
  <c r="T18" i="22"/>
  <c r="U18" i="22"/>
  <c r="V18" i="22"/>
  <c r="W18" i="22"/>
  <c r="X18" i="22"/>
  <c r="T14" i="22"/>
  <c r="U14" i="22"/>
  <c r="V14" i="22"/>
  <c r="W14" i="22"/>
  <c r="X14" i="22"/>
  <c r="X10" i="22"/>
  <c r="V10" i="22"/>
  <c r="T10" i="22"/>
  <c r="X198" i="22"/>
  <c r="W198" i="22"/>
  <c r="V198" i="22"/>
  <c r="U198" i="22"/>
  <c r="T198" i="22"/>
  <c r="T196" i="22"/>
  <c r="V196" i="22"/>
  <c r="X196" i="22"/>
  <c r="X192" i="22"/>
  <c r="W192" i="22"/>
  <c r="V192" i="22"/>
  <c r="U192" i="22"/>
  <c r="T192" i="22"/>
  <c r="T186" i="22"/>
  <c r="U186" i="22"/>
  <c r="V186" i="22"/>
  <c r="W186" i="22"/>
  <c r="X186" i="22"/>
  <c r="W182" i="22"/>
  <c r="U182" i="22"/>
  <c r="X178" i="22"/>
  <c r="W178" i="22"/>
  <c r="V178" i="22"/>
  <c r="U178" i="22"/>
  <c r="T178" i="22"/>
  <c r="X176" i="22"/>
  <c r="W176" i="22"/>
  <c r="V176" i="22"/>
  <c r="U176" i="22"/>
  <c r="T176" i="22"/>
  <c r="X172" i="22"/>
  <c r="W172" i="22"/>
  <c r="V172" i="22"/>
  <c r="U172" i="22"/>
  <c r="T172" i="22"/>
  <c r="X168" i="22"/>
  <c r="W168" i="22"/>
  <c r="V168" i="22"/>
  <c r="U168" i="22"/>
  <c r="T168" i="22"/>
  <c r="T154" i="22"/>
  <c r="U154" i="22"/>
  <c r="V154" i="22"/>
  <c r="W154" i="22"/>
  <c r="X154" i="22"/>
  <c r="T150" i="22"/>
  <c r="U150" i="22"/>
  <c r="V150" i="22"/>
  <c r="W150" i="22"/>
  <c r="X150" i="22"/>
  <c r="T146" i="22"/>
  <c r="U146" i="22"/>
  <c r="V146" i="22"/>
  <c r="W146" i="22"/>
  <c r="X146" i="22"/>
  <c r="T118" i="22"/>
  <c r="U118" i="22"/>
  <c r="V118" i="22"/>
  <c r="W118" i="22"/>
  <c r="X118" i="22"/>
  <c r="T114" i="22"/>
  <c r="V114" i="22"/>
  <c r="X114" i="22"/>
  <c r="W96" i="22"/>
  <c r="U96" i="22"/>
  <c r="T94" i="22"/>
  <c r="U94" i="22"/>
  <c r="V94" i="22"/>
  <c r="W94" i="22"/>
  <c r="X94" i="22"/>
  <c r="U90" i="22"/>
  <c r="W90" i="22"/>
  <c r="T82" i="22"/>
  <c r="V82" i="22"/>
  <c r="X82" i="22"/>
  <c r="T78" i="22"/>
  <c r="U78" i="22"/>
  <c r="V78" i="22"/>
  <c r="W78" i="22"/>
  <c r="X78" i="22"/>
  <c r="T74" i="22"/>
  <c r="U74" i="22"/>
  <c r="V74" i="22"/>
  <c r="W74" i="22"/>
  <c r="X74" i="22"/>
  <c r="U72" i="22"/>
  <c r="W72" i="22"/>
  <c r="T68" i="22"/>
  <c r="U68" i="22"/>
  <c r="V68" i="22"/>
  <c r="W68" i="22"/>
  <c r="X68" i="22"/>
  <c r="T64" i="22"/>
  <c r="U64" i="22"/>
  <c r="V64" i="22"/>
  <c r="W64" i="22"/>
  <c r="X64" i="22"/>
  <c r="T60" i="22"/>
  <c r="U60" i="22"/>
  <c r="V60" i="22"/>
  <c r="W60" i="22"/>
  <c r="X60" i="22"/>
  <c r="T56" i="22"/>
  <c r="U56" i="22"/>
  <c r="V56" i="22"/>
  <c r="W56" i="22"/>
  <c r="X56" i="22"/>
  <c r="T52" i="22"/>
  <c r="U52" i="22"/>
  <c r="V52" i="22"/>
  <c r="W52" i="22"/>
  <c r="X52" i="22"/>
  <c r="T48" i="22"/>
  <c r="U48" i="22"/>
  <c r="V48" i="22"/>
  <c r="W48" i="22"/>
  <c r="X48" i="22"/>
  <c r="T44" i="22"/>
  <c r="U44" i="22"/>
  <c r="V44" i="22"/>
  <c r="W44" i="22"/>
  <c r="X44" i="22"/>
  <c r="T40" i="22"/>
  <c r="U40" i="22"/>
  <c r="V40" i="22"/>
  <c r="W40" i="22"/>
  <c r="X40" i="22"/>
  <c r="T36" i="22"/>
  <c r="U36" i="22"/>
  <c r="V36" i="22"/>
  <c r="W36" i="22"/>
  <c r="X36" i="22"/>
  <c r="T32" i="22"/>
  <c r="U32" i="22"/>
  <c r="V32" i="22"/>
  <c r="W32" i="22"/>
  <c r="X32" i="22"/>
  <c r="T28" i="22"/>
  <c r="U28" i="22"/>
  <c r="V28" i="22"/>
  <c r="W28" i="22"/>
  <c r="X28" i="22"/>
  <c r="T24" i="22"/>
  <c r="U24" i="22"/>
  <c r="V24" i="22"/>
  <c r="W24" i="22"/>
  <c r="X24" i="22"/>
  <c r="T20" i="22"/>
  <c r="U20" i="22"/>
  <c r="V20" i="22"/>
  <c r="W20" i="22"/>
  <c r="X20" i="22"/>
  <c r="T16" i="22"/>
  <c r="U16" i="22"/>
  <c r="V16" i="22"/>
  <c r="W16" i="22"/>
  <c r="X16" i="22"/>
  <c r="T12" i="22"/>
  <c r="U12" i="22"/>
  <c r="V12" i="22"/>
  <c r="W12" i="22"/>
  <c r="X12" i="22"/>
  <c r="AA161" i="22" l="1"/>
  <c r="AF161" i="22" s="1"/>
  <c r="B161" i="27" s="1"/>
  <c r="AA263" i="22"/>
  <c r="AF263" i="22" s="1"/>
  <c r="B263" i="27" s="1"/>
  <c r="AA12" i="22"/>
  <c r="AF12" i="22" s="1"/>
  <c r="B12" i="27" s="1"/>
  <c r="AA470" i="22"/>
  <c r="AF470" i="22" s="1"/>
  <c r="B470" i="27" s="1"/>
  <c r="AB161" i="22"/>
  <c r="AG161" i="22" s="1"/>
  <c r="E161" i="27" s="1"/>
  <c r="AB263" i="22"/>
  <c r="AG263" i="22" s="1"/>
  <c r="E263" i="27" s="1"/>
  <c r="Z403" i="22"/>
  <c r="AE403" i="22" s="1"/>
  <c r="D403" i="27" s="1"/>
  <c r="Y403" i="22"/>
  <c r="AD403" i="22" s="1"/>
  <c r="F403" i="27" s="1"/>
  <c r="T403" i="22"/>
  <c r="V403" i="22"/>
  <c r="X403" i="22"/>
  <c r="T415" i="22"/>
  <c r="X415" i="22"/>
  <c r="AA427" i="22"/>
  <c r="AF427" i="22" s="1"/>
  <c r="B427" i="27" s="1"/>
  <c r="X427" i="22"/>
  <c r="V427" i="22"/>
  <c r="T427" i="22"/>
  <c r="Z447" i="22"/>
  <c r="AE447" i="22" s="1"/>
  <c r="D447" i="27" s="1"/>
  <c r="T447" i="22"/>
  <c r="V447" i="22"/>
  <c r="X447" i="22"/>
  <c r="AB451" i="22"/>
  <c r="AG451" i="22" s="1"/>
  <c r="E451" i="27" s="1"/>
  <c r="U451" i="22"/>
  <c r="W451" i="22"/>
  <c r="Z463" i="22"/>
  <c r="AE463" i="22" s="1"/>
  <c r="D463" i="27" s="1"/>
  <c r="U463" i="22"/>
  <c r="W463" i="22"/>
  <c r="Z467" i="22"/>
  <c r="AE467" i="22" s="1"/>
  <c r="D467" i="27" s="1"/>
  <c r="T467" i="22"/>
  <c r="V467" i="22"/>
  <c r="X467" i="22"/>
  <c r="AB471" i="22"/>
  <c r="AG471" i="22" s="1"/>
  <c r="E471" i="27" s="1"/>
  <c r="U471" i="22"/>
  <c r="W471" i="22"/>
  <c r="Z479" i="22"/>
  <c r="AE479" i="22" s="1"/>
  <c r="D479" i="27" s="1"/>
  <c r="T479" i="22"/>
  <c r="V479" i="22"/>
  <c r="X479" i="22"/>
  <c r="AB483" i="22"/>
  <c r="AG483" i="22" s="1"/>
  <c r="E483" i="27" s="1"/>
  <c r="U483" i="22"/>
  <c r="W483" i="22"/>
  <c r="AB487" i="22"/>
  <c r="AG487" i="22" s="1"/>
  <c r="E487" i="27" s="1"/>
  <c r="X487" i="22"/>
  <c r="V487" i="22"/>
  <c r="T487" i="22"/>
  <c r="AA499" i="22"/>
  <c r="AF499" i="22" s="1"/>
  <c r="B499" i="27" s="1"/>
  <c r="X499" i="22"/>
  <c r="Z362" i="22"/>
  <c r="AE362" i="22" s="1"/>
  <c r="D362" i="27" s="1"/>
  <c r="T362" i="22"/>
  <c r="V362" i="22"/>
  <c r="X362" i="22"/>
  <c r="Z366" i="22"/>
  <c r="AE366" i="22" s="1"/>
  <c r="D366" i="27" s="1"/>
  <c r="U366" i="22"/>
  <c r="W366" i="22"/>
  <c r="Z370" i="22"/>
  <c r="AE370" i="22" s="1"/>
  <c r="D370" i="27" s="1"/>
  <c r="T370" i="22"/>
  <c r="V370" i="22"/>
  <c r="X370" i="22"/>
  <c r="Z374" i="22"/>
  <c r="AE374" i="22" s="1"/>
  <c r="D374" i="27" s="1"/>
  <c r="U374" i="22"/>
  <c r="W374" i="22"/>
  <c r="T378" i="22"/>
  <c r="X378" i="22"/>
  <c r="Z382" i="22"/>
  <c r="AE382" i="22" s="1"/>
  <c r="D382" i="27" s="1"/>
  <c r="U382" i="22"/>
  <c r="AA386" i="22"/>
  <c r="AF386" i="22" s="1"/>
  <c r="B386" i="27" s="1"/>
  <c r="U386" i="22"/>
  <c r="W386" i="22"/>
  <c r="Z390" i="22"/>
  <c r="AE390" i="22" s="1"/>
  <c r="D390" i="27" s="1"/>
  <c r="T390" i="22"/>
  <c r="V390" i="22"/>
  <c r="X390" i="22"/>
  <c r="AA394" i="22"/>
  <c r="AF394" i="22" s="1"/>
  <c r="B394" i="27" s="1"/>
  <c r="U394" i="22"/>
  <c r="W394" i="22"/>
  <c r="AA398" i="22"/>
  <c r="AF398" i="22" s="1"/>
  <c r="B398" i="27" s="1"/>
  <c r="X398" i="22"/>
  <c r="V398" i="22"/>
  <c r="T398" i="22"/>
  <c r="AA402" i="22"/>
  <c r="AF402" i="22" s="1"/>
  <c r="B402" i="27" s="1"/>
  <c r="W402" i="22"/>
  <c r="U402" i="22"/>
  <c r="Z406" i="22"/>
  <c r="AE406" i="22" s="1"/>
  <c r="D406" i="27" s="1"/>
  <c r="T406" i="22"/>
  <c r="V406" i="22"/>
  <c r="X406" i="22"/>
  <c r="Z414" i="22"/>
  <c r="AE414" i="22" s="1"/>
  <c r="D414" i="27" s="1"/>
  <c r="T414" i="22"/>
  <c r="V414" i="22"/>
  <c r="X414" i="22"/>
  <c r="U418" i="22"/>
  <c r="W418" i="22"/>
  <c r="Z422" i="22"/>
  <c r="AE422" i="22" s="1"/>
  <c r="D422" i="27" s="1"/>
  <c r="T422" i="22"/>
  <c r="V422" i="22"/>
  <c r="X422" i="22"/>
  <c r="AA430" i="22"/>
  <c r="AF430" i="22" s="1"/>
  <c r="B430" i="27" s="1"/>
  <c r="U430" i="22"/>
  <c r="Z434" i="22"/>
  <c r="AE434" i="22" s="1"/>
  <c r="D434" i="27" s="1"/>
  <c r="T434" i="22"/>
  <c r="X434" i="22"/>
  <c r="Z438" i="22"/>
  <c r="AE438" i="22" s="1"/>
  <c r="D438" i="27" s="1"/>
  <c r="U438" i="22"/>
  <c r="W438" i="22"/>
  <c r="Z446" i="22"/>
  <c r="AE446" i="22" s="1"/>
  <c r="D446" i="27" s="1"/>
  <c r="T446" i="22"/>
  <c r="V446" i="22"/>
  <c r="X446" i="22"/>
  <c r="Z450" i="22"/>
  <c r="AE450" i="22" s="1"/>
  <c r="D450" i="27" s="1"/>
  <c r="U450" i="22"/>
  <c r="W450" i="22"/>
  <c r="T454" i="22"/>
  <c r="X454" i="22"/>
  <c r="AA458" i="22"/>
  <c r="AF458" i="22" s="1"/>
  <c r="B458" i="27" s="1"/>
  <c r="U458" i="22"/>
  <c r="W458" i="22"/>
  <c r="T462" i="22"/>
  <c r="V462" i="22"/>
  <c r="X462" i="22"/>
  <c r="Z466" i="22"/>
  <c r="AE466" i="22" s="1"/>
  <c r="D466" i="27" s="1"/>
  <c r="U466" i="22"/>
  <c r="W466" i="22"/>
  <c r="AA484" i="22"/>
  <c r="AF484" i="22" s="1"/>
  <c r="B484" i="27" s="1"/>
  <c r="W484" i="22"/>
  <c r="U484" i="22"/>
  <c r="T488" i="22"/>
  <c r="X488" i="22"/>
  <c r="AA492" i="22"/>
  <c r="AF492" i="22" s="1"/>
  <c r="B492" i="27" s="1"/>
  <c r="W492" i="22"/>
  <c r="Z101" i="22"/>
  <c r="AE101" i="22" s="1"/>
  <c r="D101" i="27" s="1"/>
  <c r="U101" i="22"/>
  <c r="W101" i="22"/>
  <c r="AB105" i="22"/>
  <c r="AG105" i="22" s="1"/>
  <c r="E105" i="27" s="1"/>
  <c r="T105" i="22"/>
  <c r="V105" i="22"/>
  <c r="X105" i="22"/>
  <c r="AB109" i="22"/>
  <c r="AG109" i="22" s="1"/>
  <c r="E109" i="27" s="1"/>
  <c r="U109" i="22"/>
  <c r="W109" i="22"/>
  <c r="T113" i="22"/>
  <c r="V113" i="22"/>
  <c r="X113" i="22"/>
  <c r="AB121" i="22"/>
  <c r="AG121" i="22" s="1"/>
  <c r="E121" i="27" s="1"/>
  <c r="U121" i="22"/>
  <c r="W121" i="22"/>
  <c r="T125" i="22"/>
  <c r="V125" i="22"/>
  <c r="X125" i="22"/>
  <c r="AB133" i="22"/>
  <c r="AG133" i="22" s="1"/>
  <c r="E133" i="27" s="1"/>
  <c r="V133" i="22"/>
  <c r="AB137" i="22"/>
  <c r="AG137" i="22" s="1"/>
  <c r="E137" i="27" s="1"/>
  <c r="V137" i="22"/>
  <c r="Y141" i="22"/>
  <c r="AD141" i="22" s="1"/>
  <c r="F141" i="27" s="1"/>
  <c r="T141" i="22"/>
  <c r="V141" i="22"/>
  <c r="X141" i="22"/>
  <c r="Y145" i="22"/>
  <c r="AD145" i="22" s="1"/>
  <c r="F145" i="27" s="1"/>
  <c r="U145" i="22"/>
  <c r="W145" i="22"/>
  <c r="Z149" i="22"/>
  <c r="AE149" i="22" s="1"/>
  <c r="D149" i="27" s="1"/>
  <c r="T149" i="22"/>
  <c r="V149" i="22"/>
  <c r="X149" i="22"/>
  <c r="Z153" i="22"/>
  <c r="AE153" i="22" s="1"/>
  <c r="D153" i="27" s="1"/>
  <c r="U153" i="22"/>
  <c r="W153" i="22"/>
  <c r="AA157" i="22"/>
  <c r="AF157" i="22" s="1"/>
  <c r="B157" i="27" s="1"/>
  <c r="U157" i="22"/>
  <c r="W157" i="22"/>
  <c r="T167" i="22"/>
  <c r="V167" i="22"/>
  <c r="X167" i="22"/>
  <c r="AB171" i="22"/>
  <c r="AG171" i="22" s="1"/>
  <c r="E171" i="27" s="1"/>
  <c r="T171" i="22"/>
  <c r="V171" i="22"/>
  <c r="X171" i="22"/>
  <c r="AB175" i="22"/>
  <c r="AG175" i="22" s="1"/>
  <c r="E175" i="27" s="1"/>
  <c r="T175" i="22"/>
  <c r="V175" i="22"/>
  <c r="X175" i="22"/>
  <c r="AA179" i="22"/>
  <c r="AF179" i="22" s="1"/>
  <c r="B179" i="27" s="1"/>
  <c r="T179" i="22"/>
  <c r="V179" i="22"/>
  <c r="X179" i="22"/>
  <c r="AA183" i="22"/>
  <c r="AF183" i="22" s="1"/>
  <c r="B183" i="27" s="1"/>
  <c r="U183" i="22"/>
  <c r="W183" i="22"/>
  <c r="AA187" i="22"/>
  <c r="AF187" i="22" s="1"/>
  <c r="B187" i="27" s="1"/>
  <c r="T187" i="22"/>
  <c r="V187" i="22"/>
  <c r="X187" i="22"/>
  <c r="AB191" i="22"/>
  <c r="AG191" i="22" s="1"/>
  <c r="E191" i="27" s="1"/>
  <c r="U191" i="22"/>
  <c r="W191" i="22"/>
  <c r="AA195" i="22"/>
  <c r="AF195" i="22" s="1"/>
  <c r="B195" i="27" s="1"/>
  <c r="T195" i="22"/>
  <c r="V195" i="22"/>
  <c r="X195" i="22"/>
  <c r="Z199" i="22"/>
  <c r="AE199" i="22" s="1"/>
  <c r="D199" i="27" s="1"/>
  <c r="W199" i="22"/>
  <c r="U199" i="22"/>
  <c r="AA207" i="22"/>
  <c r="AF207" i="22" s="1"/>
  <c r="B207" i="27" s="1"/>
  <c r="V207" i="22"/>
  <c r="AA211" i="22"/>
  <c r="AF211" i="22" s="1"/>
  <c r="B211" i="27" s="1"/>
  <c r="U211" i="22"/>
  <c r="AB219" i="22"/>
  <c r="AG219" i="22" s="1"/>
  <c r="E219" i="27" s="1"/>
  <c r="T219" i="22"/>
  <c r="V219" i="22"/>
  <c r="X219" i="22"/>
  <c r="AA223" i="22"/>
  <c r="AF223" i="22" s="1"/>
  <c r="B223" i="27" s="1"/>
  <c r="V223" i="22"/>
  <c r="AB227" i="22"/>
  <c r="AG227" i="22" s="1"/>
  <c r="E227" i="27" s="1"/>
  <c r="T227" i="22"/>
  <c r="V227" i="22"/>
  <c r="X227" i="22"/>
  <c r="AB235" i="22"/>
  <c r="AG235" i="22" s="1"/>
  <c r="E235" i="27" s="1"/>
  <c r="U235" i="22"/>
  <c r="W235" i="22"/>
  <c r="T239" i="22"/>
  <c r="V239" i="22"/>
  <c r="X239" i="22"/>
  <c r="AB243" i="22"/>
  <c r="AG243" i="22" s="1"/>
  <c r="E243" i="27" s="1"/>
  <c r="U243" i="22"/>
  <c r="W243" i="22"/>
  <c r="AA247" i="22"/>
  <c r="AF247" i="22" s="1"/>
  <c r="B247" i="27" s="1"/>
  <c r="T247" i="22"/>
  <c r="V247" i="22"/>
  <c r="X247" i="22"/>
  <c r="T259" i="22"/>
  <c r="X259" i="22"/>
  <c r="AB265" i="22"/>
  <c r="AG265" i="22" s="1"/>
  <c r="E265" i="27" s="1"/>
  <c r="T265" i="22"/>
  <c r="V265" i="22"/>
  <c r="X265" i="22"/>
  <c r="AB269" i="22"/>
  <c r="AG269" i="22" s="1"/>
  <c r="E269" i="27" s="1"/>
  <c r="U269" i="22"/>
  <c r="W269" i="22"/>
  <c r="AB273" i="22"/>
  <c r="AG273" i="22" s="1"/>
  <c r="E273" i="27" s="1"/>
  <c r="T273" i="22"/>
  <c r="V273" i="22"/>
  <c r="X273" i="22"/>
  <c r="AB277" i="22"/>
  <c r="AG277" i="22" s="1"/>
  <c r="E277" i="27" s="1"/>
  <c r="U277" i="22"/>
  <c r="W277" i="22"/>
  <c r="AB281" i="22"/>
  <c r="AG281" i="22" s="1"/>
  <c r="E281" i="27" s="1"/>
  <c r="T281" i="22"/>
  <c r="X281" i="22"/>
  <c r="AB285" i="22"/>
  <c r="AG285" i="22" s="1"/>
  <c r="E285" i="27" s="1"/>
  <c r="U285" i="22"/>
  <c r="AB289" i="22"/>
  <c r="AG289" i="22" s="1"/>
  <c r="E289" i="27" s="1"/>
  <c r="W289" i="22"/>
  <c r="U289" i="22"/>
  <c r="AB293" i="22"/>
  <c r="AG293" i="22" s="1"/>
  <c r="E293" i="27" s="1"/>
  <c r="W293" i="22"/>
  <c r="AB297" i="22"/>
  <c r="AG297" i="22" s="1"/>
  <c r="E297" i="27" s="1"/>
  <c r="T297" i="22"/>
  <c r="V297" i="22"/>
  <c r="X297" i="22"/>
  <c r="AB301" i="22"/>
  <c r="AG301" i="22" s="1"/>
  <c r="E301" i="27" s="1"/>
  <c r="U301" i="22"/>
  <c r="AB305" i="22"/>
  <c r="AG305" i="22" s="1"/>
  <c r="E305" i="27" s="1"/>
  <c r="V305" i="22"/>
  <c r="AB309" i="22"/>
  <c r="AG309" i="22" s="1"/>
  <c r="E309" i="27" s="1"/>
  <c r="W309" i="22"/>
  <c r="AB313" i="22"/>
  <c r="AG313" i="22" s="1"/>
  <c r="E313" i="27" s="1"/>
  <c r="T313" i="22"/>
  <c r="X313" i="22"/>
  <c r="AB317" i="22"/>
  <c r="AG317" i="22" s="1"/>
  <c r="E317" i="27" s="1"/>
  <c r="U317" i="22"/>
  <c r="AB321" i="22"/>
  <c r="AG321" i="22" s="1"/>
  <c r="E321" i="27" s="1"/>
  <c r="V321" i="22"/>
  <c r="AB325" i="22"/>
  <c r="AG325" i="22" s="1"/>
  <c r="E325" i="27" s="1"/>
  <c r="T325" i="22"/>
  <c r="V325" i="22"/>
  <c r="X325" i="22"/>
  <c r="AB329" i="22"/>
  <c r="AG329" i="22" s="1"/>
  <c r="E329" i="27" s="1"/>
  <c r="W329" i="22"/>
  <c r="U329" i="22"/>
  <c r="T333" i="22"/>
  <c r="V333" i="22"/>
  <c r="X333" i="22"/>
  <c r="Y337" i="22"/>
  <c r="AD337" i="22" s="1"/>
  <c r="F337" i="27" s="1"/>
  <c r="U337" i="22"/>
  <c r="W337" i="22"/>
  <c r="AB341" i="22"/>
  <c r="AG341" i="22" s="1"/>
  <c r="E341" i="27" s="1"/>
  <c r="T341" i="22"/>
  <c r="V341" i="22"/>
  <c r="X341" i="22"/>
  <c r="U345" i="22"/>
  <c r="W345" i="22"/>
  <c r="AB349" i="22"/>
  <c r="AG349" i="22" s="1"/>
  <c r="E349" i="27" s="1"/>
  <c r="T349" i="22"/>
  <c r="V349" i="22"/>
  <c r="X349" i="22"/>
  <c r="AB353" i="22"/>
  <c r="AG353" i="22" s="1"/>
  <c r="E353" i="27" s="1"/>
  <c r="T353" i="22"/>
  <c r="V353" i="22"/>
  <c r="X353" i="22"/>
  <c r="AB357" i="22"/>
  <c r="AG357" i="22" s="1"/>
  <c r="E357" i="27" s="1"/>
  <c r="U357" i="22"/>
  <c r="W357" i="22"/>
  <c r="AA361" i="22"/>
  <c r="AF361" i="22" s="1"/>
  <c r="B361" i="27" s="1"/>
  <c r="T361" i="22"/>
  <c r="V361" i="22"/>
  <c r="X361" i="22"/>
  <c r="AC369" i="22"/>
  <c r="AH369" i="22" s="1"/>
  <c r="C369" i="27" s="1"/>
  <c r="U369" i="22"/>
  <c r="W369" i="22"/>
  <c r="T373" i="22"/>
  <c r="V373" i="22"/>
  <c r="X373" i="22"/>
  <c r="U377" i="22"/>
  <c r="W377" i="22"/>
  <c r="T381" i="22"/>
  <c r="W381" i="22"/>
  <c r="T385" i="22"/>
  <c r="V385" i="22"/>
  <c r="X385" i="22"/>
  <c r="T389" i="22"/>
  <c r="V389" i="22"/>
  <c r="X389" i="22"/>
  <c r="AB393" i="22"/>
  <c r="AG393" i="22" s="1"/>
  <c r="E393" i="27" s="1"/>
  <c r="U393" i="22"/>
  <c r="W393" i="22"/>
  <c r="AB401" i="22"/>
  <c r="AG401" i="22" s="1"/>
  <c r="E401" i="27" s="1"/>
  <c r="U401" i="22"/>
  <c r="W401" i="22"/>
  <c r="W403" i="22"/>
  <c r="X407" i="22"/>
  <c r="U411" i="22"/>
  <c r="W419" i="22"/>
  <c r="T423" i="22"/>
  <c r="W427" i="22"/>
  <c r="W447" i="22"/>
  <c r="X451" i="22"/>
  <c r="T451" i="22"/>
  <c r="X463" i="22"/>
  <c r="T463" i="22"/>
  <c r="U467" i="22"/>
  <c r="V471" i="22"/>
  <c r="W479" i="22"/>
  <c r="X483" i="22"/>
  <c r="T483" i="22"/>
  <c r="W487" i="22"/>
  <c r="T491" i="22"/>
  <c r="T499" i="22"/>
  <c r="AA28" i="22"/>
  <c r="AF28" i="22" s="1"/>
  <c r="B28" i="27" s="1"/>
  <c r="AB28" i="22"/>
  <c r="AG28" i="22" s="1"/>
  <c r="E28" i="27" s="1"/>
  <c r="Y447" i="22"/>
  <c r="AD447" i="22" s="1"/>
  <c r="F447" i="27" s="1"/>
  <c r="AA467" i="22"/>
  <c r="AF467" i="22" s="1"/>
  <c r="B467" i="27" s="1"/>
  <c r="AA16" i="22"/>
  <c r="AF16" i="22" s="1"/>
  <c r="B16" i="27" s="1"/>
  <c r="AA36" i="22"/>
  <c r="AF36" i="22" s="1"/>
  <c r="B36" i="27" s="1"/>
  <c r="AB12" i="22"/>
  <c r="AG12" i="22" s="1"/>
  <c r="E12" i="27" s="1"/>
  <c r="AA24" i="22"/>
  <c r="AF24" i="22" s="1"/>
  <c r="B24" i="27" s="1"/>
  <c r="AB36" i="22"/>
  <c r="AG36" i="22" s="1"/>
  <c r="E36" i="27" s="1"/>
  <c r="AA335" i="22"/>
  <c r="AF335" i="22" s="1"/>
  <c r="B335" i="27" s="1"/>
  <c r="AC12" i="22"/>
  <c r="AH12" i="22" s="1"/>
  <c r="C12" i="27" s="1"/>
  <c r="Y12" i="22"/>
  <c r="AD12" i="22" s="1"/>
  <c r="F12" i="27" s="1"/>
  <c r="AA14" i="22"/>
  <c r="AF14" i="22" s="1"/>
  <c r="B14" i="27" s="1"/>
  <c r="AB16" i="22"/>
  <c r="AG16" i="22" s="1"/>
  <c r="E16" i="27" s="1"/>
  <c r="AA18" i="22"/>
  <c r="AF18" i="22" s="1"/>
  <c r="B18" i="27" s="1"/>
  <c r="AA20" i="22"/>
  <c r="AF20" i="22" s="1"/>
  <c r="B20" i="27" s="1"/>
  <c r="Y22" i="22"/>
  <c r="AD22" i="22" s="1"/>
  <c r="F22" i="27" s="1"/>
  <c r="AB24" i="22"/>
  <c r="AG24" i="22" s="1"/>
  <c r="E24" i="27" s="1"/>
  <c r="AC28" i="22"/>
  <c r="AH28" i="22" s="1"/>
  <c r="C28" i="27" s="1"/>
  <c r="Y28" i="22"/>
  <c r="AD28" i="22" s="1"/>
  <c r="F28" i="27" s="1"/>
  <c r="AA30" i="22"/>
  <c r="AF30" i="22" s="1"/>
  <c r="B30" i="27" s="1"/>
  <c r="AA32" i="22"/>
  <c r="AF32" i="22" s="1"/>
  <c r="B32" i="27" s="1"/>
  <c r="AC36" i="22"/>
  <c r="AH36" i="22" s="1"/>
  <c r="C36" i="27" s="1"/>
  <c r="Y36" i="22"/>
  <c r="AD36" i="22" s="1"/>
  <c r="F36" i="27" s="1"/>
  <c r="Z184" i="22"/>
  <c r="AE184" i="22" s="1"/>
  <c r="D184" i="27" s="1"/>
  <c r="Y322" i="22"/>
  <c r="AD322" i="22" s="1"/>
  <c r="F322" i="27" s="1"/>
  <c r="AA422" i="22"/>
  <c r="AF422" i="22" s="1"/>
  <c r="B422" i="27" s="1"/>
  <c r="AA463" i="22"/>
  <c r="AF463" i="22" s="1"/>
  <c r="B463" i="27" s="1"/>
  <c r="Y168" i="22"/>
  <c r="AD168" i="22" s="1"/>
  <c r="F168" i="27" s="1"/>
  <c r="AA262" i="22"/>
  <c r="AF262" i="22" s="1"/>
  <c r="B262" i="27" s="1"/>
  <c r="Y149" i="22"/>
  <c r="AD149" i="22" s="1"/>
  <c r="F149" i="27" s="1"/>
  <c r="AA379" i="22"/>
  <c r="AF379" i="22" s="1"/>
  <c r="B379" i="27" s="1"/>
  <c r="AB427" i="22"/>
  <c r="AG427" i="22" s="1"/>
  <c r="E427" i="27" s="1"/>
  <c r="AB463" i="22"/>
  <c r="AG463" i="22" s="1"/>
  <c r="E463" i="27" s="1"/>
  <c r="AA465" i="22"/>
  <c r="AF465" i="22" s="1"/>
  <c r="B465" i="27" s="1"/>
  <c r="AB467" i="22"/>
  <c r="AG467" i="22" s="1"/>
  <c r="E467" i="27" s="1"/>
  <c r="AA136" i="22"/>
  <c r="AF136" i="22" s="1"/>
  <c r="B136" i="27" s="1"/>
  <c r="AA154" i="22"/>
  <c r="AF154" i="22" s="1"/>
  <c r="B154" i="27" s="1"/>
  <c r="AB160" i="22"/>
  <c r="AG160" i="22" s="1"/>
  <c r="E160" i="27" s="1"/>
  <c r="Z180" i="22"/>
  <c r="AE180" i="22" s="1"/>
  <c r="D180" i="27" s="1"/>
  <c r="Z188" i="22"/>
  <c r="AE188" i="22" s="1"/>
  <c r="D188" i="27" s="1"/>
  <c r="Z194" i="22"/>
  <c r="AE194" i="22" s="1"/>
  <c r="D194" i="27" s="1"/>
  <c r="AA258" i="22"/>
  <c r="AF258" i="22" s="1"/>
  <c r="B258" i="27" s="1"/>
  <c r="AB292" i="22"/>
  <c r="AG292" i="22" s="1"/>
  <c r="E292" i="27" s="1"/>
  <c r="AA318" i="22"/>
  <c r="AF318" i="22" s="1"/>
  <c r="B318" i="27" s="1"/>
  <c r="AC322" i="22"/>
  <c r="AH322" i="22" s="1"/>
  <c r="C322" i="27" s="1"/>
  <c r="AB322" i="22"/>
  <c r="AG322" i="22" s="1"/>
  <c r="E322" i="27" s="1"/>
  <c r="AA324" i="22"/>
  <c r="AF324" i="22" s="1"/>
  <c r="B324" i="27" s="1"/>
  <c r="AA326" i="22"/>
  <c r="AF326" i="22" s="1"/>
  <c r="B326" i="27" s="1"/>
  <c r="AA414" i="22"/>
  <c r="AF414" i="22" s="1"/>
  <c r="B414" i="27" s="1"/>
  <c r="AA438" i="22"/>
  <c r="AF438" i="22" s="1"/>
  <c r="B438" i="27" s="1"/>
  <c r="AA99" i="22"/>
  <c r="AF99" i="22" s="1"/>
  <c r="B99" i="27" s="1"/>
  <c r="AA101" i="22"/>
  <c r="AF101" i="22" s="1"/>
  <c r="B101" i="27" s="1"/>
  <c r="AA471" i="22"/>
  <c r="AF471" i="22" s="1"/>
  <c r="B471" i="27" s="1"/>
  <c r="Y164" i="22"/>
  <c r="AD164" i="22" s="1"/>
  <c r="F164" i="27" s="1"/>
  <c r="AA176" i="22"/>
  <c r="AF176" i="22" s="1"/>
  <c r="B176" i="27" s="1"/>
  <c r="AA184" i="22"/>
  <c r="AF184" i="22" s="1"/>
  <c r="B184" i="27" s="1"/>
  <c r="AA260" i="22"/>
  <c r="AF260" i="22" s="1"/>
  <c r="B260" i="27" s="1"/>
  <c r="Z292" i="22"/>
  <c r="AE292" i="22" s="1"/>
  <c r="D292" i="27" s="1"/>
  <c r="AB414" i="22"/>
  <c r="AG414" i="22" s="1"/>
  <c r="E414" i="27" s="1"/>
  <c r="AB438" i="22"/>
  <c r="AG438" i="22" s="1"/>
  <c r="E438" i="27" s="1"/>
  <c r="AA440" i="22"/>
  <c r="AF440" i="22" s="1"/>
  <c r="B440" i="27" s="1"/>
  <c r="AA446" i="22"/>
  <c r="AF446" i="22" s="1"/>
  <c r="B446" i="27" s="1"/>
  <c r="AA47" i="22"/>
  <c r="AF47" i="22" s="1"/>
  <c r="B47" i="27" s="1"/>
  <c r="AA121" i="22"/>
  <c r="AF121" i="22" s="1"/>
  <c r="B121" i="27" s="1"/>
  <c r="Y153" i="22"/>
  <c r="AD153" i="22" s="1"/>
  <c r="F153" i="27" s="1"/>
  <c r="AB291" i="22"/>
  <c r="AG291" i="22" s="1"/>
  <c r="E291" i="27" s="1"/>
  <c r="AA297" i="22"/>
  <c r="AF297" i="22" s="1"/>
  <c r="B297" i="27" s="1"/>
  <c r="AA363" i="22"/>
  <c r="AF363" i="22" s="1"/>
  <c r="B363" i="27" s="1"/>
  <c r="Y395" i="22"/>
  <c r="AD395" i="22" s="1"/>
  <c r="F395" i="27" s="1"/>
  <c r="AA445" i="22"/>
  <c r="AF445" i="22" s="1"/>
  <c r="B445" i="27" s="1"/>
  <c r="AC447" i="22"/>
  <c r="AH447" i="22" s="1"/>
  <c r="C447" i="27" s="1"/>
  <c r="AB447" i="22"/>
  <c r="AG447" i="22" s="1"/>
  <c r="E447" i="27" s="1"/>
  <c r="AA461" i="22"/>
  <c r="AF461" i="22" s="1"/>
  <c r="B461" i="27" s="1"/>
  <c r="AA56" i="22"/>
  <c r="AF56" i="22" s="1"/>
  <c r="B56" i="27" s="1"/>
  <c r="Z160" i="22"/>
  <c r="AE160" i="22" s="1"/>
  <c r="D160" i="27" s="1"/>
  <c r="AC164" i="22"/>
  <c r="AH164" i="22" s="1"/>
  <c r="C164" i="27" s="1"/>
  <c r="AB164" i="22"/>
  <c r="AG164" i="22" s="1"/>
  <c r="E164" i="27" s="1"/>
  <c r="Y170" i="22"/>
  <c r="AD170" i="22" s="1"/>
  <c r="F170" i="27" s="1"/>
  <c r="Y172" i="22"/>
  <c r="AD172" i="22" s="1"/>
  <c r="F172" i="27" s="1"/>
  <c r="Y178" i="22"/>
  <c r="AD178" i="22" s="1"/>
  <c r="F178" i="27" s="1"/>
  <c r="AA180" i="22"/>
  <c r="AF180" i="22" s="1"/>
  <c r="B180" i="27" s="1"/>
  <c r="AB184" i="22"/>
  <c r="AG184" i="22" s="1"/>
  <c r="E184" i="27" s="1"/>
  <c r="AC184" i="22"/>
  <c r="AH184" i="22" s="1"/>
  <c r="C184" i="27" s="1"/>
  <c r="Z186" i="22"/>
  <c r="AE186" i="22" s="1"/>
  <c r="D186" i="27" s="1"/>
  <c r="AA188" i="22"/>
  <c r="AF188" i="22" s="1"/>
  <c r="B188" i="27" s="1"/>
  <c r="AA302" i="22"/>
  <c r="AF302" i="22" s="1"/>
  <c r="B302" i="27" s="1"/>
  <c r="AA362" i="22"/>
  <c r="AF362" i="22" s="1"/>
  <c r="B362" i="27" s="1"/>
  <c r="AA390" i="22"/>
  <c r="AF390" i="22" s="1"/>
  <c r="B390" i="27" s="1"/>
  <c r="AA406" i="22"/>
  <c r="AF406" i="22" s="1"/>
  <c r="B406" i="27" s="1"/>
  <c r="AB422" i="22"/>
  <c r="AG422" i="22" s="1"/>
  <c r="E422" i="27" s="1"/>
  <c r="AA31" i="22"/>
  <c r="AF31" i="22" s="1"/>
  <c r="B31" i="27" s="1"/>
  <c r="AB99" i="22"/>
  <c r="AG99" i="22" s="1"/>
  <c r="E99" i="27" s="1"/>
  <c r="AB101" i="22"/>
  <c r="AG101" i="22" s="1"/>
  <c r="E101" i="27" s="1"/>
  <c r="AA147" i="22"/>
  <c r="AF147" i="22" s="1"/>
  <c r="B147" i="27" s="1"/>
  <c r="AC149" i="22"/>
  <c r="AH149" i="22" s="1"/>
  <c r="C149" i="27" s="1"/>
  <c r="AB149" i="22"/>
  <c r="AG149" i="22" s="1"/>
  <c r="E149" i="27" s="1"/>
  <c r="AA151" i="22"/>
  <c r="AF151" i="22" s="1"/>
  <c r="B151" i="27" s="1"/>
  <c r="AC153" i="22"/>
  <c r="AH153" i="22" s="1"/>
  <c r="C153" i="27" s="1"/>
  <c r="AB153" i="22"/>
  <c r="AG153" i="22" s="1"/>
  <c r="E153" i="27" s="1"/>
  <c r="AA219" i="22"/>
  <c r="AF219" i="22" s="1"/>
  <c r="B219" i="27" s="1"/>
  <c r="AA235" i="22"/>
  <c r="AF235" i="22" s="1"/>
  <c r="B235" i="27" s="1"/>
  <c r="AA241" i="22"/>
  <c r="AF241" i="22" s="1"/>
  <c r="B241" i="27" s="1"/>
  <c r="AA243" i="22"/>
  <c r="AF243" i="22" s="1"/>
  <c r="B243" i="27" s="1"/>
  <c r="AA279" i="22"/>
  <c r="AF279" i="22" s="1"/>
  <c r="B279" i="27" s="1"/>
  <c r="AB335" i="22"/>
  <c r="AG335" i="22" s="1"/>
  <c r="E335" i="27" s="1"/>
  <c r="Y367" i="22"/>
  <c r="AD367" i="22" s="1"/>
  <c r="F367" i="27" s="1"/>
  <c r="AA393" i="22"/>
  <c r="AF393" i="22" s="1"/>
  <c r="B393" i="27" s="1"/>
  <c r="AC395" i="22"/>
  <c r="AH395" i="22" s="1"/>
  <c r="C395" i="27" s="1"/>
  <c r="AB395" i="22"/>
  <c r="AG395" i="22" s="1"/>
  <c r="E395" i="27" s="1"/>
  <c r="AA401" i="22"/>
  <c r="AF401" i="22" s="1"/>
  <c r="B401" i="27" s="1"/>
  <c r="AC403" i="22"/>
  <c r="AH403" i="22" s="1"/>
  <c r="C403" i="27" s="1"/>
  <c r="AB403" i="22"/>
  <c r="AG403" i="22" s="1"/>
  <c r="E403" i="27" s="1"/>
  <c r="AB445" i="22"/>
  <c r="AG445" i="22" s="1"/>
  <c r="E445" i="27" s="1"/>
  <c r="AA447" i="22"/>
  <c r="AF447" i="22" s="1"/>
  <c r="B447" i="27" s="1"/>
  <c r="AA453" i="22"/>
  <c r="AF453" i="22" s="1"/>
  <c r="B453" i="27" s="1"/>
  <c r="AB461" i="22"/>
  <c r="AG461" i="22" s="1"/>
  <c r="E461" i="27" s="1"/>
  <c r="AC463" i="22"/>
  <c r="AH463" i="22" s="1"/>
  <c r="C463" i="27" s="1"/>
  <c r="Y463" i="22"/>
  <c r="AD463" i="22" s="1"/>
  <c r="F463" i="27" s="1"/>
  <c r="AB465" i="22"/>
  <c r="AG465" i="22" s="1"/>
  <c r="E465" i="27" s="1"/>
  <c r="AC467" i="22"/>
  <c r="AH467" i="22" s="1"/>
  <c r="C467" i="27" s="1"/>
  <c r="Y467" i="22"/>
  <c r="AD467" i="22" s="1"/>
  <c r="F467" i="27" s="1"/>
  <c r="AB72" i="22"/>
  <c r="AG72" i="22" s="1"/>
  <c r="E72" i="27" s="1"/>
  <c r="AA72" i="22"/>
  <c r="AF72" i="22" s="1"/>
  <c r="B72" i="27" s="1"/>
  <c r="AB92" i="22"/>
  <c r="AG92" i="22" s="1"/>
  <c r="E92" i="27" s="1"/>
  <c r="AC92" i="22"/>
  <c r="AH92" i="22" s="1"/>
  <c r="C92" i="27" s="1"/>
  <c r="Z250" i="22"/>
  <c r="AE250" i="22" s="1"/>
  <c r="D250" i="27" s="1"/>
  <c r="AB250" i="22"/>
  <c r="AG250" i="22" s="1"/>
  <c r="E250" i="27" s="1"/>
  <c r="Z254" i="22"/>
  <c r="AE254" i="22" s="1"/>
  <c r="D254" i="27" s="1"/>
  <c r="AA254" i="22"/>
  <c r="AF254" i="22" s="1"/>
  <c r="B254" i="27" s="1"/>
  <c r="AB264" i="22"/>
  <c r="AG264" i="22" s="1"/>
  <c r="E264" i="27" s="1"/>
  <c r="AA264" i="22"/>
  <c r="AF264" i="22" s="1"/>
  <c r="B264" i="27" s="1"/>
  <c r="Z266" i="22"/>
  <c r="AE266" i="22" s="1"/>
  <c r="D266" i="27" s="1"/>
  <c r="AB266" i="22"/>
  <c r="AG266" i="22" s="1"/>
  <c r="E266" i="27" s="1"/>
  <c r="Z274" i="22"/>
  <c r="AE274" i="22" s="1"/>
  <c r="D274" i="27" s="1"/>
  <c r="Y274" i="22"/>
  <c r="AD274" i="22" s="1"/>
  <c r="F274" i="27" s="1"/>
  <c r="AC274" i="22"/>
  <c r="AH274" i="22" s="1"/>
  <c r="C274" i="27" s="1"/>
  <c r="AB280" i="22"/>
  <c r="AG280" i="22" s="1"/>
  <c r="E280" i="27" s="1"/>
  <c r="AA280" i="22"/>
  <c r="AF280" i="22" s="1"/>
  <c r="B280" i="27" s="1"/>
  <c r="AC296" i="22"/>
  <c r="AH296" i="22" s="1"/>
  <c r="C296" i="27" s="1"/>
  <c r="Z296" i="22"/>
  <c r="AE296" i="22" s="1"/>
  <c r="D296" i="27" s="1"/>
  <c r="AB348" i="22"/>
  <c r="AG348" i="22" s="1"/>
  <c r="E348" i="27" s="1"/>
  <c r="Y348" i="22"/>
  <c r="AD348" i="22" s="1"/>
  <c r="F348" i="27" s="1"/>
  <c r="Z350" i="22"/>
  <c r="AE350" i="22" s="1"/>
  <c r="D350" i="27" s="1"/>
  <c r="AB350" i="22"/>
  <c r="AG350" i="22" s="1"/>
  <c r="E350" i="27" s="1"/>
  <c r="Z358" i="22"/>
  <c r="AE358" i="22" s="1"/>
  <c r="D358" i="27" s="1"/>
  <c r="AA358" i="22"/>
  <c r="AF358" i="22" s="1"/>
  <c r="B358" i="27" s="1"/>
  <c r="Z378" i="22"/>
  <c r="AE378" i="22" s="1"/>
  <c r="D378" i="27" s="1"/>
  <c r="AB378" i="22"/>
  <c r="AG378" i="22" s="1"/>
  <c r="E378" i="27" s="1"/>
  <c r="Z410" i="22"/>
  <c r="AE410" i="22" s="1"/>
  <c r="D410" i="27" s="1"/>
  <c r="AA410" i="22"/>
  <c r="AF410" i="22" s="1"/>
  <c r="B410" i="27" s="1"/>
  <c r="Z426" i="22"/>
  <c r="AE426" i="22" s="1"/>
  <c r="D426" i="27" s="1"/>
  <c r="AA426" i="22"/>
  <c r="AF426" i="22" s="1"/>
  <c r="B426" i="27" s="1"/>
  <c r="Z454" i="22"/>
  <c r="AE454" i="22" s="1"/>
  <c r="D454" i="27" s="1"/>
  <c r="AB454" i="22"/>
  <c r="AG454" i="22" s="1"/>
  <c r="E454" i="27" s="1"/>
  <c r="AB460" i="22"/>
  <c r="AG460" i="22" s="1"/>
  <c r="E460" i="27" s="1"/>
  <c r="AA460" i="22"/>
  <c r="AF460" i="22" s="1"/>
  <c r="B460" i="27" s="1"/>
  <c r="Z478" i="22"/>
  <c r="AE478" i="22" s="1"/>
  <c r="D478" i="27" s="1"/>
  <c r="Y478" i="22"/>
  <c r="AD478" i="22" s="1"/>
  <c r="F478" i="27" s="1"/>
  <c r="Z488" i="22"/>
  <c r="AE488" i="22" s="1"/>
  <c r="D488" i="27" s="1"/>
  <c r="AB488" i="22"/>
  <c r="AG488" i="22" s="1"/>
  <c r="E488" i="27" s="1"/>
  <c r="Z17" i="22"/>
  <c r="AE17" i="22" s="1"/>
  <c r="D17" i="27" s="1"/>
  <c r="AC17" i="22"/>
  <c r="AH17" i="22" s="1"/>
  <c r="C17" i="27" s="1"/>
  <c r="AB21" i="22"/>
  <c r="AG21" i="22" s="1"/>
  <c r="E21" i="27" s="1"/>
  <c r="AA21" i="22"/>
  <c r="AF21" i="22" s="1"/>
  <c r="B21" i="27" s="1"/>
  <c r="Z23" i="22"/>
  <c r="AE23" i="22" s="1"/>
  <c r="D23" i="27" s="1"/>
  <c r="AB23" i="22"/>
  <c r="AG23" i="22" s="1"/>
  <c r="E23" i="27" s="1"/>
  <c r="AB41" i="22"/>
  <c r="AG41" i="22" s="1"/>
  <c r="E41" i="27" s="1"/>
  <c r="AA41" i="22"/>
  <c r="AF41" i="22" s="1"/>
  <c r="B41" i="27" s="1"/>
  <c r="Z67" i="22"/>
  <c r="AE67" i="22" s="1"/>
  <c r="D67" i="27" s="1"/>
  <c r="AA67" i="22"/>
  <c r="AF67" i="22" s="1"/>
  <c r="B67" i="27" s="1"/>
  <c r="Z75" i="22"/>
  <c r="AE75" i="22" s="1"/>
  <c r="D75" i="27" s="1"/>
  <c r="AA75" i="22"/>
  <c r="AF75" i="22" s="1"/>
  <c r="B75" i="27" s="1"/>
  <c r="AB87" i="22"/>
  <c r="AG87" i="22" s="1"/>
  <c r="E87" i="27" s="1"/>
  <c r="AA87" i="22"/>
  <c r="AF87" i="22" s="1"/>
  <c r="B87" i="27" s="1"/>
  <c r="AA129" i="22"/>
  <c r="AF129" i="22" s="1"/>
  <c r="B129" i="27" s="1"/>
  <c r="AB129" i="22"/>
  <c r="AG129" i="22" s="1"/>
  <c r="E129" i="27" s="1"/>
  <c r="AA165" i="22"/>
  <c r="AF165" i="22" s="1"/>
  <c r="B165" i="27" s="1"/>
  <c r="AB165" i="22"/>
  <c r="AG165" i="22" s="1"/>
  <c r="E165" i="27" s="1"/>
  <c r="Z207" i="22"/>
  <c r="AE207" i="22" s="1"/>
  <c r="D207" i="27" s="1"/>
  <c r="Y207" i="22"/>
  <c r="AD207" i="22" s="1"/>
  <c r="F207" i="27" s="1"/>
  <c r="AC207" i="22"/>
  <c r="AH207" i="22" s="1"/>
  <c r="C207" i="27" s="1"/>
  <c r="U207" i="22"/>
  <c r="W207" i="22"/>
  <c r="AB225" i="22"/>
  <c r="AG225" i="22" s="1"/>
  <c r="E225" i="27" s="1"/>
  <c r="AA225" i="22"/>
  <c r="AF225" i="22" s="1"/>
  <c r="B225" i="27" s="1"/>
  <c r="Z231" i="22"/>
  <c r="AE231" i="22" s="1"/>
  <c r="D231" i="27" s="1"/>
  <c r="AB231" i="22"/>
  <c r="AG231" i="22" s="1"/>
  <c r="E231" i="27" s="1"/>
  <c r="U231" i="22"/>
  <c r="W231" i="22"/>
  <c r="AC245" i="22"/>
  <c r="AH245" i="22" s="1"/>
  <c r="C245" i="27" s="1"/>
  <c r="W245" i="22"/>
  <c r="U245" i="22"/>
  <c r="Z267" i="22"/>
  <c r="AE267" i="22" s="1"/>
  <c r="D267" i="27" s="1"/>
  <c r="AA267" i="22"/>
  <c r="AF267" i="22" s="1"/>
  <c r="B267" i="27" s="1"/>
  <c r="U267" i="22"/>
  <c r="W267" i="22"/>
  <c r="AB271" i="22"/>
  <c r="AG271" i="22" s="1"/>
  <c r="E271" i="27" s="1"/>
  <c r="T271" i="22"/>
  <c r="V271" i="22"/>
  <c r="X271" i="22"/>
  <c r="U275" i="22"/>
  <c r="W275" i="22"/>
  <c r="Z287" i="22"/>
  <c r="AE287" i="22" s="1"/>
  <c r="D287" i="27" s="1"/>
  <c r="AB287" i="22"/>
  <c r="AG287" i="22" s="1"/>
  <c r="E287" i="27" s="1"/>
  <c r="T287" i="22"/>
  <c r="V287" i="22"/>
  <c r="X287" i="22"/>
  <c r="AB339" i="22"/>
  <c r="AG339" i="22" s="1"/>
  <c r="E339" i="27" s="1"/>
  <c r="AA339" i="22"/>
  <c r="AF339" i="22" s="1"/>
  <c r="B339" i="27" s="1"/>
  <c r="U339" i="22"/>
  <c r="W339" i="22"/>
  <c r="T343" i="22"/>
  <c r="V343" i="22"/>
  <c r="X343" i="22"/>
  <c r="AB347" i="22"/>
  <c r="AG347" i="22" s="1"/>
  <c r="E347" i="27" s="1"/>
  <c r="AA347" i="22"/>
  <c r="AF347" i="22" s="1"/>
  <c r="B347" i="27" s="1"/>
  <c r="U347" i="22"/>
  <c r="W347" i="22"/>
  <c r="AB355" i="22"/>
  <c r="AG355" i="22" s="1"/>
  <c r="E355" i="27" s="1"/>
  <c r="T355" i="22"/>
  <c r="V355" i="22"/>
  <c r="X355" i="22"/>
  <c r="U359" i="22"/>
  <c r="W359" i="22"/>
  <c r="AA365" i="22"/>
  <c r="AF365" i="22" s="1"/>
  <c r="B365" i="27" s="1"/>
  <c r="U365" i="22"/>
  <c r="W365" i="22"/>
  <c r="AB371" i="22"/>
  <c r="AG371" i="22" s="1"/>
  <c r="E371" i="27" s="1"/>
  <c r="AA371" i="22"/>
  <c r="AF371" i="22" s="1"/>
  <c r="B371" i="27" s="1"/>
  <c r="T371" i="22"/>
  <c r="V371" i="22"/>
  <c r="X371" i="22"/>
  <c r="U375" i="22"/>
  <c r="W375" i="22"/>
  <c r="Z383" i="22"/>
  <c r="AE383" i="22" s="1"/>
  <c r="D383" i="27" s="1"/>
  <c r="AB383" i="22"/>
  <c r="AG383" i="22" s="1"/>
  <c r="E383" i="27" s="1"/>
  <c r="U383" i="22"/>
  <c r="W383" i="22"/>
  <c r="Y387" i="22"/>
  <c r="AD387" i="22" s="1"/>
  <c r="F387" i="27" s="1"/>
  <c r="T387" i="22"/>
  <c r="V387" i="22"/>
  <c r="X387" i="22"/>
  <c r="AB397" i="22"/>
  <c r="AG397" i="22" s="1"/>
  <c r="E397" i="27" s="1"/>
  <c r="T397" i="22"/>
  <c r="V397" i="22"/>
  <c r="X397" i="22"/>
  <c r="AB405" i="22"/>
  <c r="AG405" i="22" s="1"/>
  <c r="E405" i="27" s="1"/>
  <c r="T405" i="22"/>
  <c r="V405" i="22"/>
  <c r="X405" i="22"/>
  <c r="Y413" i="22"/>
  <c r="AD413" i="22" s="1"/>
  <c r="F413" i="27" s="1"/>
  <c r="Z413" i="22"/>
  <c r="AE413" i="22" s="1"/>
  <c r="D413" i="27" s="1"/>
  <c r="U413" i="22"/>
  <c r="W413" i="22"/>
  <c r="Z421" i="22"/>
  <c r="AE421" i="22" s="1"/>
  <c r="D421" i="27" s="1"/>
  <c r="AA421" i="22"/>
  <c r="AF421" i="22" s="1"/>
  <c r="B421" i="27" s="1"/>
  <c r="U421" i="22"/>
  <c r="W421" i="22"/>
  <c r="AB431" i="22"/>
  <c r="AG431" i="22" s="1"/>
  <c r="E431" i="27" s="1"/>
  <c r="AA431" i="22"/>
  <c r="AF431" i="22" s="1"/>
  <c r="B431" i="27" s="1"/>
  <c r="U431" i="22"/>
  <c r="W431" i="22"/>
  <c r="AB435" i="22"/>
  <c r="AG435" i="22" s="1"/>
  <c r="E435" i="27" s="1"/>
  <c r="T435" i="22"/>
  <c r="V435" i="22"/>
  <c r="X435" i="22"/>
  <c r="AB439" i="22"/>
  <c r="AG439" i="22" s="1"/>
  <c r="E439" i="27" s="1"/>
  <c r="U439" i="22"/>
  <c r="W439" i="22"/>
  <c r="T443" i="22"/>
  <c r="V443" i="22"/>
  <c r="X443" i="22"/>
  <c r="X449" i="22"/>
  <c r="V449" i="22"/>
  <c r="T449" i="22"/>
  <c r="AB455" i="22"/>
  <c r="AG455" i="22" s="1"/>
  <c r="E455" i="27" s="1"/>
  <c r="U455" i="22"/>
  <c r="W455" i="22"/>
  <c r="T459" i="22"/>
  <c r="V459" i="22"/>
  <c r="X459" i="22"/>
  <c r="AC475" i="22"/>
  <c r="AH475" i="22" s="1"/>
  <c r="C475" i="27" s="1"/>
  <c r="W475" i="22"/>
  <c r="U475" i="22"/>
  <c r="W481" i="22"/>
  <c r="U481" i="22"/>
  <c r="AA485" i="22"/>
  <c r="AF485" i="22" s="1"/>
  <c r="B485" i="27" s="1"/>
  <c r="T485" i="22"/>
  <c r="V485" i="22"/>
  <c r="X485" i="22"/>
  <c r="W489" i="22"/>
  <c r="U489" i="22"/>
  <c r="Z499" i="22"/>
  <c r="AE499" i="22" s="1"/>
  <c r="D499" i="27" s="1"/>
  <c r="Y499" i="22"/>
  <c r="AD499" i="22" s="1"/>
  <c r="F499" i="27" s="1"/>
  <c r="AC499" i="22"/>
  <c r="AH499" i="22" s="1"/>
  <c r="C499" i="27" s="1"/>
  <c r="U499" i="22"/>
  <c r="W499" i="22"/>
  <c r="Z246" i="22"/>
  <c r="AE246" i="22" s="1"/>
  <c r="D246" i="27" s="1"/>
  <c r="AA246" i="22"/>
  <c r="AF246" i="22" s="1"/>
  <c r="B246" i="27" s="1"/>
  <c r="AB252" i="22"/>
  <c r="AG252" i="22" s="1"/>
  <c r="E252" i="27" s="1"/>
  <c r="AA252" i="22"/>
  <c r="AF252" i="22" s="1"/>
  <c r="B252" i="27" s="1"/>
  <c r="Z258" i="22"/>
  <c r="AE258" i="22" s="1"/>
  <c r="D258" i="27" s="1"/>
  <c r="Y258" i="22"/>
  <c r="AD258" i="22" s="1"/>
  <c r="F258" i="27" s="1"/>
  <c r="AC258" i="22"/>
  <c r="AH258" i="22" s="1"/>
  <c r="C258" i="27" s="1"/>
  <c r="Z262" i="22"/>
  <c r="AE262" i="22" s="1"/>
  <c r="D262" i="27" s="1"/>
  <c r="Y262" i="22"/>
  <c r="AD262" i="22" s="1"/>
  <c r="F262" i="27" s="1"/>
  <c r="AC262" i="22"/>
  <c r="AH262" i="22" s="1"/>
  <c r="C262" i="27" s="1"/>
  <c r="AB268" i="22"/>
  <c r="AG268" i="22" s="1"/>
  <c r="E268" i="27" s="1"/>
  <c r="AA268" i="22"/>
  <c r="AF268" i="22" s="1"/>
  <c r="B268" i="27" s="1"/>
  <c r="Z270" i="22"/>
  <c r="AE270" i="22" s="1"/>
  <c r="D270" i="27" s="1"/>
  <c r="AB270" i="22"/>
  <c r="AG270" i="22" s="1"/>
  <c r="E270" i="27" s="1"/>
  <c r="AB276" i="22"/>
  <c r="AG276" i="22" s="1"/>
  <c r="E276" i="27" s="1"/>
  <c r="AA276" i="22"/>
  <c r="AF276" i="22" s="1"/>
  <c r="B276" i="27" s="1"/>
  <c r="Z278" i="22"/>
  <c r="AE278" i="22" s="1"/>
  <c r="D278" i="27" s="1"/>
  <c r="AB278" i="22"/>
  <c r="AG278" i="22" s="1"/>
  <c r="E278" i="27" s="1"/>
  <c r="Z282" i="22"/>
  <c r="AE282" i="22" s="1"/>
  <c r="D282" i="27" s="1"/>
  <c r="AA282" i="22"/>
  <c r="AF282" i="22" s="1"/>
  <c r="B282" i="27" s="1"/>
  <c r="Z334" i="22"/>
  <c r="AE334" i="22" s="1"/>
  <c r="D334" i="27" s="1"/>
  <c r="AA334" i="22"/>
  <c r="AF334" i="22" s="1"/>
  <c r="B334" i="27" s="1"/>
  <c r="AB356" i="22"/>
  <c r="AG356" i="22" s="1"/>
  <c r="E356" i="27" s="1"/>
  <c r="AA356" i="22"/>
  <c r="AF356" i="22" s="1"/>
  <c r="B356" i="27" s="1"/>
  <c r="AB384" i="22"/>
  <c r="AG384" i="22" s="1"/>
  <c r="E384" i="27" s="1"/>
  <c r="AA384" i="22"/>
  <c r="AF384" i="22" s="1"/>
  <c r="B384" i="27" s="1"/>
  <c r="Z386" i="22"/>
  <c r="AE386" i="22" s="1"/>
  <c r="D386" i="27" s="1"/>
  <c r="AB386" i="22"/>
  <c r="AG386" i="22" s="1"/>
  <c r="E386" i="27" s="1"/>
  <c r="Z394" i="22"/>
  <c r="AE394" i="22" s="1"/>
  <c r="D394" i="27" s="1"/>
  <c r="AB394" i="22"/>
  <c r="AG394" i="22" s="1"/>
  <c r="E394" i="27" s="1"/>
  <c r="Z418" i="22"/>
  <c r="AE418" i="22" s="1"/>
  <c r="D418" i="27" s="1"/>
  <c r="AA418" i="22"/>
  <c r="AF418" i="22" s="1"/>
  <c r="B418" i="27" s="1"/>
  <c r="AB456" i="22"/>
  <c r="AG456" i="22" s="1"/>
  <c r="E456" i="27" s="1"/>
  <c r="AA456" i="22"/>
  <c r="AF456" i="22" s="1"/>
  <c r="B456" i="27" s="1"/>
  <c r="Z458" i="22"/>
  <c r="AE458" i="22" s="1"/>
  <c r="D458" i="27" s="1"/>
  <c r="AB458" i="22"/>
  <c r="AG458" i="22" s="1"/>
  <c r="E458" i="27" s="1"/>
  <c r="Z462" i="22"/>
  <c r="AE462" i="22" s="1"/>
  <c r="D462" i="27" s="1"/>
  <c r="AA462" i="22"/>
  <c r="AF462" i="22" s="1"/>
  <c r="B462" i="27" s="1"/>
  <c r="Z15" i="22"/>
  <c r="AE15" i="22" s="1"/>
  <c r="D15" i="27" s="1"/>
  <c r="AA15" i="22"/>
  <c r="AF15" i="22" s="1"/>
  <c r="B15" i="27" s="1"/>
  <c r="Z19" i="22"/>
  <c r="AE19" i="22" s="1"/>
  <c r="D19" i="27" s="1"/>
  <c r="AA19" i="22"/>
  <c r="AF19" i="22" s="1"/>
  <c r="B19" i="27" s="1"/>
  <c r="Z35" i="22"/>
  <c r="AE35" i="22" s="1"/>
  <c r="D35" i="27" s="1"/>
  <c r="AA35" i="22"/>
  <c r="AF35" i="22" s="1"/>
  <c r="B35" i="27" s="1"/>
  <c r="AB43" i="22"/>
  <c r="AG43" i="22" s="1"/>
  <c r="E43" i="27" s="1"/>
  <c r="AA43" i="22"/>
  <c r="AF43" i="22" s="1"/>
  <c r="B43" i="27" s="1"/>
  <c r="AB73" i="22"/>
  <c r="AG73" i="22" s="1"/>
  <c r="E73" i="27" s="1"/>
  <c r="AA73" i="22"/>
  <c r="AF73" i="22" s="1"/>
  <c r="B73" i="27" s="1"/>
  <c r="AB81" i="22"/>
  <c r="AG81" i="22" s="1"/>
  <c r="E81" i="27" s="1"/>
  <c r="AA81" i="22"/>
  <c r="AF81" i="22" s="1"/>
  <c r="B81" i="27" s="1"/>
  <c r="AB113" i="22"/>
  <c r="AG113" i="22" s="1"/>
  <c r="E113" i="27" s="1"/>
  <c r="Y113" i="22"/>
  <c r="AD113" i="22" s="1"/>
  <c r="F113" i="27" s="1"/>
  <c r="Y155" i="22"/>
  <c r="AD155" i="22" s="1"/>
  <c r="F155" i="27" s="1"/>
  <c r="AB155" i="22"/>
  <c r="AG155" i="22" s="1"/>
  <c r="E155" i="27" s="1"/>
  <c r="Z157" i="22"/>
  <c r="AE157" i="22" s="1"/>
  <c r="D157" i="27" s="1"/>
  <c r="AB157" i="22"/>
  <c r="AG157" i="22" s="1"/>
  <c r="E157" i="27" s="1"/>
  <c r="AA167" i="22"/>
  <c r="AF167" i="22" s="1"/>
  <c r="B167" i="27" s="1"/>
  <c r="Z167" i="22"/>
  <c r="AE167" i="22" s="1"/>
  <c r="D167" i="27" s="1"/>
  <c r="Y173" i="22"/>
  <c r="AD173" i="22" s="1"/>
  <c r="F173" i="27" s="1"/>
  <c r="AA173" i="22"/>
  <c r="AF173" i="22" s="1"/>
  <c r="B173" i="27" s="1"/>
  <c r="AC173" i="22"/>
  <c r="AH173" i="22" s="1"/>
  <c r="C173" i="27" s="1"/>
  <c r="Y175" i="22"/>
  <c r="AD175" i="22" s="1"/>
  <c r="F175" i="27" s="1"/>
  <c r="AC175" i="22"/>
  <c r="AH175" i="22" s="1"/>
  <c r="C175" i="27" s="1"/>
  <c r="AA175" i="22"/>
  <c r="AF175" i="22" s="1"/>
  <c r="B175" i="27" s="1"/>
  <c r="Z177" i="22"/>
  <c r="AE177" i="22" s="1"/>
  <c r="D177" i="27" s="1"/>
  <c r="AB177" i="22"/>
  <c r="AG177" i="22" s="1"/>
  <c r="E177" i="27" s="1"/>
  <c r="AC177" i="22"/>
  <c r="AH177" i="22" s="1"/>
  <c r="C177" i="27" s="1"/>
  <c r="AA185" i="22"/>
  <c r="AF185" i="22" s="1"/>
  <c r="B185" i="27" s="1"/>
  <c r="U185" i="22"/>
  <c r="AA189" i="22"/>
  <c r="AF189" i="22" s="1"/>
  <c r="B189" i="27" s="1"/>
  <c r="T189" i="22"/>
  <c r="V189" i="22"/>
  <c r="X189" i="22"/>
  <c r="AB203" i="22"/>
  <c r="AG203" i="22" s="1"/>
  <c r="E203" i="27" s="1"/>
  <c r="AA203" i="22"/>
  <c r="AF203" i="22" s="1"/>
  <c r="B203" i="27" s="1"/>
  <c r="T203" i="22"/>
  <c r="V203" i="22"/>
  <c r="X203" i="22"/>
  <c r="AB209" i="22"/>
  <c r="AG209" i="22" s="1"/>
  <c r="E209" i="27" s="1"/>
  <c r="AA209" i="22"/>
  <c r="AF209" i="22" s="1"/>
  <c r="B209" i="27" s="1"/>
  <c r="AB211" i="22"/>
  <c r="AG211" i="22" s="1"/>
  <c r="E211" i="27" s="1"/>
  <c r="T211" i="22"/>
  <c r="V211" i="22"/>
  <c r="X211" i="22"/>
  <c r="AA215" i="22"/>
  <c r="AF215" i="22" s="1"/>
  <c r="B215" i="27" s="1"/>
  <c r="U215" i="22"/>
  <c r="W215" i="22"/>
  <c r="Z223" i="22"/>
  <c r="AE223" i="22" s="1"/>
  <c r="D223" i="27" s="1"/>
  <c r="AB223" i="22"/>
  <c r="AG223" i="22" s="1"/>
  <c r="E223" i="27" s="1"/>
  <c r="U223" i="22"/>
  <c r="W223" i="22"/>
  <c r="AB251" i="22"/>
  <c r="AG251" i="22" s="1"/>
  <c r="E251" i="27" s="1"/>
  <c r="AA251" i="22"/>
  <c r="AF251" i="22" s="1"/>
  <c r="B251" i="27" s="1"/>
  <c r="U251" i="22"/>
  <c r="W251" i="22"/>
  <c r="AB255" i="22"/>
  <c r="AG255" i="22" s="1"/>
  <c r="E255" i="27" s="1"/>
  <c r="T255" i="22"/>
  <c r="V255" i="22"/>
  <c r="X255" i="22"/>
  <c r="AB259" i="22"/>
  <c r="AG259" i="22" s="1"/>
  <c r="E259" i="27" s="1"/>
  <c r="U259" i="22"/>
  <c r="W259" i="22"/>
  <c r="AA323" i="22"/>
  <c r="AF323" i="22" s="1"/>
  <c r="B323" i="27" s="1"/>
  <c r="U323" i="22"/>
  <c r="W323" i="22"/>
  <c r="AA327" i="22"/>
  <c r="AF327" i="22" s="1"/>
  <c r="B327" i="27" s="1"/>
  <c r="T327" i="22"/>
  <c r="V327" i="22"/>
  <c r="X327" i="22"/>
  <c r="AB331" i="22"/>
  <c r="AG331" i="22" s="1"/>
  <c r="E331" i="27" s="1"/>
  <c r="U331" i="22"/>
  <c r="W331" i="22"/>
  <c r="AB345" i="22"/>
  <c r="AG345" i="22" s="1"/>
  <c r="E345" i="27" s="1"/>
  <c r="AA345" i="22"/>
  <c r="AF345" i="22" s="1"/>
  <c r="B345" i="27" s="1"/>
  <c r="AB407" i="22"/>
  <c r="AG407" i="22" s="1"/>
  <c r="E407" i="27" s="1"/>
  <c r="AA407" i="22"/>
  <c r="AF407" i="22" s="1"/>
  <c r="B407" i="27" s="1"/>
  <c r="U407" i="22"/>
  <c r="W407" i="22"/>
  <c r="T411" i="22"/>
  <c r="V411" i="22"/>
  <c r="X411" i="22"/>
  <c r="AB415" i="22"/>
  <c r="AG415" i="22" s="1"/>
  <c r="E415" i="27" s="1"/>
  <c r="AA415" i="22"/>
  <c r="AF415" i="22" s="1"/>
  <c r="B415" i="27" s="1"/>
  <c r="U415" i="22"/>
  <c r="W415" i="22"/>
  <c r="T419" i="22"/>
  <c r="V419" i="22"/>
  <c r="X419" i="22"/>
  <c r="AB423" i="22"/>
  <c r="AG423" i="22" s="1"/>
  <c r="E423" i="27" s="1"/>
  <c r="AA423" i="22"/>
  <c r="AF423" i="22" s="1"/>
  <c r="B423" i="27" s="1"/>
  <c r="U423" i="22"/>
  <c r="W423" i="22"/>
  <c r="W429" i="22"/>
  <c r="U429" i="22"/>
  <c r="AB491" i="22"/>
  <c r="AG491" i="22" s="1"/>
  <c r="E491" i="27" s="1"/>
  <c r="AA491" i="22"/>
  <c r="AF491" i="22" s="1"/>
  <c r="B491" i="27" s="1"/>
  <c r="U491" i="22"/>
  <c r="W491" i="22"/>
  <c r="X495" i="22"/>
  <c r="V495" i="22"/>
  <c r="T495" i="22"/>
  <c r="X72" i="22"/>
  <c r="V72" i="22"/>
  <c r="T72" i="22"/>
  <c r="W82" i="22"/>
  <c r="U82" i="22"/>
  <c r="X90" i="22"/>
  <c r="V90" i="22"/>
  <c r="T90" i="22"/>
  <c r="T96" i="22"/>
  <c r="V96" i="22"/>
  <c r="W114" i="22"/>
  <c r="T182" i="22"/>
  <c r="V182" i="22"/>
  <c r="X182" i="22"/>
  <c r="W196" i="22"/>
  <c r="U10" i="22"/>
  <c r="W10" i="22"/>
  <c r="W26" i="22"/>
  <c r="U26" i="22"/>
  <c r="W34" i="22"/>
  <c r="U34" i="22"/>
  <c r="X38" i="22"/>
  <c r="V38" i="22"/>
  <c r="W42" i="22"/>
  <c r="U42" i="22"/>
  <c r="W86" i="22"/>
  <c r="U86" i="22"/>
  <c r="X106" i="22"/>
  <c r="V106" i="22"/>
  <c r="T106" i="22"/>
  <c r="W110" i="22"/>
  <c r="U110" i="22"/>
  <c r="U156" i="22"/>
  <c r="W156" i="22"/>
  <c r="T166" i="22"/>
  <c r="V166" i="22"/>
  <c r="X166" i="22"/>
  <c r="T174" i="22"/>
  <c r="V174" i="22"/>
  <c r="X174" i="22"/>
  <c r="U200" i="22"/>
  <c r="W200" i="22"/>
  <c r="X204" i="22"/>
  <c r="V204" i="22"/>
  <c r="T204" i="22"/>
  <c r="U224" i="22"/>
  <c r="W224" i="22"/>
  <c r="W240" i="22"/>
  <c r="U240" i="22"/>
  <c r="X264" i="22"/>
  <c r="V264" i="22"/>
  <c r="T264" i="22"/>
  <c r="X280" i="22"/>
  <c r="V280" i="22"/>
  <c r="T280" i="22"/>
  <c r="X320" i="22"/>
  <c r="V320" i="22"/>
  <c r="T320" i="22"/>
  <c r="X328" i="22"/>
  <c r="V328" i="22"/>
  <c r="T328" i="22"/>
  <c r="W332" i="22"/>
  <c r="U332" i="22"/>
  <c r="W348" i="22"/>
  <c r="U348" i="22"/>
  <c r="W364" i="22"/>
  <c r="U364" i="22"/>
  <c r="X368" i="22"/>
  <c r="V368" i="22"/>
  <c r="T368" i="22"/>
  <c r="W372" i="22"/>
  <c r="U372" i="22"/>
  <c r="X376" i="22"/>
  <c r="V376" i="22"/>
  <c r="T376" i="22"/>
  <c r="X416" i="22"/>
  <c r="V416" i="22"/>
  <c r="T416" i="22"/>
  <c r="U442" i="22"/>
  <c r="W442" i="22"/>
  <c r="W448" i="22"/>
  <c r="U448" i="22"/>
  <c r="X452" i="22"/>
  <c r="V452" i="22"/>
  <c r="T452" i="22"/>
  <c r="X460" i="22"/>
  <c r="V460" i="22"/>
  <c r="T460" i="22"/>
  <c r="X482" i="22"/>
  <c r="V482" i="22"/>
  <c r="T482" i="22"/>
  <c r="U486" i="22"/>
  <c r="W486" i="22"/>
  <c r="T496" i="22"/>
  <c r="V496" i="22"/>
  <c r="X496" i="22"/>
  <c r="T500" i="22"/>
  <c r="V500" i="22"/>
  <c r="X500" i="22"/>
  <c r="W13" i="22"/>
  <c r="U13" i="22"/>
  <c r="X21" i="22"/>
  <c r="V21" i="22"/>
  <c r="T21" i="22"/>
  <c r="W33" i="22"/>
  <c r="U33" i="22"/>
  <c r="W41" i="22"/>
  <c r="U41" i="22"/>
  <c r="U95" i="22"/>
  <c r="W95" i="22"/>
  <c r="W103" i="22"/>
  <c r="X107" i="22"/>
  <c r="V107" i="22"/>
  <c r="W111" i="22"/>
  <c r="W76" i="22"/>
  <c r="W92" i="22"/>
  <c r="U92" i="22"/>
  <c r="X100" i="22"/>
  <c r="V100" i="22"/>
  <c r="W148" i="22"/>
  <c r="U148" i="22"/>
  <c r="X152" i="22"/>
  <c r="V152" i="22"/>
  <c r="T190" i="22"/>
  <c r="V190" i="22"/>
  <c r="X190" i="22"/>
  <c r="X218" i="22"/>
  <c r="V218" i="22"/>
  <c r="T218" i="22"/>
  <c r="X234" i="22"/>
  <c r="V234" i="22"/>
  <c r="T234" i="22"/>
  <c r="U244" i="22"/>
  <c r="W244" i="22"/>
  <c r="W250" i="22"/>
  <c r="U250" i="22"/>
  <c r="X254" i="22"/>
  <c r="V254" i="22"/>
  <c r="T254" i="22"/>
  <c r="W266" i="22"/>
  <c r="U266" i="22"/>
  <c r="W274" i="22"/>
  <c r="U274" i="22"/>
  <c r="T296" i="22"/>
  <c r="V296" i="22"/>
  <c r="X296" i="22"/>
  <c r="X310" i="22"/>
  <c r="V310" i="22"/>
  <c r="T310" i="22"/>
  <c r="W314" i="22"/>
  <c r="X350" i="22"/>
  <c r="V350" i="22"/>
  <c r="T350" i="22"/>
  <c r="U354" i="22"/>
  <c r="W354" i="22"/>
  <c r="X358" i="22"/>
  <c r="V358" i="22"/>
  <c r="T358" i="22"/>
  <c r="W378" i="22"/>
  <c r="U378" i="22"/>
  <c r="X382" i="22"/>
  <c r="V382" i="22"/>
  <c r="T382" i="22"/>
  <c r="W410" i="22"/>
  <c r="U410" i="22"/>
  <c r="W426" i="22"/>
  <c r="U426" i="22"/>
  <c r="T430" i="22"/>
  <c r="V430" i="22"/>
  <c r="X430" i="22"/>
  <c r="W434" i="22"/>
  <c r="U434" i="22"/>
  <c r="W454" i="22"/>
  <c r="U454" i="22"/>
  <c r="U478" i="22"/>
  <c r="W478" i="22"/>
  <c r="W488" i="22"/>
  <c r="U488" i="22"/>
  <c r="T492" i="22"/>
  <c r="V492" i="22"/>
  <c r="X492" i="22"/>
  <c r="U17" i="22"/>
  <c r="W17" i="22"/>
  <c r="W23" i="22"/>
  <c r="U23" i="22"/>
  <c r="X27" i="22"/>
  <c r="V27" i="22"/>
  <c r="T27" i="22"/>
  <c r="X67" i="22"/>
  <c r="V67" i="22"/>
  <c r="T67" i="22"/>
  <c r="W71" i="22"/>
  <c r="X75" i="22"/>
  <c r="V75" i="22"/>
  <c r="T75" i="22"/>
  <c r="U79" i="22"/>
  <c r="W87" i="22"/>
  <c r="U87" i="22"/>
  <c r="X91" i="22"/>
  <c r="V91" i="22"/>
  <c r="T91" i="22"/>
  <c r="U133" i="22"/>
  <c r="W133" i="22"/>
  <c r="X143" i="22"/>
  <c r="V143" i="22"/>
  <c r="T143" i="22"/>
  <c r="W197" i="22"/>
  <c r="U197" i="22"/>
  <c r="X201" i="22"/>
  <c r="V201" i="22"/>
  <c r="T201" i="22"/>
  <c r="X225" i="22"/>
  <c r="V225" i="22"/>
  <c r="T225" i="22"/>
  <c r="W229" i="22"/>
  <c r="U229" i="22"/>
  <c r="W237" i="22"/>
  <c r="U237" i="22"/>
  <c r="U249" i="22"/>
  <c r="W249" i="22"/>
  <c r="W281" i="22"/>
  <c r="U281" i="22"/>
  <c r="X285" i="22"/>
  <c r="V285" i="22"/>
  <c r="T285" i="22"/>
  <c r="X293" i="22"/>
  <c r="V293" i="22"/>
  <c r="T293" i="22"/>
  <c r="X301" i="22"/>
  <c r="V301" i="22"/>
  <c r="T301" i="22"/>
  <c r="U305" i="22"/>
  <c r="W305" i="22"/>
  <c r="X309" i="22"/>
  <c r="V309" i="22"/>
  <c r="T309" i="22"/>
  <c r="W313" i="22"/>
  <c r="U313" i="22"/>
  <c r="X317" i="22"/>
  <c r="V317" i="22"/>
  <c r="T317" i="22"/>
  <c r="W321" i="22"/>
  <c r="U321" i="22"/>
  <c r="U351" i="22"/>
  <c r="W351" i="22"/>
  <c r="X381" i="22"/>
  <c r="V381" i="22"/>
  <c r="T129" i="22"/>
  <c r="V129" i="22"/>
  <c r="X129" i="22"/>
  <c r="W137" i="22"/>
  <c r="U137" i="22"/>
  <c r="U165" i="22"/>
  <c r="W165" i="22"/>
  <c r="X207" i="22"/>
  <c r="T207" i="22"/>
  <c r="V231" i="22"/>
  <c r="V245" i="22"/>
  <c r="X267" i="22"/>
  <c r="T267" i="22"/>
  <c r="U271" i="22"/>
  <c r="V275" i="22"/>
  <c r="W287" i="22"/>
  <c r="V339" i="22"/>
  <c r="W343" i="22"/>
  <c r="X347" i="22"/>
  <c r="T347" i="22"/>
  <c r="U355" i="22"/>
  <c r="V359" i="22"/>
  <c r="V365" i="22"/>
  <c r="W397" i="22"/>
  <c r="U405" i="22"/>
  <c r="W371" i="22"/>
  <c r="X375" i="22"/>
  <c r="T375" i="22"/>
  <c r="X383" i="22"/>
  <c r="T383" i="22"/>
  <c r="U387" i="22"/>
  <c r="V431" i="22"/>
  <c r="W435" i="22"/>
  <c r="X439" i="22"/>
  <c r="T439" i="22"/>
  <c r="U443" i="22"/>
  <c r="V455" i="22"/>
  <c r="W459" i="22"/>
  <c r="V499" i="22"/>
  <c r="V413" i="22"/>
  <c r="V421" i="22"/>
  <c r="U449" i="22"/>
  <c r="T475" i="22"/>
  <c r="X475" i="22"/>
  <c r="T481" i="22"/>
  <c r="X481" i="22"/>
  <c r="U485" i="22"/>
  <c r="V489" i="22"/>
  <c r="Y92" i="22"/>
  <c r="AD92" i="22" s="1"/>
  <c r="F92" i="27" s="1"/>
  <c r="AA250" i="22"/>
  <c r="AF250" i="22" s="1"/>
  <c r="B250" i="27" s="1"/>
  <c r="AA266" i="22"/>
  <c r="AF266" i="22" s="1"/>
  <c r="B266" i="27" s="1"/>
  <c r="AB274" i="22"/>
  <c r="AG274" i="22" s="1"/>
  <c r="E274" i="27" s="1"/>
  <c r="AB296" i="22"/>
  <c r="AG296" i="22" s="1"/>
  <c r="E296" i="27" s="1"/>
  <c r="AA350" i="22"/>
  <c r="AF350" i="22" s="1"/>
  <c r="B350" i="27" s="1"/>
  <c r="AA378" i="22"/>
  <c r="AF378" i="22" s="1"/>
  <c r="B378" i="27" s="1"/>
  <c r="AA454" i="22"/>
  <c r="AF454" i="22" s="1"/>
  <c r="B454" i="27" s="1"/>
  <c r="AA488" i="22"/>
  <c r="AF488" i="22" s="1"/>
  <c r="B488" i="27" s="1"/>
  <c r="AA23" i="22"/>
  <c r="AF23" i="22" s="1"/>
  <c r="B23" i="27" s="1"/>
  <c r="AB197" i="22"/>
  <c r="AG197" i="22" s="1"/>
  <c r="E197" i="27" s="1"/>
  <c r="AB207" i="22"/>
  <c r="AG207" i="22" s="1"/>
  <c r="E207" i="27" s="1"/>
  <c r="AA231" i="22"/>
  <c r="AF231" i="22" s="1"/>
  <c r="B231" i="27" s="1"/>
  <c r="AA287" i="22"/>
  <c r="AF287" i="22" s="1"/>
  <c r="B287" i="27" s="1"/>
  <c r="AA383" i="22"/>
  <c r="AF383" i="22" s="1"/>
  <c r="B383" i="27" s="1"/>
  <c r="AB499" i="22"/>
  <c r="AG499" i="22" s="1"/>
  <c r="E499" i="27" s="1"/>
  <c r="Z38" i="22"/>
  <c r="AE38" i="22" s="1"/>
  <c r="D38" i="27" s="1"/>
  <c r="AA38" i="22"/>
  <c r="AF38" i="22" s="1"/>
  <c r="B38" i="27" s="1"/>
  <c r="Z40" i="22"/>
  <c r="AE40" i="22" s="1"/>
  <c r="D40" i="27" s="1"/>
  <c r="AB40" i="22"/>
  <c r="AG40" i="22" s="1"/>
  <c r="E40" i="27" s="1"/>
  <c r="Z46" i="22"/>
  <c r="AE46" i="22" s="1"/>
  <c r="D46" i="27" s="1"/>
  <c r="AA46" i="22"/>
  <c r="AF46" i="22" s="1"/>
  <c r="B46" i="27" s="1"/>
  <c r="Z50" i="22"/>
  <c r="AE50" i="22" s="1"/>
  <c r="D50" i="27" s="1"/>
  <c r="AA50" i="22"/>
  <c r="AF50" i="22" s="1"/>
  <c r="B50" i="27" s="1"/>
  <c r="Z62" i="22"/>
  <c r="AE62" i="22" s="1"/>
  <c r="D62" i="27" s="1"/>
  <c r="AB62" i="22"/>
  <c r="AG62" i="22" s="1"/>
  <c r="E62" i="27" s="1"/>
  <c r="Z64" i="22"/>
  <c r="AE64" i="22" s="1"/>
  <c r="D64" i="27" s="1"/>
  <c r="AB64" i="22"/>
  <c r="AG64" i="22" s="1"/>
  <c r="E64" i="27" s="1"/>
  <c r="Y74" i="22"/>
  <c r="AD74" i="22" s="1"/>
  <c r="F74" i="27" s="1"/>
  <c r="AC74" i="22"/>
  <c r="AH74" i="22" s="1"/>
  <c r="C74" i="27" s="1"/>
  <c r="Z84" i="22"/>
  <c r="AE84" i="22" s="1"/>
  <c r="D84" i="27" s="1"/>
  <c r="AA84" i="22"/>
  <c r="AF84" i="22" s="1"/>
  <c r="B84" i="27" s="1"/>
  <c r="Z108" i="22"/>
  <c r="AE108" i="22" s="1"/>
  <c r="D108" i="27" s="1"/>
  <c r="AA108" i="22"/>
  <c r="AF108" i="22" s="1"/>
  <c r="B108" i="27" s="1"/>
  <c r="Z144" i="22"/>
  <c r="AE144" i="22" s="1"/>
  <c r="D144" i="27" s="1"/>
  <c r="Y144" i="22"/>
  <c r="AD144" i="22" s="1"/>
  <c r="F144" i="27" s="1"/>
  <c r="Z202" i="22"/>
  <c r="AE202" i="22" s="1"/>
  <c r="D202" i="27" s="1"/>
  <c r="AA202" i="22"/>
  <c r="AF202" i="22" s="1"/>
  <c r="B202" i="27" s="1"/>
  <c r="AB242" i="22"/>
  <c r="AG242" i="22" s="1"/>
  <c r="E242" i="27" s="1"/>
  <c r="AA242" i="22"/>
  <c r="AF242" i="22" s="1"/>
  <c r="B242" i="27" s="1"/>
  <c r="Z306" i="22"/>
  <c r="AE306" i="22" s="1"/>
  <c r="D306" i="27" s="1"/>
  <c r="AB306" i="22"/>
  <c r="AG306" i="22" s="1"/>
  <c r="E306" i="27" s="1"/>
  <c r="AC306" i="22"/>
  <c r="AH306" i="22" s="1"/>
  <c r="C306" i="27" s="1"/>
  <c r="AB312" i="22"/>
  <c r="AG312" i="22" s="1"/>
  <c r="E312" i="27" s="1"/>
  <c r="AA312" i="22"/>
  <c r="AF312" i="22" s="1"/>
  <c r="B312" i="27" s="1"/>
  <c r="Z314" i="22"/>
  <c r="AE314" i="22" s="1"/>
  <c r="D314" i="27" s="1"/>
  <c r="AB314" i="22"/>
  <c r="AG314" i="22" s="1"/>
  <c r="E314" i="27" s="1"/>
  <c r="Z346" i="22"/>
  <c r="AE346" i="22" s="1"/>
  <c r="D346" i="27" s="1"/>
  <c r="AB346" i="22"/>
  <c r="AG346" i="22" s="1"/>
  <c r="E346" i="27" s="1"/>
  <c r="Z44" i="22"/>
  <c r="AE44" i="22" s="1"/>
  <c r="D44" i="27" s="1"/>
  <c r="AB44" i="22"/>
  <c r="AG44" i="22" s="1"/>
  <c r="E44" i="27" s="1"/>
  <c r="Z48" i="22"/>
  <c r="AE48" i="22" s="1"/>
  <c r="D48" i="27" s="1"/>
  <c r="AA48" i="22"/>
  <c r="AF48" i="22" s="1"/>
  <c r="B48" i="27" s="1"/>
  <c r="Z52" i="22"/>
  <c r="AE52" i="22" s="1"/>
  <c r="D52" i="27" s="1"/>
  <c r="AA52" i="22"/>
  <c r="AF52" i="22" s="1"/>
  <c r="B52" i="27" s="1"/>
  <c r="Z66" i="22"/>
  <c r="AE66" i="22" s="1"/>
  <c r="D66" i="27" s="1"/>
  <c r="AA66" i="22"/>
  <c r="AF66" i="22" s="1"/>
  <c r="B66" i="27" s="1"/>
  <c r="AB76" i="22"/>
  <c r="AG76" i="22" s="1"/>
  <c r="E76" i="27" s="1"/>
  <c r="Y76" i="22"/>
  <c r="AD76" i="22" s="1"/>
  <c r="F76" i="27" s="1"/>
  <c r="Z100" i="22"/>
  <c r="AE100" i="22" s="1"/>
  <c r="D100" i="27" s="1"/>
  <c r="AA100" i="22"/>
  <c r="AF100" i="22" s="1"/>
  <c r="B100" i="27" s="1"/>
  <c r="Z128" i="22"/>
  <c r="AE128" i="22" s="1"/>
  <c r="D128" i="27" s="1"/>
  <c r="AA128" i="22"/>
  <c r="AF128" i="22" s="1"/>
  <c r="B128" i="27" s="1"/>
  <c r="AB146" i="22"/>
  <c r="AG146" i="22" s="1"/>
  <c r="E146" i="27" s="1"/>
  <c r="Y146" i="22"/>
  <c r="AD146" i="22" s="1"/>
  <c r="F146" i="27" s="1"/>
  <c r="Z148" i="22"/>
  <c r="AE148" i="22" s="1"/>
  <c r="D148" i="27" s="1"/>
  <c r="AB148" i="22"/>
  <c r="AG148" i="22" s="1"/>
  <c r="E148" i="27" s="1"/>
  <c r="AC148" i="22"/>
  <c r="AH148" i="22" s="1"/>
  <c r="C148" i="27" s="1"/>
  <c r="Z210" i="22"/>
  <c r="AE210" i="22" s="1"/>
  <c r="D210" i="27" s="1"/>
  <c r="AA210" i="22"/>
  <c r="AF210" i="22" s="1"/>
  <c r="B210" i="27" s="1"/>
  <c r="Z218" i="22"/>
  <c r="AE218" i="22" s="1"/>
  <c r="D218" i="27" s="1"/>
  <c r="AB218" i="22"/>
  <c r="AG218" i="22" s="1"/>
  <c r="E218" i="27" s="1"/>
  <c r="Z226" i="22"/>
  <c r="AE226" i="22" s="1"/>
  <c r="D226" i="27" s="1"/>
  <c r="AB226" i="22"/>
  <c r="AG226" i="22" s="1"/>
  <c r="E226" i="27" s="1"/>
  <c r="Z234" i="22"/>
  <c r="AE234" i="22" s="1"/>
  <c r="D234" i="27" s="1"/>
  <c r="AB234" i="22"/>
  <c r="AG234" i="22" s="1"/>
  <c r="E234" i="27" s="1"/>
  <c r="Z298" i="22"/>
  <c r="AE298" i="22" s="1"/>
  <c r="D298" i="27" s="1"/>
  <c r="AA298" i="22"/>
  <c r="AF298" i="22" s="1"/>
  <c r="B298" i="27" s="1"/>
  <c r="AB308" i="22"/>
  <c r="AG308" i="22" s="1"/>
  <c r="E308" i="27" s="1"/>
  <c r="AA308" i="22"/>
  <c r="AF308" i="22" s="1"/>
  <c r="B308" i="27" s="1"/>
  <c r="Z310" i="22"/>
  <c r="AE310" i="22" s="1"/>
  <c r="D310" i="27" s="1"/>
  <c r="AB310" i="22"/>
  <c r="AG310" i="22" s="1"/>
  <c r="E310" i="27" s="1"/>
  <c r="Z330" i="22"/>
  <c r="AE330" i="22" s="1"/>
  <c r="D330" i="27" s="1"/>
  <c r="Y330" i="22"/>
  <c r="AD330" i="22" s="1"/>
  <c r="F330" i="27" s="1"/>
  <c r="AA40" i="22"/>
  <c r="AF40" i="22" s="1"/>
  <c r="B40" i="27" s="1"/>
  <c r="AA62" i="22"/>
  <c r="AF62" i="22" s="1"/>
  <c r="B62" i="27" s="1"/>
  <c r="AA64" i="22"/>
  <c r="AF64" i="22" s="1"/>
  <c r="B64" i="27" s="1"/>
  <c r="Y306" i="22"/>
  <c r="AD306" i="22" s="1"/>
  <c r="F306" i="27" s="1"/>
  <c r="AA314" i="22"/>
  <c r="AF314" i="22" s="1"/>
  <c r="B314" i="27" s="1"/>
  <c r="AA344" i="22"/>
  <c r="AF344" i="22" s="1"/>
  <c r="B344" i="27" s="1"/>
  <c r="AA346" i="22"/>
  <c r="AF346" i="22" s="1"/>
  <c r="B346" i="27" s="1"/>
  <c r="AC348" i="22"/>
  <c r="AH348" i="22" s="1"/>
  <c r="C348" i="27" s="1"/>
  <c r="AC350" i="22"/>
  <c r="AH350" i="22" s="1"/>
  <c r="C350" i="27" s="1"/>
  <c r="Y350" i="22"/>
  <c r="AD350" i="22" s="1"/>
  <c r="F350" i="27" s="1"/>
  <c r="AC352" i="22"/>
  <c r="AH352" i="22" s="1"/>
  <c r="C352" i="27" s="1"/>
  <c r="AB354" i="22"/>
  <c r="AG354" i="22" s="1"/>
  <c r="E354" i="27" s="1"/>
  <c r="AB358" i="22"/>
  <c r="AG358" i="22" s="1"/>
  <c r="E358" i="27" s="1"/>
  <c r="AA360" i="22"/>
  <c r="AF360" i="22" s="1"/>
  <c r="B360" i="27" s="1"/>
  <c r="AB362" i="22"/>
  <c r="AG362" i="22" s="1"/>
  <c r="E362" i="27" s="1"/>
  <c r="AC386" i="22"/>
  <c r="AH386" i="22" s="1"/>
  <c r="C386" i="27" s="1"/>
  <c r="Y386" i="22"/>
  <c r="AD386" i="22" s="1"/>
  <c r="F386" i="27" s="1"/>
  <c r="AA388" i="22"/>
  <c r="AF388" i="22" s="1"/>
  <c r="B388" i="27" s="1"/>
  <c r="AB390" i="22"/>
  <c r="AG390" i="22" s="1"/>
  <c r="E390" i="27" s="1"/>
  <c r="AC394" i="22"/>
  <c r="AH394" i="22" s="1"/>
  <c r="C394" i="27" s="1"/>
  <c r="Y394" i="22"/>
  <c r="AD394" i="22" s="1"/>
  <c r="F394" i="27" s="1"/>
  <c r="AA396" i="22"/>
  <c r="AF396" i="22" s="1"/>
  <c r="B396" i="27" s="1"/>
  <c r="AB398" i="22"/>
  <c r="AG398" i="22" s="1"/>
  <c r="E398" i="27" s="1"/>
  <c r="AA400" i="22"/>
  <c r="AF400" i="22" s="1"/>
  <c r="B400" i="27" s="1"/>
  <c r="AB402" i="22"/>
  <c r="AG402" i="22" s="1"/>
  <c r="E402" i="27" s="1"/>
  <c r="Y404" i="22"/>
  <c r="AD404" i="22" s="1"/>
  <c r="F404" i="27" s="1"/>
  <c r="AB406" i="22"/>
  <c r="AG406" i="22" s="1"/>
  <c r="E406" i="27" s="1"/>
  <c r="AA408" i="22"/>
  <c r="AF408" i="22" s="1"/>
  <c r="B408" i="27" s="1"/>
  <c r="AB410" i="22"/>
  <c r="AG410" i="22" s="1"/>
  <c r="E410" i="27" s="1"/>
  <c r="AC414" i="22"/>
  <c r="AH414" i="22" s="1"/>
  <c r="C414" i="27" s="1"/>
  <c r="Y414" i="22"/>
  <c r="AD414" i="22" s="1"/>
  <c r="F414" i="27" s="1"/>
  <c r="Y416" i="22"/>
  <c r="AD416" i="22" s="1"/>
  <c r="F416" i="27" s="1"/>
  <c r="AB418" i="22"/>
  <c r="AG418" i="22" s="1"/>
  <c r="E418" i="27" s="1"/>
  <c r="AC422" i="22"/>
  <c r="AH422" i="22" s="1"/>
  <c r="C422" i="27" s="1"/>
  <c r="Y422" i="22"/>
  <c r="AD422" i="22" s="1"/>
  <c r="F422" i="27" s="1"/>
  <c r="AA424" i="22"/>
  <c r="AF424" i="22" s="1"/>
  <c r="B424" i="27" s="1"/>
  <c r="AB426" i="22"/>
  <c r="AG426" i="22" s="1"/>
  <c r="E426" i="27" s="1"/>
  <c r="AA428" i="22"/>
  <c r="AF428" i="22" s="1"/>
  <c r="B428" i="27" s="1"/>
  <c r="AB430" i="22"/>
  <c r="AG430" i="22" s="1"/>
  <c r="E430" i="27" s="1"/>
  <c r="AA432" i="22"/>
  <c r="AF432" i="22" s="1"/>
  <c r="B432" i="27" s="1"/>
  <c r="AA434" i="22"/>
  <c r="AF434" i="22" s="1"/>
  <c r="B434" i="27" s="1"/>
  <c r="AC438" i="22"/>
  <c r="AH438" i="22" s="1"/>
  <c r="C438" i="27" s="1"/>
  <c r="Y438" i="22"/>
  <c r="AD438" i="22" s="1"/>
  <c r="F438" i="27" s="1"/>
  <c r="AA444" i="22"/>
  <c r="AF444" i="22" s="1"/>
  <c r="B444" i="27" s="1"/>
  <c r="AB446" i="22"/>
  <c r="AG446" i="22" s="1"/>
  <c r="E446" i="27" s="1"/>
  <c r="AA466" i="22"/>
  <c r="AF466" i="22" s="1"/>
  <c r="B466" i="27" s="1"/>
  <c r="AA474" i="22"/>
  <c r="AF474" i="22" s="1"/>
  <c r="B474" i="27" s="1"/>
  <c r="AB31" i="22"/>
  <c r="AG31" i="22" s="1"/>
  <c r="E31" i="27" s="1"/>
  <c r="AB47" i="22"/>
  <c r="AG47" i="22" s="1"/>
  <c r="E47" i="27" s="1"/>
  <c r="AA49" i="22"/>
  <c r="AF49" i="22" s="1"/>
  <c r="B49" i="27" s="1"/>
  <c r="AA53" i="22"/>
  <c r="AF53" i="22" s="1"/>
  <c r="B53" i="27" s="1"/>
  <c r="AA55" i="22"/>
  <c r="AF55" i="22" s="1"/>
  <c r="B55" i="27" s="1"/>
  <c r="Y57" i="22"/>
  <c r="AD57" i="22" s="1"/>
  <c r="F57" i="27" s="1"/>
  <c r="AA63" i="22"/>
  <c r="AF63" i="22" s="1"/>
  <c r="B63" i="27" s="1"/>
  <c r="AB75" i="22"/>
  <c r="AG75" i="22" s="1"/>
  <c r="E75" i="27" s="1"/>
  <c r="AA77" i="22"/>
  <c r="AF77" i="22" s="1"/>
  <c r="B77" i="27" s="1"/>
  <c r="AA83" i="22"/>
  <c r="AF83" i="22" s="1"/>
  <c r="B83" i="27" s="1"/>
  <c r="AC113" i="22"/>
  <c r="AH113" i="22" s="1"/>
  <c r="C113" i="27" s="1"/>
  <c r="AB115" i="22"/>
  <c r="AG115" i="22" s="1"/>
  <c r="E115" i="27" s="1"/>
  <c r="Y137" i="22"/>
  <c r="AD137" i="22" s="1"/>
  <c r="F137" i="27" s="1"/>
  <c r="AA149" i="22"/>
  <c r="AF149" i="22" s="1"/>
  <c r="B149" i="27" s="1"/>
  <c r="AA153" i="22"/>
  <c r="AF153" i="22" s="1"/>
  <c r="B153" i="27" s="1"/>
  <c r="Z155" i="22"/>
  <c r="AE155" i="22" s="1"/>
  <c r="D155" i="27" s="1"/>
  <c r="AC157" i="22"/>
  <c r="AH157" i="22" s="1"/>
  <c r="C157" i="27" s="1"/>
  <c r="Y157" i="22"/>
  <c r="AD157" i="22" s="1"/>
  <c r="F157" i="27" s="1"/>
  <c r="AC161" i="22"/>
  <c r="AH161" i="22" s="1"/>
  <c r="C161" i="27" s="1"/>
  <c r="Y161" i="22"/>
  <c r="AD161" i="22" s="1"/>
  <c r="F161" i="27" s="1"/>
  <c r="Z165" i="22"/>
  <c r="AE165" i="22" s="1"/>
  <c r="D165" i="27" s="1"/>
  <c r="Z173" i="22"/>
  <c r="AE173" i="22" s="1"/>
  <c r="D173" i="27" s="1"/>
  <c r="Z175" i="22"/>
  <c r="AE175" i="22" s="1"/>
  <c r="D175" i="27" s="1"/>
  <c r="AA177" i="22"/>
  <c r="AF177" i="22" s="1"/>
  <c r="B177" i="27" s="1"/>
  <c r="Z187" i="22"/>
  <c r="AE187" i="22" s="1"/>
  <c r="D187" i="27" s="1"/>
  <c r="AC223" i="22"/>
  <c r="AH223" i="22" s="1"/>
  <c r="C223" i="27" s="1"/>
  <c r="Y223" i="22"/>
  <c r="AD223" i="22" s="1"/>
  <c r="F223" i="27" s="1"/>
  <c r="AA227" i="22"/>
  <c r="AF227" i="22" s="1"/>
  <c r="B227" i="27" s="1"/>
  <c r="AC231" i="22"/>
  <c r="AH231" i="22" s="1"/>
  <c r="C231" i="27" s="1"/>
  <c r="Y231" i="22"/>
  <c r="AD231" i="22" s="1"/>
  <c r="F231" i="27" s="1"/>
  <c r="AA233" i="22"/>
  <c r="AF233" i="22" s="1"/>
  <c r="B233" i="27" s="1"/>
  <c r="AA237" i="22"/>
  <c r="AF237" i="22" s="1"/>
  <c r="B237" i="27" s="1"/>
  <c r="AB245" i="22"/>
  <c r="AG245" i="22" s="1"/>
  <c r="E245" i="27" s="1"/>
  <c r="Y255" i="22"/>
  <c r="AD255" i="22" s="1"/>
  <c r="F255" i="27" s="1"/>
  <c r="AB267" i="22"/>
  <c r="AG267" i="22" s="1"/>
  <c r="E267" i="27" s="1"/>
  <c r="AA269" i="22"/>
  <c r="AF269" i="22" s="1"/>
  <c r="B269" i="27" s="1"/>
  <c r="AA271" i="22"/>
  <c r="AF271" i="22" s="1"/>
  <c r="B271" i="27" s="1"/>
  <c r="AA277" i="22"/>
  <c r="AF277" i="22" s="1"/>
  <c r="B277" i="27" s="1"/>
  <c r="AB279" i="22"/>
  <c r="AG279" i="22" s="1"/>
  <c r="E279" i="27" s="1"/>
  <c r="AA281" i="22"/>
  <c r="AF281" i="22" s="1"/>
  <c r="B281" i="27" s="1"/>
  <c r="AA283" i="22"/>
  <c r="AF283" i="22" s="1"/>
  <c r="B283" i="27" s="1"/>
  <c r="AC287" i="22"/>
  <c r="AH287" i="22" s="1"/>
  <c r="C287" i="27" s="1"/>
  <c r="Y287" i="22"/>
  <c r="AD287" i="22" s="1"/>
  <c r="F287" i="27" s="1"/>
  <c r="Z291" i="22"/>
  <c r="AE291" i="22" s="1"/>
  <c r="D291" i="27" s="1"/>
  <c r="AA331" i="22"/>
  <c r="AF331" i="22" s="1"/>
  <c r="B331" i="27" s="1"/>
  <c r="AC335" i="22"/>
  <c r="AH335" i="22" s="1"/>
  <c r="C335" i="27" s="1"/>
  <c r="Y335" i="22"/>
  <c r="AD335" i="22" s="1"/>
  <c r="F335" i="27" s="1"/>
  <c r="AA341" i="22"/>
  <c r="AF341" i="22" s="1"/>
  <c r="B341" i="27" s="1"/>
  <c r="AA349" i="22"/>
  <c r="AF349" i="22" s="1"/>
  <c r="B349" i="27" s="1"/>
  <c r="AA355" i="22"/>
  <c r="AF355" i="22" s="1"/>
  <c r="B355" i="27" s="1"/>
  <c r="AB361" i="22"/>
  <c r="AG361" i="22" s="1"/>
  <c r="E361" i="27" s="1"/>
  <c r="AB363" i="22"/>
  <c r="AG363" i="22" s="1"/>
  <c r="E363" i="27" s="1"/>
  <c r="AC367" i="22"/>
  <c r="AH367" i="22" s="1"/>
  <c r="C367" i="27" s="1"/>
  <c r="AB367" i="22"/>
  <c r="AG367" i="22" s="1"/>
  <c r="E367" i="27" s="1"/>
  <c r="AC383" i="22"/>
  <c r="AH383" i="22" s="1"/>
  <c r="C383" i="27" s="1"/>
  <c r="Y383" i="22"/>
  <c r="AD383" i="22" s="1"/>
  <c r="F383" i="27" s="1"/>
  <c r="AA403" i="22"/>
  <c r="AF403" i="22" s="1"/>
  <c r="B403" i="27" s="1"/>
  <c r="AA405" i="22"/>
  <c r="AF405" i="22" s="1"/>
  <c r="B405" i="27" s="1"/>
  <c r="AA413" i="22"/>
  <c r="AF413" i="22" s="1"/>
  <c r="B413" i="27" s="1"/>
  <c r="AB421" i="22"/>
  <c r="AG421" i="22" s="1"/>
  <c r="E421" i="27" s="1"/>
  <c r="AB425" i="22"/>
  <c r="AG425" i="22" s="1"/>
  <c r="E425" i="27" s="1"/>
  <c r="Z427" i="22"/>
  <c r="AE427" i="22" s="1"/>
  <c r="D427" i="27" s="1"/>
  <c r="AA483" i="22"/>
  <c r="AF483" i="22" s="1"/>
  <c r="B483" i="27" s="1"/>
  <c r="Z72" i="22"/>
  <c r="AE72" i="22" s="1"/>
  <c r="D72" i="27" s="1"/>
  <c r="Y72" i="22"/>
  <c r="AD72" i="22" s="1"/>
  <c r="F72" i="27" s="1"/>
  <c r="AC72" i="22"/>
  <c r="AH72" i="22" s="1"/>
  <c r="C72" i="27" s="1"/>
  <c r="AB78" i="22"/>
  <c r="AG78" i="22" s="1"/>
  <c r="E78" i="27" s="1"/>
  <c r="AA78" i="22"/>
  <c r="AF78" i="22" s="1"/>
  <c r="B78" i="27" s="1"/>
  <c r="Z80" i="22"/>
  <c r="AE80" i="22" s="1"/>
  <c r="D80" i="27" s="1"/>
  <c r="AB80" i="22"/>
  <c r="AG80" i="22" s="1"/>
  <c r="E80" i="27" s="1"/>
  <c r="Z88" i="22"/>
  <c r="AE88" i="22" s="1"/>
  <c r="D88" i="27" s="1"/>
  <c r="AB88" i="22"/>
  <c r="AG88" i="22" s="1"/>
  <c r="E88" i="27" s="1"/>
  <c r="AC88" i="22"/>
  <c r="AH88" i="22" s="1"/>
  <c r="C88" i="27" s="1"/>
  <c r="AB90" i="22"/>
  <c r="AG90" i="22" s="1"/>
  <c r="E90" i="27" s="1"/>
  <c r="AC90" i="22"/>
  <c r="AH90" i="22" s="1"/>
  <c r="C90" i="27" s="1"/>
  <c r="Z92" i="22"/>
  <c r="AE92" i="22" s="1"/>
  <c r="D92" i="27" s="1"/>
  <c r="AA92" i="22"/>
  <c r="AF92" i="22" s="1"/>
  <c r="B92" i="27" s="1"/>
  <c r="AA96" i="22"/>
  <c r="AF96" i="22" s="1"/>
  <c r="B96" i="27" s="1"/>
  <c r="AC96" i="22"/>
  <c r="AH96" i="22" s="1"/>
  <c r="C96" i="27" s="1"/>
  <c r="Z104" i="22"/>
  <c r="AE104" i="22" s="1"/>
  <c r="D104" i="27" s="1"/>
  <c r="AB104" i="22"/>
  <c r="AG104" i="22" s="1"/>
  <c r="E104" i="27" s="1"/>
  <c r="AB114" i="22"/>
  <c r="AG114" i="22" s="1"/>
  <c r="E114" i="27" s="1"/>
  <c r="AA114" i="22"/>
  <c r="AF114" i="22" s="1"/>
  <c r="B114" i="27" s="1"/>
  <c r="Z116" i="22"/>
  <c r="AE116" i="22" s="1"/>
  <c r="D116" i="27" s="1"/>
  <c r="AB116" i="22"/>
  <c r="AG116" i="22" s="1"/>
  <c r="E116" i="27" s="1"/>
  <c r="AC116" i="22"/>
  <c r="AH116" i="22" s="1"/>
  <c r="C116" i="27" s="1"/>
  <c r="AA120" i="22"/>
  <c r="AF120" i="22" s="1"/>
  <c r="B120" i="27" s="1"/>
  <c r="AB120" i="22"/>
  <c r="AG120" i="22" s="1"/>
  <c r="E120" i="27" s="1"/>
  <c r="Z152" i="22"/>
  <c r="AE152" i="22" s="1"/>
  <c r="D152" i="27" s="1"/>
  <c r="Y152" i="22"/>
  <c r="AD152" i="22" s="1"/>
  <c r="F152" i="27" s="1"/>
  <c r="Y194" i="22"/>
  <c r="AD194" i="22" s="1"/>
  <c r="F194" i="27" s="1"/>
  <c r="AC194" i="22"/>
  <c r="AH194" i="22" s="1"/>
  <c r="C194" i="27" s="1"/>
  <c r="AB194" i="22"/>
  <c r="AG194" i="22" s="1"/>
  <c r="E194" i="27" s="1"/>
  <c r="AA198" i="22"/>
  <c r="AF198" i="22" s="1"/>
  <c r="B198" i="27" s="1"/>
  <c r="AC198" i="22"/>
  <c r="AH198" i="22" s="1"/>
  <c r="C198" i="27" s="1"/>
  <c r="Z206" i="22"/>
  <c r="AE206" i="22" s="1"/>
  <c r="D206" i="27" s="1"/>
  <c r="AB206" i="22"/>
  <c r="AG206" i="22" s="1"/>
  <c r="E206" i="27" s="1"/>
  <c r="Z214" i="22"/>
  <c r="AE214" i="22" s="1"/>
  <c r="D214" i="27" s="1"/>
  <c r="AB214" i="22"/>
  <c r="AG214" i="22" s="1"/>
  <c r="E214" i="27" s="1"/>
  <c r="Z222" i="22"/>
  <c r="AE222" i="22" s="1"/>
  <c r="D222" i="27" s="1"/>
  <c r="AB222" i="22"/>
  <c r="AG222" i="22" s="1"/>
  <c r="E222" i="27" s="1"/>
  <c r="Z230" i="22"/>
  <c r="AE230" i="22" s="1"/>
  <c r="D230" i="27" s="1"/>
  <c r="AB230" i="22"/>
  <c r="AG230" i="22" s="1"/>
  <c r="E230" i="27" s="1"/>
  <c r="Z238" i="22"/>
  <c r="AE238" i="22" s="1"/>
  <c r="D238" i="27" s="1"/>
  <c r="AB238" i="22"/>
  <c r="AG238" i="22" s="1"/>
  <c r="E238" i="27" s="1"/>
  <c r="Z286" i="22"/>
  <c r="AE286" i="22" s="1"/>
  <c r="D286" i="27" s="1"/>
  <c r="AB286" i="22"/>
  <c r="AG286" i="22" s="1"/>
  <c r="E286" i="27" s="1"/>
  <c r="AB50" i="22"/>
  <c r="AG50" i="22" s="1"/>
  <c r="E50" i="27" s="1"/>
  <c r="AB52" i="22"/>
  <c r="AG52" i="22" s="1"/>
  <c r="E52" i="27" s="1"/>
  <c r="AB56" i="22"/>
  <c r="AG56" i="22" s="1"/>
  <c r="E56" i="27" s="1"/>
  <c r="AA58" i="22"/>
  <c r="AF58" i="22" s="1"/>
  <c r="B58" i="27" s="1"/>
  <c r="AA60" i="22"/>
  <c r="AF60" i="22" s="1"/>
  <c r="B60" i="27" s="1"/>
  <c r="AC76" i="22"/>
  <c r="AH76" i="22" s="1"/>
  <c r="C76" i="27" s="1"/>
  <c r="Z68" i="22"/>
  <c r="AE68" i="22" s="1"/>
  <c r="D68" i="27" s="1"/>
  <c r="AB68" i="22"/>
  <c r="AG68" i="22" s="1"/>
  <c r="E68" i="27" s="1"/>
  <c r="AB74" i="22"/>
  <c r="AG74" i="22" s="1"/>
  <c r="E74" i="27" s="1"/>
  <c r="AA74" i="22"/>
  <c r="AF74" i="22" s="1"/>
  <c r="B74" i="27" s="1"/>
  <c r="Z76" i="22"/>
  <c r="AE76" i="22" s="1"/>
  <c r="D76" i="27" s="1"/>
  <c r="AA76" i="22"/>
  <c r="AF76" i="22" s="1"/>
  <c r="B76" i="27" s="1"/>
  <c r="AB94" i="22"/>
  <c r="AG94" i="22" s="1"/>
  <c r="E94" i="27" s="1"/>
  <c r="AA94" i="22"/>
  <c r="AF94" i="22" s="1"/>
  <c r="B94" i="27" s="1"/>
  <c r="AA112" i="22"/>
  <c r="AF112" i="22" s="1"/>
  <c r="B112" i="27" s="1"/>
  <c r="AB112" i="22"/>
  <c r="AG112" i="22" s="1"/>
  <c r="E112" i="27" s="1"/>
  <c r="AB118" i="22"/>
  <c r="AG118" i="22" s="1"/>
  <c r="E118" i="27" s="1"/>
  <c r="AA118" i="22"/>
  <c r="AF118" i="22" s="1"/>
  <c r="B118" i="27" s="1"/>
  <c r="Z122" i="22"/>
  <c r="AE122" i="22" s="1"/>
  <c r="D122" i="27" s="1"/>
  <c r="AA122" i="22"/>
  <c r="AF122" i="22" s="1"/>
  <c r="B122" i="27" s="1"/>
  <c r="Z124" i="22"/>
  <c r="AE124" i="22" s="1"/>
  <c r="D124" i="27" s="1"/>
  <c r="AB124" i="22"/>
  <c r="AG124" i="22" s="1"/>
  <c r="E124" i="27" s="1"/>
  <c r="Z132" i="22"/>
  <c r="AE132" i="22" s="1"/>
  <c r="D132" i="27" s="1"/>
  <c r="AB132" i="22"/>
  <c r="AG132" i="22" s="1"/>
  <c r="E132" i="27" s="1"/>
  <c r="Z140" i="22"/>
  <c r="AE140" i="22" s="1"/>
  <c r="D140" i="27" s="1"/>
  <c r="AB140" i="22"/>
  <c r="AG140" i="22" s="1"/>
  <c r="E140" i="27" s="1"/>
  <c r="AB190" i="22"/>
  <c r="AG190" i="22" s="1"/>
  <c r="E190" i="27" s="1"/>
  <c r="Z190" i="22"/>
  <c r="AE190" i="22" s="1"/>
  <c r="D190" i="27" s="1"/>
  <c r="AA196" i="22"/>
  <c r="AF196" i="22" s="1"/>
  <c r="B196" i="27" s="1"/>
  <c r="Z196" i="22"/>
  <c r="AE196" i="22" s="1"/>
  <c r="D196" i="27" s="1"/>
  <c r="Z242" i="22"/>
  <c r="AE242" i="22" s="1"/>
  <c r="D242" i="27" s="1"/>
  <c r="Y242" i="22"/>
  <c r="AD242" i="22" s="1"/>
  <c r="F242" i="27" s="1"/>
  <c r="AC242" i="22"/>
  <c r="AH242" i="22" s="1"/>
  <c r="C242" i="27" s="1"/>
  <c r="AB288" i="22"/>
  <c r="AG288" i="22" s="1"/>
  <c r="E288" i="27" s="1"/>
  <c r="AA288" i="22"/>
  <c r="AF288" i="22" s="1"/>
  <c r="B288" i="27" s="1"/>
  <c r="Z290" i="22"/>
  <c r="AE290" i="22" s="1"/>
  <c r="D290" i="27" s="1"/>
  <c r="AB290" i="22"/>
  <c r="AG290" i="22" s="1"/>
  <c r="E290" i="27" s="1"/>
  <c r="Z294" i="22"/>
  <c r="AE294" i="22" s="1"/>
  <c r="D294" i="27" s="1"/>
  <c r="AB294" i="22"/>
  <c r="AG294" i="22" s="1"/>
  <c r="E294" i="27" s="1"/>
  <c r="AA284" i="22"/>
  <c r="AF284" i="22" s="1"/>
  <c r="B284" i="27" s="1"/>
  <c r="AA286" i="22"/>
  <c r="AF286" i="22" s="1"/>
  <c r="B286" i="27" s="1"/>
  <c r="AB298" i="22"/>
  <c r="AG298" i="22" s="1"/>
  <c r="E298" i="27" s="1"/>
  <c r="AA300" i="22"/>
  <c r="AF300" i="22" s="1"/>
  <c r="B300" i="27" s="1"/>
  <c r="AB302" i="22"/>
  <c r="AG302" i="22" s="1"/>
  <c r="E302" i="27" s="1"/>
  <c r="AA306" i="22"/>
  <c r="AF306" i="22" s="1"/>
  <c r="B306" i="27" s="1"/>
  <c r="AC310" i="22"/>
  <c r="AH310" i="22" s="1"/>
  <c r="C310" i="27" s="1"/>
  <c r="Y310" i="22"/>
  <c r="AD310" i="22" s="1"/>
  <c r="F310" i="27" s="1"/>
  <c r="AC314" i="22"/>
  <c r="AH314" i="22" s="1"/>
  <c r="C314" i="27" s="1"/>
  <c r="Y314" i="22"/>
  <c r="AD314" i="22" s="1"/>
  <c r="F314" i="27" s="1"/>
  <c r="AA316" i="22"/>
  <c r="AF316" i="22" s="1"/>
  <c r="B316" i="27" s="1"/>
  <c r="AB318" i="22"/>
  <c r="AG318" i="22" s="1"/>
  <c r="E318" i="27" s="1"/>
  <c r="AA322" i="22"/>
  <c r="AF322" i="22" s="1"/>
  <c r="B322" i="27" s="1"/>
  <c r="AB326" i="22"/>
  <c r="AG326" i="22" s="1"/>
  <c r="E326" i="27" s="1"/>
  <c r="AA328" i="22"/>
  <c r="AF328" i="22" s="1"/>
  <c r="B328" i="27" s="1"/>
  <c r="AC330" i="22"/>
  <c r="AH330" i="22" s="1"/>
  <c r="C330" i="27" s="1"/>
  <c r="AB330" i="22"/>
  <c r="AG330" i="22" s="1"/>
  <c r="E330" i="27" s="1"/>
  <c r="AA332" i="22"/>
  <c r="AF332" i="22" s="1"/>
  <c r="B332" i="27" s="1"/>
  <c r="AB334" i="22"/>
  <c r="AG334" i="22" s="1"/>
  <c r="E334" i="27" s="1"/>
  <c r="AA336" i="22"/>
  <c r="AF336" i="22" s="1"/>
  <c r="B336" i="27" s="1"/>
  <c r="AA338" i="22"/>
  <c r="AF338" i="22" s="1"/>
  <c r="B338" i="27" s="1"/>
  <c r="Y340" i="22"/>
  <c r="AD340" i="22" s="1"/>
  <c r="F340" i="27" s="1"/>
  <c r="AA342" i="22"/>
  <c r="AF342" i="22" s="1"/>
  <c r="B342" i="27" s="1"/>
  <c r="AA366" i="22"/>
  <c r="AF366" i="22" s="1"/>
  <c r="B366" i="27" s="1"/>
  <c r="Y368" i="22"/>
  <c r="AD368" i="22" s="1"/>
  <c r="F368" i="27" s="1"/>
  <c r="AA370" i="22"/>
  <c r="AF370" i="22" s="1"/>
  <c r="B370" i="27" s="1"/>
  <c r="Y372" i="22"/>
  <c r="AD372" i="22" s="1"/>
  <c r="F372" i="27" s="1"/>
  <c r="AA374" i="22"/>
  <c r="AF374" i="22" s="1"/>
  <c r="B374" i="27" s="1"/>
  <c r="AC378" i="22"/>
  <c r="AH378" i="22" s="1"/>
  <c r="C378" i="27" s="1"/>
  <c r="Y378" i="22"/>
  <c r="AD378" i="22" s="1"/>
  <c r="F378" i="27" s="1"/>
  <c r="AA380" i="22"/>
  <c r="AF380" i="22" s="1"/>
  <c r="B380" i="27" s="1"/>
  <c r="AA382" i="22"/>
  <c r="AF382" i="22" s="1"/>
  <c r="B382" i="27" s="1"/>
  <c r="AA450" i="22"/>
  <c r="AF450" i="22" s="1"/>
  <c r="B450" i="27" s="1"/>
  <c r="AC454" i="22"/>
  <c r="AH454" i="22" s="1"/>
  <c r="C454" i="27" s="1"/>
  <c r="Y454" i="22"/>
  <c r="AD454" i="22" s="1"/>
  <c r="F454" i="27" s="1"/>
  <c r="AC458" i="22"/>
  <c r="AH458" i="22" s="1"/>
  <c r="C458" i="27" s="1"/>
  <c r="Y458" i="22"/>
  <c r="AD458" i="22" s="1"/>
  <c r="F458" i="27" s="1"/>
  <c r="AB462" i="22"/>
  <c r="AG462" i="22" s="1"/>
  <c r="E462" i="27" s="1"/>
  <c r="Y464" i="22"/>
  <c r="AD464" i="22" s="1"/>
  <c r="F464" i="27" s="1"/>
  <c r="AB466" i="22"/>
  <c r="AG466" i="22" s="1"/>
  <c r="E466" i="27" s="1"/>
  <c r="AA468" i="22"/>
  <c r="AF468" i="22" s="1"/>
  <c r="B468" i="27" s="1"/>
  <c r="AB470" i="22"/>
  <c r="AG470" i="22" s="1"/>
  <c r="E470" i="27" s="1"/>
  <c r="AA472" i="22"/>
  <c r="AF472" i="22" s="1"/>
  <c r="B472" i="27" s="1"/>
  <c r="AB474" i="22"/>
  <c r="AG474" i="22" s="1"/>
  <c r="E474" i="27" s="1"/>
  <c r="AA478" i="22"/>
  <c r="AF478" i="22" s="1"/>
  <c r="B478" i="27" s="1"/>
  <c r="AC480" i="22"/>
  <c r="AH480" i="22" s="1"/>
  <c r="C480" i="27" s="1"/>
  <c r="AB15" i="22"/>
  <c r="AG15" i="22" s="1"/>
  <c r="E15" i="27" s="1"/>
  <c r="AC23" i="22"/>
  <c r="AH23" i="22" s="1"/>
  <c r="C23" i="27" s="1"/>
  <c r="Y23" i="22"/>
  <c r="AD23" i="22" s="1"/>
  <c r="F23" i="27" s="1"/>
  <c r="AA25" i="22"/>
  <c r="AF25" i="22" s="1"/>
  <c r="B25" i="27" s="1"/>
  <c r="AC31" i="22"/>
  <c r="AH31" i="22" s="1"/>
  <c r="C31" i="27" s="1"/>
  <c r="Y31" i="22"/>
  <c r="AD31" i="22" s="1"/>
  <c r="F31" i="27" s="1"/>
  <c r="AA33" i="22"/>
  <c r="AF33" i="22" s="1"/>
  <c r="B33" i="27" s="1"/>
  <c r="AB35" i="22"/>
  <c r="AG35" i="22" s="1"/>
  <c r="E35" i="27" s="1"/>
  <c r="AB55" i="22"/>
  <c r="AG55" i="22" s="1"/>
  <c r="E55" i="27" s="1"/>
  <c r="AC57" i="22"/>
  <c r="AH57" i="22" s="1"/>
  <c r="C57" i="27" s="1"/>
  <c r="AB63" i="22"/>
  <c r="AG63" i="22" s="1"/>
  <c r="E63" i="27" s="1"/>
  <c r="AB67" i="22"/>
  <c r="AG67" i="22" s="1"/>
  <c r="E67" i="27" s="1"/>
  <c r="AA91" i="22"/>
  <c r="AF91" i="22" s="1"/>
  <c r="B91" i="27" s="1"/>
  <c r="AC99" i="22"/>
  <c r="AH99" i="22" s="1"/>
  <c r="C99" i="27" s="1"/>
  <c r="Y99" i="22"/>
  <c r="AD99" i="22" s="1"/>
  <c r="F99" i="27" s="1"/>
  <c r="AC101" i="22"/>
  <c r="AH101" i="22" s="1"/>
  <c r="C101" i="27" s="1"/>
  <c r="Y101" i="22"/>
  <c r="AD101" i="22" s="1"/>
  <c r="F101" i="27" s="1"/>
  <c r="Z129" i="22"/>
  <c r="AE129" i="22" s="1"/>
  <c r="D129" i="27" s="1"/>
  <c r="AA135" i="22"/>
  <c r="AF135" i="22" s="1"/>
  <c r="B135" i="27" s="1"/>
  <c r="AC137" i="22"/>
  <c r="AH137" i="22" s="1"/>
  <c r="C137" i="27" s="1"/>
  <c r="Z189" i="22"/>
  <c r="AE189" i="22" s="1"/>
  <c r="D189" i="27" s="1"/>
  <c r="Y191" i="22"/>
  <c r="AD191" i="22" s="1"/>
  <c r="F191" i="27" s="1"/>
  <c r="Z193" i="22"/>
  <c r="AE193" i="22" s="1"/>
  <c r="D193" i="27" s="1"/>
  <c r="Z195" i="22"/>
  <c r="AE195" i="22" s="1"/>
  <c r="D195" i="27" s="1"/>
  <c r="Z245" i="22"/>
  <c r="AE245" i="22" s="1"/>
  <c r="D245" i="27" s="1"/>
  <c r="AA253" i="22"/>
  <c r="AF253" i="22" s="1"/>
  <c r="B253" i="27" s="1"/>
  <c r="AC255" i="22"/>
  <c r="AH255" i="22" s="1"/>
  <c r="C255" i="27" s="1"/>
  <c r="AA257" i="22"/>
  <c r="AF257" i="22" s="1"/>
  <c r="B257" i="27" s="1"/>
  <c r="AA259" i="22"/>
  <c r="AF259" i="22" s="1"/>
  <c r="B259" i="27" s="1"/>
  <c r="AC263" i="22"/>
  <c r="AH263" i="22" s="1"/>
  <c r="C263" i="27" s="1"/>
  <c r="Y263" i="22"/>
  <c r="AD263" i="22" s="1"/>
  <c r="F263" i="27" s="1"/>
  <c r="AC267" i="22"/>
  <c r="AH267" i="22" s="1"/>
  <c r="C267" i="27" s="1"/>
  <c r="Y267" i="22"/>
  <c r="AD267" i="22" s="1"/>
  <c r="F267" i="27" s="1"/>
  <c r="AA273" i="22"/>
  <c r="AF273" i="22" s="1"/>
  <c r="B273" i="27" s="1"/>
  <c r="AC279" i="22"/>
  <c r="AH279" i="22" s="1"/>
  <c r="C279" i="27" s="1"/>
  <c r="Y279" i="22"/>
  <c r="AD279" i="22" s="1"/>
  <c r="F279" i="27" s="1"/>
  <c r="AA285" i="22"/>
  <c r="AF285" i="22" s="1"/>
  <c r="B285" i="27" s="1"/>
  <c r="AA293" i="22"/>
  <c r="AF293" i="22" s="1"/>
  <c r="B293" i="27" s="1"/>
  <c r="AC363" i="22"/>
  <c r="AH363" i="22" s="1"/>
  <c r="C363" i="27" s="1"/>
  <c r="Y363" i="22"/>
  <c r="AD363" i="22" s="1"/>
  <c r="F363" i="27" s="1"/>
  <c r="AA367" i="22"/>
  <c r="AF367" i="22" s="1"/>
  <c r="B367" i="27" s="1"/>
  <c r="AA395" i="22"/>
  <c r="AF395" i="22" s="1"/>
  <c r="B395" i="27" s="1"/>
  <c r="AA435" i="22"/>
  <c r="AF435" i="22" s="1"/>
  <c r="B435" i="27" s="1"/>
  <c r="AB437" i="22"/>
  <c r="AG437" i="22" s="1"/>
  <c r="E437" i="27" s="1"/>
  <c r="AA439" i="22"/>
  <c r="AF439" i="22" s="1"/>
  <c r="B439" i="27" s="1"/>
  <c r="AB453" i="22"/>
  <c r="AG453" i="22" s="1"/>
  <c r="E453" i="27" s="1"/>
  <c r="AA455" i="22"/>
  <c r="AF455" i="22" s="1"/>
  <c r="B455" i="27" s="1"/>
  <c r="Z27" i="22"/>
  <c r="AE27" i="22" s="1"/>
  <c r="D27" i="27" s="1"/>
  <c r="Y27" i="22"/>
  <c r="AD27" i="22" s="1"/>
  <c r="F27" i="27" s="1"/>
  <c r="Z39" i="22"/>
  <c r="AE39" i="22" s="1"/>
  <c r="D39" i="27" s="1"/>
  <c r="AB39" i="22"/>
  <c r="AG39" i="22" s="1"/>
  <c r="E39" i="27" s="1"/>
  <c r="AB45" i="22"/>
  <c r="AG45" i="22" s="1"/>
  <c r="E45" i="27" s="1"/>
  <c r="AA45" i="22"/>
  <c r="AF45" i="22" s="1"/>
  <c r="B45" i="27" s="1"/>
  <c r="Z59" i="22"/>
  <c r="AE59" i="22" s="1"/>
  <c r="D59" i="27" s="1"/>
  <c r="Y59" i="22"/>
  <c r="AD59" i="22" s="1"/>
  <c r="F59" i="27" s="1"/>
  <c r="AC59" i="22"/>
  <c r="AH59" i="22" s="1"/>
  <c r="C59" i="27" s="1"/>
  <c r="Z71" i="22"/>
  <c r="AE71" i="22" s="1"/>
  <c r="D71" i="27" s="1"/>
  <c r="AB71" i="22"/>
  <c r="AG71" i="22" s="1"/>
  <c r="E71" i="27" s="1"/>
  <c r="AA79" i="22"/>
  <c r="AF79" i="22" s="1"/>
  <c r="B79" i="27" s="1"/>
  <c r="AB79" i="22"/>
  <c r="AG79" i="22" s="1"/>
  <c r="E79" i="27" s="1"/>
  <c r="AB97" i="22"/>
  <c r="AG97" i="22" s="1"/>
  <c r="E97" i="27" s="1"/>
  <c r="AA97" i="22"/>
  <c r="AF97" i="22" s="1"/>
  <c r="B97" i="27" s="1"/>
  <c r="Z141" i="22"/>
  <c r="AE141" i="22" s="1"/>
  <c r="D141" i="27" s="1"/>
  <c r="AA141" i="22"/>
  <c r="AF141" i="22" s="1"/>
  <c r="B141" i="27" s="1"/>
  <c r="Z215" i="22"/>
  <c r="AE215" i="22" s="1"/>
  <c r="D215" i="27" s="1"/>
  <c r="Y215" i="22"/>
  <c r="AD215" i="22" s="1"/>
  <c r="F215" i="27" s="1"/>
  <c r="AC215" i="22"/>
  <c r="AH215" i="22" s="1"/>
  <c r="C215" i="27" s="1"/>
  <c r="AB221" i="22"/>
  <c r="AG221" i="22" s="1"/>
  <c r="E221" i="27" s="1"/>
  <c r="AA221" i="22"/>
  <c r="AF221" i="22" s="1"/>
  <c r="B221" i="27" s="1"/>
  <c r="AB239" i="22"/>
  <c r="AG239" i="22" s="1"/>
  <c r="E239" i="27" s="1"/>
  <c r="AA239" i="22"/>
  <c r="AF239" i="22" s="1"/>
  <c r="B239" i="27" s="1"/>
  <c r="Z247" i="22"/>
  <c r="AE247" i="22" s="1"/>
  <c r="D247" i="27" s="1"/>
  <c r="Y247" i="22"/>
  <c r="AD247" i="22" s="1"/>
  <c r="F247" i="27" s="1"/>
  <c r="AC247" i="22"/>
  <c r="AH247" i="22" s="1"/>
  <c r="C247" i="27" s="1"/>
  <c r="AB261" i="22"/>
  <c r="AG261" i="22" s="1"/>
  <c r="E261" i="27" s="1"/>
  <c r="AA261" i="22"/>
  <c r="AF261" i="22" s="1"/>
  <c r="B261" i="27" s="1"/>
  <c r="AB275" i="22"/>
  <c r="AG275" i="22" s="1"/>
  <c r="E275" i="27" s="1"/>
  <c r="AA275" i="22"/>
  <c r="AF275" i="22" s="1"/>
  <c r="B275" i="27" s="1"/>
  <c r="Z299" i="22"/>
  <c r="AE299" i="22" s="1"/>
  <c r="D299" i="27" s="1"/>
  <c r="Y299" i="22"/>
  <c r="AD299" i="22" s="1"/>
  <c r="F299" i="27" s="1"/>
  <c r="AC299" i="22"/>
  <c r="AH299" i="22" s="1"/>
  <c r="C299" i="27" s="1"/>
  <c r="Z307" i="22"/>
  <c r="AE307" i="22" s="1"/>
  <c r="D307" i="27" s="1"/>
  <c r="Y307" i="22"/>
  <c r="AD307" i="22" s="1"/>
  <c r="F307" i="27" s="1"/>
  <c r="AC307" i="22"/>
  <c r="AH307" i="22" s="1"/>
  <c r="C307" i="27" s="1"/>
  <c r="Z311" i="22"/>
  <c r="AE311" i="22" s="1"/>
  <c r="D311" i="27" s="1"/>
  <c r="Y311" i="22"/>
  <c r="AD311" i="22" s="1"/>
  <c r="F311" i="27" s="1"/>
  <c r="AC311" i="22"/>
  <c r="AH311" i="22" s="1"/>
  <c r="C311" i="27" s="1"/>
  <c r="Z319" i="22"/>
  <c r="AE319" i="22" s="1"/>
  <c r="D319" i="27" s="1"/>
  <c r="Y319" i="22"/>
  <c r="AD319" i="22" s="1"/>
  <c r="F319" i="27" s="1"/>
  <c r="AC319" i="22"/>
  <c r="AH319" i="22" s="1"/>
  <c r="C319" i="27" s="1"/>
  <c r="Z323" i="22"/>
  <c r="AE323" i="22" s="1"/>
  <c r="D323" i="27" s="1"/>
  <c r="Y323" i="22"/>
  <c r="AD323" i="22" s="1"/>
  <c r="F323" i="27" s="1"/>
  <c r="AC323" i="22"/>
  <c r="AH323" i="22" s="1"/>
  <c r="C323" i="27" s="1"/>
  <c r="Z327" i="22"/>
  <c r="AE327" i="22" s="1"/>
  <c r="D327" i="27" s="1"/>
  <c r="Y327" i="22"/>
  <c r="AD327" i="22" s="1"/>
  <c r="F327" i="27" s="1"/>
  <c r="AC327" i="22"/>
  <c r="AH327" i="22" s="1"/>
  <c r="C327" i="27" s="1"/>
  <c r="AB333" i="22"/>
  <c r="AG333" i="22" s="1"/>
  <c r="E333" i="27" s="1"/>
  <c r="AA333" i="22"/>
  <c r="AF333" i="22" s="1"/>
  <c r="B333" i="27" s="1"/>
  <c r="AB343" i="22"/>
  <c r="AG343" i="22" s="1"/>
  <c r="E343" i="27" s="1"/>
  <c r="AA343" i="22"/>
  <c r="AF343" i="22" s="1"/>
  <c r="B343" i="27" s="1"/>
  <c r="AB375" i="22"/>
  <c r="AG375" i="22" s="1"/>
  <c r="E375" i="27" s="1"/>
  <c r="AA375" i="22"/>
  <c r="AF375" i="22" s="1"/>
  <c r="B375" i="27" s="1"/>
  <c r="Z387" i="22"/>
  <c r="AE387" i="22" s="1"/>
  <c r="D387" i="27" s="1"/>
  <c r="AA387" i="22"/>
  <c r="AF387" i="22" s="1"/>
  <c r="B387" i="27" s="1"/>
  <c r="AB399" i="22"/>
  <c r="AG399" i="22" s="1"/>
  <c r="E399" i="27" s="1"/>
  <c r="Y399" i="22"/>
  <c r="AD399" i="22" s="1"/>
  <c r="F399" i="27" s="1"/>
  <c r="AB411" i="22"/>
  <c r="AG411" i="22" s="1"/>
  <c r="E411" i="27" s="1"/>
  <c r="AA411" i="22"/>
  <c r="AF411" i="22" s="1"/>
  <c r="B411" i="27" s="1"/>
  <c r="AB419" i="22"/>
  <c r="AG419" i="22" s="1"/>
  <c r="E419" i="27" s="1"/>
  <c r="AA419" i="22"/>
  <c r="AF419" i="22" s="1"/>
  <c r="B419" i="27" s="1"/>
  <c r="AB443" i="22"/>
  <c r="AG443" i="22" s="1"/>
  <c r="E443" i="27" s="1"/>
  <c r="AA443" i="22"/>
  <c r="AF443" i="22" s="1"/>
  <c r="B443" i="27" s="1"/>
  <c r="Z477" i="22"/>
  <c r="AE477" i="22" s="1"/>
  <c r="D477" i="27" s="1"/>
  <c r="AB477" i="22"/>
  <c r="AG477" i="22" s="1"/>
  <c r="E477" i="27" s="1"/>
  <c r="Y479" i="22"/>
  <c r="AD479" i="22" s="1"/>
  <c r="F479" i="27" s="1"/>
  <c r="AB479" i="22"/>
  <c r="AG479" i="22" s="1"/>
  <c r="E479" i="27" s="1"/>
  <c r="AC479" i="22"/>
  <c r="AH479" i="22" s="1"/>
  <c r="C479" i="27" s="1"/>
  <c r="Z493" i="22"/>
  <c r="AE493" i="22" s="1"/>
  <c r="D493" i="27" s="1"/>
  <c r="AB493" i="22"/>
  <c r="AG493" i="22" s="1"/>
  <c r="E493" i="27" s="1"/>
  <c r="AB18" i="22"/>
  <c r="AG18" i="22" s="1"/>
  <c r="E18" i="27" s="1"/>
  <c r="AB20" i="22"/>
  <c r="AG20" i="22" s="1"/>
  <c r="E20" i="27" s="1"/>
  <c r="AC22" i="22"/>
  <c r="AH22" i="22" s="1"/>
  <c r="C22" i="27" s="1"/>
  <c r="AB22" i="22"/>
  <c r="AG22" i="22" s="1"/>
  <c r="E22" i="27" s="1"/>
  <c r="AC24" i="22"/>
  <c r="AH24" i="22" s="1"/>
  <c r="C24" i="27" s="1"/>
  <c r="Y24" i="22"/>
  <c r="AD24" i="22" s="1"/>
  <c r="F24" i="27" s="1"/>
  <c r="AA26" i="22"/>
  <c r="AF26" i="22" s="1"/>
  <c r="B26" i="27" s="1"/>
  <c r="AB32" i="22"/>
  <c r="AG32" i="22" s="1"/>
  <c r="E32" i="27" s="1"/>
  <c r="AA34" i="22"/>
  <c r="AF34" i="22" s="1"/>
  <c r="B34" i="27" s="1"/>
  <c r="AC40" i="22"/>
  <c r="AH40" i="22" s="1"/>
  <c r="C40" i="27" s="1"/>
  <c r="Y40" i="22"/>
  <c r="AD40" i="22" s="1"/>
  <c r="F40" i="27" s="1"/>
  <c r="AA42" i="22"/>
  <c r="AF42" i="22" s="1"/>
  <c r="B42" i="27" s="1"/>
  <c r="AB46" i="22"/>
  <c r="AG46" i="22" s="1"/>
  <c r="E46" i="27" s="1"/>
  <c r="AB48" i="22"/>
  <c r="AG48" i="22" s="1"/>
  <c r="E48" i="27" s="1"/>
  <c r="AC52" i="22"/>
  <c r="AH52" i="22" s="1"/>
  <c r="C52" i="27" s="1"/>
  <c r="Y52" i="22"/>
  <c r="AD52" i="22" s="1"/>
  <c r="F52" i="27" s="1"/>
  <c r="Y54" i="22"/>
  <c r="AD54" i="22" s="1"/>
  <c r="F54" i="27" s="1"/>
  <c r="AB58" i="22"/>
  <c r="AG58" i="22" s="1"/>
  <c r="E58" i="27" s="1"/>
  <c r="AB60" i="22"/>
  <c r="AG60" i="22" s="1"/>
  <c r="E60" i="27" s="1"/>
  <c r="AC68" i="22"/>
  <c r="AH68" i="22" s="1"/>
  <c r="C68" i="27" s="1"/>
  <c r="Y68" i="22"/>
  <c r="AD68" i="22" s="1"/>
  <c r="F68" i="27" s="1"/>
  <c r="AA70" i="22"/>
  <c r="AF70" i="22" s="1"/>
  <c r="B70" i="27" s="1"/>
  <c r="AC80" i="22"/>
  <c r="AH80" i="22" s="1"/>
  <c r="C80" i="27" s="1"/>
  <c r="Y80" i="22"/>
  <c r="AD80" i="22" s="1"/>
  <c r="F80" i="27" s="1"/>
  <c r="AA82" i="22"/>
  <c r="AF82" i="22" s="1"/>
  <c r="B82" i="27" s="1"/>
  <c r="AB84" i="22"/>
  <c r="AG84" i="22" s="1"/>
  <c r="E84" i="27" s="1"/>
  <c r="AB96" i="22"/>
  <c r="AG96" i="22" s="1"/>
  <c r="E96" i="27" s="1"/>
  <c r="AB100" i="22"/>
  <c r="AG100" i="22" s="1"/>
  <c r="E100" i="27" s="1"/>
  <c r="AB108" i="22"/>
  <c r="AG108" i="22" s="1"/>
  <c r="E108" i="27" s="1"/>
  <c r="Z112" i="22"/>
  <c r="AE112" i="22" s="1"/>
  <c r="D112" i="27" s="1"/>
  <c r="Z120" i="22"/>
  <c r="AE120" i="22" s="1"/>
  <c r="D120" i="27" s="1"/>
  <c r="AC124" i="22"/>
  <c r="AH124" i="22" s="1"/>
  <c r="C124" i="27" s="1"/>
  <c r="Y124" i="22"/>
  <c r="AD124" i="22" s="1"/>
  <c r="F124" i="27" s="1"/>
  <c r="AC126" i="22"/>
  <c r="AH126" i="22" s="1"/>
  <c r="C126" i="27" s="1"/>
  <c r="AB128" i="22"/>
  <c r="AG128" i="22" s="1"/>
  <c r="E128" i="27" s="1"/>
  <c r="AB136" i="22"/>
  <c r="AG136" i="22" s="1"/>
  <c r="E136" i="27" s="1"/>
  <c r="AC144" i="22"/>
  <c r="AH144" i="22" s="1"/>
  <c r="C144" i="27" s="1"/>
  <c r="AB144" i="22"/>
  <c r="AG144" i="22" s="1"/>
  <c r="E144" i="27" s="1"/>
  <c r="AC146" i="22"/>
  <c r="AH146" i="22" s="1"/>
  <c r="C146" i="27" s="1"/>
  <c r="AA148" i="22"/>
  <c r="AF148" i="22" s="1"/>
  <c r="B148" i="27" s="1"/>
  <c r="AA150" i="22"/>
  <c r="AF150" i="22" s="1"/>
  <c r="B150" i="27" s="1"/>
  <c r="AC152" i="22"/>
  <c r="AH152" i="22" s="1"/>
  <c r="C152" i="27" s="1"/>
  <c r="AB152" i="22"/>
  <c r="AG152" i="22" s="1"/>
  <c r="E152" i="27" s="1"/>
  <c r="AB180" i="22"/>
  <c r="AG180" i="22" s="1"/>
  <c r="E180" i="27" s="1"/>
  <c r="AC180" i="22"/>
  <c r="AH180" i="22" s="1"/>
  <c r="C180" i="27" s="1"/>
  <c r="Y182" i="22"/>
  <c r="AD182" i="22" s="1"/>
  <c r="F182" i="27" s="1"/>
  <c r="AB188" i="22"/>
  <c r="AG188" i="22" s="1"/>
  <c r="E188" i="27" s="1"/>
  <c r="AC188" i="22"/>
  <c r="AH188" i="22" s="1"/>
  <c r="C188" i="27" s="1"/>
  <c r="AA190" i="22"/>
  <c r="AF190" i="22" s="1"/>
  <c r="B190" i="27" s="1"/>
  <c r="AC190" i="22"/>
  <c r="AH190" i="22" s="1"/>
  <c r="C190" i="27" s="1"/>
  <c r="Y192" i="22"/>
  <c r="AD192" i="22" s="1"/>
  <c r="F192" i="27" s="1"/>
  <c r="AB198" i="22"/>
  <c r="AG198" i="22" s="1"/>
  <c r="E198" i="27" s="1"/>
  <c r="AB202" i="22"/>
  <c r="AG202" i="22" s="1"/>
  <c r="E202" i="27" s="1"/>
  <c r="AB210" i="22"/>
  <c r="AG210" i="22" s="1"/>
  <c r="E210" i="27" s="1"/>
  <c r="AC214" i="22"/>
  <c r="AH214" i="22" s="1"/>
  <c r="C214" i="27" s="1"/>
  <c r="Y214" i="22"/>
  <c r="AD214" i="22" s="1"/>
  <c r="F214" i="27" s="1"/>
  <c r="AC218" i="22"/>
  <c r="AH218" i="22" s="1"/>
  <c r="C218" i="27" s="1"/>
  <c r="Y218" i="22"/>
  <c r="AD218" i="22" s="1"/>
  <c r="F218" i="27" s="1"/>
  <c r="AC222" i="22"/>
  <c r="AH222" i="22" s="1"/>
  <c r="C222" i="27" s="1"/>
  <c r="Y222" i="22"/>
  <c r="AD222" i="22" s="1"/>
  <c r="F222" i="27" s="1"/>
  <c r="AC226" i="22"/>
  <c r="AH226" i="22" s="1"/>
  <c r="C226" i="27" s="1"/>
  <c r="Y226" i="22"/>
  <c r="AD226" i="22" s="1"/>
  <c r="F226" i="27" s="1"/>
  <c r="AC230" i="22"/>
  <c r="AH230" i="22" s="1"/>
  <c r="C230" i="27" s="1"/>
  <c r="Y230" i="22"/>
  <c r="AD230" i="22" s="1"/>
  <c r="F230" i="27" s="1"/>
  <c r="AC234" i="22"/>
  <c r="AH234" i="22" s="1"/>
  <c r="C234" i="27" s="1"/>
  <c r="Y234" i="22"/>
  <c r="AD234" i="22" s="1"/>
  <c r="F234" i="27" s="1"/>
  <c r="AC238" i="22"/>
  <c r="AH238" i="22" s="1"/>
  <c r="C238" i="27" s="1"/>
  <c r="Y238" i="22"/>
  <c r="AD238" i="22" s="1"/>
  <c r="F238" i="27" s="1"/>
  <c r="AA240" i="22"/>
  <c r="AF240" i="22" s="1"/>
  <c r="B240" i="27" s="1"/>
  <c r="AB244" i="22"/>
  <c r="AG244" i="22" s="1"/>
  <c r="E244" i="27" s="1"/>
  <c r="AB246" i="22"/>
  <c r="AG246" i="22" s="1"/>
  <c r="E246" i="27" s="1"/>
  <c r="AA248" i="22"/>
  <c r="AF248" i="22" s="1"/>
  <c r="B248" i="27" s="1"/>
  <c r="AB254" i="22"/>
  <c r="AG254" i="22" s="1"/>
  <c r="E254" i="27" s="1"/>
  <c r="AA256" i="22"/>
  <c r="AF256" i="22" s="1"/>
  <c r="B256" i="27" s="1"/>
  <c r="AC266" i="22"/>
  <c r="AH266" i="22" s="1"/>
  <c r="C266" i="27" s="1"/>
  <c r="Y266" i="22"/>
  <c r="AD266" i="22" s="1"/>
  <c r="F266" i="27" s="1"/>
  <c r="AC270" i="22"/>
  <c r="AH270" i="22" s="1"/>
  <c r="C270" i="27" s="1"/>
  <c r="Y270" i="22"/>
  <c r="AD270" i="22" s="1"/>
  <c r="F270" i="27" s="1"/>
  <c r="AA272" i="22"/>
  <c r="AF272" i="22" s="1"/>
  <c r="B272" i="27" s="1"/>
  <c r="AC278" i="22"/>
  <c r="AH278" i="22" s="1"/>
  <c r="C278" i="27" s="1"/>
  <c r="Y278" i="22"/>
  <c r="AD278" i="22" s="1"/>
  <c r="F278" i="27" s="1"/>
  <c r="AB282" i="22"/>
  <c r="AG282" i="22" s="1"/>
  <c r="E282" i="27" s="1"/>
  <c r="Y292" i="22"/>
  <c r="AD292" i="22" s="1"/>
  <c r="F292" i="27" s="1"/>
  <c r="Y296" i="22"/>
  <c r="AD296" i="22" s="1"/>
  <c r="F296" i="27" s="1"/>
  <c r="AC298" i="22"/>
  <c r="AH298" i="22" s="1"/>
  <c r="C298" i="27" s="1"/>
  <c r="Y298" i="22"/>
  <c r="AD298" i="22" s="1"/>
  <c r="F298" i="27" s="1"/>
  <c r="AC302" i="22"/>
  <c r="AH302" i="22" s="1"/>
  <c r="C302" i="27" s="1"/>
  <c r="Y302" i="22"/>
  <c r="AD302" i="22" s="1"/>
  <c r="F302" i="27" s="1"/>
  <c r="AA304" i="22"/>
  <c r="AF304" i="22" s="1"/>
  <c r="B304" i="27" s="1"/>
  <c r="AC318" i="22"/>
  <c r="AH318" i="22" s="1"/>
  <c r="C318" i="27" s="1"/>
  <c r="Y318" i="22"/>
  <c r="AD318" i="22" s="1"/>
  <c r="F318" i="27" s="1"/>
  <c r="AA320" i="22"/>
  <c r="AF320" i="22" s="1"/>
  <c r="B320" i="27" s="1"/>
  <c r="AA330" i="22"/>
  <c r="AF330" i="22" s="1"/>
  <c r="B330" i="27" s="1"/>
  <c r="AC334" i="22"/>
  <c r="AH334" i="22" s="1"/>
  <c r="C334" i="27" s="1"/>
  <c r="Y334" i="22"/>
  <c r="AD334" i="22" s="1"/>
  <c r="F334" i="27" s="1"/>
  <c r="AB338" i="22"/>
  <c r="AG338" i="22" s="1"/>
  <c r="E338" i="27" s="1"/>
  <c r="AC340" i="22"/>
  <c r="AH340" i="22" s="1"/>
  <c r="C340" i="27" s="1"/>
  <c r="AB342" i="22"/>
  <c r="AG342" i="22" s="1"/>
  <c r="E342" i="27" s="1"/>
  <c r="AC362" i="22"/>
  <c r="AH362" i="22" s="1"/>
  <c r="C362" i="27" s="1"/>
  <c r="Y362" i="22"/>
  <c r="AD362" i="22" s="1"/>
  <c r="F362" i="27" s="1"/>
  <c r="Y364" i="22"/>
  <c r="AD364" i="22" s="1"/>
  <c r="F364" i="27" s="1"/>
  <c r="AB366" i="22"/>
  <c r="AG366" i="22" s="1"/>
  <c r="E366" i="27" s="1"/>
  <c r="AC368" i="22"/>
  <c r="AH368" i="22" s="1"/>
  <c r="C368" i="27" s="1"/>
  <c r="AB370" i="22"/>
  <c r="AG370" i="22" s="1"/>
  <c r="E370" i="27" s="1"/>
  <c r="AC372" i="22"/>
  <c r="AH372" i="22" s="1"/>
  <c r="C372" i="27" s="1"/>
  <c r="AB374" i="22"/>
  <c r="AG374" i="22" s="1"/>
  <c r="E374" i="27" s="1"/>
  <c r="AA376" i="22"/>
  <c r="AF376" i="22" s="1"/>
  <c r="B376" i="27" s="1"/>
  <c r="AB382" i="22"/>
  <c r="AG382" i="22" s="1"/>
  <c r="E382" i="27" s="1"/>
  <c r="AC390" i="22"/>
  <c r="AH390" i="22" s="1"/>
  <c r="C390" i="27" s="1"/>
  <c r="Y390" i="22"/>
  <c r="AD390" i="22" s="1"/>
  <c r="F390" i="27" s="1"/>
  <c r="Y392" i="22"/>
  <c r="AD392" i="22" s="1"/>
  <c r="F392" i="27" s="1"/>
  <c r="AC410" i="22"/>
  <c r="AH410" i="22" s="1"/>
  <c r="C410" i="27" s="1"/>
  <c r="Y410" i="22"/>
  <c r="AD410" i="22" s="1"/>
  <c r="F410" i="27" s="1"/>
  <c r="AA412" i="22"/>
  <c r="AF412" i="22" s="1"/>
  <c r="B412" i="27" s="1"/>
  <c r="AC418" i="22"/>
  <c r="AH418" i="22" s="1"/>
  <c r="C418" i="27" s="1"/>
  <c r="Y418" i="22"/>
  <c r="AD418" i="22" s="1"/>
  <c r="F418" i="27" s="1"/>
  <c r="AA420" i="22"/>
  <c r="AF420" i="22" s="1"/>
  <c r="B420" i="27" s="1"/>
  <c r="AC426" i="22"/>
  <c r="AH426" i="22" s="1"/>
  <c r="C426" i="27" s="1"/>
  <c r="Y426" i="22"/>
  <c r="AD426" i="22" s="1"/>
  <c r="F426" i="27" s="1"/>
  <c r="Z430" i="22"/>
  <c r="AE430" i="22" s="1"/>
  <c r="D430" i="27" s="1"/>
  <c r="AB434" i="22"/>
  <c r="AG434" i="22" s="1"/>
  <c r="E434" i="27" s="1"/>
  <c r="Y436" i="22"/>
  <c r="AD436" i="22" s="1"/>
  <c r="F436" i="27" s="1"/>
  <c r="AC446" i="22"/>
  <c r="AH446" i="22" s="1"/>
  <c r="C446" i="27" s="1"/>
  <c r="Y446" i="22"/>
  <c r="AD446" i="22" s="1"/>
  <c r="F446" i="27" s="1"/>
  <c r="AA448" i="22"/>
  <c r="AF448" i="22" s="1"/>
  <c r="B448" i="27" s="1"/>
  <c r="AB450" i="22"/>
  <c r="AG450" i="22" s="1"/>
  <c r="E450" i="27" s="1"/>
  <c r="Y452" i="22"/>
  <c r="AD452" i="22" s="1"/>
  <c r="F452" i="27" s="1"/>
  <c r="AC474" i="22"/>
  <c r="AH474" i="22" s="1"/>
  <c r="C474" i="27" s="1"/>
  <c r="Y474" i="22"/>
  <c r="AD474" i="22" s="1"/>
  <c r="F474" i="27" s="1"/>
  <c r="AC478" i="22"/>
  <c r="AH478" i="22" s="1"/>
  <c r="C478" i="27" s="1"/>
  <c r="AB478" i="22"/>
  <c r="AG478" i="22" s="1"/>
  <c r="E478" i="27" s="1"/>
  <c r="AA482" i="22"/>
  <c r="AF482" i="22" s="1"/>
  <c r="B482" i="27" s="1"/>
  <c r="AB484" i="22"/>
  <c r="AG484" i="22" s="1"/>
  <c r="E484" i="27" s="1"/>
  <c r="AC488" i="22"/>
  <c r="AH488" i="22" s="1"/>
  <c r="C488" i="27" s="1"/>
  <c r="Y488" i="22"/>
  <c r="AD488" i="22" s="1"/>
  <c r="F488" i="27" s="1"/>
  <c r="AA490" i="22"/>
  <c r="AF490" i="22" s="1"/>
  <c r="B490" i="27" s="1"/>
  <c r="AB492" i="22"/>
  <c r="AG492" i="22" s="1"/>
  <c r="E492" i="27" s="1"/>
  <c r="AB11" i="22"/>
  <c r="AG11" i="22" s="1"/>
  <c r="E11" i="27" s="1"/>
  <c r="AA13" i="22"/>
  <c r="AF13" i="22" s="1"/>
  <c r="B13" i="27" s="1"/>
  <c r="AA17" i="22"/>
  <c r="AF17" i="22" s="1"/>
  <c r="B17" i="27" s="1"/>
  <c r="AB19" i="22"/>
  <c r="AG19" i="22" s="1"/>
  <c r="E19" i="27" s="1"/>
  <c r="AC27" i="22"/>
  <c r="AH27" i="22" s="1"/>
  <c r="C27" i="27" s="1"/>
  <c r="AB27" i="22"/>
  <c r="AG27" i="22" s="1"/>
  <c r="E27" i="27" s="1"/>
  <c r="AB29" i="22"/>
  <c r="AG29" i="22" s="1"/>
  <c r="E29" i="27" s="1"/>
  <c r="AA29" i="22"/>
  <c r="AF29" i="22" s="1"/>
  <c r="B29" i="27" s="1"/>
  <c r="AA37" i="22"/>
  <c r="AF37" i="22" s="1"/>
  <c r="B37" i="27" s="1"/>
  <c r="AA39" i="22"/>
  <c r="AF39" i="22" s="1"/>
  <c r="B39" i="27" s="1"/>
  <c r="Z43" i="22"/>
  <c r="AE43" i="22" s="1"/>
  <c r="D43" i="27" s="1"/>
  <c r="Y43" i="22"/>
  <c r="AD43" i="22" s="1"/>
  <c r="F43" i="27" s="1"/>
  <c r="AC43" i="22"/>
  <c r="AH43" i="22" s="1"/>
  <c r="C43" i="27" s="1"/>
  <c r="Z51" i="22"/>
  <c r="AE51" i="22" s="1"/>
  <c r="D51" i="27" s="1"/>
  <c r="AB51" i="22"/>
  <c r="AG51" i="22" s="1"/>
  <c r="E51" i="27" s="1"/>
  <c r="AB59" i="22"/>
  <c r="AG59" i="22" s="1"/>
  <c r="E59" i="27" s="1"/>
  <c r="AB61" i="22"/>
  <c r="AG61" i="22" s="1"/>
  <c r="E61" i="27" s="1"/>
  <c r="AA61" i="22"/>
  <c r="AF61" i="22" s="1"/>
  <c r="B61" i="27" s="1"/>
  <c r="AA69" i="22"/>
  <c r="AF69" i="22" s="1"/>
  <c r="B69" i="27" s="1"/>
  <c r="AA71" i="22"/>
  <c r="AF71" i="22" s="1"/>
  <c r="B71" i="27" s="1"/>
  <c r="Z87" i="22"/>
  <c r="AE87" i="22" s="1"/>
  <c r="D87" i="27" s="1"/>
  <c r="Y87" i="22"/>
  <c r="AD87" i="22" s="1"/>
  <c r="F87" i="27" s="1"/>
  <c r="AC87" i="22"/>
  <c r="AH87" i="22" s="1"/>
  <c r="C87" i="27" s="1"/>
  <c r="AA93" i="22"/>
  <c r="AF93" i="22" s="1"/>
  <c r="B93" i="27" s="1"/>
  <c r="AA109" i="22"/>
  <c r="AF109" i="22" s="1"/>
  <c r="B109" i="27" s="1"/>
  <c r="AB125" i="22"/>
  <c r="AG125" i="22" s="1"/>
  <c r="E125" i="27" s="1"/>
  <c r="AA125" i="22"/>
  <c r="AF125" i="22" s="1"/>
  <c r="B125" i="27" s="1"/>
  <c r="AA139" i="22"/>
  <c r="AF139" i="22" s="1"/>
  <c r="B139" i="27" s="1"/>
  <c r="AC141" i="22"/>
  <c r="AH141" i="22" s="1"/>
  <c r="C141" i="27" s="1"/>
  <c r="AB141" i="22"/>
  <c r="AG141" i="22" s="1"/>
  <c r="E141" i="27" s="1"/>
  <c r="AB145" i="22"/>
  <c r="AG145" i="22" s="1"/>
  <c r="E145" i="27" s="1"/>
  <c r="AC145" i="22"/>
  <c r="AH145" i="22" s="1"/>
  <c r="C145" i="27" s="1"/>
  <c r="Y167" i="22"/>
  <c r="AD167" i="22" s="1"/>
  <c r="F167" i="27" s="1"/>
  <c r="AC167" i="22"/>
  <c r="AH167" i="22" s="1"/>
  <c r="C167" i="27" s="1"/>
  <c r="AB167" i="22"/>
  <c r="AG167" i="22" s="1"/>
  <c r="E167" i="27" s="1"/>
  <c r="AA169" i="22"/>
  <c r="AF169" i="22" s="1"/>
  <c r="B169" i="27" s="1"/>
  <c r="AC169" i="22"/>
  <c r="AH169" i="22" s="1"/>
  <c r="C169" i="27" s="1"/>
  <c r="AC171" i="22"/>
  <c r="AH171" i="22" s="1"/>
  <c r="C171" i="27" s="1"/>
  <c r="AA171" i="22"/>
  <c r="AF171" i="22" s="1"/>
  <c r="B171" i="27" s="1"/>
  <c r="Z183" i="22"/>
  <c r="AE183" i="22" s="1"/>
  <c r="D183" i="27" s="1"/>
  <c r="Z185" i="22"/>
  <c r="AE185" i="22" s="1"/>
  <c r="D185" i="27" s="1"/>
  <c r="AA213" i="22"/>
  <c r="AF213" i="22" s="1"/>
  <c r="B213" i="27" s="1"/>
  <c r="AB215" i="22"/>
  <c r="AG215" i="22" s="1"/>
  <c r="E215" i="27" s="1"/>
  <c r="Z219" i="22"/>
  <c r="AE219" i="22" s="1"/>
  <c r="D219" i="27" s="1"/>
  <c r="Y219" i="22"/>
  <c r="AD219" i="22" s="1"/>
  <c r="F219" i="27" s="1"/>
  <c r="AC219" i="22"/>
  <c r="AH219" i="22" s="1"/>
  <c r="C219" i="27" s="1"/>
  <c r="Z235" i="22"/>
  <c r="AE235" i="22" s="1"/>
  <c r="D235" i="27" s="1"/>
  <c r="Y235" i="22"/>
  <c r="AD235" i="22" s="1"/>
  <c r="F235" i="27" s="1"/>
  <c r="AC235" i="22"/>
  <c r="AH235" i="22" s="1"/>
  <c r="C235" i="27" s="1"/>
  <c r="AB247" i="22"/>
  <c r="AG247" i="22" s="1"/>
  <c r="E247" i="27" s="1"/>
  <c r="Z251" i="22"/>
  <c r="AE251" i="22" s="1"/>
  <c r="D251" i="27" s="1"/>
  <c r="Y251" i="22"/>
  <c r="AD251" i="22" s="1"/>
  <c r="F251" i="27" s="1"/>
  <c r="AC251" i="22"/>
  <c r="AH251" i="22" s="1"/>
  <c r="C251" i="27" s="1"/>
  <c r="Z255" i="22"/>
  <c r="AE255" i="22" s="1"/>
  <c r="D255" i="27" s="1"/>
  <c r="AA255" i="22"/>
  <c r="AF255" i="22" s="1"/>
  <c r="B255" i="27" s="1"/>
  <c r="AB299" i="22"/>
  <c r="AG299" i="22" s="1"/>
  <c r="E299" i="27" s="1"/>
  <c r="AA301" i="22"/>
  <c r="AF301" i="22" s="1"/>
  <c r="B301" i="27" s="1"/>
  <c r="AB303" i="22"/>
  <c r="AG303" i="22" s="1"/>
  <c r="E303" i="27" s="1"/>
  <c r="AA303" i="22"/>
  <c r="AF303" i="22" s="1"/>
  <c r="B303" i="27" s="1"/>
  <c r="AB307" i="22"/>
  <c r="AG307" i="22" s="1"/>
  <c r="E307" i="27" s="1"/>
  <c r="AA309" i="22"/>
  <c r="AF309" i="22" s="1"/>
  <c r="B309" i="27" s="1"/>
  <c r="AB311" i="22"/>
  <c r="AG311" i="22" s="1"/>
  <c r="E311" i="27" s="1"/>
  <c r="AA313" i="22"/>
  <c r="AF313" i="22" s="1"/>
  <c r="B313" i="27" s="1"/>
  <c r="AB315" i="22"/>
  <c r="AG315" i="22" s="1"/>
  <c r="E315" i="27" s="1"/>
  <c r="AA315" i="22"/>
  <c r="AF315" i="22" s="1"/>
  <c r="B315" i="27" s="1"/>
  <c r="AB319" i="22"/>
  <c r="AG319" i="22" s="1"/>
  <c r="E319" i="27" s="1"/>
  <c r="AA321" i="22"/>
  <c r="AF321" i="22" s="1"/>
  <c r="B321" i="27" s="1"/>
  <c r="AB323" i="22"/>
  <c r="AG323" i="22" s="1"/>
  <c r="E323" i="27" s="1"/>
  <c r="AA325" i="22"/>
  <c r="AF325" i="22" s="1"/>
  <c r="B325" i="27" s="1"/>
  <c r="AB327" i="22"/>
  <c r="AG327" i="22" s="1"/>
  <c r="E327" i="27" s="1"/>
  <c r="Z339" i="22"/>
  <c r="AE339" i="22" s="1"/>
  <c r="D339" i="27" s="1"/>
  <c r="Y339" i="22"/>
  <c r="AD339" i="22" s="1"/>
  <c r="F339" i="27" s="1"/>
  <c r="AC339" i="22"/>
  <c r="AH339" i="22" s="1"/>
  <c r="C339" i="27" s="1"/>
  <c r="AB359" i="22"/>
  <c r="AG359" i="22" s="1"/>
  <c r="E359" i="27" s="1"/>
  <c r="AA359" i="22"/>
  <c r="AF359" i="22" s="1"/>
  <c r="B359" i="27" s="1"/>
  <c r="AC387" i="22"/>
  <c r="AH387" i="22" s="1"/>
  <c r="C387" i="27" s="1"/>
  <c r="AB387" i="22"/>
  <c r="AG387" i="22" s="1"/>
  <c r="E387" i="27" s="1"/>
  <c r="AB389" i="22"/>
  <c r="AG389" i="22" s="1"/>
  <c r="E389" i="27" s="1"/>
  <c r="AA389" i="22"/>
  <c r="AF389" i="22" s="1"/>
  <c r="B389" i="27" s="1"/>
  <c r="AB391" i="22"/>
  <c r="AG391" i="22" s="1"/>
  <c r="E391" i="27" s="1"/>
  <c r="AC391" i="22"/>
  <c r="AH391" i="22" s="1"/>
  <c r="C391" i="27" s="1"/>
  <c r="Z409" i="22"/>
  <c r="AE409" i="22" s="1"/>
  <c r="D409" i="27" s="1"/>
  <c r="AB409" i="22"/>
  <c r="AG409" i="22" s="1"/>
  <c r="E409" i="27" s="1"/>
  <c r="Z417" i="22"/>
  <c r="AE417" i="22" s="1"/>
  <c r="D417" i="27" s="1"/>
  <c r="AB417" i="22"/>
  <c r="AG417" i="22" s="1"/>
  <c r="E417" i="27" s="1"/>
  <c r="Z431" i="22"/>
  <c r="AE431" i="22" s="1"/>
  <c r="D431" i="27" s="1"/>
  <c r="Y431" i="22"/>
  <c r="AD431" i="22" s="1"/>
  <c r="F431" i="27" s="1"/>
  <c r="AC431" i="22"/>
  <c r="AH431" i="22" s="1"/>
  <c r="C431" i="27" s="1"/>
  <c r="AA451" i="22"/>
  <c r="AF451" i="22" s="1"/>
  <c r="B451" i="27" s="1"/>
  <c r="AB459" i="22"/>
  <c r="AG459" i="22" s="1"/>
  <c r="E459" i="27" s="1"/>
  <c r="AA459" i="22"/>
  <c r="AF459" i="22" s="1"/>
  <c r="B459" i="27" s="1"/>
  <c r="Z473" i="22"/>
  <c r="AE473" i="22" s="1"/>
  <c r="D473" i="27" s="1"/>
  <c r="AB473" i="22"/>
  <c r="AG473" i="22" s="1"/>
  <c r="E473" i="27" s="1"/>
  <c r="AC473" i="22"/>
  <c r="AH473" i="22" s="1"/>
  <c r="C473" i="27" s="1"/>
  <c r="AA477" i="22"/>
  <c r="AF477" i="22" s="1"/>
  <c r="B477" i="27" s="1"/>
  <c r="AA479" i="22"/>
  <c r="AF479" i="22" s="1"/>
  <c r="B479" i="27" s="1"/>
  <c r="Z483" i="22"/>
  <c r="AE483" i="22" s="1"/>
  <c r="D483" i="27" s="1"/>
  <c r="Y483" i="22"/>
  <c r="AD483" i="22" s="1"/>
  <c r="F483" i="27" s="1"/>
  <c r="AC483" i="22"/>
  <c r="AH483" i="22" s="1"/>
  <c r="C483" i="27" s="1"/>
  <c r="AA493" i="22"/>
  <c r="AF493" i="22" s="1"/>
  <c r="B493" i="27" s="1"/>
  <c r="Z495" i="22"/>
  <c r="AE495" i="22" s="1"/>
  <c r="D495" i="27" s="1"/>
  <c r="AA495" i="22"/>
  <c r="AF495" i="22" s="1"/>
  <c r="B495" i="27" s="1"/>
  <c r="AB495" i="22"/>
  <c r="AG495" i="22" s="1"/>
  <c r="E495" i="27" s="1"/>
  <c r="Y245" i="22"/>
  <c r="AD245" i="22" s="1"/>
  <c r="F245" i="27" s="1"/>
  <c r="J2" i="28"/>
  <c r="J4" i="28"/>
  <c r="J6" i="28"/>
  <c r="J8" i="28"/>
  <c r="J10" i="28"/>
  <c r="J12" i="28"/>
  <c r="J14" i="28"/>
  <c r="J16" i="28"/>
  <c r="J18" i="28"/>
  <c r="J20" i="28"/>
  <c r="J22" i="28"/>
  <c r="J24" i="28"/>
  <c r="J26" i="28"/>
  <c r="J28" i="28"/>
  <c r="J30" i="28"/>
  <c r="J32" i="28"/>
  <c r="J34" i="28"/>
  <c r="J36" i="28"/>
  <c r="J38" i="28"/>
  <c r="J40" i="28"/>
  <c r="J42" i="28"/>
  <c r="J44" i="28"/>
  <c r="J46" i="28"/>
  <c r="J48" i="28"/>
  <c r="J50" i="28"/>
  <c r="J52" i="28"/>
  <c r="J54" i="28"/>
  <c r="J56" i="28"/>
  <c r="J58" i="28"/>
  <c r="J60" i="28"/>
  <c r="J62" i="28"/>
  <c r="J64" i="28"/>
  <c r="J66" i="28"/>
  <c r="J68" i="28"/>
  <c r="J70" i="28"/>
  <c r="J72" i="28"/>
  <c r="J74" i="28"/>
  <c r="J76" i="28"/>
  <c r="J78" i="28"/>
  <c r="J80" i="28"/>
  <c r="J82" i="28"/>
  <c r="J84" i="28"/>
  <c r="J86" i="28"/>
  <c r="J88" i="28"/>
  <c r="J90" i="28"/>
  <c r="J92" i="28"/>
  <c r="J94" i="28"/>
  <c r="J96" i="28"/>
  <c r="J98" i="28"/>
  <c r="J100" i="28"/>
  <c r="J102" i="28"/>
  <c r="J104" i="28"/>
  <c r="J106" i="28"/>
  <c r="J108" i="28"/>
  <c r="J110" i="28"/>
  <c r="J112" i="28"/>
  <c r="J114" i="28"/>
  <c r="J116" i="28"/>
  <c r="J118" i="28"/>
  <c r="J120" i="28"/>
  <c r="J122" i="28"/>
  <c r="J124" i="28"/>
  <c r="J126" i="28"/>
  <c r="J128" i="28"/>
  <c r="J130" i="28"/>
  <c r="J132" i="28"/>
  <c r="J134" i="28"/>
  <c r="J136" i="28"/>
  <c r="J138" i="28"/>
  <c r="J140" i="28"/>
  <c r="J142" i="28"/>
  <c r="J144" i="28"/>
  <c r="J146" i="28"/>
  <c r="J148" i="28"/>
  <c r="J150" i="28"/>
  <c r="J152" i="28"/>
  <c r="J154" i="28"/>
  <c r="J156" i="28"/>
  <c r="J158" i="28"/>
  <c r="J160" i="28"/>
  <c r="J162" i="28"/>
  <c r="J164" i="28"/>
  <c r="J166" i="28"/>
  <c r="J168" i="28"/>
  <c r="J170" i="28"/>
  <c r="J172" i="28"/>
  <c r="J174" i="28"/>
  <c r="J176" i="28"/>
  <c r="J178" i="28"/>
  <c r="J180" i="28"/>
  <c r="J182" i="28"/>
  <c r="J184" i="28"/>
  <c r="J186" i="28"/>
  <c r="J188" i="28"/>
  <c r="J191" i="28"/>
  <c r="J193" i="28"/>
  <c r="J195" i="28"/>
  <c r="J197" i="28"/>
  <c r="J199" i="28"/>
  <c r="J201" i="28"/>
  <c r="J203" i="28"/>
  <c r="J205" i="28"/>
  <c r="J207" i="28"/>
  <c r="J209" i="28"/>
  <c r="J211" i="28"/>
  <c r="J213" i="28"/>
  <c r="J215" i="28"/>
  <c r="J217" i="28"/>
  <c r="J219" i="28"/>
  <c r="J221" i="28"/>
  <c r="J223" i="28"/>
  <c r="J225" i="28"/>
  <c r="J227" i="28"/>
  <c r="J229" i="28"/>
  <c r="J231" i="28"/>
  <c r="J233" i="28"/>
  <c r="J235" i="28"/>
  <c r="J237" i="28"/>
  <c r="J239" i="28"/>
  <c r="J241" i="28"/>
  <c r="J243" i="28"/>
  <c r="J245" i="28"/>
  <c r="J247" i="28"/>
  <c r="J249" i="28"/>
  <c r="J251" i="28"/>
  <c r="J253" i="28"/>
  <c r="J255" i="28"/>
  <c r="J257" i="28"/>
  <c r="J259" i="28"/>
  <c r="J261" i="28"/>
  <c r="J263" i="28"/>
  <c r="J265" i="28"/>
  <c r="J267" i="28"/>
  <c r="J269" i="28"/>
  <c r="J271" i="28"/>
  <c r="J273" i="28"/>
  <c r="J275" i="28"/>
  <c r="J277" i="28"/>
  <c r="J279" i="28"/>
  <c r="J281" i="28"/>
  <c r="J283" i="28"/>
  <c r="J285" i="28"/>
  <c r="J287" i="28"/>
  <c r="J289" i="28"/>
  <c r="J291" i="28"/>
  <c r="J293" i="28"/>
  <c r="J295" i="28"/>
  <c r="J297" i="28"/>
  <c r="J299" i="28"/>
  <c r="J300" i="28"/>
  <c r="J303" i="28"/>
  <c r="J305" i="28"/>
  <c r="J307" i="28"/>
  <c r="J309" i="28"/>
  <c r="J311" i="28"/>
  <c r="J313" i="28"/>
  <c r="J315" i="28"/>
  <c r="J317" i="28"/>
  <c r="J319" i="28"/>
  <c r="J321" i="28"/>
  <c r="J323" i="28"/>
  <c r="J325" i="28"/>
  <c r="J327" i="28"/>
  <c r="J329" i="28"/>
  <c r="J331" i="28"/>
  <c r="J333" i="28"/>
  <c r="J335" i="28"/>
  <c r="J337" i="28"/>
  <c r="J339" i="28"/>
  <c r="J341" i="28"/>
  <c r="J343" i="28"/>
  <c r="J345" i="28"/>
  <c r="J347" i="28"/>
  <c r="J349" i="28"/>
  <c r="J351" i="28"/>
  <c r="J353" i="28"/>
  <c r="J355" i="28"/>
  <c r="J357" i="28"/>
  <c r="J359" i="28"/>
  <c r="J361" i="28"/>
  <c r="J363" i="28"/>
  <c r="J365" i="28"/>
  <c r="J367" i="28"/>
  <c r="J369" i="28"/>
  <c r="J371" i="28"/>
  <c r="J373" i="28"/>
  <c r="J375" i="28"/>
  <c r="J377" i="28"/>
  <c r="J379" i="28"/>
  <c r="J381" i="28"/>
  <c r="J383" i="28"/>
  <c r="J385" i="28"/>
  <c r="J387" i="28"/>
  <c r="J389" i="28"/>
  <c r="J391" i="28"/>
  <c r="J393" i="28"/>
  <c r="J395" i="28"/>
  <c r="J397" i="28"/>
  <c r="J399" i="28"/>
  <c r="J401" i="28"/>
  <c r="J403" i="28"/>
  <c r="J405" i="28"/>
  <c r="J407" i="28"/>
  <c r="J409" i="28"/>
  <c r="J411" i="28"/>
  <c r="J301" i="28"/>
  <c r="J414" i="28"/>
  <c r="J416" i="28"/>
  <c r="J418" i="28"/>
  <c r="J420" i="28"/>
  <c r="J422" i="28"/>
  <c r="J424" i="28"/>
  <c r="J426" i="28"/>
  <c r="J428" i="28"/>
  <c r="J430" i="28"/>
  <c r="J432" i="28"/>
  <c r="J434" i="28"/>
  <c r="J436" i="28"/>
  <c r="J438" i="28"/>
  <c r="J440" i="28"/>
  <c r="J444" i="28"/>
  <c r="J446" i="28"/>
  <c r="J448" i="28"/>
  <c r="J452" i="28"/>
  <c r="J456" i="28"/>
  <c r="J460" i="28"/>
  <c r="J464" i="28"/>
  <c r="J470" i="28"/>
  <c r="J474" i="28"/>
  <c r="J478" i="28"/>
  <c r="J482" i="28"/>
  <c r="J488" i="28"/>
  <c r="J494" i="28"/>
  <c r="J498" i="28"/>
  <c r="K1" i="28"/>
  <c r="J3" i="28"/>
  <c r="J5" i="28"/>
  <c r="J7" i="28"/>
  <c r="J9" i="28"/>
  <c r="J11" i="28"/>
  <c r="J13" i="28"/>
  <c r="J15" i="28"/>
  <c r="J17" i="28"/>
  <c r="J19" i="28"/>
  <c r="J21" i="28"/>
  <c r="J23" i="28"/>
  <c r="J25" i="28"/>
  <c r="J27" i="28"/>
  <c r="J29" i="28"/>
  <c r="J31" i="28"/>
  <c r="J33" i="28"/>
  <c r="J35" i="28"/>
  <c r="J37" i="28"/>
  <c r="J39" i="28"/>
  <c r="J41" i="28"/>
  <c r="J43" i="28"/>
  <c r="J45" i="28"/>
  <c r="J47" i="28"/>
  <c r="J49" i="28"/>
  <c r="J51" i="28"/>
  <c r="J53" i="28"/>
  <c r="J55" i="28"/>
  <c r="J57" i="28"/>
  <c r="J59" i="28"/>
  <c r="J61" i="28"/>
  <c r="J63" i="28"/>
  <c r="J65" i="28"/>
  <c r="J67" i="28"/>
  <c r="J69" i="28"/>
  <c r="J71" i="28"/>
  <c r="J73" i="28"/>
  <c r="J75" i="28"/>
  <c r="J77" i="28"/>
  <c r="J79" i="28"/>
  <c r="J81" i="28"/>
  <c r="J83" i="28"/>
  <c r="J85" i="28"/>
  <c r="J87" i="28"/>
  <c r="J89" i="28"/>
  <c r="J91" i="28"/>
  <c r="J93" i="28"/>
  <c r="J95" i="28"/>
  <c r="J97" i="28"/>
  <c r="J99" i="28"/>
  <c r="J101" i="28"/>
  <c r="J103" i="28"/>
  <c r="J105" i="28"/>
  <c r="J107" i="28"/>
  <c r="J109" i="28"/>
  <c r="J111" i="28"/>
  <c r="J113" i="28"/>
  <c r="J115" i="28"/>
  <c r="J117" i="28"/>
  <c r="J119" i="28"/>
  <c r="J121" i="28"/>
  <c r="J123" i="28"/>
  <c r="J125" i="28"/>
  <c r="J127" i="28"/>
  <c r="J129" i="28"/>
  <c r="J131" i="28"/>
  <c r="J133" i="28"/>
  <c r="J135" i="28"/>
  <c r="J137" i="28"/>
  <c r="J139" i="28"/>
  <c r="J141" i="28"/>
  <c r="J143" i="28"/>
  <c r="J145" i="28"/>
  <c r="J147" i="28"/>
  <c r="J149" i="28"/>
  <c r="J151" i="28"/>
  <c r="J153" i="28"/>
  <c r="J155" i="28"/>
  <c r="J157" i="28"/>
  <c r="J159" i="28"/>
  <c r="J161" i="28"/>
  <c r="J163" i="28"/>
  <c r="J165" i="28"/>
  <c r="J167" i="28"/>
  <c r="J169" i="28"/>
  <c r="J171" i="28"/>
  <c r="J173" i="28"/>
  <c r="J175" i="28"/>
  <c r="J177" i="28"/>
  <c r="J179" i="28"/>
  <c r="J181" i="28"/>
  <c r="J183" i="28"/>
  <c r="J185" i="28"/>
  <c r="J187" i="28"/>
  <c r="J190" i="28"/>
  <c r="J192" i="28"/>
  <c r="J194" i="28"/>
  <c r="J196" i="28"/>
  <c r="J198" i="28"/>
  <c r="J200" i="28"/>
  <c r="J202" i="28"/>
  <c r="J204" i="28"/>
  <c r="J206" i="28"/>
  <c r="J208" i="28"/>
  <c r="J210" i="28"/>
  <c r="J212" i="28"/>
  <c r="J214" i="28"/>
  <c r="J216" i="28"/>
  <c r="J218" i="28"/>
  <c r="J220" i="28"/>
  <c r="J222" i="28"/>
  <c r="J224" i="28"/>
  <c r="J226" i="28"/>
  <c r="J228" i="28"/>
  <c r="J230" i="28"/>
  <c r="J232" i="28"/>
  <c r="J234" i="28"/>
  <c r="J236" i="28"/>
  <c r="J238" i="28"/>
  <c r="J240" i="28"/>
  <c r="J242" i="28"/>
  <c r="J244" i="28"/>
  <c r="J246" i="28"/>
  <c r="J248" i="28"/>
  <c r="J250" i="28"/>
  <c r="J252" i="28"/>
  <c r="J254" i="28"/>
  <c r="J256" i="28"/>
  <c r="J258" i="28"/>
  <c r="J260" i="28"/>
  <c r="J262" i="28"/>
  <c r="J264" i="28"/>
  <c r="J266" i="28"/>
  <c r="J268" i="28"/>
  <c r="J270" i="28"/>
  <c r="J272" i="28"/>
  <c r="J274" i="28"/>
  <c r="J276" i="28"/>
  <c r="J278" i="28"/>
  <c r="J280" i="28"/>
  <c r="J282" i="28"/>
  <c r="J284" i="28"/>
  <c r="J286" i="28"/>
  <c r="J288" i="28"/>
  <c r="J290" i="28"/>
  <c r="J292" i="28"/>
  <c r="J294" i="28"/>
  <c r="J296" i="28"/>
  <c r="J298" i="28"/>
  <c r="J189" i="28"/>
  <c r="J302" i="28"/>
  <c r="J304" i="28"/>
  <c r="J306" i="28"/>
  <c r="J308" i="28"/>
  <c r="J310" i="28"/>
  <c r="J312" i="28"/>
  <c r="J314" i="28"/>
  <c r="J316" i="28"/>
  <c r="J318" i="28"/>
  <c r="J320" i="28"/>
  <c r="J322" i="28"/>
  <c r="J324" i="28"/>
  <c r="J326" i="28"/>
  <c r="J328" i="28"/>
  <c r="J330" i="28"/>
  <c r="J332" i="28"/>
  <c r="J334" i="28"/>
  <c r="J336" i="28"/>
  <c r="J338" i="28"/>
  <c r="J340" i="28"/>
  <c r="J342" i="28"/>
  <c r="J344" i="28"/>
  <c r="J346" i="28"/>
  <c r="J348" i="28"/>
  <c r="J350" i="28"/>
  <c r="J352" i="28"/>
  <c r="J354" i="28"/>
  <c r="J356" i="28"/>
  <c r="J358" i="28"/>
  <c r="J360" i="28"/>
  <c r="J362" i="28"/>
  <c r="J364" i="28"/>
  <c r="J366" i="28"/>
  <c r="J368" i="28"/>
  <c r="J370" i="28"/>
  <c r="J372" i="28"/>
  <c r="J374" i="28"/>
  <c r="J376" i="28"/>
  <c r="J378" i="28"/>
  <c r="J380" i="28"/>
  <c r="J382" i="28"/>
  <c r="J384" i="28"/>
  <c r="J386" i="28"/>
  <c r="J388" i="28"/>
  <c r="J390" i="28"/>
  <c r="J392" i="28"/>
  <c r="J394" i="28"/>
  <c r="J396" i="28"/>
  <c r="J398" i="28"/>
  <c r="J400" i="28"/>
  <c r="J402" i="28"/>
  <c r="J404" i="28"/>
  <c r="J406" i="28"/>
  <c r="J408" i="28"/>
  <c r="J410" i="28"/>
  <c r="J412" i="28"/>
  <c r="J413" i="28"/>
  <c r="J415" i="28"/>
  <c r="J417" i="28"/>
  <c r="J419" i="28"/>
  <c r="J421" i="28"/>
  <c r="J423" i="28"/>
  <c r="J425" i="28"/>
  <c r="J427" i="28"/>
  <c r="J429" i="28"/>
  <c r="J431" i="28"/>
  <c r="J433" i="28"/>
  <c r="J435" i="28"/>
  <c r="J437" i="28"/>
  <c r="J439" i="28"/>
  <c r="J441" i="28"/>
  <c r="J443" i="28"/>
  <c r="J445" i="28"/>
  <c r="J447" i="28"/>
  <c r="J449" i="28"/>
  <c r="J451" i="28"/>
  <c r="J453" i="28"/>
  <c r="J455" i="28"/>
  <c r="J457" i="28"/>
  <c r="J459" i="28"/>
  <c r="J461" i="28"/>
  <c r="J463" i="28"/>
  <c r="J465" i="28"/>
  <c r="J467" i="28"/>
  <c r="J469" i="28"/>
  <c r="J471" i="28"/>
  <c r="J473" i="28"/>
  <c r="J475" i="28"/>
  <c r="J477" i="28"/>
  <c r="J479" i="28"/>
  <c r="J481" i="28"/>
  <c r="J483" i="28"/>
  <c r="J485" i="28"/>
  <c r="J487" i="28"/>
  <c r="J489" i="28"/>
  <c r="J491" i="28"/>
  <c r="J493" i="28"/>
  <c r="J495" i="28"/>
  <c r="J497" i="28"/>
  <c r="J499" i="28"/>
  <c r="J442" i="28"/>
  <c r="J450" i="28"/>
  <c r="J454" i="28"/>
  <c r="J458" i="28"/>
  <c r="J462" i="28"/>
  <c r="J466" i="28"/>
  <c r="J468" i="28"/>
  <c r="J472" i="28"/>
  <c r="J476" i="28"/>
  <c r="J480" i="28"/>
  <c r="J484" i="28"/>
  <c r="J486" i="28"/>
  <c r="J490" i="28"/>
  <c r="J492" i="28"/>
  <c r="J496" i="28"/>
  <c r="J500" i="28"/>
  <c r="AB85" i="22"/>
  <c r="AG85" i="22" s="1"/>
  <c r="E85" i="27" s="1"/>
  <c r="AC85" i="22"/>
  <c r="AH85" i="22" s="1"/>
  <c r="C85" i="27" s="1"/>
  <c r="Z109" i="22"/>
  <c r="AE109" i="22" s="1"/>
  <c r="D109" i="27" s="1"/>
  <c r="Y109" i="22"/>
  <c r="AD109" i="22" s="1"/>
  <c r="F109" i="27" s="1"/>
  <c r="AC109" i="22"/>
  <c r="AH109" i="22" s="1"/>
  <c r="C109" i="27" s="1"/>
  <c r="Z113" i="22"/>
  <c r="AE113" i="22" s="1"/>
  <c r="D113" i="27" s="1"/>
  <c r="AA113" i="22"/>
  <c r="AF113" i="22" s="1"/>
  <c r="B113" i="27" s="1"/>
  <c r="Z121" i="22"/>
  <c r="AE121" i="22" s="1"/>
  <c r="D121" i="27" s="1"/>
  <c r="Y121" i="22"/>
  <c r="AD121" i="22" s="1"/>
  <c r="F121" i="27" s="1"/>
  <c r="AC121" i="22"/>
  <c r="AH121" i="22" s="1"/>
  <c r="C121" i="27" s="1"/>
  <c r="Z137" i="22"/>
  <c r="AE137" i="22" s="1"/>
  <c r="D137" i="27" s="1"/>
  <c r="AA137" i="22"/>
  <c r="AF137" i="22" s="1"/>
  <c r="B137" i="27" s="1"/>
  <c r="AB143" i="22"/>
  <c r="AG143" i="22" s="1"/>
  <c r="E143" i="27" s="1"/>
  <c r="AC143" i="22"/>
  <c r="AH143" i="22" s="1"/>
  <c r="C143" i="27" s="1"/>
  <c r="Z145" i="22"/>
  <c r="AE145" i="22" s="1"/>
  <c r="D145" i="27" s="1"/>
  <c r="AA145" i="22"/>
  <c r="AF145" i="22" s="1"/>
  <c r="B145" i="27" s="1"/>
  <c r="Y169" i="22"/>
  <c r="AD169" i="22" s="1"/>
  <c r="F169" i="27" s="1"/>
  <c r="Z169" i="22"/>
  <c r="AE169" i="22" s="1"/>
  <c r="D169" i="27" s="1"/>
  <c r="Y171" i="22"/>
  <c r="AD171" i="22" s="1"/>
  <c r="F171" i="27" s="1"/>
  <c r="Z171" i="22"/>
  <c r="AE171" i="22" s="1"/>
  <c r="D171" i="27" s="1"/>
  <c r="Y185" i="22"/>
  <c r="AD185" i="22" s="1"/>
  <c r="F185" i="27" s="1"/>
  <c r="AC185" i="22"/>
  <c r="AH185" i="22" s="1"/>
  <c r="C185" i="27" s="1"/>
  <c r="AB185" i="22"/>
  <c r="AG185" i="22" s="1"/>
  <c r="E185" i="27" s="1"/>
  <c r="Y195" i="22"/>
  <c r="AD195" i="22" s="1"/>
  <c r="F195" i="27" s="1"/>
  <c r="AC195" i="22"/>
  <c r="AH195" i="22" s="1"/>
  <c r="C195" i="27" s="1"/>
  <c r="AB195" i="22"/>
  <c r="AG195" i="22" s="1"/>
  <c r="E195" i="27" s="1"/>
  <c r="Z211" i="22"/>
  <c r="AE211" i="22" s="1"/>
  <c r="D211" i="27" s="1"/>
  <c r="Y211" i="22"/>
  <c r="AD211" i="22" s="1"/>
  <c r="F211" i="27" s="1"/>
  <c r="AC211" i="22"/>
  <c r="AH211" i="22" s="1"/>
  <c r="C211" i="27" s="1"/>
  <c r="Z243" i="22"/>
  <c r="AE243" i="22" s="1"/>
  <c r="D243" i="27" s="1"/>
  <c r="Y243" i="22"/>
  <c r="AD243" i="22" s="1"/>
  <c r="F243" i="27" s="1"/>
  <c r="AC243" i="22"/>
  <c r="AH243" i="22" s="1"/>
  <c r="C243" i="27" s="1"/>
  <c r="Z259" i="22"/>
  <c r="AE259" i="22" s="1"/>
  <c r="D259" i="27" s="1"/>
  <c r="Y259" i="22"/>
  <c r="AD259" i="22" s="1"/>
  <c r="F259" i="27" s="1"/>
  <c r="AC259" i="22"/>
  <c r="AH259" i="22" s="1"/>
  <c r="C259" i="27" s="1"/>
  <c r="Z271" i="22"/>
  <c r="AE271" i="22" s="1"/>
  <c r="D271" i="27" s="1"/>
  <c r="Y271" i="22"/>
  <c r="AD271" i="22" s="1"/>
  <c r="F271" i="27" s="1"/>
  <c r="AC271" i="22"/>
  <c r="AH271" i="22" s="1"/>
  <c r="C271" i="27" s="1"/>
  <c r="Z283" i="22"/>
  <c r="AE283" i="22" s="1"/>
  <c r="D283" i="27" s="1"/>
  <c r="Y283" i="22"/>
  <c r="AD283" i="22" s="1"/>
  <c r="F283" i="27" s="1"/>
  <c r="AC283" i="22"/>
  <c r="AH283" i="22" s="1"/>
  <c r="C283" i="27" s="1"/>
  <c r="Z331" i="22"/>
  <c r="AE331" i="22" s="1"/>
  <c r="D331" i="27" s="1"/>
  <c r="Y331" i="22"/>
  <c r="AD331" i="22" s="1"/>
  <c r="F331" i="27" s="1"/>
  <c r="AC331" i="22"/>
  <c r="AH331" i="22" s="1"/>
  <c r="C331" i="27" s="1"/>
  <c r="AB337" i="22"/>
  <c r="AG337" i="22" s="1"/>
  <c r="E337" i="27" s="1"/>
  <c r="AC337" i="22"/>
  <c r="AH337" i="22" s="1"/>
  <c r="C337" i="27" s="1"/>
  <c r="Z347" i="22"/>
  <c r="AE347" i="22" s="1"/>
  <c r="D347" i="27" s="1"/>
  <c r="Y347" i="22"/>
  <c r="AD347" i="22" s="1"/>
  <c r="F347" i="27" s="1"/>
  <c r="AC347" i="22"/>
  <c r="AH347" i="22" s="1"/>
  <c r="C347" i="27" s="1"/>
  <c r="Z371" i="22"/>
  <c r="AE371" i="22" s="1"/>
  <c r="D371" i="27" s="1"/>
  <c r="Y371" i="22"/>
  <c r="AD371" i="22" s="1"/>
  <c r="F371" i="27" s="1"/>
  <c r="AC371" i="22"/>
  <c r="AH371" i="22" s="1"/>
  <c r="C371" i="27" s="1"/>
  <c r="Z379" i="22"/>
  <c r="AE379" i="22" s="1"/>
  <c r="D379" i="27" s="1"/>
  <c r="Y379" i="22"/>
  <c r="AD379" i="22" s="1"/>
  <c r="F379" i="27" s="1"/>
  <c r="AC379" i="22"/>
  <c r="AH379" i="22" s="1"/>
  <c r="C379" i="27" s="1"/>
  <c r="Z391" i="22"/>
  <c r="AE391" i="22" s="1"/>
  <c r="D391" i="27" s="1"/>
  <c r="AA391" i="22"/>
  <c r="AF391" i="22" s="1"/>
  <c r="B391" i="27" s="1"/>
  <c r="Z407" i="22"/>
  <c r="AE407" i="22" s="1"/>
  <c r="D407" i="27" s="1"/>
  <c r="Y407" i="22"/>
  <c r="AD407" i="22" s="1"/>
  <c r="F407" i="27" s="1"/>
  <c r="AC407" i="22"/>
  <c r="AH407" i="22" s="1"/>
  <c r="C407" i="27" s="1"/>
  <c r="Z415" i="22"/>
  <c r="AE415" i="22" s="1"/>
  <c r="D415" i="27" s="1"/>
  <c r="Y415" i="22"/>
  <c r="AD415" i="22" s="1"/>
  <c r="F415" i="27" s="1"/>
  <c r="AC415" i="22"/>
  <c r="AH415" i="22" s="1"/>
  <c r="C415" i="27" s="1"/>
  <c r="Z423" i="22"/>
  <c r="AE423" i="22" s="1"/>
  <c r="D423" i="27" s="1"/>
  <c r="Y423" i="22"/>
  <c r="AD423" i="22" s="1"/>
  <c r="F423" i="27" s="1"/>
  <c r="AC423" i="22"/>
  <c r="AH423" i="22" s="1"/>
  <c r="C423" i="27" s="1"/>
  <c r="AA429" i="22"/>
  <c r="AF429" i="22" s="1"/>
  <c r="B429" i="27" s="1"/>
  <c r="AB429" i="22"/>
  <c r="AG429" i="22" s="1"/>
  <c r="E429" i="27" s="1"/>
  <c r="AA449" i="22"/>
  <c r="AF449" i="22" s="1"/>
  <c r="B449" i="27" s="1"/>
  <c r="AB449" i="22"/>
  <c r="AG449" i="22" s="1"/>
  <c r="E449" i="27" s="1"/>
  <c r="Z451" i="22"/>
  <c r="AE451" i="22" s="1"/>
  <c r="D451" i="27" s="1"/>
  <c r="Y451" i="22"/>
  <c r="AD451" i="22" s="1"/>
  <c r="F451" i="27" s="1"/>
  <c r="AC451" i="22"/>
  <c r="AH451" i="22" s="1"/>
  <c r="C451" i="27" s="1"/>
  <c r="Z469" i="22"/>
  <c r="AE469" i="22" s="1"/>
  <c r="D469" i="27" s="1"/>
  <c r="AB469" i="22"/>
  <c r="AG469" i="22" s="1"/>
  <c r="E469" i="27" s="1"/>
  <c r="Z471" i="22"/>
  <c r="AE471" i="22" s="1"/>
  <c r="D471" i="27" s="1"/>
  <c r="Y471" i="22"/>
  <c r="AD471" i="22" s="1"/>
  <c r="F471" i="27" s="1"/>
  <c r="AC471" i="22"/>
  <c r="AH471" i="22" s="1"/>
  <c r="C471" i="27" s="1"/>
  <c r="AA481" i="22"/>
  <c r="AF481" i="22" s="1"/>
  <c r="B481" i="27" s="1"/>
  <c r="AB481" i="22"/>
  <c r="AG481" i="22" s="1"/>
  <c r="E481" i="27" s="1"/>
  <c r="AB10" i="22"/>
  <c r="AG10" i="22" s="1"/>
  <c r="E10" i="27" s="1"/>
  <c r="AB14" i="22"/>
  <c r="AG14" i="22" s="1"/>
  <c r="E14" i="27" s="1"/>
  <c r="AC16" i="22"/>
  <c r="AH16" i="22" s="1"/>
  <c r="C16" i="27" s="1"/>
  <c r="Y16" i="22"/>
  <c r="AD16" i="22" s="1"/>
  <c r="F16" i="27" s="1"/>
  <c r="AC20" i="22"/>
  <c r="AH20" i="22" s="1"/>
  <c r="C20" i="27" s="1"/>
  <c r="Y20" i="22"/>
  <c r="AD20" i="22" s="1"/>
  <c r="F20" i="27" s="1"/>
  <c r="AB26" i="22"/>
  <c r="AG26" i="22" s="1"/>
  <c r="E26" i="27" s="1"/>
  <c r="AB30" i="22"/>
  <c r="AG30" i="22" s="1"/>
  <c r="E30" i="27" s="1"/>
  <c r="AC32" i="22"/>
  <c r="AH32" i="22" s="1"/>
  <c r="C32" i="27" s="1"/>
  <c r="Y32" i="22"/>
  <c r="AD32" i="22" s="1"/>
  <c r="F32" i="27" s="1"/>
  <c r="AB34" i="22"/>
  <c r="AG34" i="22" s="1"/>
  <c r="E34" i="27" s="1"/>
  <c r="AB38" i="22"/>
  <c r="AG38" i="22" s="1"/>
  <c r="E38" i="27" s="1"/>
  <c r="AB42" i="22"/>
  <c r="AG42" i="22" s="1"/>
  <c r="E42" i="27" s="1"/>
  <c r="AC44" i="22"/>
  <c r="AH44" i="22" s="1"/>
  <c r="C44" i="27" s="1"/>
  <c r="Y44" i="22"/>
  <c r="AD44" i="22" s="1"/>
  <c r="F44" i="27" s="1"/>
  <c r="AC48" i="22"/>
  <c r="AH48" i="22" s="1"/>
  <c r="C48" i="27" s="1"/>
  <c r="Y48" i="22"/>
  <c r="AD48" i="22" s="1"/>
  <c r="F48" i="27" s="1"/>
  <c r="AC54" i="22"/>
  <c r="AH54" i="22" s="1"/>
  <c r="C54" i="27" s="1"/>
  <c r="AB54" i="22"/>
  <c r="AG54" i="22" s="1"/>
  <c r="E54" i="27" s="1"/>
  <c r="AC56" i="22"/>
  <c r="AH56" i="22" s="1"/>
  <c r="C56" i="27" s="1"/>
  <c r="Y56" i="22"/>
  <c r="AD56" i="22" s="1"/>
  <c r="F56" i="27" s="1"/>
  <c r="AC60" i="22"/>
  <c r="AH60" i="22" s="1"/>
  <c r="C60" i="27" s="1"/>
  <c r="Y60" i="22"/>
  <c r="AD60" i="22" s="1"/>
  <c r="F60" i="27" s="1"/>
  <c r="AC64" i="22"/>
  <c r="AH64" i="22" s="1"/>
  <c r="C64" i="27" s="1"/>
  <c r="Y64" i="22"/>
  <c r="AD64" i="22" s="1"/>
  <c r="F64" i="27" s="1"/>
  <c r="AB66" i="22"/>
  <c r="AG66" i="22" s="1"/>
  <c r="E66" i="27" s="1"/>
  <c r="AB70" i="22"/>
  <c r="AG70" i="22" s="1"/>
  <c r="E70" i="27" s="1"/>
  <c r="AC84" i="22"/>
  <c r="AH84" i="22" s="1"/>
  <c r="C84" i="27" s="1"/>
  <c r="Y84" i="22"/>
  <c r="AD84" i="22" s="1"/>
  <c r="F84" i="27" s="1"/>
  <c r="AA88" i="22"/>
  <c r="AF88" i="22" s="1"/>
  <c r="B88" i="27" s="1"/>
  <c r="AC100" i="22"/>
  <c r="AH100" i="22" s="1"/>
  <c r="C100" i="27" s="1"/>
  <c r="Y100" i="22"/>
  <c r="AD100" i="22" s="1"/>
  <c r="F100" i="27" s="1"/>
  <c r="AC104" i="22"/>
  <c r="AH104" i="22" s="1"/>
  <c r="C104" i="27" s="1"/>
  <c r="Y104" i="22"/>
  <c r="AD104" i="22" s="1"/>
  <c r="F104" i="27" s="1"/>
  <c r="AC108" i="22"/>
  <c r="AH108" i="22" s="1"/>
  <c r="C108" i="27" s="1"/>
  <c r="Y108" i="22"/>
  <c r="AD108" i="22" s="1"/>
  <c r="F108" i="27" s="1"/>
  <c r="AC110" i="22"/>
  <c r="AH110" i="22" s="1"/>
  <c r="C110" i="27" s="1"/>
  <c r="AA116" i="22"/>
  <c r="AF116" i="22" s="1"/>
  <c r="B116" i="27" s="1"/>
  <c r="AC122" i="22"/>
  <c r="AH122" i="22" s="1"/>
  <c r="C122" i="27" s="1"/>
  <c r="AB122" i="22"/>
  <c r="AG122" i="22" s="1"/>
  <c r="E122" i="27" s="1"/>
  <c r="AC128" i="22"/>
  <c r="AH128" i="22" s="1"/>
  <c r="C128" i="27" s="1"/>
  <c r="Y128" i="22"/>
  <c r="AD128" i="22" s="1"/>
  <c r="F128" i="27" s="1"/>
  <c r="AC132" i="22"/>
  <c r="AH132" i="22" s="1"/>
  <c r="C132" i="27" s="1"/>
  <c r="Y132" i="22"/>
  <c r="AD132" i="22" s="1"/>
  <c r="F132" i="27" s="1"/>
  <c r="AC136" i="22"/>
  <c r="AH136" i="22" s="1"/>
  <c r="C136" i="27" s="1"/>
  <c r="Y136" i="22"/>
  <c r="AD136" i="22" s="1"/>
  <c r="F136" i="27" s="1"/>
  <c r="AC140" i="22"/>
  <c r="AH140" i="22" s="1"/>
  <c r="C140" i="27" s="1"/>
  <c r="Y140" i="22"/>
  <c r="AD140" i="22" s="1"/>
  <c r="F140" i="27" s="1"/>
  <c r="AA144" i="22"/>
  <c r="AF144" i="22" s="1"/>
  <c r="B144" i="27" s="1"/>
  <c r="AA152" i="22"/>
  <c r="AF152" i="22" s="1"/>
  <c r="B152" i="27" s="1"/>
  <c r="AA164" i="22"/>
  <c r="AF164" i="22" s="1"/>
  <c r="B164" i="27" s="1"/>
  <c r="Y166" i="22"/>
  <c r="AD166" i="22" s="1"/>
  <c r="F166" i="27" s="1"/>
  <c r="Y174" i="22"/>
  <c r="AD174" i="22" s="1"/>
  <c r="F174" i="27" s="1"/>
  <c r="AC178" i="22"/>
  <c r="AH178" i="22" s="1"/>
  <c r="C178" i="27" s="1"/>
  <c r="AC182" i="22"/>
  <c r="AH182" i="22" s="1"/>
  <c r="C182" i="27" s="1"/>
  <c r="AC192" i="22"/>
  <c r="AH192" i="22" s="1"/>
  <c r="C192" i="27" s="1"/>
  <c r="AC202" i="22"/>
  <c r="AH202" i="22" s="1"/>
  <c r="C202" i="27" s="1"/>
  <c r="Y202" i="22"/>
  <c r="AD202" i="22" s="1"/>
  <c r="F202" i="27" s="1"/>
  <c r="AC206" i="22"/>
  <c r="AH206" i="22" s="1"/>
  <c r="C206" i="27" s="1"/>
  <c r="Y206" i="22"/>
  <c r="AD206" i="22" s="1"/>
  <c r="F206" i="27" s="1"/>
  <c r="AC210" i="22"/>
  <c r="AH210" i="22" s="1"/>
  <c r="C210" i="27" s="1"/>
  <c r="Y210" i="22"/>
  <c r="AD210" i="22" s="1"/>
  <c r="F210" i="27" s="1"/>
  <c r="AC244" i="22"/>
  <c r="AH244" i="22" s="1"/>
  <c r="C244" i="27" s="1"/>
  <c r="Z244" i="22"/>
  <c r="AE244" i="22" s="1"/>
  <c r="D244" i="27" s="1"/>
  <c r="AC246" i="22"/>
  <c r="AH246" i="22" s="1"/>
  <c r="C246" i="27" s="1"/>
  <c r="Y246" i="22"/>
  <c r="AD246" i="22" s="1"/>
  <c r="F246" i="27" s="1"/>
  <c r="AC250" i="22"/>
  <c r="AH250" i="22" s="1"/>
  <c r="C250" i="27" s="1"/>
  <c r="Y250" i="22"/>
  <c r="AD250" i="22" s="1"/>
  <c r="F250" i="27" s="1"/>
  <c r="AC254" i="22"/>
  <c r="AH254" i="22" s="1"/>
  <c r="C254" i="27" s="1"/>
  <c r="Y254" i="22"/>
  <c r="AD254" i="22" s="1"/>
  <c r="F254" i="27" s="1"/>
  <c r="AC282" i="22"/>
  <c r="AH282" i="22" s="1"/>
  <c r="C282" i="27" s="1"/>
  <c r="Y282" i="22"/>
  <c r="AD282" i="22" s="1"/>
  <c r="F282" i="27" s="1"/>
  <c r="AC286" i="22"/>
  <c r="AH286" i="22" s="1"/>
  <c r="C286" i="27" s="1"/>
  <c r="Y286" i="22"/>
  <c r="AD286" i="22" s="1"/>
  <c r="F286" i="27" s="1"/>
  <c r="AC290" i="22"/>
  <c r="AH290" i="22" s="1"/>
  <c r="C290" i="27" s="1"/>
  <c r="Y290" i="22"/>
  <c r="AD290" i="22" s="1"/>
  <c r="F290" i="27" s="1"/>
  <c r="AC294" i="22"/>
  <c r="AH294" i="22" s="1"/>
  <c r="C294" i="27" s="1"/>
  <c r="Y294" i="22"/>
  <c r="AD294" i="22" s="1"/>
  <c r="F294" i="27" s="1"/>
  <c r="AC326" i="22"/>
  <c r="AH326" i="22" s="1"/>
  <c r="C326" i="27" s="1"/>
  <c r="Y326" i="22"/>
  <c r="AD326" i="22" s="1"/>
  <c r="F326" i="27" s="1"/>
  <c r="AC338" i="22"/>
  <c r="AH338" i="22" s="1"/>
  <c r="C338" i="27" s="1"/>
  <c r="Y338" i="22"/>
  <c r="AD338" i="22" s="1"/>
  <c r="F338" i="27" s="1"/>
  <c r="AC342" i="22"/>
  <c r="AH342" i="22" s="1"/>
  <c r="C342" i="27" s="1"/>
  <c r="Y342" i="22"/>
  <c r="AD342" i="22" s="1"/>
  <c r="F342" i="27" s="1"/>
  <c r="AC346" i="22"/>
  <c r="AH346" i="22" s="1"/>
  <c r="C346" i="27" s="1"/>
  <c r="Y346" i="22"/>
  <c r="AD346" i="22" s="1"/>
  <c r="F346" i="27" s="1"/>
  <c r="Z354" i="22"/>
  <c r="AE354" i="22" s="1"/>
  <c r="D354" i="27" s="1"/>
  <c r="AC358" i="22"/>
  <c r="AH358" i="22" s="1"/>
  <c r="C358" i="27" s="1"/>
  <c r="Y358" i="22"/>
  <c r="AD358" i="22" s="1"/>
  <c r="F358" i="27" s="1"/>
  <c r="AC364" i="22"/>
  <c r="AH364" i="22" s="1"/>
  <c r="C364" i="27" s="1"/>
  <c r="AC366" i="22"/>
  <c r="AH366" i="22" s="1"/>
  <c r="C366" i="27" s="1"/>
  <c r="Y366" i="22"/>
  <c r="AD366" i="22" s="1"/>
  <c r="F366" i="27" s="1"/>
  <c r="AC370" i="22"/>
  <c r="AH370" i="22" s="1"/>
  <c r="C370" i="27" s="1"/>
  <c r="Y370" i="22"/>
  <c r="AD370" i="22" s="1"/>
  <c r="F370" i="27" s="1"/>
  <c r="AC374" i="22"/>
  <c r="AH374" i="22" s="1"/>
  <c r="C374" i="27" s="1"/>
  <c r="Y374" i="22"/>
  <c r="AD374" i="22" s="1"/>
  <c r="F374" i="27" s="1"/>
  <c r="AC382" i="22"/>
  <c r="AH382" i="22" s="1"/>
  <c r="C382" i="27" s="1"/>
  <c r="Y382" i="22"/>
  <c r="AD382" i="22" s="1"/>
  <c r="F382" i="27" s="1"/>
  <c r="AC392" i="22"/>
  <c r="AH392" i="22" s="1"/>
  <c r="C392" i="27" s="1"/>
  <c r="Z398" i="22"/>
  <c r="AE398" i="22" s="1"/>
  <c r="D398" i="27" s="1"/>
  <c r="Z402" i="22"/>
  <c r="AE402" i="22" s="1"/>
  <c r="D402" i="27" s="1"/>
  <c r="AC404" i="22"/>
  <c r="AH404" i="22" s="1"/>
  <c r="C404" i="27" s="1"/>
  <c r="AC406" i="22"/>
  <c r="AH406" i="22" s="1"/>
  <c r="C406" i="27" s="1"/>
  <c r="Y406" i="22"/>
  <c r="AD406" i="22" s="1"/>
  <c r="F406" i="27" s="1"/>
  <c r="AC416" i="22"/>
  <c r="AH416" i="22" s="1"/>
  <c r="C416" i="27" s="1"/>
  <c r="AC434" i="22"/>
  <c r="AH434" i="22" s="1"/>
  <c r="C434" i="27" s="1"/>
  <c r="Y434" i="22"/>
  <c r="AD434" i="22" s="1"/>
  <c r="F434" i="27" s="1"/>
  <c r="AC436" i="22"/>
  <c r="AH436" i="22" s="1"/>
  <c r="C436" i="27" s="1"/>
  <c r="AC450" i="22"/>
  <c r="AH450" i="22" s="1"/>
  <c r="C450" i="27" s="1"/>
  <c r="Y450" i="22"/>
  <c r="AD450" i="22" s="1"/>
  <c r="F450" i="27" s="1"/>
  <c r="AC452" i="22"/>
  <c r="AH452" i="22" s="1"/>
  <c r="C452" i="27" s="1"/>
  <c r="AC462" i="22"/>
  <c r="AH462" i="22" s="1"/>
  <c r="C462" i="27" s="1"/>
  <c r="Y462" i="22"/>
  <c r="AD462" i="22" s="1"/>
  <c r="F462" i="27" s="1"/>
  <c r="AC464" i="22"/>
  <c r="AH464" i="22" s="1"/>
  <c r="C464" i="27" s="1"/>
  <c r="AC466" i="22"/>
  <c r="AH466" i="22" s="1"/>
  <c r="C466" i="27" s="1"/>
  <c r="Y466" i="22"/>
  <c r="AD466" i="22" s="1"/>
  <c r="F466" i="27" s="1"/>
  <c r="AC470" i="22"/>
  <c r="AH470" i="22" s="1"/>
  <c r="C470" i="27" s="1"/>
  <c r="Y470" i="22"/>
  <c r="AD470" i="22" s="1"/>
  <c r="F470" i="27" s="1"/>
  <c r="Z484" i="22"/>
  <c r="AE484" i="22" s="1"/>
  <c r="D484" i="27" s="1"/>
  <c r="Z492" i="22"/>
  <c r="AE492" i="22" s="1"/>
  <c r="D492" i="27" s="1"/>
  <c r="Z11" i="22"/>
  <c r="AE11" i="22" s="1"/>
  <c r="D11" i="27" s="1"/>
  <c r="AC15" i="22"/>
  <c r="AH15" i="22" s="1"/>
  <c r="C15" i="27" s="1"/>
  <c r="Y15" i="22"/>
  <c r="AD15" i="22" s="1"/>
  <c r="F15" i="27" s="1"/>
  <c r="AC19" i="22"/>
  <c r="AH19" i="22" s="1"/>
  <c r="C19" i="27" s="1"/>
  <c r="Y19" i="22"/>
  <c r="AD19" i="22" s="1"/>
  <c r="F19" i="27" s="1"/>
  <c r="AC35" i="22"/>
  <c r="AH35" i="22" s="1"/>
  <c r="C35" i="27" s="1"/>
  <c r="Y35" i="22"/>
  <c r="AD35" i="22" s="1"/>
  <c r="F35" i="27" s="1"/>
  <c r="AC39" i="22"/>
  <c r="AH39" i="22" s="1"/>
  <c r="C39" i="27" s="1"/>
  <c r="Y39" i="22"/>
  <c r="AD39" i="22" s="1"/>
  <c r="F39" i="27" s="1"/>
  <c r="AC47" i="22"/>
  <c r="AH47" i="22" s="1"/>
  <c r="C47" i="27" s="1"/>
  <c r="Y47" i="22"/>
  <c r="AD47" i="22" s="1"/>
  <c r="F47" i="27" s="1"/>
  <c r="AC51" i="22"/>
  <c r="AH51" i="22" s="1"/>
  <c r="C51" i="27" s="1"/>
  <c r="Y51" i="22"/>
  <c r="AD51" i="22" s="1"/>
  <c r="F51" i="27" s="1"/>
  <c r="AC55" i="22"/>
  <c r="AH55" i="22" s="1"/>
  <c r="C55" i="27" s="1"/>
  <c r="Y55" i="22"/>
  <c r="AD55" i="22" s="1"/>
  <c r="F55" i="27" s="1"/>
  <c r="AC63" i="22"/>
  <c r="AH63" i="22" s="1"/>
  <c r="C63" i="27" s="1"/>
  <c r="Y63" i="22"/>
  <c r="AD63" i="22" s="1"/>
  <c r="F63" i="27" s="1"/>
  <c r="AC67" i="22"/>
  <c r="AH67" i="22" s="1"/>
  <c r="C67" i="27" s="1"/>
  <c r="Y67" i="22"/>
  <c r="AD67" i="22" s="1"/>
  <c r="F67" i="27" s="1"/>
  <c r="AC71" i="22"/>
  <c r="AH71" i="22" s="1"/>
  <c r="C71" i="27" s="1"/>
  <c r="Y71" i="22"/>
  <c r="AD71" i="22" s="1"/>
  <c r="F71" i="27" s="1"/>
  <c r="AC75" i="22"/>
  <c r="AH75" i="22" s="1"/>
  <c r="C75" i="27" s="1"/>
  <c r="Y75" i="22"/>
  <c r="AD75" i="22" s="1"/>
  <c r="F75" i="27" s="1"/>
  <c r="Z79" i="22"/>
  <c r="AE79" i="22" s="1"/>
  <c r="D79" i="27" s="1"/>
  <c r="AA105" i="22"/>
  <c r="AF105" i="22" s="1"/>
  <c r="B105" i="27" s="1"/>
  <c r="AA181" i="22"/>
  <c r="AF181" i="22" s="1"/>
  <c r="B181" i="27" s="1"/>
  <c r="AC191" i="22"/>
  <c r="AH191" i="22" s="1"/>
  <c r="C191" i="27" s="1"/>
  <c r="AB199" i="22"/>
  <c r="AG199" i="22" s="1"/>
  <c r="E199" i="27" s="1"/>
  <c r="AA199" i="22"/>
  <c r="AF199" i="22" s="1"/>
  <c r="B199" i="27" s="1"/>
  <c r="AA205" i="22"/>
  <c r="AF205" i="22" s="1"/>
  <c r="B205" i="27" s="1"/>
  <c r="AA217" i="22"/>
  <c r="AF217" i="22" s="1"/>
  <c r="B217" i="27" s="1"/>
  <c r="AB229" i="22"/>
  <c r="AG229" i="22" s="1"/>
  <c r="E229" i="27" s="1"/>
  <c r="AA265" i="22"/>
  <c r="AF265" i="22" s="1"/>
  <c r="B265" i="27" s="1"/>
  <c r="AB295" i="22"/>
  <c r="AG295" i="22" s="1"/>
  <c r="E295" i="27" s="1"/>
  <c r="AA295" i="22"/>
  <c r="AF295" i="22" s="1"/>
  <c r="B295" i="27" s="1"/>
  <c r="AA317" i="22"/>
  <c r="AF317" i="22" s="1"/>
  <c r="B317" i="27" s="1"/>
  <c r="AA353" i="22"/>
  <c r="AF353" i="22" s="1"/>
  <c r="B353" i="27" s="1"/>
  <c r="AA357" i="22"/>
  <c r="AF357" i="22" s="1"/>
  <c r="B357" i="27" s="1"/>
  <c r="AA397" i="22"/>
  <c r="AF397" i="22" s="1"/>
  <c r="B397" i="27" s="1"/>
  <c r="AC399" i="22"/>
  <c r="AH399" i="22" s="1"/>
  <c r="C399" i="27" s="1"/>
  <c r="Z83" i="22"/>
  <c r="AE83" i="22" s="1"/>
  <c r="D83" i="27" s="1"/>
  <c r="Y83" i="22"/>
  <c r="AD83" i="22" s="1"/>
  <c r="F83" i="27" s="1"/>
  <c r="AC83" i="22"/>
  <c r="AH83" i="22" s="1"/>
  <c r="C83" i="27" s="1"/>
  <c r="Z91" i="22"/>
  <c r="AE91" i="22" s="1"/>
  <c r="D91" i="27" s="1"/>
  <c r="Y91" i="22"/>
  <c r="AD91" i="22" s="1"/>
  <c r="F91" i="27" s="1"/>
  <c r="AC91" i="22"/>
  <c r="AH91" i="22" s="1"/>
  <c r="C91" i="27" s="1"/>
  <c r="Z105" i="22"/>
  <c r="AE105" i="22" s="1"/>
  <c r="D105" i="27" s="1"/>
  <c r="Y105" i="22"/>
  <c r="AD105" i="22" s="1"/>
  <c r="F105" i="27" s="1"/>
  <c r="AC105" i="22"/>
  <c r="AH105" i="22" s="1"/>
  <c r="C105" i="27" s="1"/>
  <c r="Z125" i="22"/>
  <c r="AE125" i="22" s="1"/>
  <c r="D125" i="27" s="1"/>
  <c r="Y125" i="22"/>
  <c r="AD125" i="22" s="1"/>
  <c r="F125" i="27" s="1"/>
  <c r="AC125" i="22"/>
  <c r="AH125" i="22" s="1"/>
  <c r="C125" i="27" s="1"/>
  <c r="Z181" i="22"/>
  <c r="AE181" i="22" s="1"/>
  <c r="D181" i="27" s="1"/>
  <c r="Y181" i="22"/>
  <c r="AD181" i="22" s="1"/>
  <c r="F181" i="27" s="1"/>
  <c r="AC181" i="22"/>
  <c r="AH181" i="22" s="1"/>
  <c r="C181" i="27" s="1"/>
  <c r="Y189" i="22"/>
  <c r="AD189" i="22" s="1"/>
  <c r="F189" i="27" s="1"/>
  <c r="AC189" i="22"/>
  <c r="AH189" i="22" s="1"/>
  <c r="C189" i="27" s="1"/>
  <c r="AB189" i="22"/>
  <c r="AG189" i="22" s="1"/>
  <c r="E189" i="27" s="1"/>
  <c r="Z191" i="22"/>
  <c r="AE191" i="22" s="1"/>
  <c r="D191" i="27" s="1"/>
  <c r="AA191" i="22"/>
  <c r="AF191" i="22" s="1"/>
  <c r="B191" i="27" s="1"/>
  <c r="AB201" i="22"/>
  <c r="AG201" i="22" s="1"/>
  <c r="E201" i="27" s="1"/>
  <c r="AC201" i="22"/>
  <c r="AH201" i="22" s="1"/>
  <c r="C201" i="27" s="1"/>
  <c r="Z203" i="22"/>
  <c r="AE203" i="22" s="1"/>
  <c r="D203" i="27" s="1"/>
  <c r="Y203" i="22"/>
  <c r="AD203" i="22" s="1"/>
  <c r="F203" i="27" s="1"/>
  <c r="AC203" i="22"/>
  <c r="AH203" i="22" s="1"/>
  <c r="C203" i="27" s="1"/>
  <c r="Z227" i="22"/>
  <c r="AE227" i="22" s="1"/>
  <c r="D227" i="27" s="1"/>
  <c r="Y227" i="22"/>
  <c r="AD227" i="22" s="1"/>
  <c r="F227" i="27" s="1"/>
  <c r="AC227" i="22"/>
  <c r="AH227" i="22" s="1"/>
  <c r="C227" i="27" s="1"/>
  <c r="Z239" i="22"/>
  <c r="AE239" i="22" s="1"/>
  <c r="D239" i="27" s="1"/>
  <c r="Y239" i="22"/>
  <c r="AD239" i="22" s="1"/>
  <c r="F239" i="27" s="1"/>
  <c r="AC239" i="22"/>
  <c r="AH239" i="22" s="1"/>
  <c r="C239" i="27" s="1"/>
  <c r="Z275" i="22"/>
  <c r="AE275" i="22" s="1"/>
  <c r="D275" i="27" s="1"/>
  <c r="Y275" i="22"/>
  <c r="AD275" i="22" s="1"/>
  <c r="F275" i="27" s="1"/>
  <c r="AC275" i="22"/>
  <c r="AH275" i="22" s="1"/>
  <c r="C275" i="27" s="1"/>
  <c r="Z303" i="22"/>
  <c r="AE303" i="22" s="1"/>
  <c r="D303" i="27" s="1"/>
  <c r="Y303" i="22"/>
  <c r="AD303" i="22" s="1"/>
  <c r="F303" i="27" s="1"/>
  <c r="AC303" i="22"/>
  <c r="AH303" i="22" s="1"/>
  <c r="C303" i="27" s="1"/>
  <c r="Z315" i="22"/>
  <c r="AE315" i="22" s="1"/>
  <c r="D315" i="27" s="1"/>
  <c r="Y315" i="22"/>
  <c r="AD315" i="22" s="1"/>
  <c r="F315" i="27" s="1"/>
  <c r="AC315" i="22"/>
  <c r="AH315" i="22" s="1"/>
  <c r="C315" i="27" s="1"/>
  <c r="Z343" i="22"/>
  <c r="AE343" i="22" s="1"/>
  <c r="D343" i="27" s="1"/>
  <c r="Y343" i="22"/>
  <c r="AD343" i="22" s="1"/>
  <c r="F343" i="27" s="1"/>
  <c r="AC343" i="22"/>
  <c r="AH343" i="22" s="1"/>
  <c r="C343" i="27" s="1"/>
  <c r="Z355" i="22"/>
  <c r="AE355" i="22" s="1"/>
  <c r="D355" i="27" s="1"/>
  <c r="Y355" i="22"/>
  <c r="AD355" i="22" s="1"/>
  <c r="F355" i="27" s="1"/>
  <c r="AC355" i="22"/>
  <c r="AH355" i="22" s="1"/>
  <c r="C355" i="27" s="1"/>
  <c r="Z359" i="22"/>
  <c r="AE359" i="22" s="1"/>
  <c r="D359" i="27" s="1"/>
  <c r="Y359" i="22"/>
  <c r="AD359" i="22" s="1"/>
  <c r="F359" i="27" s="1"/>
  <c r="AC359" i="22"/>
  <c r="AH359" i="22" s="1"/>
  <c r="C359" i="27" s="1"/>
  <c r="AB365" i="22"/>
  <c r="AG365" i="22" s="1"/>
  <c r="E365" i="27" s="1"/>
  <c r="AC365" i="22"/>
  <c r="AH365" i="22" s="1"/>
  <c r="C365" i="27" s="1"/>
  <c r="Z375" i="22"/>
  <c r="AE375" i="22" s="1"/>
  <c r="D375" i="27" s="1"/>
  <c r="Y375" i="22"/>
  <c r="AD375" i="22" s="1"/>
  <c r="F375" i="27" s="1"/>
  <c r="AC375" i="22"/>
  <c r="AH375" i="22" s="1"/>
  <c r="C375" i="27" s="1"/>
  <c r="Z399" i="22"/>
  <c r="AE399" i="22" s="1"/>
  <c r="D399" i="27" s="1"/>
  <c r="AA399" i="22"/>
  <c r="AF399" i="22" s="1"/>
  <c r="B399" i="27" s="1"/>
  <c r="Z411" i="22"/>
  <c r="AE411" i="22" s="1"/>
  <c r="D411" i="27" s="1"/>
  <c r="Y411" i="22"/>
  <c r="AD411" i="22" s="1"/>
  <c r="F411" i="27" s="1"/>
  <c r="AC411" i="22"/>
  <c r="AH411" i="22" s="1"/>
  <c r="C411" i="27" s="1"/>
  <c r="Z419" i="22"/>
  <c r="AE419" i="22" s="1"/>
  <c r="D419" i="27" s="1"/>
  <c r="Y419" i="22"/>
  <c r="AD419" i="22" s="1"/>
  <c r="F419" i="27" s="1"/>
  <c r="AC419" i="22"/>
  <c r="AH419" i="22" s="1"/>
  <c r="C419" i="27" s="1"/>
  <c r="Z433" i="22"/>
  <c r="AE433" i="22" s="1"/>
  <c r="D433" i="27" s="1"/>
  <c r="AB433" i="22"/>
  <c r="AG433" i="22" s="1"/>
  <c r="E433" i="27" s="1"/>
  <c r="Z435" i="22"/>
  <c r="AE435" i="22" s="1"/>
  <c r="D435" i="27" s="1"/>
  <c r="Y435" i="22"/>
  <c r="AD435" i="22" s="1"/>
  <c r="F435" i="27" s="1"/>
  <c r="AC435" i="22"/>
  <c r="AH435" i="22" s="1"/>
  <c r="C435" i="27" s="1"/>
  <c r="Z439" i="22"/>
  <c r="AE439" i="22" s="1"/>
  <c r="D439" i="27" s="1"/>
  <c r="Y439" i="22"/>
  <c r="AD439" i="22" s="1"/>
  <c r="F439" i="27" s="1"/>
  <c r="AC439" i="22"/>
  <c r="AH439" i="22" s="1"/>
  <c r="C439" i="27" s="1"/>
  <c r="Z441" i="22"/>
  <c r="AE441" i="22" s="1"/>
  <c r="D441" i="27" s="1"/>
  <c r="AB441" i="22"/>
  <c r="AG441" i="22" s="1"/>
  <c r="E441" i="27" s="1"/>
  <c r="Z443" i="22"/>
  <c r="AE443" i="22" s="1"/>
  <c r="D443" i="27" s="1"/>
  <c r="Y443" i="22"/>
  <c r="AD443" i="22" s="1"/>
  <c r="F443" i="27" s="1"/>
  <c r="AC443" i="22"/>
  <c r="AH443" i="22" s="1"/>
  <c r="C443" i="27" s="1"/>
  <c r="Z455" i="22"/>
  <c r="AE455" i="22" s="1"/>
  <c r="D455" i="27" s="1"/>
  <c r="Y455" i="22"/>
  <c r="AD455" i="22" s="1"/>
  <c r="F455" i="27" s="1"/>
  <c r="AC455" i="22"/>
  <c r="AH455" i="22" s="1"/>
  <c r="C455" i="27" s="1"/>
  <c r="Z457" i="22"/>
  <c r="AE457" i="22" s="1"/>
  <c r="D457" i="27" s="1"/>
  <c r="AB457" i="22"/>
  <c r="AG457" i="22" s="1"/>
  <c r="E457" i="27" s="1"/>
  <c r="Z459" i="22"/>
  <c r="AE459" i="22" s="1"/>
  <c r="D459" i="27" s="1"/>
  <c r="Y459" i="22"/>
  <c r="AD459" i="22" s="1"/>
  <c r="F459" i="27" s="1"/>
  <c r="AC459" i="22"/>
  <c r="AH459" i="22" s="1"/>
  <c r="C459" i="27" s="1"/>
  <c r="Y475" i="22"/>
  <c r="AD475" i="22" s="1"/>
  <c r="F475" i="27" s="1"/>
  <c r="AB475" i="22"/>
  <c r="AG475" i="22" s="1"/>
  <c r="E475" i="27" s="1"/>
  <c r="Z485" i="22"/>
  <c r="AE485" i="22" s="1"/>
  <c r="D485" i="27" s="1"/>
  <c r="AB485" i="22"/>
  <c r="AG485" i="22" s="1"/>
  <c r="E485" i="27" s="1"/>
  <c r="AA487" i="22"/>
  <c r="AF487" i="22" s="1"/>
  <c r="B487" i="27" s="1"/>
  <c r="Z487" i="22"/>
  <c r="AE487" i="22" s="1"/>
  <c r="D487" i="27" s="1"/>
  <c r="AA489" i="22"/>
  <c r="AF489" i="22" s="1"/>
  <c r="B489" i="27" s="1"/>
  <c r="AB489" i="22"/>
  <c r="AG489" i="22" s="1"/>
  <c r="E489" i="27" s="1"/>
  <c r="Z491" i="22"/>
  <c r="AE491" i="22" s="1"/>
  <c r="D491" i="27" s="1"/>
  <c r="Y491" i="22"/>
  <c r="AD491" i="22" s="1"/>
  <c r="F491" i="27" s="1"/>
  <c r="AC491" i="22"/>
  <c r="AH491" i="22" s="1"/>
  <c r="C491" i="27" s="1"/>
  <c r="Z497" i="22"/>
  <c r="AE497" i="22" s="1"/>
  <c r="D497" i="27" s="1"/>
  <c r="AB497" i="22"/>
  <c r="AG497" i="22" s="1"/>
  <c r="E497" i="27" s="1"/>
  <c r="W2" i="22"/>
  <c r="A2" i="27"/>
  <c r="A12" i="27"/>
  <c r="A16" i="27"/>
  <c r="A20" i="27"/>
  <c r="A24" i="27"/>
  <c r="A28" i="27"/>
  <c r="A32" i="27"/>
  <c r="A36" i="27"/>
  <c r="A40" i="27"/>
  <c r="A44" i="27"/>
  <c r="A48" i="27"/>
  <c r="A52" i="27"/>
  <c r="A56" i="27"/>
  <c r="A60" i="27"/>
  <c r="A64" i="27"/>
  <c r="A68" i="27"/>
  <c r="A72" i="27"/>
  <c r="A74" i="27"/>
  <c r="Z74" i="22"/>
  <c r="AE74" i="22" s="1"/>
  <c r="D74" i="27" s="1"/>
  <c r="A78" i="27"/>
  <c r="Z78" i="22"/>
  <c r="AE78" i="22" s="1"/>
  <c r="D78" i="27" s="1"/>
  <c r="Y78" i="22"/>
  <c r="AD78" i="22" s="1"/>
  <c r="F78" i="27" s="1"/>
  <c r="AC78" i="22"/>
  <c r="AH78" i="22" s="1"/>
  <c r="C78" i="27" s="1"/>
  <c r="A82" i="27"/>
  <c r="Z82" i="22"/>
  <c r="AE82" i="22" s="1"/>
  <c r="D82" i="27" s="1"/>
  <c r="Y82" i="22"/>
  <c r="AD82" i="22" s="1"/>
  <c r="F82" i="27" s="1"/>
  <c r="AC82" i="22"/>
  <c r="AH82" i="22" s="1"/>
  <c r="C82" i="27" s="1"/>
  <c r="A90" i="27"/>
  <c r="Z90" i="22"/>
  <c r="AE90" i="22" s="1"/>
  <c r="D90" i="27" s="1"/>
  <c r="AA90" i="22"/>
  <c r="AF90" i="22" s="1"/>
  <c r="B90" i="27" s="1"/>
  <c r="A94" i="27"/>
  <c r="Z94" i="22"/>
  <c r="AE94" i="22" s="1"/>
  <c r="D94" i="27" s="1"/>
  <c r="Y94" i="22"/>
  <c r="AD94" i="22" s="1"/>
  <c r="F94" i="27" s="1"/>
  <c r="AC94" i="22"/>
  <c r="AH94" i="22" s="1"/>
  <c r="C94" i="27" s="1"/>
  <c r="A96" i="27"/>
  <c r="Y96" i="22"/>
  <c r="AD96" i="22" s="1"/>
  <c r="F96" i="27" s="1"/>
  <c r="Z96" i="22"/>
  <c r="AE96" i="22" s="1"/>
  <c r="D96" i="27" s="1"/>
  <c r="A114" i="27"/>
  <c r="Z114" i="22"/>
  <c r="AE114" i="22" s="1"/>
  <c r="D114" i="27" s="1"/>
  <c r="Y114" i="22"/>
  <c r="AD114" i="22" s="1"/>
  <c r="F114" i="27" s="1"/>
  <c r="AC114" i="22"/>
  <c r="AH114" i="22" s="1"/>
  <c r="C114" i="27" s="1"/>
  <c r="A118" i="27"/>
  <c r="Z118" i="22"/>
  <c r="AE118" i="22" s="1"/>
  <c r="D118" i="27" s="1"/>
  <c r="Y118" i="22"/>
  <c r="AD118" i="22" s="1"/>
  <c r="F118" i="27" s="1"/>
  <c r="AC118" i="22"/>
  <c r="AH118" i="22" s="1"/>
  <c r="C118" i="27" s="1"/>
  <c r="A146" i="27"/>
  <c r="Z146" i="22"/>
  <c r="AE146" i="22" s="1"/>
  <c r="D146" i="27" s="1"/>
  <c r="AA146" i="22"/>
  <c r="AF146" i="22" s="1"/>
  <c r="B146" i="27" s="1"/>
  <c r="A150" i="27"/>
  <c r="Z150" i="22"/>
  <c r="AE150" i="22" s="1"/>
  <c r="D150" i="27" s="1"/>
  <c r="Y150" i="22"/>
  <c r="AD150" i="22" s="1"/>
  <c r="F150" i="27" s="1"/>
  <c r="AC150" i="22"/>
  <c r="AH150" i="22" s="1"/>
  <c r="C150" i="27" s="1"/>
  <c r="A154" i="27"/>
  <c r="Z154" i="22"/>
  <c r="AE154" i="22" s="1"/>
  <c r="D154" i="27" s="1"/>
  <c r="Y154" i="22"/>
  <c r="AD154" i="22" s="1"/>
  <c r="F154" i="27" s="1"/>
  <c r="AC154" i="22"/>
  <c r="AH154" i="22" s="1"/>
  <c r="C154" i="27" s="1"/>
  <c r="A168" i="27"/>
  <c r="Z168" i="22"/>
  <c r="AE168" i="22" s="1"/>
  <c r="D168" i="27" s="1"/>
  <c r="AB168" i="22"/>
  <c r="AG168" i="22" s="1"/>
  <c r="E168" i="27" s="1"/>
  <c r="AC168" i="22"/>
  <c r="AH168" i="22" s="1"/>
  <c r="C168" i="27" s="1"/>
  <c r="A172" i="27"/>
  <c r="Z172" i="22"/>
  <c r="AE172" i="22" s="1"/>
  <c r="D172" i="27" s="1"/>
  <c r="AB172" i="22"/>
  <c r="AG172" i="22" s="1"/>
  <c r="E172" i="27" s="1"/>
  <c r="AC172" i="22"/>
  <c r="AH172" i="22" s="1"/>
  <c r="C172" i="27" s="1"/>
  <c r="A176" i="27"/>
  <c r="Z176" i="22"/>
  <c r="AE176" i="22" s="1"/>
  <c r="D176" i="27" s="1"/>
  <c r="AB176" i="22"/>
  <c r="AG176" i="22" s="1"/>
  <c r="E176" i="27" s="1"/>
  <c r="Y176" i="22"/>
  <c r="AD176" i="22" s="1"/>
  <c r="F176" i="27" s="1"/>
  <c r="A178" i="27"/>
  <c r="Z178" i="22"/>
  <c r="AE178" i="22" s="1"/>
  <c r="D178" i="27" s="1"/>
  <c r="AA178" i="22"/>
  <c r="AF178" i="22" s="1"/>
  <c r="B178" i="27" s="1"/>
  <c r="A182" i="27"/>
  <c r="Z182" i="22"/>
  <c r="AE182" i="22" s="1"/>
  <c r="D182" i="27" s="1"/>
  <c r="AA182" i="22"/>
  <c r="AF182" i="22" s="1"/>
  <c r="B182" i="27" s="1"/>
  <c r="A186" i="27"/>
  <c r="Y186" i="22"/>
  <c r="AD186" i="22" s="1"/>
  <c r="F186" i="27" s="1"/>
  <c r="AC186" i="22"/>
  <c r="AH186" i="22" s="1"/>
  <c r="C186" i="27" s="1"/>
  <c r="AB186" i="22"/>
  <c r="AG186" i="22" s="1"/>
  <c r="E186" i="27" s="1"/>
  <c r="A192" i="27"/>
  <c r="Z192" i="22"/>
  <c r="AE192" i="22" s="1"/>
  <c r="D192" i="27" s="1"/>
  <c r="AA192" i="22"/>
  <c r="AF192" i="22" s="1"/>
  <c r="B192" i="27" s="1"/>
  <c r="A196" i="27"/>
  <c r="Y196" i="22"/>
  <c r="AD196" i="22" s="1"/>
  <c r="F196" i="27" s="1"/>
  <c r="AC196" i="22"/>
  <c r="AH196" i="22" s="1"/>
  <c r="C196" i="27" s="1"/>
  <c r="AB196" i="22"/>
  <c r="AG196" i="22" s="1"/>
  <c r="E196" i="27" s="1"/>
  <c r="A198" i="27"/>
  <c r="Y198" i="22"/>
  <c r="AD198" i="22" s="1"/>
  <c r="F198" i="27" s="1"/>
  <c r="Z198" i="22"/>
  <c r="AE198" i="22" s="1"/>
  <c r="D198" i="27" s="1"/>
  <c r="Z10" i="22"/>
  <c r="AE10" i="22" s="1"/>
  <c r="D10" i="27" s="1"/>
  <c r="AC14" i="22"/>
  <c r="AH14" i="22" s="1"/>
  <c r="C14" i="27" s="1"/>
  <c r="Y14" i="22"/>
  <c r="AD14" i="22" s="1"/>
  <c r="F14" i="27" s="1"/>
  <c r="AC18" i="22"/>
  <c r="AH18" i="22" s="1"/>
  <c r="C18" i="27" s="1"/>
  <c r="Y18" i="22"/>
  <c r="AD18" i="22" s="1"/>
  <c r="F18" i="27" s="1"/>
  <c r="AA22" i="22"/>
  <c r="AF22" i="22" s="1"/>
  <c r="B22" i="27" s="1"/>
  <c r="AC26" i="22"/>
  <c r="AH26" i="22" s="1"/>
  <c r="C26" i="27" s="1"/>
  <c r="Y26" i="22"/>
  <c r="AD26" i="22" s="1"/>
  <c r="F26" i="27" s="1"/>
  <c r="AC30" i="22"/>
  <c r="AH30" i="22" s="1"/>
  <c r="C30" i="27" s="1"/>
  <c r="Y30" i="22"/>
  <c r="AD30" i="22" s="1"/>
  <c r="F30" i="27" s="1"/>
  <c r="AC34" i="22"/>
  <c r="AH34" i="22" s="1"/>
  <c r="C34" i="27" s="1"/>
  <c r="Y34" i="22"/>
  <c r="AD34" i="22" s="1"/>
  <c r="F34" i="27" s="1"/>
  <c r="AC38" i="22"/>
  <c r="AH38" i="22" s="1"/>
  <c r="C38" i="27" s="1"/>
  <c r="Y38" i="22"/>
  <c r="AD38" i="22" s="1"/>
  <c r="F38" i="27" s="1"/>
  <c r="AC42" i="22"/>
  <c r="AH42" i="22" s="1"/>
  <c r="C42" i="27" s="1"/>
  <c r="Y42" i="22"/>
  <c r="AD42" i="22" s="1"/>
  <c r="F42" i="27" s="1"/>
  <c r="AC46" i="22"/>
  <c r="AH46" i="22" s="1"/>
  <c r="C46" i="27" s="1"/>
  <c r="Y46" i="22"/>
  <c r="AD46" i="22" s="1"/>
  <c r="F46" i="27" s="1"/>
  <c r="AC50" i="22"/>
  <c r="AH50" i="22" s="1"/>
  <c r="C50" i="27" s="1"/>
  <c r="Y50" i="22"/>
  <c r="AD50" i="22" s="1"/>
  <c r="F50" i="27" s="1"/>
  <c r="AA54" i="22"/>
  <c r="AF54" i="22" s="1"/>
  <c r="B54" i="27" s="1"/>
  <c r="AC58" i="22"/>
  <c r="AH58" i="22" s="1"/>
  <c r="C58" i="27" s="1"/>
  <c r="Y58" i="22"/>
  <c r="AD58" i="22" s="1"/>
  <c r="F58" i="27" s="1"/>
  <c r="AC62" i="22"/>
  <c r="AH62" i="22" s="1"/>
  <c r="C62" i="27" s="1"/>
  <c r="Y62" i="22"/>
  <c r="AD62" i="22" s="1"/>
  <c r="F62" i="27" s="1"/>
  <c r="AC66" i="22"/>
  <c r="AH66" i="22" s="1"/>
  <c r="C66" i="27" s="1"/>
  <c r="Y66" i="22"/>
  <c r="AD66" i="22" s="1"/>
  <c r="F66" i="27" s="1"/>
  <c r="AC70" i="22"/>
  <c r="AH70" i="22" s="1"/>
  <c r="C70" i="27" s="1"/>
  <c r="Y70" i="22"/>
  <c r="AD70" i="22" s="1"/>
  <c r="F70" i="27" s="1"/>
  <c r="AA86" i="22"/>
  <c r="AF86" i="22" s="1"/>
  <c r="B86" i="27" s="1"/>
  <c r="AA98" i="22"/>
  <c r="AF98" i="22" s="1"/>
  <c r="B98" i="27" s="1"/>
  <c r="AA102" i="22"/>
  <c r="AF102" i="22" s="1"/>
  <c r="B102" i="27" s="1"/>
  <c r="AA106" i="22"/>
  <c r="AF106" i="22" s="1"/>
  <c r="B106" i="27" s="1"/>
  <c r="Y110" i="22"/>
  <c r="AD110" i="22" s="1"/>
  <c r="F110" i="27" s="1"/>
  <c r="Y126" i="22"/>
  <c r="AD126" i="22" s="1"/>
  <c r="F126" i="27" s="1"/>
  <c r="AA130" i="22"/>
  <c r="AF130" i="22" s="1"/>
  <c r="B130" i="27" s="1"/>
  <c r="AA134" i="22"/>
  <c r="AF134" i="22" s="1"/>
  <c r="B134" i="27" s="1"/>
  <c r="AA138" i="22"/>
  <c r="AF138" i="22" s="1"/>
  <c r="B138" i="27" s="1"/>
  <c r="Z142" i="22"/>
  <c r="AE142" i="22" s="1"/>
  <c r="D142" i="27" s="1"/>
  <c r="AB158" i="22"/>
  <c r="AG158" i="22" s="1"/>
  <c r="E158" i="27" s="1"/>
  <c r="AA162" i="22"/>
  <c r="AF162" i="22" s="1"/>
  <c r="B162" i="27" s="1"/>
  <c r="AB200" i="22"/>
  <c r="AG200" i="22" s="1"/>
  <c r="E200" i="27" s="1"/>
  <c r="AA204" i="22"/>
  <c r="AF204" i="22" s="1"/>
  <c r="B204" i="27" s="1"/>
  <c r="AA208" i="22"/>
  <c r="AF208" i="22" s="1"/>
  <c r="B208" i="27" s="1"/>
  <c r="AA212" i="22"/>
  <c r="AF212" i="22" s="1"/>
  <c r="B212" i="27" s="1"/>
  <c r="AA216" i="22"/>
  <c r="AF216" i="22" s="1"/>
  <c r="B216" i="27" s="1"/>
  <c r="AA220" i="22"/>
  <c r="AF220" i="22" s="1"/>
  <c r="B220" i="27" s="1"/>
  <c r="AB224" i="22"/>
  <c r="AG224" i="22" s="1"/>
  <c r="E224" i="27" s="1"/>
  <c r="AA228" i="22"/>
  <c r="AF228" i="22" s="1"/>
  <c r="B228" i="27" s="1"/>
  <c r="AA232" i="22"/>
  <c r="AF232" i="22" s="1"/>
  <c r="B232" i="27" s="1"/>
  <c r="AA236" i="22"/>
  <c r="AF236" i="22" s="1"/>
  <c r="B236" i="27" s="1"/>
  <c r="A10" i="27"/>
  <c r="A14" i="27"/>
  <c r="A18" i="27"/>
  <c r="A22" i="27"/>
  <c r="A26" i="27"/>
  <c r="A30" i="27"/>
  <c r="A34" i="27"/>
  <c r="A38" i="27"/>
  <c r="A42" i="27"/>
  <c r="A46" i="27"/>
  <c r="A50" i="27"/>
  <c r="A54" i="27"/>
  <c r="A58" i="27"/>
  <c r="A62" i="27"/>
  <c r="A66" i="27"/>
  <c r="A70" i="27"/>
  <c r="A86" i="27"/>
  <c r="Z86" i="22"/>
  <c r="AE86" i="22" s="1"/>
  <c r="D86" i="27" s="1"/>
  <c r="Y86" i="22"/>
  <c r="AD86" i="22" s="1"/>
  <c r="F86" i="27" s="1"/>
  <c r="AC86" i="22"/>
  <c r="AH86" i="22" s="1"/>
  <c r="C86" i="27" s="1"/>
  <c r="A98" i="27"/>
  <c r="Z98" i="22"/>
  <c r="AE98" i="22" s="1"/>
  <c r="D98" i="27" s="1"/>
  <c r="Y98" i="22"/>
  <c r="AD98" i="22" s="1"/>
  <c r="F98" i="27" s="1"/>
  <c r="AC98" i="22"/>
  <c r="AH98" i="22" s="1"/>
  <c r="C98" i="27" s="1"/>
  <c r="A102" i="27"/>
  <c r="Z102" i="22"/>
  <c r="AE102" i="22" s="1"/>
  <c r="D102" i="27" s="1"/>
  <c r="Y102" i="22"/>
  <c r="AD102" i="22" s="1"/>
  <c r="F102" i="27" s="1"/>
  <c r="AC102" i="22"/>
  <c r="AH102" i="22" s="1"/>
  <c r="C102" i="27" s="1"/>
  <c r="A106" i="27"/>
  <c r="Z106" i="22"/>
  <c r="AE106" i="22" s="1"/>
  <c r="D106" i="27" s="1"/>
  <c r="Y106" i="22"/>
  <c r="AD106" i="22" s="1"/>
  <c r="F106" i="27" s="1"/>
  <c r="AC106" i="22"/>
  <c r="AH106" i="22" s="1"/>
  <c r="C106" i="27" s="1"/>
  <c r="A110" i="27"/>
  <c r="Z110" i="22"/>
  <c r="AE110" i="22" s="1"/>
  <c r="D110" i="27" s="1"/>
  <c r="AA110" i="22"/>
  <c r="AF110" i="22" s="1"/>
  <c r="B110" i="27" s="1"/>
  <c r="A126" i="27"/>
  <c r="Z126" i="22"/>
  <c r="AE126" i="22" s="1"/>
  <c r="D126" i="27" s="1"/>
  <c r="AA126" i="22"/>
  <c r="AF126" i="22" s="1"/>
  <c r="B126" i="27" s="1"/>
  <c r="A130" i="27"/>
  <c r="Z130" i="22"/>
  <c r="AE130" i="22" s="1"/>
  <c r="D130" i="27" s="1"/>
  <c r="Y130" i="22"/>
  <c r="AD130" i="22" s="1"/>
  <c r="F130" i="27" s="1"/>
  <c r="AC130" i="22"/>
  <c r="AH130" i="22" s="1"/>
  <c r="C130" i="27" s="1"/>
  <c r="A134" i="27"/>
  <c r="Z134" i="22"/>
  <c r="AE134" i="22" s="1"/>
  <c r="D134" i="27" s="1"/>
  <c r="Y134" i="22"/>
  <c r="AD134" i="22" s="1"/>
  <c r="F134" i="27" s="1"/>
  <c r="AC134" i="22"/>
  <c r="AH134" i="22" s="1"/>
  <c r="C134" i="27" s="1"/>
  <c r="A138" i="27"/>
  <c r="Z138" i="22"/>
  <c r="AE138" i="22" s="1"/>
  <c r="D138" i="27" s="1"/>
  <c r="Y138" i="22"/>
  <c r="AD138" i="22" s="1"/>
  <c r="F138" i="27" s="1"/>
  <c r="AC138" i="22"/>
  <c r="AH138" i="22" s="1"/>
  <c r="C138" i="27" s="1"/>
  <c r="A142" i="27"/>
  <c r="Y142" i="22"/>
  <c r="AD142" i="22" s="1"/>
  <c r="F142" i="27" s="1"/>
  <c r="AC142" i="22"/>
  <c r="AH142" i="22" s="1"/>
  <c r="C142" i="27" s="1"/>
  <c r="AB142" i="22"/>
  <c r="AG142" i="22" s="1"/>
  <c r="E142" i="27" s="1"/>
  <c r="A156" i="27"/>
  <c r="Y156" i="22"/>
  <c r="AD156" i="22" s="1"/>
  <c r="F156" i="27" s="1"/>
  <c r="AC156" i="22"/>
  <c r="AH156" i="22" s="1"/>
  <c r="C156" i="27" s="1"/>
  <c r="Z156" i="22"/>
  <c r="AE156" i="22" s="1"/>
  <c r="D156" i="27" s="1"/>
  <c r="A158" i="27"/>
  <c r="AA158" i="22"/>
  <c r="AF158" i="22" s="1"/>
  <c r="B158" i="27" s="1"/>
  <c r="Z158" i="22"/>
  <c r="AE158" i="22" s="1"/>
  <c r="D158" i="27" s="1"/>
  <c r="A162" i="27"/>
  <c r="Z162" i="22"/>
  <c r="AE162" i="22" s="1"/>
  <c r="D162" i="27" s="1"/>
  <c r="Y162" i="22"/>
  <c r="AD162" i="22" s="1"/>
  <c r="F162" i="27" s="1"/>
  <c r="AC162" i="22"/>
  <c r="AH162" i="22" s="1"/>
  <c r="C162" i="27" s="1"/>
  <c r="A166" i="27"/>
  <c r="Z166" i="22"/>
  <c r="AE166" i="22" s="1"/>
  <c r="D166" i="27" s="1"/>
  <c r="AB166" i="22"/>
  <c r="AG166" i="22" s="1"/>
  <c r="E166" i="27" s="1"/>
  <c r="AC166" i="22"/>
  <c r="AH166" i="22" s="1"/>
  <c r="C166" i="27" s="1"/>
  <c r="A170" i="27"/>
  <c r="Z170" i="22"/>
  <c r="AE170" i="22" s="1"/>
  <c r="D170" i="27" s="1"/>
  <c r="AB170" i="22"/>
  <c r="AG170" i="22" s="1"/>
  <c r="E170" i="27" s="1"/>
  <c r="AC170" i="22"/>
  <c r="AH170" i="22" s="1"/>
  <c r="C170" i="27" s="1"/>
  <c r="A174" i="27"/>
  <c r="Z174" i="22"/>
  <c r="AE174" i="22" s="1"/>
  <c r="D174" i="27" s="1"/>
  <c r="AB174" i="22"/>
  <c r="AG174" i="22" s="1"/>
  <c r="E174" i="27" s="1"/>
  <c r="AC174" i="22"/>
  <c r="AH174" i="22" s="1"/>
  <c r="C174" i="27" s="1"/>
  <c r="A200" i="27"/>
  <c r="AA200" i="22"/>
  <c r="AF200" i="22" s="1"/>
  <c r="B200" i="27" s="1"/>
  <c r="Z200" i="22"/>
  <c r="AE200" i="22" s="1"/>
  <c r="D200" i="27" s="1"/>
  <c r="A204" i="27"/>
  <c r="Z204" i="22"/>
  <c r="AE204" i="22" s="1"/>
  <c r="D204" i="27" s="1"/>
  <c r="Y204" i="22"/>
  <c r="AD204" i="22" s="1"/>
  <c r="F204" i="27" s="1"/>
  <c r="AC204" i="22"/>
  <c r="AH204" i="22" s="1"/>
  <c r="C204" i="27" s="1"/>
  <c r="A208" i="27"/>
  <c r="Z208" i="22"/>
  <c r="AE208" i="22" s="1"/>
  <c r="D208" i="27" s="1"/>
  <c r="Y208" i="22"/>
  <c r="AD208" i="22" s="1"/>
  <c r="F208" i="27" s="1"/>
  <c r="AC208" i="22"/>
  <c r="AH208" i="22" s="1"/>
  <c r="C208" i="27" s="1"/>
  <c r="A212" i="27"/>
  <c r="Z212" i="22"/>
  <c r="AE212" i="22" s="1"/>
  <c r="D212" i="27" s="1"/>
  <c r="Y212" i="22"/>
  <c r="AD212" i="22" s="1"/>
  <c r="F212" i="27" s="1"/>
  <c r="AC212" i="22"/>
  <c r="AH212" i="22" s="1"/>
  <c r="C212" i="27" s="1"/>
  <c r="A216" i="27"/>
  <c r="Z216" i="22"/>
  <c r="AE216" i="22" s="1"/>
  <c r="D216" i="27" s="1"/>
  <c r="Y216" i="22"/>
  <c r="AD216" i="22" s="1"/>
  <c r="F216" i="27" s="1"/>
  <c r="AC216" i="22"/>
  <c r="AH216" i="22" s="1"/>
  <c r="C216" i="27" s="1"/>
  <c r="A220" i="27"/>
  <c r="Z220" i="22"/>
  <c r="AE220" i="22" s="1"/>
  <c r="D220" i="27" s="1"/>
  <c r="Y220" i="22"/>
  <c r="AD220" i="22" s="1"/>
  <c r="F220" i="27" s="1"/>
  <c r="AC220" i="22"/>
  <c r="AH220" i="22" s="1"/>
  <c r="C220" i="27" s="1"/>
  <c r="A224" i="27"/>
  <c r="AA224" i="22"/>
  <c r="AF224" i="22" s="1"/>
  <c r="B224" i="27" s="1"/>
  <c r="Z224" i="22"/>
  <c r="AE224" i="22" s="1"/>
  <c r="D224" i="27" s="1"/>
  <c r="A228" i="27"/>
  <c r="Z228" i="22"/>
  <c r="AE228" i="22" s="1"/>
  <c r="D228" i="27" s="1"/>
  <c r="Y228" i="22"/>
  <c r="AD228" i="22" s="1"/>
  <c r="F228" i="27" s="1"/>
  <c r="AC228" i="22"/>
  <c r="AH228" i="22" s="1"/>
  <c r="C228" i="27" s="1"/>
  <c r="A232" i="27"/>
  <c r="Z232" i="22"/>
  <c r="AE232" i="22" s="1"/>
  <c r="D232" i="27" s="1"/>
  <c r="Y232" i="22"/>
  <c r="AD232" i="22" s="1"/>
  <c r="F232" i="27" s="1"/>
  <c r="AC232" i="22"/>
  <c r="AH232" i="22" s="1"/>
  <c r="C232" i="27" s="1"/>
  <c r="A236" i="27"/>
  <c r="Z236" i="22"/>
  <c r="AE236" i="22" s="1"/>
  <c r="D236" i="27" s="1"/>
  <c r="Y236" i="22"/>
  <c r="AD236" i="22" s="1"/>
  <c r="F236" i="27" s="1"/>
  <c r="AC236" i="22"/>
  <c r="AH236" i="22" s="1"/>
  <c r="C236" i="27" s="1"/>
  <c r="AC10" i="22"/>
  <c r="AH10" i="22" s="1"/>
  <c r="C10" i="27" s="1"/>
  <c r="Y10" i="22"/>
  <c r="AD10" i="22" s="1"/>
  <c r="F10" i="27" s="1"/>
  <c r="AA156" i="22"/>
  <c r="AF156" i="22" s="1"/>
  <c r="B156" i="27" s="1"/>
  <c r="Y158" i="22"/>
  <c r="AD158" i="22" s="1"/>
  <c r="F158" i="27" s="1"/>
  <c r="Y200" i="22"/>
  <c r="AD200" i="22" s="1"/>
  <c r="F200" i="27" s="1"/>
  <c r="Y224" i="22"/>
  <c r="AD224" i="22" s="1"/>
  <c r="F224" i="27" s="1"/>
  <c r="A240" i="27"/>
  <c r="A248" i="27"/>
  <c r="A252" i="27"/>
  <c r="A256" i="27"/>
  <c r="A260" i="27"/>
  <c r="A264" i="27"/>
  <c r="A268" i="27"/>
  <c r="A272" i="27"/>
  <c r="A276" i="27"/>
  <c r="A280" i="27"/>
  <c r="A284" i="27"/>
  <c r="A288" i="27"/>
  <c r="A300" i="27"/>
  <c r="A304" i="27"/>
  <c r="A308" i="27"/>
  <c r="A312" i="27"/>
  <c r="A316" i="27"/>
  <c r="A320" i="27"/>
  <c r="A324" i="27"/>
  <c r="A328" i="27"/>
  <c r="A332" i="27"/>
  <c r="A336" i="27"/>
  <c r="A340" i="27"/>
  <c r="A344" i="27"/>
  <c r="A348" i="27"/>
  <c r="Y352" i="22"/>
  <c r="AD352" i="22" s="1"/>
  <c r="F352" i="27" s="1"/>
  <c r="A352" i="27"/>
  <c r="A356" i="27"/>
  <c r="A360" i="27"/>
  <c r="A364" i="27"/>
  <c r="A368" i="27"/>
  <c r="A372" i="27"/>
  <c r="A376" i="27"/>
  <c r="A380" i="27"/>
  <c r="A384" i="27"/>
  <c r="A388" i="27"/>
  <c r="A392" i="27"/>
  <c r="A396" i="27"/>
  <c r="A400" i="27"/>
  <c r="A404" i="27"/>
  <c r="A408" i="27"/>
  <c r="A412" i="27"/>
  <c r="A416" i="27"/>
  <c r="A420" i="27"/>
  <c r="A424" i="27"/>
  <c r="A428" i="27"/>
  <c r="A432" i="27"/>
  <c r="A436" i="27"/>
  <c r="A440" i="27"/>
  <c r="A442" i="27"/>
  <c r="A444" i="27"/>
  <c r="A448" i="27"/>
  <c r="A452" i="27"/>
  <c r="A456" i="27"/>
  <c r="A460" i="27"/>
  <c r="A464" i="27"/>
  <c r="A468" i="27"/>
  <c r="A472" i="27"/>
  <c r="A476" i="27"/>
  <c r="A480" i="27"/>
  <c r="A482" i="27"/>
  <c r="A486" i="27"/>
  <c r="A490" i="27"/>
  <c r="A494" i="27"/>
  <c r="A496" i="27"/>
  <c r="A498" i="27"/>
  <c r="A500" i="27"/>
  <c r="A13" i="27"/>
  <c r="A21" i="27"/>
  <c r="A25" i="27"/>
  <c r="A29" i="27"/>
  <c r="A33" i="27"/>
  <c r="A37" i="27"/>
  <c r="A41" i="27"/>
  <c r="A45" i="27"/>
  <c r="A49" i="27"/>
  <c r="A53" i="27"/>
  <c r="A57" i="27"/>
  <c r="A61" i="27"/>
  <c r="A65" i="27"/>
  <c r="A69" i="27"/>
  <c r="A73" i="27"/>
  <c r="A77" i="27"/>
  <c r="A81" i="27"/>
  <c r="A85" i="27"/>
  <c r="A89" i="27"/>
  <c r="A93" i="27"/>
  <c r="A95" i="27"/>
  <c r="A97" i="27"/>
  <c r="A103" i="27"/>
  <c r="Z103" i="22"/>
  <c r="AE103" i="22" s="1"/>
  <c r="D103" i="27" s="1"/>
  <c r="Y103" i="22"/>
  <c r="AD103" i="22" s="1"/>
  <c r="F103" i="27" s="1"/>
  <c r="AC103" i="22"/>
  <c r="AH103" i="22" s="1"/>
  <c r="C103" i="27" s="1"/>
  <c r="A107" i="27"/>
  <c r="Z107" i="22"/>
  <c r="AE107" i="22" s="1"/>
  <c r="D107" i="27" s="1"/>
  <c r="Y107" i="22"/>
  <c r="AD107" i="22" s="1"/>
  <c r="F107" i="27" s="1"/>
  <c r="AC107" i="22"/>
  <c r="AH107" i="22" s="1"/>
  <c r="C107" i="27" s="1"/>
  <c r="A111" i="27"/>
  <c r="Y111" i="22"/>
  <c r="AD111" i="22" s="1"/>
  <c r="F111" i="27" s="1"/>
  <c r="AC111" i="22"/>
  <c r="AH111" i="22" s="1"/>
  <c r="C111" i="27" s="1"/>
  <c r="AB111" i="22"/>
  <c r="AG111" i="22" s="1"/>
  <c r="E111" i="27" s="1"/>
  <c r="A117" i="27"/>
  <c r="Y117" i="22"/>
  <c r="AD117" i="22" s="1"/>
  <c r="F117" i="27" s="1"/>
  <c r="AC117" i="22"/>
  <c r="AH117" i="22" s="1"/>
  <c r="C117" i="27" s="1"/>
  <c r="Z117" i="22"/>
  <c r="AE117" i="22" s="1"/>
  <c r="D117" i="27" s="1"/>
  <c r="A119" i="27"/>
  <c r="Z119" i="22"/>
  <c r="AE119" i="22" s="1"/>
  <c r="D119" i="27" s="1"/>
  <c r="Y119" i="22"/>
  <c r="AD119" i="22" s="1"/>
  <c r="F119" i="27" s="1"/>
  <c r="AC119" i="22"/>
  <c r="AH119" i="22" s="1"/>
  <c r="C119" i="27" s="1"/>
  <c r="A123" i="27"/>
  <c r="Y123" i="22"/>
  <c r="AD123" i="22" s="1"/>
  <c r="F123" i="27" s="1"/>
  <c r="AC123" i="22"/>
  <c r="AH123" i="22" s="1"/>
  <c r="C123" i="27" s="1"/>
  <c r="AB123" i="22"/>
  <c r="AG123" i="22" s="1"/>
  <c r="E123" i="27" s="1"/>
  <c r="A127" i="27"/>
  <c r="Z127" i="22"/>
  <c r="AE127" i="22" s="1"/>
  <c r="D127" i="27" s="1"/>
  <c r="Y127" i="22"/>
  <c r="AD127" i="22" s="1"/>
  <c r="F127" i="27" s="1"/>
  <c r="AC127" i="22"/>
  <c r="AH127" i="22" s="1"/>
  <c r="C127" i="27" s="1"/>
  <c r="A131" i="27"/>
  <c r="Z131" i="22"/>
  <c r="AE131" i="22" s="1"/>
  <c r="D131" i="27" s="1"/>
  <c r="Y131" i="22"/>
  <c r="AD131" i="22" s="1"/>
  <c r="F131" i="27" s="1"/>
  <c r="AC131" i="22"/>
  <c r="AH131" i="22" s="1"/>
  <c r="C131" i="27" s="1"/>
  <c r="A159" i="27"/>
  <c r="AA159" i="22"/>
  <c r="AF159" i="22" s="1"/>
  <c r="B159" i="27" s="1"/>
  <c r="Z159" i="22"/>
  <c r="AE159" i="22" s="1"/>
  <c r="D159" i="27" s="1"/>
  <c r="A163" i="27"/>
  <c r="Z163" i="22"/>
  <c r="AE163" i="22" s="1"/>
  <c r="D163" i="27" s="1"/>
  <c r="Y163" i="22"/>
  <c r="AD163" i="22" s="1"/>
  <c r="F163" i="27" s="1"/>
  <c r="AC163" i="22"/>
  <c r="AH163" i="22" s="1"/>
  <c r="C163" i="27" s="1"/>
  <c r="AA442" i="22"/>
  <c r="AF442" i="22" s="1"/>
  <c r="B442" i="27" s="1"/>
  <c r="AC476" i="22"/>
  <c r="AH476" i="22" s="1"/>
  <c r="C476" i="27" s="1"/>
  <c r="Y476" i="22"/>
  <c r="AD476" i="22" s="1"/>
  <c r="F476" i="27" s="1"/>
  <c r="AA480" i="22"/>
  <c r="AF480" i="22" s="1"/>
  <c r="B480" i="27" s="1"/>
  <c r="AC486" i="22"/>
  <c r="AH486" i="22" s="1"/>
  <c r="C486" i="27" s="1"/>
  <c r="Y486" i="22"/>
  <c r="AD486" i="22" s="1"/>
  <c r="F486" i="27" s="1"/>
  <c r="AC494" i="22"/>
  <c r="AH494" i="22" s="1"/>
  <c r="C494" i="27" s="1"/>
  <c r="Y494" i="22"/>
  <c r="AD494" i="22" s="1"/>
  <c r="F494" i="27" s="1"/>
  <c r="AA496" i="22"/>
  <c r="AF496" i="22" s="1"/>
  <c r="B496" i="27" s="1"/>
  <c r="AC498" i="22"/>
  <c r="AH498" i="22" s="1"/>
  <c r="C498" i="27" s="1"/>
  <c r="Y498" i="22"/>
  <c r="AD498" i="22" s="1"/>
  <c r="F498" i="27" s="1"/>
  <c r="AA500" i="22"/>
  <c r="AF500" i="22" s="1"/>
  <c r="B500" i="27" s="1"/>
  <c r="AC65" i="22"/>
  <c r="AH65" i="22" s="1"/>
  <c r="C65" i="27" s="1"/>
  <c r="Y65" i="22"/>
  <c r="AD65" i="22" s="1"/>
  <c r="F65" i="27" s="1"/>
  <c r="AC89" i="22"/>
  <c r="AH89" i="22" s="1"/>
  <c r="C89" i="27" s="1"/>
  <c r="Y89" i="22"/>
  <c r="AD89" i="22" s="1"/>
  <c r="F89" i="27" s="1"/>
  <c r="AA95" i="22"/>
  <c r="AF95" i="22" s="1"/>
  <c r="B95" i="27" s="1"/>
  <c r="AA117" i="22"/>
  <c r="AF117" i="22" s="1"/>
  <c r="B117" i="27" s="1"/>
  <c r="Y159" i="22"/>
  <c r="AD159" i="22" s="1"/>
  <c r="F159" i="27" s="1"/>
  <c r="Z179" i="22"/>
  <c r="AE179" i="22" s="1"/>
  <c r="D179" i="27" s="1"/>
  <c r="A76" i="27"/>
  <c r="A80" i="27"/>
  <c r="A84" i="27"/>
  <c r="A88" i="27"/>
  <c r="A92" i="27"/>
  <c r="A100" i="27"/>
  <c r="A104" i="27"/>
  <c r="A108" i="27"/>
  <c r="A112" i="27"/>
  <c r="A116" i="27"/>
  <c r="A120" i="27"/>
  <c r="Y122" i="22"/>
  <c r="AD122" i="22" s="1"/>
  <c r="F122" i="27" s="1"/>
  <c r="A122" i="27"/>
  <c r="A124" i="27"/>
  <c r="A128" i="27"/>
  <c r="A132" i="27"/>
  <c r="A136" i="27"/>
  <c r="A140" i="27"/>
  <c r="A144" i="27"/>
  <c r="A148" i="27"/>
  <c r="A152" i="27"/>
  <c r="A160" i="27"/>
  <c r="A164" i="27"/>
  <c r="A180" i="27"/>
  <c r="A184" i="27"/>
  <c r="A188" i="27"/>
  <c r="A190" i="27"/>
  <c r="A194" i="27"/>
  <c r="A202" i="27"/>
  <c r="A206" i="27"/>
  <c r="A210" i="27"/>
  <c r="A214" i="27"/>
  <c r="A218" i="27"/>
  <c r="A222" i="27"/>
  <c r="A226" i="27"/>
  <c r="A230" i="27"/>
  <c r="A234" i="27"/>
  <c r="A238" i="27"/>
  <c r="A242" i="27"/>
  <c r="A244" i="27"/>
  <c r="A246" i="27"/>
  <c r="A250" i="27"/>
  <c r="A254" i="27"/>
  <c r="A258" i="27"/>
  <c r="A262" i="27"/>
  <c r="A266" i="27"/>
  <c r="A270" i="27"/>
  <c r="A274" i="27"/>
  <c r="A278" i="27"/>
  <c r="A282" i="27"/>
  <c r="A286" i="27"/>
  <c r="A290" i="27"/>
  <c r="A292" i="27"/>
  <c r="A294" i="27"/>
  <c r="A296" i="27"/>
  <c r="A298" i="27"/>
  <c r="A302" i="27"/>
  <c r="A306" i="27"/>
  <c r="A310" i="27"/>
  <c r="A314" i="27"/>
  <c r="A318" i="27"/>
  <c r="A322" i="27"/>
  <c r="A326" i="27"/>
  <c r="A330" i="27"/>
  <c r="A334" i="27"/>
  <c r="A338" i="27"/>
  <c r="A342" i="27"/>
  <c r="A346" i="27"/>
  <c r="A350" i="27"/>
  <c r="A354" i="27"/>
  <c r="A358" i="27"/>
  <c r="A362" i="27"/>
  <c r="A366" i="27"/>
  <c r="A370" i="27"/>
  <c r="A374" i="27"/>
  <c r="A378" i="27"/>
  <c r="A382" i="27"/>
  <c r="A386" i="27"/>
  <c r="A390" i="27"/>
  <c r="A394" i="27"/>
  <c r="A398" i="27"/>
  <c r="A402" i="27"/>
  <c r="A406" i="27"/>
  <c r="A410" i="27"/>
  <c r="A414" i="27"/>
  <c r="A418" i="27"/>
  <c r="A422" i="27"/>
  <c r="A426" i="27"/>
  <c r="A430" i="27"/>
  <c r="A434" i="27"/>
  <c r="A438" i="27"/>
  <c r="A446" i="27"/>
  <c r="A450" i="27"/>
  <c r="A454" i="27"/>
  <c r="A458" i="27"/>
  <c r="A462" i="27"/>
  <c r="A466" i="27"/>
  <c r="A470" i="27"/>
  <c r="A474" i="27"/>
  <c r="A478" i="27"/>
  <c r="A484" i="27"/>
  <c r="A488" i="27"/>
  <c r="A492" i="27"/>
  <c r="A11" i="27"/>
  <c r="A15" i="27"/>
  <c r="Y17" i="22"/>
  <c r="AD17" i="22" s="1"/>
  <c r="F17" i="27" s="1"/>
  <c r="A17" i="27"/>
  <c r="A19" i="27"/>
  <c r="A23" i="27"/>
  <c r="A27" i="27"/>
  <c r="A31" i="27"/>
  <c r="A35" i="27"/>
  <c r="A39" i="27"/>
  <c r="A43" i="27"/>
  <c r="A47" i="27"/>
  <c r="A51" i="27"/>
  <c r="A55" i="27"/>
  <c r="A59" i="27"/>
  <c r="A63" i="27"/>
  <c r="A67" i="27"/>
  <c r="A71" i="27"/>
  <c r="A75" i="27"/>
  <c r="A79" i="27"/>
  <c r="A83" i="27"/>
  <c r="A87" i="27"/>
  <c r="A91" i="27"/>
  <c r="A99" i="27"/>
  <c r="A115" i="27"/>
  <c r="AA115" i="22"/>
  <c r="AF115" i="22" s="1"/>
  <c r="B115" i="27" s="1"/>
  <c r="Z115" i="22"/>
  <c r="AE115" i="22" s="1"/>
  <c r="D115" i="27" s="1"/>
  <c r="A133" i="27"/>
  <c r="Y133" i="22"/>
  <c r="AD133" i="22" s="1"/>
  <c r="F133" i="27" s="1"/>
  <c r="AC133" i="22"/>
  <c r="AH133" i="22" s="1"/>
  <c r="C133" i="27" s="1"/>
  <c r="Z133" i="22"/>
  <c r="AE133" i="22" s="1"/>
  <c r="D133" i="27" s="1"/>
  <c r="A135" i="27"/>
  <c r="Z135" i="22"/>
  <c r="AE135" i="22" s="1"/>
  <c r="D135" i="27" s="1"/>
  <c r="Y135" i="22"/>
  <c r="AD135" i="22" s="1"/>
  <c r="F135" i="27" s="1"/>
  <c r="AC135" i="22"/>
  <c r="AH135" i="22" s="1"/>
  <c r="C135" i="27" s="1"/>
  <c r="A139" i="27"/>
  <c r="Z139" i="22"/>
  <c r="AE139" i="22" s="1"/>
  <c r="D139" i="27" s="1"/>
  <c r="Y139" i="22"/>
  <c r="AD139" i="22" s="1"/>
  <c r="F139" i="27" s="1"/>
  <c r="AC139" i="22"/>
  <c r="AH139" i="22" s="1"/>
  <c r="C139" i="27" s="1"/>
  <c r="A143" i="27"/>
  <c r="Z143" i="22"/>
  <c r="AE143" i="22" s="1"/>
  <c r="D143" i="27" s="1"/>
  <c r="AA143" i="22"/>
  <c r="AF143" i="22" s="1"/>
  <c r="B143" i="27" s="1"/>
  <c r="A147" i="27"/>
  <c r="Z147" i="22"/>
  <c r="AE147" i="22" s="1"/>
  <c r="D147" i="27" s="1"/>
  <c r="Y147" i="22"/>
  <c r="AD147" i="22" s="1"/>
  <c r="F147" i="27" s="1"/>
  <c r="AC147" i="22"/>
  <c r="AH147" i="22" s="1"/>
  <c r="C147" i="27" s="1"/>
  <c r="A151" i="27"/>
  <c r="Z151" i="22"/>
  <c r="AE151" i="22" s="1"/>
  <c r="D151" i="27" s="1"/>
  <c r="Y151" i="22"/>
  <c r="AD151" i="22" s="1"/>
  <c r="F151" i="27" s="1"/>
  <c r="AC151" i="22"/>
  <c r="AH151" i="22" s="1"/>
  <c r="C151" i="27" s="1"/>
  <c r="A179" i="27"/>
  <c r="Y179" i="22"/>
  <c r="AD179" i="22" s="1"/>
  <c r="F179" i="27" s="1"/>
  <c r="AC179" i="22"/>
  <c r="AH179" i="22" s="1"/>
  <c r="C179" i="27" s="1"/>
  <c r="AB179" i="22"/>
  <c r="AG179" i="22" s="1"/>
  <c r="E179" i="27" s="1"/>
  <c r="AC112" i="22"/>
  <c r="AH112" i="22" s="1"/>
  <c r="C112" i="27" s="1"/>
  <c r="Y112" i="22"/>
  <c r="AD112" i="22" s="1"/>
  <c r="F112" i="27" s="1"/>
  <c r="AC120" i="22"/>
  <c r="AH120" i="22" s="1"/>
  <c r="C120" i="27" s="1"/>
  <c r="Y120" i="22"/>
  <c r="AD120" i="22" s="1"/>
  <c r="F120" i="27" s="1"/>
  <c r="AC160" i="22"/>
  <c r="AH160" i="22" s="1"/>
  <c r="C160" i="27" s="1"/>
  <c r="Y160" i="22"/>
  <c r="AD160" i="22" s="1"/>
  <c r="F160" i="27" s="1"/>
  <c r="AC240" i="22"/>
  <c r="AH240" i="22" s="1"/>
  <c r="C240" i="27" s="1"/>
  <c r="Y240" i="22"/>
  <c r="AD240" i="22" s="1"/>
  <c r="F240" i="27" s="1"/>
  <c r="Z240" i="22"/>
  <c r="AE240" i="22" s="1"/>
  <c r="D240" i="27" s="1"/>
  <c r="AA244" i="22"/>
  <c r="AF244" i="22" s="1"/>
  <c r="B244" i="27" s="1"/>
  <c r="AC248" i="22"/>
  <c r="AH248" i="22" s="1"/>
  <c r="C248" i="27" s="1"/>
  <c r="Y248" i="22"/>
  <c r="AD248" i="22" s="1"/>
  <c r="F248" i="27" s="1"/>
  <c r="Z248" i="22"/>
  <c r="AE248" i="22" s="1"/>
  <c r="D248" i="27" s="1"/>
  <c r="AC252" i="22"/>
  <c r="AH252" i="22" s="1"/>
  <c r="C252" i="27" s="1"/>
  <c r="Y252" i="22"/>
  <c r="AD252" i="22" s="1"/>
  <c r="F252" i="27" s="1"/>
  <c r="Z252" i="22"/>
  <c r="AE252" i="22" s="1"/>
  <c r="D252" i="27" s="1"/>
  <c r="AC256" i="22"/>
  <c r="AH256" i="22" s="1"/>
  <c r="C256" i="27" s="1"/>
  <c r="Y256" i="22"/>
  <c r="AD256" i="22" s="1"/>
  <c r="F256" i="27" s="1"/>
  <c r="Z256" i="22"/>
  <c r="AE256" i="22" s="1"/>
  <c r="D256" i="27" s="1"/>
  <c r="AC260" i="22"/>
  <c r="AH260" i="22" s="1"/>
  <c r="C260" i="27" s="1"/>
  <c r="Y260" i="22"/>
  <c r="AD260" i="22" s="1"/>
  <c r="F260" i="27" s="1"/>
  <c r="Z260" i="22"/>
  <c r="AE260" i="22" s="1"/>
  <c r="D260" i="27" s="1"/>
  <c r="AC264" i="22"/>
  <c r="AH264" i="22" s="1"/>
  <c r="C264" i="27" s="1"/>
  <c r="Y264" i="22"/>
  <c r="AD264" i="22" s="1"/>
  <c r="F264" i="27" s="1"/>
  <c r="Z264" i="22"/>
  <c r="AE264" i="22" s="1"/>
  <c r="D264" i="27" s="1"/>
  <c r="AC268" i="22"/>
  <c r="AH268" i="22" s="1"/>
  <c r="C268" i="27" s="1"/>
  <c r="Y268" i="22"/>
  <c r="AD268" i="22" s="1"/>
  <c r="F268" i="27" s="1"/>
  <c r="Z268" i="22"/>
  <c r="AE268" i="22" s="1"/>
  <c r="D268" i="27" s="1"/>
  <c r="AC272" i="22"/>
  <c r="AH272" i="22" s="1"/>
  <c r="C272" i="27" s="1"/>
  <c r="Y272" i="22"/>
  <c r="AD272" i="22" s="1"/>
  <c r="F272" i="27" s="1"/>
  <c r="Z272" i="22"/>
  <c r="AE272" i="22" s="1"/>
  <c r="D272" i="27" s="1"/>
  <c r="AC276" i="22"/>
  <c r="AH276" i="22" s="1"/>
  <c r="C276" i="27" s="1"/>
  <c r="Y276" i="22"/>
  <c r="AD276" i="22" s="1"/>
  <c r="F276" i="27" s="1"/>
  <c r="Z276" i="22"/>
  <c r="AE276" i="22" s="1"/>
  <c r="D276" i="27" s="1"/>
  <c r="AC280" i="22"/>
  <c r="AH280" i="22" s="1"/>
  <c r="C280" i="27" s="1"/>
  <c r="Y280" i="22"/>
  <c r="AD280" i="22" s="1"/>
  <c r="F280" i="27" s="1"/>
  <c r="Z280" i="22"/>
  <c r="AE280" i="22" s="1"/>
  <c r="D280" i="27" s="1"/>
  <c r="AC284" i="22"/>
  <c r="AH284" i="22" s="1"/>
  <c r="C284" i="27" s="1"/>
  <c r="Y284" i="22"/>
  <c r="AD284" i="22" s="1"/>
  <c r="F284" i="27" s="1"/>
  <c r="Z284" i="22"/>
  <c r="AE284" i="22" s="1"/>
  <c r="D284" i="27" s="1"/>
  <c r="AC288" i="22"/>
  <c r="AH288" i="22" s="1"/>
  <c r="C288" i="27" s="1"/>
  <c r="Y288" i="22"/>
  <c r="AD288" i="22" s="1"/>
  <c r="F288" i="27" s="1"/>
  <c r="Z288" i="22"/>
  <c r="AE288" i="22" s="1"/>
  <c r="D288" i="27" s="1"/>
  <c r="AA292" i="22"/>
  <c r="AF292" i="22" s="1"/>
  <c r="B292" i="27" s="1"/>
  <c r="AA296" i="22"/>
  <c r="AF296" i="22" s="1"/>
  <c r="B296" i="27" s="1"/>
  <c r="AC300" i="22"/>
  <c r="AH300" i="22" s="1"/>
  <c r="C300" i="27" s="1"/>
  <c r="Y300" i="22"/>
  <c r="AD300" i="22" s="1"/>
  <c r="F300" i="27" s="1"/>
  <c r="Z300" i="22"/>
  <c r="AE300" i="22" s="1"/>
  <c r="D300" i="27" s="1"/>
  <c r="AC304" i="22"/>
  <c r="AH304" i="22" s="1"/>
  <c r="C304" i="27" s="1"/>
  <c r="Y304" i="22"/>
  <c r="AD304" i="22" s="1"/>
  <c r="F304" i="27" s="1"/>
  <c r="Z304" i="22"/>
  <c r="AE304" i="22" s="1"/>
  <c r="D304" i="27" s="1"/>
  <c r="AC308" i="22"/>
  <c r="AH308" i="22" s="1"/>
  <c r="C308" i="27" s="1"/>
  <c r="Y308" i="22"/>
  <c r="AD308" i="22" s="1"/>
  <c r="F308" i="27" s="1"/>
  <c r="Z308" i="22"/>
  <c r="AE308" i="22" s="1"/>
  <c r="D308" i="27" s="1"/>
  <c r="AC312" i="22"/>
  <c r="AH312" i="22" s="1"/>
  <c r="C312" i="27" s="1"/>
  <c r="Y312" i="22"/>
  <c r="AD312" i="22" s="1"/>
  <c r="F312" i="27" s="1"/>
  <c r="Z312" i="22"/>
  <c r="AE312" i="22" s="1"/>
  <c r="D312" i="27" s="1"/>
  <c r="AC316" i="22"/>
  <c r="AH316" i="22" s="1"/>
  <c r="C316" i="27" s="1"/>
  <c r="Y316" i="22"/>
  <c r="AD316" i="22" s="1"/>
  <c r="F316" i="27" s="1"/>
  <c r="Z316" i="22"/>
  <c r="AE316" i="22" s="1"/>
  <c r="D316" i="27" s="1"/>
  <c r="AC320" i="22"/>
  <c r="AH320" i="22" s="1"/>
  <c r="C320" i="27" s="1"/>
  <c r="Y320" i="22"/>
  <c r="AD320" i="22" s="1"/>
  <c r="F320" i="27" s="1"/>
  <c r="Z320" i="22"/>
  <c r="AE320" i="22" s="1"/>
  <c r="D320" i="27" s="1"/>
  <c r="AC324" i="22"/>
  <c r="AH324" i="22" s="1"/>
  <c r="C324" i="27" s="1"/>
  <c r="Y324" i="22"/>
  <c r="AD324" i="22" s="1"/>
  <c r="F324" i="27" s="1"/>
  <c r="Z324" i="22"/>
  <c r="AE324" i="22" s="1"/>
  <c r="D324" i="27" s="1"/>
  <c r="AC328" i="22"/>
  <c r="AH328" i="22" s="1"/>
  <c r="C328" i="27" s="1"/>
  <c r="Y328" i="22"/>
  <c r="AD328" i="22" s="1"/>
  <c r="F328" i="27" s="1"/>
  <c r="Z328" i="22"/>
  <c r="AE328" i="22" s="1"/>
  <c r="D328" i="27" s="1"/>
  <c r="AC332" i="22"/>
  <c r="AH332" i="22" s="1"/>
  <c r="C332" i="27" s="1"/>
  <c r="Y332" i="22"/>
  <c r="AD332" i="22" s="1"/>
  <c r="F332" i="27" s="1"/>
  <c r="Z332" i="22"/>
  <c r="AE332" i="22" s="1"/>
  <c r="D332" i="27" s="1"/>
  <c r="AC336" i="22"/>
  <c r="AH336" i="22" s="1"/>
  <c r="C336" i="27" s="1"/>
  <c r="Y336" i="22"/>
  <c r="AD336" i="22" s="1"/>
  <c r="F336" i="27" s="1"/>
  <c r="Z336" i="22"/>
  <c r="AE336" i="22" s="1"/>
  <c r="D336" i="27" s="1"/>
  <c r="AA340" i="22"/>
  <c r="AF340" i="22" s="1"/>
  <c r="B340" i="27" s="1"/>
  <c r="Z340" i="22"/>
  <c r="AE340" i="22" s="1"/>
  <c r="D340" i="27" s="1"/>
  <c r="AC344" i="22"/>
  <c r="AH344" i="22" s="1"/>
  <c r="C344" i="27" s="1"/>
  <c r="Y344" i="22"/>
  <c r="AD344" i="22" s="1"/>
  <c r="F344" i="27" s="1"/>
  <c r="Z344" i="22"/>
  <c r="AE344" i="22" s="1"/>
  <c r="D344" i="27" s="1"/>
  <c r="AA348" i="22"/>
  <c r="AF348" i="22" s="1"/>
  <c r="B348" i="27" s="1"/>
  <c r="Z348" i="22"/>
  <c r="AE348" i="22" s="1"/>
  <c r="D348" i="27" s="1"/>
  <c r="AB352" i="22"/>
  <c r="AG352" i="22" s="1"/>
  <c r="E352" i="27" s="1"/>
  <c r="Z352" i="22"/>
  <c r="AE352" i="22" s="1"/>
  <c r="D352" i="27" s="1"/>
  <c r="AC354" i="22"/>
  <c r="AH354" i="22" s="1"/>
  <c r="C354" i="27" s="1"/>
  <c r="Y354" i="22"/>
  <c r="AD354" i="22" s="1"/>
  <c r="F354" i="27" s="1"/>
  <c r="AC356" i="22"/>
  <c r="AH356" i="22" s="1"/>
  <c r="C356" i="27" s="1"/>
  <c r="Y356" i="22"/>
  <c r="AD356" i="22" s="1"/>
  <c r="F356" i="27" s="1"/>
  <c r="Z356" i="22"/>
  <c r="AE356" i="22" s="1"/>
  <c r="D356" i="27" s="1"/>
  <c r="AC360" i="22"/>
  <c r="AH360" i="22" s="1"/>
  <c r="C360" i="27" s="1"/>
  <c r="Y360" i="22"/>
  <c r="AD360" i="22" s="1"/>
  <c r="F360" i="27" s="1"/>
  <c r="Z360" i="22"/>
  <c r="AE360" i="22" s="1"/>
  <c r="D360" i="27" s="1"/>
  <c r="AA364" i="22"/>
  <c r="AF364" i="22" s="1"/>
  <c r="B364" i="27" s="1"/>
  <c r="Z364" i="22"/>
  <c r="AE364" i="22" s="1"/>
  <c r="D364" i="27" s="1"/>
  <c r="AA368" i="22"/>
  <c r="AF368" i="22" s="1"/>
  <c r="B368" i="27" s="1"/>
  <c r="Z368" i="22"/>
  <c r="AE368" i="22" s="1"/>
  <c r="D368" i="27" s="1"/>
  <c r="AA372" i="22"/>
  <c r="AF372" i="22" s="1"/>
  <c r="B372" i="27" s="1"/>
  <c r="Z372" i="22"/>
  <c r="AE372" i="22" s="1"/>
  <c r="D372" i="27" s="1"/>
  <c r="AC376" i="22"/>
  <c r="AH376" i="22" s="1"/>
  <c r="C376" i="27" s="1"/>
  <c r="Y376" i="22"/>
  <c r="AD376" i="22" s="1"/>
  <c r="F376" i="27" s="1"/>
  <c r="Z376" i="22"/>
  <c r="AE376" i="22" s="1"/>
  <c r="D376" i="27" s="1"/>
  <c r="AC380" i="22"/>
  <c r="AH380" i="22" s="1"/>
  <c r="C380" i="27" s="1"/>
  <c r="Y380" i="22"/>
  <c r="AD380" i="22" s="1"/>
  <c r="F380" i="27" s="1"/>
  <c r="Z380" i="22"/>
  <c r="AE380" i="22" s="1"/>
  <c r="D380" i="27" s="1"/>
  <c r="AC384" i="22"/>
  <c r="AH384" i="22" s="1"/>
  <c r="C384" i="27" s="1"/>
  <c r="Y384" i="22"/>
  <c r="AD384" i="22" s="1"/>
  <c r="F384" i="27" s="1"/>
  <c r="Z384" i="22"/>
  <c r="AE384" i="22" s="1"/>
  <c r="D384" i="27" s="1"/>
  <c r="AC388" i="22"/>
  <c r="AH388" i="22" s="1"/>
  <c r="C388" i="27" s="1"/>
  <c r="Y388" i="22"/>
  <c r="AD388" i="22" s="1"/>
  <c r="F388" i="27" s="1"/>
  <c r="Z388" i="22"/>
  <c r="AE388" i="22" s="1"/>
  <c r="D388" i="27" s="1"/>
  <c r="AA392" i="22"/>
  <c r="AF392" i="22" s="1"/>
  <c r="B392" i="27" s="1"/>
  <c r="Z392" i="22"/>
  <c r="AE392" i="22" s="1"/>
  <c r="D392" i="27" s="1"/>
  <c r="AC396" i="22"/>
  <c r="AH396" i="22" s="1"/>
  <c r="C396" i="27" s="1"/>
  <c r="Y396" i="22"/>
  <c r="AD396" i="22" s="1"/>
  <c r="F396" i="27" s="1"/>
  <c r="Z396" i="22"/>
  <c r="AE396" i="22" s="1"/>
  <c r="D396" i="27" s="1"/>
  <c r="AC398" i="22"/>
  <c r="AH398" i="22" s="1"/>
  <c r="C398" i="27" s="1"/>
  <c r="Y398" i="22"/>
  <c r="AD398" i="22" s="1"/>
  <c r="F398" i="27" s="1"/>
  <c r="AC400" i="22"/>
  <c r="AH400" i="22" s="1"/>
  <c r="C400" i="27" s="1"/>
  <c r="Y400" i="22"/>
  <c r="AD400" i="22" s="1"/>
  <c r="F400" i="27" s="1"/>
  <c r="Z400" i="22"/>
  <c r="AE400" i="22" s="1"/>
  <c r="D400" i="27" s="1"/>
  <c r="AC402" i="22"/>
  <c r="AH402" i="22" s="1"/>
  <c r="C402" i="27" s="1"/>
  <c r="Y402" i="22"/>
  <c r="AD402" i="22" s="1"/>
  <c r="F402" i="27" s="1"/>
  <c r="AA404" i="22"/>
  <c r="AF404" i="22" s="1"/>
  <c r="B404" i="27" s="1"/>
  <c r="Z404" i="22"/>
  <c r="AE404" i="22" s="1"/>
  <c r="D404" i="27" s="1"/>
  <c r="AC408" i="22"/>
  <c r="AH408" i="22" s="1"/>
  <c r="C408" i="27" s="1"/>
  <c r="Y408" i="22"/>
  <c r="AD408" i="22" s="1"/>
  <c r="F408" i="27" s="1"/>
  <c r="Z408" i="22"/>
  <c r="AE408" i="22" s="1"/>
  <c r="D408" i="27" s="1"/>
  <c r="AC412" i="22"/>
  <c r="AH412" i="22" s="1"/>
  <c r="C412" i="27" s="1"/>
  <c r="Y412" i="22"/>
  <c r="AD412" i="22" s="1"/>
  <c r="F412" i="27" s="1"/>
  <c r="Z412" i="22"/>
  <c r="AE412" i="22" s="1"/>
  <c r="D412" i="27" s="1"/>
  <c r="AA416" i="22"/>
  <c r="AF416" i="22" s="1"/>
  <c r="B416" i="27" s="1"/>
  <c r="Z416" i="22"/>
  <c r="AE416" i="22" s="1"/>
  <c r="D416" i="27" s="1"/>
  <c r="AC420" i="22"/>
  <c r="AH420" i="22" s="1"/>
  <c r="C420" i="27" s="1"/>
  <c r="Y420" i="22"/>
  <c r="AD420" i="22" s="1"/>
  <c r="F420" i="27" s="1"/>
  <c r="Z420" i="22"/>
  <c r="AE420" i="22" s="1"/>
  <c r="D420" i="27" s="1"/>
  <c r="AC424" i="22"/>
  <c r="AH424" i="22" s="1"/>
  <c r="C424" i="27" s="1"/>
  <c r="Y424" i="22"/>
  <c r="AD424" i="22" s="1"/>
  <c r="F424" i="27" s="1"/>
  <c r="Z424" i="22"/>
  <c r="AE424" i="22" s="1"/>
  <c r="D424" i="27" s="1"/>
  <c r="AC428" i="22"/>
  <c r="AH428" i="22" s="1"/>
  <c r="C428" i="27" s="1"/>
  <c r="Y428" i="22"/>
  <c r="AD428" i="22" s="1"/>
  <c r="F428" i="27" s="1"/>
  <c r="Z428" i="22"/>
  <c r="AE428" i="22" s="1"/>
  <c r="D428" i="27" s="1"/>
  <c r="AC430" i="22"/>
  <c r="AH430" i="22" s="1"/>
  <c r="C430" i="27" s="1"/>
  <c r="Y430" i="22"/>
  <c r="AD430" i="22" s="1"/>
  <c r="F430" i="27" s="1"/>
  <c r="AC432" i="22"/>
  <c r="AH432" i="22" s="1"/>
  <c r="C432" i="27" s="1"/>
  <c r="Y432" i="22"/>
  <c r="AD432" i="22" s="1"/>
  <c r="F432" i="27" s="1"/>
  <c r="Z432" i="22"/>
  <c r="AE432" i="22" s="1"/>
  <c r="D432" i="27" s="1"/>
  <c r="AA436" i="22"/>
  <c r="AF436" i="22" s="1"/>
  <c r="B436" i="27" s="1"/>
  <c r="Z436" i="22"/>
  <c r="AE436" i="22" s="1"/>
  <c r="D436" i="27" s="1"/>
  <c r="AC440" i="22"/>
  <c r="AH440" i="22" s="1"/>
  <c r="C440" i="27" s="1"/>
  <c r="Y440" i="22"/>
  <c r="AD440" i="22" s="1"/>
  <c r="F440" i="27" s="1"/>
  <c r="Z440" i="22"/>
  <c r="AE440" i="22" s="1"/>
  <c r="D440" i="27" s="1"/>
  <c r="Z442" i="22"/>
  <c r="AE442" i="22" s="1"/>
  <c r="D442" i="27" s="1"/>
  <c r="AC442" i="22"/>
  <c r="AH442" i="22" s="1"/>
  <c r="C442" i="27" s="1"/>
  <c r="Y442" i="22"/>
  <c r="AD442" i="22" s="1"/>
  <c r="F442" i="27" s="1"/>
  <c r="AC444" i="22"/>
  <c r="AH444" i="22" s="1"/>
  <c r="C444" i="27" s="1"/>
  <c r="Y444" i="22"/>
  <c r="AD444" i="22" s="1"/>
  <c r="F444" i="27" s="1"/>
  <c r="Z444" i="22"/>
  <c r="AE444" i="22" s="1"/>
  <c r="D444" i="27" s="1"/>
  <c r="AC448" i="22"/>
  <c r="AH448" i="22" s="1"/>
  <c r="C448" i="27" s="1"/>
  <c r="Y448" i="22"/>
  <c r="AD448" i="22" s="1"/>
  <c r="F448" i="27" s="1"/>
  <c r="Z448" i="22"/>
  <c r="AE448" i="22" s="1"/>
  <c r="D448" i="27" s="1"/>
  <c r="AA452" i="22"/>
  <c r="AF452" i="22" s="1"/>
  <c r="B452" i="27" s="1"/>
  <c r="Z452" i="22"/>
  <c r="AE452" i="22" s="1"/>
  <c r="D452" i="27" s="1"/>
  <c r="AC456" i="22"/>
  <c r="AH456" i="22" s="1"/>
  <c r="C456" i="27" s="1"/>
  <c r="Y456" i="22"/>
  <c r="AD456" i="22" s="1"/>
  <c r="F456" i="27" s="1"/>
  <c r="Z456" i="22"/>
  <c r="AE456" i="22" s="1"/>
  <c r="D456" i="27" s="1"/>
  <c r="AC460" i="22"/>
  <c r="AH460" i="22" s="1"/>
  <c r="C460" i="27" s="1"/>
  <c r="Y460" i="22"/>
  <c r="AD460" i="22" s="1"/>
  <c r="F460" i="27" s="1"/>
  <c r="Z460" i="22"/>
  <c r="AE460" i="22" s="1"/>
  <c r="D460" i="27" s="1"/>
  <c r="AA464" i="22"/>
  <c r="AF464" i="22" s="1"/>
  <c r="B464" i="27" s="1"/>
  <c r="Z464" i="22"/>
  <c r="AE464" i="22" s="1"/>
  <c r="D464" i="27" s="1"/>
  <c r="AC468" i="22"/>
  <c r="AH468" i="22" s="1"/>
  <c r="C468" i="27" s="1"/>
  <c r="Y468" i="22"/>
  <c r="AD468" i="22" s="1"/>
  <c r="F468" i="27" s="1"/>
  <c r="Z468" i="22"/>
  <c r="AE468" i="22" s="1"/>
  <c r="D468" i="27" s="1"/>
  <c r="AC472" i="22"/>
  <c r="AH472" i="22" s="1"/>
  <c r="C472" i="27" s="1"/>
  <c r="Y472" i="22"/>
  <c r="AD472" i="22" s="1"/>
  <c r="F472" i="27" s="1"/>
  <c r="Z472" i="22"/>
  <c r="AE472" i="22" s="1"/>
  <c r="D472" i="27" s="1"/>
  <c r="Z476" i="22"/>
  <c r="AE476" i="22" s="1"/>
  <c r="D476" i="27" s="1"/>
  <c r="AA476" i="22"/>
  <c r="AF476" i="22" s="1"/>
  <c r="B476" i="27" s="1"/>
  <c r="Z480" i="22"/>
  <c r="AE480" i="22" s="1"/>
  <c r="D480" i="27" s="1"/>
  <c r="Y480" i="22"/>
  <c r="AD480" i="22" s="1"/>
  <c r="F480" i="27" s="1"/>
  <c r="AC482" i="22"/>
  <c r="AH482" i="22" s="1"/>
  <c r="C482" i="27" s="1"/>
  <c r="Y482" i="22"/>
  <c r="AD482" i="22" s="1"/>
  <c r="F482" i="27" s="1"/>
  <c r="Z482" i="22"/>
  <c r="AE482" i="22" s="1"/>
  <c r="D482" i="27" s="1"/>
  <c r="AC484" i="22"/>
  <c r="AH484" i="22" s="1"/>
  <c r="C484" i="27" s="1"/>
  <c r="Y484" i="22"/>
  <c r="AD484" i="22" s="1"/>
  <c r="F484" i="27" s="1"/>
  <c r="Z486" i="22"/>
  <c r="AE486" i="22" s="1"/>
  <c r="D486" i="27" s="1"/>
  <c r="AA486" i="22"/>
  <c r="AF486" i="22" s="1"/>
  <c r="B486" i="27" s="1"/>
  <c r="AC490" i="22"/>
  <c r="AH490" i="22" s="1"/>
  <c r="C490" i="27" s="1"/>
  <c r="Y490" i="22"/>
  <c r="AD490" i="22" s="1"/>
  <c r="F490" i="27" s="1"/>
  <c r="Z490" i="22"/>
  <c r="AE490" i="22" s="1"/>
  <c r="D490" i="27" s="1"/>
  <c r="AC492" i="22"/>
  <c r="AH492" i="22" s="1"/>
  <c r="C492" i="27" s="1"/>
  <c r="Y492" i="22"/>
  <c r="AD492" i="22" s="1"/>
  <c r="F492" i="27" s="1"/>
  <c r="Z494" i="22"/>
  <c r="AE494" i="22" s="1"/>
  <c r="D494" i="27" s="1"/>
  <c r="AA494" i="22"/>
  <c r="AF494" i="22" s="1"/>
  <c r="B494" i="27" s="1"/>
  <c r="Z496" i="22"/>
  <c r="AE496" i="22" s="1"/>
  <c r="D496" i="27" s="1"/>
  <c r="AC496" i="22"/>
  <c r="AH496" i="22" s="1"/>
  <c r="C496" i="27" s="1"/>
  <c r="Y496" i="22"/>
  <c r="AD496" i="22" s="1"/>
  <c r="F496" i="27" s="1"/>
  <c r="Z498" i="22"/>
  <c r="AE498" i="22" s="1"/>
  <c r="D498" i="27" s="1"/>
  <c r="AA498" i="22"/>
  <c r="AF498" i="22" s="1"/>
  <c r="B498" i="27" s="1"/>
  <c r="Z500" i="22"/>
  <c r="AE500" i="22" s="1"/>
  <c r="D500" i="27" s="1"/>
  <c r="AC500" i="22"/>
  <c r="AH500" i="22" s="1"/>
  <c r="C500" i="27" s="1"/>
  <c r="Y500" i="22"/>
  <c r="AD500" i="22" s="1"/>
  <c r="F500" i="27" s="1"/>
  <c r="AC11" i="22"/>
  <c r="AH11" i="22" s="1"/>
  <c r="C11" i="27" s="1"/>
  <c r="Y11" i="22"/>
  <c r="AD11" i="22" s="1"/>
  <c r="F11" i="27" s="1"/>
  <c r="AC13" i="22"/>
  <c r="AH13" i="22" s="1"/>
  <c r="C13" i="27" s="1"/>
  <c r="Y13" i="22"/>
  <c r="AD13" i="22" s="1"/>
  <c r="F13" i="27" s="1"/>
  <c r="Z13" i="22"/>
  <c r="AE13" i="22" s="1"/>
  <c r="D13" i="27" s="1"/>
  <c r="AB17" i="22"/>
  <c r="AG17" i="22" s="1"/>
  <c r="E17" i="27" s="1"/>
  <c r="AC21" i="22"/>
  <c r="AH21" i="22" s="1"/>
  <c r="C21" i="27" s="1"/>
  <c r="Y21" i="22"/>
  <c r="AD21" i="22" s="1"/>
  <c r="F21" i="27" s="1"/>
  <c r="Z21" i="22"/>
  <c r="AE21" i="22" s="1"/>
  <c r="D21" i="27" s="1"/>
  <c r="AC25" i="22"/>
  <c r="AH25" i="22" s="1"/>
  <c r="C25" i="27" s="1"/>
  <c r="Y25" i="22"/>
  <c r="AD25" i="22" s="1"/>
  <c r="F25" i="27" s="1"/>
  <c r="Z25" i="22"/>
  <c r="AE25" i="22" s="1"/>
  <c r="D25" i="27" s="1"/>
  <c r="AC29" i="22"/>
  <c r="AH29" i="22" s="1"/>
  <c r="C29" i="27" s="1"/>
  <c r="Y29" i="22"/>
  <c r="AD29" i="22" s="1"/>
  <c r="F29" i="27" s="1"/>
  <c r="Z29" i="22"/>
  <c r="AE29" i="22" s="1"/>
  <c r="D29" i="27" s="1"/>
  <c r="AC33" i="22"/>
  <c r="AH33" i="22" s="1"/>
  <c r="C33" i="27" s="1"/>
  <c r="Y33" i="22"/>
  <c r="AD33" i="22" s="1"/>
  <c r="F33" i="27" s="1"/>
  <c r="Z33" i="22"/>
  <c r="AE33" i="22" s="1"/>
  <c r="D33" i="27" s="1"/>
  <c r="AC37" i="22"/>
  <c r="AH37" i="22" s="1"/>
  <c r="C37" i="27" s="1"/>
  <c r="Y37" i="22"/>
  <c r="AD37" i="22" s="1"/>
  <c r="F37" i="27" s="1"/>
  <c r="Z37" i="22"/>
  <c r="AE37" i="22" s="1"/>
  <c r="D37" i="27" s="1"/>
  <c r="AC41" i="22"/>
  <c r="AH41" i="22" s="1"/>
  <c r="C41" i="27" s="1"/>
  <c r="Y41" i="22"/>
  <c r="AD41" i="22" s="1"/>
  <c r="F41" i="27" s="1"/>
  <c r="Z41" i="22"/>
  <c r="AE41" i="22" s="1"/>
  <c r="D41" i="27" s="1"/>
  <c r="AC45" i="22"/>
  <c r="AH45" i="22" s="1"/>
  <c r="C45" i="27" s="1"/>
  <c r="Y45" i="22"/>
  <c r="AD45" i="22" s="1"/>
  <c r="F45" i="27" s="1"/>
  <c r="Z45" i="22"/>
  <c r="AE45" i="22" s="1"/>
  <c r="D45" i="27" s="1"/>
  <c r="AC49" i="22"/>
  <c r="AH49" i="22" s="1"/>
  <c r="C49" i="27" s="1"/>
  <c r="Y49" i="22"/>
  <c r="AD49" i="22" s="1"/>
  <c r="F49" i="27" s="1"/>
  <c r="Z49" i="22"/>
  <c r="AE49" i="22" s="1"/>
  <c r="D49" i="27" s="1"/>
  <c r="AC53" i="22"/>
  <c r="AH53" i="22" s="1"/>
  <c r="C53" i="27" s="1"/>
  <c r="Y53" i="22"/>
  <c r="AD53" i="22" s="1"/>
  <c r="F53" i="27" s="1"/>
  <c r="Z53" i="22"/>
  <c r="AE53" i="22" s="1"/>
  <c r="D53" i="27" s="1"/>
  <c r="AA57" i="22"/>
  <c r="AF57" i="22" s="1"/>
  <c r="B57" i="27" s="1"/>
  <c r="Z57" i="22"/>
  <c r="AE57" i="22" s="1"/>
  <c r="D57" i="27" s="1"/>
  <c r="AC61" i="22"/>
  <c r="AH61" i="22" s="1"/>
  <c r="C61" i="27" s="1"/>
  <c r="Y61" i="22"/>
  <c r="AD61" i="22" s="1"/>
  <c r="F61" i="27" s="1"/>
  <c r="Z61" i="22"/>
  <c r="AE61" i="22" s="1"/>
  <c r="D61" i="27" s="1"/>
  <c r="Z65" i="22"/>
  <c r="AE65" i="22" s="1"/>
  <c r="D65" i="27" s="1"/>
  <c r="AA65" i="22"/>
  <c r="AF65" i="22" s="1"/>
  <c r="B65" i="27" s="1"/>
  <c r="AC69" i="22"/>
  <c r="AH69" i="22" s="1"/>
  <c r="C69" i="27" s="1"/>
  <c r="Y69" i="22"/>
  <c r="AD69" i="22" s="1"/>
  <c r="F69" i="27" s="1"/>
  <c r="Z69" i="22"/>
  <c r="AE69" i="22" s="1"/>
  <c r="D69" i="27" s="1"/>
  <c r="AC73" i="22"/>
  <c r="AH73" i="22" s="1"/>
  <c r="C73" i="27" s="1"/>
  <c r="Y73" i="22"/>
  <c r="AD73" i="22" s="1"/>
  <c r="F73" i="27" s="1"/>
  <c r="Z73" i="22"/>
  <c r="AE73" i="22" s="1"/>
  <c r="D73" i="27" s="1"/>
  <c r="AC77" i="22"/>
  <c r="AH77" i="22" s="1"/>
  <c r="C77" i="27" s="1"/>
  <c r="Y77" i="22"/>
  <c r="AD77" i="22" s="1"/>
  <c r="F77" i="27" s="1"/>
  <c r="Z77" i="22"/>
  <c r="AE77" i="22" s="1"/>
  <c r="D77" i="27" s="1"/>
  <c r="AC79" i="22"/>
  <c r="AH79" i="22" s="1"/>
  <c r="C79" i="27" s="1"/>
  <c r="Y79" i="22"/>
  <c r="AD79" i="22" s="1"/>
  <c r="F79" i="27" s="1"/>
  <c r="AC81" i="22"/>
  <c r="AH81" i="22" s="1"/>
  <c r="C81" i="27" s="1"/>
  <c r="Y81" i="22"/>
  <c r="AD81" i="22" s="1"/>
  <c r="F81" i="27" s="1"/>
  <c r="Z81" i="22"/>
  <c r="AE81" i="22" s="1"/>
  <c r="D81" i="27" s="1"/>
  <c r="AA85" i="22"/>
  <c r="AF85" i="22" s="1"/>
  <c r="B85" i="27" s="1"/>
  <c r="Z85" i="22"/>
  <c r="AE85" i="22" s="1"/>
  <c r="D85" i="27" s="1"/>
  <c r="Z89" i="22"/>
  <c r="AE89" i="22" s="1"/>
  <c r="D89" i="27" s="1"/>
  <c r="AA89" i="22"/>
  <c r="AF89" i="22" s="1"/>
  <c r="B89" i="27" s="1"/>
  <c r="AC93" i="22"/>
  <c r="AH93" i="22" s="1"/>
  <c r="C93" i="27" s="1"/>
  <c r="Y93" i="22"/>
  <c r="AD93" i="22" s="1"/>
  <c r="F93" i="27" s="1"/>
  <c r="Z93" i="22"/>
  <c r="AE93" i="22" s="1"/>
  <c r="D93" i="27" s="1"/>
  <c r="Z95" i="22"/>
  <c r="AE95" i="22" s="1"/>
  <c r="D95" i="27" s="1"/>
  <c r="AC95" i="22"/>
  <c r="AH95" i="22" s="1"/>
  <c r="C95" i="27" s="1"/>
  <c r="Y95" i="22"/>
  <c r="AD95" i="22" s="1"/>
  <c r="F95" i="27" s="1"/>
  <c r="AC97" i="22"/>
  <c r="AH97" i="22" s="1"/>
  <c r="C97" i="27" s="1"/>
  <c r="Y97" i="22"/>
  <c r="AD97" i="22" s="1"/>
  <c r="F97" i="27" s="1"/>
  <c r="Z97" i="22"/>
  <c r="AE97" i="22" s="1"/>
  <c r="D97" i="27" s="1"/>
  <c r="AA103" i="22"/>
  <c r="AF103" i="22" s="1"/>
  <c r="B103" i="27" s="1"/>
  <c r="AB103" i="22"/>
  <c r="AG103" i="22" s="1"/>
  <c r="E103" i="27" s="1"/>
  <c r="AA107" i="22"/>
  <c r="AF107" i="22" s="1"/>
  <c r="B107" i="27" s="1"/>
  <c r="AB107" i="22"/>
  <c r="AG107" i="22" s="1"/>
  <c r="E107" i="27" s="1"/>
  <c r="Z111" i="22"/>
  <c r="AE111" i="22" s="1"/>
  <c r="D111" i="27" s="1"/>
  <c r="AA111" i="22"/>
  <c r="AF111" i="22" s="1"/>
  <c r="B111" i="27" s="1"/>
  <c r="Y115" i="22"/>
  <c r="AD115" i="22" s="1"/>
  <c r="F115" i="27" s="1"/>
  <c r="AB117" i="22"/>
  <c r="AG117" i="22" s="1"/>
  <c r="E117" i="27" s="1"/>
  <c r="AA119" i="22"/>
  <c r="AF119" i="22" s="1"/>
  <c r="B119" i="27" s="1"/>
  <c r="AB119" i="22"/>
  <c r="AG119" i="22" s="1"/>
  <c r="E119" i="27" s="1"/>
  <c r="Z123" i="22"/>
  <c r="AE123" i="22" s="1"/>
  <c r="D123" i="27" s="1"/>
  <c r="AA123" i="22"/>
  <c r="AF123" i="22" s="1"/>
  <c r="B123" i="27" s="1"/>
  <c r="AA127" i="22"/>
  <c r="AF127" i="22" s="1"/>
  <c r="B127" i="27" s="1"/>
  <c r="AB127" i="22"/>
  <c r="AG127" i="22" s="1"/>
  <c r="E127" i="27" s="1"/>
  <c r="AA131" i="22"/>
  <c r="AF131" i="22" s="1"/>
  <c r="B131" i="27" s="1"/>
  <c r="AB131" i="22"/>
  <c r="AG131" i="22" s="1"/>
  <c r="E131" i="27" s="1"/>
  <c r="AA133" i="22"/>
  <c r="AF133" i="22" s="1"/>
  <c r="B133" i="27" s="1"/>
  <c r="AB159" i="22"/>
  <c r="AG159" i="22" s="1"/>
  <c r="E159" i="27" s="1"/>
  <c r="AC159" i="22"/>
  <c r="AH159" i="22" s="1"/>
  <c r="C159" i="27" s="1"/>
  <c r="AA163" i="22"/>
  <c r="AF163" i="22" s="1"/>
  <c r="B163" i="27" s="1"/>
  <c r="AB163" i="22"/>
  <c r="AG163" i="22" s="1"/>
  <c r="E163" i="27" s="1"/>
  <c r="A183" i="27"/>
  <c r="A187" i="27"/>
  <c r="A193" i="27"/>
  <c r="A197" i="27"/>
  <c r="A201" i="27"/>
  <c r="A205" i="27"/>
  <c r="A209" i="27"/>
  <c r="A213" i="27"/>
  <c r="A217" i="27"/>
  <c r="A221" i="27"/>
  <c r="A225" i="27"/>
  <c r="A229" i="27"/>
  <c r="A233" i="27"/>
  <c r="A237" i="27"/>
  <c r="A241" i="27"/>
  <c r="A249" i="27"/>
  <c r="A253" i="27"/>
  <c r="A257" i="27"/>
  <c r="A261" i="27"/>
  <c r="A265" i="27"/>
  <c r="A269" i="27"/>
  <c r="A273" i="27"/>
  <c r="A277" i="27"/>
  <c r="A281" i="27"/>
  <c r="A285" i="27"/>
  <c r="A289" i="27"/>
  <c r="A293" i="27"/>
  <c r="A297" i="27"/>
  <c r="A301" i="27"/>
  <c r="A305" i="27"/>
  <c r="A309" i="27"/>
  <c r="A313" i="27"/>
  <c r="A317" i="27"/>
  <c r="A321" i="27"/>
  <c r="A325" i="27"/>
  <c r="A329" i="27"/>
  <c r="A333" i="27"/>
  <c r="A337" i="27"/>
  <c r="A341" i="27"/>
  <c r="A345" i="27"/>
  <c r="A349" i="27"/>
  <c r="A351" i="27"/>
  <c r="A353" i="27"/>
  <c r="A357" i="27"/>
  <c r="A361" i="27"/>
  <c r="A369" i="27"/>
  <c r="Z369" i="22"/>
  <c r="AE369" i="22" s="1"/>
  <c r="D369" i="27" s="1"/>
  <c r="AA369" i="22"/>
  <c r="AF369" i="22" s="1"/>
  <c r="B369" i="27" s="1"/>
  <c r="A373" i="27"/>
  <c r="Z373" i="22"/>
  <c r="AE373" i="22" s="1"/>
  <c r="D373" i="27" s="1"/>
  <c r="Y373" i="22"/>
  <c r="AD373" i="22" s="1"/>
  <c r="F373" i="27" s="1"/>
  <c r="AC373" i="22"/>
  <c r="AH373" i="22" s="1"/>
  <c r="C373" i="27" s="1"/>
  <c r="A377" i="27"/>
  <c r="Z377" i="22"/>
  <c r="AE377" i="22" s="1"/>
  <c r="D377" i="27" s="1"/>
  <c r="Y377" i="22"/>
  <c r="AD377" i="22" s="1"/>
  <c r="F377" i="27" s="1"/>
  <c r="AC377" i="22"/>
  <c r="AH377" i="22" s="1"/>
  <c r="C377" i="27" s="1"/>
  <c r="A381" i="27"/>
  <c r="Z381" i="22"/>
  <c r="AE381" i="22" s="1"/>
  <c r="D381" i="27" s="1"/>
  <c r="Y381" i="22"/>
  <c r="AD381" i="22" s="1"/>
  <c r="F381" i="27" s="1"/>
  <c r="AC381" i="22"/>
  <c r="AH381" i="22" s="1"/>
  <c r="C381" i="27" s="1"/>
  <c r="A385" i="27"/>
  <c r="Z385" i="22"/>
  <c r="AE385" i="22" s="1"/>
  <c r="D385" i="27" s="1"/>
  <c r="Y385" i="22"/>
  <c r="AD385" i="22" s="1"/>
  <c r="F385" i="27" s="1"/>
  <c r="AC385" i="22"/>
  <c r="AH385" i="22" s="1"/>
  <c r="C385" i="27" s="1"/>
  <c r="AC249" i="22"/>
  <c r="AH249" i="22" s="1"/>
  <c r="C249" i="27" s="1"/>
  <c r="Y249" i="22"/>
  <c r="AD249" i="22" s="1"/>
  <c r="F249" i="27" s="1"/>
  <c r="AC289" i="22"/>
  <c r="AH289" i="22" s="1"/>
  <c r="C289" i="27" s="1"/>
  <c r="Y289" i="22"/>
  <c r="AD289" i="22" s="1"/>
  <c r="F289" i="27" s="1"/>
  <c r="AC305" i="22"/>
  <c r="AH305" i="22" s="1"/>
  <c r="C305" i="27" s="1"/>
  <c r="Y305" i="22"/>
  <c r="AD305" i="22" s="1"/>
  <c r="F305" i="27" s="1"/>
  <c r="AC329" i="22"/>
  <c r="AH329" i="22" s="1"/>
  <c r="C329" i="27" s="1"/>
  <c r="Y329" i="22"/>
  <c r="AD329" i="22" s="1"/>
  <c r="F329" i="27" s="1"/>
  <c r="AA351" i="22"/>
  <c r="AF351" i="22" s="1"/>
  <c r="B351" i="27" s="1"/>
  <c r="A101" i="27"/>
  <c r="A105" i="27"/>
  <c r="A109" i="27"/>
  <c r="A113" i="27"/>
  <c r="A121" i="27"/>
  <c r="A125" i="27"/>
  <c r="A129" i="27"/>
  <c r="A137" i="27"/>
  <c r="A141" i="27"/>
  <c r="A145" i="27"/>
  <c r="A149" i="27"/>
  <c r="A153" i="27"/>
  <c r="A155" i="27"/>
  <c r="A157" i="27"/>
  <c r="A161" i="27"/>
  <c r="A165" i="27"/>
  <c r="A167" i="27"/>
  <c r="A169" i="27"/>
  <c r="A171" i="27"/>
  <c r="A173" i="27"/>
  <c r="A175" i="27"/>
  <c r="A177" i="27"/>
  <c r="A181" i="27"/>
  <c r="A185" i="27"/>
  <c r="A189" i="27"/>
  <c r="A191" i="27"/>
  <c r="A195" i="27"/>
  <c r="A199" i="27"/>
  <c r="A203" i="27"/>
  <c r="A207" i="27"/>
  <c r="A211" i="27"/>
  <c r="A215" i="27"/>
  <c r="A219" i="27"/>
  <c r="A223" i="27"/>
  <c r="A227" i="27"/>
  <c r="A231" i="27"/>
  <c r="A235" i="27"/>
  <c r="A239" i="27"/>
  <c r="A243" i="27"/>
  <c r="A245" i="27"/>
  <c r="A247" i="27"/>
  <c r="A251" i="27"/>
  <c r="A255" i="27"/>
  <c r="A259" i="27"/>
  <c r="A263" i="27"/>
  <c r="A267" i="27"/>
  <c r="A271" i="27"/>
  <c r="A275" i="27"/>
  <c r="A279" i="27"/>
  <c r="A283" i="27"/>
  <c r="A287" i="27"/>
  <c r="A291" i="27"/>
  <c r="A295" i="27"/>
  <c r="A299" i="27"/>
  <c r="A303" i="27"/>
  <c r="A307" i="27"/>
  <c r="A311" i="27"/>
  <c r="A315" i="27"/>
  <c r="A319" i="27"/>
  <c r="A323" i="27"/>
  <c r="A327" i="27"/>
  <c r="A331" i="27"/>
  <c r="A335" i="27"/>
  <c r="A339" i="27"/>
  <c r="A343" i="27"/>
  <c r="A347" i="27"/>
  <c r="A355" i="27"/>
  <c r="A359" i="27"/>
  <c r="A363" i="27"/>
  <c r="A365" i="27"/>
  <c r="Z365" i="22"/>
  <c r="AE365" i="22" s="1"/>
  <c r="D365" i="27" s="1"/>
  <c r="Y365" i="22"/>
  <c r="AD365" i="22" s="1"/>
  <c r="F365" i="27" s="1"/>
  <c r="A389" i="27"/>
  <c r="Z389" i="22"/>
  <c r="AE389" i="22" s="1"/>
  <c r="D389" i="27" s="1"/>
  <c r="Y389" i="22"/>
  <c r="AD389" i="22" s="1"/>
  <c r="F389" i="27" s="1"/>
  <c r="AC389" i="22"/>
  <c r="AH389" i="22" s="1"/>
  <c r="C389" i="27" s="1"/>
  <c r="A393" i="27"/>
  <c r="Z393" i="22"/>
  <c r="AE393" i="22" s="1"/>
  <c r="D393" i="27" s="1"/>
  <c r="Y393" i="22"/>
  <c r="AD393" i="22" s="1"/>
  <c r="F393" i="27" s="1"/>
  <c r="AC393" i="22"/>
  <c r="AH393" i="22" s="1"/>
  <c r="C393" i="27" s="1"/>
  <c r="A397" i="27"/>
  <c r="Z397" i="22"/>
  <c r="AE397" i="22" s="1"/>
  <c r="D397" i="27" s="1"/>
  <c r="Y397" i="22"/>
  <c r="AD397" i="22" s="1"/>
  <c r="F397" i="27" s="1"/>
  <c r="AC397" i="22"/>
  <c r="AH397" i="22" s="1"/>
  <c r="C397" i="27" s="1"/>
  <c r="A401" i="27"/>
  <c r="Z401" i="22"/>
  <c r="AE401" i="22" s="1"/>
  <c r="D401" i="27" s="1"/>
  <c r="Y401" i="22"/>
  <c r="AD401" i="22" s="1"/>
  <c r="F401" i="27" s="1"/>
  <c r="AC401" i="22"/>
  <c r="AH401" i="22" s="1"/>
  <c r="C401" i="27" s="1"/>
  <c r="A405" i="27"/>
  <c r="Z405" i="22"/>
  <c r="AE405" i="22" s="1"/>
  <c r="D405" i="27" s="1"/>
  <c r="Y405" i="22"/>
  <c r="AD405" i="22" s="1"/>
  <c r="F405" i="27" s="1"/>
  <c r="AC405" i="22"/>
  <c r="AH405" i="22" s="1"/>
  <c r="C405" i="27" s="1"/>
  <c r="AC129" i="22"/>
  <c r="AH129" i="22" s="1"/>
  <c r="C129" i="27" s="1"/>
  <c r="Y129" i="22"/>
  <c r="AD129" i="22" s="1"/>
  <c r="F129" i="27" s="1"/>
  <c r="AA155" i="22"/>
  <c r="AF155" i="22" s="1"/>
  <c r="B155" i="27" s="1"/>
  <c r="AC165" i="22"/>
  <c r="AH165" i="22" s="1"/>
  <c r="C165" i="27" s="1"/>
  <c r="Y165" i="22"/>
  <c r="AD165" i="22" s="1"/>
  <c r="F165" i="27" s="1"/>
  <c r="AB183" i="22"/>
  <c r="AG183" i="22" s="1"/>
  <c r="E183" i="27" s="1"/>
  <c r="AC183" i="22"/>
  <c r="AH183" i="22" s="1"/>
  <c r="C183" i="27" s="1"/>
  <c r="Y183" i="22"/>
  <c r="AD183" i="22" s="1"/>
  <c r="F183" i="27" s="1"/>
  <c r="AB187" i="22"/>
  <c r="AG187" i="22" s="1"/>
  <c r="E187" i="27" s="1"/>
  <c r="AC187" i="22"/>
  <c r="AH187" i="22" s="1"/>
  <c r="C187" i="27" s="1"/>
  <c r="Y187" i="22"/>
  <c r="AD187" i="22" s="1"/>
  <c r="F187" i="27" s="1"/>
  <c r="AB193" i="22"/>
  <c r="AG193" i="22" s="1"/>
  <c r="E193" i="27" s="1"/>
  <c r="AC193" i="22"/>
  <c r="AH193" i="22" s="1"/>
  <c r="C193" i="27" s="1"/>
  <c r="Y193" i="22"/>
  <c r="AD193" i="22" s="1"/>
  <c r="F193" i="27" s="1"/>
  <c r="AC197" i="22"/>
  <c r="AH197" i="22" s="1"/>
  <c r="C197" i="27" s="1"/>
  <c r="Y197" i="22"/>
  <c r="AD197" i="22" s="1"/>
  <c r="F197" i="27" s="1"/>
  <c r="Z197" i="22"/>
  <c r="AE197" i="22" s="1"/>
  <c r="D197" i="27" s="1"/>
  <c r="AC199" i="22"/>
  <c r="AH199" i="22" s="1"/>
  <c r="C199" i="27" s="1"/>
  <c r="Y199" i="22"/>
  <c r="AD199" i="22" s="1"/>
  <c r="F199" i="27" s="1"/>
  <c r="AA201" i="22"/>
  <c r="AF201" i="22" s="1"/>
  <c r="B201" i="27" s="1"/>
  <c r="Z201" i="22"/>
  <c r="AE201" i="22" s="1"/>
  <c r="D201" i="27" s="1"/>
  <c r="AC205" i="22"/>
  <c r="AH205" i="22" s="1"/>
  <c r="C205" i="27" s="1"/>
  <c r="Y205" i="22"/>
  <c r="AD205" i="22" s="1"/>
  <c r="F205" i="27" s="1"/>
  <c r="Z205" i="22"/>
  <c r="AE205" i="22" s="1"/>
  <c r="D205" i="27" s="1"/>
  <c r="AC209" i="22"/>
  <c r="AH209" i="22" s="1"/>
  <c r="C209" i="27" s="1"/>
  <c r="Y209" i="22"/>
  <c r="AD209" i="22" s="1"/>
  <c r="F209" i="27" s="1"/>
  <c r="Z209" i="22"/>
  <c r="AE209" i="22" s="1"/>
  <c r="D209" i="27" s="1"/>
  <c r="AC213" i="22"/>
  <c r="AH213" i="22" s="1"/>
  <c r="C213" i="27" s="1"/>
  <c r="Y213" i="22"/>
  <c r="AD213" i="22" s="1"/>
  <c r="F213" i="27" s="1"/>
  <c r="Z213" i="22"/>
  <c r="AE213" i="22" s="1"/>
  <c r="D213" i="27" s="1"/>
  <c r="AC217" i="22"/>
  <c r="AH217" i="22" s="1"/>
  <c r="C217" i="27" s="1"/>
  <c r="Y217" i="22"/>
  <c r="AD217" i="22" s="1"/>
  <c r="F217" i="27" s="1"/>
  <c r="Z217" i="22"/>
  <c r="AE217" i="22" s="1"/>
  <c r="D217" i="27" s="1"/>
  <c r="AC221" i="22"/>
  <c r="AH221" i="22" s="1"/>
  <c r="C221" i="27" s="1"/>
  <c r="Y221" i="22"/>
  <c r="AD221" i="22" s="1"/>
  <c r="F221" i="27" s="1"/>
  <c r="Z221" i="22"/>
  <c r="AE221" i="22" s="1"/>
  <c r="D221" i="27" s="1"/>
  <c r="AC225" i="22"/>
  <c r="AH225" i="22" s="1"/>
  <c r="C225" i="27" s="1"/>
  <c r="Y225" i="22"/>
  <c r="AD225" i="22" s="1"/>
  <c r="F225" i="27" s="1"/>
  <c r="Z225" i="22"/>
  <c r="AE225" i="22" s="1"/>
  <c r="D225" i="27" s="1"/>
  <c r="AC229" i="22"/>
  <c r="AH229" i="22" s="1"/>
  <c r="C229" i="27" s="1"/>
  <c r="Y229" i="22"/>
  <c r="AD229" i="22" s="1"/>
  <c r="F229" i="27" s="1"/>
  <c r="Z229" i="22"/>
  <c r="AE229" i="22" s="1"/>
  <c r="D229" i="27" s="1"/>
  <c r="AC233" i="22"/>
  <c r="AH233" i="22" s="1"/>
  <c r="C233" i="27" s="1"/>
  <c r="Y233" i="22"/>
  <c r="AD233" i="22" s="1"/>
  <c r="F233" i="27" s="1"/>
  <c r="Z233" i="22"/>
  <c r="AE233" i="22" s="1"/>
  <c r="D233" i="27" s="1"/>
  <c r="AC237" i="22"/>
  <c r="AH237" i="22" s="1"/>
  <c r="C237" i="27" s="1"/>
  <c r="Y237" i="22"/>
  <c r="AD237" i="22" s="1"/>
  <c r="F237" i="27" s="1"/>
  <c r="Z237" i="22"/>
  <c r="AE237" i="22" s="1"/>
  <c r="D237" i="27" s="1"/>
  <c r="AC241" i="22"/>
  <c r="AH241" i="22" s="1"/>
  <c r="C241" i="27" s="1"/>
  <c r="Y241" i="22"/>
  <c r="AD241" i="22" s="1"/>
  <c r="F241" i="27" s="1"/>
  <c r="Z241" i="22"/>
  <c r="AE241" i="22" s="1"/>
  <c r="D241" i="27" s="1"/>
  <c r="AA245" i="22"/>
  <c r="AF245" i="22" s="1"/>
  <c r="B245" i="27" s="1"/>
  <c r="Z249" i="22"/>
  <c r="AE249" i="22" s="1"/>
  <c r="D249" i="27" s="1"/>
  <c r="AA249" i="22"/>
  <c r="AF249" i="22" s="1"/>
  <c r="B249" i="27" s="1"/>
  <c r="AC253" i="22"/>
  <c r="AH253" i="22" s="1"/>
  <c r="C253" i="27" s="1"/>
  <c r="Y253" i="22"/>
  <c r="AD253" i="22" s="1"/>
  <c r="F253" i="27" s="1"/>
  <c r="Z253" i="22"/>
  <c r="AE253" i="22" s="1"/>
  <c r="D253" i="27" s="1"/>
  <c r="AC257" i="22"/>
  <c r="AH257" i="22" s="1"/>
  <c r="C257" i="27" s="1"/>
  <c r="Y257" i="22"/>
  <c r="AD257" i="22" s="1"/>
  <c r="F257" i="27" s="1"/>
  <c r="Z257" i="22"/>
  <c r="AE257" i="22" s="1"/>
  <c r="D257" i="27" s="1"/>
  <c r="AC261" i="22"/>
  <c r="AH261" i="22" s="1"/>
  <c r="C261" i="27" s="1"/>
  <c r="Y261" i="22"/>
  <c r="AD261" i="22" s="1"/>
  <c r="F261" i="27" s="1"/>
  <c r="Z261" i="22"/>
  <c r="AE261" i="22" s="1"/>
  <c r="D261" i="27" s="1"/>
  <c r="AC265" i="22"/>
  <c r="AH265" i="22" s="1"/>
  <c r="C265" i="27" s="1"/>
  <c r="Y265" i="22"/>
  <c r="AD265" i="22" s="1"/>
  <c r="F265" i="27" s="1"/>
  <c r="Z265" i="22"/>
  <c r="AE265" i="22" s="1"/>
  <c r="D265" i="27" s="1"/>
  <c r="AC269" i="22"/>
  <c r="AH269" i="22" s="1"/>
  <c r="C269" i="27" s="1"/>
  <c r="Y269" i="22"/>
  <c r="AD269" i="22" s="1"/>
  <c r="F269" i="27" s="1"/>
  <c r="Z269" i="22"/>
  <c r="AE269" i="22" s="1"/>
  <c r="D269" i="27" s="1"/>
  <c r="AC273" i="22"/>
  <c r="AH273" i="22" s="1"/>
  <c r="C273" i="27" s="1"/>
  <c r="Y273" i="22"/>
  <c r="AD273" i="22" s="1"/>
  <c r="F273" i="27" s="1"/>
  <c r="Z273" i="22"/>
  <c r="AE273" i="22" s="1"/>
  <c r="D273" i="27" s="1"/>
  <c r="AC277" i="22"/>
  <c r="AH277" i="22" s="1"/>
  <c r="C277" i="27" s="1"/>
  <c r="Y277" i="22"/>
  <c r="AD277" i="22" s="1"/>
  <c r="F277" i="27" s="1"/>
  <c r="Z277" i="22"/>
  <c r="AE277" i="22" s="1"/>
  <c r="D277" i="27" s="1"/>
  <c r="AC281" i="22"/>
  <c r="AH281" i="22" s="1"/>
  <c r="C281" i="27" s="1"/>
  <c r="Y281" i="22"/>
  <c r="AD281" i="22" s="1"/>
  <c r="F281" i="27" s="1"/>
  <c r="Z281" i="22"/>
  <c r="AE281" i="22" s="1"/>
  <c r="D281" i="27" s="1"/>
  <c r="AC285" i="22"/>
  <c r="AH285" i="22" s="1"/>
  <c r="C285" i="27" s="1"/>
  <c r="Y285" i="22"/>
  <c r="AD285" i="22" s="1"/>
  <c r="F285" i="27" s="1"/>
  <c r="Z285" i="22"/>
  <c r="AE285" i="22" s="1"/>
  <c r="D285" i="27" s="1"/>
  <c r="Z289" i="22"/>
  <c r="AE289" i="22" s="1"/>
  <c r="D289" i="27" s="1"/>
  <c r="AA289" i="22"/>
  <c r="AF289" i="22" s="1"/>
  <c r="B289" i="27" s="1"/>
  <c r="AC291" i="22"/>
  <c r="AH291" i="22" s="1"/>
  <c r="C291" i="27" s="1"/>
  <c r="Y291" i="22"/>
  <c r="AD291" i="22" s="1"/>
  <c r="F291" i="27" s="1"/>
  <c r="AC293" i="22"/>
  <c r="AH293" i="22" s="1"/>
  <c r="C293" i="27" s="1"/>
  <c r="Y293" i="22"/>
  <c r="AD293" i="22" s="1"/>
  <c r="F293" i="27" s="1"/>
  <c r="Z293" i="22"/>
  <c r="AE293" i="22" s="1"/>
  <c r="D293" i="27" s="1"/>
  <c r="AC295" i="22"/>
  <c r="AH295" i="22" s="1"/>
  <c r="C295" i="27" s="1"/>
  <c r="Y295" i="22"/>
  <c r="AD295" i="22" s="1"/>
  <c r="F295" i="27" s="1"/>
  <c r="AC297" i="22"/>
  <c r="AH297" i="22" s="1"/>
  <c r="C297" i="27" s="1"/>
  <c r="Y297" i="22"/>
  <c r="AD297" i="22" s="1"/>
  <c r="F297" i="27" s="1"/>
  <c r="Z297" i="22"/>
  <c r="AE297" i="22" s="1"/>
  <c r="D297" i="27" s="1"/>
  <c r="AC301" i="22"/>
  <c r="AH301" i="22" s="1"/>
  <c r="C301" i="27" s="1"/>
  <c r="Y301" i="22"/>
  <c r="AD301" i="22" s="1"/>
  <c r="F301" i="27" s="1"/>
  <c r="Z301" i="22"/>
  <c r="AE301" i="22" s="1"/>
  <c r="D301" i="27" s="1"/>
  <c r="Z305" i="22"/>
  <c r="AE305" i="22" s="1"/>
  <c r="D305" i="27" s="1"/>
  <c r="AA305" i="22"/>
  <c r="AF305" i="22" s="1"/>
  <c r="B305" i="27" s="1"/>
  <c r="AC309" i="22"/>
  <c r="AH309" i="22" s="1"/>
  <c r="C309" i="27" s="1"/>
  <c r="Y309" i="22"/>
  <c r="AD309" i="22" s="1"/>
  <c r="F309" i="27" s="1"/>
  <c r="Z309" i="22"/>
  <c r="AE309" i="22" s="1"/>
  <c r="D309" i="27" s="1"/>
  <c r="AC313" i="22"/>
  <c r="AH313" i="22" s="1"/>
  <c r="C313" i="27" s="1"/>
  <c r="Y313" i="22"/>
  <c r="AD313" i="22" s="1"/>
  <c r="F313" i="27" s="1"/>
  <c r="Z313" i="22"/>
  <c r="AE313" i="22" s="1"/>
  <c r="D313" i="27" s="1"/>
  <c r="AC317" i="22"/>
  <c r="AH317" i="22" s="1"/>
  <c r="C317" i="27" s="1"/>
  <c r="Y317" i="22"/>
  <c r="AD317" i="22" s="1"/>
  <c r="F317" i="27" s="1"/>
  <c r="Z317" i="22"/>
  <c r="AE317" i="22" s="1"/>
  <c r="D317" i="27" s="1"/>
  <c r="AC321" i="22"/>
  <c r="AH321" i="22" s="1"/>
  <c r="C321" i="27" s="1"/>
  <c r="Y321" i="22"/>
  <c r="AD321" i="22" s="1"/>
  <c r="F321" i="27" s="1"/>
  <c r="Z321" i="22"/>
  <c r="AE321" i="22" s="1"/>
  <c r="D321" i="27" s="1"/>
  <c r="AC325" i="22"/>
  <c r="AH325" i="22" s="1"/>
  <c r="C325" i="27" s="1"/>
  <c r="Y325" i="22"/>
  <c r="AD325" i="22" s="1"/>
  <c r="F325" i="27" s="1"/>
  <c r="Z325" i="22"/>
  <c r="AE325" i="22" s="1"/>
  <c r="D325" i="27" s="1"/>
  <c r="Z329" i="22"/>
  <c r="AE329" i="22" s="1"/>
  <c r="D329" i="27" s="1"/>
  <c r="AA329" i="22"/>
  <c r="AF329" i="22" s="1"/>
  <c r="B329" i="27" s="1"/>
  <c r="AC333" i="22"/>
  <c r="AH333" i="22" s="1"/>
  <c r="C333" i="27" s="1"/>
  <c r="Y333" i="22"/>
  <c r="AD333" i="22" s="1"/>
  <c r="F333" i="27" s="1"/>
  <c r="Z333" i="22"/>
  <c r="AE333" i="22" s="1"/>
  <c r="D333" i="27" s="1"/>
  <c r="AA337" i="22"/>
  <c r="AF337" i="22" s="1"/>
  <c r="B337" i="27" s="1"/>
  <c r="Z337" i="22"/>
  <c r="AE337" i="22" s="1"/>
  <c r="D337" i="27" s="1"/>
  <c r="AC341" i="22"/>
  <c r="AH341" i="22" s="1"/>
  <c r="C341" i="27" s="1"/>
  <c r="Y341" i="22"/>
  <c r="AD341" i="22" s="1"/>
  <c r="F341" i="27" s="1"/>
  <c r="Z341" i="22"/>
  <c r="AE341" i="22" s="1"/>
  <c r="D341" i="27" s="1"/>
  <c r="AC345" i="22"/>
  <c r="AH345" i="22" s="1"/>
  <c r="C345" i="27" s="1"/>
  <c r="Y345" i="22"/>
  <c r="AD345" i="22" s="1"/>
  <c r="F345" i="27" s="1"/>
  <c r="Z345" i="22"/>
  <c r="AE345" i="22" s="1"/>
  <c r="D345" i="27" s="1"/>
  <c r="AC349" i="22"/>
  <c r="AH349" i="22" s="1"/>
  <c r="C349" i="27" s="1"/>
  <c r="Y349" i="22"/>
  <c r="AD349" i="22" s="1"/>
  <c r="F349" i="27" s="1"/>
  <c r="Z349" i="22"/>
  <c r="AE349" i="22" s="1"/>
  <c r="D349" i="27" s="1"/>
  <c r="Z351" i="22"/>
  <c r="AE351" i="22" s="1"/>
  <c r="D351" i="27" s="1"/>
  <c r="AC351" i="22"/>
  <c r="AH351" i="22" s="1"/>
  <c r="C351" i="27" s="1"/>
  <c r="Y351" i="22"/>
  <c r="AD351" i="22" s="1"/>
  <c r="F351" i="27" s="1"/>
  <c r="AC353" i="22"/>
  <c r="AH353" i="22" s="1"/>
  <c r="C353" i="27" s="1"/>
  <c r="Y353" i="22"/>
  <c r="AD353" i="22" s="1"/>
  <c r="F353" i="27" s="1"/>
  <c r="Z353" i="22"/>
  <c r="AE353" i="22" s="1"/>
  <c r="D353" i="27" s="1"/>
  <c r="AC357" i="22"/>
  <c r="AH357" i="22" s="1"/>
  <c r="C357" i="27" s="1"/>
  <c r="Y357" i="22"/>
  <c r="AD357" i="22" s="1"/>
  <c r="F357" i="27" s="1"/>
  <c r="Z357" i="22"/>
  <c r="AE357" i="22" s="1"/>
  <c r="D357" i="27" s="1"/>
  <c r="AC361" i="22"/>
  <c r="AH361" i="22" s="1"/>
  <c r="C361" i="27" s="1"/>
  <c r="Y361" i="22"/>
  <c r="AD361" i="22" s="1"/>
  <c r="F361" i="27" s="1"/>
  <c r="Z361" i="22"/>
  <c r="AE361" i="22" s="1"/>
  <c r="D361" i="27" s="1"/>
  <c r="Y369" i="22"/>
  <c r="AD369" i="22" s="1"/>
  <c r="F369" i="27" s="1"/>
  <c r="AB369" i="22"/>
  <c r="AG369" i="22" s="1"/>
  <c r="E369" i="27" s="1"/>
  <c r="AA373" i="22"/>
  <c r="AF373" i="22" s="1"/>
  <c r="B373" i="27" s="1"/>
  <c r="AB373" i="22"/>
  <c r="AG373" i="22" s="1"/>
  <c r="E373" i="27" s="1"/>
  <c r="AA377" i="22"/>
  <c r="AF377" i="22" s="1"/>
  <c r="B377" i="27" s="1"/>
  <c r="AB377" i="22"/>
  <c r="AG377" i="22" s="1"/>
  <c r="E377" i="27" s="1"/>
  <c r="AA381" i="22"/>
  <c r="AF381" i="22" s="1"/>
  <c r="B381" i="27" s="1"/>
  <c r="AB381" i="22"/>
  <c r="AG381" i="22" s="1"/>
  <c r="E381" i="27" s="1"/>
  <c r="AA385" i="22"/>
  <c r="AF385" i="22" s="1"/>
  <c r="B385" i="27" s="1"/>
  <c r="AB385" i="22"/>
  <c r="AG385" i="22" s="1"/>
  <c r="E385" i="27" s="1"/>
  <c r="A367" i="27"/>
  <c r="A371" i="27"/>
  <c r="A375" i="27"/>
  <c r="A379" i="27"/>
  <c r="A383" i="27"/>
  <c r="A387" i="27"/>
  <c r="A391" i="27"/>
  <c r="A395" i="27"/>
  <c r="A399" i="27"/>
  <c r="A403" i="27"/>
  <c r="A407" i="27"/>
  <c r="A411" i="27"/>
  <c r="A415" i="27"/>
  <c r="A419" i="27"/>
  <c r="A423" i="27"/>
  <c r="A427" i="27"/>
  <c r="A431" i="27"/>
  <c r="A435" i="27"/>
  <c r="A439" i="27"/>
  <c r="A443" i="27"/>
  <c r="A447" i="27"/>
  <c r="A451" i="27"/>
  <c r="A455" i="27"/>
  <c r="A459" i="27"/>
  <c r="A463" i="27"/>
  <c r="A467" i="27"/>
  <c r="A471" i="27"/>
  <c r="A479" i="27"/>
  <c r="A483" i="27"/>
  <c r="A487" i="27"/>
  <c r="A491" i="27"/>
  <c r="A495" i="27"/>
  <c r="A499" i="27"/>
  <c r="AC409" i="22"/>
  <c r="AH409" i="22" s="1"/>
  <c r="C409" i="27" s="1"/>
  <c r="Y409" i="22"/>
  <c r="AD409" i="22" s="1"/>
  <c r="F409" i="27" s="1"/>
  <c r="AB413" i="22"/>
  <c r="AG413" i="22" s="1"/>
  <c r="E413" i="27" s="1"/>
  <c r="AC413" i="22"/>
  <c r="AH413" i="22" s="1"/>
  <c r="C413" i="27" s="1"/>
  <c r="AC417" i="22"/>
  <c r="AH417" i="22" s="1"/>
  <c r="C417" i="27" s="1"/>
  <c r="Y417" i="22"/>
  <c r="AD417" i="22" s="1"/>
  <c r="F417" i="27" s="1"/>
  <c r="AC421" i="22"/>
  <c r="AH421" i="22" s="1"/>
  <c r="C421" i="27" s="1"/>
  <c r="Y421" i="22"/>
  <c r="AD421" i="22" s="1"/>
  <c r="F421" i="27" s="1"/>
  <c r="Z425" i="22"/>
  <c r="AE425" i="22" s="1"/>
  <c r="D425" i="27" s="1"/>
  <c r="AC427" i="22"/>
  <c r="AH427" i="22" s="1"/>
  <c r="C427" i="27" s="1"/>
  <c r="Y427" i="22"/>
  <c r="AD427" i="22" s="1"/>
  <c r="F427" i="27" s="1"/>
  <c r="Z429" i="22"/>
  <c r="AE429" i="22" s="1"/>
  <c r="D429" i="27" s="1"/>
  <c r="AC433" i="22"/>
  <c r="AH433" i="22" s="1"/>
  <c r="C433" i="27" s="1"/>
  <c r="Y433" i="22"/>
  <c r="AD433" i="22" s="1"/>
  <c r="F433" i="27" s="1"/>
  <c r="Z437" i="22"/>
  <c r="AE437" i="22" s="1"/>
  <c r="D437" i="27" s="1"/>
  <c r="AC441" i="22"/>
  <c r="AH441" i="22" s="1"/>
  <c r="C441" i="27" s="1"/>
  <c r="Y441" i="22"/>
  <c r="AD441" i="22" s="1"/>
  <c r="F441" i="27" s="1"/>
  <c r="AC445" i="22"/>
  <c r="AH445" i="22" s="1"/>
  <c r="C445" i="27" s="1"/>
  <c r="Y445" i="22"/>
  <c r="AD445" i="22" s="1"/>
  <c r="F445" i="27" s="1"/>
  <c r="Z449" i="22"/>
  <c r="AE449" i="22" s="1"/>
  <c r="D449" i="27" s="1"/>
  <c r="AC453" i="22"/>
  <c r="AH453" i="22" s="1"/>
  <c r="C453" i="27" s="1"/>
  <c r="Y453" i="22"/>
  <c r="AD453" i="22" s="1"/>
  <c r="F453" i="27" s="1"/>
  <c r="AC457" i="22"/>
  <c r="AH457" i="22" s="1"/>
  <c r="C457" i="27" s="1"/>
  <c r="Y457" i="22"/>
  <c r="AD457" i="22" s="1"/>
  <c r="F457" i="27" s="1"/>
  <c r="AC461" i="22"/>
  <c r="AH461" i="22" s="1"/>
  <c r="C461" i="27" s="1"/>
  <c r="Y461" i="22"/>
  <c r="AD461" i="22" s="1"/>
  <c r="F461" i="27" s="1"/>
  <c r="AC465" i="22"/>
  <c r="AH465" i="22" s="1"/>
  <c r="C465" i="27" s="1"/>
  <c r="Y465" i="22"/>
  <c r="AD465" i="22" s="1"/>
  <c r="F465" i="27" s="1"/>
  <c r="AC469" i="22"/>
  <c r="AH469" i="22" s="1"/>
  <c r="C469" i="27" s="1"/>
  <c r="Y469" i="22"/>
  <c r="AD469" i="22" s="1"/>
  <c r="F469" i="27" s="1"/>
  <c r="AA473" i="22"/>
  <c r="AF473" i="22" s="1"/>
  <c r="B473" i="27" s="1"/>
  <c r="Z475" i="22"/>
  <c r="AE475" i="22" s="1"/>
  <c r="D475" i="27" s="1"/>
  <c r="AC477" i="22"/>
  <c r="AH477" i="22" s="1"/>
  <c r="C477" i="27" s="1"/>
  <c r="Y477" i="22"/>
  <c r="AD477" i="22" s="1"/>
  <c r="F477" i="27" s="1"/>
  <c r="Z481" i="22"/>
  <c r="AE481" i="22" s="1"/>
  <c r="D481" i="27" s="1"/>
  <c r="AC485" i="22"/>
  <c r="AH485" i="22" s="1"/>
  <c r="C485" i="27" s="1"/>
  <c r="Y485" i="22"/>
  <c r="AD485" i="22" s="1"/>
  <c r="F485" i="27" s="1"/>
  <c r="AC487" i="22"/>
  <c r="AH487" i="22" s="1"/>
  <c r="C487" i="27" s="1"/>
  <c r="Y487" i="22"/>
  <c r="AD487" i="22" s="1"/>
  <c r="F487" i="27" s="1"/>
  <c r="Z489" i="22"/>
  <c r="AE489" i="22" s="1"/>
  <c r="D489" i="27" s="1"/>
  <c r="AC493" i="22"/>
  <c r="AH493" i="22" s="1"/>
  <c r="C493" i="27" s="1"/>
  <c r="Y493" i="22"/>
  <c r="AD493" i="22" s="1"/>
  <c r="F493" i="27" s="1"/>
  <c r="AC495" i="22"/>
  <c r="AH495" i="22" s="1"/>
  <c r="C495" i="27" s="1"/>
  <c r="Y495" i="22"/>
  <c r="AD495" i="22" s="1"/>
  <c r="F495" i="27" s="1"/>
  <c r="AC497" i="22"/>
  <c r="AH497" i="22" s="1"/>
  <c r="C497" i="27" s="1"/>
  <c r="Y497" i="22"/>
  <c r="AD497" i="22" s="1"/>
  <c r="F497" i="27" s="1"/>
  <c r="A409" i="27"/>
  <c r="A413" i="27"/>
  <c r="A417" i="27"/>
  <c r="A421" i="27"/>
  <c r="A425" i="27"/>
  <c r="A429" i="27"/>
  <c r="A433" i="27"/>
  <c r="A437" i="27"/>
  <c r="A441" i="27"/>
  <c r="A445" i="27"/>
  <c r="A449" i="27"/>
  <c r="A453" i="27"/>
  <c r="A457" i="27"/>
  <c r="A461" i="27"/>
  <c r="A465" i="27"/>
  <c r="A469" i="27"/>
  <c r="A473" i="27"/>
  <c r="A475" i="27"/>
  <c r="A477" i="27"/>
  <c r="A481" i="27"/>
  <c r="A485" i="27"/>
  <c r="A489" i="27"/>
  <c r="A493" i="27"/>
  <c r="A497" i="27"/>
  <c r="AC425" i="22"/>
  <c r="AH425" i="22" s="1"/>
  <c r="C425" i="27" s="1"/>
  <c r="Y425" i="22"/>
  <c r="AD425" i="22" s="1"/>
  <c r="F425" i="27" s="1"/>
  <c r="AC429" i="22"/>
  <c r="AH429" i="22" s="1"/>
  <c r="C429" i="27" s="1"/>
  <c r="Y429" i="22"/>
  <c r="AD429" i="22" s="1"/>
  <c r="F429" i="27" s="1"/>
  <c r="AC437" i="22"/>
  <c r="AH437" i="22" s="1"/>
  <c r="C437" i="27" s="1"/>
  <c r="Y437" i="22"/>
  <c r="AD437" i="22" s="1"/>
  <c r="F437" i="27" s="1"/>
  <c r="AC449" i="22"/>
  <c r="AH449" i="22" s="1"/>
  <c r="C449" i="27" s="1"/>
  <c r="Y449" i="22"/>
  <c r="AD449" i="22" s="1"/>
  <c r="F449" i="27" s="1"/>
  <c r="AA475" i="22"/>
  <c r="AF475" i="22" s="1"/>
  <c r="B475" i="27" s="1"/>
  <c r="AC481" i="22"/>
  <c r="AH481" i="22" s="1"/>
  <c r="C481" i="27" s="1"/>
  <c r="Y481" i="22"/>
  <c r="AD481" i="22" s="1"/>
  <c r="F481" i="27" s="1"/>
  <c r="AC489" i="22"/>
  <c r="AH489" i="22" s="1"/>
  <c r="C489" i="27" s="1"/>
  <c r="Y489" i="22"/>
  <c r="AD489" i="22" s="1"/>
  <c r="F489" i="27" s="1"/>
  <c r="Z2" i="22"/>
  <c r="AE2" i="22" s="1"/>
  <c r="D2" i="27" s="1"/>
  <c r="AA2" i="22"/>
  <c r="AF2" i="22" s="1"/>
  <c r="B2" i="27" s="1"/>
  <c r="AB2" i="22"/>
  <c r="AG2" i="22" s="1"/>
  <c r="E2" i="27" s="1"/>
  <c r="AC2" i="22"/>
  <c r="AH2" i="22" s="1"/>
  <c r="C2" i="27" s="1"/>
  <c r="Y2" i="22"/>
  <c r="AD2" i="22" s="1"/>
  <c r="F2" i="27" s="1"/>
  <c r="X2" i="22"/>
  <c r="V2" i="22"/>
  <c r="U2" i="22"/>
  <c r="T2" i="22"/>
  <c r="S3" i="22"/>
  <c r="O3" i="22"/>
  <c r="AI6" i="23"/>
  <c r="AI3" i="23"/>
  <c r="AH4" i="23"/>
  <c r="AH5" i="23" s="1"/>
  <c r="AH7" i="23"/>
  <c r="AH8" i="23" s="1"/>
  <c r="AH9" i="23" s="1"/>
  <c r="AH10" i="23" s="1"/>
  <c r="AG13" i="23"/>
  <c r="AG7" i="23"/>
  <c r="AH11" i="23"/>
  <c r="AH12" i="23" s="1"/>
  <c r="AH13" i="23" s="1"/>
  <c r="AH14" i="23" s="1"/>
  <c r="AH15" i="23" s="1"/>
  <c r="AH16" i="23" s="1"/>
  <c r="AH17" i="23" s="1"/>
  <c r="AH18" i="23" s="1"/>
  <c r="AH19" i="23" s="1"/>
  <c r="AH20" i="23" s="1"/>
  <c r="AH21" i="23" s="1"/>
  <c r="AH22" i="23" s="1"/>
  <c r="AH23" i="23" s="1"/>
  <c r="AH24" i="23" s="1"/>
  <c r="AH25" i="23" s="1"/>
  <c r="AH26" i="23" s="1"/>
  <c r="AH27" i="23" s="1"/>
  <c r="AH28" i="23" s="1"/>
  <c r="AH29" i="23" s="1"/>
  <c r="AH30" i="23" s="1"/>
  <c r="AH31" i="23" s="1"/>
  <c r="AH32" i="23" s="1"/>
  <c r="AH33" i="23" s="1"/>
  <c r="AH34" i="23" s="1"/>
  <c r="AH35" i="23" s="1"/>
  <c r="AG4" i="23"/>
  <c r="AG5" i="23" s="1"/>
  <c r="B16" i="4"/>
  <c r="B26" i="4"/>
  <c r="C32" i="4"/>
  <c r="C30" i="4"/>
  <c r="C31" i="4"/>
  <c r="C29" i="4"/>
  <c r="U3" i="22"/>
  <c r="W3" i="22"/>
  <c r="T3" i="22"/>
  <c r="K3" i="28" l="1"/>
  <c r="L1" i="28"/>
  <c r="K6" i="28"/>
  <c r="K8" i="28"/>
  <c r="K10" i="28"/>
  <c r="K12" i="28"/>
  <c r="K14" i="28"/>
  <c r="K16" i="28"/>
  <c r="K18" i="28"/>
  <c r="K20" i="28"/>
  <c r="K22" i="28"/>
  <c r="K24" i="28"/>
  <c r="K26" i="28"/>
  <c r="K28" i="28"/>
  <c r="K30" i="28"/>
  <c r="K32" i="28"/>
  <c r="K34" i="28"/>
  <c r="K36" i="28"/>
  <c r="K38" i="28"/>
  <c r="K40" i="28"/>
  <c r="K42" i="28"/>
  <c r="K44" i="28"/>
  <c r="K46" i="28"/>
  <c r="K48" i="28"/>
  <c r="K50" i="28"/>
  <c r="K52" i="28"/>
  <c r="K54" i="28"/>
  <c r="K56" i="28"/>
  <c r="K58" i="28"/>
  <c r="K60" i="28"/>
  <c r="K62" i="28"/>
  <c r="K64" i="28"/>
  <c r="K66" i="28"/>
  <c r="K68" i="28"/>
  <c r="K70" i="28"/>
  <c r="K72" i="28"/>
  <c r="K74" i="28"/>
  <c r="K76" i="28"/>
  <c r="K78" i="28"/>
  <c r="K80" i="28"/>
  <c r="K82" i="28"/>
  <c r="K84" i="28"/>
  <c r="K86" i="28"/>
  <c r="K88" i="28"/>
  <c r="K90" i="28"/>
  <c r="K92" i="28"/>
  <c r="K94" i="28"/>
  <c r="K96" i="28"/>
  <c r="K98" i="28"/>
  <c r="K100" i="28"/>
  <c r="K102" i="28"/>
  <c r="K104" i="28"/>
  <c r="K106" i="28"/>
  <c r="K108" i="28"/>
  <c r="K110" i="28"/>
  <c r="K112" i="28"/>
  <c r="K114" i="28"/>
  <c r="K116" i="28"/>
  <c r="K118" i="28"/>
  <c r="K120" i="28"/>
  <c r="K122" i="28"/>
  <c r="K124" i="28"/>
  <c r="K126" i="28"/>
  <c r="K128" i="28"/>
  <c r="K130" i="28"/>
  <c r="K132" i="28"/>
  <c r="K134" i="28"/>
  <c r="K136" i="28"/>
  <c r="K138" i="28"/>
  <c r="K140" i="28"/>
  <c r="K142" i="28"/>
  <c r="K144" i="28"/>
  <c r="K146" i="28"/>
  <c r="K148" i="28"/>
  <c r="K150" i="28"/>
  <c r="K152" i="28"/>
  <c r="K154" i="28"/>
  <c r="K156" i="28"/>
  <c r="K158" i="28"/>
  <c r="K160" i="28"/>
  <c r="K162" i="28"/>
  <c r="K164" i="28"/>
  <c r="K166" i="28"/>
  <c r="K168" i="28"/>
  <c r="K170" i="28"/>
  <c r="K172" i="28"/>
  <c r="K174" i="28"/>
  <c r="K176" i="28"/>
  <c r="K178" i="28"/>
  <c r="K180" i="28"/>
  <c r="K182" i="28"/>
  <c r="K184" i="28"/>
  <c r="K186" i="28"/>
  <c r="K188" i="28"/>
  <c r="K190" i="28"/>
  <c r="K192" i="28"/>
  <c r="K194" i="28"/>
  <c r="K196" i="28"/>
  <c r="K198" i="28"/>
  <c r="K200" i="28"/>
  <c r="K202" i="28"/>
  <c r="K204" i="28"/>
  <c r="K206" i="28"/>
  <c r="K208" i="28"/>
  <c r="K210" i="28"/>
  <c r="K212" i="28"/>
  <c r="K214" i="28"/>
  <c r="K216" i="28"/>
  <c r="K218" i="28"/>
  <c r="K220" i="28"/>
  <c r="K222" i="28"/>
  <c r="K224" i="28"/>
  <c r="K226" i="28"/>
  <c r="K228" i="28"/>
  <c r="K230" i="28"/>
  <c r="K232" i="28"/>
  <c r="K234" i="28"/>
  <c r="K236" i="28"/>
  <c r="K238" i="28"/>
  <c r="K240" i="28"/>
  <c r="K242" i="28"/>
  <c r="K244" i="28"/>
  <c r="K246" i="28"/>
  <c r="K248" i="28"/>
  <c r="K250" i="28"/>
  <c r="K252" i="28"/>
  <c r="K254" i="28"/>
  <c r="K256" i="28"/>
  <c r="K258" i="28"/>
  <c r="K260" i="28"/>
  <c r="K262" i="28"/>
  <c r="K264" i="28"/>
  <c r="K266" i="28"/>
  <c r="K268" i="28"/>
  <c r="K270" i="28"/>
  <c r="K272" i="28"/>
  <c r="K274" i="28"/>
  <c r="K276" i="28"/>
  <c r="K278" i="28"/>
  <c r="K280" i="28"/>
  <c r="K282" i="28"/>
  <c r="K284" i="28"/>
  <c r="K286" i="28"/>
  <c r="K288" i="28"/>
  <c r="K290" i="28"/>
  <c r="K292" i="28"/>
  <c r="K294" i="28"/>
  <c r="K296" i="28"/>
  <c r="K298" i="28"/>
  <c r="K300" i="28"/>
  <c r="K302" i="28"/>
  <c r="K304" i="28"/>
  <c r="K306" i="28"/>
  <c r="K308" i="28"/>
  <c r="K310" i="28"/>
  <c r="K312" i="28"/>
  <c r="K314" i="28"/>
  <c r="K316" i="28"/>
  <c r="K318" i="28"/>
  <c r="K320" i="28"/>
  <c r="K322" i="28"/>
  <c r="K324" i="28"/>
  <c r="K326" i="28"/>
  <c r="K328" i="28"/>
  <c r="K330" i="28"/>
  <c r="K332" i="28"/>
  <c r="K334" i="28"/>
  <c r="K336" i="28"/>
  <c r="K338" i="28"/>
  <c r="K340" i="28"/>
  <c r="K342" i="28"/>
  <c r="K344" i="28"/>
  <c r="K346" i="28"/>
  <c r="K348" i="28"/>
  <c r="K350" i="28"/>
  <c r="K352" i="28"/>
  <c r="K354" i="28"/>
  <c r="K356" i="28"/>
  <c r="K358" i="28"/>
  <c r="K360" i="28"/>
  <c r="K362" i="28"/>
  <c r="K364" i="28"/>
  <c r="K366" i="28"/>
  <c r="K368" i="28"/>
  <c r="K370" i="28"/>
  <c r="K372" i="28"/>
  <c r="K374" i="28"/>
  <c r="K376" i="28"/>
  <c r="K378" i="28"/>
  <c r="K380" i="28"/>
  <c r="K382" i="28"/>
  <c r="K384" i="28"/>
  <c r="K386" i="28"/>
  <c r="K388" i="28"/>
  <c r="K390" i="28"/>
  <c r="K392" i="28"/>
  <c r="K394" i="28"/>
  <c r="K396" i="28"/>
  <c r="K398" i="28"/>
  <c r="K400" i="28"/>
  <c r="K402" i="28"/>
  <c r="K404" i="28"/>
  <c r="K408" i="28"/>
  <c r="K410" i="28"/>
  <c r="K412" i="28"/>
  <c r="K414" i="28"/>
  <c r="K418" i="28"/>
  <c r="K422" i="28"/>
  <c r="K426" i="28"/>
  <c r="K432" i="28"/>
  <c r="K438" i="28"/>
  <c r="K442" i="28"/>
  <c r="K448" i="28"/>
  <c r="K452" i="28"/>
  <c r="K458" i="28"/>
  <c r="K464" i="28"/>
  <c r="K468" i="28"/>
  <c r="K472" i="28"/>
  <c r="K478" i="28"/>
  <c r="K482" i="28"/>
  <c r="K488" i="28"/>
  <c r="K492" i="28"/>
  <c r="K498" i="28"/>
  <c r="K2" i="28"/>
  <c r="K4" i="28"/>
  <c r="K5" i="28"/>
  <c r="K7" i="28"/>
  <c r="K9" i="28"/>
  <c r="K11" i="28"/>
  <c r="K13" i="28"/>
  <c r="K15" i="28"/>
  <c r="K17" i="28"/>
  <c r="K19" i="28"/>
  <c r="K21" i="28"/>
  <c r="K23" i="28"/>
  <c r="K25" i="28"/>
  <c r="K27" i="28"/>
  <c r="K29" i="28"/>
  <c r="K31" i="28"/>
  <c r="K33" i="28"/>
  <c r="K35" i="28"/>
  <c r="K37" i="28"/>
  <c r="K39" i="28"/>
  <c r="K41" i="28"/>
  <c r="K43" i="28"/>
  <c r="K45" i="28"/>
  <c r="K47" i="28"/>
  <c r="K49" i="28"/>
  <c r="K51" i="28"/>
  <c r="K53" i="28"/>
  <c r="K55" i="28"/>
  <c r="K57" i="28"/>
  <c r="K59" i="28"/>
  <c r="K61" i="28"/>
  <c r="K63" i="28"/>
  <c r="K65" i="28"/>
  <c r="K67" i="28"/>
  <c r="K69" i="28"/>
  <c r="K71" i="28"/>
  <c r="K73" i="28"/>
  <c r="K75" i="28"/>
  <c r="K77" i="28"/>
  <c r="K79" i="28"/>
  <c r="K81" i="28"/>
  <c r="K83" i="28"/>
  <c r="K85" i="28"/>
  <c r="K87" i="28"/>
  <c r="K89" i="28"/>
  <c r="K91" i="28"/>
  <c r="K93" i="28"/>
  <c r="K95" i="28"/>
  <c r="K97" i="28"/>
  <c r="K99" i="28"/>
  <c r="K101" i="28"/>
  <c r="K103" i="28"/>
  <c r="K105" i="28"/>
  <c r="K107" i="28"/>
  <c r="K109" i="28"/>
  <c r="K111" i="28"/>
  <c r="K113" i="28"/>
  <c r="K115" i="28"/>
  <c r="K117" i="28"/>
  <c r="K119" i="28"/>
  <c r="K121" i="28"/>
  <c r="K123" i="28"/>
  <c r="K125" i="28"/>
  <c r="K127" i="28"/>
  <c r="K129" i="28"/>
  <c r="K131" i="28"/>
  <c r="K133" i="28"/>
  <c r="K135" i="28"/>
  <c r="K137" i="28"/>
  <c r="K139" i="28"/>
  <c r="K141" i="28"/>
  <c r="K143" i="28"/>
  <c r="K145" i="28"/>
  <c r="K147" i="28"/>
  <c r="K149" i="28"/>
  <c r="K151" i="28"/>
  <c r="K153" i="28"/>
  <c r="K155" i="28"/>
  <c r="K157" i="28"/>
  <c r="K159" i="28"/>
  <c r="K161" i="28"/>
  <c r="K163" i="28"/>
  <c r="K165" i="28"/>
  <c r="K167" i="28"/>
  <c r="K169" i="28"/>
  <c r="K171" i="28"/>
  <c r="K173" i="28"/>
  <c r="K175" i="28"/>
  <c r="K177" i="28"/>
  <c r="K179" i="28"/>
  <c r="K181" i="28"/>
  <c r="K183" i="28"/>
  <c r="K185" i="28"/>
  <c r="K187" i="28"/>
  <c r="K189" i="28"/>
  <c r="K191" i="28"/>
  <c r="K193" i="28"/>
  <c r="K195" i="28"/>
  <c r="K197" i="28"/>
  <c r="K199" i="28"/>
  <c r="K201" i="28"/>
  <c r="K203" i="28"/>
  <c r="K205" i="28"/>
  <c r="K207" i="28"/>
  <c r="K209" i="28"/>
  <c r="K211" i="28"/>
  <c r="K213" i="28"/>
  <c r="K215" i="28"/>
  <c r="K217" i="28"/>
  <c r="K219" i="28"/>
  <c r="K221" i="28"/>
  <c r="K223" i="28"/>
  <c r="K225" i="28"/>
  <c r="K227" i="28"/>
  <c r="K229" i="28"/>
  <c r="K231" i="28"/>
  <c r="K233" i="28"/>
  <c r="K235" i="28"/>
  <c r="K237" i="28"/>
  <c r="K239" i="28"/>
  <c r="K241" i="28"/>
  <c r="K243" i="28"/>
  <c r="K245" i="28"/>
  <c r="K247" i="28"/>
  <c r="K249" i="28"/>
  <c r="K251" i="28"/>
  <c r="K253" i="28"/>
  <c r="K255" i="28"/>
  <c r="K257" i="28"/>
  <c r="K259" i="28"/>
  <c r="K261" i="28"/>
  <c r="K263" i="28"/>
  <c r="K265" i="28"/>
  <c r="K267" i="28"/>
  <c r="K269" i="28"/>
  <c r="K271" i="28"/>
  <c r="K273" i="28"/>
  <c r="K275" i="28"/>
  <c r="K277" i="28"/>
  <c r="K279" i="28"/>
  <c r="K281" i="28"/>
  <c r="K283" i="28"/>
  <c r="K285" i="28"/>
  <c r="K287" i="28"/>
  <c r="K289" i="28"/>
  <c r="K291" i="28"/>
  <c r="K293" i="28"/>
  <c r="K295" i="28"/>
  <c r="K297" i="28"/>
  <c r="K299" i="28"/>
  <c r="K301" i="28"/>
  <c r="K303" i="28"/>
  <c r="K305" i="28"/>
  <c r="K307" i="28"/>
  <c r="K309" i="28"/>
  <c r="K311" i="28"/>
  <c r="K313" i="28"/>
  <c r="K315" i="28"/>
  <c r="K317" i="28"/>
  <c r="K319" i="28"/>
  <c r="K321" i="28"/>
  <c r="K323" i="28"/>
  <c r="K325" i="28"/>
  <c r="K327" i="28"/>
  <c r="K329" i="28"/>
  <c r="K331" i="28"/>
  <c r="K333" i="28"/>
  <c r="K335" i="28"/>
  <c r="K337" i="28"/>
  <c r="K339" i="28"/>
  <c r="K341" i="28"/>
  <c r="K343" i="28"/>
  <c r="K345" i="28"/>
  <c r="K347" i="28"/>
  <c r="K349" i="28"/>
  <c r="K351" i="28"/>
  <c r="K353" i="28"/>
  <c r="K355" i="28"/>
  <c r="K357" i="28"/>
  <c r="K359" i="28"/>
  <c r="K361" i="28"/>
  <c r="K363" i="28"/>
  <c r="K365" i="28"/>
  <c r="K367" i="28"/>
  <c r="K369" i="28"/>
  <c r="K371" i="28"/>
  <c r="K373" i="28"/>
  <c r="K375" i="28"/>
  <c r="K377" i="28"/>
  <c r="K379" i="28"/>
  <c r="K381" i="28"/>
  <c r="K383" i="28"/>
  <c r="K385" i="28"/>
  <c r="K387" i="28"/>
  <c r="K389" i="28"/>
  <c r="K391" i="28"/>
  <c r="K393" i="28"/>
  <c r="K395" i="28"/>
  <c r="K397" i="28"/>
  <c r="K399" i="28"/>
  <c r="K401" i="28"/>
  <c r="K403" i="28"/>
  <c r="K405" i="28"/>
  <c r="K407" i="28"/>
  <c r="K409" i="28"/>
  <c r="K411" i="28"/>
  <c r="K413" i="28"/>
  <c r="K415" i="28"/>
  <c r="K417" i="28"/>
  <c r="K419" i="28"/>
  <c r="K421" i="28"/>
  <c r="K423" i="28"/>
  <c r="K425" i="28"/>
  <c r="K427" i="28"/>
  <c r="K429" i="28"/>
  <c r="K431" i="28"/>
  <c r="K433" i="28"/>
  <c r="K435" i="28"/>
  <c r="K437" i="28"/>
  <c r="K439" i="28"/>
  <c r="K441" i="28"/>
  <c r="K443" i="28"/>
  <c r="K445" i="28"/>
  <c r="K447" i="28"/>
  <c r="K449" i="28"/>
  <c r="K451" i="28"/>
  <c r="K453" i="28"/>
  <c r="K455" i="28"/>
  <c r="K457" i="28"/>
  <c r="K459" i="28"/>
  <c r="K461" i="28"/>
  <c r="K463" i="28"/>
  <c r="K465" i="28"/>
  <c r="K467" i="28"/>
  <c r="K469" i="28"/>
  <c r="K471" i="28"/>
  <c r="K473" i="28"/>
  <c r="K475" i="28"/>
  <c r="K477" i="28"/>
  <c r="K479" i="28"/>
  <c r="K481" i="28"/>
  <c r="K483" i="28"/>
  <c r="K485" i="28"/>
  <c r="K487" i="28"/>
  <c r="K489" i="28"/>
  <c r="K491" i="28"/>
  <c r="K493" i="28"/>
  <c r="K495" i="28"/>
  <c r="K497" i="28"/>
  <c r="K499" i="28"/>
  <c r="K406" i="28"/>
  <c r="K416" i="28"/>
  <c r="K420" i="28"/>
  <c r="K424" i="28"/>
  <c r="K428" i="28"/>
  <c r="K430" i="28"/>
  <c r="K434" i="28"/>
  <c r="K436" i="28"/>
  <c r="K440" i="28"/>
  <c r="K444" i="28"/>
  <c r="K446" i="28"/>
  <c r="K450" i="28"/>
  <c r="K454" i="28"/>
  <c r="K456" i="28"/>
  <c r="K460" i="28"/>
  <c r="K462" i="28"/>
  <c r="K466" i="28"/>
  <c r="K470" i="28"/>
  <c r="K474" i="28"/>
  <c r="K476" i="28"/>
  <c r="K480" i="28"/>
  <c r="K484" i="28"/>
  <c r="K486" i="28"/>
  <c r="K490" i="28"/>
  <c r="K494" i="28"/>
  <c r="K496" i="28"/>
  <c r="K500" i="28"/>
  <c r="AI5" i="23"/>
  <c r="A3" i="27"/>
  <c r="P3" i="22"/>
  <c r="Q3" i="22"/>
  <c r="N4" i="22" s="1"/>
  <c r="R3" i="22"/>
  <c r="AI4" i="23"/>
  <c r="AG8" i="23"/>
  <c r="AI7" i="23"/>
  <c r="AI11" i="23"/>
  <c r="AI12" i="23"/>
  <c r="AG14" i="23"/>
  <c r="AI13" i="23"/>
  <c r="J29" i="12"/>
  <c r="J27" i="12"/>
  <c r="D21" i="4"/>
  <c r="R3" i="18"/>
  <c r="AE3" i="17" s="1"/>
  <c r="R4" i="18"/>
  <c r="AE4" i="17" s="1"/>
  <c r="R5" i="18"/>
  <c r="AE5" i="17" s="1"/>
  <c r="R6" i="18"/>
  <c r="AE6" i="17" s="1"/>
  <c r="R7" i="18"/>
  <c r="AE7" i="17" s="1"/>
  <c r="R8" i="18"/>
  <c r="AE8" i="17" s="1"/>
  <c r="R9" i="18"/>
  <c r="AE9" i="17" s="1"/>
  <c r="R10" i="18"/>
  <c r="AE10" i="17" s="1"/>
  <c r="R11" i="18"/>
  <c r="AE11" i="17" s="1"/>
  <c r="R12" i="18"/>
  <c r="AE12" i="17" s="1"/>
  <c r="R13" i="18"/>
  <c r="AE13" i="17" s="1"/>
  <c r="R14" i="18"/>
  <c r="AE14" i="17" s="1"/>
  <c r="R15" i="18"/>
  <c r="AE15" i="17" s="1"/>
  <c r="R16" i="18"/>
  <c r="AE16" i="17" s="1"/>
  <c r="S16" i="18"/>
  <c r="R17" i="18"/>
  <c r="AE17" i="17" s="1"/>
  <c r="S17" i="18"/>
  <c r="R18" i="18"/>
  <c r="AE18" i="17" s="1"/>
  <c r="S18" i="18"/>
  <c r="R19" i="18"/>
  <c r="AE19" i="17" s="1"/>
  <c r="S19" i="18"/>
  <c r="R20" i="18"/>
  <c r="AE20" i="17" s="1"/>
  <c r="S20" i="18"/>
  <c r="R21" i="18"/>
  <c r="AE21" i="17" s="1"/>
  <c r="S21" i="18"/>
  <c r="R22" i="18"/>
  <c r="AE22" i="17" s="1"/>
  <c r="S22" i="18"/>
  <c r="R23" i="18"/>
  <c r="AE23" i="17" s="1"/>
  <c r="S23" i="18"/>
  <c r="R24" i="18"/>
  <c r="AE24" i="17" s="1"/>
  <c r="S24" i="18"/>
  <c r="R25" i="18"/>
  <c r="AE25" i="17" s="1"/>
  <c r="S25" i="18"/>
  <c r="R26" i="18"/>
  <c r="AE26" i="17" s="1"/>
  <c r="S26" i="18"/>
  <c r="R27" i="18"/>
  <c r="AE27" i="17" s="1"/>
  <c r="S27" i="18"/>
  <c r="R28" i="18"/>
  <c r="AE28" i="17" s="1"/>
  <c r="S28" i="18"/>
  <c r="R29" i="18"/>
  <c r="AE29" i="17" s="1"/>
  <c r="S29" i="18"/>
  <c r="R30" i="18"/>
  <c r="AE30" i="17" s="1"/>
  <c r="S30" i="18"/>
  <c r="R31" i="18"/>
  <c r="AE31" i="17" s="1"/>
  <c r="S31" i="18"/>
  <c r="R32" i="18"/>
  <c r="AE32" i="17" s="1"/>
  <c r="S32" i="18"/>
  <c r="R33" i="18"/>
  <c r="AE33" i="17" s="1"/>
  <c r="S33" i="18"/>
  <c r="R34" i="18"/>
  <c r="AE34" i="17" s="1"/>
  <c r="S34" i="18"/>
  <c r="R35" i="18"/>
  <c r="AE35" i="17" s="1"/>
  <c r="S35" i="18"/>
  <c r="R36" i="18"/>
  <c r="AE36" i="17" s="1"/>
  <c r="S36" i="18"/>
  <c r="R37" i="18"/>
  <c r="AE37" i="17" s="1"/>
  <c r="S37" i="18"/>
  <c r="R38" i="18"/>
  <c r="AE38" i="17" s="1"/>
  <c r="S38" i="18"/>
  <c r="R39" i="18"/>
  <c r="AE39" i="17" s="1"/>
  <c r="S39" i="18"/>
  <c r="R40" i="18"/>
  <c r="AE40" i="17" s="1"/>
  <c r="S40" i="18"/>
  <c r="R41" i="18"/>
  <c r="AE41" i="17" s="1"/>
  <c r="S41" i="18"/>
  <c r="R42" i="18"/>
  <c r="AE42" i="17" s="1"/>
  <c r="S42" i="18"/>
  <c r="R43" i="18"/>
  <c r="AE43" i="17" s="1"/>
  <c r="S43" i="18"/>
  <c r="R44" i="18"/>
  <c r="AE44" i="17" s="1"/>
  <c r="S44" i="18"/>
  <c r="R45" i="18"/>
  <c r="AE45" i="17" s="1"/>
  <c r="S45" i="18"/>
  <c r="R46" i="18"/>
  <c r="AE46" i="17" s="1"/>
  <c r="S46" i="18"/>
  <c r="R47" i="18"/>
  <c r="AE47" i="17" s="1"/>
  <c r="S47" i="18"/>
  <c r="R48" i="18"/>
  <c r="AE48" i="17" s="1"/>
  <c r="S48" i="18"/>
  <c r="R49" i="18"/>
  <c r="AE49" i="17" s="1"/>
  <c r="S49" i="18"/>
  <c r="R50" i="18"/>
  <c r="AE50" i="17" s="1"/>
  <c r="S50" i="18"/>
  <c r="R51" i="18"/>
  <c r="AE51" i="17" s="1"/>
  <c r="S51" i="18"/>
  <c r="R52" i="18"/>
  <c r="AE52" i="17" s="1"/>
  <c r="S52" i="18"/>
  <c r="R53" i="18"/>
  <c r="AE53" i="17" s="1"/>
  <c r="S53" i="18"/>
  <c r="R54" i="18"/>
  <c r="AE54" i="17" s="1"/>
  <c r="S54" i="18"/>
  <c r="R55" i="18"/>
  <c r="AE55" i="17" s="1"/>
  <c r="S55" i="18"/>
  <c r="R56" i="18"/>
  <c r="AE56" i="17" s="1"/>
  <c r="S56" i="18"/>
  <c r="R57" i="18"/>
  <c r="AE57" i="17" s="1"/>
  <c r="S57" i="18"/>
  <c r="R58" i="18"/>
  <c r="AE58" i="17" s="1"/>
  <c r="S58" i="18"/>
  <c r="R59" i="18"/>
  <c r="AE59" i="17" s="1"/>
  <c r="S59" i="18"/>
  <c r="R60" i="18"/>
  <c r="AE60" i="17" s="1"/>
  <c r="S60" i="18"/>
  <c r="R61" i="18"/>
  <c r="AE61" i="17" s="1"/>
  <c r="S61" i="18"/>
  <c r="R62" i="18"/>
  <c r="AE62" i="17" s="1"/>
  <c r="S62" i="18"/>
  <c r="R63" i="18"/>
  <c r="AE63" i="17" s="1"/>
  <c r="S63" i="18"/>
  <c r="R64" i="18"/>
  <c r="AE64" i="17" s="1"/>
  <c r="S64" i="18"/>
  <c r="R65" i="18"/>
  <c r="AE65" i="17" s="1"/>
  <c r="S65" i="18"/>
  <c r="R66" i="18"/>
  <c r="AE66" i="17" s="1"/>
  <c r="S66" i="18"/>
  <c r="R67" i="18"/>
  <c r="AE67" i="17" s="1"/>
  <c r="S67" i="18"/>
  <c r="R68" i="18"/>
  <c r="AE68" i="17" s="1"/>
  <c r="S68" i="18"/>
  <c r="R69" i="18"/>
  <c r="AE69" i="17" s="1"/>
  <c r="S69" i="18"/>
  <c r="R70" i="18"/>
  <c r="AE70" i="17" s="1"/>
  <c r="S70" i="18"/>
  <c r="R71" i="18"/>
  <c r="AE71" i="17" s="1"/>
  <c r="S71" i="18"/>
  <c r="R72" i="18"/>
  <c r="AE72" i="17" s="1"/>
  <c r="S72" i="18"/>
  <c r="R73" i="18"/>
  <c r="AE73" i="17" s="1"/>
  <c r="S73" i="18"/>
  <c r="R74" i="18"/>
  <c r="AE74" i="17" s="1"/>
  <c r="S74" i="18"/>
  <c r="R75" i="18"/>
  <c r="AE75" i="17" s="1"/>
  <c r="S75" i="18"/>
  <c r="R76" i="18"/>
  <c r="AE76" i="17" s="1"/>
  <c r="S76" i="18"/>
  <c r="R77" i="18"/>
  <c r="AE77" i="17" s="1"/>
  <c r="S77" i="18"/>
  <c r="R78" i="18"/>
  <c r="AE78" i="17" s="1"/>
  <c r="S78" i="18"/>
  <c r="R79" i="18"/>
  <c r="AE79" i="17" s="1"/>
  <c r="S79" i="18"/>
  <c r="R80" i="18"/>
  <c r="AE80" i="17" s="1"/>
  <c r="S80" i="18"/>
  <c r="R81" i="18"/>
  <c r="AE81" i="17" s="1"/>
  <c r="S81" i="18"/>
  <c r="R82" i="18"/>
  <c r="AE82" i="17" s="1"/>
  <c r="S82" i="18"/>
  <c r="R83" i="18"/>
  <c r="AE83" i="17" s="1"/>
  <c r="S83" i="18"/>
  <c r="R84" i="18"/>
  <c r="AE84" i="17" s="1"/>
  <c r="S84" i="18"/>
  <c r="R85" i="18"/>
  <c r="AE85" i="17" s="1"/>
  <c r="S85" i="18"/>
  <c r="R86" i="18"/>
  <c r="AE86" i="17" s="1"/>
  <c r="S86" i="18"/>
  <c r="R87" i="18"/>
  <c r="AE87" i="17" s="1"/>
  <c r="S87" i="18"/>
  <c r="R88" i="18"/>
  <c r="AE88" i="17" s="1"/>
  <c r="S88" i="18"/>
  <c r="R89" i="18"/>
  <c r="AE89" i="17" s="1"/>
  <c r="S89" i="18"/>
  <c r="R90" i="18"/>
  <c r="AE90" i="17" s="1"/>
  <c r="S90" i="18"/>
  <c r="R91" i="18"/>
  <c r="AE91" i="17" s="1"/>
  <c r="S91" i="18"/>
  <c r="R92" i="18"/>
  <c r="AE92" i="17" s="1"/>
  <c r="S92" i="18"/>
  <c r="R93" i="18"/>
  <c r="AE93" i="17" s="1"/>
  <c r="S93" i="18"/>
  <c r="R94" i="18"/>
  <c r="AE94" i="17" s="1"/>
  <c r="S94" i="18"/>
  <c r="R95" i="18"/>
  <c r="AE95" i="17" s="1"/>
  <c r="S95" i="18"/>
  <c r="R96" i="18"/>
  <c r="AE96" i="17" s="1"/>
  <c r="S96" i="18"/>
  <c r="R97" i="18"/>
  <c r="AE97" i="17" s="1"/>
  <c r="S97" i="18"/>
  <c r="R98" i="18"/>
  <c r="AE98" i="17" s="1"/>
  <c r="S98" i="18"/>
  <c r="R99" i="18"/>
  <c r="AE99" i="17" s="1"/>
  <c r="S99" i="18"/>
  <c r="R100" i="18"/>
  <c r="AE100" i="17" s="1"/>
  <c r="S100" i="18"/>
  <c r="R101" i="18"/>
  <c r="AE101" i="17" s="1"/>
  <c r="S101" i="18"/>
  <c r="R102" i="18"/>
  <c r="AE102" i="17" s="1"/>
  <c r="S102" i="18"/>
  <c r="R103" i="18"/>
  <c r="AE103" i="17" s="1"/>
  <c r="S103" i="18"/>
  <c r="R104" i="18"/>
  <c r="AE104" i="17" s="1"/>
  <c r="S104" i="18"/>
  <c r="R105" i="18"/>
  <c r="AE105" i="17" s="1"/>
  <c r="S105" i="18"/>
  <c r="R106" i="18"/>
  <c r="AE106" i="17" s="1"/>
  <c r="S106" i="18"/>
  <c r="R107" i="18"/>
  <c r="AE107" i="17" s="1"/>
  <c r="S107" i="18"/>
  <c r="R108" i="18"/>
  <c r="AE108" i="17" s="1"/>
  <c r="S108" i="18"/>
  <c r="R109" i="18"/>
  <c r="AE109" i="17" s="1"/>
  <c r="S109" i="18"/>
  <c r="R110" i="18"/>
  <c r="AE110" i="17" s="1"/>
  <c r="S110" i="18"/>
  <c r="R111" i="18"/>
  <c r="AE111" i="17" s="1"/>
  <c r="S111" i="18"/>
  <c r="R112" i="18"/>
  <c r="AE112" i="17" s="1"/>
  <c r="S112" i="18"/>
  <c r="R113" i="18"/>
  <c r="AE113" i="17" s="1"/>
  <c r="S113" i="18"/>
  <c r="R114" i="18"/>
  <c r="AE114" i="17" s="1"/>
  <c r="S114" i="18"/>
  <c r="R115" i="18"/>
  <c r="AE115" i="17" s="1"/>
  <c r="S115" i="18"/>
  <c r="R116" i="18"/>
  <c r="AE116" i="17" s="1"/>
  <c r="S116" i="18"/>
  <c r="R117" i="18"/>
  <c r="AE117" i="17" s="1"/>
  <c r="S117" i="18"/>
  <c r="R118" i="18"/>
  <c r="AE118" i="17" s="1"/>
  <c r="S118" i="18"/>
  <c r="R119" i="18"/>
  <c r="AE119" i="17" s="1"/>
  <c r="S119" i="18"/>
  <c r="R120" i="18"/>
  <c r="AE120" i="17" s="1"/>
  <c r="S120" i="18"/>
  <c r="R121" i="18"/>
  <c r="AE121" i="17" s="1"/>
  <c r="S121" i="18"/>
  <c r="R122" i="18"/>
  <c r="AE122" i="17" s="1"/>
  <c r="S122" i="18"/>
  <c r="R123" i="18"/>
  <c r="AE123" i="17" s="1"/>
  <c r="S123" i="18"/>
  <c r="R124" i="18"/>
  <c r="AE124" i="17" s="1"/>
  <c r="S124" i="18"/>
  <c r="R125" i="18"/>
  <c r="AE125" i="17" s="1"/>
  <c r="S125" i="18"/>
  <c r="R126" i="18"/>
  <c r="AE126" i="17" s="1"/>
  <c r="S126" i="18"/>
  <c r="R127" i="18"/>
  <c r="AE127" i="17" s="1"/>
  <c r="S127" i="18"/>
  <c r="R128" i="18"/>
  <c r="AE128" i="17" s="1"/>
  <c r="S128" i="18"/>
  <c r="R129" i="18"/>
  <c r="AE129" i="17" s="1"/>
  <c r="S129" i="18"/>
  <c r="R130" i="18"/>
  <c r="AE130" i="17" s="1"/>
  <c r="S130" i="18"/>
  <c r="R131" i="18"/>
  <c r="AE131" i="17" s="1"/>
  <c r="S131" i="18"/>
  <c r="R132" i="18"/>
  <c r="AE132" i="17" s="1"/>
  <c r="S132" i="18"/>
  <c r="R133" i="18"/>
  <c r="AE133" i="17" s="1"/>
  <c r="S133" i="18"/>
  <c r="R134" i="18"/>
  <c r="AE134" i="17" s="1"/>
  <c r="S134" i="18"/>
  <c r="R135" i="18"/>
  <c r="AE135" i="17" s="1"/>
  <c r="S135" i="18"/>
  <c r="R136" i="18"/>
  <c r="AE136" i="17" s="1"/>
  <c r="S136" i="18"/>
  <c r="R137" i="18"/>
  <c r="AE137" i="17" s="1"/>
  <c r="S137" i="18"/>
  <c r="R138" i="18"/>
  <c r="AE138" i="17" s="1"/>
  <c r="S138" i="18"/>
  <c r="R139" i="18"/>
  <c r="AE139" i="17" s="1"/>
  <c r="S139" i="18"/>
  <c r="R140" i="18"/>
  <c r="AE140" i="17" s="1"/>
  <c r="S140" i="18"/>
  <c r="R141" i="18"/>
  <c r="AE141" i="17" s="1"/>
  <c r="S141" i="18"/>
  <c r="R142" i="18"/>
  <c r="AE142" i="17" s="1"/>
  <c r="S142" i="18"/>
  <c r="R143" i="18"/>
  <c r="AE143" i="17" s="1"/>
  <c r="S143" i="18"/>
  <c r="R144" i="18"/>
  <c r="AE144" i="17" s="1"/>
  <c r="S144" i="18"/>
  <c r="R145" i="18"/>
  <c r="AE145" i="17" s="1"/>
  <c r="S145" i="18"/>
  <c r="R146" i="18"/>
  <c r="AE146" i="17" s="1"/>
  <c r="S146" i="18"/>
  <c r="R147" i="18"/>
  <c r="AE147" i="17" s="1"/>
  <c r="S147" i="18"/>
  <c r="R148" i="18"/>
  <c r="AE148" i="17" s="1"/>
  <c r="S148" i="18"/>
  <c r="R149" i="18"/>
  <c r="AE149" i="17" s="1"/>
  <c r="S149" i="18"/>
  <c r="R150" i="18"/>
  <c r="AE150" i="17" s="1"/>
  <c r="S150" i="18"/>
  <c r="R151" i="18"/>
  <c r="AE151" i="17" s="1"/>
  <c r="S151" i="18"/>
  <c r="R152" i="18"/>
  <c r="AE152" i="17" s="1"/>
  <c r="S152" i="18"/>
  <c r="R153" i="18"/>
  <c r="AE153" i="17" s="1"/>
  <c r="S153" i="18"/>
  <c r="R154" i="18"/>
  <c r="AE154" i="17" s="1"/>
  <c r="S154" i="18"/>
  <c r="R155" i="18"/>
  <c r="AE155" i="17" s="1"/>
  <c r="S155" i="18"/>
  <c r="R156" i="18"/>
  <c r="AE156" i="17" s="1"/>
  <c r="S156" i="18"/>
  <c r="R157" i="18"/>
  <c r="AE157" i="17" s="1"/>
  <c r="S157" i="18"/>
  <c r="R158" i="18"/>
  <c r="AE158" i="17" s="1"/>
  <c r="S158" i="18"/>
  <c r="R159" i="18"/>
  <c r="AE159" i="17" s="1"/>
  <c r="S159" i="18"/>
  <c r="R160" i="18"/>
  <c r="AE160" i="17" s="1"/>
  <c r="S160" i="18"/>
  <c r="R161" i="18"/>
  <c r="AE161" i="17" s="1"/>
  <c r="S161" i="18"/>
  <c r="R162" i="18"/>
  <c r="AE162" i="17" s="1"/>
  <c r="S162" i="18"/>
  <c r="R163" i="18"/>
  <c r="AE163" i="17" s="1"/>
  <c r="S163" i="18"/>
  <c r="R164" i="18"/>
  <c r="AE164" i="17" s="1"/>
  <c r="S164" i="18"/>
  <c r="R165" i="18"/>
  <c r="AE165" i="17" s="1"/>
  <c r="S165" i="18"/>
  <c r="R166" i="18"/>
  <c r="AE166" i="17" s="1"/>
  <c r="S166" i="18"/>
  <c r="R167" i="18"/>
  <c r="AE167" i="17" s="1"/>
  <c r="S167" i="18"/>
  <c r="R168" i="18"/>
  <c r="AE168" i="17" s="1"/>
  <c r="S168" i="18"/>
  <c r="R169" i="18"/>
  <c r="AE169" i="17" s="1"/>
  <c r="S169" i="18"/>
  <c r="R170" i="18"/>
  <c r="AE170" i="17" s="1"/>
  <c r="S170" i="18"/>
  <c r="R171" i="18"/>
  <c r="AE171" i="17" s="1"/>
  <c r="S171" i="18"/>
  <c r="R172" i="18"/>
  <c r="AE172" i="17" s="1"/>
  <c r="S172" i="18"/>
  <c r="R173" i="18"/>
  <c r="AE173" i="17" s="1"/>
  <c r="S173" i="18"/>
  <c r="R174" i="18"/>
  <c r="AE174" i="17" s="1"/>
  <c r="S174" i="18"/>
  <c r="R175" i="18"/>
  <c r="AE175" i="17" s="1"/>
  <c r="S175" i="18"/>
  <c r="R176" i="18"/>
  <c r="AE176" i="17" s="1"/>
  <c r="S176" i="18"/>
  <c r="R177" i="18"/>
  <c r="AE177" i="17" s="1"/>
  <c r="S177" i="18"/>
  <c r="R178" i="18"/>
  <c r="AE178" i="17" s="1"/>
  <c r="S178" i="18"/>
  <c r="R179" i="18"/>
  <c r="AE179" i="17" s="1"/>
  <c r="S179" i="18"/>
  <c r="R180" i="18"/>
  <c r="AE180" i="17" s="1"/>
  <c r="S180" i="18"/>
  <c r="R181" i="18"/>
  <c r="AE181" i="17" s="1"/>
  <c r="S181" i="18"/>
  <c r="R182" i="18"/>
  <c r="AE182" i="17" s="1"/>
  <c r="S182" i="18"/>
  <c r="R183" i="18"/>
  <c r="AE183" i="17" s="1"/>
  <c r="S183" i="18"/>
  <c r="R184" i="18"/>
  <c r="AE184" i="17" s="1"/>
  <c r="S184" i="18"/>
  <c r="R185" i="18"/>
  <c r="AE185" i="17" s="1"/>
  <c r="S185" i="18"/>
  <c r="R186" i="18"/>
  <c r="AE186" i="17" s="1"/>
  <c r="S186" i="18"/>
  <c r="R187" i="18"/>
  <c r="AE187" i="17" s="1"/>
  <c r="S187" i="18"/>
  <c r="R188" i="18"/>
  <c r="AE188" i="17" s="1"/>
  <c r="S188" i="18"/>
  <c r="R189" i="18"/>
  <c r="AE189" i="17" s="1"/>
  <c r="S189" i="18"/>
  <c r="R190" i="18"/>
  <c r="AE190" i="17" s="1"/>
  <c r="S190" i="18"/>
  <c r="R191" i="18"/>
  <c r="AE191" i="17" s="1"/>
  <c r="S191" i="18"/>
  <c r="R192" i="18"/>
  <c r="AE192" i="17" s="1"/>
  <c r="S192" i="18"/>
  <c r="R193" i="18"/>
  <c r="AE193" i="17" s="1"/>
  <c r="S193" i="18"/>
  <c r="R194" i="18"/>
  <c r="AE194" i="17" s="1"/>
  <c r="S194" i="18"/>
  <c r="R195" i="18"/>
  <c r="AE195" i="17" s="1"/>
  <c r="S195" i="18"/>
  <c r="R196" i="18"/>
  <c r="AE196" i="17" s="1"/>
  <c r="S196" i="18"/>
  <c r="R197" i="18"/>
  <c r="AE197" i="17" s="1"/>
  <c r="S197" i="18"/>
  <c r="R198" i="18"/>
  <c r="AE198" i="17" s="1"/>
  <c r="S198" i="18"/>
  <c r="R199" i="18"/>
  <c r="AE199" i="17" s="1"/>
  <c r="S199" i="18"/>
  <c r="R200" i="18"/>
  <c r="AE200" i="17" s="1"/>
  <c r="S200" i="18"/>
  <c r="R201" i="18"/>
  <c r="AE201" i="17" s="1"/>
  <c r="S201" i="18"/>
  <c r="R202" i="18"/>
  <c r="AE202" i="17" s="1"/>
  <c r="S202" i="18"/>
  <c r="R203" i="18"/>
  <c r="AE203" i="17" s="1"/>
  <c r="S203" i="18"/>
  <c r="R204" i="18"/>
  <c r="AE204" i="17" s="1"/>
  <c r="S204" i="18"/>
  <c r="R205" i="18"/>
  <c r="AE205" i="17" s="1"/>
  <c r="S205" i="18"/>
  <c r="R206" i="18"/>
  <c r="AE206" i="17" s="1"/>
  <c r="S206" i="18"/>
  <c r="R207" i="18"/>
  <c r="AE207" i="17" s="1"/>
  <c r="S207" i="18"/>
  <c r="R208" i="18"/>
  <c r="AE208" i="17" s="1"/>
  <c r="S208" i="18"/>
  <c r="R209" i="18"/>
  <c r="AE209" i="17" s="1"/>
  <c r="S209" i="18"/>
  <c r="R210" i="18"/>
  <c r="AE210" i="17" s="1"/>
  <c r="S210" i="18"/>
  <c r="R211" i="18"/>
  <c r="AE211" i="17" s="1"/>
  <c r="S211" i="18"/>
  <c r="R212" i="18"/>
  <c r="AE212" i="17" s="1"/>
  <c r="S212" i="18"/>
  <c r="R213" i="18"/>
  <c r="AE213" i="17" s="1"/>
  <c r="S213" i="18"/>
  <c r="R214" i="18"/>
  <c r="AE214" i="17" s="1"/>
  <c r="S214" i="18"/>
  <c r="R215" i="18"/>
  <c r="AE215" i="17" s="1"/>
  <c r="S215" i="18"/>
  <c r="R216" i="18"/>
  <c r="AE216" i="17" s="1"/>
  <c r="S216" i="18"/>
  <c r="R217" i="18"/>
  <c r="AE217" i="17" s="1"/>
  <c r="S217" i="18"/>
  <c r="R218" i="18"/>
  <c r="AE218" i="17" s="1"/>
  <c r="S218" i="18"/>
  <c r="R219" i="18"/>
  <c r="AE219" i="17" s="1"/>
  <c r="S219" i="18"/>
  <c r="R220" i="18"/>
  <c r="AE220" i="17" s="1"/>
  <c r="S220" i="18"/>
  <c r="R221" i="18"/>
  <c r="AE221" i="17" s="1"/>
  <c r="S221" i="18"/>
  <c r="R222" i="18"/>
  <c r="AE222" i="17" s="1"/>
  <c r="S222" i="18"/>
  <c r="R223" i="18"/>
  <c r="AE223" i="17" s="1"/>
  <c r="S223" i="18"/>
  <c r="R224" i="18"/>
  <c r="AE224" i="17" s="1"/>
  <c r="S224" i="18"/>
  <c r="R225" i="18"/>
  <c r="AE225" i="17" s="1"/>
  <c r="S225" i="18"/>
  <c r="R226" i="18"/>
  <c r="AE226" i="17" s="1"/>
  <c r="S226" i="18"/>
  <c r="R227" i="18"/>
  <c r="AE227" i="17" s="1"/>
  <c r="S227" i="18"/>
  <c r="R228" i="18"/>
  <c r="AE228" i="17" s="1"/>
  <c r="S228" i="18"/>
  <c r="R229" i="18"/>
  <c r="AE229" i="17" s="1"/>
  <c r="S229" i="18"/>
  <c r="R230" i="18"/>
  <c r="AE230" i="17" s="1"/>
  <c r="S230" i="18"/>
  <c r="R231" i="18"/>
  <c r="AE231" i="17" s="1"/>
  <c r="S231" i="18"/>
  <c r="R232" i="18"/>
  <c r="AE232" i="17" s="1"/>
  <c r="S232" i="18"/>
  <c r="R233" i="18"/>
  <c r="AE233" i="17" s="1"/>
  <c r="S233" i="18"/>
  <c r="R234" i="18"/>
  <c r="AE234" i="17" s="1"/>
  <c r="S234" i="18"/>
  <c r="R235" i="18"/>
  <c r="AE235" i="17" s="1"/>
  <c r="S235" i="18"/>
  <c r="R236" i="18"/>
  <c r="AE236" i="17" s="1"/>
  <c r="S236" i="18"/>
  <c r="R237" i="18"/>
  <c r="AE237" i="17" s="1"/>
  <c r="S237" i="18"/>
  <c r="R238" i="18"/>
  <c r="AE238" i="17" s="1"/>
  <c r="S238" i="18"/>
  <c r="R239" i="18"/>
  <c r="AE239" i="17" s="1"/>
  <c r="S239" i="18"/>
  <c r="R240" i="18"/>
  <c r="AE240" i="17" s="1"/>
  <c r="S240" i="18"/>
  <c r="R241" i="18"/>
  <c r="AE241" i="17" s="1"/>
  <c r="S241" i="18"/>
  <c r="R242" i="18"/>
  <c r="AE242" i="17" s="1"/>
  <c r="S242" i="18"/>
  <c r="R243" i="18"/>
  <c r="AE243" i="17" s="1"/>
  <c r="S243" i="18"/>
  <c r="R244" i="18"/>
  <c r="AE244" i="17" s="1"/>
  <c r="S244" i="18"/>
  <c r="R245" i="18"/>
  <c r="AE245" i="17" s="1"/>
  <c r="S245" i="18"/>
  <c r="R246" i="18"/>
  <c r="AE246" i="17" s="1"/>
  <c r="S246" i="18"/>
  <c r="R247" i="18"/>
  <c r="AE247" i="17" s="1"/>
  <c r="S247" i="18"/>
  <c r="R248" i="18"/>
  <c r="AE248" i="17" s="1"/>
  <c r="S248" i="18"/>
  <c r="R249" i="18"/>
  <c r="AE249" i="17" s="1"/>
  <c r="S249" i="18"/>
  <c r="R250" i="18"/>
  <c r="AE250" i="17" s="1"/>
  <c r="S250" i="18"/>
  <c r="R251" i="18"/>
  <c r="AE251" i="17" s="1"/>
  <c r="S251" i="18"/>
  <c r="R252" i="18"/>
  <c r="AE252" i="17" s="1"/>
  <c r="S252" i="18"/>
  <c r="R253" i="18"/>
  <c r="AE253" i="17" s="1"/>
  <c r="S253" i="18"/>
  <c r="R254" i="18"/>
  <c r="AE254" i="17" s="1"/>
  <c r="S254" i="18"/>
  <c r="R255" i="18"/>
  <c r="AE255" i="17" s="1"/>
  <c r="S255" i="18"/>
  <c r="R256" i="18"/>
  <c r="AE256" i="17" s="1"/>
  <c r="S256" i="18"/>
  <c r="R257" i="18"/>
  <c r="AE257" i="17" s="1"/>
  <c r="S257" i="18"/>
  <c r="R258" i="18"/>
  <c r="AE258" i="17" s="1"/>
  <c r="S258" i="18"/>
  <c r="R259" i="18"/>
  <c r="AE259" i="17" s="1"/>
  <c r="S259" i="18"/>
  <c r="R260" i="18"/>
  <c r="AE260" i="17" s="1"/>
  <c r="S260" i="18"/>
  <c r="R261" i="18"/>
  <c r="AE261" i="17" s="1"/>
  <c r="S261" i="18"/>
  <c r="R262" i="18"/>
  <c r="AE262" i="17" s="1"/>
  <c r="S262" i="18"/>
  <c r="R263" i="18"/>
  <c r="AE263" i="17" s="1"/>
  <c r="S263" i="18"/>
  <c r="R264" i="18"/>
  <c r="AE264" i="17" s="1"/>
  <c r="S264" i="18"/>
  <c r="R265" i="18"/>
  <c r="AE265" i="17" s="1"/>
  <c r="S265" i="18"/>
  <c r="R266" i="18"/>
  <c r="AE266" i="17" s="1"/>
  <c r="S266" i="18"/>
  <c r="R267" i="18"/>
  <c r="AE267" i="17" s="1"/>
  <c r="S267" i="18"/>
  <c r="R268" i="18"/>
  <c r="AE268" i="17" s="1"/>
  <c r="S268" i="18"/>
  <c r="R269" i="18"/>
  <c r="AE269" i="17" s="1"/>
  <c r="S269" i="18"/>
  <c r="R270" i="18"/>
  <c r="AE270" i="17" s="1"/>
  <c r="S270" i="18"/>
  <c r="R271" i="18"/>
  <c r="AE271" i="17" s="1"/>
  <c r="S271" i="18"/>
  <c r="R272" i="18"/>
  <c r="AE272" i="17" s="1"/>
  <c r="S272" i="18"/>
  <c r="R273" i="18"/>
  <c r="AE273" i="17" s="1"/>
  <c r="S273" i="18"/>
  <c r="R274" i="18"/>
  <c r="AE274" i="17" s="1"/>
  <c r="S274" i="18"/>
  <c r="R275" i="18"/>
  <c r="AE275" i="17" s="1"/>
  <c r="S275" i="18"/>
  <c r="R276" i="18"/>
  <c r="AE276" i="17" s="1"/>
  <c r="S276" i="18"/>
  <c r="R277" i="18"/>
  <c r="AE277" i="17" s="1"/>
  <c r="S277" i="18"/>
  <c r="R278" i="18"/>
  <c r="AE278" i="17" s="1"/>
  <c r="S278" i="18"/>
  <c r="R279" i="18"/>
  <c r="AE279" i="17" s="1"/>
  <c r="S279" i="18"/>
  <c r="R280" i="18"/>
  <c r="AE280" i="17" s="1"/>
  <c r="S280" i="18"/>
  <c r="R281" i="18"/>
  <c r="AE281" i="17" s="1"/>
  <c r="S281" i="18"/>
  <c r="R282" i="18"/>
  <c r="AE282" i="17" s="1"/>
  <c r="S282" i="18"/>
  <c r="R283" i="18"/>
  <c r="AE283" i="17" s="1"/>
  <c r="S283" i="18"/>
  <c r="R284" i="18"/>
  <c r="AE284" i="17" s="1"/>
  <c r="S284" i="18"/>
  <c r="R285" i="18"/>
  <c r="AE285" i="17" s="1"/>
  <c r="S285" i="18"/>
  <c r="R286" i="18"/>
  <c r="AE286" i="17" s="1"/>
  <c r="S286" i="18"/>
  <c r="R287" i="18"/>
  <c r="AE287" i="17" s="1"/>
  <c r="S287" i="18"/>
  <c r="R288" i="18"/>
  <c r="AE288" i="17" s="1"/>
  <c r="S288" i="18"/>
  <c r="R289" i="18"/>
  <c r="AE289" i="17" s="1"/>
  <c r="S289" i="18"/>
  <c r="R290" i="18"/>
  <c r="AE290" i="17" s="1"/>
  <c r="S290" i="18"/>
  <c r="R291" i="18"/>
  <c r="AE291" i="17" s="1"/>
  <c r="S291" i="18"/>
  <c r="R292" i="18"/>
  <c r="AE292" i="17" s="1"/>
  <c r="S292" i="18"/>
  <c r="R293" i="18"/>
  <c r="AE293" i="17" s="1"/>
  <c r="S293" i="18"/>
  <c r="R294" i="18"/>
  <c r="AE294" i="17" s="1"/>
  <c r="S294" i="18"/>
  <c r="R295" i="18"/>
  <c r="AE295" i="17" s="1"/>
  <c r="S295" i="18"/>
  <c r="R296" i="18"/>
  <c r="AE296" i="17" s="1"/>
  <c r="S296" i="18"/>
  <c r="R297" i="18"/>
  <c r="AE297" i="17" s="1"/>
  <c r="S297" i="18"/>
  <c r="R298" i="18"/>
  <c r="AE298" i="17" s="1"/>
  <c r="S298" i="18"/>
  <c r="R299" i="18"/>
  <c r="AE299" i="17" s="1"/>
  <c r="S299" i="18"/>
  <c r="R300" i="18"/>
  <c r="AE300" i="17" s="1"/>
  <c r="S300" i="18"/>
  <c r="R301" i="18"/>
  <c r="AE301" i="17" s="1"/>
  <c r="S301" i="18"/>
  <c r="R302" i="18"/>
  <c r="AE302" i="17" s="1"/>
  <c r="S302" i="18"/>
  <c r="R303" i="18"/>
  <c r="AE303" i="17" s="1"/>
  <c r="S303" i="18"/>
  <c r="R304" i="18"/>
  <c r="AE304" i="17" s="1"/>
  <c r="S304" i="18"/>
  <c r="R305" i="18"/>
  <c r="AE305" i="17" s="1"/>
  <c r="S305" i="18"/>
  <c r="R306" i="18"/>
  <c r="AE306" i="17" s="1"/>
  <c r="S306" i="18"/>
  <c r="R307" i="18"/>
  <c r="AE307" i="17" s="1"/>
  <c r="S307" i="18"/>
  <c r="R308" i="18"/>
  <c r="AE308" i="17" s="1"/>
  <c r="S308" i="18"/>
  <c r="R309" i="18"/>
  <c r="AE309" i="17" s="1"/>
  <c r="S309" i="18"/>
  <c r="R310" i="18"/>
  <c r="AE310" i="17" s="1"/>
  <c r="S310" i="18"/>
  <c r="R311" i="18"/>
  <c r="AE311" i="17" s="1"/>
  <c r="S311" i="18"/>
  <c r="R312" i="18"/>
  <c r="AE312" i="17" s="1"/>
  <c r="S312" i="18"/>
  <c r="R313" i="18"/>
  <c r="AE313" i="17" s="1"/>
  <c r="S313" i="18"/>
  <c r="R314" i="18"/>
  <c r="AE314" i="17" s="1"/>
  <c r="S314" i="18"/>
  <c r="R315" i="18"/>
  <c r="AE315" i="17" s="1"/>
  <c r="S315" i="18"/>
  <c r="R316" i="18"/>
  <c r="AE316" i="17" s="1"/>
  <c r="S316" i="18"/>
  <c r="R317" i="18"/>
  <c r="AE317" i="17" s="1"/>
  <c r="S317" i="18"/>
  <c r="R318" i="18"/>
  <c r="AE318" i="17" s="1"/>
  <c r="S318" i="18"/>
  <c r="R319" i="18"/>
  <c r="AE319" i="17" s="1"/>
  <c r="S319" i="18"/>
  <c r="R320" i="18"/>
  <c r="AE320" i="17" s="1"/>
  <c r="S320" i="18"/>
  <c r="R321" i="18"/>
  <c r="AE321" i="17" s="1"/>
  <c r="S321" i="18"/>
  <c r="R322" i="18"/>
  <c r="AE322" i="17" s="1"/>
  <c r="S322" i="18"/>
  <c r="R323" i="18"/>
  <c r="AE323" i="17" s="1"/>
  <c r="S323" i="18"/>
  <c r="R324" i="18"/>
  <c r="AE324" i="17" s="1"/>
  <c r="S324" i="18"/>
  <c r="R325" i="18"/>
  <c r="AE325" i="17" s="1"/>
  <c r="S325" i="18"/>
  <c r="R326" i="18"/>
  <c r="AE326" i="17" s="1"/>
  <c r="S326" i="18"/>
  <c r="R327" i="18"/>
  <c r="AE327" i="17" s="1"/>
  <c r="S327" i="18"/>
  <c r="R328" i="18"/>
  <c r="AE328" i="17" s="1"/>
  <c r="S328" i="18"/>
  <c r="R329" i="18"/>
  <c r="AE329" i="17" s="1"/>
  <c r="S329" i="18"/>
  <c r="R330" i="18"/>
  <c r="AE330" i="17" s="1"/>
  <c r="S330" i="18"/>
  <c r="R331" i="18"/>
  <c r="AE331" i="17" s="1"/>
  <c r="S331" i="18"/>
  <c r="R332" i="18"/>
  <c r="AE332" i="17" s="1"/>
  <c r="S332" i="18"/>
  <c r="R333" i="18"/>
  <c r="AE333" i="17" s="1"/>
  <c r="S333" i="18"/>
  <c r="R334" i="18"/>
  <c r="AE334" i="17" s="1"/>
  <c r="S334" i="18"/>
  <c r="R335" i="18"/>
  <c r="AE335" i="17" s="1"/>
  <c r="S335" i="18"/>
  <c r="R336" i="18"/>
  <c r="AE336" i="17" s="1"/>
  <c r="S336" i="18"/>
  <c r="R337" i="18"/>
  <c r="AE337" i="17" s="1"/>
  <c r="S337" i="18"/>
  <c r="R338" i="18"/>
  <c r="AE338" i="17" s="1"/>
  <c r="S338" i="18"/>
  <c r="R339" i="18"/>
  <c r="AE339" i="17" s="1"/>
  <c r="S339" i="18"/>
  <c r="R340" i="18"/>
  <c r="AE340" i="17" s="1"/>
  <c r="S340" i="18"/>
  <c r="R341" i="18"/>
  <c r="AE341" i="17" s="1"/>
  <c r="S341" i="18"/>
  <c r="R342" i="18"/>
  <c r="AE342" i="17" s="1"/>
  <c r="S342" i="18"/>
  <c r="R343" i="18"/>
  <c r="AE343" i="17" s="1"/>
  <c r="S343" i="18"/>
  <c r="R344" i="18"/>
  <c r="AE344" i="17" s="1"/>
  <c r="S344" i="18"/>
  <c r="R345" i="18"/>
  <c r="AE345" i="17" s="1"/>
  <c r="S345" i="18"/>
  <c r="R346" i="18"/>
  <c r="AE346" i="17" s="1"/>
  <c r="S346" i="18"/>
  <c r="R347" i="18"/>
  <c r="AE347" i="17" s="1"/>
  <c r="S347" i="18"/>
  <c r="R348" i="18"/>
  <c r="AE348" i="17" s="1"/>
  <c r="S348" i="18"/>
  <c r="R349" i="18"/>
  <c r="AE349" i="17" s="1"/>
  <c r="S349" i="18"/>
  <c r="R350" i="18"/>
  <c r="AE350" i="17" s="1"/>
  <c r="S350" i="18"/>
  <c r="R351" i="18"/>
  <c r="AE351" i="17" s="1"/>
  <c r="S351" i="18"/>
  <c r="R352" i="18"/>
  <c r="AE352" i="17" s="1"/>
  <c r="S352" i="18"/>
  <c r="R353" i="18"/>
  <c r="AE353" i="17" s="1"/>
  <c r="S353" i="18"/>
  <c r="R354" i="18"/>
  <c r="AE354" i="17" s="1"/>
  <c r="S354" i="18"/>
  <c r="R355" i="18"/>
  <c r="AE355" i="17" s="1"/>
  <c r="S355" i="18"/>
  <c r="R356" i="18"/>
  <c r="AE356" i="17" s="1"/>
  <c r="S356" i="18"/>
  <c r="R357" i="18"/>
  <c r="AE357" i="17" s="1"/>
  <c r="S357" i="18"/>
  <c r="R358" i="18"/>
  <c r="AE358" i="17" s="1"/>
  <c r="S358" i="18"/>
  <c r="R359" i="18"/>
  <c r="AE359" i="17" s="1"/>
  <c r="S359" i="18"/>
  <c r="R360" i="18"/>
  <c r="AE360" i="17" s="1"/>
  <c r="S360" i="18"/>
  <c r="R361" i="18"/>
  <c r="AE361" i="17" s="1"/>
  <c r="S361" i="18"/>
  <c r="R362" i="18"/>
  <c r="AE362" i="17" s="1"/>
  <c r="S362" i="18"/>
  <c r="R363" i="18"/>
  <c r="AE363" i="17" s="1"/>
  <c r="S363" i="18"/>
  <c r="R364" i="18"/>
  <c r="AE364" i="17" s="1"/>
  <c r="S364" i="18"/>
  <c r="R365" i="18"/>
  <c r="AE365" i="17" s="1"/>
  <c r="S365" i="18"/>
  <c r="R366" i="18"/>
  <c r="AE366" i="17" s="1"/>
  <c r="S366" i="18"/>
  <c r="R367" i="18"/>
  <c r="AE367" i="17" s="1"/>
  <c r="S367" i="18"/>
  <c r="R368" i="18"/>
  <c r="AE368" i="17" s="1"/>
  <c r="S368" i="18"/>
  <c r="R369" i="18"/>
  <c r="AE369" i="17" s="1"/>
  <c r="S369" i="18"/>
  <c r="R370" i="18"/>
  <c r="AE370" i="17" s="1"/>
  <c r="S370" i="18"/>
  <c r="R371" i="18"/>
  <c r="AE371" i="17" s="1"/>
  <c r="S371" i="18"/>
  <c r="R372" i="18"/>
  <c r="AE372" i="17" s="1"/>
  <c r="S372" i="18"/>
  <c r="R373" i="18"/>
  <c r="AE373" i="17" s="1"/>
  <c r="S373" i="18"/>
  <c r="R374" i="18"/>
  <c r="AE374" i="17" s="1"/>
  <c r="S374" i="18"/>
  <c r="R375" i="18"/>
  <c r="AE375" i="17" s="1"/>
  <c r="S375" i="18"/>
  <c r="R376" i="18"/>
  <c r="AE376" i="17" s="1"/>
  <c r="S376" i="18"/>
  <c r="R377" i="18"/>
  <c r="AE377" i="17" s="1"/>
  <c r="S377" i="18"/>
  <c r="R378" i="18"/>
  <c r="AE378" i="17" s="1"/>
  <c r="S378" i="18"/>
  <c r="R379" i="18"/>
  <c r="AE379" i="17" s="1"/>
  <c r="S379" i="18"/>
  <c r="R380" i="18"/>
  <c r="AE380" i="17" s="1"/>
  <c r="S380" i="18"/>
  <c r="R381" i="18"/>
  <c r="AE381" i="17" s="1"/>
  <c r="S381" i="18"/>
  <c r="R382" i="18"/>
  <c r="AE382" i="17" s="1"/>
  <c r="S382" i="18"/>
  <c r="R383" i="18"/>
  <c r="AE383" i="17" s="1"/>
  <c r="S383" i="18"/>
  <c r="R384" i="18"/>
  <c r="AE384" i="17" s="1"/>
  <c r="S384" i="18"/>
  <c r="R385" i="18"/>
  <c r="AE385" i="17" s="1"/>
  <c r="S385" i="18"/>
  <c r="R386" i="18"/>
  <c r="AE386" i="17" s="1"/>
  <c r="S386" i="18"/>
  <c r="R387" i="18"/>
  <c r="AE387" i="17" s="1"/>
  <c r="S387" i="18"/>
  <c r="R388" i="18"/>
  <c r="AE388" i="17" s="1"/>
  <c r="S388" i="18"/>
  <c r="R389" i="18"/>
  <c r="AE389" i="17" s="1"/>
  <c r="S389" i="18"/>
  <c r="R390" i="18"/>
  <c r="AE390" i="17" s="1"/>
  <c r="S390" i="18"/>
  <c r="R391" i="18"/>
  <c r="AE391" i="17" s="1"/>
  <c r="S391" i="18"/>
  <c r="R392" i="18"/>
  <c r="AE392" i="17" s="1"/>
  <c r="S392" i="18"/>
  <c r="R393" i="18"/>
  <c r="AE393" i="17" s="1"/>
  <c r="S393" i="18"/>
  <c r="R394" i="18"/>
  <c r="AE394" i="17" s="1"/>
  <c r="S394" i="18"/>
  <c r="R395" i="18"/>
  <c r="AE395" i="17" s="1"/>
  <c r="S395" i="18"/>
  <c r="R396" i="18"/>
  <c r="AE396" i="17" s="1"/>
  <c r="S396" i="18"/>
  <c r="R397" i="18"/>
  <c r="AE397" i="17" s="1"/>
  <c r="S397" i="18"/>
  <c r="R398" i="18"/>
  <c r="AE398" i="17" s="1"/>
  <c r="S398" i="18"/>
  <c r="R399" i="18"/>
  <c r="AE399" i="17" s="1"/>
  <c r="S399" i="18"/>
  <c r="R400" i="18"/>
  <c r="AE400" i="17" s="1"/>
  <c r="S400" i="18"/>
  <c r="R401" i="18"/>
  <c r="AE401" i="17" s="1"/>
  <c r="S401" i="18"/>
  <c r="R402" i="18"/>
  <c r="AE402" i="17" s="1"/>
  <c r="S402" i="18"/>
  <c r="R403" i="18"/>
  <c r="AE403" i="17" s="1"/>
  <c r="S403" i="18"/>
  <c r="R404" i="18"/>
  <c r="AE404" i="17" s="1"/>
  <c r="S404" i="18"/>
  <c r="R405" i="18"/>
  <c r="AE405" i="17" s="1"/>
  <c r="S405" i="18"/>
  <c r="R406" i="18"/>
  <c r="AE406" i="17" s="1"/>
  <c r="S406" i="18"/>
  <c r="R407" i="18"/>
  <c r="AE407" i="17" s="1"/>
  <c r="S407" i="18"/>
  <c r="R408" i="18"/>
  <c r="AE408" i="17" s="1"/>
  <c r="S408" i="18"/>
  <c r="R409" i="18"/>
  <c r="AE409" i="17" s="1"/>
  <c r="S409" i="18"/>
  <c r="R410" i="18"/>
  <c r="AE410" i="17" s="1"/>
  <c r="S410" i="18"/>
  <c r="R411" i="18"/>
  <c r="AE411" i="17" s="1"/>
  <c r="S411" i="18"/>
  <c r="R412" i="18"/>
  <c r="AE412" i="17" s="1"/>
  <c r="S412" i="18"/>
  <c r="R413" i="18"/>
  <c r="AE413" i="17" s="1"/>
  <c r="S413" i="18"/>
  <c r="R414" i="18"/>
  <c r="AE414" i="17" s="1"/>
  <c r="S414" i="18"/>
  <c r="R415" i="18"/>
  <c r="AE415" i="17" s="1"/>
  <c r="S415" i="18"/>
  <c r="R416" i="18"/>
  <c r="AE416" i="17" s="1"/>
  <c r="S416" i="18"/>
  <c r="R417" i="18"/>
  <c r="AE417" i="17" s="1"/>
  <c r="S417" i="18"/>
  <c r="R418" i="18"/>
  <c r="AE418" i="17" s="1"/>
  <c r="S418" i="18"/>
  <c r="R419" i="18"/>
  <c r="AE419" i="17" s="1"/>
  <c r="S419" i="18"/>
  <c r="R420" i="18"/>
  <c r="AE420" i="17" s="1"/>
  <c r="S420" i="18"/>
  <c r="R421" i="18"/>
  <c r="AE421" i="17" s="1"/>
  <c r="S421" i="18"/>
  <c r="R422" i="18"/>
  <c r="AE422" i="17" s="1"/>
  <c r="S422" i="18"/>
  <c r="R423" i="18"/>
  <c r="AE423" i="17" s="1"/>
  <c r="S423" i="18"/>
  <c r="R424" i="18"/>
  <c r="AE424" i="17" s="1"/>
  <c r="S424" i="18"/>
  <c r="R425" i="18"/>
  <c r="AE425" i="17" s="1"/>
  <c r="S425" i="18"/>
  <c r="R426" i="18"/>
  <c r="AE426" i="17" s="1"/>
  <c r="S426" i="18"/>
  <c r="R427" i="18"/>
  <c r="AE427" i="17" s="1"/>
  <c r="S427" i="18"/>
  <c r="R428" i="18"/>
  <c r="AE428" i="17" s="1"/>
  <c r="S428" i="18"/>
  <c r="R429" i="18"/>
  <c r="AE429" i="17" s="1"/>
  <c r="S429" i="18"/>
  <c r="R430" i="18"/>
  <c r="AE430" i="17" s="1"/>
  <c r="S430" i="18"/>
  <c r="R431" i="18"/>
  <c r="AE431" i="17" s="1"/>
  <c r="S431" i="18"/>
  <c r="R432" i="18"/>
  <c r="AE432" i="17" s="1"/>
  <c r="S432" i="18"/>
  <c r="R433" i="18"/>
  <c r="AE433" i="17" s="1"/>
  <c r="S433" i="18"/>
  <c r="R434" i="18"/>
  <c r="AE434" i="17" s="1"/>
  <c r="S434" i="18"/>
  <c r="R435" i="18"/>
  <c r="AE435" i="17" s="1"/>
  <c r="S435" i="18"/>
  <c r="R436" i="18"/>
  <c r="AE436" i="17" s="1"/>
  <c r="S436" i="18"/>
  <c r="R437" i="18"/>
  <c r="AE437" i="17" s="1"/>
  <c r="S437" i="18"/>
  <c r="R438" i="18"/>
  <c r="AE438" i="17" s="1"/>
  <c r="S438" i="18"/>
  <c r="R439" i="18"/>
  <c r="AE439" i="17" s="1"/>
  <c r="S439" i="18"/>
  <c r="R440" i="18"/>
  <c r="AE440" i="17" s="1"/>
  <c r="S440" i="18"/>
  <c r="R441" i="18"/>
  <c r="AE441" i="17" s="1"/>
  <c r="S441" i="18"/>
  <c r="R442" i="18"/>
  <c r="AE442" i="17" s="1"/>
  <c r="S442" i="18"/>
  <c r="R443" i="18"/>
  <c r="AE443" i="17" s="1"/>
  <c r="S443" i="18"/>
  <c r="R444" i="18"/>
  <c r="AE444" i="17" s="1"/>
  <c r="S444" i="18"/>
  <c r="R445" i="18"/>
  <c r="AE445" i="17" s="1"/>
  <c r="S445" i="18"/>
  <c r="R446" i="18"/>
  <c r="AE446" i="17" s="1"/>
  <c r="S446" i="18"/>
  <c r="R447" i="18"/>
  <c r="AE447" i="17" s="1"/>
  <c r="S447" i="18"/>
  <c r="R448" i="18"/>
  <c r="AE448" i="17" s="1"/>
  <c r="S448" i="18"/>
  <c r="R449" i="18"/>
  <c r="AE449" i="17" s="1"/>
  <c r="S449" i="18"/>
  <c r="R450" i="18"/>
  <c r="AE450" i="17" s="1"/>
  <c r="S450" i="18"/>
  <c r="R451" i="18"/>
  <c r="AE451" i="17" s="1"/>
  <c r="S451" i="18"/>
  <c r="R452" i="18"/>
  <c r="AE452" i="17" s="1"/>
  <c r="S452" i="18"/>
  <c r="R453" i="18"/>
  <c r="AE453" i="17" s="1"/>
  <c r="S453" i="18"/>
  <c r="R454" i="18"/>
  <c r="AE454" i="17" s="1"/>
  <c r="S454" i="18"/>
  <c r="R455" i="18"/>
  <c r="AE455" i="17" s="1"/>
  <c r="S455" i="18"/>
  <c r="R456" i="18"/>
  <c r="AE456" i="17" s="1"/>
  <c r="S456" i="18"/>
  <c r="R457" i="18"/>
  <c r="AE457" i="17" s="1"/>
  <c r="S457" i="18"/>
  <c r="R458" i="18"/>
  <c r="AE458" i="17" s="1"/>
  <c r="S458" i="18"/>
  <c r="R459" i="18"/>
  <c r="AE459" i="17" s="1"/>
  <c r="S459" i="18"/>
  <c r="R460" i="18"/>
  <c r="AE460" i="17" s="1"/>
  <c r="S460" i="18"/>
  <c r="R461" i="18"/>
  <c r="AE461" i="17" s="1"/>
  <c r="S461" i="18"/>
  <c r="R462" i="18"/>
  <c r="AE462" i="17" s="1"/>
  <c r="S462" i="18"/>
  <c r="R463" i="18"/>
  <c r="AE463" i="17" s="1"/>
  <c r="S463" i="18"/>
  <c r="R464" i="18"/>
  <c r="AE464" i="17" s="1"/>
  <c r="S464" i="18"/>
  <c r="R465" i="18"/>
  <c r="AE465" i="17" s="1"/>
  <c r="S465" i="18"/>
  <c r="R466" i="18"/>
  <c r="AE466" i="17" s="1"/>
  <c r="S466" i="18"/>
  <c r="R467" i="18"/>
  <c r="AE467" i="17" s="1"/>
  <c r="S467" i="18"/>
  <c r="R468" i="18"/>
  <c r="AE468" i="17" s="1"/>
  <c r="S468" i="18"/>
  <c r="R469" i="18"/>
  <c r="AE469" i="17" s="1"/>
  <c r="S469" i="18"/>
  <c r="R470" i="18"/>
  <c r="AE470" i="17" s="1"/>
  <c r="S470" i="18"/>
  <c r="R471" i="18"/>
  <c r="AE471" i="17" s="1"/>
  <c r="S471" i="18"/>
  <c r="R472" i="18"/>
  <c r="AE472" i="17" s="1"/>
  <c r="S472" i="18"/>
  <c r="R473" i="18"/>
  <c r="AE473" i="17" s="1"/>
  <c r="S473" i="18"/>
  <c r="R474" i="18"/>
  <c r="AE474" i="17" s="1"/>
  <c r="S474" i="18"/>
  <c r="R475" i="18"/>
  <c r="AE475" i="17" s="1"/>
  <c r="S475" i="18"/>
  <c r="R476" i="18"/>
  <c r="AE476" i="17" s="1"/>
  <c r="S476" i="18"/>
  <c r="R477" i="18"/>
  <c r="AE477" i="17" s="1"/>
  <c r="S477" i="18"/>
  <c r="R478" i="18"/>
  <c r="AE478" i="17" s="1"/>
  <c r="S478" i="18"/>
  <c r="R479" i="18"/>
  <c r="AE479" i="17" s="1"/>
  <c r="S479" i="18"/>
  <c r="R480" i="18"/>
  <c r="AE480" i="17" s="1"/>
  <c r="S480" i="18"/>
  <c r="R481" i="18"/>
  <c r="AE481" i="17" s="1"/>
  <c r="S481" i="18"/>
  <c r="R482" i="18"/>
  <c r="AE482" i="17" s="1"/>
  <c r="S482" i="18"/>
  <c r="R483" i="18"/>
  <c r="AE483" i="17" s="1"/>
  <c r="S483" i="18"/>
  <c r="R484" i="18"/>
  <c r="AE484" i="17" s="1"/>
  <c r="S484" i="18"/>
  <c r="R485" i="18"/>
  <c r="AE485" i="17" s="1"/>
  <c r="S485" i="18"/>
  <c r="R486" i="18"/>
  <c r="AE486" i="17" s="1"/>
  <c r="S486" i="18"/>
  <c r="R487" i="18"/>
  <c r="AE487" i="17" s="1"/>
  <c r="S487" i="18"/>
  <c r="R488" i="18"/>
  <c r="AE488" i="17" s="1"/>
  <c r="S488" i="18"/>
  <c r="R489" i="18"/>
  <c r="AE489" i="17" s="1"/>
  <c r="S489" i="18"/>
  <c r="R490" i="18"/>
  <c r="AE490" i="17" s="1"/>
  <c r="S490" i="18"/>
  <c r="R491" i="18"/>
  <c r="AE491" i="17" s="1"/>
  <c r="S491" i="18"/>
  <c r="R492" i="18"/>
  <c r="AE492" i="17" s="1"/>
  <c r="S492" i="18"/>
  <c r="R493" i="18"/>
  <c r="AE493" i="17" s="1"/>
  <c r="S493" i="18"/>
  <c r="R494" i="18"/>
  <c r="AE494" i="17" s="1"/>
  <c r="S494" i="18"/>
  <c r="R495" i="18"/>
  <c r="AE495" i="17" s="1"/>
  <c r="S495" i="18"/>
  <c r="R496" i="18"/>
  <c r="AE496" i="17" s="1"/>
  <c r="S496" i="18"/>
  <c r="R497" i="18"/>
  <c r="AE497" i="17" s="1"/>
  <c r="S497" i="18"/>
  <c r="R498" i="18"/>
  <c r="AE498" i="17" s="1"/>
  <c r="S498" i="18"/>
  <c r="R499" i="18"/>
  <c r="AE499" i="17" s="1"/>
  <c r="S499" i="18"/>
  <c r="R500" i="18"/>
  <c r="AE500" i="17" s="1"/>
  <c r="S500" i="18"/>
  <c r="AE2" i="17"/>
  <c r="V3" i="22"/>
  <c r="X3" i="22"/>
  <c r="K3" i="2" l="1"/>
  <c r="K6" i="2"/>
  <c r="J3" i="2"/>
  <c r="J7" i="2"/>
  <c r="K2" i="2"/>
  <c r="K7" i="2"/>
  <c r="J4" i="2"/>
  <c r="J9" i="2"/>
  <c r="K5" i="2"/>
  <c r="J2" i="2"/>
  <c r="AC3" i="22"/>
  <c r="AH3" i="22" s="1"/>
  <c r="C3" i="27" s="1"/>
  <c r="L2" i="28"/>
  <c r="L4" i="28"/>
  <c r="L6" i="28"/>
  <c r="L8" i="28"/>
  <c r="L10" i="28"/>
  <c r="L12" i="28"/>
  <c r="L14" i="28"/>
  <c r="L16" i="28"/>
  <c r="L18" i="28"/>
  <c r="L20" i="28"/>
  <c r="L22" i="28"/>
  <c r="L24" i="28"/>
  <c r="L26" i="28"/>
  <c r="L28" i="28"/>
  <c r="L30" i="28"/>
  <c r="L32" i="28"/>
  <c r="L34" i="28"/>
  <c r="L36" i="28"/>
  <c r="L38" i="28"/>
  <c r="L40" i="28"/>
  <c r="L42" i="28"/>
  <c r="L44" i="28"/>
  <c r="L46" i="28"/>
  <c r="L48" i="28"/>
  <c r="L50" i="28"/>
  <c r="L52" i="28"/>
  <c r="L54" i="28"/>
  <c r="L56" i="28"/>
  <c r="L58" i="28"/>
  <c r="L60" i="28"/>
  <c r="L62" i="28"/>
  <c r="L64" i="28"/>
  <c r="L66" i="28"/>
  <c r="L68" i="28"/>
  <c r="L70" i="28"/>
  <c r="L72" i="28"/>
  <c r="L74" i="28"/>
  <c r="L76" i="28"/>
  <c r="L78" i="28"/>
  <c r="L80" i="28"/>
  <c r="L82" i="28"/>
  <c r="L84" i="28"/>
  <c r="L86" i="28"/>
  <c r="L88" i="28"/>
  <c r="L90" i="28"/>
  <c r="L92" i="28"/>
  <c r="L94" i="28"/>
  <c r="L96" i="28"/>
  <c r="L98" i="28"/>
  <c r="L100" i="28"/>
  <c r="L102" i="28"/>
  <c r="L104" i="28"/>
  <c r="L106" i="28"/>
  <c r="L108" i="28"/>
  <c r="L110" i="28"/>
  <c r="L112" i="28"/>
  <c r="L114" i="28"/>
  <c r="L116" i="28"/>
  <c r="L118" i="28"/>
  <c r="L120" i="28"/>
  <c r="L122" i="28"/>
  <c r="L124" i="28"/>
  <c r="L126" i="28"/>
  <c r="L128" i="28"/>
  <c r="L130" i="28"/>
  <c r="L132" i="28"/>
  <c r="L134" i="28"/>
  <c r="L136" i="28"/>
  <c r="L138" i="28"/>
  <c r="L140" i="28"/>
  <c r="L142" i="28"/>
  <c r="L144" i="28"/>
  <c r="L146" i="28"/>
  <c r="L148" i="28"/>
  <c r="L150" i="28"/>
  <c r="L152" i="28"/>
  <c r="L154" i="28"/>
  <c r="L156" i="28"/>
  <c r="L158" i="28"/>
  <c r="L160" i="28"/>
  <c r="L162" i="28"/>
  <c r="L164" i="28"/>
  <c r="L166" i="28"/>
  <c r="L168" i="28"/>
  <c r="L170" i="28"/>
  <c r="L172" i="28"/>
  <c r="L174" i="28"/>
  <c r="L176" i="28"/>
  <c r="L178" i="28"/>
  <c r="L180" i="28"/>
  <c r="L182" i="28"/>
  <c r="L184" i="28"/>
  <c r="L186" i="28"/>
  <c r="L188" i="28"/>
  <c r="L191" i="28"/>
  <c r="L193" i="28"/>
  <c r="L195" i="28"/>
  <c r="L197" i="28"/>
  <c r="L199" i="28"/>
  <c r="L201" i="28"/>
  <c r="L203" i="28"/>
  <c r="L205" i="28"/>
  <c r="L207" i="28"/>
  <c r="L209" i="28"/>
  <c r="L211" i="28"/>
  <c r="L213" i="28"/>
  <c r="L215" i="28"/>
  <c r="L217" i="28"/>
  <c r="L219" i="28"/>
  <c r="L221" i="28"/>
  <c r="L223" i="28"/>
  <c r="L225" i="28"/>
  <c r="L227" i="28"/>
  <c r="L229" i="28"/>
  <c r="L231" i="28"/>
  <c r="L233" i="28"/>
  <c r="L235" i="28"/>
  <c r="L237" i="28"/>
  <c r="L239" i="28"/>
  <c r="L241" i="28"/>
  <c r="L243" i="28"/>
  <c r="L245" i="28"/>
  <c r="L247" i="28"/>
  <c r="L249" i="28"/>
  <c r="L251" i="28"/>
  <c r="L253" i="28"/>
  <c r="L255" i="28"/>
  <c r="L257" i="28"/>
  <c r="L259" i="28"/>
  <c r="L261" i="28"/>
  <c r="L263" i="28"/>
  <c r="L265" i="28"/>
  <c r="L267" i="28"/>
  <c r="L269" i="28"/>
  <c r="L271" i="28"/>
  <c r="L273" i="28"/>
  <c r="L275" i="28"/>
  <c r="L277" i="28"/>
  <c r="L279" i="28"/>
  <c r="L281" i="28"/>
  <c r="L283" i="28"/>
  <c r="L285" i="28"/>
  <c r="L287" i="28"/>
  <c r="L289" i="28"/>
  <c r="L291" i="28"/>
  <c r="L293" i="28"/>
  <c r="L295" i="28"/>
  <c r="L297" i="28"/>
  <c r="L299" i="28"/>
  <c r="L301" i="28"/>
  <c r="L303" i="28"/>
  <c r="L305" i="28"/>
  <c r="L307" i="28"/>
  <c r="L309" i="28"/>
  <c r="L311" i="28"/>
  <c r="L313" i="28"/>
  <c r="L315" i="28"/>
  <c r="L317" i="28"/>
  <c r="L319" i="28"/>
  <c r="L321" i="28"/>
  <c r="L323" i="28"/>
  <c r="L325" i="28"/>
  <c r="L327" i="28"/>
  <c r="L329" i="28"/>
  <c r="L331" i="28"/>
  <c r="L333" i="28"/>
  <c r="L335" i="28"/>
  <c r="L337" i="28"/>
  <c r="L339" i="28"/>
  <c r="L341" i="28"/>
  <c r="L343" i="28"/>
  <c r="L345" i="28"/>
  <c r="L347" i="28"/>
  <c r="L349" i="28"/>
  <c r="L351" i="28"/>
  <c r="L353" i="28"/>
  <c r="L355" i="28"/>
  <c r="L357" i="28"/>
  <c r="L359" i="28"/>
  <c r="L361" i="28"/>
  <c r="L363" i="28"/>
  <c r="L365" i="28"/>
  <c r="L367" i="28"/>
  <c r="L369" i="28"/>
  <c r="L371" i="28"/>
  <c r="L373" i="28"/>
  <c r="L375" i="28"/>
  <c r="L377" i="28"/>
  <c r="L379" i="28"/>
  <c r="L381" i="28"/>
  <c r="L383" i="28"/>
  <c r="L387" i="28"/>
  <c r="L389" i="28"/>
  <c r="L391" i="28"/>
  <c r="L393" i="28"/>
  <c r="L395" i="28"/>
  <c r="L397" i="28"/>
  <c r="L399" i="28"/>
  <c r="L401" i="28"/>
  <c r="L403" i="28"/>
  <c r="L407" i="28"/>
  <c r="L411" i="28"/>
  <c r="L416" i="28"/>
  <c r="L422" i="28"/>
  <c r="L426" i="28"/>
  <c r="L432" i="28"/>
  <c r="L436" i="28"/>
  <c r="L442" i="28"/>
  <c r="L446" i="28"/>
  <c r="L452" i="28"/>
  <c r="L456" i="28"/>
  <c r="L460" i="28"/>
  <c r="L464" i="28"/>
  <c r="L470" i="28"/>
  <c r="L474" i="28"/>
  <c r="L480" i="28"/>
  <c r="L486" i="28"/>
  <c r="L490" i="28"/>
  <c r="L494" i="28"/>
  <c r="L498" i="28"/>
  <c r="M1" i="28"/>
  <c r="L3" i="28"/>
  <c r="L5" i="28"/>
  <c r="L7" i="28"/>
  <c r="L9" i="28"/>
  <c r="L11" i="28"/>
  <c r="L13" i="28"/>
  <c r="L15" i="28"/>
  <c r="L17" i="28"/>
  <c r="L19" i="28"/>
  <c r="L21" i="28"/>
  <c r="L23" i="28"/>
  <c r="L25" i="28"/>
  <c r="L27" i="28"/>
  <c r="L29" i="28"/>
  <c r="L31" i="28"/>
  <c r="L33" i="28"/>
  <c r="L35" i="28"/>
  <c r="L37" i="28"/>
  <c r="L39" i="28"/>
  <c r="L41" i="28"/>
  <c r="L43" i="28"/>
  <c r="L45" i="28"/>
  <c r="L47" i="28"/>
  <c r="L49" i="28"/>
  <c r="L51" i="28"/>
  <c r="L53" i="28"/>
  <c r="L55" i="28"/>
  <c r="L57" i="28"/>
  <c r="L59" i="28"/>
  <c r="L61" i="28"/>
  <c r="L63" i="28"/>
  <c r="L65" i="28"/>
  <c r="L67" i="28"/>
  <c r="L69" i="28"/>
  <c r="L71" i="28"/>
  <c r="L73" i="28"/>
  <c r="L75" i="28"/>
  <c r="L77" i="28"/>
  <c r="L79" i="28"/>
  <c r="L81" i="28"/>
  <c r="L83" i="28"/>
  <c r="L85" i="28"/>
  <c r="L87" i="28"/>
  <c r="L89" i="28"/>
  <c r="L91" i="28"/>
  <c r="L93" i="28"/>
  <c r="L95" i="28"/>
  <c r="L97" i="28"/>
  <c r="L99" i="28"/>
  <c r="L101" i="28"/>
  <c r="L103" i="28"/>
  <c r="L105" i="28"/>
  <c r="L107" i="28"/>
  <c r="L109" i="28"/>
  <c r="L111" i="28"/>
  <c r="L113" i="28"/>
  <c r="L115" i="28"/>
  <c r="L117" i="28"/>
  <c r="L119" i="28"/>
  <c r="L121" i="28"/>
  <c r="L123" i="28"/>
  <c r="L125" i="28"/>
  <c r="L127" i="28"/>
  <c r="L129" i="28"/>
  <c r="L131" i="28"/>
  <c r="L133" i="28"/>
  <c r="L135" i="28"/>
  <c r="L137" i="28"/>
  <c r="L139" i="28"/>
  <c r="L141" i="28"/>
  <c r="L143" i="28"/>
  <c r="L145" i="28"/>
  <c r="L147" i="28"/>
  <c r="L149" i="28"/>
  <c r="L151" i="28"/>
  <c r="L153" i="28"/>
  <c r="L155" i="28"/>
  <c r="L157" i="28"/>
  <c r="L159" i="28"/>
  <c r="L161" i="28"/>
  <c r="L163" i="28"/>
  <c r="L165" i="28"/>
  <c r="L167" i="28"/>
  <c r="L169" i="28"/>
  <c r="L171" i="28"/>
  <c r="L173" i="28"/>
  <c r="L175" i="28"/>
  <c r="L177" i="28"/>
  <c r="L179" i="28"/>
  <c r="L181" i="28"/>
  <c r="L183" i="28"/>
  <c r="L185" i="28"/>
  <c r="L187" i="28"/>
  <c r="L189" i="28"/>
  <c r="L192" i="28"/>
  <c r="L194" i="28"/>
  <c r="L196" i="28"/>
  <c r="L198" i="28"/>
  <c r="L200" i="28"/>
  <c r="L202" i="28"/>
  <c r="L204" i="28"/>
  <c r="L206" i="28"/>
  <c r="L208" i="28"/>
  <c r="L210" i="28"/>
  <c r="L212" i="28"/>
  <c r="L214" i="28"/>
  <c r="L216" i="28"/>
  <c r="L218" i="28"/>
  <c r="L220" i="28"/>
  <c r="L222" i="28"/>
  <c r="L224" i="28"/>
  <c r="L226" i="28"/>
  <c r="L228" i="28"/>
  <c r="L230" i="28"/>
  <c r="L232" i="28"/>
  <c r="L234" i="28"/>
  <c r="L236" i="28"/>
  <c r="L238" i="28"/>
  <c r="L240" i="28"/>
  <c r="L242" i="28"/>
  <c r="L244" i="28"/>
  <c r="L246" i="28"/>
  <c r="L248" i="28"/>
  <c r="L250" i="28"/>
  <c r="L252" i="28"/>
  <c r="L254" i="28"/>
  <c r="L256" i="28"/>
  <c r="L258" i="28"/>
  <c r="L260" i="28"/>
  <c r="L262" i="28"/>
  <c r="L264" i="28"/>
  <c r="L266" i="28"/>
  <c r="L268" i="28"/>
  <c r="L270" i="28"/>
  <c r="L272" i="28"/>
  <c r="L274" i="28"/>
  <c r="L276" i="28"/>
  <c r="L278" i="28"/>
  <c r="L280" i="28"/>
  <c r="L282" i="28"/>
  <c r="L284" i="28"/>
  <c r="L286" i="28"/>
  <c r="L288" i="28"/>
  <c r="L290" i="28"/>
  <c r="L292" i="28"/>
  <c r="L294" i="28"/>
  <c r="L296" i="28"/>
  <c r="L298" i="28"/>
  <c r="L190" i="28"/>
  <c r="L302" i="28"/>
  <c r="L304" i="28"/>
  <c r="L306" i="28"/>
  <c r="L308" i="28"/>
  <c r="L310" i="28"/>
  <c r="L312" i="28"/>
  <c r="L314" i="28"/>
  <c r="L316" i="28"/>
  <c r="L318" i="28"/>
  <c r="L320" i="28"/>
  <c r="L322" i="28"/>
  <c r="L324" i="28"/>
  <c r="L326" i="28"/>
  <c r="L328" i="28"/>
  <c r="L330" i="28"/>
  <c r="L332" i="28"/>
  <c r="L334" i="28"/>
  <c r="L336" i="28"/>
  <c r="L338" i="28"/>
  <c r="L340" i="28"/>
  <c r="L342" i="28"/>
  <c r="L344" i="28"/>
  <c r="L346" i="28"/>
  <c r="L348" i="28"/>
  <c r="L350" i="28"/>
  <c r="L352" i="28"/>
  <c r="L354" i="28"/>
  <c r="L356" i="28"/>
  <c r="L358" i="28"/>
  <c r="L360" i="28"/>
  <c r="L362" i="28"/>
  <c r="L364" i="28"/>
  <c r="L366" i="28"/>
  <c r="L368" i="28"/>
  <c r="L370" i="28"/>
  <c r="L372" i="28"/>
  <c r="L374" i="28"/>
  <c r="L376" i="28"/>
  <c r="L378" i="28"/>
  <c r="L380" i="28"/>
  <c r="L382" i="28"/>
  <c r="L384" i="28"/>
  <c r="L386" i="28"/>
  <c r="L388" i="28"/>
  <c r="L390" i="28"/>
  <c r="L392" i="28"/>
  <c r="L394" i="28"/>
  <c r="L396" i="28"/>
  <c r="L398" i="28"/>
  <c r="L400" i="28"/>
  <c r="L402" i="28"/>
  <c r="L404" i="28"/>
  <c r="L406" i="28"/>
  <c r="L408" i="28"/>
  <c r="L410" i="28"/>
  <c r="L412" i="28"/>
  <c r="L413" i="28"/>
  <c r="L415" i="28"/>
  <c r="L417" i="28"/>
  <c r="L419" i="28"/>
  <c r="L421" i="28"/>
  <c r="L423" i="28"/>
  <c r="L425" i="28"/>
  <c r="L427" i="28"/>
  <c r="L429" i="28"/>
  <c r="L431" i="28"/>
  <c r="L433" i="28"/>
  <c r="L435" i="28"/>
  <c r="L437" i="28"/>
  <c r="L439" i="28"/>
  <c r="L441" i="28"/>
  <c r="L443" i="28"/>
  <c r="L445" i="28"/>
  <c r="L447" i="28"/>
  <c r="L449" i="28"/>
  <c r="L451" i="28"/>
  <c r="L453" i="28"/>
  <c r="L455" i="28"/>
  <c r="L457" i="28"/>
  <c r="L459" i="28"/>
  <c r="L461" i="28"/>
  <c r="L463" i="28"/>
  <c r="L465" i="28"/>
  <c r="L467" i="28"/>
  <c r="L469" i="28"/>
  <c r="L471" i="28"/>
  <c r="L473" i="28"/>
  <c r="L475" i="28"/>
  <c r="L477" i="28"/>
  <c r="L479" i="28"/>
  <c r="L481" i="28"/>
  <c r="L483" i="28"/>
  <c r="L485" i="28"/>
  <c r="L487" i="28"/>
  <c r="L489" i="28"/>
  <c r="L491" i="28"/>
  <c r="L493" i="28"/>
  <c r="L495" i="28"/>
  <c r="L497" i="28"/>
  <c r="L499" i="28"/>
  <c r="L385" i="28"/>
  <c r="L405" i="28"/>
  <c r="L409" i="28"/>
  <c r="L300" i="28"/>
  <c r="L414" i="28"/>
  <c r="L418" i="28"/>
  <c r="L420" i="28"/>
  <c r="L424" i="28"/>
  <c r="L428" i="28"/>
  <c r="L430" i="28"/>
  <c r="L434" i="28"/>
  <c r="L438" i="28"/>
  <c r="L440" i="28"/>
  <c r="L444" i="28"/>
  <c r="L448" i="28"/>
  <c r="L450" i="28"/>
  <c r="L454" i="28"/>
  <c r="L458" i="28"/>
  <c r="L462" i="28"/>
  <c r="L466" i="28"/>
  <c r="L468" i="28"/>
  <c r="L472" i="28"/>
  <c r="L476" i="28"/>
  <c r="L478" i="28"/>
  <c r="L482" i="28"/>
  <c r="L484" i="28"/>
  <c r="L488" i="28"/>
  <c r="L492" i="28"/>
  <c r="L496" i="28"/>
  <c r="L500" i="28"/>
  <c r="S4" i="22"/>
  <c r="U4" i="22" s="1"/>
  <c r="O4" i="22"/>
  <c r="AA3" i="22"/>
  <c r="AF3" i="22" s="1"/>
  <c r="B3" i="27" s="1"/>
  <c r="Y3" i="22"/>
  <c r="AD3" i="22" s="1"/>
  <c r="F3" i="27" s="1"/>
  <c r="AB3" i="22"/>
  <c r="AG3" i="22" s="1"/>
  <c r="E3" i="27" s="1"/>
  <c r="Z3" i="22"/>
  <c r="AE3" i="22" s="1"/>
  <c r="D3" i="27" s="1"/>
  <c r="AG15" i="23"/>
  <c r="AI14" i="23"/>
  <c r="AG9" i="23"/>
  <c r="AI8" i="23"/>
  <c r="J14" i="19"/>
  <c r="J7" i="19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2" i="3"/>
  <c r="G6" i="5"/>
  <c r="Q3" i="18"/>
  <c r="H3" i="17" s="1"/>
  <c r="Q4" i="18"/>
  <c r="H4" i="17" s="1"/>
  <c r="Q5" i="18"/>
  <c r="H5" i="17" s="1"/>
  <c r="Q6" i="18"/>
  <c r="H6" i="17" s="1"/>
  <c r="Q7" i="18"/>
  <c r="H7" i="17" s="1"/>
  <c r="Q8" i="18"/>
  <c r="H8" i="17" s="1"/>
  <c r="Q9" i="18"/>
  <c r="H9" i="17" s="1"/>
  <c r="Q10" i="18"/>
  <c r="H10" i="17" s="1"/>
  <c r="Q11" i="18"/>
  <c r="H11" i="17" s="1"/>
  <c r="Q12" i="18"/>
  <c r="H12" i="17" s="1"/>
  <c r="Q13" i="18"/>
  <c r="H13" i="17" s="1"/>
  <c r="Q14" i="18"/>
  <c r="H14" i="17" s="1"/>
  <c r="Q15" i="18"/>
  <c r="H15" i="17" s="1"/>
  <c r="Q16" i="18"/>
  <c r="H16" i="17" s="1"/>
  <c r="Q17" i="18"/>
  <c r="H17" i="17" s="1"/>
  <c r="Q18" i="18"/>
  <c r="H18" i="17" s="1"/>
  <c r="Q19" i="18"/>
  <c r="H19" i="17" s="1"/>
  <c r="Q20" i="18"/>
  <c r="H20" i="17" s="1"/>
  <c r="Q21" i="18"/>
  <c r="H21" i="17" s="1"/>
  <c r="Q22" i="18"/>
  <c r="H22" i="17" s="1"/>
  <c r="Q23" i="18"/>
  <c r="H23" i="17" s="1"/>
  <c r="Q24" i="18"/>
  <c r="H24" i="17" s="1"/>
  <c r="Q25" i="18"/>
  <c r="H25" i="17" s="1"/>
  <c r="Q26" i="18"/>
  <c r="H26" i="17" s="1"/>
  <c r="Q27" i="18"/>
  <c r="H27" i="17" s="1"/>
  <c r="Q28" i="18"/>
  <c r="H28" i="17" s="1"/>
  <c r="Q29" i="18"/>
  <c r="H29" i="17" s="1"/>
  <c r="Q30" i="18"/>
  <c r="H30" i="17" s="1"/>
  <c r="Q31" i="18"/>
  <c r="H31" i="17" s="1"/>
  <c r="Q32" i="18"/>
  <c r="H32" i="17" s="1"/>
  <c r="Q33" i="18"/>
  <c r="H33" i="17" s="1"/>
  <c r="Q34" i="18"/>
  <c r="H34" i="17" s="1"/>
  <c r="Q35" i="18"/>
  <c r="H35" i="17" s="1"/>
  <c r="Q36" i="18"/>
  <c r="H36" i="17" s="1"/>
  <c r="Q37" i="18"/>
  <c r="H37" i="17" s="1"/>
  <c r="Q38" i="18"/>
  <c r="H38" i="17" s="1"/>
  <c r="Q39" i="18"/>
  <c r="H39" i="17" s="1"/>
  <c r="Q40" i="18"/>
  <c r="H40" i="17" s="1"/>
  <c r="Q41" i="18"/>
  <c r="H41" i="17" s="1"/>
  <c r="Q42" i="18"/>
  <c r="H42" i="17" s="1"/>
  <c r="Q43" i="18"/>
  <c r="H43" i="17" s="1"/>
  <c r="Q44" i="18"/>
  <c r="H44" i="17" s="1"/>
  <c r="Q45" i="18"/>
  <c r="H45" i="17" s="1"/>
  <c r="Q46" i="18"/>
  <c r="H46" i="17" s="1"/>
  <c r="Q47" i="18"/>
  <c r="H47" i="17" s="1"/>
  <c r="Q48" i="18"/>
  <c r="H48" i="17" s="1"/>
  <c r="Q49" i="18"/>
  <c r="H49" i="17" s="1"/>
  <c r="Q50" i="18"/>
  <c r="H50" i="17" s="1"/>
  <c r="Q51" i="18"/>
  <c r="H51" i="17" s="1"/>
  <c r="Q52" i="18"/>
  <c r="H52" i="17" s="1"/>
  <c r="Q53" i="18"/>
  <c r="H53" i="17" s="1"/>
  <c r="Q54" i="18"/>
  <c r="H54" i="17" s="1"/>
  <c r="Q55" i="18"/>
  <c r="H55" i="17" s="1"/>
  <c r="Q56" i="18"/>
  <c r="H56" i="17" s="1"/>
  <c r="Q57" i="18"/>
  <c r="H57" i="17" s="1"/>
  <c r="Q58" i="18"/>
  <c r="H58" i="17" s="1"/>
  <c r="Q59" i="18"/>
  <c r="H59" i="17" s="1"/>
  <c r="Q60" i="18"/>
  <c r="H60" i="17" s="1"/>
  <c r="Q61" i="18"/>
  <c r="H61" i="17" s="1"/>
  <c r="Q62" i="18"/>
  <c r="H62" i="17" s="1"/>
  <c r="Q63" i="18"/>
  <c r="H63" i="17" s="1"/>
  <c r="Q64" i="18"/>
  <c r="H64" i="17" s="1"/>
  <c r="Q65" i="18"/>
  <c r="H65" i="17" s="1"/>
  <c r="Q66" i="18"/>
  <c r="H66" i="17" s="1"/>
  <c r="Q67" i="18"/>
  <c r="H67" i="17" s="1"/>
  <c r="Q68" i="18"/>
  <c r="H68" i="17" s="1"/>
  <c r="Q69" i="18"/>
  <c r="H69" i="17" s="1"/>
  <c r="Q70" i="18"/>
  <c r="H70" i="17" s="1"/>
  <c r="Q71" i="18"/>
  <c r="H71" i="17" s="1"/>
  <c r="Q72" i="18"/>
  <c r="H72" i="17" s="1"/>
  <c r="Q73" i="18"/>
  <c r="H73" i="17" s="1"/>
  <c r="Q74" i="18"/>
  <c r="H74" i="17" s="1"/>
  <c r="Q75" i="18"/>
  <c r="H75" i="17" s="1"/>
  <c r="Q76" i="18"/>
  <c r="H76" i="17" s="1"/>
  <c r="Q77" i="18"/>
  <c r="H77" i="17" s="1"/>
  <c r="Q78" i="18"/>
  <c r="H78" i="17" s="1"/>
  <c r="Q79" i="18"/>
  <c r="H79" i="17" s="1"/>
  <c r="Q80" i="18"/>
  <c r="H80" i="17" s="1"/>
  <c r="Q81" i="18"/>
  <c r="H81" i="17" s="1"/>
  <c r="Q82" i="18"/>
  <c r="H82" i="17" s="1"/>
  <c r="Q83" i="18"/>
  <c r="H83" i="17" s="1"/>
  <c r="Q84" i="18"/>
  <c r="H84" i="17" s="1"/>
  <c r="Q85" i="18"/>
  <c r="H85" i="17" s="1"/>
  <c r="Q86" i="18"/>
  <c r="H86" i="17" s="1"/>
  <c r="Q87" i="18"/>
  <c r="H87" i="17" s="1"/>
  <c r="Q88" i="18"/>
  <c r="H88" i="17" s="1"/>
  <c r="Q89" i="18"/>
  <c r="H89" i="17" s="1"/>
  <c r="Q90" i="18"/>
  <c r="H90" i="17" s="1"/>
  <c r="Q91" i="18"/>
  <c r="H91" i="17" s="1"/>
  <c r="Q92" i="18"/>
  <c r="H92" i="17" s="1"/>
  <c r="Q93" i="18"/>
  <c r="H93" i="17" s="1"/>
  <c r="Q94" i="18"/>
  <c r="H94" i="17" s="1"/>
  <c r="Q95" i="18"/>
  <c r="H95" i="17" s="1"/>
  <c r="Q96" i="18"/>
  <c r="H96" i="17" s="1"/>
  <c r="Q97" i="18"/>
  <c r="H97" i="17" s="1"/>
  <c r="Q98" i="18"/>
  <c r="H98" i="17" s="1"/>
  <c r="Q99" i="18"/>
  <c r="H99" i="17" s="1"/>
  <c r="Q100" i="18"/>
  <c r="H100" i="17" s="1"/>
  <c r="Q101" i="18"/>
  <c r="H101" i="17" s="1"/>
  <c r="Q102" i="18"/>
  <c r="H102" i="17" s="1"/>
  <c r="Q103" i="18"/>
  <c r="H103" i="17" s="1"/>
  <c r="Q104" i="18"/>
  <c r="H104" i="17" s="1"/>
  <c r="Q105" i="18"/>
  <c r="H105" i="17" s="1"/>
  <c r="Q106" i="18"/>
  <c r="H106" i="17" s="1"/>
  <c r="Q107" i="18"/>
  <c r="H107" i="17" s="1"/>
  <c r="Q108" i="18"/>
  <c r="H108" i="17" s="1"/>
  <c r="Q109" i="18"/>
  <c r="H109" i="17" s="1"/>
  <c r="Q110" i="18"/>
  <c r="H110" i="17" s="1"/>
  <c r="Q111" i="18"/>
  <c r="H111" i="17" s="1"/>
  <c r="Q112" i="18"/>
  <c r="H112" i="17" s="1"/>
  <c r="Q113" i="18"/>
  <c r="H113" i="17" s="1"/>
  <c r="Q114" i="18"/>
  <c r="H114" i="17" s="1"/>
  <c r="Q115" i="18"/>
  <c r="H115" i="17" s="1"/>
  <c r="Q116" i="18"/>
  <c r="H116" i="17" s="1"/>
  <c r="Q117" i="18"/>
  <c r="H117" i="17" s="1"/>
  <c r="Q118" i="18"/>
  <c r="H118" i="17" s="1"/>
  <c r="Q119" i="18"/>
  <c r="H119" i="17" s="1"/>
  <c r="Q120" i="18"/>
  <c r="H120" i="17" s="1"/>
  <c r="Q121" i="18"/>
  <c r="H121" i="17" s="1"/>
  <c r="Q122" i="18"/>
  <c r="H122" i="17" s="1"/>
  <c r="Q123" i="18"/>
  <c r="H123" i="17" s="1"/>
  <c r="Q124" i="18"/>
  <c r="H124" i="17" s="1"/>
  <c r="Q125" i="18"/>
  <c r="H125" i="17" s="1"/>
  <c r="Q126" i="18"/>
  <c r="H126" i="17" s="1"/>
  <c r="Q127" i="18"/>
  <c r="H127" i="17" s="1"/>
  <c r="Q128" i="18"/>
  <c r="H128" i="17" s="1"/>
  <c r="Q129" i="18"/>
  <c r="H129" i="17" s="1"/>
  <c r="Q130" i="18"/>
  <c r="H130" i="17" s="1"/>
  <c r="Q131" i="18"/>
  <c r="H131" i="17" s="1"/>
  <c r="Q132" i="18"/>
  <c r="H132" i="17" s="1"/>
  <c r="Q133" i="18"/>
  <c r="H133" i="17" s="1"/>
  <c r="Q134" i="18"/>
  <c r="H134" i="17" s="1"/>
  <c r="Q135" i="18"/>
  <c r="H135" i="17" s="1"/>
  <c r="Q136" i="18"/>
  <c r="H136" i="17" s="1"/>
  <c r="Q137" i="18"/>
  <c r="H137" i="17" s="1"/>
  <c r="Q138" i="18"/>
  <c r="H138" i="17" s="1"/>
  <c r="Q139" i="18"/>
  <c r="H139" i="17" s="1"/>
  <c r="Q140" i="18"/>
  <c r="H140" i="17" s="1"/>
  <c r="Q141" i="18"/>
  <c r="H141" i="17" s="1"/>
  <c r="Q142" i="18"/>
  <c r="H142" i="17" s="1"/>
  <c r="Q143" i="18"/>
  <c r="H143" i="17" s="1"/>
  <c r="Q144" i="18"/>
  <c r="H144" i="17" s="1"/>
  <c r="Q145" i="18"/>
  <c r="H145" i="17" s="1"/>
  <c r="Q146" i="18"/>
  <c r="H146" i="17" s="1"/>
  <c r="Q147" i="18"/>
  <c r="H147" i="17" s="1"/>
  <c r="Q148" i="18"/>
  <c r="H148" i="17" s="1"/>
  <c r="Q149" i="18"/>
  <c r="H149" i="17" s="1"/>
  <c r="Q150" i="18"/>
  <c r="H150" i="17" s="1"/>
  <c r="Q151" i="18"/>
  <c r="H151" i="17" s="1"/>
  <c r="Q152" i="18"/>
  <c r="H152" i="17" s="1"/>
  <c r="Q153" i="18"/>
  <c r="H153" i="17" s="1"/>
  <c r="Q154" i="18"/>
  <c r="H154" i="17" s="1"/>
  <c r="Q155" i="18"/>
  <c r="H155" i="17" s="1"/>
  <c r="Q156" i="18"/>
  <c r="H156" i="17" s="1"/>
  <c r="Q157" i="18"/>
  <c r="H157" i="17" s="1"/>
  <c r="Q158" i="18"/>
  <c r="H158" i="17" s="1"/>
  <c r="Q159" i="18"/>
  <c r="H159" i="17" s="1"/>
  <c r="Q160" i="18"/>
  <c r="H160" i="17" s="1"/>
  <c r="Q161" i="18"/>
  <c r="H161" i="17" s="1"/>
  <c r="Q162" i="18"/>
  <c r="H162" i="17" s="1"/>
  <c r="Q163" i="18"/>
  <c r="H163" i="17" s="1"/>
  <c r="Q164" i="18"/>
  <c r="H164" i="17" s="1"/>
  <c r="Q165" i="18"/>
  <c r="H165" i="17" s="1"/>
  <c r="Q166" i="18"/>
  <c r="H166" i="17" s="1"/>
  <c r="Q167" i="18"/>
  <c r="H167" i="17" s="1"/>
  <c r="Q168" i="18"/>
  <c r="H168" i="17" s="1"/>
  <c r="Q169" i="18"/>
  <c r="H169" i="17" s="1"/>
  <c r="Q170" i="18"/>
  <c r="H170" i="17" s="1"/>
  <c r="Q171" i="18"/>
  <c r="H171" i="17" s="1"/>
  <c r="Q172" i="18"/>
  <c r="H172" i="17" s="1"/>
  <c r="Q173" i="18"/>
  <c r="H173" i="17" s="1"/>
  <c r="Q174" i="18"/>
  <c r="H174" i="17" s="1"/>
  <c r="Q175" i="18"/>
  <c r="H175" i="17" s="1"/>
  <c r="Q176" i="18"/>
  <c r="H176" i="17" s="1"/>
  <c r="Q177" i="18"/>
  <c r="H177" i="17" s="1"/>
  <c r="Q178" i="18"/>
  <c r="H178" i="17" s="1"/>
  <c r="Q179" i="18"/>
  <c r="H179" i="17" s="1"/>
  <c r="Q180" i="18"/>
  <c r="H180" i="17" s="1"/>
  <c r="Q181" i="18"/>
  <c r="H181" i="17" s="1"/>
  <c r="Q182" i="18"/>
  <c r="H182" i="17" s="1"/>
  <c r="Q183" i="18"/>
  <c r="H183" i="17" s="1"/>
  <c r="Q184" i="18"/>
  <c r="H184" i="17" s="1"/>
  <c r="Q185" i="18"/>
  <c r="H185" i="17" s="1"/>
  <c r="Q186" i="18"/>
  <c r="H186" i="17" s="1"/>
  <c r="Q187" i="18"/>
  <c r="H187" i="17" s="1"/>
  <c r="Q188" i="18"/>
  <c r="H188" i="17" s="1"/>
  <c r="Q189" i="18"/>
  <c r="H189" i="17" s="1"/>
  <c r="Q190" i="18"/>
  <c r="H190" i="17" s="1"/>
  <c r="Q191" i="18"/>
  <c r="H191" i="17" s="1"/>
  <c r="Q192" i="18"/>
  <c r="H192" i="17" s="1"/>
  <c r="Q193" i="18"/>
  <c r="H193" i="17" s="1"/>
  <c r="Q194" i="18"/>
  <c r="H194" i="17" s="1"/>
  <c r="Q195" i="18"/>
  <c r="H195" i="17" s="1"/>
  <c r="Q196" i="18"/>
  <c r="H196" i="17" s="1"/>
  <c r="Q197" i="18"/>
  <c r="H197" i="17" s="1"/>
  <c r="Q198" i="18"/>
  <c r="H198" i="17" s="1"/>
  <c r="Q199" i="18"/>
  <c r="H199" i="17" s="1"/>
  <c r="Q200" i="18"/>
  <c r="H200" i="17" s="1"/>
  <c r="Q201" i="18"/>
  <c r="H201" i="17" s="1"/>
  <c r="Q202" i="18"/>
  <c r="H202" i="17" s="1"/>
  <c r="Q203" i="18"/>
  <c r="H203" i="17" s="1"/>
  <c r="Q204" i="18"/>
  <c r="H204" i="17" s="1"/>
  <c r="Q205" i="18"/>
  <c r="H205" i="17" s="1"/>
  <c r="Q206" i="18"/>
  <c r="H206" i="17" s="1"/>
  <c r="Q207" i="18"/>
  <c r="H207" i="17" s="1"/>
  <c r="Q208" i="18"/>
  <c r="H208" i="17" s="1"/>
  <c r="Q209" i="18"/>
  <c r="H209" i="17" s="1"/>
  <c r="Q210" i="18"/>
  <c r="H210" i="17" s="1"/>
  <c r="Q211" i="18"/>
  <c r="H211" i="17" s="1"/>
  <c r="Q212" i="18"/>
  <c r="H212" i="17" s="1"/>
  <c r="Q213" i="18"/>
  <c r="H213" i="17" s="1"/>
  <c r="Q214" i="18"/>
  <c r="H214" i="17" s="1"/>
  <c r="Q215" i="18"/>
  <c r="H215" i="17" s="1"/>
  <c r="Q216" i="18"/>
  <c r="H216" i="17" s="1"/>
  <c r="Q217" i="18"/>
  <c r="H217" i="17" s="1"/>
  <c r="Q218" i="18"/>
  <c r="H218" i="17" s="1"/>
  <c r="Q219" i="18"/>
  <c r="H219" i="17" s="1"/>
  <c r="Q220" i="18"/>
  <c r="H220" i="17" s="1"/>
  <c r="Q221" i="18"/>
  <c r="H221" i="17" s="1"/>
  <c r="Q222" i="18"/>
  <c r="H222" i="17" s="1"/>
  <c r="Q223" i="18"/>
  <c r="H223" i="17" s="1"/>
  <c r="Q224" i="18"/>
  <c r="H224" i="17" s="1"/>
  <c r="Q225" i="18"/>
  <c r="H225" i="17" s="1"/>
  <c r="Q226" i="18"/>
  <c r="H226" i="17" s="1"/>
  <c r="Q227" i="18"/>
  <c r="H227" i="17" s="1"/>
  <c r="Q228" i="18"/>
  <c r="H228" i="17" s="1"/>
  <c r="Q229" i="18"/>
  <c r="H229" i="17" s="1"/>
  <c r="Q230" i="18"/>
  <c r="H230" i="17" s="1"/>
  <c r="Q231" i="18"/>
  <c r="H231" i="17" s="1"/>
  <c r="Q232" i="18"/>
  <c r="H232" i="17" s="1"/>
  <c r="Q233" i="18"/>
  <c r="H233" i="17" s="1"/>
  <c r="Q234" i="18"/>
  <c r="H234" i="17" s="1"/>
  <c r="Q235" i="18"/>
  <c r="H235" i="17" s="1"/>
  <c r="Q236" i="18"/>
  <c r="H236" i="17" s="1"/>
  <c r="Q237" i="18"/>
  <c r="H237" i="17" s="1"/>
  <c r="Q238" i="18"/>
  <c r="H238" i="17" s="1"/>
  <c r="Q239" i="18"/>
  <c r="H239" i="17" s="1"/>
  <c r="Q240" i="18"/>
  <c r="H240" i="17" s="1"/>
  <c r="Q241" i="18"/>
  <c r="H241" i="17" s="1"/>
  <c r="Q242" i="18"/>
  <c r="H242" i="17" s="1"/>
  <c r="Q243" i="18"/>
  <c r="H243" i="17" s="1"/>
  <c r="Q244" i="18"/>
  <c r="H244" i="17" s="1"/>
  <c r="Q245" i="18"/>
  <c r="H245" i="17" s="1"/>
  <c r="Q246" i="18"/>
  <c r="H246" i="17" s="1"/>
  <c r="Q247" i="18"/>
  <c r="H247" i="17" s="1"/>
  <c r="Q248" i="18"/>
  <c r="H248" i="17" s="1"/>
  <c r="Q249" i="18"/>
  <c r="H249" i="17" s="1"/>
  <c r="Q250" i="18"/>
  <c r="H250" i="17" s="1"/>
  <c r="Q251" i="18"/>
  <c r="H251" i="17" s="1"/>
  <c r="Q252" i="18"/>
  <c r="H252" i="17" s="1"/>
  <c r="Q253" i="18"/>
  <c r="H253" i="17" s="1"/>
  <c r="Q254" i="18"/>
  <c r="H254" i="17" s="1"/>
  <c r="Q255" i="18"/>
  <c r="H255" i="17" s="1"/>
  <c r="Q256" i="18"/>
  <c r="H256" i="17" s="1"/>
  <c r="Q257" i="18"/>
  <c r="H257" i="17" s="1"/>
  <c r="Q258" i="18"/>
  <c r="H258" i="17" s="1"/>
  <c r="Q259" i="18"/>
  <c r="H259" i="17" s="1"/>
  <c r="Q260" i="18"/>
  <c r="H260" i="17" s="1"/>
  <c r="Q261" i="18"/>
  <c r="H261" i="17" s="1"/>
  <c r="Q262" i="18"/>
  <c r="H262" i="17" s="1"/>
  <c r="Q263" i="18"/>
  <c r="H263" i="17" s="1"/>
  <c r="Q264" i="18"/>
  <c r="H264" i="17" s="1"/>
  <c r="Q265" i="18"/>
  <c r="H265" i="17" s="1"/>
  <c r="Q266" i="18"/>
  <c r="H266" i="17" s="1"/>
  <c r="Q267" i="18"/>
  <c r="H267" i="17" s="1"/>
  <c r="Q268" i="18"/>
  <c r="H268" i="17" s="1"/>
  <c r="Q269" i="18"/>
  <c r="H269" i="17" s="1"/>
  <c r="Q270" i="18"/>
  <c r="H270" i="17" s="1"/>
  <c r="Q271" i="18"/>
  <c r="H271" i="17" s="1"/>
  <c r="Q272" i="18"/>
  <c r="H272" i="17" s="1"/>
  <c r="Q273" i="18"/>
  <c r="H273" i="17" s="1"/>
  <c r="Q274" i="18"/>
  <c r="H274" i="17" s="1"/>
  <c r="Q275" i="18"/>
  <c r="H275" i="17" s="1"/>
  <c r="Q276" i="18"/>
  <c r="H276" i="17" s="1"/>
  <c r="Q277" i="18"/>
  <c r="H277" i="17" s="1"/>
  <c r="Q278" i="18"/>
  <c r="H278" i="17" s="1"/>
  <c r="Q279" i="18"/>
  <c r="H279" i="17" s="1"/>
  <c r="Q280" i="18"/>
  <c r="H280" i="17" s="1"/>
  <c r="Q281" i="18"/>
  <c r="H281" i="17" s="1"/>
  <c r="Q282" i="18"/>
  <c r="H282" i="17" s="1"/>
  <c r="Q283" i="18"/>
  <c r="H283" i="17" s="1"/>
  <c r="Q284" i="18"/>
  <c r="H284" i="17" s="1"/>
  <c r="Q285" i="18"/>
  <c r="H285" i="17" s="1"/>
  <c r="Q286" i="18"/>
  <c r="H286" i="17" s="1"/>
  <c r="Q287" i="18"/>
  <c r="H287" i="17" s="1"/>
  <c r="Q288" i="18"/>
  <c r="H288" i="17" s="1"/>
  <c r="Q289" i="18"/>
  <c r="H289" i="17" s="1"/>
  <c r="Q290" i="18"/>
  <c r="H290" i="17" s="1"/>
  <c r="Q291" i="18"/>
  <c r="H291" i="17" s="1"/>
  <c r="Q292" i="18"/>
  <c r="H292" i="17" s="1"/>
  <c r="Q293" i="18"/>
  <c r="H293" i="17" s="1"/>
  <c r="Q294" i="18"/>
  <c r="H294" i="17" s="1"/>
  <c r="Q295" i="18"/>
  <c r="H295" i="17" s="1"/>
  <c r="Q296" i="18"/>
  <c r="H296" i="17" s="1"/>
  <c r="Q297" i="18"/>
  <c r="H297" i="17" s="1"/>
  <c r="Q298" i="18"/>
  <c r="H298" i="17" s="1"/>
  <c r="Q299" i="18"/>
  <c r="H299" i="17" s="1"/>
  <c r="Q300" i="18"/>
  <c r="H300" i="17" s="1"/>
  <c r="Q301" i="18"/>
  <c r="H301" i="17" s="1"/>
  <c r="Q302" i="18"/>
  <c r="H302" i="17" s="1"/>
  <c r="Q303" i="18"/>
  <c r="H303" i="17" s="1"/>
  <c r="Q304" i="18"/>
  <c r="H304" i="17" s="1"/>
  <c r="Q305" i="18"/>
  <c r="H305" i="17" s="1"/>
  <c r="Q306" i="18"/>
  <c r="H306" i="17" s="1"/>
  <c r="Q307" i="18"/>
  <c r="H307" i="17" s="1"/>
  <c r="Q308" i="18"/>
  <c r="H308" i="17" s="1"/>
  <c r="Q309" i="18"/>
  <c r="H309" i="17" s="1"/>
  <c r="Q310" i="18"/>
  <c r="H310" i="17" s="1"/>
  <c r="Q311" i="18"/>
  <c r="H311" i="17" s="1"/>
  <c r="Q312" i="18"/>
  <c r="H312" i="17" s="1"/>
  <c r="Q313" i="18"/>
  <c r="H313" i="17" s="1"/>
  <c r="Q314" i="18"/>
  <c r="H314" i="17" s="1"/>
  <c r="Q315" i="18"/>
  <c r="H315" i="17" s="1"/>
  <c r="Q316" i="18"/>
  <c r="H316" i="17" s="1"/>
  <c r="Q317" i="18"/>
  <c r="H317" i="17" s="1"/>
  <c r="Q318" i="18"/>
  <c r="H318" i="17" s="1"/>
  <c r="Q319" i="18"/>
  <c r="H319" i="17" s="1"/>
  <c r="Q320" i="18"/>
  <c r="H320" i="17" s="1"/>
  <c r="Q321" i="18"/>
  <c r="H321" i="17" s="1"/>
  <c r="Q322" i="18"/>
  <c r="H322" i="17" s="1"/>
  <c r="Q323" i="18"/>
  <c r="H323" i="17" s="1"/>
  <c r="Q324" i="18"/>
  <c r="H324" i="17" s="1"/>
  <c r="Q325" i="18"/>
  <c r="H325" i="17" s="1"/>
  <c r="Q326" i="18"/>
  <c r="H326" i="17" s="1"/>
  <c r="Q327" i="18"/>
  <c r="H327" i="17" s="1"/>
  <c r="Q328" i="18"/>
  <c r="H328" i="17" s="1"/>
  <c r="Q329" i="18"/>
  <c r="H329" i="17" s="1"/>
  <c r="Q330" i="18"/>
  <c r="H330" i="17" s="1"/>
  <c r="Q331" i="18"/>
  <c r="H331" i="17" s="1"/>
  <c r="Q332" i="18"/>
  <c r="H332" i="17" s="1"/>
  <c r="Q333" i="18"/>
  <c r="H333" i="17" s="1"/>
  <c r="Q334" i="18"/>
  <c r="H334" i="17" s="1"/>
  <c r="Q335" i="18"/>
  <c r="H335" i="17" s="1"/>
  <c r="Q336" i="18"/>
  <c r="H336" i="17" s="1"/>
  <c r="Q337" i="18"/>
  <c r="H337" i="17" s="1"/>
  <c r="Q338" i="18"/>
  <c r="H338" i="17" s="1"/>
  <c r="Q339" i="18"/>
  <c r="H339" i="17" s="1"/>
  <c r="Q340" i="18"/>
  <c r="H340" i="17" s="1"/>
  <c r="Q341" i="18"/>
  <c r="H341" i="17" s="1"/>
  <c r="Q342" i="18"/>
  <c r="H342" i="17" s="1"/>
  <c r="Q343" i="18"/>
  <c r="H343" i="17" s="1"/>
  <c r="Q344" i="18"/>
  <c r="H344" i="17" s="1"/>
  <c r="Q345" i="18"/>
  <c r="H345" i="17" s="1"/>
  <c r="Q346" i="18"/>
  <c r="H346" i="17" s="1"/>
  <c r="Q347" i="18"/>
  <c r="H347" i="17" s="1"/>
  <c r="Q348" i="18"/>
  <c r="H348" i="17" s="1"/>
  <c r="Q349" i="18"/>
  <c r="H349" i="17" s="1"/>
  <c r="Q350" i="18"/>
  <c r="H350" i="17" s="1"/>
  <c r="Q351" i="18"/>
  <c r="H351" i="17" s="1"/>
  <c r="Q352" i="18"/>
  <c r="H352" i="17" s="1"/>
  <c r="Q353" i="18"/>
  <c r="H353" i="17" s="1"/>
  <c r="Q354" i="18"/>
  <c r="H354" i="17" s="1"/>
  <c r="Q355" i="18"/>
  <c r="H355" i="17" s="1"/>
  <c r="Q356" i="18"/>
  <c r="H356" i="17" s="1"/>
  <c r="Q357" i="18"/>
  <c r="H357" i="17" s="1"/>
  <c r="Q358" i="18"/>
  <c r="H358" i="17" s="1"/>
  <c r="Q359" i="18"/>
  <c r="H359" i="17" s="1"/>
  <c r="Q360" i="18"/>
  <c r="H360" i="17" s="1"/>
  <c r="Q361" i="18"/>
  <c r="H361" i="17" s="1"/>
  <c r="Q362" i="18"/>
  <c r="H362" i="17" s="1"/>
  <c r="Q363" i="18"/>
  <c r="H363" i="17" s="1"/>
  <c r="Q364" i="18"/>
  <c r="H364" i="17" s="1"/>
  <c r="Q365" i="18"/>
  <c r="H365" i="17" s="1"/>
  <c r="Q366" i="18"/>
  <c r="H366" i="17" s="1"/>
  <c r="Q367" i="18"/>
  <c r="H367" i="17" s="1"/>
  <c r="Q368" i="18"/>
  <c r="H368" i="17" s="1"/>
  <c r="Q369" i="18"/>
  <c r="H369" i="17" s="1"/>
  <c r="Q370" i="18"/>
  <c r="H370" i="17" s="1"/>
  <c r="Q371" i="18"/>
  <c r="H371" i="17" s="1"/>
  <c r="Q372" i="18"/>
  <c r="H372" i="17" s="1"/>
  <c r="Q373" i="18"/>
  <c r="H373" i="17" s="1"/>
  <c r="Q374" i="18"/>
  <c r="H374" i="17" s="1"/>
  <c r="Q375" i="18"/>
  <c r="H375" i="17" s="1"/>
  <c r="Q376" i="18"/>
  <c r="H376" i="17" s="1"/>
  <c r="Q377" i="18"/>
  <c r="H377" i="17" s="1"/>
  <c r="Q378" i="18"/>
  <c r="H378" i="17" s="1"/>
  <c r="Q379" i="18"/>
  <c r="H379" i="17" s="1"/>
  <c r="Q380" i="18"/>
  <c r="H380" i="17" s="1"/>
  <c r="Q381" i="18"/>
  <c r="H381" i="17" s="1"/>
  <c r="Q382" i="18"/>
  <c r="H382" i="17" s="1"/>
  <c r="Q383" i="18"/>
  <c r="H383" i="17" s="1"/>
  <c r="Q384" i="18"/>
  <c r="H384" i="17" s="1"/>
  <c r="Q385" i="18"/>
  <c r="H385" i="17" s="1"/>
  <c r="Q386" i="18"/>
  <c r="H386" i="17" s="1"/>
  <c r="Q387" i="18"/>
  <c r="H387" i="17" s="1"/>
  <c r="Q388" i="18"/>
  <c r="H388" i="17" s="1"/>
  <c r="Q389" i="18"/>
  <c r="H389" i="17" s="1"/>
  <c r="Q390" i="18"/>
  <c r="H390" i="17" s="1"/>
  <c r="Q391" i="18"/>
  <c r="H391" i="17" s="1"/>
  <c r="Q392" i="18"/>
  <c r="H392" i="17" s="1"/>
  <c r="Q393" i="18"/>
  <c r="H393" i="17" s="1"/>
  <c r="Q394" i="18"/>
  <c r="H394" i="17" s="1"/>
  <c r="Q395" i="18"/>
  <c r="H395" i="17" s="1"/>
  <c r="Q396" i="18"/>
  <c r="H396" i="17" s="1"/>
  <c r="Q397" i="18"/>
  <c r="H397" i="17" s="1"/>
  <c r="Q398" i="18"/>
  <c r="H398" i="17" s="1"/>
  <c r="Q399" i="18"/>
  <c r="H399" i="17" s="1"/>
  <c r="Q400" i="18"/>
  <c r="H400" i="17" s="1"/>
  <c r="Q401" i="18"/>
  <c r="H401" i="17" s="1"/>
  <c r="Q402" i="18"/>
  <c r="H402" i="17" s="1"/>
  <c r="Q403" i="18"/>
  <c r="H403" i="17" s="1"/>
  <c r="Q404" i="18"/>
  <c r="H404" i="17" s="1"/>
  <c r="Q405" i="18"/>
  <c r="H405" i="17" s="1"/>
  <c r="Q406" i="18"/>
  <c r="H406" i="17" s="1"/>
  <c r="Q407" i="18"/>
  <c r="H407" i="17" s="1"/>
  <c r="Q408" i="18"/>
  <c r="H408" i="17" s="1"/>
  <c r="Q409" i="18"/>
  <c r="H409" i="17" s="1"/>
  <c r="Q410" i="18"/>
  <c r="H410" i="17" s="1"/>
  <c r="Q411" i="18"/>
  <c r="H411" i="17" s="1"/>
  <c r="Q412" i="18"/>
  <c r="H412" i="17" s="1"/>
  <c r="Q413" i="18"/>
  <c r="H413" i="17" s="1"/>
  <c r="Q414" i="18"/>
  <c r="H414" i="17" s="1"/>
  <c r="Q415" i="18"/>
  <c r="H415" i="17" s="1"/>
  <c r="Q416" i="18"/>
  <c r="H416" i="17" s="1"/>
  <c r="Q417" i="18"/>
  <c r="H417" i="17" s="1"/>
  <c r="Q418" i="18"/>
  <c r="H418" i="17" s="1"/>
  <c r="Q419" i="18"/>
  <c r="H419" i="17" s="1"/>
  <c r="Q420" i="18"/>
  <c r="H420" i="17" s="1"/>
  <c r="Q421" i="18"/>
  <c r="H421" i="17" s="1"/>
  <c r="Q422" i="18"/>
  <c r="H422" i="17" s="1"/>
  <c r="Q423" i="18"/>
  <c r="H423" i="17" s="1"/>
  <c r="Q424" i="18"/>
  <c r="H424" i="17" s="1"/>
  <c r="Q425" i="18"/>
  <c r="H425" i="17" s="1"/>
  <c r="Q426" i="18"/>
  <c r="H426" i="17" s="1"/>
  <c r="Q427" i="18"/>
  <c r="H427" i="17" s="1"/>
  <c r="Q428" i="18"/>
  <c r="H428" i="17" s="1"/>
  <c r="Q429" i="18"/>
  <c r="H429" i="17" s="1"/>
  <c r="Q430" i="18"/>
  <c r="H430" i="17" s="1"/>
  <c r="Q431" i="18"/>
  <c r="H431" i="17" s="1"/>
  <c r="Q432" i="18"/>
  <c r="H432" i="17" s="1"/>
  <c r="Q433" i="18"/>
  <c r="H433" i="17" s="1"/>
  <c r="Q434" i="18"/>
  <c r="H434" i="17" s="1"/>
  <c r="Q435" i="18"/>
  <c r="H435" i="17" s="1"/>
  <c r="Q436" i="18"/>
  <c r="H436" i="17" s="1"/>
  <c r="Q437" i="18"/>
  <c r="H437" i="17" s="1"/>
  <c r="Q438" i="18"/>
  <c r="H438" i="17" s="1"/>
  <c r="Q439" i="18"/>
  <c r="H439" i="17" s="1"/>
  <c r="Q440" i="18"/>
  <c r="H440" i="17" s="1"/>
  <c r="Q441" i="18"/>
  <c r="H441" i="17" s="1"/>
  <c r="Q442" i="18"/>
  <c r="H442" i="17" s="1"/>
  <c r="Q443" i="18"/>
  <c r="H443" i="17" s="1"/>
  <c r="Q444" i="18"/>
  <c r="H444" i="17" s="1"/>
  <c r="Q445" i="18"/>
  <c r="H445" i="17" s="1"/>
  <c r="Q446" i="18"/>
  <c r="H446" i="17" s="1"/>
  <c r="Q447" i="18"/>
  <c r="H447" i="17" s="1"/>
  <c r="Q448" i="18"/>
  <c r="H448" i="17" s="1"/>
  <c r="Q449" i="18"/>
  <c r="H449" i="17" s="1"/>
  <c r="Q450" i="18"/>
  <c r="H450" i="17" s="1"/>
  <c r="Q451" i="18"/>
  <c r="H451" i="17" s="1"/>
  <c r="Q452" i="18"/>
  <c r="H452" i="17" s="1"/>
  <c r="Q453" i="18"/>
  <c r="H453" i="17" s="1"/>
  <c r="Q454" i="18"/>
  <c r="H454" i="17" s="1"/>
  <c r="Q455" i="18"/>
  <c r="H455" i="17" s="1"/>
  <c r="Q456" i="18"/>
  <c r="H456" i="17" s="1"/>
  <c r="Q457" i="18"/>
  <c r="H457" i="17" s="1"/>
  <c r="Q458" i="18"/>
  <c r="H458" i="17" s="1"/>
  <c r="Q459" i="18"/>
  <c r="H459" i="17" s="1"/>
  <c r="Q460" i="18"/>
  <c r="H460" i="17" s="1"/>
  <c r="Q461" i="18"/>
  <c r="H461" i="17" s="1"/>
  <c r="Q462" i="18"/>
  <c r="H462" i="17" s="1"/>
  <c r="Q463" i="18"/>
  <c r="H463" i="17" s="1"/>
  <c r="Q464" i="18"/>
  <c r="H464" i="17" s="1"/>
  <c r="Q465" i="18"/>
  <c r="H465" i="17" s="1"/>
  <c r="Q466" i="18"/>
  <c r="H466" i="17" s="1"/>
  <c r="Q467" i="18"/>
  <c r="H467" i="17" s="1"/>
  <c r="Q468" i="18"/>
  <c r="H468" i="17" s="1"/>
  <c r="Q469" i="18"/>
  <c r="H469" i="17" s="1"/>
  <c r="Q470" i="18"/>
  <c r="H470" i="17" s="1"/>
  <c r="Q471" i="18"/>
  <c r="H471" i="17" s="1"/>
  <c r="Q472" i="18"/>
  <c r="H472" i="17" s="1"/>
  <c r="Q473" i="18"/>
  <c r="H473" i="17" s="1"/>
  <c r="Q474" i="18"/>
  <c r="H474" i="17" s="1"/>
  <c r="Q475" i="18"/>
  <c r="H475" i="17" s="1"/>
  <c r="Q476" i="18"/>
  <c r="H476" i="17" s="1"/>
  <c r="Q477" i="18"/>
  <c r="H477" i="17" s="1"/>
  <c r="Q478" i="18"/>
  <c r="H478" i="17" s="1"/>
  <c r="Q479" i="18"/>
  <c r="H479" i="17" s="1"/>
  <c r="Q480" i="18"/>
  <c r="H480" i="17" s="1"/>
  <c r="Q481" i="18"/>
  <c r="H481" i="17" s="1"/>
  <c r="Q482" i="18"/>
  <c r="H482" i="17" s="1"/>
  <c r="Q483" i="18"/>
  <c r="H483" i="17" s="1"/>
  <c r="Q484" i="18"/>
  <c r="H484" i="17" s="1"/>
  <c r="Q485" i="18"/>
  <c r="H485" i="17" s="1"/>
  <c r="Q486" i="18"/>
  <c r="H486" i="17" s="1"/>
  <c r="Q487" i="18"/>
  <c r="H487" i="17" s="1"/>
  <c r="Q488" i="18"/>
  <c r="H488" i="17" s="1"/>
  <c r="Q489" i="18"/>
  <c r="H489" i="17" s="1"/>
  <c r="Q490" i="18"/>
  <c r="H490" i="17" s="1"/>
  <c r="Q491" i="18"/>
  <c r="H491" i="17" s="1"/>
  <c r="Q492" i="18"/>
  <c r="H492" i="17" s="1"/>
  <c r="Q493" i="18"/>
  <c r="H493" i="17" s="1"/>
  <c r="Q494" i="18"/>
  <c r="H494" i="17" s="1"/>
  <c r="Q495" i="18"/>
  <c r="H495" i="17" s="1"/>
  <c r="Q496" i="18"/>
  <c r="H496" i="17" s="1"/>
  <c r="Q497" i="18"/>
  <c r="H497" i="17" s="1"/>
  <c r="Q498" i="18"/>
  <c r="H498" i="17" s="1"/>
  <c r="Q499" i="18"/>
  <c r="H499" i="17" s="1"/>
  <c r="Q500" i="18"/>
  <c r="H500" i="17" s="1"/>
  <c r="Q2" i="18"/>
  <c r="H2" i="17" s="1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" i="2"/>
  <c r="F2" i="18"/>
  <c r="F3" i="18" s="1"/>
  <c r="A3" i="17" s="1"/>
  <c r="G295" i="18"/>
  <c r="B295" i="17" s="1"/>
  <c r="H295" i="18"/>
  <c r="E295" i="17" s="1"/>
  <c r="I295" i="18"/>
  <c r="C295" i="17" s="1"/>
  <c r="J295" i="18"/>
  <c r="D295" i="17" s="1"/>
  <c r="K295" i="18"/>
  <c r="F295" i="17" s="1"/>
  <c r="L295" i="18"/>
  <c r="G295" i="17" s="1"/>
  <c r="M295" i="18"/>
  <c r="I295" i="17" s="1"/>
  <c r="N295" i="18"/>
  <c r="J295" i="17" s="1"/>
  <c r="O295" i="18"/>
  <c r="K295" i="17" s="1"/>
  <c r="P295" i="18"/>
  <c r="L295" i="17" s="1"/>
  <c r="T295" i="17" s="1"/>
  <c r="G296" i="18"/>
  <c r="B296" i="17" s="1"/>
  <c r="H296" i="18"/>
  <c r="E296" i="17" s="1"/>
  <c r="I296" i="18"/>
  <c r="C296" i="17" s="1"/>
  <c r="J296" i="18"/>
  <c r="D296" i="17" s="1"/>
  <c r="K296" i="18"/>
  <c r="F296" i="17" s="1"/>
  <c r="L296" i="18"/>
  <c r="G296" i="17" s="1"/>
  <c r="M296" i="18"/>
  <c r="I296" i="17" s="1"/>
  <c r="N296" i="18"/>
  <c r="J296" i="17" s="1"/>
  <c r="O296" i="18"/>
  <c r="K296" i="17" s="1"/>
  <c r="P296" i="18"/>
  <c r="L296" i="17" s="1"/>
  <c r="T296" i="17" s="1"/>
  <c r="G297" i="18"/>
  <c r="B297" i="17" s="1"/>
  <c r="H297" i="18"/>
  <c r="E297" i="17" s="1"/>
  <c r="I297" i="18"/>
  <c r="C297" i="17" s="1"/>
  <c r="J297" i="18"/>
  <c r="D297" i="17" s="1"/>
  <c r="K297" i="18"/>
  <c r="F297" i="17" s="1"/>
  <c r="L297" i="18"/>
  <c r="G297" i="17" s="1"/>
  <c r="M297" i="18"/>
  <c r="I297" i="17" s="1"/>
  <c r="N297" i="18"/>
  <c r="J297" i="17" s="1"/>
  <c r="O297" i="18"/>
  <c r="K297" i="17" s="1"/>
  <c r="P297" i="18"/>
  <c r="L297" i="17" s="1"/>
  <c r="T297" i="17" s="1"/>
  <c r="G298" i="18"/>
  <c r="B298" i="17" s="1"/>
  <c r="H298" i="18"/>
  <c r="E298" i="17" s="1"/>
  <c r="I298" i="18"/>
  <c r="C298" i="17" s="1"/>
  <c r="J298" i="18"/>
  <c r="D298" i="17" s="1"/>
  <c r="K298" i="18"/>
  <c r="F298" i="17" s="1"/>
  <c r="L298" i="18"/>
  <c r="G298" i="17" s="1"/>
  <c r="M298" i="18"/>
  <c r="I298" i="17" s="1"/>
  <c r="N298" i="18"/>
  <c r="J298" i="17" s="1"/>
  <c r="O298" i="18"/>
  <c r="K298" i="17" s="1"/>
  <c r="P298" i="18"/>
  <c r="L298" i="17" s="1"/>
  <c r="T298" i="17" s="1"/>
  <c r="G299" i="18"/>
  <c r="B299" i="17" s="1"/>
  <c r="H299" i="18"/>
  <c r="E299" i="17" s="1"/>
  <c r="I299" i="18"/>
  <c r="C299" i="17" s="1"/>
  <c r="J299" i="18"/>
  <c r="D299" i="17" s="1"/>
  <c r="K299" i="18"/>
  <c r="F299" i="17" s="1"/>
  <c r="L299" i="18"/>
  <c r="G299" i="17" s="1"/>
  <c r="M299" i="18"/>
  <c r="I299" i="17" s="1"/>
  <c r="N299" i="18"/>
  <c r="J299" i="17" s="1"/>
  <c r="O299" i="18"/>
  <c r="K299" i="17" s="1"/>
  <c r="P299" i="18"/>
  <c r="L299" i="17" s="1"/>
  <c r="T299" i="17" s="1"/>
  <c r="G300" i="18"/>
  <c r="B300" i="17" s="1"/>
  <c r="H300" i="18"/>
  <c r="E300" i="17" s="1"/>
  <c r="I300" i="18"/>
  <c r="C300" i="17" s="1"/>
  <c r="J300" i="18"/>
  <c r="D300" i="17" s="1"/>
  <c r="K300" i="18"/>
  <c r="F300" i="17" s="1"/>
  <c r="L300" i="18"/>
  <c r="G300" i="17" s="1"/>
  <c r="M300" i="18"/>
  <c r="I300" i="17" s="1"/>
  <c r="N300" i="18"/>
  <c r="J300" i="17" s="1"/>
  <c r="O300" i="18"/>
  <c r="K300" i="17" s="1"/>
  <c r="P300" i="18"/>
  <c r="L300" i="17" s="1"/>
  <c r="T300" i="17" s="1"/>
  <c r="G301" i="18"/>
  <c r="B301" i="17" s="1"/>
  <c r="H301" i="18"/>
  <c r="E301" i="17" s="1"/>
  <c r="I301" i="18"/>
  <c r="C301" i="17" s="1"/>
  <c r="J301" i="18"/>
  <c r="D301" i="17" s="1"/>
  <c r="K301" i="18"/>
  <c r="F301" i="17" s="1"/>
  <c r="L301" i="18"/>
  <c r="G301" i="17" s="1"/>
  <c r="M301" i="18"/>
  <c r="I301" i="17" s="1"/>
  <c r="N301" i="18"/>
  <c r="J301" i="17" s="1"/>
  <c r="O301" i="18"/>
  <c r="K301" i="17" s="1"/>
  <c r="P301" i="18"/>
  <c r="L301" i="17" s="1"/>
  <c r="T301" i="17" s="1"/>
  <c r="G302" i="18"/>
  <c r="B302" i="17" s="1"/>
  <c r="H302" i="18"/>
  <c r="E302" i="17" s="1"/>
  <c r="I302" i="18"/>
  <c r="C302" i="17" s="1"/>
  <c r="J302" i="18"/>
  <c r="D302" i="17" s="1"/>
  <c r="K302" i="18"/>
  <c r="F302" i="17" s="1"/>
  <c r="L302" i="18"/>
  <c r="G302" i="17" s="1"/>
  <c r="M302" i="18"/>
  <c r="I302" i="17" s="1"/>
  <c r="N302" i="18"/>
  <c r="J302" i="17" s="1"/>
  <c r="O302" i="18"/>
  <c r="K302" i="17" s="1"/>
  <c r="P302" i="18"/>
  <c r="L302" i="17" s="1"/>
  <c r="T302" i="17" s="1"/>
  <c r="G303" i="18"/>
  <c r="B303" i="17" s="1"/>
  <c r="H303" i="18"/>
  <c r="E303" i="17" s="1"/>
  <c r="I303" i="18"/>
  <c r="C303" i="17" s="1"/>
  <c r="J303" i="18"/>
  <c r="D303" i="17" s="1"/>
  <c r="K303" i="18"/>
  <c r="F303" i="17" s="1"/>
  <c r="L303" i="18"/>
  <c r="G303" i="17" s="1"/>
  <c r="M303" i="18"/>
  <c r="I303" i="17" s="1"/>
  <c r="N303" i="18"/>
  <c r="J303" i="17" s="1"/>
  <c r="O303" i="18"/>
  <c r="K303" i="17" s="1"/>
  <c r="P303" i="18"/>
  <c r="L303" i="17" s="1"/>
  <c r="T303" i="17" s="1"/>
  <c r="G304" i="18"/>
  <c r="B304" i="17" s="1"/>
  <c r="H304" i="18"/>
  <c r="E304" i="17" s="1"/>
  <c r="I304" i="18"/>
  <c r="C304" i="17" s="1"/>
  <c r="J304" i="18"/>
  <c r="D304" i="17" s="1"/>
  <c r="K304" i="18"/>
  <c r="F304" i="17" s="1"/>
  <c r="L304" i="18"/>
  <c r="G304" i="17" s="1"/>
  <c r="M304" i="18"/>
  <c r="I304" i="17" s="1"/>
  <c r="N304" i="18"/>
  <c r="J304" i="17" s="1"/>
  <c r="O304" i="18"/>
  <c r="K304" i="17" s="1"/>
  <c r="P304" i="18"/>
  <c r="L304" i="17" s="1"/>
  <c r="T304" i="17" s="1"/>
  <c r="G305" i="18"/>
  <c r="B305" i="17" s="1"/>
  <c r="H305" i="18"/>
  <c r="E305" i="17" s="1"/>
  <c r="I305" i="18"/>
  <c r="C305" i="17" s="1"/>
  <c r="J305" i="18"/>
  <c r="D305" i="17" s="1"/>
  <c r="K305" i="18"/>
  <c r="F305" i="17" s="1"/>
  <c r="L305" i="18"/>
  <c r="G305" i="17" s="1"/>
  <c r="M305" i="18"/>
  <c r="I305" i="17" s="1"/>
  <c r="N305" i="18"/>
  <c r="J305" i="17" s="1"/>
  <c r="O305" i="18"/>
  <c r="K305" i="17" s="1"/>
  <c r="P305" i="18"/>
  <c r="L305" i="17" s="1"/>
  <c r="T305" i="17" s="1"/>
  <c r="G306" i="18"/>
  <c r="B306" i="17" s="1"/>
  <c r="H306" i="18"/>
  <c r="E306" i="17" s="1"/>
  <c r="I306" i="18"/>
  <c r="C306" i="17" s="1"/>
  <c r="J306" i="18"/>
  <c r="D306" i="17" s="1"/>
  <c r="K306" i="18"/>
  <c r="F306" i="17" s="1"/>
  <c r="L306" i="18"/>
  <c r="G306" i="17" s="1"/>
  <c r="M306" i="18"/>
  <c r="I306" i="17" s="1"/>
  <c r="N306" i="18"/>
  <c r="J306" i="17" s="1"/>
  <c r="O306" i="18"/>
  <c r="K306" i="17" s="1"/>
  <c r="P306" i="18"/>
  <c r="L306" i="17" s="1"/>
  <c r="T306" i="17" s="1"/>
  <c r="G307" i="18"/>
  <c r="B307" i="17" s="1"/>
  <c r="H307" i="18"/>
  <c r="E307" i="17" s="1"/>
  <c r="I307" i="18"/>
  <c r="C307" i="17" s="1"/>
  <c r="J307" i="18"/>
  <c r="D307" i="17" s="1"/>
  <c r="K307" i="18"/>
  <c r="F307" i="17" s="1"/>
  <c r="L307" i="18"/>
  <c r="G307" i="17" s="1"/>
  <c r="M307" i="18"/>
  <c r="I307" i="17" s="1"/>
  <c r="N307" i="18"/>
  <c r="J307" i="17" s="1"/>
  <c r="O307" i="18"/>
  <c r="K307" i="17" s="1"/>
  <c r="P307" i="18"/>
  <c r="L307" i="17" s="1"/>
  <c r="T307" i="17" s="1"/>
  <c r="G308" i="18"/>
  <c r="B308" i="17" s="1"/>
  <c r="H308" i="18"/>
  <c r="E308" i="17" s="1"/>
  <c r="I308" i="18"/>
  <c r="C308" i="17" s="1"/>
  <c r="J308" i="18"/>
  <c r="D308" i="17" s="1"/>
  <c r="K308" i="18"/>
  <c r="F308" i="17" s="1"/>
  <c r="L308" i="18"/>
  <c r="G308" i="17" s="1"/>
  <c r="M308" i="18"/>
  <c r="I308" i="17" s="1"/>
  <c r="N308" i="18"/>
  <c r="J308" i="17" s="1"/>
  <c r="O308" i="18"/>
  <c r="K308" i="17" s="1"/>
  <c r="P308" i="18"/>
  <c r="L308" i="17" s="1"/>
  <c r="T308" i="17" s="1"/>
  <c r="G309" i="18"/>
  <c r="B309" i="17" s="1"/>
  <c r="H309" i="18"/>
  <c r="E309" i="17" s="1"/>
  <c r="I309" i="18"/>
  <c r="C309" i="17" s="1"/>
  <c r="J309" i="18"/>
  <c r="D309" i="17" s="1"/>
  <c r="K309" i="18"/>
  <c r="F309" i="17" s="1"/>
  <c r="L309" i="18"/>
  <c r="G309" i="17" s="1"/>
  <c r="M309" i="18"/>
  <c r="I309" i="17" s="1"/>
  <c r="N309" i="18"/>
  <c r="J309" i="17" s="1"/>
  <c r="O309" i="18"/>
  <c r="K309" i="17" s="1"/>
  <c r="P309" i="18"/>
  <c r="L309" i="17" s="1"/>
  <c r="T309" i="17" s="1"/>
  <c r="G310" i="18"/>
  <c r="B310" i="17" s="1"/>
  <c r="H310" i="18"/>
  <c r="E310" i="17" s="1"/>
  <c r="I310" i="18"/>
  <c r="C310" i="17" s="1"/>
  <c r="J310" i="18"/>
  <c r="D310" i="17" s="1"/>
  <c r="K310" i="18"/>
  <c r="F310" i="17" s="1"/>
  <c r="L310" i="18"/>
  <c r="G310" i="17" s="1"/>
  <c r="M310" i="18"/>
  <c r="I310" i="17" s="1"/>
  <c r="N310" i="18"/>
  <c r="J310" i="17" s="1"/>
  <c r="O310" i="18"/>
  <c r="K310" i="17" s="1"/>
  <c r="P310" i="18"/>
  <c r="L310" i="17" s="1"/>
  <c r="T310" i="17" s="1"/>
  <c r="G311" i="18"/>
  <c r="B311" i="17" s="1"/>
  <c r="H311" i="18"/>
  <c r="E311" i="17" s="1"/>
  <c r="I311" i="18"/>
  <c r="C311" i="17" s="1"/>
  <c r="J311" i="18"/>
  <c r="D311" i="17" s="1"/>
  <c r="K311" i="18"/>
  <c r="F311" i="17" s="1"/>
  <c r="L311" i="18"/>
  <c r="G311" i="17" s="1"/>
  <c r="M311" i="18"/>
  <c r="I311" i="17" s="1"/>
  <c r="N311" i="18"/>
  <c r="J311" i="17" s="1"/>
  <c r="O311" i="18"/>
  <c r="K311" i="17" s="1"/>
  <c r="P311" i="18"/>
  <c r="L311" i="17" s="1"/>
  <c r="T311" i="17" s="1"/>
  <c r="G312" i="18"/>
  <c r="B312" i="17" s="1"/>
  <c r="H312" i="18"/>
  <c r="E312" i="17" s="1"/>
  <c r="I312" i="18"/>
  <c r="C312" i="17" s="1"/>
  <c r="J312" i="18"/>
  <c r="D312" i="17" s="1"/>
  <c r="K312" i="18"/>
  <c r="F312" i="17" s="1"/>
  <c r="L312" i="18"/>
  <c r="G312" i="17" s="1"/>
  <c r="M312" i="18"/>
  <c r="I312" i="17" s="1"/>
  <c r="N312" i="18"/>
  <c r="J312" i="17" s="1"/>
  <c r="O312" i="18"/>
  <c r="K312" i="17" s="1"/>
  <c r="P312" i="18"/>
  <c r="L312" i="17" s="1"/>
  <c r="T312" i="17" s="1"/>
  <c r="G313" i="18"/>
  <c r="B313" i="17" s="1"/>
  <c r="H313" i="18"/>
  <c r="E313" i="17" s="1"/>
  <c r="I313" i="18"/>
  <c r="C313" i="17" s="1"/>
  <c r="J313" i="18"/>
  <c r="D313" i="17" s="1"/>
  <c r="K313" i="18"/>
  <c r="F313" i="17" s="1"/>
  <c r="L313" i="18"/>
  <c r="G313" i="17" s="1"/>
  <c r="M313" i="18"/>
  <c r="I313" i="17" s="1"/>
  <c r="N313" i="18"/>
  <c r="J313" i="17" s="1"/>
  <c r="O313" i="18"/>
  <c r="K313" i="17" s="1"/>
  <c r="P313" i="18"/>
  <c r="L313" i="17" s="1"/>
  <c r="T313" i="17" s="1"/>
  <c r="G314" i="18"/>
  <c r="B314" i="17" s="1"/>
  <c r="H314" i="18"/>
  <c r="E314" i="17" s="1"/>
  <c r="I314" i="18"/>
  <c r="C314" i="17" s="1"/>
  <c r="J314" i="18"/>
  <c r="D314" i="17" s="1"/>
  <c r="K314" i="18"/>
  <c r="F314" i="17" s="1"/>
  <c r="L314" i="18"/>
  <c r="G314" i="17" s="1"/>
  <c r="M314" i="18"/>
  <c r="I314" i="17" s="1"/>
  <c r="N314" i="18"/>
  <c r="J314" i="17" s="1"/>
  <c r="O314" i="18"/>
  <c r="K314" i="17" s="1"/>
  <c r="P314" i="18"/>
  <c r="L314" i="17" s="1"/>
  <c r="T314" i="17" s="1"/>
  <c r="G315" i="18"/>
  <c r="B315" i="17" s="1"/>
  <c r="H315" i="18"/>
  <c r="E315" i="17" s="1"/>
  <c r="I315" i="18"/>
  <c r="C315" i="17" s="1"/>
  <c r="J315" i="18"/>
  <c r="D315" i="17" s="1"/>
  <c r="K315" i="18"/>
  <c r="F315" i="17" s="1"/>
  <c r="L315" i="18"/>
  <c r="G315" i="17" s="1"/>
  <c r="M315" i="18"/>
  <c r="I315" i="17" s="1"/>
  <c r="N315" i="18"/>
  <c r="J315" i="17" s="1"/>
  <c r="O315" i="18"/>
  <c r="K315" i="17" s="1"/>
  <c r="P315" i="18"/>
  <c r="L315" i="17" s="1"/>
  <c r="T315" i="17" s="1"/>
  <c r="G316" i="18"/>
  <c r="B316" i="17" s="1"/>
  <c r="H316" i="18"/>
  <c r="E316" i="17" s="1"/>
  <c r="I316" i="18"/>
  <c r="C316" i="17" s="1"/>
  <c r="J316" i="18"/>
  <c r="D316" i="17" s="1"/>
  <c r="K316" i="18"/>
  <c r="F316" i="17" s="1"/>
  <c r="L316" i="18"/>
  <c r="G316" i="17" s="1"/>
  <c r="M316" i="18"/>
  <c r="I316" i="17" s="1"/>
  <c r="N316" i="18"/>
  <c r="J316" i="17" s="1"/>
  <c r="O316" i="18"/>
  <c r="K316" i="17" s="1"/>
  <c r="P316" i="18"/>
  <c r="L316" i="17" s="1"/>
  <c r="T316" i="17" s="1"/>
  <c r="G317" i="18"/>
  <c r="B317" i="17" s="1"/>
  <c r="H317" i="18"/>
  <c r="E317" i="17" s="1"/>
  <c r="I317" i="18"/>
  <c r="C317" i="17" s="1"/>
  <c r="J317" i="18"/>
  <c r="D317" i="17" s="1"/>
  <c r="K317" i="18"/>
  <c r="F317" i="17" s="1"/>
  <c r="L317" i="18"/>
  <c r="G317" i="17" s="1"/>
  <c r="M317" i="18"/>
  <c r="I317" i="17" s="1"/>
  <c r="N317" i="18"/>
  <c r="J317" i="17" s="1"/>
  <c r="O317" i="18"/>
  <c r="K317" i="17" s="1"/>
  <c r="P317" i="18"/>
  <c r="L317" i="17" s="1"/>
  <c r="T317" i="17" s="1"/>
  <c r="G318" i="18"/>
  <c r="B318" i="17" s="1"/>
  <c r="H318" i="18"/>
  <c r="E318" i="17" s="1"/>
  <c r="I318" i="18"/>
  <c r="C318" i="17" s="1"/>
  <c r="J318" i="18"/>
  <c r="D318" i="17" s="1"/>
  <c r="K318" i="18"/>
  <c r="F318" i="17" s="1"/>
  <c r="L318" i="18"/>
  <c r="G318" i="17" s="1"/>
  <c r="M318" i="18"/>
  <c r="I318" i="17" s="1"/>
  <c r="N318" i="18"/>
  <c r="J318" i="17" s="1"/>
  <c r="O318" i="18"/>
  <c r="K318" i="17" s="1"/>
  <c r="P318" i="18"/>
  <c r="L318" i="17" s="1"/>
  <c r="T318" i="17" s="1"/>
  <c r="G319" i="18"/>
  <c r="B319" i="17" s="1"/>
  <c r="H319" i="18"/>
  <c r="E319" i="17" s="1"/>
  <c r="I319" i="18"/>
  <c r="C319" i="17" s="1"/>
  <c r="J319" i="18"/>
  <c r="D319" i="17" s="1"/>
  <c r="K319" i="18"/>
  <c r="F319" i="17" s="1"/>
  <c r="L319" i="18"/>
  <c r="G319" i="17" s="1"/>
  <c r="M319" i="18"/>
  <c r="I319" i="17" s="1"/>
  <c r="N319" i="18"/>
  <c r="J319" i="17" s="1"/>
  <c r="O319" i="18"/>
  <c r="K319" i="17" s="1"/>
  <c r="P319" i="18"/>
  <c r="L319" i="17" s="1"/>
  <c r="T319" i="17" s="1"/>
  <c r="G320" i="18"/>
  <c r="B320" i="17" s="1"/>
  <c r="H320" i="18"/>
  <c r="E320" i="17" s="1"/>
  <c r="I320" i="18"/>
  <c r="C320" i="17" s="1"/>
  <c r="J320" i="18"/>
  <c r="D320" i="17" s="1"/>
  <c r="K320" i="18"/>
  <c r="F320" i="17" s="1"/>
  <c r="L320" i="18"/>
  <c r="G320" i="17" s="1"/>
  <c r="M320" i="18"/>
  <c r="I320" i="17" s="1"/>
  <c r="N320" i="18"/>
  <c r="J320" i="17" s="1"/>
  <c r="O320" i="18"/>
  <c r="K320" i="17" s="1"/>
  <c r="P320" i="18"/>
  <c r="L320" i="17" s="1"/>
  <c r="T320" i="17" s="1"/>
  <c r="G321" i="18"/>
  <c r="B321" i="17" s="1"/>
  <c r="H321" i="18"/>
  <c r="E321" i="17" s="1"/>
  <c r="I321" i="18"/>
  <c r="C321" i="17" s="1"/>
  <c r="J321" i="18"/>
  <c r="D321" i="17" s="1"/>
  <c r="K321" i="18"/>
  <c r="F321" i="17" s="1"/>
  <c r="L321" i="18"/>
  <c r="G321" i="17" s="1"/>
  <c r="M321" i="18"/>
  <c r="I321" i="17" s="1"/>
  <c r="N321" i="18"/>
  <c r="J321" i="17" s="1"/>
  <c r="O321" i="18"/>
  <c r="K321" i="17" s="1"/>
  <c r="P321" i="18"/>
  <c r="L321" i="17" s="1"/>
  <c r="T321" i="17" s="1"/>
  <c r="G322" i="18"/>
  <c r="B322" i="17" s="1"/>
  <c r="H322" i="18"/>
  <c r="E322" i="17" s="1"/>
  <c r="I322" i="18"/>
  <c r="C322" i="17" s="1"/>
  <c r="J322" i="18"/>
  <c r="D322" i="17" s="1"/>
  <c r="K322" i="18"/>
  <c r="F322" i="17" s="1"/>
  <c r="L322" i="18"/>
  <c r="G322" i="17" s="1"/>
  <c r="M322" i="18"/>
  <c r="I322" i="17" s="1"/>
  <c r="N322" i="18"/>
  <c r="J322" i="17" s="1"/>
  <c r="O322" i="18"/>
  <c r="K322" i="17" s="1"/>
  <c r="P322" i="18"/>
  <c r="L322" i="17" s="1"/>
  <c r="T322" i="17" s="1"/>
  <c r="G323" i="18"/>
  <c r="B323" i="17" s="1"/>
  <c r="H323" i="18"/>
  <c r="E323" i="17" s="1"/>
  <c r="I323" i="18"/>
  <c r="C323" i="17" s="1"/>
  <c r="J323" i="18"/>
  <c r="D323" i="17" s="1"/>
  <c r="K323" i="18"/>
  <c r="F323" i="17" s="1"/>
  <c r="L323" i="18"/>
  <c r="G323" i="17" s="1"/>
  <c r="M323" i="18"/>
  <c r="I323" i="17" s="1"/>
  <c r="N323" i="18"/>
  <c r="J323" i="17" s="1"/>
  <c r="O323" i="18"/>
  <c r="K323" i="17" s="1"/>
  <c r="P323" i="18"/>
  <c r="L323" i="17" s="1"/>
  <c r="T323" i="17" s="1"/>
  <c r="G324" i="18"/>
  <c r="B324" i="17" s="1"/>
  <c r="H324" i="18"/>
  <c r="E324" i="17" s="1"/>
  <c r="I324" i="18"/>
  <c r="C324" i="17" s="1"/>
  <c r="J324" i="18"/>
  <c r="D324" i="17" s="1"/>
  <c r="K324" i="18"/>
  <c r="F324" i="17" s="1"/>
  <c r="L324" i="18"/>
  <c r="G324" i="17" s="1"/>
  <c r="M324" i="18"/>
  <c r="I324" i="17" s="1"/>
  <c r="N324" i="18"/>
  <c r="J324" i="17" s="1"/>
  <c r="O324" i="18"/>
  <c r="K324" i="17" s="1"/>
  <c r="P324" i="18"/>
  <c r="L324" i="17" s="1"/>
  <c r="T324" i="17" s="1"/>
  <c r="G325" i="18"/>
  <c r="B325" i="17" s="1"/>
  <c r="H325" i="18"/>
  <c r="E325" i="17" s="1"/>
  <c r="I325" i="18"/>
  <c r="C325" i="17" s="1"/>
  <c r="J325" i="18"/>
  <c r="D325" i="17" s="1"/>
  <c r="K325" i="18"/>
  <c r="F325" i="17" s="1"/>
  <c r="L325" i="18"/>
  <c r="G325" i="17" s="1"/>
  <c r="M325" i="18"/>
  <c r="I325" i="17" s="1"/>
  <c r="N325" i="18"/>
  <c r="J325" i="17" s="1"/>
  <c r="O325" i="18"/>
  <c r="K325" i="17" s="1"/>
  <c r="P325" i="18"/>
  <c r="L325" i="17" s="1"/>
  <c r="T325" i="17" s="1"/>
  <c r="G326" i="18"/>
  <c r="B326" i="17" s="1"/>
  <c r="H326" i="18"/>
  <c r="E326" i="17" s="1"/>
  <c r="I326" i="18"/>
  <c r="C326" i="17" s="1"/>
  <c r="J326" i="18"/>
  <c r="D326" i="17" s="1"/>
  <c r="K326" i="18"/>
  <c r="F326" i="17" s="1"/>
  <c r="L326" i="18"/>
  <c r="G326" i="17" s="1"/>
  <c r="M326" i="18"/>
  <c r="I326" i="17" s="1"/>
  <c r="N326" i="18"/>
  <c r="J326" i="17" s="1"/>
  <c r="O326" i="18"/>
  <c r="K326" i="17" s="1"/>
  <c r="P326" i="18"/>
  <c r="L326" i="17" s="1"/>
  <c r="T326" i="17" s="1"/>
  <c r="G327" i="18"/>
  <c r="B327" i="17" s="1"/>
  <c r="H327" i="18"/>
  <c r="E327" i="17" s="1"/>
  <c r="I327" i="18"/>
  <c r="C327" i="17" s="1"/>
  <c r="J327" i="18"/>
  <c r="D327" i="17" s="1"/>
  <c r="K327" i="18"/>
  <c r="F327" i="17" s="1"/>
  <c r="L327" i="18"/>
  <c r="G327" i="17" s="1"/>
  <c r="M327" i="18"/>
  <c r="I327" i="17" s="1"/>
  <c r="N327" i="18"/>
  <c r="J327" i="17" s="1"/>
  <c r="O327" i="18"/>
  <c r="K327" i="17" s="1"/>
  <c r="P327" i="18"/>
  <c r="L327" i="17" s="1"/>
  <c r="T327" i="17" s="1"/>
  <c r="G328" i="18"/>
  <c r="B328" i="17" s="1"/>
  <c r="H328" i="18"/>
  <c r="E328" i="17" s="1"/>
  <c r="I328" i="18"/>
  <c r="C328" i="17" s="1"/>
  <c r="J328" i="18"/>
  <c r="D328" i="17" s="1"/>
  <c r="K328" i="18"/>
  <c r="F328" i="17" s="1"/>
  <c r="L328" i="18"/>
  <c r="G328" i="17" s="1"/>
  <c r="M328" i="18"/>
  <c r="I328" i="17" s="1"/>
  <c r="N328" i="18"/>
  <c r="J328" i="17" s="1"/>
  <c r="O328" i="18"/>
  <c r="K328" i="17" s="1"/>
  <c r="P328" i="18"/>
  <c r="L328" i="17" s="1"/>
  <c r="T328" i="17" s="1"/>
  <c r="G329" i="18"/>
  <c r="B329" i="17" s="1"/>
  <c r="H329" i="18"/>
  <c r="E329" i="17" s="1"/>
  <c r="I329" i="18"/>
  <c r="C329" i="17" s="1"/>
  <c r="J329" i="18"/>
  <c r="D329" i="17" s="1"/>
  <c r="K329" i="18"/>
  <c r="F329" i="17" s="1"/>
  <c r="L329" i="18"/>
  <c r="G329" i="17" s="1"/>
  <c r="M329" i="18"/>
  <c r="I329" i="17" s="1"/>
  <c r="N329" i="18"/>
  <c r="J329" i="17" s="1"/>
  <c r="O329" i="18"/>
  <c r="K329" i="17" s="1"/>
  <c r="P329" i="18"/>
  <c r="L329" i="17" s="1"/>
  <c r="T329" i="17" s="1"/>
  <c r="G330" i="18"/>
  <c r="B330" i="17" s="1"/>
  <c r="H330" i="18"/>
  <c r="E330" i="17" s="1"/>
  <c r="I330" i="18"/>
  <c r="C330" i="17" s="1"/>
  <c r="J330" i="18"/>
  <c r="D330" i="17" s="1"/>
  <c r="K330" i="18"/>
  <c r="F330" i="17" s="1"/>
  <c r="L330" i="18"/>
  <c r="G330" i="17" s="1"/>
  <c r="M330" i="18"/>
  <c r="I330" i="17" s="1"/>
  <c r="N330" i="18"/>
  <c r="J330" i="17" s="1"/>
  <c r="O330" i="18"/>
  <c r="K330" i="17" s="1"/>
  <c r="P330" i="18"/>
  <c r="L330" i="17" s="1"/>
  <c r="T330" i="17" s="1"/>
  <c r="G331" i="18"/>
  <c r="B331" i="17" s="1"/>
  <c r="H331" i="18"/>
  <c r="E331" i="17" s="1"/>
  <c r="I331" i="18"/>
  <c r="C331" i="17" s="1"/>
  <c r="J331" i="18"/>
  <c r="D331" i="17" s="1"/>
  <c r="K331" i="18"/>
  <c r="F331" i="17" s="1"/>
  <c r="L331" i="18"/>
  <c r="G331" i="17" s="1"/>
  <c r="M331" i="18"/>
  <c r="I331" i="17" s="1"/>
  <c r="N331" i="18"/>
  <c r="J331" i="17" s="1"/>
  <c r="O331" i="18"/>
  <c r="K331" i="17" s="1"/>
  <c r="P331" i="18"/>
  <c r="L331" i="17" s="1"/>
  <c r="T331" i="17" s="1"/>
  <c r="G332" i="18"/>
  <c r="B332" i="17" s="1"/>
  <c r="H332" i="18"/>
  <c r="E332" i="17" s="1"/>
  <c r="I332" i="18"/>
  <c r="C332" i="17" s="1"/>
  <c r="J332" i="18"/>
  <c r="D332" i="17" s="1"/>
  <c r="K332" i="18"/>
  <c r="F332" i="17" s="1"/>
  <c r="L332" i="18"/>
  <c r="G332" i="17" s="1"/>
  <c r="M332" i="18"/>
  <c r="I332" i="17" s="1"/>
  <c r="N332" i="18"/>
  <c r="J332" i="17" s="1"/>
  <c r="O332" i="18"/>
  <c r="K332" i="17" s="1"/>
  <c r="P332" i="18"/>
  <c r="L332" i="17" s="1"/>
  <c r="T332" i="17" s="1"/>
  <c r="G333" i="18"/>
  <c r="B333" i="17" s="1"/>
  <c r="H333" i="18"/>
  <c r="E333" i="17" s="1"/>
  <c r="I333" i="18"/>
  <c r="C333" i="17" s="1"/>
  <c r="J333" i="18"/>
  <c r="D333" i="17" s="1"/>
  <c r="K333" i="18"/>
  <c r="F333" i="17" s="1"/>
  <c r="L333" i="18"/>
  <c r="G333" i="17" s="1"/>
  <c r="M333" i="18"/>
  <c r="I333" i="17" s="1"/>
  <c r="N333" i="18"/>
  <c r="J333" i="17" s="1"/>
  <c r="O333" i="18"/>
  <c r="K333" i="17" s="1"/>
  <c r="P333" i="18"/>
  <c r="L333" i="17" s="1"/>
  <c r="T333" i="17" s="1"/>
  <c r="G334" i="18"/>
  <c r="B334" i="17" s="1"/>
  <c r="H334" i="18"/>
  <c r="E334" i="17" s="1"/>
  <c r="I334" i="18"/>
  <c r="C334" i="17" s="1"/>
  <c r="J334" i="18"/>
  <c r="D334" i="17" s="1"/>
  <c r="K334" i="18"/>
  <c r="F334" i="17" s="1"/>
  <c r="L334" i="18"/>
  <c r="G334" i="17" s="1"/>
  <c r="M334" i="18"/>
  <c r="I334" i="17" s="1"/>
  <c r="N334" i="18"/>
  <c r="J334" i="17" s="1"/>
  <c r="O334" i="18"/>
  <c r="K334" i="17" s="1"/>
  <c r="P334" i="18"/>
  <c r="L334" i="17" s="1"/>
  <c r="T334" i="17" s="1"/>
  <c r="G335" i="18"/>
  <c r="B335" i="17" s="1"/>
  <c r="H335" i="18"/>
  <c r="E335" i="17" s="1"/>
  <c r="I335" i="18"/>
  <c r="C335" i="17" s="1"/>
  <c r="J335" i="18"/>
  <c r="D335" i="17" s="1"/>
  <c r="K335" i="18"/>
  <c r="F335" i="17" s="1"/>
  <c r="L335" i="18"/>
  <c r="G335" i="17" s="1"/>
  <c r="M335" i="18"/>
  <c r="I335" i="17" s="1"/>
  <c r="N335" i="18"/>
  <c r="J335" i="17" s="1"/>
  <c r="O335" i="18"/>
  <c r="K335" i="17" s="1"/>
  <c r="P335" i="18"/>
  <c r="L335" i="17" s="1"/>
  <c r="T335" i="17" s="1"/>
  <c r="G336" i="18"/>
  <c r="B336" i="17" s="1"/>
  <c r="H336" i="18"/>
  <c r="E336" i="17" s="1"/>
  <c r="I336" i="18"/>
  <c r="C336" i="17" s="1"/>
  <c r="J336" i="18"/>
  <c r="D336" i="17" s="1"/>
  <c r="K336" i="18"/>
  <c r="F336" i="17" s="1"/>
  <c r="L336" i="18"/>
  <c r="G336" i="17" s="1"/>
  <c r="M336" i="18"/>
  <c r="I336" i="17" s="1"/>
  <c r="N336" i="18"/>
  <c r="J336" i="17" s="1"/>
  <c r="O336" i="18"/>
  <c r="K336" i="17" s="1"/>
  <c r="P336" i="18"/>
  <c r="L336" i="17" s="1"/>
  <c r="T336" i="17" s="1"/>
  <c r="G337" i="18"/>
  <c r="B337" i="17" s="1"/>
  <c r="H337" i="18"/>
  <c r="E337" i="17" s="1"/>
  <c r="I337" i="18"/>
  <c r="C337" i="17" s="1"/>
  <c r="J337" i="18"/>
  <c r="D337" i="17" s="1"/>
  <c r="K337" i="18"/>
  <c r="F337" i="17" s="1"/>
  <c r="L337" i="18"/>
  <c r="G337" i="17" s="1"/>
  <c r="M337" i="18"/>
  <c r="I337" i="17" s="1"/>
  <c r="N337" i="18"/>
  <c r="J337" i="17" s="1"/>
  <c r="O337" i="18"/>
  <c r="K337" i="17" s="1"/>
  <c r="P337" i="18"/>
  <c r="L337" i="17" s="1"/>
  <c r="T337" i="17" s="1"/>
  <c r="G338" i="18"/>
  <c r="B338" i="17" s="1"/>
  <c r="H338" i="18"/>
  <c r="E338" i="17" s="1"/>
  <c r="I338" i="18"/>
  <c r="C338" i="17" s="1"/>
  <c r="J338" i="18"/>
  <c r="D338" i="17" s="1"/>
  <c r="K338" i="18"/>
  <c r="F338" i="17" s="1"/>
  <c r="L338" i="18"/>
  <c r="G338" i="17" s="1"/>
  <c r="M338" i="18"/>
  <c r="I338" i="17" s="1"/>
  <c r="N338" i="18"/>
  <c r="J338" i="17" s="1"/>
  <c r="O338" i="18"/>
  <c r="K338" i="17" s="1"/>
  <c r="P338" i="18"/>
  <c r="L338" i="17" s="1"/>
  <c r="T338" i="17" s="1"/>
  <c r="G339" i="18"/>
  <c r="B339" i="17" s="1"/>
  <c r="H339" i="18"/>
  <c r="E339" i="17" s="1"/>
  <c r="I339" i="18"/>
  <c r="C339" i="17" s="1"/>
  <c r="J339" i="18"/>
  <c r="D339" i="17" s="1"/>
  <c r="K339" i="18"/>
  <c r="F339" i="17" s="1"/>
  <c r="L339" i="18"/>
  <c r="G339" i="17" s="1"/>
  <c r="M339" i="18"/>
  <c r="I339" i="17" s="1"/>
  <c r="N339" i="18"/>
  <c r="J339" i="17" s="1"/>
  <c r="O339" i="18"/>
  <c r="K339" i="17" s="1"/>
  <c r="P339" i="18"/>
  <c r="L339" i="17" s="1"/>
  <c r="T339" i="17" s="1"/>
  <c r="G340" i="18"/>
  <c r="B340" i="17" s="1"/>
  <c r="H340" i="18"/>
  <c r="E340" i="17" s="1"/>
  <c r="I340" i="18"/>
  <c r="C340" i="17" s="1"/>
  <c r="J340" i="18"/>
  <c r="D340" i="17" s="1"/>
  <c r="K340" i="18"/>
  <c r="F340" i="17" s="1"/>
  <c r="L340" i="18"/>
  <c r="G340" i="17" s="1"/>
  <c r="M340" i="18"/>
  <c r="I340" i="17" s="1"/>
  <c r="N340" i="18"/>
  <c r="J340" i="17" s="1"/>
  <c r="O340" i="18"/>
  <c r="K340" i="17" s="1"/>
  <c r="P340" i="18"/>
  <c r="L340" i="17" s="1"/>
  <c r="T340" i="17" s="1"/>
  <c r="G341" i="18"/>
  <c r="B341" i="17" s="1"/>
  <c r="H341" i="18"/>
  <c r="E341" i="17" s="1"/>
  <c r="I341" i="18"/>
  <c r="C341" i="17" s="1"/>
  <c r="J341" i="18"/>
  <c r="D341" i="17" s="1"/>
  <c r="K341" i="18"/>
  <c r="F341" i="17" s="1"/>
  <c r="L341" i="18"/>
  <c r="G341" i="17" s="1"/>
  <c r="M341" i="18"/>
  <c r="I341" i="17" s="1"/>
  <c r="N341" i="18"/>
  <c r="J341" i="17" s="1"/>
  <c r="O341" i="18"/>
  <c r="K341" i="17" s="1"/>
  <c r="P341" i="18"/>
  <c r="L341" i="17" s="1"/>
  <c r="T341" i="17" s="1"/>
  <c r="G342" i="18"/>
  <c r="B342" i="17" s="1"/>
  <c r="H342" i="18"/>
  <c r="E342" i="17" s="1"/>
  <c r="I342" i="18"/>
  <c r="C342" i="17" s="1"/>
  <c r="J342" i="18"/>
  <c r="D342" i="17" s="1"/>
  <c r="K342" i="18"/>
  <c r="F342" i="17" s="1"/>
  <c r="L342" i="18"/>
  <c r="G342" i="17" s="1"/>
  <c r="M342" i="18"/>
  <c r="I342" i="17" s="1"/>
  <c r="N342" i="18"/>
  <c r="J342" i="17" s="1"/>
  <c r="O342" i="18"/>
  <c r="K342" i="17" s="1"/>
  <c r="P342" i="18"/>
  <c r="L342" i="17" s="1"/>
  <c r="T342" i="17" s="1"/>
  <c r="G343" i="18"/>
  <c r="B343" i="17" s="1"/>
  <c r="H343" i="18"/>
  <c r="E343" i="17" s="1"/>
  <c r="I343" i="18"/>
  <c r="C343" i="17" s="1"/>
  <c r="J343" i="18"/>
  <c r="D343" i="17" s="1"/>
  <c r="K343" i="18"/>
  <c r="F343" i="17" s="1"/>
  <c r="L343" i="18"/>
  <c r="G343" i="17" s="1"/>
  <c r="M343" i="18"/>
  <c r="I343" i="17" s="1"/>
  <c r="N343" i="18"/>
  <c r="J343" i="17" s="1"/>
  <c r="O343" i="18"/>
  <c r="K343" i="17" s="1"/>
  <c r="P343" i="18"/>
  <c r="L343" i="17" s="1"/>
  <c r="T343" i="17" s="1"/>
  <c r="G344" i="18"/>
  <c r="B344" i="17" s="1"/>
  <c r="H344" i="18"/>
  <c r="E344" i="17" s="1"/>
  <c r="I344" i="18"/>
  <c r="C344" i="17" s="1"/>
  <c r="J344" i="18"/>
  <c r="D344" i="17" s="1"/>
  <c r="K344" i="18"/>
  <c r="F344" i="17" s="1"/>
  <c r="L344" i="18"/>
  <c r="G344" i="17" s="1"/>
  <c r="M344" i="18"/>
  <c r="I344" i="17" s="1"/>
  <c r="N344" i="18"/>
  <c r="J344" i="17" s="1"/>
  <c r="O344" i="18"/>
  <c r="K344" i="17" s="1"/>
  <c r="P344" i="18"/>
  <c r="L344" i="17" s="1"/>
  <c r="T344" i="17" s="1"/>
  <c r="G345" i="18"/>
  <c r="B345" i="17" s="1"/>
  <c r="H345" i="18"/>
  <c r="E345" i="17" s="1"/>
  <c r="I345" i="18"/>
  <c r="C345" i="17" s="1"/>
  <c r="J345" i="18"/>
  <c r="D345" i="17" s="1"/>
  <c r="K345" i="18"/>
  <c r="F345" i="17" s="1"/>
  <c r="L345" i="18"/>
  <c r="G345" i="17" s="1"/>
  <c r="M345" i="18"/>
  <c r="I345" i="17" s="1"/>
  <c r="N345" i="18"/>
  <c r="J345" i="17" s="1"/>
  <c r="O345" i="18"/>
  <c r="K345" i="17" s="1"/>
  <c r="P345" i="18"/>
  <c r="L345" i="17" s="1"/>
  <c r="T345" i="17" s="1"/>
  <c r="G346" i="18"/>
  <c r="B346" i="17" s="1"/>
  <c r="H346" i="18"/>
  <c r="E346" i="17" s="1"/>
  <c r="I346" i="18"/>
  <c r="C346" i="17" s="1"/>
  <c r="J346" i="18"/>
  <c r="D346" i="17" s="1"/>
  <c r="K346" i="18"/>
  <c r="F346" i="17" s="1"/>
  <c r="L346" i="18"/>
  <c r="G346" i="17" s="1"/>
  <c r="M346" i="18"/>
  <c r="I346" i="17" s="1"/>
  <c r="N346" i="18"/>
  <c r="J346" i="17" s="1"/>
  <c r="O346" i="18"/>
  <c r="K346" i="17" s="1"/>
  <c r="P346" i="18"/>
  <c r="L346" i="17" s="1"/>
  <c r="T346" i="17" s="1"/>
  <c r="G347" i="18"/>
  <c r="B347" i="17" s="1"/>
  <c r="H347" i="18"/>
  <c r="E347" i="17" s="1"/>
  <c r="I347" i="18"/>
  <c r="C347" i="17" s="1"/>
  <c r="J347" i="18"/>
  <c r="D347" i="17" s="1"/>
  <c r="K347" i="18"/>
  <c r="F347" i="17" s="1"/>
  <c r="L347" i="18"/>
  <c r="G347" i="17" s="1"/>
  <c r="M347" i="18"/>
  <c r="I347" i="17" s="1"/>
  <c r="N347" i="18"/>
  <c r="J347" i="17" s="1"/>
  <c r="O347" i="18"/>
  <c r="K347" i="17" s="1"/>
  <c r="P347" i="18"/>
  <c r="L347" i="17" s="1"/>
  <c r="T347" i="17" s="1"/>
  <c r="G348" i="18"/>
  <c r="B348" i="17" s="1"/>
  <c r="H348" i="18"/>
  <c r="E348" i="17" s="1"/>
  <c r="I348" i="18"/>
  <c r="C348" i="17" s="1"/>
  <c r="J348" i="18"/>
  <c r="D348" i="17" s="1"/>
  <c r="K348" i="18"/>
  <c r="F348" i="17" s="1"/>
  <c r="L348" i="18"/>
  <c r="G348" i="17" s="1"/>
  <c r="M348" i="18"/>
  <c r="I348" i="17" s="1"/>
  <c r="N348" i="18"/>
  <c r="J348" i="17" s="1"/>
  <c r="O348" i="18"/>
  <c r="K348" i="17" s="1"/>
  <c r="P348" i="18"/>
  <c r="L348" i="17" s="1"/>
  <c r="T348" i="17" s="1"/>
  <c r="G349" i="18"/>
  <c r="B349" i="17" s="1"/>
  <c r="H349" i="18"/>
  <c r="E349" i="17" s="1"/>
  <c r="I349" i="18"/>
  <c r="C349" i="17" s="1"/>
  <c r="J349" i="18"/>
  <c r="D349" i="17" s="1"/>
  <c r="K349" i="18"/>
  <c r="F349" i="17" s="1"/>
  <c r="L349" i="18"/>
  <c r="G349" i="17" s="1"/>
  <c r="M349" i="18"/>
  <c r="I349" i="17" s="1"/>
  <c r="N349" i="18"/>
  <c r="J349" i="17" s="1"/>
  <c r="O349" i="18"/>
  <c r="K349" i="17" s="1"/>
  <c r="P349" i="18"/>
  <c r="L349" i="17" s="1"/>
  <c r="T349" i="17" s="1"/>
  <c r="G350" i="18"/>
  <c r="B350" i="17" s="1"/>
  <c r="H350" i="18"/>
  <c r="E350" i="17" s="1"/>
  <c r="I350" i="18"/>
  <c r="C350" i="17" s="1"/>
  <c r="J350" i="18"/>
  <c r="D350" i="17" s="1"/>
  <c r="K350" i="18"/>
  <c r="F350" i="17" s="1"/>
  <c r="L350" i="18"/>
  <c r="G350" i="17" s="1"/>
  <c r="M350" i="18"/>
  <c r="I350" i="17" s="1"/>
  <c r="N350" i="18"/>
  <c r="J350" i="17" s="1"/>
  <c r="O350" i="18"/>
  <c r="K350" i="17" s="1"/>
  <c r="P350" i="18"/>
  <c r="L350" i="17" s="1"/>
  <c r="T350" i="17" s="1"/>
  <c r="G351" i="18"/>
  <c r="B351" i="17" s="1"/>
  <c r="H351" i="18"/>
  <c r="E351" i="17" s="1"/>
  <c r="I351" i="18"/>
  <c r="C351" i="17" s="1"/>
  <c r="J351" i="18"/>
  <c r="D351" i="17" s="1"/>
  <c r="K351" i="18"/>
  <c r="F351" i="17" s="1"/>
  <c r="L351" i="18"/>
  <c r="G351" i="17" s="1"/>
  <c r="M351" i="18"/>
  <c r="I351" i="17" s="1"/>
  <c r="N351" i="18"/>
  <c r="J351" i="17" s="1"/>
  <c r="O351" i="18"/>
  <c r="K351" i="17" s="1"/>
  <c r="P351" i="18"/>
  <c r="L351" i="17" s="1"/>
  <c r="T351" i="17" s="1"/>
  <c r="G352" i="18"/>
  <c r="B352" i="17" s="1"/>
  <c r="H352" i="18"/>
  <c r="E352" i="17" s="1"/>
  <c r="I352" i="18"/>
  <c r="C352" i="17" s="1"/>
  <c r="J352" i="18"/>
  <c r="D352" i="17" s="1"/>
  <c r="K352" i="18"/>
  <c r="F352" i="17" s="1"/>
  <c r="L352" i="18"/>
  <c r="G352" i="17" s="1"/>
  <c r="M352" i="18"/>
  <c r="I352" i="17" s="1"/>
  <c r="N352" i="18"/>
  <c r="J352" i="17" s="1"/>
  <c r="O352" i="18"/>
  <c r="K352" i="17" s="1"/>
  <c r="P352" i="18"/>
  <c r="L352" i="17" s="1"/>
  <c r="T352" i="17" s="1"/>
  <c r="G353" i="18"/>
  <c r="B353" i="17" s="1"/>
  <c r="H353" i="18"/>
  <c r="E353" i="17" s="1"/>
  <c r="I353" i="18"/>
  <c r="C353" i="17" s="1"/>
  <c r="J353" i="18"/>
  <c r="D353" i="17" s="1"/>
  <c r="K353" i="18"/>
  <c r="F353" i="17" s="1"/>
  <c r="L353" i="18"/>
  <c r="G353" i="17" s="1"/>
  <c r="M353" i="18"/>
  <c r="I353" i="17" s="1"/>
  <c r="N353" i="18"/>
  <c r="J353" i="17" s="1"/>
  <c r="O353" i="18"/>
  <c r="K353" i="17" s="1"/>
  <c r="P353" i="18"/>
  <c r="L353" i="17" s="1"/>
  <c r="T353" i="17" s="1"/>
  <c r="G354" i="18"/>
  <c r="B354" i="17" s="1"/>
  <c r="H354" i="18"/>
  <c r="E354" i="17" s="1"/>
  <c r="I354" i="18"/>
  <c r="C354" i="17" s="1"/>
  <c r="J354" i="18"/>
  <c r="D354" i="17" s="1"/>
  <c r="K354" i="18"/>
  <c r="F354" i="17" s="1"/>
  <c r="L354" i="18"/>
  <c r="G354" i="17" s="1"/>
  <c r="M354" i="18"/>
  <c r="I354" i="17" s="1"/>
  <c r="N354" i="18"/>
  <c r="J354" i="17" s="1"/>
  <c r="O354" i="18"/>
  <c r="K354" i="17" s="1"/>
  <c r="P354" i="18"/>
  <c r="L354" i="17" s="1"/>
  <c r="T354" i="17" s="1"/>
  <c r="G355" i="18"/>
  <c r="B355" i="17" s="1"/>
  <c r="H355" i="18"/>
  <c r="E355" i="17" s="1"/>
  <c r="I355" i="18"/>
  <c r="C355" i="17" s="1"/>
  <c r="J355" i="18"/>
  <c r="D355" i="17" s="1"/>
  <c r="K355" i="18"/>
  <c r="F355" i="17" s="1"/>
  <c r="L355" i="18"/>
  <c r="G355" i="17" s="1"/>
  <c r="M355" i="18"/>
  <c r="I355" i="17" s="1"/>
  <c r="N355" i="18"/>
  <c r="J355" i="17" s="1"/>
  <c r="O355" i="18"/>
  <c r="K355" i="17" s="1"/>
  <c r="P355" i="18"/>
  <c r="L355" i="17" s="1"/>
  <c r="T355" i="17" s="1"/>
  <c r="G356" i="18"/>
  <c r="B356" i="17" s="1"/>
  <c r="H356" i="18"/>
  <c r="E356" i="17" s="1"/>
  <c r="I356" i="18"/>
  <c r="C356" i="17" s="1"/>
  <c r="J356" i="18"/>
  <c r="D356" i="17" s="1"/>
  <c r="K356" i="18"/>
  <c r="F356" i="17" s="1"/>
  <c r="L356" i="18"/>
  <c r="G356" i="17" s="1"/>
  <c r="M356" i="18"/>
  <c r="I356" i="17" s="1"/>
  <c r="N356" i="18"/>
  <c r="J356" i="17" s="1"/>
  <c r="O356" i="18"/>
  <c r="K356" i="17" s="1"/>
  <c r="P356" i="18"/>
  <c r="L356" i="17" s="1"/>
  <c r="T356" i="17" s="1"/>
  <c r="G357" i="18"/>
  <c r="B357" i="17" s="1"/>
  <c r="H357" i="18"/>
  <c r="E357" i="17" s="1"/>
  <c r="I357" i="18"/>
  <c r="C357" i="17" s="1"/>
  <c r="J357" i="18"/>
  <c r="D357" i="17" s="1"/>
  <c r="K357" i="18"/>
  <c r="F357" i="17" s="1"/>
  <c r="L357" i="18"/>
  <c r="G357" i="17" s="1"/>
  <c r="M357" i="18"/>
  <c r="I357" i="17" s="1"/>
  <c r="N357" i="18"/>
  <c r="J357" i="17" s="1"/>
  <c r="O357" i="18"/>
  <c r="K357" i="17" s="1"/>
  <c r="P357" i="18"/>
  <c r="L357" i="17" s="1"/>
  <c r="T357" i="17" s="1"/>
  <c r="G358" i="18"/>
  <c r="B358" i="17" s="1"/>
  <c r="H358" i="18"/>
  <c r="E358" i="17" s="1"/>
  <c r="I358" i="18"/>
  <c r="C358" i="17" s="1"/>
  <c r="J358" i="18"/>
  <c r="D358" i="17" s="1"/>
  <c r="K358" i="18"/>
  <c r="F358" i="17" s="1"/>
  <c r="L358" i="18"/>
  <c r="G358" i="17" s="1"/>
  <c r="M358" i="18"/>
  <c r="I358" i="17" s="1"/>
  <c r="N358" i="18"/>
  <c r="J358" i="17" s="1"/>
  <c r="O358" i="18"/>
  <c r="K358" i="17" s="1"/>
  <c r="P358" i="18"/>
  <c r="L358" i="17" s="1"/>
  <c r="T358" i="17" s="1"/>
  <c r="G359" i="18"/>
  <c r="B359" i="17" s="1"/>
  <c r="H359" i="18"/>
  <c r="E359" i="17" s="1"/>
  <c r="I359" i="18"/>
  <c r="C359" i="17" s="1"/>
  <c r="J359" i="18"/>
  <c r="D359" i="17" s="1"/>
  <c r="K359" i="18"/>
  <c r="F359" i="17" s="1"/>
  <c r="L359" i="18"/>
  <c r="G359" i="17" s="1"/>
  <c r="M359" i="18"/>
  <c r="I359" i="17" s="1"/>
  <c r="N359" i="18"/>
  <c r="J359" i="17" s="1"/>
  <c r="O359" i="18"/>
  <c r="K359" i="17" s="1"/>
  <c r="P359" i="18"/>
  <c r="L359" i="17" s="1"/>
  <c r="T359" i="17" s="1"/>
  <c r="G360" i="18"/>
  <c r="B360" i="17" s="1"/>
  <c r="H360" i="18"/>
  <c r="E360" i="17" s="1"/>
  <c r="I360" i="18"/>
  <c r="C360" i="17" s="1"/>
  <c r="J360" i="18"/>
  <c r="D360" i="17" s="1"/>
  <c r="K360" i="18"/>
  <c r="F360" i="17" s="1"/>
  <c r="L360" i="18"/>
  <c r="G360" i="17" s="1"/>
  <c r="M360" i="18"/>
  <c r="I360" i="17" s="1"/>
  <c r="N360" i="18"/>
  <c r="J360" i="17" s="1"/>
  <c r="O360" i="18"/>
  <c r="K360" i="17" s="1"/>
  <c r="P360" i="18"/>
  <c r="L360" i="17" s="1"/>
  <c r="T360" i="17" s="1"/>
  <c r="G361" i="18"/>
  <c r="B361" i="17" s="1"/>
  <c r="H361" i="18"/>
  <c r="E361" i="17" s="1"/>
  <c r="I361" i="18"/>
  <c r="C361" i="17" s="1"/>
  <c r="J361" i="18"/>
  <c r="D361" i="17" s="1"/>
  <c r="K361" i="18"/>
  <c r="F361" i="17" s="1"/>
  <c r="L361" i="18"/>
  <c r="G361" i="17" s="1"/>
  <c r="M361" i="18"/>
  <c r="I361" i="17" s="1"/>
  <c r="N361" i="18"/>
  <c r="J361" i="17" s="1"/>
  <c r="O361" i="18"/>
  <c r="K361" i="17" s="1"/>
  <c r="P361" i="18"/>
  <c r="L361" i="17" s="1"/>
  <c r="T361" i="17" s="1"/>
  <c r="G362" i="18"/>
  <c r="B362" i="17" s="1"/>
  <c r="H362" i="18"/>
  <c r="E362" i="17" s="1"/>
  <c r="I362" i="18"/>
  <c r="C362" i="17" s="1"/>
  <c r="J362" i="18"/>
  <c r="D362" i="17" s="1"/>
  <c r="K362" i="18"/>
  <c r="F362" i="17" s="1"/>
  <c r="L362" i="18"/>
  <c r="G362" i="17" s="1"/>
  <c r="M362" i="18"/>
  <c r="I362" i="17" s="1"/>
  <c r="N362" i="18"/>
  <c r="J362" i="17" s="1"/>
  <c r="O362" i="18"/>
  <c r="K362" i="17" s="1"/>
  <c r="P362" i="18"/>
  <c r="L362" i="17" s="1"/>
  <c r="T362" i="17" s="1"/>
  <c r="G363" i="18"/>
  <c r="B363" i="17" s="1"/>
  <c r="H363" i="18"/>
  <c r="E363" i="17" s="1"/>
  <c r="I363" i="18"/>
  <c r="C363" i="17" s="1"/>
  <c r="J363" i="18"/>
  <c r="D363" i="17" s="1"/>
  <c r="K363" i="18"/>
  <c r="F363" i="17" s="1"/>
  <c r="L363" i="18"/>
  <c r="G363" i="17" s="1"/>
  <c r="M363" i="18"/>
  <c r="I363" i="17" s="1"/>
  <c r="N363" i="18"/>
  <c r="J363" i="17" s="1"/>
  <c r="O363" i="18"/>
  <c r="K363" i="17" s="1"/>
  <c r="P363" i="18"/>
  <c r="L363" i="17" s="1"/>
  <c r="T363" i="17" s="1"/>
  <c r="G364" i="18"/>
  <c r="B364" i="17" s="1"/>
  <c r="H364" i="18"/>
  <c r="E364" i="17" s="1"/>
  <c r="I364" i="18"/>
  <c r="C364" i="17" s="1"/>
  <c r="J364" i="18"/>
  <c r="D364" i="17" s="1"/>
  <c r="K364" i="18"/>
  <c r="F364" i="17" s="1"/>
  <c r="L364" i="18"/>
  <c r="G364" i="17" s="1"/>
  <c r="M364" i="18"/>
  <c r="I364" i="17" s="1"/>
  <c r="N364" i="18"/>
  <c r="J364" i="17" s="1"/>
  <c r="O364" i="18"/>
  <c r="K364" i="17" s="1"/>
  <c r="P364" i="18"/>
  <c r="L364" i="17" s="1"/>
  <c r="T364" i="17" s="1"/>
  <c r="G365" i="18"/>
  <c r="B365" i="17" s="1"/>
  <c r="H365" i="18"/>
  <c r="E365" i="17" s="1"/>
  <c r="I365" i="18"/>
  <c r="C365" i="17" s="1"/>
  <c r="J365" i="18"/>
  <c r="D365" i="17" s="1"/>
  <c r="K365" i="18"/>
  <c r="F365" i="17" s="1"/>
  <c r="L365" i="18"/>
  <c r="G365" i="17" s="1"/>
  <c r="M365" i="18"/>
  <c r="I365" i="17" s="1"/>
  <c r="N365" i="18"/>
  <c r="J365" i="17" s="1"/>
  <c r="O365" i="18"/>
  <c r="K365" i="17" s="1"/>
  <c r="P365" i="18"/>
  <c r="L365" i="17" s="1"/>
  <c r="T365" i="17" s="1"/>
  <c r="G366" i="18"/>
  <c r="B366" i="17" s="1"/>
  <c r="H366" i="18"/>
  <c r="E366" i="17" s="1"/>
  <c r="I366" i="18"/>
  <c r="C366" i="17" s="1"/>
  <c r="J366" i="18"/>
  <c r="D366" i="17" s="1"/>
  <c r="K366" i="18"/>
  <c r="F366" i="17" s="1"/>
  <c r="L366" i="18"/>
  <c r="G366" i="17" s="1"/>
  <c r="M366" i="18"/>
  <c r="I366" i="17" s="1"/>
  <c r="N366" i="18"/>
  <c r="J366" i="17" s="1"/>
  <c r="O366" i="18"/>
  <c r="K366" i="17" s="1"/>
  <c r="P366" i="18"/>
  <c r="L366" i="17" s="1"/>
  <c r="T366" i="17" s="1"/>
  <c r="G367" i="18"/>
  <c r="B367" i="17" s="1"/>
  <c r="H367" i="18"/>
  <c r="E367" i="17" s="1"/>
  <c r="I367" i="18"/>
  <c r="C367" i="17" s="1"/>
  <c r="J367" i="18"/>
  <c r="D367" i="17" s="1"/>
  <c r="K367" i="18"/>
  <c r="F367" i="17" s="1"/>
  <c r="L367" i="18"/>
  <c r="G367" i="17" s="1"/>
  <c r="M367" i="18"/>
  <c r="I367" i="17" s="1"/>
  <c r="N367" i="18"/>
  <c r="J367" i="17" s="1"/>
  <c r="O367" i="18"/>
  <c r="K367" i="17" s="1"/>
  <c r="P367" i="18"/>
  <c r="L367" i="17" s="1"/>
  <c r="T367" i="17" s="1"/>
  <c r="G368" i="18"/>
  <c r="B368" i="17" s="1"/>
  <c r="H368" i="18"/>
  <c r="E368" i="17" s="1"/>
  <c r="I368" i="18"/>
  <c r="C368" i="17" s="1"/>
  <c r="J368" i="18"/>
  <c r="D368" i="17" s="1"/>
  <c r="K368" i="18"/>
  <c r="F368" i="17" s="1"/>
  <c r="L368" i="18"/>
  <c r="G368" i="17" s="1"/>
  <c r="M368" i="18"/>
  <c r="I368" i="17" s="1"/>
  <c r="N368" i="18"/>
  <c r="J368" i="17" s="1"/>
  <c r="O368" i="18"/>
  <c r="K368" i="17" s="1"/>
  <c r="P368" i="18"/>
  <c r="L368" i="17" s="1"/>
  <c r="T368" i="17" s="1"/>
  <c r="G369" i="18"/>
  <c r="B369" i="17" s="1"/>
  <c r="H369" i="18"/>
  <c r="E369" i="17" s="1"/>
  <c r="I369" i="18"/>
  <c r="C369" i="17" s="1"/>
  <c r="J369" i="18"/>
  <c r="D369" i="17" s="1"/>
  <c r="K369" i="18"/>
  <c r="F369" i="17" s="1"/>
  <c r="L369" i="18"/>
  <c r="G369" i="17" s="1"/>
  <c r="M369" i="18"/>
  <c r="I369" i="17" s="1"/>
  <c r="N369" i="18"/>
  <c r="J369" i="17" s="1"/>
  <c r="O369" i="18"/>
  <c r="K369" i="17" s="1"/>
  <c r="P369" i="18"/>
  <c r="L369" i="17" s="1"/>
  <c r="T369" i="17" s="1"/>
  <c r="G370" i="18"/>
  <c r="B370" i="17" s="1"/>
  <c r="H370" i="18"/>
  <c r="E370" i="17" s="1"/>
  <c r="I370" i="18"/>
  <c r="C370" i="17" s="1"/>
  <c r="J370" i="18"/>
  <c r="D370" i="17" s="1"/>
  <c r="K370" i="18"/>
  <c r="F370" i="17" s="1"/>
  <c r="L370" i="18"/>
  <c r="G370" i="17" s="1"/>
  <c r="M370" i="18"/>
  <c r="I370" i="17" s="1"/>
  <c r="N370" i="18"/>
  <c r="J370" i="17" s="1"/>
  <c r="O370" i="18"/>
  <c r="K370" i="17" s="1"/>
  <c r="P370" i="18"/>
  <c r="L370" i="17" s="1"/>
  <c r="T370" i="17" s="1"/>
  <c r="G371" i="18"/>
  <c r="B371" i="17" s="1"/>
  <c r="H371" i="18"/>
  <c r="E371" i="17" s="1"/>
  <c r="I371" i="18"/>
  <c r="C371" i="17" s="1"/>
  <c r="J371" i="18"/>
  <c r="D371" i="17" s="1"/>
  <c r="K371" i="18"/>
  <c r="F371" i="17" s="1"/>
  <c r="L371" i="18"/>
  <c r="G371" i="17" s="1"/>
  <c r="M371" i="18"/>
  <c r="I371" i="17" s="1"/>
  <c r="N371" i="18"/>
  <c r="J371" i="17" s="1"/>
  <c r="O371" i="18"/>
  <c r="K371" i="17" s="1"/>
  <c r="P371" i="18"/>
  <c r="L371" i="17" s="1"/>
  <c r="T371" i="17" s="1"/>
  <c r="G372" i="18"/>
  <c r="B372" i="17" s="1"/>
  <c r="H372" i="18"/>
  <c r="E372" i="17" s="1"/>
  <c r="I372" i="18"/>
  <c r="C372" i="17" s="1"/>
  <c r="J372" i="18"/>
  <c r="D372" i="17" s="1"/>
  <c r="K372" i="18"/>
  <c r="F372" i="17" s="1"/>
  <c r="L372" i="18"/>
  <c r="G372" i="17" s="1"/>
  <c r="M372" i="18"/>
  <c r="I372" i="17" s="1"/>
  <c r="N372" i="18"/>
  <c r="J372" i="17" s="1"/>
  <c r="O372" i="18"/>
  <c r="K372" i="17" s="1"/>
  <c r="P372" i="18"/>
  <c r="L372" i="17" s="1"/>
  <c r="T372" i="17" s="1"/>
  <c r="G373" i="18"/>
  <c r="B373" i="17" s="1"/>
  <c r="H373" i="18"/>
  <c r="E373" i="17" s="1"/>
  <c r="I373" i="18"/>
  <c r="C373" i="17" s="1"/>
  <c r="J373" i="18"/>
  <c r="D373" i="17" s="1"/>
  <c r="K373" i="18"/>
  <c r="F373" i="17" s="1"/>
  <c r="L373" i="18"/>
  <c r="G373" i="17" s="1"/>
  <c r="M373" i="18"/>
  <c r="I373" i="17" s="1"/>
  <c r="N373" i="18"/>
  <c r="J373" i="17" s="1"/>
  <c r="O373" i="18"/>
  <c r="K373" i="17" s="1"/>
  <c r="P373" i="18"/>
  <c r="L373" i="17" s="1"/>
  <c r="T373" i="17" s="1"/>
  <c r="G374" i="18"/>
  <c r="B374" i="17" s="1"/>
  <c r="H374" i="18"/>
  <c r="E374" i="17" s="1"/>
  <c r="I374" i="18"/>
  <c r="C374" i="17" s="1"/>
  <c r="J374" i="18"/>
  <c r="D374" i="17" s="1"/>
  <c r="K374" i="18"/>
  <c r="F374" i="17" s="1"/>
  <c r="L374" i="18"/>
  <c r="G374" i="17" s="1"/>
  <c r="M374" i="18"/>
  <c r="I374" i="17" s="1"/>
  <c r="N374" i="18"/>
  <c r="J374" i="17" s="1"/>
  <c r="O374" i="18"/>
  <c r="K374" i="17" s="1"/>
  <c r="P374" i="18"/>
  <c r="L374" i="17" s="1"/>
  <c r="T374" i="17" s="1"/>
  <c r="G375" i="18"/>
  <c r="B375" i="17" s="1"/>
  <c r="H375" i="18"/>
  <c r="E375" i="17" s="1"/>
  <c r="I375" i="18"/>
  <c r="C375" i="17" s="1"/>
  <c r="J375" i="18"/>
  <c r="D375" i="17" s="1"/>
  <c r="K375" i="18"/>
  <c r="F375" i="17" s="1"/>
  <c r="L375" i="18"/>
  <c r="G375" i="17" s="1"/>
  <c r="M375" i="18"/>
  <c r="I375" i="17" s="1"/>
  <c r="N375" i="18"/>
  <c r="J375" i="17" s="1"/>
  <c r="O375" i="18"/>
  <c r="K375" i="17" s="1"/>
  <c r="P375" i="18"/>
  <c r="L375" i="17" s="1"/>
  <c r="T375" i="17" s="1"/>
  <c r="G376" i="18"/>
  <c r="B376" i="17" s="1"/>
  <c r="H376" i="18"/>
  <c r="E376" i="17" s="1"/>
  <c r="I376" i="18"/>
  <c r="C376" i="17" s="1"/>
  <c r="J376" i="18"/>
  <c r="D376" i="17" s="1"/>
  <c r="K376" i="18"/>
  <c r="F376" i="17" s="1"/>
  <c r="L376" i="18"/>
  <c r="G376" i="17" s="1"/>
  <c r="M376" i="18"/>
  <c r="I376" i="17" s="1"/>
  <c r="N376" i="18"/>
  <c r="J376" i="17" s="1"/>
  <c r="O376" i="18"/>
  <c r="K376" i="17" s="1"/>
  <c r="P376" i="18"/>
  <c r="L376" i="17" s="1"/>
  <c r="T376" i="17" s="1"/>
  <c r="G377" i="18"/>
  <c r="B377" i="17" s="1"/>
  <c r="H377" i="18"/>
  <c r="E377" i="17" s="1"/>
  <c r="I377" i="18"/>
  <c r="C377" i="17" s="1"/>
  <c r="J377" i="18"/>
  <c r="D377" i="17" s="1"/>
  <c r="K377" i="18"/>
  <c r="F377" i="17" s="1"/>
  <c r="L377" i="18"/>
  <c r="G377" i="17" s="1"/>
  <c r="M377" i="18"/>
  <c r="I377" i="17" s="1"/>
  <c r="N377" i="18"/>
  <c r="J377" i="17" s="1"/>
  <c r="O377" i="18"/>
  <c r="K377" i="17" s="1"/>
  <c r="P377" i="18"/>
  <c r="L377" i="17" s="1"/>
  <c r="T377" i="17" s="1"/>
  <c r="G378" i="18"/>
  <c r="B378" i="17" s="1"/>
  <c r="H378" i="18"/>
  <c r="E378" i="17" s="1"/>
  <c r="I378" i="18"/>
  <c r="C378" i="17" s="1"/>
  <c r="J378" i="18"/>
  <c r="D378" i="17" s="1"/>
  <c r="K378" i="18"/>
  <c r="F378" i="17" s="1"/>
  <c r="L378" i="18"/>
  <c r="G378" i="17" s="1"/>
  <c r="M378" i="18"/>
  <c r="I378" i="17" s="1"/>
  <c r="N378" i="18"/>
  <c r="J378" i="17" s="1"/>
  <c r="O378" i="18"/>
  <c r="K378" i="17" s="1"/>
  <c r="P378" i="18"/>
  <c r="L378" i="17" s="1"/>
  <c r="T378" i="17" s="1"/>
  <c r="G379" i="18"/>
  <c r="B379" i="17" s="1"/>
  <c r="H379" i="18"/>
  <c r="E379" i="17" s="1"/>
  <c r="I379" i="18"/>
  <c r="C379" i="17" s="1"/>
  <c r="J379" i="18"/>
  <c r="D379" i="17" s="1"/>
  <c r="K379" i="18"/>
  <c r="F379" i="17" s="1"/>
  <c r="L379" i="18"/>
  <c r="G379" i="17" s="1"/>
  <c r="M379" i="18"/>
  <c r="I379" i="17" s="1"/>
  <c r="N379" i="18"/>
  <c r="J379" i="17" s="1"/>
  <c r="O379" i="18"/>
  <c r="K379" i="17" s="1"/>
  <c r="P379" i="18"/>
  <c r="L379" i="17" s="1"/>
  <c r="T379" i="17" s="1"/>
  <c r="G380" i="18"/>
  <c r="B380" i="17" s="1"/>
  <c r="H380" i="18"/>
  <c r="E380" i="17" s="1"/>
  <c r="I380" i="18"/>
  <c r="C380" i="17" s="1"/>
  <c r="J380" i="18"/>
  <c r="D380" i="17" s="1"/>
  <c r="K380" i="18"/>
  <c r="F380" i="17" s="1"/>
  <c r="L380" i="18"/>
  <c r="G380" i="17" s="1"/>
  <c r="M380" i="18"/>
  <c r="I380" i="17" s="1"/>
  <c r="N380" i="18"/>
  <c r="J380" i="17" s="1"/>
  <c r="O380" i="18"/>
  <c r="K380" i="17" s="1"/>
  <c r="P380" i="18"/>
  <c r="L380" i="17" s="1"/>
  <c r="T380" i="17" s="1"/>
  <c r="G381" i="18"/>
  <c r="B381" i="17" s="1"/>
  <c r="H381" i="18"/>
  <c r="E381" i="17" s="1"/>
  <c r="I381" i="18"/>
  <c r="C381" i="17" s="1"/>
  <c r="J381" i="18"/>
  <c r="D381" i="17" s="1"/>
  <c r="K381" i="18"/>
  <c r="F381" i="17" s="1"/>
  <c r="L381" i="18"/>
  <c r="G381" i="17" s="1"/>
  <c r="M381" i="18"/>
  <c r="I381" i="17" s="1"/>
  <c r="N381" i="18"/>
  <c r="J381" i="17" s="1"/>
  <c r="O381" i="18"/>
  <c r="K381" i="17" s="1"/>
  <c r="P381" i="18"/>
  <c r="L381" i="17" s="1"/>
  <c r="T381" i="17" s="1"/>
  <c r="G382" i="18"/>
  <c r="B382" i="17" s="1"/>
  <c r="H382" i="18"/>
  <c r="E382" i="17" s="1"/>
  <c r="I382" i="18"/>
  <c r="C382" i="17" s="1"/>
  <c r="J382" i="18"/>
  <c r="D382" i="17" s="1"/>
  <c r="K382" i="18"/>
  <c r="F382" i="17" s="1"/>
  <c r="L382" i="18"/>
  <c r="G382" i="17" s="1"/>
  <c r="M382" i="18"/>
  <c r="I382" i="17" s="1"/>
  <c r="N382" i="18"/>
  <c r="J382" i="17" s="1"/>
  <c r="O382" i="18"/>
  <c r="K382" i="17" s="1"/>
  <c r="P382" i="18"/>
  <c r="L382" i="17" s="1"/>
  <c r="T382" i="17" s="1"/>
  <c r="G383" i="18"/>
  <c r="B383" i="17" s="1"/>
  <c r="H383" i="18"/>
  <c r="E383" i="17" s="1"/>
  <c r="I383" i="18"/>
  <c r="C383" i="17" s="1"/>
  <c r="J383" i="18"/>
  <c r="D383" i="17" s="1"/>
  <c r="K383" i="18"/>
  <c r="F383" i="17" s="1"/>
  <c r="L383" i="18"/>
  <c r="G383" i="17" s="1"/>
  <c r="M383" i="18"/>
  <c r="I383" i="17" s="1"/>
  <c r="N383" i="18"/>
  <c r="J383" i="17" s="1"/>
  <c r="O383" i="18"/>
  <c r="K383" i="17" s="1"/>
  <c r="P383" i="18"/>
  <c r="L383" i="17" s="1"/>
  <c r="T383" i="17" s="1"/>
  <c r="G384" i="18"/>
  <c r="B384" i="17" s="1"/>
  <c r="H384" i="18"/>
  <c r="E384" i="17" s="1"/>
  <c r="I384" i="18"/>
  <c r="C384" i="17" s="1"/>
  <c r="J384" i="18"/>
  <c r="D384" i="17" s="1"/>
  <c r="K384" i="18"/>
  <c r="F384" i="17" s="1"/>
  <c r="L384" i="18"/>
  <c r="G384" i="17" s="1"/>
  <c r="M384" i="18"/>
  <c r="I384" i="17" s="1"/>
  <c r="N384" i="18"/>
  <c r="J384" i="17" s="1"/>
  <c r="O384" i="18"/>
  <c r="K384" i="17" s="1"/>
  <c r="P384" i="18"/>
  <c r="L384" i="17" s="1"/>
  <c r="T384" i="17" s="1"/>
  <c r="G385" i="18"/>
  <c r="B385" i="17" s="1"/>
  <c r="H385" i="18"/>
  <c r="E385" i="17" s="1"/>
  <c r="I385" i="18"/>
  <c r="C385" i="17" s="1"/>
  <c r="J385" i="18"/>
  <c r="D385" i="17" s="1"/>
  <c r="K385" i="18"/>
  <c r="F385" i="17" s="1"/>
  <c r="L385" i="18"/>
  <c r="G385" i="17" s="1"/>
  <c r="M385" i="18"/>
  <c r="I385" i="17" s="1"/>
  <c r="N385" i="18"/>
  <c r="J385" i="17" s="1"/>
  <c r="O385" i="18"/>
  <c r="K385" i="17" s="1"/>
  <c r="P385" i="18"/>
  <c r="L385" i="17" s="1"/>
  <c r="T385" i="17" s="1"/>
  <c r="G386" i="18"/>
  <c r="B386" i="17" s="1"/>
  <c r="H386" i="18"/>
  <c r="E386" i="17" s="1"/>
  <c r="I386" i="18"/>
  <c r="C386" i="17" s="1"/>
  <c r="J386" i="18"/>
  <c r="D386" i="17" s="1"/>
  <c r="K386" i="18"/>
  <c r="F386" i="17" s="1"/>
  <c r="L386" i="18"/>
  <c r="G386" i="17" s="1"/>
  <c r="M386" i="18"/>
  <c r="I386" i="17" s="1"/>
  <c r="N386" i="18"/>
  <c r="J386" i="17" s="1"/>
  <c r="O386" i="18"/>
  <c r="K386" i="17" s="1"/>
  <c r="P386" i="18"/>
  <c r="L386" i="17" s="1"/>
  <c r="T386" i="17" s="1"/>
  <c r="G387" i="18"/>
  <c r="B387" i="17" s="1"/>
  <c r="H387" i="18"/>
  <c r="E387" i="17" s="1"/>
  <c r="I387" i="18"/>
  <c r="C387" i="17" s="1"/>
  <c r="J387" i="18"/>
  <c r="D387" i="17" s="1"/>
  <c r="K387" i="18"/>
  <c r="F387" i="17" s="1"/>
  <c r="L387" i="18"/>
  <c r="G387" i="17" s="1"/>
  <c r="M387" i="18"/>
  <c r="I387" i="17" s="1"/>
  <c r="N387" i="18"/>
  <c r="J387" i="17" s="1"/>
  <c r="O387" i="18"/>
  <c r="K387" i="17" s="1"/>
  <c r="P387" i="18"/>
  <c r="L387" i="17" s="1"/>
  <c r="T387" i="17" s="1"/>
  <c r="G388" i="18"/>
  <c r="B388" i="17" s="1"/>
  <c r="H388" i="18"/>
  <c r="E388" i="17" s="1"/>
  <c r="I388" i="18"/>
  <c r="C388" i="17" s="1"/>
  <c r="J388" i="18"/>
  <c r="D388" i="17" s="1"/>
  <c r="K388" i="18"/>
  <c r="F388" i="17" s="1"/>
  <c r="L388" i="18"/>
  <c r="G388" i="17" s="1"/>
  <c r="M388" i="18"/>
  <c r="I388" i="17" s="1"/>
  <c r="N388" i="18"/>
  <c r="J388" i="17" s="1"/>
  <c r="O388" i="18"/>
  <c r="K388" i="17" s="1"/>
  <c r="P388" i="18"/>
  <c r="L388" i="17" s="1"/>
  <c r="T388" i="17" s="1"/>
  <c r="G389" i="18"/>
  <c r="B389" i="17" s="1"/>
  <c r="H389" i="18"/>
  <c r="E389" i="17" s="1"/>
  <c r="I389" i="18"/>
  <c r="C389" i="17" s="1"/>
  <c r="J389" i="18"/>
  <c r="D389" i="17" s="1"/>
  <c r="K389" i="18"/>
  <c r="F389" i="17" s="1"/>
  <c r="L389" i="18"/>
  <c r="G389" i="17" s="1"/>
  <c r="M389" i="18"/>
  <c r="I389" i="17" s="1"/>
  <c r="N389" i="18"/>
  <c r="J389" i="17" s="1"/>
  <c r="O389" i="18"/>
  <c r="K389" i="17" s="1"/>
  <c r="P389" i="18"/>
  <c r="L389" i="17" s="1"/>
  <c r="T389" i="17" s="1"/>
  <c r="G390" i="18"/>
  <c r="B390" i="17" s="1"/>
  <c r="H390" i="18"/>
  <c r="E390" i="17" s="1"/>
  <c r="I390" i="18"/>
  <c r="C390" i="17" s="1"/>
  <c r="J390" i="18"/>
  <c r="D390" i="17" s="1"/>
  <c r="K390" i="18"/>
  <c r="F390" i="17" s="1"/>
  <c r="L390" i="18"/>
  <c r="G390" i="17" s="1"/>
  <c r="M390" i="18"/>
  <c r="I390" i="17" s="1"/>
  <c r="N390" i="18"/>
  <c r="J390" i="17" s="1"/>
  <c r="O390" i="18"/>
  <c r="K390" i="17" s="1"/>
  <c r="P390" i="18"/>
  <c r="L390" i="17" s="1"/>
  <c r="T390" i="17" s="1"/>
  <c r="G391" i="18"/>
  <c r="B391" i="17" s="1"/>
  <c r="H391" i="18"/>
  <c r="E391" i="17" s="1"/>
  <c r="I391" i="18"/>
  <c r="C391" i="17" s="1"/>
  <c r="J391" i="18"/>
  <c r="D391" i="17" s="1"/>
  <c r="K391" i="18"/>
  <c r="F391" i="17" s="1"/>
  <c r="L391" i="18"/>
  <c r="G391" i="17" s="1"/>
  <c r="M391" i="18"/>
  <c r="I391" i="17" s="1"/>
  <c r="N391" i="18"/>
  <c r="J391" i="17" s="1"/>
  <c r="O391" i="18"/>
  <c r="K391" i="17" s="1"/>
  <c r="P391" i="18"/>
  <c r="L391" i="17" s="1"/>
  <c r="T391" i="17" s="1"/>
  <c r="G392" i="18"/>
  <c r="B392" i="17" s="1"/>
  <c r="H392" i="18"/>
  <c r="E392" i="17" s="1"/>
  <c r="I392" i="18"/>
  <c r="C392" i="17" s="1"/>
  <c r="J392" i="18"/>
  <c r="D392" i="17" s="1"/>
  <c r="K392" i="18"/>
  <c r="F392" i="17" s="1"/>
  <c r="L392" i="18"/>
  <c r="G392" i="17" s="1"/>
  <c r="M392" i="18"/>
  <c r="I392" i="17" s="1"/>
  <c r="N392" i="18"/>
  <c r="J392" i="17" s="1"/>
  <c r="O392" i="18"/>
  <c r="K392" i="17" s="1"/>
  <c r="P392" i="18"/>
  <c r="L392" i="17" s="1"/>
  <c r="T392" i="17" s="1"/>
  <c r="G393" i="18"/>
  <c r="B393" i="17" s="1"/>
  <c r="H393" i="18"/>
  <c r="E393" i="17" s="1"/>
  <c r="I393" i="18"/>
  <c r="C393" i="17" s="1"/>
  <c r="J393" i="18"/>
  <c r="D393" i="17" s="1"/>
  <c r="K393" i="18"/>
  <c r="F393" i="17" s="1"/>
  <c r="L393" i="18"/>
  <c r="G393" i="17" s="1"/>
  <c r="M393" i="18"/>
  <c r="I393" i="17" s="1"/>
  <c r="N393" i="18"/>
  <c r="J393" i="17" s="1"/>
  <c r="O393" i="18"/>
  <c r="K393" i="17" s="1"/>
  <c r="P393" i="18"/>
  <c r="L393" i="17" s="1"/>
  <c r="T393" i="17" s="1"/>
  <c r="G394" i="18"/>
  <c r="B394" i="17" s="1"/>
  <c r="H394" i="18"/>
  <c r="E394" i="17" s="1"/>
  <c r="I394" i="18"/>
  <c r="C394" i="17" s="1"/>
  <c r="J394" i="18"/>
  <c r="D394" i="17" s="1"/>
  <c r="K394" i="18"/>
  <c r="F394" i="17" s="1"/>
  <c r="L394" i="18"/>
  <c r="G394" i="17" s="1"/>
  <c r="M394" i="18"/>
  <c r="I394" i="17" s="1"/>
  <c r="N394" i="18"/>
  <c r="J394" i="17" s="1"/>
  <c r="O394" i="18"/>
  <c r="K394" i="17" s="1"/>
  <c r="P394" i="18"/>
  <c r="L394" i="17" s="1"/>
  <c r="T394" i="17" s="1"/>
  <c r="G395" i="18"/>
  <c r="B395" i="17" s="1"/>
  <c r="H395" i="18"/>
  <c r="E395" i="17" s="1"/>
  <c r="I395" i="18"/>
  <c r="C395" i="17" s="1"/>
  <c r="J395" i="18"/>
  <c r="D395" i="17" s="1"/>
  <c r="K395" i="18"/>
  <c r="F395" i="17" s="1"/>
  <c r="L395" i="18"/>
  <c r="G395" i="17" s="1"/>
  <c r="M395" i="18"/>
  <c r="I395" i="17" s="1"/>
  <c r="N395" i="18"/>
  <c r="J395" i="17" s="1"/>
  <c r="O395" i="18"/>
  <c r="K395" i="17" s="1"/>
  <c r="P395" i="18"/>
  <c r="L395" i="17" s="1"/>
  <c r="T395" i="17" s="1"/>
  <c r="G396" i="18"/>
  <c r="B396" i="17" s="1"/>
  <c r="H396" i="18"/>
  <c r="E396" i="17" s="1"/>
  <c r="I396" i="18"/>
  <c r="C396" i="17" s="1"/>
  <c r="J396" i="18"/>
  <c r="D396" i="17" s="1"/>
  <c r="K396" i="18"/>
  <c r="F396" i="17" s="1"/>
  <c r="L396" i="18"/>
  <c r="G396" i="17" s="1"/>
  <c r="M396" i="18"/>
  <c r="I396" i="17" s="1"/>
  <c r="N396" i="18"/>
  <c r="J396" i="17" s="1"/>
  <c r="O396" i="18"/>
  <c r="K396" i="17" s="1"/>
  <c r="P396" i="18"/>
  <c r="L396" i="17" s="1"/>
  <c r="T396" i="17" s="1"/>
  <c r="G397" i="18"/>
  <c r="B397" i="17" s="1"/>
  <c r="H397" i="18"/>
  <c r="E397" i="17" s="1"/>
  <c r="I397" i="18"/>
  <c r="C397" i="17" s="1"/>
  <c r="J397" i="18"/>
  <c r="D397" i="17" s="1"/>
  <c r="K397" i="18"/>
  <c r="F397" i="17" s="1"/>
  <c r="L397" i="18"/>
  <c r="G397" i="17" s="1"/>
  <c r="M397" i="18"/>
  <c r="I397" i="17" s="1"/>
  <c r="N397" i="18"/>
  <c r="J397" i="17" s="1"/>
  <c r="O397" i="18"/>
  <c r="K397" i="17" s="1"/>
  <c r="P397" i="18"/>
  <c r="L397" i="17" s="1"/>
  <c r="T397" i="17" s="1"/>
  <c r="G398" i="18"/>
  <c r="B398" i="17" s="1"/>
  <c r="H398" i="18"/>
  <c r="E398" i="17" s="1"/>
  <c r="I398" i="18"/>
  <c r="C398" i="17" s="1"/>
  <c r="J398" i="18"/>
  <c r="D398" i="17" s="1"/>
  <c r="K398" i="18"/>
  <c r="F398" i="17" s="1"/>
  <c r="L398" i="18"/>
  <c r="G398" i="17" s="1"/>
  <c r="M398" i="18"/>
  <c r="I398" i="17" s="1"/>
  <c r="N398" i="18"/>
  <c r="J398" i="17" s="1"/>
  <c r="O398" i="18"/>
  <c r="K398" i="17" s="1"/>
  <c r="P398" i="18"/>
  <c r="L398" i="17" s="1"/>
  <c r="T398" i="17" s="1"/>
  <c r="G399" i="18"/>
  <c r="B399" i="17" s="1"/>
  <c r="H399" i="18"/>
  <c r="E399" i="17" s="1"/>
  <c r="I399" i="18"/>
  <c r="C399" i="17" s="1"/>
  <c r="J399" i="18"/>
  <c r="D399" i="17" s="1"/>
  <c r="K399" i="18"/>
  <c r="F399" i="17" s="1"/>
  <c r="L399" i="18"/>
  <c r="G399" i="17" s="1"/>
  <c r="M399" i="18"/>
  <c r="I399" i="17" s="1"/>
  <c r="N399" i="18"/>
  <c r="J399" i="17" s="1"/>
  <c r="O399" i="18"/>
  <c r="K399" i="17" s="1"/>
  <c r="P399" i="18"/>
  <c r="L399" i="17" s="1"/>
  <c r="T399" i="17" s="1"/>
  <c r="G400" i="18"/>
  <c r="B400" i="17" s="1"/>
  <c r="H400" i="18"/>
  <c r="E400" i="17" s="1"/>
  <c r="I400" i="18"/>
  <c r="C400" i="17" s="1"/>
  <c r="J400" i="18"/>
  <c r="D400" i="17" s="1"/>
  <c r="K400" i="18"/>
  <c r="F400" i="17" s="1"/>
  <c r="L400" i="18"/>
  <c r="G400" i="17" s="1"/>
  <c r="M400" i="18"/>
  <c r="I400" i="17" s="1"/>
  <c r="N400" i="18"/>
  <c r="J400" i="17" s="1"/>
  <c r="O400" i="18"/>
  <c r="K400" i="17" s="1"/>
  <c r="P400" i="18"/>
  <c r="L400" i="17" s="1"/>
  <c r="T400" i="17" s="1"/>
  <c r="G401" i="18"/>
  <c r="B401" i="17" s="1"/>
  <c r="H401" i="18"/>
  <c r="E401" i="17" s="1"/>
  <c r="I401" i="18"/>
  <c r="C401" i="17" s="1"/>
  <c r="J401" i="18"/>
  <c r="D401" i="17" s="1"/>
  <c r="K401" i="18"/>
  <c r="F401" i="17" s="1"/>
  <c r="L401" i="18"/>
  <c r="G401" i="17" s="1"/>
  <c r="M401" i="18"/>
  <c r="I401" i="17" s="1"/>
  <c r="N401" i="18"/>
  <c r="J401" i="17" s="1"/>
  <c r="O401" i="18"/>
  <c r="K401" i="17" s="1"/>
  <c r="P401" i="18"/>
  <c r="L401" i="17" s="1"/>
  <c r="T401" i="17" s="1"/>
  <c r="G402" i="18"/>
  <c r="B402" i="17" s="1"/>
  <c r="H402" i="18"/>
  <c r="E402" i="17" s="1"/>
  <c r="I402" i="18"/>
  <c r="C402" i="17" s="1"/>
  <c r="J402" i="18"/>
  <c r="D402" i="17" s="1"/>
  <c r="K402" i="18"/>
  <c r="F402" i="17" s="1"/>
  <c r="L402" i="18"/>
  <c r="G402" i="17" s="1"/>
  <c r="M402" i="18"/>
  <c r="I402" i="17" s="1"/>
  <c r="N402" i="18"/>
  <c r="J402" i="17" s="1"/>
  <c r="O402" i="18"/>
  <c r="K402" i="17" s="1"/>
  <c r="P402" i="18"/>
  <c r="L402" i="17" s="1"/>
  <c r="T402" i="17" s="1"/>
  <c r="G403" i="18"/>
  <c r="B403" i="17" s="1"/>
  <c r="H403" i="18"/>
  <c r="E403" i="17" s="1"/>
  <c r="I403" i="18"/>
  <c r="C403" i="17" s="1"/>
  <c r="J403" i="18"/>
  <c r="D403" i="17" s="1"/>
  <c r="K403" i="18"/>
  <c r="F403" i="17" s="1"/>
  <c r="L403" i="18"/>
  <c r="G403" i="17" s="1"/>
  <c r="M403" i="18"/>
  <c r="I403" i="17" s="1"/>
  <c r="N403" i="18"/>
  <c r="J403" i="17" s="1"/>
  <c r="O403" i="18"/>
  <c r="K403" i="17" s="1"/>
  <c r="P403" i="18"/>
  <c r="L403" i="17" s="1"/>
  <c r="T403" i="17" s="1"/>
  <c r="G404" i="18"/>
  <c r="B404" i="17" s="1"/>
  <c r="H404" i="18"/>
  <c r="E404" i="17" s="1"/>
  <c r="I404" i="18"/>
  <c r="C404" i="17" s="1"/>
  <c r="J404" i="18"/>
  <c r="D404" i="17" s="1"/>
  <c r="K404" i="18"/>
  <c r="F404" i="17" s="1"/>
  <c r="L404" i="18"/>
  <c r="G404" i="17" s="1"/>
  <c r="M404" i="18"/>
  <c r="I404" i="17" s="1"/>
  <c r="N404" i="18"/>
  <c r="J404" i="17" s="1"/>
  <c r="O404" i="18"/>
  <c r="K404" i="17" s="1"/>
  <c r="P404" i="18"/>
  <c r="L404" i="17" s="1"/>
  <c r="T404" i="17" s="1"/>
  <c r="G405" i="18"/>
  <c r="B405" i="17" s="1"/>
  <c r="H405" i="18"/>
  <c r="E405" i="17" s="1"/>
  <c r="I405" i="18"/>
  <c r="C405" i="17" s="1"/>
  <c r="J405" i="18"/>
  <c r="D405" i="17" s="1"/>
  <c r="K405" i="18"/>
  <c r="F405" i="17" s="1"/>
  <c r="L405" i="18"/>
  <c r="G405" i="17" s="1"/>
  <c r="M405" i="18"/>
  <c r="I405" i="17" s="1"/>
  <c r="N405" i="18"/>
  <c r="J405" i="17" s="1"/>
  <c r="O405" i="18"/>
  <c r="K405" i="17" s="1"/>
  <c r="P405" i="18"/>
  <c r="L405" i="17" s="1"/>
  <c r="T405" i="17" s="1"/>
  <c r="G406" i="18"/>
  <c r="B406" i="17" s="1"/>
  <c r="H406" i="18"/>
  <c r="E406" i="17" s="1"/>
  <c r="I406" i="18"/>
  <c r="C406" i="17" s="1"/>
  <c r="J406" i="18"/>
  <c r="D406" i="17" s="1"/>
  <c r="K406" i="18"/>
  <c r="F406" i="17" s="1"/>
  <c r="L406" i="18"/>
  <c r="G406" i="17" s="1"/>
  <c r="M406" i="18"/>
  <c r="I406" i="17" s="1"/>
  <c r="N406" i="18"/>
  <c r="J406" i="17" s="1"/>
  <c r="O406" i="18"/>
  <c r="K406" i="17" s="1"/>
  <c r="P406" i="18"/>
  <c r="L406" i="17" s="1"/>
  <c r="T406" i="17" s="1"/>
  <c r="G407" i="18"/>
  <c r="B407" i="17" s="1"/>
  <c r="H407" i="18"/>
  <c r="E407" i="17" s="1"/>
  <c r="I407" i="18"/>
  <c r="C407" i="17" s="1"/>
  <c r="J407" i="18"/>
  <c r="D407" i="17" s="1"/>
  <c r="K407" i="18"/>
  <c r="F407" i="17" s="1"/>
  <c r="L407" i="18"/>
  <c r="G407" i="17" s="1"/>
  <c r="M407" i="18"/>
  <c r="I407" i="17" s="1"/>
  <c r="N407" i="18"/>
  <c r="J407" i="17" s="1"/>
  <c r="O407" i="18"/>
  <c r="K407" i="17" s="1"/>
  <c r="P407" i="18"/>
  <c r="L407" i="17" s="1"/>
  <c r="T407" i="17" s="1"/>
  <c r="G408" i="18"/>
  <c r="B408" i="17" s="1"/>
  <c r="H408" i="18"/>
  <c r="E408" i="17" s="1"/>
  <c r="I408" i="18"/>
  <c r="C408" i="17" s="1"/>
  <c r="J408" i="18"/>
  <c r="D408" i="17" s="1"/>
  <c r="K408" i="18"/>
  <c r="F408" i="17" s="1"/>
  <c r="L408" i="18"/>
  <c r="G408" i="17" s="1"/>
  <c r="M408" i="18"/>
  <c r="I408" i="17" s="1"/>
  <c r="N408" i="18"/>
  <c r="J408" i="17" s="1"/>
  <c r="O408" i="18"/>
  <c r="K408" i="17" s="1"/>
  <c r="P408" i="18"/>
  <c r="L408" i="17" s="1"/>
  <c r="T408" i="17" s="1"/>
  <c r="G409" i="18"/>
  <c r="B409" i="17" s="1"/>
  <c r="H409" i="18"/>
  <c r="E409" i="17" s="1"/>
  <c r="I409" i="18"/>
  <c r="C409" i="17" s="1"/>
  <c r="J409" i="18"/>
  <c r="D409" i="17" s="1"/>
  <c r="K409" i="18"/>
  <c r="F409" i="17" s="1"/>
  <c r="L409" i="18"/>
  <c r="G409" i="17" s="1"/>
  <c r="M409" i="18"/>
  <c r="I409" i="17" s="1"/>
  <c r="N409" i="18"/>
  <c r="J409" i="17" s="1"/>
  <c r="O409" i="18"/>
  <c r="K409" i="17" s="1"/>
  <c r="P409" i="18"/>
  <c r="L409" i="17" s="1"/>
  <c r="T409" i="17" s="1"/>
  <c r="G410" i="18"/>
  <c r="B410" i="17" s="1"/>
  <c r="H410" i="18"/>
  <c r="E410" i="17" s="1"/>
  <c r="I410" i="18"/>
  <c r="C410" i="17" s="1"/>
  <c r="J410" i="18"/>
  <c r="D410" i="17" s="1"/>
  <c r="K410" i="18"/>
  <c r="F410" i="17" s="1"/>
  <c r="L410" i="18"/>
  <c r="G410" i="17" s="1"/>
  <c r="M410" i="18"/>
  <c r="I410" i="17" s="1"/>
  <c r="N410" i="18"/>
  <c r="J410" i="17" s="1"/>
  <c r="O410" i="18"/>
  <c r="K410" i="17" s="1"/>
  <c r="P410" i="18"/>
  <c r="L410" i="17" s="1"/>
  <c r="T410" i="17" s="1"/>
  <c r="G411" i="18"/>
  <c r="B411" i="17" s="1"/>
  <c r="H411" i="18"/>
  <c r="E411" i="17" s="1"/>
  <c r="I411" i="18"/>
  <c r="C411" i="17" s="1"/>
  <c r="J411" i="18"/>
  <c r="D411" i="17" s="1"/>
  <c r="K411" i="18"/>
  <c r="F411" i="17" s="1"/>
  <c r="L411" i="18"/>
  <c r="G411" i="17" s="1"/>
  <c r="M411" i="18"/>
  <c r="I411" i="17" s="1"/>
  <c r="N411" i="18"/>
  <c r="J411" i="17" s="1"/>
  <c r="O411" i="18"/>
  <c r="K411" i="17" s="1"/>
  <c r="P411" i="18"/>
  <c r="L411" i="17" s="1"/>
  <c r="T411" i="17" s="1"/>
  <c r="G412" i="18"/>
  <c r="B412" i="17" s="1"/>
  <c r="H412" i="18"/>
  <c r="E412" i="17" s="1"/>
  <c r="I412" i="18"/>
  <c r="C412" i="17" s="1"/>
  <c r="J412" i="18"/>
  <c r="D412" i="17" s="1"/>
  <c r="K412" i="18"/>
  <c r="F412" i="17" s="1"/>
  <c r="L412" i="18"/>
  <c r="G412" i="17" s="1"/>
  <c r="M412" i="18"/>
  <c r="I412" i="17" s="1"/>
  <c r="N412" i="18"/>
  <c r="J412" i="17" s="1"/>
  <c r="O412" i="18"/>
  <c r="K412" i="17" s="1"/>
  <c r="P412" i="18"/>
  <c r="L412" i="17" s="1"/>
  <c r="T412" i="17" s="1"/>
  <c r="G413" i="18"/>
  <c r="B413" i="17" s="1"/>
  <c r="H413" i="18"/>
  <c r="E413" i="17" s="1"/>
  <c r="I413" i="18"/>
  <c r="C413" i="17" s="1"/>
  <c r="J413" i="18"/>
  <c r="D413" i="17" s="1"/>
  <c r="K413" i="18"/>
  <c r="F413" i="17" s="1"/>
  <c r="L413" i="18"/>
  <c r="G413" i="17" s="1"/>
  <c r="M413" i="18"/>
  <c r="I413" i="17" s="1"/>
  <c r="N413" i="18"/>
  <c r="J413" i="17" s="1"/>
  <c r="O413" i="18"/>
  <c r="K413" i="17" s="1"/>
  <c r="P413" i="18"/>
  <c r="L413" i="17" s="1"/>
  <c r="T413" i="17" s="1"/>
  <c r="G414" i="18"/>
  <c r="B414" i="17" s="1"/>
  <c r="H414" i="18"/>
  <c r="E414" i="17" s="1"/>
  <c r="I414" i="18"/>
  <c r="C414" i="17" s="1"/>
  <c r="J414" i="18"/>
  <c r="D414" i="17" s="1"/>
  <c r="K414" i="18"/>
  <c r="F414" i="17" s="1"/>
  <c r="L414" i="18"/>
  <c r="G414" i="17" s="1"/>
  <c r="M414" i="18"/>
  <c r="I414" i="17" s="1"/>
  <c r="N414" i="18"/>
  <c r="J414" i="17" s="1"/>
  <c r="O414" i="18"/>
  <c r="K414" i="17" s="1"/>
  <c r="P414" i="18"/>
  <c r="L414" i="17" s="1"/>
  <c r="T414" i="17" s="1"/>
  <c r="G415" i="18"/>
  <c r="B415" i="17" s="1"/>
  <c r="H415" i="18"/>
  <c r="E415" i="17" s="1"/>
  <c r="I415" i="18"/>
  <c r="C415" i="17" s="1"/>
  <c r="J415" i="18"/>
  <c r="D415" i="17" s="1"/>
  <c r="K415" i="18"/>
  <c r="F415" i="17" s="1"/>
  <c r="L415" i="18"/>
  <c r="G415" i="17" s="1"/>
  <c r="M415" i="18"/>
  <c r="I415" i="17" s="1"/>
  <c r="N415" i="18"/>
  <c r="J415" i="17" s="1"/>
  <c r="O415" i="18"/>
  <c r="K415" i="17" s="1"/>
  <c r="P415" i="18"/>
  <c r="L415" i="17" s="1"/>
  <c r="T415" i="17" s="1"/>
  <c r="G416" i="18"/>
  <c r="B416" i="17" s="1"/>
  <c r="H416" i="18"/>
  <c r="E416" i="17" s="1"/>
  <c r="I416" i="18"/>
  <c r="C416" i="17" s="1"/>
  <c r="J416" i="18"/>
  <c r="D416" i="17" s="1"/>
  <c r="K416" i="18"/>
  <c r="F416" i="17" s="1"/>
  <c r="L416" i="18"/>
  <c r="G416" i="17" s="1"/>
  <c r="M416" i="18"/>
  <c r="I416" i="17" s="1"/>
  <c r="N416" i="18"/>
  <c r="J416" i="17" s="1"/>
  <c r="O416" i="18"/>
  <c r="K416" i="17" s="1"/>
  <c r="P416" i="18"/>
  <c r="L416" i="17" s="1"/>
  <c r="T416" i="17" s="1"/>
  <c r="G417" i="18"/>
  <c r="B417" i="17" s="1"/>
  <c r="H417" i="18"/>
  <c r="E417" i="17" s="1"/>
  <c r="I417" i="18"/>
  <c r="C417" i="17" s="1"/>
  <c r="J417" i="18"/>
  <c r="D417" i="17" s="1"/>
  <c r="K417" i="18"/>
  <c r="F417" i="17" s="1"/>
  <c r="L417" i="18"/>
  <c r="G417" i="17" s="1"/>
  <c r="M417" i="18"/>
  <c r="I417" i="17" s="1"/>
  <c r="N417" i="18"/>
  <c r="J417" i="17" s="1"/>
  <c r="O417" i="18"/>
  <c r="K417" i="17" s="1"/>
  <c r="P417" i="18"/>
  <c r="L417" i="17" s="1"/>
  <c r="T417" i="17" s="1"/>
  <c r="G418" i="18"/>
  <c r="B418" i="17" s="1"/>
  <c r="H418" i="18"/>
  <c r="E418" i="17" s="1"/>
  <c r="I418" i="18"/>
  <c r="C418" i="17" s="1"/>
  <c r="J418" i="18"/>
  <c r="D418" i="17" s="1"/>
  <c r="K418" i="18"/>
  <c r="F418" i="17" s="1"/>
  <c r="L418" i="18"/>
  <c r="G418" i="17" s="1"/>
  <c r="M418" i="18"/>
  <c r="I418" i="17" s="1"/>
  <c r="N418" i="18"/>
  <c r="J418" i="17" s="1"/>
  <c r="O418" i="18"/>
  <c r="K418" i="17" s="1"/>
  <c r="P418" i="18"/>
  <c r="L418" i="17" s="1"/>
  <c r="T418" i="17" s="1"/>
  <c r="G419" i="18"/>
  <c r="B419" i="17" s="1"/>
  <c r="H419" i="18"/>
  <c r="E419" i="17" s="1"/>
  <c r="I419" i="18"/>
  <c r="C419" i="17" s="1"/>
  <c r="J419" i="18"/>
  <c r="D419" i="17" s="1"/>
  <c r="K419" i="18"/>
  <c r="F419" i="17" s="1"/>
  <c r="L419" i="18"/>
  <c r="G419" i="17" s="1"/>
  <c r="M419" i="18"/>
  <c r="I419" i="17" s="1"/>
  <c r="N419" i="18"/>
  <c r="J419" i="17" s="1"/>
  <c r="O419" i="18"/>
  <c r="K419" i="17" s="1"/>
  <c r="P419" i="18"/>
  <c r="L419" i="17" s="1"/>
  <c r="T419" i="17" s="1"/>
  <c r="G420" i="18"/>
  <c r="B420" i="17" s="1"/>
  <c r="H420" i="18"/>
  <c r="E420" i="17" s="1"/>
  <c r="I420" i="18"/>
  <c r="C420" i="17" s="1"/>
  <c r="J420" i="18"/>
  <c r="D420" i="17" s="1"/>
  <c r="K420" i="18"/>
  <c r="F420" i="17" s="1"/>
  <c r="L420" i="18"/>
  <c r="G420" i="17" s="1"/>
  <c r="M420" i="18"/>
  <c r="I420" i="17" s="1"/>
  <c r="N420" i="18"/>
  <c r="J420" i="17" s="1"/>
  <c r="O420" i="18"/>
  <c r="K420" i="17" s="1"/>
  <c r="P420" i="18"/>
  <c r="L420" i="17" s="1"/>
  <c r="T420" i="17" s="1"/>
  <c r="G421" i="18"/>
  <c r="B421" i="17" s="1"/>
  <c r="H421" i="18"/>
  <c r="E421" i="17" s="1"/>
  <c r="I421" i="18"/>
  <c r="C421" i="17" s="1"/>
  <c r="J421" i="18"/>
  <c r="D421" i="17" s="1"/>
  <c r="K421" i="18"/>
  <c r="F421" i="17" s="1"/>
  <c r="L421" i="18"/>
  <c r="G421" i="17" s="1"/>
  <c r="M421" i="18"/>
  <c r="I421" i="17" s="1"/>
  <c r="N421" i="18"/>
  <c r="J421" i="17" s="1"/>
  <c r="O421" i="18"/>
  <c r="K421" i="17" s="1"/>
  <c r="P421" i="18"/>
  <c r="L421" i="17" s="1"/>
  <c r="T421" i="17" s="1"/>
  <c r="G422" i="18"/>
  <c r="B422" i="17" s="1"/>
  <c r="H422" i="18"/>
  <c r="E422" i="17" s="1"/>
  <c r="I422" i="18"/>
  <c r="C422" i="17" s="1"/>
  <c r="J422" i="18"/>
  <c r="D422" i="17" s="1"/>
  <c r="K422" i="18"/>
  <c r="F422" i="17" s="1"/>
  <c r="L422" i="18"/>
  <c r="G422" i="17" s="1"/>
  <c r="M422" i="18"/>
  <c r="I422" i="17" s="1"/>
  <c r="N422" i="18"/>
  <c r="J422" i="17" s="1"/>
  <c r="O422" i="18"/>
  <c r="K422" i="17" s="1"/>
  <c r="P422" i="18"/>
  <c r="L422" i="17" s="1"/>
  <c r="T422" i="17" s="1"/>
  <c r="G423" i="18"/>
  <c r="B423" i="17" s="1"/>
  <c r="H423" i="18"/>
  <c r="E423" i="17" s="1"/>
  <c r="I423" i="18"/>
  <c r="C423" i="17" s="1"/>
  <c r="J423" i="18"/>
  <c r="D423" i="17" s="1"/>
  <c r="K423" i="18"/>
  <c r="F423" i="17" s="1"/>
  <c r="L423" i="18"/>
  <c r="G423" i="17" s="1"/>
  <c r="M423" i="18"/>
  <c r="I423" i="17" s="1"/>
  <c r="N423" i="18"/>
  <c r="J423" i="17" s="1"/>
  <c r="O423" i="18"/>
  <c r="K423" i="17" s="1"/>
  <c r="P423" i="18"/>
  <c r="L423" i="17" s="1"/>
  <c r="T423" i="17" s="1"/>
  <c r="G424" i="18"/>
  <c r="B424" i="17" s="1"/>
  <c r="H424" i="18"/>
  <c r="E424" i="17" s="1"/>
  <c r="I424" i="18"/>
  <c r="C424" i="17" s="1"/>
  <c r="J424" i="18"/>
  <c r="D424" i="17" s="1"/>
  <c r="K424" i="18"/>
  <c r="F424" i="17" s="1"/>
  <c r="L424" i="18"/>
  <c r="G424" i="17" s="1"/>
  <c r="M424" i="18"/>
  <c r="I424" i="17" s="1"/>
  <c r="N424" i="18"/>
  <c r="J424" i="17" s="1"/>
  <c r="O424" i="18"/>
  <c r="K424" i="17" s="1"/>
  <c r="P424" i="18"/>
  <c r="L424" i="17" s="1"/>
  <c r="T424" i="17" s="1"/>
  <c r="G425" i="18"/>
  <c r="B425" i="17" s="1"/>
  <c r="H425" i="18"/>
  <c r="E425" i="17" s="1"/>
  <c r="I425" i="18"/>
  <c r="C425" i="17" s="1"/>
  <c r="J425" i="18"/>
  <c r="D425" i="17" s="1"/>
  <c r="K425" i="18"/>
  <c r="F425" i="17" s="1"/>
  <c r="L425" i="18"/>
  <c r="G425" i="17" s="1"/>
  <c r="M425" i="18"/>
  <c r="I425" i="17" s="1"/>
  <c r="N425" i="18"/>
  <c r="J425" i="17" s="1"/>
  <c r="O425" i="18"/>
  <c r="K425" i="17" s="1"/>
  <c r="P425" i="18"/>
  <c r="L425" i="17" s="1"/>
  <c r="T425" i="17" s="1"/>
  <c r="G426" i="18"/>
  <c r="B426" i="17" s="1"/>
  <c r="H426" i="18"/>
  <c r="E426" i="17" s="1"/>
  <c r="I426" i="18"/>
  <c r="C426" i="17" s="1"/>
  <c r="J426" i="18"/>
  <c r="D426" i="17" s="1"/>
  <c r="K426" i="18"/>
  <c r="F426" i="17" s="1"/>
  <c r="L426" i="18"/>
  <c r="G426" i="17" s="1"/>
  <c r="M426" i="18"/>
  <c r="I426" i="17" s="1"/>
  <c r="N426" i="18"/>
  <c r="J426" i="17" s="1"/>
  <c r="O426" i="18"/>
  <c r="K426" i="17" s="1"/>
  <c r="P426" i="18"/>
  <c r="L426" i="17" s="1"/>
  <c r="T426" i="17" s="1"/>
  <c r="G427" i="18"/>
  <c r="B427" i="17" s="1"/>
  <c r="H427" i="18"/>
  <c r="E427" i="17" s="1"/>
  <c r="I427" i="18"/>
  <c r="C427" i="17" s="1"/>
  <c r="J427" i="18"/>
  <c r="D427" i="17" s="1"/>
  <c r="K427" i="18"/>
  <c r="F427" i="17" s="1"/>
  <c r="L427" i="18"/>
  <c r="G427" i="17" s="1"/>
  <c r="M427" i="18"/>
  <c r="I427" i="17" s="1"/>
  <c r="N427" i="18"/>
  <c r="J427" i="17" s="1"/>
  <c r="O427" i="18"/>
  <c r="K427" i="17" s="1"/>
  <c r="P427" i="18"/>
  <c r="L427" i="17" s="1"/>
  <c r="T427" i="17" s="1"/>
  <c r="G428" i="18"/>
  <c r="B428" i="17" s="1"/>
  <c r="H428" i="18"/>
  <c r="E428" i="17" s="1"/>
  <c r="I428" i="18"/>
  <c r="C428" i="17" s="1"/>
  <c r="J428" i="18"/>
  <c r="D428" i="17" s="1"/>
  <c r="K428" i="18"/>
  <c r="F428" i="17" s="1"/>
  <c r="L428" i="18"/>
  <c r="G428" i="17" s="1"/>
  <c r="M428" i="18"/>
  <c r="I428" i="17" s="1"/>
  <c r="N428" i="18"/>
  <c r="J428" i="17" s="1"/>
  <c r="O428" i="18"/>
  <c r="K428" i="17" s="1"/>
  <c r="P428" i="18"/>
  <c r="L428" i="17" s="1"/>
  <c r="T428" i="17" s="1"/>
  <c r="G429" i="18"/>
  <c r="B429" i="17" s="1"/>
  <c r="H429" i="18"/>
  <c r="E429" i="17" s="1"/>
  <c r="I429" i="18"/>
  <c r="C429" i="17" s="1"/>
  <c r="J429" i="18"/>
  <c r="D429" i="17" s="1"/>
  <c r="K429" i="18"/>
  <c r="F429" i="17" s="1"/>
  <c r="L429" i="18"/>
  <c r="G429" i="17" s="1"/>
  <c r="M429" i="18"/>
  <c r="I429" i="17" s="1"/>
  <c r="N429" i="18"/>
  <c r="J429" i="17" s="1"/>
  <c r="O429" i="18"/>
  <c r="K429" i="17" s="1"/>
  <c r="P429" i="18"/>
  <c r="L429" i="17" s="1"/>
  <c r="T429" i="17" s="1"/>
  <c r="G430" i="18"/>
  <c r="B430" i="17" s="1"/>
  <c r="H430" i="18"/>
  <c r="E430" i="17" s="1"/>
  <c r="I430" i="18"/>
  <c r="C430" i="17" s="1"/>
  <c r="J430" i="18"/>
  <c r="D430" i="17" s="1"/>
  <c r="K430" i="18"/>
  <c r="F430" i="17" s="1"/>
  <c r="L430" i="18"/>
  <c r="G430" i="17" s="1"/>
  <c r="M430" i="18"/>
  <c r="I430" i="17" s="1"/>
  <c r="N430" i="18"/>
  <c r="J430" i="17" s="1"/>
  <c r="O430" i="18"/>
  <c r="K430" i="17" s="1"/>
  <c r="P430" i="18"/>
  <c r="L430" i="17" s="1"/>
  <c r="T430" i="17" s="1"/>
  <c r="G431" i="18"/>
  <c r="B431" i="17" s="1"/>
  <c r="H431" i="18"/>
  <c r="E431" i="17" s="1"/>
  <c r="I431" i="18"/>
  <c r="C431" i="17" s="1"/>
  <c r="J431" i="18"/>
  <c r="D431" i="17" s="1"/>
  <c r="K431" i="18"/>
  <c r="F431" i="17" s="1"/>
  <c r="L431" i="18"/>
  <c r="G431" i="17" s="1"/>
  <c r="M431" i="18"/>
  <c r="I431" i="17" s="1"/>
  <c r="N431" i="18"/>
  <c r="J431" i="17" s="1"/>
  <c r="O431" i="18"/>
  <c r="K431" i="17" s="1"/>
  <c r="P431" i="18"/>
  <c r="L431" i="17" s="1"/>
  <c r="T431" i="17" s="1"/>
  <c r="G432" i="18"/>
  <c r="B432" i="17" s="1"/>
  <c r="H432" i="18"/>
  <c r="E432" i="17" s="1"/>
  <c r="I432" i="18"/>
  <c r="C432" i="17" s="1"/>
  <c r="J432" i="18"/>
  <c r="D432" i="17" s="1"/>
  <c r="K432" i="18"/>
  <c r="F432" i="17" s="1"/>
  <c r="L432" i="18"/>
  <c r="G432" i="17" s="1"/>
  <c r="M432" i="18"/>
  <c r="I432" i="17" s="1"/>
  <c r="N432" i="18"/>
  <c r="J432" i="17" s="1"/>
  <c r="O432" i="18"/>
  <c r="K432" i="17" s="1"/>
  <c r="P432" i="18"/>
  <c r="L432" i="17" s="1"/>
  <c r="T432" i="17" s="1"/>
  <c r="G433" i="18"/>
  <c r="B433" i="17" s="1"/>
  <c r="H433" i="18"/>
  <c r="E433" i="17" s="1"/>
  <c r="I433" i="18"/>
  <c r="C433" i="17" s="1"/>
  <c r="J433" i="18"/>
  <c r="D433" i="17" s="1"/>
  <c r="K433" i="18"/>
  <c r="F433" i="17" s="1"/>
  <c r="L433" i="18"/>
  <c r="G433" i="17" s="1"/>
  <c r="M433" i="18"/>
  <c r="I433" i="17" s="1"/>
  <c r="N433" i="18"/>
  <c r="J433" i="17" s="1"/>
  <c r="O433" i="18"/>
  <c r="K433" i="17" s="1"/>
  <c r="P433" i="18"/>
  <c r="L433" i="17" s="1"/>
  <c r="T433" i="17" s="1"/>
  <c r="G434" i="18"/>
  <c r="B434" i="17" s="1"/>
  <c r="H434" i="18"/>
  <c r="E434" i="17" s="1"/>
  <c r="I434" i="18"/>
  <c r="C434" i="17" s="1"/>
  <c r="J434" i="18"/>
  <c r="D434" i="17" s="1"/>
  <c r="K434" i="18"/>
  <c r="F434" i="17" s="1"/>
  <c r="L434" i="18"/>
  <c r="G434" i="17" s="1"/>
  <c r="M434" i="18"/>
  <c r="I434" i="17" s="1"/>
  <c r="N434" i="18"/>
  <c r="J434" i="17" s="1"/>
  <c r="O434" i="18"/>
  <c r="K434" i="17" s="1"/>
  <c r="P434" i="18"/>
  <c r="L434" i="17" s="1"/>
  <c r="T434" i="17" s="1"/>
  <c r="G435" i="18"/>
  <c r="B435" i="17" s="1"/>
  <c r="H435" i="18"/>
  <c r="E435" i="17" s="1"/>
  <c r="I435" i="18"/>
  <c r="C435" i="17" s="1"/>
  <c r="J435" i="18"/>
  <c r="D435" i="17" s="1"/>
  <c r="K435" i="18"/>
  <c r="F435" i="17" s="1"/>
  <c r="L435" i="18"/>
  <c r="G435" i="17" s="1"/>
  <c r="M435" i="18"/>
  <c r="I435" i="17" s="1"/>
  <c r="N435" i="18"/>
  <c r="J435" i="17" s="1"/>
  <c r="O435" i="18"/>
  <c r="K435" i="17" s="1"/>
  <c r="P435" i="18"/>
  <c r="L435" i="17" s="1"/>
  <c r="T435" i="17" s="1"/>
  <c r="G436" i="18"/>
  <c r="B436" i="17" s="1"/>
  <c r="H436" i="18"/>
  <c r="E436" i="17" s="1"/>
  <c r="I436" i="18"/>
  <c r="C436" i="17" s="1"/>
  <c r="J436" i="18"/>
  <c r="D436" i="17" s="1"/>
  <c r="K436" i="18"/>
  <c r="F436" i="17" s="1"/>
  <c r="L436" i="18"/>
  <c r="G436" i="17" s="1"/>
  <c r="M436" i="18"/>
  <c r="I436" i="17" s="1"/>
  <c r="N436" i="18"/>
  <c r="J436" i="17" s="1"/>
  <c r="O436" i="18"/>
  <c r="K436" i="17" s="1"/>
  <c r="P436" i="18"/>
  <c r="L436" i="17" s="1"/>
  <c r="T436" i="17" s="1"/>
  <c r="G437" i="18"/>
  <c r="B437" i="17" s="1"/>
  <c r="H437" i="18"/>
  <c r="E437" i="17" s="1"/>
  <c r="I437" i="18"/>
  <c r="C437" i="17" s="1"/>
  <c r="J437" i="18"/>
  <c r="D437" i="17" s="1"/>
  <c r="K437" i="18"/>
  <c r="F437" i="17" s="1"/>
  <c r="L437" i="18"/>
  <c r="G437" i="17" s="1"/>
  <c r="M437" i="18"/>
  <c r="I437" i="17" s="1"/>
  <c r="N437" i="18"/>
  <c r="J437" i="17" s="1"/>
  <c r="O437" i="18"/>
  <c r="K437" i="17" s="1"/>
  <c r="P437" i="18"/>
  <c r="L437" i="17" s="1"/>
  <c r="T437" i="17" s="1"/>
  <c r="G438" i="18"/>
  <c r="B438" i="17" s="1"/>
  <c r="H438" i="18"/>
  <c r="E438" i="17" s="1"/>
  <c r="I438" i="18"/>
  <c r="C438" i="17" s="1"/>
  <c r="J438" i="18"/>
  <c r="D438" i="17" s="1"/>
  <c r="K438" i="18"/>
  <c r="F438" i="17" s="1"/>
  <c r="L438" i="18"/>
  <c r="G438" i="17" s="1"/>
  <c r="M438" i="18"/>
  <c r="I438" i="17" s="1"/>
  <c r="N438" i="18"/>
  <c r="J438" i="17" s="1"/>
  <c r="O438" i="18"/>
  <c r="K438" i="17" s="1"/>
  <c r="P438" i="18"/>
  <c r="L438" i="17" s="1"/>
  <c r="T438" i="17" s="1"/>
  <c r="G439" i="18"/>
  <c r="B439" i="17" s="1"/>
  <c r="H439" i="18"/>
  <c r="E439" i="17" s="1"/>
  <c r="I439" i="18"/>
  <c r="C439" i="17" s="1"/>
  <c r="J439" i="18"/>
  <c r="D439" i="17" s="1"/>
  <c r="K439" i="18"/>
  <c r="F439" i="17" s="1"/>
  <c r="L439" i="18"/>
  <c r="G439" i="17" s="1"/>
  <c r="M439" i="18"/>
  <c r="I439" i="17" s="1"/>
  <c r="N439" i="18"/>
  <c r="J439" i="17" s="1"/>
  <c r="O439" i="18"/>
  <c r="K439" i="17" s="1"/>
  <c r="P439" i="18"/>
  <c r="L439" i="17" s="1"/>
  <c r="T439" i="17" s="1"/>
  <c r="G440" i="18"/>
  <c r="B440" i="17" s="1"/>
  <c r="H440" i="18"/>
  <c r="E440" i="17" s="1"/>
  <c r="I440" i="18"/>
  <c r="C440" i="17" s="1"/>
  <c r="J440" i="18"/>
  <c r="D440" i="17" s="1"/>
  <c r="K440" i="18"/>
  <c r="F440" i="17" s="1"/>
  <c r="L440" i="18"/>
  <c r="G440" i="17" s="1"/>
  <c r="M440" i="18"/>
  <c r="I440" i="17" s="1"/>
  <c r="N440" i="18"/>
  <c r="J440" i="17" s="1"/>
  <c r="O440" i="18"/>
  <c r="K440" i="17" s="1"/>
  <c r="P440" i="18"/>
  <c r="L440" i="17" s="1"/>
  <c r="T440" i="17" s="1"/>
  <c r="G441" i="18"/>
  <c r="B441" i="17" s="1"/>
  <c r="H441" i="18"/>
  <c r="E441" i="17" s="1"/>
  <c r="I441" i="18"/>
  <c r="C441" i="17" s="1"/>
  <c r="J441" i="18"/>
  <c r="D441" i="17" s="1"/>
  <c r="K441" i="18"/>
  <c r="F441" i="17" s="1"/>
  <c r="L441" i="18"/>
  <c r="G441" i="17" s="1"/>
  <c r="M441" i="18"/>
  <c r="I441" i="17" s="1"/>
  <c r="N441" i="18"/>
  <c r="J441" i="17" s="1"/>
  <c r="O441" i="18"/>
  <c r="K441" i="17" s="1"/>
  <c r="P441" i="18"/>
  <c r="L441" i="17" s="1"/>
  <c r="T441" i="17" s="1"/>
  <c r="G442" i="18"/>
  <c r="B442" i="17" s="1"/>
  <c r="H442" i="18"/>
  <c r="E442" i="17" s="1"/>
  <c r="I442" i="18"/>
  <c r="C442" i="17" s="1"/>
  <c r="J442" i="18"/>
  <c r="D442" i="17" s="1"/>
  <c r="K442" i="18"/>
  <c r="F442" i="17" s="1"/>
  <c r="L442" i="18"/>
  <c r="G442" i="17" s="1"/>
  <c r="M442" i="18"/>
  <c r="I442" i="17" s="1"/>
  <c r="N442" i="18"/>
  <c r="J442" i="17" s="1"/>
  <c r="O442" i="18"/>
  <c r="K442" i="17" s="1"/>
  <c r="P442" i="18"/>
  <c r="L442" i="17" s="1"/>
  <c r="T442" i="17" s="1"/>
  <c r="G443" i="18"/>
  <c r="B443" i="17" s="1"/>
  <c r="H443" i="18"/>
  <c r="E443" i="17" s="1"/>
  <c r="I443" i="18"/>
  <c r="C443" i="17" s="1"/>
  <c r="J443" i="18"/>
  <c r="D443" i="17" s="1"/>
  <c r="K443" i="18"/>
  <c r="F443" i="17" s="1"/>
  <c r="L443" i="18"/>
  <c r="G443" i="17" s="1"/>
  <c r="M443" i="18"/>
  <c r="I443" i="17" s="1"/>
  <c r="N443" i="18"/>
  <c r="J443" i="17" s="1"/>
  <c r="O443" i="18"/>
  <c r="K443" i="17" s="1"/>
  <c r="P443" i="18"/>
  <c r="L443" i="17" s="1"/>
  <c r="T443" i="17" s="1"/>
  <c r="G444" i="18"/>
  <c r="B444" i="17" s="1"/>
  <c r="H444" i="18"/>
  <c r="E444" i="17" s="1"/>
  <c r="I444" i="18"/>
  <c r="C444" i="17" s="1"/>
  <c r="J444" i="18"/>
  <c r="D444" i="17" s="1"/>
  <c r="K444" i="18"/>
  <c r="F444" i="17" s="1"/>
  <c r="L444" i="18"/>
  <c r="G444" i="17" s="1"/>
  <c r="M444" i="18"/>
  <c r="I444" i="17" s="1"/>
  <c r="N444" i="18"/>
  <c r="J444" i="17" s="1"/>
  <c r="O444" i="18"/>
  <c r="K444" i="17" s="1"/>
  <c r="P444" i="18"/>
  <c r="L444" i="17" s="1"/>
  <c r="T444" i="17" s="1"/>
  <c r="G445" i="18"/>
  <c r="B445" i="17" s="1"/>
  <c r="H445" i="18"/>
  <c r="E445" i="17" s="1"/>
  <c r="I445" i="18"/>
  <c r="C445" i="17" s="1"/>
  <c r="J445" i="18"/>
  <c r="D445" i="17" s="1"/>
  <c r="K445" i="18"/>
  <c r="F445" i="17" s="1"/>
  <c r="L445" i="18"/>
  <c r="G445" i="17" s="1"/>
  <c r="M445" i="18"/>
  <c r="I445" i="17" s="1"/>
  <c r="N445" i="18"/>
  <c r="J445" i="17" s="1"/>
  <c r="O445" i="18"/>
  <c r="K445" i="17" s="1"/>
  <c r="P445" i="18"/>
  <c r="L445" i="17" s="1"/>
  <c r="T445" i="17" s="1"/>
  <c r="G446" i="18"/>
  <c r="B446" i="17" s="1"/>
  <c r="H446" i="18"/>
  <c r="E446" i="17" s="1"/>
  <c r="I446" i="18"/>
  <c r="C446" i="17" s="1"/>
  <c r="J446" i="18"/>
  <c r="D446" i="17" s="1"/>
  <c r="K446" i="18"/>
  <c r="F446" i="17" s="1"/>
  <c r="L446" i="18"/>
  <c r="G446" i="17" s="1"/>
  <c r="M446" i="18"/>
  <c r="I446" i="17" s="1"/>
  <c r="N446" i="18"/>
  <c r="J446" i="17" s="1"/>
  <c r="O446" i="18"/>
  <c r="K446" i="17" s="1"/>
  <c r="P446" i="18"/>
  <c r="L446" i="17" s="1"/>
  <c r="T446" i="17" s="1"/>
  <c r="G447" i="18"/>
  <c r="B447" i="17" s="1"/>
  <c r="H447" i="18"/>
  <c r="E447" i="17" s="1"/>
  <c r="I447" i="18"/>
  <c r="C447" i="17" s="1"/>
  <c r="J447" i="18"/>
  <c r="D447" i="17" s="1"/>
  <c r="K447" i="18"/>
  <c r="F447" i="17" s="1"/>
  <c r="L447" i="18"/>
  <c r="G447" i="17" s="1"/>
  <c r="M447" i="18"/>
  <c r="I447" i="17" s="1"/>
  <c r="N447" i="18"/>
  <c r="J447" i="17" s="1"/>
  <c r="O447" i="18"/>
  <c r="K447" i="17" s="1"/>
  <c r="P447" i="18"/>
  <c r="L447" i="17" s="1"/>
  <c r="T447" i="17" s="1"/>
  <c r="G448" i="18"/>
  <c r="B448" i="17" s="1"/>
  <c r="H448" i="18"/>
  <c r="E448" i="17" s="1"/>
  <c r="I448" i="18"/>
  <c r="C448" i="17" s="1"/>
  <c r="J448" i="18"/>
  <c r="D448" i="17" s="1"/>
  <c r="K448" i="18"/>
  <c r="F448" i="17" s="1"/>
  <c r="L448" i="18"/>
  <c r="G448" i="17" s="1"/>
  <c r="M448" i="18"/>
  <c r="I448" i="17" s="1"/>
  <c r="N448" i="18"/>
  <c r="J448" i="17" s="1"/>
  <c r="O448" i="18"/>
  <c r="K448" i="17" s="1"/>
  <c r="P448" i="18"/>
  <c r="L448" i="17" s="1"/>
  <c r="T448" i="17" s="1"/>
  <c r="G449" i="18"/>
  <c r="B449" i="17" s="1"/>
  <c r="H449" i="18"/>
  <c r="E449" i="17" s="1"/>
  <c r="I449" i="18"/>
  <c r="C449" i="17" s="1"/>
  <c r="J449" i="18"/>
  <c r="D449" i="17" s="1"/>
  <c r="K449" i="18"/>
  <c r="F449" i="17" s="1"/>
  <c r="L449" i="18"/>
  <c r="G449" i="17" s="1"/>
  <c r="M449" i="18"/>
  <c r="I449" i="17" s="1"/>
  <c r="N449" i="18"/>
  <c r="J449" i="17" s="1"/>
  <c r="O449" i="18"/>
  <c r="K449" i="17" s="1"/>
  <c r="P449" i="18"/>
  <c r="L449" i="17" s="1"/>
  <c r="T449" i="17" s="1"/>
  <c r="G450" i="18"/>
  <c r="B450" i="17" s="1"/>
  <c r="H450" i="18"/>
  <c r="E450" i="17" s="1"/>
  <c r="I450" i="18"/>
  <c r="C450" i="17" s="1"/>
  <c r="J450" i="18"/>
  <c r="D450" i="17" s="1"/>
  <c r="K450" i="18"/>
  <c r="F450" i="17" s="1"/>
  <c r="L450" i="18"/>
  <c r="G450" i="17" s="1"/>
  <c r="M450" i="18"/>
  <c r="I450" i="17" s="1"/>
  <c r="N450" i="18"/>
  <c r="J450" i="17" s="1"/>
  <c r="O450" i="18"/>
  <c r="K450" i="17" s="1"/>
  <c r="P450" i="18"/>
  <c r="L450" i="17" s="1"/>
  <c r="T450" i="17" s="1"/>
  <c r="G451" i="18"/>
  <c r="B451" i="17" s="1"/>
  <c r="H451" i="18"/>
  <c r="E451" i="17" s="1"/>
  <c r="I451" i="18"/>
  <c r="C451" i="17" s="1"/>
  <c r="J451" i="18"/>
  <c r="D451" i="17" s="1"/>
  <c r="K451" i="18"/>
  <c r="F451" i="17" s="1"/>
  <c r="L451" i="18"/>
  <c r="G451" i="17" s="1"/>
  <c r="M451" i="18"/>
  <c r="I451" i="17" s="1"/>
  <c r="N451" i="18"/>
  <c r="J451" i="17" s="1"/>
  <c r="O451" i="18"/>
  <c r="K451" i="17" s="1"/>
  <c r="P451" i="18"/>
  <c r="L451" i="17" s="1"/>
  <c r="T451" i="17" s="1"/>
  <c r="G452" i="18"/>
  <c r="B452" i="17" s="1"/>
  <c r="H452" i="18"/>
  <c r="E452" i="17" s="1"/>
  <c r="I452" i="18"/>
  <c r="C452" i="17" s="1"/>
  <c r="J452" i="18"/>
  <c r="D452" i="17" s="1"/>
  <c r="K452" i="18"/>
  <c r="F452" i="17" s="1"/>
  <c r="L452" i="18"/>
  <c r="G452" i="17" s="1"/>
  <c r="M452" i="18"/>
  <c r="I452" i="17" s="1"/>
  <c r="N452" i="18"/>
  <c r="J452" i="17" s="1"/>
  <c r="O452" i="18"/>
  <c r="K452" i="17" s="1"/>
  <c r="P452" i="18"/>
  <c r="L452" i="17" s="1"/>
  <c r="T452" i="17" s="1"/>
  <c r="G453" i="18"/>
  <c r="B453" i="17" s="1"/>
  <c r="H453" i="18"/>
  <c r="E453" i="17" s="1"/>
  <c r="I453" i="18"/>
  <c r="C453" i="17" s="1"/>
  <c r="J453" i="18"/>
  <c r="D453" i="17" s="1"/>
  <c r="K453" i="18"/>
  <c r="F453" i="17" s="1"/>
  <c r="L453" i="18"/>
  <c r="G453" i="17" s="1"/>
  <c r="M453" i="18"/>
  <c r="I453" i="17" s="1"/>
  <c r="N453" i="18"/>
  <c r="J453" i="17" s="1"/>
  <c r="O453" i="18"/>
  <c r="K453" i="17" s="1"/>
  <c r="P453" i="18"/>
  <c r="L453" i="17" s="1"/>
  <c r="T453" i="17" s="1"/>
  <c r="G454" i="18"/>
  <c r="B454" i="17" s="1"/>
  <c r="H454" i="18"/>
  <c r="E454" i="17" s="1"/>
  <c r="I454" i="18"/>
  <c r="C454" i="17" s="1"/>
  <c r="J454" i="18"/>
  <c r="D454" i="17" s="1"/>
  <c r="K454" i="18"/>
  <c r="F454" i="17" s="1"/>
  <c r="L454" i="18"/>
  <c r="G454" i="17" s="1"/>
  <c r="M454" i="18"/>
  <c r="I454" i="17" s="1"/>
  <c r="N454" i="18"/>
  <c r="J454" i="17" s="1"/>
  <c r="O454" i="18"/>
  <c r="K454" i="17" s="1"/>
  <c r="P454" i="18"/>
  <c r="L454" i="17" s="1"/>
  <c r="T454" i="17" s="1"/>
  <c r="G455" i="18"/>
  <c r="B455" i="17" s="1"/>
  <c r="H455" i="18"/>
  <c r="E455" i="17" s="1"/>
  <c r="I455" i="18"/>
  <c r="C455" i="17" s="1"/>
  <c r="J455" i="18"/>
  <c r="D455" i="17" s="1"/>
  <c r="K455" i="18"/>
  <c r="F455" i="17" s="1"/>
  <c r="L455" i="18"/>
  <c r="G455" i="17" s="1"/>
  <c r="M455" i="18"/>
  <c r="I455" i="17" s="1"/>
  <c r="N455" i="18"/>
  <c r="J455" i="17" s="1"/>
  <c r="O455" i="18"/>
  <c r="K455" i="17" s="1"/>
  <c r="P455" i="18"/>
  <c r="L455" i="17" s="1"/>
  <c r="T455" i="17" s="1"/>
  <c r="G456" i="18"/>
  <c r="B456" i="17" s="1"/>
  <c r="H456" i="18"/>
  <c r="E456" i="17" s="1"/>
  <c r="I456" i="18"/>
  <c r="C456" i="17" s="1"/>
  <c r="J456" i="18"/>
  <c r="D456" i="17" s="1"/>
  <c r="K456" i="18"/>
  <c r="F456" i="17" s="1"/>
  <c r="L456" i="18"/>
  <c r="G456" i="17" s="1"/>
  <c r="M456" i="18"/>
  <c r="I456" i="17" s="1"/>
  <c r="N456" i="18"/>
  <c r="J456" i="17" s="1"/>
  <c r="O456" i="18"/>
  <c r="K456" i="17" s="1"/>
  <c r="P456" i="18"/>
  <c r="L456" i="17" s="1"/>
  <c r="T456" i="17" s="1"/>
  <c r="G457" i="18"/>
  <c r="B457" i="17" s="1"/>
  <c r="H457" i="18"/>
  <c r="E457" i="17" s="1"/>
  <c r="I457" i="18"/>
  <c r="C457" i="17" s="1"/>
  <c r="J457" i="18"/>
  <c r="D457" i="17" s="1"/>
  <c r="K457" i="18"/>
  <c r="F457" i="17" s="1"/>
  <c r="L457" i="18"/>
  <c r="G457" i="17" s="1"/>
  <c r="M457" i="18"/>
  <c r="I457" i="17" s="1"/>
  <c r="N457" i="18"/>
  <c r="J457" i="17" s="1"/>
  <c r="O457" i="18"/>
  <c r="K457" i="17" s="1"/>
  <c r="P457" i="18"/>
  <c r="L457" i="17" s="1"/>
  <c r="T457" i="17" s="1"/>
  <c r="G458" i="18"/>
  <c r="B458" i="17" s="1"/>
  <c r="H458" i="18"/>
  <c r="E458" i="17" s="1"/>
  <c r="I458" i="18"/>
  <c r="C458" i="17" s="1"/>
  <c r="J458" i="18"/>
  <c r="D458" i="17" s="1"/>
  <c r="K458" i="18"/>
  <c r="F458" i="17" s="1"/>
  <c r="L458" i="18"/>
  <c r="G458" i="17" s="1"/>
  <c r="M458" i="18"/>
  <c r="I458" i="17" s="1"/>
  <c r="N458" i="18"/>
  <c r="J458" i="17" s="1"/>
  <c r="O458" i="18"/>
  <c r="K458" i="17" s="1"/>
  <c r="P458" i="18"/>
  <c r="L458" i="17" s="1"/>
  <c r="T458" i="17" s="1"/>
  <c r="G459" i="18"/>
  <c r="B459" i="17" s="1"/>
  <c r="H459" i="18"/>
  <c r="E459" i="17" s="1"/>
  <c r="I459" i="18"/>
  <c r="C459" i="17" s="1"/>
  <c r="J459" i="18"/>
  <c r="D459" i="17" s="1"/>
  <c r="K459" i="18"/>
  <c r="F459" i="17" s="1"/>
  <c r="L459" i="18"/>
  <c r="G459" i="17" s="1"/>
  <c r="M459" i="18"/>
  <c r="I459" i="17" s="1"/>
  <c r="N459" i="18"/>
  <c r="J459" i="17" s="1"/>
  <c r="O459" i="18"/>
  <c r="K459" i="17" s="1"/>
  <c r="P459" i="18"/>
  <c r="L459" i="17" s="1"/>
  <c r="T459" i="17" s="1"/>
  <c r="G460" i="18"/>
  <c r="B460" i="17" s="1"/>
  <c r="H460" i="18"/>
  <c r="E460" i="17" s="1"/>
  <c r="I460" i="18"/>
  <c r="C460" i="17" s="1"/>
  <c r="J460" i="18"/>
  <c r="D460" i="17" s="1"/>
  <c r="K460" i="18"/>
  <c r="F460" i="17" s="1"/>
  <c r="L460" i="18"/>
  <c r="G460" i="17" s="1"/>
  <c r="M460" i="18"/>
  <c r="I460" i="17" s="1"/>
  <c r="N460" i="18"/>
  <c r="J460" i="17" s="1"/>
  <c r="O460" i="18"/>
  <c r="K460" i="17" s="1"/>
  <c r="P460" i="18"/>
  <c r="L460" i="17" s="1"/>
  <c r="T460" i="17" s="1"/>
  <c r="G461" i="18"/>
  <c r="B461" i="17" s="1"/>
  <c r="H461" i="18"/>
  <c r="E461" i="17" s="1"/>
  <c r="I461" i="18"/>
  <c r="C461" i="17" s="1"/>
  <c r="J461" i="18"/>
  <c r="D461" i="17" s="1"/>
  <c r="K461" i="18"/>
  <c r="F461" i="17" s="1"/>
  <c r="L461" i="18"/>
  <c r="G461" i="17" s="1"/>
  <c r="M461" i="18"/>
  <c r="I461" i="17" s="1"/>
  <c r="N461" i="18"/>
  <c r="J461" i="17" s="1"/>
  <c r="O461" i="18"/>
  <c r="K461" i="17" s="1"/>
  <c r="P461" i="18"/>
  <c r="L461" i="17" s="1"/>
  <c r="T461" i="17" s="1"/>
  <c r="G462" i="18"/>
  <c r="B462" i="17" s="1"/>
  <c r="H462" i="18"/>
  <c r="E462" i="17" s="1"/>
  <c r="I462" i="18"/>
  <c r="C462" i="17" s="1"/>
  <c r="J462" i="18"/>
  <c r="D462" i="17" s="1"/>
  <c r="K462" i="18"/>
  <c r="F462" i="17" s="1"/>
  <c r="L462" i="18"/>
  <c r="G462" i="17" s="1"/>
  <c r="M462" i="18"/>
  <c r="I462" i="17" s="1"/>
  <c r="N462" i="18"/>
  <c r="J462" i="17" s="1"/>
  <c r="O462" i="18"/>
  <c r="K462" i="17" s="1"/>
  <c r="P462" i="18"/>
  <c r="L462" i="17" s="1"/>
  <c r="T462" i="17" s="1"/>
  <c r="G463" i="18"/>
  <c r="B463" i="17" s="1"/>
  <c r="H463" i="18"/>
  <c r="E463" i="17" s="1"/>
  <c r="I463" i="18"/>
  <c r="C463" i="17" s="1"/>
  <c r="J463" i="18"/>
  <c r="D463" i="17" s="1"/>
  <c r="K463" i="18"/>
  <c r="F463" i="17" s="1"/>
  <c r="L463" i="18"/>
  <c r="G463" i="17" s="1"/>
  <c r="M463" i="18"/>
  <c r="I463" i="17" s="1"/>
  <c r="N463" i="18"/>
  <c r="J463" i="17" s="1"/>
  <c r="O463" i="18"/>
  <c r="K463" i="17" s="1"/>
  <c r="P463" i="18"/>
  <c r="L463" i="17" s="1"/>
  <c r="T463" i="17" s="1"/>
  <c r="G464" i="18"/>
  <c r="B464" i="17" s="1"/>
  <c r="H464" i="18"/>
  <c r="E464" i="17" s="1"/>
  <c r="I464" i="18"/>
  <c r="C464" i="17" s="1"/>
  <c r="J464" i="18"/>
  <c r="D464" i="17" s="1"/>
  <c r="K464" i="18"/>
  <c r="F464" i="17" s="1"/>
  <c r="L464" i="18"/>
  <c r="G464" i="17" s="1"/>
  <c r="M464" i="18"/>
  <c r="I464" i="17" s="1"/>
  <c r="N464" i="18"/>
  <c r="J464" i="17" s="1"/>
  <c r="O464" i="18"/>
  <c r="K464" i="17" s="1"/>
  <c r="P464" i="18"/>
  <c r="L464" i="17" s="1"/>
  <c r="T464" i="17" s="1"/>
  <c r="G465" i="18"/>
  <c r="B465" i="17" s="1"/>
  <c r="H465" i="18"/>
  <c r="E465" i="17" s="1"/>
  <c r="I465" i="18"/>
  <c r="C465" i="17" s="1"/>
  <c r="J465" i="18"/>
  <c r="D465" i="17" s="1"/>
  <c r="K465" i="18"/>
  <c r="F465" i="17" s="1"/>
  <c r="L465" i="18"/>
  <c r="G465" i="17" s="1"/>
  <c r="M465" i="18"/>
  <c r="I465" i="17" s="1"/>
  <c r="N465" i="18"/>
  <c r="J465" i="17" s="1"/>
  <c r="O465" i="18"/>
  <c r="K465" i="17" s="1"/>
  <c r="P465" i="18"/>
  <c r="L465" i="17" s="1"/>
  <c r="T465" i="17" s="1"/>
  <c r="G466" i="18"/>
  <c r="B466" i="17" s="1"/>
  <c r="H466" i="18"/>
  <c r="E466" i="17" s="1"/>
  <c r="I466" i="18"/>
  <c r="C466" i="17" s="1"/>
  <c r="J466" i="18"/>
  <c r="D466" i="17" s="1"/>
  <c r="K466" i="18"/>
  <c r="F466" i="17" s="1"/>
  <c r="L466" i="18"/>
  <c r="G466" i="17" s="1"/>
  <c r="M466" i="18"/>
  <c r="I466" i="17" s="1"/>
  <c r="N466" i="18"/>
  <c r="J466" i="17" s="1"/>
  <c r="O466" i="18"/>
  <c r="K466" i="17" s="1"/>
  <c r="P466" i="18"/>
  <c r="L466" i="17" s="1"/>
  <c r="T466" i="17" s="1"/>
  <c r="G467" i="18"/>
  <c r="B467" i="17" s="1"/>
  <c r="H467" i="18"/>
  <c r="E467" i="17" s="1"/>
  <c r="I467" i="18"/>
  <c r="C467" i="17" s="1"/>
  <c r="J467" i="18"/>
  <c r="D467" i="17" s="1"/>
  <c r="K467" i="18"/>
  <c r="F467" i="17" s="1"/>
  <c r="L467" i="18"/>
  <c r="G467" i="17" s="1"/>
  <c r="M467" i="18"/>
  <c r="I467" i="17" s="1"/>
  <c r="N467" i="18"/>
  <c r="J467" i="17" s="1"/>
  <c r="O467" i="18"/>
  <c r="K467" i="17" s="1"/>
  <c r="P467" i="18"/>
  <c r="L467" i="17" s="1"/>
  <c r="T467" i="17" s="1"/>
  <c r="G468" i="18"/>
  <c r="B468" i="17" s="1"/>
  <c r="H468" i="18"/>
  <c r="E468" i="17" s="1"/>
  <c r="I468" i="18"/>
  <c r="C468" i="17" s="1"/>
  <c r="J468" i="18"/>
  <c r="D468" i="17" s="1"/>
  <c r="K468" i="18"/>
  <c r="F468" i="17" s="1"/>
  <c r="L468" i="18"/>
  <c r="G468" i="17" s="1"/>
  <c r="M468" i="18"/>
  <c r="I468" i="17" s="1"/>
  <c r="N468" i="18"/>
  <c r="J468" i="17" s="1"/>
  <c r="O468" i="18"/>
  <c r="K468" i="17" s="1"/>
  <c r="P468" i="18"/>
  <c r="L468" i="17" s="1"/>
  <c r="T468" i="17" s="1"/>
  <c r="G469" i="18"/>
  <c r="B469" i="17" s="1"/>
  <c r="H469" i="18"/>
  <c r="E469" i="17" s="1"/>
  <c r="I469" i="18"/>
  <c r="C469" i="17" s="1"/>
  <c r="J469" i="18"/>
  <c r="D469" i="17" s="1"/>
  <c r="K469" i="18"/>
  <c r="F469" i="17" s="1"/>
  <c r="L469" i="18"/>
  <c r="G469" i="17" s="1"/>
  <c r="M469" i="18"/>
  <c r="I469" i="17" s="1"/>
  <c r="N469" i="18"/>
  <c r="J469" i="17" s="1"/>
  <c r="O469" i="18"/>
  <c r="K469" i="17" s="1"/>
  <c r="P469" i="18"/>
  <c r="L469" i="17" s="1"/>
  <c r="T469" i="17" s="1"/>
  <c r="G470" i="18"/>
  <c r="B470" i="17" s="1"/>
  <c r="H470" i="18"/>
  <c r="E470" i="17" s="1"/>
  <c r="I470" i="18"/>
  <c r="C470" i="17" s="1"/>
  <c r="J470" i="18"/>
  <c r="D470" i="17" s="1"/>
  <c r="K470" i="18"/>
  <c r="F470" i="17" s="1"/>
  <c r="L470" i="18"/>
  <c r="G470" i="17" s="1"/>
  <c r="M470" i="18"/>
  <c r="I470" i="17" s="1"/>
  <c r="N470" i="18"/>
  <c r="J470" i="17" s="1"/>
  <c r="O470" i="18"/>
  <c r="K470" i="17" s="1"/>
  <c r="P470" i="18"/>
  <c r="L470" i="17" s="1"/>
  <c r="T470" i="17" s="1"/>
  <c r="G471" i="18"/>
  <c r="B471" i="17" s="1"/>
  <c r="H471" i="18"/>
  <c r="E471" i="17" s="1"/>
  <c r="I471" i="18"/>
  <c r="C471" i="17" s="1"/>
  <c r="J471" i="18"/>
  <c r="D471" i="17" s="1"/>
  <c r="K471" i="18"/>
  <c r="F471" i="17" s="1"/>
  <c r="L471" i="18"/>
  <c r="G471" i="17" s="1"/>
  <c r="M471" i="18"/>
  <c r="I471" i="17" s="1"/>
  <c r="N471" i="18"/>
  <c r="J471" i="17" s="1"/>
  <c r="O471" i="18"/>
  <c r="K471" i="17" s="1"/>
  <c r="P471" i="18"/>
  <c r="L471" i="17" s="1"/>
  <c r="T471" i="17" s="1"/>
  <c r="G472" i="18"/>
  <c r="B472" i="17" s="1"/>
  <c r="H472" i="18"/>
  <c r="E472" i="17" s="1"/>
  <c r="I472" i="18"/>
  <c r="C472" i="17" s="1"/>
  <c r="J472" i="18"/>
  <c r="D472" i="17" s="1"/>
  <c r="K472" i="18"/>
  <c r="F472" i="17" s="1"/>
  <c r="L472" i="18"/>
  <c r="G472" i="17" s="1"/>
  <c r="M472" i="18"/>
  <c r="I472" i="17" s="1"/>
  <c r="N472" i="18"/>
  <c r="J472" i="17" s="1"/>
  <c r="O472" i="18"/>
  <c r="K472" i="17" s="1"/>
  <c r="P472" i="18"/>
  <c r="L472" i="17" s="1"/>
  <c r="T472" i="17" s="1"/>
  <c r="G473" i="18"/>
  <c r="B473" i="17" s="1"/>
  <c r="H473" i="18"/>
  <c r="E473" i="17" s="1"/>
  <c r="I473" i="18"/>
  <c r="C473" i="17" s="1"/>
  <c r="J473" i="18"/>
  <c r="D473" i="17" s="1"/>
  <c r="K473" i="18"/>
  <c r="F473" i="17" s="1"/>
  <c r="L473" i="18"/>
  <c r="G473" i="17" s="1"/>
  <c r="M473" i="18"/>
  <c r="I473" i="17" s="1"/>
  <c r="N473" i="18"/>
  <c r="J473" i="17" s="1"/>
  <c r="O473" i="18"/>
  <c r="K473" i="17" s="1"/>
  <c r="P473" i="18"/>
  <c r="L473" i="17" s="1"/>
  <c r="T473" i="17" s="1"/>
  <c r="G474" i="18"/>
  <c r="B474" i="17" s="1"/>
  <c r="H474" i="18"/>
  <c r="E474" i="17" s="1"/>
  <c r="I474" i="18"/>
  <c r="C474" i="17" s="1"/>
  <c r="J474" i="18"/>
  <c r="D474" i="17" s="1"/>
  <c r="K474" i="18"/>
  <c r="F474" i="17" s="1"/>
  <c r="L474" i="18"/>
  <c r="G474" i="17" s="1"/>
  <c r="M474" i="18"/>
  <c r="I474" i="17" s="1"/>
  <c r="N474" i="18"/>
  <c r="J474" i="17" s="1"/>
  <c r="O474" i="18"/>
  <c r="K474" i="17" s="1"/>
  <c r="P474" i="18"/>
  <c r="L474" i="17" s="1"/>
  <c r="T474" i="17" s="1"/>
  <c r="G475" i="18"/>
  <c r="B475" i="17" s="1"/>
  <c r="H475" i="18"/>
  <c r="E475" i="17" s="1"/>
  <c r="I475" i="18"/>
  <c r="C475" i="17" s="1"/>
  <c r="J475" i="18"/>
  <c r="D475" i="17" s="1"/>
  <c r="K475" i="18"/>
  <c r="F475" i="17" s="1"/>
  <c r="L475" i="18"/>
  <c r="G475" i="17" s="1"/>
  <c r="M475" i="18"/>
  <c r="I475" i="17" s="1"/>
  <c r="N475" i="18"/>
  <c r="J475" i="17" s="1"/>
  <c r="O475" i="18"/>
  <c r="K475" i="17" s="1"/>
  <c r="P475" i="18"/>
  <c r="L475" i="17" s="1"/>
  <c r="T475" i="17" s="1"/>
  <c r="G476" i="18"/>
  <c r="B476" i="17" s="1"/>
  <c r="H476" i="18"/>
  <c r="E476" i="17" s="1"/>
  <c r="I476" i="18"/>
  <c r="C476" i="17" s="1"/>
  <c r="J476" i="18"/>
  <c r="D476" i="17" s="1"/>
  <c r="K476" i="18"/>
  <c r="F476" i="17" s="1"/>
  <c r="L476" i="18"/>
  <c r="G476" i="17" s="1"/>
  <c r="M476" i="18"/>
  <c r="I476" i="17" s="1"/>
  <c r="N476" i="18"/>
  <c r="J476" i="17" s="1"/>
  <c r="O476" i="18"/>
  <c r="K476" i="17" s="1"/>
  <c r="P476" i="18"/>
  <c r="L476" i="17" s="1"/>
  <c r="T476" i="17" s="1"/>
  <c r="G477" i="18"/>
  <c r="B477" i="17" s="1"/>
  <c r="H477" i="18"/>
  <c r="E477" i="17" s="1"/>
  <c r="I477" i="18"/>
  <c r="C477" i="17" s="1"/>
  <c r="J477" i="18"/>
  <c r="D477" i="17" s="1"/>
  <c r="K477" i="18"/>
  <c r="F477" i="17" s="1"/>
  <c r="L477" i="18"/>
  <c r="G477" i="17" s="1"/>
  <c r="M477" i="18"/>
  <c r="I477" i="17" s="1"/>
  <c r="N477" i="18"/>
  <c r="J477" i="17" s="1"/>
  <c r="O477" i="18"/>
  <c r="K477" i="17" s="1"/>
  <c r="P477" i="18"/>
  <c r="L477" i="17" s="1"/>
  <c r="T477" i="17" s="1"/>
  <c r="G478" i="18"/>
  <c r="B478" i="17" s="1"/>
  <c r="H478" i="18"/>
  <c r="E478" i="17" s="1"/>
  <c r="I478" i="18"/>
  <c r="C478" i="17" s="1"/>
  <c r="J478" i="18"/>
  <c r="D478" i="17" s="1"/>
  <c r="K478" i="18"/>
  <c r="F478" i="17" s="1"/>
  <c r="L478" i="18"/>
  <c r="G478" i="17" s="1"/>
  <c r="M478" i="18"/>
  <c r="I478" i="17" s="1"/>
  <c r="N478" i="18"/>
  <c r="J478" i="17" s="1"/>
  <c r="O478" i="18"/>
  <c r="K478" i="17" s="1"/>
  <c r="P478" i="18"/>
  <c r="L478" i="17" s="1"/>
  <c r="T478" i="17" s="1"/>
  <c r="G479" i="18"/>
  <c r="B479" i="17" s="1"/>
  <c r="H479" i="18"/>
  <c r="E479" i="17" s="1"/>
  <c r="I479" i="18"/>
  <c r="C479" i="17" s="1"/>
  <c r="J479" i="18"/>
  <c r="D479" i="17" s="1"/>
  <c r="K479" i="18"/>
  <c r="F479" i="17" s="1"/>
  <c r="L479" i="18"/>
  <c r="G479" i="17" s="1"/>
  <c r="M479" i="18"/>
  <c r="I479" i="17" s="1"/>
  <c r="N479" i="18"/>
  <c r="J479" i="17" s="1"/>
  <c r="O479" i="18"/>
  <c r="K479" i="17" s="1"/>
  <c r="P479" i="18"/>
  <c r="L479" i="17" s="1"/>
  <c r="T479" i="17" s="1"/>
  <c r="G480" i="18"/>
  <c r="B480" i="17" s="1"/>
  <c r="H480" i="18"/>
  <c r="E480" i="17" s="1"/>
  <c r="I480" i="18"/>
  <c r="C480" i="17" s="1"/>
  <c r="J480" i="18"/>
  <c r="D480" i="17" s="1"/>
  <c r="K480" i="18"/>
  <c r="F480" i="17" s="1"/>
  <c r="L480" i="18"/>
  <c r="G480" i="17" s="1"/>
  <c r="M480" i="18"/>
  <c r="I480" i="17" s="1"/>
  <c r="N480" i="18"/>
  <c r="J480" i="17" s="1"/>
  <c r="O480" i="18"/>
  <c r="K480" i="17" s="1"/>
  <c r="P480" i="18"/>
  <c r="L480" i="17" s="1"/>
  <c r="T480" i="17" s="1"/>
  <c r="G481" i="18"/>
  <c r="B481" i="17" s="1"/>
  <c r="H481" i="18"/>
  <c r="E481" i="17" s="1"/>
  <c r="I481" i="18"/>
  <c r="C481" i="17" s="1"/>
  <c r="J481" i="18"/>
  <c r="D481" i="17" s="1"/>
  <c r="K481" i="18"/>
  <c r="F481" i="17" s="1"/>
  <c r="L481" i="18"/>
  <c r="G481" i="17" s="1"/>
  <c r="M481" i="18"/>
  <c r="I481" i="17" s="1"/>
  <c r="N481" i="18"/>
  <c r="J481" i="17" s="1"/>
  <c r="O481" i="18"/>
  <c r="K481" i="17" s="1"/>
  <c r="P481" i="18"/>
  <c r="L481" i="17" s="1"/>
  <c r="T481" i="17" s="1"/>
  <c r="G482" i="18"/>
  <c r="B482" i="17" s="1"/>
  <c r="H482" i="18"/>
  <c r="E482" i="17" s="1"/>
  <c r="I482" i="18"/>
  <c r="C482" i="17" s="1"/>
  <c r="J482" i="18"/>
  <c r="D482" i="17" s="1"/>
  <c r="K482" i="18"/>
  <c r="F482" i="17" s="1"/>
  <c r="L482" i="18"/>
  <c r="G482" i="17" s="1"/>
  <c r="M482" i="18"/>
  <c r="I482" i="17" s="1"/>
  <c r="N482" i="18"/>
  <c r="J482" i="17" s="1"/>
  <c r="O482" i="18"/>
  <c r="K482" i="17" s="1"/>
  <c r="P482" i="18"/>
  <c r="L482" i="17" s="1"/>
  <c r="T482" i="17" s="1"/>
  <c r="G483" i="18"/>
  <c r="B483" i="17" s="1"/>
  <c r="H483" i="18"/>
  <c r="E483" i="17" s="1"/>
  <c r="I483" i="18"/>
  <c r="C483" i="17" s="1"/>
  <c r="J483" i="18"/>
  <c r="D483" i="17" s="1"/>
  <c r="K483" i="18"/>
  <c r="F483" i="17" s="1"/>
  <c r="L483" i="18"/>
  <c r="G483" i="17" s="1"/>
  <c r="M483" i="18"/>
  <c r="I483" i="17" s="1"/>
  <c r="N483" i="18"/>
  <c r="J483" i="17" s="1"/>
  <c r="O483" i="18"/>
  <c r="K483" i="17" s="1"/>
  <c r="P483" i="18"/>
  <c r="L483" i="17" s="1"/>
  <c r="T483" i="17" s="1"/>
  <c r="G484" i="18"/>
  <c r="B484" i="17" s="1"/>
  <c r="H484" i="18"/>
  <c r="E484" i="17" s="1"/>
  <c r="I484" i="18"/>
  <c r="C484" i="17" s="1"/>
  <c r="J484" i="18"/>
  <c r="D484" i="17" s="1"/>
  <c r="K484" i="18"/>
  <c r="F484" i="17" s="1"/>
  <c r="L484" i="18"/>
  <c r="G484" i="17" s="1"/>
  <c r="M484" i="18"/>
  <c r="I484" i="17" s="1"/>
  <c r="N484" i="18"/>
  <c r="J484" i="17" s="1"/>
  <c r="O484" i="18"/>
  <c r="K484" i="17" s="1"/>
  <c r="P484" i="18"/>
  <c r="L484" i="17" s="1"/>
  <c r="T484" i="17" s="1"/>
  <c r="G485" i="18"/>
  <c r="B485" i="17" s="1"/>
  <c r="H485" i="18"/>
  <c r="E485" i="17" s="1"/>
  <c r="I485" i="18"/>
  <c r="C485" i="17" s="1"/>
  <c r="J485" i="18"/>
  <c r="D485" i="17" s="1"/>
  <c r="K485" i="18"/>
  <c r="F485" i="17" s="1"/>
  <c r="L485" i="18"/>
  <c r="G485" i="17" s="1"/>
  <c r="M485" i="18"/>
  <c r="I485" i="17" s="1"/>
  <c r="N485" i="18"/>
  <c r="J485" i="17" s="1"/>
  <c r="O485" i="18"/>
  <c r="K485" i="17" s="1"/>
  <c r="P485" i="18"/>
  <c r="L485" i="17" s="1"/>
  <c r="T485" i="17" s="1"/>
  <c r="G486" i="18"/>
  <c r="B486" i="17" s="1"/>
  <c r="H486" i="18"/>
  <c r="E486" i="17" s="1"/>
  <c r="I486" i="18"/>
  <c r="C486" i="17" s="1"/>
  <c r="J486" i="18"/>
  <c r="D486" i="17" s="1"/>
  <c r="K486" i="18"/>
  <c r="F486" i="17" s="1"/>
  <c r="L486" i="18"/>
  <c r="G486" i="17" s="1"/>
  <c r="M486" i="18"/>
  <c r="I486" i="17" s="1"/>
  <c r="N486" i="18"/>
  <c r="J486" i="17" s="1"/>
  <c r="O486" i="18"/>
  <c r="K486" i="17" s="1"/>
  <c r="P486" i="18"/>
  <c r="L486" i="17" s="1"/>
  <c r="T486" i="17" s="1"/>
  <c r="G487" i="18"/>
  <c r="B487" i="17" s="1"/>
  <c r="H487" i="18"/>
  <c r="E487" i="17" s="1"/>
  <c r="I487" i="18"/>
  <c r="C487" i="17" s="1"/>
  <c r="J487" i="18"/>
  <c r="D487" i="17" s="1"/>
  <c r="K487" i="18"/>
  <c r="F487" i="17" s="1"/>
  <c r="L487" i="18"/>
  <c r="G487" i="17" s="1"/>
  <c r="M487" i="18"/>
  <c r="I487" i="17" s="1"/>
  <c r="N487" i="18"/>
  <c r="J487" i="17" s="1"/>
  <c r="O487" i="18"/>
  <c r="K487" i="17" s="1"/>
  <c r="P487" i="18"/>
  <c r="L487" i="17" s="1"/>
  <c r="T487" i="17" s="1"/>
  <c r="G488" i="18"/>
  <c r="B488" i="17" s="1"/>
  <c r="H488" i="18"/>
  <c r="E488" i="17" s="1"/>
  <c r="I488" i="18"/>
  <c r="C488" i="17" s="1"/>
  <c r="J488" i="18"/>
  <c r="D488" i="17" s="1"/>
  <c r="K488" i="18"/>
  <c r="F488" i="17" s="1"/>
  <c r="L488" i="18"/>
  <c r="G488" i="17" s="1"/>
  <c r="M488" i="18"/>
  <c r="I488" i="17" s="1"/>
  <c r="N488" i="18"/>
  <c r="J488" i="17" s="1"/>
  <c r="O488" i="18"/>
  <c r="K488" i="17" s="1"/>
  <c r="P488" i="18"/>
  <c r="L488" i="17" s="1"/>
  <c r="T488" i="17" s="1"/>
  <c r="G489" i="18"/>
  <c r="B489" i="17" s="1"/>
  <c r="H489" i="18"/>
  <c r="E489" i="17" s="1"/>
  <c r="I489" i="18"/>
  <c r="C489" i="17" s="1"/>
  <c r="J489" i="18"/>
  <c r="D489" i="17" s="1"/>
  <c r="K489" i="18"/>
  <c r="F489" i="17" s="1"/>
  <c r="L489" i="18"/>
  <c r="G489" i="17" s="1"/>
  <c r="M489" i="18"/>
  <c r="I489" i="17" s="1"/>
  <c r="N489" i="18"/>
  <c r="J489" i="17" s="1"/>
  <c r="O489" i="18"/>
  <c r="K489" i="17" s="1"/>
  <c r="P489" i="18"/>
  <c r="L489" i="17" s="1"/>
  <c r="T489" i="17" s="1"/>
  <c r="G490" i="18"/>
  <c r="B490" i="17" s="1"/>
  <c r="H490" i="18"/>
  <c r="E490" i="17" s="1"/>
  <c r="I490" i="18"/>
  <c r="C490" i="17" s="1"/>
  <c r="J490" i="18"/>
  <c r="D490" i="17" s="1"/>
  <c r="K490" i="18"/>
  <c r="F490" i="17" s="1"/>
  <c r="L490" i="18"/>
  <c r="G490" i="17" s="1"/>
  <c r="M490" i="18"/>
  <c r="I490" i="17" s="1"/>
  <c r="N490" i="18"/>
  <c r="J490" i="17" s="1"/>
  <c r="O490" i="18"/>
  <c r="K490" i="17" s="1"/>
  <c r="P490" i="18"/>
  <c r="L490" i="17" s="1"/>
  <c r="T490" i="17" s="1"/>
  <c r="G491" i="18"/>
  <c r="B491" i="17" s="1"/>
  <c r="H491" i="18"/>
  <c r="E491" i="17" s="1"/>
  <c r="I491" i="18"/>
  <c r="C491" i="17" s="1"/>
  <c r="J491" i="18"/>
  <c r="D491" i="17" s="1"/>
  <c r="K491" i="18"/>
  <c r="F491" i="17" s="1"/>
  <c r="L491" i="18"/>
  <c r="G491" i="17" s="1"/>
  <c r="M491" i="18"/>
  <c r="I491" i="17" s="1"/>
  <c r="N491" i="18"/>
  <c r="J491" i="17" s="1"/>
  <c r="O491" i="18"/>
  <c r="K491" i="17" s="1"/>
  <c r="P491" i="18"/>
  <c r="L491" i="17" s="1"/>
  <c r="T491" i="17" s="1"/>
  <c r="G492" i="18"/>
  <c r="B492" i="17" s="1"/>
  <c r="H492" i="18"/>
  <c r="E492" i="17" s="1"/>
  <c r="I492" i="18"/>
  <c r="C492" i="17" s="1"/>
  <c r="J492" i="18"/>
  <c r="D492" i="17" s="1"/>
  <c r="K492" i="18"/>
  <c r="F492" i="17" s="1"/>
  <c r="L492" i="18"/>
  <c r="G492" i="17" s="1"/>
  <c r="M492" i="18"/>
  <c r="I492" i="17" s="1"/>
  <c r="N492" i="18"/>
  <c r="J492" i="17" s="1"/>
  <c r="O492" i="18"/>
  <c r="K492" i="17" s="1"/>
  <c r="P492" i="18"/>
  <c r="L492" i="17" s="1"/>
  <c r="T492" i="17" s="1"/>
  <c r="G493" i="18"/>
  <c r="B493" i="17" s="1"/>
  <c r="H493" i="18"/>
  <c r="E493" i="17" s="1"/>
  <c r="I493" i="18"/>
  <c r="C493" i="17" s="1"/>
  <c r="J493" i="18"/>
  <c r="D493" i="17" s="1"/>
  <c r="K493" i="18"/>
  <c r="F493" i="17" s="1"/>
  <c r="L493" i="18"/>
  <c r="G493" i="17" s="1"/>
  <c r="M493" i="18"/>
  <c r="I493" i="17" s="1"/>
  <c r="N493" i="18"/>
  <c r="J493" i="17" s="1"/>
  <c r="O493" i="18"/>
  <c r="K493" i="17" s="1"/>
  <c r="P493" i="18"/>
  <c r="L493" i="17" s="1"/>
  <c r="T493" i="17" s="1"/>
  <c r="G494" i="18"/>
  <c r="B494" i="17" s="1"/>
  <c r="H494" i="18"/>
  <c r="E494" i="17" s="1"/>
  <c r="I494" i="18"/>
  <c r="C494" i="17" s="1"/>
  <c r="J494" i="18"/>
  <c r="D494" i="17" s="1"/>
  <c r="K494" i="18"/>
  <c r="F494" i="17" s="1"/>
  <c r="L494" i="18"/>
  <c r="G494" i="17" s="1"/>
  <c r="M494" i="18"/>
  <c r="I494" i="17" s="1"/>
  <c r="N494" i="18"/>
  <c r="J494" i="17" s="1"/>
  <c r="O494" i="18"/>
  <c r="K494" i="17" s="1"/>
  <c r="P494" i="18"/>
  <c r="L494" i="17" s="1"/>
  <c r="T494" i="17" s="1"/>
  <c r="G495" i="18"/>
  <c r="B495" i="17" s="1"/>
  <c r="H495" i="18"/>
  <c r="E495" i="17" s="1"/>
  <c r="I495" i="18"/>
  <c r="C495" i="17" s="1"/>
  <c r="J495" i="18"/>
  <c r="D495" i="17" s="1"/>
  <c r="K495" i="18"/>
  <c r="F495" i="17" s="1"/>
  <c r="L495" i="18"/>
  <c r="G495" i="17" s="1"/>
  <c r="M495" i="18"/>
  <c r="I495" i="17" s="1"/>
  <c r="N495" i="18"/>
  <c r="J495" i="17" s="1"/>
  <c r="O495" i="18"/>
  <c r="K495" i="17" s="1"/>
  <c r="P495" i="18"/>
  <c r="L495" i="17" s="1"/>
  <c r="T495" i="17" s="1"/>
  <c r="G496" i="18"/>
  <c r="B496" i="17" s="1"/>
  <c r="H496" i="18"/>
  <c r="E496" i="17" s="1"/>
  <c r="I496" i="18"/>
  <c r="C496" i="17" s="1"/>
  <c r="J496" i="18"/>
  <c r="D496" i="17" s="1"/>
  <c r="K496" i="18"/>
  <c r="F496" i="17" s="1"/>
  <c r="L496" i="18"/>
  <c r="G496" i="17" s="1"/>
  <c r="M496" i="18"/>
  <c r="I496" i="17" s="1"/>
  <c r="N496" i="18"/>
  <c r="J496" i="17" s="1"/>
  <c r="O496" i="18"/>
  <c r="K496" i="17" s="1"/>
  <c r="P496" i="18"/>
  <c r="L496" i="17" s="1"/>
  <c r="T496" i="17" s="1"/>
  <c r="G497" i="18"/>
  <c r="B497" i="17" s="1"/>
  <c r="H497" i="18"/>
  <c r="E497" i="17" s="1"/>
  <c r="I497" i="18"/>
  <c r="C497" i="17" s="1"/>
  <c r="J497" i="18"/>
  <c r="D497" i="17" s="1"/>
  <c r="K497" i="18"/>
  <c r="F497" i="17" s="1"/>
  <c r="L497" i="18"/>
  <c r="G497" i="17" s="1"/>
  <c r="M497" i="18"/>
  <c r="I497" i="17" s="1"/>
  <c r="N497" i="18"/>
  <c r="J497" i="17" s="1"/>
  <c r="O497" i="18"/>
  <c r="K497" i="17" s="1"/>
  <c r="P497" i="18"/>
  <c r="L497" i="17" s="1"/>
  <c r="T497" i="17" s="1"/>
  <c r="G498" i="18"/>
  <c r="B498" i="17" s="1"/>
  <c r="H498" i="18"/>
  <c r="E498" i="17" s="1"/>
  <c r="I498" i="18"/>
  <c r="C498" i="17" s="1"/>
  <c r="J498" i="18"/>
  <c r="D498" i="17" s="1"/>
  <c r="K498" i="18"/>
  <c r="F498" i="17" s="1"/>
  <c r="L498" i="18"/>
  <c r="G498" i="17" s="1"/>
  <c r="M498" i="18"/>
  <c r="I498" i="17" s="1"/>
  <c r="N498" i="18"/>
  <c r="J498" i="17" s="1"/>
  <c r="O498" i="18"/>
  <c r="K498" i="17" s="1"/>
  <c r="P498" i="18"/>
  <c r="L498" i="17" s="1"/>
  <c r="T498" i="17" s="1"/>
  <c r="G499" i="18"/>
  <c r="B499" i="17" s="1"/>
  <c r="H499" i="18"/>
  <c r="E499" i="17" s="1"/>
  <c r="I499" i="18"/>
  <c r="C499" i="17" s="1"/>
  <c r="J499" i="18"/>
  <c r="D499" i="17" s="1"/>
  <c r="K499" i="18"/>
  <c r="F499" i="17" s="1"/>
  <c r="L499" i="18"/>
  <c r="G499" i="17" s="1"/>
  <c r="M499" i="18"/>
  <c r="I499" i="17" s="1"/>
  <c r="N499" i="18"/>
  <c r="J499" i="17" s="1"/>
  <c r="O499" i="18"/>
  <c r="K499" i="17" s="1"/>
  <c r="P499" i="18"/>
  <c r="L499" i="17" s="1"/>
  <c r="T499" i="17" s="1"/>
  <c r="G500" i="18"/>
  <c r="B500" i="17" s="1"/>
  <c r="H500" i="18"/>
  <c r="E500" i="17" s="1"/>
  <c r="I500" i="18"/>
  <c r="C500" i="17" s="1"/>
  <c r="J500" i="18"/>
  <c r="D500" i="17" s="1"/>
  <c r="K500" i="18"/>
  <c r="F500" i="17" s="1"/>
  <c r="L500" i="18"/>
  <c r="G500" i="17" s="1"/>
  <c r="M500" i="18"/>
  <c r="I500" i="17" s="1"/>
  <c r="N500" i="18"/>
  <c r="J500" i="17" s="1"/>
  <c r="O500" i="18"/>
  <c r="K500" i="17" s="1"/>
  <c r="P500" i="18"/>
  <c r="L500" i="17" s="1"/>
  <c r="T500" i="17" s="1"/>
  <c r="G6" i="18"/>
  <c r="B6" i="17" s="1"/>
  <c r="H6" i="18"/>
  <c r="E6" i="17" s="1"/>
  <c r="I6" i="18"/>
  <c r="C6" i="17" s="1"/>
  <c r="J6" i="18"/>
  <c r="D6" i="17" s="1"/>
  <c r="K6" i="18"/>
  <c r="F6" i="17" s="1"/>
  <c r="L6" i="18"/>
  <c r="G6" i="17" s="1"/>
  <c r="M6" i="18"/>
  <c r="I6" i="17" s="1"/>
  <c r="N6" i="18"/>
  <c r="J6" i="17" s="1"/>
  <c r="O6" i="18"/>
  <c r="K6" i="17" s="1"/>
  <c r="P6" i="18"/>
  <c r="L6" i="17" s="1"/>
  <c r="G7" i="18"/>
  <c r="B7" i="17" s="1"/>
  <c r="H7" i="18"/>
  <c r="E7" i="17" s="1"/>
  <c r="I7" i="18"/>
  <c r="C7" i="17" s="1"/>
  <c r="J7" i="18"/>
  <c r="D7" i="17" s="1"/>
  <c r="K7" i="18"/>
  <c r="F7" i="17" s="1"/>
  <c r="L7" i="18"/>
  <c r="G7" i="17" s="1"/>
  <c r="M7" i="18"/>
  <c r="I7" i="17" s="1"/>
  <c r="N7" i="18"/>
  <c r="J7" i="17" s="1"/>
  <c r="O7" i="18"/>
  <c r="K7" i="17" s="1"/>
  <c r="P7" i="18"/>
  <c r="L7" i="17" s="1"/>
  <c r="G8" i="18"/>
  <c r="B8" i="17" s="1"/>
  <c r="H8" i="18"/>
  <c r="E8" i="17" s="1"/>
  <c r="I8" i="18"/>
  <c r="C8" i="17" s="1"/>
  <c r="J8" i="18"/>
  <c r="D8" i="17" s="1"/>
  <c r="K8" i="18"/>
  <c r="F8" i="17" s="1"/>
  <c r="L8" i="18"/>
  <c r="G8" i="17" s="1"/>
  <c r="M8" i="18"/>
  <c r="I8" i="17" s="1"/>
  <c r="N8" i="18"/>
  <c r="J8" i="17" s="1"/>
  <c r="O8" i="18"/>
  <c r="K8" i="17" s="1"/>
  <c r="P8" i="18"/>
  <c r="L8" i="17" s="1"/>
  <c r="G9" i="18"/>
  <c r="B9" i="17" s="1"/>
  <c r="H9" i="18"/>
  <c r="E9" i="17" s="1"/>
  <c r="I9" i="18"/>
  <c r="C9" i="17" s="1"/>
  <c r="J9" i="18"/>
  <c r="D9" i="17" s="1"/>
  <c r="K9" i="18"/>
  <c r="F9" i="17" s="1"/>
  <c r="L9" i="18"/>
  <c r="G9" i="17" s="1"/>
  <c r="M9" i="18"/>
  <c r="I9" i="17" s="1"/>
  <c r="N9" i="18"/>
  <c r="J9" i="17" s="1"/>
  <c r="O9" i="18"/>
  <c r="K9" i="17" s="1"/>
  <c r="P9" i="18"/>
  <c r="L9" i="17" s="1"/>
  <c r="G10" i="18"/>
  <c r="B10" i="17" s="1"/>
  <c r="H10" i="18"/>
  <c r="E10" i="17" s="1"/>
  <c r="I10" i="18"/>
  <c r="C10" i="17" s="1"/>
  <c r="J10" i="18"/>
  <c r="D10" i="17" s="1"/>
  <c r="K10" i="18"/>
  <c r="F10" i="17" s="1"/>
  <c r="L10" i="18"/>
  <c r="G10" i="17" s="1"/>
  <c r="M10" i="18"/>
  <c r="I10" i="17" s="1"/>
  <c r="N10" i="18"/>
  <c r="J10" i="17" s="1"/>
  <c r="O10" i="18"/>
  <c r="K10" i="17" s="1"/>
  <c r="P10" i="18"/>
  <c r="L10" i="17" s="1"/>
  <c r="G11" i="18"/>
  <c r="B11" i="17" s="1"/>
  <c r="H11" i="18"/>
  <c r="E11" i="17" s="1"/>
  <c r="I11" i="18"/>
  <c r="C11" i="17" s="1"/>
  <c r="J11" i="18"/>
  <c r="D11" i="17" s="1"/>
  <c r="K11" i="18"/>
  <c r="F11" i="17" s="1"/>
  <c r="L11" i="18"/>
  <c r="G11" i="17" s="1"/>
  <c r="M11" i="18"/>
  <c r="I11" i="17" s="1"/>
  <c r="N11" i="18"/>
  <c r="J11" i="17" s="1"/>
  <c r="O11" i="18"/>
  <c r="K11" i="17" s="1"/>
  <c r="P11" i="18"/>
  <c r="L11" i="17" s="1"/>
  <c r="G12" i="18"/>
  <c r="B12" i="17" s="1"/>
  <c r="H12" i="18"/>
  <c r="E12" i="17" s="1"/>
  <c r="I12" i="18"/>
  <c r="C12" i="17" s="1"/>
  <c r="J12" i="18"/>
  <c r="D12" i="17" s="1"/>
  <c r="K12" i="18"/>
  <c r="F12" i="17" s="1"/>
  <c r="L12" i="18"/>
  <c r="G12" i="17" s="1"/>
  <c r="M12" i="18"/>
  <c r="I12" i="17" s="1"/>
  <c r="N12" i="18"/>
  <c r="J12" i="17" s="1"/>
  <c r="O12" i="18"/>
  <c r="K12" i="17" s="1"/>
  <c r="P12" i="18"/>
  <c r="L12" i="17" s="1"/>
  <c r="T12" i="17" s="1"/>
  <c r="G13" i="18"/>
  <c r="B13" i="17" s="1"/>
  <c r="H13" i="18"/>
  <c r="E13" i="17" s="1"/>
  <c r="I13" i="18"/>
  <c r="C13" i="17" s="1"/>
  <c r="J13" i="18"/>
  <c r="D13" i="17" s="1"/>
  <c r="K13" i="18"/>
  <c r="F13" i="17" s="1"/>
  <c r="L13" i="18"/>
  <c r="G13" i="17" s="1"/>
  <c r="M13" i="18"/>
  <c r="I13" i="17" s="1"/>
  <c r="N13" i="18"/>
  <c r="J13" i="17" s="1"/>
  <c r="O13" i="18"/>
  <c r="K13" i="17" s="1"/>
  <c r="P13" i="18"/>
  <c r="L13" i="17" s="1"/>
  <c r="T13" i="17" s="1"/>
  <c r="G14" i="18"/>
  <c r="B14" i="17" s="1"/>
  <c r="H14" i="18"/>
  <c r="E14" i="17" s="1"/>
  <c r="I14" i="18"/>
  <c r="C14" i="17" s="1"/>
  <c r="J14" i="18"/>
  <c r="D14" i="17" s="1"/>
  <c r="K14" i="18"/>
  <c r="F14" i="17" s="1"/>
  <c r="L14" i="18"/>
  <c r="G14" i="17" s="1"/>
  <c r="M14" i="18"/>
  <c r="I14" i="17" s="1"/>
  <c r="N14" i="18"/>
  <c r="J14" i="17" s="1"/>
  <c r="O14" i="18"/>
  <c r="K14" i="17" s="1"/>
  <c r="P14" i="18"/>
  <c r="L14" i="17" s="1"/>
  <c r="T14" i="17" s="1"/>
  <c r="G15" i="18"/>
  <c r="B15" i="17" s="1"/>
  <c r="H15" i="18"/>
  <c r="E15" i="17" s="1"/>
  <c r="I15" i="18"/>
  <c r="C15" i="17" s="1"/>
  <c r="J15" i="18"/>
  <c r="D15" i="17" s="1"/>
  <c r="K15" i="18"/>
  <c r="F15" i="17" s="1"/>
  <c r="L15" i="18"/>
  <c r="G15" i="17" s="1"/>
  <c r="M15" i="18"/>
  <c r="I15" i="17" s="1"/>
  <c r="N15" i="18"/>
  <c r="J15" i="17" s="1"/>
  <c r="O15" i="18"/>
  <c r="K15" i="17" s="1"/>
  <c r="P15" i="18"/>
  <c r="L15" i="17" s="1"/>
  <c r="T15" i="17" s="1"/>
  <c r="G16" i="18"/>
  <c r="B16" i="17" s="1"/>
  <c r="H16" i="18"/>
  <c r="E16" i="17" s="1"/>
  <c r="I16" i="18"/>
  <c r="C16" i="17" s="1"/>
  <c r="J16" i="18"/>
  <c r="D16" i="17" s="1"/>
  <c r="K16" i="18"/>
  <c r="F16" i="17" s="1"/>
  <c r="L16" i="18"/>
  <c r="G16" i="17" s="1"/>
  <c r="M16" i="18"/>
  <c r="I16" i="17" s="1"/>
  <c r="N16" i="18"/>
  <c r="J16" i="17" s="1"/>
  <c r="O16" i="18"/>
  <c r="K16" i="17" s="1"/>
  <c r="P16" i="18"/>
  <c r="L16" i="17" s="1"/>
  <c r="T16" i="17" s="1"/>
  <c r="G17" i="18"/>
  <c r="B17" i="17" s="1"/>
  <c r="H17" i="18"/>
  <c r="E17" i="17" s="1"/>
  <c r="I17" i="18"/>
  <c r="C17" i="17" s="1"/>
  <c r="J17" i="18"/>
  <c r="D17" i="17" s="1"/>
  <c r="K17" i="18"/>
  <c r="F17" i="17" s="1"/>
  <c r="L17" i="18"/>
  <c r="G17" i="17" s="1"/>
  <c r="M17" i="18"/>
  <c r="I17" i="17" s="1"/>
  <c r="N17" i="18"/>
  <c r="J17" i="17" s="1"/>
  <c r="O17" i="18"/>
  <c r="K17" i="17" s="1"/>
  <c r="P17" i="18"/>
  <c r="L17" i="17" s="1"/>
  <c r="T17" i="17" s="1"/>
  <c r="G18" i="18"/>
  <c r="B18" i="17" s="1"/>
  <c r="H18" i="18"/>
  <c r="E18" i="17" s="1"/>
  <c r="I18" i="18"/>
  <c r="C18" i="17" s="1"/>
  <c r="J18" i="18"/>
  <c r="D18" i="17" s="1"/>
  <c r="K18" i="18"/>
  <c r="F18" i="17" s="1"/>
  <c r="L18" i="18"/>
  <c r="G18" i="17" s="1"/>
  <c r="M18" i="18"/>
  <c r="I18" i="17" s="1"/>
  <c r="N18" i="18"/>
  <c r="J18" i="17" s="1"/>
  <c r="O18" i="18"/>
  <c r="K18" i="17" s="1"/>
  <c r="P18" i="18"/>
  <c r="L18" i="17" s="1"/>
  <c r="T18" i="17" s="1"/>
  <c r="G19" i="18"/>
  <c r="B19" i="17" s="1"/>
  <c r="H19" i="18"/>
  <c r="E19" i="17" s="1"/>
  <c r="I19" i="18"/>
  <c r="C19" i="17" s="1"/>
  <c r="J19" i="18"/>
  <c r="D19" i="17" s="1"/>
  <c r="K19" i="18"/>
  <c r="F19" i="17" s="1"/>
  <c r="L19" i="18"/>
  <c r="G19" i="17" s="1"/>
  <c r="M19" i="18"/>
  <c r="I19" i="17" s="1"/>
  <c r="N19" i="18"/>
  <c r="J19" i="17" s="1"/>
  <c r="O19" i="18"/>
  <c r="K19" i="17" s="1"/>
  <c r="P19" i="18"/>
  <c r="L19" i="17" s="1"/>
  <c r="T19" i="17" s="1"/>
  <c r="G20" i="18"/>
  <c r="B20" i="17" s="1"/>
  <c r="H20" i="18"/>
  <c r="E20" i="17" s="1"/>
  <c r="I20" i="18"/>
  <c r="C20" i="17" s="1"/>
  <c r="J20" i="18"/>
  <c r="D20" i="17" s="1"/>
  <c r="K20" i="18"/>
  <c r="F20" i="17" s="1"/>
  <c r="L20" i="18"/>
  <c r="G20" i="17" s="1"/>
  <c r="M20" i="18"/>
  <c r="I20" i="17" s="1"/>
  <c r="N20" i="18"/>
  <c r="J20" i="17" s="1"/>
  <c r="O20" i="18"/>
  <c r="K20" i="17" s="1"/>
  <c r="P20" i="18"/>
  <c r="L20" i="17" s="1"/>
  <c r="T20" i="17" s="1"/>
  <c r="G21" i="18"/>
  <c r="B21" i="17" s="1"/>
  <c r="H21" i="18"/>
  <c r="E21" i="17" s="1"/>
  <c r="I21" i="18"/>
  <c r="C21" i="17" s="1"/>
  <c r="J21" i="18"/>
  <c r="D21" i="17" s="1"/>
  <c r="K21" i="18"/>
  <c r="F21" i="17" s="1"/>
  <c r="L21" i="18"/>
  <c r="G21" i="17" s="1"/>
  <c r="M21" i="18"/>
  <c r="I21" i="17" s="1"/>
  <c r="N21" i="18"/>
  <c r="J21" i="17" s="1"/>
  <c r="O21" i="18"/>
  <c r="K21" i="17" s="1"/>
  <c r="P21" i="18"/>
  <c r="L21" i="17" s="1"/>
  <c r="T21" i="17" s="1"/>
  <c r="G22" i="18"/>
  <c r="B22" i="17" s="1"/>
  <c r="H22" i="18"/>
  <c r="E22" i="17" s="1"/>
  <c r="I22" i="18"/>
  <c r="C22" i="17" s="1"/>
  <c r="J22" i="18"/>
  <c r="D22" i="17" s="1"/>
  <c r="K22" i="18"/>
  <c r="F22" i="17" s="1"/>
  <c r="L22" i="18"/>
  <c r="G22" i="17" s="1"/>
  <c r="M22" i="18"/>
  <c r="I22" i="17" s="1"/>
  <c r="N22" i="18"/>
  <c r="J22" i="17" s="1"/>
  <c r="O22" i="18"/>
  <c r="K22" i="17" s="1"/>
  <c r="P22" i="18"/>
  <c r="L22" i="17" s="1"/>
  <c r="T22" i="17" s="1"/>
  <c r="G23" i="18"/>
  <c r="B23" i="17" s="1"/>
  <c r="H23" i="18"/>
  <c r="E23" i="17" s="1"/>
  <c r="I23" i="18"/>
  <c r="C23" i="17" s="1"/>
  <c r="J23" i="18"/>
  <c r="D23" i="17" s="1"/>
  <c r="K23" i="18"/>
  <c r="F23" i="17" s="1"/>
  <c r="L23" i="18"/>
  <c r="G23" i="17" s="1"/>
  <c r="M23" i="18"/>
  <c r="I23" i="17" s="1"/>
  <c r="N23" i="18"/>
  <c r="J23" i="17" s="1"/>
  <c r="O23" i="18"/>
  <c r="K23" i="17" s="1"/>
  <c r="P23" i="18"/>
  <c r="L23" i="17" s="1"/>
  <c r="T23" i="17" s="1"/>
  <c r="G24" i="18"/>
  <c r="B24" i="17" s="1"/>
  <c r="H24" i="18"/>
  <c r="E24" i="17" s="1"/>
  <c r="I24" i="18"/>
  <c r="C24" i="17" s="1"/>
  <c r="J24" i="18"/>
  <c r="D24" i="17" s="1"/>
  <c r="K24" i="18"/>
  <c r="F24" i="17" s="1"/>
  <c r="L24" i="18"/>
  <c r="G24" i="17" s="1"/>
  <c r="M24" i="18"/>
  <c r="I24" i="17" s="1"/>
  <c r="N24" i="18"/>
  <c r="J24" i="17" s="1"/>
  <c r="O24" i="18"/>
  <c r="K24" i="17" s="1"/>
  <c r="P24" i="18"/>
  <c r="L24" i="17" s="1"/>
  <c r="T24" i="17" s="1"/>
  <c r="G25" i="18"/>
  <c r="B25" i="17" s="1"/>
  <c r="H25" i="18"/>
  <c r="E25" i="17" s="1"/>
  <c r="I25" i="18"/>
  <c r="C25" i="17" s="1"/>
  <c r="J25" i="18"/>
  <c r="D25" i="17" s="1"/>
  <c r="K25" i="18"/>
  <c r="F25" i="17" s="1"/>
  <c r="L25" i="18"/>
  <c r="G25" i="17" s="1"/>
  <c r="M25" i="18"/>
  <c r="I25" i="17" s="1"/>
  <c r="N25" i="18"/>
  <c r="J25" i="17" s="1"/>
  <c r="O25" i="18"/>
  <c r="K25" i="17" s="1"/>
  <c r="P25" i="18"/>
  <c r="L25" i="17" s="1"/>
  <c r="T25" i="17" s="1"/>
  <c r="G26" i="18"/>
  <c r="B26" i="17" s="1"/>
  <c r="H26" i="18"/>
  <c r="E26" i="17" s="1"/>
  <c r="I26" i="18"/>
  <c r="C26" i="17" s="1"/>
  <c r="J26" i="18"/>
  <c r="D26" i="17" s="1"/>
  <c r="K26" i="18"/>
  <c r="F26" i="17" s="1"/>
  <c r="L26" i="18"/>
  <c r="G26" i="17" s="1"/>
  <c r="M26" i="18"/>
  <c r="I26" i="17" s="1"/>
  <c r="N26" i="18"/>
  <c r="J26" i="17" s="1"/>
  <c r="O26" i="18"/>
  <c r="K26" i="17" s="1"/>
  <c r="P26" i="18"/>
  <c r="L26" i="17" s="1"/>
  <c r="T26" i="17" s="1"/>
  <c r="G27" i="18"/>
  <c r="B27" i="17" s="1"/>
  <c r="H27" i="18"/>
  <c r="E27" i="17" s="1"/>
  <c r="I27" i="18"/>
  <c r="C27" i="17" s="1"/>
  <c r="J27" i="18"/>
  <c r="D27" i="17" s="1"/>
  <c r="K27" i="18"/>
  <c r="F27" i="17" s="1"/>
  <c r="L27" i="18"/>
  <c r="G27" i="17" s="1"/>
  <c r="M27" i="18"/>
  <c r="I27" i="17" s="1"/>
  <c r="N27" i="18"/>
  <c r="J27" i="17" s="1"/>
  <c r="O27" i="18"/>
  <c r="K27" i="17" s="1"/>
  <c r="P27" i="18"/>
  <c r="L27" i="17" s="1"/>
  <c r="T27" i="17" s="1"/>
  <c r="G28" i="18"/>
  <c r="B28" i="17" s="1"/>
  <c r="H28" i="18"/>
  <c r="E28" i="17" s="1"/>
  <c r="I28" i="18"/>
  <c r="C28" i="17" s="1"/>
  <c r="J28" i="18"/>
  <c r="D28" i="17" s="1"/>
  <c r="K28" i="18"/>
  <c r="F28" i="17" s="1"/>
  <c r="L28" i="18"/>
  <c r="G28" i="17" s="1"/>
  <c r="M28" i="18"/>
  <c r="I28" i="17" s="1"/>
  <c r="N28" i="18"/>
  <c r="J28" i="17" s="1"/>
  <c r="O28" i="18"/>
  <c r="K28" i="17" s="1"/>
  <c r="P28" i="18"/>
  <c r="L28" i="17" s="1"/>
  <c r="T28" i="17" s="1"/>
  <c r="G29" i="18"/>
  <c r="B29" i="17" s="1"/>
  <c r="H29" i="18"/>
  <c r="E29" i="17" s="1"/>
  <c r="I29" i="18"/>
  <c r="C29" i="17" s="1"/>
  <c r="J29" i="18"/>
  <c r="D29" i="17" s="1"/>
  <c r="K29" i="18"/>
  <c r="F29" i="17" s="1"/>
  <c r="L29" i="18"/>
  <c r="G29" i="17" s="1"/>
  <c r="M29" i="18"/>
  <c r="I29" i="17" s="1"/>
  <c r="N29" i="18"/>
  <c r="J29" i="17" s="1"/>
  <c r="O29" i="18"/>
  <c r="K29" i="17" s="1"/>
  <c r="P29" i="18"/>
  <c r="L29" i="17" s="1"/>
  <c r="T29" i="17" s="1"/>
  <c r="G30" i="18"/>
  <c r="B30" i="17" s="1"/>
  <c r="H30" i="18"/>
  <c r="E30" i="17" s="1"/>
  <c r="I30" i="18"/>
  <c r="C30" i="17" s="1"/>
  <c r="J30" i="18"/>
  <c r="D30" i="17" s="1"/>
  <c r="K30" i="18"/>
  <c r="F30" i="17" s="1"/>
  <c r="L30" i="18"/>
  <c r="G30" i="17" s="1"/>
  <c r="M30" i="18"/>
  <c r="I30" i="17" s="1"/>
  <c r="N30" i="18"/>
  <c r="J30" i="17" s="1"/>
  <c r="O30" i="18"/>
  <c r="K30" i="17" s="1"/>
  <c r="P30" i="18"/>
  <c r="L30" i="17" s="1"/>
  <c r="T30" i="17" s="1"/>
  <c r="G31" i="18"/>
  <c r="B31" i="17" s="1"/>
  <c r="H31" i="18"/>
  <c r="E31" i="17" s="1"/>
  <c r="I31" i="18"/>
  <c r="C31" i="17" s="1"/>
  <c r="J31" i="18"/>
  <c r="D31" i="17" s="1"/>
  <c r="K31" i="18"/>
  <c r="F31" i="17" s="1"/>
  <c r="L31" i="18"/>
  <c r="G31" i="17" s="1"/>
  <c r="M31" i="18"/>
  <c r="I31" i="17" s="1"/>
  <c r="N31" i="18"/>
  <c r="J31" i="17" s="1"/>
  <c r="O31" i="18"/>
  <c r="K31" i="17" s="1"/>
  <c r="P31" i="18"/>
  <c r="L31" i="17" s="1"/>
  <c r="T31" i="17" s="1"/>
  <c r="G32" i="18"/>
  <c r="B32" i="17" s="1"/>
  <c r="H32" i="18"/>
  <c r="E32" i="17" s="1"/>
  <c r="I32" i="18"/>
  <c r="C32" i="17" s="1"/>
  <c r="J32" i="18"/>
  <c r="D32" i="17" s="1"/>
  <c r="K32" i="18"/>
  <c r="F32" i="17" s="1"/>
  <c r="L32" i="18"/>
  <c r="G32" i="17" s="1"/>
  <c r="M32" i="18"/>
  <c r="I32" i="17" s="1"/>
  <c r="N32" i="18"/>
  <c r="J32" i="17" s="1"/>
  <c r="O32" i="18"/>
  <c r="K32" i="17" s="1"/>
  <c r="P32" i="18"/>
  <c r="L32" i="17" s="1"/>
  <c r="T32" i="17" s="1"/>
  <c r="G33" i="18"/>
  <c r="B33" i="17" s="1"/>
  <c r="H33" i="18"/>
  <c r="E33" i="17" s="1"/>
  <c r="I33" i="18"/>
  <c r="C33" i="17" s="1"/>
  <c r="J33" i="18"/>
  <c r="D33" i="17" s="1"/>
  <c r="K33" i="18"/>
  <c r="F33" i="17" s="1"/>
  <c r="L33" i="18"/>
  <c r="G33" i="17" s="1"/>
  <c r="M33" i="18"/>
  <c r="I33" i="17" s="1"/>
  <c r="N33" i="18"/>
  <c r="J33" i="17" s="1"/>
  <c r="O33" i="18"/>
  <c r="K33" i="17" s="1"/>
  <c r="P33" i="18"/>
  <c r="L33" i="17" s="1"/>
  <c r="T33" i="17" s="1"/>
  <c r="G34" i="18"/>
  <c r="B34" i="17" s="1"/>
  <c r="H34" i="18"/>
  <c r="E34" i="17" s="1"/>
  <c r="I34" i="18"/>
  <c r="C34" i="17" s="1"/>
  <c r="J34" i="18"/>
  <c r="D34" i="17" s="1"/>
  <c r="K34" i="18"/>
  <c r="F34" i="17" s="1"/>
  <c r="L34" i="18"/>
  <c r="G34" i="17" s="1"/>
  <c r="M34" i="18"/>
  <c r="I34" i="17" s="1"/>
  <c r="N34" i="18"/>
  <c r="J34" i="17" s="1"/>
  <c r="O34" i="18"/>
  <c r="K34" i="17" s="1"/>
  <c r="P34" i="18"/>
  <c r="L34" i="17" s="1"/>
  <c r="T34" i="17" s="1"/>
  <c r="G35" i="18"/>
  <c r="B35" i="17" s="1"/>
  <c r="H35" i="18"/>
  <c r="E35" i="17" s="1"/>
  <c r="I35" i="18"/>
  <c r="C35" i="17" s="1"/>
  <c r="J35" i="18"/>
  <c r="D35" i="17" s="1"/>
  <c r="K35" i="18"/>
  <c r="F35" i="17" s="1"/>
  <c r="L35" i="18"/>
  <c r="G35" i="17" s="1"/>
  <c r="M35" i="18"/>
  <c r="I35" i="17" s="1"/>
  <c r="N35" i="18"/>
  <c r="J35" i="17" s="1"/>
  <c r="O35" i="18"/>
  <c r="K35" i="17" s="1"/>
  <c r="P35" i="18"/>
  <c r="L35" i="17" s="1"/>
  <c r="T35" i="17" s="1"/>
  <c r="G36" i="18"/>
  <c r="B36" i="17" s="1"/>
  <c r="H36" i="18"/>
  <c r="E36" i="17" s="1"/>
  <c r="I36" i="18"/>
  <c r="C36" i="17" s="1"/>
  <c r="J36" i="18"/>
  <c r="D36" i="17" s="1"/>
  <c r="K36" i="18"/>
  <c r="F36" i="17" s="1"/>
  <c r="L36" i="18"/>
  <c r="G36" i="17" s="1"/>
  <c r="M36" i="18"/>
  <c r="I36" i="17" s="1"/>
  <c r="N36" i="18"/>
  <c r="J36" i="17" s="1"/>
  <c r="O36" i="18"/>
  <c r="K36" i="17" s="1"/>
  <c r="P36" i="18"/>
  <c r="L36" i="17" s="1"/>
  <c r="T36" i="17" s="1"/>
  <c r="G37" i="18"/>
  <c r="B37" i="17" s="1"/>
  <c r="H37" i="18"/>
  <c r="E37" i="17" s="1"/>
  <c r="I37" i="18"/>
  <c r="C37" i="17" s="1"/>
  <c r="J37" i="18"/>
  <c r="D37" i="17" s="1"/>
  <c r="K37" i="18"/>
  <c r="F37" i="17" s="1"/>
  <c r="L37" i="18"/>
  <c r="G37" i="17" s="1"/>
  <c r="M37" i="18"/>
  <c r="I37" i="17" s="1"/>
  <c r="N37" i="18"/>
  <c r="J37" i="17" s="1"/>
  <c r="O37" i="18"/>
  <c r="K37" i="17" s="1"/>
  <c r="P37" i="18"/>
  <c r="L37" i="17" s="1"/>
  <c r="T37" i="17" s="1"/>
  <c r="G38" i="18"/>
  <c r="B38" i="17" s="1"/>
  <c r="H38" i="18"/>
  <c r="E38" i="17" s="1"/>
  <c r="I38" i="18"/>
  <c r="C38" i="17" s="1"/>
  <c r="J38" i="18"/>
  <c r="D38" i="17" s="1"/>
  <c r="K38" i="18"/>
  <c r="F38" i="17" s="1"/>
  <c r="L38" i="18"/>
  <c r="G38" i="17" s="1"/>
  <c r="M38" i="18"/>
  <c r="I38" i="17" s="1"/>
  <c r="N38" i="18"/>
  <c r="J38" i="17" s="1"/>
  <c r="O38" i="18"/>
  <c r="K38" i="17" s="1"/>
  <c r="P38" i="18"/>
  <c r="L38" i="17" s="1"/>
  <c r="T38" i="17" s="1"/>
  <c r="G39" i="18"/>
  <c r="B39" i="17" s="1"/>
  <c r="H39" i="18"/>
  <c r="E39" i="17" s="1"/>
  <c r="I39" i="18"/>
  <c r="C39" i="17" s="1"/>
  <c r="J39" i="18"/>
  <c r="D39" i="17" s="1"/>
  <c r="K39" i="18"/>
  <c r="F39" i="17" s="1"/>
  <c r="L39" i="18"/>
  <c r="G39" i="17" s="1"/>
  <c r="M39" i="18"/>
  <c r="I39" i="17" s="1"/>
  <c r="N39" i="18"/>
  <c r="J39" i="17" s="1"/>
  <c r="O39" i="18"/>
  <c r="K39" i="17" s="1"/>
  <c r="P39" i="18"/>
  <c r="L39" i="17" s="1"/>
  <c r="T39" i="17" s="1"/>
  <c r="G40" i="18"/>
  <c r="B40" i="17" s="1"/>
  <c r="H40" i="18"/>
  <c r="E40" i="17" s="1"/>
  <c r="I40" i="18"/>
  <c r="C40" i="17" s="1"/>
  <c r="J40" i="18"/>
  <c r="D40" i="17" s="1"/>
  <c r="K40" i="18"/>
  <c r="F40" i="17" s="1"/>
  <c r="L40" i="18"/>
  <c r="G40" i="17" s="1"/>
  <c r="M40" i="18"/>
  <c r="I40" i="17" s="1"/>
  <c r="N40" i="18"/>
  <c r="J40" i="17" s="1"/>
  <c r="O40" i="18"/>
  <c r="K40" i="17" s="1"/>
  <c r="P40" i="18"/>
  <c r="L40" i="17" s="1"/>
  <c r="T40" i="17" s="1"/>
  <c r="G41" i="18"/>
  <c r="B41" i="17" s="1"/>
  <c r="H41" i="18"/>
  <c r="E41" i="17" s="1"/>
  <c r="I41" i="18"/>
  <c r="C41" i="17" s="1"/>
  <c r="J41" i="18"/>
  <c r="D41" i="17" s="1"/>
  <c r="K41" i="18"/>
  <c r="F41" i="17" s="1"/>
  <c r="L41" i="18"/>
  <c r="G41" i="17" s="1"/>
  <c r="M41" i="18"/>
  <c r="I41" i="17" s="1"/>
  <c r="N41" i="18"/>
  <c r="J41" i="17" s="1"/>
  <c r="O41" i="18"/>
  <c r="K41" i="17" s="1"/>
  <c r="P41" i="18"/>
  <c r="L41" i="17" s="1"/>
  <c r="T41" i="17" s="1"/>
  <c r="G42" i="18"/>
  <c r="B42" i="17" s="1"/>
  <c r="H42" i="18"/>
  <c r="E42" i="17" s="1"/>
  <c r="I42" i="18"/>
  <c r="C42" i="17" s="1"/>
  <c r="J42" i="18"/>
  <c r="D42" i="17" s="1"/>
  <c r="K42" i="18"/>
  <c r="F42" i="17" s="1"/>
  <c r="L42" i="18"/>
  <c r="G42" i="17" s="1"/>
  <c r="M42" i="18"/>
  <c r="I42" i="17" s="1"/>
  <c r="N42" i="18"/>
  <c r="J42" i="17" s="1"/>
  <c r="O42" i="18"/>
  <c r="K42" i="17" s="1"/>
  <c r="P42" i="18"/>
  <c r="L42" i="17" s="1"/>
  <c r="T42" i="17" s="1"/>
  <c r="G43" i="18"/>
  <c r="B43" i="17" s="1"/>
  <c r="H43" i="18"/>
  <c r="E43" i="17" s="1"/>
  <c r="I43" i="18"/>
  <c r="C43" i="17" s="1"/>
  <c r="J43" i="18"/>
  <c r="D43" i="17" s="1"/>
  <c r="K43" i="18"/>
  <c r="F43" i="17" s="1"/>
  <c r="L43" i="18"/>
  <c r="G43" i="17" s="1"/>
  <c r="M43" i="18"/>
  <c r="I43" i="17" s="1"/>
  <c r="N43" i="18"/>
  <c r="J43" i="17" s="1"/>
  <c r="O43" i="18"/>
  <c r="K43" i="17" s="1"/>
  <c r="P43" i="18"/>
  <c r="L43" i="17" s="1"/>
  <c r="T43" i="17" s="1"/>
  <c r="G44" i="18"/>
  <c r="B44" i="17" s="1"/>
  <c r="H44" i="18"/>
  <c r="E44" i="17" s="1"/>
  <c r="I44" i="18"/>
  <c r="C44" i="17" s="1"/>
  <c r="J44" i="18"/>
  <c r="D44" i="17" s="1"/>
  <c r="K44" i="18"/>
  <c r="F44" i="17" s="1"/>
  <c r="L44" i="18"/>
  <c r="G44" i="17" s="1"/>
  <c r="M44" i="18"/>
  <c r="I44" i="17" s="1"/>
  <c r="N44" i="18"/>
  <c r="J44" i="17" s="1"/>
  <c r="O44" i="18"/>
  <c r="K44" i="17" s="1"/>
  <c r="P44" i="18"/>
  <c r="L44" i="17" s="1"/>
  <c r="T44" i="17" s="1"/>
  <c r="G45" i="18"/>
  <c r="B45" i="17" s="1"/>
  <c r="H45" i="18"/>
  <c r="E45" i="17" s="1"/>
  <c r="I45" i="18"/>
  <c r="C45" i="17" s="1"/>
  <c r="J45" i="18"/>
  <c r="D45" i="17" s="1"/>
  <c r="K45" i="18"/>
  <c r="F45" i="17" s="1"/>
  <c r="L45" i="18"/>
  <c r="G45" i="17" s="1"/>
  <c r="M45" i="18"/>
  <c r="I45" i="17" s="1"/>
  <c r="N45" i="18"/>
  <c r="J45" i="17" s="1"/>
  <c r="O45" i="18"/>
  <c r="K45" i="17" s="1"/>
  <c r="P45" i="18"/>
  <c r="L45" i="17" s="1"/>
  <c r="T45" i="17" s="1"/>
  <c r="G46" i="18"/>
  <c r="B46" i="17" s="1"/>
  <c r="H46" i="18"/>
  <c r="E46" i="17" s="1"/>
  <c r="I46" i="18"/>
  <c r="C46" i="17" s="1"/>
  <c r="J46" i="18"/>
  <c r="D46" i="17" s="1"/>
  <c r="K46" i="18"/>
  <c r="F46" i="17" s="1"/>
  <c r="L46" i="18"/>
  <c r="G46" i="17" s="1"/>
  <c r="M46" i="18"/>
  <c r="I46" i="17" s="1"/>
  <c r="N46" i="18"/>
  <c r="J46" i="17" s="1"/>
  <c r="O46" i="18"/>
  <c r="K46" i="17" s="1"/>
  <c r="P46" i="18"/>
  <c r="L46" i="17" s="1"/>
  <c r="T46" i="17" s="1"/>
  <c r="G47" i="18"/>
  <c r="B47" i="17" s="1"/>
  <c r="H47" i="18"/>
  <c r="E47" i="17" s="1"/>
  <c r="I47" i="18"/>
  <c r="C47" i="17" s="1"/>
  <c r="J47" i="18"/>
  <c r="D47" i="17" s="1"/>
  <c r="K47" i="18"/>
  <c r="F47" i="17" s="1"/>
  <c r="L47" i="18"/>
  <c r="G47" i="17" s="1"/>
  <c r="M47" i="18"/>
  <c r="I47" i="17" s="1"/>
  <c r="N47" i="18"/>
  <c r="J47" i="17" s="1"/>
  <c r="O47" i="18"/>
  <c r="K47" i="17" s="1"/>
  <c r="P47" i="18"/>
  <c r="L47" i="17" s="1"/>
  <c r="T47" i="17" s="1"/>
  <c r="G48" i="18"/>
  <c r="B48" i="17" s="1"/>
  <c r="H48" i="18"/>
  <c r="E48" i="17" s="1"/>
  <c r="I48" i="18"/>
  <c r="C48" i="17" s="1"/>
  <c r="J48" i="18"/>
  <c r="D48" i="17" s="1"/>
  <c r="K48" i="18"/>
  <c r="F48" i="17" s="1"/>
  <c r="L48" i="18"/>
  <c r="G48" i="17" s="1"/>
  <c r="M48" i="18"/>
  <c r="I48" i="17" s="1"/>
  <c r="N48" i="18"/>
  <c r="J48" i="17" s="1"/>
  <c r="O48" i="18"/>
  <c r="K48" i="17" s="1"/>
  <c r="P48" i="18"/>
  <c r="L48" i="17" s="1"/>
  <c r="T48" i="17" s="1"/>
  <c r="G49" i="18"/>
  <c r="B49" i="17" s="1"/>
  <c r="H49" i="18"/>
  <c r="E49" i="17" s="1"/>
  <c r="I49" i="18"/>
  <c r="C49" i="17" s="1"/>
  <c r="J49" i="18"/>
  <c r="D49" i="17" s="1"/>
  <c r="K49" i="18"/>
  <c r="F49" i="17" s="1"/>
  <c r="L49" i="18"/>
  <c r="G49" i="17" s="1"/>
  <c r="M49" i="18"/>
  <c r="I49" i="17" s="1"/>
  <c r="N49" i="18"/>
  <c r="J49" i="17" s="1"/>
  <c r="O49" i="18"/>
  <c r="K49" i="17" s="1"/>
  <c r="P49" i="18"/>
  <c r="L49" i="17" s="1"/>
  <c r="T49" i="17" s="1"/>
  <c r="G50" i="18"/>
  <c r="B50" i="17" s="1"/>
  <c r="H50" i="18"/>
  <c r="E50" i="17" s="1"/>
  <c r="I50" i="18"/>
  <c r="C50" i="17" s="1"/>
  <c r="J50" i="18"/>
  <c r="D50" i="17" s="1"/>
  <c r="K50" i="18"/>
  <c r="F50" i="17" s="1"/>
  <c r="L50" i="18"/>
  <c r="G50" i="17" s="1"/>
  <c r="M50" i="18"/>
  <c r="I50" i="17" s="1"/>
  <c r="N50" i="18"/>
  <c r="J50" i="17" s="1"/>
  <c r="O50" i="18"/>
  <c r="K50" i="17" s="1"/>
  <c r="P50" i="18"/>
  <c r="L50" i="17" s="1"/>
  <c r="T50" i="17" s="1"/>
  <c r="G51" i="18"/>
  <c r="B51" i="17" s="1"/>
  <c r="H51" i="18"/>
  <c r="E51" i="17" s="1"/>
  <c r="I51" i="18"/>
  <c r="C51" i="17" s="1"/>
  <c r="J51" i="18"/>
  <c r="D51" i="17" s="1"/>
  <c r="K51" i="18"/>
  <c r="F51" i="17" s="1"/>
  <c r="L51" i="18"/>
  <c r="G51" i="17" s="1"/>
  <c r="M51" i="18"/>
  <c r="I51" i="17" s="1"/>
  <c r="N51" i="18"/>
  <c r="J51" i="17" s="1"/>
  <c r="O51" i="18"/>
  <c r="K51" i="17" s="1"/>
  <c r="P51" i="18"/>
  <c r="L51" i="17" s="1"/>
  <c r="T51" i="17" s="1"/>
  <c r="G52" i="18"/>
  <c r="B52" i="17" s="1"/>
  <c r="H52" i="18"/>
  <c r="E52" i="17" s="1"/>
  <c r="I52" i="18"/>
  <c r="C52" i="17" s="1"/>
  <c r="J52" i="18"/>
  <c r="D52" i="17" s="1"/>
  <c r="K52" i="18"/>
  <c r="F52" i="17" s="1"/>
  <c r="L52" i="18"/>
  <c r="G52" i="17" s="1"/>
  <c r="M52" i="18"/>
  <c r="I52" i="17" s="1"/>
  <c r="N52" i="18"/>
  <c r="J52" i="17" s="1"/>
  <c r="O52" i="18"/>
  <c r="K52" i="17" s="1"/>
  <c r="P52" i="18"/>
  <c r="L52" i="17" s="1"/>
  <c r="T52" i="17" s="1"/>
  <c r="G53" i="18"/>
  <c r="B53" i="17" s="1"/>
  <c r="H53" i="18"/>
  <c r="E53" i="17" s="1"/>
  <c r="I53" i="18"/>
  <c r="C53" i="17" s="1"/>
  <c r="J53" i="18"/>
  <c r="D53" i="17" s="1"/>
  <c r="K53" i="18"/>
  <c r="F53" i="17" s="1"/>
  <c r="L53" i="18"/>
  <c r="G53" i="17" s="1"/>
  <c r="M53" i="18"/>
  <c r="I53" i="17" s="1"/>
  <c r="N53" i="18"/>
  <c r="J53" i="17" s="1"/>
  <c r="O53" i="18"/>
  <c r="K53" i="17" s="1"/>
  <c r="P53" i="18"/>
  <c r="L53" i="17" s="1"/>
  <c r="T53" i="17" s="1"/>
  <c r="G54" i="18"/>
  <c r="B54" i="17" s="1"/>
  <c r="H54" i="18"/>
  <c r="E54" i="17" s="1"/>
  <c r="I54" i="18"/>
  <c r="C54" i="17" s="1"/>
  <c r="J54" i="18"/>
  <c r="D54" i="17" s="1"/>
  <c r="K54" i="18"/>
  <c r="F54" i="17" s="1"/>
  <c r="L54" i="18"/>
  <c r="G54" i="17" s="1"/>
  <c r="M54" i="18"/>
  <c r="I54" i="17" s="1"/>
  <c r="N54" i="18"/>
  <c r="J54" i="17" s="1"/>
  <c r="O54" i="18"/>
  <c r="K54" i="17" s="1"/>
  <c r="P54" i="18"/>
  <c r="L54" i="17" s="1"/>
  <c r="T54" i="17" s="1"/>
  <c r="G55" i="18"/>
  <c r="B55" i="17" s="1"/>
  <c r="H55" i="18"/>
  <c r="E55" i="17" s="1"/>
  <c r="I55" i="18"/>
  <c r="C55" i="17" s="1"/>
  <c r="J55" i="18"/>
  <c r="D55" i="17" s="1"/>
  <c r="K55" i="18"/>
  <c r="F55" i="17" s="1"/>
  <c r="L55" i="18"/>
  <c r="G55" i="17" s="1"/>
  <c r="M55" i="18"/>
  <c r="I55" i="17" s="1"/>
  <c r="N55" i="18"/>
  <c r="J55" i="17" s="1"/>
  <c r="O55" i="18"/>
  <c r="K55" i="17" s="1"/>
  <c r="P55" i="18"/>
  <c r="L55" i="17" s="1"/>
  <c r="T55" i="17" s="1"/>
  <c r="G56" i="18"/>
  <c r="B56" i="17" s="1"/>
  <c r="H56" i="18"/>
  <c r="E56" i="17" s="1"/>
  <c r="I56" i="18"/>
  <c r="C56" i="17" s="1"/>
  <c r="J56" i="18"/>
  <c r="D56" i="17" s="1"/>
  <c r="K56" i="18"/>
  <c r="F56" i="17" s="1"/>
  <c r="L56" i="18"/>
  <c r="G56" i="17" s="1"/>
  <c r="M56" i="18"/>
  <c r="I56" i="17" s="1"/>
  <c r="N56" i="18"/>
  <c r="J56" i="17" s="1"/>
  <c r="O56" i="18"/>
  <c r="K56" i="17" s="1"/>
  <c r="P56" i="18"/>
  <c r="L56" i="17" s="1"/>
  <c r="T56" i="17" s="1"/>
  <c r="G57" i="18"/>
  <c r="B57" i="17" s="1"/>
  <c r="H57" i="18"/>
  <c r="E57" i="17" s="1"/>
  <c r="I57" i="18"/>
  <c r="C57" i="17" s="1"/>
  <c r="J57" i="18"/>
  <c r="D57" i="17" s="1"/>
  <c r="K57" i="18"/>
  <c r="F57" i="17" s="1"/>
  <c r="L57" i="18"/>
  <c r="G57" i="17" s="1"/>
  <c r="M57" i="18"/>
  <c r="I57" i="17" s="1"/>
  <c r="N57" i="18"/>
  <c r="J57" i="17" s="1"/>
  <c r="O57" i="18"/>
  <c r="K57" i="17" s="1"/>
  <c r="P57" i="18"/>
  <c r="L57" i="17" s="1"/>
  <c r="T57" i="17" s="1"/>
  <c r="G58" i="18"/>
  <c r="B58" i="17" s="1"/>
  <c r="H58" i="18"/>
  <c r="E58" i="17" s="1"/>
  <c r="I58" i="18"/>
  <c r="C58" i="17" s="1"/>
  <c r="J58" i="18"/>
  <c r="D58" i="17" s="1"/>
  <c r="K58" i="18"/>
  <c r="F58" i="17" s="1"/>
  <c r="L58" i="18"/>
  <c r="G58" i="17" s="1"/>
  <c r="M58" i="18"/>
  <c r="I58" i="17" s="1"/>
  <c r="N58" i="18"/>
  <c r="J58" i="17" s="1"/>
  <c r="O58" i="18"/>
  <c r="K58" i="17" s="1"/>
  <c r="P58" i="18"/>
  <c r="L58" i="17" s="1"/>
  <c r="T58" i="17" s="1"/>
  <c r="G59" i="18"/>
  <c r="B59" i="17" s="1"/>
  <c r="H59" i="18"/>
  <c r="E59" i="17" s="1"/>
  <c r="I59" i="18"/>
  <c r="C59" i="17" s="1"/>
  <c r="J59" i="18"/>
  <c r="D59" i="17" s="1"/>
  <c r="K59" i="18"/>
  <c r="F59" i="17" s="1"/>
  <c r="L59" i="18"/>
  <c r="G59" i="17" s="1"/>
  <c r="M59" i="18"/>
  <c r="I59" i="17" s="1"/>
  <c r="N59" i="18"/>
  <c r="J59" i="17" s="1"/>
  <c r="O59" i="18"/>
  <c r="K59" i="17" s="1"/>
  <c r="P59" i="18"/>
  <c r="L59" i="17" s="1"/>
  <c r="T59" i="17" s="1"/>
  <c r="G60" i="18"/>
  <c r="B60" i="17" s="1"/>
  <c r="H60" i="18"/>
  <c r="E60" i="17" s="1"/>
  <c r="I60" i="18"/>
  <c r="C60" i="17" s="1"/>
  <c r="J60" i="18"/>
  <c r="D60" i="17" s="1"/>
  <c r="K60" i="18"/>
  <c r="F60" i="17" s="1"/>
  <c r="L60" i="18"/>
  <c r="G60" i="17" s="1"/>
  <c r="M60" i="18"/>
  <c r="I60" i="17" s="1"/>
  <c r="N60" i="18"/>
  <c r="J60" i="17" s="1"/>
  <c r="O60" i="18"/>
  <c r="K60" i="17" s="1"/>
  <c r="P60" i="18"/>
  <c r="L60" i="17" s="1"/>
  <c r="T60" i="17" s="1"/>
  <c r="G61" i="18"/>
  <c r="B61" i="17" s="1"/>
  <c r="H61" i="18"/>
  <c r="E61" i="17" s="1"/>
  <c r="I61" i="18"/>
  <c r="C61" i="17" s="1"/>
  <c r="J61" i="18"/>
  <c r="D61" i="17" s="1"/>
  <c r="K61" i="18"/>
  <c r="F61" i="17" s="1"/>
  <c r="L61" i="18"/>
  <c r="G61" i="17" s="1"/>
  <c r="M61" i="18"/>
  <c r="I61" i="17" s="1"/>
  <c r="N61" i="18"/>
  <c r="J61" i="17" s="1"/>
  <c r="O61" i="18"/>
  <c r="K61" i="17" s="1"/>
  <c r="P61" i="18"/>
  <c r="L61" i="17" s="1"/>
  <c r="T61" i="17" s="1"/>
  <c r="G62" i="18"/>
  <c r="B62" i="17" s="1"/>
  <c r="H62" i="18"/>
  <c r="E62" i="17" s="1"/>
  <c r="I62" i="18"/>
  <c r="C62" i="17" s="1"/>
  <c r="J62" i="18"/>
  <c r="D62" i="17" s="1"/>
  <c r="K62" i="18"/>
  <c r="F62" i="17" s="1"/>
  <c r="L62" i="18"/>
  <c r="G62" i="17" s="1"/>
  <c r="M62" i="18"/>
  <c r="I62" i="17" s="1"/>
  <c r="N62" i="18"/>
  <c r="J62" i="17" s="1"/>
  <c r="O62" i="18"/>
  <c r="K62" i="17" s="1"/>
  <c r="P62" i="18"/>
  <c r="L62" i="17" s="1"/>
  <c r="T62" i="17" s="1"/>
  <c r="G63" i="18"/>
  <c r="B63" i="17" s="1"/>
  <c r="H63" i="18"/>
  <c r="E63" i="17" s="1"/>
  <c r="I63" i="18"/>
  <c r="C63" i="17" s="1"/>
  <c r="J63" i="18"/>
  <c r="D63" i="17" s="1"/>
  <c r="K63" i="18"/>
  <c r="F63" i="17" s="1"/>
  <c r="L63" i="18"/>
  <c r="G63" i="17" s="1"/>
  <c r="M63" i="18"/>
  <c r="I63" i="17" s="1"/>
  <c r="N63" i="18"/>
  <c r="J63" i="17" s="1"/>
  <c r="O63" i="18"/>
  <c r="K63" i="17" s="1"/>
  <c r="P63" i="18"/>
  <c r="L63" i="17" s="1"/>
  <c r="T63" i="17" s="1"/>
  <c r="G64" i="18"/>
  <c r="B64" i="17" s="1"/>
  <c r="H64" i="18"/>
  <c r="E64" i="17" s="1"/>
  <c r="I64" i="18"/>
  <c r="C64" i="17" s="1"/>
  <c r="J64" i="18"/>
  <c r="D64" i="17" s="1"/>
  <c r="K64" i="18"/>
  <c r="F64" i="17" s="1"/>
  <c r="L64" i="18"/>
  <c r="G64" i="17" s="1"/>
  <c r="M64" i="18"/>
  <c r="I64" i="17" s="1"/>
  <c r="N64" i="18"/>
  <c r="J64" i="17" s="1"/>
  <c r="O64" i="18"/>
  <c r="K64" i="17" s="1"/>
  <c r="P64" i="18"/>
  <c r="L64" i="17" s="1"/>
  <c r="T64" i="17" s="1"/>
  <c r="G65" i="18"/>
  <c r="B65" i="17" s="1"/>
  <c r="H65" i="18"/>
  <c r="E65" i="17" s="1"/>
  <c r="I65" i="18"/>
  <c r="C65" i="17" s="1"/>
  <c r="J65" i="18"/>
  <c r="D65" i="17" s="1"/>
  <c r="K65" i="18"/>
  <c r="F65" i="17" s="1"/>
  <c r="L65" i="18"/>
  <c r="G65" i="17" s="1"/>
  <c r="M65" i="18"/>
  <c r="I65" i="17" s="1"/>
  <c r="N65" i="18"/>
  <c r="J65" i="17" s="1"/>
  <c r="O65" i="18"/>
  <c r="K65" i="17" s="1"/>
  <c r="P65" i="18"/>
  <c r="L65" i="17" s="1"/>
  <c r="T65" i="17" s="1"/>
  <c r="G66" i="18"/>
  <c r="B66" i="17" s="1"/>
  <c r="H66" i="18"/>
  <c r="E66" i="17" s="1"/>
  <c r="I66" i="18"/>
  <c r="C66" i="17" s="1"/>
  <c r="J66" i="18"/>
  <c r="D66" i="17" s="1"/>
  <c r="K66" i="18"/>
  <c r="F66" i="17" s="1"/>
  <c r="L66" i="18"/>
  <c r="G66" i="17" s="1"/>
  <c r="M66" i="18"/>
  <c r="I66" i="17" s="1"/>
  <c r="N66" i="18"/>
  <c r="J66" i="17" s="1"/>
  <c r="O66" i="18"/>
  <c r="K66" i="17" s="1"/>
  <c r="P66" i="18"/>
  <c r="L66" i="17" s="1"/>
  <c r="T66" i="17" s="1"/>
  <c r="G67" i="18"/>
  <c r="B67" i="17" s="1"/>
  <c r="H67" i="18"/>
  <c r="E67" i="17" s="1"/>
  <c r="I67" i="18"/>
  <c r="C67" i="17" s="1"/>
  <c r="J67" i="18"/>
  <c r="D67" i="17" s="1"/>
  <c r="K67" i="18"/>
  <c r="F67" i="17" s="1"/>
  <c r="L67" i="18"/>
  <c r="G67" i="17" s="1"/>
  <c r="M67" i="18"/>
  <c r="I67" i="17" s="1"/>
  <c r="N67" i="18"/>
  <c r="J67" i="17" s="1"/>
  <c r="O67" i="18"/>
  <c r="K67" i="17" s="1"/>
  <c r="P67" i="18"/>
  <c r="L67" i="17" s="1"/>
  <c r="T67" i="17" s="1"/>
  <c r="G68" i="18"/>
  <c r="B68" i="17" s="1"/>
  <c r="H68" i="18"/>
  <c r="E68" i="17" s="1"/>
  <c r="I68" i="18"/>
  <c r="C68" i="17" s="1"/>
  <c r="J68" i="18"/>
  <c r="D68" i="17" s="1"/>
  <c r="K68" i="18"/>
  <c r="F68" i="17" s="1"/>
  <c r="L68" i="18"/>
  <c r="G68" i="17" s="1"/>
  <c r="M68" i="18"/>
  <c r="I68" i="17" s="1"/>
  <c r="N68" i="18"/>
  <c r="J68" i="17" s="1"/>
  <c r="O68" i="18"/>
  <c r="K68" i="17" s="1"/>
  <c r="P68" i="18"/>
  <c r="L68" i="17" s="1"/>
  <c r="T68" i="17" s="1"/>
  <c r="G69" i="18"/>
  <c r="B69" i="17" s="1"/>
  <c r="H69" i="18"/>
  <c r="E69" i="17" s="1"/>
  <c r="I69" i="18"/>
  <c r="C69" i="17" s="1"/>
  <c r="J69" i="18"/>
  <c r="D69" i="17" s="1"/>
  <c r="K69" i="18"/>
  <c r="F69" i="17" s="1"/>
  <c r="L69" i="18"/>
  <c r="G69" i="17" s="1"/>
  <c r="M69" i="18"/>
  <c r="I69" i="17" s="1"/>
  <c r="N69" i="18"/>
  <c r="J69" i="17" s="1"/>
  <c r="O69" i="18"/>
  <c r="K69" i="17" s="1"/>
  <c r="P69" i="18"/>
  <c r="L69" i="17" s="1"/>
  <c r="T69" i="17" s="1"/>
  <c r="G70" i="18"/>
  <c r="B70" i="17" s="1"/>
  <c r="H70" i="18"/>
  <c r="E70" i="17" s="1"/>
  <c r="I70" i="18"/>
  <c r="C70" i="17" s="1"/>
  <c r="J70" i="18"/>
  <c r="D70" i="17" s="1"/>
  <c r="K70" i="18"/>
  <c r="F70" i="17" s="1"/>
  <c r="L70" i="18"/>
  <c r="G70" i="17" s="1"/>
  <c r="M70" i="18"/>
  <c r="I70" i="17" s="1"/>
  <c r="N70" i="18"/>
  <c r="J70" i="17" s="1"/>
  <c r="O70" i="18"/>
  <c r="K70" i="17" s="1"/>
  <c r="P70" i="18"/>
  <c r="L70" i="17" s="1"/>
  <c r="T70" i="17" s="1"/>
  <c r="G71" i="18"/>
  <c r="B71" i="17" s="1"/>
  <c r="H71" i="18"/>
  <c r="E71" i="17" s="1"/>
  <c r="I71" i="18"/>
  <c r="C71" i="17" s="1"/>
  <c r="J71" i="18"/>
  <c r="D71" i="17" s="1"/>
  <c r="K71" i="18"/>
  <c r="F71" i="17" s="1"/>
  <c r="L71" i="18"/>
  <c r="G71" i="17" s="1"/>
  <c r="M71" i="18"/>
  <c r="I71" i="17" s="1"/>
  <c r="N71" i="18"/>
  <c r="J71" i="17" s="1"/>
  <c r="O71" i="18"/>
  <c r="K71" i="17" s="1"/>
  <c r="P71" i="18"/>
  <c r="L71" i="17" s="1"/>
  <c r="T71" i="17" s="1"/>
  <c r="G72" i="18"/>
  <c r="B72" i="17" s="1"/>
  <c r="H72" i="18"/>
  <c r="E72" i="17" s="1"/>
  <c r="I72" i="18"/>
  <c r="C72" i="17" s="1"/>
  <c r="J72" i="18"/>
  <c r="D72" i="17" s="1"/>
  <c r="K72" i="18"/>
  <c r="F72" i="17" s="1"/>
  <c r="L72" i="18"/>
  <c r="G72" i="17" s="1"/>
  <c r="M72" i="18"/>
  <c r="I72" i="17" s="1"/>
  <c r="N72" i="18"/>
  <c r="J72" i="17" s="1"/>
  <c r="O72" i="18"/>
  <c r="K72" i="17" s="1"/>
  <c r="P72" i="18"/>
  <c r="L72" i="17" s="1"/>
  <c r="T72" i="17" s="1"/>
  <c r="G73" i="18"/>
  <c r="B73" i="17" s="1"/>
  <c r="H73" i="18"/>
  <c r="E73" i="17" s="1"/>
  <c r="I73" i="18"/>
  <c r="C73" i="17" s="1"/>
  <c r="J73" i="18"/>
  <c r="D73" i="17" s="1"/>
  <c r="K73" i="18"/>
  <c r="F73" i="17" s="1"/>
  <c r="L73" i="18"/>
  <c r="G73" i="17" s="1"/>
  <c r="M73" i="18"/>
  <c r="I73" i="17" s="1"/>
  <c r="N73" i="18"/>
  <c r="J73" i="17" s="1"/>
  <c r="O73" i="18"/>
  <c r="K73" i="17" s="1"/>
  <c r="P73" i="18"/>
  <c r="L73" i="17" s="1"/>
  <c r="T73" i="17" s="1"/>
  <c r="G74" i="18"/>
  <c r="B74" i="17" s="1"/>
  <c r="H74" i="18"/>
  <c r="E74" i="17" s="1"/>
  <c r="I74" i="18"/>
  <c r="C74" i="17" s="1"/>
  <c r="J74" i="18"/>
  <c r="D74" i="17" s="1"/>
  <c r="K74" i="18"/>
  <c r="F74" i="17" s="1"/>
  <c r="L74" i="18"/>
  <c r="G74" i="17" s="1"/>
  <c r="M74" i="18"/>
  <c r="I74" i="17" s="1"/>
  <c r="N74" i="18"/>
  <c r="J74" i="17" s="1"/>
  <c r="O74" i="18"/>
  <c r="K74" i="17" s="1"/>
  <c r="P74" i="18"/>
  <c r="L74" i="17" s="1"/>
  <c r="T74" i="17" s="1"/>
  <c r="G75" i="18"/>
  <c r="B75" i="17" s="1"/>
  <c r="H75" i="18"/>
  <c r="E75" i="17" s="1"/>
  <c r="I75" i="18"/>
  <c r="C75" i="17" s="1"/>
  <c r="J75" i="18"/>
  <c r="D75" i="17" s="1"/>
  <c r="K75" i="18"/>
  <c r="F75" i="17" s="1"/>
  <c r="L75" i="18"/>
  <c r="G75" i="17" s="1"/>
  <c r="M75" i="18"/>
  <c r="I75" i="17" s="1"/>
  <c r="N75" i="18"/>
  <c r="J75" i="17" s="1"/>
  <c r="O75" i="18"/>
  <c r="K75" i="17" s="1"/>
  <c r="P75" i="18"/>
  <c r="L75" i="17" s="1"/>
  <c r="T75" i="17" s="1"/>
  <c r="G76" i="18"/>
  <c r="B76" i="17" s="1"/>
  <c r="H76" i="18"/>
  <c r="E76" i="17" s="1"/>
  <c r="I76" i="18"/>
  <c r="C76" i="17" s="1"/>
  <c r="J76" i="18"/>
  <c r="D76" i="17" s="1"/>
  <c r="K76" i="18"/>
  <c r="F76" i="17" s="1"/>
  <c r="L76" i="18"/>
  <c r="G76" i="17" s="1"/>
  <c r="M76" i="18"/>
  <c r="I76" i="17" s="1"/>
  <c r="N76" i="18"/>
  <c r="J76" i="17" s="1"/>
  <c r="O76" i="18"/>
  <c r="K76" i="17" s="1"/>
  <c r="P76" i="18"/>
  <c r="L76" i="17" s="1"/>
  <c r="T76" i="17" s="1"/>
  <c r="G77" i="18"/>
  <c r="B77" i="17" s="1"/>
  <c r="H77" i="18"/>
  <c r="E77" i="17" s="1"/>
  <c r="I77" i="18"/>
  <c r="C77" i="17" s="1"/>
  <c r="J77" i="18"/>
  <c r="D77" i="17" s="1"/>
  <c r="K77" i="18"/>
  <c r="F77" i="17" s="1"/>
  <c r="L77" i="18"/>
  <c r="G77" i="17" s="1"/>
  <c r="M77" i="18"/>
  <c r="I77" i="17" s="1"/>
  <c r="N77" i="18"/>
  <c r="J77" i="17" s="1"/>
  <c r="O77" i="18"/>
  <c r="K77" i="17" s="1"/>
  <c r="P77" i="18"/>
  <c r="L77" i="17" s="1"/>
  <c r="T77" i="17" s="1"/>
  <c r="G78" i="18"/>
  <c r="B78" i="17" s="1"/>
  <c r="H78" i="18"/>
  <c r="E78" i="17" s="1"/>
  <c r="I78" i="18"/>
  <c r="C78" i="17" s="1"/>
  <c r="J78" i="18"/>
  <c r="D78" i="17" s="1"/>
  <c r="K78" i="18"/>
  <c r="F78" i="17" s="1"/>
  <c r="L78" i="18"/>
  <c r="G78" i="17" s="1"/>
  <c r="M78" i="18"/>
  <c r="I78" i="17" s="1"/>
  <c r="N78" i="18"/>
  <c r="J78" i="17" s="1"/>
  <c r="O78" i="18"/>
  <c r="K78" i="17" s="1"/>
  <c r="P78" i="18"/>
  <c r="L78" i="17" s="1"/>
  <c r="T78" i="17" s="1"/>
  <c r="G79" i="18"/>
  <c r="B79" i="17" s="1"/>
  <c r="H79" i="18"/>
  <c r="E79" i="17" s="1"/>
  <c r="I79" i="18"/>
  <c r="C79" i="17" s="1"/>
  <c r="J79" i="18"/>
  <c r="D79" i="17" s="1"/>
  <c r="K79" i="18"/>
  <c r="F79" i="17" s="1"/>
  <c r="L79" i="18"/>
  <c r="G79" i="17" s="1"/>
  <c r="M79" i="18"/>
  <c r="I79" i="17" s="1"/>
  <c r="N79" i="18"/>
  <c r="J79" i="17" s="1"/>
  <c r="O79" i="18"/>
  <c r="K79" i="17" s="1"/>
  <c r="P79" i="18"/>
  <c r="L79" i="17" s="1"/>
  <c r="T79" i="17" s="1"/>
  <c r="G80" i="18"/>
  <c r="B80" i="17" s="1"/>
  <c r="H80" i="18"/>
  <c r="E80" i="17" s="1"/>
  <c r="I80" i="18"/>
  <c r="C80" i="17" s="1"/>
  <c r="J80" i="18"/>
  <c r="D80" i="17" s="1"/>
  <c r="K80" i="18"/>
  <c r="F80" i="17" s="1"/>
  <c r="L80" i="18"/>
  <c r="G80" i="17" s="1"/>
  <c r="M80" i="18"/>
  <c r="I80" i="17" s="1"/>
  <c r="N80" i="18"/>
  <c r="J80" i="17" s="1"/>
  <c r="O80" i="18"/>
  <c r="K80" i="17" s="1"/>
  <c r="P80" i="18"/>
  <c r="L80" i="17" s="1"/>
  <c r="T80" i="17" s="1"/>
  <c r="G81" i="18"/>
  <c r="B81" i="17" s="1"/>
  <c r="H81" i="18"/>
  <c r="E81" i="17" s="1"/>
  <c r="I81" i="18"/>
  <c r="C81" i="17" s="1"/>
  <c r="J81" i="18"/>
  <c r="D81" i="17" s="1"/>
  <c r="K81" i="18"/>
  <c r="F81" i="17" s="1"/>
  <c r="L81" i="18"/>
  <c r="G81" i="17" s="1"/>
  <c r="M81" i="18"/>
  <c r="I81" i="17" s="1"/>
  <c r="N81" i="18"/>
  <c r="J81" i="17" s="1"/>
  <c r="O81" i="18"/>
  <c r="K81" i="17" s="1"/>
  <c r="P81" i="18"/>
  <c r="L81" i="17" s="1"/>
  <c r="T81" i="17" s="1"/>
  <c r="G82" i="18"/>
  <c r="B82" i="17" s="1"/>
  <c r="H82" i="18"/>
  <c r="E82" i="17" s="1"/>
  <c r="I82" i="18"/>
  <c r="C82" i="17" s="1"/>
  <c r="J82" i="18"/>
  <c r="D82" i="17" s="1"/>
  <c r="K82" i="18"/>
  <c r="F82" i="17" s="1"/>
  <c r="L82" i="18"/>
  <c r="G82" i="17" s="1"/>
  <c r="M82" i="18"/>
  <c r="I82" i="17" s="1"/>
  <c r="N82" i="18"/>
  <c r="J82" i="17" s="1"/>
  <c r="O82" i="18"/>
  <c r="K82" i="17" s="1"/>
  <c r="P82" i="18"/>
  <c r="L82" i="17" s="1"/>
  <c r="T82" i="17" s="1"/>
  <c r="G83" i="18"/>
  <c r="B83" i="17" s="1"/>
  <c r="H83" i="18"/>
  <c r="E83" i="17" s="1"/>
  <c r="I83" i="18"/>
  <c r="C83" i="17" s="1"/>
  <c r="J83" i="18"/>
  <c r="D83" i="17" s="1"/>
  <c r="K83" i="18"/>
  <c r="F83" i="17" s="1"/>
  <c r="L83" i="18"/>
  <c r="G83" i="17" s="1"/>
  <c r="M83" i="18"/>
  <c r="I83" i="17" s="1"/>
  <c r="N83" i="18"/>
  <c r="J83" i="17" s="1"/>
  <c r="O83" i="18"/>
  <c r="K83" i="17" s="1"/>
  <c r="P83" i="18"/>
  <c r="L83" i="17" s="1"/>
  <c r="T83" i="17" s="1"/>
  <c r="G84" i="18"/>
  <c r="B84" i="17" s="1"/>
  <c r="H84" i="18"/>
  <c r="E84" i="17" s="1"/>
  <c r="I84" i="18"/>
  <c r="C84" i="17" s="1"/>
  <c r="J84" i="18"/>
  <c r="D84" i="17" s="1"/>
  <c r="K84" i="18"/>
  <c r="F84" i="17" s="1"/>
  <c r="L84" i="18"/>
  <c r="G84" i="17" s="1"/>
  <c r="M84" i="18"/>
  <c r="I84" i="17" s="1"/>
  <c r="N84" i="18"/>
  <c r="J84" i="17" s="1"/>
  <c r="O84" i="18"/>
  <c r="K84" i="17" s="1"/>
  <c r="P84" i="18"/>
  <c r="L84" i="17" s="1"/>
  <c r="T84" i="17" s="1"/>
  <c r="G85" i="18"/>
  <c r="B85" i="17" s="1"/>
  <c r="H85" i="18"/>
  <c r="E85" i="17" s="1"/>
  <c r="I85" i="18"/>
  <c r="C85" i="17" s="1"/>
  <c r="J85" i="18"/>
  <c r="D85" i="17" s="1"/>
  <c r="K85" i="18"/>
  <c r="F85" i="17" s="1"/>
  <c r="L85" i="18"/>
  <c r="G85" i="17" s="1"/>
  <c r="M85" i="18"/>
  <c r="I85" i="17" s="1"/>
  <c r="N85" i="18"/>
  <c r="J85" i="17" s="1"/>
  <c r="O85" i="18"/>
  <c r="K85" i="17" s="1"/>
  <c r="P85" i="18"/>
  <c r="L85" i="17" s="1"/>
  <c r="T85" i="17" s="1"/>
  <c r="G86" i="18"/>
  <c r="B86" i="17" s="1"/>
  <c r="H86" i="18"/>
  <c r="E86" i="17" s="1"/>
  <c r="I86" i="18"/>
  <c r="C86" i="17" s="1"/>
  <c r="J86" i="18"/>
  <c r="D86" i="17" s="1"/>
  <c r="K86" i="18"/>
  <c r="F86" i="17" s="1"/>
  <c r="L86" i="18"/>
  <c r="G86" i="17" s="1"/>
  <c r="M86" i="18"/>
  <c r="I86" i="17" s="1"/>
  <c r="N86" i="18"/>
  <c r="J86" i="17" s="1"/>
  <c r="O86" i="18"/>
  <c r="K86" i="17" s="1"/>
  <c r="P86" i="18"/>
  <c r="L86" i="17" s="1"/>
  <c r="T86" i="17" s="1"/>
  <c r="G87" i="18"/>
  <c r="B87" i="17" s="1"/>
  <c r="H87" i="18"/>
  <c r="E87" i="17" s="1"/>
  <c r="I87" i="18"/>
  <c r="C87" i="17" s="1"/>
  <c r="J87" i="18"/>
  <c r="D87" i="17" s="1"/>
  <c r="K87" i="18"/>
  <c r="F87" i="17" s="1"/>
  <c r="L87" i="18"/>
  <c r="G87" i="17" s="1"/>
  <c r="M87" i="18"/>
  <c r="I87" i="17" s="1"/>
  <c r="N87" i="18"/>
  <c r="J87" i="17" s="1"/>
  <c r="O87" i="18"/>
  <c r="K87" i="17" s="1"/>
  <c r="P87" i="18"/>
  <c r="L87" i="17" s="1"/>
  <c r="T87" i="17" s="1"/>
  <c r="G88" i="18"/>
  <c r="B88" i="17" s="1"/>
  <c r="H88" i="18"/>
  <c r="E88" i="17" s="1"/>
  <c r="I88" i="18"/>
  <c r="C88" i="17" s="1"/>
  <c r="J88" i="18"/>
  <c r="D88" i="17" s="1"/>
  <c r="K88" i="18"/>
  <c r="F88" i="17" s="1"/>
  <c r="L88" i="18"/>
  <c r="G88" i="17" s="1"/>
  <c r="M88" i="18"/>
  <c r="I88" i="17" s="1"/>
  <c r="N88" i="18"/>
  <c r="J88" i="17" s="1"/>
  <c r="O88" i="18"/>
  <c r="K88" i="17" s="1"/>
  <c r="P88" i="18"/>
  <c r="L88" i="17" s="1"/>
  <c r="T88" i="17" s="1"/>
  <c r="G89" i="18"/>
  <c r="B89" i="17" s="1"/>
  <c r="H89" i="18"/>
  <c r="E89" i="17" s="1"/>
  <c r="I89" i="18"/>
  <c r="C89" i="17" s="1"/>
  <c r="J89" i="18"/>
  <c r="D89" i="17" s="1"/>
  <c r="K89" i="18"/>
  <c r="F89" i="17" s="1"/>
  <c r="L89" i="18"/>
  <c r="G89" i="17" s="1"/>
  <c r="M89" i="18"/>
  <c r="I89" i="17" s="1"/>
  <c r="N89" i="18"/>
  <c r="J89" i="17" s="1"/>
  <c r="O89" i="18"/>
  <c r="K89" i="17" s="1"/>
  <c r="P89" i="18"/>
  <c r="L89" i="17" s="1"/>
  <c r="T89" i="17" s="1"/>
  <c r="G90" i="18"/>
  <c r="B90" i="17" s="1"/>
  <c r="H90" i="18"/>
  <c r="E90" i="17" s="1"/>
  <c r="I90" i="18"/>
  <c r="C90" i="17" s="1"/>
  <c r="J90" i="18"/>
  <c r="D90" i="17" s="1"/>
  <c r="K90" i="18"/>
  <c r="F90" i="17" s="1"/>
  <c r="L90" i="18"/>
  <c r="G90" i="17" s="1"/>
  <c r="M90" i="18"/>
  <c r="I90" i="17" s="1"/>
  <c r="N90" i="18"/>
  <c r="J90" i="17" s="1"/>
  <c r="O90" i="18"/>
  <c r="K90" i="17" s="1"/>
  <c r="P90" i="18"/>
  <c r="L90" i="17" s="1"/>
  <c r="T90" i="17" s="1"/>
  <c r="G91" i="18"/>
  <c r="B91" i="17" s="1"/>
  <c r="H91" i="18"/>
  <c r="E91" i="17" s="1"/>
  <c r="I91" i="18"/>
  <c r="C91" i="17" s="1"/>
  <c r="J91" i="18"/>
  <c r="D91" i="17" s="1"/>
  <c r="K91" i="18"/>
  <c r="F91" i="17" s="1"/>
  <c r="L91" i="18"/>
  <c r="G91" i="17" s="1"/>
  <c r="M91" i="18"/>
  <c r="I91" i="17" s="1"/>
  <c r="N91" i="18"/>
  <c r="J91" i="17" s="1"/>
  <c r="O91" i="18"/>
  <c r="K91" i="17" s="1"/>
  <c r="P91" i="18"/>
  <c r="L91" i="17" s="1"/>
  <c r="T91" i="17" s="1"/>
  <c r="G92" i="18"/>
  <c r="B92" i="17" s="1"/>
  <c r="H92" i="18"/>
  <c r="E92" i="17" s="1"/>
  <c r="I92" i="18"/>
  <c r="C92" i="17" s="1"/>
  <c r="J92" i="18"/>
  <c r="D92" i="17" s="1"/>
  <c r="K92" i="18"/>
  <c r="F92" i="17" s="1"/>
  <c r="L92" i="18"/>
  <c r="G92" i="17" s="1"/>
  <c r="M92" i="18"/>
  <c r="I92" i="17" s="1"/>
  <c r="N92" i="18"/>
  <c r="J92" i="17" s="1"/>
  <c r="O92" i="18"/>
  <c r="K92" i="17" s="1"/>
  <c r="P92" i="18"/>
  <c r="L92" i="17" s="1"/>
  <c r="T92" i="17" s="1"/>
  <c r="G93" i="18"/>
  <c r="B93" i="17" s="1"/>
  <c r="H93" i="18"/>
  <c r="E93" i="17" s="1"/>
  <c r="I93" i="18"/>
  <c r="C93" i="17" s="1"/>
  <c r="J93" i="18"/>
  <c r="D93" i="17" s="1"/>
  <c r="K93" i="18"/>
  <c r="F93" i="17" s="1"/>
  <c r="L93" i="18"/>
  <c r="G93" i="17" s="1"/>
  <c r="M93" i="18"/>
  <c r="I93" i="17" s="1"/>
  <c r="N93" i="18"/>
  <c r="J93" i="17" s="1"/>
  <c r="O93" i="18"/>
  <c r="K93" i="17" s="1"/>
  <c r="P93" i="18"/>
  <c r="L93" i="17" s="1"/>
  <c r="T93" i="17" s="1"/>
  <c r="G94" i="18"/>
  <c r="B94" i="17" s="1"/>
  <c r="H94" i="18"/>
  <c r="E94" i="17" s="1"/>
  <c r="I94" i="18"/>
  <c r="C94" i="17" s="1"/>
  <c r="J94" i="18"/>
  <c r="D94" i="17" s="1"/>
  <c r="K94" i="18"/>
  <c r="F94" i="17" s="1"/>
  <c r="L94" i="18"/>
  <c r="G94" i="17" s="1"/>
  <c r="M94" i="18"/>
  <c r="I94" i="17" s="1"/>
  <c r="N94" i="18"/>
  <c r="J94" i="17" s="1"/>
  <c r="O94" i="18"/>
  <c r="K94" i="17" s="1"/>
  <c r="P94" i="18"/>
  <c r="L94" i="17" s="1"/>
  <c r="T94" i="17" s="1"/>
  <c r="G95" i="18"/>
  <c r="B95" i="17" s="1"/>
  <c r="H95" i="18"/>
  <c r="E95" i="17" s="1"/>
  <c r="I95" i="18"/>
  <c r="C95" i="17" s="1"/>
  <c r="J95" i="18"/>
  <c r="D95" i="17" s="1"/>
  <c r="K95" i="18"/>
  <c r="F95" i="17" s="1"/>
  <c r="L95" i="18"/>
  <c r="G95" i="17" s="1"/>
  <c r="M95" i="18"/>
  <c r="I95" i="17" s="1"/>
  <c r="N95" i="18"/>
  <c r="J95" i="17" s="1"/>
  <c r="O95" i="18"/>
  <c r="K95" i="17" s="1"/>
  <c r="P95" i="18"/>
  <c r="L95" i="17" s="1"/>
  <c r="T95" i="17" s="1"/>
  <c r="G96" i="18"/>
  <c r="B96" i="17" s="1"/>
  <c r="H96" i="18"/>
  <c r="E96" i="17" s="1"/>
  <c r="I96" i="18"/>
  <c r="C96" i="17" s="1"/>
  <c r="J96" i="18"/>
  <c r="D96" i="17" s="1"/>
  <c r="K96" i="18"/>
  <c r="F96" i="17" s="1"/>
  <c r="L96" i="18"/>
  <c r="G96" i="17" s="1"/>
  <c r="M96" i="18"/>
  <c r="I96" i="17" s="1"/>
  <c r="N96" i="18"/>
  <c r="J96" i="17" s="1"/>
  <c r="O96" i="18"/>
  <c r="K96" i="17" s="1"/>
  <c r="P96" i="18"/>
  <c r="L96" i="17" s="1"/>
  <c r="T96" i="17" s="1"/>
  <c r="G97" i="18"/>
  <c r="B97" i="17" s="1"/>
  <c r="H97" i="18"/>
  <c r="E97" i="17" s="1"/>
  <c r="I97" i="18"/>
  <c r="C97" i="17" s="1"/>
  <c r="J97" i="18"/>
  <c r="D97" i="17" s="1"/>
  <c r="K97" i="18"/>
  <c r="F97" i="17" s="1"/>
  <c r="L97" i="18"/>
  <c r="G97" i="17" s="1"/>
  <c r="M97" i="18"/>
  <c r="I97" i="17" s="1"/>
  <c r="N97" i="18"/>
  <c r="J97" i="17" s="1"/>
  <c r="O97" i="18"/>
  <c r="K97" i="17" s="1"/>
  <c r="P97" i="18"/>
  <c r="L97" i="17" s="1"/>
  <c r="T97" i="17" s="1"/>
  <c r="G98" i="18"/>
  <c r="B98" i="17" s="1"/>
  <c r="H98" i="18"/>
  <c r="E98" i="17" s="1"/>
  <c r="I98" i="18"/>
  <c r="C98" i="17" s="1"/>
  <c r="J98" i="18"/>
  <c r="D98" i="17" s="1"/>
  <c r="K98" i="18"/>
  <c r="F98" i="17" s="1"/>
  <c r="L98" i="18"/>
  <c r="G98" i="17" s="1"/>
  <c r="M98" i="18"/>
  <c r="I98" i="17" s="1"/>
  <c r="N98" i="18"/>
  <c r="J98" i="17" s="1"/>
  <c r="O98" i="18"/>
  <c r="K98" i="17" s="1"/>
  <c r="P98" i="18"/>
  <c r="L98" i="17" s="1"/>
  <c r="T98" i="17" s="1"/>
  <c r="G99" i="18"/>
  <c r="B99" i="17" s="1"/>
  <c r="H99" i="18"/>
  <c r="E99" i="17" s="1"/>
  <c r="I99" i="18"/>
  <c r="C99" i="17" s="1"/>
  <c r="J99" i="18"/>
  <c r="D99" i="17" s="1"/>
  <c r="K99" i="18"/>
  <c r="F99" i="17" s="1"/>
  <c r="L99" i="18"/>
  <c r="G99" i="17" s="1"/>
  <c r="M99" i="18"/>
  <c r="I99" i="17" s="1"/>
  <c r="N99" i="18"/>
  <c r="J99" i="17" s="1"/>
  <c r="O99" i="18"/>
  <c r="K99" i="17" s="1"/>
  <c r="P99" i="18"/>
  <c r="L99" i="17" s="1"/>
  <c r="T99" i="17" s="1"/>
  <c r="G100" i="18"/>
  <c r="B100" i="17" s="1"/>
  <c r="H100" i="18"/>
  <c r="E100" i="17" s="1"/>
  <c r="I100" i="18"/>
  <c r="C100" i="17" s="1"/>
  <c r="J100" i="18"/>
  <c r="D100" i="17" s="1"/>
  <c r="K100" i="18"/>
  <c r="F100" i="17" s="1"/>
  <c r="L100" i="18"/>
  <c r="G100" i="17" s="1"/>
  <c r="M100" i="18"/>
  <c r="I100" i="17" s="1"/>
  <c r="N100" i="18"/>
  <c r="J100" i="17" s="1"/>
  <c r="O100" i="18"/>
  <c r="K100" i="17" s="1"/>
  <c r="P100" i="18"/>
  <c r="L100" i="17" s="1"/>
  <c r="T100" i="17" s="1"/>
  <c r="G101" i="18"/>
  <c r="B101" i="17" s="1"/>
  <c r="H101" i="18"/>
  <c r="E101" i="17" s="1"/>
  <c r="I101" i="18"/>
  <c r="C101" i="17" s="1"/>
  <c r="J101" i="18"/>
  <c r="D101" i="17" s="1"/>
  <c r="K101" i="18"/>
  <c r="F101" i="17" s="1"/>
  <c r="L101" i="18"/>
  <c r="G101" i="17" s="1"/>
  <c r="M101" i="18"/>
  <c r="I101" i="17" s="1"/>
  <c r="N101" i="18"/>
  <c r="J101" i="17" s="1"/>
  <c r="O101" i="18"/>
  <c r="K101" i="17" s="1"/>
  <c r="P101" i="18"/>
  <c r="L101" i="17" s="1"/>
  <c r="T101" i="17" s="1"/>
  <c r="G102" i="18"/>
  <c r="B102" i="17" s="1"/>
  <c r="H102" i="18"/>
  <c r="E102" i="17" s="1"/>
  <c r="I102" i="18"/>
  <c r="C102" i="17" s="1"/>
  <c r="J102" i="18"/>
  <c r="D102" i="17" s="1"/>
  <c r="K102" i="18"/>
  <c r="F102" i="17" s="1"/>
  <c r="L102" i="18"/>
  <c r="G102" i="17" s="1"/>
  <c r="M102" i="18"/>
  <c r="I102" i="17" s="1"/>
  <c r="N102" i="18"/>
  <c r="J102" i="17" s="1"/>
  <c r="O102" i="18"/>
  <c r="K102" i="17" s="1"/>
  <c r="P102" i="18"/>
  <c r="L102" i="17" s="1"/>
  <c r="T102" i="17" s="1"/>
  <c r="G103" i="18"/>
  <c r="B103" i="17" s="1"/>
  <c r="H103" i="18"/>
  <c r="E103" i="17" s="1"/>
  <c r="I103" i="18"/>
  <c r="C103" i="17" s="1"/>
  <c r="J103" i="18"/>
  <c r="D103" i="17" s="1"/>
  <c r="K103" i="18"/>
  <c r="F103" i="17" s="1"/>
  <c r="L103" i="18"/>
  <c r="G103" i="17" s="1"/>
  <c r="M103" i="18"/>
  <c r="I103" i="17" s="1"/>
  <c r="N103" i="18"/>
  <c r="J103" i="17" s="1"/>
  <c r="O103" i="18"/>
  <c r="K103" i="17" s="1"/>
  <c r="P103" i="18"/>
  <c r="L103" i="17" s="1"/>
  <c r="T103" i="17" s="1"/>
  <c r="G104" i="18"/>
  <c r="B104" i="17" s="1"/>
  <c r="H104" i="18"/>
  <c r="E104" i="17" s="1"/>
  <c r="I104" i="18"/>
  <c r="C104" i="17" s="1"/>
  <c r="J104" i="18"/>
  <c r="D104" i="17" s="1"/>
  <c r="K104" i="18"/>
  <c r="F104" i="17" s="1"/>
  <c r="L104" i="18"/>
  <c r="G104" i="17" s="1"/>
  <c r="M104" i="18"/>
  <c r="I104" i="17" s="1"/>
  <c r="N104" i="18"/>
  <c r="J104" i="17" s="1"/>
  <c r="O104" i="18"/>
  <c r="K104" i="17" s="1"/>
  <c r="P104" i="18"/>
  <c r="L104" i="17" s="1"/>
  <c r="T104" i="17" s="1"/>
  <c r="G105" i="18"/>
  <c r="B105" i="17" s="1"/>
  <c r="H105" i="18"/>
  <c r="E105" i="17" s="1"/>
  <c r="I105" i="18"/>
  <c r="C105" i="17" s="1"/>
  <c r="J105" i="18"/>
  <c r="D105" i="17" s="1"/>
  <c r="K105" i="18"/>
  <c r="F105" i="17" s="1"/>
  <c r="L105" i="18"/>
  <c r="G105" i="17" s="1"/>
  <c r="M105" i="18"/>
  <c r="I105" i="17" s="1"/>
  <c r="N105" i="18"/>
  <c r="J105" i="17" s="1"/>
  <c r="O105" i="18"/>
  <c r="K105" i="17" s="1"/>
  <c r="P105" i="18"/>
  <c r="L105" i="17" s="1"/>
  <c r="T105" i="17" s="1"/>
  <c r="G106" i="18"/>
  <c r="B106" i="17" s="1"/>
  <c r="H106" i="18"/>
  <c r="E106" i="17" s="1"/>
  <c r="I106" i="18"/>
  <c r="C106" i="17" s="1"/>
  <c r="J106" i="18"/>
  <c r="D106" i="17" s="1"/>
  <c r="K106" i="18"/>
  <c r="F106" i="17" s="1"/>
  <c r="L106" i="18"/>
  <c r="G106" i="17" s="1"/>
  <c r="M106" i="18"/>
  <c r="I106" i="17" s="1"/>
  <c r="N106" i="18"/>
  <c r="J106" i="17" s="1"/>
  <c r="O106" i="18"/>
  <c r="K106" i="17" s="1"/>
  <c r="P106" i="18"/>
  <c r="L106" i="17" s="1"/>
  <c r="T106" i="17" s="1"/>
  <c r="G107" i="18"/>
  <c r="B107" i="17" s="1"/>
  <c r="H107" i="18"/>
  <c r="E107" i="17" s="1"/>
  <c r="I107" i="18"/>
  <c r="C107" i="17" s="1"/>
  <c r="J107" i="18"/>
  <c r="D107" i="17" s="1"/>
  <c r="K107" i="18"/>
  <c r="F107" i="17" s="1"/>
  <c r="L107" i="18"/>
  <c r="G107" i="17" s="1"/>
  <c r="M107" i="18"/>
  <c r="I107" i="17" s="1"/>
  <c r="N107" i="18"/>
  <c r="J107" i="17" s="1"/>
  <c r="O107" i="18"/>
  <c r="K107" i="17" s="1"/>
  <c r="P107" i="18"/>
  <c r="L107" i="17" s="1"/>
  <c r="T107" i="17" s="1"/>
  <c r="G108" i="18"/>
  <c r="B108" i="17" s="1"/>
  <c r="H108" i="18"/>
  <c r="E108" i="17" s="1"/>
  <c r="I108" i="18"/>
  <c r="C108" i="17" s="1"/>
  <c r="J108" i="18"/>
  <c r="D108" i="17" s="1"/>
  <c r="K108" i="18"/>
  <c r="F108" i="17" s="1"/>
  <c r="L108" i="18"/>
  <c r="G108" i="17" s="1"/>
  <c r="M108" i="18"/>
  <c r="I108" i="17" s="1"/>
  <c r="N108" i="18"/>
  <c r="J108" i="17" s="1"/>
  <c r="O108" i="18"/>
  <c r="K108" i="17" s="1"/>
  <c r="P108" i="18"/>
  <c r="L108" i="17" s="1"/>
  <c r="T108" i="17" s="1"/>
  <c r="G109" i="18"/>
  <c r="B109" i="17" s="1"/>
  <c r="H109" i="18"/>
  <c r="E109" i="17" s="1"/>
  <c r="I109" i="18"/>
  <c r="C109" i="17" s="1"/>
  <c r="J109" i="18"/>
  <c r="D109" i="17" s="1"/>
  <c r="K109" i="18"/>
  <c r="F109" i="17" s="1"/>
  <c r="L109" i="18"/>
  <c r="G109" i="17" s="1"/>
  <c r="M109" i="18"/>
  <c r="I109" i="17" s="1"/>
  <c r="N109" i="18"/>
  <c r="J109" i="17" s="1"/>
  <c r="O109" i="18"/>
  <c r="K109" i="17" s="1"/>
  <c r="P109" i="18"/>
  <c r="L109" i="17" s="1"/>
  <c r="T109" i="17" s="1"/>
  <c r="G110" i="18"/>
  <c r="B110" i="17" s="1"/>
  <c r="H110" i="18"/>
  <c r="E110" i="17" s="1"/>
  <c r="I110" i="18"/>
  <c r="C110" i="17" s="1"/>
  <c r="J110" i="18"/>
  <c r="D110" i="17" s="1"/>
  <c r="K110" i="18"/>
  <c r="F110" i="17" s="1"/>
  <c r="L110" i="18"/>
  <c r="G110" i="17" s="1"/>
  <c r="M110" i="18"/>
  <c r="I110" i="17" s="1"/>
  <c r="N110" i="18"/>
  <c r="J110" i="17" s="1"/>
  <c r="O110" i="18"/>
  <c r="K110" i="17" s="1"/>
  <c r="P110" i="18"/>
  <c r="L110" i="17" s="1"/>
  <c r="T110" i="17" s="1"/>
  <c r="G111" i="18"/>
  <c r="B111" i="17" s="1"/>
  <c r="H111" i="18"/>
  <c r="E111" i="17" s="1"/>
  <c r="I111" i="18"/>
  <c r="C111" i="17" s="1"/>
  <c r="J111" i="18"/>
  <c r="D111" i="17" s="1"/>
  <c r="K111" i="18"/>
  <c r="F111" i="17" s="1"/>
  <c r="L111" i="18"/>
  <c r="G111" i="17" s="1"/>
  <c r="M111" i="18"/>
  <c r="I111" i="17" s="1"/>
  <c r="N111" i="18"/>
  <c r="J111" i="17" s="1"/>
  <c r="O111" i="18"/>
  <c r="K111" i="17" s="1"/>
  <c r="P111" i="18"/>
  <c r="L111" i="17" s="1"/>
  <c r="T111" i="17" s="1"/>
  <c r="G112" i="18"/>
  <c r="B112" i="17" s="1"/>
  <c r="H112" i="18"/>
  <c r="E112" i="17" s="1"/>
  <c r="I112" i="18"/>
  <c r="C112" i="17" s="1"/>
  <c r="J112" i="18"/>
  <c r="D112" i="17" s="1"/>
  <c r="K112" i="18"/>
  <c r="F112" i="17" s="1"/>
  <c r="L112" i="18"/>
  <c r="G112" i="17" s="1"/>
  <c r="M112" i="18"/>
  <c r="I112" i="17" s="1"/>
  <c r="N112" i="18"/>
  <c r="J112" i="17" s="1"/>
  <c r="O112" i="18"/>
  <c r="K112" i="17" s="1"/>
  <c r="P112" i="18"/>
  <c r="L112" i="17" s="1"/>
  <c r="T112" i="17" s="1"/>
  <c r="G113" i="18"/>
  <c r="B113" i="17" s="1"/>
  <c r="H113" i="18"/>
  <c r="E113" i="17" s="1"/>
  <c r="I113" i="18"/>
  <c r="C113" i="17" s="1"/>
  <c r="J113" i="18"/>
  <c r="D113" i="17" s="1"/>
  <c r="K113" i="18"/>
  <c r="F113" i="17" s="1"/>
  <c r="L113" i="18"/>
  <c r="G113" i="17" s="1"/>
  <c r="M113" i="18"/>
  <c r="I113" i="17" s="1"/>
  <c r="N113" i="18"/>
  <c r="J113" i="17" s="1"/>
  <c r="O113" i="18"/>
  <c r="K113" i="17" s="1"/>
  <c r="P113" i="18"/>
  <c r="L113" i="17" s="1"/>
  <c r="T113" i="17" s="1"/>
  <c r="G114" i="18"/>
  <c r="B114" i="17" s="1"/>
  <c r="H114" i="18"/>
  <c r="E114" i="17" s="1"/>
  <c r="I114" i="18"/>
  <c r="C114" i="17" s="1"/>
  <c r="J114" i="18"/>
  <c r="D114" i="17" s="1"/>
  <c r="K114" i="18"/>
  <c r="F114" i="17" s="1"/>
  <c r="L114" i="18"/>
  <c r="G114" i="17" s="1"/>
  <c r="M114" i="18"/>
  <c r="I114" i="17" s="1"/>
  <c r="N114" i="18"/>
  <c r="J114" i="17" s="1"/>
  <c r="O114" i="18"/>
  <c r="K114" i="17" s="1"/>
  <c r="P114" i="18"/>
  <c r="L114" i="17" s="1"/>
  <c r="T114" i="17" s="1"/>
  <c r="G115" i="18"/>
  <c r="B115" i="17" s="1"/>
  <c r="H115" i="18"/>
  <c r="E115" i="17" s="1"/>
  <c r="I115" i="18"/>
  <c r="C115" i="17" s="1"/>
  <c r="J115" i="18"/>
  <c r="D115" i="17" s="1"/>
  <c r="K115" i="18"/>
  <c r="F115" i="17" s="1"/>
  <c r="L115" i="18"/>
  <c r="G115" i="17" s="1"/>
  <c r="M115" i="18"/>
  <c r="I115" i="17" s="1"/>
  <c r="N115" i="18"/>
  <c r="J115" i="17" s="1"/>
  <c r="O115" i="18"/>
  <c r="K115" i="17" s="1"/>
  <c r="P115" i="18"/>
  <c r="L115" i="17" s="1"/>
  <c r="T115" i="17" s="1"/>
  <c r="G116" i="18"/>
  <c r="B116" i="17" s="1"/>
  <c r="H116" i="18"/>
  <c r="E116" i="17" s="1"/>
  <c r="I116" i="18"/>
  <c r="C116" i="17" s="1"/>
  <c r="J116" i="18"/>
  <c r="D116" i="17" s="1"/>
  <c r="K116" i="18"/>
  <c r="F116" i="17" s="1"/>
  <c r="L116" i="18"/>
  <c r="G116" i="17" s="1"/>
  <c r="M116" i="18"/>
  <c r="I116" i="17" s="1"/>
  <c r="N116" i="18"/>
  <c r="J116" i="17" s="1"/>
  <c r="O116" i="18"/>
  <c r="K116" i="17" s="1"/>
  <c r="P116" i="18"/>
  <c r="L116" i="17" s="1"/>
  <c r="T116" i="17" s="1"/>
  <c r="G117" i="18"/>
  <c r="B117" i="17" s="1"/>
  <c r="H117" i="18"/>
  <c r="E117" i="17" s="1"/>
  <c r="I117" i="18"/>
  <c r="C117" i="17" s="1"/>
  <c r="J117" i="18"/>
  <c r="D117" i="17" s="1"/>
  <c r="K117" i="18"/>
  <c r="F117" i="17" s="1"/>
  <c r="L117" i="18"/>
  <c r="G117" i="17" s="1"/>
  <c r="M117" i="18"/>
  <c r="I117" i="17" s="1"/>
  <c r="N117" i="18"/>
  <c r="J117" i="17" s="1"/>
  <c r="O117" i="18"/>
  <c r="K117" i="17" s="1"/>
  <c r="P117" i="18"/>
  <c r="L117" i="17" s="1"/>
  <c r="T117" i="17" s="1"/>
  <c r="G118" i="18"/>
  <c r="B118" i="17" s="1"/>
  <c r="H118" i="18"/>
  <c r="E118" i="17" s="1"/>
  <c r="I118" i="18"/>
  <c r="C118" i="17" s="1"/>
  <c r="J118" i="18"/>
  <c r="D118" i="17" s="1"/>
  <c r="K118" i="18"/>
  <c r="F118" i="17" s="1"/>
  <c r="L118" i="18"/>
  <c r="G118" i="17" s="1"/>
  <c r="M118" i="18"/>
  <c r="I118" i="17" s="1"/>
  <c r="N118" i="18"/>
  <c r="J118" i="17" s="1"/>
  <c r="O118" i="18"/>
  <c r="K118" i="17" s="1"/>
  <c r="P118" i="18"/>
  <c r="L118" i="17" s="1"/>
  <c r="T118" i="17" s="1"/>
  <c r="G119" i="18"/>
  <c r="B119" i="17" s="1"/>
  <c r="H119" i="18"/>
  <c r="E119" i="17" s="1"/>
  <c r="I119" i="18"/>
  <c r="C119" i="17" s="1"/>
  <c r="J119" i="18"/>
  <c r="D119" i="17" s="1"/>
  <c r="K119" i="18"/>
  <c r="F119" i="17" s="1"/>
  <c r="L119" i="18"/>
  <c r="G119" i="17" s="1"/>
  <c r="M119" i="18"/>
  <c r="I119" i="17" s="1"/>
  <c r="N119" i="18"/>
  <c r="J119" i="17" s="1"/>
  <c r="O119" i="18"/>
  <c r="K119" i="17" s="1"/>
  <c r="P119" i="18"/>
  <c r="L119" i="17" s="1"/>
  <c r="T119" i="17" s="1"/>
  <c r="G120" i="18"/>
  <c r="B120" i="17" s="1"/>
  <c r="H120" i="18"/>
  <c r="E120" i="17" s="1"/>
  <c r="I120" i="18"/>
  <c r="C120" i="17" s="1"/>
  <c r="J120" i="18"/>
  <c r="D120" i="17" s="1"/>
  <c r="K120" i="18"/>
  <c r="F120" i="17" s="1"/>
  <c r="L120" i="18"/>
  <c r="G120" i="17" s="1"/>
  <c r="M120" i="18"/>
  <c r="I120" i="17" s="1"/>
  <c r="N120" i="18"/>
  <c r="J120" i="17" s="1"/>
  <c r="O120" i="18"/>
  <c r="K120" i="17" s="1"/>
  <c r="P120" i="18"/>
  <c r="L120" i="17" s="1"/>
  <c r="T120" i="17" s="1"/>
  <c r="G121" i="18"/>
  <c r="B121" i="17" s="1"/>
  <c r="H121" i="18"/>
  <c r="E121" i="17" s="1"/>
  <c r="I121" i="18"/>
  <c r="C121" i="17" s="1"/>
  <c r="J121" i="18"/>
  <c r="D121" i="17" s="1"/>
  <c r="K121" i="18"/>
  <c r="F121" i="17" s="1"/>
  <c r="L121" i="18"/>
  <c r="G121" i="17" s="1"/>
  <c r="M121" i="18"/>
  <c r="I121" i="17" s="1"/>
  <c r="N121" i="18"/>
  <c r="J121" i="17" s="1"/>
  <c r="O121" i="18"/>
  <c r="K121" i="17" s="1"/>
  <c r="P121" i="18"/>
  <c r="L121" i="17" s="1"/>
  <c r="T121" i="17" s="1"/>
  <c r="G122" i="18"/>
  <c r="B122" i="17" s="1"/>
  <c r="H122" i="18"/>
  <c r="E122" i="17" s="1"/>
  <c r="I122" i="18"/>
  <c r="C122" i="17" s="1"/>
  <c r="J122" i="18"/>
  <c r="D122" i="17" s="1"/>
  <c r="K122" i="18"/>
  <c r="F122" i="17" s="1"/>
  <c r="L122" i="18"/>
  <c r="G122" i="17" s="1"/>
  <c r="M122" i="18"/>
  <c r="I122" i="17" s="1"/>
  <c r="N122" i="18"/>
  <c r="J122" i="17" s="1"/>
  <c r="O122" i="18"/>
  <c r="K122" i="17" s="1"/>
  <c r="P122" i="18"/>
  <c r="L122" i="17" s="1"/>
  <c r="T122" i="17" s="1"/>
  <c r="G123" i="18"/>
  <c r="B123" i="17" s="1"/>
  <c r="H123" i="18"/>
  <c r="E123" i="17" s="1"/>
  <c r="I123" i="18"/>
  <c r="C123" i="17" s="1"/>
  <c r="J123" i="18"/>
  <c r="D123" i="17" s="1"/>
  <c r="K123" i="18"/>
  <c r="F123" i="17" s="1"/>
  <c r="L123" i="18"/>
  <c r="G123" i="17" s="1"/>
  <c r="M123" i="18"/>
  <c r="I123" i="17" s="1"/>
  <c r="N123" i="18"/>
  <c r="J123" i="17" s="1"/>
  <c r="O123" i="18"/>
  <c r="K123" i="17" s="1"/>
  <c r="P123" i="18"/>
  <c r="L123" i="17" s="1"/>
  <c r="T123" i="17" s="1"/>
  <c r="G124" i="18"/>
  <c r="B124" i="17" s="1"/>
  <c r="H124" i="18"/>
  <c r="E124" i="17" s="1"/>
  <c r="I124" i="18"/>
  <c r="C124" i="17" s="1"/>
  <c r="J124" i="18"/>
  <c r="D124" i="17" s="1"/>
  <c r="K124" i="18"/>
  <c r="F124" i="17" s="1"/>
  <c r="L124" i="18"/>
  <c r="G124" i="17" s="1"/>
  <c r="M124" i="18"/>
  <c r="I124" i="17" s="1"/>
  <c r="N124" i="18"/>
  <c r="J124" i="17" s="1"/>
  <c r="O124" i="18"/>
  <c r="K124" i="17" s="1"/>
  <c r="P124" i="18"/>
  <c r="L124" i="17" s="1"/>
  <c r="T124" i="17" s="1"/>
  <c r="G125" i="18"/>
  <c r="B125" i="17" s="1"/>
  <c r="H125" i="18"/>
  <c r="E125" i="17" s="1"/>
  <c r="I125" i="18"/>
  <c r="C125" i="17" s="1"/>
  <c r="J125" i="18"/>
  <c r="D125" i="17" s="1"/>
  <c r="K125" i="18"/>
  <c r="F125" i="17" s="1"/>
  <c r="L125" i="18"/>
  <c r="G125" i="17" s="1"/>
  <c r="M125" i="18"/>
  <c r="I125" i="17" s="1"/>
  <c r="N125" i="18"/>
  <c r="J125" i="17" s="1"/>
  <c r="O125" i="18"/>
  <c r="K125" i="17" s="1"/>
  <c r="P125" i="18"/>
  <c r="L125" i="17" s="1"/>
  <c r="T125" i="17" s="1"/>
  <c r="G126" i="18"/>
  <c r="B126" i="17" s="1"/>
  <c r="H126" i="18"/>
  <c r="E126" i="17" s="1"/>
  <c r="I126" i="18"/>
  <c r="C126" i="17" s="1"/>
  <c r="J126" i="18"/>
  <c r="D126" i="17" s="1"/>
  <c r="K126" i="18"/>
  <c r="F126" i="17" s="1"/>
  <c r="L126" i="18"/>
  <c r="G126" i="17" s="1"/>
  <c r="M126" i="18"/>
  <c r="I126" i="17" s="1"/>
  <c r="N126" i="18"/>
  <c r="J126" i="17" s="1"/>
  <c r="O126" i="18"/>
  <c r="K126" i="17" s="1"/>
  <c r="P126" i="18"/>
  <c r="L126" i="17" s="1"/>
  <c r="T126" i="17" s="1"/>
  <c r="G127" i="18"/>
  <c r="B127" i="17" s="1"/>
  <c r="H127" i="18"/>
  <c r="E127" i="17" s="1"/>
  <c r="I127" i="18"/>
  <c r="C127" i="17" s="1"/>
  <c r="J127" i="18"/>
  <c r="D127" i="17" s="1"/>
  <c r="K127" i="18"/>
  <c r="F127" i="17" s="1"/>
  <c r="L127" i="18"/>
  <c r="G127" i="17" s="1"/>
  <c r="M127" i="18"/>
  <c r="I127" i="17" s="1"/>
  <c r="N127" i="18"/>
  <c r="J127" i="17" s="1"/>
  <c r="O127" i="18"/>
  <c r="K127" i="17" s="1"/>
  <c r="P127" i="18"/>
  <c r="L127" i="17" s="1"/>
  <c r="T127" i="17" s="1"/>
  <c r="G128" i="18"/>
  <c r="B128" i="17" s="1"/>
  <c r="H128" i="18"/>
  <c r="E128" i="17" s="1"/>
  <c r="I128" i="18"/>
  <c r="C128" i="17" s="1"/>
  <c r="J128" i="18"/>
  <c r="D128" i="17" s="1"/>
  <c r="K128" i="18"/>
  <c r="F128" i="17" s="1"/>
  <c r="L128" i="18"/>
  <c r="G128" i="17" s="1"/>
  <c r="M128" i="18"/>
  <c r="I128" i="17" s="1"/>
  <c r="N128" i="18"/>
  <c r="J128" i="17" s="1"/>
  <c r="O128" i="18"/>
  <c r="K128" i="17" s="1"/>
  <c r="P128" i="18"/>
  <c r="L128" i="17" s="1"/>
  <c r="T128" i="17" s="1"/>
  <c r="G129" i="18"/>
  <c r="B129" i="17" s="1"/>
  <c r="H129" i="18"/>
  <c r="E129" i="17" s="1"/>
  <c r="I129" i="18"/>
  <c r="C129" i="17" s="1"/>
  <c r="J129" i="18"/>
  <c r="D129" i="17" s="1"/>
  <c r="K129" i="18"/>
  <c r="F129" i="17" s="1"/>
  <c r="L129" i="18"/>
  <c r="G129" i="17" s="1"/>
  <c r="M129" i="18"/>
  <c r="I129" i="17" s="1"/>
  <c r="N129" i="18"/>
  <c r="J129" i="17" s="1"/>
  <c r="O129" i="18"/>
  <c r="K129" i="17" s="1"/>
  <c r="P129" i="18"/>
  <c r="L129" i="17" s="1"/>
  <c r="T129" i="17" s="1"/>
  <c r="G130" i="18"/>
  <c r="B130" i="17" s="1"/>
  <c r="H130" i="18"/>
  <c r="E130" i="17" s="1"/>
  <c r="I130" i="18"/>
  <c r="C130" i="17" s="1"/>
  <c r="J130" i="18"/>
  <c r="D130" i="17" s="1"/>
  <c r="K130" i="18"/>
  <c r="F130" i="17" s="1"/>
  <c r="L130" i="18"/>
  <c r="G130" i="17" s="1"/>
  <c r="M130" i="18"/>
  <c r="I130" i="17" s="1"/>
  <c r="N130" i="18"/>
  <c r="J130" i="17" s="1"/>
  <c r="O130" i="18"/>
  <c r="K130" i="17" s="1"/>
  <c r="P130" i="18"/>
  <c r="L130" i="17" s="1"/>
  <c r="T130" i="17" s="1"/>
  <c r="G131" i="18"/>
  <c r="B131" i="17" s="1"/>
  <c r="H131" i="18"/>
  <c r="E131" i="17" s="1"/>
  <c r="I131" i="18"/>
  <c r="C131" i="17" s="1"/>
  <c r="J131" i="18"/>
  <c r="D131" i="17" s="1"/>
  <c r="K131" i="18"/>
  <c r="F131" i="17" s="1"/>
  <c r="L131" i="18"/>
  <c r="G131" i="17" s="1"/>
  <c r="M131" i="18"/>
  <c r="I131" i="17" s="1"/>
  <c r="N131" i="18"/>
  <c r="J131" i="17" s="1"/>
  <c r="O131" i="18"/>
  <c r="K131" i="17" s="1"/>
  <c r="P131" i="18"/>
  <c r="L131" i="17" s="1"/>
  <c r="T131" i="17" s="1"/>
  <c r="G132" i="18"/>
  <c r="B132" i="17" s="1"/>
  <c r="H132" i="18"/>
  <c r="E132" i="17" s="1"/>
  <c r="I132" i="18"/>
  <c r="C132" i="17" s="1"/>
  <c r="J132" i="18"/>
  <c r="D132" i="17" s="1"/>
  <c r="K132" i="18"/>
  <c r="F132" i="17" s="1"/>
  <c r="L132" i="18"/>
  <c r="G132" i="17" s="1"/>
  <c r="M132" i="18"/>
  <c r="I132" i="17" s="1"/>
  <c r="N132" i="18"/>
  <c r="J132" i="17" s="1"/>
  <c r="O132" i="18"/>
  <c r="K132" i="17" s="1"/>
  <c r="P132" i="18"/>
  <c r="L132" i="17" s="1"/>
  <c r="T132" i="17" s="1"/>
  <c r="G133" i="18"/>
  <c r="B133" i="17" s="1"/>
  <c r="H133" i="18"/>
  <c r="E133" i="17" s="1"/>
  <c r="I133" i="18"/>
  <c r="C133" i="17" s="1"/>
  <c r="J133" i="18"/>
  <c r="D133" i="17" s="1"/>
  <c r="K133" i="18"/>
  <c r="F133" i="17" s="1"/>
  <c r="L133" i="18"/>
  <c r="G133" i="17" s="1"/>
  <c r="M133" i="18"/>
  <c r="I133" i="17" s="1"/>
  <c r="N133" i="18"/>
  <c r="J133" i="17" s="1"/>
  <c r="O133" i="18"/>
  <c r="K133" i="17" s="1"/>
  <c r="P133" i="18"/>
  <c r="L133" i="17" s="1"/>
  <c r="T133" i="17" s="1"/>
  <c r="G134" i="18"/>
  <c r="B134" i="17" s="1"/>
  <c r="H134" i="18"/>
  <c r="E134" i="17" s="1"/>
  <c r="I134" i="18"/>
  <c r="C134" i="17" s="1"/>
  <c r="J134" i="18"/>
  <c r="D134" i="17" s="1"/>
  <c r="K134" i="18"/>
  <c r="F134" i="17" s="1"/>
  <c r="L134" i="18"/>
  <c r="G134" i="17" s="1"/>
  <c r="M134" i="18"/>
  <c r="I134" i="17" s="1"/>
  <c r="N134" i="18"/>
  <c r="J134" i="17" s="1"/>
  <c r="O134" i="18"/>
  <c r="K134" i="17" s="1"/>
  <c r="P134" i="18"/>
  <c r="L134" i="17" s="1"/>
  <c r="T134" i="17" s="1"/>
  <c r="G135" i="18"/>
  <c r="B135" i="17" s="1"/>
  <c r="H135" i="18"/>
  <c r="E135" i="17" s="1"/>
  <c r="I135" i="18"/>
  <c r="C135" i="17" s="1"/>
  <c r="J135" i="18"/>
  <c r="D135" i="17" s="1"/>
  <c r="K135" i="18"/>
  <c r="F135" i="17" s="1"/>
  <c r="L135" i="18"/>
  <c r="G135" i="17" s="1"/>
  <c r="M135" i="18"/>
  <c r="I135" i="17" s="1"/>
  <c r="N135" i="18"/>
  <c r="J135" i="17" s="1"/>
  <c r="O135" i="18"/>
  <c r="K135" i="17" s="1"/>
  <c r="P135" i="18"/>
  <c r="L135" i="17" s="1"/>
  <c r="T135" i="17" s="1"/>
  <c r="G136" i="18"/>
  <c r="B136" i="17" s="1"/>
  <c r="H136" i="18"/>
  <c r="E136" i="17" s="1"/>
  <c r="I136" i="18"/>
  <c r="C136" i="17" s="1"/>
  <c r="J136" i="18"/>
  <c r="D136" i="17" s="1"/>
  <c r="K136" i="18"/>
  <c r="F136" i="17" s="1"/>
  <c r="L136" i="18"/>
  <c r="G136" i="17" s="1"/>
  <c r="M136" i="18"/>
  <c r="I136" i="17" s="1"/>
  <c r="N136" i="18"/>
  <c r="J136" i="17" s="1"/>
  <c r="O136" i="18"/>
  <c r="K136" i="17" s="1"/>
  <c r="P136" i="18"/>
  <c r="L136" i="17" s="1"/>
  <c r="T136" i="17" s="1"/>
  <c r="G137" i="18"/>
  <c r="B137" i="17" s="1"/>
  <c r="H137" i="18"/>
  <c r="E137" i="17" s="1"/>
  <c r="I137" i="18"/>
  <c r="C137" i="17" s="1"/>
  <c r="J137" i="18"/>
  <c r="D137" i="17" s="1"/>
  <c r="K137" i="18"/>
  <c r="F137" i="17" s="1"/>
  <c r="L137" i="18"/>
  <c r="G137" i="17" s="1"/>
  <c r="M137" i="18"/>
  <c r="I137" i="17" s="1"/>
  <c r="N137" i="18"/>
  <c r="J137" i="17" s="1"/>
  <c r="O137" i="18"/>
  <c r="K137" i="17" s="1"/>
  <c r="P137" i="18"/>
  <c r="L137" i="17" s="1"/>
  <c r="T137" i="17" s="1"/>
  <c r="G138" i="18"/>
  <c r="B138" i="17" s="1"/>
  <c r="H138" i="18"/>
  <c r="E138" i="17" s="1"/>
  <c r="I138" i="18"/>
  <c r="C138" i="17" s="1"/>
  <c r="J138" i="18"/>
  <c r="D138" i="17" s="1"/>
  <c r="K138" i="18"/>
  <c r="F138" i="17" s="1"/>
  <c r="L138" i="18"/>
  <c r="G138" i="17" s="1"/>
  <c r="M138" i="18"/>
  <c r="I138" i="17" s="1"/>
  <c r="N138" i="18"/>
  <c r="J138" i="17" s="1"/>
  <c r="O138" i="18"/>
  <c r="K138" i="17" s="1"/>
  <c r="P138" i="18"/>
  <c r="L138" i="17" s="1"/>
  <c r="T138" i="17" s="1"/>
  <c r="G139" i="18"/>
  <c r="B139" i="17" s="1"/>
  <c r="H139" i="18"/>
  <c r="E139" i="17" s="1"/>
  <c r="I139" i="18"/>
  <c r="C139" i="17" s="1"/>
  <c r="J139" i="18"/>
  <c r="D139" i="17" s="1"/>
  <c r="K139" i="18"/>
  <c r="F139" i="17" s="1"/>
  <c r="L139" i="18"/>
  <c r="G139" i="17" s="1"/>
  <c r="M139" i="18"/>
  <c r="I139" i="17" s="1"/>
  <c r="N139" i="18"/>
  <c r="J139" i="17" s="1"/>
  <c r="O139" i="18"/>
  <c r="K139" i="17" s="1"/>
  <c r="P139" i="18"/>
  <c r="L139" i="17" s="1"/>
  <c r="T139" i="17" s="1"/>
  <c r="G140" i="18"/>
  <c r="B140" i="17" s="1"/>
  <c r="H140" i="18"/>
  <c r="E140" i="17" s="1"/>
  <c r="I140" i="18"/>
  <c r="C140" i="17" s="1"/>
  <c r="J140" i="18"/>
  <c r="D140" i="17" s="1"/>
  <c r="K140" i="18"/>
  <c r="F140" i="17" s="1"/>
  <c r="L140" i="18"/>
  <c r="G140" i="17" s="1"/>
  <c r="M140" i="18"/>
  <c r="I140" i="17" s="1"/>
  <c r="N140" i="18"/>
  <c r="J140" i="17" s="1"/>
  <c r="O140" i="18"/>
  <c r="K140" i="17" s="1"/>
  <c r="P140" i="18"/>
  <c r="L140" i="17" s="1"/>
  <c r="T140" i="17" s="1"/>
  <c r="G141" i="18"/>
  <c r="B141" i="17" s="1"/>
  <c r="H141" i="18"/>
  <c r="E141" i="17" s="1"/>
  <c r="I141" i="18"/>
  <c r="C141" i="17" s="1"/>
  <c r="J141" i="18"/>
  <c r="D141" i="17" s="1"/>
  <c r="K141" i="18"/>
  <c r="F141" i="17" s="1"/>
  <c r="L141" i="18"/>
  <c r="G141" i="17" s="1"/>
  <c r="M141" i="18"/>
  <c r="I141" i="17" s="1"/>
  <c r="N141" i="18"/>
  <c r="J141" i="17" s="1"/>
  <c r="O141" i="18"/>
  <c r="K141" i="17" s="1"/>
  <c r="P141" i="18"/>
  <c r="L141" i="17" s="1"/>
  <c r="T141" i="17" s="1"/>
  <c r="G142" i="18"/>
  <c r="B142" i="17" s="1"/>
  <c r="H142" i="18"/>
  <c r="E142" i="17" s="1"/>
  <c r="I142" i="18"/>
  <c r="C142" i="17" s="1"/>
  <c r="J142" i="18"/>
  <c r="D142" i="17" s="1"/>
  <c r="K142" i="18"/>
  <c r="F142" i="17" s="1"/>
  <c r="L142" i="18"/>
  <c r="G142" i="17" s="1"/>
  <c r="M142" i="18"/>
  <c r="I142" i="17" s="1"/>
  <c r="N142" i="18"/>
  <c r="J142" i="17" s="1"/>
  <c r="O142" i="18"/>
  <c r="K142" i="17" s="1"/>
  <c r="P142" i="18"/>
  <c r="L142" i="17" s="1"/>
  <c r="T142" i="17" s="1"/>
  <c r="G143" i="18"/>
  <c r="B143" i="17" s="1"/>
  <c r="H143" i="18"/>
  <c r="E143" i="17" s="1"/>
  <c r="I143" i="18"/>
  <c r="C143" i="17" s="1"/>
  <c r="J143" i="18"/>
  <c r="D143" i="17" s="1"/>
  <c r="K143" i="18"/>
  <c r="F143" i="17" s="1"/>
  <c r="L143" i="18"/>
  <c r="G143" i="17" s="1"/>
  <c r="M143" i="18"/>
  <c r="I143" i="17" s="1"/>
  <c r="N143" i="18"/>
  <c r="J143" i="17" s="1"/>
  <c r="O143" i="18"/>
  <c r="K143" i="17" s="1"/>
  <c r="P143" i="18"/>
  <c r="L143" i="17" s="1"/>
  <c r="T143" i="17" s="1"/>
  <c r="G144" i="18"/>
  <c r="B144" i="17" s="1"/>
  <c r="H144" i="18"/>
  <c r="E144" i="17" s="1"/>
  <c r="I144" i="18"/>
  <c r="C144" i="17" s="1"/>
  <c r="J144" i="18"/>
  <c r="D144" i="17" s="1"/>
  <c r="K144" i="18"/>
  <c r="F144" i="17" s="1"/>
  <c r="L144" i="18"/>
  <c r="G144" i="17" s="1"/>
  <c r="M144" i="18"/>
  <c r="I144" i="17" s="1"/>
  <c r="N144" i="18"/>
  <c r="J144" i="17" s="1"/>
  <c r="O144" i="18"/>
  <c r="K144" i="17" s="1"/>
  <c r="P144" i="18"/>
  <c r="L144" i="17" s="1"/>
  <c r="T144" i="17" s="1"/>
  <c r="G145" i="18"/>
  <c r="B145" i="17" s="1"/>
  <c r="H145" i="18"/>
  <c r="E145" i="17" s="1"/>
  <c r="I145" i="18"/>
  <c r="C145" i="17" s="1"/>
  <c r="J145" i="18"/>
  <c r="D145" i="17" s="1"/>
  <c r="K145" i="18"/>
  <c r="F145" i="17" s="1"/>
  <c r="L145" i="18"/>
  <c r="G145" i="17" s="1"/>
  <c r="M145" i="18"/>
  <c r="I145" i="17" s="1"/>
  <c r="N145" i="18"/>
  <c r="J145" i="17" s="1"/>
  <c r="O145" i="18"/>
  <c r="K145" i="17" s="1"/>
  <c r="P145" i="18"/>
  <c r="L145" i="17" s="1"/>
  <c r="T145" i="17" s="1"/>
  <c r="G146" i="18"/>
  <c r="B146" i="17" s="1"/>
  <c r="H146" i="18"/>
  <c r="E146" i="17" s="1"/>
  <c r="I146" i="18"/>
  <c r="C146" i="17" s="1"/>
  <c r="J146" i="18"/>
  <c r="D146" i="17" s="1"/>
  <c r="K146" i="18"/>
  <c r="F146" i="17" s="1"/>
  <c r="L146" i="18"/>
  <c r="G146" i="17" s="1"/>
  <c r="M146" i="18"/>
  <c r="I146" i="17" s="1"/>
  <c r="N146" i="18"/>
  <c r="J146" i="17" s="1"/>
  <c r="O146" i="18"/>
  <c r="K146" i="17" s="1"/>
  <c r="P146" i="18"/>
  <c r="L146" i="17" s="1"/>
  <c r="T146" i="17" s="1"/>
  <c r="G147" i="18"/>
  <c r="B147" i="17" s="1"/>
  <c r="H147" i="18"/>
  <c r="E147" i="17" s="1"/>
  <c r="I147" i="18"/>
  <c r="C147" i="17" s="1"/>
  <c r="J147" i="18"/>
  <c r="D147" i="17" s="1"/>
  <c r="K147" i="18"/>
  <c r="F147" i="17" s="1"/>
  <c r="L147" i="18"/>
  <c r="G147" i="17" s="1"/>
  <c r="M147" i="18"/>
  <c r="I147" i="17" s="1"/>
  <c r="N147" i="18"/>
  <c r="J147" i="17" s="1"/>
  <c r="O147" i="18"/>
  <c r="K147" i="17" s="1"/>
  <c r="P147" i="18"/>
  <c r="L147" i="17" s="1"/>
  <c r="T147" i="17" s="1"/>
  <c r="G148" i="18"/>
  <c r="B148" i="17" s="1"/>
  <c r="H148" i="18"/>
  <c r="E148" i="17" s="1"/>
  <c r="I148" i="18"/>
  <c r="C148" i="17" s="1"/>
  <c r="J148" i="18"/>
  <c r="D148" i="17" s="1"/>
  <c r="K148" i="18"/>
  <c r="F148" i="17" s="1"/>
  <c r="L148" i="18"/>
  <c r="G148" i="17" s="1"/>
  <c r="M148" i="18"/>
  <c r="I148" i="17" s="1"/>
  <c r="N148" i="18"/>
  <c r="J148" i="17" s="1"/>
  <c r="O148" i="18"/>
  <c r="K148" i="17" s="1"/>
  <c r="P148" i="18"/>
  <c r="L148" i="17" s="1"/>
  <c r="T148" i="17" s="1"/>
  <c r="G149" i="18"/>
  <c r="B149" i="17" s="1"/>
  <c r="H149" i="18"/>
  <c r="E149" i="17" s="1"/>
  <c r="I149" i="18"/>
  <c r="C149" i="17" s="1"/>
  <c r="J149" i="18"/>
  <c r="D149" i="17" s="1"/>
  <c r="K149" i="18"/>
  <c r="F149" i="17" s="1"/>
  <c r="L149" i="18"/>
  <c r="G149" i="17" s="1"/>
  <c r="M149" i="18"/>
  <c r="I149" i="17" s="1"/>
  <c r="N149" i="18"/>
  <c r="J149" i="17" s="1"/>
  <c r="O149" i="18"/>
  <c r="K149" i="17" s="1"/>
  <c r="P149" i="18"/>
  <c r="L149" i="17" s="1"/>
  <c r="T149" i="17" s="1"/>
  <c r="G150" i="18"/>
  <c r="B150" i="17" s="1"/>
  <c r="H150" i="18"/>
  <c r="E150" i="17" s="1"/>
  <c r="I150" i="18"/>
  <c r="C150" i="17" s="1"/>
  <c r="J150" i="18"/>
  <c r="D150" i="17" s="1"/>
  <c r="K150" i="18"/>
  <c r="F150" i="17" s="1"/>
  <c r="L150" i="18"/>
  <c r="G150" i="17" s="1"/>
  <c r="M150" i="18"/>
  <c r="I150" i="17" s="1"/>
  <c r="N150" i="18"/>
  <c r="J150" i="17" s="1"/>
  <c r="O150" i="18"/>
  <c r="K150" i="17" s="1"/>
  <c r="P150" i="18"/>
  <c r="L150" i="17" s="1"/>
  <c r="T150" i="17" s="1"/>
  <c r="G151" i="18"/>
  <c r="B151" i="17" s="1"/>
  <c r="H151" i="18"/>
  <c r="E151" i="17" s="1"/>
  <c r="I151" i="18"/>
  <c r="C151" i="17" s="1"/>
  <c r="J151" i="18"/>
  <c r="D151" i="17" s="1"/>
  <c r="K151" i="18"/>
  <c r="F151" i="17" s="1"/>
  <c r="L151" i="18"/>
  <c r="G151" i="17" s="1"/>
  <c r="M151" i="18"/>
  <c r="I151" i="17" s="1"/>
  <c r="N151" i="18"/>
  <c r="J151" i="17" s="1"/>
  <c r="O151" i="18"/>
  <c r="K151" i="17" s="1"/>
  <c r="P151" i="18"/>
  <c r="L151" i="17" s="1"/>
  <c r="T151" i="17" s="1"/>
  <c r="G152" i="18"/>
  <c r="B152" i="17" s="1"/>
  <c r="H152" i="18"/>
  <c r="E152" i="17" s="1"/>
  <c r="I152" i="18"/>
  <c r="C152" i="17" s="1"/>
  <c r="J152" i="18"/>
  <c r="D152" i="17" s="1"/>
  <c r="K152" i="18"/>
  <c r="F152" i="17" s="1"/>
  <c r="L152" i="18"/>
  <c r="G152" i="17" s="1"/>
  <c r="M152" i="18"/>
  <c r="I152" i="17" s="1"/>
  <c r="N152" i="18"/>
  <c r="J152" i="17" s="1"/>
  <c r="O152" i="18"/>
  <c r="K152" i="17" s="1"/>
  <c r="P152" i="18"/>
  <c r="L152" i="17" s="1"/>
  <c r="T152" i="17" s="1"/>
  <c r="G153" i="18"/>
  <c r="B153" i="17" s="1"/>
  <c r="H153" i="18"/>
  <c r="E153" i="17" s="1"/>
  <c r="I153" i="18"/>
  <c r="C153" i="17" s="1"/>
  <c r="J153" i="18"/>
  <c r="D153" i="17" s="1"/>
  <c r="K153" i="18"/>
  <c r="F153" i="17" s="1"/>
  <c r="L153" i="18"/>
  <c r="G153" i="17" s="1"/>
  <c r="M153" i="18"/>
  <c r="I153" i="17" s="1"/>
  <c r="N153" i="18"/>
  <c r="J153" i="17" s="1"/>
  <c r="O153" i="18"/>
  <c r="K153" i="17" s="1"/>
  <c r="P153" i="18"/>
  <c r="L153" i="17" s="1"/>
  <c r="T153" i="17" s="1"/>
  <c r="G154" i="18"/>
  <c r="B154" i="17" s="1"/>
  <c r="H154" i="18"/>
  <c r="E154" i="17" s="1"/>
  <c r="I154" i="18"/>
  <c r="C154" i="17" s="1"/>
  <c r="J154" i="18"/>
  <c r="D154" i="17" s="1"/>
  <c r="K154" i="18"/>
  <c r="F154" i="17" s="1"/>
  <c r="L154" i="18"/>
  <c r="G154" i="17" s="1"/>
  <c r="M154" i="18"/>
  <c r="I154" i="17" s="1"/>
  <c r="N154" i="18"/>
  <c r="J154" i="17" s="1"/>
  <c r="O154" i="18"/>
  <c r="K154" i="17" s="1"/>
  <c r="P154" i="18"/>
  <c r="L154" i="17" s="1"/>
  <c r="T154" i="17" s="1"/>
  <c r="G155" i="18"/>
  <c r="B155" i="17" s="1"/>
  <c r="H155" i="18"/>
  <c r="E155" i="17" s="1"/>
  <c r="I155" i="18"/>
  <c r="C155" i="17" s="1"/>
  <c r="J155" i="18"/>
  <c r="D155" i="17" s="1"/>
  <c r="K155" i="18"/>
  <c r="F155" i="17" s="1"/>
  <c r="L155" i="18"/>
  <c r="G155" i="17" s="1"/>
  <c r="M155" i="18"/>
  <c r="I155" i="17" s="1"/>
  <c r="N155" i="18"/>
  <c r="J155" i="17" s="1"/>
  <c r="O155" i="18"/>
  <c r="K155" i="17" s="1"/>
  <c r="P155" i="18"/>
  <c r="L155" i="17" s="1"/>
  <c r="T155" i="17" s="1"/>
  <c r="G156" i="18"/>
  <c r="B156" i="17" s="1"/>
  <c r="H156" i="18"/>
  <c r="E156" i="17" s="1"/>
  <c r="I156" i="18"/>
  <c r="C156" i="17" s="1"/>
  <c r="J156" i="18"/>
  <c r="D156" i="17" s="1"/>
  <c r="K156" i="18"/>
  <c r="F156" i="17" s="1"/>
  <c r="L156" i="18"/>
  <c r="G156" i="17" s="1"/>
  <c r="M156" i="18"/>
  <c r="I156" i="17" s="1"/>
  <c r="N156" i="18"/>
  <c r="J156" i="17" s="1"/>
  <c r="O156" i="18"/>
  <c r="K156" i="17" s="1"/>
  <c r="P156" i="18"/>
  <c r="L156" i="17" s="1"/>
  <c r="T156" i="17" s="1"/>
  <c r="G157" i="18"/>
  <c r="B157" i="17" s="1"/>
  <c r="H157" i="18"/>
  <c r="E157" i="17" s="1"/>
  <c r="I157" i="18"/>
  <c r="C157" i="17" s="1"/>
  <c r="J157" i="18"/>
  <c r="D157" i="17" s="1"/>
  <c r="K157" i="18"/>
  <c r="F157" i="17" s="1"/>
  <c r="L157" i="18"/>
  <c r="G157" i="17" s="1"/>
  <c r="M157" i="18"/>
  <c r="I157" i="17" s="1"/>
  <c r="N157" i="18"/>
  <c r="J157" i="17" s="1"/>
  <c r="O157" i="18"/>
  <c r="K157" i="17" s="1"/>
  <c r="P157" i="18"/>
  <c r="L157" i="17" s="1"/>
  <c r="T157" i="17" s="1"/>
  <c r="G158" i="18"/>
  <c r="B158" i="17" s="1"/>
  <c r="H158" i="18"/>
  <c r="E158" i="17" s="1"/>
  <c r="I158" i="18"/>
  <c r="C158" i="17" s="1"/>
  <c r="J158" i="18"/>
  <c r="D158" i="17" s="1"/>
  <c r="K158" i="18"/>
  <c r="F158" i="17" s="1"/>
  <c r="L158" i="18"/>
  <c r="G158" i="17" s="1"/>
  <c r="M158" i="18"/>
  <c r="I158" i="17" s="1"/>
  <c r="N158" i="18"/>
  <c r="J158" i="17" s="1"/>
  <c r="O158" i="18"/>
  <c r="K158" i="17" s="1"/>
  <c r="P158" i="18"/>
  <c r="L158" i="17" s="1"/>
  <c r="T158" i="17" s="1"/>
  <c r="G159" i="18"/>
  <c r="B159" i="17" s="1"/>
  <c r="H159" i="18"/>
  <c r="E159" i="17" s="1"/>
  <c r="I159" i="18"/>
  <c r="C159" i="17" s="1"/>
  <c r="J159" i="18"/>
  <c r="D159" i="17" s="1"/>
  <c r="K159" i="18"/>
  <c r="F159" i="17" s="1"/>
  <c r="L159" i="18"/>
  <c r="G159" i="17" s="1"/>
  <c r="M159" i="18"/>
  <c r="I159" i="17" s="1"/>
  <c r="N159" i="18"/>
  <c r="J159" i="17" s="1"/>
  <c r="O159" i="18"/>
  <c r="K159" i="17" s="1"/>
  <c r="P159" i="18"/>
  <c r="L159" i="17" s="1"/>
  <c r="T159" i="17" s="1"/>
  <c r="G160" i="18"/>
  <c r="B160" i="17" s="1"/>
  <c r="H160" i="18"/>
  <c r="E160" i="17" s="1"/>
  <c r="I160" i="18"/>
  <c r="C160" i="17" s="1"/>
  <c r="J160" i="18"/>
  <c r="D160" i="17" s="1"/>
  <c r="K160" i="18"/>
  <c r="F160" i="17" s="1"/>
  <c r="L160" i="18"/>
  <c r="G160" i="17" s="1"/>
  <c r="M160" i="18"/>
  <c r="I160" i="17" s="1"/>
  <c r="N160" i="18"/>
  <c r="J160" i="17" s="1"/>
  <c r="O160" i="18"/>
  <c r="K160" i="17" s="1"/>
  <c r="P160" i="18"/>
  <c r="L160" i="17" s="1"/>
  <c r="T160" i="17" s="1"/>
  <c r="G161" i="18"/>
  <c r="B161" i="17" s="1"/>
  <c r="H161" i="18"/>
  <c r="E161" i="17" s="1"/>
  <c r="I161" i="18"/>
  <c r="C161" i="17" s="1"/>
  <c r="J161" i="18"/>
  <c r="D161" i="17" s="1"/>
  <c r="K161" i="18"/>
  <c r="F161" i="17" s="1"/>
  <c r="L161" i="18"/>
  <c r="G161" i="17" s="1"/>
  <c r="M161" i="18"/>
  <c r="I161" i="17" s="1"/>
  <c r="N161" i="18"/>
  <c r="J161" i="17" s="1"/>
  <c r="O161" i="18"/>
  <c r="K161" i="17" s="1"/>
  <c r="P161" i="18"/>
  <c r="L161" i="17" s="1"/>
  <c r="T161" i="17" s="1"/>
  <c r="G162" i="18"/>
  <c r="B162" i="17" s="1"/>
  <c r="H162" i="18"/>
  <c r="E162" i="17" s="1"/>
  <c r="I162" i="18"/>
  <c r="C162" i="17" s="1"/>
  <c r="J162" i="18"/>
  <c r="D162" i="17" s="1"/>
  <c r="K162" i="18"/>
  <c r="F162" i="17" s="1"/>
  <c r="L162" i="18"/>
  <c r="G162" i="17" s="1"/>
  <c r="M162" i="18"/>
  <c r="I162" i="17" s="1"/>
  <c r="N162" i="18"/>
  <c r="J162" i="17" s="1"/>
  <c r="O162" i="18"/>
  <c r="K162" i="17" s="1"/>
  <c r="P162" i="18"/>
  <c r="L162" i="17" s="1"/>
  <c r="T162" i="17" s="1"/>
  <c r="G163" i="18"/>
  <c r="B163" i="17" s="1"/>
  <c r="H163" i="18"/>
  <c r="E163" i="17" s="1"/>
  <c r="I163" i="18"/>
  <c r="C163" i="17" s="1"/>
  <c r="J163" i="18"/>
  <c r="D163" i="17" s="1"/>
  <c r="K163" i="18"/>
  <c r="F163" i="17" s="1"/>
  <c r="L163" i="18"/>
  <c r="G163" i="17" s="1"/>
  <c r="M163" i="18"/>
  <c r="I163" i="17" s="1"/>
  <c r="N163" i="18"/>
  <c r="J163" i="17" s="1"/>
  <c r="O163" i="18"/>
  <c r="K163" i="17" s="1"/>
  <c r="P163" i="18"/>
  <c r="L163" i="17" s="1"/>
  <c r="T163" i="17" s="1"/>
  <c r="G164" i="18"/>
  <c r="B164" i="17" s="1"/>
  <c r="H164" i="18"/>
  <c r="E164" i="17" s="1"/>
  <c r="I164" i="18"/>
  <c r="C164" i="17" s="1"/>
  <c r="J164" i="18"/>
  <c r="D164" i="17" s="1"/>
  <c r="K164" i="18"/>
  <c r="F164" i="17" s="1"/>
  <c r="L164" i="18"/>
  <c r="G164" i="17" s="1"/>
  <c r="M164" i="18"/>
  <c r="I164" i="17" s="1"/>
  <c r="N164" i="18"/>
  <c r="J164" i="17" s="1"/>
  <c r="O164" i="18"/>
  <c r="K164" i="17" s="1"/>
  <c r="P164" i="18"/>
  <c r="L164" i="17" s="1"/>
  <c r="T164" i="17" s="1"/>
  <c r="G165" i="18"/>
  <c r="B165" i="17" s="1"/>
  <c r="H165" i="18"/>
  <c r="E165" i="17" s="1"/>
  <c r="I165" i="18"/>
  <c r="C165" i="17" s="1"/>
  <c r="J165" i="18"/>
  <c r="D165" i="17" s="1"/>
  <c r="K165" i="18"/>
  <c r="F165" i="17" s="1"/>
  <c r="L165" i="18"/>
  <c r="G165" i="17" s="1"/>
  <c r="M165" i="18"/>
  <c r="I165" i="17" s="1"/>
  <c r="N165" i="18"/>
  <c r="J165" i="17" s="1"/>
  <c r="O165" i="18"/>
  <c r="K165" i="17" s="1"/>
  <c r="P165" i="18"/>
  <c r="L165" i="17" s="1"/>
  <c r="T165" i="17" s="1"/>
  <c r="G166" i="18"/>
  <c r="B166" i="17" s="1"/>
  <c r="H166" i="18"/>
  <c r="E166" i="17" s="1"/>
  <c r="I166" i="18"/>
  <c r="C166" i="17" s="1"/>
  <c r="J166" i="18"/>
  <c r="D166" i="17" s="1"/>
  <c r="K166" i="18"/>
  <c r="F166" i="17" s="1"/>
  <c r="L166" i="18"/>
  <c r="G166" i="17" s="1"/>
  <c r="M166" i="18"/>
  <c r="I166" i="17" s="1"/>
  <c r="N166" i="18"/>
  <c r="J166" i="17" s="1"/>
  <c r="O166" i="18"/>
  <c r="K166" i="17" s="1"/>
  <c r="P166" i="18"/>
  <c r="L166" i="17" s="1"/>
  <c r="T166" i="17" s="1"/>
  <c r="G167" i="18"/>
  <c r="B167" i="17" s="1"/>
  <c r="H167" i="18"/>
  <c r="E167" i="17" s="1"/>
  <c r="I167" i="18"/>
  <c r="C167" i="17" s="1"/>
  <c r="J167" i="18"/>
  <c r="D167" i="17" s="1"/>
  <c r="K167" i="18"/>
  <c r="F167" i="17" s="1"/>
  <c r="L167" i="18"/>
  <c r="G167" i="17" s="1"/>
  <c r="M167" i="18"/>
  <c r="I167" i="17" s="1"/>
  <c r="N167" i="18"/>
  <c r="J167" i="17" s="1"/>
  <c r="O167" i="18"/>
  <c r="K167" i="17" s="1"/>
  <c r="P167" i="18"/>
  <c r="L167" i="17" s="1"/>
  <c r="T167" i="17" s="1"/>
  <c r="G168" i="18"/>
  <c r="B168" i="17" s="1"/>
  <c r="H168" i="18"/>
  <c r="E168" i="17" s="1"/>
  <c r="I168" i="18"/>
  <c r="C168" i="17" s="1"/>
  <c r="J168" i="18"/>
  <c r="D168" i="17" s="1"/>
  <c r="K168" i="18"/>
  <c r="F168" i="17" s="1"/>
  <c r="L168" i="18"/>
  <c r="G168" i="17" s="1"/>
  <c r="M168" i="18"/>
  <c r="I168" i="17" s="1"/>
  <c r="N168" i="18"/>
  <c r="J168" i="17" s="1"/>
  <c r="O168" i="18"/>
  <c r="K168" i="17" s="1"/>
  <c r="P168" i="18"/>
  <c r="L168" i="17" s="1"/>
  <c r="T168" i="17" s="1"/>
  <c r="G169" i="18"/>
  <c r="B169" i="17" s="1"/>
  <c r="H169" i="18"/>
  <c r="E169" i="17" s="1"/>
  <c r="I169" i="18"/>
  <c r="C169" i="17" s="1"/>
  <c r="J169" i="18"/>
  <c r="D169" i="17" s="1"/>
  <c r="K169" i="18"/>
  <c r="F169" i="17" s="1"/>
  <c r="L169" i="18"/>
  <c r="G169" i="17" s="1"/>
  <c r="M169" i="18"/>
  <c r="I169" i="17" s="1"/>
  <c r="N169" i="18"/>
  <c r="J169" i="17" s="1"/>
  <c r="O169" i="18"/>
  <c r="K169" i="17" s="1"/>
  <c r="P169" i="18"/>
  <c r="L169" i="17" s="1"/>
  <c r="T169" i="17" s="1"/>
  <c r="G170" i="18"/>
  <c r="B170" i="17" s="1"/>
  <c r="H170" i="18"/>
  <c r="E170" i="17" s="1"/>
  <c r="I170" i="18"/>
  <c r="C170" i="17" s="1"/>
  <c r="J170" i="18"/>
  <c r="D170" i="17" s="1"/>
  <c r="K170" i="18"/>
  <c r="F170" i="17" s="1"/>
  <c r="L170" i="18"/>
  <c r="G170" i="17" s="1"/>
  <c r="M170" i="18"/>
  <c r="I170" i="17" s="1"/>
  <c r="N170" i="18"/>
  <c r="J170" i="17" s="1"/>
  <c r="O170" i="18"/>
  <c r="K170" i="17" s="1"/>
  <c r="P170" i="18"/>
  <c r="L170" i="17" s="1"/>
  <c r="T170" i="17" s="1"/>
  <c r="G171" i="18"/>
  <c r="B171" i="17" s="1"/>
  <c r="H171" i="18"/>
  <c r="E171" i="17" s="1"/>
  <c r="I171" i="18"/>
  <c r="C171" i="17" s="1"/>
  <c r="J171" i="18"/>
  <c r="D171" i="17" s="1"/>
  <c r="K171" i="18"/>
  <c r="F171" i="17" s="1"/>
  <c r="L171" i="18"/>
  <c r="G171" i="17" s="1"/>
  <c r="M171" i="18"/>
  <c r="I171" i="17" s="1"/>
  <c r="N171" i="18"/>
  <c r="J171" i="17" s="1"/>
  <c r="O171" i="18"/>
  <c r="K171" i="17" s="1"/>
  <c r="P171" i="18"/>
  <c r="L171" i="17" s="1"/>
  <c r="T171" i="17" s="1"/>
  <c r="G172" i="18"/>
  <c r="B172" i="17" s="1"/>
  <c r="H172" i="18"/>
  <c r="E172" i="17" s="1"/>
  <c r="I172" i="18"/>
  <c r="C172" i="17" s="1"/>
  <c r="J172" i="18"/>
  <c r="D172" i="17" s="1"/>
  <c r="K172" i="18"/>
  <c r="F172" i="17" s="1"/>
  <c r="L172" i="18"/>
  <c r="G172" i="17" s="1"/>
  <c r="M172" i="18"/>
  <c r="I172" i="17" s="1"/>
  <c r="N172" i="18"/>
  <c r="J172" i="17" s="1"/>
  <c r="O172" i="18"/>
  <c r="K172" i="17" s="1"/>
  <c r="P172" i="18"/>
  <c r="L172" i="17" s="1"/>
  <c r="T172" i="17" s="1"/>
  <c r="G173" i="18"/>
  <c r="B173" i="17" s="1"/>
  <c r="H173" i="18"/>
  <c r="E173" i="17" s="1"/>
  <c r="I173" i="18"/>
  <c r="C173" i="17" s="1"/>
  <c r="J173" i="18"/>
  <c r="D173" i="17" s="1"/>
  <c r="K173" i="18"/>
  <c r="F173" i="17" s="1"/>
  <c r="L173" i="18"/>
  <c r="G173" i="17" s="1"/>
  <c r="M173" i="18"/>
  <c r="I173" i="17" s="1"/>
  <c r="N173" i="18"/>
  <c r="J173" i="17" s="1"/>
  <c r="O173" i="18"/>
  <c r="K173" i="17" s="1"/>
  <c r="P173" i="18"/>
  <c r="L173" i="17" s="1"/>
  <c r="T173" i="17" s="1"/>
  <c r="G174" i="18"/>
  <c r="B174" i="17" s="1"/>
  <c r="H174" i="18"/>
  <c r="E174" i="17" s="1"/>
  <c r="I174" i="18"/>
  <c r="C174" i="17" s="1"/>
  <c r="J174" i="18"/>
  <c r="D174" i="17" s="1"/>
  <c r="K174" i="18"/>
  <c r="F174" i="17" s="1"/>
  <c r="L174" i="18"/>
  <c r="G174" i="17" s="1"/>
  <c r="M174" i="18"/>
  <c r="I174" i="17" s="1"/>
  <c r="N174" i="18"/>
  <c r="J174" i="17" s="1"/>
  <c r="O174" i="18"/>
  <c r="K174" i="17" s="1"/>
  <c r="P174" i="18"/>
  <c r="L174" i="17" s="1"/>
  <c r="T174" i="17" s="1"/>
  <c r="G175" i="18"/>
  <c r="B175" i="17" s="1"/>
  <c r="H175" i="18"/>
  <c r="E175" i="17" s="1"/>
  <c r="I175" i="18"/>
  <c r="C175" i="17" s="1"/>
  <c r="J175" i="18"/>
  <c r="D175" i="17" s="1"/>
  <c r="K175" i="18"/>
  <c r="F175" i="17" s="1"/>
  <c r="L175" i="18"/>
  <c r="G175" i="17" s="1"/>
  <c r="M175" i="18"/>
  <c r="I175" i="17" s="1"/>
  <c r="N175" i="18"/>
  <c r="J175" i="17" s="1"/>
  <c r="O175" i="18"/>
  <c r="K175" i="17" s="1"/>
  <c r="P175" i="18"/>
  <c r="L175" i="17" s="1"/>
  <c r="T175" i="17" s="1"/>
  <c r="G176" i="18"/>
  <c r="B176" i="17" s="1"/>
  <c r="H176" i="18"/>
  <c r="E176" i="17" s="1"/>
  <c r="I176" i="18"/>
  <c r="C176" i="17" s="1"/>
  <c r="J176" i="18"/>
  <c r="D176" i="17" s="1"/>
  <c r="K176" i="18"/>
  <c r="F176" i="17" s="1"/>
  <c r="L176" i="18"/>
  <c r="G176" i="17" s="1"/>
  <c r="M176" i="18"/>
  <c r="I176" i="17" s="1"/>
  <c r="N176" i="18"/>
  <c r="J176" i="17" s="1"/>
  <c r="O176" i="18"/>
  <c r="K176" i="17" s="1"/>
  <c r="P176" i="18"/>
  <c r="L176" i="17" s="1"/>
  <c r="T176" i="17" s="1"/>
  <c r="G177" i="18"/>
  <c r="B177" i="17" s="1"/>
  <c r="H177" i="18"/>
  <c r="E177" i="17" s="1"/>
  <c r="I177" i="18"/>
  <c r="C177" i="17" s="1"/>
  <c r="J177" i="18"/>
  <c r="D177" i="17" s="1"/>
  <c r="K177" i="18"/>
  <c r="F177" i="17" s="1"/>
  <c r="L177" i="18"/>
  <c r="G177" i="17" s="1"/>
  <c r="M177" i="18"/>
  <c r="I177" i="17" s="1"/>
  <c r="N177" i="18"/>
  <c r="J177" i="17" s="1"/>
  <c r="O177" i="18"/>
  <c r="K177" i="17" s="1"/>
  <c r="P177" i="18"/>
  <c r="L177" i="17" s="1"/>
  <c r="T177" i="17" s="1"/>
  <c r="G178" i="18"/>
  <c r="B178" i="17" s="1"/>
  <c r="H178" i="18"/>
  <c r="E178" i="17" s="1"/>
  <c r="I178" i="18"/>
  <c r="C178" i="17" s="1"/>
  <c r="J178" i="18"/>
  <c r="D178" i="17" s="1"/>
  <c r="K178" i="18"/>
  <c r="F178" i="17" s="1"/>
  <c r="L178" i="18"/>
  <c r="G178" i="17" s="1"/>
  <c r="M178" i="18"/>
  <c r="I178" i="17" s="1"/>
  <c r="N178" i="18"/>
  <c r="J178" i="17" s="1"/>
  <c r="O178" i="18"/>
  <c r="K178" i="17" s="1"/>
  <c r="P178" i="18"/>
  <c r="L178" i="17" s="1"/>
  <c r="T178" i="17" s="1"/>
  <c r="G179" i="18"/>
  <c r="B179" i="17" s="1"/>
  <c r="H179" i="18"/>
  <c r="E179" i="17" s="1"/>
  <c r="I179" i="18"/>
  <c r="C179" i="17" s="1"/>
  <c r="J179" i="18"/>
  <c r="D179" i="17" s="1"/>
  <c r="K179" i="18"/>
  <c r="F179" i="17" s="1"/>
  <c r="L179" i="18"/>
  <c r="G179" i="17" s="1"/>
  <c r="M179" i="18"/>
  <c r="I179" i="17" s="1"/>
  <c r="N179" i="18"/>
  <c r="J179" i="17" s="1"/>
  <c r="O179" i="18"/>
  <c r="K179" i="17" s="1"/>
  <c r="P179" i="18"/>
  <c r="L179" i="17" s="1"/>
  <c r="T179" i="17" s="1"/>
  <c r="G180" i="18"/>
  <c r="B180" i="17" s="1"/>
  <c r="H180" i="18"/>
  <c r="E180" i="17" s="1"/>
  <c r="I180" i="18"/>
  <c r="C180" i="17" s="1"/>
  <c r="J180" i="18"/>
  <c r="D180" i="17" s="1"/>
  <c r="K180" i="18"/>
  <c r="F180" i="17" s="1"/>
  <c r="L180" i="18"/>
  <c r="G180" i="17" s="1"/>
  <c r="M180" i="18"/>
  <c r="I180" i="17" s="1"/>
  <c r="N180" i="18"/>
  <c r="J180" i="17" s="1"/>
  <c r="O180" i="18"/>
  <c r="K180" i="17" s="1"/>
  <c r="P180" i="18"/>
  <c r="L180" i="17" s="1"/>
  <c r="T180" i="17" s="1"/>
  <c r="G181" i="18"/>
  <c r="B181" i="17" s="1"/>
  <c r="H181" i="18"/>
  <c r="E181" i="17" s="1"/>
  <c r="I181" i="18"/>
  <c r="C181" i="17" s="1"/>
  <c r="J181" i="18"/>
  <c r="D181" i="17" s="1"/>
  <c r="K181" i="18"/>
  <c r="F181" i="17" s="1"/>
  <c r="L181" i="18"/>
  <c r="G181" i="17" s="1"/>
  <c r="M181" i="18"/>
  <c r="I181" i="17" s="1"/>
  <c r="N181" i="18"/>
  <c r="J181" i="17" s="1"/>
  <c r="O181" i="18"/>
  <c r="K181" i="17" s="1"/>
  <c r="P181" i="18"/>
  <c r="L181" i="17" s="1"/>
  <c r="T181" i="17" s="1"/>
  <c r="G182" i="18"/>
  <c r="B182" i="17" s="1"/>
  <c r="H182" i="18"/>
  <c r="E182" i="17" s="1"/>
  <c r="I182" i="18"/>
  <c r="C182" i="17" s="1"/>
  <c r="J182" i="18"/>
  <c r="D182" i="17" s="1"/>
  <c r="K182" i="18"/>
  <c r="F182" i="17" s="1"/>
  <c r="L182" i="18"/>
  <c r="G182" i="17" s="1"/>
  <c r="M182" i="18"/>
  <c r="I182" i="17" s="1"/>
  <c r="N182" i="18"/>
  <c r="J182" i="17" s="1"/>
  <c r="O182" i="18"/>
  <c r="K182" i="17" s="1"/>
  <c r="P182" i="18"/>
  <c r="L182" i="17" s="1"/>
  <c r="T182" i="17" s="1"/>
  <c r="G183" i="18"/>
  <c r="B183" i="17" s="1"/>
  <c r="H183" i="18"/>
  <c r="E183" i="17" s="1"/>
  <c r="I183" i="18"/>
  <c r="C183" i="17" s="1"/>
  <c r="J183" i="18"/>
  <c r="D183" i="17" s="1"/>
  <c r="K183" i="18"/>
  <c r="F183" i="17" s="1"/>
  <c r="L183" i="18"/>
  <c r="G183" i="17" s="1"/>
  <c r="M183" i="18"/>
  <c r="I183" i="17" s="1"/>
  <c r="N183" i="18"/>
  <c r="J183" i="17" s="1"/>
  <c r="O183" i="18"/>
  <c r="K183" i="17" s="1"/>
  <c r="P183" i="18"/>
  <c r="L183" i="17" s="1"/>
  <c r="T183" i="17" s="1"/>
  <c r="G184" i="18"/>
  <c r="B184" i="17" s="1"/>
  <c r="H184" i="18"/>
  <c r="E184" i="17" s="1"/>
  <c r="I184" i="18"/>
  <c r="C184" i="17" s="1"/>
  <c r="J184" i="18"/>
  <c r="D184" i="17" s="1"/>
  <c r="K184" i="18"/>
  <c r="F184" i="17" s="1"/>
  <c r="L184" i="18"/>
  <c r="G184" i="17" s="1"/>
  <c r="M184" i="18"/>
  <c r="I184" i="17" s="1"/>
  <c r="N184" i="18"/>
  <c r="J184" i="17" s="1"/>
  <c r="O184" i="18"/>
  <c r="K184" i="17" s="1"/>
  <c r="P184" i="18"/>
  <c r="L184" i="17" s="1"/>
  <c r="T184" i="17" s="1"/>
  <c r="G185" i="18"/>
  <c r="B185" i="17" s="1"/>
  <c r="H185" i="18"/>
  <c r="E185" i="17" s="1"/>
  <c r="I185" i="18"/>
  <c r="C185" i="17" s="1"/>
  <c r="J185" i="18"/>
  <c r="D185" i="17" s="1"/>
  <c r="K185" i="18"/>
  <c r="F185" i="17" s="1"/>
  <c r="L185" i="18"/>
  <c r="G185" i="17" s="1"/>
  <c r="M185" i="18"/>
  <c r="I185" i="17" s="1"/>
  <c r="N185" i="18"/>
  <c r="J185" i="17" s="1"/>
  <c r="O185" i="18"/>
  <c r="K185" i="17" s="1"/>
  <c r="P185" i="18"/>
  <c r="L185" i="17" s="1"/>
  <c r="T185" i="17" s="1"/>
  <c r="G186" i="18"/>
  <c r="B186" i="17" s="1"/>
  <c r="H186" i="18"/>
  <c r="E186" i="17" s="1"/>
  <c r="I186" i="18"/>
  <c r="C186" i="17" s="1"/>
  <c r="J186" i="18"/>
  <c r="D186" i="17" s="1"/>
  <c r="K186" i="18"/>
  <c r="F186" i="17" s="1"/>
  <c r="L186" i="18"/>
  <c r="G186" i="17" s="1"/>
  <c r="M186" i="18"/>
  <c r="I186" i="17" s="1"/>
  <c r="N186" i="18"/>
  <c r="J186" i="17" s="1"/>
  <c r="O186" i="18"/>
  <c r="K186" i="17" s="1"/>
  <c r="P186" i="18"/>
  <c r="L186" i="17" s="1"/>
  <c r="T186" i="17" s="1"/>
  <c r="G187" i="18"/>
  <c r="B187" i="17" s="1"/>
  <c r="H187" i="18"/>
  <c r="E187" i="17" s="1"/>
  <c r="I187" i="18"/>
  <c r="C187" i="17" s="1"/>
  <c r="J187" i="18"/>
  <c r="D187" i="17" s="1"/>
  <c r="K187" i="18"/>
  <c r="F187" i="17" s="1"/>
  <c r="L187" i="18"/>
  <c r="G187" i="17" s="1"/>
  <c r="M187" i="18"/>
  <c r="I187" i="17" s="1"/>
  <c r="N187" i="18"/>
  <c r="J187" i="17" s="1"/>
  <c r="O187" i="18"/>
  <c r="K187" i="17" s="1"/>
  <c r="P187" i="18"/>
  <c r="L187" i="17" s="1"/>
  <c r="T187" i="17" s="1"/>
  <c r="G188" i="18"/>
  <c r="B188" i="17" s="1"/>
  <c r="H188" i="18"/>
  <c r="E188" i="17" s="1"/>
  <c r="I188" i="18"/>
  <c r="C188" i="17" s="1"/>
  <c r="J188" i="18"/>
  <c r="D188" i="17" s="1"/>
  <c r="K188" i="18"/>
  <c r="F188" i="17" s="1"/>
  <c r="L188" i="18"/>
  <c r="G188" i="17" s="1"/>
  <c r="M188" i="18"/>
  <c r="I188" i="17" s="1"/>
  <c r="N188" i="18"/>
  <c r="J188" i="17" s="1"/>
  <c r="O188" i="18"/>
  <c r="K188" i="17" s="1"/>
  <c r="P188" i="18"/>
  <c r="L188" i="17" s="1"/>
  <c r="T188" i="17" s="1"/>
  <c r="G189" i="18"/>
  <c r="B189" i="17" s="1"/>
  <c r="H189" i="18"/>
  <c r="E189" i="17" s="1"/>
  <c r="I189" i="18"/>
  <c r="C189" i="17" s="1"/>
  <c r="J189" i="18"/>
  <c r="D189" i="17" s="1"/>
  <c r="K189" i="18"/>
  <c r="F189" i="17" s="1"/>
  <c r="L189" i="18"/>
  <c r="G189" i="17" s="1"/>
  <c r="M189" i="18"/>
  <c r="I189" i="17" s="1"/>
  <c r="N189" i="18"/>
  <c r="J189" i="17" s="1"/>
  <c r="O189" i="18"/>
  <c r="K189" i="17" s="1"/>
  <c r="P189" i="18"/>
  <c r="L189" i="17" s="1"/>
  <c r="T189" i="17" s="1"/>
  <c r="G190" i="18"/>
  <c r="B190" i="17" s="1"/>
  <c r="H190" i="18"/>
  <c r="E190" i="17" s="1"/>
  <c r="I190" i="18"/>
  <c r="C190" i="17" s="1"/>
  <c r="J190" i="18"/>
  <c r="D190" i="17" s="1"/>
  <c r="K190" i="18"/>
  <c r="F190" i="17" s="1"/>
  <c r="L190" i="18"/>
  <c r="G190" i="17" s="1"/>
  <c r="M190" i="18"/>
  <c r="I190" i="17" s="1"/>
  <c r="N190" i="18"/>
  <c r="J190" i="17" s="1"/>
  <c r="O190" i="18"/>
  <c r="K190" i="17" s="1"/>
  <c r="P190" i="18"/>
  <c r="L190" i="17" s="1"/>
  <c r="T190" i="17" s="1"/>
  <c r="G191" i="18"/>
  <c r="B191" i="17" s="1"/>
  <c r="H191" i="18"/>
  <c r="E191" i="17" s="1"/>
  <c r="I191" i="18"/>
  <c r="C191" i="17" s="1"/>
  <c r="J191" i="18"/>
  <c r="D191" i="17" s="1"/>
  <c r="K191" i="18"/>
  <c r="F191" i="17" s="1"/>
  <c r="L191" i="18"/>
  <c r="G191" i="17" s="1"/>
  <c r="M191" i="18"/>
  <c r="I191" i="17" s="1"/>
  <c r="N191" i="18"/>
  <c r="J191" i="17" s="1"/>
  <c r="O191" i="18"/>
  <c r="K191" i="17" s="1"/>
  <c r="P191" i="18"/>
  <c r="L191" i="17" s="1"/>
  <c r="T191" i="17" s="1"/>
  <c r="G192" i="18"/>
  <c r="B192" i="17" s="1"/>
  <c r="H192" i="18"/>
  <c r="E192" i="17" s="1"/>
  <c r="I192" i="18"/>
  <c r="C192" i="17" s="1"/>
  <c r="J192" i="18"/>
  <c r="D192" i="17" s="1"/>
  <c r="K192" i="18"/>
  <c r="F192" i="17" s="1"/>
  <c r="L192" i="18"/>
  <c r="G192" i="17" s="1"/>
  <c r="M192" i="18"/>
  <c r="I192" i="17" s="1"/>
  <c r="N192" i="18"/>
  <c r="J192" i="17" s="1"/>
  <c r="O192" i="18"/>
  <c r="K192" i="17" s="1"/>
  <c r="P192" i="18"/>
  <c r="L192" i="17" s="1"/>
  <c r="T192" i="17" s="1"/>
  <c r="G193" i="18"/>
  <c r="B193" i="17" s="1"/>
  <c r="H193" i="18"/>
  <c r="E193" i="17" s="1"/>
  <c r="I193" i="18"/>
  <c r="C193" i="17" s="1"/>
  <c r="J193" i="18"/>
  <c r="D193" i="17" s="1"/>
  <c r="K193" i="18"/>
  <c r="F193" i="17" s="1"/>
  <c r="L193" i="18"/>
  <c r="G193" i="17" s="1"/>
  <c r="M193" i="18"/>
  <c r="I193" i="17" s="1"/>
  <c r="N193" i="18"/>
  <c r="J193" i="17" s="1"/>
  <c r="O193" i="18"/>
  <c r="K193" i="17" s="1"/>
  <c r="P193" i="18"/>
  <c r="L193" i="17" s="1"/>
  <c r="T193" i="17" s="1"/>
  <c r="G194" i="18"/>
  <c r="B194" i="17" s="1"/>
  <c r="H194" i="18"/>
  <c r="E194" i="17" s="1"/>
  <c r="I194" i="18"/>
  <c r="C194" i="17" s="1"/>
  <c r="J194" i="18"/>
  <c r="D194" i="17" s="1"/>
  <c r="K194" i="18"/>
  <c r="F194" i="17" s="1"/>
  <c r="L194" i="18"/>
  <c r="G194" i="17" s="1"/>
  <c r="M194" i="18"/>
  <c r="I194" i="17" s="1"/>
  <c r="N194" i="18"/>
  <c r="J194" i="17" s="1"/>
  <c r="O194" i="18"/>
  <c r="K194" i="17" s="1"/>
  <c r="P194" i="18"/>
  <c r="L194" i="17" s="1"/>
  <c r="T194" i="17" s="1"/>
  <c r="G195" i="18"/>
  <c r="B195" i="17" s="1"/>
  <c r="H195" i="18"/>
  <c r="E195" i="17" s="1"/>
  <c r="I195" i="18"/>
  <c r="C195" i="17" s="1"/>
  <c r="J195" i="18"/>
  <c r="D195" i="17" s="1"/>
  <c r="K195" i="18"/>
  <c r="F195" i="17" s="1"/>
  <c r="L195" i="18"/>
  <c r="G195" i="17" s="1"/>
  <c r="M195" i="18"/>
  <c r="I195" i="17" s="1"/>
  <c r="N195" i="18"/>
  <c r="J195" i="17" s="1"/>
  <c r="O195" i="18"/>
  <c r="K195" i="17" s="1"/>
  <c r="P195" i="18"/>
  <c r="L195" i="17" s="1"/>
  <c r="T195" i="17" s="1"/>
  <c r="G196" i="18"/>
  <c r="B196" i="17" s="1"/>
  <c r="H196" i="18"/>
  <c r="E196" i="17" s="1"/>
  <c r="I196" i="18"/>
  <c r="C196" i="17" s="1"/>
  <c r="J196" i="18"/>
  <c r="D196" i="17" s="1"/>
  <c r="K196" i="18"/>
  <c r="F196" i="17" s="1"/>
  <c r="L196" i="18"/>
  <c r="G196" i="17" s="1"/>
  <c r="M196" i="18"/>
  <c r="I196" i="17" s="1"/>
  <c r="N196" i="18"/>
  <c r="J196" i="17" s="1"/>
  <c r="O196" i="18"/>
  <c r="K196" i="17" s="1"/>
  <c r="P196" i="18"/>
  <c r="L196" i="17" s="1"/>
  <c r="T196" i="17" s="1"/>
  <c r="G197" i="18"/>
  <c r="B197" i="17" s="1"/>
  <c r="H197" i="18"/>
  <c r="E197" i="17" s="1"/>
  <c r="I197" i="18"/>
  <c r="C197" i="17" s="1"/>
  <c r="J197" i="18"/>
  <c r="D197" i="17" s="1"/>
  <c r="K197" i="18"/>
  <c r="F197" i="17" s="1"/>
  <c r="L197" i="18"/>
  <c r="G197" i="17" s="1"/>
  <c r="M197" i="18"/>
  <c r="I197" i="17" s="1"/>
  <c r="N197" i="18"/>
  <c r="J197" i="17" s="1"/>
  <c r="O197" i="18"/>
  <c r="K197" i="17" s="1"/>
  <c r="P197" i="18"/>
  <c r="L197" i="17" s="1"/>
  <c r="T197" i="17" s="1"/>
  <c r="G198" i="18"/>
  <c r="B198" i="17" s="1"/>
  <c r="H198" i="18"/>
  <c r="E198" i="17" s="1"/>
  <c r="I198" i="18"/>
  <c r="C198" i="17" s="1"/>
  <c r="J198" i="18"/>
  <c r="D198" i="17" s="1"/>
  <c r="K198" i="18"/>
  <c r="F198" i="17" s="1"/>
  <c r="L198" i="18"/>
  <c r="G198" i="17" s="1"/>
  <c r="M198" i="18"/>
  <c r="I198" i="17" s="1"/>
  <c r="N198" i="18"/>
  <c r="J198" i="17" s="1"/>
  <c r="O198" i="18"/>
  <c r="K198" i="17" s="1"/>
  <c r="P198" i="18"/>
  <c r="L198" i="17" s="1"/>
  <c r="T198" i="17" s="1"/>
  <c r="G199" i="18"/>
  <c r="B199" i="17" s="1"/>
  <c r="H199" i="18"/>
  <c r="E199" i="17" s="1"/>
  <c r="I199" i="18"/>
  <c r="C199" i="17" s="1"/>
  <c r="J199" i="18"/>
  <c r="D199" i="17" s="1"/>
  <c r="K199" i="18"/>
  <c r="F199" i="17" s="1"/>
  <c r="L199" i="18"/>
  <c r="G199" i="17" s="1"/>
  <c r="M199" i="18"/>
  <c r="I199" i="17" s="1"/>
  <c r="N199" i="18"/>
  <c r="J199" i="17" s="1"/>
  <c r="O199" i="18"/>
  <c r="K199" i="17" s="1"/>
  <c r="P199" i="18"/>
  <c r="L199" i="17" s="1"/>
  <c r="T199" i="17" s="1"/>
  <c r="G200" i="18"/>
  <c r="B200" i="17" s="1"/>
  <c r="H200" i="18"/>
  <c r="E200" i="17" s="1"/>
  <c r="I200" i="18"/>
  <c r="C200" i="17" s="1"/>
  <c r="J200" i="18"/>
  <c r="D200" i="17" s="1"/>
  <c r="K200" i="18"/>
  <c r="F200" i="17" s="1"/>
  <c r="L200" i="18"/>
  <c r="G200" i="17" s="1"/>
  <c r="M200" i="18"/>
  <c r="I200" i="17" s="1"/>
  <c r="N200" i="18"/>
  <c r="J200" i="17" s="1"/>
  <c r="O200" i="18"/>
  <c r="K200" i="17" s="1"/>
  <c r="P200" i="18"/>
  <c r="L200" i="17" s="1"/>
  <c r="T200" i="17" s="1"/>
  <c r="G201" i="18"/>
  <c r="B201" i="17" s="1"/>
  <c r="H201" i="18"/>
  <c r="E201" i="17" s="1"/>
  <c r="I201" i="18"/>
  <c r="C201" i="17" s="1"/>
  <c r="J201" i="18"/>
  <c r="D201" i="17" s="1"/>
  <c r="K201" i="18"/>
  <c r="F201" i="17" s="1"/>
  <c r="L201" i="18"/>
  <c r="G201" i="17" s="1"/>
  <c r="M201" i="18"/>
  <c r="I201" i="17" s="1"/>
  <c r="N201" i="18"/>
  <c r="J201" i="17" s="1"/>
  <c r="O201" i="18"/>
  <c r="K201" i="17" s="1"/>
  <c r="P201" i="18"/>
  <c r="L201" i="17" s="1"/>
  <c r="T201" i="17" s="1"/>
  <c r="G202" i="18"/>
  <c r="B202" i="17" s="1"/>
  <c r="H202" i="18"/>
  <c r="E202" i="17" s="1"/>
  <c r="I202" i="18"/>
  <c r="C202" i="17" s="1"/>
  <c r="J202" i="18"/>
  <c r="D202" i="17" s="1"/>
  <c r="K202" i="18"/>
  <c r="F202" i="17" s="1"/>
  <c r="L202" i="18"/>
  <c r="G202" i="17" s="1"/>
  <c r="M202" i="18"/>
  <c r="I202" i="17" s="1"/>
  <c r="N202" i="18"/>
  <c r="J202" i="17" s="1"/>
  <c r="O202" i="18"/>
  <c r="K202" i="17" s="1"/>
  <c r="P202" i="18"/>
  <c r="L202" i="17" s="1"/>
  <c r="T202" i="17" s="1"/>
  <c r="G203" i="18"/>
  <c r="B203" i="17" s="1"/>
  <c r="H203" i="18"/>
  <c r="E203" i="17" s="1"/>
  <c r="I203" i="18"/>
  <c r="C203" i="17" s="1"/>
  <c r="J203" i="18"/>
  <c r="D203" i="17" s="1"/>
  <c r="K203" i="18"/>
  <c r="F203" i="17" s="1"/>
  <c r="L203" i="18"/>
  <c r="G203" i="17" s="1"/>
  <c r="M203" i="18"/>
  <c r="I203" i="17" s="1"/>
  <c r="N203" i="18"/>
  <c r="J203" i="17" s="1"/>
  <c r="O203" i="18"/>
  <c r="K203" i="17" s="1"/>
  <c r="P203" i="18"/>
  <c r="L203" i="17" s="1"/>
  <c r="T203" i="17" s="1"/>
  <c r="G204" i="18"/>
  <c r="B204" i="17" s="1"/>
  <c r="H204" i="18"/>
  <c r="E204" i="17" s="1"/>
  <c r="I204" i="18"/>
  <c r="C204" i="17" s="1"/>
  <c r="J204" i="18"/>
  <c r="D204" i="17" s="1"/>
  <c r="K204" i="18"/>
  <c r="F204" i="17" s="1"/>
  <c r="L204" i="18"/>
  <c r="G204" i="17" s="1"/>
  <c r="M204" i="18"/>
  <c r="I204" i="17" s="1"/>
  <c r="N204" i="18"/>
  <c r="J204" i="17" s="1"/>
  <c r="O204" i="18"/>
  <c r="K204" i="17" s="1"/>
  <c r="P204" i="18"/>
  <c r="L204" i="17" s="1"/>
  <c r="T204" i="17" s="1"/>
  <c r="G205" i="18"/>
  <c r="B205" i="17" s="1"/>
  <c r="H205" i="18"/>
  <c r="E205" i="17" s="1"/>
  <c r="I205" i="18"/>
  <c r="C205" i="17" s="1"/>
  <c r="J205" i="18"/>
  <c r="D205" i="17" s="1"/>
  <c r="K205" i="18"/>
  <c r="F205" i="17" s="1"/>
  <c r="L205" i="18"/>
  <c r="G205" i="17" s="1"/>
  <c r="M205" i="18"/>
  <c r="I205" i="17" s="1"/>
  <c r="N205" i="18"/>
  <c r="J205" i="17" s="1"/>
  <c r="O205" i="18"/>
  <c r="K205" i="17" s="1"/>
  <c r="P205" i="18"/>
  <c r="L205" i="17" s="1"/>
  <c r="T205" i="17" s="1"/>
  <c r="G206" i="18"/>
  <c r="B206" i="17" s="1"/>
  <c r="H206" i="18"/>
  <c r="E206" i="17" s="1"/>
  <c r="I206" i="18"/>
  <c r="C206" i="17" s="1"/>
  <c r="J206" i="18"/>
  <c r="D206" i="17" s="1"/>
  <c r="K206" i="18"/>
  <c r="F206" i="17" s="1"/>
  <c r="L206" i="18"/>
  <c r="G206" i="17" s="1"/>
  <c r="M206" i="18"/>
  <c r="I206" i="17" s="1"/>
  <c r="N206" i="18"/>
  <c r="J206" i="17" s="1"/>
  <c r="O206" i="18"/>
  <c r="K206" i="17" s="1"/>
  <c r="P206" i="18"/>
  <c r="L206" i="17" s="1"/>
  <c r="T206" i="17" s="1"/>
  <c r="G207" i="18"/>
  <c r="B207" i="17" s="1"/>
  <c r="H207" i="18"/>
  <c r="E207" i="17" s="1"/>
  <c r="I207" i="18"/>
  <c r="C207" i="17" s="1"/>
  <c r="J207" i="18"/>
  <c r="D207" i="17" s="1"/>
  <c r="K207" i="18"/>
  <c r="F207" i="17" s="1"/>
  <c r="L207" i="18"/>
  <c r="G207" i="17" s="1"/>
  <c r="M207" i="18"/>
  <c r="I207" i="17" s="1"/>
  <c r="N207" i="18"/>
  <c r="J207" i="17" s="1"/>
  <c r="O207" i="18"/>
  <c r="K207" i="17" s="1"/>
  <c r="P207" i="18"/>
  <c r="L207" i="17" s="1"/>
  <c r="T207" i="17" s="1"/>
  <c r="G208" i="18"/>
  <c r="B208" i="17" s="1"/>
  <c r="H208" i="18"/>
  <c r="E208" i="17" s="1"/>
  <c r="I208" i="18"/>
  <c r="C208" i="17" s="1"/>
  <c r="J208" i="18"/>
  <c r="D208" i="17" s="1"/>
  <c r="K208" i="18"/>
  <c r="F208" i="17" s="1"/>
  <c r="L208" i="18"/>
  <c r="G208" i="17" s="1"/>
  <c r="M208" i="18"/>
  <c r="I208" i="17" s="1"/>
  <c r="N208" i="18"/>
  <c r="J208" i="17" s="1"/>
  <c r="O208" i="18"/>
  <c r="K208" i="17" s="1"/>
  <c r="P208" i="18"/>
  <c r="L208" i="17" s="1"/>
  <c r="T208" i="17" s="1"/>
  <c r="G209" i="18"/>
  <c r="B209" i="17" s="1"/>
  <c r="H209" i="18"/>
  <c r="E209" i="17" s="1"/>
  <c r="I209" i="18"/>
  <c r="C209" i="17" s="1"/>
  <c r="J209" i="18"/>
  <c r="D209" i="17" s="1"/>
  <c r="K209" i="18"/>
  <c r="F209" i="17" s="1"/>
  <c r="L209" i="18"/>
  <c r="G209" i="17" s="1"/>
  <c r="M209" i="18"/>
  <c r="I209" i="17" s="1"/>
  <c r="N209" i="18"/>
  <c r="J209" i="17" s="1"/>
  <c r="O209" i="18"/>
  <c r="K209" i="17" s="1"/>
  <c r="P209" i="18"/>
  <c r="L209" i="17" s="1"/>
  <c r="T209" i="17" s="1"/>
  <c r="G210" i="18"/>
  <c r="B210" i="17" s="1"/>
  <c r="H210" i="18"/>
  <c r="E210" i="17" s="1"/>
  <c r="I210" i="18"/>
  <c r="C210" i="17" s="1"/>
  <c r="J210" i="18"/>
  <c r="D210" i="17" s="1"/>
  <c r="K210" i="18"/>
  <c r="F210" i="17" s="1"/>
  <c r="L210" i="18"/>
  <c r="G210" i="17" s="1"/>
  <c r="M210" i="18"/>
  <c r="I210" i="17" s="1"/>
  <c r="N210" i="18"/>
  <c r="J210" i="17" s="1"/>
  <c r="O210" i="18"/>
  <c r="K210" i="17" s="1"/>
  <c r="P210" i="18"/>
  <c r="L210" i="17" s="1"/>
  <c r="T210" i="17" s="1"/>
  <c r="G211" i="18"/>
  <c r="B211" i="17" s="1"/>
  <c r="H211" i="18"/>
  <c r="E211" i="17" s="1"/>
  <c r="I211" i="18"/>
  <c r="C211" i="17" s="1"/>
  <c r="J211" i="18"/>
  <c r="D211" i="17" s="1"/>
  <c r="K211" i="18"/>
  <c r="F211" i="17" s="1"/>
  <c r="L211" i="18"/>
  <c r="G211" i="17" s="1"/>
  <c r="M211" i="18"/>
  <c r="I211" i="17" s="1"/>
  <c r="N211" i="18"/>
  <c r="J211" i="17" s="1"/>
  <c r="O211" i="18"/>
  <c r="K211" i="17" s="1"/>
  <c r="P211" i="18"/>
  <c r="L211" i="17" s="1"/>
  <c r="T211" i="17" s="1"/>
  <c r="G212" i="18"/>
  <c r="B212" i="17" s="1"/>
  <c r="H212" i="18"/>
  <c r="E212" i="17" s="1"/>
  <c r="I212" i="18"/>
  <c r="C212" i="17" s="1"/>
  <c r="J212" i="18"/>
  <c r="D212" i="17" s="1"/>
  <c r="K212" i="18"/>
  <c r="F212" i="17" s="1"/>
  <c r="L212" i="18"/>
  <c r="G212" i="17" s="1"/>
  <c r="M212" i="18"/>
  <c r="I212" i="17" s="1"/>
  <c r="N212" i="18"/>
  <c r="J212" i="17" s="1"/>
  <c r="O212" i="18"/>
  <c r="K212" i="17" s="1"/>
  <c r="P212" i="18"/>
  <c r="L212" i="17" s="1"/>
  <c r="T212" i="17" s="1"/>
  <c r="G213" i="18"/>
  <c r="B213" i="17" s="1"/>
  <c r="H213" i="18"/>
  <c r="E213" i="17" s="1"/>
  <c r="I213" i="18"/>
  <c r="C213" i="17" s="1"/>
  <c r="J213" i="18"/>
  <c r="D213" i="17" s="1"/>
  <c r="K213" i="18"/>
  <c r="F213" i="17" s="1"/>
  <c r="L213" i="18"/>
  <c r="G213" i="17" s="1"/>
  <c r="M213" i="18"/>
  <c r="I213" i="17" s="1"/>
  <c r="N213" i="18"/>
  <c r="J213" i="17" s="1"/>
  <c r="O213" i="18"/>
  <c r="K213" i="17" s="1"/>
  <c r="P213" i="18"/>
  <c r="L213" i="17" s="1"/>
  <c r="T213" i="17" s="1"/>
  <c r="G214" i="18"/>
  <c r="B214" i="17" s="1"/>
  <c r="H214" i="18"/>
  <c r="E214" i="17" s="1"/>
  <c r="I214" i="18"/>
  <c r="C214" i="17" s="1"/>
  <c r="J214" i="18"/>
  <c r="D214" i="17" s="1"/>
  <c r="K214" i="18"/>
  <c r="F214" i="17" s="1"/>
  <c r="L214" i="18"/>
  <c r="G214" i="17" s="1"/>
  <c r="M214" i="18"/>
  <c r="I214" i="17" s="1"/>
  <c r="N214" i="18"/>
  <c r="J214" i="17" s="1"/>
  <c r="O214" i="18"/>
  <c r="K214" i="17" s="1"/>
  <c r="P214" i="18"/>
  <c r="L214" i="17" s="1"/>
  <c r="T214" i="17" s="1"/>
  <c r="G215" i="18"/>
  <c r="B215" i="17" s="1"/>
  <c r="H215" i="18"/>
  <c r="E215" i="17" s="1"/>
  <c r="I215" i="18"/>
  <c r="C215" i="17" s="1"/>
  <c r="J215" i="18"/>
  <c r="D215" i="17" s="1"/>
  <c r="K215" i="18"/>
  <c r="F215" i="17" s="1"/>
  <c r="L215" i="18"/>
  <c r="G215" i="17" s="1"/>
  <c r="M215" i="18"/>
  <c r="I215" i="17" s="1"/>
  <c r="N215" i="18"/>
  <c r="J215" i="17" s="1"/>
  <c r="O215" i="18"/>
  <c r="K215" i="17" s="1"/>
  <c r="P215" i="18"/>
  <c r="L215" i="17" s="1"/>
  <c r="T215" i="17" s="1"/>
  <c r="G216" i="18"/>
  <c r="B216" i="17" s="1"/>
  <c r="H216" i="18"/>
  <c r="E216" i="17" s="1"/>
  <c r="I216" i="18"/>
  <c r="C216" i="17" s="1"/>
  <c r="J216" i="18"/>
  <c r="D216" i="17" s="1"/>
  <c r="K216" i="18"/>
  <c r="F216" i="17" s="1"/>
  <c r="L216" i="18"/>
  <c r="G216" i="17" s="1"/>
  <c r="M216" i="18"/>
  <c r="I216" i="17" s="1"/>
  <c r="N216" i="18"/>
  <c r="J216" i="17" s="1"/>
  <c r="O216" i="18"/>
  <c r="K216" i="17" s="1"/>
  <c r="P216" i="18"/>
  <c r="L216" i="17" s="1"/>
  <c r="T216" i="17" s="1"/>
  <c r="G217" i="18"/>
  <c r="B217" i="17" s="1"/>
  <c r="H217" i="18"/>
  <c r="E217" i="17" s="1"/>
  <c r="I217" i="18"/>
  <c r="C217" i="17" s="1"/>
  <c r="J217" i="18"/>
  <c r="D217" i="17" s="1"/>
  <c r="K217" i="18"/>
  <c r="F217" i="17" s="1"/>
  <c r="L217" i="18"/>
  <c r="G217" i="17" s="1"/>
  <c r="M217" i="18"/>
  <c r="I217" i="17" s="1"/>
  <c r="N217" i="18"/>
  <c r="J217" i="17" s="1"/>
  <c r="O217" i="18"/>
  <c r="K217" i="17" s="1"/>
  <c r="P217" i="18"/>
  <c r="L217" i="17" s="1"/>
  <c r="T217" i="17" s="1"/>
  <c r="G218" i="18"/>
  <c r="B218" i="17" s="1"/>
  <c r="H218" i="18"/>
  <c r="E218" i="17" s="1"/>
  <c r="I218" i="18"/>
  <c r="C218" i="17" s="1"/>
  <c r="J218" i="18"/>
  <c r="D218" i="17" s="1"/>
  <c r="K218" i="18"/>
  <c r="F218" i="17" s="1"/>
  <c r="L218" i="18"/>
  <c r="G218" i="17" s="1"/>
  <c r="M218" i="18"/>
  <c r="I218" i="17" s="1"/>
  <c r="N218" i="18"/>
  <c r="J218" i="17" s="1"/>
  <c r="O218" i="18"/>
  <c r="K218" i="17" s="1"/>
  <c r="P218" i="18"/>
  <c r="L218" i="17" s="1"/>
  <c r="T218" i="17" s="1"/>
  <c r="G219" i="18"/>
  <c r="B219" i="17" s="1"/>
  <c r="H219" i="18"/>
  <c r="E219" i="17" s="1"/>
  <c r="I219" i="18"/>
  <c r="C219" i="17" s="1"/>
  <c r="J219" i="18"/>
  <c r="D219" i="17" s="1"/>
  <c r="K219" i="18"/>
  <c r="F219" i="17" s="1"/>
  <c r="L219" i="18"/>
  <c r="G219" i="17" s="1"/>
  <c r="M219" i="18"/>
  <c r="I219" i="17" s="1"/>
  <c r="N219" i="18"/>
  <c r="J219" i="17" s="1"/>
  <c r="O219" i="18"/>
  <c r="K219" i="17" s="1"/>
  <c r="P219" i="18"/>
  <c r="L219" i="17" s="1"/>
  <c r="T219" i="17" s="1"/>
  <c r="G220" i="18"/>
  <c r="B220" i="17" s="1"/>
  <c r="H220" i="18"/>
  <c r="E220" i="17" s="1"/>
  <c r="I220" i="18"/>
  <c r="C220" i="17" s="1"/>
  <c r="J220" i="18"/>
  <c r="D220" i="17" s="1"/>
  <c r="K220" i="18"/>
  <c r="F220" i="17" s="1"/>
  <c r="L220" i="18"/>
  <c r="G220" i="17" s="1"/>
  <c r="M220" i="18"/>
  <c r="I220" i="17" s="1"/>
  <c r="N220" i="18"/>
  <c r="J220" i="17" s="1"/>
  <c r="O220" i="18"/>
  <c r="K220" i="17" s="1"/>
  <c r="P220" i="18"/>
  <c r="L220" i="17" s="1"/>
  <c r="T220" i="17" s="1"/>
  <c r="G221" i="18"/>
  <c r="B221" i="17" s="1"/>
  <c r="H221" i="18"/>
  <c r="E221" i="17" s="1"/>
  <c r="I221" i="18"/>
  <c r="C221" i="17" s="1"/>
  <c r="J221" i="18"/>
  <c r="D221" i="17" s="1"/>
  <c r="K221" i="18"/>
  <c r="F221" i="17" s="1"/>
  <c r="L221" i="18"/>
  <c r="G221" i="17" s="1"/>
  <c r="M221" i="18"/>
  <c r="I221" i="17" s="1"/>
  <c r="N221" i="18"/>
  <c r="J221" i="17" s="1"/>
  <c r="O221" i="18"/>
  <c r="K221" i="17" s="1"/>
  <c r="P221" i="18"/>
  <c r="L221" i="17" s="1"/>
  <c r="T221" i="17" s="1"/>
  <c r="G222" i="18"/>
  <c r="B222" i="17" s="1"/>
  <c r="H222" i="18"/>
  <c r="E222" i="17" s="1"/>
  <c r="I222" i="18"/>
  <c r="C222" i="17" s="1"/>
  <c r="J222" i="18"/>
  <c r="D222" i="17" s="1"/>
  <c r="K222" i="18"/>
  <c r="F222" i="17" s="1"/>
  <c r="L222" i="18"/>
  <c r="G222" i="17" s="1"/>
  <c r="M222" i="18"/>
  <c r="I222" i="17" s="1"/>
  <c r="N222" i="18"/>
  <c r="J222" i="17" s="1"/>
  <c r="O222" i="18"/>
  <c r="K222" i="17" s="1"/>
  <c r="P222" i="18"/>
  <c r="L222" i="17" s="1"/>
  <c r="T222" i="17" s="1"/>
  <c r="G223" i="18"/>
  <c r="B223" i="17" s="1"/>
  <c r="H223" i="18"/>
  <c r="E223" i="17" s="1"/>
  <c r="I223" i="18"/>
  <c r="C223" i="17" s="1"/>
  <c r="J223" i="18"/>
  <c r="D223" i="17" s="1"/>
  <c r="K223" i="18"/>
  <c r="F223" i="17" s="1"/>
  <c r="L223" i="18"/>
  <c r="G223" i="17" s="1"/>
  <c r="M223" i="18"/>
  <c r="I223" i="17" s="1"/>
  <c r="N223" i="18"/>
  <c r="J223" i="17" s="1"/>
  <c r="O223" i="18"/>
  <c r="K223" i="17" s="1"/>
  <c r="P223" i="18"/>
  <c r="L223" i="17" s="1"/>
  <c r="T223" i="17" s="1"/>
  <c r="G224" i="18"/>
  <c r="B224" i="17" s="1"/>
  <c r="H224" i="18"/>
  <c r="E224" i="17" s="1"/>
  <c r="I224" i="18"/>
  <c r="C224" i="17" s="1"/>
  <c r="J224" i="18"/>
  <c r="D224" i="17" s="1"/>
  <c r="K224" i="18"/>
  <c r="F224" i="17" s="1"/>
  <c r="L224" i="18"/>
  <c r="G224" i="17" s="1"/>
  <c r="M224" i="18"/>
  <c r="I224" i="17" s="1"/>
  <c r="N224" i="18"/>
  <c r="J224" i="17" s="1"/>
  <c r="O224" i="18"/>
  <c r="K224" i="17" s="1"/>
  <c r="P224" i="18"/>
  <c r="L224" i="17" s="1"/>
  <c r="T224" i="17" s="1"/>
  <c r="G225" i="18"/>
  <c r="B225" i="17" s="1"/>
  <c r="H225" i="18"/>
  <c r="E225" i="17" s="1"/>
  <c r="I225" i="18"/>
  <c r="C225" i="17" s="1"/>
  <c r="J225" i="18"/>
  <c r="D225" i="17" s="1"/>
  <c r="K225" i="18"/>
  <c r="F225" i="17" s="1"/>
  <c r="L225" i="18"/>
  <c r="G225" i="17" s="1"/>
  <c r="M225" i="18"/>
  <c r="I225" i="17" s="1"/>
  <c r="N225" i="18"/>
  <c r="J225" i="17" s="1"/>
  <c r="O225" i="18"/>
  <c r="K225" i="17" s="1"/>
  <c r="P225" i="18"/>
  <c r="L225" i="17" s="1"/>
  <c r="T225" i="17" s="1"/>
  <c r="G226" i="18"/>
  <c r="B226" i="17" s="1"/>
  <c r="H226" i="18"/>
  <c r="E226" i="17" s="1"/>
  <c r="I226" i="18"/>
  <c r="C226" i="17" s="1"/>
  <c r="J226" i="18"/>
  <c r="D226" i="17" s="1"/>
  <c r="K226" i="18"/>
  <c r="F226" i="17" s="1"/>
  <c r="L226" i="18"/>
  <c r="G226" i="17" s="1"/>
  <c r="M226" i="18"/>
  <c r="I226" i="17" s="1"/>
  <c r="N226" i="18"/>
  <c r="J226" i="17" s="1"/>
  <c r="O226" i="18"/>
  <c r="K226" i="17" s="1"/>
  <c r="P226" i="18"/>
  <c r="L226" i="17" s="1"/>
  <c r="T226" i="17" s="1"/>
  <c r="G227" i="18"/>
  <c r="B227" i="17" s="1"/>
  <c r="H227" i="18"/>
  <c r="E227" i="17" s="1"/>
  <c r="I227" i="18"/>
  <c r="C227" i="17" s="1"/>
  <c r="J227" i="18"/>
  <c r="D227" i="17" s="1"/>
  <c r="K227" i="18"/>
  <c r="F227" i="17" s="1"/>
  <c r="L227" i="18"/>
  <c r="G227" i="17" s="1"/>
  <c r="M227" i="18"/>
  <c r="I227" i="17" s="1"/>
  <c r="N227" i="18"/>
  <c r="J227" i="17" s="1"/>
  <c r="O227" i="18"/>
  <c r="K227" i="17" s="1"/>
  <c r="P227" i="18"/>
  <c r="L227" i="17" s="1"/>
  <c r="T227" i="17" s="1"/>
  <c r="G228" i="18"/>
  <c r="B228" i="17" s="1"/>
  <c r="H228" i="18"/>
  <c r="E228" i="17" s="1"/>
  <c r="I228" i="18"/>
  <c r="C228" i="17" s="1"/>
  <c r="J228" i="18"/>
  <c r="D228" i="17" s="1"/>
  <c r="K228" i="18"/>
  <c r="F228" i="17" s="1"/>
  <c r="L228" i="18"/>
  <c r="G228" i="17" s="1"/>
  <c r="M228" i="18"/>
  <c r="I228" i="17" s="1"/>
  <c r="N228" i="18"/>
  <c r="J228" i="17" s="1"/>
  <c r="O228" i="18"/>
  <c r="K228" i="17" s="1"/>
  <c r="P228" i="18"/>
  <c r="L228" i="17" s="1"/>
  <c r="T228" i="17" s="1"/>
  <c r="G229" i="18"/>
  <c r="B229" i="17" s="1"/>
  <c r="H229" i="18"/>
  <c r="E229" i="17" s="1"/>
  <c r="I229" i="18"/>
  <c r="C229" i="17" s="1"/>
  <c r="J229" i="18"/>
  <c r="D229" i="17" s="1"/>
  <c r="K229" i="18"/>
  <c r="F229" i="17" s="1"/>
  <c r="L229" i="18"/>
  <c r="G229" i="17" s="1"/>
  <c r="M229" i="18"/>
  <c r="I229" i="17" s="1"/>
  <c r="N229" i="18"/>
  <c r="J229" i="17" s="1"/>
  <c r="O229" i="18"/>
  <c r="K229" i="17" s="1"/>
  <c r="P229" i="18"/>
  <c r="L229" i="17" s="1"/>
  <c r="T229" i="17" s="1"/>
  <c r="G230" i="18"/>
  <c r="B230" i="17" s="1"/>
  <c r="H230" i="18"/>
  <c r="E230" i="17" s="1"/>
  <c r="I230" i="18"/>
  <c r="C230" i="17" s="1"/>
  <c r="J230" i="18"/>
  <c r="D230" i="17" s="1"/>
  <c r="K230" i="18"/>
  <c r="F230" i="17" s="1"/>
  <c r="L230" i="18"/>
  <c r="G230" i="17" s="1"/>
  <c r="M230" i="18"/>
  <c r="I230" i="17" s="1"/>
  <c r="N230" i="18"/>
  <c r="J230" i="17" s="1"/>
  <c r="O230" i="18"/>
  <c r="K230" i="17" s="1"/>
  <c r="P230" i="18"/>
  <c r="L230" i="17" s="1"/>
  <c r="T230" i="17" s="1"/>
  <c r="G231" i="18"/>
  <c r="B231" i="17" s="1"/>
  <c r="H231" i="18"/>
  <c r="E231" i="17" s="1"/>
  <c r="I231" i="18"/>
  <c r="C231" i="17" s="1"/>
  <c r="J231" i="18"/>
  <c r="D231" i="17" s="1"/>
  <c r="K231" i="18"/>
  <c r="F231" i="17" s="1"/>
  <c r="L231" i="18"/>
  <c r="G231" i="17" s="1"/>
  <c r="M231" i="18"/>
  <c r="I231" i="17" s="1"/>
  <c r="N231" i="18"/>
  <c r="J231" i="17" s="1"/>
  <c r="O231" i="18"/>
  <c r="K231" i="17" s="1"/>
  <c r="P231" i="18"/>
  <c r="L231" i="17" s="1"/>
  <c r="T231" i="17" s="1"/>
  <c r="G232" i="18"/>
  <c r="B232" i="17" s="1"/>
  <c r="H232" i="18"/>
  <c r="E232" i="17" s="1"/>
  <c r="I232" i="18"/>
  <c r="C232" i="17" s="1"/>
  <c r="J232" i="18"/>
  <c r="D232" i="17" s="1"/>
  <c r="K232" i="18"/>
  <c r="F232" i="17" s="1"/>
  <c r="L232" i="18"/>
  <c r="G232" i="17" s="1"/>
  <c r="M232" i="18"/>
  <c r="I232" i="17" s="1"/>
  <c r="N232" i="18"/>
  <c r="J232" i="17" s="1"/>
  <c r="O232" i="18"/>
  <c r="K232" i="17" s="1"/>
  <c r="P232" i="18"/>
  <c r="L232" i="17" s="1"/>
  <c r="T232" i="17" s="1"/>
  <c r="G233" i="18"/>
  <c r="B233" i="17" s="1"/>
  <c r="H233" i="18"/>
  <c r="E233" i="17" s="1"/>
  <c r="I233" i="18"/>
  <c r="C233" i="17" s="1"/>
  <c r="J233" i="18"/>
  <c r="D233" i="17" s="1"/>
  <c r="K233" i="18"/>
  <c r="F233" i="17" s="1"/>
  <c r="L233" i="18"/>
  <c r="G233" i="17" s="1"/>
  <c r="M233" i="18"/>
  <c r="I233" i="17" s="1"/>
  <c r="N233" i="18"/>
  <c r="J233" i="17" s="1"/>
  <c r="O233" i="18"/>
  <c r="K233" i="17" s="1"/>
  <c r="P233" i="18"/>
  <c r="L233" i="17" s="1"/>
  <c r="T233" i="17" s="1"/>
  <c r="G234" i="18"/>
  <c r="B234" i="17" s="1"/>
  <c r="H234" i="18"/>
  <c r="E234" i="17" s="1"/>
  <c r="I234" i="18"/>
  <c r="C234" i="17" s="1"/>
  <c r="J234" i="18"/>
  <c r="D234" i="17" s="1"/>
  <c r="K234" i="18"/>
  <c r="F234" i="17" s="1"/>
  <c r="L234" i="18"/>
  <c r="G234" i="17" s="1"/>
  <c r="M234" i="18"/>
  <c r="I234" i="17" s="1"/>
  <c r="N234" i="18"/>
  <c r="J234" i="17" s="1"/>
  <c r="O234" i="18"/>
  <c r="K234" i="17" s="1"/>
  <c r="P234" i="18"/>
  <c r="L234" i="17" s="1"/>
  <c r="T234" i="17" s="1"/>
  <c r="G235" i="18"/>
  <c r="B235" i="17" s="1"/>
  <c r="H235" i="18"/>
  <c r="E235" i="17" s="1"/>
  <c r="I235" i="18"/>
  <c r="C235" i="17" s="1"/>
  <c r="J235" i="18"/>
  <c r="D235" i="17" s="1"/>
  <c r="K235" i="18"/>
  <c r="F235" i="17" s="1"/>
  <c r="L235" i="18"/>
  <c r="G235" i="17" s="1"/>
  <c r="M235" i="18"/>
  <c r="I235" i="17" s="1"/>
  <c r="N235" i="18"/>
  <c r="J235" i="17" s="1"/>
  <c r="O235" i="18"/>
  <c r="K235" i="17" s="1"/>
  <c r="P235" i="18"/>
  <c r="L235" i="17" s="1"/>
  <c r="T235" i="17" s="1"/>
  <c r="G236" i="18"/>
  <c r="B236" i="17" s="1"/>
  <c r="H236" i="18"/>
  <c r="E236" i="17" s="1"/>
  <c r="I236" i="18"/>
  <c r="C236" i="17" s="1"/>
  <c r="J236" i="18"/>
  <c r="D236" i="17" s="1"/>
  <c r="K236" i="18"/>
  <c r="F236" i="17" s="1"/>
  <c r="L236" i="18"/>
  <c r="G236" i="17" s="1"/>
  <c r="M236" i="18"/>
  <c r="I236" i="17" s="1"/>
  <c r="N236" i="18"/>
  <c r="J236" i="17" s="1"/>
  <c r="O236" i="18"/>
  <c r="K236" i="17" s="1"/>
  <c r="P236" i="18"/>
  <c r="L236" i="17" s="1"/>
  <c r="T236" i="17" s="1"/>
  <c r="G237" i="18"/>
  <c r="B237" i="17" s="1"/>
  <c r="H237" i="18"/>
  <c r="E237" i="17" s="1"/>
  <c r="I237" i="18"/>
  <c r="C237" i="17" s="1"/>
  <c r="J237" i="18"/>
  <c r="D237" i="17" s="1"/>
  <c r="K237" i="18"/>
  <c r="F237" i="17" s="1"/>
  <c r="L237" i="18"/>
  <c r="G237" i="17" s="1"/>
  <c r="M237" i="18"/>
  <c r="I237" i="17" s="1"/>
  <c r="N237" i="18"/>
  <c r="J237" i="17" s="1"/>
  <c r="O237" i="18"/>
  <c r="K237" i="17" s="1"/>
  <c r="P237" i="18"/>
  <c r="L237" i="17" s="1"/>
  <c r="T237" i="17" s="1"/>
  <c r="G238" i="18"/>
  <c r="B238" i="17" s="1"/>
  <c r="H238" i="18"/>
  <c r="E238" i="17" s="1"/>
  <c r="I238" i="18"/>
  <c r="C238" i="17" s="1"/>
  <c r="J238" i="18"/>
  <c r="D238" i="17" s="1"/>
  <c r="K238" i="18"/>
  <c r="F238" i="17" s="1"/>
  <c r="L238" i="18"/>
  <c r="G238" i="17" s="1"/>
  <c r="M238" i="18"/>
  <c r="I238" i="17" s="1"/>
  <c r="N238" i="18"/>
  <c r="J238" i="17" s="1"/>
  <c r="O238" i="18"/>
  <c r="K238" i="17" s="1"/>
  <c r="P238" i="18"/>
  <c r="L238" i="17" s="1"/>
  <c r="T238" i="17" s="1"/>
  <c r="G239" i="18"/>
  <c r="B239" i="17" s="1"/>
  <c r="H239" i="18"/>
  <c r="E239" i="17" s="1"/>
  <c r="I239" i="18"/>
  <c r="C239" i="17" s="1"/>
  <c r="J239" i="18"/>
  <c r="D239" i="17" s="1"/>
  <c r="K239" i="18"/>
  <c r="F239" i="17" s="1"/>
  <c r="L239" i="18"/>
  <c r="G239" i="17" s="1"/>
  <c r="M239" i="18"/>
  <c r="I239" i="17" s="1"/>
  <c r="N239" i="18"/>
  <c r="J239" i="17" s="1"/>
  <c r="O239" i="18"/>
  <c r="K239" i="17" s="1"/>
  <c r="P239" i="18"/>
  <c r="L239" i="17" s="1"/>
  <c r="T239" i="17" s="1"/>
  <c r="G240" i="18"/>
  <c r="B240" i="17" s="1"/>
  <c r="H240" i="18"/>
  <c r="E240" i="17" s="1"/>
  <c r="I240" i="18"/>
  <c r="C240" i="17" s="1"/>
  <c r="J240" i="18"/>
  <c r="D240" i="17" s="1"/>
  <c r="K240" i="18"/>
  <c r="F240" i="17" s="1"/>
  <c r="L240" i="18"/>
  <c r="G240" i="17" s="1"/>
  <c r="M240" i="18"/>
  <c r="I240" i="17" s="1"/>
  <c r="N240" i="18"/>
  <c r="J240" i="17" s="1"/>
  <c r="O240" i="18"/>
  <c r="K240" i="17" s="1"/>
  <c r="P240" i="18"/>
  <c r="L240" i="17" s="1"/>
  <c r="T240" i="17" s="1"/>
  <c r="G241" i="18"/>
  <c r="B241" i="17" s="1"/>
  <c r="H241" i="18"/>
  <c r="E241" i="17" s="1"/>
  <c r="I241" i="18"/>
  <c r="C241" i="17" s="1"/>
  <c r="J241" i="18"/>
  <c r="D241" i="17" s="1"/>
  <c r="K241" i="18"/>
  <c r="F241" i="17" s="1"/>
  <c r="L241" i="18"/>
  <c r="G241" i="17" s="1"/>
  <c r="M241" i="18"/>
  <c r="I241" i="17" s="1"/>
  <c r="N241" i="18"/>
  <c r="J241" i="17" s="1"/>
  <c r="O241" i="18"/>
  <c r="K241" i="17" s="1"/>
  <c r="P241" i="18"/>
  <c r="L241" i="17" s="1"/>
  <c r="T241" i="17" s="1"/>
  <c r="G242" i="18"/>
  <c r="B242" i="17" s="1"/>
  <c r="H242" i="18"/>
  <c r="E242" i="17" s="1"/>
  <c r="I242" i="18"/>
  <c r="C242" i="17" s="1"/>
  <c r="J242" i="18"/>
  <c r="D242" i="17" s="1"/>
  <c r="K242" i="18"/>
  <c r="F242" i="17" s="1"/>
  <c r="L242" i="18"/>
  <c r="G242" i="17" s="1"/>
  <c r="M242" i="18"/>
  <c r="I242" i="17" s="1"/>
  <c r="N242" i="18"/>
  <c r="J242" i="17" s="1"/>
  <c r="O242" i="18"/>
  <c r="K242" i="17" s="1"/>
  <c r="P242" i="18"/>
  <c r="L242" i="17" s="1"/>
  <c r="T242" i="17" s="1"/>
  <c r="G243" i="18"/>
  <c r="B243" i="17" s="1"/>
  <c r="H243" i="18"/>
  <c r="E243" i="17" s="1"/>
  <c r="I243" i="18"/>
  <c r="C243" i="17" s="1"/>
  <c r="J243" i="18"/>
  <c r="D243" i="17" s="1"/>
  <c r="K243" i="18"/>
  <c r="F243" i="17" s="1"/>
  <c r="L243" i="18"/>
  <c r="G243" i="17" s="1"/>
  <c r="M243" i="18"/>
  <c r="I243" i="17" s="1"/>
  <c r="N243" i="18"/>
  <c r="J243" i="17" s="1"/>
  <c r="O243" i="18"/>
  <c r="K243" i="17" s="1"/>
  <c r="P243" i="18"/>
  <c r="L243" i="17" s="1"/>
  <c r="T243" i="17" s="1"/>
  <c r="G244" i="18"/>
  <c r="B244" i="17" s="1"/>
  <c r="H244" i="18"/>
  <c r="E244" i="17" s="1"/>
  <c r="I244" i="18"/>
  <c r="C244" i="17" s="1"/>
  <c r="J244" i="18"/>
  <c r="D244" i="17" s="1"/>
  <c r="K244" i="18"/>
  <c r="F244" i="17" s="1"/>
  <c r="L244" i="18"/>
  <c r="G244" i="17" s="1"/>
  <c r="M244" i="18"/>
  <c r="I244" i="17" s="1"/>
  <c r="N244" i="18"/>
  <c r="J244" i="17" s="1"/>
  <c r="O244" i="18"/>
  <c r="K244" i="17" s="1"/>
  <c r="P244" i="18"/>
  <c r="L244" i="17" s="1"/>
  <c r="T244" i="17" s="1"/>
  <c r="G245" i="18"/>
  <c r="B245" i="17" s="1"/>
  <c r="H245" i="18"/>
  <c r="E245" i="17" s="1"/>
  <c r="I245" i="18"/>
  <c r="C245" i="17" s="1"/>
  <c r="J245" i="18"/>
  <c r="D245" i="17" s="1"/>
  <c r="K245" i="18"/>
  <c r="F245" i="17" s="1"/>
  <c r="L245" i="18"/>
  <c r="G245" i="17" s="1"/>
  <c r="M245" i="18"/>
  <c r="I245" i="17" s="1"/>
  <c r="N245" i="18"/>
  <c r="J245" i="17" s="1"/>
  <c r="O245" i="18"/>
  <c r="K245" i="17" s="1"/>
  <c r="P245" i="18"/>
  <c r="L245" i="17" s="1"/>
  <c r="T245" i="17" s="1"/>
  <c r="G246" i="18"/>
  <c r="B246" i="17" s="1"/>
  <c r="H246" i="18"/>
  <c r="E246" i="17" s="1"/>
  <c r="I246" i="18"/>
  <c r="C246" i="17" s="1"/>
  <c r="J246" i="18"/>
  <c r="D246" i="17" s="1"/>
  <c r="K246" i="18"/>
  <c r="F246" i="17" s="1"/>
  <c r="L246" i="18"/>
  <c r="G246" i="17" s="1"/>
  <c r="M246" i="18"/>
  <c r="I246" i="17" s="1"/>
  <c r="N246" i="18"/>
  <c r="J246" i="17" s="1"/>
  <c r="O246" i="18"/>
  <c r="K246" i="17" s="1"/>
  <c r="P246" i="18"/>
  <c r="L246" i="17" s="1"/>
  <c r="T246" i="17" s="1"/>
  <c r="G247" i="18"/>
  <c r="B247" i="17" s="1"/>
  <c r="H247" i="18"/>
  <c r="E247" i="17" s="1"/>
  <c r="I247" i="18"/>
  <c r="C247" i="17" s="1"/>
  <c r="J247" i="18"/>
  <c r="D247" i="17" s="1"/>
  <c r="K247" i="18"/>
  <c r="F247" i="17" s="1"/>
  <c r="L247" i="18"/>
  <c r="G247" i="17" s="1"/>
  <c r="M247" i="18"/>
  <c r="I247" i="17" s="1"/>
  <c r="N247" i="18"/>
  <c r="J247" i="17" s="1"/>
  <c r="O247" i="18"/>
  <c r="K247" i="17" s="1"/>
  <c r="P247" i="18"/>
  <c r="L247" i="17" s="1"/>
  <c r="T247" i="17" s="1"/>
  <c r="G248" i="18"/>
  <c r="B248" i="17" s="1"/>
  <c r="H248" i="18"/>
  <c r="E248" i="17" s="1"/>
  <c r="I248" i="18"/>
  <c r="C248" i="17" s="1"/>
  <c r="J248" i="18"/>
  <c r="D248" i="17" s="1"/>
  <c r="K248" i="18"/>
  <c r="F248" i="17" s="1"/>
  <c r="L248" i="18"/>
  <c r="G248" i="17" s="1"/>
  <c r="M248" i="18"/>
  <c r="I248" i="17" s="1"/>
  <c r="N248" i="18"/>
  <c r="J248" i="17" s="1"/>
  <c r="O248" i="18"/>
  <c r="K248" i="17" s="1"/>
  <c r="P248" i="18"/>
  <c r="L248" i="17" s="1"/>
  <c r="T248" i="17" s="1"/>
  <c r="G249" i="18"/>
  <c r="B249" i="17" s="1"/>
  <c r="H249" i="18"/>
  <c r="E249" i="17" s="1"/>
  <c r="I249" i="18"/>
  <c r="C249" i="17" s="1"/>
  <c r="J249" i="18"/>
  <c r="D249" i="17" s="1"/>
  <c r="K249" i="18"/>
  <c r="F249" i="17" s="1"/>
  <c r="L249" i="18"/>
  <c r="G249" i="17" s="1"/>
  <c r="M249" i="18"/>
  <c r="I249" i="17" s="1"/>
  <c r="N249" i="18"/>
  <c r="J249" i="17" s="1"/>
  <c r="O249" i="18"/>
  <c r="K249" i="17" s="1"/>
  <c r="P249" i="18"/>
  <c r="L249" i="17" s="1"/>
  <c r="T249" i="17" s="1"/>
  <c r="G250" i="18"/>
  <c r="B250" i="17" s="1"/>
  <c r="H250" i="18"/>
  <c r="E250" i="17" s="1"/>
  <c r="I250" i="18"/>
  <c r="C250" i="17" s="1"/>
  <c r="J250" i="18"/>
  <c r="D250" i="17" s="1"/>
  <c r="K250" i="18"/>
  <c r="F250" i="17" s="1"/>
  <c r="L250" i="18"/>
  <c r="G250" i="17" s="1"/>
  <c r="M250" i="18"/>
  <c r="I250" i="17" s="1"/>
  <c r="N250" i="18"/>
  <c r="J250" i="17" s="1"/>
  <c r="O250" i="18"/>
  <c r="K250" i="17" s="1"/>
  <c r="P250" i="18"/>
  <c r="L250" i="17" s="1"/>
  <c r="T250" i="17" s="1"/>
  <c r="G251" i="18"/>
  <c r="B251" i="17" s="1"/>
  <c r="H251" i="18"/>
  <c r="E251" i="17" s="1"/>
  <c r="I251" i="18"/>
  <c r="C251" i="17" s="1"/>
  <c r="J251" i="18"/>
  <c r="D251" i="17" s="1"/>
  <c r="K251" i="18"/>
  <c r="F251" i="17" s="1"/>
  <c r="L251" i="18"/>
  <c r="G251" i="17" s="1"/>
  <c r="M251" i="18"/>
  <c r="I251" i="17" s="1"/>
  <c r="N251" i="18"/>
  <c r="J251" i="17" s="1"/>
  <c r="O251" i="18"/>
  <c r="K251" i="17" s="1"/>
  <c r="P251" i="18"/>
  <c r="L251" i="17" s="1"/>
  <c r="T251" i="17" s="1"/>
  <c r="G252" i="18"/>
  <c r="B252" i="17" s="1"/>
  <c r="H252" i="18"/>
  <c r="E252" i="17" s="1"/>
  <c r="I252" i="18"/>
  <c r="C252" i="17" s="1"/>
  <c r="J252" i="18"/>
  <c r="D252" i="17" s="1"/>
  <c r="K252" i="18"/>
  <c r="F252" i="17" s="1"/>
  <c r="L252" i="18"/>
  <c r="G252" i="17" s="1"/>
  <c r="M252" i="18"/>
  <c r="I252" i="17" s="1"/>
  <c r="N252" i="18"/>
  <c r="J252" i="17" s="1"/>
  <c r="O252" i="18"/>
  <c r="K252" i="17" s="1"/>
  <c r="P252" i="18"/>
  <c r="L252" i="17" s="1"/>
  <c r="T252" i="17" s="1"/>
  <c r="G253" i="18"/>
  <c r="B253" i="17" s="1"/>
  <c r="H253" i="18"/>
  <c r="E253" i="17" s="1"/>
  <c r="I253" i="18"/>
  <c r="C253" i="17" s="1"/>
  <c r="J253" i="18"/>
  <c r="D253" i="17" s="1"/>
  <c r="K253" i="18"/>
  <c r="F253" i="17" s="1"/>
  <c r="L253" i="18"/>
  <c r="G253" i="17" s="1"/>
  <c r="M253" i="18"/>
  <c r="I253" i="17" s="1"/>
  <c r="N253" i="18"/>
  <c r="J253" i="17" s="1"/>
  <c r="O253" i="18"/>
  <c r="K253" i="17" s="1"/>
  <c r="P253" i="18"/>
  <c r="L253" i="17" s="1"/>
  <c r="T253" i="17" s="1"/>
  <c r="G254" i="18"/>
  <c r="B254" i="17" s="1"/>
  <c r="H254" i="18"/>
  <c r="E254" i="17" s="1"/>
  <c r="I254" i="18"/>
  <c r="C254" i="17" s="1"/>
  <c r="J254" i="18"/>
  <c r="D254" i="17" s="1"/>
  <c r="K254" i="18"/>
  <c r="F254" i="17" s="1"/>
  <c r="L254" i="18"/>
  <c r="G254" i="17" s="1"/>
  <c r="M254" i="18"/>
  <c r="I254" i="17" s="1"/>
  <c r="N254" i="18"/>
  <c r="J254" i="17" s="1"/>
  <c r="O254" i="18"/>
  <c r="K254" i="17" s="1"/>
  <c r="P254" i="18"/>
  <c r="L254" i="17" s="1"/>
  <c r="T254" i="17" s="1"/>
  <c r="G255" i="18"/>
  <c r="B255" i="17" s="1"/>
  <c r="H255" i="18"/>
  <c r="E255" i="17" s="1"/>
  <c r="I255" i="18"/>
  <c r="C255" i="17" s="1"/>
  <c r="J255" i="18"/>
  <c r="D255" i="17" s="1"/>
  <c r="K255" i="18"/>
  <c r="F255" i="17" s="1"/>
  <c r="L255" i="18"/>
  <c r="G255" i="17" s="1"/>
  <c r="M255" i="18"/>
  <c r="I255" i="17" s="1"/>
  <c r="N255" i="18"/>
  <c r="J255" i="17" s="1"/>
  <c r="O255" i="18"/>
  <c r="K255" i="17" s="1"/>
  <c r="P255" i="18"/>
  <c r="L255" i="17" s="1"/>
  <c r="T255" i="17" s="1"/>
  <c r="G256" i="18"/>
  <c r="B256" i="17" s="1"/>
  <c r="H256" i="18"/>
  <c r="E256" i="17" s="1"/>
  <c r="I256" i="18"/>
  <c r="C256" i="17" s="1"/>
  <c r="J256" i="18"/>
  <c r="D256" i="17" s="1"/>
  <c r="K256" i="18"/>
  <c r="F256" i="17" s="1"/>
  <c r="L256" i="18"/>
  <c r="G256" i="17" s="1"/>
  <c r="M256" i="18"/>
  <c r="I256" i="17" s="1"/>
  <c r="N256" i="18"/>
  <c r="J256" i="17" s="1"/>
  <c r="O256" i="18"/>
  <c r="K256" i="17" s="1"/>
  <c r="P256" i="18"/>
  <c r="L256" i="17" s="1"/>
  <c r="T256" i="17" s="1"/>
  <c r="G257" i="18"/>
  <c r="B257" i="17" s="1"/>
  <c r="H257" i="18"/>
  <c r="E257" i="17" s="1"/>
  <c r="I257" i="18"/>
  <c r="C257" i="17" s="1"/>
  <c r="J257" i="18"/>
  <c r="D257" i="17" s="1"/>
  <c r="K257" i="18"/>
  <c r="F257" i="17" s="1"/>
  <c r="L257" i="18"/>
  <c r="G257" i="17" s="1"/>
  <c r="M257" i="18"/>
  <c r="I257" i="17" s="1"/>
  <c r="N257" i="18"/>
  <c r="J257" i="17" s="1"/>
  <c r="O257" i="18"/>
  <c r="K257" i="17" s="1"/>
  <c r="P257" i="18"/>
  <c r="L257" i="17" s="1"/>
  <c r="T257" i="17" s="1"/>
  <c r="G258" i="18"/>
  <c r="B258" i="17" s="1"/>
  <c r="H258" i="18"/>
  <c r="E258" i="17" s="1"/>
  <c r="I258" i="18"/>
  <c r="C258" i="17" s="1"/>
  <c r="J258" i="18"/>
  <c r="D258" i="17" s="1"/>
  <c r="K258" i="18"/>
  <c r="F258" i="17" s="1"/>
  <c r="L258" i="18"/>
  <c r="G258" i="17" s="1"/>
  <c r="M258" i="18"/>
  <c r="I258" i="17" s="1"/>
  <c r="N258" i="18"/>
  <c r="J258" i="17" s="1"/>
  <c r="O258" i="18"/>
  <c r="K258" i="17" s="1"/>
  <c r="P258" i="18"/>
  <c r="L258" i="17" s="1"/>
  <c r="T258" i="17" s="1"/>
  <c r="G259" i="18"/>
  <c r="B259" i="17" s="1"/>
  <c r="H259" i="18"/>
  <c r="E259" i="17" s="1"/>
  <c r="I259" i="18"/>
  <c r="C259" i="17" s="1"/>
  <c r="J259" i="18"/>
  <c r="D259" i="17" s="1"/>
  <c r="K259" i="18"/>
  <c r="F259" i="17" s="1"/>
  <c r="L259" i="18"/>
  <c r="G259" i="17" s="1"/>
  <c r="M259" i="18"/>
  <c r="I259" i="17" s="1"/>
  <c r="N259" i="18"/>
  <c r="J259" i="17" s="1"/>
  <c r="O259" i="18"/>
  <c r="K259" i="17" s="1"/>
  <c r="P259" i="18"/>
  <c r="L259" i="17" s="1"/>
  <c r="T259" i="17" s="1"/>
  <c r="G260" i="18"/>
  <c r="B260" i="17" s="1"/>
  <c r="H260" i="18"/>
  <c r="E260" i="17" s="1"/>
  <c r="I260" i="18"/>
  <c r="C260" i="17" s="1"/>
  <c r="J260" i="18"/>
  <c r="D260" i="17" s="1"/>
  <c r="K260" i="18"/>
  <c r="F260" i="17" s="1"/>
  <c r="L260" i="18"/>
  <c r="G260" i="17" s="1"/>
  <c r="M260" i="18"/>
  <c r="I260" i="17" s="1"/>
  <c r="N260" i="18"/>
  <c r="J260" i="17" s="1"/>
  <c r="O260" i="18"/>
  <c r="K260" i="17" s="1"/>
  <c r="P260" i="18"/>
  <c r="L260" i="17" s="1"/>
  <c r="T260" i="17" s="1"/>
  <c r="G261" i="18"/>
  <c r="B261" i="17" s="1"/>
  <c r="H261" i="18"/>
  <c r="E261" i="17" s="1"/>
  <c r="I261" i="18"/>
  <c r="C261" i="17" s="1"/>
  <c r="J261" i="18"/>
  <c r="D261" i="17" s="1"/>
  <c r="K261" i="18"/>
  <c r="F261" i="17" s="1"/>
  <c r="L261" i="18"/>
  <c r="G261" i="17" s="1"/>
  <c r="M261" i="18"/>
  <c r="I261" i="17" s="1"/>
  <c r="N261" i="18"/>
  <c r="J261" i="17" s="1"/>
  <c r="O261" i="18"/>
  <c r="K261" i="17" s="1"/>
  <c r="P261" i="18"/>
  <c r="L261" i="17" s="1"/>
  <c r="T261" i="17" s="1"/>
  <c r="G262" i="18"/>
  <c r="B262" i="17" s="1"/>
  <c r="H262" i="18"/>
  <c r="E262" i="17" s="1"/>
  <c r="I262" i="18"/>
  <c r="C262" i="17" s="1"/>
  <c r="J262" i="18"/>
  <c r="D262" i="17" s="1"/>
  <c r="K262" i="18"/>
  <c r="F262" i="17" s="1"/>
  <c r="L262" i="18"/>
  <c r="G262" i="17" s="1"/>
  <c r="M262" i="18"/>
  <c r="I262" i="17" s="1"/>
  <c r="N262" i="18"/>
  <c r="J262" i="17" s="1"/>
  <c r="O262" i="18"/>
  <c r="K262" i="17" s="1"/>
  <c r="P262" i="18"/>
  <c r="L262" i="17" s="1"/>
  <c r="T262" i="17" s="1"/>
  <c r="G263" i="18"/>
  <c r="B263" i="17" s="1"/>
  <c r="H263" i="18"/>
  <c r="E263" i="17" s="1"/>
  <c r="I263" i="18"/>
  <c r="C263" i="17" s="1"/>
  <c r="J263" i="18"/>
  <c r="D263" i="17" s="1"/>
  <c r="K263" i="18"/>
  <c r="F263" i="17" s="1"/>
  <c r="L263" i="18"/>
  <c r="G263" i="17" s="1"/>
  <c r="M263" i="18"/>
  <c r="I263" i="17" s="1"/>
  <c r="N263" i="18"/>
  <c r="J263" i="17" s="1"/>
  <c r="O263" i="18"/>
  <c r="K263" i="17" s="1"/>
  <c r="P263" i="18"/>
  <c r="L263" i="17" s="1"/>
  <c r="T263" i="17" s="1"/>
  <c r="G264" i="18"/>
  <c r="B264" i="17" s="1"/>
  <c r="H264" i="18"/>
  <c r="E264" i="17" s="1"/>
  <c r="I264" i="18"/>
  <c r="C264" i="17" s="1"/>
  <c r="J264" i="18"/>
  <c r="D264" i="17" s="1"/>
  <c r="K264" i="18"/>
  <c r="F264" i="17" s="1"/>
  <c r="L264" i="18"/>
  <c r="G264" i="17" s="1"/>
  <c r="M264" i="18"/>
  <c r="I264" i="17" s="1"/>
  <c r="N264" i="18"/>
  <c r="J264" i="17" s="1"/>
  <c r="O264" i="18"/>
  <c r="K264" i="17" s="1"/>
  <c r="P264" i="18"/>
  <c r="L264" i="17" s="1"/>
  <c r="T264" i="17" s="1"/>
  <c r="G265" i="18"/>
  <c r="B265" i="17" s="1"/>
  <c r="H265" i="18"/>
  <c r="E265" i="17" s="1"/>
  <c r="I265" i="18"/>
  <c r="C265" i="17" s="1"/>
  <c r="J265" i="18"/>
  <c r="D265" i="17" s="1"/>
  <c r="K265" i="18"/>
  <c r="F265" i="17" s="1"/>
  <c r="L265" i="18"/>
  <c r="G265" i="17" s="1"/>
  <c r="M265" i="18"/>
  <c r="I265" i="17" s="1"/>
  <c r="N265" i="18"/>
  <c r="J265" i="17" s="1"/>
  <c r="O265" i="18"/>
  <c r="K265" i="17" s="1"/>
  <c r="P265" i="18"/>
  <c r="L265" i="17" s="1"/>
  <c r="T265" i="17" s="1"/>
  <c r="G266" i="18"/>
  <c r="B266" i="17" s="1"/>
  <c r="H266" i="18"/>
  <c r="E266" i="17" s="1"/>
  <c r="I266" i="18"/>
  <c r="C266" i="17" s="1"/>
  <c r="J266" i="18"/>
  <c r="D266" i="17" s="1"/>
  <c r="K266" i="18"/>
  <c r="F266" i="17" s="1"/>
  <c r="L266" i="18"/>
  <c r="G266" i="17" s="1"/>
  <c r="M266" i="18"/>
  <c r="I266" i="17" s="1"/>
  <c r="N266" i="18"/>
  <c r="J266" i="17" s="1"/>
  <c r="O266" i="18"/>
  <c r="K266" i="17" s="1"/>
  <c r="P266" i="18"/>
  <c r="L266" i="17" s="1"/>
  <c r="T266" i="17" s="1"/>
  <c r="G267" i="18"/>
  <c r="B267" i="17" s="1"/>
  <c r="H267" i="18"/>
  <c r="E267" i="17" s="1"/>
  <c r="I267" i="18"/>
  <c r="C267" i="17" s="1"/>
  <c r="J267" i="18"/>
  <c r="D267" i="17" s="1"/>
  <c r="K267" i="18"/>
  <c r="F267" i="17" s="1"/>
  <c r="L267" i="18"/>
  <c r="G267" i="17" s="1"/>
  <c r="M267" i="18"/>
  <c r="I267" i="17" s="1"/>
  <c r="N267" i="18"/>
  <c r="J267" i="17" s="1"/>
  <c r="O267" i="18"/>
  <c r="K267" i="17" s="1"/>
  <c r="P267" i="18"/>
  <c r="L267" i="17" s="1"/>
  <c r="T267" i="17" s="1"/>
  <c r="G268" i="18"/>
  <c r="B268" i="17" s="1"/>
  <c r="H268" i="18"/>
  <c r="E268" i="17" s="1"/>
  <c r="I268" i="18"/>
  <c r="C268" i="17" s="1"/>
  <c r="J268" i="18"/>
  <c r="D268" i="17" s="1"/>
  <c r="K268" i="18"/>
  <c r="F268" i="17" s="1"/>
  <c r="L268" i="18"/>
  <c r="G268" i="17" s="1"/>
  <c r="M268" i="18"/>
  <c r="I268" i="17" s="1"/>
  <c r="N268" i="18"/>
  <c r="J268" i="17" s="1"/>
  <c r="O268" i="18"/>
  <c r="K268" i="17" s="1"/>
  <c r="P268" i="18"/>
  <c r="L268" i="17" s="1"/>
  <c r="T268" i="17" s="1"/>
  <c r="G269" i="18"/>
  <c r="B269" i="17" s="1"/>
  <c r="H269" i="18"/>
  <c r="E269" i="17" s="1"/>
  <c r="I269" i="18"/>
  <c r="C269" i="17" s="1"/>
  <c r="J269" i="18"/>
  <c r="D269" i="17" s="1"/>
  <c r="K269" i="18"/>
  <c r="F269" i="17" s="1"/>
  <c r="L269" i="18"/>
  <c r="G269" i="17" s="1"/>
  <c r="M269" i="18"/>
  <c r="I269" i="17" s="1"/>
  <c r="N269" i="18"/>
  <c r="J269" i="17" s="1"/>
  <c r="O269" i="18"/>
  <c r="K269" i="17" s="1"/>
  <c r="P269" i="18"/>
  <c r="L269" i="17" s="1"/>
  <c r="T269" i="17" s="1"/>
  <c r="G270" i="18"/>
  <c r="B270" i="17" s="1"/>
  <c r="H270" i="18"/>
  <c r="E270" i="17" s="1"/>
  <c r="I270" i="18"/>
  <c r="C270" i="17" s="1"/>
  <c r="J270" i="18"/>
  <c r="D270" i="17" s="1"/>
  <c r="K270" i="18"/>
  <c r="F270" i="17" s="1"/>
  <c r="L270" i="18"/>
  <c r="G270" i="17" s="1"/>
  <c r="M270" i="18"/>
  <c r="I270" i="17" s="1"/>
  <c r="N270" i="18"/>
  <c r="J270" i="17" s="1"/>
  <c r="O270" i="18"/>
  <c r="K270" i="17" s="1"/>
  <c r="P270" i="18"/>
  <c r="L270" i="17" s="1"/>
  <c r="T270" i="17" s="1"/>
  <c r="G271" i="18"/>
  <c r="B271" i="17" s="1"/>
  <c r="H271" i="18"/>
  <c r="E271" i="17" s="1"/>
  <c r="I271" i="18"/>
  <c r="C271" i="17" s="1"/>
  <c r="J271" i="18"/>
  <c r="D271" i="17" s="1"/>
  <c r="K271" i="18"/>
  <c r="F271" i="17" s="1"/>
  <c r="L271" i="18"/>
  <c r="G271" i="17" s="1"/>
  <c r="M271" i="18"/>
  <c r="I271" i="17" s="1"/>
  <c r="N271" i="18"/>
  <c r="J271" i="17" s="1"/>
  <c r="O271" i="18"/>
  <c r="K271" i="17" s="1"/>
  <c r="P271" i="18"/>
  <c r="L271" i="17" s="1"/>
  <c r="T271" i="17" s="1"/>
  <c r="G272" i="18"/>
  <c r="B272" i="17" s="1"/>
  <c r="H272" i="18"/>
  <c r="E272" i="17" s="1"/>
  <c r="I272" i="18"/>
  <c r="C272" i="17" s="1"/>
  <c r="J272" i="18"/>
  <c r="D272" i="17" s="1"/>
  <c r="K272" i="18"/>
  <c r="F272" i="17" s="1"/>
  <c r="L272" i="18"/>
  <c r="G272" i="17" s="1"/>
  <c r="M272" i="18"/>
  <c r="I272" i="17" s="1"/>
  <c r="N272" i="18"/>
  <c r="J272" i="17" s="1"/>
  <c r="O272" i="18"/>
  <c r="K272" i="17" s="1"/>
  <c r="P272" i="18"/>
  <c r="L272" i="17" s="1"/>
  <c r="T272" i="17" s="1"/>
  <c r="G273" i="18"/>
  <c r="B273" i="17" s="1"/>
  <c r="H273" i="18"/>
  <c r="E273" i="17" s="1"/>
  <c r="I273" i="18"/>
  <c r="C273" i="17" s="1"/>
  <c r="J273" i="18"/>
  <c r="D273" i="17" s="1"/>
  <c r="K273" i="18"/>
  <c r="F273" i="17" s="1"/>
  <c r="L273" i="18"/>
  <c r="G273" i="17" s="1"/>
  <c r="M273" i="18"/>
  <c r="I273" i="17" s="1"/>
  <c r="N273" i="18"/>
  <c r="J273" i="17" s="1"/>
  <c r="O273" i="18"/>
  <c r="K273" i="17" s="1"/>
  <c r="P273" i="18"/>
  <c r="L273" i="17" s="1"/>
  <c r="T273" i="17" s="1"/>
  <c r="G274" i="18"/>
  <c r="B274" i="17" s="1"/>
  <c r="H274" i="18"/>
  <c r="E274" i="17" s="1"/>
  <c r="I274" i="18"/>
  <c r="C274" i="17" s="1"/>
  <c r="J274" i="18"/>
  <c r="D274" i="17" s="1"/>
  <c r="K274" i="18"/>
  <c r="F274" i="17" s="1"/>
  <c r="L274" i="18"/>
  <c r="G274" i="17" s="1"/>
  <c r="M274" i="18"/>
  <c r="I274" i="17" s="1"/>
  <c r="N274" i="18"/>
  <c r="J274" i="17" s="1"/>
  <c r="O274" i="18"/>
  <c r="K274" i="17" s="1"/>
  <c r="P274" i="18"/>
  <c r="L274" i="17" s="1"/>
  <c r="T274" i="17" s="1"/>
  <c r="G275" i="18"/>
  <c r="B275" i="17" s="1"/>
  <c r="H275" i="18"/>
  <c r="E275" i="17" s="1"/>
  <c r="I275" i="18"/>
  <c r="C275" i="17" s="1"/>
  <c r="J275" i="18"/>
  <c r="D275" i="17" s="1"/>
  <c r="K275" i="18"/>
  <c r="F275" i="17" s="1"/>
  <c r="L275" i="18"/>
  <c r="G275" i="17" s="1"/>
  <c r="M275" i="18"/>
  <c r="I275" i="17" s="1"/>
  <c r="N275" i="18"/>
  <c r="J275" i="17" s="1"/>
  <c r="O275" i="18"/>
  <c r="K275" i="17" s="1"/>
  <c r="P275" i="18"/>
  <c r="L275" i="17" s="1"/>
  <c r="T275" i="17" s="1"/>
  <c r="G276" i="18"/>
  <c r="B276" i="17" s="1"/>
  <c r="H276" i="18"/>
  <c r="E276" i="17" s="1"/>
  <c r="I276" i="18"/>
  <c r="C276" i="17" s="1"/>
  <c r="J276" i="18"/>
  <c r="D276" i="17" s="1"/>
  <c r="K276" i="18"/>
  <c r="F276" i="17" s="1"/>
  <c r="L276" i="18"/>
  <c r="G276" i="17" s="1"/>
  <c r="M276" i="18"/>
  <c r="I276" i="17" s="1"/>
  <c r="N276" i="18"/>
  <c r="J276" i="17" s="1"/>
  <c r="O276" i="18"/>
  <c r="K276" i="17" s="1"/>
  <c r="P276" i="18"/>
  <c r="L276" i="17" s="1"/>
  <c r="T276" i="17" s="1"/>
  <c r="G277" i="18"/>
  <c r="B277" i="17" s="1"/>
  <c r="H277" i="18"/>
  <c r="E277" i="17" s="1"/>
  <c r="I277" i="18"/>
  <c r="C277" i="17" s="1"/>
  <c r="J277" i="18"/>
  <c r="D277" i="17" s="1"/>
  <c r="K277" i="18"/>
  <c r="F277" i="17" s="1"/>
  <c r="L277" i="18"/>
  <c r="G277" i="17" s="1"/>
  <c r="M277" i="18"/>
  <c r="I277" i="17" s="1"/>
  <c r="N277" i="18"/>
  <c r="J277" i="17" s="1"/>
  <c r="O277" i="18"/>
  <c r="K277" i="17" s="1"/>
  <c r="P277" i="18"/>
  <c r="L277" i="17" s="1"/>
  <c r="T277" i="17" s="1"/>
  <c r="G278" i="18"/>
  <c r="B278" i="17" s="1"/>
  <c r="H278" i="18"/>
  <c r="E278" i="17" s="1"/>
  <c r="I278" i="18"/>
  <c r="C278" i="17" s="1"/>
  <c r="J278" i="18"/>
  <c r="D278" i="17" s="1"/>
  <c r="K278" i="18"/>
  <c r="F278" i="17" s="1"/>
  <c r="L278" i="18"/>
  <c r="G278" i="17" s="1"/>
  <c r="M278" i="18"/>
  <c r="I278" i="17" s="1"/>
  <c r="N278" i="18"/>
  <c r="J278" i="17" s="1"/>
  <c r="O278" i="18"/>
  <c r="K278" i="17" s="1"/>
  <c r="P278" i="18"/>
  <c r="L278" i="17" s="1"/>
  <c r="T278" i="17" s="1"/>
  <c r="G279" i="18"/>
  <c r="B279" i="17" s="1"/>
  <c r="H279" i="18"/>
  <c r="E279" i="17" s="1"/>
  <c r="I279" i="18"/>
  <c r="C279" i="17" s="1"/>
  <c r="J279" i="18"/>
  <c r="D279" i="17" s="1"/>
  <c r="K279" i="18"/>
  <c r="F279" i="17" s="1"/>
  <c r="L279" i="18"/>
  <c r="G279" i="17" s="1"/>
  <c r="M279" i="18"/>
  <c r="I279" i="17" s="1"/>
  <c r="N279" i="18"/>
  <c r="J279" i="17" s="1"/>
  <c r="O279" i="18"/>
  <c r="K279" i="17" s="1"/>
  <c r="P279" i="18"/>
  <c r="L279" i="17" s="1"/>
  <c r="T279" i="17" s="1"/>
  <c r="G280" i="18"/>
  <c r="B280" i="17" s="1"/>
  <c r="H280" i="18"/>
  <c r="E280" i="17" s="1"/>
  <c r="I280" i="18"/>
  <c r="C280" i="17" s="1"/>
  <c r="J280" i="18"/>
  <c r="D280" i="17" s="1"/>
  <c r="K280" i="18"/>
  <c r="F280" i="17" s="1"/>
  <c r="L280" i="18"/>
  <c r="G280" i="17" s="1"/>
  <c r="M280" i="18"/>
  <c r="I280" i="17" s="1"/>
  <c r="N280" i="18"/>
  <c r="J280" i="17" s="1"/>
  <c r="O280" i="18"/>
  <c r="K280" i="17" s="1"/>
  <c r="P280" i="18"/>
  <c r="L280" i="17" s="1"/>
  <c r="T280" i="17" s="1"/>
  <c r="G281" i="18"/>
  <c r="B281" i="17" s="1"/>
  <c r="H281" i="18"/>
  <c r="E281" i="17" s="1"/>
  <c r="I281" i="18"/>
  <c r="C281" i="17" s="1"/>
  <c r="J281" i="18"/>
  <c r="D281" i="17" s="1"/>
  <c r="K281" i="18"/>
  <c r="F281" i="17" s="1"/>
  <c r="L281" i="18"/>
  <c r="G281" i="17" s="1"/>
  <c r="M281" i="18"/>
  <c r="I281" i="17" s="1"/>
  <c r="N281" i="18"/>
  <c r="J281" i="17" s="1"/>
  <c r="O281" i="18"/>
  <c r="K281" i="17" s="1"/>
  <c r="P281" i="18"/>
  <c r="L281" i="17" s="1"/>
  <c r="T281" i="17" s="1"/>
  <c r="G282" i="18"/>
  <c r="B282" i="17" s="1"/>
  <c r="H282" i="18"/>
  <c r="E282" i="17" s="1"/>
  <c r="I282" i="18"/>
  <c r="C282" i="17" s="1"/>
  <c r="J282" i="18"/>
  <c r="D282" i="17" s="1"/>
  <c r="K282" i="18"/>
  <c r="F282" i="17" s="1"/>
  <c r="L282" i="18"/>
  <c r="G282" i="17" s="1"/>
  <c r="M282" i="18"/>
  <c r="I282" i="17" s="1"/>
  <c r="N282" i="18"/>
  <c r="J282" i="17" s="1"/>
  <c r="O282" i="18"/>
  <c r="K282" i="17" s="1"/>
  <c r="P282" i="18"/>
  <c r="L282" i="17" s="1"/>
  <c r="T282" i="17" s="1"/>
  <c r="G283" i="18"/>
  <c r="B283" i="17" s="1"/>
  <c r="H283" i="18"/>
  <c r="E283" i="17" s="1"/>
  <c r="I283" i="18"/>
  <c r="C283" i="17" s="1"/>
  <c r="J283" i="18"/>
  <c r="D283" i="17" s="1"/>
  <c r="K283" i="18"/>
  <c r="F283" i="17" s="1"/>
  <c r="L283" i="18"/>
  <c r="G283" i="17" s="1"/>
  <c r="M283" i="18"/>
  <c r="I283" i="17" s="1"/>
  <c r="N283" i="18"/>
  <c r="J283" i="17" s="1"/>
  <c r="O283" i="18"/>
  <c r="K283" i="17" s="1"/>
  <c r="P283" i="18"/>
  <c r="L283" i="17" s="1"/>
  <c r="T283" i="17" s="1"/>
  <c r="G284" i="18"/>
  <c r="B284" i="17" s="1"/>
  <c r="H284" i="18"/>
  <c r="E284" i="17" s="1"/>
  <c r="I284" i="18"/>
  <c r="C284" i="17" s="1"/>
  <c r="J284" i="18"/>
  <c r="D284" i="17" s="1"/>
  <c r="K284" i="18"/>
  <c r="F284" i="17" s="1"/>
  <c r="L284" i="18"/>
  <c r="G284" i="17" s="1"/>
  <c r="M284" i="18"/>
  <c r="I284" i="17" s="1"/>
  <c r="N284" i="18"/>
  <c r="J284" i="17" s="1"/>
  <c r="O284" i="18"/>
  <c r="K284" i="17" s="1"/>
  <c r="P284" i="18"/>
  <c r="L284" i="17" s="1"/>
  <c r="T284" i="17" s="1"/>
  <c r="G285" i="18"/>
  <c r="B285" i="17" s="1"/>
  <c r="H285" i="18"/>
  <c r="E285" i="17" s="1"/>
  <c r="I285" i="18"/>
  <c r="C285" i="17" s="1"/>
  <c r="J285" i="18"/>
  <c r="D285" i="17" s="1"/>
  <c r="K285" i="18"/>
  <c r="F285" i="17" s="1"/>
  <c r="L285" i="18"/>
  <c r="G285" i="17" s="1"/>
  <c r="M285" i="18"/>
  <c r="I285" i="17" s="1"/>
  <c r="N285" i="18"/>
  <c r="J285" i="17" s="1"/>
  <c r="O285" i="18"/>
  <c r="K285" i="17" s="1"/>
  <c r="P285" i="18"/>
  <c r="L285" i="17" s="1"/>
  <c r="T285" i="17" s="1"/>
  <c r="G286" i="18"/>
  <c r="B286" i="17" s="1"/>
  <c r="H286" i="18"/>
  <c r="E286" i="17" s="1"/>
  <c r="I286" i="18"/>
  <c r="C286" i="17" s="1"/>
  <c r="J286" i="18"/>
  <c r="D286" i="17" s="1"/>
  <c r="K286" i="18"/>
  <c r="F286" i="17" s="1"/>
  <c r="L286" i="18"/>
  <c r="G286" i="17" s="1"/>
  <c r="M286" i="18"/>
  <c r="I286" i="17" s="1"/>
  <c r="N286" i="18"/>
  <c r="J286" i="17" s="1"/>
  <c r="O286" i="18"/>
  <c r="K286" i="17" s="1"/>
  <c r="P286" i="18"/>
  <c r="L286" i="17" s="1"/>
  <c r="T286" i="17" s="1"/>
  <c r="G287" i="18"/>
  <c r="B287" i="17" s="1"/>
  <c r="H287" i="18"/>
  <c r="E287" i="17" s="1"/>
  <c r="I287" i="18"/>
  <c r="C287" i="17" s="1"/>
  <c r="J287" i="18"/>
  <c r="D287" i="17" s="1"/>
  <c r="K287" i="18"/>
  <c r="F287" i="17" s="1"/>
  <c r="L287" i="18"/>
  <c r="G287" i="17" s="1"/>
  <c r="M287" i="18"/>
  <c r="I287" i="17" s="1"/>
  <c r="N287" i="18"/>
  <c r="J287" i="17" s="1"/>
  <c r="O287" i="18"/>
  <c r="K287" i="17" s="1"/>
  <c r="P287" i="18"/>
  <c r="L287" i="17" s="1"/>
  <c r="T287" i="17" s="1"/>
  <c r="G288" i="18"/>
  <c r="B288" i="17" s="1"/>
  <c r="H288" i="18"/>
  <c r="E288" i="17" s="1"/>
  <c r="I288" i="18"/>
  <c r="C288" i="17" s="1"/>
  <c r="J288" i="18"/>
  <c r="D288" i="17" s="1"/>
  <c r="K288" i="18"/>
  <c r="F288" i="17" s="1"/>
  <c r="L288" i="18"/>
  <c r="G288" i="17" s="1"/>
  <c r="M288" i="18"/>
  <c r="I288" i="17" s="1"/>
  <c r="N288" i="18"/>
  <c r="J288" i="17" s="1"/>
  <c r="O288" i="18"/>
  <c r="K288" i="17" s="1"/>
  <c r="P288" i="18"/>
  <c r="L288" i="17" s="1"/>
  <c r="T288" i="17" s="1"/>
  <c r="G289" i="18"/>
  <c r="B289" i="17" s="1"/>
  <c r="H289" i="18"/>
  <c r="E289" i="17" s="1"/>
  <c r="I289" i="18"/>
  <c r="C289" i="17" s="1"/>
  <c r="J289" i="18"/>
  <c r="D289" i="17" s="1"/>
  <c r="K289" i="18"/>
  <c r="F289" i="17" s="1"/>
  <c r="L289" i="18"/>
  <c r="G289" i="17" s="1"/>
  <c r="M289" i="18"/>
  <c r="I289" i="17" s="1"/>
  <c r="N289" i="18"/>
  <c r="J289" i="17" s="1"/>
  <c r="O289" i="18"/>
  <c r="K289" i="17" s="1"/>
  <c r="P289" i="18"/>
  <c r="L289" i="17" s="1"/>
  <c r="T289" i="17" s="1"/>
  <c r="G290" i="18"/>
  <c r="B290" i="17" s="1"/>
  <c r="H290" i="18"/>
  <c r="E290" i="17" s="1"/>
  <c r="I290" i="18"/>
  <c r="C290" i="17" s="1"/>
  <c r="J290" i="18"/>
  <c r="D290" i="17" s="1"/>
  <c r="K290" i="18"/>
  <c r="F290" i="17" s="1"/>
  <c r="L290" i="18"/>
  <c r="G290" i="17" s="1"/>
  <c r="M290" i="18"/>
  <c r="I290" i="17" s="1"/>
  <c r="N290" i="18"/>
  <c r="J290" i="17" s="1"/>
  <c r="O290" i="18"/>
  <c r="K290" i="17" s="1"/>
  <c r="P290" i="18"/>
  <c r="L290" i="17" s="1"/>
  <c r="T290" i="17" s="1"/>
  <c r="G291" i="18"/>
  <c r="B291" i="17" s="1"/>
  <c r="H291" i="18"/>
  <c r="E291" i="17" s="1"/>
  <c r="I291" i="18"/>
  <c r="C291" i="17" s="1"/>
  <c r="J291" i="18"/>
  <c r="D291" i="17" s="1"/>
  <c r="K291" i="18"/>
  <c r="F291" i="17" s="1"/>
  <c r="L291" i="18"/>
  <c r="G291" i="17" s="1"/>
  <c r="M291" i="18"/>
  <c r="I291" i="17" s="1"/>
  <c r="N291" i="18"/>
  <c r="J291" i="17" s="1"/>
  <c r="O291" i="18"/>
  <c r="K291" i="17" s="1"/>
  <c r="P291" i="18"/>
  <c r="L291" i="17" s="1"/>
  <c r="T291" i="17" s="1"/>
  <c r="G292" i="18"/>
  <c r="B292" i="17" s="1"/>
  <c r="H292" i="18"/>
  <c r="E292" i="17" s="1"/>
  <c r="I292" i="18"/>
  <c r="C292" i="17" s="1"/>
  <c r="J292" i="18"/>
  <c r="D292" i="17" s="1"/>
  <c r="K292" i="18"/>
  <c r="F292" i="17" s="1"/>
  <c r="L292" i="18"/>
  <c r="G292" i="17" s="1"/>
  <c r="M292" i="18"/>
  <c r="I292" i="17" s="1"/>
  <c r="N292" i="18"/>
  <c r="J292" i="17" s="1"/>
  <c r="O292" i="18"/>
  <c r="K292" i="17" s="1"/>
  <c r="P292" i="18"/>
  <c r="L292" i="17" s="1"/>
  <c r="T292" i="17" s="1"/>
  <c r="G293" i="18"/>
  <c r="B293" i="17" s="1"/>
  <c r="H293" i="18"/>
  <c r="E293" i="17" s="1"/>
  <c r="I293" i="18"/>
  <c r="C293" i="17" s="1"/>
  <c r="J293" i="18"/>
  <c r="D293" i="17" s="1"/>
  <c r="K293" i="18"/>
  <c r="F293" i="17" s="1"/>
  <c r="L293" i="18"/>
  <c r="G293" i="17" s="1"/>
  <c r="M293" i="18"/>
  <c r="I293" i="17" s="1"/>
  <c r="N293" i="18"/>
  <c r="J293" i="17" s="1"/>
  <c r="O293" i="18"/>
  <c r="K293" i="17" s="1"/>
  <c r="P293" i="18"/>
  <c r="L293" i="17" s="1"/>
  <c r="T293" i="17" s="1"/>
  <c r="G294" i="18"/>
  <c r="B294" i="17" s="1"/>
  <c r="H294" i="18"/>
  <c r="E294" i="17" s="1"/>
  <c r="I294" i="18"/>
  <c r="C294" i="17" s="1"/>
  <c r="J294" i="18"/>
  <c r="D294" i="17" s="1"/>
  <c r="K294" i="18"/>
  <c r="F294" i="17" s="1"/>
  <c r="L294" i="18"/>
  <c r="G294" i="17" s="1"/>
  <c r="M294" i="18"/>
  <c r="I294" i="17" s="1"/>
  <c r="N294" i="18"/>
  <c r="J294" i="17" s="1"/>
  <c r="O294" i="18"/>
  <c r="K294" i="17" s="1"/>
  <c r="P294" i="18"/>
  <c r="L294" i="17" s="1"/>
  <c r="T294" i="17" s="1"/>
  <c r="G3" i="18"/>
  <c r="B3" i="17" s="1"/>
  <c r="H3" i="18"/>
  <c r="E3" i="17" s="1"/>
  <c r="I3" i="18"/>
  <c r="C3" i="17" s="1"/>
  <c r="J3" i="18"/>
  <c r="D3" i="17" s="1"/>
  <c r="K3" i="18"/>
  <c r="F3" i="17" s="1"/>
  <c r="L3" i="18"/>
  <c r="G3" i="17" s="1"/>
  <c r="M3" i="18"/>
  <c r="I3" i="17" s="1"/>
  <c r="N3" i="18"/>
  <c r="J3" i="17" s="1"/>
  <c r="O3" i="18"/>
  <c r="K3" i="17" s="1"/>
  <c r="P3" i="18"/>
  <c r="L3" i="17" s="1"/>
  <c r="G4" i="18"/>
  <c r="B4" i="17" s="1"/>
  <c r="H4" i="18"/>
  <c r="E4" i="17" s="1"/>
  <c r="I4" i="18"/>
  <c r="C4" i="17" s="1"/>
  <c r="J4" i="18"/>
  <c r="D4" i="17" s="1"/>
  <c r="K4" i="18"/>
  <c r="F4" i="17" s="1"/>
  <c r="L4" i="18"/>
  <c r="G4" i="17" s="1"/>
  <c r="M4" i="18"/>
  <c r="I4" i="17" s="1"/>
  <c r="N4" i="18"/>
  <c r="J4" i="17" s="1"/>
  <c r="O4" i="18"/>
  <c r="K4" i="17" s="1"/>
  <c r="P4" i="18"/>
  <c r="L4" i="17" s="1"/>
  <c r="G5" i="18"/>
  <c r="B5" i="17" s="1"/>
  <c r="H5" i="18"/>
  <c r="E5" i="17" s="1"/>
  <c r="I5" i="18"/>
  <c r="C5" i="17" s="1"/>
  <c r="J5" i="18"/>
  <c r="D5" i="17" s="1"/>
  <c r="K5" i="18"/>
  <c r="F5" i="17" s="1"/>
  <c r="L5" i="18"/>
  <c r="G5" i="17" s="1"/>
  <c r="M5" i="18"/>
  <c r="I5" i="17" s="1"/>
  <c r="N5" i="18"/>
  <c r="J5" i="17" s="1"/>
  <c r="O5" i="18"/>
  <c r="K5" i="17" s="1"/>
  <c r="P5" i="18"/>
  <c r="L5" i="17" s="1"/>
  <c r="G2" i="18"/>
  <c r="B2" i="17" s="1"/>
  <c r="H2" i="18"/>
  <c r="E2" i="17" s="1"/>
  <c r="I2" i="18"/>
  <c r="C2" i="17" s="1"/>
  <c r="J2" i="18"/>
  <c r="D2" i="17" s="1"/>
  <c r="K2" i="18"/>
  <c r="F2" i="17" s="1"/>
  <c r="L2" i="18"/>
  <c r="G2" i="17" s="1"/>
  <c r="M2" i="18"/>
  <c r="I2" i="17" s="1"/>
  <c r="N2" i="18"/>
  <c r="O2" i="18"/>
  <c r="K2" i="17" s="1"/>
  <c r="P2" i="18"/>
  <c r="L2" i="17" s="1"/>
  <c r="Z2000" i="2" l="1"/>
  <c r="Y2000" i="2"/>
  <c r="Z1998" i="2"/>
  <c r="Y1998" i="2"/>
  <c r="Z1996" i="2"/>
  <c r="Y1996" i="2"/>
  <c r="Z1994" i="2"/>
  <c r="Y1994" i="2"/>
  <c r="Z1992" i="2"/>
  <c r="Y1992" i="2"/>
  <c r="Z1990" i="2"/>
  <c r="Y1990" i="2"/>
  <c r="Z1988" i="2"/>
  <c r="Y1988" i="2"/>
  <c r="Z1986" i="2"/>
  <c r="Y1986" i="2"/>
  <c r="Z1984" i="2"/>
  <c r="Y1984" i="2"/>
  <c r="Z1982" i="2"/>
  <c r="Y1982" i="2"/>
  <c r="Z1980" i="2"/>
  <c r="Y1980" i="2"/>
  <c r="Z1978" i="2"/>
  <c r="Y1978" i="2"/>
  <c r="Z1976" i="2"/>
  <c r="Y1976" i="2"/>
  <c r="Z1974" i="2"/>
  <c r="Y1974" i="2"/>
  <c r="Z1972" i="2"/>
  <c r="Y1972" i="2"/>
  <c r="Z1970" i="2"/>
  <c r="Y1970" i="2"/>
  <c r="Z1968" i="2"/>
  <c r="Y1968" i="2"/>
  <c r="Z1966" i="2"/>
  <c r="Y1966" i="2"/>
  <c r="Z1964" i="2"/>
  <c r="Y1964" i="2"/>
  <c r="Z1962" i="2"/>
  <c r="Y1962" i="2"/>
  <c r="Z1960" i="2"/>
  <c r="Y1960" i="2"/>
  <c r="Z1958" i="2"/>
  <c r="Y1958" i="2"/>
  <c r="Z1956" i="2"/>
  <c r="Y1956" i="2"/>
  <c r="Z1954" i="2"/>
  <c r="Y1954" i="2"/>
  <c r="Z1952" i="2"/>
  <c r="Y1952" i="2"/>
  <c r="Z1950" i="2"/>
  <c r="Y1950" i="2"/>
  <c r="Z1948" i="2"/>
  <c r="Y1948" i="2"/>
  <c r="Z1946" i="2"/>
  <c r="Y1946" i="2"/>
  <c r="Z1944" i="2"/>
  <c r="Y1944" i="2"/>
  <c r="Z1942" i="2"/>
  <c r="Y1942" i="2"/>
  <c r="Z1940" i="2"/>
  <c r="Y1940" i="2"/>
  <c r="Z1938" i="2"/>
  <c r="Y1938" i="2"/>
  <c r="Z1936" i="2"/>
  <c r="Y1936" i="2"/>
  <c r="Z1934" i="2"/>
  <c r="Y1934" i="2"/>
  <c r="Z1932" i="2"/>
  <c r="Y1932" i="2"/>
  <c r="Z1930" i="2"/>
  <c r="Y1930" i="2"/>
  <c r="Z1928" i="2"/>
  <c r="Y1928" i="2"/>
  <c r="Z1926" i="2"/>
  <c r="Y1926" i="2"/>
  <c r="Z1924" i="2"/>
  <c r="Y1924" i="2"/>
  <c r="Z1922" i="2"/>
  <c r="Y1922" i="2"/>
  <c r="Z1920" i="2"/>
  <c r="Y1920" i="2"/>
  <c r="Z1918" i="2"/>
  <c r="Y1918" i="2"/>
  <c r="Z1916" i="2"/>
  <c r="Y1916" i="2"/>
  <c r="Z1914" i="2"/>
  <c r="Y1914" i="2"/>
  <c r="Z1912" i="2"/>
  <c r="Y1912" i="2"/>
  <c r="Z1910" i="2"/>
  <c r="Y1910" i="2"/>
  <c r="Z1908" i="2"/>
  <c r="Y1908" i="2"/>
  <c r="Z1906" i="2"/>
  <c r="Y1906" i="2"/>
  <c r="Z1904" i="2"/>
  <c r="Y1904" i="2"/>
  <c r="Z1902" i="2"/>
  <c r="Y1902" i="2"/>
  <c r="Z1900" i="2"/>
  <c r="Y1900" i="2"/>
  <c r="Z1898" i="2"/>
  <c r="Y1898" i="2"/>
  <c r="Z1896" i="2"/>
  <c r="Y1896" i="2"/>
  <c r="Z1894" i="2"/>
  <c r="Y1894" i="2"/>
  <c r="Z1892" i="2"/>
  <c r="Y1892" i="2"/>
  <c r="Z1890" i="2"/>
  <c r="Y1890" i="2"/>
  <c r="Z1888" i="2"/>
  <c r="Y1888" i="2"/>
  <c r="Z1886" i="2"/>
  <c r="Y1886" i="2"/>
  <c r="Z1884" i="2"/>
  <c r="Y1884" i="2"/>
  <c r="Z1882" i="2"/>
  <c r="Y1882" i="2"/>
  <c r="Z1880" i="2"/>
  <c r="Y1880" i="2"/>
  <c r="Z1878" i="2"/>
  <c r="Y1878" i="2"/>
  <c r="Z1876" i="2"/>
  <c r="Y1876" i="2"/>
  <c r="Z1874" i="2"/>
  <c r="Y1874" i="2"/>
  <c r="Z1872" i="2"/>
  <c r="Y1872" i="2"/>
  <c r="Z1870" i="2"/>
  <c r="Y1870" i="2"/>
  <c r="Z1868" i="2"/>
  <c r="Y1868" i="2"/>
  <c r="Z1866" i="2"/>
  <c r="Y1866" i="2"/>
  <c r="Z1864" i="2"/>
  <c r="Y1864" i="2"/>
  <c r="Z1862" i="2"/>
  <c r="Y1862" i="2"/>
  <c r="Z1860" i="2"/>
  <c r="Y1860" i="2"/>
  <c r="Z1858" i="2"/>
  <c r="Y1858" i="2"/>
  <c r="Z1856" i="2"/>
  <c r="Y1856" i="2"/>
  <c r="Z1854" i="2"/>
  <c r="Y1854" i="2"/>
  <c r="Z1852" i="2"/>
  <c r="Y1852" i="2"/>
  <c r="Z1850" i="2"/>
  <c r="Y1850" i="2"/>
  <c r="Z1848" i="2"/>
  <c r="Y1848" i="2"/>
  <c r="Z1846" i="2"/>
  <c r="Y1846" i="2"/>
  <c r="Z1844" i="2"/>
  <c r="Y1844" i="2"/>
  <c r="Z1842" i="2"/>
  <c r="Y1842" i="2"/>
  <c r="Z1840" i="2"/>
  <c r="Y1840" i="2"/>
  <c r="Z1838" i="2"/>
  <c r="Y1838" i="2"/>
  <c r="Z1836" i="2"/>
  <c r="Y1836" i="2"/>
  <c r="Z1834" i="2"/>
  <c r="Y1834" i="2"/>
  <c r="Z1832" i="2"/>
  <c r="Y1832" i="2"/>
  <c r="Z1830" i="2"/>
  <c r="Y1830" i="2"/>
  <c r="Z1828" i="2"/>
  <c r="Y1828" i="2"/>
  <c r="Z1826" i="2"/>
  <c r="Y1826" i="2"/>
  <c r="Z1824" i="2"/>
  <c r="Y1824" i="2"/>
  <c r="Z1822" i="2"/>
  <c r="Y1822" i="2"/>
  <c r="Z1820" i="2"/>
  <c r="Y1820" i="2"/>
  <c r="Z1818" i="2"/>
  <c r="Y1818" i="2"/>
  <c r="Z1816" i="2"/>
  <c r="Y1816" i="2"/>
  <c r="Z1814" i="2"/>
  <c r="Y1814" i="2"/>
  <c r="Z1812" i="2"/>
  <c r="Y1812" i="2"/>
  <c r="Z1810" i="2"/>
  <c r="Y1810" i="2"/>
  <c r="Z1808" i="2"/>
  <c r="Y1808" i="2"/>
  <c r="Z1806" i="2"/>
  <c r="Y1806" i="2"/>
  <c r="Z1804" i="2"/>
  <c r="Y1804" i="2"/>
  <c r="Z1802" i="2"/>
  <c r="Y1802" i="2"/>
  <c r="Z1800" i="2"/>
  <c r="Y1800" i="2"/>
  <c r="Z1798" i="2"/>
  <c r="Y1798" i="2"/>
  <c r="Z1796" i="2"/>
  <c r="Y1796" i="2"/>
  <c r="Z1794" i="2"/>
  <c r="Y1794" i="2"/>
  <c r="Z1792" i="2"/>
  <c r="Y1792" i="2"/>
  <c r="Z1790" i="2"/>
  <c r="Y1790" i="2"/>
  <c r="Z1788" i="2"/>
  <c r="Y1788" i="2"/>
  <c r="Z1786" i="2"/>
  <c r="Y1786" i="2"/>
  <c r="Z1784" i="2"/>
  <c r="Y1784" i="2"/>
  <c r="Z1782" i="2"/>
  <c r="Y1782" i="2"/>
  <c r="Z1780" i="2"/>
  <c r="Y1780" i="2"/>
  <c r="Z1778" i="2"/>
  <c r="Y1778" i="2"/>
  <c r="Z1776" i="2"/>
  <c r="Y1776" i="2"/>
  <c r="Z1774" i="2"/>
  <c r="Y1774" i="2"/>
  <c r="Z1772" i="2"/>
  <c r="Y1772" i="2"/>
  <c r="Z1770" i="2"/>
  <c r="Y1770" i="2"/>
  <c r="Z1768" i="2"/>
  <c r="Y1768" i="2"/>
  <c r="Z1766" i="2"/>
  <c r="Y1766" i="2"/>
  <c r="Z1764" i="2"/>
  <c r="Y1764" i="2"/>
  <c r="Z1762" i="2"/>
  <c r="Y1762" i="2"/>
  <c r="Z1760" i="2"/>
  <c r="Y1760" i="2"/>
  <c r="Z1758" i="2"/>
  <c r="Y1758" i="2"/>
  <c r="Z1756" i="2"/>
  <c r="Y1756" i="2"/>
  <c r="Z1754" i="2"/>
  <c r="Y1754" i="2"/>
  <c r="Z1752" i="2"/>
  <c r="Y1752" i="2"/>
  <c r="Z1750" i="2"/>
  <c r="Y1750" i="2"/>
  <c r="Z1748" i="2"/>
  <c r="Y1748" i="2"/>
  <c r="Z1746" i="2"/>
  <c r="Y1746" i="2"/>
  <c r="Z1744" i="2"/>
  <c r="Y1744" i="2"/>
  <c r="Z1742" i="2"/>
  <c r="Y1742" i="2"/>
  <c r="Z1740" i="2"/>
  <c r="Y1740" i="2"/>
  <c r="Z1738" i="2"/>
  <c r="Y1738" i="2"/>
  <c r="Z1736" i="2"/>
  <c r="Y1736" i="2"/>
  <c r="Z1734" i="2"/>
  <c r="Y1734" i="2"/>
  <c r="Z1732" i="2"/>
  <c r="Y1732" i="2"/>
  <c r="Z1730" i="2"/>
  <c r="Y1730" i="2"/>
  <c r="Z1728" i="2"/>
  <c r="Y1728" i="2"/>
  <c r="Z1726" i="2"/>
  <c r="Y1726" i="2"/>
  <c r="Z1724" i="2"/>
  <c r="Y1724" i="2"/>
  <c r="Z1722" i="2"/>
  <c r="Y1722" i="2"/>
  <c r="Z1720" i="2"/>
  <c r="Y1720" i="2"/>
  <c r="Z1718" i="2"/>
  <c r="Y1718" i="2"/>
  <c r="Z1716" i="2"/>
  <c r="Y1716" i="2"/>
  <c r="Z1714" i="2"/>
  <c r="Y1714" i="2"/>
  <c r="Z1712" i="2"/>
  <c r="Y1712" i="2"/>
  <c r="Z1710" i="2"/>
  <c r="Y1710" i="2"/>
  <c r="Z1708" i="2"/>
  <c r="Y1708" i="2"/>
  <c r="Z1706" i="2"/>
  <c r="Y1706" i="2"/>
  <c r="Z1704" i="2"/>
  <c r="Y1704" i="2"/>
  <c r="Z1702" i="2"/>
  <c r="Y1702" i="2"/>
  <c r="Z1700" i="2"/>
  <c r="Y1700" i="2"/>
  <c r="Z1698" i="2"/>
  <c r="Y1698" i="2"/>
  <c r="Z1696" i="2"/>
  <c r="Y1696" i="2"/>
  <c r="Z1694" i="2"/>
  <c r="Y1694" i="2"/>
  <c r="Z1692" i="2"/>
  <c r="Y1692" i="2"/>
  <c r="Z1690" i="2"/>
  <c r="Y1690" i="2"/>
  <c r="Z1688" i="2"/>
  <c r="Y1688" i="2"/>
  <c r="Z1686" i="2"/>
  <c r="Y1686" i="2"/>
  <c r="Z1684" i="2"/>
  <c r="Y1684" i="2"/>
  <c r="Z1682" i="2"/>
  <c r="Y1682" i="2"/>
  <c r="Z1680" i="2"/>
  <c r="Y1680" i="2"/>
  <c r="Z1678" i="2"/>
  <c r="Y1678" i="2"/>
  <c r="Z1676" i="2"/>
  <c r="Y1676" i="2"/>
  <c r="Z1674" i="2"/>
  <c r="Y1674" i="2"/>
  <c r="Z1672" i="2"/>
  <c r="Y1672" i="2"/>
  <c r="Z1670" i="2"/>
  <c r="Y1670" i="2"/>
  <c r="Z1668" i="2"/>
  <c r="Y1668" i="2"/>
  <c r="Z1666" i="2"/>
  <c r="Y1666" i="2"/>
  <c r="Z1664" i="2"/>
  <c r="Y1664" i="2"/>
  <c r="Z1662" i="2"/>
  <c r="Y1662" i="2"/>
  <c r="Z1660" i="2"/>
  <c r="Y1660" i="2"/>
  <c r="Z1658" i="2"/>
  <c r="Y1658" i="2"/>
  <c r="Z1656" i="2"/>
  <c r="Y1656" i="2"/>
  <c r="Z1654" i="2"/>
  <c r="Y1654" i="2"/>
  <c r="Z1652" i="2"/>
  <c r="Y1652" i="2"/>
  <c r="Z1650" i="2"/>
  <c r="Y1650" i="2"/>
  <c r="Z1648" i="2"/>
  <c r="Y1648" i="2"/>
  <c r="Z1646" i="2"/>
  <c r="Y1646" i="2"/>
  <c r="Z1644" i="2"/>
  <c r="Y1644" i="2"/>
  <c r="Z1642" i="2"/>
  <c r="Y1642" i="2"/>
  <c r="Z1640" i="2"/>
  <c r="Y1640" i="2"/>
  <c r="Z1638" i="2"/>
  <c r="Y1638" i="2"/>
  <c r="Z1636" i="2"/>
  <c r="Y1636" i="2"/>
  <c r="Z1634" i="2"/>
  <c r="Y1634" i="2"/>
  <c r="Z1632" i="2"/>
  <c r="Y1632" i="2"/>
  <c r="Z1630" i="2"/>
  <c r="Y1630" i="2"/>
  <c r="Z1628" i="2"/>
  <c r="Y1628" i="2"/>
  <c r="Z1626" i="2"/>
  <c r="Y1626" i="2"/>
  <c r="Z1624" i="2"/>
  <c r="Y1624" i="2"/>
  <c r="Z1622" i="2"/>
  <c r="Y1622" i="2"/>
  <c r="Z1620" i="2"/>
  <c r="Y1620" i="2"/>
  <c r="Z1618" i="2"/>
  <c r="Y1618" i="2"/>
  <c r="Z1616" i="2"/>
  <c r="Y1616" i="2"/>
  <c r="Z1614" i="2"/>
  <c r="Y1614" i="2"/>
  <c r="Z1612" i="2"/>
  <c r="Y1612" i="2"/>
  <c r="Z1610" i="2"/>
  <c r="Y1610" i="2"/>
  <c r="Z1608" i="2"/>
  <c r="Y1608" i="2"/>
  <c r="Z1606" i="2"/>
  <c r="Y1606" i="2"/>
  <c r="Z1604" i="2"/>
  <c r="Y1604" i="2"/>
  <c r="Z1602" i="2"/>
  <c r="Y1602" i="2"/>
  <c r="Z1600" i="2"/>
  <c r="Y1600" i="2"/>
  <c r="Z1598" i="2"/>
  <c r="Y1598" i="2"/>
  <c r="Z1596" i="2"/>
  <c r="Y1596" i="2"/>
  <c r="Z1594" i="2"/>
  <c r="Y1594" i="2"/>
  <c r="Z1592" i="2"/>
  <c r="Y1592" i="2"/>
  <c r="Z1590" i="2"/>
  <c r="Y1590" i="2"/>
  <c r="Z1588" i="2"/>
  <c r="Y1588" i="2"/>
  <c r="Z1586" i="2"/>
  <c r="Y1586" i="2"/>
  <c r="Z1584" i="2"/>
  <c r="Y1584" i="2"/>
  <c r="Z1582" i="2"/>
  <c r="Y1582" i="2"/>
  <c r="Z1580" i="2"/>
  <c r="Y1580" i="2"/>
  <c r="Z1578" i="2"/>
  <c r="Y1578" i="2"/>
  <c r="Z1576" i="2"/>
  <c r="Y1576" i="2"/>
  <c r="Z1574" i="2"/>
  <c r="Y1574" i="2"/>
  <c r="Z1572" i="2"/>
  <c r="Y1572" i="2"/>
  <c r="Z1570" i="2"/>
  <c r="Y1570" i="2"/>
  <c r="Z1568" i="2"/>
  <c r="Y1568" i="2"/>
  <c r="Z1566" i="2"/>
  <c r="Y1566" i="2"/>
  <c r="Z1564" i="2"/>
  <c r="Y1564" i="2"/>
  <c r="Z1562" i="2"/>
  <c r="Y1562" i="2"/>
  <c r="Z1560" i="2"/>
  <c r="Y1560" i="2"/>
  <c r="Z1558" i="2"/>
  <c r="Y1558" i="2"/>
  <c r="Z1556" i="2"/>
  <c r="Y1556" i="2"/>
  <c r="Z1554" i="2"/>
  <c r="Y1554" i="2"/>
  <c r="Z1552" i="2"/>
  <c r="Y1552" i="2"/>
  <c r="Z1550" i="2"/>
  <c r="Y1550" i="2"/>
  <c r="Z1548" i="2"/>
  <c r="Y1548" i="2"/>
  <c r="Z1546" i="2"/>
  <c r="Y1546" i="2"/>
  <c r="Z1544" i="2"/>
  <c r="Y1544" i="2"/>
  <c r="Z1542" i="2"/>
  <c r="Y1542" i="2"/>
  <c r="Z1540" i="2"/>
  <c r="Y1540" i="2"/>
  <c r="Z1538" i="2"/>
  <c r="Y1538" i="2"/>
  <c r="Z1536" i="2"/>
  <c r="Y1536" i="2"/>
  <c r="Z1534" i="2"/>
  <c r="Y1534" i="2"/>
  <c r="Z1532" i="2"/>
  <c r="Y1532" i="2"/>
  <c r="Z1530" i="2"/>
  <c r="Y1530" i="2"/>
  <c r="Z1528" i="2"/>
  <c r="Y1528" i="2"/>
  <c r="Z1526" i="2"/>
  <c r="Y1526" i="2"/>
  <c r="Z1524" i="2"/>
  <c r="Y1524" i="2"/>
  <c r="Z1522" i="2"/>
  <c r="Y1522" i="2"/>
  <c r="Z1520" i="2"/>
  <c r="Y1520" i="2"/>
  <c r="Z1518" i="2"/>
  <c r="Y1518" i="2"/>
  <c r="Z1516" i="2"/>
  <c r="Y1516" i="2"/>
  <c r="Z1514" i="2"/>
  <c r="Y1514" i="2"/>
  <c r="Z1512" i="2"/>
  <c r="Y1512" i="2"/>
  <c r="Z1510" i="2"/>
  <c r="Y1510" i="2"/>
  <c r="Z1508" i="2"/>
  <c r="Y1508" i="2"/>
  <c r="Z1506" i="2"/>
  <c r="Y1506" i="2"/>
  <c r="Z1504" i="2"/>
  <c r="Y1504" i="2"/>
  <c r="Z1502" i="2"/>
  <c r="Y1502" i="2"/>
  <c r="Z1500" i="2"/>
  <c r="Y1500" i="2"/>
  <c r="Z1498" i="2"/>
  <c r="Y1498" i="2"/>
  <c r="Z1496" i="2"/>
  <c r="Y1496" i="2"/>
  <c r="Z1494" i="2"/>
  <c r="Y1494" i="2"/>
  <c r="Z1492" i="2"/>
  <c r="Y1492" i="2"/>
  <c r="Z1490" i="2"/>
  <c r="Y1490" i="2"/>
  <c r="Z1488" i="2"/>
  <c r="Y1488" i="2"/>
  <c r="Z1486" i="2"/>
  <c r="Y1486" i="2"/>
  <c r="Z1484" i="2"/>
  <c r="Y1484" i="2"/>
  <c r="Z1482" i="2"/>
  <c r="Y1482" i="2"/>
  <c r="Z1480" i="2"/>
  <c r="Y1480" i="2"/>
  <c r="Z1478" i="2"/>
  <c r="Y1478" i="2"/>
  <c r="Z1476" i="2"/>
  <c r="Y1476" i="2"/>
  <c r="Z1474" i="2"/>
  <c r="Y1474" i="2"/>
  <c r="Z1472" i="2"/>
  <c r="Y1472" i="2"/>
  <c r="Z1470" i="2"/>
  <c r="Y1470" i="2"/>
  <c r="Z1468" i="2"/>
  <c r="Y1468" i="2"/>
  <c r="Z1466" i="2"/>
  <c r="Y1466" i="2"/>
  <c r="Z1464" i="2"/>
  <c r="Y1464" i="2"/>
  <c r="Z1462" i="2"/>
  <c r="Y1462" i="2"/>
  <c r="Z1460" i="2"/>
  <c r="Y1460" i="2"/>
  <c r="Z1458" i="2"/>
  <c r="Y1458" i="2"/>
  <c r="Z1456" i="2"/>
  <c r="Y1456" i="2"/>
  <c r="Z1454" i="2"/>
  <c r="Y1454" i="2"/>
  <c r="Z1452" i="2"/>
  <c r="Y1452" i="2"/>
  <c r="Z1450" i="2"/>
  <c r="Y1450" i="2"/>
  <c r="Z1448" i="2"/>
  <c r="Y1448" i="2"/>
  <c r="Z1446" i="2"/>
  <c r="Y1446" i="2"/>
  <c r="Z1444" i="2"/>
  <c r="Y1444" i="2"/>
  <c r="Z1442" i="2"/>
  <c r="Y1442" i="2"/>
  <c r="Z1440" i="2"/>
  <c r="Y1440" i="2"/>
  <c r="Z1438" i="2"/>
  <c r="Y1438" i="2"/>
  <c r="Z1436" i="2"/>
  <c r="Y1436" i="2"/>
  <c r="Z1434" i="2"/>
  <c r="Y1434" i="2"/>
  <c r="Z1432" i="2"/>
  <c r="Y1432" i="2"/>
  <c r="Z1430" i="2"/>
  <c r="Y1430" i="2"/>
  <c r="Z1428" i="2"/>
  <c r="Y1428" i="2"/>
  <c r="Z1426" i="2"/>
  <c r="Y1426" i="2"/>
  <c r="Z1424" i="2"/>
  <c r="Y1424" i="2"/>
  <c r="Z1422" i="2"/>
  <c r="Y1422" i="2"/>
  <c r="Z1420" i="2"/>
  <c r="Y1420" i="2"/>
  <c r="Z1418" i="2"/>
  <c r="Y1418" i="2"/>
  <c r="Z1416" i="2"/>
  <c r="Y1416" i="2"/>
  <c r="Z1414" i="2"/>
  <c r="Y1414" i="2"/>
  <c r="Z1412" i="2"/>
  <c r="Y1412" i="2"/>
  <c r="Z1410" i="2"/>
  <c r="Y1410" i="2"/>
  <c r="Z1408" i="2"/>
  <c r="Y1408" i="2"/>
  <c r="Z1406" i="2"/>
  <c r="Y1406" i="2"/>
  <c r="Z1404" i="2"/>
  <c r="Y1404" i="2"/>
  <c r="Z1402" i="2"/>
  <c r="Y1402" i="2"/>
  <c r="Z1400" i="2"/>
  <c r="Y1400" i="2"/>
  <c r="Z1398" i="2"/>
  <c r="Y1398" i="2"/>
  <c r="Z1396" i="2"/>
  <c r="Y1396" i="2"/>
  <c r="Z1394" i="2"/>
  <c r="Y1394" i="2"/>
  <c r="Z1392" i="2"/>
  <c r="Y1392" i="2"/>
  <c r="Z1390" i="2"/>
  <c r="Y1390" i="2"/>
  <c r="Z1388" i="2"/>
  <c r="Y1388" i="2"/>
  <c r="Z1386" i="2"/>
  <c r="Y1386" i="2"/>
  <c r="Z1384" i="2"/>
  <c r="Y1384" i="2"/>
  <c r="Z1382" i="2"/>
  <c r="Y1382" i="2"/>
  <c r="Z1380" i="2"/>
  <c r="Y1380" i="2"/>
  <c r="Z1378" i="2"/>
  <c r="Y1378" i="2"/>
  <c r="Z1376" i="2"/>
  <c r="Y1376" i="2"/>
  <c r="Z1374" i="2"/>
  <c r="Y1374" i="2"/>
  <c r="Z1372" i="2"/>
  <c r="Y1372" i="2"/>
  <c r="Z1370" i="2"/>
  <c r="Y1370" i="2"/>
  <c r="Z1368" i="2"/>
  <c r="Y1368" i="2"/>
  <c r="Z1366" i="2"/>
  <c r="Y1366" i="2"/>
  <c r="Z1364" i="2"/>
  <c r="Y1364" i="2"/>
  <c r="Z1362" i="2"/>
  <c r="Y1362" i="2"/>
  <c r="Z1360" i="2"/>
  <c r="Y1360" i="2"/>
  <c r="Z1358" i="2"/>
  <c r="Y1358" i="2"/>
  <c r="Z1356" i="2"/>
  <c r="Y1356" i="2"/>
  <c r="Z1354" i="2"/>
  <c r="Y1354" i="2"/>
  <c r="Z1352" i="2"/>
  <c r="Y1352" i="2"/>
  <c r="Z1350" i="2"/>
  <c r="Y1350" i="2"/>
  <c r="Z1348" i="2"/>
  <c r="Y1348" i="2"/>
  <c r="Z1346" i="2"/>
  <c r="Y1346" i="2"/>
  <c r="Z1344" i="2"/>
  <c r="Y1344" i="2"/>
  <c r="Z1342" i="2"/>
  <c r="Y1342" i="2"/>
  <c r="Z1340" i="2"/>
  <c r="Y1340" i="2"/>
  <c r="Z1338" i="2"/>
  <c r="Y1338" i="2"/>
  <c r="Z1336" i="2"/>
  <c r="Y1336" i="2"/>
  <c r="Z1334" i="2"/>
  <c r="Y1334" i="2"/>
  <c r="Z1332" i="2"/>
  <c r="Y1332" i="2"/>
  <c r="Z1330" i="2"/>
  <c r="Y1330" i="2"/>
  <c r="Z1328" i="2"/>
  <c r="Y1328" i="2"/>
  <c r="Z1326" i="2"/>
  <c r="Y1326" i="2"/>
  <c r="Z1324" i="2"/>
  <c r="Y1324" i="2"/>
  <c r="Z1322" i="2"/>
  <c r="Y1322" i="2"/>
  <c r="Z1320" i="2"/>
  <c r="Y1320" i="2"/>
  <c r="Z1318" i="2"/>
  <c r="Y1318" i="2"/>
  <c r="Z1316" i="2"/>
  <c r="Y1316" i="2"/>
  <c r="Z1314" i="2"/>
  <c r="Y1314" i="2"/>
  <c r="Z1312" i="2"/>
  <c r="Y1312" i="2"/>
  <c r="Z1310" i="2"/>
  <c r="Y1310" i="2"/>
  <c r="Z1308" i="2"/>
  <c r="Y1308" i="2"/>
  <c r="Z1306" i="2"/>
  <c r="Y1306" i="2"/>
  <c r="Z1304" i="2"/>
  <c r="Y1304" i="2"/>
  <c r="Z1302" i="2"/>
  <c r="Y1302" i="2"/>
  <c r="Z1300" i="2"/>
  <c r="Y1300" i="2"/>
  <c r="Z1298" i="2"/>
  <c r="Y1298" i="2"/>
  <c r="Z1296" i="2"/>
  <c r="Y1296" i="2"/>
  <c r="Z1294" i="2"/>
  <c r="Y1294" i="2"/>
  <c r="Z1292" i="2"/>
  <c r="Y1292" i="2"/>
  <c r="Z1290" i="2"/>
  <c r="Y1290" i="2"/>
  <c r="Z1288" i="2"/>
  <c r="Y1288" i="2"/>
  <c r="Z1286" i="2"/>
  <c r="Y1286" i="2"/>
  <c r="Z1284" i="2"/>
  <c r="Y1284" i="2"/>
  <c r="Z1282" i="2"/>
  <c r="Y1282" i="2"/>
  <c r="Z1280" i="2"/>
  <c r="Y1280" i="2"/>
  <c r="Z1278" i="2"/>
  <c r="Y1278" i="2"/>
  <c r="Z1276" i="2"/>
  <c r="Y1276" i="2"/>
  <c r="Z1274" i="2"/>
  <c r="Y1274" i="2"/>
  <c r="Z1272" i="2"/>
  <c r="Y1272" i="2"/>
  <c r="Z1270" i="2"/>
  <c r="Y1270" i="2"/>
  <c r="Z1268" i="2"/>
  <c r="Y1268" i="2"/>
  <c r="Z1266" i="2"/>
  <c r="Y1266" i="2"/>
  <c r="Z1264" i="2"/>
  <c r="Y1264" i="2"/>
  <c r="Z1262" i="2"/>
  <c r="Y1262" i="2"/>
  <c r="Z1260" i="2"/>
  <c r="Y1260" i="2"/>
  <c r="Z1258" i="2"/>
  <c r="Y1258" i="2"/>
  <c r="Z1256" i="2"/>
  <c r="Y1256" i="2"/>
  <c r="Z1254" i="2"/>
  <c r="Y1254" i="2"/>
  <c r="Z1252" i="2"/>
  <c r="Y1252" i="2"/>
  <c r="Z1250" i="2"/>
  <c r="Y1250" i="2"/>
  <c r="Z1248" i="2"/>
  <c r="Y1248" i="2"/>
  <c r="Z1246" i="2"/>
  <c r="Y1246" i="2"/>
  <c r="Z1244" i="2"/>
  <c r="Y1244" i="2"/>
  <c r="Z1242" i="2"/>
  <c r="Y1242" i="2"/>
  <c r="Z1240" i="2"/>
  <c r="Y1240" i="2"/>
  <c r="Z1238" i="2"/>
  <c r="Y1238" i="2"/>
  <c r="Z1236" i="2"/>
  <c r="Y1236" i="2"/>
  <c r="Z1234" i="2"/>
  <c r="Y1234" i="2"/>
  <c r="Z1232" i="2"/>
  <c r="Y1232" i="2"/>
  <c r="Z1230" i="2"/>
  <c r="Y1230" i="2"/>
  <c r="Z1228" i="2"/>
  <c r="Y1228" i="2"/>
  <c r="Z1226" i="2"/>
  <c r="Y1226" i="2"/>
  <c r="Z1224" i="2"/>
  <c r="Y1224" i="2"/>
  <c r="Z1222" i="2"/>
  <c r="Y1222" i="2"/>
  <c r="Z1220" i="2"/>
  <c r="Y1220" i="2"/>
  <c r="Z1218" i="2"/>
  <c r="Y1218" i="2"/>
  <c r="Z1216" i="2"/>
  <c r="Y1216" i="2"/>
  <c r="Z1214" i="2"/>
  <c r="Y1214" i="2"/>
  <c r="Z1212" i="2"/>
  <c r="Y1212" i="2"/>
  <c r="Z1210" i="2"/>
  <c r="Y1210" i="2"/>
  <c r="Z1208" i="2"/>
  <c r="Y1208" i="2"/>
  <c r="Z1206" i="2"/>
  <c r="Y1206" i="2"/>
  <c r="Z1204" i="2"/>
  <c r="Y1204" i="2"/>
  <c r="Z1202" i="2"/>
  <c r="Y1202" i="2"/>
  <c r="Z1200" i="2"/>
  <c r="Y1200" i="2"/>
  <c r="Y1198" i="2"/>
  <c r="Z1198" i="2"/>
  <c r="Y1196" i="2"/>
  <c r="Z1196" i="2"/>
  <c r="Y1194" i="2"/>
  <c r="Z1194" i="2"/>
  <c r="Y1192" i="2"/>
  <c r="Z1192" i="2"/>
  <c r="Y1190" i="2"/>
  <c r="Z1190" i="2"/>
  <c r="Y1188" i="2"/>
  <c r="Z1188" i="2"/>
  <c r="Y1186" i="2"/>
  <c r="Z1186" i="2"/>
  <c r="Y1184" i="2"/>
  <c r="Z1184" i="2"/>
  <c r="Y1182" i="2"/>
  <c r="Z1182" i="2"/>
  <c r="Y1180" i="2"/>
  <c r="Z1180" i="2"/>
  <c r="Y1178" i="2"/>
  <c r="Z1178" i="2"/>
  <c r="Y1176" i="2"/>
  <c r="Z1176" i="2"/>
  <c r="Y1174" i="2"/>
  <c r="Z1174" i="2"/>
  <c r="Y1172" i="2"/>
  <c r="Z1172" i="2"/>
  <c r="Y1170" i="2"/>
  <c r="Z1170" i="2"/>
  <c r="Y1168" i="2"/>
  <c r="Z1168" i="2"/>
  <c r="Y1166" i="2"/>
  <c r="Z1166" i="2"/>
  <c r="Y1164" i="2"/>
  <c r="Z1164" i="2"/>
  <c r="Y1162" i="2"/>
  <c r="Z1162" i="2"/>
  <c r="Y1160" i="2"/>
  <c r="Z1160" i="2"/>
  <c r="Y1158" i="2"/>
  <c r="Z1158" i="2"/>
  <c r="Y1156" i="2"/>
  <c r="Z1156" i="2"/>
  <c r="Y1154" i="2"/>
  <c r="Z1154" i="2"/>
  <c r="Y1152" i="2"/>
  <c r="Z1152" i="2"/>
  <c r="Y1150" i="2"/>
  <c r="Z1150" i="2"/>
  <c r="Y1148" i="2"/>
  <c r="Z1148" i="2"/>
  <c r="Y1146" i="2"/>
  <c r="Z1146" i="2"/>
  <c r="Y1144" i="2"/>
  <c r="Z1144" i="2"/>
  <c r="Y1142" i="2"/>
  <c r="Z1142" i="2"/>
  <c r="Y1140" i="2"/>
  <c r="Z1140" i="2"/>
  <c r="Y1138" i="2"/>
  <c r="Z1138" i="2"/>
  <c r="Y1136" i="2"/>
  <c r="Z1136" i="2"/>
  <c r="Y1134" i="2"/>
  <c r="Z1134" i="2"/>
  <c r="Y1132" i="2"/>
  <c r="Z1132" i="2"/>
  <c r="Y1130" i="2"/>
  <c r="Z1130" i="2"/>
  <c r="Y1128" i="2"/>
  <c r="Z1128" i="2"/>
  <c r="Y1126" i="2"/>
  <c r="Z1126" i="2"/>
  <c r="Y1124" i="2"/>
  <c r="Z1124" i="2"/>
  <c r="Y1122" i="2"/>
  <c r="Z1122" i="2"/>
  <c r="Y1120" i="2"/>
  <c r="Z1120" i="2"/>
  <c r="Y1118" i="2"/>
  <c r="Z1118" i="2"/>
  <c r="Y1116" i="2"/>
  <c r="Z1116" i="2"/>
  <c r="Y1114" i="2"/>
  <c r="Z1114" i="2"/>
  <c r="Y1112" i="2"/>
  <c r="Z1112" i="2"/>
  <c r="Y1110" i="2"/>
  <c r="Z1110" i="2"/>
  <c r="Y1108" i="2"/>
  <c r="Z1108" i="2"/>
  <c r="Y1106" i="2"/>
  <c r="Z1106" i="2"/>
  <c r="Y1104" i="2"/>
  <c r="Z1104" i="2"/>
  <c r="Y1102" i="2"/>
  <c r="Z1102" i="2"/>
  <c r="Y1100" i="2"/>
  <c r="Z1100" i="2"/>
  <c r="Y1098" i="2"/>
  <c r="Z1098" i="2"/>
  <c r="Y1096" i="2"/>
  <c r="Z1096" i="2"/>
  <c r="Y1094" i="2"/>
  <c r="Z1094" i="2"/>
  <c r="Y1092" i="2"/>
  <c r="Z1092" i="2"/>
  <c r="Y1090" i="2"/>
  <c r="Z1090" i="2"/>
  <c r="Y1088" i="2"/>
  <c r="Z1088" i="2"/>
  <c r="Y1086" i="2"/>
  <c r="Z1086" i="2"/>
  <c r="Y1084" i="2"/>
  <c r="Z1084" i="2"/>
  <c r="Y1082" i="2"/>
  <c r="Z1082" i="2"/>
  <c r="Y1080" i="2"/>
  <c r="Z1080" i="2"/>
  <c r="Y1078" i="2"/>
  <c r="Z1078" i="2"/>
  <c r="Y1076" i="2"/>
  <c r="Z1076" i="2"/>
  <c r="Y1074" i="2"/>
  <c r="Z1074" i="2"/>
  <c r="Y1072" i="2"/>
  <c r="Z1072" i="2"/>
  <c r="Y1070" i="2"/>
  <c r="Z1070" i="2"/>
  <c r="Y1068" i="2"/>
  <c r="Z1068" i="2"/>
  <c r="Y1066" i="2"/>
  <c r="Z1066" i="2"/>
  <c r="Y1064" i="2"/>
  <c r="Z1064" i="2"/>
  <c r="Y1062" i="2"/>
  <c r="Z1062" i="2"/>
  <c r="Y1060" i="2"/>
  <c r="Z1060" i="2"/>
  <c r="Y1058" i="2"/>
  <c r="Z1058" i="2"/>
  <c r="Y1056" i="2"/>
  <c r="Z1056" i="2"/>
  <c r="Y1054" i="2"/>
  <c r="Z1054" i="2"/>
  <c r="Y1052" i="2"/>
  <c r="Z1052" i="2"/>
  <c r="Y1050" i="2"/>
  <c r="Z1050" i="2"/>
  <c r="Y1048" i="2"/>
  <c r="Z1048" i="2"/>
  <c r="Y1046" i="2"/>
  <c r="Z1046" i="2"/>
  <c r="Y1044" i="2"/>
  <c r="Z1044" i="2"/>
  <c r="Y1042" i="2"/>
  <c r="Z1042" i="2"/>
  <c r="Y1040" i="2"/>
  <c r="Z1040" i="2"/>
  <c r="Y1038" i="2"/>
  <c r="Z1038" i="2"/>
  <c r="Y1036" i="2"/>
  <c r="Z1036" i="2"/>
  <c r="Y1034" i="2"/>
  <c r="Z1034" i="2"/>
  <c r="Y1032" i="2"/>
  <c r="Z1032" i="2"/>
  <c r="Y1030" i="2"/>
  <c r="Z1030" i="2"/>
  <c r="Y1028" i="2"/>
  <c r="Z1028" i="2"/>
  <c r="Y1026" i="2"/>
  <c r="Z1026" i="2"/>
  <c r="Y1024" i="2"/>
  <c r="Z1024" i="2"/>
  <c r="Z1022" i="2"/>
  <c r="Y1022" i="2"/>
  <c r="Z1020" i="2"/>
  <c r="Y1020" i="2"/>
  <c r="Z1018" i="2"/>
  <c r="Y1018" i="2"/>
  <c r="Z1016" i="2"/>
  <c r="Y1016" i="2"/>
  <c r="Z1014" i="2"/>
  <c r="Y1014" i="2"/>
  <c r="Z1012" i="2"/>
  <c r="Y1012" i="2"/>
  <c r="Z1010" i="2"/>
  <c r="Y1010" i="2"/>
  <c r="Z1008" i="2"/>
  <c r="Y1008" i="2"/>
  <c r="Z1006" i="2"/>
  <c r="Y1006" i="2"/>
  <c r="Z1004" i="2"/>
  <c r="Y1004" i="2"/>
  <c r="Z1002" i="2"/>
  <c r="Y1002" i="2"/>
  <c r="Z1000" i="2"/>
  <c r="Y1000" i="2"/>
  <c r="Z998" i="2"/>
  <c r="Y998" i="2"/>
  <c r="Z996" i="2"/>
  <c r="Y996" i="2"/>
  <c r="Z994" i="2"/>
  <c r="Y994" i="2"/>
  <c r="Z992" i="2"/>
  <c r="Y992" i="2"/>
  <c r="Z990" i="2"/>
  <c r="Y990" i="2"/>
  <c r="Z988" i="2"/>
  <c r="Y988" i="2"/>
  <c r="Z986" i="2"/>
  <c r="Y986" i="2"/>
  <c r="Z984" i="2"/>
  <c r="Y984" i="2"/>
  <c r="Z982" i="2"/>
  <c r="Y982" i="2"/>
  <c r="Z980" i="2"/>
  <c r="Y980" i="2"/>
  <c r="Z978" i="2"/>
  <c r="Y978" i="2"/>
  <c r="Z976" i="2"/>
  <c r="Y976" i="2"/>
  <c r="Z974" i="2"/>
  <c r="Y974" i="2"/>
  <c r="Z972" i="2"/>
  <c r="Y972" i="2"/>
  <c r="Z970" i="2"/>
  <c r="Y970" i="2"/>
  <c r="Z968" i="2"/>
  <c r="Y968" i="2"/>
  <c r="Z966" i="2"/>
  <c r="Y966" i="2"/>
  <c r="Z964" i="2"/>
  <c r="Y964" i="2"/>
  <c r="Z962" i="2"/>
  <c r="Y962" i="2"/>
  <c r="Z960" i="2"/>
  <c r="Y960" i="2"/>
  <c r="Z958" i="2"/>
  <c r="Y958" i="2"/>
  <c r="Z956" i="2"/>
  <c r="Y956" i="2"/>
  <c r="Z954" i="2"/>
  <c r="Y954" i="2"/>
  <c r="Z952" i="2"/>
  <c r="Y952" i="2"/>
  <c r="Z950" i="2"/>
  <c r="Y950" i="2"/>
  <c r="Z948" i="2"/>
  <c r="Y948" i="2"/>
  <c r="Z946" i="2"/>
  <c r="Y946" i="2"/>
  <c r="Z944" i="2"/>
  <c r="Y944" i="2"/>
  <c r="Z942" i="2"/>
  <c r="Y942" i="2"/>
  <c r="Z940" i="2"/>
  <c r="Y940" i="2"/>
  <c r="Z938" i="2"/>
  <c r="Y938" i="2"/>
  <c r="Z936" i="2"/>
  <c r="Y936" i="2"/>
  <c r="Z934" i="2"/>
  <c r="Y934" i="2"/>
  <c r="Z932" i="2"/>
  <c r="Y932" i="2"/>
  <c r="Z930" i="2"/>
  <c r="Y930" i="2"/>
  <c r="Z928" i="2"/>
  <c r="Y928" i="2"/>
  <c r="Z926" i="2"/>
  <c r="Y926" i="2"/>
  <c r="Z924" i="2"/>
  <c r="Y924" i="2"/>
  <c r="Z922" i="2"/>
  <c r="Y922" i="2"/>
  <c r="Z920" i="2"/>
  <c r="Y920" i="2"/>
  <c r="Z918" i="2"/>
  <c r="Y918" i="2"/>
  <c r="Z916" i="2"/>
  <c r="Y916" i="2"/>
  <c r="Z914" i="2"/>
  <c r="Y914" i="2"/>
  <c r="Z912" i="2"/>
  <c r="Y912" i="2"/>
  <c r="Z910" i="2"/>
  <c r="Y910" i="2"/>
  <c r="Z908" i="2"/>
  <c r="Y908" i="2"/>
  <c r="Z906" i="2"/>
  <c r="Y906" i="2"/>
  <c r="Z904" i="2"/>
  <c r="Y904" i="2"/>
  <c r="Z902" i="2"/>
  <c r="Y902" i="2"/>
  <c r="Z900" i="2"/>
  <c r="Y900" i="2"/>
  <c r="Z898" i="2"/>
  <c r="Y898" i="2"/>
  <c r="Z896" i="2"/>
  <c r="Y896" i="2"/>
  <c r="Z894" i="2"/>
  <c r="Y894" i="2"/>
  <c r="Z892" i="2"/>
  <c r="Y892" i="2"/>
  <c r="Z890" i="2"/>
  <c r="Y890" i="2"/>
  <c r="Z888" i="2"/>
  <c r="Y888" i="2"/>
  <c r="Z886" i="2"/>
  <c r="Y886" i="2"/>
  <c r="Z884" i="2"/>
  <c r="Y884" i="2"/>
  <c r="Z882" i="2"/>
  <c r="Y882" i="2"/>
  <c r="Z880" i="2"/>
  <c r="Y880" i="2"/>
  <c r="Z878" i="2"/>
  <c r="Y878" i="2"/>
  <c r="Z876" i="2"/>
  <c r="Y876" i="2"/>
  <c r="Z874" i="2"/>
  <c r="Y874" i="2"/>
  <c r="Z872" i="2"/>
  <c r="Y872" i="2"/>
  <c r="Z870" i="2"/>
  <c r="Y870" i="2"/>
  <c r="Z868" i="2"/>
  <c r="Y868" i="2"/>
  <c r="Z866" i="2"/>
  <c r="Y866" i="2"/>
  <c r="Z864" i="2"/>
  <c r="Y864" i="2"/>
  <c r="Z862" i="2"/>
  <c r="Y862" i="2"/>
  <c r="Z860" i="2"/>
  <c r="Y860" i="2"/>
  <c r="Z858" i="2"/>
  <c r="Y858" i="2"/>
  <c r="Z856" i="2"/>
  <c r="Y856" i="2"/>
  <c r="Z854" i="2"/>
  <c r="Y854" i="2"/>
  <c r="Z852" i="2"/>
  <c r="Y852" i="2"/>
  <c r="Z850" i="2"/>
  <c r="Y850" i="2"/>
  <c r="Z848" i="2"/>
  <c r="Y848" i="2"/>
  <c r="Z846" i="2"/>
  <c r="Y846" i="2"/>
  <c r="Z844" i="2"/>
  <c r="Y844" i="2"/>
  <c r="Y842" i="2"/>
  <c r="Z842" i="2"/>
  <c r="Y840" i="2"/>
  <c r="Z840" i="2"/>
  <c r="Y838" i="2"/>
  <c r="Z838" i="2"/>
  <c r="Y836" i="2"/>
  <c r="Z836" i="2"/>
  <c r="Y834" i="2"/>
  <c r="Z834" i="2"/>
  <c r="Y832" i="2"/>
  <c r="Z832" i="2"/>
  <c r="Y830" i="2"/>
  <c r="Z830" i="2"/>
  <c r="Y828" i="2"/>
  <c r="Z828" i="2"/>
  <c r="Y826" i="2"/>
  <c r="Z826" i="2"/>
  <c r="Y824" i="2"/>
  <c r="Z824" i="2"/>
  <c r="Y822" i="2"/>
  <c r="Z822" i="2"/>
  <c r="Y820" i="2"/>
  <c r="Z820" i="2"/>
  <c r="Y818" i="2"/>
  <c r="Z818" i="2"/>
  <c r="Y816" i="2"/>
  <c r="Z816" i="2"/>
  <c r="Y814" i="2"/>
  <c r="Z814" i="2"/>
  <c r="Y812" i="2"/>
  <c r="Z812" i="2"/>
  <c r="Y810" i="2"/>
  <c r="Z810" i="2"/>
  <c r="Y808" i="2"/>
  <c r="Z808" i="2"/>
  <c r="Y806" i="2"/>
  <c r="Z806" i="2"/>
  <c r="Y804" i="2"/>
  <c r="Z804" i="2"/>
  <c r="Y802" i="2"/>
  <c r="Z802" i="2"/>
  <c r="Y800" i="2"/>
  <c r="Z800" i="2"/>
  <c r="Y798" i="2"/>
  <c r="Z798" i="2"/>
  <c r="Y796" i="2"/>
  <c r="Z796" i="2"/>
  <c r="Y794" i="2"/>
  <c r="Z794" i="2"/>
  <c r="Y792" i="2"/>
  <c r="Z792" i="2"/>
  <c r="Y790" i="2"/>
  <c r="Z790" i="2"/>
  <c r="Y788" i="2"/>
  <c r="Z788" i="2"/>
  <c r="Y786" i="2"/>
  <c r="Z786" i="2"/>
  <c r="Y784" i="2"/>
  <c r="Z784" i="2"/>
  <c r="Y782" i="2"/>
  <c r="Z782" i="2"/>
  <c r="Y780" i="2"/>
  <c r="Z780" i="2"/>
  <c r="Y778" i="2"/>
  <c r="Z778" i="2"/>
  <c r="Y776" i="2"/>
  <c r="Z776" i="2"/>
  <c r="Y774" i="2"/>
  <c r="Z774" i="2"/>
  <c r="Y772" i="2"/>
  <c r="Z772" i="2"/>
  <c r="Y770" i="2"/>
  <c r="Z770" i="2"/>
  <c r="Y768" i="2"/>
  <c r="Z768" i="2"/>
  <c r="Y766" i="2"/>
  <c r="Z766" i="2"/>
  <c r="Y764" i="2"/>
  <c r="Z764" i="2"/>
  <c r="Y762" i="2"/>
  <c r="Z762" i="2"/>
  <c r="Y760" i="2"/>
  <c r="Z760" i="2"/>
  <c r="Y758" i="2"/>
  <c r="Z758" i="2"/>
  <c r="Y756" i="2"/>
  <c r="Z756" i="2"/>
  <c r="Y754" i="2"/>
  <c r="Z754" i="2"/>
  <c r="Y752" i="2"/>
  <c r="Z752" i="2"/>
  <c r="Y750" i="2"/>
  <c r="Z750" i="2"/>
  <c r="Y748" i="2"/>
  <c r="Z748" i="2"/>
  <c r="Y746" i="2"/>
  <c r="Z746" i="2"/>
  <c r="Y744" i="2"/>
  <c r="Z744" i="2"/>
  <c r="Y742" i="2"/>
  <c r="Z742" i="2"/>
  <c r="Y740" i="2"/>
  <c r="Z740" i="2"/>
  <c r="Y738" i="2"/>
  <c r="Z738" i="2"/>
  <c r="Y736" i="2"/>
  <c r="Z736" i="2"/>
  <c r="Y734" i="2"/>
  <c r="Z734" i="2"/>
  <c r="Y732" i="2"/>
  <c r="Z732" i="2"/>
  <c r="Y730" i="2"/>
  <c r="Z730" i="2"/>
  <c r="Y728" i="2"/>
  <c r="Z728" i="2"/>
  <c r="Y726" i="2"/>
  <c r="Z726" i="2"/>
  <c r="Y724" i="2"/>
  <c r="Z724" i="2"/>
  <c r="Y722" i="2"/>
  <c r="Z722" i="2"/>
  <c r="Y720" i="2"/>
  <c r="Z720" i="2"/>
  <c r="Y718" i="2"/>
  <c r="Z718" i="2"/>
  <c r="Y716" i="2"/>
  <c r="Z716" i="2"/>
  <c r="Y714" i="2"/>
  <c r="Z714" i="2"/>
  <c r="Y712" i="2"/>
  <c r="Z712" i="2"/>
  <c r="Y710" i="2"/>
  <c r="Z710" i="2"/>
  <c r="Y708" i="2"/>
  <c r="Z708" i="2"/>
  <c r="Y706" i="2"/>
  <c r="Z706" i="2"/>
  <c r="Y704" i="2"/>
  <c r="Z704" i="2"/>
  <c r="Y702" i="2"/>
  <c r="Z702" i="2"/>
  <c r="Y700" i="2"/>
  <c r="Z700" i="2"/>
  <c r="Y698" i="2"/>
  <c r="Z698" i="2"/>
  <c r="Y696" i="2"/>
  <c r="Z696" i="2"/>
  <c r="Y694" i="2"/>
  <c r="Z694" i="2"/>
  <c r="Y692" i="2"/>
  <c r="Z692" i="2"/>
  <c r="Y690" i="2"/>
  <c r="Z690" i="2"/>
  <c r="Y688" i="2"/>
  <c r="Z688" i="2"/>
  <c r="Y686" i="2"/>
  <c r="Z686" i="2"/>
  <c r="Y684" i="2"/>
  <c r="Z684" i="2"/>
  <c r="Y682" i="2"/>
  <c r="Z682" i="2"/>
  <c r="Y680" i="2"/>
  <c r="Z680" i="2"/>
  <c r="Y678" i="2"/>
  <c r="Z678" i="2"/>
  <c r="Y676" i="2"/>
  <c r="Z676" i="2"/>
  <c r="Y674" i="2"/>
  <c r="Z674" i="2"/>
  <c r="Y672" i="2"/>
  <c r="Z672" i="2"/>
  <c r="Y670" i="2"/>
  <c r="Z670" i="2"/>
  <c r="Y668" i="2"/>
  <c r="Z668" i="2"/>
  <c r="Y666" i="2"/>
  <c r="Z666" i="2"/>
  <c r="Y664" i="2"/>
  <c r="Z664" i="2"/>
  <c r="Y662" i="2"/>
  <c r="Z662" i="2"/>
  <c r="Y660" i="2"/>
  <c r="Z660" i="2"/>
  <c r="Y658" i="2"/>
  <c r="Z658" i="2"/>
  <c r="Y656" i="2"/>
  <c r="Z656" i="2"/>
  <c r="Y654" i="2"/>
  <c r="Z654" i="2"/>
  <c r="Y652" i="2"/>
  <c r="Z652" i="2"/>
  <c r="Y650" i="2"/>
  <c r="Z650" i="2"/>
  <c r="Y648" i="2"/>
  <c r="Z648" i="2"/>
  <c r="Y646" i="2"/>
  <c r="Z646" i="2"/>
  <c r="Y644" i="2"/>
  <c r="Z644" i="2"/>
  <c r="Y642" i="2"/>
  <c r="Z642" i="2"/>
  <c r="Y640" i="2"/>
  <c r="Z640" i="2"/>
  <c r="Y638" i="2"/>
  <c r="Z638" i="2"/>
  <c r="Y636" i="2"/>
  <c r="Z636" i="2"/>
  <c r="Y634" i="2"/>
  <c r="Z634" i="2"/>
  <c r="Y632" i="2"/>
  <c r="Z632" i="2"/>
  <c r="Y630" i="2"/>
  <c r="Z630" i="2"/>
  <c r="Y628" i="2"/>
  <c r="Z628" i="2"/>
  <c r="Y626" i="2"/>
  <c r="Z626" i="2"/>
  <c r="Y624" i="2"/>
  <c r="Z624" i="2"/>
  <c r="Y622" i="2"/>
  <c r="Z622" i="2"/>
  <c r="Y620" i="2"/>
  <c r="Z620" i="2"/>
  <c r="Y618" i="2"/>
  <c r="Z618" i="2"/>
  <c r="Y616" i="2"/>
  <c r="Z616" i="2"/>
  <c r="Y614" i="2"/>
  <c r="Z614" i="2"/>
  <c r="Y612" i="2"/>
  <c r="Z612" i="2"/>
  <c r="Y610" i="2"/>
  <c r="Z610" i="2"/>
  <c r="Y608" i="2"/>
  <c r="Z608" i="2"/>
  <c r="Y606" i="2"/>
  <c r="Z606" i="2"/>
  <c r="Y604" i="2"/>
  <c r="Z604" i="2"/>
  <c r="Y602" i="2"/>
  <c r="Z602" i="2"/>
  <c r="Y600" i="2"/>
  <c r="Z600" i="2"/>
  <c r="Y598" i="2"/>
  <c r="Z598" i="2"/>
  <c r="Y596" i="2"/>
  <c r="Z596" i="2"/>
  <c r="Y594" i="2"/>
  <c r="Z594" i="2"/>
  <c r="Y592" i="2"/>
  <c r="Z592" i="2"/>
  <c r="Y590" i="2"/>
  <c r="Z590" i="2"/>
  <c r="Y588" i="2"/>
  <c r="Z588" i="2"/>
  <c r="Y586" i="2"/>
  <c r="Z586" i="2"/>
  <c r="Y584" i="2"/>
  <c r="Z584" i="2"/>
  <c r="Y582" i="2"/>
  <c r="Z582" i="2"/>
  <c r="Y580" i="2"/>
  <c r="Z580" i="2"/>
  <c r="Y578" i="2"/>
  <c r="Z578" i="2"/>
  <c r="Y576" i="2"/>
  <c r="Z576" i="2"/>
  <c r="Y574" i="2"/>
  <c r="Z574" i="2"/>
  <c r="Y572" i="2"/>
  <c r="Z572" i="2"/>
  <c r="Y570" i="2"/>
  <c r="Z570" i="2"/>
  <c r="Y568" i="2"/>
  <c r="Z568" i="2"/>
  <c r="Y566" i="2"/>
  <c r="Z566" i="2"/>
  <c r="Y564" i="2"/>
  <c r="Z564" i="2"/>
  <c r="Y562" i="2"/>
  <c r="Z562" i="2"/>
  <c r="Y560" i="2"/>
  <c r="Z560" i="2"/>
  <c r="Y558" i="2"/>
  <c r="Z558" i="2"/>
  <c r="Y556" i="2"/>
  <c r="Z556" i="2"/>
  <c r="Y554" i="2"/>
  <c r="Z554" i="2"/>
  <c r="Y552" i="2"/>
  <c r="Z552" i="2"/>
  <c r="Y550" i="2"/>
  <c r="Z550" i="2"/>
  <c r="Y548" i="2"/>
  <c r="Z548" i="2"/>
  <c r="Y546" i="2"/>
  <c r="Z546" i="2"/>
  <c r="Y544" i="2"/>
  <c r="Z544" i="2"/>
  <c r="Y542" i="2"/>
  <c r="Z542" i="2"/>
  <c r="Y540" i="2"/>
  <c r="Z540" i="2"/>
  <c r="Y538" i="2"/>
  <c r="Z538" i="2"/>
  <c r="Y536" i="2"/>
  <c r="Z536" i="2"/>
  <c r="Y534" i="2"/>
  <c r="Z534" i="2"/>
  <c r="Y532" i="2"/>
  <c r="Z532" i="2"/>
  <c r="Y530" i="2"/>
  <c r="Z530" i="2"/>
  <c r="Y528" i="2"/>
  <c r="Z528" i="2"/>
  <c r="Y526" i="2"/>
  <c r="Z526" i="2"/>
  <c r="Y524" i="2"/>
  <c r="Z524" i="2"/>
  <c r="Y522" i="2"/>
  <c r="Z522" i="2"/>
  <c r="Y520" i="2"/>
  <c r="Z520" i="2"/>
  <c r="Y518" i="2"/>
  <c r="Z518" i="2"/>
  <c r="Y516" i="2"/>
  <c r="Z516" i="2"/>
  <c r="Y514" i="2"/>
  <c r="Z514" i="2"/>
  <c r="Y512" i="2"/>
  <c r="Z512" i="2"/>
  <c r="Y510" i="2"/>
  <c r="Z510" i="2"/>
  <c r="Y508" i="2"/>
  <c r="Z508" i="2"/>
  <c r="Y506" i="2"/>
  <c r="Z506" i="2"/>
  <c r="Y504" i="2"/>
  <c r="Z504" i="2"/>
  <c r="Y502" i="2"/>
  <c r="Z502" i="2"/>
  <c r="Y500" i="2"/>
  <c r="Z500" i="2"/>
  <c r="Y498" i="2"/>
  <c r="Z498" i="2"/>
  <c r="Y496" i="2"/>
  <c r="Z496" i="2"/>
  <c r="Y494" i="2"/>
  <c r="Z494" i="2"/>
  <c r="Y492" i="2"/>
  <c r="Z492" i="2"/>
  <c r="Y490" i="2"/>
  <c r="Z490" i="2"/>
  <c r="Y488" i="2"/>
  <c r="Z488" i="2"/>
  <c r="Y486" i="2"/>
  <c r="Z486" i="2"/>
  <c r="Y484" i="2"/>
  <c r="Z484" i="2"/>
  <c r="Y482" i="2"/>
  <c r="Z482" i="2"/>
  <c r="Y480" i="2"/>
  <c r="Z480" i="2"/>
  <c r="Y478" i="2"/>
  <c r="Z478" i="2"/>
  <c r="Y476" i="2"/>
  <c r="Z476" i="2"/>
  <c r="Y474" i="2"/>
  <c r="Z474" i="2"/>
  <c r="Y472" i="2"/>
  <c r="Z472" i="2"/>
  <c r="Y470" i="2"/>
  <c r="Z470" i="2"/>
  <c r="Y468" i="2"/>
  <c r="Z468" i="2"/>
  <c r="Y466" i="2"/>
  <c r="Z466" i="2"/>
  <c r="Y464" i="2"/>
  <c r="Z464" i="2"/>
  <c r="Y462" i="2"/>
  <c r="Z462" i="2"/>
  <c r="Y460" i="2"/>
  <c r="Z460" i="2"/>
  <c r="Y458" i="2"/>
  <c r="Z458" i="2"/>
  <c r="Y456" i="2"/>
  <c r="Z456" i="2"/>
  <c r="Y454" i="2"/>
  <c r="Z454" i="2"/>
  <c r="Y452" i="2"/>
  <c r="Z452" i="2"/>
  <c r="Y450" i="2"/>
  <c r="Z450" i="2"/>
  <c r="Y448" i="2"/>
  <c r="Z448" i="2"/>
  <c r="Y446" i="2"/>
  <c r="Z446" i="2"/>
  <c r="Y444" i="2"/>
  <c r="Z444" i="2"/>
  <c r="Y442" i="2"/>
  <c r="Z442" i="2"/>
  <c r="Y440" i="2"/>
  <c r="Z440" i="2"/>
  <c r="Y438" i="2"/>
  <c r="Z438" i="2"/>
  <c r="Y436" i="2"/>
  <c r="Z436" i="2"/>
  <c r="Y434" i="2"/>
  <c r="Z434" i="2"/>
  <c r="Y432" i="2"/>
  <c r="Z432" i="2"/>
  <c r="Y430" i="2"/>
  <c r="Z430" i="2"/>
  <c r="Y428" i="2"/>
  <c r="Z428" i="2"/>
  <c r="Y426" i="2"/>
  <c r="Z426" i="2"/>
  <c r="Y424" i="2"/>
  <c r="Z424" i="2"/>
  <c r="Y422" i="2"/>
  <c r="Z422" i="2"/>
  <c r="Y420" i="2"/>
  <c r="Z420" i="2"/>
  <c r="Y418" i="2"/>
  <c r="Z418" i="2"/>
  <c r="Y416" i="2"/>
  <c r="Z416" i="2"/>
  <c r="Y414" i="2"/>
  <c r="Z414" i="2"/>
  <c r="Y412" i="2"/>
  <c r="Z412" i="2"/>
  <c r="Y410" i="2"/>
  <c r="Z410" i="2"/>
  <c r="Y408" i="2"/>
  <c r="Z408" i="2"/>
  <c r="Y406" i="2"/>
  <c r="Z406" i="2"/>
  <c r="Y404" i="2"/>
  <c r="Z404" i="2"/>
  <c r="Y402" i="2"/>
  <c r="Z402" i="2"/>
  <c r="Y400" i="2"/>
  <c r="Z400" i="2"/>
  <c r="Y398" i="2"/>
  <c r="Z398" i="2"/>
  <c r="Y396" i="2"/>
  <c r="Z396" i="2"/>
  <c r="Y394" i="2"/>
  <c r="Z394" i="2"/>
  <c r="Y392" i="2"/>
  <c r="Z392" i="2"/>
  <c r="Y390" i="2"/>
  <c r="Z390" i="2"/>
  <c r="Y388" i="2"/>
  <c r="Z388" i="2"/>
  <c r="Y386" i="2"/>
  <c r="Z386" i="2"/>
  <c r="Y384" i="2"/>
  <c r="Z384" i="2"/>
  <c r="Y382" i="2"/>
  <c r="Z382" i="2"/>
  <c r="Y380" i="2"/>
  <c r="Z380" i="2"/>
  <c r="Y378" i="2"/>
  <c r="Z378" i="2"/>
  <c r="Y376" i="2"/>
  <c r="Z376" i="2"/>
  <c r="Y374" i="2"/>
  <c r="Z374" i="2"/>
  <c r="Y372" i="2"/>
  <c r="Z372" i="2"/>
  <c r="Y370" i="2"/>
  <c r="Z370" i="2"/>
  <c r="Y368" i="2"/>
  <c r="Z368" i="2"/>
  <c r="Y366" i="2"/>
  <c r="Z366" i="2"/>
  <c r="Y364" i="2"/>
  <c r="Z364" i="2"/>
  <c r="Y362" i="2"/>
  <c r="Z362" i="2"/>
  <c r="Y360" i="2"/>
  <c r="Z360" i="2"/>
  <c r="Y358" i="2"/>
  <c r="Z358" i="2"/>
  <c r="Y356" i="2"/>
  <c r="Z356" i="2"/>
  <c r="Y354" i="2"/>
  <c r="Z354" i="2"/>
  <c r="Y352" i="2"/>
  <c r="Z352" i="2"/>
  <c r="Y350" i="2"/>
  <c r="Z350" i="2"/>
  <c r="Y348" i="2"/>
  <c r="Z348" i="2"/>
  <c r="Y346" i="2"/>
  <c r="Z346" i="2"/>
  <c r="Y344" i="2"/>
  <c r="Z344" i="2"/>
  <c r="Y342" i="2"/>
  <c r="Z342" i="2"/>
  <c r="Y340" i="2"/>
  <c r="Z340" i="2"/>
  <c r="Y338" i="2"/>
  <c r="Z338" i="2"/>
  <c r="Y336" i="2"/>
  <c r="Z336" i="2"/>
  <c r="Y334" i="2"/>
  <c r="Z334" i="2"/>
  <c r="Y332" i="2"/>
  <c r="Z332" i="2"/>
  <c r="Y330" i="2"/>
  <c r="Z330" i="2"/>
  <c r="Y328" i="2"/>
  <c r="Z328" i="2"/>
  <c r="Y326" i="2"/>
  <c r="Z326" i="2"/>
  <c r="Y324" i="2"/>
  <c r="Z324" i="2"/>
  <c r="Y322" i="2"/>
  <c r="Z322" i="2"/>
  <c r="Y320" i="2"/>
  <c r="Z320" i="2"/>
  <c r="Y318" i="2"/>
  <c r="Z318" i="2"/>
  <c r="Y316" i="2"/>
  <c r="Z316" i="2"/>
  <c r="Y314" i="2"/>
  <c r="Z314" i="2"/>
  <c r="Y312" i="2"/>
  <c r="Z312" i="2"/>
  <c r="Y310" i="2"/>
  <c r="Z310" i="2"/>
  <c r="Y308" i="2"/>
  <c r="Z308" i="2"/>
  <c r="Y306" i="2"/>
  <c r="Z306" i="2"/>
  <c r="Y304" i="2"/>
  <c r="Z304" i="2"/>
  <c r="Y302" i="2"/>
  <c r="Z302" i="2"/>
  <c r="Y300" i="2"/>
  <c r="Z300" i="2"/>
  <c r="Y298" i="2"/>
  <c r="Z298" i="2"/>
  <c r="Y296" i="2"/>
  <c r="Z296" i="2"/>
  <c r="Y294" i="2"/>
  <c r="Z294" i="2"/>
  <c r="Y292" i="2"/>
  <c r="Z292" i="2"/>
  <c r="Y290" i="2"/>
  <c r="Z290" i="2"/>
  <c r="Y288" i="2"/>
  <c r="Z288" i="2"/>
  <c r="Y286" i="2"/>
  <c r="Z286" i="2"/>
  <c r="Y284" i="2"/>
  <c r="Z284" i="2"/>
  <c r="Y282" i="2"/>
  <c r="Z282" i="2"/>
  <c r="Y280" i="2"/>
  <c r="Z280" i="2"/>
  <c r="Y278" i="2"/>
  <c r="Z278" i="2"/>
  <c r="Y276" i="2"/>
  <c r="Z276" i="2"/>
  <c r="Y274" i="2"/>
  <c r="Z274" i="2"/>
  <c r="Y272" i="2"/>
  <c r="Z272" i="2"/>
  <c r="Y270" i="2"/>
  <c r="Z270" i="2"/>
  <c r="Z268" i="2"/>
  <c r="Y268" i="2"/>
  <c r="Z266" i="2"/>
  <c r="Y266" i="2"/>
  <c r="Z264" i="2"/>
  <c r="Y264" i="2"/>
  <c r="Z262" i="2"/>
  <c r="Y262" i="2"/>
  <c r="Z260" i="2"/>
  <c r="Y260" i="2"/>
  <c r="Y258" i="2"/>
  <c r="Z258" i="2"/>
  <c r="Y256" i="2"/>
  <c r="Z256" i="2"/>
  <c r="Y254" i="2"/>
  <c r="Z254" i="2"/>
  <c r="Y252" i="2"/>
  <c r="Z252" i="2"/>
  <c r="Y250" i="2"/>
  <c r="Z250" i="2"/>
  <c r="Y248" i="2"/>
  <c r="Z248" i="2"/>
  <c r="Y246" i="2"/>
  <c r="Z246" i="2"/>
  <c r="Y244" i="2"/>
  <c r="Z244" i="2"/>
  <c r="Y242" i="2"/>
  <c r="Z242" i="2"/>
  <c r="Y240" i="2"/>
  <c r="Z240" i="2"/>
  <c r="Y238" i="2"/>
  <c r="Z238" i="2"/>
  <c r="Y236" i="2"/>
  <c r="Z236" i="2"/>
  <c r="Y234" i="2"/>
  <c r="Z234" i="2"/>
  <c r="Y232" i="2"/>
  <c r="Z232" i="2"/>
  <c r="Y230" i="2"/>
  <c r="Z230" i="2"/>
  <c r="Y228" i="2"/>
  <c r="Z228" i="2"/>
  <c r="Y226" i="2"/>
  <c r="Z226" i="2"/>
  <c r="Y224" i="2"/>
  <c r="Z224" i="2"/>
  <c r="Y222" i="2"/>
  <c r="Z222" i="2"/>
  <c r="Y220" i="2"/>
  <c r="Z220" i="2"/>
  <c r="Y218" i="2"/>
  <c r="Z218" i="2"/>
  <c r="Y216" i="2"/>
  <c r="Z216" i="2"/>
  <c r="Y214" i="2"/>
  <c r="Z214" i="2"/>
  <c r="Y212" i="2"/>
  <c r="Z212" i="2"/>
  <c r="Y210" i="2"/>
  <c r="Z210" i="2"/>
  <c r="Y208" i="2"/>
  <c r="Z208" i="2"/>
  <c r="Y206" i="2"/>
  <c r="Z206" i="2"/>
  <c r="Y204" i="2"/>
  <c r="Z204" i="2"/>
  <c r="Y202" i="2"/>
  <c r="Z202" i="2"/>
  <c r="Y200" i="2"/>
  <c r="Z200" i="2"/>
  <c r="Y198" i="2"/>
  <c r="Z198" i="2"/>
  <c r="Y196" i="2"/>
  <c r="Z196" i="2"/>
  <c r="Y194" i="2"/>
  <c r="Z194" i="2"/>
  <c r="Y192" i="2"/>
  <c r="Z192" i="2"/>
  <c r="Y190" i="2"/>
  <c r="Z190" i="2"/>
  <c r="Y188" i="2"/>
  <c r="Z188" i="2"/>
  <c r="Y186" i="2"/>
  <c r="Z186" i="2"/>
  <c r="Y184" i="2"/>
  <c r="Z184" i="2"/>
  <c r="Y182" i="2"/>
  <c r="Z182" i="2"/>
  <c r="Y180" i="2"/>
  <c r="Z180" i="2"/>
  <c r="Y178" i="2"/>
  <c r="Z178" i="2"/>
  <c r="Y176" i="2"/>
  <c r="Z176" i="2"/>
  <c r="Y174" i="2"/>
  <c r="Z174" i="2"/>
  <c r="Z172" i="2"/>
  <c r="Y172" i="2"/>
  <c r="Z170" i="2"/>
  <c r="Y170" i="2"/>
  <c r="Z168" i="2"/>
  <c r="Y168" i="2"/>
  <c r="Z166" i="2"/>
  <c r="Y166" i="2"/>
  <c r="Z164" i="2"/>
  <c r="Y164" i="2"/>
  <c r="Z162" i="2"/>
  <c r="Y162" i="2"/>
  <c r="Z160" i="2"/>
  <c r="Y160" i="2"/>
  <c r="Z158" i="2"/>
  <c r="Y158" i="2"/>
  <c r="Z156" i="2"/>
  <c r="Y156" i="2"/>
  <c r="Z154" i="2"/>
  <c r="Y154" i="2"/>
  <c r="Z152" i="2"/>
  <c r="Y152" i="2"/>
  <c r="Z150" i="2"/>
  <c r="Y150" i="2"/>
  <c r="Z148" i="2"/>
  <c r="Y148" i="2"/>
  <c r="Z146" i="2"/>
  <c r="Y146" i="2"/>
  <c r="Z144" i="2"/>
  <c r="Y144" i="2"/>
  <c r="Z142" i="2"/>
  <c r="Y142" i="2"/>
  <c r="Z140" i="2"/>
  <c r="Y140" i="2"/>
  <c r="Z138" i="2"/>
  <c r="Y138" i="2"/>
  <c r="Z136" i="2"/>
  <c r="Y136" i="2"/>
  <c r="Z134" i="2"/>
  <c r="Y134" i="2"/>
  <c r="Z132" i="2"/>
  <c r="Y132" i="2"/>
  <c r="Z130" i="2"/>
  <c r="Y130" i="2"/>
  <c r="Z128" i="2"/>
  <c r="Y128" i="2"/>
  <c r="Y126" i="2"/>
  <c r="Z126" i="2"/>
  <c r="Y124" i="2"/>
  <c r="Z124" i="2"/>
  <c r="Y122" i="2"/>
  <c r="Z122" i="2"/>
  <c r="Y120" i="2"/>
  <c r="Z120" i="2"/>
  <c r="Y118" i="2"/>
  <c r="Z118" i="2"/>
  <c r="Y116" i="2"/>
  <c r="Z116" i="2"/>
  <c r="Y114" i="2"/>
  <c r="Z114" i="2"/>
  <c r="Y112" i="2"/>
  <c r="Z112" i="2"/>
  <c r="Y110" i="2"/>
  <c r="Z110" i="2"/>
  <c r="Y108" i="2"/>
  <c r="Z108" i="2"/>
  <c r="Y106" i="2"/>
  <c r="Z106" i="2"/>
  <c r="Y104" i="2"/>
  <c r="Z104" i="2"/>
  <c r="Y102" i="2"/>
  <c r="Z102" i="2"/>
  <c r="Y100" i="2"/>
  <c r="Z100" i="2"/>
  <c r="Y98" i="2"/>
  <c r="Z98" i="2"/>
  <c r="Y96" i="2"/>
  <c r="Z96" i="2"/>
  <c r="Y94" i="2"/>
  <c r="Z94" i="2"/>
  <c r="Y92" i="2"/>
  <c r="Z92" i="2"/>
  <c r="Y90" i="2"/>
  <c r="Z90" i="2"/>
  <c r="Y88" i="2"/>
  <c r="Z88" i="2"/>
  <c r="Y86" i="2"/>
  <c r="Z86" i="2"/>
  <c r="Y84" i="2"/>
  <c r="Z84" i="2"/>
  <c r="Y82" i="2"/>
  <c r="Z82" i="2"/>
  <c r="Y80" i="2"/>
  <c r="Z80" i="2"/>
  <c r="Y78" i="2"/>
  <c r="Z78" i="2"/>
  <c r="Y76" i="2"/>
  <c r="Z76" i="2"/>
  <c r="Y74" i="2"/>
  <c r="Z74" i="2"/>
  <c r="Y72" i="2"/>
  <c r="Z72" i="2"/>
  <c r="Y70" i="2"/>
  <c r="Z70" i="2"/>
  <c r="Y68" i="2"/>
  <c r="Z68" i="2"/>
  <c r="Y66" i="2"/>
  <c r="Z66" i="2"/>
  <c r="Y64" i="2"/>
  <c r="Z64" i="2"/>
  <c r="Y62" i="2"/>
  <c r="Z62" i="2"/>
  <c r="Y60" i="2"/>
  <c r="Z60" i="2"/>
  <c r="Y58" i="2"/>
  <c r="Z58" i="2"/>
  <c r="Y56" i="2"/>
  <c r="Z56" i="2"/>
  <c r="Y54" i="2"/>
  <c r="Z54" i="2"/>
  <c r="Y52" i="2"/>
  <c r="Z52" i="2"/>
  <c r="Y50" i="2"/>
  <c r="Z50" i="2"/>
  <c r="Y48" i="2"/>
  <c r="Z48" i="2"/>
  <c r="Y46" i="2"/>
  <c r="Z46" i="2"/>
  <c r="Y44" i="2"/>
  <c r="Z44" i="2"/>
  <c r="Y42" i="2"/>
  <c r="Z42" i="2"/>
  <c r="Y40" i="2"/>
  <c r="Z40" i="2"/>
  <c r="Y38" i="2"/>
  <c r="Z38" i="2"/>
  <c r="Y36" i="2"/>
  <c r="Z36" i="2"/>
  <c r="Y34" i="2"/>
  <c r="Z34" i="2"/>
  <c r="Y32" i="2"/>
  <c r="Z32" i="2"/>
  <c r="Y30" i="2"/>
  <c r="Z30" i="2"/>
  <c r="Y28" i="2"/>
  <c r="Z28" i="2"/>
  <c r="Y26" i="2"/>
  <c r="Z26" i="2"/>
  <c r="Y24" i="2"/>
  <c r="Z24" i="2"/>
  <c r="Y22" i="2"/>
  <c r="Z22" i="2"/>
  <c r="Y20" i="2"/>
  <c r="Z20" i="2"/>
  <c r="Y18" i="2"/>
  <c r="Z18" i="2"/>
  <c r="Y16" i="2"/>
  <c r="Z16" i="2"/>
  <c r="Y14" i="2"/>
  <c r="Z14" i="2"/>
  <c r="Y12" i="2"/>
  <c r="Z12" i="2"/>
  <c r="Y10" i="2"/>
  <c r="Z10" i="2"/>
  <c r="Y8" i="2"/>
  <c r="Z8" i="2"/>
  <c r="Y6" i="2"/>
  <c r="Z6" i="2"/>
  <c r="Y4" i="2"/>
  <c r="Z4" i="2"/>
  <c r="Z2" i="2"/>
  <c r="Y2" i="2"/>
  <c r="Y1999" i="2"/>
  <c r="Z1999" i="2"/>
  <c r="Y1997" i="2"/>
  <c r="Z1997" i="2"/>
  <c r="Y1995" i="2"/>
  <c r="Z1995" i="2"/>
  <c r="Y1993" i="2"/>
  <c r="Z1993" i="2"/>
  <c r="Y1991" i="2"/>
  <c r="Z1991" i="2"/>
  <c r="Y1989" i="2"/>
  <c r="Z1989" i="2"/>
  <c r="Y1987" i="2"/>
  <c r="Z1987" i="2"/>
  <c r="Y1985" i="2"/>
  <c r="Z1985" i="2"/>
  <c r="Y1983" i="2"/>
  <c r="Z1983" i="2"/>
  <c r="Y1981" i="2"/>
  <c r="Z1981" i="2"/>
  <c r="Y1979" i="2"/>
  <c r="Z1979" i="2"/>
  <c r="Y1977" i="2"/>
  <c r="Z1977" i="2"/>
  <c r="Y1975" i="2"/>
  <c r="Z1975" i="2"/>
  <c r="Y1973" i="2"/>
  <c r="Z1973" i="2"/>
  <c r="Y1971" i="2"/>
  <c r="Z1971" i="2"/>
  <c r="Y1969" i="2"/>
  <c r="Z1969" i="2"/>
  <c r="Y1967" i="2"/>
  <c r="Z1967" i="2"/>
  <c r="Y1965" i="2"/>
  <c r="Z1965" i="2"/>
  <c r="Y1963" i="2"/>
  <c r="Z1963" i="2"/>
  <c r="Y1961" i="2"/>
  <c r="Z1961" i="2"/>
  <c r="Y1959" i="2"/>
  <c r="Z1959" i="2"/>
  <c r="Y1957" i="2"/>
  <c r="Z1957" i="2"/>
  <c r="Y1955" i="2"/>
  <c r="Z1955" i="2"/>
  <c r="Y1953" i="2"/>
  <c r="Z1953" i="2"/>
  <c r="Y1951" i="2"/>
  <c r="Z1951" i="2"/>
  <c r="Y1949" i="2"/>
  <c r="Z1949" i="2"/>
  <c r="Y1947" i="2"/>
  <c r="Z1947" i="2"/>
  <c r="Y1945" i="2"/>
  <c r="Z1945" i="2"/>
  <c r="Y1943" i="2"/>
  <c r="Z1943" i="2"/>
  <c r="Y1941" i="2"/>
  <c r="Z1941" i="2"/>
  <c r="Y1939" i="2"/>
  <c r="Z1939" i="2"/>
  <c r="Y1937" i="2"/>
  <c r="Z1937" i="2"/>
  <c r="Y1935" i="2"/>
  <c r="Z1935" i="2"/>
  <c r="Y1933" i="2"/>
  <c r="Z1933" i="2"/>
  <c r="Y1931" i="2"/>
  <c r="Z1931" i="2"/>
  <c r="Y1929" i="2"/>
  <c r="Z1929" i="2"/>
  <c r="Y1927" i="2"/>
  <c r="Z1927" i="2"/>
  <c r="Y1925" i="2"/>
  <c r="Z1925" i="2"/>
  <c r="Y1923" i="2"/>
  <c r="Z1923" i="2"/>
  <c r="Y1921" i="2"/>
  <c r="Z1921" i="2"/>
  <c r="Y1919" i="2"/>
  <c r="Z1919" i="2"/>
  <c r="Y1917" i="2"/>
  <c r="Z1917" i="2"/>
  <c r="Y1915" i="2"/>
  <c r="Z1915" i="2"/>
  <c r="Y1913" i="2"/>
  <c r="Z1913" i="2"/>
  <c r="Y1911" i="2"/>
  <c r="Z1911" i="2"/>
  <c r="Y1909" i="2"/>
  <c r="Z1909" i="2"/>
  <c r="Y1907" i="2"/>
  <c r="Z1907" i="2"/>
  <c r="Y1905" i="2"/>
  <c r="Z1905" i="2"/>
  <c r="Y1903" i="2"/>
  <c r="Z1903" i="2"/>
  <c r="Y1901" i="2"/>
  <c r="Z1901" i="2"/>
  <c r="Y1899" i="2"/>
  <c r="Z1899" i="2"/>
  <c r="Y1897" i="2"/>
  <c r="Z1897" i="2"/>
  <c r="Y1895" i="2"/>
  <c r="Z1895" i="2"/>
  <c r="Y1893" i="2"/>
  <c r="Z1893" i="2"/>
  <c r="Y1891" i="2"/>
  <c r="Z1891" i="2"/>
  <c r="Y1889" i="2"/>
  <c r="Z1889" i="2"/>
  <c r="Y1887" i="2"/>
  <c r="Z1887" i="2"/>
  <c r="Y1885" i="2"/>
  <c r="Z1885" i="2"/>
  <c r="Y1883" i="2"/>
  <c r="Z1883" i="2"/>
  <c r="Y1881" i="2"/>
  <c r="Z1881" i="2"/>
  <c r="Y1879" i="2"/>
  <c r="Z1879" i="2"/>
  <c r="Y1877" i="2"/>
  <c r="Z1877" i="2"/>
  <c r="Y1875" i="2"/>
  <c r="Z1875" i="2"/>
  <c r="Y1873" i="2"/>
  <c r="Z1873" i="2"/>
  <c r="Y1871" i="2"/>
  <c r="Z1871" i="2"/>
  <c r="Y1869" i="2"/>
  <c r="Z1869" i="2"/>
  <c r="Y1867" i="2"/>
  <c r="Z1867" i="2"/>
  <c r="Y1865" i="2"/>
  <c r="Z1865" i="2"/>
  <c r="Y1863" i="2"/>
  <c r="Z1863" i="2"/>
  <c r="Y1861" i="2"/>
  <c r="Z1861" i="2"/>
  <c r="Y1859" i="2"/>
  <c r="Z1859" i="2"/>
  <c r="Y1857" i="2"/>
  <c r="Z1857" i="2"/>
  <c r="Y1855" i="2"/>
  <c r="Z1855" i="2"/>
  <c r="Y1853" i="2"/>
  <c r="Z1853" i="2"/>
  <c r="Y1851" i="2"/>
  <c r="Z1851" i="2"/>
  <c r="Y1849" i="2"/>
  <c r="Z1849" i="2"/>
  <c r="Y1847" i="2"/>
  <c r="Z1847" i="2"/>
  <c r="Y1845" i="2"/>
  <c r="Z1845" i="2"/>
  <c r="Y1843" i="2"/>
  <c r="Z1843" i="2"/>
  <c r="Y1841" i="2"/>
  <c r="Z1841" i="2"/>
  <c r="Y1839" i="2"/>
  <c r="Z1839" i="2"/>
  <c r="Y1837" i="2"/>
  <c r="Z1837" i="2"/>
  <c r="Y1835" i="2"/>
  <c r="Z1835" i="2"/>
  <c r="Y1833" i="2"/>
  <c r="Z1833" i="2"/>
  <c r="Y1831" i="2"/>
  <c r="Z1831" i="2"/>
  <c r="Y1829" i="2"/>
  <c r="Z1829" i="2"/>
  <c r="Y1827" i="2"/>
  <c r="Z1827" i="2"/>
  <c r="Y1825" i="2"/>
  <c r="Z1825" i="2"/>
  <c r="Y1823" i="2"/>
  <c r="Z1823" i="2"/>
  <c r="Y1821" i="2"/>
  <c r="Z1821" i="2"/>
  <c r="Y1819" i="2"/>
  <c r="Z1819" i="2"/>
  <c r="Y1817" i="2"/>
  <c r="Z1817" i="2"/>
  <c r="Y1815" i="2"/>
  <c r="Z1815" i="2"/>
  <c r="Y1813" i="2"/>
  <c r="Z1813" i="2"/>
  <c r="Y1811" i="2"/>
  <c r="Z1811" i="2"/>
  <c r="Y1809" i="2"/>
  <c r="Z1809" i="2"/>
  <c r="Y1807" i="2"/>
  <c r="Z1807" i="2"/>
  <c r="Y1805" i="2"/>
  <c r="Z1805" i="2"/>
  <c r="Y1803" i="2"/>
  <c r="Z1803" i="2"/>
  <c r="Y1801" i="2"/>
  <c r="Z1801" i="2"/>
  <c r="Y1799" i="2"/>
  <c r="Z1799" i="2"/>
  <c r="Y1797" i="2"/>
  <c r="Z1797" i="2"/>
  <c r="Y1795" i="2"/>
  <c r="Z1795" i="2"/>
  <c r="Y1793" i="2"/>
  <c r="Z1793" i="2"/>
  <c r="Y1791" i="2"/>
  <c r="Z1791" i="2"/>
  <c r="Y1789" i="2"/>
  <c r="Z1789" i="2"/>
  <c r="Y1787" i="2"/>
  <c r="Z1787" i="2"/>
  <c r="Y1785" i="2"/>
  <c r="Z1785" i="2"/>
  <c r="Y1783" i="2"/>
  <c r="Z1783" i="2"/>
  <c r="Y1781" i="2"/>
  <c r="Z1781" i="2"/>
  <c r="Y1779" i="2"/>
  <c r="Z1779" i="2"/>
  <c r="Y1777" i="2"/>
  <c r="Z1777" i="2"/>
  <c r="Y1775" i="2"/>
  <c r="Z1775" i="2"/>
  <c r="Y1773" i="2"/>
  <c r="Z1773" i="2"/>
  <c r="Y1771" i="2"/>
  <c r="Z1771" i="2"/>
  <c r="Y1769" i="2"/>
  <c r="Z1769" i="2"/>
  <c r="Y1767" i="2"/>
  <c r="Z1767" i="2"/>
  <c r="Y1765" i="2"/>
  <c r="Z1765" i="2"/>
  <c r="Y1763" i="2"/>
  <c r="Z1763" i="2"/>
  <c r="Y1761" i="2"/>
  <c r="Z1761" i="2"/>
  <c r="Y1759" i="2"/>
  <c r="Z1759" i="2"/>
  <c r="Y1757" i="2"/>
  <c r="Z1757" i="2"/>
  <c r="Y1755" i="2"/>
  <c r="Z1755" i="2"/>
  <c r="Y1753" i="2"/>
  <c r="Z1753" i="2"/>
  <c r="Y1751" i="2"/>
  <c r="Z1751" i="2"/>
  <c r="Y1749" i="2"/>
  <c r="Z1749" i="2"/>
  <c r="Y1747" i="2"/>
  <c r="Z1747" i="2"/>
  <c r="Y1745" i="2"/>
  <c r="Z1745" i="2"/>
  <c r="Y1743" i="2"/>
  <c r="Z1743" i="2"/>
  <c r="Y1741" i="2"/>
  <c r="Z1741" i="2"/>
  <c r="Y1739" i="2"/>
  <c r="Z1739" i="2"/>
  <c r="Y1737" i="2"/>
  <c r="Z1737" i="2"/>
  <c r="Y1735" i="2"/>
  <c r="Z1735" i="2"/>
  <c r="Y1733" i="2"/>
  <c r="Z1733" i="2"/>
  <c r="Y1731" i="2"/>
  <c r="Z1731" i="2"/>
  <c r="Y1729" i="2"/>
  <c r="Z1729" i="2"/>
  <c r="Y1727" i="2"/>
  <c r="Z1727" i="2"/>
  <c r="Y1725" i="2"/>
  <c r="Z1725" i="2"/>
  <c r="Y1723" i="2"/>
  <c r="Z1723" i="2"/>
  <c r="Y1721" i="2"/>
  <c r="Z1721" i="2"/>
  <c r="Y1719" i="2"/>
  <c r="Z1719" i="2"/>
  <c r="Y1717" i="2"/>
  <c r="Z1717" i="2"/>
  <c r="Y1715" i="2"/>
  <c r="Z1715" i="2"/>
  <c r="Y1713" i="2"/>
  <c r="Z1713" i="2"/>
  <c r="Y1711" i="2"/>
  <c r="Z1711" i="2"/>
  <c r="Y1709" i="2"/>
  <c r="Z1709" i="2"/>
  <c r="Y1707" i="2"/>
  <c r="Z1707" i="2"/>
  <c r="Y1705" i="2"/>
  <c r="Z1705" i="2"/>
  <c r="Y1703" i="2"/>
  <c r="Z1703" i="2"/>
  <c r="Y1701" i="2"/>
  <c r="Z1701" i="2"/>
  <c r="Y1699" i="2"/>
  <c r="Z1699" i="2"/>
  <c r="Y1697" i="2"/>
  <c r="Z1697" i="2"/>
  <c r="Y1695" i="2"/>
  <c r="Z1695" i="2"/>
  <c r="Y1693" i="2"/>
  <c r="Z1693" i="2"/>
  <c r="Y1691" i="2"/>
  <c r="Z1691" i="2"/>
  <c r="Y1689" i="2"/>
  <c r="Z1689" i="2"/>
  <c r="Y1687" i="2"/>
  <c r="Z1687" i="2"/>
  <c r="Y1685" i="2"/>
  <c r="Z1685" i="2"/>
  <c r="Y1683" i="2"/>
  <c r="Z1683" i="2"/>
  <c r="Y1681" i="2"/>
  <c r="Z1681" i="2"/>
  <c r="Y1679" i="2"/>
  <c r="Z1679" i="2"/>
  <c r="Y1677" i="2"/>
  <c r="Z1677" i="2"/>
  <c r="Y1675" i="2"/>
  <c r="Z1675" i="2"/>
  <c r="Y1673" i="2"/>
  <c r="Z1673" i="2"/>
  <c r="Y1671" i="2"/>
  <c r="Z1671" i="2"/>
  <c r="Y1669" i="2"/>
  <c r="Z1669" i="2"/>
  <c r="Y1667" i="2"/>
  <c r="Z1667" i="2"/>
  <c r="Y1665" i="2"/>
  <c r="Z1665" i="2"/>
  <c r="Y1663" i="2"/>
  <c r="Z1663" i="2"/>
  <c r="Y1661" i="2"/>
  <c r="Z1661" i="2"/>
  <c r="Y1659" i="2"/>
  <c r="Z1659" i="2"/>
  <c r="Y1657" i="2"/>
  <c r="Z1657" i="2"/>
  <c r="Y1655" i="2"/>
  <c r="Z1655" i="2"/>
  <c r="Y1653" i="2"/>
  <c r="Z1653" i="2"/>
  <c r="Y1651" i="2"/>
  <c r="Z1651" i="2"/>
  <c r="Y1649" i="2"/>
  <c r="Z1649" i="2"/>
  <c r="Y1647" i="2"/>
  <c r="Z1647" i="2"/>
  <c r="Y1645" i="2"/>
  <c r="Z1645" i="2"/>
  <c r="Y1643" i="2"/>
  <c r="Z1643" i="2"/>
  <c r="Y1641" i="2"/>
  <c r="Z1641" i="2"/>
  <c r="Y1639" i="2"/>
  <c r="Z1639" i="2"/>
  <c r="Y1637" i="2"/>
  <c r="Z1637" i="2"/>
  <c r="Y1635" i="2"/>
  <c r="Z1635" i="2"/>
  <c r="Y1633" i="2"/>
  <c r="Z1633" i="2"/>
  <c r="Y1631" i="2"/>
  <c r="Z1631" i="2"/>
  <c r="Y1629" i="2"/>
  <c r="Z1629" i="2"/>
  <c r="Y1627" i="2"/>
  <c r="Z1627" i="2"/>
  <c r="Y1625" i="2"/>
  <c r="Z1625" i="2"/>
  <c r="Y1623" i="2"/>
  <c r="Z1623" i="2"/>
  <c r="Y1621" i="2"/>
  <c r="Z1621" i="2"/>
  <c r="Y1619" i="2"/>
  <c r="Z1619" i="2"/>
  <c r="Y1617" i="2"/>
  <c r="Z1617" i="2"/>
  <c r="Y1615" i="2"/>
  <c r="Z1615" i="2"/>
  <c r="Y1613" i="2"/>
  <c r="Z1613" i="2"/>
  <c r="Y1611" i="2"/>
  <c r="Z1611" i="2"/>
  <c r="Y1609" i="2"/>
  <c r="Z1609" i="2"/>
  <c r="Y1607" i="2"/>
  <c r="Z1607" i="2"/>
  <c r="Y1605" i="2"/>
  <c r="Z1605" i="2"/>
  <c r="Y1603" i="2"/>
  <c r="Z1603" i="2"/>
  <c r="Y1601" i="2"/>
  <c r="Z1601" i="2"/>
  <c r="Y1599" i="2"/>
  <c r="Z1599" i="2"/>
  <c r="Y1597" i="2"/>
  <c r="Z1597" i="2"/>
  <c r="Y1595" i="2"/>
  <c r="Z1595" i="2"/>
  <c r="Y1593" i="2"/>
  <c r="Z1593" i="2"/>
  <c r="Y1591" i="2"/>
  <c r="Z1591" i="2"/>
  <c r="Y1589" i="2"/>
  <c r="Z1589" i="2"/>
  <c r="Y1587" i="2"/>
  <c r="Z1587" i="2"/>
  <c r="Y1585" i="2"/>
  <c r="Z1585" i="2"/>
  <c r="Y1583" i="2"/>
  <c r="Z1583" i="2"/>
  <c r="Y1581" i="2"/>
  <c r="Z1581" i="2"/>
  <c r="Y1579" i="2"/>
  <c r="Z1579" i="2"/>
  <c r="Y1577" i="2"/>
  <c r="Z1577" i="2"/>
  <c r="Y1575" i="2"/>
  <c r="Z1575" i="2"/>
  <c r="Y1573" i="2"/>
  <c r="Z1573" i="2"/>
  <c r="Y1571" i="2"/>
  <c r="Z1571" i="2"/>
  <c r="Y1569" i="2"/>
  <c r="Z1569" i="2"/>
  <c r="Y1567" i="2"/>
  <c r="Z1567" i="2"/>
  <c r="Y1565" i="2"/>
  <c r="Z1565" i="2"/>
  <c r="Y1563" i="2"/>
  <c r="Z1563" i="2"/>
  <c r="Y1561" i="2"/>
  <c r="Z1561" i="2"/>
  <c r="Y1559" i="2"/>
  <c r="Z1559" i="2"/>
  <c r="Y1557" i="2"/>
  <c r="Z1557" i="2"/>
  <c r="Y1555" i="2"/>
  <c r="Z1555" i="2"/>
  <c r="Y1553" i="2"/>
  <c r="Z1553" i="2"/>
  <c r="Y1551" i="2"/>
  <c r="Z1551" i="2"/>
  <c r="Y1549" i="2"/>
  <c r="Z1549" i="2"/>
  <c r="Y1547" i="2"/>
  <c r="Z1547" i="2"/>
  <c r="Y1545" i="2"/>
  <c r="Z1545" i="2"/>
  <c r="Y1543" i="2"/>
  <c r="Z1543" i="2"/>
  <c r="Y1541" i="2"/>
  <c r="Z1541" i="2"/>
  <c r="Y1539" i="2"/>
  <c r="Z1539" i="2"/>
  <c r="Y1537" i="2"/>
  <c r="Z1537" i="2"/>
  <c r="Y1535" i="2"/>
  <c r="Z1535" i="2"/>
  <c r="Y1533" i="2"/>
  <c r="Z1533" i="2"/>
  <c r="Y1531" i="2"/>
  <c r="Z1531" i="2"/>
  <c r="Y1529" i="2"/>
  <c r="Z1529" i="2"/>
  <c r="Y1527" i="2"/>
  <c r="Z1527" i="2"/>
  <c r="Y1525" i="2"/>
  <c r="Z1525" i="2"/>
  <c r="Y1523" i="2"/>
  <c r="Z1523" i="2"/>
  <c r="Y1521" i="2"/>
  <c r="Z1521" i="2"/>
  <c r="Y1519" i="2"/>
  <c r="Z1519" i="2"/>
  <c r="Y1517" i="2"/>
  <c r="Z1517" i="2"/>
  <c r="Y1515" i="2"/>
  <c r="Z1515" i="2"/>
  <c r="Y1513" i="2"/>
  <c r="Z1513" i="2"/>
  <c r="Y1511" i="2"/>
  <c r="Z1511" i="2"/>
  <c r="Y1509" i="2"/>
  <c r="Z1509" i="2"/>
  <c r="Y1507" i="2"/>
  <c r="Z1507" i="2"/>
  <c r="Y1505" i="2"/>
  <c r="Z1505" i="2"/>
  <c r="Y1503" i="2"/>
  <c r="Z1503" i="2"/>
  <c r="Y1501" i="2"/>
  <c r="Z1501" i="2"/>
  <c r="Y1499" i="2"/>
  <c r="Z1499" i="2"/>
  <c r="Y1497" i="2"/>
  <c r="Z1497" i="2"/>
  <c r="Y1495" i="2"/>
  <c r="Z1495" i="2"/>
  <c r="Y1493" i="2"/>
  <c r="Z1493" i="2"/>
  <c r="Y1491" i="2"/>
  <c r="Z1491" i="2"/>
  <c r="Y1489" i="2"/>
  <c r="Z1489" i="2"/>
  <c r="Y1487" i="2"/>
  <c r="Z1487" i="2"/>
  <c r="Y1485" i="2"/>
  <c r="Z1485" i="2"/>
  <c r="Y1483" i="2"/>
  <c r="Z1483" i="2"/>
  <c r="Y1481" i="2"/>
  <c r="Z1481" i="2"/>
  <c r="Y1479" i="2"/>
  <c r="Z1479" i="2"/>
  <c r="Y1477" i="2"/>
  <c r="Z1477" i="2"/>
  <c r="Y1475" i="2"/>
  <c r="Z1475" i="2"/>
  <c r="Y1473" i="2"/>
  <c r="Z1473" i="2"/>
  <c r="Y1471" i="2"/>
  <c r="Z1471" i="2"/>
  <c r="Y1469" i="2"/>
  <c r="Z1469" i="2"/>
  <c r="Y1467" i="2"/>
  <c r="Z1467" i="2"/>
  <c r="Y1465" i="2"/>
  <c r="Z1465" i="2"/>
  <c r="Y1463" i="2"/>
  <c r="Z1463" i="2"/>
  <c r="Y1461" i="2"/>
  <c r="Z1461" i="2"/>
  <c r="Y1459" i="2"/>
  <c r="Z1459" i="2"/>
  <c r="Y1457" i="2"/>
  <c r="Z1457" i="2"/>
  <c r="Y1455" i="2"/>
  <c r="Z1455" i="2"/>
  <c r="Y1453" i="2"/>
  <c r="Z1453" i="2"/>
  <c r="Y1451" i="2"/>
  <c r="Z1451" i="2"/>
  <c r="Y1449" i="2"/>
  <c r="Z1449" i="2"/>
  <c r="Y1447" i="2"/>
  <c r="Z1447" i="2"/>
  <c r="Y1445" i="2"/>
  <c r="Z1445" i="2"/>
  <c r="Y1443" i="2"/>
  <c r="Z1443" i="2"/>
  <c r="Y1441" i="2"/>
  <c r="Z1441" i="2"/>
  <c r="Y1439" i="2"/>
  <c r="Z1439" i="2"/>
  <c r="Y1437" i="2"/>
  <c r="Z1437" i="2"/>
  <c r="Y1435" i="2"/>
  <c r="Z1435" i="2"/>
  <c r="Y1433" i="2"/>
  <c r="Z1433" i="2"/>
  <c r="Y1431" i="2"/>
  <c r="Z1431" i="2"/>
  <c r="Y1429" i="2"/>
  <c r="Z1429" i="2"/>
  <c r="Y1427" i="2"/>
  <c r="Z1427" i="2"/>
  <c r="Y1425" i="2"/>
  <c r="Z1425" i="2"/>
  <c r="Y1423" i="2"/>
  <c r="Z1423" i="2"/>
  <c r="Y1421" i="2"/>
  <c r="Z1421" i="2"/>
  <c r="Y1419" i="2"/>
  <c r="Z1419" i="2"/>
  <c r="Y1417" i="2"/>
  <c r="Z1417" i="2"/>
  <c r="Y1415" i="2"/>
  <c r="Z1415" i="2"/>
  <c r="Y1413" i="2"/>
  <c r="Z1413" i="2"/>
  <c r="Y1411" i="2"/>
  <c r="Z1411" i="2"/>
  <c r="Y1409" i="2"/>
  <c r="Z1409" i="2"/>
  <c r="Y1407" i="2"/>
  <c r="Z1407" i="2"/>
  <c r="Y1405" i="2"/>
  <c r="Z1405" i="2"/>
  <c r="Y1403" i="2"/>
  <c r="Z1403" i="2"/>
  <c r="Y1401" i="2"/>
  <c r="Z1401" i="2"/>
  <c r="Y1399" i="2"/>
  <c r="Z1399" i="2"/>
  <c r="Y1397" i="2"/>
  <c r="Z1397" i="2"/>
  <c r="Y1395" i="2"/>
  <c r="Z1395" i="2"/>
  <c r="Y1393" i="2"/>
  <c r="Z1393" i="2"/>
  <c r="Y1391" i="2"/>
  <c r="Z1391" i="2"/>
  <c r="Y1389" i="2"/>
  <c r="Z1389" i="2"/>
  <c r="Y1387" i="2"/>
  <c r="Z1387" i="2"/>
  <c r="Y1385" i="2"/>
  <c r="Z1385" i="2"/>
  <c r="Y1383" i="2"/>
  <c r="Z1383" i="2"/>
  <c r="Y1381" i="2"/>
  <c r="Z1381" i="2"/>
  <c r="Y1379" i="2"/>
  <c r="Z1379" i="2"/>
  <c r="Y1377" i="2"/>
  <c r="Z1377" i="2"/>
  <c r="Y1375" i="2"/>
  <c r="Z1375" i="2"/>
  <c r="Y1373" i="2"/>
  <c r="Z1373" i="2"/>
  <c r="Y1371" i="2"/>
  <c r="Z1371" i="2"/>
  <c r="Y1369" i="2"/>
  <c r="Z1369" i="2"/>
  <c r="Y1367" i="2"/>
  <c r="Z1367" i="2"/>
  <c r="Y1365" i="2"/>
  <c r="Z1365" i="2"/>
  <c r="Y1363" i="2"/>
  <c r="Z1363" i="2"/>
  <c r="Y1361" i="2"/>
  <c r="Z1361" i="2"/>
  <c r="Y1359" i="2"/>
  <c r="Z1359" i="2"/>
  <c r="Y1357" i="2"/>
  <c r="Z1357" i="2"/>
  <c r="Y1355" i="2"/>
  <c r="Z1355" i="2"/>
  <c r="Y1353" i="2"/>
  <c r="Z1353" i="2"/>
  <c r="Y1351" i="2"/>
  <c r="Z1351" i="2"/>
  <c r="Y1349" i="2"/>
  <c r="Z1349" i="2"/>
  <c r="Y1347" i="2"/>
  <c r="Z1347" i="2"/>
  <c r="Y1345" i="2"/>
  <c r="Z1345" i="2"/>
  <c r="Y1343" i="2"/>
  <c r="Z1343" i="2"/>
  <c r="Y1341" i="2"/>
  <c r="Z1341" i="2"/>
  <c r="Y1339" i="2"/>
  <c r="Z1339" i="2"/>
  <c r="Y1337" i="2"/>
  <c r="Z1337" i="2"/>
  <c r="Y1335" i="2"/>
  <c r="Z1335" i="2"/>
  <c r="Y1333" i="2"/>
  <c r="Z1333" i="2"/>
  <c r="Y1331" i="2"/>
  <c r="Z1331" i="2"/>
  <c r="Y1329" i="2"/>
  <c r="Z1329" i="2"/>
  <c r="Y1327" i="2"/>
  <c r="Z1327" i="2"/>
  <c r="Y1325" i="2"/>
  <c r="Z1325" i="2"/>
  <c r="Y1323" i="2"/>
  <c r="Z1323" i="2"/>
  <c r="Y1321" i="2"/>
  <c r="Z1321" i="2"/>
  <c r="Y1319" i="2"/>
  <c r="Z1319" i="2"/>
  <c r="Y1317" i="2"/>
  <c r="Z1317" i="2"/>
  <c r="Y1315" i="2"/>
  <c r="Z1315" i="2"/>
  <c r="Y1313" i="2"/>
  <c r="Z1313" i="2"/>
  <c r="Y1311" i="2"/>
  <c r="Z1311" i="2"/>
  <c r="Y1309" i="2"/>
  <c r="Z1309" i="2"/>
  <c r="Y1307" i="2"/>
  <c r="Z1307" i="2"/>
  <c r="Y1305" i="2"/>
  <c r="Z1305" i="2"/>
  <c r="Y1303" i="2"/>
  <c r="Z1303" i="2"/>
  <c r="Y1301" i="2"/>
  <c r="Z1301" i="2"/>
  <c r="Y1299" i="2"/>
  <c r="Z1299" i="2"/>
  <c r="Y1297" i="2"/>
  <c r="Z1297" i="2"/>
  <c r="Y1295" i="2"/>
  <c r="Z1295" i="2"/>
  <c r="Y1293" i="2"/>
  <c r="Z1293" i="2"/>
  <c r="Y1291" i="2"/>
  <c r="Z1291" i="2"/>
  <c r="Y1289" i="2"/>
  <c r="Z1289" i="2"/>
  <c r="Y1287" i="2"/>
  <c r="Z1287" i="2"/>
  <c r="Y1285" i="2"/>
  <c r="Z1285" i="2"/>
  <c r="Y1283" i="2"/>
  <c r="Z1283" i="2"/>
  <c r="Y1281" i="2"/>
  <c r="Z1281" i="2"/>
  <c r="Y1279" i="2"/>
  <c r="Z1279" i="2"/>
  <c r="Y1277" i="2"/>
  <c r="Z1277" i="2"/>
  <c r="Y1275" i="2"/>
  <c r="Z1275" i="2"/>
  <c r="Y1273" i="2"/>
  <c r="Z1273" i="2"/>
  <c r="Y1271" i="2"/>
  <c r="Z1271" i="2"/>
  <c r="Y1269" i="2"/>
  <c r="Z1269" i="2"/>
  <c r="Y1267" i="2"/>
  <c r="Z1267" i="2"/>
  <c r="Y1265" i="2"/>
  <c r="Z1265" i="2"/>
  <c r="Y1263" i="2"/>
  <c r="Z1263" i="2"/>
  <c r="Y1261" i="2"/>
  <c r="Z1261" i="2"/>
  <c r="Y1259" i="2"/>
  <c r="Z1259" i="2"/>
  <c r="Y1257" i="2"/>
  <c r="Z1257" i="2"/>
  <c r="Y1255" i="2"/>
  <c r="Z1255" i="2"/>
  <c r="Y1253" i="2"/>
  <c r="Z1253" i="2"/>
  <c r="Y1251" i="2"/>
  <c r="Z1251" i="2"/>
  <c r="Y1249" i="2"/>
  <c r="Z1249" i="2"/>
  <c r="Y1247" i="2"/>
  <c r="Z1247" i="2"/>
  <c r="Y1245" i="2"/>
  <c r="Z1245" i="2"/>
  <c r="Y1243" i="2"/>
  <c r="Z1243" i="2"/>
  <c r="Y1241" i="2"/>
  <c r="Z1241" i="2"/>
  <c r="Y1239" i="2"/>
  <c r="Z1239" i="2"/>
  <c r="Y1237" i="2"/>
  <c r="Z1237" i="2"/>
  <c r="Y1235" i="2"/>
  <c r="Z1235" i="2"/>
  <c r="Y1233" i="2"/>
  <c r="Z1233" i="2"/>
  <c r="Y1231" i="2"/>
  <c r="Z1231" i="2"/>
  <c r="Y1229" i="2"/>
  <c r="Z1229" i="2"/>
  <c r="Y1227" i="2"/>
  <c r="Z1227" i="2"/>
  <c r="Y1225" i="2"/>
  <c r="Z1225" i="2"/>
  <c r="Y1223" i="2"/>
  <c r="Z1223" i="2"/>
  <c r="Y1221" i="2"/>
  <c r="Z1221" i="2"/>
  <c r="Y1219" i="2"/>
  <c r="Z1219" i="2"/>
  <c r="Y1217" i="2"/>
  <c r="Z1217" i="2"/>
  <c r="Y1215" i="2"/>
  <c r="Z1215" i="2"/>
  <c r="Y1213" i="2"/>
  <c r="Z1213" i="2"/>
  <c r="Y1211" i="2"/>
  <c r="Z1211" i="2"/>
  <c r="Y1209" i="2"/>
  <c r="Z1209" i="2"/>
  <c r="Y1207" i="2"/>
  <c r="Z1207" i="2"/>
  <c r="Y1205" i="2"/>
  <c r="Z1205" i="2"/>
  <c r="Y1203" i="2"/>
  <c r="Z1203" i="2"/>
  <c r="Y1201" i="2"/>
  <c r="Z1201" i="2"/>
  <c r="Y1199" i="2"/>
  <c r="Z1199" i="2"/>
  <c r="Z1197" i="2"/>
  <c r="Y1197" i="2"/>
  <c r="Z1195" i="2"/>
  <c r="Y1195" i="2"/>
  <c r="Z1193" i="2"/>
  <c r="Y1193" i="2"/>
  <c r="Z1191" i="2"/>
  <c r="Y1191" i="2"/>
  <c r="Z1189" i="2"/>
  <c r="Y1189" i="2"/>
  <c r="Z1187" i="2"/>
  <c r="Y1187" i="2"/>
  <c r="Z1185" i="2"/>
  <c r="Y1185" i="2"/>
  <c r="Z1183" i="2"/>
  <c r="Y1183" i="2"/>
  <c r="Z1181" i="2"/>
  <c r="Y1181" i="2"/>
  <c r="Z1179" i="2"/>
  <c r="Y1179" i="2"/>
  <c r="Z1177" i="2"/>
  <c r="Y1177" i="2"/>
  <c r="Z1175" i="2"/>
  <c r="Y1175" i="2"/>
  <c r="Z1173" i="2"/>
  <c r="Y1173" i="2"/>
  <c r="Z1171" i="2"/>
  <c r="Y1171" i="2"/>
  <c r="Z1169" i="2"/>
  <c r="Y1169" i="2"/>
  <c r="Z1167" i="2"/>
  <c r="Y1167" i="2"/>
  <c r="Z1165" i="2"/>
  <c r="Y1165" i="2"/>
  <c r="Z1163" i="2"/>
  <c r="Y1163" i="2"/>
  <c r="Z1161" i="2"/>
  <c r="Y1161" i="2"/>
  <c r="Z1159" i="2"/>
  <c r="Y1159" i="2"/>
  <c r="Z1157" i="2"/>
  <c r="Y1157" i="2"/>
  <c r="Z1155" i="2"/>
  <c r="Y1155" i="2"/>
  <c r="Z1153" i="2"/>
  <c r="Y1153" i="2"/>
  <c r="Z1151" i="2"/>
  <c r="Y1151" i="2"/>
  <c r="Z1149" i="2"/>
  <c r="Y1149" i="2"/>
  <c r="Z1147" i="2"/>
  <c r="Y1147" i="2"/>
  <c r="Z1145" i="2"/>
  <c r="Y1145" i="2"/>
  <c r="Z1143" i="2"/>
  <c r="Y1143" i="2"/>
  <c r="Z1141" i="2"/>
  <c r="Y1141" i="2"/>
  <c r="Z1139" i="2"/>
  <c r="Y1139" i="2"/>
  <c r="Z1137" i="2"/>
  <c r="Y1137" i="2"/>
  <c r="Z1135" i="2"/>
  <c r="Y1135" i="2"/>
  <c r="Z1133" i="2"/>
  <c r="Y1133" i="2"/>
  <c r="Z1131" i="2"/>
  <c r="Y1131" i="2"/>
  <c r="Z1129" i="2"/>
  <c r="Y1129" i="2"/>
  <c r="Z1127" i="2"/>
  <c r="Y1127" i="2"/>
  <c r="Z1125" i="2"/>
  <c r="Y1125" i="2"/>
  <c r="Z1123" i="2"/>
  <c r="Y1123" i="2"/>
  <c r="Z1121" i="2"/>
  <c r="Y1121" i="2"/>
  <c r="Z1119" i="2"/>
  <c r="Y1119" i="2"/>
  <c r="Z1117" i="2"/>
  <c r="Y1117" i="2"/>
  <c r="Z1115" i="2"/>
  <c r="Y1115" i="2"/>
  <c r="Z1113" i="2"/>
  <c r="Y1113" i="2"/>
  <c r="Z1111" i="2"/>
  <c r="Y1111" i="2"/>
  <c r="Z1109" i="2"/>
  <c r="Y1109" i="2"/>
  <c r="Z1107" i="2"/>
  <c r="Y1107" i="2"/>
  <c r="Z1105" i="2"/>
  <c r="Y1105" i="2"/>
  <c r="Z1103" i="2"/>
  <c r="Y1103" i="2"/>
  <c r="Z1101" i="2"/>
  <c r="Y1101" i="2"/>
  <c r="Z1099" i="2"/>
  <c r="Y1099" i="2"/>
  <c r="Z1097" i="2"/>
  <c r="Y1097" i="2"/>
  <c r="Z1095" i="2"/>
  <c r="Y1095" i="2"/>
  <c r="Z1093" i="2"/>
  <c r="Y1093" i="2"/>
  <c r="Z1091" i="2"/>
  <c r="Y1091" i="2"/>
  <c r="Z1089" i="2"/>
  <c r="Y1089" i="2"/>
  <c r="Z1087" i="2"/>
  <c r="Y1087" i="2"/>
  <c r="Z1085" i="2"/>
  <c r="Y1085" i="2"/>
  <c r="Z1083" i="2"/>
  <c r="Y1083" i="2"/>
  <c r="Z1081" i="2"/>
  <c r="Y1081" i="2"/>
  <c r="Z1079" i="2"/>
  <c r="Y1079" i="2"/>
  <c r="Z1077" i="2"/>
  <c r="Y1077" i="2"/>
  <c r="Z1075" i="2"/>
  <c r="Y1075" i="2"/>
  <c r="Z1073" i="2"/>
  <c r="Y1073" i="2"/>
  <c r="Z1071" i="2"/>
  <c r="Y1071" i="2"/>
  <c r="Z1069" i="2"/>
  <c r="Y1069" i="2"/>
  <c r="Z1067" i="2"/>
  <c r="Y1067" i="2"/>
  <c r="Z1065" i="2"/>
  <c r="Y1065" i="2"/>
  <c r="Z1063" i="2"/>
  <c r="Y1063" i="2"/>
  <c r="Z1061" i="2"/>
  <c r="Y1061" i="2"/>
  <c r="Z1059" i="2"/>
  <c r="Y1059" i="2"/>
  <c r="Z1057" i="2"/>
  <c r="Y1057" i="2"/>
  <c r="Z1055" i="2"/>
  <c r="Y1055" i="2"/>
  <c r="Z1053" i="2"/>
  <c r="Y1053" i="2"/>
  <c r="Z1051" i="2"/>
  <c r="Y1051" i="2"/>
  <c r="Z1049" i="2"/>
  <c r="Y1049" i="2"/>
  <c r="Z1047" i="2"/>
  <c r="Y1047" i="2"/>
  <c r="Z1045" i="2"/>
  <c r="Y1045" i="2"/>
  <c r="Z1043" i="2"/>
  <c r="Y1043" i="2"/>
  <c r="Z1041" i="2"/>
  <c r="Y1041" i="2"/>
  <c r="Z1039" i="2"/>
  <c r="Y1039" i="2"/>
  <c r="Z1037" i="2"/>
  <c r="Y1037" i="2"/>
  <c r="Z1035" i="2"/>
  <c r="Y1035" i="2"/>
  <c r="Z1033" i="2"/>
  <c r="Y1033" i="2"/>
  <c r="Z1031" i="2"/>
  <c r="Y1031" i="2"/>
  <c r="Z1029" i="2"/>
  <c r="Y1029" i="2"/>
  <c r="Z1027" i="2"/>
  <c r="Y1027" i="2"/>
  <c r="Z1025" i="2"/>
  <c r="Y1025" i="2"/>
  <c r="Y1023" i="2"/>
  <c r="Z1023" i="2"/>
  <c r="Y1021" i="2"/>
  <c r="Z1021" i="2"/>
  <c r="Y1019" i="2"/>
  <c r="Z1019" i="2"/>
  <c r="Y1017" i="2"/>
  <c r="Z1017" i="2"/>
  <c r="Y1015" i="2"/>
  <c r="Z1015" i="2"/>
  <c r="Y1013" i="2"/>
  <c r="Z1013" i="2"/>
  <c r="Y1011" i="2"/>
  <c r="Z1011" i="2"/>
  <c r="Y1009" i="2"/>
  <c r="Z1009" i="2"/>
  <c r="Y1007" i="2"/>
  <c r="Z1007" i="2"/>
  <c r="Y1005" i="2"/>
  <c r="Z1005" i="2"/>
  <c r="Y1003" i="2"/>
  <c r="Z1003" i="2"/>
  <c r="Y1001" i="2"/>
  <c r="Z1001" i="2"/>
  <c r="Y999" i="2"/>
  <c r="Z999" i="2"/>
  <c r="Y997" i="2"/>
  <c r="Z997" i="2"/>
  <c r="Y995" i="2"/>
  <c r="Z995" i="2"/>
  <c r="Y993" i="2"/>
  <c r="Z993" i="2"/>
  <c r="Y991" i="2"/>
  <c r="Z991" i="2"/>
  <c r="Y989" i="2"/>
  <c r="Z989" i="2"/>
  <c r="Y987" i="2"/>
  <c r="Z987" i="2"/>
  <c r="Y985" i="2"/>
  <c r="Z985" i="2"/>
  <c r="Y983" i="2"/>
  <c r="Z983" i="2"/>
  <c r="Y981" i="2"/>
  <c r="Z981" i="2"/>
  <c r="Y979" i="2"/>
  <c r="Z979" i="2"/>
  <c r="Y977" i="2"/>
  <c r="Z977" i="2"/>
  <c r="Y975" i="2"/>
  <c r="Z975" i="2"/>
  <c r="Y973" i="2"/>
  <c r="Z973" i="2"/>
  <c r="Y971" i="2"/>
  <c r="Z971" i="2"/>
  <c r="Y969" i="2"/>
  <c r="Z969" i="2"/>
  <c r="Y967" i="2"/>
  <c r="Z967" i="2"/>
  <c r="Y965" i="2"/>
  <c r="Z965" i="2"/>
  <c r="Y963" i="2"/>
  <c r="Z963" i="2"/>
  <c r="Y961" i="2"/>
  <c r="Z961" i="2"/>
  <c r="Y959" i="2"/>
  <c r="Z959" i="2"/>
  <c r="Y957" i="2"/>
  <c r="Z957" i="2"/>
  <c r="Y955" i="2"/>
  <c r="Z955" i="2"/>
  <c r="Y953" i="2"/>
  <c r="Z953" i="2"/>
  <c r="Y951" i="2"/>
  <c r="Z951" i="2"/>
  <c r="Y949" i="2"/>
  <c r="Z949" i="2"/>
  <c r="Y947" i="2"/>
  <c r="Z947" i="2"/>
  <c r="Y945" i="2"/>
  <c r="Z945" i="2"/>
  <c r="Y943" i="2"/>
  <c r="Z943" i="2"/>
  <c r="Y941" i="2"/>
  <c r="Z941" i="2"/>
  <c r="Y939" i="2"/>
  <c r="Z939" i="2"/>
  <c r="Y937" i="2"/>
  <c r="Z937" i="2"/>
  <c r="Y935" i="2"/>
  <c r="Z935" i="2"/>
  <c r="Y933" i="2"/>
  <c r="Z933" i="2"/>
  <c r="Y931" i="2"/>
  <c r="Z931" i="2"/>
  <c r="Y929" i="2"/>
  <c r="Z929" i="2"/>
  <c r="Y927" i="2"/>
  <c r="Z927" i="2"/>
  <c r="Y925" i="2"/>
  <c r="Z925" i="2"/>
  <c r="Y923" i="2"/>
  <c r="Z923" i="2"/>
  <c r="Y921" i="2"/>
  <c r="Z921" i="2"/>
  <c r="Y919" i="2"/>
  <c r="Z919" i="2"/>
  <c r="Y917" i="2"/>
  <c r="Z917" i="2"/>
  <c r="Y915" i="2"/>
  <c r="Z915" i="2"/>
  <c r="Y913" i="2"/>
  <c r="Z913" i="2"/>
  <c r="Y911" i="2"/>
  <c r="Z911" i="2"/>
  <c r="Y909" i="2"/>
  <c r="Z909" i="2"/>
  <c r="Y907" i="2"/>
  <c r="Z907" i="2"/>
  <c r="Y905" i="2"/>
  <c r="Z905" i="2"/>
  <c r="Y903" i="2"/>
  <c r="Z903" i="2"/>
  <c r="Y901" i="2"/>
  <c r="Z901" i="2"/>
  <c r="Y899" i="2"/>
  <c r="Z899" i="2"/>
  <c r="Y897" i="2"/>
  <c r="Z897" i="2"/>
  <c r="Y895" i="2"/>
  <c r="Z895" i="2"/>
  <c r="Y893" i="2"/>
  <c r="Z893" i="2"/>
  <c r="Y891" i="2"/>
  <c r="Z891" i="2"/>
  <c r="Y889" i="2"/>
  <c r="Z889" i="2"/>
  <c r="Y887" i="2"/>
  <c r="Z887" i="2"/>
  <c r="Y885" i="2"/>
  <c r="Z885" i="2"/>
  <c r="Y883" i="2"/>
  <c r="Z883" i="2"/>
  <c r="Y881" i="2"/>
  <c r="Z881" i="2"/>
  <c r="Y879" i="2"/>
  <c r="Z879" i="2"/>
  <c r="Y877" i="2"/>
  <c r="Z877" i="2"/>
  <c r="Y875" i="2"/>
  <c r="Z875" i="2"/>
  <c r="Y873" i="2"/>
  <c r="Z873" i="2"/>
  <c r="Y871" i="2"/>
  <c r="Z871" i="2"/>
  <c r="Y869" i="2"/>
  <c r="Z869" i="2"/>
  <c r="Y867" i="2"/>
  <c r="Z867" i="2"/>
  <c r="Y865" i="2"/>
  <c r="Z865" i="2"/>
  <c r="Y863" i="2"/>
  <c r="Z863" i="2"/>
  <c r="Y861" i="2"/>
  <c r="Z861" i="2"/>
  <c r="Y859" i="2"/>
  <c r="Z859" i="2"/>
  <c r="Y857" i="2"/>
  <c r="Z857" i="2"/>
  <c r="Y855" i="2"/>
  <c r="Z855" i="2"/>
  <c r="Y853" i="2"/>
  <c r="Z853" i="2"/>
  <c r="Y851" i="2"/>
  <c r="Z851" i="2"/>
  <c r="Y849" i="2"/>
  <c r="Z849" i="2"/>
  <c r="Y847" i="2"/>
  <c r="Z847" i="2"/>
  <c r="Y845" i="2"/>
  <c r="Z845" i="2"/>
  <c r="Z843" i="2"/>
  <c r="Y843" i="2"/>
  <c r="Z841" i="2"/>
  <c r="Y841" i="2"/>
  <c r="Z839" i="2"/>
  <c r="Y839" i="2"/>
  <c r="Z837" i="2"/>
  <c r="Y837" i="2"/>
  <c r="Z835" i="2"/>
  <c r="Y835" i="2"/>
  <c r="Z833" i="2"/>
  <c r="Y833" i="2"/>
  <c r="Z831" i="2"/>
  <c r="Y831" i="2"/>
  <c r="Z829" i="2"/>
  <c r="Y829" i="2"/>
  <c r="Z827" i="2"/>
  <c r="Y827" i="2"/>
  <c r="Z825" i="2"/>
  <c r="Y825" i="2"/>
  <c r="Z823" i="2"/>
  <c r="Y823" i="2"/>
  <c r="Z821" i="2"/>
  <c r="Y821" i="2"/>
  <c r="Z819" i="2"/>
  <c r="Y819" i="2"/>
  <c r="Z817" i="2"/>
  <c r="Y817" i="2"/>
  <c r="Z815" i="2"/>
  <c r="Y815" i="2"/>
  <c r="Z813" i="2"/>
  <c r="Y813" i="2"/>
  <c r="Z811" i="2"/>
  <c r="Y811" i="2"/>
  <c r="Z809" i="2"/>
  <c r="Y809" i="2"/>
  <c r="Z807" i="2"/>
  <c r="Y807" i="2"/>
  <c r="Z805" i="2"/>
  <c r="Y805" i="2"/>
  <c r="Z803" i="2"/>
  <c r="Y803" i="2"/>
  <c r="Z801" i="2"/>
  <c r="Y801" i="2"/>
  <c r="Z799" i="2"/>
  <c r="Y799" i="2"/>
  <c r="Z797" i="2"/>
  <c r="Y797" i="2"/>
  <c r="Z795" i="2"/>
  <c r="Y795" i="2"/>
  <c r="Z793" i="2"/>
  <c r="Y793" i="2"/>
  <c r="Z791" i="2"/>
  <c r="Y791" i="2"/>
  <c r="Z789" i="2"/>
  <c r="Y789" i="2"/>
  <c r="Z787" i="2"/>
  <c r="Y787" i="2"/>
  <c r="Z785" i="2"/>
  <c r="Y785" i="2"/>
  <c r="Z783" i="2"/>
  <c r="Y783" i="2"/>
  <c r="Z781" i="2"/>
  <c r="Y781" i="2"/>
  <c r="Z779" i="2"/>
  <c r="Y779" i="2"/>
  <c r="Z777" i="2"/>
  <c r="Y777" i="2"/>
  <c r="Z775" i="2"/>
  <c r="Y775" i="2"/>
  <c r="Z773" i="2"/>
  <c r="Y773" i="2"/>
  <c r="Z771" i="2"/>
  <c r="Y771" i="2"/>
  <c r="Z769" i="2"/>
  <c r="Y769" i="2"/>
  <c r="Z767" i="2"/>
  <c r="Y767" i="2"/>
  <c r="Z765" i="2"/>
  <c r="Y765" i="2"/>
  <c r="Z763" i="2"/>
  <c r="Y763" i="2"/>
  <c r="Z761" i="2"/>
  <c r="Y761" i="2"/>
  <c r="Z759" i="2"/>
  <c r="Y759" i="2"/>
  <c r="Z757" i="2"/>
  <c r="Y757" i="2"/>
  <c r="Z755" i="2"/>
  <c r="Y755" i="2"/>
  <c r="Z753" i="2"/>
  <c r="Y753" i="2"/>
  <c r="Z751" i="2"/>
  <c r="Y751" i="2"/>
  <c r="Z749" i="2"/>
  <c r="Y749" i="2"/>
  <c r="Z747" i="2"/>
  <c r="Y747" i="2"/>
  <c r="Z745" i="2"/>
  <c r="Y745" i="2"/>
  <c r="Z743" i="2"/>
  <c r="Y743" i="2"/>
  <c r="Z741" i="2"/>
  <c r="Y741" i="2"/>
  <c r="Z739" i="2"/>
  <c r="Y739" i="2"/>
  <c r="Z737" i="2"/>
  <c r="Y737" i="2"/>
  <c r="Z735" i="2"/>
  <c r="Y735" i="2"/>
  <c r="Z733" i="2"/>
  <c r="Y733" i="2"/>
  <c r="Z731" i="2"/>
  <c r="Y731" i="2"/>
  <c r="Z729" i="2"/>
  <c r="Y729" i="2"/>
  <c r="Z727" i="2"/>
  <c r="Y727" i="2"/>
  <c r="Z725" i="2"/>
  <c r="Y725" i="2"/>
  <c r="Z723" i="2"/>
  <c r="Y723" i="2"/>
  <c r="Z721" i="2"/>
  <c r="Y721" i="2"/>
  <c r="Z719" i="2"/>
  <c r="Y719" i="2"/>
  <c r="Z717" i="2"/>
  <c r="Y717" i="2"/>
  <c r="Z715" i="2"/>
  <c r="Y715" i="2"/>
  <c r="Z713" i="2"/>
  <c r="Y713" i="2"/>
  <c r="Z711" i="2"/>
  <c r="Y711" i="2"/>
  <c r="Z709" i="2"/>
  <c r="Y709" i="2"/>
  <c r="Z707" i="2"/>
  <c r="Y707" i="2"/>
  <c r="Z705" i="2"/>
  <c r="Y705" i="2"/>
  <c r="Z703" i="2"/>
  <c r="Y703" i="2"/>
  <c r="Z701" i="2"/>
  <c r="Y701" i="2"/>
  <c r="Z699" i="2"/>
  <c r="Y699" i="2"/>
  <c r="Z697" i="2"/>
  <c r="Y697" i="2"/>
  <c r="Z695" i="2"/>
  <c r="Y695" i="2"/>
  <c r="Z693" i="2"/>
  <c r="Y693" i="2"/>
  <c r="Z691" i="2"/>
  <c r="Y691" i="2"/>
  <c r="Z689" i="2"/>
  <c r="Y689" i="2"/>
  <c r="Z687" i="2"/>
  <c r="Y687" i="2"/>
  <c r="Z685" i="2"/>
  <c r="Y685" i="2"/>
  <c r="Z683" i="2"/>
  <c r="Y683" i="2"/>
  <c r="Z681" i="2"/>
  <c r="Y681" i="2"/>
  <c r="Z679" i="2"/>
  <c r="Y679" i="2"/>
  <c r="Z677" i="2"/>
  <c r="Y677" i="2"/>
  <c r="Z675" i="2"/>
  <c r="Y675" i="2"/>
  <c r="Z673" i="2"/>
  <c r="Y673" i="2"/>
  <c r="Z671" i="2"/>
  <c r="Y671" i="2"/>
  <c r="Z669" i="2"/>
  <c r="Y669" i="2"/>
  <c r="Z667" i="2"/>
  <c r="Y667" i="2"/>
  <c r="Z665" i="2"/>
  <c r="Y665" i="2"/>
  <c r="Z663" i="2"/>
  <c r="Y663" i="2"/>
  <c r="Z661" i="2"/>
  <c r="Y661" i="2"/>
  <c r="Z659" i="2"/>
  <c r="Y659" i="2"/>
  <c r="Z657" i="2"/>
  <c r="Y657" i="2"/>
  <c r="Z655" i="2"/>
  <c r="Y655" i="2"/>
  <c r="Z653" i="2"/>
  <c r="Y653" i="2"/>
  <c r="Z651" i="2"/>
  <c r="Y651" i="2"/>
  <c r="Z649" i="2"/>
  <c r="Y649" i="2"/>
  <c r="Z647" i="2"/>
  <c r="Y647" i="2"/>
  <c r="Z645" i="2"/>
  <c r="Y645" i="2"/>
  <c r="Z643" i="2"/>
  <c r="Y643" i="2"/>
  <c r="Z641" i="2"/>
  <c r="Y641" i="2"/>
  <c r="Z639" i="2"/>
  <c r="Y639" i="2"/>
  <c r="Z637" i="2"/>
  <c r="Y637" i="2"/>
  <c r="Z635" i="2"/>
  <c r="Y635" i="2"/>
  <c r="Z633" i="2"/>
  <c r="Y633" i="2"/>
  <c r="Z631" i="2"/>
  <c r="Y631" i="2"/>
  <c r="Z629" i="2"/>
  <c r="Y629" i="2"/>
  <c r="Z627" i="2"/>
  <c r="Y627" i="2"/>
  <c r="Z625" i="2"/>
  <c r="Y625" i="2"/>
  <c r="Z623" i="2"/>
  <c r="Y623" i="2"/>
  <c r="Z621" i="2"/>
  <c r="Y621" i="2"/>
  <c r="Z619" i="2"/>
  <c r="Y619" i="2"/>
  <c r="Z617" i="2"/>
  <c r="Y617" i="2"/>
  <c r="Z615" i="2"/>
  <c r="Y615" i="2"/>
  <c r="Z613" i="2"/>
  <c r="Y613" i="2"/>
  <c r="Z611" i="2"/>
  <c r="Y611" i="2"/>
  <c r="Z609" i="2"/>
  <c r="Y609" i="2"/>
  <c r="Z607" i="2"/>
  <c r="Y607" i="2"/>
  <c r="Z605" i="2"/>
  <c r="Y605" i="2"/>
  <c r="Z603" i="2"/>
  <c r="Y603" i="2"/>
  <c r="Z601" i="2"/>
  <c r="Y601" i="2"/>
  <c r="Z599" i="2"/>
  <c r="Y599" i="2"/>
  <c r="Z597" i="2"/>
  <c r="Y597" i="2"/>
  <c r="Z595" i="2"/>
  <c r="Y595" i="2"/>
  <c r="Z593" i="2"/>
  <c r="Y593" i="2"/>
  <c r="Z591" i="2"/>
  <c r="Y591" i="2"/>
  <c r="Z589" i="2"/>
  <c r="Y589" i="2"/>
  <c r="Z587" i="2"/>
  <c r="Y587" i="2"/>
  <c r="Z585" i="2"/>
  <c r="Y585" i="2"/>
  <c r="Z583" i="2"/>
  <c r="Y583" i="2"/>
  <c r="Z581" i="2"/>
  <c r="Y581" i="2"/>
  <c r="Z579" i="2"/>
  <c r="Y579" i="2"/>
  <c r="Z577" i="2"/>
  <c r="Y577" i="2"/>
  <c r="Z575" i="2"/>
  <c r="Y575" i="2"/>
  <c r="Z573" i="2"/>
  <c r="Y573" i="2"/>
  <c r="Z571" i="2"/>
  <c r="Y571" i="2"/>
  <c r="Z569" i="2"/>
  <c r="Y569" i="2"/>
  <c r="Z567" i="2"/>
  <c r="Y567" i="2"/>
  <c r="Z565" i="2"/>
  <c r="Y565" i="2"/>
  <c r="Z563" i="2"/>
  <c r="Y563" i="2"/>
  <c r="Z561" i="2"/>
  <c r="Y561" i="2"/>
  <c r="Z559" i="2"/>
  <c r="Y559" i="2"/>
  <c r="Z557" i="2"/>
  <c r="Y557" i="2"/>
  <c r="Z555" i="2"/>
  <c r="Y555" i="2"/>
  <c r="Z553" i="2"/>
  <c r="Y553" i="2"/>
  <c r="Z551" i="2"/>
  <c r="Y551" i="2"/>
  <c r="Z549" i="2"/>
  <c r="Y549" i="2"/>
  <c r="Z547" i="2"/>
  <c r="Y547" i="2"/>
  <c r="Z545" i="2"/>
  <c r="Y545" i="2"/>
  <c r="Z543" i="2"/>
  <c r="Y543" i="2"/>
  <c r="Z541" i="2"/>
  <c r="Y541" i="2"/>
  <c r="Z539" i="2"/>
  <c r="Y539" i="2"/>
  <c r="Z537" i="2"/>
  <c r="Y537" i="2"/>
  <c r="Z535" i="2"/>
  <c r="Y535" i="2"/>
  <c r="Z533" i="2"/>
  <c r="Y533" i="2"/>
  <c r="Z531" i="2"/>
  <c r="Y531" i="2"/>
  <c r="Z529" i="2"/>
  <c r="Y529" i="2"/>
  <c r="Z527" i="2"/>
  <c r="Y527" i="2"/>
  <c r="Z525" i="2"/>
  <c r="Y525" i="2"/>
  <c r="Z523" i="2"/>
  <c r="Y523" i="2"/>
  <c r="Z521" i="2"/>
  <c r="Y521" i="2"/>
  <c r="Z519" i="2"/>
  <c r="Y519" i="2"/>
  <c r="Z517" i="2"/>
  <c r="Y517" i="2"/>
  <c r="Z515" i="2"/>
  <c r="Y515" i="2"/>
  <c r="Z513" i="2"/>
  <c r="Y513" i="2"/>
  <c r="Z511" i="2"/>
  <c r="Y511" i="2"/>
  <c r="Z509" i="2"/>
  <c r="Y509" i="2"/>
  <c r="Z507" i="2"/>
  <c r="Y507" i="2"/>
  <c r="Z505" i="2"/>
  <c r="Y505" i="2"/>
  <c r="Z503" i="2"/>
  <c r="Y503" i="2"/>
  <c r="Z501" i="2"/>
  <c r="Y501" i="2"/>
  <c r="Z499" i="2"/>
  <c r="Y499" i="2"/>
  <c r="Z497" i="2"/>
  <c r="Y497" i="2"/>
  <c r="Z495" i="2"/>
  <c r="Y495" i="2"/>
  <c r="Z493" i="2"/>
  <c r="Y493" i="2"/>
  <c r="Z491" i="2"/>
  <c r="Y491" i="2"/>
  <c r="Z489" i="2"/>
  <c r="Y489" i="2"/>
  <c r="Z487" i="2"/>
  <c r="Y487" i="2"/>
  <c r="Z485" i="2"/>
  <c r="Y485" i="2"/>
  <c r="Z483" i="2"/>
  <c r="Y483" i="2"/>
  <c r="Z481" i="2"/>
  <c r="Y481" i="2"/>
  <c r="Z479" i="2"/>
  <c r="Y479" i="2"/>
  <c r="Z477" i="2"/>
  <c r="Y477" i="2"/>
  <c r="Z475" i="2"/>
  <c r="Y475" i="2"/>
  <c r="Z473" i="2"/>
  <c r="Y473" i="2"/>
  <c r="Z471" i="2"/>
  <c r="Y471" i="2"/>
  <c r="Z469" i="2"/>
  <c r="Y469" i="2"/>
  <c r="Z467" i="2"/>
  <c r="Y467" i="2"/>
  <c r="Z465" i="2"/>
  <c r="Y465" i="2"/>
  <c r="Z463" i="2"/>
  <c r="Y463" i="2"/>
  <c r="Z461" i="2"/>
  <c r="Y461" i="2"/>
  <c r="Z459" i="2"/>
  <c r="Y459" i="2"/>
  <c r="Z457" i="2"/>
  <c r="Y457" i="2"/>
  <c r="Z455" i="2"/>
  <c r="Y455" i="2"/>
  <c r="Z453" i="2"/>
  <c r="Y453" i="2"/>
  <c r="Z451" i="2"/>
  <c r="Y451" i="2"/>
  <c r="Z449" i="2"/>
  <c r="Y449" i="2"/>
  <c r="Z447" i="2"/>
  <c r="Y447" i="2"/>
  <c r="Z445" i="2"/>
  <c r="Y445" i="2"/>
  <c r="Z443" i="2"/>
  <c r="Y443" i="2"/>
  <c r="Z441" i="2"/>
  <c r="Y441" i="2"/>
  <c r="Z439" i="2"/>
  <c r="Y439" i="2"/>
  <c r="Z437" i="2"/>
  <c r="Y437" i="2"/>
  <c r="Z435" i="2"/>
  <c r="Y435" i="2"/>
  <c r="Z433" i="2"/>
  <c r="Y433" i="2"/>
  <c r="Z431" i="2"/>
  <c r="Y431" i="2"/>
  <c r="Z429" i="2"/>
  <c r="Y429" i="2"/>
  <c r="Z427" i="2"/>
  <c r="Y427" i="2"/>
  <c r="Z425" i="2"/>
  <c r="Y425" i="2"/>
  <c r="Z423" i="2"/>
  <c r="Y423" i="2"/>
  <c r="Z421" i="2"/>
  <c r="Y421" i="2"/>
  <c r="Z419" i="2"/>
  <c r="Y419" i="2"/>
  <c r="Z417" i="2"/>
  <c r="Y417" i="2"/>
  <c r="Z415" i="2"/>
  <c r="Y415" i="2"/>
  <c r="Z413" i="2"/>
  <c r="Y413" i="2"/>
  <c r="Z411" i="2"/>
  <c r="Y411" i="2"/>
  <c r="Z409" i="2"/>
  <c r="Y409" i="2"/>
  <c r="Z407" i="2"/>
  <c r="Y407" i="2"/>
  <c r="Z405" i="2"/>
  <c r="Y405" i="2"/>
  <c r="Z403" i="2"/>
  <c r="Y403" i="2"/>
  <c r="Z401" i="2"/>
  <c r="Y401" i="2"/>
  <c r="Z399" i="2"/>
  <c r="Y399" i="2"/>
  <c r="Z397" i="2"/>
  <c r="Y397" i="2"/>
  <c r="Z395" i="2"/>
  <c r="Y395" i="2"/>
  <c r="Z393" i="2"/>
  <c r="Y393" i="2"/>
  <c r="Z391" i="2"/>
  <c r="Y391" i="2"/>
  <c r="Z389" i="2"/>
  <c r="Y389" i="2"/>
  <c r="Z387" i="2"/>
  <c r="Y387" i="2"/>
  <c r="Z385" i="2"/>
  <c r="Y385" i="2"/>
  <c r="Z383" i="2"/>
  <c r="Y383" i="2"/>
  <c r="Z381" i="2"/>
  <c r="Y381" i="2"/>
  <c r="Z379" i="2"/>
  <c r="Y379" i="2"/>
  <c r="Z377" i="2"/>
  <c r="Y377" i="2"/>
  <c r="Z375" i="2"/>
  <c r="Y375" i="2"/>
  <c r="Z373" i="2"/>
  <c r="Y373" i="2"/>
  <c r="Z371" i="2"/>
  <c r="Y371" i="2"/>
  <c r="Z369" i="2"/>
  <c r="Y369" i="2"/>
  <c r="Z367" i="2"/>
  <c r="Y367" i="2"/>
  <c r="Z365" i="2"/>
  <c r="Y365" i="2"/>
  <c r="Z363" i="2"/>
  <c r="Y363" i="2"/>
  <c r="Z361" i="2"/>
  <c r="Y361" i="2"/>
  <c r="Z359" i="2"/>
  <c r="Y359" i="2"/>
  <c r="Z357" i="2"/>
  <c r="Y357" i="2"/>
  <c r="Z355" i="2"/>
  <c r="Y355" i="2"/>
  <c r="Z353" i="2"/>
  <c r="Y353" i="2"/>
  <c r="Z351" i="2"/>
  <c r="Y351" i="2"/>
  <c r="Z349" i="2"/>
  <c r="Y349" i="2"/>
  <c r="Z347" i="2"/>
  <c r="Y347" i="2"/>
  <c r="Z345" i="2"/>
  <c r="Y345" i="2"/>
  <c r="Z343" i="2"/>
  <c r="Y343" i="2"/>
  <c r="Z341" i="2"/>
  <c r="Y341" i="2"/>
  <c r="Z339" i="2"/>
  <c r="Y339" i="2"/>
  <c r="Z337" i="2"/>
  <c r="Y337" i="2"/>
  <c r="Z335" i="2"/>
  <c r="Y335" i="2"/>
  <c r="Z333" i="2"/>
  <c r="Y333" i="2"/>
  <c r="Z331" i="2"/>
  <c r="Y331" i="2"/>
  <c r="Z329" i="2"/>
  <c r="Y329" i="2"/>
  <c r="Z327" i="2"/>
  <c r="Y327" i="2"/>
  <c r="Z325" i="2"/>
  <c r="Y325" i="2"/>
  <c r="Z323" i="2"/>
  <c r="Y323" i="2"/>
  <c r="Z321" i="2"/>
  <c r="Y321" i="2"/>
  <c r="Z319" i="2"/>
  <c r="Y319" i="2"/>
  <c r="Z317" i="2"/>
  <c r="Y317" i="2"/>
  <c r="Z315" i="2"/>
  <c r="Y315" i="2"/>
  <c r="Z313" i="2"/>
  <c r="Y313" i="2"/>
  <c r="Z311" i="2"/>
  <c r="Y311" i="2"/>
  <c r="Z309" i="2"/>
  <c r="Y309" i="2"/>
  <c r="Z307" i="2"/>
  <c r="Y307" i="2"/>
  <c r="Z305" i="2"/>
  <c r="Y305" i="2"/>
  <c r="Z303" i="2"/>
  <c r="Y303" i="2"/>
  <c r="Z301" i="2"/>
  <c r="Y301" i="2"/>
  <c r="Z299" i="2"/>
  <c r="Y299" i="2"/>
  <c r="Z297" i="2"/>
  <c r="Y297" i="2"/>
  <c r="Z295" i="2"/>
  <c r="Y295" i="2"/>
  <c r="Z293" i="2"/>
  <c r="Y293" i="2"/>
  <c r="Z291" i="2"/>
  <c r="Y291" i="2"/>
  <c r="Z289" i="2"/>
  <c r="Y289" i="2"/>
  <c r="Z287" i="2"/>
  <c r="Y287" i="2"/>
  <c r="Z285" i="2"/>
  <c r="Y285" i="2"/>
  <c r="Z283" i="2"/>
  <c r="Y283" i="2"/>
  <c r="Z281" i="2"/>
  <c r="Y281" i="2"/>
  <c r="Z279" i="2"/>
  <c r="Y279" i="2"/>
  <c r="Z277" i="2"/>
  <c r="Y277" i="2"/>
  <c r="Z275" i="2"/>
  <c r="Y275" i="2"/>
  <c r="Z273" i="2"/>
  <c r="Y273" i="2"/>
  <c r="Z271" i="2"/>
  <c r="Y271" i="2"/>
  <c r="Z269" i="2"/>
  <c r="Y269" i="2"/>
  <c r="Z267" i="2"/>
  <c r="Y267" i="2"/>
  <c r="Z265" i="2"/>
  <c r="Y265" i="2"/>
  <c r="Z263" i="2"/>
  <c r="Y263" i="2"/>
  <c r="Z261" i="2"/>
  <c r="Y261" i="2"/>
  <c r="Z259" i="2"/>
  <c r="Y259" i="2"/>
  <c r="Z257" i="2"/>
  <c r="Y257" i="2"/>
  <c r="Z255" i="2"/>
  <c r="Y255" i="2"/>
  <c r="Z253" i="2"/>
  <c r="Y253" i="2"/>
  <c r="Z251" i="2"/>
  <c r="Y251" i="2"/>
  <c r="Z249" i="2"/>
  <c r="Y249" i="2"/>
  <c r="Z247" i="2"/>
  <c r="Y247" i="2"/>
  <c r="Z245" i="2"/>
  <c r="Y245" i="2"/>
  <c r="Z243" i="2"/>
  <c r="Y243" i="2"/>
  <c r="Z241" i="2"/>
  <c r="Y241" i="2"/>
  <c r="Z239" i="2"/>
  <c r="Y239" i="2"/>
  <c r="Z237" i="2"/>
  <c r="Y237" i="2"/>
  <c r="Z235" i="2"/>
  <c r="Y235" i="2"/>
  <c r="Z233" i="2"/>
  <c r="Y233" i="2"/>
  <c r="Z231" i="2"/>
  <c r="Y231" i="2"/>
  <c r="Z229" i="2"/>
  <c r="Y229" i="2"/>
  <c r="Z227" i="2"/>
  <c r="Y227" i="2"/>
  <c r="Z225" i="2"/>
  <c r="Y225" i="2"/>
  <c r="Z223" i="2"/>
  <c r="Y223" i="2"/>
  <c r="Z221" i="2"/>
  <c r="Y221" i="2"/>
  <c r="Z219" i="2"/>
  <c r="Y219" i="2"/>
  <c r="Z217" i="2"/>
  <c r="Y217" i="2"/>
  <c r="Z215" i="2"/>
  <c r="Y215" i="2"/>
  <c r="Z213" i="2"/>
  <c r="Y213" i="2"/>
  <c r="Z211" i="2"/>
  <c r="Y211" i="2"/>
  <c r="Z209" i="2"/>
  <c r="Y209" i="2"/>
  <c r="Z207" i="2"/>
  <c r="Y207" i="2"/>
  <c r="Z205" i="2"/>
  <c r="Y205" i="2"/>
  <c r="Z203" i="2"/>
  <c r="Y203" i="2"/>
  <c r="Z201" i="2"/>
  <c r="Y201" i="2"/>
  <c r="Z199" i="2"/>
  <c r="Y199" i="2"/>
  <c r="Z197" i="2"/>
  <c r="Y197" i="2"/>
  <c r="Z195" i="2"/>
  <c r="Y195" i="2"/>
  <c r="Z193" i="2"/>
  <c r="Y193" i="2"/>
  <c r="Z191" i="2"/>
  <c r="Y191" i="2"/>
  <c r="Z189" i="2"/>
  <c r="Y189" i="2"/>
  <c r="Z187" i="2"/>
  <c r="Y187" i="2"/>
  <c r="Z185" i="2"/>
  <c r="Y185" i="2"/>
  <c r="Z183" i="2"/>
  <c r="Y183" i="2"/>
  <c r="Z181" i="2"/>
  <c r="Y181" i="2"/>
  <c r="Z179" i="2"/>
  <c r="Y179" i="2"/>
  <c r="Z177" i="2"/>
  <c r="Y177" i="2"/>
  <c r="Z175" i="2"/>
  <c r="Y175" i="2"/>
  <c r="Z173" i="2"/>
  <c r="Y173" i="2"/>
  <c r="Y171" i="2"/>
  <c r="Z171" i="2"/>
  <c r="Y169" i="2"/>
  <c r="Z169" i="2"/>
  <c r="Y167" i="2"/>
  <c r="Z167" i="2"/>
  <c r="Y165" i="2"/>
  <c r="Z165" i="2"/>
  <c r="Y163" i="2"/>
  <c r="Z163" i="2"/>
  <c r="Y161" i="2"/>
  <c r="Z161" i="2"/>
  <c r="Y159" i="2"/>
  <c r="Z159" i="2"/>
  <c r="Y157" i="2"/>
  <c r="Z157" i="2"/>
  <c r="Y155" i="2"/>
  <c r="Z155" i="2"/>
  <c r="Y153" i="2"/>
  <c r="Z153" i="2"/>
  <c r="Y151" i="2"/>
  <c r="Z151" i="2"/>
  <c r="Y149" i="2"/>
  <c r="Z149" i="2"/>
  <c r="Y147" i="2"/>
  <c r="Z147" i="2"/>
  <c r="Y145" i="2"/>
  <c r="Z145" i="2"/>
  <c r="Y143" i="2"/>
  <c r="Z143" i="2"/>
  <c r="Y141" i="2"/>
  <c r="Z141" i="2"/>
  <c r="Y139" i="2"/>
  <c r="Z139" i="2"/>
  <c r="Y137" i="2"/>
  <c r="Z137" i="2"/>
  <c r="Y135" i="2"/>
  <c r="Z135" i="2"/>
  <c r="Y133" i="2"/>
  <c r="Z133" i="2"/>
  <c r="Y131" i="2"/>
  <c r="Z131" i="2"/>
  <c r="Y129" i="2"/>
  <c r="Z129" i="2"/>
  <c r="Y127" i="2"/>
  <c r="Z127" i="2"/>
  <c r="Z125" i="2"/>
  <c r="Y125" i="2"/>
  <c r="Z123" i="2"/>
  <c r="Y123" i="2"/>
  <c r="Z121" i="2"/>
  <c r="Y121" i="2"/>
  <c r="Z119" i="2"/>
  <c r="Y119" i="2"/>
  <c r="Z117" i="2"/>
  <c r="Y117" i="2"/>
  <c r="Z115" i="2"/>
  <c r="Y115" i="2"/>
  <c r="Z113" i="2"/>
  <c r="Y113" i="2"/>
  <c r="Z111" i="2"/>
  <c r="Y111" i="2"/>
  <c r="Z109" i="2"/>
  <c r="Y109" i="2"/>
  <c r="Z107" i="2"/>
  <c r="Y107" i="2"/>
  <c r="Z105" i="2"/>
  <c r="Y105" i="2"/>
  <c r="Z103" i="2"/>
  <c r="Y103" i="2"/>
  <c r="Z101" i="2"/>
  <c r="Y101" i="2"/>
  <c r="Z99" i="2"/>
  <c r="Y99" i="2"/>
  <c r="Z97" i="2"/>
  <c r="Y97" i="2"/>
  <c r="Z95" i="2"/>
  <c r="Y95" i="2"/>
  <c r="Z93" i="2"/>
  <c r="Y93" i="2"/>
  <c r="Z91" i="2"/>
  <c r="Y91" i="2"/>
  <c r="Z89" i="2"/>
  <c r="Y89" i="2"/>
  <c r="Z87" i="2"/>
  <c r="Y87" i="2"/>
  <c r="Z85" i="2"/>
  <c r="Y85" i="2"/>
  <c r="Z83" i="2"/>
  <c r="Y83" i="2"/>
  <c r="Z81" i="2"/>
  <c r="Y81" i="2"/>
  <c r="Z79" i="2"/>
  <c r="Y79" i="2"/>
  <c r="Z77" i="2"/>
  <c r="Y77" i="2"/>
  <c r="Z75" i="2"/>
  <c r="Y75" i="2"/>
  <c r="Z73" i="2"/>
  <c r="Y73" i="2"/>
  <c r="Z71" i="2"/>
  <c r="Y71" i="2"/>
  <c r="Z69" i="2"/>
  <c r="Y69" i="2"/>
  <c r="Z67" i="2"/>
  <c r="Y67" i="2"/>
  <c r="Z65" i="2"/>
  <c r="Y65" i="2"/>
  <c r="Z63" i="2"/>
  <c r="Y63" i="2"/>
  <c r="Z61" i="2"/>
  <c r="Y61" i="2"/>
  <c r="Z59" i="2"/>
  <c r="Y59" i="2"/>
  <c r="Z57" i="2"/>
  <c r="Y57" i="2"/>
  <c r="Z55" i="2"/>
  <c r="Y55" i="2"/>
  <c r="Z53" i="2"/>
  <c r="Y53" i="2"/>
  <c r="Z51" i="2"/>
  <c r="Y51" i="2"/>
  <c r="Z49" i="2"/>
  <c r="Y49" i="2"/>
  <c r="Z47" i="2"/>
  <c r="Y47" i="2"/>
  <c r="Z45" i="2"/>
  <c r="Y45" i="2"/>
  <c r="Z43" i="2"/>
  <c r="Y43" i="2"/>
  <c r="Z41" i="2"/>
  <c r="Y41" i="2"/>
  <c r="Z39" i="2"/>
  <c r="Y39" i="2"/>
  <c r="Z37" i="2"/>
  <c r="Y37" i="2"/>
  <c r="Z35" i="2"/>
  <c r="Y35" i="2"/>
  <c r="Z33" i="2"/>
  <c r="Y33" i="2"/>
  <c r="Z31" i="2"/>
  <c r="Y31" i="2"/>
  <c r="Z29" i="2"/>
  <c r="Y29" i="2"/>
  <c r="Z27" i="2"/>
  <c r="Y27" i="2"/>
  <c r="Z25" i="2"/>
  <c r="Y25" i="2"/>
  <c r="Z23" i="2"/>
  <c r="Y23" i="2"/>
  <c r="Z21" i="2"/>
  <c r="Y21" i="2"/>
  <c r="Z19" i="2"/>
  <c r="Y19" i="2"/>
  <c r="Z17" i="2"/>
  <c r="Y17" i="2"/>
  <c r="Z15" i="2"/>
  <c r="Y15" i="2"/>
  <c r="Z13" i="2"/>
  <c r="Y13" i="2"/>
  <c r="Z11" i="2"/>
  <c r="Y11" i="2"/>
  <c r="Z9" i="2"/>
  <c r="Y9" i="2"/>
  <c r="Z7" i="2"/>
  <c r="Y7" i="2"/>
  <c r="Z5" i="2"/>
  <c r="Y5" i="2"/>
  <c r="Z3" i="2"/>
  <c r="Y3" i="2"/>
  <c r="X4" i="22"/>
  <c r="T4" i="22"/>
  <c r="V4" i="22"/>
  <c r="W4" i="22"/>
  <c r="Y25" i="19"/>
  <c r="Z25" i="19" s="1"/>
  <c r="Y27" i="19"/>
  <c r="Z27" i="19" s="1"/>
  <c r="Y29" i="19"/>
  <c r="Z29" i="19" s="1"/>
  <c r="Y31" i="19"/>
  <c r="Z31" i="19" s="1"/>
  <c r="Y33" i="19"/>
  <c r="Z33" i="19" s="1"/>
  <c r="Y35" i="19"/>
  <c r="Z35" i="19" s="1"/>
  <c r="Y37" i="19"/>
  <c r="Z37" i="19" s="1"/>
  <c r="Y39" i="19"/>
  <c r="Z39" i="19" s="1"/>
  <c r="Y41" i="19"/>
  <c r="Z41" i="19" s="1"/>
  <c r="Y43" i="19"/>
  <c r="Z43" i="19" s="1"/>
  <c r="Y45" i="19"/>
  <c r="Z45" i="19" s="1"/>
  <c r="Y47" i="19"/>
  <c r="Z47" i="19" s="1"/>
  <c r="Y49" i="19"/>
  <c r="Z49" i="19" s="1"/>
  <c r="Y51" i="19"/>
  <c r="Z51" i="19" s="1"/>
  <c r="Y53" i="19"/>
  <c r="Z53" i="19" s="1"/>
  <c r="Y55" i="19"/>
  <c r="Z55" i="19" s="1"/>
  <c r="Y57" i="19"/>
  <c r="Z57" i="19" s="1"/>
  <c r="Y59" i="19"/>
  <c r="Z59" i="19" s="1"/>
  <c r="Y61" i="19"/>
  <c r="Z61" i="19" s="1"/>
  <c r="Y63" i="19"/>
  <c r="Z63" i="19" s="1"/>
  <c r="Y65" i="19"/>
  <c r="Z65" i="19" s="1"/>
  <c r="Y67" i="19"/>
  <c r="Y69" i="19"/>
  <c r="Z69" i="19" s="1"/>
  <c r="Y71" i="19"/>
  <c r="Y73" i="19"/>
  <c r="Z73" i="19" s="1"/>
  <c r="Y75" i="19"/>
  <c r="Y77" i="19"/>
  <c r="Z77" i="19" s="1"/>
  <c r="Y79" i="19"/>
  <c r="Y81" i="19"/>
  <c r="Z81" i="19" s="1"/>
  <c r="Y83" i="19"/>
  <c r="Y85" i="19"/>
  <c r="Z85" i="19" s="1"/>
  <c r="Y87" i="19"/>
  <c r="Y89" i="19"/>
  <c r="Z89" i="19" s="1"/>
  <c r="Y91" i="19"/>
  <c r="Y93" i="19"/>
  <c r="Z93" i="19" s="1"/>
  <c r="Y95" i="19"/>
  <c r="Y97" i="19"/>
  <c r="Z97" i="19" s="1"/>
  <c r="Y99" i="19"/>
  <c r="Z99" i="19" s="1"/>
  <c r="Y101" i="19"/>
  <c r="Z101" i="19" s="1"/>
  <c r="Y103" i="19"/>
  <c r="Z103" i="19" s="1"/>
  <c r="Y105" i="19"/>
  <c r="Z105" i="19" s="1"/>
  <c r="Y107" i="19"/>
  <c r="Z107" i="19" s="1"/>
  <c r="Y109" i="19"/>
  <c r="Z109" i="19" s="1"/>
  <c r="Y111" i="19"/>
  <c r="Z111" i="19" s="1"/>
  <c r="Y113" i="19"/>
  <c r="Z113" i="19" s="1"/>
  <c r="Y115" i="19"/>
  <c r="Z115" i="19" s="1"/>
  <c r="Y117" i="19"/>
  <c r="Z117" i="19" s="1"/>
  <c r="Y119" i="19"/>
  <c r="Z119" i="19" s="1"/>
  <c r="Y121" i="19"/>
  <c r="Z121" i="19" s="1"/>
  <c r="Y123" i="19"/>
  <c r="Z123" i="19" s="1"/>
  <c r="Y125" i="19"/>
  <c r="Z125" i="19" s="1"/>
  <c r="Y127" i="19"/>
  <c r="Z127" i="19" s="1"/>
  <c r="Y129" i="19"/>
  <c r="Z129" i="19" s="1"/>
  <c r="Y131" i="19"/>
  <c r="Z131" i="19" s="1"/>
  <c r="Y133" i="19"/>
  <c r="Z133" i="19" s="1"/>
  <c r="Y135" i="19"/>
  <c r="Z135" i="19" s="1"/>
  <c r="Y137" i="19"/>
  <c r="Z137" i="19" s="1"/>
  <c r="Y139" i="19"/>
  <c r="Z139" i="19" s="1"/>
  <c r="Y141" i="19"/>
  <c r="Z141" i="19" s="1"/>
  <c r="Y143" i="19"/>
  <c r="Z143" i="19" s="1"/>
  <c r="Y145" i="19"/>
  <c r="Y147" i="19"/>
  <c r="Z147" i="19" s="1"/>
  <c r="Y149" i="19"/>
  <c r="Z149" i="19" s="1"/>
  <c r="Y151" i="19"/>
  <c r="Z151" i="19" s="1"/>
  <c r="Y153" i="19"/>
  <c r="Z153" i="19" s="1"/>
  <c r="Y155" i="19"/>
  <c r="Z155" i="19" s="1"/>
  <c r="Y157" i="19"/>
  <c r="Z157" i="19" s="1"/>
  <c r="Y159" i="19"/>
  <c r="Z159" i="19" s="1"/>
  <c r="Y161" i="19"/>
  <c r="Z161" i="19" s="1"/>
  <c r="Y163" i="19"/>
  <c r="Z163" i="19" s="1"/>
  <c r="Y165" i="19"/>
  <c r="Z165" i="19" s="1"/>
  <c r="Y167" i="19"/>
  <c r="Z167" i="19" s="1"/>
  <c r="Y169" i="19"/>
  <c r="Z169" i="19" s="1"/>
  <c r="Y171" i="19"/>
  <c r="Z171" i="19" s="1"/>
  <c r="Y173" i="19"/>
  <c r="Z173" i="19" s="1"/>
  <c r="Y175" i="19"/>
  <c r="Z175" i="19" s="1"/>
  <c r="Y177" i="19"/>
  <c r="Z177" i="19" s="1"/>
  <c r="Y179" i="19"/>
  <c r="Z179" i="19" s="1"/>
  <c r="Y181" i="19"/>
  <c r="Z181" i="19" s="1"/>
  <c r="Y183" i="19"/>
  <c r="Z183" i="19" s="1"/>
  <c r="Y185" i="19"/>
  <c r="Z185" i="19" s="1"/>
  <c r="Y187" i="19"/>
  <c r="Z187" i="19" s="1"/>
  <c r="Y189" i="19"/>
  <c r="Z189" i="19" s="1"/>
  <c r="Y26" i="19"/>
  <c r="Z26" i="19" s="1"/>
  <c r="Y28" i="19"/>
  <c r="Z28" i="19" s="1"/>
  <c r="Y30" i="19"/>
  <c r="Y32" i="19"/>
  <c r="Z32" i="19" s="1"/>
  <c r="Y34" i="19"/>
  <c r="Z34" i="19" s="1"/>
  <c r="Y36" i="19"/>
  <c r="Z36" i="19" s="1"/>
  <c r="Y38" i="19"/>
  <c r="Z38" i="19" s="1"/>
  <c r="Y40" i="19"/>
  <c r="Z40" i="19" s="1"/>
  <c r="Y42" i="19"/>
  <c r="Z42" i="19" s="1"/>
  <c r="Y44" i="19"/>
  <c r="Z44" i="19" s="1"/>
  <c r="Y46" i="19"/>
  <c r="Z46" i="19" s="1"/>
  <c r="Y48" i="19"/>
  <c r="Z48" i="19" s="1"/>
  <c r="Y50" i="19"/>
  <c r="Z50" i="19" s="1"/>
  <c r="Y52" i="19"/>
  <c r="Z52" i="19" s="1"/>
  <c r="Y54" i="19"/>
  <c r="Z54" i="19" s="1"/>
  <c r="Y56" i="19"/>
  <c r="Z56" i="19" s="1"/>
  <c r="Y58" i="19"/>
  <c r="Z58" i="19" s="1"/>
  <c r="Y60" i="19"/>
  <c r="Z60" i="19" s="1"/>
  <c r="Y62" i="19"/>
  <c r="Z62" i="19" s="1"/>
  <c r="Y64" i="19"/>
  <c r="Z64" i="19" s="1"/>
  <c r="Y66" i="19"/>
  <c r="Y68" i="19"/>
  <c r="Z68" i="19" s="1"/>
  <c r="Y70" i="19"/>
  <c r="Y72" i="19"/>
  <c r="Z72" i="19" s="1"/>
  <c r="Y74" i="19"/>
  <c r="Y76" i="19"/>
  <c r="Z76" i="19" s="1"/>
  <c r="Y78" i="19"/>
  <c r="Y80" i="19"/>
  <c r="Z80" i="19" s="1"/>
  <c r="Y82" i="19"/>
  <c r="Y84" i="19"/>
  <c r="Z84" i="19" s="1"/>
  <c r="Y86" i="19"/>
  <c r="Y88" i="19"/>
  <c r="Z88" i="19" s="1"/>
  <c r="Y90" i="19"/>
  <c r="Y92" i="19"/>
  <c r="Z92" i="19" s="1"/>
  <c r="Y94" i="19"/>
  <c r="Y96" i="19"/>
  <c r="Z96" i="19" s="1"/>
  <c r="Y98" i="19"/>
  <c r="Y100" i="19"/>
  <c r="Z100" i="19" s="1"/>
  <c r="Y102" i="19"/>
  <c r="Z102" i="19" s="1"/>
  <c r="Y104" i="19"/>
  <c r="Z104" i="19" s="1"/>
  <c r="Y106" i="19"/>
  <c r="Z106" i="19" s="1"/>
  <c r="Y108" i="19"/>
  <c r="Z108" i="19" s="1"/>
  <c r="Y110" i="19"/>
  <c r="Z110" i="19" s="1"/>
  <c r="Y112" i="19"/>
  <c r="Z112" i="19" s="1"/>
  <c r="Y114" i="19"/>
  <c r="Z114" i="19" s="1"/>
  <c r="Y116" i="19"/>
  <c r="Z116" i="19" s="1"/>
  <c r="Y118" i="19"/>
  <c r="Z118" i="19" s="1"/>
  <c r="Y120" i="19"/>
  <c r="Z120" i="19" s="1"/>
  <c r="Y122" i="19"/>
  <c r="Z122" i="19" s="1"/>
  <c r="Y124" i="19"/>
  <c r="Z124" i="19" s="1"/>
  <c r="Y126" i="19"/>
  <c r="Z126" i="19" s="1"/>
  <c r="Y128" i="19"/>
  <c r="Z128" i="19" s="1"/>
  <c r="Y130" i="19"/>
  <c r="Z130" i="19" s="1"/>
  <c r="Y132" i="19"/>
  <c r="Z132" i="19" s="1"/>
  <c r="Y134" i="19"/>
  <c r="Z134" i="19" s="1"/>
  <c r="Y136" i="19"/>
  <c r="Z136" i="19" s="1"/>
  <c r="Y138" i="19"/>
  <c r="Z138" i="19" s="1"/>
  <c r="Y140" i="19"/>
  <c r="Z140" i="19" s="1"/>
  <c r="Y142" i="19"/>
  <c r="Z142" i="19" s="1"/>
  <c r="Y144" i="19"/>
  <c r="Z144" i="19" s="1"/>
  <c r="Y146" i="19"/>
  <c r="Z146" i="19" s="1"/>
  <c r="Y148" i="19"/>
  <c r="Z148" i="19" s="1"/>
  <c r="Y150" i="19"/>
  <c r="Z150" i="19" s="1"/>
  <c r="Y152" i="19"/>
  <c r="Z152" i="19" s="1"/>
  <c r="Y154" i="19"/>
  <c r="Z154" i="19" s="1"/>
  <c r="Y156" i="19"/>
  <c r="Z156" i="19" s="1"/>
  <c r="Y158" i="19"/>
  <c r="Z158" i="19" s="1"/>
  <c r="Y160" i="19"/>
  <c r="Z160" i="19" s="1"/>
  <c r="Y162" i="19"/>
  <c r="Z162" i="19" s="1"/>
  <c r="Y164" i="19"/>
  <c r="Y166" i="19"/>
  <c r="Z166" i="19" s="1"/>
  <c r="Y168" i="19"/>
  <c r="Z168" i="19" s="1"/>
  <c r="Y170" i="19"/>
  <c r="Z170" i="19" s="1"/>
  <c r="Y172" i="19"/>
  <c r="Z172" i="19" s="1"/>
  <c r="Y174" i="19"/>
  <c r="Z174" i="19" s="1"/>
  <c r="Y176" i="19"/>
  <c r="Z176" i="19" s="1"/>
  <c r="Y178" i="19"/>
  <c r="Z178" i="19" s="1"/>
  <c r="Y180" i="19"/>
  <c r="Z180" i="19" s="1"/>
  <c r="Y182" i="19"/>
  <c r="Z182" i="19" s="1"/>
  <c r="Y184" i="19"/>
  <c r="Z184" i="19" s="1"/>
  <c r="Y186" i="19"/>
  <c r="Z186" i="19" s="1"/>
  <c r="Y188" i="19"/>
  <c r="Z188" i="19" s="1"/>
  <c r="Y190" i="19"/>
  <c r="Z190" i="19" s="1"/>
  <c r="Y192" i="19"/>
  <c r="Z192" i="19" s="1"/>
  <c r="Y194" i="19"/>
  <c r="Z194" i="19" s="1"/>
  <c r="Y196" i="19"/>
  <c r="Z196" i="19" s="1"/>
  <c r="Y198" i="19"/>
  <c r="Z198" i="19" s="1"/>
  <c r="Y200" i="19"/>
  <c r="Z200" i="19" s="1"/>
  <c r="Y202" i="19"/>
  <c r="Z202" i="19" s="1"/>
  <c r="Y204" i="19"/>
  <c r="Z204" i="19" s="1"/>
  <c r="Y206" i="19"/>
  <c r="Z206" i="19" s="1"/>
  <c r="Y208" i="19"/>
  <c r="Z208" i="19" s="1"/>
  <c r="Y210" i="19"/>
  <c r="Z210" i="19" s="1"/>
  <c r="Y212" i="19"/>
  <c r="Y214" i="19"/>
  <c r="Z214" i="19" s="1"/>
  <c r="Y216" i="19"/>
  <c r="Z216" i="19" s="1"/>
  <c r="Y218" i="19"/>
  <c r="Z218" i="19" s="1"/>
  <c r="Y220" i="19"/>
  <c r="Z220" i="19" s="1"/>
  <c r="Y222" i="19"/>
  <c r="Z222" i="19" s="1"/>
  <c r="Y224" i="19"/>
  <c r="Z224" i="19" s="1"/>
  <c r="Y226" i="19"/>
  <c r="Z226" i="19" s="1"/>
  <c r="Y228" i="19"/>
  <c r="Z228" i="19" s="1"/>
  <c r="Y230" i="19"/>
  <c r="Z230" i="19" s="1"/>
  <c r="Y232" i="19"/>
  <c r="Z232" i="19" s="1"/>
  <c r="Y234" i="19"/>
  <c r="Z234" i="19" s="1"/>
  <c r="Y236" i="19"/>
  <c r="Z236" i="19" s="1"/>
  <c r="Y238" i="19"/>
  <c r="Z238" i="19" s="1"/>
  <c r="Y240" i="19"/>
  <c r="Z240" i="19" s="1"/>
  <c r="Y242" i="19"/>
  <c r="Z242" i="19" s="1"/>
  <c r="Y244" i="19"/>
  <c r="Y246" i="19"/>
  <c r="Z246" i="19" s="1"/>
  <c r="Y248" i="19"/>
  <c r="Z248" i="19" s="1"/>
  <c r="Y250" i="19"/>
  <c r="Z250" i="19" s="1"/>
  <c r="Y252" i="19"/>
  <c r="Z252" i="19" s="1"/>
  <c r="Y254" i="19"/>
  <c r="Z254" i="19" s="1"/>
  <c r="Y256" i="19"/>
  <c r="Z256" i="19" s="1"/>
  <c r="Y258" i="19"/>
  <c r="Z258" i="19" s="1"/>
  <c r="Y260" i="19"/>
  <c r="Z260" i="19" s="1"/>
  <c r="Y262" i="19"/>
  <c r="Z262" i="19" s="1"/>
  <c r="Y264" i="19"/>
  <c r="Z264" i="19" s="1"/>
  <c r="Y266" i="19"/>
  <c r="Z266" i="19" s="1"/>
  <c r="Y268" i="19"/>
  <c r="Y270" i="19"/>
  <c r="Z270" i="19" s="1"/>
  <c r="Y272" i="19"/>
  <c r="Z272" i="19" s="1"/>
  <c r="Y274" i="19"/>
  <c r="Z274" i="19" s="1"/>
  <c r="Y276" i="19"/>
  <c r="Z276" i="19" s="1"/>
  <c r="Y278" i="19"/>
  <c r="Z278" i="19" s="1"/>
  <c r="Y280" i="19"/>
  <c r="Z280" i="19" s="1"/>
  <c r="Y282" i="19"/>
  <c r="Z282" i="19" s="1"/>
  <c r="Y284" i="19"/>
  <c r="Z284" i="19" s="1"/>
  <c r="Y286" i="19"/>
  <c r="Z286" i="19" s="1"/>
  <c r="Y288" i="19"/>
  <c r="Z288" i="19" s="1"/>
  <c r="Y290" i="19"/>
  <c r="Z290" i="19" s="1"/>
  <c r="Y292" i="19"/>
  <c r="Y294" i="19"/>
  <c r="Z294" i="19" s="1"/>
  <c r="Y296" i="19"/>
  <c r="Z296" i="19" s="1"/>
  <c r="Y298" i="19"/>
  <c r="Z298" i="19" s="1"/>
  <c r="Y300" i="19"/>
  <c r="Z300" i="19" s="1"/>
  <c r="Y302" i="19"/>
  <c r="Z302" i="19" s="1"/>
  <c r="Y304" i="19"/>
  <c r="Z304" i="19" s="1"/>
  <c r="Y306" i="19"/>
  <c r="Z306" i="19" s="1"/>
  <c r="Y308" i="19"/>
  <c r="Y310" i="19"/>
  <c r="Z310" i="19" s="1"/>
  <c r="Y312" i="19"/>
  <c r="Z312" i="19" s="1"/>
  <c r="Y314" i="19"/>
  <c r="Z314" i="19" s="1"/>
  <c r="Y316" i="19"/>
  <c r="Z316" i="19" s="1"/>
  <c r="Y318" i="19"/>
  <c r="Z318" i="19" s="1"/>
  <c r="Y320" i="19"/>
  <c r="Z320" i="19" s="1"/>
  <c r="Y322" i="19"/>
  <c r="Z322" i="19" s="1"/>
  <c r="Y324" i="19"/>
  <c r="Y326" i="19"/>
  <c r="Z326" i="19" s="1"/>
  <c r="Y328" i="19"/>
  <c r="Z328" i="19" s="1"/>
  <c r="Y330" i="19"/>
  <c r="Z330" i="19" s="1"/>
  <c r="Y332" i="19"/>
  <c r="Z332" i="19" s="1"/>
  <c r="Y334" i="19"/>
  <c r="Z334" i="19" s="1"/>
  <c r="Y336" i="19"/>
  <c r="Z336" i="19" s="1"/>
  <c r="Y338" i="19"/>
  <c r="Z338" i="19" s="1"/>
  <c r="Y340" i="19"/>
  <c r="Y342" i="19"/>
  <c r="Z342" i="19" s="1"/>
  <c r="Y344" i="19"/>
  <c r="Z344" i="19" s="1"/>
  <c r="Y346" i="19"/>
  <c r="Z346" i="19" s="1"/>
  <c r="Y348" i="19"/>
  <c r="Z348" i="19" s="1"/>
  <c r="Y350" i="19"/>
  <c r="Z350" i="19" s="1"/>
  <c r="Y352" i="19"/>
  <c r="Z352" i="19" s="1"/>
  <c r="Y354" i="19"/>
  <c r="Z354" i="19" s="1"/>
  <c r="Y356" i="19"/>
  <c r="Y358" i="19"/>
  <c r="Z358" i="19" s="1"/>
  <c r="Y360" i="19"/>
  <c r="Z360" i="19" s="1"/>
  <c r="Y362" i="19"/>
  <c r="Z362" i="19" s="1"/>
  <c r="Y364" i="19"/>
  <c r="Z364" i="19" s="1"/>
  <c r="Y366" i="19"/>
  <c r="Z366" i="19" s="1"/>
  <c r="Y368" i="19"/>
  <c r="Z368" i="19" s="1"/>
  <c r="Y370" i="19"/>
  <c r="Z370" i="19" s="1"/>
  <c r="Y372" i="19"/>
  <c r="Y374" i="19"/>
  <c r="Z374" i="19" s="1"/>
  <c r="Y376" i="19"/>
  <c r="Z376" i="19" s="1"/>
  <c r="Y378" i="19"/>
  <c r="Z378" i="19" s="1"/>
  <c r="Y380" i="19"/>
  <c r="Z380" i="19" s="1"/>
  <c r="Y382" i="19"/>
  <c r="Z382" i="19" s="1"/>
  <c r="Y384" i="19"/>
  <c r="Z384" i="19" s="1"/>
  <c r="Y386" i="19"/>
  <c r="Z386" i="19" s="1"/>
  <c r="Y388" i="19"/>
  <c r="Y390" i="19"/>
  <c r="Z390" i="19" s="1"/>
  <c r="Y392" i="19"/>
  <c r="Z392" i="19" s="1"/>
  <c r="Y394" i="19"/>
  <c r="Z394" i="19" s="1"/>
  <c r="Y396" i="19"/>
  <c r="Z396" i="19" s="1"/>
  <c r="Y398" i="19"/>
  <c r="Z398" i="19" s="1"/>
  <c r="Y400" i="19"/>
  <c r="Z400" i="19" s="1"/>
  <c r="Y402" i="19"/>
  <c r="Z402" i="19" s="1"/>
  <c r="Y404" i="19"/>
  <c r="Z404" i="19" s="1"/>
  <c r="Y406" i="19"/>
  <c r="Y408" i="19"/>
  <c r="Z408" i="19" s="1"/>
  <c r="Y410" i="19"/>
  <c r="Z410" i="19" s="1"/>
  <c r="Y412" i="19"/>
  <c r="Z412" i="19" s="1"/>
  <c r="Y414" i="19"/>
  <c r="Z414" i="19" s="1"/>
  <c r="Y416" i="19"/>
  <c r="Z416" i="19" s="1"/>
  <c r="Y418" i="19"/>
  <c r="Z418" i="19" s="1"/>
  <c r="Y420" i="19"/>
  <c r="Z420" i="19" s="1"/>
  <c r="Y422" i="19"/>
  <c r="Z422" i="19" s="1"/>
  <c r="Y424" i="19"/>
  <c r="Z424" i="19" s="1"/>
  <c r="Y426" i="19"/>
  <c r="Z426" i="19" s="1"/>
  <c r="Y428" i="19"/>
  <c r="Z428" i="19" s="1"/>
  <c r="Y430" i="19"/>
  <c r="Z430" i="19" s="1"/>
  <c r="Y432" i="19"/>
  <c r="Z432" i="19" s="1"/>
  <c r="Y434" i="19"/>
  <c r="Z434" i="19" s="1"/>
  <c r="Y436" i="19"/>
  <c r="Z436" i="19" s="1"/>
  <c r="Y438" i="19"/>
  <c r="Z438" i="19" s="1"/>
  <c r="Y440" i="19"/>
  <c r="Z440" i="19" s="1"/>
  <c r="Y442" i="19"/>
  <c r="Z442" i="19" s="1"/>
  <c r="Y444" i="19"/>
  <c r="Z444" i="19" s="1"/>
  <c r="Y446" i="19"/>
  <c r="Z446" i="19" s="1"/>
  <c r="Y448" i="19"/>
  <c r="Z448" i="19" s="1"/>
  <c r="Y450" i="19"/>
  <c r="Z450" i="19" s="1"/>
  <c r="Y452" i="19"/>
  <c r="Z452" i="19" s="1"/>
  <c r="Y454" i="19"/>
  <c r="Z454" i="19" s="1"/>
  <c r="Y456" i="19"/>
  <c r="Z456" i="19" s="1"/>
  <c r="Y458" i="19"/>
  <c r="Z458" i="19" s="1"/>
  <c r="Y460" i="19"/>
  <c r="Z460" i="19" s="1"/>
  <c r="Y462" i="19"/>
  <c r="Z462" i="19" s="1"/>
  <c r="Y464" i="19"/>
  <c r="Z464" i="19" s="1"/>
  <c r="Y466" i="19"/>
  <c r="Z466" i="19" s="1"/>
  <c r="Y468" i="19"/>
  <c r="Z468" i="19" s="1"/>
  <c r="Y470" i="19"/>
  <c r="Z470" i="19" s="1"/>
  <c r="Y472" i="19"/>
  <c r="Z472" i="19" s="1"/>
  <c r="Y474" i="19"/>
  <c r="Z474" i="19" s="1"/>
  <c r="Y476" i="19"/>
  <c r="Z476" i="19" s="1"/>
  <c r="Y478" i="19"/>
  <c r="Z478" i="19" s="1"/>
  <c r="Y480" i="19"/>
  <c r="Z480" i="19" s="1"/>
  <c r="Y482" i="19"/>
  <c r="Z482" i="19" s="1"/>
  <c r="Y484" i="19"/>
  <c r="Z484" i="19" s="1"/>
  <c r="Y486" i="19"/>
  <c r="Z486" i="19" s="1"/>
  <c r="Y488" i="19"/>
  <c r="Z488" i="19" s="1"/>
  <c r="Y490" i="19"/>
  <c r="Z490" i="19" s="1"/>
  <c r="Y492" i="19"/>
  <c r="Z492" i="19" s="1"/>
  <c r="Y494" i="19"/>
  <c r="Z494" i="19" s="1"/>
  <c r="Y496" i="19"/>
  <c r="Z496" i="19" s="1"/>
  <c r="Y498" i="19"/>
  <c r="Z498" i="19" s="1"/>
  <c r="Y500" i="19"/>
  <c r="Z500" i="19" s="1"/>
  <c r="Y4" i="19"/>
  <c r="Z4" i="19" s="1"/>
  <c r="Y6" i="19"/>
  <c r="Z6" i="19" s="1"/>
  <c r="Y8" i="19"/>
  <c r="Z8" i="19" s="1"/>
  <c r="Y10" i="19"/>
  <c r="Z10" i="19" s="1"/>
  <c r="Y12" i="19"/>
  <c r="Z12" i="19" s="1"/>
  <c r="Y14" i="19"/>
  <c r="Z14" i="19" s="1"/>
  <c r="Y16" i="19"/>
  <c r="Z16" i="19" s="1"/>
  <c r="Y18" i="19"/>
  <c r="Z18" i="19" s="1"/>
  <c r="Y20" i="19"/>
  <c r="Z20" i="19" s="1"/>
  <c r="Y22" i="19"/>
  <c r="Z22" i="19" s="1"/>
  <c r="Y24" i="19"/>
  <c r="Z24" i="19" s="1"/>
  <c r="Y191" i="19"/>
  <c r="Z191" i="19" s="1"/>
  <c r="Y193" i="19"/>
  <c r="Z193" i="19" s="1"/>
  <c r="Y195" i="19"/>
  <c r="Z195" i="19" s="1"/>
  <c r="Y197" i="19"/>
  <c r="Z197" i="19" s="1"/>
  <c r="Y199" i="19"/>
  <c r="Z199" i="19" s="1"/>
  <c r="Y201" i="19"/>
  <c r="Z201" i="19" s="1"/>
  <c r="Y203" i="19"/>
  <c r="Z203" i="19" s="1"/>
  <c r="Y205" i="19"/>
  <c r="Z205" i="19" s="1"/>
  <c r="Y207" i="19"/>
  <c r="Z207" i="19" s="1"/>
  <c r="Y209" i="19"/>
  <c r="Z209" i="19" s="1"/>
  <c r="Y211" i="19"/>
  <c r="Z211" i="19" s="1"/>
  <c r="Y213" i="19"/>
  <c r="Z213" i="19" s="1"/>
  <c r="Y215" i="19"/>
  <c r="Z215" i="19" s="1"/>
  <c r="Y217" i="19"/>
  <c r="Z217" i="19" s="1"/>
  <c r="Y219" i="19"/>
  <c r="Z219" i="19" s="1"/>
  <c r="Y221" i="19"/>
  <c r="Z221" i="19" s="1"/>
  <c r="Y223" i="19"/>
  <c r="Z223" i="19" s="1"/>
  <c r="Y225" i="19"/>
  <c r="Z225" i="19" s="1"/>
  <c r="Y227" i="19"/>
  <c r="Z227" i="19" s="1"/>
  <c r="Y229" i="19"/>
  <c r="Z229" i="19" s="1"/>
  <c r="Y231" i="19"/>
  <c r="Z231" i="19" s="1"/>
  <c r="Y233" i="19"/>
  <c r="Z233" i="19" s="1"/>
  <c r="Y235" i="19"/>
  <c r="Z235" i="19" s="1"/>
  <c r="Y237" i="19"/>
  <c r="Z237" i="19" s="1"/>
  <c r="Y239" i="19"/>
  <c r="Z239" i="19" s="1"/>
  <c r="Y241" i="19"/>
  <c r="Z241" i="19" s="1"/>
  <c r="Y243" i="19"/>
  <c r="Z243" i="19" s="1"/>
  <c r="Y245" i="19"/>
  <c r="Z245" i="19" s="1"/>
  <c r="Y247" i="19"/>
  <c r="Y249" i="19"/>
  <c r="Z249" i="19" s="1"/>
  <c r="Y251" i="19"/>
  <c r="Z251" i="19" s="1"/>
  <c r="Y253" i="19"/>
  <c r="Z253" i="19" s="1"/>
  <c r="Y255" i="19"/>
  <c r="Z255" i="19" s="1"/>
  <c r="Y257" i="19"/>
  <c r="Z257" i="19" s="1"/>
  <c r="Y259" i="19"/>
  <c r="Z259" i="19" s="1"/>
  <c r="Y261" i="19"/>
  <c r="Z261" i="19" s="1"/>
  <c r="Y263" i="19"/>
  <c r="Z263" i="19" s="1"/>
  <c r="Y265" i="19"/>
  <c r="Z265" i="19" s="1"/>
  <c r="Y267" i="19"/>
  <c r="Z267" i="19" s="1"/>
  <c r="Y269" i="19"/>
  <c r="Z269" i="19" s="1"/>
  <c r="Y271" i="19"/>
  <c r="Z271" i="19" s="1"/>
  <c r="Y273" i="19"/>
  <c r="Z273" i="19" s="1"/>
  <c r="Y275" i="19"/>
  <c r="Z275" i="19" s="1"/>
  <c r="Y277" i="19"/>
  <c r="Z277" i="19" s="1"/>
  <c r="Y279" i="19"/>
  <c r="Y281" i="19"/>
  <c r="Z281" i="19" s="1"/>
  <c r="Y283" i="19"/>
  <c r="Z283" i="19" s="1"/>
  <c r="Y285" i="19"/>
  <c r="Z285" i="19" s="1"/>
  <c r="Y287" i="19"/>
  <c r="Z287" i="19" s="1"/>
  <c r="Y289" i="19"/>
  <c r="Z289" i="19" s="1"/>
  <c r="Y291" i="19"/>
  <c r="Z291" i="19" s="1"/>
  <c r="Y293" i="19"/>
  <c r="Z293" i="19" s="1"/>
  <c r="Y295" i="19"/>
  <c r="Z295" i="19" s="1"/>
  <c r="Y297" i="19"/>
  <c r="Z297" i="19" s="1"/>
  <c r="Y299" i="19"/>
  <c r="Z299" i="19" s="1"/>
  <c r="Y301" i="19"/>
  <c r="Z301" i="19" s="1"/>
  <c r="Y303" i="19"/>
  <c r="Z303" i="19" s="1"/>
  <c r="Y305" i="19"/>
  <c r="Z305" i="19" s="1"/>
  <c r="Y307" i="19"/>
  <c r="Z307" i="19" s="1"/>
  <c r="Y309" i="19"/>
  <c r="Z309" i="19" s="1"/>
  <c r="Y311" i="19"/>
  <c r="Y313" i="19"/>
  <c r="Z313" i="19" s="1"/>
  <c r="Y315" i="19"/>
  <c r="Z315" i="19" s="1"/>
  <c r="Y317" i="19"/>
  <c r="Z317" i="19" s="1"/>
  <c r="Y319" i="19"/>
  <c r="Z319" i="19" s="1"/>
  <c r="Y321" i="19"/>
  <c r="Z321" i="19" s="1"/>
  <c r="Y323" i="19"/>
  <c r="Z323" i="19" s="1"/>
  <c r="Y325" i="19"/>
  <c r="Z325" i="19" s="1"/>
  <c r="Y327" i="19"/>
  <c r="Z327" i="19" s="1"/>
  <c r="Y329" i="19"/>
  <c r="Z329" i="19" s="1"/>
  <c r="Y331" i="19"/>
  <c r="Z331" i="19" s="1"/>
  <c r="Y333" i="19"/>
  <c r="Z333" i="19" s="1"/>
  <c r="Y335" i="19"/>
  <c r="Z335" i="19" s="1"/>
  <c r="Y337" i="19"/>
  <c r="Z337" i="19" s="1"/>
  <c r="Y339" i="19"/>
  <c r="Z339" i="19" s="1"/>
  <c r="Y341" i="19"/>
  <c r="Z341" i="19" s="1"/>
  <c r="Y343" i="19"/>
  <c r="Y345" i="19"/>
  <c r="Z345" i="19" s="1"/>
  <c r="Y347" i="19"/>
  <c r="Z347" i="19" s="1"/>
  <c r="Y349" i="19"/>
  <c r="Z349" i="19" s="1"/>
  <c r="Y351" i="19"/>
  <c r="Z351" i="19" s="1"/>
  <c r="Y353" i="19"/>
  <c r="Z353" i="19" s="1"/>
  <c r="Y355" i="19"/>
  <c r="Z355" i="19" s="1"/>
  <c r="Y357" i="19"/>
  <c r="Z357" i="19" s="1"/>
  <c r="Y359" i="19"/>
  <c r="Z359" i="19" s="1"/>
  <c r="Y361" i="19"/>
  <c r="Z361" i="19" s="1"/>
  <c r="Y363" i="19"/>
  <c r="Z363" i="19" s="1"/>
  <c r="Y365" i="19"/>
  <c r="Z365" i="19" s="1"/>
  <c r="Y367" i="19"/>
  <c r="Z367" i="19" s="1"/>
  <c r="Y369" i="19"/>
  <c r="Z369" i="19" s="1"/>
  <c r="Y371" i="19"/>
  <c r="Z371" i="19" s="1"/>
  <c r="Y373" i="19"/>
  <c r="Z373" i="19" s="1"/>
  <c r="Y375" i="19"/>
  <c r="Y377" i="19"/>
  <c r="Z377" i="19" s="1"/>
  <c r="Y379" i="19"/>
  <c r="Z379" i="19" s="1"/>
  <c r="Y381" i="19"/>
  <c r="Z381" i="19" s="1"/>
  <c r="Y383" i="19"/>
  <c r="Z383" i="19" s="1"/>
  <c r="Y385" i="19"/>
  <c r="Z385" i="19" s="1"/>
  <c r="Y387" i="19"/>
  <c r="Z387" i="19" s="1"/>
  <c r="Y389" i="19"/>
  <c r="Z389" i="19" s="1"/>
  <c r="Y391" i="19"/>
  <c r="Z391" i="19" s="1"/>
  <c r="Y393" i="19"/>
  <c r="Z393" i="19" s="1"/>
  <c r="Y395" i="19"/>
  <c r="Z395" i="19" s="1"/>
  <c r="Y397" i="19"/>
  <c r="Z397" i="19" s="1"/>
  <c r="Y399" i="19"/>
  <c r="Z399" i="19" s="1"/>
  <c r="Y401" i="19"/>
  <c r="Z401" i="19" s="1"/>
  <c r="Y403" i="19"/>
  <c r="Z403" i="19" s="1"/>
  <c r="Y405" i="19"/>
  <c r="Z405" i="19" s="1"/>
  <c r="Y407" i="19"/>
  <c r="Z407" i="19" s="1"/>
  <c r="Y409" i="19"/>
  <c r="Z409" i="19" s="1"/>
  <c r="Y411" i="19"/>
  <c r="Z411" i="19" s="1"/>
  <c r="Y413" i="19"/>
  <c r="Z413" i="19" s="1"/>
  <c r="Y415" i="19"/>
  <c r="Z415" i="19" s="1"/>
  <c r="Y417" i="19"/>
  <c r="Z417" i="19" s="1"/>
  <c r="Y419" i="19"/>
  <c r="Z419" i="19" s="1"/>
  <c r="Y421" i="19"/>
  <c r="Z421" i="19" s="1"/>
  <c r="Y423" i="19"/>
  <c r="Z423" i="19" s="1"/>
  <c r="Y425" i="19"/>
  <c r="Z425" i="19" s="1"/>
  <c r="Y427" i="19"/>
  <c r="Z427" i="19" s="1"/>
  <c r="Y429" i="19"/>
  <c r="Z429" i="19" s="1"/>
  <c r="Y431" i="19"/>
  <c r="Z431" i="19" s="1"/>
  <c r="Y433" i="19"/>
  <c r="Z433" i="19" s="1"/>
  <c r="Y435" i="19"/>
  <c r="Z435" i="19" s="1"/>
  <c r="Y437" i="19"/>
  <c r="Z437" i="19" s="1"/>
  <c r="Y439" i="19"/>
  <c r="Z439" i="19" s="1"/>
  <c r="Y441" i="19"/>
  <c r="Z441" i="19" s="1"/>
  <c r="Y443" i="19"/>
  <c r="Z443" i="19" s="1"/>
  <c r="Y445" i="19"/>
  <c r="Z445" i="19" s="1"/>
  <c r="Y447" i="19"/>
  <c r="Z447" i="19" s="1"/>
  <c r="Y449" i="19"/>
  <c r="Z449" i="19" s="1"/>
  <c r="Y451" i="19"/>
  <c r="Z451" i="19" s="1"/>
  <c r="Y453" i="19"/>
  <c r="Z453" i="19" s="1"/>
  <c r="Y455" i="19"/>
  <c r="Z455" i="19" s="1"/>
  <c r="Y457" i="19"/>
  <c r="Z457" i="19" s="1"/>
  <c r="Y459" i="19"/>
  <c r="Z459" i="19" s="1"/>
  <c r="Y461" i="19"/>
  <c r="Z461" i="19" s="1"/>
  <c r="Y463" i="19"/>
  <c r="Z463" i="19" s="1"/>
  <c r="Y465" i="19"/>
  <c r="Z465" i="19" s="1"/>
  <c r="Y467" i="19"/>
  <c r="Z467" i="19" s="1"/>
  <c r="Y469" i="19"/>
  <c r="Z469" i="19" s="1"/>
  <c r="Y471" i="19"/>
  <c r="Z471" i="19" s="1"/>
  <c r="Y473" i="19"/>
  <c r="Z473" i="19" s="1"/>
  <c r="Y475" i="19"/>
  <c r="Z475" i="19" s="1"/>
  <c r="Y477" i="19"/>
  <c r="Z477" i="19" s="1"/>
  <c r="Y479" i="19"/>
  <c r="Z479" i="19" s="1"/>
  <c r="Y481" i="19"/>
  <c r="Z481" i="19" s="1"/>
  <c r="Y483" i="19"/>
  <c r="Z483" i="19" s="1"/>
  <c r="Y485" i="19"/>
  <c r="Z485" i="19" s="1"/>
  <c r="Y487" i="19"/>
  <c r="Z487" i="19" s="1"/>
  <c r="Y489" i="19"/>
  <c r="Z489" i="19" s="1"/>
  <c r="Y491" i="19"/>
  <c r="Z491" i="19" s="1"/>
  <c r="Y493" i="19"/>
  <c r="Z493" i="19" s="1"/>
  <c r="Y495" i="19"/>
  <c r="Z495" i="19" s="1"/>
  <c r="Y497" i="19"/>
  <c r="Z497" i="19" s="1"/>
  <c r="Y499" i="19"/>
  <c r="Z499" i="19" s="1"/>
  <c r="Y3" i="19"/>
  <c r="Z3" i="19" s="1"/>
  <c r="Y5" i="19"/>
  <c r="Z5" i="19" s="1"/>
  <c r="Y7" i="19"/>
  <c r="Z7" i="19" s="1"/>
  <c r="Y9" i="19"/>
  <c r="Z9" i="19" s="1"/>
  <c r="Y11" i="19"/>
  <c r="Z11" i="19" s="1"/>
  <c r="Y13" i="19"/>
  <c r="Z13" i="19" s="1"/>
  <c r="Y15" i="19"/>
  <c r="Z15" i="19" s="1"/>
  <c r="Y17" i="19"/>
  <c r="Z17" i="19" s="1"/>
  <c r="Y19" i="19"/>
  <c r="Z19" i="19" s="1"/>
  <c r="Y21" i="19"/>
  <c r="Z21" i="19" s="1"/>
  <c r="Y23" i="19"/>
  <c r="Z23" i="19" s="1"/>
  <c r="Y2" i="19"/>
  <c r="Z2" i="19" s="1"/>
  <c r="M3" i="28"/>
  <c r="N1" i="28"/>
  <c r="M6" i="28"/>
  <c r="M8" i="28"/>
  <c r="M10" i="28"/>
  <c r="M12" i="28"/>
  <c r="M14" i="28"/>
  <c r="M16" i="28"/>
  <c r="M18" i="28"/>
  <c r="M20" i="28"/>
  <c r="M22" i="28"/>
  <c r="M24" i="28"/>
  <c r="M26" i="28"/>
  <c r="M28" i="28"/>
  <c r="M30" i="28"/>
  <c r="M32" i="28"/>
  <c r="M34" i="28"/>
  <c r="M36" i="28"/>
  <c r="M38" i="28"/>
  <c r="M40" i="28"/>
  <c r="M42" i="28"/>
  <c r="M44" i="28"/>
  <c r="M46" i="28"/>
  <c r="M48" i="28"/>
  <c r="M50" i="28"/>
  <c r="M52" i="28"/>
  <c r="M54" i="28"/>
  <c r="M56" i="28"/>
  <c r="M58" i="28"/>
  <c r="M60" i="28"/>
  <c r="M62" i="28"/>
  <c r="M64" i="28"/>
  <c r="M66" i="28"/>
  <c r="M68" i="28"/>
  <c r="M70" i="28"/>
  <c r="M72" i="28"/>
  <c r="M74" i="28"/>
  <c r="M76" i="28"/>
  <c r="M78" i="28"/>
  <c r="M80" i="28"/>
  <c r="M82" i="28"/>
  <c r="M84" i="28"/>
  <c r="M86" i="28"/>
  <c r="M88" i="28"/>
  <c r="M90" i="28"/>
  <c r="M92" i="28"/>
  <c r="M94" i="28"/>
  <c r="M96" i="28"/>
  <c r="M98" i="28"/>
  <c r="M100" i="28"/>
  <c r="M102" i="28"/>
  <c r="M104" i="28"/>
  <c r="M106" i="28"/>
  <c r="M108" i="28"/>
  <c r="M110" i="28"/>
  <c r="M112" i="28"/>
  <c r="M114" i="28"/>
  <c r="M116" i="28"/>
  <c r="M118" i="28"/>
  <c r="M120" i="28"/>
  <c r="M122" i="28"/>
  <c r="M124" i="28"/>
  <c r="M126" i="28"/>
  <c r="M128" i="28"/>
  <c r="M130" i="28"/>
  <c r="M132" i="28"/>
  <c r="M134" i="28"/>
  <c r="M136" i="28"/>
  <c r="M138" i="28"/>
  <c r="M140" i="28"/>
  <c r="M142" i="28"/>
  <c r="M144" i="28"/>
  <c r="M146" i="28"/>
  <c r="M148" i="28"/>
  <c r="M150" i="28"/>
  <c r="M152" i="28"/>
  <c r="M154" i="28"/>
  <c r="M156" i="28"/>
  <c r="M158" i="28"/>
  <c r="M160" i="28"/>
  <c r="M162" i="28"/>
  <c r="M164" i="28"/>
  <c r="M166" i="28"/>
  <c r="M168" i="28"/>
  <c r="M170" i="28"/>
  <c r="M172" i="28"/>
  <c r="M174" i="28"/>
  <c r="M176" i="28"/>
  <c r="M178" i="28"/>
  <c r="M180" i="28"/>
  <c r="M182" i="28"/>
  <c r="M184" i="28"/>
  <c r="M186" i="28"/>
  <c r="M188" i="28"/>
  <c r="M190" i="28"/>
  <c r="M192" i="28"/>
  <c r="M194" i="28"/>
  <c r="M196" i="28"/>
  <c r="M198" i="28"/>
  <c r="M200" i="28"/>
  <c r="M202" i="28"/>
  <c r="M204" i="28"/>
  <c r="M206" i="28"/>
  <c r="M208" i="28"/>
  <c r="M210" i="28"/>
  <c r="M212" i="28"/>
  <c r="M214" i="28"/>
  <c r="M216" i="28"/>
  <c r="M218" i="28"/>
  <c r="M220" i="28"/>
  <c r="M222" i="28"/>
  <c r="M224" i="28"/>
  <c r="M226" i="28"/>
  <c r="M228" i="28"/>
  <c r="M230" i="28"/>
  <c r="M232" i="28"/>
  <c r="M234" i="28"/>
  <c r="M236" i="28"/>
  <c r="M238" i="28"/>
  <c r="M240" i="28"/>
  <c r="M242" i="28"/>
  <c r="M244" i="28"/>
  <c r="M246" i="28"/>
  <c r="M248" i="28"/>
  <c r="M250" i="28"/>
  <c r="M252" i="28"/>
  <c r="M254" i="28"/>
  <c r="M256" i="28"/>
  <c r="M258" i="28"/>
  <c r="M260" i="28"/>
  <c r="M262" i="28"/>
  <c r="M264" i="28"/>
  <c r="M266" i="28"/>
  <c r="M268" i="28"/>
  <c r="M270" i="28"/>
  <c r="M272" i="28"/>
  <c r="M274" i="28"/>
  <c r="M276" i="28"/>
  <c r="M278" i="28"/>
  <c r="M280" i="28"/>
  <c r="M282" i="28"/>
  <c r="M284" i="28"/>
  <c r="M286" i="28"/>
  <c r="M288" i="28"/>
  <c r="M290" i="28"/>
  <c r="M292" i="28"/>
  <c r="M294" i="28"/>
  <c r="M296" i="28"/>
  <c r="M298" i="28"/>
  <c r="M300" i="28"/>
  <c r="M302" i="28"/>
  <c r="M304" i="28"/>
  <c r="M306" i="28"/>
  <c r="M308" i="28"/>
  <c r="M310" i="28"/>
  <c r="M312" i="28"/>
  <c r="M314" i="28"/>
  <c r="M316" i="28"/>
  <c r="M318" i="28"/>
  <c r="M320" i="28"/>
  <c r="M322" i="28"/>
  <c r="M324" i="28"/>
  <c r="M326" i="28"/>
  <c r="M328" i="28"/>
  <c r="M330" i="28"/>
  <c r="M332" i="28"/>
  <c r="M334" i="28"/>
  <c r="M336" i="28"/>
  <c r="M338" i="28"/>
  <c r="M340" i="28"/>
  <c r="M342" i="28"/>
  <c r="M344" i="28"/>
  <c r="M346" i="28"/>
  <c r="M348" i="28"/>
  <c r="M350" i="28"/>
  <c r="M352" i="28"/>
  <c r="M354" i="28"/>
  <c r="M356" i="28"/>
  <c r="M358" i="28"/>
  <c r="M360" i="28"/>
  <c r="M362" i="28"/>
  <c r="M364" i="28"/>
  <c r="M366" i="28"/>
  <c r="M368" i="28"/>
  <c r="M370" i="28"/>
  <c r="M372" i="28"/>
  <c r="M374" i="28"/>
  <c r="M376" i="28"/>
  <c r="M378" i="28"/>
  <c r="M380" i="28"/>
  <c r="M382" i="28"/>
  <c r="M384" i="28"/>
  <c r="M386" i="28"/>
  <c r="M388" i="28"/>
  <c r="M390" i="28"/>
  <c r="M392" i="28"/>
  <c r="M394" i="28"/>
  <c r="M396" i="28"/>
  <c r="M398" i="28"/>
  <c r="M400" i="28"/>
  <c r="M402" i="28"/>
  <c r="M404" i="28"/>
  <c r="M406" i="28"/>
  <c r="M408" i="28"/>
  <c r="M410" i="28"/>
  <c r="M412" i="28"/>
  <c r="M414" i="28"/>
  <c r="M416" i="28"/>
  <c r="M418" i="28"/>
  <c r="M420" i="28"/>
  <c r="M422" i="28"/>
  <c r="M424" i="28"/>
  <c r="M426" i="28"/>
  <c r="M428" i="28"/>
  <c r="M430" i="28"/>
  <c r="M432" i="28"/>
  <c r="M434" i="28"/>
  <c r="M436" i="28"/>
  <c r="M438" i="28"/>
  <c r="M440" i="28"/>
  <c r="M442" i="28"/>
  <c r="M444" i="28"/>
  <c r="M446" i="28"/>
  <c r="M448" i="28"/>
  <c r="M450" i="28"/>
  <c r="M452" i="28"/>
  <c r="M454" i="28"/>
  <c r="M456" i="28"/>
  <c r="M458" i="28"/>
  <c r="M460" i="28"/>
  <c r="M462" i="28"/>
  <c r="M464" i="28"/>
  <c r="M466" i="28"/>
  <c r="M468" i="28"/>
  <c r="M470" i="28"/>
  <c r="M472" i="28"/>
  <c r="M474" i="28"/>
  <c r="M476" i="28"/>
  <c r="M478" i="28"/>
  <c r="M480" i="28"/>
  <c r="M482" i="28"/>
  <c r="M484" i="28"/>
  <c r="M486" i="28"/>
  <c r="M488" i="28"/>
  <c r="M490" i="28"/>
  <c r="M492" i="28"/>
  <c r="M494" i="28"/>
  <c r="M496" i="28"/>
  <c r="M498" i="28"/>
  <c r="M500" i="28"/>
  <c r="M2" i="28"/>
  <c r="M4" i="28"/>
  <c r="M5" i="28"/>
  <c r="M7" i="28"/>
  <c r="M9" i="28"/>
  <c r="M11" i="28"/>
  <c r="M13" i="28"/>
  <c r="M15" i="28"/>
  <c r="M17" i="28"/>
  <c r="M19" i="28"/>
  <c r="M21" i="28"/>
  <c r="M23" i="28"/>
  <c r="M25" i="28"/>
  <c r="M27" i="28"/>
  <c r="M29" i="28"/>
  <c r="M31" i="28"/>
  <c r="M33" i="28"/>
  <c r="M35" i="28"/>
  <c r="M37" i="28"/>
  <c r="M39" i="28"/>
  <c r="M41" i="28"/>
  <c r="M43" i="28"/>
  <c r="M45" i="28"/>
  <c r="M47" i="28"/>
  <c r="M49" i="28"/>
  <c r="M51" i="28"/>
  <c r="M53" i="28"/>
  <c r="M55" i="28"/>
  <c r="M57" i="28"/>
  <c r="M59" i="28"/>
  <c r="M61" i="28"/>
  <c r="M63" i="28"/>
  <c r="M65" i="28"/>
  <c r="M67" i="28"/>
  <c r="M69" i="28"/>
  <c r="M71" i="28"/>
  <c r="M73" i="28"/>
  <c r="M75" i="28"/>
  <c r="M77" i="28"/>
  <c r="M79" i="28"/>
  <c r="M81" i="28"/>
  <c r="M83" i="28"/>
  <c r="M85" i="28"/>
  <c r="M87" i="28"/>
  <c r="M89" i="28"/>
  <c r="M91" i="28"/>
  <c r="M93" i="28"/>
  <c r="M95" i="28"/>
  <c r="M97" i="28"/>
  <c r="M99" i="28"/>
  <c r="M101" i="28"/>
  <c r="M103" i="28"/>
  <c r="M105" i="28"/>
  <c r="M107" i="28"/>
  <c r="M109" i="28"/>
  <c r="M111" i="28"/>
  <c r="M113" i="28"/>
  <c r="M115" i="28"/>
  <c r="M117" i="28"/>
  <c r="M119" i="28"/>
  <c r="M121" i="28"/>
  <c r="M123" i="28"/>
  <c r="M125" i="28"/>
  <c r="M127" i="28"/>
  <c r="M129" i="28"/>
  <c r="M131" i="28"/>
  <c r="M133" i="28"/>
  <c r="M135" i="28"/>
  <c r="M137" i="28"/>
  <c r="M139" i="28"/>
  <c r="M141" i="28"/>
  <c r="M143" i="28"/>
  <c r="M145" i="28"/>
  <c r="M147" i="28"/>
  <c r="M149" i="28"/>
  <c r="M151" i="28"/>
  <c r="M153" i="28"/>
  <c r="M155" i="28"/>
  <c r="M157" i="28"/>
  <c r="M159" i="28"/>
  <c r="M161" i="28"/>
  <c r="M163" i="28"/>
  <c r="M165" i="28"/>
  <c r="M167" i="28"/>
  <c r="M169" i="28"/>
  <c r="M171" i="28"/>
  <c r="M173" i="28"/>
  <c r="M175" i="28"/>
  <c r="M177" i="28"/>
  <c r="M179" i="28"/>
  <c r="M181" i="28"/>
  <c r="M183" i="28"/>
  <c r="M185" i="28"/>
  <c r="M187" i="28"/>
  <c r="M189" i="28"/>
  <c r="M191" i="28"/>
  <c r="M193" i="28"/>
  <c r="M195" i="28"/>
  <c r="M197" i="28"/>
  <c r="M199" i="28"/>
  <c r="M201" i="28"/>
  <c r="M203" i="28"/>
  <c r="M205" i="28"/>
  <c r="M207" i="28"/>
  <c r="M209" i="28"/>
  <c r="M211" i="28"/>
  <c r="M213" i="28"/>
  <c r="M215" i="28"/>
  <c r="M217" i="28"/>
  <c r="M219" i="28"/>
  <c r="M221" i="28"/>
  <c r="M223" i="28"/>
  <c r="M225" i="28"/>
  <c r="M227" i="28"/>
  <c r="M229" i="28"/>
  <c r="M231" i="28"/>
  <c r="M233" i="28"/>
  <c r="M235" i="28"/>
  <c r="M237" i="28"/>
  <c r="M239" i="28"/>
  <c r="M241" i="28"/>
  <c r="M243" i="28"/>
  <c r="M245" i="28"/>
  <c r="M247" i="28"/>
  <c r="M249" i="28"/>
  <c r="M251" i="28"/>
  <c r="M253" i="28"/>
  <c r="M255" i="28"/>
  <c r="M257" i="28"/>
  <c r="M259" i="28"/>
  <c r="M261" i="28"/>
  <c r="M263" i="28"/>
  <c r="M265" i="28"/>
  <c r="M267" i="28"/>
  <c r="M269" i="28"/>
  <c r="M271" i="28"/>
  <c r="M273" i="28"/>
  <c r="M275" i="28"/>
  <c r="M277" i="28"/>
  <c r="M279" i="28"/>
  <c r="M281" i="28"/>
  <c r="M283" i="28"/>
  <c r="M285" i="28"/>
  <c r="M287" i="28"/>
  <c r="M289" i="28"/>
  <c r="M291" i="28"/>
  <c r="M293" i="28"/>
  <c r="M295" i="28"/>
  <c r="M297" i="28"/>
  <c r="M299" i="28"/>
  <c r="M301" i="28"/>
  <c r="M303" i="28"/>
  <c r="M305" i="28"/>
  <c r="M307" i="28"/>
  <c r="M309" i="28"/>
  <c r="M311" i="28"/>
  <c r="M313" i="28"/>
  <c r="M315" i="28"/>
  <c r="M317" i="28"/>
  <c r="M319" i="28"/>
  <c r="M321" i="28"/>
  <c r="M323" i="28"/>
  <c r="M325" i="28"/>
  <c r="M327" i="28"/>
  <c r="M329" i="28"/>
  <c r="M331" i="28"/>
  <c r="M333" i="28"/>
  <c r="M335" i="28"/>
  <c r="M337" i="28"/>
  <c r="M339" i="28"/>
  <c r="M341" i="28"/>
  <c r="M343" i="28"/>
  <c r="M345" i="28"/>
  <c r="M347" i="28"/>
  <c r="M349" i="28"/>
  <c r="M351" i="28"/>
  <c r="M353" i="28"/>
  <c r="M355" i="28"/>
  <c r="M357" i="28"/>
  <c r="M359" i="28"/>
  <c r="M361" i="28"/>
  <c r="M363" i="28"/>
  <c r="M365" i="28"/>
  <c r="M367" i="28"/>
  <c r="M369" i="28"/>
  <c r="M371" i="28"/>
  <c r="M373" i="28"/>
  <c r="M375" i="28"/>
  <c r="M377" i="28"/>
  <c r="M379" i="28"/>
  <c r="M381" i="28"/>
  <c r="M383" i="28"/>
  <c r="M385" i="28"/>
  <c r="M387" i="28"/>
  <c r="M389" i="28"/>
  <c r="M391" i="28"/>
  <c r="M393" i="28"/>
  <c r="M395" i="28"/>
  <c r="M397" i="28"/>
  <c r="M399" i="28"/>
  <c r="M401" i="28"/>
  <c r="M403" i="28"/>
  <c r="M405" i="28"/>
  <c r="M407" i="28"/>
  <c r="M409" i="28"/>
  <c r="M411" i="28"/>
  <c r="M413" i="28"/>
  <c r="M415" i="28"/>
  <c r="M417" i="28"/>
  <c r="M419" i="28"/>
  <c r="M421" i="28"/>
  <c r="M423" i="28"/>
  <c r="M425" i="28"/>
  <c r="M427" i="28"/>
  <c r="M429" i="28"/>
  <c r="M431" i="28"/>
  <c r="M433" i="28"/>
  <c r="M435" i="28"/>
  <c r="M437" i="28"/>
  <c r="M439" i="28"/>
  <c r="M441" i="28"/>
  <c r="M443" i="28"/>
  <c r="M445" i="28"/>
  <c r="M447" i="28"/>
  <c r="M449" i="28"/>
  <c r="M451" i="28"/>
  <c r="M453" i="28"/>
  <c r="M455" i="28"/>
  <c r="M457" i="28"/>
  <c r="M459" i="28"/>
  <c r="M461" i="28"/>
  <c r="M463" i="28"/>
  <c r="M465" i="28"/>
  <c r="M467" i="28"/>
  <c r="M469" i="28"/>
  <c r="M471" i="28"/>
  <c r="M473" i="28"/>
  <c r="M475" i="28"/>
  <c r="M477" i="28"/>
  <c r="M479" i="28"/>
  <c r="M481" i="28"/>
  <c r="M483" i="28"/>
  <c r="M485" i="28"/>
  <c r="M487" i="28"/>
  <c r="M489" i="28"/>
  <c r="M491" i="28"/>
  <c r="M493" i="28"/>
  <c r="M495" i="28"/>
  <c r="M497" i="28"/>
  <c r="M499" i="28"/>
  <c r="AI9" i="23"/>
  <c r="AG10" i="23"/>
  <c r="AI10" i="23" s="1"/>
  <c r="Z4" i="22"/>
  <c r="AE4" i="22" s="1"/>
  <c r="D4" i="27" s="1"/>
  <c r="AA4" i="22"/>
  <c r="AF4" i="22" s="1"/>
  <c r="B4" i="27" s="1"/>
  <c r="AB4" i="22"/>
  <c r="AG4" i="22" s="1"/>
  <c r="E4" i="27" s="1"/>
  <c r="AC4" i="22"/>
  <c r="AH4" i="22" s="1"/>
  <c r="C4" i="27" s="1"/>
  <c r="Y4" i="22"/>
  <c r="AD4" i="22" s="1"/>
  <c r="F4" i="27" s="1"/>
  <c r="Q4" i="22"/>
  <c r="N5" i="22" s="1"/>
  <c r="P4" i="22"/>
  <c r="R4" i="22"/>
  <c r="R8" i="17"/>
  <c r="R6" i="17"/>
  <c r="R7" i="17"/>
  <c r="R331" i="17"/>
  <c r="R329" i="17"/>
  <c r="R327" i="17"/>
  <c r="R325" i="17"/>
  <c r="R323" i="17"/>
  <c r="R321" i="17"/>
  <c r="R319" i="17"/>
  <c r="R317" i="17"/>
  <c r="R315" i="17"/>
  <c r="R313" i="17"/>
  <c r="R311" i="17"/>
  <c r="R309" i="17"/>
  <c r="R307" i="17"/>
  <c r="R305" i="17"/>
  <c r="R303" i="17"/>
  <c r="R301" i="17"/>
  <c r="R299" i="17"/>
  <c r="R297" i="17"/>
  <c r="R295" i="17"/>
  <c r="R98" i="17"/>
  <c r="R96" i="17"/>
  <c r="R94" i="17"/>
  <c r="R92" i="17"/>
  <c r="R90" i="17"/>
  <c r="R88" i="17"/>
  <c r="R86" i="17"/>
  <c r="R84" i="17"/>
  <c r="R82" i="17"/>
  <c r="R80" i="17"/>
  <c r="R78" i="17"/>
  <c r="R76" i="17"/>
  <c r="R74" i="17"/>
  <c r="R72" i="17"/>
  <c r="R70" i="17"/>
  <c r="R68" i="17"/>
  <c r="R66" i="17"/>
  <c r="R64" i="17"/>
  <c r="R62" i="17"/>
  <c r="R60" i="17"/>
  <c r="R58" i="17"/>
  <c r="R56" i="17"/>
  <c r="R54" i="17"/>
  <c r="R52" i="17"/>
  <c r="R50" i="17"/>
  <c r="R48" i="17"/>
  <c r="R46" i="17"/>
  <c r="R44" i="17"/>
  <c r="R42" i="17"/>
  <c r="R40" i="17"/>
  <c r="R38" i="17"/>
  <c r="R36" i="17"/>
  <c r="R34" i="17"/>
  <c r="R32" i="17"/>
  <c r="R30" i="17"/>
  <c r="R28" i="17"/>
  <c r="R480" i="17"/>
  <c r="R478" i="17"/>
  <c r="R476" i="17"/>
  <c r="R474" i="17"/>
  <c r="R472" i="17"/>
  <c r="R470" i="17"/>
  <c r="R468" i="17"/>
  <c r="R466" i="17"/>
  <c r="R464" i="17"/>
  <c r="R462" i="17"/>
  <c r="R460" i="17"/>
  <c r="R458" i="17"/>
  <c r="R456" i="17"/>
  <c r="R454" i="17"/>
  <c r="R452" i="17"/>
  <c r="R450" i="17"/>
  <c r="R448" i="17"/>
  <c r="R446" i="17"/>
  <c r="R444" i="17"/>
  <c r="R442" i="17"/>
  <c r="R440" i="17"/>
  <c r="R438" i="17"/>
  <c r="R436" i="17"/>
  <c r="R434" i="17"/>
  <c r="R432" i="17"/>
  <c r="R430" i="17"/>
  <c r="R428" i="17"/>
  <c r="R426" i="17"/>
  <c r="R424" i="17"/>
  <c r="R422" i="17"/>
  <c r="R420" i="17"/>
  <c r="R174" i="17"/>
  <c r="R172" i="17"/>
  <c r="R170" i="17"/>
  <c r="R168" i="17"/>
  <c r="R166" i="17"/>
  <c r="R164" i="17"/>
  <c r="R162" i="17"/>
  <c r="R160" i="17"/>
  <c r="R158" i="17"/>
  <c r="R156" i="17"/>
  <c r="R154" i="17"/>
  <c r="R152" i="17"/>
  <c r="R150" i="17"/>
  <c r="R148" i="17"/>
  <c r="R146" i="17"/>
  <c r="R144" i="17"/>
  <c r="R142" i="17"/>
  <c r="R140" i="17"/>
  <c r="R138" i="17"/>
  <c r="R136" i="17"/>
  <c r="R134" i="17"/>
  <c r="R132" i="17"/>
  <c r="R130" i="17"/>
  <c r="R128" i="17"/>
  <c r="R126" i="17"/>
  <c r="R124" i="17"/>
  <c r="R122" i="17"/>
  <c r="R120" i="17"/>
  <c r="R118" i="17"/>
  <c r="R116" i="17"/>
  <c r="R114" i="17"/>
  <c r="R112" i="17"/>
  <c r="R110" i="17"/>
  <c r="R108" i="17"/>
  <c r="R106" i="17"/>
  <c r="R104" i="17"/>
  <c r="R102" i="17"/>
  <c r="R100" i="17"/>
  <c r="R26" i="17"/>
  <c r="R24" i="17"/>
  <c r="R22" i="17"/>
  <c r="R20" i="17"/>
  <c r="R18" i="17"/>
  <c r="R16" i="17"/>
  <c r="R14" i="17"/>
  <c r="R12" i="17"/>
  <c r="R10" i="17"/>
  <c r="R499" i="17"/>
  <c r="R497" i="17"/>
  <c r="R495" i="17"/>
  <c r="R493" i="17"/>
  <c r="R491" i="17"/>
  <c r="R489" i="17"/>
  <c r="R487" i="17"/>
  <c r="R485" i="17"/>
  <c r="R483" i="17"/>
  <c r="R481" i="17"/>
  <c r="R418" i="17"/>
  <c r="R416" i="17"/>
  <c r="R414" i="17"/>
  <c r="R412" i="17"/>
  <c r="R410" i="17"/>
  <c r="R408" i="17"/>
  <c r="R406" i="17"/>
  <c r="R404" i="17"/>
  <c r="R402" i="17"/>
  <c r="R400" i="17"/>
  <c r="R398" i="17"/>
  <c r="R396" i="17"/>
  <c r="R394" i="17"/>
  <c r="R392" i="17"/>
  <c r="R390" i="17"/>
  <c r="R388" i="17"/>
  <c r="R386" i="17"/>
  <c r="R384" i="17"/>
  <c r="R382" i="17"/>
  <c r="R380" i="17"/>
  <c r="R378" i="17"/>
  <c r="R376" i="17"/>
  <c r="R374" i="17"/>
  <c r="R372" i="17"/>
  <c r="R370" i="17"/>
  <c r="R368" i="17"/>
  <c r="R366" i="17"/>
  <c r="R364" i="17"/>
  <c r="R362" i="17"/>
  <c r="R360" i="17"/>
  <c r="R358" i="17"/>
  <c r="R356" i="17"/>
  <c r="R354" i="17"/>
  <c r="R352" i="17"/>
  <c r="R350" i="17"/>
  <c r="R348" i="17"/>
  <c r="R346" i="17"/>
  <c r="R344" i="17"/>
  <c r="R342" i="17"/>
  <c r="R340" i="17"/>
  <c r="R338" i="17"/>
  <c r="R336" i="17"/>
  <c r="R334" i="17"/>
  <c r="R4" i="17"/>
  <c r="R294" i="17"/>
  <c r="R292" i="17"/>
  <c r="R290" i="17"/>
  <c r="R5" i="17"/>
  <c r="R3" i="17"/>
  <c r="R293" i="17"/>
  <c r="R291" i="17"/>
  <c r="R288" i="17"/>
  <c r="R286" i="17"/>
  <c r="R284" i="17"/>
  <c r="R282" i="17"/>
  <c r="R280" i="17"/>
  <c r="R278" i="17"/>
  <c r="R276" i="17"/>
  <c r="R274" i="17"/>
  <c r="R272" i="17"/>
  <c r="R270" i="17"/>
  <c r="R268" i="17"/>
  <c r="R266" i="17"/>
  <c r="R264" i="17"/>
  <c r="R262" i="17"/>
  <c r="R260" i="17"/>
  <c r="R258" i="17"/>
  <c r="R256" i="17"/>
  <c r="R254" i="17"/>
  <c r="R252" i="17"/>
  <c r="R250" i="17"/>
  <c r="R248" i="17"/>
  <c r="R246" i="17"/>
  <c r="R244" i="17"/>
  <c r="R242" i="17"/>
  <c r="R240" i="17"/>
  <c r="R238" i="17"/>
  <c r="R236" i="17"/>
  <c r="R234" i="17"/>
  <c r="R232" i="17"/>
  <c r="R230" i="17"/>
  <c r="R228" i="17"/>
  <c r="R226" i="17"/>
  <c r="R224" i="17"/>
  <c r="R222" i="17"/>
  <c r="R220" i="17"/>
  <c r="R218" i="17"/>
  <c r="R216" i="17"/>
  <c r="R214" i="17"/>
  <c r="R212" i="17"/>
  <c r="R210" i="17"/>
  <c r="R208" i="17"/>
  <c r="R206" i="17"/>
  <c r="R204" i="17"/>
  <c r="R202" i="17"/>
  <c r="R200" i="17"/>
  <c r="R198" i="17"/>
  <c r="R196" i="17"/>
  <c r="R194" i="17"/>
  <c r="R192" i="17"/>
  <c r="R190" i="17"/>
  <c r="R188" i="17"/>
  <c r="R186" i="17"/>
  <c r="R184" i="17"/>
  <c r="R182" i="17"/>
  <c r="R180" i="17"/>
  <c r="R178" i="17"/>
  <c r="R176" i="17"/>
  <c r="R479" i="17"/>
  <c r="R477" i="17"/>
  <c r="R475" i="17"/>
  <c r="R473" i="17"/>
  <c r="R471" i="17"/>
  <c r="R469" i="17"/>
  <c r="R467" i="17"/>
  <c r="R465" i="17"/>
  <c r="R463" i="17"/>
  <c r="R461" i="17"/>
  <c r="R459" i="17"/>
  <c r="R457" i="17"/>
  <c r="R455" i="17"/>
  <c r="R453" i="17"/>
  <c r="R451" i="17"/>
  <c r="R449" i="17"/>
  <c r="R447" i="17"/>
  <c r="R445" i="17"/>
  <c r="R443" i="17"/>
  <c r="R441" i="17"/>
  <c r="R439" i="17"/>
  <c r="R437" i="17"/>
  <c r="R435" i="17"/>
  <c r="R433" i="17"/>
  <c r="R431" i="17"/>
  <c r="R429" i="17"/>
  <c r="R427" i="17"/>
  <c r="R425" i="17"/>
  <c r="R423" i="17"/>
  <c r="R421" i="17"/>
  <c r="R419" i="17"/>
  <c r="R417" i="17"/>
  <c r="R415" i="17"/>
  <c r="R413" i="17"/>
  <c r="R411" i="17"/>
  <c r="R409" i="17"/>
  <c r="R407" i="17"/>
  <c r="R405" i="17"/>
  <c r="R403" i="17"/>
  <c r="R401" i="17"/>
  <c r="R399" i="17"/>
  <c r="R397" i="17"/>
  <c r="R395" i="17"/>
  <c r="R393" i="17"/>
  <c r="R391" i="17"/>
  <c r="R389" i="17"/>
  <c r="R387" i="17"/>
  <c r="R385" i="17"/>
  <c r="R383" i="17"/>
  <c r="R381" i="17"/>
  <c r="R379" i="17"/>
  <c r="R377" i="17"/>
  <c r="R375" i="17"/>
  <c r="R373" i="17"/>
  <c r="R371" i="17"/>
  <c r="R369" i="17"/>
  <c r="R367" i="17"/>
  <c r="R365" i="17"/>
  <c r="R363" i="17"/>
  <c r="R361" i="17"/>
  <c r="R359" i="17"/>
  <c r="R357" i="17"/>
  <c r="R355" i="17"/>
  <c r="R353" i="17"/>
  <c r="R351" i="17"/>
  <c r="R349" i="17"/>
  <c r="R347" i="17"/>
  <c r="R345" i="17"/>
  <c r="R343" i="17"/>
  <c r="R341" i="17"/>
  <c r="R339" i="17"/>
  <c r="R337" i="17"/>
  <c r="R335" i="17"/>
  <c r="R333" i="17"/>
  <c r="R289" i="17"/>
  <c r="R287" i="17"/>
  <c r="R285" i="17"/>
  <c r="R283" i="17"/>
  <c r="R281" i="17"/>
  <c r="R279" i="17"/>
  <c r="R277" i="17"/>
  <c r="R275" i="17"/>
  <c r="R273" i="17"/>
  <c r="R271" i="17"/>
  <c r="R269" i="17"/>
  <c r="R267" i="17"/>
  <c r="R265" i="17"/>
  <c r="R263" i="17"/>
  <c r="R261" i="17"/>
  <c r="R259" i="17"/>
  <c r="R257" i="17"/>
  <c r="R255" i="17"/>
  <c r="R253" i="17"/>
  <c r="R251" i="17"/>
  <c r="R249" i="17"/>
  <c r="R247" i="17"/>
  <c r="R245" i="17"/>
  <c r="R243" i="17"/>
  <c r="R241" i="17"/>
  <c r="R239" i="17"/>
  <c r="R237" i="17"/>
  <c r="R235" i="17"/>
  <c r="R233" i="17"/>
  <c r="R231" i="17"/>
  <c r="R229" i="17"/>
  <c r="R227" i="17"/>
  <c r="R225" i="17"/>
  <c r="R223" i="17"/>
  <c r="R221" i="17"/>
  <c r="R219" i="17"/>
  <c r="R217" i="17"/>
  <c r="R215" i="17"/>
  <c r="R213" i="17"/>
  <c r="R211" i="17"/>
  <c r="R209" i="17"/>
  <c r="R207" i="17"/>
  <c r="R205" i="17"/>
  <c r="R203" i="17"/>
  <c r="R201" i="17"/>
  <c r="R199" i="17"/>
  <c r="R197" i="17"/>
  <c r="R195" i="17"/>
  <c r="R193" i="17"/>
  <c r="R191" i="17"/>
  <c r="R189" i="17"/>
  <c r="R187" i="17"/>
  <c r="R185" i="17"/>
  <c r="R183" i="17"/>
  <c r="R181" i="17"/>
  <c r="R179" i="17"/>
  <c r="R177" i="17"/>
  <c r="R175" i="17"/>
  <c r="R173" i="17"/>
  <c r="R171" i="17"/>
  <c r="R169" i="17"/>
  <c r="R167" i="17"/>
  <c r="R165" i="17"/>
  <c r="R163" i="17"/>
  <c r="R161" i="17"/>
  <c r="R159" i="17"/>
  <c r="R157" i="17"/>
  <c r="R155" i="17"/>
  <c r="R153" i="17"/>
  <c r="R151" i="17"/>
  <c r="R149" i="17"/>
  <c r="R147" i="17"/>
  <c r="R145" i="17"/>
  <c r="R143" i="17"/>
  <c r="R141" i="17"/>
  <c r="R139" i="17"/>
  <c r="R137" i="17"/>
  <c r="R135" i="17"/>
  <c r="R133" i="17"/>
  <c r="R131" i="17"/>
  <c r="R129" i="17"/>
  <c r="R127" i="17"/>
  <c r="R125" i="17"/>
  <c r="R123" i="17"/>
  <c r="R121" i="17"/>
  <c r="R119" i="17"/>
  <c r="R117" i="17"/>
  <c r="R115" i="17"/>
  <c r="R113" i="17"/>
  <c r="R111" i="17"/>
  <c r="R109" i="17"/>
  <c r="R107" i="17"/>
  <c r="R105" i="17"/>
  <c r="R103" i="17"/>
  <c r="R101" i="17"/>
  <c r="R99" i="17"/>
  <c r="R97" i="17"/>
  <c r="R95" i="17"/>
  <c r="R93" i="17"/>
  <c r="R91" i="17"/>
  <c r="R89" i="17"/>
  <c r="R87" i="17"/>
  <c r="R85" i="17"/>
  <c r="R83" i="17"/>
  <c r="R81" i="17"/>
  <c r="R79" i="17"/>
  <c r="R77" i="17"/>
  <c r="R75" i="17"/>
  <c r="R73" i="17"/>
  <c r="R71" i="17"/>
  <c r="R69" i="17"/>
  <c r="R67" i="17"/>
  <c r="R65" i="17"/>
  <c r="R63" i="17"/>
  <c r="R61" i="17"/>
  <c r="R59" i="17"/>
  <c r="R57" i="17"/>
  <c r="R55" i="17"/>
  <c r="R53" i="17"/>
  <c r="R51" i="17"/>
  <c r="R49" i="17"/>
  <c r="R47" i="17"/>
  <c r="R45" i="17"/>
  <c r="R43" i="17"/>
  <c r="R41" i="17"/>
  <c r="R39" i="17"/>
  <c r="R37" i="17"/>
  <c r="R35" i="17"/>
  <c r="R33" i="17"/>
  <c r="R31" i="17"/>
  <c r="R29" i="17"/>
  <c r="R27" i="17"/>
  <c r="R25" i="17"/>
  <c r="R23" i="17"/>
  <c r="R21" i="17"/>
  <c r="R19" i="17"/>
  <c r="R17" i="17"/>
  <c r="R15" i="17"/>
  <c r="R13" i="17"/>
  <c r="R11" i="17"/>
  <c r="R9" i="17"/>
  <c r="R500" i="17"/>
  <c r="R498" i="17"/>
  <c r="R496" i="17"/>
  <c r="R494" i="17"/>
  <c r="R492" i="17"/>
  <c r="R490" i="17"/>
  <c r="R488" i="17"/>
  <c r="R486" i="17"/>
  <c r="R484" i="17"/>
  <c r="R482" i="17"/>
  <c r="R332" i="17"/>
  <c r="R330" i="17"/>
  <c r="R328" i="17"/>
  <c r="R326" i="17"/>
  <c r="R324" i="17"/>
  <c r="R322" i="17"/>
  <c r="R320" i="17"/>
  <c r="R318" i="17"/>
  <c r="R316" i="17"/>
  <c r="R314" i="17"/>
  <c r="R312" i="17"/>
  <c r="R310" i="17"/>
  <c r="R308" i="17"/>
  <c r="R306" i="17"/>
  <c r="R304" i="17"/>
  <c r="R302" i="17"/>
  <c r="R300" i="17"/>
  <c r="R298" i="17"/>
  <c r="R296" i="17"/>
  <c r="AG16" i="23"/>
  <c r="AI15" i="23"/>
  <c r="O5" i="17"/>
  <c r="AF5" i="17" s="1"/>
  <c r="O3" i="17"/>
  <c r="AF3" i="17" s="1"/>
  <c r="O293" i="17"/>
  <c r="AF293" i="17" s="1"/>
  <c r="O291" i="17"/>
  <c r="AF291" i="17" s="1"/>
  <c r="O289" i="17"/>
  <c r="AF289" i="17" s="1"/>
  <c r="O287" i="17"/>
  <c r="AF287" i="17" s="1"/>
  <c r="O285" i="17"/>
  <c r="AF285" i="17" s="1"/>
  <c r="O283" i="17"/>
  <c r="AF283" i="17" s="1"/>
  <c r="O281" i="17"/>
  <c r="AF281" i="17" s="1"/>
  <c r="O279" i="17"/>
  <c r="AF279" i="17" s="1"/>
  <c r="O277" i="17"/>
  <c r="AF277" i="17" s="1"/>
  <c r="O275" i="17"/>
  <c r="AF275" i="17" s="1"/>
  <c r="O273" i="17"/>
  <c r="AF273" i="17" s="1"/>
  <c r="O271" i="17"/>
  <c r="AF271" i="17" s="1"/>
  <c r="O269" i="17"/>
  <c r="AF269" i="17" s="1"/>
  <c r="O267" i="17"/>
  <c r="AF267" i="17" s="1"/>
  <c r="O265" i="17"/>
  <c r="AF265" i="17" s="1"/>
  <c r="O263" i="17"/>
  <c r="AF263" i="17" s="1"/>
  <c r="O261" i="17"/>
  <c r="AF261" i="17" s="1"/>
  <c r="O259" i="17"/>
  <c r="AF259" i="17" s="1"/>
  <c r="O257" i="17"/>
  <c r="AF257" i="17" s="1"/>
  <c r="O255" i="17"/>
  <c r="AF255" i="17" s="1"/>
  <c r="O253" i="17"/>
  <c r="AF253" i="17" s="1"/>
  <c r="O251" i="17"/>
  <c r="AF251" i="17" s="1"/>
  <c r="O249" i="17"/>
  <c r="AF249" i="17" s="1"/>
  <c r="O247" i="17"/>
  <c r="AF247" i="17" s="1"/>
  <c r="O245" i="17"/>
  <c r="AF245" i="17" s="1"/>
  <c r="O243" i="17"/>
  <c r="AF243" i="17" s="1"/>
  <c r="O241" i="17"/>
  <c r="AF241" i="17" s="1"/>
  <c r="O239" i="17"/>
  <c r="AF239" i="17" s="1"/>
  <c r="O237" i="17"/>
  <c r="AF237" i="17" s="1"/>
  <c r="O235" i="17"/>
  <c r="AF235" i="17" s="1"/>
  <c r="O233" i="17"/>
  <c r="AF233" i="17" s="1"/>
  <c r="O231" i="17"/>
  <c r="AF231" i="17" s="1"/>
  <c r="O229" i="17"/>
  <c r="AF229" i="17" s="1"/>
  <c r="O227" i="17"/>
  <c r="AF227" i="17" s="1"/>
  <c r="O225" i="17"/>
  <c r="AF225" i="17" s="1"/>
  <c r="O223" i="17"/>
  <c r="AF223" i="17" s="1"/>
  <c r="O221" i="17"/>
  <c r="AF221" i="17" s="1"/>
  <c r="O219" i="17"/>
  <c r="AF219" i="17" s="1"/>
  <c r="O217" i="17"/>
  <c r="AF217" i="17" s="1"/>
  <c r="O215" i="17"/>
  <c r="AF215" i="17" s="1"/>
  <c r="O213" i="17"/>
  <c r="AF213" i="17" s="1"/>
  <c r="O211" i="17"/>
  <c r="AF211" i="17" s="1"/>
  <c r="O209" i="17"/>
  <c r="AF209" i="17" s="1"/>
  <c r="O207" i="17"/>
  <c r="AF207" i="17" s="1"/>
  <c r="O205" i="17"/>
  <c r="AF205" i="17" s="1"/>
  <c r="O203" i="17"/>
  <c r="AF203" i="17" s="1"/>
  <c r="O201" i="17"/>
  <c r="AF201" i="17" s="1"/>
  <c r="O199" i="17"/>
  <c r="AF199" i="17" s="1"/>
  <c r="O197" i="17"/>
  <c r="AF197" i="17" s="1"/>
  <c r="O195" i="17"/>
  <c r="AF195" i="17" s="1"/>
  <c r="O193" i="17"/>
  <c r="AF193" i="17" s="1"/>
  <c r="O191" i="17"/>
  <c r="AF191" i="17" s="1"/>
  <c r="O189" i="17"/>
  <c r="AF189" i="17" s="1"/>
  <c r="O187" i="17"/>
  <c r="AF187" i="17" s="1"/>
  <c r="O185" i="17"/>
  <c r="AF185" i="17" s="1"/>
  <c r="O183" i="17"/>
  <c r="AF183" i="17" s="1"/>
  <c r="O181" i="17"/>
  <c r="AF181" i="17" s="1"/>
  <c r="O179" i="17"/>
  <c r="AF179" i="17" s="1"/>
  <c r="O177" i="17"/>
  <c r="AF177" i="17" s="1"/>
  <c r="O175" i="17"/>
  <c r="AF175" i="17" s="1"/>
  <c r="O173" i="17"/>
  <c r="AF173" i="17" s="1"/>
  <c r="O171" i="17"/>
  <c r="AF171" i="17" s="1"/>
  <c r="O169" i="17"/>
  <c r="AF169" i="17" s="1"/>
  <c r="O167" i="17"/>
  <c r="AF167" i="17" s="1"/>
  <c r="O165" i="17"/>
  <c r="AF165" i="17" s="1"/>
  <c r="O163" i="17"/>
  <c r="AF163" i="17" s="1"/>
  <c r="O161" i="17"/>
  <c r="AF161" i="17" s="1"/>
  <c r="O159" i="17"/>
  <c r="AF159" i="17" s="1"/>
  <c r="O157" i="17"/>
  <c r="AF157" i="17" s="1"/>
  <c r="O155" i="17"/>
  <c r="AF155" i="17" s="1"/>
  <c r="O153" i="17"/>
  <c r="AF153" i="17" s="1"/>
  <c r="O151" i="17"/>
  <c r="AF151" i="17" s="1"/>
  <c r="O149" i="17"/>
  <c r="AF149" i="17" s="1"/>
  <c r="O147" i="17"/>
  <c r="AF147" i="17" s="1"/>
  <c r="O145" i="17"/>
  <c r="AF145" i="17" s="1"/>
  <c r="O143" i="17"/>
  <c r="AF143" i="17" s="1"/>
  <c r="O141" i="17"/>
  <c r="AF141" i="17" s="1"/>
  <c r="O139" i="17"/>
  <c r="AF139" i="17" s="1"/>
  <c r="O137" i="17"/>
  <c r="AF137" i="17" s="1"/>
  <c r="O135" i="17"/>
  <c r="AF135" i="17" s="1"/>
  <c r="O133" i="17"/>
  <c r="AF133" i="17" s="1"/>
  <c r="O131" i="17"/>
  <c r="AF131" i="17" s="1"/>
  <c r="O129" i="17"/>
  <c r="AF129" i="17" s="1"/>
  <c r="O127" i="17"/>
  <c r="AF127" i="17" s="1"/>
  <c r="O125" i="17"/>
  <c r="AF125" i="17" s="1"/>
  <c r="O123" i="17"/>
  <c r="AF123" i="17" s="1"/>
  <c r="O121" i="17"/>
  <c r="AF121" i="17" s="1"/>
  <c r="O119" i="17"/>
  <c r="AF119" i="17" s="1"/>
  <c r="O117" i="17"/>
  <c r="AF117" i="17" s="1"/>
  <c r="O115" i="17"/>
  <c r="AF115" i="17" s="1"/>
  <c r="O113" i="17"/>
  <c r="AF113" i="17" s="1"/>
  <c r="O111" i="17"/>
  <c r="AF111" i="17" s="1"/>
  <c r="O109" i="17"/>
  <c r="AF109" i="17" s="1"/>
  <c r="O107" i="17"/>
  <c r="AF107" i="17" s="1"/>
  <c r="O105" i="17"/>
  <c r="AF105" i="17" s="1"/>
  <c r="O103" i="17"/>
  <c r="AF103" i="17" s="1"/>
  <c r="O101" i="17"/>
  <c r="AF101" i="17" s="1"/>
  <c r="O99" i="17"/>
  <c r="AF99" i="17" s="1"/>
  <c r="O97" i="17"/>
  <c r="AF97" i="17" s="1"/>
  <c r="O95" i="17"/>
  <c r="AF95" i="17" s="1"/>
  <c r="O93" i="17"/>
  <c r="AF93" i="17" s="1"/>
  <c r="O91" i="17"/>
  <c r="AF91" i="17" s="1"/>
  <c r="O89" i="17"/>
  <c r="AF89" i="17" s="1"/>
  <c r="O87" i="17"/>
  <c r="AF87" i="17" s="1"/>
  <c r="O85" i="17"/>
  <c r="AF85" i="17" s="1"/>
  <c r="O83" i="17"/>
  <c r="AF83" i="17" s="1"/>
  <c r="O81" i="17"/>
  <c r="AF81" i="17" s="1"/>
  <c r="O79" i="17"/>
  <c r="AF79" i="17" s="1"/>
  <c r="O77" i="17"/>
  <c r="AF77" i="17" s="1"/>
  <c r="O75" i="17"/>
  <c r="AF75" i="17" s="1"/>
  <c r="O73" i="17"/>
  <c r="AF73" i="17" s="1"/>
  <c r="O71" i="17"/>
  <c r="AF71" i="17" s="1"/>
  <c r="O69" i="17"/>
  <c r="AF69" i="17" s="1"/>
  <c r="O67" i="17"/>
  <c r="AF67" i="17" s="1"/>
  <c r="O65" i="17"/>
  <c r="AF65" i="17" s="1"/>
  <c r="O63" i="17"/>
  <c r="AF63" i="17" s="1"/>
  <c r="O61" i="17"/>
  <c r="AF61" i="17" s="1"/>
  <c r="O59" i="17"/>
  <c r="AF59" i="17" s="1"/>
  <c r="O57" i="17"/>
  <c r="AF57" i="17" s="1"/>
  <c r="O55" i="17"/>
  <c r="AF55" i="17" s="1"/>
  <c r="O53" i="17"/>
  <c r="AF53" i="17" s="1"/>
  <c r="O51" i="17"/>
  <c r="AF51" i="17" s="1"/>
  <c r="O49" i="17"/>
  <c r="AF49" i="17" s="1"/>
  <c r="O47" i="17"/>
  <c r="AF47" i="17" s="1"/>
  <c r="O45" i="17"/>
  <c r="AF45" i="17" s="1"/>
  <c r="O43" i="17"/>
  <c r="AF43" i="17" s="1"/>
  <c r="O41" i="17"/>
  <c r="AF41" i="17" s="1"/>
  <c r="O39" i="17"/>
  <c r="AF39" i="17" s="1"/>
  <c r="O37" i="17"/>
  <c r="AF37" i="17" s="1"/>
  <c r="O35" i="17"/>
  <c r="AF35" i="17" s="1"/>
  <c r="O33" i="17"/>
  <c r="AF33" i="17" s="1"/>
  <c r="O31" i="17"/>
  <c r="AF31" i="17" s="1"/>
  <c r="O29" i="17"/>
  <c r="AF29" i="17" s="1"/>
  <c r="O27" i="17"/>
  <c r="AF27" i="17" s="1"/>
  <c r="O25" i="17"/>
  <c r="AF25" i="17" s="1"/>
  <c r="O23" i="17"/>
  <c r="AF23" i="17" s="1"/>
  <c r="O21" i="17"/>
  <c r="AF21" i="17" s="1"/>
  <c r="O19" i="17"/>
  <c r="AF19" i="17" s="1"/>
  <c r="O17" i="17"/>
  <c r="AF17" i="17" s="1"/>
  <c r="O15" i="17"/>
  <c r="AF15" i="17" s="1"/>
  <c r="O13" i="17"/>
  <c r="AF13" i="17" s="1"/>
  <c r="O11" i="17"/>
  <c r="AF11" i="17" s="1"/>
  <c r="O9" i="17"/>
  <c r="AF9" i="17" s="1"/>
  <c r="O7" i="17"/>
  <c r="AF7" i="17" s="1"/>
  <c r="O500" i="17"/>
  <c r="AF500" i="17" s="1"/>
  <c r="O498" i="17"/>
  <c r="AF498" i="17" s="1"/>
  <c r="O496" i="17"/>
  <c r="AF496" i="17" s="1"/>
  <c r="O494" i="17"/>
  <c r="AF494" i="17" s="1"/>
  <c r="O492" i="17"/>
  <c r="AF492" i="17" s="1"/>
  <c r="O490" i="17"/>
  <c r="AF490" i="17" s="1"/>
  <c r="O488" i="17"/>
  <c r="AF488" i="17" s="1"/>
  <c r="O486" i="17"/>
  <c r="AF486" i="17" s="1"/>
  <c r="O484" i="17"/>
  <c r="AF484" i="17" s="1"/>
  <c r="O482" i="17"/>
  <c r="AF482" i="17" s="1"/>
  <c r="O480" i="17"/>
  <c r="AF480" i="17" s="1"/>
  <c r="O478" i="17"/>
  <c r="AF478" i="17" s="1"/>
  <c r="O476" i="17"/>
  <c r="AF476" i="17" s="1"/>
  <c r="O474" i="17"/>
  <c r="AF474" i="17" s="1"/>
  <c r="O472" i="17"/>
  <c r="AF472" i="17" s="1"/>
  <c r="O470" i="17"/>
  <c r="AF470" i="17" s="1"/>
  <c r="O468" i="17"/>
  <c r="AF468" i="17" s="1"/>
  <c r="O466" i="17"/>
  <c r="AF466" i="17" s="1"/>
  <c r="O464" i="17"/>
  <c r="AF464" i="17" s="1"/>
  <c r="O462" i="17"/>
  <c r="AF462" i="17" s="1"/>
  <c r="O460" i="17"/>
  <c r="AF460" i="17" s="1"/>
  <c r="O458" i="17"/>
  <c r="AF458" i="17" s="1"/>
  <c r="O456" i="17"/>
  <c r="AF456" i="17" s="1"/>
  <c r="O454" i="17"/>
  <c r="AF454" i="17" s="1"/>
  <c r="O452" i="17"/>
  <c r="AF452" i="17" s="1"/>
  <c r="O450" i="17"/>
  <c r="AF450" i="17" s="1"/>
  <c r="O448" i="17"/>
  <c r="AF448" i="17" s="1"/>
  <c r="O446" i="17"/>
  <c r="AF446" i="17" s="1"/>
  <c r="O444" i="17"/>
  <c r="AF444" i="17" s="1"/>
  <c r="O442" i="17"/>
  <c r="AF442" i="17" s="1"/>
  <c r="O440" i="17"/>
  <c r="AF440" i="17" s="1"/>
  <c r="O438" i="17"/>
  <c r="AF438" i="17" s="1"/>
  <c r="O436" i="17"/>
  <c r="AF436" i="17" s="1"/>
  <c r="O434" i="17"/>
  <c r="AF434" i="17" s="1"/>
  <c r="O432" i="17"/>
  <c r="AF432" i="17" s="1"/>
  <c r="O430" i="17"/>
  <c r="AF430" i="17" s="1"/>
  <c r="O428" i="17"/>
  <c r="AF428" i="17" s="1"/>
  <c r="O426" i="17"/>
  <c r="AF426" i="17" s="1"/>
  <c r="O424" i="17"/>
  <c r="AF424" i="17" s="1"/>
  <c r="O422" i="17"/>
  <c r="AF422" i="17" s="1"/>
  <c r="O420" i="17"/>
  <c r="AF420" i="17" s="1"/>
  <c r="O418" i="17"/>
  <c r="AF418" i="17" s="1"/>
  <c r="O416" i="17"/>
  <c r="AF416" i="17" s="1"/>
  <c r="O414" i="17"/>
  <c r="AF414" i="17" s="1"/>
  <c r="O412" i="17"/>
  <c r="AF412" i="17" s="1"/>
  <c r="O410" i="17"/>
  <c r="AF410" i="17" s="1"/>
  <c r="O408" i="17"/>
  <c r="AF408" i="17" s="1"/>
  <c r="O406" i="17"/>
  <c r="AF406" i="17" s="1"/>
  <c r="O404" i="17"/>
  <c r="AF404" i="17" s="1"/>
  <c r="O402" i="17"/>
  <c r="AF402" i="17" s="1"/>
  <c r="O400" i="17"/>
  <c r="AF400" i="17" s="1"/>
  <c r="O398" i="17"/>
  <c r="AF398" i="17" s="1"/>
  <c r="O396" i="17"/>
  <c r="AF396" i="17" s="1"/>
  <c r="O394" i="17"/>
  <c r="AF394" i="17" s="1"/>
  <c r="O392" i="17"/>
  <c r="AF392" i="17" s="1"/>
  <c r="O390" i="17"/>
  <c r="AF390" i="17" s="1"/>
  <c r="O388" i="17"/>
  <c r="AF388" i="17" s="1"/>
  <c r="O386" i="17"/>
  <c r="AF386" i="17" s="1"/>
  <c r="O384" i="17"/>
  <c r="AF384" i="17" s="1"/>
  <c r="O382" i="17"/>
  <c r="AF382" i="17" s="1"/>
  <c r="O380" i="17"/>
  <c r="AF380" i="17" s="1"/>
  <c r="O378" i="17"/>
  <c r="AF378" i="17" s="1"/>
  <c r="O376" i="17"/>
  <c r="AF376" i="17" s="1"/>
  <c r="O374" i="17"/>
  <c r="AF374" i="17" s="1"/>
  <c r="O372" i="17"/>
  <c r="AF372" i="17" s="1"/>
  <c r="O370" i="17"/>
  <c r="AF370" i="17" s="1"/>
  <c r="O368" i="17"/>
  <c r="AF368" i="17" s="1"/>
  <c r="O366" i="17"/>
  <c r="AF366" i="17" s="1"/>
  <c r="O364" i="17"/>
  <c r="AF364" i="17" s="1"/>
  <c r="O362" i="17"/>
  <c r="AF362" i="17" s="1"/>
  <c r="O360" i="17"/>
  <c r="AF360" i="17" s="1"/>
  <c r="O358" i="17"/>
  <c r="AF358" i="17" s="1"/>
  <c r="O356" i="17"/>
  <c r="AF356" i="17" s="1"/>
  <c r="O354" i="17"/>
  <c r="AF354" i="17" s="1"/>
  <c r="O352" i="17"/>
  <c r="AF352" i="17" s="1"/>
  <c r="O350" i="17"/>
  <c r="AF350" i="17" s="1"/>
  <c r="O348" i="17"/>
  <c r="AF348" i="17" s="1"/>
  <c r="O346" i="17"/>
  <c r="AF346" i="17" s="1"/>
  <c r="O344" i="17"/>
  <c r="AF344" i="17" s="1"/>
  <c r="O342" i="17"/>
  <c r="AF342" i="17" s="1"/>
  <c r="O340" i="17"/>
  <c r="AF340" i="17" s="1"/>
  <c r="O338" i="17"/>
  <c r="AF338" i="17" s="1"/>
  <c r="O336" i="17"/>
  <c r="AF336" i="17" s="1"/>
  <c r="O334" i="17"/>
  <c r="AF334" i="17" s="1"/>
  <c r="O332" i="17"/>
  <c r="AF332" i="17" s="1"/>
  <c r="O330" i="17"/>
  <c r="AF330" i="17" s="1"/>
  <c r="O328" i="17"/>
  <c r="AF328" i="17" s="1"/>
  <c r="O326" i="17"/>
  <c r="AF326" i="17" s="1"/>
  <c r="O324" i="17"/>
  <c r="AF324" i="17" s="1"/>
  <c r="O322" i="17"/>
  <c r="AF322" i="17" s="1"/>
  <c r="O320" i="17"/>
  <c r="AF320" i="17" s="1"/>
  <c r="O318" i="17"/>
  <c r="AF318" i="17" s="1"/>
  <c r="O316" i="17"/>
  <c r="AF316" i="17" s="1"/>
  <c r="O314" i="17"/>
  <c r="AF314" i="17" s="1"/>
  <c r="O312" i="17"/>
  <c r="AF312" i="17" s="1"/>
  <c r="O310" i="17"/>
  <c r="AF310" i="17" s="1"/>
  <c r="O308" i="17"/>
  <c r="AF308" i="17" s="1"/>
  <c r="O306" i="17"/>
  <c r="AF306" i="17" s="1"/>
  <c r="O304" i="17"/>
  <c r="AF304" i="17" s="1"/>
  <c r="O302" i="17"/>
  <c r="AF302" i="17" s="1"/>
  <c r="O300" i="17"/>
  <c r="AF300" i="17" s="1"/>
  <c r="O298" i="17"/>
  <c r="AF298" i="17" s="1"/>
  <c r="O296" i="17"/>
  <c r="AF296" i="17" s="1"/>
  <c r="O4" i="17"/>
  <c r="AF4" i="17" s="1"/>
  <c r="O294" i="17"/>
  <c r="AF294" i="17" s="1"/>
  <c r="O292" i="17"/>
  <c r="AF292" i="17" s="1"/>
  <c r="O290" i="17"/>
  <c r="AF290" i="17" s="1"/>
  <c r="O288" i="17"/>
  <c r="AF288" i="17" s="1"/>
  <c r="O286" i="17"/>
  <c r="AF286" i="17" s="1"/>
  <c r="O284" i="17"/>
  <c r="AF284" i="17" s="1"/>
  <c r="O282" i="17"/>
  <c r="AF282" i="17" s="1"/>
  <c r="O280" i="17"/>
  <c r="AF280" i="17" s="1"/>
  <c r="O278" i="17"/>
  <c r="AF278" i="17" s="1"/>
  <c r="O276" i="17"/>
  <c r="AF276" i="17" s="1"/>
  <c r="O274" i="17"/>
  <c r="AF274" i="17" s="1"/>
  <c r="O272" i="17"/>
  <c r="AF272" i="17" s="1"/>
  <c r="O270" i="17"/>
  <c r="AF270" i="17" s="1"/>
  <c r="O268" i="17"/>
  <c r="AF268" i="17" s="1"/>
  <c r="O266" i="17"/>
  <c r="AF266" i="17" s="1"/>
  <c r="O264" i="17"/>
  <c r="AF264" i="17" s="1"/>
  <c r="O262" i="17"/>
  <c r="AF262" i="17" s="1"/>
  <c r="O260" i="17"/>
  <c r="AF260" i="17" s="1"/>
  <c r="O258" i="17"/>
  <c r="AF258" i="17" s="1"/>
  <c r="O256" i="17"/>
  <c r="AF256" i="17" s="1"/>
  <c r="O254" i="17"/>
  <c r="AF254" i="17" s="1"/>
  <c r="O252" i="17"/>
  <c r="AF252" i="17" s="1"/>
  <c r="O250" i="17"/>
  <c r="AF250" i="17" s="1"/>
  <c r="O248" i="17"/>
  <c r="AF248" i="17" s="1"/>
  <c r="O246" i="17"/>
  <c r="AF246" i="17" s="1"/>
  <c r="O244" i="17"/>
  <c r="AF244" i="17" s="1"/>
  <c r="O242" i="17"/>
  <c r="AF242" i="17" s="1"/>
  <c r="O240" i="17"/>
  <c r="AF240" i="17" s="1"/>
  <c r="O238" i="17"/>
  <c r="AF238" i="17" s="1"/>
  <c r="O236" i="17"/>
  <c r="AF236" i="17" s="1"/>
  <c r="O234" i="17"/>
  <c r="AF234" i="17" s="1"/>
  <c r="O232" i="17"/>
  <c r="AF232" i="17" s="1"/>
  <c r="O230" i="17"/>
  <c r="AF230" i="17" s="1"/>
  <c r="O228" i="17"/>
  <c r="AF228" i="17" s="1"/>
  <c r="O226" i="17"/>
  <c r="AF226" i="17" s="1"/>
  <c r="O224" i="17"/>
  <c r="AF224" i="17" s="1"/>
  <c r="O222" i="17"/>
  <c r="AF222" i="17" s="1"/>
  <c r="O220" i="17"/>
  <c r="AF220" i="17" s="1"/>
  <c r="O218" i="17"/>
  <c r="AF218" i="17" s="1"/>
  <c r="O216" i="17"/>
  <c r="AF216" i="17" s="1"/>
  <c r="O214" i="17"/>
  <c r="AF214" i="17" s="1"/>
  <c r="O212" i="17"/>
  <c r="AF212" i="17" s="1"/>
  <c r="O210" i="17"/>
  <c r="AF210" i="17" s="1"/>
  <c r="O208" i="17"/>
  <c r="AF208" i="17" s="1"/>
  <c r="O206" i="17"/>
  <c r="AF206" i="17" s="1"/>
  <c r="O204" i="17"/>
  <c r="AF204" i="17" s="1"/>
  <c r="O202" i="17"/>
  <c r="AF202" i="17" s="1"/>
  <c r="O200" i="17"/>
  <c r="AF200" i="17" s="1"/>
  <c r="O198" i="17"/>
  <c r="AF198" i="17" s="1"/>
  <c r="O196" i="17"/>
  <c r="AF196" i="17" s="1"/>
  <c r="O194" i="17"/>
  <c r="AF194" i="17" s="1"/>
  <c r="O192" i="17"/>
  <c r="AF192" i="17" s="1"/>
  <c r="O190" i="17"/>
  <c r="AF190" i="17" s="1"/>
  <c r="O188" i="17"/>
  <c r="AF188" i="17" s="1"/>
  <c r="O186" i="17"/>
  <c r="AF186" i="17" s="1"/>
  <c r="O184" i="17"/>
  <c r="AF184" i="17" s="1"/>
  <c r="O182" i="17"/>
  <c r="AF182" i="17" s="1"/>
  <c r="O180" i="17"/>
  <c r="AF180" i="17" s="1"/>
  <c r="O178" i="17"/>
  <c r="AF178" i="17" s="1"/>
  <c r="O176" i="17"/>
  <c r="AF176" i="17" s="1"/>
  <c r="O174" i="17"/>
  <c r="AF174" i="17" s="1"/>
  <c r="O172" i="17"/>
  <c r="AF172" i="17" s="1"/>
  <c r="O170" i="17"/>
  <c r="AF170" i="17" s="1"/>
  <c r="O168" i="17"/>
  <c r="AF168" i="17" s="1"/>
  <c r="O166" i="17"/>
  <c r="AF166" i="17" s="1"/>
  <c r="O164" i="17"/>
  <c r="AF164" i="17" s="1"/>
  <c r="O162" i="17"/>
  <c r="AF162" i="17" s="1"/>
  <c r="O160" i="17"/>
  <c r="AF160" i="17" s="1"/>
  <c r="O158" i="17"/>
  <c r="AF158" i="17" s="1"/>
  <c r="O156" i="17"/>
  <c r="AF156" i="17" s="1"/>
  <c r="O154" i="17"/>
  <c r="AF154" i="17" s="1"/>
  <c r="O152" i="17"/>
  <c r="AF152" i="17" s="1"/>
  <c r="O150" i="17"/>
  <c r="AF150" i="17" s="1"/>
  <c r="O148" i="17"/>
  <c r="AF148" i="17" s="1"/>
  <c r="O146" i="17"/>
  <c r="AF146" i="17" s="1"/>
  <c r="O144" i="17"/>
  <c r="AF144" i="17" s="1"/>
  <c r="O142" i="17"/>
  <c r="AF142" i="17" s="1"/>
  <c r="O140" i="17"/>
  <c r="AF140" i="17" s="1"/>
  <c r="O138" i="17"/>
  <c r="AF138" i="17" s="1"/>
  <c r="O136" i="17"/>
  <c r="AF136" i="17" s="1"/>
  <c r="O134" i="17"/>
  <c r="AF134" i="17" s="1"/>
  <c r="O132" i="17"/>
  <c r="AF132" i="17" s="1"/>
  <c r="O130" i="17"/>
  <c r="AF130" i="17" s="1"/>
  <c r="O128" i="17"/>
  <c r="AF128" i="17" s="1"/>
  <c r="O126" i="17"/>
  <c r="AF126" i="17" s="1"/>
  <c r="O124" i="17"/>
  <c r="AF124" i="17" s="1"/>
  <c r="O122" i="17"/>
  <c r="AF122" i="17" s="1"/>
  <c r="O120" i="17"/>
  <c r="AF120" i="17" s="1"/>
  <c r="O118" i="17"/>
  <c r="AF118" i="17" s="1"/>
  <c r="O116" i="17"/>
  <c r="AF116" i="17" s="1"/>
  <c r="O114" i="17"/>
  <c r="AF114" i="17" s="1"/>
  <c r="O112" i="17"/>
  <c r="AF112" i="17" s="1"/>
  <c r="O110" i="17"/>
  <c r="AF110" i="17" s="1"/>
  <c r="O108" i="17"/>
  <c r="AF108" i="17" s="1"/>
  <c r="O106" i="17"/>
  <c r="AF106" i="17" s="1"/>
  <c r="O104" i="17"/>
  <c r="AF104" i="17" s="1"/>
  <c r="O102" i="17"/>
  <c r="AF102" i="17" s="1"/>
  <c r="O100" i="17"/>
  <c r="AF100" i="17" s="1"/>
  <c r="O98" i="17"/>
  <c r="AF98" i="17" s="1"/>
  <c r="O96" i="17"/>
  <c r="AF96" i="17" s="1"/>
  <c r="O94" i="17"/>
  <c r="AF94" i="17" s="1"/>
  <c r="O92" i="17"/>
  <c r="AF92" i="17" s="1"/>
  <c r="O90" i="17"/>
  <c r="AF90" i="17" s="1"/>
  <c r="O88" i="17"/>
  <c r="AF88" i="17" s="1"/>
  <c r="O86" i="17"/>
  <c r="AF86" i="17" s="1"/>
  <c r="O84" i="17"/>
  <c r="AF84" i="17" s="1"/>
  <c r="O82" i="17"/>
  <c r="AF82" i="17" s="1"/>
  <c r="O80" i="17"/>
  <c r="AF80" i="17" s="1"/>
  <c r="O78" i="17"/>
  <c r="AF78" i="17" s="1"/>
  <c r="O76" i="17"/>
  <c r="AF76" i="17" s="1"/>
  <c r="O74" i="17"/>
  <c r="AF74" i="17" s="1"/>
  <c r="O72" i="17"/>
  <c r="AF72" i="17" s="1"/>
  <c r="O70" i="17"/>
  <c r="AF70" i="17" s="1"/>
  <c r="O68" i="17"/>
  <c r="AF68" i="17" s="1"/>
  <c r="O66" i="17"/>
  <c r="AF66" i="17" s="1"/>
  <c r="O64" i="17"/>
  <c r="AF64" i="17" s="1"/>
  <c r="O62" i="17"/>
  <c r="AF62" i="17" s="1"/>
  <c r="O60" i="17"/>
  <c r="AF60" i="17" s="1"/>
  <c r="O58" i="17"/>
  <c r="AF58" i="17" s="1"/>
  <c r="O56" i="17"/>
  <c r="AF56" i="17" s="1"/>
  <c r="O54" i="17"/>
  <c r="AF54" i="17" s="1"/>
  <c r="O52" i="17"/>
  <c r="AF52" i="17" s="1"/>
  <c r="O50" i="17"/>
  <c r="AF50" i="17" s="1"/>
  <c r="O48" i="17"/>
  <c r="AF48" i="17" s="1"/>
  <c r="O46" i="17"/>
  <c r="AF46" i="17" s="1"/>
  <c r="O44" i="17"/>
  <c r="AF44" i="17" s="1"/>
  <c r="O42" i="17"/>
  <c r="AF42" i="17" s="1"/>
  <c r="O40" i="17"/>
  <c r="AF40" i="17" s="1"/>
  <c r="O38" i="17"/>
  <c r="AF38" i="17" s="1"/>
  <c r="O36" i="17"/>
  <c r="AF36" i="17" s="1"/>
  <c r="O34" i="17"/>
  <c r="AF34" i="17" s="1"/>
  <c r="O32" i="17"/>
  <c r="AF32" i="17" s="1"/>
  <c r="O30" i="17"/>
  <c r="AF30" i="17" s="1"/>
  <c r="O28" i="17"/>
  <c r="AF28" i="17" s="1"/>
  <c r="O26" i="17"/>
  <c r="AF26" i="17" s="1"/>
  <c r="O24" i="17"/>
  <c r="AF24" i="17" s="1"/>
  <c r="O22" i="17"/>
  <c r="AF22" i="17" s="1"/>
  <c r="O20" i="17"/>
  <c r="AF20" i="17" s="1"/>
  <c r="O18" i="17"/>
  <c r="AF18" i="17" s="1"/>
  <c r="O16" i="17"/>
  <c r="AF16" i="17" s="1"/>
  <c r="O14" i="17"/>
  <c r="AF14" i="17" s="1"/>
  <c r="O12" i="17"/>
  <c r="AF12" i="17" s="1"/>
  <c r="O10" i="17"/>
  <c r="AF10" i="17" s="1"/>
  <c r="O8" i="17"/>
  <c r="O6" i="17"/>
  <c r="AF6" i="17" s="1"/>
  <c r="O499" i="17"/>
  <c r="AF499" i="17" s="1"/>
  <c r="O497" i="17"/>
  <c r="AF497" i="17" s="1"/>
  <c r="O495" i="17"/>
  <c r="AF495" i="17" s="1"/>
  <c r="O493" i="17"/>
  <c r="AF493" i="17" s="1"/>
  <c r="O491" i="17"/>
  <c r="AF491" i="17" s="1"/>
  <c r="O489" i="17"/>
  <c r="AF489" i="17" s="1"/>
  <c r="O487" i="17"/>
  <c r="AF487" i="17" s="1"/>
  <c r="O485" i="17"/>
  <c r="AF485" i="17" s="1"/>
  <c r="O483" i="17"/>
  <c r="AF483" i="17" s="1"/>
  <c r="O481" i="17"/>
  <c r="AF481" i="17" s="1"/>
  <c r="O479" i="17"/>
  <c r="AF479" i="17" s="1"/>
  <c r="O477" i="17"/>
  <c r="AF477" i="17" s="1"/>
  <c r="O475" i="17"/>
  <c r="AF475" i="17" s="1"/>
  <c r="O473" i="17"/>
  <c r="AF473" i="17" s="1"/>
  <c r="O471" i="17"/>
  <c r="AF471" i="17" s="1"/>
  <c r="O469" i="17"/>
  <c r="AF469" i="17" s="1"/>
  <c r="O467" i="17"/>
  <c r="AF467" i="17" s="1"/>
  <c r="O465" i="17"/>
  <c r="AF465" i="17" s="1"/>
  <c r="O463" i="17"/>
  <c r="AF463" i="17" s="1"/>
  <c r="O461" i="17"/>
  <c r="AF461" i="17" s="1"/>
  <c r="O459" i="17"/>
  <c r="AF459" i="17" s="1"/>
  <c r="O457" i="17"/>
  <c r="AF457" i="17" s="1"/>
  <c r="O455" i="17"/>
  <c r="AF455" i="17" s="1"/>
  <c r="O453" i="17"/>
  <c r="AF453" i="17" s="1"/>
  <c r="O451" i="17"/>
  <c r="AF451" i="17" s="1"/>
  <c r="O449" i="17"/>
  <c r="AF449" i="17" s="1"/>
  <c r="O447" i="17"/>
  <c r="AF447" i="17" s="1"/>
  <c r="O445" i="17"/>
  <c r="AF445" i="17" s="1"/>
  <c r="O443" i="17"/>
  <c r="AF443" i="17" s="1"/>
  <c r="O441" i="17"/>
  <c r="AF441" i="17" s="1"/>
  <c r="O439" i="17"/>
  <c r="AF439" i="17" s="1"/>
  <c r="O437" i="17"/>
  <c r="AF437" i="17" s="1"/>
  <c r="O435" i="17"/>
  <c r="AF435" i="17" s="1"/>
  <c r="O433" i="17"/>
  <c r="AF433" i="17" s="1"/>
  <c r="O431" i="17"/>
  <c r="AF431" i="17" s="1"/>
  <c r="O429" i="17"/>
  <c r="AF429" i="17" s="1"/>
  <c r="O427" i="17"/>
  <c r="AF427" i="17" s="1"/>
  <c r="O425" i="17"/>
  <c r="AF425" i="17" s="1"/>
  <c r="O423" i="17"/>
  <c r="AF423" i="17" s="1"/>
  <c r="O421" i="17"/>
  <c r="AF421" i="17" s="1"/>
  <c r="O419" i="17"/>
  <c r="AF419" i="17" s="1"/>
  <c r="O417" i="17"/>
  <c r="AF417" i="17" s="1"/>
  <c r="O415" i="17"/>
  <c r="AF415" i="17" s="1"/>
  <c r="O413" i="17"/>
  <c r="AF413" i="17" s="1"/>
  <c r="O411" i="17"/>
  <c r="AF411" i="17" s="1"/>
  <c r="O409" i="17"/>
  <c r="AF409" i="17" s="1"/>
  <c r="O407" i="17"/>
  <c r="AF407" i="17" s="1"/>
  <c r="O405" i="17"/>
  <c r="AF405" i="17" s="1"/>
  <c r="O403" i="17"/>
  <c r="AF403" i="17" s="1"/>
  <c r="O401" i="17"/>
  <c r="AF401" i="17" s="1"/>
  <c r="O399" i="17"/>
  <c r="AF399" i="17" s="1"/>
  <c r="O397" i="17"/>
  <c r="AF397" i="17" s="1"/>
  <c r="O395" i="17"/>
  <c r="AF395" i="17" s="1"/>
  <c r="O393" i="17"/>
  <c r="AF393" i="17" s="1"/>
  <c r="O391" i="17"/>
  <c r="AF391" i="17" s="1"/>
  <c r="O389" i="17"/>
  <c r="AF389" i="17" s="1"/>
  <c r="O387" i="17"/>
  <c r="AF387" i="17" s="1"/>
  <c r="O385" i="17"/>
  <c r="AF385" i="17" s="1"/>
  <c r="O383" i="17"/>
  <c r="AF383" i="17" s="1"/>
  <c r="O381" i="17"/>
  <c r="AF381" i="17" s="1"/>
  <c r="O379" i="17"/>
  <c r="AF379" i="17" s="1"/>
  <c r="O377" i="17"/>
  <c r="AF377" i="17" s="1"/>
  <c r="O375" i="17"/>
  <c r="AF375" i="17" s="1"/>
  <c r="O373" i="17"/>
  <c r="AF373" i="17" s="1"/>
  <c r="O371" i="17"/>
  <c r="AF371" i="17" s="1"/>
  <c r="O369" i="17"/>
  <c r="AF369" i="17" s="1"/>
  <c r="O367" i="17"/>
  <c r="AF367" i="17" s="1"/>
  <c r="O365" i="17"/>
  <c r="AF365" i="17" s="1"/>
  <c r="O363" i="17"/>
  <c r="AF363" i="17" s="1"/>
  <c r="O361" i="17"/>
  <c r="AF361" i="17" s="1"/>
  <c r="O359" i="17"/>
  <c r="AF359" i="17" s="1"/>
  <c r="O357" i="17"/>
  <c r="AF357" i="17" s="1"/>
  <c r="O355" i="17"/>
  <c r="AF355" i="17" s="1"/>
  <c r="O353" i="17"/>
  <c r="AF353" i="17" s="1"/>
  <c r="O351" i="17"/>
  <c r="AF351" i="17" s="1"/>
  <c r="O349" i="17"/>
  <c r="AF349" i="17" s="1"/>
  <c r="O347" i="17"/>
  <c r="AF347" i="17" s="1"/>
  <c r="O345" i="17"/>
  <c r="AF345" i="17" s="1"/>
  <c r="O343" i="17"/>
  <c r="AF343" i="17" s="1"/>
  <c r="O341" i="17"/>
  <c r="AF341" i="17" s="1"/>
  <c r="O339" i="17"/>
  <c r="AF339" i="17" s="1"/>
  <c r="O337" i="17"/>
  <c r="AF337" i="17" s="1"/>
  <c r="O335" i="17"/>
  <c r="AF335" i="17" s="1"/>
  <c r="O333" i="17"/>
  <c r="AF333" i="17" s="1"/>
  <c r="O331" i="17"/>
  <c r="AF331" i="17" s="1"/>
  <c r="O329" i="17"/>
  <c r="AF329" i="17" s="1"/>
  <c r="O327" i="17"/>
  <c r="AF327" i="17" s="1"/>
  <c r="O325" i="17"/>
  <c r="AF325" i="17" s="1"/>
  <c r="O323" i="17"/>
  <c r="AF323" i="17" s="1"/>
  <c r="O321" i="17"/>
  <c r="AF321" i="17" s="1"/>
  <c r="O319" i="17"/>
  <c r="AF319" i="17" s="1"/>
  <c r="O317" i="17"/>
  <c r="AF317" i="17" s="1"/>
  <c r="O315" i="17"/>
  <c r="AF315" i="17" s="1"/>
  <c r="O313" i="17"/>
  <c r="AF313" i="17" s="1"/>
  <c r="O311" i="17"/>
  <c r="AF311" i="17" s="1"/>
  <c r="O309" i="17"/>
  <c r="AF309" i="17" s="1"/>
  <c r="O307" i="17"/>
  <c r="AF307" i="17" s="1"/>
  <c r="O305" i="17"/>
  <c r="AF305" i="17" s="1"/>
  <c r="O303" i="17"/>
  <c r="AF303" i="17" s="1"/>
  <c r="O301" i="17"/>
  <c r="AF301" i="17" s="1"/>
  <c r="O299" i="17"/>
  <c r="AF299" i="17" s="1"/>
  <c r="O297" i="17"/>
  <c r="AF297" i="17" s="1"/>
  <c r="O295" i="17"/>
  <c r="AF295" i="17" s="1"/>
  <c r="J2" i="17"/>
  <c r="N226" i="19"/>
  <c r="M3" i="17"/>
  <c r="AB3" i="17" s="1"/>
  <c r="N500" i="19"/>
  <c r="L500" i="19"/>
  <c r="N499" i="19"/>
  <c r="L499" i="19"/>
  <c r="N498" i="19"/>
  <c r="L498" i="19"/>
  <c r="N497" i="19"/>
  <c r="L497" i="19"/>
  <c r="N496" i="19"/>
  <c r="L496" i="19"/>
  <c r="N495" i="19"/>
  <c r="L495" i="19"/>
  <c r="N494" i="19"/>
  <c r="L494" i="19"/>
  <c r="N493" i="19"/>
  <c r="L493" i="19"/>
  <c r="N492" i="19"/>
  <c r="L492" i="19"/>
  <c r="N491" i="19"/>
  <c r="L491" i="19"/>
  <c r="N490" i="19"/>
  <c r="L490" i="19"/>
  <c r="N489" i="19"/>
  <c r="L489" i="19"/>
  <c r="N488" i="19"/>
  <c r="L488" i="19"/>
  <c r="N487" i="19"/>
  <c r="L487" i="19"/>
  <c r="N486" i="19"/>
  <c r="L486" i="19"/>
  <c r="N485" i="19"/>
  <c r="L485" i="19"/>
  <c r="N484" i="19"/>
  <c r="L484" i="19"/>
  <c r="N483" i="19"/>
  <c r="L483" i="19"/>
  <c r="N482" i="19"/>
  <c r="L482" i="19"/>
  <c r="N481" i="19"/>
  <c r="L481" i="19"/>
  <c r="N480" i="19"/>
  <c r="L480" i="19"/>
  <c r="N479" i="19"/>
  <c r="L479" i="19"/>
  <c r="N478" i="19"/>
  <c r="L478" i="19"/>
  <c r="N477" i="19"/>
  <c r="L477" i="19"/>
  <c r="N476" i="19"/>
  <c r="L476" i="19"/>
  <c r="N475" i="19"/>
  <c r="L475" i="19"/>
  <c r="N474" i="19"/>
  <c r="L474" i="19"/>
  <c r="N473" i="19"/>
  <c r="L473" i="19"/>
  <c r="N472" i="19"/>
  <c r="L472" i="19"/>
  <c r="N471" i="19"/>
  <c r="L471" i="19"/>
  <c r="N470" i="19"/>
  <c r="L470" i="19"/>
  <c r="N469" i="19"/>
  <c r="L469" i="19"/>
  <c r="N468" i="19"/>
  <c r="L468" i="19"/>
  <c r="N467" i="19"/>
  <c r="L467" i="19"/>
  <c r="N466" i="19"/>
  <c r="L466" i="19"/>
  <c r="N465" i="19"/>
  <c r="L465" i="19"/>
  <c r="N464" i="19"/>
  <c r="L464" i="19"/>
  <c r="N463" i="19"/>
  <c r="L463" i="19"/>
  <c r="N462" i="19"/>
  <c r="L462" i="19"/>
  <c r="N461" i="19"/>
  <c r="L461" i="19"/>
  <c r="N460" i="19"/>
  <c r="L460" i="19"/>
  <c r="N459" i="19"/>
  <c r="L459" i="19"/>
  <c r="N458" i="19"/>
  <c r="L458" i="19"/>
  <c r="N457" i="19"/>
  <c r="L457" i="19"/>
  <c r="N456" i="19"/>
  <c r="L456" i="19"/>
  <c r="N455" i="19"/>
  <c r="L455" i="19"/>
  <c r="N454" i="19"/>
  <c r="L454" i="19"/>
  <c r="N453" i="19"/>
  <c r="L453" i="19"/>
  <c r="N452" i="19"/>
  <c r="L452" i="19"/>
  <c r="N451" i="19"/>
  <c r="L451" i="19"/>
  <c r="N450" i="19"/>
  <c r="L450" i="19"/>
  <c r="N449" i="19"/>
  <c r="L449" i="19"/>
  <c r="N448" i="19"/>
  <c r="L448" i="19"/>
  <c r="N447" i="19"/>
  <c r="L447" i="19"/>
  <c r="N446" i="19"/>
  <c r="L446" i="19"/>
  <c r="N445" i="19"/>
  <c r="L445" i="19"/>
  <c r="N444" i="19"/>
  <c r="L444" i="19"/>
  <c r="N443" i="19"/>
  <c r="L443" i="19"/>
  <c r="N442" i="19"/>
  <c r="L442" i="19"/>
  <c r="N441" i="19"/>
  <c r="L441" i="19"/>
  <c r="N440" i="19"/>
  <c r="L440" i="19"/>
  <c r="N439" i="19"/>
  <c r="L439" i="19"/>
  <c r="N438" i="19"/>
  <c r="L438" i="19"/>
  <c r="N437" i="19"/>
  <c r="L437" i="19"/>
  <c r="N436" i="19"/>
  <c r="L436" i="19"/>
  <c r="N435" i="19"/>
  <c r="L435" i="19"/>
  <c r="N434" i="19"/>
  <c r="L434" i="19"/>
  <c r="N433" i="19"/>
  <c r="L433" i="19"/>
  <c r="N432" i="19"/>
  <c r="L432" i="19"/>
  <c r="N431" i="19"/>
  <c r="L431" i="19"/>
  <c r="N430" i="19"/>
  <c r="L430" i="19"/>
  <c r="N429" i="19"/>
  <c r="L429" i="19"/>
  <c r="N428" i="19"/>
  <c r="L428" i="19"/>
  <c r="N427" i="19"/>
  <c r="L427" i="19"/>
  <c r="N426" i="19"/>
  <c r="L426" i="19"/>
  <c r="N425" i="19"/>
  <c r="L425" i="19"/>
  <c r="N424" i="19"/>
  <c r="L424" i="19"/>
  <c r="N423" i="19"/>
  <c r="L423" i="19"/>
  <c r="N422" i="19"/>
  <c r="L422" i="19"/>
  <c r="N421" i="19"/>
  <c r="L421" i="19"/>
  <c r="N420" i="19"/>
  <c r="L420" i="19"/>
  <c r="N419" i="19"/>
  <c r="L419" i="19"/>
  <c r="N418" i="19"/>
  <c r="L418" i="19"/>
  <c r="N417" i="19"/>
  <c r="L417" i="19"/>
  <c r="N416" i="19"/>
  <c r="L416" i="19"/>
  <c r="N415" i="19"/>
  <c r="L415" i="19"/>
  <c r="N414" i="19"/>
  <c r="L414" i="19"/>
  <c r="N413" i="19"/>
  <c r="L413" i="19"/>
  <c r="N412" i="19"/>
  <c r="L412" i="19"/>
  <c r="N411" i="19"/>
  <c r="L411" i="19"/>
  <c r="N410" i="19"/>
  <c r="L410" i="19"/>
  <c r="N409" i="19"/>
  <c r="L409" i="19"/>
  <c r="N408" i="19"/>
  <c r="L408" i="19"/>
  <c r="N407" i="19"/>
  <c r="L407" i="19"/>
  <c r="N406" i="19"/>
  <c r="L406" i="19"/>
  <c r="N405" i="19"/>
  <c r="L405" i="19"/>
  <c r="N404" i="19"/>
  <c r="L404" i="19"/>
  <c r="N403" i="19"/>
  <c r="L403" i="19"/>
  <c r="N402" i="19"/>
  <c r="L402" i="19"/>
  <c r="N401" i="19"/>
  <c r="L401" i="19"/>
  <c r="N400" i="19"/>
  <c r="L400" i="19"/>
  <c r="N399" i="19"/>
  <c r="L399" i="19"/>
  <c r="N398" i="19"/>
  <c r="L398" i="19"/>
  <c r="N397" i="19"/>
  <c r="L397" i="19"/>
  <c r="N396" i="19"/>
  <c r="L396" i="19"/>
  <c r="N395" i="19"/>
  <c r="L395" i="19"/>
  <c r="N394" i="19"/>
  <c r="L394" i="19"/>
  <c r="N393" i="19"/>
  <c r="L393" i="19"/>
  <c r="N392" i="19"/>
  <c r="L392" i="19"/>
  <c r="N391" i="19"/>
  <c r="L391" i="19"/>
  <c r="N390" i="19"/>
  <c r="L390" i="19"/>
  <c r="N389" i="19"/>
  <c r="L389" i="19"/>
  <c r="N388" i="19"/>
  <c r="L388" i="19"/>
  <c r="N387" i="19"/>
  <c r="L387" i="19"/>
  <c r="N386" i="19"/>
  <c r="L386" i="19"/>
  <c r="N385" i="19"/>
  <c r="L385" i="19"/>
  <c r="N384" i="19"/>
  <c r="L384" i="19"/>
  <c r="N383" i="19"/>
  <c r="L383" i="19"/>
  <c r="N382" i="19"/>
  <c r="L382" i="19"/>
  <c r="N381" i="19"/>
  <c r="L381" i="19"/>
  <c r="N380" i="19"/>
  <c r="L380" i="19"/>
  <c r="N379" i="19"/>
  <c r="L379" i="19"/>
  <c r="N378" i="19"/>
  <c r="L378" i="19"/>
  <c r="N377" i="19"/>
  <c r="L377" i="19"/>
  <c r="N376" i="19"/>
  <c r="L376" i="19"/>
  <c r="N375" i="19"/>
  <c r="L375" i="19"/>
  <c r="N374" i="19"/>
  <c r="L374" i="19"/>
  <c r="N373" i="19"/>
  <c r="L373" i="19"/>
  <c r="N372" i="19"/>
  <c r="L372" i="19"/>
  <c r="N371" i="19"/>
  <c r="L371" i="19"/>
  <c r="N370" i="19"/>
  <c r="L370" i="19"/>
  <c r="N369" i="19"/>
  <c r="L369" i="19"/>
  <c r="N368" i="19"/>
  <c r="L368" i="19"/>
  <c r="N367" i="19"/>
  <c r="L367" i="19"/>
  <c r="N366" i="19"/>
  <c r="L366" i="19"/>
  <c r="N365" i="19"/>
  <c r="L365" i="19"/>
  <c r="N364" i="19"/>
  <c r="L364" i="19"/>
  <c r="N363" i="19"/>
  <c r="L363" i="19"/>
  <c r="N362" i="19"/>
  <c r="L362" i="19"/>
  <c r="N361" i="19"/>
  <c r="L361" i="19"/>
  <c r="N360" i="19"/>
  <c r="L360" i="19"/>
  <c r="N359" i="19"/>
  <c r="L359" i="19"/>
  <c r="N358" i="19"/>
  <c r="L358" i="19"/>
  <c r="N357" i="19"/>
  <c r="L357" i="19"/>
  <c r="N356" i="19"/>
  <c r="L356" i="19"/>
  <c r="N355" i="19"/>
  <c r="L355" i="19"/>
  <c r="N354" i="19"/>
  <c r="L354" i="19"/>
  <c r="N353" i="19"/>
  <c r="L353" i="19"/>
  <c r="N352" i="19"/>
  <c r="L352" i="19"/>
  <c r="N351" i="19"/>
  <c r="L351" i="19"/>
  <c r="N350" i="19"/>
  <c r="L350" i="19"/>
  <c r="N349" i="19"/>
  <c r="L349" i="19"/>
  <c r="N348" i="19"/>
  <c r="L348" i="19"/>
  <c r="N347" i="19"/>
  <c r="L347" i="19"/>
  <c r="N346" i="19"/>
  <c r="L346" i="19"/>
  <c r="N345" i="19"/>
  <c r="L345" i="19"/>
  <c r="N344" i="19"/>
  <c r="L344" i="19"/>
  <c r="N343" i="19"/>
  <c r="L343" i="19"/>
  <c r="N342" i="19"/>
  <c r="L342" i="19"/>
  <c r="N341" i="19"/>
  <c r="L341" i="19"/>
  <c r="N340" i="19"/>
  <c r="L340" i="19"/>
  <c r="N339" i="19"/>
  <c r="L339" i="19"/>
  <c r="N338" i="19"/>
  <c r="L338" i="19"/>
  <c r="N337" i="19"/>
  <c r="L337" i="19"/>
  <c r="N336" i="19"/>
  <c r="L336" i="19"/>
  <c r="N335" i="19"/>
  <c r="L335" i="19"/>
  <c r="N334" i="19"/>
  <c r="L334" i="19"/>
  <c r="N333" i="19"/>
  <c r="L333" i="19"/>
  <c r="N332" i="19"/>
  <c r="L332" i="19"/>
  <c r="N331" i="19"/>
  <c r="L331" i="19"/>
  <c r="N330" i="19"/>
  <c r="L330" i="19"/>
  <c r="N329" i="19"/>
  <c r="L329" i="19"/>
  <c r="N328" i="19"/>
  <c r="L328" i="19"/>
  <c r="N327" i="19"/>
  <c r="L327" i="19"/>
  <c r="N326" i="19"/>
  <c r="L326" i="19"/>
  <c r="N325" i="19"/>
  <c r="L325" i="19"/>
  <c r="N324" i="19"/>
  <c r="L324" i="19"/>
  <c r="N323" i="19"/>
  <c r="L323" i="19"/>
  <c r="N322" i="19"/>
  <c r="L322" i="19"/>
  <c r="N321" i="19"/>
  <c r="L321" i="19"/>
  <c r="N320" i="19"/>
  <c r="L320" i="19"/>
  <c r="N319" i="19"/>
  <c r="L319" i="19"/>
  <c r="N318" i="19"/>
  <c r="L318" i="19"/>
  <c r="N317" i="19"/>
  <c r="L317" i="19"/>
  <c r="N316" i="19"/>
  <c r="L316" i="19"/>
  <c r="N315" i="19"/>
  <c r="L315" i="19"/>
  <c r="N314" i="19"/>
  <c r="L314" i="19"/>
  <c r="N313" i="19"/>
  <c r="L313" i="19"/>
  <c r="N312" i="19"/>
  <c r="L312" i="19"/>
  <c r="N311" i="19"/>
  <c r="L311" i="19"/>
  <c r="N310" i="19"/>
  <c r="L310" i="19"/>
  <c r="N309" i="19"/>
  <c r="L309" i="19"/>
  <c r="N308" i="19"/>
  <c r="L308" i="19"/>
  <c r="N307" i="19"/>
  <c r="L307" i="19"/>
  <c r="N306" i="19"/>
  <c r="L306" i="19"/>
  <c r="N305" i="19"/>
  <c r="L305" i="19"/>
  <c r="N304" i="19"/>
  <c r="L304" i="19"/>
  <c r="N303" i="19"/>
  <c r="L303" i="19"/>
  <c r="N302" i="19"/>
  <c r="L302" i="19"/>
  <c r="N301" i="19"/>
  <c r="L301" i="19"/>
  <c r="N300" i="19"/>
  <c r="L300" i="19"/>
  <c r="N299" i="19"/>
  <c r="L299" i="19"/>
  <c r="N298" i="19"/>
  <c r="L298" i="19"/>
  <c r="N297" i="19"/>
  <c r="L297" i="19"/>
  <c r="N296" i="19"/>
  <c r="L296" i="19"/>
  <c r="N295" i="19"/>
  <c r="L295" i="19"/>
  <c r="N294" i="19"/>
  <c r="L294" i="19"/>
  <c r="N293" i="19"/>
  <c r="L293" i="19"/>
  <c r="N292" i="19"/>
  <c r="L292" i="19"/>
  <c r="N291" i="19"/>
  <c r="L291" i="19"/>
  <c r="N290" i="19"/>
  <c r="L290" i="19"/>
  <c r="N289" i="19"/>
  <c r="L289" i="19"/>
  <c r="N288" i="19"/>
  <c r="L288" i="19"/>
  <c r="N287" i="19"/>
  <c r="L287" i="19"/>
  <c r="N286" i="19"/>
  <c r="L286" i="19"/>
  <c r="N285" i="19"/>
  <c r="L285" i="19"/>
  <c r="N284" i="19"/>
  <c r="L284" i="19"/>
  <c r="N283" i="19"/>
  <c r="L283" i="19"/>
  <c r="N282" i="19"/>
  <c r="L282" i="19"/>
  <c r="N281" i="19"/>
  <c r="L281" i="19"/>
  <c r="N280" i="19"/>
  <c r="L280" i="19"/>
  <c r="N279" i="19"/>
  <c r="L279" i="19"/>
  <c r="N278" i="19"/>
  <c r="L278" i="19"/>
  <c r="N277" i="19"/>
  <c r="L277" i="19"/>
  <c r="N276" i="19"/>
  <c r="L276" i="19"/>
  <c r="N275" i="19"/>
  <c r="L275" i="19"/>
  <c r="N274" i="19"/>
  <c r="L274" i="19"/>
  <c r="N273" i="19"/>
  <c r="L273" i="19"/>
  <c r="N272" i="19"/>
  <c r="L272" i="19"/>
  <c r="N271" i="19"/>
  <c r="L271" i="19"/>
  <c r="N270" i="19"/>
  <c r="L270" i="19"/>
  <c r="N269" i="19"/>
  <c r="L269" i="19"/>
  <c r="N268" i="19"/>
  <c r="L268" i="19"/>
  <c r="N267" i="19"/>
  <c r="L267" i="19"/>
  <c r="N266" i="19"/>
  <c r="L266" i="19"/>
  <c r="N265" i="19"/>
  <c r="L265" i="19"/>
  <c r="N264" i="19"/>
  <c r="L264" i="19"/>
  <c r="N263" i="19"/>
  <c r="L263" i="19"/>
  <c r="N262" i="19"/>
  <c r="L262" i="19"/>
  <c r="N261" i="19"/>
  <c r="L261" i="19"/>
  <c r="N260" i="19"/>
  <c r="L260" i="19"/>
  <c r="N259" i="19"/>
  <c r="L259" i="19"/>
  <c r="N258" i="19"/>
  <c r="L258" i="19"/>
  <c r="N257" i="19"/>
  <c r="L257" i="19"/>
  <c r="N256" i="19"/>
  <c r="L256" i="19"/>
  <c r="N255" i="19"/>
  <c r="L255" i="19"/>
  <c r="N254" i="19"/>
  <c r="L254" i="19"/>
  <c r="N253" i="19"/>
  <c r="L253" i="19"/>
  <c r="N252" i="19"/>
  <c r="L252" i="19"/>
  <c r="N251" i="19"/>
  <c r="L251" i="19"/>
  <c r="N250" i="19"/>
  <c r="L250" i="19"/>
  <c r="N249" i="19"/>
  <c r="L249" i="19"/>
  <c r="N248" i="19"/>
  <c r="L248" i="19"/>
  <c r="N247" i="19"/>
  <c r="L247" i="19"/>
  <c r="N246" i="19"/>
  <c r="L246" i="19"/>
  <c r="N245" i="19"/>
  <c r="L245" i="19"/>
  <c r="N244" i="19"/>
  <c r="L244" i="19"/>
  <c r="N243" i="19"/>
  <c r="L243" i="19"/>
  <c r="N242" i="19"/>
  <c r="L242" i="19"/>
  <c r="N241" i="19"/>
  <c r="L241" i="19"/>
  <c r="N240" i="19"/>
  <c r="L240" i="19"/>
  <c r="N239" i="19"/>
  <c r="L239" i="19"/>
  <c r="N238" i="19"/>
  <c r="L238" i="19"/>
  <c r="N237" i="19"/>
  <c r="L237" i="19"/>
  <c r="N236" i="19"/>
  <c r="L236" i="19"/>
  <c r="N235" i="19"/>
  <c r="L235" i="19"/>
  <c r="N234" i="19"/>
  <c r="L234" i="19"/>
  <c r="N233" i="19"/>
  <c r="L233" i="19"/>
  <c r="N232" i="19"/>
  <c r="L232" i="19"/>
  <c r="N231" i="19"/>
  <c r="L231" i="19"/>
  <c r="N230" i="19"/>
  <c r="L230" i="19"/>
  <c r="N229" i="19"/>
  <c r="L229" i="19"/>
  <c r="N228" i="19"/>
  <c r="L228" i="19"/>
  <c r="N227" i="19"/>
  <c r="L227" i="19"/>
  <c r="M4" i="19"/>
  <c r="O4" i="19"/>
  <c r="M5" i="19"/>
  <c r="O5" i="19"/>
  <c r="M6" i="19"/>
  <c r="O6" i="19"/>
  <c r="M7" i="19"/>
  <c r="O7" i="19"/>
  <c r="M8" i="19"/>
  <c r="O8" i="19"/>
  <c r="M9" i="19"/>
  <c r="O9" i="19"/>
  <c r="M10" i="19"/>
  <c r="O10" i="19"/>
  <c r="M11" i="19"/>
  <c r="O11" i="19"/>
  <c r="M12" i="19"/>
  <c r="O12" i="19"/>
  <c r="M13" i="19"/>
  <c r="O13" i="19"/>
  <c r="M14" i="19"/>
  <c r="O14" i="19"/>
  <c r="M15" i="19"/>
  <c r="O15" i="19"/>
  <c r="M16" i="19"/>
  <c r="O16" i="19"/>
  <c r="M17" i="19"/>
  <c r="O17" i="19"/>
  <c r="M18" i="19"/>
  <c r="O18" i="19"/>
  <c r="M19" i="19"/>
  <c r="O19" i="19"/>
  <c r="M20" i="19"/>
  <c r="O20" i="19"/>
  <c r="M21" i="19"/>
  <c r="O21" i="19"/>
  <c r="M22" i="19"/>
  <c r="O22" i="19"/>
  <c r="M23" i="19"/>
  <c r="O23" i="19"/>
  <c r="M24" i="19"/>
  <c r="O24" i="19"/>
  <c r="M25" i="19"/>
  <c r="O25" i="19"/>
  <c r="M26" i="19"/>
  <c r="O26" i="19"/>
  <c r="M27" i="19"/>
  <c r="O27" i="19"/>
  <c r="M28" i="19"/>
  <c r="O28" i="19"/>
  <c r="M29" i="19"/>
  <c r="O29" i="19"/>
  <c r="M30" i="19"/>
  <c r="O30" i="19"/>
  <c r="M31" i="19"/>
  <c r="O31" i="19"/>
  <c r="M32" i="19"/>
  <c r="O32" i="19"/>
  <c r="M33" i="19"/>
  <c r="O33" i="19"/>
  <c r="M34" i="19"/>
  <c r="O34" i="19"/>
  <c r="M35" i="19"/>
  <c r="O35" i="19"/>
  <c r="M36" i="19"/>
  <c r="O36" i="19"/>
  <c r="M37" i="19"/>
  <c r="O37" i="19"/>
  <c r="M38" i="19"/>
  <c r="O38" i="19"/>
  <c r="M39" i="19"/>
  <c r="O39" i="19"/>
  <c r="M40" i="19"/>
  <c r="O40" i="19"/>
  <c r="M41" i="19"/>
  <c r="O41" i="19"/>
  <c r="M42" i="19"/>
  <c r="O42" i="19"/>
  <c r="M43" i="19"/>
  <c r="O43" i="19"/>
  <c r="M44" i="19"/>
  <c r="O44" i="19"/>
  <c r="M45" i="19"/>
  <c r="O45" i="19"/>
  <c r="M46" i="19"/>
  <c r="O46" i="19"/>
  <c r="M47" i="19"/>
  <c r="O47" i="19"/>
  <c r="M48" i="19"/>
  <c r="O48" i="19"/>
  <c r="M49" i="19"/>
  <c r="O49" i="19"/>
  <c r="M50" i="19"/>
  <c r="O50" i="19"/>
  <c r="M51" i="19"/>
  <c r="O51" i="19"/>
  <c r="M52" i="19"/>
  <c r="O52" i="19"/>
  <c r="M53" i="19"/>
  <c r="O53" i="19"/>
  <c r="M54" i="19"/>
  <c r="O54" i="19"/>
  <c r="M55" i="19"/>
  <c r="O55" i="19"/>
  <c r="M56" i="19"/>
  <c r="O56" i="19"/>
  <c r="M57" i="19"/>
  <c r="O57" i="19"/>
  <c r="M58" i="19"/>
  <c r="O58" i="19"/>
  <c r="M59" i="19"/>
  <c r="O59" i="19"/>
  <c r="M60" i="19"/>
  <c r="O60" i="19"/>
  <c r="M61" i="19"/>
  <c r="O61" i="19"/>
  <c r="M62" i="19"/>
  <c r="O62" i="19"/>
  <c r="M63" i="19"/>
  <c r="O63" i="19"/>
  <c r="M64" i="19"/>
  <c r="O64" i="19"/>
  <c r="M65" i="19"/>
  <c r="O65" i="19"/>
  <c r="M66" i="19"/>
  <c r="O66" i="19"/>
  <c r="M67" i="19"/>
  <c r="O67" i="19"/>
  <c r="M68" i="19"/>
  <c r="O68" i="19"/>
  <c r="M69" i="19"/>
  <c r="O69" i="19"/>
  <c r="M70" i="19"/>
  <c r="O70" i="19"/>
  <c r="M71" i="19"/>
  <c r="O71" i="19"/>
  <c r="M72" i="19"/>
  <c r="O72" i="19"/>
  <c r="M73" i="19"/>
  <c r="O73" i="19"/>
  <c r="M74" i="19"/>
  <c r="O74" i="19"/>
  <c r="M75" i="19"/>
  <c r="O75" i="19"/>
  <c r="M76" i="19"/>
  <c r="O76" i="19"/>
  <c r="M77" i="19"/>
  <c r="O77" i="19"/>
  <c r="M78" i="19"/>
  <c r="O78" i="19"/>
  <c r="M79" i="19"/>
  <c r="O79" i="19"/>
  <c r="M80" i="19"/>
  <c r="O80" i="19"/>
  <c r="M81" i="19"/>
  <c r="O81" i="19"/>
  <c r="M82" i="19"/>
  <c r="O82" i="19"/>
  <c r="M83" i="19"/>
  <c r="O83" i="19"/>
  <c r="M84" i="19"/>
  <c r="O84" i="19"/>
  <c r="M85" i="19"/>
  <c r="O85" i="19"/>
  <c r="M86" i="19"/>
  <c r="O86" i="19"/>
  <c r="M87" i="19"/>
  <c r="O87" i="19"/>
  <c r="M88" i="19"/>
  <c r="O88" i="19"/>
  <c r="M89" i="19"/>
  <c r="O89" i="19"/>
  <c r="M90" i="19"/>
  <c r="O90" i="19"/>
  <c r="M91" i="19"/>
  <c r="O91" i="19"/>
  <c r="M92" i="19"/>
  <c r="O92" i="19"/>
  <c r="M93" i="19"/>
  <c r="O93" i="19"/>
  <c r="M94" i="19"/>
  <c r="O94" i="19"/>
  <c r="M95" i="19"/>
  <c r="O95" i="19"/>
  <c r="M96" i="19"/>
  <c r="O96" i="19"/>
  <c r="M97" i="19"/>
  <c r="O97" i="19"/>
  <c r="M98" i="19"/>
  <c r="O98" i="19"/>
  <c r="M99" i="19"/>
  <c r="O99" i="19"/>
  <c r="M100" i="19"/>
  <c r="O100" i="19"/>
  <c r="M101" i="19"/>
  <c r="O101" i="19"/>
  <c r="M102" i="19"/>
  <c r="O102" i="19"/>
  <c r="M103" i="19"/>
  <c r="O103" i="19"/>
  <c r="M104" i="19"/>
  <c r="O104" i="19"/>
  <c r="M105" i="19"/>
  <c r="O105" i="19"/>
  <c r="M106" i="19"/>
  <c r="O106" i="19"/>
  <c r="M107" i="19"/>
  <c r="O107" i="19"/>
  <c r="M108" i="19"/>
  <c r="O108" i="19"/>
  <c r="M109" i="19"/>
  <c r="O109" i="19"/>
  <c r="M110" i="19"/>
  <c r="O110" i="19"/>
  <c r="M111" i="19"/>
  <c r="O111" i="19"/>
  <c r="M112" i="19"/>
  <c r="O112" i="19"/>
  <c r="M113" i="19"/>
  <c r="O113" i="19"/>
  <c r="M114" i="19"/>
  <c r="O114" i="19"/>
  <c r="M115" i="19"/>
  <c r="O115" i="19"/>
  <c r="M116" i="19"/>
  <c r="O116" i="19"/>
  <c r="M117" i="19"/>
  <c r="O117" i="19"/>
  <c r="M118" i="19"/>
  <c r="O118" i="19"/>
  <c r="M119" i="19"/>
  <c r="O119" i="19"/>
  <c r="M120" i="19"/>
  <c r="O120" i="19"/>
  <c r="M121" i="19"/>
  <c r="O121" i="19"/>
  <c r="M122" i="19"/>
  <c r="O122" i="19"/>
  <c r="M123" i="19"/>
  <c r="O123" i="19"/>
  <c r="M124" i="19"/>
  <c r="O124" i="19"/>
  <c r="M125" i="19"/>
  <c r="O125" i="19"/>
  <c r="M126" i="19"/>
  <c r="O126" i="19"/>
  <c r="M127" i="19"/>
  <c r="O127" i="19"/>
  <c r="M128" i="19"/>
  <c r="O128" i="19"/>
  <c r="M129" i="19"/>
  <c r="O129" i="19"/>
  <c r="M130" i="19"/>
  <c r="O130" i="19"/>
  <c r="M131" i="19"/>
  <c r="O131" i="19"/>
  <c r="M132" i="19"/>
  <c r="O132" i="19"/>
  <c r="M133" i="19"/>
  <c r="O133" i="19"/>
  <c r="M134" i="19"/>
  <c r="O134" i="19"/>
  <c r="M135" i="19"/>
  <c r="O135" i="19"/>
  <c r="M136" i="19"/>
  <c r="O136" i="19"/>
  <c r="M137" i="19"/>
  <c r="O137" i="19"/>
  <c r="M138" i="19"/>
  <c r="O138" i="19"/>
  <c r="M139" i="19"/>
  <c r="O139" i="19"/>
  <c r="M140" i="19"/>
  <c r="O140" i="19"/>
  <c r="M141" i="19"/>
  <c r="O141" i="19"/>
  <c r="M142" i="19"/>
  <c r="O142" i="19"/>
  <c r="M143" i="19"/>
  <c r="O143" i="19"/>
  <c r="M144" i="19"/>
  <c r="O144" i="19"/>
  <c r="M145" i="19"/>
  <c r="O145" i="19"/>
  <c r="M146" i="19"/>
  <c r="O146" i="19"/>
  <c r="M147" i="19"/>
  <c r="O147" i="19"/>
  <c r="M148" i="19"/>
  <c r="O148" i="19"/>
  <c r="M149" i="19"/>
  <c r="O149" i="19"/>
  <c r="M150" i="19"/>
  <c r="O150" i="19"/>
  <c r="M151" i="19"/>
  <c r="O151" i="19"/>
  <c r="M152" i="19"/>
  <c r="O152" i="19"/>
  <c r="M153" i="19"/>
  <c r="O153" i="19"/>
  <c r="M154" i="19"/>
  <c r="O154" i="19"/>
  <c r="M155" i="19"/>
  <c r="O155" i="19"/>
  <c r="M156" i="19"/>
  <c r="O156" i="19"/>
  <c r="M157" i="19"/>
  <c r="O157" i="19"/>
  <c r="M158" i="19"/>
  <c r="O158" i="19"/>
  <c r="M159" i="19"/>
  <c r="O159" i="19"/>
  <c r="M160" i="19"/>
  <c r="O160" i="19"/>
  <c r="M161" i="19"/>
  <c r="O161" i="19"/>
  <c r="M162" i="19"/>
  <c r="O162" i="19"/>
  <c r="M163" i="19"/>
  <c r="O163" i="19"/>
  <c r="M164" i="19"/>
  <c r="O164" i="19"/>
  <c r="M165" i="19"/>
  <c r="O165" i="19"/>
  <c r="M166" i="19"/>
  <c r="O166" i="19"/>
  <c r="M167" i="19"/>
  <c r="O167" i="19"/>
  <c r="M168" i="19"/>
  <c r="O168" i="19"/>
  <c r="M169" i="19"/>
  <c r="O169" i="19"/>
  <c r="M170" i="19"/>
  <c r="O170" i="19"/>
  <c r="M171" i="19"/>
  <c r="O171" i="19"/>
  <c r="M172" i="19"/>
  <c r="O172" i="19"/>
  <c r="M173" i="19"/>
  <c r="O173" i="19"/>
  <c r="M174" i="19"/>
  <c r="O174" i="19"/>
  <c r="M175" i="19"/>
  <c r="O175" i="19"/>
  <c r="M176" i="19"/>
  <c r="O176" i="19"/>
  <c r="M177" i="19"/>
  <c r="O177" i="19"/>
  <c r="M178" i="19"/>
  <c r="O178" i="19"/>
  <c r="M179" i="19"/>
  <c r="O179" i="19"/>
  <c r="M180" i="19"/>
  <c r="O180" i="19"/>
  <c r="M181" i="19"/>
  <c r="O181" i="19"/>
  <c r="M182" i="19"/>
  <c r="O182" i="19"/>
  <c r="M183" i="19"/>
  <c r="O183" i="19"/>
  <c r="M184" i="19"/>
  <c r="O184" i="19"/>
  <c r="M185" i="19"/>
  <c r="O185" i="19"/>
  <c r="M186" i="19"/>
  <c r="O186" i="19"/>
  <c r="M187" i="19"/>
  <c r="O187" i="19"/>
  <c r="M188" i="19"/>
  <c r="O188" i="19"/>
  <c r="M189" i="19"/>
  <c r="O189" i="19"/>
  <c r="M190" i="19"/>
  <c r="O190" i="19"/>
  <c r="M191" i="19"/>
  <c r="O191" i="19"/>
  <c r="M192" i="19"/>
  <c r="O192" i="19"/>
  <c r="M193" i="19"/>
  <c r="O193" i="19"/>
  <c r="M194" i="19"/>
  <c r="O194" i="19"/>
  <c r="M195" i="19"/>
  <c r="O195" i="19"/>
  <c r="M196" i="19"/>
  <c r="O196" i="19"/>
  <c r="M197" i="19"/>
  <c r="O197" i="19"/>
  <c r="M198" i="19"/>
  <c r="O198" i="19"/>
  <c r="M199" i="19"/>
  <c r="O19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6" i="19"/>
  <c r="O206" i="19"/>
  <c r="M207" i="19"/>
  <c r="O207" i="19"/>
  <c r="M208" i="19"/>
  <c r="O208" i="19"/>
  <c r="M209" i="19"/>
  <c r="O209" i="19"/>
  <c r="M210" i="19"/>
  <c r="O210" i="19"/>
  <c r="M211" i="19"/>
  <c r="O211" i="19"/>
  <c r="M212" i="19"/>
  <c r="O212" i="19"/>
  <c r="M213" i="19"/>
  <c r="O213" i="19"/>
  <c r="M214" i="19"/>
  <c r="O214" i="19"/>
  <c r="M215" i="19"/>
  <c r="O215" i="19"/>
  <c r="M216" i="19"/>
  <c r="O216" i="19"/>
  <c r="M217" i="19"/>
  <c r="O217" i="19"/>
  <c r="M218" i="19"/>
  <c r="O218" i="19"/>
  <c r="M219" i="19"/>
  <c r="O219" i="19"/>
  <c r="M220" i="19"/>
  <c r="O220" i="19"/>
  <c r="M221" i="19"/>
  <c r="O221" i="19"/>
  <c r="M222" i="19"/>
  <c r="O222" i="19"/>
  <c r="M223" i="19"/>
  <c r="O223" i="19"/>
  <c r="M224" i="19"/>
  <c r="O224" i="19"/>
  <c r="M225" i="19"/>
  <c r="O225" i="19"/>
  <c r="M226" i="19"/>
  <c r="L4" i="19"/>
  <c r="N4" i="19"/>
  <c r="L5" i="19"/>
  <c r="N5" i="19"/>
  <c r="L6" i="19"/>
  <c r="N6" i="19"/>
  <c r="L7" i="19"/>
  <c r="N7" i="19"/>
  <c r="L8" i="19"/>
  <c r="N8" i="19"/>
  <c r="L9" i="19"/>
  <c r="N9" i="19"/>
  <c r="L10" i="19"/>
  <c r="N10" i="19"/>
  <c r="L11" i="19"/>
  <c r="N11" i="19"/>
  <c r="L12" i="19"/>
  <c r="N12" i="19"/>
  <c r="L13" i="19"/>
  <c r="N13" i="19"/>
  <c r="L14" i="19"/>
  <c r="N14" i="19"/>
  <c r="L15" i="19"/>
  <c r="N15" i="19"/>
  <c r="L16" i="19"/>
  <c r="N16" i="19"/>
  <c r="L17" i="19"/>
  <c r="N17" i="19"/>
  <c r="L18" i="19"/>
  <c r="N18" i="19"/>
  <c r="L19" i="19"/>
  <c r="N19" i="19"/>
  <c r="L20" i="19"/>
  <c r="N20" i="19"/>
  <c r="L21" i="19"/>
  <c r="N21" i="19"/>
  <c r="L22" i="19"/>
  <c r="N22" i="19"/>
  <c r="L23" i="19"/>
  <c r="N23" i="19"/>
  <c r="L24" i="19"/>
  <c r="N24" i="19"/>
  <c r="L25" i="19"/>
  <c r="N25" i="19"/>
  <c r="L26" i="19"/>
  <c r="N26" i="19"/>
  <c r="L27" i="19"/>
  <c r="N27" i="19"/>
  <c r="L28" i="19"/>
  <c r="N28" i="19"/>
  <c r="L29" i="19"/>
  <c r="N29" i="19"/>
  <c r="L30" i="19"/>
  <c r="N30" i="19"/>
  <c r="L31" i="19"/>
  <c r="N31" i="19"/>
  <c r="L32" i="19"/>
  <c r="N32" i="19"/>
  <c r="L33" i="19"/>
  <c r="N33" i="19"/>
  <c r="L34" i="19"/>
  <c r="N34" i="19"/>
  <c r="L35" i="19"/>
  <c r="N35" i="19"/>
  <c r="L36" i="19"/>
  <c r="N36" i="19"/>
  <c r="L37" i="19"/>
  <c r="N37" i="19"/>
  <c r="L38" i="19"/>
  <c r="N38" i="19"/>
  <c r="L39" i="19"/>
  <c r="N39" i="19"/>
  <c r="L40" i="19"/>
  <c r="N40" i="19"/>
  <c r="L41" i="19"/>
  <c r="N41" i="19"/>
  <c r="L42" i="19"/>
  <c r="N42" i="19"/>
  <c r="L43" i="19"/>
  <c r="N43" i="19"/>
  <c r="L44" i="19"/>
  <c r="N44" i="19"/>
  <c r="L45" i="19"/>
  <c r="N45" i="19"/>
  <c r="L46" i="19"/>
  <c r="N46" i="19"/>
  <c r="L47" i="19"/>
  <c r="N47" i="19"/>
  <c r="L48" i="19"/>
  <c r="N48" i="19"/>
  <c r="L49" i="19"/>
  <c r="N49" i="19"/>
  <c r="L50" i="19"/>
  <c r="N50" i="19"/>
  <c r="L51" i="19"/>
  <c r="N51" i="19"/>
  <c r="L52" i="19"/>
  <c r="N52" i="19"/>
  <c r="L53" i="19"/>
  <c r="N53" i="19"/>
  <c r="L54" i="19"/>
  <c r="N54" i="19"/>
  <c r="L55" i="19"/>
  <c r="N55" i="19"/>
  <c r="L56" i="19"/>
  <c r="N56" i="19"/>
  <c r="L57" i="19"/>
  <c r="N57" i="19"/>
  <c r="L58" i="19"/>
  <c r="N58" i="19"/>
  <c r="L59" i="19"/>
  <c r="N59" i="19"/>
  <c r="L60" i="19"/>
  <c r="N60" i="19"/>
  <c r="L61" i="19"/>
  <c r="N61" i="19"/>
  <c r="L62" i="19"/>
  <c r="N62" i="19"/>
  <c r="L63" i="19"/>
  <c r="N63" i="19"/>
  <c r="L64" i="19"/>
  <c r="N64" i="19"/>
  <c r="L65" i="19"/>
  <c r="N65" i="19"/>
  <c r="L66" i="19"/>
  <c r="N66" i="19"/>
  <c r="L67" i="19"/>
  <c r="N67" i="19"/>
  <c r="L68" i="19"/>
  <c r="N68" i="19"/>
  <c r="L69" i="19"/>
  <c r="N69" i="19"/>
  <c r="L70" i="19"/>
  <c r="N70" i="19"/>
  <c r="L71" i="19"/>
  <c r="N71" i="19"/>
  <c r="L72" i="19"/>
  <c r="N72" i="19"/>
  <c r="L73" i="19"/>
  <c r="N73" i="19"/>
  <c r="L74" i="19"/>
  <c r="N74" i="19"/>
  <c r="L75" i="19"/>
  <c r="N75" i="19"/>
  <c r="L76" i="19"/>
  <c r="N76" i="19"/>
  <c r="L77" i="19"/>
  <c r="N77" i="19"/>
  <c r="L78" i="19"/>
  <c r="N78" i="19"/>
  <c r="L79" i="19"/>
  <c r="N79" i="19"/>
  <c r="L80" i="19"/>
  <c r="N80" i="19"/>
  <c r="L81" i="19"/>
  <c r="N81" i="19"/>
  <c r="L82" i="19"/>
  <c r="N82" i="19"/>
  <c r="L83" i="19"/>
  <c r="N83" i="19"/>
  <c r="L84" i="19"/>
  <c r="N84" i="19"/>
  <c r="L85" i="19"/>
  <c r="N85" i="19"/>
  <c r="L86" i="19"/>
  <c r="N86" i="19"/>
  <c r="L87" i="19"/>
  <c r="N87" i="19"/>
  <c r="L88" i="19"/>
  <c r="N88" i="19"/>
  <c r="L89" i="19"/>
  <c r="N89" i="19"/>
  <c r="L90" i="19"/>
  <c r="N90" i="19"/>
  <c r="L91" i="19"/>
  <c r="N91" i="19"/>
  <c r="L92" i="19"/>
  <c r="N92" i="19"/>
  <c r="L93" i="19"/>
  <c r="N93" i="19"/>
  <c r="L94" i="19"/>
  <c r="N94" i="19"/>
  <c r="L95" i="19"/>
  <c r="N95" i="19"/>
  <c r="L96" i="19"/>
  <c r="N96" i="19"/>
  <c r="L97" i="19"/>
  <c r="N97" i="19"/>
  <c r="L98" i="19"/>
  <c r="N98" i="19"/>
  <c r="L99" i="19"/>
  <c r="N99" i="19"/>
  <c r="L100" i="19"/>
  <c r="N100" i="19"/>
  <c r="L101" i="19"/>
  <c r="N101" i="19"/>
  <c r="L102" i="19"/>
  <c r="N102" i="19"/>
  <c r="L103" i="19"/>
  <c r="N103" i="19"/>
  <c r="L104" i="19"/>
  <c r="N104" i="19"/>
  <c r="L105" i="19"/>
  <c r="N105" i="19"/>
  <c r="L106" i="19"/>
  <c r="N106" i="19"/>
  <c r="L107" i="19"/>
  <c r="N107" i="19"/>
  <c r="L108" i="19"/>
  <c r="N108" i="19"/>
  <c r="L109" i="19"/>
  <c r="N109" i="19"/>
  <c r="L110" i="19"/>
  <c r="N110" i="19"/>
  <c r="L111" i="19"/>
  <c r="N111" i="19"/>
  <c r="L112" i="19"/>
  <c r="N112" i="19"/>
  <c r="L113" i="19"/>
  <c r="N113" i="19"/>
  <c r="L114" i="19"/>
  <c r="N114" i="19"/>
  <c r="L115" i="19"/>
  <c r="N115" i="19"/>
  <c r="L116" i="19"/>
  <c r="N116" i="19"/>
  <c r="L117" i="19"/>
  <c r="N117" i="19"/>
  <c r="L118" i="19"/>
  <c r="N118" i="19"/>
  <c r="L119" i="19"/>
  <c r="N119" i="19"/>
  <c r="L120" i="19"/>
  <c r="N120" i="19"/>
  <c r="L121" i="19"/>
  <c r="N121" i="19"/>
  <c r="L122" i="19"/>
  <c r="N122" i="19"/>
  <c r="L123" i="19"/>
  <c r="N123" i="19"/>
  <c r="L124" i="19"/>
  <c r="N124" i="19"/>
  <c r="L125" i="19"/>
  <c r="N125" i="19"/>
  <c r="L126" i="19"/>
  <c r="N126" i="19"/>
  <c r="L127" i="19"/>
  <c r="N127" i="19"/>
  <c r="L128" i="19"/>
  <c r="N128" i="19"/>
  <c r="L129" i="19"/>
  <c r="N129" i="19"/>
  <c r="L130" i="19"/>
  <c r="N130" i="19"/>
  <c r="L131" i="19"/>
  <c r="N131" i="19"/>
  <c r="L132" i="19"/>
  <c r="N132" i="19"/>
  <c r="L133" i="19"/>
  <c r="N133" i="19"/>
  <c r="L134" i="19"/>
  <c r="N134" i="19"/>
  <c r="L135" i="19"/>
  <c r="N135" i="19"/>
  <c r="L136" i="19"/>
  <c r="N136" i="19"/>
  <c r="L137" i="19"/>
  <c r="N137" i="19"/>
  <c r="L138" i="19"/>
  <c r="N138" i="19"/>
  <c r="L139" i="19"/>
  <c r="N139" i="19"/>
  <c r="L140" i="19"/>
  <c r="N140" i="19"/>
  <c r="L141" i="19"/>
  <c r="N141" i="19"/>
  <c r="L142" i="19"/>
  <c r="N142" i="19"/>
  <c r="L143" i="19"/>
  <c r="N143" i="19"/>
  <c r="L144" i="19"/>
  <c r="N144" i="19"/>
  <c r="L145" i="19"/>
  <c r="N145" i="19"/>
  <c r="L146" i="19"/>
  <c r="N146" i="19"/>
  <c r="L147" i="19"/>
  <c r="N147" i="19"/>
  <c r="L148" i="19"/>
  <c r="N148" i="19"/>
  <c r="L149" i="19"/>
  <c r="N149" i="19"/>
  <c r="L150" i="19"/>
  <c r="N150" i="19"/>
  <c r="L151" i="19"/>
  <c r="N151" i="19"/>
  <c r="L152" i="19"/>
  <c r="N152" i="19"/>
  <c r="L153" i="19"/>
  <c r="N153" i="19"/>
  <c r="L154" i="19"/>
  <c r="N154" i="19"/>
  <c r="L155" i="19"/>
  <c r="N155" i="19"/>
  <c r="L156" i="19"/>
  <c r="N156" i="19"/>
  <c r="L157" i="19"/>
  <c r="N157" i="19"/>
  <c r="L158" i="19"/>
  <c r="N158" i="19"/>
  <c r="L159" i="19"/>
  <c r="N159" i="19"/>
  <c r="L160" i="19"/>
  <c r="N160" i="19"/>
  <c r="L161" i="19"/>
  <c r="N161" i="19"/>
  <c r="L162" i="19"/>
  <c r="N162" i="19"/>
  <c r="L163" i="19"/>
  <c r="N163" i="19"/>
  <c r="L164" i="19"/>
  <c r="N164" i="19"/>
  <c r="L165" i="19"/>
  <c r="N165" i="19"/>
  <c r="L166" i="19"/>
  <c r="N166" i="19"/>
  <c r="L167" i="19"/>
  <c r="N167" i="19"/>
  <c r="L168" i="19"/>
  <c r="N168" i="19"/>
  <c r="L169" i="19"/>
  <c r="N169" i="19"/>
  <c r="L170" i="19"/>
  <c r="N170" i="19"/>
  <c r="L171" i="19"/>
  <c r="N171" i="19"/>
  <c r="L172" i="19"/>
  <c r="N172" i="19"/>
  <c r="L173" i="19"/>
  <c r="N173" i="19"/>
  <c r="L174" i="19"/>
  <c r="N174" i="19"/>
  <c r="L175" i="19"/>
  <c r="N175" i="19"/>
  <c r="L176" i="19"/>
  <c r="N176" i="19"/>
  <c r="L177" i="19"/>
  <c r="N177" i="19"/>
  <c r="L178" i="19"/>
  <c r="N178" i="19"/>
  <c r="L179" i="19"/>
  <c r="N179" i="19"/>
  <c r="L180" i="19"/>
  <c r="N180" i="19"/>
  <c r="L181" i="19"/>
  <c r="N181" i="19"/>
  <c r="L182" i="19"/>
  <c r="N182" i="19"/>
  <c r="L183" i="19"/>
  <c r="N183" i="19"/>
  <c r="L184" i="19"/>
  <c r="N184" i="19"/>
  <c r="L185" i="19"/>
  <c r="N185" i="19"/>
  <c r="L186" i="19"/>
  <c r="N186" i="19"/>
  <c r="L187" i="19"/>
  <c r="N187" i="19"/>
  <c r="L188" i="19"/>
  <c r="N188" i="19"/>
  <c r="L189" i="19"/>
  <c r="N189" i="19"/>
  <c r="L190" i="19"/>
  <c r="N190" i="19"/>
  <c r="L191" i="19"/>
  <c r="N191" i="19"/>
  <c r="L192" i="19"/>
  <c r="N192" i="19"/>
  <c r="L193" i="19"/>
  <c r="N193" i="19"/>
  <c r="L194" i="19"/>
  <c r="N194" i="19"/>
  <c r="L195" i="19"/>
  <c r="N195" i="19"/>
  <c r="L196" i="19"/>
  <c r="N196" i="19"/>
  <c r="L197" i="19"/>
  <c r="N197" i="19"/>
  <c r="L198" i="19"/>
  <c r="N198" i="19"/>
  <c r="L199" i="19"/>
  <c r="N199" i="19"/>
  <c r="L200" i="19"/>
  <c r="N200" i="19"/>
  <c r="L201" i="19"/>
  <c r="N201" i="19"/>
  <c r="L202" i="19"/>
  <c r="N202" i="19"/>
  <c r="L203" i="19"/>
  <c r="N203" i="19"/>
  <c r="L204" i="19"/>
  <c r="N204" i="19"/>
  <c r="L205" i="19"/>
  <c r="N205" i="19"/>
  <c r="L206" i="19"/>
  <c r="N206" i="19"/>
  <c r="L207" i="19"/>
  <c r="N207" i="19"/>
  <c r="L208" i="19"/>
  <c r="N208" i="19"/>
  <c r="L209" i="19"/>
  <c r="N209" i="19"/>
  <c r="L210" i="19"/>
  <c r="N210" i="19"/>
  <c r="L211" i="19"/>
  <c r="N211" i="19"/>
  <c r="L212" i="19"/>
  <c r="N212" i="19"/>
  <c r="L213" i="19"/>
  <c r="N213" i="19"/>
  <c r="L214" i="19"/>
  <c r="N214" i="19"/>
  <c r="L215" i="19"/>
  <c r="N215" i="19"/>
  <c r="L216" i="19"/>
  <c r="N216" i="19"/>
  <c r="L217" i="19"/>
  <c r="N217" i="19"/>
  <c r="L218" i="19"/>
  <c r="N218" i="19"/>
  <c r="L219" i="19"/>
  <c r="N219" i="19"/>
  <c r="L220" i="19"/>
  <c r="N220" i="19"/>
  <c r="L221" i="19"/>
  <c r="N221" i="19"/>
  <c r="L222" i="19"/>
  <c r="N222" i="19"/>
  <c r="L223" i="19"/>
  <c r="N223" i="19"/>
  <c r="L224" i="19"/>
  <c r="N224" i="19"/>
  <c r="L225" i="19"/>
  <c r="N225" i="19"/>
  <c r="L226" i="19"/>
  <c r="O500" i="19"/>
  <c r="M500" i="19"/>
  <c r="O499" i="19"/>
  <c r="M499" i="19"/>
  <c r="O498" i="19"/>
  <c r="M498" i="19"/>
  <c r="O497" i="19"/>
  <c r="M497" i="19"/>
  <c r="O496" i="19"/>
  <c r="M496" i="19"/>
  <c r="O495" i="19"/>
  <c r="M495" i="19"/>
  <c r="O494" i="19"/>
  <c r="M494" i="19"/>
  <c r="O493" i="19"/>
  <c r="M493" i="19"/>
  <c r="O492" i="19"/>
  <c r="M492" i="19"/>
  <c r="O491" i="19"/>
  <c r="M491" i="19"/>
  <c r="O490" i="19"/>
  <c r="M490" i="19"/>
  <c r="O489" i="19"/>
  <c r="M489" i="19"/>
  <c r="O488" i="19"/>
  <c r="M488" i="19"/>
  <c r="O487" i="19"/>
  <c r="M487" i="19"/>
  <c r="O486" i="19"/>
  <c r="M486" i="19"/>
  <c r="O485" i="19"/>
  <c r="M485" i="19"/>
  <c r="O484" i="19"/>
  <c r="M484" i="19"/>
  <c r="O483" i="19"/>
  <c r="M483" i="19"/>
  <c r="O482" i="19"/>
  <c r="M482" i="19"/>
  <c r="O481" i="19"/>
  <c r="M481" i="19"/>
  <c r="O480" i="19"/>
  <c r="M480" i="19"/>
  <c r="O479" i="19"/>
  <c r="M479" i="19"/>
  <c r="O478" i="19"/>
  <c r="M478" i="19"/>
  <c r="O477" i="19"/>
  <c r="M477" i="19"/>
  <c r="O476" i="19"/>
  <c r="M476" i="19"/>
  <c r="O475" i="19"/>
  <c r="M475" i="19"/>
  <c r="O474" i="19"/>
  <c r="M474" i="19"/>
  <c r="O473" i="19"/>
  <c r="M473" i="19"/>
  <c r="O472" i="19"/>
  <c r="M472" i="19"/>
  <c r="O471" i="19"/>
  <c r="M471" i="19"/>
  <c r="O470" i="19"/>
  <c r="M470" i="19"/>
  <c r="O469" i="19"/>
  <c r="M469" i="19"/>
  <c r="O468" i="19"/>
  <c r="M468" i="19"/>
  <c r="O467" i="19"/>
  <c r="M467" i="19"/>
  <c r="O466" i="19"/>
  <c r="M466" i="19"/>
  <c r="O465" i="19"/>
  <c r="M465" i="19"/>
  <c r="O464" i="19"/>
  <c r="M464" i="19"/>
  <c r="O463" i="19"/>
  <c r="M463" i="19"/>
  <c r="O462" i="19"/>
  <c r="M462" i="19"/>
  <c r="O461" i="19"/>
  <c r="M461" i="19"/>
  <c r="O460" i="19"/>
  <c r="M460" i="19"/>
  <c r="O459" i="19"/>
  <c r="M459" i="19"/>
  <c r="O458" i="19"/>
  <c r="M458" i="19"/>
  <c r="O457" i="19"/>
  <c r="M457" i="19"/>
  <c r="O456" i="19"/>
  <c r="M456" i="19"/>
  <c r="O455" i="19"/>
  <c r="M455" i="19"/>
  <c r="O454" i="19"/>
  <c r="M454" i="19"/>
  <c r="O453" i="19"/>
  <c r="M453" i="19"/>
  <c r="O452" i="19"/>
  <c r="M452" i="19"/>
  <c r="O451" i="19"/>
  <c r="M451" i="19"/>
  <c r="O450" i="19"/>
  <c r="M450" i="19"/>
  <c r="O449" i="19"/>
  <c r="M449" i="19"/>
  <c r="O448" i="19"/>
  <c r="M448" i="19"/>
  <c r="O447" i="19"/>
  <c r="M447" i="19"/>
  <c r="O446" i="19"/>
  <c r="M446" i="19"/>
  <c r="O445" i="19"/>
  <c r="M445" i="19"/>
  <c r="O444" i="19"/>
  <c r="M444" i="19"/>
  <c r="O443" i="19"/>
  <c r="M443" i="19"/>
  <c r="O442" i="19"/>
  <c r="M442" i="19"/>
  <c r="O441" i="19"/>
  <c r="M441" i="19"/>
  <c r="O440" i="19"/>
  <c r="M440" i="19"/>
  <c r="O439" i="19"/>
  <c r="M439" i="19"/>
  <c r="O438" i="19"/>
  <c r="M438" i="19"/>
  <c r="O437" i="19"/>
  <c r="M437" i="19"/>
  <c r="O436" i="19"/>
  <c r="M436" i="19"/>
  <c r="O435" i="19"/>
  <c r="M435" i="19"/>
  <c r="O434" i="19"/>
  <c r="M434" i="19"/>
  <c r="O433" i="19"/>
  <c r="M433" i="19"/>
  <c r="O432" i="19"/>
  <c r="M432" i="19"/>
  <c r="O431" i="19"/>
  <c r="M431" i="19"/>
  <c r="O430" i="19"/>
  <c r="M430" i="19"/>
  <c r="O429" i="19"/>
  <c r="M429" i="19"/>
  <c r="O428" i="19"/>
  <c r="M428" i="19"/>
  <c r="O427" i="19"/>
  <c r="M427" i="19"/>
  <c r="O426" i="19"/>
  <c r="M426" i="19"/>
  <c r="O425" i="19"/>
  <c r="M425" i="19"/>
  <c r="O424" i="19"/>
  <c r="M424" i="19"/>
  <c r="O423" i="19"/>
  <c r="M423" i="19"/>
  <c r="O422" i="19"/>
  <c r="M422" i="19"/>
  <c r="O421" i="19"/>
  <c r="M421" i="19"/>
  <c r="O420" i="19"/>
  <c r="M420" i="19"/>
  <c r="O419" i="19"/>
  <c r="M419" i="19"/>
  <c r="O418" i="19"/>
  <c r="M418" i="19"/>
  <c r="O417" i="19"/>
  <c r="M417" i="19"/>
  <c r="O416" i="19"/>
  <c r="M416" i="19"/>
  <c r="O415" i="19"/>
  <c r="M415" i="19"/>
  <c r="O414" i="19"/>
  <c r="M414" i="19"/>
  <c r="O413" i="19"/>
  <c r="M413" i="19"/>
  <c r="O412" i="19"/>
  <c r="M412" i="19"/>
  <c r="O411" i="19"/>
  <c r="M411" i="19"/>
  <c r="O410" i="19"/>
  <c r="M410" i="19"/>
  <c r="O409" i="19"/>
  <c r="M409" i="19"/>
  <c r="O408" i="19"/>
  <c r="M408" i="19"/>
  <c r="O407" i="19"/>
  <c r="M407" i="19"/>
  <c r="O406" i="19"/>
  <c r="M406" i="19"/>
  <c r="O405" i="19"/>
  <c r="M405" i="19"/>
  <c r="O404" i="19"/>
  <c r="M404" i="19"/>
  <c r="O403" i="19"/>
  <c r="M403" i="19"/>
  <c r="O402" i="19"/>
  <c r="M402" i="19"/>
  <c r="O401" i="19"/>
  <c r="M401" i="19"/>
  <c r="O400" i="19"/>
  <c r="M400" i="19"/>
  <c r="O399" i="19"/>
  <c r="M399" i="19"/>
  <c r="O398" i="19"/>
  <c r="M398" i="19"/>
  <c r="O397" i="19"/>
  <c r="M397" i="19"/>
  <c r="O396" i="19"/>
  <c r="M396" i="19"/>
  <c r="O395" i="19"/>
  <c r="M395" i="19"/>
  <c r="O394" i="19"/>
  <c r="M394" i="19"/>
  <c r="O393" i="19"/>
  <c r="M393" i="19"/>
  <c r="O392" i="19"/>
  <c r="M392" i="19"/>
  <c r="O391" i="19"/>
  <c r="M391" i="19"/>
  <c r="O390" i="19"/>
  <c r="M390" i="19"/>
  <c r="O389" i="19"/>
  <c r="M389" i="19"/>
  <c r="O388" i="19"/>
  <c r="M388" i="19"/>
  <c r="O387" i="19"/>
  <c r="M387" i="19"/>
  <c r="O386" i="19"/>
  <c r="M386" i="19"/>
  <c r="O385" i="19"/>
  <c r="M385" i="19"/>
  <c r="O384" i="19"/>
  <c r="M384" i="19"/>
  <c r="O383" i="19"/>
  <c r="M383" i="19"/>
  <c r="O382" i="19"/>
  <c r="M382" i="19"/>
  <c r="O381" i="19"/>
  <c r="M381" i="19"/>
  <c r="O380" i="19"/>
  <c r="M380" i="19"/>
  <c r="O379" i="19"/>
  <c r="M379" i="19"/>
  <c r="O378" i="19"/>
  <c r="M378" i="19"/>
  <c r="O377" i="19"/>
  <c r="M377" i="19"/>
  <c r="O376" i="19"/>
  <c r="M376" i="19"/>
  <c r="O375" i="19"/>
  <c r="M375" i="19"/>
  <c r="O374" i="19"/>
  <c r="M374" i="19"/>
  <c r="O373" i="19"/>
  <c r="M373" i="19"/>
  <c r="O372" i="19"/>
  <c r="M372" i="19"/>
  <c r="O371" i="19"/>
  <c r="M371" i="19"/>
  <c r="O370" i="19"/>
  <c r="M370" i="19"/>
  <c r="O369" i="19"/>
  <c r="M369" i="19"/>
  <c r="O368" i="19"/>
  <c r="M368" i="19"/>
  <c r="O367" i="19"/>
  <c r="M367" i="19"/>
  <c r="O366" i="19"/>
  <c r="M366" i="19"/>
  <c r="O365" i="19"/>
  <c r="M365" i="19"/>
  <c r="O364" i="19"/>
  <c r="M364" i="19"/>
  <c r="O363" i="19"/>
  <c r="M363" i="19"/>
  <c r="O362" i="19"/>
  <c r="M362" i="19"/>
  <c r="O361" i="19"/>
  <c r="M361" i="19"/>
  <c r="O360" i="19"/>
  <c r="M360" i="19"/>
  <c r="O359" i="19"/>
  <c r="M359" i="19"/>
  <c r="O358" i="19"/>
  <c r="M358" i="19"/>
  <c r="O357" i="19"/>
  <c r="M357" i="19"/>
  <c r="O356" i="19"/>
  <c r="M356" i="19"/>
  <c r="O355" i="19"/>
  <c r="M355" i="19"/>
  <c r="O354" i="19"/>
  <c r="M354" i="19"/>
  <c r="O353" i="19"/>
  <c r="M353" i="19"/>
  <c r="O352" i="19"/>
  <c r="M352" i="19"/>
  <c r="O351" i="19"/>
  <c r="M351" i="19"/>
  <c r="O350" i="19"/>
  <c r="M350" i="19"/>
  <c r="O349" i="19"/>
  <c r="M349" i="19"/>
  <c r="O348" i="19"/>
  <c r="M348" i="19"/>
  <c r="O347" i="19"/>
  <c r="M347" i="19"/>
  <c r="O346" i="19"/>
  <c r="M346" i="19"/>
  <c r="O345" i="19"/>
  <c r="M345" i="19"/>
  <c r="O344" i="19"/>
  <c r="M344" i="19"/>
  <c r="O343" i="19"/>
  <c r="M343" i="19"/>
  <c r="O342" i="19"/>
  <c r="M342" i="19"/>
  <c r="O341" i="19"/>
  <c r="M341" i="19"/>
  <c r="O340" i="19"/>
  <c r="M340" i="19"/>
  <c r="O339" i="19"/>
  <c r="M339" i="19"/>
  <c r="O338" i="19"/>
  <c r="M338" i="19"/>
  <c r="O337" i="19"/>
  <c r="M337" i="19"/>
  <c r="O336" i="19"/>
  <c r="M336" i="19"/>
  <c r="O335" i="19"/>
  <c r="M335" i="19"/>
  <c r="O334" i="19"/>
  <c r="M334" i="19"/>
  <c r="O333" i="19"/>
  <c r="M333" i="19"/>
  <c r="O332" i="19"/>
  <c r="M332" i="19"/>
  <c r="O331" i="19"/>
  <c r="M331" i="19"/>
  <c r="O330" i="19"/>
  <c r="M330" i="19"/>
  <c r="O329" i="19"/>
  <c r="M329" i="19"/>
  <c r="O328" i="19"/>
  <c r="M328" i="19"/>
  <c r="O327" i="19"/>
  <c r="M327" i="19"/>
  <c r="O326" i="19"/>
  <c r="M326" i="19"/>
  <c r="O325" i="19"/>
  <c r="M325" i="19"/>
  <c r="O324" i="19"/>
  <c r="M324" i="19"/>
  <c r="O323" i="19"/>
  <c r="M323" i="19"/>
  <c r="O322" i="19"/>
  <c r="M322" i="19"/>
  <c r="O321" i="19"/>
  <c r="M321" i="19"/>
  <c r="O320" i="19"/>
  <c r="M320" i="19"/>
  <c r="O319" i="19"/>
  <c r="M319" i="19"/>
  <c r="O318" i="19"/>
  <c r="M318" i="19"/>
  <c r="O317" i="19"/>
  <c r="M317" i="19"/>
  <c r="O316" i="19"/>
  <c r="M316" i="19"/>
  <c r="O315" i="19"/>
  <c r="M315" i="19"/>
  <c r="O314" i="19"/>
  <c r="M314" i="19"/>
  <c r="O313" i="19"/>
  <c r="M313" i="19"/>
  <c r="O312" i="19"/>
  <c r="M312" i="19"/>
  <c r="O311" i="19"/>
  <c r="M311" i="19"/>
  <c r="O310" i="19"/>
  <c r="M310" i="19"/>
  <c r="O309" i="19"/>
  <c r="M309" i="19"/>
  <c r="O308" i="19"/>
  <c r="M308" i="19"/>
  <c r="O307" i="19"/>
  <c r="M307" i="19"/>
  <c r="O306" i="19"/>
  <c r="M306" i="19"/>
  <c r="O305" i="19"/>
  <c r="M305" i="19"/>
  <c r="O304" i="19"/>
  <c r="M304" i="19"/>
  <c r="O303" i="19"/>
  <c r="M303" i="19"/>
  <c r="O302" i="19"/>
  <c r="M302" i="19"/>
  <c r="O301" i="19"/>
  <c r="M301" i="19"/>
  <c r="O300" i="19"/>
  <c r="M300" i="19"/>
  <c r="O299" i="19"/>
  <c r="M299" i="19"/>
  <c r="O298" i="19"/>
  <c r="M298" i="19"/>
  <c r="O297" i="19"/>
  <c r="M297" i="19"/>
  <c r="O296" i="19"/>
  <c r="M296" i="19"/>
  <c r="O295" i="19"/>
  <c r="M295" i="19"/>
  <c r="O294" i="19"/>
  <c r="M294" i="19"/>
  <c r="O293" i="19"/>
  <c r="M293" i="19"/>
  <c r="O292" i="19"/>
  <c r="M292" i="19"/>
  <c r="O291" i="19"/>
  <c r="M291" i="19"/>
  <c r="O290" i="19"/>
  <c r="M290" i="19"/>
  <c r="O289" i="19"/>
  <c r="M289" i="19"/>
  <c r="O288" i="19"/>
  <c r="M288" i="19"/>
  <c r="O287" i="19"/>
  <c r="M287" i="19"/>
  <c r="O286" i="19"/>
  <c r="M286" i="19"/>
  <c r="O285" i="19"/>
  <c r="M285" i="19"/>
  <c r="O284" i="19"/>
  <c r="M284" i="19"/>
  <c r="O283" i="19"/>
  <c r="M283" i="19"/>
  <c r="O282" i="19"/>
  <c r="M282" i="19"/>
  <c r="O281" i="19"/>
  <c r="M281" i="19"/>
  <c r="O280" i="19"/>
  <c r="M280" i="19"/>
  <c r="O279" i="19"/>
  <c r="M279" i="19"/>
  <c r="O278" i="19"/>
  <c r="M278" i="19"/>
  <c r="O277" i="19"/>
  <c r="M277" i="19"/>
  <c r="O276" i="19"/>
  <c r="M276" i="19"/>
  <c r="O275" i="19"/>
  <c r="M275" i="19"/>
  <c r="O274" i="19"/>
  <c r="M274" i="19"/>
  <c r="O273" i="19"/>
  <c r="M273" i="19"/>
  <c r="O272" i="19"/>
  <c r="M272" i="19"/>
  <c r="O271" i="19"/>
  <c r="M271" i="19"/>
  <c r="O270" i="19"/>
  <c r="M270" i="19"/>
  <c r="O269" i="19"/>
  <c r="M269" i="19"/>
  <c r="O268" i="19"/>
  <c r="M268" i="19"/>
  <c r="O267" i="19"/>
  <c r="M267" i="19"/>
  <c r="O266" i="19"/>
  <c r="M266" i="19"/>
  <c r="O265" i="19"/>
  <c r="M265" i="19"/>
  <c r="O264" i="19"/>
  <c r="M264" i="19"/>
  <c r="O263" i="19"/>
  <c r="M263" i="19"/>
  <c r="O262" i="19"/>
  <c r="M262" i="19"/>
  <c r="O261" i="19"/>
  <c r="M261" i="19"/>
  <c r="O260" i="19"/>
  <c r="M260" i="19"/>
  <c r="O259" i="19"/>
  <c r="M259" i="19"/>
  <c r="O258" i="19"/>
  <c r="M258" i="19"/>
  <c r="O257" i="19"/>
  <c r="M257" i="19"/>
  <c r="O256" i="19"/>
  <c r="M256" i="19"/>
  <c r="O255" i="19"/>
  <c r="M255" i="19"/>
  <c r="O254" i="19"/>
  <c r="M254" i="19"/>
  <c r="O253" i="19"/>
  <c r="M253" i="19"/>
  <c r="O252" i="19"/>
  <c r="M252" i="19"/>
  <c r="O251" i="19"/>
  <c r="M251" i="19"/>
  <c r="O250" i="19"/>
  <c r="M250" i="19"/>
  <c r="O249" i="19"/>
  <c r="M249" i="19"/>
  <c r="O248" i="19"/>
  <c r="M248" i="19"/>
  <c r="O247" i="19"/>
  <c r="M247" i="19"/>
  <c r="O246" i="19"/>
  <c r="M246" i="19"/>
  <c r="O245" i="19"/>
  <c r="M245" i="19"/>
  <c r="O244" i="19"/>
  <c r="M244" i="19"/>
  <c r="O243" i="19"/>
  <c r="M243" i="19"/>
  <c r="O242" i="19"/>
  <c r="M242" i="19"/>
  <c r="O241" i="19"/>
  <c r="M241" i="19"/>
  <c r="O240" i="19"/>
  <c r="M240" i="19"/>
  <c r="O239" i="19"/>
  <c r="M239" i="19"/>
  <c r="O238" i="19"/>
  <c r="M238" i="19"/>
  <c r="O237" i="19"/>
  <c r="M237" i="19"/>
  <c r="O236" i="19"/>
  <c r="M236" i="19"/>
  <c r="O235" i="19"/>
  <c r="M235" i="19"/>
  <c r="O234" i="19"/>
  <c r="M234" i="19"/>
  <c r="O233" i="19"/>
  <c r="M233" i="19"/>
  <c r="O232" i="19"/>
  <c r="M232" i="19"/>
  <c r="O231" i="19"/>
  <c r="M231" i="19"/>
  <c r="O230" i="19"/>
  <c r="M230" i="19"/>
  <c r="O229" i="19"/>
  <c r="M229" i="19"/>
  <c r="O228" i="19"/>
  <c r="M228" i="19"/>
  <c r="O227" i="19"/>
  <c r="M227" i="19"/>
  <c r="O226" i="19"/>
  <c r="AE2" i="19"/>
  <c r="AB2" i="19" s="1"/>
  <c r="AF3" i="19"/>
  <c r="AD3" i="19"/>
  <c r="AE500" i="19"/>
  <c r="AB500" i="19" s="1"/>
  <c r="AE499" i="19"/>
  <c r="AB499" i="19" s="1"/>
  <c r="AF498" i="19"/>
  <c r="AC498" i="19" s="1"/>
  <c r="AD498" i="19"/>
  <c r="AA498" i="19" s="1"/>
  <c r="AF497" i="19"/>
  <c r="AC497" i="19" s="1"/>
  <c r="AD497" i="19"/>
  <c r="AA497" i="19" s="1"/>
  <c r="AE496" i="19"/>
  <c r="AB496" i="19" s="1"/>
  <c r="AE495" i="19"/>
  <c r="AB495" i="19" s="1"/>
  <c r="AF494" i="19"/>
  <c r="AC494" i="19" s="1"/>
  <c r="AD494" i="19"/>
  <c r="AA494" i="19" s="1"/>
  <c r="AF493" i="19"/>
  <c r="AC493" i="19" s="1"/>
  <c r="AD493" i="19"/>
  <c r="AA493" i="19" s="1"/>
  <c r="AE492" i="19"/>
  <c r="AB492" i="19" s="1"/>
  <c r="AE491" i="19"/>
  <c r="AB491" i="19" s="1"/>
  <c r="AF490" i="19"/>
  <c r="AC490" i="19" s="1"/>
  <c r="AD490" i="19"/>
  <c r="AA490" i="19" s="1"/>
  <c r="AF489" i="19"/>
  <c r="AC489" i="19" s="1"/>
  <c r="AD489" i="19"/>
  <c r="AA489" i="19" s="1"/>
  <c r="AE488" i="19"/>
  <c r="AB488" i="19" s="1"/>
  <c r="AE487" i="19"/>
  <c r="AB487" i="19" s="1"/>
  <c r="AF486" i="19"/>
  <c r="AC486" i="19" s="1"/>
  <c r="AD486" i="19"/>
  <c r="AA486" i="19" s="1"/>
  <c r="AF485" i="19"/>
  <c r="AC485" i="19" s="1"/>
  <c r="AD485" i="19"/>
  <c r="AA485" i="19" s="1"/>
  <c r="AE484" i="19"/>
  <c r="AB484" i="19" s="1"/>
  <c r="AE483" i="19"/>
  <c r="AB483" i="19" s="1"/>
  <c r="AF482" i="19"/>
  <c r="AC482" i="19" s="1"/>
  <c r="AD482" i="19"/>
  <c r="AA482" i="19" s="1"/>
  <c r="AF481" i="19"/>
  <c r="AC481" i="19" s="1"/>
  <c r="AD481" i="19"/>
  <c r="AA481" i="19" s="1"/>
  <c r="AE480" i="19"/>
  <c r="AB480" i="19" s="1"/>
  <c r="AE479" i="19"/>
  <c r="AB479" i="19" s="1"/>
  <c r="AF478" i="19"/>
  <c r="AC478" i="19" s="1"/>
  <c r="AD478" i="19"/>
  <c r="AA478" i="19" s="1"/>
  <c r="AF477" i="19"/>
  <c r="AC477" i="19" s="1"/>
  <c r="AD477" i="19"/>
  <c r="AA477" i="19" s="1"/>
  <c r="AE476" i="19"/>
  <c r="AB476" i="19" s="1"/>
  <c r="AE475" i="19"/>
  <c r="AB475" i="19" s="1"/>
  <c r="AF474" i="19"/>
  <c r="AC474" i="19" s="1"/>
  <c r="AD474" i="19"/>
  <c r="AA474" i="19" s="1"/>
  <c r="AF473" i="19"/>
  <c r="AC473" i="19" s="1"/>
  <c r="AD473" i="19"/>
  <c r="AA473" i="19" s="1"/>
  <c r="AE472" i="19"/>
  <c r="AB472" i="19" s="1"/>
  <c r="AE471" i="19"/>
  <c r="AB471" i="19" s="1"/>
  <c r="AF470" i="19"/>
  <c r="AC470" i="19" s="1"/>
  <c r="AD470" i="19"/>
  <c r="AA470" i="19" s="1"/>
  <c r="AF469" i="19"/>
  <c r="AC469" i="19" s="1"/>
  <c r="AD469" i="19"/>
  <c r="AA469" i="19" s="1"/>
  <c r="AE468" i="19"/>
  <c r="AB468" i="19" s="1"/>
  <c r="AE467" i="19"/>
  <c r="AB467" i="19" s="1"/>
  <c r="AF466" i="19"/>
  <c r="AC466" i="19" s="1"/>
  <c r="AD466" i="19"/>
  <c r="AA466" i="19" s="1"/>
  <c r="AF465" i="19"/>
  <c r="AC465" i="19" s="1"/>
  <c r="AD465" i="19"/>
  <c r="AA465" i="19" s="1"/>
  <c r="AE464" i="19"/>
  <c r="AB464" i="19" s="1"/>
  <c r="AE463" i="19"/>
  <c r="AB463" i="19" s="1"/>
  <c r="AF462" i="19"/>
  <c r="AC462" i="19" s="1"/>
  <c r="AD462" i="19"/>
  <c r="AA462" i="19" s="1"/>
  <c r="AF461" i="19"/>
  <c r="AC461" i="19" s="1"/>
  <c r="AD461" i="19"/>
  <c r="AA461" i="19" s="1"/>
  <c r="AE460" i="19"/>
  <c r="AB460" i="19" s="1"/>
  <c r="AE459" i="19"/>
  <c r="AB459" i="19" s="1"/>
  <c r="AF458" i="19"/>
  <c r="AC458" i="19" s="1"/>
  <c r="AD458" i="19"/>
  <c r="AA458" i="19" s="1"/>
  <c r="AF457" i="19"/>
  <c r="AC457" i="19" s="1"/>
  <c r="AD457" i="19"/>
  <c r="AA457" i="19" s="1"/>
  <c r="AE456" i="19"/>
  <c r="AB456" i="19" s="1"/>
  <c r="AE455" i="19"/>
  <c r="AB455" i="19" s="1"/>
  <c r="AF454" i="19"/>
  <c r="AC454" i="19" s="1"/>
  <c r="AD454" i="19"/>
  <c r="AA454" i="19" s="1"/>
  <c r="AF453" i="19"/>
  <c r="AC453" i="19" s="1"/>
  <c r="AD453" i="19"/>
  <c r="AA453" i="19" s="1"/>
  <c r="AE452" i="19"/>
  <c r="AB452" i="19" s="1"/>
  <c r="AE451" i="19"/>
  <c r="AB451" i="19" s="1"/>
  <c r="AF450" i="19"/>
  <c r="AC450" i="19" s="1"/>
  <c r="AD450" i="19"/>
  <c r="AA450" i="19" s="1"/>
  <c r="AF449" i="19"/>
  <c r="AC449" i="19" s="1"/>
  <c r="AD449" i="19"/>
  <c r="AA449" i="19" s="1"/>
  <c r="AE448" i="19"/>
  <c r="AB448" i="19" s="1"/>
  <c r="AE447" i="19"/>
  <c r="AB447" i="19" s="1"/>
  <c r="AF446" i="19"/>
  <c r="AC446" i="19" s="1"/>
  <c r="AD446" i="19"/>
  <c r="AA446" i="19" s="1"/>
  <c r="AF445" i="19"/>
  <c r="AC445" i="19" s="1"/>
  <c r="AD445" i="19"/>
  <c r="AA445" i="19" s="1"/>
  <c r="AE444" i="19"/>
  <c r="AB444" i="19" s="1"/>
  <c r="AE443" i="19"/>
  <c r="AB443" i="19" s="1"/>
  <c r="AF442" i="19"/>
  <c r="AC442" i="19" s="1"/>
  <c r="AD442" i="19"/>
  <c r="AA442" i="19" s="1"/>
  <c r="AF441" i="19"/>
  <c r="AC441" i="19" s="1"/>
  <c r="AD441" i="19"/>
  <c r="AA441" i="19" s="1"/>
  <c r="AE440" i="19"/>
  <c r="AB440" i="19" s="1"/>
  <c r="AE439" i="19"/>
  <c r="AB439" i="19" s="1"/>
  <c r="AF438" i="19"/>
  <c r="AC438" i="19" s="1"/>
  <c r="AD438" i="19"/>
  <c r="AA438" i="19" s="1"/>
  <c r="AF437" i="19"/>
  <c r="AC437" i="19" s="1"/>
  <c r="AD437" i="19"/>
  <c r="AA437" i="19" s="1"/>
  <c r="AE436" i="19"/>
  <c r="AB436" i="19" s="1"/>
  <c r="AE435" i="19"/>
  <c r="AB435" i="19" s="1"/>
  <c r="AF434" i="19"/>
  <c r="AC434" i="19" s="1"/>
  <c r="AD434" i="19"/>
  <c r="AA434" i="19" s="1"/>
  <c r="AF433" i="19"/>
  <c r="AC433" i="19" s="1"/>
  <c r="AD433" i="19"/>
  <c r="AA433" i="19" s="1"/>
  <c r="AE432" i="19"/>
  <c r="AB432" i="19" s="1"/>
  <c r="AE431" i="19"/>
  <c r="AB431" i="19" s="1"/>
  <c r="AF430" i="19"/>
  <c r="AC430" i="19" s="1"/>
  <c r="AD430" i="19"/>
  <c r="AA430" i="19" s="1"/>
  <c r="AF429" i="19"/>
  <c r="AC429" i="19" s="1"/>
  <c r="AD429" i="19"/>
  <c r="AA429" i="19" s="1"/>
  <c r="AE428" i="19"/>
  <c r="AB428" i="19" s="1"/>
  <c r="AE427" i="19"/>
  <c r="AB427" i="19" s="1"/>
  <c r="AF426" i="19"/>
  <c r="AC426" i="19" s="1"/>
  <c r="AD426" i="19"/>
  <c r="AA426" i="19" s="1"/>
  <c r="AF425" i="19"/>
  <c r="AC425" i="19" s="1"/>
  <c r="AD425" i="19"/>
  <c r="AA425" i="19" s="1"/>
  <c r="AE424" i="19"/>
  <c r="AB424" i="19" s="1"/>
  <c r="AE423" i="19"/>
  <c r="AB423" i="19" s="1"/>
  <c r="AF422" i="19"/>
  <c r="AC422" i="19" s="1"/>
  <c r="AD422" i="19"/>
  <c r="AA422" i="19" s="1"/>
  <c r="AF421" i="19"/>
  <c r="AC421" i="19" s="1"/>
  <c r="AD421" i="19"/>
  <c r="AA421" i="19" s="1"/>
  <c r="AE420" i="19"/>
  <c r="AB420" i="19" s="1"/>
  <c r="AE419" i="19"/>
  <c r="AB419" i="19" s="1"/>
  <c r="AF418" i="19"/>
  <c r="AC418" i="19" s="1"/>
  <c r="AD418" i="19"/>
  <c r="AA418" i="19" s="1"/>
  <c r="AF417" i="19"/>
  <c r="AC417" i="19" s="1"/>
  <c r="AD417" i="19"/>
  <c r="AA417" i="19" s="1"/>
  <c r="AE416" i="19"/>
  <c r="AB416" i="19" s="1"/>
  <c r="AE415" i="19"/>
  <c r="AB415" i="19" s="1"/>
  <c r="AF414" i="19"/>
  <c r="AC414" i="19" s="1"/>
  <c r="AD414" i="19"/>
  <c r="AA414" i="19" s="1"/>
  <c r="AF413" i="19"/>
  <c r="AC413" i="19" s="1"/>
  <c r="AD413" i="19"/>
  <c r="AA413" i="19" s="1"/>
  <c r="AE412" i="19"/>
  <c r="AB412" i="19" s="1"/>
  <c r="AE411" i="19"/>
  <c r="AB411" i="19" s="1"/>
  <c r="AF410" i="19"/>
  <c r="AC410" i="19" s="1"/>
  <c r="AD410" i="19"/>
  <c r="AA410" i="19" s="1"/>
  <c r="AF409" i="19"/>
  <c r="AC409" i="19" s="1"/>
  <c r="AD409" i="19"/>
  <c r="AA409" i="19" s="1"/>
  <c r="AE408" i="19"/>
  <c r="AB408" i="19" s="1"/>
  <c r="AE407" i="19"/>
  <c r="AB407" i="19" s="1"/>
  <c r="AE406" i="19"/>
  <c r="AB406" i="19" s="1"/>
  <c r="Z406" i="19"/>
  <c r="AF405" i="19"/>
  <c r="AC405" i="19" s="1"/>
  <c r="AD405" i="19"/>
  <c r="AA405" i="19" s="1"/>
  <c r="AF404" i="19"/>
  <c r="AC404" i="19" s="1"/>
  <c r="AD404" i="19"/>
  <c r="AA404" i="19" s="1"/>
  <c r="AE403" i="19"/>
  <c r="AB403" i="19" s="1"/>
  <c r="AE402" i="19"/>
  <c r="AB402" i="19" s="1"/>
  <c r="AF401" i="19"/>
  <c r="AC401" i="19" s="1"/>
  <c r="AD401" i="19"/>
  <c r="AA401" i="19" s="1"/>
  <c r="AF400" i="19"/>
  <c r="AC400" i="19" s="1"/>
  <c r="AD400" i="19"/>
  <c r="AA400" i="19" s="1"/>
  <c r="AE399" i="19"/>
  <c r="AB399" i="19" s="1"/>
  <c r="AE398" i="19"/>
  <c r="AE4" i="19"/>
  <c r="AE5" i="19"/>
  <c r="AE6" i="19"/>
  <c r="AE7" i="19"/>
  <c r="AE8" i="19"/>
  <c r="AE9" i="19"/>
  <c r="AD10" i="19"/>
  <c r="AF10" i="19"/>
  <c r="AD11" i="19"/>
  <c r="AF11" i="19"/>
  <c r="AE12" i="19"/>
  <c r="AE13" i="19"/>
  <c r="AB13" i="19" s="1"/>
  <c r="AD14" i="19"/>
  <c r="AA14" i="19" s="1"/>
  <c r="AF14" i="19"/>
  <c r="AC14" i="19" s="1"/>
  <c r="AE15" i="19"/>
  <c r="AB15" i="19" s="1"/>
  <c r="AE16" i="19"/>
  <c r="AB16" i="19" s="1"/>
  <c r="AD17" i="19"/>
  <c r="AA17" i="19" s="1"/>
  <c r="AF17" i="19"/>
  <c r="AC17" i="19" s="1"/>
  <c r="AD18" i="19"/>
  <c r="AA18" i="19" s="1"/>
  <c r="AF18" i="19"/>
  <c r="AC18" i="19" s="1"/>
  <c r="AE19" i="19"/>
  <c r="AB19" i="19" s="1"/>
  <c r="AE20" i="19"/>
  <c r="AB20" i="19" s="1"/>
  <c r="AD21" i="19"/>
  <c r="AA21" i="19" s="1"/>
  <c r="AF21" i="19"/>
  <c r="AC21" i="19" s="1"/>
  <c r="AD22" i="19"/>
  <c r="AA22" i="19" s="1"/>
  <c r="AF22" i="19"/>
  <c r="AC22" i="19" s="1"/>
  <c r="AE23" i="19"/>
  <c r="AB23" i="19" s="1"/>
  <c r="AE24" i="19"/>
  <c r="AB24" i="19" s="1"/>
  <c r="AD25" i="19"/>
  <c r="AA25" i="19" s="1"/>
  <c r="AF25" i="19"/>
  <c r="AC25" i="19" s="1"/>
  <c r="AD26" i="19"/>
  <c r="AA26" i="19" s="1"/>
  <c r="AF26" i="19"/>
  <c r="AC26" i="19" s="1"/>
  <c r="AE27" i="19"/>
  <c r="AB27" i="19" s="1"/>
  <c r="AE28" i="19"/>
  <c r="AB28" i="19" s="1"/>
  <c r="AD29" i="19"/>
  <c r="AA29" i="19" s="1"/>
  <c r="AF29" i="19"/>
  <c r="AC29" i="19" s="1"/>
  <c r="AD30" i="19"/>
  <c r="AA30" i="19" s="1"/>
  <c r="AF30" i="19"/>
  <c r="AC30" i="19" s="1"/>
  <c r="AE31" i="19"/>
  <c r="AB31" i="19" s="1"/>
  <c r="AE32" i="19"/>
  <c r="AB32" i="19" s="1"/>
  <c r="AD33" i="19"/>
  <c r="AA33" i="19" s="1"/>
  <c r="AF33" i="19"/>
  <c r="AC33" i="19" s="1"/>
  <c r="AD34" i="19"/>
  <c r="AA34" i="19" s="1"/>
  <c r="AF34" i="19"/>
  <c r="AC34" i="19" s="1"/>
  <c r="AE35" i="19"/>
  <c r="AB35" i="19" s="1"/>
  <c r="AE36" i="19"/>
  <c r="AB36" i="19" s="1"/>
  <c r="AD37" i="19"/>
  <c r="AA37" i="19" s="1"/>
  <c r="AF37" i="19"/>
  <c r="AC37" i="19" s="1"/>
  <c r="AD38" i="19"/>
  <c r="AA38" i="19" s="1"/>
  <c r="AF38" i="19"/>
  <c r="AC38" i="19" s="1"/>
  <c r="AE39" i="19"/>
  <c r="AB39" i="19" s="1"/>
  <c r="AE40" i="19"/>
  <c r="AB40" i="19" s="1"/>
  <c r="AD41" i="19"/>
  <c r="AA41" i="19" s="1"/>
  <c r="AF41" i="19"/>
  <c r="AC41" i="19" s="1"/>
  <c r="AD4" i="19"/>
  <c r="AD5" i="19"/>
  <c r="AD6" i="19"/>
  <c r="AD7" i="19"/>
  <c r="AD8" i="19"/>
  <c r="AD9" i="19"/>
  <c r="AF12" i="19"/>
  <c r="AF13" i="19"/>
  <c r="AC13" i="19" s="1"/>
  <c r="AE14" i="19"/>
  <c r="AB14" i="19" s="1"/>
  <c r="AD15" i="19"/>
  <c r="AA15" i="19" s="1"/>
  <c r="AD16" i="19"/>
  <c r="AA16" i="19" s="1"/>
  <c r="AF19" i="19"/>
  <c r="AC19" i="19" s="1"/>
  <c r="AF20" i="19"/>
  <c r="AC20" i="19" s="1"/>
  <c r="AE21" i="19"/>
  <c r="AB21" i="19" s="1"/>
  <c r="AE22" i="19"/>
  <c r="AB22" i="19" s="1"/>
  <c r="AD23" i="19"/>
  <c r="AA23" i="19" s="1"/>
  <c r="AD24" i="19"/>
  <c r="AA24" i="19" s="1"/>
  <c r="AF27" i="19"/>
  <c r="AC27" i="19" s="1"/>
  <c r="AF28" i="19"/>
  <c r="AC28" i="19" s="1"/>
  <c r="AE29" i="19"/>
  <c r="AB29" i="19" s="1"/>
  <c r="AE30" i="19"/>
  <c r="AB30" i="19" s="1"/>
  <c r="AD31" i="19"/>
  <c r="AA31" i="19" s="1"/>
  <c r="AD32" i="19"/>
  <c r="AA32" i="19" s="1"/>
  <c r="AF35" i="19"/>
  <c r="AC35" i="19" s="1"/>
  <c r="AF36" i="19"/>
  <c r="AC36" i="19" s="1"/>
  <c r="AE37" i="19"/>
  <c r="AB37" i="19" s="1"/>
  <c r="AE38" i="19"/>
  <c r="AB38" i="19" s="1"/>
  <c r="AD39" i="19"/>
  <c r="AA39" i="19" s="1"/>
  <c r="AD40" i="19"/>
  <c r="AA40" i="19" s="1"/>
  <c r="AE42" i="19"/>
  <c r="AB42" i="19" s="1"/>
  <c r="AD43" i="19"/>
  <c r="AA43" i="19" s="1"/>
  <c r="AF43" i="19"/>
  <c r="AC43" i="19" s="1"/>
  <c r="AD44" i="19"/>
  <c r="AA44" i="19" s="1"/>
  <c r="AF44" i="19"/>
  <c r="AC44" i="19" s="1"/>
  <c r="AE45" i="19"/>
  <c r="AB45" i="19" s="1"/>
  <c r="AE46" i="19"/>
  <c r="AB46" i="19" s="1"/>
  <c r="AD47" i="19"/>
  <c r="AA47" i="19" s="1"/>
  <c r="AF47" i="19"/>
  <c r="AC47" i="19" s="1"/>
  <c r="AD48" i="19"/>
  <c r="AA48" i="19" s="1"/>
  <c r="AF48" i="19"/>
  <c r="AC48" i="19" s="1"/>
  <c r="AE49" i="19"/>
  <c r="AB49" i="19" s="1"/>
  <c r="AE50" i="19"/>
  <c r="AB50" i="19" s="1"/>
  <c r="AD51" i="19"/>
  <c r="AA51" i="19" s="1"/>
  <c r="AF51" i="19"/>
  <c r="AC51" i="19" s="1"/>
  <c r="AD52" i="19"/>
  <c r="AA52" i="19" s="1"/>
  <c r="AF52" i="19"/>
  <c r="AC52" i="19" s="1"/>
  <c r="AE53" i="19"/>
  <c r="AB53" i="19" s="1"/>
  <c r="AE54" i="19"/>
  <c r="AB54" i="19" s="1"/>
  <c r="AD55" i="19"/>
  <c r="AA55" i="19" s="1"/>
  <c r="AF55" i="19"/>
  <c r="AC55" i="19" s="1"/>
  <c r="AD56" i="19"/>
  <c r="AA56" i="19" s="1"/>
  <c r="AF56" i="19"/>
  <c r="AC56" i="19" s="1"/>
  <c r="AE57" i="19"/>
  <c r="AB57" i="19" s="1"/>
  <c r="AE58" i="19"/>
  <c r="AB58" i="19" s="1"/>
  <c r="AD59" i="19"/>
  <c r="AA59" i="19" s="1"/>
  <c r="AF59" i="19"/>
  <c r="AC59" i="19" s="1"/>
  <c r="AD60" i="19"/>
  <c r="AA60" i="19" s="1"/>
  <c r="AF60" i="19"/>
  <c r="AC60" i="19" s="1"/>
  <c r="AE61" i="19"/>
  <c r="AB61" i="19" s="1"/>
  <c r="AE62" i="19"/>
  <c r="AB62" i="19" s="1"/>
  <c r="AD63" i="19"/>
  <c r="AA63" i="19" s="1"/>
  <c r="AF63" i="19"/>
  <c r="AC63" i="19" s="1"/>
  <c r="AD64" i="19"/>
  <c r="AA64" i="19" s="1"/>
  <c r="AF64" i="19"/>
  <c r="AC64" i="19" s="1"/>
  <c r="AE65" i="19"/>
  <c r="AB65" i="19" s="1"/>
  <c r="Z66" i="19"/>
  <c r="AE66" i="19"/>
  <c r="AB66" i="19" s="1"/>
  <c r="Z67" i="19"/>
  <c r="AE67" i="19"/>
  <c r="AB67" i="19" s="1"/>
  <c r="AD68" i="19"/>
  <c r="AA68" i="19" s="1"/>
  <c r="AF68" i="19"/>
  <c r="AC68" i="19" s="1"/>
  <c r="AD69" i="19"/>
  <c r="AA69" i="19" s="1"/>
  <c r="AF69" i="19"/>
  <c r="AC69" i="19" s="1"/>
  <c r="Z70" i="19"/>
  <c r="AE70" i="19"/>
  <c r="AB70" i="19" s="1"/>
  <c r="Z71" i="19"/>
  <c r="AE71" i="19"/>
  <c r="AB71" i="19" s="1"/>
  <c r="AD72" i="19"/>
  <c r="AA72" i="19" s="1"/>
  <c r="AF72" i="19"/>
  <c r="AC72" i="19" s="1"/>
  <c r="AD73" i="19"/>
  <c r="AA73" i="19" s="1"/>
  <c r="AF73" i="19"/>
  <c r="AC73" i="19" s="1"/>
  <c r="Z74" i="19"/>
  <c r="AE74" i="19"/>
  <c r="AB74" i="19" s="1"/>
  <c r="Z75" i="19"/>
  <c r="AE75" i="19"/>
  <c r="AB75" i="19" s="1"/>
  <c r="AD76" i="19"/>
  <c r="AA76" i="19" s="1"/>
  <c r="AF76" i="19"/>
  <c r="AC76" i="19" s="1"/>
  <c r="AD77" i="19"/>
  <c r="AA77" i="19" s="1"/>
  <c r="AF77" i="19"/>
  <c r="AC77" i="19" s="1"/>
  <c r="Z78" i="19"/>
  <c r="AE78" i="19"/>
  <c r="AB78" i="19" s="1"/>
  <c r="Z79" i="19"/>
  <c r="AE79" i="19"/>
  <c r="AB79" i="19" s="1"/>
  <c r="AD80" i="19"/>
  <c r="AA80" i="19" s="1"/>
  <c r="AF80" i="19"/>
  <c r="AC80" i="19" s="1"/>
  <c r="AD81" i="19"/>
  <c r="AA81" i="19" s="1"/>
  <c r="AF81" i="19"/>
  <c r="AC81" i="19" s="1"/>
  <c r="Z82" i="19"/>
  <c r="AE82" i="19"/>
  <c r="AB82" i="19" s="1"/>
  <c r="Z83" i="19"/>
  <c r="AE83" i="19"/>
  <c r="AB83" i="19" s="1"/>
  <c r="AD84" i="19"/>
  <c r="AA84" i="19" s="1"/>
  <c r="AF84" i="19"/>
  <c r="AC84" i="19" s="1"/>
  <c r="AD85" i="19"/>
  <c r="AA85" i="19" s="1"/>
  <c r="AF85" i="19"/>
  <c r="AC85" i="19" s="1"/>
  <c r="Z86" i="19"/>
  <c r="AE86" i="19"/>
  <c r="AB86" i="19" s="1"/>
  <c r="Z87" i="19"/>
  <c r="AE87" i="19"/>
  <c r="AB87" i="19" s="1"/>
  <c r="AD88" i="19"/>
  <c r="AA88" i="19" s="1"/>
  <c r="AF88" i="19"/>
  <c r="AC88" i="19" s="1"/>
  <c r="AD89" i="19"/>
  <c r="AA89" i="19" s="1"/>
  <c r="AF89" i="19"/>
  <c r="AC89" i="19" s="1"/>
  <c r="Z90" i="19"/>
  <c r="AE90" i="19"/>
  <c r="AB90" i="19" s="1"/>
  <c r="Z91" i="19"/>
  <c r="AE91" i="19"/>
  <c r="AB91" i="19" s="1"/>
  <c r="AD92" i="19"/>
  <c r="AA92" i="19" s="1"/>
  <c r="AF92" i="19"/>
  <c r="AC92" i="19" s="1"/>
  <c r="AD93" i="19"/>
  <c r="AA93" i="19" s="1"/>
  <c r="AF93" i="19"/>
  <c r="AC93" i="19" s="1"/>
  <c r="Z94" i="19"/>
  <c r="AE94" i="19"/>
  <c r="AB94" i="19" s="1"/>
  <c r="Z95" i="19"/>
  <c r="AE95" i="19"/>
  <c r="AB95" i="19" s="1"/>
  <c r="AD96" i="19"/>
  <c r="AA96" i="19" s="1"/>
  <c r="AF96" i="19"/>
  <c r="AC96" i="19" s="1"/>
  <c r="AD97" i="19"/>
  <c r="AA97" i="19" s="1"/>
  <c r="AF97" i="19"/>
  <c r="AC97" i="19" s="1"/>
  <c r="Z98" i="19"/>
  <c r="AF4" i="19"/>
  <c r="AF6" i="19"/>
  <c r="AF8" i="19"/>
  <c r="AE10" i="19"/>
  <c r="AD12" i="19"/>
  <c r="AF15" i="19"/>
  <c r="AC15" i="19" s="1"/>
  <c r="AE17" i="19"/>
  <c r="AB17" i="19" s="1"/>
  <c r="AD19" i="19"/>
  <c r="AA19" i="19" s="1"/>
  <c r="AF24" i="19"/>
  <c r="AC24" i="19" s="1"/>
  <c r="AE26" i="19"/>
  <c r="AB26" i="19" s="1"/>
  <c r="AD28" i="19"/>
  <c r="AA28" i="19" s="1"/>
  <c r="Z30" i="19"/>
  <c r="AF31" i="19"/>
  <c r="AC31" i="19" s="1"/>
  <c r="AE33" i="19"/>
  <c r="AB33" i="19" s="1"/>
  <c r="AD35" i="19"/>
  <c r="AA35" i="19" s="1"/>
  <c r="AF40" i="19"/>
  <c r="AC40" i="19" s="1"/>
  <c r="AD42" i="19"/>
  <c r="AA42" i="19" s="1"/>
  <c r="AF45" i="19"/>
  <c r="AC45" i="19" s="1"/>
  <c r="AF46" i="19"/>
  <c r="AC46" i="19" s="1"/>
  <c r="AE47" i="19"/>
  <c r="AB47" i="19" s="1"/>
  <c r="AE48" i="19"/>
  <c r="AB48" i="19" s="1"/>
  <c r="AD49" i="19"/>
  <c r="AA49" i="19" s="1"/>
  <c r="AD50" i="19"/>
  <c r="AA50" i="19" s="1"/>
  <c r="AF53" i="19"/>
  <c r="AC53" i="19" s="1"/>
  <c r="AF54" i="19"/>
  <c r="AC54" i="19" s="1"/>
  <c r="AE55" i="19"/>
  <c r="AB55" i="19" s="1"/>
  <c r="AE56" i="19"/>
  <c r="AB56" i="19" s="1"/>
  <c r="AD57" i="19"/>
  <c r="AA57" i="19" s="1"/>
  <c r="AD58" i="19"/>
  <c r="AA58" i="19" s="1"/>
  <c r="AF61" i="19"/>
  <c r="AC61" i="19" s="1"/>
  <c r="AF62" i="19"/>
  <c r="AC62" i="19" s="1"/>
  <c r="AE63" i="19"/>
  <c r="AB63" i="19" s="1"/>
  <c r="AE64" i="19"/>
  <c r="AB64" i="19" s="1"/>
  <c r="AD65" i="19"/>
  <c r="AA65" i="19" s="1"/>
  <c r="AD66" i="19"/>
  <c r="AA66" i="19" s="1"/>
  <c r="AF67" i="19"/>
  <c r="AC67" i="19" s="1"/>
  <c r="AE68" i="19"/>
  <c r="AB68" i="19" s="1"/>
  <c r="AE69" i="19"/>
  <c r="AB69" i="19" s="1"/>
  <c r="AD70" i="19"/>
  <c r="AA70" i="19" s="1"/>
  <c r="AD71" i="19"/>
  <c r="AA71" i="19" s="1"/>
  <c r="AF74" i="19"/>
  <c r="AC74" i="19" s="1"/>
  <c r="AF75" i="19"/>
  <c r="AC75" i="19" s="1"/>
  <c r="AE76" i="19"/>
  <c r="AB76" i="19" s="1"/>
  <c r="AE77" i="19"/>
  <c r="AB77" i="19" s="1"/>
  <c r="AD78" i="19"/>
  <c r="AA78" i="19" s="1"/>
  <c r="AD79" i="19"/>
  <c r="AA79" i="19" s="1"/>
  <c r="AF82" i="19"/>
  <c r="AC82" i="19" s="1"/>
  <c r="AF83" i="19"/>
  <c r="AC83" i="19" s="1"/>
  <c r="AE84" i="19"/>
  <c r="AB84" i="19" s="1"/>
  <c r="AE85" i="19"/>
  <c r="AB85" i="19" s="1"/>
  <c r="AD86" i="19"/>
  <c r="AA86" i="19" s="1"/>
  <c r="AD87" i="19"/>
  <c r="AA87" i="19" s="1"/>
  <c r="AF90" i="19"/>
  <c r="AC90" i="19" s="1"/>
  <c r="AF91" i="19"/>
  <c r="AC91" i="19" s="1"/>
  <c r="AE92" i="19"/>
  <c r="AB92" i="19" s="1"/>
  <c r="AE93" i="19"/>
  <c r="AB93" i="19" s="1"/>
  <c r="AD94" i="19"/>
  <c r="AA94" i="19" s="1"/>
  <c r="AD95" i="19"/>
  <c r="AA95" i="19" s="1"/>
  <c r="AE98" i="19"/>
  <c r="AB98" i="19" s="1"/>
  <c r="AE99" i="19"/>
  <c r="AB99" i="19" s="1"/>
  <c r="AD100" i="19"/>
  <c r="AA100" i="19" s="1"/>
  <c r="AF100" i="19"/>
  <c r="AC100" i="19" s="1"/>
  <c r="AD101" i="19"/>
  <c r="AA101" i="19" s="1"/>
  <c r="AF101" i="19"/>
  <c r="AC101" i="19" s="1"/>
  <c r="AE102" i="19"/>
  <c r="AB102" i="19" s="1"/>
  <c r="AE103" i="19"/>
  <c r="AB103" i="19" s="1"/>
  <c r="AD104" i="19"/>
  <c r="AA104" i="19" s="1"/>
  <c r="AF104" i="19"/>
  <c r="AC104" i="19" s="1"/>
  <c r="AD105" i="19"/>
  <c r="AA105" i="19" s="1"/>
  <c r="AF105" i="19"/>
  <c r="AC105" i="19" s="1"/>
  <c r="AE106" i="19"/>
  <c r="AB106" i="19" s="1"/>
  <c r="AE107" i="19"/>
  <c r="AB107" i="19" s="1"/>
  <c r="AD108" i="19"/>
  <c r="AA108" i="19" s="1"/>
  <c r="AF108" i="19"/>
  <c r="AC108" i="19" s="1"/>
  <c r="AD109" i="19"/>
  <c r="AA109" i="19" s="1"/>
  <c r="AF109" i="19"/>
  <c r="AC109" i="19" s="1"/>
  <c r="AE110" i="19"/>
  <c r="AB110" i="19" s="1"/>
  <c r="AE111" i="19"/>
  <c r="AB111" i="19" s="1"/>
  <c r="AD112" i="19"/>
  <c r="AA112" i="19" s="1"/>
  <c r="AF112" i="19"/>
  <c r="AC112" i="19" s="1"/>
  <c r="AD113" i="19"/>
  <c r="AA113" i="19" s="1"/>
  <c r="AF113" i="19"/>
  <c r="AC113" i="19" s="1"/>
  <c r="AE114" i="19"/>
  <c r="AB114" i="19" s="1"/>
  <c r="AE115" i="19"/>
  <c r="AB115" i="19" s="1"/>
  <c r="AD116" i="19"/>
  <c r="AA116" i="19" s="1"/>
  <c r="AF116" i="19"/>
  <c r="AC116" i="19" s="1"/>
  <c r="AD117" i="19"/>
  <c r="AA117" i="19" s="1"/>
  <c r="AF117" i="19"/>
  <c r="AC117" i="19" s="1"/>
  <c r="AE118" i="19"/>
  <c r="AB118" i="19" s="1"/>
  <c r="AE119" i="19"/>
  <c r="AB119" i="19" s="1"/>
  <c r="AD120" i="19"/>
  <c r="AA120" i="19" s="1"/>
  <c r="AF120" i="19"/>
  <c r="AC120" i="19" s="1"/>
  <c r="AD121" i="19"/>
  <c r="AA121" i="19" s="1"/>
  <c r="AF121" i="19"/>
  <c r="AC121" i="19" s="1"/>
  <c r="AE122" i="19"/>
  <c r="AB122" i="19" s="1"/>
  <c r="AE123" i="19"/>
  <c r="AB123" i="19" s="1"/>
  <c r="AD124" i="19"/>
  <c r="AA124" i="19" s="1"/>
  <c r="AF124" i="19"/>
  <c r="AC124" i="19" s="1"/>
  <c r="AD125" i="19"/>
  <c r="AA125" i="19" s="1"/>
  <c r="AF125" i="19"/>
  <c r="AC125" i="19" s="1"/>
  <c r="AE126" i="19"/>
  <c r="AB126" i="19" s="1"/>
  <c r="AE127" i="19"/>
  <c r="AB127" i="19" s="1"/>
  <c r="AD128" i="19"/>
  <c r="AA128" i="19" s="1"/>
  <c r="AF128" i="19"/>
  <c r="AC128" i="19" s="1"/>
  <c r="AD129" i="19"/>
  <c r="AA129" i="19" s="1"/>
  <c r="AF129" i="19"/>
  <c r="AC129" i="19" s="1"/>
  <c r="AE130" i="19"/>
  <c r="AB130" i="19" s="1"/>
  <c r="AE131" i="19"/>
  <c r="AB131" i="19" s="1"/>
  <c r="AD132" i="19"/>
  <c r="AA132" i="19" s="1"/>
  <c r="AF132" i="19"/>
  <c r="AC132" i="19" s="1"/>
  <c r="AD133" i="19"/>
  <c r="AA133" i="19" s="1"/>
  <c r="AF133" i="19"/>
  <c r="AC133" i="19" s="1"/>
  <c r="AE134" i="19"/>
  <c r="AB134" i="19" s="1"/>
  <c r="AE135" i="19"/>
  <c r="AB135" i="19" s="1"/>
  <c r="AD136" i="19"/>
  <c r="AA136" i="19" s="1"/>
  <c r="AF136" i="19"/>
  <c r="AC136" i="19" s="1"/>
  <c r="AD137" i="19"/>
  <c r="AA137" i="19" s="1"/>
  <c r="AF137" i="19"/>
  <c r="AC137" i="19" s="1"/>
  <c r="AE138" i="19"/>
  <c r="AB138" i="19" s="1"/>
  <c r="AE139" i="19"/>
  <c r="AB139" i="19" s="1"/>
  <c r="AD140" i="19"/>
  <c r="AA140" i="19" s="1"/>
  <c r="AF140" i="19"/>
  <c r="AC140" i="19" s="1"/>
  <c r="AD141" i="19"/>
  <c r="AA141" i="19" s="1"/>
  <c r="AF141" i="19"/>
  <c r="AC141" i="19" s="1"/>
  <c r="AE142" i="19"/>
  <c r="AB142" i="19" s="1"/>
  <c r="AE143" i="19"/>
  <c r="AB143" i="19" s="1"/>
  <c r="AD144" i="19"/>
  <c r="AA144" i="19" s="1"/>
  <c r="AF144" i="19"/>
  <c r="AC144" i="19" s="1"/>
  <c r="AD145" i="19"/>
  <c r="AA145" i="19" s="1"/>
  <c r="AF145" i="19"/>
  <c r="AC145" i="19" s="1"/>
  <c r="AE146" i="19"/>
  <c r="AB146" i="19" s="1"/>
  <c r="AE147" i="19"/>
  <c r="AB147" i="19" s="1"/>
  <c r="AD148" i="19"/>
  <c r="AA148" i="19" s="1"/>
  <c r="AF148" i="19"/>
  <c r="AC148" i="19" s="1"/>
  <c r="AD149" i="19"/>
  <c r="AA149" i="19" s="1"/>
  <c r="AF149" i="19"/>
  <c r="AC149" i="19" s="1"/>
  <c r="AE150" i="19"/>
  <c r="AB150" i="19" s="1"/>
  <c r="AE151" i="19"/>
  <c r="AB151" i="19" s="1"/>
  <c r="AD152" i="19"/>
  <c r="AA152" i="19" s="1"/>
  <c r="AF152" i="19"/>
  <c r="AC152" i="19" s="1"/>
  <c r="AD153" i="19"/>
  <c r="AA153" i="19" s="1"/>
  <c r="AF153" i="19"/>
  <c r="AC153" i="19" s="1"/>
  <c r="AE154" i="19"/>
  <c r="AB154" i="19" s="1"/>
  <c r="AE155" i="19"/>
  <c r="AB155" i="19" s="1"/>
  <c r="AD156" i="19"/>
  <c r="AA156" i="19" s="1"/>
  <c r="AF156" i="19"/>
  <c r="AC156" i="19" s="1"/>
  <c r="AD157" i="19"/>
  <c r="AA157" i="19" s="1"/>
  <c r="AF157" i="19"/>
  <c r="AC157" i="19" s="1"/>
  <c r="AE158" i="19"/>
  <c r="AB158" i="19" s="1"/>
  <c r="AE159" i="19"/>
  <c r="AB159" i="19" s="1"/>
  <c r="AD160" i="19"/>
  <c r="AA160" i="19" s="1"/>
  <c r="AF160" i="19"/>
  <c r="AC160" i="19" s="1"/>
  <c r="AD161" i="19"/>
  <c r="AA161" i="19" s="1"/>
  <c r="AF161" i="19"/>
  <c r="AC161" i="19" s="1"/>
  <c r="AE162" i="19"/>
  <c r="AB162" i="19" s="1"/>
  <c r="AE163" i="19"/>
  <c r="AB163" i="19" s="1"/>
  <c r="AD164" i="19"/>
  <c r="AA164" i="19" s="1"/>
  <c r="AF164" i="19"/>
  <c r="AC164" i="19" s="1"/>
  <c r="AD165" i="19"/>
  <c r="AA165" i="19" s="1"/>
  <c r="AF165" i="19"/>
  <c r="AC165" i="19" s="1"/>
  <c r="AE166" i="19"/>
  <c r="AB166" i="19" s="1"/>
  <c r="AE167" i="19"/>
  <c r="AB167" i="19" s="1"/>
  <c r="AD168" i="19"/>
  <c r="AA168" i="19" s="1"/>
  <c r="AF168" i="19"/>
  <c r="AC168" i="19" s="1"/>
  <c r="AD169" i="19"/>
  <c r="AA169" i="19" s="1"/>
  <c r="AF169" i="19"/>
  <c r="AC169" i="19" s="1"/>
  <c r="AE170" i="19"/>
  <c r="AB170" i="19" s="1"/>
  <c r="AE171" i="19"/>
  <c r="AB171" i="19" s="1"/>
  <c r="AD172" i="19"/>
  <c r="AA172" i="19" s="1"/>
  <c r="AF172" i="19"/>
  <c r="AC172" i="19" s="1"/>
  <c r="AD173" i="19"/>
  <c r="AA173" i="19" s="1"/>
  <c r="AF173" i="19"/>
  <c r="AC173" i="19" s="1"/>
  <c r="AE174" i="19"/>
  <c r="AB174" i="19" s="1"/>
  <c r="AE175" i="19"/>
  <c r="AB175" i="19" s="1"/>
  <c r="AD176" i="19"/>
  <c r="AA176" i="19" s="1"/>
  <c r="AF176" i="19"/>
  <c r="AC176" i="19" s="1"/>
  <c r="AD177" i="19"/>
  <c r="AA177" i="19" s="1"/>
  <c r="AF177" i="19"/>
  <c r="AC177" i="19" s="1"/>
  <c r="AE178" i="19"/>
  <c r="AB178" i="19" s="1"/>
  <c r="AE179" i="19"/>
  <c r="AB179" i="19" s="1"/>
  <c r="AD180" i="19"/>
  <c r="AA180" i="19" s="1"/>
  <c r="AF180" i="19"/>
  <c r="AC180" i="19" s="1"/>
  <c r="AD181" i="19"/>
  <c r="AA181" i="19" s="1"/>
  <c r="AF181" i="19"/>
  <c r="AC181" i="19" s="1"/>
  <c r="AE182" i="19"/>
  <c r="AB182" i="19" s="1"/>
  <c r="AE183" i="19"/>
  <c r="AB183" i="19" s="1"/>
  <c r="AD184" i="19"/>
  <c r="AA184" i="19" s="1"/>
  <c r="AF184" i="19"/>
  <c r="AC184" i="19" s="1"/>
  <c r="AD185" i="19"/>
  <c r="AA185" i="19" s="1"/>
  <c r="AF185" i="19"/>
  <c r="AC185" i="19" s="1"/>
  <c r="AE186" i="19"/>
  <c r="AB186" i="19" s="1"/>
  <c r="AE187" i="19"/>
  <c r="AB187" i="19" s="1"/>
  <c r="AD188" i="19"/>
  <c r="AA188" i="19" s="1"/>
  <c r="AF188" i="19"/>
  <c r="AC188" i="19" s="1"/>
  <c r="AD189" i="19"/>
  <c r="AA189" i="19" s="1"/>
  <c r="AF189" i="19"/>
  <c r="AC189" i="19" s="1"/>
  <c r="AE190" i="19"/>
  <c r="AB190" i="19" s="1"/>
  <c r="AE191" i="19"/>
  <c r="AB191" i="19" s="1"/>
  <c r="AD192" i="19"/>
  <c r="AA192" i="19" s="1"/>
  <c r="AF192" i="19"/>
  <c r="AC192" i="19" s="1"/>
  <c r="AD193" i="19"/>
  <c r="AA193" i="19" s="1"/>
  <c r="AF193" i="19"/>
  <c r="AC193" i="19" s="1"/>
  <c r="AE194" i="19"/>
  <c r="AB194" i="19" s="1"/>
  <c r="AE195" i="19"/>
  <c r="AB195" i="19" s="1"/>
  <c r="AD196" i="19"/>
  <c r="AA196" i="19" s="1"/>
  <c r="AF196" i="19"/>
  <c r="AC196" i="19" s="1"/>
  <c r="AD197" i="19"/>
  <c r="AA197" i="19" s="1"/>
  <c r="AF197" i="19"/>
  <c r="AC197" i="19" s="1"/>
  <c r="AE198" i="19"/>
  <c r="AB198" i="19" s="1"/>
  <c r="AE199" i="19"/>
  <c r="AB199" i="19" s="1"/>
  <c r="AD200" i="19"/>
  <c r="AA200" i="19" s="1"/>
  <c r="AF200" i="19"/>
  <c r="AC200" i="19" s="1"/>
  <c r="AD201" i="19"/>
  <c r="AA201" i="19" s="1"/>
  <c r="AF201" i="19"/>
  <c r="AC201" i="19" s="1"/>
  <c r="AE202" i="19"/>
  <c r="AB202" i="19" s="1"/>
  <c r="AE203" i="19"/>
  <c r="AB203" i="19" s="1"/>
  <c r="AD204" i="19"/>
  <c r="AA204" i="19" s="1"/>
  <c r="AF204" i="19"/>
  <c r="AC204" i="19" s="1"/>
  <c r="AD205" i="19"/>
  <c r="AA205" i="19" s="1"/>
  <c r="AF205" i="19"/>
  <c r="AC205" i="19" s="1"/>
  <c r="AE206" i="19"/>
  <c r="AB206" i="19" s="1"/>
  <c r="AE207" i="19"/>
  <c r="AB207" i="19" s="1"/>
  <c r="AD208" i="19"/>
  <c r="AA208" i="19" s="1"/>
  <c r="AF208" i="19"/>
  <c r="AC208" i="19" s="1"/>
  <c r="AD209" i="19"/>
  <c r="AA209" i="19" s="1"/>
  <c r="AF209" i="19"/>
  <c r="AC209" i="19" s="1"/>
  <c r="AE210" i="19"/>
  <c r="AB210" i="19" s="1"/>
  <c r="AE211" i="19"/>
  <c r="AB211" i="19" s="1"/>
  <c r="AF5" i="19"/>
  <c r="AF9" i="19"/>
  <c r="AD13" i="19"/>
  <c r="AA13" i="19" s="1"/>
  <c r="AF16" i="19"/>
  <c r="AC16" i="19" s="1"/>
  <c r="AD20" i="19"/>
  <c r="AA20" i="19" s="1"/>
  <c r="AF23" i="19"/>
  <c r="AC23" i="19" s="1"/>
  <c r="AD27" i="19"/>
  <c r="AA27" i="19" s="1"/>
  <c r="AE34" i="19"/>
  <c r="AB34" i="19" s="1"/>
  <c r="AE41" i="19"/>
  <c r="AB41" i="19" s="1"/>
  <c r="AE43" i="19"/>
  <c r="AB43" i="19" s="1"/>
  <c r="AD45" i="19"/>
  <c r="AA45" i="19" s="1"/>
  <c r="AF50" i="19"/>
  <c r="AC50" i="19" s="1"/>
  <c r="AE52" i="19"/>
  <c r="AB52" i="19" s="1"/>
  <c r="AD54" i="19"/>
  <c r="AA54" i="19" s="1"/>
  <c r="AF57" i="19"/>
  <c r="AC57" i="19" s="1"/>
  <c r="AE59" i="19"/>
  <c r="AB59" i="19" s="1"/>
  <c r="AD61" i="19"/>
  <c r="AA61" i="19" s="1"/>
  <c r="AF66" i="19"/>
  <c r="AC66" i="19" s="1"/>
  <c r="AF71" i="19"/>
  <c r="AC71" i="19" s="1"/>
  <c r="AE73" i="19"/>
  <c r="AB73" i="19" s="1"/>
  <c r="AD75" i="19"/>
  <c r="AA75" i="19" s="1"/>
  <c r="AF78" i="19"/>
  <c r="AC78" i="19" s="1"/>
  <c r="AE80" i="19"/>
  <c r="AB80" i="19" s="1"/>
  <c r="AD82" i="19"/>
  <c r="AA82" i="19" s="1"/>
  <c r="AF87" i="19"/>
  <c r="AC87" i="19" s="1"/>
  <c r="AE89" i="19"/>
  <c r="AB89" i="19" s="1"/>
  <c r="AD91" i="19"/>
  <c r="AA91" i="19" s="1"/>
  <c r="AF94" i="19"/>
  <c r="AC94" i="19" s="1"/>
  <c r="AE96" i="19"/>
  <c r="AB96" i="19" s="1"/>
  <c r="AD98" i="19"/>
  <c r="AA98" i="19" s="1"/>
  <c r="AD99" i="19"/>
  <c r="AA99" i="19" s="1"/>
  <c r="AF102" i="19"/>
  <c r="AC102" i="19" s="1"/>
  <c r="AF103" i="19"/>
  <c r="AC103" i="19" s="1"/>
  <c r="AE104" i="19"/>
  <c r="AB104" i="19" s="1"/>
  <c r="AE105" i="19"/>
  <c r="AB105" i="19" s="1"/>
  <c r="AD106" i="19"/>
  <c r="AA106" i="19" s="1"/>
  <c r="AD107" i="19"/>
  <c r="AA107" i="19" s="1"/>
  <c r="AF110" i="19"/>
  <c r="AC110" i="19" s="1"/>
  <c r="AF111" i="19"/>
  <c r="AC111" i="19" s="1"/>
  <c r="AE112" i="19"/>
  <c r="AB112" i="19" s="1"/>
  <c r="AE113" i="19"/>
  <c r="AB113" i="19" s="1"/>
  <c r="AD114" i="19"/>
  <c r="AA114" i="19" s="1"/>
  <c r="AD115" i="19"/>
  <c r="AA115" i="19" s="1"/>
  <c r="AF118" i="19"/>
  <c r="AC118" i="19" s="1"/>
  <c r="AF119" i="19"/>
  <c r="AC119" i="19" s="1"/>
  <c r="AE120" i="19"/>
  <c r="AB120" i="19" s="1"/>
  <c r="AF7" i="19"/>
  <c r="AE11" i="19"/>
  <c r="AE18" i="19"/>
  <c r="AB18" i="19" s="1"/>
  <c r="AE25" i="19"/>
  <c r="AB25" i="19" s="1"/>
  <c r="AF32" i="19"/>
  <c r="AC32" i="19" s="1"/>
  <c r="AD36" i="19"/>
  <c r="AA36" i="19" s="1"/>
  <c r="AF39" i="19"/>
  <c r="AC39" i="19" s="1"/>
  <c r="AF42" i="19"/>
  <c r="AC42" i="19" s="1"/>
  <c r="AE44" i="19"/>
  <c r="AB44" i="19" s="1"/>
  <c r="AD46" i="19"/>
  <c r="AA46" i="19" s="1"/>
  <c r="AF49" i="19"/>
  <c r="AC49" i="19" s="1"/>
  <c r="AE51" i="19"/>
  <c r="AB51" i="19" s="1"/>
  <c r="AD53" i="19"/>
  <c r="AA53" i="19" s="1"/>
  <c r="AF58" i="19"/>
  <c r="AC58" i="19" s="1"/>
  <c r="AE60" i="19"/>
  <c r="AB60" i="19" s="1"/>
  <c r="AD62" i="19"/>
  <c r="AA62" i="19" s="1"/>
  <c r="AF65" i="19"/>
  <c r="AC65" i="19" s="1"/>
  <c r="AD67" i="19"/>
  <c r="AA67" i="19" s="1"/>
  <c r="AF70" i="19"/>
  <c r="AC70" i="19" s="1"/>
  <c r="AE72" i="19"/>
  <c r="AB72" i="19" s="1"/>
  <c r="AD74" i="19"/>
  <c r="AA74" i="19" s="1"/>
  <c r="AF79" i="19"/>
  <c r="AC79" i="19" s="1"/>
  <c r="AE81" i="19"/>
  <c r="AB81" i="19" s="1"/>
  <c r="AD83" i="19"/>
  <c r="AA83" i="19" s="1"/>
  <c r="AF86" i="19"/>
  <c r="AC86" i="19" s="1"/>
  <c r="AE88" i="19"/>
  <c r="AB88" i="19" s="1"/>
  <c r="AD90" i="19"/>
  <c r="AA90" i="19" s="1"/>
  <c r="AF95" i="19"/>
  <c r="AC95" i="19" s="1"/>
  <c r="AE97" i="19"/>
  <c r="AB97" i="19" s="1"/>
  <c r="AF98" i="19"/>
  <c r="AC98" i="19" s="1"/>
  <c r="AF99" i="19"/>
  <c r="AC99" i="19" s="1"/>
  <c r="AE100" i="19"/>
  <c r="AB100" i="19" s="1"/>
  <c r="AE101" i="19"/>
  <c r="AB101" i="19" s="1"/>
  <c r="AD102" i="19"/>
  <c r="AA102" i="19" s="1"/>
  <c r="AD103" i="19"/>
  <c r="AA103" i="19" s="1"/>
  <c r="AF106" i="19"/>
  <c r="AC106" i="19" s="1"/>
  <c r="AF107" i="19"/>
  <c r="AC107" i="19" s="1"/>
  <c r="AE108" i="19"/>
  <c r="AB108" i="19" s="1"/>
  <c r="AE109" i="19"/>
  <c r="AB109" i="19" s="1"/>
  <c r="AD110" i="19"/>
  <c r="AA110" i="19" s="1"/>
  <c r="AD111" i="19"/>
  <c r="AA111" i="19" s="1"/>
  <c r="AF114" i="19"/>
  <c r="AC114" i="19" s="1"/>
  <c r="AF115" i="19"/>
  <c r="AC115" i="19" s="1"/>
  <c r="AE116" i="19"/>
  <c r="AB116" i="19" s="1"/>
  <c r="AE117" i="19"/>
  <c r="AB117" i="19" s="1"/>
  <c r="AD118" i="19"/>
  <c r="AA118" i="19" s="1"/>
  <c r="AD119" i="19"/>
  <c r="AA119" i="19" s="1"/>
  <c r="AF122" i="19"/>
  <c r="AC122" i="19" s="1"/>
  <c r="AF123" i="19"/>
  <c r="AC123" i="19" s="1"/>
  <c r="AE124" i="19"/>
  <c r="AB124" i="19" s="1"/>
  <c r="AE125" i="19"/>
  <c r="AB125" i="19" s="1"/>
  <c r="AD126" i="19"/>
  <c r="AA126" i="19" s="1"/>
  <c r="AD127" i="19"/>
  <c r="AA127" i="19" s="1"/>
  <c r="AF130" i="19"/>
  <c r="AC130" i="19" s="1"/>
  <c r="AF131" i="19"/>
  <c r="AC131" i="19" s="1"/>
  <c r="AE132" i="19"/>
  <c r="AB132" i="19" s="1"/>
  <c r="AE133" i="19"/>
  <c r="AB133" i="19" s="1"/>
  <c r="AD134" i="19"/>
  <c r="AA134" i="19" s="1"/>
  <c r="AD135" i="19"/>
  <c r="AA135" i="19" s="1"/>
  <c r="AE121" i="19"/>
  <c r="AB121" i="19" s="1"/>
  <c r="AD123" i="19"/>
  <c r="AA123" i="19" s="1"/>
  <c r="AF126" i="19"/>
  <c r="AC126" i="19" s="1"/>
  <c r="AE128" i="19"/>
  <c r="AB128" i="19" s="1"/>
  <c r="AD130" i="19"/>
  <c r="AA130" i="19" s="1"/>
  <c r="AF135" i="19"/>
  <c r="AC135" i="19" s="1"/>
  <c r="AF138" i="19"/>
  <c r="AC138" i="19" s="1"/>
  <c r="AF139" i="19"/>
  <c r="AC139" i="19" s="1"/>
  <c r="AE140" i="19"/>
  <c r="AB140" i="19" s="1"/>
  <c r="AE141" i="19"/>
  <c r="AB141" i="19" s="1"/>
  <c r="AD142" i="19"/>
  <c r="AA142" i="19" s="1"/>
  <c r="AD143" i="19"/>
  <c r="AA143" i="19" s="1"/>
  <c r="Z145" i="19"/>
  <c r="AF146" i="19"/>
  <c r="AC146" i="19" s="1"/>
  <c r="AF147" i="19"/>
  <c r="AC147" i="19" s="1"/>
  <c r="AE148" i="19"/>
  <c r="AB148" i="19" s="1"/>
  <c r="AE149" i="19"/>
  <c r="AB149" i="19" s="1"/>
  <c r="AD150" i="19"/>
  <c r="AA150" i="19" s="1"/>
  <c r="AD151" i="19"/>
  <c r="AA151" i="19" s="1"/>
  <c r="AF154" i="19"/>
  <c r="AC154" i="19" s="1"/>
  <c r="AF155" i="19"/>
  <c r="AC155" i="19" s="1"/>
  <c r="AE156" i="19"/>
  <c r="AB156" i="19" s="1"/>
  <c r="AE157" i="19"/>
  <c r="AB157" i="19" s="1"/>
  <c r="AD158" i="19"/>
  <c r="AA158" i="19" s="1"/>
  <c r="AD159" i="19"/>
  <c r="AA159" i="19" s="1"/>
  <c r="AF162" i="19"/>
  <c r="AC162" i="19" s="1"/>
  <c r="AF163" i="19"/>
  <c r="AC163" i="19" s="1"/>
  <c r="AE164" i="19"/>
  <c r="AB164" i="19" s="1"/>
  <c r="AE165" i="19"/>
  <c r="AB165" i="19" s="1"/>
  <c r="AD166" i="19"/>
  <c r="AA166" i="19" s="1"/>
  <c r="AD167" i="19"/>
  <c r="AA167" i="19" s="1"/>
  <c r="AF170" i="19"/>
  <c r="AC170" i="19" s="1"/>
  <c r="AF171" i="19"/>
  <c r="AC171" i="19" s="1"/>
  <c r="AE172" i="19"/>
  <c r="AB172" i="19" s="1"/>
  <c r="AE173" i="19"/>
  <c r="AB173" i="19" s="1"/>
  <c r="AD174" i="19"/>
  <c r="AA174" i="19" s="1"/>
  <c r="AD175" i="19"/>
  <c r="AA175" i="19" s="1"/>
  <c r="AF178" i="19"/>
  <c r="AC178" i="19" s="1"/>
  <c r="AF179" i="19"/>
  <c r="AC179" i="19" s="1"/>
  <c r="AE180" i="19"/>
  <c r="AB180" i="19" s="1"/>
  <c r="AE181" i="19"/>
  <c r="AB181" i="19" s="1"/>
  <c r="AD182" i="19"/>
  <c r="AA182" i="19" s="1"/>
  <c r="AD183" i="19"/>
  <c r="AA183" i="19" s="1"/>
  <c r="AF186" i="19"/>
  <c r="AC186" i="19" s="1"/>
  <c r="AF187" i="19"/>
  <c r="AC187" i="19" s="1"/>
  <c r="AE188" i="19"/>
  <c r="AB188" i="19" s="1"/>
  <c r="AE189" i="19"/>
  <c r="AB189" i="19" s="1"/>
  <c r="AD190" i="19"/>
  <c r="AA190" i="19" s="1"/>
  <c r="AD191" i="19"/>
  <c r="AA191" i="19" s="1"/>
  <c r="AF194" i="19"/>
  <c r="AC194" i="19" s="1"/>
  <c r="AF195" i="19"/>
  <c r="AC195" i="19" s="1"/>
  <c r="AE196" i="19"/>
  <c r="AB196" i="19" s="1"/>
  <c r="AE197" i="19"/>
  <c r="AB197" i="19" s="1"/>
  <c r="AD198" i="19"/>
  <c r="AA198" i="19" s="1"/>
  <c r="AD199" i="19"/>
  <c r="AA199" i="19" s="1"/>
  <c r="AF202" i="19"/>
  <c r="AC202" i="19" s="1"/>
  <c r="AF203" i="19"/>
  <c r="AC203" i="19" s="1"/>
  <c r="AE204" i="19"/>
  <c r="AB204" i="19" s="1"/>
  <c r="AE205" i="19"/>
  <c r="AB205" i="19" s="1"/>
  <c r="AD206" i="19"/>
  <c r="AA206" i="19" s="1"/>
  <c r="AD207" i="19"/>
  <c r="AA207" i="19" s="1"/>
  <c r="AF210" i="19"/>
  <c r="AC210" i="19" s="1"/>
  <c r="AF211" i="19"/>
  <c r="AC211" i="19" s="1"/>
  <c r="AD212" i="19"/>
  <c r="AA212" i="19" s="1"/>
  <c r="AF212" i="19"/>
  <c r="AC212" i="19" s="1"/>
  <c r="AD213" i="19"/>
  <c r="AA213" i="19" s="1"/>
  <c r="AF213" i="19"/>
  <c r="AC213" i="19" s="1"/>
  <c r="AE214" i="19"/>
  <c r="AB214" i="19" s="1"/>
  <c r="AE215" i="19"/>
  <c r="AB215" i="19" s="1"/>
  <c r="AD216" i="19"/>
  <c r="AA216" i="19" s="1"/>
  <c r="AF216" i="19"/>
  <c r="AC216" i="19" s="1"/>
  <c r="AD217" i="19"/>
  <c r="AA217" i="19" s="1"/>
  <c r="AF217" i="19"/>
  <c r="AC217" i="19" s="1"/>
  <c r="AE218" i="19"/>
  <c r="AB218" i="19" s="1"/>
  <c r="AE219" i="19"/>
  <c r="AB219" i="19" s="1"/>
  <c r="AD220" i="19"/>
  <c r="AA220" i="19" s="1"/>
  <c r="AF220" i="19"/>
  <c r="AC220" i="19" s="1"/>
  <c r="AD221" i="19"/>
  <c r="AA221" i="19" s="1"/>
  <c r="AF221" i="19"/>
  <c r="AC221" i="19" s="1"/>
  <c r="AE222" i="19"/>
  <c r="AB222" i="19" s="1"/>
  <c r="AE223" i="19"/>
  <c r="AB223" i="19" s="1"/>
  <c r="AD224" i="19"/>
  <c r="AA224" i="19" s="1"/>
  <c r="AF224" i="19"/>
  <c r="AC224" i="19" s="1"/>
  <c r="AD225" i="19"/>
  <c r="AA225" i="19" s="1"/>
  <c r="AF225" i="19"/>
  <c r="AC225" i="19" s="1"/>
  <c r="AE226" i="19"/>
  <c r="AB226" i="19" s="1"/>
  <c r="AE227" i="19"/>
  <c r="AB227" i="19" s="1"/>
  <c r="AD228" i="19"/>
  <c r="AA228" i="19" s="1"/>
  <c r="AF228" i="19"/>
  <c r="AC228" i="19" s="1"/>
  <c r="AD229" i="19"/>
  <c r="AA229" i="19" s="1"/>
  <c r="AF229" i="19"/>
  <c r="AC229" i="19" s="1"/>
  <c r="AE230" i="19"/>
  <c r="AB230" i="19" s="1"/>
  <c r="AE231" i="19"/>
  <c r="AB231" i="19" s="1"/>
  <c r="AD232" i="19"/>
  <c r="AA232" i="19" s="1"/>
  <c r="AF232" i="19"/>
  <c r="AC232" i="19" s="1"/>
  <c r="AD233" i="19"/>
  <c r="AA233" i="19" s="1"/>
  <c r="AF233" i="19"/>
  <c r="AC233" i="19" s="1"/>
  <c r="AE234" i="19"/>
  <c r="AB234" i="19" s="1"/>
  <c r="AE235" i="19"/>
  <c r="AB235" i="19" s="1"/>
  <c r="AD236" i="19"/>
  <c r="AA236" i="19" s="1"/>
  <c r="AF236" i="19"/>
  <c r="AC236" i="19" s="1"/>
  <c r="AD237" i="19"/>
  <c r="AA237" i="19" s="1"/>
  <c r="AF237" i="19"/>
  <c r="AC237" i="19" s="1"/>
  <c r="AE238" i="19"/>
  <c r="AB238" i="19" s="1"/>
  <c r="AE239" i="19"/>
  <c r="AB239" i="19" s="1"/>
  <c r="AD240" i="19"/>
  <c r="AA240" i="19" s="1"/>
  <c r="AF240" i="19"/>
  <c r="AC240" i="19" s="1"/>
  <c r="AD241" i="19"/>
  <c r="AA241" i="19" s="1"/>
  <c r="AF241" i="19"/>
  <c r="AC241" i="19" s="1"/>
  <c r="AE242" i="19"/>
  <c r="AB242" i="19" s="1"/>
  <c r="AE243" i="19"/>
  <c r="AB243" i="19" s="1"/>
  <c r="AD244" i="19"/>
  <c r="AA244" i="19" s="1"/>
  <c r="AF244" i="19"/>
  <c r="AC244" i="19" s="1"/>
  <c r="AD245" i="19"/>
  <c r="AA245" i="19" s="1"/>
  <c r="AF245" i="19"/>
  <c r="AC245" i="19" s="1"/>
  <c r="AD122" i="19"/>
  <c r="AA122" i="19" s="1"/>
  <c r="AF127" i="19"/>
  <c r="AC127" i="19" s="1"/>
  <c r="AE129" i="19"/>
  <c r="AB129" i="19" s="1"/>
  <c r="AD131" i="19"/>
  <c r="AA131" i="19" s="1"/>
  <c r="AF134" i="19"/>
  <c r="AC134" i="19" s="1"/>
  <c r="AE136" i="19"/>
  <c r="AB136" i="19" s="1"/>
  <c r="AE137" i="19"/>
  <c r="AB137" i="19" s="1"/>
  <c r="AD138" i="19"/>
  <c r="AA138" i="19" s="1"/>
  <c r="AD139" i="19"/>
  <c r="AA139" i="19" s="1"/>
  <c r="AF142" i="19"/>
  <c r="AC142" i="19" s="1"/>
  <c r="AF143" i="19"/>
  <c r="AC143" i="19" s="1"/>
  <c r="AE144" i="19"/>
  <c r="AB144" i="19" s="1"/>
  <c r="AE145" i="19"/>
  <c r="AB145" i="19" s="1"/>
  <c r="AD146" i="19"/>
  <c r="AA146" i="19" s="1"/>
  <c r="AD147" i="19"/>
  <c r="AA147" i="19" s="1"/>
  <c r="AF150" i="19"/>
  <c r="AC150" i="19" s="1"/>
  <c r="AF151" i="19"/>
  <c r="AC151" i="19" s="1"/>
  <c r="AE152" i="19"/>
  <c r="AB152" i="19" s="1"/>
  <c r="AE153" i="19"/>
  <c r="AB153" i="19" s="1"/>
  <c r="AD154" i="19"/>
  <c r="AA154" i="19" s="1"/>
  <c r="AD155" i="19"/>
  <c r="AA155" i="19" s="1"/>
  <c r="AF158" i="19"/>
  <c r="AC158" i="19" s="1"/>
  <c r="AF159" i="19"/>
  <c r="AC159" i="19" s="1"/>
  <c r="AE160" i="19"/>
  <c r="AB160" i="19" s="1"/>
  <c r="AE161" i="19"/>
  <c r="AB161" i="19" s="1"/>
  <c r="AD162" i="19"/>
  <c r="AA162" i="19" s="1"/>
  <c r="AD163" i="19"/>
  <c r="AA163" i="19" s="1"/>
  <c r="Z164" i="19"/>
  <c r="AF166" i="19"/>
  <c r="AC166" i="19" s="1"/>
  <c r="AF167" i="19"/>
  <c r="AC167" i="19" s="1"/>
  <c r="AE168" i="19"/>
  <c r="AB168" i="19" s="1"/>
  <c r="AE169" i="19"/>
  <c r="AB169" i="19" s="1"/>
  <c r="AD170" i="19"/>
  <c r="AA170" i="19" s="1"/>
  <c r="AD171" i="19"/>
  <c r="AA171" i="19" s="1"/>
  <c r="AF174" i="19"/>
  <c r="AC174" i="19" s="1"/>
  <c r="AF175" i="19"/>
  <c r="AC175" i="19" s="1"/>
  <c r="AE176" i="19"/>
  <c r="AB176" i="19" s="1"/>
  <c r="AE177" i="19"/>
  <c r="AB177" i="19" s="1"/>
  <c r="AD178" i="19"/>
  <c r="AA178" i="19" s="1"/>
  <c r="AD179" i="19"/>
  <c r="AA179" i="19" s="1"/>
  <c r="AF182" i="19"/>
  <c r="AC182" i="19" s="1"/>
  <c r="AF183" i="19"/>
  <c r="AC183" i="19" s="1"/>
  <c r="AE184" i="19"/>
  <c r="AB184" i="19" s="1"/>
  <c r="AE185" i="19"/>
  <c r="AB185" i="19" s="1"/>
  <c r="AD186" i="19"/>
  <c r="AA186" i="19" s="1"/>
  <c r="AD187" i="19"/>
  <c r="AA187" i="19" s="1"/>
  <c r="AF190" i="19"/>
  <c r="AC190" i="19" s="1"/>
  <c r="AF191" i="19"/>
  <c r="AC191" i="19" s="1"/>
  <c r="AE192" i="19"/>
  <c r="AB192" i="19" s="1"/>
  <c r="AE193" i="19"/>
  <c r="AB193" i="19" s="1"/>
  <c r="AD194" i="19"/>
  <c r="AA194" i="19" s="1"/>
  <c r="AD195" i="19"/>
  <c r="AA195" i="19" s="1"/>
  <c r="AF198" i="19"/>
  <c r="AC198" i="19" s="1"/>
  <c r="AF199" i="19"/>
  <c r="AC199" i="19" s="1"/>
  <c r="AE200" i="19"/>
  <c r="AB200" i="19" s="1"/>
  <c r="AE201" i="19"/>
  <c r="AB201" i="19" s="1"/>
  <c r="AD202" i="19"/>
  <c r="AA202" i="19" s="1"/>
  <c r="AD203" i="19"/>
  <c r="AA203" i="19" s="1"/>
  <c r="AF206" i="19"/>
  <c r="AC206" i="19" s="1"/>
  <c r="AF207" i="19"/>
  <c r="AC207" i="19" s="1"/>
  <c r="AE208" i="19"/>
  <c r="AB208" i="19" s="1"/>
  <c r="AE209" i="19"/>
  <c r="AB209" i="19" s="1"/>
  <c r="AD210" i="19"/>
  <c r="AA210" i="19" s="1"/>
  <c r="AD211" i="19"/>
  <c r="AA211" i="19" s="1"/>
  <c r="Z212" i="19"/>
  <c r="AE212" i="19"/>
  <c r="AB212" i="19" s="1"/>
  <c r="AE213" i="19"/>
  <c r="AB213" i="19" s="1"/>
  <c r="AD214" i="19"/>
  <c r="AA214" i="19" s="1"/>
  <c r="AF214" i="19"/>
  <c r="AC214" i="19" s="1"/>
  <c r="AD215" i="19"/>
  <c r="AA215" i="19" s="1"/>
  <c r="AF215" i="19"/>
  <c r="AC215" i="19" s="1"/>
  <c r="AE216" i="19"/>
  <c r="AB216" i="19" s="1"/>
  <c r="AE217" i="19"/>
  <c r="AB217" i="19" s="1"/>
  <c r="AD218" i="19"/>
  <c r="AA218" i="19" s="1"/>
  <c r="AF218" i="19"/>
  <c r="AC218" i="19" s="1"/>
  <c r="AD219" i="19"/>
  <c r="AA219" i="19" s="1"/>
  <c r="AF219" i="19"/>
  <c r="AC219" i="19" s="1"/>
  <c r="AE220" i="19"/>
  <c r="AB220" i="19" s="1"/>
  <c r="AE221" i="19"/>
  <c r="AB221" i="19" s="1"/>
  <c r="AD222" i="19"/>
  <c r="AA222" i="19" s="1"/>
  <c r="AF222" i="19"/>
  <c r="AC222" i="19" s="1"/>
  <c r="AD223" i="19"/>
  <c r="AA223" i="19" s="1"/>
  <c r="AF223" i="19"/>
  <c r="AC223" i="19" s="1"/>
  <c r="AE224" i="19"/>
  <c r="AB224" i="19" s="1"/>
  <c r="AE225" i="19"/>
  <c r="AB225" i="19" s="1"/>
  <c r="AD226" i="19"/>
  <c r="AA226" i="19" s="1"/>
  <c r="AF226" i="19"/>
  <c r="AC226" i="19" s="1"/>
  <c r="AD227" i="19"/>
  <c r="AA227" i="19" s="1"/>
  <c r="AF227" i="19"/>
  <c r="AC227" i="19" s="1"/>
  <c r="AE228" i="19"/>
  <c r="AB228" i="19" s="1"/>
  <c r="AE229" i="19"/>
  <c r="AB229" i="19" s="1"/>
  <c r="AD230" i="19"/>
  <c r="AA230" i="19" s="1"/>
  <c r="AF230" i="19"/>
  <c r="AC230" i="19" s="1"/>
  <c r="AD231" i="19"/>
  <c r="AA231" i="19" s="1"/>
  <c r="AF231" i="19"/>
  <c r="AC231" i="19" s="1"/>
  <c r="AE232" i="19"/>
  <c r="AB232" i="19" s="1"/>
  <c r="AE233" i="19"/>
  <c r="AB233" i="19" s="1"/>
  <c r="AD234" i="19"/>
  <c r="AA234" i="19" s="1"/>
  <c r="AF234" i="19"/>
  <c r="AC234" i="19" s="1"/>
  <c r="AD235" i="19"/>
  <c r="AA235" i="19" s="1"/>
  <c r="AF235" i="19"/>
  <c r="AC235" i="19" s="1"/>
  <c r="AE236" i="19"/>
  <c r="AB236" i="19" s="1"/>
  <c r="AE237" i="19"/>
  <c r="AB237" i="19" s="1"/>
  <c r="AD238" i="19"/>
  <c r="AA238" i="19" s="1"/>
  <c r="AF238" i="19"/>
  <c r="AC238" i="19" s="1"/>
  <c r="AD239" i="19"/>
  <c r="AA239" i="19" s="1"/>
  <c r="AF239" i="19"/>
  <c r="AC239" i="19" s="1"/>
  <c r="AE240" i="19"/>
  <c r="AB240" i="19" s="1"/>
  <c r="AE241" i="19"/>
  <c r="AB241" i="19" s="1"/>
  <c r="AD242" i="19"/>
  <c r="AA242" i="19" s="1"/>
  <c r="AF242" i="19"/>
  <c r="AC242" i="19" s="1"/>
  <c r="AD243" i="19"/>
  <c r="AA243" i="19" s="1"/>
  <c r="AF243" i="19"/>
  <c r="AC243" i="19" s="1"/>
  <c r="Z244" i="19"/>
  <c r="AE244" i="19"/>
  <c r="AB244" i="19" s="1"/>
  <c r="AE245" i="19"/>
  <c r="AB245" i="19" s="1"/>
  <c r="AE246" i="19"/>
  <c r="AB246" i="19" s="1"/>
  <c r="Z247" i="19"/>
  <c r="AE247" i="19"/>
  <c r="AB247" i="19" s="1"/>
  <c r="AD248" i="19"/>
  <c r="AA248" i="19" s="1"/>
  <c r="AF248" i="19"/>
  <c r="AC248" i="19" s="1"/>
  <c r="AD249" i="19"/>
  <c r="AA249" i="19" s="1"/>
  <c r="AF249" i="19"/>
  <c r="AC249" i="19" s="1"/>
  <c r="AE250" i="19"/>
  <c r="AB250" i="19" s="1"/>
  <c r="AE251" i="19"/>
  <c r="AB251" i="19" s="1"/>
  <c r="AD252" i="19"/>
  <c r="AA252" i="19" s="1"/>
  <c r="AF252" i="19"/>
  <c r="AC252" i="19" s="1"/>
  <c r="AD253" i="19"/>
  <c r="AA253" i="19" s="1"/>
  <c r="AF253" i="19"/>
  <c r="AC253" i="19" s="1"/>
  <c r="AE254" i="19"/>
  <c r="AB254" i="19" s="1"/>
  <c r="AE255" i="19"/>
  <c r="AB255" i="19" s="1"/>
  <c r="AD256" i="19"/>
  <c r="AA256" i="19" s="1"/>
  <c r="AF256" i="19"/>
  <c r="AC256" i="19" s="1"/>
  <c r="AD257" i="19"/>
  <c r="AA257" i="19" s="1"/>
  <c r="AF257" i="19"/>
  <c r="AC257" i="19" s="1"/>
  <c r="AE258" i="19"/>
  <c r="AB258" i="19" s="1"/>
  <c r="AE259" i="19"/>
  <c r="AB259" i="19" s="1"/>
  <c r="AD260" i="19"/>
  <c r="AA260" i="19" s="1"/>
  <c r="AF260" i="19"/>
  <c r="AC260" i="19" s="1"/>
  <c r="AD261" i="19"/>
  <c r="AA261" i="19" s="1"/>
  <c r="AF261" i="19"/>
  <c r="AC261" i="19" s="1"/>
  <c r="AE262" i="19"/>
  <c r="AB262" i="19" s="1"/>
  <c r="AE263" i="19"/>
  <c r="AB263" i="19" s="1"/>
  <c r="AD264" i="19"/>
  <c r="AA264" i="19" s="1"/>
  <c r="AF264" i="19"/>
  <c r="AC264" i="19" s="1"/>
  <c r="AD265" i="19"/>
  <c r="AA265" i="19" s="1"/>
  <c r="AF265" i="19"/>
  <c r="AC265" i="19" s="1"/>
  <c r="AE266" i="19"/>
  <c r="AB266" i="19" s="1"/>
  <c r="AE267" i="19"/>
  <c r="AB267" i="19" s="1"/>
  <c r="AD268" i="19"/>
  <c r="AA268" i="19" s="1"/>
  <c r="AF268" i="19"/>
  <c r="AC268" i="19" s="1"/>
  <c r="AD269" i="19"/>
  <c r="AA269" i="19" s="1"/>
  <c r="AF269" i="19"/>
  <c r="AC269" i="19" s="1"/>
  <c r="AE270" i="19"/>
  <c r="AB270" i="19" s="1"/>
  <c r="AE271" i="19"/>
  <c r="AB271" i="19" s="1"/>
  <c r="AD272" i="19"/>
  <c r="AA272" i="19" s="1"/>
  <c r="AF272" i="19"/>
  <c r="AC272" i="19" s="1"/>
  <c r="AD273" i="19"/>
  <c r="AA273" i="19" s="1"/>
  <c r="AF273" i="19"/>
  <c r="AC273" i="19" s="1"/>
  <c r="AE274" i="19"/>
  <c r="AB274" i="19" s="1"/>
  <c r="AE275" i="19"/>
  <c r="AB275" i="19" s="1"/>
  <c r="AD276" i="19"/>
  <c r="AA276" i="19" s="1"/>
  <c r="AF276" i="19"/>
  <c r="AC276" i="19" s="1"/>
  <c r="AD277" i="19"/>
  <c r="AA277" i="19" s="1"/>
  <c r="AF277" i="19"/>
  <c r="AC277" i="19" s="1"/>
  <c r="AE278" i="19"/>
  <c r="AB278" i="19" s="1"/>
  <c r="Z279" i="19"/>
  <c r="AE279" i="19"/>
  <c r="AB279" i="19" s="1"/>
  <c r="AD280" i="19"/>
  <c r="AA280" i="19" s="1"/>
  <c r="AF280" i="19"/>
  <c r="AC280" i="19" s="1"/>
  <c r="AD281" i="19"/>
  <c r="AA281" i="19" s="1"/>
  <c r="AF281" i="19"/>
  <c r="AC281" i="19" s="1"/>
  <c r="AE282" i="19"/>
  <c r="AB282" i="19" s="1"/>
  <c r="AE283" i="19"/>
  <c r="AB283" i="19" s="1"/>
  <c r="AD284" i="19"/>
  <c r="AA284" i="19" s="1"/>
  <c r="AF284" i="19"/>
  <c r="AC284" i="19" s="1"/>
  <c r="AD285" i="19"/>
  <c r="AA285" i="19" s="1"/>
  <c r="AF285" i="19"/>
  <c r="AC285" i="19" s="1"/>
  <c r="AE286" i="19"/>
  <c r="AB286" i="19" s="1"/>
  <c r="AE287" i="19"/>
  <c r="AB287" i="19" s="1"/>
  <c r="AD288" i="19"/>
  <c r="AA288" i="19" s="1"/>
  <c r="AF288" i="19"/>
  <c r="AC288" i="19" s="1"/>
  <c r="AD289" i="19"/>
  <c r="AA289" i="19" s="1"/>
  <c r="AF289" i="19"/>
  <c r="AC289" i="19" s="1"/>
  <c r="AE290" i="19"/>
  <c r="AB290" i="19" s="1"/>
  <c r="AE291" i="19"/>
  <c r="AB291" i="19" s="1"/>
  <c r="AD292" i="19"/>
  <c r="AA292" i="19" s="1"/>
  <c r="AF292" i="19"/>
  <c r="AC292" i="19" s="1"/>
  <c r="AD293" i="19"/>
  <c r="AA293" i="19" s="1"/>
  <c r="AF293" i="19"/>
  <c r="AC293" i="19" s="1"/>
  <c r="AE294" i="19"/>
  <c r="AB294" i="19" s="1"/>
  <c r="AE295" i="19"/>
  <c r="AB295" i="19" s="1"/>
  <c r="AD296" i="19"/>
  <c r="AA296" i="19" s="1"/>
  <c r="AF296" i="19"/>
  <c r="AC296" i="19" s="1"/>
  <c r="AD297" i="19"/>
  <c r="AA297" i="19" s="1"/>
  <c r="AF297" i="19"/>
  <c r="AC297" i="19" s="1"/>
  <c r="AE298" i="19"/>
  <c r="AB298" i="19" s="1"/>
  <c r="AE299" i="19"/>
  <c r="AB299" i="19" s="1"/>
  <c r="AD300" i="19"/>
  <c r="AA300" i="19" s="1"/>
  <c r="AF300" i="19"/>
  <c r="AC300" i="19" s="1"/>
  <c r="AD301" i="19"/>
  <c r="AA301" i="19" s="1"/>
  <c r="AF301" i="19"/>
  <c r="AC301" i="19" s="1"/>
  <c r="AE302" i="19"/>
  <c r="AB302" i="19" s="1"/>
  <c r="AE303" i="19"/>
  <c r="AB303" i="19" s="1"/>
  <c r="AD304" i="19"/>
  <c r="AA304" i="19" s="1"/>
  <c r="AF304" i="19"/>
  <c r="AC304" i="19" s="1"/>
  <c r="AD305" i="19"/>
  <c r="AA305" i="19" s="1"/>
  <c r="AF305" i="19"/>
  <c r="AC305" i="19" s="1"/>
  <c r="AE306" i="19"/>
  <c r="AB306" i="19" s="1"/>
  <c r="AE307" i="19"/>
  <c r="AB307" i="19" s="1"/>
  <c r="AD308" i="19"/>
  <c r="AA308" i="19" s="1"/>
  <c r="AF308" i="19"/>
  <c r="AC308" i="19" s="1"/>
  <c r="AD309" i="19"/>
  <c r="AA309" i="19" s="1"/>
  <c r="AF309" i="19"/>
  <c r="AC309" i="19" s="1"/>
  <c r="AE310" i="19"/>
  <c r="AB310" i="19" s="1"/>
  <c r="Z311" i="19"/>
  <c r="AE311" i="19"/>
  <c r="AB311" i="19" s="1"/>
  <c r="AD312" i="19"/>
  <c r="AA312" i="19" s="1"/>
  <c r="AF312" i="19"/>
  <c r="AC312" i="19" s="1"/>
  <c r="AD313" i="19"/>
  <c r="AA313" i="19" s="1"/>
  <c r="AF313" i="19"/>
  <c r="AC313" i="19" s="1"/>
  <c r="AE314" i="19"/>
  <c r="AB314" i="19" s="1"/>
  <c r="AE315" i="19"/>
  <c r="AB315" i="19" s="1"/>
  <c r="AD316" i="19"/>
  <c r="AA316" i="19" s="1"/>
  <c r="AF316" i="19"/>
  <c r="AC316" i="19" s="1"/>
  <c r="AD317" i="19"/>
  <c r="AA317" i="19" s="1"/>
  <c r="AF317" i="19"/>
  <c r="AC317" i="19" s="1"/>
  <c r="AE318" i="19"/>
  <c r="AB318" i="19" s="1"/>
  <c r="AE319" i="19"/>
  <c r="AB319" i="19" s="1"/>
  <c r="AD320" i="19"/>
  <c r="AA320" i="19" s="1"/>
  <c r="AF320" i="19"/>
  <c r="AC320" i="19" s="1"/>
  <c r="AD321" i="19"/>
  <c r="AA321" i="19" s="1"/>
  <c r="AF321" i="19"/>
  <c r="AC321" i="19" s="1"/>
  <c r="AE322" i="19"/>
  <c r="AB322" i="19" s="1"/>
  <c r="AE323" i="19"/>
  <c r="AB323" i="19" s="1"/>
  <c r="AD324" i="19"/>
  <c r="AA324" i="19" s="1"/>
  <c r="AF324" i="19"/>
  <c r="AC324" i="19" s="1"/>
  <c r="AD325" i="19"/>
  <c r="AA325" i="19" s="1"/>
  <c r="AF325" i="19"/>
  <c r="AC325" i="19" s="1"/>
  <c r="AE326" i="19"/>
  <c r="AB326" i="19" s="1"/>
  <c r="AE327" i="19"/>
  <c r="AB327" i="19" s="1"/>
  <c r="AD328" i="19"/>
  <c r="AA328" i="19" s="1"/>
  <c r="AF328" i="19"/>
  <c r="AC328" i="19" s="1"/>
  <c r="AD329" i="19"/>
  <c r="AA329" i="19" s="1"/>
  <c r="AF329" i="19"/>
  <c r="AC329" i="19" s="1"/>
  <c r="AE330" i="19"/>
  <c r="AB330" i="19" s="1"/>
  <c r="AE331" i="19"/>
  <c r="AB331" i="19" s="1"/>
  <c r="AD332" i="19"/>
  <c r="AA332" i="19" s="1"/>
  <c r="AF332" i="19"/>
  <c r="AC332" i="19" s="1"/>
  <c r="AD333" i="19"/>
  <c r="AA333" i="19" s="1"/>
  <c r="AF333" i="19"/>
  <c r="AC333" i="19" s="1"/>
  <c r="AE334" i="19"/>
  <c r="AB334" i="19" s="1"/>
  <c r="AE335" i="19"/>
  <c r="AB335" i="19" s="1"/>
  <c r="AD336" i="19"/>
  <c r="AA336" i="19" s="1"/>
  <c r="AF336" i="19"/>
  <c r="AC336" i="19" s="1"/>
  <c r="AD337" i="19"/>
  <c r="AA337" i="19" s="1"/>
  <c r="AF337" i="19"/>
  <c r="AC337" i="19" s="1"/>
  <c r="AE338" i="19"/>
  <c r="AB338" i="19" s="1"/>
  <c r="AE339" i="19"/>
  <c r="AB339" i="19" s="1"/>
  <c r="AD340" i="19"/>
  <c r="AA340" i="19" s="1"/>
  <c r="AF340" i="19"/>
  <c r="AC340" i="19" s="1"/>
  <c r="AD341" i="19"/>
  <c r="AA341" i="19" s="1"/>
  <c r="AF341" i="19"/>
  <c r="AC341" i="19" s="1"/>
  <c r="AE342" i="19"/>
  <c r="AB342" i="19" s="1"/>
  <c r="Z343" i="19"/>
  <c r="AE343" i="19"/>
  <c r="AB343" i="19" s="1"/>
  <c r="AD344" i="19"/>
  <c r="AA344" i="19" s="1"/>
  <c r="AF344" i="19"/>
  <c r="AC344" i="19" s="1"/>
  <c r="AD345" i="19"/>
  <c r="AA345" i="19" s="1"/>
  <c r="AF345" i="19"/>
  <c r="AC345" i="19" s="1"/>
  <c r="AE346" i="19"/>
  <c r="AB346" i="19" s="1"/>
  <c r="AE347" i="19"/>
  <c r="AB347" i="19" s="1"/>
  <c r="AD348" i="19"/>
  <c r="AA348" i="19" s="1"/>
  <c r="AF348" i="19"/>
  <c r="AC348" i="19" s="1"/>
  <c r="AD349" i="19"/>
  <c r="AA349" i="19" s="1"/>
  <c r="AF349" i="19"/>
  <c r="AC349" i="19" s="1"/>
  <c r="AE350" i="19"/>
  <c r="AB350" i="19" s="1"/>
  <c r="AE351" i="19"/>
  <c r="AB351" i="19" s="1"/>
  <c r="AD352" i="19"/>
  <c r="AA352" i="19" s="1"/>
  <c r="AF352" i="19"/>
  <c r="AC352" i="19" s="1"/>
  <c r="AD353" i="19"/>
  <c r="AA353" i="19" s="1"/>
  <c r="AF353" i="19"/>
  <c r="AC353" i="19" s="1"/>
  <c r="AE354" i="19"/>
  <c r="AB354" i="19" s="1"/>
  <c r="AE355" i="19"/>
  <c r="AB355" i="19" s="1"/>
  <c r="AD356" i="19"/>
  <c r="AA356" i="19" s="1"/>
  <c r="AF356" i="19"/>
  <c r="AC356" i="19" s="1"/>
  <c r="AD357" i="19"/>
  <c r="AA357" i="19" s="1"/>
  <c r="AF357" i="19"/>
  <c r="AC357" i="19" s="1"/>
  <c r="AE358" i="19"/>
  <c r="AB358" i="19" s="1"/>
  <c r="AE359" i="19"/>
  <c r="AB359" i="19" s="1"/>
  <c r="AD360" i="19"/>
  <c r="AA360" i="19" s="1"/>
  <c r="AF360" i="19"/>
  <c r="AC360" i="19" s="1"/>
  <c r="AD361" i="19"/>
  <c r="AA361" i="19" s="1"/>
  <c r="AF361" i="19"/>
  <c r="AC361" i="19" s="1"/>
  <c r="AE362" i="19"/>
  <c r="AB362" i="19" s="1"/>
  <c r="AE363" i="19"/>
  <c r="AB363" i="19" s="1"/>
  <c r="AD364" i="19"/>
  <c r="AA364" i="19" s="1"/>
  <c r="AF364" i="19"/>
  <c r="AC364" i="19" s="1"/>
  <c r="AD365" i="19"/>
  <c r="AA365" i="19" s="1"/>
  <c r="AF365" i="19"/>
  <c r="AC365" i="19" s="1"/>
  <c r="AE366" i="19"/>
  <c r="AB366" i="19" s="1"/>
  <c r="AE367" i="19"/>
  <c r="AB367" i="19" s="1"/>
  <c r="AD368" i="19"/>
  <c r="AA368" i="19" s="1"/>
  <c r="AF368" i="19"/>
  <c r="AC368" i="19" s="1"/>
  <c r="AD369" i="19"/>
  <c r="AA369" i="19" s="1"/>
  <c r="AF369" i="19"/>
  <c r="AC369" i="19" s="1"/>
  <c r="AE370" i="19"/>
  <c r="AB370" i="19" s="1"/>
  <c r="AE371" i="19"/>
  <c r="AB371" i="19" s="1"/>
  <c r="AD372" i="19"/>
  <c r="AA372" i="19" s="1"/>
  <c r="AF372" i="19"/>
  <c r="AC372" i="19" s="1"/>
  <c r="AD373" i="19"/>
  <c r="AA373" i="19" s="1"/>
  <c r="AF373" i="19"/>
  <c r="AC373" i="19" s="1"/>
  <c r="AE374" i="19"/>
  <c r="AB374" i="19" s="1"/>
  <c r="Z375" i="19"/>
  <c r="AE375" i="19"/>
  <c r="AB375" i="19" s="1"/>
  <c r="AD376" i="19"/>
  <c r="AA376" i="19" s="1"/>
  <c r="AF376" i="19"/>
  <c r="AC376" i="19" s="1"/>
  <c r="AD377" i="19"/>
  <c r="AA377" i="19" s="1"/>
  <c r="AF377" i="19"/>
  <c r="AC377" i="19" s="1"/>
  <c r="AE378" i="19"/>
  <c r="AB378" i="19" s="1"/>
  <c r="AE379" i="19"/>
  <c r="AB379" i="19" s="1"/>
  <c r="AD380" i="19"/>
  <c r="AA380" i="19" s="1"/>
  <c r="AF380" i="19"/>
  <c r="AC380" i="19" s="1"/>
  <c r="AD381" i="19"/>
  <c r="AA381" i="19" s="1"/>
  <c r="AF381" i="19"/>
  <c r="AC381" i="19" s="1"/>
  <c r="AE382" i="19"/>
  <c r="AB382" i="19" s="1"/>
  <c r="AE383" i="19"/>
  <c r="AB383" i="19" s="1"/>
  <c r="AD384" i="19"/>
  <c r="AA384" i="19" s="1"/>
  <c r="AF384" i="19"/>
  <c r="AC384" i="19" s="1"/>
  <c r="AD385" i="19"/>
  <c r="AA385" i="19" s="1"/>
  <c r="AF385" i="19"/>
  <c r="AC385" i="19" s="1"/>
  <c r="AE386" i="19"/>
  <c r="AB386" i="19" s="1"/>
  <c r="AE387" i="19"/>
  <c r="AB387" i="19" s="1"/>
  <c r="AD388" i="19"/>
  <c r="AA388" i="19" s="1"/>
  <c r="AF388" i="19"/>
  <c r="AC388" i="19" s="1"/>
  <c r="AD389" i="19"/>
  <c r="AA389" i="19" s="1"/>
  <c r="AF389" i="19"/>
  <c r="AC389" i="19" s="1"/>
  <c r="AE390" i="19"/>
  <c r="AB390" i="19" s="1"/>
  <c r="AE391" i="19"/>
  <c r="AB391" i="19" s="1"/>
  <c r="AD392" i="19"/>
  <c r="AA392" i="19" s="1"/>
  <c r="AF392" i="19"/>
  <c r="AC392" i="19" s="1"/>
  <c r="AD393" i="19"/>
  <c r="AA393" i="19" s="1"/>
  <c r="AF393" i="19"/>
  <c r="AC393" i="19" s="1"/>
  <c r="AE394" i="19"/>
  <c r="AB394" i="19" s="1"/>
  <c r="AE395" i="19"/>
  <c r="AB395" i="19" s="1"/>
  <c r="AD396" i="19"/>
  <c r="AA396" i="19" s="1"/>
  <c r="AF396" i="19"/>
  <c r="AC396" i="19" s="1"/>
  <c r="AD397" i="19"/>
  <c r="AA397" i="19" s="1"/>
  <c r="AF397" i="19"/>
  <c r="AC397" i="19" s="1"/>
  <c r="AD246" i="19"/>
  <c r="AA246" i="19" s="1"/>
  <c r="AF246" i="19"/>
  <c r="AC246" i="19" s="1"/>
  <c r="AD247" i="19"/>
  <c r="AA247" i="19" s="1"/>
  <c r="AF247" i="19"/>
  <c r="AC247" i="19" s="1"/>
  <c r="AE248" i="19"/>
  <c r="AB248" i="19" s="1"/>
  <c r="AE249" i="19"/>
  <c r="AB249" i="19" s="1"/>
  <c r="AD250" i="19"/>
  <c r="AA250" i="19" s="1"/>
  <c r="AF250" i="19"/>
  <c r="AC250" i="19" s="1"/>
  <c r="AD251" i="19"/>
  <c r="AA251" i="19" s="1"/>
  <c r="AF251" i="19"/>
  <c r="AC251" i="19" s="1"/>
  <c r="AE252" i="19"/>
  <c r="AB252" i="19" s="1"/>
  <c r="AE253" i="19"/>
  <c r="AB253" i="19" s="1"/>
  <c r="AD254" i="19"/>
  <c r="AA254" i="19" s="1"/>
  <c r="AF254" i="19"/>
  <c r="AC254" i="19" s="1"/>
  <c r="AD255" i="19"/>
  <c r="AA255" i="19" s="1"/>
  <c r="AF255" i="19"/>
  <c r="AC255" i="19" s="1"/>
  <c r="AE256" i="19"/>
  <c r="AB256" i="19" s="1"/>
  <c r="AE257" i="19"/>
  <c r="AB257" i="19" s="1"/>
  <c r="AD258" i="19"/>
  <c r="AA258" i="19" s="1"/>
  <c r="AF258" i="19"/>
  <c r="AC258" i="19" s="1"/>
  <c r="AD259" i="19"/>
  <c r="AA259" i="19" s="1"/>
  <c r="AF259" i="19"/>
  <c r="AC259" i="19" s="1"/>
  <c r="AE260" i="19"/>
  <c r="AB260" i="19" s="1"/>
  <c r="AE261" i="19"/>
  <c r="AB261" i="19" s="1"/>
  <c r="AD262" i="19"/>
  <c r="AA262" i="19" s="1"/>
  <c r="AF262" i="19"/>
  <c r="AC262" i="19" s="1"/>
  <c r="AD263" i="19"/>
  <c r="AA263" i="19" s="1"/>
  <c r="AF263" i="19"/>
  <c r="AC263" i="19" s="1"/>
  <c r="AE264" i="19"/>
  <c r="AB264" i="19" s="1"/>
  <c r="AE265" i="19"/>
  <c r="AB265" i="19" s="1"/>
  <c r="AD266" i="19"/>
  <c r="AA266" i="19" s="1"/>
  <c r="AF266" i="19"/>
  <c r="AC266" i="19" s="1"/>
  <c r="AD267" i="19"/>
  <c r="AA267" i="19" s="1"/>
  <c r="AF267" i="19"/>
  <c r="AC267" i="19" s="1"/>
  <c r="Z268" i="19"/>
  <c r="AE268" i="19"/>
  <c r="AB268" i="19" s="1"/>
  <c r="AE269" i="19"/>
  <c r="AB269" i="19" s="1"/>
  <c r="AD270" i="19"/>
  <c r="AA270" i="19" s="1"/>
  <c r="AF270" i="19"/>
  <c r="AC270" i="19" s="1"/>
  <c r="AD271" i="19"/>
  <c r="AA271" i="19" s="1"/>
  <c r="AF271" i="19"/>
  <c r="AC271" i="19" s="1"/>
  <c r="AE272" i="19"/>
  <c r="AB272" i="19" s="1"/>
  <c r="AE273" i="19"/>
  <c r="AB273" i="19" s="1"/>
  <c r="AD274" i="19"/>
  <c r="AA274" i="19" s="1"/>
  <c r="AF274" i="19"/>
  <c r="AC274" i="19" s="1"/>
  <c r="AD275" i="19"/>
  <c r="AA275" i="19" s="1"/>
  <c r="AF275" i="19"/>
  <c r="AC275" i="19" s="1"/>
  <c r="AE276" i="19"/>
  <c r="AB276" i="19" s="1"/>
  <c r="AE277" i="19"/>
  <c r="AB277" i="19" s="1"/>
  <c r="AD278" i="19"/>
  <c r="AA278" i="19" s="1"/>
  <c r="AF278" i="19"/>
  <c r="AC278" i="19" s="1"/>
  <c r="AD279" i="19"/>
  <c r="AA279" i="19" s="1"/>
  <c r="AF279" i="19"/>
  <c r="AC279" i="19" s="1"/>
  <c r="AE280" i="19"/>
  <c r="AB280" i="19" s="1"/>
  <c r="AE281" i="19"/>
  <c r="AB281" i="19" s="1"/>
  <c r="AD282" i="19"/>
  <c r="AA282" i="19" s="1"/>
  <c r="AF282" i="19"/>
  <c r="AC282" i="19" s="1"/>
  <c r="AD283" i="19"/>
  <c r="AA283" i="19" s="1"/>
  <c r="AF283" i="19"/>
  <c r="AC283" i="19" s="1"/>
  <c r="AE284" i="19"/>
  <c r="AB284" i="19" s="1"/>
  <c r="AE285" i="19"/>
  <c r="AB285" i="19" s="1"/>
  <c r="AD286" i="19"/>
  <c r="AA286" i="19" s="1"/>
  <c r="AF286" i="19"/>
  <c r="AC286" i="19" s="1"/>
  <c r="AD287" i="19"/>
  <c r="AA287" i="19" s="1"/>
  <c r="AF287" i="19"/>
  <c r="AC287" i="19" s="1"/>
  <c r="AE288" i="19"/>
  <c r="AB288" i="19" s="1"/>
  <c r="AE289" i="19"/>
  <c r="AB289" i="19" s="1"/>
  <c r="AD290" i="19"/>
  <c r="AA290" i="19" s="1"/>
  <c r="AF290" i="19"/>
  <c r="AC290" i="19" s="1"/>
  <c r="AD291" i="19"/>
  <c r="AA291" i="19" s="1"/>
  <c r="AF291" i="19"/>
  <c r="AC291" i="19" s="1"/>
  <c r="Z292" i="19"/>
  <c r="AE292" i="19"/>
  <c r="AB292" i="19" s="1"/>
  <c r="AE293" i="19"/>
  <c r="AB293" i="19" s="1"/>
  <c r="AD294" i="19"/>
  <c r="AA294" i="19" s="1"/>
  <c r="AF294" i="19"/>
  <c r="AC294" i="19" s="1"/>
  <c r="AD295" i="19"/>
  <c r="AA295" i="19" s="1"/>
  <c r="AF295" i="19"/>
  <c r="AC295" i="19" s="1"/>
  <c r="AE296" i="19"/>
  <c r="AB296" i="19" s="1"/>
  <c r="AE297" i="19"/>
  <c r="AB297" i="19" s="1"/>
  <c r="AD298" i="19"/>
  <c r="AA298" i="19" s="1"/>
  <c r="AF298" i="19"/>
  <c r="AC298" i="19" s="1"/>
  <c r="AD299" i="19"/>
  <c r="AA299" i="19" s="1"/>
  <c r="AF299" i="19"/>
  <c r="AC299" i="19" s="1"/>
  <c r="AE300" i="19"/>
  <c r="AB300" i="19" s="1"/>
  <c r="AE301" i="19"/>
  <c r="AB301" i="19" s="1"/>
  <c r="AD302" i="19"/>
  <c r="AA302" i="19" s="1"/>
  <c r="AF302" i="19"/>
  <c r="AC302" i="19" s="1"/>
  <c r="AD303" i="19"/>
  <c r="AA303" i="19" s="1"/>
  <c r="AF303" i="19"/>
  <c r="AC303" i="19" s="1"/>
  <c r="AE304" i="19"/>
  <c r="AB304" i="19" s="1"/>
  <c r="AE305" i="19"/>
  <c r="AB305" i="19" s="1"/>
  <c r="AD306" i="19"/>
  <c r="AA306" i="19" s="1"/>
  <c r="AF306" i="19"/>
  <c r="AC306" i="19" s="1"/>
  <c r="AD307" i="19"/>
  <c r="AA307" i="19" s="1"/>
  <c r="AF307" i="19"/>
  <c r="AC307" i="19" s="1"/>
  <c r="Z308" i="19"/>
  <c r="AE308" i="19"/>
  <c r="AB308" i="19" s="1"/>
  <c r="AE309" i="19"/>
  <c r="AB309" i="19" s="1"/>
  <c r="AD310" i="19"/>
  <c r="AA310" i="19" s="1"/>
  <c r="AF310" i="19"/>
  <c r="AC310" i="19" s="1"/>
  <c r="AD311" i="19"/>
  <c r="AA311" i="19" s="1"/>
  <c r="AF311" i="19"/>
  <c r="AC311" i="19" s="1"/>
  <c r="AE312" i="19"/>
  <c r="AB312" i="19" s="1"/>
  <c r="AE313" i="19"/>
  <c r="AB313" i="19" s="1"/>
  <c r="AD314" i="19"/>
  <c r="AF314" i="19"/>
  <c r="AC314" i="19" s="1"/>
  <c r="AD315" i="19"/>
  <c r="AF315" i="19"/>
  <c r="AC315" i="19" s="1"/>
  <c r="AE316" i="19"/>
  <c r="AB316" i="19" s="1"/>
  <c r="AE317" i="19"/>
  <c r="AB317" i="19" s="1"/>
  <c r="AD318" i="19"/>
  <c r="AF318" i="19"/>
  <c r="AC318" i="19" s="1"/>
  <c r="AD319" i="19"/>
  <c r="AF319" i="19"/>
  <c r="AC319" i="19" s="1"/>
  <c r="AE320" i="19"/>
  <c r="AB320" i="19" s="1"/>
  <c r="AE321" i="19"/>
  <c r="AB321" i="19" s="1"/>
  <c r="AD322" i="19"/>
  <c r="AF322" i="19"/>
  <c r="AC322" i="19" s="1"/>
  <c r="AD323" i="19"/>
  <c r="AF323" i="19"/>
  <c r="AC323" i="19" s="1"/>
  <c r="Z324" i="19"/>
  <c r="AE324" i="19"/>
  <c r="AB324" i="19" s="1"/>
  <c r="AE325" i="19"/>
  <c r="AB325" i="19" s="1"/>
  <c r="AD326" i="19"/>
  <c r="AF326" i="19"/>
  <c r="AC326" i="19" s="1"/>
  <c r="AD327" i="19"/>
  <c r="AF327" i="19"/>
  <c r="AC327" i="19" s="1"/>
  <c r="AE328" i="19"/>
  <c r="AB328" i="19" s="1"/>
  <c r="AE329" i="19"/>
  <c r="AB329" i="19" s="1"/>
  <c r="AD330" i="19"/>
  <c r="AF330" i="19"/>
  <c r="AC330" i="19" s="1"/>
  <c r="AD331" i="19"/>
  <c r="AA331" i="19" s="1"/>
  <c r="AF331" i="19"/>
  <c r="AC331" i="19" s="1"/>
  <c r="AE332" i="19"/>
  <c r="AB332" i="19" s="1"/>
  <c r="AE333" i="19"/>
  <c r="AB333" i="19" s="1"/>
  <c r="AD334" i="19"/>
  <c r="AF334" i="19"/>
  <c r="AC334" i="19" s="1"/>
  <c r="AD335" i="19"/>
  <c r="AF335" i="19"/>
  <c r="AC335" i="19" s="1"/>
  <c r="AE336" i="19"/>
  <c r="AB336" i="19" s="1"/>
  <c r="AE337" i="19"/>
  <c r="AB337" i="19" s="1"/>
  <c r="AD338" i="19"/>
  <c r="AF338" i="19"/>
  <c r="AC338" i="19" s="1"/>
  <c r="AD339" i="19"/>
  <c r="AF339" i="19"/>
  <c r="AC339" i="19" s="1"/>
  <c r="Z340" i="19"/>
  <c r="AE340" i="19"/>
  <c r="AB340" i="19" s="1"/>
  <c r="AE341" i="19"/>
  <c r="AB341" i="19" s="1"/>
  <c r="AD342" i="19"/>
  <c r="AF342" i="19"/>
  <c r="AC342" i="19" s="1"/>
  <c r="AD343" i="19"/>
  <c r="AF343" i="19"/>
  <c r="AC343" i="19" s="1"/>
  <c r="AE344" i="19"/>
  <c r="AB344" i="19" s="1"/>
  <c r="AE345" i="19"/>
  <c r="AB345" i="19" s="1"/>
  <c r="AD346" i="19"/>
  <c r="AF346" i="19"/>
  <c r="AC346" i="19" s="1"/>
  <c r="AD347" i="19"/>
  <c r="AF347" i="19"/>
  <c r="AC347" i="19" s="1"/>
  <c r="AE348" i="19"/>
  <c r="AB348" i="19" s="1"/>
  <c r="AE349" i="19"/>
  <c r="AB349" i="19" s="1"/>
  <c r="AD350" i="19"/>
  <c r="AF350" i="19"/>
  <c r="AC350" i="19" s="1"/>
  <c r="AD351" i="19"/>
  <c r="AF351" i="19"/>
  <c r="AC351" i="19" s="1"/>
  <c r="AE352" i="19"/>
  <c r="AB352" i="19" s="1"/>
  <c r="AE353" i="19"/>
  <c r="AB353" i="19" s="1"/>
  <c r="AD354" i="19"/>
  <c r="AA354" i="19" s="1"/>
  <c r="AF354" i="19"/>
  <c r="AC354" i="19" s="1"/>
  <c r="AD355" i="19"/>
  <c r="AF355" i="19"/>
  <c r="AC355" i="19" s="1"/>
  <c r="Z356" i="19"/>
  <c r="AE356" i="19"/>
  <c r="AB356" i="19" s="1"/>
  <c r="AE357" i="19"/>
  <c r="AB357" i="19" s="1"/>
  <c r="AD358" i="19"/>
  <c r="AF358" i="19"/>
  <c r="AC358" i="19" s="1"/>
  <c r="AD359" i="19"/>
  <c r="AF359" i="19"/>
  <c r="AC359" i="19" s="1"/>
  <c r="AE360" i="19"/>
  <c r="AB360" i="19" s="1"/>
  <c r="AE361" i="19"/>
  <c r="AB361" i="19" s="1"/>
  <c r="AD362" i="19"/>
  <c r="AF362" i="19"/>
  <c r="AC362" i="19" s="1"/>
  <c r="AD363" i="19"/>
  <c r="AF363" i="19"/>
  <c r="AC363" i="19" s="1"/>
  <c r="AE364" i="19"/>
  <c r="AB364" i="19" s="1"/>
  <c r="AE365" i="19"/>
  <c r="AB365" i="19" s="1"/>
  <c r="AD366" i="19"/>
  <c r="AF366" i="19"/>
  <c r="AC366" i="19" s="1"/>
  <c r="AD367" i="19"/>
  <c r="AF367" i="19"/>
  <c r="AC367" i="19" s="1"/>
  <c r="AE368" i="19"/>
  <c r="AB368" i="19" s="1"/>
  <c r="AE369" i="19"/>
  <c r="AB369" i="19" s="1"/>
  <c r="AD370" i="19"/>
  <c r="AF370" i="19"/>
  <c r="AC370" i="19" s="1"/>
  <c r="AD371" i="19"/>
  <c r="AF371" i="19"/>
  <c r="AC371" i="19" s="1"/>
  <c r="Z372" i="19"/>
  <c r="AE372" i="19"/>
  <c r="AB372" i="19" s="1"/>
  <c r="AE373" i="19"/>
  <c r="AB373" i="19" s="1"/>
  <c r="AD374" i="19"/>
  <c r="AF374" i="19"/>
  <c r="AC374" i="19" s="1"/>
  <c r="AD375" i="19"/>
  <c r="AA375" i="19" s="1"/>
  <c r="AF375" i="19"/>
  <c r="AC375" i="19" s="1"/>
  <c r="AE376" i="19"/>
  <c r="AB376" i="19" s="1"/>
  <c r="AE377" i="19"/>
  <c r="AB377" i="19" s="1"/>
  <c r="AD378" i="19"/>
  <c r="AF378" i="19"/>
  <c r="AC378" i="19" s="1"/>
  <c r="AD379" i="19"/>
  <c r="AF379" i="19"/>
  <c r="AC379" i="19" s="1"/>
  <c r="AE380" i="19"/>
  <c r="AB380" i="19" s="1"/>
  <c r="AE381" i="19"/>
  <c r="AB381" i="19" s="1"/>
  <c r="AD382" i="19"/>
  <c r="AF382" i="19"/>
  <c r="AC382" i="19" s="1"/>
  <c r="AD383" i="19"/>
  <c r="AF383" i="19"/>
  <c r="AC383" i="19" s="1"/>
  <c r="AE384" i="19"/>
  <c r="AB384" i="19" s="1"/>
  <c r="AE385" i="19"/>
  <c r="AB385" i="19" s="1"/>
  <c r="AD386" i="19"/>
  <c r="AF386" i="19"/>
  <c r="AC386" i="19" s="1"/>
  <c r="AD387" i="19"/>
  <c r="AF387" i="19"/>
  <c r="AC387" i="19" s="1"/>
  <c r="Z388" i="19"/>
  <c r="AE388" i="19"/>
  <c r="AB388" i="19" s="1"/>
  <c r="AE389" i="19"/>
  <c r="AB389" i="19" s="1"/>
  <c r="AD390" i="19"/>
  <c r="AF390" i="19"/>
  <c r="AC390" i="19" s="1"/>
  <c r="AD391" i="19"/>
  <c r="AF391" i="19"/>
  <c r="AC391" i="19" s="1"/>
  <c r="AE392" i="19"/>
  <c r="AB392" i="19" s="1"/>
  <c r="AE393" i="19"/>
  <c r="AB393" i="19" s="1"/>
  <c r="AD394" i="19"/>
  <c r="AF394" i="19"/>
  <c r="AC394" i="19" s="1"/>
  <c r="AD395" i="19"/>
  <c r="AF395" i="19"/>
  <c r="AC395" i="19" s="1"/>
  <c r="AE396" i="19"/>
  <c r="AB396" i="19" s="1"/>
  <c r="AE397" i="19"/>
  <c r="AB397" i="19" s="1"/>
  <c r="AD2" i="19"/>
  <c r="AA2" i="19" s="1"/>
  <c r="AF2" i="19"/>
  <c r="AC2" i="19" s="1"/>
  <c r="AE3" i="19"/>
  <c r="AF500" i="19"/>
  <c r="AC500" i="19" s="1"/>
  <c r="AD500" i="19"/>
  <c r="AA500" i="19" s="1"/>
  <c r="AF499" i="19"/>
  <c r="AC499" i="19" s="1"/>
  <c r="AD499" i="19"/>
  <c r="AA499" i="19" s="1"/>
  <c r="AE498" i="19"/>
  <c r="AB498" i="19" s="1"/>
  <c r="AE497" i="19"/>
  <c r="AB497" i="19" s="1"/>
  <c r="AF496" i="19"/>
  <c r="AC496" i="19" s="1"/>
  <c r="AD496" i="19"/>
  <c r="AA496" i="19" s="1"/>
  <c r="AF495" i="19"/>
  <c r="AC495" i="19" s="1"/>
  <c r="AD495" i="19"/>
  <c r="AA495" i="19" s="1"/>
  <c r="AE494" i="19"/>
  <c r="AB494" i="19" s="1"/>
  <c r="AE493" i="19"/>
  <c r="AB493" i="19" s="1"/>
  <c r="AF492" i="19"/>
  <c r="AC492" i="19" s="1"/>
  <c r="AD492" i="19"/>
  <c r="AA492" i="19" s="1"/>
  <c r="AF491" i="19"/>
  <c r="AC491" i="19" s="1"/>
  <c r="AD491" i="19"/>
  <c r="AA491" i="19" s="1"/>
  <c r="AE490" i="19"/>
  <c r="AB490" i="19" s="1"/>
  <c r="AE489" i="19"/>
  <c r="AB489" i="19" s="1"/>
  <c r="AF488" i="19"/>
  <c r="AC488" i="19" s="1"/>
  <c r="AD488" i="19"/>
  <c r="AA488" i="19" s="1"/>
  <c r="AF487" i="19"/>
  <c r="AC487" i="19" s="1"/>
  <c r="AD487" i="19"/>
  <c r="AA487" i="19" s="1"/>
  <c r="AE486" i="19"/>
  <c r="AB486" i="19" s="1"/>
  <c r="AE485" i="19"/>
  <c r="AB485" i="19" s="1"/>
  <c r="AF484" i="19"/>
  <c r="AC484" i="19" s="1"/>
  <c r="AD484" i="19"/>
  <c r="AA484" i="19" s="1"/>
  <c r="AF483" i="19"/>
  <c r="AC483" i="19" s="1"/>
  <c r="AD483" i="19"/>
  <c r="AA483" i="19" s="1"/>
  <c r="AE482" i="19"/>
  <c r="AB482" i="19" s="1"/>
  <c r="AE481" i="19"/>
  <c r="AB481" i="19" s="1"/>
  <c r="AF480" i="19"/>
  <c r="AC480" i="19" s="1"/>
  <c r="AD480" i="19"/>
  <c r="AA480" i="19" s="1"/>
  <c r="AF479" i="19"/>
  <c r="AC479" i="19" s="1"/>
  <c r="AD479" i="19"/>
  <c r="AA479" i="19" s="1"/>
  <c r="AE478" i="19"/>
  <c r="AB478" i="19" s="1"/>
  <c r="AE477" i="19"/>
  <c r="AB477" i="19" s="1"/>
  <c r="AF476" i="19"/>
  <c r="AC476" i="19" s="1"/>
  <c r="AD476" i="19"/>
  <c r="AA476" i="19" s="1"/>
  <c r="AF475" i="19"/>
  <c r="AC475" i="19" s="1"/>
  <c r="AD475" i="19"/>
  <c r="AA475" i="19" s="1"/>
  <c r="AE474" i="19"/>
  <c r="AB474" i="19" s="1"/>
  <c r="AE473" i="19"/>
  <c r="AB473" i="19" s="1"/>
  <c r="AF472" i="19"/>
  <c r="AC472" i="19" s="1"/>
  <c r="AD472" i="19"/>
  <c r="AA472" i="19" s="1"/>
  <c r="AF471" i="19"/>
  <c r="AC471" i="19" s="1"/>
  <c r="AD471" i="19"/>
  <c r="AA471" i="19" s="1"/>
  <c r="AE470" i="19"/>
  <c r="AB470" i="19" s="1"/>
  <c r="AE469" i="19"/>
  <c r="AB469" i="19" s="1"/>
  <c r="AF468" i="19"/>
  <c r="AC468" i="19" s="1"/>
  <c r="AD468" i="19"/>
  <c r="AA468" i="19" s="1"/>
  <c r="AF467" i="19"/>
  <c r="AC467" i="19" s="1"/>
  <c r="AD467" i="19"/>
  <c r="AA467" i="19" s="1"/>
  <c r="AE466" i="19"/>
  <c r="AB466" i="19" s="1"/>
  <c r="AE465" i="19"/>
  <c r="AB465" i="19" s="1"/>
  <c r="AF464" i="19"/>
  <c r="AC464" i="19" s="1"/>
  <c r="AD464" i="19"/>
  <c r="AA464" i="19" s="1"/>
  <c r="AF463" i="19"/>
  <c r="AC463" i="19" s="1"/>
  <c r="AD463" i="19"/>
  <c r="AA463" i="19" s="1"/>
  <c r="AE462" i="19"/>
  <c r="AB462" i="19" s="1"/>
  <c r="AE461" i="19"/>
  <c r="AB461" i="19" s="1"/>
  <c r="AF460" i="19"/>
  <c r="AC460" i="19" s="1"/>
  <c r="AD460" i="19"/>
  <c r="AA460" i="19" s="1"/>
  <c r="AF459" i="19"/>
  <c r="AC459" i="19" s="1"/>
  <c r="AD459" i="19"/>
  <c r="AA459" i="19" s="1"/>
  <c r="AE458" i="19"/>
  <c r="AB458" i="19" s="1"/>
  <c r="AE457" i="19"/>
  <c r="AB457" i="19" s="1"/>
  <c r="AF456" i="19"/>
  <c r="AC456" i="19" s="1"/>
  <c r="AD456" i="19"/>
  <c r="AA456" i="19" s="1"/>
  <c r="AF455" i="19"/>
  <c r="AC455" i="19" s="1"/>
  <c r="AD455" i="19"/>
  <c r="AA455" i="19" s="1"/>
  <c r="AE454" i="19"/>
  <c r="AB454" i="19" s="1"/>
  <c r="AE453" i="19"/>
  <c r="AB453" i="19" s="1"/>
  <c r="AF452" i="19"/>
  <c r="AC452" i="19" s="1"/>
  <c r="AD452" i="19"/>
  <c r="AA452" i="19" s="1"/>
  <c r="AF451" i="19"/>
  <c r="AC451" i="19" s="1"/>
  <c r="AD451" i="19"/>
  <c r="AA451" i="19" s="1"/>
  <c r="AE450" i="19"/>
  <c r="AB450" i="19" s="1"/>
  <c r="AE449" i="19"/>
  <c r="AB449" i="19" s="1"/>
  <c r="AF448" i="19"/>
  <c r="AC448" i="19" s="1"/>
  <c r="AD448" i="19"/>
  <c r="AA448" i="19" s="1"/>
  <c r="AF447" i="19"/>
  <c r="AC447" i="19" s="1"/>
  <c r="AD447" i="19"/>
  <c r="AA447" i="19" s="1"/>
  <c r="AE446" i="19"/>
  <c r="AB446" i="19" s="1"/>
  <c r="AE445" i="19"/>
  <c r="AB445" i="19" s="1"/>
  <c r="AF444" i="19"/>
  <c r="AC444" i="19" s="1"/>
  <c r="AD444" i="19"/>
  <c r="AA444" i="19" s="1"/>
  <c r="AF443" i="19"/>
  <c r="AC443" i="19" s="1"/>
  <c r="AD443" i="19"/>
  <c r="AA443" i="19" s="1"/>
  <c r="AE442" i="19"/>
  <c r="AB442" i="19" s="1"/>
  <c r="AE441" i="19"/>
  <c r="AB441" i="19" s="1"/>
  <c r="AF440" i="19"/>
  <c r="AC440" i="19" s="1"/>
  <c r="AD440" i="19"/>
  <c r="AA440" i="19" s="1"/>
  <c r="AF439" i="19"/>
  <c r="AC439" i="19" s="1"/>
  <c r="AD439" i="19"/>
  <c r="AA439" i="19" s="1"/>
  <c r="AE438" i="19"/>
  <c r="AB438" i="19" s="1"/>
  <c r="AE437" i="19"/>
  <c r="AB437" i="19" s="1"/>
  <c r="AF436" i="19"/>
  <c r="AC436" i="19" s="1"/>
  <c r="AD436" i="19"/>
  <c r="AA436" i="19" s="1"/>
  <c r="AF435" i="19"/>
  <c r="AC435" i="19" s="1"/>
  <c r="AD435" i="19"/>
  <c r="AA435" i="19" s="1"/>
  <c r="AE434" i="19"/>
  <c r="AB434" i="19" s="1"/>
  <c r="AE433" i="19"/>
  <c r="AB433" i="19" s="1"/>
  <c r="AF432" i="19"/>
  <c r="AC432" i="19" s="1"/>
  <c r="AD432" i="19"/>
  <c r="AA432" i="19" s="1"/>
  <c r="AF431" i="19"/>
  <c r="AC431" i="19" s="1"/>
  <c r="AD431" i="19"/>
  <c r="AA431" i="19" s="1"/>
  <c r="AE430" i="19"/>
  <c r="AB430" i="19" s="1"/>
  <c r="AE429" i="19"/>
  <c r="AB429" i="19" s="1"/>
  <c r="AF428" i="19"/>
  <c r="AC428" i="19" s="1"/>
  <c r="AD428" i="19"/>
  <c r="AA428" i="19" s="1"/>
  <c r="AF427" i="19"/>
  <c r="AC427" i="19" s="1"/>
  <c r="AD427" i="19"/>
  <c r="AA427" i="19" s="1"/>
  <c r="AE426" i="19"/>
  <c r="AB426" i="19" s="1"/>
  <c r="AE425" i="19"/>
  <c r="AB425" i="19" s="1"/>
  <c r="AF424" i="19"/>
  <c r="AC424" i="19" s="1"/>
  <c r="AD424" i="19"/>
  <c r="AA424" i="19" s="1"/>
  <c r="AF423" i="19"/>
  <c r="AC423" i="19" s="1"/>
  <c r="AD423" i="19"/>
  <c r="AA423" i="19" s="1"/>
  <c r="AE422" i="19"/>
  <c r="AB422" i="19" s="1"/>
  <c r="AE421" i="19"/>
  <c r="AB421" i="19" s="1"/>
  <c r="AF420" i="19"/>
  <c r="AC420" i="19" s="1"/>
  <c r="AD420" i="19"/>
  <c r="AA420" i="19" s="1"/>
  <c r="AF419" i="19"/>
  <c r="AC419" i="19" s="1"/>
  <c r="AD419" i="19"/>
  <c r="AA419" i="19" s="1"/>
  <c r="AE418" i="19"/>
  <c r="AB418" i="19" s="1"/>
  <c r="AE417" i="19"/>
  <c r="AB417" i="19" s="1"/>
  <c r="AF416" i="19"/>
  <c r="AC416" i="19" s="1"/>
  <c r="AD416" i="19"/>
  <c r="AA416" i="19" s="1"/>
  <c r="AF415" i="19"/>
  <c r="AC415" i="19" s="1"/>
  <c r="AD415" i="19"/>
  <c r="AA415" i="19" s="1"/>
  <c r="AE414" i="19"/>
  <c r="AB414" i="19" s="1"/>
  <c r="AE413" i="19"/>
  <c r="AB413" i="19" s="1"/>
  <c r="AF412" i="19"/>
  <c r="AC412" i="19" s="1"/>
  <c r="AD412" i="19"/>
  <c r="AA412" i="19" s="1"/>
  <c r="AF411" i="19"/>
  <c r="AC411" i="19" s="1"/>
  <c r="AD411" i="19"/>
  <c r="AA411" i="19" s="1"/>
  <c r="AE410" i="19"/>
  <c r="AB410" i="19" s="1"/>
  <c r="AE409" i="19"/>
  <c r="AB409" i="19" s="1"/>
  <c r="AF408" i="19"/>
  <c r="AC408" i="19" s="1"/>
  <c r="AD408" i="19"/>
  <c r="AA408" i="19" s="1"/>
  <c r="AF407" i="19"/>
  <c r="AC407" i="19" s="1"/>
  <c r="AD407" i="19"/>
  <c r="AA407" i="19" s="1"/>
  <c r="AF406" i="19"/>
  <c r="AC406" i="19" s="1"/>
  <c r="AD406" i="19"/>
  <c r="AA406" i="19" s="1"/>
  <c r="AE405" i="19"/>
  <c r="AB405" i="19" s="1"/>
  <c r="AE404" i="19"/>
  <c r="AB404" i="19" s="1"/>
  <c r="AF403" i="19"/>
  <c r="AC403" i="19" s="1"/>
  <c r="AD403" i="19"/>
  <c r="AA403" i="19" s="1"/>
  <c r="AF402" i="19"/>
  <c r="AC402" i="19" s="1"/>
  <c r="AD402" i="19"/>
  <c r="AA402" i="19" s="1"/>
  <c r="AE401" i="19"/>
  <c r="AB401" i="19" s="1"/>
  <c r="AE400" i="19"/>
  <c r="AB400" i="19" s="1"/>
  <c r="AF399" i="19"/>
  <c r="AC399" i="19" s="1"/>
  <c r="AD399" i="19"/>
  <c r="AA399" i="19" s="1"/>
  <c r="AF398" i="19"/>
  <c r="AC398" i="19" s="1"/>
  <c r="AD398" i="19"/>
  <c r="L3" i="19"/>
  <c r="O3" i="19"/>
  <c r="M3" i="19"/>
  <c r="N3" i="19"/>
  <c r="L2" i="19"/>
  <c r="O2" i="19"/>
  <c r="M2" i="19"/>
  <c r="N2" i="19"/>
  <c r="P500" i="17"/>
  <c r="P498" i="17"/>
  <c r="P496" i="17"/>
  <c r="P494" i="17"/>
  <c r="P492" i="17"/>
  <c r="P490" i="17"/>
  <c r="P488" i="17"/>
  <c r="P486" i="17"/>
  <c r="P484" i="17"/>
  <c r="P482" i="17"/>
  <c r="P480" i="17"/>
  <c r="P478" i="17"/>
  <c r="P476" i="17"/>
  <c r="P474" i="17"/>
  <c r="P472" i="17"/>
  <c r="P470" i="17"/>
  <c r="P468" i="17"/>
  <c r="P466" i="17"/>
  <c r="P464" i="17"/>
  <c r="P4" i="17"/>
  <c r="P294" i="17"/>
  <c r="P292" i="17"/>
  <c r="P290" i="17"/>
  <c r="P288" i="17"/>
  <c r="P286" i="17"/>
  <c r="P284" i="17"/>
  <c r="P282" i="17"/>
  <c r="P280" i="17"/>
  <c r="P278" i="17"/>
  <c r="P276" i="17"/>
  <c r="P274" i="17"/>
  <c r="P272" i="17"/>
  <c r="P270" i="17"/>
  <c r="P268" i="17"/>
  <c r="P266" i="17"/>
  <c r="P264" i="17"/>
  <c r="P262" i="17"/>
  <c r="P260" i="17"/>
  <c r="P258" i="17"/>
  <c r="P256" i="17"/>
  <c r="P254" i="17"/>
  <c r="P252" i="17"/>
  <c r="P250" i="17"/>
  <c r="P248" i="17"/>
  <c r="P246" i="17"/>
  <c r="P244" i="17"/>
  <c r="P242" i="17"/>
  <c r="P240" i="17"/>
  <c r="P238" i="17"/>
  <c r="P236" i="17"/>
  <c r="P234" i="17"/>
  <c r="P232" i="17"/>
  <c r="P230" i="17"/>
  <c r="P228" i="17"/>
  <c r="P226" i="17"/>
  <c r="P224" i="17"/>
  <c r="P222" i="17"/>
  <c r="P220" i="17"/>
  <c r="P218" i="17"/>
  <c r="P216" i="17"/>
  <c r="P214" i="17"/>
  <c r="P212" i="17"/>
  <c r="P210" i="17"/>
  <c r="P208" i="17"/>
  <c r="P206" i="17"/>
  <c r="P204" i="17"/>
  <c r="P202" i="17"/>
  <c r="P200" i="17"/>
  <c r="P198" i="17"/>
  <c r="P196" i="17"/>
  <c r="P194" i="17"/>
  <c r="P192" i="17"/>
  <c r="P190" i="17"/>
  <c r="P188" i="17"/>
  <c r="P186" i="17"/>
  <c r="P184" i="17"/>
  <c r="P182" i="17"/>
  <c r="P180" i="17"/>
  <c r="P178" i="17"/>
  <c r="P176" i="17"/>
  <c r="P174" i="17"/>
  <c r="P172" i="17"/>
  <c r="P170" i="17"/>
  <c r="P168" i="17"/>
  <c r="P166" i="17"/>
  <c r="P164" i="17"/>
  <c r="P162" i="17"/>
  <c r="P160" i="17"/>
  <c r="P158" i="17"/>
  <c r="P156" i="17"/>
  <c r="P154" i="17"/>
  <c r="P152" i="17"/>
  <c r="P150" i="17"/>
  <c r="P148" i="17"/>
  <c r="P146" i="17"/>
  <c r="P144" i="17"/>
  <c r="P142" i="17"/>
  <c r="P140" i="17"/>
  <c r="P138" i="17"/>
  <c r="P136" i="17"/>
  <c r="P134" i="17"/>
  <c r="P132" i="17"/>
  <c r="P130" i="17"/>
  <c r="P128" i="17"/>
  <c r="P126" i="17"/>
  <c r="P124" i="17"/>
  <c r="P122" i="17"/>
  <c r="P120" i="17"/>
  <c r="P118" i="17"/>
  <c r="P116" i="17"/>
  <c r="P114" i="17"/>
  <c r="P112" i="17"/>
  <c r="P110" i="17"/>
  <c r="P108" i="17"/>
  <c r="P106" i="17"/>
  <c r="P104" i="17"/>
  <c r="P102" i="17"/>
  <c r="P100" i="17"/>
  <c r="P98" i="17"/>
  <c r="P96" i="17"/>
  <c r="P94" i="17"/>
  <c r="P92" i="17"/>
  <c r="P90" i="17"/>
  <c r="P88" i="17"/>
  <c r="P86" i="17"/>
  <c r="P84" i="17"/>
  <c r="P82" i="17"/>
  <c r="P80" i="17"/>
  <c r="P78" i="17"/>
  <c r="P76" i="17"/>
  <c r="P74" i="17"/>
  <c r="P72" i="17"/>
  <c r="P70" i="17"/>
  <c r="P68" i="17"/>
  <c r="P66" i="17"/>
  <c r="P64" i="17"/>
  <c r="P62" i="17"/>
  <c r="P60" i="17"/>
  <c r="P58" i="17"/>
  <c r="P56" i="17"/>
  <c r="P54" i="17"/>
  <c r="P52" i="17"/>
  <c r="P50" i="17"/>
  <c r="P48" i="17"/>
  <c r="P46" i="17"/>
  <c r="P44" i="17"/>
  <c r="P42" i="17"/>
  <c r="P40" i="17"/>
  <c r="P38" i="17"/>
  <c r="P36" i="17"/>
  <c r="P34" i="17"/>
  <c r="P32" i="17"/>
  <c r="P30" i="17"/>
  <c r="P28" i="17"/>
  <c r="P26" i="17"/>
  <c r="P24" i="17"/>
  <c r="P22" i="17"/>
  <c r="P20" i="17"/>
  <c r="P18" i="17"/>
  <c r="P16" i="17"/>
  <c r="P14" i="17"/>
  <c r="P12" i="17"/>
  <c r="P10" i="17"/>
  <c r="P8" i="17"/>
  <c r="P6" i="17"/>
  <c r="P499" i="17"/>
  <c r="P497" i="17"/>
  <c r="P495" i="17"/>
  <c r="P493" i="17"/>
  <c r="P491" i="17"/>
  <c r="P489" i="17"/>
  <c r="P487" i="17"/>
  <c r="P485" i="17"/>
  <c r="P483" i="17"/>
  <c r="P481" i="17"/>
  <c r="P479" i="17"/>
  <c r="P477" i="17"/>
  <c r="P475" i="17"/>
  <c r="P473" i="17"/>
  <c r="P471" i="17"/>
  <c r="P469" i="17"/>
  <c r="P467" i="17"/>
  <c r="P465" i="17"/>
  <c r="P463" i="17"/>
  <c r="P461" i="17"/>
  <c r="P459" i="17"/>
  <c r="P457" i="17"/>
  <c r="P455" i="17"/>
  <c r="P453" i="17"/>
  <c r="P451" i="17"/>
  <c r="P449" i="17"/>
  <c r="P447" i="17"/>
  <c r="P445" i="17"/>
  <c r="P443" i="17"/>
  <c r="P441" i="17"/>
  <c r="P439" i="17"/>
  <c r="P437" i="17"/>
  <c r="P435" i="17"/>
  <c r="P433" i="17"/>
  <c r="P431" i="17"/>
  <c r="P429" i="17"/>
  <c r="P427" i="17"/>
  <c r="P425" i="17"/>
  <c r="P423" i="17"/>
  <c r="P421" i="17"/>
  <c r="P419" i="17"/>
  <c r="P417" i="17"/>
  <c r="P415" i="17"/>
  <c r="P413" i="17"/>
  <c r="P411" i="17"/>
  <c r="P409" i="17"/>
  <c r="P407" i="17"/>
  <c r="P405" i="17"/>
  <c r="P403" i="17"/>
  <c r="P401" i="17"/>
  <c r="P399" i="17"/>
  <c r="P397" i="17"/>
  <c r="P395" i="17"/>
  <c r="P393" i="17"/>
  <c r="P391" i="17"/>
  <c r="P389" i="17"/>
  <c r="P387" i="17"/>
  <c r="P385" i="17"/>
  <c r="P383" i="17"/>
  <c r="P381" i="17"/>
  <c r="P379" i="17"/>
  <c r="P377" i="17"/>
  <c r="P375" i="17"/>
  <c r="P373" i="17"/>
  <c r="P371" i="17"/>
  <c r="P369" i="17"/>
  <c r="P367" i="17"/>
  <c r="P365" i="17"/>
  <c r="P363" i="17"/>
  <c r="P361" i="17"/>
  <c r="P359" i="17"/>
  <c r="P357" i="17"/>
  <c r="P355" i="17"/>
  <c r="P353" i="17"/>
  <c r="P351" i="17"/>
  <c r="P349" i="17"/>
  <c r="P347" i="17"/>
  <c r="P345" i="17"/>
  <c r="P343" i="17"/>
  <c r="P341" i="17"/>
  <c r="P339" i="17"/>
  <c r="P337" i="17"/>
  <c r="P335" i="17"/>
  <c r="P333" i="17"/>
  <c r="P331" i="17"/>
  <c r="P329" i="17"/>
  <c r="P327" i="17"/>
  <c r="P325" i="17"/>
  <c r="P323" i="17"/>
  <c r="P321" i="17"/>
  <c r="P319" i="17"/>
  <c r="P317" i="17"/>
  <c r="P315" i="17"/>
  <c r="P313" i="17"/>
  <c r="P311" i="17"/>
  <c r="P309" i="17"/>
  <c r="P307" i="17"/>
  <c r="P305" i="17"/>
  <c r="P303" i="17"/>
  <c r="P301" i="17"/>
  <c r="P299" i="17"/>
  <c r="P297" i="17"/>
  <c r="P295" i="17"/>
  <c r="P5" i="17"/>
  <c r="P3" i="17"/>
  <c r="P293" i="17"/>
  <c r="P291" i="17"/>
  <c r="P289" i="17"/>
  <c r="P287" i="17"/>
  <c r="P285" i="17"/>
  <c r="P283" i="17"/>
  <c r="P281" i="17"/>
  <c r="P279" i="17"/>
  <c r="P277" i="17"/>
  <c r="P275" i="17"/>
  <c r="P273" i="17"/>
  <c r="P271" i="17"/>
  <c r="P269" i="17"/>
  <c r="P267" i="17"/>
  <c r="P265" i="17"/>
  <c r="P263" i="17"/>
  <c r="P261" i="17"/>
  <c r="P259" i="17"/>
  <c r="P257" i="17"/>
  <c r="P255" i="17"/>
  <c r="P253" i="17"/>
  <c r="P251" i="17"/>
  <c r="P249" i="17"/>
  <c r="P247" i="17"/>
  <c r="P245" i="17"/>
  <c r="P243" i="17"/>
  <c r="P241" i="17"/>
  <c r="P239" i="17"/>
  <c r="P237" i="17"/>
  <c r="P235" i="17"/>
  <c r="P233" i="17"/>
  <c r="P231" i="17"/>
  <c r="P229" i="17"/>
  <c r="P227" i="17"/>
  <c r="P225" i="17"/>
  <c r="P223" i="17"/>
  <c r="P221" i="17"/>
  <c r="P219" i="17"/>
  <c r="P217" i="17"/>
  <c r="P215" i="17"/>
  <c r="P213" i="17"/>
  <c r="P211" i="17"/>
  <c r="P209" i="17"/>
  <c r="P207" i="17"/>
  <c r="P205" i="17"/>
  <c r="P203" i="17"/>
  <c r="P201" i="17"/>
  <c r="P199" i="17"/>
  <c r="P197" i="17"/>
  <c r="P195" i="17"/>
  <c r="P193" i="17"/>
  <c r="P191" i="17"/>
  <c r="P189" i="17"/>
  <c r="P187" i="17"/>
  <c r="P185" i="17"/>
  <c r="P183" i="17"/>
  <c r="P181" i="17"/>
  <c r="P179" i="17"/>
  <c r="P177" i="17"/>
  <c r="P175" i="17"/>
  <c r="P173" i="17"/>
  <c r="P171" i="17"/>
  <c r="P169" i="17"/>
  <c r="P167" i="17"/>
  <c r="P165" i="17"/>
  <c r="P163" i="17"/>
  <c r="P161" i="17"/>
  <c r="P159" i="17"/>
  <c r="P157" i="17"/>
  <c r="P155" i="17"/>
  <c r="P153" i="17"/>
  <c r="P151" i="17"/>
  <c r="P149" i="17"/>
  <c r="P147" i="17"/>
  <c r="P145" i="17"/>
  <c r="P143" i="17"/>
  <c r="P141" i="17"/>
  <c r="P139" i="17"/>
  <c r="P137" i="17"/>
  <c r="P135" i="17"/>
  <c r="P133" i="17"/>
  <c r="P131" i="17"/>
  <c r="P129" i="17"/>
  <c r="P127" i="17"/>
  <c r="P125" i="17"/>
  <c r="P123" i="17"/>
  <c r="P121" i="17"/>
  <c r="P119" i="17"/>
  <c r="P117" i="17"/>
  <c r="P115" i="17"/>
  <c r="P113" i="17"/>
  <c r="P111" i="17"/>
  <c r="P109" i="17"/>
  <c r="P107" i="17"/>
  <c r="P105" i="17"/>
  <c r="P103" i="17"/>
  <c r="P101" i="17"/>
  <c r="P99" i="17"/>
  <c r="P97" i="17"/>
  <c r="P95" i="17"/>
  <c r="P93" i="17"/>
  <c r="P91" i="17"/>
  <c r="P89" i="17"/>
  <c r="P87" i="17"/>
  <c r="P85" i="17"/>
  <c r="P83" i="17"/>
  <c r="P81" i="17"/>
  <c r="P79" i="17"/>
  <c r="P77" i="17"/>
  <c r="P75" i="17"/>
  <c r="P73" i="17"/>
  <c r="P71" i="17"/>
  <c r="P69" i="17"/>
  <c r="P67" i="17"/>
  <c r="P65" i="17"/>
  <c r="P63" i="17"/>
  <c r="P61" i="17"/>
  <c r="P59" i="17"/>
  <c r="P57" i="17"/>
  <c r="P55" i="17"/>
  <c r="P53" i="17"/>
  <c r="P51" i="17"/>
  <c r="P49" i="17"/>
  <c r="P47" i="17"/>
  <c r="P45" i="17"/>
  <c r="P43" i="17"/>
  <c r="P41" i="17"/>
  <c r="P39" i="17"/>
  <c r="P37" i="17"/>
  <c r="P35" i="17"/>
  <c r="P33" i="17"/>
  <c r="P31" i="17"/>
  <c r="P29" i="17"/>
  <c r="P27" i="17"/>
  <c r="P25" i="17"/>
  <c r="P23" i="17"/>
  <c r="P21" i="17"/>
  <c r="P19" i="17"/>
  <c r="P17" i="17"/>
  <c r="P15" i="17"/>
  <c r="P13" i="17"/>
  <c r="P11" i="17"/>
  <c r="P9" i="17"/>
  <c r="P7" i="17"/>
  <c r="P462" i="17"/>
  <c r="P460" i="17"/>
  <c r="P458" i="17"/>
  <c r="P456" i="17"/>
  <c r="P454" i="17"/>
  <c r="P452" i="17"/>
  <c r="P450" i="17"/>
  <c r="P448" i="17"/>
  <c r="P446" i="17"/>
  <c r="P444" i="17"/>
  <c r="P442" i="17"/>
  <c r="P440" i="17"/>
  <c r="P438" i="17"/>
  <c r="P436" i="17"/>
  <c r="P434" i="17"/>
  <c r="P432" i="17"/>
  <c r="P430" i="17"/>
  <c r="P428" i="17"/>
  <c r="P426" i="17"/>
  <c r="P424" i="17"/>
  <c r="P422" i="17"/>
  <c r="P420" i="17"/>
  <c r="P418" i="17"/>
  <c r="P416" i="17"/>
  <c r="P414" i="17"/>
  <c r="P412" i="17"/>
  <c r="P410" i="17"/>
  <c r="P408" i="17"/>
  <c r="P406" i="17"/>
  <c r="P404" i="17"/>
  <c r="P402" i="17"/>
  <c r="P400" i="17"/>
  <c r="P398" i="17"/>
  <c r="P396" i="17"/>
  <c r="P394" i="17"/>
  <c r="P392" i="17"/>
  <c r="P390" i="17"/>
  <c r="P388" i="17"/>
  <c r="P386" i="17"/>
  <c r="P384" i="17"/>
  <c r="P382" i="17"/>
  <c r="P380" i="17"/>
  <c r="P378" i="17"/>
  <c r="P376" i="17"/>
  <c r="P374" i="17"/>
  <c r="P372" i="17"/>
  <c r="P370" i="17"/>
  <c r="P368" i="17"/>
  <c r="P366" i="17"/>
  <c r="P364" i="17"/>
  <c r="P362" i="17"/>
  <c r="P360" i="17"/>
  <c r="P358" i="17"/>
  <c r="P356" i="17"/>
  <c r="P354" i="17"/>
  <c r="P352" i="17"/>
  <c r="P350" i="17"/>
  <c r="P348" i="17"/>
  <c r="P346" i="17"/>
  <c r="P344" i="17"/>
  <c r="P342" i="17"/>
  <c r="P340" i="17"/>
  <c r="P338" i="17"/>
  <c r="P336" i="17"/>
  <c r="P334" i="17"/>
  <c r="P332" i="17"/>
  <c r="P330" i="17"/>
  <c r="P328" i="17"/>
  <c r="P326" i="17"/>
  <c r="P324" i="17"/>
  <c r="P322" i="17"/>
  <c r="P320" i="17"/>
  <c r="P318" i="17"/>
  <c r="P316" i="17"/>
  <c r="P314" i="17"/>
  <c r="P312" i="17"/>
  <c r="P310" i="17"/>
  <c r="P308" i="17"/>
  <c r="P306" i="17"/>
  <c r="P304" i="17"/>
  <c r="P302" i="17"/>
  <c r="P300" i="17"/>
  <c r="P298" i="17"/>
  <c r="P296" i="17"/>
  <c r="A2" i="17"/>
  <c r="F4" i="18"/>
  <c r="A4" i="17" s="1"/>
  <c r="M4" i="17" s="1"/>
  <c r="AB4" i="17" s="1"/>
  <c r="B2" i="5"/>
  <c r="C1" i="5"/>
  <c r="I1" i="17"/>
  <c r="D6" i="5" s="1"/>
  <c r="AF8" i="17"/>
  <c r="AJ58" i="19" l="1"/>
  <c r="AI3" i="17"/>
  <c r="AH3" i="17"/>
  <c r="AI4" i="17"/>
  <c r="AH4" i="17"/>
  <c r="W4" i="17"/>
  <c r="AG4" i="17"/>
  <c r="W3" i="17"/>
  <c r="AG3" i="17"/>
  <c r="AG398" i="19"/>
  <c r="AG131" i="19"/>
  <c r="AH398" i="19"/>
  <c r="AJ397" i="19"/>
  <c r="AB3" i="19"/>
  <c r="N2" i="28"/>
  <c r="N4" i="28"/>
  <c r="N6" i="28"/>
  <c r="N8" i="28"/>
  <c r="N10" i="28"/>
  <c r="N12" i="28"/>
  <c r="N14" i="28"/>
  <c r="N16" i="28"/>
  <c r="N18" i="28"/>
  <c r="N20" i="28"/>
  <c r="N22" i="28"/>
  <c r="N24" i="28"/>
  <c r="N26" i="28"/>
  <c r="N28" i="28"/>
  <c r="N30" i="28"/>
  <c r="N32" i="28"/>
  <c r="N34" i="28"/>
  <c r="N36" i="28"/>
  <c r="N38" i="28"/>
  <c r="N40" i="28"/>
  <c r="N42" i="28"/>
  <c r="N44" i="28"/>
  <c r="N46" i="28"/>
  <c r="N48" i="28"/>
  <c r="N50" i="28"/>
  <c r="N52" i="28"/>
  <c r="N54" i="28"/>
  <c r="N56" i="28"/>
  <c r="N58" i="28"/>
  <c r="N60" i="28"/>
  <c r="N62" i="28"/>
  <c r="N64" i="28"/>
  <c r="N66" i="28"/>
  <c r="N68" i="28"/>
  <c r="N70" i="28"/>
  <c r="N72" i="28"/>
  <c r="N74" i="28"/>
  <c r="N76" i="28"/>
  <c r="N78" i="28"/>
  <c r="N80" i="28"/>
  <c r="N82" i="28"/>
  <c r="N84" i="28"/>
  <c r="N86" i="28"/>
  <c r="N88" i="28"/>
  <c r="N90" i="28"/>
  <c r="N92" i="28"/>
  <c r="N94" i="28"/>
  <c r="N96" i="28"/>
  <c r="N98" i="28"/>
  <c r="N100" i="28"/>
  <c r="N102" i="28"/>
  <c r="N104" i="28"/>
  <c r="N106" i="28"/>
  <c r="N108" i="28"/>
  <c r="N110" i="28"/>
  <c r="N112" i="28"/>
  <c r="N114" i="28"/>
  <c r="N116" i="28"/>
  <c r="N118" i="28"/>
  <c r="N120" i="28"/>
  <c r="N122" i="28"/>
  <c r="N124" i="28"/>
  <c r="N126" i="28"/>
  <c r="N128" i="28"/>
  <c r="N130" i="28"/>
  <c r="N132" i="28"/>
  <c r="N134" i="28"/>
  <c r="N136" i="28"/>
  <c r="N138" i="28"/>
  <c r="N140" i="28"/>
  <c r="N142" i="28"/>
  <c r="N144" i="28"/>
  <c r="N146" i="28"/>
  <c r="N148" i="28"/>
  <c r="N150" i="28"/>
  <c r="N152" i="28"/>
  <c r="N154" i="28"/>
  <c r="N156" i="28"/>
  <c r="N158" i="28"/>
  <c r="N160" i="28"/>
  <c r="N162" i="28"/>
  <c r="N164" i="28"/>
  <c r="N166" i="28"/>
  <c r="N168" i="28"/>
  <c r="N170" i="28"/>
  <c r="N172" i="28"/>
  <c r="N174" i="28"/>
  <c r="N176" i="28"/>
  <c r="N178" i="28"/>
  <c r="N180" i="28"/>
  <c r="N182" i="28"/>
  <c r="N184" i="28"/>
  <c r="N186" i="28"/>
  <c r="N188" i="28"/>
  <c r="N191" i="28"/>
  <c r="N193" i="28"/>
  <c r="N195" i="28"/>
  <c r="N197" i="28"/>
  <c r="N199" i="28"/>
  <c r="N201" i="28"/>
  <c r="N203" i="28"/>
  <c r="N205" i="28"/>
  <c r="N207" i="28"/>
  <c r="N209" i="28"/>
  <c r="N211" i="28"/>
  <c r="N213" i="28"/>
  <c r="N215" i="28"/>
  <c r="N217" i="28"/>
  <c r="N219" i="28"/>
  <c r="N221" i="28"/>
  <c r="N223" i="28"/>
  <c r="N225" i="28"/>
  <c r="N227" i="28"/>
  <c r="N229" i="28"/>
  <c r="N231" i="28"/>
  <c r="N233" i="28"/>
  <c r="N235" i="28"/>
  <c r="N237" i="28"/>
  <c r="N239" i="28"/>
  <c r="N241" i="28"/>
  <c r="N243" i="28"/>
  <c r="N245" i="28"/>
  <c r="N247" i="28"/>
  <c r="N249" i="28"/>
  <c r="N251" i="28"/>
  <c r="N253" i="28"/>
  <c r="N255" i="28"/>
  <c r="N257" i="28"/>
  <c r="N259" i="28"/>
  <c r="N261" i="28"/>
  <c r="N263" i="28"/>
  <c r="N265" i="28"/>
  <c r="N267" i="28"/>
  <c r="N269" i="28"/>
  <c r="N271" i="28"/>
  <c r="N273" i="28"/>
  <c r="N275" i="28"/>
  <c r="N277" i="28"/>
  <c r="N279" i="28"/>
  <c r="N281" i="28"/>
  <c r="N283" i="28"/>
  <c r="N285" i="28"/>
  <c r="N287" i="28"/>
  <c r="N289" i="28"/>
  <c r="N291" i="28"/>
  <c r="N293" i="28"/>
  <c r="N295" i="28"/>
  <c r="N297" i="28"/>
  <c r="N299" i="28"/>
  <c r="N300" i="28"/>
  <c r="N303" i="28"/>
  <c r="N305" i="28"/>
  <c r="N307" i="28"/>
  <c r="N309" i="28"/>
  <c r="N311" i="28"/>
  <c r="N313" i="28"/>
  <c r="N315" i="28"/>
  <c r="N317" i="28"/>
  <c r="N319" i="28"/>
  <c r="N321" i="28"/>
  <c r="N323" i="28"/>
  <c r="N325" i="28"/>
  <c r="N327" i="28"/>
  <c r="N329" i="28"/>
  <c r="N331" i="28"/>
  <c r="N333" i="28"/>
  <c r="N335" i="28"/>
  <c r="N337" i="28"/>
  <c r="N339" i="28"/>
  <c r="N341" i="28"/>
  <c r="N343" i="28"/>
  <c r="N345" i="28"/>
  <c r="N347" i="28"/>
  <c r="N349" i="28"/>
  <c r="N351" i="28"/>
  <c r="N353" i="28"/>
  <c r="N355" i="28"/>
  <c r="N357" i="28"/>
  <c r="N359" i="28"/>
  <c r="N361" i="28"/>
  <c r="N363" i="28"/>
  <c r="N365" i="28"/>
  <c r="N367" i="28"/>
  <c r="N369" i="28"/>
  <c r="N371" i="28"/>
  <c r="N373" i="28"/>
  <c r="N375" i="28"/>
  <c r="N377" i="28"/>
  <c r="N379" i="28"/>
  <c r="N381" i="28"/>
  <c r="N383" i="28"/>
  <c r="N385" i="28"/>
  <c r="N387" i="28"/>
  <c r="N389" i="28"/>
  <c r="N391" i="28"/>
  <c r="N393" i="28"/>
  <c r="N395" i="28"/>
  <c r="N397" i="28"/>
  <c r="N399" i="28"/>
  <c r="N401" i="28"/>
  <c r="N403" i="28"/>
  <c r="N405" i="28"/>
  <c r="N407" i="28"/>
  <c r="N409" i="28"/>
  <c r="N411" i="28"/>
  <c r="N301" i="28"/>
  <c r="N414" i="28"/>
  <c r="N416" i="28"/>
  <c r="N418" i="28"/>
  <c r="N420" i="28"/>
  <c r="N422" i="28"/>
  <c r="N424" i="28"/>
  <c r="N426" i="28"/>
  <c r="N428" i="28"/>
  <c r="N430" i="28"/>
  <c r="N432" i="28"/>
  <c r="N434" i="28"/>
  <c r="N436" i="28"/>
  <c r="N438" i="28"/>
  <c r="N440" i="28"/>
  <c r="N442" i="28"/>
  <c r="N444" i="28"/>
  <c r="N446" i="28"/>
  <c r="N448" i="28"/>
  <c r="N450" i="28"/>
  <c r="N452" i="28"/>
  <c r="N454" i="28"/>
  <c r="N456" i="28"/>
  <c r="N458" i="28"/>
  <c r="N460" i="28"/>
  <c r="N462" i="28"/>
  <c r="N464" i="28"/>
  <c r="N466" i="28"/>
  <c r="N468" i="28"/>
  <c r="N470" i="28"/>
  <c r="N472" i="28"/>
  <c r="N474" i="28"/>
  <c r="N476" i="28"/>
  <c r="N478" i="28"/>
  <c r="N480" i="28"/>
  <c r="N482" i="28"/>
  <c r="N484" i="28"/>
  <c r="N486" i="28"/>
  <c r="N488" i="28"/>
  <c r="N490" i="28"/>
  <c r="N492" i="28"/>
  <c r="N494" i="28"/>
  <c r="N496" i="28"/>
  <c r="N498" i="28"/>
  <c r="N500" i="28"/>
  <c r="O1" i="28"/>
  <c r="N3" i="28"/>
  <c r="N5" i="28"/>
  <c r="N7" i="28"/>
  <c r="N9" i="28"/>
  <c r="N11" i="28"/>
  <c r="N13" i="28"/>
  <c r="N15" i="28"/>
  <c r="N17" i="28"/>
  <c r="N19" i="28"/>
  <c r="N21" i="28"/>
  <c r="N23" i="28"/>
  <c r="N25" i="28"/>
  <c r="N27" i="28"/>
  <c r="N29" i="28"/>
  <c r="N31" i="28"/>
  <c r="N33" i="28"/>
  <c r="N35" i="28"/>
  <c r="N37" i="28"/>
  <c r="N39" i="28"/>
  <c r="N41" i="28"/>
  <c r="N43" i="28"/>
  <c r="N45" i="28"/>
  <c r="N47" i="28"/>
  <c r="N49" i="28"/>
  <c r="N51" i="28"/>
  <c r="N53" i="28"/>
  <c r="N55" i="28"/>
  <c r="N57" i="28"/>
  <c r="N59" i="28"/>
  <c r="N61" i="28"/>
  <c r="N63" i="28"/>
  <c r="N65" i="28"/>
  <c r="N67" i="28"/>
  <c r="N69" i="28"/>
  <c r="N71" i="28"/>
  <c r="N73" i="28"/>
  <c r="N75" i="28"/>
  <c r="N77" i="28"/>
  <c r="N79" i="28"/>
  <c r="N81" i="28"/>
  <c r="N83" i="28"/>
  <c r="N85" i="28"/>
  <c r="N87" i="28"/>
  <c r="N89" i="28"/>
  <c r="N91" i="28"/>
  <c r="N93" i="28"/>
  <c r="N95" i="28"/>
  <c r="N97" i="28"/>
  <c r="N99" i="28"/>
  <c r="N101" i="28"/>
  <c r="N103" i="28"/>
  <c r="N105" i="28"/>
  <c r="N107" i="28"/>
  <c r="N109" i="28"/>
  <c r="N111" i="28"/>
  <c r="N113" i="28"/>
  <c r="N115" i="28"/>
  <c r="N117" i="28"/>
  <c r="N119" i="28"/>
  <c r="N121" i="28"/>
  <c r="N123" i="28"/>
  <c r="N125" i="28"/>
  <c r="N127" i="28"/>
  <c r="N129" i="28"/>
  <c r="N131" i="28"/>
  <c r="N133" i="28"/>
  <c r="N135" i="28"/>
  <c r="N137" i="28"/>
  <c r="N139" i="28"/>
  <c r="N141" i="28"/>
  <c r="N143" i="28"/>
  <c r="N145" i="28"/>
  <c r="N147" i="28"/>
  <c r="N149" i="28"/>
  <c r="N151" i="28"/>
  <c r="N153" i="28"/>
  <c r="N155" i="28"/>
  <c r="N157" i="28"/>
  <c r="N159" i="28"/>
  <c r="N161" i="28"/>
  <c r="N163" i="28"/>
  <c r="N165" i="28"/>
  <c r="N167" i="28"/>
  <c r="N169" i="28"/>
  <c r="N171" i="28"/>
  <c r="N173" i="28"/>
  <c r="N175" i="28"/>
  <c r="N177" i="28"/>
  <c r="N179" i="28"/>
  <c r="N181" i="28"/>
  <c r="N183" i="28"/>
  <c r="N185" i="28"/>
  <c r="N187" i="28"/>
  <c r="N190" i="28"/>
  <c r="N192" i="28"/>
  <c r="N194" i="28"/>
  <c r="N196" i="28"/>
  <c r="N198" i="28"/>
  <c r="N200" i="28"/>
  <c r="N202" i="28"/>
  <c r="N204" i="28"/>
  <c r="N206" i="28"/>
  <c r="N208" i="28"/>
  <c r="N210" i="28"/>
  <c r="N212" i="28"/>
  <c r="N214" i="28"/>
  <c r="N216" i="28"/>
  <c r="N218" i="28"/>
  <c r="N220" i="28"/>
  <c r="N222" i="28"/>
  <c r="N224" i="28"/>
  <c r="N226" i="28"/>
  <c r="N228" i="28"/>
  <c r="N230" i="28"/>
  <c r="N232" i="28"/>
  <c r="N234" i="28"/>
  <c r="N236" i="28"/>
  <c r="N238" i="28"/>
  <c r="N240" i="28"/>
  <c r="N242" i="28"/>
  <c r="N244" i="28"/>
  <c r="N246" i="28"/>
  <c r="N248" i="28"/>
  <c r="N250" i="28"/>
  <c r="N252" i="28"/>
  <c r="N254" i="28"/>
  <c r="N256" i="28"/>
  <c r="N258" i="28"/>
  <c r="N260" i="28"/>
  <c r="N262" i="28"/>
  <c r="N264" i="28"/>
  <c r="N266" i="28"/>
  <c r="N268" i="28"/>
  <c r="N270" i="28"/>
  <c r="N272" i="28"/>
  <c r="N274" i="28"/>
  <c r="N276" i="28"/>
  <c r="N278" i="28"/>
  <c r="N280" i="28"/>
  <c r="N282" i="28"/>
  <c r="N284" i="28"/>
  <c r="N286" i="28"/>
  <c r="N288" i="28"/>
  <c r="N290" i="28"/>
  <c r="N292" i="28"/>
  <c r="N294" i="28"/>
  <c r="N296" i="28"/>
  <c r="N298" i="28"/>
  <c r="N189" i="28"/>
  <c r="N302" i="28"/>
  <c r="N304" i="28"/>
  <c r="N306" i="28"/>
  <c r="N308" i="28"/>
  <c r="N310" i="28"/>
  <c r="N312" i="28"/>
  <c r="N314" i="28"/>
  <c r="N316" i="28"/>
  <c r="N318" i="28"/>
  <c r="N320" i="28"/>
  <c r="N322" i="28"/>
  <c r="N324" i="28"/>
  <c r="N326" i="28"/>
  <c r="N328" i="28"/>
  <c r="N330" i="28"/>
  <c r="N332" i="28"/>
  <c r="N334" i="28"/>
  <c r="N336" i="28"/>
  <c r="N338" i="28"/>
  <c r="N340" i="28"/>
  <c r="N342" i="28"/>
  <c r="N344" i="28"/>
  <c r="N346" i="28"/>
  <c r="N348" i="28"/>
  <c r="N350" i="28"/>
  <c r="N352" i="28"/>
  <c r="N354" i="28"/>
  <c r="N356" i="28"/>
  <c r="N358" i="28"/>
  <c r="N360" i="28"/>
  <c r="N362" i="28"/>
  <c r="N364" i="28"/>
  <c r="N366" i="28"/>
  <c r="N368" i="28"/>
  <c r="N370" i="28"/>
  <c r="N372" i="28"/>
  <c r="N374" i="28"/>
  <c r="N376" i="28"/>
  <c r="N378" i="28"/>
  <c r="N380" i="28"/>
  <c r="N382" i="28"/>
  <c r="N384" i="28"/>
  <c r="N386" i="28"/>
  <c r="N388" i="28"/>
  <c r="N390" i="28"/>
  <c r="N392" i="28"/>
  <c r="N394" i="28"/>
  <c r="N396" i="28"/>
  <c r="N398" i="28"/>
  <c r="N400" i="28"/>
  <c r="N402" i="28"/>
  <c r="N404" i="28"/>
  <c r="N406" i="28"/>
  <c r="N408" i="28"/>
  <c r="N410" i="28"/>
  <c r="N412" i="28"/>
  <c r="N413" i="28"/>
  <c r="N415" i="28"/>
  <c r="N417" i="28"/>
  <c r="N419" i="28"/>
  <c r="N421" i="28"/>
  <c r="N423" i="28"/>
  <c r="N425" i="28"/>
  <c r="N427" i="28"/>
  <c r="N429" i="28"/>
  <c r="N431" i="28"/>
  <c r="N433" i="28"/>
  <c r="N435" i="28"/>
  <c r="N437" i="28"/>
  <c r="N439" i="28"/>
  <c r="N441" i="28"/>
  <c r="N443" i="28"/>
  <c r="N445" i="28"/>
  <c r="N447" i="28"/>
  <c r="N449" i="28"/>
  <c r="N451" i="28"/>
  <c r="N453" i="28"/>
  <c r="N455" i="28"/>
  <c r="N457" i="28"/>
  <c r="N459" i="28"/>
  <c r="N461" i="28"/>
  <c r="N463" i="28"/>
  <c r="N465" i="28"/>
  <c r="N467" i="28"/>
  <c r="N469" i="28"/>
  <c r="N471" i="28"/>
  <c r="N473" i="28"/>
  <c r="N475" i="28"/>
  <c r="N477" i="28"/>
  <c r="N479" i="28"/>
  <c r="N481" i="28"/>
  <c r="N483" i="28"/>
  <c r="N485" i="28"/>
  <c r="N487" i="28"/>
  <c r="N489" i="28"/>
  <c r="N491" i="28"/>
  <c r="N493" i="28"/>
  <c r="N495" i="28"/>
  <c r="N497" i="28"/>
  <c r="N499" i="28"/>
  <c r="R2" i="17"/>
  <c r="AA398" i="19"/>
  <c r="AJ398" i="19" s="1"/>
  <c r="AB398" i="19"/>
  <c r="AI398" i="19" s="1"/>
  <c r="AB4" i="19"/>
  <c r="AB5" i="19" s="1"/>
  <c r="AB6" i="19" s="1"/>
  <c r="AB7" i="19" s="1"/>
  <c r="AB8" i="19" s="1"/>
  <c r="AB9" i="19" s="1"/>
  <c r="AB10" i="19" s="1"/>
  <c r="AB11" i="19" s="1"/>
  <c r="AB12" i="19" s="1"/>
  <c r="AA395" i="19"/>
  <c r="AJ395" i="19" s="1"/>
  <c r="AA394" i="19"/>
  <c r="AJ394" i="19" s="1"/>
  <c r="AA391" i="19"/>
  <c r="AJ391" i="19" s="1"/>
  <c r="AA390" i="19"/>
  <c r="AJ390" i="19" s="1"/>
  <c r="AA387" i="19"/>
  <c r="AJ387" i="19" s="1"/>
  <c r="AA386" i="19"/>
  <c r="AJ386" i="19" s="1"/>
  <c r="AA383" i="19"/>
  <c r="AJ383" i="19" s="1"/>
  <c r="AA382" i="19"/>
  <c r="AJ382" i="19" s="1"/>
  <c r="AA379" i="19"/>
  <c r="AJ379" i="19" s="1"/>
  <c r="AA378" i="19"/>
  <c r="AJ378" i="19" s="1"/>
  <c r="AA374" i="19"/>
  <c r="AJ374" i="19" s="1"/>
  <c r="AA371" i="19"/>
  <c r="AJ371" i="19" s="1"/>
  <c r="AA370" i="19"/>
  <c r="AJ370" i="19" s="1"/>
  <c r="AA367" i="19"/>
  <c r="AJ367" i="19" s="1"/>
  <c r="AA366" i="19"/>
  <c r="AJ366" i="19" s="1"/>
  <c r="AA363" i="19"/>
  <c r="AJ363" i="19" s="1"/>
  <c r="AA362" i="19"/>
  <c r="AJ362" i="19" s="1"/>
  <c r="AA359" i="19"/>
  <c r="AJ359" i="19" s="1"/>
  <c r="AA358" i="19"/>
  <c r="AJ358" i="19" s="1"/>
  <c r="AA355" i="19"/>
  <c r="AJ355" i="19" s="1"/>
  <c r="AA351" i="19"/>
  <c r="AJ351" i="19" s="1"/>
  <c r="AA350" i="19"/>
  <c r="AJ350" i="19" s="1"/>
  <c r="AA347" i="19"/>
  <c r="AJ347" i="19" s="1"/>
  <c r="AA346" i="19"/>
  <c r="AJ346" i="19" s="1"/>
  <c r="AA343" i="19"/>
  <c r="AJ343" i="19" s="1"/>
  <c r="AA342" i="19"/>
  <c r="AJ342" i="19" s="1"/>
  <c r="AA339" i="19"/>
  <c r="AJ339" i="19" s="1"/>
  <c r="AA338" i="19"/>
  <c r="AJ338" i="19" s="1"/>
  <c r="AA335" i="19"/>
  <c r="AJ335" i="19" s="1"/>
  <c r="AA334" i="19"/>
  <c r="AJ334" i="19" s="1"/>
  <c r="AA330" i="19"/>
  <c r="AJ330" i="19" s="1"/>
  <c r="AA327" i="19"/>
  <c r="AJ327" i="19" s="1"/>
  <c r="AA326" i="19"/>
  <c r="AJ326" i="19" s="1"/>
  <c r="AA323" i="19"/>
  <c r="AJ323" i="19" s="1"/>
  <c r="AA322" i="19"/>
  <c r="AJ322" i="19" s="1"/>
  <c r="AA319" i="19"/>
  <c r="AJ319" i="19" s="1"/>
  <c r="AA318" i="19"/>
  <c r="AJ318" i="19" s="1"/>
  <c r="AA315" i="19"/>
  <c r="AJ315" i="19" s="1"/>
  <c r="AA314" i="19"/>
  <c r="AJ314" i="19" s="1"/>
  <c r="AC3" i="19"/>
  <c r="AC4" i="19" s="1"/>
  <c r="AC5" i="19" s="1"/>
  <c r="AC6" i="19" s="1"/>
  <c r="AC7" i="19" s="1"/>
  <c r="AC8" i="19" s="1"/>
  <c r="AC9" i="19" s="1"/>
  <c r="AC10" i="19" s="1"/>
  <c r="AC11" i="19" s="1"/>
  <c r="AC12" i="19" s="1"/>
  <c r="AA3" i="19"/>
  <c r="AA4" i="19" s="1"/>
  <c r="AA5" i="19" s="1"/>
  <c r="AA6" i="19" s="1"/>
  <c r="AA7" i="19" s="1"/>
  <c r="AA8" i="19" s="1"/>
  <c r="AA9" i="19" s="1"/>
  <c r="AA10" i="19" s="1"/>
  <c r="AA11" i="19" s="1"/>
  <c r="AA12" i="19" s="1"/>
  <c r="AJ12" i="19" s="1"/>
  <c r="A4" i="27"/>
  <c r="S5" i="22"/>
  <c r="O5" i="22"/>
  <c r="AA4" i="17"/>
  <c r="AA3" i="17"/>
  <c r="AG17" i="23"/>
  <c r="AI16" i="23"/>
  <c r="AJ331" i="19"/>
  <c r="AJ354" i="19"/>
  <c r="O2" i="17"/>
  <c r="AF2" i="17" s="1"/>
  <c r="AJ375" i="19"/>
  <c r="S3" i="17"/>
  <c r="T3" i="17" s="1"/>
  <c r="AJ396" i="19"/>
  <c r="AJ393" i="19"/>
  <c r="AJ392" i="19"/>
  <c r="AJ389" i="19"/>
  <c r="AJ388" i="19"/>
  <c r="AJ385" i="19"/>
  <c r="AJ384" i="19"/>
  <c r="AJ381" i="19"/>
  <c r="AJ380" i="19"/>
  <c r="AJ377" i="19"/>
  <c r="AJ376" i="19"/>
  <c r="AJ373" i="19"/>
  <c r="AJ372" i="19"/>
  <c r="AJ369" i="19"/>
  <c r="AJ368" i="19"/>
  <c r="AJ365" i="19"/>
  <c r="AJ361" i="19"/>
  <c r="AJ360" i="19"/>
  <c r="AJ357" i="19"/>
  <c r="AJ356" i="19"/>
  <c r="AJ353" i="19"/>
  <c r="AJ352" i="19"/>
  <c r="AJ349" i="19"/>
  <c r="AJ348" i="19"/>
  <c r="AJ345" i="19"/>
  <c r="AJ344" i="19"/>
  <c r="AJ341" i="19"/>
  <c r="AJ340" i="19"/>
  <c r="AJ337" i="19"/>
  <c r="AJ336" i="19"/>
  <c r="AJ333" i="19"/>
  <c r="AJ332" i="19"/>
  <c r="AJ329" i="19"/>
  <c r="AJ328" i="19"/>
  <c r="AJ325" i="19"/>
  <c r="AJ324" i="19"/>
  <c r="AJ321" i="19"/>
  <c r="AJ320" i="19"/>
  <c r="AJ317" i="19"/>
  <c r="AH316" i="19"/>
  <c r="AH312" i="19"/>
  <c r="AH309" i="19"/>
  <c r="AH308" i="19"/>
  <c r="AH304" i="19"/>
  <c r="AH301" i="19"/>
  <c r="AH300" i="19"/>
  <c r="AH296" i="19"/>
  <c r="AH293" i="19"/>
  <c r="AH292" i="19"/>
  <c r="AH288" i="19"/>
  <c r="AH285" i="19"/>
  <c r="AH284" i="19"/>
  <c r="AH280" i="19"/>
  <c r="AH277" i="19"/>
  <c r="AH276" i="19"/>
  <c r="AH272" i="19"/>
  <c r="AH269" i="19"/>
  <c r="AH268" i="19"/>
  <c r="AH264" i="19"/>
  <c r="AH261" i="19"/>
  <c r="AH260" i="19"/>
  <c r="AG256" i="19"/>
  <c r="AG253" i="19"/>
  <c r="AG252" i="19"/>
  <c r="AG248" i="19"/>
  <c r="AG395" i="19"/>
  <c r="AG394" i="19"/>
  <c r="AG391" i="19"/>
  <c r="AG390" i="19"/>
  <c r="AG387" i="19"/>
  <c r="AG386" i="19"/>
  <c r="AG383" i="19"/>
  <c r="AG382" i="19"/>
  <c r="AG379" i="19"/>
  <c r="AG378" i="19"/>
  <c r="AG375" i="19"/>
  <c r="AG374" i="19"/>
  <c r="AG371" i="19"/>
  <c r="AG370" i="19"/>
  <c r="AG367" i="19"/>
  <c r="AG366" i="19"/>
  <c r="AG363" i="19"/>
  <c r="AG362" i="19"/>
  <c r="AG359" i="19"/>
  <c r="AG358" i="19"/>
  <c r="AG355" i="19"/>
  <c r="AG354" i="19"/>
  <c r="AG351" i="19"/>
  <c r="AG350" i="19"/>
  <c r="AG347" i="19"/>
  <c r="AG346" i="19"/>
  <c r="AG343" i="19"/>
  <c r="AH342" i="19"/>
  <c r="AH339" i="19"/>
  <c r="AH338" i="19"/>
  <c r="AH335" i="19"/>
  <c r="AH334" i="19"/>
  <c r="AH331" i="19"/>
  <c r="AH330" i="19"/>
  <c r="AH327" i="19"/>
  <c r="AH326" i="19"/>
  <c r="AH323" i="19"/>
  <c r="AH322" i="19"/>
  <c r="AH319" i="19"/>
  <c r="AH318" i="19"/>
  <c r="AH315" i="19"/>
  <c r="AH314" i="19"/>
  <c r="AG310" i="19"/>
  <c r="AH306" i="19"/>
  <c r="AG302" i="19"/>
  <c r="AH298" i="19"/>
  <c r="AG294" i="19"/>
  <c r="AH290" i="19"/>
  <c r="AG286" i="19"/>
  <c r="AH282" i="19"/>
  <c r="AG278" i="19"/>
  <c r="AH274" i="19"/>
  <c r="AG270" i="19"/>
  <c r="AH266" i="19"/>
  <c r="AG262" i="19"/>
  <c r="AH258" i="19"/>
  <c r="AH255" i="19"/>
  <c r="AH254" i="19"/>
  <c r="AH250" i="19"/>
  <c r="AH247" i="19"/>
  <c r="AH246" i="19"/>
  <c r="AG245" i="19"/>
  <c r="AG241" i="19"/>
  <c r="AG237" i="19"/>
  <c r="AG233" i="19"/>
  <c r="AG229" i="19"/>
  <c r="AG225" i="19"/>
  <c r="AG221" i="19"/>
  <c r="AG217" i="19"/>
  <c r="AG213" i="19"/>
  <c r="AG204" i="19"/>
  <c r="AH188" i="19"/>
  <c r="AG180" i="19"/>
  <c r="AH172" i="19"/>
  <c r="AH164" i="19"/>
  <c r="AH156" i="19"/>
  <c r="AG148" i="19"/>
  <c r="AG140" i="19"/>
  <c r="AG133" i="19"/>
  <c r="AH124" i="19"/>
  <c r="AH209" i="19"/>
  <c r="AG201" i="19"/>
  <c r="AH193" i="19"/>
  <c r="AH185" i="19"/>
  <c r="AG177" i="19"/>
  <c r="AH169" i="19"/>
  <c r="AH161" i="19"/>
  <c r="AH153" i="19"/>
  <c r="AG145" i="19"/>
  <c r="AG137" i="19"/>
  <c r="AH132" i="19"/>
  <c r="AG125" i="19"/>
  <c r="AG129" i="19"/>
  <c r="AG121" i="19"/>
  <c r="AG113" i="19"/>
  <c r="AH105" i="19"/>
  <c r="AH92" i="19"/>
  <c r="AH85" i="19"/>
  <c r="AH76" i="19"/>
  <c r="AH69" i="19"/>
  <c r="AH29" i="19"/>
  <c r="AH22" i="19"/>
  <c r="AG116" i="19"/>
  <c r="AH108" i="19"/>
  <c r="AH100" i="19"/>
  <c r="AH88" i="19"/>
  <c r="AH80" i="19"/>
  <c r="AH72" i="19"/>
  <c r="AH37" i="19"/>
  <c r="AI30" i="19"/>
  <c r="AH21" i="19"/>
  <c r="AG14" i="19"/>
  <c r="AG98" i="19"/>
  <c r="AG95" i="19"/>
  <c r="AH94" i="19"/>
  <c r="AG90" i="19"/>
  <c r="AH87" i="19"/>
  <c r="AH86" i="19"/>
  <c r="AG83" i="19"/>
  <c r="AH82" i="19"/>
  <c r="AH79" i="19"/>
  <c r="AH78" i="19"/>
  <c r="AH75" i="19"/>
  <c r="AH74" i="19"/>
  <c r="AH71" i="19"/>
  <c r="AH70" i="19"/>
  <c r="AG67" i="19"/>
  <c r="AH66" i="19"/>
  <c r="AH65" i="19"/>
  <c r="AH62" i="19"/>
  <c r="AH61" i="19"/>
  <c r="AH58" i="19"/>
  <c r="AG57" i="19"/>
  <c r="AH54" i="19"/>
  <c r="AH53" i="19"/>
  <c r="AH49" i="19"/>
  <c r="AH46" i="19"/>
  <c r="AH26" i="19"/>
  <c r="AH40" i="19"/>
  <c r="AG39" i="19"/>
  <c r="AH35" i="19"/>
  <c r="AH32" i="19"/>
  <c r="AG31" i="19"/>
  <c r="AG28" i="19"/>
  <c r="AG27" i="19"/>
  <c r="AH24" i="19"/>
  <c r="AH23" i="19"/>
  <c r="AH20" i="19"/>
  <c r="AH19" i="19"/>
  <c r="AH16" i="19"/>
  <c r="AG15" i="19"/>
  <c r="AG13" i="19"/>
  <c r="AG399" i="19"/>
  <c r="AG402" i="19"/>
  <c r="AG403" i="19"/>
  <c r="AG406" i="19"/>
  <c r="AG407" i="19"/>
  <c r="AG408" i="19"/>
  <c r="AG411" i="19"/>
  <c r="AG412" i="19"/>
  <c r="AG415" i="19"/>
  <c r="AG416" i="19"/>
  <c r="AG419" i="19"/>
  <c r="AG420" i="19"/>
  <c r="AG423" i="19"/>
  <c r="AG424" i="19"/>
  <c r="AG427" i="19"/>
  <c r="AG428" i="19"/>
  <c r="AH432" i="19"/>
  <c r="AH436" i="19"/>
  <c r="AH440" i="19"/>
  <c r="AH444" i="19"/>
  <c r="AH448" i="19"/>
  <c r="AH452" i="19"/>
  <c r="AH456" i="19"/>
  <c r="AH460" i="19"/>
  <c r="AH464" i="19"/>
  <c r="AH468" i="19"/>
  <c r="AH472" i="19"/>
  <c r="AH476" i="19"/>
  <c r="AH480" i="19"/>
  <c r="AH484" i="19"/>
  <c r="AH488" i="19"/>
  <c r="AH492" i="19"/>
  <c r="AH496" i="19"/>
  <c r="AH500" i="19"/>
  <c r="AH400" i="19"/>
  <c r="AH401" i="19"/>
  <c r="AH404" i="19"/>
  <c r="AH405" i="19"/>
  <c r="AH409" i="19"/>
  <c r="AH410" i="19"/>
  <c r="AH413" i="19"/>
  <c r="AH414" i="19"/>
  <c r="AH417" i="19"/>
  <c r="AH418" i="19"/>
  <c r="AH421" i="19"/>
  <c r="AH422" i="19"/>
  <c r="AH425" i="19"/>
  <c r="AG189" i="19"/>
  <c r="AG181" i="19"/>
  <c r="AG173" i="19"/>
  <c r="AH165" i="19"/>
  <c r="AH157" i="19"/>
  <c r="AH149" i="19"/>
  <c r="AH141" i="19"/>
  <c r="AG243" i="19"/>
  <c r="AG242" i="19"/>
  <c r="AG239" i="19"/>
  <c r="AG238" i="19"/>
  <c r="AG235" i="19"/>
  <c r="AG234" i="19"/>
  <c r="AG231" i="19"/>
  <c r="AG230" i="19"/>
  <c r="AG227" i="19"/>
  <c r="AG226" i="19"/>
  <c r="AG223" i="19"/>
  <c r="AG222" i="19"/>
  <c r="AG219" i="19"/>
  <c r="AG218" i="19"/>
  <c r="AG215" i="19"/>
  <c r="AG214" i="19"/>
  <c r="AG192" i="19"/>
  <c r="AG184" i="19"/>
  <c r="AG176" i="19"/>
  <c r="AH168" i="19"/>
  <c r="AH160" i="19"/>
  <c r="AH152" i="19"/>
  <c r="AH144" i="19"/>
  <c r="AH136" i="19"/>
  <c r="AH128" i="19"/>
  <c r="AH120" i="19"/>
  <c r="AH112" i="19"/>
  <c r="AH104" i="19"/>
  <c r="AG64" i="19"/>
  <c r="AI55" i="19"/>
  <c r="AH117" i="19"/>
  <c r="AH109" i="19"/>
  <c r="AH101" i="19"/>
  <c r="AG93" i="19"/>
  <c r="AG84" i="19"/>
  <c r="AH77" i="19"/>
  <c r="AG68" i="19"/>
  <c r="AG63" i="19"/>
  <c r="AI47" i="19"/>
  <c r="AH38" i="19"/>
  <c r="AG211" i="19"/>
  <c r="AG210" i="19"/>
  <c r="AG207" i="19"/>
  <c r="AG206" i="19"/>
  <c r="AG203" i="19"/>
  <c r="AG202" i="19"/>
  <c r="AG199" i="19"/>
  <c r="AG198" i="19"/>
  <c r="AG195" i="19"/>
  <c r="AG186" i="19"/>
  <c r="AH159" i="19"/>
  <c r="AG143" i="19"/>
  <c r="AG135" i="19"/>
  <c r="AG127" i="19"/>
  <c r="AG123" i="19"/>
  <c r="AG119" i="19"/>
  <c r="AG115" i="19"/>
  <c r="AG111" i="19"/>
  <c r="AG107" i="19"/>
  <c r="AG103" i="19"/>
  <c r="AG99" i="19"/>
  <c r="AH97" i="19"/>
  <c r="AG89" i="19"/>
  <c r="AG81" i="19"/>
  <c r="AH73" i="19"/>
  <c r="AG33" i="19"/>
  <c r="AH25" i="19"/>
  <c r="M2" i="17"/>
  <c r="AB2" i="17" s="1"/>
  <c r="P2" i="17"/>
  <c r="Y4" i="17"/>
  <c r="Y3" i="17"/>
  <c r="Z4" i="17"/>
  <c r="Z3" i="17"/>
  <c r="S4" i="17"/>
  <c r="T4" i="17" s="1"/>
  <c r="AJ364" i="19"/>
  <c r="AG193" i="19"/>
  <c r="AH394" i="19"/>
  <c r="AG172" i="19"/>
  <c r="AG331" i="19"/>
  <c r="AG488" i="19"/>
  <c r="AJ303" i="19"/>
  <c r="AJ271" i="19"/>
  <c r="AG19" i="19"/>
  <c r="AI125" i="19"/>
  <c r="AH362" i="19"/>
  <c r="AH427" i="19"/>
  <c r="AH233" i="19"/>
  <c r="AJ287" i="19"/>
  <c r="AH13" i="19"/>
  <c r="AJ32" i="19"/>
  <c r="AH145" i="19"/>
  <c r="AG250" i="19"/>
  <c r="AG315" i="19"/>
  <c r="AH346" i="19"/>
  <c r="AH378" i="19"/>
  <c r="AH411" i="19"/>
  <c r="AG456" i="19"/>
  <c r="AJ21" i="19"/>
  <c r="AJ46" i="19"/>
  <c r="AJ70" i="19"/>
  <c r="AH201" i="19"/>
  <c r="AG285" i="19"/>
  <c r="AJ16" i="19"/>
  <c r="AH39" i="19"/>
  <c r="AJ69" i="19"/>
  <c r="AG85" i="19"/>
  <c r="AG108" i="19"/>
  <c r="AH113" i="19"/>
  <c r="AI133" i="19"/>
  <c r="AG156" i="19"/>
  <c r="AJ246" i="19"/>
  <c r="AG323" i="19"/>
  <c r="AG339" i="19"/>
  <c r="AH354" i="19"/>
  <c r="AH370" i="19"/>
  <c r="AH386" i="19"/>
  <c r="AH403" i="19"/>
  <c r="AH419" i="19"/>
  <c r="AG440" i="19"/>
  <c r="AG472" i="19"/>
  <c r="AG37" i="19"/>
  <c r="AJ53" i="19"/>
  <c r="AG62" i="19"/>
  <c r="AG87" i="19"/>
  <c r="AH217" i="19"/>
  <c r="AH253" i="19"/>
  <c r="AI51" i="19"/>
  <c r="AJ311" i="19"/>
  <c r="AJ295" i="19"/>
  <c r="AJ279" i="19"/>
  <c r="AJ263" i="19"/>
  <c r="AJ91" i="19"/>
  <c r="AJ45" i="19"/>
  <c r="AI34" i="19"/>
  <c r="AH15" i="19"/>
  <c r="AG16" i="19"/>
  <c r="AG20" i="19"/>
  <c r="AH28" i="19"/>
  <c r="AG35" i="19"/>
  <c r="AG40" i="19"/>
  <c r="AG100" i="19"/>
  <c r="AH137" i="19"/>
  <c r="AG164" i="19"/>
  <c r="AH180" i="19"/>
  <c r="AG185" i="19"/>
  <c r="AJ254" i="19"/>
  <c r="AG258" i="19"/>
  <c r="AG319" i="19"/>
  <c r="AG327" i="19"/>
  <c r="AG335" i="19"/>
  <c r="AI343" i="19"/>
  <c r="AH350" i="19"/>
  <c r="AH358" i="19"/>
  <c r="AH366" i="19"/>
  <c r="AH374" i="19"/>
  <c r="AH382" i="19"/>
  <c r="AH390" i="19"/>
  <c r="AH399" i="19"/>
  <c r="AH407" i="19"/>
  <c r="AH415" i="19"/>
  <c r="AH423" i="19"/>
  <c r="AG432" i="19"/>
  <c r="AG448" i="19"/>
  <c r="AG464" i="19"/>
  <c r="AG480" i="19"/>
  <c r="AG496" i="19"/>
  <c r="AG49" i="19"/>
  <c r="AG71" i="19"/>
  <c r="AG78" i="19"/>
  <c r="AJ86" i="19"/>
  <c r="AG209" i="19"/>
  <c r="AH225" i="19"/>
  <c r="AH241" i="19"/>
  <c r="AG269" i="19"/>
  <c r="AG301" i="19"/>
  <c r="AH313" i="19"/>
  <c r="AG313" i="19"/>
  <c r="AH305" i="19"/>
  <c r="AG305" i="19"/>
  <c r="AH297" i="19"/>
  <c r="AG297" i="19"/>
  <c r="AH289" i="19"/>
  <c r="AG289" i="19"/>
  <c r="AH281" i="19"/>
  <c r="AG281" i="19"/>
  <c r="AH273" i="19"/>
  <c r="AG273" i="19"/>
  <c r="AH265" i="19"/>
  <c r="AG265" i="19"/>
  <c r="AG257" i="19"/>
  <c r="AH257" i="19"/>
  <c r="AG249" i="19"/>
  <c r="AH249" i="19"/>
  <c r="AH311" i="19"/>
  <c r="AG311" i="19"/>
  <c r="AJ310" i="19"/>
  <c r="AH307" i="19"/>
  <c r="AG307" i="19"/>
  <c r="AJ306" i="19"/>
  <c r="AH303" i="19"/>
  <c r="AG303" i="19"/>
  <c r="AJ302" i="19"/>
  <c r="AH299" i="19"/>
  <c r="AG299" i="19"/>
  <c r="AJ298" i="19"/>
  <c r="AH295" i="19"/>
  <c r="AG295" i="19"/>
  <c r="AJ294" i="19"/>
  <c r="AH291" i="19"/>
  <c r="AG291" i="19"/>
  <c r="AJ290" i="19"/>
  <c r="AH287" i="19"/>
  <c r="AG287" i="19"/>
  <c r="AJ286" i="19"/>
  <c r="AH283" i="19"/>
  <c r="AG283" i="19"/>
  <c r="AJ282" i="19"/>
  <c r="AH279" i="19"/>
  <c r="AG279" i="19"/>
  <c r="AJ278" i="19"/>
  <c r="AH275" i="19"/>
  <c r="AG275" i="19"/>
  <c r="AJ274" i="19"/>
  <c r="AH271" i="19"/>
  <c r="AG271" i="19"/>
  <c r="AJ270" i="19"/>
  <c r="AH267" i="19"/>
  <c r="AG267" i="19"/>
  <c r="AJ266" i="19"/>
  <c r="AH263" i="19"/>
  <c r="AG263" i="19"/>
  <c r="AJ262" i="19"/>
  <c r="AH259" i="19"/>
  <c r="AG259" i="19"/>
  <c r="AG255" i="19"/>
  <c r="AJ255" i="19"/>
  <c r="AG251" i="19"/>
  <c r="AJ251" i="19"/>
  <c r="AG247" i="19"/>
  <c r="AJ247" i="19"/>
  <c r="AG244" i="19"/>
  <c r="AH244" i="19"/>
  <c r="AG240" i="19"/>
  <c r="AH240" i="19"/>
  <c r="AG236" i="19"/>
  <c r="AH236" i="19"/>
  <c r="AG232" i="19"/>
  <c r="AH232" i="19"/>
  <c r="AG228" i="19"/>
  <c r="AH228" i="19"/>
  <c r="AG224" i="19"/>
  <c r="AH224" i="19"/>
  <c r="AG220" i="19"/>
  <c r="AH220" i="19"/>
  <c r="AG216" i="19"/>
  <c r="AH216" i="19"/>
  <c r="AG212" i="19"/>
  <c r="AH212" i="19"/>
  <c r="AG196" i="19"/>
  <c r="AH196" i="19"/>
  <c r="AH129" i="19"/>
  <c r="AI129" i="19"/>
  <c r="AH121" i="19"/>
  <c r="AI121" i="19"/>
  <c r="AJ92" i="19"/>
  <c r="AI92" i="19"/>
  <c r="AI76" i="19"/>
  <c r="AJ76" i="19"/>
  <c r="AG29" i="19"/>
  <c r="AJ29" i="19"/>
  <c r="AI22" i="19"/>
  <c r="AJ22" i="19"/>
  <c r="AH96" i="19"/>
  <c r="AG96" i="19"/>
  <c r="AG88" i="19"/>
  <c r="AI88" i="19"/>
  <c r="AG80" i="19"/>
  <c r="AJ80" i="19"/>
  <c r="AI72" i="19"/>
  <c r="AJ72" i="19"/>
  <c r="AG60" i="19"/>
  <c r="AJ60" i="19"/>
  <c r="AG52" i="19"/>
  <c r="AJ52" i="19"/>
  <c r="AG44" i="19"/>
  <c r="AJ44" i="19"/>
  <c r="AG30" i="19"/>
  <c r="AH30" i="19"/>
  <c r="AI14" i="19"/>
  <c r="AJ14" i="19"/>
  <c r="AJ98" i="19"/>
  <c r="AI98" i="19"/>
  <c r="AJ94" i="19"/>
  <c r="AH91" i="19"/>
  <c r="AG91" i="19"/>
  <c r="AG82" i="19"/>
  <c r="AJ82" i="19"/>
  <c r="AG75" i="19"/>
  <c r="AJ75" i="19"/>
  <c r="AG66" i="19"/>
  <c r="AJ66" i="19"/>
  <c r="AG61" i="19"/>
  <c r="AJ61" i="19"/>
  <c r="AG54" i="19"/>
  <c r="AJ54" i="19"/>
  <c r="AG50" i="19"/>
  <c r="AJ50" i="19"/>
  <c r="AG45" i="19"/>
  <c r="AI45" i="19"/>
  <c r="AG42" i="19"/>
  <c r="AJ42" i="19"/>
  <c r="AG34" i="19"/>
  <c r="AH34" i="19"/>
  <c r="AI26" i="19"/>
  <c r="AJ26" i="19"/>
  <c r="AG18" i="19"/>
  <c r="AJ18" i="19"/>
  <c r="AG36" i="19"/>
  <c r="AJ36" i="19"/>
  <c r="AG24" i="19"/>
  <c r="AJ24" i="19"/>
  <c r="AH431" i="19"/>
  <c r="AG431" i="19"/>
  <c r="AH435" i="19"/>
  <c r="AG435" i="19"/>
  <c r="AH439" i="19"/>
  <c r="AG439" i="19"/>
  <c r="AH443" i="19"/>
  <c r="AG443" i="19"/>
  <c r="AH447" i="19"/>
  <c r="AG447" i="19"/>
  <c r="AH451" i="19"/>
  <c r="AG451" i="19"/>
  <c r="AH455" i="19"/>
  <c r="AG455" i="19"/>
  <c r="AH459" i="19"/>
  <c r="AG459" i="19"/>
  <c r="AH463" i="19"/>
  <c r="AG463" i="19"/>
  <c r="AH467" i="19"/>
  <c r="AG467" i="19"/>
  <c r="AH471" i="19"/>
  <c r="AG471" i="19"/>
  <c r="AH475" i="19"/>
  <c r="AG475" i="19"/>
  <c r="AH479" i="19"/>
  <c r="AG479" i="19"/>
  <c r="AH483" i="19"/>
  <c r="AG483" i="19"/>
  <c r="AH487" i="19"/>
  <c r="AG487" i="19"/>
  <c r="AH491" i="19"/>
  <c r="AG491" i="19"/>
  <c r="AH495" i="19"/>
  <c r="AG495" i="19"/>
  <c r="AH499" i="19"/>
  <c r="AG499" i="19"/>
  <c r="AJ483" i="19"/>
  <c r="AG23" i="19"/>
  <c r="AH27" i="19"/>
  <c r="AH31" i="19"/>
  <c r="AG32" i="19"/>
  <c r="AH36" i="19"/>
  <c r="AJ40" i="19"/>
  <c r="AH44" i="19"/>
  <c r="AH52" i="19"/>
  <c r="AH60" i="19"/>
  <c r="AG69" i="19"/>
  <c r="AG72" i="19"/>
  <c r="AG76" i="19"/>
  <c r="AJ85" i="19"/>
  <c r="AJ88" i="19"/>
  <c r="AG92" i="19"/>
  <c r="AJ96" i="19"/>
  <c r="AG105" i="19"/>
  <c r="AH116" i="19"/>
  <c r="AG124" i="19"/>
  <c r="AH125" i="19"/>
  <c r="AG132" i="19"/>
  <c r="AH133" i="19"/>
  <c r="AH140" i="19"/>
  <c r="AH148" i="19"/>
  <c r="AG153" i="19"/>
  <c r="AG161" i="19"/>
  <c r="AG169" i="19"/>
  <c r="AH177" i="19"/>
  <c r="AG188" i="19"/>
  <c r="AG246" i="19"/>
  <c r="AJ250" i="19"/>
  <c r="AH251" i="19"/>
  <c r="AG254" i="19"/>
  <c r="AJ258" i="19"/>
  <c r="AJ259" i="19"/>
  <c r="AH262" i="19"/>
  <c r="AG266" i="19"/>
  <c r="AJ267" i="19"/>
  <c r="AH270" i="19"/>
  <c r="AG274" i="19"/>
  <c r="AJ275" i="19"/>
  <c r="AH278" i="19"/>
  <c r="AG282" i="19"/>
  <c r="AJ283" i="19"/>
  <c r="AH286" i="19"/>
  <c r="AG290" i="19"/>
  <c r="AJ291" i="19"/>
  <c r="AH294" i="19"/>
  <c r="AG298" i="19"/>
  <c r="AJ299" i="19"/>
  <c r="AH302" i="19"/>
  <c r="AG306" i="19"/>
  <c r="AJ307" i="19"/>
  <c r="AH310" i="19"/>
  <c r="AG314" i="19"/>
  <c r="AG318" i="19"/>
  <c r="AG322" i="19"/>
  <c r="AG326" i="19"/>
  <c r="AG330" i="19"/>
  <c r="AG334" i="19"/>
  <c r="AG338" i="19"/>
  <c r="AG342" i="19"/>
  <c r="AH343" i="19"/>
  <c r="AH347" i="19"/>
  <c r="AH351" i="19"/>
  <c r="AH355" i="19"/>
  <c r="AH359" i="19"/>
  <c r="AH363" i="19"/>
  <c r="AH367" i="19"/>
  <c r="AH371" i="19"/>
  <c r="AH375" i="19"/>
  <c r="AH379" i="19"/>
  <c r="AH383" i="19"/>
  <c r="AH387" i="19"/>
  <c r="AH391" i="19"/>
  <c r="AH395" i="19"/>
  <c r="AH402" i="19"/>
  <c r="AH406" i="19"/>
  <c r="AH408" i="19"/>
  <c r="AH412" i="19"/>
  <c r="AH416" i="19"/>
  <c r="AH420" i="19"/>
  <c r="AH424" i="19"/>
  <c r="AH428" i="19"/>
  <c r="AG436" i="19"/>
  <c r="AG444" i="19"/>
  <c r="AG452" i="19"/>
  <c r="AG460" i="19"/>
  <c r="AG468" i="19"/>
  <c r="AG476" i="19"/>
  <c r="AG484" i="19"/>
  <c r="AG492" i="19"/>
  <c r="AG500" i="19"/>
  <c r="AH14" i="19"/>
  <c r="AH18" i="19"/>
  <c r="AG21" i="19"/>
  <c r="AG22" i="19"/>
  <c r="AG26" i="19"/>
  <c r="AJ30" i="19"/>
  <c r="AJ34" i="19"/>
  <c r="AJ37" i="19"/>
  <c r="AH42" i="19"/>
  <c r="AH45" i="19"/>
  <c r="AG46" i="19"/>
  <c r="AH50" i="19"/>
  <c r="AG53" i="19"/>
  <c r="AH57" i="19"/>
  <c r="AG58" i="19"/>
  <c r="AJ62" i="19"/>
  <c r="AG65" i="19"/>
  <c r="AH67" i="19"/>
  <c r="AG70" i="19"/>
  <c r="AG74" i="19"/>
  <c r="AJ78" i="19"/>
  <c r="AG79" i="19"/>
  <c r="AH83" i="19"/>
  <c r="AG86" i="19"/>
  <c r="AH90" i="19"/>
  <c r="AG94" i="19"/>
  <c r="AH95" i="19"/>
  <c r="AH98" i="19"/>
  <c r="AH204" i="19"/>
  <c r="AH213" i="19"/>
  <c r="AH221" i="19"/>
  <c r="AH229" i="19"/>
  <c r="AH237" i="19"/>
  <c r="AH245" i="19"/>
  <c r="AG261" i="19"/>
  <c r="AG277" i="19"/>
  <c r="AG293" i="19"/>
  <c r="AG309" i="19"/>
  <c r="AJ399" i="19"/>
  <c r="AJ402" i="19"/>
  <c r="AJ403" i="19"/>
  <c r="AJ406" i="19"/>
  <c r="AJ407" i="19"/>
  <c r="AJ408" i="19"/>
  <c r="AJ411" i="19"/>
  <c r="AJ412" i="19"/>
  <c r="AJ415" i="19"/>
  <c r="AJ416" i="19"/>
  <c r="AJ419" i="19"/>
  <c r="AJ420" i="19"/>
  <c r="AJ423" i="19"/>
  <c r="AJ424" i="19"/>
  <c r="AJ427" i="19"/>
  <c r="AJ428" i="19"/>
  <c r="AJ431" i="19"/>
  <c r="AJ432" i="19"/>
  <c r="AJ433" i="19"/>
  <c r="AJ435" i="19"/>
  <c r="AJ436" i="19"/>
  <c r="AJ437" i="19"/>
  <c r="AJ439" i="19"/>
  <c r="AJ440" i="19"/>
  <c r="AJ441" i="19"/>
  <c r="AJ443" i="19"/>
  <c r="AJ444" i="19"/>
  <c r="AJ447" i="19"/>
  <c r="AJ448" i="19"/>
  <c r="AJ449" i="19"/>
  <c r="AJ451" i="19"/>
  <c r="AJ452" i="19"/>
  <c r="AJ455" i="19"/>
  <c r="AJ456" i="19"/>
  <c r="AJ457" i="19"/>
  <c r="AJ459" i="19"/>
  <c r="AJ460" i="19"/>
  <c r="AJ463" i="19"/>
  <c r="AJ464" i="19"/>
  <c r="AJ465" i="19"/>
  <c r="AJ467" i="19"/>
  <c r="AJ468" i="19"/>
  <c r="AJ469" i="19"/>
  <c r="AJ471" i="19"/>
  <c r="AJ472" i="19"/>
  <c r="AJ473" i="19"/>
  <c r="AJ475" i="19"/>
  <c r="AJ476" i="19"/>
  <c r="AJ479" i="19"/>
  <c r="AJ480" i="19"/>
  <c r="AJ481" i="19"/>
  <c r="AJ484" i="19"/>
  <c r="AJ487" i="19"/>
  <c r="AJ488" i="19"/>
  <c r="AJ489" i="19"/>
  <c r="AJ491" i="19"/>
  <c r="AJ492" i="19"/>
  <c r="AJ495" i="19"/>
  <c r="AJ496" i="19"/>
  <c r="AJ497" i="19"/>
  <c r="AJ499" i="19"/>
  <c r="AJ500" i="19"/>
  <c r="AI2" i="19"/>
  <c r="AJ83" i="19"/>
  <c r="AJ74" i="19"/>
  <c r="AJ67" i="19"/>
  <c r="AI48" i="19"/>
  <c r="AI44" i="19"/>
  <c r="AI18" i="19"/>
  <c r="AJ27" i="19"/>
  <c r="AJ20" i="19"/>
  <c r="AJ13" i="19"/>
  <c r="AI56" i="19"/>
  <c r="AI52" i="19"/>
  <c r="AJ79" i="19"/>
  <c r="AJ71" i="19"/>
  <c r="AJ65" i="19"/>
  <c r="AJ57" i="19"/>
  <c r="AJ49" i="19"/>
  <c r="AJ35" i="19"/>
  <c r="AJ28" i="19"/>
  <c r="AJ19" i="19"/>
  <c r="AJ15" i="19"/>
  <c r="AI375" i="19"/>
  <c r="AI178" i="19"/>
  <c r="AI170" i="19"/>
  <c r="AI83" i="19"/>
  <c r="AI82" i="19"/>
  <c r="AI79" i="19"/>
  <c r="AI78" i="19"/>
  <c r="AI75" i="19"/>
  <c r="AI74" i="19"/>
  <c r="AI71" i="19"/>
  <c r="AI70" i="19"/>
  <c r="AI67" i="19"/>
  <c r="AI66" i="19"/>
  <c r="AI65" i="19"/>
  <c r="AI62" i="19"/>
  <c r="AI61" i="19"/>
  <c r="AI58" i="19"/>
  <c r="AI57" i="19"/>
  <c r="AI54" i="19"/>
  <c r="AI53" i="19"/>
  <c r="AI50" i="19"/>
  <c r="AI49" i="19"/>
  <c r="AI46" i="19"/>
  <c r="AI42" i="19"/>
  <c r="AJ39" i="19"/>
  <c r="AJ31" i="19"/>
  <c r="AJ23" i="19"/>
  <c r="AI40" i="19"/>
  <c r="AI39" i="19"/>
  <c r="AI36" i="19"/>
  <c r="AI35" i="19"/>
  <c r="AI32" i="19"/>
  <c r="AI31" i="19"/>
  <c r="AI28" i="19"/>
  <c r="AI27" i="19"/>
  <c r="AI24" i="19"/>
  <c r="AI23" i="19"/>
  <c r="AI20" i="19"/>
  <c r="AI19" i="19"/>
  <c r="AI16" i="19"/>
  <c r="AI15" i="19"/>
  <c r="AI13" i="19"/>
  <c r="AI399" i="19"/>
  <c r="AI402" i="19"/>
  <c r="AI403" i="19"/>
  <c r="AI406" i="19"/>
  <c r="AI407" i="19"/>
  <c r="AI408" i="19"/>
  <c r="AI411" i="19"/>
  <c r="AI412" i="19"/>
  <c r="AI415" i="19"/>
  <c r="AI416" i="19"/>
  <c r="AI419" i="19"/>
  <c r="AI420" i="19"/>
  <c r="AI423" i="19"/>
  <c r="AI424" i="19"/>
  <c r="AI427" i="19"/>
  <c r="AI428" i="19"/>
  <c r="AI431" i="19"/>
  <c r="AI432" i="19"/>
  <c r="AI435" i="19"/>
  <c r="AI436" i="19"/>
  <c r="AI439" i="19"/>
  <c r="AI440" i="19"/>
  <c r="AI443" i="19"/>
  <c r="AI444" i="19"/>
  <c r="AI447" i="19"/>
  <c r="AI448" i="19"/>
  <c r="AI451" i="19"/>
  <c r="AI452" i="19"/>
  <c r="AI455" i="19"/>
  <c r="AI456" i="19"/>
  <c r="AI459" i="19"/>
  <c r="AI460" i="19"/>
  <c r="AI59" i="19"/>
  <c r="AI43" i="19"/>
  <c r="AI463" i="19"/>
  <c r="AI464" i="19"/>
  <c r="AI467" i="19"/>
  <c r="AI468" i="19"/>
  <c r="AI471" i="19"/>
  <c r="AI472" i="19"/>
  <c r="AI475" i="19"/>
  <c r="AI476" i="19"/>
  <c r="AI479" i="19"/>
  <c r="AI480" i="19"/>
  <c r="AI483" i="19"/>
  <c r="AI484" i="19"/>
  <c r="AI487" i="19"/>
  <c r="AI488" i="19"/>
  <c r="AI491" i="19"/>
  <c r="AI492" i="19"/>
  <c r="AI495" i="19"/>
  <c r="AI496" i="19"/>
  <c r="AI499" i="19"/>
  <c r="AI500" i="19"/>
  <c r="AI469" i="19"/>
  <c r="AH248" i="19"/>
  <c r="AH252" i="19"/>
  <c r="AH256" i="19"/>
  <c r="AG260" i="19"/>
  <c r="AG264" i="19"/>
  <c r="AG268" i="19"/>
  <c r="AG272" i="19"/>
  <c r="AG276" i="19"/>
  <c r="AG280" i="19"/>
  <c r="AG284" i="19"/>
  <c r="AG288" i="19"/>
  <c r="AG292" i="19"/>
  <c r="AG296" i="19"/>
  <c r="AG300" i="19"/>
  <c r="AG304" i="19"/>
  <c r="AG308" i="19"/>
  <c r="AG312" i="19"/>
  <c r="AG316" i="19"/>
  <c r="AI429" i="19"/>
  <c r="AI445" i="19"/>
  <c r="AI461" i="19"/>
  <c r="AI477" i="19"/>
  <c r="AI493" i="19"/>
  <c r="AI395" i="19"/>
  <c r="AI394" i="19"/>
  <c r="AI391" i="19"/>
  <c r="AI390" i="19"/>
  <c r="AI387" i="19"/>
  <c r="AI386" i="19"/>
  <c r="AI383" i="19"/>
  <c r="AI382" i="19"/>
  <c r="AI379" i="19"/>
  <c r="AI367" i="19"/>
  <c r="AI359" i="19"/>
  <c r="AI351" i="19"/>
  <c r="AI335" i="19"/>
  <c r="AI327" i="19"/>
  <c r="AI319" i="19"/>
  <c r="AJ151" i="19"/>
  <c r="AI437" i="19"/>
  <c r="AJ453" i="19"/>
  <c r="AI453" i="19"/>
  <c r="AJ485" i="19"/>
  <c r="AI485" i="19"/>
  <c r="AG55" i="19"/>
  <c r="AJ55" i="19"/>
  <c r="AG48" i="19"/>
  <c r="AJ48" i="19"/>
  <c r="AG56" i="19"/>
  <c r="AJ56" i="19"/>
  <c r="AG47" i="19"/>
  <c r="AJ47" i="19"/>
  <c r="AG59" i="19"/>
  <c r="AJ59" i="19"/>
  <c r="AG51" i="19"/>
  <c r="AJ51" i="19"/>
  <c r="AG43" i="19"/>
  <c r="AJ43" i="19"/>
  <c r="AJ429" i="19"/>
  <c r="AJ445" i="19"/>
  <c r="AJ461" i="19"/>
  <c r="AJ477" i="19"/>
  <c r="AJ493" i="19"/>
  <c r="AI378" i="19"/>
  <c r="AI374" i="19"/>
  <c r="AI371" i="19"/>
  <c r="AI370" i="19"/>
  <c r="AI366" i="19"/>
  <c r="AI363" i="19"/>
  <c r="AI362" i="19"/>
  <c r="AI358" i="19"/>
  <c r="AI355" i="19"/>
  <c r="AI354" i="19"/>
  <c r="AI350" i="19"/>
  <c r="AI347" i="19"/>
  <c r="AI346" i="19"/>
  <c r="AI342" i="19"/>
  <c r="AI339" i="19"/>
  <c r="AI338" i="19"/>
  <c r="AI334" i="19"/>
  <c r="AI331" i="19"/>
  <c r="AI330" i="19"/>
  <c r="AI326" i="19"/>
  <c r="AI323" i="19"/>
  <c r="AI322" i="19"/>
  <c r="AI318" i="19"/>
  <c r="AI315" i="19"/>
  <c r="AI314" i="19"/>
  <c r="AI311" i="19"/>
  <c r="AI310" i="19"/>
  <c r="AI307" i="19"/>
  <c r="AI306" i="19"/>
  <c r="AI303" i="19"/>
  <c r="AI302" i="19"/>
  <c r="AI299" i="19"/>
  <c r="AI298" i="19"/>
  <c r="AI295" i="19"/>
  <c r="AI294" i="19"/>
  <c r="AI291" i="19"/>
  <c r="AI290" i="19"/>
  <c r="AI287" i="19"/>
  <c r="AI286" i="19"/>
  <c r="AI283" i="19"/>
  <c r="AI282" i="19"/>
  <c r="AI279" i="19"/>
  <c r="AI278" i="19"/>
  <c r="AI275" i="19"/>
  <c r="AI274" i="19"/>
  <c r="AI271" i="19"/>
  <c r="AI270" i="19"/>
  <c r="AI267" i="19"/>
  <c r="AI266" i="19"/>
  <c r="AI263" i="19"/>
  <c r="AI262" i="19"/>
  <c r="AI259" i="19"/>
  <c r="AI258" i="19"/>
  <c r="AI255" i="19"/>
  <c r="AI254" i="19"/>
  <c r="AI251" i="19"/>
  <c r="AI250" i="19"/>
  <c r="AI247" i="19"/>
  <c r="AI246" i="19"/>
  <c r="AI193" i="19"/>
  <c r="AI185" i="19"/>
  <c r="AI177" i="19"/>
  <c r="AI169" i="19"/>
  <c r="AI161" i="19"/>
  <c r="AI153" i="19"/>
  <c r="AI145" i="19"/>
  <c r="AI137" i="19"/>
  <c r="AI132" i="19"/>
  <c r="AI116" i="19"/>
  <c r="AI108" i="19"/>
  <c r="AI100" i="19"/>
  <c r="AJ90" i="19"/>
  <c r="AI60" i="19"/>
  <c r="AI113" i="19"/>
  <c r="AI105" i="19"/>
  <c r="AI96" i="19"/>
  <c r="AI80" i="19"/>
  <c r="AJ95" i="19"/>
  <c r="AJ87" i="19"/>
  <c r="AI95" i="19"/>
  <c r="AI94" i="19"/>
  <c r="AI91" i="19"/>
  <c r="AI90" i="19"/>
  <c r="AI87" i="19"/>
  <c r="AI86" i="19"/>
  <c r="AI188" i="19"/>
  <c r="AI180" i="19"/>
  <c r="AI172" i="19"/>
  <c r="AI164" i="19"/>
  <c r="AI156" i="19"/>
  <c r="AI148" i="19"/>
  <c r="AI140" i="19"/>
  <c r="AI124" i="19"/>
  <c r="AJ193" i="19"/>
  <c r="AJ188" i="19"/>
  <c r="AJ185" i="19"/>
  <c r="AJ180" i="19"/>
  <c r="AJ177" i="19"/>
  <c r="AJ172" i="19"/>
  <c r="AJ169" i="19"/>
  <c r="AJ164" i="19"/>
  <c r="AJ161" i="19"/>
  <c r="AJ156" i="19"/>
  <c r="AJ153" i="19"/>
  <c r="AJ148" i="19"/>
  <c r="AJ145" i="19"/>
  <c r="AJ140" i="19"/>
  <c r="AJ137" i="19"/>
  <c r="AJ133" i="19"/>
  <c r="AJ132" i="19"/>
  <c r="AJ129" i="19"/>
  <c r="AJ125" i="19"/>
  <c r="AJ124" i="19"/>
  <c r="AJ121" i="19"/>
  <c r="AJ116" i="19"/>
  <c r="AJ113" i="19"/>
  <c r="AJ108" i="19"/>
  <c r="AJ105" i="19"/>
  <c r="AJ100" i="19"/>
  <c r="AI85" i="19"/>
  <c r="AI69" i="19"/>
  <c r="AI37" i="19"/>
  <c r="AI29" i="19"/>
  <c r="AI21" i="19"/>
  <c r="AJ2" i="19"/>
  <c r="AH426" i="19"/>
  <c r="AI426" i="19"/>
  <c r="AH430" i="19"/>
  <c r="AG430" i="19"/>
  <c r="AI430" i="19"/>
  <c r="AH434" i="19"/>
  <c r="AG434" i="19"/>
  <c r="AI434" i="19"/>
  <c r="AH438" i="19"/>
  <c r="AG438" i="19"/>
  <c r="AI438" i="19"/>
  <c r="AH442" i="19"/>
  <c r="AG442" i="19"/>
  <c r="AI442" i="19"/>
  <c r="AH445" i="19"/>
  <c r="AG445" i="19"/>
  <c r="AH449" i="19"/>
  <c r="AG449" i="19"/>
  <c r="AH453" i="19"/>
  <c r="AG453" i="19"/>
  <c r="AH457" i="19"/>
  <c r="AG457" i="19"/>
  <c r="AH458" i="19"/>
  <c r="AG458" i="19"/>
  <c r="AI458" i="19"/>
  <c r="AH465" i="19"/>
  <c r="AG465" i="19"/>
  <c r="AH466" i="19"/>
  <c r="AG466" i="19"/>
  <c r="AI466" i="19"/>
  <c r="AH470" i="19"/>
  <c r="AG470" i="19"/>
  <c r="AI470" i="19"/>
  <c r="AH474" i="19"/>
  <c r="AG474" i="19"/>
  <c r="AI474" i="19"/>
  <c r="AH478" i="19"/>
  <c r="AG478" i="19"/>
  <c r="AI478" i="19"/>
  <c r="AH482" i="19"/>
  <c r="AG482" i="19"/>
  <c r="AI482" i="19"/>
  <c r="AH489" i="19"/>
  <c r="AG489" i="19"/>
  <c r="AH493" i="19"/>
  <c r="AG493" i="19"/>
  <c r="AH497" i="19"/>
  <c r="AG497" i="19"/>
  <c r="AH498" i="19"/>
  <c r="AG498" i="19"/>
  <c r="AI498" i="19"/>
  <c r="AG205" i="19"/>
  <c r="AJ205" i="19"/>
  <c r="AH205" i="19"/>
  <c r="AH197" i="19"/>
  <c r="AJ197" i="19"/>
  <c r="AG197" i="19"/>
  <c r="AI189" i="19"/>
  <c r="AJ189" i="19"/>
  <c r="AJ165" i="19"/>
  <c r="AI165" i="19"/>
  <c r="AJ157" i="19"/>
  <c r="AI157" i="19"/>
  <c r="AJ141" i="19"/>
  <c r="AI141" i="19"/>
  <c r="AI243" i="19"/>
  <c r="AJ243" i="19"/>
  <c r="AI239" i="19"/>
  <c r="AJ239" i="19"/>
  <c r="AI235" i="19"/>
  <c r="AJ235" i="19"/>
  <c r="AI231" i="19"/>
  <c r="AJ231" i="19"/>
  <c r="AI227" i="19"/>
  <c r="AJ227" i="19"/>
  <c r="AI223" i="19"/>
  <c r="AJ223" i="19"/>
  <c r="AI219" i="19"/>
  <c r="AJ219" i="19"/>
  <c r="AI215" i="19"/>
  <c r="AJ215" i="19"/>
  <c r="AI214" i="19"/>
  <c r="AJ214" i="19"/>
  <c r="AI184" i="19"/>
  <c r="AJ184" i="19"/>
  <c r="AJ160" i="19"/>
  <c r="AI160" i="19"/>
  <c r="AJ152" i="19"/>
  <c r="AI152" i="19"/>
  <c r="AJ144" i="19"/>
  <c r="AI144" i="19"/>
  <c r="AJ128" i="19"/>
  <c r="AI128" i="19"/>
  <c r="AJ104" i="19"/>
  <c r="AI104" i="19"/>
  <c r="AI64" i="19"/>
  <c r="AJ64" i="19"/>
  <c r="AJ109" i="19"/>
  <c r="AI109" i="19"/>
  <c r="AJ101" i="19"/>
  <c r="AI101" i="19"/>
  <c r="AJ93" i="19"/>
  <c r="AI93" i="19"/>
  <c r="AI84" i="19"/>
  <c r="AJ84" i="19"/>
  <c r="AI211" i="19"/>
  <c r="AJ211" i="19"/>
  <c r="AI207" i="19"/>
  <c r="AJ207" i="19"/>
  <c r="AI202" i="19"/>
  <c r="AJ202" i="19"/>
  <c r="AI198" i="19"/>
  <c r="AJ198" i="19"/>
  <c r="AI195" i="19"/>
  <c r="AJ195" i="19"/>
  <c r="AI194" i="19"/>
  <c r="AG194" i="19"/>
  <c r="AH194" i="19"/>
  <c r="AI190" i="19"/>
  <c r="AJ190" i="19"/>
  <c r="AH190" i="19"/>
  <c r="AG183" i="19"/>
  <c r="AH183" i="19"/>
  <c r="AJ183" i="19"/>
  <c r="AI183" i="19"/>
  <c r="AG179" i="19"/>
  <c r="AH179" i="19"/>
  <c r="AJ179" i="19"/>
  <c r="AI179" i="19"/>
  <c r="AG178" i="19"/>
  <c r="AH178" i="19"/>
  <c r="AJ171" i="19"/>
  <c r="AI171" i="19"/>
  <c r="AH171" i="19"/>
  <c r="AG171" i="19"/>
  <c r="AG170" i="19"/>
  <c r="AH170" i="19"/>
  <c r="AH166" i="19"/>
  <c r="AG166" i="19"/>
  <c r="AJ166" i="19"/>
  <c r="AJ159" i="19"/>
  <c r="AI159" i="19"/>
  <c r="AG159" i="19"/>
  <c r="AH151" i="19"/>
  <c r="AG151" i="19"/>
  <c r="AI151" i="19"/>
  <c r="AJ143" i="19"/>
  <c r="AI143" i="19"/>
  <c r="AH143" i="19"/>
  <c r="AH135" i="19"/>
  <c r="AJ135" i="19"/>
  <c r="AI135" i="19"/>
  <c r="AJ131" i="19"/>
  <c r="AI131" i="19"/>
  <c r="AH131" i="19"/>
  <c r="AJ127" i="19"/>
  <c r="AI127" i="19"/>
  <c r="AH127" i="19"/>
  <c r="AJ126" i="19"/>
  <c r="AI126" i="19"/>
  <c r="AH126" i="19"/>
  <c r="AJ123" i="19"/>
  <c r="AI123" i="19"/>
  <c r="AH123" i="19"/>
  <c r="AJ122" i="19"/>
  <c r="AI122" i="19"/>
  <c r="AH122" i="19"/>
  <c r="AJ119" i="19"/>
  <c r="AI119" i="19"/>
  <c r="AH119" i="19"/>
  <c r="AJ118" i="19"/>
  <c r="AI118" i="19"/>
  <c r="AH118" i="19"/>
  <c r="AJ115" i="19"/>
  <c r="AI115" i="19"/>
  <c r="AH115" i="19"/>
  <c r="AJ114" i="19"/>
  <c r="AI114" i="19"/>
  <c r="AH114" i="19"/>
  <c r="AJ111" i="19"/>
  <c r="AI111" i="19"/>
  <c r="AH111" i="19"/>
  <c r="AJ110" i="19"/>
  <c r="AI110" i="19"/>
  <c r="AH110" i="19"/>
  <c r="AJ107" i="19"/>
  <c r="AI107" i="19"/>
  <c r="AH107" i="19"/>
  <c r="AJ106" i="19"/>
  <c r="AI106" i="19"/>
  <c r="AH106" i="19"/>
  <c r="AJ103" i="19"/>
  <c r="AI103" i="19"/>
  <c r="AH103" i="19"/>
  <c r="AJ102" i="19"/>
  <c r="AI102" i="19"/>
  <c r="AH102" i="19"/>
  <c r="AJ99" i="19"/>
  <c r="AI99" i="19"/>
  <c r="AH99" i="19"/>
  <c r="AJ97" i="19"/>
  <c r="AI97" i="19"/>
  <c r="AJ89" i="19"/>
  <c r="AI89" i="19"/>
  <c r="AI81" i="19"/>
  <c r="AJ81" i="19"/>
  <c r="AI73" i="19"/>
  <c r="AJ73" i="19"/>
  <c r="AI41" i="19"/>
  <c r="AJ41" i="19"/>
  <c r="AG41" i="19"/>
  <c r="AI33" i="19"/>
  <c r="AJ33" i="19"/>
  <c r="AH33" i="19"/>
  <c r="AI25" i="19"/>
  <c r="AJ25" i="19"/>
  <c r="AG25" i="19"/>
  <c r="AI17" i="19"/>
  <c r="AJ17" i="19"/>
  <c r="AG17" i="19"/>
  <c r="AH429" i="19"/>
  <c r="AG429" i="19"/>
  <c r="AH433" i="19"/>
  <c r="AG433" i="19"/>
  <c r="AH437" i="19"/>
  <c r="AG437" i="19"/>
  <c r="AH441" i="19"/>
  <c r="AG441" i="19"/>
  <c r="AH446" i="19"/>
  <c r="AG446" i="19"/>
  <c r="AI446" i="19"/>
  <c r="AH450" i="19"/>
  <c r="AG450" i="19"/>
  <c r="AI450" i="19"/>
  <c r="AH454" i="19"/>
  <c r="AG454" i="19"/>
  <c r="AI454" i="19"/>
  <c r="AH461" i="19"/>
  <c r="AG461" i="19"/>
  <c r="AH462" i="19"/>
  <c r="AG462" i="19"/>
  <c r="AI462" i="19"/>
  <c r="AH469" i="19"/>
  <c r="AG469" i="19"/>
  <c r="AH473" i="19"/>
  <c r="AG473" i="19"/>
  <c r="AH477" i="19"/>
  <c r="AG477" i="19"/>
  <c r="AH481" i="19"/>
  <c r="AG481" i="19"/>
  <c r="AH485" i="19"/>
  <c r="AG485" i="19"/>
  <c r="AH486" i="19"/>
  <c r="AG486" i="19"/>
  <c r="AI486" i="19"/>
  <c r="AH490" i="19"/>
  <c r="AG490" i="19"/>
  <c r="AI490" i="19"/>
  <c r="AH494" i="19"/>
  <c r="AG494" i="19"/>
  <c r="AI494" i="19"/>
  <c r="AI181" i="19"/>
  <c r="AJ181" i="19"/>
  <c r="AI173" i="19"/>
  <c r="AJ173" i="19"/>
  <c r="AJ149" i="19"/>
  <c r="AI149" i="19"/>
  <c r="AI242" i="19"/>
  <c r="AJ242" i="19"/>
  <c r="AI238" i="19"/>
  <c r="AJ238" i="19"/>
  <c r="AI234" i="19"/>
  <c r="AJ234" i="19"/>
  <c r="AI230" i="19"/>
  <c r="AJ230" i="19"/>
  <c r="AI226" i="19"/>
  <c r="AJ226" i="19"/>
  <c r="AI222" i="19"/>
  <c r="AJ222" i="19"/>
  <c r="AI218" i="19"/>
  <c r="AJ218" i="19"/>
  <c r="AH208" i="19"/>
  <c r="AG208" i="19"/>
  <c r="AJ208" i="19"/>
  <c r="AG200" i="19"/>
  <c r="AJ200" i="19"/>
  <c r="AH200" i="19"/>
  <c r="AI192" i="19"/>
  <c r="AJ192" i="19"/>
  <c r="AI176" i="19"/>
  <c r="AJ176" i="19"/>
  <c r="AJ168" i="19"/>
  <c r="AI168" i="19"/>
  <c r="AJ136" i="19"/>
  <c r="AI136" i="19"/>
  <c r="AJ120" i="19"/>
  <c r="AI120" i="19"/>
  <c r="AJ112" i="19"/>
  <c r="AI112" i="19"/>
  <c r="AJ117" i="19"/>
  <c r="AI117" i="19"/>
  <c r="AI77" i="19"/>
  <c r="AJ77" i="19"/>
  <c r="AI68" i="19"/>
  <c r="AJ68" i="19"/>
  <c r="AI63" i="19"/>
  <c r="AJ63" i="19"/>
  <c r="AI38" i="19"/>
  <c r="AJ38" i="19"/>
  <c r="AG38" i="19"/>
  <c r="AI210" i="19"/>
  <c r="AJ210" i="19"/>
  <c r="AI206" i="19"/>
  <c r="AJ206" i="19"/>
  <c r="AI203" i="19"/>
  <c r="AJ203" i="19"/>
  <c r="AI199" i="19"/>
  <c r="AJ199" i="19"/>
  <c r="AG191" i="19"/>
  <c r="AH191" i="19"/>
  <c r="AI191" i="19"/>
  <c r="AI187" i="19"/>
  <c r="AJ187" i="19"/>
  <c r="AH187" i="19"/>
  <c r="AG187" i="19"/>
  <c r="AI186" i="19"/>
  <c r="AH186" i="19"/>
  <c r="AG182" i="19"/>
  <c r="AH182" i="19"/>
  <c r="AJ182" i="19"/>
  <c r="AI175" i="19"/>
  <c r="AJ175" i="19"/>
  <c r="AG175" i="19"/>
  <c r="AH175" i="19"/>
  <c r="AI174" i="19"/>
  <c r="AJ174" i="19"/>
  <c r="AG174" i="19"/>
  <c r="AH167" i="19"/>
  <c r="AG167" i="19"/>
  <c r="AJ167" i="19"/>
  <c r="AI167" i="19"/>
  <c r="AH163" i="19"/>
  <c r="AG163" i="19"/>
  <c r="AJ163" i="19"/>
  <c r="AI163" i="19"/>
  <c r="AH162" i="19"/>
  <c r="AI162" i="19"/>
  <c r="AG162" i="19"/>
  <c r="AJ158" i="19"/>
  <c r="AI158" i="19"/>
  <c r="AG158" i="19"/>
  <c r="AH158" i="19"/>
  <c r="AJ155" i="19"/>
  <c r="AI155" i="19"/>
  <c r="AG155" i="19"/>
  <c r="AG154" i="19"/>
  <c r="AI154" i="19"/>
  <c r="AH154" i="19"/>
  <c r="AH150" i="19"/>
  <c r="AG150" i="19"/>
  <c r="AI150" i="19"/>
  <c r="AJ150" i="19"/>
  <c r="AH147" i="19"/>
  <c r="AG147" i="19"/>
  <c r="AI147" i="19"/>
  <c r="AH146" i="19"/>
  <c r="AI146" i="19"/>
  <c r="AG146" i="19"/>
  <c r="AJ142" i="19"/>
  <c r="AI142" i="19"/>
  <c r="AH142" i="19"/>
  <c r="AG142" i="19"/>
  <c r="AJ139" i="19"/>
  <c r="AI139" i="19"/>
  <c r="AH139" i="19"/>
  <c r="AG138" i="19"/>
  <c r="AH138" i="19"/>
  <c r="AI138" i="19"/>
  <c r="AJ134" i="19"/>
  <c r="AI134" i="19"/>
  <c r="AH134" i="19"/>
  <c r="AJ130" i="19"/>
  <c r="AI130" i="19"/>
  <c r="AH130" i="19"/>
  <c r="AJ430" i="19"/>
  <c r="AJ434" i="19"/>
  <c r="AJ438" i="19"/>
  <c r="AJ442" i="19"/>
  <c r="AJ446" i="19"/>
  <c r="AJ450" i="19"/>
  <c r="AJ454" i="19"/>
  <c r="AJ458" i="19"/>
  <c r="AJ462" i="19"/>
  <c r="AJ466" i="19"/>
  <c r="AJ470" i="19"/>
  <c r="AJ474" i="19"/>
  <c r="AJ478" i="19"/>
  <c r="AJ482" i="19"/>
  <c r="AJ486" i="19"/>
  <c r="AJ490" i="19"/>
  <c r="AJ494" i="19"/>
  <c r="AJ498" i="19"/>
  <c r="AH43" i="19"/>
  <c r="AH47" i="19"/>
  <c r="AH48" i="19"/>
  <c r="AH51" i="19"/>
  <c r="AH55" i="19"/>
  <c r="AH56" i="19"/>
  <c r="AH59" i="19"/>
  <c r="AH63" i="19"/>
  <c r="AH64" i="19"/>
  <c r="AH68" i="19"/>
  <c r="AG73" i="19"/>
  <c r="AG77" i="19"/>
  <c r="AH81" i="19"/>
  <c r="AH84" i="19"/>
  <c r="AH89" i="19"/>
  <c r="AH93" i="19"/>
  <c r="AG97" i="19"/>
  <c r="AG101" i="19"/>
  <c r="AG104" i="19"/>
  <c r="AG109" i="19"/>
  <c r="AG112" i="19"/>
  <c r="AG117" i="19"/>
  <c r="AG120" i="19"/>
  <c r="AG128" i="19"/>
  <c r="AG136" i="19"/>
  <c r="AG141" i="19"/>
  <c r="AG144" i="19"/>
  <c r="AG149" i="19"/>
  <c r="AG152" i="19"/>
  <c r="AG157" i="19"/>
  <c r="AG160" i="19"/>
  <c r="AG165" i="19"/>
  <c r="AG168" i="19"/>
  <c r="AH173" i="19"/>
  <c r="AH176" i="19"/>
  <c r="AH181" i="19"/>
  <c r="AH184" i="19"/>
  <c r="AH189" i="19"/>
  <c r="AH192" i="19"/>
  <c r="AH195" i="19"/>
  <c r="AH198" i="19"/>
  <c r="AH199" i="19"/>
  <c r="AH202" i="19"/>
  <c r="AH203" i="19"/>
  <c r="AH206" i="19"/>
  <c r="AH207" i="19"/>
  <c r="AH210" i="19"/>
  <c r="AH211" i="19"/>
  <c r="AH214" i="19"/>
  <c r="AH215" i="19"/>
  <c r="AH218" i="19"/>
  <c r="AH219" i="19"/>
  <c r="AH222" i="19"/>
  <c r="AH223" i="19"/>
  <c r="AH226" i="19"/>
  <c r="AH227" i="19"/>
  <c r="AH230" i="19"/>
  <c r="AH231" i="19"/>
  <c r="AH234" i="19"/>
  <c r="AH235" i="19"/>
  <c r="AH238" i="19"/>
  <c r="AH239" i="19"/>
  <c r="AH242" i="19"/>
  <c r="AH243" i="19"/>
  <c r="AI433" i="19"/>
  <c r="AI441" i="19"/>
  <c r="AI449" i="19"/>
  <c r="AI457" i="19"/>
  <c r="AI465" i="19"/>
  <c r="AI473" i="19"/>
  <c r="AI481" i="19"/>
  <c r="AI489" i="19"/>
  <c r="AI497" i="19"/>
  <c r="AH17" i="19"/>
  <c r="AH41" i="19"/>
  <c r="AG102" i="19"/>
  <c r="AG106" i="19"/>
  <c r="AG110" i="19"/>
  <c r="AG114" i="19"/>
  <c r="AG118" i="19"/>
  <c r="AG122" i="19"/>
  <c r="AG126" i="19"/>
  <c r="AG130" i="19"/>
  <c r="AG134" i="19"/>
  <c r="AG139" i="19"/>
  <c r="AJ147" i="19"/>
  <c r="AH155" i="19"/>
  <c r="AI166" i="19"/>
  <c r="AH174" i="19"/>
  <c r="AI182" i="19"/>
  <c r="AG190" i="19"/>
  <c r="AI400" i="19"/>
  <c r="AI401" i="19"/>
  <c r="AI404" i="19"/>
  <c r="AI405" i="19"/>
  <c r="AI409" i="19"/>
  <c r="AI410" i="19"/>
  <c r="AI413" i="19"/>
  <c r="AI414" i="19"/>
  <c r="AI417" i="19"/>
  <c r="AI418" i="19"/>
  <c r="AI421" i="19"/>
  <c r="AI422" i="19"/>
  <c r="AI425" i="19"/>
  <c r="AI208" i="19"/>
  <c r="AI200" i="19"/>
  <c r="AJ194" i="19"/>
  <c r="AJ186" i="19"/>
  <c r="AJ178" i="19"/>
  <c r="AJ170" i="19"/>
  <c r="AJ162" i="19"/>
  <c r="AJ154" i="19"/>
  <c r="AJ146" i="19"/>
  <c r="AJ138" i="19"/>
  <c r="AJ191" i="19"/>
  <c r="AI209" i="19"/>
  <c r="AI205" i="19"/>
  <c r="AI201" i="19"/>
  <c r="AI197" i="19"/>
  <c r="AH397" i="19"/>
  <c r="AG397" i="19"/>
  <c r="AI397" i="19"/>
  <c r="AH396" i="19"/>
  <c r="AG396" i="19"/>
  <c r="AI396" i="19"/>
  <c r="AH393" i="19"/>
  <c r="AG393" i="19"/>
  <c r="AI393" i="19"/>
  <c r="AH392" i="19"/>
  <c r="AG392" i="19"/>
  <c r="AI392" i="19"/>
  <c r="AH389" i="19"/>
  <c r="AG389" i="19"/>
  <c r="AI389" i="19"/>
  <c r="AH388" i="19"/>
  <c r="AG388" i="19"/>
  <c r="AI388" i="19"/>
  <c r="AH385" i="19"/>
  <c r="AG385" i="19"/>
  <c r="AI385" i="19"/>
  <c r="AH384" i="19"/>
  <c r="AG384" i="19"/>
  <c r="AI384" i="19"/>
  <c r="AH381" i="19"/>
  <c r="AG381" i="19"/>
  <c r="AI381" i="19"/>
  <c r="AH380" i="19"/>
  <c r="AG380" i="19"/>
  <c r="AI380" i="19"/>
  <c r="AH377" i="19"/>
  <c r="AG377" i="19"/>
  <c r="AI377" i="19"/>
  <c r="AH376" i="19"/>
  <c r="AG376" i="19"/>
  <c r="AI376" i="19"/>
  <c r="AH373" i="19"/>
  <c r="AG373" i="19"/>
  <c r="AI373" i="19"/>
  <c r="AH372" i="19"/>
  <c r="AG372" i="19"/>
  <c r="AI372" i="19"/>
  <c r="AH369" i="19"/>
  <c r="AG369" i="19"/>
  <c r="AI369" i="19"/>
  <c r="AH368" i="19"/>
  <c r="AG368" i="19"/>
  <c r="AI368" i="19"/>
  <c r="AH365" i="19"/>
  <c r="AG365" i="19"/>
  <c r="AI365" i="19"/>
  <c r="AH364" i="19"/>
  <c r="AG364" i="19"/>
  <c r="AI364" i="19"/>
  <c r="AH361" i="19"/>
  <c r="AG361" i="19"/>
  <c r="AI361" i="19"/>
  <c r="AH360" i="19"/>
  <c r="AG360" i="19"/>
  <c r="AI360" i="19"/>
  <c r="AH357" i="19"/>
  <c r="AG357" i="19"/>
  <c r="AI357" i="19"/>
  <c r="AH356" i="19"/>
  <c r="AG356" i="19"/>
  <c r="AI356" i="19"/>
  <c r="AH353" i="19"/>
  <c r="AG353" i="19"/>
  <c r="AI353" i="19"/>
  <c r="AH352" i="19"/>
  <c r="AG352" i="19"/>
  <c r="AI352" i="19"/>
  <c r="AH349" i="19"/>
  <c r="AG349" i="19"/>
  <c r="AI349" i="19"/>
  <c r="AH348" i="19"/>
  <c r="AG348" i="19"/>
  <c r="AI348" i="19"/>
  <c r="AH345" i="19"/>
  <c r="AG345" i="19"/>
  <c r="AI345" i="19"/>
  <c r="AH344" i="19"/>
  <c r="AG344" i="19"/>
  <c r="AI344" i="19"/>
  <c r="AH341" i="19"/>
  <c r="AG341" i="19"/>
  <c r="AI341" i="19"/>
  <c r="AH340" i="19"/>
  <c r="AG340" i="19"/>
  <c r="AI340" i="19"/>
  <c r="AH337" i="19"/>
  <c r="AG337" i="19"/>
  <c r="AI337" i="19"/>
  <c r="AH336" i="19"/>
  <c r="AG336" i="19"/>
  <c r="AI336" i="19"/>
  <c r="AH333" i="19"/>
  <c r="AG333" i="19"/>
  <c r="AI333" i="19"/>
  <c r="AH332" i="19"/>
  <c r="AG332" i="19"/>
  <c r="AI332" i="19"/>
  <c r="AH329" i="19"/>
  <c r="AG329" i="19"/>
  <c r="AI329" i="19"/>
  <c r="AH328" i="19"/>
  <c r="AG328" i="19"/>
  <c r="AI328" i="19"/>
  <c r="AH325" i="19"/>
  <c r="AG325" i="19"/>
  <c r="AI325" i="19"/>
  <c r="AH324" i="19"/>
  <c r="AG324" i="19"/>
  <c r="AI324" i="19"/>
  <c r="AH321" i="19"/>
  <c r="AG321" i="19"/>
  <c r="AI321" i="19"/>
  <c r="AH320" i="19"/>
  <c r="AG320" i="19"/>
  <c r="AI320" i="19"/>
  <c r="AH317" i="19"/>
  <c r="AG317" i="19"/>
  <c r="AI317" i="19"/>
  <c r="AJ316" i="19"/>
  <c r="AI316" i="19"/>
  <c r="AJ313" i="19"/>
  <c r="AI313" i="19"/>
  <c r="AJ312" i="19"/>
  <c r="AI312" i="19"/>
  <c r="AJ309" i="19"/>
  <c r="AI309" i="19"/>
  <c r="AJ308" i="19"/>
  <c r="AI308" i="19"/>
  <c r="AJ305" i="19"/>
  <c r="AI305" i="19"/>
  <c r="AJ304" i="19"/>
  <c r="AI304" i="19"/>
  <c r="AJ301" i="19"/>
  <c r="AI301" i="19"/>
  <c r="AJ300" i="19"/>
  <c r="AI300" i="19"/>
  <c r="AJ297" i="19"/>
  <c r="AI297" i="19"/>
  <c r="AJ296" i="19"/>
  <c r="AI296" i="19"/>
  <c r="AJ293" i="19"/>
  <c r="AI293" i="19"/>
  <c r="AJ292" i="19"/>
  <c r="AI292" i="19"/>
  <c r="AJ289" i="19"/>
  <c r="AI289" i="19"/>
  <c r="AJ288" i="19"/>
  <c r="AI288" i="19"/>
  <c r="AJ285" i="19"/>
  <c r="AI285" i="19"/>
  <c r="AJ284" i="19"/>
  <c r="AI284" i="19"/>
  <c r="AJ281" i="19"/>
  <c r="AI281" i="19"/>
  <c r="AJ280" i="19"/>
  <c r="AI280" i="19"/>
  <c r="AJ277" i="19"/>
  <c r="AI277" i="19"/>
  <c r="AJ276" i="19"/>
  <c r="AI276" i="19"/>
  <c r="AJ273" i="19"/>
  <c r="AI273" i="19"/>
  <c r="AJ272" i="19"/>
  <c r="AI272" i="19"/>
  <c r="AJ269" i="19"/>
  <c r="AI269" i="19"/>
  <c r="AJ268" i="19"/>
  <c r="AI268" i="19"/>
  <c r="AJ265" i="19"/>
  <c r="AI265" i="19"/>
  <c r="AJ264" i="19"/>
  <c r="AI264" i="19"/>
  <c r="AJ261" i="19"/>
  <c r="AI261" i="19"/>
  <c r="AJ260" i="19"/>
  <c r="AI260" i="19"/>
  <c r="AI257" i="19"/>
  <c r="AJ257" i="19"/>
  <c r="AI256" i="19"/>
  <c r="AJ256" i="19"/>
  <c r="AI253" i="19"/>
  <c r="AJ253" i="19"/>
  <c r="AI252" i="19"/>
  <c r="AJ252" i="19"/>
  <c r="AI249" i="19"/>
  <c r="AJ249" i="19"/>
  <c r="AI248" i="19"/>
  <c r="AJ248" i="19"/>
  <c r="AI245" i="19"/>
  <c r="AJ245" i="19"/>
  <c r="AI244" i="19"/>
  <c r="AJ244" i="19"/>
  <c r="AI241" i="19"/>
  <c r="AJ241" i="19"/>
  <c r="AI240" i="19"/>
  <c r="AJ240" i="19"/>
  <c r="AI237" i="19"/>
  <c r="AJ237" i="19"/>
  <c r="AI236" i="19"/>
  <c r="AJ236" i="19"/>
  <c r="AI233" i="19"/>
  <c r="AJ233" i="19"/>
  <c r="AI232" i="19"/>
  <c r="AJ232" i="19"/>
  <c r="AI229" i="19"/>
  <c r="AJ229" i="19"/>
  <c r="AI228" i="19"/>
  <c r="AJ228" i="19"/>
  <c r="AI225" i="19"/>
  <c r="AJ225" i="19"/>
  <c r="AI224" i="19"/>
  <c r="AJ224" i="19"/>
  <c r="AI221" i="19"/>
  <c r="AJ221" i="19"/>
  <c r="AI220" i="19"/>
  <c r="AJ220" i="19"/>
  <c r="AI217" i="19"/>
  <c r="AJ217" i="19"/>
  <c r="AI216" i="19"/>
  <c r="AJ216" i="19"/>
  <c r="AI213" i="19"/>
  <c r="AJ213" i="19"/>
  <c r="AI212" i="19"/>
  <c r="AJ212" i="19"/>
  <c r="AI204" i="19"/>
  <c r="AJ204" i="19"/>
  <c r="AI196" i="19"/>
  <c r="AJ196" i="19"/>
  <c r="AJ201" i="19"/>
  <c r="AJ209" i="19"/>
  <c r="AJ400" i="19"/>
  <c r="AJ401" i="19"/>
  <c r="AJ404" i="19"/>
  <c r="AJ405" i="19"/>
  <c r="AJ409" i="19"/>
  <c r="AJ410" i="19"/>
  <c r="AJ413" i="19"/>
  <c r="AJ414" i="19"/>
  <c r="AJ417" i="19"/>
  <c r="AJ418" i="19"/>
  <c r="AJ421" i="19"/>
  <c r="AJ422" i="19"/>
  <c r="AJ425" i="19"/>
  <c r="AJ426" i="19"/>
  <c r="AG400" i="19"/>
  <c r="AG401" i="19"/>
  <c r="AG404" i="19"/>
  <c r="AG405" i="19"/>
  <c r="AG409" i="19"/>
  <c r="AG410" i="19"/>
  <c r="AG413" i="19"/>
  <c r="AG414" i="19"/>
  <c r="AG417" i="19"/>
  <c r="AG418" i="19"/>
  <c r="AG421" i="19"/>
  <c r="AG422" i="19"/>
  <c r="AG425" i="19"/>
  <c r="AG426" i="19"/>
  <c r="AH2" i="19"/>
  <c r="AG2" i="19"/>
  <c r="Q4" i="17"/>
  <c r="AJ4" i="17" s="1"/>
  <c r="G9" i="5"/>
  <c r="Q3" i="17"/>
  <c r="AJ3" i="17" s="1"/>
  <c r="G8" i="5"/>
  <c r="N3" i="17"/>
  <c r="N4" i="17"/>
  <c r="F5" i="18"/>
  <c r="A5" i="17" s="1"/>
  <c r="I6" i="5"/>
  <c r="K6" i="5"/>
  <c r="M6" i="5"/>
  <c r="O6" i="5"/>
  <c r="Q6" i="5"/>
  <c r="S6" i="5"/>
  <c r="U6" i="5"/>
  <c r="W6" i="5"/>
  <c r="Y6" i="5"/>
  <c r="AA6" i="5"/>
  <c r="AC6" i="5"/>
  <c r="AE6" i="5"/>
  <c r="AG6" i="5"/>
  <c r="AI6" i="5"/>
  <c r="AK6" i="5"/>
  <c r="AM6" i="5"/>
  <c r="AO6" i="5"/>
  <c r="AQ6" i="5"/>
  <c r="AS6" i="5"/>
  <c r="AU6" i="5"/>
  <c r="AW6" i="5"/>
  <c r="AY6" i="5"/>
  <c r="BA6" i="5"/>
  <c r="BC6" i="5"/>
  <c r="BE6" i="5"/>
  <c r="BG6" i="5"/>
  <c r="BI6" i="5"/>
  <c r="BK6" i="5"/>
  <c r="BM6" i="5"/>
  <c r="BO6" i="5"/>
  <c r="BQ6" i="5"/>
  <c r="BS6" i="5"/>
  <c r="BU6" i="5"/>
  <c r="BW6" i="5"/>
  <c r="BY6" i="5"/>
  <c r="CA6" i="5"/>
  <c r="CC6" i="5"/>
  <c r="CE6" i="5"/>
  <c r="J6" i="5"/>
  <c r="L6" i="5"/>
  <c r="N6" i="5"/>
  <c r="P6" i="5"/>
  <c r="R6" i="5"/>
  <c r="T6" i="5"/>
  <c r="V6" i="5"/>
  <c r="X6" i="5"/>
  <c r="Z6" i="5"/>
  <c r="AB6" i="5"/>
  <c r="AD6" i="5"/>
  <c r="AF6" i="5"/>
  <c r="AH6" i="5"/>
  <c r="AJ6" i="5"/>
  <c r="AL6" i="5"/>
  <c r="AN6" i="5"/>
  <c r="AP6" i="5"/>
  <c r="AR6" i="5"/>
  <c r="AT6" i="5"/>
  <c r="AV6" i="5"/>
  <c r="AX6" i="5"/>
  <c r="AZ6" i="5"/>
  <c r="BB6" i="5"/>
  <c r="BD6" i="5"/>
  <c r="BF6" i="5"/>
  <c r="BH6" i="5"/>
  <c r="BJ6" i="5"/>
  <c r="BL6" i="5"/>
  <c r="BN6" i="5"/>
  <c r="BP6" i="5"/>
  <c r="BR6" i="5"/>
  <c r="BT6" i="5"/>
  <c r="BV6" i="5"/>
  <c r="BX6" i="5"/>
  <c r="BZ6" i="5"/>
  <c r="CB6" i="5"/>
  <c r="CD6" i="5"/>
  <c r="H6" i="5"/>
  <c r="A1" i="17"/>
  <c r="A6" i="5" s="1"/>
  <c r="L1" i="17"/>
  <c r="K1" i="17"/>
  <c r="J1" i="17"/>
  <c r="F6" i="5" s="1"/>
  <c r="H1" i="17"/>
  <c r="G1" i="17"/>
  <c r="F1" i="17"/>
  <c r="E1" i="17"/>
  <c r="D1" i="17"/>
  <c r="C1" i="17"/>
  <c r="B1" i="17"/>
  <c r="B6" i="5" s="1"/>
  <c r="B3" i="14"/>
  <c r="C3" i="14"/>
  <c r="D3" i="14"/>
  <c r="B4" i="14"/>
  <c r="C4" i="14"/>
  <c r="D4" i="14"/>
  <c r="B5" i="14"/>
  <c r="C5" i="14"/>
  <c r="D5" i="14"/>
  <c r="B6" i="14"/>
  <c r="C6" i="14"/>
  <c r="D6" i="14"/>
  <c r="B7" i="14"/>
  <c r="C7" i="14"/>
  <c r="D7" i="14"/>
  <c r="B8" i="14"/>
  <c r="C8" i="14"/>
  <c r="D8" i="14"/>
  <c r="B9" i="14"/>
  <c r="C9" i="14"/>
  <c r="D9" i="14"/>
  <c r="B10" i="14"/>
  <c r="C10" i="14"/>
  <c r="D10" i="14"/>
  <c r="B11" i="14"/>
  <c r="C11" i="14"/>
  <c r="D11" i="14"/>
  <c r="B12" i="14"/>
  <c r="C12" i="14"/>
  <c r="D12" i="14"/>
  <c r="B13" i="14"/>
  <c r="C13" i="14"/>
  <c r="D13" i="14"/>
  <c r="B14" i="14"/>
  <c r="C14" i="14"/>
  <c r="D14" i="14"/>
  <c r="B15" i="14"/>
  <c r="C15" i="14"/>
  <c r="D15" i="14"/>
  <c r="B16" i="14"/>
  <c r="C16" i="14"/>
  <c r="D16" i="14"/>
  <c r="B17" i="14"/>
  <c r="C17" i="14"/>
  <c r="D17" i="14"/>
  <c r="B18" i="14"/>
  <c r="C18" i="14"/>
  <c r="D18" i="14"/>
  <c r="B19" i="14"/>
  <c r="C19" i="14"/>
  <c r="D19" i="14"/>
  <c r="B20" i="14"/>
  <c r="C20" i="14"/>
  <c r="D20" i="14"/>
  <c r="B21" i="14"/>
  <c r="C21" i="14"/>
  <c r="D21" i="14"/>
  <c r="B22" i="14"/>
  <c r="C22" i="14"/>
  <c r="D22" i="14"/>
  <c r="B23" i="14"/>
  <c r="C23" i="14"/>
  <c r="D23" i="14"/>
  <c r="B24" i="14"/>
  <c r="C24" i="14"/>
  <c r="D24" i="14"/>
  <c r="B25" i="14"/>
  <c r="C25" i="14"/>
  <c r="D25" i="14"/>
  <c r="B26" i="14"/>
  <c r="C26" i="14"/>
  <c r="D26" i="14"/>
  <c r="B27" i="14"/>
  <c r="C27" i="14"/>
  <c r="D27" i="14"/>
  <c r="B28" i="14"/>
  <c r="C28" i="14"/>
  <c r="D28" i="14"/>
  <c r="B29" i="14"/>
  <c r="C29" i="14"/>
  <c r="D29" i="14"/>
  <c r="B30" i="14"/>
  <c r="C30" i="14"/>
  <c r="D30" i="14"/>
  <c r="B31" i="14"/>
  <c r="C31" i="14"/>
  <c r="D31" i="14"/>
  <c r="B32" i="14"/>
  <c r="C32" i="14"/>
  <c r="D32" i="14"/>
  <c r="B33" i="14"/>
  <c r="C33" i="14"/>
  <c r="D33" i="14"/>
  <c r="B34" i="14"/>
  <c r="C34" i="14"/>
  <c r="D34" i="14"/>
  <c r="B35" i="14"/>
  <c r="C35" i="14"/>
  <c r="D35" i="14"/>
  <c r="B36" i="14"/>
  <c r="C36" i="14"/>
  <c r="D36" i="14"/>
  <c r="B37" i="14"/>
  <c r="C37" i="14"/>
  <c r="D37" i="14"/>
  <c r="B38" i="14"/>
  <c r="C38" i="14"/>
  <c r="D38" i="14"/>
  <c r="B39" i="14"/>
  <c r="C39" i="14"/>
  <c r="D39" i="14"/>
  <c r="B40" i="14"/>
  <c r="C40" i="14"/>
  <c r="D40" i="14"/>
  <c r="B41" i="14"/>
  <c r="C41" i="14"/>
  <c r="D41" i="14"/>
  <c r="B42" i="14"/>
  <c r="C42" i="14"/>
  <c r="D42" i="14"/>
  <c r="B43" i="14"/>
  <c r="C43" i="14"/>
  <c r="D43" i="14"/>
  <c r="B44" i="14"/>
  <c r="C44" i="14"/>
  <c r="D44" i="14"/>
  <c r="B45" i="14"/>
  <c r="C45" i="14"/>
  <c r="D45" i="14"/>
  <c r="B46" i="14"/>
  <c r="C46" i="14"/>
  <c r="D46" i="14"/>
  <c r="B47" i="14"/>
  <c r="C47" i="14"/>
  <c r="D47" i="14"/>
  <c r="B48" i="14"/>
  <c r="C48" i="14"/>
  <c r="D48" i="14"/>
  <c r="B49" i="14"/>
  <c r="C49" i="14"/>
  <c r="D49" i="14"/>
  <c r="B50" i="14"/>
  <c r="C50" i="14"/>
  <c r="D50" i="14"/>
  <c r="D2" i="14"/>
  <c r="C2" i="14"/>
  <c r="B2" i="1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2" i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2" i="3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2" i="14"/>
  <c r="T5" i="22"/>
  <c r="V5" i="22"/>
  <c r="U5" i="22"/>
  <c r="X5" i="22"/>
  <c r="W5" i="22"/>
  <c r="AI12" i="19" l="1"/>
  <c r="AH2" i="17"/>
  <c r="AI2" i="17"/>
  <c r="W2" i="17"/>
  <c r="AG2" i="17"/>
  <c r="AG12" i="19"/>
  <c r="AH12" i="19"/>
  <c r="O3" i="28"/>
  <c r="P1" i="28"/>
  <c r="O6" i="28"/>
  <c r="O8" i="28"/>
  <c r="O10" i="28"/>
  <c r="O12" i="28"/>
  <c r="O14" i="28"/>
  <c r="O16" i="28"/>
  <c r="O18" i="28"/>
  <c r="O20" i="28"/>
  <c r="O22" i="28"/>
  <c r="O24" i="28"/>
  <c r="O26" i="28"/>
  <c r="O28" i="28"/>
  <c r="O30" i="28"/>
  <c r="O32" i="28"/>
  <c r="O34" i="28"/>
  <c r="O36" i="28"/>
  <c r="O38" i="28"/>
  <c r="O40" i="28"/>
  <c r="O42" i="28"/>
  <c r="O44" i="28"/>
  <c r="O46" i="28"/>
  <c r="O48" i="28"/>
  <c r="O50" i="28"/>
  <c r="O52" i="28"/>
  <c r="O54" i="28"/>
  <c r="O56" i="28"/>
  <c r="O58" i="28"/>
  <c r="O60" i="28"/>
  <c r="O62" i="28"/>
  <c r="O64" i="28"/>
  <c r="O66" i="28"/>
  <c r="O68" i="28"/>
  <c r="O70" i="28"/>
  <c r="O72" i="28"/>
  <c r="O74" i="28"/>
  <c r="O76" i="28"/>
  <c r="O78" i="28"/>
  <c r="O80" i="28"/>
  <c r="O82" i="28"/>
  <c r="O84" i="28"/>
  <c r="O86" i="28"/>
  <c r="O88" i="28"/>
  <c r="O90" i="28"/>
  <c r="O92" i="28"/>
  <c r="O94" i="28"/>
  <c r="O96" i="28"/>
  <c r="O98" i="28"/>
  <c r="O100" i="28"/>
  <c r="O102" i="28"/>
  <c r="O104" i="28"/>
  <c r="O106" i="28"/>
  <c r="O108" i="28"/>
  <c r="O110" i="28"/>
  <c r="O112" i="28"/>
  <c r="O114" i="28"/>
  <c r="O116" i="28"/>
  <c r="O118" i="28"/>
  <c r="O120" i="28"/>
  <c r="O122" i="28"/>
  <c r="O124" i="28"/>
  <c r="O126" i="28"/>
  <c r="O128" i="28"/>
  <c r="O130" i="28"/>
  <c r="O132" i="28"/>
  <c r="O134" i="28"/>
  <c r="O136" i="28"/>
  <c r="O138" i="28"/>
  <c r="O140" i="28"/>
  <c r="O142" i="28"/>
  <c r="O144" i="28"/>
  <c r="O146" i="28"/>
  <c r="O148" i="28"/>
  <c r="O150" i="28"/>
  <c r="O152" i="28"/>
  <c r="O154" i="28"/>
  <c r="O156" i="28"/>
  <c r="O158" i="28"/>
  <c r="O160" i="28"/>
  <c r="O162" i="28"/>
  <c r="O164" i="28"/>
  <c r="O166" i="28"/>
  <c r="O168" i="28"/>
  <c r="O170" i="28"/>
  <c r="O172" i="28"/>
  <c r="O174" i="28"/>
  <c r="O176" i="28"/>
  <c r="O178" i="28"/>
  <c r="O180" i="28"/>
  <c r="O182" i="28"/>
  <c r="O184" i="28"/>
  <c r="O186" i="28"/>
  <c r="O188" i="28"/>
  <c r="O190" i="28"/>
  <c r="O192" i="28"/>
  <c r="O194" i="28"/>
  <c r="O196" i="28"/>
  <c r="O198" i="28"/>
  <c r="O200" i="28"/>
  <c r="O202" i="28"/>
  <c r="O204" i="28"/>
  <c r="O206" i="28"/>
  <c r="O208" i="28"/>
  <c r="O210" i="28"/>
  <c r="O212" i="28"/>
  <c r="O214" i="28"/>
  <c r="O216" i="28"/>
  <c r="O218" i="28"/>
  <c r="O220" i="28"/>
  <c r="O222" i="28"/>
  <c r="O224" i="28"/>
  <c r="O226" i="28"/>
  <c r="O228" i="28"/>
  <c r="O230" i="28"/>
  <c r="O232" i="28"/>
  <c r="O234" i="28"/>
  <c r="O236" i="28"/>
  <c r="O238" i="28"/>
  <c r="O240" i="28"/>
  <c r="O242" i="28"/>
  <c r="O244" i="28"/>
  <c r="O246" i="28"/>
  <c r="O248" i="28"/>
  <c r="O250" i="28"/>
  <c r="O252" i="28"/>
  <c r="O254" i="28"/>
  <c r="O256" i="28"/>
  <c r="O258" i="28"/>
  <c r="O260" i="28"/>
  <c r="O262" i="28"/>
  <c r="O264" i="28"/>
  <c r="O266" i="28"/>
  <c r="O268" i="28"/>
  <c r="O270" i="28"/>
  <c r="O272" i="28"/>
  <c r="O274" i="28"/>
  <c r="O276" i="28"/>
  <c r="O278" i="28"/>
  <c r="O280" i="28"/>
  <c r="O282" i="28"/>
  <c r="O284" i="28"/>
  <c r="O286" i="28"/>
  <c r="O288" i="28"/>
  <c r="O290" i="28"/>
  <c r="O292" i="28"/>
  <c r="O294" i="28"/>
  <c r="O296" i="28"/>
  <c r="O298" i="28"/>
  <c r="O300" i="28"/>
  <c r="O302" i="28"/>
  <c r="O304" i="28"/>
  <c r="O306" i="28"/>
  <c r="O308" i="28"/>
  <c r="O310" i="28"/>
  <c r="O312" i="28"/>
  <c r="O314" i="28"/>
  <c r="O316" i="28"/>
  <c r="O318" i="28"/>
  <c r="O320" i="28"/>
  <c r="O322" i="28"/>
  <c r="O324" i="28"/>
  <c r="O326" i="28"/>
  <c r="O328" i="28"/>
  <c r="O330" i="28"/>
  <c r="O332" i="28"/>
  <c r="O334" i="28"/>
  <c r="O336" i="28"/>
  <c r="O338" i="28"/>
  <c r="O340" i="28"/>
  <c r="O342" i="28"/>
  <c r="O344" i="28"/>
  <c r="O346" i="28"/>
  <c r="O348" i="28"/>
  <c r="O350" i="28"/>
  <c r="O352" i="28"/>
  <c r="O354" i="28"/>
  <c r="O356" i="28"/>
  <c r="O358" i="28"/>
  <c r="O360" i="28"/>
  <c r="O362" i="28"/>
  <c r="O364" i="28"/>
  <c r="O366" i="28"/>
  <c r="O368" i="28"/>
  <c r="O370" i="28"/>
  <c r="O372" i="28"/>
  <c r="O374" i="28"/>
  <c r="O376" i="28"/>
  <c r="O378" i="28"/>
  <c r="O380" i="28"/>
  <c r="O382" i="28"/>
  <c r="O384" i="28"/>
  <c r="O386" i="28"/>
  <c r="O388" i="28"/>
  <c r="O390" i="28"/>
  <c r="O392" i="28"/>
  <c r="O394" i="28"/>
  <c r="O396" i="28"/>
  <c r="O398" i="28"/>
  <c r="O400" i="28"/>
  <c r="O402" i="28"/>
  <c r="O404" i="28"/>
  <c r="O406" i="28"/>
  <c r="O408" i="28"/>
  <c r="O410" i="28"/>
  <c r="O412" i="28"/>
  <c r="O414" i="28"/>
  <c r="O416" i="28"/>
  <c r="O418" i="28"/>
  <c r="O420" i="28"/>
  <c r="O422" i="28"/>
  <c r="O424" i="28"/>
  <c r="O426" i="28"/>
  <c r="O428" i="28"/>
  <c r="O430" i="28"/>
  <c r="O432" i="28"/>
  <c r="O434" i="28"/>
  <c r="O436" i="28"/>
  <c r="O438" i="28"/>
  <c r="O440" i="28"/>
  <c r="O442" i="28"/>
  <c r="O444" i="28"/>
  <c r="O446" i="28"/>
  <c r="O448" i="28"/>
  <c r="O450" i="28"/>
  <c r="O452" i="28"/>
  <c r="O454" i="28"/>
  <c r="O456" i="28"/>
  <c r="O458" i="28"/>
  <c r="O460" i="28"/>
  <c r="O462" i="28"/>
  <c r="O464" i="28"/>
  <c r="O466" i="28"/>
  <c r="O468" i="28"/>
  <c r="O470" i="28"/>
  <c r="O472" i="28"/>
  <c r="O474" i="28"/>
  <c r="O476" i="28"/>
  <c r="O478" i="28"/>
  <c r="O480" i="28"/>
  <c r="O482" i="28"/>
  <c r="O484" i="28"/>
  <c r="O486" i="28"/>
  <c r="O488" i="28"/>
  <c r="O490" i="28"/>
  <c r="O492" i="28"/>
  <c r="O494" i="28"/>
  <c r="O496" i="28"/>
  <c r="O498" i="28"/>
  <c r="O500" i="28"/>
  <c r="O2" i="28"/>
  <c r="O4" i="28"/>
  <c r="O5" i="28"/>
  <c r="O7" i="28"/>
  <c r="O9" i="28"/>
  <c r="O11" i="28"/>
  <c r="O13" i="28"/>
  <c r="O15" i="28"/>
  <c r="O17" i="28"/>
  <c r="O19" i="28"/>
  <c r="O21" i="28"/>
  <c r="O23" i="28"/>
  <c r="O25" i="28"/>
  <c r="O27" i="28"/>
  <c r="O29" i="28"/>
  <c r="O31" i="28"/>
  <c r="O33" i="28"/>
  <c r="O35" i="28"/>
  <c r="O37" i="28"/>
  <c r="O39" i="28"/>
  <c r="O41" i="28"/>
  <c r="O43" i="28"/>
  <c r="O45" i="28"/>
  <c r="O47" i="28"/>
  <c r="O49" i="28"/>
  <c r="O51" i="28"/>
  <c r="O53" i="28"/>
  <c r="O55" i="28"/>
  <c r="O57" i="28"/>
  <c r="O59" i="28"/>
  <c r="O61" i="28"/>
  <c r="O63" i="28"/>
  <c r="O65" i="28"/>
  <c r="O67" i="28"/>
  <c r="O69" i="28"/>
  <c r="O71" i="28"/>
  <c r="O73" i="28"/>
  <c r="O75" i="28"/>
  <c r="O77" i="28"/>
  <c r="O79" i="28"/>
  <c r="O81" i="28"/>
  <c r="O83" i="28"/>
  <c r="O85" i="28"/>
  <c r="O87" i="28"/>
  <c r="O89" i="28"/>
  <c r="O91" i="28"/>
  <c r="O93" i="28"/>
  <c r="O95" i="28"/>
  <c r="O97" i="28"/>
  <c r="O99" i="28"/>
  <c r="O101" i="28"/>
  <c r="O103" i="28"/>
  <c r="O105" i="28"/>
  <c r="O107" i="28"/>
  <c r="O109" i="28"/>
  <c r="O111" i="28"/>
  <c r="O113" i="28"/>
  <c r="O115" i="28"/>
  <c r="O117" i="28"/>
  <c r="O119" i="28"/>
  <c r="O121" i="28"/>
  <c r="O123" i="28"/>
  <c r="O125" i="28"/>
  <c r="O127" i="28"/>
  <c r="O129" i="28"/>
  <c r="O131" i="28"/>
  <c r="O133" i="28"/>
  <c r="O135" i="28"/>
  <c r="O137" i="28"/>
  <c r="O139" i="28"/>
  <c r="O141" i="28"/>
  <c r="O143" i="28"/>
  <c r="O145" i="28"/>
  <c r="O147" i="28"/>
  <c r="O149" i="28"/>
  <c r="O151" i="28"/>
  <c r="O153" i="28"/>
  <c r="O155" i="28"/>
  <c r="O157" i="28"/>
  <c r="O159" i="28"/>
  <c r="O161" i="28"/>
  <c r="O163" i="28"/>
  <c r="O165" i="28"/>
  <c r="O167" i="28"/>
  <c r="O169" i="28"/>
  <c r="O171" i="28"/>
  <c r="O173" i="28"/>
  <c r="O175" i="28"/>
  <c r="O177" i="28"/>
  <c r="O179" i="28"/>
  <c r="O181" i="28"/>
  <c r="O183" i="28"/>
  <c r="O185" i="28"/>
  <c r="O187" i="28"/>
  <c r="O189" i="28"/>
  <c r="O191" i="28"/>
  <c r="O193" i="28"/>
  <c r="O195" i="28"/>
  <c r="O197" i="28"/>
  <c r="O199" i="28"/>
  <c r="O201" i="28"/>
  <c r="O203" i="28"/>
  <c r="O205" i="28"/>
  <c r="O207" i="28"/>
  <c r="O209" i="28"/>
  <c r="O211" i="28"/>
  <c r="O213" i="28"/>
  <c r="O215" i="28"/>
  <c r="O217" i="28"/>
  <c r="O219" i="28"/>
  <c r="O221" i="28"/>
  <c r="O223" i="28"/>
  <c r="O225" i="28"/>
  <c r="O227" i="28"/>
  <c r="O229" i="28"/>
  <c r="O231" i="28"/>
  <c r="O233" i="28"/>
  <c r="O235" i="28"/>
  <c r="O237" i="28"/>
  <c r="O239" i="28"/>
  <c r="O241" i="28"/>
  <c r="O243" i="28"/>
  <c r="O245" i="28"/>
  <c r="O247" i="28"/>
  <c r="O249" i="28"/>
  <c r="O251" i="28"/>
  <c r="O253" i="28"/>
  <c r="O255" i="28"/>
  <c r="O257" i="28"/>
  <c r="O259" i="28"/>
  <c r="O261" i="28"/>
  <c r="O263" i="28"/>
  <c r="O265" i="28"/>
  <c r="O267" i="28"/>
  <c r="O269" i="28"/>
  <c r="O271" i="28"/>
  <c r="O273" i="28"/>
  <c r="O275" i="28"/>
  <c r="O277" i="28"/>
  <c r="O279" i="28"/>
  <c r="O281" i="28"/>
  <c r="O283" i="28"/>
  <c r="O285" i="28"/>
  <c r="O287" i="28"/>
  <c r="O289" i="28"/>
  <c r="O291" i="28"/>
  <c r="O293" i="28"/>
  <c r="O295" i="28"/>
  <c r="O297" i="28"/>
  <c r="O299" i="28"/>
  <c r="O301" i="28"/>
  <c r="O303" i="28"/>
  <c r="O305" i="28"/>
  <c r="O307" i="28"/>
  <c r="O309" i="28"/>
  <c r="O311" i="28"/>
  <c r="O313" i="28"/>
  <c r="O315" i="28"/>
  <c r="O317" i="28"/>
  <c r="O319" i="28"/>
  <c r="O321" i="28"/>
  <c r="O323" i="28"/>
  <c r="O325" i="28"/>
  <c r="O327" i="28"/>
  <c r="O329" i="28"/>
  <c r="O331" i="28"/>
  <c r="O333" i="28"/>
  <c r="O335" i="28"/>
  <c r="O337" i="28"/>
  <c r="O339" i="28"/>
  <c r="O341" i="28"/>
  <c r="O343" i="28"/>
  <c r="O345" i="28"/>
  <c r="O347" i="28"/>
  <c r="O349" i="28"/>
  <c r="O351" i="28"/>
  <c r="O353" i="28"/>
  <c r="O355" i="28"/>
  <c r="O357" i="28"/>
  <c r="O359" i="28"/>
  <c r="O361" i="28"/>
  <c r="O363" i="28"/>
  <c r="O365" i="28"/>
  <c r="O367" i="28"/>
  <c r="O369" i="28"/>
  <c r="O371" i="28"/>
  <c r="O373" i="28"/>
  <c r="O375" i="28"/>
  <c r="O377" i="28"/>
  <c r="O379" i="28"/>
  <c r="O381" i="28"/>
  <c r="O383" i="28"/>
  <c r="O385" i="28"/>
  <c r="O387" i="28"/>
  <c r="O389" i="28"/>
  <c r="O391" i="28"/>
  <c r="O393" i="28"/>
  <c r="O395" i="28"/>
  <c r="O397" i="28"/>
  <c r="O399" i="28"/>
  <c r="O401" i="28"/>
  <c r="O403" i="28"/>
  <c r="O405" i="28"/>
  <c r="O407" i="28"/>
  <c r="O409" i="28"/>
  <c r="O411" i="28"/>
  <c r="O413" i="28"/>
  <c r="O415" i="28"/>
  <c r="O417" i="28"/>
  <c r="O419" i="28"/>
  <c r="O421" i="28"/>
  <c r="O423" i="28"/>
  <c r="O425" i="28"/>
  <c r="O427" i="28"/>
  <c r="O429" i="28"/>
  <c r="O431" i="28"/>
  <c r="O433" i="28"/>
  <c r="O435" i="28"/>
  <c r="O437" i="28"/>
  <c r="O439" i="28"/>
  <c r="O441" i="28"/>
  <c r="O443" i="28"/>
  <c r="O445" i="28"/>
  <c r="O447" i="28"/>
  <c r="O449" i="28"/>
  <c r="O451" i="28"/>
  <c r="O453" i="28"/>
  <c r="O455" i="28"/>
  <c r="O457" i="28"/>
  <c r="O459" i="28"/>
  <c r="O461" i="28"/>
  <c r="O463" i="28"/>
  <c r="O465" i="28"/>
  <c r="O467" i="28"/>
  <c r="O469" i="28"/>
  <c r="O471" i="28"/>
  <c r="O473" i="28"/>
  <c r="O475" i="28"/>
  <c r="O477" i="28"/>
  <c r="O479" i="28"/>
  <c r="O481" i="28"/>
  <c r="O483" i="28"/>
  <c r="O485" i="28"/>
  <c r="O487" i="28"/>
  <c r="O489" i="28"/>
  <c r="O491" i="28"/>
  <c r="O493" i="28"/>
  <c r="O495" i="28"/>
  <c r="O497" i="28"/>
  <c r="O499" i="28"/>
  <c r="AJ3" i="19"/>
  <c r="A5" i="27"/>
  <c r="Q5" i="22"/>
  <c r="N6" i="22" s="1"/>
  <c r="P5" i="22"/>
  <c r="R5" i="22"/>
  <c r="AB5" i="22" s="1"/>
  <c r="AG5" i="22" s="1"/>
  <c r="E5" i="27" s="1"/>
  <c r="M5" i="17"/>
  <c r="AB5" i="17" s="1"/>
  <c r="U3" i="17"/>
  <c r="AC3" i="17" s="1"/>
  <c r="C6" i="5"/>
  <c r="AA2" i="17"/>
  <c r="AG18" i="23"/>
  <c r="AI17" i="23"/>
  <c r="S2" i="17"/>
  <c r="C8" i="4"/>
  <c r="U4" i="17"/>
  <c r="AC4" i="17" s="1"/>
  <c r="V4" i="17"/>
  <c r="AD4" i="17" s="1"/>
  <c r="V3" i="17"/>
  <c r="AD3" i="17" s="1"/>
  <c r="C27" i="4"/>
  <c r="AG3" i="19"/>
  <c r="AH3" i="19"/>
  <c r="AI3" i="19"/>
  <c r="AI4" i="19"/>
  <c r="G7" i="5"/>
  <c r="N2" i="17"/>
  <c r="Q2" i="17"/>
  <c r="AJ2" i="17" s="1"/>
  <c r="F6" i="18"/>
  <c r="A6" i="17" s="1"/>
  <c r="AU4" i="5"/>
  <c r="CA4" i="5"/>
  <c r="BW4" i="5"/>
  <c r="BS4" i="5"/>
  <c r="BO4" i="5"/>
  <c r="BK4" i="5"/>
  <c r="BG4" i="5"/>
  <c r="BC4" i="5"/>
  <c r="AY4" i="5"/>
  <c r="AQ4" i="5"/>
  <c r="AM4" i="5"/>
  <c r="AI4" i="5"/>
  <c r="AE4" i="5"/>
  <c r="AA4" i="5"/>
  <c r="W4" i="5"/>
  <c r="S4" i="5"/>
  <c r="L4" i="5"/>
  <c r="O4" i="5"/>
  <c r="J5" i="5"/>
  <c r="K4" i="5"/>
  <c r="L5" i="5"/>
  <c r="M4" i="5"/>
  <c r="P5" i="5"/>
  <c r="Q4" i="5"/>
  <c r="T5" i="5"/>
  <c r="U4" i="5"/>
  <c r="X5" i="5"/>
  <c r="Y4" i="5"/>
  <c r="AB5" i="5"/>
  <c r="AC4" i="5"/>
  <c r="AF5" i="5"/>
  <c r="AG4" i="5"/>
  <c r="AJ5" i="5"/>
  <c r="AK4" i="5"/>
  <c r="AN5" i="5"/>
  <c r="AO4" i="5"/>
  <c r="AR5" i="5"/>
  <c r="AS4" i="5"/>
  <c r="AV5" i="5"/>
  <c r="AW4" i="5"/>
  <c r="AZ5" i="5"/>
  <c r="BA4" i="5"/>
  <c r="BD5" i="5"/>
  <c r="BE4" i="5"/>
  <c r="BH5" i="5"/>
  <c r="BI4" i="5"/>
  <c r="BL5" i="5"/>
  <c r="BM4" i="5"/>
  <c r="BP5" i="5"/>
  <c r="BQ4" i="5"/>
  <c r="BT5" i="5"/>
  <c r="BU4" i="5"/>
  <c r="BX5" i="5"/>
  <c r="BY4" i="5"/>
  <c r="CB5" i="5"/>
  <c r="CC4" i="5"/>
  <c r="N4" i="5"/>
  <c r="R4" i="5"/>
  <c r="V4" i="5"/>
  <c r="Z4" i="5"/>
  <c r="AD4" i="5"/>
  <c r="AH4" i="5"/>
  <c r="AL4" i="5"/>
  <c r="AP4" i="5"/>
  <c r="AT4" i="5"/>
  <c r="AX4" i="5"/>
  <c r="BB4" i="5"/>
  <c r="BF4" i="5"/>
  <c r="BJ4" i="5"/>
  <c r="BN4" i="5"/>
  <c r="BR4" i="5"/>
  <c r="BV4" i="5"/>
  <c r="BZ4" i="5"/>
  <c r="CD4" i="5"/>
  <c r="H5" i="5"/>
  <c r="H4" i="5"/>
  <c r="I4" i="5"/>
  <c r="P4" i="5"/>
  <c r="T4" i="5"/>
  <c r="X4" i="5"/>
  <c r="AB4" i="5"/>
  <c r="AF4" i="5"/>
  <c r="AJ4" i="5"/>
  <c r="AN4" i="5"/>
  <c r="AR4" i="5"/>
  <c r="AV4" i="5"/>
  <c r="AZ4" i="5"/>
  <c r="BD4" i="5"/>
  <c r="BH4" i="5"/>
  <c r="BL4" i="5"/>
  <c r="BP4" i="5"/>
  <c r="BT4" i="5"/>
  <c r="BX4" i="5"/>
  <c r="CB4" i="5"/>
  <c r="J4" i="5"/>
  <c r="N5" i="5"/>
  <c r="R5" i="5"/>
  <c r="V5" i="5"/>
  <c r="Z5" i="5"/>
  <c r="AD5" i="5"/>
  <c r="AH5" i="5"/>
  <c r="AL5" i="5"/>
  <c r="AP5" i="5"/>
  <c r="AT5" i="5"/>
  <c r="AX5" i="5"/>
  <c r="BB5" i="5"/>
  <c r="BF5" i="5"/>
  <c r="BJ5" i="5"/>
  <c r="BN5" i="5"/>
  <c r="BR5" i="5"/>
  <c r="BV5" i="5"/>
  <c r="BZ5" i="5"/>
  <c r="CD5" i="5"/>
  <c r="O5" i="5"/>
  <c r="S5" i="5"/>
  <c r="W5" i="5"/>
  <c r="AA5" i="5"/>
  <c r="AE5" i="5"/>
  <c r="AI5" i="5"/>
  <c r="AM5" i="5"/>
  <c r="AQ5" i="5"/>
  <c r="AU5" i="5"/>
  <c r="AY5" i="5"/>
  <c r="BC5" i="5"/>
  <c r="BG5" i="5"/>
  <c r="BK5" i="5"/>
  <c r="BO5" i="5"/>
  <c r="BS5" i="5"/>
  <c r="BW5" i="5"/>
  <c r="CA5" i="5"/>
  <c r="M5" i="5"/>
  <c r="Q5" i="5"/>
  <c r="U5" i="5"/>
  <c r="Y5" i="5"/>
  <c r="AC5" i="5"/>
  <c r="AG5" i="5"/>
  <c r="AK5" i="5"/>
  <c r="AO5" i="5"/>
  <c r="AS5" i="5"/>
  <c r="AW5" i="5"/>
  <c r="BA5" i="5"/>
  <c r="BE5" i="5"/>
  <c r="BI5" i="5"/>
  <c r="BM5" i="5"/>
  <c r="BQ5" i="5"/>
  <c r="BU5" i="5"/>
  <c r="BY5" i="5"/>
  <c r="CC5" i="5"/>
  <c r="I5" i="5"/>
  <c r="K5" i="5"/>
  <c r="AI5" i="17" l="1"/>
  <c r="AH5" i="17"/>
  <c r="W5" i="17"/>
  <c r="AG5" i="17"/>
  <c r="P2" i="28"/>
  <c r="P4" i="28"/>
  <c r="P6" i="28"/>
  <c r="P8" i="28"/>
  <c r="P10" i="28"/>
  <c r="P12" i="28"/>
  <c r="P14" i="28"/>
  <c r="P16" i="28"/>
  <c r="P18" i="28"/>
  <c r="P20" i="28"/>
  <c r="P22" i="28"/>
  <c r="P24" i="28"/>
  <c r="P26" i="28"/>
  <c r="P28" i="28"/>
  <c r="P30" i="28"/>
  <c r="P32" i="28"/>
  <c r="P34" i="28"/>
  <c r="P36" i="28"/>
  <c r="P38" i="28"/>
  <c r="P40" i="28"/>
  <c r="P42" i="28"/>
  <c r="P44" i="28"/>
  <c r="P46" i="28"/>
  <c r="P48" i="28"/>
  <c r="P50" i="28"/>
  <c r="P52" i="28"/>
  <c r="P54" i="28"/>
  <c r="P56" i="28"/>
  <c r="P58" i="28"/>
  <c r="P60" i="28"/>
  <c r="P62" i="28"/>
  <c r="P64" i="28"/>
  <c r="P66" i="28"/>
  <c r="P68" i="28"/>
  <c r="P70" i="28"/>
  <c r="P72" i="28"/>
  <c r="P74" i="28"/>
  <c r="P76" i="28"/>
  <c r="P78" i="28"/>
  <c r="P80" i="28"/>
  <c r="P82" i="28"/>
  <c r="P84" i="28"/>
  <c r="P86" i="28"/>
  <c r="P88" i="28"/>
  <c r="P90" i="28"/>
  <c r="P92" i="28"/>
  <c r="P94" i="28"/>
  <c r="P96" i="28"/>
  <c r="P98" i="28"/>
  <c r="P100" i="28"/>
  <c r="P102" i="28"/>
  <c r="P104" i="28"/>
  <c r="P106" i="28"/>
  <c r="P108" i="28"/>
  <c r="P110" i="28"/>
  <c r="P112" i="28"/>
  <c r="P114" i="28"/>
  <c r="P116" i="28"/>
  <c r="P118" i="28"/>
  <c r="P120" i="28"/>
  <c r="P122" i="28"/>
  <c r="P124" i="28"/>
  <c r="P126" i="28"/>
  <c r="P128" i="28"/>
  <c r="P130" i="28"/>
  <c r="P132" i="28"/>
  <c r="P134" i="28"/>
  <c r="P136" i="28"/>
  <c r="P138" i="28"/>
  <c r="P140" i="28"/>
  <c r="P142" i="28"/>
  <c r="P144" i="28"/>
  <c r="P146" i="28"/>
  <c r="P148" i="28"/>
  <c r="P150" i="28"/>
  <c r="P152" i="28"/>
  <c r="P154" i="28"/>
  <c r="P156" i="28"/>
  <c r="P158" i="28"/>
  <c r="P160" i="28"/>
  <c r="P162" i="28"/>
  <c r="P164" i="28"/>
  <c r="P166" i="28"/>
  <c r="P168" i="28"/>
  <c r="P170" i="28"/>
  <c r="P172" i="28"/>
  <c r="P174" i="28"/>
  <c r="P176" i="28"/>
  <c r="P178" i="28"/>
  <c r="P180" i="28"/>
  <c r="P182" i="28"/>
  <c r="P184" i="28"/>
  <c r="P186" i="28"/>
  <c r="P188" i="28"/>
  <c r="P190" i="28"/>
  <c r="P192" i="28"/>
  <c r="P194" i="28"/>
  <c r="P196" i="28"/>
  <c r="P198" i="28"/>
  <c r="P200" i="28"/>
  <c r="P202" i="28"/>
  <c r="P204" i="28"/>
  <c r="P206" i="28"/>
  <c r="P208" i="28"/>
  <c r="P210" i="28"/>
  <c r="P212" i="28"/>
  <c r="P214" i="28"/>
  <c r="P216" i="28"/>
  <c r="P218" i="28"/>
  <c r="P220" i="28"/>
  <c r="P222" i="28"/>
  <c r="P224" i="28"/>
  <c r="P226" i="28"/>
  <c r="P228" i="28"/>
  <c r="P230" i="28"/>
  <c r="P232" i="28"/>
  <c r="P234" i="28"/>
  <c r="P236" i="28"/>
  <c r="P238" i="28"/>
  <c r="P240" i="28"/>
  <c r="P242" i="28"/>
  <c r="P244" i="28"/>
  <c r="P246" i="28"/>
  <c r="P248" i="28"/>
  <c r="P250" i="28"/>
  <c r="P252" i="28"/>
  <c r="P254" i="28"/>
  <c r="P256" i="28"/>
  <c r="P258" i="28"/>
  <c r="P260" i="28"/>
  <c r="P262" i="28"/>
  <c r="P264" i="28"/>
  <c r="P266" i="28"/>
  <c r="P268" i="28"/>
  <c r="P270" i="28"/>
  <c r="P272" i="28"/>
  <c r="P274" i="28"/>
  <c r="P276" i="28"/>
  <c r="P278" i="28"/>
  <c r="P280" i="28"/>
  <c r="P282" i="28"/>
  <c r="P284" i="28"/>
  <c r="P286" i="28"/>
  <c r="P288" i="28"/>
  <c r="P290" i="28"/>
  <c r="P292" i="28"/>
  <c r="P294" i="28"/>
  <c r="P296" i="28"/>
  <c r="P298" i="28"/>
  <c r="P301" i="28"/>
  <c r="P303" i="28"/>
  <c r="P305" i="28"/>
  <c r="P307" i="28"/>
  <c r="P309" i="28"/>
  <c r="P311" i="28"/>
  <c r="P313" i="28"/>
  <c r="P315" i="28"/>
  <c r="P317" i="28"/>
  <c r="P319" i="28"/>
  <c r="P321" i="28"/>
  <c r="P323" i="28"/>
  <c r="P325" i="28"/>
  <c r="P327" i="28"/>
  <c r="P329" i="28"/>
  <c r="P331" i="28"/>
  <c r="P333" i="28"/>
  <c r="P335" i="28"/>
  <c r="P337" i="28"/>
  <c r="P339" i="28"/>
  <c r="P341" i="28"/>
  <c r="P343" i="28"/>
  <c r="P345" i="28"/>
  <c r="P347" i="28"/>
  <c r="P349" i="28"/>
  <c r="P351" i="28"/>
  <c r="P353" i="28"/>
  <c r="P355" i="28"/>
  <c r="P357" i="28"/>
  <c r="P359" i="28"/>
  <c r="P361" i="28"/>
  <c r="P363" i="28"/>
  <c r="P365" i="28"/>
  <c r="P367" i="28"/>
  <c r="P369" i="28"/>
  <c r="P371" i="28"/>
  <c r="P373" i="28"/>
  <c r="P375" i="28"/>
  <c r="P377" i="28"/>
  <c r="P379" i="28"/>
  <c r="P381" i="28"/>
  <c r="P383" i="28"/>
  <c r="P385" i="28"/>
  <c r="P387" i="28"/>
  <c r="P389" i="28"/>
  <c r="P391" i="28"/>
  <c r="P393" i="28"/>
  <c r="P395" i="28"/>
  <c r="P397" i="28"/>
  <c r="P399" i="28"/>
  <c r="P401" i="28"/>
  <c r="P403" i="28"/>
  <c r="P405" i="28"/>
  <c r="P407" i="28"/>
  <c r="P409" i="28"/>
  <c r="P411" i="28"/>
  <c r="P300" i="28"/>
  <c r="P414" i="28"/>
  <c r="P416" i="28"/>
  <c r="P418" i="28"/>
  <c r="P420" i="28"/>
  <c r="P422" i="28"/>
  <c r="P424" i="28"/>
  <c r="P426" i="28"/>
  <c r="P428" i="28"/>
  <c r="P430" i="28"/>
  <c r="P432" i="28"/>
  <c r="P434" i="28"/>
  <c r="P436" i="28"/>
  <c r="P438" i="28"/>
  <c r="P440" i="28"/>
  <c r="P442" i="28"/>
  <c r="P444" i="28"/>
  <c r="P446" i="28"/>
  <c r="P448" i="28"/>
  <c r="P450" i="28"/>
  <c r="P452" i="28"/>
  <c r="P454" i="28"/>
  <c r="P456" i="28"/>
  <c r="P458" i="28"/>
  <c r="P460" i="28"/>
  <c r="P462" i="28"/>
  <c r="P464" i="28"/>
  <c r="P466" i="28"/>
  <c r="P468" i="28"/>
  <c r="P470" i="28"/>
  <c r="P472" i="28"/>
  <c r="P474" i="28"/>
  <c r="P476" i="28"/>
  <c r="P478" i="28"/>
  <c r="P480" i="28"/>
  <c r="P482" i="28"/>
  <c r="P484" i="28"/>
  <c r="P486" i="28"/>
  <c r="P488" i="28"/>
  <c r="P490" i="28"/>
  <c r="P492" i="28"/>
  <c r="P494" i="28"/>
  <c r="P496" i="28"/>
  <c r="P498" i="28"/>
  <c r="P500" i="28"/>
  <c r="Q1" i="28"/>
  <c r="P3" i="28"/>
  <c r="P5" i="28"/>
  <c r="P7" i="28"/>
  <c r="P9" i="28"/>
  <c r="P11" i="28"/>
  <c r="P13" i="28"/>
  <c r="P15" i="28"/>
  <c r="P17" i="28"/>
  <c r="P19" i="28"/>
  <c r="P21" i="28"/>
  <c r="P23" i="28"/>
  <c r="P25" i="28"/>
  <c r="P27" i="28"/>
  <c r="P29" i="28"/>
  <c r="P31" i="28"/>
  <c r="P33" i="28"/>
  <c r="P35" i="28"/>
  <c r="P37" i="28"/>
  <c r="P39" i="28"/>
  <c r="P41" i="28"/>
  <c r="P43" i="28"/>
  <c r="P45" i="28"/>
  <c r="P47" i="28"/>
  <c r="P49" i="28"/>
  <c r="P51" i="28"/>
  <c r="P53" i="28"/>
  <c r="P55" i="28"/>
  <c r="P57" i="28"/>
  <c r="P59" i="28"/>
  <c r="P61" i="28"/>
  <c r="P63" i="28"/>
  <c r="P65" i="28"/>
  <c r="P67" i="28"/>
  <c r="P69" i="28"/>
  <c r="P71" i="28"/>
  <c r="P73" i="28"/>
  <c r="P75" i="28"/>
  <c r="P77" i="28"/>
  <c r="P79" i="28"/>
  <c r="P81" i="28"/>
  <c r="P83" i="28"/>
  <c r="P85" i="28"/>
  <c r="P87" i="28"/>
  <c r="P89" i="28"/>
  <c r="P91" i="28"/>
  <c r="P93" i="28"/>
  <c r="P95" i="28"/>
  <c r="P97" i="28"/>
  <c r="P99" i="28"/>
  <c r="P101" i="28"/>
  <c r="P103" i="28"/>
  <c r="P105" i="28"/>
  <c r="P107" i="28"/>
  <c r="P109" i="28"/>
  <c r="P111" i="28"/>
  <c r="P113" i="28"/>
  <c r="P115" i="28"/>
  <c r="P117" i="28"/>
  <c r="P119" i="28"/>
  <c r="P121" i="28"/>
  <c r="P123" i="28"/>
  <c r="P125" i="28"/>
  <c r="P127" i="28"/>
  <c r="P129" i="28"/>
  <c r="P131" i="28"/>
  <c r="P133" i="28"/>
  <c r="P135" i="28"/>
  <c r="P137" i="28"/>
  <c r="P139" i="28"/>
  <c r="P141" i="28"/>
  <c r="P143" i="28"/>
  <c r="P145" i="28"/>
  <c r="P147" i="28"/>
  <c r="P149" i="28"/>
  <c r="P151" i="28"/>
  <c r="P153" i="28"/>
  <c r="P155" i="28"/>
  <c r="P157" i="28"/>
  <c r="P159" i="28"/>
  <c r="P161" i="28"/>
  <c r="P163" i="28"/>
  <c r="P165" i="28"/>
  <c r="P167" i="28"/>
  <c r="P169" i="28"/>
  <c r="P171" i="28"/>
  <c r="P173" i="28"/>
  <c r="P175" i="28"/>
  <c r="P177" i="28"/>
  <c r="P179" i="28"/>
  <c r="P181" i="28"/>
  <c r="P183" i="28"/>
  <c r="P185" i="28"/>
  <c r="P187" i="28"/>
  <c r="P189" i="28"/>
  <c r="P191" i="28"/>
  <c r="P193" i="28"/>
  <c r="P195" i="28"/>
  <c r="P197" i="28"/>
  <c r="P199" i="28"/>
  <c r="P201" i="28"/>
  <c r="P203" i="28"/>
  <c r="P205" i="28"/>
  <c r="P207" i="28"/>
  <c r="P209" i="28"/>
  <c r="P211" i="28"/>
  <c r="P213" i="28"/>
  <c r="P215" i="28"/>
  <c r="P217" i="28"/>
  <c r="P219" i="28"/>
  <c r="P221" i="28"/>
  <c r="P223" i="28"/>
  <c r="P225" i="28"/>
  <c r="P227" i="28"/>
  <c r="P229" i="28"/>
  <c r="P231" i="28"/>
  <c r="P233" i="28"/>
  <c r="P235" i="28"/>
  <c r="P237" i="28"/>
  <c r="P239" i="28"/>
  <c r="P241" i="28"/>
  <c r="P243" i="28"/>
  <c r="P245" i="28"/>
  <c r="P247" i="28"/>
  <c r="P249" i="28"/>
  <c r="P251" i="28"/>
  <c r="P253" i="28"/>
  <c r="P255" i="28"/>
  <c r="P257" i="28"/>
  <c r="P259" i="28"/>
  <c r="P261" i="28"/>
  <c r="P263" i="28"/>
  <c r="P265" i="28"/>
  <c r="P267" i="28"/>
  <c r="P269" i="28"/>
  <c r="P271" i="28"/>
  <c r="P273" i="28"/>
  <c r="P275" i="28"/>
  <c r="P277" i="28"/>
  <c r="P279" i="28"/>
  <c r="P281" i="28"/>
  <c r="P283" i="28"/>
  <c r="P285" i="28"/>
  <c r="P287" i="28"/>
  <c r="P289" i="28"/>
  <c r="P291" i="28"/>
  <c r="P293" i="28"/>
  <c r="P295" i="28"/>
  <c r="P297" i="28"/>
  <c r="P299" i="28"/>
  <c r="P302" i="28"/>
  <c r="P304" i="28"/>
  <c r="P306" i="28"/>
  <c r="P308" i="28"/>
  <c r="P310" i="28"/>
  <c r="P312" i="28"/>
  <c r="P314" i="28"/>
  <c r="P316" i="28"/>
  <c r="P318" i="28"/>
  <c r="P320" i="28"/>
  <c r="P322" i="28"/>
  <c r="P324" i="28"/>
  <c r="P326" i="28"/>
  <c r="P328" i="28"/>
  <c r="P330" i="28"/>
  <c r="P332" i="28"/>
  <c r="P334" i="28"/>
  <c r="P336" i="28"/>
  <c r="P338" i="28"/>
  <c r="P340" i="28"/>
  <c r="P342" i="28"/>
  <c r="P344" i="28"/>
  <c r="P346" i="28"/>
  <c r="P348" i="28"/>
  <c r="P350" i="28"/>
  <c r="P352" i="28"/>
  <c r="P354" i="28"/>
  <c r="P356" i="28"/>
  <c r="P358" i="28"/>
  <c r="P360" i="28"/>
  <c r="P362" i="28"/>
  <c r="P364" i="28"/>
  <c r="P366" i="28"/>
  <c r="P368" i="28"/>
  <c r="P370" i="28"/>
  <c r="P372" i="28"/>
  <c r="P374" i="28"/>
  <c r="P376" i="28"/>
  <c r="P378" i="28"/>
  <c r="P380" i="28"/>
  <c r="P382" i="28"/>
  <c r="P384" i="28"/>
  <c r="P386" i="28"/>
  <c r="P388" i="28"/>
  <c r="P390" i="28"/>
  <c r="P392" i="28"/>
  <c r="P394" i="28"/>
  <c r="P396" i="28"/>
  <c r="P398" i="28"/>
  <c r="P400" i="28"/>
  <c r="P402" i="28"/>
  <c r="P404" i="28"/>
  <c r="P406" i="28"/>
  <c r="P408" i="28"/>
  <c r="P410" i="28"/>
  <c r="P412" i="28"/>
  <c r="P413" i="28"/>
  <c r="P415" i="28"/>
  <c r="P417" i="28"/>
  <c r="P419" i="28"/>
  <c r="P421" i="28"/>
  <c r="P423" i="28"/>
  <c r="P425" i="28"/>
  <c r="P427" i="28"/>
  <c r="P429" i="28"/>
  <c r="P431" i="28"/>
  <c r="P433" i="28"/>
  <c r="P435" i="28"/>
  <c r="P437" i="28"/>
  <c r="P439" i="28"/>
  <c r="P441" i="28"/>
  <c r="P443" i="28"/>
  <c r="P445" i="28"/>
  <c r="P447" i="28"/>
  <c r="P449" i="28"/>
  <c r="P451" i="28"/>
  <c r="P453" i="28"/>
  <c r="P455" i="28"/>
  <c r="P457" i="28"/>
  <c r="P459" i="28"/>
  <c r="P461" i="28"/>
  <c r="P463" i="28"/>
  <c r="P465" i="28"/>
  <c r="P467" i="28"/>
  <c r="P469" i="28"/>
  <c r="P471" i="28"/>
  <c r="P473" i="28"/>
  <c r="P475" i="28"/>
  <c r="P477" i="28"/>
  <c r="P479" i="28"/>
  <c r="P481" i="28"/>
  <c r="P483" i="28"/>
  <c r="P485" i="28"/>
  <c r="P487" i="28"/>
  <c r="P489" i="28"/>
  <c r="P491" i="28"/>
  <c r="P493" i="28"/>
  <c r="P495" i="28"/>
  <c r="P497" i="28"/>
  <c r="P499" i="28"/>
  <c r="Y5" i="22"/>
  <c r="AD5" i="22" s="1"/>
  <c r="F5" i="27" s="1"/>
  <c r="AA5" i="22"/>
  <c r="AF5" i="22" s="1"/>
  <c r="B5" i="27" s="1"/>
  <c r="AC5" i="22"/>
  <c r="AH5" i="22" s="1"/>
  <c r="C5" i="27" s="1"/>
  <c r="S6" i="22"/>
  <c r="O6" i="22"/>
  <c r="Z5" i="22"/>
  <c r="AE5" i="22" s="1"/>
  <c r="D5" i="27" s="1"/>
  <c r="Z5" i="17"/>
  <c r="Q5" i="17"/>
  <c r="AJ5" i="17" s="1"/>
  <c r="G10" i="5"/>
  <c r="X3" i="17"/>
  <c r="Y5" i="17"/>
  <c r="AA5" i="17"/>
  <c r="N5" i="17"/>
  <c r="V5" i="17" s="1"/>
  <c r="AD5" i="17" s="1"/>
  <c r="S5" i="17"/>
  <c r="T5" i="17" s="1"/>
  <c r="M6" i="17"/>
  <c r="AB6" i="17" s="1"/>
  <c r="X4" i="17"/>
  <c r="AG19" i="23"/>
  <c r="AI18" i="23"/>
  <c r="U2" i="17"/>
  <c r="AC2" i="17" s="1"/>
  <c r="V2" i="17"/>
  <c r="AD2" i="17" s="1"/>
  <c r="AG4" i="19"/>
  <c r="AH4" i="19"/>
  <c r="AJ4" i="19"/>
  <c r="E10" i="5"/>
  <c r="F7" i="18"/>
  <c r="A7" i="17" s="1"/>
  <c r="E8" i="5"/>
  <c r="D8" i="5"/>
  <c r="F8" i="5"/>
  <c r="E9" i="5"/>
  <c r="D9" i="5"/>
  <c r="F9" i="5"/>
  <c r="D10" i="5"/>
  <c r="F10" i="5"/>
  <c r="E7" i="5"/>
  <c r="F7" i="5"/>
  <c r="D7" i="5"/>
  <c r="B7" i="5"/>
  <c r="C7" i="5"/>
  <c r="A7" i="5"/>
  <c r="A10" i="5"/>
  <c r="C10" i="5"/>
  <c r="B10" i="5"/>
  <c r="A8" i="5"/>
  <c r="C8" i="5"/>
  <c r="B8" i="5"/>
  <c r="B9" i="5"/>
  <c r="A9" i="5"/>
  <c r="C9" i="5"/>
  <c r="Y2" i="17"/>
  <c r="Z2" i="17"/>
  <c r="T2" i="17"/>
  <c r="X6" i="22"/>
  <c r="T6" i="22"/>
  <c r="V6" i="22"/>
  <c r="W6" i="22"/>
  <c r="U6" i="22"/>
  <c r="AI6" i="17" l="1"/>
  <c r="AH6" i="17"/>
  <c r="W6" i="17"/>
  <c r="AG6" i="17"/>
  <c r="Q3" i="28"/>
  <c r="R1" i="28"/>
  <c r="Q6" i="28"/>
  <c r="Q8" i="28"/>
  <c r="Q10" i="28"/>
  <c r="Q12" i="28"/>
  <c r="Q14" i="28"/>
  <c r="Q16" i="28"/>
  <c r="Q18" i="28"/>
  <c r="Q20" i="28"/>
  <c r="Q22" i="28"/>
  <c r="Q24" i="28"/>
  <c r="Q26" i="28"/>
  <c r="Q28" i="28"/>
  <c r="Q30" i="28"/>
  <c r="Q32" i="28"/>
  <c r="Q34" i="28"/>
  <c r="Q36" i="28"/>
  <c r="Q38" i="28"/>
  <c r="Q40" i="28"/>
  <c r="Q42" i="28"/>
  <c r="Q44" i="28"/>
  <c r="Q46" i="28"/>
  <c r="Q48" i="28"/>
  <c r="Q50" i="28"/>
  <c r="Q52" i="28"/>
  <c r="Q54" i="28"/>
  <c r="Q56" i="28"/>
  <c r="Q58" i="28"/>
  <c r="Q60" i="28"/>
  <c r="Q62" i="28"/>
  <c r="Q64" i="28"/>
  <c r="Q66" i="28"/>
  <c r="Q68" i="28"/>
  <c r="Q70" i="28"/>
  <c r="Q72" i="28"/>
  <c r="Q74" i="28"/>
  <c r="Q76" i="28"/>
  <c r="Q78" i="28"/>
  <c r="Q80" i="28"/>
  <c r="Q82" i="28"/>
  <c r="Q84" i="28"/>
  <c r="Q86" i="28"/>
  <c r="Q88" i="28"/>
  <c r="Q90" i="28"/>
  <c r="Q92" i="28"/>
  <c r="Q94" i="28"/>
  <c r="Q96" i="28"/>
  <c r="Q98" i="28"/>
  <c r="Q100" i="28"/>
  <c r="Q102" i="28"/>
  <c r="Q104" i="28"/>
  <c r="Q106" i="28"/>
  <c r="Q108" i="28"/>
  <c r="Q110" i="28"/>
  <c r="Q112" i="28"/>
  <c r="Q114" i="28"/>
  <c r="Q116" i="28"/>
  <c r="Q118" i="28"/>
  <c r="Q120" i="28"/>
  <c r="Q122" i="28"/>
  <c r="Q124" i="28"/>
  <c r="Q126" i="28"/>
  <c r="Q128" i="28"/>
  <c r="Q130" i="28"/>
  <c r="Q132" i="28"/>
  <c r="Q134" i="28"/>
  <c r="Q136" i="28"/>
  <c r="Q138" i="28"/>
  <c r="Q140" i="28"/>
  <c r="Q142" i="28"/>
  <c r="Q144" i="28"/>
  <c r="Q146" i="28"/>
  <c r="Q148" i="28"/>
  <c r="Q150" i="28"/>
  <c r="Q152" i="28"/>
  <c r="Q154" i="28"/>
  <c r="Q156" i="28"/>
  <c r="Q158" i="28"/>
  <c r="Q160" i="28"/>
  <c r="Q162" i="28"/>
  <c r="Q164" i="28"/>
  <c r="Q166" i="28"/>
  <c r="Q168" i="28"/>
  <c r="Q170" i="28"/>
  <c r="Q172" i="28"/>
  <c r="Q174" i="28"/>
  <c r="Q176" i="28"/>
  <c r="Q178" i="28"/>
  <c r="Q180" i="28"/>
  <c r="Q182" i="28"/>
  <c r="Q184" i="28"/>
  <c r="Q186" i="28"/>
  <c r="Q188" i="28"/>
  <c r="Q190" i="28"/>
  <c r="Q192" i="28"/>
  <c r="Q194" i="28"/>
  <c r="Q196" i="28"/>
  <c r="Q198" i="28"/>
  <c r="Q200" i="28"/>
  <c r="Q202" i="28"/>
  <c r="Q204" i="28"/>
  <c r="Q206" i="28"/>
  <c r="Q208" i="28"/>
  <c r="Q210" i="28"/>
  <c r="Q212" i="28"/>
  <c r="Q214" i="28"/>
  <c r="Q216" i="28"/>
  <c r="Q218" i="28"/>
  <c r="Q220" i="28"/>
  <c r="Q222" i="28"/>
  <c r="Q224" i="28"/>
  <c r="Q226" i="28"/>
  <c r="Q228" i="28"/>
  <c r="Q230" i="28"/>
  <c r="Q232" i="28"/>
  <c r="Q234" i="28"/>
  <c r="Q236" i="28"/>
  <c r="Q238" i="28"/>
  <c r="Q240" i="28"/>
  <c r="Q242" i="28"/>
  <c r="Q244" i="28"/>
  <c r="Q246" i="28"/>
  <c r="Q248" i="28"/>
  <c r="Q250" i="28"/>
  <c r="Q252" i="28"/>
  <c r="Q254" i="28"/>
  <c r="Q256" i="28"/>
  <c r="Q258" i="28"/>
  <c r="Q260" i="28"/>
  <c r="Q262" i="28"/>
  <c r="Q264" i="28"/>
  <c r="Q266" i="28"/>
  <c r="Q268" i="28"/>
  <c r="Q270" i="28"/>
  <c r="Q272" i="28"/>
  <c r="Q274" i="28"/>
  <c r="Q276" i="28"/>
  <c r="Q278" i="28"/>
  <c r="Q280" i="28"/>
  <c r="Q282" i="28"/>
  <c r="Q284" i="28"/>
  <c r="Q286" i="28"/>
  <c r="Q288" i="28"/>
  <c r="Q290" i="28"/>
  <c r="Q292" i="28"/>
  <c r="Q294" i="28"/>
  <c r="Q296" i="28"/>
  <c r="Q298" i="28"/>
  <c r="Q300" i="28"/>
  <c r="Q302" i="28"/>
  <c r="Q304" i="28"/>
  <c r="Q306" i="28"/>
  <c r="Q308" i="28"/>
  <c r="Q310" i="28"/>
  <c r="Q312" i="28"/>
  <c r="Q314" i="28"/>
  <c r="Q316" i="28"/>
  <c r="Q318" i="28"/>
  <c r="Q320" i="28"/>
  <c r="Q322" i="28"/>
  <c r="Q324" i="28"/>
  <c r="Q326" i="28"/>
  <c r="Q328" i="28"/>
  <c r="Q330" i="28"/>
  <c r="Q332" i="28"/>
  <c r="Q334" i="28"/>
  <c r="Q336" i="28"/>
  <c r="Q338" i="28"/>
  <c r="Q340" i="28"/>
  <c r="Q342" i="28"/>
  <c r="Q344" i="28"/>
  <c r="Q346" i="28"/>
  <c r="Q348" i="28"/>
  <c r="Q350" i="28"/>
  <c r="Q352" i="28"/>
  <c r="Q354" i="28"/>
  <c r="Q356" i="28"/>
  <c r="Q358" i="28"/>
  <c r="Q360" i="28"/>
  <c r="Q362" i="28"/>
  <c r="Q364" i="28"/>
  <c r="Q366" i="28"/>
  <c r="Q368" i="28"/>
  <c r="Q370" i="28"/>
  <c r="Q372" i="28"/>
  <c r="Q374" i="28"/>
  <c r="Q376" i="28"/>
  <c r="Q378" i="28"/>
  <c r="Q380" i="28"/>
  <c r="Q382" i="28"/>
  <c r="Q384" i="28"/>
  <c r="Q386" i="28"/>
  <c r="Q388" i="28"/>
  <c r="Q390" i="28"/>
  <c r="Q392" i="28"/>
  <c r="Q394" i="28"/>
  <c r="Q396" i="28"/>
  <c r="Q398" i="28"/>
  <c r="Q400" i="28"/>
  <c r="Q402" i="28"/>
  <c r="Q404" i="28"/>
  <c r="Q406" i="28"/>
  <c r="Q408" i="28"/>
  <c r="Q410" i="28"/>
  <c r="Q412" i="28"/>
  <c r="Q414" i="28"/>
  <c r="Q416" i="28"/>
  <c r="Q418" i="28"/>
  <c r="Q420" i="28"/>
  <c r="Q422" i="28"/>
  <c r="Q424" i="28"/>
  <c r="Q426" i="28"/>
  <c r="Q428" i="28"/>
  <c r="Q430" i="28"/>
  <c r="Q432" i="28"/>
  <c r="Q434" i="28"/>
  <c r="Q436" i="28"/>
  <c r="Q438" i="28"/>
  <c r="Q440" i="28"/>
  <c r="Q442" i="28"/>
  <c r="Q444" i="28"/>
  <c r="Q446" i="28"/>
  <c r="Q448" i="28"/>
  <c r="Q450" i="28"/>
  <c r="Q452" i="28"/>
  <c r="Q454" i="28"/>
  <c r="Q456" i="28"/>
  <c r="Q458" i="28"/>
  <c r="Q460" i="28"/>
  <c r="Q462" i="28"/>
  <c r="Q464" i="28"/>
  <c r="Q466" i="28"/>
  <c r="Q468" i="28"/>
  <c r="Q470" i="28"/>
  <c r="Q472" i="28"/>
  <c r="Q474" i="28"/>
  <c r="Q476" i="28"/>
  <c r="Q478" i="28"/>
  <c r="Q480" i="28"/>
  <c r="Q482" i="28"/>
  <c r="Q484" i="28"/>
  <c r="Q486" i="28"/>
  <c r="Q488" i="28"/>
  <c r="Q490" i="28"/>
  <c r="Q492" i="28"/>
  <c r="Q494" i="28"/>
  <c r="Q496" i="28"/>
  <c r="Q498" i="28"/>
  <c r="Q500" i="28"/>
  <c r="Q2" i="28"/>
  <c r="Q4" i="28"/>
  <c r="Q5" i="28"/>
  <c r="Q7" i="28"/>
  <c r="Q9" i="28"/>
  <c r="Q11" i="28"/>
  <c r="Q13" i="28"/>
  <c r="Q15" i="28"/>
  <c r="Q17" i="28"/>
  <c r="Q19" i="28"/>
  <c r="Q21" i="28"/>
  <c r="Q23" i="28"/>
  <c r="Q25" i="28"/>
  <c r="Q27" i="28"/>
  <c r="Q29" i="28"/>
  <c r="Q31" i="28"/>
  <c r="Q33" i="28"/>
  <c r="Q35" i="28"/>
  <c r="Q37" i="28"/>
  <c r="Q39" i="28"/>
  <c r="Q41" i="28"/>
  <c r="Q43" i="28"/>
  <c r="Q45" i="28"/>
  <c r="Q47" i="28"/>
  <c r="Q49" i="28"/>
  <c r="Q51" i="28"/>
  <c r="Q53" i="28"/>
  <c r="Q55" i="28"/>
  <c r="Q57" i="28"/>
  <c r="Q59" i="28"/>
  <c r="Q61" i="28"/>
  <c r="Q63" i="28"/>
  <c r="Q65" i="28"/>
  <c r="Q67" i="28"/>
  <c r="Q69" i="28"/>
  <c r="Q71" i="28"/>
  <c r="Q73" i="28"/>
  <c r="Q75" i="28"/>
  <c r="Q77" i="28"/>
  <c r="Q79" i="28"/>
  <c r="Q81" i="28"/>
  <c r="Q83" i="28"/>
  <c r="Q85" i="28"/>
  <c r="Q87" i="28"/>
  <c r="Q89" i="28"/>
  <c r="Q91" i="28"/>
  <c r="Q93" i="28"/>
  <c r="Q95" i="28"/>
  <c r="Q97" i="28"/>
  <c r="Q99" i="28"/>
  <c r="Q101" i="28"/>
  <c r="Q103" i="28"/>
  <c r="Q105" i="28"/>
  <c r="Q107" i="28"/>
  <c r="Q109" i="28"/>
  <c r="Q111" i="28"/>
  <c r="Q113" i="28"/>
  <c r="Q115" i="28"/>
  <c r="Q117" i="28"/>
  <c r="Q119" i="28"/>
  <c r="Q121" i="28"/>
  <c r="Q123" i="28"/>
  <c r="Q125" i="28"/>
  <c r="Q127" i="28"/>
  <c r="Q129" i="28"/>
  <c r="Q131" i="28"/>
  <c r="Q133" i="28"/>
  <c r="Q135" i="28"/>
  <c r="Q137" i="28"/>
  <c r="Q139" i="28"/>
  <c r="Q141" i="28"/>
  <c r="Q143" i="28"/>
  <c r="Q145" i="28"/>
  <c r="Q147" i="28"/>
  <c r="Q149" i="28"/>
  <c r="Q151" i="28"/>
  <c r="Q153" i="28"/>
  <c r="Q155" i="28"/>
  <c r="Q157" i="28"/>
  <c r="Q159" i="28"/>
  <c r="Q161" i="28"/>
  <c r="Q163" i="28"/>
  <c r="Q165" i="28"/>
  <c r="Q167" i="28"/>
  <c r="Q169" i="28"/>
  <c r="Q171" i="28"/>
  <c r="Q173" i="28"/>
  <c r="Q175" i="28"/>
  <c r="Q177" i="28"/>
  <c r="Q179" i="28"/>
  <c r="Q181" i="28"/>
  <c r="Q183" i="28"/>
  <c r="Q185" i="28"/>
  <c r="Q187" i="28"/>
  <c r="Q189" i="28"/>
  <c r="Q191" i="28"/>
  <c r="Q193" i="28"/>
  <c r="Q195" i="28"/>
  <c r="Q197" i="28"/>
  <c r="Q199" i="28"/>
  <c r="Q201" i="28"/>
  <c r="Q203" i="28"/>
  <c r="Q205" i="28"/>
  <c r="Q207" i="28"/>
  <c r="Q209" i="28"/>
  <c r="Q211" i="28"/>
  <c r="Q213" i="28"/>
  <c r="Q215" i="28"/>
  <c r="Q217" i="28"/>
  <c r="Q219" i="28"/>
  <c r="Q221" i="28"/>
  <c r="Q223" i="28"/>
  <c r="Q225" i="28"/>
  <c r="Q227" i="28"/>
  <c r="Q229" i="28"/>
  <c r="Q231" i="28"/>
  <c r="Q233" i="28"/>
  <c r="Q235" i="28"/>
  <c r="Q237" i="28"/>
  <c r="Q239" i="28"/>
  <c r="Q241" i="28"/>
  <c r="Q243" i="28"/>
  <c r="Q245" i="28"/>
  <c r="Q247" i="28"/>
  <c r="Q249" i="28"/>
  <c r="Q251" i="28"/>
  <c r="Q253" i="28"/>
  <c r="Q255" i="28"/>
  <c r="Q257" i="28"/>
  <c r="Q259" i="28"/>
  <c r="Q261" i="28"/>
  <c r="Q263" i="28"/>
  <c r="Q265" i="28"/>
  <c r="Q267" i="28"/>
  <c r="Q269" i="28"/>
  <c r="Q271" i="28"/>
  <c r="Q273" i="28"/>
  <c r="Q275" i="28"/>
  <c r="Q277" i="28"/>
  <c r="Q279" i="28"/>
  <c r="Q281" i="28"/>
  <c r="Q283" i="28"/>
  <c r="Q285" i="28"/>
  <c r="Q287" i="28"/>
  <c r="Q289" i="28"/>
  <c r="Q291" i="28"/>
  <c r="Q293" i="28"/>
  <c r="Q295" i="28"/>
  <c r="Q297" i="28"/>
  <c r="Q299" i="28"/>
  <c r="Q301" i="28"/>
  <c r="Q303" i="28"/>
  <c r="Q305" i="28"/>
  <c r="Q307" i="28"/>
  <c r="Q309" i="28"/>
  <c r="Q311" i="28"/>
  <c r="Q313" i="28"/>
  <c r="Q315" i="28"/>
  <c r="Q317" i="28"/>
  <c r="Q319" i="28"/>
  <c r="Q321" i="28"/>
  <c r="Q323" i="28"/>
  <c r="Q325" i="28"/>
  <c r="Q327" i="28"/>
  <c r="Q329" i="28"/>
  <c r="Q331" i="28"/>
  <c r="Q333" i="28"/>
  <c r="Q335" i="28"/>
  <c r="Q337" i="28"/>
  <c r="Q339" i="28"/>
  <c r="Q341" i="28"/>
  <c r="Q343" i="28"/>
  <c r="Q345" i="28"/>
  <c r="Q347" i="28"/>
  <c r="Q349" i="28"/>
  <c r="Q351" i="28"/>
  <c r="Q353" i="28"/>
  <c r="Q355" i="28"/>
  <c r="Q357" i="28"/>
  <c r="Q359" i="28"/>
  <c r="Q361" i="28"/>
  <c r="Q363" i="28"/>
  <c r="Q365" i="28"/>
  <c r="Q367" i="28"/>
  <c r="Q369" i="28"/>
  <c r="Q371" i="28"/>
  <c r="Q373" i="28"/>
  <c r="Q375" i="28"/>
  <c r="Q377" i="28"/>
  <c r="Q379" i="28"/>
  <c r="Q381" i="28"/>
  <c r="Q383" i="28"/>
  <c r="Q385" i="28"/>
  <c r="Q387" i="28"/>
  <c r="Q389" i="28"/>
  <c r="Q391" i="28"/>
  <c r="Q393" i="28"/>
  <c r="Q395" i="28"/>
  <c r="Q397" i="28"/>
  <c r="Q399" i="28"/>
  <c r="Q401" i="28"/>
  <c r="Q403" i="28"/>
  <c r="Q405" i="28"/>
  <c r="Q407" i="28"/>
  <c r="Q409" i="28"/>
  <c r="Q411" i="28"/>
  <c r="Q413" i="28"/>
  <c r="Q415" i="28"/>
  <c r="Q417" i="28"/>
  <c r="Q419" i="28"/>
  <c r="Q421" i="28"/>
  <c r="Q423" i="28"/>
  <c r="Q425" i="28"/>
  <c r="Q427" i="28"/>
  <c r="Q429" i="28"/>
  <c r="Q431" i="28"/>
  <c r="Q433" i="28"/>
  <c r="Q435" i="28"/>
  <c r="Q437" i="28"/>
  <c r="Q439" i="28"/>
  <c r="Q441" i="28"/>
  <c r="Q443" i="28"/>
  <c r="Q445" i="28"/>
  <c r="Q447" i="28"/>
  <c r="Q449" i="28"/>
  <c r="Q451" i="28"/>
  <c r="Q453" i="28"/>
  <c r="Q455" i="28"/>
  <c r="Q457" i="28"/>
  <c r="Q459" i="28"/>
  <c r="Q461" i="28"/>
  <c r="Q463" i="28"/>
  <c r="Q465" i="28"/>
  <c r="Q467" i="28"/>
  <c r="Q469" i="28"/>
  <c r="Q471" i="28"/>
  <c r="Q473" i="28"/>
  <c r="Q475" i="28"/>
  <c r="Q477" i="28"/>
  <c r="Q479" i="28"/>
  <c r="Q481" i="28"/>
  <c r="Q483" i="28"/>
  <c r="Q485" i="28"/>
  <c r="Q487" i="28"/>
  <c r="Q489" i="28"/>
  <c r="Q491" i="28"/>
  <c r="Q493" i="28"/>
  <c r="Q495" i="28"/>
  <c r="Q497" i="28"/>
  <c r="Q499" i="28"/>
  <c r="A6" i="27"/>
  <c r="Q6" i="22"/>
  <c r="N7" i="22" s="1"/>
  <c r="R6" i="22"/>
  <c r="AB6" i="22" s="1"/>
  <c r="AG6" i="22" s="1"/>
  <c r="E6" i="27" s="1"/>
  <c r="P6" i="22"/>
  <c r="U5" i="17"/>
  <c r="AC5" i="17" s="1"/>
  <c r="G11" i="5"/>
  <c r="S6" i="17"/>
  <c r="T6" i="17" s="1"/>
  <c r="N6" i="17"/>
  <c r="X6" i="17" s="1"/>
  <c r="Q6" i="17"/>
  <c r="AJ6" i="17" s="1"/>
  <c r="Z6" i="17"/>
  <c r="Y6" i="17"/>
  <c r="M7" i="17"/>
  <c r="AB7" i="17" s="1"/>
  <c r="AA6" i="17"/>
  <c r="X2" i="17"/>
  <c r="AG20" i="23"/>
  <c r="AI19" i="23"/>
  <c r="AG5" i="19"/>
  <c r="AH5" i="19"/>
  <c r="AJ5" i="19"/>
  <c r="AI5" i="19"/>
  <c r="C11" i="5"/>
  <c r="D11" i="5"/>
  <c r="B11" i="5"/>
  <c r="E11" i="5"/>
  <c r="A11" i="5"/>
  <c r="F11" i="5"/>
  <c r="F8" i="18"/>
  <c r="A8" i="17" s="1"/>
  <c r="H8" i="5"/>
  <c r="J8" i="5"/>
  <c r="L8" i="5"/>
  <c r="N8" i="5"/>
  <c r="P8" i="5"/>
  <c r="R8" i="5"/>
  <c r="T8" i="5"/>
  <c r="V8" i="5"/>
  <c r="X8" i="5"/>
  <c r="Z8" i="5"/>
  <c r="AB8" i="5"/>
  <c r="AD8" i="5"/>
  <c r="AF8" i="5"/>
  <c r="AH8" i="5"/>
  <c r="AJ8" i="5"/>
  <c r="AL8" i="5"/>
  <c r="AN8" i="5"/>
  <c r="AP8" i="5"/>
  <c r="AR8" i="5"/>
  <c r="AT8" i="5"/>
  <c r="AV8" i="5"/>
  <c r="AX8" i="5"/>
  <c r="AZ8" i="5"/>
  <c r="BB8" i="5"/>
  <c r="BD8" i="5"/>
  <c r="BF8" i="5"/>
  <c r="BH8" i="5"/>
  <c r="BJ8" i="5"/>
  <c r="BL8" i="5"/>
  <c r="BN8" i="5"/>
  <c r="BP8" i="5"/>
  <c r="BR8" i="5"/>
  <c r="BT8" i="5"/>
  <c r="BV8" i="5"/>
  <c r="BX8" i="5"/>
  <c r="BZ8" i="5"/>
  <c r="CB8" i="5"/>
  <c r="CD8" i="5"/>
  <c r="I8" i="5"/>
  <c r="K8" i="5"/>
  <c r="M8" i="5"/>
  <c r="O8" i="5"/>
  <c r="Q8" i="5"/>
  <c r="S8" i="5"/>
  <c r="U8" i="5"/>
  <c r="W8" i="5"/>
  <c r="Y8" i="5"/>
  <c r="AA8" i="5"/>
  <c r="AC8" i="5"/>
  <c r="AE8" i="5"/>
  <c r="AG8" i="5"/>
  <c r="AI8" i="5"/>
  <c r="AK8" i="5"/>
  <c r="AM8" i="5"/>
  <c r="AO8" i="5"/>
  <c r="AQ8" i="5"/>
  <c r="AS8" i="5"/>
  <c r="AU8" i="5"/>
  <c r="AW8" i="5"/>
  <c r="AY8" i="5"/>
  <c r="BA8" i="5"/>
  <c r="BC8" i="5"/>
  <c r="BE8" i="5"/>
  <c r="BG8" i="5"/>
  <c r="BI8" i="5"/>
  <c r="BK8" i="5"/>
  <c r="BM8" i="5"/>
  <c r="BO8" i="5"/>
  <c r="BQ8" i="5"/>
  <c r="BS8" i="5"/>
  <c r="BU8" i="5"/>
  <c r="BW8" i="5"/>
  <c r="BY8" i="5"/>
  <c r="CA8" i="5"/>
  <c r="CC8" i="5"/>
  <c r="H10" i="5"/>
  <c r="J10" i="5"/>
  <c r="L10" i="5"/>
  <c r="N10" i="5"/>
  <c r="P10" i="5"/>
  <c r="R10" i="5"/>
  <c r="T10" i="5"/>
  <c r="V10" i="5"/>
  <c r="X10" i="5"/>
  <c r="Z10" i="5"/>
  <c r="I10" i="5"/>
  <c r="K10" i="5"/>
  <c r="M10" i="5"/>
  <c r="O10" i="5"/>
  <c r="Q10" i="5"/>
  <c r="S10" i="5"/>
  <c r="U10" i="5"/>
  <c r="W10" i="5"/>
  <c r="Y10" i="5"/>
  <c r="AA10" i="5"/>
  <c r="AC10" i="5"/>
  <c r="AE10" i="5"/>
  <c r="AG10" i="5"/>
  <c r="AI10" i="5"/>
  <c r="AK10" i="5"/>
  <c r="AM10" i="5"/>
  <c r="AO10" i="5"/>
  <c r="AQ10" i="5"/>
  <c r="AS10" i="5"/>
  <c r="AU10" i="5"/>
  <c r="AW10" i="5"/>
  <c r="AY10" i="5"/>
  <c r="BA10" i="5"/>
  <c r="BC10" i="5"/>
  <c r="BE10" i="5"/>
  <c r="BG10" i="5"/>
  <c r="BI10" i="5"/>
  <c r="BK10" i="5"/>
  <c r="BM10" i="5"/>
  <c r="BO10" i="5"/>
  <c r="BQ10" i="5"/>
  <c r="BS10" i="5"/>
  <c r="BU10" i="5"/>
  <c r="BW10" i="5"/>
  <c r="BY10" i="5"/>
  <c r="CA10" i="5"/>
  <c r="CC10" i="5"/>
  <c r="AB10" i="5"/>
  <c r="AD10" i="5"/>
  <c r="AF10" i="5"/>
  <c r="AH10" i="5"/>
  <c r="AJ10" i="5"/>
  <c r="AL10" i="5"/>
  <c r="AN10" i="5"/>
  <c r="AP10" i="5"/>
  <c r="AR10" i="5"/>
  <c r="AT10" i="5"/>
  <c r="AV10" i="5"/>
  <c r="AX10" i="5"/>
  <c r="AZ10" i="5"/>
  <c r="BB10" i="5"/>
  <c r="BD10" i="5"/>
  <c r="BF10" i="5"/>
  <c r="BH10" i="5"/>
  <c r="BJ10" i="5"/>
  <c r="BL10" i="5"/>
  <c r="BN10" i="5"/>
  <c r="BP10" i="5"/>
  <c r="BR10" i="5"/>
  <c r="BT10" i="5"/>
  <c r="BV10" i="5"/>
  <c r="BX10" i="5"/>
  <c r="BZ10" i="5"/>
  <c r="CB10" i="5"/>
  <c r="CD10" i="5"/>
  <c r="I9" i="5"/>
  <c r="K9" i="5"/>
  <c r="M9" i="5"/>
  <c r="O9" i="5"/>
  <c r="Q9" i="5"/>
  <c r="S9" i="5"/>
  <c r="U9" i="5"/>
  <c r="W9" i="5"/>
  <c r="Y9" i="5"/>
  <c r="AA9" i="5"/>
  <c r="AC9" i="5"/>
  <c r="AE9" i="5"/>
  <c r="AG9" i="5"/>
  <c r="AI9" i="5"/>
  <c r="AK9" i="5"/>
  <c r="AM9" i="5"/>
  <c r="AO9" i="5"/>
  <c r="AQ9" i="5"/>
  <c r="AS9" i="5"/>
  <c r="AU9" i="5"/>
  <c r="AW9" i="5"/>
  <c r="AY9" i="5"/>
  <c r="BA9" i="5"/>
  <c r="BC9" i="5"/>
  <c r="BE9" i="5"/>
  <c r="BG9" i="5"/>
  <c r="BI9" i="5"/>
  <c r="BK9" i="5"/>
  <c r="BM9" i="5"/>
  <c r="BO9" i="5"/>
  <c r="BQ9" i="5"/>
  <c r="BS9" i="5"/>
  <c r="BU9" i="5"/>
  <c r="BW9" i="5"/>
  <c r="BY9" i="5"/>
  <c r="CA9" i="5"/>
  <c r="CC9" i="5"/>
  <c r="H9" i="5"/>
  <c r="J9" i="5"/>
  <c r="L9" i="5"/>
  <c r="N9" i="5"/>
  <c r="P9" i="5"/>
  <c r="R9" i="5"/>
  <c r="T9" i="5"/>
  <c r="V9" i="5"/>
  <c r="X9" i="5"/>
  <c r="Z9" i="5"/>
  <c r="AB9" i="5"/>
  <c r="AD9" i="5"/>
  <c r="AF9" i="5"/>
  <c r="AH9" i="5"/>
  <c r="AJ9" i="5"/>
  <c r="AL9" i="5"/>
  <c r="AN9" i="5"/>
  <c r="AP9" i="5"/>
  <c r="AR9" i="5"/>
  <c r="AT9" i="5"/>
  <c r="AV9" i="5"/>
  <c r="AX9" i="5"/>
  <c r="AZ9" i="5"/>
  <c r="BB9" i="5"/>
  <c r="BD9" i="5"/>
  <c r="BF9" i="5"/>
  <c r="BH9" i="5"/>
  <c r="BJ9" i="5"/>
  <c r="BL9" i="5"/>
  <c r="BN9" i="5"/>
  <c r="BP9" i="5"/>
  <c r="BR9" i="5"/>
  <c r="BT9" i="5"/>
  <c r="BV9" i="5"/>
  <c r="BX9" i="5"/>
  <c r="BZ9" i="5"/>
  <c r="CB9" i="5"/>
  <c r="CD9" i="5"/>
  <c r="I7" i="5"/>
  <c r="K7" i="5"/>
  <c r="M7" i="5"/>
  <c r="O7" i="5"/>
  <c r="Q7" i="5"/>
  <c r="S7" i="5"/>
  <c r="U7" i="5"/>
  <c r="W7" i="5"/>
  <c r="Y7" i="5"/>
  <c r="AA7" i="5"/>
  <c r="AC7" i="5"/>
  <c r="AE7" i="5"/>
  <c r="AG7" i="5"/>
  <c r="AI7" i="5"/>
  <c r="AK7" i="5"/>
  <c r="AM7" i="5"/>
  <c r="AO7" i="5"/>
  <c r="AQ7" i="5"/>
  <c r="AS7" i="5"/>
  <c r="AU7" i="5"/>
  <c r="AW7" i="5"/>
  <c r="AY7" i="5"/>
  <c r="BA7" i="5"/>
  <c r="BC7" i="5"/>
  <c r="BE7" i="5"/>
  <c r="BG7" i="5"/>
  <c r="BI7" i="5"/>
  <c r="BK7" i="5"/>
  <c r="BM7" i="5"/>
  <c r="BO7" i="5"/>
  <c r="BQ7" i="5"/>
  <c r="BS7" i="5"/>
  <c r="BU7" i="5"/>
  <c r="BW7" i="5"/>
  <c r="BY7" i="5"/>
  <c r="CA7" i="5"/>
  <c r="CC7" i="5"/>
  <c r="J7" i="5"/>
  <c r="L7" i="5"/>
  <c r="N7" i="5"/>
  <c r="P7" i="5"/>
  <c r="R7" i="5"/>
  <c r="T7" i="5"/>
  <c r="V7" i="5"/>
  <c r="X7" i="5"/>
  <c r="Z7" i="5"/>
  <c r="AB7" i="5"/>
  <c r="AD7" i="5"/>
  <c r="AF7" i="5"/>
  <c r="AH7" i="5"/>
  <c r="AJ7" i="5"/>
  <c r="AL7" i="5"/>
  <c r="AN7" i="5"/>
  <c r="AP7" i="5"/>
  <c r="AR7" i="5"/>
  <c r="AT7" i="5"/>
  <c r="AV7" i="5"/>
  <c r="AX7" i="5"/>
  <c r="AZ7" i="5"/>
  <c r="BB7" i="5"/>
  <c r="BD7" i="5"/>
  <c r="BF7" i="5"/>
  <c r="BH7" i="5"/>
  <c r="BJ7" i="5"/>
  <c r="BL7" i="5"/>
  <c r="BN7" i="5"/>
  <c r="BP7" i="5"/>
  <c r="BR7" i="5"/>
  <c r="BT7" i="5"/>
  <c r="BV7" i="5"/>
  <c r="BX7" i="5"/>
  <c r="BZ7" i="5"/>
  <c r="CB7" i="5"/>
  <c r="CD7" i="5"/>
  <c r="H7" i="5"/>
  <c r="U6" i="17" l="1"/>
  <c r="AC6" i="17" s="1"/>
  <c r="AI7" i="17"/>
  <c r="AH7" i="17"/>
  <c r="W7" i="17"/>
  <c r="AG7" i="17"/>
  <c r="AA7" i="17"/>
  <c r="R2" i="28"/>
  <c r="R4" i="28"/>
  <c r="R6" i="28"/>
  <c r="R8" i="28"/>
  <c r="R10" i="28"/>
  <c r="R12" i="28"/>
  <c r="R14" i="28"/>
  <c r="R16" i="28"/>
  <c r="R18" i="28"/>
  <c r="R20" i="28"/>
  <c r="R22" i="28"/>
  <c r="R24" i="28"/>
  <c r="R26" i="28"/>
  <c r="R28" i="28"/>
  <c r="R30" i="28"/>
  <c r="R32" i="28"/>
  <c r="R34" i="28"/>
  <c r="R36" i="28"/>
  <c r="R38" i="28"/>
  <c r="R40" i="28"/>
  <c r="R42" i="28"/>
  <c r="R44" i="28"/>
  <c r="R46" i="28"/>
  <c r="R48" i="28"/>
  <c r="R50" i="28"/>
  <c r="R52" i="28"/>
  <c r="R54" i="28"/>
  <c r="R56" i="28"/>
  <c r="R58" i="28"/>
  <c r="R60" i="28"/>
  <c r="R62" i="28"/>
  <c r="R64" i="28"/>
  <c r="R66" i="28"/>
  <c r="R68" i="28"/>
  <c r="R70" i="28"/>
  <c r="R72" i="28"/>
  <c r="R74" i="28"/>
  <c r="R76" i="28"/>
  <c r="R78" i="28"/>
  <c r="R80" i="28"/>
  <c r="R82" i="28"/>
  <c r="R84" i="28"/>
  <c r="R86" i="28"/>
  <c r="R88" i="28"/>
  <c r="R90" i="28"/>
  <c r="R92" i="28"/>
  <c r="R94" i="28"/>
  <c r="R96" i="28"/>
  <c r="R98" i="28"/>
  <c r="R100" i="28"/>
  <c r="R102" i="28"/>
  <c r="R104" i="28"/>
  <c r="R106" i="28"/>
  <c r="R108" i="28"/>
  <c r="R110" i="28"/>
  <c r="R112" i="28"/>
  <c r="R114" i="28"/>
  <c r="R116" i="28"/>
  <c r="R118" i="28"/>
  <c r="R120" i="28"/>
  <c r="R122" i="28"/>
  <c r="R124" i="28"/>
  <c r="R126" i="28"/>
  <c r="R128" i="28"/>
  <c r="R130" i="28"/>
  <c r="R132" i="28"/>
  <c r="R134" i="28"/>
  <c r="R136" i="28"/>
  <c r="R138" i="28"/>
  <c r="R140" i="28"/>
  <c r="R142" i="28"/>
  <c r="R144" i="28"/>
  <c r="R146" i="28"/>
  <c r="R148" i="28"/>
  <c r="R150" i="28"/>
  <c r="R152" i="28"/>
  <c r="R154" i="28"/>
  <c r="R156" i="28"/>
  <c r="R158" i="28"/>
  <c r="R160" i="28"/>
  <c r="R162" i="28"/>
  <c r="R164" i="28"/>
  <c r="R166" i="28"/>
  <c r="R168" i="28"/>
  <c r="R170" i="28"/>
  <c r="R172" i="28"/>
  <c r="R174" i="28"/>
  <c r="R176" i="28"/>
  <c r="R178" i="28"/>
  <c r="R180" i="28"/>
  <c r="R182" i="28"/>
  <c r="R184" i="28"/>
  <c r="R186" i="28"/>
  <c r="R188" i="28"/>
  <c r="R191" i="28"/>
  <c r="R193" i="28"/>
  <c r="R195" i="28"/>
  <c r="R197" i="28"/>
  <c r="R199" i="28"/>
  <c r="R201" i="28"/>
  <c r="R203" i="28"/>
  <c r="R205" i="28"/>
  <c r="R207" i="28"/>
  <c r="R209" i="28"/>
  <c r="R211" i="28"/>
  <c r="R213" i="28"/>
  <c r="R215" i="28"/>
  <c r="R217" i="28"/>
  <c r="R219" i="28"/>
  <c r="R221" i="28"/>
  <c r="R223" i="28"/>
  <c r="R225" i="28"/>
  <c r="R227" i="28"/>
  <c r="R229" i="28"/>
  <c r="R231" i="28"/>
  <c r="R233" i="28"/>
  <c r="R235" i="28"/>
  <c r="R237" i="28"/>
  <c r="R239" i="28"/>
  <c r="R241" i="28"/>
  <c r="R243" i="28"/>
  <c r="R245" i="28"/>
  <c r="R247" i="28"/>
  <c r="R249" i="28"/>
  <c r="R251" i="28"/>
  <c r="R253" i="28"/>
  <c r="R255" i="28"/>
  <c r="R257" i="28"/>
  <c r="R259" i="28"/>
  <c r="R261" i="28"/>
  <c r="R263" i="28"/>
  <c r="R265" i="28"/>
  <c r="R267" i="28"/>
  <c r="R269" i="28"/>
  <c r="R271" i="28"/>
  <c r="R273" i="28"/>
  <c r="R275" i="28"/>
  <c r="R277" i="28"/>
  <c r="R279" i="28"/>
  <c r="R281" i="28"/>
  <c r="R283" i="28"/>
  <c r="R285" i="28"/>
  <c r="R287" i="28"/>
  <c r="R289" i="28"/>
  <c r="R291" i="28"/>
  <c r="R293" i="28"/>
  <c r="R295" i="28"/>
  <c r="R297" i="28"/>
  <c r="R299" i="28"/>
  <c r="R300" i="28"/>
  <c r="R303" i="28"/>
  <c r="R305" i="28"/>
  <c r="R307" i="28"/>
  <c r="R309" i="28"/>
  <c r="R311" i="28"/>
  <c r="R313" i="28"/>
  <c r="R315" i="28"/>
  <c r="R317" i="28"/>
  <c r="R319" i="28"/>
  <c r="R321" i="28"/>
  <c r="R323" i="28"/>
  <c r="R325" i="28"/>
  <c r="R327" i="28"/>
  <c r="R329" i="28"/>
  <c r="R331" i="28"/>
  <c r="R333" i="28"/>
  <c r="R335" i="28"/>
  <c r="R337" i="28"/>
  <c r="R339" i="28"/>
  <c r="R341" i="28"/>
  <c r="R343" i="28"/>
  <c r="R345" i="28"/>
  <c r="R347" i="28"/>
  <c r="R349" i="28"/>
  <c r="R351" i="28"/>
  <c r="R353" i="28"/>
  <c r="R355" i="28"/>
  <c r="R357" i="28"/>
  <c r="R359" i="28"/>
  <c r="R361" i="28"/>
  <c r="R363" i="28"/>
  <c r="R365" i="28"/>
  <c r="R367" i="28"/>
  <c r="R369" i="28"/>
  <c r="R371" i="28"/>
  <c r="R373" i="28"/>
  <c r="R375" i="28"/>
  <c r="R377" i="28"/>
  <c r="R379" i="28"/>
  <c r="R381" i="28"/>
  <c r="R383" i="28"/>
  <c r="R385" i="28"/>
  <c r="R387" i="28"/>
  <c r="R389" i="28"/>
  <c r="R391" i="28"/>
  <c r="R393" i="28"/>
  <c r="R395" i="28"/>
  <c r="R397" i="28"/>
  <c r="R399" i="28"/>
  <c r="R401" i="28"/>
  <c r="R403" i="28"/>
  <c r="R405" i="28"/>
  <c r="R407" i="28"/>
  <c r="R409" i="28"/>
  <c r="R411" i="28"/>
  <c r="R301" i="28"/>
  <c r="R414" i="28"/>
  <c r="R416" i="28"/>
  <c r="R418" i="28"/>
  <c r="R420" i="28"/>
  <c r="R422" i="28"/>
  <c r="R424" i="28"/>
  <c r="R426" i="28"/>
  <c r="R428" i="28"/>
  <c r="R430" i="28"/>
  <c r="R432" i="28"/>
  <c r="R434" i="28"/>
  <c r="R436" i="28"/>
  <c r="R438" i="28"/>
  <c r="R440" i="28"/>
  <c r="R442" i="28"/>
  <c r="R444" i="28"/>
  <c r="R446" i="28"/>
  <c r="R448" i="28"/>
  <c r="R450" i="28"/>
  <c r="R452" i="28"/>
  <c r="R454" i="28"/>
  <c r="R456" i="28"/>
  <c r="R458" i="28"/>
  <c r="R460" i="28"/>
  <c r="R462" i="28"/>
  <c r="R464" i="28"/>
  <c r="R466" i="28"/>
  <c r="R468" i="28"/>
  <c r="R470" i="28"/>
  <c r="R472" i="28"/>
  <c r="R474" i="28"/>
  <c r="R476" i="28"/>
  <c r="R478" i="28"/>
  <c r="R480" i="28"/>
  <c r="R482" i="28"/>
  <c r="R484" i="28"/>
  <c r="R486" i="28"/>
  <c r="R488" i="28"/>
  <c r="R490" i="28"/>
  <c r="R492" i="28"/>
  <c r="R494" i="28"/>
  <c r="R496" i="28"/>
  <c r="R498" i="28"/>
  <c r="R500" i="28"/>
  <c r="S1" i="28"/>
  <c r="R3" i="28"/>
  <c r="R5" i="28"/>
  <c r="R7" i="28"/>
  <c r="R9" i="28"/>
  <c r="R11" i="28"/>
  <c r="R13" i="28"/>
  <c r="R15" i="28"/>
  <c r="R17" i="28"/>
  <c r="R19" i="28"/>
  <c r="R21" i="28"/>
  <c r="R23" i="28"/>
  <c r="R25" i="28"/>
  <c r="R27" i="28"/>
  <c r="R29" i="28"/>
  <c r="R31" i="28"/>
  <c r="R33" i="28"/>
  <c r="R35" i="28"/>
  <c r="R37" i="28"/>
  <c r="R39" i="28"/>
  <c r="R41" i="28"/>
  <c r="R43" i="28"/>
  <c r="R45" i="28"/>
  <c r="R47" i="28"/>
  <c r="R49" i="28"/>
  <c r="R51" i="28"/>
  <c r="R53" i="28"/>
  <c r="R55" i="28"/>
  <c r="R57" i="28"/>
  <c r="R59" i="28"/>
  <c r="R61" i="28"/>
  <c r="R63" i="28"/>
  <c r="R65" i="28"/>
  <c r="R67" i="28"/>
  <c r="R69" i="28"/>
  <c r="R71" i="28"/>
  <c r="R73" i="28"/>
  <c r="R75" i="28"/>
  <c r="R77" i="28"/>
  <c r="R79" i="28"/>
  <c r="R81" i="28"/>
  <c r="R83" i="28"/>
  <c r="R85" i="28"/>
  <c r="R87" i="28"/>
  <c r="R89" i="28"/>
  <c r="R91" i="28"/>
  <c r="R93" i="28"/>
  <c r="R95" i="28"/>
  <c r="R97" i="28"/>
  <c r="R99" i="28"/>
  <c r="R101" i="28"/>
  <c r="R103" i="28"/>
  <c r="R105" i="28"/>
  <c r="R107" i="28"/>
  <c r="R109" i="28"/>
  <c r="R111" i="28"/>
  <c r="R113" i="28"/>
  <c r="R115" i="28"/>
  <c r="R117" i="28"/>
  <c r="R119" i="28"/>
  <c r="R121" i="28"/>
  <c r="R123" i="28"/>
  <c r="R125" i="28"/>
  <c r="R127" i="28"/>
  <c r="R129" i="28"/>
  <c r="R131" i="28"/>
  <c r="R133" i="28"/>
  <c r="R135" i="28"/>
  <c r="R137" i="28"/>
  <c r="R139" i="28"/>
  <c r="R141" i="28"/>
  <c r="R143" i="28"/>
  <c r="R145" i="28"/>
  <c r="R147" i="28"/>
  <c r="R149" i="28"/>
  <c r="R151" i="28"/>
  <c r="R153" i="28"/>
  <c r="R155" i="28"/>
  <c r="R157" i="28"/>
  <c r="R159" i="28"/>
  <c r="R161" i="28"/>
  <c r="R163" i="28"/>
  <c r="R165" i="28"/>
  <c r="R167" i="28"/>
  <c r="R169" i="28"/>
  <c r="R171" i="28"/>
  <c r="R173" i="28"/>
  <c r="R175" i="28"/>
  <c r="R177" i="28"/>
  <c r="R179" i="28"/>
  <c r="R181" i="28"/>
  <c r="R183" i="28"/>
  <c r="R185" i="28"/>
  <c r="R187" i="28"/>
  <c r="R190" i="28"/>
  <c r="R192" i="28"/>
  <c r="R194" i="28"/>
  <c r="R196" i="28"/>
  <c r="R198" i="28"/>
  <c r="R200" i="28"/>
  <c r="R202" i="28"/>
  <c r="R204" i="28"/>
  <c r="R206" i="28"/>
  <c r="R208" i="28"/>
  <c r="R210" i="28"/>
  <c r="R212" i="28"/>
  <c r="R214" i="28"/>
  <c r="R216" i="28"/>
  <c r="R218" i="28"/>
  <c r="R220" i="28"/>
  <c r="R222" i="28"/>
  <c r="R224" i="28"/>
  <c r="R226" i="28"/>
  <c r="R228" i="28"/>
  <c r="R230" i="28"/>
  <c r="R232" i="28"/>
  <c r="R234" i="28"/>
  <c r="R236" i="28"/>
  <c r="R238" i="28"/>
  <c r="R240" i="28"/>
  <c r="R242" i="28"/>
  <c r="R244" i="28"/>
  <c r="R246" i="28"/>
  <c r="R248" i="28"/>
  <c r="R250" i="28"/>
  <c r="R252" i="28"/>
  <c r="R254" i="28"/>
  <c r="R256" i="28"/>
  <c r="R258" i="28"/>
  <c r="R260" i="28"/>
  <c r="R262" i="28"/>
  <c r="R264" i="28"/>
  <c r="R266" i="28"/>
  <c r="R268" i="28"/>
  <c r="R270" i="28"/>
  <c r="R272" i="28"/>
  <c r="R274" i="28"/>
  <c r="R276" i="28"/>
  <c r="R278" i="28"/>
  <c r="R280" i="28"/>
  <c r="R282" i="28"/>
  <c r="R284" i="28"/>
  <c r="R286" i="28"/>
  <c r="R288" i="28"/>
  <c r="R290" i="28"/>
  <c r="R292" i="28"/>
  <c r="R294" i="28"/>
  <c r="R296" i="28"/>
  <c r="R298" i="28"/>
  <c r="R189" i="28"/>
  <c r="R302" i="28"/>
  <c r="R304" i="28"/>
  <c r="R306" i="28"/>
  <c r="R308" i="28"/>
  <c r="R310" i="28"/>
  <c r="R312" i="28"/>
  <c r="R314" i="28"/>
  <c r="R316" i="28"/>
  <c r="R318" i="28"/>
  <c r="R320" i="28"/>
  <c r="R322" i="28"/>
  <c r="R324" i="28"/>
  <c r="R326" i="28"/>
  <c r="R328" i="28"/>
  <c r="R330" i="28"/>
  <c r="R332" i="28"/>
  <c r="R334" i="28"/>
  <c r="R336" i="28"/>
  <c r="R338" i="28"/>
  <c r="R340" i="28"/>
  <c r="R342" i="28"/>
  <c r="R344" i="28"/>
  <c r="R346" i="28"/>
  <c r="R348" i="28"/>
  <c r="R350" i="28"/>
  <c r="R352" i="28"/>
  <c r="R354" i="28"/>
  <c r="R356" i="28"/>
  <c r="R358" i="28"/>
  <c r="R360" i="28"/>
  <c r="R362" i="28"/>
  <c r="R364" i="28"/>
  <c r="R366" i="28"/>
  <c r="R368" i="28"/>
  <c r="R370" i="28"/>
  <c r="R372" i="28"/>
  <c r="R374" i="28"/>
  <c r="R376" i="28"/>
  <c r="R378" i="28"/>
  <c r="R380" i="28"/>
  <c r="R382" i="28"/>
  <c r="R384" i="28"/>
  <c r="R386" i="28"/>
  <c r="R388" i="28"/>
  <c r="R390" i="28"/>
  <c r="R392" i="28"/>
  <c r="R394" i="28"/>
  <c r="R396" i="28"/>
  <c r="R398" i="28"/>
  <c r="R400" i="28"/>
  <c r="R402" i="28"/>
  <c r="R404" i="28"/>
  <c r="R406" i="28"/>
  <c r="R408" i="28"/>
  <c r="R410" i="28"/>
  <c r="R412" i="28"/>
  <c r="R413" i="28"/>
  <c r="R415" i="28"/>
  <c r="R417" i="28"/>
  <c r="R419" i="28"/>
  <c r="R421" i="28"/>
  <c r="R423" i="28"/>
  <c r="R425" i="28"/>
  <c r="R427" i="28"/>
  <c r="R429" i="28"/>
  <c r="R431" i="28"/>
  <c r="R433" i="28"/>
  <c r="R435" i="28"/>
  <c r="R437" i="28"/>
  <c r="R439" i="28"/>
  <c r="R441" i="28"/>
  <c r="R443" i="28"/>
  <c r="R445" i="28"/>
  <c r="R447" i="28"/>
  <c r="R449" i="28"/>
  <c r="R451" i="28"/>
  <c r="R453" i="28"/>
  <c r="R455" i="28"/>
  <c r="R457" i="28"/>
  <c r="R459" i="28"/>
  <c r="R461" i="28"/>
  <c r="R463" i="28"/>
  <c r="R465" i="28"/>
  <c r="R467" i="28"/>
  <c r="R469" i="28"/>
  <c r="R471" i="28"/>
  <c r="R473" i="28"/>
  <c r="R475" i="28"/>
  <c r="R477" i="28"/>
  <c r="R479" i="28"/>
  <c r="R481" i="28"/>
  <c r="R483" i="28"/>
  <c r="R485" i="28"/>
  <c r="R487" i="28"/>
  <c r="R489" i="28"/>
  <c r="R491" i="28"/>
  <c r="R493" i="28"/>
  <c r="R495" i="28"/>
  <c r="R497" i="28"/>
  <c r="R499" i="28"/>
  <c r="Y6" i="22"/>
  <c r="AD6" i="22" s="1"/>
  <c r="F6" i="27" s="1"/>
  <c r="AA6" i="22"/>
  <c r="AF6" i="22" s="1"/>
  <c r="B6" i="27" s="1"/>
  <c r="AC6" i="22"/>
  <c r="AH6" i="22" s="1"/>
  <c r="C6" i="27" s="1"/>
  <c r="S7" i="22"/>
  <c r="T7" i="22" s="1"/>
  <c r="O7" i="22"/>
  <c r="Z6" i="22"/>
  <c r="AE6" i="22" s="1"/>
  <c r="D6" i="27" s="1"/>
  <c r="V6" i="17"/>
  <c r="AD6" i="17" s="1"/>
  <c r="X5" i="17"/>
  <c r="G12" i="5"/>
  <c r="S7" i="17"/>
  <c r="T7" i="17" s="1"/>
  <c r="Q7" i="17"/>
  <c r="AJ7" i="17" s="1"/>
  <c r="N7" i="17"/>
  <c r="X7" i="17" s="1"/>
  <c r="Z7" i="17"/>
  <c r="Y7" i="17"/>
  <c r="M8" i="17"/>
  <c r="AB8" i="17" s="1"/>
  <c r="AG21" i="23"/>
  <c r="AI20" i="23"/>
  <c r="AG6" i="19"/>
  <c r="AH6" i="19"/>
  <c r="AJ6" i="19"/>
  <c r="AI6" i="19"/>
  <c r="T11" i="5"/>
  <c r="BU11" i="5"/>
  <c r="I11" i="5"/>
  <c r="AZ11" i="5"/>
  <c r="AO11" i="5"/>
  <c r="AJ11" i="5"/>
  <c r="BE11" i="5"/>
  <c r="Y11" i="5"/>
  <c r="BP11" i="5"/>
  <c r="L11" i="5"/>
  <c r="CC11" i="5"/>
  <c r="BM11" i="5"/>
  <c r="AW11" i="5"/>
  <c r="AG11" i="5"/>
  <c r="Q11" i="5"/>
  <c r="BX11" i="5"/>
  <c r="BH11" i="5"/>
  <c r="AR11" i="5"/>
  <c r="AB11" i="5"/>
  <c r="H11" i="5"/>
  <c r="BY11" i="5"/>
  <c r="BQ11" i="5"/>
  <c r="BI11" i="5"/>
  <c r="BA11" i="5"/>
  <c r="AS11" i="5"/>
  <c r="AK11" i="5"/>
  <c r="AC11" i="5"/>
  <c r="U11" i="5"/>
  <c r="M11" i="5"/>
  <c r="CB11" i="5"/>
  <c r="BT11" i="5"/>
  <c r="BL11" i="5"/>
  <c r="BD11" i="5"/>
  <c r="AV11" i="5"/>
  <c r="AN11" i="5"/>
  <c r="AF11" i="5"/>
  <c r="X11" i="5"/>
  <c r="P11" i="5"/>
  <c r="J11" i="5"/>
  <c r="CA11" i="5"/>
  <c r="BW11" i="5"/>
  <c r="BS11" i="5"/>
  <c r="BO11" i="5"/>
  <c r="BK11" i="5"/>
  <c r="BG11" i="5"/>
  <c r="BC11" i="5"/>
  <c r="AY11" i="5"/>
  <c r="AU11" i="5"/>
  <c r="AQ11" i="5"/>
  <c r="AM11" i="5"/>
  <c r="AI11" i="5"/>
  <c r="AE11" i="5"/>
  <c r="AA11" i="5"/>
  <c r="W11" i="5"/>
  <c r="S11" i="5"/>
  <c r="O11" i="5"/>
  <c r="K11" i="5"/>
  <c r="CD11" i="5"/>
  <c r="BZ11" i="5"/>
  <c r="BV11" i="5"/>
  <c r="BR11" i="5"/>
  <c r="BN11" i="5"/>
  <c r="BJ11" i="5"/>
  <c r="BF11" i="5"/>
  <c r="BB11" i="5"/>
  <c r="AX11" i="5"/>
  <c r="AT11" i="5"/>
  <c r="AP11" i="5"/>
  <c r="AL11" i="5"/>
  <c r="AH11" i="5"/>
  <c r="AD11" i="5"/>
  <c r="Z11" i="5"/>
  <c r="V11" i="5"/>
  <c r="R11" i="5"/>
  <c r="N11" i="5"/>
  <c r="E12" i="5"/>
  <c r="F9" i="18"/>
  <c r="A9" i="17" s="1"/>
  <c r="M9" i="17" s="1"/>
  <c r="AB9" i="17" s="1"/>
  <c r="F12" i="5"/>
  <c r="A12" i="5"/>
  <c r="B12" i="5"/>
  <c r="D12" i="5"/>
  <c r="C12" i="5"/>
  <c r="U7" i="17" l="1"/>
  <c r="AC7" i="17" s="1"/>
  <c r="AI8" i="17"/>
  <c r="AH8" i="17"/>
  <c r="AI9" i="17"/>
  <c r="AH9" i="17"/>
  <c r="W8" i="17"/>
  <c r="AG8" i="17"/>
  <c r="W9" i="17"/>
  <c r="AG9" i="17"/>
  <c r="W7" i="22"/>
  <c r="U7" i="22"/>
  <c r="X7" i="22"/>
  <c r="V7" i="22"/>
  <c r="S3" i="28"/>
  <c r="T1" i="28"/>
  <c r="S6" i="28"/>
  <c r="S8" i="28"/>
  <c r="S10" i="28"/>
  <c r="S12" i="28"/>
  <c r="S14" i="28"/>
  <c r="S16" i="28"/>
  <c r="S18" i="28"/>
  <c r="S20" i="28"/>
  <c r="S22" i="28"/>
  <c r="S24" i="28"/>
  <c r="S26" i="28"/>
  <c r="S28" i="28"/>
  <c r="S30" i="28"/>
  <c r="S32" i="28"/>
  <c r="S34" i="28"/>
  <c r="S36" i="28"/>
  <c r="S38" i="28"/>
  <c r="S40" i="28"/>
  <c r="S42" i="28"/>
  <c r="S44" i="28"/>
  <c r="S46" i="28"/>
  <c r="S48" i="28"/>
  <c r="S50" i="28"/>
  <c r="S52" i="28"/>
  <c r="S54" i="28"/>
  <c r="S56" i="28"/>
  <c r="S58" i="28"/>
  <c r="S60" i="28"/>
  <c r="S62" i="28"/>
  <c r="S64" i="28"/>
  <c r="S66" i="28"/>
  <c r="S68" i="28"/>
  <c r="S70" i="28"/>
  <c r="S72" i="28"/>
  <c r="S74" i="28"/>
  <c r="S76" i="28"/>
  <c r="S78" i="28"/>
  <c r="S80" i="28"/>
  <c r="S82" i="28"/>
  <c r="S84" i="28"/>
  <c r="S86" i="28"/>
  <c r="S88" i="28"/>
  <c r="S90" i="28"/>
  <c r="S92" i="28"/>
  <c r="S94" i="28"/>
  <c r="S96" i="28"/>
  <c r="S98" i="28"/>
  <c r="S100" i="28"/>
  <c r="S102" i="28"/>
  <c r="S104" i="28"/>
  <c r="S106" i="28"/>
  <c r="S108" i="28"/>
  <c r="S110" i="28"/>
  <c r="S112" i="28"/>
  <c r="S114" i="28"/>
  <c r="S116" i="28"/>
  <c r="S118" i="28"/>
  <c r="S120" i="28"/>
  <c r="S122" i="28"/>
  <c r="S124" i="28"/>
  <c r="S126" i="28"/>
  <c r="S128" i="28"/>
  <c r="S130" i="28"/>
  <c r="S132" i="28"/>
  <c r="S134" i="28"/>
  <c r="S136" i="28"/>
  <c r="S138" i="28"/>
  <c r="S140" i="28"/>
  <c r="S142" i="28"/>
  <c r="S144" i="28"/>
  <c r="S146" i="28"/>
  <c r="S148" i="28"/>
  <c r="S150" i="28"/>
  <c r="S152" i="28"/>
  <c r="S154" i="28"/>
  <c r="S156" i="28"/>
  <c r="S158" i="28"/>
  <c r="S160" i="28"/>
  <c r="S162" i="28"/>
  <c r="S164" i="28"/>
  <c r="S166" i="28"/>
  <c r="S168" i="28"/>
  <c r="S170" i="28"/>
  <c r="S172" i="28"/>
  <c r="S174" i="28"/>
  <c r="S176" i="28"/>
  <c r="S178" i="28"/>
  <c r="S180" i="28"/>
  <c r="S182" i="28"/>
  <c r="S184" i="28"/>
  <c r="S186" i="28"/>
  <c r="S188" i="28"/>
  <c r="S190" i="28"/>
  <c r="S192" i="28"/>
  <c r="S194" i="28"/>
  <c r="S196" i="28"/>
  <c r="S198" i="28"/>
  <c r="S200" i="28"/>
  <c r="S202" i="28"/>
  <c r="S204" i="28"/>
  <c r="S206" i="28"/>
  <c r="S208" i="28"/>
  <c r="S210" i="28"/>
  <c r="S212" i="28"/>
  <c r="S214" i="28"/>
  <c r="S216" i="28"/>
  <c r="S218" i="28"/>
  <c r="S220" i="28"/>
  <c r="S222" i="28"/>
  <c r="S224" i="28"/>
  <c r="S226" i="28"/>
  <c r="S228" i="28"/>
  <c r="S230" i="28"/>
  <c r="S232" i="28"/>
  <c r="S234" i="28"/>
  <c r="S236" i="28"/>
  <c r="S238" i="28"/>
  <c r="S240" i="28"/>
  <c r="S242" i="28"/>
  <c r="S244" i="28"/>
  <c r="S246" i="28"/>
  <c r="S248" i="28"/>
  <c r="S250" i="28"/>
  <c r="S252" i="28"/>
  <c r="S254" i="28"/>
  <c r="S256" i="28"/>
  <c r="S258" i="28"/>
  <c r="S260" i="28"/>
  <c r="S262" i="28"/>
  <c r="S264" i="28"/>
  <c r="S266" i="28"/>
  <c r="S268" i="28"/>
  <c r="S270" i="28"/>
  <c r="S272" i="28"/>
  <c r="S274" i="28"/>
  <c r="S276" i="28"/>
  <c r="S278" i="28"/>
  <c r="S280" i="28"/>
  <c r="S282" i="28"/>
  <c r="S284" i="28"/>
  <c r="S286" i="28"/>
  <c r="S288" i="28"/>
  <c r="S290" i="28"/>
  <c r="S292" i="28"/>
  <c r="S294" i="28"/>
  <c r="S296" i="28"/>
  <c r="S298" i="28"/>
  <c r="S300" i="28"/>
  <c r="S302" i="28"/>
  <c r="S304" i="28"/>
  <c r="S306" i="28"/>
  <c r="S308" i="28"/>
  <c r="S310" i="28"/>
  <c r="S312" i="28"/>
  <c r="S314" i="28"/>
  <c r="S316" i="28"/>
  <c r="S318" i="28"/>
  <c r="S320" i="28"/>
  <c r="S322" i="28"/>
  <c r="S324" i="28"/>
  <c r="S326" i="28"/>
  <c r="S328" i="28"/>
  <c r="S330" i="28"/>
  <c r="S332" i="28"/>
  <c r="S334" i="28"/>
  <c r="S336" i="28"/>
  <c r="S338" i="28"/>
  <c r="S340" i="28"/>
  <c r="S342" i="28"/>
  <c r="S344" i="28"/>
  <c r="S346" i="28"/>
  <c r="S348" i="28"/>
  <c r="S350" i="28"/>
  <c r="S352" i="28"/>
  <c r="S354" i="28"/>
  <c r="S356" i="28"/>
  <c r="S358" i="28"/>
  <c r="S360" i="28"/>
  <c r="S362" i="28"/>
  <c r="S364" i="28"/>
  <c r="S366" i="28"/>
  <c r="S368" i="28"/>
  <c r="S370" i="28"/>
  <c r="S372" i="28"/>
  <c r="S374" i="28"/>
  <c r="S376" i="28"/>
  <c r="S378" i="28"/>
  <c r="S380" i="28"/>
  <c r="S382" i="28"/>
  <c r="S384" i="28"/>
  <c r="S386" i="28"/>
  <c r="S388" i="28"/>
  <c r="S390" i="28"/>
  <c r="S392" i="28"/>
  <c r="S394" i="28"/>
  <c r="S396" i="28"/>
  <c r="S398" i="28"/>
  <c r="S400" i="28"/>
  <c r="S402" i="28"/>
  <c r="S404" i="28"/>
  <c r="S406" i="28"/>
  <c r="S408" i="28"/>
  <c r="S410" i="28"/>
  <c r="S412" i="28"/>
  <c r="S414" i="28"/>
  <c r="S416" i="28"/>
  <c r="S418" i="28"/>
  <c r="S420" i="28"/>
  <c r="S422" i="28"/>
  <c r="S424" i="28"/>
  <c r="S426" i="28"/>
  <c r="S428" i="28"/>
  <c r="S430" i="28"/>
  <c r="S432" i="28"/>
  <c r="S434" i="28"/>
  <c r="S436" i="28"/>
  <c r="S438" i="28"/>
  <c r="S440" i="28"/>
  <c r="S442" i="28"/>
  <c r="S444" i="28"/>
  <c r="S446" i="28"/>
  <c r="S448" i="28"/>
  <c r="S450" i="28"/>
  <c r="S452" i="28"/>
  <c r="S454" i="28"/>
  <c r="S456" i="28"/>
  <c r="S458" i="28"/>
  <c r="S460" i="28"/>
  <c r="S462" i="28"/>
  <c r="S464" i="28"/>
  <c r="S466" i="28"/>
  <c r="S468" i="28"/>
  <c r="S470" i="28"/>
  <c r="S472" i="28"/>
  <c r="S474" i="28"/>
  <c r="S476" i="28"/>
  <c r="S478" i="28"/>
  <c r="S480" i="28"/>
  <c r="S482" i="28"/>
  <c r="S484" i="28"/>
  <c r="S486" i="28"/>
  <c r="S488" i="28"/>
  <c r="S490" i="28"/>
  <c r="S492" i="28"/>
  <c r="S494" i="28"/>
  <c r="S496" i="28"/>
  <c r="S498" i="28"/>
  <c r="S500" i="28"/>
  <c r="S2" i="28"/>
  <c r="S4" i="28"/>
  <c r="S5" i="28"/>
  <c r="S7" i="28"/>
  <c r="S9" i="28"/>
  <c r="S11" i="28"/>
  <c r="S13" i="28"/>
  <c r="S15" i="28"/>
  <c r="S17" i="28"/>
  <c r="S19" i="28"/>
  <c r="S21" i="28"/>
  <c r="S23" i="28"/>
  <c r="S25" i="28"/>
  <c r="S27" i="28"/>
  <c r="S29" i="28"/>
  <c r="S31" i="28"/>
  <c r="S33" i="28"/>
  <c r="S35" i="28"/>
  <c r="S37" i="28"/>
  <c r="S39" i="28"/>
  <c r="S41" i="28"/>
  <c r="S43" i="28"/>
  <c r="S45" i="28"/>
  <c r="S47" i="28"/>
  <c r="S49" i="28"/>
  <c r="S51" i="28"/>
  <c r="S53" i="28"/>
  <c r="S55" i="28"/>
  <c r="S57" i="28"/>
  <c r="S59" i="28"/>
  <c r="S61" i="28"/>
  <c r="S63" i="28"/>
  <c r="S65" i="28"/>
  <c r="S67" i="28"/>
  <c r="S69" i="28"/>
  <c r="S71" i="28"/>
  <c r="S73" i="28"/>
  <c r="S75" i="28"/>
  <c r="S77" i="28"/>
  <c r="S79" i="28"/>
  <c r="S81" i="28"/>
  <c r="S83" i="28"/>
  <c r="S85" i="28"/>
  <c r="S87" i="28"/>
  <c r="S89" i="28"/>
  <c r="S91" i="28"/>
  <c r="S93" i="28"/>
  <c r="S95" i="28"/>
  <c r="S97" i="28"/>
  <c r="S99" i="28"/>
  <c r="S101" i="28"/>
  <c r="S103" i="28"/>
  <c r="S105" i="28"/>
  <c r="S107" i="28"/>
  <c r="S109" i="28"/>
  <c r="S111" i="28"/>
  <c r="S113" i="28"/>
  <c r="S115" i="28"/>
  <c r="S117" i="28"/>
  <c r="S119" i="28"/>
  <c r="S121" i="28"/>
  <c r="S123" i="28"/>
  <c r="S125" i="28"/>
  <c r="S127" i="28"/>
  <c r="S129" i="28"/>
  <c r="S131" i="28"/>
  <c r="S133" i="28"/>
  <c r="S135" i="28"/>
  <c r="S137" i="28"/>
  <c r="S139" i="28"/>
  <c r="S141" i="28"/>
  <c r="S143" i="28"/>
  <c r="S145" i="28"/>
  <c r="S147" i="28"/>
  <c r="S149" i="28"/>
  <c r="S151" i="28"/>
  <c r="S153" i="28"/>
  <c r="S155" i="28"/>
  <c r="S157" i="28"/>
  <c r="S159" i="28"/>
  <c r="S161" i="28"/>
  <c r="S163" i="28"/>
  <c r="S165" i="28"/>
  <c r="S167" i="28"/>
  <c r="S169" i="28"/>
  <c r="S171" i="28"/>
  <c r="S173" i="28"/>
  <c r="S175" i="28"/>
  <c r="S177" i="28"/>
  <c r="S179" i="28"/>
  <c r="S181" i="28"/>
  <c r="S183" i="28"/>
  <c r="S185" i="28"/>
  <c r="S187" i="28"/>
  <c r="S189" i="28"/>
  <c r="S191" i="28"/>
  <c r="S193" i="28"/>
  <c r="S195" i="28"/>
  <c r="S197" i="28"/>
  <c r="S199" i="28"/>
  <c r="S201" i="28"/>
  <c r="S203" i="28"/>
  <c r="S205" i="28"/>
  <c r="S207" i="28"/>
  <c r="S209" i="28"/>
  <c r="S211" i="28"/>
  <c r="S213" i="28"/>
  <c r="S215" i="28"/>
  <c r="S217" i="28"/>
  <c r="S219" i="28"/>
  <c r="S221" i="28"/>
  <c r="S223" i="28"/>
  <c r="S225" i="28"/>
  <c r="S227" i="28"/>
  <c r="S229" i="28"/>
  <c r="S231" i="28"/>
  <c r="S233" i="28"/>
  <c r="S235" i="28"/>
  <c r="S237" i="28"/>
  <c r="S239" i="28"/>
  <c r="S241" i="28"/>
  <c r="S243" i="28"/>
  <c r="S245" i="28"/>
  <c r="S247" i="28"/>
  <c r="S249" i="28"/>
  <c r="S251" i="28"/>
  <c r="S253" i="28"/>
  <c r="S255" i="28"/>
  <c r="S257" i="28"/>
  <c r="S259" i="28"/>
  <c r="S261" i="28"/>
  <c r="S263" i="28"/>
  <c r="S265" i="28"/>
  <c r="S267" i="28"/>
  <c r="S269" i="28"/>
  <c r="S271" i="28"/>
  <c r="S273" i="28"/>
  <c r="S275" i="28"/>
  <c r="S277" i="28"/>
  <c r="S279" i="28"/>
  <c r="S281" i="28"/>
  <c r="S283" i="28"/>
  <c r="S285" i="28"/>
  <c r="S287" i="28"/>
  <c r="S289" i="28"/>
  <c r="S291" i="28"/>
  <c r="S293" i="28"/>
  <c r="S295" i="28"/>
  <c r="S297" i="28"/>
  <c r="S299" i="28"/>
  <c r="S301" i="28"/>
  <c r="S303" i="28"/>
  <c r="S305" i="28"/>
  <c r="S307" i="28"/>
  <c r="S309" i="28"/>
  <c r="S311" i="28"/>
  <c r="S313" i="28"/>
  <c r="S315" i="28"/>
  <c r="S317" i="28"/>
  <c r="S319" i="28"/>
  <c r="S321" i="28"/>
  <c r="S323" i="28"/>
  <c r="S325" i="28"/>
  <c r="S327" i="28"/>
  <c r="S329" i="28"/>
  <c r="S331" i="28"/>
  <c r="S333" i="28"/>
  <c r="S335" i="28"/>
  <c r="S337" i="28"/>
  <c r="S339" i="28"/>
  <c r="S341" i="28"/>
  <c r="S343" i="28"/>
  <c r="S345" i="28"/>
  <c r="S347" i="28"/>
  <c r="S349" i="28"/>
  <c r="S351" i="28"/>
  <c r="S353" i="28"/>
  <c r="S355" i="28"/>
  <c r="S357" i="28"/>
  <c r="S359" i="28"/>
  <c r="S361" i="28"/>
  <c r="S363" i="28"/>
  <c r="S365" i="28"/>
  <c r="S367" i="28"/>
  <c r="S369" i="28"/>
  <c r="S371" i="28"/>
  <c r="S373" i="28"/>
  <c r="S375" i="28"/>
  <c r="S377" i="28"/>
  <c r="S379" i="28"/>
  <c r="S381" i="28"/>
  <c r="S383" i="28"/>
  <c r="S385" i="28"/>
  <c r="S387" i="28"/>
  <c r="S389" i="28"/>
  <c r="S391" i="28"/>
  <c r="S393" i="28"/>
  <c r="S395" i="28"/>
  <c r="S397" i="28"/>
  <c r="S399" i="28"/>
  <c r="S401" i="28"/>
  <c r="S403" i="28"/>
  <c r="S405" i="28"/>
  <c r="S407" i="28"/>
  <c r="S409" i="28"/>
  <c r="S411" i="28"/>
  <c r="S413" i="28"/>
  <c r="S415" i="28"/>
  <c r="S417" i="28"/>
  <c r="S419" i="28"/>
  <c r="S421" i="28"/>
  <c r="S423" i="28"/>
  <c r="S425" i="28"/>
  <c r="S427" i="28"/>
  <c r="S429" i="28"/>
  <c r="S431" i="28"/>
  <c r="S433" i="28"/>
  <c r="S435" i="28"/>
  <c r="S437" i="28"/>
  <c r="S439" i="28"/>
  <c r="S441" i="28"/>
  <c r="S443" i="28"/>
  <c r="S445" i="28"/>
  <c r="S447" i="28"/>
  <c r="S449" i="28"/>
  <c r="S451" i="28"/>
  <c r="S453" i="28"/>
  <c r="S455" i="28"/>
  <c r="S457" i="28"/>
  <c r="S459" i="28"/>
  <c r="S461" i="28"/>
  <c r="S463" i="28"/>
  <c r="S465" i="28"/>
  <c r="S467" i="28"/>
  <c r="S469" i="28"/>
  <c r="S471" i="28"/>
  <c r="S473" i="28"/>
  <c r="S475" i="28"/>
  <c r="S477" i="28"/>
  <c r="S479" i="28"/>
  <c r="S481" i="28"/>
  <c r="S483" i="28"/>
  <c r="S485" i="28"/>
  <c r="S487" i="28"/>
  <c r="S489" i="28"/>
  <c r="S491" i="28"/>
  <c r="S493" i="28"/>
  <c r="S495" i="28"/>
  <c r="S497" i="28"/>
  <c r="S499" i="28"/>
  <c r="Z7" i="22"/>
  <c r="AE7" i="22" s="1"/>
  <c r="D7" i="27" s="1"/>
  <c r="AA7" i="22"/>
  <c r="AF7" i="22" s="1"/>
  <c r="B7" i="27" s="1"/>
  <c r="AB7" i="22"/>
  <c r="AG7" i="22" s="1"/>
  <c r="E7" i="27" s="1"/>
  <c r="AC7" i="22"/>
  <c r="AH7" i="22" s="1"/>
  <c r="C7" i="27" s="1"/>
  <c r="Y7" i="22"/>
  <c r="AD7" i="22" s="1"/>
  <c r="F7" i="27" s="1"/>
  <c r="Q7" i="22"/>
  <c r="N8" i="22" s="1"/>
  <c r="P7" i="22"/>
  <c r="A7" i="27" s="1"/>
  <c r="R7" i="22"/>
  <c r="AA8" i="17"/>
  <c r="Z8" i="17"/>
  <c r="N8" i="17"/>
  <c r="X8" i="17" s="1"/>
  <c r="V7" i="17"/>
  <c r="AD7" i="17" s="1"/>
  <c r="Y8" i="17"/>
  <c r="Q8" i="17"/>
  <c r="AJ8" i="17" s="1"/>
  <c r="S8" i="17"/>
  <c r="T8" i="17" s="1"/>
  <c r="AA9" i="17"/>
  <c r="AG22" i="23"/>
  <c r="AI21" i="23"/>
  <c r="U9" i="17"/>
  <c r="AC9" i="17" s="1"/>
  <c r="Y9" i="17"/>
  <c r="Z9" i="17"/>
  <c r="S9" i="17"/>
  <c r="T9" i="17" s="1"/>
  <c r="AI7" i="19"/>
  <c r="G13" i="5"/>
  <c r="AG7" i="19"/>
  <c r="AH7" i="19"/>
  <c r="AJ7" i="19"/>
  <c r="G14" i="5"/>
  <c r="N9" i="17"/>
  <c r="Q9" i="17"/>
  <c r="AJ9" i="17" s="1"/>
  <c r="D13" i="5"/>
  <c r="A13" i="5"/>
  <c r="E13" i="5"/>
  <c r="F13" i="5"/>
  <c r="B13" i="5"/>
  <c r="C13" i="5"/>
  <c r="I12" i="5"/>
  <c r="M12" i="5"/>
  <c r="Q12" i="5"/>
  <c r="U12" i="5"/>
  <c r="Y12" i="5"/>
  <c r="AC12" i="5"/>
  <c r="AG12" i="5"/>
  <c r="AK12" i="5"/>
  <c r="AO12" i="5"/>
  <c r="AS12" i="5"/>
  <c r="H12" i="5"/>
  <c r="L12" i="5"/>
  <c r="P12" i="5"/>
  <c r="T12" i="5"/>
  <c r="X12" i="5"/>
  <c r="AB12" i="5"/>
  <c r="AF12" i="5"/>
  <c r="AJ12" i="5"/>
  <c r="AN12" i="5"/>
  <c r="AR12" i="5"/>
  <c r="AV12" i="5"/>
  <c r="AZ12" i="5"/>
  <c r="BD12" i="5"/>
  <c r="BH12" i="5"/>
  <c r="BL12" i="5"/>
  <c r="BP12" i="5"/>
  <c r="BT12" i="5"/>
  <c r="BX12" i="5"/>
  <c r="CB12" i="5"/>
  <c r="AW12" i="5"/>
  <c r="BA12" i="5"/>
  <c r="BE12" i="5"/>
  <c r="BI12" i="5"/>
  <c r="BM12" i="5"/>
  <c r="BQ12" i="5"/>
  <c r="BU12" i="5"/>
  <c r="BY12" i="5"/>
  <c r="CC12" i="5"/>
  <c r="K12" i="5"/>
  <c r="S12" i="5"/>
  <c r="AE12" i="5"/>
  <c r="AM12" i="5"/>
  <c r="AU12" i="5"/>
  <c r="N12" i="5"/>
  <c r="V12" i="5"/>
  <c r="Z12" i="5"/>
  <c r="AL12" i="5"/>
  <c r="AT12" i="5"/>
  <c r="BB12" i="5"/>
  <c r="BJ12" i="5"/>
  <c r="BR12" i="5"/>
  <c r="BZ12" i="5"/>
  <c r="BC12" i="5"/>
  <c r="BK12" i="5"/>
  <c r="BS12" i="5"/>
  <c r="CA12" i="5"/>
  <c r="O12" i="5"/>
  <c r="W12" i="5"/>
  <c r="AA12" i="5"/>
  <c r="AI12" i="5"/>
  <c r="AQ12" i="5"/>
  <c r="J12" i="5"/>
  <c r="R12" i="5"/>
  <c r="AD12" i="5"/>
  <c r="AH12" i="5"/>
  <c r="AP12" i="5"/>
  <c r="AX12" i="5"/>
  <c r="BF12" i="5"/>
  <c r="BN12" i="5"/>
  <c r="BV12" i="5"/>
  <c r="CD12" i="5"/>
  <c r="AY12" i="5"/>
  <c r="BG12" i="5"/>
  <c r="BO12" i="5"/>
  <c r="BW12" i="5"/>
  <c r="F10" i="18"/>
  <c r="A10" i="17" s="1"/>
  <c r="T2" i="28" l="1"/>
  <c r="T4" i="28"/>
  <c r="T6" i="28"/>
  <c r="T8" i="28"/>
  <c r="T10" i="28"/>
  <c r="T12" i="28"/>
  <c r="T14" i="28"/>
  <c r="T16" i="28"/>
  <c r="T18" i="28"/>
  <c r="T20" i="28"/>
  <c r="T22" i="28"/>
  <c r="T24" i="28"/>
  <c r="T26" i="28"/>
  <c r="T28" i="28"/>
  <c r="T30" i="28"/>
  <c r="T32" i="28"/>
  <c r="T34" i="28"/>
  <c r="T36" i="28"/>
  <c r="T38" i="28"/>
  <c r="T40" i="28"/>
  <c r="T42" i="28"/>
  <c r="T44" i="28"/>
  <c r="T46" i="28"/>
  <c r="T48" i="28"/>
  <c r="T50" i="28"/>
  <c r="T52" i="28"/>
  <c r="T54" i="28"/>
  <c r="T56" i="28"/>
  <c r="T58" i="28"/>
  <c r="T60" i="28"/>
  <c r="T62" i="28"/>
  <c r="T64" i="28"/>
  <c r="T66" i="28"/>
  <c r="T68" i="28"/>
  <c r="T70" i="28"/>
  <c r="T72" i="28"/>
  <c r="T74" i="28"/>
  <c r="T76" i="28"/>
  <c r="T78" i="28"/>
  <c r="T80" i="28"/>
  <c r="T82" i="28"/>
  <c r="T84" i="28"/>
  <c r="T86" i="28"/>
  <c r="T88" i="28"/>
  <c r="T90" i="28"/>
  <c r="T92" i="28"/>
  <c r="T94" i="28"/>
  <c r="T96" i="28"/>
  <c r="T98" i="28"/>
  <c r="T100" i="28"/>
  <c r="T102" i="28"/>
  <c r="T104" i="28"/>
  <c r="T106" i="28"/>
  <c r="T108" i="28"/>
  <c r="T110" i="28"/>
  <c r="T112" i="28"/>
  <c r="T114" i="28"/>
  <c r="T116" i="28"/>
  <c r="T118" i="28"/>
  <c r="T120" i="28"/>
  <c r="T122" i="28"/>
  <c r="T124" i="28"/>
  <c r="T126" i="28"/>
  <c r="T128" i="28"/>
  <c r="T130" i="28"/>
  <c r="T132" i="28"/>
  <c r="T134" i="28"/>
  <c r="T136" i="28"/>
  <c r="T138" i="28"/>
  <c r="T140" i="28"/>
  <c r="T142" i="28"/>
  <c r="T144" i="28"/>
  <c r="T146" i="28"/>
  <c r="T148" i="28"/>
  <c r="T150" i="28"/>
  <c r="T152" i="28"/>
  <c r="T154" i="28"/>
  <c r="T156" i="28"/>
  <c r="T158" i="28"/>
  <c r="T160" i="28"/>
  <c r="T162" i="28"/>
  <c r="T164" i="28"/>
  <c r="T166" i="28"/>
  <c r="T168" i="28"/>
  <c r="T170" i="28"/>
  <c r="T172" i="28"/>
  <c r="T174" i="28"/>
  <c r="T176" i="28"/>
  <c r="T178" i="28"/>
  <c r="T180" i="28"/>
  <c r="T182" i="28"/>
  <c r="T184" i="28"/>
  <c r="T186" i="28"/>
  <c r="T188" i="28"/>
  <c r="T190" i="28"/>
  <c r="T192" i="28"/>
  <c r="T194" i="28"/>
  <c r="T196" i="28"/>
  <c r="T198" i="28"/>
  <c r="T200" i="28"/>
  <c r="T202" i="28"/>
  <c r="T204" i="28"/>
  <c r="T206" i="28"/>
  <c r="T208" i="28"/>
  <c r="T210" i="28"/>
  <c r="T212" i="28"/>
  <c r="T214" i="28"/>
  <c r="T216" i="28"/>
  <c r="T218" i="28"/>
  <c r="T220" i="28"/>
  <c r="T222" i="28"/>
  <c r="T224" i="28"/>
  <c r="T226" i="28"/>
  <c r="T228" i="28"/>
  <c r="T230" i="28"/>
  <c r="T232" i="28"/>
  <c r="T234" i="28"/>
  <c r="T236" i="28"/>
  <c r="T238" i="28"/>
  <c r="T240" i="28"/>
  <c r="T242" i="28"/>
  <c r="T244" i="28"/>
  <c r="T246" i="28"/>
  <c r="T248" i="28"/>
  <c r="T250" i="28"/>
  <c r="T252" i="28"/>
  <c r="T254" i="28"/>
  <c r="T256" i="28"/>
  <c r="T258" i="28"/>
  <c r="T260" i="28"/>
  <c r="T262" i="28"/>
  <c r="T264" i="28"/>
  <c r="T266" i="28"/>
  <c r="T268" i="28"/>
  <c r="T270" i="28"/>
  <c r="T272" i="28"/>
  <c r="T274" i="28"/>
  <c r="T276" i="28"/>
  <c r="T278" i="28"/>
  <c r="T280" i="28"/>
  <c r="T282" i="28"/>
  <c r="T284" i="28"/>
  <c r="T286" i="28"/>
  <c r="T288" i="28"/>
  <c r="T290" i="28"/>
  <c r="T292" i="28"/>
  <c r="T294" i="28"/>
  <c r="T296" i="28"/>
  <c r="T298" i="28"/>
  <c r="T301" i="28"/>
  <c r="T303" i="28"/>
  <c r="T305" i="28"/>
  <c r="T307" i="28"/>
  <c r="T309" i="28"/>
  <c r="T311" i="28"/>
  <c r="T313" i="28"/>
  <c r="T315" i="28"/>
  <c r="T317" i="28"/>
  <c r="T319" i="28"/>
  <c r="T321" i="28"/>
  <c r="T323" i="28"/>
  <c r="T325" i="28"/>
  <c r="T327" i="28"/>
  <c r="T329" i="28"/>
  <c r="T331" i="28"/>
  <c r="T333" i="28"/>
  <c r="T335" i="28"/>
  <c r="T337" i="28"/>
  <c r="T339" i="28"/>
  <c r="T341" i="28"/>
  <c r="T343" i="28"/>
  <c r="T345" i="28"/>
  <c r="T347" i="28"/>
  <c r="T349" i="28"/>
  <c r="T351" i="28"/>
  <c r="T353" i="28"/>
  <c r="T355" i="28"/>
  <c r="T357" i="28"/>
  <c r="T359" i="28"/>
  <c r="T361" i="28"/>
  <c r="T363" i="28"/>
  <c r="T365" i="28"/>
  <c r="T367" i="28"/>
  <c r="T369" i="28"/>
  <c r="T371" i="28"/>
  <c r="T373" i="28"/>
  <c r="T375" i="28"/>
  <c r="T377" i="28"/>
  <c r="T379" i="28"/>
  <c r="T381" i="28"/>
  <c r="T383" i="28"/>
  <c r="T385" i="28"/>
  <c r="T387" i="28"/>
  <c r="T389" i="28"/>
  <c r="T391" i="28"/>
  <c r="T393" i="28"/>
  <c r="T395" i="28"/>
  <c r="T397" i="28"/>
  <c r="T399" i="28"/>
  <c r="T401" i="28"/>
  <c r="T403" i="28"/>
  <c r="T405" i="28"/>
  <c r="T407" i="28"/>
  <c r="T409" i="28"/>
  <c r="T411" i="28"/>
  <c r="T300" i="28"/>
  <c r="T414" i="28"/>
  <c r="T416" i="28"/>
  <c r="T418" i="28"/>
  <c r="T420" i="28"/>
  <c r="T422" i="28"/>
  <c r="T424" i="28"/>
  <c r="T426" i="28"/>
  <c r="T428" i="28"/>
  <c r="T430" i="28"/>
  <c r="T432" i="28"/>
  <c r="T434" i="28"/>
  <c r="T436" i="28"/>
  <c r="T438" i="28"/>
  <c r="T440" i="28"/>
  <c r="T442" i="28"/>
  <c r="T444" i="28"/>
  <c r="T446" i="28"/>
  <c r="T448" i="28"/>
  <c r="T450" i="28"/>
  <c r="T452" i="28"/>
  <c r="T454" i="28"/>
  <c r="T456" i="28"/>
  <c r="T458" i="28"/>
  <c r="T460" i="28"/>
  <c r="T462" i="28"/>
  <c r="T464" i="28"/>
  <c r="T466" i="28"/>
  <c r="T468" i="28"/>
  <c r="T470" i="28"/>
  <c r="T472" i="28"/>
  <c r="T474" i="28"/>
  <c r="T476" i="28"/>
  <c r="T478" i="28"/>
  <c r="T480" i="28"/>
  <c r="T482" i="28"/>
  <c r="T484" i="28"/>
  <c r="T486" i="28"/>
  <c r="T488" i="28"/>
  <c r="T490" i="28"/>
  <c r="T492" i="28"/>
  <c r="T494" i="28"/>
  <c r="T496" i="28"/>
  <c r="T498" i="28"/>
  <c r="T500" i="28"/>
  <c r="U1" i="28"/>
  <c r="T3" i="28"/>
  <c r="T5" i="28"/>
  <c r="T7" i="28"/>
  <c r="T9" i="28"/>
  <c r="T11" i="28"/>
  <c r="T13" i="28"/>
  <c r="T15" i="28"/>
  <c r="T17" i="28"/>
  <c r="T19" i="28"/>
  <c r="T21" i="28"/>
  <c r="T23" i="28"/>
  <c r="T25" i="28"/>
  <c r="T27" i="28"/>
  <c r="T29" i="28"/>
  <c r="T31" i="28"/>
  <c r="T33" i="28"/>
  <c r="T35" i="28"/>
  <c r="T37" i="28"/>
  <c r="T39" i="28"/>
  <c r="T41" i="28"/>
  <c r="T43" i="28"/>
  <c r="T45" i="28"/>
  <c r="T47" i="28"/>
  <c r="T49" i="28"/>
  <c r="T51" i="28"/>
  <c r="T53" i="28"/>
  <c r="T55" i="28"/>
  <c r="T57" i="28"/>
  <c r="T59" i="28"/>
  <c r="T61" i="28"/>
  <c r="T63" i="28"/>
  <c r="T65" i="28"/>
  <c r="T67" i="28"/>
  <c r="T69" i="28"/>
  <c r="T71" i="28"/>
  <c r="T73" i="28"/>
  <c r="T75" i="28"/>
  <c r="T77" i="28"/>
  <c r="T79" i="28"/>
  <c r="T81" i="28"/>
  <c r="T83" i="28"/>
  <c r="T85" i="28"/>
  <c r="T87" i="28"/>
  <c r="T89" i="28"/>
  <c r="T91" i="28"/>
  <c r="T93" i="28"/>
  <c r="T95" i="28"/>
  <c r="T97" i="28"/>
  <c r="T99" i="28"/>
  <c r="T101" i="28"/>
  <c r="T103" i="28"/>
  <c r="T105" i="28"/>
  <c r="T107" i="28"/>
  <c r="T109" i="28"/>
  <c r="T111" i="28"/>
  <c r="T113" i="28"/>
  <c r="T115" i="28"/>
  <c r="T117" i="28"/>
  <c r="T119" i="28"/>
  <c r="T121" i="28"/>
  <c r="T123" i="28"/>
  <c r="T125" i="28"/>
  <c r="T127" i="28"/>
  <c r="T129" i="28"/>
  <c r="T131" i="28"/>
  <c r="T133" i="28"/>
  <c r="T135" i="28"/>
  <c r="T137" i="28"/>
  <c r="T139" i="28"/>
  <c r="T141" i="28"/>
  <c r="T143" i="28"/>
  <c r="T145" i="28"/>
  <c r="T147" i="28"/>
  <c r="T149" i="28"/>
  <c r="T151" i="28"/>
  <c r="T153" i="28"/>
  <c r="T155" i="28"/>
  <c r="T157" i="28"/>
  <c r="T159" i="28"/>
  <c r="T161" i="28"/>
  <c r="T163" i="28"/>
  <c r="T165" i="28"/>
  <c r="T167" i="28"/>
  <c r="T169" i="28"/>
  <c r="T171" i="28"/>
  <c r="T173" i="28"/>
  <c r="T175" i="28"/>
  <c r="T177" i="28"/>
  <c r="T179" i="28"/>
  <c r="T181" i="28"/>
  <c r="T183" i="28"/>
  <c r="T185" i="28"/>
  <c r="T187" i="28"/>
  <c r="T189" i="28"/>
  <c r="T191" i="28"/>
  <c r="T193" i="28"/>
  <c r="T195" i="28"/>
  <c r="T197" i="28"/>
  <c r="T199" i="28"/>
  <c r="T201" i="28"/>
  <c r="T203" i="28"/>
  <c r="T205" i="28"/>
  <c r="T207" i="28"/>
  <c r="T209" i="28"/>
  <c r="T211" i="28"/>
  <c r="T213" i="28"/>
  <c r="T215" i="28"/>
  <c r="T217" i="28"/>
  <c r="T219" i="28"/>
  <c r="T221" i="28"/>
  <c r="T223" i="28"/>
  <c r="T225" i="28"/>
  <c r="T227" i="28"/>
  <c r="T229" i="28"/>
  <c r="T231" i="28"/>
  <c r="T233" i="28"/>
  <c r="T235" i="28"/>
  <c r="T237" i="28"/>
  <c r="T239" i="28"/>
  <c r="T241" i="28"/>
  <c r="T243" i="28"/>
  <c r="T245" i="28"/>
  <c r="T247" i="28"/>
  <c r="T249" i="28"/>
  <c r="T251" i="28"/>
  <c r="T253" i="28"/>
  <c r="T255" i="28"/>
  <c r="T257" i="28"/>
  <c r="T259" i="28"/>
  <c r="T261" i="28"/>
  <c r="T263" i="28"/>
  <c r="T265" i="28"/>
  <c r="T267" i="28"/>
  <c r="T269" i="28"/>
  <c r="T271" i="28"/>
  <c r="T273" i="28"/>
  <c r="T275" i="28"/>
  <c r="T277" i="28"/>
  <c r="T279" i="28"/>
  <c r="T281" i="28"/>
  <c r="T283" i="28"/>
  <c r="T285" i="28"/>
  <c r="T287" i="28"/>
  <c r="T289" i="28"/>
  <c r="T291" i="28"/>
  <c r="T293" i="28"/>
  <c r="T295" i="28"/>
  <c r="T297" i="28"/>
  <c r="T299" i="28"/>
  <c r="T302" i="28"/>
  <c r="T304" i="28"/>
  <c r="T306" i="28"/>
  <c r="T308" i="28"/>
  <c r="T310" i="28"/>
  <c r="T312" i="28"/>
  <c r="T314" i="28"/>
  <c r="T316" i="28"/>
  <c r="T318" i="28"/>
  <c r="T320" i="28"/>
  <c r="T322" i="28"/>
  <c r="T324" i="28"/>
  <c r="T326" i="28"/>
  <c r="T328" i="28"/>
  <c r="T330" i="28"/>
  <c r="T332" i="28"/>
  <c r="T334" i="28"/>
  <c r="T336" i="28"/>
  <c r="T338" i="28"/>
  <c r="T340" i="28"/>
  <c r="T342" i="28"/>
  <c r="T344" i="28"/>
  <c r="T346" i="28"/>
  <c r="T348" i="28"/>
  <c r="T350" i="28"/>
  <c r="T352" i="28"/>
  <c r="T354" i="28"/>
  <c r="T356" i="28"/>
  <c r="T358" i="28"/>
  <c r="T360" i="28"/>
  <c r="T362" i="28"/>
  <c r="T364" i="28"/>
  <c r="T366" i="28"/>
  <c r="T368" i="28"/>
  <c r="T370" i="28"/>
  <c r="T372" i="28"/>
  <c r="T374" i="28"/>
  <c r="T376" i="28"/>
  <c r="T378" i="28"/>
  <c r="T380" i="28"/>
  <c r="T382" i="28"/>
  <c r="T384" i="28"/>
  <c r="T386" i="28"/>
  <c r="T388" i="28"/>
  <c r="T390" i="28"/>
  <c r="T392" i="28"/>
  <c r="T394" i="28"/>
  <c r="T396" i="28"/>
  <c r="T398" i="28"/>
  <c r="T400" i="28"/>
  <c r="T402" i="28"/>
  <c r="T404" i="28"/>
  <c r="T406" i="28"/>
  <c r="T408" i="28"/>
  <c r="T410" i="28"/>
  <c r="T412" i="28"/>
  <c r="T413" i="28"/>
  <c r="T415" i="28"/>
  <c r="T417" i="28"/>
  <c r="T419" i="28"/>
  <c r="T421" i="28"/>
  <c r="T423" i="28"/>
  <c r="T425" i="28"/>
  <c r="T427" i="28"/>
  <c r="T429" i="28"/>
  <c r="T431" i="28"/>
  <c r="T433" i="28"/>
  <c r="T435" i="28"/>
  <c r="T437" i="28"/>
  <c r="T439" i="28"/>
  <c r="T441" i="28"/>
  <c r="T443" i="28"/>
  <c r="T445" i="28"/>
  <c r="T447" i="28"/>
  <c r="T449" i="28"/>
  <c r="T451" i="28"/>
  <c r="T453" i="28"/>
  <c r="T455" i="28"/>
  <c r="T457" i="28"/>
  <c r="T459" i="28"/>
  <c r="T461" i="28"/>
  <c r="T463" i="28"/>
  <c r="T465" i="28"/>
  <c r="T467" i="28"/>
  <c r="T469" i="28"/>
  <c r="T471" i="28"/>
  <c r="T473" i="28"/>
  <c r="T475" i="28"/>
  <c r="T477" i="28"/>
  <c r="T479" i="28"/>
  <c r="T481" i="28"/>
  <c r="T483" i="28"/>
  <c r="T485" i="28"/>
  <c r="T487" i="28"/>
  <c r="T489" i="28"/>
  <c r="T491" i="28"/>
  <c r="T493" i="28"/>
  <c r="T495" i="28"/>
  <c r="T497" i="28"/>
  <c r="T499" i="28"/>
  <c r="S8" i="22"/>
  <c r="S9" i="22"/>
  <c r="X9" i="22" s="1"/>
  <c r="O8" i="22"/>
  <c r="V8" i="17"/>
  <c r="AD8" i="17" s="1"/>
  <c r="U8" i="17"/>
  <c r="AC8" i="17" s="1"/>
  <c r="M10" i="17"/>
  <c r="AB10" i="17" s="1"/>
  <c r="AG23" i="23"/>
  <c r="AI22" i="23"/>
  <c r="AG9" i="19"/>
  <c r="AH9" i="19"/>
  <c r="AI9" i="19"/>
  <c r="AJ9" i="19"/>
  <c r="X9" i="17"/>
  <c r="V9" i="17"/>
  <c r="AD9" i="17" s="1"/>
  <c r="AG8" i="19"/>
  <c r="AH8" i="19"/>
  <c r="AJ8" i="19"/>
  <c r="AI8" i="19"/>
  <c r="F14" i="5"/>
  <c r="A14" i="5"/>
  <c r="B14" i="5"/>
  <c r="E14" i="5"/>
  <c r="D14" i="5"/>
  <c r="C14" i="5"/>
  <c r="F11" i="18"/>
  <c r="A11" i="17" s="1"/>
  <c r="M11" i="17" s="1"/>
  <c r="AB11" i="17" s="1"/>
  <c r="K13" i="5"/>
  <c r="O13" i="5"/>
  <c r="S13" i="5"/>
  <c r="W13" i="5"/>
  <c r="AA13" i="5"/>
  <c r="AE13" i="5"/>
  <c r="AI13" i="5"/>
  <c r="AM13" i="5"/>
  <c r="AQ13" i="5"/>
  <c r="AU13" i="5"/>
  <c r="AY13" i="5"/>
  <c r="BC13" i="5"/>
  <c r="BG13" i="5"/>
  <c r="BK13" i="5"/>
  <c r="BO13" i="5"/>
  <c r="BS13" i="5"/>
  <c r="BW13" i="5"/>
  <c r="CA13" i="5"/>
  <c r="H13" i="5"/>
  <c r="L13" i="5"/>
  <c r="P13" i="5"/>
  <c r="T13" i="5"/>
  <c r="X13" i="5"/>
  <c r="AB13" i="5"/>
  <c r="AF13" i="5"/>
  <c r="AJ13" i="5"/>
  <c r="AN13" i="5"/>
  <c r="AR13" i="5"/>
  <c r="AV13" i="5"/>
  <c r="AZ13" i="5"/>
  <c r="BD13" i="5"/>
  <c r="BH13" i="5"/>
  <c r="BL13" i="5"/>
  <c r="BP13" i="5"/>
  <c r="BT13" i="5"/>
  <c r="BX13" i="5"/>
  <c r="CB13" i="5"/>
  <c r="I13" i="5"/>
  <c r="M13" i="5"/>
  <c r="Q13" i="5"/>
  <c r="U13" i="5"/>
  <c r="Y13" i="5"/>
  <c r="AC13" i="5"/>
  <c r="AG13" i="5"/>
  <c r="AK13" i="5"/>
  <c r="AO13" i="5"/>
  <c r="AS13" i="5"/>
  <c r="AW13" i="5"/>
  <c r="BA13" i="5"/>
  <c r="BE13" i="5"/>
  <c r="BI13" i="5"/>
  <c r="BM13" i="5"/>
  <c r="BQ13" i="5"/>
  <c r="BU13" i="5"/>
  <c r="BY13" i="5"/>
  <c r="CC13" i="5"/>
  <c r="J13" i="5"/>
  <c r="N13" i="5"/>
  <c r="R13" i="5"/>
  <c r="V13" i="5"/>
  <c r="Z13" i="5"/>
  <c r="AD13" i="5"/>
  <c r="AH13" i="5"/>
  <c r="AL13" i="5"/>
  <c r="AP13" i="5"/>
  <c r="AT13" i="5"/>
  <c r="AX13" i="5"/>
  <c r="BB13" i="5"/>
  <c r="BF13" i="5"/>
  <c r="BJ13" i="5"/>
  <c r="BN13" i="5"/>
  <c r="BR13" i="5"/>
  <c r="BV13" i="5"/>
  <c r="BZ13" i="5"/>
  <c r="CD13" i="5"/>
  <c r="V8" i="22"/>
  <c r="W8" i="22"/>
  <c r="X8" i="22"/>
  <c r="T8" i="22"/>
  <c r="U8" i="22"/>
  <c r="U9" i="22" l="1"/>
  <c r="W9" i="22"/>
  <c r="AI11" i="17"/>
  <c r="AH11" i="17"/>
  <c r="AI10" i="17"/>
  <c r="AH10" i="17"/>
  <c r="AG11" i="17"/>
  <c r="W11" i="17"/>
  <c r="W10" i="17"/>
  <c r="AG10" i="17"/>
  <c r="T9" i="22"/>
  <c r="V9" i="22"/>
  <c r="U3" i="28"/>
  <c r="V1" i="28"/>
  <c r="U6" i="28"/>
  <c r="U8" i="28"/>
  <c r="U10" i="28"/>
  <c r="U12" i="28"/>
  <c r="U14" i="28"/>
  <c r="U16" i="28"/>
  <c r="U18" i="28"/>
  <c r="U20" i="28"/>
  <c r="U22" i="28"/>
  <c r="U24" i="28"/>
  <c r="U26" i="28"/>
  <c r="U28" i="28"/>
  <c r="U30" i="28"/>
  <c r="U32" i="28"/>
  <c r="U34" i="28"/>
  <c r="U36" i="28"/>
  <c r="U38" i="28"/>
  <c r="U40" i="28"/>
  <c r="U42" i="28"/>
  <c r="U44" i="28"/>
  <c r="U46" i="28"/>
  <c r="U48" i="28"/>
  <c r="U50" i="28"/>
  <c r="U52" i="28"/>
  <c r="U54" i="28"/>
  <c r="U56" i="28"/>
  <c r="U58" i="28"/>
  <c r="U60" i="28"/>
  <c r="U62" i="28"/>
  <c r="U64" i="28"/>
  <c r="U66" i="28"/>
  <c r="U68" i="28"/>
  <c r="U70" i="28"/>
  <c r="U72" i="28"/>
  <c r="U74" i="28"/>
  <c r="U76" i="28"/>
  <c r="U78" i="28"/>
  <c r="U80" i="28"/>
  <c r="U82" i="28"/>
  <c r="U84" i="28"/>
  <c r="U86" i="28"/>
  <c r="U88" i="28"/>
  <c r="U90" i="28"/>
  <c r="U92" i="28"/>
  <c r="U94" i="28"/>
  <c r="U96" i="28"/>
  <c r="U98" i="28"/>
  <c r="U100" i="28"/>
  <c r="U102" i="28"/>
  <c r="U104" i="28"/>
  <c r="U106" i="28"/>
  <c r="U108" i="28"/>
  <c r="U110" i="28"/>
  <c r="U112" i="28"/>
  <c r="U114" i="28"/>
  <c r="U116" i="28"/>
  <c r="U118" i="28"/>
  <c r="U120" i="28"/>
  <c r="U122" i="28"/>
  <c r="U124" i="28"/>
  <c r="U126" i="28"/>
  <c r="U128" i="28"/>
  <c r="U130" i="28"/>
  <c r="U132" i="28"/>
  <c r="U134" i="28"/>
  <c r="U136" i="28"/>
  <c r="U138" i="28"/>
  <c r="U140" i="28"/>
  <c r="U142" i="28"/>
  <c r="U144" i="28"/>
  <c r="U146" i="28"/>
  <c r="U148" i="28"/>
  <c r="U150" i="28"/>
  <c r="U152" i="28"/>
  <c r="U154" i="28"/>
  <c r="U156" i="28"/>
  <c r="U158" i="28"/>
  <c r="U160" i="28"/>
  <c r="U162" i="28"/>
  <c r="U164" i="28"/>
  <c r="U166" i="28"/>
  <c r="U168" i="28"/>
  <c r="U170" i="28"/>
  <c r="U172" i="28"/>
  <c r="U174" i="28"/>
  <c r="U176" i="28"/>
  <c r="U178" i="28"/>
  <c r="U180" i="28"/>
  <c r="U182" i="28"/>
  <c r="U184" i="28"/>
  <c r="U186" i="28"/>
  <c r="U188" i="28"/>
  <c r="U190" i="28"/>
  <c r="U192" i="28"/>
  <c r="U194" i="28"/>
  <c r="U196" i="28"/>
  <c r="U198" i="28"/>
  <c r="U200" i="28"/>
  <c r="U202" i="28"/>
  <c r="U204" i="28"/>
  <c r="U206" i="28"/>
  <c r="U208" i="28"/>
  <c r="U210" i="28"/>
  <c r="U212" i="28"/>
  <c r="U214" i="28"/>
  <c r="U216" i="28"/>
  <c r="U218" i="28"/>
  <c r="U220" i="28"/>
  <c r="U222" i="28"/>
  <c r="U224" i="28"/>
  <c r="U226" i="28"/>
  <c r="U228" i="28"/>
  <c r="U230" i="28"/>
  <c r="U232" i="28"/>
  <c r="U234" i="28"/>
  <c r="U236" i="28"/>
  <c r="U238" i="28"/>
  <c r="U240" i="28"/>
  <c r="U242" i="28"/>
  <c r="U244" i="28"/>
  <c r="U246" i="28"/>
  <c r="U248" i="28"/>
  <c r="U250" i="28"/>
  <c r="U252" i="28"/>
  <c r="U254" i="28"/>
  <c r="U256" i="28"/>
  <c r="U258" i="28"/>
  <c r="U260" i="28"/>
  <c r="U262" i="28"/>
  <c r="U264" i="28"/>
  <c r="U266" i="28"/>
  <c r="U268" i="28"/>
  <c r="U270" i="28"/>
  <c r="U272" i="28"/>
  <c r="U274" i="28"/>
  <c r="U276" i="28"/>
  <c r="U278" i="28"/>
  <c r="U280" i="28"/>
  <c r="U282" i="28"/>
  <c r="U284" i="28"/>
  <c r="U286" i="28"/>
  <c r="U288" i="28"/>
  <c r="U290" i="28"/>
  <c r="U292" i="28"/>
  <c r="U294" i="28"/>
  <c r="U296" i="28"/>
  <c r="U298" i="28"/>
  <c r="U300" i="28"/>
  <c r="U302" i="28"/>
  <c r="U304" i="28"/>
  <c r="U306" i="28"/>
  <c r="U308" i="28"/>
  <c r="U310" i="28"/>
  <c r="U312" i="28"/>
  <c r="U314" i="28"/>
  <c r="U316" i="28"/>
  <c r="U318" i="28"/>
  <c r="U320" i="28"/>
  <c r="U322" i="28"/>
  <c r="U324" i="28"/>
  <c r="U326" i="28"/>
  <c r="U328" i="28"/>
  <c r="U330" i="28"/>
  <c r="U332" i="28"/>
  <c r="U334" i="28"/>
  <c r="U336" i="28"/>
  <c r="U338" i="28"/>
  <c r="U340" i="28"/>
  <c r="U342" i="28"/>
  <c r="U344" i="28"/>
  <c r="U346" i="28"/>
  <c r="U348" i="28"/>
  <c r="U350" i="28"/>
  <c r="U352" i="28"/>
  <c r="U354" i="28"/>
  <c r="U356" i="28"/>
  <c r="U358" i="28"/>
  <c r="U360" i="28"/>
  <c r="U362" i="28"/>
  <c r="U364" i="28"/>
  <c r="U366" i="28"/>
  <c r="U368" i="28"/>
  <c r="U370" i="28"/>
  <c r="U372" i="28"/>
  <c r="U374" i="28"/>
  <c r="U376" i="28"/>
  <c r="U378" i="28"/>
  <c r="U380" i="28"/>
  <c r="U382" i="28"/>
  <c r="U384" i="28"/>
  <c r="U386" i="28"/>
  <c r="U388" i="28"/>
  <c r="U390" i="28"/>
  <c r="U392" i="28"/>
  <c r="U394" i="28"/>
  <c r="U396" i="28"/>
  <c r="U398" i="28"/>
  <c r="U400" i="28"/>
  <c r="U402" i="28"/>
  <c r="U404" i="28"/>
  <c r="U406" i="28"/>
  <c r="U408" i="28"/>
  <c r="U410" i="28"/>
  <c r="U412" i="28"/>
  <c r="U414" i="28"/>
  <c r="U416" i="28"/>
  <c r="U418" i="28"/>
  <c r="U420" i="28"/>
  <c r="U422" i="28"/>
  <c r="U424" i="28"/>
  <c r="U426" i="28"/>
  <c r="U428" i="28"/>
  <c r="U430" i="28"/>
  <c r="U432" i="28"/>
  <c r="U434" i="28"/>
  <c r="U436" i="28"/>
  <c r="U438" i="28"/>
  <c r="U440" i="28"/>
  <c r="U442" i="28"/>
  <c r="U444" i="28"/>
  <c r="U446" i="28"/>
  <c r="U448" i="28"/>
  <c r="U450" i="28"/>
  <c r="U452" i="28"/>
  <c r="U454" i="28"/>
  <c r="U456" i="28"/>
  <c r="U458" i="28"/>
  <c r="U460" i="28"/>
  <c r="U462" i="28"/>
  <c r="U464" i="28"/>
  <c r="U466" i="28"/>
  <c r="U468" i="28"/>
  <c r="U470" i="28"/>
  <c r="U472" i="28"/>
  <c r="U474" i="28"/>
  <c r="U476" i="28"/>
  <c r="U478" i="28"/>
  <c r="U480" i="28"/>
  <c r="U482" i="28"/>
  <c r="U484" i="28"/>
  <c r="U486" i="28"/>
  <c r="U488" i="28"/>
  <c r="U490" i="28"/>
  <c r="U492" i="28"/>
  <c r="U494" i="28"/>
  <c r="U496" i="28"/>
  <c r="U498" i="28"/>
  <c r="U500" i="28"/>
  <c r="U2" i="28"/>
  <c r="U4" i="28"/>
  <c r="U5" i="28"/>
  <c r="U7" i="28"/>
  <c r="U9" i="28"/>
  <c r="U11" i="28"/>
  <c r="U13" i="28"/>
  <c r="U15" i="28"/>
  <c r="U17" i="28"/>
  <c r="U19" i="28"/>
  <c r="U21" i="28"/>
  <c r="U23" i="28"/>
  <c r="U25" i="28"/>
  <c r="U27" i="28"/>
  <c r="U29" i="28"/>
  <c r="U31" i="28"/>
  <c r="U33" i="28"/>
  <c r="U35" i="28"/>
  <c r="U37" i="28"/>
  <c r="U39" i="28"/>
  <c r="U41" i="28"/>
  <c r="U43" i="28"/>
  <c r="U45" i="28"/>
  <c r="U47" i="28"/>
  <c r="U49" i="28"/>
  <c r="U51" i="28"/>
  <c r="U53" i="28"/>
  <c r="U55" i="28"/>
  <c r="U57" i="28"/>
  <c r="U59" i="28"/>
  <c r="U61" i="28"/>
  <c r="U63" i="28"/>
  <c r="U65" i="28"/>
  <c r="U67" i="28"/>
  <c r="U69" i="28"/>
  <c r="U71" i="28"/>
  <c r="U73" i="28"/>
  <c r="U75" i="28"/>
  <c r="U77" i="28"/>
  <c r="U79" i="28"/>
  <c r="U81" i="28"/>
  <c r="U83" i="28"/>
  <c r="U85" i="28"/>
  <c r="U87" i="28"/>
  <c r="U89" i="28"/>
  <c r="U91" i="28"/>
  <c r="U93" i="28"/>
  <c r="U95" i="28"/>
  <c r="U97" i="28"/>
  <c r="U99" i="28"/>
  <c r="U101" i="28"/>
  <c r="U103" i="28"/>
  <c r="U105" i="28"/>
  <c r="U107" i="28"/>
  <c r="U109" i="28"/>
  <c r="U111" i="28"/>
  <c r="U113" i="28"/>
  <c r="U115" i="28"/>
  <c r="U117" i="28"/>
  <c r="U119" i="28"/>
  <c r="U121" i="28"/>
  <c r="U123" i="28"/>
  <c r="U125" i="28"/>
  <c r="U127" i="28"/>
  <c r="U129" i="28"/>
  <c r="U131" i="28"/>
  <c r="U133" i="28"/>
  <c r="U135" i="28"/>
  <c r="U137" i="28"/>
  <c r="U139" i="28"/>
  <c r="U141" i="28"/>
  <c r="U143" i="28"/>
  <c r="U145" i="28"/>
  <c r="U147" i="28"/>
  <c r="U149" i="28"/>
  <c r="U151" i="28"/>
  <c r="U153" i="28"/>
  <c r="U155" i="28"/>
  <c r="U157" i="28"/>
  <c r="U159" i="28"/>
  <c r="U161" i="28"/>
  <c r="U163" i="28"/>
  <c r="U165" i="28"/>
  <c r="U167" i="28"/>
  <c r="U169" i="28"/>
  <c r="U171" i="28"/>
  <c r="U173" i="28"/>
  <c r="U175" i="28"/>
  <c r="U177" i="28"/>
  <c r="U179" i="28"/>
  <c r="U181" i="28"/>
  <c r="U183" i="28"/>
  <c r="U185" i="28"/>
  <c r="U187" i="28"/>
  <c r="U189" i="28"/>
  <c r="U191" i="28"/>
  <c r="U193" i="28"/>
  <c r="U195" i="28"/>
  <c r="U197" i="28"/>
  <c r="U199" i="28"/>
  <c r="U201" i="28"/>
  <c r="U203" i="28"/>
  <c r="U205" i="28"/>
  <c r="U207" i="28"/>
  <c r="U209" i="28"/>
  <c r="U211" i="28"/>
  <c r="U213" i="28"/>
  <c r="U215" i="28"/>
  <c r="U217" i="28"/>
  <c r="U219" i="28"/>
  <c r="U221" i="28"/>
  <c r="U223" i="28"/>
  <c r="U225" i="28"/>
  <c r="U227" i="28"/>
  <c r="U229" i="28"/>
  <c r="U231" i="28"/>
  <c r="U233" i="28"/>
  <c r="U235" i="28"/>
  <c r="U237" i="28"/>
  <c r="U239" i="28"/>
  <c r="U241" i="28"/>
  <c r="U243" i="28"/>
  <c r="U245" i="28"/>
  <c r="U247" i="28"/>
  <c r="U249" i="28"/>
  <c r="U251" i="28"/>
  <c r="U253" i="28"/>
  <c r="U255" i="28"/>
  <c r="U257" i="28"/>
  <c r="U259" i="28"/>
  <c r="U261" i="28"/>
  <c r="U263" i="28"/>
  <c r="U265" i="28"/>
  <c r="U267" i="28"/>
  <c r="U269" i="28"/>
  <c r="U271" i="28"/>
  <c r="U273" i="28"/>
  <c r="U275" i="28"/>
  <c r="U277" i="28"/>
  <c r="U279" i="28"/>
  <c r="U281" i="28"/>
  <c r="U283" i="28"/>
  <c r="U285" i="28"/>
  <c r="U287" i="28"/>
  <c r="U289" i="28"/>
  <c r="U291" i="28"/>
  <c r="U293" i="28"/>
  <c r="U295" i="28"/>
  <c r="U297" i="28"/>
  <c r="U299" i="28"/>
  <c r="U301" i="28"/>
  <c r="U303" i="28"/>
  <c r="U305" i="28"/>
  <c r="U307" i="28"/>
  <c r="U309" i="28"/>
  <c r="U311" i="28"/>
  <c r="U313" i="28"/>
  <c r="U315" i="28"/>
  <c r="U317" i="28"/>
  <c r="U319" i="28"/>
  <c r="U321" i="28"/>
  <c r="U323" i="28"/>
  <c r="U325" i="28"/>
  <c r="U327" i="28"/>
  <c r="U329" i="28"/>
  <c r="U331" i="28"/>
  <c r="U333" i="28"/>
  <c r="U335" i="28"/>
  <c r="U337" i="28"/>
  <c r="U339" i="28"/>
  <c r="U341" i="28"/>
  <c r="U343" i="28"/>
  <c r="U345" i="28"/>
  <c r="U347" i="28"/>
  <c r="U349" i="28"/>
  <c r="U351" i="28"/>
  <c r="U353" i="28"/>
  <c r="U355" i="28"/>
  <c r="U357" i="28"/>
  <c r="U359" i="28"/>
  <c r="U361" i="28"/>
  <c r="U363" i="28"/>
  <c r="U365" i="28"/>
  <c r="U367" i="28"/>
  <c r="U369" i="28"/>
  <c r="U371" i="28"/>
  <c r="U373" i="28"/>
  <c r="U375" i="28"/>
  <c r="U377" i="28"/>
  <c r="U379" i="28"/>
  <c r="U381" i="28"/>
  <c r="U383" i="28"/>
  <c r="U385" i="28"/>
  <c r="U387" i="28"/>
  <c r="U389" i="28"/>
  <c r="U391" i="28"/>
  <c r="U393" i="28"/>
  <c r="U395" i="28"/>
  <c r="U397" i="28"/>
  <c r="U399" i="28"/>
  <c r="U401" i="28"/>
  <c r="U403" i="28"/>
  <c r="U405" i="28"/>
  <c r="U407" i="28"/>
  <c r="U409" i="28"/>
  <c r="U411" i="28"/>
  <c r="U413" i="28"/>
  <c r="U415" i="28"/>
  <c r="U417" i="28"/>
  <c r="U419" i="28"/>
  <c r="U421" i="28"/>
  <c r="U423" i="28"/>
  <c r="U425" i="28"/>
  <c r="U427" i="28"/>
  <c r="U429" i="28"/>
  <c r="U431" i="28"/>
  <c r="U433" i="28"/>
  <c r="U435" i="28"/>
  <c r="U437" i="28"/>
  <c r="U439" i="28"/>
  <c r="U441" i="28"/>
  <c r="U443" i="28"/>
  <c r="U445" i="28"/>
  <c r="U447" i="28"/>
  <c r="U449" i="28"/>
  <c r="U451" i="28"/>
  <c r="U453" i="28"/>
  <c r="U455" i="28"/>
  <c r="U457" i="28"/>
  <c r="U459" i="28"/>
  <c r="U461" i="28"/>
  <c r="U463" i="28"/>
  <c r="U465" i="28"/>
  <c r="U467" i="28"/>
  <c r="U469" i="28"/>
  <c r="U471" i="28"/>
  <c r="U473" i="28"/>
  <c r="U475" i="28"/>
  <c r="U477" i="28"/>
  <c r="U479" i="28"/>
  <c r="U481" i="28"/>
  <c r="U483" i="28"/>
  <c r="U485" i="28"/>
  <c r="U487" i="28"/>
  <c r="U489" i="28"/>
  <c r="U491" i="28"/>
  <c r="U493" i="28"/>
  <c r="U495" i="28"/>
  <c r="U497" i="28"/>
  <c r="U499" i="28"/>
  <c r="Z10" i="17"/>
  <c r="A8" i="27"/>
  <c r="Y9" i="22"/>
  <c r="AD9" i="22" s="1"/>
  <c r="F9" i="27" s="1"/>
  <c r="AA9" i="22"/>
  <c r="AF9" i="22" s="1"/>
  <c r="B9" i="27" s="1"/>
  <c r="Z9" i="22"/>
  <c r="AE9" i="22" s="1"/>
  <c r="D9" i="27" s="1"/>
  <c r="AB9" i="22"/>
  <c r="AG9" i="22" s="1"/>
  <c r="E9" i="27" s="1"/>
  <c r="AC9" i="22"/>
  <c r="AH9" i="22" s="1"/>
  <c r="C9" i="27" s="1"/>
  <c r="Q8" i="22"/>
  <c r="P8" i="22"/>
  <c r="R8" i="22"/>
  <c r="AB8" i="22" s="1"/>
  <c r="AG8" i="22" s="1"/>
  <c r="E8" i="27" s="1"/>
  <c r="Q10" i="17"/>
  <c r="N10" i="17"/>
  <c r="X10" i="17" s="1"/>
  <c r="G15" i="5"/>
  <c r="S10" i="17"/>
  <c r="T10" i="17" s="1"/>
  <c r="Y10" i="17"/>
  <c r="AJ10" i="17"/>
  <c r="U10" i="17"/>
  <c r="AD10" i="17"/>
  <c r="AA10" i="17"/>
  <c r="AC10" i="17"/>
  <c r="AH11" i="19"/>
  <c r="AG11" i="19"/>
  <c r="AI11" i="19"/>
  <c r="AJ11" i="19"/>
  <c r="AC11" i="17"/>
  <c r="AD11" i="17"/>
  <c r="AA11" i="17"/>
  <c r="AJ11" i="17"/>
  <c r="AG24" i="23"/>
  <c r="AI23" i="23"/>
  <c r="AG10" i="19"/>
  <c r="AH10" i="19"/>
  <c r="AJ10" i="19"/>
  <c r="AI10" i="19"/>
  <c r="U11" i="17"/>
  <c r="Y11" i="17"/>
  <c r="Z11" i="17"/>
  <c r="S11" i="17"/>
  <c r="T11" i="17" s="1"/>
  <c r="G16" i="5"/>
  <c r="N11" i="17"/>
  <c r="Q11" i="17"/>
  <c r="F12" i="18"/>
  <c r="A12" i="17" s="1"/>
  <c r="M12" i="17" s="1"/>
  <c r="AB12" i="17" s="1"/>
  <c r="E15" i="5"/>
  <c r="F15" i="5"/>
  <c r="B15" i="5"/>
  <c r="C15" i="5"/>
  <c r="D15" i="5"/>
  <c r="A15" i="5"/>
  <c r="H14" i="5"/>
  <c r="L14" i="5"/>
  <c r="P14" i="5"/>
  <c r="T14" i="5"/>
  <c r="X14" i="5"/>
  <c r="AB14" i="5"/>
  <c r="AF14" i="5"/>
  <c r="AJ14" i="5"/>
  <c r="AN14" i="5"/>
  <c r="AR14" i="5"/>
  <c r="AV14" i="5"/>
  <c r="AZ14" i="5"/>
  <c r="BD14" i="5"/>
  <c r="BH14" i="5"/>
  <c r="BL14" i="5"/>
  <c r="BP14" i="5"/>
  <c r="BT14" i="5"/>
  <c r="BX14" i="5"/>
  <c r="CB14" i="5"/>
  <c r="I14" i="5"/>
  <c r="M14" i="5"/>
  <c r="Q14" i="5"/>
  <c r="U14" i="5"/>
  <c r="Y14" i="5"/>
  <c r="AC14" i="5"/>
  <c r="AG14" i="5"/>
  <c r="AK14" i="5"/>
  <c r="AO14" i="5"/>
  <c r="AS14" i="5"/>
  <c r="AW14" i="5"/>
  <c r="BA14" i="5"/>
  <c r="BE14" i="5"/>
  <c r="BI14" i="5"/>
  <c r="BM14" i="5"/>
  <c r="BQ14" i="5"/>
  <c r="BU14" i="5"/>
  <c r="BY14" i="5"/>
  <c r="CC14" i="5"/>
  <c r="J14" i="5"/>
  <c r="N14" i="5"/>
  <c r="R14" i="5"/>
  <c r="V14" i="5"/>
  <c r="Z14" i="5"/>
  <c r="AD14" i="5"/>
  <c r="AH14" i="5"/>
  <c r="AL14" i="5"/>
  <c r="AP14" i="5"/>
  <c r="AT14" i="5"/>
  <c r="AX14" i="5"/>
  <c r="BB14" i="5"/>
  <c r="BF14" i="5"/>
  <c r="BJ14" i="5"/>
  <c r="BN14" i="5"/>
  <c r="BR14" i="5"/>
  <c r="BV14" i="5"/>
  <c r="BZ14" i="5"/>
  <c r="CD14" i="5"/>
  <c r="K14" i="5"/>
  <c r="O14" i="5"/>
  <c r="S14" i="5"/>
  <c r="W14" i="5"/>
  <c r="AA14" i="5"/>
  <c r="AE14" i="5"/>
  <c r="AI14" i="5"/>
  <c r="AM14" i="5"/>
  <c r="AQ14" i="5"/>
  <c r="AU14" i="5"/>
  <c r="AY14" i="5"/>
  <c r="BC14" i="5"/>
  <c r="BG14" i="5"/>
  <c r="BK14" i="5"/>
  <c r="BO14" i="5"/>
  <c r="BS14" i="5"/>
  <c r="BW14" i="5"/>
  <c r="CA14" i="5"/>
  <c r="AI12" i="17" l="1"/>
  <c r="AH12" i="17"/>
  <c r="AG12" i="17"/>
  <c r="W12" i="17"/>
  <c r="V10" i="17"/>
  <c r="V2" i="28"/>
  <c r="V4" i="28"/>
  <c r="V6" i="28"/>
  <c r="V8" i="28"/>
  <c r="V10" i="28"/>
  <c r="V12" i="28"/>
  <c r="V14" i="28"/>
  <c r="V16" i="28"/>
  <c r="V18" i="28"/>
  <c r="V20" i="28"/>
  <c r="V22" i="28"/>
  <c r="V24" i="28"/>
  <c r="V26" i="28"/>
  <c r="V28" i="28"/>
  <c r="V30" i="28"/>
  <c r="V32" i="28"/>
  <c r="V34" i="28"/>
  <c r="V36" i="28"/>
  <c r="V38" i="28"/>
  <c r="V40" i="28"/>
  <c r="V42" i="28"/>
  <c r="V44" i="28"/>
  <c r="V46" i="28"/>
  <c r="V48" i="28"/>
  <c r="V50" i="28"/>
  <c r="V52" i="28"/>
  <c r="V54" i="28"/>
  <c r="V56" i="28"/>
  <c r="V58" i="28"/>
  <c r="V60" i="28"/>
  <c r="V62" i="28"/>
  <c r="V64" i="28"/>
  <c r="V66" i="28"/>
  <c r="V68" i="28"/>
  <c r="V70" i="28"/>
  <c r="V72" i="28"/>
  <c r="V74" i="28"/>
  <c r="V76" i="28"/>
  <c r="V78" i="28"/>
  <c r="V80" i="28"/>
  <c r="V82" i="28"/>
  <c r="V84" i="28"/>
  <c r="V86" i="28"/>
  <c r="V88" i="28"/>
  <c r="V90" i="28"/>
  <c r="V92" i="28"/>
  <c r="V94" i="28"/>
  <c r="V96" i="28"/>
  <c r="V98" i="28"/>
  <c r="V100" i="28"/>
  <c r="V102" i="28"/>
  <c r="V104" i="28"/>
  <c r="V106" i="28"/>
  <c r="V108" i="28"/>
  <c r="V110" i="28"/>
  <c r="V112" i="28"/>
  <c r="V114" i="28"/>
  <c r="V116" i="28"/>
  <c r="V118" i="28"/>
  <c r="V120" i="28"/>
  <c r="V122" i="28"/>
  <c r="V124" i="28"/>
  <c r="V126" i="28"/>
  <c r="V128" i="28"/>
  <c r="V130" i="28"/>
  <c r="V132" i="28"/>
  <c r="V134" i="28"/>
  <c r="V136" i="28"/>
  <c r="V138" i="28"/>
  <c r="V140" i="28"/>
  <c r="V142" i="28"/>
  <c r="V144" i="28"/>
  <c r="V146" i="28"/>
  <c r="V148" i="28"/>
  <c r="V150" i="28"/>
  <c r="V152" i="28"/>
  <c r="V154" i="28"/>
  <c r="V156" i="28"/>
  <c r="V158" i="28"/>
  <c r="V160" i="28"/>
  <c r="V162" i="28"/>
  <c r="V164" i="28"/>
  <c r="V166" i="28"/>
  <c r="V168" i="28"/>
  <c r="V170" i="28"/>
  <c r="V172" i="28"/>
  <c r="V174" i="28"/>
  <c r="V176" i="28"/>
  <c r="V178" i="28"/>
  <c r="V180" i="28"/>
  <c r="V182" i="28"/>
  <c r="V184" i="28"/>
  <c r="V186" i="28"/>
  <c r="V188" i="28"/>
  <c r="V191" i="28"/>
  <c r="V193" i="28"/>
  <c r="V195" i="28"/>
  <c r="V197" i="28"/>
  <c r="V199" i="28"/>
  <c r="V201" i="28"/>
  <c r="V203" i="28"/>
  <c r="V205" i="28"/>
  <c r="V207" i="28"/>
  <c r="V209" i="28"/>
  <c r="V211" i="28"/>
  <c r="V213" i="28"/>
  <c r="V215" i="28"/>
  <c r="V217" i="28"/>
  <c r="V219" i="28"/>
  <c r="V221" i="28"/>
  <c r="V223" i="28"/>
  <c r="V225" i="28"/>
  <c r="V227" i="28"/>
  <c r="V229" i="28"/>
  <c r="V231" i="28"/>
  <c r="V233" i="28"/>
  <c r="V235" i="28"/>
  <c r="V237" i="28"/>
  <c r="V239" i="28"/>
  <c r="V241" i="28"/>
  <c r="V243" i="28"/>
  <c r="V245" i="28"/>
  <c r="V247" i="28"/>
  <c r="V249" i="28"/>
  <c r="V251" i="28"/>
  <c r="V253" i="28"/>
  <c r="V255" i="28"/>
  <c r="V257" i="28"/>
  <c r="V259" i="28"/>
  <c r="V261" i="28"/>
  <c r="V263" i="28"/>
  <c r="V265" i="28"/>
  <c r="V267" i="28"/>
  <c r="V269" i="28"/>
  <c r="V271" i="28"/>
  <c r="V273" i="28"/>
  <c r="V275" i="28"/>
  <c r="V277" i="28"/>
  <c r="V279" i="28"/>
  <c r="V281" i="28"/>
  <c r="V283" i="28"/>
  <c r="V285" i="28"/>
  <c r="V287" i="28"/>
  <c r="V289" i="28"/>
  <c r="V291" i="28"/>
  <c r="V293" i="28"/>
  <c r="V295" i="28"/>
  <c r="V297" i="28"/>
  <c r="V299" i="28"/>
  <c r="V300" i="28"/>
  <c r="V303" i="28"/>
  <c r="V305" i="28"/>
  <c r="V307" i="28"/>
  <c r="V309" i="28"/>
  <c r="V311" i="28"/>
  <c r="V313" i="28"/>
  <c r="V315" i="28"/>
  <c r="V317" i="28"/>
  <c r="V319" i="28"/>
  <c r="V321" i="28"/>
  <c r="V323" i="28"/>
  <c r="V325" i="28"/>
  <c r="V327" i="28"/>
  <c r="V329" i="28"/>
  <c r="V331" i="28"/>
  <c r="V333" i="28"/>
  <c r="V335" i="28"/>
  <c r="V337" i="28"/>
  <c r="V339" i="28"/>
  <c r="V341" i="28"/>
  <c r="V343" i="28"/>
  <c r="V345" i="28"/>
  <c r="V347" i="28"/>
  <c r="V349" i="28"/>
  <c r="V351" i="28"/>
  <c r="V353" i="28"/>
  <c r="V355" i="28"/>
  <c r="V357" i="28"/>
  <c r="V359" i="28"/>
  <c r="V361" i="28"/>
  <c r="V363" i="28"/>
  <c r="V365" i="28"/>
  <c r="V367" i="28"/>
  <c r="V369" i="28"/>
  <c r="V371" i="28"/>
  <c r="V373" i="28"/>
  <c r="V375" i="28"/>
  <c r="V377" i="28"/>
  <c r="V379" i="28"/>
  <c r="V381" i="28"/>
  <c r="V383" i="28"/>
  <c r="V385" i="28"/>
  <c r="V387" i="28"/>
  <c r="V389" i="28"/>
  <c r="V391" i="28"/>
  <c r="V393" i="28"/>
  <c r="V395" i="28"/>
  <c r="V397" i="28"/>
  <c r="V399" i="28"/>
  <c r="V401" i="28"/>
  <c r="V403" i="28"/>
  <c r="V405" i="28"/>
  <c r="V407" i="28"/>
  <c r="V409" i="28"/>
  <c r="V411" i="28"/>
  <c r="V301" i="28"/>
  <c r="V414" i="28"/>
  <c r="V416" i="28"/>
  <c r="V418" i="28"/>
  <c r="V420" i="28"/>
  <c r="V422" i="28"/>
  <c r="V424" i="28"/>
  <c r="V426" i="28"/>
  <c r="V428" i="28"/>
  <c r="V430" i="28"/>
  <c r="V432" i="28"/>
  <c r="V434" i="28"/>
  <c r="V436" i="28"/>
  <c r="V438" i="28"/>
  <c r="V440" i="28"/>
  <c r="V442" i="28"/>
  <c r="V444" i="28"/>
  <c r="V446" i="28"/>
  <c r="V448" i="28"/>
  <c r="V450" i="28"/>
  <c r="V452" i="28"/>
  <c r="V454" i="28"/>
  <c r="V456" i="28"/>
  <c r="V458" i="28"/>
  <c r="V460" i="28"/>
  <c r="V462" i="28"/>
  <c r="V464" i="28"/>
  <c r="V466" i="28"/>
  <c r="V468" i="28"/>
  <c r="V470" i="28"/>
  <c r="V472" i="28"/>
  <c r="V474" i="28"/>
  <c r="V476" i="28"/>
  <c r="V478" i="28"/>
  <c r="V480" i="28"/>
  <c r="V482" i="28"/>
  <c r="V484" i="28"/>
  <c r="V486" i="28"/>
  <c r="V488" i="28"/>
  <c r="V490" i="28"/>
  <c r="V492" i="28"/>
  <c r="V494" i="28"/>
  <c r="V496" i="28"/>
  <c r="V498" i="28"/>
  <c r="V500" i="28"/>
  <c r="W1" i="28"/>
  <c r="V3" i="28"/>
  <c r="V5" i="28"/>
  <c r="V7" i="28"/>
  <c r="V9" i="28"/>
  <c r="V11" i="28"/>
  <c r="V13" i="28"/>
  <c r="V15" i="28"/>
  <c r="V17" i="28"/>
  <c r="V19" i="28"/>
  <c r="V21" i="28"/>
  <c r="V23" i="28"/>
  <c r="V25" i="28"/>
  <c r="V27" i="28"/>
  <c r="V29" i="28"/>
  <c r="V31" i="28"/>
  <c r="V33" i="28"/>
  <c r="V35" i="28"/>
  <c r="V37" i="28"/>
  <c r="V39" i="28"/>
  <c r="V41" i="28"/>
  <c r="V43" i="28"/>
  <c r="V45" i="28"/>
  <c r="V47" i="28"/>
  <c r="V49" i="28"/>
  <c r="V51" i="28"/>
  <c r="V53" i="28"/>
  <c r="V55" i="28"/>
  <c r="V57" i="28"/>
  <c r="V59" i="28"/>
  <c r="V61" i="28"/>
  <c r="V63" i="28"/>
  <c r="V65" i="28"/>
  <c r="V67" i="28"/>
  <c r="V69" i="28"/>
  <c r="V71" i="28"/>
  <c r="V73" i="28"/>
  <c r="V75" i="28"/>
  <c r="V77" i="28"/>
  <c r="V79" i="28"/>
  <c r="V81" i="28"/>
  <c r="V83" i="28"/>
  <c r="V85" i="28"/>
  <c r="V87" i="28"/>
  <c r="V89" i="28"/>
  <c r="V91" i="28"/>
  <c r="V93" i="28"/>
  <c r="V95" i="28"/>
  <c r="V97" i="28"/>
  <c r="V99" i="28"/>
  <c r="V101" i="28"/>
  <c r="V103" i="28"/>
  <c r="V105" i="28"/>
  <c r="V107" i="28"/>
  <c r="V109" i="28"/>
  <c r="V111" i="28"/>
  <c r="V113" i="28"/>
  <c r="V115" i="28"/>
  <c r="V117" i="28"/>
  <c r="V119" i="28"/>
  <c r="V121" i="28"/>
  <c r="V123" i="28"/>
  <c r="V125" i="28"/>
  <c r="V127" i="28"/>
  <c r="V129" i="28"/>
  <c r="V131" i="28"/>
  <c r="V133" i="28"/>
  <c r="V135" i="28"/>
  <c r="V137" i="28"/>
  <c r="V139" i="28"/>
  <c r="V141" i="28"/>
  <c r="V143" i="28"/>
  <c r="V145" i="28"/>
  <c r="V147" i="28"/>
  <c r="V149" i="28"/>
  <c r="V151" i="28"/>
  <c r="V153" i="28"/>
  <c r="V155" i="28"/>
  <c r="V157" i="28"/>
  <c r="V159" i="28"/>
  <c r="V161" i="28"/>
  <c r="V163" i="28"/>
  <c r="V165" i="28"/>
  <c r="V167" i="28"/>
  <c r="V169" i="28"/>
  <c r="V171" i="28"/>
  <c r="V173" i="28"/>
  <c r="V175" i="28"/>
  <c r="V177" i="28"/>
  <c r="V179" i="28"/>
  <c r="V181" i="28"/>
  <c r="V183" i="28"/>
  <c r="V185" i="28"/>
  <c r="V187" i="28"/>
  <c r="V190" i="28"/>
  <c r="V192" i="28"/>
  <c r="V194" i="28"/>
  <c r="V196" i="28"/>
  <c r="V198" i="28"/>
  <c r="V200" i="28"/>
  <c r="V202" i="28"/>
  <c r="V204" i="28"/>
  <c r="V206" i="28"/>
  <c r="V208" i="28"/>
  <c r="V210" i="28"/>
  <c r="V212" i="28"/>
  <c r="V214" i="28"/>
  <c r="V216" i="28"/>
  <c r="V218" i="28"/>
  <c r="V220" i="28"/>
  <c r="V222" i="28"/>
  <c r="V224" i="28"/>
  <c r="V226" i="28"/>
  <c r="V228" i="28"/>
  <c r="V230" i="28"/>
  <c r="V232" i="28"/>
  <c r="V234" i="28"/>
  <c r="V236" i="28"/>
  <c r="V238" i="28"/>
  <c r="V240" i="28"/>
  <c r="V242" i="28"/>
  <c r="V244" i="28"/>
  <c r="V246" i="28"/>
  <c r="V248" i="28"/>
  <c r="V250" i="28"/>
  <c r="V252" i="28"/>
  <c r="V254" i="28"/>
  <c r="V256" i="28"/>
  <c r="V258" i="28"/>
  <c r="V260" i="28"/>
  <c r="V262" i="28"/>
  <c r="V264" i="28"/>
  <c r="V266" i="28"/>
  <c r="V268" i="28"/>
  <c r="V270" i="28"/>
  <c r="V272" i="28"/>
  <c r="V274" i="28"/>
  <c r="V276" i="28"/>
  <c r="V278" i="28"/>
  <c r="V280" i="28"/>
  <c r="V282" i="28"/>
  <c r="V284" i="28"/>
  <c r="V286" i="28"/>
  <c r="V288" i="28"/>
  <c r="V290" i="28"/>
  <c r="V292" i="28"/>
  <c r="V294" i="28"/>
  <c r="V296" i="28"/>
  <c r="V298" i="28"/>
  <c r="V189" i="28"/>
  <c r="V302" i="28"/>
  <c r="V304" i="28"/>
  <c r="V306" i="28"/>
  <c r="V308" i="28"/>
  <c r="V310" i="28"/>
  <c r="V312" i="28"/>
  <c r="V314" i="28"/>
  <c r="V316" i="28"/>
  <c r="V318" i="28"/>
  <c r="V320" i="28"/>
  <c r="V322" i="28"/>
  <c r="V324" i="28"/>
  <c r="V326" i="28"/>
  <c r="V328" i="28"/>
  <c r="V330" i="28"/>
  <c r="V332" i="28"/>
  <c r="V334" i="28"/>
  <c r="V336" i="28"/>
  <c r="V338" i="28"/>
  <c r="V340" i="28"/>
  <c r="V342" i="28"/>
  <c r="V344" i="28"/>
  <c r="V346" i="28"/>
  <c r="V348" i="28"/>
  <c r="V350" i="28"/>
  <c r="V352" i="28"/>
  <c r="V354" i="28"/>
  <c r="V356" i="28"/>
  <c r="V358" i="28"/>
  <c r="V360" i="28"/>
  <c r="V362" i="28"/>
  <c r="V364" i="28"/>
  <c r="V366" i="28"/>
  <c r="V368" i="28"/>
  <c r="V370" i="28"/>
  <c r="V372" i="28"/>
  <c r="V374" i="28"/>
  <c r="V376" i="28"/>
  <c r="V378" i="28"/>
  <c r="V380" i="28"/>
  <c r="V382" i="28"/>
  <c r="V384" i="28"/>
  <c r="V386" i="28"/>
  <c r="V388" i="28"/>
  <c r="V390" i="28"/>
  <c r="V392" i="28"/>
  <c r="V394" i="28"/>
  <c r="V396" i="28"/>
  <c r="V398" i="28"/>
  <c r="V400" i="28"/>
  <c r="V402" i="28"/>
  <c r="V404" i="28"/>
  <c r="V406" i="28"/>
  <c r="V408" i="28"/>
  <c r="V410" i="28"/>
  <c r="V412" i="28"/>
  <c r="V413" i="28"/>
  <c r="V415" i="28"/>
  <c r="V417" i="28"/>
  <c r="V419" i="28"/>
  <c r="V421" i="28"/>
  <c r="V423" i="28"/>
  <c r="V425" i="28"/>
  <c r="V427" i="28"/>
  <c r="V429" i="28"/>
  <c r="V431" i="28"/>
  <c r="V433" i="28"/>
  <c r="V435" i="28"/>
  <c r="V437" i="28"/>
  <c r="V439" i="28"/>
  <c r="V441" i="28"/>
  <c r="V443" i="28"/>
  <c r="V445" i="28"/>
  <c r="V447" i="28"/>
  <c r="V449" i="28"/>
  <c r="V451" i="28"/>
  <c r="V453" i="28"/>
  <c r="V455" i="28"/>
  <c r="V457" i="28"/>
  <c r="V459" i="28"/>
  <c r="V461" i="28"/>
  <c r="V463" i="28"/>
  <c r="V465" i="28"/>
  <c r="V467" i="28"/>
  <c r="V469" i="28"/>
  <c r="V471" i="28"/>
  <c r="V473" i="28"/>
  <c r="V475" i="28"/>
  <c r="V477" i="28"/>
  <c r="V479" i="28"/>
  <c r="V481" i="28"/>
  <c r="V483" i="28"/>
  <c r="V485" i="28"/>
  <c r="V487" i="28"/>
  <c r="V489" i="28"/>
  <c r="V491" i="28"/>
  <c r="V493" i="28"/>
  <c r="V495" i="28"/>
  <c r="V497" i="28"/>
  <c r="V499" i="28"/>
  <c r="Y8" i="22"/>
  <c r="AD8" i="22" s="1"/>
  <c r="F8" i="27" s="1"/>
  <c r="AA8" i="22"/>
  <c r="AF8" i="22" s="1"/>
  <c r="B8" i="27" s="1"/>
  <c r="AC8" i="22"/>
  <c r="AH8" i="22" s="1"/>
  <c r="C8" i="27" s="1"/>
  <c r="O9" i="22"/>
  <c r="Z8" i="22"/>
  <c r="AE8" i="22" s="1"/>
  <c r="D8" i="27" s="1"/>
  <c r="AC12" i="17"/>
  <c r="AD12" i="17"/>
  <c r="AA12" i="17"/>
  <c r="AJ12" i="17"/>
  <c r="AG25" i="23"/>
  <c r="AI24" i="23"/>
  <c r="U12" i="17"/>
  <c r="Y12" i="17"/>
  <c r="Z12" i="17"/>
  <c r="S12" i="17"/>
  <c r="X11" i="17"/>
  <c r="V11" i="17"/>
  <c r="G17" i="5"/>
  <c r="Q12" i="17"/>
  <c r="N12" i="17"/>
  <c r="F13" i="18"/>
  <c r="A13" i="17" s="1"/>
  <c r="M13" i="17" s="1"/>
  <c r="AB13" i="17" s="1"/>
  <c r="I15" i="5"/>
  <c r="M15" i="5"/>
  <c r="Q15" i="5"/>
  <c r="U15" i="5"/>
  <c r="Y15" i="5"/>
  <c r="AC15" i="5"/>
  <c r="AG15" i="5"/>
  <c r="AK15" i="5"/>
  <c r="AO15" i="5"/>
  <c r="AS15" i="5"/>
  <c r="AW15" i="5"/>
  <c r="BA15" i="5"/>
  <c r="BE15" i="5"/>
  <c r="BI15" i="5"/>
  <c r="BM15" i="5"/>
  <c r="BQ15" i="5"/>
  <c r="BU15" i="5"/>
  <c r="BY15" i="5"/>
  <c r="CC15" i="5"/>
  <c r="J15" i="5"/>
  <c r="O15" i="5"/>
  <c r="W15" i="5"/>
  <c r="AE15" i="5"/>
  <c r="AM15" i="5"/>
  <c r="AU15" i="5"/>
  <c r="BC15" i="5"/>
  <c r="BK15" i="5"/>
  <c r="BS15" i="5"/>
  <c r="CA15" i="5"/>
  <c r="L15" i="5"/>
  <c r="P15" i="5"/>
  <c r="T15" i="5"/>
  <c r="X15" i="5"/>
  <c r="AB15" i="5"/>
  <c r="AF15" i="5"/>
  <c r="AJ15" i="5"/>
  <c r="AN15" i="5"/>
  <c r="AR15" i="5"/>
  <c r="AV15" i="5"/>
  <c r="AZ15" i="5"/>
  <c r="BD15" i="5"/>
  <c r="BH15" i="5"/>
  <c r="BL15" i="5"/>
  <c r="BP15" i="5"/>
  <c r="BT15" i="5"/>
  <c r="BX15" i="5"/>
  <c r="CB15" i="5"/>
  <c r="K15" i="5"/>
  <c r="S15" i="5"/>
  <c r="AA15" i="5"/>
  <c r="AI15" i="5"/>
  <c r="AQ15" i="5"/>
  <c r="AY15" i="5"/>
  <c r="BG15" i="5"/>
  <c r="BO15" i="5"/>
  <c r="BW15" i="5"/>
  <c r="H15" i="5"/>
  <c r="N15" i="5"/>
  <c r="R15" i="5"/>
  <c r="V15" i="5"/>
  <c r="Z15" i="5"/>
  <c r="AD15" i="5"/>
  <c r="AH15" i="5"/>
  <c r="AL15" i="5"/>
  <c r="AP15" i="5"/>
  <c r="AT15" i="5"/>
  <c r="AX15" i="5"/>
  <c r="BB15" i="5"/>
  <c r="BF15" i="5"/>
  <c r="BJ15" i="5"/>
  <c r="BN15" i="5"/>
  <c r="BR15" i="5"/>
  <c r="BV15" i="5"/>
  <c r="BZ15" i="5"/>
  <c r="CD15" i="5"/>
  <c r="F16" i="5"/>
  <c r="C16" i="5"/>
  <c r="E16" i="5"/>
  <c r="D16" i="5"/>
  <c r="A16" i="5"/>
  <c r="B16" i="5"/>
  <c r="AI13" i="17" l="1"/>
  <c r="AH13" i="17"/>
  <c r="AG13" i="17"/>
  <c r="W13" i="17"/>
  <c r="W3" i="28"/>
  <c r="X1" i="28"/>
  <c r="W6" i="28"/>
  <c r="W8" i="28"/>
  <c r="W10" i="28"/>
  <c r="W12" i="28"/>
  <c r="W14" i="28"/>
  <c r="W16" i="28"/>
  <c r="W18" i="28"/>
  <c r="W20" i="28"/>
  <c r="W22" i="28"/>
  <c r="W24" i="28"/>
  <c r="W26" i="28"/>
  <c r="W28" i="28"/>
  <c r="W30" i="28"/>
  <c r="W32" i="28"/>
  <c r="W34" i="28"/>
  <c r="W36" i="28"/>
  <c r="W38" i="28"/>
  <c r="W40" i="28"/>
  <c r="W42" i="28"/>
  <c r="W44" i="28"/>
  <c r="W46" i="28"/>
  <c r="W48" i="28"/>
  <c r="W50" i="28"/>
  <c r="W52" i="28"/>
  <c r="W54" i="28"/>
  <c r="W56" i="28"/>
  <c r="W58" i="28"/>
  <c r="W60" i="28"/>
  <c r="W62" i="28"/>
  <c r="W64" i="28"/>
  <c r="W66" i="28"/>
  <c r="W68" i="28"/>
  <c r="W70" i="28"/>
  <c r="W72" i="28"/>
  <c r="W74" i="28"/>
  <c r="W76" i="28"/>
  <c r="W78" i="28"/>
  <c r="W80" i="28"/>
  <c r="W82" i="28"/>
  <c r="W84" i="28"/>
  <c r="W86" i="28"/>
  <c r="W88" i="28"/>
  <c r="W90" i="28"/>
  <c r="W92" i="28"/>
  <c r="W94" i="28"/>
  <c r="W96" i="28"/>
  <c r="W98" i="28"/>
  <c r="W100" i="28"/>
  <c r="W102" i="28"/>
  <c r="W104" i="28"/>
  <c r="W106" i="28"/>
  <c r="W108" i="28"/>
  <c r="W110" i="28"/>
  <c r="W112" i="28"/>
  <c r="W114" i="28"/>
  <c r="W116" i="28"/>
  <c r="W118" i="28"/>
  <c r="W120" i="28"/>
  <c r="W122" i="28"/>
  <c r="W124" i="28"/>
  <c r="W126" i="28"/>
  <c r="W128" i="28"/>
  <c r="W130" i="28"/>
  <c r="W132" i="28"/>
  <c r="W134" i="28"/>
  <c r="W136" i="28"/>
  <c r="W138" i="28"/>
  <c r="W140" i="28"/>
  <c r="W142" i="28"/>
  <c r="W144" i="28"/>
  <c r="W146" i="28"/>
  <c r="W148" i="28"/>
  <c r="W150" i="28"/>
  <c r="W152" i="28"/>
  <c r="W154" i="28"/>
  <c r="W156" i="28"/>
  <c r="W158" i="28"/>
  <c r="W160" i="28"/>
  <c r="W162" i="28"/>
  <c r="W164" i="28"/>
  <c r="W166" i="28"/>
  <c r="W168" i="28"/>
  <c r="W170" i="28"/>
  <c r="W172" i="28"/>
  <c r="W174" i="28"/>
  <c r="W176" i="28"/>
  <c r="W178" i="28"/>
  <c r="W180" i="28"/>
  <c r="W182" i="28"/>
  <c r="W184" i="28"/>
  <c r="W186" i="28"/>
  <c r="W188" i="28"/>
  <c r="W190" i="28"/>
  <c r="W192" i="28"/>
  <c r="W194" i="28"/>
  <c r="W196" i="28"/>
  <c r="W198" i="28"/>
  <c r="W200" i="28"/>
  <c r="W202" i="28"/>
  <c r="W204" i="28"/>
  <c r="W206" i="28"/>
  <c r="W208" i="28"/>
  <c r="W210" i="28"/>
  <c r="W212" i="28"/>
  <c r="W214" i="28"/>
  <c r="W216" i="28"/>
  <c r="W218" i="28"/>
  <c r="W220" i="28"/>
  <c r="W222" i="28"/>
  <c r="W224" i="28"/>
  <c r="W226" i="28"/>
  <c r="W228" i="28"/>
  <c r="W230" i="28"/>
  <c r="W232" i="28"/>
  <c r="W234" i="28"/>
  <c r="W236" i="28"/>
  <c r="W238" i="28"/>
  <c r="W240" i="28"/>
  <c r="W242" i="28"/>
  <c r="W244" i="28"/>
  <c r="W246" i="28"/>
  <c r="W248" i="28"/>
  <c r="W250" i="28"/>
  <c r="W252" i="28"/>
  <c r="W254" i="28"/>
  <c r="W256" i="28"/>
  <c r="W258" i="28"/>
  <c r="W260" i="28"/>
  <c r="W262" i="28"/>
  <c r="W264" i="28"/>
  <c r="W266" i="28"/>
  <c r="W268" i="28"/>
  <c r="W270" i="28"/>
  <c r="W272" i="28"/>
  <c r="W274" i="28"/>
  <c r="W276" i="28"/>
  <c r="W278" i="28"/>
  <c r="W280" i="28"/>
  <c r="W282" i="28"/>
  <c r="W284" i="28"/>
  <c r="W286" i="28"/>
  <c r="W288" i="28"/>
  <c r="W290" i="28"/>
  <c r="W292" i="28"/>
  <c r="W294" i="28"/>
  <c r="W296" i="28"/>
  <c r="W298" i="28"/>
  <c r="W300" i="28"/>
  <c r="W302" i="28"/>
  <c r="W304" i="28"/>
  <c r="W306" i="28"/>
  <c r="W308" i="28"/>
  <c r="W310" i="28"/>
  <c r="W312" i="28"/>
  <c r="W314" i="28"/>
  <c r="W316" i="28"/>
  <c r="W318" i="28"/>
  <c r="W320" i="28"/>
  <c r="W322" i="28"/>
  <c r="W324" i="28"/>
  <c r="W326" i="28"/>
  <c r="W328" i="28"/>
  <c r="W330" i="28"/>
  <c r="W332" i="28"/>
  <c r="W334" i="28"/>
  <c r="W336" i="28"/>
  <c r="W338" i="28"/>
  <c r="W340" i="28"/>
  <c r="W342" i="28"/>
  <c r="W344" i="28"/>
  <c r="W346" i="28"/>
  <c r="W348" i="28"/>
  <c r="W350" i="28"/>
  <c r="W352" i="28"/>
  <c r="W354" i="28"/>
  <c r="W356" i="28"/>
  <c r="W358" i="28"/>
  <c r="W360" i="28"/>
  <c r="W362" i="28"/>
  <c r="W364" i="28"/>
  <c r="W366" i="28"/>
  <c r="W368" i="28"/>
  <c r="W370" i="28"/>
  <c r="W372" i="28"/>
  <c r="W374" i="28"/>
  <c r="W376" i="28"/>
  <c r="W378" i="28"/>
  <c r="W380" i="28"/>
  <c r="W382" i="28"/>
  <c r="W384" i="28"/>
  <c r="W386" i="28"/>
  <c r="W388" i="28"/>
  <c r="W390" i="28"/>
  <c r="W392" i="28"/>
  <c r="W394" i="28"/>
  <c r="W396" i="28"/>
  <c r="W398" i="28"/>
  <c r="W400" i="28"/>
  <c r="W402" i="28"/>
  <c r="W404" i="28"/>
  <c r="W406" i="28"/>
  <c r="W408" i="28"/>
  <c r="W410" i="28"/>
  <c r="W412" i="28"/>
  <c r="W414" i="28"/>
  <c r="W416" i="28"/>
  <c r="W418" i="28"/>
  <c r="W420" i="28"/>
  <c r="W422" i="28"/>
  <c r="W424" i="28"/>
  <c r="W426" i="28"/>
  <c r="W428" i="28"/>
  <c r="W430" i="28"/>
  <c r="W432" i="28"/>
  <c r="W434" i="28"/>
  <c r="W436" i="28"/>
  <c r="W438" i="28"/>
  <c r="W440" i="28"/>
  <c r="W442" i="28"/>
  <c r="W444" i="28"/>
  <c r="W446" i="28"/>
  <c r="W448" i="28"/>
  <c r="W450" i="28"/>
  <c r="W452" i="28"/>
  <c r="W454" i="28"/>
  <c r="W456" i="28"/>
  <c r="W458" i="28"/>
  <c r="W460" i="28"/>
  <c r="W462" i="28"/>
  <c r="W464" i="28"/>
  <c r="W466" i="28"/>
  <c r="W468" i="28"/>
  <c r="W470" i="28"/>
  <c r="W472" i="28"/>
  <c r="W474" i="28"/>
  <c r="W476" i="28"/>
  <c r="W478" i="28"/>
  <c r="W480" i="28"/>
  <c r="W482" i="28"/>
  <c r="W484" i="28"/>
  <c r="W486" i="28"/>
  <c r="W488" i="28"/>
  <c r="W490" i="28"/>
  <c r="W492" i="28"/>
  <c r="W494" i="28"/>
  <c r="W496" i="28"/>
  <c r="W498" i="28"/>
  <c r="W500" i="28"/>
  <c r="W2" i="28"/>
  <c r="W4" i="28"/>
  <c r="W5" i="28"/>
  <c r="W7" i="28"/>
  <c r="W9" i="28"/>
  <c r="W11" i="28"/>
  <c r="W13" i="28"/>
  <c r="W15" i="28"/>
  <c r="W17" i="28"/>
  <c r="W19" i="28"/>
  <c r="W21" i="28"/>
  <c r="W23" i="28"/>
  <c r="W25" i="28"/>
  <c r="W27" i="28"/>
  <c r="W29" i="28"/>
  <c r="W31" i="28"/>
  <c r="W33" i="28"/>
  <c r="W35" i="28"/>
  <c r="W37" i="28"/>
  <c r="W39" i="28"/>
  <c r="W41" i="28"/>
  <c r="W43" i="28"/>
  <c r="W45" i="28"/>
  <c r="W47" i="28"/>
  <c r="W49" i="28"/>
  <c r="W51" i="28"/>
  <c r="W53" i="28"/>
  <c r="W55" i="28"/>
  <c r="W57" i="28"/>
  <c r="W59" i="28"/>
  <c r="W61" i="28"/>
  <c r="W63" i="28"/>
  <c r="W65" i="28"/>
  <c r="W67" i="28"/>
  <c r="W69" i="28"/>
  <c r="W71" i="28"/>
  <c r="W73" i="28"/>
  <c r="W75" i="28"/>
  <c r="W77" i="28"/>
  <c r="W79" i="28"/>
  <c r="W81" i="28"/>
  <c r="W83" i="28"/>
  <c r="W85" i="28"/>
  <c r="W87" i="28"/>
  <c r="W89" i="28"/>
  <c r="W91" i="28"/>
  <c r="W93" i="28"/>
  <c r="W95" i="28"/>
  <c r="W97" i="28"/>
  <c r="W99" i="28"/>
  <c r="W101" i="28"/>
  <c r="W103" i="28"/>
  <c r="W105" i="28"/>
  <c r="W107" i="28"/>
  <c r="W109" i="28"/>
  <c r="W111" i="28"/>
  <c r="W113" i="28"/>
  <c r="W115" i="28"/>
  <c r="W117" i="28"/>
  <c r="W119" i="28"/>
  <c r="W121" i="28"/>
  <c r="W123" i="28"/>
  <c r="W125" i="28"/>
  <c r="W127" i="28"/>
  <c r="W129" i="28"/>
  <c r="W131" i="28"/>
  <c r="W133" i="28"/>
  <c r="W135" i="28"/>
  <c r="W137" i="28"/>
  <c r="W139" i="28"/>
  <c r="W141" i="28"/>
  <c r="W143" i="28"/>
  <c r="W145" i="28"/>
  <c r="W147" i="28"/>
  <c r="W149" i="28"/>
  <c r="W151" i="28"/>
  <c r="W153" i="28"/>
  <c r="W155" i="28"/>
  <c r="W157" i="28"/>
  <c r="W159" i="28"/>
  <c r="W161" i="28"/>
  <c r="W163" i="28"/>
  <c r="W165" i="28"/>
  <c r="W167" i="28"/>
  <c r="W169" i="28"/>
  <c r="W171" i="28"/>
  <c r="W173" i="28"/>
  <c r="W175" i="28"/>
  <c r="W177" i="28"/>
  <c r="W179" i="28"/>
  <c r="W181" i="28"/>
  <c r="W183" i="28"/>
  <c r="W185" i="28"/>
  <c r="W187" i="28"/>
  <c r="W189" i="28"/>
  <c r="W191" i="28"/>
  <c r="W193" i="28"/>
  <c r="W195" i="28"/>
  <c r="W197" i="28"/>
  <c r="W199" i="28"/>
  <c r="W201" i="28"/>
  <c r="W203" i="28"/>
  <c r="W205" i="28"/>
  <c r="W207" i="28"/>
  <c r="W209" i="28"/>
  <c r="W211" i="28"/>
  <c r="W213" i="28"/>
  <c r="W215" i="28"/>
  <c r="W217" i="28"/>
  <c r="W219" i="28"/>
  <c r="W221" i="28"/>
  <c r="W223" i="28"/>
  <c r="W225" i="28"/>
  <c r="W227" i="28"/>
  <c r="W229" i="28"/>
  <c r="W231" i="28"/>
  <c r="W233" i="28"/>
  <c r="W235" i="28"/>
  <c r="W237" i="28"/>
  <c r="W239" i="28"/>
  <c r="W241" i="28"/>
  <c r="W243" i="28"/>
  <c r="W245" i="28"/>
  <c r="W247" i="28"/>
  <c r="W249" i="28"/>
  <c r="W251" i="28"/>
  <c r="W253" i="28"/>
  <c r="W255" i="28"/>
  <c r="W257" i="28"/>
  <c r="W259" i="28"/>
  <c r="W261" i="28"/>
  <c r="W263" i="28"/>
  <c r="W265" i="28"/>
  <c r="W267" i="28"/>
  <c r="W269" i="28"/>
  <c r="W271" i="28"/>
  <c r="W273" i="28"/>
  <c r="W275" i="28"/>
  <c r="W277" i="28"/>
  <c r="W279" i="28"/>
  <c r="W281" i="28"/>
  <c r="W283" i="28"/>
  <c r="W285" i="28"/>
  <c r="W287" i="28"/>
  <c r="W289" i="28"/>
  <c r="W291" i="28"/>
  <c r="W293" i="28"/>
  <c r="W295" i="28"/>
  <c r="W297" i="28"/>
  <c r="W299" i="28"/>
  <c r="W301" i="28"/>
  <c r="W303" i="28"/>
  <c r="W305" i="28"/>
  <c r="W307" i="28"/>
  <c r="W309" i="28"/>
  <c r="W311" i="28"/>
  <c r="W313" i="28"/>
  <c r="W315" i="28"/>
  <c r="W317" i="28"/>
  <c r="W319" i="28"/>
  <c r="W321" i="28"/>
  <c r="W323" i="28"/>
  <c r="W325" i="28"/>
  <c r="W327" i="28"/>
  <c r="W329" i="28"/>
  <c r="W331" i="28"/>
  <c r="W333" i="28"/>
  <c r="W335" i="28"/>
  <c r="W337" i="28"/>
  <c r="W339" i="28"/>
  <c r="W341" i="28"/>
  <c r="W343" i="28"/>
  <c r="W345" i="28"/>
  <c r="W347" i="28"/>
  <c r="W349" i="28"/>
  <c r="W351" i="28"/>
  <c r="W353" i="28"/>
  <c r="W355" i="28"/>
  <c r="W357" i="28"/>
  <c r="W359" i="28"/>
  <c r="W361" i="28"/>
  <c r="W363" i="28"/>
  <c r="W365" i="28"/>
  <c r="W367" i="28"/>
  <c r="W369" i="28"/>
  <c r="W371" i="28"/>
  <c r="W373" i="28"/>
  <c r="W375" i="28"/>
  <c r="W377" i="28"/>
  <c r="W379" i="28"/>
  <c r="W381" i="28"/>
  <c r="W383" i="28"/>
  <c r="W385" i="28"/>
  <c r="W387" i="28"/>
  <c r="W389" i="28"/>
  <c r="W391" i="28"/>
  <c r="W393" i="28"/>
  <c r="W395" i="28"/>
  <c r="W397" i="28"/>
  <c r="W399" i="28"/>
  <c r="W401" i="28"/>
  <c r="W403" i="28"/>
  <c r="W405" i="28"/>
  <c r="W407" i="28"/>
  <c r="W409" i="28"/>
  <c r="W411" i="28"/>
  <c r="W413" i="28"/>
  <c r="W415" i="28"/>
  <c r="W417" i="28"/>
  <c r="W419" i="28"/>
  <c r="W421" i="28"/>
  <c r="W423" i="28"/>
  <c r="W425" i="28"/>
  <c r="W427" i="28"/>
  <c r="W429" i="28"/>
  <c r="W431" i="28"/>
  <c r="W433" i="28"/>
  <c r="W435" i="28"/>
  <c r="W437" i="28"/>
  <c r="W439" i="28"/>
  <c r="W441" i="28"/>
  <c r="W443" i="28"/>
  <c r="W445" i="28"/>
  <c r="W447" i="28"/>
  <c r="W449" i="28"/>
  <c r="W451" i="28"/>
  <c r="W453" i="28"/>
  <c r="W455" i="28"/>
  <c r="W457" i="28"/>
  <c r="W459" i="28"/>
  <c r="W461" i="28"/>
  <c r="W463" i="28"/>
  <c r="W465" i="28"/>
  <c r="W467" i="28"/>
  <c r="W469" i="28"/>
  <c r="W471" i="28"/>
  <c r="W473" i="28"/>
  <c r="W475" i="28"/>
  <c r="W477" i="28"/>
  <c r="W479" i="28"/>
  <c r="W481" i="28"/>
  <c r="W483" i="28"/>
  <c r="W485" i="28"/>
  <c r="W487" i="28"/>
  <c r="W489" i="28"/>
  <c r="W491" i="28"/>
  <c r="W493" i="28"/>
  <c r="W495" i="28"/>
  <c r="W497" i="28"/>
  <c r="W499" i="28"/>
  <c r="Q9" i="22"/>
  <c r="P9" i="22"/>
  <c r="R9" i="22"/>
  <c r="O10" i="22"/>
  <c r="AC13" i="17"/>
  <c r="AD13" i="17"/>
  <c r="AA13" i="17"/>
  <c r="AJ13" i="17"/>
  <c r="AG26" i="23"/>
  <c r="AI25" i="23"/>
  <c r="X12" i="17"/>
  <c r="V12" i="17"/>
  <c r="U13" i="17"/>
  <c r="Y13" i="17"/>
  <c r="Z13" i="17"/>
  <c r="S13" i="17"/>
  <c r="G18" i="5"/>
  <c r="N13" i="17"/>
  <c r="Q13" i="17"/>
  <c r="F17" i="5"/>
  <c r="B17" i="5"/>
  <c r="C17" i="5"/>
  <c r="E17" i="5"/>
  <c r="D17" i="5"/>
  <c r="A17" i="5"/>
  <c r="J16" i="5"/>
  <c r="N16" i="5"/>
  <c r="R16" i="5"/>
  <c r="V16" i="5"/>
  <c r="Z16" i="5"/>
  <c r="AD16" i="5"/>
  <c r="AH16" i="5"/>
  <c r="AL16" i="5"/>
  <c r="AP16" i="5"/>
  <c r="AT16" i="5"/>
  <c r="AX16" i="5"/>
  <c r="BB16" i="5"/>
  <c r="BF16" i="5"/>
  <c r="BJ16" i="5"/>
  <c r="BN16" i="5"/>
  <c r="BR16" i="5"/>
  <c r="BV16" i="5"/>
  <c r="BZ16" i="5"/>
  <c r="CD16" i="5"/>
  <c r="K16" i="5"/>
  <c r="O16" i="5"/>
  <c r="S16" i="5"/>
  <c r="W16" i="5"/>
  <c r="AA16" i="5"/>
  <c r="AE16" i="5"/>
  <c r="AI16" i="5"/>
  <c r="AM16" i="5"/>
  <c r="AQ16" i="5"/>
  <c r="AU16" i="5"/>
  <c r="AY16" i="5"/>
  <c r="BC16" i="5"/>
  <c r="BG16" i="5"/>
  <c r="BK16" i="5"/>
  <c r="BO16" i="5"/>
  <c r="BS16" i="5"/>
  <c r="BW16" i="5"/>
  <c r="CA16" i="5"/>
  <c r="H16" i="5"/>
  <c r="T16" i="5"/>
  <c r="AB16" i="5"/>
  <c r="AJ16" i="5"/>
  <c r="AR16" i="5"/>
  <c r="AZ16" i="5"/>
  <c r="BH16" i="5"/>
  <c r="BP16" i="5"/>
  <c r="BX16" i="5"/>
  <c r="I16" i="5"/>
  <c r="Q16" i="5"/>
  <c r="Y16" i="5"/>
  <c r="AG16" i="5"/>
  <c r="AO16" i="5"/>
  <c r="AW16" i="5"/>
  <c r="BA16" i="5"/>
  <c r="BI16" i="5"/>
  <c r="BQ16" i="5"/>
  <c r="BY16" i="5"/>
  <c r="L16" i="5"/>
  <c r="P16" i="5"/>
  <c r="X16" i="5"/>
  <c r="AF16" i="5"/>
  <c r="AN16" i="5"/>
  <c r="AV16" i="5"/>
  <c r="BD16" i="5"/>
  <c r="BL16" i="5"/>
  <c r="BT16" i="5"/>
  <c r="CB16" i="5"/>
  <c r="M16" i="5"/>
  <c r="U16" i="5"/>
  <c r="AC16" i="5"/>
  <c r="AK16" i="5"/>
  <c r="AS16" i="5"/>
  <c r="BE16" i="5"/>
  <c r="BM16" i="5"/>
  <c r="BU16" i="5"/>
  <c r="CC16" i="5"/>
  <c r="F14" i="18"/>
  <c r="A14" i="17" s="1"/>
  <c r="M14" i="17" s="1"/>
  <c r="AB14" i="17" s="1"/>
  <c r="AI14" i="17" l="1"/>
  <c r="AH14" i="17"/>
  <c r="AG14" i="17"/>
  <c r="W14" i="17"/>
  <c r="X2" i="28"/>
  <c r="X4" i="28"/>
  <c r="X6" i="28"/>
  <c r="X8" i="28"/>
  <c r="X10" i="28"/>
  <c r="X12" i="28"/>
  <c r="X14" i="28"/>
  <c r="X16" i="28"/>
  <c r="X18" i="28"/>
  <c r="X20" i="28"/>
  <c r="X22" i="28"/>
  <c r="X24" i="28"/>
  <c r="X26" i="28"/>
  <c r="X28" i="28"/>
  <c r="X30" i="28"/>
  <c r="X32" i="28"/>
  <c r="X34" i="28"/>
  <c r="X36" i="28"/>
  <c r="X38" i="28"/>
  <c r="X40" i="28"/>
  <c r="X42" i="28"/>
  <c r="X44" i="28"/>
  <c r="X46" i="28"/>
  <c r="X48" i="28"/>
  <c r="X50" i="28"/>
  <c r="X52" i="28"/>
  <c r="X54" i="28"/>
  <c r="X56" i="28"/>
  <c r="X58" i="28"/>
  <c r="X60" i="28"/>
  <c r="X62" i="28"/>
  <c r="X64" i="28"/>
  <c r="X66" i="28"/>
  <c r="X68" i="28"/>
  <c r="X70" i="28"/>
  <c r="X72" i="28"/>
  <c r="X74" i="28"/>
  <c r="X76" i="28"/>
  <c r="X78" i="28"/>
  <c r="X80" i="28"/>
  <c r="X82" i="28"/>
  <c r="X84" i="28"/>
  <c r="X86" i="28"/>
  <c r="X88" i="28"/>
  <c r="X90" i="28"/>
  <c r="X92" i="28"/>
  <c r="X94" i="28"/>
  <c r="X96" i="28"/>
  <c r="X98" i="28"/>
  <c r="X100" i="28"/>
  <c r="X102" i="28"/>
  <c r="X104" i="28"/>
  <c r="X106" i="28"/>
  <c r="X108" i="28"/>
  <c r="X110" i="28"/>
  <c r="X112" i="28"/>
  <c r="X114" i="28"/>
  <c r="X116" i="28"/>
  <c r="X118" i="28"/>
  <c r="X120" i="28"/>
  <c r="X122" i="28"/>
  <c r="X124" i="28"/>
  <c r="X126" i="28"/>
  <c r="X128" i="28"/>
  <c r="X130" i="28"/>
  <c r="X132" i="28"/>
  <c r="X134" i="28"/>
  <c r="X136" i="28"/>
  <c r="X138" i="28"/>
  <c r="X140" i="28"/>
  <c r="X142" i="28"/>
  <c r="X144" i="28"/>
  <c r="X146" i="28"/>
  <c r="X148" i="28"/>
  <c r="X150" i="28"/>
  <c r="X152" i="28"/>
  <c r="X154" i="28"/>
  <c r="X156" i="28"/>
  <c r="X158" i="28"/>
  <c r="X160" i="28"/>
  <c r="X162" i="28"/>
  <c r="X164" i="28"/>
  <c r="X166" i="28"/>
  <c r="X168" i="28"/>
  <c r="X170" i="28"/>
  <c r="X172" i="28"/>
  <c r="X174" i="28"/>
  <c r="X176" i="28"/>
  <c r="X178" i="28"/>
  <c r="X180" i="28"/>
  <c r="X182" i="28"/>
  <c r="X184" i="28"/>
  <c r="X186" i="28"/>
  <c r="X188" i="28"/>
  <c r="X190" i="28"/>
  <c r="X192" i="28"/>
  <c r="X194" i="28"/>
  <c r="X196" i="28"/>
  <c r="X198" i="28"/>
  <c r="X200" i="28"/>
  <c r="X202" i="28"/>
  <c r="X204" i="28"/>
  <c r="X206" i="28"/>
  <c r="X208" i="28"/>
  <c r="X210" i="28"/>
  <c r="X212" i="28"/>
  <c r="X214" i="28"/>
  <c r="X216" i="28"/>
  <c r="X218" i="28"/>
  <c r="X220" i="28"/>
  <c r="X222" i="28"/>
  <c r="X224" i="28"/>
  <c r="X226" i="28"/>
  <c r="X228" i="28"/>
  <c r="X230" i="28"/>
  <c r="X232" i="28"/>
  <c r="X234" i="28"/>
  <c r="X236" i="28"/>
  <c r="X238" i="28"/>
  <c r="X240" i="28"/>
  <c r="X242" i="28"/>
  <c r="X244" i="28"/>
  <c r="X246" i="28"/>
  <c r="X248" i="28"/>
  <c r="X250" i="28"/>
  <c r="X252" i="28"/>
  <c r="X254" i="28"/>
  <c r="X256" i="28"/>
  <c r="X258" i="28"/>
  <c r="X260" i="28"/>
  <c r="X262" i="28"/>
  <c r="X264" i="28"/>
  <c r="X266" i="28"/>
  <c r="X268" i="28"/>
  <c r="X270" i="28"/>
  <c r="X272" i="28"/>
  <c r="X274" i="28"/>
  <c r="X276" i="28"/>
  <c r="X278" i="28"/>
  <c r="X280" i="28"/>
  <c r="X282" i="28"/>
  <c r="X284" i="28"/>
  <c r="X286" i="28"/>
  <c r="X288" i="28"/>
  <c r="X290" i="28"/>
  <c r="X292" i="28"/>
  <c r="X294" i="28"/>
  <c r="X296" i="28"/>
  <c r="X298" i="28"/>
  <c r="X301" i="28"/>
  <c r="X303" i="28"/>
  <c r="X305" i="28"/>
  <c r="X307" i="28"/>
  <c r="X309" i="28"/>
  <c r="X311" i="28"/>
  <c r="X313" i="28"/>
  <c r="X315" i="28"/>
  <c r="X317" i="28"/>
  <c r="X319" i="28"/>
  <c r="X321" i="28"/>
  <c r="X323" i="28"/>
  <c r="X325" i="28"/>
  <c r="X327" i="28"/>
  <c r="X329" i="28"/>
  <c r="X331" i="28"/>
  <c r="X333" i="28"/>
  <c r="X335" i="28"/>
  <c r="X337" i="28"/>
  <c r="X339" i="28"/>
  <c r="X341" i="28"/>
  <c r="X343" i="28"/>
  <c r="X345" i="28"/>
  <c r="X347" i="28"/>
  <c r="X349" i="28"/>
  <c r="X351" i="28"/>
  <c r="X353" i="28"/>
  <c r="X355" i="28"/>
  <c r="X357" i="28"/>
  <c r="X359" i="28"/>
  <c r="X361" i="28"/>
  <c r="X363" i="28"/>
  <c r="X365" i="28"/>
  <c r="X367" i="28"/>
  <c r="X369" i="28"/>
  <c r="X371" i="28"/>
  <c r="X373" i="28"/>
  <c r="X375" i="28"/>
  <c r="X377" i="28"/>
  <c r="X379" i="28"/>
  <c r="X381" i="28"/>
  <c r="X383" i="28"/>
  <c r="X385" i="28"/>
  <c r="X387" i="28"/>
  <c r="X389" i="28"/>
  <c r="X391" i="28"/>
  <c r="X393" i="28"/>
  <c r="X395" i="28"/>
  <c r="X397" i="28"/>
  <c r="X399" i="28"/>
  <c r="X401" i="28"/>
  <c r="X403" i="28"/>
  <c r="X405" i="28"/>
  <c r="X407" i="28"/>
  <c r="X409" i="28"/>
  <c r="X411" i="28"/>
  <c r="X300" i="28"/>
  <c r="X414" i="28"/>
  <c r="X416" i="28"/>
  <c r="X418" i="28"/>
  <c r="X420" i="28"/>
  <c r="X422" i="28"/>
  <c r="X424" i="28"/>
  <c r="X426" i="28"/>
  <c r="X428" i="28"/>
  <c r="X430" i="28"/>
  <c r="X432" i="28"/>
  <c r="X434" i="28"/>
  <c r="X436" i="28"/>
  <c r="X438" i="28"/>
  <c r="X440" i="28"/>
  <c r="X442" i="28"/>
  <c r="X444" i="28"/>
  <c r="X446" i="28"/>
  <c r="X448" i="28"/>
  <c r="X450" i="28"/>
  <c r="X452" i="28"/>
  <c r="X454" i="28"/>
  <c r="X456" i="28"/>
  <c r="X458" i="28"/>
  <c r="X460" i="28"/>
  <c r="X462" i="28"/>
  <c r="X464" i="28"/>
  <c r="X466" i="28"/>
  <c r="X468" i="28"/>
  <c r="X470" i="28"/>
  <c r="X472" i="28"/>
  <c r="X474" i="28"/>
  <c r="X476" i="28"/>
  <c r="X478" i="28"/>
  <c r="X480" i="28"/>
  <c r="X482" i="28"/>
  <c r="X484" i="28"/>
  <c r="X486" i="28"/>
  <c r="X488" i="28"/>
  <c r="X490" i="28"/>
  <c r="X492" i="28"/>
  <c r="X494" i="28"/>
  <c r="X496" i="28"/>
  <c r="X498" i="28"/>
  <c r="X500" i="28"/>
  <c r="Y1" i="28"/>
  <c r="X3" i="28"/>
  <c r="X5" i="28"/>
  <c r="X7" i="28"/>
  <c r="X9" i="28"/>
  <c r="X11" i="28"/>
  <c r="X13" i="28"/>
  <c r="X15" i="28"/>
  <c r="X17" i="28"/>
  <c r="X19" i="28"/>
  <c r="X21" i="28"/>
  <c r="X23" i="28"/>
  <c r="X25" i="28"/>
  <c r="X27" i="28"/>
  <c r="X29" i="28"/>
  <c r="X31" i="28"/>
  <c r="X33" i="28"/>
  <c r="X35" i="28"/>
  <c r="X37" i="28"/>
  <c r="X39" i="28"/>
  <c r="X41" i="28"/>
  <c r="X43" i="28"/>
  <c r="X45" i="28"/>
  <c r="X47" i="28"/>
  <c r="X49" i="28"/>
  <c r="X51" i="28"/>
  <c r="X53" i="28"/>
  <c r="X55" i="28"/>
  <c r="X57" i="28"/>
  <c r="X59" i="28"/>
  <c r="X61" i="28"/>
  <c r="X63" i="28"/>
  <c r="X65" i="28"/>
  <c r="X67" i="28"/>
  <c r="X69" i="28"/>
  <c r="X71" i="28"/>
  <c r="X73" i="28"/>
  <c r="X75" i="28"/>
  <c r="X77" i="28"/>
  <c r="X79" i="28"/>
  <c r="X81" i="28"/>
  <c r="X83" i="28"/>
  <c r="X85" i="28"/>
  <c r="X87" i="28"/>
  <c r="X89" i="28"/>
  <c r="X91" i="28"/>
  <c r="X93" i="28"/>
  <c r="X95" i="28"/>
  <c r="X97" i="28"/>
  <c r="X99" i="28"/>
  <c r="X101" i="28"/>
  <c r="X103" i="28"/>
  <c r="X105" i="28"/>
  <c r="X107" i="28"/>
  <c r="X109" i="28"/>
  <c r="X111" i="28"/>
  <c r="X113" i="28"/>
  <c r="X115" i="28"/>
  <c r="X117" i="28"/>
  <c r="X119" i="28"/>
  <c r="X121" i="28"/>
  <c r="X123" i="28"/>
  <c r="X125" i="28"/>
  <c r="X127" i="28"/>
  <c r="X129" i="28"/>
  <c r="X131" i="28"/>
  <c r="X133" i="28"/>
  <c r="X135" i="28"/>
  <c r="X137" i="28"/>
  <c r="X139" i="28"/>
  <c r="X141" i="28"/>
  <c r="X143" i="28"/>
  <c r="X145" i="28"/>
  <c r="X147" i="28"/>
  <c r="X149" i="28"/>
  <c r="X151" i="28"/>
  <c r="X153" i="28"/>
  <c r="X155" i="28"/>
  <c r="X157" i="28"/>
  <c r="X159" i="28"/>
  <c r="X161" i="28"/>
  <c r="X163" i="28"/>
  <c r="X165" i="28"/>
  <c r="X167" i="28"/>
  <c r="X169" i="28"/>
  <c r="X171" i="28"/>
  <c r="X173" i="28"/>
  <c r="X175" i="28"/>
  <c r="X177" i="28"/>
  <c r="X179" i="28"/>
  <c r="X181" i="28"/>
  <c r="X183" i="28"/>
  <c r="X185" i="28"/>
  <c r="X187" i="28"/>
  <c r="X189" i="28"/>
  <c r="X191" i="28"/>
  <c r="X193" i="28"/>
  <c r="X195" i="28"/>
  <c r="X197" i="28"/>
  <c r="X199" i="28"/>
  <c r="X201" i="28"/>
  <c r="X203" i="28"/>
  <c r="X205" i="28"/>
  <c r="X207" i="28"/>
  <c r="X209" i="28"/>
  <c r="X211" i="28"/>
  <c r="X213" i="28"/>
  <c r="X215" i="28"/>
  <c r="X217" i="28"/>
  <c r="X219" i="28"/>
  <c r="X221" i="28"/>
  <c r="X223" i="28"/>
  <c r="X225" i="28"/>
  <c r="X227" i="28"/>
  <c r="X229" i="28"/>
  <c r="X231" i="28"/>
  <c r="X233" i="28"/>
  <c r="X235" i="28"/>
  <c r="X237" i="28"/>
  <c r="X239" i="28"/>
  <c r="X241" i="28"/>
  <c r="X243" i="28"/>
  <c r="X245" i="28"/>
  <c r="X247" i="28"/>
  <c r="X249" i="28"/>
  <c r="X251" i="28"/>
  <c r="X253" i="28"/>
  <c r="X255" i="28"/>
  <c r="X257" i="28"/>
  <c r="X259" i="28"/>
  <c r="X261" i="28"/>
  <c r="X263" i="28"/>
  <c r="X265" i="28"/>
  <c r="X267" i="28"/>
  <c r="X269" i="28"/>
  <c r="X271" i="28"/>
  <c r="X273" i="28"/>
  <c r="X275" i="28"/>
  <c r="X277" i="28"/>
  <c r="X279" i="28"/>
  <c r="X281" i="28"/>
  <c r="X283" i="28"/>
  <c r="X285" i="28"/>
  <c r="X287" i="28"/>
  <c r="X289" i="28"/>
  <c r="X291" i="28"/>
  <c r="X293" i="28"/>
  <c r="X295" i="28"/>
  <c r="X297" i="28"/>
  <c r="X299" i="28"/>
  <c r="X302" i="28"/>
  <c r="X304" i="28"/>
  <c r="X306" i="28"/>
  <c r="X308" i="28"/>
  <c r="X310" i="28"/>
  <c r="X312" i="28"/>
  <c r="X314" i="28"/>
  <c r="X316" i="28"/>
  <c r="X318" i="28"/>
  <c r="X320" i="28"/>
  <c r="X322" i="28"/>
  <c r="X324" i="28"/>
  <c r="X326" i="28"/>
  <c r="X328" i="28"/>
  <c r="X330" i="28"/>
  <c r="X332" i="28"/>
  <c r="X334" i="28"/>
  <c r="X336" i="28"/>
  <c r="X338" i="28"/>
  <c r="X340" i="28"/>
  <c r="X342" i="28"/>
  <c r="X344" i="28"/>
  <c r="X346" i="28"/>
  <c r="X348" i="28"/>
  <c r="X350" i="28"/>
  <c r="X352" i="28"/>
  <c r="X354" i="28"/>
  <c r="X356" i="28"/>
  <c r="X358" i="28"/>
  <c r="X360" i="28"/>
  <c r="X362" i="28"/>
  <c r="X364" i="28"/>
  <c r="X366" i="28"/>
  <c r="X368" i="28"/>
  <c r="X370" i="28"/>
  <c r="X372" i="28"/>
  <c r="X374" i="28"/>
  <c r="X376" i="28"/>
  <c r="X378" i="28"/>
  <c r="X380" i="28"/>
  <c r="X382" i="28"/>
  <c r="X384" i="28"/>
  <c r="X386" i="28"/>
  <c r="X388" i="28"/>
  <c r="X390" i="28"/>
  <c r="X392" i="28"/>
  <c r="X394" i="28"/>
  <c r="X396" i="28"/>
  <c r="X398" i="28"/>
  <c r="X400" i="28"/>
  <c r="X402" i="28"/>
  <c r="X404" i="28"/>
  <c r="X406" i="28"/>
  <c r="X408" i="28"/>
  <c r="X410" i="28"/>
  <c r="X412" i="28"/>
  <c r="X413" i="28"/>
  <c r="X415" i="28"/>
  <c r="X417" i="28"/>
  <c r="X419" i="28"/>
  <c r="X421" i="28"/>
  <c r="X423" i="28"/>
  <c r="X425" i="28"/>
  <c r="X427" i="28"/>
  <c r="X429" i="28"/>
  <c r="X431" i="28"/>
  <c r="X433" i="28"/>
  <c r="X435" i="28"/>
  <c r="X437" i="28"/>
  <c r="X439" i="28"/>
  <c r="X441" i="28"/>
  <c r="X443" i="28"/>
  <c r="X445" i="28"/>
  <c r="X447" i="28"/>
  <c r="X449" i="28"/>
  <c r="X451" i="28"/>
  <c r="X453" i="28"/>
  <c r="X455" i="28"/>
  <c r="X457" i="28"/>
  <c r="X459" i="28"/>
  <c r="X461" i="28"/>
  <c r="X463" i="28"/>
  <c r="X465" i="28"/>
  <c r="X467" i="28"/>
  <c r="X469" i="28"/>
  <c r="X471" i="28"/>
  <c r="X473" i="28"/>
  <c r="X475" i="28"/>
  <c r="X477" i="28"/>
  <c r="X479" i="28"/>
  <c r="X481" i="28"/>
  <c r="X483" i="28"/>
  <c r="X485" i="28"/>
  <c r="X487" i="28"/>
  <c r="X489" i="28"/>
  <c r="X491" i="28"/>
  <c r="X493" i="28"/>
  <c r="X495" i="28"/>
  <c r="X497" i="28"/>
  <c r="X499" i="28"/>
  <c r="A9" i="27"/>
  <c r="Q10" i="22"/>
  <c r="P10" i="22"/>
  <c r="R10" i="22"/>
  <c r="O11" i="22"/>
  <c r="AC14" i="17"/>
  <c r="AD14" i="17"/>
  <c r="AA14" i="17"/>
  <c r="AJ14" i="17"/>
  <c r="AG27" i="23"/>
  <c r="AI26" i="23"/>
  <c r="U14" i="17"/>
  <c r="Y14" i="17"/>
  <c r="Z14" i="17"/>
  <c r="S14" i="17"/>
  <c r="X13" i="17"/>
  <c r="V13" i="17"/>
  <c r="G19" i="5"/>
  <c r="Q14" i="17"/>
  <c r="N14" i="17"/>
  <c r="F18" i="5"/>
  <c r="C18" i="5"/>
  <c r="D18" i="5"/>
  <c r="E18" i="5"/>
  <c r="A18" i="5"/>
  <c r="B18" i="5"/>
  <c r="F15" i="18"/>
  <c r="A15" i="17" s="1"/>
  <c r="M15" i="17" s="1"/>
  <c r="AB15" i="17" s="1"/>
  <c r="I17" i="5"/>
  <c r="H17" i="5"/>
  <c r="L17" i="5"/>
  <c r="O17" i="5"/>
  <c r="S17" i="5"/>
  <c r="W17" i="5"/>
  <c r="AA17" i="5"/>
  <c r="AE17" i="5"/>
  <c r="AI17" i="5"/>
  <c r="AM17" i="5"/>
  <c r="AQ17" i="5"/>
  <c r="AU17" i="5"/>
  <c r="AY17" i="5"/>
  <c r="BC17" i="5"/>
  <c r="BG17" i="5"/>
  <c r="BK17" i="5"/>
  <c r="BO17" i="5"/>
  <c r="BS17" i="5"/>
  <c r="BW17" i="5"/>
  <c r="CA17" i="5"/>
  <c r="N17" i="5"/>
  <c r="R17" i="5"/>
  <c r="V17" i="5"/>
  <c r="Z17" i="5"/>
  <c r="AD17" i="5"/>
  <c r="AH17" i="5"/>
  <c r="AL17" i="5"/>
  <c r="AP17" i="5"/>
  <c r="AT17" i="5"/>
  <c r="AX17" i="5"/>
  <c r="BB17" i="5"/>
  <c r="BF17" i="5"/>
  <c r="BJ17" i="5"/>
  <c r="BN17" i="5"/>
  <c r="BR17" i="5"/>
  <c r="BV17" i="5"/>
  <c r="BZ17" i="5"/>
  <c r="CD17" i="5"/>
  <c r="K17" i="5"/>
  <c r="J17" i="5"/>
  <c r="M17" i="5"/>
  <c r="Q17" i="5"/>
  <c r="U17" i="5"/>
  <c r="Y17" i="5"/>
  <c r="AC17" i="5"/>
  <c r="AG17" i="5"/>
  <c r="AK17" i="5"/>
  <c r="AO17" i="5"/>
  <c r="AS17" i="5"/>
  <c r="AW17" i="5"/>
  <c r="BA17" i="5"/>
  <c r="BE17" i="5"/>
  <c r="BI17" i="5"/>
  <c r="BM17" i="5"/>
  <c r="BQ17" i="5"/>
  <c r="BU17" i="5"/>
  <c r="BY17" i="5"/>
  <c r="CC17" i="5"/>
  <c r="P17" i="5"/>
  <c r="T17" i="5"/>
  <c r="X17" i="5"/>
  <c r="AB17" i="5"/>
  <c r="AF17" i="5"/>
  <c r="AJ17" i="5"/>
  <c r="AN17" i="5"/>
  <c r="AR17" i="5"/>
  <c r="AV17" i="5"/>
  <c r="AZ17" i="5"/>
  <c r="BD17" i="5"/>
  <c r="BH17" i="5"/>
  <c r="BL17" i="5"/>
  <c r="BP17" i="5"/>
  <c r="BT17" i="5"/>
  <c r="BX17" i="5"/>
  <c r="CB17" i="5"/>
  <c r="AI15" i="17" l="1"/>
  <c r="AH15" i="17"/>
  <c r="AG15" i="17"/>
  <c r="W15" i="17"/>
  <c r="Y3" i="28"/>
  <c r="Z1" i="28"/>
  <c r="Y6" i="28"/>
  <c r="Y8" i="28"/>
  <c r="Y10" i="28"/>
  <c r="Y12" i="28"/>
  <c r="Y14" i="28"/>
  <c r="Y16" i="28"/>
  <c r="Y18" i="28"/>
  <c r="Y20" i="28"/>
  <c r="Y22" i="28"/>
  <c r="Y24" i="28"/>
  <c r="Y26" i="28"/>
  <c r="Y28" i="28"/>
  <c r="Y30" i="28"/>
  <c r="Y32" i="28"/>
  <c r="Y34" i="28"/>
  <c r="Y36" i="28"/>
  <c r="Y38" i="28"/>
  <c r="Y40" i="28"/>
  <c r="Y42" i="28"/>
  <c r="Y44" i="28"/>
  <c r="Y46" i="28"/>
  <c r="Y48" i="28"/>
  <c r="Y50" i="28"/>
  <c r="Y52" i="28"/>
  <c r="Y54" i="28"/>
  <c r="Y56" i="28"/>
  <c r="Y58" i="28"/>
  <c r="Y60" i="28"/>
  <c r="Y62" i="28"/>
  <c r="Y64" i="28"/>
  <c r="Y66" i="28"/>
  <c r="Y68" i="28"/>
  <c r="Y70" i="28"/>
  <c r="Y72" i="28"/>
  <c r="Y74" i="28"/>
  <c r="Y76" i="28"/>
  <c r="Y78" i="28"/>
  <c r="Y80" i="28"/>
  <c r="Y82" i="28"/>
  <c r="Y84" i="28"/>
  <c r="Y86" i="28"/>
  <c r="Y88" i="28"/>
  <c r="Y90" i="28"/>
  <c r="Y92" i="28"/>
  <c r="Y94" i="28"/>
  <c r="Y96" i="28"/>
  <c r="Y98" i="28"/>
  <c r="Y100" i="28"/>
  <c r="Y102" i="28"/>
  <c r="Y104" i="28"/>
  <c r="Y106" i="28"/>
  <c r="Y108" i="28"/>
  <c r="Y110" i="28"/>
  <c r="Y112" i="28"/>
  <c r="Y114" i="28"/>
  <c r="Y116" i="28"/>
  <c r="Y118" i="28"/>
  <c r="Y120" i="28"/>
  <c r="Y122" i="28"/>
  <c r="Y124" i="28"/>
  <c r="Y126" i="28"/>
  <c r="Y128" i="28"/>
  <c r="Y130" i="28"/>
  <c r="Y132" i="28"/>
  <c r="Y134" i="28"/>
  <c r="Y136" i="28"/>
  <c r="Y138" i="28"/>
  <c r="Y140" i="28"/>
  <c r="Y142" i="28"/>
  <c r="Y144" i="28"/>
  <c r="Y146" i="28"/>
  <c r="Y148" i="28"/>
  <c r="Y150" i="28"/>
  <c r="Y152" i="28"/>
  <c r="Y154" i="28"/>
  <c r="Y156" i="28"/>
  <c r="Y158" i="28"/>
  <c r="Y160" i="28"/>
  <c r="Y162" i="28"/>
  <c r="Y164" i="28"/>
  <c r="Y166" i="28"/>
  <c r="Y168" i="28"/>
  <c r="Y170" i="28"/>
  <c r="Y172" i="28"/>
  <c r="Y174" i="28"/>
  <c r="Y176" i="28"/>
  <c r="Y178" i="28"/>
  <c r="Y180" i="28"/>
  <c r="Y182" i="28"/>
  <c r="Y184" i="28"/>
  <c r="Y186" i="28"/>
  <c r="Y188" i="28"/>
  <c r="Y190" i="28"/>
  <c r="Y192" i="28"/>
  <c r="Y194" i="28"/>
  <c r="Y196" i="28"/>
  <c r="Y198" i="28"/>
  <c r="Y200" i="28"/>
  <c r="Y202" i="28"/>
  <c r="Y204" i="28"/>
  <c r="Y206" i="28"/>
  <c r="Y208" i="28"/>
  <c r="Y210" i="28"/>
  <c r="Y212" i="28"/>
  <c r="Y214" i="28"/>
  <c r="Y216" i="28"/>
  <c r="Y218" i="28"/>
  <c r="Y220" i="28"/>
  <c r="Y222" i="28"/>
  <c r="Y224" i="28"/>
  <c r="Y226" i="28"/>
  <c r="Y228" i="28"/>
  <c r="Y230" i="28"/>
  <c r="Y232" i="28"/>
  <c r="Y234" i="28"/>
  <c r="Y236" i="28"/>
  <c r="Y238" i="28"/>
  <c r="Y240" i="28"/>
  <c r="Y242" i="28"/>
  <c r="Y244" i="28"/>
  <c r="Y246" i="28"/>
  <c r="Y248" i="28"/>
  <c r="Y250" i="28"/>
  <c r="Y252" i="28"/>
  <c r="Y254" i="28"/>
  <c r="Y256" i="28"/>
  <c r="Y258" i="28"/>
  <c r="Y260" i="28"/>
  <c r="Y262" i="28"/>
  <c r="Y264" i="28"/>
  <c r="Y266" i="28"/>
  <c r="Y268" i="28"/>
  <c r="Y270" i="28"/>
  <c r="Y272" i="28"/>
  <c r="Y274" i="28"/>
  <c r="Y276" i="28"/>
  <c r="Y278" i="28"/>
  <c r="Y280" i="28"/>
  <c r="Y282" i="28"/>
  <c r="Y284" i="28"/>
  <c r="Y286" i="28"/>
  <c r="Y288" i="28"/>
  <c r="Y290" i="28"/>
  <c r="Y292" i="28"/>
  <c r="Y294" i="28"/>
  <c r="Y296" i="28"/>
  <c r="Y298" i="28"/>
  <c r="Y300" i="28"/>
  <c r="Y302" i="28"/>
  <c r="Y304" i="28"/>
  <c r="Y306" i="28"/>
  <c r="Y308" i="28"/>
  <c r="Y310" i="28"/>
  <c r="Y312" i="28"/>
  <c r="Y314" i="28"/>
  <c r="Y316" i="28"/>
  <c r="Y318" i="28"/>
  <c r="Y320" i="28"/>
  <c r="Y322" i="28"/>
  <c r="Y324" i="28"/>
  <c r="Y326" i="28"/>
  <c r="Y328" i="28"/>
  <c r="Y330" i="28"/>
  <c r="Y332" i="28"/>
  <c r="Y334" i="28"/>
  <c r="Y336" i="28"/>
  <c r="Y338" i="28"/>
  <c r="Y340" i="28"/>
  <c r="Y342" i="28"/>
  <c r="Y344" i="28"/>
  <c r="Y346" i="28"/>
  <c r="Y348" i="28"/>
  <c r="Y350" i="28"/>
  <c r="Y352" i="28"/>
  <c r="Y354" i="28"/>
  <c r="Y356" i="28"/>
  <c r="Y358" i="28"/>
  <c r="Y360" i="28"/>
  <c r="Y362" i="28"/>
  <c r="Y364" i="28"/>
  <c r="Y366" i="28"/>
  <c r="Y368" i="28"/>
  <c r="Y370" i="28"/>
  <c r="Y372" i="28"/>
  <c r="Y374" i="28"/>
  <c r="Y376" i="28"/>
  <c r="Y378" i="28"/>
  <c r="Y380" i="28"/>
  <c r="Y382" i="28"/>
  <c r="Y384" i="28"/>
  <c r="Y386" i="28"/>
  <c r="Y388" i="28"/>
  <c r="Y390" i="28"/>
  <c r="Y392" i="28"/>
  <c r="Y394" i="28"/>
  <c r="Y396" i="28"/>
  <c r="Y398" i="28"/>
  <c r="Y400" i="28"/>
  <c r="Y402" i="28"/>
  <c r="Y404" i="28"/>
  <c r="Y406" i="28"/>
  <c r="Y408" i="28"/>
  <c r="Y410" i="28"/>
  <c r="Y412" i="28"/>
  <c r="Y414" i="28"/>
  <c r="Y416" i="28"/>
  <c r="Y418" i="28"/>
  <c r="Y420" i="28"/>
  <c r="Y422" i="28"/>
  <c r="Y424" i="28"/>
  <c r="Y426" i="28"/>
  <c r="Y428" i="28"/>
  <c r="Y430" i="28"/>
  <c r="Y432" i="28"/>
  <c r="Y434" i="28"/>
  <c r="Y436" i="28"/>
  <c r="Y438" i="28"/>
  <c r="Y440" i="28"/>
  <c r="Y442" i="28"/>
  <c r="Y444" i="28"/>
  <c r="Y446" i="28"/>
  <c r="Y448" i="28"/>
  <c r="Y450" i="28"/>
  <c r="Y452" i="28"/>
  <c r="Y454" i="28"/>
  <c r="Y456" i="28"/>
  <c r="Y458" i="28"/>
  <c r="Y460" i="28"/>
  <c r="Y462" i="28"/>
  <c r="Y464" i="28"/>
  <c r="Y466" i="28"/>
  <c r="Y468" i="28"/>
  <c r="Y470" i="28"/>
  <c r="Y472" i="28"/>
  <c r="Y474" i="28"/>
  <c r="Y476" i="28"/>
  <c r="Y478" i="28"/>
  <c r="Y480" i="28"/>
  <c r="Y482" i="28"/>
  <c r="Y484" i="28"/>
  <c r="Y486" i="28"/>
  <c r="Y488" i="28"/>
  <c r="Y490" i="28"/>
  <c r="Y492" i="28"/>
  <c r="Y494" i="28"/>
  <c r="Y496" i="28"/>
  <c r="Y498" i="28"/>
  <c r="Y500" i="28"/>
  <c r="Y2" i="28"/>
  <c r="Y4" i="28"/>
  <c r="Y5" i="28"/>
  <c r="Y7" i="28"/>
  <c r="Y9" i="28"/>
  <c r="Y11" i="28"/>
  <c r="Y13" i="28"/>
  <c r="Y15" i="28"/>
  <c r="Y17" i="28"/>
  <c r="Y19" i="28"/>
  <c r="Y21" i="28"/>
  <c r="Y23" i="28"/>
  <c r="Y25" i="28"/>
  <c r="Y27" i="28"/>
  <c r="Y29" i="28"/>
  <c r="Y31" i="28"/>
  <c r="Y33" i="28"/>
  <c r="Y35" i="28"/>
  <c r="Y37" i="28"/>
  <c r="Y39" i="28"/>
  <c r="Y41" i="28"/>
  <c r="Y43" i="28"/>
  <c r="Y45" i="28"/>
  <c r="Y47" i="28"/>
  <c r="Y49" i="28"/>
  <c r="Y51" i="28"/>
  <c r="Y53" i="28"/>
  <c r="Y55" i="28"/>
  <c r="Y57" i="28"/>
  <c r="Y59" i="28"/>
  <c r="Y61" i="28"/>
  <c r="Y63" i="28"/>
  <c r="Y65" i="28"/>
  <c r="Y67" i="28"/>
  <c r="Y69" i="28"/>
  <c r="Y71" i="28"/>
  <c r="Y73" i="28"/>
  <c r="Y75" i="28"/>
  <c r="Y77" i="28"/>
  <c r="Y79" i="28"/>
  <c r="Y81" i="28"/>
  <c r="Y83" i="28"/>
  <c r="Y85" i="28"/>
  <c r="Y87" i="28"/>
  <c r="Y89" i="28"/>
  <c r="Y91" i="28"/>
  <c r="Y93" i="28"/>
  <c r="Y95" i="28"/>
  <c r="Y97" i="28"/>
  <c r="Y99" i="28"/>
  <c r="Y101" i="28"/>
  <c r="Y103" i="28"/>
  <c r="Y105" i="28"/>
  <c r="Y107" i="28"/>
  <c r="Y109" i="28"/>
  <c r="Y111" i="28"/>
  <c r="Y113" i="28"/>
  <c r="Y115" i="28"/>
  <c r="Y117" i="28"/>
  <c r="Y119" i="28"/>
  <c r="Y121" i="28"/>
  <c r="Y123" i="28"/>
  <c r="Y125" i="28"/>
  <c r="Y127" i="28"/>
  <c r="Y129" i="28"/>
  <c r="Y131" i="28"/>
  <c r="Y133" i="28"/>
  <c r="Y135" i="28"/>
  <c r="Y137" i="28"/>
  <c r="Y139" i="28"/>
  <c r="Y141" i="28"/>
  <c r="Y143" i="28"/>
  <c r="Y145" i="28"/>
  <c r="Y147" i="28"/>
  <c r="Y149" i="28"/>
  <c r="Y151" i="28"/>
  <c r="Y153" i="28"/>
  <c r="Y155" i="28"/>
  <c r="Y157" i="28"/>
  <c r="Y159" i="28"/>
  <c r="Y161" i="28"/>
  <c r="Y163" i="28"/>
  <c r="Y165" i="28"/>
  <c r="Y167" i="28"/>
  <c r="Y169" i="28"/>
  <c r="Y171" i="28"/>
  <c r="Y173" i="28"/>
  <c r="Y175" i="28"/>
  <c r="Y177" i="28"/>
  <c r="Y179" i="28"/>
  <c r="Y181" i="28"/>
  <c r="Y183" i="28"/>
  <c r="Y185" i="28"/>
  <c r="Y187" i="28"/>
  <c r="Y189" i="28"/>
  <c r="Y191" i="28"/>
  <c r="Y193" i="28"/>
  <c r="Y195" i="28"/>
  <c r="Y197" i="28"/>
  <c r="Y199" i="28"/>
  <c r="Y201" i="28"/>
  <c r="Y203" i="28"/>
  <c r="Y205" i="28"/>
  <c r="Y207" i="28"/>
  <c r="Y209" i="28"/>
  <c r="Y211" i="28"/>
  <c r="Y213" i="28"/>
  <c r="Y215" i="28"/>
  <c r="Y217" i="28"/>
  <c r="Y219" i="28"/>
  <c r="Y221" i="28"/>
  <c r="Y223" i="28"/>
  <c r="Y225" i="28"/>
  <c r="Y227" i="28"/>
  <c r="Y229" i="28"/>
  <c r="Y231" i="28"/>
  <c r="Y233" i="28"/>
  <c r="Y235" i="28"/>
  <c r="Y237" i="28"/>
  <c r="Y239" i="28"/>
  <c r="Y241" i="28"/>
  <c r="Y243" i="28"/>
  <c r="Y245" i="28"/>
  <c r="Y247" i="28"/>
  <c r="Y249" i="28"/>
  <c r="Y251" i="28"/>
  <c r="Y253" i="28"/>
  <c r="Y255" i="28"/>
  <c r="Y257" i="28"/>
  <c r="Y259" i="28"/>
  <c r="Y261" i="28"/>
  <c r="Y263" i="28"/>
  <c r="Y265" i="28"/>
  <c r="Y267" i="28"/>
  <c r="Y269" i="28"/>
  <c r="Y271" i="28"/>
  <c r="Y273" i="28"/>
  <c r="Y275" i="28"/>
  <c r="Y277" i="28"/>
  <c r="Y279" i="28"/>
  <c r="Y281" i="28"/>
  <c r="Y283" i="28"/>
  <c r="Y285" i="28"/>
  <c r="Y287" i="28"/>
  <c r="Y289" i="28"/>
  <c r="Y291" i="28"/>
  <c r="Y293" i="28"/>
  <c r="Y295" i="28"/>
  <c r="Y297" i="28"/>
  <c r="Y299" i="28"/>
  <c r="Y301" i="28"/>
  <c r="Y303" i="28"/>
  <c r="Y305" i="28"/>
  <c r="Y307" i="28"/>
  <c r="Y309" i="28"/>
  <c r="Y311" i="28"/>
  <c r="Y313" i="28"/>
  <c r="Y315" i="28"/>
  <c r="Y317" i="28"/>
  <c r="Y319" i="28"/>
  <c r="Y321" i="28"/>
  <c r="Y323" i="28"/>
  <c r="Y325" i="28"/>
  <c r="Y327" i="28"/>
  <c r="Y329" i="28"/>
  <c r="Y331" i="28"/>
  <c r="Y333" i="28"/>
  <c r="Y335" i="28"/>
  <c r="Y337" i="28"/>
  <c r="Y339" i="28"/>
  <c r="Y341" i="28"/>
  <c r="Y343" i="28"/>
  <c r="Y345" i="28"/>
  <c r="Y347" i="28"/>
  <c r="Y349" i="28"/>
  <c r="Y351" i="28"/>
  <c r="Y353" i="28"/>
  <c r="Y355" i="28"/>
  <c r="Y357" i="28"/>
  <c r="Y359" i="28"/>
  <c r="Y361" i="28"/>
  <c r="Y363" i="28"/>
  <c r="Y365" i="28"/>
  <c r="Y367" i="28"/>
  <c r="Y369" i="28"/>
  <c r="Y371" i="28"/>
  <c r="Y373" i="28"/>
  <c r="Y375" i="28"/>
  <c r="Y377" i="28"/>
  <c r="Y379" i="28"/>
  <c r="Y381" i="28"/>
  <c r="Y383" i="28"/>
  <c r="Y385" i="28"/>
  <c r="Y387" i="28"/>
  <c r="Y389" i="28"/>
  <c r="Y391" i="28"/>
  <c r="Y393" i="28"/>
  <c r="Y395" i="28"/>
  <c r="Y397" i="28"/>
  <c r="Y399" i="28"/>
  <c r="Y401" i="28"/>
  <c r="Y403" i="28"/>
  <c r="Y405" i="28"/>
  <c r="Y407" i="28"/>
  <c r="Y409" i="28"/>
  <c r="Y411" i="28"/>
  <c r="Y413" i="28"/>
  <c r="Y415" i="28"/>
  <c r="Y417" i="28"/>
  <c r="Y419" i="28"/>
  <c r="Y421" i="28"/>
  <c r="Y423" i="28"/>
  <c r="Y425" i="28"/>
  <c r="Y427" i="28"/>
  <c r="Y429" i="28"/>
  <c r="Y431" i="28"/>
  <c r="Y433" i="28"/>
  <c r="Y435" i="28"/>
  <c r="Y437" i="28"/>
  <c r="Y439" i="28"/>
  <c r="Y441" i="28"/>
  <c r="Y443" i="28"/>
  <c r="Y445" i="28"/>
  <c r="Y447" i="28"/>
  <c r="Y449" i="28"/>
  <c r="Y451" i="28"/>
  <c r="Y453" i="28"/>
  <c r="Y455" i="28"/>
  <c r="Y457" i="28"/>
  <c r="Y459" i="28"/>
  <c r="Y461" i="28"/>
  <c r="Y463" i="28"/>
  <c r="Y465" i="28"/>
  <c r="Y467" i="28"/>
  <c r="Y469" i="28"/>
  <c r="Y471" i="28"/>
  <c r="Y473" i="28"/>
  <c r="Y475" i="28"/>
  <c r="Y477" i="28"/>
  <c r="Y479" i="28"/>
  <c r="Y481" i="28"/>
  <c r="Y483" i="28"/>
  <c r="Y485" i="28"/>
  <c r="Y487" i="28"/>
  <c r="Y489" i="28"/>
  <c r="Y491" i="28"/>
  <c r="Y493" i="28"/>
  <c r="Y495" i="28"/>
  <c r="Y497" i="28"/>
  <c r="Y499" i="28"/>
  <c r="Q11" i="22"/>
  <c r="P11" i="22"/>
  <c r="R11" i="22"/>
  <c r="O12" i="22"/>
  <c r="AC15" i="17"/>
  <c r="AD15" i="17"/>
  <c r="AA15" i="17"/>
  <c r="AJ15" i="17"/>
  <c r="AG28" i="23"/>
  <c r="AI27" i="23"/>
  <c r="X14" i="17"/>
  <c r="V14" i="17"/>
  <c r="U15" i="17"/>
  <c r="Y15" i="17"/>
  <c r="Z15" i="17"/>
  <c r="S15" i="17"/>
  <c r="G20" i="5"/>
  <c r="N15" i="17"/>
  <c r="Q15" i="17"/>
  <c r="F16" i="18"/>
  <c r="A16" i="17" s="1"/>
  <c r="M16" i="17" s="1"/>
  <c r="AB16" i="17" s="1"/>
  <c r="J18" i="5"/>
  <c r="N18" i="5"/>
  <c r="R18" i="5"/>
  <c r="V18" i="5"/>
  <c r="Z18" i="5"/>
  <c r="AD18" i="5"/>
  <c r="AH18" i="5"/>
  <c r="AL18" i="5"/>
  <c r="AP18" i="5"/>
  <c r="AT18" i="5"/>
  <c r="AX18" i="5"/>
  <c r="BB18" i="5"/>
  <c r="BF18" i="5"/>
  <c r="BJ18" i="5"/>
  <c r="BN18" i="5"/>
  <c r="BR18" i="5"/>
  <c r="BV18" i="5"/>
  <c r="BZ18" i="5"/>
  <c r="CD18" i="5"/>
  <c r="K18" i="5"/>
  <c r="O18" i="5"/>
  <c r="S18" i="5"/>
  <c r="W18" i="5"/>
  <c r="AA18" i="5"/>
  <c r="AE18" i="5"/>
  <c r="AI18" i="5"/>
  <c r="AM18" i="5"/>
  <c r="AQ18" i="5"/>
  <c r="AU18" i="5"/>
  <c r="AY18" i="5"/>
  <c r="BC18" i="5"/>
  <c r="BG18" i="5"/>
  <c r="BK18" i="5"/>
  <c r="BO18" i="5"/>
  <c r="BS18" i="5"/>
  <c r="BW18" i="5"/>
  <c r="CA18" i="5"/>
  <c r="H18" i="5"/>
  <c r="L18" i="5"/>
  <c r="P18" i="5"/>
  <c r="T18" i="5"/>
  <c r="X18" i="5"/>
  <c r="AB18" i="5"/>
  <c r="AF18" i="5"/>
  <c r="AJ18" i="5"/>
  <c r="AN18" i="5"/>
  <c r="AR18" i="5"/>
  <c r="AV18" i="5"/>
  <c r="AZ18" i="5"/>
  <c r="BD18" i="5"/>
  <c r="BH18" i="5"/>
  <c r="BL18" i="5"/>
  <c r="BP18" i="5"/>
  <c r="BT18" i="5"/>
  <c r="BX18" i="5"/>
  <c r="CB18" i="5"/>
  <c r="I18" i="5"/>
  <c r="M18" i="5"/>
  <c r="Q18" i="5"/>
  <c r="U18" i="5"/>
  <c r="Y18" i="5"/>
  <c r="AC18" i="5"/>
  <c r="AG18" i="5"/>
  <c r="AK18" i="5"/>
  <c r="AO18" i="5"/>
  <c r="AS18" i="5"/>
  <c r="AW18" i="5"/>
  <c r="BA18" i="5"/>
  <c r="BE18" i="5"/>
  <c r="BI18" i="5"/>
  <c r="BM18" i="5"/>
  <c r="BQ18" i="5"/>
  <c r="BU18" i="5"/>
  <c r="BY18" i="5"/>
  <c r="CC18" i="5"/>
  <c r="F19" i="5"/>
  <c r="A19" i="5"/>
  <c r="E19" i="5"/>
  <c r="D19" i="5"/>
  <c r="B19" i="5"/>
  <c r="C19" i="5"/>
  <c r="AI16" i="17" l="1"/>
  <c r="AH16" i="17"/>
  <c r="W16" i="17"/>
  <c r="AG16" i="17"/>
  <c r="Z2" i="28"/>
  <c r="Z4" i="28"/>
  <c r="Z6" i="28"/>
  <c r="Z8" i="28"/>
  <c r="Z10" i="28"/>
  <c r="Z12" i="28"/>
  <c r="Z14" i="28"/>
  <c r="Z16" i="28"/>
  <c r="Z18" i="28"/>
  <c r="Z20" i="28"/>
  <c r="Z22" i="28"/>
  <c r="Z24" i="28"/>
  <c r="Z26" i="28"/>
  <c r="Z28" i="28"/>
  <c r="Z30" i="28"/>
  <c r="Z32" i="28"/>
  <c r="Z34" i="28"/>
  <c r="Z36" i="28"/>
  <c r="Z38" i="28"/>
  <c r="Z40" i="28"/>
  <c r="Z42" i="28"/>
  <c r="Z44" i="28"/>
  <c r="Z46" i="28"/>
  <c r="Z48" i="28"/>
  <c r="Z50" i="28"/>
  <c r="Z52" i="28"/>
  <c r="Z54" i="28"/>
  <c r="Z56" i="28"/>
  <c r="Z58" i="28"/>
  <c r="Z60" i="28"/>
  <c r="Z62" i="28"/>
  <c r="Z64" i="28"/>
  <c r="Z66" i="28"/>
  <c r="Z68" i="28"/>
  <c r="Z70" i="28"/>
  <c r="Z72" i="28"/>
  <c r="Z74" i="28"/>
  <c r="Z76" i="28"/>
  <c r="Z78" i="28"/>
  <c r="Z80" i="28"/>
  <c r="Z82" i="28"/>
  <c r="Z84" i="28"/>
  <c r="Z86" i="28"/>
  <c r="Z88" i="28"/>
  <c r="Z90" i="28"/>
  <c r="Z92" i="28"/>
  <c r="Z94" i="28"/>
  <c r="Z96" i="28"/>
  <c r="Z98" i="28"/>
  <c r="Z100" i="28"/>
  <c r="Z102" i="28"/>
  <c r="Z104" i="28"/>
  <c r="Z106" i="28"/>
  <c r="Z108" i="28"/>
  <c r="Z110" i="28"/>
  <c r="Z112" i="28"/>
  <c r="Z114" i="28"/>
  <c r="Z116" i="28"/>
  <c r="Z118" i="28"/>
  <c r="Z120" i="28"/>
  <c r="Z122" i="28"/>
  <c r="Z124" i="28"/>
  <c r="Z126" i="28"/>
  <c r="Z128" i="28"/>
  <c r="Z130" i="28"/>
  <c r="Z132" i="28"/>
  <c r="Z134" i="28"/>
  <c r="Z136" i="28"/>
  <c r="Z138" i="28"/>
  <c r="Z140" i="28"/>
  <c r="Z142" i="28"/>
  <c r="Z144" i="28"/>
  <c r="Z146" i="28"/>
  <c r="Z148" i="28"/>
  <c r="Z150" i="28"/>
  <c r="Z152" i="28"/>
  <c r="Z154" i="28"/>
  <c r="Z156" i="28"/>
  <c r="Z158" i="28"/>
  <c r="Z160" i="28"/>
  <c r="Z162" i="28"/>
  <c r="Z164" i="28"/>
  <c r="Z166" i="28"/>
  <c r="Z168" i="28"/>
  <c r="Z170" i="28"/>
  <c r="Z172" i="28"/>
  <c r="Z174" i="28"/>
  <c r="Z176" i="28"/>
  <c r="Z178" i="28"/>
  <c r="Z180" i="28"/>
  <c r="Z182" i="28"/>
  <c r="Z184" i="28"/>
  <c r="Z186" i="28"/>
  <c r="Z188" i="28"/>
  <c r="Z191" i="28"/>
  <c r="Z193" i="28"/>
  <c r="Z195" i="28"/>
  <c r="Z197" i="28"/>
  <c r="Z199" i="28"/>
  <c r="Z201" i="28"/>
  <c r="Z203" i="28"/>
  <c r="Z205" i="28"/>
  <c r="Z207" i="28"/>
  <c r="Z209" i="28"/>
  <c r="Z211" i="28"/>
  <c r="Z213" i="28"/>
  <c r="Z215" i="28"/>
  <c r="Z217" i="28"/>
  <c r="Z219" i="28"/>
  <c r="Z221" i="28"/>
  <c r="Z223" i="28"/>
  <c r="Z225" i="28"/>
  <c r="Z227" i="28"/>
  <c r="Z229" i="28"/>
  <c r="Z231" i="28"/>
  <c r="Z233" i="28"/>
  <c r="Z235" i="28"/>
  <c r="Z237" i="28"/>
  <c r="Z239" i="28"/>
  <c r="Z241" i="28"/>
  <c r="Z243" i="28"/>
  <c r="Z245" i="28"/>
  <c r="Z247" i="28"/>
  <c r="Z249" i="28"/>
  <c r="Z251" i="28"/>
  <c r="Z253" i="28"/>
  <c r="Z255" i="28"/>
  <c r="Z257" i="28"/>
  <c r="Z259" i="28"/>
  <c r="Z261" i="28"/>
  <c r="Z263" i="28"/>
  <c r="Z265" i="28"/>
  <c r="Z267" i="28"/>
  <c r="Z269" i="28"/>
  <c r="Z271" i="28"/>
  <c r="Z273" i="28"/>
  <c r="Z275" i="28"/>
  <c r="Z277" i="28"/>
  <c r="Z279" i="28"/>
  <c r="Z281" i="28"/>
  <c r="Z283" i="28"/>
  <c r="Z285" i="28"/>
  <c r="Z287" i="28"/>
  <c r="Z289" i="28"/>
  <c r="Z291" i="28"/>
  <c r="Z293" i="28"/>
  <c r="Z295" i="28"/>
  <c r="Z297" i="28"/>
  <c r="Z299" i="28"/>
  <c r="Z300" i="28"/>
  <c r="Z303" i="28"/>
  <c r="Z305" i="28"/>
  <c r="Z307" i="28"/>
  <c r="Z309" i="28"/>
  <c r="Z311" i="28"/>
  <c r="Z313" i="28"/>
  <c r="Z315" i="28"/>
  <c r="Z317" i="28"/>
  <c r="Z319" i="28"/>
  <c r="Z321" i="28"/>
  <c r="Z323" i="28"/>
  <c r="Z325" i="28"/>
  <c r="Z327" i="28"/>
  <c r="Z329" i="28"/>
  <c r="Z331" i="28"/>
  <c r="Z333" i="28"/>
  <c r="Z335" i="28"/>
  <c r="Z337" i="28"/>
  <c r="Z339" i="28"/>
  <c r="Z341" i="28"/>
  <c r="Z343" i="28"/>
  <c r="Z345" i="28"/>
  <c r="Z347" i="28"/>
  <c r="Z349" i="28"/>
  <c r="Z351" i="28"/>
  <c r="Z353" i="28"/>
  <c r="Z355" i="28"/>
  <c r="Z357" i="28"/>
  <c r="Z359" i="28"/>
  <c r="Z361" i="28"/>
  <c r="Z363" i="28"/>
  <c r="Z365" i="28"/>
  <c r="Z367" i="28"/>
  <c r="Z369" i="28"/>
  <c r="Z371" i="28"/>
  <c r="Z373" i="28"/>
  <c r="Z375" i="28"/>
  <c r="Z377" i="28"/>
  <c r="Z379" i="28"/>
  <c r="Z381" i="28"/>
  <c r="Z383" i="28"/>
  <c r="Z385" i="28"/>
  <c r="Z387" i="28"/>
  <c r="Z389" i="28"/>
  <c r="Z391" i="28"/>
  <c r="Z393" i="28"/>
  <c r="Z395" i="28"/>
  <c r="Z397" i="28"/>
  <c r="Z399" i="28"/>
  <c r="Z401" i="28"/>
  <c r="Z403" i="28"/>
  <c r="Z405" i="28"/>
  <c r="Z407" i="28"/>
  <c r="Z409" i="28"/>
  <c r="Z411" i="28"/>
  <c r="Z301" i="28"/>
  <c r="Z414" i="28"/>
  <c r="Z416" i="28"/>
  <c r="Z418" i="28"/>
  <c r="Z420" i="28"/>
  <c r="Z422" i="28"/>
  <c r="Z424" i="28"/>
  <c r="Z426" i="28"/>
  <c r="Z428" i="28"/>
  <c r="Z430" i="28"/>
  <c r="Z432" i="28"/>
  <c r="Z434" i="28"/>
  <c r="Z436" i="28"/>
  <c r="Z438" i="28"/>
  <c r="Z440" i="28"/>
  <c r="Z442" i="28"/>
  <c r="Z444" i="28"/>
  <c r="Z446" i="28"/>
  <c r="Z448" i="28"/>
  <c r="Z450" i="28"/>
  <c r="Z452" i="28"/>
  <c r="Z454" i="28"/>
  <c r="Z456" i="28"/>
  <c r="Z458" i="28"/>
  <c r="Z460" i="28"/>
  <c r="Z462" i="28"/>
  <c r="Z464" i="28"/>
  <c r="Z466" i="28"/>
  <c r="Z468" i="28"/>
  <c r="Z470" i="28"/>
  <c r="Z472" i="28"/>
  <c r="Z474" i="28"/>
  <c r="Z476" i="28"/>
  <c r="Z478" i="28"/>
  <c r="Z480" i="28"/>
  <c r="Z482" i="28"/>
  <c r="Z484" i="28"/>
  <c r="Z486" i="28"/>
  <c r="Z488" i="28"/>
  <c r="Z490" i="28"/>
  <c r="Z492" i="28"/>
  <c r="Z494" i="28"/>
  <c r="Z496" i="28"/>
  <c r="Z498" i="28"/>
  <c r="Z500" i="28"/>
  <c r="AA1" i="28"/>
  <c r="Z3" i="28"/>
  <c r="Z5" i="28"/>
  <c r="Z7" i="28"/>
  <c r="Z9" i="28"/>
  <c r="Z11" i="28"/>
  <c r="Z13" i="28"/>
  <c r="Z15" i="28"/>
  <c r="Z17" i="28"/>
  <c r="Z19" i="28"/>
  <c r="Z21" i="28"/>
  <c r="Z23" i="28"/>
  <c r="Z25" i="28"/>
  <c r="Z27" i="28"/>
  <c r="Z29" i="28"/>
  <c r="Z31" i="28"/>
  <c r="Z33" i="28"/>
  <c r="Z35" i="28"/>
  <c r="Z37" i="28"/>
  <c r="Z39" i="28"/>
  <c r="Z41" i="28"/>
  <c r="Z43" i="28"/>
  <c r="Z45" i="28"/>
  <c r="Z47" i="28"/>
  <c r="Z49" i="28"/>
  <c r="Z51" i="28"/>
  <c r="Z53" i="28"/>
  <c r="Z55" i="28"/>
  <c r="Z57" i="28"/>
  <c r="Z59" i="28"/>
  <c r="Z61" i="28"/>
  <c r="Z63" i="28"/>
  <c r="Z65" i="28"/>
  <c r="Z67" i="28"/>
  <c r="Z69" i="28"/>
  <c r="Z71" i="28"/>
  <c r="Z73" i="28"/>
  <c r="Z75" i="28"/>
  <c r="Z77" i="28"/>
  <c r="Z79" i="28"/>
  <c r="Z81" i="28"/>
  <c r="Z83" i="28"/>
  <c r="Z85" i="28"/>
  <c r="Z87" i="28"/>
  <c r="Z89" i="28"/>
  <c r="Z91" i="28"/>
  <c r="Z93" i="28"/>
  <c r="Z95" i="28"/>
  <c r="Z97" i="28"/>
  <c r="Z99" i="28"/>
  <c r="Z101" i="28"/>
  <c r="Z103" i="28"/>
  <c r="Z105" i="28"/>
  <c r="Z107" i="28"/>
  <c r="Z109" i="28"/>
  <c r="Z111" i="28"/>
  <c r="Z113" i="28"/>
  <c r="Z115" i="28"/>
  <c r="Z117" i="28"/>
  <c r="Z119" i="28"/>
  <c r="Z121" i="28"/>
  <c r="Z123" i="28"/>
  <c r="Z125" i="28"/>
  <c r="Z127" i="28"/>
  <c r="Z129" i="28"/>
  <c r="Z131" i="28"/>
  <c r="Z133" i="28"/>
  <c r="Z135" i="28"/>
  <c r="Z137" i="28"/>
  <c r="Z139" i="28"/>
  <c r="Z141" i="28"/>
  <c r="Z143" i="28"/>
  <c r="Z145" i="28"/>
  <c r="Z147" i="28"/>
  <c r="Z149" i="28"/>
  <c r="Z151" i="28"/>
  <c r="Z153" i="28"/>
  <c r="Z155" i="28"/>
  <c r="Z157" i="28"/>
  <c r="Z159" i="28"/>
  <c r="Z161" i="28"/>
  <c r="Z163" i="28"/>
  <c r="Z165" i="28"/>
  <c r="Z167" i="28"/>
  <c r="Z169" i="28"/>
  <c r="Z171" i="28"/>
  <c r="Z173" i="28"/>
  <c r="Z175" i="28"/>
  <c r="Z177" i="28"/>
  <c r="Z179" i="28"/>
  <c r="Z181" i="28"/>
  <c r="Z183" i="28"/>
  <c r="Z185" i="28"/>
  <c r="Z187" i="28"/>
  <c r="Z190" i="28"/>
  <c r="Z192" i="28"/>
  <c r="Z194" i="28"/>
  <c r="Z196" i="28"/>
  <c r="Z198" i="28"/>
  <c r="Z200" i="28"/>
  <c r="Z202" i="28"/>
  <c r="Z204" i="28"/>
  <c r="Z206" i="28"/>
  <c r="Z208" i="28"/>
  <c r="Z210" i="28"/>
  <c r="Z212" i="28"/>
  <c r="Z214" i="28"/>
  <c r="Z216" i="28"/>
  <c r="Z218" i="28"/>
  <c r="Z220" i="28"/>
  <c r="Z222" i="28"/>
  <c r="Z224" i="28"/>
  <c r="Z226" i="28"/>
  <c r="Z228" i="28"/>
  <c r="Z230" i="28"/>
  <c r="Z232" i="28"/>
  <c r="Z234" i="28"/>
  <c r="Z236" i="28"/>
  <c r="Z238" i="28"/>
  <c r="Z240" i="28"/>
  <c r="Z242" i="28"/>
  <c r="Z244" i="28"/>
  <c r="Z246" i="28"/>
  <c r="Z248" i="28"/>
  <c r="Z250" i="28"/>
  <c r="Z252" i="28"/>
  <c r="Z254" i="28"/>
  <c r="Z256" i="28"/>
  <c r="Z258" i="28"/>
  <c r="Z260" i="28"/>
  <c r="Z262" i="28"/>
  <c r="Z264" i="28"/>
  <c r="Z266" i="28"/>
  <c r="Z268" i="28"/>
  <c r="Z270" i="28"/>
  <c r="Z272" i="28"/>
  <c r="Z274" i="28"/>
  <c r="Z276" i="28"/>
  <c r="Z278" i="28"/>
  <c r="Z280" i="28"/>
  <c r="Z282" i="28"/>
  <c r="Z284" i="28"/>
  <c r="Z286" i="28"/>
  <c r="Z288" i="28"/>
  <c r="Z290" i="28"/>
  <c r="Z292" i="28"/>
  <c r="Z294" i="28"/>
  <c r="Z296" i="28"/>
  <c r="Z298" i="28"/>
  <c r="Z189" i="28"/>
  <c r="Z302" i="28"/>
  <c r="Z304" i="28"/>
  <c r="Z306" i="28"/>
  <c r="Z308" i="28"/>
  <c r="Z310" i="28"/>
  <c r="Z312" i="28"/>
  <c r="Z314" i="28"/>
  <c r="Z316" i="28"/>
  <c r="Z318" i="28"/>
  <c r="Z320" i="28"/>
  <c r="Z322" i="28"/>
  <c r="Z324" i="28"/>
  <c r="Z326" i="28"/>
  <c r="Z328" i="28"/>
  <c r="Z330" i="28"/>
  <c r="Z332" i="28"/>
  <c r="Z334" i="28"/>
  <c r="Z336" i="28"/>
  <c r="Z338" i="28"/>
  <c r="Z340" i="28"/>
  <c r="Z342" i="28"/>
  <c r="Z344" i="28"/>
  <c r="Z346" i="28"/>
  <c r="Z348" i="28"/>
  <c r="Z350" i="28"/>
  <c r="Z352" i="28"/>
  <c r="Z354" i="28"/>
  <c r="Z356" i="28"/>
  <c r="Z358" i="28"/>
  <c r="Z360" i="28"/>
  <c r="Z362" i="28"/>
  <c r="Z364" i="28"/>
  <c r="Z366" i="28"/>
  <c r="Z368" i="28"/>
  <c r="Z370" i="28"/>
  <c r="Z372" i="28"/>
  <c r="Z374" i="28"/>
  <c r="Z376" i="28"/>
  <c r="Z378" i="28"/>
  <c r="Z380" i="28"/>
  <c r="Z382" i="28"/>
  <c r="Z384" i="28"/>
  <c r="Z386" i="28"/>
  <c r="Z388" i="28"/>
  <c r="Z390" i="28"/>
  <c r="Z392" i="28"/>
  <c r="Z394" i="28"/>
  <c r="Z396" i="28"/>
  <c r="Z398" i="28"/>
  <c r="Z400" i="28"/>
  <c r="Z402" i="28"/>
  <c r="Z404" i="28"/>
  <c r="Z406" i="28"/>
  <c r="Z408" i="28"/>
  <c r="Z410" i="28"/>
  <c r="Z412" i="28"/>
  <c r="Z413" i="28"/>
  <c r="Z415" i="28"/>
  <c r="Z417" i="28"/>
  <c r="Z419" i="28"/>
  <c r="Z421" i="28"/>
  <c r="Z423" i="28"/>
  <c r="Z425" i="28"/>
  <c r="Z427" i="28"/>
  <c r="Z429" i="28"/>
  <c r="Z431" i="28"/>
  <c r="Z433" i="28"/>
  <c r="Z435" i="28"/>
  <c r="Z437" i="28"/>
  <c r="Z439" i="28"/>
  <c r="Z441" i="28"/>
  <c r="Z443" i="28"/>
  <c r="Z445" i="28"/>
  <c r="Z447" i="28"/>
  <c r="Z449" i="28"/>
  <c r="Z451" i="28"/>
  <c r="Z453" i="28"/>
  <c r="Z455" i="28"/>
  <c r="Z457" i="28"/>
  <c r="Z459" i="28"/>
  <c r="Z461" i="28"/>
  <c r="Z463" i="28"/>
  <c r="Z465" i="28"/>
  <c r="Z467" i="28"/>
  <c r="Z469" i="28"/>
  <c r="Z471" i="28"/>
  <c r="Z473" i="28"/>
  <c r="Z475" i="28"/>
  <c r="Z477" i="28"/>
  <c r="Z479" i="28"/>
  <c r="Z481" i="28"/>
  <c r="Z483" i="28"/>
  <c r="Z485" i="28"/>
  <c r="Z487" i="28"/>
  <c r="Z489" i="28"/>
  <c r="Z491" i="28"/>
  <c r="Z493" i="28"/>
  <c r="Z495" i="28"/>
  <c r="Z497" i="28"/>
  <c r="Z499" i="28"/>
  <c r="Q12" i="22"/>
  <c r="P12" i="22"/>
  <c r="R12" i="22"/>
  <c r="O13" i="22"/>
  <c r="AC16" i="17"/>
  <c r="AD16" i="17"/>
  <c r="AA16" i="17"/>
  <c r="AJ16" i="17"/>
  <c r="AG29" i="23"/>
  <c r="AI28" i="23"/>
  <c r="U16" i="17"/>
  <c r="Y16" i="17"/>
  <c r="Z16" i="17"/>
  <c r="S16" i="17"/>
  <c r="X15" i="17"/>
  <c r="V15" i="17"/>
  <c r="G21" i="5"/>
  <c r="Q16" i="17"/>
  <c r="N16" i="17"/>
  <c r="F17" i="18"/>
  <c r="A17" i="17" s="1"/>
  <c r="M17" i="17" s="1"/>
  <c r="AB17" i="17" s="1"/>
  <c r="K19" i="5"/>
  <c r="O19" i="5"/>
  <c r="S19" i="5"/>
  <c r="W19" i="5"/>
  <c r="AA19" i="5"/>
  <c r="AE19" i="5"/>
  <c r="AI19" i="5"/>
  <c r="AM19" i="5"/>
  <c r="AQ19" i="5"/>
  <c r="AU19" i="5"/>
  <c r="AY19" i="5"/>
  <c r="BC19" i="5"/>
  <c r="BG19" i="5"/>
  <c r="BK19" i="5"/>
  <c r="BO19" i="5"/>
  <c r="BS19" i="5"/>
  <c r="BW19" i="5"/>
  <c r="CA19" i="5"/>
  <c r="H19" i="5"/>
  <c r="L19" i="5"/>
  <c r="P19" i="5"/>
  <c r="T19" i="5"/>
  <c r="X19" i="5"/>
  <c r="AB19" i="5"/>
  <c r="AF19" i="5"/>
  <c r="AJ19" i="5"/>
  <c r="AN19" i="5"/>
  <c r="AR19" i="5"/>
  <c r="AV19" i="5"/>
  <c r="AZ19" i="5"/>
  <c r="BD19" i="5"/>
  <c r="BH19" i="5"/>
  <c r="BL19" i="5"/>
  <c r="BP19" i="5"/>
  <c r="BT19" i="5"/>
  <c r="BX19" i="5"/>
  <c r="CB19" i="5"/>
  <c r="M19" i="5"/>
  <c r="U19" i="5"/>
  <c r="AC19" i="5"/>
  <c r="AK19" i="5"/>
  <c r="AS19" i="5"/>
  <c r="BA19" i="5"/>
  <c r="BI19" i="5"/>
  <c r="BQ19" i="5"/>
  <c r="BY19" i="5"/>
  <c r="J19" i="5"/>
  <c r="R19" i="5"/>
  <c r="Z19" i="5"/>
  <c r="AH19" i="5"/>
  <c r="AP19" i="5"/>
  <c r="AX19" i="5"/>
  <c r="BF19" i="5"/>
  <c r="BN19" i="5"/>
  <c r="BV19" i="5"/>
  <c r="CD19" i="5"/>
  <c r="I19" i="5"/>
  <c r="Q19" i="5"/>
  <c r="Y19" i="5"/>
  <c r="AG19" i="5"/>
  <c r="AO19" i="5"/>
  <c r="AW19" i="5"/>
  <c r="BE19" i="5"/>
  <c r="BM19" i="5"/>
  <c r="BU19" i="5"/>
  <c r="CC19" i="5"/>
  <c r="N19" i="5"/>
  <c r="V19" i="5"/>
  <c r="AD19" i="5"/>
  <c r="AL19" i="5"/>
  <c r="AT19" i="5"/>
  <c r="BB19" i="5"/>
  <c r="BJ19" i="5"/>
  <c r="BR19" i="5"/>
  <c r="BZ19" i="5"/>
  <c r="F20" i="5"/>
  <c r="A20" i="5"/>
  <c r="B20" i="5"/>
  <c r="D20" i="5"/>
  <c r="E20" i="5"/>
  <c r="C20" i="5"/>
  <c r="AI17" i="17" l="1"/>
  <c r="AH17" i="17"/>
  <c r="W17" i="17"/>
  <c r="AG17" i="17"/>
  <c r="AA3" i="28"/>
  <c r="AB1" i="28"/>
  <c r="AA6" i="28"/>
  <c r="AA8" i="28"/>
  <c r="AA10" i="28"/>
  <c r="AA12" i="28"/>
  <c r="AA14" i="28"/>
  <c r="AA16" i="28"/>
  <c r="AA18" i="28"/>
  <c r="AA20" i="28"/>
  <c r="AA22" i="28"/>
  <c r="AA24" i="28"/>
  <c r="AA26" i="28"/>
  <c r="AA28" i="28"/>
  <c r="AA30" i="28"/>
  <c r="AA32" i="28"/>
  <c r="AA34" i="28"/>
  <c r="AA36" i="28"/>
  <c r="AA38" i="28"/>
  <c r="AA40" i="28"/>
  <c r="AA42" i="28"/>
  <c r="AA44" i="28"/>
  <c r="AA46" i="28"/>
  <c r="AA48" i="28"/>
  <c r="AA50" i="28"/>
  <c r="AA52" i="28"/>
  <c r="AA54" i="28"/>
  <c r="AA56" i="28"/>
  <c r="AA58" i="28"/>
  <c r="AA60" i="28"/>
  <c r="AA62" i="28"/>
  <c r="AA64" i="28"/>
  <c r="AA66" i="28"/>
  <c r="AA68" i="28"/>
  <c r="AA70" i="28"/>
  <c r="AA72" i="28"/>
  <c r="AA74" i="28"/>
  <c r="AA76" i="28"/>
  <c r="AA78" i="28"/>
  <c r="AA80" i="28"/>
  <c r="AA82" i="28"/>
  <c r="AA84" i="28"/>
  <c r="AA86" i="28"/>
  <c r="AA88" i="28"/>
  <c r="AA90" i="28"/>
  <c r="AA92" i="28"/>
  <c r="AA94" i="28"/>
  <c r="AA96" i="28"/>
  <c r="AA98" i="28"/>
  <c r="AA100" i="28"/>
  <c r="AA102" i="28"/>
  <c r="AA104" i="28"/>
  <c r="AA106" i="28"/>
  <c r="AA108" i="28"/>
  <c r="AA110" i="28"/>
  <c r="AA112" i="28"/>
  <c r="AA114" i="28"/>
  <c r="AA116" i="28"/>
  <c r="AA118" i="28"/>
  <c r="AA120" i="28"/>
  <c r="AA122" i="28"/>
  <c r="AA124" i="28"/>
  <c r="AA126" i="28"/>
  <c r="AA128" i="28"/>
  <c r="AA130" i="28"/>
  <c r="AA132" i="28"/>
  <c r="AA134" i="28"/>
  <c r="AA136" i="28"/>
  <c r="AA138" i="28"/>
  <c r="AA140" i="28"/>
  <c r="AA142" i="28"/>
  <c r="AA144" i="28"/>
  <c r="AA146" i="28"/>
  <c r="AA148" i="28"/>
  <c r="AA150" i="28"/>
  <c r="AA152" i="28"/>
  <c r="AA154" i="28"/>
  <c r="AA156" i="28"/>
  <c r="AA158" i="28"/>
  <c r="AA160" i="28"/>
  <c r="AA162" i="28"/>
  <c r="AA164" i="28"/>
  <c r="AA166" i="28"/>
  <c r="AA168" i="28"/>
  <c r="AA170" i="28"/>
  <c r="AA172" i="28"/>
  <c r="AA174" i="28"/>
  <c r="AA176" i="28"/>
  <c r="AA178" i="28"/>
  <c r="AA180" i="28"/>
  <c r="AA182" i="28"/>
  <c r="AA184" i="28"/>
  <c r="AA186" i="28"/>
  <c r="AA188" i="28"/>
  <c r="AA190" i="28"/>
  <c r="AA192" i="28"/>
  <c r="AA194" i="28"/>
  <c r="AA196" i="28"/>
  <c r="AA198" i="28"/>
  <c r="AA200" i="28"/>
  <c r="AA202" i="28"/>
  <c r="AA204" i="28"/>
  <c r="AA206" i="28"/>
  <c r="AA208" i="28"/>
  <c r="AA210" i="28"/>
  <c r="AA212" i="28"/>
  <c r="AA214" i="28"/>
  <c r="AA216" i="28"/>
  <c r="AA218" i="28"/>
  <c r="AA220" i="28"/>
  <c r="AA222" i="28"/>
  <c r="AA224" i="28"/>
  <c r="AA226" i="28"/>
  <c r="AA228" i="28"/>
  <c r="AA230" i="28"/>
  <c r="AA232" i="28"/>
  <c r="AA234" i="28"/>
  <c r="AA236" i="28"/>
  <c r="AA238" i="28"/>
  <c r="AA240" i="28"/>
  <c r="AA242" i="28"/>
  <c r="AA244" i="28"/>
  <c r="AA246" i="28"/>
  <c r="AA248" i="28"/>
  <c r="AA250" i="28"/>
  <c r="AA252" i="28"/>
  <c r="AA254" i="28"/>
  <c r="AA256" i="28"/>
  <c r="AA258" i="28"/>
  <c r="AA260" i="28"/>
  <c r="AA262" i="28"/>
  <c r="AA264" i="28"/>
  <c r="AA266" i="28"/>
  <c r="AA268" i="28"/>
  <c r="AA270" i="28"/>
  <c r="AA272" i="28"/>
  <c r="AA274" i="28"/>
  <c r="AA276" i="28"/>
  <c r="AA278" i="28"/>
  <c r="AA280" i="28"/>
  <c r="AA282" i="28"/>
  <c r="AA284" i="28"/>
  <c r="AA286" i="28"/>
  <c r="AA288" i="28"/>
  <c r="AA290" i="28"/>
  <c r="AA292" i="28"/>
  <c r="AA294" i="28"/>
  <c r="AA296" i="28"/>
  <c r="AA298" i="28"/>
  <c r="AA300" i="28"/>
  <c r="AA302" i="28"/>
  <c r="AA304" i="28"/>
  <c r="AA306" i="28"/>
  <c r="AA308" i="28"/>
  <c r="AA310" i="28"/>
  <c r="AA312" i="28"/>
  <c r="AA314" i="28"/>
  <c r="AA316" i="28"/>
  <c r="AA318" i="28"/>
  <c r="AA320" i="28"/>
  <c r="AA322" i="28"/>
  <c r="AA324" i="28"/>
  <c r="AA326" i="28"/>
  <c r="AA328" i="28"/>
  <c r="AA330" i="28"/>
  <c r="AA332" i="28"/>
  <c r="AA334" i="28"/>
  <c r="AA336" i="28"/>
  <c r="AA338" i="28"/>
  <c r="AA340" i="28"/>
  <c r="AA342" i="28"/>
  <c r="AA344" i="28"/>
  <c r="AA346" i="28"/>
  <c r="AA348" i="28"/>
  <c r="AA350" i="28"/>
  <c r="AA352" i="28"/>
  <c r="AA354" i="28"/>
  <c r="AA356" i="28"/>
  <c r="AA358" i="28"/>
  <c r="AA360" i="28"/>
  <c r="AA362" i="28"/>
  <c r="AA364" i="28"/>
  <c r="AA366" i="28"/>
  <c r="AA368" i="28"/>
  <c r="AA370" i="28"/>
  <c r="AA372" i="28"/>
  <c r="AA374" i="28"/>
  <c r="AA376" i="28"/>
  <c r="AA378" i="28"/>
  <c r="AA380" i="28"/>
  <c r="AA382" i="28"/>
  <c r="AA384" i="28"/>
  <c r="AA386" i="28"/>
  <c r="AA388" i="28"/>
  <c r="AA390" i="28"/>
  <c r="AA392" i="28"/>
  <c r="AA394" i="28"/>
  <c r="AA396" i="28"/>
  <c r="AA398" i="28"/>
  <c r="AA400" i="28"/>
  <c r="AA402" i="28"/>
  <c r="AA404" i="28"/>
  <c r="AA406" i="28"/>
  <c r="AA408" i="28"/>
  <c r="AA410" i="28"/>
  <c r="AA412" i="28"/>
  <c r="AA414" i="28"/>
  <c r="AA416" i="28"/>
  <c r="AA418" i="28"/>
  <c r="AA420" i="28"/>
  <c r="AA422" i="28"/>
  <c r="AA424" i="28"/>
  <c r="AA426" i="28"/>
  <c r="AA428" i="28"/>
  <c r="AA430" i="28"/>
  <c r="AA432" i="28"/>
  <c r="AA434" i="28"/>
  <c r="AA436" i="28"/>
  <c r="AA438" i="28"/>
  <c r="AA440" i="28"/>
  <c r="AA442" i="28"/>
  <c r="AA444" i="28"/>
  <c r="AA446" i="28"/>
  <c r="AA448" i="28"/>
  <c r="AA450" i="28"/>
  <c r="AA452" i="28"/>
  <c r="AA454" i="28"/>
  <c r="AA456" i="28"/>
  <c r="AA458" i="28"/>
  <c r="AA460" i="28"/>
  <c r="AA462" i="28"/>
  <c r="AA464" i="28"/>
  <c r="AA466" i="28"/>
  <c r="AA468" i="28"/>
  <c r="AA470" i="28"/>
  <c r="AA472" i="28"/>
  <c r="AA474" i="28"/>
  <c r="AA476" i="28"/>
  <c r="AA478" i="28"/>
  <c r="AA480" i="28"/>
  <c r="AA482" i="28"/>
  <c r="AA484" i="28"/>
  <c r="AA486" i="28"/>
  <c r="AA488" i="28"/>
  <c r="AA490" i="28"/>
  <c r="AA492" i="28"/>
  <c r="AA494" i="28"/>
  <c r="AA496" i="28"/>
  <c r="AA498" i="28"/>
  <c r="AA500" i="28"/>
  <c r="AA2" i="28"/>
  <c r="AA4" i="28"/>
  <c r="AA5" i="28"/>
  <c r="AA7" i="28"/>
  <c r="AA9" i="28"/>
  <c r="AA11" i="28"/>
  <c r="AA13" i="28"/>
  <c r="AA15" i="28"/>
  <c r="AA17" i="28"/>
  <c r="AA19" i="28"/>
  <c r="AA21" i="28"/>
  <c r="AA23" i="28"/>
  <c r="AA25" i="28"/>
  <c r="AA27" i="28"/>
  <c r="AA29" i="28"/>
  <c r="AA31" i="28"/>
  <c r="AA33" i="28"/>
  <c r="AA35" i="28"/>
  <c r="AA37" i="28"/>
  <c r="AA39" i="28"/>
  <c r="AA41" i="28"/>
  <c r="AA43" i="28"/>
  <c r="AA45" i="28"/>
  <c r="AA47" i="28"/>
  <c r="AA49" i="28"/>
  <c r="AA51" i="28"/>
  <c r="AA53" i="28"/>
  <c r="AA55" i="28"/>
  <c r="AA57" i="28"/>
  <c r="AA59" i="28"/>
  <c r="AA61" i="28"/>
  <c r="AA63" i="28"/>
  <c r="AA65" i="28"/>
  <c r="AA67" i="28"/>
  <c r="AA69" i="28"/>
  <c r="AA71" i="28"/>
  <c r="AA73" i="28"/>
  <c r="AA75" i="28"/>
  <c r="AA77" i="28"/>
  <c r="AA79" i="28"/>
  <c r="AA81" i="28"/>
  <c r="AA83" i="28"/>
  <c r="AA85" i="28"/>
  <c r="AA87" i="28"/>
  <c r="AA89" i="28"/>
  <c r="AA91" i="28"/>
  <c r="AA93" i="28"/>
  <c r="AA95" i="28"/>
  <c r="AA97" i="28"/>
  <c r="AA99" i="28"/>
  <c r="AA101" i="28"/>
  <c r="AA103" i="28"/>
  <c r="AA105" i="28"/>
  <c r="AA107" i="28"/>
  <c r="AA109" i="28"/>
  <c r="AA111" i="28"/>
  <c r="AA113" i="28"/>
  <c r="AA115" i="28"/>
  <c r="AA117" i="28"/>
  <c r="AA119" i="28"/>
  <c r="AA121" i="28"/>
  <c r="AA123" i="28"/>
  <c r="AA125" i="28"/>
  <c r="AA127" i="28"/>
  <c r="AA129" i="28"/>
  <c r="AA131" i="28"/>
  <c r="AA133" i="28"/>
  <c r="AA135" i="28"/>
  <c r="AA137" i="28"/>
  <c r="AA139" i="28"/>
  <c r="AA141" i="28"/>
  <c r="AA143" i="28"/>
  <c r="AA145" i="28"/>
  <c r="AA147" i="28"/>
  <c r="AA149" i="28"/>
  <c r="AA151" i="28"/>
  <c r="AA153" i="28"/>
  <c r="AA155" i="28"/>
  <c r="AA157" i="28"/>
  <c r="AA159" i="28"/>
  <c r="AA161" i="28"/>
  <c r="AA163" i="28"/>
  <c r="AA165" i="28"/>
  <c r="AA167" i="28"/>
  <c r="AA169" i="28"/>
  <c r="AA171" i="28"/>
  <c r="AA173" i="28"/>
  <c r="AA175" i="28"/>
  <c r="AA177" i="28"/>
  <c r="AA179" i="28"/>
  <c r="AA181" i="28"/>
  <c r="AA183" i="28"/>
  <c r="AA185" i="28"/>
  <c r="AA187" i="28"/>
  <c r="AA189" i="28"/>
  <c r="AA191" i="28"/>
  <c r="AA193" i="28"/>
  <c r="AA195" i="28"/>
  <c r="AA197" i="28"/>
  <c r="AA199" i="28"/>
  <c r="AA201" i="28"/>
  <c r="AA203" i="28"/>
  <c r="AA205" i="28"/>
  <c r="AA207" i="28"/>
  <c r="AA209" i="28"/>
  <c r="AA211" i="28"/>
  <c r="AA213" i="28"/>
  <c r="AA215" i="28"/>
  <c r="AA217" i="28"/>
  <c r="AA219" i="28"/>
  <c r="AA221" i="28"/>
  <c r="AA223" i="28"/>
  <c r="AA225" i="28"/>
  <c r="AA227" i="28"/>
  <c r="AA229" i="28"/>
  <c r="AA231" i="28"/>
  <c r="AA233" i="28"/>
  <c r="AA235" i="28"/>
  <c r="AA237" i="28"/>
  <c r="AA239" i="28"/>
  <c r="AA241" i="28"/>
  <c r="AA243" i="28"/>
  <c r="AA245" i="28"/>
  <c r="AA247" i="28"/>
  <c r="AA249" i="28"/>
  <c r="AA251" i="28"/>
  <c r="AA253" i="28"/>
  <c r="AA255" i="28"/>
  <c r="AA257" i="28"/>
  <c r="AA259" i="28"/>
  <c r="AA261" i="28"/>
  <c r="AA263" i="28"/>
  <c r="AA265" i="28"/>
  <c r="AA267" i="28"/>
  <c r="AA269" i="28"/>
  <c r="AA271" i="28"/>
  <c r="AA273" i="28"/>
  <c r="AA275" i="28"/>
  <c r="AA277" i="28"/>
  <c r="AA279" i="28"/>
  <c r="AA281" i="28"/>
  <c r="AA283" i="28"/>
  <c r="AA285" i="28"/>
  <c r="AA287" i="28"/>
  <c r="AA289" i="28"/>
  <c r="AA291" i="28"/>
  <c r="AA293" i="28"/>
  <c r="AA295" i="28"/>
  <c r="AA297" i="28"/>
  <c r="AA299" i="28"/>
  <c r="AA301" i="28"/>
  <c r="AA303" i="28"/>
  <c r="AA305" i="28"/>
  <c r="AA307" i="28"/>
  <c r="AA309" i="28"/>
  <c r="AA311" i="28"/>
  <c r="AA313" i="28"/>
  <c r="AA315" i="28"/>
  <c r="AA317" i="28"/>
  <c r="AA319" i="28"/>
  <c r="AA321" i="28"/>
  <c r="AA323" i="28"/>
  <c r="AA325" i="28"/>
  <c r="AA327" i="28"/>
  <c r="AA329" i="28"/>
  <c r="AA331" i="28"/>
  <c r="AA333" i="28"/>
  <c r="AA335" i="28"/>
  <c r="AA337" i="28"/>
  <c r="AA339" i="28"/>
  <c r="AA341" i="28"/>
  <c r="AA343" i="28"/>
  <c r="AA345" i="28"/>
  <c r="AA347" i="28"/>
  <c r="AA349" i="28"/>
  <c r="AA351" i="28"/>
  <c r="AA353" i="28"/>
  <c r="AA355" i="28"/>
  <c r="AA357" i="28"/>
  <c r="AA359" i="28"/>
  <c r="AA361" i="28"/>
  <c r="AA363" i="28"/>
  <c r="AA365" i="28"/>
  <c r="AA367" i="28"/>
  <c r="AA369" i="28"/>
  <c r="AA371" i="28"/>
  <c r="AA373" i="28"/>
  <c r="AA375" i="28"/>
  <c r="AA377" i="28"/>
  <c r="AA379" i="28"/>
  <c r="AA381" i="28"/>
  <c r="AA383" i="28"/>
  <c r="AA385" i="28"/>
  <c r="AA387" i="28"/>
  <c r="AA389" i="28"/>
  <c r="AA391" i="28"/>
  <c r="AA393" i="28"/>
  <c r="AA395" i="28"/>
  <c r="AA397" i="28"/>
  <c r="AA399" i="28"/>
  <c r="AA401" i="28"/>
  <c r="AA403" i="28"/>
  <c r="AA405" i="28"/>
  <c r="AA407" i="28"/>
  <c r="AA409" i="28"/>
  <c r="AA411" i="28"/>
  <c r="AA413" i="28"/>
  <c r="AA415" i="28"/>
  <c r="AA417" i="28"/>
  <c r="AA419" i="28"/>
  <c r="AA421" i="28"/>
  <c r="AA423" i="28"/>
  <c r="AA425" i="28"/>
  <c r="AA427" i="28"/>
  <c r="AA429" i="28"/>
  <c r="AA431" i="28"/>
  <c r="AA433" i="28"/>
  <c r="AA435" i="28"/>
  <c r="AA437" i="28"/>
  <c r="AA439" i="28"/>
  <c r="AA441" i="28"/>
  <c r="AA443" i="28"/>
  <c r="AA445" i="28"/>
  <c r="AA447" i="28"/>
  <c r="AA449" i="28"/>
  <c r="AA451" i="28"/>
  <c r="AA453" i="28"/>
  <c r="AA455" i="28"/>
  <c r="AA457" i="28"/>
  <c r="AA459" i="28"/>
  <c r="AA461" i="28"/>
  <c r="AA463" i="28"/>
  <c r="AA465" i="28"/>
  <c r="AA467" i="28"/>
  <c r="AA469" i="28"/>
  <c r="AA471" i="28"/>
  <c r="AA473" i="28"/>
  <c r="AA475" i="28"/>
  <c r="AA477" i="28"/>
  <c r="AA479" i="28"/>
  <c r="AA481" i="28"/>
  <c r="AA483" i="28"/>
  <c r="AA485" i="28"/>
  <c r="AA487" i="28"/>
  <c r="AA489" i="28"/>
  <c r="AA491" i="28"/>
  <c r="AA493" i="28"/>
  <c r="AA495" i="28"/>
  <c r="AA497" i="28"/>
  <c r="AA499" i="28"/>
  <c r="P13" i="22"/>
  <c r="R13" i="22"/>
  <c r="Q13" i="22"/>
  <c r="O14" i="22"/>
  <c r="AC17" i="17"/>
  <c r="AD17" i="17"/>
  <c r="AA17" i="17"/>
  <c r="AJ17" i="17"/>
  <c r="AG30" i="23"/>
  <c r="AI29" i="23"/>
  <c r="X16" i="17"/>
  <c r="V16" i="17"/>
  <c r="U17" i="17"/>
  <c r="Y17" i="17"/>
  <c r="Z17" i="17"/>
  <c r="S17" i="17"/>
  <c r="G22" i="5"/>
  <c r="N17" i="17"/>
  <c r="Q17" i="17"/>
  <c r="D21" i="5"/>
  <c r="E21" i="5"/>
  <c r="B21" i="5"/>
  <c r="C21" i="5"/>
  <c r="F21" i="5"/>
  <c r="A21" i="5"/>
  <c r="H20" i="5"/>
  <c r="L20" i="5"/>
  <c r="P20" i="5"/>
  <c r="T20" i="5"/>
  <c r="X20" i="5"/>
  <c r="AB20" i="5"/>
  <c r="AF20" i="5"/>
  <c r="AJ20" i="5"/>
  <c r="AN20" i="5"/>
  <c r="AR20" i="5"/>
  <c r="AV20" i="5"/>
  <c r="AZ20" i="5"/>
  <c r="BD20" i="5"/>
  <c r="BH20" i="5"/>
  <c r="BL20" i="5"/>
  <c r="BP20" i="5"/>
  <c r="BT20" i="5"/>
  <c r="BX20" i="5"/>
  <c r="CB20" i="5"/>
  <c r="I20" i="5"/>
  <c r="M20" i="5"/>
  <c r="Q20" i="5"/>
  <c r="U20" i="5"/>
  <c r="Y20" i="5"/>
  <c r="AC20" i="5"/>
  <c r="AG20" i="5"/>
  <c r="AK20" i="5"/>
  <c r="AO20" i="5"/>
  <c r="AS20" i="5"/>
  <c r="AW20" i="5"/>
  <c r="BA20" i="5"/>
  <c r="BE20" i="5"/>
  <c r="BI20" i="5"/>
  <c r="BM20" i="5"/>
  <c r="BQ20" i="5"/>
  <c r="BU20" i="5"/>
  <c r="BY20" i="5"/>
  <c r="CC20" i="5"/>
  <c r="J20" i="5"/>
  <c r="V20" i="5"/>
  <c r="Z20" i="5"/>
  <c r="AH20" i="5"/>
  <c r="AP20" i="5"/>
  <c r="AX20" i="5"/>
  <c r="BF20" i="5"/>
  <c r="BN20" i="5"/>
  <c r="BV20" i="5"/>
  <c r="CD20" i="5"/>
  <c r="S20" i="5"/>
  <c r="AA20" i="5"/>
  <c r="AE20" i="5"/>
  <c r="AM20" i="5"/>
  <c r="AY20" i="5"/>
  <c r="BG20" i="5"/>
  <c r="BO20" i="5"/>
  <c r="BW20" i="5"/>
  <c r="N20" i="5"/>
  <c r="R20" i="5"/>
  <c r="AD20" i="5"/>
  <c r="AL20" i="5"/>
  <c r="AT20" i="5"/>
  <c r="BB20" i="5"/>
  <c r="BJ20" i="5"/>
  <c r="BR20" i="5"/>
  <c r="BZ20" i="5"/>
  <c r="K20" i="5"/>
  <c r="O20" i="5"/>
  <c r="W20" i="5"/>
  <c r="AI20" i="5"/>
  <c r="AQ20" i="5"/>
  <c r="AU20" i="5"/>
  <c r="BC20" i="5"/>
  <c r="BK20" i="5"/>
  <c r="BS20" i="5"/>
  <c r="CA20" i="5"/>
  <c r="F18" i="18"/>
  <c r="A18" i="17" s="1"/>
  <c r="M18" i="17" s="1"/>
  <c r="AB18" i="17" s="1"/>
  <c r="AI18" i="17" l="1"/>
  <c r="AH18" i="17"/>
  <c r="W18" i="17"/>
  <c r="AG18" i="17"/>
  <c r="AB2" i="28"/>
  <c r="AB4" i="28"/>
  <c r="AB6" i="28"/>
  <c r="AB8" i="28"/>
  <c r="AB10" i="28"/>
  <c r="AB12" i="28"/>
  <c r="AB14" i="28"/>
  <c r="AB16" i="28"/>
  <c r="AB18" i="28"/>
  <c r="AB20" i="28"/>
  <c r="AB22" i="28"/>
  <c r="AB24" i="28"/>
  <c r="AB26" i="28"/>
  <c r="AB28" i="28"/>
  <c r="AB30" i="28"/>
  <c r="AB32" i="28"/>
  <c r="AB34" i="28"/>
  <c r="AB36" i="28"/>
  <c r="AB38" i="28"/>
  <c r="AB40" i="28"/>
  <c r="AB42" i="28"/>
  <c r="AB44" i="28"/>
  <c r="AB46" i="28"/>
  <c r="AB48" i="28"/>
  <c r="AB50" i="28"/>
  <c r="AB52" i="28"/>
  <c r="AB54" i="28"/>
  <c r="AB56" i="28"/>
  <c r="AB58" i="28"/>
  <c r="AB60" i="28"/>
  <c r="AB62" i="28"/>
  <c r="AB64" i="28"/>
  <c r="AB66" i="28"/>
  <c r="AB68" i="28"/>
  <c r="AB70" i="28"/>
  <c r="AB72" i="28"/>
  <c r="AB74" i="28"/>
  <c r="AB76" i="28"/>
  <c r="AB78" i="28"/>
  <c r="AB80" i="28"/>
  <c r="AB82" i="28"/>
  <c r="AB84" i="28"/>
  <c r="AB86" i="28"/>
  <c r="AB88" i="28"/>
  <c r="AB90" i="28"/>
  <c r="AB92" i="28"/>
  <c r="AB94" i="28"/>
  <c r="AB96" i="28"/>
  <c r="AB98" i="28"/>
  <c r="AB100" i="28"/>
  <c r="AB102" i="28"/>
  <c r="AB104" i="28"/>
  <c r="AB106" i="28"/>
  <c r="AB108" i="28"/>
  <c r="AB110" i="28"/>
  <c r="AB112" i="28"/>
  <c r="AB114" i="28"/>
  <c r="AB116" i="28"/>
  <c r="AB118" i="28"/>
  <c r="AB120" i="28"/>
  <c r="AB122" i="28"/>
  <c r="AB124" i="28"/>
  <c r="AB126" i="28"/>
  <c r="AB128" i="28"/>
  <c r="AB130" i="28"/>
  <c r="AB132" i="28"/>
  <c r="AB134" i="28"/>
  <c r="AB136" i="28"/>
  <c r="AB138" i="28"/>
  <c r="AB140" i="28"/>
  <c r="AB142" i="28"/>
  <c r="AB144" i="28"/>
  <c r="AB146" i="28"/>
  <c r="AB148" i="28"/>
  <c r="AB150" i="28"/>
  <c r="AB152" i="28"/>
  <c r="AB154" i="28"/>
  <c r="AB156" i="28"/>
  <c r="AB158" i="28"/>
  <c r="AB160" i="28"/>
  <c r="AB162" i="28"/>
  <c r="AB164" i="28"/>
  <c r="AB166" i="28"/>
  <c r="AB168" i="28"/>
  <c r="AB170" i="28"/>
  <c r="AB172" i="28"/>
  <c r="AB174" i="28"/>
  <c r="AB176" i="28"/>
  <c r="AB178" i="28"/>
  <c r="AB180" i="28"/>
  <c r="AB182" i="28"/>
  <c r="AB184" i="28"/>
  <c r="AB186" i="28"/>
  <c r="AB188" i="28"/>
  <c r="AB190" i="28"/>
  <c r="AB192" i="28"/>
  <c r="AB194" i="28"/>
  <c r="AB196" i="28"/>
  <c r="AB198" i="28"/>
  <c r="AB200" i="28"/>
  <c r="AB202" i="28"/>
  <c r="AB204" i="28"/>
  <c r="AB206" i="28"/>
  <c r="AB208" i="28"/>
  <c r="AB210" i="28"/>
  <c r="AB212" i="28"/>
  <c r="AB214" i="28"/>
  <c r="AB216" i="28"/>
  <c r="AB218" i="28"/>
  <c r="AB220" i="28"/>
  <c r="AB222" i="28"/>
  <c r="AB224" i="28"/>
  <c r="AB226" i="28"/>
  <c r="AB228" i="28"/>
  <c r="AB230" i="28"/>
  <c r="AB232" i="28"/>
  <c r="AB234" i="28"/>
  <c r="AB236" i="28"/>
  <c r="AB238" i="28"/>
  <c r="AB240" i="28"/>
  <c r="AB242" i="28"/>
  <c r="AB244" i="28"/>
  <c r="AB246" i="28"/>
  <c r="AB248" i="28"/>
  <c r="AB250" i="28"/>
  <c r="AB252" i="28"/>
  <c r="AB254" i="28"/>
  <c r="AB256" i="28"/>
  <c r="AB258" i="28"/>
  <c r="AB260" i="28"/>
  <c r="AB262" i="28"/>
  <c r="AB264" i="28"/>
  <c r="AB266" i="28"/>
  <c r="AB268" i="28"/>
  <c r="AB270" i="28"/>
  <c r="AB272" i="28"/>
  <c r="AB274" i="28"/>
  <c r="AB276" i="28"/>
  <c r="AB278" i="28"/>
  <c r="AB280" i="28"/>
  <c r="AB282" i="28"/>
  <c r="AB284" i="28"/>
  <c r="AB286" i="28"/>
  <c r="AB288" i="28"/>
  <c r="AB290" i="28"/>
  <c r="AB292" i="28"/>
  <c r="AB294" i="28"/>
  <c r="AB296" i="28"/>
  <c r="AB298" i="28"/>
  <c r="AB301" i="28"/>
  <c r="AB303" i="28"/>
  <c r="AB305" i="28"/>
  <c r="AB307" i="28"/>
  <c r="AB309" i="28"/>
  <c r="AB311" i="28"/>
  <c r="AB313" i="28"/>
  <c r="AB315" i="28"/>
  <c r="AB317" i="28"/>
  <c r="AB319" i="28"/>
  <c r="AB321" i="28"/>
  <c r="AB323" i="28"/>
  <c r="AB325" i="28"/>
  <c r="AB327" i="28"/>
  <c r="AB329" i="28"/>
  <c r="AB331" i="28"/>
  <c r="AB333" i="28"/>
  <c r="AB335" i="28"/>
  <c r="AB337" i="28"/>
  <c r="AB339" i="28"/>
  <c r="AB341" i="28"/>
  <c r="AB343" i="28"/>
  <c r="AB345" i="28"/>
  <c r="AB347" i="28"/>
  <c r="AB349" i="28"/>
  <c r="AB351" i="28"/>
  <c r="AB353" i="28"/>
  <c r="AB355" i="28"/>
  <c r="AB357" i="28"/>
  <c r="AB359" i="28"/>
  <c r="AB361" i="28"/>
  <c r="AB363" i="28"/>
  <c r="AB365" i="28"/>
  <c r="AB367" i="28"/>
  <c r="AB369" i="28"/>
  <c r="AB371" i="28"/>
  <c r="AB373" i="28"/>
  <c r="AB375" i="28"/>
  <c r="AB377" i="28"/>
  <c r="AB379" i="28"/>
  <c r="AB381" i="28"/>
  <c r="AB383" i="28"/>
  <c r="AB385" i="28"/>
  <c r="AB387" i="28"/>
  <c r="AB389" i="28"/>
  <c r="AB391" i="28"/>
  <c r="AB393" i="28"/>
  <c r="AB395" i="28"/>
  <c r="AB397" i="28"/>
  <c r="AB399" i="28"/>
  <c r="AB401" i="28"/>
  <c r="AB403" i="28"/>
  <c r="AB405" i="28"/>
  <c r="AB407" i="28"/>
  <c r="AB409" i="28"/>
  <c r="AB411" i="28"/>
  <c r="AB300" i="28"/>
  <c r="AB414" i="28"/>
  <c r="AB416" i="28"/>
  <c r="AB418" i="28"/>
  <c r="AB420" i="28"/>
  <c r="AB422" i="28"/>
  <c r="AB424" i="28"/>
  <c r="AB426" i="28"/>
  <c r="AB428" i="28"/>
  <c r="AB430" i="28"/>
  <c r="AB432" i="28"/>
  <c r="AB434" i="28"/>
  <c r="AB436" i="28"/>
  <c r="AB438" i="28"/>
  <c r="AB440" i="28"/>
  <c r="AB442" i="28"/>
  <c r="AB444" i="28"/>
  <c r="AB446" i="28"/>
  <c r="AB448" i="28"/>
  <c r="AB450" i="28"/>
  <c r="AB452" i="28"/>
  <c r="AB454" i="28"/>
  <c r="AB456" i="28"/>
  <c r="AB458" i="28"/>
  <c r="AB460" i="28"/>
  <c r="AB462" i="28"/>
  <c r="AB464" i="28"/>
  <c r="AB466" i="28"/>
  <c r="AB468" i="28"/>
  <c r="AB470" i="28"/>
  <c r="AB472" i="28"/>
  <c r="AB474" i="28"/>
  <c r="AB476" i="28"/>
  <c r="AB478" i="28"/>
  <c r="AB480" i="28"/>
  <c r="AB482" i="28"/>
  <c r="AB484" i="28"/>
  <c r="AB486" i="28"/>
  <c r="AB488" i="28"/>
  <c r="AB490" i="28"/>
  <c r="AB492" i="28"/>
  <c r="AB494" i="28"/>
  <c r="AB496" i="28"/>
  <c r="AB498" i="28"/>
  <c r="AB500" i="28"/>
  <c r="AC1" i="28"/>
  <c r="AB3" i="28"/>
  <c r="AB5" i="28"/>
  <c r="AB7" i="28"/>
  <c r="AB9" i="28"/>
  <c r="AB11" i="28"/>
  <c r="AB13" i="28"/>
  <c r="AB15" i="28"/>
  <c r="AB17" i="28"/>
  <c r="AB19" i="28"/>
  <c r="AB21" i="28"/>
  <c r="AB23" i="28"/>
  <c r="AB25" i="28"/>
  <c r="AB27" i="28"/>
  <c r="AB29" i="28"/>
  <c r="AB31" i="28"/>
  <c r="AB33" i="28"/>
  <c r="AB35" i="28"/>
  <c r="AB37" i="28"/>
  <c r="AB39" i="28"/>
  <c r="AB41" i="28"/>
  <c r="AB43" i="28"/>
  <c r="AB45" i="28"/>
  <c r="AB47" i="28"/>
  <c r="AB49" i="28"/>
  <c r="AB51" i="28"/>
  <c r="AB53" i="28"/>
  <c r="AB55" i="28"/>
  <c r="AB57" i="28"/>
  <c r="AB59" i="28"/>
  <c r="AB61" i="28"/>
  <c r="AB63" i="28"/>
  <c r="AB65" i="28"/>
  <c r="AB67" i="28"/>
  <c r="AB69" i="28"/>
  <c r="AB71" i="28"/>
  <c r="AB73" i="28"/>
  <c r="AB75" i="28"/>
  <c r="AB77" i="28"/>
  <c r="AB79" i="28"/>
  <c r="AB81" i="28"/>
  <c r="AB83" i="28"/>
  <c r="AB85" i="28"/>
  <c r="AB87" i="28"/>
  <c r="AB89" i="28"/>
  <c r="AB91" i="28"/>
  <c r="AB93" i="28"/>
  <c r="AB95" i="28"/>
  <c r="AB97" i="28"/>
  <c r="AB99" i="28"/>
  <c r="AB101" i="28"/>
  <c r="AB103" i="28"/>
  <c r="AB105" i="28"/>
  <c r="AB107" i="28"/>
  <c r="AB109" i="28"/>
  <c r="AB111" i="28"/>
  <c r="AB113" i="28"/>
  <c r="AB115" i="28"/>
  <c r="AB117" i="28"/>
  <c r="AB119" i="28"/>
  <c r="AB121" i="28"/>
  <c r="AB123" i="28"/>
  <c r="AB125" i="28"/>
  <c r="AB127" i="28"/>
  <c r="AB129" i="28"/>
  <c r="AB131" i="28"/>
  <c r="AB133" i="28"/>
  <c r="AB135" i="28"/>
  <c r="AB137" i="28"/>
  <c r="AB139" i="28"/>
  <c r="AB141" i="28"/>
  <c r="AB143" i="28"/>
  <c r="AB145" i="28"/>
  <c r="AB147" i="28"/>
  <c r="AB149" i="28"/>
  <c r="AB151" i="28"/>
  <c r="AB153" i="28"/>
  <c r="AB155" i="28"/>
  <c r="AB157" i="28"/>
  <c r="AB159" i="28"/>
  <c r="AB161" i="28"/>
  <c r="AB163" i="28"/>
  <c r="AB165" i="28"/>
  <c r="AB167" i="28"/>
  <c r="AB169" i="28"/>
  <c r="AB171" i="28"/>
  <c r="AB173" i="28"/>
  <c r="AB175" i="28"/>
  <c r="AB177" i="28"/>
  <c r="AB179" i="28"/>
  <c r="AB181" i="28"/>
  <c r="AB183" i="28"/>
  <c r="AB185" i="28"/>
  <c r="AB187" i="28"/>
  <c r="AB189" i="28"/>
  <c r="AB191" i="28"/>
  <c r="AB193" i="28"/>
  <c r="AB195" i="28"/>
  <c r="AB197" i="28"/>
  <c r="AB199" i="28"/>
  <c r="AB201" i="28"/>
  <c r="AB203" i="28"/>
  <c r="AB205" i="28"/>
  <c r="AB207" i="28"/>
  <c r="AB209" i="28"/>
  <c r="AB211" i="28"/>
  <c r="AB213" i="28"/>
  <c r="AB215" i="28"/>
  <c r="AB217" i="28"/>
  <c r="AB219" i="28"/>
  <c r="AB221" i="28"/>
  <c r="AB223" i="28"/>
  <c r="AB225" i="28"/>
  <c r="AB227" i="28"/>
  <c r="AB229" i="28"/>
  <c r="AB231" i="28"/>
  <c r="AB233" i="28"/>
  <c r="AB235" i="28"/>
  <c r="AB237" i="28"/>
  <c r="AB239" i="28"/>
  <c r="AB241" i="28"/>
  <c r="AB243" i="28"/>
  <c r="AB245" i="28"/>
  <c r="AB247" i="28"/>
  <c r="AB249" i="28"/>
  <c r="AB251" i="28"/>
  <c r="AB253" i="28"/>
  <c r="AB255" i="28"/>
  <c r="AB257" i="28"/>
  <c r="AB259" i="28"/>
  <c r="AB261" i="28"/>
  <c r="AB263" i="28"/>
  <c r="AB265" i="28"/>
  <c r="AB267" i="28"/>
  <c r="AB269" i="28"/>
  <c r="AB271" i="28"/>
  <c r="AB273" i="28"/>
  <c r="AB275" i="28"/>
  <c r="AB277" i="28"/>
  <c r="AB279" i="28"/>
  <c r="AB281" i="28"/>
  <c r="AB283" i="28"/>
  <c r="AB285" i="28"/>
  <c r="AB287" i="28"/>
  <c r="AB289" i="28"/>
  <c r="AB291" i="28"/>
  <c r="AB293" i="28"/>
  <c r="AB295" i="28"/>
  <c r="AB297" i="28"/>
  <c r="AB299" i="28"/>
  <c r="AB302" i="28"/>
  <c r="AB304" i="28"/>
  <c r="AB306" i="28"/>
  <c r="AB308" i="28"/>
  <c r="AB310" i="28"/>
  <c r="AB312" i="28"/>
  <c r="AB314" i="28"/>
  <c r="AB316" i="28"/>
  <c r="AB318" i="28"/>
  <c r="AB320" i="28"/>
  <c r="AB322" i="28"/>
  <c r="AB324" i="28"/>
  <c r="AB326" i="28"/>
  <c r="AB328" i="28"/>
  <c r="AB330" i="28"/>
  <c r="AB332" i="28"/>
  <c r="AB334" i="28"/>
  <c r="AB336" i="28"/>
  <c r="AB338" i="28"/>
  <c r="AB340" i="28"/>
  <c r="AB342" i="28"/>
  <c r="AB344" i="28"/>
  <c r="AB346" i="28"/>
  <c r="AB348" i="28"/>
  <c r="AB350" i="28"/>
  <c r="AB352" i="28"/>
  <c r="AB354" i="28"/>
  <c r="AB356" i="28"/>
  <c r="AB358" i="28"/>
  <c r="AB360" i="28"/>
  <c r="AB362" i="28"/>
  <c r="AB364" i="28"/>
  <c r="AB366" i="28"/>
  <c r="AB368" i="28"/>
  <c r="AB370" i="28"/>
  <c r="AB372" i="28"/>
  <c r="AB374" i="28"/>
  <c r="AB376" i="28"/>
  <c r="AB378" i="28"/>
  <c r="AB380" i="28"/>
  <c r="AB382" i="28"/>
  <c r="AB384" i="28"/>
  <c r="AB386" i="28"/>
  <c r="AB388" i="28"/>
  <c r="AB390" i="28"/>
  <c r="AB392" i="28"/>
  <c r="AB394" i="28"/>
  <c r="AB396" i="28"/>
  <c r="AB398" i="28"/>
  <c r="AB400" i="28"/>
  <c r="AB402" i="28"/>
  <c r="AB404" i="28"/>
  <c r="AB406" i="28"/>
  <c r="AB408" i="28"/>
  <c r="AB410" i="28"/>
  <c r="AB412" i="28"/>
  <c r="AB413" i="28"/>
  <c r="AB415" i="28"/>
  <c r="AB417" i="28"/>
  <c r="AB419" i="28"/>
  <c r="AB421" i="28"/>
  <c r="AB423" i="28"/>
  <c r="AB425" i="28"/>
  <c r="AB427" i="28"/>
  <c r="AB429" i="28"/>
  <c r="AB431" i="28"/>
  <c r="AB433" i="28"/>
  <c r="AB435" i="28"/>
  <c r="AB437" i="28"/>
  <c r="AB439" i="28"/>
  <c r="AB441" i="28"/>
  <c r="AB443" i="28"/>
  <c r="AB445" i="28"/>
  <c r="AB447" i="28"/>
  <c r="AB449" i="28"/>
  <c r="AB451" i="28"/>
  <c r="AB453" i="28"/>
  <c r="AB455" i="28"/>
  <c r="AB457" i="28"/>
  <c r="AB459" i="28"/>
  <c r="AB461" i="28"/>
  <c r="AB463" i="28"/>
  <c r="AB465" i="28"/>
  <c r="AB467" i="28"/>
  <c r="AB469" i="28"/>
  <c r="AB471" i="28"/>
  <c r="AB473" i="28"/>
  <c r="AB475" i="28"/>
  <c r="AB477" i="28"/>
  <c r="AB479" i="28"/>
  <c r="AB481" i="28"/>
  <c r="AB483" i="28"/>
  <c r="AB485" i="28"/>
  <c r="AB487" i="28"/>
  <c r="AB489" i="28"/>
  <c r="AB491" i="28"/>
  <c r="AB493" i="28"/>
  <c r="AB495" i="28"/>
  <c r="AB497" i="28"/>
  <c r="AB499" i="28"/>
  <c r="Q14" i="22"/>
  <c r="P14" i="22"/>
  <c r="R14" i="22"/>
  <c r="O15" i="22"/>
  <c r="AC18" i="17"/>
  <c r="AD18" i="17"/>
  <c r="AA18" i="17"/>
  <c r="AJ18" i="17"/>
  <c r="AG31" i="23"/>
  <c r="AI30" i="23"/>
  <c r="U18" i="17"/>
  <c r="Y18" i="17"/>
  <c r="Z18" i="17"/>
  <c r="S18" i="17"/>
  <c r="X17" i="17"/>
  <c r="V17" i="17"/>
  <c r="G23" i="5"/>
  <c r="Q18" i="17"/>
  <c r="N18" i="17"/>
  <c r="F22" i="5"/>
  <c r="A22" i="5"/>
  <c r="B22" i="5"/>
  <c r="E22" i="5"/>
  <c r="D22" i="5"/>
  <c r="C22" i="5"/>
  <c r="I21" i="5"/>
  <c r="M21" i="5"/>
  <c r="Q21" i="5"/>
  <c r="U21" i="5"/>
  <c r="Y21" i="5"/>
  <c r="AC21" i="5"/>
  <c r="AG21" i="5"/>
  <c r="AK21" i="5"/>
  <c r="AO21" i="5"/>
  <c r="AS21" i="5"/>
  <c r="H21" i="5"/>
  <c r="L21" i="5"/>
  <c r="P21" i="5"/>
  <c r="T21" i="5"/>
  <c r="X21" i="5"/>
  <c r="AB21" i="5"/>
  <c r="AF21" i="5"/>
  <c r="AJ21" i="5"/>
  <c r="AN21" i="5"/>
  <c r="AR21" i="5"/>
  <c r="AV21" i="5"/>
  <c r="AZ21" i="5"/>
  <c r="BA21" i="5"/>
  <c r="BE21" i="5"/>
  <c r="BI21" i="5"/>
  <c r="BM21" i="5"/>
  <c r="BQ21" i="5"/>
  <c r="BU21" i="5"/>
  <c r="BY21" i="5"/>
  <c r="CC21" i="5"/>
  <c r="BB21" i="5"/>
  <c r="BF21" i="5"/>
  <c r="BJ21" i="5"/>
  <c r="BN21" i="5"/>
  <c r="BR21" i="5"/>
  <c r="BV21" i="5"/>
  <c r="BZ21" i="5"/>
  <c r="CD21" i="5"/>
  <c r="K21" i="5"/>
  <c r="O21" i="5"/>
  <c r="S21" i="5"/>
  <c r="W21" i="5"/>
  <c r="AA21" i="5"/>
  <c r="AE21" i="5"/>
  <c r="AI21" i="5"/>
  <c r="AM21" i="5"/>
  <c r="AQ21" i="5"/>
  <c r="AU21" i="5"/>
  <c r="J21" i="5"/>
  <c r="N21" i="5"/>
  <c r="R21" i="5"/>
  <c r="V21" i="5"/>
  <c r="Z21" i="5"/>
  <c r="AD21" i="5"/>
  <c r="AH21" i="5"/>
  <c r="AL21" i="5"/>
  <c r="AP21" i="5"/>
  <c r="AT21" i="5"/>
  <c r="AX21" i="5"/>
  <c r="AW21" i="5"/>
  <c r="BC21" i="5"/>
  <c r="BG21" i="5"/>
  <c r="BK21" i="5"/>
  <c r="BO21" i="5"/>
  <c r="BS21" i="5"/>
  <c r="BW21" i="5"/>
  <c r="CA21" i="5"/>
  <c r="AY21" i="5"/>
  <c r="BD21" i="5"/>
  <c r="BH21" i="5"/>
  <c r="BL21" i="5"/>
  <c r="BP21" i="5"/>
  <c r="BT21" i="5"/>
  <c r="BX21" i="5"/>
  <c r="CB21" i="5"/>
  <c r="F19" i="18"/>
  <c r="A19" i="17" s="1"/>
  <c r="M19" i="17" s="1"/>
  <c r="AB19" i="17" s="1"/>
  <c r="AI19" i="17" l="1"/>
  <c r="AH19" i="17"/>
  <c r="W19" i="17"/>
  <c r="AG19" i="17"/>
  <c r="AC3" i="28"/>
  <c r="AD1" i="28"/>
  <c r="AC6" i="28"/>
  <c r="AC8" i="28"/>
  <c r="AC10" i="28"/>
  <c r="AC12" i="28"/>
  <c r="AC14" i="28"/>
  <c r="AC16" i="28"/>
  <c r="AC18" i="28"/>
  <c r="AC20" i="28"/>
  <c r="AC22" i="28"/>
  <c r="AC24" i="28"/>
  <c r="AC26" i="28"/>
  <c r="AC28" i="28"/>
  <c r="AC30" i="28"/>
  <c r="AC32" i="28"/>
  <c r="AC34" i="28"/>
  <c r="AC36" i="28"/>
  <c r="AC38" i="28"/>
  <c r="AC40" i="28"/>
  <c r="AC42" i="28"/>
  <c r="AC44" i="28"/>
  <c r="AC46" i="28"/>
  <c r="AC48" i="28"/>
  <c r="AC50" i="28"/>
  <c r="AC52" i="28"/>
  <c r="AC54" i="28"/>
  <c r="AC56" i="28"/>
  <c r="AC58" i="28"/>
  <c r="AC60" i="28"/>
  <c r="AC62" i="28"/>
  <c r="AC64" i="28"/>
  <c r="AC66" i="28"/>
  <c r="AC68" i="28"/>
  <c r="AC70" i="28"/>
  <c r="AC72" i="28"/>
  <c r="AC74" i="28"/>
  <c r="AC76" i="28"/>
  <c r="AC78" i="28"/>
  <c r="AC80" i="28"/>
  <c r="AC82" i="28"/>
  <c r="AC84" i="28"/>
  <c r="AC86" i="28"/>
  <c r="AC88" i="28"/>
  <c r="AC90" i="28"/>
  <c r="AC92" i="28"/>
  <c r="AC94" i="28"/>
  <c r="AC96" i="28"/>
  <c r="AC98" i="28"/>
  <c r="AC100" i="28"/>
  <c r="AC102" i="28"/>
  <c r="AC104" i="28"/>
  <c r="AC106" i="28"/>
  <c r="AC108" i="28"/>
  <c r="AC110" i="28"/>
  <c r="AC112" i="28"/>
  <c r="AC114" i="28"/>
  <c r="AC116" i="28"/>
  <c r="AC118" i="28"/>
  <c r="AC120" i="28"/>
  <c r="AC122" i="28"/>
  <c r="AC124" i="28"/>
  <c r="AC126" i="28"/>
  <c r="AC128" i="28"/>
  <c r="AC130" i="28"/>
  <c r="AC132" i="28"/>
  <c r="AC134" i="28"/>
  <c r="AC136" i="28"/>
  <c r="AC138" i="28"/>
  <c r="AC140" i="28"/>
  <c r="AC142" i="28"/>
  <c r="AC144" i="28"/>
  <c r="AC146" i="28"/>
  <c r="AC148" i="28"/>
  <c r="AC150" i="28"/>
  <c r="AC152" i="28"/>
  <c r="AC154" i="28"/>
  <c r="AC156" i="28"/>
  <c r="AC158" i="28"/>
  <c r="AC160" i="28"/>
  <c r="AC162" i="28"/>
  <c r="AC164" i="28"/>
  <c r="AC166" i="28"/>
  <c r="AC168" i="28"/>
  <c r="AC170" i="28"/>
  <c r="AC172" i="28"/>
  <c r="AC174" i="28"/>
  <c r="AC176" i="28"/>
  <c r="AC178" i="28"/>
  <c r="AC180" i="28"/>
  <c r="AC182" i="28"/>
  <c r="AC184" i="28"/>
  <c r="AC186" i="28"/>
  <c r="AC188" i="28"/>
  <c r="AC190" i="28"/>
  <c r="AC192" i="28"/>
  <c r="AC194" i="28"/>
  <c r="AC196" i="28"/>
  <c r="AC198" i="28"/>
  <c r="AC200" i="28"/>
  <c r="AC202" i="28"/>
  <c r="AC204" i="28"/>
  <c r="AC206" i="28"/>
  <c r="AC208" i="28"/>
  <c r="AC210" i="28"/>
  <c r="AC212" i="28"/>
  <c r="AC214" i="28"/>
  <c r="AC216" i="28"/>
  <c r="AC218" i="28"/>
  <c r="AC220" i="28"/>
  <c r="AC222" i="28"/>
  <c r="AC224" i="28"/>
  <c r="AC226" i="28"/>
  <c r="AC228" i="28"/>
  <c r="AC230" i="28"/>
  <c r="AC232" i="28"/>
  <c r="AC234" i="28"/>
  <c r="AC236" i="28"/>
  <c r="AC238" i="28"/>
  <c r="AC240" i="28"/>
  <c r="AC242" i="28"/>
  <c r="AC244" i="28"/>
  <c r="AC246" i="28"/>
  <c r="AC248" i="28"/>
  <c r="AC250" i="28"/>
  <c r="AC252" i="28"/>
  <c r="AC254" i="28"/>
  <c r="AC256" i="28"/>
  <c r="AC258" i="28"/>
  <c r="AC260" i="28"/>
  <c r="AC262" i="28"/>
  <c r="AC264" i="28"/>
  <c r="AC266" i="28"/>
  <c r="AC268" i="28"/>
  <c r="AC270" i="28"/>
  <c r="AC272" i="28"/>
  <c r="AC274" i="28"/>
  <c r="AC276" i="28"/>
  <c r="AC278" i="28"/>
  <c r="AC280" i="28"/>
  <c r="AC282" i="28"/>
  <c r="AC284" i="28"/>
  <c r="AC286" i="28"/>
  <c r="AC288" i="28"/>
  <c r="AC290" i="28"/>
  <c r="AC292" i="28"/>
  <c r="AC294" i="28"/>
  <c r="AC296" i="28"/>
  <c r="AC298" i="28"/>
  <c r="AC300" i="28"/>
  <c r="AC302" i="28"/>
  <c r="AC304" i="28"/>
  <c r="AC306" i="28"/>
  <c r="AC308" i="28"/>
  <c r="AC310" i="28"/>
  <c r="AC312" i="28"/>
  <c r="AC314" i="28"/>
  <c r="AC316" i="28"/>
  <c r="AC318" i="28"/>
  <c r="AC320" i="28"/>
  <c r="AC322" i="28"/>
  <c r="AC324" i="28"/>
  <c r="AC326" i="28"/>
  <c r="AC328" i="28"/>
  <c r="AC330" i="28"/>
  <c r="AC332" i="28"/>
  <c r="AC334" i="28"/>
  <c r="AC336" i="28"/>
  <c r="AC338" i="28"/>
  <c r="AC340" i="28"/>
  <c r="AC342" i="28"/>
  <c r="AC344" i="28"/>
  <c r="AC346" i="28"/>
  <c r="AC348" i="28"/>
  <c r="AC350" i="28"/>
  <c r="AC352" i="28"/>
  <c r="AC354" i="28"/>
  <c r="AC356" i="28"/>
  <c r="AC358" i="28"/>
  <c r="AC360" i="28"/>
  <c r="AC362" i="28"/>
  <c r="AC364" i="28"/>
  <c r="AC366" i="28"/>
  <c r="AC368" i="28"/>
  <c r="AC370" i="28"/>
  <c r="AC372" i="28"/>
  <c r="AC374" i="28"/>
  <c r="AC376" i="28"/>
  <c r="AC378" i="28"/>
  <c r="AC380" i="28"/>
  <c r="AC382" i="28"/>
  <c r="AC384" i="28"/>
  <c r="AC386" i="28"/>
  <c r="AC388" i="28"/>
  <c r="AC390" i="28"/>
  <c r="AC392" i="28"/>
  <c r="AC394" i="28"/>
  <c r="AC396" i="28"/>
  <c r="AC398" i="28"/>
  <c r="AC400" i="28"/>
  <c r="AC402" i="28"/>
  <c r="AC404" i="28"/>
  <c r="AC406" i="28"/>
  <c r="AC408" i="28"/>
  <c r="AC410" i="28"/>
  <c r="AC412" i="28"/>
  <c r="AC414" i="28"/>
  <c r="AC416" i="28"/>
  <c r="AC418" i="28"/>
  <c r="AC420" i="28"/>
  <c r="AC422" i="28"/>
  <c r="AC424" i="28"/>
  <c r="AC426" i="28"/>
  <c r="AC428" i="28"/>
  <c r="AC430" i="28"/>
  <c r="AC432" i="28"/>
  <c r="AC434" i="28"/>
  <c r="AC436" i="28"/>
  <c r="AC438" i="28"/>
  <c r="AC440" i="28"/>
  <c r="AC442" i="28"/>
  <c r="AC444" i="28"/>
  <c r="AC446" i="28"/>
  <c r="AC448" i="28"/>
  <c r="AC450" i="28"/>
  <c r="AC452" i="28"/>
  <c r="AC454" i="28"/>
  <c r="AC456" i="28"/>
  <c r="AC458" i="28"/>
  <c r="AC460" i="28"/>
  <c r="AC462" i="28"/>
  <c r="AC464" i="28"/>
  <c r="AC466" i="28"/>
  <c r="AC468" i="28"/>
  <c r="AC470" i="28"/>
  <c r="AC472" i="28"/>
  <c r="AC474" i="28"/>
  <c r="AC476" i="28"/>
  <c r="AC478" i="28"/>
  <c r="AC480" i="28"/>
  <c r="AC482" i="28"/>
  <c r="AC484" i="28"/>
  <c r="AC486" i="28"/>
  <c r="AC488" i="28"/>
  <c r="AC490" i="28"/>
  <c r="AC492" i="28"/>
  <c r="AC494" i="28"/>
  <c r="AC496" i="28"/>
  <c r="AC498" i="28"/>
  <c r="AC500" i="28"/>
  <c r="AC2" i="28"/>
  <c r="AC4" i="28"/>
  <c r="AC5" i="28"/>
  <c r="AC7" i="28"/>
  <c r="AC9" i="28"/>
  <c r="AC11" i="28"/>
  <c r="AC13" i="28"/>
  <c r="AC15" i="28"/>
  <c r="AC17" i="28"/>
  <c r="AC19" i="28"/>
  <c r="AC21" i="28"/>
  <c r="AC23" i="28"/>
  <c r="AC25" i="28"/>
  <c r="AC27" i="28"/>
  <c r="AC29" i="28"/>
  <c r="AC31" i="28"/>
  <c r="AC33" i="28"/>
  <c r="AC35" i="28"/>
  <c r="AC37" i="28"/>
  <c r="AC39" i="28"/>
  <c r="AC41" i="28"/>
  <c r="AC43" i="28"/>
  <c r="AC45" i="28"/>
  <c r="AC47" i="28"/>
  <c r="AC49" i="28"/>
  <c r="AC51" i="28"/>
  <c r="AC53" i="28"/>
  <c r="AC55" i="28"/>
  <c r="AC57" i="28"/>
  <c r="AC59" i="28"/>
  <c r="AC61" i="28"/>
  <c r="AC63" i="28"/>
  <c r="AC65" i="28"/>
  <c r="AC67" i="28"/>
  <c r="AC69" i="28"/>
  <c r="AC71" i="28"/>
  <c r="AC73" i="28"/>
  <c r="AC75" i="28"/>
  <c r="AC77" i="28"/>
  <c r="AC79" i="28"/>
  <c r="AC81" i="28"/>
  <c r="AC83" i="28"/>
  <c r="AC85" i="28"/>
  <c r="AC87" i="28"/>
  <c r="AC89" i="28"/>
  <c r="AC91" i="28"/>
  <c r="AC93" i="28"/>
  <c r="AC95" i="28"/>
  <c r="AC97" i="28"/>
  <c r="AC99" i="28"/>
  <c r="AC101" i="28"/>
  <c r="AC103" i="28"/>
  <c r="AC105" i="28"/>
  <c r="AC107" i="28"/>
  <c r="AC109" i="28"/>
  <c r="AC111" i="28"/>
  <c r="AC113" i="28"/>
  <c r="AC115" i="28"/>
  <c r="AC117" i="28"/>
  <c r="AC119" i="28"/>
  <c r="AC121" i="28"/>
  <c r="AC123" i="28"/>
  <c r="AC125" i="28"/>
  <c r="AC127" i="28"/>
  <c r="AC129" i="28"/>
  <c r="AC131" i="28"/>
  <c r="AC133" i="28"/>
  <c r="AC135" i="28"/>
  <c r="AC137" i="28"/>
  <c r="AC139" i="28"/>
  <c r="AC141" i="28"/>
  <c r="AC143" i="28"/>
  <c r="AC145" i="28"/>
  <c r="AC147" i="28"/>
  <c r="AC149" i="28"/>
  <c r="AC151" i="28"/>
  <c r="AC153" i="28"/>
  <c r="AC155" i="28"/>
  <c r="AC157" i="28"/>
  <c r="AC159" i="28"/>
  <c r="AC161" i="28"/>
  <c r="AC163" i="28"/>
  <c r="AC165" i="28"/>
  <c r="AC167" i="28"/>
  <c r="AC169" i="28"/>
  <c r="AC171" i="28"/>
  <c r="AC173" i="28"/>
  <c r="AC175" i="28"/>
  <c r="AC177" i="28"/>
  <c r="AC179" i="28"/>
  <c r="AC181" i="28"/>
  <c r="AC183" i="28"/>
  <c r="AC185" i="28"/>
  <c r="AC187" i="28"/>
  <c r="AC189" i="28"/>
  <c r="AC191" i="28"/>
  <c r="AC193" i="28"/>
  <c r="AC195" i="28"/>
  <c r="AC197" i="28"/>
  <c r="AC199" i="28"/>
  <c r="AC201" i="28"/>
  <c r="AC203" i="28"/>
  <c r="AC205" i="28"/>
  <c r="AC207" i="28"/>
  <c r="AC209" i="28"/>
  <c r="AC211" i="28"/>
  <c r="AC213" i="28"/>
  <c r="AC215" i="28"/>
  <c r="AC217" i="28"/>
  <c r="AC219" i="28"/>
  <c r="AC221" i="28"/>
  <c r="AC223" i="28"/>
  <c r="AC225" i="28"/>
  <c r="AC227" i="28"/>
  <c r="AC229" i="28"/>
  <c r="AC231" i="28"/>
  <c r="AC233" i="28"/>
  <c r="AC235" i="28"/>
  <c r="AC237" i="28"/>
  <c r="AC239" i="28"/>
  <c r="AC241" i="28"/>
  <c r="AC243" i="28"/>
  <c r="AC245" i="28"/>
  <c r="AC247" i="28"/>
  <c r="AC249" i="28"/>
  <c r="AC251" i="28"/>
  <c r="AC253" i="28"/>
  <c r="AC255" i="28"/>
  <c r="AC257" i="28"/>
  <c r="AC259" i="28"/>
  <c r="AC261" i="28"/>
  <c r="AC263" i="28"/>
  <c r="AC265" i="28"/>
  <c r="AC267" i="28"/>
  <c r="AC269" i="28"/>
  <c r="AC271" i="28"/>
  <c r="AC273" i="28"/>
  <c r="AC275" i="28"/>
  <c r="AC277" i="28"/>
  <c r="AC279" i="28"/>
  <c r="AC281" i="28"/>
  <c r="AC283" i="28"/>
  <c r="AC285" i="28"/>
  <c r="AC287" i="28"/>
  <c r="AC289" i="28"/>
  <c r="AC291" i="28"/>
  <c r="AC293" i="28"/>
  <c r="AC295" i="28"/>
  <c r="AC297" i="28"/>
  <c r="AC299" i="28"/>
  <c r="AC301" i="28"/>
  <c r="AC303" i="28"/>
  <c r="AC305" i="28"/>
  <c r="AC307" i="28"/>
  <c r="AC309" i="28"/>
  <c r="AC311" i="28"/>
  <c r="AC313" i="28"/>
  <c r="AC315" i="28"/>
  <c r="AC317" i="28"/>
  <c r="AC319" i="28"/>
  <c r="AC321" i="28"/>
  <c r="AC323" i="28"/>
  <c r="AC325" i="28"/>
  <c r="AC327" i="28"/>
  <c r="AC329" i="28"/>
  <c r="AC331" i="28"/>
  <c r="AC333" i="28"/>
  <c r="AC335" i="28"/>
  <c r="AC337" i="28"/>
  <c r="AC339" i="28"/>
  <c r="AC341" i="28"/>
  <c r="AC343" i="28"/>
  <c r="AC345" i="28"/>
  <c r="AC347" i="28"/>
  <c r="AC349" i="28"/>
  <c r="AC351" i="28"/>
  <c r="AC353" i="28"/>
  <c r="AC355" i="28"/>
  <c r="AC357" i="28"/>
  <c r="AC359" i="28"/>
  <c r="AC361" i="28"/>
  <c r="AC363" i="28"/>
  <c r="AC365" i="28"/>
  <c r="AC367" i="28"/>
  <c r="AC369" i="28"/>
  <c r="AC371" i="28"/>
  <c r="AC373" i="28"/>
  <c r="AC375" i="28"/>
  <c r="AC377" i="28"/>
  <c r="AC379" i="28"/>
  <c r="AC381" i="28"/>
  <c r="AC383" i="28"/>
  <c r="AC385" i="28"/>
  <c r="AC387" i="28"/>
  <c r="AC389" i="28"/>
  <c r="AC391" i="28"/>
  <c r="AC393" i="28"/>
  <c r="AC395" i="28"/>
  <c r="AC397" i="28"/>
  <c r="AC399" i="28"/>
  <c r="AC401" i="28"/>
  <c r="AC403" i="28"/>
  <c r="AC405" i="28"/>
  <c r="AC407" i="28"/>
  <c r="AC409" i="28"/>
  <c r="AC411" i="28"/>
  <c r="AC413" i="28"/>
  <c r="AC415" i="28"/>
  <c r="AC417" i="28"/>
  <c r="AC419" i="28"/>
  <c r="AC421" i="28"/>
  <c r="AC423" i="28"/>
  <c r="AC425" i="28"/>
  <c r="AC427" i="28"/>
  <c r="AC429" i="28"/>
  <c r="AC431" i="28"/>
  <c r="AC433" i="28"/>
  <c r="AC435" i="28"/>
  <c r="AC437" i="28"/>
  <c r="AC439" i="28"/>
  <c r="AC441" i="28"/>
  <c r="AC443" i="28"/>
  <c r="AC445" i="28"/>
  <c r="AC447" i="28"/>
  <c r="AC449" i="28"/>
  <c r="AC451" i="28"/>
  <c r="AC453" i="28"/>
  <c r="AC455" i="28"/>
  <c r="AC457" i="28"/>
  <c r="AC459" i="28"/>
  <c r="AC461" i="28"/>
  <c r="AC463" i="28"/>
  <c r="AC465" i="28"/>
  <c r="AC467" i="28"/>
  <c r="AC469" i="28"/>
  <c r="AC471" i="28"/>
  <c r="AC473" i="28"/>
  <c r="AC475" i="28"/>
  <c r="AC477" i="28"/>
  <c r="AC479" i="28"/>
  <c r="AC481" i="28"/>
  <c r="AC483" i="28"/>
  <c r="AC485" i="28"/>
  <c r="AC487" i="28"/>
  <c r="AC489" i="28"/>
  <c r="AC491" i="28"/>
  <c r="AC493" i="28"/>
  <c r="AC495" i="28"/>
  <c r="AC497" i="28"/>
  <c r="AC499" i="28"/>
  <c r="Q15" i="22"/>
  <c r="P15" i="22"/>
  <c r="R15" i="22"/>
  <c r="O16" i="22"/>
  <c r="AC19" i="17"/>
  <c r="AD19" i="17"/>
  <c r="AA19" i="17"/>
  <c r="AJ19" i="17"/>
  <c r="AG32" i="23"/>
  <c r="AI31" i="23"/>
  <c r="X18" i="17"/>
  <c r="V18" i="17"/>
  <c r="U19" i="17"/>
  <c r="Y19" i="17"/>
  <c r="Z19" i="17"/>
  <c r="S19" i="17"/>
  <c r="G24" i="5"/>
  <c r="N19" i="17"/>
  <c r="Q19" i="17"/>
  <c r="F23" i="5"/>
  <c r="A23" i="5"/>
  <c r="D23" i="5"/>
  <c r="E23" i="5"/>
  <c r="B23" i="5"/>
  <c r="C23" i="5"/>
  <c r="F20" i="18"/>
  <c r="A20" i="17" s="1"/>
  <c r="M20" i="17" s="1"/>
  <c r="AB20" i="17" s="1"/>
  <c r="H22" i="5"/>
  <c r="L22" i="5"/>
  <c r="P22" i="5"/>
  <c r="T22" i="5"/>
  <c r="X22" i="5"/>
  <c r="AB22" i="5"/>
  <c r="AF22" i="5"/>
  <c r="AJ22" i="5"/>
  <c r="AN22" i="5"/>
  <c r="AR22" i="5"/>
  <c r="AV22" i="5"/>
  <c r="AZ22" i="5"/>
  <c r="BD22" i="5"/>
  <c r="BH22" i="5"/>
  <c r="BL22" i="5"/>
  <c r="BP22" i="5"/>
  <c r="BT22" i="5"/>
  <c r="BX22" i="5"/>
  <c r="CB22" i="5"/>
  <c r="I22" i="5"/>
  <c r="M22" i="5"/>
  <c r="Q22" i="5"/>
  <c r="U22" i="5"/>
  <c r="Y22" i="5"/>
  <c r="AC22" i="5"/>
  <c r="AG22" i="5"/>
  <c r="AK22" i="5"/>
  <c r="AO22" i="5"/>
  <c r="AS22" i="5"/>
  <c r="AW22" i="5"/>
  <c r="BA22" i="5"/>
  <c r="BE22" i="5"/>
  <c r="BI22" i="5"/>
  <c r="BM22" i="5"/>
  <c r="BQ22" i="5"/>
  <c r="BU22" i="5"/>
  <c r="BY22" i="5"/>
  <c r="CC22" i="5"/>
  <c r="J22" i="5"/>
  <c r="N22" i="5"/>
  <c r="R22" i="5"/>
  <c r="V22" i="5"/>
  <c r="Z22" i="5"/>
  <c r="AD22" i="5"/>
  <c r="AH22" i="5"/>
  <c r="AL22" i="5"/>
  <c r="AP22" i="5"/>
  <c r="AT22" i="5"/>
  <c r="AX22" i="5"/>
  <c r="BB22" i="5"/>
  <c r="BF22" i="5"/>
  <c r="BJ22" i="5"/>
  <c r="BN22" i="5"/>
  <c r="BR22" i="5"/>
  <c r="BV22" i="5"/>
  <c r="BZ22" i="5"/>
  <c r="CD22" i="5"/>
  <c r="K22" i="5"/>
  <c r="O22" i="5"/>
  <c r="S22" i="5"/>
  <c r="W22" i="5"/>
  <c r="AA22" i="5"/>
  <c r="AE22" i="5"/>
  <c r="AI22" i="5"/>
  <c r="AM22" i="5"/>
  <c r="AQ22" i="5"/>
  <c r="AU22" i="5"/>
  <c r="AY22" i="5"/>
  <c r="BC22" i="5"/>
  <c r="BG22" i="5"/>
  <c r="BK22" i="5"/>
  <c r="BO22" i="5"/>
  <c r="BS22" i="5"/>
  <c r="BW22" i="5"/>
  <c r="CA22" i="5"/>
  <c r="AI20" i="17" l="1"/>
  <c r="AH20" i="17"/>
  <c r="W20" i="17"/>
  <c r="AG20" i="17"/>
  <c r="AD2" i="28"/>
  <c r="AD4" i="28"/>
  <c r="AD6" i="28"/>
  <c r="AD8" i="28"/>
  <c r="AD10" i="28"/>
  <c r="AD12" i="28"/>
  <c r="AD14" i="28"/>
  <c r="AD16" i="28"/>
  <c r="AD18" i="28"/>
  <c r="AD20" i="28"/>
  <c r="AD22" i="28"/>
  <c r="AD24" i="28"/>
  <c r="AD26" i="28"/>
  <c r="AD28" i="28"/>
  <c r="AD30" i="28"/>
  <c r="AD32" i="28"/>
  <c r="AD34" i="28"/>
  <c r="AD36" i="28"/>
  <c r="AD38" i="28"/>
  <c r="AD40" i="28"/>
  <c r="AD42" i="28"/>
  <c r="AD44" i="28"/>
  <c r="AD46" i="28"/>
  <c r="AD48" i="28"/>
  <c r="AD50" i="28"/>
  <c r="AD52" i="28"/>
  <c r="AD54" i="28"/>
  <c r="AD56" i="28"/>
  <c r="AD58" i="28"/>
  <c r="AD60" i="28"/>
  <c r="AD62" i="28"/>
  <c r="AD64" i="28"/>
  <c r="AD66" i="28"/>
  <c r="AD68" i="28"/>
  <c r="AD70" i="28"/>
  <c r="AD72" i="28"/>
  <c r="AD74" i="28"/>
  <c r="AD76" i="28"/>
  <c r="AD78" i="28"/>
  <c r="AD80" i="28"/>
  <c r="AD82" i="28"/>
  <c r="AD84" i="28"/>
  <c r="AD86" i="28"/>
  <c r="AD88" i="28"/>
  <c r="AD90" i="28"/>
  <c r="AD92" i="28"/>
  <c r="AD94" i="28"/>
  <c r="AD96" i="28"/>
  <c r="AD98" i="28"/>
  <c r="AD100" i="28"/>
  <c r="AD102" i="28"/>
  <c r="AD104" i="28"/>
  <c r="AD106" i="28"/>
  <c r="AD108" i="28"/>
  <c r="AD110" i="28"/>
  <c r="AD112" i="28"/>
  <c r="AD114" i="28"/>
  <c r="AD116" i="28"/>
  <c r="AD118" i="28"/>
  <c r="AD120" i="28"/>
  <c r="AD122" i="28"/>
  <c r="AD124" i="28"/>
  <c r="AD126" i="28"/>
  <c r="AD128" i="28"/>
  <c r="AD130" i="28"/>
  <c r="AD132" i="28"/>
  <c r="AD134" i="28"/>
  <c r="AD136" i="28"/>
  <c r="AD138" i="28"/>
  <c r="AD140" i="28"/>
  <c r="AD142" i="28"/>
  <c r="AD144" i="28"/>
  <c r="AD146" i="28"/>
  <c r="AD148" i="28"/>
  <c r="AD150" i="28"/>
  <c r="AD152" i="28"/>
  <c r="AD154" i="28"/>
  <c r="AD156" i="28"/>
  <c r="AD158" i="28"/>
  <c r="AD160" i="28"/>
  <c r="AD162" i="28"/>
  <c r="AD164" i="28"/>
  <c r="AD166" i="28"/>
  <c r="AD168" i="28"/>
  <c r="AD170" i="28"/>
  <c r="AD172" i="28"/>
  <c r="AD174" i="28"/>
  <c r="AD176" i="28"/>
  <c r="AD178" i="28"/>
  <c r="AD180" i="28"/>
  <c r="AD182" i="28"/>
  <c r="AD184" i="28"/>
  <c r="AD186" i="28"/>
  <c r="AD188" i="28"/>
  <c r="AD191" i="28"/>
  <c r="AD193" i="28"/>
  <c r="AD195" i="28"/>
  <c r="AD197" i="28"/>
  <c r="AD199" i="28"/>
  <c r="AD201" i="28"/>
  <c r="AD203" i="28"/>
  <c r="AD205" i="28"/>
  <c r="AD207" i="28"/>
  <c r="AD209" i="28"/>
  <c r="AD211" i="28"/>
  <c r="AD213" i="28"/>
  <c r="AD215" i="28"/>
  <c r="AD217" i="28"/>
  <c r="AD219" i="28"/>
  <c r="AD221" i="28"/>
  <c r="AD223" i="28"/>
  <c r="AD225" i="28"/>
  <c r="AD227" i="28"/>
  <c r="AD229" i="28"/>
  <c r="AD231" i="28"/>
  <c r="AD233" i="28"/>
  <c r="AD235" i="28"/>
  <c r="AD237" i="28"/>
  <c r="AD239" i="28"/>
  <c r="AD241" i="28"/>
  <c r="AD243" i="28"/>
  <c r="AD245" i="28"/>
  <c r="AD247" i="28"/>
  <c r="AD249" i="28"/>
  <c r="AD251" i="28"/>
  <c r="AD253" i="28"/>
  <c r="AD255" i="28"/>
  <c r="AD257" i="28"/>
  <c r="AD259" i="28"/>
  <c r="AD261" i="28"/>
  <c r="AD263" i="28"/>
  <c r="AD265" i="28"/>
  <c r="AD267" i="28"/>
  <c r="AD269" i="28"/>
  <c r="AD271" i="28"/>
  <c r="AD273" i="28"/>
  <c r="AD275" i="28"/>
  <c r="AD277" i="28"/>
  <c r="AD279" i="28"/>
  <c r="AD281" i="28"/>
  <c r="AD283" i="28"/>
  <c r="AD285" i="28"/>
  <c r="AD287" i="28"/>
  <c r="AD289" i="28"/>
  <c r="AD291" i="28"/>
  <c r="AD293" i="28"/>
  <c r="AD295" i="28"/>
  <c r="AD297" i="28"/>
  <c r="AD299" i="28"/>
  <c r="AD300" i="28"/>
  <c r="AD303" i="28"/>
  <c r="AD305" i="28"/>
  <c r="AD307" i="28"/>
  <c r="AD309" i="28"/>
  <c r="AD311" i="28"/>
  <c r="AD313" i="28"/>
  <c r="AD315" i="28"/>
  <c r="AD317" i="28"/>
  <c r="AD319" i="28"/>
  <c r="AD321" i="28"/>
  <c r="AD323" i="28"/>
  <c r="AD325" i="28"/>
  <c r="AD327" i="28"/>
  <c r="AD329" i="28"/>
  <c r="AD331" i="28"/>
  <c r="AD333" i="28"/>
  <c r="AD335" i="28"/>
  <c r="AD337" i="28"/>
  <c r="AD339" i="28"/>
  <c r="AD341" i="28"/>
  <c r="AD343" i="28"/>
  <c r="AD345" i="28"/>
  <c r="AD347" i="28"/>
  <c r="AD349" i="28"/>
  <c r="AD351" i="28"/>
  <c r="AD353" i="28"/>
  <c r="AD355" i="28"/>
  <c r="AD357" i="28"/>
  <c r="AD359" i="28"/>
  <c r="AD361" i="28"/>
  <c r="AD363" i="28"/>
  <c r="AD365" i="28"/>
  <c r="AD367" i="28"/>
  <c r="AD369" i="28"/>
  <c r="AD371" i="28"/>
  <c r="AD373" i="28"/>
  <c r="AD375" i="28"/>
  <c r="AD377" i="28"/>
  <c r="AD379" i="28"/>
  <c r="AD381" i="28"/>
  <c r="AD383" i="28"/>
  <c r="AD385" i="28"/>
  <c r="AD387" i="28"/>
  <c r="AD389" i="28"/>
  <c r="AD391" i="28"/>
  <c r="AD393" i="28"/>
  <c r="AD395" i="28"/>
  <c r="AD397" i="28"/>
  <c r="AD399" i="28"/>
  <c r="AD401" i="28"/>
  <c r="AD403" i="28"/>
  <c r="AD405" i="28"/>
  <c r="AD407" i="28"/>
  <c r="AD409" i="28"/>
  <c r="AD411" i="28"/>
  <c r="AD301" i="28"/>
  <c r="AD414" i="28"/>
  <c r="AD416" i="28"/>
  <c r="AD418" i="28"/>
  <c r="AD420" i="28"/>
  <c r="AD422" i="28"/>
  <c r="AD424" i="28"/>
  <c r="AD426" i="28"/>
  <c r="AD428" i="28"/>
  <c r="AD430" i="28"/>
  <c r="AD432" i="28"/>
  <c r="AD434" i="28"/>
  <c r="AD436" i="28"/>
  <c r="AD438" i="28"/>
  <c r="AD440" i="28"/>
  <c r="AD442" i="28"/>
  <c r="AD444" i="28"/>
  <c r="AD446" i="28"/>
  <c r="AD448" i="28"/>
  <c r="AD450" i="28"/>
  <c r="AD452" i="28"/>
  <c r="AD454" i="28"/>
  <c r="AD456" i="28"/>
  <c r="AD458" i="28"/>
  <c r="AD460" i="28"/>
  <c r="AD462" i="28"/>
  <c r="AD464" i="28"/>
  <c r="AD466" i="28"/>
  <c r="AD468" i="28"/>
  <c r="AD470" i="28"/>
  <c r="AD472" i="28"/>
  <c r="AD474" i="28"/>
  <c r="AD476" i="28"/>
  <c r="AD478" i="28"/>
  <c r="AD480" i="28"/>
  <c r="AD482" i="28"/>
  <c r="AD484" i="28"/>
  <c r="AD486" i="28"/>
  <c r="AD488" i="28"/>
  <c r="AD490" i="28"/>
  <c r="AD492" i="28"/>
  <c r="AD494" i="28"/>
  <c r="AD496" i="28"/>
  <c r="AD498" i="28"/>
  <c r="AD500" i="28"/>
  <c r="AE1" i="28"/>
  <c r="AD3" i="28"/>
  <c r="AD5" i="28"/>
  <c r="AD7" i="28"/>
  <c r="AD9" i="28"/>
  <c r="AD11" i="28"/>
  <c r="AD13" i="28"/>
  <c r="AD15" i="28"/>
  <c r="AD17" i="28"/>
  <c r="AD19" i="28"/>
  <c r="AD21" i="28"/>
  <c r="AD23" i="28"/>
  <c r="AD25" i="28"/>
  <c r="AD27" i="28"/>
  <c r="AD29" i="28"/>
  <c r="AD31" i="28"/>
  <c r="AD33" i="28"/>
  <c r="AD35" i="28"/>
  <c r="AD37" i="28"/>
  <c r="AD39" i="28"/>
  <c r="AD41" i="28"/>
  <c r="AD43" i="28"/>
  <c r="AD45" i="28"/>
  <c r="AD47" i="28"/>
  <c r="AD49" i="28"/>
  <c r="AD51" i="28"/>
  <c r="AD53" i="28"/>
  <c r="AD55" i="28"/>
  <c r="AD57" i="28"/>
  <c r="AD59" i="28"/>
  <c r="AD61" i="28"/>
  <c r="AD63" i="28"/>
  <c r="AD65" i="28"/>
  <c r="AD67" i="28"/>
  <c r="AD69" i="28"/>
  <c r="AD71" i="28"/>
  <c r="AD73" i="28"/>
  <c r="AD75" i="28"/>
  <c r="AD77" i="28"/>
  <c r="AD79" i="28"/>
  <c r="AD81" i="28"/>
  <c r="AD83" i="28"/>
  <c r="AD85" i="28"/>
  <c r="AD87" i="28"/>
  <c r="AD89" i="28"/>
  <c r="AD91" i="28"/>
  <c r="AD93" i="28"/>
  <c r="AD95" i="28"/>
  <c r="AD97" i="28"/>
  <c r="AD99" i="28"/>
  <c r="AD101" i="28"/>
  <c r="AD103" i="28"/>
  <c r="AD105" i="28"/>
  <c r="AD107" i="28"/>
  <c r="AD109" i="28"/>
  <c r="AD111" i="28"/>
  <c r="AD113" i="28"/>
  <c r="AD115" i="28"/>
  <c r="AD117" i="28"/>
  <c r="AD119" i="28"/>
  <c r="AD121" i="28"/>
  <c r="AD123" i="28"/>
  <c r="AD125" i="28"/>
  <c r="AD127" i="28"/>
  <c r="AD129" i="28"/>
  <c r="AD131" i="28"/>
  <c r="AD133" i="28"/>
  <c r="AD135" i="28"/>
  <c r="AD137" i="28"/>
  <c r="AD139" i="28"/>
  <c r="AD141" i="28"/>
  <c r="AD143" i="28"/>
  <c r="AD145" i="28"/>
  <c r="AD147" i="28"/>
  <c r="AD149" i="28"/>
  <c r="AD151" i="28"/>
  <c r="AD153" i="28"/>
  <c r="AD155" i="28"/>
  <c r="AD157" i="28"/>
  <c r="AD159" i="28"/>
  <c r="AD161" i="28"/>
  <c r="AD163" i="28"/>
  <c r="AD165" i="28"/>
  <c r="AD167" i="28"/>
  <c r="AD169" i="28"/>
  <c r="AD171" i="28"/>
  <c r="AD173" i="28"/>
  <c r="AD175" i="28"/>
  <c r="AD177" i="28"/>
  <c r="AD179" i="28"/>
  <c r="AD181" i="28"/>
  <c r="AD183" i="28"/>
  <c r="AD185" i="28"/>
  <c r="AD187" i="28"/>
  <c r="AD190" i="28"/>
  <c r="AD192" i="28"/>
  <c r="AD194" i="28"/>
  <c r="AD196" i="28"/>
  <c r="AD198" i="28"/>
  <c r="AD200" i="28"/>
  <c r="AD202" i="28"/>
  <c r="AD204" i="28"/>
  <c r="AD206" i="28"/>
  <c r="AD208" i="28"/>
  <c r="AD210" i="28"/>
  <c r="AD212" i="28"/>
  <c r="AD214" i="28"/>
  <c r="AD216" i="28"/>
  <c r="AD218" i="28"/>
  <c r="AD220" i="28"/>
  <c r="AD222" i="28"/>
  <c r="AD224" i="28"/>
  <c r="AD226" i="28"/>
  <c r="AD228" i="28"/>
  <c r="AD230" i="28"/>
  <c r="AD232" i="28"/>
  <c r="AD234" i="28"/>
  <c r="AD236" i="28"/>
  <c r="AD238" i="28"/>
  <c r="AD240" i="28"/>
  <c r="AD242" i="28"/>
  <c r="AD244" i="28"/>
  <c r="AD246" i="28"/>
  <c r="AD248" i="28"/>
  <c r="AD250" i="28"/>
  <c r="AD252" i="28"/>
  <c r="AD254" i="28"/>
  <c r="AD256" i="28"/>
  <c r="AD258" i="28"/>
  <c r="AD260" i="28"/>
  <c r="AD262" i="28"/>
  <c r="AD264" i="28"/>
  <c r="AD266" i="28"/>
  <c r="AD268" i="28"/>
  <c r="AD270" i="28"/>
  <c r="AD272" i="28"/>
  <c r="AD274" i="28"/>
  <c r="AD276" i="28"/>
  <c r="AD278" i="28"/>
  <c r="AD280" i="28"/>
  <c r="AD282" i="28"/>
  <c r="AD284" i="28"/>
  <c r="AD286" i="28"/>
  <c r="AD288" i="28"/>
  <c r="AD290" i="28"/>
  <c r="AD292" i="28"/>
  <c r="AD294" i="28"/>
  <c r="AD296" i="28"/>
  <c r="AD298" i="28"/>
  <c r="AD189" i="28"/>
  <c r="AD302" i="28"/>
  <c r="AD304" i="28"/>
  <c r="AD306" i="28"/>
  <c r="AD308" i="28"/>
  <c r="AD310" i="28"/>
  <c r="AD312" i="28"/>
  <c r="AD314" i="28"/>
  <c r="AD316" i="28"/>
  <c r="AD318" i="28"/>
  <c r="AD320" i="28"/>
  <c r="AD322" i="28"/>
  <c r="AD324" i="28"/>
  <c r="AD326" i="28"/>
  <c r="AD328" i="28"/>
  <c r="AD330" i="28"/>
  <c r="AD332" i="28"/>
  <c r="AD334" i="28"/>
  <c r="AD336" i="28"/>
  <c r="AD338" i="28"/>
  <c r="AD340" i="28"/>
  <c r="AD342" i="28"/>
  <c r="AD344" i="28"/>
  <c r="AD346" i="28"/>
  <c r="AD348" i="28"/>
  <c r="AD350" i="28"/>
  <c r="AD352" i="28"/>
  <c r="AD354" i="28"/>
  <c r="AD356" i="28"/>
  <c r="AD358" i="28"/>
  <c r="AD360" i="28"/>
  <c r="AD362" i="28"/>
  <c r="AD364" i="28"/>
  <c r="AD366" i="28"/>
  <c r="AD368" i="28"/>
  <c r="AD370" i="28"/>
  <c r="AD372" i="28"/>
  <c r="AD374" i="28"/>
  <c r="AD376" i="28"/>
  <c r="AD378" i="28"/>
  <c r="AD380" i="28"/>
  <c r="AD382" i="28"/>
  <c r="AD384" i="28"/>
  <c r="AD386" i="28"/>
  <c r="AD388" i="28"/>
  <c r="AD390" i="28"/>
  <c r="AD392" i="28"/>
  <c r="AD394" i="28"/>
  <c r="AD396" i="28"/>
  <c r="AD398" i="28"/>
  <c r="AD400" i="28"/>
  <c r="AD402" i="28"/>
  <c r="AD404" i="28"/>
  <c r="AD406" i="28"/>
  <c r="AD408" i="28"/>
  <c r="AD410" i="28"/>
  <c r="AD412" i="28"/>
  <c r="AD413" i="28"/>
  <c r="AD415" i="28"/>
  <c r="AD417" i="28"/>
  <c r="AD419" i="28"/>
  <c r="AD421" i="28"/>
  <c r="AD423" i="28"/>
  <c r="AD425" i="28"/>
  <c r="AD427" i="28"/>
  <c r="AD429" i="28"/>
  <c r="AD431" i="28"/>
  <c r="AD433" i="28"/>
  <c r="AD435" i="28"/>
  <c r="AD437" i="28"/>
  <c r="AD439" i="28"/>
  <c r="AD441" i="28"/>
  <c r="AD443" i="28"/>
  <c r="AD445" i="28"/>
  <c r="AD447" i="28"/>
  <c r="AD449" i="28"/>
  <c r="AD451" i="28"/>
  <c r="AD453" i="28"/>
  <c r="AD455" i="28"/>
  <c r="AD457" i="28"/>
  <c r="AD459" i="28"/>
  <c r="AD461" i="28"/>
  <c r="AD463" i="28"/>
  <c r="AD465" i="28"/>
  <c r="AD467" i="28"/>
  <c r="AD469" i="28"/>
  <c r="AD471" i="28"/>
  <c r="AD473" i="28"/>
  <c r="AD475" i="28"/>
  <c r="AD477" i="28"/>
  <c r="AD479" i="28"/>
  <c r="AD481" i="28"/>
  <c r="AD483" i="28"/>
  <c r="AD485" i="28"/>
  <c r="AD487" i="28"/>
  <c r="AD489" i="28"/>
  <c r="AD491" i="28"/>
  <c r="AD493" i="28"/>
  <c r="AD495" i="28"/>
  <c r="AD497" i="28"/>
  <c r="AD499" i="28"/>
  <c r="Q16" i="22"/>
  <c r="P16" i="22"/>
  <c r="R16" i="22"/>
  <c r="O17" i="22"/>
  <c r="AC20" i="17"/>
  <c r="AD20" i="17"/>
  <c r="AA20" i="17"/>
  <c r="AJ20" i="17"/>
  <c r="AG33" i="23"/>
  <c r="AI32" i="23"/>
  <c r="U20" i="17"/>
  <c r="Y20" i="17"/>
  <c r="Z20" i="17"/>
  <c r="S20" i="17"/>
  <c r="X19" i="17"/>
  <c r="V19" i="17"/>
  <c r="G25" i="5"/>
  <c r="Q20" i="17"/>
  <c r="N20" i="17"/>
  <c r="F24" i="5"/>
  <c r="A24" i="5"/>
  <c r="B24" i="5"/>
  <c r="E24" i="5"/>
  <c r="D24" i="5"/>
  <c r="C24" i="5"/>
  <c r="I23" i="5"/>
  <c r="M23" i="5"/>
  <c r="Q23" i="5"/>
  <c r="U23" i="5"/>
  <c r="Y23" i="5"/>
  <c r="AC23" i="5"/>
  <c r="AG23" i="5"/>
  <c r="AK23" i="5"/>
  <c r="AO23" i="5"/>
  <c r="AS23" i="5"/>
  <c r="AW23" i="5"/>
  <c r="BA23" i="5"/>
  <c r="BE23" i="5"/>
  <c r="BI23" i="5"/>
  <c r="BM23" i="5"/>
  <c r="BQ23" i="5"/>
  <c r="BU23" i="5"/>
  <c r="BY23" i="5"/>
  <c r="CC23" i="5"/>
  <c r="J23" i="5"/>
  <c r="N23" i="5"/>
  <c r="R23" i="5"/>
  <c r="V23" i="5"/>
  <c r="Z23" i="5"/>
  <c r="AD23" i="5"/>
  <c r="AH23" i="5"/>
  <c r="AL23" i="5"/>
  <c r="AP23" i="5"/>
  <c r="AT23" i="5"/>
  <c r="AX23" i="5"/>
  <c r="BB23" i="5"/>
  <c r="BF23" i="5"/>
  <c r="BJ23" i="5"/>
  <c r="BN23" i="5"/>
  <c r="BR23" i="5"/>
  <c r="BV23" i="5"/>
  <c r="BZ23" i="5"/>
  <c r="CD23" i="5"/>
  <c r="K23" i="5"/>
  <c r="S23" i="5"/>
  <c r="AA23" i="5"/>
  <c r="AI23" i="5"/>
  <c r="AQ23" i="5"/>
  <c r="AY23" i="5"/>
  <c r="BG23" i="5"/>
  <c r="BO23" i="5"/>
  <c r="BW23" i="5"/>
  <c r="H23" i="5"/>
  <c r="P23" i="5"/>
  <c r="X23" i="5"/>
  <c r="AF23" i="5"/>
  <c r="AN23" i="5"/>
  <c r="AV23" i="5"/>
  <c r="BD23" i="5"/>
  <c r="BL23" i="5"/>
  <c r="BT23" i="5"/>
  <c r="CB23" i="5"/>
  <c r="O23" i="5"/>
  <c r="W23" i="5"/>
  <c r="AE23" i="5"/>
  <c r="AM23" i="5"/>
  <c r="AU23" i="5"/>
  <c r="BC23" i="5"/>
  <c r="BK23" i="5"/>
  <c r="BS23" i="5"/>
  <c r="CA23" i="5"/>
  <c r="L23" i="5"/>
  <c r="T23" i="5"/>
  <c r="AB23" i="5"/>
  <c r="AJ23" i="5"/>
  <c r="AR23" i="5"/>
  <c r="AZ23" i="5"/>
  <c r="BH23" i="5"/>
  <c r="BP23" i="5"/>
  <c r="BX23" i="5"/>
  <c r="F21" i="18"/>
  <c r="A21" i="17" s="1"/>
  <c r="M21" i="17" s="1"/>
  <c r="AB21" i="17" s="1"/>
  <c r="AI21" i="17" l="1"/>
  <c r="AH21" i="17"/>
  <c r="W21" i="17"/>
  <c r="AG21" i="17"/>
  <c r="AE3" i="28"/>
  <c r="AF1" i="28"/>
  <c r="AE6" i="28"/>
  <c r="AE8" i="28"/>
  <c r="AE10" i="28"/>
  <c r="AE12" i="28"/>
  <c r="AE14" i="28"/>
  <c r="AE16" i="28"/>
  <c r="AE18" i="28"/>
  <c r="AE20" i="28"/>
  <c r="AE22" i="28"/>
  <c r="AE24" i="28"/>
  <c r="AE26" i="28"/>
  <c r="AE28" i="28"/>
  <c r="AE30" i="28"/>
  <c r="AE32" i="28"/>
  <c r="AE34" i="28"/>
  <c r="AE36" i="28"/>
  <c r="AE38" i="28"/>
  <c r="AE40" i="28"/>
  <c r="AE42" i="28"/>
  <c r="AE44" i="28"/>
  <c r="AE46" i="28"/>
  <c r="AE48" i="28"/>
  <c r="AE50" i="28"/>
  <c r="AE52" i="28"/>
  <c r="AE54" i="28"/>
  <c r="AE56" i="28"/>
  <c r="AE58" i="28"/>
  <c r="AE60" i="28"/>
  <c r="AE62" i="28"/>
  <c r="AE64" i="28"/>
  <c r="AE66" i="28"/>
  <c r="AE68" i="28"/>
  <c r="AE70" i="28"/>
  <c r="AE72" i="28"/>
  <c r="AE74" i="28"/>
  <c r="AE76" i="28"/>
  <c r="AE78" i="28"/>
  <c r="AE80" i="28"/>
  <c r="AE82" i="28"/>
  <c r="AE84" i="28"/>
  <c r="AE86" i="28"/>
  <c r="AE88" i="28"/>
  <c r="AE90" i="28"/>
  <c r="AE92" i="28"/>
  <c r="AE94" i="28"/>
  <c r="AE96" i="28"/>
  <c r="AE98" i="28"/>
  <c r="AE100" i="28"/>
  <c r="AE102" i="28"/>
  <c r="AE104" i="28"/>
  <c r="AE106" i="28"/>
  <c r="AE108" i="28"/>
  <c r="AE110" i="28"/>
  <c r="AE112" i="28"/>
  <c r="AE114" i="28"/>
  <c r="AE116" i="28"/>
  <c r="AE118" i="28"/>
  <c r="AE120" i="28"/>
  <c r="AE122" i="28"/>
  <c r="AE124" i="28"/>
  <c r="AE126" i="28"/>
  <c r="AE128" i="28"/>
  <c r="AE130" i="28"/>
  <c r="AE132" i="28"/>
  <c r="AE134" i="28"/>
  <c r="AE136" i="28"/>
  <c r="AE138" i="28"/>
  <c r="AE140" i="28"/>
  <c r="AE142" i="28"/>
  <c r="AE144" i="28"/>
  <c r="AE146" i="28"/>
  <c r="AE148" i="28"/>
  <c r="AE150" i="28"/>
  <c r="AE152" i="28"/>
  <c r="AE154" i="28"/>
  <c r="AE156" i="28"/>
  <c r="AE158" i="28"/>
  <c r="AE160" i="28"/>
  <c r="AE162" i="28"/>
  <c r="AE164" i="28"/>
  <c r="AE166" i="28"/>
  <c r="AE168" i="28"/>
  <c r="AE170" i="28"/>
  <c r="AE172" i="28"/>
  <c r="AE174" i="28"/>
  <c r="AE176" i="28"/>
  <c r="AE178" i="28"/>
  <c r="AE180" i="28"/>
  <c r="AE182" i="28"/>
  <c r="AE184" i="28"/>
  <c r="AE186" i="28"/>
  <c r="AE188" i="28"/>
  <c r="AE190" i="28"/>
  <c r="AE192" i="28"/>
  <c r="AE194" i="28"/>
  <c r="AE196" i="28"/>
  <c r="AE198" i="28"/>
  <c r="AE200" i="28"/>
  <c r="AE202" i="28"/>
  <c r="AE204" i="28"/>
  <c r="AE206" i="28"/>
  <c r="AE208" i="28"/>
  <c r="AE210" i="28"/>
  <c r="AE212" i="28"/>
  <c r="AE214" i="28"/>
  <c r="AE216" i="28"/>
  <c r="AE218" i="28"/>
  <c r="AE220" i="28"/>
  <c r="AE222" i="28"/>
  <c r="AE224" i="28"/>
  <c r="AE226" i="28"/>
  <c r="AE228" i="28"/>
  <c r="AE230" i="28"/>
  <c r="AE232" i="28"/>
  <c r="AE234" i="28"/>
  <c r="AE236" i="28"/>
  <c r="AE238" i="28"/>
  <c r="AE240" i="28"/>
  <c r="AE242" i="28"/>
  <c r="AE244" i="28"/>
  <c r="AE246" i="28"/>
  <c r="AE248" i="28"/>
  <c r="AE250" i="28"/>
  <c r="AE252" i="28"/>
  <c r="AE254" i="28"/>
  <c r="AE256" i="28"/>
  <c r="AE258" i="28"/>
  <c r="AE260" i="28"/>
  <c r="AE262" i="28"/>
  <c r="AE264" i="28"/>
  <c r="AE266" i="28"/>
  <c r="AE268" i="28"/>
  <c r="AE270" i="28"/>
  <c r="AE272" i="28"/>
  <c r="AE274" i="28"/>
  <c r="AE276" i="28"/>
  <c r="AE278" i="28"/>
  <c r="AE280" i="28"/>
  <c r="AE282" i="28"/>
  <c r="AE284" i="28"/>
  <c r="AE286" i="28"/>
  <c r="AE288" i="28"/>
  <c r="AE290" i="28"/>
  <c r="AE292" i="28"/>
  <c r="AE294" i="28"/>
  <c r="AE296" i="28"/>
  <c r="AE298" i="28"/>
  <c r="AE300" i="28"/>
  <c r="AE302" i="28"/>
  <c r="AE304" i="28"/>
  <c r="AE306" i="28"/>
  <c r="AE308" i="28"/>
  <c r="AE310" i="28"/>
  <c r="AE312" i="28"/>
  <c r="AE314" i="28"/>
  <c r="AE316" i="28"/>
  <c r="AE318" i="28"/>
  <c r="AE320" i="28"/>
  <c r="AE322" i="28"/>
  <c r="AE324" i="28"/>
  <c r="AE326" i="28"/>
  <c r="AE328" i="28"/>
  <c r="AE330" i="28"/>
  <c r="AE332" i="28"/>
  <c r="AE334" i="28"/>
  <c r="AE336" i="28"/>
  <c r="AE338" i="28"/>
  <c r="AE340" i="28"/>
  <c r="AE342" i="28"/>
  <c r="AE344" i="28"/>
  <c r="AE346" i="28"/>
  <c r="AE348" i="28"/>
  <c r="AE350" i="28"/>
  <c r="AE352" i="28"/>
  <c r="AE354" i="28"/>
  <c r="AE356" i="28"/>
  <c r="AE358" i="28"/>
  <c r="AE360" i="28"/>
  <c r="AE362" i="28"/>
  <c r="AE364" i="28"/>
  <c r="AE366" i="28"/>
  <c r="AE368" i="28"/>
  <c r="AE370" i="28"/>
  <c r="AE372" i="28"/>
  <c r="AE374" i="28"/>
  <c r="AE376" i="28"/>
  <c r="AE378" i="28"/>
  <c r="AE380" i="28"/>
  <c r="AE382" i="28"/>
  <c r="AE384" i="28"/>
  <c r="AE386" i="28"/>
  <c r="AE388" i="28"/>
  <c r="AE390" i="28"/>
  <c r="AE392" i="28"/>
  <c r="AE394" i="28"/>
  <c r="AE396" i="28"/>
  <c r="AE398" i="28"/>
  <c r="AE400" i="28"/>
  <c r="AE402" i="28"/>
  <c r="AE404" i="28"/>
  <c r="AE406" i="28"/>
  <c r="AE408" i="28"/>
  <c r="AE410" i="28"/>
  <c r="AE412" i="28"/>
  <c r="AE414" i="28"/>
  <c r="AE416" i="28"/>
  <c r="AE418" i="28"/>
  <c r="AE420" i="28"/>
  <c r="AE422" i="28"/>
  <c r="AE424" i="28"/>
  <c r="AE426" i="28"/>
  <c r="AE428" i="28"/>
  <c r="AE430" i="28"/>
  <c r="AE432" i="28"/>
  <c r="AE434" i="28"/>
  <c r="AE436" i="28"/>
  <c r="AE438" i="28"/>
  <c r="AE440" i="28"/>
  <c r="AE442" i="28"/>
  <c r="AE444" i="28"/>
  <c r="AE446" i="28"/>
  <c r="AE448" i="28"/>
  <c r="AE450" i="28"/>
  <c r="AE452" i="28"/>
  <c r="AE454" i="28"/>
  <c r="AE456" i="28"/>
  <c r="AE458" i="28"/>
  <c r="AE460" i="28"/>
  <c r="AE462" i="28"/>
  <c r="AE464" i="28"/>
  <c r="AE466" i="28"/>
  <c r="AE468" i="28"/>
  <c r="AE470" i="28"/>
  <c r="AE472" i="28"/>
  <c r="AE474" i="28"/>
  <c r="AE476" i="28"/>
  <c r="AE478" i="28"/>
  <c r="AE480" i="28"/>
  <c r="AE482" i="28"/>
  <c r="AE484" i="28"/>
  <c r="AE486" i="28"/>
  <c r="AE488" i="28"/>
  <c r="AE490" i="28"/>
  <c r="AE492" i="28"/>
  <c r="AE494" i="28"/>
  <c r="AE496" i="28"/>
  <c r="AE498" i="28"/>
  <c r="AE500" i="28"/>
  <c r="AE2" i="28"/>
  <c r="AE4" i="28"/>
  <c r="AE5" i="28"/>
  <c r="AE7" i="28"/>
  <c r="AE9" i="28"/>
  <c r="AE11" i="28"/>
  <c r="AE13" i="28"/>
  <c r="AE15" i="28"/>
  <c r="AE17" i="28"/>
  <c r="AE19" i="28"/>
  <c r="AE21" i="28"/>
  <c r="AE23" i="28"/>
  <c r="AE25" i="28"/>
  <c r="AE27" i="28"/>
  <c r="AE29" i="28"/>
  <c r="AE31" i="28"/>
  <c r="AE33" i="28"/>
  <c r="AE35" i="28"/>
  <c r="AE37" i="28"/>
  <c r="AE39" i="28"/>
  <c r="AE41" i="28"/>
  <c r="AE43" i="28"/>
  <c r="AE45" i="28"/>
  <c r="AE47" i="28"/>
  <c r="AE49" i="28"/>
  <c r="AE51" i="28"/>
  <c r="AE53" i="28"/>
  <c r="AE55" i="28"/>
  <c r="AE57" i="28"/>
  <c r="AE59" i="28"/>
  <c r="AE61" i="28"/>
  <c r="AE63" i="28"/>
  <c r="AE65" i="28"/>
  <c r="AE67" i="28"/>
  <c r="AE69" i="28"/>
  <c r="AE71" i="28"/>
  <c r="AE73" i="28"/>
  <c r="AE75" i="28"/>
  <c r="AE77" i="28"/>
  <c r="AE79" i="28"/>
  <c r="AE81" i="28"/>
  <c r="AE83" i="28"/>
  <c r="AE85" i="28"/>
  <c r="AE87" i="28"/>
  <c r="AE89" i="28"/>
  <c r="AE91" i="28"/>
  <c r="AE93" i="28"/>
  <c r="AE95" i="28"/>
  <c r="AE97" i="28"/>
  <c r="AE99" i="28"/>
  <c r="AE101" i="28"/>
  <c r="AE103" i="28"/>
  <c r="AE105" i="28"/>
  <c r="AE107" i="28"/>
  <c r="AE109" i="28"/>
  <c r="AE111" i="28"/>
  <c r="AE113" i="28"/>
  <c r="AE115" i="28"/>
  <c r="AE117" i="28"/>
  <c r="AE119" i="28"/>
  <c r="AE121" i="28"/>
  <c r="AE123" i="28"/>
  <c r="AE125" i="28"/>
  <c r="AE127" i="28"/>
  <c r="AE129" i="28"/>
  <c r="AE131" i="28"/>
  <c r="AE133" i="28"/>
  <c r="AE135" i="28"/>
  <c r="AE137" i="28"/>
  <c r="AE139" i="28"/>
  <c r="AE141" i="28"/>
  <c r="AE143" i="28"/>
  <c r="AE145" i="28"/>
  <c r="AE147" i="28"/>
  <c r="AE149" i="28"/>
  <c r="AE151" i="28"/>
  <c r="AE153" i="28"/>
  <c r="AE155" i="28"/>
  <c r="AE157" i="28"/>
  <c r="AE159" i="28"/>
  <c r="AE161" i="28"/>
  <c r="AE163" i="28"/>
  <c r="AE165" i="28"/>
  <c r="AE167" i="28"/>
  <c r="AE169" i="28"/>
  <c r="AE171" i="28"/>
  <c r="AE173" i="28"/>
  <c r="AE175" i="28"/>
  <c r="AE177" i="28"/>
  <c r="AE179" i="28"/>
  <c r="AE181" i="28"/>
  <c r="AE183" i="28"/>
  <c r="AE185" i="28"/>
  <c r="AE187" i="28"/>
  <c r="AE189" i="28"/>
  <c r="AE191" i="28"/>
  <c r="AE193" i="28"/>
  <c r="AE195" i="28"/>
  <c r="AE197" i="28"/>
  <c r="AE199" i="28"/>
  <c r="AE201" i="28"/>
  <c r="AE203" i="28"/>
  <c r="AE205" i="28"/>
  <c r="AE207" i="28"/>
  <c r="AE209" i="28"/>
  <c r="AE211" i="28"/>
  <c r="AE213" i="28"/>
  <c r="AE215" i="28"/>
  <c r="AE217" i="28"/>
  <c r="AE219" i="28"/>
  <c r="AE221" i="28"/>
  <c r="AE223" i="28"/>
  <c r="AE225" i="28"/>
  <c r="AE227" i="28"/>
  <c r="AE229" i="28"/>
  <c r="AE231" i="28"/>
  <c r="AE233" i="28"/>
  <c r="AE235" i="28"/>
  <c r="AE237" i="28"/>
  <c r="AE239" i="28"/>
  <c r="AE241" i="28"/>
  <c r="AE243" i="28"/>
  <c r="AE245" i="28"/>
  <c r="AE247" i="28"/>
  <c r="AE249" i="28"/>
  <c r="AE251" i="28"/>
  <c r="AE253" i="28"/>
  <c r="AE255" i="28"/>
  <c r="AE257" i="28"/>
  <c r="AE259" i="28"/>
  <c r="AE261" i="28"/>
  <c r="AE263" i="28"/>
  <c r="AE265" i="28"/>
  <c r="AE267" i="28"/>
  <c r="AE269" i="28"/>
  <c r="AE271" i="28"/>
  <c r="AE273" i="28"/>
  <c r="AE275" i="28"/>
  <c r="AE277" i="28"/>
  <c r="AE279" i="28"/>
  <c r="AE281" i="28"/>
  <c r="AE283" i="28"/>
  <c r="AE285" i="28"/>
  <c r="AE287" i="28"/>
  <c r="AE289" i="28"/>
  <c r="AE291" i="28"/>
  <c r="AE293" i="28"/>
  <c r="AE295" i="28"/>
  <c r="AE297" i="28"/>
  <c r="AE299" i="28"/>
  <c r="AE301" i="28"/>
  <c r="AE303" i="28"/>
  <c r="AE305" i="28"/>
  <c r="AE307" i="28"/>
  <c r="AE309" i="28"/>
  <c r="AE311" i="28"/>
  <c r="AE313" i="28"/>
  <c r="AE315" i="28"/>
  <c r="AE317" i="28"/>
  <c r="AE319" i="28"/>
  <c r="AE321" i="28"/>
  <c r="AE323" i="28"/>
  <c r="AE325" i="28"/>
  <c r="AE327" i="28"/>
  <c r="AE329" i="28"/>
  <c r="AE331" i="28"/>
  <c r="AE333" i="28"/>
  <c r="AE335" i="28"/>
  <c r="AE337" i="28"/>
  <c r="AE339" i="28"/>
  <c r="AE341" i="28"/>
  <c r="AE343" i="28"/>
  <c r="AE345" i="28"/>
  <c r="AE347" i="28"/>
  <c r="AE349" i="28"/>
  <c r="AE351" i="28"/>
  <c r="AE353" i="28"/>
  <c r="AE355" i="28"/>
  <c r="AE357" i="28"/>
  <c r="AE359" i="28"/>
  <c r="AE361" i="28"/>
  <c r="AE363" i="28"/>
  <c r="AE365" i="28"/>
  <c r="AE367" i="28"/>
  <c r="AE369" i="28"/>
  <c r="AE371" i="28"/>
  <c r="AE373" i="28"/>
  <c r="AE375" i="28"/>
  <c r="AE377" i="28"/>
  <c r="AE379" i="28"/>
  <c r="AE381" i="28"/>
  <c r="AE383" i="28"/>
  <c r="AE385" i="28"/>
  <c r="AE387" i="28"/>
  <c r="AE389" i="28"/>
  <c r="AE391" i="28"/>
  <c r="AE393" i="28"/>
  <c r="AE395" i="28"/>
  <c r="AE397" i="28"/>
  <c r="AE399" i="28"/>
  <c r="AE401" i="28"/>
  <c r="AE403" i="28"/>
  <c r="AE405" i="28"/>
  <c r="AE407" i="28"/>
  <c r="AE409" i="28"/>
  <c r="AE411" i="28"/>
  <c r="AE413" i="28"/>
  <c r="AE415" i="28"/>
  <c r="AE417" i="28"/>
  <c r="AE419" i="28"/>
  <c r="AE421" i="28"/>
  <c r="AE423" i="28"/>
  <c r="AE425" i="28"/>
  <c r="AE427" i="28"/>
  <c r="AE429" i="28"/>
  <c r="AE431" i="28"/>
  <c r="AE433" i="28"/>
  <c r="AE435" i="28"/>
  <c r="AE437" i="28"/>
  <c r="AE439" i="28"/>
  <c r="AE441" i="28"/>
  <c r="AE443" i="28"/>
  <c r="AE445" i="28"/>
  <c r="AE447" i="28"/>
  <c r="AE449" i="28"/>
  <c r="AE451" i="28"/>
  <c r="AE453" i="28"/>
  <c r="AE455" i="28"/>
  <c r="AE457" i="28"/>
  <c r="AE459" i="28"/>
  <c r="AE461" i="28"/>
  <c r="AE463" i="28"/>
  <c r="AE465" i="28"/>
  <c r="AE467" i="28"/>
  <c r="AE469" i="28"/>
  <c r="AE471" i="28"/>
  <c r="AE473" i="28"/>
  <c r="AE475" i="28"/>
  <c r="AE477" i="28"/>
  <c r="AE479" i="28"/>
  <c r="AE481" i="28"/>
  <c r="AE483" i="28"/>
  <c r="AE485" i="28"/>
  <c r="AE487" i="28"/>
  <c r="AE489" i="28"/>
  <c r="AE491" i="28"/>
  <c r="AE493" i="28"/>
  <c r="AE495" i="28"/>
  <c r="AE497" i="28"/>
  <c r="AE499" i="28"/>
  <c r="P17" i="22"/>
  <c r="R17" i="22"/>
  <c r="Q17" i="22"/>
  <c r="O18" i="22"/>
  <c r="AC21" i="17"/>
  <c r="AD21" i="17"/>
  <c r="AA21" i="17"/>
  <c r="AJ21" i="17"/>
  <c r="AG34" i="23"/>
  <c r="AI33" i="23"/>
  <c r="U21" i="17"/>
  <c r="Y21" i="17"/>
  <c r="Z21" i="17"/>
  <c r="S21" i="17"/>
  <c r="X20" i="17"/>
  <c r="V20" i="17"/>
  <c r="G26" i="5"/>
  <c r="N21" i="17"/>
  <c r="Q21" i="17"/>
  <c r="F22" i="18"/>
  <c r="A22" i="17" s="1"/>
  <c r="M22" i="17" s="1"/>
  <c r="AB22" i="17" s="1"/>
  <c r="F25" i="5"/>
  <c r="B25" i="5"/>
  <c r="C25" i="5"/>
  <c r="D25" i="5"/>
  <c r="E25" i="5"/>
  <c r="A25" i="5"/>
  <c r="F26" i="5"/>
  <c r="C26" i="5"/>
  <c r="E26" i="5"/>
  <c r="D26" i="5"/>
  <c r="A26" i="5"/>
  <c r="B26" i="5"/>
  <c r="J24" i="5"/>
  <c r="N24" i="5"/>
  <c r="R24" i="5"/>
  <c r="V24" i="5"/>
  <c r="Z24" i="5"/>
  <c r="AD24" i="5"/>
  <c r="AH24" i="5"/>
  <c r="AL24" i="5"/>
  <c r="AP24" i="5"/>
  <c r="AT24" i="5"/>
  <c r="AX24" i="5"/>
  <c r="BB24" i="5"/>
  <c r="BF24" i="5"/>
  <c r="BJ24" i="5"/>
  <c r="BN24" i="5"/>
  <c r="BR24" i="5"/>
  <c r="BV24" i="5"/>
  <c r="BZ24" i="5"/>
  <c r="CD24" i="5"/>
  <c r="K24" i="5"/>
  <c r="O24" i="5"/>
  <c r="S24" i="5"/>
  <c r="W24" i="5"/>
  <c r="AA24" i="5"/>
  <c r="AE24" i="5"/>
  <c r="AI24" i="5"/>
  <c r="AM24" i="5"/>
  <c r="AQ24" i="5"/>
  <c r="AU24" i="5"/>
  <c r="AY24" i="5"/>
  <c r="BC24" i="5"/>
  <c r="BG24" i="5"/>
  <c r="BK24" i="5"/>
  <c r="BO24" i="5"/>
  <c r="BS24" i="5"/>
  <c r="BW24" i="5"/>
  <c r="CA24" i="5"/>
  <c r="H24" i="5"/>
  <c r="P24" i="5"/>
  <c r="X24" i="5"/>
  <c r="AF24" i="5"/>
  <c r="AN24" i="5"/>
  <c r="AV24" i="5"/>
  <c r="BD24" i="5"/>
  <c r="BL24" i="5"/>
  <c r="BT24" i="5"/>
  <c r="CB24" i="5"/>
  <c r="M24" i="5"/>
  <c r="U24" i="5"/>
  <c r="AC24" i="5"/>
  <c r="AK24" i="5"/>
  <c r="AW24" i="5"/>
  <c r="BE24" i="5"/>
  <c r="BI24" i="5"/>
  <c r="BU24" i="5"/>
  <c r="BY24" i="5"/>
  <c r="L24" i="5"/>
  <c r="T24" i="5"/>
  <c r="AB24" i="5"/>
  <c r="AJ24" i="5"/>
  <c r="AR24" i="5"/>
  <c r="AZ24" i="5"/>
  <c r="BH24" i="5"/>
  <c r="BP24" i="5"/>
  <c r="BX24" i="5"/>
  <c r="I24" i="5"/>
  <c r="Q24" i="5"/>
  <c r="Y24" i="5"/>
  <c r="AG24" i="5"/>
  <c r="AO24" i="5"/>
  <c r="AS24" i="5"/>
  <c r="BA24" i="5"/>
  <c r="BM24" i="5"/>
  <c r="BQ24" i="5"/>
  <c r="CC24" i="5"/>
  <c r="AI22" i="17" l="1"/>
  <c r="AH22" i="17"/>
  <c r="W22" i="17"/>
  <c r="AG22" i="17"/>
  <c r="AF2" i="28"/>
  <c r="AF4" i="28"/>
  <c r="AF6" i="28"/>
  <c r="AF8" i="28"/>
  <c r="AF10" i="28"/>
  <c r="AF12" i="28"/>
  <c r="AF14" i="28"/>
  <c r="AF16" i="28"/>
  <c r="AF18" i="28"/>
  <c r="AF20" i="28"/>
  <c r="AF22" i="28"/>
  <c r="AF24" i="28"/>
  <c r="AF26" i="28"/>
  <c r="AF28" i="28"/>
  <c r="AF30" i="28"/>
  <c r="AF32" i="28"/>
  <c r="AF34" i="28"/>
  <c r="AF36" i="28"/>
  <c r="AF38" i="28"/>
  <c r="AF40" i="28"/>
  <c r="AF42" i="28"/>
  <c r="AF44" i="28"/>
  <c r="AF46" i="28"/>
  <c r="AF48" i="28"/>
  <c r="AF50" i="28"/>
  <c r="AF52" i="28"/>
  <c r="AF54" i="28"/>
  <c r="AF56" i="28"/>
  <c r="AF58" i="28"/>
  <c r="AF60" i="28"/>
  <c r="AF62" i="28"/>
  <c r="AF64" i="28"/>
  <c r="AF66" i="28"/>
  <c r="AF68" i="28"/>
  <c r="AF70" i="28"/>
  <c r="AF72" i="28"/>
  <c r="AF74" i="28"/>
  <c r="AF76" i="28"/>
  <c r="AF78" i="28"/>
  <c r="AF80" i="28"/>
  <c r="AF82" i="28"/>
  <c r="AF84" i="28"/>
  <c r="AF86" i="28"/>
  <c r="AF88" i="28"/>
  <c r="AF90" i="28"/>
  <c r="AF92" i="28"/>
  <c r="AF94" i="28"/>
  <c r="AF96" i="28"/>
  <c r="AF98" i="28"/>
  <c r="AF100" i="28"/>
  <c r="AF102" i="28"/>
  <c r="AF104" i="28"/>
  <c r="AF106" i="28"/>
  <c r="AF108" i="28"/>
  <c r="AF110" i="28"/>
  <c r="AF112" i="28"/>
  <c r="AF114" i="28"/>
  <c r="AF116" i="28"/>
  <c r="AF118" i="28"/>
  <c r="AF120" i="28"/>
  <c r="AF122" i="28"/>
  <c r="AF124" i="28"/>
  <c r="AF126" i="28"/>
  <c r="AF128" i="28"/>
  <c r="AF130" i="28"/>
  <c r="AF132" i="28"/>
  <c r="AF134" i="28"/>
  <c r="AF136" i="28"/>
  <c r="AF138" i="28"/>
  <c r="AF140" i="28"/>
  <c r="AF142" i="28"/>
  <c r="AF144" i="28"/>
  <c r="AF146" i="28"/>
  <c r="AF148" i="28"/>
  <c r="AF150" i="28"/>
  <c r="AF152" i="28"/>
  <c r="AF154" i="28"/>
  <c r="AF156" i="28"/>
  <c r="AF158" i="28"/>
  <c r="AF160" i="28"/>
  <c r="AF162" i="28"/>
  <c r="AF164" i="28"/>
  <c r="AF166" i="28"/>
  <c r="AF168" i="28"/>
  <c r="AF170" i="28"/>
  <c r="AF172" i="28"/>
  <c r="AF174" i="28"/>
  <c r="AF176" i="28"/>
  <c r="AF178" i="28"/>
  <c r="AF180" i="28"/>
  <c r="AF182" i="28"/>
  <c r="AF184" i="28"/>
  <c r="AF186" i="28"/>
  <c r="AF188" i="28"/>
  <c r="AF190" i="28"/>
  <c r="AF192" i="28"/>
  <c r="AF194" i="28"/>
  <c r="AF196" i="28"/>
  <c r="AF198" i="28"/>
  <c r="AF200" i="28"/>
  <c r="AF202" i="28"/>
  <c r="AF204" i="28"/>
  <c r="AF206" i="28"/>
  <c r="AF208" i="28"/>
  <c r="AF210" i="28"/>
  <c r="AF212" i="28"/>
  <c r="AF214" i="28"/>
  <c r="AF216" i="28"/>
  <c r="AF218" i="28"/>
  <c r="AF220" i="28"/>
  <c r="AF222" i="28"/>
  <c r="AF224" i="28"/>
  <c r="AF226" i="28"/>
  <c r="AF228" i="28"/>
  <c r="AF230" i="28"/>
  <c r="AF232" i="28"/>
  <c r="AF234" i="28"/>
  <c r="AF236" i="28"/>
  <c r="AF238" i="28"/>
  <c r="AF240" i="28"/>
  <c r="AF242" i="28"/>
  <c r="AF244" i="28"/>
  <c r="AF246" i="28"/>
  <c r="AF248" i="28"/>
  <c r="AF250" i="28"/>
  <c r="AF252" i="28"/>
  <c r="AF254" i="28"/>
  <c r="AF256" i="28"/>
  <c r="AF258" i="28"/>
  <c r="AF260" i="28"/>
  <c r="AF262" i="28"/>
  <c r="AF264" i="28"/>
  <c r="AF266" i="28"/>
  <c r="AF268" i="28"/>
  <c r="AF270" i="28"/>
  <c r="AF272" i="28"/>
  <c r="AF274" i="28"/>
  <c r="AF276" i="28"/>
  <c r="AF278" i="28"/>
  <c r="AF280" i="28"/>
  <c r="AF282" i="28"/>
  <c r="AF284" i="28"/>
  <c r="AF286" i="28"/>
  <c r="AF288" i="28"/>
  <c r="AF290" i="28"/>
  <c r="AF292" i="28"/>
  <c r="AF294" i="28"/>
  <c r="AF296" i="28"/>
  <c r="AF298" i="28"/>
  <c r="AF301" i="28"/>
  <c r="AF303" i="28"/>
  <c r="AF305" i="28"/>
  <c r="AF307" i="28"/>
  <c r="AF309" i="28"/>
  <c r="AF311" i="28"/>
  <c r="AF313" i="28"/>
  <c r="AF315" i="28"/>
  <c r="AF317" i="28"/>
  <c r="AF319" i="28"/>
  <c r="AF321" i="28"/>
  <c r="AF323" i="28"/>
  <c r="AF325" i="28"/>
  <c r="AF327" i="28"/>
  <c r="AF329" i="28"/>
  <c r="AF331" i="28"/>
  <c r="AF333" i="28"/>
  <c r="AF335" i="28"/>
  <c r="AF337" i="28"/>
  <c r="AF339" i="28"/>
  <c r="AF341" i="28"/>
  <c r="AF343" i="28"/>
  <c r="AF345" i="28"/>
  <c r="AF347" i="28"/>
  <c r="AF349" i="28"/>
  <c r="AF351" i="28"/>
  <c r="AF353" i="28"/>
  <c r="AF355" i="28"/>
  <c r="AF357" i="28"/>
  <c r="AF359" i="28"/>
  <c r="AF361" i="28"/>
  <c r="AF363" i="28"/>
  <c r="AF365" i="28"/>
  <c r="AF367" i="28"/>
  <c r="AF369" i="28"/>
  <c r="AF371" i="28"/>
  <c r="AF373" i="28"/>
  <c r="AF375" i="28"/>
  <c r="AF377" i="28"/>
  <c r="AF379" i="28"/>
  <c r="AF381" i="28"/>
  <c r="AF383" i="28"/>
  <c r="AF385" i="28"/>
  <c r="AF387" i="28"/>
  <c r="AF389" i="28"/>
  <c r="AF391" i="28"/>
  <c r="AF393" i="28"/>
  <c r="AF395" i="28"/>
  <c r="AF397" i="28"/>
  <c r="AF399" i="28"/>
  <c r="AF401" i="28"/>
  <c r="AF403" i="28"/>
  <c r="AF405" i="28"/>
  <c r="AF407" i="28"/>
  <c r="AF409" i="28"/>
  <c r="AF411" i="28"/>
  <c r="AF300" i="28"/>
  <c r="AF414" i="28"/>
  <c r="AF416" i="28"/>
  <c r="AF418" i="28"/>
  <c r="AF420" i="28"/>
  <c r="AF422" i="28"/>
  <c r="AF424" i="28"/>
  <c r="AF426" i="28"/>
  <c r="AF428" i="28"/>
  <c r="AF430" i="28"/>
  <c r="AF432" i="28"/>
  <c r="AF434" i="28"/>
  <c r="AF436" i="28"/>
  <c r="AF438" i="28"/>
  <c r="AF440" i="28"/>
  <c r="AF442" i="28"/>
  <c r="AF444" i="28"/>
  <c r="AF446" i="28"/>
  <c r="AF448" i="28"/>
  <c r="AF450" i="28"/>
  <c r="AF452" i="28"/>
  <c r="AF454" i="28"/>
  <c r="AF456" i="28"/>
  <c r="AF458" i="28"/>
  <c r="AF460" i="28"/>
  <c r="AF462" i="28"/>
  <c r="AF464" i="28"/>
  <c r="AF466" i="28"/>
  <c r="AF468" i="28"/>
  <c r="AF470" i="28"/>
  <c r="AF472" i="28"/>
  <c r="AF474" i="28"/>
  <c r="AF476" i="28"/>
  <c r="AF478" i="28"/>
  <c r="AF480" i="28"/>
  <c r="AF482" i="28"/>
  <c r="AF484" i="28"/>
  <c r="AF486" i="28"/>
  <c r="AF488" i="28"/>
  <c r="AF490" i="28"/>
  <c r="AF492" i="28"/>
  <c r="AF494" i="28"/>
  <c r="AF496" i="28"/>
  <c r="AF498" i="28"/>
  <c r="AF500" i="28"/>
  <c r="AG1" i="28"/>
  <c r="AF3" i="28"/>
  <c r="AF5" i="28"/>
  <c r="AF7" i="28"/>
  <c r="AF9" i="28"/>
  <c r="AF11" i="28"/>
  <c r="AF13" i="28"/>
  <c r="AF15" i="28"/>
  <c r="AF17" i="28"/>
  <c r="AF19" i="28"/>
  <c r="AF21" i="28"/>
  <c r="AF23" i="28"/>
  <c r="AF25" i="28"/>
  <c r="AF27" i="28"/>
  <c r="AF29" i="28"/>
  <c r="AF31" i="28"/>
  <c r="AF33" i="28"/>
  <c r="AF35" i="28"/>
  <c r="AF37" i="28"/>
  <c r="AF39" i="28"/>
  <c r="AF41" i="28"/>
  <c r="AF43" i="28"/>
  <c r="AF45" i="28"/>
  <c r="AF47" i="28"/>
  <c r="AF49" i="28"/>
  <c r="AF51" i="28"/>
  <c r="AF53" i="28"/>
  <c r="AF55" i="28"/>
  <c r="AF57" i="28"/>
  <c r="AF59" i="28"/>
  <c r="AF61" i="28"/>
  <c r="AF63" i="28"/>
  <c r="AF65" i="28"/>
  <c r="AF67" i="28"/>
  <c r="AF69" i="28"/>
  <c r="AF71" i="28"/>
  <c r="AF73" i="28"/>
  <c r="AF75" i="28"/>
  <c r="AF77" i="28"/>
  <c r="AF79" i="28"/>
  <c r="AF81" i="28"/>
  <c r="AF83" i="28"/>
  <c r="AF85" i="28"/>
  <c r="AF87" i="28"/>
  <c r="AF89" i="28"/>
  <c r="AF91" i="28"/>
  <c r="AF93" i="28"/>
  <c r="AF95" i="28"/>
  <c r="AF97" i="28"/>
  <c r="AF99" i="28"/>
  <c r="AF101" i="28"/>
  <c r="AF103" i="28"/>
  <c r="AF105" i="28"/>
  <c r="AF107" i="28"/>
  <c r="AF109" i="28"/>
  <c r="AF111" i="28"/>
  <c r="AF113" i="28"/>
  <c r="AF115" i="28"/>
  <c r="AF117" i="28"/>
  <c r="AF119" i="28"/>
  <c r="AF121" i="28"/>
  <c r="AF123" i="28"/>
  <c r="AF125" i="28"/>
  <c r="AF127" i="28"/>
  <c r="AF129" i="28"/>
  <c r="AF131" i="28"/>
  <c r="AF133" i="28"/>
  <c r="AF135" i="28"/>
  <c r="AF137" i="28"/>
  <c r="AF139" i="28"/>
  <c r="AF141" i="28"/>
  <c r="AF143" i="28"/>
  <c r="AF145" i="28"/>
  <c r="AF147" i="28"/>
  <c r="AF149" i="28"/>
  <c r="AF151" i="28"/>
  <c r="AF153" i="28"/>
  <c r="AF155" i="28"/>
  <c r="AF157" i="28"/>
  <c r="AF159" i="28"/>
  <c r="AF161" i="28"/>
  <c r="AF163" i="28"/>
  <c r="AF165" i="28"/>
  <c r="AF167" i="28"/>
  <c r="AF169" i="28"/>
  <c r="AF171" i="28"/>
  <c r="AF173" i="28"/>
  <c r="AF175" i="28"/>
  <c r="AF177" i="28"/>
  <c r="AF179" i="28"/>
  <c r="AF181" i="28"/>
  <c r="AF183" i="28"/>
  <c r="AF185" i="28"/>
  <c r="AF187" i="28"/>
  <c r="AF189" i="28"/>
  <c r="AF191" i="28"/>
  <c r="AF193" i="28"/>
  <c r="AF195" i="28"/>
  <c r="AF197" i="28"/>
  <c r="AF199" i="28"/>
  <c r="AF201" i="28"/>
  <c r="AF203" i="28"/>
  <c r="AF205" i="28"/>
  <c r="AF207" i="28"/>
  <c r="AF209" i="28"/>
  <c r="AF211" i="28"/>
  <c r="AF213" i="28"/>
  <c r="AF215" i="28"/>
  <c r="AF217" i="28"/>
  <c r="AF219" i="28"/>
  <c r="AF221" i="28"/>
  <c r="AF223" i="28"/>
  <c r="AF225" i="28"/>
  <c r="AF227" i="28"/>
  <c r="AF229" i="28"/>
  <c r="AF231" i="28"/>
  <c r="AF233" i="28"/>
  <c r="AF235" i="28"/>
  <c r="AF237" i="28"/>
  <c r="AF239" i="28"/>
  <c r="AF241" i="28"/>
  <c r="AF243" i="28"/>
  <c r="AF245" i="28"/>
  <c r="AF247" i="28"/>
  <c r="AF249" i="28"/>
  <c r="AF251" i="28"/>
  <c r="AF253" i="28"/>
  <c r="AF255" i="28"/>
  <c r="AF257" i="28"/>
  <c r="AF259" i="28"/>
  <c r="AF261" i="28"/>
  <c r="AF263" i="28"/>
  <c r="AF265" i="28"/>
  <c r="AF267" i="28"/>
  <c r="AF269" i="28"/>
  <c r="AF271" i="28"/>
  <c r="AF273" i="28"/>
  <c r="AF275" i="28"/>
  <c r="AF277" i="28"/>
  <c r="AF279" i="28"/>
  <c r="AF281" i="28"/>
  <c r="AF283" i="28"/>
  <c r="AF285" i="28"/>
  <c r="AF287" i="28"/>
  <c r="AF289" i="28"/>
  <c r="AF291" i="28"/>
  <c r="AF293" i="28"/>
  <c r="AF295" i="28"/>
  <c r="AF297" i="28"/>
  <c r="AF299" i="28"/>
  <c r="AF302" i="28"/>
  <c r="AF304" i="28"/>
  <c r="AF306" i="28"/>
  <c r="AF308" i="28"/>
  <c r="AF310" i="28"/>
  <c r="AF312" i="28"/>
  <c r="AF314" i="28"/>
  <c r="AF316" i="28"/>
  <c r="AF318" i="28"/>
  <c r="AF320" i="28"/>
  <c r="AF322" i="28"/>
  <c r="AF324" i="28"/>
  <c r="AF326" i="28"/>
  <c r="AF328" i="28"/>
  <c r="AF330" i="28"/>
  <c r="AF332" i="28"/>
  <c r="AF334" i="28"/>
  <c r="AF336" i="28"/>
  <c r="AF338" i="28"/>
  <c r="AF340" i="28"/>
  <c r="AF342" i="28"/>
  <c r="AF344" i="28"/>
  <c r="AF346" i="28"/>
  <c r="AF348" i="28"/>
  <c r="AF350" i="28"/>
  <c r="AF352" i="28"/>
  <c r="AF354" i="28"/>
  <c r="AF356" i="28"/>
  <c r="AF358" i="28"/>
  <c r="AF360" i="28"/>
  <c r="AF362" i="28"/>
  <c r="AF364" i="28"/>
  <c r="AF366" i="28"/>
  <c r="AF368" i="28"/>
  <c r="AF370" i="28"/>
  <c r="AF372" i="28"/>
  <c r="AF374" i="28"/>
  <c r="AF376" i="28"/>
  <c r="AF378" i="28"/>
  <c r="AF380" i="28"/>
  <c r="AF382" i="28"/>
  <c r="AF384" i="28"/>
  <c r="AF386" i="28"/>
  <c r="AF388" i="28"/>
  <c r="AF390" i="28"/>
  <c r="AF392" i="28"/>
  <c r="AF394" i="28"/>
  <c r="AF396" i="28"/>
  <c r="AF398" i="28"/>
  <c r="AF400" i="28"/>
  <c r="AF402" i="28"/>
  <c r="AF404" i="28"/>
  <c r="AF406" i="28"/>
  <c r="AF408" i="28"/>
  <c r="AF410" i="28"/>
  <c r="AF412" i="28"/>
  <c r="AF413" i="28"/>
  <c r="AF415" i="28"/>
  <c r="AF417" i="28"/>
  <c r="AF419" i="28"/>
  <c r="AF421" i="28"/>
  <c r="AF423" i="28"/>
  <c r="AF425" i="28"/>
  <c r="AF427" i="28"/>
  <c r="AF429" i="28"/>
  <c r="AF431" i="28"/>
  <c r="AF433" i="28"/>
  <c r="AF435" i="28"/>
  <c r="AF437" i="28"/>
  <c r="AF439" i="28"/>
  <c r="AF441" i="28"/>
  <c r="AF443" i="28"/>
  <c r="AF445" i="28"/>
  <c r="AF447" i="28"/>
  <c r="AF449" i="28"/>
  <c r="AF451" i="28"/>
  <c r="AF453" i="28"/>
  <c r="AF455" i="28"/>
  <c r="AF457" i="28"/>
  <c r="AF459" i="28"/>
  <c r="AF461" i="28"/>
  <c r="AF463" i="28"/>
  <c r="AF465" i="28"/>
  <c r="AF467" i="28"/>
  <c r="AF469" i="28"/>
  <c r="AF471" i="28"/>
  <c r="AF473" i="28"/>
  <c r="AF475" i="28"/>
  <c r="AF477" i="28"/>
  <c r="AF479" i="28"/>
  <c r="AF481" i="28"/>
  <c r="AF483" i="28"/>
  <c r="AF485" i="28"/>
  <c r="AF487" i="28"/>
  <c r="AF489" i="28"/>
  <c r="AF491" i="28"/>
  <c r="AF493" i="28"/>
  <c r="AF495" i="28"/>
  <c r="AF497" i="28"/>
  <c r="AF499" i="28"/>
  <c r="Q18" i="22"/>
  <c r="P18" i="22"/>
  <c r="R18" i="22"/>
  <c r="O19" i="22"/>
  <c r="AC22" i="17"/>
  <c r="AD22" i="17"/>
  <c r="AA22" i="17"/>
  <c r="AJ22" i="17"/>
  <c r="AG35" i="23"/>
  <c r="AI35" i="23" s="1"/>
  <c r="AI34" i="23"/>
  <c r="U22" i="17"/>
  <c r="Y22" i="17"/>
  <c r="Z22" i="17"/>
  <c r="S22" i="17"/>
  <c r="X21" i="17"/>
  <c r="V21" i="17"/>
  <c r="G27" i="5"/>
  <c r="Q22" i="17"/>
  <c r="N22" i="17"/>
  <c r="F23" i="18"/>
  <c r="A23" i="17" s="1"/>
  <c r="M23" i="17" s="1"/>
  <c r="AB23" i="17" s="1"/>
  <c r="I25" i="5"/>
  <c r="M25" i="5"/>
  <c r="Q25" i="5"/>
  <c r="U25" i="5"/>
  <c r="Y25" i="5"/>
  <c r="AC25" i="5"/>
  <c r="AG25" i="5"/>
  <c r="AK25" i="5"/>
  <c r="AO25" i="5"/>
  <c r="AS25" i="5"/>
  <c r="AW25" i="5"/>
  <c r="BA25" i="5"/>
  <c r="BE25" i="5"/>
  <c r="BI25" i="5"/>
  <c r="BM25" i="5"/>
  <c r="BQ25" i="5"/>
  <c r="BU25" i="5"/>
  <c r="BY25" i="5"/>
  <c r="CC25" i="5"/>
  <c r="J25" i="5"/>
  <c r="N25" i="5"/>
  <c r="R25" i="5"/>
  <c r="V25" i="5"/>
  <c r="Z25" i="5"/>
  <c r="AD25" i="5"/>
  <c r="AH25" i="5"/>
  <c r="AL25" i="5"/>
  <c r="AP25" i="5"/>
  <c r="AT25" i="5"/>
  <c r="AX25" i="5"/>
  <c r="O25" i="5"/>
  <c r="W25" i="5"/>
  <c r="AE25" i="5"/>
  <c r="AM25" i="5"/>
  <c r="AU25" i="5"/>
  <c r="BC25" i="5"/>
  <c r="BK25" i="5"/>
  <c r="BS25" i="5"/>
  <c r="CA25" i="5"/>
  <c r="L25" i="5"/>
  <c r="T25" i="5"/>
  <c r="AB25" i="5"/>
  <c r="AJ25" i="5"/>
  <c r="AR25" i="5"/>
  <c r="AZ25" i="5"/>
  <c r="BD25" i="5"/>
  <c r="BH25" i="5"/>
  <c r="BL25" i="5"/>
  <c r="BP25" i="5"/>
  <c r="BT25" i="5"/>
  <c r="BX25" i="5"/>
  <c r="CB25" i="5"/>
  <c r="K25" i="5"/>
  <c r="S25" i="5"/>
  <c r="AA25" i="5"/>
  <c r="AI25" i="5"/>
  <c r="AQ25" i="5"/>
  <c r="AY25" i="5"/>
  <c r="BG25" i="5"/>
  <c r="BO25" i="5"/>
  <c r="BW25" i="5"/>
  <c r="H25" i="5"/>
  <c r="P25" i="5"/>
  <c r="X25" i="5"/>
  <c r="AF25" i="5"/>
  <c r="AN25" i="5"/>
  <c r="AV25" i="5"/>
  <c r="BB25" i="5"/>
  <c r="BF25" i="5"/>
  <c r="BJ25" i="5"/>
  <c r="BN25" i="5"/>
  <c r="BR25" i="5"/>
  <c r="BV25" i="5"/>
  <c r="BZ25" i="5"/>
  <c r="CD25" i="5"/>
  <c r="H26" i="5"/>
  <c r="L26" i="5"/>
  <c r="P26" i="5"/>
  <c r="T26" i="5"/>
  <c r="X26" i="5"/>
  <c r="AB26" i="5"/>
  <c r="AF26" i="5"/>
  <c r="AJ26" i="5"/>
  <c r="AN26" i="5"/>
  <c r="AR26" i="5"/>
  <c r="AV26" i="5"/>
  <c r="AZ26" i="5"/>
  <c r="BD26" i="5"/>
  <c r="BH26" i="5"/>
  <c r="BL26" i="5"/>
  <c r="BP26" i="5"/>
  <c r="BT26" i="5"/>
  <c r="BX26" i="5"/>
  <c r="CB26" i="5"/>
  <c r="I26" i="5"/>
  <c r="N26" i="5"/>
  <c r="V26" i="5"/>
  <c r="AD26" i="5"/>
  <c r="AL26" i="5"/>
  <c r="AT26" i="5"/>
  <c r="BB26" i="5"/>
  <c r="BJ26" i="5"/>
  <c r="BR26" i="5"/>
  <c r="BZ26" i="5"/>
  <c r="K26" i="5"/>
  <c r="O26" i="5"/>
  <c r="S26" i="5"/>
  <c r="W26" i="5"/>
  <c r="AA26" i="5"/>
  <c r="AE26" i="5"/>
  <c r="AI26" i="5"/>
  <c r="AM26" i="5"/>
  <c r="AQ26" i="5"/>
  <c r="AU26" i="5"/>
  <c r="AY26" i="5"/>
  <c r="BC26" i="5"/>
  <c r="BG26" i="5"/>
  <c r="BK26" i="5"/>
  <c r="BO26" i="5"/>
  <c r="BS26" i="5"/>
  <c r="BW26" i="5"/>
  <c r="CA26" i="5"/>
  <c r="J26" i="5"/>
  <c r="R26" i="5"/>
  <c r="Z26" i="5"/>
  <c r="AH26" i="5"/>
  <c r="AP26" i="5"/>
  <c r="AX26" i="5"/>
  <c r="BF26" i="5"/>
  <c r="BN26" i="5"/>
  <c r="BV26" i="5"/>
  <c r="CD26" i="5"/>
  <c r="M26" i="5"/>
  <c r="Q26" i="5"/>
  <c r="U26" i="5"/>
  <c r="Y26" i="5"/>
  <c r="AC26" i="5"/>
  <c r="AG26" i="5"/>
  <c r="AK26" i="5"/>
  <c r="AO26" i="5"/>
  <c r="AS26" i="5"/>
  <c r="AW26" i="5"/>
  <c r="BA26" i="5"/>
  <c r="BE26" i="5"/>
  <c r="BI26" i="5"/>
  <c r="BM26" i="5"/>
  <c r="BQ26" i="5"/>
  <c r="BU26" i="5"/>
  <c r="BY26" i="5"/>
  <c r="CC26" i="5"/>
  <c r="AI23" i="17" l="1"/>
  <c r="AH23" i="17"/>
  <c r="W23" i="17"/>
  <c r="AG23" i="17"/>
  <c r="AG3" i="28"/>
  <c r="AH1" i="28"/>
  <c r="AG6" i="28"/>
  <c r="AG8" i="28"/>
  <c r="AG10" i="28"/>
  <c r="AG12" i="28"/>
  <c r="AG14" i="28"/>
  <c r="AG16" i="28"/>
  <c r="AG18" i="28"/>
  <c r="AG20" i="28"/>
  <c r="AG22" i="28"/>
  <c r="AG24" i="28"/>
  <c r="AG26" i="28"/>
  <c r="AG28" i="28"/>
  <c r="AG30" i="28"/>
  <c r="AG32" i="28"/>
  <c r="AG34" i="28"/>
  <c r="AG36" i="28"/>
  <c r="AG38" i="28"/>
  <c r="AG40" i="28"/>
  <c r="AG42" i="28"/>
  <c r="AG44" i="28"/>
  <c r="AG46" i="28"/>
  <c r="AG48" i="28"/>
  <c r="AG50" i="28"/>
  <c r="AG52" i="28"/>
  <c r="AG54" i="28"/>
  <c r="AG56" i="28"/>
  <c r="AG58" i="28"/>
  <c r="AG60" i="28"/>
  <c r="AG62" i="28"/>
  <c r="AG64" i="28"/>
  <c r="AG66" i="28"/>
  <c r="AG68" i="28"/>
  <c r="AG70" i="28"/>
  <c r="AG72" i="28"/>
  <c r="AG74" i="28"/>
  <c r="AG76" i="28"/>
  <c r="AG78" i="28"/>
  <c r="AG80" i="28"/>
  <c r="AG82" i="28"/>
  <c r="AG84" i="28"/>
  <c r="AG86" i="28"/>
  <c r="AG88" i="28"/>
  <c r="AG90" i="28"/>
  <c r="AG92" i="28"/>
  <c r="AG94" i="28"/>
  <c r="AG96" i="28"/>
  <c r="AG98" i="28"/>
  <c r="AG100" i="28"/>
  <c r="AG102" i="28"/>
  <c r="AG104" i="28"/>
  <c r="AG106" i="28"/>
  <c r="AG108" i="28"/>
  <c r="AG110" i="28"/>
  <c r="AG112" i="28"/>
  <c r="AG114" i="28"/>
  <c r="AG116" i="28"/>
  <c r="AG118" i="28"/>
  <c r="AG120" i="28"/>
  <c r="AG122" i="28"/>
  <c r="AG124" i="28"/>
  <c r="AG126" i="28"/>
  <c r="AG128" i="28"/>
  <c r="AG130" i="28"/>
  <c r="AG132" i="28"/>
  <c r="AG134" i="28"/>
  <c r="AG136" i="28"/>
  <c r="AG138" i="28"/>
  <c r="AG140" i="28"/>
  <c r="AG142" i="28"/>
  <c r="AG144" i="28"/>
  <c r="AG146" i="28"/>
  <c r="AG148" i="28"/>
  <c r="AG150" i="28"/>
  <c r="AG152" i="28"/>
  <c r="AG154" i="28"/>
  <c r="AG156" i="28"/>
  <c r="AG158" i="28"/>
  <c r="AG160" i="28"/>
  <c r="AG162" i="28"/>
  <c r="AG164" i="28"/>
  <c r="AG166" i="28"/>
  <c r="AG168" i="28"/>
  <c r="AG170" i="28"/>
  <c r="AG172" i="28"/>
  <c r="AG174" i="28"/>
  <c r="AG176" i="28"/>
  <c r="AG178" i="28"/>
  <c r="AG180" i="28"/>
  <c r="AG182" i="28"/>
  <c r="AG184" i="28"/>
  <c r="AG186" i="28"/>
  <c r="AG188" i="28"/>
  <c r="AG190" i="28"/>
  <c r="AG192" i="28"/>
  <c r="AG194" i="28"/>
  <c r="AG196" i="28"/>
  <c r="AG198" i="28"/>
  <c r="AG200" i="28"/>
  <c r="AG202" i="28"/>
  <c r="AG204" i="28"/>
  <c r="AG206" i="28"/>
  <c r="AG208" i="28"/>
  <c r="AG210" i="28"/>
  <c r="AG212" i="28"/>
  <c r="AG214" i="28"/>
  <c r="AG216" i="28"/>
  <c r="AG218" i="28"/>
  <c r="AG220" i="28"/>
  <c r="AG222" i="28"/>
  <c r="AG224" i="28"/>
  <c r="AG226" i="28"/>
  <c r="AG228" i="28"/>
  <c r="AG230" i="28"/>
  <c r="AG232" i="28"/>
  <c r="AG234" i="28"/>
  <c r="AG236" i="28"/>
  <c r="AG238" i="28"/>
  <c r="AG240" i="28"/>
  <c r="AG242" i="28"/>
  <c r="AG244" i="28"/>
  <c r="AG246" i="28"/>
  <c r="AG248" i="28"/>
  <c r="AG250" i="28"/>
  <c r="AG252" i="28"/>
  <c r="AG254" i="28"/>
  <c r="AG256" i="28"/>
  <c r="AG258" i="28"/>
  <c r="AG260" i="28"/>
  <c r="AG262" i="28"/>
  <c r="AG264" i="28"/>
  <c r="AG266" i="28"/>
  <c r="AG268" i="28"/>
  <c r="AG270" i="28"/>
  <c r="AG272" i="28"/>
  <c r="AG274" i="28"/>
  <c r="AG276" i="28"/>
  <c r="AG278" i="28"/>
  <c r="AG280" i="28"/>
  <c r="AG282" i="28"/>
  <c r="AG284" i="28"/>
  <c r="AG286" i="28"/>
  <c r="AG288" i="28"/>
  <c r="AG290" i="28"/>
  <c r="AG292" i="28"/>
  <c r="AG294" i="28"/>
  <c r="AG296" i="28"/>
  <c r="AG298" i="28"/>
  <c r="AG300" i="28"/>
  <c r="AG302" i="28"/>
  <c r="AG304" i="28"/>
  <c r="AG306" i="28"/>
  <c r="AG308" i="28"/>
  <c r="AG310" i="28"/>
  <c r="AG312" i="28"/>
  <c r="AG314" i="28"/>
  <c r="AG316" i="28"/>
  <c r="AG318" i="28"/>
  <c r="AG320" i="28"/>
  <c r="AG322" i="28"/>
  <c r="AG324" i="28"/>
  <c r="AG326" i="28"/>
  <c r="AG328" i="28"/>
  <c r="AG330" i="28"/>
  <c r="AG332" i="28"/>
  <c r="AG334" i="28"/>
  <c r="AG336" i="28"/>
  <c r="AG338" i="28"/>
  <c r="AG340" i="28"/>
  <c r="AG342" i="28"/>
  <c r="AG344" i="28"/>
  <c r="AG346" i="28"/>
  <c r="AG348" i="28"/>
  <c r="AG350" i="28"/>
  <c r="AG352" i="28"/>
  <c r="AG354" i="28"/>
  <c r="AG356" i="28"/>
  <c r="AG358" i="28"/>
  <c r="AG360" i="28"/>
  <c r="AG362" i="28"/>
  <c r="AG364" i="28"/>
  <c r="AG366" i="28"/>
  <c r="AG368" i="28"/>
  <c r="AG370" i="28"/>
  <c r="AG372" i="28"/>
  <c r="AG374" i="28"/>
  <c r="AG376" i="28"/>
  <c r="AG378" i="28"/>
  <c r="AG380" i="28"/>
  <c r="AG382" i="28"/>
  <c r="AG384" i="28"/>
  <c r="AG386" i="28"/>
  <c r="AG388" i="28"/>
  <c r="AG390" i="28"/>
  <c r="AG392" i="28"/>
  <c r="AG394" i="28"/>
  <c r="AG396" i="28"/>
  <c r="AG398" i="28"/>
  <c r="AG400" i="28"/>
  <c r="AG402" i="28"/>
  <c r="AG404" i="28"/>
  <c r="AG406" i="28"/>
  <c r="AG408" i="28"/>
  <c r="AG410" i="28"/>
  <c r="AG412" i="28"/>
  <c r="AG414" i="28"/>
  <c r="AG416" i="28"/>
  <c r="AG418" i="28"/>
  <c r="AG420" i="28"/>
  <c r="AG422" i="28"/>
  <c r="AG424" i="28"/>
  <c r="AG426" i="28"/>
  <c r="AG428" i="28"/>
  <c r="AG430" i="28"/>
  <c r="AG432" i="28"/>
  <c r="AG434" i="28"/>
  <c r="AG436" i="28"/>
  <c r="AG438" i="28"/>
  <c r="AG440" i="28"/>
  <c r="AG442" i="28"/>
  <c r="AG444" i="28"/>
  <c r="AG446" i="28"/>
  <c r="AG448" i="28"/>
  <c r="AG450" i="28"/>
  <c r="AG452" i="28"/>
  <c r="AG454" i="28"/>
  <c r="AG456" i="28"/>
  <c r="AG458" i="28"/>
  <c r="AG460" i="28"/>
  <c r="AG462" i="28"/>
  <c r="AG464" i="28"/>
  <c r="AG466" i="28"/>
  <c r="AG468" i="28"/>
  <c r="AG470" i="28"/>
  <c r="AG472" i="28"/>
  <c r="AG474" i="28"/>
  <c r="AG476" i="28"/>
  <c r="AG478" i="28"/>
  <c r="AG480" i="28"/>
  <c r="AG482" i="28"/>
  <c r="AG484" i="28"/>
  <c r="AG486" i="28"/>
  <c r="AG488" i="28"/>
  <c r="AG490" i="28"/>
  <c r="AG492" i="28"/>
  <c r="AG494" i="28"/>
  <c r="AG496" i="28"/>
  <c r="AG498" i="28"/>
  <c r="AG500" i="28"/>
  <c r="AG2" i="28"/>
  <c r="AG4" i="28"/>
  <c r="AG5" i="28"/>
  <c r="AG7" i="28"/>
  <c r="AG9" i="28"/>
  <c r="AG11" i="28"/>
  <c r="AG13" i="28"/>
  <c r="AG15" i="28"/>
  <c r="AG17" i="28"/>
  <c r="AG19" i="28"/>
  <c r="AG21" i="28"/>
  <c r="AG23" i="28"/>
  <c r="AG25" i="28"/>
  <c r="AG27" i="28"/>
  <c r="AG29" i="28"/>
  <c r="AG31" i="28"/>
  <c r="AG33" i="28"/>
  <c r="AG35" i="28"/>
  <c r="AG37" i="28"/>
  <c r="AG39" i="28"/>
  <c r="AG41" i="28"/>
  <c r="AG43" i="28"/>
  <c r="AG45" i="28"/>
  <c r="AG47" i="28"/>
  <c r="AG49" i="28"/>
  <c r="AG51" i="28"/>
  <c r="AG53" i="28"/>
  <c r="AG55" i="28"/>
  <c r="AG57" i="28"/>
  <c r="AG59" i="28"/>
  <c r="AG61" i="28"/>
  <c r="AG63" i="28"/>
  <c r="AG65" i="28"/>
  <c r="AG67" i="28"/>
  <c r="AG69" i="28"/>
  <c r="AG71" i="28"/>
  <c r="AG73" i="28"/>
  <c r="AG75" i="28"/>
  <c r="AG77" i="28"/>
  <c r="AG79" i="28"/>
  <c r="AG81" i="28"/>
  <c r="AG83" i="28"/>
  <c r="AG85" i="28"/>
  <c r="AG87" i="28"/>
  <c r="AG89" i="28"/>
  <c r="AG91" i="28"/>
  <c r="AG93" i="28"/>
  <c r="AG95" i="28"/>
  <c r="AG97" i="28"/>
  <c r="AG99" i="28"/>
  <c r="AG101" i="28"/>
  <c r="AG103" i="28"/>
  <c r="AG105" i="28"/>
  <c r="AG107" i="28"/>
  <c r="AG109" i="28"/>
  <c r="AG111" i="28"/>
  <c r="AG113" i="28"/>
  <c r="AG115" i="28"/>
  <c r="AG117" i="28"/>
  <c r="AG119" i="28"/>
  <c r="AG121" i="28"/>
  <c r="AG123" i="28"/>
  <c r="AG125" i="28"/>
  <c r="AG127" i="28"/>
  <c r="AG129" i="28"/>
  <c r="AG131" i="28"/>
  <c r="AG133" i="28"/>
  <c r="AG135" i="28"/>
  <c r="AG137" i="28"/>
  <c r="AG139" i="28"/>
  <c r="AG141" i="28"/>
  <c r="AG143" i="28"/>
  <c r="AG145" i="28"/>
  <c r="AG147" i="28"/>
  <c r="AG149" i="28"/>
  <c r="AG151" i="28"/>
  <c r="AG153" i="28"/>
  <c r="AG155" i="28"/>
  <c r="AG157" i="28"/>
  <c r="AG159" i="28"/>
  <c r="AG161" i="28"/>
  <c r="AG163" i="28"/>
  <c r="AG165" i="28"/>
  <c r="AG167" i="28"/>
  <c r="AG169" i="28"/>
  <c r="AG171" i="28"/>
  <c r="AG173" i="28"/>
  <c r="AG175" i="28"/>
  <c r="AG177" i="28"/>
  <c r="AG179" i="28"/>
  <c r="AG181" i="28"/>
  <c r="AG183" i="28"/>
  <c r="AG185" i="28"/>
  <c r="AG187" i="28"/>
  <c r="AG189" i="28"/>
  <c r="AG191" i="28"/>
  <c r="AG193" i="28"/>
  <c r="AG195" i="28"/>
  <c r="AG197" i="28"/>
  <c r="AG199" i="28"/>
  <c r="AG201" i="28"/>
  <c r="AG203" i="28"/>
  <c r="AG205" i="28"/>
  <c r="AG207" i="28"/>
  <c r="AG209" i="28"/>
  <c r="AG211" i="28"/>
  <c r="AG213" i="28"/>
  <c r="AG215" i="28"/>
  <c r="AG217" i="28"/>
  <c r="AG219" i="28"/>
  <c r="AG221" i="28"/>
  <c r="AG223" i="28"/>
  <c r="AG225" i="28"/>
  <c r="AG227" i="28"/>
  <c r="AG229" i="28"/>
  <c r="AG231" i="28"/>
  <c r="AG233" i="28"/>
  <c r="AG235" i="28"/>
  <c r="AG237" i="28"/>
  <c r="AG239" i="28"/>
  <c r="AG241" i="28"/>
  <c r="AG243" i="28"/>
  <c r="AG245" i="28"/>
  <c r="AG247" i="28"/>
  <c r="AG249" i="28"/>
  <c r="AG251" i="28"/>
  <c r="AG253" i="28"/>
  <c r="AG255" i="28"/>
  <c r="AG257" i="28"/>
  <c r="AG259" i="28"/>
  <c r="AG261" i="28"/>
  <c r="AG263" i="28"/>
  <c r="AG265" i="28"/>
  <c r="AG267" i="28"/>
  <c r="AG269" i="28"/>
  <c r="AG271" i="28"/>
  <c r="AG273" i="28"/>
  <c r="AG275" i="28"/>
  <c r="AG277" i="28"/>
  <c r="AG279" i="28"/>
  <c r="AG281" i="28"/>
  <c r="AG283" i="28"/>
  <c r="AG285" i="28"/>
  <c r="AG287" i="28"/>
  <c r="AG289" i="28"/>
  <c r="AG291" i="28"/>
  <c r="AG293" i="28"/>
  <c r="AG295" i="28"/>
  <c r="AG297" i="28"/>
  <c r="AG299" i="28"/>
  <c r="AG301" i="28"/>
  <c r="AG303" i="28"/>
  <c r="AG305" i="28"/>
  <c r="AG307" i="28"/>
  <c r="AG309" i="28"/>
  <c r="AG311" i="28"/>
  <c r="AG313" i="28"/>
  <c r="AG315" i="28"/>
  <c r="AG317" i="28"/>
  <c r="AG319" i="28"/>
  <c r="AG321" i="28"/>
  <c r="AG323" i="28"/>
  <c r="AG325" i="28"/>
  <c r="AG327" i="28"/>
  <c r="AG329" i="28"/>
  <c r="AG331" i="28"/>
  <c r="AG333" i="28"/>
  <c r="AG335" i="28"/>
  <c r="AG337" i="28"/>
  <c r="AG339" i="28"/>
  <c r="AG341" i="28"/>
  <c r="AG343" i="28"/>
  <c r="AG345" i="28"/>
  <c r="AG347" i="28"/>
  <c r="AG349" i="28"/>
  <c r="AG351" i="28"/>
  <c r="AG353" i="28"/>
  <c r="AG355" i="28"/>
  <c r="AG357" i="28"/>
  <c r="AG359" i="28"/>
  <c r="AG361" i="28"/>
  <c r="AG363" i="28"/>
  <c r="AG365" i="28"/>
  <c r="AG367" i="28"/>
  <c r="AG369" i="28"/>
  <c r="AG371" i="28"/>
  <c r="AG373" i="28"/>
  <c r="AG375" i="28"/>
  <c r="AG377" i="28"/>
  <c r="AG379" i="28"/>
  <c r="AG381" i="28"/>
  <c r="AG383" i="28"/>
  <c r="AG385" i="28"/>
  <c r="AG387" i="28"/>
  <c r="AG389" i="28"/>
  <c r="AG391" i="28"/>
  <c r="AG393" i="28"/>
  <c r="AG395" i="28"/>
  <c r="AG397" i="28"/>
  <c r="AG399" i="28"/>
  <c r="AG401" i="28"/>
  <c r="AG403" i="28"/>
  <c r="AG405" i="28"/>
  <c r="AG407" i="28"/>
  <c r="AG409" i="28"/>
  <c r="AG411" i="28"/>
  <c r="AG413" i="28"/>
  <c r="AG415" i="28"/>
  <c r="AG417" i="28"/>
  <c r="AG419" i="28"/>
  <c r="AG421" i="28"/>
  <c r="AG423" i="28"/>
  <c r="AG425" i="28"/>
  <c r="AG427" i="28"/>
  <c r="AG429" i="28"/>
  <c r="AG431" i="28"/>
  <c r="AG433" i="28"/>
  <c r="AG435" i="28"/>
  <c r="AG437" i="28"/>
  <c r="AG439" i="28"/>
  <c r="AG441" i="28"/>
  <c r="AG443" i="28"/>
  <c r="AG445" i="28"/>
  <c r="AG447" i="28"/>
  <c r="AG449" i="28"/>
  <c r="AG451" i="28"/>
  <c r="AG453" i="28"/>
  <c r="AG455" i="28"/>
  <c r="AG457" i="28"/>
  <c r="AG459" i="28"/>
  <c r="AG461" i="28"/>
  <c r="AG463" i="28"/>
  <c r="AG465" i="28"/>
  <c r="AG467" i="28"/>
  <c r="AG469" i="28"/>
  <c r="AG471" i="28"/>
  <c r="AG473" i="28"/>
  <c r="AG475" i="28"/>
  <c r="AG477" i="28"/>
  <c r="AG479" i="28"/>
  <c r="AG481" i="28"/>
  <c r="AG483" i="28"/>
  <c r="AG485" i="28"/>
  <c r="AG487" i="28"/>
  <c r="AG489" i="28"/>
  <c r="AG491" i="28"/>
  <c r="AG493" i="28"/>
  <c r="AG495" i="28"/>
  <c r="AG497" i="28"/>
  <c r="AG499" i="28"/>
  <c r="Q19" i="22"/>
  <c r="P19" i="22"/>
  <c r="R19" i="22"/>
  <c r="O20" i="22"/>
  <c r="AC23" i="17"/>
  <c r="AD23" i="17"/>
  <c r="AA23" i="17"/>
  <c r="AJ23" i="17"/>
  <c r="X22" i="17"/>
  <c r="V22" i="17"/>
  <c r="U23" i="17"/>
  <c r="Y23" i="17"/>
  <c r="Z23" i="17"/>
  <c r="S23" i="17"/>
  <c r="G28" i="5"/>
  <c r="N23" i="17"/>
  <c r="Q23" i="17"/>
  <c r="D27" i="5"/>
  <c r="E27" i="5"/>
  <c r="A27" i="5"/>
  <c r="F27" i="5"/>
  <c r="B27" i="5"/>
  <c r="C27" i="5"/>
  <c r="F24" i="18"/>
  <c r="A24" i="17" s="1"/>
  <c r="M24" i="17" s="1"/>
  <c r="AB24" i="17" s="1"/>
  <c r="AI24" i="17" l="1"/>
  <c r="AH24" i="17"/>
  <c r="W24" i="17"/>
  <c r="AG24" i="17"/>
  <c r="AH2" i="28"/>
  <c r="AH4" i="28"/>
  <c r="AH6" i="28"/>
  <c r="AH8" i="28"/>
  <c r="AH10" i="28"/>
  <c r="AH12" i="28"/>
  <c r="AH14" i="28"/>
  <c r="AH16" i="28"/>
  <c r="AH18" i="28"/>
  <c r="AH20" i="28"/>
  <c r="AH22" i="28"/>
  <c r="AH24" i="28"/>
  <c r="AH26" i="28"/>
  <c r="AH28" i="28"/>
  <c r="AH30" i="28"/>
  <c r="AH32" i="28"/>
  <c r="AH34" i="28"/>
  <c r="AH36" i="28"/>
  <c r="AH38" i="28"/>
  <c r="AH40" i="28"/>
  <c r="AH42" i="28"/>
  <c r="AH44" i="28"/>
  <c r="AH46" i="28"/>
  <c r="AH48" i="28"/>
  <c r="AH50" i="28"/>
  <c r="AH52" i="28"/>
  <c r="AH54" i="28"/>
  <c r="AH56" i="28"/>
  <c r="AH58" i="28"/>
  <c r="AH60" i="28"/>
  <c r="AH62" i="28"/>
  <c r="AH64" i="28"/>
  <c r="AH66" i="28"/>
  <c r="AH68" i="28"/>
  <c r="AH70" i="28"/>
  <c r="AH72" i="28"/>
  <c r="AH74" i="28"/>
  <c r="AH76" i="28"/>
  <c r="AH78" i="28"/>
  <c r="AH80" i="28"/>
  <c r="AH82" i="28"/>
  <c r="AH84" i="28"/>
  <c r="AH86" i="28"/>
  <c r="AH88" i="28"/>
  <c r="AH90" i="28"/>
  <c r="AH92" i="28"/>
  <c r="AH94" i="28"/>
  <c r="AH96" i="28"/>
  <c r="AH98" i="28"/>
  <c r="AH100" i="28"/>
  <c r="AH102" i="28"/>
  <c r="AH104" i="28"/>
  <c r="AH106" i="28"/>
  <c r="AH108" i="28"/>
  <c r="AH110" i="28"/>
  <c r="AH112" i="28"/>
  <c r="AH114" i="28"/>
  <c r="AH116" i="28"/>
  <c r="AH118" i="28"/>
  <c r="AH120" i="28"/>
  <c r="AH122" i="28"/>
  <c r="AH124" i="28"/>
  <c r="AH126" i="28"/>
  <c r="AH128" i="28"/>
  <c r="AH130" i="28"/>
  <c r="AH132" i="28"/>
  <c r="AH134" i="28"/>
  <c r="AH136" i="28"/>
  <c r="AH138" i="28"/>
  <c r="AH140" i="28"/>
  <c r="AH142" i="28"/>
  <c r="AH144" i="28"/>
  <c r="AH146" i="28"/>
  <c r="AH148" i="28"/>
  <c r="AH150" i="28"/>
  <c r="AH152" i="28"/>
  <c r="AH154" i="28"/>
  <c r="AH156" i="28"/>
  <c r="AH158" i="28"/>
  <c r="AH160" i="28"/>
  <c r="AH162" i="28"/>
  <c r="AH164" i="28"/>
  <c r="AH166" i="28"/>
  <c r="AH168" i="28"/>
  <c r="AH170" i="28"/>
  <c r="AH172" i="28"/>
  <c r="AH174" i="28"/>
  <c r="AH176" i="28"/>
  <c r="AH178" i="28"/>
  <c r="AH180" i="28"/>
  <c r="AH182" i="28"/>
  <c r="AH184" i="28"/>
  <c r="AH186" i="28"/>
  <c r="AH188" i="28"/>
  <c r="AH191" i="28"/>
  <c r="AH193" i="28"/>
  <c r="AH195" i="28"/>
  <c r="AH197" i="28"/>
  <c r="AH199" i="28"/>
  <c r="AH201" i="28"/>
  <c r="AH203" i="28"/>
  <c r="AH205" i="28"/>
  <c r="AH207" i="28"/>
  <c r="AH209" i="28"/>
  <c r="AH211" i="28"/>
  <c r="AH213" i="28"/>
  <c r="AH215" i="28"/>
  <c r="AH217" i="28"/>
  <c r="AH219" i="28"/>
  <c r="AH221" i="28"/>
  <c r="AH223" i="28"/>
  <c r="AH225" i="28"/>
  <c r="AH227" i="28"/>
  <c r="AH229" i="28"/>
  <c r="AH231" i="28"/>
  <c r="AH233" i="28"/>
  <c r="AH235" i="28"/>
  <c r="AH237" i="28"/>
  <c r="AH239" i="28"/>
  <c r="AH241" i="28"/>
  <c r="AH243" i="28"/>
  <c r="AH245" i="28"/>
  <c r="AH247" i="28"/>
  <c r="AH249" i="28"/>
  <c r="AH251" i="28"/>
  <c r="AH253" i="28"/>
  <c r="AH255" i="28"/>
  <c r="AH257" i="28"/>
  <c r="AH259" i="28"/>
  <c r="AH261" i="28"/>
  <c r="AH263" i="28"/>
  <c r="AH265" i="28"/>
  <c r="AH267" i="28"/>
  <c r="AH269" i="28"/>
  <c r="AH271" i="28"/>
  <c r="AH273" i="28"/>
  <c r="AH275" i="28"/>
  <c r="AH277" i="28"/>
  <c r="AH279" i="28"/>
  <c r="AH281" i="28"/>
  <c r="AH283" i="28"/>
  <c r="AH285" i="28"/>
  <c r="AH287" i="28"/>
  <c r="AH289" i="28"/>
  <c r="AH291" i="28"/>
  <c r="AH293" i="28"/>
  <c r="AH295" i="28"/>
  <c r="AH297" i="28"/>
  <c r="AH299" i="28"/>
  <c r="AH300" i="28"/>
  <c r="AH303" i="28"/>
  <c r="AH305" i="28"/>
  <c r="AH307" i="28"/>
  <c r="AH309" i="28"/>
  <c r="AH311" i="28"/>
  <c r="AH313" i="28"/>
  <c r="AH315" i="28"/>
  <c r="AH317" i="28"/>
  <c r="AH319" i="28"/>
  <c r="AH321" i="28"/>
  <c r="AH323" i="28"/>
  <c r="AH325" i="28"/>
  <c r="AH327" i="28"/>
  <c r="AH329" i="28"/>
  <c r="AH331" i="28"/>
  <c r="AH333" i="28"/>
  <c r="AH335" i="28"/>
  <c r="AH337" i="28"/>
  <c r="AH339" i="28"/>
  <c r="AH341" i="28"/>
  <c r="AH343" i="28"/>
  <c r="AH345" i="28"/>
  <c r="AH347" i="28"/>
  <c r="AH349" i="28"/>
  <c r="AH351" i="28"/>
  <c r="AH353" i="28"/>
  <c r="AH355" i="28"/>
  <c r="AH357" i="28"/>
  <c r="AH359" i="28"/>
  <c r="AH361" i="28"/>
  <c r="AH363" i="28"/>
  <c r="AH365" i="28"/>
  <c r="AH367" i="28"/>
  <c r="AH369" i="28"/>
  <c r="AH371" i="28"/>
  <c r="AH373" i="28"/>
  <c r="AH375" i="28"/>
  <c r="AH377" i="28"/>
  <c r="AH379" i="28"/>
  <c r="AH381" i="28"/>
  <c r="AH383" i="28"/>
  <c r="AH385" i="28"/>
  <c r="AH387" i="28"/>
  <c r="AH389" i="28"/>
  <c r="AH391" i="28"/>
  <c r="AH393" i="28"/>
  <c r="AH395" i="28"/>
  <c r="AH397" i="28"/>
  <c r="AH399" i="28"/>
  <c r="AH401" i="28"/>
  <c r="AH403" i="28"/>
  <c r="AH405" i="28"/>
  <c r="AH407" i="28"/>
  <c r="AH409" i="28"/>
  <c r="AH411" i="28"/>
  <c r="AH301" i="28"/>
  <c r="AH414" i="28"/>
  <c r="AH416" i="28"/>
  <c r="AH418" i="28"/>
  <c r="AH420" i="28"/>
  <c r="AH422" i="28"/>
  <c r="AH424" i="28"/>
  <c r="AH426" i="28"/>
  <c r="AH428" i="28"/>
  <c r="AH430" i="28"/>
  <c r="AH432" i="28"/>
  <c r="AH434" i="28"/>
  <c r="AH436" i="28"/>
  <c r="AH438" i="28"/>
  <c r="AH440" i="28"/>
  <c r="AH442" i="28"/>
  <c r="AH444" i="28"/>
  <c r="AH446" i="28"/>
  <c r="AH448" i="28"/>
  <c r="AH450" i="28"/>
  <c r="AH452" i="28"/>
  <c r="AH454" i="28"/>
  <c r="AH456" i="28"/>
  <c r="AH458" i="28"/>
  <c r="AH460" i="28"/>
  <c r="AH462" i="28"/>
  <c r="AH464" i="28"/>
  <c r="AH466" i="28"/>
  <c r="AH468" i="28"/>
  <c r="AH470" i="28"/>
  <c r="AH472" i="28"/>
  <c r="AH474" i="28"/>
  <c r="AH476" i="28"/>
  <c r="AH478" i="28"/>
  <c r="AH480" i="28"/>
  <c r="AH482" i="28"/>
  <c r="AH484" i="28"/>
  <c r="AH486" i="28"/>
  <c r="AH488" i="28"/>
  <c r="AH490" i="28"/>
  <c r="AH492" i="28"/>
  <c r="AH494" i="28"/>
  <c r="AH496" i="28"/>
  <c r="AH498" i="28"/>
  <c r="AH500" i="28"/>
  <c r="AI1" i="28"/>
  <c r="AH3" i="28"/>
  <c r="AH5" i="28"/>
  <c r="AH7" i="28"/>
  <c r="AH9" i="28"/>
  <c r="AH11" i="28"/>
  <c r="AH13" i="28"/>
  <c r="AH15" i="28"/>
  <c r="AH17" i="28"/>
  <c r="AH19" i="28"/>
  <c r="AH21" i="28"/>
  <c r="AH23" i="28"/>
  <c r="AH25" i="28"/>
  <c r="AH27" i="28"/>
  <c r="AH29" i="28"/>
  <c r="AH31" i="28"/>
  <c r="AH33" i="28"/>
  <c r="AH35" i="28"/>
  <c r="AH37" i="28"/>
  <c r="AH39" i="28"/>
  <c r="AH41" i="28"/>
  <c r="AH43" i="28"/>
  <c r="AH45" i="28"/>
  <c r="AH47" i="28"/>
  <c r="AH49" i="28"/>
  <c r="AH51" i="28"/>
  <c r="AH53" i="28"/>
  <c r="AH55" i="28"/>
  <c r="AH57" i="28"/>
  <c r="AH59" i="28"/>
  <c r="AH61" i="28"/>
  <c r="AH63" i="28"/>
  <c r="AH65" i="28"/>
  <c r="AH67" i="28"/>
  <c r="AH69" i="28"/>
  <c r="AH71" i="28"/>
  <c r="AH73" i="28"/>
  <c r="AH75" i="28"/>
  <c r="AH77" i="28"/>
  <c r="AH79" i="28"/>
  <c r="AH81" i="28"/>
  <c r="AH83" i="28"/>
  <c r="AH85" i="28"/>
  <c r="AH87" i="28"/>
  <c r="AH89" i="28"/>
  <c r="AH91" i="28"/>
  <c r="AH93" i="28"/>
  <c r="AH95" i="28"/>
  <c r="AH97" i="28"/>
  <c r="AH99" i="28"/>
  <c r="AH101" i="28"/>
  <c r="AH103" i="28"/>
  <c r="AH105" i="28"/>
  <c r="AH107" i="28"/>
  <c r="AH109" i="28"/>
  <c r="AH111" i="28"/>
  <c r="AH113" i="28"/>
  <c r="AH115" i="28"/>
  <c r="AH117" i="28"/>
  <c r="AH119" i="28"/>
  <c r="AH121" i="28"/>
  <c r="AH123" i="28"/>
  <c r="AH125" i="28"/>
  <c r="AH127" i="28"/>
  <c r="AH129" i="28"/>
  <c r="AH131" i="28"/>
  <c r="AH133" i="28"/>
  <c r="AH135" i="28"/>
  <c r="AH137" i="28"/>
  <c r="AH139" i="28"/>
  <c r="AH141" i="28"/>
  <c r="AH143" i="28"/>
  <c r="AH145" i="28"/>
  <c r="AH147" i="28"/>
  <c r="AH149" i="28"/>
  <c r="AH151" i="28"/>
  <c r="AH153" i="28"/>
  <c r="AH155" i="28"/>
  <c r="AH157" i="28"/>
  <c r="AH159" i="28"/>
  <c r="AH161" i="28"/>
  <c r="AH163" i="28"/>
  <c r="AH165" i="28"/>
  <c r="AH167" i="28"/>
  <c r="AH169" i="28"/>
  <c r="AH171" i="28"/>
  <c r="AH173" i="28"/>
  <c r="AH175" i="28"/>
  <c r="AH177" i="28"/>
  <c r="AH179" i="28"/>
  <c r="AH181" i="28"/>
  <c r="AH183" i="28"/>
  <c r="AH185" i="28"/>
  <c r="AH187" i="28"/>
  <c r="AH190" i="28"/>
  <c r="AH192" i="28"/>
  <c r="AH194" i="28"/>
  <c r="AH196" i="28"/>
  <c r="AH198" i="28"/>
  <c r="AH200" i="28"/>
  <c r="AH202" i="28"/>
  <c r="AH204" i="28"/>
  <c r="AH206" i="28"/>
  <c r="AH208" i="28"/>
  <c r="AH210" i="28"/>
  <c r="AH212" i="28"/>
  <c r="AH214" i="28"/>
  <c r="AH216" i="28"/>
  <c r="AH218" i="28"/>
  <c r="AH220" i="28"/>
  <c r="AH222" i="28"/>
  <c r="AH224" i="28"/>
  <c r="AH226" i="28"/>
  <c r="AH228" i="28"/>
  <c r="AH230" i="28"/>
  <c r="AH232" i="28"/>
  <c r="AH234" i="28"/>
  <c r="AH236" i="28"/>
  <c r="AH238" i="28"/>
  <c r="AH240" i="28"/>
  <c r="AH242" i="28"/>
  <c r="AH244" i="28"/>
  <c r="AH246" i="28"/>
  <c r="AH248" i="28"/>
  <c r="AH250" i="28"/>
  <c r="AH252" i="28"/>
  <c r="AH254" i="28"/>
  <c r="AH256" i="28"/>
  <c r="AH258" i="28"/>
  <c r="AH260" i="28"/>
  <c r="AH262" i="28"/>
  <c r="AH264" i="28"/>
  <c r="AH266" i="28"/>
  <c r="AH268" i="28"/>
  <c r="AH270" i="28"/>
  <c r="AH272" i="28"/>
  <c r="AH274" i="28"/>
  <c r="AH276" i="28"/>
  <c r="AH278" i="28"/>
  <c r="AH280" i="28"/>
  <c r="AH282" i="28"/>
  <c r="AH284" i="28"/>
  <c r="AH286" i="28"/>
  <c r="AH288" i="28"/>
  <c r="AH290" i="28"/>
  <c r="AH292" i="28"/>
  <c r="AH294" i="28"/>
  <c r="AH296" i="28"/>
  <c r="AH298" i="28"/>
  <c r="AH189" i="28"/>
  <c r="AH302" i="28"/>
  <c r="AH304" i="28"/>
  <c r="AH306" i="28"/>
  <c r="AH308" i="28"/>
  <c r="AH310" i="28"/>
  <c r="AH312" i="28"/>
  <c r="AH314" i="28"/>
  <c r="AH316" i="28"/>
  <c r="AH318" i="28"/>
  <c r="AH320" i="28"/>
  <c r="AH322" i="28"/>
  <c r="AH324" i="28"/>
  <c r="AH326" i="28"/>
  <c r="AH328" i="28"/>
  <c r="AH330" i="28"/>
  <c r="AH332" i="28"/>
  <c r="AH334" i="28"/>
  <c r="AH336" i="28"/>
  <c r="AH338" i="28"/>
  <c r="AH340" i="28"/>
  <c r="AH342" i="28"/>
  <c r="AH344" i="28"/>
  <c r="AH346" i="28"/>
  <c r="AH348" i="28"/>
  <c r="AH350" i="28"/>
  <c r="AH352" i="28"/>
  <c r="AH354" i="28"/>
  <c r="AH356" i="28"/>
  <c r="AH358" i="28"/>
  <c r="AH360" i="28"/>
  <c r="AH362" i="28"/>
  <c r="AH364" i="28"/>
  <c r="AH366" i="28"/>
  <c r="AH368" i="28"/>
  <c r="AH370" i="28"/>
  <c r="AH372" i="28"/>
  <c r="AH374" i="28"/>
  <c r="AH376" i="28"/>
  <c r="AH378" i="28"/>
  <c r="AH380" i="28"/>
  <c r="AH382" i="28"/>
  <c r="AH384" i="28"/>
  <c r="AH386" i="28"/>
  <c r="AH388" i="28"/>
  <c r="AH390" i="28"/>
  <c r="AH392" i="28"/>
  <c r="AH394" i="28"/>
  <c r="AH396" i="28"/>
  <c r="AH398" i="28"/>
  <c r="AH400" i="28"/>
  <c r="AH402" i="28"/>
  <c r="AH404" i="28"/>
  <c r="AH406" i="28"/>
  <c r="AH408" i="28"/>
  <c r="AH410" i="28"/>
  <c r="AH412" i="28"/>
  <c r="AH413" i="28"/>
  <c r="AH415" i="28"/>
  <c r="AH417" i="28"/>
  <c r="AH419" i="28"/>
  <c r="AH421" i="28"/>
  <c r="AH423" i="28"/>
  <c r="AH425" i="28"/>
  <c r="AH427" i="28"/>
  <c r="AH429" i="28"/>
  <c r="AH431" i="28"/>
  <c r="AH433" i="28"/>
  <c r="AH435" i="28"/>
  <c r="AH437" i="28"/>
  <c r="AH439" i="28"/>
  <c r="AH441" i="28"/>
  <c r="AH443" i="28"/>
  <c r="AH445" i="28"/>
  <c r="AH447" i="28"/>
  <c r="AH449" i="28"/>
  <c r="AH451" i="28"/>
  <c r="AH453" i="28"/>
  <c r="AH455" i="28"/>
  <c r="AH457" i="28"/>
  <c r="AH459" i="28"/>
  <c r="AH461" i="28"/>
  <c r="AH463" i="28"/>
  <c r="AH465" i="28"/>
  <c r="AH467" i="28"/>
  <c r="AH469" i="28"/>
  <c r="AH471" i="28"/>
  <c r="AH473" i="28"/>
  <c r="AH475" i="28"/>
  <c r="AH477" i="28"/>
  <c r="AH479" i="28"/>
  <c r="AH481" i="28"/>
  <c r="AH483" i="28"/>
  <c r="AH485" i="28"/>
  <c r="AH487" i="28"/>
  <c r="AH489" i="28"/>
  <c r="AH491" i="28"/>
  <c r="AH493" i="28"/>
  <c r="AH495" i="28"/>
  <c r="AH497" i="28"/>
  <c r="AH499" i="28"/>
  <c r="Q20" i="22"/>
  <c r="P20" i="22"/>
  <c r="R20" i="22"/>
  <c r="O21" i="22"/>
  <c r="AC24" i="17"/>
  <c r="AD24" i="17"/>
  <c r="AA24" i="17"/>
  <c r="AJ24" i="17"/>
  <c r="U24" i="17"/>
  <c r="Y24" i="17"/>
  <c r="Z24" i="17"/>
  <c r="S24" i="17"/>
  <c r="X23" i="17"/>
  <c r="V23" i="17"/>
  <c r="G29" i="5"/>
  <c r="Q24" i="17"/>
  <c r="N24" i="17"/>
  <c r="F25" i="18"/>
  <c r="A25" i="17" s="1"/>
  <c r="M25" i="17" s="1"/>
  <c r="AB25" i="17" s="1"/>
  <c r="K27" i="5"/>
  <c r="O27" i="5"/>
  <c r="S27" i="5"/>
  <c r="W27" i="5"/>
  <c r="AA27" i="5"/>
  <c r="AE27" i="5"/>
  <c r="AI27" i="5"/>
  <c r="AM27" i="5"/>
  <c r="AQ27" i="5"/>
  <c r="AU27" i="5"/>
  <c r="AY27" i="5"/>
  <c r="BC27" i="5"/>
  <c r="BG27" i="5"/>
  <c r="BK27" i="5"/>
  <c r="BO27" i="5"/>
  <c r="BS27" i="5"/>
  <c r="BW27" i="5"/>
  <c r="CA27" i="5"/>
  <c r="H27" i="5"/>
  <c r="L27" i="5"/>
  <c r="P27" i="5"/>
  <c r="T27" i="5"/>
  <c r="X27" i="5"/>
  <c r="AB27" i="5"/>
  <c r="AF27" i="5"/>
  <c r="AJ27" i="5"/>
  <c r="AN27" i="5"/>
  <c r="AR27" i="5"/>
  <c r="AV27" i="5"/>
  <c r="AZ27" i="5"/>
  <c r="BD27" i="5"/>
  <c r="BH27" i="5"/>
  <c r="BL27" i="5"/>
  <c r="BP27" i="5"/>
  <c r="BT27" i="5"/>
  <c r="BX27" i="5"/>
  <c r="CB27" i="5"/>
  <c r="I27" i="5"/>
  <c r="M27" i="5"/>
  <c r="Q27" i="5"/>
  <c r="U27" i="5"/>
  <c r="Y27" i="5"/>
  <c r="AC27" i="5"/>
  <c r="AG27" i="5"/>
  <c r="AK27" i="5"/>
  <c r="AO27" i="5"/>
  <c r="AS27" i="5"/>
  <c r="AW27" i="5"/>
  <c r="BA27" i="5"/>
  <c r="BE27" i="5"/>
  <c r="BI27" i="5"/>
  <c r="BM27" i="5"/>
  <c r="BQ27" i="5"/>
  <c r="BU27" i="5"/>
  <c r="BY27" i="5"/>
  <c r="CC27" i="5"/>
  <c r="J27" i="5"/>
  <c r="N27" i="5"/>
  <c r="R27" i="5"/>
  <c r="V27" i="5"/>
  <c r="Z27" i="5"/>
  <c r="AD27" i="5"/>
  <c r="AH27" i="5"/>
  <c r="AL27" i="5"/>
  <c r="AP27" i="5"/>
  <c r="AT27" i="5"/>
  <c r="AX27" i="5"/>
  <c r="BB27" i="5"/>
  <c r="BF27" i="5"/>
  <c r="BJ27" i="5"/>
  <c r="BN27" i="5"/>
  <c r="BR27" i="5"/>
  <c r="BV27" i="5"/>
  <c r="BZ27" i="5"/>
  <c r="CD27" i="5"/>
  <c r="E28" i="5"/>
  <c r="D28" i="5"/>
  <c r="A28" i="5"/>
  <c r="B28" i="5"/>
  <c r="F28" i="5"/>
  <c r="C28" i="5"/>
  <c r="AI25" i="17" l="1"/>
  <c r="AH25" i="17"/>
  <c r="W25" i="17"/>
  <c r="AG25" i="17"/>
  <c r="AI3" i="28"/>
  <c r="AJ1" i="28"/>
  <c r="AI6" i="28"/>
  <c r="AI8" i="28"/>
  <c r="AI10" i="28"/>
  <c r="AI12" i="28"/>
  <c r="AI14" i="28"/>
  <c r="AI16" i="28"/>
  <c r="AI18" i="28"/>
  <c r="AI20" i="28"/>
  <c r="AI22" i="28"/>
  <c r="AI24" i="28"/>
  <c r="AI26" i="28"/>
  <c r="AI28" i="28"/>
  <c r="AI30" i="28"/>
  <c r="AI32" i="28"/>
  <c r="AI34" i="28"/>
  <c r="AI36" i="28"/>
  <c r="AI38" i="28"/>
  <c r="AI40" i="28"/>
  <c r="AI42" i="28"/>
  <c r="AI44" i="28"/>
  <c r="AI46" i="28"/>
  <c r="AI48" i="28"/>
  <c r="AI50" i="28"/>
  <c r="AI52" i="28"/>
  <c r="AI54" i="28"/>
  <c r="AI56" i="28"/>
  <c r="AI58" i="28"/>
  <c r="AI60" i="28"/>
  <c r="AI62" i="28"/>
  <c r="AI64" i="28"/>
  <c r="AI66" i="28"/>
  <c r="AI68" i="28"/>
  <c r="AI70" i="28"/>
  <c r="AI72" i="28"/>
  <c r="AI74" i="28"/>
  <c r="AI76" i="28"/>
  <c r="AI78" i="28"/>
  <c r="AI80" i="28"/>
  <c r="AI82" i="28"/>
  <c r="AI84" i="28"/>
  <c r="AI86" i="28"/>
  <c r="AI88" i="28"/>
  <c r="AI90" i="28"/>
  <c r="AI92" i="28"/>
  <c r="AI94" i="28"/>
  <c r="AI96" i="28"/>
  <c r="AI98" i="28"/>
  <c r="AI100" i="28"/>
  <c r="AI102" i="28"/>
  <c r="AI104" i="28"/>
  <c r="AI106" i="28"/>
  <c r="AI108" i="28"/>
  <c r="AI110" i="28"/>
  <c r="AI112" i="28"/>
  <c r="AI114" i="28"/>
  <c r="AI116" i="28"/>
  <c r="AI118" i="28"/>
  <c r="AI120" i="28"/>
  <c r="AI122" i="28"/>
  <c r="AI124" i="28"/>
  <c r="AI126" i="28"/>
  <c r="AI128" i="28"/>
  <c r="AI130" i="28"/>
  <c r="AI132" i="28"/>
  <c r="AI134" i="28"/>
  <c r="AI136" i="28"/>
  <c r="AI138" i="28"/>
  <c r="AI140" i="28"/>
  <c r="AI142" i="28"/>
  <c r="AI144" i="28"/>
  <c r="AI146" i="28"/>
  <c r="AI148" i="28"/>
  <c r="AI150" i="28"/>
  <c r="AI152" i="28"/>
  <c r="AI154" i="28"/>
  <c r="AI156" i="28"/>
  <c r="AI158" i="28"/>
  <c r="AI160" i="28"/>
  <c r="AI162" i="28"/>
  <c r="AI164" i="28"/>
  <c r="AI166" i="28"/>
  <c r="AI168" i="28"/>
  <c r="AI170" i="28"/>
  <c r="AI172" i="28"/>
  <c r="AI174" i="28"/>
  <c r="AI176" i="28"/>
  <c r="AI178" i="28"/>
  <c r="AI180" i="28"/>
  <c r="AI182" i="28"/>
  <c r="AI184" i="28"/>
  <c r="AI186" i="28"/>
  <c r="AI188" i="28"/>
  <c r="AI190" i="28"/>
  <c r="AI192" i="28"/>
  <c r="AI194" i="28"/>
  <c r="AI196" i="28"/>
  <c r="AI198" i="28"/>
  <c r="AI200" i="28"/>
  <c r="AI202" i="28"/>
  <c r="AI204" i="28"/>
  <c r="AI206" i="28"/>
  <c r="AI208" i="28"/>
  <c r="AI210" i="28"/>
  <c r="AI212" i="28"/>
  <c r="AI214" i="28"/>
  <c r="AI216" i="28"/>
  <c r="AI218" i="28"/>
  <c r="AI220" i="28"/>
  <c r="AI222" i="28"/>
  <c r="AI224" i="28"/>
  <c r="AI226" i="28"/>
  <c r="AI228" i="28"/>
  <c r="AI230" i="28"/>
  <c r="AI232" i="28"/>
  <c r="AI234" i="28"/>
  <c r="AI236" i="28"/>
  <c r="AI238" i="28"/>
  <c r="AI240" i="28"/>
  <c r="AI242" i="28"/>
  <c r="AI244" i="28"/>
  <c r="AI246" i="28"/>
  <c r="AI248" i="28"/>
  <c r="AI250" i="28"/>
  <c r="AI252" i="28"/>
  <c r="AI254" i="28"/>
  <c r="AI256" i="28"/>
  <c r="AI258" i="28"/>
  <c r="AI260" i="28"/>
  <c r="AI262" i="28"/>
  <c r="AI264" i="28"/>
  <c r="AI266" i="28"/>
  <c r="AI268" i="28"/>
  <c r="AI270" i="28"/>
  <c r="AI272" i="28"/>
  <c r="AI274" i="28"/>
  <c r="AI276" i="28"/>
  <c r="AI278" i="28"/>
  <c r="AI280" i="28"/>
  <c r="AI282" i="28"/>
  <c r="AI284" i="28"/>
  <c r="AI286" i="28"/>
  <c r="AI288" i="28"/>
  <c r="AI290" i="28"/>
  <c r="AI292" i="28"/>
  <c r="AI294" i="28"/>
  <c r="AI296" i="28"/>
  <c r="AI298" i="28"/>
  <c r="AI300" i="28"/>
  <c r="AI302" i="28"/>
  <c r="AI304" i="28"/>
  <c r="AI306" i="28"/>
  <c r="AI308" i="28"/>
  <c r="AI310" i="28"/>
  <c r="AI312" i="28"/>
  <c r="AI314" i="28"/>
  <c r="AI316" i="28"/>
  <c r="AI318" i="28"/>
  <c r="AI320" i="28"/>
  <c r="AI322" i="28"/>
  <c r="AI324" i="28"/>
  <c r="AI326" i="28"/>
  <c r="AI328" i="28"/>
  <c r="AI330" i="28"/>
  <c r="AI332" i="28"/>
  <c r="AI334" i="28"/>
  <c r="AI336" i="28"/>
  <c r="AI338" i="28"/>
  <c r="AI340" i="28"/>
  <c r="AI342" i="28"/>
  <c r="AI344" i="28"/>
  <c r="AI346" i="28"/>
  <c r="AI348" i="28"/>
  <c r="AI350" i="28"/>
  <c r="AI352" i="28"/>
  <c r="AI354" i="28"/>
  <c r="AI356" i="28"/>
  <c r="AI358" i="28"/>
  <c r="AI360" i="28"/>
  <c r="AI362" i="28"/>
  <c r="AI364" i="28"/>
  <c r="AI366" i="28"/>
  <c r="AI368" i="28"/>
  <c r="AI370" i="28"/>
  <c r="AI372" i="28"/>
  <c r="AI374" i="28"/>
  <c r="AI376" i="28"/>
  <c r="AI378" i="28"/>
  <c r="AI380" i="28"/>
  <c r="AI382" i="28"/>
  <c r="AI384" i="28"/>
  <c r="AI386" i="28"/>
  <c r="AI388" i="28"/>
  <c r="AI390" i="28"/>
  <c r="AI392" i="28"/>
  <c r="AI394" i="28"/>
  <c r="AI396" i="28"/>
  <c r="AI398" i="28"/>
  <c r="AI400" i="28"/>
  <c r="AI402" i="28"/>
  <c r="AI404" i="28"/>
  <c r="AI406" i="28"/>
  <c r="AI408" i="28"/>
  <c r="AI410" i="28"/>
  <c r="AI412" i="28"/>
  <c r="AI414" i="28"/>
  <c r="AI416" i="28"/>
  <c r="AI418" i="28"/>
  <c r="AI420" i="28"/>
  <c r="AI422" i="28"/>
  <c r="AI424" i="28"/>
  <c r="AI426" i="28"/>
  <c r="AI428" i="28"/>
  <c r="AI430" i="28"/>
  <c r="AI432" i="28"/>
  <c r="AI434" i="28"/>
  <c r="AI436" i="28"/>
  <c r="AI438" i="28"/>
  <c r="AI440" i="28"/>
  <c r="AI442" i="28"/>
  <c r="AI444" i="28"/>
  <c r="AI446" i="28"/>
  <c r="AI448" i="28"/>
  <c r="AI450" i="28"/>
  <c r="AI452" i="28"/>
  <c r="AI454" i="28"/>
  <c r="AI456" i="28"/>
  <c r="AI458" i="28"/>
  <c r="AI460" i="28"/>
  <c r="AI462" i="28"/>
  <c r="AI464" i="28"/>
  <c r="AI466" i="28"/>
  <c r="AI468" i="28"/>
  <c r="AI470" i="28"/>
  <c r="AI472" i="28"/>
  <c r="AI474" i="28"/>
  <c r="AI476" i="28"/>
  <c r="AI478" i="28"/>
  <c r="AI480" i="28"/>
  <c r="AI482" i="28"/>
  <c r="AI484" i="28"/>
  <c r="AI486" i="28"/>
  <c r="AI488" i="28"/>
  <c r="AI490" i="28"/>
  <c r="AI492" i="28"/>
  <c r="AI494" i="28"/>
  <c r="AI496" i="28"/>
  <c r="AI498" i="28"/>
  <c r="AI500" i="28"/>
  <c r="AI2" i="28"/>
  <c r="AI4" i="28"/>
  <c r="AI5" i="28"/>
  <c r="AI7" i="28"/>
  <c r="AI9" i="28"/>
  <c r="AI11" i="28"/>
  <c r="AI13" i="28"/>
  <c r="AI15" i="28"/>
  <c r="AI17" i="28"/>
  <c r="AI19" i="28"/>
  <c r="AI21" i="28"/>
  <c r="AI23" i="28"/>
  <c r="AI25" i="28"/>
  <c r="AI27" i="28"/>
  <c r="AI29" i="28"/>
  <c r="AI31" i="28"/>
  <c r="AI33" i="28"/>
  <c r="AI35" i="28"/>
  <c r="AI37" i="28"/>
  <c r="AI39" i="28"/>
  <c r="AI41" i="28"/>
  <c r="AI43" i="28"/>
  <c r="AI45" i="28"/>
  <c r="AI47" i="28"/>
  <c r="AI49" i="28"/>
  <c r="AI51" i="28"/>
  <c r="AI53" i="28"/>
  <c r="AI55" i="28"/>
  <c r="AI57" i="28"/>
  <c r="AI59" i="28"/>
  <c r="AI61" i="28"/>
  <c r="AI63" i="28"/>
  <c r="AI65" i="28"/>
  <c r="AI67" i="28"/>
  <c r="AI69" i="28"/>
  <c r="AI71" i="28"/>
  <c r="AI73" i="28"/>
  <c r="AI75" i="28"/>
  <c r="AI77" i="28"/>
  <c r="AI79" i="28"/>
  <c r="AI81" i="28"/>
  <c r="AI83" i="28"/>
  <c r="AI85" i="28"/>
  <c r="AI87" i="28"/>
  <c r="AI89" i="28"/>
  <c r="AI91" i="28"/>
  <c r="AI93" i="28"/>
  <c r="AI95" i="28"/>
  <c r="AI97" i="28"/>
  <c r="AI99" i="28"/>
  <c r="AI101" i="28"/>
  <c r="AI103" i="28"/>
  <c r="AI105" i="28"/>
  <c r="AI107" i="28"/>
  <c r="AI109" i="28"/>
  <c r="AI111" i="28"/>
  <c r="AI113" i="28"/>
  <c r="AI115" i="28"/>
  <c r="AI117" i="28"/>
  <c r="AI119" i="28"/>
  <c r="AI121" i="28"/>
  <c r="AI123" i="28"/>
  <c r="AI125" i="28"/>
  <c r="AI127" i="28"/>
  <c r="AI129" i="28"/>
  <c r="AI131" i="28"/>
  <c r="AI133" i="28"/>
  <c r="AI135" i="28"/>
  <c r="AI137" i="28"/>
  <c r="AI139" i="28"/>
  <c r="AI141" i="28"/>
  <c r="AI143" i="28"/>
  <c r="AI145" i="28"/>
  <c r="AI147" i="28"/>
  <c r="AI149" i="28"/>
  <c r="AI151" i="28"/>
  <c r="AI153" i="28"/>
  <c r="AI155" i="28"/>
  <c r="AI157" i="28"/>
  <c r="AI159" i="28"/>
  <c r="AI161" i="28"/>
  <c r="AI163" i="28"/>
  <c r="AI165" i="28"/>
  <c r="AI167" i="28"/>
  <c r="AI169" i="28"/>
  <c r="AI171" i="28"/>
  <c r="AI173" i="28"/>
  <c r="AI175" i="28"/>
  <c r="AI177" i="28"/>
  <c r="AI179" i="28"/>
  <c r="AI181" i="28"/>
  <c r="AI183" i="28"/>
  <c r="AI185" i="28"/>
  <c r="AI187" i="28"/>
  <c r="AI189" i="28"/>
  <c r="AI191" i="28"/>
  <c r="AI193" i="28"/>
  <c r="AI195" i="28"/>
  <c r="AI197" i="28"/>
  <c r="AI199" i="28"/>
  <c r="AI201" i="28"/>
  <c r="AI203" i="28"/>
  <c r="AI205" i="28"/>
  <c r="AI207" i="28"/>
  <c r="AI209" i="28"/>
  <c r="AI211" i="28"/>
  <c r="AI213" i="28"/>
  <c r="AI215" i="28"/>
  <c r="AI217" i="28"/>
  <c r="AI219" i="28"/>
  <c r="AI221" i="28"/>
  <c r="AI223" i="28"/>
  <c r="AI225" i="28"/>
  <c r="AI227" i="28"/>
  <c r="AI229" i="28"/>
  <c r="AI231" i="28"/>
  <c r="AI233" i="28"/>
  <c r="AI235" i="28"/>
  <c r="AI237" i="28"/>
  <c r="AI239" i="28"/>
  <c r="AI241" i="28"/>
  <c r="AI243" i="28"/>
  <c r="AI245" i="28"/>
  <c r="AI247" i="28"/>
  <c r="AI249" i="28"/>
  <c r="AI251" i="28"/>
  <c r="AI253" i="28"/>
  <c r="AI255" i="28"/>
  <c r="AI257" i="28"/>
  <c r="AI259" i="28"/>
  <c r="AI261" i="28"/>
  <c r="AI263" i="28"/>
  <c r="AI265" i="28"/>
  <c r="AI267" i="28"/>
  <c r="AI269" i="28"/>
  <c r="AI271" i="28"/>
  <c r="AI273" i="28"/>
  <c r="AI275" i="28"/>
  <c r="AI277" i="28"/>
  <c r="AI279" i="28"/>
  <c r="AI281" i="28"/>
  <c r="AI283" i="28"/>
  <c r="AI285" i="28"/>
  <c r="AI287" i="28"/>
  <c r="AI289" i="28"/>
  <c r="AI291" i="28"/>
  <c r="AI293" i="28"/>
  <c r="AI295" i="28"/>
  <c r="AI297" i="28"/>
  <c r="AI299" i="28"/>
  <c r="AI301" i="28"/>
  <c r="AI303" i="28"/>
  <c r="AI305" i="28"/>
  <c r="AI307" i="28"/>
  <c r="AI309" i="28"/>
  <c r="AI311" i="28"/>
  <c r="AI313" i="28"/>
  <c r="AI315" i="28"/>
  <c r="AI317" i="28"/>
  <c r="AI319" i="28"/>
  <c r="AI321" i="28"/>
  <c r="AI323" i="28"/>
  <c r="AI325" i="28"/>
  <c r="AI327" i="28"/>
  <c r="AI329" i="28"/>
  <c r="AI331" i="28"/>
  <c r="AI333" i="28"/>
  <c r="AI335" i="28"/>
  <c r="AI337" i="28"/>
  <c r="AI339" i="28"/>
  <c r="AI341" i="28"/>
  <c r="AI343" i="28"/>
  <c r="AI345" i="28"/>
  <c r="AI347" i="28"/>
  <c r="AI349" i="28"/>
  <c r="AI351" i="28"/>
  <c r="AI353" i="28"/>
  <c r="AI355" i="28"/>
  <c r="AI357" i="28"/>
  <c r="AI359" i="28"/>
  <c r="AI361" i="28"/>
  <c r="AI363" i="28"/>
  <c r="AI365" i="28"/>
  <c r="AI367" i="28"/>
  <c r="AI369" i="28"/>
  <c r="AI371" i="28"/>
  <c r="AI373" i="28"/>
  <c r="AI375" i="28"/>
  <c r="AI377" i="28"/>
  <c r="AI379" i="28"/>
  <c r="AI381" i="28"/>
  <c r="AI383" i="28"/>
  <c r="AI385" i="28"/>
  <c r="AI387" i="28"/>
  <c r="AI389" i="28"/>
  <c r="AI391" i="28"/>
  <c r="AI393" i="28"/>
  <c r="AI395" i="28"/>
  <c r="AI397" i="28"/>
  <c r="AI399" i="28"/>
  <c r="AI401" i="28"/>
  <c r="AI403" i="28"/>
  <c r="AI405" i="28"/>
  <c r="AI407" i="28"/>
  <c r="AI409" i="28"/>
  <c r="AI411" i="28"/>
  <c r="AI413" i="28"/>
  <c r="AI415" i="28"/>
  <c r="AI417" i="28"/>
  <c r="AI419" i="28"/>
  <c r="AI421" i="28"/>
  <c r="AI423" i="28"/>
  <c r="AI425" i="28"/>
  <c r="AI427" i="28"/>
  <c r="AI429" i="28"/>
  <c r="AI431" i="28"/>
  <c r="AI433" i="28"/>
  <c r="AI435" i="28"/>
  <c r="AI437" i="28"/>
  <c r="AI439" i="28"/>
  <c r="AI441" i="28"/>
  <c r="AI443" i="28"/>
  <c r="AI445" i="28"/>
  <c r="AI447" i="28"/>
  <c r="AI449" i="28"/>
  <c r="AI451" i="28"/>
  <c r="AI453" i="28"/>
  <c r="AI455" i="28"/>
  <c r="AI457" i="28"/>
  <c r="AI459" i="28"/>
  <c r="AI461" i="28"/>
  <c r="AI463" i="28"/>
  <c r="AI465" i="28"/>
  <c r="AI467" i="28"/>
  <c r="AI469" i="28"/>
  <c r="AI471" i="28"/>
  <c r="AI473" i="28"/>
  <c r="AI475" i="28"/>
  <c r="AI477" i="28"/>
  <c r="AI479" i="28"/>
  <c r="AI481" i="28"/>
  <c r="AI483" i="28"/>
  <c r="AI485" i="28"/>
  <c r="AI487" i="28"/>
  <c r="AI489" i="28"/>
  <c r="AI491" i="28"/>
  <c r="AI493" i="28"/>
  <c r="AI495" i="28"/>
  <c r="AI497" i="28"/>
  <c r="AI499" i="28"/>
  <c r="Q21" i="22"/>
  <c r="P21" i="22"/>
  <c r="R21" i="22"/>
  <c r="O22" i="22"/>
  <c r="AC25" i="17"/>
  <c r="AD25" i="17"/>
  <c r="AA25" i="17"/>
  <c r="AJ25" i="17"/>
  <c r="X24" i="17"/>
  <c r="V24" i="17"/>
  <c r="U25" i="17"/>
  <c r="Y25" i="17"/>
  <c r="Z25" i="17"/>
  <c r="S25" i="17"/>
  <c r="G30" i="5"/>
  <c r="N25" i="17"/>
  <c r="Q25" i="17"/>
  <c r="H28" i="5"/>
  <c r="L28" i="5"/>
  <c r="P28" i="5"/>
  <c r="T28" i="5"/>
  <c r="X28" i="5"/>
  <c r="AB28" i="5"/>
  <c r="AF28" i="5"/>
  <c r="AJ28" i="5"/>
  <c r="AN28" i="5"/>
  <c r="AR28" i="5"/>
  <c r="AV28" i="5"/>
  <c r="AZ28" i="5"/>
  <c r="BD28" i="5"/>
  <c r="BH28" i="5"/>
  <c r="BL28" i="5"/>
  <c r="BP28" i="5"/>
  <c r="BT28" i="5"/>
  <c r="BX28" i="5"/>
  <c r="CB28" i="5"/>
  <c r="I28" i="5"/>
  <c r="M28" i="5"/>
  <c r="Q28" i="5"/>
  <c r="U28" i="5"/>
  <c r="Y28" i="5"/>
  <c r="AC28" i="5"/>
  <c r="AG28" i="5"/>
  <c r="AK28" i="5"/>
  <c r="AO28" i="5"/>
  <c r="AS28" i="5"/>
  <c r="AW28" i="5"/>
  <c r="BA28" i="5"/>
  <c r="BE28" i="5"/>
  <c r="BI28" i="5"/>
  <c r="BM28" i="5"/>
  <c r="BQ28" i="5"/>
  <c r="BU28" i="5"/>
  <c r="BY28" i="5"/>
  <c r="CC28" i="5"/>
  <c r="J28" i="5"/>
  <c r="N28" i="5"/>
  <c r="R28" i="5"/>
  <c r="V28" i="5"/>
  <c r="Z28" i="5"/>
  <c r="AD28" i="5"/>
  <c r="AH28" i="5"/>
  <c r="AL28" i="5"/>
  <c r="AP28" i="5"/>
  <c r="AT28" i="5"/>
  <c r="AX28" i="5"/>
  <c r="BB28" i="5"/>
  <c r="BF28" i="5"/>
  <c r="BJ28" i="5"/>
  <c r="BN28" i="5"/>
  <c r="BR28" i="5"/>
  <c r="BV28" i="5"/>
  <c r="BZ28" i="5"/>
  <c r="CD28" i="5"/>
  <c r="K28" i="5"/>
  <c r="O28" i="5"/>
  <c r="S28" i="5"/>
  <c r="W28" i="5"/>
  <c r="AA28" i="5"/>
  <c r="AE28" i="5"/>
  <c r="AI28" i="5"/>
  <c r="AM28" i="5"/>
  <c r="AQ28" i="5"/>
  <c r="AU28" i="5"/>
  <c r="AY28" i="5"/>
  <c r="BC28" i="5"/>
  <c r="BG28" i="5"/>
  <c r="BK28" i="5"/>
  <c r="BO28" i="5"/>
  <c r="BS28" i="5"/>
  <c r="BW28" i="5"/>
  <c r="CA28" i="5"/>
  <c r="F29" i="5"/>
  <c r="A29" i="5"/>
  <c r="D29" i="5"/>
  <c r="E29" i="5"/>
  <c r="B29" i="5"/>
  <c r="C29" i="5"/>
  <c r="F26" i="18"/>
  <c r="A26" i="17" s="1"/>
  <c r="M26" i="17" s="1"/>
  <c r="AB26" i="17" s="1"/>
  <c r="AI26" i="17" l="1"/>
  <c r="AH26" i="17"/>
  <c r="W26" i="17"/>
  <c r="AG26" i="17"/>
  <c r="AJ2" i="28"/>
  <c r="AJ5" i="28"/>
  <c r="AJ7" i="28"/>
  <c r="AJ8" i="28"/>
  <c r="AJ10" i="28"/>
  <c r="AJ12" i="28"/>
  <c r="AJ14" i="28"/>
  <c r="AJ16" i="28"/>
  <c r="AJ18" i="28"/>
  <c r="AJ20" i="28"/>
  <c r="AJ22" i="28"/>
  <c r="AJ24" i="28"/>
  <c r="AJ26" i="28"/>
  <c r="AJ28" i="28"/>
  <c r="AJ30" i="28"/>
  <c r="AJ32" i="28"/>
  <c r="AJ34" i="28"/>
  <c r="AJ36" i="28"/>
  <c r="AJ38" i="28"/>
  <c r="AJ40" i="28"/>
  <c r="AJ42" i="28"/>
  <c r="AJ44" i="28"/>
  <c r="AJ46" i="28"/>
  <c r="AJ48" i="28"/>
  <c r="AJ50" i="28"/>
  <c r="AJ52" i="28"/>
  <c r="AJ54" i="28"/>
  <c r="AJ56" i="28"/>
  <c r="AJ58" i="28"/>
  <c r="AJ60" i="28"/>
  <c r="AJ62" i="28"/>
  <c r="AJ64" i="28"/>
  <c r="AJ66" i="28"/>
  <c r="AJ68" i="28"/>
  <c r="AJ70" i="28"/>
  <c r="AJ72" i="28"/>
  <c r="AJ74" i="28"/>
  <c r="AJ76" i="28"/>
  <c r="AJ78" i="28"/>
  <c r="AJ80" i="28"/>
  <c r="AJ82" i="28"/>
  <c r="AJ84" i="28"/>
  <c r="AJ86" i="28"/>
  <c r="AJ88" i="28"/>
  <c r="AJ90" i="28"/>
  <c r="AJ92" i="28"/>
  <c r="AJ94" i="28"/>
  <c r="AJ96" i="28"/>
  <c r="AJ98" i="28"/>
  <c r="AJ100" i="28"/>
  <c r="AJ102" i="28"/>
  <c r="AJ104" i="28"/>
  <c r="AJ106" i="28"/>
  <c r="AJ108" i="28"/>
  <c r="AJ110" i="28"/>
  <c r="AJ112" i="28"/>
  <c r="AJ114" i="28"/>
  <c r="AJ116" i="28"/>
  <c r="AJ118" i="28"/>
  <c r="AJ120" i="28"/>
  <c r="AJ122" i="28"/>
  <c r="AJ124" i="28"/>
  <c r="AJ126" i="28"/>
  <c r="AJ128" i="28"/>
  <c r="AJ130" i="28"/>
  <c r="AJ132" i="28"/>
  <c r="AJ134" i="28"/>
  <c r="AJ136" i="28"/>
  <c r="AJ138" i="28"/>
  <c r="AJ140" i="28"/>
  <c r="AJ142" i="28"/>
  <c r="AJ144" i="28"/>
  <c r="AJ146" i="28"/>
  <c r="AJ148" i="28"/>
  <c r="AJ150" i="28"/>
  <c r="AJ152" i="28"/>
  <c r="AJ154" i="28"/>
  <c r="AJ156" i="28"/>
  <c r="AJ158" i="28"/>
  <c r="AJ160" i="28"/>
  <c r="AJ162" i="28"/>
  <c r="AJ164" i="28"/>
  <c r="AJ166" i="28"/>
  <c r="AJ168" i="28"/>
  <c r="AJ170" i="28"/>
  <c r="AJ172" i="28"/>
  <c r="AJ174" i="28"/>
  <c r="AJ176" i="28"/>
  <c r="AJ178" i="28"/>
  <c r="AJ180" i="28"/>
  <c r="AJ182" i="28"/>
  <c r="AJ184" i="28"/>
  <c r="AJ186" i="28"/>
  <c r="AJ189" i="28"/>
  <c r="AJ191" i="28"/>
  <c r="AJ193" i="28"/>
  <c r="AJ195" i="28"/>
  <c r="AJ197" i="28"/>
  <c r="AJ199" i="28"/>
  <c r="AJ201" i="28"/>
  <c r="AJ203" i="28"/>
  <c r="AJ205" i="28"/>
  <c r="AJ207" i="28"/>
  <c r="AJ209" i="28"/>
  <c r="AJ211" i="28"/>
  <c r="AJ213" i="28"/>
  <c r="AJ215" i="28"/>
  <c r="AJ217" i="28"/>
  <c r="AJ219" i="28"/>
  <c r="AJ221" i="28"/>
  <c r="AJ223" i="28"/>
  <c r="AJ225" i="28"/>
  <c r="AJ227" i="28"/>
  <c r="AJ229" i="28"/>
  <c r="AJ231" i="28"/>
  <c r="AJ233" i="28"/>
  <c r="AJ235" i="28"/>
  <c r="AJ237" i="28"/>
  <c r="AJ239" i="28"/>
  <c r="AJ241" i="28"/>
  <c r="AJ243" i="28"/>
  <c r="AJ245" i="28"/>
  <c r="AJ247" i="28"/>
  <c r="AJ249" i="28"/>
  <c r="AJ251" i="28"/>
  <c r="AJ253" i="28"/>
  <c r="AJ255" i="28"/>
  <c r="AJ257" i="28"/>
  <c r="AJ259" i="28"/>
  <c r="AJ261" i="28"/>
  <c r="AJ263" i="28"/>
  <c r="AJ265" i="28"/>
  <c r="AJ267" i="28"/>
  <c r="AJ269" i="28"/>
  <c r="AJ271" i="28"/>
  <c r="AJ273" i="28"/>
  <c r="AJ275" i="28"/>
  <c r="AJ277" i="28"/>
  <c r="AJ279" i="28"/>
  <c r="AJ281" i="28"/>
  <c r="AJ283" i="28"/>
  <c r="AJ285" i="28"/>
  <c r="AJ287" i="28"/>
  <c r="AJ289" i="28"/>
  <c r="AJ291" i="28"/>
  <c r="AJ293" i="28"/>
  <c r="AJ295" i="28"/>
  <c r="AJ297" i="28"/>
  <c r="AJ299" i="28"/>
  <c r="AJ301" i="28"/>
  <c r="AJ303" i="28"/>
  <c r="AJ305" i="28"/>
  <c r="AJ307" i="28"/>
  <c r="AJ309" i="28"/>
  <c r="AJ311" i="28"/>
  <c r="AJ313" i="28"/>
  <c r="AJ315" i="28"/>
  <c r="AJ317" i="28"/>
  <c r="AJ319" i="28"/>
  <c r="AJ321" i="28"/>
  <c r="AJ323" i="28"/>
  <c r="AJ325" i="28"/>
  <c r="AJ327" i="28"/>
  <c r="AJ329" i="28"/>
  <c r="AJ331" i="28"/>
  <c r="AJ333" i="28"/>
  <c r="AJ335" i="28"/>
  <c r="AJ337" i="28"/>
  <c r="AJ339" i="28"/>
  <c r="AJ341" i="28"/>
  <c r="AJ343" i="28"/>
  <c r="AJ345" i="28"/>
  <c r="AJ347" i="28"/>
  <c r="AJ349" i="28"/>
  <c r="AJ351" i="28"/>
  <c r="AJ353" i="28"/>
  <c r="AJ355" i="28"/>
  <c r="AJ357" i="28"/>
  <c r="AJ359" i="28"/>
  <c r="AJ361" i="28"/>
  <c r="AJ363" i="28"/>
  <c r="AJ365" i="28"/>
  <c r="AJ367" i="28"/>
  <c r="AJ369" i="28"/>
  <c r="AJ371" i="28"/>
  <c r="AJ373" i="28"/>
  <c r="AJ375" i="28"/>
  <c r="AJ377" i="28"/>
  <c r="AJ379" i="28"/>
  <c r="AJ381" i="28"/>
  <c r="AJ383" i="28"/>
  <c r="AJ385" i="28"/>
  <c r="AJ387" i="28"/>
  <c r="AJ389" i="28"/>
  <c r="AJ391" i="28"/>
  <c r="AJ393" i="28"/>
  <c r="AJ395" i="28"/>
  <c r="AJ397" i="28"/>
  <c r="AJ399" i="28"/>
  <c r="AJ401" i="28"/>
  <c r="AJ403" i="28"/>
  <c r="AJ405" i="28"/>
  <c r="AJ407" i="28"/>
  <c r="AJ409" i="28"/>
  <c r="AJ411" i="28"/>
  <c r="AJ300" i="28"/>
  <c r="AJ414" i="28"/>
  <c r="AJ416" i="28"/>
  <c r="AJ418" i="28"/>
  <c r="AJ420" i="28"/>
  <c r="AJ422" i="28"/>
  <c r="AJ424" i="28"/>
  <c r="AJ426" i="28"/>
  <c r="AJ428" i="28"/>
  <c r="AJ430" i="28"/>
  <c r="AJ432" i="28"/>
  <c r="AJ434" i="28"/>
  <c r="AJ436" i="28"/>
  <c r="AJ438" i="28"/>
  <c r="AJ440" i="28"/>
  <c r="AJ442" i="28"/>
  <c r="AJ444" i="28"/>
  <c r="AJ446" i="28"/>
  <c r="AJ448" i="28"/>
  <c r="AJ450" i="28"/>
  <c r="AJ452" i="28"/>
  <c r="AJ454" i="28"/>
  <c r="AJ456" i="28"/>
  <c r="AJ458" i="28"/>
  <c r="AJ460" i="28"/>
  <c r="AJ462" i="28"/>
  <c r="AJ464" i="28"/>
  <c r="AJ466" i="28"/>
  <c r="AJ468" i="28"/>
  <c r="AJ470" i="28"/>
  <c r="AJ472" i="28"/>
  <c r="AJ474" i="28"/>
  <c r="AJ476" i="28"/>
  <c r="AJ478" i="28"/>
  <c r="AJ480" i="28"/>
  <c r="AJ482" i="28"/>
  <c r="AJ484" i="28"/>
  <c r="AJ486" i="28"/>
  <c r="AJ488" i="28"/>
  <c r="AJ490" i="28"/>
  <c r="AJ492" i="28"/>
  <c r="AJ494" i="28"/>
  <c r="AJ496" i="28"/>
  <c r="AJ498" i="28"/>
  <c r="AJ500" i="28"/>
  <c r="AK1" i="28"/>
  <c r="AJ3" i="28"/>
  <c r="AJ6" i="28"/>
  <c r="AJ4" i="28"/>
  <c r="AJ9" i="28"/>
  <c r="AJ11" i="28"/>
  <c r="AJ13" i="28"/>
  <c r="AJ15" i="28"/>
  <c r="AJ17" i="28"/>
  <c r="AJ19" i="28"/>
  <c r="AJ21" i="28"/>
  <c r="AJ23" i="28"/>
  <c r="AJ25" i="28"/>
  <c r="AJ27" i="28"/>
  <c r="AJ29" i="28"/>
  <c r="AJ31" i="28"/>
  <c r="AJ33" i="28"/>
  <c r="AJ35" i="28"/>
  <c r="AJ37" i="28"/>
  <c r="AJ39" i="28"/>
  <c r="AJ41" i="28"/>
  <c r="AJ43" i="28"/>
  <c r="AJ45" i="28"/>
  <c r="AJ47" i="28"/>
  <c r="AJ49" i="28"/>
  <c r="AJ51" i="28"/>
  <c r="AJ53" i="28"/>
  <c r="AJ55" i="28"/>
  <c r="AJ57" i="28"/>
  <c r="AJ59" i="28"/>
  <c r="AJ61" i="28"/>
  <c r="AJ63" i="28"/>
  <c r="AJ65" i="28"/>
  <c r="AJ67" i="28"/>
  <c r="AJ69" i="28"/>
  <c r="AJ71" i="28"/>
  <c r="AJ73" i="28"/>
  <c r="AJ75" i="28"/>
  <c r="AJ77" i="28"/>
  <c r="AJ79" i="28"/>
  <c r="AJ81" i="28"/>
  <c r="AJ83" i="28"/>
  <c r="AJ85" i="28"/>
  <c r="AJ87" i="28"/>
  <c r="AJ89" i="28"/>
  <c r="AJ91" i="28"/>
  <c r="AJ93" i="28"/>
  <c r="AJ95" i="28"/>
  <c r="AJ97" i="28"/>
  <c r="AJ99" i="28"/>
  <c r="AJ101" i="28"/>
  <c r="AJ103" i="28"/>
  <c r="AJ105" i="28"/>
  <c r="AJ107" i="28"/>
  <c r="AJ109" i="28"/>
  <c r="AJ111" i="28"/>
  <c r="AJ113" i="28"/>
  <c r="AJ115" i="28"/>
  <c r="AJ117" i="28"/>
  <c r="AJ119" i="28"/>
  <c r="AJ121" i="28"/>
  <c r="AJ123" i="28"/>
  <c r="AJ125" i="28"/>
  <c r="AJ127" i="28"/>
  <c r="AJ129" i="28"/>
  <c r="AJ131" i="28"/>
  <c r="AJ133" i="28"/>
  <c r="AJ135" i="28"/>
  <c r="AJ137" i="28"/>
  <c r="AJ139" i="28"/>
  <c r="AJ141" i="28"/>
  <c r="AJ143" i="28"/>
  <c r="AJ145" i="28"/>
  <c r="AJ147" i="28"/>
  <c r="AJ149" i="28"/>
  <c r="AJ151" i="28"/>
  <c r="AJ153" i="28"/>
  <c r="AJ155" i="28"/>
  <c r="AJ157" i="28"/>
  <c r="AJ159" i="28"/>
  <c r="AJ161" i="28"/>
  <c r="AJ163" i="28"/>
  <c r="AJ165" i="28"/>
  <c r="AJ167" i="28"/>
  <c r="AJ169" i="28"/>
  <c r="AJ171" i="28"/>
  <c r="AJ173" i="28"/>
  <c r="AJ175" i="28"/>
  <c r="AJ177" i="28"/>
  <c r="AJ179" i="28"/>
  <c r="AJ181" i="28"/>
  <c r="AJ183" i="28"/>
  <c r="AJ185" i="28"/>
  <c r="AJ187" i="28"/>
  <c r="AJ190" i="28"/>
  <c r="AJ192" i="28"/>
  <c r="AJ194" i="28"/>
  <c r="AJ196" i="28"/>
  <c r="AJ198" i="28"/>
  <c r="AJ200" i="28"/>
  <c r="AJ202" i="28"/>
  <c r="AJ204" i="28"/>
  <c r="AJ206" i="28"/>
  <c r="AJ208" i="28"/>
  <c r="AJ210" i="28"/>
  <c r="AJ212" i="28"/>
  <c r="AJ214" i="28"/>
  <c r="AJ216" i="28"/>
  <c r="AJ218" i="28"/>
  <c r="AJ220" i="28"/>
  <c r="AJ222" i="28"/>
  <c r="AJ224" i="28"/>
  <c r="AJ226" i="28"/>
  <c r="AJ228" i="28"/>
  <c r="AJ230" i="28"/>
  <c r="AJ232" i="28"/>
  <c r="AJ234" i="28"/>
  <c r="AJ236" i="28"/>
  <c r="AJ238" i="28"/>
  <c r="AJ240" i="28"/>
  <c r="AJ242" i="28"/>
  <c r="AJ244" i="28"/>
  <c r="AJ246" i="28"/>
  <c r="AJ248" i="28"/>
  <c r="AJ250" i="28"/>
  <c r="AJ252" i="28"/>
  <c r="AJ254" i="28"/>
  <c r="AJ256" i="28"/>
  <c r="AJ258" i="28"/>
  <c r="AJ260" i="28"/>
  <c r="AJ262" i="28"/>
  <c r="AJ264" i="28"/>
  <c r="AJ266" i="28"/>
  <c r="AJ268" i="28"/>
  <c r="AJ270" i="28"/>
  <c r="AJ272" i="28"/>
  <c r="AJ274" i="28"/>
  <c r="AJ276" i="28"/>
  <c r="AJ278" i="28"/>
  <c r="AJ280" i="28"/>
  <c r="AJ282" i="28"/>
  <c r="AJ284" i="28"/>
  <c r="AJ286" i="28"/>
  <c r="AJ288" i="28"/>
  <c r="AJ290" i="28"/>
  <c r="AJ292" i="28"/>
  <c r="AJ294" i="28"/>
  <c r="AJ296" i="28"/>
  <c r="AJ298" i="28"/>
  <c r="AJ188" i="28"/>
  <c r="AJ302" i="28"/>
  <c r="AJ304" i="28"/>
  <c r="AJ306" i="28"/>
  <c r="AJ308" i="28"/>
  <c r="AJ310" i="28"/>
  <c r="AJ312" i="28"/>
  <c r="AJ314" i="28"/>
  <c r="AJ316" i="28"/>
  <c r="AJ318" i="28"/>
  <c r="AJ320" i="28"/>
  <c r="AJ322" i="28"/>
  <c r="AJ324" i="28"/>
  <c r="AJ326" i="28"/>
  <c r="AJ328" i="28"/>
  <c r="AJ330" i="28"/>
  <c r="AJ332" i="28"/>
  <c r="AJ334" i="28"/>
  <c r="AJ336" i="28"/>
  <c r="AJ338" i="28"/>
  <c r="AJ340" i="28"/>
  <c r="AJ342" i="28"/>
  <c r="AJ344" i="28"/>
  <c r="AJ346" i="28"/>
  <c r="AJ348" i="28"/>
  <c r="AJ350" i="28"/>
  <c r="AJ352" i="28"/>
  <c r="AJ354" i="28"/>
  <c r="AJ356" i="28"/>
  <c r="AJ358" i="28"/>
  <c r="AJ360" i="28"/>
  <c r="AJ362" i="28"/>
  <c r="AJ364" i="28"/>
  <c r="AJ366" i="28"/>
  <c r="AJ368" i="28"/>
  <c r="AJ370" i="28"/>
  <c r="AJ372" i="28"/>
  <c r="AJ374" i="28"/>
  <c r="AJ376" i="28"/>
  <c r="AJ378" i="28"/>
  <c r="AJ380" i="28"/>
  <c r="AJ382" i="28"/>
  <c r="AJ384" i="28"/>
  <c r="AJ386" i="28"/>
  <c r="AJ388" i="28"/>
  <c r="AJ390" i="28"/>
  <c r="AJ392" i="28"/>
  <c r="AJ394" i="28"/>
  <c r="AJ396" i="28"/>
  <c r="AJ398" i="28"/>
  <c r="AJ400" i="28"/>
  <c r="AJ402" i="28"/>
  <c r="AJ404" i="28"/>
  <c r="AJ406" i="28"/>
  <c r="AJ408" i="28"/>
  <c r="AJ410" i="28"/>
  <c r="AJ412" i="28"/>
  <c r="AJ413" i="28"/>
  <c r="AJ415" i="28"/>
  <c r="AJ417" i="28"/>
  <c r="AJ419" i="28"/>
  <c r="AJ421" i="28"/>
  <c r="AJ423" i="28"/>
  <c r="AJ425" i="28"/>
  <c r="AJ427" i="28"/>
  <c r="AJ429" i="28"/>
  <c r="AJ431" i="28"/>
  <c r="AJ433" i="28"/>
  <c r="AJ435" i="28"/>
  <c r="AJ437" i="28"/>
  <c r="AJ439" i="28"/>
  <c r="AJ441" i="28"/>
  <c r="AJ443" i="28"/>
  <c r="AJ445" i="28"/>
  <c r="AJ447" i="28"/>
  <c r="AJ449" i="28"/>
  <c r="AJ451" i="28"/>
  <c r="AJ453" i="28"/>
  <c r="AJ455" i="28"/>
  <c r="AJ457" i="28"/>
  <c r="AJ459" i="28"/>
  <c r="AJ461" i="28"/>
  <c r="AJ463" i="28"/>
  <c r="AJ465" i="28"/>
  <c r="AJ467" i="28"/>
  <c r="AJ469" i="28"/>
  <c r="AJ471" i="28"/>
  <c r="AJ473" i="28"/>
  <c r="AJ475" i="28"/>
  <c r="AJ477" i="28"/>
  <c r="AJ479" i="28"/>
  <c r="AJ481" i="28"/>
  <c r="AJ483" i="28"/>
  <c r="AJ485" i="28"/>
  <c r="AJ487" i="28"/>
  <c r="AJ489" i="28"/>
  <c r="AJ491" i="28"/>
  <c r="AJ493" i="28"/>
  <c r="AJ495" i="28"/>
  <c r="AJ497" i="28"/>
  <c r="AJ499" i="28"/>
  <c r="Q22" i="22"/>
  <c r="P22" i="22"/>
  <c r="R22" i="22"/>
  <c r="O23" i="22"/>
  <c r="AC26" i="17"/>
  <c r="AD26" i="17"/>
  <c r="AA26" i="17"/>
  <c r="AJ26" i="17"/>
  <c r="U26" i="17"/>
  <c r="Y26" i="17"/>
  <c r="Z26" i="17"/>
  <c r="S26" i="17"/>
  <c r="X25" i="17"/>
  <c r="V25" i="17"/>
  <c r="G31" i="5"/>
  <c r="Q26" i="17"/>
  <c r="N26" i="17"/>
  <c r="F27" i="18"/>
  <c r="A27" i="17" s="1"/>
  <c r="M27" i="17" s="1"/>
  <c r="AB27" i="17" s="1"/>
  <c r="E30" i="5"/>
  <c r="D30" i="5"/>
  <c r="C30" i="5"/>
  <c r="F30" i="5"/>
  <c r="A30" i="5"/>
  <c r="B30" i="5"/>
  <c r="K29" i="5"/>
  <c r="O29" i="5"/>
  <c r="S29" i="5"/>
  <c r="W29" i="5"/>
  <c r="AA29" i="5"/>
  <c r="AE29" i="5"/>
  <c r="AI29" i="5"/>
  <c r="AM29" i="5"/>
  <c r="AQ29" i="5"/>
  <c r="AU29" i="5"/>
  <c r="AY29" i="5"/>
  <c r="BC29" i="5"/>
  <c r="BG29" i="5"/>
  <c r="BK29" i="5"/>
  <c r="BO29" i="5"/>
  <c r="BS29" i="5"/>
  <c r="BW29" i="5"/>
  <c r="CA29" i="5"/>
  <c r="H29" i="5"/>
  <c r="L29" i="5"/>
  <c r="P29" i="5"/>
  <c r="T29" i="5"/>
  <c r="X29" i="5"/>
  <c r="AB29" i="5"/>
  <c r="AF29" i="5"/>
  <c r="AJ29" i="5"/>
  <c r="AN29" i="5"/>
  <c r="AR29" i="5"/>
  <c r="AV29" i="5"/>
  <c r="AZ29" i="5"/>
  <c r="BD29" i="5"/>
  <c r="BH29" i="5"/>
  <c r="BL29" i="5"/>
  <c r="BP29" i="5"/>
  <c r="BT29" i="5"/>
  <c r="BX29" i="5"/>
  <c r="CB29" i="5"/>
  <c r="I29" i="5"/>
  <c r="M29" i="5"/>
  <c r="Q29" i="5"/>
  <c r="U29" i="5"/>
  <c r="Y29" i="5"/>
  <c r="AC29" i="5"/>
  <c r="AG29" i="5"/>
  <c r="AK29" i="5"/>
  <c r="AO29" i="5"/>
  <c r="AS29" i="5"/>
  <c r="AW29" i="5"/>
  <c r="BA29" i="5"/>
  <c r="BE29" i="5"/>
  <c r="BI29" i="5"/>
  <c r="BM29" i="5"/>
  <c r="BQ29" i="5"/>
  <c r="BU29" i="5"/>
  <c r="BY29" i="5"/>
  <c r="CC29" i="5"/>
  <c r="J29" i="5"/>
  <c r="N29" i="5"/>
  <c r="R29" i="5"/>
  <c r="V29" i="5"/>
  <c r="Z29" i="5"/>
  <c r="AD29" i="5"/>
  <c r="AH29" i="5"/>
  <c r="AL29" i="5"/>
  <c r="AP29" i="5"/>
  <c r="AT29" i="5"/>
  <c r="AX29" i="5"/>
  <c r="BB29" i="5"/>
  <c r="BF29" i="5"/>
  <c r="BJ29" i="5"/>
  <c r="BN29" i="5"/>
  <c r="BR29" i="5"/>
  <c r="BV29" i="5"/>
  <c r="BZ29" i="5"/>
  <c r="CD29" i="5"/>
  <c r="AI27" i="17" l="1"/>
  <c r="AH27" i="17"/>
  <c r="W27" i="17"/>
  <c r="AG27" i="17"/>
  <c r="AK3" i="28"/>
  <c r="AL1" i="28"/>
  <c r="AK6" i="28"/>
  <c r="AK8" i="28"/>
  <c r="AK10" i="28"/>
  <c r="AK12" i="28"/>
  <c r="AK14" i="28"/>
  <c r="AK16" i="28"/>
  <c r="AK18" i="28"/>
  <c r="AK20" i="28"/>
  <c r="AK22" i="28"/>
  <c r="AK24" i="28"/>
  <c r="AK26" i="28"/>
  <c r="AK28" i="28"/>
  <c r="AK30" i="28"/>
  <c r="AK32" i="28"/>
  <c r="AK34" i="28"/>
  <c r="AK36" i="28"/>
  <c r="AK38" i="28"/>
  <c r="AK40" i="28"/>
  <c r="AK42" i="28"/>
  <c r="AK44" i="28"/>
  <c r="AK46" i="28"/>
  <c r="AK48" i="28"/>
  <c r="AK50" i="28"/>
  <c r="AK52" i="28"/>
  <c r="AK54" i="28"/>
  <c r="AK56" i="28"/>
  <c r="AK58" i="28"/>
  <c r="AK60" i="28"/>
  <c r="AK62" i="28"/>
  <c r="AK64" i="28"/>
  <c r="AK66" i="28"/>
  <c r="AK68" i="28"/>
  <c r="AK70" i="28"/>
  <c r="AK72" i="28"/>
  <c r="AK74" i="28"/>
  <c r="AK76" i="28"/>
  <c r="AK78" i="28"/>
  <c r="AK80" i="28"/>
  <c r="AK82" i="28"/>
  <c r="AK84" i="28"/>
  <c r="AK86" i="28"/>
  <c r="AK88" i="28"/>
  <c r="AK90" i="28"/>
  <c r="AK92" i="28"/>
  <c r="AK94" i="28"/>
  <c r="AK96" i="28"/>
  <c r="AK98" i="28"/>
  <c r="AK100" i="28"/>
  <c r="AK102" i="28"/>
  <c r="AK104" i="28"/>
  <c r="AK106" i="28"/>
  <c r="AK108" i="28"/>
  <c r="AK110" i="28"/>
  <c r="AK112" i="28"/>
  <c r="AK114" i="28"/>
  <c r="AK116" i="28"/>
  <c r="AK118" i="28"/>
  <c r="AK120" i="28"/>
  <c r="AK122" i="28"/>
  <c r="AK124" i="28"/>
  <c r="AK126" i="28"/>
  <c r="AK128" i="28"/>
  <c r="AK130" i="28"/>
  <c r="AK132" i="28"/>
  <c r="AK134" i="28"/>
  <c r="AK136" i="28"/>
  <c r="AK138" i="28"/>
  <c r="AK140" i="28"/>
  <c r="AK142" i="28"/>
  <c r="AK144" i="28"/>
  <c r="AK146" i="28"/>
  <c r="AK148" i="28"/>
  <c r="AK150" i="28"/>
  <c r="AK152" i="28"/>
  <c r="AK154" i="28"/>
  <c r="AK156" i="28"/>
  <c r="AK158" i="28"/>
  <c r="AK160" i="28"/>
  <c r="AK162" i="28"/>
  <c r="AK164" i="28"/>
  <c r="AK166" i="28"/>
  <c r="AK168" i="28"/>
  <c r="AK170" i="28"/>
  <c r="AK172" i="28"/>
  <c r="AK174" i="28"/>
  <c r="AK176" i="28"/>
  <c r="AK178" i="28"/>
  <c r="AK180" i="28"/>
  <c r="AK182" i="28"/>
  <c r="AK184" i="28"/>
  <c r="AK186" i="28"/>
  <c r="AK188" i="28"/>
  <c r="AK190" i="28"/>
  <c r="AK192" i="28"/>
  <c r="AK194" i="28"/>
  <c r="AK196" i="28"/>
  <c r="AK198" i="28"/>
  <c r="AK200" i="28"/>
  <c r="AK202" i="28"/>
  <c r="AK204" i="28"/>
  <c r="AK206" i="28"/>
  <c r="AK208" i="28"/>
  <c r="AK210" i="28"/>
  <c r="AK212" i="28"/>
  <c r="AK214" i="28"/>
  <c r="AK216" i="28"/>
  <c r="AK218" i="28"/>
  <c r="AK220" i="28"/>
  <c r="AK222" i="28"/>
  <c r="AK224" i="28"/>
  <c r="AK226" i="28"/>
  <c r="AK228" i="28"/>
  <c r="AK230" i="28"/>
  <c r="AK232" i="28"/>
  <c r="AK234" i="28"/>
  <c r="AK236" i="28"/>
  <c r="AK238" i="28"/>
  <c r="AK240" i="28"/>
  <c r="AK242" i="28"/>
  <c r="AK244" i="28"/>
  <c r="AK246" i="28"/>
  <c r="AK248" i="28"/>
  <c r="AK250" i="28"/>
  <c r="AK252" i="28"/>
  <c r="AK254" i="28"/>
  <c r="AK256" i="28"/>
  <c r="AK258" i="28"/>
  <c r="AK260" i="28"/>
  <c r="AK262" i="28"/>
  <c r="AK264" i="28"/>
  <c r="AK266" i="28"/>
  <c r="AK268" i="28"/>
  <c r="AK270" i="28"/>
  <c r="AK272" i="28"/>
  <c r="AK274" i="28"/>
  <c r="AK276" i="28"/>
  <c r="AK278" i="28"/>
  <c r="AK280" i="28"/>
  <c r="AK282" i="28"/>
  <c r="AK284" i="28"/>
  <c r="AK286" i="28"/>
  <c r="AK288" i="28"/>
  <c r="AK290" i="28"/>
  <c r="AK292" i="28"/>
  <c r="AK294" i="28"/>
  <c r="AK296" i="28"/>
  <c r="AK298" i="28"/>
  <c r="AK300" i="28"/>
  <c r="AK302" i="28"/>
  <c r="AK304" i="28"/>
  <c r="AK306" i="28"/>
  <c r="AK308" i="28"/>
  <c r="AK310" i="28"/>
  <c r="AK312" i="28"/>
  <c r="AK314" i="28"/>
  <c r="AK316" i="28"/>
  <c r="AK318" i="28"/>
  <c r="AK320" i="28"/>
  <c r="AK322" i="28"/>
  <c r="AK324" i="28"/>
  <c r="AK326" i="28"/>
  <c r="AK328" i="28"/>
  <c r="AK330" i="28"/>
  <c r="AK332" i="28"/>
  <c r="AK334" i="28"/>
  <c r="AK336" i="28"/>
  <c r="AK338" i="28"/>
  <c r="AK340" i="28"/>
  <c r="AK342" i="28"/>
  <c r="AK344" i="28"/>
  <c r="AK346" i="28"/>
  <c r="AK348" i="28"/>
  <c r="AK350" i="28"/>
  <c r="AK352" i="28"/>
  <c r="AK354" i="28"/>
  <c r="AK356" i="28"/>
  <c r="AK358" i="28"/>
  <c r="AK360" i="28"/>
  <c r="AK362" i="28"/>
  <c r="AK364" i="28"/>
  <c r="AK366" i="28"/>
  <c r="AK368" i="28"/>
  <c r="AK370" i="28"/>
  <c r="AK372" i="28"/>
  <c r="AK374" i="28"/>
  <c r="AK376" i="28"/>
  <c r="AK378" i="28"/>
  <c r="AK380" i="28"/>
  <c r="AK382" i="28"/>
  <c r="AK384" i="28"/>
  <c r="AK386" i="28"/>
  <c r="AK388" i="28"/>
  <c r="AK390" i="28"/>
  <c r="AK392" i="28"/>
  <c r="AK394" i="28"/>
  <c r="AK396" i="28"/>
  <c r="AK398" i="28"/>
  <c r="AK400" i="28"/>
  <c r="AK402" i="28"/>
  <c r="AK404" i="28"/>
  <c r="AK406" i="28"/>
  <c r="AK408" i="28"/>
  <c r="AK410" i="28"/>
  <c r="AK412" i="28"/>
  <c r="AK414" i="28"/>
  <c r="AK416" i="28"/>
  <c r="AK418" i="28"/>
  <c r="AK420" i="28"/>
  <c r="AK422" i="28"/>
  <c r="AK424" i="28"/>
  <c r="AK426" i="28"/>
  <c r="AK428" i="28"/>
  <c r="AK430" i="28"/>
  <c r="AK432" i="28"/>
  <c r="AK434" i="28"/>
  <c r="AK436" i="28"/>
  <c r="AK438" i="28"/>
  <c r="AK440" i="28"/>
  <c r="AK442" i="28"/>
  <c r="AK444" i="28"/>
  <c r="AK446" i="28"/>
  <c r="AK448" i="28"/>
  <c r="AK450" i="28"/>
  <c r="AK452" i="28"/>
  <c r="AK454" i="28"/>
  <c r="AK456" i="28"/>
  <c r="AK458" i="28"/>
  <c r="AK460" i="28"/>
  <c r="AK462" i="28"/>
  <c r="AK464" i="28"/>
  <c r="AK466" i="28"/>
  <c r="AK468" i="28"/>
  <c r="AK470" i="28"/>
  <c r="AK472" i="28"/>
  <c r="AK474" i="28"/>
  <c r="AK476" i="28"/>
  <c r="AK478" i="28"/>
  <c r="AK480" i="28"/>
  <c r="AK482" i="28"/>
  <c r="AK484" i="28"/>
  <c r="AK486" i="28"/>
  <c r="AK488" i="28"/>
  <c r="AK490" i="28"/>
  <c r="AK492" i="28"/>
  <c r="AK494" i="28"/>
  <c r="AK496" i="28"/>
  <c r="AK498" i="28"/>
  <c r="AK500" i="28"/>
  <c r="AK2" i="28"/>
  <c r="AK4" i="28"/>
  <c r="AK5" i="28"/>
  <c r="AK7" i="28"/>
  <c r="AK9" i="28"/>
  <c r="AK11" i="28"/>
  <c r="AK13" i="28"/>
  <c r="AK15" i="28"/>
  <c r="AK17" i="28"/>
  <c r="AK19" i="28"/>
  <c r="AK21" i="28"/>
  <c r="AK23" i="28"/>
  <c r="AK25" i="28"/>
  <c r="AK27" i="28"/>
  <c r="AK29" i="28"/>
  <c r="AK31" i="28"/>
  <c r="AK33" i="28"/>
  <c r="AK35" i="28"/>
  <c r="AK37" i="28"/>
  <c r="AK39" i="28"/>
  <c r="AK41" i="28"/>
  <c r="AK43" i="28"/>
  <c r="AK45" i="28"/>
  <c r="AK47" i="28"/>
  <c r="AK49" i="28"/>
  <c r="AK51" i="28"/>
  <c r="AK53" i="28"/>
  <c r="AK55" i="28"/>
  <c r="AK57" i="28"/>
  <c r="AK59" i="28"/>
  <c r="AK61" i="28"/>
  <c r="AK63" i="28"/>
  <c r="AK65" i="28"/>
  <c r="AK67" i="28"/>
  <c r="AK69" i="28"/>
  <c r="AK71" i="28"/>
  <c r="AK73" i="28"/>
  <c r="AK75" i="28"/>
  <c r="AK77" i="28"/>
  <c r="AK79" i="28"/>
  <c r="AK81" i="28"/>
  <c r="AK83" i="28"/>
  <c r="AK85" i="28"/>
  <c r="AK87" i="28"/>
  <c r="AK89" i="28"/>
  <c r="AK91" i="28"/>
  <c r="AK93" i="28"/>
  <c r="AK95" i="28"/>
  <c r="AK97" i="28"/>
  <c r="AK99" i="28"/>
  <c r="AK101" i="28"/>
  <c r="AK103" i="28"/>
  <c r="AK105" i="28"/>
  <c r="AK107" i="28"/>
  <c r="AK109" i="28"/>
  <c r="AK111" i="28"/>
  <c r="AK113" i="28"/>
  <c r="AK115" i="28"/>
  <c r="AK117" i="28"/>
  <c r="AK119" i="28"/>
  <c r="AK121" i="28"/>
  <c r="AK123" i="28"/>
  <c r="AK125" i="28"/>
  <c r="AK127" i="28"/>
  <c r="AK129" i="28"/>
  <c r="AK131" i="28"/>
  <c r="AK133" i="28"/>
  <c r="AK135" i="28"/>
  <c r="AK137" i="28"/>
  <c r="AK139" i="28"/>
  <c r="AK141" i="28"/>
  <c r="AK143" i="28"/>
  <c r="AK145" i="28"/>
  <c r="AK147" i="28"/>
  <c r="AK149" i="28"/>
  <c r="AK151" i="28"/>
  <c r="AK153" i="28"/>
  <c r="AK155" i="28"/>
  <c r="AK157" i="28"/>
  <c r="AK159" i="28"/>
  <c r="AK161" i="28"/>
  <c r="AK163" i="28"/>
  <c r="AK165" i="28"/>
  <c r="AK167" i="28"/>
  <c r="AK169" i="28"/>
  <c r="AK171" i="28"/>
  <c r="AK173" i="28"/>
  <c r="AK175" i="28"/>
  <c r="AK177" i="28"/>
  <c r="AK179" i="28"/>
  <c r="AK181" i="28"/>
  <c r="AK183" i="28"/>
  <c r="AK185" i="28"/>
  <c r="AK187" i="28"/>
  <c r="AK189" i="28"/>
  <c r="AK191" i="28"/>
  <c r="AK193" i="28"/>
  <c r="AK195" i="28"/>
  <c r="AK197" i="28"/>
  <c r="AK199" i="28"/>
  <c r="AK201" i="28"/>
  <c r="AK203" i="28"/>
  <c r="AK205" i="28"/>
  <c r="AK207" i="28"/>
  <c r="AK209" i="28"/>
  <c r="AK211" i="28"/>
  <c r="AK213" i="28"/>
  <c r="AK215" i="28"/>
  <c r="AK217" i="28"/>
  <c r="AK219" i="28"/>
  <c r="AK221" i="28"/>
  <c r="AK223" i="28"/>
  <c r="AK225" i="28"/>
  <c r="AK227" i="28"/>
  <c r="AK229" i="28"/>
  <c r="AK231" i="28"/>
  <c r="AK233" i="28"/>
  <c r="AK235" i="28"/>
  <c r="AK237" i="28"/>
  <c r="AK239" i="28"/>
  <c r="AK241" i="28"/>
  <c r="AK243" i="28"/>
  <c r="AK245" i="28"/>
  <c r="AK247" i="28"/>
  <c r="AK249" i="28"/>
  <c r="AK251" i="28"/>
  <c r="AK253" i="28"/>
  <c r="AK255" i="28"/>
  <c r="AK257" i="28"/>
  <c r="AK259" i="28"/>
  <c r="AK261" i="28"/>
  <c r="AK263" i="28"/>
  <c r="AK265" i="28"/>
  <c r="AK267" i="28"/>
  <c r="AK269" i="28"/>
  <c r="AK271" i="28"/>
  <c r="AK273" i="28"/>
  <c r="AK275" i="28"/>
  <c r="AK277" i="28"/>
  <c r="AK279" i="28"/>
  <c r="AK281" i="28"/>
  <c r="AK283" i="28"/>
  <c r="AK285" i="28"/>
  <c r="AK287" i="28"/>
  <c r="AK289" i="28"/>
  <c r="AK291" i="28"/>
  <c r="AK293" i="28"/>
  <c r="AK295" i="28"/>
  <c r="AK297" i="28"/>
  <c r="AK299" i="28"/>
  <c r="AK301" i="28"/>
  <c r="AK303" i="28"/>
  <c r="AK305" i="28"/>
  <c r="AK307" i="28"/>
  <c r="AK309" i="28"/>
  <c r="AK311" i="28"/>
  <c r="AK313" i="28"/>
  <c r="AK315" i="28"/>
  <c r="AK317" i="28"/>
  <c r="AK319" i="28"/>
  <c r="AK321" i="28"/>
  <c r="AK323" i="28"/>
  <c r="AK325" i="28"/>
  <c r="AK327" i="28"/>
  <c r="AK329" i="28"/>
  <c r="AK331" i="28"/>
  <c r="AK333" i="28"/>
  <c r="AK335" i="28"/>
  <c r="AK337" i="28"/>
  <c r="AK339" i="28"/>
  <c r="AK341" i="28"/>
  <c r="AK343" i="28"/>
  <c r="AK345" i="28"/>
  <c r="AK347" i="28"/>
  <c r="AK349" i="28"/>
  <c r="AK351" i="28"/>
  <c r="AK353" i="28"/>
  <c r="AK355" i="28"/>
  <c r="AK357" i="28"/>
  <c r="AK359" i="28"/>
  <c r="AK361" i="28"/>
  <c r="AK363" i="28"/>
  <c r="AK365" i="28"/>
  <c r="AK367" i="28"/>
  <c r="AK369" i="28"/>
  <c r="AK371" i="28"/>
  <c r="AK373" i="28"/>
  <c r="AK375" i="28"/>
  <c r="AK377" i="28"/>
  <c r="AK379" i="28"/>
  <c r="AK381" i="28"/>
  <c r="AK383" i="28"/>
  <c r="AK385" i="28"/>
  <c r="AK387" i="28"/>
  <c r="AK389" i="28"/>
  <c r="AK391" i="28"/>
  <c r="AK393" i="28"/>
  <c r="AK395" i="28"/>
  <c r="AK397" i="28"/>
  <c r="AK399" i="28"/>
  <c r="AK401" i="28"/>
  <c r="AK403" i="28"/>
  <c r="AK405" i="28"/>
  <c r="AK407" i="28"/>
  <c r="AK409" i="28"/>
  <c r="AK411" i="28"/>
  <c r="AK413" i="28"/>
  <c r="AK415" i="28"/>
  <c r="AK417" i="28"/>
  <c r="AK419" i="28"/>
  <c r="AK421" i="28"/>
  <c r="AK423" i="28"/>
  <c r="AK425" i="28"/>
  <c r="AK427" i="28"/>
  <c r="AK429" i="28"/>
  <c r="AK431" i="28"/>
  <c r="AK433" i="28"/>
  <c r="AK435" i="28"/>
  <c r="AK437" i="28"/>
  <c r="AK439" i="28"/>
  <c r="AK441" i="28"/>
  <c r="AK443" i="28"/>
  <c r="AK445" i="28"/>
  <c r="AK447" i="28"/>
  <c r="AK449" i="28"/>
  <c r="AK451" i="28"/>
  <c r="AK453" i="28"/>
  <c r="AK455" i="28"/>
  <c r="AK457" i="28"/>
  <c r="AK459" i="28"/>
  <c r="AK461" i="28"/>
  <c r="AK463" i="28"/>
  <c r="AK465" i="28"/>
  <c r="AK467" i="28"/>
  <c r="AK469" i="28"/>
  <c r="AK471" i="28"/>
  <c r="AK473" i="28"/>
  <c r="AK475" i="28"/>
  <c r="AK477" i="28"/>
  <c r="AK479" i="28"/>
  <c r="AK481" i="28"/>
  <c r="AK483" i="28"/>
  <c r="AK485" i="28"/>
  <c r="AK487" i="28"/>
  <c r="AK489" i="28"/>
  <c r="AK491" i="28"/>
  <c r="AK493" i="28"/>
  <c r="AK495" i="28"/>
  <c r="AK497" i="28"/>
  <c r="AK499" i="28"/>
  <c r="Q23" i="22"/>
  <c r="P23" i="22"/>
  <c r="R23" i="22"/>
  <c r="O24" i="22"/>
  <c r="AC27" i="17"/>
  <c r="AD27" i="17"/>
  <c r="AA27" i="17"/>
  <c r="AJ27" i="17"/>
  <c r="X26" i="17"/>
  <c r="V26" i="17"/>
  <c r="U27" i="17"/>
  <c r="Y27" i="17"/>
  <c r="Z27" i="17"/>
  <c r="S27" i="17"/>
  <c r="G32" i="5"/>
  <c r="N27" i="17"/>
  <c r="Q27" i="17"/>
  <c r="D31" i="5"/>
  <c r="E31" i="5"/>
  <c r="B31" i="5"/>
  <c r="C31" i="5"/>
  <c r="F31" i="5"/>
  <c r="A31" i="5"/>
  <c r="F28" i="18"/>
  <c r="A28" i="17" s="1"/>
  <c r="M28" i="17" s="1"/>
  <c r="AB28" i="17" s="1"/>
  <c r="H30" i="5"/>
  <c r="L30" i="5"/>
  <c r="P30" i="5"/>
  <c r="T30" i="5"/>
  <c r="X30" i="5"/>
  <c r="AB30" i="5"/>
  <c r="AF30" i="5"/>
  <c r="AJ30" i="5"/>
  <c r="AN30" i="5"/>
  <c r="AR30" i="5"/>
  <c r="AV30" i="5"/>
  <c r="AZ30" i="5"/>
  <c r="BD30" i="5"/>
  <c r="K30" i="5"/>
  <c r="O30" i="5"/>
  <c r="S30" i="5"/>
  <c r="W30" i="5"/>
  <c r="AA30" i="5"/>
  <c r="AE30" i="5"/>
  <c r="AI30" i="5"/>
  <c r="AM30" i="5"/>
  <c r="AQ30" i="5"/>
  <c r="AU30" i="5"/>
  <c r="AY30" i="5"/>
  <c r="BC30" i="5"/>
  <c r="BG30" i="5"/>
  <c r="BK30" i="5"/>
  <c r="BO30" i="5"/>
  <c r="BS30" i="5"/>
  <c r="BW30" i="5"/>
  <c r="CA30" i="5"/>
  <c r="BF30" i="5"/>
  <c r="BJ30" i="5"/>
  <c r="BN30" i="5"/>
  <c r="BR30" i="5"/>
  <c r="BV30" i="5"/>
  <c r="BZ30" i="5"/>
  <c r="CD30" i="5"/>
  <c r="J30" i="5"/>
  <c r="N30" i="5"/>
  <c r="R30" i="5"/>
  <c r="V30" i="5"/>
  <c r="Z30" i="5"/>
  <c r="AD30" i="5"/>
  <c r="AH30" i="5"/>
  <c r="AL30" i="5"/>
  <c r="AP30" i="5"/>
  <c r="AT30" i="5"/>
  <c r="AX30" i="5"/>
  <c r="BB30" i="5"/>
  <c r="I30" i="5"/>
  <c r="M30" i="5"/>
  <c r="Q30" i="5"/>
  <c r="U30" i="5"/>
  <c r="Y30" i="5"/>
  <c r="AC30" i="5"/>
  <c r="AG30" i="5"/>
  <c r="AK30" i="5"/>
  <c r="AO30" i="5"/>
  <c r="AS30" i="5"/>
  <c r="AW30" i="5"/>
  <c r="BA30" i="5"/>
  <c r="BE30" i="5"/>
  <c r="BI30" i="5"/>
  <c r="BM30" i="5"/>
  <c r="BQ30" i="5"/>
  <c r="BU30" i="5"/>
  <c r="BY30" i="5"/>
  <c r="CC30" i="5"/>
  <c r="BH30" i="5"/>
  <c r="BL30" i="5"/>
  <c r="BP30" i="5"/>
  <c r="BT30" i="5"/>
  <c r="BX30" i="5"/>
  <c r="CB30" i="5"/>
  <c r="AI28" i="17" l="1"/>
  <c r="AH28" i="17"/>
  <c r="W28" i="17"/>
  <c r="AG28" i="17"/>
  <c r="AL2" i="28"/>
  <c r="AL4" i="28"/>
  <c r="AL6" i="28"/>
  <c r="AL8" i="28"/>
  <c r="AL10" i="28"/>
  <c r="AL12" i="28"/>
  <c r="AL14" i="28"/>
  <c r="AL16" i="28"/>
  <c r="AL18" i="28"/>
  <c r="AL20" i="28"/>
  <c r="AL22" i="28"/>
  <c r="AL24" i="28"/>
  <c r="AL26" i="28"/>
  <c r="AL28" i="28"/>
  <c r="AL30" i="28"/>
  <c r="AL32" i="28"/>
  <c r="AL34" i="28"/>
  <c r="AL36" i="28"/>
  <c r="AL38" i="28"/>
  <c r="AL40" i="28"/>
  <c r="AL42" i="28"/>
  <c r="AL44" i="28"/>
  <c r="AL46" i="28"/>
  <c r="AL48" i="28"/>
  <c r="AL50" i="28"/>
  <c r="AL52" i="28"/>
  <c r="AL54" i="28"/>
  <c r="AL56" i="28"/>
  <c r="AL58" i="28"/>
  <c r="AL60" i="28"/>
  <c r="AL62" i="28"/>
  <c r="AL64" i="28"/>
  <c r="AL66" i="28"/>
  <c r="AL68" i="28"/>
  <c r="AL70" i="28"/>
  <c r="AL72" i="28"/>
  <c r="AL74" i="28"/>
  <c r="AL76" i="28"/>
  <c r="AL78" i="28"/>
  <c r="AL80" i="28"/>
  <c r="AL82" i="28"/>
  <c r="AL84" i="28"/>
  <c r="AL86" i="28"/>
  <c r="AL88" i="28"/>
  <c r="AL90" i="28"/>
  <c r="AL92" i="28"/>
  <c r="AL94" i="28"/>
  <c r="AL96" i="28"/>
  <c r="AL98" i="28"/>
  <c r="AL100" i="28"/>
  <c r="AL102" i="28"/>
  <c r="AL104" i="28"/>
  <c r="AL106" i="28"/>
  <c r="AL108" i="28"/>
  <c r="AL110" i="28"/>
  <c r="AL112" i="28"/>
  <c r="AL114" i="28"/>
  <c r="AL116" i="28"/>
  <c r="AL118" i="28"/>
  <c r="AL120" i="28"/>
  <c r="AL122" i="28"/>
  <c r="AL124" i="28"/>
  <c r="AL126" i="28"/>
  <c r="AL128" i="28"/>
  <c r="AL130" i="28"/>
  <c r="AL132" i="28"/>
  <c r="AL134" i="28"/>
  <c r="AL136" i="28"/>
  <c r="AL138" i="28"/>
  <c r="AL140" i="28"/>
  <c r="AL142" i="28"/>
  <c r="AL144" i="28"/>
  <c r="AL146" i="28"/>
  <c r="AL148" i="28"/>
  <c r="AL150" i="28"/>
  <c r="AL152" i="28"/>
  <c r="AL154" i="28"/>
  <c r="AL156" i="28"/>
  <c r="AL158" i="28"/>
  <c r="AL160" i="28"/>
  <c r="AL162" i="28"/>
  <c r="AL164" i="28"/>
  <c r="AL166" i="28"/>
  <c r="AL168" i="28"/>
  <c r="AL170" i="28"/>
  <c r="AL172" i="28"/>
  <c r="AL174" i="28"/>
  <c r="AL176" i="28"/>
  <c r="AL178" i="28"/>
  <c r="AL180" i="28"/>
  <c r="AL182" i="28"/>
  <c r="AL184" i="28"/>
  <c r="AL186" i="28"/>
  <c r="AL188" i="28"/>
  <c r="AL191" i="28"/>
  <c r="AL193" i="28"/>
  <c r="AL195" i="28"/>
  <c r="AL197" i="28"/>
  <c r="AL199" i="28"/>
  <c r="AL201" i="28"/>
  <c r="AL203" i="28"/>
  <c r="AL205" i="28"/>
  <c r="AL207" i="28"/>
  <c r="AL209" i="28"/>
  <c r="AL211" i="28"/>
  <c r="AL213" i="28"/>
  <c r="AL215" i="28"/>
  <c r="AL217" i="28"/>
  <c r="AL219" i="28"/>
  <c r="AL221" i="28"/>
  <c r="AL223" i="28"/>
  <c r="AL225" i="28"/>
  <c r="AL227" i="28"/>
  <c r="AL229" i="28"/>
  <c r="AL231" i="28"/>
  <c r="AL233" i="28"/>
  <c r="AL235" i="28"/>
  <c r="AL237" i="28"/>
  <c r="AL239" i="28"/>
  <c r="AL241" i="28"/>
  <c r="AL243" i="28"/>
  <c r="AL245" i="28"/>
  <c r="AL247" i="28"/>
  <c r="AL249" i="28"/>
  <c r="AL251" i="28"/>
  <c r="AL253" i="28"/>
  <c r="AL255" i="28"/>
  <c r="AL257" i="28"/>
  <c r="AL259" i="28"/>
  <c r="AL261" i="28"/>
  <c r="AL263" i="28"/>
  <c r="AL265" i="28"/>
  <c r="AL267" i="28"/>
  <c r="AL269" i="28"/>
  <c r="AL271" i="28"/>
  <c r="AL273" i="28"/>
  <c r="AL275" i="28"/>
  <c r="AL277" i="28"/>
  <c r="AL279" i="28"/>
  <c r="AL281" i="28"/>
  <c r="AL283" i="28"/>
  <c r="AL285" i="28"/>
  <c r="AL287" i="28"/>
  <c r="AL289" i="28"/>
  <c r="AL291" i="28"/>
  <c r="AL293" i="28"/>
  <c r="AL295" i="28"/>
  <c r="AL297" i="28"/>
  <c r="AL299" i="28"/>
  <c r="AL300" i="28"/>
  <c r="AL303" i="28"/>
  <c r="AL305" i="28"/>
  <c r="AL307" i="28"/>
  <c r="AL309" i="28"/>
  <c r="AL311" i="28"/>
  <c r="AL313" i="28"/>
  <c r="AL315" i="28"/>
  <c r="AL317" i="28"/>
  <c r="AL319" i="28"/>
  <c r="AL321" i="28"/>
  <c r="AL323" i="28"/>
  <c r="AL325" i="28"/>
  <c r="AL327" i="28"/>
  <c r="AL329" i="28"/>
  <c r="AL331" i="28"/>
  <c r="AL333" i="28"/>
  <c r="AL335" i="28"/>
  <c r="AL337" i="28"/>
  <c r="AL339" i="28"/>
  <c r="AL341" i="28"/>
  <c r="AL343" i="28"/>
  <c r="AL345" i="28"/>
  <c r="AL347" i="28"/>
  <c r="AL349" i="28"/>
  <c r="AL351" i="28"/>
  <c r="AL353" i="28"/>
  <c r="AL355" i="28"/>
  <c r="AL357" i="28"/>
  <c r="AL359" i="28"/>
  <c r="AL361" i="28"/>
  <c r="AL363" i="28"/>
  <c r="AL365" i="28"/>
  <c r="AL367" i="28"/>
  <c r="AL369" i="28"/>
  <c r="AL371" i="28"/>
  <c r="AL373" i="28"/>
  <c r="AL375" i="28"/>
  <c r="AL377" i="28"/>
  <c r="AL379" i="28"/>
  <c r="AL381" i="28"/>
  <c r="AL383" i="28"/>
  <c r="AL385" i="28"/>
  <c r="AL387" i="28"/>
  <c r="AL389" i="28"/>
  <c r="AL391" i="28"/>
  <c r="AL393" i="28"/>
  <c r="AL395" i="28"/>
  <c r="AL397" i="28"/>
  <c r="AL399" i="28"/>
  <c r="AL401" i="28"/>
  <c r="AL403" i="28"/>
  <c r="AL405" i="28"/>
  <c r="AL407" i="28"/>
  <c r="AL409" i="28"/>
  <c r="AL411" i="28"/>
  <c r="AL301" i="28"/>
  <c r="AL414" i="28"/>
  <c r="AL416" i="28"/>
  <c r="AL418" i="28"/>
  <c r="AL420" i="28"/>
  <c r="AL422" i="28"/>
  <c r="AL424" i="28"/>
  <c r="AL426" i="28"/>
  <c r="AL428" i="28"/>
  <c r="AL430" i="28"/>
  <c r="AL432" i="28"/>
  <c r="AL434" i="28"/>
  <c r="AL436" i="28"/>
  <c r="AL438" i="28"/>
  <c r="AL440" i="28"/>
  <c r="AL442" i="28"/>
  <c r="AL444" i="28"/>
  <c r="AL446" i="28"/>
  <c r="AL448" i="28"/>
  <c r="AL450" i="28"/>
  <c r="AL452" i="28"/>
  <c r="AL454" i="28"/>
  <c r="AL456" i="28"/>
  <c r="AL458" i="28"/>
  <c r="AL460" i="28"/>
  <c r="AL462" i="28"/>
  <c r="AL464" i="28"/>
  <c r="AL466" i="28"/>
  <c r="AL468" i="28"/>
  <c r="AL470" i="28"/>
  <c r="AL472" i="28"/>
  <c r="AL474" i="28"/>
  <c r="AL476" i="28"/>
  <c r="AL478" i="28"/>
  <c r="AL480" i="28"/>
  <c r="AL482" i="28"/>
  <c r="AL484" i="28"/>
  <c r="AL486" i="28"/>
  <c r="AL488" i="28"/>
  <c r="AL490" i="28"/>
  <c r="AL492" i="28"/>
  <c r="AL494" i="28"/>
  <c r="AL496" i="28"/>
  <c r="AL498" i="28"/>
  <c r="AL500" i="28"/>
  <c r="AM1" i="28"/>
  <c r="AL3" i="28"/>
  <c r="AL5" i="28"/>
  <c r="AL7" i="28"/>
  <c r="AL9" i="28"/>
  <c r="AL11" i="28"/>
  <c r="AL13" i="28"/>
  <c r="AL15" i="28"/>
  <c r="AL17" i="28"/>
  <c r="AL19" i="28"/>
  <c r="AL21" i="28"/>
  <c r="AL23" i="28"/>
  <c r="AL25" i="28"/>
  <c r="AL27" i="28"/>
  <c r="AL29" i="28"/>
  <c r="AL31" i="28"/>
  <c r="AL33" i="28"/>
  <c r="AL35" i="28"/>
  <c r="AL37" i="28"/>
  <c r="AL39" i="28"/>
  <c r="AL41" i="28"/>
  <c r="AL43" i="28"/>
  <c r="AL45" i="28"/>
  <c r="AL47" i="28"/>
  <c r="AL49" i="28"/>
  <c r="AL51" i="28"/>
  <c r="AL53" i="28"/>
  <c r="AL55" i="28"/>
  <c r="AL57" i="28"/>
  <c r="AL59" i="28"/>
  <c r="AL61" i="28"/>
  <c r="AL63" i="28"/>
  <c r="AL65" i="28"/>
  <c r="AL67" i="28"/>
  <c r="AL69" i="28"/>
  <c r="AL71" i="28"/>
  <c r="AL73" i="28"/>
  <c r="AL75" i="28"/>
  <c r="AL77" i="28"/>
  <c r="AL79" i="28"/>
  <c r="AL81" i="28"/>
  <c r="AL83" i="28"/>
  <c r="AL85" i="28"/>
  <c r="AL87" i="28"/>
  <c r="AL89" i="28"/>
  <c r="AL91" i="28"/>
  <c r="AL93" i="28"/>
  <c r="AL95" i="28"/>
  <c r="AL97" i="28"/>
  <c r="AL99" i="28"/>
  <c r="AL101" i="28"/>
  <c r="AL103" i="28"/>
  <c r="AL105" i="28"/>
  <c r="AL107" i="28"/>
  <c r="AL109" i="28"/>
  <c r="AL111" i="28"/>
  <c r="AL113" i="28"/>
  <c r="AL115" i="28"/>
  <c r="AL117" i="28"/>
  <c r="AL119" i="28"/>
  <c r="AL121" i="28"/>
  <c r="AL123" i="28"/>
  <c r="AL125" i="28"/>
  <c r="AL127" i="28"/>
  <c r="AL129" i="28"/>
  <c r="AL131" i="28"/>
  <c r="AL133" i="28"/>
  <c r="AL135" i="28"/>
  <c r="AL137" i="28"/>
  <c r="AL139" i="28"/>
  <c r="AL141" i="28"/>
  <c r="AL143" i="28"/>
  <c r="AL145" i="28"/>
  <c r="AL147" i="28"/>
  <c r="AL149" i="28"/>
  <c r="AL151" i="28"/>
  <c r="AL153" i="28"/>
  <c r="AL155" i="28"/>
  <c r="AL157" i="28"/>
  <c r="AL159" i="28"/>
  <c r="AL161" i="28"/>
  <c r="AL163" i="28"/>
  <c r="AL165" i="28"/>
  <c r="AL167" i="28"/>
  <c r="AL169" i="28"/>
  <c r="AL171" i="28"/>
  <c r="AL173" i="28"/>
  <c r="AL175" i="28"/>
  <c r="AL177" i="28"/>
  <c r="AL179" i="28"/>
  <c r="AL181" i="28"/>
  <c r="AL183" i="28"/>
  <c r="AL185" i="28"/>
  <c r="AL187" i="28"/>
  <c r="AL190" i="28"/>
  <c r="AL192" i="28"/>
  <c r="AL194" i="28"/>
  <c r="AL196" i="28"/>
  <c r="AL198" i="28"/>
  <c r="AL200" i="28"/>
  <c r="AL202" i="28"/>
  <c r="AL204" i="28"/>
  <c r="AL206" i="28"/>
  <c r="AL208" i="28"/>
  <c r="AL210" i="28"/>
  <c r="AL212" i="28"/>
  <c r="AL214" i="28"/>
  <c r="AL216" i="28"/>
  <c r="AL218" i="28"/>
  <c r="AL220" i="28"/>
  <c r="AL222" i="28"/>
  <c r="AL224" i="28"/>
  <c r="AL226" i="28"/>
  <c r="AL228" i="28"/>
  <c r="AL230" i="28"/>
  <c r="AL232" i="28"/>
  <c r="AL234" i="28"/>
  <c r="AL236" i="28"/>
  <c r="AL238" i="28"/>
  <c r="AL240" i="28"/>
  <c r="AL242" i="28"/>
  <c r="AL244" i="28"/>
  <c r="AL246" i="28"/>
  <c r="AL248" i="28"/>
  <c r="AL250" i="28"/>
  <c r="AL252" i="28"/>
  <c r="AL254" i="28"/>
  <c r="AL256" i="28"/>
  <c r="AL258" i="28"/>
  <c r="AL260" i="28"/>
  <c r="AL262" i="28"/>
  <c r="AL264" i="28"/>
  <c r="AL266" i="28"/>
  <c r="AL268" i="28"/>
  <c r="AL270" i="28"/>
  <c r="AL272" i="28"/>
  <c r="AL274" i="28"/>
  <c r="AL276" i="28"/>
  <c r="AL278" i="28"/>
  <c r="AL280" i="28"/>
  <c r="AL282" i="28"/>
  <c r="AL284" i="28"/>
  <c r="AL286" i="28"/>
  <c r="AL288" i="28"/>
  <c r="AL290" i="28"/>
  <c r="AL292" i="28"/>
  <c r="AL294" i="28"/>
  <c r="AL296" i="28"/>
  <c r="AL298" i="28"/>
  <c r="AL189" i="28"/>
  <c r="AL302" i="28"/>
  <c r="AL304" i="28"/>
  <c r="AL306" i="28"/>
  <c r="AL308" i="28"/>
  <c r="AL310" i="28"/>
  <c r="AL312" i="28"/>
  <c r="AL314" i="28"/>
  <c r="AL316" i="28"/>
  <c r="AL318" i="28"/>
  <c r="AL320" i="28"/>
  <c r="AL322" i="28"/>
  <c r="AL324" i="28"/>
  <c r="AL326" i="28"/>
  <c r="AL328" i="28"/>
  <c r="AL330" i="28"/>
  <c r="AL332" i="28"/>
  <c r="AL334" i="28"/>
  <c r="AL336" i="28"/>
  <c r="AL338" i="28"/>
  <c r="AL340" i="28"/>
  <c r="AL342" i="28"/>
  <c r="AL344" i="28"/>
  <c r="AL346" i="28"/>
  <c r="AL348" i="28"/>
  <c r="AL350" i="28"/>
  <c r="AL352" i="28"/>
  <c r="AL354" i="28"/>
  <c r="AL356" i="28"/>
  <c r="AL358" i="28"/>
  <c r="AL360" i="28"/>
  <c r="AL362" i="28"/>
  <c r="AL364" i="28"/>
  <c r="AL366" i="28"/>
  <c r="AL368" i="28"/>
  <c r="AL370" i="28"/>
  <c r="AL372" i="28"/>
  <c r="AL374" i="28"/>
  <c r="AL376" i="28"/>
  <c r="AL378" i="28"/>
  <c r="AL380" i="28"/>
  <c r="AL382" i="28"/>
  <c r="AL384" i="28"/>
  <c r="AL386" i="28"/>
  <c r="AL388" i="28"/>
  <c r="AL390" i="28"/>
  <c r="AL392" i="28"/>
  <c r="AL394" i="28"/>
  <c r="AL396" i="28"/>
  <c r="AL398" i="28"/>
  <c r="AL400" i="28"/>
  <c r="AL402" i="28"/>
  <c r="AL404" i="28"/>
  <c r="AL406" i="28"/>
  <c r="AL408" i="28"/>
  <c r="AL410" i="28"/>
  <c r="AL412" i="28"/>
  <c r="AL413" i="28"/>
  <c r="AL415" i="28"/>
  <c r="AL417" i="28"/>
  <c r="AL419" i="28"/>
  <c r="AL421" i="28"/>
  <c r="AL423" i="28"/>
  <c r="AL425" i="28"/>
  <c r="AL427" i="28"/>
  <c r="AL429" i="28"/>
  <c r="AL431" i="28"/>
  <c r="AL433" i="28"/>
  <c r="AL435" i="28"/>
  <c r="AL437" i="28"/>
  <c r="AL439" i="28"/>
  <c r="AL441" i="28"/>
  <c r="AL443" i="28"/>
  <c r="AL445" i="28"/>
  <c r="AL447" i="28"/>
  <c r="AL449" i="28"/>
  <c r="AL451" i="28"/>
  <c r="AL453" i="28"/>
  <c r="AL455" i="28"/>
  <c r="AL457" i="28"/>
  <c r="AL459" i="28"/>
  <c r="AL461" i="28"/>
  <c r="AL463" i="28"/>
  <c r="AL465" i="28"/>
  <c r="AL467" i="28"/>
  <c r="AL469" i="28"/>
  <c r="AL471" i="28"/>
  <c r="AL473" i="28"/>
  <c r="AL475" i="28"/>
  <c r="AL477" i="28"/>
  <c r="AL479" i="28"/>
  <c r="AL481" i="28"/>
  <c r="AL483" i="28"/>
  <c r="AL485" i="28"/>
  <c r="AL487" i="28"/>
  <c r="AL489" i="28"/>
  <c r="AL491" i="28"/>
  <c r="AL493" i="28"/>
  <c r="AL495" i="28"/>
  <c r="AL497" i="28"/>
  <c r="AL499" i="28"/>
  <c r="Q24" i="22"/>
  <c r="P24" i="22"/>
  <c r="R24" i="22"/>
  <c r="O25" i="22"/>
  <c r="AC28" i="17"/>
  <c r="AD28" i="17"/>
  <c r="AA28" i="17"/>
  <c r="AJ28" i="17"/>
  <c r="U28" i="17"/>
  <c r="Y28" i="17"/>
  <c r="Z28" i="17"/>
  <c r="S28" i="17"/>
  <c r="X27" i="17"/>
  <c r="V27" i="17"/>
  <c r="G33" i="5"/>
  <c r="Q28" i="17"/>
  <c r="N28" i="17"/>
  <c r="F29" i="18"/>
  <c r="A29" i="17" s="1"/>
  <c r="M29" i="17" s="1"/>
  <c r="AB29" i="17" s="1"/>
  <c r="J31" i="5"/>
  <c r="N31" i="5"/>
  <c r="R31" i="5"/>
  <c r="V31" i="5"/>
  <c r="Z31" i="5"/>
  <c r="AD31" i="5"/>
  <c r="AH31" i="5"/>
  <c r="AL31" i="5"/>
  <c r="AP31" i="5"/>
  <c r="AT31" i="5"/>
  <c r="AX31" i="5"/>
  <c r="BB31" i="5"/>
  <c r="BF31" i="5"/>
  <c r="BJ31" i="5"/>
  <c r="BN31" i="5"/>
  <c r="BR31" i="5"/>
  <c r="BV31" i="5"/>
  <c r="BZ31" i="5"/>
  <c r="CD31" i="5"/>
  <c r="K31" i="5"/>
  <c r="O31" i="5"/>
  <c r="S31" i="5"/>
  <c r="W31" i="5"/>
  <c r="AA31" i="5"/>
  <c r="AE31" i="5"/>
  <c r="AI31" i="5"/>
  <c r="AM31" i="5"/>
  <c r="AQ31" i="5"/>
  <c r="AU31" i="5"/>
  <c r="AY31" i="5"/>
  <c r="BC31" i="5"/>
  <c r="BG31" i="5"/>
  <c r="BK31" i="5"/>
  <c r="BO31" i="5"/>
  <c r="BS31" i="5"/>
  <c r="BW31" i="5"/>
  <c r="CA31" i="5"/>
  <c r="H31" i="5"/>
  <c r="L31" i="5"/>
  <c r="P31" i="5"/>
  <c r="T31" i="5"/>
  <c r="X31" i="5"/>
  <c r="AB31" i="5"/>
  <c r="AF31" i="5"/>
  <c r="AJ31" i="5"/>
  <c r="AN31" i="5"/>
  <c r="AR31" i="5"/>
  <c r="AV31" i="5"/>
  <c r="AZ31" i="5"/>
  <c r="BD31" i="5"/>
  <c r="BH31" i="5"/>
  <c r="BL31" i="5"/>
  <c r="BP31" i="5"/>
  <c r="BT31" i="5"/>
  <c r="BX31" i="5"/>
  <c r="CB31" i="5"/>
  <c r="I31" i="5"/>
  <c r="M31" i="5"/>
  <c r="Q31" i="5"/>
  <c r="U31" i="5"/>
  <c r="Y31" i="5"/>
  <c r="AC31" i="5"/>
  <c r="AG31" i="5"/>
  <c r="AK31" i="5"/>
  <c r="AO31" i="5"/>
  <c r="AS31" i="5"/>
  <c r="AW31" i="5"/>
  <c r="BA31" i="5"/>
  <c r="BE31" i="5"/>
  <c r="BI31" i="5"/>
  <c r="BM31" i="5"/>
  <c r="BQ31" i="5"/>
  <c r="BU31" i="5"/>
  <c r="BY31" i="5"/>
  <c r="CC31" i="5"/>
  <c r="F32" i="5"/>
  <c r="C32" i="5"/>
  <c r="E32" i="5"/>
  <c r="D32" i="5"/>
  <c r="A32" i="5"/>
  <c r="B32" i="5"/>
  <c r="AI29" i="17" l="1"/>
  <c r="AH29" i="17"/>
  <c r="W29" i="17"/>
  <c r="AG29" i="17"/>
  <c r="AM3" i="28"/>
  <c r="AN1" i="28"/>
  <c r="AM6" i="28"/>
  <c r="AM8" i="28"/>
  <c r="AM10" i="28"/>
  <c r="AM12" i="28"/>
  <c r="AM14" i="28"/>
  <c r="AM16" i="28"/>
  <c r="AM18" i="28"/>
  <c r="AM20" i="28"/>
  <c r="AM22" i="28"/>
  <c r="AM24" i="28"/>
  <c r="AM26" i="28"/>
  <c r="AM28" i="28"/>
  <c r="AM30" i="28"/>
  <c r="AM32" i="28"/>
  <c r="AM34" i="28"/>
  <c r="AM36" i="28"/>
  <c r="AM38" i="28"/>
  <c r="AM40" i="28"/>
  <c r="AM42" i="28"/>
  <c r="AM44" i="28"/>
  <c r="AM46" i="28"/>
  <c r="AM48" i="28"/>
  <c r="AM50" i="28"/>
  <c r="AM52" i="28"/>
  <c r="AM54" i="28"/>
  <c r="AM56" i="28"/>
  <c r="AM58" i="28"/>
  <c r="AM60" i="28"/>
  <c r="AM62" i="28"/>
  <c r="AM64" i="28"/>
  <c r="AM66" i="28"/>
  <c r="AM68" i="28"/>
  <c r="AM70" i="28"/>
  <c r="AM72" i="28"/>
  <c r="AM74" i="28"/>
  <c r="AM76" i="28"/>
  <c r="AM78" i="28"/>
  <c r="AM80" i="28"/>
  <c r="AM82" i="28"/>
  <c r="AM84" i="28"/>
  <c r="AM86" i="28"/>
  <c r="AM88" i="28"/>
  <c r="AM90" i="28"/>
  <c r="AM92" i="28"/>
  <c r="AM94" i="28"/>
  <c r="AM96" i="28"/>
  <c r="AM98" i="28"/>
  <c r="AM100" i="28"/>
  <c r="AM102" i="28"/>
  <c r="AM104" i="28"/>
  <c r="AM106" i="28"/>
  <c r="AM108" i="28"/>
  <c r="AM110" i="28"/>
  <c r="AM112" i="28"/>
  <c r="AM114" i="28"/>
  <c r="AM116" i="28"/>
  <c r="AM118" i="28"/>
  <c r="AM120" i="28"/>
  <c r="AM122" i="28"/>
  <c r="AM124" i="28"/>
  <c r="AM126" i="28"/>
  <c r="AM128" i="28"/>
  <c r="AM130" i="28"/>
  <c r="AM132" i="28"/>
  <c r="AM134" i="28"/>
  <c r="AM136" i="28"/>
  <c r="AM138" i="28"/>
  <c r="AM140" i="28"/>
  <c r="AM142" i="28"/>
  <c r="AM144" i="28"/>
  <c r="AM146" i="28"/>
  <c r="AM148" i="28"/>
  <c r="AM150" i="28"/>
  <c r="AM152" i="28"/>
  <c r="AM154" i="28"/>
  <c r="AM156" i="28"/>
  <c r="AM158" i="28"/>
  <c r="AM160" i="28"/>
  <c r="AM162" i="28"/>
  <c r="AM164" i="28"/>
  <c r="AM166" i="28"/>
  <c r="AM168" i="28"/>
  <c r="AM170" i="28"/>
  <c r="AM172" i="28"/>
  <c r="AM174" i="28"/>
  <c r="AM176" i="28"/>
  <c r="AM178" i="28"/>
  <c r="AM180" i="28"/>
  <c r="AM182" i="28"/>
  <c r="AM184" i="28"/>
  <c r="AM186" i="28"/>
  <c r="AM188" i="28"/>
  <c r="AM190" i="28"/>
  <c r="AM192" i="28"/>
  <c r="AM194" i="28"/>
  <c r="AM196" i="28"/>
  <c r="AM198" i="28"/>
  <c r="AM200" i="28"/>
  <c r="AM202" i="28"/>
  <c r="AM204" i="28"/>
  <c r="AM206" i="28"/>
  <c r="AM208" i="28"/>
  <c r="AM210" i="28"/>
  <c r="AM212" i="28"/>
  <c r="AM214" i="28"/>
  <c r="AM216" i="28"/>
  <c r="AM218" i="28"/>
  <c r="AM220" i="28"/>
  <c r="AM222" i="28"/>
  <c r="AM224" i="28"/>
  <c r="AM226" i="28"/>
  <c r="AM228" i="28"/>
  <c r="AM230" i="28"/>
  <c r="AM232" i="28"/>
  <c r="AM234" i="28"/>
  <c r="AM236" i="28"/>
  <c r="AM238" i="28"/>
  <c r="AM240" i="28"/>
  <c r="AM242" i="28"/>
  <c r="AM244" i="28"/>
  <c r="AM246" i="28"/>
  <c r="AM248" i="28"/>
  <c r="AM250" i="28"/>
  <c r="AM252" i="28"/>
  <c r="AM254" i="28"/>
  <c r="AM256" i="28"/>
  <c r="AM258" i="28"/>
  <c r="AM260" i="28"/>
  <c r="AM262" i="28"/>
  <c r="AM264" i="28"/>
  <c r="AM266" i="28"/>
  <c r="AM268" i="28"/>
  <c r="AM270" i="28"/>
  <c r="AM272" i="28"/>
  <c r="AM274" i="28"/>
  <c r="AM276" i="28"/>
  <c r="AM278" i="28"/>
  <c r="AM280" i="28"/>
  <c r="AM282" i="28"/>
  <c r="AM284" i="28"/>
  <c r="AM286" i="28"/>
  <c r="AM288" i="28"/>
  <c r="AM290" i="28"/>
  <c r="AM292" i="28"/>
  <c r="AM294" i="28"/>
  <c r="AM296" i="28"/>
  <c r="AM298" i="28"/>
  <c r="AM300" i="28"/>
  <c r="AM302" i="28"/>
  <c r="AM304" i="28"/>
  <c r="AM306" i="28"/>
  <c r="AM308" i="28"/>
  <c r="AM310" i="28"/>
  <c r="AM312" i="28"/>
  <c r="AM314" i="28"/>
  <c r="AM316" i="28"/>
  <c r="AM318" i="28"/>
  <c r="AM320" i="28"/>
  <c r="AM322" i="28"/>
  <c r="AM324" i="28"/>
  <c r="AM326" i="28"/>
  <c r="AM328" i="28"/>
  <c r="AM330" i="28"/>
  <c r="AM332" i="28"/>
  <c r="AM334" i="28"/>
  <c r="AM336" i="28"/>
  <c r="AM338" i="28"/>
  <c r="AM340" i="28"/>
  <c r="AM342" i="28"/>
  <c r="AM344" i="28"/>
  <c r="AM346" i="28"/>
  <c r="AM348" i="28"/>
  <c r="AM350" i="28"/>
  <c r="AM352" i="28"/>
  <c r="AM354" i="28"/>
  <c r="AM356" i="28"/>
  <c r="AM358" i="28"/>
  <c r="AM360" i="28"/>
  <c r="AM362" i="28"/>
  <c r="AM364" i="28"/>
  <c r="AM366" i="28"/>
  <c r="AM368" i="28"/>
  <c r="AM370" i="28"/>
  <c r="AM372" i="28"/>
  <c r="AM374" i="28"/>
  <c r="AM376" i="28"/>
  <c r="AM378" i="28"/>
  <c r="AM380" i="28"/>
  <c r="AM382" i="28"/>
  <c r="AM384" i="28"/>
  <c r="AM386" i="28"/>
  <c r="AM388" i="28"/>
  <c r="AM390" i="28"/>
  <c r="AM392" i="28"/>
  <c r="AM394" i="28"/>
  <c r="AM396" i="28"/>
  <c r="AM398" i="28"/>
  <c r="AM400" i="28"/>
  <c r="AM402" i="28"/>
  <c r="AM404" i="28"/>
  <c r="AM406" i="28"/>
  <c r="AM408" i="28"/>
  <c r="AM410" i="28"/>
  <c r="AM412" i="28"/>
  <c r="AM414" i="28"/>
  <c r="AM416" i="28"/>
  <c r="AM418" i="28"/>
  <c r="AM420" i="28"/>
  <c r="AM422" i="28"/>
  <c r="AM424" i="28"/>
  <c r="AM426" i="28"/>
  <c r="AM428" i="28"/>
  <c r="AM430" i="28"/>
  <c r="AM432" i="28"/>
  <c r="AM434" i="28"/>
  <c r="AM436" i="28"/>
  <c r="AM438" i="28"/>
  <c r="AM440" i="28"/>
  <c r="AM442" i="28"/>
  <c r="AM444" i="28"/>
  <c r="AM446" i="28"/>
  <c r="AM448" i="28"/>
  <c r="AM450" i="28"/>
  <c r="AM452" i="28"/>
  <c r="AM454" i="28"/>
  <c r="AM456" i="28"/>
  <c r="AM458" i="28"/>
  <c r="AM460" i="28"/>
  <c r="AM462" i="28"/>
  <c r="AM464" i="28"/>
  <c r="AM466" i="28"/>
  <c r="AM468" i="28"/>
  <c r="AM470" i="28"/>
  <c r="AM472" i="28"/>
  <c r="AM474" i="28"/>
  <c r="AM476" i="28"/>
  <c r="AM478" i="28"/>
  <c r="AM480" i="28"/>
  <c r="AM482" i="28"/>
  <c r="AM484" i="28"/>
  <c r="AM486" i="28"/>
  <c r="AM488" i="28"/>
  <c r="AM490" i="28"/>
  <c r="AM492" i="28"/>
  <c r="AM494" i="28"/>
  <c r="AM496" i="28"/>
  <c r="AM498" i="28"/>
  <c r="AM500" i="28"/>
  <c r="AM2" i="28"/>
  <c r="AM4" i="28"/>
  <c r="AM5" i="28"/>
  <c r="AM7" i="28"/>
  <c r="AM9" i="28"/>
  <c r="AM11" i="28"/>
  <c r="AM13" i="28"/>
  <c r="AM15" i="28"/>
  <c r="AM17" i="28"/>
  <c r="AM19" i="28"/>
  <c r="AM21" i="28"/>
  <c r="AM23" i="28"/>
  <c r="AM25" i="28"/>
  <c r="AM27" i="28"/>
  <c r="AM29" i="28"/>
  <c r="AM31" i="28"/>
  <c r="AM33" i="28"/>
  <c r="AM35" i="28"/>
  <c r="AM37" i="28"/>
  <c r="AM39" i="28"/>
  <c r="AM41" i="28"/>
  <c r="AM43" i="28"/>
  <c r="AM45" i="28"/>
  <c r="AM47" i="28"/>
  <c r="AM49" i="28"/>
  <c r="AM51" i="28"/>
  <c r="AM53" i="28"/>
  <c r="AM55" i="28"/>
  <c r="AM57" i="28"/>
  <c r="AM59" i="28"/>
  <c r="AM61" i="28"/>
  <c r="AM63" i="28"/>
  <c r="AM65" i="28"/>
  <c r="AM67" i="28"/>
  <c r="AM69" i="28"/>
  <c r="AM71" i="28"/>
  <c r="AM73" i="28"/>
  <c r="AM75" i="28"/>
  <c r="AM77" i="28"/>
  <c r="AM79" i="28"/>
  <c r="AM81" i="28"/>
  <c r="AM83" i="28"/>
  <c r="AM85" i="28"/>
  <c r="AM87" i="28"/>
  <c r="AM89" i="28"/>
  <c r="AM91" i="28"/>
  <c r="AM93" i="28"/>
  <c r="AM95" i="28"/>
  <c r="AM97" i="28"/>
  <c r="AM99" i="28"/>
  <c r="AM101" i="28"/>
  <c r="AM103" i="28"/>
  <c r="AM105" i="28"/>
  <c r="AM107" i="28"/>
  <c r="AM109" i="28"/>
  <c r="AM111" i="28"/>
  <c r="AM113" i="28"/>
  <c r="AM115" i="28"/>
  <c r="AM117" i="28"/>
  <c r="AM119" i="28"/>
  <c r="AM121" i="28"/>
  <c r="AM123" i="28"/>
  <c r="AM125" i="28"/>
  <c r="AM127" i="28"/>
  <c r="AM129" i="28"/>
  <c r="AM131" i="28"/>
  <c r="AM133" i="28"/>
  <c r="AM135" i="28"/>
  <c r="AM137" i="28"/>
  <c r="AM139" i="28"/>
  <c r="AM141" i="28"/>
  <c r="AM143" i="28"/>
  <c r="AM145" i="28"/>
  <c r="AM147" i="28"/>
  <c r="AM149" i="28"/>
  <c r="AM151" i="28"/>
  <c r="AM153" i="28"/>
  <c r="AM155" i="28"/>
  <c r="AM157" i="28"/>
  <c r="AM159" i="28"/>
  <c r="AM161" i="28"/>
  <c r="AM163" i="28"/>
  <c r="AM165" i="28"/>
  <c r="AM167" i="28"/>
  <c r="AM169" i="28"/>
  <c r="AM171" i="28"/>
  <c r="AM173" i="28"/>
  <c r="AM175" i="28"/>
  <c r="AM177" i="28"/>
  <c r="AM179" i="28"/>
  <c r="AM181" i="28"/>
  <c r="AM183" i="28"/>
  <c r="AM185" i="28"/>
  <c r="AM187" i="28"/>
  <c r="AM189" i="28"/>
  <c r="AM191" i="28"/>
  <c r="AM193" i="28"/>
  <c r="AM195" i="28"/>
  <c r="AM197" i="28"/>
  <c r="AM199" i="28"/>
  <c r="AM201" i="28"/>
  <c r="AM203" i="28"/>
  <c r="AM205" i="28"/>
  <c r="AM207" i="28"/>
  <c r="AM209" i="28"/>
  <c r="AM211" i="28"/>
  <c r="AM213" i="28"/>
  <c r="AM215" i="28"/>
  <c r="AM217" i="28"/>
  <c r="AM219" i="28"/>
  <c r="AM221" i="28"/>
  <c r="AM223" i="28"/>
  <c r="AM225" i="28"/>
  <c r="AM227" i="28"/>
  <c r="AM229" i="28"/>
  <c r="AM231" i="28"/>
  <c r="AM233" i="28"/>
  <c r="AM235" i="28"/>
  <c r="AM237" i="28"/>
  <c r="AM239" i="28"/>
  <c r="AM241" i="28"/>
  <c r="AM243" i="28"/>
  <c r="AM245" i="28"/>
  <c r="AM247" i="28"/>
  <c r="AM249" i="28"/>
  <c r="AM251" i="28"/>
  <c r="AM253" i="28"/>
  <c r="AM255" i="28"/>
  <c r="AM257" i="28"/>
  <c r="AM259" i="28"/>
  <c r="AM261" i="28"/>
  <c r="AM263" i="28"/>
  <c r="AM265" i="28"/>
  <c r="AM267" i="28"/>
  <c r="AM269" i="28"/>
  <c r="AM271" i="28"/>
  <c r="AM273" i="28"/>
  <c r="AM275" i="28"/>
  <c r="AM277" i="28"/>
  <c r="AM279" i="28"/>
  <c r="AM281" i="28"/>
  <c r="AM283" i="28"/>
  <c r="AM285" i="28"/>
  <c r="AM287" i="28"/>
  <c r="AM289" i="28"/>
  <c r="AM291" i="28"/>
  <c r="AM293" i="28"/>
  <c r="AM295" i="28"/>
  <c r="AM297" i="28"/>
  <c r="AM299" i="28"/>
  <c r="AM301" i="28"/>
  <c r="AM303" i="28"/>
  <c r="AM305" i="28"/>
  <c r="AM307" i="28"/>
  <c r="AM309" i="28"/>
  <c r="AM311" i="28"/>
  <c r="AM313" i="28"/>
  <c r="AM315" i="28"/>
  <c r="AM317" i="28"/>
  <c r="AM319" i="28"/>
  <c r="AM321" i="28"/>
  <c r="AM323" i="28"/>
  <c r="AM325" i="28"/>
  <c r="AM327" i="28"/>
  <c r="AM329" i="28"/>
  <c r="AM331" i="28"/>
  <c r="AM333" i="28"/>
  <c r="AM335" i="28"/>
  <c r="AM337" i="28"/>
  <c r="AM339" i="28"/>
  <c r="AM341" i="28"/>
  <c r="AM343" i="28"/>
  <c r="AM345" i="28"/>
  <c r="AM347" i="28"/>
  <c r="AM349" i="28"/>
  <c r="AM351" i="28"/>
  <c r="AM353" i="28"/>
  <c r="AM355" i="28"/>
  <c r="AM357" i="28"/>
  <c r="AM359" i="28"/>
  <c r="AM361" i="28"/>
  <c r="AM363" i="28"/>
  <c r="AM365" i="28"/>
  <c r="AM367" i="28"/>
  <c r="AM369" i="28"/>
  <c r="AM371" i="28"/>
  <c r="AM373" i="28"/>
  <c r="AM375" i="28"/>
  <c r="AM377" i="28"/>
  <c r="AM379" i="28"/>
  <c r="AM381" i="28"/>
  <c r="AM383" i="28"/>
  <c r="AM385" i="28"/>
  <c r="AM387" i="28"/>
  <c r="AM389" i="28"/>
  <c r="AM391" i="28"/>
  <c r="AM393" i="28"/>
  <c r="AM395" i="28"/>
  <c r="AM397" i="28"/>
  <c r="AM399" i="28"/>
  <c r="AM401" i="28"/>
  <c r="AM403" i="28"/>
  <c r="AM405" i="28"/>
  <c r="AM407" i="28"/>
  <c r="AM409" i="28"/>
  <c r="AM411" i="28"/>
  <c r="AM413" i="28"/>
  <c r="AM415" i="28"/>
  <c r="AM417" i="28"/>
  <c r="AM419" i="28"/>
  <c r="AM421" i="28"/>
  <c r="AM423" i="28"/>
  <c r="AM425" i="28"/>
  <c r="AM427" i="28"/>
  <c r="AM429" i="28"/>
  <c r="AM431" i="28"/>
  <c r="AM433" i="28"/>
  <c r="AM435" i="28"/>
  <c r="AM437" i="28"/>
  <c r="AM439" i="28"/>
  <c r="AM441" i="28"/>
  <c r="AM443" i="28"/>
  <c r="AM445" i="28"/>
  <c r="AM447" i="28"/>
  <c r="AM449" i="28"/>
  <c r="AM451" i="28"/>
  <c r="AM453" i="28"/>
  <c r="AM455" i="28"/>
  <c r="AM457" i="28"/>
  <c r="AM459" i="28"/>
  <c r="AM461" i="28"/>
  <c r="AM463" i="28"/>
  <c r="AM465" i="28"/>
  <c r="AM467" i="28"/>
  <c r="AM469" i="28"/>
  <c r="AM471" i="28"/>
  <c r="AM473" i="28"/>
  <c r="AM475" i="28"/>
  <c r="AM477" i="28"/>
  <c r="AM479" i="28"/>
  <c r="AM481" i="28"/>
  <c r="AM483" i="28"/>
  <c r="AM485" i="28"/>
  <c r="AM487" i="28"/>
  <c r="AM489" i="28"/>
  <c r="AM491" i="28"/>
  <c r="AM493" i="28"/>
  <c r="AM495" i="28"/>
  <c r="AM497" i="28"/>
  <c r="AM499" i="28"/>
  <c r="Q25" i="22"/>
  <c r="P25" i="22"/>
  <c r="R25" i="22"/>
  <c r="O26" i="22"/>
  <c r="AC29" i="17"/>
  <c r="AD29" i="17"/>
  <c r="AA29" i="17"/>
  <c r="AJ29" i="17"/>
  <c r="X28" i="17"/>
  <c r="V28" i="17"/>
  <c r="U29" i="17"/>
  <c r="Y29" i="17"/>
  <c r="Z29" i="17"/>
  <c r="S29" i="17"/>
  <c r="G34" i="5"/>
  <c r="N29" i="17"/>
  <c r="Q29" i="17"/>
  <c r="D33" i="5"/>
  <c r="E33" i="5"/>
  <c r="B33" i="5"/>
  <c r="C33" i="5"/>
  <c r="F33" i="5"/>
  <c r="A33" i="5"/>
  <c r="I32" i="5"/>
  <c r="M32" i="5"/>
  <c r="Q32" i="5"/>
  <c r="U32" i="5"/>
  <c r="Y32" i="5"/>
  <c r="AC32" i="5"/>
  <c r="AG32" i="5"/>
  <c r="AK32" i="5"/>
  <c r="AO32" i="5"/>
  <c r="AS32" i="5"/>
  <c r="AW32" i="5"/>
  <c r="BA32" i="5"/>
  <c r="BE32" i="5"/>
  <c r="BI32" i="5"/>
  <c r="BM32" i="5"/>
  <c r="BQ32" i="5"/>
  <c r="BU32" i="5"/>
  <c r="BY32" i="5"/>
  <c r="CC32" i="5"/>
  <c r="J32" i="5"/>
  <c r="N32" i="5"/>
  <c r="R32" i="5"/>
  <c r="V32" i="5"/>
  <c r="Z32" i="5"/>
  <c r="AD32" i="5"/>
  <c r="AH32" i="5"/>
  <c r="AL32" i="5"/>
  <c r="AP32" i="5"/>
  <c r="AT32" i="5"/>
  <c r="AX32" i="5"/>
  <c r="BB32" i="5"/>
  <c r="BF32" i="5"/>
  <c r="BJ32" i="5"/>
  <c r="BN32" i="5"/>
  <c r="BR32" i="5"/>
  <c r="BV32" i="5"/>
  <c r="BZ32" i="5"/>
  <c r="CD32" i="5"/>
  <c r="O32" i="5"/>
  <c r="W32" i="5"/>
  <c r="AE32" i="5"/>
  <c r="AM32" i="5"/>
  <c r="AU32" i="5"/>
  <c r="BC32" i="5"/>
  <c r="BK32" i="5"/>
  <c r="BS32" i="5"/>
  <c r="CA32" i="5"/>
  <c r="L32" i="5"/>
  <c r="T32" i="5"/>
  <c r="AB32" i="5"/>
  <c r="AJ32" i="5"/>
  <c r="AR32" i="5"/>
  <c r="AZ32" i="5"/>
  <c r="BH32" i="5"/>
  <c r="BP32" i="5"/>
  <c r="BX32" i="5"/>
  <c r="K32" i="5"/>
  <c r="S32" i="5"/>
  <c r="AA32" i="5"/>
  <c r="AI32" i="5"/>
  <c r="AQ32" i="5"/>
  <c r="AY32" i="5"/>
  <c r="BG32" i="5"/>
  <c r="BO32" i="5"/>
  <c r="BW32" i="5"/>
  <c r="H32" i="5"/>
  <c r="P32" i="5"/>
  <c r="X32" i="5"/>
  <c r="AF32" i="5"/>
  <c r="AN32" i="5"/>
  <c r="AV32" i="5"/>
  <c r="BD32" i="5"/>
  <c r="BL32" i="5"/>
  <c r="BT32" i="5"/>
  <c r="CB32" i="5"/>
  <c r="F30" i="18"/>
  <c r="A30" i="17" s="1"/>
  <c r="M30" i="17" s="1"/>
  <c r="AB30" i="17" s="1"/>
  <c r="AI30" i="17" l="1"/>
  <c r="AH30" i="17"/>
  <c r="W30" i="17"/>
  <c r="AG30" i="17"/>
  <c r="AN2" i="28"/>
  <c r="AN5" i="28"/>
  <c r="AN7" i="28"/>
  <c r="AN8" i="28"/>
  <c r="AN10" i="28"/>
  <c r="AN12" i="28"/>
  <c r="AN14" i="28"/>
  <c r="AN16" i="28"/>
  <c r="AN18" i="28"/>
  <c r="AN20" i="28"/>
  <c r="AN22" i="28"/>
  <c r="AN24" i="28"/>
  <c r="AN26" i="28"/>
  <c r="AN28" i="28"/>
  <c r="AN30" i="28"/>
  <c r="AN32" i="28"/>
  <c r="AN34" i="28"/>
  <c r="AN36" i="28"/>
  <c r="AN38" i="28"/>
  <c r="AN40" i="28"/>
  <c r="AN42" i="28"/>
  <c r="AN44" i="28"/>
  <c r="AN46" i="28"/>
  <c r="AN48" i="28"/>
  <c r="AN50" i="28"/>
  <c r="AN52" i="28"/>
  <c r="AN54" i="28"/>
  <c r="AN56" i="28"/>
  <c r="AN58" i="28"/>
  <c r="AN60" i="28"/>
  <c r="AN62" i="28"/>
  <c r="AN64" i="28"/>
  <c r="AN66" i="28"/>
  <c r="AN68" i="28"/>
  <c r="AN70" i="28"/>
  <c r="AN72" i="28"/>
  <c r="AN74" i="28"/>
  <c r="AN76" i="28"/>
  <c r="AN78" i="28"/>
  <c r="AN80" i="28"/>
  <c r="AN82" i="28"/>
  <c r="AN84" i="28"/>
  <c r="AN86" i="28"/>
  <c r="AN88" i="28"/>
  <c r="AN90" i="28"/>
  <c r="AN92" i="28"/>
  <c r="AN94" i="28"/>
  <c r="AN96" i="28"/>
  <c r="AN98" i="28"/>
  <c r="AN100" i="28"/>
  <c r="AN102" i="28"/>
  <c r="AN104" i="28"/>
  <c r="AN106" i="28"/>
  <c r="AN108" i="28"/>
  <c r="AN110" i="28"/>
  <c r="AN112" i="28"/>
  <c r="AN114" i="28"/>
  <c r="AN116" i="28"/>
  <c r="AN118" i="28"/>
  <c r="AN120" i="28"/>
  <c r="AN122" i="28"/>
  <c r="AN124" i="28"/>
  <c r="AN126" i="28"/>
  <c r="AN128" i="28"/>
  <c r="AN130" i="28"/>
  <c r="AN132" i="28"/>
  <c r="AN134" i="28"/>
  <c r="AN136" i="28"/>
  <c r="AN138" i="28"/>
  <c r="AN140" i="28"/>
  <c r="AN142" i="28"/>
  <c r="AN144" i="28"/>
  <c r="AN146" i="28"/>
  <c r="AN148" i="28"/>
  <c r="AN150" i="28"/>
  <c r="AN152" i="28"/>
  <c r="AN154" i="28"/>
  <c r="AN156" i="28"/>
  <c r="AN158" i="28"/>
  <c r="AN160" i="28"/>
  <c r="AN162" i="28"/>
  <c r="AN164" i="28"/>
  <c r="AN166" i="28"/>
  <c r="AN168" i="28"/>
  <c r="AN170" i="28"/>
  <c r="AN172" i="28"/>
  <c r="AN174" i="28"/>
  <c r="AN176" i="28"/>
  <c r="AN178" i="28"/>
  <c r="AN180" i="28"/>
  <c r="AN182" i="28"/>
  <c r="AN184" i="28"/>
  <c r="AN186" i="28"/>
  <c r="AN189" i="28"/>
  <c r="AN191" i="28"/>
  <c r="AN193" i="28"/>
  <c r="AN195" i="28"/>
  <c r="AN197" i="28"/>
  <c r="AN199" i="28"/>
  <c r="AN201" i="28"/>
  <c r="AN203" i="28"/>
  <c r="AN205" i="28"/>
  <c r="AN207" i="28"/>
  <c r="AN209" i="28"/>
  <c r="AN211" i="28"/>
  <c r="AN213" i="28"/>
  <c r="AN215" i="28"/>
  <c r="AN217" i="28"/>
  <c r="AN219" i="28"/>
  <c r="AN221" i="28"/>
  <c r="AN223" i="28"/>
  <c r="AN225" i="28"/>
  <c r="AN227" i="28"/>
  <c r="AN229" i="28"/>
  <c r="AN231" i="28"/>
  <c r="AN233" i="28"/>
  <c r="AN235" i="28"/>
  <c r="AN237" i="28"/>
  <c r="AN239" i="28"/>
  <c r="AN241" i="28"/>
  <c r="AN243" i="28"/>
  <c r="AN245" i="28"/>
  <c r="AN247" i="28"/>
  <c r="AN249" i="28"/>
  <c r="AN251" i="28"/>
  <c r="AN253" i="28"/>
  <c r="AN255" i="28"/>
  <c r="AN257" i="28"/>
  <c r="AN259" i="28"/>
  <c r="AN261" i="28"/>
  <c r="AN263" i="28"/>
  <c r="AN265" i="28"/>
  <c r="AN267" i="28"/>
  <c r="AN269" i="28"/>
  <c r="AN271" i="28"/>
  <c r="AN273" i="28"/>
  <c r="AN275" i="28"/>
  <c r="AN277" i="28"/>
  <c r="AN279" i="28"/>
  <c r="AN281" i="28"/>
  <c r="AN283" i="28"/>
  <c r="AN285" i="28"/>
  <c r="AN287" i="28"/>
  <c r="AN289" i="28"/>
  <c r="AN291" i="28"/>
  <c r="AN293" i="28"/>
  <c r="AN295" i="28"/>
  <c r="AN297" i="28"/>
  <c r="AN299" i="28"/>
  <c r="AN301" i="28"/>
  <c r="AN303" i="28"/>
  <c r="AN305" i="28"/>
  <c r="AN307" i="28"/>
  <c r="AN309" i="28"/>
  <c r="AN311" i="28"/>
  <c r="AN313" i="28"/>
  <c r="AN315" i="28"/>
  <c r="AN317" i="28"/>
  <c r="AN319" i="28"/>
  <c r="AN321" i="28"/>
  <c r="AN323" i="28"/>
  <c r="AN325" i="28"/>
  <c r="AN327" i="28"/>
  <c r="AN329" i="28"/>
  <c r="AN331" i="28"/>
  <c r="AN333" i="28"/>
  <c r="AN335" i="28"/>
  <c r="AN337" i="28"/>
  <c r="AN339" i="28"/>
  <c r="AN341" i="28"/>
  <c r="AN343" i="28"/>
  <c r="AN345" i="28"/>
  <c r="AN347" i="28"/>
  <c r="AN349" i="28"/>
  <c r="AN351" i="28"/>
  <c r="AN353" i="28"/>
  <c r="AN355" i="28"/>
  <c r="AN357" i="28"/>
  <c r="AN359" i="28"/>
  <c r="AN361" i="28"/>
  <c r="AN363" i="28"/>
  <c r="AN365" i="28"/>
  <c r="AN367" i="28"/>
  <c r="AN369" i="28"/>
  <c r="AN371" i="28"/>
  <c r="AN373" i="28"/>
  <c r="AN375" i="28"/>
  <c r="AN377" i="28"/>
  <c r="AN379" i="28"/>
  <c r="AN381" i="28"/>
  <c r="AN383" i="28"/>
  <c r="AN385" i="28"/>
  <c r="AN387" i="28"/>
  <c r="AN389" i="28"/>
  <c r="AN391" i="28"/>
  <c r="AN393" i="28"/>
  <c r="AN395" i="28"/>
  <c r="AN397" i="28"/>
  <c r="AN399" i="28"/>
  <c r="AN401" i="28"/>
  <c r="AN403" i="28"/>
  <c r="AN405" i="28"/>
  <c r="AN407" i="28"/>
  <c r="AN409" i="28"/>
  <c r="AN411" i="28"/>
  <c r="AN300" i="28"/>
  <c r="AN414" i="28"/>
  <c r="AN416" i="28"/>
  <c r="AN418" i="28"/>
  <c r="AN420" i="28"/>
  <c r="AN422" i="28"/>
  <c r="AN424" i="28"/>
  <c r="AN426" i="28"/>
  <c r="AN428" i="28"/>
  <c r="AN430" i="28"/>
  <c r="AN432" i="28"/>
  <c r="AN434" i="28"/>
  <c r="AN436" i="28"/>
  <c r="AN438" i="28"/>
  <c r="AN440" i="28"/>
  <c r="AN442" i="28"/>
  <c r="AN444" i="28"/>
  <c r="AN446" i="28"/>
  <c r="AN448" i="28"/>
  <c r="AN450" i="28"/>
  <c r="AN452" i="28"/>
  <c r="AN454" i="28"/>
  <c r="AN456" i="28"/>
  <c r="AN458" i="28"/>
  <c r="AN460" i="28"/>
  <c r="AN462" i="28"/>
  <c r="AN464" i="28"/>
  <c r="AN466" i="28"/>
  <c r="AN468" i="28"/>
  <c r="AN470" i="28"/>
  <c r="AN472" i="28"/>
  <c r="AN474" i="28"/>
  <c r="AN476" i="28"/>
  <c r="AN478" i="28"/>
  <c r="AN480" i="28"/>
  <c r="AN482" i="28"/>
  <c r="AN484" i="28"/>
  <c r="AN486" i="28"/>
  <c r="AN488" i="28"/>
  <c r="AN490" i="28"/>
  <c r="AN492" i="28"/>
  <c r="AN494" i="28"/>
  <c r="AN496" i="28"/>
  <c r="AN498" i="28"/>
  <c r="AN500" i="28"/>
  <c r="AO1" i="28"/>
  <c r="AN3" i="28"/>
  <c r="AN6" i="28"/>
  <c r="AN4" i="28"/>
  <c r="AN9" i="28"/>
  <c r="AN11" i="28"/>
  <c r="AN13" i="28"/>
  <c r="AN15" i="28"/>
  <c r="AN17" i="28"/>
  <c r="AN19" i="28"/>
  <c r="AN21" i="28"/>
  <c r="AN23" i="28"/>
  <c r="AN25" i="28"/>
  <c r="AN27" i="28"/>
  <c r="AN29" i="28"/>
  <c r="AN31" i="28"/>
  <c r="AN33" i="28"/>
  <c r="AN35" i="28"/>
  <c r="AN37" i="28"/>
  <c r="AN39" i="28"/>
  <c r="AN41" i="28"/>
  <c r="AN43" i="28"/>
  <c r="AN45" i="28"/>
  <c r="AN47" i="28"/>
  <c r="AN49" i="28"/>
  <c r="AN51" i="28"/>
  <c r="AN53" i="28"/>
  <c r="AN55" i="28"/>
  <c r="AN57" i="28"/>
  <c r="AN59" i="28"/>
  <c r="AN61" i="28"/>
  <c r="AN63" i="28"/>
  <c r="AN65" i="28"/>
  <c r="AN67" i="28"/>
  <c r="AN69" i="28"/>
  <c r="AN71" i="28"/>
  <c r="AN73" i="28"/>
  <c r="AN75" i="28"/>
  <c r="AN77" i="28"/>
  <c r="AN79" i="28"/>
  <c r="AN81" i="28"/>
  <c r="AN83" i="28"/>
  <c r="AN85" i="28"/>
  <c r="AN87" i="28"/>
  <c r="AN89" i="28"/>
  <c r="AN91" i="28"/>
  <c r="AN93" i="28"/>
  <c r="AN95" i="28"/>
  <c r="AN97" i="28"/>
  <c r="AN99" i="28"/>
  <c r="AN101" i="28"/>
  <c r="AN103" i="28"/>
  <c r="AN105" i="28"/>
  <c r="AN107" i="28"/>
  <c r="AN109" i="28"/>
  <c r="AN111" i="28"/>
  <c r="AN113" i="28"/>
  <c r="AN115" i="28"/>
  <c r="AN117" i="28"/>
  <c r="AN119" i="28"/>
  <c r="AN121" i="28"/>
  <c r="AN123" i="28"/>
  <c r="AN125" i="28"/>
  <c r="AN127" i="28"/>
  <c r="AN129" i="28"/>
  <c r="AN131" i="28"/>
  <c r="AN133" i="28"/>
  <c r="AN135" i="28"/>
  <c r="AN137" i="28"/>
  <c r="AN139" i="28"/>
  <c r="AN141" i="28"/>
  <c r="AN143" i="28"/>
  <c r="AN145" i="28"/>
  <c r="AN147" i="28"/>
  <c r="AN149" i="28"/>
  <c r="AN151" i="28"/>
  <c r="AN153" i="28"/>
  <c r="AN155" i="28"/>
  <c r="AN157" i="28"/>
  <c r="AN159" i="28"/>
  <c r="AN161" i="28"/>
  <c r="AN163" i="28"/>
  <c r="AN165" i="28"/>
  <c r="AN167" i="28"/>
  <c r="AN169" i="28"/>
  <c r="AN171" i="28"/>
  <c r="AN173" i="28"/>
  <c r="AN175" i="28"/>
  <c r="AN177" i="28"/>
  <c r="AN179" i="28"/>
  <c r="AN181" i="28"/>
  <c r="AN183" i="28"/>
  <c r="AN185" i="28"/>
  <c r="AN187" i="28"/>
  <c r="AN190" i="28"/>
  <c r="AN192" i="28"/>
  <c r="AN194" i="28"/>
  <c r="AN196" i="28"/>
  <c r="AN198" i="28"/>
  <c r="AN200" i="28"/>
  <c r="AN202" i="28"/>
  <c r="AN204" i="28"/>
  <c r="AN206" i="28"/>
  <c r="AN208" i="28"/>
  <c r="AN210" i="28"/>
  <c r="AN212" i="28"/>
  <c r="AN214" i="28"/>
  <c r="AN216" i="28"/>
  <c r="AN218" i="28"/>
  <c r="AN220" i="28"/>
  <c r="AN222" i="28"/>
  <c r="AN224" i="28"/>
  <c r="AN226" i="28"/>
  <c r="AN228" i="28"/>
  <c r="AN230" i="28"/>
  <c r="AN232" i="28"/>
  <c r="AN234" i="28"/>
  <c r="AN236" i="28"/>
  <c r="AN238" i="28"/>
  <c r="AN240" i="28"/>
  <c r="AN242" i="28"/>
  <c r="AN244" i="28"/>
  <c r="AN246" i="28"/>
  <c r="AN248" i="28"/>
  <c r="AN250" i="28"/>
  <c r="AN252" i="28"/>
  <c r="AN254" i="28"/>
  <c r="AN256" i="28"/>
  <c r="AN258" i="28"/>
  <c r="AN260" i="28"/>
  <c r="AN262" i="28"/>
  <c r="AN264" i="28"/>
  <c r="AN266" i="28"/>
  <c r="AN268" i="28"/>
  <c r="AN270" i="28"/>
  <c r="AN272" i="28"/>
  <c r="AN274" i="28"/>
  <c r="AN276" i="28"/>
  <c r="AN278" i="28"/>
  <c r="AN280" i="28"/>
  <c r="AN282" i="28"/>
  <c r="AN284" i="28"/>
  <c r="AN286" i="28"/>
  <c r="AN288" i="28"/>
  <c r="AN290" i="28"/>
  <c r="AN292" i="28"/>
  <c r="AN294" i="28"/>
  <c r="AN296" i="28"/>
  <c r="AN298" i="28"/>
  <c r="AN188" i="28"/>
  <c r="AN302" i="28"/>
  <c r="AN304" i="28"/>
  <c r="AN306" i="28"/>
  <c r="AN308" i="28"/>
  <c r="AN310" i="28"/>
  <c r="AN312" i="28"/>
  <c r="AN314" i="28"/>
  <c r="AN316" i="28"/>
  <c r="AN318" i="28"/>
  <c r="AN320" i="28"/>
  <c r="AN322" i="28"/>
  <c r="AN324" i="28"/>
  <c r="AN326" i="28"/>
  <c r="AN328" i="28"/>
  <c r="AN330" i="28"/>
  <c r="AN332" i="28"/>
  <c r="AN334" i="28"/>
  <c r="AN336" i="28"/>
  <c r="AN338" i="28"/>
  <c r="AN340" i="28"/>
  <c r="AN342" i="28"/>
  <c r="AN344" i="28"/>
  <c r="AN346" i="28"/>
  <c r="AN348" i="28"/>
  <c r="AN350" i="28"/>
  <c r="AN352" i="28"/>
  <c r="AN354" i="28"/>
  <c r="AN356" i="28"/>
  <c r="AN358" i="28"/>
  <c r="AN360" i="28"/>
  <c r="AN362" i="28"/>
  <c r="AN364" i="28"/>
  <c r="AN366" i="28"/>
  <c r="AN368" i="28"/>
  <c r="AN370" i="28"/>
  <c r="AN372" i="28"/>
  <c r="AN374" i="28"/>
  <c r="AN376" i="28"/>
  <c r="AN378" i="28"/>
  <c r="AN380" i="28"/>
  <c r="AN382" i="28"/>
  <c r="AN384" i="28"/>
  <c r="AN386" i="28"/>
  <c r="AN388" i="28"/>
  <c r="AN390" i="28"/>
  <c r="AN392" i="28"/>
  <c r="AN394" i="28"/>
  <c r="AN396" i="28"/>
  <c r="AN398" i="28"/>
  <c r="AN400" i="28"/>
  <c r="AN402" i="28"/>
  <c r="AN404" i="28"/>
  <c r="AN406" i="28"/>
  <c r="AN408" i="28"/>
  <c r="AN410" i="28"/>
  <c r="AN412" i="28"/>
  <c r="AN413" i="28"/>
  <c r="AN415" i="28"/>
  <c r="AN417" i="28"/>
  <c r="AN419" i="28"/>
  <c r="AN421" i="28"/>
  <c r="AN423" i="28"/>
  <c r="AN425" i="28"/>
  <c r="AN427" i="28"/>
  <c r="AN429" i="28"/>
  <c r="AN431" i="28"/>
  <c r="AN433" i="28"/>
  <c r="AN435" i="28"/>
  <c r="AN437" i="28"/>
  <c r="AN439" i="28"/>
  <c r="AN441" i="28"/>
  <c r="AN443" i="28"/>
  <c r="AN445" i="28"/>
  <c r="AN447" i="28"/>
  <c r="AN449" i="28"/>
  <c r="AN451" i="28"/>
  <c r="AN453" i="28"/>
  <c r="AN455" i="28"/>
  <c r="AN457" i="28"/>
  <c r="AN459" i="28"/>
  <c r="AN461" i="28"/>
  <c r="AN463" i="28"/>
  <c r="AN465" i="28"/>
  <c r="AN467" i="28"/>
  <c r="AN469" i="28"/>
  <c r="AN471" i="28"/>
  <c r="AN473" i="28"/>
  <c r="AN475" i="28"/>
  <c r="AN477" i="28"/>
  <c r="AN479" i="28"/>
  <c r="AN481" i="28"/>
  <c r="AN483" i="28"/>
  <c r="AN485" i="28"/>
  <c r="AN487" i="28"/>
  <c r="AN489" i="28"/>
  <c r="AN491" i="28"/>
  <c r="AN493" i="28"/>
  <c r="AN495" i="28"/>
  <c r="AN497" i="28"/>
  <c r="AN499" i="28"/>
  <c r="Q26" i="22"/>
  <c r="P26" i="22"/>
  <c r="R26" i="22"/>
  <c r="O27" i="22"/>
  <c r="AC30" i="17"/>
  <c r="AD30" i="17"/>
  <c r="AA30" i="17"/>
  <c r="AJ30" i="17"/>
  <c r="U30" i="17"/>
  <c r="Y30" i="17"/>
  <c r="Z30" i="17"/>
  <c r="S30" i="17"/>
  <c r="X29" i="17"/>
  <c r="V29" i="17"/>
  <c r="G35" i="5"/>
  <c r="Q30" i="17"/>
  <c r="N30" i="17"/>
  <c r="F31" i="18"/>
  <c r="A31" i="17" s="1"/>
  <c r="M31" i="17" s="1"/>
  <c r="AB31" i="17" s="1"/>
  <c r="E34" i="5"/>
  <c r="D34" i="5"/>
  <c r="C34" i="5"/>
  <c r="F34" i="5"/>
  <c r="A34" i="5"/>
  <c r="B34" i="5"/>
  <c r="H33" i="5"/>
  <c r="L33" i="5"/>
  <c r="P33" i="5"/>
  <c r="T33" i="5"/>
  <c r="X33" i="5"/>
  <c r="AB33" i="5"/>
  <c r="AF33" i="5"/>
  <c r="AJ33" i="5"/>
  <c r="AN33" i="5"/>
  <c r="AR33" i="5"/>
  <c r="AV33" i="5"/>
  <c r="K33" i="5"/>
  <c r="O33" i="5"/>
  <c r="S33" i="5"/>
  <c r="W33" i="5"/>
  <c r="AA33" i="5"/>
  <c r="AE33" i="5"/>
  <c r="AI33" i="5"/>
  <c r="AM33" i="5"/>
  <c r="AQ33" i="5"/>
  <c r="AU33" i="5"/>
  <c r="AY33" i="5"/>
  <c r="BC33" i="5"/>
  <c r="BG33" i="5"/>
  <c r="BK33" i="5"/>
  <c r="BO33" i="5"/>
  <c r="BS33" i="5"/>
  <c r="BW33" i="5"/>
  <c r="CA33" i="5"/>
  <c r="AX33" i="5"/>
  <c r="BF33" i="5"/>
  <c r="BN33" i="5"/>
  <c r="BV33" i="5"/>
  <c r="CD33" i="5"/>
  <c r="BD33" i="5"/>
  <c r="BL33" i="5"/>
  <c r="BT33" i="5"/>
  <c r="CB33" i="5"/>
  <c r="J33" i="5"/>
  <c r="N33" i="5"/>
  <c r="R33" i="5"/>
  <c r="V33" i="5"/>
  <c r="Z33" i="5"/>
  <c r="AD33" i="5"/>
  <c r="AH33" i="5"/>
  <c r="AL33" i="5"/>
  <c r="AP33" i="5"/>
  <c r="AT33" i="5"/>
  <c r="I33" i="5"/>
  <c r="M33" i="5"/>
  <c r="Q33" i="5"/>
  <c r="U33" i="5"/>
  <c r="Y33" i="5"/>
  <c r="AC33" i="5"/>
  <c r="AG33" i="5"/>
  <c r="AK33" i="5"/>
  <c r="AO33" i="5"/>
  <c r="AS33" i="5"/>
  <c r="AW33" i="5"/>
  <c r="BA33" i="5"/>
  <c r="BE33" i="5"/>
  <c r="BI33" i="5"/>
  <c r="BM33" i="5"/>
  <c r="BQ33" i="5"/>
  <c r="BU33" i="5"/>
  <c r="BY33" i="5"/>
  <c r="CC33" i="5"/>
  <c r="BB33" i="5"/>
  <c r="BJ33" i="5"/>
  <c r="BR33" i="5"/>
  <c r="BZ33" i="5"/>
  <c r="AZ33" i="5"/>
  <c r="BH33" i="5"/>
  <c r="BP33" i="5"/>
  <c r="BX33" i="5"/>
  <c r="AI31" i="17" l="1"/>
  <c r="AH31" i="17"/>
  <c r="W31" i="17"/>
  <c r="AG31" i="17"/>
  <c r="AO3" i="28"/>
  <c r="AP1" i="28"/>
  <c r="AO6" i="28"/>
  <c r="AO8" i="28"/>
  <c r="AO10" i="28"/>
  <c r="AO12" i="28"/>
  <c r="AO14" i="28"/>
  <c r="AO16" i="28"/>
  <c r="AO18" i="28"/>
  <c r="AO20" i="28"/>
  <c r="AO22" i="28"/>
  <c r="AO24" i="28"/>
  <c r="AO26" i="28"/>
  <c r="AO28" i="28"/>
  <c r="AO30" i="28"/>
  <c r="AO32" i="28"/>
  <c r="AO34" i="28"/>
  <c r="AO36" i="28"/>
  <c r="AO38" i="28"/>
  <c r="AO40" i="28"/>
  <c r="AO42" i="28"/>
  <c r="AO44" i="28"/>
  <c r="AO46" i="28"/>
  <c r="AO48" i="28"/>
  <c r="AO50" i="28"/>
  <c r="AO52" i="28"/>
  <c r="AO54" i="28"/>
  <c r="AO56" i="28"/>
  <c r="AO58" i="28"/>
  <c r="AO60" i="28"/>
  <c r="AO62" i="28"/>
  <c r="AO64" i="28"/>
  <c r="AO66" i="28"/>
  <c r="AO68" i="28"/>
  <c r="AO70" i="28"/>
  <c r="AO72" i="28"/>
  <c r="AO74" i="28"/>
  <c r="AO76" i="28"/>
  <c r="AO78" i="28"/>
  <c r="AO80" i="28"/>
  <c r="AO82" i="28"/>
  <c r="AO84" i="28"/>
  <c r="AO86" i="28"/>
  <c r="AO88" i="28"/>
  <c r="AO90" i="28"/>
  <c r="AO92" i="28"/>
  <c r="AO94" i="28"/>
  <c r="AO96" i="28"/>
  <c r="AO98" i="28"/>
  <c r="AO100" i="28"/>
  <c r="AO102" i="28"/>
  <c r="AO104" i="28"/>
  <c r="AO106" i="28"/>
  <c r="AO108" i="28"/>
  <c r="AO110" i="28"/>
  <c r="AO112" i="28"/>
  <c r="AO114" i="28"/>
  <c r="AO116" i="28"/>
  <c r="AO118" i="28"/>
  <c r="AO120" i="28"/>
  <c r="AO122" i="28"/>
  <c r="AO124" i="28"/>
  <c r="AO126" i="28"/>
  <c r="AO128" i="28"/>
  <c r="AO130" i="28"/>
  <c r="AO132" i="28"/>
  <c r="AO134" i="28"/>
  <c r="AO136" i="28"/>
  <c r="AO138" i="28"/>
  <c r="AO140" i="28"/>
  <c r="AO142" i="28"/>
  <c r="AO144" i="28"/>
  <c r="AO146" i="28"/>
  <c r="AO148" i="28"/>
  <c r="AO150" i="28"/>
  <c r="AO152" i="28"/>
  <c r="AO154" i="28"/>
  <c r="AO156" i="28"/>
  <c r="AO158" i="28"/>
  <c r="AO160" i="28"/>
  <c r="AO162" i="28"/>
  <c r="AO164" i="28"/>
  <c r="AO166" i="28"/>
  <c r="AO168" i="28"/>
  <c r="AO170" i="28"/>
  <c r="AO172" i="28"/>
  <c r="AO174" i="28"/>
  <c r="AO176" i="28"/>
  <c r="AO178" i="28"/>
  <c r="AO180" i="28"/>
  <c r="AO182" i="28"/>
  <c r="AO184" i="28"/>
  <c r="AO186" i="28"/>
  <c r="AO188" i="28"/>
  <c r="AO190" i="28"/>
  <c r="AO192" i="28"/>
  <c r="AO194" i="28"/>
  <c r="AO196" i="28"/>
  <c r="AO198" i="28"/>
  <c r="AO200" i="28"/>
  <c r="AO202" i="28"/>
  <c r="AO204" i="28"/>
  <c r="AO206" i="28"/>
  <c r="AO208" i="28"/>
  <c r="AO210" i="28"/>
  <c r="AO212" i="28"/>
  <c r="AO214" i="28"/>
  <c r="AO216" i="28"/>
  <c r="AO218" i="28"/>
  <c r="AO220" i="28"/>
  <c r="AO222" i="28"/>
  <c r="AO224" i="28"/>
  <c r="AO226" i="28"/>
  <c r="AO228" i="28"/>
  <c r="AO230" i="28"/>
  <c r="AO232" i="28"/>
  <c r="AO234" i="28"/>
  <c r="AO236" i="28"/>
  <c r="AO238" i="28"/>
  <c r="AO240" i="28"/>
  <c r="AO242" i="28"/>
  <c r="AO244" i="28"/>
  <c r="AO246" i="28"/>
  <c r="AO248" i="28"/>
  <c r="AO250" i="28"/>
  <c r="AO252" i="28"/>
  <c r="AO254" i="28"/>
  <c r="AO256" i="28"/>
  <c r="AO258" i="28"/>
  <c r="AO260" i="28"/>
  <c r="AO262" i="28"/>
  <c r="AO264" i="28"/>
  <c r="AO266" i="28"/>
  <c r="AO268" i="28"/>
  <c r="AO270" i="28"/>
  <c r="AO272" i="28"/>
  <c r="AO274" i="28"/>
  <c r="AO276" i="28"/>
  <c r="AO278" i="28"/>
  <c r="AO280" i="28"/>
  <c r="AO282" i="28"/>
  <c r="AO284" i="28"/>
  <c r="AO286" i="28"/>
  <c r="AO288" i="28"/>
  <c r="AO290" i="28"/>
  <c r="AO292" i="28"/>
  <c r="AO294" i="28"/>
  <c r="AO296" i="28"/>
  <c r="AO298" i="28"/>
  <c r="AO300" i="28"/>
  <c r="AO302" i="28"/>
  <c r="AO304" i="28"/>
  <c r="AO306" i="28"/>
  <c r="AO308" i="28"/>
  <c r="AO310" i="28"/>
  <c r="AO312" i="28"/>
  <c r="AO314" i="28"/>
  <c r="AO316" i="28"/>
  <c r="AO318" i="28"/>
  <c r="AO320" i="28"/>
  <c r="AO322" i="28"/>
  <c r="AO324" i="28"/>
  <c r="AO326" i="28"/>
  <c r="AO328" i="28"/>
  <c r="AO330" i="28"/>
  <c r="AO332" i="28"/>
  <c r="AO334" i="28"/>
  <c r="AO336" i="28"/>
  <c r="AO338" i="28"/>
  <c r="AO340" i="28"/>
  <c r="AO342" i="28"/>
  <c r="AO344" i="28"/>
  <c r="AO346" i="28"/>
  <c r="AO348" i="28"/>
  <c r="AO350" i="28"/>
  <c r="AO352" i="28"/>
  <c r="AO354" i="28"/>
  <c r="AO356" i="28"/>
  <c r="AO358" i="28"/>
  <c r="AO360" i="28"/>
  <c r="AO362" i="28"/>
  <c r="AO364" i="28"/>
  <c r="AO366" i="28"/>
  <c r="AO368" i="28"/>
  <c r="AO370" i="28"/>
  <c r="AO372" i="28"/>
  <c r="AO374" i="28"/>
  <c r="AO376" i="28"/>
  <c r="AO378" i="28"/>
  <c r="AO380" i="28"/>
  <c r="AO382" i="28"/>
  <c r="AO384" i="28"/>
  <c r="AO386" i="28"/>
  <c r="AO388" i="28"/>
  <c r="AO390" i="28"/>
  <c r="AO392" i="28"/>
  <c r="AO394" i="28"/>
  <c r="AO396" i="28"/>
  <c r="AO398" i="28"/>
  <c r="AO400" i="28"/>
  <c r="AO402" i="28"/>
  <c r="AO404" i="28"/>
  <c r="AO406" i="28"/>
  <c r="AO408" i="28"/>
  <c r="AO410" i="28"/>
  <c r="AO412" i="28"/>
  <c r="AO414" i="28"/>
  <c r="AO416" i="28"/>
  <c r="AO418" i="28"/>
  <c r="AO420" i="28"/>
  <c r="AO422" i="28"/>
  <c r="AO424" i="28"/>
  <c r="AO426" i="28"/>
  <c r="AO428" i="28"/>
  <c r="AO430" i="28"/>
  <c r="AO432" i="28"/>
  <c r="AO434" i="28"/>
  <c r="AO436" i="28"/>
  <c r="AO438" i="28"/>
  <c r="AO440" i="28"/>
  <c r="AO442" i="28"/>
  <c r="AO444" i="28"/>
  <c r="AO446" i="28"/>
  <c r="AO448" i="28"/>
  <c r="AO450" i="28"/>
  <c r="AO452" i="28"/>
  <c r="AO454" i="28"/>
  <c r="AO456" i="28"/>
  <c r="AO458" i="28"/>
  <c r="AO460" i="28"/>
  <c r="AO462" i="28"/>
  <c r="AO464" i="28"/>
  <c r="AO466" i="28"/>
  <c r="AO468" i="28"/>
  <c r="AO470" i="28"/>
  <c r="AO472" i="28"/>
  <c r="AO474" i="28"/>
  <c r="AO476" i="28"/>
  <c r="AO478" i="28"/>
  <c r="AO480" i="28"/>
  <c r="AO482" i="28"/>
  <c r="AO484" i="28"/>
  <c r="AO486" i="28"/>
  <c r="AO488" i="28"/>
  <c r="AO490" i="28"/>
  <c r="AO492" i="28"/>
  <c r="AO494" i="28"/>
  <c r="AO496" i="28"/>
  <c r="AO498" i="28"/>
  <c r="AO500" i="28"/>
  <c r="AO2" i="28"/>
  <c r="AO4" i="28"/>
  <c r="AO5" i="28"/>
  <c r="AO7" i="28"/>
  <c r="AO9" i="28"/>
  <c r="AO11" i="28"/>
  <c r="AO13" i="28"/>
  <c r="AO15" i="28"/>
  <c r="AO17" i="28"/>
  <c r="AO19" i="28"/>
  <c r="AO21" i="28"/>
  <c r="AO23" i="28"/>
  <c r="AO25" i="28"/>
  <c r="AO27" i="28"/>
  <c r="AO29" i="28"/>
  <c r="AO31" i="28"/>
  <c r="AO33" i="28"/>
  <c r="AO35" i="28"/>
  <c r="AO37" i="28"/>
  <c r="AO39" i="28"/>
  <c r="AO41" i="28"/>
  <c r="AO43" i="28"/>
  <c r="AO45" i="28"/>
  <c r="AO47" i="28"/>
  <c r="AO49" i="28"/>
  <c r="AO51" i="28"/>
  <c r="AO53" i="28"/>
  <c r="AO55" i="28"/>
  <c r="AO57" i="28"/>
  <c r="AO59" i="28"/>
  <c r="AO61" i="28"/>
  <c r="AO63" i="28"/>
  <c r="AO65" i="28"/>
  <c r="AO67" i="28"/>
  <c r="AO69" i="28"/>
  <c r="AO71" i="28"/>
  <c r="AO73" i="28"/>
  <c r="AO75" i="28"/>
  <c r="AO77" i="28"/>
  <c r="AO79" i="28"/>
  <c r="AO81" i="28"/>
  <c r="AO83" i="28"/>
  <c r="AO85" i="28"/>
  <c r="AO87" i="28"/>
  <c r="AO89" i="28"/>
  <c r="AO91" i="28"/>
  <c r="AO93" i="28"/>
  <c r="AO95" i="28"/>
  <c r="AO97" i="28"/>
  <c r="AO99" i="28"/>
  <c r="AO101" i="28"/>
  <c r="AO103" i="28"/>
  <c r="AO105" i="28"/>
  <c r="AO107" i="28"/>
  <c r="AO109" i="28"/>
  <c r="AO111" i="28"/>
  <c r="AO113" i="28"/>
  <c r="AO115" i="28"/>
  <c r="AO117" i="28"/>
  <c r="AO119" i="28"/>
  <c r="AO121" i="28"/>
  <c r="AO123" i="28"/>
  <c r="AO125" i="28"/>
  <c r="AO127" i="28"/>
  <c r="AO129" i="28"/>
  <c r="AO131" i="28"/>
  <c r="AO133" i="28"/>
  <c r="AO135" i="28"/>
  <c r="AO137" i="28"/>
  <c r="AO139" i="28"/>
  <c r="AO141" i="28"/>
  <c r="AO143" i="28"/>
  <c r="AO145" i="28"/>
  <c r="AO147" i="28"/>
  <c r="AO149" i="28"/>
  <c r="AO151" i="28"/>
  <c r="AO153" i="28"/>
  <c r="AO155" i="28"/>
  <c r="AO157" i="28"/>
  <c r="AO159" i="28"/>
  <c r="AO161" i="28"/>
  <c r="AO163" i="28"/>
  <c r="AO165" i="28"/>
  <c r="AO167" i="28"/>
  <c r="AO169" i="28"/>
  <c r="AO171" i="28"/>
  <c r="AO173" i="28"/>
  <c r="AO175" i="28"/>
  <c r="AO177" i="28"/>
  <c r="AO179" i="28"/>
  <c r="AO181" i="28"/>
  <c r="AO183" i="28"/>
  <c r="AO185" i="28"/>
  <c r="AO187" i="28"/>
  <c r="AO189" i="28"/>
  <c r="AO191" i="28"/>
  <c r="AO193" i="28"/>
  <c r="AO195" i="28"/>
  <c r="AO197" i="28"/>
  <c r="AO199" i="28"/>
  <c r="AO201" i="28"/>
  <c r="AO203" i="28"/>
  <c r="AO205" i="28"/>
  <c r="AO207" i="28"/>
  <c r="AO209" i="28"/>
  <c r="AO211" i="28"/>
  <c r="AO213" i="28"/>
  <c r="AO215" i="28"/>
  <c r="AO217" i="28"/>
  <c r="AO219" i="28"/>
  <c r="AO221" i="28"/>
  <c r="AO223" i="28"/>
  <c r="AO225" i="28"/>
  <c r="AO227" i="28"/>
  <c r="AO229" i="28"/>
  <c r="AO231" i="28"/>
  <c r="AO233" i="28"/>
  <c r="AO235" i="28"/>
  <c r="AO237" i="28"/>
  <c r="AO239" i="28"/>
  <c r="AO241" i="28"/>
  <c r="AO243" i="28"/>
  <c r="AO245" i="28"/>
  <c r="AO247" i="28"/>
  <c r="AO249" i="28"/>
  <c r="AO251" i="28"/>
  <c r="AO253" i="28"/>
  <c r="AO255" i="28"/>
  <c r="AO257" i="28"/>
  <c r="AO259" i="28"/>
  <c r="AO261" i="28"/>
  <c r="AO263" i="28"/>
  <c r="AO265" i="28"/>
  <c r="AO267" i="28"/>
  <c r="AO269" i="28"/>
  <c r="AO271" i="28"/>
  <c r="AO273" i="28"/>
  <c r="AO275" i="28"/>
  <c r="AO277" i="28"/>
  <c r="AO279" i="28"/>
  <c r="AO281" i="28"/>
  <c r="AO283" i="28"/>
  <c r="AO285" i="28"/>
  <c r="AO287" i="28"/>
  <c r="AO289" i="28"/>
  <c r="AO291" i="28"/>
  <c r="AO293" i="28"/>
  <c r="AO295" i="28"/>
  <c r="AO297" i="28"/>
  <c r="AO299" i="28"/>
  <c r="AO301" i="28"/>
  <c r="AO303" i="28"/>
  <c r="AO305" i="28"/>
  <c r="AO307" i="28"/>
  <c r="AO309" i="28"/>
  <c r="AO311" i="28"/>
  <c r="AO313" i="28"/>
  <c r="AO315" i="28"/>
  <c r="AO317" i="28"/>
  <c r="AO319" i="28"/>
  <c r="AO321" i="28"/>
  <c r="AO323" i="28"/>
  <c r="AO325" i="28"/>
  <c r="AO327" i="28"/>
  <c r="AO329" i="28"/>
  <c r="AO331" i="28"/>
  <c r="AO333" i="28"/>
  <c r="AO335" i="28"/>
  <c r="AO337" i="28"/>
  <c r="AO339" i="28"/>
  <c r="AO341" i="28"/>
  <c r="AO343" i="28"/>
  <c r="AO345" i="28"/>
  <c r="AO347" i="28"/>
  <c r="AO349" i="28"/>
  <c r="AO351" i="28"/>
  <c r="AO353" i="28"/>
  <c r="AO355" i="28"/>
  <c r="AO357" i="28"/>
  <c r="AO359" i="28"/>
  <c r="AO361" i="28"/>
  <c r="AO363" i="28"/>
  <c r="AO365" i="28"/>
  <c r="AO367" i="28"/>
  <c r="AO369" i="28"/>
  <c r="AO371" i="28"/>
  <c r="AO373" i="28"/>
  <c r="AO375" i="28"/>
  <c r="AO377" i="28"/>
  <c r="AO379" i="28"/>
  <c r="AO381" i="28"/>
  <c r="AO383" i="28"/>
  <c r="AO385" i="28"/>
  <c r="AO387" i="28"/>
  <c r="AO389" i="28"/>
  <c r="AO391" i="28"/>
  <c r="AO393" i="28"/>
  <c r="AO395" i="28"/>
  <c r="AO397" i="28"/>
  <c r="AO399" i="28"/>
  <c r="AO401" i="28"/>
  <c r="AO403" i="28"/>
  <c r="AO405" i="28"/>
  <c r="AO407" i="28"/>
  <c r="AO409" i="28"/>
  <c r="AO411" i="28"/>
  <c r="AO413" i="28"/>
  <c r="AO415" i="28"/>
  <c r="AO417" i="28"/>
  <c r="AO419" i="28"/>
  <c r="AO421" i="28"/>
  <c r="AO423" i="28"/>
  <c r="AO425" i="28"/>
  <c r="AO427" i="28"/>
  <c r="AO429" i="28"/>
  <c r="AO431" i="28"/>
  <c r="AO433" i="28"/>
  <c r="AO435" i="28"/>
  <c r="AO437" i="28"/>
  <c r="AO439" i="28"/>
  <c r="AO441" i="28"/>
  <c r="AO443" i="28"/>
  <c r="AO445" i="28"/>
  <c r="AO447" i="28"/>
  <c r="AO449" i="28"/>
  <c r="AO451" i="28"/>
  <c r="AO453" i="28"/>
  <c r="AO455" i="28"/>
  <c r="AO457" i="28"/>
  <c r="AO459" i="28"/>
  <c r="AO461" i="28"/>
  <c r="AO463" i="28"/>
  <c r="AO465" i="28"/>
  <c r="AO467" i="28"/>
  <c r="AO469" i="28"/>
  <c r="AO471" i="28"/>
  <c r="AO473" i="28"/>
  <c r="AO475" i="28"/>
  <c r="AO477" i="28"/>
  <c r="AO479" i="28"/>
  <c r="AO481" i="28"/>
  <c r="AO483" i="28"/>
  <c r="AO485" i="28"/>
  <c r="AO487" i="28"/>
  <c r="AO489" i="28"/>
  <c r="AO491" i="28"/>
  <c r="AO493" i="28"/>
  <c r="AO495" i="28"/>
  <c r="AO497" i="28"/>
  <c r="AO499" i="28"/>
  <c r="Q27" i="22"/>
  <c r="P27" i="22"/>
  <c r="R27" i="22"/>
  <c r="O28" i="22"/>
  <c r="AC31" i="17"/>
  <c r="AD31" i="17"/>
  <c r="AA31" i="17"/>
  <c r="AJ31" i="17"/>
  <c r="X30" i="17"/>
  <c r="V30" i="17"/>
  <c r="U31" i="17"/>
  <c r="Y31" i="17"/>
  <c r="Z31" i="17"/>
  <c r="S31" i="17"/>
  <c r="G36" i="5"/>
  <c r="N31" i="17"/>
  <c r="Q31" i="17"/>
  <c r="H34" i="5"/>
  <c r="L34" i="5"/>
  <c r="P34" i="5"/>
  <c r="T34" i="5"/>
  <c r="X34" i="5"/>
  <c r="AB34" i="5"/>
  <c r="AF34" i="5"/>
  <c r="AJ34" i="5"/>
  <c r="AN34" i="5"/>
  <c r="AR34" i="5"/>
  <c r="AV34" i="5"/>
  <c r="AZ34" i="5"/>
  <c r="BD34" i="5"/>
  <c r="BH34" i="5"/>
  <c r="BL34" i="5"/>
  <c r="BP34" i="5"/>
  <c r="BT34" i="5"/>
  <c r="BX34" i="5"/>
  <c r="CB34" i="5"/>
  <c r="K34" i="5"/>
  <c r="S34" i="5"/>
  <c r="AA34" i="5"/>
  <c r="AI34" i="5"/>
  <c r="AQ34" i="5"/>
  <c r="AY34" i="5"/>
  <c r="BG34" i="5"/>
  <c r="BO34" i="5"/>
  <c r="BW34" i="5"/>
  <c r="I34" i="5"/>
  <c r="Q34" i="5"/>
  <c r="Y34" i="5"/>
  <c r="AG34" i="5"/>
  <c r="AO34" i="5"/>
  <c r="AW34" i="5"/>
  <c r="BE34" i="5"/>
  <c r="BM34" i="5"/>
  <c r="BU34" i="5"/>
  <c r="CC34" i="5"/>
  <c r="J34" i="5"/>
  <c r="N34" i="5"/>
  <c r="R34" i="5"/>
  <c r="V34" i="5"/>
  <c r="Z34" i="5"/>
  <c r="AD34" i="5"/>
  <c r="AH34" i="5"/>
  <c r="AL34" i="5"/>
  <c r="AP34" i="5"/>
  <c r="AT34" i="5"/>
  <c r="AX34" i="5"/>
  <c r="BB34" i="5"/>
  <c r="BF34" i="5"/>
  <c r="BJ34" i="5"/>
  <c r="BN34" i="5"/>
  <c r="BR34" i="5"/>
  <c r="BV34" i="5"/>
  <c r="BZ34" i="5"/>
  <c r="CD34" i="5"/>
  <c r="O34" i="5"/>
  <c r="W34" i="5"/>
  <c r="AE34" i="5"/>
  <c r="AM34" i="5"/>
  <c r="AU34" i="5"/>
  <c r="BC34" i="5"/>
  <c r="BK34" i="5"/>
  <c r="BS34" i="5"/>
  <c r="CA34" i="5"/>
  <c r="M34" i="5"/>
  <c r="U34" i="5"/>
  <c r="AC34" i="5"/>
  <c r="AK34" i="5"/>
  <c r="AS34" i="5"/>
  <c r="BA34" i="5"/>
  <c r="BI34" i="5"/>
  <c r="BQ34" i="5"/>
  <c r="BY34" i="5"/>
  <c r="F32" i="18"/>
  <c r="A32" i="17" s="1"/>
  <c r="M32" i="17" s="1"/>
  <c r="AB32" i="17" s="1"/>
  <c r="D35" i="5"/>
  <c r="E35" i="5"/>
  <c r="B35" i="5"/>
  <c r="C35" i="5"/>
  <c r="F35" i="5"/>
  <c r="A35" i="5"/>
  <c r="AI32" i="17" l="1"/>
  <c r="AH32" i="17"/>
  <c r="W32" i="17"/>
  <c r="AG32" i="17"/>
  <c r="AP2" i="28"/>
  <c r="AP4" i="28"/>
  <c r="AP6" i="28"/>
  <c r="AP8" i="28"/>
  <c r="AP10" i="28"/>
  <c r="AP12" i="28"/>
  <c r="AP14" i="28"/>
  <c r="AP16" i="28"/>
  <c r="AP18" i="28"/>
  <c r="AP20" i="28"/>
  <c r="AP22" i="28"/>
  <c r="AP24" i="28"/>
  <c r="AP26" i="28"/>
  <c r="AP28" i="28"/>
  <c r="AP30" i="28"/>
  <c r="AP32" i="28"/>
  <c r="AP34" i="28"/>
  <c r="AP36" i="28"/>
  <c r="AP38" i="28"/>
  <c r="AP40" i="28"/>
  <c r="AP42" i="28"/>
  <c r="AP44" i="28"/>
  <c r="AP46" i="28"/>
  <c r="AP48" i="28"/>
  <c r="AP50" i="28"/>
  <c r="AP52" i="28"/>
  <c r="AP54" i="28"/>
  <c r="AP56" i="28"/>
  <c r="AP58" i="28"/>
  <c r="AP60" i="28"/>
  <c r="AP62" i="28"/>
  <c r="AP64" i="28"/>
  <c r="AP66" i="28"/>
  <c r="AP68" i="28"/>
  <c r="AP70" i="28"/>
  <c r="AP72" i="28"/>
  <c r="AP74" i="28"/>
  <c r="AP76" i="28"/>
  <c r="AP78" i="28"/>
  <c r="AP80" i="28"/>
  <c r="AP82" i="28"/>
  <c r="AP84" i="28"/>
  <c r="AP86" i="28"/>
  <c r="AP88" i="28"/>
  <c r="AP90" i="28"/>
  <c r="AP92" i="28"/>
  <c r="AP94" i="28"/>
  <c r="AP96" i="28"/>
  <c r="AP98" i="28"/>
  <c r="AP100" i="28"/>
  <c r="AP102" i="28"/>
  <c r="AP104" i="28"/>
  <c r="AP106" i="28"/>
  <c r="AP108" i="28"/>
  <c r="AP110" i="28"/>
  <c r="AP112" i="28"/>
  <c r="AP114" i="28"/>
  <c r="AP116" i="28"/>
  <c r="AP118" i="28"/>
  <c r="AP120" i="28"/>
  <c r="AP122" i="28"/>
  <c r="AP124" i="28"/>
  <c r="AP126" i="28"/>
  <c r="AP128" i="28"/>
  <c r="AP130" i="28"/>
  <c r="AP132" i="28"/>
  <c r="AP134" i="28"/>
  <c r="AP136" i="28"/>
  <c r="AP138" i="28"/>
  <c r="AP140" i="28"/>
  <c r="AP142" i="28"/>
  <c r="AP144" i="28"/>
  <c r="AP146" i="28"/>
  <c r="AP148" i="28"/>
  <c r="AP150" i="28"/>
  <c r="AP152" i="28"/>
  <c r="AP154" i="28"/>
  <c r="AP156" i="28"/>
  <c r="AP158" i="28"/>
  <c r="AP160" i="28"/>
  <c r="AP162" i="28"/>
  <c r="AP164" i="28"/>
  <c r="AP166" i="28"/>
  <c r="AP168" i="28"/>
  <c r="AP170" i="28"/>
  <c r="AP172" i="28"/>
  <c r="AP174" i="28"/>
  <c r="AP176" i="28"/>
  <c r="AP178" i="28"/>
  <c r="AP180" i="28"/>
  <c r="AP182" i="28"/>
  <c r="AP184" i="28"/>
  <c r="AP186" i="28"/>
  <c r="AP188" i="28"/>
  <c r="AP191" i="28"/>
  <c r="AP193" i="28"/>
  <c r="AP195" i="28"/>
  <c r="AP197" i="28"/>
  <c r="AP199" i="28"/>
  <c r="AP201" i="28"/>
  <c r="AP203" i="28"/>
  <c r="AP205" i="28"/>
  <c r="AP207" i="28"/>
  <c r="AP209" i="28"/>
  <c r="AP211" i="28"/>
  <c r="AP213" i="28"/>
  <c r="AP215" i="28"/>
  <c r="AP217" i="28"/>
  <c r="AP219" i="28"/>
  <c r="AP221" i="28"/>
  <c r="AP223" i="28"/>
  <c r="AP225" i="28"/>
  <c r="AP227" i="28"/>
  <c r="AP229" i="28"/>
  <c r="AP231" i="28"/>
  <c r="AP233" i="28"/>
  <c r="AP235" i="28"/>
  <c r="AP237" i="28"/>
  <c r="AP239" i="28"/>
  <c r="AP241" i="28"/>
  <c r="AP243" i="28"/>
  <c r="AP245" i="28"/>
  <c r="AP247" i="28"/>
  <c r="AP249" i="28"/>
  <c r="AP251" i="28"/>
  <c r="AP253" i="28"/>
  <c r="AP255" i="28"/>
  <c r="AP257" i="28"/>
  <c r="AP259" i="28"/>
  <c r="AP261" i="28"/>
  <c r="AP263" i="28"/>
  <c r="AP265" i="28"/>
  <c r="AP267" i="28"/>
  <c r="AP269" i="28"/>
  <c r="AP271" i="28"/>
  <c r="AP273" i="28"/>
  <c r="AP275" i="28"/>
  <c r="AP277" i="28"/>
  <c r="AP279" i="28"/>
  <c r="AP281" i="28"/>
  <c r="AP283" i="28"/>
  <c r="AP285" i="28"/>
  <c r="AP287" i="28"/>
  <c r="AP289" i="28"/>
  <c r="AP291" i="28"/>
  <c r="AP293" i="28"/>
  <c r="AP295" i="28"/>
  <c r="AP297" i="28"/>
  <c r="AP299" i="28"/>
  <c r="AP300" i="28"/>
  <c r="AP303" i="28"/>
  <c r="AP305" i="28"/>
  <c r="AP307" i="28"/>
  <c r="AP309" i="28"/>
  <c r="AP311" i="28"/>
  <c r="AP313" i="28"/>
  <c r="AP315" i="28"/>
  <c r="AP317" i="28"/>
  <c r="AP319" i="28"/>
  <c r="AP321" i="28"/>
  <c r="AP323" i="28"/>
  <c r="AP325" i="28"/>
  <c r="AP327" i="28"/>
  <c r="AP329" i="28"/>
  <c r="AP331" i="28"/>
  <c r="AP333" i="28"/>
  <c r="AP335" i="28"/>
  <c r="AP337" i="28"/>
  <c r="AP339" i="28"/>
  <c r="AP341" i="28"/>
  <c r="AP343" i="28"/>
  <c r="AP345" i="28"/>
  <c r="AP347" i="28"/>
  <c r="AP349" i="28"/>
  <c r="AP351" i="28"/>
  <c r="AP353" i="28"/>
  <c r="AP355" i="28"/>
  <c r="AP357" i="28"/>
  <c r="AP359" i="28"/>
  <c r="AP361" i="28"/>
  <c r="AP363" i="28"/>
  <c r="AP365" i="28"/>
  <c r="AP367" i="28"/>
  <c r="AP369" i="28"/>
  <c r="AP371" i="28"/>
  <c r="AP373" i="28"/>
  <c r="AP375" i="28"/>
  <c r="AP377" i="28"/>
  <c r="AP379" i="28"/>
  <c r="AP381" i="28"/>
  <c r="AP383" i="28"/>
  <c r="AP385" i="28"/>
  <c r="AP387" i="28"/>
  <c r="AP389" i="28"/>
  <c r="AP391" i="28"/>
  <c r="AP393" i="28"/>
  <c r="AP395" i="28"/>
  <c r="AP397" i="28"/>
  <c r="AP399" i="28"/>
  <c r="AP401" i="28"/>
  <c r="AP403" i="28"/>
  <c r="AP405" i="28"/>
  <c r="AP407" i="28"/>
  <c r="AP409" i="28"/>
  <c r="AP411" i="28"/>
  <c r="AP301" i="28"/>
  <c r="AP414" i="28"/>
  <c r="AP416" i="28"/>
  <c r="AP418" i="28"/>
  <c r="AP420" i="28"/>
  <c r="AP422" i="28"/>
  <c r="AP424" i="28"/>
  <c r="AP426" i="28"/>
  <c r="AP428" i="28"/>
  <c r="AP430" i="28"/>
  <c r="AP432" i="28"/>
  <c r="AP434" i="28"/>
  <c r="AP436" i="28"/>
  <c r="AP438" i="28"/>
  <c r="AP440" i="28"/>
  <c r="AP442" i="28"/>
  <c r="AP444" i="28"/>
  <c r="AP446" i="28"/>
  <c r="AP448" i="28"/>
  <c r="AP450" i="28"/>
  <c r="AP452" i="28"/>
  <c r="AP454" i="28"/>
  <c r="AP456" i="28"/>
  <c r="AP458" i="28"/>
  <c r="AP460" i="28"/>
  <c r="AP462" i="28"/>
  <c r="AP464" i="28"/>
  <c r="AP466" i="28"/>
  <c r="AP468" i="28"/>
  <c r="AP470" i="28"/>
  <c r="AP472" i="28"/>
  <c r="AP474" i="28"/>
  <c r="AP476" i="28"/>
  <c r="AP478" i="28"/>
  <c r="AP480" i="28"/>
  <c r="AP482" i="28"/>
  <c r="AP484" i="28"/>
  <c r="AP486" i="28"/>
  <c r="AP488" i="28"/>
  <c r="AP490" i="28"/>
  <c r="AP492" i="28"/>
  <c r="AP494" i="28"/>
  <c r="AP496" i="28"/>
  <c r="AP498" i="28"/>
  <c r="AP500" i="28"/>
  <c r="AQ1" i="28"/>
  <c r="AP3" i="28"/>
  <c r="AP5" i="28"/>
  <c r="AP7" i="28"/>
  <c r="AP9" i="28"/>
  <c r="AP11" i="28"/>
  <c r="AP13" i="28"/>
  <c r="AP15" i="28"/>
  <c r="AP17" i="28"/>
  <c r="AP19" i="28"/>
  <c r="AP21" i="28"/>
  <c r="AP23" i="28"/>
  <c r="AP25" i="28"/>
  <c r="AP27" i="28"/>
  <c r="AP29" i="28"/>
  <c r="AP31" i="28"/>
  <c r="AP33" i="28"/>
  <c r="AP35" i="28"/>
  <c r="AP37" i="28"/>
  <c r="AP39" i="28"/>
  <c r="AP41" i="28"/>
  <c r="AP43" i="28"/>
  <c r="AP45" i="28"/>
  <c r="AP47" i="28"/>
  <c r="AP49" i="28"/>
  <c r="AP51" i="28"/>
  <c r="AP53" i="28"/>
  <c r="AP55" i="28"/>
  <c r="AP57" i="28"/>
  <c r="AP59" i="28"/>
  <c r="AP61" i="28"/>
  <c r="AP63" i="28"/>
  <c r="AP65" i="28"/>
  <c r="AP67" i="28"/>
  <c r="AP69" i="28"/>
  <c r="AP71" i="28"/>
  <c r="AP73" i="28"/>
  <c r="AP75" i="28"/>
  <c r="AP77" i="28"/>
  <c r="AP79" i="28"/>
  <c r="AP81" i="28"/>
  <c r="AP83" i="28"/>
  <c r="AP85" i="28"/>
  <c r="AP87" i="28"/>
  <c r="AP89" i="28"/>
  <c r="AP91" i="28"/>
  <c r="AP93" i="28"/>
  <c r="AP95" i="28"/>
  <c r="AP97" i="28"/>
  <c r="AP99" i="28"/>
  <c r="AP101" i="28"/>
  <c r="AP103" i="28"/>
  <c r="AP105" i="28"/>
  <c r="AP107" i="28"/>
  <c r="AP109" i="28"/>
  <c r="AP111" i="28"/>
  <c r="AP113" i="28"/>
  <c r="AP115" i="28"/>
  <c r="AP117" i="28"/>
  <c r="AP119" i="28"/>
  <c r="AP121" i="28"/>
  <c r="AP123" i="28"/>
  <c r="AP125" i="28"/>
  <c r="AP127" i="28"/>
  <c r="AP129" i="28"/>
  <c r="AP131" i="28"/>
  <c r="AP133" i="28"/>
  <c r="AP135" i="28"/>
  <c r="AP137" i="28"/>
  <c r="AP139" i="28"/>
  <c r="AP141" i="28"/>
  <c r="AP143" i="28"/>
  <c r="AP145" i="28"/>
  <c r="AP147" i="28"/>
  <c r="AP149" i="28"/>
  <c r="AP151" i="28"/>
  <c r="AP153" i="28"/>
  <c r="AP155" i="28"/>
  <c r="AP157" i="28"/>
  <c r="AP159" i="28"/>
  <c r="AP161" i="28"/>
  <c r="AP163" i="28"/>
  <c r="AP165" i="28"/>
  <c r="AP167" i="28"/>
  <c r="AP169" i="28"/>
  <c r="AP171" i="28"/>
  <c r="AP173" i="28"/>
  <c r="AP175" i="28"/>
  <c r="AP177" i="28"/>
  <c r="AP179" i="28"/>
  <c r="AP181" i="28"/>
  <c r="AP183" i="28"/>
  <c r="AP185" i="28"/>
  <c r="AP187" i="28"/>
  <c r="AP190" i="28"/>
  <c r="AP192" i="28"/>
  <c r="AP194" i="28"/>
  <c r="AP196" i="28"/>
  <c r="AP198" i="28"/>
  <c r="AP200" i="28"/>
  <c r="AP202" i="28"/>
  <c r="AP204" i="28"/>
  <c r="AP206" i="28"/>
  <c r="AP208" i="28"/>
  <c r="AP210" i="28"/>
  <c r="AP212" i="28"/>
  <c r="AP214" i="28"/>
  <c r="AP216" i="28"/>
  <c r="AP218" i="28"/>
  <c r="AP220" i="28"/>
  <c r="AP222" i="28"/>
  <c r="AP224" i="28"/>
  <c r="AP226" i="28"/>
  <c r="AP228" i="28"/>
  <c r="AP230" i="28"/>
  <c r="AP232" i="28"/>
  <c r="AP234" i="28"/>
  <c r="AP236" i="28"/>
  <c r="AP238" i="28"/>
  <c r="AP240" i="28"/>
  <c r="AP242" i="28"/>
  <c r="AP244" i="28"/>
  <c r="AP246" i="28"/>
  <c r="AP248" i="28"/>
  <c r="AP250" i="28"/>
  <c r="AP252" i="28"/>
  <c r="AP254" i="28"/>
  <c r="AP256" i="28"/>
  <c r="AP258" i="28"/>
  <c r="AP260" i="28"/>
  <c r="AP262" i="28"/>
  <c r="AP264" i="28"/>
  <c r="AP266" i="28"/>
  <c r="AP268" i="28"/>
  <c r="AP270" i="28"/>
  <c r="AP272" i="28"/>
  <c r="AP274" i="28"/>
  <c r="AP276" i="28"/>
  <c r="AP278" i="28"/>
  <c r="AP280" i="28"/>
  <c r="AP282" i="28"/>
  <c r="AP284" i="28"/>
  <c r="AP286" i="28"/>
  <c r="AP288" i="28"/>
  <c r="AP290" i="28"/>
  <c r="AP292" i="28"/>
  <c r="AP294" i="28"/>
  <c r="AP296" i="28"/>
  <c r="AP298" i="28"/>
  <c r="AP189" i="28"/>
  <c r="AP302" i="28"/>
  <c r="AP304" i="28"/>
  <c r="AP306" i="28"/>
  <c r="AP308" i="28"/>
  <c r="AP310" i="28"/>
  <c r="AP312" i="28"/>
  <c r="AP314" i="28"/>
  <c r="AP316" i="28"/>
  <c r="AP318" i="28"/>
  <c r="AP320" i="28"/>
  <c r="AP322" i="28"/>
  <c r="AP324" i="28"/>
  <c r="AP326" i="28"/>
  <c r="AP328" i="28"/>
  <c r="AP330" i="28"/>
  <c r="AP332" i="28"/>
  <c r="AP334" i="28"/>
  <c r="AP336" i="28"/>
  <c r="AP338" i="28"/>
  <c r="AP340" i="28"/>
  <c r="AP342" i="28"/>
  <c r="AP344" i="28"/>
  <c r="AP346" i="28"/>
  <c r="AP348" i="28"/>
  <c r="AP350" i="28"/>
  <c r="AP352" i="28"/>
  <c r="AP354" i="28"/>
  <c r="AP356" i="28"/>
  <c r="AP358" i="28"/>
  <c r="AP360" i="28"/>
  <c r="AP362" i="28"/>
  <c r="AP364" i="28"/>
  <c r="AP366" i="28"/>
  <c r="AP368" i="28"/>
  <c r="AP370" i="28"/>
  <c r="AP372" i="28"/>
  <c r="AP374" i="28"/>
  <c r="AP376" i="28"/>
  <c r="AP378" i="28"/>
  <c r="AP380" i="28"/>
  <c r="AP382" i="28"/>
  <c r="AP384" i="28"/>
  <c r="AP386" i="28"/>
  <c r="AP388" i="28"/>
  <c r="AP390" i="28"/>
  <c r="AP392" i="28"/>
  <c r="AP394" i="28"/>
  <c r="AP396" i="28"/>
  <c r="AP398" i="28"/>
  <c r="AP400" i="28"/>
  <c r="AP402" i="28"/>
  <c r="AP404" i="28"/>
  <c r="AP406" i="28"/>
  <c r="AP408" i="28"/>
  <c r="AP410" i="28"/>
  <c r="AP412" i="28"/>
  <c r="AP413" i="28"/>
  <c r="AP415" i="28"/>
  <c r="AP417" i="28"/>
  <c r="AP419" i="28"/>
  <c r="AP421" i="28"/>
  <c r="AP423" i="28"/>
  <c r="AP425" i="28"/>
  <c r="AP427" i="28"/>
  <c r="AP429" i="28"/>
  <c r="AP431" i="28"/>
  <c r="AP433" i="28"/>
  <c r="AP435" i="28"/>
  <c r="AP437" i="28"/>
  <c r="AP439" i="28"/>
  <c r="AP441" i="28"/>
  <c r="AP443" i="28"/>
  <c r="AP445" i="28"/>
  <c r="AP447" i="28"/>
  <c r="AP449" i="28"/>
  <c r="AP451" i="28"/>
  <c r="AP453" i="28"/>
  <c r="AP455" i="28"/>
  <c r="AP457" i="28"/>
  <c r="AP459" i="28"/>
  <c r="AP461" i="28"/>
  <c r="AP463" i="28"/>
  <c r="AP465" i="28"/>
  <c r="AP467" i="28"/>
  <c r="AP469" i="28"/>
  <c r="AP471" i="28"/>
  <c r="AP473" i="28"/>
  <c r="AP475" i="28"/>
  <c r="AP477" i="28"/>
  <c r="AP479" i="28"/>
  <c r="AP481" i="28"/>
  <c r="AP483" i="28"/>
  <c r="AP485" i="28"/>
  <c r="AP487" i="28"/>
  <c r="AP489" i="28"/>
  <c r="AP491" i="28"/>
  <c r="AP493" i="28"/>
  <c r="AP495" i="28"/>
  <c r="AP497" i="28"/>
  <c r="AP499" i="28"/>
  <c r="Q28" i="22"/>
  <c r="P28" i="22"/>
  <c r="R28" i="22"/>
  <c r="O29" i="22"/>
  <c r="AC32" i="17"/>
  <c r="AD32" i="17"/>
  <c r="AA32" i="17"/>
  <c r="AJ32" i="17"/>
  <c r="U32" i="17"/>
  <c r="Y32" i="17"/>
  <c r="Z32" i="17"/>
  <c r="S32" i="17"/>
  <c r="X31" i="17"/>
  <c r="V31" i="17"/>
  <c r="G37" i="5"/>
  <c r="Q32" i="17"/>
  <c r="N32" i="17"/>
  <c r="I35" i="5"/>
  <c r="M35" i="5"/>
  <c r="Q35" i="5"/>
  <c r="U35" i="5"/>
  <c r="Y35" i="5"/>
  <c r="AC35" i="5"/>
  <c r="AG35" i="5"/>
  <c r="AK35" i="5"/>
  <c r="AO35" i="5"/>
  <c r="AS35" i="5"/>
  <c r="AW35" i="5"/>
  <c r="BA35" i="5"/>
  <c r="BE35" i="5"/>
  <c r="BI35" i="5"/>
  <c r="BM35" i="5"/>
  <c r="BQ35" i="5"/>
  <c r="BU35" i="5"/>
  <c r="BY35" i="5"/>
  <c r="CC35" i="5"/>
  <c r="L35" i="5"/>
  <c r="T35" i="5"/>
  <c r="AB35" i="5"/>
  <c r="AJ35" i="5"/>
  <c r="AR35" i="5"/>
  <c r="AZ35" i="5"/>
  <c r="BH35" i="5"/>
  <c r="BP35" i="5"/>
  <c r="BX35" i="5"/>
  <c r="J35" i="5"/>
  <c r="R35" i="5"/>
  <c r="Z35" i="5"/>
  <c r="AH35" i="5"/>
  <c r="AP35" i="5"/>
  <c r="AX35" i="5"/>
  <c r="BF35" i="5"/>
  <c r="BN35" i="5"/>
  <c r="BV35" i="5"/>
  <c r="CD35" i="5"/>
  <c r="K35" i="5"/>
  <c r="O35" i="5"/>
  <c r="S35" i="5"/>
  <c r="W35" i="5"/>
  <c r="AA35" i="5"/>
  <c r="AE35" i="5"/>
  <c r="AI35" i="5"/>
  <c r="AM35" i="5"/>
  <c r="AQ35" i="5"/>
  <c r="AU35" i="5"/>
  <c r="AY35" i="5"/>
  <c r="BC35" i="5"/>
  <c r="BG35" i="5"/>
  <c r="BK35" i="5"/>
  <c r="BO35" i="5"/>
  <c r="BS35" i="5"/>
  <c r="BW35" i="5"/>
  <c r="CA35" i="5"/>
  <c r="H35" i="5"/>
  <c r="P35" i="5"/>
  <c r="X35" i="5"/>
  <c r="AF35" i="5"/>
  <c r="AN35" i="5"/>
  <c r="AV35" i="5"/>
  <c r="BD35" i="5"/>
  <c r="BL35" i="5"/>
  <c r="BT35" i="5"/>
  <c r="CB35" i="5"/>
  <c r="N35" i="5"/>
  <c r="V35" i="5"/>
  <c r="AD35" i="5"/>
  <c r="AL35" i="5"/>
  <c r="AT35" i="5"/>
  <c r="BB35" i="5"/>
  <c r="BJ35" i="5"/>
  <c r="BR35" i="5"/>
  <c r="BZ35" i="5"/>
  <c r="F33" i="18"/>
  <c r="A33" i="17" s="1"/>
  <c r="M33" i="17" s="1"/>
  <c r="AB33" i="17" s="1"/>
  <c r="F36" i="5"/>
  <c r="C36" i="5"/>
  <c r="E36" i="5"/>
  <c r="D36" i="5"/>
  <c r="A36" i="5"/>
  <c r="B36" i="5"/>
  <c r="AI33" i="17" l="1"/>
  <c r="AH33" i="17"/>
  <c r="W33" i="17"/>
  <c r="AG33" i="17"/>
  <c r="AQ3" i="28"/>
  <c r="AR1" i="28"/>
  <c r="AQ6" i="28"/>
  <c r="AQ8" i="28"/>
  <c r="AQ10" i="28"/>
  <c r="AQ12" i="28"/>
  <c r="AQ14" i="28"/>
  <c r="AQ16" i="28"/>
  <c r="AQ18" i="28"/>
  <c r="AQ20" i="28"/>
  <c r="AQ22" i="28"/>
  <c r="AQ24" i="28"/>
  <c r="AQ26" i="28"/>
  <c r="AQ28" i="28"/>
  <c r="AQ30" i="28"/>
  <c r="AQ32" i="28"/>
  <c r="AQ34" i="28"/>
  <c r="AQ36" i="28"/>
  <c r="AQ38" i="28"/>
  <c r="AQ40" i="28"/>
  <c r="AQ42" i="28"/>
  <c r="AQ44" i="28"/>
  <c r="AQ46" i="28"/>
  <c r="AQ48" i="28"/>
  <c r="AQ50" i="28"/>
  <c r="AQ52" i="28"/>
  <c r="AQ54" i="28"/>
  <c r="AQ56" i="28"/>
  <c r="AQ58" i="28"/>
  <c r="AQ60" i="28"/>
  <c r="AQ62" i="28"/>
  <c r="AQ64" i="28"/>
  <c r="AQ66" i="28"/>
  <c r="AQ68" i="28"/>
  <c r="AQ70" i="28"/>
  <c r="AQ72" i="28"/>
  <c r="AQ74" i="28"/>
  <c r="AQ76" i="28"/>
  <c r="AQ78" i="28"/>
  <c r="AQ80" i="28"/>
  <c r="AQ82" i="28"/>
  <c r="AQ84" i="28"/>
  <c r="AQ86" i="28"/>
  <c r="AQ88" i="28"/>
  <c r="AQ90" i="28"/>
  <c r="AQ92" i="28"/>
  <c r="AQ94" i="28"/>
  <c r="AQ96" i="28"/>
  <c r="AQ98" i="28"/>
  <c r="AQ100" i="28"/>
  <c r="AQ102" i="28"/>
  <c r="AQ104" i="28"/>
  <c r="AQ106" i="28"/>
  <c r="AQ108" i="28"/>
  <c r="AQ110" i="28"/>
  <c r="AQ112" i="28"/>
  <c r="AQ114" i="28"/>
  <c r="AQ116" i="28"/>
  <c r="AQ118" i="28"/>
  <c r="AQ120" i="28"/>
  <c r="AQ122" i="28"/>
  <c r="AQ124" i="28"/>
  <c r="AQ126" i="28"/>
  <c r="AQ128" i="28"/>
  <c r="AQ130" i="28"/>
  <c r="AQ132" i="28"/>
  <c r="AQ134" i="28"/>
  <c r="AQ136" i="28"/>
  <c r="AQ138" i="28"/>
  <c r="AQ140" i="28"/>
  <c r="AQ142" i="28"/>
  <c r="AQ144" i="28"/>
  <c r="AQ146" i="28"/>
  <c r="AQ148" i="28"/>
  <c r="AQ150" i="28"/>
  <c r="AQ152" i="28"/>
  <c r="AQ154" i="28"/>
  <c r="AQ156" i="28"/>
  <c r="AQ158" i="28"/>
  <c r="AQ160" i="28"/>
  <c r="AQ162" i="28"/>
  <c r="AQ164" i="28"/>
  <c r="AQ166" i="28"/>
  <c r="AQ168" i="28"/>
  <c r="AQ170" i="28"/>
  <c r="AQ172" i="28"/>
  <c r="AQ174" i="28"/>
  <c r="AQ176" i="28"/>
  <c r="AQ178" i="28"/>
  <c r="AQ180" i="28"/>
  <c r="AQ182" i="28"/>
  <c r="AQ184" i="28"/>
  <c r="AQ186" i="28"/>
  <c r="AQ188" i="28"/>
  <c r="AQ190" i="28"/>
  <c r="AQ192" i="28"/>
  <c r="AQ194" i="28"/>
  <c r="AQ196" i="28"/>
  <c r="AQ198" i="28"/>
  <c r="AQ200" i="28"/>
  <c r="AQ202" i="28"/>
  <c r="AQ204" i="28"/>
  <c r="AQ206" i="28"/>
  <c r="AQ208" i="28"/>
  <c r="AQ210" i="28"/>
  <c r="AQ212" i="28"/>
  <c r="AQ214" i="28"/>
  <c r="AQ216" i="28"/>
  <c r="AQ218" i="28"/>
  <c r="AQ220" i="28"/>
  <c r="AQ222" i="28"/>
  <c r="AQ224" i="28"/>
  <c r="AQ226" i="28"/>
  <c r="AQ228" i="28"/>
  <c r="AQ230" i="28"/>
  <c r="AQ232" i="28"/>
  <c r="AQ234" i="28"/>
  <c r="AQ236" i="28"/>
  <c r="AQ238" i="28"/>
  <c r="AQ240" i="28"/>
  <c r="AQ242" i="28"/>
  <c r="AQ244" i="28"/>
  <c r="AQ246" i="28"/>
  <c r="AQ248" i="28"/>
  <c r="AQ250" i="28"/>
  <c r="AQ252" i="28"/>
  <c r="AQ254" i="28"/>
  <c r="AQ256" i="28"/>
  <c r="AQ258" i="28"/>
  <c r="AQ260" i="28"/>
  <c r="AQ262" i="28"/>
  <c r="AQ264" i="28"/>
  <c r="AQ266" i="28"/>
  <c r="AQ268" i="28"/>
  <c r="AQ270" i="28"/>
  <c r="AQ272" i="28"/>
  <c r="AQ274" i="28"/>
  <c r="AQ276" i="28"/>
  <c r="AQ278" i="28"/>
  <c r="AQ280" i="28"/>
  <c r="AQ282" i="28"/>
  <c r="AQ284" i="28"/>
  <c r="AQ286" i="28"/>
  <c r="AQ288" i="28"/>
  <c r="AQ290" i="28"/>
  <c r="AQ292" i="28"/>
  <c r="AQ294" i="28"/>
  <c r="AQ296" i="28"/>
  <c r="AQ298" i="28"/>
  <c r="AQ300" i="28"/>
  <c r="AQ302" i="28"/>
  <c r="AQ304" i="28"/>
  <c r="AQ306" i="28"/>
  <c r="AQ308" i="28"/>
  <c r="AQ310" i="28"/>
  <c r="AQ312" i="28"/>
  <c r="AQ314" i="28"/>
  <c r="AQ316" i="28"/>
  <c r="AQ318" i="28"/>
  <c r="AQ320" i="28"/>
  <c r="AQ322" i="28"/>
  <c r="AQ324" i="28"/>
  <c r="AQ326" i="28"/>
  <c r="AQ328" i="28"/>
  <c r="AQ330" i="28"/>
  <c r="AQ332" i="28"/>
  <c r="AQ334" i="28"/>
  <c r="AQ336" i="28"/>
  <c r="AQ338" i="28"/>
  <c r="AQ340" i="28"/>
  <c r="AQ342" i="28"/>
  <c r="AQ344" i="28"/>
  <c r="AQ346" i="28"/>
  <c r="AQ348" i="28"/>
  <c r="AQ350" i="28"/>
  <c r="AQ352" i="28"/>
  <c r="AQ354" i="28"/>
  <c r="AQ356" i="28"/>
  <c r="AQ358" i="28"/>
  <c r="AQ360" i="28"/>
  <c r="AQ362" i="28"/>
  <c r="AQ364" i="28"/>
  <c r="AQ366" i="28"/>
  <c r="AQ368" i="28"/>
  <c r="AQ370" i="28"/>
  <c r="AQ372" i="28"/>
  <c r="AQ374" i="28"/>
  <c r="AQ376" i="28"/>
  <c r="AQ378" i="28"/>
  <c r="AQ380" i="28"/>
  <c r="AQ382" i="28"/>
  <c r="AQ384" i="28"/>
  <c r="AQ386" i="28"/>
  <c r="AQ388" i="28"/>
  <c r="AQ390" i="28"/>
  <c r="AQ392" i="28"/>
  <c r="AQ394" i="28"/>
  <c r="AQ396" i="28"/>
  <c r="AQ398" i="28"/>
  <c r="AQ400" i="28"/>
  <c r="AQ402" i="28"/>
  <c r="AQ404" i="28"/>
  <c r="AQ406" i="28"/>
  <c r="AQ408" i="28"/>
  <c r="AQ410" i="28"/>
  <c r="AQ412" i="28"/>
  <c r="AQ414" i="28"/>
  <c r="AQ416" i="28"/>
  <c r="AQ418" i="28"/>
  <c r="AQ420" i="28"/>
  <c r="AQ422" i="28"/>
  <c r="AQ424" i="28"/>
  <c r="AQ426" i="28"/>
  <c r="AQ428" i="28"/>
  <c r="AQ430" i="28"/>
  <c r="AQ432" i="28"/>
  <c r="AQ434" i="28"/>
  <c r="AQ436" i="28"/>
  <c r="AQ438" i="28"/>
  <c r="AQ440" i="28"/>
  <c r="AQ442" i="28"/>
  <c r="AQ444" i="28"/>
  <c r="AQ446" i="28"/>
  <c r="AQ448" i="28"/>
  <c r="AQ450" i="28"/>
  <c r="AQ452" i="28"/>
  <c r="AQ454" i="28"/>
  <c r="AQ456" i="28"/>
  <c r="AQ458" i="28"/>
  <c r="AQ460" i="28"/>
  <c r="AQ462" i="28"/>
  <c r="AQ464" i="28"/>
  <c r="AQ466" i="28"/>
  <c r="AQ468" i="28"/>
  <c r="AQ470" i="28"/>
  <c r="AQ472" i="28"/>
  <c r="AQ474" i="28"/>
  <c r="AQ476" i="28"/>
  <c r="AQ478" i="28"/>
  <c r="AQ480" i="28"/>
  <c r="AQ482" i="28"/>
  <c r="AQ484" i="28"/>
  <c r="AQ486" i="28"/>
  <c r="AQ488" i="28"/>
  <c r="AQ490" i="28"/>
  <c r="AQ492" i="28"/>
  <c r="AQ494" i="28"/>
  <c r="AQ496" i="28"/>
  <c r="AQ498" i="28"/>
  <c r="AQ500" i="28"/>
  <c r="AQ2" i="28"/>
  <c r="AQ4" i="28"/>
  <c r="AQ5" i="28"/>
  <c r="AQ7" i="28"/>
  <c r="AQ9" i="28"/>
  <c r="AQ11" i="28"/>
  <c r="AQ13" i="28"/>
  <c r="AQ15" i="28"/>
  <c r="AQ17" i="28"/>
  <c r="AQ19" i="28"/>
  <c r="AQ21" i="28"/>
  <c r="AQ23" i="28"/>
  <c r="AQ25" i="28"/>
  <c r="AQ27" i="28"/>
  <c r="AQ29" i="28"/>
  <c r="AQ31" i="28"/>
  <c r="AQ33" i="28"/>
  <c r="AQ35" i="28"/>
  <c r="AQ37" i="28"/>
  <c r="AQ39" i="28"/>
  <c r="AQ41" i="28"/>
  <c r="AQ43" i="28"/>
  <c r="AQ45" i="28"/>
  <c r="AQ47" i="28"/>
  <c r="AQ49" i="28"/>
  <c r="AQ51" i="28"/>
  <c r="AQ53" i="28"/>
  <c r="AQ55" i="28"/>
  <c r="AQ57" i="28"/>
  <c r="AQ59" i="28"/>
  <c r="AQ61" i="28"/>
  <c r="AQ63" i="28"/>
  <c r="AQ65" i="28"/>
  <c r="AQ67" i="28"/>
  <c r="AQ69" i="28"/>
  <c r="AQ71" i="28"/>
  <c r="AQ73" i="28"/>
  <c r="AQ75" i="28"/>
  <c r="AQ77" i="28"/>
  <c r="AQ79" i="28"/>
  <c r="AQ81" i="28"/>
  <c r="AQ83" i="28"/>
  <c r="AQ85" i="28"/>
  <c r="AQ87" i="28"/>
  <c r="AQ89" i="28"/>
  <c r="AQ91" i="28"/>
  <c r="AQ93" i="28"/>
  <c r="AQ95" i="28"/>
  <c r="AQ97" i="28"/>
  <c r="AQ99" i="28"/>
  <c r="AQ101" i="28"/>
  <c r="AQ103" i="28"/>
  <c r="AQ105" i="28"/>
  <c r="AQ107" i="28"/>
  <c r="AQ109" i="28"/>
  <c r="AQ111" i="28"/>
  <c r="AQ113" i="28"/>
  <c r="AQ115" i="28"/>
  <c r="AQ117" i="28"/>
  <c r="AQ119" i="28"/>
  <c r="AQ121" i="28"/>
  <c r="AQ123" i="28"/>
  <c r="AQ125" i="28"/>
  <c r="AQ127" i="28"/>
  <c r="AQ129" i="28"/>
  <c r="AQ131" i="28"/>
  <c r="AQ133" i="28"/>
  <c r="AQ135" i="28"/>
  <c r="AQ137" i="28"/>
  <c r="AQ139" i="28"/>
  <c r="AQ141" i="28"/>
  <c r="AQ143" i="28"/>
  <c r="AQ145" i="28"/>
  <c r="AQ147" i="28"/>
  <c r="AQ149" i="28"/>
  <c r="AQ151" i="28"/>
  <c r="AQ153" i="28"/>
  <c r="AQ155" i="28"/>
  <c r="AQ157" i="28"/>
  <c r="AQ159" i="28"/>
  <c r="AQ161" i="28"/>
  <c r="AQ163" i="28"/>
  <c r="AQ165" i="28"/>
  <c r="AQ167" i="28"/>
  <c r="AQ169" i="28"/>
  <c r="AQ171" i="28"/>
  <c r="AQ173" i="28"/>
  <c r="AQ175" i="28"/>
  <c r="AQ177" i="28"/>
  <c r="AQ179" i="28"/>
  <c r="AQ181" i="28"/>
  <c r="AQ183" i="28"/>
  <c r="AQ185" i="28"/>
  <c r="AQ187" i="28"/>
  <c r="AQ189" i="28"/>
  <c r="AQ191" i="28"/>
  <c r="AQ193" i="28"/>
  <c r="AQ195" i="28"/>
  <c r="AQ197" i="28"/>
  <c r="AQ199" i="28"/>
  <c r="AQ201" i="28"/>
  <c r="AQ203" i="28"/>
  <c r="AQ205" i="28"/>
  <c r="AQ207" i="28"/>
  <c r="AQ209" i="28"/>
  <c r="AQ211" i="28"/>
  <c r="AQ213" i="28"/>
  <c r="AQ215" i="28"/>
  <c r="AQ217" i="28"/>
  <c r="AQ219" i="28"/>
  <c r="AQ221" i="28"/>
  <c r="AQ223" i="28"/>
  <c r="AQ225" i="28"/>
  <c r="AQ227" i="28"/>
  <c r="AQ229" i="28"/>
  <c r="AQ231" i="28"/>
  <c r="AQ233" i="28"/>
  <c r="AQ235" i="28"/>
  <c r="AQ237" i="28"/>
  <c r="AQ239" i="28"/>
  <c r="AQ241" i="28"/>
  <c r="AQ243" i="28"/>
  <c r="AQ245" i="28"/>
  <c r="AQ247" i="28"/>
  <c r="AQ249" i="28"/>
  <c r="AQ251" i="28"/>
  <c r="AQ253" i="28"/>
  <c r="AQ255" i="28"/>
  <c r="AQ257" i="28"/>
  <c r="AQ259" i="28"/>
  <c r="AQ261" i="28"/>
  <c r="AQ263" i="28"/>
  <c r="AQ265" i="28"/>
  <c r="AQ267" i="28"/>
  <c r="AQ269" i="28"/>
  <c r="AQ271" i="28"/>
  <c r="AQ273" i="28"/>
  <c r="AQ275" i="28"/>
  <c r="AQ277" i="28"/>
  <c r="AQ279" i="28"/>
  <c r="AQ281" i="28"/>
  <c r="AQ283" i="28"/>
  <c r="AQ285" i="28"/>
  <c r="AQ287" i="28"/>
  <c r="AQ289" i="28"/>
  <c r="AQ291" i="28"/>
  <c r="AQ293" i="28"/>
  <c r="AQ295" i="28"/>
  <c r="AQ297" i="28"/>
  <c r="AQ299" i="28"/>
  <c r="AQ301" i="28"/>
  <c r="AQ303" i="28"/>
  <c r="AQ305" i="28"/>
  <c r="AQ307" i="28"/>
  <c r="AQ309" i="28"/>
  <c r="AQ311" i="28"/>
  <c r="AQ313" i="28"/>
  <c r="AQ315" i="28"/>
  <c r="AQ317" i="28"/>
  <c r="AQ319" i="28"/>
  <c r="AQ321" i="28"/>
  <c r="AQ323" i="28"/>
  <c r="AQ325" i="28"/>
  <c r="AQ327" i="28"/>
  <c r="AQ329" i="28"/>
  <c r="AQ331" i="28"/>
  <c r="AQ333" i="28"/>
  <c r="AQ335" i="28"/>
  <c r="AQ337" i="28"/>
  <c r="AQ339" i="28"/>
  <c r="AQ341" i="28"/>
  <c r="AQ343" i="28"/>
  <c r="AQ345" i="28"/>
  <c r="AQ347" i="28"/>
  <c r="AQ349" i="28"/>
  <c r="AQ351" i="28"/>
  <c r="AQ353" i="28"/>
  <c r="AQ355" i="28"/>
  <c r="AQ357" i="28"/>
  <c r="AQ359" i="28"/>
  <c r="AQ361" i="28"/>
  <c r="AQ363" i="28"/>
  <c r="AQ365" i="28"/>
  <c r="AQ367" i="28"/>
  <c r="AQ369" i="28"/>
  <c r="AQ371" i="28"/>
  <c r="AQ373" i="28"/>
  <c r="AQ375" i="28"/>
  <c r="AQ377" i="28"/>
  <c r="AQ379" i="28"/>
  <c r="AQ381" i="28"/>
  <c r="AQ383" i="28"/>
  <c r="AQ385" i="28"/>
  <c r="AQ387" i="28"/>
  <c r="AQ389" i="28"/>
  <c r="AQ391" i="28"/>
  <c r="AQ393" i="28"/>
  <c r="AQ395" i="28"/>
  <c r="AQ397" i="28"/>
  <c r="AQ399" i="28"/>
  <c r="AQ401" i="28"/>
  <c r="AQ403" i="28"/>
  <c r="AQ405" i="28"/>
  <c r="AQ407" i="28"/>
  <c r="AQ409" i="28"/>
  <c r="AQ411" i="28"/>
  <c r="AQ413" i="28"/>
  <c r="AQ415" i="28"/>
  <c r="AQ417" i="28"/>
  <c r="AQ419" i="28"/>
  <c r="AQ421" i="28"/>
  <c r="AQ423" i="28"/>
  <c r="AQ425" i="28"/>
  <c r="AQ427" i="28"/>
  <c r="AQ429" i="28"/>
  <c r="AQ431" i="28"/>
  <c r="AQ433" i="28"/>
  <c r="AQ435" i="28"/>
  <c r="AQ437" i="28"/>
  <c r="AQ439" i="28"/>
  <c r="AQ441" i="28"/>
  <c r="AQ443" i="28"/>
  <c r="AQ445" i="28"/>
  <c r="AQ447" i="28"/>
  <c r="AQ449" i="28"/>
  <c r="AQ451" i="28"/>
  <c r="AQ453" i="28"/>
  <c r="AQ455" i="28"/>
  <c r="AQ457" i="28"/>
  <c r="AQ459" i="28"/>
  <c r="AQ461" i="28"/>
  <c r="AQ463" i="28"/>
  <c r="AQ465" i="28"/>
  <c r="AQ467" i="28"/>
  <c r="AQ469" i="28"/>
  <c r="AQ471" i="28"/>
  <c r="AQ473" i="28"/>
  <c r="AQ475" i="28"/>
  <c r="AQ477" i="28"/>
  <c r="AQ479" i="28"/>
  <c r="AQ481" i="28"/>
  <c r="AQ483" i="28"/>
  <c r="AQ485" i="28"/>
  <c r="AQ487" i="28"/>
  <c r="AQ489" i="28"/>
  <c r="AQ491" i="28"/>
  <c r="AQ493" i="28"/>
  <c r="AQ495" i="28"/>
  <c r="AQ497" i="28"/>
  <c r="AQ499" i="28"/>
  <c r="Q29" i="22"/>
  <c r="P29" i="22"/>
  <c r="R29" i="22"/>
  <c r="O30" i="22"/>
  <c r="AC33" i="17"/>
  <c r="AD33" i="17"/>
  <c r="AA33" i="17"/>
  <c r="AJ33" i="17"/>
  <c r="U33" i="17"/>
  <c r="Y33" i="17"/>
  <c r="Z33" i="17"/>
  <c r="S33" i="17"/>
  <c r="X32" i="17"/>
  <c r="V32" i="17"/>
  <c r="G38" i="5"/>
  <c r="N33" i="17"/>
  <c r="Q33" i="17"/>
  <c r="F34" i="18"/>
  <c r="A34" i="17" s="1"/>
  <c r="M34" i="17" s="1"/>
  <c r="AB34" i="17" s="1"/>
  <c r="J36" i="5"/>
  <c r="N36" i="5"/>
  <c r="R36" i="5"/>
  <c r="V36" i="5"/>
  <c r="Z36" i="5"/>
  <c r="AD36" i="5"/>
  <c r="AH36" i="5"/>
  <c r="AL36" i="5"/>
  <c r="AP36" i="5"/>
  <c r="AT36" i="5"/>
  <c r="AX36" i="5"/>
  <c r="BB36" i="5"/>
  <c r="BF36" i="5"/>
  <c r="BJ36" i="5"/>
  <c r="BN36" i="5"/>
  <c r="BR36" i="5"/>
  <c r="BV36" i="5"/>
  <c r="BZ36" i="5"/>
  <c r="CD36" i="5"/>
  <c r="M36" i="5"/>
  <c r="U36" i="5"/>
  <c r="AC36" i="5"/>
  <c r="AK36" i="5"/>
  <c r="AS36" i="5"/>
  <c r="BA36" i="5"/>
  <c r="BI36" i="5"/>
  <c r="BQ36" i="5"/>
  <c r="BY36" i="5"/>
  <c r="K36" i="5"/>
  <c r="S36" i="5"/>
  <c r="AA36" i="5"/>
  <c r="AI36" i="5"/>
  <c r="AQ36" i="5"/>
  <c r="AY36" i="5"/>
  <c r="BG36" i="5"/>
  <c r="BO36" i="5"/>
  <c r="BW36" i="5"/>
  <c r="L36" i="5"/>
  <c r="T36" i="5"/>
  <c r="AB36" i="5"/>
  <c r="AJ36" i="5"/>
  <c r="AR36" i="5"/>
  <c r="AZ36" i="5"/>
  <c r="BH36" i="5"/>
  <c r="BP36" i="5"/>
  <c r="BX36" i="5"/>
  <c r="I36" i="5"/>
  <c r="Y36" i="5"/>
  <c r="AO36" i="5"/>
  <c r="BE36" i="5"/>
  <c r="BU36" i="5"/>
  <c r="O36" i="5"/>
  <c r="AE36" i="5"/>
  <c r="AU36" i="5"/>
  <c r="BK36" i="5"/>
  <c r="CA36" i="5"/>
  <c r="H36" i="5"/>
  <c r="P36" i="5"/>
  <c r="X36" i="5"/>
  <c r="AF36" i="5"/>
  <c r="AN36" i="5"/>
  <c r="AV36" i="5"/>
  <c r="BD36" i="5"/>
  <c r="BL36" i="5"/>
  <c r="BT36" i="5"/>
  <c r="CB36" i="5"/>
  <c r="Q36" i="5"/>
  <c r="AG36" i="5"/>
  <c r="AW36" i="5"/>
  <c r="BM36" i="5"/>
  <c r="CC36" i="5"/>
  <c r="W36" i="5"/>
  <c r="AM36" i="5"/>
  <c r="BC36" i="5"/>
  <c r="BS36" i="5"/>
  <c r="F37" i="5"/>
  <c r="B37" i="5"/>
  <c r="C37" i="5"/>
  <c r="D37" i="5"/>
  <c r="E37" i="5"/>
  <c r="A37" i="5"/>
  <c r="AI34" i="17" l="1"/>
  <c r="AH34" i="17"/>
  <c r="W34" i="17"/>
  <c r="AG34" i="17"/>
  <c r="AR2" i="28"/>
  <c r="AR5" i="28"/>
  <c r="AR7" i="28"/>
  <c r="AR8" i="28"/>
  <c r="AR10" i="28"/>
  <c r="AR12" i="28"/>
  <c r="AR14" i="28"/>
  <c r="AR16" i="28"/>
  <c r="AR18" i="28"/>
  <c r="AR20" i="28"/>
  <c r="AR22" i="28"/>
  <c r="AR24" i="28"/>
  <c r="AR26" i="28"/>
  <c r="AR28" i="28"/>
  <c r="AR30" i="28"/>
  <c r="AR32" i="28"/>
  <c r="AR34" i="28"/>
  <c r="AR36" i="28"/>
  <c r="AR38" i="28"/>
  <c r="AR40" i="28"/>
  <c r="AR42" i="28"/>
  <c r="AR44" i="28"/>
  <c r="AR46" i="28"/>
  <c r="AR48" i="28"/>
  <c r="AR50" i="28"/>
  <c r="AR52" i="28"/>
  <c r="AR54" i="28"/>
  <c r="AR56" i="28"/>
  <c r="AR58" i="28"/>
  <c r="AR60" i="28"/>
  <c r="AR62" i="28"/>
  <c r="AR64" i="28"/>
  <c r="AR66" i="28"/>
  <c r="AR68" i="28"/>
  <c r="AR70" i="28"/>
  <c r="AR72" i="28"/>
  <c r="AR74" i="28"/>
  <c r="AR76" i="28"/>
  <c r="AR78" i="28"/>
  <c r="AR80" i="28"/>
  <c r="AR82" i="28"/>
  <c r="AR84" i="28"/>
  <c r="AR86" i="28"/>
  <c r="AR88" i="28"/>
  <c r="AR90" i="28"/>
  <c r="AR92" i="28"/>
  <c r="AR94" i="28"/>
  <c r="AR96" i="28"/>
  <c r="AR98" i="28"/>
  <c r="AR100" i="28"/>
  <c r="AR102" i="28"/>
  <c r="AR104" i="28"/>
  <c r="AR106" i="28"/>
  <c r="AR108" i="28"/>
  <c r="AR110" i="28"/>
  <c r="AR112" i="28"/>
  <c r="AR114" i="28"/>
  <c r="AR116" i="28"/>
  <c r="AR118" i="28"/>
  <c r="AR120" i="28"/>
  <c r="AR122" i="28"/>
  <c r="AR124" i="28"/>
  <c r="AR126" i="28"/>
  <c r="AR128" i="28"/>
  <c r="AR130" i="28"/>
  <c r="AR132" i="28"/>
  <c r="AR134" i="28"/>
  <c r="AR136" i="28"/>
  <c r="AR138" i="28"/>
  <c r="AR140" i="28"/>
  <c r="AR142" i="28"/>
  <c r="AR144" i="28"/>
  <c r="AR146" i="28"/>
  <c r="AR148" i="28"/>
  <c r="AR150" i="28"/>
  <c r="AR152" i="28"/>
  <c r="AR154" i="28"/>
  <c r="AR156" i="28"/>
  <c r="AR158" i="28"/>
  <c r="AR160" i="28"/>
  <c r="AR162" i="28"/>
  <c r="AR164" i="28"/>
  <c r="AR166" i="28"/>
  <c r="AR168" i="28"/>
  <c r="AR170" i="28"/>
  <c r="AR172" i="28"/>
  <c r="AR174" i="28"/>
  <c r="AR176" i="28"/>
  <c r="AR178" i="28"/>
  <c r="AR180" i="28"/>
  <c r="AR182" i="28"/>
  <c r="AR184" i="28"/>
  <c r="AR186" i="28"/>
  <c r="AR189" i="28"/>
  <c r="AR191" i="28"/>
  <c r="AR193" i="28"/>
  <c r="AR195" i="28"/>
  <c r="AR197" i="28"/>
  <c r="AR199" i="28"/>
  <c r="AR201" i="28"/>
  <c r="AR203" i="28"/>
  <c r="AR205" i="28"/>
  <c r="AR207" i="28"/>
  <c r="AR209" i="28"/>
  <c r="AR211" i="28"/>
  <c r="AR213" i="28"/>
  <c r="AR215" i="28"/>
  <c r="AR217" i="28"/>
  <c r="AR219" i="28"/>
  <c r="AR221" i="28"/>
  <c r="AR223" i="28"/>
  <c r="AR225" i="28"/>
  <c r="AR227" i="28"/>
  <c r="AR229" i="28"/>
  <c r="AR231" i="28"/>
  <c r="AR233" i="28"/>
  <c r="AR235" i="28"/>
  <c r="AR237" i="28"/>
  <c r="AR239" i="28"/>
  <c r="AR241" i="28"/>
  <c r="AR243" i="28"/>
  <c r="AR245" i="28"/>
  <c r="AR247" i="28"/>
  <c r="AR249" i="28"/>
  <c r="AR251" i="28"/>
  <c r="AR253" i="28"/>
  <c r="AR255" i="28"/>
  <c r="AR257" i="28"/>
  <c r="AR259" i="28"/>
  <c r="AR261" i="28"/>
  <c r="AR263" i="28"/>
  <c r="AR265" i="28"/>
  <c r="AR267" i="28"/>
  <c r="AR269" i="28"/>
  <c r="AR271" i="28"/>
  <c r="AR273" i="28"/>
  <c r="AR275" i="28"/>
  <c r="AR277" i="28"/>
  <c r="AR279" i="28"/>
  <c r="AR281" i="28"/>
  <c r="AR283" i="28"/>
  <c r="AR285" i="28"/>
  <c r="AR287" i="28"/>
  <c r="AR289" i="28"/>
  <c r="AR291" i="28"/>
  <c r="AR293" i="28"/>
  <c r="AR295" i="28"/>
  <c r="AR297" i="28"/>
  <c r="AR299" i="28"/>
  <c r="AR301" i="28"/>
  <c r="AR303" i="28"/>
  <c r="AR305" i="28"/>
  <c r="AR307" i="28"/>
  <c r="AR309" i="28"/>
  <c r="AR311" i="28"/>
  <c r="AR313" i="28"/>
  <c r="AR315" i="28"/>
  <c r="AR317" i="28"/>
  <c r="AR319" i="28"/>
  <c r="AR321" i="28"/>
  <c r="AR323" i="28"/>
  <c r="AR325" i="28"/>
  <c r="AR327" i="28"/>
  <c r="AR329" i="28"/>
  <c r="AR331" i="28"/>
  <c r="AR333" i="28"/>
  <c r="AR335" i="28"/>
  <c r="AR337" i="28"/>
  <c r="AR339" i="28"/>
  <c r="AR341" i="28"/>
  <c r="AR343" i="28"/>
  <c r="AR345" i="28"/>
  <c r="AR347" i="28"/>
  <c r="AR349" i="28"/>
  <c r="AR351" i="28"/>
  <c r="AR353" i="28"/>
  <c r="AR355" i="28"/>
  <c r="AR357" i="28"/>
  <c r="AR359" i="28"/>
  <c r="AR361" i="28"/>
  <c r="AR363" i="28"/>
  <c r="AR365" i="28"/>
  <c r="AR367" i="28"/>
  <c r="AR369" i="28"/>
  <c r="AR371" i="28"/>
  <c r="AR373" i="28"/>
  <c r="AR375" i="28"/>
  <c r="AR377" i="28"/>
  <c r="AR379" i="28"/>
  <c r="AR381" i="28"/>
  <c r="AR383" i="28"/>
  <c r="AR385" i="28"/>
  <c r="AR387" i="28"/>
  <c r="AR389" i="28"/>
  <c r="AR391" i="28"/>
  <c r="AR393" i="28"/>
  <c r="AR395" i="28"/>
  <c r="AR397" i="28"/>
  <c r="AR399" i="28"/>
  <c r="AR401" i="28"/>
  <c r="AR403" i="28"/>
  <c r="AR405" i="28"/>
  <c r="AR407" i="28"/>
  <c r="AR409" i="28"/>
  <c r="AR411" i="28"/>
  <c r="AR300" i="28"/>
  <c r="AR414" i="28"/>
  <c r="AR416" i="28"/>
  <c r="AR418" i="28"/>
  <c r="AR420" i="28"/>
  <c r="AR422" i="28"/>
  <c r="AR424" i="28"/>
  <c r="AR426" i="28"/>
  <c r="AR428" i="28"/>
  <c r="AR430" i="28"/>
  <c r="AR432" i="28"/>
  <c r="AR434" i="28"/>
  <c r="AR436" i="28"/>
  <c r="AR438" i="28"/>
  <c r="AR440" i="28"/>
  <c r="AR442" i="28"/>
  <c r="AR444" i="28"/>
  <c r="AR446" i="28"/>
  <c r="AR448" i="28"/>
  <c r="AR450" i="28"/>
  <c r="AR452" i="28"/>
  <c r="AR454" i="28"/>
  <c r="AR456" i="28"/>
  <c r="AR458" i="28"/>
  <c r="AR460" i="28"/>
  <c r="AR462" i="28"/>
  <c r="AR464" i="28"/>
  <c r="AR466" i="28"/>
  <c r="AR468" i="28"/>
  <c r="AR470" i="28"/>
  <c r="AR472" i="28"/>
  <c r="AR474" i="28"/>
  <c r="AR476" i="28"/>
  <c r="AR478" i="28"/>
  <c r="AR480" i="28"/>
  <c r="AR482" i="28"/>
  <c r="AR484" i="28"/>
  <c r="AR486" i="28"/>
  <c r="AR488" i="28"/>
  <c r="AR490" i="28"/>
  <c r="AR492" i="28"/>
  <c r="AR494" i="28"/>
  <c r="AR496" i="28"/>
  <c r="AR498" i="28"/>
  <c r="AR500" i="28"/>
  <c r="AS1" i="28"/>
  <c r="AR3" i="28"/>
  <c r="AR6" i="28"/>
  <c r="AR4" i="28"/>
  <c r="AR9" i="28"/>
  <c r="AR11" i="28"/>
  <c r="AR13" i="28"/>
  <c r="AR15" i="28"/>
  <c r="AR17" i="28"/>
  <c r="AR19" i="28"/>
  <c r="AR21" i="28"/>
  <c r="AR23" i="28"/>
  <c r="AR25" i="28"/>
  <c r="AR27" i="28"/>
  <c r="AR29" i="28"/>
  <c r="AR31" i="28"/>
  <c r="AR33" i="28"/>
  <c r="AR35" i="28"/>
  <c r="AR37" i="28"/>
  <c r="AR39" i="28"/>
  <c r="AR41" i="28"/>
  <c r="AR43" i="28"/>
  <c r="AR45" i="28"/>
  <c r="AR47" i="28"/>
  <c r="AR49" i="28"/>
  <c r="AR51" i="28"/>
  <c r="AR53" i="28"/>
  <c r="AR55" i="28"/>
  <c r="AR57" i="28"/>
  <c r="AR59" i="28"/>
  <c r="AR61" i="28"/>
  <c r="AR63" i="28"/>
  <c r="AR65" i="28"/>
  <c r="AR67" i="28"/>
  <c r="AR69" i="28"/>
  <c r="AR71" i="28"/>
  <c r="AR73" i="28"/>
  <c r="AR75" i="28"/>
  <c r="AR77" i="28"/>
  <c r="AR79" i="28"/>
  <c r="AR81" i="28"/>
  <c r="AR83" i="28"/>
  <c r="AR85" i="28"/>
  <c r="AR87" i="28"/>
  <c r="AR89" i="28"/>
  <c r="AR91" i="28"/>
  <c r="AR93" i="28"/>
  <c r="AR95" i="28"/>
  <c r="AR97" i="28"/>
  <c r="AR99" i="28"/>
  <c r="AR101" i="28"/>
  <c r="AR103" i="28"/>
  <c r="AR105" i="28"/>
  <c r="AR107" i="28"/>
  <c r="AR109" i="28"/>
  <c r="AR111" i="28"/>
  <c r="AR113" i="28"/>
  <c r="AR115" i="28"/>
  <c r="AR117" i="28"/>
  <c r="AR119" i="28"/>
  <c r="AR121" i="28"/>
  <c r="AR123" i="28"/>
  <c r="AR125" i="28"/>
  <c r="AR127" i="28"/>
  <c r="AR129" i="28"/>
  <c r="AR131" i="28"/>
  <c r="AR133" i="28"/>
  <c r="AR135" i="28"/>
  <c r="AR137" i="28"/>
  <c r="AR139" i="28"/>
  <c r="AR141" i="28"/>
  <c r="AR143" i="28"/>
  <c r="AR145" i="28"/>
  <c r="AR147" i="28"/>
  <c r="AR149" i="28"/>
  <c r="AR151" i="28"/>
  <c r="AR153" i="28"/>
  <c r="AR155" i="28"/>
  <c r="AR157" i="28"/>
  <c r="AR159" i="28"/>
  <c r="AR161" i="28"/>
  <c r="AR163" i="28"/>
  <c r="AR165" i="28"/>
  <c r="AR167" i="28"/>
  <c r="AR169" i="28"/>
  <c r="AR171" i="28"/>
  <c r="AR173" i="28"/>
  <c r="AR175" i="28"/>
  <c r="AR177" i="28"/>
  <c r="AR179" i="28"/>
  <c r="AR181" i="28"/>
  <c r="AR183" i="28"/>
  <c r="AR185" i="28"/>
  <c r="AR187" i="28"/>
  <c r="AR190" i="28"/>
  <c r="AR192" i="28"/>
  <c r="AR194" i="28"/>
  <c r="AR196" i="28"/>
  <c r="AR198" i="28"/>
  <c r="AR200" i="28"/>
  <c r="AR202" i="28"/>
  <c r="AR204" i="28"/>
  <c r="AR206" i="28"/>
  <c r="AR208" i="28"/>
  <c r="AR210" i="28"/>
  <c r="AR212" i="28"/>
  <c r="AR214" i="28"/>
  <c r="AR216" i="28"/>
  <c r="AR218" i="28"/>
  <c r="AR220" i="28"/>
  <c r="AR222" i="28"/>
  <c r="AR224" i="28"/>
  <c r="AR226" i="28"/>
  <c r="AR228" i="28"/>
  <c r="AR230" i="28"/>
  <c r="AR232" i="28"/>
  <c r="AR234" i="28"/>
  <c r="AR236" i="28"/>
  <c r="AR238" i="28"/>
  <c r="AR240" i="28"/>
  <c r="AR242" i="28"/>
  <c r="AR244" i="28"/>
  <c r="AR246" i="28"/>
  <c r="AR248" i="28"/>
  <c r="AR250" i="28"/>
  <c r="AR252" i="28"/>
  <c r="AR254" i="28"/>
  <c r="AR256" i="28"/>
  <c r="AR258" i="28"/>
  <c r="AR260" i="28"/>
  <c r="AR262" i="28"/>
  <c r="AR264" i="28"/>
  <c r="AR266" i="28"/>
  <c r="AR268" i="28"/>
  <c r="AR270" i="28"/>
  <c r="AR272" i="28"/>
  <c r="AR274" i="28"/>
  <c r="AR276" i="28"/>
  <c r="AR278" i="28"/>
  <c r="AR280" i="28"/>
  <c r="AR282" i="28"/>
  <c r="AR284" i="28"/>
  <c r="AR286" i="28"/>
  <c r="AR288" i="28"/>
  <c r="AR290" i="28"/>
  <c r="AR292" i="28"/>
  <c r="AR294" i="28"/>
  <c r="AR296" i="28"/>
  <c r="AR298" i="28"/>
  <c r="AR188" i="28"/>
  <c r="AR302" i="28"/>
  <c r="AR304" i="28"/>
  <c r="AR306" i="28"/>
  <c r="AR308" i="28"/>
  <c r="AR310" i="28"/>
  <c r="AR312" i="28"/>
  <c r="AR314" i="28"/>
  <c r="AR316" i="28"/>
  <c r="AR318" i="28"/>
  <c r="AR320" i="28"/>
  <c r="AR322" i="28"/>
  <c r="AR324" i="28"/>
  <c r="AR326" i="28"/>
  <c r="AR328" i="28"/>
  <c r="AR330" i="28"/>
  <c r="AR332" i="28"/>
  <c r="AR334" i="28"/>
  <c r="AR336" i="28"/>
  <c r="AR338" i="28"/>
  <c r="AR340" i="28"/>
  <c r="AR342" i="28"/>
  <c r="AR344" i="28"/>
  <c r="AR346" i="28"/>
  <c r="AR348" i="28"/>
  <c r="AR350" i="28"/>
  <c r="AR352" i="28"/>
  <c r="AR354" i="28"/>
  <c r="AR356" i="28"/>
  <c r="AR358" i="28"/>
  <c r="AR360" i="28"/>
  <c r="AR362" i="28"/>
  <c r="AR364" i="28"/>
  <c r="AR366" i="28"/>
  <c r="AR368" i="28"/>
  <c r="AR370" i="28"/>
  <c r="AR372" i="28"/>
  <c r="AR374" i="28"/>
  <c r="AR376" i="28"/>
  <c r="AR378" i="28"/>
  <c r="AR380" i="28"/>
  <c r="AR382" i="28"/>
  <c r="AR384" i="28"/>
  <c r="AR386" i="28"/>
  <c r="AR388" i="28"/>
  <c r="AR390" i="28"/>
  <c r="AR392" i="28"/>
  <c r="AR394" i="28"/>
  <c r="AR396" i="28"/>
  <c r="AR398" i="28"/>
  <c r="AR400" i="28"/>
  <c r="AR402" i="28"/>
  <c r="AR404" i="28"/>
  <c r="AR406" i="28"/>
  <c r="AR408" i="28"/>
  <c r="AR410" i="28"/>
  <c r="AR412" i="28"/>
  <c r="AR413" i="28"/>
  <c r="AR415" i="28"/>
  <c r="AR417" i="28"/>
  <c r="AR419" i="28"/>
  <c r="AR421" i="28"/>
  <c r="AR423" i="28"/>
  <c r="AR425" i="28"/>
  <c r="AR427" i="28"/>
  <c r="AR429" i="28"/>
  <c r="AR431" i="28"/>
  <c r="AR433" i="28"/>
  <c r="AR435" i="28"/>
  <c r="AR437" i="28"/>
  <c r="AR439" i="28"/>
  <c r="AR441" i="28"/>
  <c r="AR443" i="28"/>
  <c r="AR445" i="28"/>
  <c r="AR447" i="28"/>
  <c r="AR449" i="28"/>
  <c r="AR451" i="28"/>
  <c r="AR453" i="28"/>
  <c r="AR455" i="28"/>
  <c r="AR457" i="28"/>
  <c r="AR459" i="28"/>
  <c r="AR461" i="28"/>
  <c r="AR463" i="28"/>
  <c r="AR465" i="28"/>
  <c r="AR467" i="28"/>
  <c r="AR469" i="28"/>
  <c r="AR471" i="28"/>
  <c r="AR473" i="28"/>
  <c r="AR475" i="28"/>
  <c r="AR477" i="28"/>
  <c r="AR479" i="28"/>
  <c r="AR481" i="28"/>
  <c r="AR483" i="28"/>
  <c r="AR485" i="28"/>
  <c r="AR487" i="28"/>
  <c r="AR489" i="28"/>
  <c r="AR491" i="28"/>
  <c r="AR493" i="28"/>
  <c r="AR495" i="28"/>
  <c r="AR497" i="28"/>
  <c r="AR499" i="28"/>
  <c r="P30" i="22"/>
  <c r="R30" i="22"/>
  <c r="Q30" i="22"/>
  <c r="O31" i="22"/>
  <c r="AC34" i="17"/>
  <c r="AD34" i="17"/>
  <c r="AA34" i="17"/>
  <c r="AJ34" i="17"/>
  <c r="U34" i="17"/>
  <c r="Y34" i="17"/>
  <c r="Z34" i="17"/>
  <c r="S34" i="17"/>
  <c r="X33" i="17"/>
  <c r="V33" i="17"/>
  <c r="G39" i="5"/>
  <c r="Q34" i="17"/>
  <c r="N34" i="17"/>
  <c r="I37" i="5"/>
  <c r="M37" i="5"/>
  <c r="Q37" i="5"/>
  <c r="U37" i="5"/>
  <c r="Y37" i="5"/>
  <c r="AC37" i="5"/>
  <c r="AG37" i="5"/>
  <c r="AK37" i="5"/>
  <c r="AO37" i="5"/>
  <c r="AS37" i="5"/>
  <c r="AW37" i="5"/>
  <c r="BA37" i="5"/>
  <c r="BE37" i="5"/>
  <c r="BI37" i="5"/>
  <c r="BM37" i="5"/>
  <c r="BQ37" i="5"/>
  <c r="BU37" i="5"/>
  <c r="BY37" i="5"/>
  <c r="CC37" i="5"/>
  <c r="N37" i="5"/>
  <c r="V37" i="5"/>
  <c r="AD37" i="5"/>
  <c r="AL37" i="5"/>
  <c r="AT37" i="5"/>
  <c r="BB37" i="5"/>
  <c r="BJ37" i="5"/>
  <c r="BR37" i="5"/>
  <c r="BZ37" i="5"/>
  <c r="H37" i="5"/>
  <c r="P37" i="5"/>
  <c r="X37" i="5"/>
  <c r="AF37" i="5"/>
  <c r="AN37" i="5"/>
  <c r="AV37" i="5"/>
  <c r="BD37" i="5"/>
  <c r="BL37" i="5"/>
  <c r="BT37" i="5"/>
  <c r="CB37" i="5"/>
  <c r="K37" i="5"/>
  <c r="O37" i="5"/>
  <c r="S37" i="5"/>
  <c r="W37" i="5"/>
  <c r="AA37" i="5"/>
  <c r="AE37" i="5"/>
  <c r="AI37" i="5"/>
  <c r="AM37" i="5"/>
  <c r="AQ37" i="5"/>
  <c r="AU37" i="5"/>
  <c r="AY37" i="5"/>
  <c r="BC37" i="5"/>
  <c r="BG37" i="5"/>
  <c r="BK37" i="5"/>
  <c r="BO37" i="5"/>
  <c r="BS37" i="5"/>
  <c r="BW37" i="5"/>
  <c r="CA37" i="5"/>
  <c r="J37" i="5"/>
  <c r="R37" i="5"/>
  <c r="Z37" i="5"/>
  <c r="AH37" i="5"/>
  <c r="AP37" i="5"/>
  <c r="AX37" i="5"/>
  <c r="BF37" i="5"/>
  <c r="BN37" i="5"/>
  <c r="BV37" i="5"/>
  <c r="CD37" i="5"/>
  <c r="L37" i="5"/>
  <c r="T37" i="5"/>
  <c r="AB37" i="5"/>
  <c r="AJ37" i="5"/>
  <c r="AR37" i="5"/>
  <c r="AZ37" i="5"/>
  <c r="BH37" i="5"/>
  <c r="BP37" i="5"/>
  <c r="BX37" i="5"/>
  <c r="F35" i="18"/>
  <c r="A35" i="17" s="1"/>
  <c r="M35" i="17" s="1"/>
  <c r="AB35" i="17" s="1"/>
  <c r="E38" i="5"/>
  <c r="D38" i="5"/>
  <c r="A38" i="5"/>
  <c r="B38" i="5"/>
  <c r="F38" i="5"/>
  <c r="C38" i="5"/>
  <c r="AI35" i="17" l="1"/>
  <c r="AH35" i="17"/>
  <c r="W35" i="17"/>
  <c r="AG35" i="17"/>
  <c r="AS3" i="28"/>
  <c r="AT1" i="28"/>
  <c r="AS6" i="28"/>
  <c r="AS8" i="28"/>
  <c r="AS10" i="28"/>
  <c r="AS12" i="28"/>
  <c r="AS14" i="28"/>
  <c r="AS16" i="28"/>
  <c r="AS18" i="28"/>
  <c r="AS20" i="28"/>
  <c r="AS22" i="28"/>
  <c r="AS24" i="28"/>
  <c r="AS26" i="28"/>
  <c r="AS28" i="28"/>
  <c r="AS30" i="28"/>
  <c r="AS32" i="28"/>
  <c r="AS34" i="28"/>
  <c r="AS36" i="28"/>
  <c r="AS38" i="28"/>
  <c r="AS40" i="28"/>
  <c r="AS42" i="28"/>
  <c r="AS44" i="28"/>
  <c r="AS46" i="28"/>
  <c r="AS48" i="28"/>
  <c r="AS50" i="28"/>
  <c r="AS52" i="28"/>
  <c r="AS54" i="28"/>
  <c r="AS56" i="28"/>
  <c r="AS58" i="28"/>
  <c r="AS60" i="28"/>
  <c r="AS62" i="28"/>
  <c r="AS64" i="28"/>
  <c r="AS66" i="28"/>
  <c r="AS68" i="28"/>
  <c r="AS70" i="28"/>
  <c r="AS72" i="28"/>
  <c r="AS74" i="28"/>
  <c r="AS76" i="28"/>
  <c r="AS78" i="28"/>
  <c r="AS80" i="28"/>
  <c r="AS82" i="28"/>
  <c r="AS84" i="28"/>
  <c r="AS86" i="28"/>
  <c r="AS88" i="28"/>
  <c r="AS90" i="28"/>
  <c r="AS92" i="28"/>
  <c r="AS94" i="28"/>
  <c r="AS96" i="28"/>
  <c r="AS98" i="28"/>
  <c r="AS100" i="28"/>
  <c r="AS102" i="28"/>
  <c r="AS104" i="28"/>
  <c r="AS106" i="28"/>
  <c r="AS108" i="28"/>
  <c r="AS110" i="28"/>
  <c r="AS112" i="28"/>
  <c r="AS114" i="28"/>
  <c r="AS116" i="28"/>
  <c r="AS118" i="28"/>
  <c r="AS120" i="28"/>
  <c r="AS122" i="28"/>
  <c r="AS124" i="28"/>
  <c r="AS126" i="28"/>
  <c r="AS128" i="28"/>
  <c r="AS130" i="28"/>
  <c r="AS132" i="28"/>
  <c r="AS134" i="28"/>
  <c r="AS136" i="28"/>
  <c r="AS138" i="28"/>
  <c r="AS140" i="28"/>
  <c r="AS142" i="28"/>
  <c r="AS144" i="28"/>
  <c r="AS146" i="28"/>
  <c r="AS148" i="28"/>
  <c r="AS150" i="28"/>
  <c r="AS152" i="28"/>
  <c r="AS154" i="28"/>
  <c r="AS156" i="28"/>
  <c r="AS158" i="28"/>
  <c r="AS160" i="28"/>
  <c r="AS162" i="28"/>
  <c r="AS164" i="28"/>
  <c r="AS166" i="28"/>
  <c r="AS168" i="28"/>
  <c r="AS170" i="28"/>
  <c r="AS172" i="28"/>
  <c r="AS174" i="28"/>
  <c r="AS176" i="28"/>
  <c r="AS178" i="28"/>
  <c r="AS180" i="28"/>
  <c r="AS182" i="28"/>
  <c r="AS184" i="28"/>
  <c r="AS186" i="28"/>
  <c r="AS188" i="28"/>
  <c r="AS190" i="28"/>
  <c r="AS192" i="28"/>
  <c r="AS194" i="28"/>
  <c r="AS196" i="28"/>
  <c r="AS198" i="28"/>
  <c r="AS200" i="28"/>
  <c r="AS202" i="28"/>
  <c r="AS204" i="28"/>
  <c r="AS206" i="28"/>
  <c r="AS208" i="28"/>
  <c r="AS210" i="28"/>
  <c r="AS212" i="28"/>
  <c r="AS214" i="28"/>
  <c r="AS216" i="28"/>
  <c r="AS218" i="28"/>
  <c r="AS220" i="28"/>
  <c r="AS222" i="28"/>
  <c r="AS224" i="28"/>
  <c r="AS226" i="28"/>
  <c r="AS228" i="28"/>
  <c r="AS230" i="28"/>
  <c r="AS232" i="28"/>
  <c r="AS234" i="28"/>
  <c r="AS236" i="28"/>
  <c r="AS238" i="28"/>
  <c r="AS240" i="28"/>
  <c r="AS242" i="28"/>
  <c r="AS244" i="28"/>
  <c r="AS246" i="28"/>
  <c r="AS248" i="28"/>
  <c r="AS250" i="28"/>
  <c r="AS252" i="28"/>
  <c r="AS254" i="28"/>
  <c r="AS256" i="28"/>
  <c r="AS258" i="28"/>
  <c r="AS260" i="28"/>
  <c r="AS262" i="28"/>
  <c r="AS264" i="28"/>
  <c r="AS266" i="28"/>
  <c r="AS268" i="28"/>
  <c r="AS270" i="28"/>
  <c r="AS272" i="28"/>
  <c r="AS274" i="28"/>
  <c r="AS276" i="28"/>
  <c r="AS278" i="28"/>
  <c r="AS280" i="28"/>
  <c r="AS282" i="28"/>
  <c r="AS284" i="28"/>
  <c r="AS286" i="28"/>
  <c r="AS288" i="28"/>
  <c r="AS290" i="28"/>
  <c r="AS292" i="28"/>
  <c r="AS294" i="28"/>
  <c r="AS296" i="28"/>
  <c r="AS298" i="28"/>
  <c r="AS300" i="28"/>
  <c r="AS302" i="28"/>
  <c r="AS304" i="28"/>
  <c r="AS306" i="28"/>
  <c r="AS308" i="28"/>
  <c r="AS310" i="28"/>
  <c r="AS312" i="28"/>
  <c r="AS314" i="28"/>
  <c r="AS316" i="28"/>
  <c r="AS318" i="28"/>
  <c r="AS320" i="28"/>
  <c r="AS322" i="28"/>
  <c r="AS324" i="28"/>
  <c r="AS326" i="28"/>
  <c r="AS328" i="28"/>
  <c r="AS330" i="28"/>
  <c r="AS332" i="28"/>
  <c r="AS334" i="28"/>
  <c r="AS336" i="28"/>
  <c r="AS338" i="28"/>
  <c r="AS340" i="28"/>
  <c r="AS342" i="28"/>
  <c r="AS344" i="28"/>
  <c r="AS346" i="28"/>
  <c r="AS348" i="28"/>
  <c r="AS350" i="28"/>
  <c r="AS352" i="28"/>
  <c r="AS354" i="28"/>
  <c r="AS356" i="28"/>
  <c r="AS358" i="28"/>
  <c r="AS360" i="28"/>
  <c r="AS362" i="28"/>
  <c r="AS364" i="28"/>
  <c r="AS366" i="28"/>
  <c r="AS368" i="28"/>
  <c r="AS370" i="28"/>
  <c r="AS372" i="28"/>
  <c r="AS374" i="28"/>
  <c r="AS376" i="28"/>
  <c r="AS378" i="28"/>
  <c r="AS380" i="28"/>
  <c r="AS382" i="28"/>
  <c r="AS384" i="28"/>
  <c r="AS386" i="28"/>
  <c r="AS388" i="28"/>
  <c r="AS390" i="28"/>
  <c r="AS392" i="28"/>
  <c r="AS394" i="28"/>
  <c r="AS396" i="28"/>
  <c r="AS398" i="28"/>
  <c r="AS400" i="28"/>
  <c r="AS402" i="28"/>
  <c r="AS404" i="28"/>
  <c r="AS406" i="28"/>
  <c r="AS408" i="28"/>
  <c r="AS410" i="28"/>
  <c r="AS412" i="28"/>
  <c r="AS414" i="28"/>
  <c r="AS416" i="28"/>
  <c r="AS418" i="28"/>
  <c r="AS420" i="28"/>
  <c r="AS422" i="28"/>
  <c r="AS424" i="28"/>
  <c r="AS426" i="28"/>
  <c r="AS428" i="28"/>
  <c r="AS430" i="28"/>
  <c r="AS432" i="28"/>
  <c r="AS434" i="28"/>
  <c r="AS436" i="28"/>
  <c r="AS438" i="28"/>
  <c r="AS440" i="28"/>
  <c r="AS442" i="28"/>
  <c r="AS444" i="28"/>
  <c r="AS446" i="28"/>
  <c r="AS448" i="28"/>
  <c r="AS450" i="28"/>
  <c r="AS452" i="28"/>
  <c r="AS454" i="28"/>
  <c r="AS456" i="28"/>
  <c r="AS458" i="28"/>
  <c r="AS460" i="28"/>
  <c r="AS462" i="28"/>
  <c r="AS464" i="28"/>
  <c r="AS466" i="28"/>
  <c r="AS468" i="28"/>
  <c r="AS470" i="28"/>
  <c r="AS472" i="28"/>
  <c r="AS474" i="28"/>
  <c r="AS476" i="28"/>
  <c r="AS478" i="28"/>
  <c r="AS480" i="28"/>
  <c r="AS482" i="28"/>
  <c r="AS484" i="28"/>
  <c r="AS486" i="28"/>
  <c r="AS488" i="28"/>
  <c r="AS490" i="28"/>
  <c r="AS492" i="28"/>
  <c r="AS494" i="28"/>
  <c r="AS496" i="28"/>
  <c r="AS498" i="28"/>
  <c r="AS500" i="28"/>
  <c r="AS2" i="28"/>
  <c r="AS4" i="28"/>
  <c r="AS5" i="28"/>
  <c r="AS7" i="28"/>
  <c r="AS9" i="28"/>
  <c r="AS11" i="28"/>
  <c r="AS13" i="28"/>
  <c r="AS15" i="28"/>
  <c r="AS17" i="28"/>
  <c r="AS19" i="28"/>
  <c r="AS21" i="28"/>
  <c r="AS23" i="28"/>
  <c r="AS25" i="28"/>
  <c r="AS27" i="28"/>
  <c r="AS29" i="28"/>
  <c r="AS31" i="28"/>
  <c r="AS33" i="28"/>
  <c r="AS35" i="28"/>
  <c r="AS37" i="28"/>
  <c r="AS39" i="28"/>
  <c r="AS41" i="28"/>
  <c r="AS43" i="28"/>
  <c r="AS45" i="28"/>
  <c r="AS47" i="28"/>
  <c r="AS49" i="28"/>
  <c r="AS51" i="28"/>
  <c r="AS53" i="28"/>
  <c r="AS55" i="28"/>
  <c r="AS57" i="28"/>
  <c r="AS59" i="28"/>
  <c r="AS61" i="28"/>
  <c r="AS63" i="28"/>
  <c r="AS65" i="28"/>
  <c r="AS67" i="28"/>
  <c r="AS69" i="28"/>
  <c r="AS71" i="28"/>
  <c r="AS73" i="28"/>
  <c r="AS75" i="28"/>
  <c r="AS77" i="28"/>
  <c r="AS79" i="28"/>
  <c r="AS81" i="28"/>
  <c r="AS83" i="28"/>
  <c r="AS85" i="28"/>
  <c r="AS87" i="28"/>
  <c r="AS89" i="28"/>
  <c r="AS91" i="28"/>
  <c r="AS93" i="28"/>
  <c r="AS95" i="28"/>
  <c r="AS97" i="28"/>
  <c r="AS99" i="28"/>
  <c r="AS101" i="28"/>
  <c r="AS103" i="28"/>
  <c r="AS105" i="28"/>
  <c r="AS107" i="28"/>
  <c r="AS109" i="28"/>
  <c r="AS111" i="28"/>
  <c r="AS113" i="28"/>
  <c r="AS115" i="28"/>
  <c r="AS117" i="28"/>
  <c r="AS119" i="28"/>
  <c r="AS121" i="28"/>
  <c r="AS123" i="28"/>
  <c r="AS125" i="28"/>
  <c r="AS127" i="28"/>
  <c r="AS129" i="28"/>
  <c r="AS131" i="28"/>
  <c r="AS133" i="28"/>
  <c r="AS135" i="28"/>
  <c r="AS137" i="28"/>
  <c r="AS139" i="28"/>
  <c r="AS141" i="28"/>
  <c r="AS143" i="28"/>
  <c r="AS145" i="28"/>
  <c r="AS147" i="28"/>
  <c r="AS149" i="28"/>
  <c r="AS151" i="28"/>
  <c r="AS153" i="28"/>
  <c r="AS155" i="28"/>
  <c r="AS157" i="28"/>
  <c r="AS159" i="28"/>
  <c r="AS161" i="28"/>
  <c r="AS163" i="28"/>
  <c r="AS165" i="28"/>
  <c r="AS167" i="28"/>
  <c r="AS169" i="28"/>
  <c r="AS171" i="28"/>
  <c r="AS173" i="28"/>
  <c r="AS175" i="28"/>
  <c r="AS177" i="28"/>
  <c r="AS179" i="28"/>
  <c r="AS181" i="28"/>
  <c r="AS183" i="28"/>
  <c r="AS185" i="28"/>
  <c r="AS187" i="28"/>
  <c r="AS189" i="28"/>
  <c r="AS191" i="28"/>
  <c r="AS193" i="28"/>
  <c r="AS195" i="28"/>
  <c r="AS197" i="28"/>
  <c r="AS199" i="28"/>
  <c r="AS201" i="28"/>
  <c r="AS203" i="28"/>
  <c r="AS205" i="28"/>
  <c r="AS207" i="28"/>
  <c r="AS209" i="28"/>
  <c r="AS211" i="28"/>
  <c r="AS213" i="28"/>
  <c r="AS215" i="28"/>
  <c r="AS217" i="28"/>
  <c r="AS219" i="28"/>
  <c r="AS221" i="28"/>
  <c r="AS223" i="28"/>
  <c r="AS225" i="28"/>
  <c r="AS227" i="28"/>
  <c r="AS229" i="28"/>
  <c r="AS231" i="28"/>
  <c r="AS233" i="28"/>
  <c r="AS235" i="28"/>
  <c r="AS237" i="28"/>
  <c r="AS239" i="28"/>
  <c r="AS241" i="28"/>
  <c r="AS243" i="28"/>
  <c r="AS245" i="28"/>
  <c r="AS247" i="28"/>
  <c r="AS249" i="28"/>
  <c r="AS251" i="28"/>
  <c r="AS253" i="28"/>
  <c r="AS255" i="28"/>
  <c r="AS257" i="28"/>
  <c r="AS259" i="28"/>
  <c r="AS261" i="28"/>
  <c r="AS263" i="28"/>
  <c r="AS265" i="28"/>
  <c r="AS267" i="28"/>
  <c r="AS269" i="28"/>
  <c r="AS271" i="28"/>
  <c r="AS273" i="28"/>
  <c r="AS275" i="28"/>
  <c r="AS277" i="28"/>
  <c r="AS279" i="28"/>
  <c r="AS281" i="28"/>
  <c r="AS283" i="28"/>
  <c r="AS285" i="28"/>
  <c r="AS287" i="28"/>
  <c r="AS289" i="28"/>
  <c r="AS291" i="28"/>
  <c r="AS293" i="28"/>
  <c r="AS295" i="28"/>
  <c r="AS297" i="28"/>
  <c r="AS299" i="28"/>
  <c r="AS301" i="28"/>
  <c r="AS303" i="28"/>
  <c r="AS305" i="28"/>
  <c r="AS307" i="28"/>
  <c r="AS309" i="28"/>
  <c r="AS311" i="28"/>
  <c r="AS313" i="28"/>
  <c r="AS315" i="28"/>
  <c r="AS317" i="28"/>
  <c r="AS319" i="28"/>
  <c r="AS321" i="28"/>
  <c r="AS323" i="28"/>
  <c r="AS325" i="28"/>
  <c r="AS327" i="28"/>
  <c r="AS329" i="28"/>
  <c r="AS331" i="28"/>
  <c r="AS333" i="28"/>
  <c r="AS335" i="28"/>
  <c r="AS337" i="28"/>
  <c r="AS339" i="28"/>
  <c r="AS341" i="28"/>
  <c r="AS343" i="28"/>
  <c r="AS345" i="28"/>
  <c r="AS347" i="28"/>
  <c r="AS349" i="28"/>
  <c r="AS351" i="28"/>
  <c r="AS353" i="28"/>
  <c r="AS355" i="28"/>
  <c r="AS357" i="28"/>
  <c r="AS359" i="28"/>
  <c r="AS361" i="28"/>
  <c r="AS363" i="28"/>
  <c r="AS365" i="28"/>
  <c r="AS367" i="28"/>
  <c r="AS369" i="28"/>
  <c r="AS371" i="28"/>
  <c r="AS373" i="28"/>
  <c r="AS375" i="28"/>
  <c r="AS377" i="28"/>
  <c r="AS379" i="28"/>
  <c r="AS381" i="28"/>
  <c r="AS383" i="28"/>
  <c r="AS385" i="28"/>
  <c r="AS387" i="28"/>
  <c r="AS389" i="28"/>
  <c r="AS391" i="28"/>
  <c r="AS393" i="28"/>
  <c r="AS395" i="28"/>
  <c r="AS397" i="28"/>
  <c r="AS399" i="28"/>
  <c r="AS401" i="28"/>
  <c r="AS403" i="28"/>
  <c r="AS405" i="28"/>
  <c r="AS407" i="28"/>
  <c r="AS409" i="28"/>
  <c r="AS411" i="28"/>
  <c r="AS413" i="28"/>
  <c r="AS415" i="28"/>
  <c r="AS417" i="28"/>
  <c r="AS419" i="28"/>
  <c r="AS421" i="28"/>
  <c r="AS423" i="28"/>
  <c r="AS425" i="28"/>
  <c r="AS427" i="28"/>
  <c r="AS429" i="28"/>
  <c r="AS431" i="28"/>
  <c r="AS433" i="28"/>
  <c r="AS435" i="28"/>
  <c r="AS437" i="28"/>
  <c r="AS439" i="28"/>
  <c r="AS441" i="28"/>
  <c r="AS443" i="28"/>
  <c r="AS445" i="28"/>
  <c r="AS447" i="28"/>
  <c r="AS449" i="28"/>
  <c r="AS451" i="28"/>
  <c r="AS453" i="28"/>
  <c r="AS455" i="28"/>
  <c r="AS457" i="28"/>
  <c r="AS459" i="28"/>
  <c r="AS461" i="28"/>
  <c r="AS463" i="28"/>
  <c r="AS465" i="28"/>
  <c r="AS467" i="28"/>
  <c r="AS469" i="28"/>
  <c r="AS471" i="28"/>
  <c r="AS473" i="28"/>
  <c r="AS475" i="28"/>
  <c r="AS477" i="28"/>
  <c r="AS479" i="28"/>
  <c r="AS481" i="28"/>
  <c r="AS483" i="28"/>
  <c r="AS485" i="28"/>
  <c r="AS487" i="28"/>
  <c r="AS489" i="28"/>
  <c r="AS491" i="28"/>
  <c r="AS493" i="28"/>
  <c r="AS495" i="28"/>
  <c r="AS497" i="28"/>
  <c r="AS499" i="28"/>
  <c r="Q31" i="22"/>
  <c r="P31" i="22"/>
  <c r="R31" i="22"/>
  <c r="O32" i="22"/>
  <c r="AC35" i="17"/>
  <c r="AD35" i="17"/>
  <c r="AA35" i="17"/>
  <c r="AJ35" i="17"/>
  <c r="U35" i="17"/>
  <c r="Y35" i="17"/>
  <c r="Z35" i="17"/>
  <c r="S35" i="17"/>
  <c r="X34" i="17"/>
  <c r="V34" i="17"/>
  <c r="G40" i="5"/>
  <c r="N35" i="17"/>
  <c r="Q35" i="17"/>
  <c r="H38" i="5"/>
  <c r="L38" i="5"/>
  <c r="P38" i="5"/>
  <c r="T38" i="5"/>
  <c r="X38" i="5"/>
  <c r="AB38" i="5"/>
  <c r="J38" i="5"/>
  <c r="N38" i="5"/>
  <c r="R38" i="5"/>
  <c r="V38" i="5"/>
  <c r="Z38" i="5"/>
  <c r="AD38" i="5"/>
  <c r="AH38" i="5"/>
  <c r="AL38" i="5"/>
  <c r="AP38" i="5"/>
  <c r="AT38" i="5"/>
  <c r="AX38" i="5"/>
  <c r="BB38" i="5"/>
  <c r="BF38" i="5"/>
  <c r="BJ38" i="5"/>
  <c r="BN38" i="5"/>
  <c r="BR38" i="5"/>
  <c r="BV38" i="5"/>
  <c r="BZ38" i="5"/>
  <c r="CD38" i="5"/>
  <c r="O38" i="5"/>
  <c r="W38" i="5"/>
  <c r="AE38" i="5"/>
  <c r="AM38" i="5"/>
  <c r="AU38" i="5"/>
  <c r="BC38" i="5"/>
  <c r="BK38" i="5"/>
  <c r="BS38" i="5"/>
  <c r="CA38" i="5"/>
  <c r="M38" i="5"/>
  <c r="U38" i="5"/>
  <c r="AC38" i="5"/>
  <c r="AK38" i="5"/>
  <c r="AS38" i="5"/>
  <c r="BA38" i="5"/>
  <c r="BI38" i="5"/>
  <c r="BQ38" i="5"/>
  <c r="BY38" i="5"/>
  <c r="AF38" i="5"/>
  <c r="AJ38" i="5"/>
  <c r="AN38" i="5"/>
  <c r="AR38" i="5"/>
  <c r="AV38" i="5"/>
  <c r="AZ38" i="5"/>
  <c r="BD38" i="5"/>
  <c r="BH38" i="5"/>
  <c r="BL38" i="5"/>
  <c r="BP38" i="5"/>
  <c r="BT38" i="5"/>
  <c r="BX38" i="5"/>
  <c r="CB38" i="5"/>
  <c r="K38" i="5"/>
  <c r="S38" i="5"/>
  <c r="AA38" i="5"/>
  <c r="AI38" i="5"/>
  <c r="AQ38" i="5"/>
  <c r="AY38" i="5"/>
  <c r="BG38" i="5"/>
  <c r="BO38" i="5"/>
  <c r="BW38" i="5"/>
  <c r="I38" i="5"/>
  <c r="Q38" i="5"/>
  <c r="Y38" i="5"/>
  <c r="AG38" i="5"/>
  <c r="AO38" i="5"/>
  <c r="AW38" i="5"/>
  <c r="BE38" i="5"/>
  <c r="BM38" i="5"/>
  <c r="BU38" i="5"/>
  <c r="CC38" i="5"/>
  <c r="E39" i="5"/>
  <c r="D39" i="5"/>
  <c r="B39" i="5"/>
  <c r="C39" i="5"/>
  <c r="F39" i="5"/>
  <c r="A39" i="5"/>
  <c r="F36" i="18"/>
  <c r="A36" i="17" s="1"/>
  <c r="M36" i="17" s="1"/>
  <c r="AB36" i="17" s="1"/>
  <c r="AI36" i="17" l="1"/>
  <c r="AH36" i="17"/>
  <c r="W36" i="17"/>
  <c r="AG36" i="17"/>
  <c r="AT2" i="28"/>
  <c r="AT4" i="28"/>
  <c r="AT6" i="28"/>
  <c r="AT8" i="28"/>
  <c r="AT10" i="28"/>
  <c r="AT12" i="28"/>
  <c r="AT14" i="28"/>
  <c r="AT16" i="28"/>
  <c r="AT18" i="28"/>
  <c r="AT20" i="28"/>
  <c r="AT22" i="28"/>
  <c r="AT24" i="28"/>
  <c r="AT26" i="28"/>
  <c r="AT28" i="28"/>
  <c r="AT30" i="28"/>
  <c r="AT32" i="28"/>
  <c r="AT34" i="28"/>
  <c r="AT36" i="28"/>
  <c r="AT38" i="28"/>
  <c r="AT40" i="28"/>
  <c r="AT42" i="28"/>
  <c r="AT44" i="28"/>
  <c r="AT46" i="28"/>
  <c r="AT48" i="28"/>
  <c r="AT50" i="28"/>
  <c r="AT52" i="28"/>
  <c r="AT54" i="28"/>
  <c r="AT56" i="28"/>
  <c r="AT58" i="28"/>
  <c r="AT60" i="28"/>
  <c r="AT62" i="28"/>
  <c r="AT64" i="28"/>
  <c r="AT66" i="28"/>
  <c r="AT68" i="28"/>
  <c r="AT70" i="28"/>
  <c r="AT72" i="28"/>
  <c r="AT74" i="28"/>
  <c r="AT76" i="28"/>
  <c r="AT78" i="28"/>
  <c r="AT80" i="28"/>
  <c r="AT82" i="28"/>
  <c r="AT84" i="28"/>
  <c r="AT86" i="28"/>
  <c r="AT88" i="28"/>
  <c r="AT90" i="28"/>
  <c r="AT92" i="28"/>
  <c r="AT94" i="28"/>
  <c r="AT96" i="28"/>
  <c r="AT98" i="28"/>
  <c r="AT100" i="28"/>
  <c r="AT102" i="28"/>
  <c r="AT104" i="28"/>
  <c r="AT106" i="28"/>
  <c r="AT108" i="28"/>
  <c r="AT110" i="28"/>
  <c r="AT112" i="28"/>
  <c r="AT114" i="28"/>
  <c r="AT116" i="28"/>
  <c r="AT118" i="28"/>
  <c r="AT120" i="28"/>
  <c r="AT122" i="28"/>
  <c r="AT124" i="28"/>
  <c r="AT126" i="28"/>
  <c r="AT128" i="28"/>
  <c r="AT130" i="28"/>
  <c r="AT132" i="28"/>
  <c r="AT134" i="28"/>
  <c r="AT136" i="28"/>
  <c r="AT138" i="28"/>
  <c r="AT140" i="28"/>
  <c r="AT142" i="28"/>
  <c r="AT144" i="28"/>
  <c r="AT146" i="28"/>
  <c r="AT148" i="28"/>
  <c r="AT150" i="28"/>
  <c r="AT152" i="28"/>
  <c r="AT154" i="28"/>
  <c r="AT156" i="28"/>
  <c r="AT158" i="28"/>
  <c r="AT160" i="28"/>
  <c r="AT162" i="28"/>
  <c r="AT164" i="28"/>
  <c r="AT166" i="28"/>
  <c r="AT168" i="28"/>
  <c r="AT170" i="28"/>
  <c r="AT172" i="28"/>
  <c r="AT174" i="28"/>
  <c r="AT176" i="28"/>
  <c r="AT178" i="28"/>
  <c r="AT180" i="28"/>
  <c r="AT182" i="28"/>
  <c r="AT184" i="28"/>
  <c r="AT186" i="28"/>
  <c r="AT188" i="28"/>
  <c r="AT191" i="28"/>
  <c r="AT193" i="28"/>
  <c r="AT195" i="28"/>
  <c r="AT197" i="28"/>
  <c r="AT199" i="28"/>
  <c r="AT201" i="28"/>
  <c r="AT203" i="28"/>
  <c r="AT205" i="28"/>
  <c r="AT207" i="28"/>
  <c r="AT209" i="28"/>
  <c r="AT211" i="28"/>
  <c r="AT213" i="28"/>
  <c r="AT215" i="28"/>
  <c r="AT217" i="28"/>
  <c r="AT219" i="28"/>
  <c r="AT221" i="28"/>
  <c r="AT223" i="28"/>
  <c r="AT225" i="28"/>
  <c r="AT227" i="28"/>
  <c r="AT229" i="28"/>
  <c r="AT231" i="28"/>
  <c r="AT233" i="28"/>
  <c r="AT235" i="28"/>
  <c r="AT237" i="28"/>
  <c r="AT239" i="28"/>
  <c r="AT241" i="28"/>
  <c r="AT243" i="28"/>
  <c r="AT245" i="28"/>
  <c r="AT247" i="28"/>
  <c r="AT249" i="28"/>
  <c r="AT251" i="28"/>
  <c r="AT253" i="28"/>
  <c r="AT255" i="28"/>
  <c r="AT257" i="28"/>
  <c r="AT259" i="28"/>
  <c r="AT261" i="28"/>
  <c r="AT263" i="28"/>
  <c r="AT265" i="28"/>
  <c r="AT267" i="28"/>
  <c r="AT269" i="28"/>
  <c r="AT271" i="28"/>
  <c r="AT273" i="28"/>
  <c r="AT275" i="28"/>
  <c r="AT277" i="28"/>
  <c r="AT279" i="28"/>
  <c r="AT281" i="28"/>
  <c r="AT283" i="28"/>
  <c r="AT285" i="28"/>
  <c r="AT287" i="28"/>
  <c r="AT289" i="28"/>
  <c r="AT291" i="28"/>
  <c r="AT293" i="28"/>
  <c r="AT295" i="28"/>
  <c r="AT297" i="28"/>
  <c r="AT299" i="28"/>
  <c r="AT300" i="28"/>
  <c r="AT303" i="28"/>
  <c r="AT305" i="28"/>
  <c r="AT307" i="28"/>
  <c r="AT309" i="28"/>
  <c r="AT311" i="28"/>
  <c r="AT313" i="28"/>
  <c r="AT315" i="28"/>
  <c r="AT317" i="28"/>
  <c r="AT319" i="28"/>
  <c r="AT321" i="28"/>
  <c r="AT323" i="28"/>
  <c r="AT325" i="28"/>
  <c r="AT327" i="28"/>
  <c r="AT329" i="28"/>
  <c r="AT331" i="28"/>
  <c r="AT333" i="28"/>
  <c r="AT335" i="28"/>
  <c r="AT337" i="28"/>
  <c r="AT339" i="28"/>
  <c r="AT341" i="28"/>
  <c r="AT343" i="28"/>
  <c r="AT345" i="28"/>
  <c r="AT347" i="28"/>
  <c r="AT349" i="28"/>
  <c r="AT351" i="28"/>
  <c r="AT353" i="28"/>
  <c r="AT355" i="28"/>
  <c r="AT357" i="28"/>
  <c r="AT359" i="28"/>
  <c r="AT361" i="28"/>
  <c r="AT363" i="28"/>
  <c r="AT365" i="28"/>
  <c r="AT367" i="28"/>
  <c r="AT369" i="28"/>
  <c r="AT371" i="28"/>
  <c r="AT373" i="28"/>
  <c r="AT375" i="28"/>
  <c r="AT377" i="28"/>
  <c r="AT379" i="28"/>
  <c r="AT381" i="28"/>
  <c r="AT383" i="28"/>
  <c r="AT385" i="28"/>
  <c r="AT387" i="28"/>
  <c r="AT389" i="28"/>
  <c r="AT391" i="28"/>
  <c r="AT393" i="28"/>
  <c r="AT395" i="28"/>
  <c r="AT397" i="28"/>
  <c r="AT399" i="28"/>
  <c r="AT401" i="28"/>
  <c r="AT403" i="28"/>
  <c r="AT405" i="28"/>
  <c r="AT407" i="28"/>
  <c r="AT409" i="28"/>
  <c r="AT411" i="28"/>
  <c r="AT301" i="28"/>
  <c r="AT414" i="28"/>
  <c r="AT416" i="28"/>
  <c r="AT418" i="28"/>
  <c r="AT420" i="28"/>
  <c r="AT422" i="28"/>
  <c r="AT424" i="28"/>
  <c r="AT426" i="28"/>
  <c r="AT428" i="28"/>
  <c r="AT430" i="28"/>
  <c r="AT432" i="28"/>
  <c r="AT434" i="28"/>
  <c r="AT436" i="28"/>
  <c r="AT438" i="28"/>
  <c r="AT440" i="28"/>
  <c r="AT442" i="28"/>
  <c r="AT444" i="28"/>
  <c r="AT446" i="28"/>
  <c r="AT448" i="28"/>
  <c r="AT450" i="28"/>
  <c r="AT452" i="28"/>
  <c r="AT454" i="28"/>
  <c r="AT456" i="28"/>
  <c r="AT458" i="28"/>
  <c r="AT460" i="28"/>
  <c r="AT462" i="28"/>
  <c r="AT464" i="28"/>
  <c r="AT466" i="28"/>
  <c r="AT468" i="28"/>
  <c r="AT470" i="28"/>
  <c r="AT472" i="28"/>
  <c r="AT474" i="28"/>
  <c r="AT476" i="28"/>
  <c r="AT478" i="28"/>
  <c r="AT480" i="28"/>
  <c r="AT482" i="28"/>
  <c r="AT484" i="28"/>
  <c r="AT486" i="28"/>
  <c r="AT488" i="28"/>
  <c r="AT490" i="28"/>
  <c r="AT492" i="28"/>
  <c r="AT494" i="28"/>
  <c r="AT496" i="28"/>
  <c r="AT498" i="28"/>
  <c r="AT500" i="28"/>
  <c r="AU1" i="28"/>
  <c r="AT3" i="28"/>
  <c r="AT5" i="28"/>
  <c r="AT7" i="28"/>
  <c r="AT9" i="28"/>
  <c r="AT11" i="28"/>
  <c r="AT13" i="28"/>
  <c r="AT15" i="28"/>
  <c r="AT17" i="28"/>
  <c r="AT19" i="28"/>
  <c r="AT21" i="28"/>
  <c r="AT23" i="28"/>
  <c r="AT25" i="28"/>
  <c r="AT27" i="28"/>
  <c r="AT29" i="28"/>
  <c r="AT31" i="28"/>
  <c r="AT33" i="28"/>
  <c r="AT35" i="28"/>
  <c r="AT37" i="28"/>
  <c r="AT39" i="28"/>
  <c r="AT41" i="28"/>
  <c r="AT43" i="28"/>
  <c r="AT45" i="28"/>
  <c r="AT47" i="28"/>
  <c r="AT49" i="28"/>
  <c r="AT51" i="28"/>
  <c r="AT53" i="28"/>
  <c r="AT55" i="28"/>
  <c r="AT57" i="28"/>
  <c r="AT59" i="28"/>
  <c r="AT61" i="28"/>
  <c r="AT63" i="28"/>
  <c r="AT65" i="28"/>
  <c r="AT67" i="28"/>
  <c r="AT69" i="28"/>
  <c r="AT71" i="28"/>
  <c r="AT73" i="28"/>
  <c r="AT75" i="28"/>
  <c r="AT77" i="28"/>
  <c r="AT79" i="28"/>
  <c r="AT81" i="28"/>
  <c r="AT83" i="28"/>
  <c r="AT85" i="28"/>
  <c r="AT87" i="28"/>
  <c r="AT89" i="28"/>
  <c r="AT91" i="28"/>
  <c r="AT93" i="28"/>
  <c r="AT95" i="28"/>
  <c r="AT97" i="28"/>
  <c r="AT99" i="28"/>
  <c r="AT101" i="28"/>
  <c r="AT103" i="28"/>
  <c r="AT105" i="28"/>
  <c r="AT107" i="28"/>
  <c r="AT109" i="28"/>
  <c r="AT111" i="28"/>
  <c r="AT113" i="28"/>
  <c r="AT115" i="28"/>
  <c r="AT117" i="28"/>
  <c r="AT119" i="28"/>
  <c r="AT121" i="28"/>
  <c r="AT123" i="28"/>
  <c r="AT125" i="28"/>
  <c r="AT127" i="28"/>
  <c r="AT129" i="28"/>
  <c r="AT131" i="28"/>
  <c r="AT133" i="28"/>
  <c r="AT135" i="28"/>
  <c r="AT137" i="28"/>
  <c r="AT139" i="28"/>
  <c r="AT141" i="28"/>
  <c r="AT143" i="28"/>
  <c r="AT145" i="28"/>
  <c r="AT147" i="28"/>
  <c r="AT149" i="28"/>
  <c r="AT151" i="28"/>
  <c r="AT153" i="28"/>
  <c r="AT155" i="28"/>
  <c r="AT157" i="28"/>
  <c r="AT159" i="28"/>
  <c r="AT161" i="28"/>
  <c r="AT163" i="28"/>
  <c r="AT165" i="28"/>
  <c r="AT167" i="28"/>
  <c r="AT169" i="28"/>
  <c r="AT171" i="28"/>
  <c r="AT173" i="28"/>
  <c r="AT175" i="28"/>
  <c r="AT177" i="28"/>
  <c r="AT179" i="28"/>
  <c r="AT181" i="28"/>
  <c r="AT183" i="28"/>
  <c r="AT185" i="28"/>
  <c r="AT187" i="28"/>
  <c r="AT190" i="28"/>
  <c r="AT192" i="28"/>
  <c r="AT194" i="28"/>
  <c r="AT196" i="28"/>
  <c r="AT198" i="28"/>
  <c r="AT200" i="28"/>
  <c r="AT202" i="28"/>
  <c r="AT204" i="28"/>
  <c r="AT206" i="28"/>
  <c r="AT208" i="28"/>
  <c r="AT210" i="28"/>
  <c r="AT212" i="28"/>
  <c r="AT214" i="28"/>
  <c r="AT216" i="28"/>
  <c r="AT218" i="28"/>
  <c r="AT220" i="28"/>
  <c r="AT222" i="28"/>
  <c r="AT224" i="28"/>
  <c r="AT226" i="28"/>
  <c r="AT228" i="28"/>
  <c r="AT230" i="28"/>
  <c r="AT232" i="28"/>
  <c r="AT234" i="28"/>
  <c r="AT236" i="28"/>
  <c r="AT238" i="28"/>
  <c r="AT240" i="28"/>
  <c r="AT242" i="28"/>
  <c r="AT244" i="28"/>
  <c r="AT246" i="28"/>
  <c r="AT248" i="28"/>
  <c r="AT250" i="28"/>
  <c r="AT252" i="28"/>
  <c r="AT254" i="28"/>
  <c r="AT256" i="28"/>
  <c r="AT258" i="28"/>
  <c r="AT260" i="28"/>
  <c r="AT262" i="28"/>
  <c r="AT264" i="28"/>
  <c r="AT266" i="28"/>
  <c r="AT268" i="28"/>
  <c r="AT270" i="28"/>
  <c r="AT272" i="28"/>
  <c r="AT274" i="28"/>
  <c r="AT276" i="28"/>
  <c r="AT278" i="28"/>
  <c r="AT280" i="28"/>
  <c r="AT282" i="28"/>
  <c r="AT284" i="28"/>
  <c r="AT286" i="28"/>
  <c r="AT288" i="28"/>
  <c r="AT290" i="28"/>
  <c r="AT292" i="28"/>
  <c r="AT294" i="28"/>
  <c r="AT296" i="28"/>
  <c r="AT298" i="28"/>
  <c r="AT189" i="28"/>
  <c r="AT302" i="28"/>
  <c r="AT304" i="28"/>
  <c r="AT306" i="28"/>
  <c r="AT308" i="28"/>
  <c r="AT310" i="28"/>
  <c r="AT312" i="28"/>
  <c r="AT314" i="28"/>
  <c r="AT316" i="28"/>
  <c r="AT318" i="28"/>
  <c r="AT320" i="28"/>
  <c r="AT322" i="28"/>
  <c r="AT324" i="28"/>
  <c r="AT326" i="28"/>
  <c r="AT328" i="28"/>
  <c r="AT330" i="28"/>
  <c r="AT332" i="28"/>
  <c r="AT334" i="28"/>
  <c r="AT336" i="28"/>
  <c r="AT338" i="28"/>
  <c r="AT340" i="28"/>
  <c r="AT342" i="28"/>
  <c r="AT344" i="28"/>
  <c r="AT346" i="28"/>
  <c r="AT348" i="28"/>
  <c r="AT350" i="28"/>
  <c r="AT352" i="28"/>
  <c r="AT354" i="28"/>
  <c r="AT356" i="28"/>
  <c r="AT358" i="28"/>
  <c r="AT360" i="28"/>
  <c r="AT362" i="28"/>
  <c r="AT364" i="28"/>
  <c r="AT366" i="28"/>
  <c r="AT368" i="28"/>
  <c r="AT370" i="28"/>
  <c r="AT372" i="28"/>
  <c r="AT374" i="28"/>
  <c r="AT376" i="28"/>
  <c r="AT378" i="28"/>
  <c r="AT380" i="28"/>
  <c r="AT382" i="28"/>
  <c r="AT384" i="28"/>
  <c r="AT386" i="28"/>
  <c r="AT388" i="28"/>
  <c r="AT390" i="28"/>
  <c r="AT392" i="28"/>
  <c r="AT394" i="28"/>
  <c r="AT396" i="28"/>
  <c r="AT398" i="28"/>
  <c r="AT400" i="28"/>
  <c r="AT402" i="28"/>
  <c r="AT404" i="28"/>
  <c r="AT406" i="28"/>
  <c r="AT408" i="28"/>
  <c r="AT410" i="28"/>
  <c r="AT412" i="28"/>
  <c r="AT413" i="28"/>
  <c r="AT415" i="28"/>
  <c r="AT417" i="28"/>
  <c r="AT419" i="28"/>
  <c r="AT421" i="28"/>
  <c r="AT423" i="28"/>
  <c r="AT425" i="28"/>
  <c r="AT427" i="28"/>
  <c r="AT429" i="28"/>
  <c r="AT431" i="28"/>
  <c r="AT433" i="28"/>
  <c r="AT435" i="28"/>
  <c r="AT437" i="28"/>
  <c r="AT439" i="28"/>
  <c r="AT441" i="28"/>
  <c r="AT443" i="28"/>
  <c r="AT445" i="28"/>
  <c r="AT447" i="28"/>
  <c r="AT449" i="28"/>
  <c r="AT451" i="28"/>
  <c r="AT453" i="28"/>
  <c r="AT455" i="28"/>
  <c r="AT457" i="28"/>
  <c r="AT459" i="28"/>
  <c r="AT461" i="28"/>
  <c r="AT463" i="28"/>
  <c r="AT465" i="28"/>
  <c r="AT467" i="28"/>
  <c r="AT469" i="28"/>
  <c r="AT471" i="28"/>
  <c r="AT473" i="28"/>
  <c r="AT475" i="28"/>
  <c r="AT477" i="28"/>
  <c r="AT479" i="28"/>
  <c r="AT481" i="28"/>
  <c r="AT483" i="28"/>
  <c r="AT485" i="28"/>
  <c r="AT487" i="28"/>
  <c r="AT489" i="28"/>
  <c r="AT491" i="28"/>
  <c r="AT493" i="28"/>
  <c r="AT495" i="28"/>
  <c r="AT497" i="28"/>
  <c r="AT499" i="28"/>
  <c r="P32" i="22"/>
  <c r="R32" i="22"/>
  <c r="Q32" i="22"/>
  <c r="O33" i="22"/>
  <c r="AC36" i="17"/>
  <c r="AD36" i="17"/>
  <c r="AA36" i="17"/>
  <c r="AJ36" i="17"/>
  <c r="U36" i="17"/>
  <c r="Y36" i="17"/>
  <c r="Z36" i="17"/>
  <c r="S36" i="17"/>
  <c r="X35" i="17"/>
  <c r="V35" i="17"/>
  <c r="G41" i="5"/>
  <c r="Q36" i="17"/>
  <c r="N36" i="17"/>
  <c r="F40" i="5"/>
  <c r="C40" i="5"/>
  <c r="D40" i="5"/>
  <c r="E40" i="5"/>
  <c r="A40" i="5"/>
  <c r="B40" i="5"/>
  <c r="K39" i="5"/>
  <c r="O39" i="5"/>
  <c r="S39" i="5"/>
  <c r="W39" i="5"/>
  <c r="AA39" i="5"/>
  <c r="AE39" i="5"/>
  <c r="AI39" i="5"/>
  <c r="AM39" i="5"/>
  <c r="AQ39" i="5"/>
  <c r="I39" i="5"/>
  <c r="Q39" i="5"/>
  <c r="Y39" i="5"/>
  <c r="AG39" i="5"/>
  <c r="AO39" i="5"/>
  <c r="AU39" i="5"/>
  <c r="AY39" i="5"/>
  <c r="BC39" i="5"/>
  <c r="BG39" i="5"/>
  <c r="BK39" i="5"/>
  <c r="L39" i="5"/>
  <c r="T39" i="5"/>
  <c r="AB39" i="5"/>
  <c r="AJ39" i="5"/>
  <c r="AR39" i="5"/>
  <c r="AZ39" i="5"/>
  <c r="BH39" i="5"/>
  <c r="BN39" i="5"/>
  <c r="BR39" i="5"/>
  <c r="BV39" i="5"/>
  <c r="BZ39" i="5"/>
  <c r="CD39" i="5"/>
  <c r="N39" i="5"/>
  <c r="V39" i="5"/>
  <c r="AD39" i="5"/>
  <c r="AL39" i="5"/>
  <c r="AT39" i="5"/>
  <c r="BB39" i="5"/>
  <c r="BJ39" i="5"/>
  <c r="BO39" i="5"/>
  <c r="BS39" i="5"/>
  <c r="BW39" i="5"/>
  <c r="CA39" i="5"/>
  <c r="M39" i="5"/>
  <c r="U39" i="5"/>
  <c r="AC39" i="5"/>
  <c r="AK39" i="5"/>
  <c r="AS39" i="5"/>
  <c r="AW39" i="5"/>
  <c r="BA39" i="5"/>
  <c r="BE39" i="5"/>
  <c r="BI39" i="5"/>
  <c r="H39" i="5"/>
  <c r="P39" i="5"/>
  <c r="X39" i="5"/>
  <c r="AF39" i="5"/>
  <c r="AN39" i="5"/>
  <c r="AV39" i="5"/>
  <c r="BD39" i="5"/>
  <c r="BL39" i="5"/>
  <c r="BP39" i="5"/>
  <c r="BT39" i="5"/>
  <c r="BX39" i="5"/>
  <c r="CB39" i="5"/>
  <c r="J39" i="5"/>
  <c r="R39" i="5"/>
  <c r="Z39" i="5"/>
  <c r="AH39" i="5"/>
  <c r="AP39" i="5"/>
  <c r="AX39" i="5"/>
  <c r="BF39" i="5"/>
  <c r="BM39" i="5"/>
  <c r="BQ39" i="5"/>
  <c r="BU39" i="5"/>
  <c r="BY39" i="5"/>
  <c r="CC39" i="5"/>
  <c r="F37" i="18"/>
  <c r="A37" i="17" s="1"/>
  <c r="M37" i="17" s="1"/>
  <c r="AB37" i="17" s="1"/>
  <c r="AI37" i="17" l="1"/>
  <c r="AH37" i="17"/>
  <c r="W37" i="17"/>
  <c r="AG37" i="17"/>
  <c r="AU3" i="28"/>
  <c r="AV1" i="28"/>
  <c r="AU6" i="28"/>
  <c r="AU8" i="28"/>
  <c r="AU10" i="28"/>
  <c r="AU12" i="28"/>
  <c r="AU14" i="28"/>
  <c r="AU16" i="28"/>
  <c r="AU18" i="28"/>
  <c r="AU20" i="28"/>
  <c r="AU22" i="28"/>
  <c r="AU24" i="28"/>
  <c r="AU26" i="28"/>
  <c r="AU28" i="28"/>
  <c r="AU30" i="28"/>
  <c r="AU32" i="28"/>
  <c r="AU34" i="28"/>
  <c r="AU36" i="28"/>
  <c r="AU38" i="28"/>
  <c r="AU40" i="28"/>
  <c r="AU42" i="28"/>
  <c r="AU44" i="28"/>
  <c r="AU46" i="28"/>
  <c r="AU48" i="28"/>
  <c r="AU50" i="28"/>
  <c r="AU52" i="28"/>
  <c r="AU54" i="28"/>
  <c r="AU56" i="28"/>
  <c r="AU58" i="28"/>
  <c r="AU60" i="28"/>
  <c r="AU62" i="28"/>
  <c r="AU64" i="28"/>
  <c r="AU66" i="28"/>
  <c r="AU68" i="28"/>
  <c r="AU70" i="28"/>
  <c r="AU72" i="28"/>
  <c r="AU74" i="28"/>
  <c r="AU76" i="28"/>
  <c r="AU78" i="28"/>
  <c r="AU80" i="28"/>
  <c r="AU82" i="28"/>
  <c r="AU84" i="28"/>
  <c r="AU86" i="28"/>
  <c r="AU88" i="28"/>
  <c r="AU90" i="28"/>
  <c r="AU92" i="28"/>
  <c r="AU94" i="28"/>
  <c r="AU96" i="28"/>
  <c r="AU98" i="28"/>
  <c r="AU100" i="28"/>
  <c r="AU102" i="28"/>
  <c r="AU104" i="28"/>
  <c r="AU106" i="28"/>
  <c r="AU108" i="28"/>
  <c r="AU110" i="28"/>
  <c r="AU112" i="28"/>
  <c r="AU114" i="28"/>
  <c r="AU116" i="28"/>
  <c r="AU118" i="28"/>
  <c r="AU120" i="28"/>
  <c r="AU122" i="28"/>
  <c r="AU124" i="28"/>
  <c r="AU126" i="28"/>
  <c r="AU128" i="28"/>
  <c r="AU130" i="28"/>
  <c r="AU132" i="28"/>
  <c r="AU134" i="28"/>
  <c r="AU136" i="28"/>
  <c r="AU138" i="28"/>
  <c r="AU140" i="28"/>
  <c r="AU142" i="28"/>
  <c r="AU144" i="28"/>
  <c r="AU146" i="28"/>
  <c r="AU148" i="28"/>
  <c r="AU150" i="28"/>
  <c r="AU152" i="28"/>
  <c r="AU154" i="28"/>
  <c r="AU156" i="28"/>
  <c r="AU158" i="28"/>
  <c r="AU160" i="28"/>
  <c r="AU162" i="28"/>
  <c r="AU164" i="28"/>
  <c r="AU166" i="28"/>
  <c r="AU168" i="28"/>
  <c r="AU170" i="28"/>
  <c r="AU172" i="28"/>
  <c r="AU174" i="28"/>
  <c r="AU176" i="28"/>
  <c r="AU178" i="28"/>
  <c r="AU180" i="28"/>
  <c r="AU182" i="28"/>
  <c r="AU184" i="28"/>
  <c r="AU186" i="28"/>
  <c r="AU188" i="28"/>
  <c r="AU190" i="28"/>
  <c r="AU192" i="28"/>
  <c r="AU194" i="28"/>
  <c r="AU196" i="28"/>
  <c r="AU198" i="28"/>
  <c r="AU200" i="28"/>
  <c r="AU202" i="28"/>
  <c r="AU204" i="28"/>
  <c r="AU206" i="28"/>
  <c r="AU208" i="28"/>
  <c r="AU210" i="28"/>
  <c r="AU212" i="28"/>
  <c r="AU214" i="28"/>
  <c r="AU216" i="28"/>
  <c r="AU218" i="28"/>
  <c r="AU220" i="28"/>
  <c r="AU222" i="28"/>
  <c r="AU224" i="28"/>
  <c r="AU226" i="28"/>
  <c r="AU228" i="28"/>
  <c r="AU230" i="28"/>
  <c r="AU232" i="28"/>
  <c r="AU234" i="28"/>
  <c r="AU236" i="28"/>
  <c r="AU238" i="28"/>
  <c r="AU240" i="28"/>
  <c r="AU242" i="28"/>
  <c r="AU244" i="28"/>
  <c r="AU246" i="28"/>
  <c r="AU248" i="28"/>
  <c r="AU250" i="28"/>
  <c r="AU252" i="28"/>
  <c r="AU254" i="28"/>
  <c r="AU256" i="28"/>
  <c r="AU258" i="28"/>
  <c r="AU260" i="28"/>
  <c r="AU262" i="28"/>
  <c r="AU264" i="28"/>
  <c r="AU266" i="28"/>
  <c r="AU268" i="28"/>
  <c r="AU270" i="28"/>
  <c r="AU272" i="28"/>
  <c r="AU274" i="28"/>
  <c r="AU276" i="28"/>
  <c r="AU278" i="28"/>
  <c r="AU280" i="28"/>
  <c r="AU282" i="28"/>
  <c r="AU284" i="28"/>
  <c r="AU286" i="28"/>
  <c r="AU288" i="28"/>
  <c r="AU290" i="28"/>
  <c r="AU292" i="28"/>
  <c r="AU294" i="28"/>
  <c r="AU296" i="28"/>
  <c r="AU298" i="28"/>
  <c r="AU300" i="28"/>
  <c r="AU302" i="28"/>
  <c r="AU304" i="28"/>
  <c r="AU306" i="28"/>
  <c r="AU308" i="28"/>
  <c r="AU310" i="28"/>
  <c r="AU312" i="28"/>
  <c r="AU314" i="28"/>
  <c r="AU316" i="28"/>
  <c r="AU318" i="28"/>
  <c r="AU320" i="28"/>
  <c r="AU322" i="28"/>
  <c r="AU324" i="28"/>
  <c r="AU326" i="28"/>
  <c r="AU328" i="28"/>
  <c r="AU330" i="28"/>
  <c r="AU332" i="28"/>
  <c r="AU334" i="28"/>
  <c r="AU336" i="28"/>
  <c r="AU338" i="28"/>
  <c r="AU340" i="28"/>
  <c r="AU342" i="28"/>
  <c r="AU344" i="28"/>
  <c r="AU346" i="28"/>
  <c r="AU348" i="28"/>
  <c r="AU350" i="28"/>
  <c r="AU352" i="28"/>
  <c r="AU354" i="28"/>
  <c r="AU356" i="28"/>
  <c r="AU358" i="28"/>
  <c r="AU360" i="28"/>
  <c r="AU362" i="28"/>
  <c r="AU364" i="28"/>
  <c r="AU366" i="28"/>
  <c r="AU368" i="28"/>
  <c r="AU370" i="28"/>
  <c r="AU372" i="28"/>
  <c r="AU374" i="28"/>
  <c r="AU376" i="28"/>
  <c r="AU378" i="28"/>
  <c r="AU380" i="28"/>
  <c r="AU382" i="28"/>
  <c r="AU384" i="28"/>
  <c r="AU386" i="28"/>
  <c r="AU388" i="28"/>
  <c r="AU390" i="28"/>
  <c r="AU392" i="28"/>
  <c r="AU394" i="28"/>
  <c r="AU396" i="28"/>
  <c r="AU398" i="28"/>
  <c r="AU400" i="28"/>
  <c r="AU402" i="28"/>
  <c r="AU404" i="28"/>
  <c r="AU406" i="28"/>
  <c r="AU408" i="28"/>
  <c r="AU410" i="28"/>
  <c r="AU412" i="28"/>
  <c r="AU414" i="28"/>
  <c r="AU416" i="28"/>
  <c r="AU418" i="28"/>
  <c r="AU420" i="28"/>
  <c r="AU422" i="28"/>
  <c r="AU424" i="28"/>
  <c r="AU426" i="28"/>
  <c r="AU428" i="28"/>
  <c r="AU430" i="28"/>
  <c r="AU432" i="28"/>
  <c r="AU434" i="28"/>
  <c r="AU436" i="28"/>
  <c r="AU438" i="28"/>
  <c r="AU440" i="28"/>
  <c r="AU442" i="28"/>
  <c r="AU444" i="28"/>
  <c r="AU446" i="28"/>
  <c r="AU448" i="28"/>
  <c r="AU450" i="28"/>
  <c r="AU452" i="28"/>
  <c r="AU454" i="28"/>
  <c r="AU456" i="28"/>
  <c r="AU458" i="28"/>
  <c r="AU460" i="28"/>
  <c r="AU462" i="28"/>
  <c r="AU464" i="28"/>
  <c r="AU466" i="28"/>
  <c r="AU468" i="28"/>
  <c r="AU470" i="28"/>
  <c r="AU472" i="28"/>
  <c r="AU474" i="28"/>
  <c r="AU476" i="28"/>
  <c r="AU478" i="28"/>
  <c r="AU480" i="28"/>
  <c r="AU482" i="28"/>
  <c r="AU484" i="28"/>
  <c r="AU486" i="28"/>
  <c r="AU488" i="28"/>
  <c r="AU490" i="28"/>
  <c r="AU492" i="28"/>
  <c r="AU494" i="28"/>
  <c r="AU496" i="28"/>
  <c r="AU498" i="28"/>
  <c r="AU500" i="28"/>
  <c r="AU2" i="28"/>
  <c r="AU4" i="28"/>
  <c r="AU5" i="28"/>
  <c r="AU7" i="28"/>
  <c r="AU9" i="28"/>
  <c r="AU11" i="28"/>
  <c r="AU13" i="28"/>
  <c r="AU15" i="28"/>
  <c r="AU17" i="28"/>
  <c r="AU19" i="28"/>
  <c r="AU21" i="28"/>
  <c r="AU23" i="28"/>
  <c r="AU25" i="28"/>
  <c r="AU27" i="28"/>
  <c r="AU29" i="28"/>
  <c r="AU31" i="28"/>
  <c r="AU33" i="28"/>
  <c r="AU35" i="28"/>
  <c r="AU37" i="28"/>
  <c r="AU39" i="28"/>
  <c r="AU41" i="28"/>
  <c r="AU43" i="28"/>
  <c r="AU45" i="28"/>
  <c r="AU47" i="28"/>
  <c r="AU49" i="28"/>
  <c r="AU51" i="28"/>
  <c r="AU53" i="28"/>
  <c r="AU55" i="28"/>
  <c r="AU57" i="28"/>
  <c r="AU59" i="28"/>
  <c r="AU61" i="28"/>
  <c r="AU63" i="28"/>
  <c r="AU65" i="28"/>
  <c r="AU67" i="28"/>
  <c r="AU69" i="28"/>
  <c r="AU71" i="28"/>
  <c r="AU73" i="28"/>
  <c r="AU75" i="28"/>
  <c r="AU77" i="28"/>
  <c r="AU79" i="28"/>
  <c r="AU81" i="28"/>
  <c r="AU83" i="28"/>
  <c r="AU85" i="28"/>
  <c r="AU87" i="28"/>
  <c r="AU89" i="28"/>
  <c r="AU91" i="28"/>
  <c r="AU93" i="28"/>
  <c r="AU95" i="28"/>
  <c r="AU97" i="28"/>
  <c r="AU99" i="28"/>
  <c r="AU101" i="28"/>
  <c r="AU103" i="28"/>
  <c r="AU105" i="28"/>
  <c r="AU107" i="28"/>
  <c r="AU109" i="28"/>
  <c r="AU111" i="28"/>
  <c r="AU113" i="28"/>
  <c r="AU115" i="28"/>
  <c r="AU117" i="28"/>
  <c r="AU119" i="28"/>
  <c r="AU121" i="28"/>
  <c r="AU123" i="28"/>
  <c r="AU125" i="28"/>
  <c r="AU127" i="28"/>
  <c r="AU129" i="28"/>
  <c r="AU131" i="28"/>
  <c r="AU133" i="28"/>
  <c r="AU135" i="28"/>
  <c r="AU137" i="28"/>
  <c r="AU139" i="28"/>
  <c r="AU141" i="28"/>
  <c r="AU143" i="28"/>
  <c r="AU145" i="28"/>
  <c r="AU147" i="28"/>
  <c r="AU149" i="28"/>
  <c r="AU151" i="28"/>
  <c r="AU153" i="28"/>
  <c r="AU155" i="28"/>
  <c r="AU157" i="28"/>
  <c r="AU159" i="28"/>
  <c r="AU161" i="28"/>
  <c r="AU163" i="28"/>
  <c r="AU165" i="28"/>
  <c r="AU167" i="28"/>
  <c r="AU169" i="28"/>
  <c r="AU171" i="28"/>
  <c r="AU173" i="28"/>
  <c r="AU175" i="28"/>
  <c r="AU177" i="28"/>
  <c r="AU179" i="28"/>
  <c r="AU181" i="28"/>
  <c r="AU183" i="28"/>
  <c r="AU185" i="28"/>
  <c r="AU187" i="28"/>
  <c r="AU189" i="28"/>
  <c r="AU191" i="28"/>
  <c r="AU193" i="28"/>
  <c r="AU195" i="28"/>
  <c r="AU197" i="28"/>
  <c r="AU199" i="28"/>
  <c r="AU201" i="28"/>
  <c r="AU203" i="28"/>
  <c r="AU205" i="28"/>
  <c r="AU207" i="28"/>
  <c r="AU209" i="28"/>
  <c r="AU211" i="28"/>
  <c r="AU213" i="28"/>
  <c r="AU215" i="28"/>
  <c r="AU217" i="28"/>
  <c r="AU219" i="28"/>
  <c r="AU221" i="28"/>
  <c r="AU223" i="28"/>
  <c r="AU225" i="28"/>
  <c r="AU227" i="28"/>
  <c r="AU229" i="28"/>
  <c r="AU231" i="28"/>
  <c r="AU233" i="28"/>
  <c r="AU235" i="28"/>
  <c r="AU237" i="28"/>
  <c r="AU239" i="28"/>
  <c r="AU241" i="28"/>
  <c r="AU243" i="28"/>
  <c r="AU245" i="28"/>
  <c r="AU247" i="28"/>
  <c r="AU249" i="28"/>
  <c r="AU251" i="28"/>
  <c r="AU253" i="28"/>
  <c r="AU255" i="28"/>
  <c r="AU257" i="28"/>
  <c r="AU259" i="28"/>
  <c r="AU261" i="28"/>
  <c r="AU263" i="28"/>
  <c r="AU265" i="28"/>
  <c r="AU267" i="28"/>
  <c r="AU269" i="28"/>
  <c r="AU271" i="28"/>
  <c r="AU273" i="28"/>
  <c r="AU275" i="28"/>
  <c r="AU277" i="28"/>
  <c r="AU279" i="28"/>
  <c r="AU281" i="28"/>
  <c r="AU283" i="28"/>
  <c r="AU285" i="28"/>
  <c r="AU287" i="28"/>
  <c r="AU289" i="28"/>
  <c r="AU291" i="28"/>
  <c r="AU293" i="28"/>
  <c r="AU295" i="28"/>
  <c r="AU297" i="28"/>
  <c r="AU299" i="28"/>
  <c r="AU301" i="28"/>
  <c r="AU303" i="28"/>
  <c r="AU305" i="28"/>
  <c r="AU307" i="28"/>
  <c r="AU309" i="28"/>
  <c r="AU311" i="28"/>
  <c r="AU313" i="28"/>
  <c r="AU315" i="28"/>
  <c r="AU317" i="28"/>
  <c r="AU319" i="28"/>
  <c r="AU321" i="28"/>
  <c r="AU323" i="28"/>
  <c r="AU325" i="28"/>
  <c r="AU327" i="28"/>
  <c r="AU329" i="28"/>
  <c r="AU331" i="28"/>
  <c r="AU333" i="28"/>
  <c r="AU335" i="28"/>
  <c r="AU337" i="28"/>
  <c r="AU339" i="28"/>
  <c r="AU341" i="28"/>
  <c r="AU343" i="28"/>
  <c r="AU345" i="28"/>
  <c r="AU347" i="28"/>
  <c r="AU349" i="28"/>
  <c r="AU351" i="28"/>
  <c r="AU353" i="28"/>
  <c r="AU355" i="28"/>
  <c r="AU357" i="28"/>
  <c r="AU359" i="28"/>
  <c r="AU361" i="28"/>
  <c r="AU363" i="28"/>
  <c r="AU365" i="28"/>
  <c r="AU367" i="28"/>
  <c r="AU369" i="28"/>
  <c r="AU371" i="28"/>
  <c r="AU373" i="28"/>
  <c r="AU375" i="28"/>
  <c r="AU377" i="28"/>
  <c r="AU379" i="28"/>
  <c r="AU381" i="28"/>
  <c r="AU383" i="28"/>
  <c r="AU385" i="28"/>
  <c r="AU387" i="28"/>
  <c r="AU389" i="28"/>
  <c r="AU391" i="28"/>
  <c r="AU393" i="28"/>
  <c r="AU395" i="28"/>
  <c r="AU397" i="28"/>
  <c r="AU399" i="28"/>
  <c r="AU401" i="28"/>
  <c r="AU403" i="28"/>
  <c r="AU405" i="28"/>
  <c r="AU407" i="28"/>
  <c r="AU409" i="28"/>
  <c r="AU411" i="28"/>
  <c r="AU413" i="28"/>
  <c r="AU415" i="28"/>
  <c r="AU417" i="28"/>
  <c r="AU419" i="28"/>
  <c r="AU421" i="28"/>
  <c r="AU423" i="28"/>
  <c r="AU425" i="28"/>
  <c r="AU427" i="28"/>
  <c r="AU429" i="28"/>
  <c r="AU431" i="28"/>
  <c r="AU433" i="28"/>
  <c r="AU435" i="28"/>
  <c r="AU437" i="28"/>
  <c r="AU439" i="28"/>
  <c r="AU441" i="28"/>
  <c r="AU443" i="28"/>
  <c r="AU445" i="28"/>
  <c r="AU447" i="28"/>
  <c r="AU449" i="28"/>
  <c r="AU451" i="28"/>
  <c r="AU453" i="28"/>
  <c r="AU455" i="28"/>
  <c r="AU457" i="28"/>
  <c r="AU459" i="28"/>
  <c r="AU461" i="28"/>
  <c r="AU463" i="28"/>
  <c r="AU465" i="28"/>
  <c r="AU467" i="28"/>
  <c r="AU469" i="28"/>
  <c r="AU471" i="28"/>
  <c r="AU473" i="28"/>
  <c r="AU475" i="28"/>
  <c r="AU477" i="28"/>
  <c r="AU479" i="28"/>
  <c r="AU481" i="28"/>
  <c r="AU483" i="28"/>
  <c r="AU485" i="28"/>
  <c r="AU487" i="28"/>
  <c r="AU489" i="28"/>
  <c r="AU491" i="28"/>
  <c r="AU493" i="28"/>
  <c r="AU495" i="28"/>
  <c r="AU497" i="28"/>
  <c r="AU499" i="28"/>
  <c r="P33" i="22"/>
  <c r="R33" i="22"/>
  <c r="Q33" i="22"/>
  <c r="O34" i="22"/>
  <c r="AC37" i="17"/>
  <c r="AD37" i="17"/>
  <c r="AA37" i="17"/>
  <c r="AJ37" i="17"/>
  <c r="V36" i="17"/>
  <c r="X36" i="17"/>
  <c r="Y37" i="17"/>
  <c r="U37" i="17"/>
  <c r="Z37" i="17"/>
  <c r="S37" i="17"/>
  <c r="G42" i="5"/>
  <c r="N37" i="17"/>
  <c r="Q37" i="17"/>
  <c r="I40" i="5"/>
  <c r="M40" i="5"/>
  <c r="Q40" i="5"/>
  <c r="U40" i="5"/>
  <c r="Y40" i="5"/>
  <c r="AC40" i="5"/>
  <c r="AG40" i="5"/>
  <c r="AK40" i="5"/>
  <c r="AO40" i="5"/>
  <c r="AS40" i="5"/>
  <c r="AW40" i="5"/>
  <c r="BA40" i="5"/>
  <c r="BE40" i="5"/>
  <c r="BI40" i="5"/>
  <c r="BM40" i="5"/>
  <c r="BQ40" i="5"/>
  <c r="BU40" i="5"/>
  <c r="BY40" i="5"/>
  <c r="CC40" i="5"/>
  <c r="J40" i="5"/>
  <c r="N40" i="5"/>
  <c r="R40" i="5"/>
  <c r="V40" i="5"/>
  <c r="Z40" i="5"/>
  <c r="AD40" i="5"/>
  <c r="AH40" i="5"/>
  <c r="AL40" i="5"/>
  <c r="AP40" i="5"/>
  <c r="AT40" i="5"/>
  <c r="AX40" i="5"/>
  <c r="BB40" i="5"/>
  <c r="BF40" i="5"/>
  <c r="BJ40" i="5"/>
  <c r="BN40" i="5"/>
  <c r="BR40" i="5"/>
  <c r="BV40" i="5"/>
  <c r="BZ40" i="5"/>
  <c r="CD40" i="5"/>
  <c r="K40" i="5"/>
  <c r="S40" i="5"/>
  <c r="AA40" i="5"/>
  <c r="AI40" i="5"/>
  <c r="AQ40" i="5"/>
  <c r="AY40" i="5"/>
  <c r="BG40" i="5"/>
  <c r="BO40" i="5"/>
  <c r="BW40" i="5"/>
  <c r="H40" i="5"/>
  <c r="P40" i="5"/>
  <c r="X40" i="5"/>
  <c r="AF40" i="5"/>
  <c r="AN40" i="5"/>
  <c r="AV40" i="5"/>
  <c r="BD40" i="5"/>
  <c r="BL40" i="5"/>
  <c r="BT40" i="5"/>
  <c r="CB40" i="5"/>
  <c r="O40" i="5"/>
  <c r="W40" i="5"/>
  <c r="AE40" i="5"/>
  <c r="AM40" i="5"/>
  <c r="AU40" i="5"/>
  <c r="BC40" i="5"/>
  <c r="BK40" i="5"/>
  <c r="BS40" i="5"/>
  <c r="CA40" i="5"/>
  <c r="L40" i="5"/>
  <c r="T40" i="5"/>
  <c r="AB40" i="5"/>
  <c r="AJ40" i="5"/>
  <c r="AR40" i="5"/>
  <c r="AZ40" i="5"/>
  <c r="BH40" i="5"/>
  <c r="BP40" i="5"/>
  <c r="BX40" i="5"/>
  <c r="E41" i="5"/>
  <c r="D41" i="5"/>
  <c r="B41" i="5"/>
  <c r="C41" i="5"/>
  <c r="F41" i="5"/>
  <c r="A41" i="5"/>
  <c r="F38" i="18"/>
  <c r="A38" i="17" s="1"/>
  <c r="M38" i="17" s="1"/>
  <c r="AB38" i="17" s="1"/>
  <c r="AI38" i="17" l="1"/>
  <c r="AH38" i="17"/>
  <c r="W38" i="17"/>
  <c r="AG38" i="17"/>
  <c r="AV2" i="28"/>
  <c r="AV5" i="28"/>
  <c r="AV7" i="28"/>
  <c r="AV8" i="28"/>
  <c r="AV10" i="28"/>
  <c r="AV12" i="28"/>
  <c r="AV14" i="28"/>
  <c r="AV16" i="28"/>
  <c r="AV18" i="28"/>
  <c r="AV20" i="28"/>
  <c r="AV22" i="28"/>
  <c r="AV24" i="28"/>
  <c r="AV26" i="28"/>
  <c r="AV28" i="28"/>
  <c r="AV30" i="28"/>
  <c r="AV32" i="28"/>
  <c r="AV34" i="28"/>
  <c r="AV36" i="28"/>
  <c r="AV38" i="28"/>
  <c r="AV40" i="28"/>
  <c r="AV42" i="28"/>
  <c r="AV44" i="28"/>
  <c r="AV46" i="28"/>
  <c r="AV48" i="28"/>
  <c r="AV50" i="28"/>
  <c r="AV52" i="28"/>
  <c r="AV54" i="28"/>
  <c r="AV56" i="28"/>
  <c r="AV58" i="28"/>
  <c r="AV60" i="28"/>
  <c r="AV62" i="28"/>
  <c r="AV64" i="28"/>
  <c r="AV66" i="28"/>
  <c r="AV68" i="28"/>
  <c r="AV70" i="28"/>
  <c r="AV72" i="28"/>
  <c r="AV74" i="28"/>
  <c r="AV76" i="28"/>
  <c r="AV78" i="28"/>
  <c r="AV80" i="28"/>
  <c r="AV82" i="28"/>
  <c r="AV84" i="28"/>
  <c r="AV86" i="28"/>
  <c r="AV88" i="28"/>
  <c r="AV90" i="28"/>
  <c r="AV92" i="28"/>
  <c r="AV94" i="28"/>
  <c r="AV96" i="28"/>
  <c r="AV98" i="28"/>
  <c r="AV100" i="28"/>
  <c r="AV102" i="28"/>
  <c r="AV104" i="28"/>
  <c r="AV106" i="28"/>
  <c r="AV108" i="28"/>
  <c r="AV110" i="28"/>
  <c r="AV112" i="28"/>
  <c r="AV114" i="28"/>
  <c r="AV116" i="28"/>
  <c r="AV118" i="28"/>
  <c r="AV120" i="28"/>
  <c r="AV122" i="28"/>
  <c r="AV124" i="28"/>
  <c r="AV126" i="28"/>
  <c r="AV128" i="28"/>
  <c r="AV130" i="28"/>
  <c r="AV132" i="28"/>
  <c r="AV134" i="28"/>
  <c r="AV136" i="28"/>
  <c r="AV138" i="28"/>
  <c r="AV140" i="28"/>
  <c r="AV142" i="28"/>
  <c r="AV144" i="28"/>
  <c r="AV146" i="28"/>
  <c r="AV148" i="28"/>
  <c r="AV150" i="28"/>
  <c r="AV152" i="28"/>
  <c r="AV154" i="28"/>
  <c r="AV156" i="28"/>
  <c r="AV158" i="28"/>
  <c r="AV160" i="28"/>
  <c r="AV162" i="28"/>
  <c r="AV164" i="28"/>
  <c r="AV166" i="28"/>
  <c r="AV168" i="28"/>
  <c r="AV170" i="28"/>
  <c r="AV172" i="28"/>
  <c r="AV174" i="28"/>
  <c r="AV176" i="28"/>
  <c r="AV178" i="28"/>
  <c r="AV180" i="28"/>
  <c r="AV182" i="28"/>
  <c r="AV184" i="28"/>
  <c r="AV186" i="28"/>
  <c r="AV189" i="28"/>
  <c r="AV191" i="28"/>
  <c r="AV193" i="28"/>
  <c r="AV195" i="28"/>
  <c r="AV197" i="28"/>
  <c r="AV199" i="28"/>
  <c r="AV201" i="28"/>
  <c r="AV203" i="28"/>
  <c r="AV205" i="28"/>
  <c r="AV207" i="28"/>
  <c r="AV209" i="28"/>
  <c r="AV211" i="28"/>
  <c r="AV213" i="28"/>
  <c r="AV215" i="28"/>
  <c r="AV217" i="28"/>
  <c r="AV219" i="28"/>
  <c r="AV221" i="28"/>
  <c r="AV223" i="28"/>
  <c r="AV225" i="28"/>
  <c r="AV227" i="28"/>
  <c r="AV229" i="28"/>
  <c r="AV231" i="28"/>
  <c r="AV233" i="28"/>
  <c r="AV235" i="28"/>
  <c r="AV237" i="28"/>
  <c r="AV239" i="28"/>
  <c r="AV241" i="28"/>
  <c r="AV243" i="28"/>
  <c r="AV245" i="28"/>
  <c r="AV247" i="28"/>
  <c r="AV249" i="28"/>
  <c r="AV251" i="28"/>
  <c r="AV253" i="28"/>
  <c r="AV255" i="28"/>
  <c r="AV257" i="28"/>
  <c r="AV259" i="28"/>
  <c r="AV261" i="28"/>
  <c r="AV263" i="28"/>
  <c r="AV265" i="28"/>
  <c r="AV267" i="28"/>
  <c r="AV269" i="28"/>
  <c r="AV271" i="28"/>
  <c r="AV273" i="28"/>
  <c r="AV275" i="28"/>
  <c r="AV277" i="28"/>
  <c r="AV279" i="28"/>
  <c r="AV281" i="28"/>
  <c r="AV283" i="28"/>
  <c r="AV285" i="28"/>
  <c r="AV287" i="28"/>
  <c r="AV289" i="28"/>
  <c r="AV291" i="28"/>
  <c r="AV293" i="28"/>
  <c r="AV295" i="28"/>
  <c r="AV297" i="28"/>
  <c r="AV299" i="28"/>
  <c r="AV301" i="28"/>
  <c r="AV303" i="28"/>
  <c r="AV305" i="28"/>
  <c r="AV307" i="28"/>
  <c r="AV309" i="28"/>
  <c r="AV311" i="28"/>
  <c r="AV313" i="28"/>
  <c r="AV315" i="28"/>
  <c r="AV317" i="28"/>
  <c r="AV319" i="28"/>
  <c r="AV321" i="28"/>
  <c r="AV323" i="28"/>
  <c r="AV325" i="28"/>
  <c r="AV327" i="28"/>
  <c r="AV329" i="28"/>
  <c r="AV331" i="28"/>
  <c r="AV333" i="28"/>
  <c r="AV335" i="28"/>
  <c r="AV337" i="28"/>
  <c r="AV339" i="28"/>
  <c r="AV341" i="28"/>
  <c r="AV343" i="28"/>
  <c r="AV345" i="28"/>
  <c r="AV347" i="28"/>
  <c r="AV349" i="28"/>
  <c r="AV351" i="28"/>
  <c r="AV353" i="28"/>
  <c r="AV355" i="28"/>
  <c r="AV357" i="28"/>
  <c r="AV359" i="28"/>
  <c r="AV361" i="28"/>
  <c r="AV363" i="28"/>
  <c r="AV365" i="28"/>
  <c r="AV367" i="28"/>
  <c r="AV369" i="28"/>
  <c r="AV371" i="28"/>
  <c r="AV373" i="28"/>
  <c r="AV375" i="28"/>
  <c r="AV377" i="28"/>
  <c r="AV379" i="28"/>
  <c r="AV381" i="28"/>
  <c r="AV383" i="28"/>
  <c r="AV385" i="28"/>
  <c r="AV387" i="28"/>
  <c r="AV389" i="28"/>
  <c r="AV391" i="28"/>
  <c r="AV393" i="28"/>
  <c r="AV395" i="28"/>
  <c r="AV397" i="28"/>
  <c r="AV399" i="28"/>
  <c r="AV401" i="28"/>
  <c r="AV403" i="28"/>
  <c r="AV405" i="28"/>
  <c r="AV407" i="28"/>
  <c r="AV409" i="28"/>
  <c r="AV411" i="28"/>
  <c r="AV300" i="28"/>
  <c r="AV414" i="28"/>
  <c r="AV416" i="28"/>
  <c r="AV418" i="28"/>
  <c r="AV420" i="28"/>
  <c r="AV422" i="28"/>
  <c r="AV424" i="28"/>
  <c r="AV426" i="28"/>
  <c r="AV428" i="28"/>
  <c r="AV430" i="28"/>
  <c r="AV432" i="28"/>
  <c r="AV434" i="28"/>
  <c r="AV436" i="28"/>
  <c r="AV438" i="28"/>
  <c r="AV440" i="28"/>
  <c r="AV442" i="28"/>
  <c r="AV444" i="28"/>
  <c r="AV446" i="28"/>
  <c r="AV448" i="28"/>
  <c r="AV450" i="28"/>
  <c r="AV452" i="28"/>
  <c r="AV454" i="28"/>
  <c r="AV456" i="28"/>
  <c r="AV458" i="28"/>
  <c r="AV460" i="28"/>
  <c r="AV462" i="28"/>
  <c r="AV464" i="28"/>
  <c r="AV466" i="28"/>
  <c r="AV468" i="28"/>
  <c r="AV470" i="28"/>
  <c r="AV472" i="28"/>
  <c r="AV474" i="28"/>
  <c r="AV476" i="28"/>
  <c r="AV478" i="28"/>
  <c r="AV480" i="28"/>
  <c r="AV482" i="28"/>
  <c r="AV484" i="28"/>
  <c r="AV486" i="28"/>
  <c r="AV488" i="28"/>
  <c r="AV490" i="28"/>
  <c r="AV492" i="28"/>
  <c r="AV494" i="28"/>
  <c r="AV496" i="28"/>
  <c r="AV498" i="28"/>
  <c r="AV500" i="28"/>
  <c r="AW1" i="28"/>
  <c r="AV3" i="28"/>
  <c r="AV6" i="28"/>
  <c r="AV4" i="28"/>
  <c r="AV9" i="28"/>
  <c r="AV11" i="28"/>
  <c r="AV13" i="28"/>
  <c r="AV15" i="28"/>
  <c r="AV17" i="28"/>
  <c r="AV19" i="28"/>
  <c r="AV21" i="28"/>
  <c r="AV23" i="28"/>
  <c r="AV25" i="28"/>
  <c r="AV27" i="28"/>
  <c r="AV29" i="28"/>
  <c r="AV31" i="28"/>
  <c r="AV33" i="28"/>
  <c r="AV35" i="28"/>
  <c r="AV37" i="28"/>
  <c r="AV39" i="28"/>
  <c r="AV41" i="28"/>
  <c r="AV43" i="28"/>
  <c r="AV45" i="28"/>
  <c r="AV47" i="28"/>
  <c r="AV49" i="28"/>
  <c r="AV51" i="28"/>
  <c r="AV53" i="28"/>
  <c r="AV55" i="28"/>
  <c r="AV57" i="28"/>
  <c r="AV59" i="28"/>
  <c r="AV61" i="28"/>
  <c r="AV63" i="28"/>
  <c r="AV65" i="28"/>
  <c r="AV67" i="28"/>
  <c r="AV69" i="28"/>
  <c r="AV71" i="28"/>
  <c r="AV73" i="28"/>
  <c r="AV75" i="28"/>
  <c r="AV77" i="28"/>
  <c r="AV79" i="28"/>
  <c r="AV81" i="28"/>
  <c r="AV83" i="28"/>
  <c r="AV85" i="28"/>
  <c r="AV87" i="28"/>
  <c r="AV89" i="28"/>
  <c r="AV91" i="28"/>
  <c r="AV93" i="28"/>
  <c r="AV95" i="28"/>
  <c r="AV97" i="28"/>
  <c r="AV99" i="28"/>
  <c r="AV101" i="28"/>
  <c r="AV103" i="28"/>
  <c r="AV105" i="28"/>
  <c r="AV107" i="28"/>
  <c r="AV109" i="28"/>
  <c r="AV111" i="28"/>
  <c r="AV113" i="28"/>
  <c r="AV115" i="28"/>
  <c r="AV117" i="28"/>
  <c r="AV119" i="28"/>
  <c r="AV121" i="28"/>
  <c r="AV123" i="28"/>
  <c r="AV125" i="28"/>
  <c r="AV127" i="28"/>
  <c r="AV129" i="28"/>
  <c r="AV131" i="28"/>
  <c r="AV133" i="28"/>
  <c r="AV135" i="28"/>
  <c r="AV137" i="28"/>
  <c r="AV139" i="28"/>
  <c r="AV141" i="28"/>
  <c r="AV143" i="28"/>
  <c r="AV145" i="28"/>
  <c r="AV147" i="28"/>
  <c r="AV149" i="28"/>
  <c r="AV151" i="28"/>
  <c r="AV153" i="28"/>
  <c r="AV155" i="28"/>
  <c r="AV157" i="28"/>
  <c r="AV159" i="28"/>
  <c r="AV161" i="28"/>
  <c r="AV163" i="28"/>
  <c r="AV165" i="28"/>
  <c r="AV167" i="28"/>
  <c r="AV169" i="28"/>
  <c r="AV171" i="28"/>
  <c r="AV173" i="28"/>
  <c r="AV175" i="28"/>
  <c r="AV177" i="28"/>
  <c r="AV179" i="28"/>
  <c r="AV181" i="28"/>
  <c r="AV183" i="28"/>
  <c r="AV185" i="28"/>
  <c r="AV187" i="28"/>
  <c r="AV190" i="28"/>
  <c r="AV192" i="28"/>
  <c r="AV194" i="28"/>
  <c r="AV196" i="28"/>
  <c r="AV198" i="28"/>
  <c r="AV200" i="28"/>
  <c r="AV202" i="28"/>
  <c r="AV204" i="28"/>
  <c r="AV206" i="28"/>
  <c r="AV208" i="28"/>
  <c r="AV210" i="28"/>
  <c r="AV212" i="28"/>
  <c r="AV214" i="28"/>
  <c r="AV216" i="28"/>
  <c r="AV218" i="28"/>
  <c r="AV220" i="28"/>
  <c r="AV222" i="28"/>
  <c r="AV224" i="28"/>
  <c r="AV226" i="28"/>
  <c r="AV228" i="28"/>
  <c r="AV230" i="28"/>
  <c r="AV232" i="28"/>
  <c r="AV234" i="28"/>
  <c r="AV236" i="28"/>
  <c r="AV238" i="28"/>
  <c r="AV240" i="28"/>
  <c r="AV242" i="28"/>
  <c r="AV244" i="28"/>
  <c r="AV246" i="28"/>
  <c r="AV248" i="28"/>
  <c r="AV250" i="28"/>
  <c r="AV252" i="28"/>
  <c r="AV254" i="28"/>
  <c r="AV256" i="28"/>
  <c r="AV258" i="28"/>
  <c r="AV260" i="28"/>
  <c r="AV262" i="28"/>
  <c r="AV264" i="28"/>
  <c r="AV266" i="28"/>
  <c r="AV268" i="28"/>
  <c r="AV270" i="28"/>
  <c r="AV272" i="28"/>
  <c r="AV274" i="28"/>
  <c r="AV276" i="28"/>
  <c r="AV278" i="28"/>
  <c r="AV280" i="28"/>
  <c r="AV282" i="28"/>
  <c r="AV284" i="28"/>
  <c r="AV286" i="28"/>
  <c r="AV288" i="28"/>
  <c r="AV290" i="28"/>
  <c r="AV292" i="28"/>
  <c r="AV294" i="28"/>
  <c r="AV296" i="28"/>
  <c r="AV298" i="28"/>
  <c r="AV188" i="28"/>
  <c r="AV302" i="28"/>
  <c r="AV304" i="28"/>
  <c r="AV306" i="28"/>
  <c r="AV308" i="28"/>
  <c r="AV310" i="28"/>
  <c r="AV312" i="28"/>
  <c r="AV314" i="28"/>
  <c r="AV316" i="28"/>
  <c r="AV318" i="28"/>
  <c r="AV320" i="28"/>
  <c r="AV322" i="28"/>
  <c r="AV324" i="28"/>
  <c r="AV326" i="28"/>
  <c r="AV328" i="28"/>
  <c r="AV330" i="28"/>
  <c r="AV332" i="28"/>
  <c r="AV334" i="28"/>
  <c r="AV336" i="28"/>
  <c r="AV338" i="28"/>
  <c r="AV340" i="28"/>
  <c r="AV342" i="28"/>
  <c r="AV344" i="28"/>
  <c r="AV346" i="28"/>
  <c r="AV348" i="28"/>
  <c r="AV350" i="28"/>
  <c r="AV352" i="28"/>
  <c r="AV354" i="28"/>
  <c r="AV356" i="28"/>
  <c r="AV358" i="28"/>
  <c r="AV360" i="28"/>
  <c r="AV362" i="28"/>
  <c r="AV364" i="28"/>
  <c r="AV366" i="28"/>
  <c r="AV368" i="28"/>
  <c r="AV370" i="28"/>
  <c r="AV372" i="28"/>
  <c r="AV374" i="28"/>
  <c r="AV376" i="28"/>
  <c r="AV378" i="28"/>
  <c r="AV380" i="28"/>
  <c r="AV382" i="28"/>
  <c r="AV384" i="28"/>
  <c r="AV386" i="28"/>
  <c r="AV388" i="28"/>
  <c r="AV390" i="28"/>
  <c r="AV392" i="28"/>
  <c r="AV394" i="28"/>
  <c r="AV396" i="28"/>
  <c r="AV398" i="28"/>
  <c r="AV400" i="28"/>
  <c r="AV402" i="28"/>
  <c r="AV404" i="28"/>
  <c r="AV406" i="28"/>
  <c r="AV408" i="28"/>
  <c r="AV410" i="28"/>
  <c r="AV412" i="28"/>
  <c r="AV413" i="28"/>
  <c r="AV415" i="28"/>
  <c r="AV417" i="28"/>
  <c r="AV419" i="28"/>
  <c r="AV421" i="28"/>
  <c r="AV423" i="28"/>
  <c r="AV425" i="28"/>
  <c r="AV427" i="28"/>
  <c r="AV429" i="28"/>
  <c r="AV431" i="28"/>
  <c r="AV433" i="28"/>
  <c r="AV435" i="28"/>
  <c r="AV437" i="28"/>
  <c r="AV439" i="28"/>
  <c r="AV441" i="28"/>
  <c r="AV443" i="28"/>
  <c r="AV445" i="28"/>
  <c r="AV447" i="28"/>
  <c r="AV449" i="28"/>
  <c r="AV451" i="28"/>
  <c r="AV453" i="28"/>
  <c r="AV455" i="28"/>
  <c r="AV457" i="28"/>
  <c r="AV459" i="28"/>
  <c r="AV461" i="28"/>
  <c r="AV463" i="28"/>
  <c r="AV465" i="28"/>
  <c r="AV467" i="28"/>
  <c r="AV469" i="28"/>
  <c r="AV471" i="28"/>
  <c r="AV473" i="28"/>
  <c r="AV475" i="28"/>
  <c r="AV477" i="28"/>
  <c r="AV479" i="28"/>
  <c r="AV481" i="28"/>
  <c r="AV483" i="28"/>
  <c r="AV485" i="28"/>
  <c r="AV487" i="28"/>
  <c r="AV489" i="28"/>
  <c r="AV491" i="28"/>
  <c r="AV493" i="28"/>
  <c r="AV495" i="28"/>
  <c r="AV497" i="28"/>
  <c r="AV499" i="28"/>
  <c r="P34" i="22"/>
  <c r="R34" i="22"/>
  <c r="Q34" i="22"/>
  <c r="O35" i="22"/>
  <c r="AC38" i="17"/>
  <c r="AD38" i="17"/>
  <c r="AA38" i="17"/>
  <c r="AJ38" i="17"/>
  <c r="Y38" i="17"/>
  <c r="U38" i="17"/>
  <c r="Z38" i="17"/>
  <c r="S38" i="17"/>
  <c r="V37" i="17"/>
  <c r="X37" i="17"/>
  <c r="G43" i="5"/>
  <c r="Q38" i="17"/>
  <c r="N38" i="17"/>
  <c r="F39" i="18"/>
  <c r="A39" i="17" s="1"/>
  <c r="M39" i="17" s="1"/>
  <c r="AB39" i="17" s="1"/>
  <c r="D42" i="5"/>
  <c r="E42" i="5"/>
  <c r="C42" i="5"/>
  <c r="F42" i="5"/>
  <c r="A42" i="5"/>
  <c r="B42" i="5"/>
  <c r="J41" i="5"/>
  <c r="N41" i="5"/>
  <c r="R41" i="5"/>
  <c r="V41" i="5"/>
  <c r="Z41" i="5"/>
  <c r="AD41" i="5"/>
  <c r="AH41" i="5"/>
  <c r="AL41" i="5"/>
  <c r="AP41" i="5"/>
  <c r="AT41" i="5"/>
  <c r="AX41" i="5"/>
  <c r="BB41" i="5"/>
  <c r="BF41" i="5"/>
  <c r="BJ41" i="5"/>
  <c r="BN41" i="5"/>
  <c r="BR41" i="5"/>
  <c r="BV41" i="5"/>
  <c r="BZ41" i="5"/>
  <c r="CD41" i="5"/>
  <c r="K41" i="5"/>
  <c r="O41" i="5"/>
  <c r="S41" i="5"/>
  <c r="W41" i="5"/>
  <c r="AA41" i="5"/>
  <c r="AE41" i="5"/>
  <c r="AI41" i="5"/>
  <c r="AM41" i="5"/>
  <c r="AQ41" i="5"/>
  <c r="AU41" i="5"/>
  <c r="AY41" i="5"/>
  <c r="BC41" i="5"/>
  <c r="BG41" i="5"/>
  <c r="BK41" i="5"/>
  <c r="BO41" i="5"/>
  <c r="BS41" i="5"/>
  <c r="BW41" i="5"/>
  <c r="CA41" i="5"/>
  <c r="H41" i="5"/>
  <c r="L41" i="5"/>
  <c r="P41" i="5"/>
  <c r="T41" i="5"/>
  <c r="X41" i="5"/>
  <c r="AB41" i="5"/>
  <c r="AF41" i="5"/>
  <c r="AJ41" i="5"/>
  <c r="AN41" i="5"/>
  <c r="AR41" i="5"/>
  <c r="AV41" i="5"/>
  <c r="AZ41" i="5"/>
  <c r="BD41" i="5"/>
  <c r="BH41" i="5"/>
  <c r="BL41" i="5"/>
  <c r="BP41" i="5"/>
  <c r="BT41" i="5"/>
  <c r="BX41" i="5"/>
  <c r="CB41" i="5"/>
  <c r="I41" i="5"/>
  <c r="M41" i="5"/>
  <c r="Q41" i="5"/>
  <c r="U41" i="5"/>
  <c r="Y41" i="5"/>
  <c r="AC41" i="5"/>
  <c r="AG41" i="5"/>
  <c r="AK41" i="5"/>
  <c r="AO41" i="5"/>
  <c r="AS41" i="5"/>
  <c r="AW41" i="5"/>
  <c r="BA41" i="5"/>
  <c r="BE41" i="5"/>
  <c r="BI41" i="5"/>
  <c r="BM41" i="5"/>
  <c r="BQ41" i="5"/>
  <c r="BU41" i="5"/>
  <c r="BY41" i="5"/>
  <c r="CC41" i="5"/>
  <c r="AI39" i="17" l="1"/>
  <c r="AH39" i="17"/>
  <c r="W39" i="17"/>
  <c r="AG39" i="17"/>
  <c r="AW3" i="28"/>
  <c r="AX1" i="28"/>
  <c r="AW6" i="28"/>
  <c r="AW8" i="28"/>
  <c r="AW10" i="28"/>
  <c r="AW12" i="28"/>
  <c r="AW14" i="28"/>
  <c r="AW16" i="28"/>
  <c r="AW18" i="28"/>
  <c r="AW20" i="28"/>
  <c r="AW22" i="28"/>
  <c r="AW24" i="28"/>
  <c r="AW26" i="28"/>
  <c r="AW28" i="28"/>
  <c r="AW30" i="28"/>
  <c r="AW32" i="28"/>
  <c r="AW34" i="28"/>
  <c r="AW36" i="28"/>
  <c r="AW38" i="28"/>
  <c r="AW40" i="28"/>
  <c r="AW42" i="28"/>
  <c r="AW44" i="28"/>
  <c r="AW46" i="28"/>
  <c r="AW48" i="28"/>
  <c r="AW50" i="28"/>
  <c r="AW52" i="28"/>
  <c r="AW54" i="28"/>
  <c r="AW56" i="28"/>
  <c r="AW58" i="28"/>
  <c r="AW60" i="28"/>
  <c r="AW62" i="28"/>
  <c r="AW64" i="28"/>
  <c r="AW66" i="28"/>
  <c r="AW68" i="28"/>
  <c r="AW70" i="28"/>
  <c r="AW72" i="28"/>
  <c r="AW74" i="28"/>
  <c r="AW76" i="28"/>
  <c r="AW78" i="28"/>
  <c r="AW80" i="28"/>
  <c r="AW82" i="28"/>
  <c r="AW84" i="28"/>
  <c r="AW86" i="28"/>
  <c r="AW88" i="28"/>
  <c r="AW90" i="28"/>
  <c r="AW92" i="28"/>
  <c r="AW94" i="28"/>
  <c r="AW96" i="28"/>
  <c r="AW98" i="28"/>
  <c r="AW100" i="28"/>
  <c r="AW102" i="28"/>
  <c r="AW104" i="28"/>
  <c r="AW106" i="28"/>
  <c r="AW108" i="28"/>
  <c r="AW110" i="28"/>
  <c r="AW112" i="28"/>
  <c r="AW114" i="28"/>
  <c r="AW116" i="28"/>
  <c r="AW118" i="28"/>
  <c r="AW120" i="28"/>
  <c r="AW122" i="28"/>
  <c r="AW124" i="28"/>
  <c r="AW126" i="28"/>
  <c r="AW128" i="28"/>
  <c r="AW130" i="28"/>
  <c r="AW132" i="28"/>
  <c r="AW134" i="28"/>
  <c r="AW136" i="28"/>
  <c r="AW138" i="28"/>
  <c r="AW140" i="28"/>
  <c r="AW142" i="28"/>
  <c r="AW144" i="28"/>
  <c r="AW146" i="28"/>
  <c r="AW148" i="28"/>
  <c r="AW150" i="28"/>
  <c r="AW152" i="28"/>
  <c r="AW154" i="28"/>
  <c r="AW156" i="28"/>
  <c r="AW158" i="28"/>
  <c r="AW160" i="28"/>
  <c r="AW162" i="28"/>
  <c r="AW164" i="28"/>
  <c r="AW166" i="28"/>
  <c r="AW168" i="28"/>
  <c r="AW170" i="28"/>
  <c r="AW172" i="28"/>
  <c r="AW174" i="28"/>
  <c r="AW176" i="28"/>
  <c r="AW178" i="28"/>
  <c r="AW180" i="28"/>
  <c r="AW182" i="28"/>
  <c r="AW184" i="28"/>
  <c r="AW186" i="28"/>
  <c r="AW188" i="28"/>
  <c r="AW190" i="28"/>
  <c r="AW192" i="28"/>
  <c r="AW194" i="28"/>
  <c r="AW196" i="28"/>
  <c r="AW198" i="28"/>
  <c r="AW200" i="28"/>
  <c r="AW202" i="28"/>
  <c r="AW204" i="28"/>
  <c r="AW206" i="28"/>
  <c r="AW208" i="28"/>
  <c r="AW210" i="28"/>
  <c r="AW212" i="28"/>
  <c r="AW214" i="28"/>
  <c r="AW216" i="28"/>
  <c r="AW218" i="28"/>
  <c r="AW220" i="28"/>
  <c r="AW222" i="28"/>
  <c r="AW224" i="28"/>
  <c r="AW226" i="28"/>
  <c r="AW228" i="28"/>
  <c r="AW230" i="28"/>
  <c r="AW232" i="28"/>
  <c r="AW234" i="28"/>
  <c r="AW236" i="28"/>
  <c r="AW238" i="28"/>
  <c r="AW240" i="28"/>
  <c r="AW242" i="28"/>
  <c r="AW244" i="28"/>
  <c r="AW246" i="28"/>
  <c r="AW248" i="28"/>
  <c r="AW250" i="28"/>
  <c r="AW252" i="28"/>
  <c r="AW254" i="28"/>
  <c r="AW256" i="28"/>
  <c r="AW258" i="28"/>
  <c r="AW260" i="28"/>
  <c r="AW262" i="28"/>
  <c r="AW264" i="28"/>
  <c r="AW266" i="28"/>
  <c r="AW268" i="28"/>
  <c r="AW270" i="28"/>
  <c r="AW272" i="28"/>
  <c r="AW274" i="28"/>
  <c r="AW276" i="28"/>
  <c r="AW278" i="28"/>
  <c r="AW280" i="28"/>
  <c r="AW282" i="28"/>
  <c r="AW284" i="28"/>
  <c r="AW286" i="28"/>
  <c r="AW288" i="28"/>
  <c r="AW290" i="28"/>
  <c r="AW292" i="28"/>
  <c r="AW294" i="28"/>
  <c r="AW296" i="28"/>
  <c r="AW298" i="28"/>
  <c r="AW300" i="28"/>
  <c r="AW302" i="28"/>
  <c r="AW304" i="28"/>
  <c r="AW306" i="28"/>
  <c r="AW308" i="28"/>
  <c r="AW310" i="28"/>
  <c r="AW312" i="28"/>
  <c r="AW314" i="28"/>
  <c r="AW316" i="28"/>
  <c r="AW318" i="28"/>
  <c r="AW320" i="28"/>
  <c r="AW322" i="28"/>
  <c r="AW324" i="28"/>
  <c r="AW326" i="28"/>
  <c r="AW328" i="28"/>
  <c r="AW330" i="28"/>
  <c r="AW332" i="28"/>
  <c r="AW334" i="28"/>
  <c r="AW336" i="28"/>
  <c r="AW338" i="28"/>
  <c r="AW340" i="28"/>
  <c r="AW342" i="28"/>
  <c r="AW344" i="28"/>
  <c r="AW346" i="28"/>
  <c r="AW348" i="28"/>
  <c r="AW350" i="28"/>
  <c r="AW352" i="28"/>
  <c r="AW354" i="28"/>
  <c r="AW356" i="28"/>
  <c r="AW358" i="28"/>
  <c r="AW360" i="28"/>
  <c r="AW362" i="28"/>
  <c r="AW364" i="28"/>
  <c r="AW366" i="28"/>
  <c r="AW368" i="28"/>
  <c r="AW370" i="28"/>
  <c r="AW372" i="28"/>
  <c r="AW374" i="28"/>
  <c r="AW376" i="28"/>
  <c r="AW378" i="28"/>
  <c r="AW380" i="28"/>
  <c r="AW382" i="28"/>
  <c r="AW384" i="28"/>
  <c r="AW386" i="28"/>
  <c r="AW388" i="28"/>
  <c r="AW390" i="28"/>
  <c r="AW392" i="28"/>
  <c r="AW394" i="28"/>
  <c r="AW396" i="28"/>
  <c r="AW398" i="28"/>
  <c r="AW400" i="28"/>
  <c r="AW402" i="28"/>
  <c r="AW404" i="28"/>
  <c r="AW406" i="28"/>
  <c r="AW408" i="28"/>
  <c r="AW410" i="28"/>
  <c r="AW412" i="28"/>
  <c r="AW414" i="28"/>
  <c r="AW416" i="28"/>
  <c r="AW418" i="28"/>
  <c r="AW420" i="28"/>
  <c r="AW422" i="28"/>
  <c r="AW424" i="28"/>
  <c r="AW426" i="28"/>
  <c r="AW428" i="28"/>
  <c r="AW430" i="28"/>
  <c r="AW432" i="28"/>
  <c r="AW434" i="28"/>
  <c r="AW436" i="28"/>
  <c r="AW438" i="28"/>
  <c r="AW440" i="28"/>
  <c r="AW442" i="28"/>
  <c r="AW444" i="28"/>
  <c r="AW446" i="28"/>
  <c r="AW448" i="28"/>
  <c r="AW450" i="28"/>
  <c r="AW452" i="28"/>
  <c r="AW454" i="28"/>
  <c r="AW456" i="28"/>
  <c r="AW458" i="28"/>
  <c r="AW460" i="28"/>
  <c r="AW462" i="28"/>
  <c r="AW464" i="28"/>
  <c r="AW466" i="28"/>
  <c r="AW468" i="28"/>
  <c r="AW470" i="28"/>
  <c r="AW472" i="28"/>
  <c r="AW474" i="28"/>
  <c r="AW476" i="28"/>
  <c r="AW478" i="28"/>
  <c r="AW480" i="28"/>
  <c r="AW482" i="28"/>
  <c r="AW484" i="28"/>
  <c r="AW486" i="28"/>
  <c r="AW488" i="28"/>
  <c r="AW490" i="28"/>
  <c r="AW492" i="28"/>
  <c r="AW494" i="28"/>
  <c r="AW496" i="28"/>
  <c r="AW498" i="28"/>
  <c r="AW500" i="28"/>
  <c r="AW2" i="28"/>
  <c r="AW4" i="28"/>
  <c r="AW5" i="28"/>
  <c r="AW7" i="28"/>
  <c r="AW9" i="28"/>
  <c r="AW11" i="28"/>
  <c r="AW13" i="28"/>
  <c r="AW15" i="28"/>
  <c r="AW17" i="28"/>
  <c r="AW19" i="28"/>
  <c r="AW21" i="28"/>
  <c r="AW23" i="28"/>
  <c r="AW25" i="28"/>
  <c r="AW27" i="28"/>
  <c r="AW29" i="28"/>
  <c r="AW31" i="28"/>
  <c r="AW33" i="28"/>
  <c r="AW35" i="28"/>
  <c r="AW37" i="28"/>
  <c r="AW39" i="28"/>
  <c r="AW41" i="28"/>
  <c r="AW43" i="28"/>
  <c r="AW45" i="28"/>
  <c r="AW47" i="28"/>
  <c r="AW49" i="28"/>
  <c r="AW51" i="28"/>
  <c r="AW53" i="28"/>
  <c r="AW55" i="28"/>
  <c r="AW57" i="28"/>
  <c r="AW59" i="28"/>
  <c r="AW61" i="28"/>
  <c r="AW63" i="28"/>
  <c r="AW65" i="28"/>
  <c r="AW67" i="28"/>
  <c r="AW69" i="28"/>
  <c r="AW71" i="28"/>
  <c r="AW73" i="28"/>
  <c r="AW75" i="28"/>
  <c r="AW77" i="28"/>
  <c r="AW79" i="28"/>
  <c r="AW81" i="28"/>
  <c r="AW83" i="28"/>
  <c r="AW85" i="28"/>
  <c r="AW87" i="28"/>
  <c r="AW89" i="28"/>
  <c r="AW91" i="28"/>
  <c r="AW93" i="28"/>
  <c r="AW95" i="28"/>
  <c r="AW97" i="28"/>
  <c r="AW99" i="28"/>
  <c r="AW101" i="28"/>
  <c r="AW103" i="28"/>
  <c r="AW105" i="28"/>
  <c r="AW107" i="28"/>
  <c r="AW109" i="28"/>
  <c r="AW111" i="28"/>
  <c r="AW113" i="28"/>
  <c r="AW115" i="28"/>
  <c r="AW117" i="28"/>
  <c r="AW119" i="28"/>
  <c r="AW121" i="28"/>
  <c r="AW123" i="28"/>
  <c r="AW125" i="28"/>
  <c r="AW127" i="28"/>
  <c r="AW129" i="28"/>
  <c r="AW131" i="28"/>
  <c r="AW133" i="28"/>
  <c r="AW135" i="28"/>
  <c r="AW137" i="28"/>
  <c r="AW139" i="28"/>
  <c r="AW141" i="28"/>
  <c r="AW143" i="28"/>
  <c r="AW145" i="28"/>
  <c r="AW147" i="28"/>
  <c r="AW149" i="28"/>
  <c r="AW151" i="28"/>
  <c r="AW153" i="28"/>
  <c r="AW155" i="28"/>
  <c r="AW157" i="28"/>
  <c r="AW159" i="28"/>
  <c r="AW161" i="28"/>
  <c r="AW163" i="28"/>
  <c r="AW165" i="28"/>
  <c r="AW167" i="28"/>
  <c r="AW169" i="28"/>
  <c r="AW171" i="28"/>
  <c r="AW173" i="28"/>
  <c r="AW175" i="28"/>
  <c r="AW177" i="28"/>
  <c r="AW179" i="28"/>
  <c r="AW181" i="28"/>
  <c r="AW183" i="28"/>
  <c r="AW185" i="28"/>
  <c r="AW187" i="28"/>
  <c r="AW189" i="28"/>
  <c r="AW191" i="28"/>
  <c r="AW193" i="28"/>
  <c r="AW195" i="28"/>
  <c r="AW197" i="28"/>
  <c r="AW199" i="28"/>
  <c r="AW201" i="28"/>
  <c r="AW203" i="28"/>
  <c r="AW205" i="28"/>
  <c r="AW207" i="28"/>
  <c r="AW209" i="28"/>
  <c r="AW211" i="28"/>
  <c r="AW213" i="28"/>
  <c r="AW215" i="28"/>
  <c r="AW217" i="28"/>
  <c r="AW219" i="28"/>
  <c r="AW221" i="28"/>
  <c r="AW223" i="28"/>
  <c r="AW225" i="28"/>
  <c r="AW227" i="28"/>
  <c r="AW229" i="28"/>
  <c r="AW231" i="28"/>
  <c r="AW233" i="28"/>
  <c r="AW235" i="28"/>
  <c r="AW237" i="28"/>
  <c r="AW239" i="28"/>
  <c r="AW241" i="28"/>
  <c r="AW243" i="28"/>
  <c r="AW245" i="28"/>
  <c r="AW247" i="28"/>
  <c r="AW249" i="28"/>
  <c r="AW251" i="28"/>
  <c r="AW253" i="28"/>
  <c r="AW255" i="28"/>
  <c r="AW257" i="28"/>
  <c r="AW259" i="28"/>
  <c r="AW261" i="28"/>
  <c r="AW263" i="28"/>
  <c r="AW265" i="28"/>
  <c r="AW267" i="28"/>
  <c r="AW269" i="28"/>
  <c r="AW271" i="28"/>
  <c r="AW273" i="28"/>
  <c r="AW275" i="28"/>
  <c r="AW277" i="28"/>
  <c r="AW279" i="28"/>
  <c r="AW281" i="28"/>
  <c r="AW283" i="28"/>
  <c r="AW285" i="28"/>
  <c r="AW287" i="28"/>
  <c r="AW289" i="28"/>
  <c r="AW291" i="28"/>
  <c r="AW293" i="28"/>
  <c r="AW295" i="28"/>
  <c r="AW297" i="28"/>
  <c r="AW299" i="28"/>
  <c r="AW301" i="28"/>
  <c r="AW303" i="28"/>
  <c r="AW305" i="28"/>
  <c r="AW307" i="28"/>
  <c r="AW309" i="28"/>
  <c r="AW311" i="28"/>
  <c r="AW313" i="28"/>
  <c r="AW315" i="28"/>
  <c r="AW317" i="28"/>
  <c r="AW319" i="28"/>
  <c r="AW321" i="28"/>
  <c r="AW323" i="28"/>
  <c r="AW325" i="28"/>
  <c r="AW327" i="28"/>
  <c r="AW329" i="28"/>
  <c r="AW331" i="28"/>
  <c r="AW333" i="28"/>
  <c r="AW335" i="28"/>
  <c r="AW337" i="28"/>
  <c r="AW339" i="28"/>
  <c r="AW341" i="28"/>
  <c r="AW343" i="28"/>
  <c r="AW345" i="28"/>
  <c r="AW347" i="28"/>
  <c r="AW349" i="28"/>
  <c r="AW351" i="28"/>
  <c r="AW353" i="28"/>
  <c r="AW355" i="28"/>
  <c r="AW357" i="28"/>
  <c r="AW359" i="28"/>
  <c r="AW361" i="28"/>
  <c r="AW363" i="28"/>
  <c r="AW365" i="28"/>
  <c r="AW367" i="28"/>
  <c r="AW369" i="28"/>
  <c r="AW371" i="28"/>
  <c r="AW373" i="28"/>
  <c r="AW375" i="28"/>
  <c r="AW377" i="28"/>
  <c r="AW379" i="28"/>
  <c r="AW381" i="28"/>
  <c r="AW383" i="28"/>
  <c r="AW385" i="28"/>
  <c r="AW387" i="28"/>
  <c r="AW389" i="28"/>
  <c r="AW391" i="28"/>
  <c r="AW393" i="28"/>
  <c r="AW395" i="28"/>
  <c r="AW397" i="28"/>
  <c r="AW399" i="28"/>
  <c r="AW401" i="28"/>
  <c r="AW403" i="28"/>
  <c r="AW405" i="28"/>
  <c r="AW407" i="28"/>
  <c r="AW409" i="28"/>
  <c r="AW411" i="28"/>
  <c r="AW413" i="28"/>
  <c r="AW415" i="28"/>
  <c r="AW417" i="28"/>
  <c r="AW419" i="28"/>
  <c r="AW421" i="28"/>
  <c r="AW423" i="28"/>
  <c r="AW425" i="28"/>
  <c r="AW427" i="28"/>
  <c r="AW429" i="28"/>
  <c r="AW431" i="28"/>
  <c r="AW433" i="28"/>
  <c r="AW435" i="28"/>
  <c r="AW437" i="28"/>
  <c r="AW439" i="28"/>
  <c r="AW441" i="28"/>
  <c r="AW443" i="28"/>
  <c r="AW445" i="28"/>
  <c r="AW447" i="28"/>
  <c r="AW449" i="28"/>
  <c r="AW451" i="28"/>
  <c r="AW453" i="28"/>
  <c r="AW455" i="28"/>
  <c r="AW457" i="28"/>
  <c r="AW459" i="28"/>
  <c r="AW461" i="28"/>
  <c r="AW463" i="28"/>
  <c r="AW465" i="28"/>
  <c r="AW467" i="28"/>
  <c r="AW469" i="28"/>
  <c r="AW471" i="28"/>
  <c r="AW473" i="28"/>
  <c r="AW475" i="28"/>
  <c r="AW477" i="28"/>
  <c r="AW479" i="28"/>
  <c r="AW481" i="28"/>
  <c r="AW483" i="28"/>
  <c r="AW485" i="28"/>
  <c r="AW487" i="28"/>
  <c r="AW489" i="28"/>
  <c r="AW491" i="28"/>
  <c r="AW493" i="28"/>
  <c r="AW495" i="28"/>
  <c r="AW497" i="28"/>
  <c r="AW499" i="28"/>
  <c r="P35" i="22"/>
  <c r="R35" i="22"/>
  <c r="Q35" i="22"/>
  <c r="O36" i="22"/>
  <c r="AC39" i="17"/>
  <c r="AD39" i="17"/>
  <c r="AA39" i="17"/>
  <c r="AJ39" i="17"/>
  <c r="V38" i="17"/>
  <c r="X38" i="17"/>
  <c r="Y39" i="17"/>
  <c r="U39" i="17"/>
  <c r="Z39" i="17"/>
  <c r="S39" i="17"/>
  <c r="G44" i="5"/>
  <c r="N39" i="17"/>
  <c r="Q39" i="17"/>
  <c r="E43" i="5"/>
  <c r="D43" i="5"/>
  <c r="B43" i="5"/>
  <c r="C43" i="5"/>
  <c r="F43" i="5"/>
  <c r="A43" i="5"/>
  <c r="K42" i="5"/>
  <c r="O42" i="5"/>
  <c r="S42" i="5"/>
  <c r="W42" i="5"/>
  <c r="AA42" i="5"/>
  <c r="AE42" i="5"/>
  <c r="AI42" i="5"/>
  <c r="AM42" i="5"/>
  <c r="AQ42" i="5"/>
  <c r="AU42" i="5"/>
  <c r="AY42" i="5"/>
  <c r="BC42" i="5"/>
  <c r="BG42" i="5"/>
  <c r="BK42" i="5"/>
  <c r="BO42" i="5"/>
  <c r="BS42" i="5"/>
  <c r="BW42" i="5"/>
  <c r="CA42" i="5"/>
  <c r="H42" i="5"/>
  <c r="L42" i="5"/>
  <c r="P42" i="5"/>
  <c r="T42" i="5"/>
  <c r="X42" i="5"/>
  <c r="AB42" i="5"/>
  <c r="AF42" i="5"/>
  <c r="AJ42" i="5"/>
  <c r="AN42" i="5"/>
  <c r="AR42" i="5"/>
  <c r="AV42" i="5"/>
  <c r="AZ42" i="5"/>
  <c r="BD42" i="5"/>
  <c r="BH42" i="5"/>
  <c r="BL42" i="5"/>
  <c r="BP42" i="5"/>
  <c r="BT42" i="5"/>
  <c r="BX42" i="5"/>
  <c r="CB42" i="5"/>
  <c r="I42" i="5"/>
  <c r="M42" i="5"/>
  <c r="Q42" i="5"/>
  <c r="U42" i="5"/>
  <c r="Y42" i="5"/>
  <c r="AC42" i="5"/>
  <c r="AG42" i="5"/>
  <c r="AK42" i="5"/>
  <c r="AO42" i="5"/>
  <c r="AS42" i="5"/>
  <c r="AW42" i="5"/>
  <c r="BA42" i="5"/>
  <c r="BE42" i="5"/>
  <c r="BI42" i="5"/>
  <c r="BM42" i="5"/>
  <c r="BQ42" i="5"/>
  <c r="BU42" i="5"/>
  <c r="BY42" i="5"/>
  <c r="CC42" i="5"/>
  <c r="J42" i="5"/>
  <c r="N42" i="5"/>
  <c r="R42" i="5"/>
  <c r="V42" i="5"/>
  <c r="Z42" i="5"/>
  <c r="AD42" i="5"/>
  <c r="AH42" i="5"/>
  <c r="AL42" i="5"/>
  <c r="AP42" i="5"/>
  <c r="AT42" i="5"/>
  <c r="AX42" i="5"/>
  <c r="BB42" i="5"/>
  <c r="BF42" i="5"/>
  <c r="BJ42" i="5"/>
  <c r="BN42" i="5"/>
  <c r="BR42" i="5"/>
  <c r="BV42" i="5"/>
  <c r="BZ42" i="5"/>
  <c r="CD42" i="5"/>
  <c r="F40" i="18"/>
  <c r="A40" i="17" s="1"/>
  <c r="M40" i="17" s="1"/>
  <c r="AB40" i="17" s="1"/>
  <c r="AI40" i="17" l="1"/>
  <c r="AH40" i="17"/>
  <c r="W40" i="17"/>
  <c r="AG40" i="17"/>
  <c r="AX2" i="28"/>
  <c r="AX4" i="28"/>
  <c r="AX6" i="28"/>
  <c r="AX8" i="28"/>
  <c r="AX10" i="28"/>
  <c r="AX12" i="28"/>
  <c r="AX14" i="28"/>
  <c r="AX16" i="28"/>
  <c r="AX18" i="28"/>
  <c r="AX20" i="28"/>
  <c r="AX22" i="28"/>
  <c r="AX24" i="28"/>
  <c r="AX26" i="28"/>
  <c r="AX28" i="28"/>
  <c r="AX30" i="28"/>
  <c r="AX32" i="28"/>
  <c r="AX34" i="28"/>
  <c r="AX36" i="28"/>
  <c r="AX38" i="28"/>
  <c r="AX40" i="28"/>
  <c r="AX42" i="28"/>
  <c r="AX44" i="28"/>
  <c r="AX46" i="28"/>
  <c r="AX48" i="28"/>
  <c r="AX50" i="28"/>
  <c r="AX52" i="28"/>
  <c r="AX54" i="28"/>
  <c r="AX56" i="28"/>
  <c r="AX58" i="28"/>
  <c r="AX60" i="28"/>
  <c r="AX62" i="28"/>
  <c r="AX64" i="28"/>
  <c r="AX66" i="28"/>
  <c r="AX68" i="28"/>
  <c r="AX70" i="28"/>
  <c r="AX72" i="28"/>
  <c r="AX74" i="28"/>
  <c r="AX76" i="28"/>
  <c r="AX78" i="28"/>
  <c r="AX80" i="28"/>
  <c r="AX82" i="28"/>
  <c r="AX84" i="28"/>
  <c r="AX86" i="28"/>
  <c r="AX88" i="28"/>
  <c r="AX90" i="28"/>
  <c r="AX92" i="28"/>
  <c r="AX94" i="28"/>
  <c r="AX96" i="28"/>
  <c r="AX98" i="28"/>
  <c r="AX100" i="28"/>
  <c r="AX102" i="28"/>
  <c r="AX104" i="28"/>
  <c r="AX106" i="28"/>
  <c r="AX108" i="28"/>
  <c r="AX110" i="28"/>
  <c r="AX112" i="28"/>
  <c r="AX114" i="28"/>
  <c r="AX116" i="28"/>
  <c r="AX118" i="28"/>
  <c r="AX120" i="28"/>
  <c r="AX122" i="28"/>
  <c r="AX124" i="28"/>
  <c r="AX126" i="28"/>
  <c r="AX128" i="28"/>
  <c r="AX130" i="28"/>
  <c r="AX132" i="28"/>
  <c r="AX134" i="28"/>
  <c r="AX136" i="28"/>
  <c r="AX138" i="28"/>
  <c r="AX140" i="28"/>
  <c r="AX142" i="28"/>
  <c r="AX144" i="28"/>
  <c r="AX146" i="28"/>
  <c r="AX148" i="28"/>
  <c r="AX150" i="28"/>
  <c r="AX152" i="28"/>
  <c r="AX154" i="28"/>
  <c r="AX156" i="28"/>
  <c r="AX158" i="28"/>
  <c r="AX160" i="28"/>
  <c r="AX162" i="28"/>
  <c r="AX164" i="28"/>
  <c r="AX166" i="28"/>
  <c r="AX168" i="28"/>
  <c r="AX170" i="28"/>
  <c r="AX172" i="28"/>
  <c r="AX174" i="28"/>
  <c r="AX176" i="28"/>
  <c r="AX178" i="28"/>
  <c r="AX180" i="28"/>
  <c r="AX182" i="28"/>
  <c r="AX184" i="28"/>
  <c r="AX186" i="28"/>
  <c r="AX188" i="28"/>
  <c r="AX191" i="28"/>
  <c r="AX193" i="28"/>
  <c r="AX195" i="28"/>
  <c r="AX197" i="28"/>
  <c r="AX199" i="28"/>
  <c r="AX201" i="28"/>
  <c r="AX203" i="28"/>
  <c r="AX205" i="28"/>
  <c r="AX207" i="28"/>
  <c r="AX209" i="28"/>
  <c r="AX211" i="28"/>
  <c r="AX213" i="28"/>
  <c r="AX215" i="28"/>
  <c r="AX217" i="28"/>
  <c r="AX219" i="28"/>
  <c r="AX221" i="28"/>
  <c r="AX223" i="28"/>
  <c r="AX225" i="28"/>
  <c r="AX227" i="28"/>
  <c r="AX229" i="28"/>
  <c r="AX231" i="28"/>
  <c r="AX233" i="28"/>
  <c r="AX235" i="28"/>
  <c r="AX237" i="28"/>
  <c r="AX239" i="28"/>
  <c r="AX241" i="28"/>
  <c r="AX243" i="28"/>
  <c r="AX245" i="28"/>
  <c r="AX247" i="28"/>
  <c r="AX249" i="28"/>
  <c r="AX251" i="28"/>
  <c r="AX253" i="28"/>
  <c r="AX255" i="28"/>
  <c r="AX257" i="28"/>
  <c r="AX259" i="28"/>
  <c r="AX261" i="28"/>
  <c r="AX263" i="28"/>
  <c r="AX265" i="28"/>
  <c r="AX267" i="28"/>
  <c r="AX269" i="28"/>
  <c r="AX271" i="28"/>
  <c r="AX273" i="28"/>
  <c r="AX275" i="28"/>
  <c r="AX277" i="28"/>
  <c r="AX279" i="28"/>
  <c r="AX281" i="28"/>
  <c r="AX283" i="28"/>
  <c r="AX285" i="28"/>
  <c r="AX287" i="28"/>
  <c r="AX289" i="28"/>
  <c r="AX291" i="28"/>
  <c r="AX293" i="28"/>
  <c r="AX295" i="28"/>
  <c r="AX297" i="28"/>
  <c r="AX299" i="28"/>
  <c r="AX300" i="28"/>
  <c r="AX303" i="28"/>
  <c r="AX305" i="28"/>
  <c r="AX307" i="28"/>
  <c r="AX309" i="28"/>
  <c r="AX311" i="28"/>
  <c r="AX313" i="28"/>
  <c r="AX315" i="28"/>
  <c r="AX317" i="28"/>
  <c r="AX319" i="28"/>
  <c r="AX321" i="28"/>
  <c r="AX323" i="28"/>
  <c r="AX325" i="28"/>
  <c r="AX327" i="28"/>
  <c r="AX329" i="28"/>
  <c r="AX331" i="28"/>
  <c r="AX333" i="28"/>
  <c r="AX335" i="28"/>
  <c r="AX337" i="28"/>
  <c r="AX339" i="28"/>
  <c r="AX341" i="28"/>
  <c r="AX343" i="28"/>
  <c r="AX345" i="28"/>
  <c r="AX347" i="28"/>
  <c r="AX349" i="28"/>
  <c r="AX351" i="28"/>
  <c r="AX353" i="28"/>
  <c r="AX355" i="28"/>
  <c r="AX357" i="28"/>
  <c r="AX359" i="28"/>
  <c r="AX361" i="28"/>
  <c r="AX363" i="28"/>
  <c r="AX365" i="28"/>
  <c r="AX367" i="28"/>
  <c r="AX369" i="28"/>
  <c r="AX371" i="28"/>
  <c r="AX373" i="28"/>
  <c r="AX375" i="28"/>
  <c r="AX377" i="28"/>
  <c r="AX379" i="28"/>
  <c r="AX381" i="28"/>
  <c r="AX383" i="28"/>
  <c r="AX385" i="28"/>
  <c r="AX387" i="28"/>
  <c r="AX389" i="28"/>
  <c r="AX391" i="28"/>
  <c r="AX393" i="28"/>
  <c r="AX395" i="28"/>
  <c r="AX397" i="28"/>
  <c r="AX399" i="28"/>
  <c r="AX401" i="28"/>
  <c r="AX403" i="28"/>
  <c r="AX405" i="28"/>
  <c r="AX407" i="28"/>
  <c r="AX409" i="28"/>
  <c r="AX411" i="28"/>
  <c r="AX301" i="28"/>
  <c r="AX414" i="28"/>
  <c r="AX416" i="28"/>
  <c r="AX418" i="28"/>
  <c r="AX420" i="28"/>
  <c r="AX422" i="28"/>
  <c r="AX424" i="28"/>
  <c r="AX426" i="28"/>
  <c r="AX428" i="28"/>
  <c r="AX430" i="28"/>
  <c r="AX432" i="28"/>
  <c r="AX434" i="28"/>
  <c r="AX436" i="28"/>
  <c r="AX438" i="28"/>
  <c r="AX440" i="28"/>
  <c r="AX442" i="28"/>
  <c r="AX444" i="28"/>
  <c r="AX446" i="28"/>
  <c r="AX448" i="28"/>
  <c r="AX450" i="28"/>
  <c r="AX452" i="28"/>
  <c r="AX454" i="28"/>
  <c r="AX456" i="28"/>
  <c r="AX458" i="28"/>
  <c r="AX460" i="28"/>
  <c r="AX462" i="28"/>
  <c r="AX464" i="28"/>
  <c r="AX466" i="28"/>
  <c r="AX468" i="28"/>
  <c r="AX470" i="28"/>
  <c r="AX472" i="28"/>
  <c r="AX474" i="28"/>
  <c r="AX476" i="28"/>
  <c r="AX478" i="28"/>
  <c r="AX480" i="28"/>
  <c r="AX482" i="28"/>
  <c r="AX484" i="28"/>
  <c r="AX486" i="28"/>
  <c r="AX488" i="28"/>
  <c r="AX490" i="28"/>
  <c r="AX492" i="28"/>
  <c r="AX494" i="28"/>
  <c r="AX496" i="28"/>
  <c r="AX498" i="28"/>
  <c r="AX500" i="28"/>
  <c r="AY1" i="28"/>
  <c r="AX3" i="28"/>
  <c r="AX5" i="28"/>
  <c r="AX7" i="28"/>
  <c r="AX9" i="28"/>
  <c r="AX11" i="28"/>
  <c r="AX13" i="28"/>
  <c r="AX15" i="28"/>
  <c r="AX17" i="28"/>
  <c r="AX19" i="28"/>
  <c r="AX21" i="28"/>
  <c r="AX23" i="28"/>
  <c r="AX25" i="28"/>
  <c r="AX27" i="28"/>
  <c r="AX29" i="28"/>
  <c r="AX31" i="28"/>
  <c r="AX33" i="28"/>
  <c r="AX35" i="28"/>
  <c r="AX37" i="28"/>
  <c r="AX39" i="28"/>
  <c r="AX41" i="28"/>
  <c r="AX43" i="28"/>
  <c r="AX45" i="28"/>
  <c r="AX47" i="28"/>
  <c r="AX49" i="28"/>
  <c r="AX51" i="28"/>
  <c r="AX53" i="28"/>
  <c r="AX55" i="28"/>
  <c r="AX57" i="28"/>
  <c r="AX59" i="28"/>
  <c r="AX61" i="28"/>
  <c r="AX63" i="28"/>
  <c r="AX65" i="28"/>
  <c r="AX67" i="28"/>
  <c r="AX69" i="28"/>
  <c r="AX71" i="28"/>
  <c r="AX73" i="28"/>
  <c r="AX75" i="28"/>
  <c r="AX77" i="28"/>
  <c r="AX79" i="28"/>
  <c r="AX81" i="28"/>
  <c r="AX83" i="28"/>
  <c r="AX85" i="28"/>
  <c r="AX87" i="28"/>
  <c r="AX89" i="28"/>
  <c r="AX91" i="28"/>
  <c r="AX93" i="28"/>
  <c r="AX95" i="28"/>
  <c r="AX97" i="28"/>
  <c r="AX99" i="28"/>
  <c r="AX101" i="28"/>
  <c r="AX103" i="28"/>
  <c r="AX105" i="28"/>
  <c r="AX107" i="28"/>
  <c r="AX109" i="28"/>
  <c r="AX111" i="28"/>
  <c r="AX113" i="28"/>
  <c r="AX115" i="28"/>
  <c r="AX117" i="28"/>
  <c r="AX119" i="28"/>
  <c r="AX121" i="28"/>
  <c r="AX123" i="28"/>
  <c r="AX125" i="28"/>
  <c r="AX127" i="28"/>
  <c r="AX129" i="28"/>
  <c r="AX131" i="28"/>
  <c r="AX133" i="28"/>
  <c r="AX135" i="28"/>
  <c r="AX137" i="28"/>
  <c r="AX139" i="28"/>
  <c r="AX141" i="28"/>
  <c r="AX143" i="28"/>
  <c r="AX145" i="28"/>
  <c r="AX147" i="28"/>
  <c r="AX149" i="28"/>
  <c r="AX151" i="28"/>
  <c r="AX153" i="28"/>
  <c r="AX155" i="28"/>
  <c r="AX157" i="28"/>
  <c r="AX159" i="28"/>
  <c r="AX161" i="28"/>
  <c r="AX163" i="28"/>
  <c r="AX165" i="28"/>
  <c r="AX167" i="28"/>
  <c r="AX169" i="28"/>
  <c r="AX171" i="28"/>
  <c r="AX173" i="28"/>
  <c r="AX175" i="28"/>
  <c r="AX177" i="28"/>
  <c r="AX179" i="28"/>
  <c r="AX181" i="28"/>
  <c r="AX183" i="28"/>
  <c r="AX185" i="28"/>
  <c r="AX187" i="28"/>
  <c r="AX190" i="28"/>
  <c r="AX192" i="28"/>
  <c r="AX194" i="28"/>
  <c r="AX196" i="28"/>
  <c r="AX198" i="28"/>
  <c r="AX200" i="28"/>
  <c r="AX202" i="28"/>
  <c r="AX204" i="28"/>
  <c r="AX206" i="28"/>
  <c r="AX208" i="28"/>
  <c r="AX210" i="28"/>
  <c r="AX212" i="28"/>
  <c r="AX214" i="28"/>
  <c r="AX216" i="28"/>
  <c r="AX218" i="28"/>
  <c r="AX220" i="28"/>
  <c r="AX222" i="28"/>
  <c r="AX224" i="28"/>
  <c r="AX226" i="28"/>
  <c r="AX228" i="28"/>
  <c r="AX230" i="28"/>
  <c r="AX232" i="28"/>
  <c r="AX234" i="28"/>
  <c r="AX236" i="28"/>
  <c r="AX238" i="28"/>
  <c r="AX240" i="28"/>
  <c r="AX242" i="28"/>
  <c r="AX244" i="28"/>
  <c r="AX246" i="28"/>
  <c r="AX248" i="28"/>
  <c r="AX250" i="28"/>
  <c r="AX252" i="28"/>
  <c r="AX254" i="28"/>
  <c r="AX256" i="28"/>
  <c r="AX258" i="28"/>
  <c r="AX260" i="28"/>
  <c r="AX262" i="28"/>
  <c r="AX264" i="28"/>
  <c r="AX266" i="28"/>
  <c r="AX268" i="28"/>
  <c r="AX270" i="28"/>
  <c r="AX272" i="28"/>
  <c r="AX274" i="28"/>
  <c r="AX276" i="28"/>
  <c r="AX278" i="28"/>
  <c r="AX280" i="28"/>
  <c r="AX282" i="28"/>
  <c r="AX284" i="28"/>
  <c r="AX286" i="28"/>
  <c r="AX288" i="28"/>
  <c r="AX290" i="28"/>
  <c r="AX292" i="28"/>
  <c r="AX294" i="28"/>
  <c r="AX296" i="28"/>
  <c r="AX298" i="28"/>
  <c r="AX189" i="28"/>
  <c r="AX302" i="28"/>
  <c r="AX304" i="28"/>
  <c r="AX306" i="28"/>
  <c r="AX308" i="28"/>
  <c r="AX310" i="28"/>
  <c r="AX312" i="28"/>
  <c r="AX314" i="28"/>
  <c r="AX316" i="28"/>
  <c r="AX318" i="28"/>
  <c r="AX320" i="28"/>
  <c r="AX322" i="28"/>
  <c r="AX324" i="28"/>
  <c r="AX326" i="28"/>
  <c r="AX328" i="28"/>
  <c r="AX330" i="28"/>
  <c r="AX332" i="28"/>
  <c r="AX334" i="28"/>
  <c r="AX336" i="28"/>
  <c r="AX338" i="28"/>
  <c r="AX340" i="28"/>
  <c r="AX342" i="28"/>
  <c r="AX344" i="28"/>
  <c r="AX346" i="28"/>
  <c r="AX348" i="28"/>
  <c r="AX350" i="28"/>
  <c r="AX352" i="28"/>
  <c r="AX354" i="28"/>
  <c r="AX356" i="28"/>
  <c r="AX358" i="28"/>
  <c r="AX360" i="28"/>
  <c r="AX362" i="28"/>
  <c r="AX364" i="28"/>
  <c r="AX366" i="28"/>
  <c r="AX368" i="28"/>
  <c r="AX370" i="28"/>
  <c r="AX372" i="28"/>
  <c r="AX374" i="28"/>
  <c r="AX376" i="28"/>
  <c r="AX378" i="28"/>
  <c r="AX380" i="28"/>
  <c r="AX382" i="28"/>
  <c r="AX384" i="28"/>
  <c r="AX386" i="28"/>
  <c r="AX388" i="28"/>
  <c r="AX390" i="28"/>
  <c r="AX392" i="28"/>
  <c r="AX394" i="28"/>
  <c r="AX396" i="28"/>
  <c r="AX398" i="28"/>
  <c r="AX400" i="28"/>
  <c r="AX402" i="28"/>
  <c r="AX404" i="28"/>
  <c r="AX406" i="28"/>
  <c r="AX408" i="28"/>
  <c r="AX410" i="28"/>
  <c r="AX412" i="28"/>
  <c r="AX413" i="28"/>
  <c r="AX415" i="28"/>
  <c r="AX417" i="28"/>
  <c r="AX419" i="28"/>
  <c r="AX421" i="28"/>
  <c r="AX423" i="28"/>
  <c r="AX425" i="28"/>
  <c r="AX427" i="28"/>
  <c r="AX429" i="28"/>
  <c r="AX431" i="28"/>
  <c r="AX433" i="28"/>
  <c r="AX435" i="28"/>
  <c r="AX437" i="28"/>
  <c r="AX439" i="28"/>
  <c r="AX441" i="28"/>
  <c r="AX443" i="28"/>
  <c r="AX445" i="28"/>
  <c r="AX447" i="28"/>
  <c r="AX449" i="28"/>
  <c r="AX451" i="28"/>
  <c r="AX453" i="28"/>
  <c r="AX455" i="28"/>
  <c r="AX457" i="28"/>
  <c r="AX459" i="28"/>
  <c r="AX461" i="28"/>
  <c r="AX463" i="28"/>
  <c r="AX465" i="28"/>
  <c r="AX467" i="28"/>
  <c r="AX469" i="28"/>
  <c r="AX471" i="28"/>
  <c r="AX473" i="28"/>
  <c r="AX475" i="28"/>
  <c r="AX477" i="28"/>
  <c r="AX479" i="28"/>
  <c r="AX481" i="28"/>
  <c r="AX483" i="28"/>
  <c r="AX485" i="28"/>
  <c r="AX487" i="28"/>
  <c r="AX489" i="28"/>
  <c r="AX491" i="28"/>
  <c r="AX493" i="28"/>
  <c r="AX495" i="28"/>
  <c r="AX497" i="28"/>
  <c r="AX499" i="28"/>
  <c r="P36" i="22"/>
  <c r="R36" i="22"/>
  <c r="Q36" i="22"/>
  <c r="O37" i="22"/>
  <c r="AC40" i="17"/>
  <c r="AD40" i="17"/>
  <c r="AA40" i="17"/>
  <c r="AJ40" i="17"/>
  <c r="Y40" i="17"/>
  <c r="U40" i="17"/>
  <c r="Z40" i="17"/>
  <c r="S40" i="17"/>
  <c r="V39" i="17"/>
  <c r="X39" i="17"/>
  <c r="G45" i="5"/>
  <c r="Q40" i="17"/>
  <c r="N40" i="17"/>
  <c r="F41" i="18"/>
  <c r="A41" i="17" s="1"/>
  <c r="M41" i="17" s="1"/>
  <c r="AB41" i="17" s="1"/>
  <c r="F44" i="5"/>
  <c r="C44" i="5"/>
  <c r="D44" i="5"/>
  <c r="E44" i="5"/>
  <c r="A44" i="5"/>
  <c r="B44" i="5"/>
  <c r="H43" i="5"/>
  <c r="L43" i="5"/>
  <c r="P43" i="5"/>
  <c r="T43" i="5"/>
  <c r="X43" i="5"/>
  <c r="AB43" i="5"/>
  <c r="AF43" i="5"/>
  <c r="AJ43" i="5"/>
  <c r="AN43" i="5"/>
  <c r="AR43" i="5"/>
  <c r="AV43" i="5"/>
  <c r="AZ43" i="5"/>
  <c r="BD43" i="5"/>
  <c r="BH43" i="5"/>
  <c r="BL43" i="5"/>
  <c r="BP43" i="5"/>
  <c r="BT43" i="5"/>
  <c r="BX43" i="5"/>
  <c r="CB43" i="5"/>
  <c r="I43" i="5"/>
  <c r="M43" i="5"/>
  <c r="Q43" i="5"/>
  <c r="U43" i="5"/>
  <c r="Y43" i="5"/>
  <c r="AC43" i="5"/>
  <c r="AG43" i="5"/>
  <c r="AK43" i="5"/>
  <c r="AO43" i="5"/>
  <c r="AS43" i="5"/>
  <c r="AW43" i="5"/>
  <c r="BA43" i="5"/>
  <c r="BE43" i="5"/>
  <c r="BI43" i="5"/>
  <c r="BM43" i="5"/>
  <c r="BQ43" i="5"/>
  <c r="BU43" i="5"/>
  <c r="BY43" i="5"/>
  <c r="CC43" i="5"/>
  <c r="N43" i="5"/>
  <c r="V43" i="5"/>
  <c r="AD43" i="5"/>
  <c r="AL43" i="5"/>
  <c r="AT43" i="5"/>
  <c r="BB43" i="5"/>
  <c r="BJ43" i="5"/>
  <c r="BR43" i="5"/>
  <c r="BZ43" i="5"/>
  <c r="K43" i="5"/>
  <c r="S43" i="5"/>
  <c r="AA43" i="5"/>
  <c r="AI43" i="5"/>
  <c r="AQ43" i="5"/>
  <c r="AY43" i="5"/>
  <c r="BG43" i="5"/>
  <c r="BO43" i="5"/>
  <c r="BW43" i="5"/>
  <c r="J43" i="5"/>
  <c r="R43" i="5"/>
  <c r="Z43" i="5"/>
  <c r="AH43" i="5"/>
  <c r="AP43" i="5"/>
  <c r="AX43" i="5"/>
  <c r="BF43" i="5"/>
  <c r="BN43" i="5"/>
  <c r="BV43" i="5"/>
  <c r="CD43" i="5"/>
  <c r="O43" i="5"/>
  <c r="W43" i="5"/>
  <c r="AE43" i="5"/>
  <c r="AM43" i="5"/>
  <c r="AU43" i="5"/>
  <c r="BC43" i="5"/>
  <c r="BK43" i="5"/>
  <c r="BS43" i="5"/>
  <c r="CA43" i="5"/>
  <c r="AI41" i="17" l="1"/>
  <c r="AH41" i="17"/>
  <c r="W41" i="17"/>
  <c r="AG41" i="17"/>
  <c r="AY3" i="28"/>
  <c r="AZ1" i="28"/>
  <c r="AY6" i="28"/>
  <c r="AY8" i="28"/>
  <c r="AY10" i="28"/>
  <c r="AY12" i="28"/>
  <c r="AY14" i="28"/>
  <c r="AY16" i="28"/>
  <c r="AY18" i="28"/>
  <c r="AY20" i="28"/>
  <c r="AY22" i="28"/>
  <c r="AY24" i="28"/>
  <c r="AY26" i="28"/>
  <c r="AY28" i="28"/>
  <c r="AY30" i="28"/>
  <c r="AY32" i="28"/>
  <c r="AY34" i="28"/>
  <c r="AY36" i="28"/>
  <c r="AY38" i="28"/>
  <c r="AY40" i="28"/>
  <c r="AY42" i="28"/>
  <c r="AY44" i="28"/>
  <c r="AY46" i="28"/>
  <c r="AY48" i="28"/>
  <c r="AY50" i="28"/>
  <c r="AY52" i="28"/>
  <c r="AY54" i="28"/>
  <c r="AY56" i="28"/>
  <c r="AY58" i="28"/>
  <c r="AY60" i="28"/>
  <c r="AY62" i="28"/>
  <c r="AY64" i="28"/>
  <c r="AY66" i="28"/>
  <c r="AY68" i="28"/>
  <c r="AY70" i="28"/>
  <c r="AY72" i="28"/>
  <c r="AY74" i="28"/>
  <c r="AY76" i="28"/>
  <c r="AY78" i="28"/>
  <c r="AY80" i="28"/>
  <c r="AY82" i="28"/>
  <c r="AY84" i="28"/>
  <c r="AY86" i="28"/>
  <c r="AY88" i="28"/>
  <c r="AY90" i="28"/>
  <c r="AY92" i="28"/>
  <c r="AY94" i="28"/>
  <c r="AY96" i="28"/>
  <c r="AY98" i="28"/>
  <c r="AY100" i="28"/>
  <c r="AY102" i="28"/>
  <c r="AY104" i="28"/>
  <c r="AY106" i="28"/>
  <c r="AY108" i="28"/>
  <c r="AY110" i="28"/>
  <c r="AY112" i="28"/>
  <c r="AY114" i="28"/>
  <c r="AY116" i="28"/>
  <c r="AY118" i="28"/>
  <c r="AY120" i="28"/>
  <c r="AY122" i="28"/>
  <c r="AY124" i="28"/>
  <c r="AY126" i="28"/>
  <c r="AY128" i="28"/>
  <c r="AY130" i="28"/>
  <c r="AY132" i="28"/>
  <c r="AY134" i="28"/>
  <c r="AY136" i="28"/>
  <c r="AY138" i="28"/>
  <c r="AY140" i="28"/>
  <c r="AY142" i="28"/>
  <c r="AY144" i="28"/>
  <c r="AY146" i="28"/>
  <c r="AY148" i="28"/>
  <c r="AY150" i="28"/>
  <c r="AY152" i="28"/>
  <c r="AY154" i="28"/>
  <c r="AY156" i="28"/>
  <c r="AY158" i="28"/>
  <c r="AY160" i="28"/>
  <c r="AY162" i="28"/>
  <c r="AY164" i="28"/>
  <c r="AY166" i="28"/>
  <c r="AY168" i="28"/>
  <c r="AY170" i="28"/>
  <c r="AY172" i="28"/>
  <c r="AY174" i="28"/>
  <c r="AY176" i="28"/>
  <c r="AY178" i="28"/>
  <c r="AY180" i="28"/>
  <c r="AY182" i="28"/>
  <c r="AY184" i="28"/>
  <c r="AY186" i="28"/>
  <c r="AY188" i="28"/>
  <c r="AY190" i="28"/>
  <c r="AY192" i="28"/>
  <c r="AY194" i="28"/>
  <c r="AY196" i="28"/>
  <c r="AY198" i="28"/>
  <c r="AY200" i="28"/>
  <c r="AY202" i="28"/>
  <c r="AY204" i="28"/>
  <c r="AY206" i="28"/>
  <c r="AY208" i="28"/>
  <c r="AY210" i="28"/>
  <c r="AY212" i="28"/>
  <c r="AY214" i="28"/>
  <c r="AY216" i="28"/>
  <c r="AY218" i="28"/>
  <c r="AY220" i="28"/>
  <c r="AY222" i="28"/>
  <c r="AY224" i="28"/>
  <c r="AY226" i="28"/>
  <c r="AY228" i="28"/>
  <c r="AY230" i="28"/>
  <c r="AY232" i="28"/>
  <c r="AY234" i="28"/>
  <c r="AY236" i="28"/>
  <c r="AY238" i="28"/>
  <c r="AY240" i="28"/>
  <c r="AY242" i="28"/>
  <c r="AY244" i="28"/>
  <c r="AY246" i="28"/>
  <c r="AY248" i="28"/>
  <c r="AY250" i="28"/>
  <c r="AY252" i="28"/>
  <c r="AY254" i="28"/>
  <c r="AY256" i="28"/>
  <c r="AY258" i="28"/>
  <c r="AY260" i="28"/>
  <c r="AY262" i="28"/>
  <c r="AY264" i="28"/>
  <c r="AY266" i="28"/>
  <c r="AY268" i="28"/>
  <c r="AY270" i="28"/>
  <c r="AY272" i="28"/>
  <c r="AY274" i="28"/>
  <c r="AY276" i="28"/>
  <c r="AY278" i="28"/>
  <c r="AY280" i="28"/>
  <c r="AY282" i="28"/>
  <c r="AY284" i="28"/>
  <c r="AY286" i="28"/>
  <c r="AY288" i="28"/>
  <c r="AY290" i="28"/>
  <c r="AY292" i="28"/>
  <c r="AY294" i="28"/>
  <c r="AY296" i="28"/>
  <c r="AY298" i="28"/>
  <c r="AY300" i="28"/>
  <c r="AY302" i="28"/>
  <c r="AY304" i="28"/>
  <c r="AY306" i="28"/>
  <c r="AY308" i="28"/>
  <c r="AY310" i="28"/>
  <c r="AY312" i="28"/>
  <c r="AY314" i="28"/>
  <c r="AY316" i="28"/>
  <c r="AY318" i="28"/>
  <c r="AY320" i="28"/>
  <c r="AY322" i="28"/>
  <c r="AY324" i="28"/>
  <c r="AY326" i="28"/>
  <c r="AY328" i="28"/>
  <c r="AY330" i="28"/>
  <c r="AY332" i="28"/>
  <c r="AY334" i="28"/>
  <c r="AY336" i="28"/>
  <c r="AY338" i="28"/>
  <c r="AY340" i="28"/>
  <c r="AY342" i="28"/>
  <c r="AY344" i="28"/>
  <c r="AY346" i="28"/>
  <c r="AY348" i="28"/>
  <c r="AY350" i="28"/>
  <c r="AY352" i="28"/>
  <c r="AY354" i="28"/>
  <c r="AY356" i="28"/>
  <c r="AY358" i="28"/>
  <c r="AY360" i="28"/>
  <c r="AY362" i="28"/>
  <c r="AY364" i="28"/>
  <c r="AY366" i="28"/>
  <c r="AY368" i="28"/>
  <c r="AY370" i="28"/>
  <c r="AY372" i="28"/>
  <c r="AY374" i="28"/>
  <c r="AY376" i="28"/>
  <c r="AY378" i="28"/>
  <c r="AY380" i="28"/>
  <c r="AY382" i="28"/>
  <c r="AY384" i="28"/>
  <c r="AY386" i="28"/>
  <c r="AY388" i="28"/>
  <c r="AY390" i="28"/>
  <c r="AY392" i="28"/>
  <c r="AY394" i="28"/>
  <c r="AY396" i="28"/>
  <c r="AY398" i="28"/>
  <c r="AY400" i="28"/>
  <c r="AY402" i="28"/>
  <c r="AY404" i="28"/>
  <c r="AY406" i="28"/>
  <c r="AY408" i="28"/>
  <c r="AY410" i="28"/>
  <c r="AY412" i="28"/>
  <c r="AY414" i="28"/>
  <c r="AY416" i="28"/>
  <c r="AY418" i="28"/>
  <c r="AY420" i="28"/>
  <c r="AY422" i="28"/>
  <c r="AY424" i="28"/>
  <c r="AY426" i="28"/>
  <c r="AY428" i="28"/>
  <c r="AY430" i="28"/>
  <c r="AY432" i="28"/>
  <c r="AY434" i="28"/>
  <c r="AY436" i="28"/>
  <c r="AY438" i="28"/>
  <c r="AY440" i="28"/>
  <c r="AY442" i="28"/>
  <c r="AY444" i="28"/>
  <c r="AY446" i="28"/>
  <c r="AY448" i="28"/>
  <c r="AY450" i="28"/>
  <c r="AY452" i="28"/>
  <c r="AY454" i="28"/>
  <c r="AY456" i="28"/>
  <c r="AY458" i="28"/>
  <c r="AY460" i="28"/>
  <c r="AY462" i="28"/>
  <c r="AY464" i="28"/>
  <c r="AY466" i="28"/>
  <c r="AY468" i="28"/>
  <c r="AY470" i="28"/>
  <c r="AY472" i="28"/>
  <c r="AY474" i="28"/>
  <c r="AY476" i="28"/>
  <c r="AY478" i="28"/>
  <c r="AY480" i="28"/>
  <c r="AY482" i="28"/>
  <c r="AY484" i="28"/>
  <c r="AY486" i="28"/>
  <c r="AY488" i="28"/>
  <c r="AY490" i="28"/>
  <c r="AY492" i="28"/>
  <c r="AY494" i="28"/>
  <c r="AY496" i="28"/>
  <c r="AY498" i="28"/>
  <c r="AY500" i="28"/>
  <c r="AY2" i="28"/>
  <c r="AY4" i="28"/>
  <c r="AY5" i="28"/>
  <c r="AY7" i="28"/>
  <c r="AY9" i="28"/>
  <c r="AY11" i="28"/>
  <c r="AY13" i="28"/>
  <c r="AY15" i="28"/>
  <c r="AY17" i="28"/>
  <c r="AY19" i="28"/>
  <c r="AY21" i="28"/>
  <c r="AY23" i="28"/>
  <c r="AY25" i="28"/>
  <c r="AY27" i="28"/>
  <c r="AY29" i="28"/>
  <c r="AY31" i="28"/>
  <c r="AY33" i="28"/>
  <c r="AY35" i="28"/>
  <c r="AY37" i="28"/>
  <c r="AY39" i="28"/>
  <c r="AY41" i="28"/>
  <c r="AY43" i="28"/>
  <c r="AY45" i="28"/>
  <c r="AY47" i="28"/>
  <c r="AY49" i="28"/>
  <c r="AY51" i="28"/>
  <c r="AY53" i="28"/>
  <c r="AY55" i="28"/>
  <c r="AY57" i="28"/>
  <c r="AY59" i="28"/>
  <c r="AY61" i="28"/>
  <c r="AY63" i="28"/>
  <c r="AY65" i="28"/>
  <c r="AY67" i="28"/>
  <c r="AY69" i="28"/>
  <c r="AY71" i="28"/>
  <c r="AY73" i="28"/>
  <c r="AY75" i="28"/>
  <c r="AY77" i="28"/>
  <c r="AY79" i="28"/>
  <c r="AY81" i="28"/>
  <c r="AY83" i="28"/>
  <c r="AY85" i="28"/>
  <c r="AY87" i="28"/>
  <c r="AY89" i="28"/>
  <c r="AY91" i="28"/>
  <c r="AY93" i="28"/>
  <c r="AY95" i="28"/>
  <c r="AY97" i="28"/>
  <c r="AY99" i="28"/>
  <c r="AY101" i="28"/>
  <c r="AY103" i="28"/>
  <c r="AY105" i="28"/>
  <c r="AY107" i="28"/>
  <c r="AY109" i="28"/>
  <c r="AY111" i="28"/>
  <c r="AY113" i="28"/>
  <c r="AY115" i="28"/>
  <c r="AY117" i="28"/>
  <c r="AY119" i="28"/>
  <c r="AY121" i="28"/>
  <c r="AY123" i="28"/>
  <c r="AY125" i="28"/>
  <c r="AY127" i="28"/>
  <c r="AY129" i="28"/>
  <c r="AY131" i="28"/>
  <c r="AY133" i="28"/>
  <c r="AY135" i="28"/>
  <c r="AY137" i="28"/>
  <c r="AY139" i="28"/>
  <c r="AY141" i="28"/>
  <c r="AY143" i="28"/>
  <c r="AY145" i="28"/>
  <c r="AY147" i="28"/>
  <c r="AY149" i="28"/>
  <c r="AY151" i="28"/>
  <c r="AY153" i="28"/>
  <c r="AY155" i="28"/>
  <c r="AY157" i="28"/>
  <c r="AY159" i="28"/>
  <c r="AY161" i="28"/>
  <c r="AY163" i="28"/>
  <c r="AY165" i="28"/>
  <c r="AY167" i="28"/>
  <c r="AY169" i="28"/>
  <c r="AY171" i="28"/>
  <c r="AY173" i="28"/>
  <c r="AY175" i="28"/>
  <c r="AY177" i="28"/>
  <c r="AY179" i="28"/>
  <c r="AY181" i="28"/>
  <c r="AY183" i="28"/>
  <c r="AY185" i="28"/>
  <c r="AY187" i="28"/>
  <c r="AY189" i="28"/>
  <c r="AY191" i="28"/>
  <c r="AY193" i="28"/>
  <c r="AY195" i="28"/>
  <c r="AY197" i="28"/>
  <c r="AY199" i="28"/>
  <c r="AY201" i="28"/>
  <c r="AY203" i="28"/>
  <c r="AY205" i="28"/>
  <c r="AY207" i="28"/>
  <c r="AY209" i="28"/>
  <c r="AY211" i="28"/>
  <c r="AY213" i="28"/>
  <c r="AY215" i="28"/>
  <c r="AY217" i="28"/>
  <c r="AY219" i="28"/>
  <c r="AY221" i="28"/>
  <c r="AY223" i="28"/>
  <c r="AY225" i="28"/>
  <c r="AY227" i="28"/>
  <c r="AY229" i="28"/>
  <c r="AY231" i="28"/>
  <c r="AY233" i="28"/>
  <c r="AY235" i="28"/>
  <c r="AY237" i="28"/>
  <c r="AY239" i="28"/>
  <c r="AY241" i="28"/>
  <c r="AY243" i="28"/>
  <c r="AY245" i="28"/>
  <c r="AY247" i="28"/>
  <c r="AY249" i="28"/>
  <c r="AY251" i="28"/>
  <c r="AY253" i="28"/>
  <c r="AY255" i="28"/>
  <c r="AY257" i="28"/>
  <c r="AY259" i="28"/>
  <c r="AY261" i="28"/>
  <c r="AY263" i="28"/>
  <c r="AY265" i="28"/>
  <c r="AY267" i="28"/>
  <c r="AY269" i="28"/>
  <c r="AY271" i="28"/>
  <c r="AY273" i="28"/>
  <c r="AY275" i="28"/>
  <c r="AY277" i="28"/>
  <c r="AY279" i="28"/>
  <c r="AY281" i="28"/>
  <c r="AY283" i="28"/>
  <c r="AY285" i="28"/>
  <c r="AY287" i="28"/>
  <c r="AY289" i="28"/>
  <c r="AY291" i="28"/>
  <c r="AY293" i="28"/>
  <c r="AY295" i="28"/>
  <c r="AY297" i="28"/>
  <c r="AY299" i="28"/>
  <c r="AY301" i="28"/>
  <c r="AY303" i="28"/>
  <c r="AY305" i="28"/>
  <c r="AY307" i="28"/>
  <c r="AY309" i="28"/>
  <c r="AY311" i="28"/>
  <c r="AY313" i="28"/>
  <c r="AY315" i="28"/>
  <c r="AY317" i="28"/>
  <c r="AY319" i="28"/>
  <c r="AY321" i="28"/>
  <c r="AY323" i="28"/>
  <c r="AY325" i="28"/>
  <c r="AY327" i="28"/>
  <c r="AY329" i="28"/>
  <c r="AY331" i="28"/>
  <c r="AY333" i="28"/>
  <c r="AY335" i="28"/>
  <c r="AY337" i="28"/>
  <c r="AY339" i="28"/>
  <c r="AY341" i="28"/>
  <c r="AY343" i="28"/>
  <c r="AY345" i="28"/>
  <c r="AY347" i="28"/>
  <c r="AY349" i="28"/>
  <c r="AY351" i="28"/>
  <c r="AY353" i="28"/>
  <c r="AY355" i="28"/>
  <c r="AY357" i="28"/>
  <c r="AY359" i="28"/>
  <c r="AY361" i="28"/>
  <c r="AY363" i="28"/>
  <c r="AY365" i="28"/>
  <c r="AY367" i="28"/>
  <c r="AY369" i="28"/>
  <c r="AY371" i="28"/>
  <c r="AY373" i="28"/>
  <c r="AY375" i="28"/>
  <c r="AY377" i="28"/>
  <c r="AY379" i="28"/>
  <c r="AY381" i="28"/>
  <c r="AY383" i="28"/>
  <c r="AY385" i="28"/>
  <c r="AY387" i="28"/>
  <c r="AY389" i="28"/>
  <c r="AY391" i="28"/>
  <c r="AY393" i="28"/>
  <c r="AY395" i="28"/>
  <c r="AY397" i="28"/>
  <c r="AY399" i="28"/>
  <c r="AY401" i="28"/>
  <c r="AY403" i="28"/>
  <c r="AY405" i="28"/>
  <c r="AY407" i="28"/>
  <c r="AY409" i="28"/>
  <c r="AY411" i="28"/>
  <c r="AY413" i="28"/>
  <c r="AY415" i="28"/>
  <c r="AY417" i="28"/>
  <c r="AY419" i="28"/>
  <c r="AY421" i="28"/>
  <c r="AY423" i="28"/>
  <c r="AY425" i="28"/>
  <c r="AY427" i="28"/>
  <c r="AY429" i="28"/>
  <c r="AY431" i="28"/>
  <c r="AY433" i="28"/>
  <c r="AY435" i="28"/>
  <c r="AY437" i="28"/>
  <c r="AY439" i="28"/>
  <c r="AY441" i="28"/>
  <c r="AY443" i="28"/>
  <c r="AY445" i="28"/>
  <c r="AY447" i="28"/>
  <c r="AY449" i="28"/>
  <c r="AY451" i="28"/>
  <c r="AY453" i="28"/>
  <c r="AY455" i="28"/>
  <c r="AY457" i="28"/>
  <c r="AY459" i="28"/>
  <c r="AY461" i="28"/>
  <c r="AY463" i="28"/>
  <c r="AY465" i="28"/>
  <c r="AY467" i="28"/>
  <c r="AY469" i="28"/>
  <c r="AY471" i="28"/>
  <c r="AY473" i="28"/>
  <c r="AY475" i="28"/>
  <c r="AY477" i="28"/>
  <c r="AY479" i="28"/>
  <c r="AY481" i="28"/>
  <c r="AY483" i="28"/>
  <c r="AY485" i="28"/>
  <c r="AY487" i="28"/>
  <c r="AY489" i="28"/>
  <c r="AY491" i="28"/>
  <c r="AY493" i="28"/>
  <c r="AY495" i="28"/>
  <c r="AY497" i="28"/>
  <c r="AY499" i="28"/>
  <c r="P37" i="22"/>
  <c r="R37" i="22"/>
  <c r="Q37" i="22"/>
  <c r="O38" i="22"/>
  <c r="AC41" i="17"/>
  <c r="AD41" i="17"/>
  <c r="AA41" i="17"/>
  <c r="AJ41" i="17"/>
  <c r="V40" i="17"/>
  <c r="X40" i="17"/>
  <c r="Y41" i="17"/>
  <c r="U41" i="17"/>
  <c r="Z41" i="17"/>
  <c r="S41" i="17"/>
  <c r="G46" i="5"/>
  <c r="N41" i="17"/>
  <c r="Q41" i="17"/>
  <c r="F45" i="5"/>
  <c r="E45" i="5"/>
  <c r="D45" i="5"/>
  <c r="A45" i="5"/>
  <c r="B45" i="5"/>
  <c r="C45" i="5"/>
  <c r="F42" i="18"/>
  <c r="A42" i="17" s="1"/>
  <c r="M42" i="17" s="1"/>
  <c r="AB42" i="17" s="1"/>
  <c r="I44" i="5"/>
  <c r="M44" i="5"/>
  <c r="Q44" i="5"/>
  <c r="U44" i="5"/>
  <c r="Y44" i="5"/>
  <c r="AC44" i="5"/>
  <c r="AG44" i="5"/>
  <c r="AK44" i="5"/>
  <c r="AO44" i="5"/>
  <c r="AS44" i="5"/>
  <c r="AW44" i="5"/>
  <c r="BA44" i="5"/>
  <c r="BE44" i="5"/>
  <c r="BI44" i="5"/>
  <c r="BM44" i="5"/>
  <c r="BQ44" i="5"/>
  <c r="BU44" i="5"/>
  <c r="BY44" i="5"/>
  <c r="CC44" i="5"/>
  <c r="J44" i="5"/>
  <c r="N44" i="5"/>
  <c r="R44" i="5"/>
  <c r="V44" i="5"/>
  <c r="Z44" i="5"/>
  <c r="AD44" i="5"/>
  <c r="K44" i="5"/>
  <c r="O44" i="5"/>
  <c r="S44" i="5"/>
  <c r="W44" i="5"/>
  <c r="AA44" i="5"/>
  <c r="AE44" i="5"/>
  <c r="AI44" i="5"/>
  <c r="AM44" i="5"/>
  <c r="AQ44" i="5"/>
  <c r="AU44" i="5"/>
  <c r="AY44" i="5"/>
  <c r="BC44" i="5"/>
  <c r="BG44" i="5"/>
  <c r="BK44" i="5"/>
  <c r="BO44" i="5"/>
  <c r="BS44" i="5"/>
  <c r="BW44" i="5"/>
  <c r="CA44" i="5"/>
  <c r="H44" i="5"/>
  <c r="L44" i="5"/>
  <c r="P44" i="5"/>
  <c r="T44" i="5"/>
  <c r="X44" i="5"/>
  <c r="AB44" i="5"/>
  <c r="AF44" i="5"/>
  <c r="AJ44" i="5"/>
  <c r="AN44" i="5"/>
  <c r="AR44" i="5"/>
  <c r="AV44" i="5"/>
  <c r="AZ44" i="5"/>
  <c r="BD44" i="5"/>
  <c r="BH44" i="5"/>
  <c r="BL44" i="5"/>
  <c r="BP44" i="5"/>
  <c r="BT44" i="5"/>
  <c r="BX44" i="5"/>
  <c r="CB44" i="5"/>
  <c r="AL44" i="5"/>
  <c r="AT44" i="5"/>
  <c r="BB44" i="5"/>
  <c r="BJ44" i="5"/>
  <c r="BR44" i="5"/>
  <c r="BZ44" i="5"/>
  <c r="AH44" i="5"/>
  <c r="AP44" i="5"/>
  <c r="AX44" i="5"/>
  <c r="BF44" i="5"/>
  <c r="BN44" i="5"/>
  <c r="BV44" i="5"/>
  <c r="CD44" i="5"/>
  <c r="AI42" i="17" l="1"/>
  <c r="AH42" i="17"/>
  <c r="W42" i="17"/>
  <c r="AG42" i="17"/>
  <c r="AZ4" i="28"/>
  <c r="AZ19" i="28"/>
  <c r="AZ25" i="28"/>
  <c r="AZ29" i="28"/>
  <c r="AZ33" i="28"/>
  <c r="AZ37" i="28"/>
  <c r="AZ41" i="28"/>
  <c r="AZ45" i="28"/>
  <c r="AZ49" i="28"/>
  <c r="AZ53" i="28"/>
  <c r="AZ57" i="28"/>
  <c r="AZ61" i="28"/>
  <c r="AZ65" i="28"/>
  <c r="AZ71" i="28"/>
  <c r="AZ75" i="28"/>
  <c r="AZ79" i="28"/>
  <c r="AZ83" i="28"/>
  <c r="AZ87" i="28"/>
  <c r="AZ91" i="28"/>
  <c r="AZ95" i="28"/>
  <c r="AZ101" i="28"/>
  <c r="AZ105" i="28"/>
  <c r="AZ109" i="28"/>
  <c r="AZ113" i="28"/>
  <c r="AZ117" i="28"/>
  <c r="AZ121" i="28"/>
  <c r="AZ125" i="28"/>
  <c r="AZ131" i="28"/>
  <c r="AZ135" i="28"/>
  <c r="AZ139" i="28"/>
  <c r="AZ141" i="28"/>
  <c r="AZ145" i="28"/>
  <c r="AZ149" i="28"/>
  <c r="AZ153" i="28"/>
  <c r="AZ157" i="28"/>
  <c r="AZ161" i="28"/>
  <c r="AZ165" i="28"/>
  <c r="AZ169" i="28"/>
  <c r="AZ173" i="28"/>
  <c r="AZ179" i="28"/>
  <c r="AZ183" i="28"/>
  <c r="AZ187" i="28"/>
  <c r="AZ192" i="28"/>
  <c r="AZ196" i="28"/>
  <c r="AZ200" i="28"/>
  <c r="AZ204" i="28"/>
  <c r="AZ208" i="28"/>
  <c r="AZ212" i="28"/>
  <c r="AZ216" i="28"/>
  <c r="AZ222" i="28"/>
  <c r="AZ226" i="28"/>
  <c r="AZ230" i="28"/>
  <c r="AZ234" i="28"/>
  <c r="AZ238" i="28"/>
  <c r="AZ242" i="28"/>
  <c r="AZ246" i="28"/>
  <c r="AZ250" i="28"/>
  <c r="AZ254" i="28"/>
  <c r="AZ260" i="28"/>
  <c r="AZ264" i="28"/>
  <c r="AZ268" i="28"/>
  <c r="AZ272" i="28"/>
  <c r="AZ276" i="28"/>
  <c r="AZ280" i="28"/>
  <c r="AZ284" i="28"/>
  <c r="AZ288" i="28"/>
  <c r="AZ292" i="28"/>
  <c r="AZ296" i="28"/>
  <c r="AZ188" i="28"/>
  <c r="AZ304" i="28"/>
  <c r="AZ308" i="28"/>
  <c r="AZ312" i="28"/>
  <c r="AZ316" i="28"/>
  <c r="AZ320" i="28"/>
  <c r="AZ324" i="28"/>
  <c r="AZ328" i="28"/>
  <c r="AZ332" i="28"/>
  <c r="AZ336" i="28"/>
  <c r="AZ340" i="28"/>
  <c r="AZ344" i="28"/>
  <c r="AZ348" i="28"/>
  <c r="AZ352" i="28"/>
  <c r="AZ356" i="28"/>
  <c r="AZ360" i="28"/>
  <c r="AZ364" i="28"/>
  <c r="AZ368" i="28"/>
  <c r="AZ372" i="28"/>
  <c r="AZ376" i="28"/>
  <c r="AZ380" i="28"/>
  <c r="AZ384" i="28"/>
  <c r="AZ388" i="28"/>
  <c r="AZ392" i="28"/>
  <c r="AZ396" i="28"/>
  <c r="AZ400" i="28"/>
  <c r="AZ404" i="28"/>
  <c r="AZ408" i="28"/>
  <c r="AZ412" i="28"/>
  <c r="AZ415" i="28"/>
  <c r="AZ419" i="28"/>
  <c r="AZ425" i="28"/>
  <c r="AZ429" i="28"/>
  <c r="AZ433" i="28"/>
  <c r="AZ437" i="28"/>
  <c r="AZ441" i="28"/>
  <c r="AZ445" i="28"/>
  <c r="AZ449" i="28"/>
  <c r="AZ453" i="28"/>
  <c r="AZ455" i="28"/>
  <c r="AZ459" i="28"/>
  <c r="AZ463" i="28"/>
  <c r="AZ467" i="28"/>
  <c r="AZ471" i="28"/>
  <c r="AZ475" i="28"/>
  <c r="AZ479" i="28"/>
  <c r="AZ483" i="28"/>
  <c r="AZ489" i="28"/>
  <c r="AZ493" i="28"/>
  <c r="AZ497" i="28"/>
  <c r="AZ2" i="28"/>
  <c r="AZ5" i="28"/>
  <c r="AZ7" i="28"/>
  <c r="AZ8" i="28"/>
  <c r="AZ10" i="28"/>
  <c r="AZ12" i="28"/>
  <c r="AZ14" i="28"/>
  <c r="AZ16" i="28"/>
  <c r="AZ18" i="28"/>
  <c r="AZ20" i="28"/>
  <c r="AZ22" i="28"/>
  <c r="AZ24" i="28"/>
  <c r="AZ26" i="28"/>
  <c r="AZ28" i="28"/>
  <c r="AZ30" i="28"/>
  <c r="AZ32" i="28"/>
  <c r="AZ34" i="28"/>
  <c r="AZ36" i="28"/>
  <c r="AZ38" i="28"/>
  <c r="AZ40" i="28"/>
  <c r="AZ42" i="28"/>
  <c r="AZ44" i="28"/>
  <c r="AZ46" i="28"/>
  <c r="AZ48" i="28"/>
  <c r="AZ50" i="28"/>
  <c r="AZ52" i="28"/>
  <c r="AZ54" i="28"/>
  <c r="AZ56" i="28"/>
  <c r="AZ58" i="28"/>
  <c r="AZ60" i="28"/>
  <c r="AZ62" i="28"/>
  <c r="AZ64" i="28"/>
  <c r="AZ66" i="28"/>
  <c r="AZ68" i="28"/>
  <c r="AZ70" i="28"/>
  <c r="AZ72" i="28"/>
  <c r="AZ74" i="28"/>
  <c r="AZ76" i="28"/>
  <c r="AZ78" i="28"/>
  <c r="AZ80" i="28"/>
  <c r="AZ82" i="28"/>
  <c r="AZ84" i="28"/>
  <c r="AZ86" i="28"/>
  <c r="AZ88" i="28"/>
  <c r="AZ90" i="28"/>
  <c r="AZ92" i="28"/>
  <c r="AZ94" i="28"/>
  <c r="AZ96" i="28"/>
  <c r="AZ98" i="28"/>
  <c r="AZ100" i="28"/>
  <c r="AZ102" i="28"/>
  <c r="AZ104" i="28"/>
  <c r="AZ106" i="28"/>
  <c r="AZ108" i="28"/>
  <c r="AZ110" i="28"/>
  <c r="AZ112" i="28"/>
  <c r="AZ114" i="28"/>
  <c r="AZ116" i="28"/>
  <c r="AZ118" i="28"/>
  <c r="AZ120" i="28"/>
  <c r="AZ122" i="28"/>
  <c r="AZ124" i="28"/>
  <c r="AZ126" i="28"/>
  <c r="AZ128" i="28"/>
  <c r="AZ130" i="28"/>
  <c r="AZ132" i="28"/>
  <c r="AZ134" i="28"/>
  <c r="AZ136" i="28"/>
  <c r="AZ138" i="28"/>
  <c r="AZ140" i="28"/>
  <c r="AZ142" i="28"/>
  <c r="AZ144" i="28"/>
  <c r="AZ146" i="28"/>
  <c r="AZ148" i="28"/>
  <c r="AZ150" i="28"/>
  <c r="AZ152" i="28"/>
  <c r="AZ154" i="28"/>
  <c r="AZ156" i="28"/>
  <c r="AZ158" i="28"/>
  <c r="AZ160" i="28"/>
  <c r="AZ162" i="28"/>
  <c r="AZ164" i="28"/>
  <c r="AZ166" i="28"/>
  <c r="AZ168" i="28"/>
  <c r="AZ170" i="28"/>
  <c r="AZ172" i="28"/>
  <c r="AZ174" i="28"/>
  <c r="AZ176" i="28"/>
  <c r="AZ178" i="28"/>
  <c r="AZ180" i="28"/>
  <c r="AZ182" i="28"/>
  <c r="AZ184" i="28"/>
  <c r="AZ186" i="28"/>
  <c r="AZ189" i="28"/>
  <c r="AZ191" i="28"/>
  <c r="AZ193" i="28"/>
  <c r="AZ195" i="28"/>
  <c r="AZ197" i="28"/>
  <c r="AZ199" i="28"/>
  <c r="AZ201" i="28"/>
  <c r="AZ203" i="28"/>
  <c r="AZ205" i="28"/>
  <c r="AZ207" i="28"/>
  <c r="AZ209" i="28"/>
  <c r="AZ211" i="28"/>
  <c r="AZ213" i="28"/>
  <c r="AZ215" i="28"/>
  <c r="AZ217" i="28"/>
  <c r="AZ219" i="28"/>
  <c r="AZ221" i="28"/>
  <c r="AZ223" i="28"/>
  <c r="AZ225" i="28"/>
  <c r="AZ227" i="28"/>
  <c r="AZ229" i="28"/>
  <c r="AZ231" i="28"/>
  <c r="AZ233" i="28"/>
  <c r="AZ235" i="28"/>
  <c r="AZ237" i="28"/>
  <c r="AZ239" i="28"/>
  <c r="AZ241" i="28"/>
  <c r="AZ243" i="28"/>
  <c r="AZ245" i="28"/>
  <c r="AZ247" i="28"/>
  <c r="AZ249" i="28"/>
  <c r="AZ251" i="28"/>
  <c r="AZ253" i="28"/>
  <c r="AZ255" i="28"/>
  <c r="AZ257" i="28"/>
  <c r="AZ259" i="28"/>
  <c r="AZ261" i="28"/>
  <c r="AZ263" i="28"/>
  <c r="AZ265" i="28"/>
  <c r="AZ267" i="28"/>
  <c r="AZ269" i="28"/>
  <c r="AZ271" i="28"/>
  <c r="AZ273" i="28"/>
  <c r="AZ275" i="28"/>
  <c r="AZ277" i="28"/>
  <c r="AZ279" i="28"/>
  <c r="AZ281" i="28"/>
  <c r="AZ283" i="28"/>
  <c r="AZ285" i="28"/>
  <c r="AZ287" i="28"/>
  <c r="AZ289" i="28"/>
  <c r="AZ291" i="28"/>
  <c r="AZ293" i="28"/>
  <c r="AZ295" i="28"/>
  <c r="AZ297" i="28"/>
  <c r="AZ299" i="28"/>
  <c r="AZ301" i="28"/>
  <c r="AZ303" i="28"/>
  <c r="AZ305" i="28"/>
  <c r="AZ307" i="28"/>
  <c r="AZ309" i="28"/>
  <c r="AZ311" i="28"/>
  <c r="AZ313" i="28"/>
  <c r="AZ315" i="28"/>
  <c r="AZ317" i="28"/>
  <c r="AZ319" i="28"/>
  <c r="AZ321" i="28"/>
  <c r="AZ323" i="28"/>
  <c r="AZ325" i="28"/>
  <c r="AZ327" i="28"/>
  <c r="AZ329" i="28"/>
  <c r="AZ331" i="28"/>
  <c r="AZ333" i="28"/>
  <c r="AZ335" i="28"/>
  <c r="AZ337" i="28"/>
  <c r="AZ339" i="28"/>
  <c r="AZ341" i="28"/>
  <c r="AZ343" i="28"/>
  <c r="AZ345" i="28"/>
  <c r="AZ347" i="28"/>
  <c r="AZ349" i="28"/>
  <c r="AZ351" i="28"/>
  <c r="AZ353" i="28"/>
  <c r="AZ355" i="28"/>
  <c r="AZ357" i="28"/>
  <c r="AZ359" i="28"/>
  <c r="AZ361" i="28"/>
  <c r="AZ363" i="28"/>
  <c r="AZ365" i="28"/>
  <c r="AZ367" i="28"/>
  <c r="AZ369" i="28"/>
  <c r="AZ371" i="28"/>
  <c r="AZ373" i="28"/>
  <c r="AZ375" i="28"/>
  <c r="AZ377" i="28"/>
  <c r="AZ379" i="28"/>
  <c r="AZ381" i="28"/>
  <c r="AZ383" i="28"/>
  <c r="AZ385" i="28"/>
  <c r="AZ387" i="28"/>
  <c r="AZ389" i="28"/>
  <c r="AZ391" i="28"/>
  <c r="AZ393" i="28"/>
  <c r="AZ395" i="28"/>
  <c r="AZ397" i="28"/>
  <c r="AZ399" i="28"/>
  <c r="AZ401" i="28"/>
  <c r="AZ403" i="28"/>
  <c r="AZ405" i="28"/>
  <c r="AZ407" i="28"/>
  <c r="AZ409" i="28"/>
  <c r="AZ411" i="28"/>
  <c r="AZ300" i="28"/>
  <c r="AZ414" i="28"/>
  <c r="AZ416" i="28"/>
  <c r="AZ418" i="28"/>
  <c r="AZ420" i="28"/>
  <c r="AZ422" i="28"/>
  <c r="AZ424" i="28"/>
  <c r="AZ426" i="28"/>
  <c r="AZ428" i="28"/>
  <c r="AZ430" i="28"/>
  <c r="AZ432" i="28"/>
  <c r="AZ434" i="28"/>
  <c r="AZ436" i="28"/>
  <c r="AZ438" i="28"/>
  <c r="AZ440" i="28"/>
  <c r="AZ442" i="28"/>
  <c r="AZ444" i="28"/>
  <c r="AZ446" i="28"/>
  <c r="AZ448" i="28"/>
  <c r="AZ450" i="28"/>
  <c r="AZ452" i="28"/>
  <c r="AZ454" i="28"/>
  <c r="AZ456" i="28"/>
  <c r="AZ458" i="28"/>
  <c r="AZ460" i="28"/>
  <c r="AZ462" i="28"/>
  <c r="AZ464" i="28"/>
  <c r="AZ466" i="28"/>
  <c r="AZ468" i="28"/>
  <c r="AZ470" i="28"/>
  <c r="AZ472" i="28"/>
  <c r="AZ474" i="28"/>
  <c r="AZ476" i="28"/>
  <c r="AZ478" i="28"/>
  <c r="AZ480" i="28"/>
  <c r="AZ482" i="28"/>
  <c r="AZ484" i="28"/>
  <c r="AZ486" i="28"/>
  <c r="AZ488" i="28"/>
  <c r="AZ490" i="28"/>
  <c r="AZ492" i="28"/>
  <c r="AZ494" i="28"/>
  <c r="AZ496" i="28"/>
  <c r="AZ498" i="28"/>
  <c r="AZ500" i="28"/>
  <c r="AZ3" i="28"/>
  <c r="AZ6" i="28"/>
  <c r="AZ9" i="28"/>
  <c r="AZ11" i="28"/>
  <c r="AZ13" i="28"/>
  <c r="AZ15" i="28"/>
  <c r="AZ17" i="28"/>
  <c r="AZ21" i="28"/>
  <c r="AZ23" i="28"/>
  <c r="AZ27" i="28"/>
  <c r="AZ31" i="28"/>
  <c r="AZ35" i="28"/>
  <c r="AZ39" i="28"/>
  <c r="AZ43" i="28"/>
  <c r="AZ47" i="28"/>
  <c r="AZ51" i="28"/>
  <c r="AZ55" i="28"/>
  <c r="AZ59" i="28"/>
  <c r="AZ63" i="28"/>
  <c r="AZ67" i="28"/>
  <c r="AZ69" i="28"/>
  <c r="AZ73" i="28"/>
  <c r="AZ77" i="28"/>
  <c r="AZ81" i="28"/>
  <c r="AZ85" i="28"/>
  <c r="AZ89" i="28"/>
  <c r="AZ93" i="28"/>
  <c r="AZ97" i="28"/>
  <c r="AZ99" i="28"/>
  <c r="AZ103" i="28"/>
  <c r="AZ107" i="28"/>
  <c r="AZ111" i="28"/>
  <c r="AZ115" i="28"/>
  <c r="AZ119" i="28"/>
  <c r="AZ123" i="28"/>
  <c r="AZ127" i="28"/>
  <c r="AZ129" i="28"/>
  <c r="AZ133" i="28"/>
  <c r="AZ137" i="28"/>
  <c r="AZ143" i="28"/>
  <c r="AZ147" i="28"/>
  <c r="AZ151" i="28"/>
  <c r="AZ155" i="28"/>
  <c r="AZ159" i="28"/>
  <c r="AZ163" i="28"/>
  <c r="AZ167" i="28"/>
  <c r="AZ171" i="28"/>
  <c r="AZ175" i="28"/>
  <c r="AZ177" i="28"/>
  <c r="AZ181" i="28"/>
  <c r="AZ185" i="28"/>
  <c r="AZ190" i="28"/>
  <c r="AZ194" i="28"/>
  <c r="AZ198" i="28"/>
  <c r="AZ202" i="28"/>
  <c r="AZ206" i="28"/>
  <c r="AZ210" i="28"/>
  <c r="AZ214" i="28"/>
  <c r="AZ218" i="28"/>
  <c r="AZ220" i="28"/>
  <c r="AZ224" i="28"/>
  <c r="AZ228" i="28"/>
  <c r="AZ232" i="28"/>
  <c r="AZ236" i="28"/>
  <c r="AZ240" i="28"/>
  <c r="AZ244" i="28"/>
  <c r="AZ248" i="28"/>
  <c r="AZ252" i="28"/>
  <c r="AZ256" i="28"/>
  <c r="AZ258" i="28"/>
  <c r="AZ262" i="28"/>
  <c r="AZ266" i="28"/>
  <c r="AZ270" i="28"/>
  <c r="AZ274" i="28"/>
  <c r="AZ278" i="28"/>
  <c r="AZ282" i="28"/>
  <c r="AZ286" i="28"/>
  <c r="AZ290" i="28"/>
  <c r="AZ294" i="28"/>
  <c r="AZ298" i="28"/>
  <c r="AZ302" i="28"/>
  <c r="AZ306" i="28"/>
  <c r="AZ310" i="28"/>
  <c r="AZ314" i="28"/>
  <c r="AZ318" i="28"/>
  <c r="AZ322" i="28"/>
  <c r="AZ326" i="28"/>
  <c r="AZ330" i="28"/>
  <c r="AZ334" i="28"/>
  <c r="AZ338" i="28"/>
  <c r="AZ342" i="28"/>
  <c r="AZ346" i="28"/>
  <c r="AZ350" i="28"/>
  <c r="AZ354" i="28"/>
  <c r="AZ358" i="28"/>
  <c r="AZ362" i="28"/>
  <c r="AZ366" i="28"/>
  <c r="AZ370" i="28"/>
  <c r="AZ374" i="28"/>
  <c r="AZ378" i="28"/>
  <c r="AZ382" i="28"/>
  <c r="AZ386" i="28"/>
  <c r="AZ390" i="28"/>
  <c r="AZ394" i="28"/>
  <c r="AZ398" i="28"/>
  <c r="AZ402" i="28"/>
  <c r="AZ406" i="28"/>
  <c r="AZ410" i="28"/>
  <c r="AZ413" i="28"/>
  <c r="AZ417" i="28"/>
  <c r="AZ421" i="28"/>
  <c r="AZ423" i="28"/>
  <c r="AZ427" i="28"/>
  <c r="AZ431" i="28"/>
  <c r="AZ435" i="28"/>
  <c r="AZ439" i="28"/>
  <c r="AZ443" i="28"/>
  <c r="AZ447" i="28"/>
  <c r="AZ451" i="28"/>
  <c r="AZ457" i="28"/>
  <c r="AZ461" i="28"/>
  <c r="AZ465" i="28"/>
  <c r="AZ469" i="28"/>
  <c r="AZ473" i="28"/>
  <c r="AZ477" i="28"/>
  <c r="AZ481" i="28"/>
  <c r="AZ485" i="28"/>
  <c r="AZ487" i="28"/>
  <c r="AZ491" i="28"/>
  <c r="AZ495" i="28"/>
  <c r="AZ499" i="28"/>
  <c r="P38" i="22"/>
  <c r="R38" i="22"/>
  <c r="Q38" i="22"/>
  <c r="O39" i="22"/>
  <c r="AC42" i="17"/>
  <c r="AD42" i="17"/>
  <c r="AA42" i="17"/>
  <c r="AJ42" i="17"/>
  <c r="Y42" i="17"/>
  <c r="U42" i="17"/>
  <c r="Z42" i="17"/>
  <c r="S42" i="17"/>
  <c r="V41" i="17"/>
  <c r="X41" i="17"/>
  <c r="G47" i="5"/>
  <c r="Q42" i="17"/>
  <c r="N42" i="17"/>
  <c r="D46" i="5"/>
  <c r="E46" i="5"/>
  <c r="F46" i="5"/>
  <c r="C46" i="5"/>
  <c r="A46" i="5"/>
  <c r="B46" i="5"/>
  <c r="F43" i="18"/>
  <c r="A43" i="17" s="1"/>
  <c r="M43" i="17" s="1"/>
  <c r="AB43" i="17" s="1"/>
  <c r="J45" i="5"/>
  <c r="N45" i="5"/>
  <c r="R45" i="5"/>
  <c r="V45" i="5"/>
  <c r="Z45" i="5"/>
  <c r="AD45" i="5"/>
  <c r="AH45" i="5"/>
  <c r="AL45" i="5"/>
  <c r="AP45" i="5"/>
  <c r="AT45" i="5"/>
  <c r="AX45" i="5"/>
  <c r="BB45" i="5"/>
  <c r="BF45" i="5"/>
  <c r="BJ45" i="5"/>
  <c r="BN45" i="5"/>
  <c r="BR45" i="5"/>
  <c r="BV45" i="5"/>
  <c r="BZ45" i="5"/>
  <c r="CD45" i="5"/>
  <c r="K45" i="5"/>
  <c r="O45" i="5"/>
  <c r="S45" i="5"/>
  <c r="W45" i="5"/>
  <c r="AA45" i="5"/>
  <c r="AE45" i="5"/>
  <c r="AI45" i="5"/>
  <c r="AM45" i="5"/>
  <c r="AQ45" i="5"/>
  <c r="AU45" i="5"/>
  <c r="AY45" i="5"/>
  <c r="BC45" i="5"/>
  <c r="BG45" i="5"/>
  <c r="BK45" i="5"/>
  <c r="BO45" i="5"/>
  <c r="BS45" i="5"/>
  <c r="BW45" i="5"/>
  <c r="CA45" i="5"/>
  <c r="H45" i="5"/>
  <c r="L45" i="5"/>
  <c r="P45" i="5"/>
  <c r="T45" i="5"/>
  <c r="X45" i="5"/>
  <c r="AB45" i="5"/>
  <c r="AF45" i="5"/>
  <c r="AJ45" i="5"/>
  <c r="AN45" i="5"/>
  <c r="AR45" i="5"/>
  <c r="AV45" i="5"/>
  <c r="AZ45" i="5"/>
  <c r="BD45" i="5"/>
  <c r="BH45" i="5"/>
  <c r="BL45" i="5"/>
  <c r="BP45" i="5"/>
  <c r="BT45" i="5"/>
  <c r="BX45" i="5"/>
  <c r="CB45" i="5"/>
  <c r="I45" i="5"/>
  <c r="M45" i="5"/>
  <c r="Q45" i="5"/>
  <c r="U45" i="5"/>
  <c r="Y45" i="5"/>
  <c r="AC45" i="5"/>
  <c r="AG45" i="5"/>
  <c r="AK45" i="5"/>
  <c r="AO45" i="5"/>
  <c r="AS45" i="5"/>
  <c r="AW45" i="5"/>
  <c r="BA45" i="5"/>
  <c r="BE45" i="5"/>
  <c r="BI45" i="5"/>
  <c r="BM45" i="5"/>
  <c r="BQ45" i="5"/>
  <c r="BU45" i="5"/>
  <c r="BY45" i="5"/>
  <c r="CC45" i="5"/>
  <c r="AI43" i="17" l="1"/>
  <c r="AH43" i="17"/>
  <c r="W43" i="17"/>
  <c r="AG43" i="17"/>
  <c r="P39" i="22"/>
  <c r="R39" i="22"/>
  <c r="Q39" i="22"/>
  <c r="O40" i="22"/>
  <c r="AC43" i="17"/>
  <c r="AD43" i="17"/>
  <c r="AA43" i="17"/>
  <c r="AJ43" i="17"/>
  <c r="V42" i="17"/>
  <c r="X42" i="17"/>
  <c r="Y43" i="17"/>
  <c r="U43" i="17"/>
  <c r="Z43" i="17"/>
  <c r="S43" i="17"/>
  <c r="G48" i="5"/>
  <c r="N43" i="17"/>
  <c r="Q43" i="17"/>
  <c r="E47" i="5"/>
  <c r="D47" i="5"/>
  <c r="F47" i="5"/>
  <c r="A47" i="5"/>
  <c r="B47" i="5"/>
  <c r="C47" i="5"/>
  <c r="K46" i="5"/>
  <c r="O46" i="5"/>
  <c r="S46" i="5"/>
  <c r="W46" i="5"/>
  <c r="AA46" i="5"/>
  <c r="AE46" i="5"/>
  <c r="AI46" i="5"/>
  <c r="AM46" i="5"/>
  <c r="AQ46" i="5"/>
  <c r="AU46" i="5"/>
  <c r="AY46" i="5"/>
  <c r="BC46" i="5"/>
  <c r="BG46" i="5"/>
  <c r="BK46" i="5"/>
  <c r="BO46" i="5"/>
  <c r="BS46" i="5"/>
  <c r="BW46" i="5"/>
  <c r="CA46" i="5"/>
  <c r="H46" i="5"/>
  <c r="L46" i="5"/>
  <c r="P46" i="5"/>
  <c r="T46" i="5"/>
  <c r="X46" i="5"/>
  <c r="AB46" i="5"/>
  <c r="AF46" i="5"/>
  <c r="AJ46" i="5"/>
  <c r="AN46" i="5"/>
  <c r="AR46" i="5"/>
  <c r="AV46" i="5"/>
  <c r="AZ46" i="5"/>
  <c r="BD46" i="5"/>
  <c r="BH46" i="5"/>
  <c r="BL46" i="5"/>
  <c r="BP46" i="5"/>
  <c r="BT46" i="5"/>
  <c r="BX46" i="5"/>
  <c r="CB46" i="5"/>
  <c r="I46" i="5"/>
  <c r="M46" i="5"/>
  <c r="Q46" i="5"/>
  <c r="U46" i="5"/>
  <c r="Y46" i="5"/>
  <c r="AC46" i="5"/>
  <c r="AG46" i="5"/>
  <c r="AK46" i="5"/>
  <c r="AO46" i="5"/>
  <c r="AS46" i="5"/>
  <c r="AW46" i="5"/>
  <c r="BA46" i="5"/>
  <c r="BE46" i="5"/>
  <c r="BI46" i="5"/>
  <c r="BM46" i="5"/>
  <c r="BQ46" i="5"/>
  <c r="BU46" i="5"/>
  <c r="BY46" i="5"/>
  <c r="CC46" i="5"/>
  <c r="J46" i="5"/>
  <c r="N46" i="5"/>
  <c r="R46" i="5"/>
  <c r="V46" i="5"/>
  <c r="Z46" i="5"/>
  <c r="AD46" i="5"/>
  <c r="AH46" i="5"/>
  <c r="AL46" i="5"/>
  <c r="AP46" i="5"/>
  <c r="AT46" i="5"/>
  <c r="AX46" i="5"/>
  <c r="BB46" i="5"/>
  <c r="BF46" i="5"/>
  <c r="BJ46" i="5"/>
  <c r="BN46" i="5"/>
  <c r="BR46" i="5"/>
  <c r="BV46" i="5"/>
  <c r="BZ46" i="5"/>
  <c r="CD46" i="5"/>
  <c r="F44" i="18"/>
  <c r="A44" i="17" s="1"/>
  <c r="M44" i="17" s="1"/>
  <c r="AB44" i="17" s="1"/>
  <c r="AI44" i="17" l="1"/>
  <c r="AH44" i="17"/>
  <c r="W44" i="17"/>
  <c r="AG44" i="17"/>
  <c r="P40" i="22"/>
  <c r="R40" i="22"/>
  <c r="Q40" i="22"/>
  <c r="O41" i="22"/>
  <c r="AC44" i="17"/>
  <c r="AD44" i="17"/>
  <c r="AA44" i="17"/>
  <c r="AJ44" i="17"/>
  <c r="Y44" i="17"/>
  <c r="U44" i="17"/>
  <c r="Z44" i="17"/>
  <c r="S44" i="17"/>
  <c r="V43" i="17"/>
  <c r="X43" i="17"/>
  <c r="G49" i="5"/>
  <c r="Q44" i="17"/>
  <c r="N44" i="17"/>
  <c r="F45" i="18"/>
  <c r="A45" i="17" s="1"/>
  <c r="M45" i="17" s="1"/>
  <c r="AB45" i="17" s="1"/>
  <c r="D48" i="5"/>
  <c r="E48" i="5"/>
  <c r="F48" i="5"/>
  <c r="A48" i="5"/>
  <c r="B48" i="5"/>
  <c r="C48" i="5"/>
  <c r="J47" i="5"/>
  <c r="N47" i="5"/>
  <c r="R47" i="5"/>
  <c r="V47" i="5"/>
  <c r="Z47" i="5"/>
  <c r="AD47" i="5"/>
  <c r="AH47" i="5"/>
  <c r="AL47" i="5"/>
  <c r="AP47" i="5"/>
  <c r="AT47" i="5"/>
  <c r="AX47" i="5"/>
  <c r="BB47" i="5"/>
  <c r="BF47" i="5"/>
  <c r="BJ47" i="5"/>
  <c r="BN47" i="5"/>
  <c r="BR47" i="5"/>
  <c r="BV47" i="5"/>
  <c r="BZ47" i="5"/>
  <c r="CD47" i="5"/>
  <c r="K47" i="5"/>
  <c r="O47" i="5"/>
  <c r="S47" i="5"/>
  <c r="W47" i="5"/>
  <c r="AA47" i="5"/>
  <c r="AE47" i="5"/>
  <c r="AI47" i="5"/>
  <c r="AM47" i="5"/>
  <c r="AQ47" i="5"/>
  <c r="AU47" i="5"/>
  <c r="AY47" i="5"/>
  <c r="BC47" i="5"/>
  <c r="BG47" i="5"/>
  <c r="BK47" i="5"/>
  <c r="BO47" i="5"/>
  <c r="BS47" i="5"/>
  <c r="BW47" i="5"/>
  <c r="CA47" i="5"/>
  <c r="L47" i="5"/>
  <c r="T47" i="5"/>
  <c r="AB47" i="5"/>
  <c r="AJ47" i="5"/>
  <c r="AR47" i="5"/>
  <c r="AZ47" i="5"/>
  <c r="BH47" i="5"/>
  <c r="BP47" i="5"/>
  <c r="BX47" i="5"/>
  <c r="I47" i="5"/>
  <c r="Q47" i="5"/>
  <c r="Y47" i="5"/>
  <c r="AG47" i="5"/>
  <c r="AO47" i="5"/>
  <c r="AW47" i="5"/>
  <c r="BE47" i="5"/>
  <c r="BM47" i="5"/>
  <c r="BU47" i="5"/>
  <c r="CC47" i="5"/>
  <c r="H47" i="5"/>
  <c r="P47" i="5"/>
  <c r="X47" i="5"/>
  <c r="AF47" i="5"/>
  <c r="AN47" i="5"/>
  <c r="AV47" i="5"/>
  <c r="BD47" i="5"/>
  <c r="BL47" i="5"/>
  <c r="BT47" i="5"/>
  <c r="CB47" i="5"/>
  <c r="M47" i="5"/>
  <c r="U47" i="5"/>
  <c r="AC47" i="5"/>
  <c r="AK47" i="5"/>
  <c r="AS47" i="5"/>
  <c r="BA47" i="5"/>
  <c r="BI47" i="5"/>
  <c r="BQ47" i="5"/>
  <c r="BY47" i="5"/>
  <c r="AI45" i="17" l="1"/>
  <c r="AH45" i="17"/>
  <c r="W45" i="17"/>
  <c r="AG45" i="17"/>
  <c r="P41" i="22"/>
  <c r="R41" i="22"/>
  <c r="Q41" i="22"/>
  <c r="O42" i="22"/>
  <c r="AC45" i="17"/>
  <c r="AD45" i="17"/>
  <c r="AA45" i="17"/>
  <c r="AJ45" i="17"/>
  <c r="V44" i="17"/>
  <c r="X44" i="17"/>
  <c r="Y45" i="17"/>
  <c r="U45" i="17"/>
  <c r="Z45" i="17"/>
  <c r="S45" i="17"/>
  <c r="G50" i="5"/>
  <c r="N45" i="17"/>
  <c r="Q45" i="17"/>
  <c r="K48" i="5"/>
  <c r="O48" i="5"/>
  <c r="S48" i="5"/>
  <c r="W48" i="5"/>
  <c r="AA48" i="5"/>
  <c r="AE48" i="5"/>
  <c r="AI48" i="5"/>
  <c r="AM48" i="5"/>
  <c r="AQ48" i="5"/>
  <c r="AU48" i="5"/>
  <c r="AY48" i="5"/>
  <c r="BC48" i="5"/>
  <c r="BG48" i="5"/>
  <c r="BK48" i="5"/>
  <c r="BO48" i="5"/>
  <c r="BS48" i="5"/>
  <c r="BW48" i="5"/>
  <c r="CA48" i="5"/>
  <c r="H48" i="5"/>
  <c r="L48" i="5"/>
  <c r="P48" i="5"/>
  <c r="T48" i="5"/>
  <c r="X48" i="5"/>
  <c r="AB48" i="5"/>
  <c r="AF48" i="5"/>
  <c r="AJ48" i="5"/>
  <c r="AN48" i="5"/>
  <c r="AR48" i="5"/>
  <c r="AV48" i="5"/>
  <c r="AZ48" i="5"/>
  <c r="BD48" i="5"/>
  <c r="BH48" i="5"/>
  <c r="BL48" i="5"/>
  <c r="BP48" i="5"/>
  <c r="BT48" i="5"/>
  <c r="BX48" i="5"/>
  <c r="CB48" i="5"/>
  <c r="I48" i="5"/>
  <c r="M48" i="5"/>
  <c r="Q48" i="5"/>
  <c r="U48" i="5"/>
  <c r="Y48" i="5"/>
  <c r="AC48" i="5"/>
  <c r="AG48" i="5"/>
  <c r="AK48" i="5"/>
  <c r="AO48" i="5"/>
  <c r="AS48" i="5"/>
  <c r="AW48" i="5"/>
  <c r="BA48" i="5"/>
  <c r="BE48" i="5"/>
  <c r="BI48" i="5"/>
  <c r="BM48" i="5"/>
  <c r="BQ48" i="5"/>
  <c r="BU48" i="5"/>
  <c r="BY48" i="5"/>
  <c r="CC48" i="5"/>
  <c r="J48" i="5"/>
  <c r="N48" i="5"/>
  <c r="R48" i="5"/>
  <c r="V48" i="5"/>
  <c r="Z48" i="5"/>
  <c r="AD48" i="5"/>
  <c r="AH48" i="5"/>
  <c r="AL48" i="5"/>
  <c r="AP48" i="5"/>
  <c r="AT48" i="5"/>
  <c r="AX48" i="5"/>
  <c r="BB48" i="5"/>
  <c r="BF48" i="5"/>
  <c r="BJ48" i="5"/>
  <c r="BN48" i="5"/>
  <c r="BR48" i="5"/>
  <c r="BV48" i="5"/>
  <c r="BZ48" i="5"/>
  <c r="CD48" i="5"/>
  <c r="E49" i="5"/>
  <c r="D49" i="5"/>
  <c r="F49" i="5"/>
  <c r="A49" i="5"/>
  <c r="B49" i="5"/>
  <c r="C49" i="5"/>
  <c r="F46" i="18"/>
  <c r="A46" i="17" s="1"/>
  <c r="M46" i="17" s="1"/>
  <c r="AB46" i="17" s="1"/>
  <c r="AI46" i="17" l="1"/>
  <c r="AH46" i="17"/>
  <c r="W46" i="17"/>
  <c r="AG46" i="17"/>
  <c r="Q42" i="22"/>
  <c r="P42" i="22"/>
  <c r="R42" i="22"/>
  <c r="O43" i="22"/>
  <c r="AC46" i="17"/>
  <c r="AD46" i="17"/>
  <c r="AA46" i="17"/>
  <c r="AJ46" i="17"/>
  <c r="Y46" i="17"/>
  <c r="U46" i="17"/>
  <c r="Z46" i="17"/>
  <c r="S46" i="17"/>
  <c r="V45" i="17"/>
  <c r="X45" i="17"/>
  <c r="G51" i="5"/>
  <c r="Q46" i="17"/>
  <c r="N46" i="17"/>
  <c r="F47" i="18"/>
  <c r="A47" i="17" s="1"/>
  <c r="M47" i="17" s="1"/>
  <c r="AB47" i="17" s="1"/>
  <c r="J49" i="5"/>
  <c r="N49" i="5"/>
  <c r="R49" i="5"/>
  <c r="V49" i="5"/>
  <c r="Z49" i="5"/>
  <c r="AD49" i="5"/>
  <c r="AH49" i="5"/>
  <c r="AL49" i="5"/>
  <c r="AP49" i="5"/>
  <c r="AT49" i="5"/>
  <c r="AX49" i="5"/>
  <c r="BB49" i="5"/>
  <c r="BF49" i="5"/>
  <c r="BJ49" i="5"/>
  <c r="BN49" i="5"/>
  <c r="BR49" i="5"/>
  <c r="BV49" i="5"/>
  <c r="BZ49" i="5"/>
  <c r="CD49" i="5"/>
  <c r="K49" i="5"/>
  <c r="O49" i="5"/>
  <c r="S49" i="5"/>
  <c r="W49" i="5"/>
  <c r="AA49" i="5"/>
  <c r="AE49" i="5"/>
  <c r="AI49" i="5"/>
  <c r="AM49" i="5"/>
  <c r="AQ49" i="5"/>
  <c r="AU49" i="5"/>
  <c r="AY49" i="5"/>
  <c r="BC49" i="5"/>
  <c r="BG49" i="5"/>
  <c r="BK49" i="5"/>
  <c r="BO49" i="5"/>
  <c r="BS49" i="5"/>
  <c r="BW49" i="5"/>
  <c r="CA49" i="5"/>
  <c r="H49" i="5"/>
  <c r="L49" i="5"/>
  <c r="P49" i="5"/>
  <c r="T49" i="5"/>
  <c r="X49" i="5"/>
  <c r="AB49" i="5"/>
  <c r="AF49" i="5"/>
  <c r="AJ49" i="5"/>
  <c r="AN49" i="5"/>
  <c r="AR49" i="5"/>
  <c r="AV49" i="5"/>
  <c r="AZ49" i="5"/>
  <c r="BD49" i="5"/>
  <c r="BH49" i="5"/>
  <c r="BL49" i="5"/>
  <c r="BP49" i="5"/>
  <c r="BT49" i="5"/>
  <c r="BX49" i="5"/>
  <c r="CB49" i="5"/>
  <c r="I49" i="5"/>
  <c r="M49" i="5"/>
  <c r="Q49" i="5"/>
  <c r="U49" i="5"/>
  <c r="Y49" i="5"/>
  <c r="AC49" i="5"/>
  <c r="AG49" i="5"/>
  <c r="AK49" i="5"/>
  <c r="AO49" i="5"/>
  <c r="AS49" i="5"/>
  <c r="AW49" i="5"/>
  <c r="BA49" i="5"/>
  <c r="BE49" i="5"/>
  <c r="BI49" i="5"/>
  <c r="BM49" i="5"/>
  <c r="BQ49" i="5"/>
  <c r="BU49" i="5"/>
  <c r="BY49" i="5"/>
  <c r="CC49" i="5"/>
  <c r="D50" i="5"/>
  <c r="E50" i="5"/>
  <c r="F50" i="5"/>
  <c r="A50" i="5"/>
  <c r="B50" i="5"/>
  <c r="C50" i="5"/>
  <c r="AI47" i="17" l="1"/>
  <c r="AH47" i="17"/>
  <c r="W47" i="17"/>
  <c r="AG47" i="17"/>
  <c r="P43" i="22"/>
  <c r="R43" i="22"/>
  <c r="Q43" i="22"/>
  <c r="O44" i="22"/>
  <c r="AC47" i="17"/>
  <c r="AD47" i="17"/>
  <c r="AA47" i="17"/>
  <c r="AJ47" i="17"/>
  <c r="V46" i="17"/>
  <c r="X46" i="17"/>
  <c r="Y47" i="17"/>
  <c r="U47" i="17"/>
  <c r="Z47" i="17"/>
  <c r="S47" i="17"/>
  <c r="G52" i="5"/>
  <c r="N47" i="17"/>
  <c r="Q47" i="17"/>
  <c r="I50" i="5"/>
  <c r="M50" i="5"/>
  <c r="Q50" i="5"/>
  <c r="U50" i="5"/>
  <c r="Y50" i="5"/>
  <c r="AC50" i="5"/>
  <c r="AG50" i="5"/>
  <c r="AK50" i="5"/>
  <c r="AO50" i="5"/>
  <c r="AS50" i="5"/>
  <c r="AW50" i="5"/>
  <c r="BA50" i="5"/>
  <c r="BE50" i="5"/>
  <c r="BI50" i="5"/>
  <c r="BM50" i="5"/>
  <c r="BQ50" i="5"/>
  <c r="BU50" i="5"/>
  <c r="BY50" i="5"/>
  <c r="CC50" i="5"/>
  <c r="J50" i="5"/>
  <c r="N50" i="5"/>
  <c r="R50" i="5"/>
  <c r="V50" i="5"/>
  <c r="Z50" i="5"/>
  <c r="AD50" i="5"/>
  <c r="AH50" i="5"/>
  <c r="AL50" i="5"/>
  <c r="AP50" i="5"/>
  <c r="AT50" i="5"/>
  <c r="AX50" i="5"/>
  <c r="BB50" i="5"/>
  <c r="BF50" i="5"/>
  <c r="BJ50" i="5"/>
  <c r="BN50" i="5"/>
  <c r="BR50" i="5"/>
  <c r="BV50" i="5"/>
  <c r="BZ50" i="5"/>
  <c r="CD50" i="5"/>
  <c r="K50" i="5"/>
  <c r="O50" i="5"/>
  <c r="S50" i="5"/>
  <c r="W50" i="5"/>
  <c r="AA50" i="5"/>
  <c r="AE50" i="5"/>
  <c r="AI50" i="5"/>
  <c r="AM50" i="5"/>
  <c r="AQ50" i="5"/>
  <c r="AU50" i="5"/>
  <c r="AY50" i="5"/>
  <c r="BC50" i="5"/>
  <c r="BG50" i="5"/>
  <c r="BK50" i="5"/>
  <c r="BO50" i="5"/>
  <c r="BS50" i="5"/>
  <c r="BW50" i="5"/>
  <c r="CA50" i="5"/>
  <c r="H50" i="5"/>
  <c r="L50" i="5"/>
  <c r="P50" i="5"/>
  <c r="T50" i="5"/>
  <c r="X50" i="5"/>
  <c r="AB50" i="5"/>
  <c r="AF50" i="5"/>
  <c r="AJ50" i="5"/>
  <c r="AN50" i="5"/>
  <c r="AR50" i="5"/>
  <c r="AV50" i="5"/>
  <c r="AZ50" i="5"/>
  <c r="BD50" i="5"/>
  <c r="BH50" i="5"/>
  <c r="BL50" i="5"/>
  <c r="BP50" i="5"/>
  <c r="BT50" i="5"/>
  <c r="BX50" i="5"/>
  <c r="CB50" i="5"/>
  <c r="E51" i="5"/>
  <c r="D51" i="5"/>
  <c r="F51" i="5"/>
  <c r="A51" i="5"/>
  <c r="B51" i="5"/>
  <c r="C51" i="5"/>
  <c r="F48" i="18"/>
  <c r="A48" i="17" s="1"/>
  <c r="M48" i="17" s="1"/>
  <c r="AB48" i="17" s="1"/>
  <c r="AI48" i="17" l="1"/>
  <c r="AH48" i="17"/>
  <c r="W48" i="17"/>
  <c r="AG48" i="17"/>
  <c r="Q44" i="22"/>
  <c r="P44" i="22"/>
  <c r="R44" i="22"/>
  <c r="O45" i="22"/>
  <c r="AC48" i="17"/>
  <c r="AD48" i="17"/>
  <c r="AA48" i="17"/>
  <c r="AJ48" i="17"/>
  <c r="Y48" i="17"/>
  <c r="U48" i="17"/>
  <c r="Z48" i="17"/>
  <c r="S48" i="17"/>
  <c r="V47" i="17"/>
  <c r="X47" i="17"/>
  <c r="G53" i="5"/>
  <c r="Q48" i="17"/>
  <c r="N48" i="17"/>
  <c r="F49" i="18"/>
  <c r="A49" i="17" s="1"/>
  <c r="M49" i="17" s="1"/>
  <c r="AB49" i="17" s="1"/>
  <c r="D52" i="5"/>
  <c r="E52" i="5"/>
  <c r="F52" i="5"/>
  <c r="A52" i="5"/>
  <c r="B52" i="5"/>
  <c r="C52" i="5"/>
  <c r="H51" i="5"/>
  <c r="L51" i="5"/>
  <c r="P51" i="5"/>
  <c r="T51" i="5"/>
  <c r="X51" i="5"/>
  <c r="AB51" i="5"/>
  <c r="AF51" i="5"/>
  <c r="AJ51" i="5"/>
  <c r="AN51" i="5"/>
  <c r="AR51" i="5"/>
  <c r="AV51" i="5"/>
  <c r="AZ51" i="5"/>
  <c r="BD51" i="5"/>
  <c r="BH51" i="5"/>
  <c r="BL51" i="5"/>
  <c r="BP51" i="5"/>
  <c r="BT51" i="5"/>
  <c r="BX51" i="5"/>
  <c r="CB51" i="5"/>
  <c r="I51" i="5"/>
  <c r="M51" i="5"/>
  <c r="Q51" i="5"/>
  <c r="U51" i="5"/>
  <c r="Y51" i="5"/>
  <c r="AC51" i="5"/>
  <c r="AG51" i="5"/>
  <c r="AK51" i="5"/>
  <c r="AO51" i="5"/>
  <c r="AS51" i="5"/>
  <c r="AW51" i="5"/>
  <c r="BA51" i="5"/>
  <c r="BE51" i="5"/>
  <c r="BI51" i="5"/>
  <c r="BM51" i="5"/>
  <c r="BQ51" i="5"/>
  <c r="BU51" i="5"/>
  <c r="BY51" i="5"/>
  <c r="CC51" i="5"/>
  <c r="J51" i="5"/>
  <c r="R51" i="5"/>
  <c r="Z51" i="5"/>
  <c r="AH51" i="5"/>
  <c r="AP51" i="5"/>
  <c r="AX51" i="5"/>
  <c r="BF51" i="5"/>
  <c r="BN51" i="5"/>
  <c r="BV51" i="5"/>
  <c r="CD51" i="5"/>
  <c r="O51" i="5"/>
  <c r="W51" i="5"/>
  <c r="AE51" i="5"/>
  <c r="AM51" i="5"/>
  <c r="AU51" i="5"/>
  <c r="BC51" i="5"/>
  <c r="BK51" i="5"/>
  <c r="BS51" i="5"/>
  <c r="CA51" i="5"/>
  <c r="N51" i="5"/>
  <c r="V51" i="5"/>
  <c r="AD51" i="5"/>
  <c r="AL51" i="5"/>
  <c r="AT51" i="5"/>
  <c r="BB51" i="5"/>
  <c r="BJ51" i="5"/>
  <c r="BR51" i="5"/>
  <c r="BZ51" i="5"/>
  <c r="K51" i="5"/>
  <c r="S51" i="5"/>
  <c r="AA51" i="5"/>
  <c r="AI51" i="5"/>
  <c r="AQ51" i="5"/>
  <c r="AY51" i="5"/>
  <c r="BG51" i="5"/>
  <c r="BO51" i="5"/>
  <c r="BW51" i="5"/>
  <c r="AI49" i="17" l="1"/>
  <c r="AH49" i="17"/>
  <c r="W49" i="17"/>
  <c r="AG49" i="17"/>
  <c r="P45" i="22"/>
  <c r="R45" i="22"/>
  <c r="Q45" i="22"/>
  <c r="O46" i="22"/>
  <c r="AC49" i="17"/>
  <c r="AD49" i="17"/>
  <c r="AA49" i="17"/>
  <c r="AJ49" i="17"/>
  <c r="V48" i="17"/>
  <c r="X48" i="17"/>
  <c r="Y49" i="17"/>
  <c r="U49" i="17"/>
  <c r="Z49" i="17"/>
  <c r="S49" i="17"/>
  <c r="G54" i="5"/>
  <c r="N49" i="17"/>
  <c r="Q49" i="17"/>
  <c r="I52" i="5"/>
  <c r="M52" i="5"/>
  <c r="Q52" i="5"/>
  <c r="U52" i="5"/>
  <c r="Y52" i="5"/>
  <c r="AC52" i="5"/>
  <c r="AG52" i="5"/>
  <c r="AK52" i="5"/>
  <c r="AO52" i="5"/>
  <c r="AS52" i="5"/>
  <c r="AW52" i="5"/>
  <c r="BA52" i="5"/>
  <c r="BE52" i="5"/>
  <c r="BI52" i="5"/>
  <c r="BM52" i="5"/>
  <c r="BQ52" i="5"/>
  <c r="BU52" i="5"/>
  <c r="BY52" i="5"/>
  <c r="CC52" i="5"/>
  <c r="J52" i="5"/>
  <c r="N52" i="5"/>
  <c r="R52" i="5"/>
  <c r="V52" i="5"/>
  <c r="Z52" i="5"/>
  <c r="AD52" i="5"/>
  <c r="AH52" i="5"/>
  <c r="AL52" i="5"/>
  <c r="AP52" i="5"/>
  <c r="AT52" i="5"/>
  <c r="AX52" i="5"/>
  <c r="BB52" i="5"/>
  <c r="BF52" i="5"/>
  <c r="BJ52" i="5"/>
  <c r="BN52" i="5"/>
  <c r="BR52" i="5"/>
  <c r="BV52" i="5"/>
  <c r="BZ52" i="5"/>
  <c r="CD52" i="5"/>
  <c r="K52" i="5"/>
  <c r="O52" i="5"/>
  <c r="S52" i="5"/>
  <c r="W52" i="5"/>
  <c r="AA52" i="5"/>
  <c r="AE52" i="5"/>
  <c r="AI52" i="5"/>
  <c r="AM52" i="5"/>
  <c r="AQ52" i="5"/>
  <c r="AU52" i="5"/>
  <c r="AY52" i="5"/>
  <c r="BC52" i="5"/>
  <c r="BG52" i="5"/>
  <c r="BK52" i="5"/>
  <c r="BO52" i="5"/>
  <c r="BS52" i="5"/>
  <c r="BW52" i="5"/>
  <c r="CA52" i="5"/>
  <c r="H52" i="5"/>
  <c r="L52" i="5"/>
  <c r="P52" i="5"/>
  <c r="T52" i="5"/>
  <c r="X52" i="5"/>
  <c r="AB52" i="5"/>
  <c r="AF52" i="5"/>
  <c r="AJ52" i="5"/>
  <c r="AN52" i="5"/>
  <c r="AR52" i="5"/>
  <c r="AV52" i="5"/>
  <c r="AZ52" i="5"/>
  <c r="BD52" i="5"/>
  <c r="BH52" i="5"/>
  <c r="BL52" i="5"/>
  <c r="BP52" i="5"/>
  <c r="BT52" i="5"/>
  <c r="BX52" i="5"/>
  <c r="CB52" i="5"/>
  <c r="F53" i="5"/>
  <c r="E53" i="5"/>
  <c r="D53" i="5"/>
  <c r="A53" i="5"/>
  <c r="B53" i="5"/>
  <c r="C53" i="5"/>
  <c r="F50" i="18"/>
  <c r="A50" i="17" s="1"/>
  <c r="M50" i="17" s="1"/>
  <c r="AB50" i="17" s="1"/>
  <c r="AI50" i="17" l="1"/>
  <c r="AH50" i="17"/>
  <c r="W50" i="17"/>
  <c r="AG50" i="17"/>
  <c r="Q46" i="22"/>
  <c r="P46" i="22"/>
  <c r="R46" i="22"/>
  <c r="O47" i="22"/>
  <c r="AC50" i="17"/>
  <c r="AD50" i="17"/>
  <c r="AA50" i="17"/>
  <c r="AJ50" i="17"/>
  <c r="Y50" i="17"/>
  <c r="U50" i="17"/>
  <c r="Z50" i="17"/>
  <c r="S50" i="17"/>
  <c r="V49" i="17"/>
  <c r="X49" i="17"/>
  <c r="G55" i="5"/>
  <c r="Q50" i="17"/>
  <c r="N50" i="17"/>
  <c r="F51" i="18"/>
  <c r="A51" i="17" s="1"/>
  <c r="M51" i="17" s="1"/>
  <c r="AB51" i="17" s="1"/>
  <c r="D54" i="5"/>
  <c r="E54" i="5"/>
  <c r="F54" i="5"/>
  <c r="C54" i="5"/>
  <c r="A54" i="5"/>
  <c r="B54" i="5"/>
  <c r="H53" i="5"/>
  <c r="L53" i="5"/>
  <c r="P53" i="5"/>
  <c r="T53" i="5"/>
  <c r="X53" i="5"/>
  <c r="AB53" i="5"/>
  <c r="AF53" i="5"/>
  <c r="AJ53" i="5"/>
  <c r="AN53" i="5"/>
  <c r="AR53" i="5"/>
  <c r="AV53" i="5"/>
  <c r="AZ53" i="5"/>
  <c r="BD53" i="5"/>
  <c r="BH53" i="5"/>
  <c r="BL53" i="5"/>
  <c r="BP53" i="5"/>
  <c r="BT53" i="5"/>
  <c r="BX53" i="5"/>
  <c r="CB53" i="5"/>
  <c r="I53" i="5"/>
  <c r="M53" i="5"/>
  <c r="Q53" i="5"/>
  <c r="U53" i="5"/>
  <c r="Y53" i="5"/>
  <c r="AC53" i="5"/>
  <c r="AG53" i="5"/>
  <c r="AK53" i="5"/>
  <c r="AO53" i="5"/>
  <c r="AS53" i="5"/>
  <c r="AW53" i="5"/>
  <c r="BA53" i="5"/>
  <c r="BE53" i="5"/>
  <c r="BI53" i="5"/>
  <c r="BM53" i="5"/>
  <c r="BQ53" i="5"/>
  <c r="BU53" i="5"/>
  <c r="BY53" i="5"/>
  <c r="CC53" i="5"/>
  <c r="J53" i="5"/>
  <c r="N53" i="5"/>
  <c r="R53" i="5"/>
  <c r="V53" i="5"/>
  <c r="Z53" i="5"/>
  <c r="AD53" i="5"/>
  <c r="AH53" i="5"/>
  <c r="AL53" i="5"/>
  <c r="AP53" i="5"/>
  <c r="AT53" i="5"/>
  <c r="AX53" i="5"/>
  <c r="BB53" i="5"/>
  <c r="BF53" i="5"/>
  <c r="BJ53" i="5"/>
  <c r="BN53" i="5"/>
  <c r="BR53" i="5"/>
  <c r="BV53" i="5"/>
  <c r="BZ53" i="5"/>
  <c r="CD53" i="5"/>
  <c r="K53" i="5"/>
  <c r="O53" i="5"/>
  <c r="S53" i="5"/>
  <c r="W53" i="5"/>
  <c r="AA53" i="5"/>
  <c r="AE53" i="5"/>
  <c r="AI53" i="5"/>
  <c r="AM53" i="5"/>
  <c r="AQ53" i="5"/>
  <c r="AU53" i="5"/>
  <c r="AY53" i="5"/>
  <c r="BC53" i="5"/>
  <c r="BG53" i="5"/>
  <c r="BK53" i="5"/>
  <c r="BO53" i="5"/>
  <c r="BS53" i="5"/>
  <c r="BW53" i="5"/>
  <c r="CA53" i="5"/>
  <c r="AI51" i="17" l="1"/>
  <c r="AH51" i="17"/>
  <c r="W51" i="17"/>
  <c r="AG51" i="17"/>
  <c r="P47" i="22"/>
  <c r="R47" i="22"/>
  <c r="Q47" i="22"/>
  <c r="O48" i="22"/>
  <c r="AC51" i="17"/>
  <c r="AD51" i="17"/>
  <c r="AA51" i="17"/>
  <c r="AJ51" i="17"/>
  <c r="V50" i="17"/>
  <c r="X50" i="17"/>
  <c r="Y51" i="17"/>
  <c r="U51" i="17"/>
  <c r="Z51" i="17"/>
  <c r="S51" i="17"/>
  <c r="G56" i="5"/>
  <c r="N51" i="17"/>
  <c r="Q51" i="17"/>
  <c r="E55" i="5"/>
  <c r="D55" i="5"/>
  <c r="F55" i="5"/>
  <c r="A55" i="5"/>
  <c r="B55" i="5"/>
  <c r="C55" i="5"/>
  <c r="K54" i="5"/>
  <c r="O54" i="5"/>
  <c r="S54" i="5"/>
  <c r="W54" i="5"/>
  <c r="AA54" i="5"/>
  <c r="AE54" i="5"/>
  <c r="AI54" i="5"/>
  <c r="AM54" i="5"/>
  <c r="AQ54" i="5"/>
  <c r="AU54" i="5"/>
  <c r="AY54" i="5"/>
  <c r="BC54" i="5"/>
  <c r="BG54" i="5"/>
  <c r="BK54" i="5"/>
  <c r="BO54" i="5"/>
  <c r="H54" i="5"/>
  <c r="L54" i="5"/>
  <c r="P54" i="5"/>
  <c r="T54" i="5"/>
  <c r="X54" i="5"/>
  <c r="AB54" i="5"/>
  <c r="AF54" i="5"/>
  <c r="AJ54" i="5"/>
  <c r="AN54" i="5"/>
  <c r="AR54" i="5"/>
  <c r="AV54" i="5"/>
  <c r="AZ54" i="5"/>
  <c r="BD54" i="5"/>
  <c r="BH54" i="5"/>
  <c r="BL54" i="5"/>
  <c r="BP54" i="5"/>
  <c r="BS54" i="5"/>
  <c r="BW54" i="5"/>
  <c r="CA54" i="5"/>
  <c r="BT54" i="5"/>
  <c r="BX54" i="5"/>
  <c r="CB54" i="5"/>
  <c r="I54" i="5"/>
  <c r="M54" i="5"/>
  <c r="Q54" i="5"/>
  <c r="U54" i="5"/>
  <c r="Y54" i="5"/>
  <c r="AC54" i="5"/>
  <c r="AG54" i="5"/>
  <c r="AK54" i="5"/>
  <c r="AO54" i="5"/>
  <c r="AS54" i="5"/>
  <c r="AW54" i="5"/>
  <c r="BA54" i="5"/>
  <c r="BE54" i="5"/>
  <c r="BI54" i="5"/>
  <c r="BM54" i="5"/>
  <c r="BQ54" i="5"/>
  <c r="J54" i="5"/>
  <c r="N54" i="5"/>
  <c r="R54" i="5"/>
  <c r="V54" i="5"/>
  <c r="Z54" i="5"/>
  <c r="AD54" i="5"/>
  <c r="AH54" i="5"/>
  <c r="AL54" i="5"/>
  <c r="AP54" i="5"/>
  <c r="AT54" i="5"/>
  <c r="AX54" i="5"/>
  <c r="BB54" i="5"/>
  <c r="BF54" i="5"/>
  <c r="BJ54" i="5"/>
  <c r="BN54" i="5"/>
  <c r="BR54" i="5"/>
  <c r="BU54" i="5"/>
  <c r="BY54" i="5"/>
  <c r="CC54" i="5"/>
  <c r="BV54" i="5"/>
  <c r="BZ54" i="5"/>
  <c r="CD54" i="5"/>
  <c r="F52" i="18"/>
  <c r="A52" i="17" s="1"/>
  <c r="M52" i="17" s="1"/>
  <c r="AB52" i="17" s="1"/>
  <c r="AI52" i="17" l="1"/>
  <c r="AH52" i="17"/>
  <c r="W52" i="17"/>
  <c r="AG52" i="17"/>
  <c r="P48" i="22"/>
  <c r="R48" i="22"/>
  <c r="Q48" i="22"/>
  <c r="O49" i="22"/>
  <c r="AC52" i="17"/>
  <c r="AD52" i="17"/>
  <c r="AA52" i="17"/>
  <c r="AJ52" i="17"/>
  <c r="Y52" i="17"/>
  <c r="U52" i="17"/>
  <c r="Z52" i="17"/>
  <c r="S52" i="17"/>
  <c r="V51" i="17"/>
  <c r="X51" i="17"/>
  <c r="G57" i="5"/>
  <c r="Q52" i="17"/>
  <c r="N52" i="17"/>
  <c r="F53" i="18"/>
  <c r="A53" i="17" s="1"/>
  <c r="M53" i="17" s="1"/>
  <c r="AB53" i="17" s="1"/>
  <c r="D56" i="5"/>
  <c r="E56" i="5"/>
  <c r="F56" i="5"/>
  <c r="A56" i="5"/>
  <c r="B56" i="5"/>
  <c r="C56" i="5"/>
  <c r="J55" i="5"/>
  <c r="N55" i="5"/>
  <c r="R55" i="5"/>
  <c r="V55" i="5"/>
  <c r="Z55" i="5"/>
  <c r="AD55" i="5"/>
  <c r="AH55" i="5"/>
  <c r="AL55" i="5"/>
  <c r="AP55" i="5"/>
  <c r="AT55" i="5"/>
  <c r="AX55" i="5"/>
  <c r="BB55" i="5"/>
  <c r="BF55" i="5"/>
  <c r="BJ55" i="5"/>
  <c r="BN55" i="5"/>
  <c r="BR55" i="5"/>
  <c r="BV55" i="5"/>
  <c r="BZ55" i="5"/>
  <c r="CD55" i="5"/>
  <c r="K55" i="5"/>
  <c r="O55" i="5"/>
  <c r="S55" i="5"/>
  <c r="W55" i="5"/>
  <c r="AA55" i="5"/>
  <c r="AE55" i="5"/>
  <c r="AI55" i="5"/>
  <c r="AM55" i="5"/>
  <c r="AQ55" i="5"/>
  <c r="AU55" i="5"/>
  <c r="AY55" i="5"/>
  <c r="BC55" i="5"/>
  <c r="BG55" i="5"/>
  <c r="BK55" i="5"/>
  <c r="BO55" i="5"/>
  <c r="BS55" i="5"/>
  <c r="BW55" i="5"/>
  <c r="CA55" i="5"/>
  <c r="H55" i="5"/>
  <c r="P55" i="5"/>
  <c r="X55" i="5"/>
  <c r="AF55" i="5"/>
  <c r="AN55" i="5"/>
  <c r="AV55" i="5"/>
  <c r="BD55" i="5"/>
  <c r="BL55" i="5"/>
  <c r="BT55" i="5"/>
  <c r="CB55" i="5"/>
  <c r="M55" i="5"/>
  <c r="U55" i="5"/>
  <c r="AC55" i="5"/>
  <c r="AK55" i="5"/>
  <c r="AS55" i="5"/>
  <c r="BA55" i="5"/>
  <c r="BI55" i="5"/>
  <c r="BQ55" i="5"/>
  <c r="BY55" i="5"/>
  <c r="L55" i="5"/>
  <c r="T55" i="5"/>
  <c r="AB55" i="5"/>
  <c r="AJ55" i="5"/>
  <c r="AR55" i="5"/>
  <c r="AZ55" i="5"/>
  <c r="BH55" i="5"/>
  <c r="BP55" i="5"/>
  <c r="BX55" i="5"/>
  <c r="I55" i="5"/>
  <c r="Q55" i="5"/>
  <c r="Y55" i="5"/>
  <c r="AG55" i="5"/>
  <c r="AO55" i="5"/>
  <c r="AW55" i="5"/>
  <c r="BE55" i="5"/>
  <c r="BM55" i="5"/>
  <c r="BU55" i="5"/>
  <c r="CC55" i="5"/>
  <c r="AI53" i="17" l="1"/>
  <c r="AH53" i="17"/>
  <c r="W53" i="17"/>
  <c r="AG53" i="17"/>
  <c r="Q49" i="22"/>
  <c r="P49" i="22"/>
  <c r="R49" i="22"/>
  <c r="O50" i="22"/>
  <c r="AC53" i="17"/>
  <c r="AD53" i="17"/>
  <c r="AA53" i="17"/>
  <c r="AJ53" i="17"/>
  <c r="V52" i="17"/>
  <c r="X52" i="17"/>
  <c r="Y53" i="17"/>
  <c r="U53" i="17"/>
  <c r="Z53" i="17"/>
  <c r="S53" i="17"/>
  <c r="G58" i="5"/>
  <c r="N53" i="17"/>
  <c r="Q53" i="17"/>
  <c r="E57" i="5"/>
  <c r="D57" i="5"/>
  <c r="F57" i="5"/>
  <c r="A57" i="5"/>
  <c r="B57" i="5"/>
  <c r="C57" i="5"/>
  <c r="K56" i="5"/>
  <c r="O56" i="5"/>
  <c r="S56" i="5"/>
  <c r="W56" i="5"/>
  <c r="AA56" i="5"/>
  <c r="AE56" i="5"/>
  <c r="AI56" i="5"/>
  <c r="AM56" i="5"/>
  <c r="AQ56" i="5"/>
  <c r="AU56" i="5"/>
  <c r="AY56" i="5"/>
  <c r="BC56" i="5"/>
  <c r="BG56" i="5"/>
  <c r="BK56" i="5"/>
  <c r="BO56" i="5"/>
  <c r="BS56" i="5"/>
  <c r="BW56" i="5"/>
  <c r="CA56" i="5"/>
  <c r="H56" i="5"/>
  <c r="L56" i="5"/>
  <c r="P56" i="5"/>
  <c r="T56" i="5"/>
  <c r="X56" i="5"/>
  <c r="AB56" i="5"/>
  <c r="AF56" i="5"/>
  <c r="AJ56" i="5"/>
  <c r="AN56" i="5"/>
  <c r="AR56" i="5"/>
  <c r="AV56" i="5"/>
  <c r="AZ56" i="5"/>
  <c r="BD56" i="5"/>
  <c r="BH56" i="5"/>
  <c r="BL56" i="5"/>
  <c r="BP56" i="5"/>
  <c r="BT56" i="5"/>
  <c r="BX56" i="5"/>
  <c r="CB56" i="5"/>
  <c r="I56" i="5"/>
  <c r="M56" i="5"/>
  <c r="Q56" i="5"/>
  <c r="U56" i="5"/>
  <c r="Y56" i="5"/>
  <c r="AC56" i="5"/>
  <c r="AG56" i="5"/>
  <c r="AK56" i="5"/>
  <c r="AO56" i="5"/>
  <c r="AS56" i="5"/>
  <c r="AW56" i="5"/>
  <c r="BA56" i="5"/>
  <c r="BE56" i="5"/>
  <c r="BI56" i="5"/>
  <c r="BM56" i="5"/>
  <c r="BQ56" i="5"/>
  <c r="BU56" i="5"/>
  <c r="BY56" i="5"/>
  <c r="CC56" i="5"/>
  <c r="J56" i="5"/>
  <c r="N56" i="5"/>
  <c r="R56" i="5"/>
  <c r="V56" i="5"/>
  <c r="Z56" i="5"/>
  <c r="AD56" i="5"/>
  <c r="AH56" i="5"/>
  <c r="AL56" i="5"/>
  <c r="AP56" i="5"/>
  <c r="AT56" i="5"/>
  <c r="AX56" i="5"/>
  <c r="BB56" i="5"/>
  <c r="BF56" i="5"/>
  <c r="BJ56" i="5"/>
  <c r="BN56" i="5"/>
  <c r="BR56" i="5"/>
  <c r="BV56" i="5"/>
  <c r="BZ56" i="5"/>
  <c r="CD56" i="5"/>
  <c r="F54" i="18"/>
  <c r="A54" i="17" s="1"/>
  <c r="M54" i="17" s="1"/>
  <c r="AB54" i="17" s="1"/>
  <c r="AI54" i="17" l="1"/>
  <c r="AH54" i="17"/>
  <c r="W54" i="17"/>
  <c r="AG54" i="17"/>
  <c r="P50" i="22"/>
  <c r="R50" i="22"/>
  <c r="Q50" i="22"/>
  <c r="O51" i="22"/>
  <c r="AC54" i="17"/>
  <c r="AD54" i="17"/>
  <c r="AA54" i="17"/>
  <c r="AJ54" i="17"/>
  <c r="Y54" i="17"/>
  <c r="U54" i="17"/>
  <c r="Z54" i="17"/>
  <c r="S54" i="17"/>
  <c r="V53" i="17"/>
  <c r="X53" i="17"/>
  <c r="G59" i="5"/>
  <c r="Q54" i="17"/>
  <c r="N54" i="17"/>
  <c r="F55" i="18"/>
  <c r="A55" i="17" s="1"/>
  <c r="M55" i="17" s="1"/>
  <c r="AB55" i="17" s="1"/>
  <c r="D58" i="5"/>
  <c r="E58" i="5"/>
  <c r="F58" i="5"/>
  <c r="A58" i="5"/>
  <c r="B58" i="5"/>
  <c r="C58" i="5"/>
  <c r="H57" i="5"/>
  <c r="L57" i="5"/>
  <c r="P57" i="5"/>
  <c r="T57" i="5"/>
  <c r="X57" i="5"/>
  <c r="AB57" i="5"/>
  <c r="AF57" i="5"/>
  <c r="AJ57" i="5"/>
  <c r="AN57" i="5"/>
  <c r="AR57" i="5"/>
  <c r="AV57" i="5"/>
  <c r="AZ57" i="5"/>
  <c r="BD57" i="5"/>
  <c r="BH57" i="5"/>
  <c r="BL57" i="5"/>
  <c r="BP57" i="5"/>
  <c r="BT57" i="5"/>
  <c r="BX57" i="5"/>
  <c r="CB57" i="5"/>
  <c r="I57" i="5"/>
  <c r="M57" i="5"/>
  <c r="Q57" i="5"/>
  <c r="U57" i="5"/>
  <c r="Y57" i="5"/>
  <c r="AC57" i="5"/>
  <c r="AG57" i="5"/>
  <c r="AK57" i="5"/>
  <c r="AO57" i="5"/>
  <c r="AS57" i="5"/>
  <c r="AW57" i="5"/>
  <c r="BA57" i="5"/>
  <c r="BE57" i="5"/>
  <c r="BI57" i="5"/>
  <c r="BM57" i="5"/>
  <c r="BQ57" i="5"/>
  <c r="BU57" i="5"/>
  <c r="BY57" i="5"/>
  <c r="CC57" i="5"/>
  <c r="J57" i="5"/>
  <c r="N57" i="5"/>
  <c r="R57" i="5"/>
  <c r="V57" i="5"/>
  <c r="Z57" i="5"/>
  <c r="AD57" i="5"/>
  <c r="AH57" i="5"/>
  <c r="AL57" i="5"/>
  <c r="AP57" i="5"/>
  <c r="AT57" i="5"/>
  <c r="AX57" i="5"/>
  <c r="BB57" i="5"/>
  <c r="BF57" i="5"/>
  <c r="BJ57" i="5"/>
  <c r="BN57" i="5"/>
  <c r="BR57" i="5"/>
  <c r="BV57" i="5"/>
  <c r="BZ57" i="5"/>
  <c r="CD57" i="5"/>
  <c r="K57" i="5"/>
  <c r="O57" i="5"/>
  <c r="S57" i="5"/>
  <c r="W57" i="5"/>
  <c r="AA57" i="5"/>
  <c r="AE57" i="5"/>
  <c r="AI57" i="5"/>
  <c r="AM57" i="5"/>
  <c r="AQ57" i="5"/>
  <c r="AU57" i="5"/>
  <c r="AY57" i="5"/>
  <c r="BC57" i="5"/>
  <c r="BG57" i="5"/>
  <c r="BK57" i="5"/>
  <c r="BO57" i="5"/>
  <c r="BS57" i="5"/>
  <c r="BW57" i="5"/>
  <c r="CA57" i="5"/>
  <c r="AI55" i="17" l="1"/>
  <c r="AH55" i="17"/>
  <c r="W55" i="17"/>
  <c r="AG55" i="17"/>
  <c r="P51" i="22"/>
  <c r="R51" i="22"/>
  <c r="Q51" i="22"/>
  <c r="O52" i="22"/>
  <c r="AC55" i="17"/>
  <c r="AD55" i="17"/>
  <c r="AA55" i="17"/>
  <c r="AJ55" i="17"/>
  <c r="V54" i="17"/>
  <c r="X54" i="17"/>
  <c r="Y55" i="17"/>
  <c r="U55" i="17"/>
  <c r="Z55" i="17"/>
  <c r="S55" i="17"/>
  <c r="G60" i="5"/>
  <c r="N55" i="17"/>
  <c r="Q55" i="17"/>
  <c r="E59" i="5"/>
  <c r="D59" i="5"/>
  <c r="F59" i="5"/>
  <c r="A59" i="5"/>
  <c r="B59" i="5"/>
  <c r="C59" i="5"/>
  <c r="I58" i="5"/>
  <c r="M58" i="5"/>
  <c r="Q58" i="5"/>
  <c r="U58" i="5"/>
  <c r="Y58" i="5"/>
  <c r="AC58" i="5"/>
  <c r="AG58" i="5"/>
  <c r="AK58" i="5"/>
  <c r="AO58" i="5"/>
  <c r="AS58" i="5"/>
  <c r="AW58" i="5"/>
  <c r="BA58" i="5"/>
  <c r="BE58" i="5"/>
  <c r="BI58" i="5"/>
  <c r="BM58" i="5"/>
  <c r="BQ58" i="5"/>
  <c r="BU58" i="5"/>
  <c r="BY58" i="5"/>
  <c r="CC58" i="5"/>
  <c r="J58" i="5"/>
  <c r="N58" i="5"/>
  <c r="R58" i="5"/>
  <c r="V58" i="5"/>
  <c r="Z58" i="5"/>
  <c r="AD58" i="5"/>
  <c r="AH58" i="5"/>
  <c r="AL58" i="5"/>
  <c r="AP58" i="5"/>
  <c r="AT58" i="5"/>
  <c r="AX58" i="5"/>
  <c r="BB58" i="5"/>
  <c r="BF58" i="5"/>
  <c r="BJ58" i="5"/>
  <c r="BN58" i="5"/>
  <c r="BR58" i="5"/>
  <c r="BV58" i="5"/>
  <c r="BZ58" i="5"/>
  <c r="CD58" i="5"/>
  <c r="K58" i="5"/>
  <c r="O58" i="5"/>
  <c r="S58" i="5"/>
  <c r="W58" i="5"/>
  <c r="AA58" i="5"/>
  <c r="AE58" i="5"/>
  <c r="AI58" i="5"/>
  <c r="AM58" i="5"/>
  <c r="AQ58" i="5"/>
  <c r="AU58" i="5"/>
  <c r="AY58" i="5"/>
  <c r="BC58" i="5"/>
  <c r="BG58" i="5"/>
  <c r="BK58" i="5"/>
  <c r="BO58" i="5"/>
  <c r="BS58" i="5"/>
  <c r="BW58" i="5"/>
  <c r="CA58" i="5"/>
  <c r="H58" i="5"/>
  <c r="L58" i="5"/>
  <c r="P58" i="5"/>
  <c r="T58" i="5"/>
  <c r="X58" i="5"/>
  <c r="AB58" i="5"/>
  <c r="AF58" i="5"/>
  <c r="AJ58" i="5"/>
  <c r="AN58" i="5"/>
  <c r="AR58" i="5"/>
  <c r="AV58" i="5"/>
  <c r="AZ58" i="5"/>
  <c r="BD58" i="5"/>
  <c r="BH58" i="5"/>
  <c r="BL58" i="5"/>
  <c r="BP58" i="5"/>
  <c r="BT58" i="5"/>
  <c r="BX58" i="5"/>
  <c r="CB58" i="5"/>
  <c r="F56" i="18"/>
  <c r="A56" i="17" s="1"/>
  <c r="M56" i="17" s="1"/>
  <c r="AB56" i="17" s="1"/>
  <c r="AI56" i="17" l="1"/>
  <c r="AH56" i="17"/>
  <c r="W56" i="17"/>
  <c r="AG56" i="17"/>
  <c r="P52" i="22"/>
  <c r="R52" i="22"/>
  <c r="Q52" i="22"/>
  <c r="O53" i="22"/>
  <c r="AC56" i="17"/>
  <c r="AD56" i="17"/>
  <c r="AA56" i="17"/>
  <c r="AJ56" i="17"/>
  <c r="Y56" i="17"/>
  <c r="U56" i="17"/>
  <c r="Z56" i="17"/>
  <c r="S56" i="17"/>
  <c r="V55" i="17"/>
  <c r="X55" i="17"/>
  <c r="G61" i="5"/>
  <c r="Q56" i="17"/>
  <c r="N56" i="17"/>
  <c r="F57" i="18"/>
  <c r="A57" i="17" s="1"/>
  <c r="M57" i="17" s="1"/>
  <c r="AB57" i="17" s="1"/>
  <c r="H59" i="5"/>
  <c r="L59" i="5"/>
  <c r="P59" i="5"/>
  <c r="T59" i="5"/>
  <c r="X59" i="5"/>
  <c r="AB59" i="5"/>
  <c r="AF59" i="5"/>
  <c r="AJ59" i="5"/>
  <c r="AN59" i="5"/>
  <c r="AR59" i="5"/>
  <c r="AV59" i="5"/>
  <c r="AZ59" i="5"/>
  <c r="BD59" i="5"/>
  <c r="BH59" i="5"/>
  <c r="BL59" i="5"/>
  <c r="BP59" i="5"/>
  <c r="BT59" i="5"/>
  <c r="BX59" i="5"/>
  <c r="CB59" i="5"/>
  <c r="I59" i="5"/>
  <c r="M59" i="5"/>
  <c r="Q59" i="5"/>
  <c r="U59" i="5"/>
  <c r="Y59" i="5"/>
  <c r="AC59" i="5"/>
  <c r="AG59" i="5"/>
  <c r="AK59" i="5"/>
  <c r="AO59" i="5"/>
  <c r="AS59" i="5"/>
  <c r="AW59" i="5"/>
  <c r="BA59" i="5"/>
  <c r="BE59" i="5"/>
  <c r="BI59" i="5"/>
  <c r="BM59" i="5"/>
  <c r="BQ59" i="5"/>
  <c r="BU59" i="5"/>
  <c r="BY59" i="5"/>
  <c r="CC59" i="5"/>
  <c r="N59" i="5"/>
  <c r="V59" i="5"/>
  <c r="AD59" i="5"/>
  <c r="AL59" i="5"/>
  <c r="AT59" i="5"/>
  <c r="BB59" i="5"/>
  <c r="BJ59" i="5"/>
  <c r="BR59" i="5"/>
  <c r="BZ59" i="5"/>
  <c r="K59" i="5"/>
  <c r="S59" i="5"/>
  <c r="AA59" i="5"/>
  <c r="AI59" i="5"/>
  <c r="AQ59" i="5"/>
  <c r="AY59" i="5"/>
  <c r="BG59" i="5"/>
  <c r="BO59" i="5"/>
  <c r="BW59" i="5"/>
  <c r="J59" i="5"/>
  <c r="R59" i="5"/>
  <c r="Z59" i="5"/>
  <c r="AH59" i="5"/>
  <c r="AP59" i="5"/>
  <c r="AX59" i="5"/>
  <c r="BF59" i="5"/>
  <c r="BN59" i="5"/>
  <c r="BV59" i="5"/>
  <c r="CD59" i="5"/>
  <c r="O59" i="5"/>
  <c r="W59" i="5"/>
  <c r="AE59" i="5"/>
  <c r="AM59" i="5"/>
  <c r="AU59" i="5"/>
  <c r="BC59" i="5"/>
  <c r="BK59" i="5"/>
  <c r="BS59" i="5"/>
  <c r="CA59" i="5"/>
  <c r="D60" i="5"/>
  <c r="E60" i="5"/>
  <c r="F60" i="5"/>
  <c r="A60" i="5"/>
  <c r="B60" i="5"/>
  <c r="C60" i="5"/>
  <c r="AI57" i="17" l="1"/>
  <c r="AH57" i="17"/>
  <c r="W57" i="17"/>
  <c r="AG57" i="17"/>
  <c r="Q53" i="22"/>
  <c r="P53" i="22"/>
  <c r="R53" i="22"/>
  <c r="O54" i="22"/>
  <c r="AC57" i="17"/>
  <c r="AD57" i="17"/>
  <c r="AA57" i="17"/>
  <c r="AJ57" i="17"/>
  <c r="V56" i="17"/>
  <c r="X56" i="17"/>
  <c r="Y57" i="17"/>
  <c r="U57" i="17"/>
  <c r="Z57" i="17"/>
  <c r="S57" i="17"/>
  <c r="G62" i="5"/>
  <c r="N57" i="17"/>
  <c r="Q57" i="17"/>
  <c r="F61" i="5"/>
  <c r="E61" i="5"/>
  <c r="D61" i="5"/>
  <c r="A61" i="5"/>
  <c r="B61" i="5"/>
  <c r="C61" i="5"/>
  <c r="I60" i="5"/>
  <c r="M60" i="5"/>
  <c r="Q60" i="5"/>
  <c r="U60" i="5"/>
  <c r="Y60" i="5"/>
  <c r="AC60" i="5"/>
  <c r="AG60" i="5"/>
  <c r="AK60" i="5"/>
  <c r="AO60" i="5"/>
  <c r="AS60" i="5"/>
  <c r="AW60" i="5"/>
  <c r="BA60" i="5"/>
  <c r="BE60" i="5"/>
  <c r="BI60" i="5"/>
  <c r="BM60" i="5"/>
  <c r="BQ60" i="5"/>
  <c r="BU60" i="5"/>
  <c r="BY60" i="5"/>
  <c r="CC60" i="5"/>
  <c r="J60" i="5"/>
  <c r="N60" i="5"/>
  <c r="R60" i="5"/>
  <c r="V60" i="5"/>
  <c r="Z60" i="5"/>
  <c r="AD60" i="5"/>
  <c r="AH60" i="5"/>
  <c r="AL60" i="5"/>
  <c r="AP60" i="5"/>
  <c r="AT60" i="5"/>
  <c r="AX60" i="5"/>
  <c r="BB60" i="5"/>
  <c r="BF60" i="5"/>
  <c r="BJ60" i="5"/>
  <c r="BN60" i="5"/>
  <c r="BR60" i="5"/>
  <c r="BV60" i="5"/>
  <c r="BZ60" i="5"/>
  <c r="CD60" i="5"/>
  <c r="K60" i="5"/>
  <c r="O60" i="5"/>
  <c r="S60" i="5"/>
  <c r="W60" i="5"/>
  <c r="AA60" i="5"/>
  <c r="AE60" i="5"/>
  <c r="AI60" i="5"/>
  <c r="AM60" i="5"/>
  <c r="AQ60" i="5"/>
  <c r="AU60" i="5"/>
  <c r="AY60" i="5"/>
  <c r="BC60" i="5"/>
  <c r="BG60" i="5"/>
  <c r="BK60" i="5"/>
  <c r="BO60" i="5"/>
  <c r="BS60" i="5"/>
  <c r="BW60" i="5"/>
  <c r="CA60" i="5"/>
  <c r="H60" i="5"/>
  <c r="L60" i="5"/>
  <c r="P60" i="5"/>
  <c r="T60" i="5"/>
  <c r="X60" i="5"/>
  <c r="AB60" i="5"/>
  <c r="AF60" i="5"/>
  <c r="AJ60" i="5"/>
  <c r="AN60" i="5"/>
  <c r="AR60" i="5"/>
  <c r="AV60" i="5"/>
  <c r="AZ60" i="5"/>
  <c r="BD60" i="5"/>
  <c r="BH60" i="5"/>
  <c r="BL60" i="5"/>
  <c r="BP60" i="5"/>
  <c r="BT60" i="5"/>
  <c r="BX60" i="5"/>
  <c r="CB60" i="5"/>
  <c r="F58" i="18"/>
  <c r="A58" i="17" s="1"/>
  <c r="M58" i="17" s="1"/>
  <c r="AB58" i="17" s="1"/>
  <c r="AI58" i="17" l="1"/>
  <c r="AH58" i="17"/>
  <c r="W58" i="17"/>
  <c r="AG58" i="17"/>
  <c r="P54" i="22"/>
  <c r="R54" i="22"/>
  <c r="Q54" i="22"/>
  <c r="O55" i="22"/>
  <c r="AC58" i="17"/>
  <c r="AD58" i="17"/>
  <c r="AA58" i="17"/>
  <c r="AJ58" i="17"/>
  <c r="Y58" i="17"/>
  <c r="U58" i="17"/>
  <c r="Z58" i="17"/>
  <c r="S58" i="17"/>
  <c r="V57" i="17"/>
  <c r="X57" i="17"/>
  <c r="G63" i="5"/>
  <c r="Q58" i="17"/>
  <c r="N58" i="17"/>
  <c r="D62" i="5"/>
  <c r="E62" i="5"/>
  <c r="F62" i="5"/>
  <c r="C62" i="5"/>
  <c r="A62" i="5"/>
  <c r="B62" i="5"/>
  <c r="F59" i="18"/>
  <c r="A59" i="17" s="1"/>
  <c r="M59" i="17" s="1"/>
  <c r="AB59" i="17" s="1"/>
  <c r="J61" i="5"/>
  <c r="N61" i="5"/>
  <c r="R61" i="5"/>
  <c r="V61" i="5"/>
  <c r="Z61" i="5"/>
  <c r="AD61" i="5"/>
  <c r="AH61" i="5"/>
  <c r="AL61" i="5"/>
  <c r="AP61" i="5"/>
  <c r="AT61" i="5"/>
  <c r="AX61" i="5"/>
  <c r="BB61" i="5"/>
  <c r="BF61" i="5"/>
  <c r="BJ61" i="5"/>
  <c r="BN61" i="5"/>
  <c r="BR61" i="5"/>
  <c r="BV61" i="5"/>
  <c r="BZ61" i="5"/>
  <c r="CD61" i="5"/>
  <c r="K61" i="5"/>
  <c r="O61" i="5"/>
  <c r="S61" i="5"/>
  <c r="W61" i="5"/>
  <c r="AA61" i="5"/>
  <c r="AE61" i="5"/>
  <c r="AI61" i="5"/>
  <c r="AM61" i="5"/>
  <c r="AQ61" i="5"/>
  <c r="AU61" i="5"/>
  <c r="AY61" i="5"/>
  <c r="BC61" i="5"/>
  <c r="BG61" i="5"/>
  <c r="BK61" i="5"/>
  <c r="BO61" i="5"/>
  <c r="BS61" i="5"/>
  <c r="BW61" i="5"/>
  <c r="CA61" i="5"/>
  <c r="H61" i="5"/>
  <c r="L61" i="5"/>
  <c r="P61" i="5"/>
  <c r="T61" i="5"/>
  <c r="X61" i="5"/>
  <c r="AB61" i="5"/>
  <c r="AF61" i="5"/>
  <c r="AJ61" i="5"/>
  <c r="AN61" i="5"/>
  <c r="AR61" i="5"/>
  <c r="AV61" i="5"/>
  <c r="AZ61" i="5"/>
  <c r="BD61" i="5"/>
  <c r="BH61" i="5"/>
  <c r="BL61" i="5"/>
  <c r="BP61" i="5"/>
  <c r="BT61" i="5"/>
  <c r="BX61" i="5"/>
  <c r="CB61" i="5"/>
  <c r="I61" i="5"/>
  <c r="M61" i="5"/>
  <c r="Q61" i="5"/>
  <c r="U61" i="5"/>
  <c r="Y61" i="5"/>
  <c r="AC61" i="5"/>
  <c r="AG61" i="5"/>
  <c r="AK61" i="5"/>
  <c r="AO61" i="5"/>
  <c r="AS61" i="5"/>
  <c r="AW61" i="5"/>
  <c r="BA61" i="5"/>
  <c r="BE61" i="5"/>
  <c r="BI61" i="5"/>
  <c r="BM61" i="5"/>
  <c r="BQ61" i="5"/>
  <c r="BU61" i="5"/>
  <c r="BY61" i="5"/>
  <c r="CC61" i="5"/>
  <c r="AI59" i="17" l="1"/>
  <c r="AH59" i="17"/>
  <c r="W59" i="17"/>
  <c r="AG59" i="17"/>
  <c r="P55" i="22"/>
  <c r="R55" i="22"/>
  <c r="Q55" i="22"/>
  <c r="O56" i="22"/>
  <c r="AC59" i="17"/>
  <c r="AD59" i="17"/>
  <c r="AA59" i="17"/>
  <c r="AJ59" i="17"/>
  <c r="V58" i="17"/>
  <c r="X58" i="17"/>
  <c r="Y59" i="17"/>
  <c r="U59" i="17"/>
  <c r="Z59" i="17"/>
  <c r="S59" i="17"/>
  <c r="G64" i="5"/>
  <c r="N59" i="17"/>
  <c r="Q59" i="17"/>
  <c r="F60" i="18"/>
  <c r="A60" i="17" s="1"/>
  <c r="M60" i="17" s="1"/>
  <c r="AB60" i="17" s="1"/>
  <c r="K62" i="5"/>
  <c r="O62" i="5"/>
  <c r="S62" i="5"/>
  <c r="W62" i="5"/>
  <c r="AA62" i="5"/>
  <c r="AE62" i="5"/>
  <c r="AI62" i="5"/>
  <c r="AM62" i="5"/>
  <c r="AQ62" i="5"/>
  <c r="AU62" i="5"/>
  <c r="AY62" i="5"/>
  <c r="BC62" i="5"/>
  <c r="BG62" i="5"/>
  <c r="BK62" i="5"/>
  <c r="BO62" i="5"/>
  <c r="BS62" i="5"/>
  <c r="BW62" i="5"/>
  <c r="CA62" i="5"/>
  <c r="H62" i="5"/>
  <c r="L62" i="5"/>
  <c r="P62" i="5"/>
  <c r="T62" i="5"/>
  <c r="X62" i="5"/>
  <c r="AB62" i="5"/>
  <c r="AF62" i="5"/>
  <c r="AJ62" i="5"/>
  <c r="AN62" i="5"/>
  <c r="AR62" i="5"/>
  <c r="AV62" i="5"/>
  <c r="AZ62" i="5"/>
  <c r="BD62" i="5"/>
  <c r="BH62" i="5"/>
  <c r="BL62" i="5"/>
  <c r="BP62" i="5"/>
  <c r="BT62" i="5"/>
  <c r="BX62" i="5"/>
  <c r="CB62" i="5"/>
  <c r="I62" i="5"/>
  <c r="M62" i="5"/>
  <c r="Q62" i="5"/>
  <c r="U62" i="5"/>
  <c r="Y62" i="5"/>
  <c r="AC62" i="5"/>
  <c r="AG62" i="5"/>
  <c r="AK62" i="5"/>
  <c r="AO62" i="5"/>
  <c r="AS62" i="5"/>
  <c r="AW62" i="5"/>
  <c r="BA62" i="5"/>
  <c r="BE62" i="5"/>
  <c r="BI62" i="5"/>
  <c r="BM62" i="5"/>
  <c r="BQ62" i="5"/>
  <c r="BU62" i="5"/>
  <c r="BY62" i="5"/>
  <c r="CC62" i="5"/>
  <c r="J62" i="5"/>
  <c r="N62" i="5"/>
  <c r="R62" i="5"/>
  <c r="V62" i="5"/>
  <c r="Z62" i="5"/>
  <c r="AD62" i="5"/>
  <c r="AH62" i="5"/>
  <c r="AL62" i="5"/>
  <c r="AP62" i="5"/>
  <c r="AT62" i="5"/>
  <c r="AX62" i="5"/>
  <c r="BB62" i="5"/>
  <c r="BF62" i="5"/>
  <c r="BJ62" i="5"/>
  <c r="BN62" i="5"/>
  <c r="BR62" i="5"/>
  <c r="BV62" i="5"/>
  <c r="BZ62" i="5"/>
  <c r="CD62" i="5"/>
  <c r="E63" i="5"/>
  <c r="D63" i="5"/>
  <c r="F63" i="5"/>
  <c r="A63" i="5"/>
  <c r="B63" i="5"/>
  <c r="C63" i="5"/>
  <c r="AI60" i="17" l="1"/>
  <c r="AH60" i="17"/>
  <c r="W60" i="17"/>
  <c r="AG60" i="17"/>
  <c r="P56" i="22"/>
  <c r="R56" i="22"/>
  <c r="Q56" i="22"/>
  <c r="O57" i="22"/>
  <c r="AC60" i="17"/>
  <c r="AD60" i="17"/>
  <c r="AA60" i="17"/>
  <c r="AJ60" i="17"/>
  <c r="Y60" i="17"/>
  <c r="U60" i="17"/>
  <c r="Z60" i="17"/>
  <c r="S60" i="17"/>
  <c r="V59" i="17"/>
  <c r="X59" i="17"/>
  <c r="G65" i="5"/>
  <c r="Q60" i="17"/>
  <c r="N60" i="17"/>
  <c r="J63" i="5"/>
  <c r="N63" i="5"/>
  <c r="R63" i="5"/>
  <c r="V63" i="5"/>
  <c r="Z63" i="5"/>
  <c r="AD63" i="5"/>
  <c r="AH63" i="5"/>
  <c r="AL63" i="5"/>
  <c r="AP63" i="5"/>
  <c r="AT63" i="5"/>
  <c r="AX63" i="5"/>
  <c r="BB63" i="5"/>
  <c r="BF63" i="5"/>
  <c r="BJ63" i="5"/>
  <c r="BN63" i="5"/>
  <c r="BR63" i="5"/>
  <c r="BV63" i="5"/>
  <c r="BZ63" i="5"/>
  <c r="CD63" i="5"/>
  <c r="K63" i="5"/>
  <c r="O63" i="5"/>
  <c r="S63" i="5"/>
  <c r="W63" i="5"/>
  <c r="AA63" i="5"/>
  <c r="AE63" i="5"/>
  <c r="AI63" i="5"/>
  <c r="AM63" i="5"/>
  <c r="AQ63" i="5"/>
  <c r="AU63" i="5"/>
  <c r="AY63" i="5"/>
  <c r="BC63" i="5"/>
  <c r="BG63" i="5"/>
  <c r="BK63" i="5"/>
  <c r="BO63" i="5"/>
  <c r="BS63" i="5"/>
  <c r="BW63" i="5"/>
  <c r="CA63" i="5"/>
  <c r="L63" i="5"/>
  <c r="T63" i="5"/>
  <c r="AB63" i="5"/>
  <c r="AJ63" i="5"/>
  <c r="AR63" i="5"/>
  <c r="AZ63" i="5"/>
  <c r="BH63" i="5"/>
  <c r="BP63" i="5"/>
  <c r="BX63" i="5"/>
  <c r="I63" i="5"/>
  <c r="Q63" i="5"/>
  <c r="Y63" i="5"/>
  <c r="AG63" i="5"/>
  <c r="AO63" i="5"/>
  <c r="AW63" i="5"/>
  <c r="BE63" i="5"/>
  <c r="BM63" i="5"/>
  <c r="BU63" i="5"/>
  <c r="CC63" i="5"/>
  <c r="H63" i="5"/>
  <c r="P63" i="5"/>
  <c r="X63" i="5"/>
  <c r="AF63" i="5"/>
  <c r="AN63" i="5"/>
  <c r="AV63" i="5"/>
  <c r="BD63" i="5"/>
  <c r="BL63" i="5"/>
  <c r="BT63" i="5"/>
  <c r="CB63" i="5"/>
  <c r="M63" i="5"/>
  <c r="U63" i="5"/>
  <c r="AC63" i="5"/>
  <c r="AK63" i="5"/>
  <c r="AS63" i="5"/>
  <c r="BA63" i="5"/>
  <c r="BI63" i="5"/>
  <c r="BQ63" i="5"/>
  <c r="BY63" i="5"/>
  <c r="D64" i="5"/>
  <c r="E64" i="5"/>
  <c r="F64" i="5"/>
  <c r="A64" i="5"/>
  <c r="C64" i="5"/>
  <c r="B64" i="5"/>
  <c r="F61" i="18"/>
  <c r="A61" i="17" s="1"/>
  <c r="M61" i="17" s="1"/>
  <c r="AB61" i="17" s="1"/>
  <c r="AI61" i="17" l="1"/>
  <c r="AH61" i="17"/>
  <c r="W61" i="17"/>
  <c r="AG61" i="17"/>
  <c r="P57" i="22"/>
  <c r="R57" i="22"/>
  <c r="Q57" i="22"/>
  <c r="O58" i="22"/>
  <c r="AC61" i="17"/>
  <c r="AD61" i="17"/>
  <c r="AA61" i="17"/>
  <c r="AJ61" i="17"/>
  <c r="Y61" i="17"/>
  <c r="U61" i="17"/>
  <c r="Z61" i="17"/>
  <c r="S61" i="17"/>
  <c r="V60" i="17"/>
  <c r="X60" i="17"/>
  <c r="G66" i="5"/>
  <c r="N61" i="17"/>
  <c r="Q61" i="17"/>
  <c r="E65" i="5"/>
  <c r="D65" i="5"/>
  <c r="F65" i="5"/>
  <c r="C65" i="5"/>
  <c r="A65" i="5"/>
  <c r="B65" i="5"/>
  <c r="K64" i="5"/>
  <c r="O64" i="5"/>
  <c r="S64" i="5"/>
  <c r="W64" i="5"/>
  <c r="AA64" i="5"/>
  <c r="AE64" i="5"/>
  <c r="AI64" i="5"/>
  <c r="AM64" i="5"/>
  <c r="AQ64" i="5"/>
  <c r="AU64" i="5"/>
  <c r="AY64" i="5"/>
  <c r="BC64" i="5"/>
  <c r="BG64" i="5"/>
  <c r="BK64" i="5"/>
  <c r="BO64" i="5"/>
  <c r="BS64" i="5"/>
  <c r="BW64" i="5"/>
  <c r="CA64" i="5"/>
  <c r="H64" i="5"/>
  <c r="L64" i="5"/>
  <c r="P64" i="5"/>
  <c r="T64" i="5"/>
  <c r="X64" i="5"/>
  <c r="AB64" i="5"/>
  <c r="AF64" i="5"/>
  <c r="AJ64" i="5"/>
  <c r="AN64" i="5"/>
  <c r="AR64" i="5"/>
  <c r="AV64" i="5"/>
  <c r="AZ64" i="5"/>
  <c r="BD64" i="5"/>
  <c r="BH64" i="5"/>
  <c r="BL64" i="5"/>
  <c r="BP64" i="5"/>
  <c r="BT64" i="5"/>
  <c r="BX64" i="5"/>
  <c r="CB64" i="5"/>
  <c r="I64" i="5"/>
  <c r="M64" i="5"/>
  <c r="Q64" i="5"/>
  <c r="U64" i="5"/>
  <c r="Y64" i="5"/>
  <c r="AC64" i="5"/>
  <c r="AG64" i="5"/>
  <c r="AK64" i="5"/>
  <c r="AO64" i="5"/>
  <c r="AS64" i="5"/>
  <c r="AW64" i="5"/>
  <c r="BA64" i="5"/>
  <c r="BE64" i="5"/>
  <c r="BI64" i="5"/>
  <c r="BM64" i="5"/>
  <c r="BQ64" i="5"/>
  <c r="BU64" i="5"/>
  <c r="BY64" i="5"/>
  <c r="CC64" i="5"/>
  <c r="J64" i="5"/>
  <c r="N64" i="5"/>
  <c r="R64" i="5"/>
  <c r="V64" i="5"/>
  <c r="Z64" i="5"/>
  <c r="AD64" i="5"/>
  <c r="AH64" i="5"/>
  <c r="AL64" i="5"/>
  <c r="AP64" i="5"/>
  <c r="AT64" i="5"/>
  <c r="AX64" i="5"/>
  <c r="BB64" i="5"/>
  <c r="BF64" i="5"/>
  <c r="BJ64" i="5"/>
  <c r="BN64" i="5"/>
  <c r="BR64" i="5"/>
  <c r="BV64" i="5"/>
  <c r="BZ64" i="5"/>
  <c r="CD64" i="5"/>
  <c r="F62" i="18"/>
  <c r="A62" i="17" s="1"/>
  <c r="M62" i="17" s="1"/>
  <c r="AB62" i="17" s="1"/>
  <c r="AI62" i="17" l="1"/>
  <c r="AH62" i="17"/>
  <c r="W62" i="17"/>
  <c r="AG62" i="17"/>
  <c r="P58" i="22"/>
  <c r="R58" i="22"/>
  <c r="Q58" i="22"/>
  <c r="O59" i="22"/>
  <c r="AC62" i="17"/>
  <c r="AD62" i="17"/>
  <c r="AA62" i="17"/>
  <c r="AJ62" i="17"/>
  <c r="Y62" i="17"/>
  <c r="U62" i="17"/>
  <c r="Z62" i="17"/>
  <c r="S62" i="17"/>
  <c r="V61" i="17"/>
  <c r="X61" i="17"/>
  <c r="G67" i="5"/>
  <c r="Q62" i="17"/>
  <c r="N62" i="17"/>
  <c r="F63" i="18"/>
  <c r="A63" i="17" s="1"/>
  <c r="M63" i="17" s="1"/>
  <c r="AB63" i="17" s="1"/>
  <c r="D66" i="5"/>
  <c r="E66" i="5"/>
  <c r="F66" i="5"/>
  <c r="B66" i="5"/>
  <c r="C66" i="5"/>
  <c r="A66" i="5"/>
  <c r="J65" i="5"/>
  <c r="N65" i="5"/>
  <c r="R65" i="5"/>
  <c r="V65" i="5"/>
  <c r="Z65" i="5"/>
  <c r="AD65" i="5"/>
  <c r="AH65" i="5"/>
  <c r="AL65" i="5"/>
  <c r="AP65" i="5"/>
  <c r="AT65" i="5"/>
  <c r="AX65" i="5"/>
  <c r="BB65" i="5"/>
  <c r="BF65" i="5"/>
  <c r="BJ65" i="5"/>
  <c r="BN65" i="5"/>
  <c r="BR65" i="5"/>
  <c r="BV65" i="5"/>
  <c r="BZ65" i="5"/>
  <c r="CD65" i="5"/>
  <c r="K65" i="5"/>
  <c r="O65" i="5"/>
  <c r="S65" i="5"/>
  <c r="W65" i="5"/>
  <c r="AA65" i="5"/>
  <c r="AE65" i="5"/>
  <c r="AI65" i="5"/>
  <c r="AM65" i="5"/>
  <c r="AQ65" i="5"/>
  <c r="AU65" i="5"/>
  <c r="AY65" i="5"/>
  <c r="BC65" i="5"/>
  <c r="BG65" i="5"/>
  <c r="BK65" i="5"/>
  <c r="BO65" i="5"/>
  <c r="BS65" i="5"/>
  <c r="BW65" i="5"/>
  <c r="CA65" i="5"/>
  <c r="H65" i="5"/>
  <c r="L65" i="5"/>
  <c r="P65" i="5"/>
  <c r="T65" i="5"/>
  <c r="X65" i="5"/>
  <c r="AB65" i="5"/>
  <c r="AF65" i="5"/>
  <c r="AJ65" i="5"/>
  <c r="AN65" i="5"/>
  <c r="AR65" i="5"/>
  <c r="AV65" i="5"/>
  <c r="AZ65" i="5"/>
  <c r="BD65" i="5"/>
  <c r="BH65" i="5"/>
  <c r="BL65" i="5"/>
  <c r="BP65" i="5"/>
  <c r="BT65" i="5"/>
  <c r="BX65" i="5"/>
  <c r="CB65" i="5"/>
  <c r="I65" i="5"/>
  <c r="M65" i="5"/>
  <c r="Q65" i="5"/>
  <c r="U65" i="5"/>
  <c r="Y65" i="5"/>
  <c r="AC65" i="5"/>
  <c r="AG65" i="5"/>
  <c r="AK65" i="5"/>
  <c r="AO65" i="5"/>
  <c r="AS65" i="5"/>
  <c r="AW65" i="5"/>
  <c r="BA65" i="5"/>
  <c r="BE65" i="5"/>
  <c r="BI65" i="5"/>
  <c r="BM65" i="5"/>
  <c r="BQ65" i="5"/>
  <c r="BU65" i="5"/>
  <c r="BY65" i="5"/>
  <c r="CC65" i="5"/>
  <c r="AI63" i="17" l="1"/>
  <c r="AH63" i="17"/>
  <c r="W63" i="17"/>
  <c r="AG63" i="17"/>
  <c r="P59" i="22"/>
  <c r="R59" i="22"/>
  <c r="Q59" i="22"/>
  <c r="O60" i="22"/>
  <c r="AC63" i="17"/>
  <c r="AD63" i="17"/>
  <c r="AA63" i="17"/>
  <c r="AJ63" i="17"/>
  <c r="V62" i="17"/>
  <c r="X62" i="17"/>
  <c r="Y63" i="17"/>
  <c r="U63" i="17"/>
  <c r="Z63" i="17"/>
  <c r="S63" i="17"/>
  <c r="G68" i="5"/>
  <c r="N63" i="17"/>
  <c r="Q63" i="17"/>
  <c r="I66" i="5"/>
  <c r="M66" i="5"/>
  <c r="Q66" i="5"/>
  <c r="U66" i="5"/>
  <c r="Y66" i="5"/>
  <c r="AC66" i="5"/>
  <c r="AG66" i="5"/>
  <c r="AK66" i="5"/>
  <c r="AO66" i="5"/>
  <c r="AS66" i="5"/>
  <c r="AW66" i="5"/>
  <c r="BA66" i="5"/>
  <c r="BE66" i="5"/>
  <c r="BI66" i="5"/>
  <c r="BM66" i="5"/>
  <c r="BQ66" i="5"/>
  <c r="BU66" i="5"/>
  <c r="BY66" i="5"/>
  <c r="CC66" i="5"/>
  <c r="J66" i="5"/>
  <c r="N66" i="5"/>
  <c r="R66" i="5"/>
  <c r="V66" i="5"/>
  <c r="Z66" i="5"/>
  <c r="AD66" i="5"/>
  <c r="AH66" i="5"/>
  <c r="AL66" i="5"/>
  <c r="AP66" i="5"/>
  <c r="AT66" i="5"/>
  <c r="AX66" i="5"/>
  <c r="BB66" i="5"/>
  <c r="BF66" i="5"/>
  <c r="BJ66" i="5"/>
  <c r="BN66" i="5"/>
  <c r="BR66" i="5"/>
  <c r="BV66" i="5"/>
  <c r="BZ66" i="5"/>
  <c r="CD66" i="5"/>
  <c r="K66" i="5"/>
  <c r="O66" i="5"/>
  <c r="S66" i="5"/>
  <c r="W66" i="5"/>
  <c r="AA66" i="5"/>
  <c r="AE66" i="5"/>
  <c r="AI66" i="5"/>
  <c r="AM66" i="5"/>
  <c r="AQ66" i="5"/>
  <c r="AU66" i="5"/>
  <c r="AY66" i="5"/>
  <c r="BC66" i="5"/>
  <c r="BG66" i="5"/>
  <c r="BK66" i="5"/>
  <c r="BO66" i="5"/>
  <c r="BS66" i="5"/>
  <c r="BW66" i="5"/>
  <c r="CA66" i="5"/>
  <c r="H66" i="5"/>
  <c r="L66" i="5"/>
  <c r="P66" i="5"/>
  <c r="T66" i="5"/>
  <c r="X66" i="5"/>
  <c r="AB66" i="5"/>
  <c r="AF66" i="5"/>
  <c r="AJ66" i="5"/>
  <c r="AN66" i="5"/>
  <c r="AR66" i="5"/>
  <c r="AV66" i="5"/>
  <c r="AZ66" i="5"/>
  <c r="BD66" i="5"/>
  <c r="BH66" i="5"/>
  <c r="BL66" i="5"/>
  <c r="BP66" i="5"/>
  <c r="BT66" i="5"/>
  <c r="BX66" i="5"/>
  <c r="CB66" i="5"/>
  <c r="E67" i="5"/>
  <c r="D67" i="5"/>
  <c r="F67" i="5"/>
  <c r="C67" i="5"/>
  <c r="A67" i="5"/>
  <c r="B67" i="5"/>
  <c r="F64" i="18"/>
  <c r="A64" i="17" s="1"/>
  <c r="M64" i="17" s="1"/>
  <c r="AB64" i="17" s="1"/>
  <c r="AI64" i="17" l="1"/>
  <c r="AH64" i="17"/>
  <c r="W64" i="17"/>
  <c r="AG64" i="17"/>
  <c r="Q60" i="22"/>
  <c r="P60" i="22"/>
  <c r="R60" i="22"/>
  <c r="O61" i="22"/>
  <c r="AC64" i="17"/>
  <c r="AD64" i="17"/>
  <c r="AA64" i="17"/>
  <c r="AJ64" i="17"/>
  <c r="Y64" i="17"/>
  <c r="U64" i="17"/>
  <c r="Z64" i="17"/>
  <c r="S64" i="17"/>
  <c r="V63" i="17"/>
  <c r="X63" i="17"/>
  <c r="G69" i="5"/>
  <c r="Q64" i="17"/>
  <c r="N64" i="17"/>
  <c r="F65" i="18"/>
  <c r="A65" i="17" s="1"/>
  <c r="M65" i="17" s="1"/>
  <c r="AB65" i="17" s="1"/>
  <c r="D68" i="5"/>
  <c r="E68" i="5"/>
  <c r="F68" i="5"/>
  <c r="B68" i="5"/>
  <c r="C68" i="5"/>
  <c r="A68" i="5"/>
  <c r="H67" i="5"/>
  <c r="L67" i="5"/>
  <c r="P67" i="5"/>
  <c r="T67" i="5"/>
  <c r="X67" i="5"/>
  <c r="AB67" i="5"/>
  <c r="AF67" i="5"/>
  <c r="AJ67" i="5"/>
  <c r="AN67" i="5"/>
  <c r="AR67" i="5"/>
  <c r="AV67" i="5"/>
  <c r="AZ67" i="5"/>
  <c r="BD67" i="5"/>
  <c r="BH67" i="5"/>
  <c r="BL67" i="5"/>
  <c r="BP67" i="5"/>
  <c r="BT67" i="5"/>
  <c r="BX67" i="5"/>
  <c r="CB67" i="5"/>
  <c r="I67" i="5"/>
  <c r="M67" i="5"/>
  <c r="Q67" i="5"/>
  <c r="U67" i="5"/>
  <c r="Y67" i="5"/>
  <c r="AC67" i="5"/>
  <c r="AG67" i="5"/>
  <c r="AK67" i="5"/>
  <c r="AO67" i="5"/>
  <c r="AS67" i="5"/>
  <c r="AW67" i="5"/>
  <c r="BA67" i="5"/>
  <c r="BE67" i="5"/>
  <c r="BI67" i="5"/>
  <c r="BM67" i="5"/>
  <c r="BQ67" i="5"/>
  <c r="BU67" i="5"/>
  <c r="BY67" i="5"/>
  <c r="CC67" i="5"/>
  <c r="J67" i="5"/>
  <c r="R67" i="5"/>
  <c r="Z67" i="5"/>
  <c r="AH67" i="5"/>
  <c r="AP67" i="5"/>
  <c r="AX67" i="5"/>
  <c r="BF67" i="5"/>
  <c r="BN67" i="5"/>
  <c r="BV67" i="5"/>
  <c r="CD67" i="5"/>
  <c r="O67" i="5"/>
  <c r="W67" i="5"/>
  <c r="AE67" i="5"/>
  <c r="AM67" i="5"/>
  <c r="AU67" i="5"/>
  <c r="BC67" i="5"/>
  <c r="BK67" i="5"/>
  <c r="BS67" i="5"/>
  <c r="CA67" i="5"/>
  <c r="N67" i="5"/>
  <c r="V67" i="5"/>
  <c r="AD67" i="5"/>
  <c r="AL67" i="5"/>
  <c r="AT67" i="5"/>
  <c r="BB67" i="5"/>
  <c r="BJ67" i="5"/>
  <c r="BR67" i="5"/>
  <c r="BZ67" i="5"/>
  <c r="K67" i="5"/>
  <c r="S67" i="5"/>
  <c r="AA67" i="5"/>
  <c r="AI67" i="5"/>
  <c r="AQ67" i="5"/>
  <c r="AY67" i="5"/>
  <c r="BG67" i="5"/>
  <c r="BO67" i="5"/>
  <c r="BW67" i="5"/>
  <c r="AI65" i="17" l="1"/>
  <c r="AH65" i="17"/>
  <c r="W65" i="17"/>
  <c r="AG65" i="17"/>
  <c r="P61" i="22"/>
  <c r="R61" i="22"/>
  <c r="Q61" i="22"/>
  <c r="O62" i="22"/>
  <c r="AC65" i="17"/>
  <c r="AD65" i="17"/>
  <c r="AA65" i="17"/>
  <c r="AJ65" i="17"/>
  <c r="V64" i="17"/>
  <c r="X64" i="17"/>
  <c r="Y65" i="17"/>
  <c r="U65" i="17"/>
  <c r="Z65" i="17"/>
  <c r="S65" i="17"/>
  <c r="G70" i="5"/>
  <c r="N65" i="17"/>
  <c r="Q65" i="17"/>
  <c r="I68" i="5"/>
  <c r="M68" i="5"/>
  <c r="Q68" i="5"/>
  <c r="U68" i="5"/>
  <c r="Y68" i="5"/>
  <c r="AC68" i="5"/>
  <c r="AG68" i="5"/>
  <c r="AK68" i="5"/>
  <c r="AO68" i="5"/>
  <c r="AS68" i="5"/>
  <c r="AW68" i="5"/>
  <c r="BA68" i="5"/>
  <c r="BE68" i="5"/>
  <c r="BI68" i="5"/>
  <c r="BM68" i="5"/>
  <c r="BQ68" i="5"/>
  <c r="BU68" i="5"/>
  <c r="BY68" i="5"/>
  <c r="CC68" i="5"/>
  <c r="J68" i="5"/>
  <c r="N68" i="5"/>
  <c r="R68" i="5"/>
  <c r="V68" i="5"/>
  <c r="Z68" i="5"/>
  <c r="AD68" i="5"/>
  <c r="AH68" i="5"/>
  <c r="AL68" i="5"/>
  <c r="AP68" i="5"/>
  <c r="AT68" i="5"/>
  <c r="AX68" i="5"/>
  <c r="BB68" i="5"/>
  <c r="BF68" i="5"/>
  <c r="BJ68" i="5"/>
  <c r="BN68" i="5"/>
  <c r="BR68" i="5"/>
  <c r="BV68" i="5"/>
  <c r="BZ68" i="5"/>
  <c r="CD68" i="5"/>
  <c r="K68" i="5"/>
  <c r="O68" i="5"/>
  <c r="S68" i="5"/>
  <c r="W68" i="5"/>
  <c r="AA68" i="5"/>
  <c r="AE68" i="5"/>
  <c r="AI68" i="5"/>
  <c r="AM68" i="5"/>
  <c r="AQ68" i="5"/>
  <c r="AU68" i="5"/>
  <c r="AY68" i="5"/>
  <c r="BC68" i="5"/>
  <c r="BG68" i="5"/>
  <c r="BK68" i="5"/>
  <c r="BO68" i="5"/>
  <c r="BS68" i="5"/>
  <c r="BW68" i="5"/>
  <c r="CA68" i="5"/>
  <c r="H68" i="5"/>
  <c r="L68" i="5"/>
  <c r="P68" i="5"/>
  <c r="T68" i="5"/>
  <c r="X68" i="5"/>
  <c r="AB68" i="5"/>
  <c r="AF68" i="5"/>
  <c r="AJ68" i="5"/>
  <c r="AN68" i="5"/>
  <c r="AR68" i="5"/>
  <c r="AV68" i="5"/>
  <c r="AZ68" i="5"/>
  <c r="BD68" i="5"/>
  <c r="BH68" i="5"/>
  <c r="BL68" i="5"/>
  <c r="BP68" i="5"/>
  <c r="BT68" i="5"/>
  <c r="BX68" i="5"/>
  <c r="CB68" i="5"/>
  <c r="F69" i="5"/>
  <c r="E69" i="5"/>
  <c r="D69" i="5"/>
  <c r="C69" i="5"/>
  <c r="A69" i="5"/>
  <c r="B69" i="5"/>
  <c r="F66" i="18"/>
  <c r="A66" i="17" s="1"/>
  <c r="M66" i="17" s="1"/>
  <c r="AB66" i="17" s="1"/>
  <c r="AI66" i="17" l="1"/>
  <c r="AH66" i="17"/>
  <c r="W66" i="17"/>
  <c r="AG66" i="17"/>
  <c r="Q62" i="22"/>
  <c r="P62" i="22"/>
  <c r="R62" i="22"/>
  <c r="O63" i="22"/>
  <c r="AC66" i="17"/>
  <c r="AD66" i="17"/>
  <c r="AA66" i="17"/>
  <c r="AJ66" i="17"/>
  <c r="Y66" i="17"/>
  <c r="U66" i="17"/>
  <c r="Z66" i="17"/>
  <c r="S66" i="17"/>
  <c r="V65" i="17"/>
  <c r="X65" i="17"/>
  <c r="G71" i="5"/>
  <c r="Q66" i="17"/>
  <c r="N66" i="17"/>
  <c r="F67" i="18"/>
  <c r="A67" i="17" s="1"/>
  <c r="M67" i="17" s="1"/>
  <c r="AB67" i="17" s="1"/>
  <c r="H69" i="5"/>
  <c r="L69" i="5"/>
  <c r="P69" i="5"/>
  <c r="T69" i="5"/>
  <c r="X69" i="5"/>
  <c r="AB69" i="5"/>
  <c r="AF69" i="5"/>
  <c r="AJ69" i="5"/>
  <c r="AN69" i="5"/>
  <c r="AR69" i="5"/>
  <c r="AV69" i="5"/>
  <c r="AZ69" i="5"/>
  <c r="BD69" i="5"/>
  <c r="BH69" i="5"/>
  <c r="BL69" i="5"/>
  <c r="BP69" i="5"/>
  <c r="BT69" i="5"/>
  <c r="BX69" i="5"/>
  <c r="CB69" i="5"/>
  <c r="I69" i="5"/>
  <c r="M69" i="5"/>
  <c r="Q69" i="5"/>
  <c r="U69" i="5"/>
  <c r="Y69" i="5"/>
  <c r="AC69" i="5"/>
  <c r="AG69" i="5"/>
  <c r="AK69" i="5"/>
  <c r="AO69" i="5"/>
  <c r="AS69" i="5"/>
  <c r="AW69" i="5"/>
  <c r="BA69" i="5"/>
  <c r="BE69" i="5"/>
  <c r="BI69" i="5"/>
  <c r="BM69" i="5"/>
  <c r="BQ69" i="5"/>
  <c r="BU69" i="5"/>
  <c r="BY69" i="5"/>
  <c r="CC69" i="5"/>
  <c r="J69" i="5"/>
  <c r="N69" i="5"/>
  <c r="R69" i="5"/>
  <c r="V69" i="5"/>
  <c r="Z69" i="5"/>
  <c r="AD69" i="5"/>
  <c r="AH69" i="5"/>
  <c r="AL69" i="5"/>
  <c r="AP69" i="5"/>
  <c r="AT69" i="5"/>
  <c r="AX69" i="5"/>
  <c r="BB69" i="5"/>
  <c r="BF69" i="5"/>
  <c r="BJ69" i="5"/>
  <c r="BN69" i="5"/>
  <c r="BR69" i="5"/>
  <c r="BV69" i="5"/>
  <c r="BZ69" i="5"/>
  <c r="CD69" i="5"/>
  <c r="K69" i="5"/>
  <c r="O69" i="5"/>
  <c r="S69" i="5"/>
  <c r="W69" i="5"/>
  <c r="AA69" i="5"/>
  <c r="AE69" i="5"/>
  <c r="AI69" i="5"/>
  <c r="AM69" i="5"/>
  <c r="AQ69" i="5"/>
  <c r="AU69" i="5"/>
  <c r="AY69" i="5"/>
  <c r="BC69" i="5"/>
  <c r="BG69" i="5"/>
  <c r="BK69" i="5"/>
  <c r="BO69" i="5"/>
  <c r="BS69" i="5"/>
  <c r="BW69" i="5"/>
  <c r="CA69" i="5"/>
  <c r="D70" i="5"/>
  <c r="E70" i="5"/>
  <c r="F70" i="5"/>
  <c r="A70" i="5"/>
  <c r="B70" i="5"/>
  <c r="C70" i="5"/>
  <c r="AI67" i="17" l="1"/>
  <c r="AH67" i="17"/>
  <c r="W67" i="17"/>
  <c r="AG67" i="17"/>
  <c r="P63" i="22"/>
  <c r="R63" i="22"/>
  <c r="Q63" i="22"/>
  <c r="O64" i="22"/>
  <c r="AC67" i="17"/>
  <c r="AD67" i="17"/>
  <c r="AA67" i="17"/>
  <c r="AJ67" i="17"/>
  <c r="V66" i="17"/>
  <c r="X66" i="17"/>
  <c r="Y67" i="17"/>
  <c r="U67" i="17"/>
  <c r="Z67" i="17"/>
  <c r="S67" i="17"/>
  <c r="G72" i="5"/>
  <c r="N67" i="17"/>
  <c r="Q67" i="17"/>
  <c r="K70" i="5"/>
  <c r="O70" i="5"/>
  <c r="S70" i="5"/>
  <c r="W70" i="5"/>
  <c r="AA70" i="5"/>
  <c r="AE70" i="5"/>
  <c r="AI70" i="5"/>
  <c r="AM70" i="5"/>
  <c r="AQ70" i="5"/>
  <c r="AU70" i="5"/>
  <c r="AY70" i="5"/>
  <c r="BC70" i="5"/>
  <c r="BG70" i="5"/>
  <c r="BK70" i="5"/>
  <c r="BO70" i="5"/>
  <c r="BS70" i="5"/>
  <c r="BW70" i="5"/>
  <c r="CA70" i="5"/>
  <c r="H70" i="5"/>
  <c r="L70" i="5"/>
  <c r="P70" i="5"/>
  <c r="T70" i="5"/>
  <c r="X70" i="5"/>
  <c r="AB70" i="5"/>
  <c r="AF70" i="5"/>
  <c r="AJ70" i="5"/>
  <c r="AN70" i="5"/>
  <c r="AR70" i="5"/>
  <c r="AV70" i="5"/>
  <c r="AZ70" i="5"/>
  <c r="BD70" i="5"/>
  <c r="BH70" i="5"/>
  <c r="BL70" i="5"/>
  <c r="BP70" i="5"/>
  <c r="BT70" i="5"/>
  <c r="BX70" i="5"/>
  <c r="CB70" i="5"/>
  <c r="I70" i="5"/>
  <c r="M70" i="5"/>
  <c r="Q70" i="5"/>
  <c r="U70" i="5"/>
  <c r="Y70" i="5"/>
  <c r="AC70" i="5"/>
  <c r="AG70" i="5"/>
  <c r="AK70" i="5"/>
  <c r="AO70" i="5"/>
  <c r="AS70" i="5"/>
  <c r="AW70" i="5"/>
  <c r="BA70" i="5"/>
  <c r="BE70" i="5"/>
  <c r="BI70" i="5"/>
  <c r="BM70" i="5"/>
  <c r="BQ70" i="5"/>
  <c r="BU70" i="5"/>
  <c r="BY70" i="5"/>
  <c r="CC70" i="5"/>
  <c r="J70" i="5"/>
  <c r="N70" i="5"/>
  <c r="R70" i="5"/>
  <c r="V70" i="5"/>
  <c r="Z70" i="5"/>
  <c r="AD70" i="5"/>
  <c r="AH70" i="5"/>
  <c r="AL70" i="5"/>
  <c r="AP70" i="5"/>
  <c r="AT70" i="5"/>
  <c r="AX70" i="5"/>
  <c r="BB70" i="5"/>
  <c r="BF70" i="5"/>
  <c r="BJ70" i="5"/>
  <c r="BN70" i="5"/>
  <c r="BR70" i="5"/>
  <c r="BV70" i="5"/>
  <c r="BZ70" i="5"/>
  <c r="CD70" i="5"/>
  <c r="E71" i="5"/>
  <c r="D71" i="5"/>
  <c r="F71" i="5"/>
  <c r="C71" i="5"/>
  <c r="A71" i="5"/>
  <c r="B71" i="5"/>
  <c r="F68" i="18"/>
  <c r="A68" i="17" s="1"/>
  <c r="M68" i="17" s="1"/>
  <c r="AB68" i="17" s="1"/>
  <c r="AI68" i="17" l="1"/>
  <c r="AH68" i="17"/>
  <c r="W68" i="17"/>
  <c r="AG68" i="17"/>
  <c r="P64" i="22"/>
  <c r="R64" i="22"/>
  <c r="Q64" i="22"/>
  <c r="O65" i="22"/>
  <c r="AC68" i="17"/>
  <c r="AD68" i="17"/>
  <c r="AA68" i="17"/>
  <c r="AJ68" i="17"/>
  <c r="Y68" i="17"/>
  <c r="U68" i="17"/>
  <c r="Z68" i="17"/>
  <c r="S68" i="17"/>
  <c r="V67" i="17"/>
  <c r="X67" i="17"/>
  <c r="G73" i="5"/>
  <c r="Q68" i="17"/>
  <c r="N68" i="17"/>
  <c r="D72" i="5"/>
  <c r="E72" i="5"/>
  <c r="F72" i="5"/>
  <c r="B72" i="5"/>
  <c r="C72" i="5"/>
  <c r="A72" i="5"/>
  <c r="F69" i="18"/>
  <c r="A69" i="17" s="1"/>
  <c r="M69" i="17" s="1"/>
  <c r="AB69" i="17" s="1"/>
  <c r="J71" i="5"/>
  <c r="N71" i="5"/>
  <c r="R71" i="5"/>
  <c r="V71" i="5"/>
  <c r="Z71" i="5"/>
  <c r="AD71" i="5"/>
  <c r="AH71" i="5"/>
  <c r="AL71" i="5"/>
  <c r="AP71" i="5"/>
  <c r="AT71" i="5"/>
  <c r="AX71" i="5"/>
  <c r="BB71" i="5"/>
  <c r="BF71" i="5"/>
  <c r="BJ71" i="5"/>
  <c r="BN71" i="5"/>
  <c r="BR71" i="5"/>
  <c r="BV71" i="5"/>
  <c r="BZ71" i="5"/>
  <c r="CD71" i="5"/>
  <c r="K71" i="5"/>
  <c r="O71" i="5"/>
  <c r="S71" i="5"/>
  <c r="W71" i="5"/>
  <c r="AA71" i="5"/>
  <c r="AE71" i="5"/>
  <c r="AI71" i="5"/>
  <c r="AM71" i="5"/>
  <c r="AQ71" i="5"/>
  <c r="AU71" i="5"/>
  <c r="AY71" i="5"/>
  <c r="BC71" i="5"/>
  <c r="BG71" i="5"/>
  <c r="BK71" i="5"/>
  <c r="BO71" i="5"/>
  <c r="BS71" i="5"/>
  <c r="BW71" i="5"/>
  <c r="CA71" i="5"/>
  <c r="H71" i="5"/>
  <c r="P71" i="5"/>
  <c r="X71" i="5"/>
  <c r="AF71" i="5"/>
  <c r="AN71" i="5"/>
  <c r="AV71" i="5"/>
  <c r="BD71" i="5"/>
  <c r="BL71" i="5"/>
  <c r="BT71" i="5"/>
  <c r="CB71" i="5"/>
  <c r="M71" i="5"/>
  <c r="U71" i="5"/>
  <c r="AC71" i="5"/>
  <c r="AK71" i="5"/>
  <c r="AS71" i="5"/>
  <c r="BA71" i="5"/>
  <c r="BI71" i="5"/>
  <c r="BQ71" i="5"/>
  <c r="BY71" i="5"/>
  <c r="L71" i="5"/>
  <c r="T71" i="5"/>
  <c r="AB71" i="5"/>
  <c r="AJ71" i="5"/>
  <c r="AR71" i="5"/>
  <c r="AZ71" i="5"/>
  <c r="BH71" i="5"/>
  <c r="BP71" i="5"/>
  <c r="BX71" i="5"/>
  <c r="I71" i="5"/>
  <c r="Q71" i="5"/>
  <c r="Y71" i="5"/>
  <c r="AG71" i="5"/>
  <c r="AO71" i="5"/>
  <c r="AW71" i="5"/>
  <c r="BE71" i="5"/>
  <c r="BM71" i="5"/>
  <c r="BU71" i="5"/>
  <c r="CC71" i="5"/>
  <c r="AI69" i="17" l="1"/>
  <c r="AH69" i="17"/>
  <c r="W69" i="17"/>
  <c r="AG69" i="17"/>
  <c r="Q65" i="22"/>
  <c r="P65" i="22"/>
  <c r="R65" i="22"/>
  <c r="O66" i="22"/>
  <c r="AC69" i="17"/>
  <c r="AD69" i="17"/>
  <c r="AA69" i="17"/>
  <c r="AJ69" i="17"/>
  <c r="V68" i="17"/>
  <c r="X68" i="17"/>
  <c r="Y69" i="17"/>
  <c r="U69" i="17"/>
  <c r="Z69" i="17"/>
  <c r="S69" i="17"/>
  <c r="G74" i="5"/>
  <c r="N69" i="17"/>
  <c r="Q69" i="17"/>
  <c r="F70" i="18"/>
  <c r="A70" i="17" s="1"/>
  <c r="M70" i="17" s="1"/>
  <c r="AB70" i="17" s="1"/>
  <c r="K72" i="5"/>
  <c r="O72" i="5"/>
  <c r="S72" i="5"/>
  <c r="W72" i="5"/>
  <c r="AA72" i="5"/>
  <c r="AE72" i="5"/>
  <c r="AI72" i="5"/>
  <c r="AM72" i="5"/>
  <c r="AQ72" i="5"/>
  <c r="AU72" i="5"/>
  <c r="AY72" i="5"/>
  <c r="BC72" i="5"/>
  <c r="BG72" i="5"/>
  <c r="BK72" i="5"/>
  <c r="BO72" i="5"/>
  <c r="BS72" i="5"/>
  <c r="BW72" i="5"/>
  <c r="CA72" i="5"/>
  <c r="H72" i="5"/>
  <c r="L72" i="5"/>
  <c r="P72" i="5"/>
  <c r="T72" i="5"/>
  <c r="X72" i="5"/>
  <c r="AB72" i="5"/>
  <c r="AF72" i="5"/>
  <c r="AJ72" i="5"/>
  <c r="AN72" i="5"/>
  <c r="AR72" i="5"/>
  <c r="AV72" i="5"/>
  <c r="AZ72" i="5"/>
  <c r="BD72" i="5"/>
  <c r="BH72" i="5"/>
  <c r="BL72" i="5"/>
  <c r="BP72" i="5"/>
  <c r="BT72" i="5"/>
  <c r="BX72" i="5"/>
  <c r="CB72" i="5"/>
  <c r="I72" i="5"/>
  <c r="M72" i="5"/>
  <c r="Q72" i="5"/>
  <c r="U72" i="5"/>
  <c r="Y72" i="5"/>
  <c r="AC72" i="5"/>
  <c r="AG72" i="5"/>
  <c r="AK72" i="5"/>
  <c r="AO72" i="5"/>
  <c r="AS72" i="5"/>
  <c r="AW72" i="5"/>
  <c r="BA72" i="5"/>
  <c r="BE72" i="5"/>
  <c r="BI72" i="5"/>
  <c r="BM72" i="5"/>
  <c r="BQ72" i="5"/>
  <c r="BU72" i="5"/>
  <c r="BY72" i="5"/>
  <c r="CC72" i="5"/>
  <c r="J72" i="5"/>
  <c r="N72" i="5"/>
  <c r="R72" i="5"/>
  <c r="V72" i="5"/>
  <c r="Z72" i="5"/>
  <c r="AD72" i="5"/>
  <c r="AH72" i="5"/>
  <c r="AL72" i="5"/>
  <c r="AP72" i="5"/>
  <c r="AT72" i="5"/>
  <c r="AX72" i="5"/>
  <c r="BB72" i="5"/>
  <c r="BF72" i="5"/>
  <c r="BJ72" i="5"/>
  <c r="BN72" i="5"/>
  <c r="BR72" i="5"/>
  <c r="BV72" i="5"/>
  <c r="BZ72" i="5"/>
  <c r="CD72" i="5"/>
  <c r="D73" i="5"/>
  <c r="E73" i="5"/>
  <c r="F73" i="5"/>
  <c r="C73" i="5"/>
  <c r="A73" i="5"/>
  <c r="B73" i="5"/>
  <c r="AI70" i="17" l="1"/>
  <c r="AH70" i="17"/>
  <c r="W70" i="17"/>
  <c r="AG70" i="17"/>
  <c r="Q66" i="22"/>
  <c r="P66" i="22"/>
  <c r="R66" i="22"/>
  <c r="O67" i="22"/>
  <c r="AC70" i="17"/>
  <c r="AD70" i="17"/>
  <c r="AA70" i="17"/>
  <c r="AJ70" i="17"/>
  <c r="U70" i="17"/>
  <c r="Y70" i="17"/>
  <c r="Z70" i="17"/>
  <c r="S70" i="17"/>
  <c r="V69" i="17"/>
  <c r="X69" i="17"/>
  <c r="G75" i="5"/>
  <c r="Q70" i="17"/>
  <c r="N70" i="17"/>
  <c r="H73" i="5"/>
  <c r="I73" i="5"/>
  <c r="M73" i="5"/>
  <c r="Q73" i="5"/>
  <c r="U73" i="5"/>
  <c r="Y73" i="5"/>
  <c r="AC73" i="5"/>
  <c r="AG73" i="5"/>
  <c r="AK73" i="5"/>
  <c r="AO73" i="5"/>
  <c r="AS73" i="5"/>
  <c r="AW73" i="5"/>
  <c r="BA73" i="5"/>
  <c r="BE73" i="5"/>
  <c r="BI73" i="5"/>
  <c r="BM73" i="5"/>
  <c r="BQ73" i="5"/>
  <c r="BU73" i="5"/>
  <c r="BY73" i="5"/>
  <c r="CC73" i="5"/>
  <c r="N73" i="5"/>
  <c r="R73" i="5"/>
  <c r="V73" i="5"/>
  <c r="Z73" i="5"/>
  <c r="AD73" i="5"/>
  <c r="AH73" i="5"/>
  <c r="AL73" i="5"/>
  <c r="AP73" i="5"/>
  <c r="AT73" i="5"/>
  <c r="AX73" i="5"/>
  <c r="BB73" i="5"/>
  <c r="BF73" i="5"/>
  <c r="BJ73" i="5"/>
  <c r="BN73" i="5"/>
  <c r="BR73" i="5"/>
  <c r="BV73" i="5"/>
  <c r="BZ73" i="5"/>
  <c r="CD73" i="5"/>
  <c r="J73" i="5"/>
  <c r="K73" i="5"/>
  <c r="O73" i="5"/>
  <c r="S73" i="5"/>
  <c r="W73" i="5"/>
  <c r="AA73" i="5"/>
  <c r="AE73" i="5"/>
  <c r="AI73" i="5"/>
  <c r="AM73" i="5"/>
  <c r="AQ73" i="5"/>
  <c r="AU73" i="5"/>
  <c r="AY73" i="5"/>
  <c r="BC73" i="5"/>
  <c r="BG73" i="5"/>
  <c r="BK73" i="5"/>
  <c r="BO73" i="5"/>
  <c r="BS73" i="5"/>
  <c r="BW73" i="5"/>
  <c r="CA73" i="5"/>
  <c r="L73" i="5"/>
  <c r="P73" i="5"/>
  <c r="T73" i="5"/>
  <c r="X73" i="5"/>
  <c r="AB73" i="5"/>
  <c r="AF73" i="5"/>
  <c r="AJ73" i="5"/>
  <c r="AN73" i="5"/>
  <c r="AR73" i="5"/>
  <c r="AV73" i="5"/>
  <c r="AZ73" i="5"/>
  <c r="BD73" i="5"/>
  <c r="BH73" i="5"/>
  <c r="BL73" i="5"/>
  <c r="BP73" i="5"/>
  <c r="BT73" i="5"/>
  <c r="BX73" i="5"/>
  <c r="CB73" i="5"/>
  <c r="E74" i="5"/>
  <c r="D74" i="5"/>
  <c r="F74" i="5"/>
  <c r="B74" i="5"/>
  <c r="C74" i="5"/>
  <c r="A74" i="5"/>
  <c r="F71" i="18"/>
  <c r="A71" i="17" s="1"/>
  <c r="M71" i="17" s="1"/>
  <c r="AB71" i="17" s="1"/>
  <c r="AI71" i="17" l="1"/>
  <c r="AH71" i="17"/>
  <c r="W71" i="17"/>
  <c r="AG71" i="17"/>
  <c r="P67" i="22"/>
  <c r="R67" i="22"/>
  <c r="Q67" i="22"/>
  <c r="O68" i="22"/>
  <c r="AC71" i="17"/>
  <c r="AD71" i="17"/>
  <c r="AA71" i="17"/>
  <c r="AJ71" i="17"/>
  <c r="X70" i="17"/>
  <c r="V70" i="17"/>
  <c r="U71" i="17"/>
  <c r="Y71" i="17"/>
  <c r="Z71" i="17"/>
  <c r="S71" i="17"/>
  <c r="G76" i="5"/>
  <c r="N71" i="17"/>
  <c r="Q71" i="17"/>
  <c r="D75" i="5"/>
  <c r="E75" i="5"/>
  <c r="F75" i="5"/>
  <c r="C75" i="5"/>
  <c r="A75" i="5"/>
  <c r="B75" i="5"/>
  <c r="F72" i="18"/>
  <c r="A72" i="17" s="1"/>
  <c r="M72" i="17" s="1"/>
  <c r="AB72" i="17" s="1"/>
  <c r="H74" i="5"/>
  <c r="L74" i="5"/>
  <c r="P74" i="5"/>
  <c r="T74" i="5"/>
  <c r="X74" i="5"/>
  <c r="AB74" i="5"/>
  <c r="AF74" i="5"/>
  <c r="AJ74" i="5"/>
  <c r="AN74" i="5"/>
  <c r="AR74" i="5"/>
  <c r="AV74" i="5"/>
  <c r="AZ74" i="5"/>
  <c r="BD74" i="5"/>
  <c r="BH74" i="5"/>
  <c r="BL74" i="5"/>
  <c r="BP74" i="5"/>
  <c r="BT74" i="5"/>
  <c r="BX74" i="5"/>
  <c r="CB74" i="5"/>
  <c r="I74" i="5"/>
  <c r="M74" i="5"/>
  <c r="Q74" i="5"/>
  <c r="U74" i="5"/>
  <c r="Y74" i="5"/>
  <c r="AC74" i="5"/>
  <c r="AG74" i="5"/>
  <c r="AK74" i="5"/>
  <c r="AO74" i="5"/>
  <c r="AS74" i="5"/>
  <c r="AW74" i="5"/>
  <c r="BA74" i="5"/>
  <c r="BE74" i="5"/>
  <c r="BI74" i="5"/>
  <c r="BM74" i="5"/>
  <c r="BQ74" i="5"/>
  <c r="BU74" i="5"/>
  <c r="BY74" i="5"/>
  <c r="CC74" i="5"/>
  <c r="J74" i="5"/>
  <c r="N74" i="5"/>
  <c r="R74" i="5"/>
  <c r="V74" i="5"/>
  <c r="Z74" i="5"/>
  <c r="AD74" i="5"/>
  <c r="AH74" i="5"/>
  <c r="AL74" i="5"/>
  <c r="AP74" i="5"/>
  <c r="AT74" i="5"/>
  <c r="AX74" i="5"/>
  <c r="BB74" i="5"/>
  <c r="BF74" i="5"/>
  <c r="BJ74" i="5"/>
  <c r="BN74" i="5"/>
  <c r="BR74" i="5"/>
  <c r="BV74" i="5"/>
  <c r="BZ74" i="5"/>
  <c r="CD74" i="5"/>
  <c r="K74" i="5"/>
  <c r="O74" i="5"/>
  <c r="S74" i="5"/>
  <c r="W74" i="5"/>
  <c r="AA74" i="5"/>
  <c r="AE74" i="5"/>
  <c r="AI74" i="5"/>
  <c r="AM74" i="5"/>
  <c r="AQ74" i="5"/>
  <c r="AU74" i="5"/>
  <c r="AY74" i="5"/>
  <c r="BC74" i="5"/>
  <c r="BG74" i="5"/>
  <c r="BK74" i="5"/>
  <c r="BO74" i="5"/>
  <c r="BS74" i="5"/>
  <c r="BW74" i="5"/>
  <c r="CA74" i="5"/>
  <c r="AI72" i="17" l="1"/>
  <c r="AH72" i="17"/>
  <c r="W72" i="17"/>
  <c r="AG72" i="17"/>
  <c r="Q68" i="22"/>
  <c r="P68" i="22"/>
  <c r="R68" i="22"/>
  <c r="O69" i="22"/>
  <c r="AC72" i="17"/>
  <c r="AD72" i="17"/>
  <c r="AA72" i="17"/>
  <c r="AJ72" i="17"/>
  <c r="U72" i="17"/>
  <c r="Y72" i="17"/>
  <c r="Z72" i="17"/>
  <c r="S72" i="17"/>
  <c r="X71" i="17"/>
  <c r="V71" i="17"/>
  <c r="G77" i="5"/>
  <c r="Q72" i="17"/>
  <c r="N72" i="17"/>
  <c r="F73" i="18"/>
  <c r="A73" i="17" s="1"/>
  <c r="M73" i="17" s="1"/>
  <c r="AB73" i="17" s="1"/>
  <c r="I75" i="5"/>
  <c r="M75" i="5"/>
  <c r="Q75" i="5"/>
  <c r="U75" i="5"/>
  <c r="Y75" i="5"/>
  <c r="AC75" i="5"/>
  <c r="AG75" i="5"/>
  <c r="AK75" i="5"/>
  <c r="AO75" i="5"/>
  <c r="AS75" i="5"/>
  <c r="AW75" i="5"/>
  <c r="BA75" i="5"/>
  <c r="BE75" i="5"/>
  <c r="BI75" i="5"/>
  <c r="BM75" i="5"/>
  <c r="BQ75" i="5"/>
  <c r="BU75" i="5"/>
  <c r="BY75" i="5"/>
  <c r="CC75" i="5"/>
  <c r="J75" i="5"/>
  <c r="N75" i="5"/>
  <c r="R75" i="5"/>
  <c r="V75" i="5"/>
  <c r="Z75" i="5"/>
  <c r="AD75" i="5"/>
  <c r="AH75" i="5"/>
  <c r="AL75" i="5"/>
  <c r="AP75" i="5"/>
  <c r="AT75" i="5"/>
  <c r="AX75" i="5"/>
  <c r="BB75" i="5"/>
  <c r="BF75" i="5"/>
  <c r="BJ75" i="5"/>
  <c r="BN75" i="5"/>
  <c r="BR75" i="5"/>
  <c r="BV75" i="5"/>
  <c r="BZ75" i="5"/>
  <c r="CD75" i="5"/>
  <c r="O75" i="5"/>
  <c r="W75" i="5"/>
  <c r="AE75" i="5"/>
  <c r="AM75" i="5"/>
  <c r="AU75" i="5"/>
  <c r="BC75" i="5"/>
  <c r="BK75" i="5"/>
  <c r="BS75" i="5"/>
  <c r="CA75" i="5"/>
  <c r="L75" i="5"/>
  <c r="T75" i="5"/>
  <c r="AB75" i="5"/>
  <c r="AJ75" i="5"/>
  <c r="AR75" i="5"/>
  <c r="AZ75" i="5"/>
  <c r="BH75" i="5"/>
  <c r="BP75" i="5"/>
  <c r="BX75" i="5"/>
  <c r="K75" i="5"/>
  <c r="S75" i="5"/>
  <c r="AA75" i="5"/>
  <c r="AI75" i="5"/>
  <c r="AQ75" i="5"/>
  <c r="AY75" i="5"/>
  <c r="BG75" i="5"/>
  <c r="BO75" i="5"/>
  <c r="BW75" i="5"/>
  <c r="H75" i="5"/>
  <c r="P75" i="5"/>
  <c r="X75" i="5"/>
  <c r="AF75" i="5"/>
  <c r="AN75" i="5"/>
  <c r="AV75" i="5"/>
  <c r="BD75" i="5"/>
  <c r="BL75" i="5"/>
  <c r="BT75" i="5"/>
  <c r="CB75" i="5"/>
  <c r="E76" i="5"/>
  <c r="D76" i="5"/>
  <c r="F76" i="5"/>
  <c r="B76" i="5"/>
  <c r="C76" i="5"/>
  <c r="A76" i="5"/>
  <c r="AI73" i="17" l="1"/>
  <c r="AH73" i="17"/>
  <c r="W73" i="17"/>
  <c r="AG73" i="17"/>
  <c r="P69" i="22"/>
  <c r="R69" i="22"/>
  <c r="Q69" i="22"/>
  <c r="O70" i="22"/>
  <c r="AC73" i="17"/>
  <c r="AD73" i="17"/>
  <c r="AA73" i="17"/>
  <c r="AJ73" i="17"/>
  <c r="X72" i="17"/>
  <c r="V72" i="17"/>
  <c r="U73" i="17"/>
  <c r="Y73" i="17"/>
  <c r="Z73" i="17"/>
  <c r="S73" i="17"/>
  <c r="G78" i="5"/>
  <c r="N73" i="17"/>
  <c r="Q73" i="17"/>
  <c r="H76" i="5"/>
  <c r="L76" i="5"/>
  <c r="P76" i="5"/>
  <c r="T76" i="5"/>
  <c r="X76" i="5"/>
  <c r="AB76" i="5"/>
  <c r="AF76" i="5"/>
  <c r="AJ76" i="5"/>
  <c r="AN76" i="5"/>
  <c r="AR76" i="5"/>
  <c r="AV76" i="5"/>
  <c r="AZ76" i="5"/>
  <c r="BD76" i="5"/>
  <c r="BH76" i="5"/>
  <c r="BL76" i="5"/>
  <c r="BP76" i="5"/>
  <c r="BT76" i="5"/>
  <c r="BX76" i="5"/>
  <c r="CB76" i="5"/>
  <c r="I76" i="5"/>
  <c r="M76" i="5"/>
  <c r="Q76" i="5"/>
  <c r="U76" i="5"/>
  <c r="Y76" i="5"/>
  <c r="AC76" i="5"/>
  <c r="AG76" i="5"/>
  <c r="AK76" i="5"/>
  <c r="AO76" i="5"/>
  <c r="AS76" i="5"/>
  <c r="AW76" i="5"/>
  <c r="BA76" i="5"/>
  <c r="BE76" i="5"/>
  <c r="BI76" i="5"/>
  <c r="BM76" i="5"/>
  <c r="BQ76" i="5"/>
  <c r="BU76" i="5"/>
  <c r="BY76" i="5"/>
  <c r="CC76" i="5"/>
  <c r="J76" i="5"/>
  <c r="N76" i="5"/>
  <c r="R76" i="5"/>
  <c r="V76" i="5"/>
  <c r="Z76" i="5"/>
  <c r="AD76" i="5"/>
  <c r="AH76" i="5"/>
  <c r="AL76" i="5"/>
  <c r="AP76" i="5"/>
  <c r="AT76" i="5"/>
  <c r="AX76" i="5"/>
  <c r="BB76" i="5"/>
  <c r="BF76" i="5"/>
  <c r="BJ76" i="5"/>
  <c r="BN76" i="5"/>
  <c r="BR76" i="5"/>
  <c r="BV76" i="5"/>
  <c r="BZ76" i="5"/>
  <c r="CD76" i="5"/>
  <c r="K76" i="5"/>
  <c r="O76" i="5"/>
  <c r="S76" i="5"/>
  <c r="W76" i="5"/>
  <c r="AA76" i="5"/>
  <c r="AE76" i="5"/>
  <c r="AI76" i="5"/>
  <c r="AM76" i="5"/>
  <c r="AQ76" i="5"/>
  <c r="AU76" i="5"/>
  <c r="AY76" i="5"/>
  <c r="BC76" i="5"/>
  <c r="BG76" i="5"/>
  <c r="BK76" i="5"/>
  <c r="BO76" i="5"/>
  <c r="BS76" i="5"/>
  <c r="BW76" i="5"/>
  <c r="CA76" i="5"/>
  <c r="F77" i="5"/>
  <c r="D77" i="5"/>
  <c r="E77" i="5"/>
  <c r="C77" i="5"/>
  <c r="A77" i="5"/>
  <c r="B77" i="5"/>
  <c r="F74" i="18"/>
  <c r="A74" i="17" s="1"/>
  <c r="M74" i="17" s="1"/>
  <c r="AB74" i="17" s="1"/>
  <c r="AI74" i="17" l="1"/>
  <c r="AH74" i="17"/>
  <c r="W74" i="17"/>
  <c r="AG74" i="17"/>
  <c r="P70" i="22"/>
  <c r="R70" i="22"/>
  <c r="Q70" i="22"/>
  <c r="O71" i="22"/>
  <c r="AC74" i="17"/>
  <c r="AD74" i="17"/>
  <c r="AA74" i="17"/>
  <c r="AJ74" i="17"/>
  <c r="U74" i="17"/>
  <c r="Y74" i="17"/>
  <c r="Z74" i="17"/>
  <c r="S74" i="17"/>
  <c r="X73" i="17"/>
  <c r="V73" i="17"/>
  <c r="G79" i="5"/>
  <c r="Q74" i="17"/>
  <c r="N74" i="17"/>
  <c r="F75" i="18"/>
  <c r="A75" i="17" s="1"/>
  <c r="M75" i="17" s="1"/>
  <c r="AB75" i="17" s="1"/>
  <c r="K77" i="5"/>
  <c r="O77" i="5"/>
  <c r="S77" i="5"/>
  <c r="W77" i="5"/>
  <c r="AA77" i="5"/>
  <c r="AE77" i="5"/>
  <c r="AI77" i="5"/>
  <c r="AM77" i="5"/>
  <c r="AQ77" i="5"/>
  <c r="AU77" i="5"/>
  <c r="AY77" i="5"/>
  <c r="BC77" i="5"/>
  <c r="BG77" i="5"/>
  <c r="BK77" i="5"/>
  <c r="BO77" i="5"/>
  <c r="BS77" i="5"/>
  <c r="BW77" i="5"/>
  <c r="CA77" i="5"/>
  <c r="H77" i="5"/>
  <c r="L77" i="5"/>
  <c r="P77" i="5"/>
  <c r="T77" i="5"/>
  <c r="X77" i="5"/>
  <c r="AB77" i="5"/>
  <c r="AF77" i="5"/>
  <c r="AJ77" i="5"/>
  <c r="AN77" i="5"/>
  <c r="AR77" i="5"/>
  <c r="AV77" i="5"/>
  <c r="AZ77" i="5"/>
  <c r="BD77" i="5"/>
  <c r="BH77" i="5"/>
  <c r="BL77" i="5"/>
  <c r="BP77" i="5"/>
  <c r="BT77" i="5"/>
  <c r="BX77" i="5"/>
  <c r="CB77" i="5"/>
  <c r="I77" i="5"/>
  <c r="M77" i="5"/>
  <c r="Q77" i="5"/>
  <c r="U77" i="5"/>
  <c r="Y77" i="5"/>
  <c r="AC77" i="5"/>
  <c r="AG77" i="5"/>
  <c r="AK77" i="5"/>
  <c r="AO77" i="5"/>
  <c r="AS77" i="5"/>
  <c r="AW77" i="5"/>
  <c r="BA77" i="5"/>
  <c r="BE77" i="5"/>
  <c r="BI77" i="5"/>
  <c r="BM77" i="5"/>
  <c r="BQ77" i="5"/>
  <c r="BU77" i="5"/>
  <c r="BY77" i="5"/>
  <c r="CC77" i="5"/>
  <c r="J77" i="5"/>
  <c r="N77" i="5"/>
  <c r="R77" i="5"/>
  <c r="V77" i="5"/>
  <c r="Z77" i="5"/>
  <c r="AD77" i="5"/>
  <c r="AH77" i="5"/>
  <c r="AL77" i="5"/>
  <c r="AP77" i="5"/>
  <c r="AT77" i="5"/>
  <c r="AX77" i="5"/>
  <c r="BB77" i="5"/>
  <c r="BF77" i="5"/>
  <c r="BJ77" i="5"/>
  <c r="BN77" i="5"/>
  <c r="BR77" i="5"/>
  <c r="BV77" i="5"/>
  <c r="BZ77" i="5"/>
  <c r="CD77" i="5"/>
  <c r="E78" i="5"/>
  <c r="D78" i="5"/>
  <c r="F78" i="5"/>
  <c r="A78" i="5"/>
  <c r="B78" i="5"/>
  <c r="C78" i="5"/>
  <c r="AI75" i="17" l="1"/>
  <c r="AH75" i="17"/>
  <c r="W75" i="17"/>
  <c r="AG75" i="17"/>
  <c r="P71" i="22"/>
  <c r="R71" i="22"/>
  <c r="Q71" i="22"/>
  <c r="O72" i="22"/>
  <c r="AC75" i="17"/>
  <c r="AD75" i="17"/>
  <c r="AA75" i="17"/>
  <c r="AJ75" i="17"/>
  <c r="X74" i="17"/>
  <c r="V74" i="17"/>
  <c r="U75" i="17"/>
  <c r="Y75" i="17"/>
  <c r="Z75" i="17"/>
  <c r="S75" i="17"/>
  <c r="G80" i="5"/>
  <c r="N75" i="17"/>
  <c r="Q75" i="17"/>
  <c r="D79" i="5"/>
  <c r="E79" i="5"/>
  <c r="F79" i="5"/>
  <c r="C79" i="5"/>
  <c r="A79" i="5"/>
  <c r="B79" i="5"/>
  <c r="J78" i="5"/>
  <c r="N78" i="5"/>
  <c r="R78" i="5"/>
  <c r="V78" i="5"/>
  <c r="Z78" i="5"/>
  <c r="AD78" i="5"/>
  <c r="AH78" i="5"/>
  <c r="AL78" i="5"/>
  <c r="AP78" i="5"/>
  <c r="AT78" i="5"/>
  <c r="AX78" i="5"/>
  <c r="BB78" i="5"/>
  <c r="BF78" i="5"/>
  <c r="BJ78" i="5"/>
  <c r="BN78" i="5"/>
  <c r="BR78" i="5"/>
  <c r="BV78" i="5"/>
  <c r="BZ78" i="5"/>
  <c r="CD78" i="5"/>
  <c r="K78" i="5"/>
  <c r="O78" i="5"/>
  <c r="S78" i="5"/>
  <c r="W78" i="5"/>
  <c r="AA78" i="5"/>
  <c r="AE78" i="5"/>
  <c r="AI78" i="5"/>
  <c r="AM78" i="5"/>
  <c r="AQ78" i="5"/>
  <c r="AU78" i="5"/>
  <c r="AY78" i="5"/>
  <c r="BC78" i="5"/>
  <c r="BG78" i="5"/>
  <c r="BK78" i="5"/>
  <c r="BO78" i="5"/>
  <c r="BS78" i="5"/>
  <c r="BW78" i="5"/>
  <c r="CA78" i="5"/>
  <c r="H78" i="5"/>
  <c r="L78" i="5"/>
  <c r="P78" i="5"/>
  <c r="T78" i="5"/>
  <c r="X78" i="5"/>
  <c r="AB78" i="5"/>
  <c r="AF78" i="5"/>
  <c r="AJ78" i="5"/>
  <c r="AN78" i="5"/>
  <c r="AR78" i="5"/>
  <c r="AV78" i="5"/>
  <c r="AZ78" i="5"/>
  <c r="BD78" i="5"/>
  <c r="BH78" i="5"/>
  <c r="BL78" i="5"/>
  <c r="BP78" i="5"/>
  <c r="BT78" i="5"/>
  <c r="BX78" i="5"/>
  <c r="CB78" i="5"/>
  <c r="I78" i="5"/>
  <c r="M78" i="5"/>
  <c r="Q78" i="5"/>
  <c r="U78" i="5"/>
  <c r="Y78" i="5"/>
  <c r="AC78" i="5"/>
  <c r="AG78" i="5"/>
  <c r="AK78" i="5"/>
  <c r="AO78" i="5"/>
  <c r="AS78" i="5"/>
  <c r="AW78" i="5"/>
  <c r="BA78" i="5"/>
  <c r="BE78" i="5"/>
  <c r="BI78" i="5"/>
  <c r="BM78" i="5"/>
  <c r="BQ78" i="5"/>
  <c r="BU78" i="5"/>
  <c r="BY78" i="5"/>
  <c r="CC78" i="5"/>
  <c r="F76" i="18"/>
  <c r="A76" i="17" s="1"/>
  <c r="M76" i="17" s="1"/>
  <c r="AB76" i="17" s="1"/>
  <c r="AI76" i="17" l="1"/>
  <c r="AH76" i="17"/>
  <c r="W76" i="17"/>
  <c r="AG76" i="17"/>
  <c r="P72" i="22"/>
  <c r="R72" i="22"/>
  <c r="Q72" i="22"/>
  <c r="O73" i="22"/>
  <c r="AC76" i="17"/>
  <c r="AD76" i="17"/>
  <c r="AA76" i="17"/>
  <c r="AJ76" i="17"/>
  <c r="U76" i="17"/>
  <c r="Y76" i="17"/>
  <c r="Z76" i="17"/>
  <c r="S76" i="17"/>
  <c r="X75" i="17"/>
  <c r="V75" i="17"/>
  <c r="G81" i="5"/>
  <c r="Q76" i="17"/>
  <c r="N76" i="17"/>
  <c r="F77" i="18"/>
  <c r="A77" i="17" s="1"/>
  <c r="M77" i="17" s="1"/>
  <c r="AB77" i="17" s="1"/>
  <c r="K79" i="5"/>
  <c r="O79" i="5"/>
  <c r="S79" i="5"/>
  <c r="W79" i="5"/>
  <c r="AA79" i="5"/>
  <c r="AE79" i="5"/>
  <c r="AI79" i="5"/>
  <c r="AM79" i="5"/>
  <c r="AQ79" i="5"/>
  <c r="AU79" i="5"/>
  <c r="AY79" i="5"/>
  <c r="BC79" i="5"/>
  <c r="BG79" i="5"/>
  <c r="BK79" i="5"/>
  <c r="BO79" i="5"/>
  <c r="BS79" i="5"/>
  <c r="BW79" i="5"/>
  <c r="CA79" i="5"/>
  <c r="H79" i="5"/>
  <c r="L79" i="5"/>
  <c r="P79" i="5"/>
  <c r="T79" i="5"/>
  <c r="X79" i="5"/>
  <c r="AB79" i="5"/>
  <c r="AF79" i="5"/>
  <c r="AJ79" i="5"/>
  <c r="AN79" i="5"/>
  <c r="AR79" i="5"/>
  <c r="AV79" i="5"/>
  <c r="AZ79" i="5"/>
  <c r="BD79" i="5"/>
  <c r="BH79" i="5"/>
  <c r="BL79" i="5"/>
  <c r="BP79" i="5"/>
  <c r="BT79" i="5"/>
  <c r="BX79" i="5"/>
  <c r="CB79" i="5"/>
  <c r="M79" i="5"/>
  <c r="U79" i="5"/>
  <c r="AC79" i="5"/>
  <c r="AK79" i="5"/>
  <c r="AS79" i="5"/>
  <c r="BA79" i="5"/>
  <c r="BI79" i="5"/>
  <c r="BQ79" i="5"/>
  <c r="BY79" i="5"/>
  <c r="J79" i="5"/>
  <c r="R79" i="5"/>
  <c r="Z79" i="5"/>
  <c r="AH79" i="5"/>
  <c r="AP79" i="5"/>
  <c r="AX79" i="5"/>
  <c r="BF79" i="5"/>
  <c r="BN79" i="5"/>
  <c r="BV79" i="5"/>
  <c r="CD79" i="5"/>
  <c r="I79" i="5"/>
  <c r="Q79" i="5"/>
  <c r="Y79" i="5"/>
  <c r="AG79" i="5"/>
  <c r="AO79" i="5"/>
  <c r="AW79" i="5"/>
  <c r="BE79" i="5"/>
  <c r="BM79" i="5"/>
  <c r="BU79" i="5"/>
  <c r="CC79" i="5"/>
  <c r="N79" i="5"/>
  <c r="V79" i="5"/>
  <c r="AD79" i="5"/>
  <c r="AL79" i="5"/>
  <c r="AT79" i="5"/>
  <c r="BB79" i="5"/>
  <c r="BJ79" i="5"/>
  <c r="BR79" i="5"/>
  <c r="BZ79" i="5"/>
  <c r="E80" i="5"/>
  <c r="D80" i="5"/>
  <c r="F80" i="5"/>
  <c r="B80" i="5"/>
  <c r="C80" i="5"/>
  <c r="A80" i="5"/>
  <c r="AI77" i="17" l="1"/>
  <c r="AH77" i="17"/>
  <c r="W77" i="17"/>
  <c r="AG77" i="17"/>
  <c r="P73" i="22"/>
  <c r="R73" i="22"/>
  <c r="Q73" i="22"/>
  <c r="O74" i="22"/>
  <c r="AC77" i="17"/>
  <c r="AD77" i="17"/>
  <c r="AA77" i="17"/>
  <c r="AJ77" i="17"/>
  <c r="X76" i="17"/>
  <c r="V76" i="17"/>
  <c r="U77" i="17"/>
  <c r="Y77" i="17"/>
  <c r="Z77" i="17"/>
  <c r="S77" i="17"/>
  <c r="G82" i="5"/>
  <c r="N77" i="17"/>
  <c r="Q77" i="17"/>
  <c r="J80" i="5"/>
  <c r="N80" i="5"/>
  <c r="R80" i="5"/>
  <c r="V80" i="5"/>
  <c r="Z80" i="5"/>
  <c r="AD80" i="5"/>
  <c r="AH80" i="5"/>
  <c r="AL80" i="5"/>
  <c r="AP80" i="5"/>
  <c r="AT80" i="5"/>
  <c r="AX80" i="5"/>
  <c r="BB80" i="5"/>
  <c r="BF80" i="5"/>
  <c r="BJ80" i="5"/>
  <c r="BN80" i="5"/>
  <c r="BR80" i="5"/>
  <c r="BV80" i="5"/>
  <c r="BZ80" i="5"/>
  <c r="CD80" i="5"/>
  <c r="K80" i="5"/>
  <c r="O80" i="5"/>
  <c r="S80" i="5"/>
  <c r="W80" i="5"/>
  <c r="AA80" i="5"/>
  <c r="AE80" i="5"/>
  <c r="AI80" i="5"/>
  <c r="AM80" i="5"/>
  <c r="AQ80" i="5"/>
  <c r="AU80" i="5"/>
  <c r="AY80" i="5"/>
  <c r="BC80" i="5"/>
  <c r="BG80" i="5"/>
  <c r="BK80" i="5"/>
  <c r="BO80" i="5"/>
  <c r="BS80" i="5"/>
  <c r="BW80" i="5"/>
  <c r="CA80" i="5"/>
  <c r="H80" i="5"/>
  <c r="L80" i="5"/>
  <c r="P80" i="5"/>
  <c r="T80" i="5"/>
  <c r="X80" i="5"/>
  <c r="AB80" i="5"/>
  <c r="AF80" i="5"/>
  <c r="AJ80" i="5"/>
  <c r="AN80" i="5"/>
  <c r="AR80" i="5"/>
  <c r="AV80" i="5"/>
  <c r="AZ80" i="5"/>
  <c r="BD80" i="5"/>
  <c r="BH80" i="5"/>
  <c r="BL80" i="5"/>
  <c r="BP80" i="5"/>
  <c r="BT80" i="5"/>
  <c r="BX80" i="5"/>
  <c r="CB80" i="5"/>
  <c r="I80" i="5"/>
  <c r="M80" i="5"/>
  <c r="Q80" i="5"/>
  <c r="U80" i="5"/>
  <c r="Y80" i="5"/>
  <c r="AC80" i="5"/>
  <c r="AG80" i="5"/>
  <c r="AK80" i="5"/>
  <c r="AO80" i="5"/>
  <c r="AS80" i="5"/>
  <c r="AW80" i="5"/>
  <c r="BA80" i="5"/>
  <c r="BE80" i="5"/>
  <c r="BI80" i="5"/>
  <c r="BM80" i="5"/>
  <c r="BQ80" i="5"/>
  <c r="BU80" i="5"/>
  <c r="BY80" i="5"/>
  <c r="CC80" i="5"/>
  <c r="D81" i="5"/>
  <c r="E81" i="5"/>
  <c r="F81" i="5"/>
  <c r="C81" i="5"/>
  <c r="A81" i="5"/>
  <c r="B81" i="5"/>
  <c r="F78" i="18"/>
  <c r="A78" i="17" s="1"/>
  <c r="M78" i="17" s="1"/>
  <c r="AB78" i="17" s="1"/>
  <c r="AI78" i="17" l="1"/>
  <c r="AH78" i="17"/>
  <c r="W78" i="17"/>
  <c r="AG78" i="17"/>
  <c r="P74" i="22"/>
  <c r="R74" i="22"/>
  <c r="Q74" i="22"/>
  <c r="O75" i="22"/>
  <c r="AC78" i="17"/>
  <c r="AD78" i="17"/>
  <c r="AA78" i="17"/>
  <c r="AJ78" i="17"/>
  <c r="U78" i="17"/>
  <c r="Y78" i="17"/>
  <c r="Z78" i="17"/>
  <c r="S78" i="17"/>
  <c r="X77" i="17"/>
  <c r="V77" i="17"/>
  <c r="G83" i="5"/>
  <c r="Q78" i="17"/>
  <c r="N78" i="17"/>
  <c r="F79" i="18"/>
  <c r="A79" i="17" s="1"/>
  <c r="M79" i="17" s="1"/>
  <c r="AB79" i="17" s="1"/>
  <c r="E82" i="5"/>
  <c r="D82" i="5"/>
  <c r="F82" i="5"/>
  <c r="B82" i="5"/>
  <c r="C82" i="5"/>
  <c r="A82" i="5"/>
  <c r="K81" i="5"/>
  <c r="O81" i="5"/>
  <c r="S81" i="5"/>
  <c r="W81" i="5"/>
  <c r="AA81" i="5"/>
  <c r="AE81" i="5"/>
  <c r="AI81" i="5"/>
  <c r="AM81" i="5"/>
  <c r="AQ81" i="5"/>
  <c r="AU81" i="5"/>
  <c r="AY81" i="5"/>
  <c r="BC81" i="5"/>
  <c r="BG81" i="5"/>
  <c r="BK81" i="5"/>
  <c r="BO81" i="5"/>
  <c r="BS81" i="5"/>
  <c r="BW81" i="5"/>
  <c r="CA81" i="5"/>
  <c r="H81" i="5"/>
  <c r="L81" i="5"/>
  <c r="P81" i="5"/>
  <c r="T81" i="5"/>
  <c r="X81" i="5"/>
  <c r="AB81" i="5"/>
  <c r="AF81" i="5"/>
  <c r="AJ81" i="5"/>
  <c r="AN81" i="5"/>
  <c r="AR81" i="5"/>
  <c r="AV81" i="5"/>
  <c r="AZ81" i="5"/>
  <c r="BD81" i="5"/>
  <c r="BH81" i="5"/>
  <c r="BL81" i="5"/>
  <c r="BP81" i="5"/>
  <c r="BT81" i="5"/>
  <c r="BX81" i="5"/>
  <c r="CB81" i="5"/>
  <c r="I81" i="5"/>
  <c r="M81" i="5"/>
  <c r="Q81" i="5"/>
  <c r="U81" i="5"/>
  <c r="Y81" i="5"/>
  <c r="AC81" i="5"/>
  <c r="AG81" i="5"/>
  <c r="AK81" i="5"/>
  <c r="AO81" i="5"/>
  <c r="AS81" i="5"/>
  <c r="AW81" i="5"/>
  <c r="BA81" i="5"/>
  <c r="BE81" i="5"/>
  <c r="BI81" i="5"/>
  <c r="BM81" i="5"/>
  <c r="BQ81" i="5"/>
  <c r="BU81" i="5"/>
  <c r="BY81" i="5"/>
  <c r="CC81" i="5"/>
  <c r="J81" i="5"/>
  <c r="N81" i="5"/>
  <c r="R81" i="5"/>
  <c r="V81" i="5"/>
  <c r="Z81" i="5"/>
  <c r="AD81" i="5"/>
  <c r="AH81" i="5"/>
  <c r="AL81" i="5"/>
  <c r="AP81" i="5"/>
  <c r="AT81" i="5"/>
  <c r="AX81" i="5"/>
  <c r="BB81" i="5"/>
  <c r="BF81" i="5"/>
  <c r="BJ81" i="5"/>
  <c r="BN81" i="5"/>
  <c r="BR81" i="5"/>
  <c r="BV81" i="5"/>
  <c r="BZ81" i="5"/>
  <c r="CD81" i="5"/>
  <c r="AI79" i="17" l="1"/>
  <c r="AH79" i="17"/>
  <c r="W79" i="17"/>
  <c r="AG79" i="17"/>
  <c r="P75" i="22"/>
  <c r="R75" i="22"/>
  <c r="Q75" i="22"/>
  <c r="O76" i="22"/>
  <c r="AC79" i="17"/>
  <c r="AD79" i="17"/>
  <c r="AA79" i="17"/>
  <c r="AJ79" i="17"/>
  <c r="X78" i="17"/>
  <c r="V78" i="17"/>
  <c r="U79" i="17"/>
  <c r="Y79" i="17"/>
  <c r="Z79" i="17"/>
  <c r="S79" i="17"/>
  <c r="G84" i="5"/>
  <c r="N79" i="17"/>
  <c r="Q79" i="17"/>
  <c r="H82" i="5"/>
  <c r="L82" i="5"/>
  <c r="P82" i="5"/>
  <c r="T82" i="5"/>
  <c r="X82" i="5"/>
  <c r="AB82" i="5"/>
  <c r="AF82" i="5"/>
  <c r="AJ82" i="5"/>
  <c r="AN82" i="5"/>
  <c r="AR82" i="5"/>
  <c r="AV82" i="5"/>
  <c r="AZ82" i="5"/>
  <c r="BD82" i="5"/>
  <c r="BH82" i="5"/>
  <c r="BL82" i="5"/>
  <c r="BP82" i="5"/>
  <c r="BT82" i="5"/>
  <c r="BX82" i="5"/>
  <c r="CB82" i="5"/>
  <c r="I82" i="5"/>
  <c r="M82" i="5"/>
  <c r="Q82" i="5"/>
  <c r="U82" i="5"/>
  <c r="Y82" i="5"/>
  <c r="AC82" i="5"/>
  <c r="AG82" i="5"/>
  <c r="AK82" i="5"/>
  <c r="AO82" i="5"/>
  <c r="AS82" i="5"/>
  <c r="AW82" i="5"/>
  <c r="BA82" i="5"/>
  <c r="BE82" i="5"/>
  <c r="BI82" i="5"/>
  <c r="BM82" i="5"/>
  <c r="BQ82" i="5"/>
  <c r="BU82" i="5"/>
  <c r="BY82" i="5"/>
  <c r="CC82" i="5"/>
  <c r="J82" i="5"/>
  <c r="N82" i="5"/>
  <c r="R82" i="5"/>
  <c r="V82" i="5"/>
  <c r="Z82" i="5"/>
  <c r="AD82" i="5"/>
  <c r="AH82" i="5"/>
  <c r="AL82" i="5"/>
  <c r="AP82" i="5"/>
  <c r="AT82" i="5"/>
  <c r="AX82" i="5"/>
  <c r="BB82" i="5"/>
  <c r="BF82" i="5"/>
  <c r="BJ82" i="5"/>
  <c r="BN82" i="5"/>
  <c r="BR82" i="5"/>
  <c r="BV82" i="5"/>
  <c r="BZ82" i="5"/>
  <c r="CD82" i="5"/>
  <c r="K82" i="5"/>
  <c r="O82" i="5"/>
  <c r="S82" i="5"/>
  <c r="W82" i="5"/>
  <c r="AA82" i="5"/>
  <c r="AE82" i="5"/>
  <c r="AI82" i="5"/>
  <c r="AM82" i="5"/>
  <c r="AQ82" i="5"/>
  <c r="AU82" i="5"/>
  <c r="AY82" i="5"/>
  <c r="BC82" i="5"/>
  <c r="BG82" i="5"/>
  <c r="BK82" i="5"/>
  <c r="BO82" i="5"/>
  <c r="BS82" i="5"/>
  <c r="BW82" i="5"/>
  <c r="CA82" i="5"/>
  <c r="D83" i="5"/>
  <c r="E83" i="5"/>
  <c r="F83" i="5"/>
  <c r="C83" i="5"/>
  <c r="A83" i="5"/>
  <c r="B83" i="5"/>
  <c r="F80" i="18"/>
  <c r="A80" i="17" s="1"/>
  <c r="M80" i="17" s="1"/>
  <c r="AB80" i="17" s="1"/>
  <c r="AI80" i="17" l="1"/>
  <c r="AH80" i="17"/>
  <c r="W80" i="17"/>
  <c r="AG80" i="17"/>
  <c r="P76" i="22"/>
  <c r="R76" i="22"/>
  <c r="Q76" i="22"/>
  <c r="O77" i="22"/>
  <c r="AC80" i="17"/>
  <c r="AD80" i="17"/>
  <c r="AA80" i="17"/>
  <c r="AJ80" i="17"/>
  <c r="U80" i="17"/>
  <c r="Y80" i="17"/>
  <c r="Z80" i="17"/>
  <c r="S80" i="17"/>
  <c r="X79" i="17"/>
  <c r="V79" i="17"/>
  <c r="G85" i="5"/>
  <c r="Q80" i="17"/>
  <c r="N80" i="17"/>
  <c r="E84" i="5"/>
  <c r="D84" i="5"/>
  <c r="F84" i="5"/>
  <c r="B84" i="5"/>
  <c r="C84" i="5"/>
  <c r="A84" i="5"/>
  <c r="F81" i="18"/>
  <c r="A81" i="17" s="1"/>
  <c r="M81" i="17" s="1"/>
  <c r="AB81" i="17" s="1"/>
  <c r="I83" i="5"/>
  <c r="M83" i="5"/>
  <c r="Q83" i="5"/>
  <c r="U83" i="5"/>
  <c r="Y83" i="5"/>
  <c r="AC83" i="5"/>
  <c r="AG83" i="5"/>
  <c r="AK83" i="5"/>
  <c r="AO83" i="5"/>
  <c r="AS83" i="5"/>
  <c r="AW83" i="5"/>
  <c r="BA83" i="5"/>
  <c r="BE83" i="5"/>
  <c r="BI83" i="5"/>
  <c r="BM83" i="5"/>
  <c r="BQ83" i="5"/>
  <c r="BU83" i="5"/>
  <c r="BY83" i="5"/>
  <c r="CC83" i="5"/>
  <c r="J83" i="5"/>
  <c r="N83" i="5"/>
  <c r="R83" i="5"/>
  <c r="V83" i="5"/>
  <c r="Z83" i="5"/>
  <c r="AD83" i="5"/>
  <c r="AH83" i="5"/>
  <c r="AL83" i="5"/>
  <c r="AP83" i="5"/>
  <c r="AT83" i="5"/>
  <c r="AX83" i="5"/>
  <c r="BB83" i="5"/>
  <c r="BF83" i="5"/>
  <c r="BJ83" i="5"/>
  <c r="BN83" i="5"/>
  <c r="BR83" i="5"/>
  <c r="BV83" i="5"/>
  <c r="BZ83" i="5"/>
  <c r="CD83" i="5"/>
  <c r="K83" i="5"/>
  <c r="S83" i="5"/>
  <c r="AA83" i="5"/>
  <c r="AI83" i="5"/>
  <c r="AQ83" i="5"/>
  <c r="AY83" i="5"/>
  <c r="BG83" i="5"/>
  <c r="BO83" i="5"/>
  <c r="BW83" i="5"/>
  <c r="H83" i="5"/>
  <c r="P83" i="5"/>
  <c r="X83" i="5"/>
  <c r="AF83" i="5"/>
  <c r="AN83" i="5"/>
  <c r="AV83" i="5"/>
  <c r="BD83" i="5"/>
  <c r="BL83" i="5"/>
  <c r="BT83" i="5"/>
  <c r="CB83" i="5"/>
  <c r="O83" i="5"/>
  <c r="W83" i="5"/>
  <c r="AE83" i="5"/>
  <c r="AM83" i="5"/>
  <c r="AU83" i="5"/>
  <c r="BC83" i="5"/>
  <c r="BK83" i="5"/>
  <c r="BS83" i="5"/>
  <c r="CA83" i="5"/>
  <c r="L83" i="5"/>
  <c r="T83" i="5"/>
  <c r="AB83" i="5"/>
  <c r="AJ83" i="5"/>
  <c r="AR83" i="5"/>
  <c r="AZ83" i="5"/>
  <c r="BH83" i="5"/>
  <c r="BP83" i="5"/>
  <c r="BX83" i="5"/>
  <c r="AI81" i="17" l="1"/>
  <c r="AH81" i="17"/>
  <c r="W81" i="17"/>
  <c r="AG81" i="17"/>
  <c r="Q77" i="22"/>
  <c r="P77" i="22"/>
  <c r="R77" i="22"/>
  <c r="O78" i="22"/>
  <c r="AC81" i="17"/>
  <c r="AD81" i="17"/>
  <c r="AA81" i="17"/>
  <c r="AJ81" i="17"/>
  <c r="X80" i="17"/>
  <c r="V80" i="17"/>
  <c r="U81" i="17"/>
  <c r="Y81" i="17"/>
  <c r="Z81" i="17"/>
  <c r="S81" i="17"/>
  <c r="G86" i="5"/>
  <c r="N81" i="17"/>
  <c r="Q81" i="17"/>
  <c r="F82" i="18"/>
  <c r="A82" i="17" s="1"/>
  <c r="M82" i="17" s="1"/>
  <c r="AB82" i="17" s="1"/>
  <c r="H84" i="5"/>
  <c r="L84" i="5"/>
  <c r="P84" i="5"/>
  <c r="T84" i="5"/>
  <c r="X84" i="5"/>
  <c r="AB84" i="5"/>
  <c r="AF84" i="5"/>
  <c r="AJ84" i="5"/>
  <c r="AN84" i="5"/>
  <c r="AR84" i="5"/>
  <c r="AV84" i="5"/>
  <c r="AZ84" i="5"/>
  <c r="BD84" i="5"/>
  <c r="BH84" i="5"/>
  <c r="BL84" i="5"/>
  <c r="BP84" i="5"/>
  <c r="BT84" i="5"/>
  <c r="BX84" i="5"/>
  <c r="CB84" i="5"/>
  <c r="I84" i="5"/>
  <c r="M84" i="5"/>
  <c r="Q84" i="5"/>
  <c r="U84" i="5"/>
  <c r="Y84" i="5"/>
  <c r="AC84" i="5"/>
  <c r="AG84" i="5"/>
  <c r="AK84" i="5"/>
  <c r="AO84" i="5"/>
  <c r="AS84" i="5"/>
  <c r="AW84" i="5"/>
  <c r="BA84" i="5"/>
  <c r="BE84" i="5"/>
  <c r="BI84" i="5"/>
  <c r="BM84" i="5"/>
  <c r="BQ84" i="5"/>
  <c r="BU84" i="5"/>
  <c r="BY84" i="5"/>
  <c r="CC84" i="5"/>
  <c r="J84" i="5"/>
  <c r="N84" i="5"/>
  <c r="R84" i="5"/>
  <c r="V84" i="5"/>
  <c r="Z84" i="5"/>
  <c r="AD84" i="5"/>
  <c r="AH84" i="5"/>
  <c r="AL84" i="5"/>
  <c r="AP84" i="5"/>
  <c r="AT84" i="5"/>
  <c r="AX84" i="5"/>
  <c r="BB84" i="5"/>
  <c r="BF84" i="5"/>
  <c r="BJ84" i="5"/>
  <c r="BN84" i="5"/>
  <c r="BR84" i="5"/>
  <c r="BV84" i="5"/>
  <c r="BZ84" i="5"/>
  <c r="CD84" i="5"/>
  <c r="K84" i="5"/>
  <c r="O84" i="5"/>
  <c r="S84" i="5"/>
  <c r="W84" i="5"/>
  <c r="AA84" i="5"/>
  <c r="AE84" i="5"/>
  <c r="AI84" i="5"/>
  <c r="AM84" i="5"/>
  <c r="AQ84" i="5"/>
  <c r="AU84" i="5"/>
  <c r="AY84" i="5"/>
  <c r="BC84" i="5"/>
  <c r="BG84" i="5"/>
  <c r="BK84" i="5"/>
  <c r="BO84" i="5"/>
  <c r="BS84" i="5"/>
  <c r="BW84" i="5"/>
  <c r="CA84" i="5"/>
  <c r="F85" i="5"/>
  <c r="D85" i="5"/>
  <c r="E85" i="5"/>
  <c r="C85" i="5"/>
  <c r="A85" i="5"/>
  <c r="B85" i="5"/>
  <c r="AI82" i="17" l="1"/>
  <c r="AH82" i="17"/>
  <c r="W82" i="17"/>
  <c r="AG82" i="17"/>
  <c r="P78" i="22"/>
  <c r="R78" i="22"/>
  <c r="Q78" i="22"/>
  <c r="O79" i="22"/>
  <c r="AC82" i="17"/>
  <c r="AD82" i="17"/>
  <c r="AA82" i="17"/>
  <c r="AJ82" i="17"/>
  <c r="U82" i="17"/>
  <c r="Y82" i="17"/>
  <c r="Z82" i="17"/>
  <c r="S82" i="17"/>
  <c r="X81" i="17"/>
  <c r="V81" i="17"/>
  <c r="G87" i="5"/>
  <c r="Q82" i="17"/>
  <c r="N82" i="17"/>
  <c r="I85" i="5"/>
  <c r="M85" i="5"/>
  <c r="Q85" i="5"/>
  <c r="U85" i="5"/>
  <c r="Y85" i="5"/>
  <c r="AC85" i="5"/>
  <c r="AG85" i="5"/>
  <c r="AK85" i="5"/>
  <c r="AO85" i="5"/>
  <c r="AS85" i="5"/>
  <c r="AW85" i="5"/>
  <c r="BA85" i="5"/>
  <c r="BE85" i="5"/>
  <c r="BI85" i="5"/>
  <c r="BM85" i="5"/>
  <c r="BQ85" i="5"/>
  <c r="BU85" i="5"/>
  <c r="BY85" i="5"/>
  <c r="CC85" i="5"/>
  <c r="J85" i="5"/>
  <c r="N85" i="5"/>
  <c r="R85" i="5"/>
  <c r="V85" i="5"/>
  <c r="Z85" i="5"/>
  <c r="AD85" i="5"/>
  <c r="AH85" i="5"/>
  <c r="AL85" i="5"/>
  <c r="AP85" i="5"/>
  <c r="AT85" i="5"/>
  <c r="AX85" i="5"/>
  <c r="BB85" i="5"/>
  <c r="BF85" i="5"/>
  <c r="BJ85" i="5"/>
  <c r="BN85" i="5"/>
  <c r="BR85" i="5"/>
  <c r="BV85" i="5"/>
  <c r="BZ85" i="5"/>
  <c r="CD85" i="5"/>
  <c r="K85" i="5"/>
  <c r="O85" i="5"/>
  <c r="S85" i="5"/>
  <c r="W85" i="5"/>
  <c r="AA85" i="5"/>
  <c r="AE85" i="5"/>
  <c r="AI85" i="5"/>
  <c r="AM85" i="5"/>
  <c r="AQ85" i="5"/>
  <c r="AU85" i="5"/>
  <c r="AY85" i="5"/>
  <c r="BC85" i="5"/>
  <c r="BG85" i="5"/>
  <c r="BK85" i="5"/>
  <c r="BO85" i="5"/>
  <c r="BS85" i="5"/>
  <c r="BW85" i="5"/>
  <c r="CA85" i="5"/>
  <c r="H85" i="5"/>
  <c r="L85" i="5"/>
  <c r="P85" i="5"/>
  <c r="T85" i="5"/>
  <c r="X85" i="5"/>
  <c r="AB85" i="5"/>
  <c r="AF85" i="5"/>
  <c r="AJ85" i="5"/>
  <c r="AN85" i="5"/>
  <c r="AR85" i="5"/>
  <c r="AV85" i="5"/>
  <c r="AZ85" i="5"/>
  <c r="BD85" i="5"/>
  <c r="BH85" i="5"/>
  <c r="BL85" i="5"/>
  <c r="BP85" i="5"/>
  <c r="BT85" i="5"/>
  <c r="BX85" i="5"/>
  <c r="CB85" i="5"/>
  <c r="E86" i="5"/>
  <c r="D86" i="5"/>
  <c r="F86" i="5"/>
  <c r="A86" i="5"/>
  <c r="B86" i="5"/>
  <c r="C86" i="5"/>
  <c r="F83" i="18"/>
  <c r="A83" i="17" s="1"/>
  <c r="M83" i="17" s="1"/>
  <c r="AB83" i="17" s="1"/>
  <c r="AI83" i="17" l="1"/>
  <c r="AH83" i="17"/>
  <c r="W83" i="17"/>
  <c r="AG83" i="17"/>
  <c r="P79" i="22"/>
  <c r="R79" i="22"/>
  <c r="Q79" i="22"/>
  <c r="O80" i="22"/>
  <c r="AC83" i="17"/>
  <c r="AD83" i="17"/>
  <c r="AA83" i="17"/>
  <c r="AJ83" i="17"/>
  <c r="U83" i="17"/>
  <c r="Y83" i="17"/>
  <c r="Z83" i="17"/>
  <c r="S83" i="17"/>
  <c r="X82" i="17"/>
  <c r="V82" i="17"/>
  <c r="G88" i="5"/>
  <c r="N83" i="17"/>
  <c r="Q83" i="17"/>
  <c r="F84" i="18"/>
  <c r="A84" i="17" s="1"/>
  <c r="M84" i="17" s="1"/>
  <c r="AB84" i="17" s="1"/>
  <c r="J86" i="5"/>
  <c r="N86" i="5"/>
  <c r="R86" i="5"/>
  <c r="V86" i="5"/>
  <c r="Z86" i="5"/>
  <c r="AD86" i="5"/>
  <c r="AH86" i="5"/>
  <c r="AL86" i="5"/>
  <c r="AP86" i="5"/>
  <c r="AT86" i="5"/>
  <c r="AX86" i="5"/>
  <c r="BB86" i="5"/>
  <c r="BF86" i="5"/>
  <c r="BJ86" i="5"/>
  <c r="BN86" i="5"/>
  <c r="BR86" i="5"/>
  <c r="BV86" i="5"/>
  <c r="BZ86" i="5"/>
  <c r="CD86" i="5"/>
  <c r="K86" i="5"/>
  <c r="O86" i="5"/>
  <c r="S86" i="5"/>
  <c r="W86" i="5"/>
  <c r="AA86" i="5"/>
  <c r="AE86" i="5"/>
  <c r="AI86" i="5"/>
  <c r="AM86" i="5"/>
  <c r="AQ86" i="5"/>
  <c r="AU86" i="5"/>
  <c r="AY86" i="5"/>
  <c r="BC86" i="5"/>
  <c r="BG86" i="5"/>
  <c r="BK86" i="5"/>
  <c r="BO86" i="5"/>
  <c r="BS86" i="5"/>
  <c r="BW86" i="5"/>
  <c r="CA86" i="5"/>
  <c r="H86" i="5"/>
  <c r="L86" i="5"/>
  <c r="P86" i="5"/>
  <c r="T86" i="5"/>
  <c r="X86" i="5"/>
  <c r="AB86" i="5"/>
  <c r="AF86" i="5"/>
  <c r="AJ86" i="5"/>
  <c r="AN86" i="5"/>
  <c r="AR86" i="5"/>
  <c r="AV86" i="5"/>
  <c r="AZ86" i="5"/>
  <c r="BD86" i="5"/>
  <c r="BH86" i="5"/>
  <c r="BL86" i="5"/>
  <c r="BP86" i="5"/>
  <c r="BT86" i="5"/>
  <c r="BX86" i="5"/>
  <c r="CB86" i="5"/>
  <c r="I86" i="5"/>
  <c r="M86" i="5"/>
  <c r="Q86" i="5"/>
  <c r="U86" i="5"/>
  <c r="Y86" i="5"/>
  <c r="AC86" i="5"/>
  <c r="AG86" i="5"/>
  <c r="AK86" i="5"/>
  <c r="AO86" i="5"/>
  <c r="AS86" i="5"/>
  <c r="AW86" i="5"/>
  <c r="BA86" i="5"/>
  <c r="BE86" i="5"/>
  <c r="BI86" i="5"/>
  <c r="BM86" i="5"/>
  <c r="BQ86" i="5"/>
  <c r="BU86" i="5"/>
  <c r="BY86" i="5"/>
  <c r="CC86" i="5"/>
  <c r="D87" i="5"/>
  <c r="E87" i="5"/>
  <c r="F87" i="5"/>
  <c r="C87" i="5"/>
  <c r="A87" i="5"/>
  <c r="B87" i="5"/>
  <c r="AI84" i="17" l="1"/>
  <c r="AH84" i="17"/>
  <c r="W84" i="17"/>
  <c r="AG84" i="17"/>
  <c r="P80" i="22"/>
  <c r="R80" i="22"/>
  <c r="Q80" i="22"/>
  <c r="O81" i="22"/>
  <c r="AC84" i="17"/>
  <c r="AD84" i="17"/>
  <c r="AA84" i="17"/>
  <c r="AJ84" i="17"/>
  <c r="U84" i="17"/>
  <c r="Y84" i="17"/>
  <c r="Z84" i="17"/>
  <c r="S84" i="17"/>
  <c r="X83" i="17"/>
  <c r="V83" i="17"/>
  <c r="G89" i="5"/>
  <c r="Q84" i="17"/>
  <c r="N84" i="17"/>
  <c r="K87" i="5"/>
  <c r="O87" i="5"/>
  <c r="S87" i="5"/>
  <c r="W87" i="5"/>
  <c r="AA87" i="5"/>
  <c r="AE87" i="5"/>
  <c r="AI87" i="5"/>
  <c r="AM87" i="5"/>
  <c r="AQ87" i="5"/>
  <c r="AU87" i="5"/>
  <c r="AY87" i="5"/>
  <c r="BC87" i="5"/>
  <c r="BG87" i="5"/>
  <c r="BK87" i="5"/>
  <c r="BO87" i="5"/>
  <c r="BS87" i="5"/>
  <c r="BW87" i="5"/>
  <c r="CA87" i="5"/>
  <c r="H87" i="5"/>
  <c r="L87" i="5"/>
  <c r="P87" i="5"/>
  <c r="T87" i="5"/>
  <c r="X87" i="5"/>
  <c r="AB87" i="5"/>
  <c r="AF87" i="5"/>
  <c r="AJ87" i="5"/>
  <c r="AN87" i="5"/>
  <c r="AR87" i="5"/>
  <c r="AV87" i="5"/>
  <c r="AZ87" i="5"/>
  <c r="BD87" i="5"/>
  <c r="BH87" i="5"/>
  <c r="BL87" i="5"/>
  <c r="BP87" i="5"/>
  <c r="BT87" i="5"/>
  <c r="BX87" i="5"/>
  <c r="CB87" i="5"/>
  <c r="I87" i="5"/>
  <c r="Q87" i="5"/>
  <c r="Y87" i="5"/>
  <c r="AG87" i="5"/>
  <c r="AO87" i="5"/>
  <c r="AW87" i="5"/>
  <c r="BE87" i="5"/>
  <c r="BM87" i="5"/>
  <c r="BU87" i="5"/>
  <c r="CC87" i="5"/>
  <c r="N87" i="5"/>
  <c r="V87" i="5"/>
  <c r="AD87" i="5"/>
  <c r="AL87" i="5"/>
  <c r="AT87" i="5"/>
  <c r="BB87" i="5"/>
  <c r="BJ87" i="5"/>
  <c r="BR87" i="5"/>
  <c r="BZ87" i="5"/>
  <c r="M87" i="5"/>
  <c r="U87" i="5"/>
  <c r="AC87" i="5"/>
  <c r="AK87" i="5"/>
  <c r="AS87" i="5"/>
  <c r="BA87" i="5"/>
  <c r="BI87" i="5"/>
  <c r="BQ87" i="5"/>
  <c r="BY87" i="5"/>
  <c r="J87" i="5"/>
  <c r="R87" i="5"/>
  <c r="Z87" i="5"/>
  <c r="AH87" i="5"/>
  <c r="AP87" i="5"/>
  <c r="AX87" i="5"/>
  <c r="BF87" i="5"/>
  <c r="BN87" i="5"/>
  <c r="BV87" i="5"/>
  <c r="CD87" i="5"/>
  <c r="E88" i="5"/>
  <c r="D88" i="5"/>
  <c r="F88" i="5"/>
  <c r="B88" i="5"/>
  <c r="C88" i="5"/>
  <c r="A88" i="5"/>
  <c r="F85" i="18"/>
  <c r="A85" i="17" s="1"/>
  <c r="M85" i="17" s="1"/>
  <c r="AB85" i="17" s="1"/>
  <c r="AI85" i="17" l="1"/>
  <c r="AH85" i="17"/>
  <c r="W85" i="17"/>
  <c r="AG85" i="17"/>
  <c r="Q81" i="22"/>
  <c r="P81" i="22"/>
  <c r="R81" i="22"/>
  <c r="O82" i="22"/>
  <c r="AC85" i="17"/>
  <c r="AD85" i="17"/>
  <c r="AA85" i="17"/>
  <c r="AJ85" i="17"/>
  <c r="U85" i="17"/>
  <c r="Y85" i="17"/>
  <c r="Z85" i="17"/>
  <c r="S85" i="17"/>
  <c r="X84" i="17"/>
  <c r="V84" i="17"/>
  <c r="G90" i="5"/>
  <c r="N85" i="17"/>
  <c r="Q85" i="17"/>
  <c r="F86" i="18"/>
  <c r="A86" i="17" s="1"/>
  <c r="M86" i="17" s="1"/>
  <c r="AB86" i="17" s="1"/>
  <c r="D89" i="5"/>
  <c r="E89" i="5"/>
  <c r="F89" i="5"/>
  <c r="C89" i="5"/>
  <c r="A89" i="5"/>
  <c r="B89" i="5"/>
  <c r="J88" i="5"/>
  <c r="N88" i="5"/>
  <c r="R88" i="5"/>
  <c r="V88" i="5"/>
  <c r="Z88" i="5"/>
  <c r="AD88" i="5"/>
  <c r="AH88" i="5"/>
  <c r="AL88" i="5"/>
  <c r="AP88" i="5"/>
  <c r="AT88" i="5"/>
  <c r="AX88" i="5"/>
  <c r="BB88" i="5"/>
  <c r="BF88" i="5"/>
  <c r="BJ88" i="5"/>
  <c r="BN88" i="5"/>
  <c r="BR88" i="5"/>
  <c r="BV88" i="5"/>
  <c r="BZ88" i="5"/>
  <c r="CD88" i="5"/>
  <c r="K88" i="5"/>
  <c r="O88" i="5"/>
  <c r="S88" i="5"/>
  <c r="W88" i="5"/>
  <c r="AA88" i="5"/>
  <c r="AE88" i="5"/>
  <c r="AI88" i="5"/>
  <c r="AM88" i="5"/>
  <c r="AQ88" i="5"/>
  <c r="AU88" i="5"/>
  <c r="AY88" i="5"/>
  <c r="BC88" i="5"/>
  <c r="BG88" i="5"/>
  <c r="BK88" i="5"/>
  <c r="BO88" i="5"/>
  <c r="BS88" i="5"/>
  <c r="BW88" i="5"/>
  <c r="CA88" i="5"/>
  <c r="H88" i="5"/>
  <c r="L88" i="5"/>
  <c r="P88" i="5"/>
  <c r="T88" i="5"/>
  <c r="X88" i="5"/>
  <c r="AB88" i="5"/>
  <c r="AF88" i="5"/>
  <c r="AJ88" i="5"/>
  <c r="AN88" i="5"/>
  <c r="AR88" i="5"/>
  <c r="AV88" i="5"/>
  <c r="AZ88" i="5"/>
  <c r="BD88" i="5"/>
  <c r="BH88" i="5"/>
  <c r="BL88" i="5"/>
  <c r="BP88" i="5"/>
  <c r="BT88" i="5"/>
  <c r="BX88" i="5"/>
  <c r="CB88" i="5"/>
  <c r="I88" i="5"/>
  <c r="M88" i="5"/>
  <c r="Q88" i="5"/>
  <c r="U88" i="5"/>
  <c r="Y88" i="5"/>
  <c r="AC88" i="5"/>
  <c r="AG88" i="5"/>
  <c r="AK88" i="5"/>
  <c r="AO88" i="5"/>
  <c r="AS88" i="5"/>
  <c r="AW88" i="5"/>
  <c r="BA88" i="5"/>
  <c r="BE88" i="5"/>
  <c r="BI88" i="5"/>
  <c r="BM88" i="5"/>
  <c r="BQ88" i="5"/>
  <c r="BU88" i="5"/>
  <c r="BY88" i="5"/>
  <c r="CC88" i="5"/>
  <c r="AI86" i="17" l="1"/>
  <c r="AH86" i="17"/>
  <c r="W86" i="17"/>
  <c r="AG86" i="17"/>
  <c r="Q82" i="22"/>
  <c r="P82" i="22"/>
  <c r="R82" i="22"/>
  <c r="O83" i="22"/>
  <c r="AC86" i="17"/>
  <c r="AD86" i="17"/>
  <c r="AA86" i="17"/>
  <c r="AJ86" i="17"/>
  <c r="U86" i="17"/>
  <c r="Y86" i="17"/>
  <c r="Z86" i="17"/>
  <c r="S86" i="17"/>
  <c r="X85" i="17"/>
  <c r="V85" i="17"/>
  <c r="G91" i="5"/>
  <c r="Q86" i="17"/>
  <c r="N86" i="17"/>
  <c r="I89" i="5"/>
  <c r="M89" i="5"/>
  <c r="Q89" i="5"/>
  <c r="U89" i="5"/>
  <c r="Y89" i="5"/>
  <c r="AC89" i="5"/>
  <c r="AG89" i="5"/>
  <c r="AK89" i="5"/>
  <c r="AO89" i="5"/>
  <c r="AS89" i="5"/>
  <c r="AW89" i="5"/>
  <c r="BA89" i="5"/>
  <c r="BE89" i="5"/>
  <c r="BI89" i="5"/>
  <c r="BM89" i="5"/>
  <c r="BQ89" i="5"/>
  <c r="BU89" i="5"/>
  <c r="BY89" i="5"/>
  <c r="CC89" i="5"/>
  <c r="J89" i="5"/>
  <c r="N89" i="5"/>
  <c r="R89" i="5"/>
  <c r="V89" i="5"/>
  <c r="Z89" i="5"/>
  <c r="AD89" i="5"/>
  <c r="AH89" i="5"/>
  <c r="AL89" i="5"/>
  <c r="AP89" i="5"/>
  <c r="AT89" i="5"/>
  <c r="AX89" i="5"/>
  <c r="BB89" i="5"/>
  <c r="BF89" i="5"/>
  <c r="BJ89" i="5"/>
  <c r="BN89" i="5"/>
  <c r="BR89" i="5"/>
  <c r="BV89" i="5"/>
  <c r="BZ89" i="5"/>
  <c r="CD89" i="5"/>
  <c r="K89" i="5"/>
  <c r="O89" i="5"/>
  <c r="S89" i="5"/>
  <c r="W89" i="5"/>
  <c r="AA89" i="5"/>
  <c r="AE89" i="5"/>
  <c r="AI89" i="5"/>
  <c r="AM89" i="5"/>
  <c r="AQ89" i="5"/>
  <c r="AU89" i="5"/>
  <c r="AY89" i="5"/>
  <c r="BC89" i="5"/>
  <c r="BG89" i="5"/>
  <c r="BK89" i="5"/>
  <c r="BO89" i="5"/>
  <c r="BS89" i="5"/>
  <c r="BW89" i="5"/>
  <c r="CA89" i="5"/>
  <c r="H89" i="5"/>
  <c r="L89" i="5"/>
  <c r="P89" i="5"/>
  <c r="T89" i="5"/>
  <c r="X89" i="5"/>
  <c r="AB89" i="5"/>
  <c r="AF89" i="5"/>
  <c r="AJ89" i="5"/>
  <c r="AN89" i="5"/>
  <c r="AR89" i="5"/>
  <c r="AV89" i="5"/>
  <c r="AZ89" i="5"/>
  <c r="BD89" i="5"/>
  <c r="BH89" i="5"/>
  <c r="BL89" i="5"/>
  <c r="BP89" i="5"/>
  <c r="BT89" i="5"/>
  <c r="BX89" i="5"/>
  <c r="CB89" i="5"/>
  <c r="E90" i="5"/>
  <c r="D90" i="5"/>
  <c r="F90" i="5"/>
  <c r="B90" i="5"/>
  <c r="C90" i="5"/>
  <c r="A90" i="5"/>
  <c r="F87" i="18"/>
  <c r="A87" i="17" s="1"/>
  <c r="M87" i="17" s="1"/>
  <c r="AB87" i="17" s="1"/>
  <c r="AI87" i="17" l="1"/>
  <c r="AH87" i="17"/>
  <c r="W87" i="17"/>
  <c r="AG87" i="17"/>
  <c r="P83" i="22"/>
  <c r="R83" i="22"/>
  <c r="Q83" i="22"/>
  <c r="O84" i="22"/>
  <c r="AC87" i="17"/>
  <c r="AD87" i="17"/>
  <c r="AA87" i="17"/>
  <c r="AJ87" i="17"/>
  <c r="U87" i="17"/>
  <c r="Y87" i="17"/>
  <c r="Z87" i="17"/>
  <c r="S87" i="17"/>
  <c r="X86" i="17"/>
  <c r="V86" i="17"/>
  <c r="G92" i="5"/>
  <c r="N87" i="17"/>
  <c r="Q87" i="17"/>
  <c r="D91" i="5"/>
  <c r="E91" i="5"/>
  <c r="F91" i="5"/>
  <c r="C91" i="5"/>
  <c r="A91" i="5"/>
  <c r="B91" i="5"/>
  <c r="H90" i="5"/>
  <c r="L90" i="5"/>
  <c r="P90" i="5"/>
  <c r="T90" i="5"/>
  <c r="X90" i="5"/>
  <c r="AB90" i="5"/>
  <c r="AF90" i="5"/>
  <c r="AJ90" i="5"/>
  <c r="AN90" i="5"/>
  <c r="AR90" i="5"/>
  <c r="AV90" i="5"/>
  <c r="AZ90" i="5"/>
  <c r="BD90" i="5"/>
  <c r="BH90" i="5"/>
  <c r="BL90" i="5"/>
  <c r="BP90" i="5"/>
  <c r="BT90" i="5"/>
  <c r="BX90" i="5"/>
  <c r="CB90" i="5"/>
  <c r="I90" i="5"/>
  <c r="M90" i="5"/>
  <c r="Q90" i="5"/>
  <c r="U90" i="5"/>
  <c r="Y90" i="5"/>
  <c r="AC90" i="5"/>
  <c r="AG90" i="5"/>
  <c r="AK90" i="5"/>
  <c r="AO90" i="5"/>
  <c r="AS90" i="5"/>
  <c r="AW90" i="5"/>
  <c r="BA90" i="5"/>
  <c r="BE90" i="5"/>
  <c r="BI90" i="5"/>
  <c r="BM90" i="5"/>
  <c r="BQ90" i="5"/>
  <c r="BU90" i="5"/>
  <c r="BY90" i="5"/>
  <c r="CC90" i="5"/>
  <c r="J90" i="5"/>
  <c r="N90" i="5"/>
  <c r="R90" i="5"/>
  <c r="V90" i="5"/>
  <c r="Z90" i="5"/>
  <c r="AD90" i="5"/>
  <c r="AH90" i="5"/>
  <c r="AL90" i="5"/>
  <c r="AP90" i="5"/>
  <c r="AT90" i="5"/>
  <c r="AX90" i="5"/>
  <c r="BB90" i="5"/>
  <c r="BF90" i="5"/>
  <c r="BJ90" i="5"/>
  <c r="BN90" i="5"/>
  <c r="BR90" i="5"/>
  <c r="BV90" i="5"/>
  <c r="BZ90" i="5"/>
  <c r="CD90" i="5"/>
  <c r="K90" i="5"/>
  <c r="O90" i="5"/>
  <c r="S90" i="5"/>
  <c r="W90" i="5"/>
  <c r="AA90" i="5"/>
  <c r="AE90" i="5"/>
  <c r="AI90" i="5"/>
  <c r="AM90" i="5"/>
  <c r="AQ90" i="5"/>
  <c r="AU90" i="5"/>
  <c r="AY90" i="5"/>
  <c r="BC90" i="5"/>
  <c r="BG90" i="5"/>
  <c r="BK90" i="5"/>
  <c r="BO90" i="5"/>
  <c r="BS90" i="5"/>
  <c r="BW90" i="5"/>
  <c r="CA90" i="5"/>
  <c r="F88" i="18"/>
  <c r="A88" i="17" s="1"/>
  <c r="M88" i="17" s="1"/>
  <c r="AB88" i="17" s="1"/>
  <c r="AI88" i="17" l="1"/>
  <c r="AH88" i="17"/>
  <c r="W88" i="17"/>
  <c r="AG88" i="17"/>
  <c r="P84" i="22"/>
  <c r="R84" i="22"/>
  <c r="Q84" i="22"/>
  <c r="O85" i="22"/>
  <c r="AD88" i="17"/>
  <c r="AC88" i="17"/>
  <c r="AA88" i="17"/>
  <c r="AJ88" i="17"/>
  <c r="U88" i="17"/>
  <c r="Y88" i="17"/>
  <c r="Z88" i="17"/>
  <c r="S88" i="17"/>
  <c r="X87" i="17"/>
  <c r="V87" i="17"/>
  <c r="G93" i="5"/>
  <c r="Q88" i="17"/>
  <c r="N88" i="17"/>
  <c r="E92" i="5"/>
  <c r="D92" i="5"/>
  <c r="F92" i="5"/>
  <c r="A92" i="5"/>
  <c r="B92" i="5"/>
  <c r="C92" i="5"/>
  <c r="F89" i="18"/>
  <c r="A89" i="17" s="1"/>
  <c r="M89" i="17" s="1"/>
  <c r="AB89" i="17" s="1"/>
  <c r="I91" i="5"/>
  <c r="M91" i="5"/>
  <c r="Q91" i="5"/>
  <c r="U91" i="5"/>
  <c r="Y91" i="5"/>
  <c r="AC91" i="5"/>
  <c r="AG91" i="5"/>
  <c r="AK91" i="5"/>
  <c r="AO91" i="5"/>
  <c r="AS91" i="5"/>
  <c r="AW91" i="5"/>
  <c r="BA91" i="5"/>
  <c r="BE91" i="5"/>
  <c r="BI91" i="5"/>
  <c r="BM91" i="5"/>
  <c r="BQ91" i="5"/>
  <c r="BU91" i="5"/>
  <c r="BY91" i="5"/>
  <c r="CC91" i="5"/>
  <c r="J91" i="5"/>
  <c r="N91" i="5"/>
  <c r="R91" i="5"/>
  <c r="V91" i="5"/>
  <c r="Z91" i="5"/>
  <c r="AD91" i="5"/>
  <c r="AH91" i="5"/>
  <c r="AL91" i="5"/>
  <c r="AP91" i="5"/>
  <c r="AT91" i="5"/>
  <c r="AX91" i="5"/>
  <c r="BB91" i="5"/>
  <c r="BF91" i="5"/>
  <c r="BJ91" i="5"/>
  <c r="BN91" i="5"/>
  <c r="BR91" i="5"/>
  <c r="BV91" i="5"/>
  <c r="BZ91" i="5"/>
  <c r="CD91" i="5"/>
  <c r="O91" i="5"/>
  <c r="W91" i="5"/>
  <c r="AE91" i="5"/>
  <c r="AM91" i="5"/>
  <c r="AU91" i="5"/>
  <c r="BC91" i="5"/>
  <c r="BK91" i="5"/>
  <c r="BS91" i="5"/>
  <c r="CA91" i="5"/>
  <c r="L91" i="5"/>
  <c r="T91" i="5"/>
  <c r="AB91" i="5"/>
  <c r="AJ91" i="5"/>
  <c r="AR91" i="5"/>
  <c r="AZ91" i="5"/>
  <c r="BH91" i="5"/>
  <c r="BP91" i="5"/>
  <c r="BX91" i="5"/>
  <c r="K91" i="5"/>
  <c r="S91" i="5"/>
  <c r="AA91" i="5"/>
  <c r="AI91" i="5"/>
  <c r="AQ91" i="5"/>
  <c r="AY91" i="5"/>
  <c r="BG91" i="5"/>
  <c r="BO91" i="5"/>
  <c r="BW91" i="5"/>
  <c r="H91" i="5"/>
  <c r="P91" i="5"/>
  <c r="X91" i="5"/>
  <c r="AF91" i="5"/>
  <c r="AN91" i="5"/>
  <c r="AV91" i="5"/>
  <c r="BD91" i="5"/>
  <c r="BL91" i="5"/>
  <c r="BT91" i="5"/>
  <c r="CB91" i="5"/>
  <c r="AI89" i="17" l="1"/>
  <c r="AH89" i="17"/>
  <c r="W89" i="17"/>
  <c r="AG89" i="17"/>
  <c r="P85" i="22"/>
  <c r="R85" i="22"/>
  <c r="Q85" i="22"/>
  <c r="O86" i="22"/>
  <c r="AD89" i="17"/>
  <c r="AC89" i="17"/>
  <c r="AA89" i="17"/>
  <c r="AJ89" i="17"/>
  <c r="X88" i="17"/>
  <c r="V88" i="17"/>
  <c r="U89" i="17"/>
  <c r="Y89" i="17"/>
  <c r="Z89" i="17"/>
  <c r="S89" i="17"/>
  <c r="G94" i="5"/>
  <c r="N89" i="17"/>
  <c r="Q89" i="17"/>
  <c r="F90" i="18"/>
  <c r="A90" i="17" s="1"/>
  <c r="M90" i="17" s="1"/>
  <c r="AB90" i="17" s="1"/>
  <c r="F93" i="5"/>
  <c r="D93" i="5"/>
  <c r="E93" i="5"/>
  <c r="C93" i="5"/>
  <c r="A93" i="5"/>
  <c r="B93" i="5"/>
  <c r="H92" i="5"/>
  <c r="L92" i="5"/>
  <c r="P92" i="5"/>
  <c r="T92" i="5"/>
  <c r="X92" i="5"/>
  <c r="AB92" i="5"/>
  <c r="AF92" i="5"/>
  <c r="AJ92" i="5"/>
  <c r="AN92" i="5"/>
  <c r="AR92" i="5"/>
  <c r="AV92" i="5"/>
  <c r="AZ92" i="5"/>
  <c r="BD92" i="5"/>
  <c r="BH92" i="5"/>
  <c r="BL92" i="5"/>
  <c r="BP92" i="5"/>
  <c r="BT92" i="5"/>
  <c r="BX92" i="5"/>
  <c r="CB92" i="5"/>
  <c r="I92" i="5"/>
  <c r="M92" i="5"/>
  <c r="Q92" i="5"/>
  <c r="U92" i="5"/>
  <c r="Y92" i="5"/>
  <c r="AC92" i="5"/>
  <c r="AG92" i="5"/>
  <c r="AK92" i="5"/>
  <c r="AO92" i="5"/>
  <c r="AS92" i="5"/>
  <c r="AW92" i="5"/>
  <c r="BA92" i="5"/>
  <c r="BE92" i="5"/>
  <c r="BI92" i="5"/>
  <c r="BM92" i="5"/>
  <c r="BQ92" i="5"/>
  <c r="BU92" i="5"/>
  <c r="BY92" i="5"/>
  <c r="CC92" i="5"/>
  <c r="J92" i="5"/>
  <c r="N92" i="5"/>
  <c r="R92" i="5"/>
  <c r="V92" i="5"/>
  <c r="Z92" i="5"/>
  <c r="AD92" i="5"/>
  <c r="AH92" i="5"/>
  <c r="AL92" i="5"/>
  <c r="AP92" i="5"/>
  <c r="AT92" i="5"/>
  <c r="AX92" i="5"/>
  <c r="BB92" i="5"/>
  <c r="BF92" i="5"/>
  <c r="BJ92" i="5"/>
  <c r="BN92" i="5"/>
  <c r="BR92" i="5"/>
  <c r="BV92" i="5"/>
  <c r="BZ92" i="5"/>
  <c r="CD92" i="5"/>
  <c r="K92" i="5"/>
  <c r="O92" i="5"/>
  <c r="S92" i="5"/>
  <c r="W92" i="5"/>
  <c r="AA92" i="5"/>
  <c r="AE92" i="5"/>
  <c r="AI92" i="5"/>
  <c r="AM92" i="5"/>
  <c r="AQ92" i="5"/>
  <c r="AU92" i="5"/>
  <c r="AY92" i="5"/>
  <c r="BC92" i="5"/>
  <c r="BG92" i="5"/>
  <c r="BK92" i="5"/>
  <c r="BO92" i="5"/>
  <c r="BS92" i="5"/>
  <c r="BW92" i="5"/>
  <c r="CA92" i="5"/>
  <c r="AI90" i="17" l="1"/>
  <c r="AH90" i="17"/>
  <c r="W90" i="17"/>
  <c r="AG90" i="17"/>
  <c r="P86" i="22"/>
  <c r="R86" i="22"/>
  <c r="Q86" i="22"/>
  <c r="O87" i="22"/>
  <c r="AD90" i="17"/>
  <c r="AC90" i="17"/>
  <c r="AA90" i="17"/>
  <c r="AJ90" i="17"/>
  <c r="U90" i="17"/>
  <c r="Y90" i="17"/>
  <c r="Z90" i="17"/>
  <c r="S90" i="17"/>
  <c r="X89" i="17"/>
  <c r="V89" i="17"/>
  <c r="G95" i="5"/>
  <c r="Q90" i="17"/>
  <c r="N90" i="17"/>
  <c r="E94" i="5"/>
  <c r="D94" i="5"/>
  <c r="F94" i="5"/>
  <c r="A94" i="5"/>
  <c r="B94" i="5"/>
  <c r="C94" i="5"/>
  <c r="K93" i="5"/>
  <c r="O93" i="5"/>
  <c r="S93" i="5"/>
  <c r="W93" i="5"/>
  <c r="AA93" i="5"/>
  <c r="AE93" i="5"/>
  <c r="AI93" i="5"/>
  <c r="AM93" i="5"/>
  <c r="AQ93" i="5"/>
  <c r="AU93" i="5"/>
  <c r="AY93" i="5"/>
  <c r="BC93" i="5"/>
  <c r="BG93" i="5"/>
  <c r="BK93" i="5"/>
  <c r="BO93" i="5"/>
  <c r="BS93" i="5"/>
  <c r="BW93" i="5"/>
  <c r="CA93" i="5"/>
  <c r="H93" i="5"/>
  <c r="L93" i="5"/>
  <c r="P93" i="5"/>
  <c r="T93" i="5"/>
  <c r="X93" i="5"/>
  <c r="AB93" i="5"/>
  <c r="AF93" i="5"/>
  <c r="AJ93" i="5"/>
  <c r="AN93" i="5"/>
  <c r="AR93" i="5"/>
  <c r="AV93" i="5"/>
  <c r="AZ93" i="5"/>
  <c r="BD93" i="5"/>
  <c r="BH93" i="5"/>
  <c r="BL93" i="5"/>
  <c r="BP93" i="5"/>
  <c r="BT93" i="5"/>
  <c r="BX93" i="5"/>
  <c r="CB93" i="5"/>
  <c r="I93" i="5"/>
  <c r="M93" i="5"/>
  <c r="Q93" i="5"/>
  <c r="U93" i="5"/>
  <c r="Y93" i="5"/>
  <c r="AC93" i="5"/>
  <c r="AG93" i="5"/>
  <c r="AK93" i="5"/>
  <c r="AO93" i="5"/>
  <c r="AS93" i="5"/>
  <c r="AW93" i="5"/>
  <c r="BA93" i="5"/>
  <c r="BE93" i="5"/>
  <c r="BI93" i="5"/>
  <c r="BM93" i="5"/>
  <c r="BQ93" i="5"/>
  <c r="BU93" i="5"/>
  <c r="BY93" i="5"/>
  <c r="CC93" i="5"/>
  <c r="J93" i="5"/>
  <c r="N93" i="5"/>
  <c r="R93" i="5"/>
  <c r="V93" i="5"/>
  <c r="Z93" i="5"/>
  <c r="AD93" i="5"/>
  <c r="AH93" i="5"/>
  <c r="AL93" i="5"/>
  <c r="AP93" i="5"/>
  <c r="AT93" i="5"/>
  <c r="AX93" i="5"/>
  <c r="BB93" i="5"/>
  <c r="BF93" i="5"/>
  <c r="BJ93" i="5"/>
  <c r="BN93" i="5"/>
  <c r="BR93" i="5"/>
  <c r="BV93" i="5"/>
  <c r="BZ93" i="5"/>
  <c r="CD93" i="5"/>
  <c r="F91" i="18"/>
  <c r="A91" i="17" s="1"/>
  <c r="M91" i="17" s="1"/>
  <c r="AB91" i="17" s="1"/>
  <c r="AI91" i="17" l="1"/>
  <c r="AH91" i="17"/>
  <c r="W91" i="17"/>
  <c r="AG91" i="17"/>
  <c r="P87" i="22"/>
  <c r="R87" i="22"/>
  <c r="Q87" i="22"/>
  <c r="O88" i="22"/>
  <c r="AD91" i="17"/>
  <c r="AC91" i="17"/>
  <c r="AA91" i="17"/>
  <c r="AJ91" i="17"/>
  <c r="U91" i="17"/>
  <c r="Y91" i="17"/>
  <c r="Z91" i="17"/>
  <c r="S91" i="17"/>
  <c r="X90" i="17"/>
  <c r="V90" i="17"/>
  <c r="G96" i="5"/>
  <c r="N91" i="17"/>
  <c r="Q91" i="17"/>
  <c r="D95" i="5"/>
  <c r="E95" i="5"/>
  <c r="F95" i="5"/>
  <c r="C95" i="5"/>
  <c r="A95" i="5"/>
  <c r="B95" i="5"/>
  <c r="F92" i="18"/>
  <c r="A92" i="17" s="1"/>
  <c r="M92" i="17" s="1"/>
  <c r="AB92" i="17" s="1"/>
  <c r="J94" i="5"/>
  <c r="N94" i="5"/>
  <c r="R94" i="5"/>
  <c r="V94" i="5"/>
  <c r="Z94" i="5"/>
  <c r="AD94" i="5"/>
  <c r="AH94" i="5"/>
  <c r="AL94" i="5"/>
  <c r="AP94" i="5"/>
  <c r="AT94" i="5"/>
  <c r="AX94" i="5"/>
  <c r="BB94" i="5"/>
  <c r="BF94" i="5"/>
  <c r="BJ94" i="5"/>
  <c r="BN94" i="5"/>
  <c r="BR94" i="5"/>
  <c r="BV94" i="5"/>
  <c r="BZ94" i="5"/>
  <c r="CD94" i="5"/>
  <c r="K94" i="5"/>
  <c r="O94" i="5"/>
  <c r="S94" i="5"/>
  <c r="W94" i="5"/>
  <c r="AA94" i="5"/>
  <c r="AE94" i="5"/>
  <c r="AI94" i="5"/>
  <c r="AM94" i="5"/>
  <c r="AQ94" i="5"/>
  <c r="AU94" i="5"/>
  <c r="AY94" i="5"/>
  <c r="BC94" i="5"/>
  <c r="BG94" i="5"/>
  <c r="BK94" i="5"/>
  <c r="BO94" i="5"/>
  <c r="BS94" i="5"/>
  <c r="BW94" i="5"/>
  <c r="CA94" i="5"/>
  <c r="H94" i="5"/>
  <c r="L94" i="5"/>
  <c r="P94" i="5"/>
  <c r="T94" i="5"/>
  <c r="X94" i="5"/>
  <c r="AB94" i="5"/>
  <c r="AF94" i="5"/>
  <c r="AJ94" i="5"/>
  <c r="AN94" i="5"/>
  <c r="AR94" i="5"/>
  <c r="AV94" i="5"/>
  <c r="AZ94" i="5"/>
  <c r="BD94" i="5"/>
  <c r="BH94" i="5"/>
  <c r="BL94" i="5"/>
  <c r="BP94" i="5"/>
  <c r="BT94" i="5"/>
  <c r="BX94" i="5"/>
  <c r="CB94" i="5"/>
  <c r="I94" i="5"/>
  <c r="M94" i="5"/>
  <c r="Q94" i="5"/>
  <c r="U94" i="5"/>
  <c r="Y94" i="5"/>
  <c r="AC94" i="5"/>
  <c r="AG94" i="5"/>
  <c r="AK94" i="5"/>
  <c r="AO94" i="5"/>
  <c r="AS94" i="5"/>
  <c r="AW94" i="5"/>
  <c r="BA94" i="5"/>
  <c r="BE94" i="5"/>
  <c r="BI94" i="5"/>
  <c r="BM94" i="5"/>
  <c r="BQ94" i="5"/>
  <c r="BU94" i="5"/>
  <c r="BY94" i="5"/>
  <c r="CC94" i="5"/>
  <c r="AI92" i="17" l="1"/>
  <c r="AH92" i="17"/>
  <c r="W92" i="17"/>
  <c r="AG92" i="17"/>
  <c r="Q88" i="22"/>
  <c r="P88" i="22"/>
  <c r="R88" i="22"/>
  <c r="O89" i="22"/>
  <c r="AD92" i="17"/>
  <c r="AC92" i="17"/>
  <c r="AA92" i="17"/>
  <c r="AJ92" i="17"/>
  <c r="U92" i="17"/>
  <c r="Y92" i="17"/>
  <c r="Z92" i="17"/>
  <c r="S92" i="17"/>
  <c r="X91" i="17"/>
  <c r="V91" i="17"/>
  <c r="G97" i="5"/>
  <c r="Q92" i="17"/>
  <c r="N92" i="17"/>
  <c r="F93" i="18"/>
  <c r="A93" i="17" s="1"/>
  <c r="M93" i="17" s="1"/>
  <c r="AB93" i="17" s="1"/>
  <c r="K95" i="5"/>
  <c r="O95" i="5"/>
  <c r="S95" i="5"/>
  <c r="W95" i="5"/>
  <c r="AA95" i="5"/>
  <c r="AE95" i="5"/>
  <c r="AI95" i="5"/>
  <c r="AM95" i="5"/>
  <c r="AQ95" i="5"/>
  <c r="AU95" i="5"/>
  <c r="AY95" i="5"/>
  <c r="BC95" i="5"/>
  <c r="BG95" i="5"/>
  <c r="BK95" i="5"/>
  <c r="BO95" i="5"/>
  <c r="BS95" i="5"/>
  <c r="BW95" i="5"/>
  <c r="CA95" i="5"/>
  <c r="H95" i="5"/>
  <c r="L95" i="5"/>
  <c r="P95" i="5"/>
  <c r="T95" i="5"/>
  <c r="X95" i="5"/>
  <c r="AB95" i="5"/>
  <c r="AF95" i="5"/>
  <c r="AJ95" i="5"/>
  <c r="AN95" i="5"/>
  <c r="AR95" i="5"/>
  <c r="AV95" i="5"/>
  <c r="AZ95" i="5"/>
  <c r="BD95" i="5"/>
  <c r="BH95" i="5"/>
  <c r="BL95" i="5"/>
  <c r="BP95" i="5"/>
  <c r="BT95" i="5"/>
  <c r="BX95" i="5"/>
  <c r="CB95" i="5"/>
  <c r="M95" i="5"/>
  <c r="U95" i="5"/>
  <c r="AC95" i="5"/>
  <c r="AK95" i="5"/>
  <c r="AS95" i="5"/>
  <c r="BA95" i="5"/>
  <c r="BI95" i="5"/>
  <c r="BQ95" i="5"/>
  <c r="BY95" i="5"/>
  <c r="J95" i="5"/>
  <c r="R95" i="5"/>
  <c r="Z95" i="5"/>
  <c r="AH95" i="5"/>
  <c r="AP95" i="5"/>
  <c r="AX95" i="5"/>
  <c r="BF95" i="5"/>
  <c r="BN95" i="5"/>
  <c r="BV95" i="5"/>
  <c r="CD95" i="5"/>
  <c r="I95" i="5"/>
  <c r="Q95" i="5"/>
  <c r="Y95" i="5"/>
  <c r="AG95" i="5"/>
  <c r="AO95" i="5"/>
  <c r="AW95" i="5"/>
  <c r="BE95" i="5"/>
  <c r="BM95" i="5"/>
  <c r="BU95" i="5"/>
  <c r="CC95" i="5"/>
  <c r="N95" i="5"/>
  <c r="V95" i="5"/>
  <c r="AD95" i="5"/>
  <c r="AL95" i="5"/>
  <c r="AT95" i="5"/>
  <c r="BB95" i="5"/>
  <c r="BJ95" i="5"/>
  <c r="BR95" i="5"/>
  <c r="BZ95" i="5"/>
  <c r="E96" i="5"/>
  <c r="D96" i="5"/>
  <c r="F96" i="5"/>
  <c r="B96" i="5"/>
  <c r="C96" i="5"/>
  <c r="A96" i="5"/>
  <c r="AI93" i="17" l="1"/>
  <c r="AH93" i="17"/>
  <c r="W93" i="17"/>
  <c r="AG93" i="17"/>
  <c r="Q89" i="22"/>
  <c r="P89" i="22"/>
  <c r="R89" i="22"/>
  <c r="O90" i="22"/>
  <c r="AD93" i="17"/>
  <c r="AC93" i="17"/>
  <c r="AA93" i="17"/>
  <c r="AJ93" i="17"/>
  <c r="X92" i="17"/>
  <c r="V92" i="17"/>
  <c r="U93" i="17"/>
  <c r="Y93" i="17"/>
  <c r="Z93" i="17"/>
  <c r="S93" i="17"/>
  <c r="G98" i="5"/>
  <c r="N93" i="17"/>
  <c r="Q93" i="17"/>
  <c r="J96" i="5"/>
  <c r="N96" i="5"/>
  <c r="R96" i="5"/>
  <c r="V96" i="5"/>
  <c r="Z96" i="5"/>
  <c r="AD96" i="5"/>
  <c r="AH96" i="5"/>
  <c r="AL96" i="5"/>
  <c r="AP96" i="5"/>
  <c r="AT96" i="5"/>
  <c r="AX96" i="5"/>
  <c r="BB96" i="5"/>
  <c r="BF96" i="5"/>
  <c r="BJ96" i="5"/>
  <c r="BN96" i="5"/>
  <c r="BR96" i="5"/>
  <c r="BV96" i="5"/>
  <c r="BZ96" i="5"/>
  <c r="CD96" i="5"/>
  <c r="K96" i="5"/>
  <c r="O96" i="5"/>
  <c r="S96" i="5"/>
  <c r="W96" i="5"/>
  <c r="AA96" i="5"/>
  <c r="AE96" i="5"/>
  <c r="AI96" i="5"/>
  <c r="AM96" i="5"/>
  <c r="AQ96" i="5"/>
  <c r="AU96" i="5"/>
  <c r="AY96" i="5"/>
  <c r="BC96" i="5"/>
  <c r="BG96" i="5"/>
  <c r="BK96" i="5"/>
  <c r="BO96" i="5"/>
  <c r="BS96" i="5"/>
  <c r="BW96" i="5"/>
  <c r="CA96" i="5"/>
  <c r="H96" i="5"/>
  <c r="L96" i="5"/>
  <c r="P96" i="5"/>
  <c r="T96" i="5"/>
  <c r="X96" i="5"/>
  <c r="AB96" i="5"/>
  <c r="AF96" i="5"/>
  <c r="AJ96" i="5"/>
  <c r="AN96" i="5"/>
  <c r="AR96" i="5"/>
  <c r="AV96" i="5"/>
  <c r="AZ96" i="5"/>
  <c r="BD96" i="5"/>
  <c r="BH96" i="5"/>
  <c r="BL96" i="5"/>
  <c r="BP96" i="5"/>
  <c r="BT96" i="5"/>
  <c r="BX96" i="5"/>
  <c r="CB96" i="5"/>
  <c r="I96" i="5"/>
  <c r="M96" i="5"/>
  <c r="Q96" i="5"/>
  <c r="U96" i="5"/>
  <c r="Y96" i="5"/>
  <c r="AC96" i="5"/>
  <c r="AG96" i="5"/>
  <c r="AK96" i="5"/>
  <c r="AO96" i="5"/>
  <c r="AS96" i="5"/>
  <c r="AW96" i="5"/>
  <c r="BA96" i="5"/>
  <c r="BE96" i="5"/>
  <c r="BI96" i="5"/>
  <c r="BM96" i="5"/>
  <c r="BQ96" i="5"/>
  <c r="BU96" i="5"/>
  <c r="BY96" i="5"/>
  <c r="CC96" i="5"/>
  <c r="D97" i="5"/>
  <c r="E97" i="5"/>
  <c r="F97" i="5"/>
  <c r="C97" i="5"/>
  <c r="A97" i="5"/>
  <c r="B97" i="5"/>
  <c r="F94" i="18"/>
  <c r="A94" i="17" s="1"/>
  <c r="M94" i="17" s="1"/>
  <c r="AB94" i="17" s="1"/>
  <c r="AI94" i="17" l="1"/>
  <c r="AH94" i="17"/>
  <c r="W94" i="17"/>
  <c r="AG94" i="17"/>
  <c r="P90" i="22"/>
  <c r="R90" i="22"/>
  <c r="Q90" i="22"/>
  <c r="O91" i="22"/>
  <c r="AD94" i="17"/>
  <c r="AC94" i="17"/>
  <c r="AA94" i="17"/>
  <c r="AJ94" i="17"/>
  <c r="U94" i="17"/>
  <c r="Y94" i="17"/>
  <c r="Z94" i="17"/>
  <c r="S94" i="17"/>
  <c r="X93" i="17"/>
  <c r="V93" i="17"/>
  <c r="G99" i="5"/>
  <c r="Q94" i="17"/>
  <c r="N94" i="17"/>
  <c r="F95" i="18"/>
  <c r="A95" i="17" s="1"/>
  <c r="M95" i="17" s="1"/>
  <c r="AB95" i="17" s="1"/>
  <c r="E98" i="5"/>
  <c r="D98" i="5"/>
  <c r="F98" i="5"/>
  <c r="B98" i="5"/>
  <c r="C98" i="5"/>
  <c r="A98" i="5"/>
  <c r="K97" i="5"/>
  <c r="O97" i="5"/>
  <c r="S97" i="5"/>
  <c r="W97" i="5"/>
  <c r="AA97" i="5"/>
  <c r="AE97" i="5"/>
  <c r="AI97" i="5"/>
  <c r="AM97" i="5"/>
  <c r="AQ97" i="5"/>
  <c r="AU97" i="5"/>
  <c r="AY97" i="5"/>
  <c r="BC97" i="5"/>
  <c r="BG97" i="5"/>
  <c r="BK97" i="5"/>
  <c r="BO97" i="5"/>
  <c r="BS97" i="5"/>
  <c r="BW97" i="5"/>
  <c r="CA97" i="5"/>
  <c r="H97" i="5"/>
  <c r="L97" i="5"/>
  <c r="P97" i="5"/>
  <c r="T97" i="5"/>
  <c r="X97" i="5"/>
  <c r="AB97" i="5"/>
  <c r="AF97" i="5"/>
  <c r="AJ97" i="5"/>
  <c r="AN97" i="5"/>
  <c r="AR97" i="5"/>
  <c r="AV97" i="5"/>
  <c r="AZ97" i="5"/>
  <c r="BD97" i="5"/>
  <c r="BH97" i="5"/>
  <c r="BL97" i="5"/>
  <c r="BP97" i="5"/>
  <c r="BT97" i="5"/>
  <c r="BX97" i="5"/>
  <c r="CB97" i="5"/>
  <c r="I97" i="5"/>
  <c r="M97" i="5"/>
  <c r="Q97" i="5"/>
  <c r="U97" i="5"/>
  <c r="Y97" i="5"/>
  <c r="AC97" i="5"/>
  <c r="AG97" i="5"/>
  <c r="AK97" i="5"/>
  <c r="AO97" i="5"/>
  <c r="AS97" i="5"/>
  <c r="AW97" i="5"/>
  <c r="BA97" i="5"/>
  <c r="BE97" i="5"/>
  <c r="BI97" i="5"/>
  <c r="BM97" i="5"/>
  <c r="BQ97" i="5"/>
  <c r="BU97" i="5"/>
  <c r="BY97" i="5"/>
  <c r="CC97" i="5"/>
  <c r="J97" i="5"/>
  <c r="N97" i="5"/>
  <c r="R97" i="5"/>
  <c r="V97" i="5"/>
  <c r="Z97" i="5"/>
  <c r="AD97" i="5"/>
  <c r="AH97" i="5"/>
  <c r="AL97" i="5"/>
  <c r="AP97" i="5"/>
  <c r="AT97" i="5"/>
  <c r="AX97" i="5"/>
  <c r="BB97" i="5"/>
  <c r="BF97" i="5"/>
  <c r="BJ97" i="5"/>
  <c r="BN97" i="5"/>
  <c r="BR97" i="5"/>
  <c r="BV97" i="5"/>
  <c r="BZ97" i="5"/>
  <c r="CD97" i="5"/>
  <c r="AI95" i="17" l="1"/>
  <c r="AH95" i="17"/>
  <c r="W95" i="17"/>
  <c r="AG95" i="17"/>
  <c r="P91" i="22"/>
  <c r="R91" i="22"/>
  <c r="Q91" i="22"/>
  <c r="O92" i="22"/>
  <c r="AD95" i="17"/>
  <c r="AC95" i="17"/>
  <c r="AA95" i="17"/>
  <c r="AJ95" i="17"/>
  <c r="X94" i="17"/>
  <c r="V94" i="17"/>
  <c r="U95" i="17"/>
  <c r="Y95" i="17"/>
  <c r="Z95" i="17"/>
  <c r="S95" i="17"/>
  <c r="G100" i="5"/>
  <c r="N95" i="17"/>
  <c r="Q95" i="17"/>
  <c r="D99" i="5"/>
  <c r="E99" i="5"/>
  <c r="F99" i="5"/>
  <c r="C99" i="5"/>
  <c r="A99" i="5"/>
  <c r="B99" i="5"/>
  <c r="H98" i="5"/>
  <c r="L98" i="5"/>
  <c r="P98" i="5"/>
  <c r="T98" i="5"/>
  <c r="X98" i="5"/>
  <c r="AB98" i="5"/>
  <c r="AF98" i="5"/>
  <c r="AJ98" i="5"/>
  <c r="AN98" i="5"/>
  <c r="AR98" i="5"/>
  <c r="AV98" i="5"/>
  <c r="AZ98" i="5"/>
  <c r="BD98" i="5"/>
  <c r="BH98" i="5"/>
  <c r="BL98" i="5"/>
  <c r="BP98" i="5"/>
  <c r="BT98" i="5"/>
  <c r="BX98" i="5"/>
  <c r="CB98" i="5"/>
  <c r="I98" i="5"/>
  <c r="M98" i="5"/>
  <c r="Q98" i="5"/>
  <c r="U98" i="5"/>
  <c r="Y98" i="5"/>
  <c r="AC98" i="5"/>
  <c r="AG98" i="5"/>
  <c r="AK98" i="5"/>
  <c r="AO98" i="5"/>
  <c r="AS98" i="5"/>
  <c r="AW98" i="5"/>
  <c r="BA98" i="5"/>
  <c r="BE98" i="5"/>
  <c r="BI98" i="5"/>
  <c r="BM98" i="5"/>
  <c r="BQ98" i="5"/>
  <c r="BU98" i="5"/>
  <c r="BY98" i="5"/>
  <c r="CC98" i="5"/>
  <c r="J98" i="5"/>
  <c r="N98" i="5"/>
  <c r="R98" i="5"/>
  <c r="V98" i="5"/>
  <c r="Z98" i="5"/>
  <c r="AD98" i="5"/>
  <c r="AH98" i="5"/>
  <c r="AL98" i="5"/>
  <c r="AP98" i="5"/>
  <c r="AT98" i="5"/>
  <c r="AX98" i="5"/>
  <c r="BB98" i="5"/>
  <c r="BF98" i="5"/>
  <c r="BJ98" i="5"/>
  <c r="BN98" i="5"/>
  <c r="BR98" i="5"/>
  <c r="BV98" i="5"/>
  <c r="BZ98" i="5"/>
  <c r="CD98" i="5"/>
  <c r="K98" i="5"/>
  <c r="O98" i="5"/>
  <c r="S98" i="5"/>
  <c r="W98" i="5"/>
  <c r="AA98" i="5"/>
  <c r="AE98" i="5"/>
  <c r="AI98" i="5"/>
  <c r="AM98" i="5"/>
  <c r="AQ98" i="5"/>
  <c r="AU98" i="5"/>
  <c r="AY98" i="5"/>
  <c r="BC98" i="5"/>
  <c r="BG98" i="5"/>
  <c r="BK98" i="5"/>
  <c r="BO98" i="5"/>
  <c r="BS98" i="5"/>
  <c r="BW98" i="5"/>
  <c r="CA98" i="5"/>
  <c r="F96" i="18"/>
  <c r="A96" i="17" s="1"/>
  <c r="M96" i="17" s="1"/>
  <c r="AB96" i="17" s="1"/>
  <c r="AI96" i="17" l="1"/>
  <c r="AH96" i="17"/>
  <c r="W96" i="17"/>
  <c r="AG96" i="17"/>
  <c r="P92" i="22"/>
  <c r="R92" i="22"/>
  <c r="Q92" i="22"/>
  <c r="O93" i="22"/>
  <c r="AD96" i="17"/>
  <c r="AC96" i="17"/>
  <c r="AA96" i="17"/>
  <c r="AJ96" i="17"/>
  <c r="U96" i="17"/>
  <c r="Y96" i="17"/>
  <c r="Z96" i="17"/>
  <c r="S96" i="17"/>
  <c r="X95" i="17"/>
  <c r="V95" i="17"/>
  <c r="G101" i="5"/>
  <c r="Q96" i="17"/>
  <c r="N96" i="17"/>
  <c r="E100" i="5"/>
  <c r="D100" i="5"/>
  <c r="F100" i="5"/>
  <c r="A100" i="5"/>
  <c r="B100" i="5"/>
  <c r="C100" i="5"/>
  <c r="F97" i="18"/>
  <c r="A97" i="17" s="1"/>
  <c r="M97" i="17" s="1"/>
  <c r="AB97" i="17" s="1"/>
  <c r="I99" i="5"/>
  <c r="M99" i="5"/>
  <c r="Q99" i="5"/>
  <c r="U99" i="5"/>
  <c r="Y99" i="5"/>
  <c r="AC99" i="5"/>
  <c r="AG99" i="5"/>
  <c r="AK99" i="5"/>
  <c r="AO99" i="5"/>
  <c r="AS99" i="5"/>
  <c r="AW99" i="5"/>
  <c r="BA99" i="5"/>
  <c r="BE99" i="5"/>
  <c r="BI99" i="5"/>
  <c r="BM99" i="5"/>
  <c r="BQ99" i="5"/>
  <c r="BU99" i="5"/>
  <c r="BY99" i="5"/>
  <c r="CC99" i="5"/>
  <c r="J99" i="5"/>
  <c r="N99" i="5"/>
  <c r="R99" i="5"/>
  <c r="V99" i="5"/>
  <c r="Z99" i="5"/>
  <c r="AD99" i="5"/>
  <c r="AH99" i="5"/>
  <c r="AL99" i="5"/>
  <c r="AP99" i="5"/>
  <c r="AT99" i="5"/>
  <c r="AX99" i="5"/>
  <c r="BB99" i="5"/>
  <c r="BF99" i="5"/>
  <c r="BJ99" i="5"/>
  <c r="BN99" i="5"/>
  <c r="BR99" i="5"/>
  <c r="BV99" i="5"/>
  <c r="BZ99" i="5"/>
  <c r="CD99" i="5"/>
  <c r="K99" i="5"/>
  <c r="S99" i="5"/>
  <c r="AA99" i="5"/>
  <c r="AI99" i="5"/>
  <c r="AQ99" i="5"/>
  <c r="AY99" i="5"/>
  <c r="BG99" i="5"/>
  <c r="BO99" i="5"/>
  <c r="BW99" i="5"/>
  <c r="H99" i="5"/>
  <c r="P99" i="5"/>
  <c r="X99" i="5"/>
  <c r="AF99" i="5"/>
  <c r="AN99" i="5"/>
  <c r="AV99" i="5"/>
  <c r="BD99" i="5"/>
  <c r="BL99" i="5"/>
  <c r="BT99" i="5"/>
  <c r="CB99" i="5"/>
  <c r="O99" i="5"/>
  <c r="W99" i="5"/>
  <c r="AE99" i="5"/>
  <c r="AM99" i="5"/>
  <c r="AU99" i="5"/>
  <c r="BC99" i="5"/>
  <c r="BK99" i="5"/>
  <c r="BS99" i="5"/>
  <c r="CA99" i="5"/>
  <c r="L99" i="5"/>
  <c r="T99" i="5"/>
  <c r="AB99" i="5"/>
  <c r="AJ99" i="5"/>
  <c r="AR99" i="5"/>
  <c r="AZ99" i="5"/>
  <c r="BH99" i="5"/>
  <c r="BP99" i="5"/>
  <c r="BX99" i="5"/>
  <c r="AI97" i="17" l="1"/>
  <c r="AH97" i="17"/>
  <c r="W97" i="17"/>
  <c r="AG97" i="17"/>
  <c r="Q93" i="22"/>
  <c r="P93" i="22"/>
  <c r="R93" i="22"/>
  <c r="O94" i="22"/>
  <c r="AD97" i="17"/>
  <c r="AC97" i="17"/>
  <c r="AA97" i="17"/>
  <c r="AJ97" i="17"/>
  <c r="X96" i="17"/>
  <c r="V96" i="17"/>
  <c r="U97" i="17"/>
  <c r="Y97" i="17"/>
  <c r="Z97" i="17"/>
  <c r="S97" i="17"/>
  <c r="G102" i="5"/>
  <c r="N97" i="17"/>
  <c r="Q97" i="17"/>
  <c r="F98" i="18"/>
  <c r="A98" i="17" s="1"/>
  <c r="M98" i="17" s="1"/>
  <c r="AB98" i="17" s="1"/>
  <c r="H100" i="5"/>
  <c r="L100" i="5"/>
  <c r="P100" i="5"/>
  <c r="T100" i="5"/>
  <c r="X100" i="5"/>
  <c r="AB100" i="5"/>
  <c r="AF100" i="5"/>
  <c r="AJ100" i="5"/>
  <c r="AN100" i="5"/>
  <c r="AR100" i="5"/>
  <c r="AV100" i="5"/>
  <c r="AZ100" i="5"/>
  <c r="BD100" i="5"/>
  <c r="BH100" i="5"/>
  <c r="BL100" i="5"/>
  <c r="BP100" i="5"/>
  <c r="BT100" i="5"/>
  <c r="BX100" i="5"/>
  <c r="CB100" i="5"/>
  <c r="I100" i="5"/>
  <c r="M100" i="5"/>
  <c r="Q100" i="5"/>
  <c r="U100" i="5"/>
  <c r="Y100" i="5"/>
  <c r="AC100" i="5"/>
  <c r="AG100" i="5"/>
  <c r="AK100" i="5"/>
  <c r="AO100" i="5"/>
  <c r="AS100" i="5"/>
  <c r="AW100" i="5"/>
  <c r="BA100" i="5"/>
  <c r="BE100" i="5"/>
  <c r="BI100" i="5"/>
  <c r="BM100" i="5"/>
  <c r="BQ100" i="5"/>
  <c r="BU100" i="5"/>
  <c r="BY100" i="5"/>
  <c r="CC100" i="5"/>
  <c r="J100" i="5"/>
  <c r="N100" i="5"/>
  <c r="R100" i="5"/>
  <c r="V100" i="5"/>
  <c r="Z100" i="5"/>
  <c r="AD100" i="5"/>
  <c r="AH100" i="5"/>
  <c r="AL100" i="5"/>
  <c r="AP100" i="5"/>
  <c r="AT100" i="5"/>
  <c r="AX100" i="5"/>
  <c r="BB100" i="5"/>
  <c r="BF100" i="5"/>
  <c r="BJ100" i="5"/>
  <c r="BN100" i="5"/>
  <c r="BR100" i="5"/>
  <c r="BV100" i="5"/>
  <c r="BZ100" i="5"/>
  <c r="CD100" i="5"/>
  <c r="K100" i="5"/>
  <c r="O100" i="5"/>
  <c r="S100" i="5"/>
  <c r="W100" i="5"/>
  <c r="AA100" i="5"/>
  <c r="AE100" i="5"/>
  <c r="AI100" i="5"/>
  <c r="AM100" i="5"/>
  <c r="AQ100" i="5"/>
  <c r="AU100" i="5"/>
  <c r="AY100" i="5"/>
  <c r="BC100" i="5"/>
  <c r="BG100" i="5"/>
  <c r="BK100" i="5"/>
  <c r="BO100" i="5"/>
  <c r="BS100" i="5"/>
  <c r="BW100" i="5"/>
  <c r="CA100" i="5"/>
  <c r="F101" i="5"/>
  <c r="D101" i="5"/>
  <c r="E101" i="5"/>
  <c r="C101" i="5"/>
  <c r="A101" i="5"/>
  <c r="B101" i="5"/>
  <c r="AI98" i="17" l="1"/>
  <c r="AH98" i="17"/>
  <c r="W98" i="17"/>
  <c r="AG98" i="17"/>
  <c r="P94" i="22"/>
  <c r="R94" i="22"/>
  <c r="Q94" i="22"/>
  <c r="O95" i="22"/>
  <c r="AD98" i="17"/>
  <c r="AC98" i="17"/>
  <c r="AA98" i="17"/>
  <c r="AJ98" i="17"/>
  <c r="U98" i="17"/>
  <c r="Y98" i="17"/>
  <c r="Z98" i="17"/>
  <c r="S98" i="17"/>
  <c r="X97" i="17"/>
  <c r="V97" i="17"/>
  <c r="G103" i="5"/>
  <c r="Q98" i="17"/>
  <c r="N98" i="17"/>
  <c r="I101" i="5"/>
  <c r="M101" i="5"/>
  <c r="Q101" i="5"/>
  <c r="U101" i="5"/>
  <c r="Y101" i="5"/>
  <c r="AC101" i="5"/>
  <c r="AG101" i="5"/>
  <c r="AK101" i="5"/>
  <c r="AO101" i="5"/>
  <c r="AS101" i="5"/>
  <c r="AW101" i="5"/>
  <c r="BA101" i="5"/>
  <c r="BE101" i="5"/>
  <c r="BI101" i="5"/>
  <c r="BM101" i="5"/>
  <c r="BQ101" i="5"/>
  <c r="BU101" i="5"/>
  <c r="BY101" i="5"/>
  <c r="CC101" i="5"/>
  <c r="J101" i="5"/>
  <c r="N101" i="5"/>
  <c r="R101" i="5"/>
  <c r="V101" i="5"/>
  <c r="Z101" i="5"/>
  <c r="AD101" i="5"/>
  <c r="AH101" i="5"/>
  <c r="AL101" i="5"/>
  <c r="AP101" i="5"/>
  <c r="AT101" i="5"/>
  <c r="AX101" i="5"/>
  <c r="BB101" i="5"/>
  <c r="BF101" i="5"/>
  <c r="BJ101" i="5"/>
  <c r="BN101" i="5"/>
  <c r="BR101" i="5"/>
  <c r="BV101" i="5"/>
  <c r="BZ101" i="5"/>
  <c r="CD101" i="5"/>
  <c r="K101" i="5"/>
  <c r="O101" i="5"/>
  <c r="S101" i="5"/>
  <c r="W101" i="5"/>
  <c r="AA101" i="5"/>
  <c r="AE101" i="5"/>
  <c r="AI101" i="5"/>
  <c r="AM101" i="5"/>
  <c r="AQ101" i="5"/>
  <c r="AU101" i="5"/>
  <c r="AY101" i="5"/>
  <c r="BC101" i="5"/>
  <c r="BG101" i="5"/>
  <c r="BK101" i="5"/>
  <c r="BO101" i="5"/>
  <c r="BS101" i="5"/>
  <c r="BW101" i="5"/>
  <c r="CA101" i="5"/>
  <c r="H101" i="5"/>
  <c r="L101" i="5"/>
  <c r="P101" i="5"/>
  <c r="T101" i="5"/>
  <c r="X101" i="5"/>
  <c r="AB101" i="5"/>
  <c r="AF101" i="5"/>
  <c r="AJ101" i="5"/>
  <c r="AN101" i="5"/>
  <c r="AR101" i="5"/>
  <c r="AV101" i="5"/>
  <c r="AZ101" i="5"/>
  <c r="BD101" i="5"/>
  <c r="BH101" i="5"/>
  <c r="BL101" i="5"/>
  <c r="BP101" i="5"/>
  <c r="BT101" i="5"/>
  <c r="BX101" i="5"/>
  <c r="CB101" i="5"/>
  <c r="E102" i="5"/>
  <c r="D102" i="5"/>
  <c r="F102" i="5"/>
  <c r="A102" i="5"/>
  <c r="B102" i="5"/>
  <c r="C102" i="5"/>
  <c r="F99" i="18"/>
  <c r="A99" i="17" s="1"/>
  <c r="M99" i="17" s="1"/>
  <c r="AB99" i="17" s="1"/>
  <c r="AI99" i="17" l="1"/>
  <c r="AH99" i="17"/>
  <c r="W99" i="17"/>
  <c r="AG99" i="17"/>
  <c r="Q95" i="22"/>
  <c r="P95" i="22"/>
  <c r="R95" i="22"/>
  <c r="O96" i="22"/>
  <c r="AD99" i="17"/>
  <c r="AC99" i="17"/>
  <c r="AA99" i="17"/>
  <c r="AJ99" i="17"/>
  <c r="U99" i="17"/>
  <c r="Y99" i="17"/>
  <c r="Z99" i="17"/>
  <c r="S99" i="17"/>
  <c r="X98" i="17"/>
  <c r="V98" i="17"/>
  <c r="G104" i="5"/>
  <c r="N99" i="17"/>
  <c r="Q99" i="17"/>
  <c r="F100" i="18"/>
  <c r="A100" i="17" s="1"/>
  <c r="M100" i="17" s="1"/>
  <c r="AB100" i="17" s="1"/>
  <c r="J102" i="5"/>
  <c r="N102" i="5"/>
  <c r="R102" i="5"/>
  <c r="V102" i="5"/>
  <c r="Z102" i="5"/>
  <c r="AD102" i="5"/>
  <c r="AH102" i="5"/>
  <c r="AL102" i="5"/>
  <c r="AP102" i="5"/>
  <c r="AT102" i="5"/>
  <c r="AX102" i="5"/>
  <c r="BB102" i="5"/>
  <c r="BF102" i="5"/>
  <c r="BJ102" i="5"/>
  <c r="BN102" i="5"/>
  <c r="BR102" i="5"/>
  <c r="BV102" i="5"/>
  <c r="BZ102" i="5"/>
  <c r="CD102" i="5"/>
  <c r="K102" i="5"/>
  <c r="O102" i="5"/>
  <c r="S102" i="5"/>
  <c r="W102" i="5"/>
  <c r="AA102" i="5"/>
  <c r="AE102" i="5"/>
  <c r="AI102" i="5"/>
  <c r="AM102" i="5"/>
  <c r="AQ102" i="5"/>
  <c r="AU102" i="5"/>
  <c r="AY102" i="5"/>
  <c r="BC102" i="5"/>
  <c r="BG102" i="5"/>
  <c r="BK102" i="5"/>
  <c r="BO102" i="5"/>
  <c r="BS102" i="5"/>
  <c r="BW102" i="5"/>
  <c r="CA102" i="5"/>
  <c r="H102" i="5"/>
  <c r="L102" i="5"/>
  <c r="P102" i="5"/>
  <c r="T102" i="5"/>
  <c r="X102" i="5"/>
  <c r="AB102" i="5"/>
  <c r="AF102" i="5"/>
  <c r="AJ102" i="5"/>
  <c r="AN102" i="5"/>
  <c r="AR102" i="5"/>
  <c r="AV102" i="5"/>
  <c r="AZ102" i="5"/>
  <c r="BD102" i="5"/>
  <c r="BH102" i="5"/>
  <c r="BL102" i="5"/>
  <c r="BP102" i="5"/>
  <c r="BT102" i="5"/>
  <c r="BX102" i="5"/>
  <c r="CB102" i="5"/>
  <c r="I102" i="5"/>
  <c r="M102" i="5"/>
  <c r="Q102" i="5"/>
  <c r="U102" i="5"/>
  <c r="Y102" i="5"/>
  <c r="AC102" i="5"/>
  <c r="AG102" i="5"/>
  <c r="AK102" i="5"/>
  <c r="AO102" i="5"/>
  <c r="AS102" i="5"/>
  <c r="AW102" i="5"/>
  <c r="BA102" i="5"/>
  <c r="BE102" i="5"/>
  <c r="BI102" i="5"/>
  <c r="BM102" i="5"/>
  <c r="BQ102" i="5"/>
  <c r="BU102" i="5"/>
  <c r="BY102" i="5"/>
  <c r="CC102" i="5"/>
  <c r="D103" i="5"/>
  <c r="E103" i="5"/>
  <c r="F103" i="5"/>
  <c r="C103" i="5"/>
  <c r="A103" i="5"/>
  <c r="B103" i="5"/>
  <c r="AI100" i="17" l="1"/>
  <c r="AH100" i="17"/>
  <c r="W100" i="17"/>
  <c r="AG100" i="17"/>
  <c r="Q96" i="22"/>
  <c r="P96" i="22"/>
  <c r="R96" i="22"/>
  <c r="O97" i="22"/>
  <c r="AD100" i="17"/>
  <c r="AC100" i="17"/>
  <c r="AA100" i="17"/>
  <c r="AJ100" i="17"/>
  <c r="U100" i="17"/>
  <c r="Y100" i="17"/>
  <c r="Z100" i="17"/>
  <c r="S100" i="17"/>
  <c r="X99" i="17"/>
  <c r="V99" i="17"/>
  <c r="G105" i="5"/>
  <c r="Q100" i="17"/>
  <c r="N100" i="17"/>
  <c r="E104" i="5"/>
  <c r="D104" i="5"/>
  <c r="F104" i="5"/>
  <c r="B104" i="5"/>
  <c r="C104" i="5"/>
  <c r="A104" i="5"/>
  <c r="K103" i="5"/>
  <c r="O103" i="5"/>
  <c r="S103" i="5"/>
  <c r="W103" i="5"/>
  <c r="AA103" i="5"/>
  <c r="AE103" i="5"/>
  <c r="AI103" i="5"/>
  <c r="AM103" i="5"/>
  <c r="AQ103" i="5"/>
  <c r="AU103" i="5"/>
  <c r="AY103" i="5"/>
  <c r="BC103" i="5"/>
  <c r="BG103" i="5"/>
  <c r="BK103" i="5"/>
  <c r="BO103" i="5"/>
  <c r="BS103" i="5"/>
  <c r="BW103" i="5"/>
  <c r="CA103" i="5"/>
  <c r="H103" i="5"/>
  <c r="L103" i="5"/>
  <c r="P103" i="5"/>
  <c r="T103" i="5"/>
  <c r="X103" i="5"/>
  <c r="AB103" i="5"/>
  <c r="AF103" i="5"/>
  <c r="AJ103" i="5"/>
  <c r="AN103" i="5"/>
  <c r="AR103" i="5"/>
  <c r="AV103" i="5"/>
  <c r="AZ103" i="5"/>
  <c r="BD103" i="5"/>
  <c r="BH103" i="5"/>
  <c r="BL103" i="5"/>
  <c r="BP103" i="5"/>
  <c r="BT103" i="5"/>
  <c r="BX103" i="5"/>
  <c r="CB103" i="5"/>
  <c r="I103" i="5"/>
  <c r="Q103" i="5"/>
  <c r="Y103" i="5"/>
  <c r="AG103" i="5"/>
  <c r="AO103" i="5"/>
  <c r="AW103" i="5"/>
  <c r="BE103" i="5"/>
  <c r="BM103" i="5"/>
  <c r="BU103" i="5"/>
  <c r="CC103" i="5"/>
  <c r="N103" i="5"/>
  <c r="V103" i="5"/>
  <c r="AD103" i="5"/>
  <c r="AL103" i="5"/>
  <c r="AT103" i="5"/>
  <c r="BB103" i="5"/>
  <c r="BJ103" i="5"/>
  <c r="BR103" i="5"/>
  <c r="BZ103" i="5"/>
  <c r="M103" i="5"/>
  <c r="U103" i="5"/>
  <c r="AC103" i="5"/>
  <c r="AK103" i="5"/>
  <c r="AS103" i="5"/>
  <c r="BA103" i="5"/>
  <c r="BI103" i="5"/>
  <c r="BQ103" i="5"/>
  <c r="BY103" i="5"/>
  <c r="J103" i="5"/>
  <c r="R103" i="5"/>
  <c r="Z103" i="5"/>
  <c r="AH103" i="5"/>
  <c r="AP103" i="5"/>
  <c r="AX103" i="5"/>
  <c r="BF103" i="5"/>
  <c r="BN103" i="5"/>
  <c r="BV103" i="5"/>
  <c r="CD103" i="5"/>
  <c r="F101" i="18"/>
  <c r="A101" i="17" s="1"/>
  <c r="M101" i="17" s="1"/>
  <c r="AB101" i="17" s="1"/>
  <c r="AI101" i="17" l="1"/>
  <c r="AH101" i="17"/>
  <c r="W101" i="17"/>
  <c r="AG101" i="17"/>
  <c r="P97" i="22"/>
  <c r="R97" i="22"/>
  <c r="Q97" i="22"/>
  <c r="O98" i="22"/>
  <c r="AD101" i="17"/>
  <c r="AC101" i="17"/>
  <c r="AA101" i="17"/>
  <c r="AJ101" i="17"/>
  <c r="U101" i="17"/>
  <c r="Y101" i="17"/>
  <c r="Z101" i="17"/>
  <c r="S101" i="17"/>
  <c r="X100" i="17"/>
  <c r="V100" i="17"/>
  <c r="G106" i="5"/>
  <c r="N101" i="17"/>
  <c r="Q101" i="17"/>
  <c r="F102" i="18"/>
  <c r="A102" i="17" s="1"/>
  <c r="M102" i="17" s="1"/>
  <c r="AB102" i="17" s="1"/>
  <c r="H104" i="5"/>
  <c r="L104" i="5"/>
  <c r="P104" i="5"/>
  <c r="T104" i="5"/>
  <c r="X104" i="5"/>
  <c r="AB104" i="5"/>
  <c r="AF104" i="5"/>
  <c r="AJ104" i="5"/>
  <c r="AN104" i="5"/>
  <c r="AR104" i="5"/>
  <c r="AV104" i="5"/>
  <c r="AZ104" i="5"/>
  <c r="BD104" i="5"/>
  <c r="BH104" i="5"/>
  <c r="BL104" i="5"/>
  <c r="BP104" i="5"/>
  <c r="BT104" i="5"/>
  <c r="BX104" i="5"/>
  <c r="CB104" i="5"/>
  <c r="I104" i="5"/>
  <c r="M104" i="5"/>
  <c r="Q104" i="5"/>
  <c r="U104" i="5"/>
  <c r="Y104" i="5"/>
  <c r="AC104" i="5"/>
  <c r="AG104" i="5"/>
  <c r="AK104" i="5"/>
  <c r="AO104" i="5"/>
  <c r="AS104" i="5"/>
  <c r="AW104" i="5"/>
  <c r="BA104" i="5"/>
  <c r="BE104" i="5"/>
  <c r="BI104" i="5"/>
  <c r="J104" i="5"/>
  <c r="N104" i="5"/>
  <c r="R104" i="5"/>
  <c r="V104" i="5"/>
  <c r="Z104" i="5"/>
  <c r="AD104" i="5"/>
  <c r="AH104" i="5"/>
  <c r="AL104" i="5"/>
  <c r="AP104" i="5"/>
  <c r="AT104" i="5"/>
  <c r="AX104" i="5"/>
  <c r="BB104" i="5"/>
  <c r="BF104" i="5"/>
  <c r="BJ104" i="5"/>
  <c r="BN104" i="5"/>
  <c r="BR104" i="5"/>
  <c r="BV104" i="5"/>
  <c r="BZ104" i="5"/>
  <c r="CD104" i="5"/>
  <c r="K104" i="5"/>
  <c r="O104" i="5"/>
  <c r="S104" i="5"/>
  <c r="W104" i="5"/>
  <c r="AA104" i="5"/>
  <c r="AE104" i="5"/>
  <c r="AI104" i="5"/>
  <c r="AM104" i="5"/>
  <c r="AQ104" i="5"/>
  <c r="AU104" i="5"/>
  <c r="AY104" i="5"/>
  <c r="BC104" i="5"/>
  <c r="BG104" i="5"/>
  <c r="BK104" i="5"/>
  <c r="BO104" i="5"/>
  <c r="BS104" i="5"/>
  <c r="BW104" i="5"/>
  <c r="CA104" i="5"/>
  <c r="BM104" i="5"/>
  <c r="BQ104" i="5"/>
  <c r="BU104" i="5"/>
  <c r="BY104" i="5"/>
  <c r="CC104" i="5"/>
  <c r="D105" i="5"/>
  <c r="E105" i="5"/>
  <c r="F105" i="5"/>
  <c r="C105" i="5"/>
  <c r="A105" i="5"/>
  <c r="B105" i="5"/>
  <c r="AI102" i="17" l="1"/>
  <c r="AH102" i="17"/>
  <c r="W102" i="17"/>
  <c r="AG102" i="17"/>
  <c r="Q98" i="22"/>
  <c r="P98" i="22"/>
  <c r="R98" i="22"/>
  <c r="O99" i="22"/>
  <c r="AD102" i="17"/>
  <c r="AC102" i="17"/>
  <c r="AA102" i="17"/>
  <c r="AJ102" i="17"/>
  <c r="U102" i="17"/>
  <c r="Y102" i="17"/>
  <c r="Z102" i="17"/>
  <c r="S102" i="17"/>
  <c r="X101" i="17"/>
  <c r="V101" i="17"/>
  <c r="G107" i="5"/>
  <c r="Q102" i="17"/>
  <c r="N102" i="17"/>
  <c r="E106" i="5"/>
  <c r="D106" i="5"/>
  <c r="F106" i="5"/>
  <c r="B106" i="5"/>
  <c r="C106" i="5"/>
  <c r="A106" i="5"/>
  <c r="I105" i="5"/>
  <c r="M105" i="5"/>
  <c r="Q105" i="5"/>
  <c r="U105" i="5"/>
  <c r="Y105" i="5"/>
  <c r="AC105" i="5"/>
  <c r="AG105" i="5"/>
  <c r="AK105" i="5"/>
  <c r="AO105" i="5"/>
  <c r="AS105" i="5"/>
  <c r="AW105" i="5"/>
  <c r="BA105" i="5"/>
  <c r="BE105" i="5"/>
  <c r="BI105" i="5"/>
  <c r="BM105" i="5"/>
  <c r="BQ105" i="5"/>
  <c r="BU105" i="5"/>
  <c r="BY105" i="5"/>
  <c r="CC105" i="5"/>
  <c r="J105" i="5"/>
  <c r="N105" i="5"/>
  <c r="R105" i="5"/>
  <c r="V105" i="5"/>
  <c r="Z105" i="5"/>
  <c r="AD105" i="5"/>
  <c r="AH105" i="5"/>
  <c r="AL105" i="5"/>
  <c r="AP105" i="5"/>
  <c r="AT105" i="5"/>
  <c r="AX105" i="5"/>
  <c r="BB105" i="5"/>
  <c r="BF105" i="5"/>
  <c r="BJ105" i="5"/>
  <c r="BN105" i="5"/>
  <c r="BR105" i="5"/>
  <c r="BV105" i="5"/>
  <c r="BZ105" i="5"/>
  <c r="CD105" i="5"/>
  <c r="K105" i="5"/>
  <c r="O105" i="5"/>
  <c r="S105" i="5"/>
  <c r="W105" i="5"/>
  <c r="AA105" i="5"/>
  <c r="AE105" i="5"/>
  <c r="AI105" i="5"/>
  <c r="AM105" i="5"/>
  <c r="AQ105" i="5"/>
  <c r="AU105" i="5"/>
  <c r="AY105" i="5"/>
  <c r="BC105" i="5"/>
  <c r="BG105" i="5"/>
  <c r="BK105" i="5"/>
  <c r="BO105" i="5"/>
  <c r="BS105" i="5"/>
  <c r="BW105" i="5"/>
  <c r="CA105" i="5"/>
  <c r="H105" i="5"/>
  <c r="L105" i="5"/>
  <c r="P105" i="5"/>
  <c r="T105" i="5"/>
  <c r="X105" i="5"/>
  <c r="AB105" i="5"/>
  <c r="AF105" i="5"/>
  <c r="AJ105" i="5"/>
  <c r="AN105" i="5"/>
  <c r="AR105" i="5"/>
  <c r="AV105" i="5"/>
  <c r="AZ105" i="5"/>
  <c r="BD105" i="5"/>
  <c r="BH105" i="5"/>
  <c r="BL105" i="5"/>
  <c r="BP105" i="5"/>
  <c r="BT105" i="5"/>
  <c r="BX105" i="5"/>
  <c r="CB105" i="5"/>
  <c r="F103" i="18"/>
  <c r="A103" i="17" s="1"/>
  <c r="M103" i="17" s="1"/>
  <c r="AB103" i="17" s="1"/>
  <c r="AI103" i="17" l="1"/>
  <c r="AH103" i="17"/>
  <c r="W103" i="17"/>
  <c r="AG103" i="17"/>
  <c r="P99" i="22"/>
  <c r="R99" i="22"/>
  <c r="Q99" i="22"/>
  <c r="O100" i="22"/>
  <c r="AD103" i="17"/>
  <c r="AC103" i="17"/>
  <c r="AA103" i="17"/>
  <c r="AJ103" i="17"/>
  <c r="U103" i="17"/>
  <c r="Y103" i="17"/>
  <c r="Z103" i="17"/>
  <c r="S103" i="17"/>
  <c r="X102" i="17"/>
  <c r="V102" i="17"/>
  <c r="G108" i="5"/>
  <c r="N103" i="17"/>
  <c r="Q103" i="17"/>
  <c r="F104" i="18"/>
  <c r="A104" i="17" s="1"/>
  <c r="M104" i="17" s="1"/>
  <c r="AB104" i="17" s="1"/>
  <c r="D107" i="5"/>
  <c r="E107" i="5"/>
  <c r="F107" i="5"/>
  <c r="C107" i="5"/>
  <c r="A107" i="5"/>
  <c r="B107" i="5"/>
  <c r="H106" i="5"/>
  <c r="L106" i="5"/>
  <c r="P106" i="5"/>
  <c r="T106" i="5"/>
  <c r="X106" i="5"/>
  <c r="AB106" i="5"/>
  <c r="AF106" i="5"/>
  <c r="AJ106" i="5"/>
  <c r="AN106" i="5"/>
  <c r="AR106" i="5"/>
  <c r="AV106" i="5"/>
  <c r="AZ106" i="5"/>
  <c r="BD106" i="5"/>
  <c r="BH106" i="5"/>
  <c r="BL106" i="5"/>
  <c r="BP106" i="5"/>
  <c r="BT106" i="5"/>
  <c r="BX106" i="5"/>
  <c r="CB106" i="5"/>
  <c r="I106" i="5"/>
  <c r="M106" i="5"/>
  <c r="Q106" i="5"/>
  <c r="U106" i="5"/>
  <c r="Y106" i="5"/>
  <c r="AC106" i="5"/>
  <c r="AG106" i="5"/>
  <c r="AK106" i="5"/>
  <c r="AO106" i="5"/>
  <c r="AS106" i="5"/>
  <c r="AW106" i="5"/>
  <c r="BA106" i="5"/>
  <c r="BE106" i="5"/>
  <c r="BI106" i="5"/>
  <c r="BM106" i="5"/>
  <c r="BQ106" i="5"/>
  <c r="BU106" i="5"/>
  <c r="BY106" i="5"/>
  <c r="CC106" i="5"/>
  <c r="J106" i="5"/>
  <c r="N106" i="5"/>
  <c r="R106" i="5"/>
  <c r="V106" i="5"/>
  <c r="Z106" i="5"/>
  <c r="AD106" i="5"/>
  <c r="AH106" i="5"/>
  <c r="AL106" i="5"/>
  <c r="AP106" i="5"/>
  <c r="AT106" i="5"/>
  <c r="AX106" i="5"/>
  <c r="BB106" i="5"/>
  <c r="BF106" i="5"/>
  <c r="BJ106" i="5"/>
  <c r="BN106" i="5"/>
  <c r="BR106" i="5"/>
  <c r="BV106" i="5"/>
  <c r="BZ106" i="5"/>
  <c r="CD106" i="5"/>
  <c r="K106" i="5"/>
  <c r="O106" i="5"/>
  <c r="S106" i="5"/>
  <c r="W106" i="5"/>
  <c r="AA106" i="5"/>
  <c r="AE106" i="5"/>
  <c r="AI106" i="5"/>
  <c r="AM106" i="5"/>
  <c r="AQ106" i="5"/>
  <c r="AU106" i="5"/>
  <c r="AY106" i="5"/>
  <c r="BC106" i="5"/>
  <c r="BG106" i="5"/>
  <c r="BK106" i="5"/>
  <c r="BO106" i="5"/>
  <c r="BS106" i="5"/>
  <c r="BW106" i="5"/>
  <c r="CA106" i="5"/>
  <c r="AI104" i="17" l="1"/>
  <c r="AH104" i="17"/>
  <c r="W104" i="17"/>
  <c r="AG104" i="17"/>
  <c r="P100" i="22"/>
  <c r="R100" i="22"/>
  <c r="Q100" i="22"/>
  <c r="O101" i="22"/>
  <c r="AD104" i="17"/>
  <c r="AC104" i="17"/>
  <c r="AA104" i="17"/>
  <c r="AJ104" i="17"/>
  <c r="U104" i="17"/>
  <c r="Y104" i="17"/>
  <c r="Z104" i="17"/>
  <c r="S104" i="17"/>
  <c r="X103" i="17"/>
  <c r="V103" i="17"/>
  <c r="G109" i="5"/>
  <c r="Q104" i="17"/>
  <c r="N104" i="17"/>
  <c r="I107" i="5"/>
  <c r="M107" i="5"/>
  <c r="Q107" i="5"/>
  <c r="U107" i="5"/>
  <c r="Y107" i="5"/>
  <c r="AC107" i="5"/>
  <c r="AG107" i="5"/>
  <c r="AK107" i="5"/>
  <c r="AO107" i="5"/>
  <c r="AS107" i="5"/>
  <c r="AW107" i="5"/>
  <c r="BA107" i="5"/>
  <c r="BE107" i="5"/>
  <c r="BI107" i="5"/>
  <c r="BM107" i="5"/>
  <c r="BQ107" i="5"/>
  <c r="BU107" i="5"/>
  <c r="BY107" i="5"/>
  <c r="CC107" i="5"/>
  <c r="J107" i="5"/>
  <c r="N107" i="5"/>
  <c r="R107" i="5"/>
  <c r="V107" i="5"/>
  <c r="Z107" i="5"/>
  <c r="AD107" i="5"/>
  <c r="AH107" i="5"/>
  <c r="AL107" i="5"/>
  <c r="AP107" i="5"/>
  <c r="AT107" i="5"/>
  <c r="AX107" i="5"/>
  <c r="BB107" i="5"/>
  <c r="BF107" i="5"/>
  <c r="BJ107" i="5"/>
  <c r="BN107" i="5"/>
  <c r="BR107" i="5"/>
  <c r="BV107" i="5"/>
  <c r="BZ107" i="5"/>
  <c r="CD107" i="5"/>
  <c r="O107" i="5"/>
  <c r="W107" i="5"/>
  <c r="AE107" i="5"/>
  <c r="AM107" i="5"/>
  <c r="AU107" i="5"/>
  <c r="BC107" i="5"/>
  <c r="BK107" i="5"/>
  <c r="BS107" i="5"/>
  <c r="CA107" i="5"/>
  <c r="L107" i="5"/>
  <c r="T107" i="5"/>
  <c r="AB107" i="5"/>
  <c r="AJ107" i="5"/>
  <c r="AR107" i="5"/>
  <c r="AZ107" i="5"/>
  <c r="BH107" i="5"/>
  <c r="BP107" i="5"/>
  <c r="BX107" i="5"/>
  <c r="K107" i="5"/>
  <c r="S107" i="5"/>
  <c r="AA107" i="5"/>
  <c r="AI107" i="5"/>
  <c r="AQ107" i="5"/>
  <c r="AY107" i="5"/>
  <c r="BG107" i="5"/>
  <c r="BO107" i="5"/>
  <c r="BW107" i="5"/>
  <c r="H107" i="5"/>
  <c r="P107" i="5"/>
  <c r="X107" i="5"/>
  <c r="AF107" i="5"/>
  <c r="AN107" i="5"/>
  <c r="AV107" i="5"/>
  <c r="BD107" i="5"/>
  <c r="BL107" i="5"/>
  <c r="BT107" i="5"/>
  <c r="CB107" i="5"/>
  <c r="E108" i="5"/>
  <c r="D108" i="5"/>
  <c r="F108" i="5"/>
  <c r="A108" i="5"/>
  <c r="B108" i="5"/>
  <c r="C108" i="5"/>
  <c r="F105" i="18"/>
  <c r="A105" i="17" s="1"/>
  <c r="M105" i="17" s="1"/>
  <c r="AB105" i="17" s="1"/>
  <c r="AI105" i="17" l="1"/>
  <c r="AH105" i="17"/>
  <c r="W105" i="17"/>
  <c r="AG105" i="17"/>
  <c r="Q101" i="22"/>
  <c r="P101" i="22"/>
  <c r="R101" i="22"/>
  <c r="O102" i="22"/>
  <c r="AD105" i="17"/>
  <c r="AC105" i="17"/>
  <c r="AA105" i="17"/>
  <c r="AJ105" i="17"/>
  <c r="Y105" i="17"/>
  <c r="U105" i="17"/>
  <c r="Z105" i="17"/>
  <c r="S105" i="17"/>
  <c r="V104" i="17"/>
  <c r="X104" i="17"/>
  <c r="G110" i="5"/>
  <c r="N105" i="17"/>
  <c r="Q105" i="17"/>
  <c r="F109" i="5"/>
  <c r="D109" i="5"/>
  <c r="E109" i="5"/>
  <c r="C109" i="5"/>
  <c r="A109" i="5"/>
  <c r="B109" i="5"/>
  <c r="F106" i="18"/>
  <c r="A106" i="17" s="1"/>
  <c r="M106" i="17" s="1"/>
  <c r="AB106" i="17" s="1"/>
  <c r="J108" i="5"/>
  <c r="N108" i="5"/>
  <c r="R108" i="5"/>
  <c r="V108" i="5"/>
  <c r="Z108" i="5"/>
  <c r="AD108" i="5"/>
  <c r="AH108" i="5"/>
  <c r="AL108" i="5"/>
  <c r="AP108" i="5"/>
  <c r="AT108" i="5"/>
  <c r="AX108" i="5"/>
  <c r="BB108" i="5"/>
  <c r="BF108" i="5"/>
  <c r="BJ108" i="5"/>
  <c r="BN108" i="5"/>
  <c r="BR108" i="5"/>
  <c r="BV108" i="5"/>
  <c r="BZ108" i="5"/>
  <c r="CD108" i="5"/>
  <c r="K108" i="5"/>
  <c r="O108" i="5"/>
  <c r="S108" i="5"/>
  <c r="W108" i="5"/>
  <c r="AA108" i="5"/>
  <c r="AE108" i="5"/>
  <c r="AI108" i="5"/>
  <c r="AM108" i="5"/>
  <c r="AQ108" i="5"/>
  <c r="AU108" i="5"/>
  <c r="AY108" i="5"/>
  <c r="BC108" i="5"/>
  <c r="BG108" i="5"/>
  <c r="BK108" i="5"/>
  <c r="BO108" i="5"/>
  <c r="BS108" i="5"/>
  <c r="BW108" i="5"/>
  <c r="CA108" i="5"/>
  <c r="H108" i="5"/>
  <c r="L108" i="5"/>
  <c r="P108" i="5"/>
  <c r="T108" i="5"/>
  <c r="X108" i="5"/>
  <c r="AB108" i="5"/>
  <c r="AF108" i="5"/>
  <c r="AJ108" i="5"/>
  <c r="AN108" i="5"/>
  <c r="AR108" i="5"/>
  <c r="AV108" i="5"/>
  <c r="AZ108" i="5"/>
  <c r="BD108" i="5"/>
  <c r="BH108" i="5"/>
  <c r="BL108" i="5"/>
  <c r="BP108" i="5"/>
  <c r="BT108" i="5"/>
  <c r="BX108" i="5"/>
  <c r="CB108" i="5"/>
  <c r="I108" i="5"/>
  <c r="M108" i="5"/>
  <c r="Q108" i="5"/>
  <c r="U108" i="5"/>
  <c r="Y108" i="5"/>
  <c r="AC108" i="5"/>
  <c r="AG108" i="5"/>
  <c r="AK108" i="5"/>
  <c r="AO108" i="5"/>
  <c r="AS108" i="5"/>
  <c r="AW108" i="5"/>
  <c r="BA108" i="5"/>
  <c r="BE108" i="5"/>
  <c r="BI108" i="5"/>
  <c r="BM108" i="5"/>
  <c r="BQ108" i="5"/>
  <c r="BU108" i="5"/>
  <c r="BY108" i="5"/>
  <c r="CC108" i="5"/>
  <c r="AI106" i="17" l="1"/>
  <c r="AH106" i="17"/>
  <c r="W106" i="17"/>
  <c r="AG106" i="17"/>
  <c r="P102" i="22"/>
  <c r="R102" i="22"/>
  <c r="Q102" i="22"/>
  <c r="O103" i="22"/>
  <c r="AD106" i="17"/>
  <c r="AC106" i="17"/>
  <c r="AA106" i="17"/>
  <c r="AJ106" i="17"/>
  <c r="Y106" i="17"/>
  <c r="U106" i="17"/>
  <c r="Z106" i="17"/>
  <c r="S106" i="17"/>
  <c r="V105" i="17"/>
  <c r="X105" i="17"/>
  <c r="G111" i="5"/>
  <c r="Q106" i="17"/>
  <c r="N106" i="17"/>
  <c r="F107" i="18"/>
  <c r="A107" i="17" s="1"/>
  <c r="M107" i="17" s="1"/>
  <c r="AB107" i="17" s="1"/>
  <c r="E110" i="5"/>
  <c r="D110" i="5"/>
  <c r="F110" i="5"/>
  <c r="A110" i="5"/>
  <c r="B110" i="5"/>
  <c r="C110" i="5"/>
  <c r="K109" i="5"/>
  <c r="O109" i="5"/>
  <c r="S109" i="5"/>
  <c r="W109" i="5"/>
  <c r="AA109" i="5"/>
  <c r="AE109" i="5"/>
  <c r="AI109" i="5"/>
  <c r="AM109" i="5"/>
  <c r="J109" i="5"/>
  <c r="N109" i="5"/>
  <c r="R109" i="5"/>
  <c r="V109" i="5"/>
  <c r="Z109" i="5"/>
  <c r="AD109" i="5"/>
  <c r="AH109" i="5"/>
  <c r="AL109" i="5"/>
  <c r="AO109" i="5"/>
  <c r="AS109" i="5"/>
  <c r="AW109" i="5"/>
  <c r="BA109" i="5"/>
  <c r="BE109" i="5"/>
  <c r="BI109" i="5"/>
  <c r="BM109" i="5"/>
  <c r="BQ109" i="5"/>
  <c r="BU109" i="5"/>
  <c r="BY109" i="5"/>
  <c r="CC109" i="5"/>
  <c r="AR109" i="5"/>
  <c r="AV109" i="5"/>
  <c r="AZ109" i="5"/>
  <c r="BD109" i="5"/>
  <c r="BH109" i="5"/>
  <c r="BL109" i="5"/>
  <c r="BP109" i="5"/>
  <c r="BT109" i="5"/>
  <c r="BX109" i="5"/>
  <c r="CB109" i="5"/>
  <c r="I109" i="5"/>
  <c r="M109" i="5"/>
  <c r="Q109" i="5"/>
  <c r="U109" i="5"/>
  <c r="Y109" i="5"/>
  <c r="AC109" i="5"/>
  <c r="AG109" i="5"/>
  <c r="AK109" i="5"/>
  <c r="H109" i="5"/>
  <c r="L109" i="5"/>
  <c r="P109" i="5"/>
  <c r="T109" i="5"/>
  <c r="X109" i="5"/>
  <c r="AB109" i="5"/>
  <c r="AF109" i="5"/>
  <c r="AJ109" i="5"/>
  <c r="AN109" i="5"/>
  <c r="AQ109" i="5"/>
  <c r="AU109" i="5"/>
  <c r="AY109" i="5"/>
  <c r="BC109" i="5"/>
  <c r="BG109" i="5"/>
  <c r="BK109" i="5"/>
  <c r="BO109" i="5"/>
  <c r="BS109" i="5"/>
  <c r="BW109" i="5"/>
  <c r="CA109" i="5"/>
  <c r="AP109" i="5"/>
  <c r="AT109" i="5"/>
  <c r="AX109" i="5"/>
  <c r="BB109" i="5"/>
  <c r="BF109" i="5"/>
  <c r="BJ109" i="5"/>
  <c r="BN109" i="5"/>
  <c r="BR109" i="5"/>
  <c r="BV109" i="5"/>
  <c r="BZ109" i="5"/>
  <c r="CD109" i="5"/>
  <c r="AI107" i="17" l="1"/>
  <c r="AH107" i="17"/>
  <c r="W107" i="17"/>
  <c r="AG107" i="17"/>
  <c r="P103" i="22"/>
  <c r="R103" i="22"/>
  <c r="Q103" i="22"/>
  <c r="O104" i="22"/>
  <c r="AD107" i="17"/>
  <c r="AC107" i="17"/>
  <c r="AA107" i="17"/>
  <c r="AJ107" i="17"/>
  <c r="V106" i="17"/>
  <c r="X106" i="17"/>
  <c r="Y107" i="17"/>
  <c r="U107" i="17"/>
  <c r="Z107" i="17"/>
  <c r="S107" i="17"/>
  <c r="G112" i="5"/>
  <c r="N107" i="17"/>
  <c r="Q107" i="17"/>
  <c r="D111" i="5"/>
  <c r="E111" i="5"/>
  <c r="F111" i="5"/>
  <c r="C111" i="5"/>
  <c r="A111" i="5"/>
  <c r="B111" i="5"/>
  <c r="J110" i="5"/>
  <c r="N110" i="5"/>
  <c r="R110" i="5"/>
  <c r="V110" i="5"/>
  <c r="Z110" i="5"/>
  <c r="AD110" i="5"/>
  <c r="AH110" i="5"/>
  <c r="AL110" i="5"/>
  <c r="AP110" i="5"/>
  <c r="AT110" i="5"/>
  <c r="AX110" i="5"/>
  <c r="BB110" i="5"/>
  <c r="BF110" i="5"/>
  <c r="BJ110" i="5"/>
  <c r="BN110" i="5"/>
  <c r="BR110" i="5"/>
  <c r="BV110" i="5"/>
  <c r="BZ110" i="5"/>
  <c r="CD110" i="5"/>
  <c r="K110" i="5"/>
  <c r="O110" i="5"/>
  <c r="S110" i="5"/>
  <c r="W110" i="5"/>
  <c r="AA110" i="5"/>
  <c r="AE110" i="5"/>
  <c r="AI110" i="5"/>
  <c r="AM110" i="5"/>
  <c r="AQ110" i="5"/>
  <c r="AU110" i="5"/>
  <c r="AY110" i="5"/>
  <c r="BC110" i="5"/>
  <c r="BG110" i="5"/>
  <c r="BK110" i="5"/>
  <c r="BO110" i="5"/>
  <c r="BS110" i="5"/>
  <c r="BW110" i="5"/>
  <c r="CA110" i="5"/>
  <c r="H110" i="5"/>
  <c r="L110" i="5"/>
  <c r="P110" i="5"/>
  <c r="T110" i="5"/>
  <c r="X110" i="5"/>
  <c r="AB110" i="5"/>
  <c r="AF110" i="5"/>
  <c r="AJ110" i="5"/>
  <c r="AN110" i="5"/>
  <c r="AR110" i="5"/>
  <c r="AV110" i="5"/>
  <c r="AZ110" i="5"/>
  <c r="BD110" i="5"/>
  <c r="BH110" i="5"/>
  <c r="BL110" i="5"/>
  <c r="BP110" i="5"/>
  <c r="BT110" i="5"/>
  <c r="BX110" i="5"/>
  <c r="CB110" i="5"/>
  <c r="I110" i="5"/>
  <c r="M110" i="5"/>
  <c r="Q110" i="5"/>
  <c r="U110" i="5"/>
  <c r="Y110" i="5"/>
  <c r="AC110" i="5"/>
  <c r="AG110" i="5"/>
  <c r="AK110" i="5"/>
  <c r="AO110" i="5"/>
  <c r="AS110" i="5"/>
  <c r="AW110" i="5"/>
  <c r="BA110" i="5"/>
  <c r="BE110" i="5"/>
  <c r="BI110" i="5"/>
  <c r="BM110" i="5"/>
  <c r="BQ110" i="5"/>
  <c r="BU110" i="5"/>
  <c r="BY110" i="5"/>
  <c r="CC110" i="5"/>
  <c r="F108" i="18"/>
  <c r="A108" i="17" s="1"/>
  <c r="M108" i="17" s="1"/>
  <c r="AB108" i="17" s="1"/>
  <c r="AI108" i="17" l="1"/>
  <c r="AH108" i="17"/>
  <c r="W108" i="17"/>
  <c r="AG108" i="17"/>
  <c r="Q104" i="22"/>
  <c r="P104" i="22"/>
  <c r="R104" i="22"/>
  <c r="O105" i="22"/>
  <c r="AD108" i="17"/>
  <c r="AC108" i="17"/>
  <c r="AA108" i="17"/>
  <c r="AJ108" i="17"/>
  <c r="Y108" i="17"/>
  <c r="U108" i="17"/>
  <c r="Z108" i="17"/>
  <c r="S108" i="17"/>
  <c r="V107" i="17"/>
  <c r="X107" i="17"/>
  <c r="G113" i="5"/>
  <c r="Q108" i="17"/>
  <c r="N108" i="17"/>
  <c r="F109" i="18"/>
  <c r="A109" i="17" s="1"/>
  <c r="M109" i="17" s="1"/>
  <c r="AB109" i="17" s="1"/>
  <c r="K111" i="5"/>
  <c r="O111" i="5"/>
  <c r="S111" i="5"/>
  <c r="W111" i="5"/>
  <c r="AA111" i="5"/>
  <c r="AE111" i="5"/>
  <c r="AI111" i="5"/>
  <c r="AM111" i="5"/>
  <c r="AQ111" i="5"/>
  <c r="AU111" i="5"/>
  <c r="AY111" i="5"/>
  <c r="BC111" i="5"/>
  <c r="BG111" i="5"/>
  <c r="BK111" i="5"/>
  <c r="BO111" i="5"/>
  <c r="BS111" i="5"/>
  <c r="BW111" i="5"/>
  <c r="CA111" i="5"/>
  <c r="H111" i="5"/>
  <c r="L111" i="5"/>
  <c r="P111" i="5"/>
  <c r="T111" i="5"/>
  <c r="X111" i="5"/>
  <c r="AB111" i="5"/>
  <c r="AF111" i="5"/>
  <c r="AJ111" i="5"/>
  <c r="AN111" i="5"/>
  <c r="AR111" i="5"/>
  <c r="AV111" i="5"/>
  <c r="AZ111" i="5"/>
  <c r="BD111" i="5"/>
  <c r="BH111" i="5"/>
  <c r="BL111" i="5"/>
  <c r="BP111" i="5"/>
  <c r="BT111" i="5"/>
  <c r="BX111" i="5"/>
  <c r="CB111" i="5"/>
  <c r="M111" i="5"/>
  <c r="U111" i="5"/>
  <c r="AC111" i="5"/>
  <c r="AK111" i="5"/>
  <c r="AS111" i="5"/>
  <c r="BA111" i="5"/>
  <c r="BI111" i="5"/>
  <c r="BQ111" i="5"/>
  <c r="BY111" i="5"/>
  <c r="J111" i="5"/>
  <c r="R111" i="5"/>
  <c r="Z111" i="5"/>
  <c r="AH111" i="5"/>
  <c r="AP111" i="5"/>
  <c r="AX111" i="5"/>
  <c r="BF111" i="5"/>
  <c r="BN111" i="5"/>
  <c r="BV111" i="5"/>
  <c r="CD111" i="5"/>
  <c r="I111" i="5"/>
  <c r="Q111" i="5"/>
  <c r="Y111" i="5"/>
  <c r="AG111" i="5"/>
  <c r="AO111" i="5"/>
  <c r="AW111" i="5"/>
  <c r="BE111" i="5"/>
  <c r="BM111" i="5"/>
  <c r="BU111" i="5"/>
  <c r="CC111" i="5"/>
  <c r="N111" i="5"/>
  <c r="V111" i="5"/>
  <c r="AD111" i="5"/>
  <c r="AL111" i="5"/>
  <c r="AT111" i="5"/>
  <c r="BB111" i="5"/>
  <c r="BJ111" i="5"/>
  <c r="BR111" i="5"/>
  <c r="BZ111" i="5"/>
  <c r="E112" i="5"/>
  <c r="D112" i="5"/>
  <c r="F112" i="5"/>
  <c r="B112" i="5"/>
  <c r="C112" i="5"/>
  <c r="A112" i="5"/>
  <c r="AI109" i="17" l="1"/>
  <c r="AH109" i="17"/>
  <c r="W109" i="17"/>
  <c r="AG109" i="17"/>
  <c r="P105" i="22"/>
  <c r="R105" i="22"/>
  <c r="Q105" i="22"/>
  <c r="O106" i="22"/>
  <c r="AD109" i="17"/>
  <c r="AC109" i="17"/>
  <c r="AA109" i="17"/>
  <c r="AJ109" i="17"/>
  <c r="V108" i="17"/>
  <c r="X108" i="17"/>
  <c r="Y109" i="17"/>
  <c r="U109" i="17"/>
  <c r="Z109" i="17"/>
  <c r="S109" i="17"/>
  <c r="G114" i="5"/>
  <c r="N109" i="17"/>
  <c r="Q109" i="17"/>
  <c r="H112" i="5"/>
  <c r="L112" i="5"/>
  <c r="P112" i="5"/>
  <c r="T112" i="5"/>
  <c r="X112" i="5"/>
  <c r="AB112" i="5"/>
  <c r="AF112" i="5"/>
  <c r="AJ112" i="5"/>
  <c r="AN112" i="5"/>
  <c r="AR112" i="5"/>
  <c r="AV112" i="5"/>
  <c r="AZ112" i="5"/>
  <c r="BD112" i="5"/>
  <c r="BH112" i="5"/>
  <c r="BL112" i="5"/>
  <c r="BP112" i="5"/>
  <c r="BT112" i="5"/>
  <c r="BX112" i="5"/>
  <c r="CB112" i="5"/>
  <c r="I112" i="5"/>
  <c r="M112" i="5"/>
  <c r="Q112" i="5"/>
  <c r="U112" i="5"/>
  <c r="Y112" i="5"/>
  <c r="AC112" i="5"/>
  <c r="AG112" i="5"/>
  <c r="AK112" i="5"/>
  <c r="AO112" i="5"/>
  <c r="AS112" i="5"/>
  <c r="AW112" i="5"/>
  <c r="BA112" i="5"/>
  <c r="BE112" i="5"/>
  <c r="BI112" i="5"/>
  <c r="BM112" i="5"/>
  <c r="BQ112" i="5"/>
  <c r="BU112" i="5"/>
  <c r="BY112" i="5"/>
  <c r="CC112" i="5"/>
  <c r="J112" i="5"/>
  <c r="N112" i="5"/>
  <c r="R112" i="5"/>
  <c r="V112" i="5"/>
  <c r="Z112" i="5"/>
  <c r="AD112" i="5"/>
  <c r="AH112" i="5"/>
  <c r="AL112" i="5"/>
  <c r="AP112" i="5"/>
  <c r="AT112" i="5"/>
  <c r="AX112" i="5"/>
  <c r="BB112" i="5"/>
  <c r="BF112" i="5"/>
  <c r="BJ112" i="5"/>
  <c r="BN112" i="5"/>
  <c r="BR112" i="5"/>
  <c r="BV112" i="5"/>
  <c r="BZ112" i="5"/>
  <c r="CD112" i="5"/>
  <c r="K112" i="5"/>
  <c r="O112" i="5"/>
  <c r="S112" i="5"/>
  <c r="W112" i="5"/>
  <c r="AA112" i="5"/>
  <c r="AE112" i="5"/>
  <c r="AI112" i="5"/>
  <c r="AM112" i="5"/>
  <c r="AQ112" i="5"/>
  <c r="AU112" i="5"/>
  <c r="AY112" i="5"/>
  <c r="BC112" i="5"/>
  <c r="BG112" i="5"/>
  <c r="BK112" i="5"/>
  <c r="BO112" i="5"/>
  <c r="BS112" i="5"/>
  <c r="BW112" i="5"/>
  <c r="CA112" i="5"/>
  <c r="D113" i="5"/>
  <c r="E113" i="5"/>
  <c r="F113" i="5"/>
  <c r="C113" i="5"/>
  <c r="A113" i="5"/>
  <c r="B113" i="5"/>
  <c r="F110" i="18"/>
  <c r="A110" i="17" s="1"/>
  <c r="M110" i="17" s="1"/>
  <c r="AB110" i="17" s="1"/>
  <c r="AI110" i="17" l="1"/>
  <c r="AH110" i="17"/>
  <c r="W110" i="17"/>
  <c r="AG110" i="17"/>
  <c r="P106" i="22"/>
  <c r="R106" i="22"/>
  <c r="Q106" i="22"/>
  <c r="O107" i="22"/>
  <c r="AD110" i="17"/>
  <c r="AC110" i="17"/>
  <c r="AA110" i="17"/>
  <c r="AJ110" i="17"/>
  <c r="Y110" i="17"/>
  <c r="U110" i="17"/>
  <c r="Z110" i="17"/>
  <c r="S110" i="17"/>
  <c r="V109" i="17"/>
  <c r="X109" i="17"/>
  <c r="G115" i="5"/>
  <c r="Q110" i="17"/>
  <c r="N110" i="17"/>
  <c r="F111" i="18"/>
  <c r="A111" i="17" s="1"/>
  <c r="M111" i="17" s="1"/>
  <c r="AB111" i="17" s="1"/>
  <c r="E114" i="5"/>
  <c r="D114" i="5"/>
  <c r="F114" i="5"/>
  <c r="B114" i="5"/>
  <c r="C114" i="5"/>
  <c r="A114" i="5"/>
  <c r="K113" i="5"/>
  <c r="O113" i="5"/>
  <c r="S113" i="5"/>
  <c r="W113" i="5"/>
  <c r="AA113" i="5"/>
  <c r="AE113" i="5"/>
  <c r="AI113" i="5"/>
  <c r="AM113" i="5"/>
  <c r="AQ113" i="5"/>
  <c r="AU113" i="5"/>
  <c r="AY113" i="5"/>
  <c r="BC113" i="5"/>
  <c r="BG113" i="5"/>
  <c r="BK113" i="5"/>
  <c r="BO113" i="5"/>
  <c r="BS113" i="5"/>
  <c r="BW113" i="5"/>
  <c r="CA113" i="5"/>
  <c r="H113" i="5"/>
  <c r="L113" i="5"/>
  <c r="P113" i="5"/>
  <c r="T113" i="5"/>
  <c r="X113" i="5"/>
  <c r="AB113" i="5"/>
  <c r="AF113" i="5"/>
  <c r="AJ113" i="5"/>
  <c r="AN113" i="5"/>
  <c r="AR113" i="5"/>
  <c r="AV113" i="5"/>
  <c r="AZ113" i="5"/>
  <c r="BD113" i="5"/>
  <c r="BH113" i="5"/>
  <c r="BL113" i="5"/>
  <c r="BP113" i="5"/>
  <c r="BT113" i="5"/>
  <c r="BX113" i="5"/>
  <c r="CB113" i="5"/>
  <c r="I113" i="5"/>
  <c r="M113" i="5"/>
  <c r="Q113" i="5"/>
  <c r="U113" i="5"/>
  <c r="Y113" i="5"/>
  <c r="AC113" i="5"/>
  <c r="AG113" i="5"/>
  <c r="AK113" i="5"/>
  <c r="AO113" i="5"/>
  <c r="AS113" i="5"/>
  <c r="AW113" i="5"/>
  <c r="BA113" i="5"/>
  <c r="BE113" i="5"/>
  <c r="BI113" i="5"/>
  <c r="BM113" i="5"/>
  <c r="BQ113" i="5"/>
  <c r="BU113" i="5"/>
  <c r="BY113" i="5"/>
  <c r="CC113" i="5"/>
  <c r="J113" i="5"/>
  <c r="N113" i="5"/>
  <c r="R113" i="5"/>
  <c r="V113" i="5"/>
  <c r="Z113" i="5"/>
  <c r="AD113" i="5"/>
  <c r="AH113" i="5"/>
  <c r="AL113" i="5"/>
  <c r="AP113" i="5"/>
  <c r="AT113" i="5"/>
  <c r="AX113" i="5"/>
  <c r="BB113" i="5"/>
  <c r="BF113" i="5"/>
  <c r="BJ113" i="5"/>
  <c r="BN113" i="5"/>
  <c r="BR113" i="5"/>
  <c r="BV113" i="5"/>
  <c r="BZ113" i="5"/>
  <c r="CD113" i="5"/>
  <c r="AI111" i="17" l="1"/>
  <c r="AH111" i="17"/>
  <c r="W111" i="17"/>
  <c r="AG111" i="17"/>
  <c r="P107" i="22"/>
  <c r="R107" i="22"/>
  <c r="Q107" i="22"/>
  <c r="O108" i="22"/>
  <c r="AD111" i="17"/>
  <c r="AC111" i="17"/>
  <c r="AA111" i="17"/>
  <c r="AJ111" i="17"/>
  <c r="V110" i="17"/>
  <c r="X110" i="17"/>
  <c r="Y111" i="17"/>
  <c r="U111" i="17"/>
  <c r="Z111" i="17"/>
  <c r="S111" i="17"/>
  <c r="G116" i="5"/>
  <c r="N111" i="17"/>
  <c r="Q111" i="17"/>
  <c r="H114" i="5"/>
  <c r="L114" i="5"/>
  <c r="P114" i="5"/>
  <c r="T114" i="5"/>
  <c r="X114" i="5"/>
  <c r="AB114" i="5"/>
  <c r="AF114" i="5"/>
  <c r="AJ114" i="5"/>
  <c r="AN114" i="5"/>
  <c r="AR114" i="5"/>
  <c r="AV114" i="5"/>
  <c r="AZ114" i="5"/>
  <c r="BD114" i="5"/>
  <c r="BH114" i="5"/>
  <c r="BL114" i="5"/>
  <c r="BP114" i="5"/>
  <c r="BT114" i="5"/>
  <c r="BX114" i="5"/>
  <c r="CB114" i="5"/>
  <c r="I114" i="5"/>
  <c r="M114" i="5"/>
  <c r="Q114" i="5"/>
  <c r="U114" i="5"/>
  <c r="Y114" i="5"/>
  <c r="AC114" i="5"/>
  <c r="AG114" i="5"/>
  <c r="AK114" i="5"/>
  <c r="AO114" i="5"/>
  <c r="AS114" i="5"/>
  <c r="AW114" i="5"/>
  <c r="BA114" i="5"/>
  <c r="BE114" i="5"/>
  <c r="BI114" i="5"/>
  <c r="BM114" i="5"/>
  <c r="BQ114" i="5"/>
  <c r="BU114" i="5"/>
  <c r="BY114" i="5"/>
  <c r="CC114" i="5"/>
  <c r="J114" i="5"/>
  <c r="N114" i="5"/>
  <c r="R114" i="5"/>
  <c r="V114" i="5"/>
  <c r="Z114" i="5"/>
  <c r="AD114" i="5"/>
  <c r="AH114" i="5"/>
  <c r="AL114" i="5"/>
  <c r="AP114" i="5"/>
  <c r="AT114" i="5"/>
  <c r="AX114" i="5"/>
  <c r="BB114" i="5"/>
  <c r="BF114" i="5"/>
  <c r="BJ114" i="5"/>
  <c r="BN114" i="5"/>
  <c r="BR114" i="5"/>
  <c r="BV114" i="5"/>
  <c r="BZ114" i="5"/>
  <c r="CD114" i="5"/>
  <c r="K114" i="5"/>
  <c r="O114" i="5"/>
  <c r="S114" i="5"/>
  <c r="W114" i="5"/>
  <c r="AA114" i="5"/>
  <c r="AE114" i="5"/>
  <c r="AI114" i="5"/>
  <c r="AM114" i="5"/>
  <c r="AQ114" i="5"/>
  <c r="AU114" i="5"/>
  <c r="AY114" i="5"/>
  <c r="BC114" i="5"/>
  <c r="BG114" i="5"/>
  <c r="BK114" i="5"/>
  <c r="BO114" i="5"/>
  <c r="BS114" i="5"/>
  <c r="BW114" i="5"/>
  <c r="CA114" i="5"/>
  <c r="D115" i="5"/>
  <c r="E115" i="5"/>
  <c r="F115" i="5"/>
  <c r="C115" i="5"/>
  <c r="A115" i="5"/>
  <c r="B115" i="5"/>
  <c r="F112" i="18"/>
  <c r="A112" i="17" s="1"/>
  <c r="M112" i="17" s="1"/>
  <c r="AB112" i="17" s="1"/>
  <c r="AI112" i="17" l="1"/>
  <c r="AH112" i="17"/>
  <c r="W112" i="17"/>
  <c r="AG112" i="17"/>
  <c r="P108" i="22"/>
  <c r="R108" i="22"/>
  <c r="Q108" i="22"/>
  <c r="O109" i="22"/>
  <c r="AD112" i="17"/>
  <c r="AC112" i="17"/>
  <c r="AA112" i="17"/>
  <c r="AJ112" i="17"/>
  <c r="Y112" i="17"/>
  <c r="U112" i="17"/>
  <c r="Z112" i="17"/>
  <c r="S112" i="17"/>
  <c r="V111" i="17"/>
  <c r="X111" i="17"/>
  <c r="G117" i="5"/>
  <c r="Q112" i="17"/>
  <c r="N112" i="17"/>
  <c r="F113" i="18"/>
  <c r="A113" i="17" s="1"/>
  <c r="M113" i="17" s="1"/>
  <c r="AB113" i="17" s="1"/>
  <c r="I115" i="5"/>
  <c r="M115" i="5"/>
  <c r="Q115" i="5"/>
  <c r="U115" i="5"/>
  <c r="Y115" i="5"/>
  <c r="AC115" i="5"/>
  <c r="AG115" i="5"/>
  <c r="AK115" i="5"/>
  <c r="AO115" i="5"/>
  <c r="AS115" i="5"/>
  <c r="AW115" i="5"/>
  <c r="BA115" i="5"/>
  <c r="BE115" i="5"/>
  <c r="BI115" i="5"/>
  <c r="BM115" i="5"/>
  <c r="BQ115" i="5"/>
  <c r="BU115" i="5"/>
  <c r="BY115" i="5"/>
  <c r="CC115" i="5"/>
  <c r="J115" i="5"/>
  <c r="N115" i="5"/>
  <c r="R115" i="5"/>
  <c r="V115" i="5"/>
  <c r="Z115" i="5"/>
  <c r="AD115" i="5"/>
  <c r="AH115" i="5"/>
  <c r="AL115" i="5"/>
  <c r="AP115" i="5"/>
  <c r="AT115" i="5"/>
  <c r="AX115" i="5"/>
  <c r="BB115" i="5"/>
  <c r="BF115" i="5"/>
  <c r="BJ115" i="5"/>
  <c r="BN115" i="5"/>
  <c r="BR115" i="5"/>
  <c r="BV115" i="5"/>
  <c r="BZ115" i="5"/>
  <c r="CD115" i="5"/>
  <c r="K115" i="5"/>
  <c r="S115" i="5"/>
  <c r="AA115" i="5"/>
  <c r="AI115" i="5"/>
  <c r="AQ115" i="5"/>
  <c r="AY115" i="5"/>
  <c r="BG115" i="5"/>
  <c r="BO115" i="5"/>
  <c r="BW115" i="5"/>
  <c r="H115" i="5"/>
  <c r="P115" i="5"/>
  <c r="X115" i="5"/>
  <c r="AF115" i="5"/>
  <c r="AN115" i="5"/>
  <c r="AV115" i="5"/>
  <c r="BD115" i="5"/>
  <c r="BL115" i="5"/>
  <c r="BT115" i="5"/>
  <c r="CB115" i="5"/>
  <c r="O115" i="5"/>
  <c r="W115" i="5"/>
  <c r="AE115" i="5"/>
  <c r="AM115" i="5"/>
  <c r="AU115" i="5"/>
  <c r="BC115" i="5"/>
  <c r="BK115" i="5"/>
  <c r="BS115" i="5"/>
  <c r="CA115" i="5"/>
  <c r="L115" i="5"/>
  <c r="T115" i="5"/>
  <c r="AB115" i="5"/>
  <c r="AJ115" i="5"/>
  <c r="AR115" i="5"/>
  <c r="AZ115" i="5"/>
  <c r="BH115" i="5"/>
  <c r="BP115" i="5"/>
  <c r="BX115" i="5"/>
  <c r="E116" i="5"/>
  <c r="D116" i="5"/>
  <c r="F116" i="5"/>
  <c r="A116" i="5"/>
  <c r="B116" i="5"/>
  <c r="C116" i="5"/>
  <c r="AI113" i="17" l="1"/>
  <c r="AH113" i="17"/>
  <c r="W113" i="17"/>
  <c r="AG113" i="17"/>
  <c r="Q109" i="22"/>
  <c r="P109" i="22"/>
  <c r="R109" i="22"/>
  <c r="O110" i="22"/>
  <c r="AD113" i="17"/>
  <c r="AC113" i="17"/>
  <c r="AA113" i="17"/>
  <c r="AJ113" i="17"/>
  <c r="V112" i="17"/>
  <c r="X112" i="17"/>
  <c r="Y113" i="17"/>
  <c r="U113" i="17"/>
  <c r="Z113" i="17"/>
  <c r="S113" i="17"/>
  <c r="G118" i="5"/>
  <c r="N113" i="17"/>
  <c r="Q113" i="17"/>
  <c r="F117" i="5"/>
  <c r="D117" i="5"/>
  <c r="E117" i="5"/>
  <c r="C117" i="5"/>
  <c r="A117" i="5"/>
  <c r="B117" i="5"/>
  <c r="J116" i="5"/>
  <c r="N116" i="5"/>
  <c r="R116" i="5"/>
  <c r="V116" i="5"/>
  <c r="Z116" i="5"/>
  <c r="AD116" i="5"/>
  <c r="AH116" i="5"/>
  <c r="AL116" i="5"/>
  <c r="AP116" i="5"/>
  <c r="AT116" i="5"/>
  <c r="AX116" i="5"/>
  <c r="BB116" i="5"/>
  <c r="BF116" i="5"/>
  <c r="BJ116" i="5"/>
  <c r="BN116" i="5"/>
  <c r="BR116" i="5"/>
  <c r="BV116" i="5"/>
  <c r="BZ116" i="5"/>
  <c r="CD116" i="5"/>
  <c r="K116" i="5"/>
  <c r="O116" i="5"/>
  <c r="S116" i="5"/>
  <c r="W116" i="5"/>
  <c r="AA116" i="5"/>
  <c r="AE116" i="5"/>
  <c r="AI116" i="5"/>
  <c r="AM116" i="5"/>
  <c r="AQ116" i="5"/>
  <c r="AU116" i="5"/>
  <c r="AY116" i="5"/>
  <c r="BC116" i="5"/>
  <c r="BG116" i="5"/>
  <c r="BK116" i="5"/>
  <c r="BO116" i="5"/>
  <c r="BS116" i="5"/>
  <c r="BW116" i="5"/>
  <c r="CA116" i="5"/>
  <c r="H116" i="5"/>
  <c r="L116" i="5"/>
  <c r="P116" i="5"/>
  <c r="T116" i="5"/>
  <c r="X116" i="5"/>
  <c r="AB116" i="5"/>
  <c r="AF116" i="5"/>
  <c r="AJ116" i="5"/>
  <c r="AN116" i="5"/>
  <c r="AR116" i="5"/>
  <c r="AV116" i="5"/>
  <c r="AZ116" i="5"/>
  <c r="BD116" i="5"/>
  <c r="BH116" i="5"/>
  <c r="BL116" i="5"/>
  <c r="BP116" i="5"/>
  <c r="BT116" i="5"/>
  <c r="BX116" i="5"/>
  <c r="CB116" i="5"/>
  <c r="I116" i="5"/>
  <c r="M116" i="5"/>
  <c r="Q116" i="5"/>
  <c r="U116" i="5"/>
  <c r="Y116" i="5"/>
  <c r="AC116" i="5"/>
  <c r="AG116" i="5"/>
  <c r="AK116" i="5"/>
  <c r="AO116" i="5"/>
  <c r="AS116" i="5"/>
  <c r="AW116" i="5"/>
  <c r="BA116" i="5"/>
  <c r="BE116" i="5"/>
  <c r="BI116" i="5"/>
  <c r="BM116" i="5"/>
  <c r="BQ116" i="5"/>
  <c r="BU116" i="5"/>
  <c r="BY116" i="5"/>
  <c r="CC116" i="5"/>
  <c r="F114" i="18"/>
  <c r="A114" i="17" s="1"/>
  <c r="M114" i="17" s="1"/>
  <c r="AB114" i="17" s="1"/>
  <c r="AI114" i="17" l="1"/>
  <c r="AH114" i="17"/>
  <c r="W114" i="17"/>
  <c r="AG114" i="17"/>
  <c r="Q110" i="22"/>
  <c r="P110" i="22"/>
  <c r="R110" i="22"/>
  <c r="O111" i="22"/>
  <c r="AD114" i="17"/>
  <c r="AC114" i="17"/>
  <c r="AA114" i="17"/>
  <c r="AJ114" i="17"/>
  <c r="Y114" i="17"/>
  <c r="U114" i="17"/>
  <c r="Z114" i="17"/>
  <c r="S114" i="17"/>
  <c r="V113" i="17"/>
  <c r="X113" i="17"/>
  <c r="G119" i="5"/>
  <c r="Q114" i="17"/>
  <c r="N114" i="17"/>
  <c r="E118" i="5"/>
  <c r="D118" i="5"/>
  <c r="F118" i="5"/>
  <c r="A118" i="5"/>
  <c r="B118" i="5"/>
  <c r="C118" i="5"/>
  <c r="F115" i="18"/>
  <c r="A115" i="17" s="1"/>
  <c r="M115" i="17" s="1"/>
  <c r="AB115" i="17" s="1"/>
  <c r="I117" i="5"/>
  <c r="M117" i="5"/>
  <c r="Q117" i="5"/>
  <c r="U117" i="5"/>
  <c r="Y117" i="5"/>
  <c r="AC117" i="5"/>
  <c r="AG117" i="5"/>
  <c r="AK117" i="5"/>
  <c r="AO117" i="5"/>
  <c r="AS117" i="5"/>
  <c r="AW117" i="5"/>
  <c r="BA117" i="5"/>
  <c r="BE117" i="5"/>
  <c r="BI117" i="5"/>
  <c r="BM117" i="5"/>
  <c r="BQ117" i="5"/>
  <c r="BU117" i="5"/>
  <c r="BY117" i="5"/>
  <c r="CC117" i="5"/>
  <c r="J117" i="5"/>
  <c r="N117" i="5"/>
  <c r="R117" i="5"/>
  <c r="V117" i="5"/>
  <c r="Z117" i="5"/>
  <c r="AD117" i="5"/>
  <c r="AH117" i="5"/>
  <c r="AL117" i="5"/>
  <c r="AP117" i="5"/>
  <c r="AT117" i="5"/>
  <c r="AX117" i="5"/>
  <c r="BB117" i="5"/>
  <c r="BF117" i="5"/>
  <c r="BJ117" i="5"/>
  <c r="BN117" i="5"/>
  <c r="BR117" i="5"/>
  <c r="BV117" i="5"/>
  <c r="BZ117" i="5"/>
  <c r="CD117" i="5"/>
  <c r="K117" i="5"/>
  <c r="O117" i="5"/>
  <c r="S117" i="5"/>
  <c r="W117" i="5"/>
  <c r="AA117" i="5"/>
  <c r="AE117" i="5"/>
  <c r="AI117" i="5"/>
  <c r="AM117" i="5"/>
  <c r="AQ117" i="5"/>
  <c r="AU117" i="5"/>
  <c r="AY117" i="5"/>
  <c r="BC117" i="5"/>
  <c r="BG117" i="5"/>
  <c r="BK117" i="5"/>
  <c r="BO117" i="5"/>
  <c r="BS117" i="5"/>
  <c r="BW117" i="5"/>
  <c r="CA117" i="5"/>
  <c r="H117" i="5"/>
  <c r="L117" i="5"/>
  <c r="P117" i="5"/>
  <c r="T117" i="5"/>
  <c r="X117" i="5"/>
  <c r="AB117" i="5"/>
  <c r="AF117" i="5"/>
  <c r="AJ117" i="5"/>
  <c r="AN117" i="5"/>
  <c r="AR117" i="5"/>
  <c r="AV117" i="5"/>
  <c r="AZ117" i="5"/>
  <c r="BD117" i="5"/>
  <c r="BH117" i="5"/>
  <c r="BL117" i="5"/>
  <c r="BP117" i="5"/>
  <c r="BT117" i="5"/>
  <c r="BX117" i="5"/>
  <c r="CB117" i="5"/>
  <c r="AI115" i="17" l="1"/>
  <c r="AH115" i="17"/>
  <c r="W115" i="17"/>
  <c r="AG115" i="17"/>
  <c r="P111" i="22"/>
  <c r="R111" i="22"/>
  <c r="Q111" i="22"/>
  <c r="O112" i="22"/>
  <c r="AD115" i="17"/>
  <c r="AC115" i="17"/>
  <c r="AA115" i="17"/>
  <c r="AJ115" i="17"/>
  <c r="V114" i="17"/>
  <c r="X114" i="17"/>
  <c r="Y115" i="17"/>
  <c r="U115" i="17"/>
  <c r="Z115" i="17"/>
  <c r="S115" i="17"/>
  <c r="G120" i="5"/>
  <c r="N115" i="17"/>
  <c r="Q115" i="17"/>
  <c r="F116" i="18"/>
  <c r="A116" i="17" s="1"/>
  <c r="M116" i="17" s="1"/>
  <c r="AB116" i="17" s="1"/>
  <c r="D119" i="5"/>
  <c r="E119" i="5"/>
  <c r="F119" i="5"/>
  <c r="C119" i="5"/>
  <c r="A119" i="5"/>
  <c r="B119" i="5"/>
  <c r="J118" i="5"/>
  <c r="N118" i="5"/>
  <c r="R118" i="5"/>
  <c r="V118" i="5"/>
  <c r="Z118" i="5"/>
  <c r="AD118" i="5"/>
  <c r="AH118" i="5"/>
  <c r="AL118" i="5"/>
  <c r="AP118" i="5"/>
  <c r="AT118" i="5"/>
  <c r="AX118" i="5"/>
  <c r="BB118" i="5"/>
  <c r="BF118" i="5"/>
  <c r="BJ118" i="5"/>
  <c r="BN118" i="5"/>
  <c r="BR118" i="5"/>
  <c r="BV118" i="5"/>
  <c r="BZ118" i="5"/>
  <c r="CD118" i="5"/>
  <c r="K118" i="5"/>
  <c r="O118" i="5"/>
  <c r="S118" i="5"/>
  <c r="W118" i="5"/>
  <c r="AA118" i="5"/>
  <c r="AE118" i="5"/>
  <c r="AI118" i="5"/>
  <c r="AM118" i="5"/>
  <c r="AQ118" i="5"/>
  <c r="AU118" i="5"/>
  <c r="AY118" i="5"/>
  <c r="BC118" i="5"/>
  <c r="BG118" i="5"/>
  <c r="BK118" i="5"/>
  <c r="BO118" i="5"/>
  <c r="BS118" i="5"/>
  <c r="BW118" i="5"/>
  <c r="CA118" i="5"/>
  <c r="H118" i="5"/>
  <c r="L118" i="5"/>
  <c r="P118" i="5"/>
  <c r="T118" i="5"/>
  <c r="X118" i="5"/>
  <c r="AB118" i="5"/>
  <c r="AF118" i="5"/>
  <c r="AJ118" i="5"/>
  <c r="AN118" i="5"/>
  <c r="AR118" i="5"/>
  <c r="AV118" i="5"/>
  <c r="AZ118" i="5"/>
  <c r="BD118" i="5"/>
  <c r="BH118" i="5"/>
  <c r="BL118" i="5"/>
  <c r="BP118" i="5"/>
  <c r="BT118" i="5"/>
  <c r="BX118" i="5"/>
  <c r="CB118" i="5"/>
  <c r="I118" i="5"/>
  <c r="M118" i="5"/>
  <c r="Q118" i="5"/>
  <c r="U118" i="5"/>
  <c r="Y118" i="5"/>
  <c r="AC118" i="5"/>
  <c r="AG118" i="5"/>
  <c r="AK118" i="5"/>
  <c r="AO118" i="5"/>
  <c r="AS118" i="5"/>
  <c r="AW118" i="5"/>
  <c r="BA118" i="5"/>
  <c r="BE118" i="5"/>
  <c r="BI118" i="5"/>
  <c r="BM118" i="5"/>
  <c r="BQ118" i="5"/>
  <c r="BU118" i="5"/>
  <c r="BY118" i="5"/>
  <c r="CC118" i="5"/>
  <c r="AI116" i="17" l="1"/>
  <c r="AH116" i="17"/>
  <c r="W116" i="17"/>
  <c r="AG116" i="17"/>
  <c r="P112" i="22"/>
  <c r="R112" i="22"/>
  <c r="Q112" i="22"/>
  <c r="O113" i="22"/>
  <c r="AD116" i="17"/>
  <c r="AC116" i="17"/>
  <c r="AA116" i="17"/>
  <c r="AJ116" i="17"/>
  <c r="Y116" i="17"/>
  <c r="U116" i="17"/>
  <c r="Z116" i="17"/>
  <c r="S116" i="17"/>
  <c r="V115" i="17"/>
  <c r="X115" i="17"/>
  <c r="G121" i="5"/>
  <c r="Q116" i="17"/>
  <c r="N116" i="17"/>
  <c r="E120" i="5"/>
  <c r="D120" i="5"/>
  <c r="F120" i="5"/>
  <c r="B120" i="5"/>
  <c r="C120" i="5"/>
  <c r="A120" i="5"/>
  <c r="K119" i="5"/>
  <c r="O119" i="5"/>
  <c r="S119" i="5"/>
  <c r="W119" i="5"/>
  <c r="AA119" i="5"/>
  <c r="AE119" i="5"/>
  <c r="AI119" i="5"/>
  <c r="AM119" i="5"/>
  <c r="AQ119" i="5"/>
  <c r="AU119" i="5"/>
  <c r="AY119" i="5"/>
  <c r="BC119" i="5"/>
  <c r="BG119" i="5"/>
  <c r="BK119" i="5"/>
  <c r="BO119" i="5"/>
  <c r="BS119" i="5"/>
  <c r="BW119" i="5"/>
  <c r="CA119" i="5"/>
  <c r="H119" i="5"/>
  <c r="L119" i="5"/>
  <c r="P119" i="5"/>
  <c r="T119" i="5"/>
  <c r="X119" i="5"/>
  <c r="AB119" i="5"/>
  <c r="AF119" i="5"/>
  <c r="AJ119" i="5"/>
  <c r="AN119" i="5"/>
  <c r="AR119" i="5"/>
  <c r="AV119" i="5"/>
  <c r="AZ119" i="5"/>
  <c r="BD119" i="5"/>
  <c r="BH119" i="5"/>
  <c r="BL119" i="5"/>
  <c r="BP119" i="5"/>
  <c r="BT119" i="5"/>
  <c r="BX119" i="5"/>
  <c r="CB119" i="5"/>
  <c r="I119" i="5"/>
  <c r="Q119" i="5"/>
  <c r="Y119" i="5"/>
  <c r="AG119" i="5"/>
  <c r="AO119" i="5"/>
  <c r="AW119" i="5"/>
  <c r="BE119" i="5"/>
  <c r="BM119" i="5"/>
  <c r="BU119" i="5"/>
  <c r="CC119" i="5"/>
  <c r="N119" i="5"/>
  <c r="V119" i="5"/>
  <c r="AD119" i="5"/>
  <c r="AL119" i="5"/>
  <c r="AT119" i="5"/>
  <c r="BB119" i="5"/>
  <c r="BJ119" i="5"/>
  <c r="BR119" i="5"/>
  <c r="BZ119" i="5"/>
  <c r="M119" i="5"/>
  <c r="U119" i="5"/>
  <c r="AC119" i="5"/>
  <c r="AK119" i="5"/>
  <c r="AS119" i="5"/>
  <c r="BA119" i="5"/>
  <c r="BI119" i="5"/>
  <c r="BQ119" i="5"/>
  <c r="BY119" i="5"/>
  <c r="J119" i="5"/>
  <c r="R119" i="5"/>
  <c r="Z119" i="5"/>
  <c r="AH119" i="5"/>
  <c r="AP119" i="5"/>
  <c r="AX119" i="5"/>
  <c r="BF119" i="5"/>
  <c r="BN119" i="5"/>
  <c r="BV119" i="5"/>
  <c r="CD119" i="5"/>
  <c r="F117" i="18"/>
  <c r="A117" i="17" s="1"/>
  <c r="M117" i="17" s="1"/>
  <c r="AB117" i="17" s="1"/>
  <c r="AI117" i="17" l="1"/>
  <c r="AH117" i="17"/>
  <c r="W117" i="17"/>
  <c r="AG117" i="17"/>
  <c r="Q113" i="22"/>
  <c r="P113" i="22"/>
  <c r="R113" i="22"/>
  <c r="O114" i="22"/>
  <c r="AD117" i="17"/>
  <c r="AC117" i="17"/>
  <c r="AA117" i="17"/>
  <c r="AJ117" i="17"/>
  <c r="Y117" i="17"/>
  <c r="U117" i="17"/>
  <c r="Z117" i="17"/>
  <c r="S117" i="17"/>
  <c r="V116" i="17"/>
  <c r="X116" i="17"/>
  <c r="G122" i="5"/>
  <c r="N117" i="17"/>
  <c r="Q117" i="17"/>
  <c r="F118" i="18"/>
  <c r="A118" i="17" s="1"/>
  <c r="M118" i="17" s="1"/>
  <c r="AB118" i="17" s="1"/>
  <c r="H120" i="5"/>
  <c r="L120" i="5"/>
  <c r="P120" i="5"/>
  <c r="T120" i="5"/>
  <c r="X120" i="5"/>
  <c r="AB120" i="5"/>
  <c r="AF120" i="5"/>
  <c r="AJ120" i="5"/>
  <c r="AN120" i="5"/>
  <c r="AR120" i="5"/>
  <c r="AV120" i="5"/>
  <c r="AZ120" i="5"/>
  <c r="BD120" i="5"/>
  <c r="BH120" i="5"/>
  <c r="BL120" i="5"/>
  <c r="BP120" i="5"/>
  <c r="BT120" i="5"/>
  <c r="BX120" i="5"/>
  <c r="CB120" i="5"/>
  <c r="I120" i="5"/>
  <c r="M120" i="5"/>
  <c r="Q120" i="5"/>
  <c r="U120" i="5"/>
  <c r="Y120" i="5"/>
  <c r="AC120" i="5"/>
  <c r="AG120" i="5"/>
  <c r="AK120" i="5"/>
  <c r="AO120" i="5"/>
  <c r="AS120" i="5"/>
  <c r="AW120" i="5"/>
  <c r="BA120" i="5"/>
  <c r="BE120" i="5"/>
  <c r="BI120" i="5"/>
  <c r="BM120" i="5"/>
  <c r="BQ120" i="5"/>
  <c r="BU120" i="5"/>
  <c r="BY120" i="5"/>
  <c r="CC120" i="5"/>
  <c r="J120" i="5"/>
  <c r="N120" i="5"/>
  <c r="R120" i="5"/>
  <c r="V120" i="5"/>
  <c r="Z120" i="5"/>
  <c r="AD120" i="5"/>
  <c r="AH120" i="5"/>
  <c r="AL120" i="5"/>
  <c r="AP120" i="5"/>
  <c r="AT120" i="5"/>
  <c r="AX120" i="5"/>
  <c r="BB120" i="5"/>
  <c r="BF120" i="5"/>
  <c r="BJ120" i="5"/>
  <c r="BN120" i="5"/>
  <c r="BR120" i="5"/>
  <c r="BV120" i="5"/>
  <c r="BZ120" i="5"/>
  <c r="CD120" i="5"/>
  <c r="K120" i="5"/>
  <c r="O120" i="5"/>
  <c r="S120" i="5"/>
  <c r="W120" i="5"/>
  <c r="AA120" i="5"/>
  <c r="AE120" i="5"/>
  <c r="AI120" i="5"/>
  <c r="AM120" i="5"/>
  <c r="AQ120" i="5"/>
  <c r="AU120" i="5"/>
  <c r="AY120" i="5"/>
  <c r="BC120" i="5"/>
  <c r="BG120" i="5"/>
  <c r="BK120" i="5"/>
  <c r="BO120" i="5"/>
  <c r="BS120" i="5"/>
  <c r="BW120" i="5"/>
  <c r="CA120" i="5"/>
  <c r="D121" i="5"/>
  <c r="E121" i="5"/>
  <c r="F121" i="5"/>
  <c r="B121" i="5"/>
  <c r="A121" i="5"/>
  <c r="C121" i="5"/>
  <c r="AI118" i="17" l="1"/>
  <c r="AH118" i="17"/>
  <c r="W118" i="17"/>
  <c r="AG118" i="17"/>
  <c r="P114" i="22"/>
  <c r="R114" i="22"/>
  <c r="Q114" i="22"/>
  <c r="O115" i="22"/>
  <c r="AD118" i="17"/>
  <c r="AC118" i="17"/>
  <c r="AA118" i="17"/>
  <c r="AJ118" i="17"/>
  <c r="Y118" i="17"/>
  <c r="U118" i="17"/>
  <c r="Z118" i="17"/>
  <c r="S118" i="17"/>
  <c r="V117" i="17"/>
  <c r="X117" i="17"/>
  <c r="G123" i="5"/>
  <c r="Q118" i="17"/>
  <c r="N118" i="17"/>
  <c r="E122" i="5"/>
  <c r="D122" i="5"/>
  <c r="F122" i="5"/>
  <c r="A122" i="5"/>
  <c r="B122" i="5"/>
  <c r="C122" i="5"/>
  <c r="I121" i="5"/>
  <c r="M121" i="5"/>
  <c r="Q121" i="5"/>
  <c r="U121" i="5"/>
  <c r="Y121" i="5"/>
  <c r="AC121" i="5"/>
  <c r="AG121" i="5"/>
  <c r="AK121" i="5"/>
  <c r="AO121" i="5"/>
  <c r="AS121" i="5"/>
  <c r="AW121" i="5"/>
  <c r="BA121" i="5"/>
  <c r="BE121" i="5"/>
  <c r="BI121" i="5"/>
  <c r="BM121" i="5"/>
  <c r="BQ121" i="5"/>
  <c r="BU121" i="5"/>
  <c r="BY121" i="5"/>
  <c r="CC121" i="5"/>
  <c r="J121" i="5"/>
  <c r="N121" i="5"/>
  <c r="R121" i="5"/>
  <c r="V121" i="5"/>
  <c r="Z121" i="5"/>
  <c r="AD121" i="5"/>
  <c r="AH121" i="5"/>
  <c r="AL121" i="5"/>
  <c r="AP121" i="5"/>
  <c r="AT121" i="5"/>
  <c r="AX121" i="5"/>
  <c r="BB121" i="5"/>
  <c r="BF121" i="5"/>
  <c r="BJ121" i="5"/>
  <c r="BN121" i="5"/>
  <c r="BR121" i="5"/>
  <c r="BV121" i="5"/>
  <c r="BZ121" i="5"/>
  <c r="CD121" i="5"/>
  <c r="K121" i="5"/>
  <c r="O121" i="5"/>
  <c r="S121" i="5"/>
  <c r="W121" i="5"/>
  <c r="AA121" i="5"/>
  <c r="AE121" i="5"/>
  <c r="AI121" i="5"/>
  <c r="AM121" i="5"/>
  <c r="AQ121" i="5"/>
  <c r="AU121" i="5"/>
  <c r="AY121" i="5"/>
  <c r="BC121" i="5"/>
  <c r="BG121" i="5"/>
  <c r="BK121" i="5"/>
  <c r="BO121" i="5"/>
  <c r="BS121" i="5"/>
  <c r="BW121" i="5"/>
  <c r="CA121" i="5"/>
  <c r="H121" i="5"/>
  <c r="L121" i="5"/>
  <c r="P121" i="5"/>
  <c r="T121" i="5"/>
  <c r="X121" i="5"/>
  <c r="AB121" i="5"/>
  <c r="AF121" i="5"/>
  <c r="AJ121" i="5"/>
  <c r="AN121" i="5"/>
  <c r="AR121" i="5"/>
  <c r="AV121" i="5"/>
  <c r="AZ121" i="5"/>
  <c r="BD121" i="5"/>
  <c r="BH121" i="5"/>
  <c r="BL121" i="5"/>
  <c r="BP121" i="5"/>
  <c r="BT121" i="5"/>
  <c r="BX121" i="5"/>
  <c r="CB121" i="5"/>
  <c r="F119" i="18"/>
  <c r="A119" i="17" s="1"/>
  <c r="M119" i="17" s="1"/>
  <c r="AB119" i="17" s="1"/>
  <c r="AI119" i="17" l="1"/>
  <c r="AH119" i="17"/>
  <c r="W119" i="17"/>
  <c r="AG119" i="17"/>
  <c r="Q115" i="22"/>
  <c r="P115" i="22"/>
  <c r="R115" i="22"/>
  <c r="O116" i="22"/>
  <c r="AD119" i="17"/>
  <c r="AC119" i="17"/>
  <c r="AA119" i="17"/>
  <c r="AJ119" i="17"/>
  <c r="V118" i="17"/>
  <c r="X118" i="17"/>
  <c r="Y119" i="17"/>
  <c r="U119" i="17"/>
  <c r="Z119" i="17"/>
  <c r="S119" i="17"/>
  <c r="G124" i="5"/>
  <c r="N119" i="17"/>
  <c r="Q119" i="17"/>
  <c r="F120" i="18"/>
  <c r="A120" i="17" s="1"/>
  <c r="M120" i="17" s="1"/>
  <c r="AB120" i="17" s="1"/>
  <c r="H122" i="5"/>
  <c r="L122" i="5"/>
  <c r="P122" i="5"/>
  <c r="T122" i="5"/>
  <c r="X122" i="5"/>
  <c r="AB122" i="5"/>
  <c r="AF122" i="5"/>
  <c r="AJ122" i="5"/>
  <c r="AN122" i="5"/>
  <c r="AR122" i="5"/>
  <c r="AV122" i="5"/>
  <c r="AZ122" i="5"/>
  <c r="BD122" i="5"/>
  <c r="BH122" i="5"/>
  <c r="BL122" i="5"/>
  <c r="BP122" i="5"/>
  <c r="BT122" i="5"/>
  <c r="BX122" i="5"/>
  <c r="CB122" i="5"/>
  <c r="I122" i="5"/>
  <c r="M122" i="5"/>
  <c r="Q122" i="5"/>
  <c r="U122" i="5"/>
  <c r="Y122" i="5"/>
  <c r="AC122" i="5"/>
  <c r="AG122" i="5"/>
  <c r="AK122" i="5"/>
  <c r="AO122" i="5"/>
  <c r="AS122" i="5"/>
  <c r="AW122" i="5"/>
  <c r="BA122" i="5"/>
  <c r="BE122" i="5"/>
  <c r="BI122" i="5"/>
  <c r="BM122" i="5"/>
  <c r="BQ122" i="5"/>
  <c r="BU122" i="5"/>
  <c r="BY122" i="5"/>
  <c r="CC122" i="5"/>
  <c r="J122" i="5"/>
  <c r="N122" i="5"/>
  <c r="R122" i="5"/>
  <c r="V122" i="5"/>
  <c r="Z122" i="5"/>
  <c r="AD122" i="5"/>
  <c r="AH122" i="5"/>
  <c r="AL122" i="5"/>
  <c r="AP122" i="5"/>
  <c r="AT122" i="5"/>
  <c r="AX122" i="5"/>
  <c r="BB122" i="5"/>
  <c r="BF122" i="5"/>
  <c r="BJ122" i="5"/>
  <c r="BN122" i="5"/>
  <c r="BR122" i="5"/>
  <c r="BV122" i="5"/>
  <c r="BZ122" i="5"/>
  <c r="CD122" i="5"/>
  <c r="K122" i="5"/>
  <c r="O122" i="5"/>
  <c r="S122" i="5"/>
  <c r="W122" i="5"/>
  <c r="AA122" i="5"/>
  <c r="AE122" i="5"/>
  <c r="AI122" i="5"/>
  <c r="AM122" i="5"/>
  <c r="AQ122" i="5"/>
  <c r="AU122" i="5"/>
  <c r="AY122" i="5"/>
  <c r="BC122" i="5"/>
  <c r="BG122" i="5"/>
  <c r="BK122" i="5"/>
  <c r="BO122" i="5"/>
  <c r="BS122" i="5"/>
  <c r="BW122" i="5"/>
  <c r="CA122" i="5"/>
  <c r="D123" i="5"/>
  <c r="E123" i="5"/>
  <c r="F123" i="5"/>
  <c r="A123" i="5"/>
  <c r="B123" i="5"/>
  <c r="C123" i="5"/>
  <c r="AI120" i="17" l="1"/>
  <c r="AH120" i="17"/>
  <c r="W120" i="17"/>
  <c r="AG120" i="17"/>
  <c r="Q116" i="22"/>
  <c r="P116" i="22"/>
  <c r="R116" i="22"/>
  <c r="O117" i="22"/>
  <c r="AD120" i="17"/>
  <c r="AC120" i="17"/>
  <c r="AA120" i="17"/>
  <c r="AJ120" i="17"/>
  <c r="Y120" i="17"/>
  <c r="U120" i="17"/>
  <c r="Z120" i="17"/>
  <c r="S120" i="17"/>
  <c r="V119" i="17"/>
  <c r="X119" i="17"/>
  <c r="G125" i="5"/>
  <c r="Q120" i="17"/>
  <c r="N120" i="17"/>
  <c r="E124" i="5"/>
  <c r="D124" i="5"/>
  <c r="F124" i="5"/>
  <c r="C124" i="5"/>
  <c r="A124" i="5"/>
  <c r="B124" i="5"/>
  <c r="I123" i="5"/>
  <c r="M123" i="5"/>
  <c r="Q123" i="5"/>
  <c r="U123" i="5"/>
  <c r="Y123" i="5"/>
  <c r="AC123" i="5"/>
  <c r="AG123" i="5"/>
  <c r="AK123" i="5"/>
  <c r="AO123" i="5"/>
  <c r="AS123" i="5"/>
  <c r="AW123" i="5"/>
  <c r="BA123" i="5"/>
  <c r="BE123" i="5"/>
  <c r="BI123" i="5"/>
  <c r="BM123" i="5"/>
  <c r="BQ123" i="5"/>
  <c r="BU123" i="5"/>
  <c r="BY123" i="5"/>
  <c r="CC123" i="5"/>
  <c r="J123" i="5"/>
  <c r="N123" i="5"/>
  <c r="R123" i="5"/>
  <c r="V123" i="5"/>
  <c r="Z123" i="5"/>
  <c r="AD123" i="5"/>
  <c r="AH123" i="5"/>
  <c r="AL123" i="5"/>
  <c r="AP123" i="5"/>
  <c r="AT123" i="5"/>
  <c r="AX123" i="5"/>
  <c r="BB123" i="5"/>
  <c r="BF123" i="5"/>
  <c r="BJ123" i="5"/>
  <c r="BN123" i="5"/>
  <c r="BR123" i="5"/>
  <c r="BV123" i="5"/>
  <c r="BZ123" i="5"/>
  <c r="CD123" i="5"/>
  <c r="O123" i="5"/>
  <c r="W123" i="5"/>
  <c r="AE123" i="5"/>
  <c r="AM123" i="5"/>
  <c r="AU123" i="5"/>
  <c r="BC123" i="5"/>
  <c r="BK123" i="5"/>
  <c r="BS123" i="5"/>
  <c r="CA123" i="5"/>
  <c r="L123" i="5"/>
  <c r="T123" i="5"/>
  <c r="AB123" i="5"/>
  <c r="AJ123" i="5"/>
  <c r="AR123" i="5"/>
  <c r="AZ123" i="5"/>
  <c r="BH123" i="5"/>
  <c r="BP123" i="5"/>
  <c r="BX123" i="5"/>
  <c r="K123" i="5"/>
  <c r="S123" i="5"/>
  <c r="AA123" i="5"/>
  <c r="AI123" i="5"/>
  <c r="AQ123" i="5"/>
  <c r="AY123" i="5"/>
  <c r="BG123" i="5"/>
  <c r="BO123" i="5"/>
  <c r="BW123" i="5"/>
  <c r="H123" i="5"/>
  <c r="P123" i="5"/>
  <c r="X123" i="5"/>
  <c r="AF123" i="5"/>
  <c r="AN123" i="5"/>
  <c r="AV123" i="5"/>
  <c r="BD123" i="5"/>
  <c r="BL123" i="5"/>
  <c r="BT123" i="5"/>
  <c r="CB123" i="5"/>
  <c r="F121" i="18"/>
  <c r="A121" i="17" s="1"/>
  <c r="M121" i="17" s="1"/>
  <c r="AB121" i="17" s="1"/>
  <c r="AI121" i="17" l="1"/>
  <c r="AH121" i="17"/>
  <c r="W121" i="17"/>
  <c r="AG121" i="17"/>
  <c r="P117" i="22"/>
  <c r="R117" i="22"/>
  <c r="Q117" i="22"/>
  <c r="O118" i="22"/>
  <c r="AD121" i="17"/>
  <c r="AC121" i="17"/>
  <c r="AA121" i="17"/>
  <c r="AJ121" i="17"/>
  <c r="Y121" i="17"/>
  <c r="U121" i="17"/>
  <c r="Z121" i="17"/>
  <c r="S121" i="17"/>
  <c r="V120" i="17"/>
  <c r="X120" i="17"/>
  <c r="G126" i="5"/>
  <c r="N121" i="17"/>
  <c r="Q121" i="17"/>
  <c r="F125" i="5"/>
  <c r="D125" i="5"/>
  <c r="E125" i="5"/>
  <c r="A125" i="5"/>
  <c r="B125" i="5"/>
  <c r="C125" i="5"/>
  <c r="F122" i="18"/>
  <c r="A122" i="17" s="1"/>
  <c r="M122" i="17" s="1"/>
  <c r="AB122" i="17" s="1"/>
  <c r="J124" i="5"/>
  <c r="N124" i="5"/>
  <c r="R124" i="5"/>
  <c r="V124" i="5"/>
  <c r="Z124" i="5"/>
  <c r="AD124" i="5"/>
  <c r="AH124" i="5"/>
  <c r="AL124" i="5"/>
  <c r="AP124" i="5"/>
  <c r="AT124" i="5"/>
  <c r="AX124" i="5"/>
  <c r="BB124" i="5"/>
  <c r="BF124" i="5"/>
  <c r="BJ124" i="5"/>
  <c r="BN124" i="5"/>
  <c r="BR124" i="5"/>
  <c r="BV124" i="5"/>
  <c r="BZ124" i="5"/>
  <c r="CD124" i="5"/>
  <c r="K124" i="5"/>
  <c r="O124" i="5"/>
  <c r="S124" i="5"/>
  <c r="W124" i="5"/>
  <c r="AA124" i="5"/>
  <c r="AE124" i="5"/>
  <c r="AI124" i="5"/>
  <c r="AM124" i="5"/>
  <c r="AQ124" i="5"/>
  <c r="AU124" i="5"/>
  <c r="AY124" i="5"/>
  <c r="BC124" i="5"/>
  <c r="BG124" i="5"/>
  <c r="BK124" i="5"/>
  <c r="BO124" i="5"/>
  <c r="BS124" i="5"/>
  <c r="BW124" i="5"/>
  <c r="CA124" i="5"/>
  <c r="H124" i="5"/>
  <c r="L124" i="5"/>
  <c r="P124" i="5"/>
  <c r="T124" i="5"/>
  <c r="X124" i="5"/>
  <c r="AB124" i="5"/>
  <c r="AF124" i="5"/>
  <c r="AJ124" i="5"/>
  <c r="AN124" i="5"/>
  <c r="AR124" i="5"/>
  <c r="AV124" i="5"/>
  <c r="AZ124" i="5"/>
  <c r="BD124" i="5"/>
  <c r="BH124" i="5"/>
  <c r="BL124" i="5"/>
  <c r="BP124" i="5"/>
  <c r="BT124" i="5"/>
  <c r="BX124" i="5"/>
  <c r="CB124" i="5"/>
  <c r="I124" i="5"/>
  <c r="M124" i="5"/>
  <c r="Q124" i="5"/>
  <c r="U124" i="5"/>
  <c r="Y124" i="5"/>
  <c r="AC124" i="5"/>
  <c r="AG124" i="5"/>
  <c r="AK124" i="5"/>
  <c r="AO124" i="5"/>
  <c r="AS124" i="5"/>
  <c r="AW124" i="5"/>
  <c r="BA124" i="5"/>
  <c r="BE124" i="5"/>
  <c r="BI124" i="5"/>
  <c r="BM124" i="5"/>
  <c r="BQ124" i="5"/>
  <c r="BU124" i="5"/>
  <c r="BY124" i="5"/>
  <c r="CC124" i="5"/>
  <c r="AI122" i="17" l="1"/>
  <c r="AH122" i="17"/>
  <c r="W122" i="17"/>
  <c r="AG122" i="17"/>
  <c r="Q118" i="22"/>
  <c r="P118" i="22"/>
  <c r="R118" i="22"/>
  <c r="O119" i="22"/>
  <c r="AD122" i="17"/>
  <c r="AC122" i="17"/>
  <c r="AA122" i="17"/>
  <c r="AJ122" i="17"/>
  <c r="Y122" i="17"/>
  <c r="U122" i="17"/>
  <c r="Z122" i="17"/>
  <c r="S122" i="17"/>
  <c r="V121" i="17"/>
  <c r="X121" i="17"/>
  <c r="G127" i="5"/>
  <c r="Q122" i="17"/>
  <c r="N122" i="17"/>
  <c r="E126" i="5"/>
  <c r="D126" i="5"/>
  <c r="F126" i="5"/>
  <c r="C126" i="5"/>
  <c r="A126" i="5"/>
  <c r="B126" i="5"/>
  <c r="F123" i="18"/>
  <c r="A123" i="17" s="1"/>
  <c r="M123" i="17" s="1"/>
  <c r="AB123" i="17" s="1"/>
  <c r="K125" i="5"/>
  <c r="O125" i="5"/>
  <c r="S125" i="5"/>
  <c r="W125" i="5"/>
  <c r="AA125" i="5"/>
  <c r="AE125" i="5"/>
  <c r="AI125" i="5"/>
  <c r="AM125" i="5"/>
  <c r="AQ125" i="5"/>
  <c r="AU125" i="5"/>
  <c r="AY125" i="5"/>
  <c r="BC125" i="5"/>
  <c r="BG125" i="5"/>
  <c r="BK125" i="5"/>
  <c r="BO125" i="5"/>
  <c r="BS125" i="5"/>
  <c r="BW125" i="5"/>
  <c r="CA125" i="5"/>
  <c r="H125" i="5"/>
  <c r="L125" i="5"/>
  <c r="P125" i="5"/>
  <c r="T125" i="5"/>
  <c r="X125" i="5"/>
  <c r="AB125" i="5"/>
  <c r="AF125" i="5"/>
  <c r="AJ125" i="5"/>
  <c r="AN125" i="5"/>
  <c r="AR125" i="5"/>
  <c r="AV125" i="5"/>
  <c r="AZ125" i="5"/>
  <c r="BD125" i="5"/>
  <c r="BH125" i="5"/>
  <c r="BL125" i="5"/>
  <c r="BP125" i="5"/>
  <c r="BT125" i="5"/>
  <c r="BX125" i="5"/>
  <c r="CB125" i="5"/>
  <c r="I125" i="5"/>
  <c r="M125" i="5"/>
  <c r="Q125" i="5"/>
  <c r="U125" i="5"/>
  <c r="Y125" i="5"/>
  <c r="AC125" i="5"/>
  <c r="AG125" i="5"/>
  <c r="AK125" i="5"/>
  <c r="AO125" i="5"/>
  <c r="AS125" i="5"/>
  <c r="AW125" i="5"/>
  <c r="BA125" i="5"/>
  <c r="BE125" i="5"/>
  <c r="BI125" i="5"/>
  <c r="BM125" i="5"/>
  <c r="BQ125" i="5"/>
  <c r="BU125" i="5"/>
  <c r="BY125" i="5"/>
  <c r="CC125" i="5"/>
  <c r="J125" i="5"/>
  <c r="N125" i="5"/>
  <c r="R125" i="5"/>
  <c r="V125" i="5"/>
  <c r="Z125" i="5"/>
  <c r="AD125" i="5"/>
  <c r="AH125" i="5"/>
  <c r="AL125" i="5"/>
  <c r="AP125" i="5"/>
  <c r="AT125" i="5"/>
  <c r="AX125" i="5"/>
  <c r="BB125" i="5"/>
  <c r="BF125" i="5"/>
  <c r="BJ125" i="5"/>
  <c r="BN125" i="5"/>
  <c r="BR125" i="5"/>
  <c r="BV125" i="5"/>
  <c r="BZ125" i="5"/>
  <c r="CD125" i="5"/>
  <c r="AI123" i="17" l="1"/>
  <c r="AH123" i="17"/>
  <c r="W123" i="17"/>
  <c r="AG123" i="17"/>
  <c r="P119" i="22"/>
  <c r="R119" i="22"/>
  <c r="Q119" i="22"/>
  <c r="O120" i="22"/>
  <c r="AD123" i="17"/>
  <c r="AC123" i="17"/>
  <c r="AA123" i="17"/>
  <c r="AJ123" i="17"/>
  <c r="V122" i="17"/>
  <c r="X122" i="17"/>
  <c r="Y123" i="17"/>
  <c r="U123" i="17"/>
  <c r="Z123" i="17"/>
  <c r="S123" i="17"/>
  <c r="G128" i="5"/>
  <c r="N123" i="17"/>
  <c r="Q123" i="17"/>
  <c r="F124" i="18"/>
  <c r="A124" i="17" s="1"/>
  <c r="M124" i="17" s="1"/>
  <c r="AB124" i="17" s="1"/>
  <c r="D127" i="5"/>
  <c r="E127" i="5"/>
  <c r="F127" i="5"/>
  <c r="A127" i="5"/>
  <c r="B127" i="5"/>
  <c r="C127" i="5"/>
  <c r="J126" i="5"/>
  <c r="N126" i="5"/>
  <c r="R126" i="5"/>
  <c r="V126" i="5"/>
  <c r="Z126" i="5"/>
  <c r="AD126" i="5"/>
  <c r="AH126" i="5"/>
  <c r="AL126" i="5"/>
  <c r="AP126" i="5"/>
  <c r="AT126" i="5"/>
  <c r="AX126" i="5"/>
  <c r="BB126" i="5"/>
  <c r="BF126" i="5"/>
  <c r="BJ126" i="5"/>
  <c r="BN126" i="5"/>
  <c r="BR126" i="5"/>
  <c r="BV126" i="5"/>
  <c r="BZ126" i="5"/>
  <c r="CD126" i="5"/>
  <c r="K126" i="5"/>
  <c r="O126" i="5"/>
  <c r="S126" i="5"/>
  <c r="W126" i="5"/>
  <c r="AA126" i="5"/>
  <c r="AE126" i="5"/>
  <c r="AI126" i="5"/>
  <c r="AM126" i="5"/>
  <c r="AQ126" i="5"/>
  <c r="AU126" i="5"/>
  <c r="AY126" i="5"/>
  <c r="BC126" i="5"/>
  <c r="BG126" i="5"/>
  <c r="BK126" i="5"/>
  <c r="BO126" i="5"/>
  <c r="BS126" i="5"/>
  <c r="BW126" i="5"/>
  <c r="CA126" i="5"/>
  <c r="H126" i="5"/>
  <c r="L126" i="5"/>
  <c r="P126" i="5"/>
  <c r="T126" i="5"/>
  <c r="X126" i="5"/>
  <c r="AB126" i="5"/>
  <c r="AF126" i="5"/>
  <c r="AJ126" i="5"/>
  <c r="AN126" i="5"/>
  <c r="AR126" i="5"/>
  <c r="AV126" i="5"/>
  <c r="AZ126" i="5"/>
  <c r="BD126" i="5"/>
  <c r="BH126" i="5"/>
  <c r="BL126" i="5"/>
  <c r="BP126" i="5"/>
  <c r="BT126" i="5"/>
  <c r="BX126" i="5"/>
  <c r="CB126" i="5"/>
  <c r="I126" i="5"/>
  <c r="M126" i="5"/>
  <c r="Q126" i="5"/>
  <c r="U126" i="5"/>
  <c r="Y126" i="5"/>
  <c r="AC126" i="5"/>
  <c r="AG126" i="5"/>
  <c r="AK126" i="5"/>
  <c r="AO126" i="5"/>
  <c r="AS126" i="5"/>
  <c r="AW126" i="5"/>
  <c r="BA126" i="5"/>
  <c r="BE126" i="5"/>
  <c r="BI126" i="5"/>
  <c r="BM126" i="5"/>
  <c r="BQ126" i="5"/>
  <c r="BU126" i="5"/>
  <c r="BY126" i="5"/>
  <c r="CC126" i="5"/>
  <c r="AI124" i="17" l="1"/>
  <c r="AH124" i="17"/>
  <c r="W124" i="17"/>
  <c r="AG124" i="17"/>
  <c r="P120" i="22"/>
  <c r="R120" i="22"/>
  <c r="Q120" i="22"/>
  <c r="O121" i="22"/>
  <c r="AD124" i="17"/>
  <c r="AC124" i="17"/>
  <c r="AA124" i="17"/>
  <c r="AJ124" i="17"/>
  <c r="Y124" i="17"/>
  <c r="U124" i="17"/>
  <c r="Z124" i="17"/>
  <c r="S124" i="17"/>
  <c r="V123" i="17"/>
  <c r="X123" i="17"/>
  <c r="G129" i="5"/>
  <c r="Q124" i="17"/>
  <c r="N124" i="17"/>
  <c r="K127" i="5"/>
  <c r="O127" i="5"/>
  <c r="S127" i="5"/>
  <c r="W127" i="5"/>
  <c r="AA127" i="5"/>
  <c r="AE127" i="5"/>
  <c r="AI127" i="5"/>
  <c r="AM127" i="5"/>
  <c r="AQ127" i="5"/>
  <c r="AU127" i="5"/>
  <c r="AY127" i="5"/>
  <c r="BC127" i="5"/>
  <c r="BG127" i="5"/>
  <c r="BK127" i="5"/>
  <c r="BO127" i="5"/>
  <c r="BS127" i="5"/>
  <c r="BW127" i="5"/>
  <c r="CA127" i="5"/>
  <c r="H127" i="5"/>
  <c r="L127" i="5"/>
  <c r="P127" i="5"/>
  <c r="T127" i="5"/>
  <c r="X127" i="5"/>
  <c r="AB127" i="5"/>
  <c r="AF127" i="5"/>
  <c r="AJ127" i="5"/>
  <c r="AN127" i="5"/>
  <c r="AR127" i="5"/>
  <c r="AV127" i="5"/>
  <c r="AZ127" i="5"/>
  <c r="BD127" i="5"/>
  <c r="BH127" i="5"/>
  <c r="BL127" i="5"/>
  <c r="BP127" i="5"/>
  <c r="BT127" i="5"/>
  <c r="BX127" i="5"/>
  <c r="CB127" i="5"/>
  <c r="M127" i="5"/>
  <c r="U127" i="5"/>
  <c r="AC127" i="5"/>
  <c r="AK127" i="5"/>
  <c r="AS127" i="5"/>
  <c r="BA127" i="5"/>
  <c r="BI127" i="5"/>
  <c r="BQ127" i="5"/>
  <c r="BY127" i="5"/>
  <c r="J127" i="5"/>
  <c r="R127" i="5"/>
  <c r="Z127" i="5"/>
  <c r="AH127" i="5"/>
  <c r="AP127" i="5"/>
  <c r="AX127" i="5"/>
  <c r="BF127" i="5"/>
  <c r="BN127" i="5"/>
  <c r="BV127" i="5"/>
  <c r="CD127" i="5"/>
  <c r="I127" i="5"/>
  <c r="Q127" i="5"/>
  <c r="Y127" i="5"/>
  <c r="AG127" i="5"/>
  <c r="AO127" i="5"/>
  <c r="AW127" i="5"/>
  <c r="BE127" i="5"/>
  <c r="BM127" i="5"/>
  <c r="BU127" i="5"/>
  <c r="CC127" i="5"/>
  <c r="N127" i="5"/>
  <c r="V127" i="5"/>
  <c r="AD127" i="5"/>
  <c r="AL127" i="5"/>
  <c r="AT127" i="5"/>
  <c r="BB127" i="5"/>
  <c r="BJ127" i="5"/>
  <c r="BR127" i="5"/>
  <c r="BZ127" i="5"/>
  <c r="E128" i="5"/>
  <c r="D128" i="5"/>
  <c r="F128" i="5"/>
  <c r="A128" i="5"/>
  <c r="B128" i="5"/>
  <c r="C128" i="5"/>
  <c r="F125" i="18"/>
  <c r="A125" i="17" s="1"/>
  <c r="M125" i="17" s="1"/>
  <c r="AB125" i="17" s="1"/>
  <c r="AI125" i="17" l="1"/>
  <c r="AH125" i="17"/>
  <c r="W125" i="17"/>
  <c r="AG125" i="17"/>
  <c r="Q121" i="22"/>
  <c r="P121" i="22"/>
  <c r="R121" i="22"/>
  <c r="O122" i="22"/>
  <c r="AD125" i="17"/>
  <c r="AC125" i="17"/>
  <c r="AA125" i="17"/>
  <c r="AJ125" i="17"/>
  <c r="Y125" i="17"/>
  <c r="U125" i="17"/>
  <c r="Z125" i="17"/>
  <c r="S125" i="17"/>
  <c r="V124" i="17"/>
  <c r="X124" i="17"/>
  <c r="G130" i="5"/>
  <c r="N125" i="17"/>
  <c r="Q125" i="17"/>
  <c r="D129" i="5"/>
  <c r="E129" i="5"/>
  <c r="F129" i="5"/>
  <c r="A129" i="5"/>
  <c r="B129" i="5"/>
  <c r="C129" i="5"/>
  <c r="H128" i="5"/>
  <c r="L128" i="5"/>
  <c r="P128" i="5"/>
  <c r="T128" i="5"/>
  <c r="X128" i="5"/>
  <c r="AB128" i="5"/>
  <c r="AF128" i="5"/>
  <c r="AJ128" i="5"/>
  <c r="AN128" i="5"/>
  <c r="AR128" i="5"/>
  <c r="AV128" i="5"/>
  <c r="AZ128" i="5"/>
  <c r="BD128" i="5"/>
  <c r="BH128" i="5"/>
  <c r="BL128" i="5"/>
  <c r="BP128" i="5"/>
  <c r="BT128" i="5"/>
  <c r="BX128" i="5"/>
  <c r="CB128" i="5"/>
  <c r="I128" i="5"/>
  <c r="M128" i="5"/>
  <c r="Q128" i="5"/>
  <c r="U128" i="5"/>
  <c r="Y128" i="5"/>
  <c r="AC128" i="5"/>
  <c r="AG128" i="5"/>
  <c r="AK128" i="5"/>
  <c r="AO128" i="5"/>
  <c r="AS128" i="5"/>
  <c r="AW128" i="5"/>
  <c r="BA128" i="5"/>
  <c r="BE128" i="5"/>
  <c r="BI128" i="5"/>
  <c r="BM128" i="5"/>
  <c r="BQ128" i="5"/>
  <c r="BU128" i="5"/>
  <c r="BY128" i="5"/>
  <c r="CC128" i="5"/>
  <c r="J128" i="5"/>
  <c r="N128" i="5"/>
  <c r="R128" i="5"/>
  <c r="V128" i="5"/>
  <c r="Z128" i="5"/>
  <c r="AD128" i="5"/>
  <c r="AH128" i="5"/>
  <c r="AL128" i="5"/>
  <c r="AP128" i="5"/>
  <c r="AT128" i="5"/>
  <c r="AX128" i="5"/>
  <c r="BB128" i="5"/>
  <c r="BF128" i="5"/>
  <c r="BJ128" i="5"/>
  <c r="BN128" i="5"/>
  <c r="BR128" i="5"/>
  <c r="BV128" i="5"/>
  <c r="BZ128" i="5"/>
  <c r="CD128" i="5"/>
  <c r="K128" i="5"/>
  <c r="O128" i="5"/>
  <c r="S128" i="5"/>
  <c r="W128" i="5"/>
  <c r="AA128" i="5"/>
  <c r="AE128" i="5"/>
  <c r="AI128" i="5"/>
  <c r="AM128" i="5"/>
  <c r="AQ128" i="5"/>
  <c r="AU128" i="5"/>
  <c r="AY128" i="5"/>
  <c r="BC128" i="5"/>
  <c r="BG128" i="5"/>
  <c r="BK128" i="5"/>
  <c r="BO128" i="5"/>
  <c r="BS128" i="5"/>
  <c r="BW128" i="5"/>
  <c r="CA128" i="5"/>
  <c r="F126" i="18"/>
  <c r="A126" i="17" s="1"/>
  <c r="M126" i="17" s="1"/>
  <c r="AB126" i="17" s="1"/>
  <c r="AI126" i="17" l="1"/>
  <c r="AH126" i="17"/>
  <c r="W126" i="17"/>
  <c r="AG126" i="17"/>
  <c r="Q122" i="22"/>
  <c r="P122" i="22"/>
  <c r="R122" i="22"/>
  <c r="O123" i="22"/>
  <c r="AD126" i="17"/>
  <c r="AC126" i="17"/>
  <c r="AA126" i="17"/>
  <c r="AJ126" i="17"/>
  <c r="Y126" i="17"/>
  <c r="U126" i="17"/>
  <c r="Z126" i="17"/>
  <c r="S126" i="17"/>
  <c r="V125" i="17"/>
  <c r="X125" i="17"/>
  <c r="G131" i="5"/>
  <c r="Q126" i="17"/>
  <c r="N126" i="17"/>
  <c r="E130" i="5"/>
  <c r="D130" i="5"/>
  <c r="F130" i="5"/>
  <c r="A130" i="5"/>
  <c r="B130" i="5"/>
  <c r="C130" i="5"/>
  <c r="K129" i="5"/>
  <c r="O129" i="5"/>
  <c r="S129" i="5"/>
  <c r="W129" i="5"/>
  <c r="AA129" i="5"/>
  <c r="AE129" i="5"/>
  <c r="AI129" i="5"/>
  <c r="AM129" i="5"/>
  <c r="AQ129" i="5"/>
  <c r="AU129" i="5"/>
  <c r="AY129" i="5"/>
  <c r="BC129" i="5"/>
  <c r="BG129" i="5"/>
  <c r="BK129" i="5"/>
  <c r="BO129" i="5"/>
  <c r="BS129" i="5"/>
  <c r="BW129" i="5"/>
  <c r="CA129" i="5"/>
  <c r="H129" i="5"/>
  <c r="L129" i="5"/>
  <c r="P129" i="5"/>
  <c r="T129" i="5"/>
  <c r="X129" i="5"/>
  <c r="AB129" i="5"/>
  <c r="AF129" i="5"/>
  <c r="AJ129" i="5"/>
  <c r="AN129" i="5"/>
  <c r="AR129" i="5"/>
  <c r="AV129" i="5"/>
  <c r="AZ129" i="5"/>
  <c r="BD129" i="5"/>
  <c r="BH129" i="5"/>
  <c r="BL129" i="5"/>
  <c r="BP129" i="5"/>
  <c r="BT129" i="5"/>
  <c r="BX129" i="5"/>
  <c r="CB129" i="5"/>
  <c r="I129" i="5"/>
  <c r="M129" i="5"/>
  <c r="Q129" i="5"/>
  <c r="U129" i="5"/>
  <c r="Y129" i="5"/>
  <c r="AC129" i="5"/>
  <c r="AG129" i="5"/>
  <c r="AK129" i="5"/>
  <c r="AO129" i="5"/>
  <c r="AS129" i="5"/>
  <c r="AW129" i="5"/>
  <c r="BA129" i="5"/>
  <c r="BE129" i="5"/>
  <c r="BI129" i="5"/>
  <c r="BM129" i="5"/>
  <c r="BQ129" i="5"/>
  <c r="BU129" i="5"/>
  <c r="BY129" i="5"/>
  <c r="CC129" i="5"/>
  <c r="J129" i="5"/>
  <c r="N129" i="5"/>
  <c r="R129" i="5"/>
  <c r="V129" i="5"/>
  <c r="Z129" i="5"/>
  <c r="AD129" i="5"/>
  <c r="AH129" i="5"/>
  <c r="AL129" i="5"/>
  <c r="AP129" i="5"/>
  <c r="AT129" i="5"/>
  <c r="AX129" i="5"/>
  <c r="BB129" i="5"/>
  <c r="BF129" i="5"/>
  <c r="BJ129" i="5"/>
  <c r="BN129" i="5"/>
  <c r="BR129" i="5"/>
  <c r="BV129" i="5"/>
  <c r="BZ129" i="5"/>
  <c r="CD129" i="5"/>
  <c r="F127" i="18"/>
  <c r="A127" i="17" s="1"/>
  <c r="M127" i="17" s="1"/>
  <c r="AB127" i="17" s="1"/>
  <c r="AI127" i="17" l="1"/>
  <c r="AH127" i="17"/>
  <c r="W127" i="17"/>
  <c r="AG127" i="17"/>
  <c r="Q123" i="22"/>
  <c r="P123" i="22"/>
  <c r="R123" i="22"/>
  <c r="O124" i="22"/>
  <c r="AD127" i="17"/>
  <c r="AC127" i="17"/>
  <c r="AA127" i="17"/>
  <c r="AJ127" i="17"/>
  <c r="V126" i="17"/>
  <c r="X126" i="17"/>
  <c r="Y127" i="17"/>
  <c r="U127" i="17"/>
  <c r="Z127" i="17"/>
  <c r="S127" i="17"/>
  <c r="G132" i="5"/>
  <c r="N127" i="17"/>
  <c r="Q127" i="17"/>
  <c r="D131" i="5"/>
  <c r="E131" i="5"/>
  <c r="F131" i="5"/>
  <c r="A131" i="5"/>
  <c r="B131" i="5"/>
  <c r="C131" i="5"/>
  <c r="F128" i="18"/>
  <c r="A128" i="17" s="1"/>
  <c r="M128" i="17" s="1"/>
  <c r="AB128" i="17" s="1"/>
  <c r="H130" i="5"/>
  <c r="L130" i="5"/>
  <c r="P130" i="5"/>
  <c r="T130" i="5"/>
  <c r="X130" i="5"/>
  <c r="AB130" i="5"/>
  <c r="AF130" i="5"/>
  <c r="AJ130" i="5"/>
  <c r="AN130" i="5"/>
  <c r="AR130" i="5"/>
  <c r="AV130" i="5"/>
  <c r="AZ130" i="5"/>
  <c r="BD130" i="5"/>
  <c r="BH130" i="5"/>
  <c r="BL130" i="5"/>
  <c r="BP130" i="5"/>
  <c r="BT130" i="5"/>
  <c r="BX130" i="5"/>
  <c r="CB130" i="5"/>
  <c r="I130" i="5"/>
  <c r="M130" i="5"/>
  <c r="Q130" i="5"/>
  <c r="U130" i="5"/>
  <c r="Y130" i="5"/>
  <c r="AC130" i="5"/>
  <c r="AG130" i="5"/>
  <c r="AK130" i="5"/>
  <c r="AO130" i="5"/>
  <c r="AS130" i="5"/>
  <c r="AW130" i="5"/>
  <c r="BA130" i="5"/>
  <c r="BE130" i="5"/>
  <c r="BI130" i="5"/>
  <c r="BM130" i="5"/>
  <c r="BQ130" i="5"/>
  <c r="BU130" i="5"/>
  <c r="BY130" i="5"/>
  <c r="CC130" i="5"/>
  <c r="J130" i="5"/>
  <c r="N130" i="5"/>
  <c r="R130" i="5"/>
  <c r="V130" i="5"/>
  <c r="Z130" i="5"/>
  <c r="AD130" i="5"/>
  <c r="AH130" i="5"/>
  <c r="AL130" i="5"/>
  <c r="AP130" i="5"/>
  <c r="AT130" i="5"/>
  <c r="AX130" i="5"/>
  <c r="BB130" i="5"/>
  <c r="BF130" i="5"/>
  <c r="BJ130" i="5"/>
  <c r="BN130" i="5"/>
  <c r="BR130" i="5"/>
  <c r="BV130" i="5"/>
  <c r="BZ130" i="5"/>
  <c r="CD130" i="5"/>
  <c r="K130" i="5"/>
  <c r="O130" i="5"/>
  <c r="S130" i="5"/>
  <c r="W130" i="5"/>
  <c r="AA130" i="5"/>
  <c r="AE130" i="5"/>
  <c r="AI130" i="5"/>
  <c r="AM130" i="5"/>
  <c r="AQ130" i="5"/>
  <c r="AU130" i="5"/>
  <c r="AY130" i="5"/>
  <c r="BC130" i="5"/>
  <c r="BG130" i="5"/>
  <c r="BK130" i="5"/>
  <c r="BO130" i="5"/>
  <c r="BS130" i="5"/>
  <c r="BW130" i="5"/>
  <c r="CA130" i="5"/>
  <c r="AI128" i="17" l="1"/>
  <c r="AH128" i="17"/>
  <c r="W128" i="17"/>
  <c r="AG128" i="17"/>
  <c r="Q124" i="22"/>
  <c r="P124" i="22"/>
  <c r="R124" i="22"/>
  <c r="O125" i="22"/>
  <c r="AD128" i="17"/>
  <c r="AC128" i="17"/>
  <c r="AA128" i="17"/>
  <c r="AJ128" i="17"/>
  <c r="Y128" i="17"/>
  <c r="U128" i="17"/>
  <c r="Z128" i="17"/>
  <c r="S128" i="17"/>
  <c r="V127" i="17"/>
  <c r="X127" i="17"/>
  <c r="G133" i="5"/>
  <c r="Q128" i="17"/>
  <c r="N128" i="17"/>
  <c r="F129" i="18"/>
  <c r="A129" i="17" s="1"/>
  <c r="M129" i="17" s="1"/>
  <c r="AB129" i="17" s="1"/>
  <c r="E132" i="5"/>
  <c r="D132" i="5"/>
  <c r="F132" i="5"/>
  <c r="C132" i="5"/>
  <c r="A132" i="5"/>
  <c r="B132" i="5"/>
  <c r="I131" i="5"/>
  <c r="M131" i="5"/>
  <c r="Q131" i="5"/>
  <c r="U131" i="5"/>
  <c r="Y131" i="5"/>
  <c r="AC131" i="5"/>
  <c r="AG131" i="5"/>
  <c r="AK131" i="5"/>
  <c r="AO131" i="5"/>
  <c r="AS131" i="5"/>
  <c r="AW131" i="5"/>
  <c r="BA131" i="5"/>
  <c r="BE131" i="5"/>
  <c r="BI131" i="5"/>
  <c r="BM131" i="5"/>
  <c r="BQ131" i="5"/>
  <c r="BU131" i="5"/>
  <c r="BY131" i="5"/>
  <c r="CC131" i="5"/>
  <c r="J131" i="5"/>
  <c r="N131" i="5"/>
  <c r="R131" i="5"/>
  <c r="V131" i="5"/>
  <c r="Z131" i="5"/>
  <c r="AD131" i="5"/>
  <c r="AH131" i="5"/>
  <c r="AL131" i="5"/>
  <c r="AP131" i="5"/>
  <c r="AT131" i="5"/>
  <c r="AX131" i="5"/>
  <c r="BB131" i="5"/>
  <c r="BF131" i="5"/>
  <c r="BJ131" i="5"/>
  <c r="BN131" i="5"/>
  <c r="BR131" i="5"/>
  <c r="BV131" i="5"/>
  <c r="BZ131" i="5"/>
  <c r="CD131" i="5"/>
  <c r="K131" i="5"/>
  <c r="S131" i="5"/>
  <c r="AA131" i="5"/>
  <c r="AI131" i="5"/>
  <c r="AQ131" i="5"/>
  <c r="AY131" i="5"/>
  <c r="BG131" i="5"/>
  <c r="BO131" i="5"/>
  <c r="BW131" i="5"/>
  <c r="H131" i="5"/>
  <c r="P131" i="5"/>
  <c r="X131" i="5"/>
  <c r="AF131" i="5"/>
  <c r="AN131" i="5"/>
  <c r="AV131" i="5"/>
  <c r="BD131" i="5"/>
  <c r="BL131" i="5"/>
  <c r="BT131" i="5"/>
  <c r="CB131" i="5"/>
  <c r="O131" i="5"/>
  <c r="W131" i="5"/>
  <c r="AE131" i="5"/>
  <c r="AM131" i="5"/>
  <c r="AU131" i="5"/>
  <c r="BC131" i="5"/>
  <c r="BK131" i="5"/>
  <c r="BS131" i="5"/>
  <c r="CA131" i="5"/>
  <c r="L131" i="5"/>
  <c r="T131" i="5"/>
  <c r="AB131" i="5"/>
  <c r="AJ131" i="5"/>
  <c r="AR131" i="5"/>
  <c r="AZ131" i="5"/>
  <c r="BH131" i="5"/>
  <c r="BP131" i="5"/>
  <c r="BX131" i="5"/>
  <c r="AI129" i="17" l="1"/>
  <c r="AH129" i="17"/>
  <c r="W129" i="17"/>
  <c r="AG129" i="17"/>
  <c r="P125" i="22"/>
  <c r="R125" i="22"/>
  <c r="Q125" i="22"/>
  <c r="O126" i="22"/>
  <c r="AD129" i="17"/>
  <c r="AC129" i="17"/>
  <c r="AA129" i="17"/>
  <c r="AJ129" i="17"/>
  <c r="V128" i="17"/>
  <c r="X128" i="17"/>
  <c r="Y129" i="17"/>
  <c r="U129" i="17"/>
  <c r="Z129" i="17"/>
  <c r="S129" i="17"/>
  <c r="G134" i="5"/>
  <c r="N129" i="17"/>
  <c r="Q129" i="17"/>
  <c r="F133" i="5"/>
  <c r="D133" i="5"/>
  <c r="E133" i="5"/>
  <c r="A133" i="5"/>
  <c r="B133" i="5"/>
  <c r="C133" i="5"/>
  <c r="J132" i="5"/>
  <c r="N132" i="5"/>
  <c r="R132" i="5"/>
  <c r="V132" i="5"/>
  <c r="Z132" i="5"/>
  <c r="AD132" i="5"/>
  <c r="AH132" i="5"/>
  <c r="AL132" i="5"/>
  <c r="AP132" i="5"/>
  <c r="AT132" i="5"/>
  <c r="AX132" i="5"/>
  <c r="BB132" i="5"/>
  <c r="BF132" i="5"/>
  <c r="BJ132" i="5"/>
  <c r="BN132" i="5"/>
  <c r="BR132" i="5"/>
  <c r="BV132" i="5"/>
  <c r="BZ132" i="5"/>
  <c r="CD132" i="5"/>
  <c r="K132" i="5"/>
  <c r="O132" i="5"/>
  <c r="S132" i="5"/>
  <c r="W132" i="5"/>
  <c r="AA132" i="5"/>
  <c r="AE132" i="5"/>
  <c r="AI132" i="5"/>
  <c r="AM132" i="5"/>
  <c r="AQ132" i="5"/>
  <c r="AU132" i="5"/>
  <c r="AY132" i="5"/>
  <c r="BC132" i="5"/>
  <c r="BG132" i="5"/>
  <c r="BK132" i="5"/>
  <c r="BO132" i="5"/>
  <c r="BS132" i="5"/>
  <c r="BW132" i="5"/>
  <c r="CA132" i="5"/>
  <c r="H132" i="5"/>
  <c r="L132" i="5"/>
  <c r="P132" i="5"/>
  <c r="T132" i="5"/>
  <c r="X132" i="5"/>
  <c r="AB132" i="5"/>
  <c r="AF132" i="5"/>
  <c r="AJ132" i="5"/>
  <c r="AN132" i="5"/>
  <c r="AR132" i="5"/>
  <c r="AV132" i="5"/>
  <c r="AZ132" i="5"/>
  <c r="BD132" i="5"/>
  <c r="BH132" i="5"/>
  <c r="BL132" i="5"/>
  <c r="BP132" i="5"/>
  <c r="BT132" i="5"/>
  <c r="BX132" i="5"/>
  <c r="CB132" i="5"/>
  <c r="I132" i="5"/>
  <c r="M132" i="5"/>
  <c r="Q132" i="5"/>
  <c r="U132" i="5"/>
  <c r="Y132" i="5"/>
  <c r="AC132" i="5"/>
  <c r="AG132" i="5"/>
  <c r="AK132" i="5"/>
  <c r="AO132" i="5"/>
  <c r="AS132" i="5"/>
  <c r="AW132" i="5"/>
  <c r="BA132" i="5"/>
  <c r="BE132" i="5"/>
  <c r="BI132" i="5"/>
  <c r="BM132" i="5"/>
  <c r="BQ132" i="5"/>
  <c r="BU132" i="5"/>
  <c r="BY132" i="5"/>
  <c r="CC132" i="5"/>
  <c r="F130" i="18"/>
  <c r="A130" i="17" s="1"/>
  <c r="M130" i="17" s="1"/>
  <c r="AB130" i="17" s="1"/>
  <c r="AI130" i="17" l="1"/>
  <c r="AH130" i="17"/>
  <c r="W130" i="17"/>
  <c r="AG130" i="17"/>
  <c r="P126" i="22"/>
  <c r="R126" i="22"/>
  <c r="Q126" i="22"/>
  <c r="O127" i="22"/>
  <c r="AD130" i="17"/>
  <c r="AC130" i="17"/>
  <c r="AA130" i="17"/>
  <c r="AJ130" i="17"/>
  <c r="Y130" i="17"/>
  <c r="U130" i="17"/>
  <c r="Z130" i="17"/>
  <c r="S130" i="17"/>
  <c r="V129" i="17"/>
  <c r="X129" i="17"/>
  <c r="G135" i="5"/>
  <c r="Q130" i="17"/>
  <c r="N130" i="17"/>
  <c r="F131" i="18"/>
  <c r="A131" i="17" s="1"/>
  <c r="M131" i="17" s="1"/>
  <c r="AB131" i="17" s="1"/>
  <c r="E134" i="5"/>
  <c r="D134" i="5"/>
  <c r="F134" i="5"/>
  <c r="C134" i="5"/>
  <c r="A134" i="5"/>
  <c r="B134" i="5"/>
  <c r="I133" i="5"/>
  <c r="M133" i="5"/>
  <c r="Q133" i="5"/>
  <c r="U133" i="5"/>
  <c r="Y133" i="5"/>
  <c r="AC133" i="5"/>
  <c r="AG133" i="5"/>
  <c r="AK133" i="5"/>
  <c r="AO133" i="5"/>
  <c r="AS133" i="5"/>
  <c r="AW133" i="5"/>
  <c r="BA133" i="5"/>
  <c r="BE133" i="5"/>
  <c r="BI133" i="5"/>
  <c r="BM133" i="5"/>
  <c r="BQ133" i="5"/>
  <c r="BU133" i="5"/>
  <c r="BY133" i="5"/>
  <c r="CC133" i="5"/>
  <c r="J133" i="5"/>
  <c r="N133" i="5"/>
  <c r="R133" i="5"/>
  <c r="V133" i="5"/>
  <c r="Z133" i="5"/>
  <c r="AD133" i="5"/>
  <c r="AH133" i="5"/>
  <c r="AL133" i="5"/>
  <c r="AP133" i="5"/>
  <c r="AT133" i="5"/>
  <c r="AX133" i="5"/>
  <c r="BB133" i="5"/>
  <c r="BF133" i="5"/>
  <c r="BJ133" i="5"/>
  <c r="BN133" i="5"/>
  <c r="BR133" i="5"/>
  <c r="BV133" i="5"/>
  <c r="BZ133" i="5"/>
  <c r="CD133" i="5"/>
  <c r="K133" i="5"/>
  <c r="O133" i="5"/>
  <c r="S133" i="5"/>
  <c r="W133" i="5"/>
  <c r="AA133" i="5"/>
  <c r="AE133" i="5"/>
  <c r="AI133" i="5"/>
  <c r="AM133" i="5"/>
  <c r="AQ133" i="5"/>
  <c r="AU133" i="5"/>
  <c r="AY133" i="5"/>
  <c r="BC133" i="5"/>
  <c r="BG133" i="5"/>
  <c r="BK133" i="5"/>
  <c r="BO133" i="5"/>
  <c r="BS133" i="5"/>
  <c r="BW133" i="5"/>
  <c r="CA133" i="5"/>
  <c r="H133" i="5"/>
  <c r="L133" i="5"/>
  <c r="P133" i="5"/>
  <c r="T133" i="5"/>
  <c r="X133" i="5"/>
  <c r="AB133" i="5"/>
  <c r="AF133" i="5"/>
  <c r="AJ133" i="5"/>
  <c r="AN133" i="5"/>
  <c r="AR133" i="5"/>
  <c r="AV133" i="5"/>
  <c r="AZ133" i="5"/>
  <c r="BD133" i="5"/>
  <c r="BH133" i="5"/>
  <c r="BL133" i="5"/>
  <c r="BP133" i="5"/>
  <c r="BT133" i="5"/>
  <c r="BX133" i="5"/>
  <c r="CB133" i="5"/>
  <c r="AI131" i="17" l="1"/>
  <c r="AH131" i="17"/>
  <c r="W131" i="17"/>
  <c r="AG131" i="17"/>
  <c r="P127" i="22"/>
  <c r="R127" i="22"/>
  <c r="Q127" i="22"/>
  <c r="O128" i="22"/>
  <c r="AD131" i="17"/>
  <c r="AC131" i="17"/>
  <c r="AA131" i="17"/>
  <c r="AJ131" i="17"/>
  <c r="V130" i="17"/>
  <c r="X130" i="17"/>
  <c r="Y131" i="17"/>
  <c r="U131" i="17"/>
  <c r="Z131" i="17"/>
  <c r="S131" i="17"/>
  <c r="G136" i="5"/>
  <c r="N131" i="17"/>
  <c r="Q131" i="17"/>
  <c r="D135" i="5"/>
  <c r="E135" i="5"/>
  <c r="F135" i="5"/>
  <c r="A135" i="5"/>
  <c r="B135" i="5"/>
  <c r="C135" i="5"/>
  <c r="J134" i="5"/>
  <c r="N134" i="5"/>
  <c r="R134" i="5"/>
  <c r="V134" i="5"/>
  <c r="Z134" i="5"/>
  <c r="AD134" i="5"/>
  <c r="AH134" i="5"/>
  <c r="AL134" i="5"/>
  <c r="AP134" i="5"/>
  <c r="AT134" i="5"/>
  <c r="AX134" i="5"/>
  <c r="BB134" i="5"/>
  <c r="BF134" i="5"/>
  <c r="BJ134" i="5"/>
  <c r="BN134" i="5"/>
  <c r="BR134" i="5"/>
  <c r="BV134" i="5"/>
  <c r="BZ134" i="5"/>
  <c r="CD134" i="5"/>
  <c r="K134" i="5"/>
  <c r="O134" i="5"/>
  <c r="S134" i="5"/>
  <c r="W134" i="5"/>
  <c r="AA134" i="5"/>
  <c r="AE134" i="5"/>
  <c r="AI134" i="5"/>
  <c r="AM134" i="5"/>
  <c r="AQ134" i="5"/>
  <c r="AU134" i="5"/>
  <c r="AY134" i="5"/>
  <c r="BC134" i="5"/>
  <c r="BG134" i="5"/>
  <c r="BK134" i="5"/>
  <c r="BO134" i="5"/>
  <c r="BS134" i="5"/>
  <c r="BW134" i="5"/>
  <c r="CA134" i="5"/>
  <c r="H134" i="5"/>
  <c r="L134" i="5"/>
  <c r="P134" i="5"/>
  <c r="T134" i="5"/>
  <c r="X134" i="5"/>
  <c r="AB134" i="5"/>
  <c r="AF134" i="5"/>
  <c r="AJ134" i="5"/>
  <c r="AN134" i="5"/>
  <c r="AR134" i="5"/>
  <c r="AV134" i="5"/>
  <c r="AZ134" i="5"/>
  <c r="BD134" i="5"/>
  <c r="BH134" i="5"/>
  <c r="BL134" i="5"/>
  <c r="BP134" i="5"/>
  <c r="BT134" i="5"/>
  <c r="BX134" i="5"/>
  <c r="CB134" i="5"/>
  <c r="I134" i="5"/>
  <c r="M134" i="5"/>
  <c r="Q134" i="5"/>
  <c r="U134" i="5"/>
  <c r="Y134" i="5"/>
  <c r="AC134" i="5"/>
  <c r="AG134" i="5"/>
  <c r="AK134" i="5"/>
  <c r="AO134" i="5"/>
  <c r="AS134" i="5"/>
  <c r="AW134" i="5"/>
  <c r="BA134" i="5"/>
  <c r="BE134" i="5"/>
  <c r="BI134" i="5"/>
  <c r="BM134" i="5"/>
  <c r="BQ134" i="5"/>
  <c r="BU134" i="5"/>
  <c r="BY134" i="5"/>
  <c r="CC134" i="5"/>
  <c r="F132" i="18"/>
  <c r="A132" i="17" s="1"/>
  <c r="M132" i="17" s="1"/>
  <c r="AB132" i="17" s="1"/>
  <c r="AI132" i="17" l="1"/>
  <c r="AH132" i="17"/>
  <c r="W132" i="17"/>
  <c r="AG132" i="17"/>
  <c r="P128" i="22"/>
  <c r="R128" i="22"/>
  <c r="Q128" i="22"/>
  <c r="O129" i="22"/>
  <c r="AD132" i="17"/>
  <c r="AC132" i="17"/>
  <c r="AA132" i="17"/>
  <c r="AJ132" i="17"/>
  <c r="Y132" i="17"/>
  <c r="U132" i="17"/>
  <c r="Z132" i="17"/>
  <c r="S132" i="17"/>
  <c r="V131" i="17"/>
  <c r="X131" i="17"/>
  <c r="G137" i="5"/>
  <c r="Q132" i="17"/>
  <c r="N132" i="17"/>
  <c r="K135" i="5"/>
  <c r="O135" i="5"/>
  <c r="S135" i="5"/>
  <c r="W135" i="5"/>
  <c r="AA135" i="5"/>
  <c r="AE135" i="5"/>
  <c r="AI135" i="5"/>
  <c r="AM135" i="5"/>
  <c r="AQ135" i="5"/>
  <c r="AU135" i="5"/>
  <c r="AY135" i="5"/>
  <c r="BC135" i="5"/>
  <c r="BG135" i="5"/>
  <c r="BK135" i="5"/>
  <c r="BO135" i="5"/>
  <c r="BS135" i="5"/>
  <c r="BW135" i="5"/>
  <c r="CA135" i="5"/>
  <c r="H135" i="5"/>
  <c r="L135" i="5"/>
  <c r="P135" i="5"/>
  <c r="T135" i="5"/>
  <c r="X135" i="5"/>
  <c r="AB135" i="5"/>
  <c r="AF135" i="5"/>
  <c r="AJ135" i="5"/>
  <c r="AN135" i="5"/>
  <c r="AR135" i="5"/>
  <c r="AV135" i="5"/>
  <c r="AZ135" i="5"/>
  <c r="BD135" i="5"/>
  <c r="BH135" i="5"/>
  <c r="BL135" i="5"/>
  <c r="BP135" i="5"/>
  <c r="BT135" i="5"/>
  <c r="BX135" i="5"/>
  <c r="CB135" i="5"/>
  <c r="I135" i="5"/>
  <c r="Q135" i="5"/>
  <c r="Y135" i="5"/>
  <c r="AG135" i="5"/>
  <c r="AO135" i="5"/>
  <c r="AW135" i="5"/>
  <c r="BE135" i="5"/>
  <c r="BM135" i="5"/>
  <c r="BU135" i="5"/>
  <c r="CC135" i="5"/>
  <c r="N135" i="5"/>
  <c r="V135" i="5"/>
  <c r="AD135" i="5"/>
  <c r="AL135" i="5"/>
  <c r="AT135" i="5"/>
  <c r="BB135" i="5"/>
  <c r="BJ135" i="5"/>
  <c r="BR135" i="5"/>
  <c r="BZ135" i="5"/>
  <c r="M135" i="5"/>
  <c r="U135" i="5"/>
  <c r="AC135" i="5"/>
  <c r="AK135" i="5"/>
  <c r="AS135" i="5"/>
  <c r="BA135" i="5"/>
  <c r="BI135" i="5"/>
  <c r="BQ135" i="5"/>
  <c r="BY135" i="5"/>
  <c r="J135" i="5"/>
  <c r="R135" i="5"/>
  <c r="Z135" i="5"/>
  <c r="AH135" i="5"/>
  <c r="AP135" i="5"/>
  <c r="AX135" i="5"/>
  <c r="BF135" i="5"/>
  <c r="BN135" i="5"/>
  <c r="BV135" i="5"/>
  <c r="CD135" i="5"/>
  <c r="E136" i="5"/>
  <c r="D136" i="5"/>
  <c r="F136" i="5"/>
  <c r="A136" i="5"/>
  <c r="B136" i="5"/>
  <c r="C136" i="5"/>
  <c r="F133" i="18"/>
  <c r="A133" i="17" s="1"/>
  <c r="M133" i="17" s="1"/>
  <c r="AB133" i="17" s="1"/>
  <c r="AI133" i="17" l="1"/>
  <c r="AH133" i="17"/>
  <c r="W133" i="17"/>
  <c r="AG133" i="17"/>
  <c r="Q129" i="22"/>
  <c r="P129" i="22"/>
  <c r="R129" i="22"/>
  <c r="O130" i="22"/>
  <c r="AD133" i="17"/>
  <c r="AC133" i="17"/>
  <c r="AA133" i="17"/>
  <c r="AJ133" i="17"/>
  <c r="Y133" i="17"/>
  <c r="U133" i="17"/>
  <c r="Z133" i="17"/>
  <c r="S133" i="17"/>
  <c r="V132" i="17"/>
  <c r="X132" i="17"/>
  <c r="G138" i="5"/>
  <c r="N133" i="17"/>
  <c r="Q133" i="17"/>
  <c r="D137" i="5"/>
  <c r="E137" i="5"/>
  <c r="F137" i="5"/>
  <c r="A137" i="5"/>
  <c r="B137" i="5"/>
  <c r="C137" i="5"/>
  <c r="H136" i="5"/>
  <c r="L136" i="5"/>
  <c r="P136" i="5"/>
  <c r="T136" i="5"/>
  <c r="X136" i="5"/>
  <c r="AB136" i="5"/>
  <c r="AF136" i="5"/>
  <c r="AJ136" i="5"/>
  <c r="AN136" i="5"/>
  <c r="AR136" i="5"/>
  <c r="AV136" i="5"/>
  <c r="AZ136" i="5"/>
  <c r="BD136" i="5"/>
  <c r="BH136" i="5"/>
  <c r="BL136" i="5"/>
  <c r="BP136" i="5"/>
  <c r="BT136" i="5"/>
  <c r="BX136" i="5"/>
  <c r="CB136" i="5"/>
  <c r="I136" i="5"/>
  <c r="M136" i="5"/>
  <c r="Q136" i="5"/>
  <c r="U136" i="5"/>
  <c r="Y136" i="5"/>
  <c r="AC136" i="5"/>
  <c r="AG136" i="5"/>
  <c r="AK136" i="5"/>
  <c r="AO136" i="5"/>
  <c r="AS136" i="5"/>
  <c r="AW136" i="5"/>
  <c r="BA136" i="5"/>
  <c r="BE136" i="5"/>
  <c r="BI136" i="5"/>
  <c r="BM136" i="5"/>
  <c r="BQ136" i="5"/>
  <c r="BU136" i="5"/>
  <c r="BY136" i="5"/>
  <c r="CC136" i="5"/>
  <c r="J136" i="5"/>
  <c r="N136" i="5"/>
  <c r="R136" i="5"/>
  <c r="V136" i="5"/>
  <c r="Z136" i="5"/>
  <c r="AD136" i="5"/>
  <c r="AH136" i="5"/>
  <c r="AL136" i="5"/>
  <c r="AP136" i="5"/>
  <c r="AT136" i="5"/>
  <c r="AX136" i="5"/>
  <c r="BB136" i="5"/>
  <c r="BF136" i="5"/>
  <c r="BJ136" i="5"/>
  <c r="BN136" i="5"/>
  <c r="BR136" i="5"/>
  <c r="BV136" i="5"/>
  <c r="BZ136" i="5"/>
  <c r="CD136" i="5"/>
  <c r="K136" i="5"/>
  <c r="O136" i="5"/>
  <c r="S136" i="5"/>
  <c r="W136" i="5"/>
  <c r="AA136" i="5"/>
  <c r="AE136" i="5"/>
  <c r="AI136" i="5"/>
  <c r="AM136" i="5"/>
  <c r="AQ136" i="5"/>
  <c r="AU136" i="5"/>
  <c r="AY136" i="5"/>
  <c r="BC136" i="5"/>
  <c r="BG136" i="5"/>
  <c r="BK136" i="5"/>
  <c r="BO136" i="5"/>
  <c r="BS136" i="5"/>
  <c r="BW136" i="5"/>
  <c r="CA136" i="5"/>
  <c r="F134" i="18"/>
  <c r="A134" i="17" s="1"/>
  <c r="M134" i="17" s="1"/>
  <c r="AB134" i="17" s="1"/>
  <c r="AI134" i="17" l="1"/>
  <c r="AH134" i="17"/>
  <c r="W134" i="17"/>
  <c r="AG134" i="17"/>
  <c r="P130" i="22"/>
  <c r="R130" i="22"/>
  <c r="Q130" i="22"/>
  <c r="O131" i="22"/>
  <c r="AD134" i="17"/>
  <c r="AC134" i="17"/>
  <c r="AA134" i="17"/>
  <c r="AJ134" i="17"/>
  <c r="Y134" i="17"/>
  <c r="U134" i="17"/>
  <c r="Z134" i="17"/>
  <c r="S134" i="17"/>
  <c r="V133" i="17"/>
  <c r="X133" i="17"/>
  <c r="G139" i="5"/>
  <c r="Q134" i="17"/>
  <c r="N134" i="17"/>
  <c r="E138" i="5"/>
  <c r="D138" i="5"/>
  <c r="F138" i="5"/>
  <c r="A138" i="5"/>
  <c r="B138" i="5"/>
  <c r="C138" i="5"/>
  <c r="I137" i="5"/>
  <c r="M137" i="5"/>
  <c r="Q137" i="5"/>
  <c r="U137" i="5"/>
  <c r="Y137" i="5"/>
  <c r="AC137" i="5"/>
  <c r="AG137" i="5"/>
  <c r="AK137" i="5"/>
  <c r="AO137" i="5"/>
  <c r="AS137" i="5"/>
  <c r="AW137" i="5"/>
  <c r="BA137" i="5"/>
  <c r="BE137" i="5"/>
  <c r="BI137" i="5"/>
  <c r="BM137" i="5"/>
  <c r="BQ137" i="5"/>
  <c r="BU137" i="5"/>
  <c r="BY137" i="5"/>
  <c r="CC137" i="5"/>
  <c r="J137" i="5"/>
  <c r="N137" i="5"/>
  <c r="R137" i="5"/>
  <c r="V137" i="5"/>
  <c r="Z137" i="5"/>
  <c r="AD137" i="5"/>
  <c r="AH137" i="5"/>
  <c r="AL137" i="5"/>
  <c r="AP137" i="5"/>
  <c r="AT137" i="5"/>
  <c r="AX137" i="5"/>
  <c r="BB137" i="5"/>
  <c r="BF137" i="5"/>
  <c r="BJ137" i="5"/>
  <c r="BN137" i="5"/>
  <c r="BR137" i="5"/>
  <c r="BV137" i="5"/>
  <c r="BZ137" i="5"/>
  <c r="CD137" i="5"/>
  <c r="K137" i="5"/>
  <c r="O137" i="5"/>
  <c r="S137" i="5"/>
  <c r="W137" i="5"/>
  <c r="AA137" i="5"/>
  <c r="AE137" i="5"/>
  <c r="AI137" i="5"/>
  <c r="AM137" i="5"/>
  <c r="AQ137" i="5"/>
  <c r="AU137" i="5"/>
  <c r="AY137" i="5"/>
  <c r="BC137" i="5"/>
  <c r="BG137" i="5"/>
  <c r="BK137" i="5"/>
  <c r="BO137" i="5"/>
  <c r="BS137" i="5"/>
  <c r="BW137" i="5"/>
  <c r="CA137" i="5"/>
  <c r="H137" i="5"/>
  <c r="L137" i="5"/>
  <c r="P137" i="5"/>
  <c r="T137" i="5"/>
  <c r="X137" i="5"/>
  <c r="AB137" i="5"/>
  <c r="AF137" i="5"/>
  <c r="AJ137" i="5"/>
  <c r="AN137" i="5"/>
  <c r="AR137" i="5"/>
  <c r="AV137" i="5"/>
  <c r="AZ137" i="5"/>
  <c r="BD137" i="5"/>
  <c r="BH137" i="5"/>
  <c r="BL137" i="5"/>
  <c r="BP137" i="5"/>
  <c r="BT137" i="5"/>
  <c r="BX137" i="5"/>
  <c r="CB137" i="5"/>
  <c r="F135" i="18"/>
  <c r="A135" i="17" s="1"/>
  <c r="M135" i="17" s="1"/>
  <c r="AB135" i="17" s="1"/>
  <c r="AI135" i="17" l="1"/>
  <c r="AH135" i="17"/>
  <c r="W135" i="17"/>
  <c r="AG135" i="17"/>
  <c r="Q131" i="22"/>
  <c r="P131" i="22"/>
  <c r="R131" i="22"/>
  <c r="O132" i="22"/>
  <c r="AD135" i="17"/>
  <c r="AC135" i="17"/>
  <c r="AA135" i="17"/>
  <c r="AJ135" i="17"/>
  <c r="V134" i="17"/>
  <c r="X134" i="17"/>
  <c r="Y135" i="17"/>
  <c r="U135" i="17"/>
  <c r="Z135" i="17"/>
  <c r="S135" i="17"/>
  <c r="G140" i="5"/>
  <c r="N135" i="17"/>
  <c r="Q135" i="17"/>
  <c r="F136" i="18"/>
  <c r="A136" i="17" s="1"/>
  <c r="M136" i="17" s="1"/>
  <c r="AB136" i="17" s="1"/>
  <c r="D139" i="5"/>
  <c r="E139" i="5"/>
  <c r="F139" i="5"/>
  <c r="A139" i="5"/>
  <c r="B139" i="5"/>
  <c r="C139" i="5"/>
  <c r="H138" i="5"/>
  <c r="L138" i="5"/>
  <c r="P138" i="5"/>
  <c r="T138" i="5"/>
  <c r="X138" i="5"/>
  <c r="AB138" i="5"/>
  <c r="AF138" i="5"/>
  <c r="AJ138" i="5"/>
  <c r="AN138" i="5"/>
  <c r="AR138" i="5"/>
  <c r="AV138" i="5"/>
  <c r="AZ138" i="5"/>
  <c r="BD138" i="5"/>
  <c r="BH138" i="5"/>
  <c r="BL138" i="5"/>
  <c r="BP138" i="5"/>
  <c r="BT138" i="5"/>
  <c r="BX138" i="5"/>
  <c r="CB138" i="5"/>
  <c r="I138" i="5"/>
  <c r="M138" i="5"/>
  <c r="Q138" i="5"/>
  <c r="U138" i="5"/>
  <c r="Y138" i="5"/>
  <c r="AC138" i="5"/>
  <c r="AG138" i="5"/>
  <c r="AK138" i="5"/>
  <c r="AO138" i="5"/>
  <c r="AS138" i="5"/>
  <c r="AW138" i="5"/>
  <c r="BA138" i="5"/>
  <c r="BE138" i="5"/>
  <c r="BI138" i="5"/>
  <c r="BM138" i="5"/>
  <c r="BQ138" i="5"/>
  <c r="BU138" i="5"/>
  <c r="BY138" i="5"/>
  <c r="CC138" i="5"/>
  <c r="J138" i="5"/>
  <c r="N138" i="5"/>
  <c r="R138" i="5"/>
  <c r="V138" i="5"/>
  <c r="Z138" i="5"/>
  <c r="AD138" i="5"/>
  <c r="AH138" i="5"/>
  <c r="AL138" i="5"/>
  <c r="AP138" i="5"/>
  <c r="AT138" i="5"/>
  <c r="AX138" i="5"/>
  <c r="BB138" i="5"/>
  <c r="BF138" i="5"/>
  <c r="BJ138" i="5"/>
  <c r="BN138" i="5"/>
  <c r="BR138" i="5"/>
  <c r="BV138" i="5"/>
  <c r="BZ138" i="5"/>
  <c r="CD138" i="5"/>
  <c r="K138" i="5"/>
  <c r="O138" i="5"/>
  <c r="S138" i="5"/>
  <c r="W138" i="5"/>
  <c r="AA138" i="5"/>
  <c r="AE138" i="5"/>
  <c r="AI138" i="5"/>
  <c r="AM138" i="5"/>
  <c r="AQ138" i="5"/>
  <c r="AU138" i="5"/>
  <c r="AY138" i="5"/>
  <c r="BC138" i="5"/>
  <c r="BG138" i="5"/>
  <c r="BK138" i="5"/>
  <c r="BO138" i="5"/>
  <c r="BS138" i="5"/>
  <c r="BW138" i="5"/>
  <c r="CA138" i="5"/>
  <c r="AI136" i="17" l="1"/>
  <c r="AH136" i="17"/>
  <c r="W136" i="17"/>
  <c r="AG136" i="17"/>
  <c r="P132" i="22"/>
  <c r="R132" i="22"/>
  <c r="Q132" i="22"/>
  <c r="O133" i="22"/>
  <c r="AD136" i="17"/>
  <c r="AC136" i="17"/>
  <c r="AA136" i="17"/>
  <c r="AJ136" i="17"/>
  <c r="Y136" i="17"/>
  <c r="U136" i="17"/>
  <c r="Z136" i="17"/>
  <c r="S136" i="17"/>
  <c r="V135" i="17"/>
  <c r="X135" i="17"/>
  <c r="G141" i="5"/>
  <c r="Q136" i="17"/>
  <c r="N136" i="17"/>
  <c r="I139" i="5"/>
  <c r="M139" i="5"/>
  <c r="Q139" i="5"/>
  <c r="U139" i="5"/>
  <c r="Y139" i="5"/>
  <c r="AC139" i="5"/>
  <c r="AG139" i="5"/>
  <c r="AK139" i="5"/>
  <c r="AO139" i="5"/>
  <c r="AS139" i="5"/>
  <c r="AW139" i="5"/>
  <c r="BA139" i="5"/>
  <c r="BE139" i="5"/>
  <c r="BI139" i="5"/>
  <c r="BM139" i="5"/>
  <c r="BQ139" i="5"/>
  <c r="BU139" i="5"/>
  <c r="BY139" i="5"/>
  <c r="CC139" i="5"/>
  <c r="J139" i="5"/>
  <c r="N139" i="5"/>
  <c r="R139" i="5"/>
  <c r="V139" i="5"/>
  <c r="Z139" i="5"/>
  <c r="AD139" i="5"/>
  <c r="AH139" i="5"/>
  <c r="AL139" i="5"/>
  <c r="AP139" i="5"/>
  <c r="AT139" i="5"/>
  <c r="AX139" i="5"/>
  <c r="BB139" i="5"/>
  <c r="BF139" i="5"/>
  <c r="BJ139" i="5"/>
  <c r="BN139" i="5"/>
  <c r="BR139" i="5"/>
  <c r="BV139" i="5"/>
  <c r="BZ139" i="5"/>
  <c r="CD139" i="5"/>
  <c r="O139" i="5"/>
  <c r="W139" i="5"/>
  <c r="AE139" i="5"/>
  <c r="AM139" i="5"/>
  <c r="AU139" i="5"/>
  <c r="BC139" i="5"/>
  <c r="BK139" i="5"/>
  <c r="BS139" i="5"/>
  <c r="CA139" i="5"/>
  <c r="L139" i="5"/>
  <c r="T139" i="5"/>
  <c r="AB139" i="5"/>
  <c r="AJ139" i="5"/>
  <c r="AR139" i="5"/>
  <c r="AZ139" i="5"/>
  <c r="BH139" i="5"/>
  <c r="BP139" i="5"/>
  <c r="BX139" i="5"/>
  <c r="K139" i="5"/>
  <c r="S139" i="5"/>
  <c r="AA139" i="5"/>
  <c r="AI139" i="5"/>
  <c r="AQ139" i="5"/>
  <c r="AY139" i="5"/>
  <c r="BG139" i="5"/>
  <c r="BO139" i="5"/>
  <c r="BW139" i="5"/>
  <c r="H139" i="5"/>
  <c r="P139" i="5"/>
  <c r="X139" i="5"/>
  <c r="AF139" i="5"/>
  <c r="AN139" i="5"/>
  <c r="AV139" i="5"/>
  <c r="BD139" i="5"/>
  <c r="BL139" i="5"/>
  <c r="BT139" i="5"/>
  <c r="CB139" i="5"/>
  <c r="E140" i="5"/>
  <c r="D140" i="5"/>
  <c r="F140" i="5"/>
  <c r="C140" i="5"/>
  <c r="A140" i="5"/>
  <c r="B140" i="5"/>
  <c r="F137" i="18"/>
  <c r="A137" i="17" s="1"/>
  <c r="M137" i="17" s="1"/>
  <c r="AB137" i="17" s="1"/>
  <c r="AI137" i="17" l="1"/>
  <c r="AH137" i="17"/>
  <c r="W137" i="17"/>
  <c r="AG137" i="17"/>
  <c r="Q133" i="22"/>
  <c r="P133" i="22"/>
  <c r="R133" i="22"/>
  <c r="O134" i="22"/>
  <c r="AD137" i="17"/>
  <c r="AC137" i="17"/>
  <c r="AA137" i="17"/>
  <c r="AJ137" i="17"/>
  <c r="Y137" i="17"/>
  <c r="U137" i="17"/>
  <c r="Z137" i="17"/>
  <c r="S137" i="17"/>
  <c r="V136" i="17"/>
  <c r="X136" i="17"/>
  <c r="G142" i="5"/>
  <c r="N137" i="17"/>
  <c r="Q137" i="17"/>
  <c r="F141" i="5"/>
  <c r="D141" i="5"/>
  <c r="E141" i="5"/>
  <c r="A141" i="5"/>
  <c r="B141" i="5"/>
  <c r="C141" i="5"/>
  <c r="J140" i="5"/>
  <c r="N140" i="5"/>
  <c r="R140" i="5"/>
  <c r="V140" i="5"/>
  <c r="Z140" i="5"/>
  <c r="AD140" i="5"/>
  <c r="AH140" i="5"/>
  <c r="AL140" i="5"/>
  <c r="AP140" i="5"/>
  <c r="AT140" i="5"/>
  <c r="AX140" i="5"/>
  <c r="BB140" i="5"/>
  <c r="BF140" i="5"/>
  <c r="BJ140" i="5"/>
  <c r="BN140" i="5"/>
  <c r="BR140" i="5"/>
  <c r="BV140" i="5"/>
  <c r="BZ140" i="5"/>
  <c r="CD140" i="5"/>
  <c r="K140" i="5"/>
  <c r="O140" i="5"/>
  <c r="S140" i="5"/>
  <c r="W140" i="5"/>
  <c r="AA140" i="5"/>
  <c r="AE140" i="5"/>
  <c r="AI140" i="5"/>
  <c r="AM140" i="5"/>
  <c r="AQ140" i="5"/>
  <c r="AU140" i="5"/>
  <c r="AY140" i="5"/>
  <c r="BC140" i="5"/>
  <c r="BG140" i="5"/>
  <c r="BK140" i="5"/>
  <c r="BO140" i="5"/>
  <c r="BS140" i="5"/>
  <c r="BW140" i="5"/>
  <c r="CA140" i="5"/>
  <c r="H140" i="5"/>
  <c r="L140" i="5"/>
  <c r="P140" i="5"/>
  <c r="T140" i="5"/>
  <c r="X140" i="5"/>
  <c r="AB140" i="5"/>
  <c r="AF140" i="5"/>
  <c r="AJ140" i="5"/>
  <c r="AN140" i="5"/>
  <c r="AR140" i="5"/>
  <c r="AV140" i="5"/>
  <c r="AZ140" i="5"/>
  <c r="BD140" i="5"/>
  <c r="BH140" i="5"/>
  <c r="BL140" i="5"/>
  <c r="BP140" i="5"/>
  <c r="BT140" i="5"/>
  <c r="BX140" i="5"/>
  <c r="CB140" i="5"/>
  <c r="I140" i="5"/>
  <c r="M140" i="5"/>
  <c r="Q140" i="5"/>
  <c r="U140" i="5"/>
  <c r="Y140" i="5"/>
  <c r="AC140" i="5"/>
  <c r="AG140" i="5"/>
  <c r="AK140" i="5"/>
  <c r="AO140" i="5"/>
  <c r="AS140" i="5"/>
  <c r="AW140" i="5"/>
  <c r="BA140" i="5"/>
  <c r="BE140" i="5"/>
  <c r="BI140" i="5"/>
  <c r="BM140" i="5"/>
  <c r="BQ140" i="5"/>
  <c r="BU140" i="5"/>
  <c r="BY140" i="5"/>
  <c r="CC140" i="5"/>
  <c r="F138" i="18"/>
  <c r="A138" i="17" s="1"/>
  <c r="M138" i="17" s="1"/>
  <c r="AB138" i="17" s="1"/>
  <c r="AI138" i="17" l="1"/>
  <c r="AH138" i="17"/>
  <c r="W138" i="17"/>
  <c r="AG138" i="17"/>
  <c r="P134" i="22"/>
  <c r="R134" i="22"/>
  <c r="Q134" i="22"/>
  <c r="O135" i="22"/>
  <c r="AD138" i="17"/>
  <c r="AC138" i="17"/>
  <c r="AA138" i="17"/>
  <c r="AJ138" i="17"/>
  <c r="Y138" i="17"/>
  <c r="U138" i="17"/>
  <c r="Z138" i="17"/>
  <c r="S138" i="17"/>
  <c r="V137" i="17"/>
  <c r="X137" i="17"/>
  <c r="G143" i="5"/>
  <c r="Q138" i="17"/>
  <c r="N138" i="17"/>
  <c r="D142" i="5"/>
  <c r="E142" i="5"/>
  <c r="F142" i="5"/>
  <c r="C142" i="5"/>
  <c r="A142" i="5"/>
  <c r="B142" i="5"/>
  <c r="F139" i="18"/>
  <c r="A139" i="17" s="1"/>
  <c r="M139" i="17" s="1"/>
  <c r="AB139" i="17" s="1"/>
  <c r="K141" i="5"/>
  <c r="O141" i="5"/>
  <c r="S141" i="5"/>
  <c r="W141" i="5"/>
  <c r="AA141" i="5"/>
  <c r="AE141" i="5"/>
  <c r="AI141" i="5"/>
  <c r="AM141" i="5"/>
  <c r="AQ141" i="5"/>
  <c r="AU141" i="5"/>
  <c r="AY141" i="5"/>
  <c r="BC141" i="5"/>
  <c r="BG141" i="5"/>
  <c r="BK141" i="5"/>
  <c r="BO141" i="5"/>
  <c r="BS141" i="5"/>
  <c r="BW141" i="5"/>
  <c r="CA141" i="5"/>
  <c r="H141" i="5"/>
  <c r="L141" i="5"/>
  <c r="P141" i="5"/>
  <c r="T141" i="5"/>
  <c r="X141" i="5"/>
  <c r="AB141" i="5"/>
  <c r="AF141" i="5"/>
  <c r="AJ141" i="5"/>
  <c r="AN141" i="5"/>
  <c r="AR141" i="5"/>
  <c r="AV141" i="5"/>
  <c r="AZ141" i="5"/>
  <c r="BD141" i="5"/>
  <c r="BH141" i="5"/>
  <c r="BL141" i="5"/>
  <c r="BP141" i="5"/>
  <c r="BT141" i="5"/>
  <c r="BX141" i="5"/>
  <c r="CB141" i="5"/>
  <c r="I141" i="5"/>
  <c r="M141" i="5"/>
  <c r="Q141" i="5"/>
  <c r="U141" i="5"/>
  <c r="Y141" i="5"/>
  <c r="AC141" i="5"/>
  <c r="AG141" i="5"/>
  <c r="AK141" i="5"/>
  <c r="AO141" i="5"/>
  <c r="AS141" i="5"/>
  <c r="AW141" i="5"/>
  <c r="BA141" i="5"/>
  <c r="BE141" i="5"/>
  <c r="BI141" i="5"/>
  <c r="BM141" i="5"/>
  <c r="BQ141" i="5"/>
  <c r="BU141" i="5"/>
  <c r="BY141" i="5"/>
  <c r="CC141" i="5"/>
  <c r="J141" i="5"/>
  <c r="N141" i="5"/>
  <c r="R141" i="5"/>
  <c r="V141" i="5"/>
  <c r="Z141" i="5"/>
  <c r="AD141" i="5"/>
  <c r="AH141" i="5"/>
  <c r="AL141" i="5"/>
  <c r="AP141" i="5"/>
  <c r="AT141" i="5"/>
  <c r="AX141" i="5"/>
  <c r="BB141" i="5"/>
  <c r="BF141" i="5"/>
  <c r="BJ141" i="5"/>
  <c r="BN141" i="5"/>
  <c r="BR141" i="5"/>
  <c r="BV141" i="5"/>
  <c r="BZ141" i="5"/>
  <c r="CD141" i="5"/>
  <c r="AI139" i="17" l="1"/>
  <c r="AH139" i="17"/>
  <c r="W139" i="17"/>
  <c r="AG139" i="17"/>
  <c r="Q135" i="22"/>
  <c r="P135" i="22"/>
  <c r="R135" i="22"/>
  <c r="O136" i="22"/>
  <c r="AD139" i="17"/>
  <c r="AC139" i="17"/>
  <c r="AA139" i="17"/>
  <c r="AJ139" i="17"/>
  <c r="V138" i="17"/>
  <c r="X138" i="17"/>
  <c r="Y139" i="17"/>
  <c r="U139" i="17"/>
  <c r="Z139" i="17"/>
  <c r="S139" i="17"/>
  <c r="G144" i="5"/>
  <c r="N139" i="17"/>
  <c r="Q139" i="17"/>
  <c r="E143" i="5"/>
  <c r="D143" i="5"/>
  <c r="F143" i="5"/>
  <c r="A143" i="5"/>
  <c r="B143" i="5"/>
  <c r="C143" i="5"/>
  <c r="F140" i="18"/>
  <c r="A140" i="17" s="1"/>
  <c r="M140" i="17" s="1"/>
  <c r="AB140" i="17" s="1"/>
  <c r="J142" i="5"/>
  <c r="N142" i="5"/>
  <c r="R142" i="5"/>
  <c r="V142" i="5"/>
  <c r="Z142" i="5"/>
  <c r="AD142" i="5"/>
  <c r="AH142" i="5"/>
  <c r="AL142" i="5"/>
  <c r="AP142" i="5"/>
  <c r="AT142" i="5"/>
  <c r="AX142" i="5"/>
  <c r="BB142" i="5"/>
  <c r="BF142" i="5"/>
  <c r="BJ142" i="5"/>
  <c r="BN142" i="5"/>
  <c r="BR142" i="5"/>
  <c r="BV142" i="5"/>
  <c r="BZ142" i="5"/>
  <c r="CD142" i="5"/>
  <c r="K142" i="5"/>
  <c r="O142" i="5"/>
  <c r="S142" i="5"/>
  <c r="W142" i="5"/>
  <c r="AA142" i="5"/>
  <c r="AE142" i="5"/>
  <c r="AI142" i="5"/>
  <c r="AM142" i="5"/>
  <c r="AQ142" i="5"/>
  <c r="AU142" i="5"/>
  <c r="AY142" i="5"/>
  <c r="BC142" i="5"/>
  <c r="BG142" i="5"/>
  <c r="BK142" i="5"/>
  <c r="BO142" i="5"/>
  <c r="BS142" i="5"/>
  <c r="BW142" i="5"/>
  <c r="CA142" i="5"/>
  <c r="H142" i="5"/>
  <c r="L142" i="5"/>
  <c r="P142" i="5"/>
  <c r="T142" i="5"/>
  <c r="X142" i="5"/>
  <c r="AB142" i="5"/>
  <c r="AF142" i="5"/>
  <c r="AJ142" i="5"/>
  <c r="AN142" i="5"/>
  <c r="AR142" i="5"/>
  <c r="AV142" i="5"/>
  <c r="AZ142" i="5"/>
  <c r="BD142" i="5"/>
  <c r="BH142" i="5"/>
  <c r="BL142" i="5"/>
  <c r="BP142" i="5"/>
  <c r="BT142" i="5"/>
  <c r="BX142" i="5"/>
  <c r="CB142" i="5"/>
  <c r="I142" i="5"/>
  <c r="M142" i="5"/>
  <c r="Q142" i="5"/>
  <c r="U142" i="5"/>
  <c r="Y142" i="5"/>
  <c r="AC142" i="5"/>
  <c r="AG142" i="5"/>
  <c r="AK142" i="5"/>
  <c r="AO142" i="5"/>
  <c r="AS142" i="5"/>
  <c r="AW142" i="5"/>
  <c r="BA142" i="5"/>
  <c r="BE142" i="5"/>
  <c r="BI142" i="5"/>
  <c r="BM142" i="5"/>
  <c r="BQ142" i="5"/>
  <c r="BU142" i="5"/>
  <c r="BY142" i="5"/>
  <c r="CC142" i="5"/>
  <c r="AI140" i="17" l="1"/>
  <c r="AH140" i="17"/>
  <c r="W140" i="17"/>
  <c r="AG140" i="17"/>
  <c r="P136" i="22"/>
  <c r="R136" i="22"/>
  <c r="Q136" i="22"/>
  <c r="O137" i="22"/>
  <c r="AD140" i="17"/>
  <c r="AC140" i="17"/>
  <c r="AA140" i="17"/>
  <c r="AJ140" i="17"/>
  <c r="Y140" i="17"/>
  <c r="U140" i="17"/>
  <c r="Z140" i="17"/>
  <c r="S140" i="17"/>
  <c r="V139" i="17"/>
  <c r="X139" i="17"/>
  <c r="G145" i="5"/>
  <c r="Q140" i="17"/>
  <c r="N140" i="17"/>
  <c r="D144" i="5"/>
  <c r="E144" i="5"/>
  <c r="F144" i="5"/>
  <c r="A144" i="5"/>
  <c r="B144" i="5"/>
  <c r="C144" i="5"/>
  <c r="F141" i="18"/>
  <c r="A141" i="17" s="1"/>
  <c r="M141" i="17" s="1"/>
  <c r="AB141" i="17" s="1"/>
  <c r="K143" i="5"/>
  <c r="O143" i="5"/>
  <c r="S143" i="5"/>
  <c r="W143" i="5"/>
  <c r="AA143" i="5"/>
  <c r="AE143" i="5"/>
  <c r="AI143" i="5"/>
  <c r="AM143" i="5"/>
  <c r="AQ143" i="5"/>
  <c r="AU143" i="5"/>
  <c r="AY143" i="5"/>
  <c r="BC143" i="5"/>
  <c r="BG143" i="5"/>
  <c r="BK143" i="5"/>
  <c r="BO143" i="5"/>
  <c r="BS143" i="5"/>
  <c r="BW143" i="5"/>
  <c r="CA143" i="5"/>
  <c r="H143" i="5"/>
  <c r="L143" i="5"/>
  <c r="P143" i="5"/>
  <c r="T143" i="5"/>
  <c r="X143" i="5"/>
  <c r="AB143" i="5"/>
  <c r="AF143" i="5"/>
  <c r="AJ143" i="5"/>
  <c r="AN143" i="5"/>
  <c r="AR143" i="5"/>
  <c r="AV143" i="5"/>
  <c r="AZ143" i="5"/>
  <c r="BD143" i="5"/>
  <c r="BH143" i="5"/>
  <c r="BL143" i="5"/>
  <c r="BP143" i="5"/>
  <c r="BT143" i="5"/>
  <c r="BX143" i="5"/>
  <c r="CB143" i="5"/>
  <c r="M143" i="5"/>
  <c r="U143" i="5"/>
  <c r="AC143" i="5"/>
  <c r="AK143" i="5"/>
  <c r="AS143" i="5"/>
  <c r="BA143" i="5"/>
  <c r="BI143" i="5"/>
  <c r="BQ143" i="5"/>
  <c r="BY143" i="5"/>
  <c r="J143" i="5"/>
  <c r="R143" i="5"/>
  <c r="Z143" i="5"/>
  <c r="AH143" i="5"/>
  <c r="AP143" i="5"/>
  <c r="AX143" i="5"/>
  <c r="BF143" i="5"/>
  <c r="BN143" i="5"/>
  <c r="BV143" i="5"/>
  <c r="CD143" i="5"/>
  <c r="I143" i="5"/>
  <c r="Q143" i="5"/>
  <c r="Y143" i="5"/>
  <c r="AG143" i="5"/>
  <c r="AO143" i="5"/>
  <c r="AW143" i="5"/>
  <c r="BE143" i="5"/>
  <c r="BM143" i="5"/>
  <c r="BU143" i="5"/>
  <c r="CC143" i="5"/>
  <c r="N143" i="5"/>
  <c r="V143" i="5"/>
  <c r="AD143" i="5"/>
  <c r="AL143" i="5"/>
  <c r="AT143" i="5"/>
  <c r="BB143" i="5"/>
  <c r="BJ143" i="5"/>
  <c r="BR143" i="5"/>
  <c r="BZ143" i="5"/>
  <c r="AI141" i="17" l="1"/>
  <c r="AH141" i="17"/>
  <c r="W141" i="17"/>
  <c r="AG141" i="17"/>
  <c r="Q137" i="22"/>
  <c r="P137" i="22"/>
  <c r="R137" i="22"/>
  <c r="O138" i="22"/>
  <c r="AD141" i="17"/>
  <c r="AC141" i="17"/>
  <c r="AA141" i="17"/>
  <c r="AJ141" i="17"/>
  <c r="V140" i="17"/>
  <c r="X140" i="17"/>
  <c r="Y141" i="17"/>
  <c r="U141" i="17"/>
  <c r="Z141" i="17"/>
  <c r="S141" i="17"/>
  <c r="G146" i="5"/>
  <c r="N141" i="17"/>
  <c r="Q141" i="17"/>
  <c r="F142" i="18"/>
  <c r="A142" i="17" s="1"/>
  <c r="M142" i="17" s="1"/>
  <c r="AB142" i="17" s="1"/>
  <c r="H144" i="5"/>
  <c r="L144" i="5"/>
  <c r="P144" i="5"/>
  <c r="T144" i="5"/>
  <c r="X144" i="5"/>
  <c r="AB144" i="5"/>
  <c r="AF144" i="5"/>
  <c r="AJ144" i="5"/>
  <c r="AN144" i="5"/>
  <c r="AR144" i="5"/>
  <c r="AV144" i="5"/>
  <c r="AZ144" i="5"/>
  <c r="BD144" i="5"/>
  <c r="BH144" i="5"/>
  <c r="BL144" i="5"/>
  <c r="BP144" i="5"/>
  <c r="BT144" i="5"/>
  <c r="BX144" i="5"/>
  <c r="CB144" i="5"/>
  <c r="I144" i="5"/>
  <c r="M144" i="5"/>
  <c r="Q144" i="5"/>
  <c r="U144" i="5"/>
  <c r="Y144" i="5"/>
  <c r="AC144" i="5"/>
  <c r="AG144" i="5"/>
  <c r="AK144" i="5"/>
  <c r="AO144" i="5"/>
  <c r="AS144" i="5"/>
  <c r="AW144" i="5"/>
  <c r="BA144" i="5"/>
  <c r="BE144" i="5"/>
  <c r="BI144" i="5"/>
  <c r="BM144" i="5"/>
  <c r="BQ144" i="5"/>
  <c r="BU144" i="5"/>
  <c r="BY144" i="5"/>
  <c r="CC144" i="5"/>
  <c r="J144" i="5"/>
  <c r="N144" i="5"/>
  <c r="R144" i="5"/>
  <c r="V144" i="5"/>
  <c r="Z144" i="5"/>
  <c r="AD144" i="5"/>
  <c r="AH144" i="5"/>
  <c r="AL144" i="5"/>
  <c r="AP144" i="5"/>
  <c r="AT144" i="5"/>
  <c r="AX144" i="5"/>
  <c r="BB144" i="5"/>
  <c r="BF144" i="5"/>
  <c r="BJ144" i="5"/>
  <c r="BN144" i="5"/>
  <c r="BR144" i="5"/>
  <c r="BV144" i="5"/>
  <c r="BZ144" i="5"/>
  <c r="CD144" i="5"/>
  <c r="K144" i="5"/>
  <c r="O144" i="5"/>
  <c r="S144" i="5"/>
  <c r="W144" i="5"/>
  <c r="AA144" i="5"/>
  <c r="AE144" i="5"/>
  <c r="AI144" i="5"/>
  <c r="AM144" i="5"/>
  <c r="AQ144" i="5"/>
  <c r="AU144" i="5"/>
  <c r="AY144" i="5"/>
  <c r="BC144" i="5"/>
  <c r="BG144" i="5"/>
  <c r="BK144" i="5"/>
  <c r="BO144" i="5"/>
  <c r="BS144" i="5"/>
  <c r="BW144" i="5"/>
  <c r="CA144" i="5"/>
  <c r="E145" i="5"/>
  <c r="D145" i="5"/>
  <c r="F145" i="5"/>
  <c r="A145" i="5"/>
  <c r="B145" i="5"/>
  <c r="C145" i="5"/>
  <c r="AI142" i="17" l="1"/>
  <c r="AH142" i="17"/>
  <c r="W142" i="17"/>
  <c r="AG142" i="17"/>
  <c r="Q138" i="22"/>
  <c r="P138" i="22"/>
  <c r="R138" i="22"/>
  <c r="O139" i="22"/>
  <c r="AD142" i="17"/>
  <c r="AC142" i="17"/>
  <c r="AA142" i="17"/>
  <c r="AJ142" i="17"/>
  <c r="Y142" i="17"/>
  <c r="U142" i="17"/>
  <c r="Z142" i="17"/>
  <c r="S142" i="17"/>
  <c r="V141" i="17"/>
  <c r="X141" i="17"/>
  <c r="G147" i="5"/>
  <c r="Q142" i="17"/>
  <c r="N142" i="17"/>
  <c r="K145" i="5"/>
  <c r="O145" i="5"/>
  <c r="S145" i="5"/>
  <c r="W145" i="5"/>
  <c r="AA145" i="5"/>
  <c r="AE145" i="5"/>
  <c r="AI145" i="5"/>
  <c r="AM145" i="5"/>
  <c r="AQ145" i="5"/>
  <c r="AU145" i="5"/>
  <c r="AY145" i="5"/>
  <c r="BC145" i="5"/>
  <c r="BG145" i="5"/>
  <c r="BK145" i="5"/>
  <c r="BO145" i="5"/>
  <c r="BS145" i="5"/>
  <c r="BW145" i="5"/>
  <c r="CA145" i="5"/>
  <c r="H145" i="5"/>
  <c r="L145" i="5"/>
  <c r="P145" i="5"/>
  <c r="T145" i="5"/>
  <c r="X145" i="5"/>
  <c r="AB145" i="5"/>
  <c r="AF145" i="5"/>
  <c r="AJ145" i="5"/>
  <c r="AN145" i="5"/>
  <c r="AR145" i="5"/>
  <c r="AV145" i="5"/>
  <c r="AZ145" i="5"/>
  <c r="BD145" i="5"/>
  <c r="BH145" i="5"/>
  <c r="BL145" i="5"/>
  <c r="BP145" i="5"/>
  <c r="BT145" i="5"/>
  <c r="BX145" i="5"/>
  <c r="CB145" i="5"/>
  <c r="I145" i="5"/>
  <c r="M145" i="5"/>
  <c r="Q145" i="5"/>
  <c r="U145" i="5"/>
  <c r="Y145" i="5"/>
  <c r="AC145" i="5"/>
  <c r="AG145" i="5"/>
  <c r="AK145" i="5"/>
  <c r="AO145" i="5"/>
  <c r="AS145" i="5"/>
  <c r="AW145" i="5"/>
  <c r="BA145" i="5"/>
  <c r="BE145" i="5"/>
  <c r="BI145" i="5"/>
  <c r="BM145" i="5"/>
  <c r="BQ145" i="5"/>
  <c r="BU145" i="5"/>
  <c r="BY145" i="5"/>
  <c r="CC145" i="5"/>
  <c r="J145" i="5"/>
  <c r="N145" i="5"/>
  <c r="R145" i="5"/>
  <c r="V145" i="5"/>
  <c r="Z145" i="5"/>
  <c r="AD145" i="5"/>
  <c r="AH145" i="5"/>
  <c r="AL145" i="5"/>
  <c r="AP145" i="5"/>
  <c r="AT145" i="5"/>
  <c r="AX145" i="5"/>
  <c r="BB145" i="5"/>
  <c r="BF145" i="5"/>
  <c r="BJ145" i="5"/>
  <c r="BN145" i="5"/>
  <c r="BR145" i="5"/>
  <c r="BV145" i="5"/>
  <c r="BZ145" i="5"/>
  <c r="CD145" i="5"/>
  <c r="D146" i="5"/>
  <c r="E146" i="5"/>
  <c r="F146" i="5"/>
  <c r="A146" i="5"/>
  <c r="B146" i="5"/>
  <c r="C146" i="5"/>
  <c r="F143" i="18"/>
  <c r="A143" i="17" s="1"/>
  <c r="M143" i="17" s="1"/>
  <c r="AB143" i="17" s="1"/>
  <c r="AI143" i="17" l="1"/>
  <c r="AH143" i="17"/>
  <c r="W143" i="17"/>
  <c r="AG143" i="17"/>
  <c r="P139" i="22"/>
  <c r="R139" i="22"/>
  <c r="Q139" i="22"/>
  <c r="O140" i="22"/>
  <c r="AD143" i="17"/>
  <c r="AC143" i="17"/>
  <c r="AA143" i="17"/>
  <c r="AJ143" i="17"/>
  <c r="Y143" i="17"/>
  <c r="U143" i="17"/>
  <c r="Z143" i="17"/>
  <c r="S143" i="17"/>
  <c r="V142" i="17"/>
  <c r="X142" i="17"/>
  <c r="G148" i="5"/>
  <c r="N143" i="17"/>
  <c r="Q143" i="17"/>
  <c r="F144" i="18"/>
  <c r="A144" i="17" s="1"/>
  <c r="M144" i="17" s="1"/>
  <c r="AB144" i="17" s="1"/>
  <c r="E147" i="5"/>
  <c r="D147" i="5"/>
  <c r="F147" i="5"/>
  <c r="A147" i="5"/>
  <c r="B147" i="5"/>
  <c r="C147" i="5"/>
  <c r="H146" i="5"/>
  <c r="L146" i="5"/>
  <c r="P146" i="5"/>
  <c r="T146" i="5"/>
  <c r="X146" i="5"/>
  <c r="AB146" i="5"/>
  <c r="AF146" i="5"/>
  <c r="AJ146" i="5"/>
  <c r="AN146" i="5"/>
  <c r="AR146" i="5"/>
  <c r="AV146" i="5"/>
  <c r="AZ146" i="5"/>
  <c r="BD146" i="5"/>
  <c r="BH146" i="5"/>
  <c r="BL146" i="5"/>
  <c r="BP146" i="5"/>
  <c r="BT146" i="5"/>
  <c r="BX146" i="5"/>
  <c r="CB146" i="5"/>
  <c r="I146" i="5"/>
  <c r="M146" i="5"/>
  <c r="Q146" i="5"/>
  <c r="U146" i="5"/>
  <c r="Y146" i="5"/>
  <c r="AC146" i="5"/>
  <c r="AG146" i="5"/>
  <c r="AK146" i="5"/>
  <c r="AO146" i="5"/>
  <c r="AS146" i="5"/>
  <c r="AW146" i="5"/>
  <c r="BA146" i="5"/>
  <c r="BE146" i="5"/>
  <c r="BI146" i="5"/>
  <c r="BM146" i="5"/>
  <c r="BQ146" i="5"/>
  <c r="BU146" i="5"/>
  <c r="BY146" i="5"/>
  <c r="CC146" i="5"/>
  <c r="J146" i="5"/>
  <c r="N146" i="5"/>
  <c r="R146" i="5"/>
  <c r="V146" i="5"/>
  <c r="Z146" i="5"/>
  <c r="AD146" i="5"/>
  <c r="AH146" i="5"/>
  <c r="AL146" i="5"/>
  <c r="AP146" i="5"/>
  <c r="AT146" i="5"/>
  <c r="AX146" i="5"/>
  <c r="BB146" i="5"/>
  <c r="BF146" i="5"/>
  <c r="BJ146" i="5"/>
  <c r="BN146" i="5"/>
  <c r="BR146" i="5"/>
  <c r="BV146" i="5"/>
  <c r="BZ146" i="5"/>
  <c r="CD146" i="5"/>
  <c r="K146" i="5"/>
  <c r="O146" i="5"/>
  <c r="S146" i="5"/>
  <c r="W146" i="5"/>
  <c r="AA146" i="5"/>
  <c r="AE146" i="5"/>
  <c r="AI146" i="5"/>
  <c r="AM146" i="5"/>
  <c r="AQ146" i="5"/>
  <c r="AU146" i="5"/>
  <c r="AY146" i="5"/>
  <c r="BC146" i="5"/>
  <c r="BG146" i="5"/>
  <c r="BK146" i="5"/>
  <c r="BO146" i="5"/>
  <c r="BS146" i="5"/>
  <c r="BW146" i="5"/>
  <c r="CA146" i="5"/>
  <c r="AI144" i="17" l="1"/>
  <c r="AH144" i="17"/>
  <c r="W144" i="17"/>
  <c r="AG144" i="17"/>
  <c r="P140" i="22"/>
  <c r="R140" i="22"/>
  <c r="Q140" i="22"/>
  <c r="O141" i="22"/>
  <c r="AD144" i="17"/>
  <c r="AC144" i="17"/>
  <c r="AA144" i="17"/>
  <c r="AJ144" i="17"/>
  <c r="Y144" i="17"/>
  <c r="U144" i="17"/>
  <c r="Z144" i="17"/>
  <c r="S144" i="17"/>
  <c r="V143" i="17"/>
  <c r="X143" i="17"/>
  <c r="G149" i="5"/>
  <c r="Q144" i="17"/>
  <c r="N144" i="17"/>
  <c r="D148" i="5"/>
  <c r="E148" i="5"/>
  <c r="F148" i="5"/>
  <c r="C148" i="5"/>
  <c r="A148" i="5"/>
  <c r="B148" i="5"/>
  <c r="I147" i="5"/>
  <c r="M147" i="5"/>
  <c r="Q147" i="5"/>
  <c r="U147" i="5"/>
  <c r="Y147" i="5"/>
  <c r="AC147" i="5"/>
  <c r="AG147" i="5"/>
  <c r="AK147" i="5"/>
  <c r="AO147" i="5"/>
  <c r="AS147" i="5"/>
  <c r="AW147" i="5"/>
  <c r="BA147" i="5"/>
  <c r="BE147" i="5"/>
  <c r="BI147" i="5"/>
  <c r="BM147" i="5"/>
  <c r="BQ147" i="5"/>
  <c r="BU147" i="5"/>
  <c r="BY147" i="5"/>
  <c r="CC147" i="5"/>
  <c r="J147" i="5"/>
  <c r="N147" i="5"/>
  <c r="R147" i="5"/>
  <c r="V147" i="5"/>
  <c r="Z147" i="5"/>
  <c r="AD147" i="5"/>
  <c r="AH147" i="5"/>
  <c r="AL147" i="5"/>
  <c r="AP147" i="5"/>
  <c r="AT147" i="5"/>
  <c r="AX147" i="5"/>
  <c r="BB147" i="5"/>
  <c r="BF147" i="5"/>
  <c r="BJ147" i="5"/>
  <c r="BN147" i="5"/>
  <c r="BR147" i="5"/>
  <c r="BV147" i="5"/>
  <c r="BZ147" i="5"/>
  <c r="CD147" i="5"/>
  <c r="K147" i="5"/>
  <c r="S147" i="5"/>
  <c r="AA147" i="5"/>
  <c r="AI147" i="5"/>
  <c r="AQ147" i="5"/>
  <c r="AY147" i="5"/>
  <c r="BG147" i="5"/>
  <c r="BO147" i="5"/>
  <c r="BW147" i="5"/>
  <c r="H147" i="5"/>
  <c r="P147" i="5"/>
  <c r="X147" i="5"/>
  <c r="AF147" i="5"/>
  <c r="AN147" i="5"/>
  <c r="AV147" i="5"/>
  <c r="BD147" i="5"/>
  <c r="BL147" i="5"/>
  <c r="BT147" i="5"/>
  <c r="CB147" i="5"/>
  <c r="O147" i="5"/>
  <c r="W147" i="5"/>
  <c r="AE147" i="5"/>
  <c r="AM147" i="5"/>
  <c r="AU147" i="5"/>
  <c r="BC147" i="5"/>
  <c r="BK147" i="5"/>
  <c r="BS147" i="5"/>
  <c r="CA147" i="5"/>
  <c r="L147" i="5"/>
  <c r="T147" i="5"/>
  <c r="AB147" i="5"/>
  <c r="AJ147" i="5"/>
  <c r="AR147" i="5"/>
  <c r="AZ147" i="5"/>
  <c r="BH147" i="5"/>
  <c r="BP147" i="5"/>
  <c r="BX147" i="5"/>
  <c r="F145" i="18"/>
  <c r="A145" i="17" s="1"/>
  <c r="M145" i="17" s="1"/>
  <c r="AB145" i="17" s="1"/>
  <c r="AI145" i="17" l="1"/>
  <c r="AH145" i="17"/>
  <c r="W145" i="17"/>
  <c r="AG145" i="17"/>
  <c r="Q141" i="22"/>
  <c r="P141" i="22"/>
  <c r="R141" i="22"/>
  <c r="O142" i="22"/>
  <c r="AD145" i="17"/>
  <c r="AC145" i="17"/>
  <c r="AA145" i="17"/>
  <c r="AJ145" i="17"/>
  <c r="Y145" i="17"/>
  <c r="U145" i="17"/>
  <c r="Z145" i="17"/>
  <c r="S145" i="17"/>
  <c r="V144" i="17"/>
  <c r="X144" i="17"/>
  <c r="G150" i="5"/>
  <c r="N145" i="17"/>
  <c r="Q145" i="17"/>
  <c r="F149" i="5"/>
  <c r="E149" i="5"/>
  <c r="D149" i="5"/>
  <c r="A149" i="5"/>
  <c r="B149" i="5"/>
  <c r="C149" i="5"/>
  <c r="J148" i="5"/>
  <c r="N148" i="5"/>
  <c r="R148" i="5"/>
  <c r="V148" i="5"/>
  <c r="Z148" i="5"/>
  <c r="AD148" i="5"/>
  <c r="AH148" i="5"/>
  <c r="AL148" i="5"/>
  <c r="AP148" i="5"/>
  <c r="AT148" i="5"/>
  <c r="AX148" i="5"/>
  <c r="BB148" i="5"/>
  <c r="BF148" i="5"/>
  <c r="BJ148" i="5"/>
  <c r="BN148" i="5"/>
  <c r="BR148" i="5"/>
  <c r="BV148" i="5"/>
  <c r="BZ148" i="5"/>
  <c r="CD148" i="5"/>
  <c r="K148" i="5"/>
  <c r="O148" i="5"/>
  <c r="S148" i="5"/>
  <c r="W148" i="5"/>
  <c r="AA148" i="5"/>
  <c r="AE148" i="5"/>
  <c r="AI148" i="5"/>
  <c r="AM148" i="5"/>
  <c r="AQ148" i="5"/>
  <c r="AU148" i="5"/>
  <c r="AY148" i="5"/>
  <c r="BC148" i="5"/>
  <c r="BG148" i="5"/>
  <c r="BK148" i="5"/>
  <c r="BO148" i="5"/>
  <c r="BS148" i="5"/>
  <c r="BW148" i="5"/>
  <c r="CA148" i="5"/>
  <c r="H148" i="5"/>
  <c r="L148" i="5"/>
  <c r="P148" i="5"/>
  <c r="T148" i="5"/>
  <c r="X148" i="5"/>
  <c r="AB148" i="5"/>
  <c r="AF148" i="5"/>
  <c r="AJ148" i="5"/>
  <c r="AN148" i="5"/>
  <c r="AR148" i="5"/>
  <c r="AV148" i="5"/>
  <c r="AZ148" i="5"/>
  <c r="BD148" i="5"/>
  <c r="BH148" i="5"/>
  <c r="BL148" i="5"/>
  <c r="BP148" i="5"/>
  <c r="BT148" i="5"/>
  <c r="BX148" i="5"/>
  <c r="CB148" i="5"/>
  <c r="I148" i="5"/>
  <c r="M148" i="5"/>
  <c r="Q148" i="5"/>
  <c r="U148" i="5"/>
  <c r="Y148" i="5"/>
  <c r="AC148" i="5"/>
  <c r="AG148" i="5"/>
  <c r="AK148" i="5"/>
  <c r="AO148" i="5"/>
  <c r="AS148" i="5"/>
  <c r="AW148" i="5"/>
  <c r="BA148" i="5"/>
  <c r="BE148" i="5"/>
  <c r="BI148" i="5"/>
  <c r="BM148" i="5"/>
  <c r="BQ148" i="5"/>
  <c r="BU148" i="5"/>
  <c r="BY148" i="5"/>
  <c r="CC148" i="5"/>
  <c r="F146" i="18"/>
  <c r="A146" i="17" s="1"/>
  <c r="M146" i="17" s="1"/>
  <c r="AB146" i="17" s="1"/>
  <c r="AI146" i="17" l="1"/>
  <c r="AH146" i="17"/>
  <c r="W146" i="17"/>
  <c r="AG146" i="17"/>
  <c r="Q142" i="22"/>
  <c r="P142" i="22"/>
  <c r="R142" i="22"/>
  <c r="O143" i="22"/>
  <c r="AD146" i="17"/>
  <c r="AC146" i="17"/>
  <c r="AA146" i="17"/>
  <c r="AJ146" i="17"/>
  <c r="Y146" i="17"/>
  <c r="U146" i="17"/>
  <c r="Z146" i="17"/>
  <c r="S146" i="17"/>
  <c r="V145" i="17"/>
  <c r="X145" i="17"/>
  <c r="G151" i="5"/>
  <c r="Q146" i="17"/>
  <c r="N146" i="17"/>
  <c r="D150" i="5"/>
  <c r="E150" i="5"/>
  <c r="F150" i="5"/>
  <c r="C150" i="5"/>
  <c r="A150" i="5"/>
  <c r="B150" i="5"/>
  <c r="I149" i="5"/>
  <c r="M149" i="5"/>
  <c r="Q149" i="5"/>
  <c r="U149" i="5"/>
  <c r="Y149" i="5"/>
  <c r="AC149" i="5"/>
  <c r="AG149" i="5"/>
  <c r="AK149" i="5"/>
  <c r="AO149" i="5"/>
  <c r="AS149" i="5"/>
  <c r="AW149" i="5"/>
  <c r="BA149" i="5"/>
  <c r="BE149" i="5"/>
  <c r="BI149" i="5"/>
  <c r="BM149" i="5"/>
  <c r="BQ149" i="5"/>
  <c r="BU149" i="5"/>
  <c r="BY149" i="5"/>
  <c r="CC149" i="5"/>
  <c r="J149" i="5"/>
  <c r="N149" i="5"/>
  <c r="R149" i="5"/>
  <c r="V149" i="5"/>
  <c r="Z149" i="5"/>
  <c r="AD149" i="5"/>
  <c r="AH149" i="5"/>
  <c r="AL149" i="5"/>
  <c r="AP149" i="5"/>
  <c r="AT149" i="5"/>
  <c r="AX149" i="5"/>
  <c r="BB149" i="5"/>
  <c r="BF149" i="5"/>
  <c r="BJ149" i="5"/>
  <c r="BN149" i="5"/>
  <c r="BR149" i="5"/>
  <c r="BV149" i="5"/>
  <c r="BZ149" i="5"/>
  <c r="CD149" i="5"/>
  <c r="K149" i="5"/>
  <c r="O149" i="5"/>
  <c r="S149" i="5"/>
  <c r="W149" i="5"/>
  <c r="AA149" i="5"/>
  <c r="AE149" i="5"/>
  <c r="AI149" i="5"/>
  <c r="AM149" i="5"/>
  <c r="AQ149" i="5"/>
  <c r="AU149" i="5"/>
  <c r="AY149" i="5"/>
  <c r="BC149" i="5"/>
  <c r="BG149" i="5"/>
  <c r="BK149" i="5"/>
  <c r="BO149" i="5"/>
  <c r="BS149" i="5"/>
  <c r="BW149" i="5"/>
  <c r="CA149" i="5"/>
  <c r="H149" i="5"/>
  <c r="L149" i="5"/>
  <c r="P149" i="5"/>
  <c r="T149" i="5"/>
  <c r="X149" i="5"/>
  <c r="AB149" i="5"/>
  <c r="AF149" i="5"/>
  <c r="AJ149" i="5"/>
  <c r="AN149" i="5"/>
  <c r="AR149" i="5"/>
  <c r="AV149" i="5"/>
  <c r="AZ149" i="5"/>
  <c r="BD149" i="5"/>
  <c r="BH149" i="5"/>
  <c r="BL149" i="5"/>
  <c r="BP149" i="5"/>
  <c r="BT149" i="5"/>
  <c r="BX149" i="5"/>
  <c r="CB149" i="5"/>
  <c r="F147" i="18"/>
  <c r="A147" i="17" s="1"/>
  <c r="M147" i="17" s="1"/>
  <c r="AB147" i="17" s="1"/>
  <c r="AI147" i="17" l="1"/>
  <c r="AH147" i="17"/>
  <c r="W147" i="17"/>
  <c r="AG147" i="17"/>
  <c r="Q143" i="22"/>
  <c r="P143" i="22"/>
  <c r="R143" i="22"/>
  <c r="O144" i="22"/>
  <c r="AD147" i="17"/>
  <c r="AC147" i="17"/>
  <c r="AA147" i="17"/>
  <c r="AJ147" i="17"/>
  <c r="Y147" i="17"/>
  <c r="U147" i="17"/>
  <c r="Z147" i="17"/>
  <c r="S147" i="17"/>
  <c r="V146" i="17"/>
  <c r="X146" i="17"/>
  <c r="G152" i="5"/>
  <c r="N147" i="17"/>
  <c r="Q147" i="17"/>
  <c r="F148" i="18"/>
  <c r="A148" i="17" s="1"/>
  <c r="M148" i="17" s="1"/>
  <c r="AB148" i="17" s="1"/>
  <c r="E151" i="5"/>
  <c r="D151" i="5"/>
  <c r="F151" i="5"/>
  <c r="A151" i="5"/>
  <c r="B151" i="5"/>
  <c r="C151" i="5"/>
  <c r="J150" i="5"/>
  <c r="N150" i="5"/>
  <c r="R150" i="5"/>
  <c r="V150" i="5"/>
  <c r="Z150" i="5"/>
  <c r="AD150" i="5"/>
  <c r="AH150" i="5"/>
  <c r="AL150" i="5"/>
  <c r="AP150" i="5"/>
  <c r="AT150" i="5"/>
  <c r="AX150" i="5"/>
  <c r="BB150" i="5"/>
  <c r="BF150" i="5"/>
  <c r="BJ150" i="5"/>
  <c r="BN150" i="5"/>
  <c r="BR150" i="5"/>
  <c r="BV150" i="5"/>
  <c r="BZ150" i="5"/>
  <c r="CD150" i="5"/>
  <c r="K150" i="5"/>
  <c r="O150" i="5"/>
  <c r="S150" i="5"/>
  <c r="W150" i="5"/>
  <c r="AA150" i="5"/>
  <c r="AE150" i="5"/>
  <c r="AI150" i="5"/>
  <c r="AM150" i="5"/>
  <c r="AQ150" i="5"/>
  <c r="AU150" i="5"/>
  <c r="AY150" i="5"/>
  <c r="BC150" i="5"/>
  <c r="BG150" i="5"/>
  <c r="BK150" i="5"/>
  <c r="BO150" i="5"/>
  <c r="BS150" i="5"/>
  <c r="BW150" i="5"/>
  <c r="CA150" i="5"/>
  <c r="H150" i="5"/>
  <c r="L150" i="5"/>
  <c r="P150" i="5"/>
  <c r="T150" i="5"/>
  <c r="X150" i="5"/>
  <c r="AB150" i="5"/>
  <c r="AF150" i="5"/>
  <c r="AJ150" i="5"/>
  <c r="AN150" i="5"/>
  <c r="AR150" i="5"/>
  <c r="AV150" i="5"/>
  <c r="AZ150" i="5"/>
  <c r="BD150" i="5"/>
  <c r="BH150" i="5"/>
  <c r="BL150" i="5"/>
  <c r="BP150" i="5"/>
  <c r="BT150" i="5"/>
  <c r="BX150" i="5"/>
  <c r="CB150" i="5"/>
  <c r="I150" i="5"/>
  <c r="M150" i="5"/>
  <c r="Q150" i="5"/>
  <c r="U150" i="5"/>
  <c r="Y150" i="5"/>
  <c r="AC150" i="5"/>
  <c r="AG150" i="5"/>
  <c r="AK150" i="5"/>
  <c r="AO150" i="5"/>
  <c r="AS150" i="5"/>
  <c r="AW150" i="5"/>
  <c r="BA150" i="5"/>
  <c r="BE150" i="5"/>
  <c r="BI150" i="5"/>
  <c r="BM150" i="5"/>
  <c r="BQ150" i="5"/>
  <c r="BU150" i="5"/>
  <c r="BY150" i="5"/>
  <c r="CC150" i="5"/>
  <c r="AI148" i="17" l="1"/>
  <c r="AH148" i="17"/>
  <c r="W148" i="17"/>
  <c r="AG148" i="17"/>
  <c r="P144" i="22"/>
  <c r="R144" i="22"/>
  <c r="Q144" i="22"/>
  <c r="O145" i="22"/>
  <c r="AD148" i="17"/>
  <c r="AC148" i="17"/>
  <c r="AA148" i="17"/>
  <c r="AJ148" i="17"/>
  <c r="Y148" i="17"/>
  <c r="U148" i="17"/>
  <c r="Z148" i="17"/>
  <c r="S148" i="17"/>
  <c r="V147" i="17"/>
  <c r="X147" i="17"/>
  <c r="G153" i="5"/>
  <c r="Q148" i="17"/>
  <c r="N148" i="17"/>
  <c r="D152" i="5"/>
  <c r="E152" i="5"/>
  <c r="F152" i="5"/>
  <c r="A152" i="5"/>
  <c r="B152" i="5"/>
  <c r="C152" i="5"/>
  <c r="K151" i="5"/>
  <c r="O151" i="5"/>
  <c r="S151" i="5"/>
  <c r="W151" i="5"/>
  <c r="AA151" i="5"/>
  <c r="AE151" i="5"/>
  <c r="AI151" i="5"/>
  <c r="AM151" i="5"/>
  <c r="AQ151" i="5"/>
  <c r="AU151" i="5"/>
  <c r="AY151" i="5"/>
  <c r="BC151" i="5"/>
  <c r="BG151" i="5"/>
  <c r="BK151" i="5"/>
  <c r="BO151" i="5"/>
  <c r="BS151" i="5"/>
  <c r="BW151" i="5"/>
  <c r="CA151" i="5"/>
  <c r="H151" i="5"/>
  <c r="L151" i="5"/>
  <c r="P151" i="5"/>
  <c r="T151" i="5"/>
  <c r="X151" i="5"/>
  <c r="AB151" i="5"/>
  <c r="AF151" i="5"/>
  <c r="AJ151" i="5"/>
  <c r="AN151" i="5"/>
  <c r="AR151" i="5"/>
  <c r="AV151" i="5"/>
  <c r="AZ151" i="5"/>
  <c r="BD151" i="5"/>
  <c r="BH151" i="5"/>
  <c r="BL151" i="5"/>
  <c r="BP151" i="5"/>
  <c r="BT151" i="5"/>
  <c r="BX151" i="5"/>
  <c r="CB151" i="5"/>
  <c r="I151" i="5"/>
  <c r="Q151" i="5"/>
  <c r="Y151" i="5"/>
  <c r="AG151" i="5"/>
  <c r="AO151" i="5"/>
  <c r="AW151" i="5"/>
  <c r="BE151" i="5"/>
  <c r="BM151" i="5"/>
  <c r="BU151" i="5"/>
  <c r="CC151" i="5"/>
  <c r="N151" i="5"/>
  <c r="V151" i="5"/>
  <c r="AD151" i="5"/>
  <c r="AL151" i="5"/>
  <c r="AT151" i="5"/>
  <c r="BB151" i="5"/>
  <c r="BJ151" i="5"/>
  <c r="BR151" i="5"/>
  <c r="BZ151" i="5"/>
  <c r="M151" i="5"/>
  <c r="U151" i="5"/>
  <c r="AC151" i="5"/>
  <c r="AK151" i="5"/>
  <c r="AS151" i="5"/>
  <c r="BA151" i="5"/>
  <c r="BI151" i="5"/>
  <c r="BQ151" i="5"/>
  <c r="BY151" i="5"/>
  <c r="J151" i="5"/>
  <c r="R151" i="5"/>
  <c r="Z151" i="5"/>
  <c r="AH151" i="5"/>
  <c r="AP151" i="5"/>
  <c r="AX151" i="5"/>
  <c r="BF151" i="5"/>
  <c r="BN151" i="5"/>
  <c r="BV151" i="5"/>
  <c r="CD151" i="5"/>
  <c r="F149" i="18"/>
  <c r="A149" i="17" s="1"/>
  <c r="M149" i="17" s="1"/>
  <c r="AB149" i="17" s="1"/>
  <c r="AI149" i="17" l="1"/>
  <c r="AH149" i="17"/>
  <c r="W149" i="17"/>
  <c r="AG149" i="17"/>
  <c r="P145" i="22"/>
  <c r="R145" i="22"/>
  <c r="Q145" i="22"/>
  <c r="O146" i="22"/>
  <c r="AD149" i="17"/>
  <c r="AC149" i="17"/>
  <c r="AA149" i="17"/>
  <c r="AJ149" i="17"/>
  <c r="Y149" i="17"/>
  <c r="U149" i="17"/>
  <c r="Z149" i="17"/>
  <c r="S149" i="17"/>
  <c r="V148" i="17"/>
  <c r="X148" i="17"/>
  <c r="G154" i="5"/>
  <c r="N149" i="17"/>
  <c r="Q149" i="17"/>
  <c r="F150" i="18"/>
  <c r="A150" i="17" s="1"/>
  <c r="M150" i="17" s="1"/>
  <c r="AB150" i="17" s="1"/>
  <c r="E153" i="5"/>
  <c r="D153" i="5"/>
  <c r="F153" i="5"/>
  <c r="A153" i="5"/>
  <c r="B153" i="5"/>
  <c r="C153" i="5"/>
  <c r="H152" i="5"/>
  <c r="L152" i="5"/>
  <c r="P152" i="5"/>
  <c r="T152" i="5"/>
  <c r="X152" i="5"/>
  <c r="AB152" i="5"/>
  <c r="AF152" i="5"/>
  <c r="AJ152" i="5"/>
  <c r="AN152" i="5"/>
  <c r="AR152" i="5"/>
  <c r="AV152" i="5"/>
  <c r="AZ152" i="5"/>
  <c r="BD152" i="5"/>
  <c r="BH152" i="5"/>
  <c r="BL152" i="5"/>
  <c r="BP152" i="5"/>
  <c r="BT152" i="5"/>
  <c r="BX152" i="5"/>
  <c r="CB152" i="5"/>
  <c r="I152" i="5"/>
  <c r="M152" i="5"/>
  <c r="Q152" i="5"/>
  <c r="U152" i="5"/>
  <c r="Y152" i="5"/>
  <c r="AC152" i="5"/>
  <c r="AG152" i="5"/>
  <c r="AK152" i="5"/>
  <c r="AO152" i="5"/>
  <c r="AS152" i="5"/>
  <c r="AW152" i="5"/>
  <c r="BA152" i="5"/>
  <c r="BE152" i="5"/>
  <c r="BI152" i="5"/>
  <c r="BM152" i="5"/>
  <c r="BQ152" i="5"/>
  <c r="BU152" i="5"/>
  <c r="BY152" i="5"/>
  <c r="CC152" i="5"/>
  <c r="J152" i="5"/>
  <c r="N152" i="5"/>
  <c r="R152" i="5"/>
  <c r="V152" i="5"/>
  <c r="Z152" i="5"/>
  <c r="AD152" i="5"/>
  <c r="AH152" i="5"/>
  <c r="AL152" i="5"/>
  <c r="AP152" i="5"/>
  <c r="AT152" i="5"/>
  <c r="AX152" i="5"/>
  <c r="BB152" i="5"/>
  <c r="BF152" i="5"/>
  <c r="BJ152" i="5"/>
  <c r="BN152" i="5"/>
  <c r="BR152" i="5"/>
  <c r="BV152" i="5"/>
  <c r="BZ152" i="5"/>
  <c r="CD152" i="5"/>
  <c r="K152" i="5"/>
  <c r="O152" i="5"/>
  <c r="S152" i="5"/>
  <c r="W152" i="5"/>
  <c r="AA152" i="5"/>
  <c r="AE152" i="5"/>
  <c r="AI152" i="5"/>
  <c r="AM152" i="5"/>
  <c r="AQ152" i="5"/>
  <c r="AU152" i="5"/>
  <c r="AY152" i="5"/>
  <c r="BC152" i="5"/>
  <c r="BG152" i="5"/>
  <c r="BK152" i="5"/>
  <c r="BO152" i="5"/>
  <c r="BS152" i="5"/>
  <c r="BW152" i="5"/>
  <c r="CA152" i="5"/>
  <c r="AI150" i="17" l="1"/>
  <c r="AH150" i="17"/>
  <c r="W150" i="17"/>
  <c r="AG150" i="17"/>
  <c r="Q146" i="22"/>
  <c r="P146" i="22"/>
  <c r="R146" i="22"/>
  <c r="O147" i="22"/>
  <c r="AD150" i="17"/>
  <c r="AC150" i="17"/>
  <c r="AA150" i="17"/>
  <c r="AJ150" i="17"/>
  <c r="Y150" i="17"/>
  <c r="U150" i="17"/>
  <c r="Z150" i="17"/>
  <c r="S150" i="17"/>
  <c r="V149" i="17"/>
  <c r="X149" i="17"/>
  <c r="G155" i="5"/>
  <c r="Q150" i="17"/>
  <c r="N150" i="17"/>
  <c r="D154" i="5"/>
  <c r="E154" i="5"/>
  <c r="F154" i="5"/>
  <c r="A154" i="5"/>
  <c r="B154" i="5"/>
  <c r="C154" i="5"/>
  <c r="I153" i="5"/>
  <c r="M153" i="5"/>
  <c r="Q153" i="5"/>
  <c r="U153" i="5"/>
  <c r="Y153" i="5"/>
  <c r="AC153" i="5"/>
  <c r="AG153" i="5"/>
  <c r="AK153" i="5"/>
  <c r="AO153" i="5"/>
  <c r="AS153" i="5"/>
  <c r="AW153" i="5"/>
  <c r="BA153" i="5"/>
  <c r="BE153" i="5"/>
  <c r="BI153" i="5"/>
  <c r="BM153" i="5"/>
  <c r="BQ153" i="5"/>
  <c r="BU153" i="5"/>
  <c r="BY153" i="5"/>
  <c r="CC153" i="5"/>
  <c r="J153" i="5"/>
  <c r="N153" i="5"/>
  <c r="R153" i="5"/>
  <c r="V153" i="5"/>
  <c r="Z153" i="5"/>
  <c r="AD153" i="5"/>
  <c r="AH153" i="5"/>
  <c r="AL153" i="5"/>
  <c r="AP153" i="5"/>
  <c r="AT153" i="5"/>
  <c r="AX153" i="5"/>
  <c r="BB153" i="5"/>
  <c r="BF153" i="5"/>
  <c r="BJ153" i="5"/>
  <c r="BN153" i="5"/>
  <c r="BR153" i="5"/>
  <c r="BV153" i="5"/>
  <c r="BZ153" i="5"/>
  <c r="CD153" i="5"/>
  <c r="K153" i="5"/>
  <c r="O153" i="5"/>
  <c r="S153" i="5"/>
  <c r="W153" i="5"/>
  <c r="AA153" i="5"/>
  <c r="AE153" i="5"/>
  <c r="AI153" i="5"/>
  <c r="AM153" i="5"/>
  <c r="AQ153" i="5"/>
  <c r="AU153" i="5"/>
  <c r="AY153" i="5"/>
  <c r="BC153" i="5"/>
  <c r="BG153" i="5"/>
  <c r="BK153" i="5"/>
  <c r="BO153" i="5"/>
  <c r="BS153" i="5"/>
  <c r="BW153" i="5"/>
  <c r="CA153" i="5"/>
  <c r="H153" i="5"/>
  <c r="L153" i="5"/>
  <c r="P153" i="5"/>
  <c r="T153" i="5"/>
  <c r="X153" i="5"/>
  <c r="AB153" i="5"/>
  <c r="AF153" i="5"/>
  <c r="AJ153" i="5"/>
  <c r="AN153" i="5"/>
  <c r="AR153" i="5"/>
  <c r="AV153" i="5"/>
  <c r="AZ153" i="5"/>
  <c r="BD153" i="5"/>
  <c r="BH153" i="5"/>
  <c r="BL153" i="5"/>
  <c r="BP153" i="5"/>
  <c r="BT153" i="5"/>
  <c r="BX153" i="5"/>
  <c r="CB153" i="5"/>
  <c r="F151" i="18"/>
  <c r="A151" i="17" s="1"/>
  <c r="M151" i="17" s="1"/>
  <c r="AB151" i="17" s="1"/>
  <c r="AI151" i="17" l="1"/>
  <c r="AH151" i="17"/>
  <c r="W151" i="17"/>
  <c r="AG151" i="17"/>
  <c r="P147" i="22"/>
  <c r="R147" i="22"/>
  <c r="Q147" i="22"/>
  <c r="O148" i="22"/>
  <c r="AD151" i="17"/>
  <c r="AC151" i="17"/>
  <c r="AA151" i="17"/>
  <c r="AJ151" i="17"/>
  <c r="Y151" i="17"/>
  <c r="U151" i="17"/>
  <c r="Z151" i="17"/>
  <c r="S151" i="17"/>
  <c r="V150" i="17"/>
  <c r="X150" i="17"/>
  <c r="G156" i="5"/>
  <c r="N151" i="17"/>
  <c r="Q151" i="17"/>
  <c r="E155" i="5"/>
  <c r="D155" i="5"/>
  <c r="F155" i="5"/>
  <c r="A155" i="5"/>
  <c r="B155" i="5"/>
  <c r="C155" i="5"/>
  <c r="H154" i="5"/>
  <c r="L154" i="5"/>
  <c r="P154" i="5"/>
  <c r="T154" i="5"/>
  <c r="X154" i="5"/>
  <c r="AB154" i="5"/>
  <c r="AF154" i="5"/>
  <c r="AJ154" i="5"/>
  <c r="AN154" i="5"/>
  <c r="AR154" i="5"/>
  <c r="AV154" i="5"/>
  <c r="AZ154" i="5"/>
  <c r="BD154" i="5"/>
  <c r="BH154" i="5"/>
  <c r="BL154" i="5"/>
  <c r="BP154" i="5"/>
  <c r="BT154" i="5"/>
  <c r="BX154" i="5"/>
  <c r="CB154" i="5"/>
  <c r="I154" i="5"/>
  <c r="M154" i="5"/>
  <c r="Q154" i="5"/>
  <c r="U154" i="5"/>
  <c r="Y154" i="5"/>
  <c r="AC154" i="5"/>
  <c r="AG154" i="5"/>
  <c r="AK154" i="5"/>
  <c r="AO154" i="5"/>
  <c r="AS154" i="5"/>
  <c r="AW154" i="5"/>
  <c r="BA154" i="5"/>
  <c r="BE154" i="5"/>
  <c r="BI154" i="5"/>
  <c r="BM154" i="5"/>
  <c r="BQ154" i="5"/>
  <c r="BU154" i="5"/>
  <c r="BY154" i="5"/>
  <c r="CC154" i="5"/>
  <c r="J154" i="5"/>
  <c r="N154" i="5"/>
  <c r="R154" i="5"/>
  <c r="V154" i="5"/>
  <c r="Z154" i="5"/>
  <c r="AD154" i="5"/>
  <c r="AH154" i="5"/>
  <c r="AL154" i="5"/>
  <c r="AP154" i="5"/>
  <c r="AT154" i="5"/>
  <c r="AX154" i="5"/>
  <c r="BB154" i="5"/>
  <c r="BF154" i="5"/>
  <c r="BJ154" i="5"/>
  <c r="BN154" i="5"/>
  <c r="BR154" i="5"/>
  <c r="BV154" i="5"/>
  <c r="BZ154" i="5"/>
  <c r="CD154" i="5"/>
  <c r="K154" i="5"/>
  <c r="O154" i="5"/>
  <c r="S154" i="5"/>
  <c r="W154" i="5"/>
  <c r="AA154" i="5"/>
  <c r="AE154" i="5"/>
  <c r="AI154" i="5"/>
  <c r="AM154" i="5"/>
  <c r="AQ154" i="5"/>
  <c r="AU154" i="5"/>
  <c r="AY154" i="5"/>
  <c r="BC154" i="5"/>
  <c r="BG154" i="5"/>
  <c r="BK154" i="5"/>
  <c r="BO154" i="5"/>
  <c r="BS154" i="5"/>
  <c r="BW154" i="5"/>
  <c r="CA154" i="5"/>
  <c r="F152" i="18"/>
  <c r="A152" i="17" s="1"/>
  <c r="M152" i="17" s="1"/>
  <c r="AB152" i="17" s="1"/>
  <c r="AI152" i="17" l="1"/>
  <c r="AH152" i="17"/>
  <c r="W152" i="17"/>
  <c r="AG152" i="17"/>
  <c r="Q148" i="22"/>
  <c r="P148" i="22"/>
  <c r="R148" i="22"/>
  <c r="O149" i="22"/>
  <c r="AD152" i="17"/>
  <c r="AC152" i="17"/>
  <c r="AA152" i="17"/>
  <c r="AJ152" i="17"/>
  <c r="Y152" i="17"/>
  <c r="U152" i="17"/>
  <c r="Z152" i="17"/>
  <c r="S152" i="17"/>
  <c r="V151" i="17"/>
  <c r="X151" i="17"/>
  <c r="G157" i="5"/>
  <c r="Q152" i="17"/>
  <c r="N152" i="17"/>
  <c r="I155" i="5"/>
  <c r="M155" i="5"/>
  <c r="Q155" i="5"/>
  <c r="U155" i="5"/>
  <c r="Y155" i="5"/>
  <c r="AC155" i="5"/>
  <c r="AG155" i="5"/>
  <c r="AK155" i="5"/>
  <c r="AO155" i="5"/>
  <c r="AS155" i="5"/>
  <c r="AW155" i="5"/>
  <c r="BA155" i="5"/>
  <c r="BE155" i="5"/>
  <c r="BI155" i="5"/>
  <c r="BM155" i="5"/>
  <c r="BQ155" i="5"/>
  <c r="BU155" i="5"/>
  <c r="BY155" i="5"/>
  <c r="CC155" i="5"/>
  <c r="J155" i="5"/>
  <c r="N155" i="5"/>
  <c r="R155" i="5"/>
  <c r="V155" i="5"/>
  <c r="Z155" i="5"/>
  <c r="AD155" i="5"/>
  <c r="AH155" i="5"/>
  <c r="AL155" i="5"/>
  <c r="AP155" i="5"/>
  <c r="AT155" i="5"/>
  <c r="AX155" i="5"/>
  <c r="BB155" i="5"/>
  <c r="BF155" i="5"/>
  <c r="BJ155" i="5"/>
  <c r="BN155" i="5"/>
  <c r="BR155" i="5"/>
  <c r="BV155" i="5"/>
  <c r="BZ155" i="5"/>
  <c r="CD155" i="5"/>
  <c r="O155" i="5"/>
  <c r="W155" i="5"/>
  <c r="AE155" i="5"/>
  <c r="AM155" i="5"/>
  <c r="AU155" i="5"/>
  <c r="BC155" i="5"/>
  <c r="BK155" i="5"/>
  <c r="BS155" i="5"/>
  <c r="CA155" i="5"/>
  <c r="L155" i="5"/>
  <c r="T155" i="5"/>
  <c r="AB155" i="5"/>
  <c r="AJ155" i="5"/>
  <c r="AR155" i="5"/>
  <c r="AZ155" i="5"/>
  <c r="BH155" i="5"/>
  <c r="BP155" i="5"/>
  <c r="BX155" i="5"/>
  <c r="K155" i="5"/>
  <c r="S155" i="5"/>
  <c r="AA155" i="5"/>
  <c r="AI155" i="5"/>
  <c r="AQ155" i="5"/>
  <c r="AY155" i="5"/>
  <c r="BG155" i="5"/>
  <c r="BO155" i="5"/>
  <c r="BW155" i="5"/>
  <c r="H155" i="5"/>
  <c r="P155" i="5"/>
  <c r="X155" i="5"/>
  <c r="AF155" i="5"/>
  <c r="AN155" i="5"/>
  <c r="AV155" i="5"/>
  <c r="BD155" i="5"/>
  <c r="BL155" i="5"/>
  <c r="BT155" i="5"/>
  <c r="CB155" i="5"/>
  <c r="D156" i="5"/>
  <c r="E156" i="5"/>
  <c r="F156" i="5"/>
  <c r="C156" i="5"/>
  <c r="A156" i="5"/>
  <c r="B156" i="5"/>
  <c r="F153" i="18"/>
  <c r="A153" i="17" s="1"/>
  <c r="M153" i="17" s="1"/>
  <c r="AB153" i="17" s="1"/>
  <c r="AI153" i="17" l="1"/>
  <c r="AH153" i="17"/>
  <c r="W153" i="17"/>
  <c r="AG153" i="17"/>
  <c r="Q149" i="22"/>
  <c r="P149" i="22"/>
  <c r="R149" i="22"/>
  <c r="O150" i="22"/>
  <c r="AD153" i="17"/>
  <c r="AC153" i="17"/>
  <c r="AA153" i="17"/>
  <c r="AJ153" i="17"/>
  <c r="Y153" i="17"/>
  <c r="U153" i="17"/>
  <c r="Z153" i="17"/>
  <c r="S153" i="17"/>
  <c r="V152" i="17"/>
  <c r="X152" i="17"/>
  <c r="G158" i="5"/>
  <c r="N153" i="17"/>
  <c r="Q153" i="17"/>
  <c r="F157" i="5"/>
  <c r="E157" i="5"/>
  <c r="D157" i="5"/>
  <c r="A157" i="5"/>
  <c r="B157" i="5"/>
  <c r="C157" i="5"/>
  <c r="J156" i="5"/>
  <c r="N156" i="5"/>
  <c r="R156" i="5"/>
  <c r="V156" i="5"/>
  <c r="Z156" i="5"/>
  <c r="AD156" i="5"/>
  <c r="AH156" i="5"/>
  <c r="AL156" i="5"/>
  <c r="AP156" i="5"/>
  <c r="AT156" i="5"/>
  <c r="AX156" i="5"/>
  <c r="BB156" i="5"/>
  <c r="BF156" i="5"/>
  <c r="BJ156" i="5"/>
  <c r="BN156" i="5"/>
  <c r="BR156" i="5"/>
  <c r="BV156" i="5"/>
  <c r="BZ156" i="5"/>
  <c r="CD156" i="5"/>
  <c r="K156" i="5"/>
  <c r="O156" i="5"/>
  <c r="S156" i="5"/>
  <c r="W156" i="5"/>
  <c r="AA156" i="5"/>
  <c r="AE156" i="5"/>
  <c r="AI156" i="5"/>
  <c r="AM156" i="5"/>
  <c r="AQ156" i="5"/>
  <c r="AU156" i="5"/>
  <c r="AY156" i="5"/>
  <c r="BC156" i="5"/>
  <c r="BG156" i="5"/>
  <c r="BK156" i="5"/>
  <c r="BO156" i="5"/>
  <c r="BS156" i="5"/>
  <c r="BW156" i="5"/>
  <c r="CA156" i="5"/>
  <c r="H156" i="5"/>
  <c r="L156" i="5"/>
  <c r="P156" i="5"/>
  <c r="T156" i="5"/>
  <c r="X156" i="5"/>
  <c r="AB156" i="5"/>
  <c r="AF156" i="5"/>
  <c r="AJ156" i="5"/>
  <c r="AN156" i="5"/>
  <c r="AR156" i="5"/>
  <c r="AV156" i="5"/>
  <c r="AZ156" i="5"/>
  <c r="BD156" i="5"/>
  <c r="BH156" i="5"/>
  <c r="BL156" i="5"/>
  <c r="BP156" i="5"/>
  <c r="BT156" i="5"/>
  <c r="BX156" i="5"/>
  <c r="CB156" i="5"/>
  <c r="I156" i="5"/>
  <c r="M156" i="5"/>
  <c r="Q156" i="5"/>
  <c r="U156" i="5"/>
  <c r="Y156" i="5"/>
  <c r="AC156" i="5"/>
  <c r="AG156" i="5"/>
  <c r="AK156" i="5"/>
  <c r="AO156" i="5"/>
  <c r="AS156" i="5"/>
  <c r="AW156" i="5"/>
  <c r="BA156" i="5"/>
  <c r="BE156" i="5"/>
  <c r="BI156" i="5"/>
  <c r="BM156" i="5"/>
  <c r="BQ156" i="5"/>
  <c r="BU156" i="5"/>
  <c r="BY156" i="5"/>
  <c r="CC156" i="5"/>
  <c r="F154" i="18"/>
  <c r="A154" i="17" s="1"/>
  <c r="M154" i="17" s="1"/>
  <c r="AB154" i="17" s="1"/>
  <c r="AI154" i="17" l="1"/>
  <c r="AH154" i="17"/>
  <c r="W154" i="17"/>
  <c r="AG154" i="17"/>
  <c r="P150" i="22"/>
  <c r="R150" i="22"/>
  <c r="Q150" i="22"/>
  <c r="O151" i="22"/>
  <c r="AD154" i="17"/>
  <c r="AC154" i="17"/>
  <c r="AA154" i="17"/>
  <c r="AJ154" i="17"/>
  <c r="Y154" i="17"/>
  <c r="U154" i="17"/>
  <c r="Z154" i="17"/>
  <c r="S154" i="17"/>
  <c r="V153" i="17"/>
  <c r="X153" i="17"/>
  <c r="G159" i="5"/>
  <c r="Q154" i="17"/>
  <c r="N154" i="17"/>
  <c r="D158" i="5"/>
  <c r="E158" i="5"/>
  <c r="F158" i="5"/>
  <c r="C158" i="5"/>
  <c r="A158" i="5"/>
  <c r="B158" i="5"/>
  <c r="K157" i="5"/>
  <c r="O157" i="5"/>
  <c r="S157" i="5"/>
  <c r="W157" i="5"/>
  <c r="AA157" i="5"/>
  <c r="AE157" i="5"/>
  <c r="AI157" i="5"/>
  <c r="AM157" i="5"/>
  <c r="AQ157" i="5"/>
  <c r="AU157" i="5"/>
  <c r="AY157" i="5"/>
  <c r="BC157" i="5"/>
  <c r="BG157" i="5"/>
  <c r="BK157" i="5"/>
  <c r="BO157" i="5"/>
  <c r="BS157" i="5"/>
  <c r="BW157" i="5"/>
  <c r="CA157" i="5"/>
  <c r="H157" i="5"/>
  <c r="L157" i="5"/>
  <c r="P157" i="5"/>
  <c r="T157" i="5"/>
  <c r="X157" i="5"/>
  <c r="AB157" i="5"/>
  <c r="AF157" i="5"/>
  <c r="AJ157" i="5"/>
  <c r="AN157" i="5"/>
  <c r="AR157" i="5"/>
  <c r="AV157" i="5"/>
  <c r="AZ157" i="5"/>
  <c r="BD157" i="5"/>
  <c r="BH157" i="5"/>
  <c r="BL157" i="5"/>
  <c r="BP157" i="5"/>
  <c r="BT157" i="5"/>
  <c r="BX157" i="5"/>
  <c r="CB157" i="5"/>
  <c r="I157" i="5"/>
  <c r="M157" i="5"/>
  <c r="Q157" i="5"/>
  <c r="U157" i="5"/>
  <c r="Y157" i="5"/>
  <c r="AC157" i="5"/>
  <c r="AG157" i="5"/>
  <c r="AK157" i="5"/>
  <c r="AO157" i="5"/>
  <c r="AS157" i="5"/>
  <c r="AW157" i="5"/>
  <c r="BA157" i="5"/>
  <c r="BE157" i="5"/>
  <c r="BI157" i="5"/>
  <c r="BM157" i="5"/>
  <c r="BQ157" i="5"/>
  <c r="BU157" i="5"/>
  <c r="BY157" i="5"/>
  <c r="CC157" i="5"/>
  <c r="J157" i="5"/>
  <c r="N157" i="5"/>
  <c r="R157" i="5"/>
  <c r="V157" i="5"/>
  <c r="Z157" i="5"/>
  <c r="AD157" i="5"/>
  <c r="AH157" i="5"/>
  <c r="AL157" i="5"/>
  <c r="AP157" i="5"/>
  <c r="AT157" i="5"/>
  <c r="AX157" i="5"/>
  <c r="BB157" i="5"/>
  <c r="BF157" i="5"/>
  <c r="BJ157" i="5"/>
  <c r="BN157" i="5"/>
  <c r="BR157" i="5"/>
  <c r="BV157" i="5"/>
  <c r="BZ157" i="5"/>
  <c r="CD157" i="5"/>
  <c r="F155" i="18"/>
  <c r="A155" i="17" s="1"/>
  <c r="M155" i="17" s="1"/>
  <c r="AB155" i="17" s="1"/>
  <c r="AI155" i="17" l="1"/>
  <c r="AH155" i="17"/>
  <c r="W155" i="17"/>
  <c r="AG155" i="17"/>
  <c r="P151" i="22"/>
  <c r="R151" i="22"/>
  <c r="Q151" i="22"/>
  <c r="O152" i="22"/>
  <c r="AD155" i="17"/>
  <c r="AC155" i="17"/>
  <c r="AA155" i="17"/>
  <c r="AJ155" i="17"/>
  <c r="Y155" i="17"/>
  <c r="U155" i="17"/>
  <c r="Z155" i="17"/>
  <c r="S155" i="17"/>
  <c r="V154" i="17"/>
  <c r="X154" i="17"/>
  <c r="G160" i="5"/>
  <c r="N155" i="17"/>
  <c r="Q155" i="17"/>
  <c r="E159" i="5"/>
  <c r="D159" i="5"/>
  <c r="F159" i="5"/>
  <c r="A159" i="5"/>
  <c r="B159" i="5"/>
  <c r="C159" i="5"/>
  <c r="F156" i="18"/>
  <c r="A156" i="17" s="1"/>
  <c r="M156" i="17" s="1"/>
  <c r="AB156" i="17" s="1"/>
  <c r="J158" i="5"/>
  <c r="N158" i="5"/>
  <c r="R158" i="5"/>
  <c r="V158" i="5"/>
  <c r="Z158" i="5"/>
  <c r="AD158" i="5"/>
  <c r="AH158" i="5"/>
  <c r="AL158" i="5"/>
  <c r="AP158" i="5"/>
  <c r="AT158" i="5"/>
  <c r="AX158" i="5"/>
  <c r="BB158" i="5"/>
  <c r="BF158" i="5"/>
  <c r="BJ158" i="5"/>
  <c r="BN158" i="5"/>
  <c r="BR158" i="5"/>
  <c r="BV158" i="5"/>
  <c r="BZ158" i="5"/>
  <c r="CD158" i="5"/>
  <c r="K158" i="5"/>
  <c r="O158" i="5"/>
  <c r="S158" i="5"/>
  <c r="W158" i="5"/>
  <c r="AA158" i="5"/>
  <c r="AE158" i="5"/>
  <c r="AI158" i="5"/>
  <c r="AM158" i="5"/>
  <c r="AQ158" i="5"/>
  <c r="AU158" i="5"/>
  <c r="AY158" i="5"/>
  <c r="BC158" i="5"/>
  <c r="BG158" i="5"/>
  <c r="BK158" i="5"/>
  <c r="BO158" i="5"/>
  <c r="BS158" i="5"/>
  <c r="BW158" i="5"/>
  <c r="CA158" i="5"/>
  <c r="H158" i="5"/>
  <c r="L158" i="5"/>
  <c r="P158" i="5"/>
  <c r="T158" i="5"/>
  <c r="X158" i="5"/>
  <c r="AB158" i="5"/>
  <c r="AF158" i="5"/>
  <c r="AJ158" i="5"/>
  <c r="AN158" i="5"/>
  <c r="AR158" i="5"/>
  <c r="AV158" i="5"/>
  <c r="AZ158" i="5"/>
  <c r="BD158" i="5"/>
  <c r="BH158" i="5"/>
  <c r="BL158" i="5"/>
  <c r="BP158" i="5"/>
  <c r="BT158" i="5"/>
  <c r="BX158" i="5"/>
  <c r="CB158" i="5"/>
  <c r="I158" i="5"/>
  <c r="M158" i="5"/>
  <c r="Q158" i="5"/>
  <c r="U158" i="5"/>
  <c r="Y158" i="5"/>
  <c r="AC158" i="5"/>
  <c r="AG158" i="5"/>
  <c r="AK158" i="5"/>
  <c r="AO158" i="5"/>
  <c r="AS158" i="5"/>
  <c r="AW158" i="5"/>
  <c r="BA158" i="5"/>
  <c r="BE158" i="5"/>
  <c r="BI158" i="5"/>
  <c r="BM158" i="5"/>
  <c r="BQ158" i="5"/>
  <c r="BU158" i="5"/>
  <c r="BY158" i="5"/>
  <c r="CC158" i="5"/>
  <c r="AI156" i="17" l="1"/>
  <c r="AH156" i="17"/>
  <c r="W156" i="17"/>
  <c r="AG156" i="17"/>
  <c r="P152" i="22"/>
  <c r="R152" i="22"/>
  <c r="Q152" i="22"/>
  <c r="O153" i="22"/>
  <c r="AD156" i="17"/>
  <c r="AC156" i="17"/>
  <c r="AA156" i="17"/>
  <c r="AJ156" i="17"/>
  <c r="Y156" i="17"/>
  <c r="U156" i="17"/>
  <c r="Z156" i="17"/>
  <c r="S156" i="17"/>
  <c r="V155" i="17"/>
  <c r="X155" i="17"/>
  <c r="G161" i="5"/>
  <c r="Q156" i="17"/>
  <c r="N156" i="17"/>
  <c r="F157" i="18"/>
  <c r="A157" i="17" s="1"/>
  <c r="M157" i="17" s="1"/>
  <c r="AB157" i="17" s="1"/>
  <c r="D160" i="5"/>
  <c r="E160" i="5"/>
  <c r="F160" i="5"/>
  <c r="A160" i="5"/>
  <c r="B160" i="5"/>
  <c r="C160" i="5"/>
  <c r="K159" i="5"/>
  <c r="O159" i="5"/>
  <c r="S159" i="5"/>
  <c r="W159" i="5"/>
  <c r="AA159" i="5"/>
  <c r="AE159" i="5"/>
  <c r="AI159" i="5"/>
  <c r="AM159" i="5"/>
  <c r="AQ159" i="5"/>
  <c r="AU159" i="5"/>
  <c r="AY159" i="5"/>
  <c r="BC159" i="5"/>
  <c r="BG159" i="5"/>
  <c r="BK159" i="5"/>
  <c r="BO159" i="5"/>
  <c r="BS159" i="5"/>
  <c r="BW159" i="5"/>
  <c r="CA159" i="5"/>
  <c r="H159" i="5"/>
  <c r="L159" i="5"/>
  <c r="P159" i="5"/>
  <c r="T159" i="5"/>
  <c r="X159" i="5"/>
  <c r="AB159" i="5"/>
  <c r="AF159" i="5"/>
  <c r="AJ159" i="5"/>
  <c r="AN159" i="5"/>
  <c r="AR159" i="5"/>
  <c r="AV159" i="5"/>
  <c r="AZ159" i="5"/>
  <c r="BD159" i="5"/>
  <c r="BH159" i="5"/>
  <c r="BL159" i="5"/>
  <c r="BP159" i="5"/>
  <c r="BT159" i="5"/>
  <c r="BX159" i="5"/>
  <c r="CB159" i="5"/>
  <c r="M159" i="5"/>
  <c r="U159" i="5"/>
  <c r="AC159" i="5"/>
  <c r="AK159" i="5"/>
  <c r="AS159" i="5"/>
  <c r="BA159" i="5"/>
  <c r="BI159" i="5"/>
  <c r="BQ159" i="5"/>
  <c r="BY159" i="5"/>
  <c r="J159" i="5"/>
  <c r="R159" i="5"/>
  <c r="Z159" i="5"/>
  <c r="AH159" i="5"/>
  <c r="AP159" i="5"/>
  <c r="AX159" i="5"/>
  <c r="BF159" i="5"/>
  <c r="BN159" i="5"/>
  <c r="BV159" i="5"/>
  <c r="CD159" i="5"/>
  <c r="I159" i="5"/>
  <c r="Q159" i="5"/>
  <c r="Y159" i="5"/>
  <c r="AG159" i="5"/>
  <c r="AO159" i="5"/>
  <c r="AW159" i="5"/>
  <c r="BE159" i="5"/>
  <c r="BM159" i="5"/>
  <c r="BU159" i="5"/>
  <c r="CC159" i="5"/>
  <c r="N159" i="5"/>
  <c r="V159" i="5"/>
  <c r="AD159" i="5"/>
  <c r="AL159" i="5"/>
  <c r="AT159" i="5"/>
  <c r="BB159" i="5"/>
  <c r="BJ159" i="5"/>
  <c r="BR159" i="5"/>
  <c r="BZ159" i="5"/>
  <c r="AI157" i="17" l="1"/>
  <c r="AH157" i="17"/>
  <c r="W157" i="17"/>
  <c r="AG157" i="17"/>
  <c r="P153" i="22"/>
  <c r="R153" i="22"/>
  <c r="Q153" i="22"/>
  <c r="O154" i="22"/>
  <c r="AD157" i="17"/>
  <c r="AC157" i="17"/>
  <c r="AA157" i="17"/>
  <c r="AJ157" i="17"/>
  <c r="V156" i="17"/>
  <c r="X156" i="17"/>
  <c r="Y157" i="17"/>
  <c r="U157" i="17"/>
  <c r="Z157" i="17"/>
  <c r="S157" i="17"/>
  <c r="G162" i="5"/>
  <c r="N157" i="17"/>
  <c r="Q157" i="17"/>
  <c r="H160" i="5"/>
  <c r="L160" i="5"/>
  <c r="P160" i="5"/>
  <c r="T160" i="5"/>
  <c r="X160" i="5"/>
  <c r="AB160" i="5"/>
  <c r="AF160" i="5"/>
  <c r="AJ160" i="5"/>
  <c r="AN160" i="5"/>
  <c r="AR160" i="5"/>
  <c r="AV160" i="5"/>
  <c r="AZ160" i="5"/>
  <c r="BD160" i="5"/>
  <c r="BH160" i="5"/>
  <c r="BL160" i="5"/>
  <c r="BP160" i="5"/>
  <c r="BT160" i="5"/>
  <c r="BX160" i="5"/>
  <c r="CB160" i="5"/>
  <c r="I160" i="5"/>
  <c r="M160" i="5"/>
  <c r="Q160" i="5"/>
  <c r="U160" i="5"/>
  <c r="Y160" i="5"/>
  <c r="AC160" i="5"/>
  <c r="AG160" i="5"/>
  <c r="AK160" i="5"/>
  <c r="AO160" i="5"/>
  <c r="AS160" i="5"/>
  <c r="AW160" i="5"/>
  <c r="BA160" i="5"/>
  <c r="BE160" i="5"/>
  <c r="BI160" i="5"/>
  <c r="BM160" i="5"/>
  <c r="BQ160" i="5"/>
  <c r="BU160" i="5"/>
  <c r="BY160" i="5"/>
  <c r="CC160" i="5"/>
  <c r="J160" i="5"/>
  <c r="N160" i="5"/>
  <c r="R160" i="5"/>
  <c r="V160" i="5"/>
  <c r="Z160" i="5"/>
  <c r="AD160" i="5"/>
  <c r="AH160" i="5"/>
  <c r="AL160" i="5"/>
  <c r="AP160" i="5"/>
  <c r="AT160" i="5"/>
  <c r="AX160" i="5"/>
  <c r="BB160" i="5"/>
  <c r="BF160" i="5"/>
  <c r="BJ160" i="5"/>
  <c r="BN160" i="5"/>
  <c r="BR160" i="5"/>
  <c r="BV160" i="5"/>
  <c r="BZ160" i="5"/>
  <c r="CD160" i="5"/>
  <c r="K160" i="5"/>
  <c r="O160" i="5"/>
  <c r="S160" i="5"/>
  <c r="W160" i="5"/>
  <c r="AA160" i="5"/>
  <c r="AE160" i="5"/>
  <c r="AI160" i="5"/>
  <c r="AM160" i="5"/>
  <c r="AQ160" i="5"/>
  <c r="AU160" i="5"/>
  <c r="AY160" i="5"/>
  <c r="BC160" i="5"/>
  <c r="BG160" i="5"/>
  <c r="BK160" i="5"/>
  <c r="BO160" i="5"/>
  <c r="BS160" i="5"/>
  <c r="BW160" i="5"/>
  <c r="CA160" i="5"/>
  <c r="E161" i="5"/>
  <c r="D161" i="5"/>
  <c r="F161" i="5"/>
  <c r="A161" i="5"/>
  <c r="B161" i="5"/>
  <c r="C161" i="5"/>
  <c r="F158" i="18"/>
  <c r="A158" i="17" s="1"/>
  <c r="M158" i="17" s="1"/>
  <c r="AB158" i="17" s="1"/>
  <c r="AI158" i="17" l="1"/>
  <c r="AH158" i="17"/>
  <c r="W158" i="17"/>
  <c r="AG158" i="17"/>
  <c r="Q154" i="22"/>
  <c r="P154" i="22"/>
  <c r="R154" i="22"/>
  <c r="O155" i="22"/>
  <c r="AD158" i="17"/>
  <c r="AC158" i="17"/>
  <c r="AA158" i="17"/>
  <c r="AJ158" i="17"/>
  <c r="Y158" i="17"/>
  <c r="U158" i="17"/>
  <c r="Z158" i="17"/>
  <c r="S158" i="17"/>
  <c r="V157" i="17"/>
  <c r="X157" i="17"/>
  <c r="G163" i="5"/>
  <c r="Q158" i="17"/>
  <c r="N158" i="17"/>
  <c r="D162" i="5"/>
  <c r="E162" i="5"/>
  <c r="F162" i="5"/>
  <c r="A162" i="5"/>
  <c r="B162" i="5"/>
  <c r="C162" i="5"/>
  <c r="K161" i="5"/>
  <c r="O161" i="5"/>
  <c r="S161" i="5"/>
  <c r="W161" i="5"/>
  <c r="AA161" i="5"/>
  <c r="AE161" i="5"/>
  <c r="AI161" i="5"/>
  <c r="AM161" i="5"/>
  <c r="AQ161" i="5"/>
  <c r="AU161" i="5"/>
  <c r="AY161" i="5"/>
  <c r="BC161" i="5"/>
  <c r="BG161" i="5"/>
  <c r="BK161" i="5"/>
  <c r="BO161" i="5"/>
  <c r="BS161" i="5"/>
  <c r="BW161" i="5"/>
  <c r="CA161" i="5"/>
  <c r="H161" i="5"/>
  <c r="L161" i="5"/>
  <c r="P161" i="5"/>
  <c r="T161" i="5"/>
  <c r="X161" i="5"/>
  <c r="AB161" i="5"/>
  <c r="AF161" i="5"/>
  <c r="AJ161" i="5"/>
  <c r="AN161" i="5"/>
  <c r="AR161" i="5"/>
  <c r="AV161" i="5"/>
  <c r="AZ161" i="5"/>
  <c r="BD161" i="5"/>
  <c r="BH161" i="5"/>
  <c r="BL161" i="5"/>
  <c r="BP161" i="5"/>
  <c r="BT161" i="5"/>
  <c r="BX161" i="5"/>
  <c r="CB161" i="5"/>
  <c r="I161" i="5"/>
  <c r="M161" i="5"/>
  <c r="Q161" i="5"/>
  <c r="U161" i="5"/>
  <c r="Y161" i="5"/>
  <c r="AC161" i="5"/>
  <c r="AG161" i="5"/>
  <c r="AK161" i="5"/>
  <c r="AO161" i="5"/>
  <c r="AS161" i="5"/>
  <c r="AW161" i="5"/>
  <c r="BA161" i="5"/>
  <c r="BE161" i="5"/>
  <c r="BI161" i="5"/>
  <c r="BM161" i="5"/>
  <c r="BQ161" i="5"/>
  <c r="BU161" i="5"/>
  <c r="BY161" i="5"/>
  <c r="CC161" i="5"/>
  <c r="J161" i="5"/>
  <c r="N161" i="5"/>
  <c r="R161" i="5"/>
  <c r="V161" i="5"/>
  <c r="Z161" i="5"/>
  <c r="AD161" i="5"/>
  <c r="AH161" i="5"/>
  <c r="AL161" i="5"/>
  <c r="AP161" i="5"/>
  <c r="AT161" i="5"/>
  <c r="AX161" i="5"/>
  <c r="BB161" i="5"/>
  <c r="BF161" i="5"/>
  <c r="BJ161" i="5"/>
  <c r="BN161" i="5"/>
  <c r="BR161" i="5"/>
  <c r="BV161" i="5"/>
  <c r="BZ161" i="5"/>
  <c r="CD161" i="5"/>
  <c r="F159" i="18"/>
  <c r="A159" i="17" s="1"/>
  <c r="M159" i="17" s="1"/>
  <c r="AB159" i="17" s="1"/>
  <c r="AI159" i="17" l="1"/>
  <c r="AH159" i="17"/>
  <c r="W159" i="17"/>
  <c r="AG159" i="17"/>
  <c r="Q155" i="22"/>
  <c r="P155" i="22"/>
  <c r="R155" i="22"/>
  <c r="O156" i="22"/>
  <c r="AD159" i="17"/>
  <c r="AC159" i="17"/>
  <c r="AA159" i="17"/>
  <c r="AJ159" i="17"/>
  <c r="V158" i="17"/>
  <c r="X158" i="17"/>
  <c r="Y159" i="17"/>
  <c r="U159" i="17"/>
  <c r="Z159" i="17"/>
  <c r="S159" i="17"/>
  <c r="G164" i="5"/>
  <c r="N159" i="17"/>
  <c r="Q159" i="17"/>
  <c r="E163" i="5"/>
  <c r="D163" i="5"/>
  <c r="F163" i="5"/>
  <c r="A163" i="5"/>
  <c r="B163" i="5"/>
  <c r="C163" i="5"/>
  <c r="F160" i="18"/>
  <c r="A160" i="17" s="1"/>
  <c r="M160" i="17" s="1"/>
  <c r="AB160" i="17" s="1"/>
  <c r="H162" i="5"/>
  <c r="L162" i="5"/>
  <c r="P162" i="5"/>
  <c r="T162" i="5"/>
  <c r="X162" i="5"/>
  <c r="AB162" i="5"/>
  <c r="AF162" i="5"/>
  <c r="AJ162" i="5"/>
  <c r="AN162" i="5"/>
  <c r="AR162" i="5"/>
  <c r="AV162" i="5"/>
  <c r="AZ162" i="5"/>
  <c r="BD162" i="5"/>
  <c r="BH162" i="5"/>
  <c r="BL162" i="5"/>
  <c r="BP162" i="5"/>
  <c r="BT162" i="5"/>
  <c r="BX162" i="5"/>
  <c r="CB162" i="5"/>
  <c r="I162" i="5"/>
  <c r="M162" i="5"/>
  <c r="Q162" i="5"/>
  <c r="U162" i="5"/>
  <c r="Y162" i="5"/>
  <c r="AC162" i="5"/>
  <c r="AG162" i="5"/>
  <c r="AK162" i="5"/>
  <c r="AO162" i="5"/>
  <c r="AS162" i="5"/>
  <c r="AW162" i="5"/>
  <c r="BA162" i="5"/>
  <c r="BE162" i="5"/>
  <c r="BI162" i="5"/>
  <c r="BM162" i="5"/>
  <c r="BQ162" i="5"/>
  <c r="BU162" i="5"/>
  <c r="BY162" i="5"/>
  <c r="CC162" i="5"/>
  <c r="J162" i="5"/>
  <c r="N162" i="5"/>
  <c r="R162" i="5"/>
  <c r="V162" i="5"/>
  <c r="Z162" i="5"/>
  <c r="AD162" i="5"/>
  <c r="AH162" i="5"/>
  <c r="AL162" i="5"/>
  <c r="AP162" i="5"/>
  <c r="AT162" i="5"/>
  <c r="AX162" i="5"/>
  <c r="BB162" i="5"/>
  <c r="BF162" i="5"/>
  <c r="BJ162" i="5"/>
  <c r="BN162" i="5"/>
  <c r="BR162" i="5"/>
  <c r="BV162" i="5"/>
  <c r="BZ162" i="5"/>
  <c r="CD162" i="5"/>
  <c r="K162" i="5"/>
  <c r="O162" i="5"/>
  <c r="S162" i="5"/>
  <c r="W162" i="5"/>
  <c r="AA162" i="5"/>
  <c r="AE162" i="5"/>
  <c r="AI162" i="5"/>
  <c r="AM162" i="5"/>
  <c r="AQ162" i="5"/>
  <c r="AU162" i="5"/>
  <c r="AY162" i="5"/>
  <c r="BC162" i="5"/>
  <c r="BG162" i="5"/>
  <c r="BK162" i="5"/>
  <c r="BO162" i="5"/>
  <c r="BS162" i="5"/>
  <c r="BW162" i="5"/>
  <c r="CA162" i="5"/>
  <c r="AI160" i="17" l="1"/>
  <c r="AH160" i="17"/>
  <c r="W160" i="17"/>
  <c r="AG160" i="17"/>
  <c r="Q156" i="22"/>
  <c r="P156" i="22"/>
  <c r="R156" i="22"/>
  <c r="O157" i="22"/>
  <c r="AD160" i="17"/>
  <c r="AC160" i="17"/>
  <c r="AA160" i="17"/>
  <c r="AJ160" i="17"/>
  <c r="Y160" i="17"/>
  <c r="U160" i="17"/>
  <c r="Z160" i="17"/>
  <c r="S160" i="17"/>
  <c r="V159" i="17"/>
  <c r="X159" i="17"/>
  <c r="G165" i="5"/>
  <c r="Q160" i="17"/>
  <c r="N160" i="17"/>
  <c r="D164" i="5"/>
  <c r="E164" i="5"/>
  <c r="F164" i="5"/>
  <c r="C164" i="5"/>
  <c r="A164" i="5"/>
  <c r="B164" i="5"/>
  <c r="I163" i="5"/>
  <c r="M163" i="5"/>
  <c r="Q163" i="5"/>
  <c r="U163" i="5"/>
  <c r="Y163" i="5"/>
  <c r="AC163" i="5"/>
  <c r="AG163" i="5"/>
  <c r="AK163" i="5"/>
  <c r="AO163" i="5"/>
  <c r="AS163" i="5"/>
  <c r="AW163" i="5"/>
  <c r="BA163" i="5"/>
  <c r="BE163" i="5"/>
  <c r="BI163" i="5"/>
  <c r="BM163" i="5"/>
  <c r="BQ163" i="5"/>
  <c r="BU163" i="5"/>
  <c r="BY163" i="5"/>
  <c r="CC163" i="5"/>
  <c r="J163" i="5"/>
  <c r="N163" i="5"/>
  <c r="R163" i="5"/>
  <c r="V163" i="5"/>
  <c r="Z163" i="5"/>
  <c r="AD163" i="5"/>
  <c r="AH163" i="5"/>
  <c r="AL163" i="5"/>
  <c r="AP163" i="5"/>
  <c r="AT163" i="5"/>
  <c r="AX163" i="5"/>
  <c r="BB163" i="5"/>
  <c r="BF163" i="5"/>
  <c r="BJ163" i="5"/>
  <c r="BN163" i="5"/>
  <c r="BR163" i="5"/>
  <c r="BV163" i="5"/>
  <c r="BZ163" i="5"/>
  <c r="CD163" i="5"/>
  <c r="K163" i="5"/>
  <c r="S163" i="5"/>
  <c r="AA163" i="5"/>
  <c r="AI163" i="5"/>
  <c r="AQ163" i="5"/>
  <c r="AY163" i="5"/>
  <c r="BG163" i="5"/>
  <c r="BO163" i="5"/>
  <c r="BW163" i="5"/>
  <c r="H163" i="5"/>
  <c r="P163" i="5"/>
  <c r="X163" i="5"/>
  <c r="AF163" i="5"/>
  <c r="AN163" i="5"/>
  <c r="AV163" i="5"/>
  <c r="BD163" i="5"/>
  <c r="BL163" i="5"/>
  <c r="BT163" i="5"/>
  <c r="CB163" i="5"/>
  <c r="O163" i="5"/>
  <c r="W163" i="5"/>
  <c r="AE163" i="5"/>
  <c r="AM163" i="5"/>
  <c r="AU163" i="5"/>
  <c r="BC163" i="5"/>
  <c r="BK163" i="5"/>
  <c r="BS163" i="5"/>
  <c r="CA163" i="5"/>
  <c r="L163" i="5"/>
  <c r="T163" i="5"/>
  <c r="AB163" i="5"/>
  <c r="AJ163" i="5"/>
  <c r="AR163" i="5"/>
  <c r="AZ163" i="5"/>
  <c r="BH163" i="5"/>
  <c r="BP163" i="5"/>
  <c r="BX163" i="5"/>
  <c r="F161" i="18"/>
  <c r="A161" i="17" s="1"/>
  <c r="M161" i="17" s="1"/>
  <c r="AB161" i="17" s="1"/>
  <c r="AI161" i="17" l="1"/>
  <c r="AH161" i="17"/>
  <c r="W161" i="17"/>
  <c r="AG161" i="17"/>
  <c r="Q157" i="22"/>
  <c r="P157" i="22"/>
  <c r="R157" i="22"/>
  <c r="O158" i="22"/>
  <c r="AD161" i="17"/>
  <c r="AC161" i="17"/>
  <c r="AA161" i="17"/>
  <c r="AJ161" i="17"/>
  <c r="Y161" i="17"/>
  <c r="U161" i="17"/>
  <c r="Z161" i="17"/>
  <c r="S161" i="17"/>
  <c r="V160" i="17"/>
  <c r="X160" i="17"/>
  <c r="G166" i="5"/>
  <c r="N161" i="17"/>
  <c r="Q161" i="17"/>
  <c r="J164" i="5"/>
  <c r="N164" i="5"/>
  <c r="R164" i="5"/>
  <c r="V164" i="5"/>
  <c r="Z164" i="5"/>
  <c r="AD164" i="5"/>
  <c r="AH164" i="5"/>
  <c r="AL164" i="5"/>
  <c r="AP164" i="5"/>
  <c r="AT164" i="5"/>
  <c r="AX164" i="5"/>
  <c r="BB164" i="5"/>
  <c r="BF164" i="5"/>
  <c r="BJ164" i="5"/>
  <c r="BN164" i="5"/>
  <c r="BR164" i="5"/>
  <c r="BV164" i="5"/>
  <c r="BZ164" i="5"/>
  <c r="CD164" i="5"/>
  <c r="K164" i="5"/>
  <c r="O164" i="5"/>
  <c r="S164" i="5"/>
  <c r="W164" i="5"/>
  <c r="AA164" i="5"/>
  <c r="AE164" i="5"/>
  <c r="AI164" i="5"/>
  <c r="AM164" i="5"/>
  <c r="AQ164" i="5"/>
  <c r="AU164" i="5"/>
  <c r="AY164" i="5"/>
  <c r="BC164" i="5"/>
  <c r="BG164" i="5"/>
  <c r="BK164" i="5"/>
  <c r="BO164" i="5"/>
  <c r="BS164" i="5"/>
  <c r="BW164" i="5"/>
  <c r="CA164" i="5"/>
  <c r="H164" i="5"/>
  <c r="L164" i="5"/>
  <c r="P164" i="5"/>
  <c r="T164" i="5"/>
  <c r="X164" i="5"/>
  <c r="AB164" i="5"/>
  <c r="AF164" i="5"/>
  <c r="AJ164" i="5"/>
  <c r="AN164" i="5"/>
  <c r="AR164" i="5"/>
  <c r="AV164" i="5"/>
  <c r="AZ164" i="5"/>
  <c r="BD164" i="5"/>
  <c r="BH164" i="5"/>
  <c r="BL164" i="5"/>
  <c r="BP164" i="5"/>
  <c r="BT164" i="5"/>
  <c r="BX164" i="5"/>
  <c r="CB164" i="5"/>
  <c r="I164" i="5"/>
  <c r="M164" i="5"/>
  <c r="Q164" i="5"/>
  <c r="U164" i="5"/>
  <c r="Y164" i="5"/>
  <c r="AC164" i="5"/>
  <c r="AG164" i="5"/>
  <c r="AK164" i="5"/>
  <c r="AO164" i="5"/>
  <c r="AS164" i="5"/>
  <c r="AW164" i="5"/>
  <c r="BA164" i="5"/>
  <c r="BE164" i="5"/>
  <c r="BI164" i="5"/>
  <c r="BM164" i="5"/>
  <c r="BQ164" i="5"/>
  <c r="BU164" i="5"/>
  <c r="BY164" i="5"/>
  <c r="CC164" i="5"/>
  <c r="F165" i="5"/>
  <c r="E165" i="5"/>
  <c r="D165" i="5"/>
  <c r="A165" i="5"/>
  <c r="B165" i="5"/>
  <c r="C165" i="5"/>
  <c r="F162" i="18"/>
  <c r="A162" i="17" s="1"/>
  <c r="M162" i="17" s="1"/>
  <c r="AB162" i="17" s="1"/>
  <c r="AI162" i="17" l="1"/>
  <c r="AH162" i="17"/>
  <c r="W162" i="17"/>
  <c r="AG162" i="17"/>
  <c r="R158" i="22"/>
  <c r="Q158" i="22"/>
  <c r="P158" i="22"/>
  <c r="O159" i="22"/>
  <c r="AD162" i="17"/>
  <c r="AC162" i="17"/>
  <c r="AA162" i="17"/>
  <c r="AJ162" i="17"/>
  <c r="Y162" i="17"/>
  <c r="U162" i="17"/>
  <c r="Z162" i="17"/>
  <c r="S162" i="17"/>
  <c r="V161" i="17"/>
  <c r="X161" i="17"/>
  <c r="G167" i="5"/>
  <c r="Q162" i="17"/>
  <c r="N162" i="17"/>
  <c r="D166" i="5"/>
  <c r="E166" i="5"/>
  <c r="F166" i="5"/>
  <c r="C166" i="5"/>
  <c r="A166" i="5"/>
  <c r="B166" i="5"/>
  <c r="F163" i="18"/>
  <c r="A163" i="17" s="1"/>
  <c r="M163" i="17" s="1"/>
  <c r="AB163" i="17" s="1"/>
  <c r="I165" i="5"/>
  <c r="M165" i="5"/>
  <c r="Q165" i="5"/>
  <c r="U165" i="5"/>
  <c r="Y165" i="5"/>
  <c r="AC165" i="5"/>
  <c r="AG165" i="5"/>
  <c r="AK165" i="5"/>
  <c r="AO165" i="5"/>
  <c r="AS165" i="5"/>
  <c r="AW165" i="5"/>
  <c r="BA165" i="5"/>
  <c r="BE165" i="5"/>
  <c r="BI165" i="5"/>
  <c r="BM165" i="5"/>
  <c r="BQ165" i="5"/>
  <c r="BU165" i="5"/>
  <c r="BY165" i="5"/>
  <c r="CC165" i="5"/>
  <c r="J165" i="5"/>
  <c r="N165" i="5"/>
  <c r="R165" i="5"/>
  <c r="V165" i="5"/>
  <c r="Z165" i="5"/>
  <c r="AD165" i="5"/>
  <c r="AH165" i="5"/>
  <c r="AL165" i="5"/>
  <c r="AP165" i="5"/>
  <c r="AT165" i="5"/>
  <c r="AX165" i="5"/>
  <c r="BB165" i="5"/>
  <c r="BF165" i="5"/>
  <c r="BJ165" i="5"/>
  <c r="BN165" i="5"/>
  <c r="BR165" i="5"/>
  <c r="BV165" i="5"/>
  <c r="BZ165" i="5"/>
  <c r="CD165" i="5"/>
  <c r="K165" i="5"/>
  <c r="O165" i="5"/>
  <c r="S165" i="5"/>
  <c r="W165" i="5"/>
  <c r="AA165" i="5"/>
  <c r="AE165" i="5"/>
  <c r="AI165" i="5"/>
  <c r="AM165" i="5"/>
  <c r="AQ165" i="5"/>
  <c r="AU165" i="5"/>
  <c r="AY165" i="5"/>
  <c r="BC165" i="5"/>
  <c r="BG165" i="5"/>
  <c r="BK165" i="5"/>
  <c r="BO165" i="5"/>
  <c r="BS165" i="5"/>
  <c r="BW165" i="5"/>
  <c r="CA165" i="5"/>
  <c r="H165" i="5"/>
  <c r="L165" i="5"/>
  <c r="P165" i="5"/>
  <c r="T165" i="5"/>
  <c r="X165" i="5"/>
  <c r="AB165" i="5"/>
  <c r="AF165" i="5"/>
  <c r="AJ165" i="5"/>
  <c r="AN165" i="5"/>
  <c r="AR165" i="5"/>
  <c r="AV165" i="5"/>
  <c r="AZ165" i="5"/>
  <c r="BD165" i="5"/>
  <c r="BH165" i="5"/>
  <c r="BL165" i="5"/>
  <c r="BP165" i="5"/>
  <c r="BT165" i="5"/>
  <c r="BX165" i="5"/>
  <c r="CB165" i="5"/>
  <c r="AI163" i="17" l="1"/>
  <c r="AH163" i="17"/>
  <c r="W163" i="17"/>
  <c r="AG163" i="17"/>
  <c r="Q159" i="22"/>
  <c r="P159" i="22"/>
  <c r="R159" i="22"/>
  <c r="O160" i="22"/>
  <c r="AD163" i="17"/>
  <c r="AC163" i="17"/>
  <c r="AA163" i="17"/>
  <c r="AJ163" i="17"/>
  <c r="V162" i="17"/>
  <c r="X162" i="17"/>
  <c r="Y163" i="17"/>
  <c r="U163" i="17"/>
  <c r="Z163" i="17"/>
  <c r="S163" i="17"/>
  <c r="G168" i="5"/>
  <c r="N163" i="17"/>
  <c r="Q163" i="17"/>
  <c r="F164" i="18"/>
  <c r="A164" i="17" s="1"/>
  <c r="M164" i="17" s="1"/>
  <c r="AB164" i="17" s="1"/>
  <c r="J166" i="5"/>
  <c r="N166" i="5"/>
  <c r="R166" i="5"/>
  <c r="V166" i="5"/>
  <c r="Z166" i="5"/>
  <c r="AD166" i="5"/>
  <c r="AH166" i="5"/>
  <c r="AL166" i="5"/>
  <c r="AP166" i="5"/>
  <c r="AT166" i="5"/>
  <c r="AX166" i="5"/>
  <c r="BB166" i="5"/>
  <c r="BF166" i="5"/>
  <c r="BJ166" i="5"/>
  <c r="BN166" i="5"/>
  <c r="BR166" i="5"/>
  <c r="BV166" i="5"/>
  <c r="BZ166" i="5"/>
  <c r="CD166" i="5"/>
  <c r="K166" i="5"/>
  <c r="O166" i="5"/>
  <c r="S166" i="5"/>
  <c r="W166" i="5"/>
  <c r="AA166" i="5"/>
  <c r="AE166" i="5"/>
  <c r="AI166" i="5"/>
  <c r="AM166" i="5"/>
  <c r="AQ166" i="5"/>
  <c r="AU166" i="5"/>
  <c r="AY166" i="5"/>
  <c r="BC166" i="5"/>
  <c r="BG166" i="5"/>
  <c r="BK166" i="5"/>
  <c r="BO166" i="5"/>
  <c r="BS166" i="5"/>
  <c r="BW166" i="5"/>
  <c r="CA166" i="5"/>
  <c r="H166" i="5"/>
  <c r="L166" i="5"/>
  <c r="P166" i="5"/>
  <c r="T166" i="5"/>
  <c r="X166" i="5"/>
  <c r="AB166" i="5"/>
  <c r="AF166" i="5"/>
  <c r="AJ166" i="5"/>
  <c r="AN166" i="5"/>
  <c r="AR166" i="5"/>
  <c r="AV166" i="5"/>
  <c r="AZ166" i="5"/>
  <c r="BD166" i="5"/>
  <c r="BH166" i="5"/>
  <c r="BL166" i="5"/>
  <c r="BP166" i="5"/>
  <c r="BT166" i="5"/>
  <c r="BX166" i="5"/>
  <c r="CB166" i="5"/>
  <c r="I166" i="5"/>
  <c r="M166" i="5"/>
  <c r="Q166" i="5"/>
  <c r="U166" i="5"/>
  <c r="Y166" i="5"/>
  <c r="AC166" i="5"/>
  <c r="AG166" i="5"/>
  <c r="AK166" i="5"/>
  <c r="AO166" i="5"/>
  <c r="AS166" i="5"/>
  <c r="AW166" i="5"/>
  <c r="BA166" i="5"/>
  <c r="BE166" i="5"/>
  <c r="BI166" i="5"/>
  <c r="BM166" i="5"/>
  <c r="BQ166" i="5"/>
  <c r="BU166" i="5"/>
  <c r="BY166" i="5"/>
  <c r="CC166" i="5"/>
  <c r="E167" i="5"/>
  <c r="D167" i="5"/>
  <c r="F167" i="5"/>
  <c r="A167" i="5"/>
  <c r="B167" i="5"/>
  <c r="C167" i="5"/>
  <c r="AI164" i="17" l="1"/>
  <c r="AH164" i="17"/>
  <c r="W164" i="17"/>
  <c r="AG164" i="17"/>
  <c r="Q160" i="22"/>
  <c r="P160" i="22"/>
  <c r="R160" i="22"/>
  <c r="O161" i="22"/>
  <c r="AD164" i="17"/>
  <c r="AC164" i="17"/>
  <c r="AA164" i="17"/>
  <c r="AJ164" i="17"/>
  <c r="Y164" i="17"/>
  <c r="U164" i="17"/>
  <c r="Z164" i="17"/>
  <c r="S164" i="17"/>
  <c r="V163" i="17"/>
  <c r="X163" i="17"/>
  <c r="G169" i="5"/>
  <c r="Q164" i="17"/>
  <c r="N164" i="17"/>
  <c r="K167" i="5"/>
  <c r="O167" i="5"/>
  <c r="S167" i="5"/>
  <c r="W167" i="5"/>
  <c r="AA167" i="5"/>
  <c r="AE167" i="5"/>
  <c r="AI167" i="5"/>
  <c r="AM167" i="5"/>
  <c r="AQ167" i="5"/>
  <c r="AU167" i="5"/>
  <c r="AY167" i="5"/>
  <c r="BC167" i="5"/>
  <c r="BG167" i="5"/>
  <c r="BK167" i="5"/>
  <c r="BO167" i="5"/>
  <c r="BS167" i="5"/>
  <c r="BW167" i="5"/>
  <c r="CA167" i="5"/>
  <c r="H167" i="5"/>
  <c r="L167" i="5"/>
  <c r="P167" i="5"/>
  <c r="T167" i="5"/>
  <c r="X167" i="5"/>
  <c r="AB167" i="5"/>
  <c r="AF167" i="5"/>
  <c r="AJ167" i="5"/>
  <c r="AN167" i="5"/>
  <c r="AR167" i="5"/>
  <c r="AV167" i="5"/>
  <c r="AZ167" i="5"/>
  <c r="BD167" i="5"/>
  <c r="BH167" i="5"/>
  <c r="BL167" i="5"/>
  <c r="BP167" i="5"/>
  <c r="BT167" i="5"/>
  <c r="BX167" i="5"/>
  <c r="CB167" i="5"/>
  <c r="I167" i="5"/>
  <c r="Q167" i="5"/>
  <c r="Y167" i="5"/>
  <c r="AG167" i="5"/>
  <c r="AO167" i="5"/>
  <c r="AW167" i="5"/>
  <c r="BE167" i="5"/>
  <c r="BM167" i="5"/>
  <c r="BU167" i="5"/>
  <c r="CC167" i="5"/>
  <c r="N167" i="5"/>
  <c r="V167" i="5"/>
  <c r="AD167" i="5"/>
  <c r="AL167" i="5"/>
  <c r="AT167" i="5"/>
  <c r="BB167" i="5"/>
  <c r="BJ167" i="5"/>
  <c r="BR167" i="5"/>
  <c r="BZ167" i="5"/>
  <c r="M167" i="5"/>
  <c r="U167" i="5"/>
  <c r="AC167" i="5"/>
  <c r="AK167" i="5"/>
  <c r="AS167" i="5"/>
  <c r="BA167" i="5"/>
  <c r="BI167" i="5"/>
  <c r="BQ167" i="5"/>
  <c r="BY167" i="5"/>
  <c r="J167" i="5"/>
  <c r="R167" i="5"/>
  <c r="Z167" i="5"/>
  <c r="AH167" i="5"/>
  <c r="AP167" i="5"/>
  <c r="AX167" i="5"/>
  <c r="BF167" i="5"/>
  <c r="BN167" i="5"/>
  <c r="BV167" i="5"/>
  <c r="CD167" i="5"/>
  <c r="D168" i="5"/>
  <c r="E168" i="5"/>
  <c r="F168" i="5"/>
  <c r="A168" i="5"/>
  <c r="B168" i="5"/>
  <c r="C168" i="5"/>
  <c r="F165" i="18"/>
  <c r="A165" i="17" s="1"/>
  <c r="M165" i="17" s="1"/>
  <c r="AB165" i="17" s="1"/>
  <c r="AI165" i="17" l="1"/>
  <c r="AH165" i="17"/>
  <c r="W165" i="17"/>
  <c r="AG165" i="17"/>
  <c r="P161" i="22"/>
  <c r="R161" i="22"/>
  <c r="Q161" i="22"/>
  <c r="O162" i="22"/>
  <c r="AD165" i="17"/>
  <c r="AC165" i="17"/>
  <c r="AA165" i="17"/>
  <c r="AJ165" i="17"/>
  <c r="Y165" i="17"/>
  <c r="U165" i="17"/>
  <c r="Z165" i="17"/>
  <c r="S165" i="17"/>
  <c r="V164" i="17"/>
  <c r="X164" i="17"/>
  <c r="G170" i="5"/>
  <c r="N165" i="17"/>
  <c r="Q165" i="17"/>
  <c r="E169" i="5"/>
  <c r="D169" i="5"/>
  <c r="F169" i="5"/>
  <c r="A169" i="5"/>
  <c r="B169" i="5"/>
  <c r="C169" i="5"/>
  <c r="H168" i="5"/>
  <c r="L168" i="5"/>
  <c r="P168" i="5"/>
  <c r="T168" i="5"/>
  <c r="X168" i="5"/>
  <c r="AB168" i="5"/>
  <c r="AF168" i="5"/>
  <c r="AJ168" i="5"/>
  <c r="AN168" i="5"/>
  <c r="AR168" i="5"/>
  <c r="AV168" i="5"/>
  <c r="AZ168" i="5"/>
  <c r="BD168" i="5"/>
  <c r="BH168" i="5"/>
  <c r="BL168" i="5"/>
  <c r="BP168" i="5"/>
  <c r="BT168" i="5"/>
  <c r="BX168" i="5"/>
  <c r="CB168" i="5"/>
  <c r="I168" i="5"/>
  <c r="M168" i="5"/>
  <c r="Q168" i="5"/>
  <c r="U168" i="5"/>
  <c r="Y168" i="5"/>
  <c r="AC168" i="5"/>
  <c r="AG168" i="5"/>
  <c r="AK168" i="5"/>
  <c r="AO168" i="5"/>
  <c r="AS168" i="5"/>
  <c r="AW168" i="5"/>
  <c r="BA168" i="5"/>
  <c r="BE168" i="5"/>
  <c r="BI168" i="5"/>
  <c r="BM168" i="5"/>
  <c r="BQ168" i="5"/>
  <c r="BU168" i="5"/>
  <c r="BY168" i="5"/>
  <c r="CC168" i="5"/>
  <c r="J168" i="5"/>
  <c r="N168" i="5"/>
  <c r="R168" i="5"/>
  <c r="V168" i="5"/>
  <c r="Z168" i="5"/>
  <c r="AD168" i="5"/>
  <c r="AH168" i="5"/>
  <c r="AL168" i="5"/>
  <c r="AP168" i="5"/>
  <c r="AT168" i="5"/>
  <c r="AX168" i="5"/>
  <c r="BB168" i="5"/>
  <c r="BF168" i="5"/>
  <c r="BJ168" i="5"/>
  <c r="BN168" i="5"/>
  <c r="BR168" i="5"/>
  <c r="BV168" i="5"/>
  <c r="BZ168" i="5"/>
  <c r="CD168" i="5"/>
  <c r="K168" i="5"/>
  <c r="O168" i="5"/>
  <c r="S168" i="5"/>
  <c r="W168" i="5"/>
  <c r="AA168" i="5"/>
  <c r="AE168" i="5"/>
  <c r="AI168" i="5"/>
  <c r="AM168" i="5"/>
  <c r="AQ168" i="5"/>
  <c r="AU168" i="5"/>
  <c r="AY168" i="5"/>
  <c r="BC168" i="5"/>
  <c r="BG168" i="5"/>
  <c r="BK168" i="5"/>
  <c r="BO168" i="5"/>
  <c r="BS168" i="5"/>
  <c r="BW168" i="5"/>
  <c r="CA168" i="5"/>
  <c r="F166" i="18"/>
  <c r="A166" i="17" s="1"/>
  <c r="M166" i="17" s="1"/>
  <c r="AB166" i="17" s="1"/>
  <c r="AI166" i="17" l="1"/>
  <c r="AH166" i="17"/>
  <c r="W166" i="17"/>
  <c r="AG166" i="17"/>
  <c r="P162" i="22"/>
  <c r="R162" i="22"/>
  <c r="Q162" i="22"/>
  <c r="O163" i="22"/>
  <c r="AD166" i="17"/>
  <c r="AC166" i="17"/>
  <c r="AA166" i="17"/>
  <c r="AJ166" i="17"/>
  <c r="Y166" i="17"/>
  <c r="U166" i="17"/>
  <c r="Z166" i="17"/>
  <c r="S166" i="17"/>
  <c r="V165" i="17"/>
  <c r="X165" i="17"/>
  <c r="G171" i="5"/>
  <c r="Q166" i="17"/>
  <c r="N166" i="17"/>
  <c r="F167" i="18"/>
  <c r="A167" i="17" s="1"/>
  <c r="M167" i="17" s="1"/>
  <c r="AB167" i="17" s="1"/>
  <c r="D170" i="5"/>
  <c r="E170" i="5"/>
  <c r="F170" i="5"/>
  <c r="A170" i="5"/>
  <c r="B170" i="5"/>
  <c r="C170" i="5"/>
  <c r="I169" i="5"/>
  <c r="M169" i="5"/>
  <c r="Q169" i="5"/>
  <c r="U169" i="5"/>
  <c r="Y169" i="5"/>
  <c r="AC169" i="5"/>
  <c r="AG169" i="5"/>
  <c r="AK169" i="5"/>
  <c r="AO169" i="5"/>
  <c r="AS169" i="5"/>
  <c r="AW169" i="5"/>
  <c r="BA169" i="5"/>
  <c r="BE169" i="5"/>
  <c r="BI169" i="5"/>
  <c r="BM169" i="5"/>
  <c r="BQ169" i="5"/>
  <c r="BU169" i="5"/>
  <c r="BY169" i="5"/>
  <c r="CC169" i="5"/>
  <c r="J169" i="5"/>
  <c r="N169" i="5"/>
  <c r="R169" i="5"/>
  <c r="V169" i="5"/>
  <c r="Z169" i="5"/>
  <c r="AD169" i="5"/>
  <c r="AH169" i="5"/>
  <c r="AL169" i="5"/>
  <c r="AP169" i="5"/>
  <c r="AT169" i="5"/>
  <c r="AX169" i="5"/>
  <c r="BB169" i="5"/>
  <c r="BF169" i="5"/>
  <c r="BJ169" i="5"/>
  <c r="BN169" i="5"/>
  <c r="BR169" i="5"/>
  <c r="BV169" i="5"/>
  <c r="BZ169" i="5"/>
  <c r="CD169" i="5"/>
  <c r="K169" i="5"/>
  <c r="O169" i="5"/>
  <c r="S169" i="5"/>
  <c r="W169" i="5"/>
  <c r="AA169" i="5"/>
  <c r="AE169" i="5"/>
  <c r="AI169" i="5"/>
  <c r="AM169" i="5"/>
  <c r="AQ169" i="5"/>
  <c r="AU169" i="5"/>
  <c r="AY169" i="5"/>
  <c r="BC169" i="5"/>
  <c r="BG169" i="5"/>
  <c r="BK169" i="5"/>
  <c r="BO169" i="5"/>
  <c r="BS169" i="5"/>
  <c r="BW169" i="5"/>
  <c r="CA169" i="5"/>
  <c r="H169" i="5"/>
  <c r="L169" i="5"/>
  <c r="P169" i="5"/>
  <c r="T169" i="5"/>
  <c r="X169" i="5"/>
  <c r="AB169" i="5"/>
  <c r="AF169" i="5"/>
  <c r="AJ169" i="5"/>
  <c r="AN169" i="5"/>
  <c r="AR169" i="5"/>
  <c r="AV169" i="5"/>
  <c r="AZ169" i="5"/>
  <c r="BD169" i="5"/>
  <c r="BH169" i="5"/>
  <c r="BL169" i="5"/>
  <c r="BP169" i="5"/>
  <c r="BT169" i="5"/>
  <c r="BX169" i="5"/>
  <c r="CB169" i="5"/>
  <c r="AI167" i="17" l="1"/>
  <c r="AH167" i="17"/>
  <c r="W167" i="17"/>
  <c r="AG167" i="17"/>
  <c r="Q163" i="22"/>
  <c r="P163" i="22"/>
  <c r="R163" i="22"/>
  <c r="O164" i="22"/>
  <c r="AD167" i="17"/>
  <c r="AC167" i="17"/>
  <c r="AA167" i="17"/>
  <c r="AJ167" i="17"/>
  <c r="V166" i="17"/>
  <c r="X166" i="17"/>
  <c r="Y167" i="17"/>
  <c r="U167" i="17"/>
  <c r="Z167" i="17"/>
  <c r="S167" i="17"/>
  <c r="G172" i="5"/>
  <c r="N167" i="17"/>
  <c r="Q167" i="17"/>
  <c r="H170" i="5"/>
  <c r="L170" i="5"/>
  <c r="P170" i="5"/>
  <c r="T170" i="5"/>
  <c r="X170" i="5"/>
  <c r="AB170" i="5"/>
  <c r="AF170" i="5"/>
  <c r="AJ170" i="5"/>
  <c r="AN170" i="5"/>
  <c r="AR170" i="5"/>
  <c r="AV170" i="5"/>
  <c r="AZ170" i="5"/>
  <c r="BD170" i="5"/>
  <c r="BH170" i="5"/>
  <c r="BL170" i="5"/>
  <c r="BP170" i="5"/>
  <c r="BT170" i="5"/>
  <c r="BX170" i="5"/>
  <c r="CB170" i="5"/>
  <c r="I170" i="5"/>
  <c r="M170" i="5"/>
  <c r="Q170" i="5"/>
  <c r="U170" i="5"/>
  <c r="Y170" i="5"/>
  <c r="AC170" i="5"/>
  <c r="AG170" i="5"/>
  <c r="AK170" i="5"/>
  <c r="AO170" i="5"/>
  <c r="AS170" i="5"/>
  <c r="AW170" i="5"/>
  <c r="BA170" i="5"/>
  <c r="BE170" i="5"/>
  <c r="BI170" i="5"/>
  <c r="BM170" i="5"/>
  <c r="BQ170" i="5"/>
  <c r="BU170" i="5"/>
  <c r="BY170" i="5"/>
  <c r="CC170" i="5"/>
  <c r="J170" i="5"/>
  <c r="N170" i="5"/>
  <c r="R170" i="5"/>
  <c r="V170" i="5"/>
  <c r="Z170" i="5"/>
  <c r="AD170" i="5"/>
  <c r="AH170" i="5"/>
  <c r="AL170" i="5"/>
  <c r="AP170" i="5"/>
  <c r="AT170" i="5"/>
  <c r="AX170" i="5"/>
  <c r="BB170" i="5"/>
  <c r="BF170" i="5"/>
  <c r="BJ170" i="5"/>
  <c r="BN170" i="5"/>
  <c r="BR170" i="5"/>
  <c r="BV170" i="5"/>
  <c r="BZ170" i="5"/>
  <c r="CD170" i="5"/>
  <c r="K170" i="5"/>
  <c r="O170" i="5"/>
  <c r="S170" i="5"/>
  <c r="W170" i="5"/>
  <c r="AA170" i="5"/>
  <c r="AE170" i="5"/>
  <c r="AI170" i="5"/>
  <c r="AM170" i="5"/>
  <c r="AQ170" i="5"/>
  <c r="AU170" i="5"/>
  <c r="AY170" i="5"/>
  <c r="BC170" i="5"/>
  <c r="BG170" i="5"/>
  <c r="BK170" i="5"/>
  <c r="BO170" i="5"/>
  <c r="BS170" i="5"/>
  <c r="BW170" i="5"/>
  <c r="CA170" i="5"/>
  <c r="E171" i="5"/>
  <c r="D171" i="5"/>
  <c r="F171" i="5"/>
  <c r="A171" i="5"/>
  <c r="B171" i="5"/>
  <c r="C171" i="5"/>
  <c r="F168" i="18"/>
  <c r="A168" i="17" s="1"/>
  <c r="M168" i="17" s="1"/>
  <c r="AB168" i="17" s="1"/>
  <c r="AI168" i="17" l="1"/>
  <c r="AH168" i="17"/>
  <c r="W168" i="17"/>
  <c r="AG168" i="17"/>
  <c r="P164" i="22"/>
  <c r="R164" i="22"/>
  <c r="Q164" i="22"/>
  <c r="O165" i="22"/>
  <c r="AD168" i="17"/>
  <c r="AC168" i="17"/>
  <c r="AA168" i="17"/>
  <c r="AJ168" i="17"/>
  <c r="Y168" i="17"/>
  <c r="U168" i="17"/>
  <c r="Z168" i="17"/>
  <c r="S168" i="17"/>
  <c r="V167" i="17"/>
  <c r="X167" i="17"/>
  <c r="G173" i="5"/>
  <c r="Q168" i="17"/>
  <c r="N168" i="17"/>
  <c r="F169" i="18"/>
  <c r="A169" i="17" s="1"/>
  <c r="M169" i="17" s="1"/>
  <c r="AB169" i="17" s="1"/>
  <c r="I171" i="5"/>
  <c r="M171" i="5"/>
  <c r="Q171" i="5"/>
  <c r="U171" i="5"/>
  <c r="Y171" i="5"/>
  <c r="AC171" i="5"/>
  <c r="AG171" i="5"/>
  <c r="AK171" i="5"/>
  <c r="AO171" i="5"/>
  <c r="AS171" i="5"/>
  <c r="AW171" i="5"/>
  <c r="BA171" i="5"/>
  <c r="BE171" i="5"/>
  <c r="BI171" i="5"/>
  <c r="BM171" i="5"/>
  <c r="BQ171" i="5"/>
  <c r="BU171" i="5"/>
  <c r="BY171" i="5"/>
  <c r="CC171" i="5"/>
  <c r="J171" i="5"/>
  <c r="N171" i="5"/>
  <c r="R171" i="5"/>
  <c r="V171" i="5"/>
  <c r="Z171" i="5"/>
  <c r="AD171" i="5"/>
  <c r="AH171" i="5"/>
  <c r="AL171" i="5"/>
  <c r="AP171" i="5"/>
  <c r="AT171" i="5"/>
  <c r="AX171" i="5"/>
  <c r="BB171" i="5"/>
  <c r="BF171" i="5"/>
  <c r="BJ171" i="5"/>
  <c r="BN171" i="5"/>
  <c r="BR171" i="5"/>
  <c r="BV171" i="5"/>
  <c r="BZ171" i="5"/>
  <c r="CD171" i="5"/>
  <c r="O171" i="5"/>
  <c r="W171" i="5"/>
  <c r="AE171" i="5"/>
  <c r="AM171" i="5"/>
  <c r="AU171" i="5"/>
  <c r="BC171" i="5"/>
  <c r="BK171" i="5"/>
  <c r="BS171" i="5"/>
  <c r="CA171" i="5"/>
  <c r="L171" i="5"/>
  <c r="T171" i="5"/>
  <c r="AB171" i="5"/>
  <c r="AJ171" i="5"/>
  <c r="AR171" i="5"/>
  <c r="AZ171" i="5"/>
  <c r="BH171" i="5"/>
  <c r="BP171" i="5"/>
  <c r="BX171" i="5"/>
  <c r="K171" i="5"/>
  <c r="S171" i="5"/>
  <c r="AA171" i="5"/>
  <c r="AI171" i="5"/>
  <c r="AQ171" i="5"/>
  <c r="AY171" i="5"/>
  <c r="BG171" i="5"/>
  <c r="BO171" i="5"/>
  <c r="BW171" i="5"/>
  <c r="H171" i="5"/>
  <c r="P171" i="5"/>
  <c r="X171" i="5"/>
  <c r="AF171" i="5"/>
  <c r="AN171" i="5"/>
  <c r="AV171" i="5"/>
  <c r="BD171" i="5"/>
  <c r="BL171" i="5"/>
  <c r="BT171" i="5"/>
  <c r="CB171" i="5"/>
  <c r="D172" i="5"/>
  <c r="E172" i="5"/>
  <c r="F172" i="5"/>
  <c r="C172" i="5"/>
  <c r="A172" i="5"/>
  <c r="B172" i="5"/>
  <c r="AI169" i="17" l="1"/>
  <c r="AH169" i="17"/>
  <c r="W169" i="17"/>
  <c r="AG169" i="17"/>
  <c r="P165" i="22"/>
  <c r="R165" i="22"/>
  <c r="Q165" i="22"/>
  <c r="O166" i="22"/>
  <c r="AD169" i="17"/>
  <c r="AC169" i="17"/>
  <c r="AA169" i="17"/>
  <c r="AJ169" i="17"/>
  <c r="V168" i="17"/>
  <c r="X168" i="17"/>
  <c r="Y169" i="17"/>
  <c r="U169" i="17"/>
  <c r="Z169" i="17"/>
  <c r="S169" i="17"/>
  <c r="G174" i="5"/>
  <c r="N169" i="17"/>
  <c r="Q169" i="17"/>
  <c r="F173" i="5"/>
  <c r="E173" i="5"/>
  <c r="D173" i="5"/>
  <c r="A173" i="5"/>
  <c r="B173" i="5"/>
  <c r="C173" i="5"/>
  <c r="J172" i="5"/>
  <c r="N172" i="5"/>
  <c r="R172" i="5"/>
  <c r="V172" i="5"/>
  <c r="Z172" i="5"/>
  <c r="AD172" i="5"/>
  <c r="AH172" i="5"/>
  <c r="AL172" i="5"/>
  <c r="AP172" i="5"/>
  <c r="AT172" i="5"/>
  <c r="AX172" i="5"/>
  <c r="BB172" i="5"/>
  <c r="BF172" i="5"/>
  <c r="BJ172" i="5"/>
  <c r="BN172" i="5"/>
  <c r="BR172" i="5"/>
  <c r="BV172" i="5"/>
  <c r="BZ172" i="5"/>
  <c r="CD172" i="5"/>
  <c r="K172" i="5"/>
  <c r="O172" i="5"/>
  <c r="S172" i="5"/>
  <c r="W172" i="5"/>
  <c r="AA172" i="5"/>
  <c r="AE172" i="5"/>
  <c r="AI172" i="5"/>
  <c r="AM172" i="5"/>
  <c r="AQ172" i="5"/>
  <c r="AU172" i="5"/>
  <c r="AY172" i="5"/>
  <c r="BC172" i="5"/>
  <c r="BG172" i="5"/>
  <c r="BK172" i="5"/>
  <c r="BO172" i="5"/>
  <c r="BS172" i="5"/>
  <c r="BW172" i="5"/>
  <c r="CA172" i="5"/>
  <c r="H172" i="5"/>
  <c r="L172" i="5"/>
  <c r="P172" i="5"/>
  <c r="T172" i="5"/>
  <c r="X172" i="5"/>
  <c r="AB172" i="5"/>
  <c r="AF172" i="5"/>
  <c r="AJ172" i="5"/>
  <c r="AN172" i="5"/>
  <c r="AR172" i="5"/>
  <c r="AV172" i="5"/>
  <c r="AZ172" i="5"/>
  <c r="BD172" i="5"/>
  <c r="BH172" i="5"/>
  <c r="BL172" i="5"/>
  <c r="BP172" i="5"/>
  <c r="BT172" i="5"/>
  <c r="BX172" i="5"/>
  <c r="CB172" i="5"/>
  <c r="I172" i="5"/>
  <c r="M172" i="5"/>
  <c r="Q172" i="5"/>
  <c r="U172" i="5"/>
  <c r="Y172" i="5"/>
  <c r="AC172" i="5"/>
  <c r="AG172" i="5"/>
  <c r="AK172" i="5"/>
  <c r="AO172" i="5"/>
  <c r="AS172" i="5"/>
  <c r="AW172" i="5"/>
  <c r="BA172" i="5"/>
  <c r="BE172" i="5"/>
  <c r="BI172" i="5"/>
  <c r="BM172" i="5"/>
  <c r="BQ172" i="5"/>
  <c r="BU172" i="5"/>
  <c r="BY172" i="5"/>
  <c r="CC172" i="5"/>
  <c r="F170" i="18"/>
  <c r="A170" i="17" s="1"/>
  <c r="M170" i="17" s="1"/>
  <c r="AB170" i="17" s="1"/>
  <c r="AI170" i="17" l="1"/>
  <c r="AH170" i="17"/>
  <c r="W170" i="17"/>
  <c r="AG170" i="17"/>
  <c r="Q166" i="22"/>
  <c r="P166" i="22"/>
  <c r="R166" i="22"/>
  <c r="O167" i="22"/>
  <c r="AD170" i="17"/>
  <c r="AC170" i="17"/>
  <c r="AA170" i="17"/>
  <c r="AJ170" i="17"/>
  <c r="Y170" i="17"/>
  <c r="U170" i="17"/>
  <c r="Z170" i="17"/>
  <c r="S170" i="17"/>
  <c r="V169" i="17"/>
  <c r="X169" i="17"/>
  <c r="G175" i="5"/>
  <c r="Q170" i="17"/>
  <c r="N170" i="17"/>
  <c r="F171" i="18"/>
  <c r="A171" i="17" s="1"/>
  <c r="M171" i="17" s="1"/>
  <c r="AB171" i="17" s="1"/>
  <c r="K173" i="5"/>
  <c r="O173" i="5"/>
  <c r="S173" i="5"/>
  <c r="W173" i="5"/>
  <c r="AA173" i="5"/>
  <c r="AE173" i="5"/>
  <c r="AI173" i="5"/>
  <c r="AM173" i="5"/>
  <c r="AQ173" i="5"/>
  <c r="AU173" i="5"/>
  <c r="AY173" i="5"/>
  <c r="BC173" i="5"/>
  <c r="BG173" i="5"/>
  <c r="BK173" i="5"/>
  <c r="BO173" i="5"/>
  <c r="BS173" i="5"/>
  <c r="BW173" i="5"/>
  <c r="CA173" i="5"/>
  <c r="H173" i="5"/>
  <c r="L173" i="5"/>
  <c r="P173" i="5"/>
  <c r="T173" i="5"/>
  <c r="X173" i="5"/>
  <c r="AB173" i="5"/>
  <c r="AF173" i="5"/>
  <c r="AJ173" i="5"/>
  <c r="AN173" i="5"/>
  <c r="AR173" i="5"/>
  <c r="AV173" i="5"/>
  <c r="AZ173" i="5"/>
  <c r="BD173" i="5"/>
  <c r="BH173" i="5"/>
  <c r="BL173" i="5"/>
  <c r="BP173" i="5"/>
  <c r="BT173" i="5"/>
  <c r="BX173" i="5"/>
  <c r="CB173" i="5"/>
  <c r="I173" i="5"/>
  <c r="M173" i="5"/>
  <c r="Q173" i="5"/>
  <c r="U173" i="5"/>
  <c r="Y173" i="5"/>
  <c r="AC173" i="5"/>
  <c r="AG173" i="5"/>
  <c r="AK173" i="5"/>
  <c r="AO173" i="5"/>
  <c r="AS173" i="5"/>
  <c r="AW173" i="5"/>
  <c r="BA173" i="5"/>
  <c r="BE173" i="5"/>
  <c r="BI173" i="5"/>
  <c r="BM173" i="5"/>
  <c r="BQ173" i="5"/>
  <c r="BU173" i="5"/>
  <c r="BY173" i="5"/>
  <c r="CC173" i="5"/>
  <c r="J173" i="5"/>
  <c r="N173" i="5"/>
  <c r="R173" i="5"/>
  <c r="V173" i="5"/>
  <c r="Z173" i="5"/>
  <c r="AD173" i="5"/>
  <c r="AH173" i="5"/>
  <c r="AL173" i="5"/>
  <c r="AP173" i="5"/>
  <c r="AT173" i="5"/>
  <c r="AX173" i="5"/>
  <c r="BB173" i="5"/>
  <c r="BF173" i="5"/>
  <c r="BJ173" i="5"/>
  <c r="BN173" i="5"/>
  <c r="BR173" i="5"/>
  <c r="BV173" i="5"/>
  <c r="BZ173" i="5"/>
  <c r="CD173" i="5"/>
  <c r="D174" i="5"/>
  <c r="E174" i="5"/>
  <c r="F174" i="5"/>
  <c r="C174" i="5"/>
  <c r="A174" i="5"/>
  <c r="B174" i="5"/>
  <c r="AI171" i="17" l="1"/>
  <c r="AH171" i="17"/>
  <c r="W171" i="17"/>
  <c r="AG171" i="17"/>
  <c r="P167" i="22"/>
  <c r="R167" i="22"/>
  <c r="Q167" i="22"/>
  <c r="O168" i="22"/>
  <c r="AD171" i="17"/>
  <c r="AC171" i="17"/>
  <c r="AA171" i="17"/>
  <c r="AJ171" i="17"/>
  <c r="V170" i="17"/>
  <c r="X170" i="17"/>
  <c r="Y171" i="17"/>
  <c r="U171" i="17"/>
  <c r="Z171" i="17"/>
  <c r="S171" i="17"/>
  <c r="G176" i="5"/>
  <c r="N171" i="17"/>
  <c r="Q171" i="17"/>
  <c r="E175" i="5"/>
  <c r="D175" i="5"/>
  <c r="F175" i="5"/>
  <c r="A175" i="5"/>
  <c r="B175" i="5"/>
  <c r="C175" i="5"/>
  <c r="J174" i="5"/>
  <c r="N174" i="5"/>
  <c r="R174" i="5"/>
  <c r="V174" i="5"/>
  <c r="Z174" i="5"/>
  <c r="AD174" i="5"/>
  <c r="AH174" i="5"/>
  <c r="AL174" i="5"/>
  <c r="AP174" i="5"/>
  <c r="AT174" i="5"/>
  <c r="AX174" i="5"/>
  <c r="BB174" i="5"/>
  <c r="BF174" i="5"/>
  <c r="BJ174" i="5"/>
  <c r="BN174" i="5"/>
  <c r="BR174" i="5"/>
  <c r="BV174" i="5"/>
  <c r="BZ174" i="5"/>
  <c r="CD174" i="5"/>
  <c r="K174" i="5"/>
  <c r="O174" i="5"/>
  <c r="S174" i="5"/>
  <c r="W174" i="5"/>
  <c r="AA174" i="5"/>
  <c r="AE174" i="5"/>
  <c r="AI174" i="5"/>
  <c r="AM174" i="5"/>
  <c r="AQ174" i="5"/>
  <c r="AU174" i="5"/>
  <c r="AY174" i="5"/>
  <c r="BC174" i="5"/>
  <c r="BG174" i="5"/>
  <c r="BK174" i="5"/>
  <c r="BO174" i="5"/>
  <c r="BS174" i="5"/>
  <c r="BW174" i="5"/>
  <c r="CA174" i="5"/>
  <c r="H174" i="5"/>
  <c r="L174" i="5"/>
  <c r="P174" i="5"/>
  <c r="T174" i="5"/>
  <c r="X174" i="5"/>
  <c r="AB174" i="5"/>
  <c r="AF174" i="5"/>
  <c r="AJ174" i="5"/>
  <c r="AN174" i="5"/>
  <c r="AR174" i="5"/>
  <c r="AV174" i="5"/>
  <c r="AZ174" i="5"/>
  <c r="BD174" i="5"/>
  <c r="BH174" i="5"/>
  <c r="BL174" i="5"/>
  <c r="BP174" i="5"/>
  <c r="BT174" i="5"/>
  <c r="BX174" i="5"/>
  <c r="CB174" i="5"/>
  <c r="I174" i="5"/>
  <c r="M174" i="5"/>
  <c r="Q174" i="5"/>
  <c r="U174" i="5"/>
  <c r="Y174" i="5"/>
  <c r="AC174" i="5"/>
  <c r="AG174" i="5"/>
  <c r="AK174" i="5"/>
  <c r="AO174" i="5"/>
  <c r="AS174" i="5"/>
  <c r="AW174" i="5"/>
  <c r="BA174" i="5"/>
  <c r="BE174" i="5"/>
  <c r="BI174" i="5"/>
  <c r="BM174" i="5"/>
  <c r="BQ174" i="5"/>
  <c r="BU174" i="5"/>
  <c r="BY174" i="5"/>
  <c r="CC174" i="5"/>
  <c r="F172" i="18"/>
  <c r="A172" i="17" s="1"/>
  <c r="M172" i="17" s="1"/>
  <c r="AB172" i="17" s="1"/>
  <c r="AI172" i="17" l="1"/>
  <c r="AH172" i="17"/>
  <c r="W172" i="17"/>
  <c r="AG172" i="17"/>
  <c r="Q168" i="22"/>
  <c r="P168" i="22"/>
  <c r="R168" i="22"/>
  <c r="O169" i="22"/>
  <c r="AD172" i="17"/>
  <c r="AC172" i="17"/>
  <c r="AA172" i="17"/>
  <c r="AJ172" i="17"/>
  <c r="U172" i="17"/>
  <c r="Y172" i="17"/>
  <c r="Z172" i="17"/>
  <c r="S172" i="17"/>
  <c r="V171" i="17"/>
  <c r="X171" i="17"/>
  <c r="G177" i="5"/>
  <c r="Q172" i="17"/>
  <c r="N172" i="17"/>
  <c r="D176" i="5"/>
  <c r="E176" i="5"/>
  <c r="F176" i="5"/>
  <c r="A176" i="5"/>
  <c r="B176" i="5"/>
  <c r="C176" i="5"/>
  <c r="F173" i="18"/>
  <c r="A173" i="17" s="1"/>
  <c r="M173" i="17" s="1"/>
  <c r="AB173" i="17" s="1"/>
  <c r="K175" i="5"/>
  <c r="O175" i="5"/>
  <c r="S175" i="5"/>
  <c r="W175" i="5"/>
  <c r="AA175" i="5"/>
  <c r="AE175" i="5"/>
  <c r="AI175" i="5"/>
  <c r="AM175" i="5"/>
  <c r="AQ175" i="5"/>
  <c r="AU175" i="5"/>
  <c r="AY175" i="5"/>
  <c r="BC175" i="5"/>
  <c r="BG175" i="5"/>
  <c r="BK175" i="5"/>
  <c r="BO175" i="5"/>
  <c r="BS175" i="5"/>
  <c r="BW175" i="5"/>
  <c r="CA175" i="5"/>
  <c r="H175" i="5"/>
  <c r="L175" i="5"/>
  <c r="P175" i="5"/>
  <c r="T175" i="5"/>
  <c r="X175" i="5"/>
  <c r="AB175" i="5"/>
  <c r="AF175" i="5"/>
  <c r="AJ175" i="5"/>
  <c r="AN175" i="5"/>
  <c r="AR175" i="5"/>
  <c r="AV175" i="5"/>
  <c r="AZ175" i="5"/>
  <c r="BD175" i="5"/>
  <c r="BH175" i="5"/>
  <c r="BL175" i="5"/>
  <c r="BP175" i="5"/>
  <c r="BT175" i="5"/>
  <c r="BX175" i="5"/>
  <c r="CB175" i="5"/>
  <c r="M175" i="5"/>
  <c r="U175" i="5"/>
  <c r="AC175" i="5"/>
  <c r="AK175" i="5"/>
  <c r="AS175" i="5"/>
  <c r="BA175" i="5"/>
  <c r="BI175" i="5"/>
  <c r="BQ175" i="5"/>
  <c r="BY175" i="5"/>
  <c r="J175" i="5"/>
  <c r="R175" i="5"/>
  <c r="Z175" i="5"/>
  <c r="AH175" i="5"/>
  <c r="AP175" i="5"/>
  <c r="AX175" i="5"/>
  <c r="BF175" i="5"/>
  <c r="BN175" i="5"/>
  <c r="BV175" i="5"/>
  <c r="CD175" i="5"/>
  <c r="I175" i="5"/>
  <c r="Q175" i="5"/>
  <c r="Y175" i="5"/>
  <c r="AG175" i="5"/>
  <c r="AO175" i="5"/>
  <c r="AW175" i="5"/>
  <c r="BE175" i="5"/>
  <c r="BM175" i="5"/>
  <c r="BU175" i="5"/>
  <c r="CC175" i="5"/>
  <c r="N175" i="5"/>
  <c r="V175" i="5"/>
  <c r="AD175" i="5"/>
  <c r="AL175" i="5"/>
  <c r="AT175" i="5"/>
  <c r="BB175" i="5"/>
  <c r="BJ175" i="5"/>
  <c r="BR175" i="5"/>
  <c r="BZ175" i="5"/>
  <c r="AI173" i="17" l="1"/>
  <c r="AH173" i="17"/>
  <c r="W173" i="17"/>
  <c r="AG173" i="17"/>
  <c r="P169" i="22"/>
  <c r="R169" i="22"/>
  <c r="Q169" i="22"/>
  <c r="O170" i="22"/>
  <c r="AD173" i="17"/>
  <c r="AC173" i="17"/>
  <c r="AA173" i="17"/>
  <c r="AJ173" i="17"/>
  <c r="V172" i="17"/>
  <c r="X172" i="17"/>
  <c r="Y173" i="17"/>
  <c r="U173" i="17"/>
  <c r="Z173" i="17"/>
  <c r="S173" i="17"/>
  <c r="G178" i="5"/>
  <c r="N173" i="17"/>
  <c r="Q173" i="17"/>
  <c r="F174" i="18"/>
  <c r="A174" i="17" s="1"/>
  <c r="M174" i="17" s="1"/>
  <c r="AB174" i="17" s="1"/>
  <c r="H176" i="5"/>
  <c r="L176" i="5"/>
  <c r="P176" i="5"/>
  <c r="T176" i="5"/>
  <c r="X176" i="5"/>
  <c r="AB176" i="5"/>
  <c r="AF176" i="5"/>
  <c r="AJ176" i="5"/>
  <c r="AN176" i="5"/>
  <c r="AR176" i="5"/>
  <c r="AV176" i="5"/>
  <c r="AZ176" i="5"/>
  <c r="BD176" i="5"/>
  <c r="BH176" i="5"/>
  <c r="BL176" i="5"/>
  <c r="BP176" i="5"/>
  <c r="BT176" i="5"/>
  <c r="BX176" i="5"/>
  <c r="CB176" i="5"/>
  <c r="I176" i="5"/>
  <c r="M176" i="5"/>
  <c r="Q176" i="5"/>
  <c r="U176" i="5"/>
  <c r="Y176" i="5"/>
  <c r="AC176" i="5"/>
  <c r="AG176" i="5"/>
  <c r="AK176" i="5"/>
  <c r="AO176" i="5"/>
  <c r="AS176" i="5"/>
  <c r="AW176" i="5"/>
  <c r="BA176" i="5"/>
  <c r="BE176" i="5"/>
  <c r="BI176" i="5"/>
  <c r="BM176" i="5"/>
  <c r="BQ176" i="5"/>
  <c r="BU176" i="5"/>
  <c r="BY176" i="5"/>
  <c r="CC176" i="5"/>
  <c r="J176" i="5"/>
  <c r="N176" i="5"/>
  <c r="R176" i="5"/>
  <c r="V176" i="5"/>
  <c r="Z176" i="5"/>
  <c r="AD176" i="5"/>
  <c r="AH176" i="5"/>
  <c r="AL176" i="5"/>
  <c r="AP176" i="5"/>
  <c r="AT176" i="5"/>
  <c r="AX176" i="5"/>
  <c r="BB176" i="5"/>
  <c r="BF176" i="5"/>
  <c r="BJ176" i="5"/>
  <c r="BN176" i="5"/>
  <c r="BR176" i="5"/>
  <c r="BV176" i="5"/>
  <c r="BZ176" i="5"/>
  <c r="CD176" i="5"/>
  <c r="K176" i="5"/>
  <c r="O176" i="5"/>
  <c r="S176" i="5"/>
  <c r="W176" i="5"/>
  <c r="AA176" i="5"/>
  <c r="AE176" i="5"/>
  <c r="AI176" i="5"/>
  <c r="AM176" i="5"/>
  <c r="AQ176" i="5"/>
  <c r="AU176" i="5"/>
  <c r="AY176" i="5"/>
  <c r="BC176" i="5"/>
  <c r="BG176" i="5"/>
  <c r="BK176" i="5"/>
  <c r="BO176" i="5"/>
  <c r="BS176" i="5"/>
  <c r="BW176" i="5"/>
  <c r="CA176" i="5"/>
  <c r="E177" i="5"/>
  <c r="D177" i="5"/>
  <c r="F177" i="5"/>
  <c r="A177" i="5"/>
  <c r="B177" i="5"/>
  <c r="C177" i="5"/>
  <c r="AI174" i="17" l="1"/>
  <c r="AH174" i="17"/>
  <c r="W174" i="17"/>
  <c r="AG174" i="17"/>
  <c r="Q170" i="22"/>
  <c r="P170" i="22"/>
  <c r="R170" i="22"/>
  <c r="O171" i="22"/>
  <c r="AD174" i="17"/>
  <c r="AC174" i="17"/>
  <c r="AA174" i="17"/>
  <c r="AJ174" i="17"/>
  <c r="Y174" i="17"/>
  <c r="U174" i="17"/>
  <c r="Z174" i="17"/>
  <c r="S174" i="17"/>
  <c r="V173" i="17"/>
  <c r="X173" i="17"/>
  <c r="G179" i="5"/>
  <c r="Q174" i="17"/>
  <c r="N174" i="17"/>
  <c r="K177" i="5"/>
  <c r="O177" i="5"/>
  <c r="S177" i="5"/>
  <c r="W177" i="5"/>
  <c r="AA177" i="5"/>
  <c r="AE177" i="5"/>
  <c r="AI177" i="5"/>
  <c r="AM177" i="5"/>
  <c r="AQ177" i="5"/>
  <c r="AU177" i="5"/>
  <c r="AY177" i="5"/>
  <c r="BC177" i="5"/>
  <c r="BG177" i="5"/>
  <c r="BK177" i="5"/>
  <c r="BO177" i="5"/>
  <c r="BS177" i="5"/>
  <c r="BW177" i="5"/>
  <c r="CA177" i="5"/>
  <c r="H177" i="5"/>
  <c r="L177" i="5"/>
  <c r="P177" i="5"/>
  <c r="T177" i="5"/>
  <c r="X177" i="5"/>
  <c r="AB177" i="5"/>
  <c r="AF177" i="5"/>
  <c r="AJ177" i="5"/>
  <c r="AN177" i="5"/>
  <c r="AR177" i="5"/>
  <c r="AV177" i="5"/>
  <c r="AZ177" i="5"/>
  <c r="BD177" i="5"/>
  <c r="BH177" i="5"/>
  <c r="BL177" i="5"/>
  <c r="BP177" i="5"/>
  <c r="BT177" i="5"/>
  <c r="BX177" i="5"/>
  <c r="CB177" i="5"/>
  <c r="I177" i="5"/>
  <c r="M177" i="5"/>
  <c r="Q177" i="5"/>
  <c r="U177" i="5"/>
  <c r="Y177" i="5"/>
  <c r="AC177" i="5"/>
  <c r="AG177" i="5"/>
  <c r="AK177" i="5"/>
  <c r="AO177" i="5"/>
  <c r="AS177" i="5"/>
  <c r="AW177" i="5"/>
  <c r="BA177" i="5"/>
  <c r="BE177" i="5"/>
  <c r="BI177" i="5"/>
  <c r="BM177" i="5"/>
  <c r="BQ177" i="5"/>
  <c r="BU177" i="5"/>
  <c r="BY177" i="5"/>
  <c r="CC177" i="5"/>
  <c r="J177" i="5"/>
  <c r="N177" i="5"/>
  <c r="R177" i="5"/>
  <c r="V177" i="5"/>
  <c r="Z177" i="5"/>
  <c r="AD177" i="5"/>
  <c r="AH177" i="5"/>
  <c r="AL177" i="5"/>
  <c r="AP177" i="5"/>
  <c r="AT177" i="5"/>
  <c r="AX177" i="5"/>
  <c r="BB177" i="5"/>
  <c r="BF177" i="5"/>
  <c r="BJ177" i="5"/>
  <c r="BN177" i="5"/>
  <c r="BR177" i="5"/>
  <c r="BV177" i="5"/>
  <c r="BZ177" i="5"/>
  <c r="CD177" i="5"/>
  <c r="D178" i="5"/>
  <c r="E178" i="5"/>
  <c r="F178" i="5"/>
  <c r="A178" i="5"/>
  <c r="B178" i="5"/>
  <c r="C178" i="5"/>
  <c r="F175" i="18"/>
  <c r="A175" i="17" s="1"/>
  <c r="M175" i="17" s="1"/>
  <c r="AB175" i="17" s="1"/>
  <c r="AI175" i="17" l="1"/>
  <c r="AH175" i="17"/>
  <c r="W175" i="17"/>
  <c r="AG175" i="17"/>
  <c r="P171" i="22"/>
  <c r="R171" i="22"/>
  <c r="Q171" i="22"/>
  <c r="O172" i="22"/>
  <c r="AD175" i="17"/>
  <c r="AC175" i="17"/>
  <c r="AA175" i="17"/>
  <c r="AJ175" i="17"/>
  <c r="Y175" i="17"/>
  <c r="U175" i="17"/>
  <c r="Z175" i="17"/>
  <c r="S175" i="17"/>
  <c r="V174" i="17"/>
  <c r="X174" i="17"/>
  <c r="G180" i="5"/>
  <c r="N175" i="17"/>
  <c r="Q175" i="17"/>
  <c r="H178" i="5"/>
  <c r="L178" i="5"/>
  <c r="P178" i="5"/>
  <c r="T178" i="5"/>
  <c r="X178" i="5"/>
  <c r="AB178" i="5"/>
  <c r="AF178" i="5"/>
  <c r="AJ178" i="5"/>
  <c r="AN178" i="5"/>
  <c r="AR178" i="5"/>
  <c r="AV178" i="5"/>
  <c r="AZ178" i="5"/>
  <c r="BD178" i="5"/>
  <c r="BH178" i="5"/>
  <c r="BL178" i="5"/>
  <c r="BP178" i="5"/>
  <c r="BT178" i="5"/>
  <c r="BX178" i="5"/>
  <c r="CB178" i="5"/>
  <c r="I178" i="5"/>
  <c r="M178" i="5"/>
  <c r="Q178" i="5"/>
  <c r="U178" i="5"/>
  <c r="Y178" i="5"/>
  <c r="AC178" i="5"/>
  <c r="AG178" i="5"/>
  <c r="AK178" i="5"/>
  <c r="AO178" i="5"/>
  <c r="AS178" i="5"/>
  <c r="AW178" i="5"/>
  <c r="BA178" i="5"/>
  <c r="BE178" i="5"/>
  <c r="BI178" i="5"/>
  <c r="BM178" i="5"/>
  <c r="BQ178" i="5"/>
  <c r="BU178" i="5"/>
  <c r="BY178" i="5"/>
  <c r="CC178" i="5"/>
  <c r="J178" i="5"/>
  <c r="N178" i="5"/>
  <c r="R178" i="5"/>
  <c r="V178" i="5"/>
  <c r="Z178" i="5"/>
  <c r="AD178" i="5"/>
  <c r="AH178" i="5"/>
  <c r="AL178" i="5"/>
  <c r="AP178" i="5"/>
  <c r="AT178" i="5"/>
  <c r="AX178" i="5"/>
  <c r="BB178" i="5"/>
  <c r="BF178" i="5"/>
  <c r="BJ178" i="5"/>
  <c r="BN178" i="5"/>
  <c r="BR178" i="5"/>
  <c r="BV178" i="5"/>
  <c r="BZ178" i="5"/>
  <c r="CD178" i="5"/>
  <c r="K178" i="5"/>
  <c r="O178" i="5"/>
  <c r="S178" i="5"/>
  <c r="W178" i="5"/>
  <c r="AA178" i="5"/>
  <c r="AE178" i="5"/>
  <c r="AI178" i="5"/>
  <c r="AM178" i="5"/>
  <c r="AQ178" i="5"/>
  <c r="AU178" i="5"/>
  <c r="AY178" i="5"/>
  <c r="BC178" i="5"/>
  <c r="BG178" i="5"/>
  <c r="BK178" i="5"/>
  <c r="BO178" i="5"/>
  <c r="BS178" i="5"/>
  <c r="BW178" i="5"/>
  <c r="CA178" i="5"/>
  <c r="E179" i="5"/>
  <c r="D179" i="5"/>
  <c r="F179" i="5"/>
  <c r="A179" i="5"/>
  <c r="B179" i="5"/>
  <c r="C179" i="5"/>
  <c r="F176" i="18"/>
  <c r="A176" i="17" s="1"/>
  <c r="M176" i="17" s="1"/>
  <c r="AB176" i="17" s="1"/>
  <c r="AI176" i="17" l="1"/>
  <c r="AH176" i="17"/>
  <c r="W176" i="17"/>
  <c r="AG176" i="17"/>
  <c r="Q172" i="22"/>
  <c r="P172" i="22"/>
  <c r="R172" i="22"/>
  <c r="O173" i="22"/>
  <c r="AD176" i="17"/>
  <c r="AC176" i="17"/>
  <c r="AA176" i="17"/>
  <c r="AJ176" i="17"/>
  <c r="Y176" i="17"/>
  <c r="U176" i="17"/>
  <c r="Z176" i="17"/>
  <c r="S176" i="17"/>
  <c r="V175" i="17"/>
  <c r="X175" i="17"/>
  <c r="G181" i="5"/>
  <c r="Q176" i="17"/>
  <c r="N176" i="17"/>
  <c r="F177" i="18"/>
  <c r="A177" i="17" s="1"/>
  <c r="M177" i="17" s="1"/>
  <c r="AB177" i="17" s="1"/>
  <c r="D180" i="5"/>
  <c r="E180" i="5"/>
  <c r="F180" i="5"/>
  <c r="C180" i="5"/>
  <c r="A180" i="5"/>
  <c r="B180" i="5"/>
  <c r="I179" i="5"/>
  <c r="M179" i="5"/>
  <c r="Q179" i="5"/>
  <c r="U179" i="5"/>
  <c r="Y179" i="5"/>
  <c r="AC179" i="5"/>
  <c r="AG179" i="5"/>
  <c r="AK179" i="5"/>
  <c r="AO179" i="5"/>
  <c r="AS179" i="5"/>
  <c r="AW179" i="5"/>
  <c r="BA179" i="5"/>
  <c r="BE179" i="5"/>
  <c r="BI179" i="5"/>
  <c r="BM179" i="5"/>
  <c r="BQ179" i="5"/>
  <c r="BU179" i="5"/>
  <c r="BY179" i="5"/>
  <c r="CC179" i="5"/>
  <c r="J179" i="5"/>
  <c r="N179" i="5"/>
  <c r="R179" i="5"/>
  <c r="V179" i="5"/>
  <c r="Z179" i="5"/>
  <c r="AD179" i="5"/>
  <c r="AH179" i="5"/>
  <c r="AL179" i="5"/>
  <c r="AP179" i="5"/>
  <c r="AT179" i="5"/>
  <c r="AX179" i="5"/>
  <c r="BB179" i="5"/>
  <c r="BF179" i="5"/>
  <c r="BJ179" i="5"/>
  <c r="BN179" i="5"/>
  <c r="BR179" i="5"/>
  <c r="BV179" i="5"/>
  <c r="BZ179" i="5"/>
  <c r="CD179" i="5"/>
  <c r="K179" i="5"/>
  <c r="S179" i="5"/>
  <c r="AA179" i="5"/>
  <c r="AI179" i="5"/>
  <c r="AQ179" i="5"/>
  <c r="AY179" i="5"/>
  <c r="BG179" i="5"/>
  <c r="BO179" i="5"/>
  <c r="BW179" i="5"/>
  <c r="H179" i="5"/>
  <c r="P179" i="5"/>
  <c r="X179" i="5"/>
  <c r="AF179" i="5"/>
  <c r="AN179" i="5"/>
  <c r="AV179" i="5"/>
  <c r="BD179" i="5"/>
  <c r="BL179" i="5"/>
  <c r="BT179" i="5"/>
  <c r="CB179" i="5"/>
  <c r="O179" i="5"/>
  <c r="W179" i="5"/>
  <c r="AE179" i="5"/>
  <c r="AM179" i="5"/>
  <c r="AU179" i="5"/>
  <c r="BC179" i="5"/>
  <c r="BK179" i="5"/>
  <c r="BS179" i="5"/>
  <c r="CA179" i="5"/>
  <c r="L179" i="5"/>
  <c r="T179" i="5"/>
  <c r="AB179" i="5"/>
  <c r="AJ179" i="5"/>
  <c r="AR179" i="5"/>
  <c r="AZ179" i="5"/>
  <c r="BH179" i="5"/>
  <c r="BP179" i="5"/>
  <c r="BX179" i="5"/>
  <c r="AI177" i="17" l="1"/>
  <c r="AH177" i="17"/>
  <c r="W177" i="17"/>
  <c r="AG177" i="17"/>
  <c r="P173" i="22"/>
  <c r="R173" i="22"/>
  <c r="Q173" i="22"/>
  <c r="O174" i="22"/>
  <c r="AD177" i="17"/>
  <c r="AC177" i="17"/>
  <c r="AA177" i="17"/>
  <c r="AJ177" i="17"/>
  <c r="V176" i="17"/>
  <c r="X176" i="17"/>
  <c r="Y177" i="17"/>
  <c r="U177" i="17"/>
  <c r="Z177" i="17"/>
  <c r="S177" i="17"/>
  <c r="G182" i="5"/>
  <c r="N177" i="17"/>
  <c r="Q177" i="17"/>
  <c r="F181" i="5"/>
  <c r="E181" i="5"/>
  <c r="D181" i="5"/>
  <c r="A181" i="5"/>
  <c r="B181" i="5"/>
  <c r="C181" i="5"/>
  <c r="J180" i="5"/>
  <c r="N180" i="5"/>
  <c r="R180" i="5"/>
  <c r="V180" i="5"/>
  <c r="Z180" i="5"/>
  <c r="AD180" i="5"/>
  <c r="AH180" i="5"/>
  <c r="AL180" i="5"/>
  <c r="AP180" i="5"/>
  <c r="AT180" i="5"/>
  <c r="AX180" i="5"/>
  <c r="BB180" i="5"/>
  <c r="BF180" i="5"/>
  <c r="BJ180" i="5"/>
  <c r="BN180" i="5"/>
  <c r="BR180" i="5"/>
  <c r="BV180" i="5"/>
  <c r="BZ180" i="5"/>
  <c r="CD180" i="5"/>
  <c r="K180" i="5"/>
  <c r="O180" i="5"/>
  <c r="S180" i="5"/>
  <c r="W180" i="5"/>
  <c r="AA180" i="5"/>
  <c r="AE180" i="5"/>
  <c r="AI180" i="5"/>
  <c r="AM180" i="5"/>
  <c r="AQ180" i="5"/>
  <c r="AU180" i="5"/>
  <c r="AY180" i="5"/>
  <c r="BC180" i="5"/>
  <c r="BG180" i="5"/>
  <c r="BK180" i="5"/>
  <c r="BO180" i="5"/>
  <c r="BS180" i="5"/>
  <c r="BW180" i="5"/>
  <c r="CA180" i="5"/>
  <c r="H180" i="5"/>
  <c r="L180" i="5"/>
  <c r="P180" i="5"/>
  <c r="T180" i="5"/>
  <c r="X180" i="5"/>
  <c r="AB180" i="5"/>
  <c r="AF180" i="5"/>
  <c r="AJ180" i="5"/>
  <c r="AN180" i="5"/>
  <c r="AR180" i="5"/>
  <c r="AV180" i="5"/>
  <c r="AZ180" i="5"/>
  <c r="BD180" i="5"/>
  <c r="BH180" i="5"/>
  <c r="BL180" i="5"/>
  <c r="BP180" i="5"/>
  <c r="BT180" i="5"/>
  <c r="BX180" i="5"/>
  <c r="CB180" i="5"/>
  <c r="I180" i="5"/>
  <c r="M180" i="5"/>
  <c r="Q180" i="5"/>
  <c r="U180" i="5"/>
  <c r="Y180" i="5"/>
  <c r="AC180" i="5"/>
  <c r="AG180" i="5"/>
  <c r="AK180" i="5"/>
  <c r="AO180" i="5"/>
  <c r="AS180" i="5"/>
  <c r="AW180" i="5"/>
  <c r="BA180" i="5"/>
  <c r="BE180" i="5"/>
  <c r="BI180" i="5"/>
  <c r="BM180" i="5"/>
  <c r="BQ180" i="5"/>
  <c r="BU180" i="5"/>
  <c r="BY180" i="5"/>
  <c r="CC180" i="5"/>
  <c r="F178" i="18"/>
  <c r="A178" i="17" s="1"/>
  <c r="M178" i="17" s="1"/>
  <c r="AB178" i="17" s="1"/>
  <c r="AI178" i="17" l="1"/>
  <c r="AH178" i="17"/>
  <c r="W178" i="17"/>
  <c r="AG178" i="17"/>
  <c r="Q174" i="22"/>
  <c r="P174" i="22"/>
  <c r="R174" i="22"/>
  <c r="O175" i="22"/>
  <c r="AD178" i="17"/>
  <c r="AC178" i="17"/>
  <c r="AA178" i="17"/>
  <c r="AJ178" i="17"/>
  <c r="Y178" i="17"/>
  <c r="U178" i="17"/>
  <c r="Z178" i="17"/>
  <c r="S178" i="17"/>
  <c r="V177" i="17"/>
  <c r="X177" i="17"/>
  <c r="G183" i="5"/>
  <c r="Q178" i="17"/>
  <c r="N178" i="17"/>
  <c r="F179" i="18"/>
  <c r="A179" i="17" s="1"/>
  <c r="M179" i="17" s="1"/>
  <c r="AB179" i="17" s="1"/>
  <c r="I181" i="5"/>
  <c r="M181" i="5"/>
  <c r="Q181" i="5"/>
  <c r="U181" i="5"/>
  <c r="Y181" i="5"/>
  <c r="AC181" i="5"/>
  <c r="AG181" i="5"/>
  <c r="AK181" i="5"/>
  <c r="AO181" i="5"/>
  <c r="AS181" i="5"/>
  <c r="AW181" i="5"/>
  <c r="BA181" i="5"/>
  <c r="BE181" i="5"/>
  <c r="BI181" i="5"/>
  <c r="BM181" i="5"/>
  <c r="BQ181" i="5"/>
  <c r="BU181" i="5"/>
  <c r="BY181" i="5"/>
  <c r="CC181" i="5"/>
  <c r="J181" i="5"/>
  <c r="N181" i="5"/>
  <c r="R181" i="5"/>
  <c r="V181" i="5"/>
  <c r="Z181" i="5"/>
  <c r="AD181" i="5"/>
  <c r="AH181" i="5"/>
  <c r="AL181" i="5"/>
  <c r="AP181" i="5"/>
  <c r="AT181" i="5"/>
  <c r="AX181" i="5"/>
  <c r="BB181" i="5"/>
  <c r="BF181" i="5"/>
  <c r="BJ181" i="5"/>
  <c r="BN181" i="5"/>
  <c r="BR181" i="5"/>
  <c r="BV181" i="5"/>
  <c r="BZ181" i="5"/>
  <c r="CD181" i="5"/>
  <c r="K181" i="5"/>
  <c r="O181" i="5"/>
  <c r="S181" i="5"/>
  <c r="W181" i="5"/>
  <c r="AA181" i="5"/>
  <c r="AE181" i="5"/>
  <c r="AI181" i="5"/>
  <c r="AM181" i="5"/>
  <c r="AQ181" i="5"/>
  <c r="AU181" i="5"/>
  <c r="AY181" i="5"/>
  <c r="BC181" i="5"/>
  <c r="BG181" i="5"/>
  <c r="BK181" i="5"/>
  <c r="BO181" i="5"/>
  <c r="BS181" i="5"/>
  <c r="BW181" i="5"/>
  <c r="CA181" i="5"/>
  <c r="H181" i="5"/>
  <c r="L181" i="5"/>
  <c r="P181" i="5"/>
  <c r="T181" i="5"/>
  <c r="X181" i="5"/>
  <c r="AB181" i="5"/>
  <c r="AF181" i="5"/>
  <c r="AJ181" i="5"/>
  <c r="AN181" i="5"/>
  <c r="AR181" i="5"/>
  <c r="AV181" i="5"/>
  <c r="AZ181" i="5"/>
  <c r="BD181" i="5"/>
  <c r="BH181" i="5"/>
  <c r="BL181" i="5"/>
  <c r="BP181" i="5"/>
  <c r="BT181" i="5"/>
  <c r="BX181" i="5"/>
  <c r="CB181" i="5"/>
  <c r="D182" i="5"/>
  <c r="E182" i="5"/>
  <c r="F182" i="5"/>
  <c r="C182" i="5"/>
  <c r="A182" i="5"/>
  <c r="B182" i="5"/>
  <c r="AI179" i="17" l="1"/>
  <c r="AH179" i="17"/>
  <c r="W179" i="17"/>
  <c r="AG179" i="17"/>
  <c r="P175" i="22"/>
  <c r="R175" i="22"/>
  <c r="Q175" i="22"/>
  <c r="O176" i="22"/>
  <c r="AD179" i="17"/>
  <c r="AC179" i="17"/>
  <c r="AA179" i="17"/>
  <c r="AJ179" i="17"/>
  <c r="V178" i="17"/>
  <c r="X178" i="17"/>
  <c r="Y179" i="17"/>
  <c r="U179" i="17"/>
  <c r="Z179" i="17"/>
  <c r="S179" i="17"/>
  <c r="G184" i="5"/>
  <c r="N179" i="17"/>
  <c r="Q179" i="17"/>
  <c r="J182" i="5"/>
  <c r="N182" i="5"/>
  <c r="R182" i="5"/>
  <c r="V182" i="5"/>
  <c r="I182" i="5"/>
  <c r="M182" i="5"/>
  <c r="Q182" i="5"/>
  <c r="U182" i="5"/>
  <c r="Y182" i="5"/>
  <c r="AB182" i="5"/>
  <c r="AF182" i="5"/>
  <c r="AJ182" i="5"/>
  <c r="AN182" i="5"/>
  <c r="AR182" i="5"/>
  <c r="AV182" i="5"/>
  <c r="AZ182" i="5"/>
  <c r="BD182" i="5"/>
  <c r="BH182" i="5"/>
  <c r="BL182" i="5"/>
  <c r="BP182" i="5"/>
  <c r="BT182" i="5"/>
  <c r="BX182" i="5"/>
  <c r="CB182" i="5"/>
  <c r="AA182" i="5"/>
  <c r="AE182" i="5"/>
  <c r="AI182" i="5"/>
  <c r="AM182" i="5"/>
  <c r="AQ182" i="5"/>
  <c r="AU182" i="5"/>
  <c r="AY182" i="5"/>
  <c r="BC182" i="5"/>
  <c r="BG182" i="5"/>
  <c r="BK182" i="5"/>
  <c r="BO182" i="5"/>
  <c r="BS182" i="5"/>
  <c r="BW182" i="5"/>
  <c r="CA182" i="5"/>
  <c r="H182" i="5"/>
  <c r="L182" i="5"/>
  <c r="P182" i="5"/>
  <c r="T182" i="5"/>
  <c r="X182" i="5"/>
  <c r="K182" i="5"/>
  <c r="O182" i="5"/>
  <c r="S182" i="5"/>
  <c r="W182" i="5"/>
  <c r="Z182" i="5"/>
  <c r="AD182" i="5"/>
  <c r="AH182" i="5"/>
  <c r="AL182" i="5"/>
  <c r="AP182" i="5"/>
  <c r="AT182" i="5"/>
  <c r="AX182" i="5"/>
  <c r="BB182" i="5"/>
  <c r="BF182" i="5"/>
  <c r="BJ182" i="5"/>
  <c r="BN182" i="5"/>
  <c r="BR182" i="5"/>
  <c r="BV182" i="5"/>
  <c r="BZ182" i="5"/>
  <c r="CD182" i="5"/>
  <c r="AC182" i="5"/>
  <c r="AG182" i="5"/>
  <c r="AK182" i="5"/>
  <c r="AO182" i="5"/>
  <c r="AS182" i="5"/>
  <c r="AW182" i="5"/>
  <c r="BA182" i="5"/>
  <c r="BE182" i="5"/>
  <c r="BI182" i="5"/>
  <c r="BM182" i="5"/>
  <c r="BQ182" i="5"/>
  <c r="BU182" i="5"/>
  <c r="BY182" i="5"/>
  <c r="CC182" i="5"/>
  <c r="E183" i="5"/>
  <c r="D183" i="5"/>
  <c r="F183" i="5"/>
  <c r="A183" i="5"/>
  <c r="B183" i="5"/>
  <c r="C183" i="5"/>
  <c r="F180" i="18"/>
  <c r="A180" i="17" s="1"/>
  <c r="M180" i="17" s="1"/>
  <c r="AB180" i="17" s="1"/>
  <c r="AI180" i="17" l="1"/>
  <c r="AH180" i="17"/>
  <c r="W180" i="17"/>
  <c r="AG180" i="17"/>
  <c r="Q176" i="22"/>
  <c r="P176" i="22"/>
  <c r="R176" i="22"/>
  <c r="O177" i="22"/>
  <c r="AD180" i="17"/>
  <c r="AC180" i="17"/>
  <c r="AA180" i="17"/>
  <c r="AJ180" i="17"/>
  <c r="Y180" i="17"/>
  <c r="U180" i="17"/>
  <c r="Z180" i="17"/>
  <c r="S180" i="17"/>
  <c r="V179" i="17"/>
  <c r="X179" i="17"/>
  <c r="G185" i="5"/>
  <c r="Q180" i="17"/>
  <c r="N180" i="17"/>
  <c r="F181" i="18"/>
  <c r="A181" i="17" s="1"/>
  <c r="M181" i="17" s="1"/>
  <c r="AB181" i="17" s="1"/>
  <c r="D184" i="5"/>
  <c r="E184" i="5"/>
  <c r="F184" i="5"/>
  <c r="A184" i="5"/>
  <c r="B184" i="5"/>
  <c r="C184" i="5"/>
  <c r="K183" i="5"/>
  <c r="O183" i="5"/>
  <c r="S183" i="5"/>
  <c r="W183" i="5"/>
  <c r="AA183" i="5"/>
  <c r="AE183" i="5"/>
  <c r="AI183" i="5"/>
  <c r="AM183" i="5"/>
  <c r="AQ183" i="5"/>
  <c r="AU183" i="5"/>
  <c r="AY183" i="5"/>
  <c r="BC183" i="5"/>
  <c r="BG183" i="5"/>
  <c r="BK183" i="5"/>
  <c r="BO183" i="5"/>
  <c r="BS183" i="5"/>
  <c r="BW183" i="5"/>
  <c r="CA183" i="5"/>
  <c r="H183" i="5"/>
  <c r="L183" i="5"/>
  <c r="P183" i="5"/>
  <c r="T183" i="5"/>
  <c r="X183" i="5"/>
  <c r="AB183" i="5"/>
  <c r="AF183" i="5"/>
  <c r="AJ183" i="5"/>
  <c r="AN183" i="5"/>
  <c r="AR183" i="5"/>
  <c r="AV183" i="5"/>
  <c r="AZ183" i="5"/>
  <c r="BD183" i="5"/>
  <c r="BH183" i="5"/>
  <c r="BL183" i="5"/>
  <c r="BP183" i="5"/>
  <c r="BT183" i="5"/>
  <c r="BX183" i="5"/>
  <c r="CB183" i="5"/>
  <c r="I183" i="5"/>
  <c r="M183" i="5"/>
  <c r="Q183" i="5"/>
  <c r="U183" i="5"/>
  <c r="Y183" i="5"/>
  <c r="AC183" i="5"/>
  <c r="AG183" i="5"/>
  <c r="AK183" i="5"/>
  <c r="AO183" i="5"/>
  <c r="AW183" i="5"/>
  <c r="BE183" i="5"/>
  <c r="BM183" i="5"/>
  <c r="BU183" i="5"/>
  <c r="CC183" i="5"/>
  <c r="N183" i="5"/>
  <c r="V183" i="5"/>
  <c r="AD183" i="5"/>
  <c r="AL183" i="5"/>
  <c r="AT183" i="5"/>
  <c r="BB183" i="5"/>
  <c r="BJ183" i="5"/>
  <c r="BR183" i="5"/>
  <c r="BZ183" i="5"/>
  <c r="AS183" i="5"/>
  <c r="BA183" i="5"/>
  <c r="BI183" i="5"/>
  <c r="BQ183" i="5"/>
  <c r="BY183" i="5"/>
  <c r="J183" i="5"/>
  <c r="R183" i="5"/>
  <c r="Z183" i="5"/>
  <c r="AH183" i="5"/>
  <c r="AP183" i="5"/>
  <c r="AX183" i="5"/>
  <c r="BF183" i="5"/>
  <c r="BN183" i="5"/>
  <c r="BV183" i="5"/>
  <c r="CD183" i="5"/>
  <c r="AI181" i="17" l="1"/>
  <c r="AH181" i="17"/>
  <c r="W181" i="17"/>
  <c r="AG181" i="17"/>
  <c r="P177" i="22"/>
  <c r="R177" i="22"/>
  <c r="Q177" i="22"/>
  <c r="O178" i="22"/>
  <c r="AD181" i="17"/>
  <c r="AC181" i="17"/>
  <c r="AA181" i="17"/>
  <c r="AJ181" i="17"/>
  <c r="V180" i="17"/>
  <c r="X180" i="17"/>
  <c r="Y181" i="17"/>
  <c r="U181" i="17"/>
  <c r="Z181" i="17"/>
  <c r="S181" i="17"/>
  <c r="G186" i="5"/>
  <c r="N181" i="17"/>
  <c r="Q181" i="17"/>
  <c r="H184" i="5"/>
  <c r="L184" i="5"/>
  <c r="P184" i="5"/>
  <c r="T184" i="5"/>
  <c r="X184" i="5"/>
  <c r="AB184" i="5"/>
  <c r="AF184" i="5"/>
  <c r="AJ184" i="5"/>
  <c r="AN184" i="5"/>
  <c r="AR184" i="5"/>
  <c r="AV184" i="5"/>
  <c r="AZ184" i="5"/>
  <c r="BD184" i="5"/>
  <c r="BH184" i="5"/>
  <c r="BL184" i="5"/>
  <c r="BP184" i="5"/>
  <c r="BT184" i="5"/>
  <c r="BX184" i="5"/>
  <c r="CB184" i="5"/>
  <c r="I184" i="5"/>
  <c r="M184" i="5"/>
  <c r="Q184" i="5"/>
  <c r="U184" i="5"/>
  <c r="Y184" i="5"/>
  <c r="AC184" i="5"/>
  <c r="AG184" i="5"/>
  <c r="AK184" i="5"/>
  <c r="AO184" i="5"/>
  <c r="AS184" i="5"/>
  <c r="AW184" i="5"/>
  <c r="BA184" i="5"/>
  <c r="BE184" i="5"/>
  <c r="BI184" i="5"/>
  <c r="BM184" i="5"/>
  <c r="BQ184" i="5"/>
  <c r="BU184" i="5"/>
  <c r="BY184" i="5"/>
  <c r="CC184" i="5"/>
  <c r="J184" i="5"/>
  <c r="N184" i="5"/>
  <c r="R184" i="5"/>
  <c r="V184" i="5"/>
  <c r="Z184" i="5"/>
  <c r="AD184" i="5"/>
  <c r="AH184" i="5"/>
  <c r="AL184" i="5"/>
  <c r="AP184" i="5"/>
  <c r="AT184" i="5"/>
  <c r="AX184" i="5"/>
  <c r="BB184" i="5"/>
  <c r="BF184" i="5"/>
  <c r="BJ184" i="5"/>
  <c r="BN184" i="5"/>
  <c r="BR184" i="5"/>
  <c r="BV184" i="5"/>
  <c r="BZ184" i="5"/>
  <c r="CD184" i="5"/>
  <c r="K184" i="5"/>
  <c r="O184" i="5"/>
  <c r="S184" i="5"/>
  <c r="W184" i="5"/>
  <c r="AA184" i="5"/>
  <c r="AE184" i="5"/>
  <c r="AI184" i="5"/>
  <c r="AM184" i="5"/>
  <c r="AQ184" i="5"/>
  <c r="AU184" i="5"/>
  <c r="AY184" i="5"/>
  <c r="BC184" i="5"/>
  <c r="BG184" i="5"/>
  <c r="BK184" i="5"/>
  <c r="BO184" i="5"/>
  <c r="BS184" i="5"/>
  <c r="BW184" i="5"/>
  <c r="CA184" i="5"/>
  <c r="E185" i="5"/>
  <c r="D185" i="5"/>
  <c r="F185" i="5"/>
  <c r="A185" i="5"/>
  <c r="B185" i="5"/>
  <c r="C185" i="5"/>
  <c r="F182" i="18"/>
  <c r="A182" i="17" s="1"/>
  <c r="M182" i="17" s="1"/>
  <c r="AB182" i="17" s="1"/>
  <c r="AI182" i="17" l="1"/>
  <c r="AH182" i="17"/>
  <c r="W182" i="17"/>
  <c r="AG182" i="17"/>
  <c r="Q178" i="22"/>
  <c r="P178" i="22"/>
  <c r="R178" i="22"/>
  <c r="O179" i="22"/>
  <c r="AD182" i="17"/>
  <c r="AC182" i="17"/>
  <c r="AA182" i="17"/>
  <c r="AJ182" i="17"/>
  <c r="Y182" i="17"/>
  <c r="U182" i="17"/>
  <c r="Z182" i="17"/>
  <c r="S182" i="17"/>
  <c r="V181" i="17"/>
  <c r="X181" i="17"/>
  <c r="G187" i="5"/>
  <c r="Q182" i="17"/>
  <c r="N182" i="17"/>
  <c r="F183" i="18"/>
  <c r="A183" i="17" s="1"/>
  <c r="M183" i="17" s="1"/>
  <c r="AB183" i="17" s="1"/>
  <c r="I185" i="5"/>
  <c r="M185" i="5"/>
  <c r="Q185" i="5"/>
  <c r="U185" i="5"/>
  <c r="Y185" i="5"/>
  <c r="AC185" i="5"/>
  <c r="AG185" i="5"/>
  <c r="AK185" i="5"/>
  <c r="AO185" i="5"/>
  <c r="AS185" i="5"/>
  <c r="AW185" i="5"/>
  <c r="BA185" i="5"/>
  <c r="BE185" i="5"/>
  <c r="BI185" i="5"/>
  <c r="BM185" i="5"/>
  <c r="BQ185" i="5"/>
  <c r="BU185" i="5"/>
  <c r="BY185" i="5"/>
  <c r="CC185" i="5"/>
  <c r="J185" i="5"/>
  <c r="N185" i="5"/>
  <c r="R185" i="5"/>
  <c r="V185" i="5"/>
  <c r="Z185" i="5"/>
  <c r="AD185" i="5"/>
  <c r="AH185" i="5"/>
  <c r="AL185" i="5"/>
  <c r="AP185" i="5"/>
  <c r="AT185" i="5"/>
  <c r="AX185" i="5"/>
  <c r="BB185" i="5"/>
  <c r="BF185" i="5"/>
  <c r="BJ185" i="5"/>
  <c r="BN185" i="5"/>
  <c r="BR185" i="5"/>
  <c r="BV185" i="5"/>
  <c r="BZ185" i="5"/>
  <c r="CD185" i="5"/>
  <c r="K185" i="5"/>
  <c r="O185" i="5"/>
  <c r="S185" i="5"/>
  <c r="W185" i="5"/>
  <c r="AA185" i="5"/>
  <c r="AE185" i="5"/>
  <c r="AI185" i="5"/>
  <c r="AM185" i="5"/>
  <c r="AQ185" i="5"/>
  <c r="AU185" i="5"/>
  <c r="AY185" i="5"/>
  <c r="BC185" i="5"/>
  <c r="BG185" i="5"/>
  <c r="BK185" i="5"/>
  <c r="BO185" i="5"/>
  <c r="BS185" i="5"/>
  <c r="BW185" i="5"/>
  <c r="CA185" i="5"/>
  <c r="H185" i="5"/>
  <c r="L185" i="5"/>
  <c r="P185" i="5"/>
  <c r="T185" i="5"/>
  <c r="X185" i="5"/>
  <c r="AB185" i="5"/>
  <c r="AF185" i="5"/>
  <c r="AJ185" i="5"/>
  <c r="AN185" i="5"/>
  <c r="AR185" i="5"/>
  <c r="AV185" i="5"/>
  <c r="AZ185" i="5"/>
  <c r="BD185" i="5"/>
  <c r="BH185" i="5"/>
  <c r="BL185" i="5"/>
  <c r="BP185" i="5"/>
  <c r="BT185" i="5"/>
  <c r="BX185" i="5"/>
  <c r="CB185" i="5"/>
  <c r="D186" i="5"/>
  <c r="E186" i="5"/>
  <c r="F186" i="5"/>
  <c r="A186" i="5"/>
  <c r="B186" i="5"/>
  <c r="C186" i="5"/>
  <c r="AI183" i="17" l="1"/>
  <c r="AH183" i="17"/>
  <c r="W183" i="17"/>
  <c r="AG183" i="17"/>
  <c r="Q179" i="22"/>
  <c r="P179" i="22"/>
  <c r="R179" i="22"/>
  <c r="O180" i="22"/>
  <c r="AD183" i="17"/>
  <c r="AC183" i="17"/>
  <c r="AA183" i="17"/>
  <c r="AJ183" i="17"/>
  <c r="V182" i="17"/>
  <c r="X182" i="17"/>
  <c r="Y183" i="17"/>
  <c r="U183" i="17"/>
  <c r="Z183" i="17"/>
  <c r="S183" i="17"/>
  <c r="G188" i="5"/>
  <c r="N183" i="17"/>
  <c r="Q183" i="17"/>
  <c r="E187" i="5"/>
  <c r="D187" i="5"/>
  <c r="F187" i="5"/>
  <c r="A187" i="5"/>
  <c r="B187" i="5"/>
  <c r="C187" i="5"/>
  <c r="H186" i="5"/>
  <c r="L186" i="5"/>
  <c r="P186" i="5"/>
  <c r="T186" i="5"/>
  <c r="X186" i="5"/>
  <c r="AB186" i="5"/>
  <c r="AF186" i="5"/>
  <c r="AJ186" i="5"/>
  <c r="AN186" i="5"/>
  <c r="AR186" i="5"/>
  <c r="AV186" i="5"/>
  <c r="AZ186" i="5"/>
  <c r="BD186" i="5"/>
  <c r="BH186" i="5"/>
  <c r="BL186" i="5"/>
  <c r="BP186" i="5"/>
  <c r="BT186" i="5"/>
  <c r="BX186" i="5"/>
  <c r="CB186" i="5"/>
  <c r="I186" i="5"/>
  <c r="M186" i="5"/>
  <c r="Q186" i="5"/>
  <c r="U186" i="5"/>
  <c r="Y186" i="5"/>
  <c r="AC186" i="5"/>
  <c r="AG186" i="5"/>
  <c r="AK186" i="5"/>
  <c r="AO186" i="5"/>
  <c r="AS186" i="5"/>
  <c r="AW186" i="5"/>
  <c r="BA186" i="5"/>
  <c r="BE186" i="5"/>
  <c r="BI186" i="5"/>
  <c r="BM186" i="5"/>
  <c r="BQ186" i="5"/>
  <c r="BU186" i="5"/>
  <c r="BY186" i="5"/>
  <c r="CC186" i="5"/>
  <c r="J186" i="5"/>
  <c r="N186" i="5"/>
  <c r="R186" i="5"/>
  <c r="V186" i="5"/>
  <c r="Z186" i="5"/>
  <c r="AD186" i="5"/>
  <c r="AH186" i="5"/>
  <c r="AL186" i="5"/>
  <c r="AP186" i="5"/>
  <c r="AT186" i="5"/>
  <c r="AX186" i="5"/>
  <c r="BB186" i="5"/>
  <c r="BF186" i="5"/>
  <c r="BJ186" i="5"/>
  <c r="BN186" i="5"/>
  <c r="BR186" i="5"/>
  <c r="BV186" i="5"/>
  <c r="BZ186" i="5"/>
  <c r="CD186" i="5"/>
  <c r="K186" i="5"/>
  <c r="O186" i="5"/>
  <c r="S186" i="5"/>
  <c r="W186" i="5"/>
  <c r="AA186" i="5"/>
  <c r="AE186" i="5"/>
  <c r="AI186" i="5"/>
  <c r="AM186" i="5"/>
  <c r="AQ186" i="5"/>
  <c r="AU186" i="5"/>
  <c r="AY186" i="5"/>
  <c r="BC186" i="5"/>
  <c r="BG186" i="5"/>
  <c r="BK186" i="5"/>
  <c r="BO186" i="5"/>
  <c r="BS186" i="5"/>
  <c r="BW186" i="5"/>
  <c r="CA186" i="5"/>
  <c r="F184" i="18"/>
  <c r="A184" i="17" s="1"/>
  <c r="M184" i="17" s="1"/>
  <c r="AB184" i="17" s="1"/>
  <c r="AI184" i="17" l="1"/>
  <c r="AH184" i="17"/>
  <c r="W184" i="17"/>
  <c r="AG184" i="17"/>
  <c r="P180" i="22"/>
  <c r="R180" i="22"/>
  <c r="Q180" i="22"/>
  <c r="O181" i="22"/>
  <c r="AD184" i="17"/>
  <c r="AC184" i="17"/>
  <c r="AA184" i="17"/>
  <c r="AJ184" i="17"/>
  <c r="Y184" i="17"/>
  <c r="U184" i="17"/>
  <c r="Z184" i="17"/>
  <c r="S184" i="17"/>
  <c r="V183" i="17"/>
  <c r="X183" i="17"/>
  <c r="G189" i="5"/>
  <c r="Q184" i="17"/>
  <c r="N184" i="17"/>
  <c r="I187" i="5"/>
  <c r="M187" i="5"/>
  <c r="Q187" i="5"/>
  <c r="U187" i="5"/>
  <c r="Y187" i="5"/>
  <c r="AC187" i="5"/>
  <c r="AG187" i="5"/>
  <c r="AK187" i="5"/>
  <c r="AO187" i="5"/>
  <c r="AS187" i="5"/>
  <c r="AW187" i="5"/>
  <c r="BA187" i="5"/>
  <c r="BE187" i="5"/>
  <c r="BI187" i="5"/>
  <c r="BM187" i="5"/>
  <c r="BQ187" i="5"/>
  <c r="BU187" i="5"/>
  <c r="BY187" i="5"/>
  <c r="CC187" i="5"/>
  <c r="J187" i="5"/>
  <c r="N187" i="5"/>
  <c r="R187" i="5"/>
  <c r="V187" i="5"/>
  <c r="Z187" i="5"/>
  <c r="AD187" i="5"/>
  <c r="AH187" i="5"/>
  <c r="AL187" i="5"/>
  <c r="AP187" i="5"/>
  <c r="AT187" i="5"/>
  <c r="AX187" i="5"/>
  <c r="BB187" i="5"/>
  <c r="BF187" i="5"/>
  <c r="BJ187" i="5"/>
  <c r="BN187" i="5"/>
  <c r="BR187" i="5"/>
  <c r="BV187" i="5"/>
  <c r="BZ187" i="5"/>
  <c r="CD187" i="5"/>
  <c r="K187" i="5"/>
  <c r="O187" i="5"/>
  <c r="S187" i="5"/>
  <c r="W187" i="5"/>
  <c r="AA187" i="5"/>
  <c r="AE187" i="5"/>
  <c r="AI187" i="5"/>
  <c r="AM187" i="5"/>
  <c r="AQ187" i="5"/>
  <c r="AU187" i="5"/>
  <c r="AY187" i="5"/>
  <c r="BC187" i="5"/>
  <c r="BG187" i="5"/>
  <c r="BK187" i="5"/>
  <c r="BO187" i="5"/>
  <c r="BS187" i="5"/>
  <c r="BW187" i="5"/>
  <c r="CA187" i="5"/>
  <c r="H187" i="5"/>
  <c r="L187" i="5"/>
  <c r="P187" i="5"/>
  <c r="T187" i="5"/>
  <c r="X187" i="5"/>
  <c r="AB187" i="5"/>
  <c r="AF187" i="5"/>
  <c r="AJ187" i="5"/>
  <c r="AN187" i="5"/>
  <c r="AR187" i="5"/>
  <c r="AV187" i="5"/>
  <c r="AZ187" i="5"/>
  <c r="BD187" i="5"/>
  <c r="BH187" i="5"/>
  <c r="BL187" i="5"/>
  <c r="BP187" i="5"/>
  <c r="BT187" i="5"/>
  <c r="BX187" i="5"/>
  <c r="CB187" i="5"/>
  <c r="D188" i="5"/>
  <c r="E188" i="5"/>
  <c r="F188" i="5"/>
  <c r="C188" i="5"/>
  <c r="A188" i="5"/>
  <c r="B188" i="5"/>
  <c r="F185" i="18"/>
  <c r="A185" i="17" s="1"/>
  <c r="M185" i="17" s="1"/>
  <c r="AB185" i="17" s="1"/>
  <c r="AI185" i="17" l="1"/>
  <c r="AH185" i="17"/>
  <c r="W185" i="17"/>
  <c r="AG185" i="17"/>
  <c r="P181" i="22"/>
  <c r="R181" i="22"/>
  <c r="Q181" i="22"/>
  <c r="O182" i="22"/>
  <c r="AD185" i="17"/>
  <c r="AC185" i="17"/>
  <c r="AA185" i="17"/>
  <c r="AJ185" i="17"/>
  <c r="Y185" i="17"/>
  <c r="U185" i="17"/>
  <c r="Z185" i="17"/>
  <c r="S185" i="17"/>
  <c r="V184" i="17"/>
  <c r="X184" i="17"/>
  <c r="G190" i="5"/>
  <c r="N185" i="17"/>
  <c r="Q185" i="17"/>
  <c r="F189" i="5"/>
  <c r="E189" i="5"/>
  <c r="D189" i="5"/>
  <c r="A189" i="5"/>
  <c r="B189" i="5"/>
  <c r="C189" i="5"/>
  <c r="F186" i="18"/>
  <c r="A186" i="17" s="1"/>
  <c r="M186" i="17" s="1"/>
  <c r="AB186" i="17" s="1"/>
  <c r="J188" i="5"/>
  <c r="N188" i="5"/>
  <c r="R188" i="5"/>
  <c r="V188" i="5"/>
  <c r="Z188" i="5"/>
  <c r="AD188" i="5"/>
  <c r="AH188" i="5"/>
  <c r="AL188" i="5"/>
  <c r="AP188" i="5"/>
  <c r="AT188" i="5"/>
  <c r="AX188" i="5"/>
  <c r="BB188" i="5"/>
  <c r="BF188" i="5"/>
  <c r="BJ188" i="5"/>
  <c r="BN188" i="5"/>
  <c r="BR188" i="5"/>
  <c r="BV188" i="5"/>
  <c r="BZ188" i="5"/>
  <c r="CD188" i="5"/>
  <c r="K188" i="5"/>
  <c r="O188" i="5"/>
  <c r="S188" i="5"/>
  <c r="W188" i="5"/>
  <c r="AA188" i="5"/>
  <c r="AE188" i="5"/>
  <c r="AI188" i="5"/>
  <c r="AM188" i="5"/>
  <c r="AQ188" i="5"/>
  <c r="AU188" i="5"/>
  <c r="AY188" i="5"/>
  <c r="BC188" i="5"/>
  <c r="BG188" i="5"/>
  <c r="BK188" i="5"/>
  <c r="BO188" i="5"/>
  <c r="BS188" i="5"/>
  <c r="BW188" i="5"/>
  <c r="CA188" i="5"/>
  <c r="H188" i="5"/>
  <c r="L188" i="5"/>
  <c r="P188" i="5"/>
  <c r="T188" i="5"/>
  <c r="X188" i="5"/>
  <c r="AB188" i="5"/>
  <c r="AF188" i="5"/>
  <c r="AJ188" i="5"/>
  <c r="AN188" i="5"/>
  <c r="AR188" i="5"/>
  <c r="AV188" i="5"/>
  <c r="AZ188" i="5"/>
  <c r="BD188" i="5"/>
  <c r="BH188" i="5"/>
  <c r="BL188" i="5"/>
  <c r="BP188" i="5"/>
  <c r="BT188" i="5"/>
  <c r="BX188" i="5"/>
  <c r="CB188" i="5"/>
  <c r="I188" i="5"/>
  <c r="M188" i="5"/>
  <c r="Q188" i="5"/>
  <c r="U188" i="5"/>
  <c r="Y188" i="5"/>
  <c r="AC188" i="5"/>
  <c r="AG188" i="5"/>
  <c r="AK188" i="5"/>
  <c r="AO188" i="5"/>
  <c r="AS188" i="5"/>
  <c r="AW188" i="5"/>
  <c r="BA188" i="5"/>
  <c r="BE188" i="5"/>
  <c r="BI188" i="5"/>
  <c r="BM188" i="5"/>
  <c r="BQ188" i="5"/>
  <c r="BU188" i="5"/>
  <c r="BY188" i="5"/>
  <c r="CC188" i="5"/>
  <c r="AI186" i="17" l="1"/>
  <c r="AH186" i="17"/>
  <c r="W186" i="17"/>
  <c r="AG186" i="17"/>
  <c r="Q182" i="22"/>
  <c r="P182" i="22"/>
  <c r="R182" i="22"/>
  <c r="O183" i="22"/>
  <c r="AD186" i="17"/>
  <c r="AC186" i="17"/>
  <c r="AA186" i="17"/>
  <c r="AJ186" i="17"/>
  <c r="Y186" i="17"/>
  <c r="U186" i="17"/>
  <c r="Z186" i="17"/>
  <c r="S186" i="17"/>
  <c r="V185" i="17"/>
  <c r="X185" i="17"/>
  <c r="G191" i="5"/>
  <c r="Q186" i="17"/>
  <c r="N186" i="17"/>
  <c r="D190" i="5"/>
  <c r="E190" i="5"/>
  <c r="F190" i="5"/>
  <c r="C190" i="5"/>
  <c r="A190" i="5"/>
  <c r="B190" i="5"/>
  <c r="K189" i="5"/>
  <c r="O189" i="5"/>
  <c r="S189" i="5"/>
  <c r="W189" i="5"/>
  <c r="AA189" i="5"/>
  <c r="AE189" i="5"/>
  <c r="AI189" i="5"/>
  <c r="AM189" i="5"/>
  <c r="AQ189" i="5"/>
  <c r="AU189" i="5"/>
  <c r="AY189" i="5"/>
  <c r="BC189" i="5"/>
  <c r="BG189" i="5"/>
  <c r="BK189" i="5"/>
  <c r="BO189" i="5"/>
  <c r="BS189" i="5"/>
  <c r="BW189" i="5"/>
  <c r="CA189" i="5"/>
  <c r="H189" i="5"/>
  <c r="L189" i="5"/>
  <c r="P189" i="5"/>
  <c r="T189" i="5"/>
  <c r="X189" i="5"/>
  <c r="AB189" i="5"/>
  <c r="AF189" i="5"/>
  <c r="AJ189" i="5"/>
  <c r="AN189" i="5"/>
  <c r="AR189" i="5"/>
  <c r="AV189" i="5"/>
  <c r="AZ189" i="5"/>
  <c r="BD189" i="5"/>
  <c r="BH189" i="5"/>
  <c r="BL189" i="5"/>
  <c r="BP189" i="5"/>
  <c r="BT189" i="5"/>
  <c r="BX189" i="5"/>
  <c r="CB189" i="5"/>
  <c r="I189" i="5"/>
  <c r="M189" i="5"/>
  <c r="Q189" i="5"/>
  <c r="U189" i="5"/>
  <c r="Y189" i="5"/>
  <c r="AC189" i="5"/>
  <c r="AG189" i="5"/>
  <c r="AK189" i="5"/>
  <c r="AO189" i="5"/>
  <c r="AS189" i="5"/>
  <c r="AW189" i="5"/>
  <c r="BA189" i="5"/>
  <c r="BE189" i="5"/>
  <c r="BI189" i="5"/>
  <c r="BM189" i="5"/>
  <c r="BQ189" i="5"/>
  <c r="BU189" i="5"/>
  <c r="BY189" i="5"/>
  <c r="CC189" i="5"/>
  <c r="J189" i="5"/>
  <c r="N189" i="5"/>
  <c r="R189" i="5"/>
  <c r="V189" i="5"/>
  <c r="Z189" i="5"/>
  <c r="AD189" i="5"/>
  <c r="AH189" i="5"/>
  <c r="AL189" i="5"/>
  <c r="AP189" i="5"/>
  <c r="AT189" i="5"/>
  <c r="AX189" i="5"/>
  <c r="BB189" i="5"/>
  <c r="BF189" i="5"/>
  <c r="BJ189" i="5"/>
  <c r="BN189" i="5"/>
  <c r="BR189" i="5"/>
  <c r="BV189" i="5"/>
  <c r="BZ189" i="5"/>
  <c r="CD189" i="5"/>
  <c r="F187" i="18"/>
  <c r="A187" i="17" s="1"/>
  <c r="M187" i="17" s="1"/>
  <c r="AB187" i="17" s="1"/>
  <c r="AI187" i="17" l="1"/>
  <c r="AH187" i="17"/>
  <c r="W187" i="17"/>
  <c r="AG187" i="17"/>
  <c r="P183" i="22"/>
  <c r="R183" i="22"/>
  <c r="Q183" i="22"/>
  <c r="O184" i="22"/>
  <c r="AD187" i="17"/>
  <c r="AC187" i="17"/>
  <c r="AA187" i="17"/>
  <c r="AJ187" i="17"/>
  <c r="Y187" i="17"/>
  <c r="U187" i="17"/>
  <c r="Z187" i="17"/>
  <c r="S187" i="17"/>
  <c r="V186" i="17"/>
  <c r="X186" i="17"/>
  <c r="G192" i="5"/>
  <c r="N187" i="17"/>
  <c r="Q187" i="17"/>
  <c r="E191" i="5"/>
  <c r="D191" i="5"/>
  <c r="F191" i="5"/>
  <c r="A191" i="5"/>
  <c r="B191" i="5"/>
  <c r="C191" i="5"/>
  <c r="J190" i="5"/>
  <c r="N190" i="5"/>
  <c r="R190" i="5"/>
  <c r="V190" i="5"/>
  <c r="Z190" i="5"/>
  <c r="AD190" i="5"/>
  <c r="AH190" i="5"/>
  <c r="AL190" i="5"/>
  <c r="AP190" i="5"/>
  <c r="AT190" i="5"/>
  <c r="AX190" i="5"/>
  <c r="BB190" i="5"/>
  <c r="BF190" i="5"/>
  <c r="BJ190" i="5"/>
  <c r="BN190" i="5"/>
  <c r="BR190" i="5"/>
  <c r="BV190" i="5"/>
  <c r="BZ190" i="5"/>
  <c r="CD190" i="5"/>
  <c r="K190" i="5"/>
  <c r="O190" i="5"/>
  <c r="S190" i="5"/>
  <c r="W190" i="5"/>
  <c r="AA190" i="5"/>
  <c r="AE190" i="5"/>
  <c r="AI190" i="5"/>
  <c r="AM190" i="5"/>
  <c r="AQ190" i="5"/>
  <c r="AU190" i="5"/>
  <c r="AY190" i="5"/>
  <c r="BC190" i="5"/>
  <c r="BG190" i="5"/>
  <c r="BK190" i="5"/>
  <c r="BO190" i="5"/>
  <c r="BS190" i="5"/>
  <c r="BW190" i="5"/>
  <c r="CA190" i="5"/>
  <c r="H190" i="5"/>
  <c r="L190" i="5"/>
  <c r="P190" i="5"/>
  <c r="T190" i="5"/>
  <c r="X190" i="5"/>
  <c r="AB190" i="5"/>
  <c r="AF190" i="5"/>
  <c r="AJ190" i="5"/>
  <c r="AN190" i="5"/>
  <c r="AR190" i="5"/>
  <c r="AV190" i="5"/>
  <c r="AZ190" i="5"/>
  <c r="BD190" i="5"/>
  <c r="BH190" i="5"/>
  <c r="BL190" i="5"/>
  <c r="BP190" i="5"/>
  <c r="BT190" i="5"/>
  <c r="BX190" i="5"/>
  <c r="CB190" i="5"/>
  <c r="I190" i="5"/>
  <c r="M190" i="5"/>
  <c r="Q190" i="5"/>
  <c r="U190" i="5"/>
  <c r="Y190" i="5"/>
  <c r="AC190" i="5"/>
  <c r="AG190" i="5"/>
  <c r="AK190" i="5"/>
  <c r="AO190" i="5"/>
  <c r="AS190" i="5"/>
  <c r="AW190" i="5"/>
  <c r="BA190" i="5"/>
  <c r="BE190" i="5"/>
  <c r="BI190" i="5"/>
  <c r="BM190" i="5"/>
  <c r="BQ190" i="5"/>
  <c r="BU190" i="5"/>
  <c r="BY190" i="5"/>
  <c r="CC190" i="5"/>
  <c r="F188" i="18"/>
  <c r="A188" i="17" s="1"/>
  <c r="M188" i="17" s="1"/>
  <c r="AB188" i="17" s="1"/>
  <c r="AI188" i="17" l="1"/>
  <c r="AH188" i="17"/>
  <c r="W188" i="17"/>
  <c r="AG188" i="17"/>
  <c r="P184" i="22"/>
  <c r="R184" i="22"/>
  <c r="Q184" i="22"/>
  <c r="O185" i="22"/>
  <c r="AD188" i="17"/>
  <c r="AC188" i="17"/>
  <c r="AA188" i="17"/>
  <c r="AJ188" i="17"/>
  <c r="Y188" i="17"/>
  <c r="U188" i="17"/>
  <c r="Z188" i="17"/>
  <c r="S188" i="17"/>
  <c r="V187" i="17"/>
  <c r="X187" i="17"/>
  <c r="G193" i="5"/>
  <c r="Q188" i="17"/>
  <c r="N188" i="17"/>
  <c r="D192" i="5"/>
  <c r="E192" i="5"/>
  <c r="F192" i="5"/>
  <c r="A192" i="5"/>
  <c r="B192" i="5"/>
  <c r="C192" i="5"/>
  <c r="F189" i="18"/>
  <c r="A189" i="17" s="1"/>
  <c r="M189" i="17" s="1"/>
  <c r="AB189" i="17" s="1"/>
  <c r="K191" i="5"/>
  <c r="O191" i="5"/>
  <c r="S191" i="5"/>
  <c r="W191" i="5"/>
  <c r="AA191" i="5"/>
  <c r="AE191" i="5"/>
  <c r="AI191" i="5"/>
  <c r="AM191" i="5"/>
  <c r="AQ191" i="5"/>
  <c r="AU191" i="5"/>
  <c r="AY191" i="5"/>
  <c r="BC191" i="5"/>
  <c r="BG191" i="5"/>
  <c r="BK191" i="5"/>
  <c r="BO191" i="5"/>
  <c r="BS191" i="5"/>
  <c r="BW191" i="5"/>
  <c r="CA191" i="5"/>
  <c r="H191" i="5"/>
  <c r="L191" i="5"/>
  <c r="P191" i="5"/>
  <c r="T191" i="5"/>
  <c r="X191" i="5"/>
  <c r="AB191" i="5"/>
  <c r="AF191" i="5"/>
  <c r="AJ191" i="5"/>
  <c r="AN191" i="5"/>
  <c r="AR191" i="5"/>
  <c r="AV191" i="5"/>
  <c r="AZ191" i="5"/>
  <c r="BD191" i="5"/>
  <c r="BH191" i="5"/>
  <c r="BL191" i="5"/>
  <c r="BP191" i="5"/>
  <c r="BT191" i="5"/>
  <c r="BX191" i="5"/>
  <c r="CB191" i="5"/>
  <c r="I191" i="5"/>
  <c r="M191" i="5"/>
  <c r="Q191" i="5"/>
  <c r="U191" i="5"/>
  <c r="Y191" i="5"/>
  <c r="AC191" i="5"/>
  <c r="AG191" i="5"/>
  <c r="AK191" i="5"/>
  <c r="AO191" i="5"/>
  <c r="AS191" i="5"/>
  <c r="AW191" i="5"/>
  <c r="BA191" i="5"/>
  <c r="BE191" i="5"/>
  <c r="BI191" i="5"/>
  <c r="BM191" i="5"/>
  <c r="BQ191" i="5"/>
  <c r="BU191" i="5"/>
  <c r="BY191" i="5"/>
  <c r="CC191" i="5"/>
  <c r="J191" i="5"/>
  <c r="N191" i="5"/>
  <c r="R191" i="5"/>
  <c r="V191" i="5"/>
  <c r="Z191" i="5"/>
  <c r="AD191" i="5"/>
  <c r="AH191" i="5"/>
  <c r="AL191" i="5"/>
  <c r="AP191" i="5"/>
  <c r="AT191" i="5"/>
  <c r="AX191" i="5"/>
  <c r="BB191" i="5"/>
  <c r="BF191" i="5"/>
  <c r="BJ191" i="5"/>
  <c r="BN191" i="5"/>
  <c r="BR191" i="5"/>
  <c r="BV191" i="5"/>
  <c r="BZ191" i="5"/>
  <c r="CD191" i="5"/>
  <c r="AI189" i="17" l="1"/>
  <c r="AH189" i="17"/>
  <c r="W189" i="17"/>
  <c r="AG189" i="17"/>
  <c r="P185" i="22"/>
  <c r="R185" i="22"/>
  <c r="Q185" i="22"/>
  <c r="O186" i="22"/>
  <c r="AD189" i="17"/>
  <c r="AC189" i="17"/>
  <c r="AA189" i="17"/>
  <c r="AJ189" i="17"/>
  <c r="V188" i="17"/>
  <c r="X188" i="17"/>
  <c r="Y189" i="17"/>
  <c r="U189" i="17"/>
  <c r="Z189" i="17"/>
  <c r="S189" i="17"/>
  <c r="G194" i="5"/>
  <c r="N189" i="17"/>
  <c r="Q189" i="17"/>
  <c r="E193" i="5"/>
  <c r="D193" i="5"/>
  <c r="F193" i="5"/>
  <c r="A193" i="5"/>
  <c r="B193" i="5"/>
  <c r="C193" i="5"/>
  <c r="F190" i="18"/>
  <c r="A190" i="17" s="1"/>
  <c r="M190" i="17" s="1"/>
  <c r="AB190" i="17" s="1"/>
  <c r="H192" i="5"/>
  <c r="L192" i="5"/>
  <c r="P192" i="5"/>
  <c r="T192" i="5"/>
  <c r="X192" i="5"/>
  <c r="AB192" i="5"/>
  <c r="AF192" i="5"/>
  <c r="AJ192" i="5"/>
  <c r="AN192" i="5"/>
  <c r="AR192" i="5"/>
  <c r="AV192" i="5"/>
  <c r="AZ192" i="5"/>
  <c r="BD192" i="5"/>
  <c r="BH192" i="5"/>
  <c r="BL192" i="5"/>
  <c r="BP192" i="5"/>
  <c r="BT192" i="5"/>
  <c r="BX192" i="5"/>
  <c r="CB192" i="5"/>
  <c r="I192" i="5"/>
  <c r="M192" i="5"/>
  <c r="Q192" i="5"/>
  <c r="U192" i="5"/>
  <c r="Y192" i="5"/>
  <c r="AC192" i="5"/>
  <c r="AG192" i="5"/>
  <c r="AK192" i="5"/>
  <c r="AO192" i="5"/>
  <c r="AS192" i="5"/>
  <c r="AW192" i="5"/>
  <c r="BA192" i="5"/>
  <c r="BE192" i="5"/>
  <c r="BI192" i="5"/>
  <c r="BM192" i="5"/>
  <c r="BQ192" i="5"/>
  <c r="BU192" i="5"/>
  <c r="BY192" i="5"/>
  <c r="CC192" i="5"/>
  <c r="J192" i="5"/>
  <c r="N192" i="5"/>
  <c r="R192" i="5"/>
  <c r="V192" i="5"/>
  <c r="Z192" i="5"/>
  <c r="AD192" i="5"/>
  <c r="AH192" i="5"/>
  <c r="AL192" i="5"/>
  <c r="AP192" i="5"/>
  <c r="AT192" i="5"/>
  <c r="AX192" i="5"/>
  <c r="BB192" i="5"/>
  <c r="BF192" i="5"/>
  <c r="BJ192" i="5"/>
  <c r="BN192" i="5"/>
  <c r="BR192" i="5"/>
  <c r="BV192" i="5"/>
  <c r="BZ192" i="5"/>
  <c r="CD192" i="5"/>
  <c r="K192" i="5"/>
  <c r="O192" i="5"/>
  <c r="S192" i="5"/>
  <c r="W192" i="5"/>
  <c r="AA192" i="5"/>
  <c r="AE192" i="5"/>
  <c r="AI192" i="5"/>
  <c r="AM192" i="5"/>
  <c r="AQ192" i="5"/>
  <c r="AU192" i="5"/>
  <c r="AY192" i="5"/>
  <c r="BC192" i="5"/>
  <c r="BG192" i="5"/>
  <c r="BK192" i="5"/>
  <c r="BO192" i="5"/>
  <c r="BS192" i="5"/>
  <c r="BW192" i="5"/>
  <c r="CA192" i="5"/>
  <c r="AI190" i="17" l="1"/>
  <c r="AH190" i="17"/>
  <c r="W190" i="17"/>
  <c r="AG190" i="17"/>
  <c r="P186" i="22"/>
  <c r="R186" i="22"/>
  <c r="Q186" i="22"/>
  <c r="O187" i="22"/>
  <c r="AD190" i="17"/>
  <c r="AC190" i="17"/>
  <c r="AA190" i="17"/>
  <c r="AJ190" i="17"/>
  <c r="Y190" i="17"/>
  <c r="U190" i="17"/>
  <c r="Z190" i="17"/>
  <c r="S190" i="17"/>
  <c r="V189" i="17"/>
  <c r="X189" i="17"/>
  <c r="G195" i="5"/>
  <c r="Q190" i="17"/>
  <c r="N190" i="17"/>
  <c r="D194" i="5"/>
  <c r="E194" i="5"/>
  <c r="F194" i="5"/>
  <c r="A194" i="5"/>
  <c r="B194" i="5"/>
  <c r="C194" i="5"/>
  <c r="F191" i="18"/>
  <c r="A191" i="17" s="1"/>
  <c r="M191" i="17" s="1"/>
  <c r="AB191" i="17" s="1"/>
  <c r="K193" i="5"/>
  <c r="O193" i="5"/>
  <c r="S193" i="5"/>
  <c r="W193" i="5"/>
  <c r="AA193" i="5"/>
  <c r="AE193" i="5"/>
  <c r="AI193" i="5"/>
  <c r="AM193" i="5"/>
  <c r="AQ193" i="5"/>
  <c r="AU193" i="5"/>
  <c r="AY193" i="5"/>
  <c r="BC193" i="5"/>
  <c r="BG193" i="5"/>
  <c r="BK193" i="5"/>
  <c r="BO193" i="5"/>
  <c r="BS193" i="5"/>
  <c r="BW193" i="5"/>
  <c r="CA193" i="5"/>
  <c r="H193" i="5"/>
  <c r="L193" i="5"/>
  <c r="P193" i="5"/>
  <c r="T193" i="5"/>
  <c r="X193" i="5"/>
  <c r="AB193" i="5"/>
  <c r="AF193" i="5"/>
  <c r="AJ193" i="5"/>
  <c r="AN193" i="5"/>
  <c r="AR193" i="5"/>
  <c r="AV193" i="5"/>
  <c r="AZ193" i="5"/>
  <c r="BD193" i="5"/>
  <c r="BH193" i="5"/>
  <c r="BL193" i="5"/>
  <c r="BP193" i="5"/>
  <c r="BT193" i="5"/>
  <c r="BX193" i="5"/>
  <c r="CB193" i="5"/>
  <c r="I193" i="5"/>
  <c r="M193" i="5"/>
  <c r="Q193" i="5"/>
  <c r="U193" i="5"/>
  <c r="Y193" i="5"/>
  <c r="AC193" i="5"/>
  <c r="AG193" i="5"/>
  <c r="AK193" i="5"/>
  <c r="AO193" i="5"/>
  <c r="AS193" i="5"/>
  <c r="AW193" i="5"/>
  <c r="BA193" i="5"/>
  <c r="BE193" i="5"/>
  <c r="BI193" i="5"/>
  <c r="BM193" i="5"/>
  <c r="BQ193" i="5"/>
  <c r="BU193" i="5"/>
  <c r="BY193" i="5"/>
  <c r="CC193" i="5"/>
  <c r="J193" i="5"/>
  <c r="N193" i="5"/>
  <c r="R193" i="5"/>
  <c r="V193" i="5"/>
  <c r="Z193" i="5"/>
  <c r="AD193" i="5"/>
  <c r="AH193" i="5"/>
  <c r="AL193" i="5"/>
  <c r="AP193" i="5"/>
  <c r="AT193" i="5"/>
  <c r="AX193" i="5"/>
  <c r="BB193" i="5"/>
  <c r="BF193" i="5"/>
  <c r="BJ193" i="5"/>
  <c r="BN193" i="5"/>
  <c r="BR193" i="5"/>
  <c r="BV193" i="5"/>
  <c r="BZ193" i="5"/>
  <c r="CD193" i="5"/>
  <c r="AI191" i="17" l="1"/>
  <c r="AH191" i="17"/>
  <c r="W191" i="17"/>
  <c r="AG191" i="17"/>
  <c r="Q187" i="22"/>
  <c r="P187" i="22"/>
  <c r="R187" i="22"/>
  <c r="O188" i="22"/>
  <c r="AD191" i="17"/>
  <c r="AC191" i="17"/>
  <c r="AA191" i="17"/>
  <c r="AJ191" i="17"/>
  <c r="V190" i="17"/>
  <c r="X190" i="17"/>
  <c r="Y191" i="17"/>
  <c r="U191" i="17"/>
  <c r="Z191" i="17"/>
  <c r="S191" i="17"/>
  <c r="G196" i="5"/>
  <c r="N191" i="17"/>
  <c r="Q191" i="17"/>
  <c r="E195" i="5"/>
  <c r="D195" i="5"/>
  <c r="F195" i="5"/>
  <c r="A195" i="5"/>
  <c r="B195" i="5"/>
  <c r="C195" i="5"/>
  <c r="F192" i="18"/>
  <c r="A192" i="17" s="1"/>
  <c r="M192" i="17" s="1"/>
  <c r="AB192" i="17" s="1"/>
  <c r="H194" i="5"/>
  <c r="L194" i="5"/>
  <c r="P194" i="5"/>
  <c r="T194" i="5"/>
  <c r="X194" i="5"/>
  <c r="AB194" i="5"/>
  <c r="AF194" i="5"/>
  <c r="AJ194" i="5"/>
  <c r="AN194" i="5"/>
  <c r="AR194" i="5"/>
  <c r="AV194" i="5"/>
  <c r="AZ194" i="5"/>
  <c r="BD194" i="5"/>
  <c r="BH194" i="5"/>
  <c r="BL194" i="5"/>
  <c r="BP194" i="5"/>
  <c r="BT194" i="5"/>
  <c r="BX194" i="5"/>
  <c r="CB194" i="5"/>
  <c r="I194" i="5"/>
  <c r="M194" i="5"/>
  <c r="Q194" i="5"/>
  <c r="U194" i="5"/>
  <c r="Y194" i="5"/>
  <c r="AC194" i="5"/>
  <c r="AG194" i="5"/>
  <c r="AK194" i="5"/>
  <c r="AO194" i="5"/>
  <c r="AS194" i="5"/>
  <c r="AW194" i="5"/>
  <c r="BA194" i="5"/>
  <c r="BE194" i="5"/>
  <c r="BI194" i="5"/>
  <c r="BM194" i="5"/>
  <c r="BQ194" i="5"/>
  <c r="BU194" i="5"/>
  <c r="BY194" i="5"/>
  <c r="CC194" i="5"/>
  <c r="J194" i="5"/>
  <c r="N194" i="5"/>
  <c r="R194" i="5"/>
  <c r="V194" i="5"/>
  <c r="Z194" i="5"/>
  <c r="AD194" i="5"/>
  <c r="AH194" i="5"/>
  <c r="AL194" i="5"/>
  <c r="AP194" i="5"/>
  <c r="AT194" i="5"/>
  <c r="AX194" i="5"/>
  <c r="BB194" i="5"/>
  <c r="BF194" i="5"/>
  <c r="BJ194" i="5"/>
  <c r="BN194" i="5"/>
  <c r="BR194" i="5"/>
  <c r="BV194" i="5"/>
  <c r="BZ194" i="5"/>
  <c r="CD194" i="5"/>
  <c r="K194" i="5"/>
  <c r="O194" i="5"/>
  <c r="S194" i="5"/>
  <c r="W194" i="5"/>
  <c r="AA194" i="5"/>
  <c r="AE194" i="5"/>
  <c r="AI194" i="5"/>
  <c r="AM194" i="5"/>
  <c r="AQ194" i="5"/>
  <c r="AU194" i="5"/>
  <c r="AY194" i="5"/>
  <c r="BC194" i="5"/>
  <c r="BG194" i="5"/>
  <c r="BK194" i="5"/>
  <c r="BO194" i="5"/>
  <c r="BS194" i="5"/>
  <c r="BW194" i="5"/>
  <c r="CA194" i="5"/>
  <c r="AI192" i="17" l="1"/>
  <c r="AH192" i="17"/>
  <c r="W192" i="17"/>
  <c r="AG192" i="17"/>
  <c r="P188" i="22"/>
  <c r="R188" i="22"/>
  <c r="Q188" i="22"/>
  <c r="O189" i="22"/>
  <c r="AD192" i="17"/>
  <c r="AC192" i="17"/>
  <c r="AA192" i="17"/>
  <c r="AJ192" i="17"/>
  <c r="Y192" i="17"/>
  <c r="U192" i="17"/>
  <c r="Z192" i="17"/>
  <c r="S192" i="17"/>
  <c r="V191" i="17"/>
  <c r="X191" i="17"/>
  <c r="G197" i="5"/>
  <c r="Q192" i="17"/>
  <c r="N192" i="17"/>
  <c r="D196" i="5"/>
  <c r="E196" i="5"/>
  <c r="F196" i="5"/>
  <c r="C196" i="5"/>
  <c r="A196" i="5"/>
  <c r="B196" i="5"/>
  <c r="I195" i="5"/>
  <c r="M195" i="5"/>
  <c r="Q195" i="5"/>
  <c r="U195" i="5"/>
  <c r="Y195" i="5"/>
  <c r="AC195" i="5"/>
  <c r="AG195" i="5"/>
  <c r="AK195" i="5"/>
  <c r="AO195" i="5"/>
  <c r="AS195" i="5"/>
  <c r="AW195" i="5"/>
  <c r="BA195" i="5"/>
  <c r="BE195" i="5"/>
  <c r="BI195" i="5"/>
  <c r="BM195" i="5"/>
  <c r="BQ195" i="5"/>
  <c r="BU195" i="5"/>
  <c r="BY195" i="5"/>
  <c r="CC195" i="5"/>
  <c r="J195" i="5"/>
  <c r="N195" i="5"/>
  <c r="R195" i="5"/>
  <c r="V195" i="5"/>
  <c r="Z195" i="5"/>
  <c r="AD195" i="5"/>
  <c r="AH195" i="5"/>
  <c r="AL195" i="5"/>
  <c r="AP195" i="5"/>
  <c r="AT195" i="5"/>
  <c r="AX195" i="5"/>
  <c r="BB195" i="5"/>
  <c r="BF195" i="5"/>
  <c r="BJ195" i="5"/>
  <c r="BN195" i="5"/>
  <c r="BR195" i="5"/>
  <c r="BV195" i="5"/>
  <c r="BZ195" i="5"/>
  <c r="CD195" i="5"/>
  <c r="K195" i="5"/>
  <c r="O195" i="5"/>
  <c r="S195" i="5"/>
  <c r="W195" i="5"/>
  <c r="AA195" i="5"/>
  <c r="AE195" i="5"/>
  <c r="AI195" i="5"/>
  <c r="AM195" i="5"/>
  <c r="AQ195" i="5"/>
  <c r="AU195" i="5"/>
  <c r="AY195" i="5"/>
  <c r="BC195" i="5"/>
  <c r="BG195" i="5"/>
  <c r="BK195" i="5"/>
  <c r="BO195" i="5"/>
  <c r="BS195" i="5"/>
  <c r="BW195" i="5"/>
  <c r="CA195" i="5"/>
  <c r="H195" i="5"/>
  <c r="L195" i="5"/>
  <c r="P195" i="5"/>
  <c r="T195" i="5"/>
  <c r="X195" i="5"/>
  <c r="AB195" i="5"/>
  <c r="AF195" i="5"/>
  <c r="AJ195" i="5"/>
  <c r="AN195" i="5"/>
  <c r="AR195" i="5"/>
  <c r="AV195" i="5"/>
  <c r="AZ195" i="5"/>
  <c r="BD195" i="5"/>
  <c r="BH195" i="5"/>
  <c r="BL195" i="5"/>
  <c r="BP195" i="5"/>
  <c r="BT195" i="5"/>
  <c r="BX195" i="5"/>
  <c r="CB195" i="5"/>
  <c r="F193" i="18"/>
  <c r="A193" i="17" s="1"/>
  <c r="M193" i="17" s="1"/>
  <c r="AB193" i="17" s="1"/>
  <c r="AI193" i="17" l="1"/>
  <c r="AH193" i="17"/>
  <c r="W193" i="17"/>
  <c r="AG193" i="17"/>
  <c r="Q189" i="22"/>
  <c r="P189" i="22"/>
  <c r="R189" i="22"/>
  <c r="O190" i="22"/>
  <c r="AD193" i="17"/>
  <c r="AC193" i="17"/>
  <c r="AA193" i="17"/>
  <c r="AJ193" i="17"/>
  <c r="Y193" i="17"/>
  <c r="U193" i="17"/>
  <c r="Z193" i="17"/>
  <c r="S193" i="17"/>
  <c r="V192" i="17"/>
  <c r="X192" i="17"/>
  <c r="G198" i="5"/>
  <c r="N193" i="17"/>
  <c r="Q193" i="17"/>
  <c r="F194" i="18"/>
  <c r="A194" i="17" s="1"/>
  <c r="M194" i="17" s="1"/>
  <c r="AB194" i="17" s="1"/>
  <c r="J196" i="5"/>
  <c r="N196" i="5"/>
  <c r="R196" i="5"/>
  <c r="V196" i="5"/>
  <c r="Z196" i="5"/>
  <c r="AD196" i="5"/>
  <c r="AH196" i="5"/>
  <c r="AL196" i="5"/>
  <c r="AP196" i="5"/>
  <c r="AT196" i="5"/>
  <c r="AX196" i="5"/>
  <c r="BB196" i="5"/>
  <c r="BF196" i="5"/>
  <c r="BJ196" i="5"/>
  <c r="BN196" i="5"/>
  <c r="BR196" i="5"/>
  <c r="BV196" i="5"/>
  <c r="BZ196" i="5"/>
  <c r="CD196" i="5"/>
  <c r="K196" i="5"/>
  <c r="O196" i="5"/>
  <c r="S196" i="5"/>
  <c r="W196" i="5"/>
  <c r="AA196" i="5"/>
  <c r="AE196" i="5"/>
  <c r="AI196" i="5"/>
  <c r="AM196" i="5"/>
  <c r="AQ196" i="5"/>
  <c r="AU196" i="5"/>
  <c r="AY196" i="5"/>
  <c r="BC196" i="5"/>
  <c r="BG196" i="5"/>
  <c r="BK196" i="5"/>
  <c r="BO196" i="5"/>
  <c r="BS196" i="5"/>
  <c r="BW196" i="5"/>
  <c r="CA196" i="5"/>
  <c r="H196" i="5"/>
  <c r="L196" i="5"/>
  <c r="P196" i="5"/>
  <c r="T196" i="5"/>
  <c r="X196" i="5"/>
  <c r="AB196" i="5"/>
  <c r="AF196" i="5"/>
  <c r="AJ196" i="5"/>
  <c r="AN196" i="5"/>
  <c r="AR196" i="5"/>
  <c r="AV196" i="5"/>
  <c r="AZ196" i="5"/>
  <c r="BD196" i="5"/>
  <c r="BH196" i="5"/>
  <c r="BL196" i="5"/>
  <c r="BP196" i="5"/>
  <c r="BT196" i="5"/>
  <c r="BX196" i="5"/>
  <c r="CB196" i="5"/>
  <c r="I196" i="5"/>
  <c r="M196" i="5"/>
  <c r="Q196" i="5"/>
  <c r="U196" i="5"/>
  <c r="Y196" i="5"/>
  <c r="AC196" i="5"/>
  <c r="AG196" i="5"/>
  <c r="AK196" i="5"/>
  <c r="AO196" i="5"/>
  <c r="AS196" i="5"/>
  <c r="AW196" i="5"/>
  <c r="BA196" i="5"/>
  <c r="BE196" i="5"/>
  <c r="BI196" i="5"/>
  <c r="BM196" i="5"/>
  <c r="BQ196" i="5"/>
  <c r="BU196" i="5"/>
  <c r="BY196" i="5"/>
  <c r="CC196" i="5"/>
  <c r="F197" i="5"/>
  <c r="E197" i="5"/>
  <c r="D197" i="5"/>
  <c r="A197" i="5"/>
  <c r="B197" i="5"/>
  <c r="C197" i="5"/>
  <c r="AI194" i="17" l="1"/>
  <c r="AH194" i="17"/>
  <c r="W194" i="17"/>
  <c r="AG194" i="17"/>
  <c r="Q190" i="22"/>
  <c r="P190" i="22"/>
  <c r="R190" i="22"/>
  <c r="O191" i="22"/>
  <c r="AD194" i="17"/>
  <c r="AC194" i="17"/>
  <c r="AA194" i="17"/>
  <c r="AJ194" i="17"/>
  <c r="Y194" i="17"/>
  <c r="U194" i="17"/>
  <c r="Z194" i="17"/>
  <c r="S194" i="17"/>
  <c r="V193" i="17"/>
  <c r="X193" i="17"/>
  <c r="G199" i="5"/>
  <c r="Q194" i="17"/>
  <c r="N194" i="17"/>
  <c r="I197" i="5"/>
  <c r="M197" i="5"/>
  <c r="Q197" i="5"/>
  <c r="U197" i="5"/>
  <c r="Y197" i="5"/>
  <c r="AC197" i="5"/>
  <c r="AG197" i="5"/>
  <c r="AK197" i="5"/>
  <c r="AO197" i="5"/>
  <c r="AS197" i="5"/>
  <c r="AW197" i="5"/>
  <c r="BA197" i="5"/>
  <c r="BE197" i="5"/>
  <c r="BI197" i="5"/>
  <c r="BM197" i="5"/>
  <c r="BQ197" i="5"/>
  <c r="BU197" i="5"/>
  <c r="BY197" i="5"/>
  <c r="CC197" i="5"/>
  <c r="J197" i="5"/>
  <c r="N197" i="5"/>
  <c r="R197" i="5"/>
  <c r="V197" i="5"/>
  <c r="Z197" i="5"/>
  <c r="AD197" i="5"/>
  <c r="AH197" i="5"/>
  <c r="AL197" i="5"/>
  <c r="AP197" i="5"/>
  <c r="AT197" i="5"/>
  <c r="AX197" i="5"/>
  <c r="BB197" i="5"/>
  <c r="BF197" i="5"/>
  <c r="BJ197" i="5"/>
  <c r="BN197" i="5"/>
  <c r="BR197" i="5"/>
  <c r="BV197" i="5"/>
  <c r="BZ197" i="5"/>
  <c r="CD197" i="5"/>
  <c r="K197" i="5"/>
  <c r="O197" i="5"/>
  <c r="S197" i="5"/>
  <c r="W197" i="5"/>
  <c r="AA197" i="5"/>
  <c r="AE197" i="5"/>
  <c r="AI197" i="5"/>
  <c r="AM197" i="5"/>
  <c r="AQ197" i="5"/>
  <c r="AU197" i="5"/>
  <c r="AY197" i="5"/>
  <c r="BC197" i="5"/>
  <c r="BG197" i="5"/>
  <c r="BK197" i="5"/>
  <c r="BO197" i="5"/>
  <c r="BS197" i="5"/>
  <c r="BW197" i="5"/>
  <c r="CA197" i="5"/>
  <c r="H197" i="5"/>
  <c r="L197" i="5"/>
  <c r="P197" i="5"/>
  <c r="T197" i="5"/>
  <c r="X197" i="5"/>
  <c r="AB197" i="5"/>
  <c r="AF197" i="5"/>
  <c r="AJ197" i="5"/>
  <c r="AN197" i="5"/>
  <c r="AR197" i="5"/>
  <c r="AV197" i="5"/>
  <c r="AZ197" i="5"/>
  <c r="BD197" i="5"/>
  <c r="BH197" i="5"/>
  <c r="BL197" i="5"/>
  <c r="BP197" i="5"/>
  <c r="BT197" i="5"/>
  <c r="BX197" i="5"/>
  <c r="CB197" i="5"/>
  <c r="D198" i="5"/>
  <c r="E198" i="5"/>
  <c r="F198" i="5"/>
  <c r="C198" i="5"/>
  <c r="A198" i="5"/>
  <c r="B198" i="5"/>
  <c r="F195" i="18"/>
  <c r="A195" i="17" s="1"/>
  <c r="M195" i="17" s="1"/>
  <c r="AB195" i="17" s="1"/>
  <c r="AI195" i="17" l="1"/>
  <c r="AH195" i="17"/>
  <c r="W195" i="17"/>
  <c r="AG195" i="17"/>
  <c r="P191" i="22"/>
  <c r="R191" i="22"/>
  <c r="Q191" i="22"/>
  <c r="O192" i="22"/>
  <c r="AD195" i="17"/>
  <c r="AC195" i="17"/>
  <c r="AA195" i="17"/>
  <c r="AJ195" i="17"/>
  <c r="Y195" i="17"/>
  <c r="U195" i="17"/>
  <c r="Z195" i="17"/>
  <c r="S195" i="17"/>
  <c r="V194" i="17"/>
  <c r="X194" i="17"/>
  <c r="G200" i="5"/>
  <c r="N195" i="17"/>
  <c r="Q195" i="17"/>
  <c r="E199" i="5"/>
  <c r="D199" i="5"/>
  <c r="F199" i="5"/>
  <c r="A199" i="5"/>
  <c r="B199" i="5"/>
  <c r="C199" i="5"/>
  <c r="J198" i="5"/>
  <c r="N198" i="5"/>
  <c r="R198" i="5"/>
  <c r="V198" i="5"/>
  <c r="Z198" i="5"/>
  <c r="AD198" i="5"/>
  <c r="AH198" i="5"/>
  <c r="AL198" i="5"/>
  <c r="AP198" i="5"/>
  <c r="AT198" i="5"/>
  <c r="AX198" i="5"/>
  <c r="BB198" i="5"/>
  <c r="BF198" i="5"/>
  <c r="BJ198" i="5"/>
  <c r="BN198" i="5"/>
  <c r="BR198" i="5"/>
  <c r="BV198" i="5"/>
  <c r="BZ198" i="5"/>
  <c r="CD198" i="5"/>
  <c r="K198" i="5"/>
  <c r="O198" i="5"/>
  <c r="S198" i="5"/>
  <c r="W198" i="5"/>
  <c r="AA198" i="5"/>
  <c r="AE198" i="5"/>
  <c r="AI198" i="5"/>
  <c r="AM198" i="5"/>
  <c r="AQ198" i="5"/>
  <c r="AU198" i="5"/>
  <c r="AY198" i="5"/>
  <c r="BC198" i="5"/>
  <c r="BG198" i="5"/>
  <c r="BK198" i="5"/>
  <c r="BO198" i="5"/>
  <c r="BS198" i="5"/>
  <c r="BW198" i="5"/>
  <c r="CA198" i="5"/>
  <c r="H198" i="5"/>
  <c r="L198" i="5"/>
  <c r="P198" i="5"/>
  <c r="T198" i="5"/>
  <c r="X198" i="5"/>
  <c r="AB198" i="5"/>
  <c r="AF198" i="5"/>
  <c r="AJ198" i="5"/>
  <c r="AN198" i="5"/>
  <c r="AR198" i="5"/>
  <c r="AV198" i="5"/>
  <c r="AZ198" i="5"/>
  <c r="BD198" i="5"/>
  <c r="BH198" i="5"/>
  <c r="BL198" i="5"/>
  <c r="BP198" i="5"/>
  <c r="BT198" i="5"/>
  <c r="BX198" i="5"/>
  <c r="CB198" i="5"/>
  <c r="I198" i="5"/>
  <c r="M198" i="5"/>
  <c r="Q198" i="5"/>
  <c r="U198" i="5"/>
  <c r="Y198" i="5"/>
  <c r="AC198" i="5"/>
  <c r="AG198" i="5"/>
  <c r="AK198" i="5"/>
  <c r="AO198" i="5"/>
  <c r="AS198" i="5"/>
  <c r="AW198" i="5"/>
  <c r="BA198" i="5"/>
  <c r="BE198" i="5"/>
  <c r="BI198" i="5"/>
  <c r="BM198" i="5"/>
  <c r="BQ198" i="5"/>
  <c r="BU198" i="5"/>
  <c r="BY198" i="5"/>
  <c r="CC198" i="5"/>
  <c r="F196" i="18"/>
  <c r="A196" i="17" s="1"/>
  <c r="M196" i="17" s="1"/>
  <c r="AB196" i="17" s="1"/>
  <c r="AI196" i="17" l="1"/>
  <c r="AH196" i="17"/>
  <c r="W196" i="17"/>
  <c r="AG196" i="17"/>
  <c r="P192" i="22"/>
  <c r="Q192" i="22"/>
  <c r="R192" i="22"/>
  <c r="O193" i="22"/>
  <c r="AD196" i="17"/>
  <c r="AC196" i="17"/>
  <c r="AA196" i="17"/>
  <c r="AJ196" i="17"/>
  <c r="Y196" i="17"/>
  <c r="U196" i="17"/>
  <c r="Z196" i="17"/>
  <c r="S196" i="17"/>
  <c r="V195" i="17"/>
  <c r="X195" i="17"/>
  <c r="G201" i="5"/>
  <c r="Q196" i="17"/>
  <c r="N196" i="17"/>
  <c r="D200" i="5"/>
  <c r="E200" i="5"/>
  <c r="F200" i="5"/>
  <c r="A200" i="5"/>
  <c r="B200" i="5"/>
  <c r="C200" i="5"/>
  <c r="F197" i="18"/>
  <c r="A197" i="17" s="1"/>
  <c r="M197" i="17" s="1"/>
  <c r="AB197" i="17" s="1"/>
  <c r="K199" i="5"/>
  <c r="O199" i="5"/>
  <c r="S199" i="5"/>
  <c r="W199" i="5"/>
  <c r="AA199" i="5"/>
  <c r="AE199" i="5"/>
  <c r="AI199" i="5"/>
  <c r="AM199" i="5"/>
  <c r="AQ199" i="5"/>
  <c r="AU199" i="5"/>
  <c r="AY199" i="5"/>
  <c r="BC199" i="5"/>
  <c r="BG199" i="5"/>
  <c r="BK199" i="5"/>
  <c r="BO199" i="5"/>
  <c r="BS199" i="5"/>
  <c r="BW199" i="5"/>
  <c r="CA199" i="5"/>
  <c r="H199" i="5"/>
  <c r="L199" i="5"/>
  <c r="P199" i="5"/>
  <c r="T199" i="5"/>
  <c r="X199" i="5"/>
  <c r="AB199" i="5"/>
  <c r="AF199" i="5"/>
  <c r="AJ199" i="5"/>
  <c r="AN199" i="5"/>
  <c r="AR199" i="5"/>
  <c r="AV199" i="5"/>
  <c r="AZ199" i="5"/>
  <c r="BD199" i="5"/>
  <c r="BH199" i="5"/>
  <c r="BL199" i="5"/>
  <c r="BP199" i="5"/>
  <c r="BT199" i="5"/>
  <c r="BX199" i="5"/>
  <c r="CB199" i="5"/>
  <c r="I199" i="5"/>
  <c r="M199" i="5"/>
  <c r="Q199" i="5"/>
  <c r="U199" i="5"/>
  <c r="Y199" i="5"/>
  <c r="AC199" i="5"/>
  <c r="AG199" i="5"/>
  <c r="AK199" i="5"/>
  <c r="AO199" i="5"/>
  <c r="AS199" i="5"/>
  <c r="AW199" i="5"/>
  <c r="BA199" i="5"/>
  <c r="BE199" i="5"/>
  <c r="BI199" i="5"/>
  <c r="BM199" i="5"/>
  <c r="BQ199" i="5"/>
  <c r="BU199" i="5"/>
  <c r="BY199" i="5"/>
  <c r="CC199" i="5"/>
  <c r="J199" i="5"/>
  <c r="N199" i="5"/>
  <c r="R199" i="5"/>
  <c r="V199" i="5"/>
  <c r="Z199" i="5"/>
  <c r="AD199" i="5"/>
  <c r="AH199" i="5"/>
  <c r="AL199" i="5"/>
  <c r="AP199" i="5"/>
  <c r="AT199" i="5"/>
  <c r="AX199" i="5"/>
  <c r="BB199" i="5"/>
  <c r="BF199" i="5"/>
  <c r="BJ199" i="5"/>
  <c r="BN199" i="5"/>
  <c r="BR199" i="5"/>
  <c r="BV199" i="5"/>
  <c r="BZ199" i="5"/>
  <c r="CD199" i="5"/>
  <c r="AI197" i="17" l="1"/>
  <c r="AH197" i="17"/>
  <c r="W197" i="17"/>
  <c r="AG197" i="17"/>
  <c r="P193" i="22"/>
  <c r="R193" i="22"/>
  <c r="Q193" i="22"/>
  <c r="O194" i="22"/>
  <c r="AD197" i="17"/>
  <c r="AC197" i="17"/>
  <c r="AA197" i="17"/>
  <c r="AJ197" i="17"/>
  <c r="V196" i="17"/>
  <c r="X196" i="17"/>
  <c r="Y197" i="17"/>
  <c r="U197" i="17"/>
  <c r="Z197" i="17"/>
  <c r="S197" i="17"/>
  <c r="G202" i="5"/>
  <c r="Q197" i="17"/>
  <c r="N197" i="17"/>
  <c r="E201" i="5"/>
  <c r="D201" i="5"/>
  <c r="F201" i="5"/>
  <c r="A201" i="5"/>
  <c r="B201" i="5"/>
  <c r="C201" i="5"/>
  <c r="F198" i="18"/>
  <c r="A198" i="17" s="1"/>
  <c r="M198" i="17" s="1"/>
  <c r="AB198" i="17" s="1"/>
  <c r="H200" i="5"/>
  <c r="L200" i="5"/>
  <c r="P200" i="5"/>
  <c r="T200" i="5"/>
  <c r="X200" i="5"/>
  <c r="AB200" i="5"/>
  <c r="AF200" i="5"/>
  <c r="AJ200" i="5"/>
  <c r="AN200" i="5"/>
  <c r="AR200" i="5"/>
  <c r="AV200" i="5"/>
  <c r="AZ200" i="5"/>
  <c r="BD200" i="5"/>
  <c r="BH200" i="5"/>
  <c r="BL200" i="5"/>
  <c r="BP200" i="5"/>
  <c r="BT200" i="5"/>
  <c r="BX200" i="5"/>
  <c r="CB200" i="5"/>
  <c r="I200" i="5"/>
  <c r="M200" i="5"/>
  <c r="Q200" i="5"/>
  <c r="U200" i="5"/>
  <c r="Y200" i="5"/>
  <c r="AC200" i="5"/>
  <c r="AG200" i="5"/>
  <c r="AK200" i="5"/>
  <c r="AO200" i="5"/>
  <c r="AS200" i="5"/>
  <c r="AW200" i="5"/>
  <c r="BA200" i="5"/>
  <c r="BE200" i="5"/>
  <c r="BI200" i="5"/>
  <c r="BM200" i="5"/>
  <c r="BQ200" i="5"/>
  <c r="BU200" i="5"/>
  <c r="BY200" i="5"/>
  <c r="CC200" i="5"/>
  <c r="J200" i="5"/>
  <c r="N200" i="5"/>
  <c r="R200" i="5"/>
  <c r="V200" i="5"/>
  <c r="Z200" i="5"/>
  <c r="AD200" i="5"/>
  <c r="AH200" i="5"/>
  <c r="AL200" i="5"/>
  <c r="AP200" i="5"/>
  <c r="AT200" i="5"/>
  <c r="AX200" i="5"/>
  <c r="BB200" i="5"/>
  <c r="BF200" i="5"/>
  <c r="BJ200" i="5"/>
  <c r="BN200" i="5"/>
  <c r="BR200" i="5"/>
  <c r="BV200" i="5"/>
  <c r="BZ200" i="5"/>
  <c r="CD200" i="5"/>
  <c r="K200" i="5"/>
  <c r="O200" i="5"/>
  <c r="S200" i="5"/>
  <c r="W200" i="5"/>
  <c r="AA200" i="5"/>
  <c r="AE200" i="5"/>
  <c r="AI200" i="5"/>
  <c r="AM200" i="5"/>
  <c r="AQ200" i="5"/>
  <c r="AU200" i="5"/>
  <c r="AY200" i="5"/>
  <c r="BC200" i="5"/>
  <c r="BG200" i="5"/>
  <c r="BK200" i="5"/>
  <c r="BO200" i="5"/>
  <c r="BS200" i="5"/>
  <c r="BW200" i="5"/>
  <c r="CA200" i="5"/>
  <c r="AI198" i="17" l="1"/>
  <c r="AH198" i="17"/>
  <c r="W198" i="17"/>
  <c r="AG198" i="17"/>
  <c r="P194" i="22"/>
  <c r="R194" i="22"/>
  <c r="Q194" i="22"/>
  <c r="O195" i="22"/>
  <c r="AD198" i="17"/>
  <c r="AC198" i="17"/>
  <c r="AA198" i="17"/>
  <c r="AJ198" i="17"/>
  <c r="V197" i="17"/>
  <c r="X197" i="17"/>
  <c r="Y198" i="17"/>
  <c r="U198" i="17"/>
  <c r="Z198" i="17"/>
  <c r="S198" i="17"/>
  <c r="G203" i="5"/>
  <c r="Q198" i="17"/>
  <c r="N198" i="17"/>
  <c r="D202" i="5"/>
  <c r="E202" i="5"/>
  <c r="F202" i="5"/>
  <c r="A202" i="5"/>
  <c r="B202" i="5"/>
  <c r="C202" i="5"/>
  <c r="F199" i="18"/>
  <c r="A199" i="17" s="1"/>
  <c r="M199" i="17" s="1"/>
  <c r="AB199" i="17" s="1"/>
  <c r="I201" i="5"/>
  <c r="M201" i="5"/>
  <c r="Q201" i="5"/>
  <c r="U201" i="5"/>
  <c r="Y201" i="5"/>
  <c r="AC201" i="5"/>
  <c r="AG201" i="5"/>
  <c r="AK201" i="5"/>
  <c r="AO201" i="5"/>
  <c r="AS201" i="5"/>
  <c r="AW201" i="5"/>
  <c r="BA201" i="5"/>
  <c r="BE201" i="5"/>
  <c r="BI201" i="5"/>
  <c r="BM201" i="5"/>
  <c r="BQ201" i="5"/>
  <c r="BU201" i="5"/>
  <c r="BY201" i="5"/>
  <c r="CC201" i="5"/>
  <c r="J201" i="5"/>
  <c r="N201" i="5"/>
  <c r="R201" i="5"/>
  <c r="V201" i="5"/>
  <c r="Z201" i="5"/>
  <c r="AD201" i="5"/>
  <c r="AH201" i="5"/>
  <c r="AL201" i="5"/>
  <c r="AP201" i="5"/>
  <c r="AT201" i="5"/>
  <c r="AX201" i="5"/>
  <c r="BB201" i="5"/>
  <c r="BF201" i="5"/>
  <c r="BJ201" i="5"/>
  <c r="BN201" i="5"/>
  <c r="BR201" i="5"/>
  <c r="BV201" i="5"/>
  <c r="BZ201" i="5"/>
  <c r="CD201" i="5"/>
  <c r="K201" i="5"/>
  <c r="O201" i="5"/>
  <c r="S201" i="5"/>
  <c r="W201" i="5"/>
  <c r="AA201" i="5"/>
  <c r="AE201" i="5"/>
  <c r="AI201" i="5"/>
  <c r="AM201" i="5"/>
  <c r="AQ201" i="5"/>
  <c r="AU201" i="5"/>
  <c r="AY201" i="5"/>
  <c r="BC201" i="5"/>
  <c r="BG201" i="5"/>
  <c r="BK201" i="5"/>
  <c r="BO201" i="5"/>
  <c r="BS201" i="5"/>
  <c r="BW201" i="5"/>
  <c r="CA201" i="5"/>
  <c r="H201" i="5"/>
  <c r="L201" i="5"/>
  <c r="P201" i="5"/>
  <c r="T201" i="5"/>
  <c r="X201" i="5"/>
  <c r="AB201" i="5"/>
  <c r="AF201" i="5"/>
  <c r="AJ201" i="5"/>
  <c r="AN201" i="5"/>
  <c r="AR201" i="5"/>
  <c r="AV201" i="5"/>
  <c r="AZ201" i="5"/>
  <c r="BD201" i="5"/>
  <c r="BH201" i="5"/>
  <c r="BL201" i="5"/>
  <c r="BP201" i="5"/>
  <c r="BT201" i="5"/>
  <c r="BX201" i="5"/>
  <c r="CB201" i="5"/>
  <c r="AI199" i="17" l="1"/>
  <c r="AH199" i="17"/>
  <c r="W199" i="17"/>
  <c r="AG199" i="17"/>
  <c r="P195" i="22"/>
  <c r="R195" i="22"/>
  <c r="Q195" i="22"/>
  <c r="O196" i="22"/>
  <c r="AD199" i="17"/>
  <c r="AC199" i="17"/>
  <c r="AA199" i="17"/>
  <c r="AJ199" i="17"/>
  <c r="V198" i="17"/>
  <c r="X198" i="17"/>
  <c r="Y199" i="17"/>
  <c r="U199" i="17"/>
  <c r="Z199" i="17"/>
  <c r="S199" i="17"/>
  <c r="G204" i="5"/>
  <c r="Q199" i="17"/>
  <c r="N199" i="17"/>
  <c r="F200" i="18"/>
  <c r="A200" i="17" s="1"/>
  <c r="M200" i="17" s="1"/>
  <c r="AB200" i="17" s="1"/>
  <c r="H202" i="5"/>
  <c r="L202" i="5"/>
  <c r="P202" i="5"/>
  <c r="T202" i="5"/>
  <c r="X202" i="5"/>
  <c r="AB202" i="5"/>
  <c r="AF202" i="5"/>
  <c r="AJ202" i="5"/>
  <c r="AN202" i="5"/>
  <c r="AR202" i="5"/>
  <c r="AV202" i="5"/>
  <c r="AZ202" i="5"/>
  <c r="BD202" i="5"/>
  <c r="BH202" i="5"/>
  <c r="BL202" i="5"/>
  <c r="BP202" i="5"/>
  <c r="BT202" i="5"/>
  <c r="BX202" i="5"/>
  <c r="CB202" i="5"/>
  <c r="I202" i="5"/>
  <c r="M202" i="5"/>
  <c r="Q202" i="5"/>
  <c r="U202" i="5"/>
  <c r="Y202" i="5"/>
  <c r="AC202" i="5"/>
  <c r="AG202" i="5"/>
  <c r="AK202" i="5"/>
  <c r="AO202" i="5"/>
  <c r="AS202" i="5"/>
  <c r="AW202" i="5"/>
  <c r="BA202" i="5"/>
  <c r="BE202" i="5"/>
  <c r="BI202" i="5"/>
  <c r="BM202" i="5"/>
  <c r="BQ202" i="5"/>
  <c r="BU202" i="5"/>
  <c r="BY202" i="5"/>
  <c r="CC202" i="5"/>
  <c r="J202" i="5"/>
  <c r="N202" i="5"/>
  <c r="R202" i="5"/>
  <c r="V202" i="5"/>
  <c r="Z202" i="5"/>
  <c r="AD202" i="5"/>
  <c r="AH202" i="5"/>
  <c r="AL202" i="5"/>
  <c r="AP202" i="5"/>
  <c r="AT202" i="5"/>
  <c r="AX202" i="5"/>
  <c r="BB202" i="5"/>
  <c r="BF202" i="5"/>
  <c r="BJ202" i="5"/>
  <c r="BN202" i="5"/>
  <c r="BR202" i="5"/>
  <c r="BV202" i="5"/>
  <c r="BZ202" i="5"/>
  <c r="CD202" i="5"/>
  <c r="K202" i="5"/>
  <c r="O202" i="5"/>
  <c r="S202" i="5"/>
  <c r="W202" i="5"/>
  <c r="AA202" i="5"/>
  <c r="AE202" i="5"/>
  <c r="AI202" i="5"/>
  <c r="AM202" i="5"/>
  <c r="AQ202" i="5"/>
  <c r="AU202" i="5"/>
  <c r="AY202" i="5"/>
  <c r="BC202" i="5"/>
  <c r="BG202" i="5"/>
  <c r="BK202" i="5"/>
  <c r="BO202" i="5"/>
  <c r="BS202" i="5"/>
  <c r="BW202" i="5"/>
  <c r="CA202" i="5"/>
  <c r="E203" i="5"/>
  <c r="D203" i="5"/>
  <c r="F203" i="5"/>
  <c r="A203" i="5"/>
  <c r="B203" i="5"/>
  <c r="C203" i="5"/>
  <c r="AI200" i="17" l="1"/>
  <c r="AH200" i="17"/>
  <c r="W200" i="17"/>
  <c r="AG200" i="17"/>
  <c r="P196" i="22"/>
  <c r="R196" i="22"/>
  <c r="Q196" i="22"/>
  <c r="O197" i="22"/>
  <c r="AD200" i="17"/>
  <c r="AC200" i="17"/>
  <c r="AA200" i="17"/>
  <c r="AJ200" i="17"/>
  <c r="V199" i="17"/>
  <c r="X199" i="17"/>
  <c r="Y200" i="17"/>
  <c r="U200" i="17"/>
  <c r="Z200" i="17"/>
  <c r="S200" i="17"/>
  <c r="G205" i="5"/>
  <c r="Q200" i="17"/>
  <c r="N200" i="17"/>
  <c r="I203" i="5"/>
  <c r="M203" i="5"/>
  <c r="Q203" i="5"/>
  <c r="U203" i="5"/>
  <c r="Y203" i="5"/>
  <c r="AC203" i="5"/>
  <c r="AG203" i="5"/>
  <c r="AK203" i="5"/>
  <c r="AO203" i="5"/>
  <c r="AS203" i="5"/>
  <c r="AW203" i="5"/>
  <c r="BA203" i="5"/>
  <c r="BE203" i="5"/>
  <c r="BI203" i="5"/>
  <c r="BM203" i="5"/>
  <c r="BQ203" i="5"/>
  <c r="BU203" i="5"/>
  <c r="BY203" i="5"/>
  <c r="CC203" i="5"/>
  <c r="J203" i="5"/>
  <c r="N203" i="5"/>
  <c r="R203" i="5"/>
  <c r="V203" i="5"/>
  <c r="Z203" i="5"/>
  <c r="AD203" i="5"/>
  <c r="AH203" i="5"/>
  <c r="AL203" i="5"/>
  <c r="AP203" i="5"/>
  <c r="AT203" i="5"/>
  <c r="AX203" i="5"/>
  <c r="BB203" i="5"/>
  <c r="BF203" i="5"/>
  <c r="BJ203" i="5"/>
  <c r="BN203" i="5"/>
  <c r="BR203" i="5"/>
  <c r="BV203" i="5"/>
  <c r="BZ203" i="5"/>
  <c r="CD203" i="5"/>
  <c r="K203" i="5"/>
  <c r="O203" i="5"/>
  <c r="S203" i="5"/>
  <c r="W203" i="5"/>
  <c r="AA203" i="5"/>
  <c r="AE203" i="5"/>
  <c r="AI203" i="5"/>
  <c r="AM203" i="5"/>
  <c r="AQ203" i="5"/>
  <c r="AU203" i="5"/>
  <c r="AY203" i="5"/>
  <c r="BC203" i="5"/>
  <c r="BG203" i="5"/>
  <c r="BK203" i="5"/>
  <c r="BO203" i="5"/>
  <c r="BS203" i="5"/>
  <c r="BW203" i="5"/>
  <c r="CA203" i="5"/>
  <c r="H203" i="5"/>
  <c r="L203" i="5"/>
  <c r="P203" i="5"/>
  <c r="T203" i="5"/>
  <c r="X203" i="5"/>
  <c r="AB203" i="5"/>
  <c r="AF203" i="5"/>
  <c r="AJ203" i="5"/>
  <c r="AN203" i="5"/>
  <c r="AR203" i="5"/>
  <c r="AV203" i="5"/>
  <c r="AZ203" i="5"/>
  <c r="BD203" i="5"/>
  <c r="BH203" i="5"/>
  <c r="BL203" i="5"/>
  <c r="BP203" i="5"/>
  <c r="BT203" i="5"/>
  <c r="BX203" i="5"/>
  <c r="CB203" i="5"/>
  <c r="D204" i="5"/>
  <c r="E204" i="5"/>
  <c r="F204" i="5"/>
  <c r="C204" i="5"/>
  <c r="A204" i="5"/>
  <c r="B204" i="5"/>
  <c r="F201" i="18"/>
  <c r="A201" i="17" s="1"/>
  <c r="M201" i="17" s="1"/>
  <c r="AB201" i="17" s="1"/>
  <c r="AI201" i="17" l="1"/>
  <c r="AH201" i="17"/>
  <c r="W201" i="17"/>
  <c r="AG201" i="17"/>
  <c r="Q197" i="22"/>
  <c r="P197" i="22"/>
  <c r="R197" i="22"/>
  <c r="O198" i="22"/>
  <c r="AD201" i="17"/>
  <c r="AC201" i="17"/>
  <c r="AA201" i="17"/>
  <c r="AJ201" i="17"/>
  <c r="Y201" i="17"/>
  <c r="U201" i="17"/>
  <c r="Z201" i="17"/>
  <c r="S201" i="17"/>
  <c r="V200" i="17"/>
  <c r="X200" i="17"/>
  <c r="G206" i="5"/>
  <c r="Q201" i="17"/>
  <c r="N201" i="17"/>
  <c r="F205" i="5"/>
  <c r="E205" i="5"/>
  <c r="D205" i="5"/>
  <c r="A205" i="5"/>
  <c r="B205" i="5"/>
  <c r="C205" i="5"/>
  <c r="F202" i="18"/>
  <c r="A202" i="17" s="1"/>
  <c r="M202" i="17" s="1"/>
  <c r="AB202" i="17" s="1"/>
  <c r="J204" i="5"/>
  <c r="N204" i="5"/>
  <c r="R204" i="5"/>
  <c r="V204" i="5"/>
  <c r="Z204" i="5"/>
  <c r="AD204" i="5"/>
  <c r="AH204" i="5"/>
  <c r="AL204" i="5"/>
  <c r="AP204" i="5"/>
  <c r="AT204" i="5"/>
  <c r="AX204" i="5"/>
  <c r="BB204" i="5"/>
  <c r="BF204" i="5"/>
  <c r="BJ204" i="5"/>
  <c r="BN204" i="5"/>
  <c r="BR204" i="5"/>
  <c r="BV204" i="5"/>
  <c r="BZ204" i="5"/>
  <c r="CD204" i="5"/>
  <c r="K204" i="5"/>
  <c r="O204" i="5"/>
  <c r="S204" i="5"/>
  <c r="W204" i="5"/>
  <c r="AA204" i="5"/>
  <c r="AE204" i="5"/>
  <c r="AI204" i="5"/>
  <c r="AM204" i="5"/>
  <c r="AQ204" i="5"/>
  <c r="AU204" i="5"/>
  <c r="AY204" i="5"/>
  <c r="BC204" i="5"/>
  <c r="BG204" i="5"/>
  <c r="BK204" i="5"/>
  <c r="BO204" i="5"/>
  <c r="BS204" i="5"/>
  <c r="BW204" i="5"/>
  <c r="CA204" i="5"/>
  <c r="H204" i="5"/>
  <c r="L204" i="5"/>
  <c r="P204" i="5"/>
  <c r="T204" i="5"/>
  <c r="X204" i="5"/>
  <c r="AB204" i="5"/>
  <c r="AF204" i="5"/>
  <c r="AJ204" i="5"/>
  <c r="AN204" i="5"/>
  <c r="AR204" i="5"/>
  <c r="AV204" i="5"/>
  <c r="AZ204" i="5"/>
  <c r="BD204" i="5"/>
  <c r="BH204" i="5"/>
  <c r="BL204" i="5"/>
  <c r="BP204" i="5"/>
  <c r="BT204" i="5"/>
  <c r="BX204" i="5"/>
  <c r="CB204" i="5"/>
  <c r="I204" i="5"/>
  <c r="M204" i="5"/>
  <c r="Q204" i="5"/>
  <c r="U204" i="5"/>
  <c r="Y204" i="5"/>
  <c r="AC204" i="5"/>
  <c r="AG204" i="5"/>
  <c r="AK204" i="5"/>
  <c r="AO204" i="5"/>
  <c r="AS204" i="5"/>
  <c r="AW204" i="5"/>
  <c r="BA204" i="5"/>
  <c r="BE204" i="5"/>
  <c r="BI204" i="5"/>
  <c r="BM204" i="5"/>
  <c r="BQ204" i="5"/>
  <c r="BU204" i="5"/>
  <c r="BY204" i="5"/>
  <c r="CC204" i="5"/>
  <c r="AI202" i="17" l="1"/>
  <c r="AH202" i="17"/>
  <c r="W202" i="17"/>
  <c r="AG202" i="17"/>
  <c r="Q198" i="22"/>
  <c r="P198" i="22"/>
  <c r="R198" i="22"/>
  <c r="O199" i="22"/>
  <c r="AD202" i="17"/>
  <c r="AC202" i="17"/>
  <c r="AA202" i="17"/>
  <c r="AJ202" i="17"/>
  <c r="V201" i="17"/>
  <c r="X201" i="17"/>
  <c r="Y202" i="17"/>
  <c r="U202" i="17"/>
  <c r="Z202" i="17"/>
  <c r="S202" i="17"/>
  <c r="G207" i="5"/>
  <c r="Q202" i="17"/>
  <c r="N202" i="17"/>
  <c r="D206" i="5"/>
  <c r="E206" i="5"/>
  <c r="F206" i="5"/>
  <c r="C206" i="5"/>
  <c r="A206" i="5"/>
  <c r="B206" i="5"/>
  <c r="K205" i="5"/>
  <c r="O205" i="5"/>
  <c r="S205" i="5"/>
  <c r="W205" i="5"/>
  <c r="AA205" i="5"/>
  <c r="AE205" i="5"/>
  <c r="AI205" i="5"/>
  <c r="AM205" i="5"/>
  <c r="AQ205" i="5"/>
  <c r="AU205" i="5"/>
  <c r="AY205" i="5"/>
  <c r="BC205" i="5"/>
  <c r="BG205" i="5"/>
  <c r="BK205" i="5"/>
  <c r="BO205" i="5"/>
  <c r="BS205" i="5"/>
  <c r="BW205" i="5"/>
  <c r="CA205" i="5"/>
  <c r="H205" i="5"/>
  <c r="L205" i="5"/>
  <c r="P205" i="5"/>
  <c r="T205" i="5"/>
  <c r="X205" i="5"/>
  <c r="AB205" i="5"/>
  <c r="AF205" i="5"/>
  <c r="AJ205" i="5"/>
  <c r="AN205" i="5"/>
  <c r="AR205" i="5"/>
  <c r="AV205" i="5"/>
  <c r="AZ205" i="5"/>
  <c r="BD205" i="5"/>
  <c r="BH205" i="5"/>
  <c r="BL205" i="5"/>
  <c r="BP205" i="5"/>
  <c r="BT205" i="5"/>
  <c r="BX205" i="5"/>
  <c r="CB205" i="5"/>
  <c r="I205" i="5"/>
  <c r="M205" i="5"/>
  <c r="Q205" i="5"/>
  <c r="U205" i="5"/>
  <c r="Y205" i="5"/>
  <c r="AC205" i="5"/>
  <c r="AG205" i="5"/>
  <c r="AK205" i="5"/>
  <c r="AO205" i="5"/>
  <c r="AS205" i="5"/>
  <c r="AW205" i="5"/>
  <c r="BA205" i="5"/>
  <c r="BE205" i="5"/>
  <c r="BI205" i="5"/>
  <c r="BM205" i="5"/>
  <c r="BQ205" i="5"/>
  <c r="BU205" i="5"/>
  <c r="BY205" i="5"/>
  <c r="CC205" i="5"/>
  <c r="J205" i="5"/>
  <c r="N205" i="5"/>
  <c r="R205" i="5"/>
  <c r="V205" i="5"/>
  <c r="Z205" i="5"/>
  <c r="AD205" i="5"/>
  <c r="AH205" i="5"/>
  <c r="AL205" i="5"/>
  <c r="AP205" i="5"/>
  <c r="AT205" i="5"/>
  <c r="AX205" i="5"/>
  <c r="BB205" i="5"/>
  <c r="BF205" i="5"/>
  <c r="BJ205" i="5"/>
  <c r="BN205" i="5"/>
  <c r="BR205" i="5"/>
  <c r="BV205" i="5"/>
  <c r="BZ205" i="5"/>
  <c r="CD205" i="5"/>
  <c r="F203" i="18"/>
  <c r="A203" i="17" s="1"/>
  <c r="M203" i="17" s="1"/>
  <c r="AB203" i="17" s="1"/>
  <c r="AI203" i="17" l="1"/>
  <c r="AH203" i="17"/>
  <c r="W203" i="17"/>
  <c r="AG203" i="17"/>
  <c r="Q199" i="22"/>
  <c r="P199" i="22"/>
  <c r="R199" i="22"/>
  <c r="O200" i="22"/>
  <c r="AD203" i="17"/>
  <c r="AC203" i="17"/>
  <c r="AA203" i="17"/>
  <c r="AJ203" i="17"/>
  <c r="Y203" i="17"/>
  <c r="U203" i="17"/>
  <c r="Z203" i="17"/>
  <c r="S203" i="17"/>
  <c r="V202" i="17"/>
  <c r="X202" i="17"/>
  <c r="G208" i="5"/>
  <c r="Q203" i="17"/>
  <c r="N203" i="17"/>
  <c r="E207" i="5"/>
  <c r="D207" i="5"/>
  <c r="F207" i="5"/>
  <c r="A207" i="5"/>
  <c r="B207" i="5"/>
  <c r="C207" i="5"/>
  <c r="F204" i="18"/>
  <c r="A204" i="17" s="1"/>
  <c r="M204" i="17" s="1"/>
  <c r="AB204" i="17" s="1"/>
  <c r="J206" i="5"/>
  <c r="N206" i="5"/>
  <c r="R206" i="5"/>
  <c r="V206" i="5"/>
  <c r="Z206" i="5"/>
  <c r="AD206" i="5"/>
  <c r="AH206" i="5"/>
  <c r="AL206" i="5"/>
  <c r="AP206" i="5"/>
  <c r="AT206" i="5"/>
  <c r="AX206" i="5"/>
  <c r="BB206" i="5"/>
  <c r="BF206" i="5"/>
  <c r="BJ206" i="5"/>
  <c r="BN206" i="5"/>
  <c r="BR206" i="5"/>
  <c r="BV206" i="5"/>
  <c r="BZ206" i="5"/>
  <c r="CD206" i="5"/>
  <c r="K206" i="5"/>
  <c r="O206" i="5"/>
  <c r="S206" i="5"/>
  <c r="W206" i="5"/>
  <c r="AA206" i="5"/>
  <c r="AE206" i="5"/>
  <c r="AI206" i="5"/>
  <c r="AM206" i="5"/>
  <c r="AQ206" i="5"/>
  <c r="AU206" i="5"/>
  <c r="AY206" i="5"/>
  <c r="BC206" i="5"/>
  <c r="BG206" i="5"/>
  <c r="BK206" i="5"/>
  <c r="BO206" i="5"/>
  <c r="BS206" i="5"/>
  <c r="BW206" i="5"/>
  <c r="CA206" i="5"/>
  <c r="H206" i="5"/>
  <c r="L206" i="5"/>
  <c r="P206" i="5"/>
  <c r="T206" i="5"/>
  <c r="X206" i="5"/>
  <c r="AB206" i="5"/>
  <c r="AF206" i="5"/>
  <c r="AJ206" i="5"/>
  <c r="AN206" i="5"/>
  <c r="AR206" i="5"/>
  <c r="AV206" i="5"/>
  <c r="AZ206" i="5"/>
  <c r="BD206" i="5"/>
  <c r="BH206" i="5"/>
  <c r="BL206" i="5"/>
  <c r="BP206" i="5"/>
  <c r="BT206" i="5"/>
  <c r="BX206" i="5"/>
  <c r="CB206" i="5"/>
  <c r="I206" i="5"/>
  <c r="M206" i="5"/>
  <c r="Q206" i="5"/>
  <c r="U206" i="5"/>
  <c r="Y206" i="5"/>
  <c r="AC206" i="5"/>
  <c r="AG206" i="5"/>
  <c r="AK206" i="5"/>
  <c r="AO206" i="5"/>
  <c r="AS206" i="5"/>
  <c r="AW206" i="5"/>
  <c r="BA206" i="5"/>
  <c r="BE206" i="5"/>
  <c r="BI206" i="5"/>
  <c r="BM206" i="5"/>
  <c r="BQ206" i="5"/>
  <c r="BU206" i="5"/>
  <c r="BY206" i="5"/>
  <c r="CC206" i="5"/>
  <c r="AI204" i="17" l="1"/>
  <c r="AH204" i="17"/>
  <c r="W204" i="17"/>
  <c r="AG204" i="17"/>
  <c r="Q200" i="22"/>
  <c r="P200" i="22"/>
  <c r="R200" i="22"/>
  <c r="O201" i="22"/>
  <c r="AD204" i="17"/>
  <c r="AC204" i="17"/>
  <c r="AA204" i="17"/>
  <c r="AJ204" i="17"/>
  <c r="V203" i="17"/>
  <c r="X203" i="17"/>
  <c r="Y204" i="17"/>
  <c r="U204" i="17"/>
  <c r="Z204" i="17"/>
  <c r="S204" i="17"/>
  <c r="G209" i="5"/>
  <c r="Q204" i="17"/>
  <c r="N204" i="17"/>
  <c r="F205" i="18"/>
  <c r="A205" i="17" s="1"/>
  <c r="M205" i="17" s="1"/>
  <c r="AB205" i="17" s="1"/>
  <c r="D208" i="5"/>
  <c r="E208" i="5"/>
  <c r="F208" i="5"/>
  <c r="A208" i="5"/>
  <c r="B208" i="5"/>
  <c r="C208" i="5"/>
  <c r="K207" i="5"/>
  <c r="O207" i="5"/>
  <c r="S207" i="5"/>
  <c r="W207" i="5"/>
  <c r="AA207" i="5"/>
  <c r="AE207" i="5"/>
  <c r="AI207" i="5"/>
  <c r="AM207" i="5"/>
  <c r="AQ207" i="5"/>
  <c r="AU207" i="5"/>
  <c r="AY207" i="5"/>
  <c r="BC207" i="5"/>
  <c r="BG207" i="5"/>
  <c r="BK207" i="5"/>
  <c r="BO207" i="5"/>
  <c r="BS207" i="5"/>
  <c r="BW207" i="5"/>
  <c r="CA207" i="5"/>
  <c r="H207" i="5"/>
  <c r="L207" i="5"/>
  <c r="P207" i="5"/>
  <c r="T207" i="5"/>
  <c r="X207" i="5"/>
  <c r="AB207" i="5"/>
  <c r="AF207" i="5"/>
  <c r="AJ207" i="5"/>
  <c r="AN207" i="5"/>
  <c r="AR207" i="5"/>
  <c r="AV207" i="5"/>
  <c r="AZ207" i="5"/>
  <c r="BD207" i="5"/>
  <c r="BH207" i="5"/>
  <c r="BL207" i="5"/>
  <c r="BP207" i="5"/>
  <c r="BT207" i="5"/>
  <c r="BX207" i="5"/>
  <c r="CB207" i="5"/>
  <c r="I207" i="5"/>
  <c r="M207" i="5"/>
  <c r="Q207" i="5"/>
  <c r="U207" i="5"/>
  <c r="Y207" i="5"/>
  <c r="AC207" i="5"/>
  <c r="AG207" i="5"/>
  <c r="AK207" i="5"/>
  <c r="AO207" i="5"/>
  <c r="AS207" i="5"/>
  <c r="AW207" i="5"/>
  <c r="BA207" i="5"/>
  <c r="BE207" i="5"/>
  <c r="BI207" i="5"/>
  <c r="BM207" i="5"/>
  <c r="BQ207" i="5"/>
  <c r="BU207" i="5"/>
  <c r="BY207" i="5"/>
  <c r="CC207" i="5"/>
  <c r="J207" i="5"/>
  <c r="N207" i="5"/>
  <c r="R207" i="5"/>
  <c r="V207" i="5"/>
  <c r="Z207" i="5"/>
  <c r="AD207" i="5"/>
  <c r="AH207" i="5"/>
  <c r="AL207" i="5"/>
  <c r="AP207" i="5"/>
  <c r="AT207" i="5"/>
  <c r="AX207" i="5"/>
  <c r="BB207" i="5"/>
  <c r="BF207" i="5"/>
  <c r="BJ207" i="5"/>
  <c r="BN207" i="5"/>
  <c r="BR207" i="5"/>
  <c r="BV207" i="5"/>
  <c r="BZ207" i="5"/>
  <c r="CD207" i="5"/>
  <c r="AI205" i="17" l="1"/>
  <c r="AH205" i="17"/>
  <c r="W205" i="17"/>
  <c r="AG205" i="17"/>
  <c r="P201" i="22"/>
  <c r="R201" i="22"/>
  <c r="Q201" i="22"/>
  <c r="O202" i="22"/>
  <c r="AD205" i="17"/>
  <c r="AC205" i="17"/>
  <c r="AA205" i="17"/>
  <c r="AJ205" i="17"/>
  <c r="V204" i="17"/>
  <c r="X204" i="17"/>
  <c r="Y205" i="17"/>
  <c r="U205" i="17"/>
  <c r="Z205" i="17"/>
  <c r="S205" i="17"/>
  <c r="G210" i="5"/>
  <c r="Q205" i="17"/>
  <c r="N205" i="17"/>
  <c r="H208" i="5"/>
  <c r="L208" i="5"/>
  <c r="P208" i="5"/>
  <c r="T208" i="5"/>
  <c r="X208" i="5"/>
  <c r="AB208" i="5"/>
  <c r="AF208" i="5"/>
  <c r="AJ208" i="5"/>
  <c r="AN208" i="5"/>
  <c r="AR208" i="5"/>
  <c r="AV208" i="5"/>
  <c r="AZ208" i="5"/>
  <c r="BD208" i="5"/>
  <c r="BH208" i="5"/>
  <c r="BL208" i="5"/>
  <c r="BP208" i="5"/>
  <c r="BT208" i="5"/>
  <c r="BX208" i="5"/>
  <c r="CB208" i="5"/>
  <c r="I208" i="5"/>
  <c r="M208" i="5"/>
  <c r="Q208" i="5"/>
  <c r="U208" i="5"/>
  <c r="Y208" i="5"/>
  <c r="AC208" i="5"/>
  <c r="AG208" i="5"/>
  <c r="AK208" i="5"/>
  <c r="AO208" i="5"/>
  <c r="AS208" i="5"/>
  <c r="AW208" i="5"/>
  <c r="BA208" i="5"/>
  <c r="BE208" i="5"/>
  <c r="BI208" i="5"/>
  <c r="BM208" i="5"/>
  <c r="BQ208" i="5"/>
  <c r="BU208" i="5"/>
  <c r="BY208" i="5"/>
  <c r="CC208" i="5"/>
  <c r="J208" i="5"/>
  <c r="N208" i="5"/>
  <c r="R208" i="5"/>
  <c r="V208" i="5"/>
  <c r="Z208" i="5"/>
  <c r="AD208" i="5"/>
  <c r="AH208" i="5"/>
  <c r="AL208" i="5"/>
  <c r="AP208" i="5"/>
  <c r="AT208" i="5"/>
  <c r="AX208" i="5"/>
  <c r="BB208" i="5"/>
  <c r="BF208" i="5"/>
  <c r="BJ208" i="5"/>
  <c r="BN208" i="5"/>
  <c r="BR208" i="5"/>
  <c r="BV208" i="5"/>
  <c r="BZ208" i="5"/>
  <c r="CD208" i="5"/>
  <c r="K208" i="5"/>
  <c r="O208" i="5"/>
  <c r="S208" i="5"/>
  <c r="W208" i="5"/>
  <c r="AA208" i="5"/>
  <c r="AE208" i="5"/>
  <c r="AI208" i="5"/>
  <c r="AM208" i="5"/>
  <c r="AQ208" i="5"/>
  <c r="AU208" i="5"/>
  <c r="AY208" i="5"/>
  <c r="BC208" i="5"/>
  <c r="BG208" i="5"/>
  <c r="BK208" i="5"/>
  <c r="BO208" i="5"/>
  <c r="BS208" i="5"/>
  <c r="BW208" i="5"/>
  <c r="CA208" i="5"/>
  <c r="E209" i="5"/>
  <c r="D209" i="5"/>
  <c r="F209" i="5"/>
  <c r="A209" i="5"/>
  <c r="B209" i="5"/>
  <c r="C209" i="5"/>
  <c r="F206" i="18"/>
  <c r="A206" i="17" s="1"/>
  <c r="M206" i="17" s="1"/>
  <c r="AB206" i="17" s="1"/>
  <c r="AI206" i="17" l="1"/>
  <c r="AH206" i="17"/>
  <c r="W206" i="17"/>
  <c r="AG206" i="17"/>
  <c r="P202" i="22"/>
  <c r="R202" i="22"/>
  <c r="Q202" i="22"/>
  <c r="O203" i="22"/>
  <c r="AD206" i="17"/>
  <c r="AC206" i="17"/>
  <c r="AA206" i="17"/>
  <c r="AJ206" i="17"/>
  <c r="V205" i="17"/>
  <c r="X205" i="17"/>
  <c r="Y206" i="17"/>
  <c r="U206" i="17"/>
  <c r="Z206" i="17"/>
  <c r="S206" i="17"/>
  <c r="G211" i="5"/>
  <c r="Q206" i="17"/>
  <c r="N206" i="17"/>
  <c r="F207" i="18"/>
  <c r="A207" i="17" s="1"/>
  <c r="M207" i="17" s="1"/>
  <c r="AB207" i="17" s="1"/>
  <c r="K209" i="5"/>
  <c r="O209" i="5"/>
  <c r="S209" i="5"/>
  <c r="W209" i="5"/>
  <c r="AA209" i="5"/>
  <c r="AE209" i="5"/>
  <c r="AI209" i="5"/>
  <c r="AM209" i="5"/>
  <c r="AQ209" i="5"/>
  <c r="AU209" i="5"/>
  <c r="AY209" i="5"/>
  <c r="BC209" i="5"/>
  <c r="BG209" i="5"/>
  <c r="BK209" i="5"/>
  <c r="BO209" i="5"/>
  <c r="BS209" i="5"/>
  <c r="BW209" i="5"/>
  <c r="CA209" i="5"/>
  <c r="H209" i="5"/>
  <c r="L209" i="5"/>
  <c r="P209" i="5"/>
  <c r="T209" i="5"/>
  <c r="X209" i="5"/>
  <c r="AB209" i="5"/>
  <c r="AF209" i="5"/>
  <c r="AJ209" i="5"/>
  <c r="AN209" i="5"/>
  <c r="AR209" i="5"/>
  <c r="AV209" i="5"/>
  <c r="AZ209" i="5"/>
  <c r="BD209" i="5"/>
  <c r="BH209" i="5"/>
  <c r="BL209" i="5"/>
  <c r="BP209" i="5"/>
  <c r="BT209" i="5"/>
  <c r="BX209" i="5"/>
  <c r="CB209" i="5"/>
  <c r="I209" i="5"/>
  <c r="M209" i="5"/>
  <c r="Q209" i="5"/>
  <c r="U209" i="5"/>
  <c r="Y209" i="5"/>
  <c r="AC209" i="5"/>
  <c r="AG209" i="5"/>
  <c r="AK209" i="5"/>
  <c r="AO209" i="5"/>
  <c r="AS209" i="5"/>
  <c r="AW209" i="5"/>
  <c r="BA209" i="5"/>
  <c r="BE209" i="5"/>
  <c r="BI209" i="5"/>
  <c r="BM209" i="5"/>
  <c r="BQ209" i="5"/>
  <c r="BU209" i="5"/>
  <c r="BY209" i="5"/>
  <c r="CC209" i="5"/>
  <c r="J209" i="5"/>
  <c r="N209" i="5"/>
  <c r="R209" i="5"/>
  <c r="V209" i="5"/>
  <c r="Z209" i="5"/>
  <c r="AD209" i="5"/>
  <c r="AH209" i="5"/>
  <c r="AL209" i="5"/>
  <c r="AP209" i="5"/>
  <c r="AT209" i="5"/>
  <c r="AX209" i="5"/>
  <c r="BB209" i="5"/>
  <c r="BF209" i="5"/>
  <c r="BJ209" i="5"/>
  <c r="BN209" i="5"/>
  <c r="BR209" i="5"/>
  <c r="BV209" i="5"/>
  <c r="BZ209" i="5"/>
  <c r="CD209" i="5"/>
  <c r="D210" i="5"/>
  <c r="E210" i="5"/>
  <c r="F210" i="5"/>
  <c r="A210" i="5"/>
  <c r="B210" i="5"/>
  <c r="C210" i="5"/>
  <c r="AI207" i="17" l="1"/>
  <c r="AH207" i="17"/>
  <c r="W207" i="17"/>
  <c r="AG207" i="17"/>
  <c r="P203" i="22"/>
  <c r="R203" i="22"/>
  <c r="Q203" i="22"/>
  <c r="O204" i="22"/>
  <c r="AD207" i="17"/>
  <c r="AC207" i="17"/>
  <c r="AA207" i="17"/>
  <c r="AJ207" i="17"/>
  <c r="V206" i="17"/>
  <c r="X206" i="17"/>
  <c r="Y207" i="17"/>
  <c r="U207" i="17"/>
  <c r="Z207" i="17"/>
  <c r="S207" i="17"/>
  <c r="G212" i="5"/>
  <c r="Q207" i="17"/>
  <c r="N207" i="17"/>
  <c r="H210" i="5"/>
  <c r="L210" i="5"/>
  <c r="P210" i="5"/>
  <c r="T210" i="5"/>
  <c r="X210" i="5"/>
  <c r="AB210" i="5"/>
  <c r="AF210" i="5"/>
  <c r="AJ210" i="5"/>
  <c r="AN210" i="5"/>
  <c r="AR210" i="5"/>
  <c r="AV210" i="5"/>
  <c r="AZ210" i="5"/>
  <c r="BD210" i="5"/>
  <c r="BH210" i="5"/>
  <c r="BL210" i="5"/>
  <c r="BP210" i="5"/>
  <c r="BT210" i="5"/>
  <c r="BX210" i="5"/>
  <c r="CB210" i="5"/>
  <c r="I210" i="5"/>
  <c r="M210" i="5"/>
  <c r="Q210" i="5"/>
  <c r="U210" i="5"/>
  <c r="Y210" i="5"/>
  <c r="AC210" i="5"/>
  <c r="AG210" i="5"/>
  <c r="AK210" i="5"/>
  <c r="AO210" i="5"/>
  <c r="AS210" i="5"/>
  <c r="AW210" i="5"/>
  <c r="BA210" i="5"/>
  <c r="BE210" i="5"/>
  <c r="BI210" i="5"/>
  <c r="BM210" i="5"/>
  <c r="BQ210" i="5"/>
  <c r="BU210" i="5"/>
  <c r="BY210" i="5"/>
  <c r="CC210" i="5"/>
  <c r="J210" i="5"/>
  <c r="N210" i="5"/>
  <c r="R210" i="5"/>
  <c r="V210" i="5"/>
  <c r="Z210" i="5"/>
  <c r="AD210" i="5"/>
  <c r="AH210" i="5"/>
  <c r="AL210" i="5"/>
  <c r="AP210" i="5"/>
  <c r="AT210" i="5"/>
  <c r="AX210" i="5"/>
  <c r="BB210" i="5"/>
  <c r="BF210" i="5"/>
  <c r="BJ210" i="5"/>
  <c r="BN210" i="5"/>
  <c r="BR210" i="5"/>
  <c r="BV210" i="5"/>
  <c r="BZ210" i="5"/>
  <c r="CD210" i="5"/>
  <c r="K210" i="5"/>
  <c r="O210" i="5"/>
  <c r="S210" i="5"/>
  <c r="W210" i="5"/>
  <c r="AA210" i="5"/>
  <c r="AE210" i="5"/>
  <c r="AI210" i="5"/>
  <c r="AM210" i="5"/>
  <c r="AQ210" i="5"/>
  <c r="AU210" i="5"/>
  <c r="AY210" i="5"/>
  <c r="BC210" i="5"/>
  <c r="BG210" i="5"/>
  <c r="BK210" i="5"/>
  <c r="BO210" i="5"/>
  <c r="BS210" i="5"/>
  <c r="BW210" i="5"/>
  <c r="CA210" i="5"/>
  <c r="D211" i="5"/>
  <c r="E211" i="5"/>
  <c r="F211" i="5"/>
  <c r="A211" i="5"/>
  <c r="B211" i="5"/>
  <c r="C211" i="5"/>
  <c r="F208" i="18"/>
  <c r="A208" i="17" s="1"/>
  <c r="M208" i="17" s="1"/>
  <c r="AB208" i="17" s="1"/>
  <c r="AI208" i="17" l="1"/>
  <c r="AH208" i="17"/>
  <c r="W208" i="17"/>
  <c r="AG208" i="17"/>
  <c r="Q204" i="22"/>
  <c r="P204" i="22"/>
  <c r="R204" i="22"/>
  <c r="O205" i="22"/>
  <c r="AD208" i="17"/>
  <c r="AC208" i="17"/>
  <c r="AA208" i="17"/>
  <c r="AJ208" i="17"/>
  <c r="Y208" i="17"/>
  <c r="U208" i="17"/>
  <c r="Z208" i="17"/>
  <c r="S208" i="17"/>
  <c r="V207" i="17"/>
  <c r="X207" i="17"/>
  <c r="G213" i="5"/>
  <c r="Q208" i="17"/>
  <c r="N208" i="17"/>
  <c r="E212" i="5"/>
  <c r="D212" i="5"/>
  <c r="F212" i="5"/>
  <c r="C212" i="5"/>
  <c r="A212" i="5"/>
  <c r="B212" i="5"/>
  <c r="F209" i="18"/>
  <c r="A209" i="17" s="1"/>
  <c r="M209" i="17" s="1"/>
  <c r="AB209" i="17" s="1"/>
  <c r="I211" i="5"/>
  <c r="M211" i="5"/>
  <c r="Q211" i="5"/>
  <c r="U211" i="5"/>
  <c r="Y211" i="5"/>
  <c r="AC211" i="5"/>
  <c r="AG211" i="5"/>
  <c r="AK211" i="5"/>
  <c r="AO211" i="5"/>
  <c r="AS211" i="5"/>
  <c r="AW211" i="5"/>
  <c r="BA211" i="5"/>
  <c r="BE211" i="5"/>
  <c r="BI211" i="5"/>
  <c r="BM211" i="5"/>
  <c r="BQ211" i="5"/>
  <c r="BU211" i="5"/>
  <c r="BY211" i="5"/>
  <c r="CC211" i="5"/>
  <c r="J211" i="5"/>
  <c r="N211" i="5"/>
  <c r="R211" i="5"/>
  <c r="V211" i="5"/>
  <c r="Z211" i="5"/>
  <c r="AD211" i="5"/>
  <c r="AH211" i="5"/>
  <c r="AL211" i="5"/>
  <c r="AP211" i="5"/>
  <c r="AT211" i="5"/>
  <c r="AX211" i="5"/>
  <c r="BB211" i="5"/>
  <c r="BF211" i="5"/>
  <c r="BJ211" i="5"/>
  <c r="BN211" i="5"/>
  <c r="BR211" i="5"/>
  <c r="BV211" i="5"/>
  <c r="BZ211" i="5"/>
  <c r="CD211" i="5"/>
  <c r="K211" i="5"/>
  <c r="O211" i="5"/>
  <c r="S211" i="5"/>
  <c r="W211" i="5"/>
  <c r="AA211" i="5"/>
  <c r="AE211" i="5"/>
  <c r="AI211" i="5"/>
  <c r="AM211" i="5"/>
  <c r="AQ211" i="5"/>
  <c r="AU211" i="5"/>
  <c r="AY211" i="5"/>
  <c r="BC211" i="5"/>
  <c r="BG211" i="5"/>
  <c r="BK211" i="5"/>
  <c r="BO211" i="5"/>
  <c r="BS211" i="5"/>
  <c r="BW211" i="5"/>
  <c r="CA211" i="5"/>
  <c r="H211" i="5"/>
  <c r="L211" i="5"/>
  <c r="P211" i="5"/>
  <c r="T211" i="5"/>
  <c r="X211" i="5"/>
  <c r="AB211" i="5"/>
  <c r="AF211" i="5"/>
  <c r="AJ211" i="5"/>
  <c r="AN211" i="5"/>
  <c r="AR211" i="5"/>
  <c r="AV211" i="5"/>
  <c r="AZ211" i="5"/>
  <c r="BD211" i="5"/>
  <c r="BH211" i="5"/>
  <c r="BL211" i="5"/>
  <c r="BP211" i="5"/>
  <c r="BT211" i="5"/>
  <c r="BX211" i="5"/>
  <c r="CB211" i="5"/>
  <c r="AI209" i="17" l="1"/>
  <c r="AH209" i="17"/>
  <c r="W209" i="17"/>
  <c r="AG209" i="17"/>
  <c r="P205" i="22"/>
  <c r="R205" i="22"/>
  <c r="Q205" i="22"/>
  <c r="O206" i="22"/>
  <c r="AD209" i="17"/>
  <c r="AC209" i="17"/>
  <c r="AA209" i="17"/>
  <c r="AJ209" i="17"/>
  <c r="V208" i="17"/>
  <c r="X208" i="17"/>
  <c r="Y209" i="17"/>
  <c r="U209" i="17"/>
  <c r="Z209" i="17"/>
  <c r="S209" i="17"/>
  <c r="G214" i="5"/>
  <c r="Q209" i="17"/>
  <c r="N209" i="17"/>
  <c r="F210" i="18"/>
  <c r="A210" i="17" s="1"/>
  <c r="M210" i="17" s="1"/>
  <c r="AB210" i="17" s="1"/>
  <c r="F213" i="5"/>
  <c r="D213" i="5"/>
  <c r="E213" i="5"/>
  <c r="A213" i="5"/>
  <c r="B213" i="5"/>
  <c r="C213" i="5"/>
  <c r="J212" i="5"/>
  <c r="N212" i="5"/>
  <c r="R212" i="5"/>
  <c r="V212" i="5"/>
  <c r="Z212" i="5"/>
  <c r="AD212" i="5"/>
  <c r="AH212" i="5"/>
  <c r="AL212" i="5"/>
  <c r="AP212" i="5"/>
  <c r="AT212" i="5"/>
  <c r="AX212" i="5"/>
  <c r="BB212" i="5"/>
  <c r="BF212" i="5"/>
  <c r="BJ212" i="5"/>
  <c r="BN212" i="5"/>
  <c r="BR212" i="5"/>
  <c r="BV212" i="5"/>
  <c r="BZ212" i="5"/>
  <c r="CD212" i="5"/>
  <c r="K212" i="5"/>
  <c r="O212" i="5"/>
  <c r="S212" i="5"/>
  <c r="W212" i="5"/>
  <c r="AA212" i="5"/>
  <c r="AE212" i="5"/>
  <c r="AI212" i="5"/>
  <c r="AM212" i="5"/>
  <c r="AQ212" i="5"/>
  <c r="AU212" i="5"/>
  <c r="AY212" i="5"/>
  <c r="BC212" i="5"/>
  <c r="BG212" i="5"/>
  <c r="BK212" i="5"/>
  <c r="BO212" i="5"/>
  <c r="BS212" i="5"/>
  <c r="BW212" i="5"/>
  <c r="CA212" i="5"/>
  <c r="H212" i="5"/>
  <c r="L212" i="5"/>
  <c r="P212" i="5"/>
  <c r="T212" i="5"/>
  <c r="X212" i="5"/>
  <c r="AB212" i="5"/>
  <c r="AF212" i="5"/>
  <c r="AJ212" i="5"/>
  <c r="AN212" i="5"/>
  <c r="AR212" i="5"/>
  <c r="AV212" i="5"/>
  <c r="AZ212" i="5"/>
  <c r="BD212" i="5"/>
  <c r="BH212" i="5"/>
  <c r="BL212" i="5"/>
  <c r="BP212" i="5"/>
  <c r="BT212" i="5"/>
  <c r="BX212" i="5"/>
  <c r="CB212" i="5"/>
  <c r="I212" i="5"/>
  <c r="M212" i="5"/>
  <c r="Q212" i="5"/>
  <c r="U212" i="5"/>
  <c r="Y212" i="5"/>
  <c r="AC212" i="5"/>
  <c r="AG212" i="5"/>
  <c r="AK212" i="5"/>
  <c r="AO212" i="5"/>
  <c r="AS212" i="5"/>
  <c r="AW212" i="5"/>
  <c r="BA212" i="5"/>
  <c r="BE212" i="5"/>
  <c r="BI212" i="5"/>
  <c r="BM212" i="5"/>
  <c r="BQ212" i="5"/>
  <c r="BU212" i="5"/>
  <c r="BY212" i="5"/>
  <c r="CC212" i="5"/>
  <c r="AI210" i="17" l="1"/>
  <c r="AH210" i="17"/>
  <c r="W210" i="17"/>
  <c r="AG210" i="17"/>
  <c r="Q206" i="22"/>
  <c r="P206" i="22"/>
  <c r="R206" i="22"/>
  <c r="O207" i="22"/>
  <c r="AD210" i="17"/>
  <c r="AC210" i="17"/>
  <c r="AA210" i="17"/>
  <c r="AJ210" i="17"/>
  <c r="V209" i="17"/>
  <c r="X209" i="17"/>
  <c r="Y210" i="17"/>
  <c r="U210" i="17"/>
  <c r="Z210" i="17"/>
  <c r="S210" i="17"/>
  <c r="G215" i="5"/>
  <c r="Q210" i="17"/>
  <c r="N210" i="17"/>
  <c r="E214" i="5"/>
  <c r="D214" i="5"/>
  <c r="F214" i="5"/>
  <c r="C214" i="5"/>
  <c r="A214" i="5"/>
  <c r="B214" i="5"/>
  <c r="I213" i="5"/>
  <c r="M213" i="5"/>
  <c r="Q213" i="5"/>
  <c r="U213" i="5"/>
  <c r="Y213" i="5"/>
  <c r="AC213" i="5"/>
  <c r="AG213" i="5"/>
  <c r="AK213" i="5"/>
  <c r="AO213" i="5"/>
  <c r="AS213" i="5"/>
  <c r="AW213" i="5"/>
  <c r="BA213" i="5"/>
  <c r="BE213" i="5"/>
  <c r="BI213" i="5"/>
  <c r="BM213" i="5"/>
  <c r="BQ213" i="5"/>
  <c r="BU213" i="5"/>
  <c r="BY213" i="5"/>
  <c r="CC213" i="5"/>
  <c r="J213" i="5"/>
  <c r="N213" i="5"/>
  <c r="R213" i="5"/>
  <c r="V213" i="5"/>
  <c r="Z213" i="5"/>
  <c r="AD213" i="5"/>
  <c r="AH213" i="5"/>
  <c r="AL213" i="5"/>
  <c r="AP213" i="5"/>
  <c r="AT213" i="5"/>
  <c r="AX213" i="5"/>
  <c r="BB213" i="5"/>
  <c r="BF213" i="5"/>
  <c r="BJ213" i="5"/>
  <c r="BN213" i="5"/>
  <c r="BR213" i="5"/>
  <c r="BV213" i="5"/>
  <c r="BZ213" i="5"/>
  <c r="CD213" i="5"/>
  <c r="K213" i="5"/>
  <c r="O213" i="5"/>
  <c r="S213" i="5"/>
  <c r="W213" i="5"/>
  <c r="AA213" i="5"/>
  <c r="AE213" i="5"/>
  <c r="AI213" i="5"/>
  <c r="AM213" i="5"/>
  <c r="AQ213" i="5"/>
  <c r="AU213" i="5"/>
  <c r="AY213" i="5"/>
  <c r="BC213" i="5"/>
  <c r="BG213" i="5"/>
  <c r="BK213" i="5"/>
  <c r="BO213" i="5"/>
  <c r="BS213" i="5"/>
  <c r="BW213" i="5"/>
  <c r="CA213" i="5"/>
  <c r="H213" i="5"/>
  <c r="L213" i="5"/>
  <c r="P213" i="5"/>
  <c r="T213" i="5"/>
  <c r="X213" i="5"/>
  <c r="AB213" i="5"/>
  <c r="AF213" i="5"/>
  <c r="AJ213" i="5"/>
  <c r="AN213" i="5"/>
  <c r="AR213" i="5"/>
  <c r="AV213" i="5"/>
  <c r="AZ213" i="5"/>
  <c r="BD213" i="5"/>
  <c r="BH213" i="5"/>
  <c r="BL213" i="5"/>
  <c r="BP213" i="5"/>
  <c r="BT213" i="5"/>
  <c r="BX213" i="5"/>
  <c r="CB213" i="5"/>
  <c r="F211" i="18"/>
  <c r="A211" i="17" s="1"/>
  <c r="M211" i="17" s="1"/>
  <c r="AB211" i="17" s="1"/>
  <c r="AI211" i="17" l="1"/>
  <c r="AH211" i="17"/>
  <c r="W211" i="17"/>
  <c r="AG211" i="17"/>
  <c r="Q207" i="22"/>
  <c r="P207" i="22"/>
  <c r="R207" i="22"/>
  <c r="O208" i="22"/>
  <c r="AD211" i="17"/>
  <c r="AC211" i="17"/>
  <c r="AA211" i="17"/>
  <c r="AJ211" i="17"/>
  <c r="Y211" i="17"/>
  <c r="U211" i="17"/>
  <c r="Z211" i="17"/>
  <c r="S211" i="17"/>
  <c r="V210" i="17"/>
  <c r="X210" i="17"/>
  <c r="G216" i="5"/>
  <c r="Q211" i="17"/>
  <c r="N211" i="17"/>
  <c r="F212" i="18"/>
  <c r="A212" i="17" s="1"/>
  <c r="M212" i="17" s="1"/>
  <c r="AB212" i="17" s="1"/>
  <c r="D215" i="5"/>
  <c r="E215" i="5"/>
  <c r="F215" i="5"/>
  <c r="A215" i="5"/>
  <c r="B215" i="5"/>
  <c r="C215" i="5"/>
  <c r="J214" i="5"/>
  <c r="N214" i="5"/>
  <c r="R214" i="5"/>
  <c r="V214" i="5"/>
  <c r="Z214" i="5"/>
  <c r="AD214" i="5"/>
  <c r="AH214" i="5"/>
  <c r="AL214" i="5"/>
  <c r="AP214" i="5"/>
  <c r="AT214" i="5"/>
  <c r="AX214" i="5"/>
  <c r="BB214" i="5"/>
  <c r="BF214" i="5"/>
  <c r="BJ214" i="5"/>
  <c r="BN214" i="5"/>
  <c r="BR214" i="5"/>
  <c r="BV214" i="5"/>
  <c r="BZ214" i="5"/>
  <c r="CD214" i="5"/>
  <c r="K214" i="5"/>
  <c r="O214" i="5"/>
  <c r="S214" i="5"/>
  <c r="W214" i="5"/>
  <c r="AA214" i="5"/>
  <c r="AE214" i="5"/>
  <c r="AI214" i="5"/>
  <c r="AM214" i="5"/>
  <c r="AQ214" i="5"/>
  <c r="AU214" i="5"/>
  <c r="AY214" i="5"/>
  <c r="BC214" i="5"/>
  <c r="BG214" i="5"/>
  <c r="BK214" i="5"/>
  <c r="BO214" i="5"/>
  <c r="BS214" i="5"/>
  <c r="BW214" i="5"/>
  <c r="CA214" i="5"/>
  <c r="H214" i="5"/>
  <c r="L214" i="5"/>
  <c r="P214" i="5"/>
  <c r="T214" i="5"/>
  <c r="X214" i="5"/>
  <c r="AB214" i="5"/>
  <c r="AF214" i="5"/>
  <c r="AJ214" i="5"/>
  <c r="AN214" i="5"/>
  <c r="AR214" i="5"/>
  <c r="AV214" i="5"/>
  <c r="AZ214" i="5"/>
  <c r="BD214" i="5"/>
  <c r="BH214" i="5"/>
  <c r="BL214" i="5"/>
  <c r="BP214" i="5"/>
  <c r="BT214" i="5"/>
  <c r="BX214" i="5"/>
  <c r="CB214" i="5"/>
  <c r="I214" i="5"/>
  <c r="M214" i="5"/>
  <c r="Q214" i="5"/>
  <c r="U214" i="5"/>
  <c r="Y214" i="5"/>
  <c r="AC214" i="5"/>
  <c r="AG214" i="5"/>
  <c r="AK214" i="5"/>
  <c r="AO214" i="5"/>
  <c r="AS214" i="5"/>
  <c r="AW214" i="5"/>
  <c r="BA214" i="5"/>
  <c r="BE214" i="5"/>
  <c r="BI214" i="5"/>
  <c r="BM214" i="5"/>
  <c r="BQ214" i="5"/>
  <c r="BU214" i="5"/>
  <c r="BY214" i="5"/>
  <c r="CC214" i="5"/>
  <c r="AI212" i="17" l="1"/>
  <c r="AH212" i="17"/>
  <c r="W212" i="17"/>
  <c r="AG212" i="17"/>
  <c r="P208" i="22"/>
  <c r="R208" i="22"/>
  <c r="Q208" i="22"/>
  <c r="O209" i="22"/>
  <c r="AD212" i="17"/>
  <c r="AC212" i="17"/>
  <c r="AA212" i="17"/>
  <c r="AJ212" i="17"/>
  <c r="V211" i="17"/>
  <c r="X211" i="17"/>
  <c r="Y212" i="17"/>
  <c r="U212" i="17"/>
  <c r="Z212" i="17"/>
  <c r="S212" i="17"/>
  <c r="G217" i="5"/>
  <c r="Q212" i="17"/>
  <c r="N212" i="17"/>
  <c r="E216" i="5"/>
  <c r="D216" i="5"/>
  <c r="F216" i="5"/>
  <c r="A216" i="5"/>
  <c r="B216" i="5"/>
  <c r="C216" i="5"/>
  <c r="K215" i="5"/>
  <c r="O215" i="5"/>
  <c r="S215" i="5"/>
  <c r="W215" i="5"/>
  <c r="AA215" i="5"/>
  <c r="AE215" i="5"/>
  <c r="AI215" i="5"/>
  <c r="AM215" i="5"/>
  <c r="AQ215" i="5"/>
  <c r="AU215" i="5"/>
  <c r="AY215" i="5"/>
  <c r="BC215" i="5"/>
  <c r="BG215" i="5"/>
  <c r="BK215" i="5"/>
  <c r="BO215" i="5"/>
  <c r="BS215" i="5"/>
  <c r="BW215" i="5"/>
  <c r="CA215" i="5"/>
  <c r="H215" i="5"/>
  <c r="L215" i="5"/>
  <c r="P215" i="5"/>
  <c r="T215" i="5"/>
  <c r="X215" i="5"/>
  <c r="AB215" i="5"/>
  <c r="AF215" i="5"/>
  <c r="AJ215" i="5"/>
  <c r="AN215" i="5"/>
  <c r="AR215" i="5"/>
  <c r="AV215" i="5"/>
  <c r="AZ215" i="5"/>
  <c r="BD215" i="5"/>
  <c r="BH215" i="5"/>
  <c r="BL215" i="5"/>
  <c r="BP215" i="5"/>
  <c r="BT215" i="5"/>
  <c r="BX215" i="5"/>
  <c r="CB215" i="5"/>
  <c r="I215" i="5"/>
  <c r="M215" i="5"/>
  <c r="Q215" i="5"/>
  <c r="U215" i="5"/>
  <c r="Y215" i="5"/>
  <c r="AC215" i="5"/>
  <c r="AG215" i="5"/>
  <c r="AK215" i="5"/>
  <c r="AO215" i="5"/>
  <c r="AS215" i="5"/>
  <c r="AW215" i="5"/>
  <c r="BA215" i="5"/>
  <c r="BE215" i="5"/>
  <c r="BI215" i="5"/>
  <c r="BM215" i="5"/>
  <c r="BQ215" i="5"/>
  <c r="BU215" i="5"/>
  <c r="BY215" i="5"/>
  <c r="CC215" i="5"/>
  <c r="J215" i="5"/>
  <c r="N215" i="5"/>
  <c r="R215" i="5"/>
  <c r="V215" i="5"/>
  <c r="Z215" i="5"/>
  <c r="AD215" i="5"/>
  <c r="AH215" i="5"/>
  <c r="AL215" i="5"/>
  <c r="AP215" i="5"/>
  <c r="AT215" i="5"/>
  <c r="AX215" i="5"/>
  <c r="BB215" i="5"/>
  <c r="BF215" i="5"/>
  <c r="BJ215" i="5"/>
  <c r="BN215" i="5"/>
  <c r="BR215" i="5"/>
  <c r="BV215" i="5"/>
  <c r="BZ215" i="5"/>
  <c r="CD215" i="5"/>
  <c r="F213" i="18"/>
  <c r="A213" i="17" s="1"/>
  <c r="M213" i="17" s="1"/>
  <c r="AB213" i="17" s="1"/>
  <c r="AI213" i="17" l="1"/>
  <c r="AH213" i="17"/>
  <c r="W213" i="17"/>
  <c r="AG213" i="17"/>
  <c r="Q209" i="22"/>
  <c r="P209" i="22"/>
  <c r="R209" i="22"/>
  <c r="O210" i="22"/>
  <c r="AD213" i="17"/>
  <c r="AC213" i="17"/>
  <c r="AA213" i="17"/>
  <c r="AJ213" i="17"/>
  <c r="Y213" i="17"/>
  <c r="U213" i="17"/>
  <c r="Z213" i="17"/>
  <c r="S213" i="17"/>
  <c r="V212" i="17"/>
  <c r="X212" i="17"/>
  <c r="G218" i="5"/>
  <c r="Q213" i="17"/>
  <c r="N213" i="17"/>
  <c r="F214" i="18"/>
  <c r="A214" i="17" s="1"/>
  <c r="M214" i="17" s="1"/>
  <c r="AB214" i="17" s="1"/>
  <c r="H216" i="5"/>
  <c r="L216" i="5"/>
  <c r="P216" i="5"/>
  <c r="T216" i="5"/>
  <c r="X216" i="5"/>
  <c r="AB216" i="5"/>
  <c r="AF216" i="5"/>
  <c r="AJ216" i="5"/>
  <c r="AN216" i="5"/>
  <c r="AR216" i="5"/>
  <c r="AV216" i="5"/>
  <c r="AZ216" i="5"/>
  <c r="BD216" i="5"/>
  <c r="BH216" i="5"/>
  <c r="BL216" i="5"/>
  <c r="BP216" i="5"/>
  <c r="BT216" i="5"/>
  <c r="BX216" i="5"/>
  <c r="CB216" i="5"/>
  <c r="I216" i="5"/>
  <c r="M216" i="5"/>
  <c r="Q216" i="5"/>
  <c r="U216" i="5"/>
  <c r="Y216" i="5"/>
  <c r="AC216" i="5"/>
  <c r="AG216" i="5"/>
  <c r="AK216" i="5"/>
  <c r="AO216" i="5"/>
  <c r="AS216" i="5"/>
  <c r="AW216" i="5"/>
  <c r="BA216" i="5"/>
  <c r="BE216" i="5"/>
  <c r="BI216" i="5"/>
  <c r="BM216" i="5"/>
  <c r="BQ216" i="5"/>
  <c r="BU216" i="5"/>
  <c r="BY216" i="5"/>
  <c r="CC216" i="5"/>
  <c r="J216" i="5"/>
  <c r="N216" i="5"/>
  <c r="R216" i="5"/>
  <c r="V216" i="5"/>
  <c r="Z216" i="5"/>
  <c r="AD216" i="5"/>
  <c r="AH216" i="5"/>
  <c r="AL216" i="5"/>
  <c r="AP216" i="5"/>
  <c r="AT216" i="5"/>
  <c r="AX216" i="5"/>
  <c r="BB216" i="5"/>
  <c r="BF216" i="5"/>
  <c r="BJ216" i="5"/>
  <c r="BN216" i="5"/>
  <c r="BR216" i="5"/>
  <c r="BV216" i="5"/>
  <c r="BZ216" i="5"/>
  <c r="CD216" i="5"/>
  <c r="K216" i="5"/>
  <c r="O216" i="5"/>
  <c r="S216" i="5"/>
  <c r="W216" i="5"/>
  <c r="AA216" i="5"/>
  <c r="AE216" i="5"/>
  <c r="AI216" i="5"/>
  <c r="AM216" i="5"/>
  <c r="AQ216" i="5"/>
  <c r="AU216" i="5"/>
  <c r="AY216" i="5"/>
  <c r="BC216" i="5"/>
  <c r="BG216" i="5"/>
  <c r="BK216" i="5"/>
  <c r="BO216" i="5"/>
  <c r="BS216" i="5"/>
  <c r="BW216" i="5"/>
  <c r="CA216" i="5"/>
  <c r="D217" i="5"/>
  <c r="E217" i="5"/>
  <c r="F217" i="5"/>
  <c r="A217" i="5"/>
  <c r="B217" i="5"/>
  <c r="C217" i="5"/>
  <c r="AI214" i="17" l="1"/>
  <c r="AH214" i="17"/>
  <c r="W214" i="17"/>
  <c r="AG214" i="17"/>
  <c r="P210" i="22"/>
  <c r="R210" i="22"/>
  <c r="Q210" i="22"/>
  <c r="O211" i="22"/>
  <c r="AD214" i="17"/>
  <c r="AC214" i="17"/>
  <c r="AA214" i="17"/>
  <c r="AJ214" i="17"/>
  <c r="V213" i="17"/>
  <c r="X213" i="17"/>
  <c r="Y214" i="17"/>
  <c r="U214" i="17"/>
  <c r="Z214" i="17"/>
  <c r="S214" i="17"/>
  <c r="G219" i="5"/>
  <c r="Q214" i="17"/>
  <c r="N214" i="17"/>
  <c r="E218" i="5"/>
  <c r="D218" i="5"/>
  <c r="F218" i="5"/>
  <c r="A218" i="5"/>
  <c r="B218" i="5"/>
  <c r="C218" i="5"/>
  <c r="I217" i="5"/>
  <c r="M217" i="5"/>
  <c r="Q217" i="5"/>
  <c r="U217" i="5"/>
  <c r="Y217" i="5"/>
  <c r="AC217" i="5"/>
  <c r="AG217" i="5"/>
  <c r="AK217" i="5"/>
  <c r="AO217" i="5"/>
  <c r="AS217" i="5"/>
  <c r="AW217" i="5"/>
  <c r="BA217" i="5"/>
  <c r="BE217" i="5"/>
  <c r="BI217" i="5"/>
  <c r="BM217" i="5"/>
  <c r="BQ217" i="5"/>
  <c r="BU217" i="5"/>
  <c r="BY217" i="5"/>
  <c r="CC217" i="5"/>
  <c r="J217" i="5"/>
  <c r="N217" i="5"/>
  <c r="R217" i="5"/>
  <c r="V217" i="5"/>
  <c r="Z217" i="5"/>
  <c r="AD217" i="5"/>
  <c r="AH217" i="5"/>
  <c r="AL217" i="5"/>
  <c r="AP217" i="5"/>
  <c r="AT217" i="5"/>
  <c r="AX217" i="5"/>
  <c r="BB217" i="5"/>
  <c r="BF217" i="5"/>
  <c r="BJ217" i="5"/>
  <c r="BN217" i="5"/>
  <c r="BR217" i="5"/>
  <c r="BV217" i="5"/>
  <c r="BZ217" i="5"/>
  <c r="CD217" i="5"/>
  <c r="K217" i="5"/>
  <c r="O217" i="5"/>
  <c r="S217" i="5"/>
  <c r="W217" i="5"/>
  <c r="AA217" i="5"/>
  <c r="AE217" i="5"/>
  <c r="AI217" i="5"/>
  <c r="AM217" i="5"/>
  <c r="AQ217" i="5"/>
  <c r="AU217" i="5"/>
  <c r="AY217" i="5"/>
  <c r="BC217" i="5"/>
  <c r="BG217" i="5"/>
  <c r="BK217" i="5"/>
  <c r="BO217" i="5"/>
  <c r="BS217" i="5"/>
  <c r="BW217" i="5"/>
  <c r="CA217" i="5"/>
  <c r="H217" i="5"/>
  <c r="L217" i="5"/>
  <c r="P217" i="5"/>
  <c r="T217" i="5"/>
  <c r="X217" i="5"/>
  <c r="AB217" i="5"/>
  <c r="AF217" i="5"/>
  <c r="AJ217" i="5"/>
  <c r="AN217" i="5"/>
  <c r="AR217" i="5"/>
  <c r="AV217" i="5"/>
  <c r="AZ217" i="5"/>
  <c r="BD217" i="5"/>
  <c r="BH217" i="5"/>
  <c r="BL217" i="5"/>
  <c r="BP217" i="5"/>
  <c r="BT217" i="5"/>
  <c r="BX217" i="5"/>
  <c r="CB217" i="5"/>
  <c r="F215" i="18"/>
  <c r="A215" i="17" s="1"/>
  <c r="M215" i="17" s="1"/>
  <c r="AB215" i="17" s="1"/>
  <c r="AI215" i="17" l="1"/>
  <c r="AH215" i="17"/>
  <c r="W215" i="17"/>
  <c r="AG215" i="17"/>
  <c r="P211" i="22"/>
  <c r="R211" i="22"/>
  <c r="Q211" i="22"/>
  <c r="O212" i="22"/>
  <c r="AD215" i="17"/>
  <c r="AC215" i="17"/>
  <c r="AA215" i="17"/>
  <c r="AJ215" i="17"/>
  <c r="Y215" i="17"/>
  <c r="U215" i="17"/>
  <c r="Z215" i="17"/>
  <c r="S215" i="17"/>
  <c r="V214" i="17"/>
  <c r="X214" i="17"/>
  <c r="G220" i="5"/>
  <c r="Q215" i="17"/>
  <c r="N215" i="17"/>
  <c r="D219" i="5"/>
  <c r="E219" i="5"/>
  <c r="F219" i="5"/>
  <c r="A219" i="5"/>
  <c r="B219" i="5"/>
  <c r="C219" i="5"/>
  <c r="F216" i="18"/>
  <c r="A216" i="17" s="1"/>
  <c r="M216" i="17" s="1"/>
  <c r="AB216" i="17" s="1"/>
  <c r="H218" i="5"/>
  <c r="L218" i="5"/>
  <c r="P218" i="5"/>
  <c r="T218" i="5"/>
  <c r="X218" i="5"/>
  <c r="AB218" i="5"/>
  <c r="AF218" i="5"/>
  <c r="AJ218" i="5"/>
  <c r="AN218" i="5"/>
  <c r="AR218" i="5"/>
  <c r="AV218" i="5"/>
  <c r="AZ218" i="5"/>
  <c r="BD218" i="5"/>
  <c r="BH218" i="5"/>
  <c r="BL218" i="5"/>
  <c r="BP218" i="5"/>
  <c r="BT218" i="5"/>
  <c r="BX218" i="5"/>
  <c r="CB218" i="5"/>
  <c r="I218" i="5"/>
  <c r="M218" i="5"/>
  <c r="Q218" i="5"/>
  <c r="U218" i="5"/>
  <c r="Y218" i="5"/>
  <c r="AC218" i="5"/>
  <c r="AG218" i="5"/>
  <c r="AK218" i="5"/>
  <c r="AO218" i="5"/>
  <c r="AS218" i="5"/>
  <c r="AW218" i="5"/>
  <c r="BA218" i="5"/>
  <c r="BE218" i="5"/>
  <c r="BI218" i="5"/>
  <c r="BM218" i="5"/>
  <c r="BQ218" i="5"/>
  <c r="BU218" i="5"/>
  <c r="BY218" i="5"/>
  <c r="CC218" i="5"/>
  <c r="J218" i="5"/>
  <c r="N218" i="5"/>
  <c r="R218" i="5"/>
  <c r="V218" i="5"/>
  <c r="Z218" i="5"/>
  <c r="AD218" i="5"/>
  <c r="AH218" i="5"/>
  <c r="AL218" i="5"/>
  <c r="AP218" i="5"/>
  <c r="AT218" i="5"/>
  <c r="AX218" i="5"/>
  <c r="BB218" i="5"/>
  <c r="BF218" i="5"/>
  <c r="BJ218" i="5"/>
  <c r="BN218" i="5"/>
  <c r="BR218" i="5"/>
  <c r="BV218" i="5"/>
  <c r="BZ218" i="5"/>
  <c r="CD218" i="5"/>
  <c r="K218" i="5"/>
  <c r="O218" i="5"/>
  <c r="S218" i="5"/>
  <c r="W218" i="5"/>
  <c r="AA218" i="5"/>
  <c r="AE218" i="5"/>
  <c r="AI218" i="5"/>
  <c r="AM218" i="5"/>
  <c r="AQ218" i="5"/>
  <c r="AU218" i="5"/>
  <c r="AY218" i="5"/>
  <c r="BC218" i="5"/>
  <c r="BG218" i="5"/>
  <c r="BK218" i="5"/>
  <c r="BO218" i="5"/>
  <c r="BS218" i="5"/>
  <c r="BW218" i="5"/>
  <c r="CA218" i="5"/>
  <c r="AI216" i="17" l="1"/>
  <c r="AH216" i="17"/>
  <c r="W216" i="17"/>
  <c r="AG216" i="17"/>
  <c r="P212" i="22"/>
  <c r="R212" i="22"/>
  <c r="Q212" i="22"/>
  <c r="O213" i="22"/>
  <c r="AD216" i="17"/>
  <c r="AC216" i="17"/>
  <c r="AA216" i="17"/>
  <c r="AJ216" i="17"/>
  <c r="V215" i="17"/>
  <c r="X215" i="17"/>
  <c r="Y216" i="17"/>
  <c r="U216" i="17"/>
  <c r="Z216" i="17"/>
  <c r="S216" i="17"/>
  <c r="G221" i="5"/>
  <c r="Q216" i="17"/>
  <c r="N216" i="17"/>
  <c r="F217" i="18"/>
  <c r="A217" i="17" s="1"/>
  <c r="M217" i="17" s="1"/>
  <c r="AB217" i="17" s="1"/>
  <c r="E220" i="5"/>
  <c r="D220" i="5"/>
  <c r="F220" i="5"/>
  <c r="C220" i="5"/>
  <c r="A220" i="5"/>
  <c r="B220" i="5"/>
  <c r="I219" i="5"/>
  <c r="M219" i="5"/>
  <c r="Q219" i="5"/>
  <c r="U219" i="5"/>
  <c r="Y219" i="5"/>
  <c r="AC219" i="5"/>
  <c r="AG219" i="5"/>
  <c r="AK219" i="5"/>
  <c r="AO219" i="5"/>
  <c r="AS219" i="5"/>
  <c r="AW219" i="5"/>
  <c r="BA219" i="5"/>
  <c r="BE219" i="5"/>
  <c r="BI219" i="5"/>
  <c r="BM219" i="5"/>
  <c r="BQ219" i="5"/>
  <c r="BU219" i="5"/>
  <c r="BY219" i="5"/>
  <c r="CC219" i="5"/>
  <c r="J219" i="5"/>
  <c r="N219" i="5"/>
  <c r="R219" i="5"/>
  <c r="V219" i="5"/>
  <c r="Z219" i="5"/>
  <c r="AD219" i="5"/>
  <c r="AH219" i="5"/>
  <c r="AL219" i="5"/>
  <c r="AP219" i="5"/>
  <c r="AT219" i="5"/>
  <c r="AX219" i="5"/>
  <c r="BB219" i="5"/>
  <c r="BF219" i="5"/>
  <c r="BJ219" i="5"/>
  <c r="BN219" i="5"/>
  <c r="BR219" i="5"/>
  <c r="BV219" i="5"/>
  <c r="BZ219" i="5"/>
  <c r="CD219" i="5"/>
  <c r="K219" i="5"/>
  <c r="O219" i="5"/>
  <c r="S219" i="5"/>
  <c r="W219" i="5"/>
  <c r="AA219" i="5"/>
  <c r="AE219" i="5"/>
  <c r="AI219" i="5"/>
  <c r="AM219" i="5"/>
  <c r="AQ219" i="5"/>
  <c r="AU219" i="5"/>
  <c r="AY219" i="5"/>
  <c r="BC219" i="5"/>
  <c r="BG219" i="5"/>
  <c r="BK219" i="5"/>
  <c r="BO219" i="5"/>
  <c r="BS219" i="5"/>
  <c r="BW219" i="5"/>
  <c r="CA219" i="5"/>
  <c r="H219" i="5"/>
  <c r="L219" i="5"/>
  <c r="P219" i="5"/>
  <c r="T219" i="5"/>
  <c r="X219" i="5"/>
  <c r="AB219" i="5"/>
  <c r="AF219" i="5"/>
  <c r="AJ219" i="5"/>
  <c r="AN219" i="5"/>
  <c r="AR219" i="5"/>
  <c r="AV219" i="5"/>
  <c r="AZ219" i="5"/>
  <c r="BD219" i="5"/>
  <c r="BH219" i="5"/>
  <c r="BL219" i="5"/>
  <c r="BP219" i="5"/>
  <c r="BT219" i="5"/>
  <c r="BX219" i="5"/>
  <c r="CB219" i="5"/>
  <c r="AI217" i="17" l="1"/>
  <c r="AH217" i="17"/>
  <c r="W217" i="17"/>
  <c r="AG217" i="17"/>
  <c r="P213" i="22"/>
  <c r="R213" i="22"/>
  <c r="Q213" i="22"/>
  <c r="O214" i="22"/>
  <c r="AD217" i="17"/>
  <c r="AC217" i="17"/>
  <c r="AA217" i="17"/>
  <c r="AJ217" i="17"/>
  <c r="V216" i="17"/>
  <c r="X216" i="17"/>
  <c r="Y217" i="17"/>
  <c r="U217" i="17"/>
  <c r="Z217" i="17"/>
  <c r="S217" i="17"/>
  <c r="G222" i="5"/>
  <c r="Q217" i="17"/>
  <c r="N217" i="17"/>
  <c r="F221" i="5"/>
  <c r="D221" i="5"/>
  <c r="E221" i="5"/>
  <c r="A221" i="5"/>
  <c r="B221" i="5"/>
  <c r="C221" i="5"/>
  <c r="J220" i="5"/>
  <c r="N220" i="5"/>
  <c r="R220" i="5"/>
  <c r="V220" i="5"/>
  <c r="Z220" i="5"/>
  <c r="AD220" i="5"/>
  <c r="AH220" i="5"/>
  <c r="AL220" i="5"/>
  <c r="AP220" i="5"/>
  <c r="AT220" i="5"/>
  <c r="AX220" i="5"/>
  <c r="BB220" i="5"/>
  <c r="BF220" i="5"/>
  <c r="BJ220" i="5"/>
  <c r="BN220" i="5"/>
  <c r="BR220" i="5"/>
  <c r="BV220" i="5"/>
  <c r="BZ220" i="5"/>
  <c r="CD220" i="5"/>
  <c r="K220" i="5"/>
  <c r="O220" i="5"/>
  <c r="S220" i="5"/>
  <c r="W220" i="5"/>
  <c r="AA220" i="5"/>
  <c r="AE220" i="5"/>
  <c r="AI220" i="5"/>
  <c r="AM220" i="5"/>
  <c r="AQ220" i="5"/>
  <c r="AU220" i="5"/>
  <c r="AY220" i="5"/>
  <c r="BC220" i="5"/>
  <c r="BG220" i="5"/>
  <c r="BK220" i="5"/>
  <c r="BO220" i="5"/>
  <c r="BS220" i="5"/>
  <c r="BW220" i="5"/>
  <c r="CA220" i="5"/>
  <c r="H220" i="5"/>
  <c r="L220" i="5"/>
  <c r="P220" i="5"/>
  <c r="T220" i="5"/>
  <c r="X220" i="5"/>
  <c r="AB220" i="5"/>
  <c r="AF220" i="5"/>
  <c r="AJ220" i="5"/>
  <c r="AN220" i="5"/>
  <c r="AR220" i="5"/>
  <c r="AV220" i="5"/>
  <c r="AZ220" i="5"/>
  <c r="BD220" i="5"/>
  <c r="BH220" i="5"/>
  <c r="BL220" i="5"/>
  <c r="BP220" i="5"/>
  <c r="BT220" i="5"/>
  <c r="BX220" i="5"/>
  <c r="CB220" i="5"/>
  <c r="I220" i="5"/>
  <c r="M220" i="5"/>
  <c r="Q220" i="5"/>
  <c r="U220" i="5"/>
  <c r="Y220" i="5"/>
  <c r="AC220" i="5"/>
  <c r="AG220" i="5"/>
  <c r="AK220" i="5"/>
  <c r="AO220" i="5"/>
  <c r="AS220" i="5"/>
  <c r="AW220" i="5"/>
  <c r="BA220" i="5"/>
  <c r="BE220" i="5"/>
  <c r="BI220" i="5"/>
  <c r="BM220" i="5"/>
  <c r="BQ220" i="5"/>
  <c r="BU220" i="5"/>
  <c r="BY220" i="5"/>
  <c r="CC220" i="5"/>
  <c r="F218" i="18"/>
  <c r="A218" i="17" s="1"/>
  <c r="M218" i="17" s="1"/>
  <c r="AB218" i="17" s="1"/>
  <c r="AI218" i="17" l="1"/>
  <c r="AH218" i="17"/>
  <c r="W218" i="17"/>
  <c r="AG218" i="17"/>
  <c r="Q214" i="22"/>
  <c r="P214" i="22"/>
  <c r="R214" i="22"/>
  <c r="O215" i="22"/>
  <c r="AD218" i="17"/>
  <c r="AC218" i="17"/>
  <c r="AA218" i="17"/>
  <c r="AJ218" i="17"/>
  <c r="Y218" i="17"/>
  <c r="U218" i="17"/>
  <c r="Z218" i="17"/>
  <c r="S218" i="17"/>
  <c r="V217" i="17"/>
  <c r="X217" i="17"/>
  <c r="G223" i="5"/>
  <c r="Q218" i="17"/>
  <c r="N218" i="17"/>
  <c r="F219" i="18"/>
  <c r="A219" i="17" s="1"/>
  <c r="M219" i="17" s="1"/>
  <c r="AB219" i="17" s="1"/>
  <c r="E222" i="5"/>
  <c r="D222" i="5"/>
  <c r="F222" i="5"/>
  <c r="C222" i="5"/>
  <c r="A222" i="5"/>
  <c r="B222" i="5"/>
  <c r="K221" i="5"/>
  <c r="O221" i="5"/>
  <c r="S221" i="5"/>
  <c r="W221" i="5"/>
  <c r="AA221" i="5"/>
  <c r="AE221" i="5"/>
  <c r="AI221" i="5"/>
  <c r="AM221" i="5"/>
  <c r="AQ221" i="5"/>
  <c r="AU221" i="5"/>
  <c r="AY221" i="5"/>
  <c r="BC221" i="5"/>
  <c r="BG221" i="5"/>
  <c r="BK221" i="5"/>
  <c r="BO221" i="5"/>
  <c r="BS221" i="5"/>
  <c r="BW221" i="5"/>
  <c r="CA221" i="5"/>
  <c r="H221" i="5"/>
  <c r="L221" i="5"/>
  <c r="P221" i="5"/>
  <c r="T221" i="5"/>
  <c r="X221" i="5"/>
  <c r="AB221" i="5"/>
  <c r="AF221" i="5"/>
  <c r="AJ221" i="5"/>
  <c r="AN221" i="5"/>
  <c r="AR221" i="5"/>
  <c r="AV221" i="5"/>
  <c r="AZ221" i="5"/>
  <c r="BD221" i="5"/>
  <c r="BH221" i="5"/>
  <c r="BL221" i="5"/>
  <c r="BP221" i="5"/>
  <c r="BT221" i="5"/>
  <c r="BX221" i="5"/>
  <c r="CB221" i="5"/>
  <c r="I221" i="5"/>
  <c r="M221" i="5"/>
  <c r="Q221" i="5"/>
  <c r="U221" i="5"/>
  <c r="Y221" i="5"/>
  <c r="AC221" i="5"/>
  <c r="AG221" i="5"/>
  <c r="AK221" i="5"/>
  <c r="AO221" i="5"/>
  <c r="AS221" i="5"/>
  <c r="AW221" i="5"/>
  <c r="BA221" i="5"/>
  <c r="BE221" i="5"/>
  <c r="BI221" i="5"/>
  <c r="BM221" i="5"/>
  <c r="BQ221" i="5"/>
  <c r="BU221" i="5"/>
  <c r="BY221" i="5"/>
  <c r="CC221" i="5"/>
  <c r="J221" i="5"/>
  <c r="N221" i="5"/>
  <c r="R221" i="5"/>
  <c r="V221" i="5"/>
  <c r="Z221" i="5"/>
  <c r="AD221" i="5"/>
  <c r="AH221" i="5"/>
  <c r="AL221" i="5"/>
  <c r="AP221" i="5"/>
  <c r="AT221" i="5"/>
  <c r="AX221" i="5"/>
  <c r="BB221" i="5"/>
  <c r="BF221" i="5"/>
  <c r="BJ221" i="5"/>
  <c r="BN221" i="5"/>
  <c r="BR221" i="5"/>
  <c r="BV221" i="5"/>
  <c r="BZ221" i="5"/>
  <c r="CD221" i="5"/>
  <c r="AI219" i="17" l="1"/>
  <c r="AH219" i="17"/>
  <c r="W219" i="17"/>
  <c r="AG219" i="17"/>
  <c r="Q215" i="22"/>
  <c r="P215" i="22"/>
  <c r="R215" i="22"/>
  <c r="O216" i="22"/>
  <c r="AD219" i="17"/>
  <c r="AC219" i="17"/>
  <c r="AA219" i="17"/>
  <c r="AJ219" i="17"/>
  <c r="V218" i="17"/>
  <c r="X218" i="17"/>
  <c r="Y219" i="17"/>
  <c r="U219" i="17"/>
  <c r="Z219" i="17"/>
  <c r="S219" i="17"/>
  <c r="G224" i="5"/>
  <c r="Q219" i="17"/>
  <c r="N219" i="17"/>
  <c r="D223" i="5"/>
  <c r="E223" i="5"/>
  <c r="F223" i="5"/>
  <c r="A223" i="5"/>
  <c r="B223" i="5"/>
  <c r="C223" i="5"/>
  <c r="J222" i="5"/>
  <c r="N222" i="5"/>
  <c r="R222" i="5"/>
  <c r="V222" i="5"/>
  <c r="Z222" i="5"/>
  <c r="AD222" i="5"/>
  <c r="AH222" i="5"/>
  <c r="AL222" i="5"/>
  <c r="AP222" i="5"/>
  <c r="AT222" i="5"/>
  <c r="AX222" i="5"/>
  <c r="BB222" i="5"/>
  <c r="BF222" i="5"/>
  <c r="BJ222" i="5"/>
  <c r="BN222" i="5"/>
  <c r="BR222" i="5"/>
  <c r="BV222" i="5"/>
  <c r="BZ222" i="5"/>
  <c r="CD222" i="5"/>
  <c r="K222" i="5"/>
  <c r="O222" i="5"/>
  <c r="S222" i="5"/>
  <c r="W222" i="5"/>
  <c r="AA222" i="5"/>
  <c r="AE222" i="5"/>
  <c r="AI222" i="5"/>
  <c r="AM222" i="5"/>
  <c r="AQ222" i="5"/>
  <c r="AU222" i="5"/>
  <c r="AY222" i="5"/>
  <c r="BC222" i="5"/>
  <c r="BG222" i="5"/>
  <c r="BK222" i="5"/>
  <c r="BO222" i="5"/>
  <c r="BS222" i="5"/>
  <c r="BW222" i="5"/>
  <c r="CA222" i="5"/>
  <c r="H222" i="5"/>
  <c r="L222" i="5"/>
  <c r="P222" i="5"/>
  <c r="T222" i="5"/>
  <c r="X222" i="5"/>
  <c r="AB222" i="5"/>
  <c r="AF222" i="5"/>
  <c r="AJ222" i="5"/>
  <c r="AN222" i="5"/>
  <c r="AR222" i="5"/>
  <c r="AV222" i="5"/>
  <c r="AZ222" i="5"/>
  <c r="BD222" i="5"/>
  <c r="BH222" i="5"/>
  <c r="BL222" i="5"/>
  <c r="BP222" i="5"/>
  <c r="BT222" i="5"/>
  <c r="BX222" i="5"/>
  <c r="CB222" i="5"/>
  <c r="I222" i="5"/>
  <c r="M222" i="5"/>
  <c r="Q222" i="5"/>
  <c r="U222" i="5"/>
  <c r="Y222" i="5"/>
  <c r="AC222" i="5"/>
  <c r="AG222" i="5"/>
  <c r="AK222" i="5"/>
  <c r="AO222" i="5"/>
  <c r="AS222" i="5"/>
  <c r="AW222" i="5"/>
  <c r="BA222" i="5"/>
  <c r="BE222" i="5"/>
  <c r="BI222" i="5"/>
  <c r="BM222" i="5"/>
  <c r="BQ222" i="5"/>
  <c r="BU222" i="5"/>
  <c r="BY222" i="5"/>
  <c r="CC222" i="5"/>
  <c r="F220" i="18"/>
  <c r="A220" i="17" s="1"/>
  <c r="M220" i="17" s="1"/>
  <c r="AB220" i="17" s="1"/>
  <c r="AI220" i="17" l="1"/>
  <c r="AH220" i="17"/>
  <c r="W220" i="17"/>
  <c r="AG220" i="17"/>
  <c r="P216" i="22"/>
  <c r="R216" i="22"/>
  <c r="Q216" i="22"/>
  <c r="O217" i="22"/>
  <c r="AD220" i="17"/>
  <c r="AC220" i="17"/>
  <c r="AA220" i="17"/>
  <c r="AJ220" i="17"/>
  <c r="V219" i="17"/>
  <c r="X219" i="17"/>
  <c r="Y220" i="17"/>
  <c r="U220" i="17"/>
  <c r="Z220" i="17"/>
  <c r="S220" i="17"/>
  <c r="G225" i="5"/>
  <c r="Q220" i="17"/>
  <c r="N220" i="17"/>
  <c r="F221" i="18"/>
  <c r="A221" i="17" s="1"/>
  <c r="M221" i="17" s="1"/>
  <c r="AB221" i="17" s="1"/>
  <c r="K223" i="5"/>
  <c r="O223" i="5"/>
  <c r="S223" i="5"/>
  <c r="W223" i="5"/>
  <c r="AA223" i="5"/>
  <c r="AE223" i="5"/>
  <c r="AI223" i="5"/>
  <c r="AM223" i="5"/>
  <c r="AQ223" i="5"/>
  <c r="AU223" i="5"/>
  <c r="AY223" i="5"/>
  <c r="BC223" i="5"/>
  <c r="BG223" i="5"/>
  <c r="BK223" i="5"/>
  <c r="BO223" i="5"/>
  <c r="BS223" i="5"/>
  <c r="BW223" i="5"/>
  <c r="CA223" i="5"/>
  <c r="H223" i="5"/>
  <c r="L223" i="5"/>
  <c r="P223" i="5"/>
  <c r="T223" i="5"/>
  <c r="X223" i="5"/>
  <c r="AB223" i="5"/>
  <c r="AF223" i="5"/>
  <c r="AJ223" i="5"/>
  <c r="AN223" i="5"/>
  <c r="AR223" i="5"/>
  <c r="AV223" i="5"/>
  <c r="AZ223" i="5"/>
  <c r="BD223" i="5"/>
  <c r="BH223" i="5"/>
  <c r="BL223" i="5"/>
  <c r="BP223" i="5"/>
  <c r="BT223" i="5"/>
  <c r="BX223" i="5"/>
  <c r="CB223" i="5"/>
  <c r="I223" i="5"/>
  <c r="M223" i="5"/>
  <c r="Q223" i="5"/>
  <c r="U223" i="5"/>
  <c r="Y223" i="5"/>
  <c r="AC223" i="5"/>
  <c r="AG223" i="5"/>
  <c r="AK223" i="5"/>
  <c r="AO223" i="5"/>
  <c r="AS223" i="5"/>
  <c r="AW223" i="5"/>
  <c r="BA223" i="5"/>
  <c r="BE223" i="5"/>
  <c r="BI223" i="5"/>
  <c r="BM223" i="5"/>
  <c r="BQ223" i="5"/>
  <c r="BU223" i="5"/>
  <c r="BY223" i="5"/>
  <c r="CC223" i="5"/>
  <c r="J223" i="5"/>
  <c r="N223" i="5"/>
  <c r="R223" i="5"/>
  <c r="V223" i="5"/>
  <c r="Z223" i="5"/>
  <c r="AD223" i="5"/>
  <c r="AH223" i="5"/>
  <c r="AL223" i="5"/>
  <c r="AP223" i="5"/>
  <c r="AT223" i="5"/>
  <c r="AX223" i="5"/>
  <c r="BB223" i="5"/>
  <c r="BF223" i="5"/>
  <c r="BJ223" i="5"/>
  <c r="BN223" i="5"/>
  <c r="BR223" i="5"/>
  <c r="BV223" i="5"/>
  <c r="BZ223" i="5"/>
  <c r="CD223" i="5"/>
  <c r="E224" i="5"/>
  <c r="D224" i="5"/>
  <c r="F224" i="5"/>
  <c r="A224" i="5"/>
  <c r="B224" i="5"/>
  <c r="C224" i="5"/>
  <c r="AI221" i="17" l="1"/>
  <c r="AH221" i="17"/>
  <c r="W221" i="17"/>
  <c r="AG221" i="17"/>
  <c r="P217" i="22"/>
  <c r="R217" i="22"/>
  <c r="Q217" i="22"/>
  <c r="O218" i="22"/>
  <c r="AD221" i="17"/>
  <c r="AC221" i="17"/>
  <c r="AA221" i="17"/>
  <c r="AJ221" i="17"/>
  <c r="V220" i="17"/>
  <c r="X220" i="17"/>
  <c r="Y221" i="17"/>
  <c r="U221" i="17"/>
  <c r="Z221" i="17"/>
  <c r="S221" i="17"/>
  <c r="G226" i="5"/>
  <c r="Q221" i="17"/>
  <c r="N221" i="17"/>
  <c r="H224" i="5"/>
  <c r="L224" i="5"/>
  <c r="P224" i="5"/>
  <c r="T224" i="5"/>
  <c r="X224" i="5"/>
  <c r="AB224" i="5"/>
  <c r="AF224" i="5"/>
  <c r="AJ224" i="5"/>
  <c r="AN224" i="5"/>
  <c r="AR224" i="5"/>
  <c r="AV224" i="5"/>
  <c r="AZ224" i="5"/>
  <c r="BD224" i="5"/>
  <c r="BH224" i="5"/>
  <c r="BL224" i="5"/>
  <c r="BP224" i="5"/>
  <c r="BT224" i="5"/>
  <c r="BX224" i="5"/>
  <c r="CB224" i="5"/>
  <c r="I224" i="5"/>
  <c r="M224" i="5"/>
  <c r="Q224" i="5"/>
  <c r="U224" i="5"/>
  <c r="Y224" i="5"/>
  <c r="AC224" i="5"/>
  <c r="AG224" i="5"/>
  <c r="AK224" i="5"/>
  <c r="AO224" i="5"/>
  <c r="AS224" i="5"/>
  <c r="AW224" i="5"/>
  <c r="BA224" i="5"/>
  <c r="BE224" i="5"/>
  <c r="BI224" i="5"/>
  <c r="BM224" i="5"/>
  <c r="BQ224" i="5"/>
  <c r="BU224" i="5"/>
  <c r="BY224" i="5"/>
  <c r="CC224" i="5"/>
  <c r="J224" i="5"/>
  <c r="N224" i="5"/>
  <c r="R224" i="5"/>
  <c r="V224" i="5"/>
  <c r="Z224" i="5"/>
  <c r="AD224" i="5"/>
  <c r="AH224" i="5"/>
  <c r="AL224" i="5"/>
  <c r="AP224" i="5"/>
  <c r="AT224" i="5"/>
  <c r="AX224" i="5"/>
  <c r="BB224" i="5"/>
  <c r="BF224" i="5"/>
  <c r="BJ224" i="5"/>
  <c r="BN224" i="5"/>
  <c r="BR224" i="5"/>
  <c r="BV224" i="5"/>
  <c r="BZ224" i="5"/>
  <c r="CD224" i="5"/>
  <c r="K224" i="5"/>
  <c r="O224" i="5"/>
  <c r="S224" i="5"/>
  <c r="W224" i="5"/>
  <c r="AA224" i="5"/>
  <c r="AE224" i="5"/>
  <c r="AI224" i="5"/>
  <c r="AM224" i="5"/>
  <c r="AQ224" i="5"/>
  <c r="AU224" i="5"/>
  <c r="AY224" i="5"/>
  <c r="BC224" i="5"/>
  <c r="BG224" i="5"/>
  <c r="BK224" i="5"/>
  <c r="BO224" i="5"/>
  <c r="BS224" i="5"/>
  <c r="BW224" i="5"/>
  <c r="CA224" i="5"/>
  <c r="D225" i="5"/>
  <c r="E225" i="5"/>
  <c r="F225" i="5"/>
  <c r="A225" i="5"/>
  <c r="B225" i="5"/>
  <c r="C225" i="5"/>
  <c r="F222" i="18"/>
  <c r="A222" i="17" s="1"/>
  <c r="M222" i="17" s="1"/>
  <c r="AB222" i="17" s="1"/>
  <c r="AI222" i="17" l="1"/>
  <c r="AH222" i="17"/>
  <c r="W222" i="17"/>
  <c r="AG222" i="17"/>
  <c r="P218" i="22"/>
  <c r="R218" i="22"/>
  <c r="Q218" i="22"/>
  <c r="O219" i="22"/>
  <c r="AD222" i="17"/>
  <c r="AC222" i="17"/>
  <c r="AA222" i="17"/>
  <c r="AJ222" i="17"/>
  <c r="Y222" i="17"/>
  <c r="U222" i="17"/>
  <c r="Z222" i="17"/>
  <c r="S222" i="17"/>
  <c r="V221" i="17"/>
  <c r="X221" i="17"/>
  <c r="G227" i="5"/>
  <c r="Q222" i="17"/>
  <c r="N222" i="17"/>
  <c r="F223" i="18"/>
  <c r="A223" i="17" s="1"/>
  <c r="M223" i="17" s="1"/>
  <c r="AB223" i="17" s="1"/>
  <c r="E226" i="5"/>
  <c r="D226" i="5"/>
  <c r="F226" i="5"/>
  <c r="A226" i="5"/>
  <c r="B226" i="5"/>
  <c r="C226" i="5"/>
  <c r="K225" i="5"/>
  <c r="O225" i="5"/>
  <c r="S225" i="5"/>
  <c r="W225" i="5"/>
  <c r="AA225" i="5"/>
  <c r="AE225" i="5"/>
  <c r="AI225" i="5"/>
  <c r="AM225" i="5"/>
  <c r="AQ225" i="5"/>
  <c r="AU225" i="5"/>
  <c r="AY225" i="5"/>
  <c r="BC225" i="5"/>
  <c r="BG225" i="5"/>
  <c r="BK225" i="5"/>
  <c r="BO225" i="5"/>
  <c r="BS225" i="5"/>
  <c r="BW225" i="5"/>
  <c r="CA225" i="5"/>
  <c r="H225" i="5"/>
  <c r="L225" i="5"/>
  <c r="P225" i="5"/>
  <c r="T225" i="5"/>
  <c r="X225" i="5"/>
  <c r="AB225" i="5"/>
  <c r="AF225" i="5"/>
  <c r="AJ225" i="5"/>
  <c r="AN225" i="5"/>
  <c r="AR225" i="5"/>
  <c r="AV225" i="5"/>
  <c r="AZ225" i="5"/>
  <c r="BD225" i="5"/>
  <c r="BH225" i="5"/>
  <c r="BL225" i="5"/>
  <c r="BP225" i="5"/>
  <c r="BT225" i="5"/>
  <c r="BX225" i="5"/>
  <c r="CB225" i="5"/>
  <c r="I225" i="5"/>
  <c r="M225" i="5"/>
  <c r="Q225" i="5"/>
  <c r="U225" i="5"/>
  <c r="Y225" i="5"/>
  <c r="AC225" i="5"/>
  <c r="AG225" i="5"/>
  <c r="AK225" i="5"/>
  <c r="AO225" i="5"/>
  <c r="AS225" i="5"/>
  <c r="AW225" i="5"/>
  <c r="BA225" i="5"/>
  <c r="BE225" i="5"/>
  <c r="BI225" i="5"/>
  <c r="BM225" i="5"/>
  <c r="BQ225" i="5"/>
  <c r="BU225" i="5"/>
  <c r="BY225" i="5"/>
  <c r="CC225" i="5"/>
  <c r="J225" i="5"/>
  <c r="N225" i="5"/>
  <c r="R225" i="5"/>
  <c r="V225" i="5"/>
  <c r="Z225" i="5"/>
  <c r="AD225" i="5"/>
  <c r="AH225" i="5"/>
  <c r="AL225" i="5"/>
  <c r="AP225" i="5"/>
  <c r="AT225" i="5"/>
  <c r="AX225" i="5"/>
  <c r="BB225" i="5"/>
  <c r="BF225" i="5"/>
  <c r="BJ225" i="5"/>
  <c r="BN225" i="5"/>
  <c r="BR225" i="5"/>
  <c r="BV225" i="5"/>
  <c r="BZ225" i="5"/>
  <c r="CD225" i="5"/>
  <c r="AI223" i="17" l="1"/>
  <c r="AH223" i="17"/>
  <c r="W223" i="17"/>
  <c r="AG223" i="17"/>
  <c r="P219" i="22"/>
  <c r="R219" i="22"/>
  <c r="Q219" i="22"/>
  <c r="O220" i="22"/>
  <c r="AD223" i="17"/>
  <c r="AC223" i="17"/>
  <c r="AA223" i="17"/>
  <c r="AJ223" i="17"/>
  <c r="V222" i="17"/>
  <c r="X222" i="17"/>
  <c r="Y223" i="17"/>
  <c r="U223" i="17"/>
  <c r="Z223" i="17"/>
  <c r="S223" i="17"/>
  <c r="G228" i="5"/>
  <c r="Q223" i="17"/>
  <c r="N223" i="17"/>
  <c r="D227" i="5"/>
  <c r="E227" i="5"/>
  <c r="F227" i="5"/>
  <c r="A227" i="5"/>
  <c r="B227" i="5"/>
  <c r="C227" i="5"/>
  <c r="H226" i="5"/>
  <c r="L226" i="5"/>
  <c r="P226" i="5"/>
  <c r="T226" i="5"/>
  <c r="X226" i="5"/>
  <c r="AB226" i="5"/>
  <c r="AF226" i="5"/>
  <c r="AJ226" i="5"/>
  <c r="AN226" i="5"/>
  <c r="AR226" i="5"/>
  <c r="AV226" i="5"/>
  <c r="AZ226" i="5"/>
  <c r="BD226" i="5"/>
  <c r="BH226" i="5"/>
  <c r="BL226" i="5"/>
  <c r="BP226" i="5"/>
  <c r="BT226" i="5"/>
  <c r="BX226" i="5"/>
  <c r="CB226" i="5"/>
  <c r="I226" i="5"/>
  <c r="M226" i="5"/>
  <c r="Q226" i="5"/>
  <c r="U226" i="5"/>
  <c r="Y226" i="5"/>
  <c r="AC226" i="5"/>
  <c r="AG226" i="5"/>
  <c r="AK226" i="5"/>
  <c r="AO226" i="5"/>
  <c r="AS226" i="5"/>
  <c r="AW226" i="5"/>
  <c r="BA226" i="5"/>
  <c r="BE226" i="5"/>
  <c r="BI226" i="5"/>
  <c r="BM226" i="5"/>
  <c r="BQ226" i="5"/>
  <c r="BU226" i="5"/>
  <c r="BY226" i="5"/>
  <c r="CC226" i="5"/>
  <c r="J226" i="5"/>
  <c r="N226" i="5"/>
  <c r="R226" i="5"/>
  <c r="V226" i="5"/>
  <c r="Z226" i="5"/>
  <c r="AD226" i="5"/>
  <c r="AH226" i="5"/>
  <c r="AL226" i="5"/>
  <c r="AP226" i="5"/>
  <c r="AT226" i="5"/>
  <c r="AX226" i="5"/>
  <c r="BB226" i="5"/>
  <c r="BF226" i="5"/>
  <c r="BJ226" i="5"/>
  <c r="BN226" i="5"/>
  <c r="BR226" i="5"/>
  <c r="BV226" i="5"/>
  <c r="BZ226" i="5"/>
  <c r="CD226" i="5"/>
  <c r="K226" i="5"/>
  <c r="O226" i="5"/>
  <c r="S226" i="5"/>
  <c r="W226" i="5"/>
  <c r="AA226" i="5"/>
  <c r="AE226" i="5"/>
  <c r="AI226" i="5"/>
  <c r="AM226" i="5"/>
  <c r="AQ226" i="5"/>
  <c r="AU226" i="5"/>
  <c r="AY226" i="5"/>
  <c r="BC226" i="5"/>
  <c r="BG226" i="5"/>
  <c r="BK226" i="5"/>
  <c r="BO226" i="5"/>
  <c r="BS226" i="5"/>
  <c r="BW226" i="5"/>
  <c r="CA226" i="5"/>
  <c r="F224" i="18"/>
  <c r="A224" i="17" s="1"/>
  <c r="M224" i="17" s="1"/>
  <c r="AB224" i="17" s="1"/>
  <c r="AI224" i="17" l="1"/>
  <c r="AH224" i="17"/>
  <c r="W224" i="17"/>
  <c r="AG224" i="17"/>
  <c r="P220" i="22"/>
  <c r="R220" i="22"/>
  <c r="Q220" i="22"/>
  <c r="O221" i="22"/>
  <c r="AD224" i="17"/>
  <c r="AC224" i="17"/>
  <c r="AA224" i="17"/>
  <c r="AJ224" i="17"/>
  <c r="Y224" i="17"/>
  <c r="U224" i="17"/>
  <c r="Z224" i="17"/>
  <c r="S224" i="17"/>
  <c r="V223" i="17"/>
  <c r="X223" i="17"/>
  <c r="G229" i="5"/>
  <c r="Q224" i="17"/>
  <c r="N224" i="17"/>
  <c r="E228" i="5"/>
  <c r="D228" i="5"/>
  <c r="F228" i="5"/>
  <c r="C228" i="5"/>
  <c r="A228" i="5"/>
  <c r="B228" i="5"/>
  <c r="F225" i="18"/>
  <c r="A225" i="17" s="1"/>
  <c r="M225" i="17" s="1"/>
  <c r="AB225" i="17" s="1"/>
  <c r="I227" i="5"/>
  <c r="M227" i="5"/>
  <c r="Q227" i="5"/>
  <c r="U227" i="5"/>
  <c r="Y227" i="5"/>
  <c r="AC227" i="5"/>
  <c r="AG227" i="5"/>
  <c r="AK227" i="5"/>
  <c r="AO227" i="5"/>
  <c r="AS227" i="5"/>
  <c r="AW227" i="5"/>
  <c r="BA227" i="5"/>
  <c r="BE227" i="5"/>
  <c r="BI227" i="5"/>
  <c r="BM227" i="5"/>
  <c r="BQ227" i="5"/>
  <c r="BU227" i="5"/>
  <c r="BY227" i="5"/>
  <c r="CC227" i="5"/>
  <c r="J227" i="5"/>
  <c r="N227" i="5"/>
  <c r="R227" i="5"/>
  <c r="V227" i="5"/>
  <c r="Z227" i="5"/>
  <c r="AD227" i="5"/>
  <c r="AH227" i="5"/>
  <c r="AL227" i="5"/>
  <c r="AP227" i="5"/>
  <c r="AT227" i="5"/>
  <c r="AX227" i="5"/>
  <c r="BB227" i="5"/>
  <c r="BF227" i="5"/>
  <c r="BJ227" i="5"/>
  <c r="BN227" i="5"/>
  <c r="BR227" i="5"/>
  <c r="BV227" i="5"/>
  <c r="BZ227" i="5"/>
  <c r="CD227" i="5"/>
  <c r="K227" i="5"/>
  <c r="O227" i="5"/>
  <c r="S227" i="5"/>
  <c r="W227" i="5"/>
  <c r="AA227" i="5"/>
  <c r="AE227" i="5"/>
  <c r="AI227" i="5"/>
  <c r="AM227" i="5"/>
  <c r="AQ227" i="5"/>
  <c r="AU227" i="5"/>
  <c r="AY227" i="5"/>
  <c r="BC227" i="5"/>
  <c r="BG227" i="5"/>
  <c r="BK227" i="5"/>
  <c r="BO227" i="5"/>
  <c r="BS227" i="5"/>
  <c r="BW227" i="5"/>
  <c r="CA227" i="5"/>
  <c r="H227" i="5"/>
  <c r="L227" i="5"/>
  <c r="P227" i="5"/>
  <c r="T227" i="5"/>
  <c r="X227" i="5"/>
  <c r="AB227" i="5"/>
  <c r="AF227" i="5"/>
  <c r="AJ227" i="5"/>
  <c r="AN227" i="5"/>
  <c r="AR227" i="5"/>
  <c r="AV227" i="5"/>
  <c r="AZ227" i="5"/>
  <c r="BD227" i="5"/>
  <c r="BH227" i="5"/>
  <c r="BL227" i="5"/>
  <c r="BP227" i="5"/>
  <c r="BT227" i="5"/>
  <c r="BX227" i="5"/>
  <c r="CB227" i="5"/>
  <c r="AI225" i="17" l="1"/>
  <c r="AH225" i="17"/>
  <c r="W225" i="17"/>
  <c r="AG225" i="17"/>
  <c r="P221" i="22"/>
  <c r="R221" i="22"/>
  <c r="Q221" i="22"/>
  <c r="O222" i="22"/>
  <c r="AD225" i="17"/>
  <c r="AC225" i="17"/>
  <c r="AA225" i="17"/>
  <c r="AJ225" i="17"/>
  <c r="V224" i="17"/>
  <c r="X224" i="17"/>
  <c r="Y225" i="17"/>
  <c r="U225" i="17"/>
  <c r="Z225" i="17"/>
  <c r="S225" i="17"/>
  <c r="G230" i="5"/>
  <c r="Q225" i="17"/>
  <c r="N225" i="17"/>
  <c r="F226" i="18"/>
  <c r="A226" i="17" s="1"/>
  <c r="M226" i="17" s="1"/>
  <c r="AB226" i="17" s="1"/>
  <c r="J228" i="5"/>
  <c r="N228" i="5"/>
  <c r="R228" i="5"/>
  <c r="V228" i="5"/>
  <c r="Z228" i="5"/>
  <c r="AD228" i="5"/>
  <c r="AH228" i="5"/>
  <c r="AL228" i="5"/>
  <c r="AP228" i="5"/>
  <c r="AT228" i="5"/>
  <c r="AX228" i="5"/>
  <c r="BB228" i="5"/>
  <c r="BF228" i="5"/>
  <c r="BJ228" i="5"/>
  <c r="BN228" i="5"/>
  <c r="BR228" i="5"/>
  <c r="BV228" i="5"/>
  <c r="BZ228" i="5"/>
  <c r="CD228" i="5"/>
  <c r="K228" i="5"/>
  <c r="O228" i="5"/>
  <c r="S228" i="5"/>
  <c r="W228" i="5"/>
  <c r="AA228" i="5"/>
  <c r="AE228" i="5"/>
  <c r="AI228" i="5"/>
  <c r="AM228" i="5"/>
  <c r="AQ228" i="5"/>
  <c r="AU228" i="5"/>
  <c r="AY228" i="5"/>
  <c r="BC228" i="5"/>
  <c r="BG228" i="5"/>
  <c r="BK228" i="5"/>
  <c r="BO228" i="5"/>
  <c r="BS228" i="5"/>
  <c r="BW228" i="5"/>
  <c r="CA228" i="5"/>
  <c r="H228" i="5"/>
  <c r="L228" i="5"/>
  <c r="P228" i="5"/>
  <c r="T228" i="5"/>
  <c r="X228" i="5"/>
  <c r="AB228" i="5"/>
  <c r="AF228" i="5"/>
  <c r="AJ228" i="5"/>
  <c r="AN228" i="5"/>
  <c r="AR228" i="5"/>
  <c r="AV228" i="5"/>
  <c r="AZ228" i="5"/>
  <c r="BD228" i="5"/>
  <c r="BH228" i="5"/>
  <c r="BL228" i="5"/>
  <c r="BP228" i="5"/>
  <c r="BT228" i="5"/>
  <c r="BX228" i="5"/>
  <c r="CB228" i="5"/>
  <c r="I228" i="5"/>
  <c r="M228" i="5"/>
  <c r="Q228" i="5"/>
  <c r="U228" i="5"/>
  <c r="Y228" i="5"/>
  <c r="AC228" i="5"/>
  <c r="AG228" i="5"/>
  <c r="AK228" i="5"/>
  <c r="AO228" i="5"/>
  <c r="AS228" i="5"/>
  <c r="AW228" i="5"/>
  <c r="BA228" i="5"/>
  <c r="BE228" i="5"/>
  <c r="BI228" i="5"/>
  <c r="BM228" i="5"/>
  <c r="BQ228" i="5"/>
  <c r="BU228" i="5"/>
  <c r="BY228" i="5"/>
  <c r="CC228" i="5"/>
  <c r="F229" i="5"/>
  <c r="D229" i="5"/>
  <c r="E229" i="5"/>
  <c r="A229" i="5"/>
  <c r="B229" i="5"/>
  <c r="C229" i="5"/>
  <c r="AI226" i="17" l="1"/>
  <c r="AH226" i="17"/>
  <c r="W226" i="17"/>
  <c r="AG226" i="17"/>
  <c r="P222" i="22"/>
  <c r="R222" i="22"/>
  <c r="Q222" i="22"/>
  <c r="O223" i="22"/>
  <c r="AD226" i="17"/>
  <c r="AC226" i="17"/>
  <c r="AA226" i="17"/>
  <c r="AJ226" i="17"/>
  <c r="V225" i="17"/>
  <c r="X225" i="17"/>
  <c r="Y226" i="17"/>
  <c r="U226" i="17"/>
  <c r="Z226" i="17"/>
  <c r="S226" i="17"/>
  <c r="G231" i="5"/>
  <c r="Q226" i="17"/>
  <c r="N226" i="17"/>
  <c r="I229" i="5"/>
  <c r="M229" i="5"/>
  <c r="Q229" i="5"/>
  <c r="U229" i="5"/>
  <c r="Y229" i="5"/>
  <c r="AC229" i="5"/>
  <c r="AG229" i="5"/>
  <c r="AK229" i="5"/>
  <c r="AO229" i="5"/>
  <c r="AS229" i="5"/>
  <c r="AW229" i="5"/>
  <c r="BA229" i="5"/>
  <c r="BE229" i="5"/>
  <c r="BI229" i="5"/>
  <c r="BM229" i="5"/>
  <c r="BQ229" i="5"/>
  <c r="BU229" i="5"/>
  <c r="BY229" i="5"/>
  <c r="CC229" i="5"/>
  <c r="J229" i="5"/>
  <c r="N229" i="5"/>
  <c r="R229" i="5"/>
  <c r="V229" i="5"/>
  <c r="Z229" i="5"/>
  <c r="AD229" i="5"/>
  <c r="AH229" i="5"/>
  <c r="AL229" i="5"/>
  <c r="AP229" i="5"/>
  <c r="AT229" i="5"/>
  <c r="AX229" i="5"/>
  <c r="BB229" i="5"/>
  <c r="BF229" i="5"/>
  <c r="BJ229" i="5"/>
  <c r="BN229" i="5"/>
  <c r="BR229" i="5"/>
  <c r="BV229" i="5"/>
  <c r="BZ229" i="5"/>
  <c r="CD229" i="5"/>
  <c r="K229" i="5"/>
  <c r="O229" i="5"/>
  <c r="S229" i="5"/>
  <c r="W229" i="5"/>
  <c r="AA229" i="5"/>
  <c r="AE229" i="5"/>
  <c r="AI229" i="5"/>
  <c r="AM229" i="5"/>
  <c r="AQ229" i="5"/>
  <c r="AU229" i="5"/>
  <c r="AY229" i="5"/>
  <c r="BC229" i="5"/>
  <c r="BG229" i="5"/>
  <c r="BK229" i="5"/>
  <c r="BO229" i="5"/>
  <c r="BS229" i="5"/>
  <c r="BW229" i="5"/>
  <c r="CA229" i="5"/>
  <c r="H229" i="5"/>
  <c r="L229" i="5"/>
  <c r="P229" i="5"/>
  <c r="T229" i="5"/>
  <c r="X229" i="5"/>
  <c r="AB229" i="5"/>
  <c r="AF229" i="5"/>
  <c r="AJ229" i="5"/>
  <c r="AN229" i="5"/>
  <c r="AR229" i="5"/>
  <c r="AV229" i="5"/>
  <c r="AZ229" i="5"/>
  <c r="BD229" i="5"/>
  <c r="BH229" i="5"/>
  <c r="BL229" i="5"/>
  <c r="BP229" i="5"/>
  <c r="BT229" i="5"/>
  <c r="BX229" i="5"/>
  <c r="CB229" i="5"/>
  <c r="E230" i="5"/>
  <c r="D230" i="5"/>
  <c r="F230" i="5"/>
  <c r="C230" i="5"/>
  <c r="A230" i="5"/>
  <c r="B230" i="5"/>
  <c r="F227" i="18"/>
  <c r="A227" i="17" s="1"/>
  <c r="M227" i="17" s="1"/>
  <c r="AB227" i="17" s="1"/>
  <c r="AI227" i="17" l="1"/>
  <c r="AH227" i="17"/>
  <c r="W227" i="17"/>
  <c r="AG227" i="17"/>
  <c r="P223" i="22"/>
  <c r="R223" i="22"/>
  <c r="Q223" i="22"/>
  <c r="O224" i="22"/>
  <c r="AD227" i="17"/>
  <c r="AC227" i="17"/>
  <c r="AA227" i="17"/>
  <c r="AJ227" i="17"/>
  <c r="Y227" i="17"/>
  <c r="U227" i="17"/>
  <c r="Z227" i="17"/>
  <c r="S227" i="17"/>
  <c r="V226" i="17"/>
  <c r="X226" i="17"/>
  <c r="G232" i="5"/>
  <c r="Q227" i="17"/>
  <c r="N227" i="17"/>
  <c r="D231" i="5"/>
  <c r="E231" i="5"/>
  <c r="F231" i="5"/>
  <c r="A231" i="5"/>
  <c r="B231" i="5"/>
  <c r="C231" i="5"/>
  <c r="J230" i="5"/>
  <c r="N230" i="5"/>
  <c r="R230" i="5"/>
  <c r="V230" i="5"/>
  <c r="Z230" i="5"/>
  <c r="AD230" i="5"/>
  <c r="AH230" i="5"/>
  <c r="AL230" i="5"/>
  <c r="AP230" i="5"/>
  <c r="AT230" i="5"/>
  <c r="AX230" i="5"/>
  <c r="BB230" i="5"/>
  <c r="BF230" i="5"/>
  <c r="BJ230" i="5"/>
  <c r="BN230" i="5"/>
  <c r="BR230" i="5"/>
  <c r="BV230" i="5"/>
  <c r="BZ230" i="5"/>
  <c r="CD230" i="5"/>
  <c r="K230" i="5"/>
  <c r="O230" i="5"/>
  <c r="S230" i="5"/>
  <c r="W230" i="5"/>
  <c r="AA230" i="5"/>
  <c r="AE230" i="5"/>
  <c r="AI230" i="5"/>
  <c r="AM230" i="5"/>
  <c r="AQ230" i="5"/>
  <c r="AU230" i="5"/>
  <c r="AY230" i="5"/>
  <c r="BC230" i="5"/>
  <c r="BG230" i="5"/>
  <c r="BK230" i="5"/>
  <c r="BO230" i="5"/>
  <c r="BS230" i="5"/>
  <c r="BW230" i="5"/>
  <c r="CA230" i="5"/>
  <c r="H230" i="5"/>
  <c r="L230" i="5"/>
  <c r="P230" i="5"/>
  <c r="T230" i="5"/>
  <c r="X230" i="5"/>
  <c r="AB230" i="5"/>
  <c r="AF230" i="5"/>
  <c r="AJ230" i="5"/>
  <c r="AN230" i="5"/>
  <c r="AR230" i="5"/>
  <c r="AV230" i="5"/>
  <c r="AZ230" i="5"/>
  <c r="BD230" i="5"/>
  <c r="BH230" i="5"/>
  <c r="BL230" i="5"/>
  <c r="BP230" i="5"/>
  <c r="BT230" i="5"/>
  <c r="BX230" i="5"/>
  <c r="CB230" i="5"/>
  <c r="I230" i="5"/>
  <c r="M230" i="5"/>
  <c r="Q230" i="5"/>
  <c r="U230" i="5"/>
  <c r="Y230" i="5"/>
  <c r="AC230" i="5"/>
  <c r="AG230" i="5"/>
  <c r="AK230" i="5"/>
  <c r="AO230" i="5"/>
  <c r="AS230" i="5"/>
  <c r="AW230" i="5"/>
  <c r="BA230" i="5"/>
  <c r="BE230" i="5"/>
  <c r="BI230" i="5"/>
  <c r="BM230" i="5"/>
  <c r="BQ230" i="5"/>
  <c r="BU230" i="5"/>
  <c r="BY230" i="5"/>
  <c r="CC230" i="5"/>
  <c r="F228" i="18"/>
  <c r="A228" i="17" s="1"/>
  <c r="M228" i="17" s="1"/>
  <c r="AB228" i="17" s="1"/>
  <c r="AI228" i="17" l="1"/>
  <c r="AH228" i="17"/>
  <c r="W228" i="17"/>
  <c r="AG228" i="17"/>
  <c r="Q224" i="22"/>
  <c r="P224" i="22"/>
  <c r="R224" i="22"/>
  <c r="O225" i="22"/>
  <c r="AD228" i="17"/>
  <c r="AC228" i="17"/>
  <c r="AA228" i="17"/>
  <c r="AJ228" i="17"/>
  <c r="Y228" i="17"/>
  <c r="U228" i="17"/>
  <c r="Z228" i="17"/>
  <c r="S228" i="17"/>
  <c r="V227" i="17"/>
  <c r="X227" i="17"/>
  <c r="G233" i="5"/>
  <c r="Q228" i="17"/>
  <c r="N228" i="17"/>
  <c r="E232" i="5"/>
  <c r="D232" i="5"/>
  <c r="F232" i="5"/>
  <c r="A232" i="5"/>
  <c r="B232" i="5"/>
  <c r="C232" i="5"/>
  <c r="F229" i="18"/>
  <c r="A229" i="17" s="1"/>
  <c r="M229" i="17" s="1"/>
  <c r="AB229" i="17" s="1"/>
  <c r="K231" i="5"/>
  <c r="O231" i="5"/>
  <c r="S231" i="5"/>
  <c r="W231" i="5"/>
  <c r="AA231" i="5"/>
  <c r="AE231" i="5"/>
  <c r="AI231" i="5"/>
  <c r="AM231" i="5"/>
  <c r="AQ231" i="5"/>
  <c r="AU231" i="5"/>
  <c r="AY231" i="5"/>
  <c r="BC231" i="5"/>
  <c r="BG231" i="5"/>
  <c r="BK231" i="5"/>
  <c r="BO231" i="5"/>
  <c r="BS231" i="5"/>
  <c r="BW231" i="5"/>
  <c r="CA231" i="5"/>
  <c r="H231" i="5"/>
  <c r="L231" i="5"/>
  <c r="P231" i="5"/>
  <c r="T231" i="5"/>
  <c r="X231" i="5"/>
  <c r="AB231" i="5"/>
  <c r="AF231" i="5"/>
  <c r="AJ231" i="5"/>
  <c r="AN231" i="5"/>
  <c r="AR231" i="5"/>
  <c r="AV231" i="5"/>
  <c r="AZ231" i="5"/>
  <c r="BD231" i="5"/>
  <c r="BH231" i="5"/>
  <c r="BL231" i="5"/>
  <c r="BP231" i="5"/>
  <c r="BT231" i="5"/>
  <c r="BX231" i="5"/>
  <c r="CB231" i="5"/>
  <c r="I231" i="5"/>
  <c r="M231" i="5"/>
  <c r="Q231" i="5"/>
  <c r="U231" i="5"/>
  <c r="Y231" i="5"/>
  <c r="AC231" i="5"/>
  <c r="AG231" i="5"/>
  <c r="AK231" i="5"/>
  <c r="AO231" i="5"/>
  <c r="AS231" i="5"/>
  <c r="AW231" i="5"/>
  <c r="BA231" i="5"/>
  <c r="BE231" i="5"/>
  <c r="BI231" i="5"/>
  <c r="BM231" i="5"/>
  <c r="BQ231" i="5"/>
  <c r="BU231" i="5"/>
  <c r="BY231" i="5"/>
  <c r="CC231" i="5"/>
  <c r="J231" i="5"/>
  <c r="N231" i="5"/>
  <c r="R231" i="5"/>
  <c r="V231" i="5"/>
  <c r="Z231" i="5"/>
  <c r="AD231" i="5"/>
  <c r="AH231" i="5"/>
  <c r="AL231" i="5"/>
  <c r="AP231" i="5"/>
  <c r="AT231" i="5"/>
  <c r="AX231" i="5"/>
  <c r="BB231" i="5"/>
  <c r="BF231" i="5"/>
  <c r="BJ231" i="5"/>
  <c r="BN231" i="5"/>
  <c r="BR231" i="5"/>
  <c r="BV231" i="5"/>
  <c r="BZ231" i="5"/>
  <c r="CD231" i="5"/>
  <c r="AI229" i="17" l="1"/>
  <c r="AH229" i="17"/>
  <c r="W229" i="17"/>
  <c r="AG229" i="17"/>
  <c r="P225" i="22"/>
  <c r="R225" i="22"/>
  <c r="Q225" i="22"/>
  <c r="O226" i="22"/>
  <c r="AD229" i="17"/>
  <c r="AC229" i="17"/>
  <c r="AA229" i="17"/>
  <c r="AJ229" i="17"/>
  <c r="V228" i="17"/>
  <c r="X228" i="17"/>
  <c r="Y229" i="17"/>
  <c r="U229" i="17"/>
  <c r="Z229" i="17"/>
  <c r="S229" i="17"/>
  <c r="G234" i="5"/>
  <c r="Q229" i="17"/>
  <c r="N229" i="17"/>
  <c r="F230" i="18"/>
  <c r="A230" i="17" s="1"/>
  <c r="M230" i="17" s="1"/>
  <c r="AB230" i="17" s="1"/>
  <c r="H232" i="5"/>
  <c r="L232" i="5"/>
  <c r="P232" i="5"/>
  <c r="T232" i="5"/>
  <c r="X232" i="5"/>
  <c r="AB232" i="5"/>
  <c r="AF232" i="5"/>
  <c r="AJ232" i="5"/>
  <c r="AN232" i="5"/>
  <c r="AR232" i="5"/>
  <c r="AV232" i="5"/>
  <c r="AZ232" i="5"/>
  <c r="BD232" i="5"/>
  <c r="BH232" i="5"/>
  <c r="BL232" i="5"/>
  <c r="BP232" i="5"/>
  <c r="BT232" i="5"/>
  <c r="BX232" i="5"/>
  <c r="CB232" i="5"/>
  <c r="I232" i="5"/>
  <c r="M232" i="5"/>
  <c r="Q232" i="5"/>
  <c r="U232" i="5"/>
  <c r="Y232" i="5"/>
  <c r="AC232" i="5"/>
  <c r="AG232" i="5"/>
  <c r="AK232" i="5"/>
  <c r="AO232" i="5"/>
  <c r="AS232" i="5"/>
  <c r="AW232" i="5"/>
  <c r="BA232" i="5"/>
  <c r="BE232" i="5"/>
  <c r="BI232" i="5"/>
  <c r="BM232" i="5"/>
  <c r="BQ232" i="5"/>
  <c r="BU232" i="5"/>
  <c r="BY232" i="5"/>
  <c r="CC232" i="5"/>
  <c r="J232" i="5"/>
  <c r="N232" i="5"/>
  <c r="R232" i="5"/>
  <c r="V232" i="5"/>
  <c r="Z232" i="5"/>
  <c r="AD232" i="5"/>
  <c r="AH232" i="5"/>
  <c r="AL232" i="5"/>
  <c r="AP232" i="5"/>
  <c r="AT232" i="5"/>
  <c r="AX232" i="5"/>
  <c r="BB232" i="5"/>
  <c r="BF232" i="5"/>
  <c r="BJ232" i="5"/>
  <c r="BN232" i="5"/>
  <c r="BR232" i="5"/>
  <c r="BV232" i="5"/>
  <c r="BZ232" i="5"/>
  <c r="CD232" i="5"/>
  <c r="K232" i="5"/>
  <c r="O232" i="5"/>
  <c r="S232" i="5"/>
  <c r="W232" i="5"/>
  <c r="AA232" i="5"/>
  <c r="AE232" i="5"/>
  <c r="AI232" i="5"/>
  <c r="AM232" i="5"/>
  <c r="AQ232" i="5"/>
  <c r="AU232" i="5"/>
  <c r="AY232" i="5"/>
  <c r="BC232" i="5"/>
  <c r="BG232" i="5"/>
  <c r="BK232" i="5"/>
  <c r="BO232" i="5"/>
  <c r="BS232" i="5"/>
  <c r="BW232" i="5"/>
  <c r="CA232" i="5"/>
  <c r="D233" i="5"/>
  <c r="E233" i="5"/>
  <c r="F233" i="5"/>
  <c r="A233" i="5"/>
  <c r="B233" i="5"/>
  <c r="C233" i="5"/>
  <c r="AI230" i="17" l="1"/>
  <c r="AH230" i="17"/>
  <c r="W230" i="17"/>
  <c r="AG230" i="17"/>
  <c r="P226" i="22"/>
  <c r="R226" i="22"/>
  <c r="Q226" i="22"/>
  <c r="O227" i="22"/>
  <c r="AD230" i="17"/>
  <c r="AC230" i="17"/>
  <c r="AA230" i="17"/>
  <c r="AJ230" i="17"/>
  <c r="V229" i="17"/>
  <c r="X229" i="17"/>
  <c r="Y230" i="17"/>
  <c r="U230" i="17"/>
  <c r="Z230" i="17"/>
  <c r="S230" i="17"/>
  <c r="G235" i="5"/>
  <c r="Q230" i="17"/>
  <c r="N230" i="17"/>
  <c r="E234" i="5"/>
  <c r="D234" i="5"/>
  <c r="F234" i="5"/>
  <c r="A234" i="5"/>
  <c r="C234" i="5"/>
  <c r="B234" i="5"/>
  <c r="I233" i="5"/>
  <c r="M233" i="5"/>
  <c r="Q233" i="5"/>
  <c r="U233" i="5"/>
  <c r="Y233" i="5"/>
  <c r="AC233" i="5"/>
  <c r="AG233" i="5"/>
  <c r="AK233" i="5"/>
  <c r="AO233" i="5"/>
  <c r="AS233" i="5"/>
  <c r="AW233" i="5"/>
  <c r="BA233" i="5"/>
  <c r="BE233" i="5"/>
  <c r="BI233" i="5"/>
  <c r="BM233" i="5"/>
  <c r="BQ233" i="5"/>
  <c r="BU233" i="5"/>
  <c r="BY233" i="5"/>
  <c r="CC233" i="5"/>
  <c r="J233" i="5"/>
  <c r="N233" i="5"/>
  <c r="R233" i="5"/>
  <c r="V233" i="5"/>
  <c r="Z233" i="5"/>
  <c r="AD233" i="5"/>
  <c r="AH233" i="5"/>
  <c r="AL233" i="5"/>
  <c r="AP233" i="5"/>
  <c r="AT233" i="5"/>
  <c r="AX233" i="5"/>
  <c r="BB233" i="5"/>
  <c r="BF233" i="5"/>
  <c r="BJ233" i="5"/>
  <c r="BN233" i="5"/>
  <c r="BR233" i="5"/>
  <c r="BV233" i="5"/>
  <c r="BZ233" i="5"/>
  <c r="CD233" i="5"/>
  <c r="K233" i="5"/>
  <c r="O233" i="5"/>
  <c r="S233" i="5"/>
  <c r="W233" i="5"/>
  <c r="AA233" i="5"/>
  <c r="AE233" i="5"/>
  <c r="AI233" i="5"/>
  <c r="AM233" i="5"/>
  <c r="AQ233" i="5"/>
  <c r="AU233" i="5"/>
  <c r="AY233" i="5"/>
  <c r="BC233" i="5"/>
  <c r="BG233" i="5"/>
  <c r="BK233" i="5"/>
  <c r="BO233" i="5"/>
  <c r="BS233" i="5"/>
  <c r="BW233" i="5"/>
  <c r="CA233" i="5"/>
  <c r="H233" i="5"/>
  <c r="L233" i="5"/>
  <c r="P233" i="5"/>
  <c r="T233" i="5"/>
  <c r="X233" i="5"/>
  <c r="AB233" i="5"/>
  <c r="AF233" i="5"/>
  <c r="AJ233" i="5"/>
  <c r="AN233" i="5"/>
  <c r="AR233" i="5"/>
  <c r="AV233" i="5"/>
  <c r="AZ233" i="5"/>
  <c r="BD233" i="5"/>
  <c r="BH233" i="5"/>
  <c r="BL233" i="5"/>
  <c r="BP233" i="5"/>
  <c r="BT233" i="5"/>
  <c r="BX233" i="5"/>
  <c r="CB233" i="5"/>
  <c r="F231" i="18"/>
  <c r="A231" i="17" s="1"/>
  <c r="M231" i="17" s="1"/>
  <c r="AB231" i="17" s="1"/>
  <c r="AI231" i="17" l="1"/>
  <c r="AH231" i="17"/>
  <c r="W231" i="17"/>
  <c r="AG231" i="17"/>
  <c r="Q227" i="22"/>
  <c r="P227" i="22"/>
  <c r="R227" i="22"/>
  <c r="O228" i="22"/>
  <c r="AD231" i="17"/>
  <c r="AC231" i="17"/>
  <c r="AA231" i="17"/>
  <c r="AJ231" i="17"/>
  <c r="Y231" i="17"/>
  <c r="U231" i="17"/>
  <c r="Z231" i="17"/>
  <c r="S231" i="17"/>
  <c r="V230" i="17"/>
  <c r="X230" i="17"/>
  <c r="G236" i="5"/>
  <c r="Q231" i="17"/>
  <c r="N231" i="17"/>
  <c r="D235" i="5"/>
  <c r="E235" i="5"/>
  <c r="F235" i="5"/>
  <c r="A235" i="5"/>
  <c r="B235" i="5"/>
  <c r="C235" i="5"/>
  <c r="F232" i="18"/>
  <c r="A232" i="17" s="1"/>
  <c r="M232" i="17" s="1"/>
  <c r="AB232" i="17" s="1"/>
  <c r="H234" i="5"/>
  <c r="L234" i="5"/>
  <c r="P234" i="5"/>
  <c r="T234" i="5"/>
  <c r="X234" i="5"/>
  <c r="AB234" i="5"/>
  <c r="AF234" i="5"/>
  <c r="AJ234" i="5"/>
  <c r="AN234" i="5"/>
  <c r="AR234" i="5"/>
  <c r="AV234" i="5"/>
  <c r="AZ234" i="5"/>
  <c r="BD234" i="5"/>
  <c r="BH234" i="5"/>
  <c r="BL234" i="5"/>
  <c r="BP234" i="5"/>
  <c r="BT234" i="5"/>
  <c r="BX234" i="5"/>
  <c r="CB234" i="5"/>
  <c r="I234" i="5"/>
  <c r="M234" i="5"/>
  <c r="Q234" i="5"/>
  <c r="U234" i="5"/>
  <c r="Y234" i="5"/>
  <c r="AC234" i="5"/>
  <c r="AG234" i="5"/>
  <c r="AK234" i="5"/>
  <c r="AO234" i="5"/>
  <c r="AS234" i="5"/>
  <c r="AW234" i="5"/>
  <c r="BA234" i="5"/>
  <c r="BE234" i="5"/>
  <c r="BI234" i="5"/>
  <c r="BM234" i="5"/>
  <c r="BQ234" i="5"/>
  <c r="BU234" i="5"/>
  <c r="BY234" i="5"/>
  <c r="CC234" i="5"/>
  <c r="J234" i="5"/>
  <c r="N234" i="5"/>
  <c r="R234" i="5"/>
  <c r="V234" i="5"/>
  <c r="Z234" i="5"/>
  <c r="AD234" i="5"/>
  <c r="AH234" i="5"/>
  <c r="AL234" i="5"/>
  <c r="AP234" i="5"/>
  <c r="AT234" i="5"/>
  <c r="AX234" i="5"/>
  <c r="BB234" i="5"/>
  <c r="BF234" i="5"/>
  <c r="BJ234" i="5"/>
  <c r="BN234" i="5"/>
  <c r="BR234" i="5"/>
  <c r="BV234" i="5"/>
  <c r="BZ234" i="5"/>
  <c r="CD234" i="5"/>
  <c r="K234" i="5"/>
  <c r="O234" i="5"/>
  <c r="S234" i="5"/>
  <c r="W234" i="5"/>
  <c r="AA234" i="5"/>
  <c r="AE234" i="5"/>
  <c r="AI234" i="5"/>
  <c r="AM234" i="5"/>
  <c r="AQ234" i="5"/>
  <c r="AU234" i="5"/>
  <c r="AY234" i="5"/>
  <c r="BC234" i="5"/>
  <c r="BG234" i="5"/>
  <c r="BK234" i="5"/>
  <c r="BO234" i="5"/>
  <c r="BS234" i="5"/>
  <c r="BW234" i="5"/>
  <c r="CA234" i="5"/>
  <c r="AI232" i="17" l="1"/>
  <c r="AH232" i="17"/>
  <c r="W232" i="17"/>
  <c r="AG232" i="17"/>
  <c r="P228" i="22"/>
  <c r="R228" i="22"/>
  <c r="Q228" i="22"/>
  <c r="O229" i="22"/>
  <c r="AD232" i="17"/>
  <c r="AC232" i="17"/>
  <c r="AA232" i="17"/>
  <c r="AJ232" i="17"/>
  <c r="V231" i="17"/>
  <c r="X231" i="17"/>
  <c r="Y232" i="17"/>
  <c r="U232" i="17"/>
  <c r="Z232" i="17"/>
  <c r="S232" i="17"/>
  <c r="G237" i="5"/>
  <c r="Q232" i="17"/>
  <c r="N232" i="17"/>
  <c r="F233" i="18"/>
  <c r="A233" i="17" s="1"/>
  <c r="M233" i="17" s="1"/>
  <c r="AB233" i="17" s="1"/>
  <c r="I235" i="5"/>
  <c r="M235" i="5"/>
  <c r="Q235" i="5"/>
  <c r="U235" i="5"/>
  <c r="Y235" i="5"/>
  <c r="AC235" i="5"/>
  <c r="AG235" i="5"/>
  <c r="AK235" i="5"/>
  <c r="AO235" i="5"/>
  <c r="AS235" i="5"/>
  <c r="AW235" i="5"/>
  <c r="BA235" i="5"/>
  <c r="BE235" i="5"/>
  <c r="BI235" i="5"/>
  <c r="BM235" i="5"/>
  <c r="BQ235" i="5"/>
  <c r="BU235" i="5"/>
  <c r="BY235" i="5"/>
  <c r="CC235" i="5"/>
  <c r="J235" i="5"/>
  <c r="N235" i="5"/>
  <c r="R235" i="5"/>
  <c r="V235" i="5"/>
  <c r="Z235" i="5"/>
  <c r="AD235" i="5"/>
  <c r="AH235" i="5"/>
  <c r="AL235" i="5"/>
  <c r="AP235" i="5"/>
  <c r="AT235" i="5"/>
  <c r="AX235" i="5"/>
  <c r="BB235" i="5"/>
  <c r="BF235" i="5"/>
  <c r="BJ235" i="5"/>
  <c r="BN235" i="5"/>
  <c r="BR235" i="5"/>
  <c r="BV235" i="5"/>
  <c r="BZ235" i="5"/>
  <c r="CD235" i="5"/>
  <c r="K235" i="5"/>
  <c r="O235" i="5"/>
  <c r="S235" i="5"/>
  <c r="W235" i="5"/>
  <c r="AA235" i="5"/>
  <c r="AE235" i="5"/>
  <c r="AI235" i="5"/>
  <c r="AM235" i="5"/>
  <c r="AQ235" i="5"/>
  <c r="AU235" i="5"/>
  <c r="AY235" i="5"/>
  <c r="BC235" i="5"/>
  <c r="BG235" i="5"/>
  <c r="BK235" i="5"/>
  <c r="BO235" i="5"/>
  <c r="BS235" i="5"/>
  <c r="BW235" i="5"/>
  <c r="CA235" i="5"/>
  <c r="H235" i="5"/>
  <c r="L235" i="5"/>
  <c r="P235" i="5"/>
  <c r="T235" i="5"/>
  <c r="X235" i="5"/>
  <c r="AB235" i="5"/>
  <c r="AF235" i="5"/>
  <c r="AJ235" i="5"/>
  <c r="AN235" i="5"/>
  <c r="AR235" i="5"/>
  <c r="AV235" i="5"/>
  <c r="AZ235" i="5"/>
  <c r="BD235" i="5"/>
  <c r="BH235" i="5"/>
  <c r="BL235" i="5"/>
  <c r="BP235" i="5"/>
  <c r="BT235" i="5"/>
  <c r="BX235" i="5"/>
  <c r="CB235" i="5"/>
  <c r="E236" i="5"/>
  <c r="D236" i="5"/>
  <c r="F236" i="5"/>
  <c r="C236" i="5"/>
  <c r="A236" i="5"/>
  <c r="B236" i="5"/>
  <c r="AI233" i="17" l="1"/>
  <c r="AH233" i="17"/>
  <c r="W233" i="17"/>
  <c r="AG233" i="17"/>
  <c r="P229" i="22"/>
  <c r="R229" i="22"/>
  <c r="Q229" i="22"/>
  <c r="O230" i="22"/>
  <c r="AD233" i="17"/>
  <c r="AC233" i="17"/>
  <c r="AA233" i="17"/>
  <c r="AJ233" i="17"/>
  <c r="V232" i="17"/>
  <c r="X232" i="17"/>
  <c r="Y233" i="17"/>
  <c r="U233" i="17"/>
  <c r="Z233" i="17"/>
  <c r="S233" i="17"/>
  <c r="G238" i="5"/>
  <c r="Q233" i="17"/>
  <c r="N233" i="17"/>
  <c r="J236" i="5"/>
  <c r="N236" i="5"/>
  <c r="R236" i="5"/>
  <c r="V236" i="5"/>
  <c r="Z236" i="5"/>
  <c r="AD236" i="5"/>
  <c r="AH236" i="5"/>
  <c r="AL236" i="5"/>
  <c r="AP236" i="5"/>
  <c r="AT236" i="5"/>
  <c r="AX236" i="5"/>
  <c r="BB236" i="5"/>
  <c r="BF236" i="5"/>
  <c r="BJ236" i="5"/>
  <c r="BN236" i="5"/>
  <c r="BR236" i="5"/>
  <c r="BV236" i="5"/>
  <c r="BZ236" i="5"/>
  <c r="CD236" i="5"/>
  <c r="K236" i="5"/>
  <c r="O236" i="5"/>
  <c r="S236" i="5"/>
  <c r="W236" i="5"/>
  <c r="AA236" i="5"/>
  <c r="AE236" i="5"/>
  <c r="AI236" i="5"/>
  <c r="AM236" i="5"/>
  <c r="AQ236" i="5"/>
  <c r="AU236" i="5"/>
  <c r="AY236" i="5"/>
  <c r="BC236" i="5"/>
  <c r="BG236" i="5"/>
  <c r="BK236" i="5"/>
  <c r="BO236" i="5"/>
  <c r="BS236" i="5"/>
  <c r="BW236" i="5"/>
  <c r="CA236" i="5"/>
  <c r="H236" i="5"/>
  <c r="L236" i="5"/>
  <c r="P236" i="5"/>
  <c r="T236" i="5"/>
  <c r="X236" i="5"/>
  <c r="AB236" i="5"/>
  <c r="AF236" i="5"/>
  <c r="AJ236" i="5"/>
  <c r="AN236" i="5"/>
  <c r="AR236" i="5"/>
  <c r="AV236" i="5"/>
  <c r="AZ236" i="5"/>
  <c r="BD236" i="5"/>
  <c r="BH236" i="5"/>
  <c r="BL236" i="5"/>
  <c r="BP236" i="5"/>
  <c r="BT236" i="5"/>
  <c r="BX236" i="5"/>
  <c r="CB236" i="5"/>
  <c r="I236" i="5"/>
  <c r="M236" i="5"/>
  <c r="Q236" i="5"/>
  <c r="U236" i="5"/>
  <c r="Y236" i="5"/>
  <c r="AC236" i="5"/>
  <c r="AG236" i="5"/>
  <c r="AK236" i="5"/>
  <c r="AO236" i="5"/>
  <c r="AS236" i="5"/>
  <c r="AW236" i="5"/>
  <c r="BA236" i="5"/>
  <c r="BE236" i="5"/>
  <c r="BI236" i="5"/>
  <c r="BM236" i="5"/>
  <c r="BQ236" i="5"/>
  <c r="BU236" i="5"/>
  <c r="BY236" i="5"/>
  <c r="CC236" i="5"/>
  <c r="F237" i="5"/>
  <c r="D237" i="5"/>
  <c r="E237" i="5"/>
  <c r="A237" i="5"/>
  <c r="B237" i="5"/>
  <c r="C237" i="5"/>
  <c r="F234" i="18"/>
  <c r="A234" i="17" s="1"/>
  <c r="M234" i="17" s="1"/>
  <c r="AB234" i="17" s="1"/>
  <c r="AI234" i="17" l="1"/>
  <c r="AH234" i="17"/>
  <c r="W234" i="17"/>
  <c r="AG234" i="17"/>
  <c r="P230" i="22"/>
  <c r="R230" i="22"/>
  <c r="Q230" i="22"/>
  <c r="O231" i="22"/>
  <c r="AD234" i="17"/>
  <c r="AC234" i="17"/>
  <c r="AA234" i="17"/>
  <c r="AJ234" i="17"/>
  <c r="Y234" i="17"/>
  <c r="U234" i="17"/>
  <c r="Z234" i="17"/>
  <c r="S234" i="17"/>
  <c r="V233" i="17"/>
  <c r="X233" i="17"/>
  <c r="G239" i="5"/>
  <c r="Q234" i="17"/>
  <c r="N234" i="17"/>
  <c r="F235" i="18"/>
  <c r="A235" i="17" s="1"/>
  <c r="M235" i="17" s="1"/>
  <c r="AB235" i="17" s="1"/>
  <c r="E238" i="5"/>
  <c r="D238" i="5"/>
  <c r="F238" i="5"/>
  <c r="C238" i="5"/>
  <c r="A238" i="5"/>
  <c r="B238" i="5"/>
  <c r="K237" i="5"/>
  <c r="O237" i="5"/>
  <c r="S237" i="5"/>
  <c r="W237" i="5"/>
  <c r="AA237" i="5"/>
  <c r="AE237" i="5"/>
  <c r="AI237" i="5"/>
  <c r="AM237" i="5"/>
  <c r="AQ237" i="5"/>
  <c r="AU237" i="5"/>
  <c r="AY237" i="5"/>
  <c r="BC237" i="5"/>
  <c r="BG237" i="5"/>
  <c r="BK237" i="5"/>
  <c r="BO237" i="5"/>
  <c r="BS237" i="5"/>
  <c r="BW237" i="5"/>
  <c r="CA237" i="5"/>
  <c r="H237" i="5"/>
  <c r="L237" i="5"/>
  <c r="P237" i="5"/>
  <c r="T237" i="5"/>
  <c r="X237" i="5"/>
  <c r="AB237" i="5"/>
  <c r="AF237" i="5"/>
  <c r="AJ237" i="5"/>
  <c r="AN237" i="5"/>
  <c r="AR237" i="5"/>
  <c r="AV237" i="5"/>
  <c r="AZ237" i="5"/>
  <c r="BD237" i="5"/>
  <c r="BH237" i="5"/>
  <c r="BL237" i="5"/>
  <c r="BP237" i="5"/>
  <c r="BT237" i="5"/>
  <c r="BX237" i="5"/>
  <c r="CB237" i="5"/>
  <c r="I237" i="5"/>
  <c r="M237" i="5"/>
  <c r="Q237" i="5"/>
  <c r="U237" i="5"/>
  <c r="Y237" i="5"/>
  <c r="AC237" i="5"/>
  <c r="AG237" i="5"/>
  <c r="AK237" i="5"/>
  <c r="AO237" i="5"/>
  <c r="AS237" i="5"/>
  <c r="AW237" i="5"/>
  <c r="BA237" i="5"/>
  <c r="BE237" i="5"/>
  <c r="BI237" i="5"/>
  <c r="BM237" i="5"/>
  <c r="BQ237" i="5"/>
  <c r="BU237" i="5"/>
  <c r="BY237" i="5"/>
  <c r="CC237" i="5"/>
  <c r="J237" i="5"/>
  <c r="N237" i="5"/>
  <c r="R237" i="5"/>
  <c r="V237" i="5"/>
  <c r="Z237" i="5"/>
  <c r="AD237" i="5"/>
  <c r="AH237" i="5"/>
  <c r="AL237" i="5"/>
  <c r="AP237" i="5"/>
  <c r="AT237" i="5"/>
  <c r="AX237" i="5"/>
  <c r="BB237" i="5"/>
  <c r="BF237" i="5"/>
  <c r="BJ237" i="5"/>
  <c r="BN237" i="5"/>
  <c r="BR237" i="5"/>
  <c r="BV237" i="5"/>
  <c r="BZ237" i="5"/>
  <c r="CD237" i="5"/>
  <c r="AI235" i="17" l="1"/>
  <c r="AH235" i="17"/>
  <c r="W235" i="17"/>
  <c r="AG235" i="17"/>
  <c r="Q231" i="22"/>
  <c r="P231" i="22"/>
  <c r="R231" i="22"/>
  <c r="O232" i="22"/>
  <c r="AD235" i="17"/>
  <c r="AC235" i="17"/>
  <c r="AA235" i="17"/>
  <c r="AJ235" i="17"/>
  <c r="V234" i="17"/>
  <c r="X234" i="17"/>
  <c r="Y235" i="17"/>
  <c r="U235" i="17"/>
  <c r="Z235" i="17"/>
  <c r="S235" i="17"/>
  <c r="G240" i="5"/>
  <c r="Q235" i="17"/>
  <c r="N235" i="17"/>
  <c r="D239" i="5"/>
  <c r="E239" i="5"/>
  <c r="F239" i="5"/>
  <c r="A239" i="5"/>
  <c r="B239" i="5"/>
  <c r="C239" i="5"/>
  <c r="J238" i="5"/>
  <c r="N238" i="5"/>
  <c r="R238" i="5"/>
  <c r="V238" i="5"/>
  <c r="Z238" i="5"/>
  <c r="AD238" i="5"/>
  <c r="AH238" i="5"/>
  <c r="AL238" i="5"/>
  <c r="AP238" i="5"/>
  <c r="AT238" i="5"/>
  <c r="AX238" i="5"/>
  <c r="BB238" i="5"/>
  <c r="BF238" i="5"/>
  <c r="BJ238" i="5"/>
  <c r="BN238" i="5"/>
  <c r="BR238" i="5"/>
  <c r="BV238" i="5"/>
  <c r="BZ238" i="5"/>
  <c r="CD238" i="5"/>
  <c r="K238" i="5"/>
  <c r="O238" i="5"/>
  <c r="S238" i="5"/>
  <c r="W238" i="5"/>
  <c r="AA238" i="5"/>
  <c r="AE238" i="5"/>
  <c r="AI238" i="5"/>
  <c r="AM238" i="5"/>
  <c r="AQ238" i="5"/>
  <c r="AU238" i="5"/>
  <c r="AY238" i="5"/>
  <c r="BC238" i="5"/>
  <c r="BG238" i="5"/>
  <c r="BK238" i="5"/>
  <c r="BO238" i="5"/>
  <c r="BS238" i="5"/>
  <c r="BW238" i="5"/>
  <c r="CA238" i="5"/>
  <c r="H238" i="5"/>
  <c r="L238" i="5"/>
  <c r="P238" i="5"/>
  <c r="T238" i="5"/>
  <c r="X238" i="5"/>
  <c r="AB238" i="5"/>
  <c r="AF238" i="5"/>
  <c r="AJ238" i="5"/>
  <c r="AN238" i="5"/>
  <c r="AR238" i="5"/>
  <c r="AV238" i="5"/>
  <c r="AZ238" i="5"/>
  <c r="BD238" i="5"/>
  <c r="BH238" i="5"/>
  <c r="BL238" i="5"/>
  <c r="BP238" i="5"/>
  <c r="BT238" i="5"/>
  <c r="BX238" i="5"/>
  <c r="CB238" i="5"/>
  <c r="I238" i="5"/>
  <c r="M238" i="5"/>
  <c r="Q238" i="5"/>
  <c r="U238" i="5"/>
  <c r="Y238" i="5"/>
  <c r="AC238" i="5"/>
  <c r="AG238" i="5"/>
  <c r="AK238" i="5"/>
  <c r="AO238" i="5"/>
  <c r="AS238" i="5"/>
  <c r="AW238" i="5"/>
  <c r="BA238" i="5"/>
  <c r="BE238" i="5"/>
  <c r="BI238" i="5"/>
  <c r="BM238" i="5"/>
  <c r="BQ238" i="5"/>
  <c r="BU238" i="5"/>
  <c r="BY238" i="5"/>
  <c r="CC238" i="5"/>
  <c r="F236" i="18"/>
  <c r="A236" i="17" s="1"/>
  <c r="M236" i="17" s="1"/>
  <c r="AB236" i="17" s="1"/>
  <c r="AI236" i="17" l="1"/>
  <c r="AH236" i="17"/>
  <c r="W236" i="17"/>
  <c r="AG236" i="17"/>
  <c r="P232" i="22"/>
  <c r="R232" i="22"/>
  <c r="Q232" i="22"/>
  <c r="O233" i="22"/>
  <c r="AD236" i="17"/>
  <c r="AC236" i="17"/>
  <c r="AA236" i="17"/>
  <c r="AJ236" i="17"/>
  <c r="Y236" i="17"/>
  <c r="U236" i="17"/>
  <c r="Z236" i="17"/>
  <c r="S236" i="17"/>
  <c r="V235" i="17"/>
  <c r="X235" i="17"/>
  <c r="G241" i="5"/>
  <c r="Q236" i="17"/>
  <c r="N236" i="17"/>
  <c r="F237" i="18"/>
  <c r="A237" i="17" s="1"/>
  <c r="M237" i="17" s="1"/>
  <c r="AB237" i="17" s="1"/>
  <c r="K239" i="5"/>
  <c r="O239" i="5"/>
  <c r="S239" i="5"/>
  <c r="W239" i="5"/>
  <c r="AA239" i="5"/>
  <c r="AE239" i="5"/>
  <c r="AI239" i="5"/>
  <c r="AM239" i="5"/>
  <c r="AQ239" i="5"/>
  <c r="AU239" i="5"/>
  <c r="AY239" i="5"/>
  <c r="BC239" i="5"/>
  <c r="BG239" i="5"/>
  <c r="BK239" i="5"/>
  <c r="BO239" i="5"/>
  <c r="BS239" i="5"/>
  <c r="BW239" i="5"/>
  <c r="CA239" i="5"/>
  <c r="H239" i="5"/>
  <c r="L239" i="5"/>
  <c r="P239" i="5"/>
  <c r="T239" i="5"/>
  <c r="X239" i="5"/>
  <c r="AB239" i="5"/>
  <c r="AF239" i="5"/>
  <c r="AJ239" i="5"/>
  <c r="AN239" i="5"/>
  <c r="AR239" i="5"/>
  <c r="AV239" i="5"/>
  <c r="AZ239" i="5"/>
  <c r="BD239" i="5"/>
  <c r="BH239" i="5"/>
  <c r="BL239" i="5"/>
  <c r="BP239" i="5"/>
  <c r="BT239" i="5"/>
  <c r="BX239" i="5"/>
  <c r="CB239" i="5"/>
  <c r="I239" i="5"/>
  <c r="M239" i="5"/>
  <c r="Q239" i="5"/>
  <c r="U239" i="5"/>
  <c r="Y239" i="5"/>
  <c r="AC239" i="5"/>
  <c r="AG239" i="5"/>
  <c r="AK239" i="5"/>
  <c r="AO239" i="5"/>
  <c r="AS239" i="5"/>
  <c r="AW239" i="5"/>
  <c r="BA239" i="5"/>
  <c r="BE239" i="5"/>
  <c r="BI239" i="5"/>
  <c r="BM239" i="5"/>
  <c r="BQ239" i="5"/>
  <c r="BU239" i="5"/>
  <c r="BY239" i="5"/>
  <c r="CC239" i="5"/>
  <c r="J239" i="5"/>
  <c r="N239" i="5"/>
  <c r="R239" i="5"/>
  <c r="V239" i="5"/>
  <c r="Z239" i="5"/>
  <c r="AD239" i="5"/>
  <c r="AH239" i="5"/>
  <c r="AL239" i="5"/>
  <c r="AP239" i="5"/>
  <c r="AT239" i="5"/>
  <c r="AX239" i="5"/>
  <c r="BB239" i="5"/>
  <c r="BF239" i="5"/>
  <c r="BJ239" i="5"/>
  <c r="BN239" i="5"/>
  <c r="BR239" i="5"/>
  <c r="BV239" i="5"/>
  <c r="BZ239" i="5"/>
  <c r="CD239" i="5"/>
  <c r="E240" i="5"/>
  <c r="D240" i="5"/>
  <c r="F240" i="5"/>
  <c r="A240" i="5"/>
  <c r="B240" i="5"/>
  <c r="C240" i="5"/>
  <c r="AI237" i="17" l="1"/>
  <c r="AH237" i="17"/>
  <c r="W237" i="17"/>
  <c r="AG237" i="17"/>
  <c r="Q233" i="22"/>
  <c r="P233" i="22"/>
  <c r="R233" i="22"/>
  <c r="O234" i="22"/>
  <c r="AD237" i="17"/>
  <c r="AC237" i="17"/>
  <c r="AA237" i="17"/>
  <c r="AJ237" i="17"/>
  <c r="V236" i="17"/>
  <c r="X236" i="17"/>
  <c r="Y237" i="17"/>
  <c r="U237" i="17"/>
  <c r="Z237" i="17"/>
  <c r="S237" i="17"/>
  <c r="G242" i="5"/>
  <c r="Q237" i="17"/>
  <c r="N237" i="17"/>
  <c r="H240" i="5"/>
  <c r="L240" i="5"/>
  <c r="P240" i="5"/>
  <c r="T240" i="5"/>
  <c r="X240" i="5"/>
  <c r="AB240" i="5"/>
  <c r="AF240" i="5"/>
  <c r="AJ240" i="5"/>
  <c r="AN240" i="5"/>
  <c r="AR240" i="5"/>
  <c r="AV240" i="5"/>
  <c r="AZ240" i="5"/>
  <c r="BD240" i="5"/>
  <c r="BH240" i="5"/>
  <c r="BL240" i="5"/>
  <c r="BP240" i="5"/>
  <c r="BT240" i="5"/>
  <c r="BX240" i="5"/>
  <c r="CB240" i="5"/>
  <c r="I240" i="5"/>
  <c r="M240" i="5"/>
  <c r="Q240" i="5"/>
  <c r="U240" i="5"/>
  <c r="Y240" i="5"/>
  <c r="AC240" i="5"/>
  <c r="AG240" i="5"/>
  <c r="AK240" i="5"/>
  <c r="AO240" i="5"/>
  <c r="AS240" i="5"/>
  <c r="AW240" i="5"/>
  <c r="BA240" i="5"/>
  <c r="BE240" i="5"/>
  <c r="BI240" i="5"/>
  <c r="BM240" i="5"/>
  <c r="BQ240" i="5"/>
  <c r="BU240" i="5"/>
  <c r="BY240" i="5"/>
  <c r="CC240" i="5"/>
  <c r="J240" i="5"/>
  <c r="N240" i="5"/>
  <c r="R240" i="5"/>
  <c r="V240" i="5"/>
  <c r="Z240" i="5"/>
  <c r="AD240" i="5"/>
  <c r="AH240" i="5"/>
  <c r="AL240" i="5"/>
  <c r="AP240" i="5"/>
  <c r="AT240" i="5"/>
  <c r="AX240" i="5"/>
  <c r="BB240" i="5"/>
  <c r="BF240" i="5"/>
  <c r="BJ240" i="5"/>
  <c r="BN240" i="5"/>
  <c r="BR240" i="5"/>
  <c r="BV240" i="5"/>
  <c r="BZ240" i="5"/>
  <c r="CD240" i="5"/>
  <c r="K240" i="5"/>
  <c r="O240" i="5"/>
  <c r="S240" i="5"/>
  <c r="W240" i="5"/>
  <c r="AA240" i="5"/>
  <c r="AE240" i="5"/>
  <c r="AI240" i="5"/>
  <c r="AM240" i="5"/>
  <c r="AQ240" i="5"/>
  <c r="AU240" i="5"/>
  <c r="AY240" i="5"/>
  <c r="BC240" i="5"/>
  <c r="BG240" i="5"/>
  <c r="BK240" i="5"/>
  <c r="BO240" i="5"/>
  <c r="BS240" i="5"/>
  <c r="BW240" i="5"/>
  <c r="CA240" i="5"/>
  <c r="D241" i="5"/>
  <c r="E241" i="5"/>
  <c r="F241" i="5"/>
  <c r="A241" i="5"/>
  <c r="B241" i="5"/>
  <c r="C241" i="5"/>
  <c r="F238" i="18"/>
  <c r="A238" i="17" s="1"/>
  <c r="M238" i="17" s="1"/>
  <c r="AB238" i="17" s="1"/>
  <c r="AI238" i="17" l="1"/>
  <c r="AH238" i="17"/>
  <c r="W238" i="17"/>
  <c r="AG238" i="17"/>
  <c r="P234" i="22"/>
  <c r="R234" i="22"/>
  <c r="Q234" i="22"/>
  <c r="O235" i="22"/>
  <c r="AD238" i="17"/>
  <c r="AC238" i="17"/>
  <c r="AA238" i="17"/>
  <c r="AJ238" i="17"/>
  <c r="Y238" i="17"/>
  <c r="U238" i="17"/>
  <c r="Z238" i="17"/>
  <c r="S238" i="17"/>
  <c r="V237" i="17"/>
  <c r="X237" i="17"/>
  <c r="G243" i="5"/>
  <c r="Q238" i="17"/>
  <c r="N238" i="17"/>
  <c r="E242" i="5"/>
  <c r="D242" i="5"/>
  <c r="F242" i="5"/>
  <c r="A242" i="5"/>
  <c r="B242" i="5"/>
  <c r="C242" i="5"/>
  <c r="F239" i="18"/>
  <c r="A239" i="17" s="1"/>
  <c r="M239" i="17" s="1"/>
  <c r="AB239" i="17" s="1"/>
  <c r="K241" i="5"/>
  <c r="O241" i="5"/>
  <c r="S241" i="5"/>
  <c r="W241" i="5"/>
  <c r="AA241" i="5"/>
  <c r="AE241" i="5"/>
  <c r="AI241" i="5"/>
  <c r="AM241" i="5"/>
  <c r="AQ241" i="5"/>
  <c r="AU241" i="5"/>
  <c r="AY241" i="5"/>
  <c r="BC241" i="5"/>
  <c r="BG241" i="5"/>
  <c r="BK241" i="5"/>
  <c r="BO241" i="5"/>
  <c r="BS241" i="5"/>
  <c r="BW241" i="5"/>
  <c r="CA241" i="5"/>
  <c r="H241" i="5"/>
  <c r="L241" i="5"/>
  <c r="P241" i="5"/>
  <c r="T241" i="5"/>
  <c r="X241" i="5"/>
  <c r="AB241" i="5"/>
  <c r="AF241" i="5"/>
  <c r="AJ241" i="5"/>
  <c r="AN241" i="5"/>
  <c r="AR241" i="5"/>
  <c r="AV241" i="5"/>
  <c r="AZ241" i="5"/>
  <c r="BD241" i="5"/>
  <c r="BH241" i="5"/>
  <c r="BL241" i="5"/>
  <c r="BP241" i="5"/>
  <c r="BT241" i="5"/>
  <c r="BX241" i="5"/>
  <c r="CB241" i="5"/>
  <c r="I241" i="5"/>
  <c r="M241" i="5"/>
  <c r="Q241" i="5"/>
  <c r="U241" i="5"/>
  <c r="Y241" i="5"/>
  <c r="AC241" i="5"/>
  <c r="AG241" i="5"/>
  <c r="AK241" i="5"/>
  <c r="AO241" i="5"/>
  <c r="AS241" i="5"/>
  <c r="AW241" i="5"/>
  <c r="BA241" i="5"/>
  <c r="BE241" i="5"/>
  <c r="BI241" i="5"/>
  <c r="BM241" i="5"/>
  <c r="BQ241" i="5"/>
  <c r="BU241" i="5"/>
  <c r="BY241" i="5"/>
  <c r="CC241" i="5"/>
  <c r="J241" i="5"/>
  <c r="N241" i="5"/>
  <c r="R241" i="5"/>
  <c r="V241" i="5"/>
  <c r="Z241" i="5"/>
  <c r="AD241" i="5"/>
  <c r="AH241" i="5"/>
  <c r="AL241" i="5"/>
  <c r="AP241" i="5"/>
  <c r="AT241" i="5"/>
  <c r="AX241" i="5"/>
  <c r="BB241" i="5"/>
  <c r="BF241" i="5"/>
  <c r="BJ241" i="5"/>
  <c r="BN241" i="5"/>
  <c r="BR241" i="5"/>
  <c r="BV241" i="5"/>
  <c r="BZ241" i="5"/>
  <c r="CD241" i="5"/>
  <c r="AI239" i="17" l="1"/>
  <c r="AH239" i="17"/>
  <c r="W239" i="17"/>
  <c r="AG239" i="17"/>
  <c r="P235" i="22"/>
  <c r="R235" i="22"/>
  <c r="Q235" i="22"/>
  <c r="O236" i="22"/>
  <c r="AD239" i="17"/>
  <c r="AC239" i="17"/>
  <c r="AA239" i="17"/>
  <c r="AJ239" i="17"/>
  <c r="V238" i="17"/>
  <c r="X238" i="17"/>
  <c r="Y239" i="17"/>
  <c r="U239" i="17"/>
  <c r="Z239" i="17"/>
  <c r="S239" i="17"/>
  <c r="G244" i="5"/>
  <c r="Q239" i="17"/>
  <c r="N239" i="17"/>
  <c r="F240" i="18"/>
  <c r="A240" i="17" s="1"/>
  <c r="M240" i="17" s="1"/>
  <c r="AB240" i="17" s="1"/>
  <c r="D243" i="5"/>
  <c r="E243" i="5"/>
  <c r="F243" i="5"/>
  <c r="A243" i="5"/>
  <c r="B243" i="5"/>
  <c r="C243" i="5"/>
  <c r="H242" i="5"/>
  <c r="L242" i="5"/>
  <c r="P242" i="5"/>
  <c r="T242" i="5"/>
  <c r="X242" i="5"/>
  <c r="AB242" i="5"/>
  <c r="AF242" i="5"/>
  <c r="AJ242" i="5"/>
  <c r="AN242" i="5"/>
  <c r="AR242" i="5"/>
  <c r="AV242" i="5"/>
  <c r="AZ242" i="5"/>
  <c r="BD242" i="5"/>
  <c r="BH242" i="5"/>
  <c r="BL242" i="5"/>
  <c r="BP242" i="5"/>
  <c r="BT242" i="5"/>
  <c r="BX242" i="5"/>
  <c r="CB242" i="5"/>
  <c r="I242" i="5"/>
  <c r="M242" i="5"/>
  <c r="Q242" i="5"/>
  <c r="U242" i="5"/>
  <c r="Y242" i="5"/>
  <c r="AC242" i="5"/>
  <c r="AG242" i="5"/>
  <c r="AK242" i="5"/>
  <c r="AO242" i="5"/>
  <c r="AS242" i="5"/>
  <c r="AW242" i="5"/>
  <c r="BA242" i="5"/>
  <c r="BE242" i="5"/>
  <c r="BI242" i="5"/>
  <c r="BM242" i="5"/>
  <c r="BQ242" i="5"/>
  <c r="BU242" i="5"/>
  <c r="BY242" i="5"/>
  <c r="CC242" i="5"/>
  <c r="J242" i="5"/>
  <c r="N242" i="5"/>
  <c r="R242" i="5"/>
  <c r="V242" i="5"/>
  <c r="Z242" i="5"/>
  <c r="AD242" i="5"/>
  <c r="AH242" i="5"/>
  <c r="AL242" i="5"/>
  <c r="AP242" i="5"/>
  <c r="AT242" i="5"/>
  <c r="AX242" i="5"/>
  <c r="BB242" i="5"/>
  <c r="BF242" i="5"/>
  <c r="BJ242" i="5"/>
  <c r="BN242" i="5"/>
  <c r="BR242" i="5"/>
  <c r="BV242" i="5"/>
  <c r="BZ242" i="5"/>
  <c r="CD242" i="5"/>
  <c r="K242" i="5"/>
  <c r="O242" i="5"/>
  <c r="S242" i="5"/>
  <c r="W242" i="5"/>
  <c r="AA242" i="5"/>
  <c r="AE242" i="5"/>
  <c r="AI242" i="5"/>
  <c r="AM242" i="5"/>
  <c r="AQ242" i="5"/>
  <c r="AU242" i="5"/>
  <c r="AY242" i="5"/>
  <c r="BC242" i="5"/>
  <c r="BG242" i="5"/>
  <c r="BK242" i="5"/>
  <c r="BO242" i="5"/>
  <c r="BS242" i="5"/>
  <c r="BW242" i="5"/>
  <c r="CA242" i="5"/>
  <c r="AI240" i="17" l="1"/>
  <c r="AH240" i="17"/>
  <c r="W240" i="17"/>
  <c r="AG240" i="17"/>
  <c r="P236" i="22"/>
  <c r="R236" i="22"/>
  <c r="Q236" i="22"/>
  <c r="O237" i="22"/>
  <c r="AD240" i="17"/>
  <c r="AC240" i="17"/>
  <c r="AA240" i="17"/>
  <c r="AJ240" i="17"/>
  <c r="V239" i="17"/>
  <c r="X239" i="17"/>
  <c r="U240" i="17"/>
  <c r="Y240" i="17"/>
  <c r="Z240" i="17"/>
  <c r="S240" i="17"/>
  <c r="G245" i="5"/>
  <c r="Q240" i="17"/>
  <c r="N240" i="17"/>
  <c r="I243" i="5"/>
  <c r="M243" i="5"/>
  <c r="Q243" i="5"/>
  <c r="U243" i="5"/>
  <c r="Y243" i="5"/>
  <c r="AC243" i="5"/>
  <c r="AG243" i="5"/>
  <c r="AK243" i="5"/>
  <c r="AO243" i="5"/>
  <c r="AS243" i="5"/>
  <c r="AW243" i="5"/>
  <c r="BA243" i="5"/>
  <c r="BE243" i="5"/>
  <c r="BI243" i="5"/>
  <c r="BM243" i="5"/>
  <c r="BQ243" i="5"/>
  <c r="BU243" i="5"/>
  <c r="BY243" i="5"/>
  <c r="CC243" i="5"/>
  <c r="J243" i="5"/>
  <c r="N243" i="5"/>
  <c r="R243" i="5"/>
  <c r="V243" i="5"/>
  <c r="Z243" i="5"/>
  <c r="AD243" i="5"/>
  <c r="AH243" i="5"/>
  <c r="AL243" i="5"/>
  <c r="AP243" i="5"/>
  <c r="AT243" i="5"/>
  <c r="AX243" i="5"/>
  <c r="BB243" i="5"/>
  <c r="BF243" i="5"/>
  <c r="BJ243" i="5"/>
  <c r="BN243" i="5"/>
  <c r="BR243" i="5"/>
  <c r="BV243" i="5"/>
  <c r="BZ243" i="5"/>
  <c r="CD243" i="5"/>
  <c r="K243" i="5"/>
  <c r="O243" i="5"/>
  <c r="S243" i="5"/>
  <c r="W243" i="5"/>
  <c r="AA243" i="5"/>
  <c r="AE243" i="5"/>
  <c r="AI243" i="5"/>
  <c r="AM243" i="5"/>
  <c r="AQ243" i="5"/>
  <c r="AU243" i="5"/>
  <c r="AY243" i="5"/>
  <c r="BC243" i="5"/>
  <c r="BG243" i="5"/>
  <c r="BK243" i="5"/>
  <c r="BO243" i="5"/>
  <c r="BS243" i="5"/>
  <c r="BW243" i="5"/>
  <c r="CA243" i="5"/>
  <c r="H243" i="5"/>
  <c r="L243" i="5"/>
  <c r="P243" i="5"/>
  <c r="T243" i="5"/>
  <c r="X243" i="5"/>
  <c r="AB243" i="5"/>
  <c r="AF243" i="5"/>
  <c r="AJ243" i="5"/>
  <c r="AN243" i="5"/>
  <c r="AR243" i="5"/>
  <c r="AV243" i="5"/>
  <c r="AZ243" i="5"/>
  <c r="BD243" i="5"/>
  <c r="BH243" i="5"/>
  <c r="BL243" i="5"/>
  <c r="BP243" i="5"/>
  <c r="BT243" i="5"/>
  <c r="BX243" i="5"/>
  <c r="CB243" i="5"/>
  <c r="E244" i="5"/>
  <c r="D244" i="5"/>
  <c r="F244" i="5"/>
  <c r="C244" i="5"/>
  <c r="A244" i="5"/>
  <c r="B244" i="5"/>
  <c r="F241" i="18"/>
  <c r="A241" i="17" s="1"/>
  <c r="M241" i="17" s="1"/>
  <c r="AB241" i="17" s="1"/>
  <c r="AI241" i="17" l="1"/>
  <c r="AH241" i="17"/>
  <c r="W241" i="17"/>
  <c r="AG241" i="17"/>
  <c r="P237" i="22"/>
  <c r="R237" i="22"/>
  <c r="Q237" i="22"/>
  <c r="O238" i="22"/>
  <c r="AD241" i="17"/>
  <c r="AC241" i="17"/>
  <c r="AA241" i="17"/>
  <c r="AJ241" i="17"/>
  <c r="Y241" i="17"/>
  <c r="U241" i="17"/>
  <c r="Z241" i="17"/>
  <c r="S241" i="17"/>
  <c r="V240" i="17"/>
  <c r="X240" i="17"/>
  <c r="G246" i="5"/>
  <c r="Q241" i="17"/>
  <c r="N241" i="17"/>
  <c r="F242" i="18"/>
  <c r="A242" i="17" s="1"/>
  <c r="M242" i="17" s="1"/>
  <c r="AB242" i="17" s="1"/>
  <c r="J244" i="5"/>
  <c r="N244" i="5"/>
  <c r="R244" i="5"/>
  <c r="V244" i="5"/>
  <c r="Z244" i="5"/>
  <c r="AD244" i="5"/>
  <c r="AH244" i="5"/>
  <c r="AL244" i="5"/>
  <c r="AP244" i="5"/>
  <c r="AT244" i="5"/>
  <c r="AX244" i="5"/>
  <c r="BB244" i="5"/>
  <c r="BF244" i="5"/>
  <c r="BJ244" i="5"/>
  <c r="BN244" i="5"/>
  <c r="BR244" i="5"/>
  <c r="BV244" i="5"/>
  <c r="BZ244" i="5"/>
  <c r="CD244" i="5"/>
  <c r="K244" i="5"/>
  <c r="O244" i="5"/>
  <c r="S244" i="5"/>
  <c r="W244" i="5"/>
  <c r="AA244" i="5"/>
  <c r="AE244" i="5"/>
  <c r="AI244" i="5"/>
  <c r="AM244" i="5"/>
  <c r="AQ244" i="5"/>
  <c r="AU244" i="5"/>
  <c r="AY244" i="5"/>
  <c r="BC244" i="5"/>
  <c r="BG244" i="5"/>
  <c r="BK244" i="5"/>
  <c r="BO244" i="5"/>
  <c r="BS244" i="5"/>
  <c r="BW244" i="5"/>
  <c r="CA244" i="5"/>
  <c r="H244" i="5"/>
  <c r="L244" i="5"/>
  <c r="P244" i="5"/>
  <c r="T244" i="5"/>
  <c r="X244" i="5"/>
  <c r="AB244" i="5"/>
  <c r="AF244" i="5"/>
  <c r="AJ244" i="5"/>
  <c r="AN244" i="5"/>
  <c r="AR244" i="5"/>
  <c r="AV244" i="5"/>
  <c r="AZ244" i="5"/>
  <c r="BD244" i="5"/>
  <c r="BH244" i="5"/>
  <c r="BL244" i="5"/>
  <c r="BP244" i="5"/>
  <c r="BT244" i="5"/>
  <c r="BX244" i="5"/>
  <c r="CB244" i="5"/>
  <c r="I244" i="5"/>
  <c r="M244" i="5"/>
  <c r="Q244" i="5"/>
  <c r="U244" i="5"/>
  <c r="Y244" i="5"/>
  <c r="AC244" i="5"/>
  <c r="AG244" i="5"/>
  <c r="AK244" i="5"/>
  <c r="AO244" i="5"/>
  <c r="AS244" i="5"/>
  <c r="AW244" i="5"/>
  <c r="BA244" i="5"/>
  <c r="BE244" i="5"/>
  <c r="BI244" i="5"/>
  <c r="BM244" i="5"/>
  <c r="BQ244" i="5"/>
  <c r="BU244" i="5"/>
  <c r="BY244" i="5"/>
  <c r="CC244" i="5"/>
  <c r="F245" i="5"/>
  <c r="D245" i="5"/>
  <c r="E245" i="5"/>
  <c r="A245" i="5"/>
  <c r="B245" i="5"/>
  <c r="C245" i="5"/>
  <c r="AI242" i="17" l="1"/>
  <c r="AH242" i="17"/>
  <c r="W242" i="17"/>
  <c r="AG242" i="17"/>
  <c r="P238" i="22"/>
  <c r="R238" i="22"/>
  <c r="Q238" i="22"/>
  <c r="O239" i="22"/>
  <c r="AD242" i="17"/>
  <c r="AC242" i="17"/>
  <c r="AA242" i="17"/>
  <c r="AJ242" i="17"/>
  <c r="V241" i="17"/>
  <c r="X241" i="17"/>
  <c r="Y242" i="17"/>
  <c r="U242" i="17"/>
  <c r="Z242" i="17"/>
  <c r="S242" i="17"/>
  <c r="G247" i="5"/>
  <c r="Q242" i="17"/>
  <c r="N242" i="17"/>
  <c r="E246" i="5"/>
  <c r="D246" i="5"/>
  <c r="F246" i="5"/>
  <c r="C246" i="5"/>
  <c r="A246" i="5"/>
  <c r="B246" i="5"/>
  <c r="I245" i="5"/>
  <c r="M245" i="5"/>
  <c r="Q245" i="5"/>
  <c r="U245" i="5"/>
  <c r="Y245" i="5"/>
  <c r="AC245" i="5"/>
  <c r="AG245" i="5"/>
  <c r="AK245" i="5"/>
  <c r="AO245" i="5"/>
  <c r="AS245" i="5"/>
  <c r="AW245" i="5"/>
  <c r="BA245" i="5"/>
  <c r="BE245" i="5"/>
  <c r="BI245" i="5"/>
  <c r="BM245" i="5"/>
  <c r="BQ245" i="5"/>
  <c r="BU245" i="5"/>
  <c r="BY245" i="5"/>
  <c r="CC245" i="5"/>
  <c r="J245" i="5"/>
  <c r="N245" i="5"/>
  <c r="R245" i="5"/>
  <c r="V245" i="5"/>
  <c r="Z245" i="5"/>
  <c r="AD245" i="5"/>
  <c r="AH245" i="5"/>
  <c r="AL245" i="5"/>
  <c r="AP245" i="5"/>
  <c r="AT245" i="5"/>
  <c r="AX245" i="5"/>
  <c r="BB245" i="5"/>
  <c r="BF245" i="5"/>
  <c r="BJ245" i="5"/>
  <c r="BN245" i="5"/>
  <c r="BR245" i="5"/>
  <c r="BV245" i="5"/>
  <c r="BZ245" i="5"/>
  <c r="CD245" i="5"/>
  <c r="K245" i="5"/>
  <c r="O245" i="5"/>
  <c r="S245" i="5"/>
  <c r="W245" i="5"/>
  <c r="AA245" i="5"/>
  <c r="AE245" i="5"/>
  <c r="AI245" i="5"/>
  <c r="AM245" i="5"/>
  <c r="AQ245" i="5"/>
  <c r="AU245" i="5"/>
  <c r="AY245" i="5"/>
  <c r="BC245" i="5"/>
  <c r="BG245" i="5"/>
  <c r="BK245" i="5"/>
  <c r="BO245" i="5"/>
  <c r="BS245" i="5"/>
  <c r="BW245" i="5"/>
  <c r="CA245" i="5"/>
  <c r="H245" i="5"/>
  <c r="L245" i="5"/>
  <c r="P245" i="5"/>
  <c r="T245" i="5"/>
  <c r="X245" i="5"/>
  <c r="AB245" i="5"/>
  <c r="AF245" i="5"/>
  <c r="AJ245" i="5"/>
  <c r="AN245" i="5"/>
  <c r="AR245" i="5"/>
  <c r="AV245" i="5"/>
  <c r="AZ245" i="5"/>
  <c r="BD245" i="5"/>
  <c r="BH245" i="5"/>
  <c r="BL245" i="5"/>
  <c r="BP245" i="5"/>
  <c r="BT245" i="5"/>
  <c r="BX245" i="5"/>
  <c r="CB245" i="5"/>
  <c r="F243" i="18"/>
  <c r="A243" i="17" s="1"/>
  <c r="M243" i="17" s="1"/>
  <c r="AB243" i="17" s="1"/>
  <c r="AI243" i="17" l="1"/>
  <c r="AH243" i="17"/>
  <c r="W243" i="17"/>
  <c r="AG243" i="17"/>
  <c r="P239" i="22"/>
  <c r="R239" i="22"/>
  <c r="Q239" i="22"/>
  <c r="O240" i="22"/>
  <c r="AD243" i="17"/>
  <c r="AC243" i="17"/>
  <c r="AA243" i="17"/>
  <c r="AJ243" i="17"/>
  <c r="Y243" i="17"/>
  <c r="U243" i="17"/>
  <c r="Z243" i="17"/>
  <c r="S243" i="17"/>
  <c r="V242" i="17"/>
  <c r="X242" i="17"/>
  <c r="G248" i="5"/>
  <c r="Q243" i="17"/>
  <c r="N243" i="17"/>
  <c r="F244" i="18"/>
  <c r="A244" i="17" s="1"/>
  <c r="M244" i="17" s="1"/>
  <c r="AB244" i="17" s="1"/>
  <c r="D247" i="5"/>
  <c r="E247" i="5"/>
  <c r="F247" i="5"/>
  <c r="A247" i="5"/>
  <c r="B247" i="5"/>
  <c r="C247" i="5"/>
  <c r="J246" i="5"/>
  <c r="N246" i="5"/>
  <c r="R246" i="5"/>
  <c r="V246" i="5"/>
  <c r="Z246" i="5"/>
  <c r="AD246" i="5"/>
  <c r="AH246" i="5"/>
  <c r="AL246" i="5"/>
  <c r="AP246" i="5"/>
  <c r="AT246" i="5"/>
  <c r="AX246" i="5"/>
  <c r="BB246" i="5"/>
  <c r="BF246" i="5"/>
  <c r="BJ246" i="5"/>
  <c r="BN246" i="5"/>
  <c r="BR246" i="5"/>
  <c r="BV246" i="5"/>
  <c r="BZ246" i="5"/>
  <c r="CD246" i="5"/>
  <c r="K246" i="5"/>
  <c r="O246" i="5"/>
  <c r="S246" i="5"/>
  <c r="W246" i="5"/>
  <c r="AA246" i="5"/>
  <c r="AE246" i="5"/>
  <c r="AI246" i="5"/>
  <c r="AM246" i="5"/>
  <c r="AQ246" i="5"/>
  <c r="AU246" i="5"/>
  <c r="AY246" i="5"/>
  <c r="BC246" i="5"/>
  <c r="BG246" i="5"/>
  <c r="BK246" i="5"/>
  <c r="BO246" i="5"/>
  <c r="BS246" i="5"/>
  <c r="BW246" i="5"/>
  <c r="CA246" i="5"/>
  <c r="H246" i="5"/>
  <c r="L246" i="5"/>
  <c r="P246" i="5"/>
  <c r="T246" i="5"/>
  <c r="X246" i="5"/>
  <c r="AB246" i="5"/>
  <c r="AF246" i="5"/>
  <c r="AJ246" i="5"/>
  <c r="AN246" i="5"/>
  <c r="AR246" i="5"/>
  <c r="AV246" i="5"/>
  <c r="AZ246" i="5"/>
  <c r="BD246" i="5"/>
  <c r="BH246" i="5"/>
  <c r="BL246" i="5"/>
  <c r="BP246" i="5"/>
  <c r="BT246" i="5"/>
  <c r="BX246" i="5"/>
  <c r="CB246" i="5"/>
  <c r="I246" i="5"/>
  <c r="M246" i="5"/>
  <c r="Q246" i="5"/>
  <c r="U246" i="5"/>
  <c r="Y246" i="5"/>
  <c r="AC246" i="5"/>
  <c r="AG246" i="5"/>
  <c r="AK246" i="5"/>
  <c r="AO246" i="5"/>
  <c r="AS246" i="5"/>
  <c r="AW246" i="5"/>
  <c r="BA246" i="5"/>
  <c r="BE246" i="5"/>
  <c r="BI246" i="5"/>
  <c r="BM246" i="5"/>
  <c r="BQ246" i="5"/>
  <c r="BU246" i="5"/>
  <c r="BY246" i="5"/>
  <c r="CC246" i="5"/>
  <c r="AI244" i="17" l="1"/>
  <c r="AH244" i="17"/>
  <c r="W244" i="17"/>
  <c r="AG244" i="17"/>
  <c r="P240" i="22"/>
  <c r="R240" i="22"/>
  <c r="Q240" i="22"/>
  <c r="O241" i="22"/>
  <c r="AD244" i="17"/>
  <c r="AC244" i="17"/>
  <c r="AA244" i="17"/>
  <c r="AJ244" i="17"/>
  <c r="V243" i="17"/>
  <c r="X243" i="17"/>
  <c r="Y244" i="17"/>
  <c r="U244" i="17"/>
  <c r="Z244" i="17"/>
  <c r="S244" i="17"/>
  <c r="G249" i="5"/>
  <c r="Q244" i="17"/>
  <c r="N244" i="17"/>
  <c r="K247" i="5"/>
  <c r="O247" i="5"/>
  <c r="S247" i="5"/>
  <c r="W247" i="5"/>
  <c r="AA247" i="5"/>
  <c r="AE247" i="5"/>
  <c r="AI247" i="5"/>
  <c r="AM247" i="5"/>
  <c r="AQ247" i="5"/>
  <c r="AU247" i="5"/>
  <c r="AY247" i="5"/>
  <c r="BC247" i="5"/>
  <c r="BG247" i="5"/>
  <c r="BK247" i="5"/>
  <c r="BO247" i="5"/>
  <c r="BS247" i="5"/>
  <c r="BW247" i="5"/>
  <c r="CA247" i="5"/>
  <c r="H247" i="5"/>
  <c r="L247" i="5"/>
  <c r="P247" i="5"/>
  <c r="T247" i="5"/>
  <c r="X247" i="5"/>
  <c r="AB247" i="5"/>
  <c r="AF247" i="5"/>
  <c r="AJ247" i="5"/>
  <c r="AN247" i="5"/>
  <c r="AR247" i="5"/>
  <c r="AV247" i="5"/>
  <c r="AZ247" i="5"/>
  <c r="BD247" i="5"/>
  <c r="BH247" i="5"/>
  <c r="BL247" i="5"/>
  <c r="BP247" i="5"/>
  <c r="BT247" i="5"/>
  <c r="BX247" i="5"/>
  <c r="CB247" i="5"/>
  <c r="I247" i="5"/>
  <c r="M247" i="5"/>
  <c r="Q247" i="5"/>
  <c r="U247" i="5"/>
  <c r="Y247" i="5"/>
  <c r="AC247" i="5"/>
  <c r="AG247" i="5"/>
  <c r="AK247" i="5"/>
  <c r="AO247" i="5"/>
  <c r="AS247" i="5"/>
  <c r="AW247" i="5"/>
  <c r="BA247" i="5"/>
  <c r="BE247" i="5"/>
  <c r="BI247" i="5"/>
  <c r="BM247" i="5"/>
  <c r="BQ247" i="5"/>
  <c r="BU247" i="5"/>
  <c r="BY247" i="5"/>
  <c r="CC247" i="5"/>
  <c r="J247" i="5"/>
  <c r="N247" i="5"/>
  <c r="R247" i="5"/>
  <c r="V247" i="5"/>
  <c r="Z247" i="5"/>
  <c r="AD247" i="5"/>
  <c r="AH247" i="5"/>
  <c r="AL247" i="5"/>
  <c r="AP247" i="5"/>
  <c r="AT247" i="5"/>
  <c r="AX247" i="5"/>
  <c r="BB247" i="5"/>
  <c r="BF247" i="5"/>
  <c r="BJ247" i="5"/>
  <c r="BN247" i="5"/>
  <c r="BR247" i="5"/>
  <c r="BV247" i="5"/>
  <c r="BZ247" i="5"/>
  <c r="CD247" i="5"/>
  <c r="E248" i="5"/>
  <c r="D248" i="5"/>
  <c r="F248" i="5"/>
  <c r="A248" i="5"/>
  <c r="B248" i="5"/>
  <c r="C248" i="5"/>
  <c r="F245" i="18"/>
  <c r="A245" i="17" s="1"/>
  <c r="M245" i="17" s="1"/>
  <c r="AB245" i="17" s="1"/>
  <c r="AI245" i="17" l="1"/>
  <c r="AH245" i="17"/>
  <c r="W245" i="17"/>
  <c r="AG245" i="17"/>
  <c r="Q241" i="22"/>
  <c r="P241" i="22"/>
  <c r="R241" i="22"/>
  <c r="O242" i="22"/>
  <c r="AD245" i="17"/>
  <c r="AC245" i="17"/>
  <c r="AA245" i="17"/>
  <c r="AJ245" i="17"/>
  <c r="Y245" i="17"/>
  <c r="U245" i="17"/>
  <c r="Z245" i="17"/>
  <c r="S245" i="17"/>
  <c r="V244" i="17"/>
  <c r="X244" i="17"/>
  <c r="G250" i="5"/>
  <c r="Q245" i="17"/>
  <c r="N245" i="17"/>
  <c r="F246" i="18"/>
  <c r="A246" i="17" s="1"/>
  <c r="M246" i="17" s="1"/>
  <c r="AB246" i="17" s="1"/>
  <c r="D249" i="5"/>
  <c r="E249" i="5"/>
  <c r="F249" i="5"/>
  <c r="A249" i="5"/>
  <c r="B249" i="5"/>
  <c r="C249" i="5"/>
  <c r="H248" i="5"/>
  <c r="L248" i="5"/>
  <c r="P248" i="5"/>
  <c r="T248" i="5"/>
  <c r="X248" i="5"/>
  <c r="AB248" i="5"/>
  <c r="AF248" i="5"/>
  <c r="AJ248" i="5"/>
  <c r="AN248" i="5"/>
  <c r="AR248" i="5"/>
  <c r="AV248" i="5"/>
  <c r="AZ248" i="5"/>
  <c r="BD248" i="5"/>
  <c r="BH248" i="5"/>
  <c r="BL248" i="5"/>
  <c r="BP248" i="5"/>
  <c r="BT248" i="5"/>
  <c r="BX248" i="5"/>
  <c r="CB248" i="5"/>
  <c r="I248" i="5"/>
  <c r="M248" i="5"/>
  <c r="Q248" i="5"/>
  <c r="U248" i="5"/>
  <c r="Y248" i="5"/>
  <c r="AC248" i="5"/>
  <c r="AG248" i="5"/>
  <c r="AK248" i="5"/>
  <c r="AO248" i="5"/>
  <c r="AS248" i="5"/>
  <c r="AW248" i="5"/>
  <c r="BA248" i="5"/>
  <c r="BE248" i="5"/>
  <c r="BI248" i="5"/>
  <c r="BM248" i="5"/>
  <c r="BQ248" i="5"/>
  <c r="BU248" i="5"/>
  <c r="BY248" i="5"/>
  <c r="CC248" i="5"/>
  <c r="J248" i="5"/>
  <c r="N248" i="5"/>
  <c r="R248" i="5"/>
  <c r="V248" i="5"/>
  <c r="Z248" i="5"/>
  <c r="AD248" i="5"/>
  <c r="AH248" i="5"/>
  <c r="AL248" i="5"/>
  <c r="AP248" i="5"/>
  <c r="AT248" i="5"/>
  <c r="AX248" i="5"/>
  <c r="BB248" i="5"/>
  <c r="BF248" i="5"/>
  <c r="BJ248" i="5"/>
  <c r="BN248" i="5"/>
  <c r="BR248" i="5"/>
  <c r="BV248" i="5"/>
  <c r="BZ248" i="5"/>
  <c r="CD248" i="5"/>
  <c r="K248" i="5"/>
  <c r="O248" i="5"/>
  <c r="S248" i="5"/>
  <c r="W248" i="5"/>
  <c r="AA248" i="5"/>
  <c r="AE248" i="5"/>
  <c r="AI248" i="5"/>
  <c r="AM248" i="5"/>
  <c r="AQ248" i="5"/>
  <c r="AU248" i="5"/>
  <c r="AY248" i="5"/>
  <c r="BC248" i="5"/>
  <c r="BG248" i="5"/>
  <c r="BK248" i="5"/>
  <c r="BO248" i="5"/>
  <c r="BS248" i="5"/>
  <c r="BW248" i="5"/>
  <c r="CA248" i="5"/>
  <c r="AI246" i="17" l="1"/>
  <c r="AH246" i="17"/>
  <c r="W246" i="17"/>
  <c r="AG246" i="17"/>
  <c r="Q242" i="22"/>
  <c r="P242" i="22"/>
  <c r="R242" i="22"/>
  <c r="O243" i="22"/>
  <c r="AD246" i="17"/>
  <c r="AC246" i="17"/>
  <c r="AA246" i="17"/>
  <c r="AJ246" i="17"/>
  <c r="V245" i="17"/>
  <c r="X245" i="17"/>
  <c r="Y246" i="17"/>
  <c r="U246" i="17"/>
  <c r="Z246" i="17"/>
  <c r="S246" i="17"/>
  <c r="G251" i="5"/>
  <c r="Q246" i="17"/>
  <c r="N246" i="17"/>
  <c r="E250" i="5"/>
  <c r="D250" i="5"/>
  <c r="F250" i="5"/>
  <c r="A250" i="5"/>
  <c r="B250" i="5"/>
  <c r="C250" i="5"/>
  <c r="I249" i="5"/>
  <c r="M249" i="5"/>
  <c r="Q249" i="5"/>
  <c r="U249" i="5"/>
  <c r="Y249" i="5"/>
  <c r="AC249" i="5"/>
  <c r="AG249" i="5"/>
  <c r="AK249" i="5"/>
  <c r="AO249" i="5"/>
  <c r="AS249" i="5"/>
  <c r="AW249" i="5"/>
  <c r="BA249" i="5"/>
  <c r="BE249" i="5"/>
  <c r="BI249" i="5"/>
  <c r="BM249" i="5"/>
  <c r="BQ249" i="5"/>
  <c r="BU249" i="5"/>
  <c r="BY249" i="5"/>
  <c r="CC249" i="5"/>
  <c r="J249" i="5"/>
  <c r="N249" i="5"/>
  <c r="R249" i="5"/>
  <c r="V249" i="5"/>
  <c r="Z249" i="5"/>
  <c r="AD249" i="5"/>
  <c r="AH249" i="5"/>
  <c r="AL249" i="5"/>
  <c r="AP249" i="5"/>
  <c r="AT249" i="5"/>
  <c r="AX249" i="5"/>
  <c r="BB249" i="5"/>
  <c r="BF249" i="5"/>
  <c r="BJ249" i="5"/>
  <c r="BN249" i="5"/>
  <c r="BR249" i="5"/>
  <c r="BV249" i="5"/>
  <c r="BZ249" i="5"/>
  <c r="CD249" i="5"/>
  <c r="K249" i="5"/>
  <c r="O249" i="5"/>
  <c r="S249" i="5"/>
  <c r="W249" i="5"/>
  <c r="AA249" i="5"/>
  <c r="AE249" i="5"/>
  <c r="AI249" i="5"/>
  <c r="AM249" i="5"/>
  <c r="AQ249" i="5"/>
  <c r="AU249" i="5"/>
  <c r="AY249" i="5"/>
  <c r="BC249" i="5"/>
  <c r="BG249" i="5"/>
  <c r="BK249" i="5"/>
  <c r="BO249" i="5"/>
  <c r="BS249" i="5"/>
  <c r="BW249" i="5"/>
  <c r="CA249" i="5"/>
  <c r="H249" i="5"/>
  <c r="L249" i="5"/>
  <c r="P249" i="5"/>
  <c r="T249" i="5"/>
  <c r="X249" i="5"/>
  <c r="AB249" i="5"/>
  <c r="AF249" i="5"/>
  <c r="AJ249" i="5"/>
  <c r="AN249" i="5"/>
  <c r="AR249" i="5"/>
  <c r="AV249" i="5"/>
  <c r="AZ249" i="5"/>
  <c r="BD249" i="5"/>
  <c r="BH249" i="5"/>
  <c r="BL249" i="5"/>
  <c r="BP249" i="5"/>
  <c r="BT249" i="5"/>
  <c r="BX249" i="5"/>
  <c r="CB249" i="5"/>
  <c r="F247" i="18"/>
  <c r="A247" i="17" s="1"/>
  <c r="M247" i="17" s="1"/>
  <c r="AB247" i="17" s="1"/>
  <c r="AI247" i="17" l="1"/>
  <c r="AH247" i="17"/>
  <c r="W247" i="17"/>
  <c r="AG247" i="17"/>
  <c r="P243" i="22"/>
  <c r="R243" i="22"/>
  <c r="Q243" i="22"/>
  <c r="O244" i="22"/>
  <c r="AD247" i="17"/>
  <c r="AC247" i="17"/>
  <c r="AA247" i="17"/>
  <c r="AJ247" i="17"/>
  <c r="Y247" i="17"/>
  <c r="U247" i="17"/>
  <c r="Z247" i="17"/>
  <c r="S247" i="17"/>
  <c r="V246" i="17"/>
  <c r="X246" i="17"/>
  <c r="G252" i="5"/>
  <c r="Q247" i="17"/>
  <c r="N247" i="17"/>
  <c r="D251" i="5"/>
  <c r="E251" i="5"/>
  <c r="F251" i="5"/>
  <c r="A251" i="5"/>
  <c r="B251" i="5"/>
  <c r="C251" i="5"/>
  <c r="F248" i="18"/>
  <c r="A248" i="17" s="1"/>
  <c r="M248" i="17" s="1"/>
  <c r="AB248" i="17" s="1"/>
  <c r="H250" i="5"/>
  <c r="L250" i="5"/>
  <c r="P250" i="5"/>
  <c r="T250" i="5"/>
  <c r="X250" i="5"/>
  <c r="AB250" i="5"/>
  <c r="AF250" i="5"/>
  <c r="AJ250" i="5"/>
  <c r="AN250" i="5"/>
  <c r="AR250" i="5"/>
  <c r="AV250" i="5"/>
  <c r="AZ250" i="5"/>
  <c r="BD250" i="5"/>
  <c r="BH250" i="5"/>
  <c r="BL250" i="5"/>
  <c r="BP250" i="5"/>
  <c r="BT250" i="5"/>
  <c r="BX250" i="5"/>
  <c r="CB250" i="5"/>
  <c r="I250" i="5"/>
  <c r="M250" i="5"/>
  <c r="Q250" i="5"/>
  <c r="U250" i="5"/>
  <c r="Y250" i="5"/>
  <c r="AC250" i="5"/>
  <c r="AG250" i="5"/>
  <c r="AK250" i="5"/>
  <c r="AO250" i="5"/>
  <c r="AS250" i="5"/>
  <c r="AW250" i="5"/>
  <c r="BA250" i="5"/>
  <c r="BE250" i="5"/>
  <c r="BI250" i="5"/>
  <c r="BM250" i="5"/>
  <c r="BQ250" i="5"/>
  <c r="BU250" i="5"/>
  <c r="BY250" i="5"/>
  <c r="CC250" i="5"/>
  <c r="J250" i="5"/>
  <c r="N250" i="5"/>
  <c r="R250" i="5"/>
  <c r="V250" i="5"/>
  <c r="Z250" i="5"/>
  <c r="AD250" i="5"/>
  <c r="AH250" i="5"/>
  <c r="AL250" i="5"/>
  <c r="AP250" i="5"/>
  <c r="AT250" i="5"/>
  <c r="AX250" i="5"/>
  <c r="BB250" i="5"/>
  <c r="BF250" i="5"/>
  <c r="BJ250" i="5"/>
  <c r="BN250" i="5"/>
  <c r="BR250" i="5"/>
  <c r="BV250" i="5"/>
  <c r="BZ250" i="5"/>
  <c r="CD250" i="5"/>
  <c r="K250" i="5"/>
  <c r="O250" i="5"/>
  <c r="S250" i="5"/>
  <c r="W250" i="5"/>
  <c r="AA250" i="5"/>
  <c r="AE250" i="5"/>
  <c r="AI250" i="5"/>
  <c r="AM250" i="5"/>
  <c r="AQ250" i="5"/>
  <c r="AU250" i="5"/>
  <c r="AY250" i="5"/>
  <c r="BC250" i="5"/>
  <c r="BG250" i="5"/>
  <c r="BK250" i="5"/>
  <c r="BO250" i="5"/>
  <c r="BS250" i="5"/>
  <c r="BW250" i="5"/>
  <c r="CA250" i="5"/>
  <c r="AI248" i="17" l="1"/>
  <c r="AH248" i="17"/>
  <c r="W248" i="17"/>
  <c r="AG248" i="17"/>
  <c r="R244" i="22"/>
  <c r="Q244" i="22"/>
  <c r="P244" i="22"/>
  <c r="O245" i="22"/>
  <c r="AD248" i="17"/>
  <c r="AC248" i="17"/>
  <c r="AA248" i="17"/>
  <c r="AJ248" i="17"/>
  <c r="V247" i="17"/>
  <c r="X247" i="17"/>
  <c r="Y248" i="17"/>
  <c r="U248" i="17"/>
  <c r="Z248" i="17"/>
  <c r="S248" i="17"/>
  <c r="G253" i="5"/>
  <c r="Q248" i="17"/>
  <c r="N248" i="17"/>
  <c r="F249" i="18"/>
  <c r="A249" i="17" s="1"/>
  <c r="M249" i="17" s="1"/>
  <c r="AB249" i="17" s="1"/>
  <c r="E252" i="5"/>
  <c r="D252" i="5"/>
  <c r="F252" i="5"/>
  <c r="C252" i="5"/>
  <c r="A252" i="5"/>
  <c r="B252" i="5"/>
  <c r="I251" i="5"/>
  <c r="M251" i="5"/>
  <c r="Q251" i="5"/>
  <c r="U251" i="5"/>
  <c r="Y251" i="5"/>
  <c r="AC251" i="5"/>
  <c r="AG251" i="5"/>
  <c r="AK251" i="5"/>
  <c r="AO251" i="5"/>
  <c r="AS251" i="5"/>
  <c r="AW251" i="5"/>
  <c r="BA251" i="5"/>
  <c r="BE251" i="5"/>
  <c r="BI251" i="5"/>
  <c r="BM251" i="5"/>
  <c r="BQ251" i="5"/>
  <c r="BU251" i="5"/>
  <c r="BY251" i="5"/>
  <c r="CC251" i="5"/>
  <c r="J251" i="5"/>
  <c r="N251" i="5"/>
  <c r="R251" i="5"/>
  <c r="V251" i="5"/>
  <c r="Z251" i="5"/>
  <c r="AD251" i="5"/>
  <c r="AH251" i="5"/>
  <c r="AL251" i="5"/>
  <c r="AP251" i="5"/>
  <c r="AT251" i="5"/>
  <c r="AX251" i="5"/>
  <c r="BB251" i="5"/>
  <c r="BF251" i="5"/>
  <c r="BJ251" i="5"/>
  <c r="BN251" i="5"/>
  <c r="BR251" i="5"/>
  <c r="BV251" i="5"/>
  <c r="BZ251" i="5"/>
  <c r="CD251" i="5"/>
  <c r="K251" i="5"/>
  <c r="O251" i="5"/>
  <c r="S251" i="5"/>
  <c r="W251" i="5"/>
  <c r="AA251" i="5"/>
  <c r="AE251" i="5"/>
  <c r="AI251" i="5"/>
  <c r="AM251" i="5"/>
  <c r="AQ251" i="5"/>
  <c r="AU251" i="5"/>
  <c r="AY251" i="5"/>
  <c r="BC251" i="5"/>
  <c r="BG251" i="5"/>
  <c r="BK251" i="5"/>
  <c r="BO251" i="5"/>
  <c r="BS251" i="5"/>
  <c r="BW251" i="5"/>
  <c r="CA251" i="5"/>
  <c r="H251" i="5"/>
  <c r="L251" i="5"/>
  <c r="P251" i="5"/>
  <c r="T251" i="5"/>
  <c r="X251" i="5"/>
  <c r="AB251" i="5"/>
  <c r="AF251" i="5"/>
  <c r="AJ251" i="5"/>
  <c r="AN251" i="5"/>
  <c r="AR251" i="5"/>
  <c r="AV251" i="5"/>
  <c r="AZ251" i="5"/>
  <c r="BD251" i="5"/>
  <c r="BH251" i="5"/>
  <c r="BL251" i="5"/>
  <c r="BP251" i="5"/>
  <c r="BT251" i="5"/>
  <c r="BX251" i="5"/>
  <c r="CB251" i="5"/>
  <c r="AI249" i="17" l="1"/>
  <c r="AH249" i="17"/>
  <c r="W249" i="17"/>
  <c r="AG249" i="17"/>
  <c r="Q245" i="22"/>
  <c r="P245" i="22"/>
  <c r="R245" i="22"/>
  <c r="O246" i="22"/>
  <c r="AD249" i="17"/>
  <c r="AC249" i="17"/>
  <c r="AA249" i="17"/>
  <c r="AJ249" i="17"/>
  <c r="V248" i="17"/>
  <c r="X248" i="17"/>
  <c r="Y249" i="17"/>
  <c r="U249" i="17"/>
  <c r="Z249" i="17"/>
  <c r="S249" i="17"/>
  <c r="G254" i="5"/>
  <c r="Q249" i="17"/>
  <c r="N249" i="17"/>
  <c r="F253" i="5"/>
  <c r="D253" i="5"/>
  <c r="E253" i="5"/>
  <c r="A253" i="5"/>
  <c r="B253" i="5"/>
  <c r="C253" i="5"/>
  <c r="J252" i="5"/>
  <c r="N252" i="5"/>
  <c r="R252" i="5"/>
  <c r="V252" i="5"/>
  <c r="Z252" i="5"/>
  <c r="AD252" i="5"/>
  <c r="AH252" i="5"/>
  <c r="AL252" i="5"/>
  <c r="AP252" i="5"/>
  <c r="AT252" i="5"/>
  <c r="AX252" i="5"/>
  <c r="BB252" i="5"/>
  <c r="BF252" i="5"/>
  <c r="BJ252" i="5"/>
  <c r="BN252" i="5"/>
  <c r="BR252" i="5"/>
  <c r="BV252" i="5"/>
  <c r="BZ252" i="5"/>
  <c r="CD252" i="5"/>
  <c r="K252" i="5"/>
  <c r="O252" i="5"/>
  <c r="S252" i="5"/>
  <c r="W252" i="5"/>
  <c r="AA252" i="5"/>
  <c r="AE252" i="5"/>
  <c r="AI252" i="5"/>
  <c r="AM252" i="5"/>
  <c r="AQ252" i="5"/>
  <c r="AU252" i="5"/>
  <c r="AY252" i="5"/>
  <c r="BC252" i="5"/>
  <c r="BG252" i="5"/>
  <c r="BK252" i="5"/>
  <c r="BO252" i="5"/>
  <c r="BS252" i="5"/>
  <c r="BW252" i="5"/>
  <c r="CA252" i="5"/>
  <c r="H252" i="5"/>
  <c r="L252" i="5"/>
  <c r="P252" i="5"/>
  <c r="T252" i="5"/>
  <c r="X252" i="5"/>
  <c r="AB252" i="5"/>
  <c r="AF252" i="5"/>
  <c r="AJ252" i="5"/>
  <c r="AN252" i="5"/>
  <c r="AR252" i="5"/>
  <c r="AV252" i="5"/>
  <c r="AZ252" i="5"/>
  <c r="BD252" i="5"/>
  <c r="BH252" i="5"/>
  <c r="BL252" i="5"/>
  <c r="BP252" i="5"/>
  <c r="BT252" i="5"/>
  <c r="BX252" i="5"/>
  <c r="CB252" i="5"/>
  <c r="I252" i="5"/>
  <c r="M252" i="5"/>
  <c r="Q252" i="5"/>
  <c r="U252" i="5"/>
  <c r="Y252" i="5"/>
  <c r="AC252" i="5"/>
  <c r="AG252" i="5"/>
  <c r="AK252" i="5"/>
  <c r="AO252" i="5"/>
  <c r="AS252" i="5"/>
  <c r="AW252" i="5"/>
  <c r="BA252" i="5"/>
  <c r="BE252" i="5"/>
  <c r="BI252" i="5"/>
  <c r="BM252" i="5"/>
  <c r="BQ252" i="5"/>
  <c r="BU252" i="5"/>
  <c r="BY252" i="5"/>
  <c r="CC252" i="5"/>
  <c r="F250" i="18"/>
  <c r="A250" i="17" s="1"/>
  <c r="M250" i="17" s="1"/>
  <c r="AB250" i="17" s="1"/>
  <c r="AI250" i="17" l="1"/>
  <c r="AH250" i="17"/>
  <c r="W250" i="17"/>
  <c r="AG250" i="17"/>
  <c r="P246" i="22"/>
  <c r="R246" i="22"/>
  <c r="Q246" i="22"/>
  <c r="O247" i="22"/>
  <c r="AD250" i="17"/>
  <c r="AC250" i="17"/>
  <c r="AA250" i="17"/>
  <c r="AJ250" i="17"/>
  <c r="Y250" i="17"/>
  <c r="U250" i="17"/>
  <c r="Z250" i="17"/>
  <c r="S250" i="17"/>
  <c r="V249" i="17"/>
  <c r="X249" i="17"/>
  <c r="G255" i="5"/>
  <c r="Q250" i="17"/>
  <c r="N250" i="17"/>
  <c r="E254" i="5"/>
  <c r="D254" i="5"/>
  <c r="F254" i="5"/>
  <c r="C254" i="5"/>
  <c r="A254" i="5"/>
  <c r="B254" i="5"/>
  <c r="F251" i="18"/>
  <c r="A251" i="17" s="1"/>
  <c r="M251" i="17" s="1"/>
  <c r="AB251" i="17" s="1"/>
  <c r="K253" i="5"/>
  <c r="O253" i="5"/>
  <c r="S253" i="5"/>
  <c r="W253" i="5"/>
  <c r="AA253" i="5"/>
  <c r="AE253" i="5"/>
  <c r="AI253" i="5"/>
  <c r="AM253" i="5"/>
  <c r="AQ253" i="5"/>
  <c r="AU253" i="5"/>
  <c r="AY253" i="5"/>
  <c r="BC253" i="5"/>
  <c r="BG253" i="5"/>
  <c r="BK253" i="5"/>
  <c r="BO253" i="5"/>
  <c r="BS253" i="5"/>
  <c r="BW253" i="5"/>
  <c r="CA253" i="5"/>
  <c r="H253" i="5"/>
  <c r="L253" i="5"/>
  <c r="P253" i="5"/>
  <c r="T253" i="5"/>
  <c r="X253" i="5"/>
  <c r="AB253" i="5"/>
  <c r="AF253" i="5"/>
  <c r="AJ253" i="5"/>
  <c r="AN253" i="5"/>
  <c r="AR253" i="5"/>
  <c r="AV253" i="5"/>
  <c r="AZ253" i="5"/>
  <c r="BD253" i="5"/>
  <c r="BH253" i="5"/>
  <c r="BL253" i="5"/>
  <c r="BP253" i="5"/>
  <c r="BT253" i="5"/>
  <c r="BX253" i="5"/>
  <c r="CB253" i="5"/>
  <c r="I253" i="5"/>
  <c r="M253" i="5"/>
  <c r="Q253" i="5"/>
  <c r="U253" i="5"/>
  <c r="Y253" i="5"/>
  <c r="AC253" i="5"/>
  <c r="AG253" i="5"/>
  <c r="AK253" i="5"/>
  <c r="AO253" i="5"/>
  <c r="AS253" i="5"/>
  <c r="AW253" i="5"/>
  <c r="BA253" i="5"/>
  <c r="BE253" i="5"/>
  <c r="BI253" i="5"/>
  <c r="BM253" i="5"/>
  <c r="BQ253" i="5"/>
  <c r="BU253" i="5"/>
  <c r="BY253" i="5"/>
  <c r="CC253" i="5"/>
  <c r="J253" i="5"/>
  <c r="N253" i="5"/>
  <c r="R253" i="5"/>
  <c r="V253" i="5"/>
  <c r="Z253" i="5"/>
  <c r="AD253" i="5"/>
  <c r="AH253" i="5"/>
  <c r="AL253" i="5"/>
  <c r="AP253" i="5"/>
  <c r="AT253" i="5"/>
  <c r="AX253" i="5"/>
  <c r="BB253" i="5"/>
  <c r="BF253" i="5"/>
  <c r="BJ253" i="5"/>
  <c r="BN253" i="5"/>
  <c r="BR253" i="5"/>
  <c r="BV253" i="5"/>
  <c r="BZ253" i="5"/>
  <c r="CD253" i="5"/>
  <c r="AI251" i="17" l="1"/>
  <c r="AH251" i="17"/>
  <c r="W251" i="17"/>
  <c r="AG251" i="17"/>
  <c r="P247" i="22"/>
  <c r="R247" i="22"/>
  <c r="Q247" i="22"/>
  <c r="O248" i="22"/>
  <c r="AD251" i="17"/>
  <c r="AC251" i="17"/>
  <c r="AA251" i="17"/>
  <c r="AJ251" i="17"/>
  <c r="V250" i="17"/>
  <c r="X250" i="17"/>
  <c r="Y251" i="17"/>
  <c r="U251" i="17"/>
  <c r="Z251" i="17"/>
  <c r="S251" i="17"/>
  <c r="G256" i="5"/>
  <c r="Q251" i="17"/>
  <c r="N251" i="17"/>
  <c r="F252" i="18"/>
  <c r="A252" i="17" s="1"/>
  <c r="M252" i="17" s="1"/>
  <c r="AB252" i="17" s="1"/>
  <c r="D255" i="5"/>
  <c r="E255" i="5"/>
  <c r="F255" i="5"/>
  <c r="A255" i="5"/>
  <c r="B255" i="5"/>
  <c r="C255" i="5"/>
  <c r="J254" i="5"/>
  <c r="N254" i="5"/>
  <c r="R254" i="5"/>
  <c r="V254" i="5"/>
  <c r="Z254" i="5"/>
  <c r="AD254" i="5"/>
  <c r="AH254" i="5"/>
  <c r="AL254" i="5"/>
  <c r="AP254" i="5"/>
  <c r="AT254" i="5"/>
  <c r="AX254" i="5"/>
  <c r="BB254" i="5"/>
  <c r="BF254" i="5"/>
  <c r="BJ254" i="5"/>
  <c r="BN254" i="5"/>
  <c r="BR254" i="5"/>
  <c r="BV254" i="5"/>
  <c r="BZ254" i="5"/>
  <c r="CD254" i="5"/>
  <c r="K254" i="5"/>
  <c r="O254" i="5"/>
  <c r="S254" i="5"/>
  <c r="W254" i="5"/>
  <c r="AA254" i="5"/>
  <c r="AE254" i="5"/>
  <c r="AI254" i="5"/>
  <c r="AM254" i="5"/>
  <c r="AQ254" i="5"/>
  <c r="AU254" i="5"/>
  <c r="AY254" i="5"/>
  <c r="BC254" i="5"/>
  <c r="BG254" i="5"/>
  <c r="BK254" i="5"/>
  <c r="BO254" i="5"/>
  <c r="BS254" i="5"/>
  <c r="BW254" i="5"/>
  <c r="CA254" i="5"/>
  <c r="H254" i="5"/>
  <c r="L254" i="5"/>
  <c r="P254" i="5"/>
  <c r="T254" i="5"/>
  <c r="X254" i="5"/>
  <c r="AB254" i="5"/>
  <c r="AF254" i="5"/>
  <c r="AJ254" i="5"/>
  <c r="AN254" i="5"/>
  <c r="AR254" i="5"/>
  <c r="AV254" i="5"/>
  <c r="AZ254" i="5"/>
  <c r="BD254" i="5"/>
  <c r="BH254" i="5"/>
  <c r="BL254" i="5"/>
  <c r="BP254" i="5"/>
  <c r="BT254" i="5"/>
  <c r="BX254" i="5"/>
  <c r="CB254" i="5"/>
  <c r="I254" i="5"/>
  <c r="M254" i="5"/>
  <c r="Q254" i="5"/>
  <c r="U254" i="5"/>
  <c r="Y254" i="5"/>
  <c r="AC254" i="5"/>
  <c r="AG254" i="5"/>
  <c r="AK254" i="5"/>
  <c r="AO254" i="5"/>
  <c r="AS254" i="5"/>
  <c r="AW254" i="5"/>
  <c r="BA254" i="5"/>
  <c r="BE254" i="5"/>
  <c r="BI254" i="5"/>
  <c r="BM254" i="5"/>
  <c r="BQ254" i="5"/>
  <c r="BU254" i="5"/>
  <c r="BY254" i="5"/>
  <c r="CC254" i="5"/>
  <c r="AI252" i="17" l="1"/>
  <c r="AH252" i="17"/>
  <c r="W252" i="17"/>
  <c r="AG252" i="17"/>
  <c r="Q248" i="22"/>
  <c r="P248" i="22"/>
  <c r="R248" i="22"/>
  <c r="O249" i="22"/>
  <c r="AD252" i="17"/>
  <c r="AC252" i="17"/>
  <c r="AA252" i="17"/>
  <c r="AJ252" i="17"/>
  <c r="V251" i="17"/>
  <c r="X251" i="17"/>
  <c r="Y252" i="17"/>
  <c r="U252" i="17"/>
  <c r="Z252" i="17"/>
  <c r="S252" i="17"/>
  <c r="G257" i="5"/>
  <c r="Q252" i="17"/>
  <c r="N252" i="17"/>
  <c r="K255" i="5"/>
  <c r="J255" i="5"/>
  <c r="N255" i="5"/>
  <c r="R255" i="5"/>
  <c r="V255" i="5"/>
  <c r="Z255" i="5"/>
  <c r="AD255" i="5"/>
  <c r="AH255" i="5"/>
  <c r="AL255" i="5"/>
  <c r="AP255" i="5"/>
  <c r="AT255" i="5"/>
  <c r="AX255" i="5"/>
  <c r="BB255" i="5"/>
  <c r="BF255" i="5"/>
  <c r="BJ255" i="5"/>
  <c r="BN255" i="5"/>
  <c r="BR255" i="5"/>
  <c r="BV255" i="5"/>
  <c r="BZ255" i="5"/>
  <c r="CD255" i="5"/>
  <c r="O255" i="5"/>
  <c r="S255" i="5"/>
  <c r="W255" i="5"/>
  <c r="AA255" i="5"/>
  <c r="AE255" i="5"/>
  <c r="AI255" i="5"/>
  <c r="AM255" i="5"/>
  <c r="AQ255" i="5"/>
  <c r="AU255" i="5"/>
  <c r="AY255" i="5"/>
  <c r="BC255" i="5"/>
  <c r="BG255" i="5"/>
  <c r="BK255" i="5"/>
  <c r="BO255" i="5"/>
  <c r="BS255" i="5"/>
  <c r="BW255" i="5"/>
  <c r="CA255" i="5"/>
  <c r="I255" i="5"/>
  <c r="H255" i="5"/>
  <c r="L255" i="5"/>
  <c r="P255" i="5"/>
  <c r="T255" i="5"/>
  <c r="X255" i="5"/>
  <c r="AB255" i="5"/>
  <c r="AF255" i="5"/>
  <c r="AJ255" i="5"/>
  <c r="AN255" i="5"/>
  <c r="AR255" i="5"/>
  <c r="AV255" i="5"/>
  <c r="AZ255" i="5"/>
  <c r="BD255" i="5"/>
  <c r="BH255" i="5"/>
  <c r="BL255" i="5"/>
  <c r="BP255" i="5"/>
  <c r="BT255" i="5"/>
  <c r="BX255" i="5"/>
  <c r="CB255" i="5"/>
  <c r="M255" i="5"/>
  <c r="Q255" i="5"/>
  <c r="U255" i="5"/>
  <c r="Y255" i="5"/>
  <c r="AC255" i="5"/>
  <c r="AG255" i="5"/>
  <c r="AK255" i="5"/>
  <c r="AO255" i="5"/>
  <c r="AS255" i="5"/>
  <c r="AW255" i="5"/>
  <c r="BA255" i="5"/>
  <c r="BE255" i="5"/>
  <c r="BI255" i="5"/>
  <c r="BM255" i="5"/>
  <c r="BQ255" i="5"/>
  <c r="BU255" i="5"/>
  <c r="BY255" i="5"/>
  <c r="CC255" i="5"/>
  <c r="E256" i="5"/>
  <c r="D256" i="5"/>
  <c r="F256" i="5"/>
  <c r="A256" i="5"/>
  <c r="B256" i="5"/>
  <c r="C256" i="5"/>
  <c r="F253" i="18"/>
  <c r="A253" i="17" s="1"/>
  <c r="M253" i="17" s="1"/>
  <c r="AB253" i="17" s="1"/>
  <c r="AI253" i="17" l="1"/>
  <c r="AH253" i="17"/>
  <c r="W253" i="17"/>
  <c r="AG253" i="17"/>
  <c r="Q249" i="22"/>
  <c r="P249" i="22"/>
  <c r="R249" i="22"/>
  <c r="O250" i="22"/>
  <c r="AD253" i="17"/>
  <c r="AC253" i="17"/>
  <c r="AA253" i="17"/>
  <c r="AJ253" i="17"/>
  <c r="V252" i="17"/>
  <c r="X252" i="17"/>
  <c r="Y253" i="17"/>
  <c r="U253" i="17"/>
  <c r="Z253" i="17"/>
  <c r="S253" i="17"/>
  <c r="G258" i="5"/>
  <c r="Q253" i="17"/>
  <c r="N253" i="17"/>
  <c r="F254" i="18"/>
  <c r="A254" i="17" s="1"/>
  <c r="M254" i="17" s="1"/>
  <c r="AB254" i="17" s="1"/>
  <c r="I256" i="5"/>
  <c r="M256" i="5"/>
  <c r="Q256" i="5"/>
  <c r="U256" i="5"/>
  <c r="Y256" i="5"/>
  <c r="AC256" i="5"/>
  <c r="AG256" i="5"/>
  <c r="AK256" i="5"/>
  <c r="AO256" i="5"/>
  <c r="AS256" i="5"/>
  <c r="AW256" i="5"/>
  <c r="BA256" i="5"/>
  <c r="BE256" i="5"/>
  <c r="BI256" i="5"/>
  <c r="BM256" i="5"/>
  <c r="BQ256" i="5"/>
  <c r="BU256" i="5"/>
  <c r="BY256" i="5"/>
  <c r="CC256" i="5"/>
  <c r="J256" i="5"/>
  <c r="N256" i="5"/>
  <c r="R256" i="5"/>
  <c r="V256" i="5"/>
  <c r="Z256" i="5"/>
  <c r="AD256" i="5"/>
  <c r="AH256" i="5"/>
  <c r="AL256" i="5"/>
  <c r="AP256" i="5"/>
  <c r="AT256" i="5"/>
  <c r="AX256" i="5"/>
  <c r="BB256" i="5"/>
  <c r="BF256" i="5"/>
  <c r="BJ256" i="5"/>
  <c r="BN256" i="5"/>
  <c r="BR256" i="5"/>
  <c r="BV256" i="5"/>
  <c r="BZ256" i="5"/>
  <c r="CD256" i="5"/>
  <c r="K256" i="5"/>
  <c r="O256" i="5"/>
  <c r="S256" i="5"/>
  <c r="W256" i="5"/>
  <c r="AA256" i="5"/>
  <c r="AE256" i="5"/>
  <c r="AI256" i="5"/>
  <c r="AM256" i="5"/>
  <c r="AQ256" i="5"/>
  <c r="AU256" i="5"/>
  <c r="AY256" i="5"/>
  <c r="BC256" i="5"/>
  <c r="BG256" i="5"/>
  <c r="BK256" i="5"/>
  <c r="BO256" i="5"/>
  <c r="BS256" i="5"/>
  <c r="BW256" i="5"/>
  <c r="CA256" i="5"/>
  <c r="H256" i="5"/>
  <c r="L256" i="5"/>
  <c r="P256" i="5"/>
  <c r="T256" i="5"/>
  <c r="X256" i="5"/>
  <c r="AB256" i="5"/>
  <c r="AF256" i="5"/>
  <c r="AJ256" i="5"/>
  <c r="AN256" i="5"/>
  <c r="AR256" i="5"/>
  <c r="AV256" i="5"/>
  <c r="AZ256" i="5"/>
  <c r="BD256" i="5"/>
  <c r="BH256" i="5"/>
  <c r="BL256" i="5"/>
  <c r="BP256" i="5"/>
  <c r="BT256" i="5"/>
  <c r="BX256" i="5"/>
  <c r="CB256" i="5"/>
  <c r="D257" i="5"/>
  <c r="E257" i="5"/>
  <c r="F257" i="5"/>
  <c r="A257" i="5"/>
  <c r="B257" i="5"/>
  <c r="C257" i="5"/>
  <c r="AI254" i="17" l="1"/>
  <c r="AH254" i="17"/>
  <c r="W254" i="17"/>
  <c r="AG254" i="17"/>
  <c r="P250" i="22"/>
  <c r="R250" i="22"/>
  <c r="Q250" i="22"/>
  <c r="O251" i="22"/>
  <c r="AD254" i="17"/>
  <c r="AC254" i="17"/>
  <c r="AA254" i="17"/>
  <c r="AJ254" i="17"/>
  <c r="V253" i="17"/>
  <c r="X253" i="17"/>
  <c r="Y254" i="17"/>
  <c r="U254" i="17"/>
  <c r="Z254" i="17"/>
  <c r="S254" i="17"/>
  <c r="G259" i="5"/>
  <c r="Q254" i="17"/>
  <c r="N254" i="17"/>
  <c r="J257" i="5"/>
  <c r="N257" i="5"/>
  <c r="R257" i="5"/>
  <c r="V257" i="5"/>
  <c r="Z257" i="5"/>
  <c r="AD257" i="5"/>
  <c r="AH257" i="5"/>
  <c r="AL257" i="5"/>
  <c r="AP257" i="5"/>
  <c r="AT257" i="5"/>
  <c r="AX257" i="5"/>
  <c r="BB257" i="5"/>
  <c r="BF257" i="5"/>
  <c r="BJ257" i="5"/>
  <c r="BN257" i="5"/>
  <c r="BR257" i="5"/>
  <c r="BV257" i="5"/>
  <c r="BZ257" i="5"/>
  <c r="CD257" i="5"/>
  <c r="K257" i="5"/>
  <c r="O257" i="5"/>
  <c r="S257" i="5"/>
  <c r="W257" i="5"/>
  <c r="AA257" i="5"/>
  <c r="AE257" i="5"/>
  <c r="AI257" i="5"/>
  <c r="AM257" i="5"/>
  <c r="AQ257" i="5"/>
  <c r="AU257" i="5"/>
  <c r="AY257" i="5"/>
  <c r="BC257" i="5"/>
  <c r="BG257" i="5"/>
  <c r="BK257" i="5"/>
  <c r="BO257" i="5"/>
  <c r="BS257" i="5"/>
  <c r="BW257" i="5"/>
  <c r="CA257" i="5"/>
  <c r="H257" i="5"/>
  <c r="L257" i="5"/>
  <c r="P257" i="5"/>
  <c r="T257" i="5"/>
  <c r="X257" i="5"/>
  <c r="AB257" i="5"/>
  <c r="AF257" i="5"/>
  <c r="AJ257" i="5"/>
  <c r="AN257" i="5"/>
  <c r="AR257" i="5"/>
  <c r="AV257" i="5"/>
  <c r="AZ257" i="5"/>
  <c r="BD257" i="5"/>
  <c r="BH257" i="5"/>
  <c r="BL257" i="5"/>
  <c r="BP257" i="5"/>
  <c r="BT257" i="5"/>
  <c r="BX257" i="5"/>
  <c r="CB257" i="5"/>
  <c r="I257" i="5"/>
  <c r="M257" i="5"/>
  <c r="Q257" i="5"/>
  <c r="U257" i="5"/>
  <c r="Y257" i="5"/>
  <c r="AC257" i="5"/>
  <c r="AG257" i="5"/>
  <c r="AK257" i="5"/>
  <c r="AO257" i="5"/>
  <c r="AS257" i="5"/>
  <c r="AW257" i="5"/>
  <c r="BA257" i="5"/>
  <c r="BE257" i="5"/>
  <c r="BI257" i="5"/>
  <c r="BM257" i="5"/>
  <c r="BQ257" i="5"/>
  <c r="BU257" i="5"/>
  <c r="BY257" i="5"/>
  <c r="CC257" i="5"/>
  <c r="E258" i="5"/>
  <c r="D258" i="5"/>
  <c r="F258" i="5"/>
  <c r="A258" i="5"/>
  <c r="B258" i="5"/>
  <c r="C258" i="5"/>
  <c r="F255" i="18"/>
  <c r="A255" i="17" s="1"/>
  <c r="M255" i="17" s="1"/>
  <c r="AB255" i="17" s="1"/>
  <c r="AI255" i="17" l="1"/>
  <c r="AH255" i="17"/>
  <c r="W255" i="17"/>
  <c r="AG255" i="17"/>
  <c r="P251" i="22"/>
  <c r="R251" i="22"/>
  <c r="Q251" i="22"/>
  <c r="O252" i="22"/>
  <c r="AD255" i="17"/>
  <c r="AC255" i="17"/>
  <c r="AA255" i="17"/>
  <c r="AJ255" i="17"/>
  <c r="Y255" i="17"/>
  <c r="U255" i="17"/>
  <c r="Z255" i="17"/>
  <c r="S255" i="17"/>
  <c r="V254" i="17"/>
  <c r="X254" i="17"/>
  <c r="G260" i="5"/>
  <c r="Q255" i="17"/>
  <c r="N255" i="17"/>
  <c r="D259" i="5"/>
  <c r="E259" i="5"/>
  <c r="F259" i="5"/>
  <c r="A259" i="5"/>
  <c r="B259" i="5"/>
  <c r="C259" i="5"/>
  <c r="F256" i="18"/>
  <c r="A256" i="17" s="1"/>
  <c r="M256" i="17" s="1"/>
  <c r="AB256" i="17" s="1"/>
  <c r="I258" i="5"/>
  <c r="M258" i="5"/>
  <c r="Q258" i="5"/>
  <c r="U258" i="5"/>
  <c r="Y258" i="5"/>
  <c r="AC258" i="5"/>
  <c r="AG258" i="5"/>
  <c r="AK258" i="5"/>
  <c r="AO258" i="5"/>
  <c r="AS258" i="5"/>
  <c r="AW258" i="5"/>
  <c r="BA258" i="5"/>
  <c r="BE258" i="5"/>
  <c r="BI258" i="5"/>
  <c r="BM258" i="5"/>
  <c r="BQ258" i="5"/>
  <c r="BU258" i="5"/>
  <c r="BY258" i="5"/>
  <c r="CC258" i="5"/>
  <c r="J258" i="5"/>
  <c r="N258" i="5"/>
  <c r="R258" i="5"/>
  <c r="V258" i="5"/>
  <c r="Z258" i="5"/>
  <c r="AD258" i="5"/>
  <c r="AH258" i="5"/>
  <c r="AL258" i="5"/>
  <c r="AP258" i="5"/>
  <c r="AT258" i="5"/>
  <c r="AX258" i="5"/>
  <c r="BB258" i="5"/>
  <c r="BF258" i="5"/>
  <c r="BJ258" i="5"/>
  <c r="BN258" i="5"/>
  <c r="BR258" i="5"/>
  <c r="BV258" i="5"/>
  <c r="BZ258" i="5"/>
  <c r="CD258" i="5"/>
  <c r="K258" i="5"/>
  <c r="O258" i="5"/>
  <c r="S258" i="5"/>
  <c r="W258" i="5"/>
  <c r="AA258" i="5"/>
  <c r="AE258" i="5"/>
  <c r="AI258" i="5"/>
  <c r="AM258" i="5"/>
  <c r="AQ258" i="5"/>
  <c r="AU258" i="5"/>
  <c r="AY258" i="5"/>
  <c r="BC258" i="5"/>
  <c r="BG258" i="5"/>
  <c r="BK258" i="5"/>
  <c r="BO258" i="5"/>
  <c r="BS258" i="5"/>
  <c r="BW258" i="5"/>
  <c r="CA258" i="5"/>
  <c r="H258" i="5"/>
  <c r="L258" i="5"/>
  <c r="P258" i="5"/>
  <c r="T258" i="5"/>
  <c r="X258" i="5"/>
  <c r="AB258" i="5"/>
  <c r="AF258" i="5"/>
  <c r="AJ258" i="5"/>
  <c r="AN258" i="5"/>
  <c r="AR258" i="5"/>
  <c r="AV258" i="5"/>
  <c r="AZ258" i="5"/>
  <c r="BD258" i="5"/>
  <c r="BH258" i="5"/>
  <c r="BL258" i="5"/>
  <c r="BP258" i="5"/>
  <c r="BT258" i="5"/>
  <c r="BX258" i="5"/>
  <c r="CB258" i="5"/>
  <c r="AI256" i="17" l="1"/>
  <c r="AH256" i="17"/>
  <c r="W256" i="17"/>
  <c r="AG256" i="17"/>
  <c r="Q252" i="22"/>
  <c r="P252" i="22"/>
  <c r="R252" i="22"/>
  <c r="O253" i="22"/>
  <c r="AD256" i="17"/>
  <c r="AC256" i="17"/>
  <c r="AA256" i="17"/>
  <c r="AJ256" i="17"/>
  <c r="V255" i="17"/>
  <c r="X255" i="17"/>
  <c r="Y256" i="17"/>
  <c r="U256" i="17"/>
  <c r="Z256" i="17"/>
  <c r="S256" i="17"/>
  <c r="G261" i="5"/>
  <c r="Q256" i="17"/>
  <c r="N256" i="17"/>
  <c r="F257" i="18"/>
  <c r="A257" i="17" s="1"/>
  <c r="M257" i="17" s="1"/>
  <c r="AB257" i="17" s="1"/>
  <c r="E260" i="5"/>
  <c r="D260" i="5"/>
  <c r="F260" i="5"/>
  <c r="C260" i="5"/>
  <c r="A260" i="5"/>
  <c r="B260" i="5"/>
  <c r="H259" i="5"/>
  <c r="L259" i="5"/>
  <c r="P259" i="5"/>
  <c r="T259" i="5"/>
  <c r="X259" i="5"/>
  <c r="AB259" i="5"/>
  <c r="AF259" i="5"/>
  <c r="AJ259" i="5"/>
  <c r="AN259" i="5"/>
  <c r="AR259" i="5"/>
  <c r="AV259" i="5"/>
  <c r="AZ259" i="5"/>
  <c r="BD259" i="5"/>
  <c r="BH259" i="5"/>
  <c r="BL259" i="5"/>
  <c r="BP259" i="5"/>
  <c r="BT259" i="5"/>
  <c r="BX259" i="5"/>
  <c r="CB259" i="5"/>
  <c r="I259" i="5"/>
  <c r="M259" i="5"/>
  <c r="Q259" i="5"/>
  <c r="U259" i="5"/>
  <c r="Y259" i="5"/>
  <c r="AC259" i="5"/>
  <c r="AG259" i="5"/>
  <c r="AK259" i="5"/>
  <c r="AO259" i="5"/>
  <c r="AS259" i="5"/>
  <c r="AW259" i="5"/>
  <c r="BA259" i="5"/>
  <c r="BE259" i="5"/>
  <c r="BI259" i="5"/>
  <c r="BM259" i="5"/>
  <c r="BQ259" i="5"/>
  <c r="BU259" i="5"/>
  <c r="BY259" i="5"/>
  <c r="CC259" i="5"/>
  <c r="J259" i="5"/>
  <c r="N259" i="5"/>
  <c r="R259" i="5"/>
  <c r="V259" i="5"/>
  <c r="Z259" i="5"/>
  <c r="AD259" i="5"/>
  <c r="AH259" i="5"/>
  <c r="AL259" i="5"/>
  <c r="AP259" i="5"/>
  <c r="AT259" i="5"/>
  <c r="AX259" i="5"/>
  <c r="BB259" i="5"/>
  <c r="BF259" i="5"/>
  <c r="BJ259" i="5"/>
  <c r="BN259" i="5"/>
  <c r="BR259" i="5"/>
  <c r="BV259" i="5"/>
  <c r="BZ259" i="5"/>
  <c r="CD259" i="5"/>
  <c r="K259" i="5"/>
  <c r="O259" i="5"/>
  <c r="S259" i="5"/>
  <c r="W259" i="5"/>
  <c r="AA259" i="5"/>
  <c r="AE259" i="5"/>
  <c r="AI259" i="5"/>
  <c r="AM259" i="5"/>
  <c r="AQ259" i="5"/>
  <c r="AU259" i="5"/>
  <c r="AY259" i="5"/>
  <c r="BC259" i="5"/>
  <c r="BG259" i="5"/>
  <c r="BK259" i="5"/>
  <c r="BO259" i="5"/>
  <c r="BS259" i="5"/>
  <c r="BW259" i="5"/>
  <c r="CA259" i="5"/>
  <c r="AI257" i="17" l="1"/>
  <c r="AH257" i="17"/>
  <c r="W257" i="17"/>
  <c r="AG257" i="17"/>
  <c r="P253" i="22"/>
  <c r="R253" i="22"/>
  <c r="Q253" i="22"/>
  <c r="O254" i="22"/>
  <c r="AD257" i="17"/>
  <c r="AC257" i="17"/>
  <c r="AA257" i="17"/>
  <c r="AJ257" i="17"/>
  <c r="V256" i="17"/>
  <c r="X256" i="17"/>
  <c r="Y257" i="17"/>
  <c r="U257" i="17"/>
  <c r="Z257" i="17"/>
  <c r="S257" i="17"/>
  <c r="G262" i="5"/>
  <c r="Q257" i="17"/>
  <c r="N257" i="17"/>
  <c r="F261" i="5"/>
  <c r="D261" i="5"/>
  <c r="E261" i="5"/>
  <c r="A261" i="5"/>
  <c r="B261" i="5"/>
  <c r="C261" i="5"/>
  <c r="K260" i="5"/>
  <c r="O260" i="5"/>
  <c r="S260" i="5"/>
  <c r="W260" i="5"/>
  <c r="AA260" i="5"/>
  <c r="AE260" i="5"/>
  <c r="AI260" i="5"/>
  <c r="AM260" i="5"/>
  <c r="AQ260" i="5"/>
  <c r="AU260" i="5"/>
  <c r="AY260" i="5"/>
  <c r="BC260" i="5"/>
  <c r="BG260" i="5"/>
  <c r="BK260" i="5"/>
  <c r="BO260" i="5"/>
  <c r="BS260" i="5"/>
  <c r="BW260" i="5"/>
  <c r="CA260" i="5"/>
  <c r="H260" i="5"/>
  <c r="L260" i="5"/>
  <c r="P260" i="5"/>
  <c r="T260" i="5"/>
  <c r="X260" i="5"/>
  <c r="AB260" i="5"/>
  <c r="AF260" i="5"/>
  <c r="AJ260" i="5"/>
  <c r="AN260" i="5"/>
  <c r="AR260" i="5"/>
  <c r="AV260" i="5"/>
  <c r="AZ260" i="5"/>
  <c r="BD260" i="5"/>
  <c r="BH260" i="5"/>
  <c r="BL260" i="5"/>
  <c r="BP260" i="5"/>
  <c r="BT260" i="5"/>
  <c r="BX260" i="5"/>
  <c r="CB260" i="5"/>
  <c r="I260" i="5"/>
  <c r="M260" i="5"/>
  <c r="Q260" i="5"/>
  <c r="U260" i="5"/>
  <c r="Y260" i="5"/>
  <c r="AC260" i="5"/>
  <c r="AG260" i="5"/>
  <c r="AK260" i="5"/>
  <c r="AO260" i="5"/>
  <c r="AS260" i="5"/>
  <c r="AW260" i="5"/>
  <c r="BA260" i="5"/>
  <c r="BE260" i="5"/>
  <c r="BI260" i="5"/>
  <c r="BM260" i="5"/>
  <c r="BQ260" i="5"/>
  <c r="BU260" i="5"/>
  <c r="BY260" i="5"/>
  <c r="CC260" i="5"/>
  <c r="J260" i="5"/>
  <c r="N260" i="5"/>
  <c r="R260" i="5"/>
  <c r="V260" i="5"/>
  <c r="Z260" i="5"/>
  <c r="AD260" i="5"/>
  <c r="AH260" i="5"/>
  <c r="AL260" i="5"/>
  <c r="AP260" i="5"/>
  <c r="AT260" i="5"/>
  <c r="AX260" i="5"/>
  <c r="BB260" i="5"/>
  <c r="BF260" i="5"/>
  <c r="BJ260" i="5"/>
  <c r="BN260" i="5"/>
  <c r="BR260" i="5"/>
  <c r="BV260" i="5"/>
  <c r="BZ260" i="5"/>
  <c r="CD260" i="5"/>
  <c r="F258" i="18"/>
  <c r="A258" i="17" s="1"/>
  <c r="M258" i="17" s="1"/>
  <c r="AB258" i="17" s="1"/>
  <c r="AI258" i="17" l="1"/>
  <c r="AH258" i="17"/>
  <c r="W258" i="17"/>
  <c r="AG258" i="17"/>
  <c r="P254" i="22"/>
  <c r="R254" i="22"/>
  <c r="Q254" i="22"/>
  <c r="O255" i="22"/>
  <c r="AD258" i="17"/>
  <c r="AC258" i="17"/>
  <c r="AA258" i="17"/>
  <c r="AJ258" i="17"/>
  <c r="Y258" i="17"/>
  <c r="U258" i="17"/>
  <c r="Z258" i="17"/>
  <c r="S258" i="17"/>
  <c r="V257" i="17"/>
  <c r="X257" i="17"/>
  <c r="G263" i="5"/>
  <c r="Q258" i="17"/>
  <c r="N258" i="17"/>
  <c r="F259" i="18"/>
  <c r="A259" i="17" s="1"/>
  <c r="M259" i="17" s="1"/>
  <c r="AB259" i="17" s="1"/>
  <c r="E262" i="5"/>
  <c r="D262" i="5"/>
  <c r="F262" i="5"/>
  <c r="C262" i="5"/>
  <c r="A262" i="5"/>
  <c r="B262" i="5"/>
  <c r="H261" i="5"/>
  <c r="L261" i="5"/>
  <c r="P261" i="5"/>
  <c r="T261" i="5"/>
  <c r="X261" i="5"/>
  <c r="AB261" i="5"/>
  <c r="AF261" i="5"/>
  <c r="AJ261" i="5"/>
  <c r="AN261" i="5"/>
  <c r="AR261" i="5"/>
  <c r="AV261" i="5"/>
  <c r="AZ261" i="5"/>
  <c r="BD261" i="5"/>
  <c r="BH261" i="5"/>
  <c r="BL261" i="5"/>
  <c r="BP261" i="5"/>
  <c r="BT261" i="5"/>
  <c r="BX261" i="5"/>
  <c r="CB261" i="5"/>
  <c r="I261" i="5"/>
  <c r="M261" i="5"/>
  <c r="Q261" i="5"/>
  <c r="U261" i="5"/>
  <c r="Y261" i="5"/>
  <c r="AC261" i="5"/>
  <c r="AG261" i="5"/>
  <c r="AK261" i="5"/>
  <c r="AO261" i="5"/>
  <c r="AS261" i="5"/>
  <c r="AW261" i="5"/>
  <c r="BA261" i="5"/>
  <c r="BE261" i="5"/>
  <c r="BI261" i="5"/>
  <c r="BM261" i="5"/>
  <c r="BQ261" i="5"/>
  <c r="BU261" i="5"/>
  <c r="BY261" i="5"/>
  <c r="CC261" i="5"/>
  <c r="J261" i="5"/>
  <c r="N261" i="5"/>
  <c r="R261" i="5"/>
  <c r="V261" i="5"/>
  <c r="Z261" i="5"/>
  <c r="AD261" i="5"/>
  <c r="AH261" i="5"/>
  <c r="AL261" i="5"/>
  <c r="AP261" i="5"/>
  <c r="AT261" i="5"/>
  <c r="AX261" i="5"/>
  <c r="BB261" i="5"/>
  <c r="BF261" i="5"/>
  <c r="BJ261" i="5"/>
  <c r="BN261" i="5"/>
  <c r="BR261" i="5"/>
  <c r="BV261" i="5"/>
  <c r="BZ261" i="5"/>
  <c r="CD261" i="5"/>
  <c r="K261" i="5"/>
  <c r="O261" i="5"/>
  <c r="S261" i="5"/>
  <c r="W261" i="5"/>
  <c r="AA261" i="5"/>
  <c r="AE261" i="5"/>
  <c r="AI261" i="5"/>
  <c r="AM261" i="5"/>
  <c r="AQ261" i="5"/>
  <c r="AU261" i="5"/>
  <c r="AY261" i="5"/>
  <c r="BC261" i="5"/>
  <c r="BG261" i="5"/>
  <c r="BK261" i="5"/>
  <c r="BO261" i="5"/>
  <c r="BS261" i="5"/>
  <c r="BW261" i="5"/>
  <c r="CA261" i="5"/>
  <c r="AI259" i="17" l="1"/>
  <c r="AH259" i="17"/>
  <c r="W259" i="17"/>
  <c r="AG259" i="17"/>
  <c r="Q255" i="22"/>
  <c r="P255" i="22"/>
  <c r="R255" i="22"/>
  <c r="O256" i="22"/>
  <c r="AD259" i="17"/>
  <c r="AC259" i="17"/>
  <c r="AA259" i="17"/>
  <c r="AJ259" i="17"/>
  <c r="V258" i="17"/>
  <c r="X258" i="17"/>
  <c r="Y259" i="17"/>
  <c r="U259" i="17"/>
  <c r="Z259" i="17"/>
  <c r="S259" i="17"/>
  <c r="G264" i="5"/>
  <c r="Q259" i="17"/>
  <c r="N259" i="17"/>
  <c r="D263" i="5"/>
  <c r="E263" i="5"/>
  <c r="F263" i="5"/>
  <c r="A263" i="5"/>
  <c r="B263" i="5"/>
  <c r="C263" i="5"/>
  <c r="K262" i="5"/>
  <c r="O262" i="5"/>
  <c r="S262" i="5"/>
  <c r="W262" i="5"/>
  <c r="AA262" i="5"/>
  <c r="AE262" i="5"/>
  <c r="AI262" i="5"/>
  <c r="AM262" i="5"/>
  <c r="AQ262" i="5"/>
  <c r="AU262" i="5"/>
  <c r="AY262" i="5"/>
  <c r="BC262" i="5"/>
  <c r="BG262" i="5"/>
  <c r="BK262" i="5"/>
  <c r="BO262" i="5"/>
  <c r="BS262" i="5"/>
  <c r="BW262" i="5"/>
  <c r="CA262" i="5"/>
  <c r="H262" i="5"/>
  <c r="L262" i="5"/>
  <c r="P262" i="5"/>
  <c r="T262" i="5"/>
  <c r="X262" i="5"/>
  <c r="AB262" i="5"/>
  <c r="AF262" i="5"/>
  <c r="AJ262" i="5"/>
  <c r="AN262" i="5"/>
  <c r="AR262" i="5"/>
  <c r="AV262" i="5"/>
  <c r="AZ262" i="5"/>
  <c r="BD262" i="5"/>
  <c r="BH262" i="5"/>
  <c r="BL262" i="5"/>
  <c r="BP262" i="5"/>
  <c r="BT262" i="5"/>
  <c r="BX262" i="5"/>
  <c r="CB262" i="5"/>
  <c r="I262" i="5"/>
  <c r="M262" i="5"/>
  <c r="Q262" i="5"/>
  <c r="U262" i="5"/>
  <c r="Y262" i="5"/>
  <c r="AC262" i="5"/>
  <c r="AG262" i="5"/>
  <c r="AK262" i="5"/>
  <c r="AO262" i="5"/>
  <c r="AS262" i="5"/>
  <c r="AW262" i="5"/>
  <c r="BA262" i="5"/>
  <c r="BE262" i="5"/>
  <c r="BI262" i="5"/>
  <c r="BM262" i="5"/>
  <c r="BQ262" i="5"/>
  <c r="BU262" i="5"/>
  <c r="BY262" i="5"/>
  <c r="CC262" i="5"/>
  <c r="J262" i="5"/>
  <c r="N262" i="5"/>
  <c r="R262" i="5"/>
  <c r="V262" i="5"/>
  <c r="Z262" i="5"/>
  <c r="AD262" i="5"/>
  <c r="AH262" i="5"/>
  <c r="AL262" i="5"/>
  <c r="AP262" i="5"/>
  <c r="AT262" i="5"/>
  <c r="AX262" i="5"/>
  <c r="BB262" i="5"/>
  <c r="BF262" i="5"/>
  <c r="BJ262" i="5"/>
  <c r="BN262" i="5"/>
  <c r="BR262" i="5"/>
  <c r="BV262" i="5"/>
  <c r="BZ262" i="5"/>
  <c r="CD262" i="5"/>
  <c r="F260" i="18"/>
  <c r="A260" i="17" s="1"/>
  <c r="M260" i="17" s="1"/>
  <c r="AB260" i="17" s="1"/>
  <c r="AI260" i="17" l="1"/>
  <c r="AH260" i="17"/>
  <c r="W260" i="17"/>
  <c r="AG260" i="17"/>
  <c r="P256" i="22"/>
  <c r="R256" i="22"/>
  <c r="Q256" i="22"/>
  <c r="O257" i="22"/>
  <c r="AD260" i="17"/>
  <c r="AC260" i="17"/>
  <c r="AA260" i="17"/>
  <c r="AJ260" i="17"/>
  <c r="Y260" i="17"/>
  <c r="U260" i="17"/>
  <c r="Z260" i="17"/>
  <c r="S260" i="17"/>
  <c r="V259" i="17"/>
  <c r="X259" i="17"/>
  <c r="G265" i="5"/>
  <c r="Q260" i="17"/>
  <c r="N260" i="17"/>
  <c r="F261" i="18"/>
  <c r="A261" i="17" s="1"/>
  <c r="M261" i="17" s="1"/>
  <c r="AB261" i="17" s="1"/>
  <c r="E264" i="5"/>
  <c r="D264" i="5"/>
  <c r="F264" i="5"/>
  <c r="A264" i="5"/>
  <c r="B264" i="5"/>
  <c r="C264" i="5"/>
  <c r="J263" i="5"/>
  <c r="N263" i="5"/>
  <c r="R263" i="5"/>
  <c r="V263" i="5"/>
  <c r="Z263" i="5"/>
  <c r="AD263" i="5"/>
  <c r="AH263" i="5"/>
  <c r="AL263" i="5"/>
  <c r="AP263" i="5"/>
  <c r="AT263" i="5"/>
  <c r="AX263" i="5"/>
  <c r="BB263" i="5"/>
  <c r="BF263" i="5"/>
  <c r="BJ263" i="5"/>
  <c r="BN263" i="5"/>
  <c r="BR263" i="5"/>
  <c r="BV263" i="5"/>
  <c r="BZ263" i="5"/>
  <c r="CD263" i="5"/>
  <c r="K263" i="5"/>
  <c r="O263" i="5"/>
  <c r="S263" i="5"/>
  <c r="W263" i="5"/>
  <c r="AA263" i="5"/>
  <c r="AE263" i="5"/>
  <c r="AI263" i="5"/>
  <c r="AM263" i="5"/>
  <c r="AQ263" i="5"/>
  <c r="AU263" i="5"/>
  <c r="AY263" i="5"/>
  <c r="BC263" i="5"/>
  <c r="BG263" i="5"/>
  <c r="BK263" i="5"/>
  <c r="BO263" i="5"/>
  <c r="BS263" i="5"/>
  <c r="BW263" i="5"/>
  <c r="CA263" i="5"/>
  <c r="H263" i="5"/>
  <c r="L263" i="5"/>
  <c r="P263" i="5"/>
  <c r="T263" i="5"/>
  <c r="X263" i="5"/>
  <c r="AB263" i="5"/>
  <c r="AF263" i="5"/>
  <c r="AJ263" i="5"/>
  <c r="AN263" i="5"/>
  <c r="AR263" i="5"/>
  <c r="AV263" i="5"/>
  <c r="AZ263" i="5"/>
  <c r="BD263" i="5"/>
  <c r="BH263" i="5"/>
  <c r="BL263" i="5"/>
  <c r="BP263" i="5"/>
  <c r="BT263" i="5"/>
  <c r="BX263" i="5"/>
  <c r="CB263" i="5"/>
  <c r="I263" i="5"/>
  <c r="M263" i="5"/>
  <c r="Q263" i="5"/>
  <c r="U263" i="5"/>
  <c r="Y263" i="5"/>
  <c r="AC263" i="5"/>
  <c r="AG263" i="5"/>
  <c r="AK263" i="5"/>
  <c r="AO263" i="5"/>
  <c r="AS263" i="5"/>
  <c r="AW263" i="5"/>
  <c r="BA263" i="5"/>
  <c r="BE263" i="5"/>
  <c r="BI263" i="5"/>
  <c r="BM263" i="5"/>
  <c r="BQ263" i="5"/>
  <c r="BU263" i="5"/>
  <c r="BY263" i="5"/>
  <c r="CC263" i="5"/>
  <c r="AI261" i="17" l="1"/>
  <c r="AH261" i="17"/>
  <c r="W261" i="17"/>
  <c r="AG261" i="17"/>
  <c r="P257" i="22"/>
  <c r="R257" i="22"/>
  <c r="Q257" i="22"/>
  <c r="O258" i="22"/>
  <c r="AD261" i="17"/>
  <c r="AC261" i="17"/>
  <c r="AA261" i="17"/>
  <c r="AJ261" i="17"/>
  <c r="V260" i="17"/>
  <c r="X260" i="17"/>
  <c r="Y261" i="17"/>
  <c r="U261" i="17"/>
  <c r="Z261" i="17"/>
  <c r="S261" i="17"/>
  <c r="G266" i="5"/>
  <c r="Q261" i="17"/>
  <c r="N261" i="17"/>
  <c r="I264" i="5"/>
  <c r="M264" i="5"/>
  <c r="Q264" i="5"/>
  <c r="U264" i="5"/>
  <c r="Y264" i="5"/>
  <c r="AC264" i="5"/>
  <c r="AG264" i="5"/>
  <c r="AK264" i="5"/>
  <c r="AO264" i="5"/>
  <c r="AS264" i="5"/>
  <c r="AW264" i="5"/>
  <c r="BA264" i="5"/>
  <c r="BE264" i="5"/>
  <c r="BI264" i="5"/>
  <c r="BM264" i="5"/>
  <c r="BQ264" i="5"/>
  <c r="BU264" i="5"/>
  <c r="BY264" i="5"/>
  <c r="CC264" i="5"/>
  <c r="J264" i="5"/>
  <c r="N264" i="5"/>
  <c r="R264" i="5"/>
  <c r="V264" i="5"/>
  <c r="Z264" i="5"/>
  <c r="AD264" i="5"/>
  <c r="AH264" i="5"/>
  <c r="AL264" i="5"/>
  <c r="AP264" i="5"/>
  <c r="AT264" i="5"/>
  <c r="AX264" i="5"/>
  <c r="BB264" i="5"/>
  <c r="BF264" i="5"/>
  <c r="BJ264" i="5"/>
  <c r="BN264" i="5"/>
  <c r="BR264" i="5"/>
  <c r="BV264" i="5"/>
  <c r="BZ264" i="5"/>
  <c r="CD264" i="5"/>
  <c r="K264" i="5"/>
  <c r="O264" i="5"/>
  <c r="S264" i="5"/>
  <c r="W264" i="5"/>
  <c r="AA264" i="5"/>
  <c r="AE264" i="5"/>
  <c r="AI264" i="5"/>
  <c r="AM264" i="5"/>
  <c r="AQ264" i="5"/>
  <c r="AU264" i="5"/>
  <c r="AY264" i="5"/>
  <c r="BC264" i="5"/>
  <c r="BG264" i="5"/>
  <c r="BK264" i="5"/>
  <c r="BO264" i="5"/>
  <c r="BS264" i="5"/>
  <c r="BW264" i="5"/>
  <c r="CA264" i="5"/>
  <c r="H264" i="5"/>
  <c r="L264" i="5"/>
  <c r="P264" i="5"/>
  <c r="T264" i="5"/>
  <c r="X264" i="5"/>
  <c r="AB264" i="5"/>
  <c r="AF264" i="5"/>
  <c r="AJ264" i="5"/>
  <c r="AN264" i="5"/>
  <c r="AR264" i="5"/>
  <c r="AV264" i="5"/>
  <c r="AZ264" i="5"/>
  <c r="BD264" i="5"/>
  <c r="BH264" i="5"/>
  <c r="BL264" i="5"/>
  <c r="BP264" i="5"/>
  <c r="BT264" i="5"/>
  <c r="BX264" i="5"/>
  <c r="CB264" i="5"/>
  <c r="D265" i="5"/>
  <c r="E265" i="5"/>
  <c r="F265" i="5"/>
  <c r="A265" i="5"/>
  <c r="B265" i="5"/>
  <c r="C265" i="5"/>
  <c r="F262" i="18"/>
  <c r="A262" i="17" s="1"/>
  <c r="M262" i="17" s="1"/>
  <c r="AB262" i="17" s="1"/>
  <c r="AI262" i="17" l="1"/>
  <c r="AH262" i="17"/>
  <c r="W262" i="17"/>
  <c r="AG262" i="17"/>
  <c r="P258" i="22"/>
  <c r="R258" i="22"/>
  <c r="Q258" i="22"/>
  <c r="O259" i="22"/>
  <c r="AD262" i="17"/>
  <c r="AC262" i="17"/>
  <c r="AA262" i="17"/>
  <c r="AJ262" i="17"/>
  <c r="Y262" i="17"/>
  <c r="U262" i="17"/>
  <c r="Z262" i="17"/>
  <c r="S262" i="17"/>
  <c r="V261" i="17"/>
  <c r="X261" i="17"/>
  <c r="G267" i="5"/>
  <c r="Q262" i="17"/>
  <c r="N262" i="17"/>
  <c r="F263" i="18"/>
  <c r="A263" i="17" s="1"/>
  <c r="M263" i="17" s="1"/>
  <c r="AB263" i="17" s="1"/>
  <c r="E266" i="5"/>
  <c r="D266" i="5"/>
  <c r="F266" i="5"/>
  <c r="A266" i="5"/>
  <c r="B266" i="5"/>
  <c r="C266" i="5"/>
  <c r="H265" i="5"/>
  <c r="L265" i="5"/>
  <c r="P265" i="5"/>
  <c r="T265" i="5"/>
  <c r="X265" i="5"/>
  <c r="AB265" i="5"/>
  <c r="AF265" i="5"/>
  <c r="AJ265" i="5"/>
  <c r="AN265" i="5"/>
  <c r="AR265" i="5"/>
  <c r="AV265" i="5"/>
  <c r="AZ265" i="5"/>
  <c r="BD265" i="5"/>
  <c r="BH265" i="5"/>
  <c r="BL265" i="5"/>
  <c r="BP265" i="5"/>
  <c r="BT265" i="5"/>
  <c r="BX265" i="5"/>
  <c r="CB265" i="5"/>
  <c r="I265" i="5"/>
  <c r="M265" i="5"/>
  <c r="Q265" i="5"/>
  <c r="U265" i="5"/>
  <c r="Y265" i="5"/>
  <c r="AC265" i="5"/>
  <c r="AG265" i="5"/>
  <c r="AK265" i="5"/>
  <c r="AO265" i="5"/>
  <c r="AS265" i="5"/>
  <c r="AW265" i="5"/>
  <c r="BA265" i="5"/>
  <c r="BE265" i="5"/>
  <c r="BI265" i="5"/>
  <c r="BM265" i="5"/>
  <c r="BQ265" i="5"/>
  <c r="BU265" i="5"/>
  <c r="BY265" i="5"/>
  <c r="CC265" i="5"/>
  <c r="J265" i="5"/>
  <c r="N265" i="5"/>
  <c r="R265" i="5"/>
  <c r="V265" i="5"/>
  <c r="Z265" i="5"/>
  <c r="AD265" i="5"/>
  <c r="AH265" i="5"/>
  <c r="AL265" i="5"/>
  <c r="AP265" i="5"/>
  <c r="AT265" i="5"/>
  <c r="AX265" i="5"/>
  <c r="BB265" i="5"/>
  <c r="BF265" i="5"/>
  <c r="BJ265" i="5"/>
  <c r="BN265" i="5"/>
  <c r="BR265" i="5"/>
  <c r="BV265" i="5"/>
  <c r="BZ265" i="5"/>
  <c r="CD265" i="5"/>
  <c r="K265" i="5"/>
  <c r="O265" i="5"/>
  <c r="S265" i="5"/>
  <c r="W265" i="5"/>
  <c r="AA265" i="5"/>
  <c r="AE265" i="5"/>
  <c r="AI265" i="5"/>
  <c r="AM265" i="5"/>
  <c r="AQ265" i="5"/>
  <c r="AU265" i="5"/>
  <c r="AY265" i="5"/>
  <c r="BC265" i="5"/>
  <c r="BG265" i="5"/>
  <c r="BK265" i="5"/>
  <c r="BO265" i="5"/>
  <c r="BS265" i="5"/>
  <c r="BW265" i="5"/>
  <c r="CA265" i="5"/>
  <c r="AI263" i="17" l="1"/>
  <c r="AH263" i="17"/>
  <c r="W263" i="17"/>
  <c r="AG263" i="17"/>
  <c r="Q259" i="22"/>
  <c r="P259" i="22"/>
  <c r="R259" i="22"/>
  <c r="O260" i="22"/>
  <c r="AD263" i="17"/>
  <c r="AC263" i="17"/>
  <c r="AA263" i="17"/>
  <c r="AJ263" i="17"/>
  <c r="V262" i="17"/>
  <c r="X262" i="17"/>
  <c r="Y263" i="17"/>
  <c r="U263" i="17"/>
  <c r="Z263" i="17"/>
  <c r="S263" i="17"/>
  <c r="G268" i="5"/>
  <c r="Q263" i="17"/>
  <c r="N263" i="17"/>
  <c r="D267" i="5"/>
  <c r="E267" i="5"/>
  <c r="F267" i="5"/>
  <c r="A267" i="5"/>
  <c r="B267" i="5"/>
  <c r="C267" i="5"/>
  <c r="I266" i="5"/>
  <c r="M266" i="5"/>
  <c r="Q266" i="5"/>
  <c r="U266" i="5"/>
  <c r="Y266" i="5"/>
  <c r="AC266" i="5"/>
  <c r="AG266" i="5"/>
  <c r="AK266" i="5"/>
  <c r="AO266" i="5"/>
  <c r="AS266" i="5"/>
  <c r="AW266" i="5"/>
  <c r="BA266" i="5"/>
  <c r="BE266" i="5"/>
  <c r="BI266" i="5"/>
  <c r="BM266" i="5"/>
  <c r="BQ266" i="5"/>
  <c r="BU266" i="5"/>
  <c r="BY266" i="5"/>
  <c r="CC266" i="5"/>
  <c r="J266" i="5"/>
  <c r="N266" i="5"/>
  <c r="R266" i="5"/>
  <c r="V266" i="5"/>
  <c r="Z266" i="5"/>
  <c r="AD266" i="5"/>
  <c r="AH266" i="5"/>
  <c r="AL266" i="5"/>
  <c r="AP266" i="5"/>
  <c r="AT266" i="5"/>
  <c r="AX266" i="5"/>
  <c r="BB266" i="5"/>
  <c r="BF266" i="5"/>
  <c r="BJ266" i="5"/>
  <c r="BN266" i="5"/>
  <c r="BR266" i="5"/>
  <c r="BV266" i="5"/>
  <c r="BZ266" i="5"/>
  <c r="CD266" i="5"/>
  <c r="K266" i="5"/>
  <c r="O266" i="5"/>
  <c r="S266" i="5"/>
  <c r="W266" i="5"/>
  <c r="AA266" i="5"/>
  <c r="AE266" i="5"/>
  <c r="AI266" i="5"/>
  <c r="AM266" i="5"/>
  <c r="AQ266" i="5"/>
  <c r="AU266" i="5"/>
  <c r="AY266" i="5"/>
  <c r="BC266" i="5"/>
  <c r="BG266" i="5"/>
  <c r="BK266" i="5"/>
  <c r="BO266" i="5"/>
  <c r="BS266" i="5"/>
  <c r="BW266" i="5"/>
  <c r="CA266" i="5"/>
  <c r="H266" i="5"/>
  <c r="L266" i="5"/>
  <c r="P266" i="5"/>
  <c r="T266" i="5"/>
  <c r="X266" i="5"/>
  <c r="AB266" i="5"/>
  <c r="AF266" i="5"/>
  <c r="AJ266" i="5"/>
  <c r="AN266" i="5"/>
  <c r="AR266" i="5"/>
  <c r="AV266" i="5"/>
  <c r="AZ266" i="5"/>
  <c r="BD266" i="5"/>
  <c r="BH266" i="5"/>
  <c r="BL266" i="5"/>
  <c r="BP266" i="5"/>
  <c r="BT266" i="5"/>
  <c r="BX266" i="5"/>
  <c r="CB266" i="5"/>
  <c r="F264" i="18"/>
  <c r="A264" i="17" s="1"/>
  <c r="M264" i="17" s="1"/>
  <c r="AB264" i="17" s="1"/>
  <c r="AI264" i="17" l="1"/>
  <c r="AH264" i="17"/>
  <c r="W264" i="17"/>
  <c r="AG264" i="17"/>
  <c r="P260" i="22"/>
  <c r="R260" i="22"/>
  <c r="Q260" i="22"/>
  <c r="O261" i="22"/>
  <c r="AD264" i="17"/>
  <c r="AC264" i="17"/>
  <c r="AA264" i="17"/>
  <c r="AJ264" i="17"/>
  <c r="Y264" i="17"/>
  <c r="U264" i="17"/>
  <c r="Z264" i="17"/>
  <c r="S264" i="17"/>
  <c r="V263" i="17"/>
  <c r="X263" i="17"/>
  <c r="G269" i="5"/>
  <c r="Q264" i="17"/>
  <c r="N264" i="17"/>
  <c r="F265" i="18"/>
  <c r="A265" i="17" s="1"/>
  <c r="M265" i="17" s="1"/>
  <c r="AB265" i="17" s="1"/>
  <c r="H267" i="5"/>
  <c r="L267" i="5"/>
  <c r="P267" i="5"/>
  <c r="T267" i="5"/>
  <c r="X267" i="5"/>
  <c r="AB267" i="5"/>
  <c r="AF267" i="5"/>
  <c r="AJ267" i="5"/>
  <c r="AN267" i="5"/>
  <c r="AR267" i="5"/>
  <c r="AV267" i="5"/>
  <c r="AZ267" i="5"/>
  <c r="BD267" i="5"/>
  <c r="BH267" i="5"/>
  <c r="BL267" i="5"/>
  <c r="BP267" i="5"/>
  <c r="BT267" i="5"/>
  <c r="BX267" i="5"/>
  <c r="CB267" i="5"/>
  <c r="I267" i="5"/>
  <c r="M267" i="5"/>
  <c r="Q267" i="5"/>
  <c r="U267" i="5"/>
  <c r="Y267" i="5"/>
  <c r="AC267" i="5"/>
  <c r="AG267" i="5"/>
  <c r="AK267" i="5"/>
  <c r="AO267" i="5"/>
  <c r="AS267" i="5"/>
  <c r="AW267" i="5"/>
  <c r="BA267" i="5"/>
  <c r="BE267" i="5"/>
  <c r="BI267" i="5"/>
  <c r="BM267" i="5"/>
  <c r="BQ267" i="5"/>
  <c r="BU267" i="5"/>
  <c r="BY267" i="5"/>
  <c r="CC267" i="5"/>
  <c r="J267" i="5"/>
  <c r="N267" i="5"/>
  <c r="R267" i="5"/>
  <c r="V267" i="5"/>
  <c r="Z267" i="5"/>
  <c r="AD267" i="5"/>
  <c r="AH267" i="5"/>
  <c r="AL267" i="5"/>
  <c r="AP267" i="5"/>
  <c r="AT267" i="5"/>
  <c r="AX267" i="5"/>
  <c r="BB267" i="5"/>
  <c r="BF267" i="5"/>
  <c r="BJ267" i="5"/>
  <c r="BN267" i="5"/>
  <c r="BR267" i="5"/>
  <c r="BV267" i="5"/>
  <c r="BZ267" i="5"/>
  <c r="CD267" i="5"/>
  <c r="K267" i="5"/>
  <c r="O267" i="5"/>
  <c r="S267" i="5"/>
  <c r="W267" i="5"/>
  <c r="AA267" i="5"/>
  <c r="AE267" i="5"/>
  <c r="AI267" i="5"/>
  <c r="AM267" i="5"/>
  <c r="AQ267" i="5"/>
  <c r="AU267" i="5"/>
  <c r="AY267" i="5"/>
  <c r="BC267" i="5"/>
  <c r="BG267" i="5"/>
  <c r="BK267" i="5"/>
  <c r="BO267" i="5"/>
  <c r="BS267" i="5"/>
  <c r="BW267" i="5"/>
  <c r="CA267" i="5"/>
  <c r="E268" i="5"/>
  <c r="D268" i="5"/>
  <c r="F268" i="5"/>
  <c r="C268" i="5"/>
  <c r="A268" i="5"/>
  <c r="B268" i="5"/>
  <c r="AI265" i="17" l="1"/>
  <c r="AH265" i="17"/>
  <c r="W265" i="17"/>
  <c r="AG265" i="17"/>
  <c r="P261" i="22"/>
  <c r="R261" i="22"/>
  <c r="Q261" i="22"/>
  <c r="O262" i="22"/>
  <c r="AD265" i="17"/>
  <c r="AC265" i="17"/>
  <c r="AA265" i="17"/>
  <c r="AJ265" i="17"/>
  <c r="V264" i="17"/>
  <c r="X264" i="17"/>
  <c r="Y265" i="17"/>
  <c r="U265" i="17"/>
  <c r="Z265" i="17"/>
  <c r="S265" i="17"/>
  <c r="G270" i="5"/>
  <c r="Q265" i="17"/>
  <c r="N265" i="17"/>
  <c r="K268" i="5"/>
  <c r="O268" i="5"/>
  <c r="S268" i="5"/>
  <c r="W268" i="5"/>
  <c r="AA268" i="5"/>
  <c r="AE268" i="5"/>
  <c r="AI268" i="5"/>
  <c r="AM268" i="5"/>
  <c r="AQ268" i="5"/>
  <c r="AU268" i="5"/>
  <c r="AY268" i="5"/>
  <c r="BC268" i="5"/>
  <c r="BG268" i="5"/>
  <c r="BK268" i="5"/>
  <c r="BO268" i="5"/>
  <c r="BS268" i="5"/>
  <c r="BW268" i="5"/>
  <c r="CA268" i="5"/>
  <c r="H268" i="5"/>
  <c r="L268" i="5"/>
  <c r="P268" i="5"/>
  <c r="T268" i="5"/>
  <c r="X268" i="5"/>
  <c r="AB268" i="5"/>
  <c r="AF268" i="5"/>
  <c r="AJ268" i="5"/>
  <c r="AN268" i="5"/>
  <c r="AR268" i="5"/>
  <c r="AV268" i="5"/>
  <c r="AZ268" i="5"/>
  <c r="BD268" i="5"/>
  <c r="BH268" i="5"/>
  <c r="BL268" i="5"/>
  <c r="BP268" i="5"/>
  <c r="BT268" i="5"/>
  <c r="BX268" i="5"/>
  <c r="CB268" i="5"/>
  <c r="I268" i="5"/>
  <c r="M268" i="5"/>
  <c r="Q268" i="5"/>
  <c r="U268" i="5"/>
  <c r="Y268" i="5"/>
  <c r="AC268" i="5"/>
  <c r="AG268" i="5"/>
  <c r="AK268" i="5"/>
  <c r="AO268" i="5"/>
  <c r="AS268" i="5"/>
  <c r="AW268" i="5"/>
  <c r="BA268" i="5"/>
  <c r="BE268" i="5"/>
  <c r="BI268" i="5"/>
  <c r="BM268" i="5"/>
  <c r="BQ268" i="5"/>
  <c r="BU268" i="5"/>
  <c r="BY268" i="5"/>
  <c r="CC268" i="5"/>
  <c r="J268" i="5"/>
  <c r="N268" i="5"/>
  <c r="R268" i="5"/>
  <c r="V268" i="5"/>
  <c r="Z268" i="5"/>
  <c r="AD268" i="5"/>
  <c r="AH268" i="5"/>
  <c r="AL268" i="5"/>
  <c r="AP268" i="5"/>
  <c r="AT268" i="5"/>
  <c r="AX268" i="5"/>
  <c r="BB268" i="5"/>
  <c r="BF268" i="5"/>
  <c r="BJ268" i="5"/>
  <c r="BN268" i="5"/>
  <c r="BR268" i="5"/>
  <c r="BV268" i="5"/>
  <c r="BZ268" i="5"/>
  <c r="CD268" i="5"/>
  <c r="F269" i="5"/>
  <c r="D269" i="5"/>
  <c r="E269" i="5"/>
  <c r="A269" i="5"/>
  <c r="B269" i="5"/>
  <c r="C269" i="5"/>
  <c r="F266" i="18"/>
  <c r="A266" i="17" s="1"/>
  <c r="M266" i="17" s="1"/>
  <c r="AB266" i="17" s="1"/>
  <c r="AI266" i="17" l="1"/>
  <c r="AH266" i="17"/>
  <c r="W266" i="17"/>
  <c r="AG266" i="17"/>
  <c r="Q262" i="22"/>
  <c r="P262" i="22"/>
  <c r="R262" i="22"/>
  <c r="O263" i="22"/>
  <c r="AD266" i="17"/>
  <c r="AC266" i="17"/>
  <c r="AA266" i="17"/>
  <c r="AJ266" i="17"/>
  <c r="Y266" i="17"/>
  <c r="U266" i="17"/>
  <c r="Z266" i="17"/>
  <c r="S266" i="17"/>
  <c r="V265" i="17"/>
  <c r="X265" i="17"/>
  <c r="G271" i="5"/>
  <c r="Q266" i="17"/>
  <c r="N266" i="17"/>
  <c r="F267" i="18"/>
  <c r="A267" i="17" s="1"/>
  <c r="M267" i="17" s="1"/>
  <c r="AB267" i="17" s="1"/>
  <c r="E270" i="5"/>
  <c r="D270" i="5"/>
  <c r="F270" i="5"/>
  <c r="C270" i="5"/>
  <c r="A270" i="5"/>
  <c r="B270" i="5"/>
  <c r="J269" i="5"/>
  <c r="N269" i="5"/>
  <c r="R269" i="5"/>
  <c r="V269" i="5"/>
  <c r="Z269" i="5"/>
  <c r="AD269" i="5"/>
  <c r="AH269" i="5"/>
  <c r="AL269" i="5"/>
  <c r="AP269" i="5"/>
  <c r="AT269" i="5"/>
  <c r="AX269" i="5"/>
  <c r="BB269" i="5"/>
  <c r="BF269" i="5"/>
  <c r="BJ269" i="5"/>
  <c r="BN269" i="5"/>
  <c r="BR269" i="5"/>
  <c r="BV269" i="5"/>
  <c r="BZ269" i="5"/>
  <c r="CD269" i="5"/>
  <c r="K269" i="5"/>
  <c r="O269" i="5"/>
  <c r="S269" i="5"/>
  <c r="W269" i="5"/>
  <c r="AA269" i="5"/>
  <c r="AE269" i="5"/>
  <c r="AI269" i="5"/>
  <c r="AM269" i="5"/>
  <c r="AQ269" i="5"/>
  <c r="AU269" i="5"/>
  <c r="AY269" i="5"/>
  <c r="BC269" i="5"/>
  <c r="BG269" i="5"/>
  <c r="BK269" i="5"/>
  <c r="BO269" i="5"/>
  <c r="BS269" i="5"/>
  <c r="BW269" i="5"/>
  <c r="CA269" i="5"/>
  <c r="H269" i="5"/>
  <c r="L269" i="5"/>
  <c r="P269" i="5"/>
  <c r="T269" i="5"/>
  <c r="X269" i="5"/>
  <c r="AB269" i="5"/>
  <c r="AF269" i="5"/>
  <c r="AJ269" i="5"/>
  <c r="AN269" i="5"/>
  <c r="AR269" i="5"/>
  <c r="AV269" i="5"/>
  <c r="AZ269" i="5"/>
  <c r="BD269" i="5"/>
  <c r="BH269" i="5"/>
  <c r="BL269" i="5"/>
  <c r="BP269" i="5"/>
  <c r="BT269" i="5"/>
  <c r="BX269" i="5"/>
  <c r="CB269" i="5"/>
  <c r="I269" i="5"/>
  <c r="M269" i="5"/>
  <c r="Q269" i="5"/>
  <c r="U269" i="5"/>
  <c r="Y269" i="5"/>
  <c r="AC269" i="5"/>
  <c r="AG269" i="5"/>
  <c r="AK269" i="5"/>
  <c r="AO269" i="5"/>
  <c r="AS269" i="5"/>
  <c r="AW269" i="5"/>
  <c r="BA269" i="5"/>
  <c r="BE269" i="5"/>
  <c r="BI269" i="5"/>
  <c r="BM269" i="5"/>
  <c r="BQ269" i="5"/>
  <c r="BU269" i="5"/>
  <c r="BY269" i="5"/>
  <c r="CC269" i="5"/>
  <c r="AI267" i="17" l="1"/>
  <c r="AH267" i="17"/>
  <c r="W267" i="17"/>
  <c r="AG267" i="17"/>
  <c r="P263" i="22"/>
  <c r="R263" i="22"/>
  <c r="Q263" i="22"/>
  <c r="O264" i="22"/>
  <c r="AD267" i="17"/>
  <c r="AC267" i="17"/>
  <c r="AA267" i="17"/>
  <c r="AJ267" i="17"/>
  <c r="V266" i="17"/>
  <c r="X266" i="17"/>
  <c r="Y267" i="17"/>
  <c r="U267" i="17"/>
  <c r="Z267" i="17"/>
  <c r="S267" i="17"/>
  <c r="G272" i="5"/>
  <c r="Q267" i="17"/>
  <c r="N267" i="17"/>
  <c r="D271" i="5"/>
  <c r="E271" i="5"/>
  <c r="F271" i="5"/>
  <c r="A271" i="5"/>
  <c r="B271" i="5"/>
  <c r="C271" i="5"/>
  <c r="K270" i="5"/>
  <c r="O270" i="5"/>
  <c r="S270" i="5"/>
  <c r="W270" i="5"/>
  <c r="AA270" i="5"/>
  <c r="AE270" i="5"/>
  <c r="AI270" i="5"/>
  <c r="AM270" i="5"/>
  <c r="AQ270" i="5"/>
  <c r="AU270" i="5"/>
  <c r="AY270" i="5"/>
  <c r="BC270" i="5"/>
  <c r="BG270" i="5"/>
  <c r="BK270" i="5"/>
  <c r="BO270" i="5"/>
  <c r="BS270" i="5"/>
  <c r="BW270" i="5"/>
  <c r="CA270" i="5"/>
  <c r="H270" i="5"/>
  <c r="L270" i="5"/>
  <c r="P270" i="5"/>
  <c r="T270" i="5"/>
  <c r="X270" i="5"/>
  <c r="AB270" i="5"/>
  <c r="AF270" i="5"/>
  <c r="AJ270" i="5"/>
  <c r="AN270" i="5"/>
  <c r="AR270" i="5"/>
  <c r="AV270" i="5"/>
  <c r="AZ270" i="5"/>
  <c r="BD270" i="5"/>
  <c r="BH270" i="5"/>
  <c r="BL270" i="5"/>
  <c r="BP270" i="5"/>
  <c r="BT270" i="5"/>
  <c r="BX270" i="5"/>
  <c r="CB270" i="5"/>
  <c r="I270" i="5"/>
  <c r="M270" i="5"/>
  <c r="Q270" i="5"/>
  <c r="U270" i="5"/>
  <c r="Y270" i="5"/>
  <c r="AC270" i="5"/>
  <c r="AG270" i="5"/>
  <c r="AK270" i="5"/>
  <c r="AO270" i="5"/>
  <c r="AS270" i="5"/>
  <c r="AW270" i="5"/>
  <c r="BA270" i="5"/>
  <c r="BE270" i="5"/>
  <c r="BI270" i="5"/>
  <c r="BM270" i="5"/>
  <c r="BQ270" i="5"/>
  <c r="BU270" i="5"/>
  <c r="BY270" i="5"/>
  <c r="CC270" i="5"/>
  <c r="J270" i="5"/>
  <c r="N270" i="5"/>
  <c r="R270" i="5"/>
  <c r="V270" i="5"/>
  <c r="Z270" i="5"/>
  <c r="AD270" i="5"/>
  <c r="AH270" i="5"/>
  <c r="AL270" i="5"/>
  <c r="AP270" i="5"/>
  <c r="AT270" i="5"/>
  <c r="AX270" i="5"/>
  <c r="BB270" i="5"/>
  <c r="BF270" i="5"/>
  <c r="BJ270" i="5"/>
  <c r="BN270" i="5"/>
  <c r="BR270" i="5"/>
  <c r="BV270" i="5"/>
  <c r="BZ270" i="5"/>
  <c r="CD270" i="5"/>
  <c r="F268" i="18"/>
  <c r="A268" i="17" s="1"/>
  <c r="M268" i="17" s="1"/>
  <c r="AB268" i="17" s="1"/>
  <c r="AI268" i="17" l="1"/>
  <c r="AH268" i="17"/>
  <c r="W268" i="17"/>
  <c r="AG268" i="17"/>
  <c r="Q264" i="22"/>
  <c r="P264" i="22"/>
  <c r="R264" i="22"/>
  <c r="O265" i="22"/>
  <c r="AD268" i="17"/>
  <c r="AC268" i="17"/>
  <c r="AA268" i="17"/>
  <c r="AJ268" i="17"/>
  <c r="Y268" i="17"/>
  <c r="U268" i="17"/>
  <c r="Z268" i="17"/>
  <c r="S268" i="17"/>
  <c r="V267" i="17"/>
  <c r="X267" i="17"/>
  <c r="G273" i="5"/>
  <c r="Q268" i="17"/>
  <c r="N268" i="17"/>
  <c r="F269" i="18"/>
  <c r="A269" i="17" s="1"/>
  <c r="M269" i="17" s="1"/>
  <c r="AB269" i="17" s="1"/>
  <c r="J271" i="5"/>
  <c r="N271" i="5"/>
  <c r="R271" i="5"/>
  <c r="V271" i="5"/>
  <c r="Z271" i="5"/>
  <c r="AD271" i="5"/>
  <c r="AH271" i="5"/>
  <c r="AL271" i="5"/>
  <c r="AP271" i="5"/>
  <c r="AT271" i="5"/>
  <c r="AX271" i="5"/>
  <c r="BB271" i="5"/>
  <c r="BF271" i="5"/>
  <c r="BJ271" i="5"/>
  <c r="BN271" i="5"/>
  <c r="BR271" i="5"/>
  <c r="BV271" i="5"/>
  <c r="BZ271" i="5"/>
  <c r="CD271" i="5"/>
  <c r="K271" i="5"/>
  <c r="O271" i="5"/>
  <c r="S271" i="5"/>
  <c r="W271" i="5"/>
  <c r="AA271" i="5"/>
  <c r="AE271" i="5"/>
  <c r="AI271" i="5"/>
  <c r="AM271" i="5"/>
  <c r="AQ271" i="5"/>
  <c r="AU271" i="5"/>
  <c r="AY271" i="5"/>
  <c r="BC271" i="5"/>
  <c r="BG271" i="5"/>
  <c r="BK271" i="5"/>
  <c r="BO271" i="5"/>
  <c r="BS271" i="5"/>
  <c r="BW271" i="5"/>
  <c r="CA271" i="5"/>
  <c r="H271" i="5"/>
  <c r="L271" i="5"/>
  <c r="P271" i="5"/>
  <c r="T271" i="5"/>
  <c r="X271" i="5"/>
  <c r="AB271" i="5"/>
  <c r="AF271" i="5"/>
  <c r="AJ271" i="5"/>
  <c r="AN271" i="5"/>
  <c r="AR271" i="5"/>
  <c r="AV271" i="5"/>
  <c r="AZ271" i="5"/>
  <c r="BD271" i="5"/>
  <c r="BH271" i="5"/>
  <c r="BL271" i="5"/>
  <c r="BP271" i="5"/>
  <c r="BT271" i="5"/>
  <c r="BX271" i="5"/>
  <c r="CB271" i="5"/>
  <c r="I271" i="5"/>
  <c r="M271" i="5"/>
  <c r="Q271" i="5"/>
  <c r="U271" i="5"/>
  <c r="Y271" i="5"/>
  <c r="AC271" i="5"/>
  <c r="AG271" i="5"/>
  <c r="AK271" i="5"/>
  <c r="AO271" i="5"/>
  <c r="AS271" i="5"/>
  <c r="AW271" i="5"/>
  <c r="BA271" i="5"/>
  <c r="BE271" i="5"/>
  <c r="BI271" i="5"/>
  <c r="BM271" i="5"/>
  <c r="BQ271" i="5"/>
  <c r="BU271" i="5"/>
  <c r="BY271" i="5"/>
  <c r="CC271" i="5"/>
  <c r="E272" i="5"/>
  <c r="D272" i="5"/>
  <c r="F272" i="5"/>
  <c r="A272" i="5"/>
  <c r="B272" i="5"/>
  <c r="C272" i="5"/>
  <c r="AI269" i="17" l="1"/>
  <c r="AH269" i="17"/>
  <c r="W269" i="17"/>
  <c r="AG269" i="17"/>
  <c r="P265" i="22"/>
  <c r="R265" i="22"/>
  <c r="Q265" i="22"/>
  <c r="O266" i="22"/>
  <c r="AD269" i="17"/>
  <c r="AC269" i="17"/>
  <c r="AA269" i="17"/>
  <c r="AJ269" i="17"/>
  <c r="V268" i="17"/>
  <c r="X268" i="17"/>
  <c r="Y269" i="17"/>
  <c r="U269" i="17"/>
  <c r="Z269" i="17"/>
  <c r="S269" i="17"/>
  <c r="G274" i="5"/>
  <c r="Q269" i="17"/>
  <c r="N269" i="17"/>
  <c r="D273" i="5"/>
  <c r="E273" i="5"/>
  <c r="F273" i="5"/>
  <c r="A273" i="5"/>
  <c r="B273" i="5"/>
  <c r="C273" i="5"/>
  <c r="I272" i="5"/>
  <c r="M272" i="5"/>
  <c r="Q272" i="5"/>
  <c r="U272" i="5"/>
  <c r="Y272" i="5"/>
  <c r="AC272" i="5"/>
  <c r="AG272" i="5"/>
  <c r="AK272" i="5"/>
  <c r="AO272" i="5"/>
  <c r="AS272" i="5"/>
  <c r="AW272" i="5"/>
  <c r="BA272" i="5"/>
  <c r="BE272" i="5"/>
  <c r="BI272" i="5"/>
  <c r="BM272" i="5"/>
  <c r="BQ272" i="5"/>
  <c r="BU272" i="5"/>
  <c r="BY272" i="5"/>
  <c r="CC272" i="5"/>
  <c r="J272" i="5"/>
  <c r="N272" i="5"/>
  <c r="R272" i="5"/>
  <c r="V272" i="5"/>
  <c r="Z272" i="5"/>
  <c r="AD272" i="5"/>
  <c r="AH272" i="5"/>
  <c r="AL272" i="5"/>
  <c r="AP272" i="5"/>
  <c r="AT272" i="5"/>
  <c r="AX272" i="5"/>
  <c r="BB272" i="5"/>
  <c r="BF272" i="5"/>
  <c r="BJ272" i="5"/>
  <c r="BN272" i="5"/>
  <c r="BR272" i="5"/>
  <c r="BV272" i="5"/>
  <c r="BZ272" i="5"/>
  <c r="CD272" i="5"/>
  <c r="K272" i="5"/>
  <c r="O272" i="5"/>
  <c r="S272" i="5"/>
  <c r="W272" i="5"/>
  <c r="AA272" i="5"/>
  <c r="AE272" i="5"/>
  <c r="AI272" i="5"/>
  <c r="AM272" i="5"/>
  <c r="AQ272" i="5"/>
  <c r="AU272" i="5"/>
  <c r="AY272" i="5"/>
  <c r="BC272" i="5"/>
  <c r="BG272" i="5"/>
  <c r="BK272" i="5"/>
  <c r="BO272" i="5"/>
  <c r="BS272" i="5"/>
  <c r="BW272" i="5"/>
  <c r="CA272" i="5"/>
  <c r="H272" i="5"/>
  <c r="L272" i="5"/>
  <c r="P272" i="5"/>
  <c r="T272" i="5"/>
  <c r="X272" i="5"/>
  <c r="AB272" i="5"/>
  <c r="AF272" i="5"/>
  <c r="AJ272" i="5"/>
  <c r="AN272" i="5"/>
  <c r="AR272" i="5"/>
  <c r="AV272" i="5"/>
  <c r="AZ272" i="5"/>
  <c r="BD272" i="5"/>
  <c r="BH272" i="5"/>
  <c r="BL272" i="5"/>
  <c r="BP272" i="5"/>
  <c r="BT272" i="5"/>
  <c r="BX272" i="5"/>
  <c r="CB272" i="5"/>
  <c r="F270" i="18"/>
  <c r="A270" i="17" s="1"/>
  <c r="M270" i="17" s="1"/>
  <c r="AB270" i="17" s="1"/>
  <c r="AI270" i="17" l="1"/>
  <c r="AH270" i="17"/>
  <c r="W270" i="17"/>
  <c r="AG270" i="17"/>
  <c r="P266" i="22"/>
  <c r="R266" i="22"/>
  <c r="Q266" i="22"/>
  <c r="O267" i="22"/>
  <c r="AD270" i="17"/>
  <c r="AC270" i="17"/>
  <c r="AA270" i="17"/>
  <c r="AJ270" i="17"/>
  <c r="Y270" i="17"/>
  <c r="U270" i="17"/>
  <c r="Z270" i="17"/>
  <c r="S270" i="17"/>
  <c r="V269" i="17"/>
  <c r="X269" i="17"/>
  <c r="G275" i="5"/>
  <c r="Q270" i="17"/>
  <c r="N270" i="17"/>
  <c r="F271" i="18"/>
  <c r="A271" i="17" s="1"/>
  <c r="M271" i="17" s="1"/>
  <c r="AB271" i="17" s="1"/>
  <c r="J273" i="5"/>
  <c r="N273" i="5"/>
  <c r="R273" i="5"/>
  <c r="V273" i="5"/>
  <c r="Z273" i="5"/>
  <c r="AD273" i="5"/>
  <c r="AH273" i="5"/>
  <c r="AL273" i="5"/>
  <c r="AP273" i="5"/>
  <c r="AT273" i="5"/>
  <c r="AX273" i="5"/>
  <c r="BB273" i="5"/>
  <c r="BF273" i="5"/>
  <c r="BJ273" i="5"/>
  <c r="BN273" i="5"/>
  <c r="BR273" i="5"/>
  <c r="BV273" i="5"/>
  <c r="BZ273" i="5"/>
  <c r="CD273" i="5"/>
  <c r="K273" i="5"/>
  <c r="O273" i="5"/>
  <c r="S273" i="5"/>
  <c r="W273" i="5"/>
  <c r="AA273" i="5"/>
  <c r="AE273" i="5"/>
  <c r="AI273" i="5"/>
  <c r="AM273" i="5"/>
  <c r="AQ273" i="5"/>
  <c r="AU273" i="5"/>
  <c r="AY273" i="5"/>
  <c r="BC273" i="5"/>
  <c r="BG273" i="5"/>
  <c r="BK273" i="5"/>
  <c r="BO273" i="5"/>
  <c r="BS273" i="5"/>
  <c r="BW273" i="5"/>
  <c r="CA273" i="5"/>
  <c r="H273" i="5"/>
  <c r="L273" i="5"/>
  <c r="P273" i="5"/>
  <c r="T273" i="5"/>
  <c r="X273" i="5"/>
  <c r="AB273" i="5"/>
  <c r="AF273" i="5"/>
  <c r="AJ273" i="5"/>
  <c r="AN273" i="5"/>
  <c r="AR273" i="5"/>
  <c r="AV273" i="5"/>
  <c r="AZ273" i="5"/>
  <c r="BD273" i="5"/>
  <c r="BH273" i="5"/>
  <c r="BL273" i="5"/>
  <c r="BP273" i="5"/>
  <c r="BT273" i="5"/>
  <c r="BX273" i="5"/>
  <c r="CB273" i="5"/>
  <c r="I273" i="5"/>
  <c r="M273" i="5"/>
  <c r="Q273" i="5"/>
  <c r="U273" i="5"/>
  <c r="Y273" i="5"/>
  <c r="AC273" i="5"/>
  <c r="AG273" i="5"/>
  <c r="AK273" i="5"/>
  <c r="AO273" i="5"/>
  <c r="AS273" i="5"/>
  <c r="AW273" i="5"/>
  <c r="BA273" i="5"/>
  <c r="BE273" i="5"/>
  <c r="BI273" i="5"/>
  <c r="BM273" i="5"/>
  <c r="BQ273" i="5"/>
  <c r="BU273" i="5"/>
  <c r="BY273" i="5"/>
  <c r="CC273" i="5"/>
  <c r="E274" i="5"/>
  <c r="D274" i="5"/>
  <c r="F274" i="5"/>
  <c r="A274" i="5"/>
  <c r="B274" i="5"/>
  <c r="C274" i="5"/>
  <c r="AI271" i="17" l="1"/>
  <c r="AH271" i="17"/>
  <c r="W271" i="17"/>
  <c r="AG271" i="17"/>
  <c r="P267" i="22"/>
  <c r="R267" i="22"/>
  <c r="Q267" i="22"/>
  <c r="O268" i="22"/>
  <c r="AD271" i="17"/>
  <c r="AC271" i="17"/>
  <c r="AA271" i="17"/>
  <c r="AJ271" i="17"/>
  <c r="V270" i="17"/>
  <c r="X270" i="17"/>
  <c r="Y271" i="17"/>
  <c r="U271" i="17"/>
  <c r="Z271" i="17"/>
  <c r="S271" i="17"/>
  <c r="G276" i="5"/>
  <c r="Q271" i="17"/>
  <c r="N271" i="17"/>
  <c r="I274" i="5"/>
  <c r="M274" i="5"/>
  <c r="Q274" i="5"/>
  <c r="U274" i="5"/>
  <c r="Y274" i="5"/>
  <c r="AC274" i="5"/>
  <c r="AG274" i="5"/>
  <c r="AK274" i="5"/>
  <c r="AO274" i="5"/>
  <c r="AS274" i="5"/>
  <c r="AW274" i="5"/>
  <c r="BA274" i="5"/>
  <c r="BE274" i="5"/>
  <c r="BI274" i="5"/>
  <c r="BM274" i="5"/>
  <c r="BQ274" i="5"/>
  <c r="BU274" i="5"/>
  <c r="BY274" i="5"/>
  <c r="CC274" i="5"/>
  <c r="J274" i="5"/>
  <c r="N274" i="5"/>
  <c r="R274" i="5"/>
  <c r="V274" i="5"/>
  <c r="Z274" i="5"/>
  <c r="AD274" i="5"/>
  <c r="AH274" i="5"/>
  <c r="AL274" i="5"/>
  <c r="AP274" i="5"/>
  <c r="AT274" i="5"/>
  <c r="AX274" i="5"/>
  <c r="BB274" i="5"/>
  <c r="BF274" i="5"/>
  <c r="BJ274" i="5"/>
  <c r="BN274" i="5"/>
  <c r="BR274" i="5"/>
  <c r="BV274" i="5"/>
  <c r="BZ274" i="5"/>
  <c r="CD274" i="5"/>
  <c r="K274" i="5"/>
  <c r="O274" i="5"/>
  <c r="S274" i="5"/>
  <c r="W274" i="5"/>
  <c r="AA274" i="5"/>
  <c r="AE274" i="5"/>
  <c r="AI274" i="5"/>
  <c r="AM274" i="5"/>
  <c r="AQ274" i="5"/>
  <c r="AU274" i="5"/>
  <c r="AY274" i="5"/>
  <c r="BC274" i="5"/>
  <c r="BG274" i="5"/>
  <c r="BK274" i="5"/>
  <c r="BO274" i="5"/>
  <c r="BS274" i="5"/>
  <c r="BW274" i="5"/>
  <c r="CA274" i="5"/>
  <c r="H274" i="5"/>
  <c r="L274" i="5"/>
  <c r="P274" i="5"/>
  <c r="T274" i="5"/>
  <c r="X274" i="5"/>
  <c r="AB274" i="5"/>
  <c r="AF274" i="5"/>
  <c r="AJ274" i="5"/>
  <c r="AN274" i="5"/>
  <c r="AR274" i="5"/>
  <c r="AV274" i="5"/>
  <c r="AZ274" i="5"/>
  <c r="BD274" i="5"/>
  <c r="BH274" i="5"/>
  <c r="BL274" i="5"/>
  <c r="BP274" i="5"/>
  <c r="BT274" i="5"/>
  <c r="BX274" i="5"/>
  <c r="CB274" i="5"/>
  <c r="D275" i="5"/>
  <c r="E275" i="5"/>
  <c r="F275" i="5"/>
  <c r="A275" i="5"/>
  <c r="B275" i="5"/>
  <c r="C275" i="5"/>
  <c r="F272" i="18"/>
  <c r="A272" i="17" s="1"/>
  <c r="M272" i="17" s="1"/>
  <c r="AB272" i="17" s="1"/>
  <c r="AI272" i="17" l="1"/>
  <c r="AH272" i="17"/>
  <c r="W272" i="17"/>
  <c r="AG272" i="17"/>
  <c r="Q268" i="22"/>
  <c r="P268" i="22"/>
  <c r="R268" i="22"/>
  <c r="O269" i="22"/>
  <c r="AD272" i="17"/>
  <c r="AC272" i="17"/>
  <c r="AA272" i="17"/>
  <c r="AJ272" i="17"/>
  <c r="Y272" i="17"/>
  <c r="U272" i="17"/>
  <c r="Z272" i="17"/>
  <c r="S272" i="17"/>
  <c r="V271" i="17"/>
  <c r="X271" i="17"/>
  <c r="G277" i="5"/>
  <c r="Q272" i="17"/>
  <c r="N272" i="17"/>
  <c r="F273" i="18"/>
  <c r="A273" i="17" s="1"/>
  <c r="M273" i="17" s="1"/>
  <c r="AB273" i="17" s="1"/>
  <c r="E276" i="5"/>
  <c r="D276" i="5"/>
  <c r="F276" i="5"/>
  <c r="C276" i="5"/>
  <c r="A276" i="5"/>
  <c r="B276" i="5"/>
  <c r="H275" i="5"/>
  <c r="L275" i="5"/>
  <c r="P275" i="5"/>
  <c r="T275" i="5"/>
  <c r="X275" i="5"/>
  <c r="AB275" i="5"/>
  <c r="AF275" i="5"/>
  <c r="AJ275" i="5"/>
  <c r="AN275" i="5"/>
  <c r="AR275" i="5"/>
  <c r="AV275" i="5"/>
  <c r="AZ275" i="5"/>
  <c r="BD275" i="5"/>
  <c r="BH275" i="5"/>
  <c r="BL275" i="5"/>
  <c r="BP275" i="5"/>
  <c r="BT275" i="5"/>
  <c r="BX275" i="5"/>
  <c r="CB275" i="5"/>
  <c r="I275" i="5"/>
  <c r="M275" i="5"/>
  <c r="Q275" i="5"/>
  <c r="U275" i="5"/>
  <c r="Y275" i="5"/>
  <c r="AC275" i="5"/>
  <c r="AG275" i="5"/>
  <c r="AK275" i="5"/>
  <c r="AO275" i="5"/>
  <c r="AS275" i="5"/>
  <c r="AW275" i="5"/>
  <c r="BA275" i="5"/>
  <c r="BE275" i="5"/>
  <c r="BI275" i="5"/>
  <c r="BM275" i="5"/>
  <c r="BQ275" i="5"/>
  <c r="BU275" i="5"/>
  <c r="BY275" i="5"/>
  <c r="CC275" i="5"/>
  <c r="J275" i="5"/>
  <c r="N275" i="5"/>
  <c r="R275" i="5"/>
  <c r="V275" i="5"/>
  <c r="Z275" i="5"/>
  <c r="AD275" i="5"/>
  <c r="AH275" i="5"/>
  <c r="AL275" i="5"/>
  <c r="AP275" i="5"/>
  <c r="AT275" i="5"/>
  <c r="AX275" i="5"/>
  <c r="BB275" i="5"/>
  <c r="BF275" i="5"/>
  <c r="BJ275" i="5"/>
  <c r="BN275" i="5"/>
  <c r="BR275" i="5"/>
  <c r="BV275" i="5"/>
  <c r="BZ275" i="5"/>
  <c r="CD275" i="5"/>
  <c r="K275" i="5"/>
  <c r="O275" i="5"/>
  <c r="S275" i="5"/>
  <c r="W275" i="5"/>
  <c r="AA275" i="5"/>
  <c r="AE275" i="5"/>
  <c r="AI275" i="5"/>
  <c r="AM275" i="5"/>
  <c r="AQ275" i="5"/>
  <c r="AU275" i="5"/>
  <c r="AY275" i="5"/>
  <c r="BC275" i="5"/>
  <c r="BG275" i="5"/>
  <c r="BK275" i="5"/>
  <c r="BO275" i="5"/>
  <c r="BS275" i="5"/>
  <c r="BW275" i="5"/>
  <c r="CA275" i="5"/>
  <c r="AI273" i="17" l="1"/>
  <c r="AH273" i="17"/>
  <c r="W273" i="17"/>
  <c r="AG273" i="17"/>
  <c r="P269" i="22"/>
  <c r="R269" i="22"/>
  <c r="Q269" i="22"/>
  <c r="O270" i="22"/>
  <c r="AD273" i="17"/>
  <c r="AC273" i="17"/>
  <c r="AA273" i="17"/>
  <c r="AJ273" i="17"/>
  <c r="V272" i="17"/>
  <c r="X272" i="17"/>
  <c r="Y273" i="17"/>
  <c r="U273" i="17"/>
  <c r="Z273" i="17"/>
  <c r="S273" i="17"/>
  <c r="G278" i="5"/>
  <c r="Q273" i="17"/>
  <c r="N273" i="17"/>
  <c r="F277" i="5"/>
  <c r="D277" i="5"/>
  <c r="E277" i="5"/>
  <c r="A277" i="5"/>
  <c r="B277" i="5"/>
  <c r="C277" i="5"/>
  <c r="K276" i="5"/>
  <c r="O276" i="5"/>
  <c r="S276" i="5"/>
  <c r="W276" i="5"/>
  <c r="AA276" i="5"/>
  <c r="AE276" i="5"/>
  <c r="AI276" i="5"/>
  <c r="AM276" i="5"/>
  <c r="AQ276" i="5"/>
  <c r="AU276" i="5"/>
  <c r="AY276" i="5"/>
  <c r="BC276" i="5"/>
  <c r="BG276" i="5"/>
  <c r="BK276" i="5"/>
  <c r="BO276" i="5"/>
  <c r="BS276" i="5"/>
  <c r="BW276" i="5"/>
  <c r="CA276" i="5"/>
  <c r="H276" i="5"/>
  <c r="L276" i="5"/>
  <c r="P276" i="5"/>
  <c r="T276" i="5"/>
  <c r="X276" i="5"/>
  <c r="AB276" i="5"/>
  <c r="AF276" i="5"/>
  <c r="AJ276" i="5"/>
  <c r="AN276" i="5"/>
  <c r="AR276" i="5"/>
  <c r="AV276" i="5"/>
  <c r="AZ276" i="5"/>
  <c r="BD276" i="5"/>
  <c r="BH276" i="5"/>
  <c r="BL276" i="5"/>
  <c r="BP276" i="5"/>
  <c r="BT276" i="5"/>
  <c r="BX276" i="5"/>
  <c r="CB276" i="5"/>
  <c r="I276" i="5"/>
  <c r="M276" i="5"/>
  <c r="Q276" i="5"/>
  <c r="U276" i="5"/>
  <c r="Y276" i="5"/>
  <c r="AC276" i="5"/>
  <c r="AG276" i="5"/>
  <c r="AK276" i="5"/>
  <c r="AO276" i="5"/>
  <c r="AS276" i="5"/>
  <c r="AW276" i="5"/>
  <c r="BA276" i="5"/>
  <c r="BE276" i="5"/>
  <c r="BI276" i="5"/>
  <c r="BM276" i="5"/>
  <c r="BQ276" i="5"/>
  <c r="BU276" i="5"/>
  <c r="BY276" i="5"/>
  <c r="CC276" i="5"/>
  <c r="J276" i="5"/>
  <c r="N276" i="5"/>
  <c r="R276" i="5"/>
  <c r="V276" i="5"/>
  <c r="Z276" i="5"/>
  <c r="AD276" i="5"/>
  <c r="AH276" i="5"/>
  <c r="AL276" i="5"/>
  <c r="AP276" i="5"/>
  <c r="AT276" i="5"/>
  <c r="AX276" i="5"/>
  <c r="BB276" i="5"/>
  <c r="BF276" i="5"/>
  <c r="BJ276" i="5"/>
  <c r="BN276" i="5"/>
  <c r="BR276" i="5"/>
  <c r="BV276" i="5"/>
  <c r="BZ276" i="5"/>
  <c r="CD276" i="5"/>
  <c r="F274" i="18"/>
  <c r="A274" i="17" s="1"/>
  <c r="M274" i="17" s="1"/>
  <c r="AB274" i="17" s="1"/>
  <c r="AI274" i="17" l="1"/>
  <c r="AH274" i="17"/>
  <c r="W274" i="17"/>
  <c r="AG274" i="17"/>
  <c r="P270" i="22"/>
  <c r="R270" i="22"/>
  <c r="Q270" i="22"/>
  <c r="O271" i="22"/>
  <c r="AD274" i="17"/>
  <c r="AC274" i="17"/>
  <c r="AA274" i="17"/>
  <c r="AJ274" i="17"/>
  <c r="Y274" i="17"/>
  <c r="U274" i="17"/>
  <c r="Z274" i="17"/>
  <c r="S274" i="17"/>
  <c r="V273" i="17"/>
  <c r="X273" i="17"/>
  <c r="G279" i="5"/>
  <c r="Q274" i="17"/>
  <c r="N274" i="17"/>
  <c r="F275" i="18"/>
  <c r="A275" i="17" s="1"/>
  <c r="M275" i="17" s="1"/>
  <c r="AB275" i="17" s="1"/>
  <c r="H277" i="5"/>
  <c r="L277" i="5"/>
  <c r="P277" i="5"/>
  <c r="T277" i="5"/>
  <c r="X277" i="5"/>
  <c r="AB277" i="5"/>
  <c r="AF277" i="5"/>
  <c r="AJ277" i="5"/>
  <c r="AN277" i="5"/>
  <c r="AR277" i="5"/>
  <c r="AV277" i="5"/>
  <c r="AZ277" i="5"/>
  <c r="BD277" i="5"/>
  <c r="BH277" i="5"/>
  <c r="BL277" i="5"/>
  <c r="BP277" i="5"/>
  <c r="BT277" i="5"/>
  <c r="BX277" i="5"/>
  <c r="CB277" i="5"/>
  <c r="I277" i="5"/>
  <c r="M277" i="5"/>
  <c r="Q277" i="5"/>
  <c r="U277" i="5"/>
  <c r="Y277" i="5"/>
  <c r="AC277" i="5"/>
  <c r="AG277" i="5"/>
  <c r="AK277" i="5"/>
  <c r="AO277" i="5"/>
  <c r="AS277" i="5"/>
  <c r="AW277" i="5"/>
  <c r="BA277" i="5"/>
  <c r="BE277" i="5"/>
  <c r="BI277" i="5"/>
  <c r="BM277" i="5"/>
  <c r="BQ277" i="5"/>
  <c r="BU277" i="5"/>
  <c r="BY277" i="5"/>
  <c r="CC277" i="5"/>
  <c r="J277" i="5"/>
  <c r="N277" i="5"/>
  <c r="R277" i="5"/>
  <c r="V277" i="5"/>
  <c r="Z277" i="5"/>
  <c r="AD277" i="5"/>
  <c r="AH277" i="5"/>
  <c r="AL277" i="5"/>
  <c r="AP277" i="5"/>
  <c r="AT277" i="5"/>
  <c r="AX277" i="5"/>
  <c r="BB277" i="5"/>
  <c r="BF277" i="5"/>
  <c r="BJ277" i="5"/>
  <c r="BN277" i="5"/>
  <c r="BR277" i="5"/>
  <c r="BV277" i="5"/>
  <c r="BZ277" i="5"/>
  <c r="CD277" i="5"/>
  <c r="K277" i="5"/>
  <c r="O277" i="5"/>
  <c r="S277" i="5"/>
  <c r="W277" i="5"/>
  <c r="AA277" i="5"/>
  <c r="AE277" i="5"/>
  <c r="AI277" i="5"/>
  <c r="AM277" i="5"/>
  <c r="AQ277" i="5"/>
  <c r="AU277" i="5"/>
  <c r="AY277" i="5"/>
  <c r="BC277" i="5"/>
  <c r="BG277" i="5"/>
  <c r="BK277" i="5"/>
  <c r="BO277" i="5"/>
  <c r="BS277" i="5"/>
  <c r="BW277" i="5"/>
  <c r="CA277" i="5"/>
  <c r="E278" i="5"/>
  <c r="D278" i="5"/>
  <c r="F278" i="5"/>
  <c r="C278" i="5"/>
  <c r="A278" i="5"/>
  <c r="B278" i="5"/>
  <c r="AI275" i="17" l="1"/>
  <c r="AH275" i="17"/>
  <c r="W275" i="17"/>
  <c r="AG275" i="17"/>
  <c r="P271" i="22"/>
  <c r="R271" i="22"/>
  <c r="Q271" i="22"/>
  <c r="O272" i="22"/>
  <c r="AD275" i="17"/>
  <c r="AC275" i="17"/>
  <c r="AA275" i="17"/>
  <c r="AJ275" i="17"/>
  <c r="V274" i="17"/>
  <c r="X274" i="17"/>
  <c r="Y275" i="17"/>
  <c r="U275" i="17"/>
  <c r="Z275" i="17"/>
  <c r="S275" i="17"/>
  <c r="G280" i="5"/>
  <c r="Q275" i="17"/>
  <c r="N275" i="17"/>
  <c r="K278" i="5"/>
  <c r="O278" i="5"/>
  <c r="S278" i="5"/>
  <c r="W278" i="5"/>
  <c r="AA278" i="5"/>
  <c r="AE278" i="5"/>
  <c r="AI278" i="5"/>
  <c r="AM278" i="5"/>
  <c r="AQ278" i="5"/>
  <c r="AU278" i="5"/>
  <c r="AY278" i="5"/>
  <c r="BC278" i="5"/>
  <c r="BG278" i="5"/>
  <c r="BK278" i="5"/>
  <c r="BO278" i="5"/>
  <c r="BS278" i="5"/>
  <c r="BW278" i="5"/>
  <c r="CA278" i="5"/>
  <c r="H278" i="5"/>
  <c r="L278" i="5"/>
  <c r="P278" i="5"/>
  <c r="T278" i="5"/>
  <c r="X278" i="5"/>
  <c r="AB278" i="5"/>
  <c r="AF278" i="5"/>
  <c r="AJ278" i="5"/>
  <c r="AN278" i="5"/>
  <c r="AR278" i="5"/>
  <c r="AV278" i="5"/>
  <c r="AZ278" i="5"/>
  <c r="BD278" i="5"/>
  <c r="BH278" i="5"/>
  <c r="BL278" i="5"/>
  <c r="BP278" i="5"/>
  <c r="BT278" i="5"/>
  <c r="BX278" i="5"/>
  <c r="CB278" i="5"/>
  <c r="I278" i="5"/>
  <c r="M278" i="5"/>
  <c r="Q278" i="5"/>
  <c r="U278" i="5"/>
  <c r="Y278" i="5"/>
  <c r="AC278" i="5"/>
  <c r="AG278" i="5"/>
  <c r="AK278" i="5"/>
  <c r="AO278" i="5"/>
  <c r="AS278" i="5"/>
  <c r="AW278" i="5"/>
  <c r="BA278" i="5"/>
  <c r="BE278" i="5"/>
  <c r="BI278" i="5"/>
  <c r="BM278" i="5"/>
  <c r="BQ278" i="5"/>
  <c r="BU278" i="5"/>
  <c r="BY278" i="5"/>
  <c r="CC278" i="5"/>
  <c r="J278" i="5"/>
  <c r="N278" i="5"/>
  <c r="R278" i="5"/>
  <c r="V278" i="5"/>
  <c r="Z278" i="5"/>
  <c r="AD278" i="5"/>
  <c r="AH278" i="5"/>
  <c r="AL278" i="5"/>
  <c r="AP278" i="5"/>
  <c r="AT278" i="5"/>
  <c r="AX278" i="5"/>
  <c r="BB278" i="5"/>
  <c r="BF278" i="5"/>
  <c r="BJ278" i="5"/>
  <c r="BN278" i="5"/>
  <c r="BR278" i="5"/>
  <c r="BV278" i="5"/>
  <c r="BZ278" i="5"/>
  <c r="CD278" i="5"/>
  <c r="D279" i="5"/>
  <c r="E279" i="5"/>
  <c r="F279" i="5"/>
  <c r="A279" i="5"/>
  <c r="B279" i="5"/>
  <c r="C279" i="5"/>
  <c r="F276" i="18"/>
  <c r="A276" i="17" s="1"/>
  <c r="M276" i="17" s="1"/>
  <c r="AB276" i="17" s="1"/>
  <c r="AI276" i="17" l="1"/>
  <c r="AH276" i="17"/>
  <c r="W276" i="17"/>
  <c r="AG276" i="17"/>
  <c r="P272" i="22"/>
  <c r="R272" i="22"/>
  <c r="Q272" i="22"/>
  <c r="O273" i="22"/>
  <c r="AD276" i="17"/>
  <c r="AC276" i="17"/>
  <c r="AA276" i="17"/>
  <c r="AJ276" i="17"/>
  <c r="Y276" i="17"/>
  <c r="U276" i="17"/>
  <c r="Z276" i="17"/>
  <c r="S276" i="17"/>
  <c r="V275" i="17"/>
  <c r="X275" i="17"/>
  <c r="G281" i="5"/>
  <c r="Q276" i="17"/>
  <c r="N276" i="17"/>
  <c r="F277" i="18"/>
  <c r="A277" i="17" s="1"/>
  <c r="M277" i="17" s="1"/>
  <c r="AB277" i="17" s="1"/>
  <c r="E280" i="5"/>
  <c r="D280" i="5"/>
  <c r="F280" i="5"/>
  <c r="A280" i="5"/>
  <c r="B280" i="5"/>
  <c r="C280" i="5"/>
  <c r="J279" i="5"/>
  <c r="N279" i="5"/>
  <c r="R279" i="5"/>
  <c r="V279" i="5"/>
  <c r="Z279" i="5"/>
  <c r="AD279" i="5"/>
  <c r="AH279" i="5"/>
  <c r="AL279" i="5"/>
  <c r="AP279" i="5"/>
  <c r="AT279" i="5"/>
  <c r="AX279" i="5"/>
  <c r="BB279" i="5"/>
  <c r="BF279" i="5"/>
  <c r="BJ279" i="5"/>
  <c r="BN279" i="5"/>
  <c r="BR279" i="5"/>
  <c r="BV279" i="5"/>
  <c r="BZ279" i="5"/>
  <c r="CD279" i="5"/>
  <c r="K279" i="5"/>
  <c r="O279" i="5"/>
  <c r="S279" i="5"/>
  <c r="W279" i="5"/>
  <c r="AA279" i="5"/>
  <c r="AE279" i="5"/>
  <c r="AI279" i="5"/>
  <c r="AM279" i="5"/>
  <c r="AQ279" i="5"/>
  <c r="AU279" i="5"/>
  <c r="AY279" i="5"/>
  <c r="BC279" i="5"/>
  <c r="BG279" i="5"/>
  <c r="BK279" i="5"/>
  <c r="BO279" i="5"/>
  <c r="BS279" i="5"/>
  <c r="BW279" i="5"/>
  <c r="CA279" i="5"/>
  <c r="H279" i="5"/>
  <c r="L279" i="5"/>
  <c r="P279" i="5"/>
  <c r="T279" i="5"/>
  <c r="X279" i="5"/>
  <c r="AB279" i="5"/>
  <c r="AF279" i="5"/>
  <c r="AJ279" i="5"/>
  <c r="AN279" i="5"/>
  <c r="AR279" i="5"/>
  <c r="AV279" i="5"/>
  <c r="AZ279" i="5"/>
  <c r="BD279" i="5"/>
  <c r="BH279" i="5"/>
  <c r="BL279" i="5"/>
  <c r="BP279" i="5"/>
  <c r="BT279" i="5"/>
  <c r="BX279" i="5"/>
  <c r="CB279" i="5"/>
  <c r="I279" i="5"/>
  <c r="M279" i="5"/>
  <c r="Q279" i="5"/>
  <c r="U279" i="5"/>
  <c r="Y279" i="5"/>
  <c r="AC279" i="5"/>
  <c r="AG279" i="5"/>
  <c r="AK279" i="5"/>
  <c r="AO279" i="5"/>
  <c r="AS279" i="5"/>
  <c r="AW279" i="5"/>
  <c r="BA279" i="5"/>
  <c r="BE279" i="5"/>
  <c r="BI279" i="5"/>
  <c r="BM279" i="5"/>
  <c r="BQ279" i="5"/>
  <c r="BU279" i="5"/>
  <c r="BY279" i="5"/>
  <c r="CC279" i="5"/>
  <c r="AI277" i="17" l="1"/>
  <c r="AH277" i="17"/>
  <c r="W277" i="17"/>
  <c r="AG277" i="17"/>
  <c r="P273" i="22"/>
  <c r="R273" i="22"/>
  <c r="Q273" i="22"/>
  <c r="O274" i="22"/>
  <c r="AD277" i="17"/>
  <c r="AC277" i="17"/>
  <c r="AA277" i="17"/>
  <c r="AJ277" i="17"/>
  <c r="V276" i="17"/>
  <c r="X276" i="17"/>
  <c r="Y277" i="17"/>
  <c r="U277" i="17"/>
  <c r="Z277" i="17"/>
  <c r="S277" i="17"/>
  <c r="G282" i="5"/>
  <c r="Q277" i="17"/>
  <c r="N277" i="17"/>
  <c r="I280" i="5"/>
  <c r="M280" i="5"/>
  <c r="Q280" i="5"/>
  <c r="U280" i="5"/>
  <c r="Y280" i="5"/>
  <c r="AC280" i="5"/>
  <c r="AG280" i="5"/>
  <c r="AK280" i="5"/>
  <c r="AO280" i="5"/>
  <c r="AS280" i="5"/>
  <c r="AW280" i="5"/>
  <c r="BA280" i="5"/>
  <c r="BE280" i="5"/>
  <c r="BI280" i="5"/>
  <c r="BM280" i="5"/>
  <c r="BQ280" i="5"/>
  <c r="BU280" i="5"/>
  <c r="BY280" i="5"/>
  <c r="CC280" i="5"/>
  <c r="J280" i="5"/>
  <c r="N280" i="5"/>
  <c r="R280" i="5"/>
  <c r="V280" i="5"/>
  <c r="Z280" i="5"/>
  <c r="AD280" i="5"/>
  <c r="AH280" i="5"/>
  <c r="AL280" i="5"/>
  <c r="AP280" i="5"/>
  <c r="AT280" i="5"/>
  <c r="AX280" i="5"/>
  <c r="BB280" i="5"/>
  <c r="BF280" i="5"/>
  <c r="BJ280" i="5"/>
  <c r="BN280" i="5"/>
  <c r="BR280" i="5"/>
  <c r="BV280" i="5"/>
  <c r="BZ280" i="5"/>
  <c r="CD280" i="5"/>
  <c r="K280" i="5"/>
  <c r="O280" i="5"/>
  <c r="S280" i="5"/>
  <c r="W280" i="5"/>
  <c r="AA280" i="5"/>
  <c r="AE280" i="5"/>
  <c r="AI280" i="5"/>
  <c r="AM280" i="5"/>
  <c r="AQ280" i="5"/>
  <c r="AU280" i="5"/>
  <c r="AY280" i="5"/>
  <c r="BC280" i="5"/>
  <c r="BG280" i="5"/>
  <c r="BK280" i="5"/>
  <c r="BO280" i="5"/>
  <c r="BS280" i="5"/>
  <c r="BW280" i="5"/>
  <c r="CA280" i="5"/>
  <c r="H280" i="5"/>
  <c r="L280" i="5"/>
  <c r="P280" i="5"/>
  <c r="T280" i="5"/>
  <c r="X280" i="5"/>
  <c r="AB280" i="5"/>
  <c r="AF280" i="5"/>
  <c r="AJ280" i="5"/>
  <c r="AN280" i="5"/>
  <c r="AR280" i="5"/>
  <c r="AV280" i="5"/>
  <c r="AZ280" i="5"/>
  <c r="BD280" i="5"/>
  <c r="BH280" i="5"/>
  <c r="BL280" i="5"/>
  <c r="BP280" i="5"/>
  <c r="BT280" i="5"/>
  <c r="BX280" i="5"/>
  <c r="CB280" i="5"/>
  <c r="E281" i="5"/>
  <c r="D281" i="5"/>
  <c r="F281" i="5"/>
  <c r="A281" i="5"/>
  <c r="B281" i="5"/>
  <c r="C281" i="5"/>
  <c r="F278" i="18"/>
  <c r="A278" i="17" s="1"/>
  <c r="M278" i="17" s="1"/>
  <c r="AB278" i="17" s="1"/>
  <c r="AI278" i="17" l="1"/>
  <c r="AH278" i="17"/>
  <c r="W278" i="17"/>
  <c r="AG278" i="17"/>
  <c r="P274" i="22"/>
  <c r="R274" i="22"/>
  <c r="Q274" i="22"/>
  <c r="O275" i="22"/>
  <c r="AD278" i="17"/>
  <c r="AC278" i="17"/>
  <c r="AA278" i="17"/>
  <c r="AJ278" i="17"/>
  <c r="Y278" i="17"/>
  <c r="U278" i="17"/>
  <c r="Z278" i="17"/>
  <c r="S278" i="17"/>
  <c r="V277" i="17"/>
  <c r="X277" i="17"/>
  <c r="G283" i="5"/>
  <c r="Q278" i="17"/>
  <c r="N278" i="17"/>
  <c r="F279" i="18"/>
  <c r="A279" i="17" s="1"/>
  <c r="M279" i="17" s="1"/>
  <c r="AB279" i="17" s="1"/>
  <c r="H281" i="5"/>
  <c r="L281" i="5"/>
  <c r="P281" i="5"/>
  <c r="T281" i="5"/>
  <c r="X281" i="5"/>
  <c r="AB281" i="5"/>
  <c r="AF281" i="5"/>
  <c r="AJ281" i="5"/>
  <c r="AN281" i="5"/>
  <c r="AR281" i="5"/>
  <c r="AV281" i="5"/>
  <c r="AZ281" i="5"/>
  <c r="BD281" i="5"/>
  <c r="BH281" i="5"/>
  <c r="BL281" i="5"/>
  <c r="BP281" i="5"/>
  <c r="BT281" i="5"/>
  <c r="BX281" i="5"/>
  <c r="CB281" i="5"/>
  <c r="I281" i="5"/>
  <c r="M281" i="5"/>
  <c r="Q281" i="5"/>
  <c r="U281" i="5"/>
  <c r="Y281" i="5"/>
  <c r="AC281" i="5"/>
  <c r="AG281" i="5"/>
  <c r="AK281" i="5"/>
  <c r="AO281" i="5"/>
  <c r="AS281" i="5"/>
  <c r="AW281" i="5"/>
  <c r="BA281" i="5"/>
  <c r="BE281" i="5"/>
  <c r="BI281" i="5"/>
  <c r="BM281" i="5"/>
  <c r="BQ281" i="5"/>
  <c r="BU281" i="5"/>
  <c r="BY281" i="5"/>
  <c r="CC281" i="5"/>
  <c r="J281" i="5"/>
  <c r="N281" i="5"/>
  <c r="R281" i="5"/>
  <c r="V281" i="5"/>
  <c r="Z281" i="5"/>
  <c r="AD281" i="5"/>
  <c r="AH281" i="5"/>
  <c r="AL281" i="5"/>
  <c r="AP281" i="5"/>
  <c r="AT281" i="5"/>
  <c r="AX281" i="5"/>
  <c r="BB281" i="5"/>
  <c r="BF281" i="5"/>
  <c r="BJ281" i="5"/>
  <c r="BN281" i="5"/>
  <c r="BR281" i="5"/>
  <c r="BV281" i="5"/>
  <c r="BZ281" i="5"/>
  <c r="CD281" i="5"/>
  <c r="K281" i="5"/>
  <c r="O281" i="5"/>
  <c r="S281" i="5"/>
  <c r="W281" i="5"/>
  <c r="AA281" i="5"/>
  <c r="AE281" i="5"/>
  <c r="AI281" i="5"/>
  <c r="AM281" i="5"/>
  <c r="AQ281" i="5"/>
  <c r="AU281" i="5"/>
  <c r="AY281" i="5"/>
  <c r="BC281" i="5"/>
  <c r="BG281" i="5"/>
  <c r="BK281" i="5"/>
  <c r="BO281" i="5"/>
  <c r="BS281" i="5"/>
  <c r="BW281" i="5"/>
  <c r="CA281" i="5"/>
  <c r="D282" i="5"/>
  <c r="E282" i="5"/>
  <c r="F282" i="5"/>
  <c r="A282" i="5"/>
  <c r="B282" i="5"/>
  <c r="C282" i="5"/>
  <c r="AI279" i="17" l="1"/>
  <c r="AH279" i="17"/>
  <c r="W279" i="17"/>
  <c r="AG279" i="17"/>
  <c r="Q275" i="22"/>
  <c r="P275" i="22"/>
  <c r="R275" i="22"/>
  <c r="O276" i="22"/>
  <c r="AD279" i="17"/>
  <c r="AC279" i="17"/>
  <c r="AA279" i="17"/>
  <c r="AJ279" i="17"/>
  <c r="V278" i="17"/>
  <c r="X278" i="17"/>
  <c r="Y279" i="17"/>
  <c r="U279" i="17"/>
  <c r="Z279" i="17"/>
  <c r="S279" i="17"/>
  <c r="G284" i="5"/>
  <c r="Q279" i="17"/>
  <c r="N279" i="17"/>
  <c r="E283" i="5"/>
  <c r="D283" i="5"/>
  <c r="F283" i="5"/>
  <c r="A283" i="5"/>
  <c r="B283" i="5"/>
  <c r="C283" i="5"/>
  <c r="I282" i="5"/>
  <c r="M282" i="5"/>
  <c r="Q282" i="5"/>
  <c r="U282" i="5"/>
  <c r="Y282" i="5"/>
  <c r="AC282" i="5"/>
  <c r="AG282" i="5"/>
  <c r="AK282" i="5"/>
  <c r="AO282" i="5"/>
  <c r="AS282" i="5"/>
  <c r="AW282" i="5"/>
  <c r="BA282" i="5"/>
  <c r="BE282" i="5"/>
  <c r="BI282" i="5"/>
  <c r="BM282" i="5"/>
  <c r="BQ282" i="5"/>
  <c r="BU282" i="5"/>
  <c r="BY282" i="5"/>
  <c r="CC282" i="5"/>
  <c r="J282" i="5"/>
  <c r="N282" i="5"/>
  <c r="R282" i="5"/>
  <c r="V282" i="5"/>
  <c r="Z282" i="5"/>
  <c r="AD282" i="5"/>
  <c r="AH282" i="5"/>
  <c r="AL282" i="5"/>
  <c r="AP282" i="5"/>
  <c r="AT282" i="5"/>
  <c r="AX282" i="5"/>
  <c r="BB282" i="5"/>
  <c r="BF282" i="5"/>
  <c r="BJ282" i="5"/>
  <c r="BN282" i="5"/>
  <c r="BR282" i="5"/>
  <c r="BV282" i="5"/>
  <c r="BZ282" i="5"/>
  <c r="CD282" i="5"/>
  <c r="K282" i="5"/>
  <c r="O282" i="5"/>
  <c r="S282" i="5"/>
  <c r="W282" i="5"/>
  <c r="AA282" i="5"/>
  <c r="AE282" i="5"/>
  <c r="AI282" i="5"/>
  <c r="AM282" i="5"/>
  <c r="AQ282" i="5"/>
  <c r="AU282" i="5"/>
  <c r="AY282" i="5"/>
  <c r="BC282" i="5"/>
  <c r="BG282" i="5"/>
  <c r="BK282" i="5"/>
  <c r="BO282" i="5"/>
  <c r="BS282" i="5"/>
  <c r="BW282" i="5"/>
  <c r="CA282" i="5"/>
  <c r="H282" i="5"/>
  <c r="L282" i="5"/>
  <c r="P282" i="5"/>
  <c r="T282" i="5"/>
  <c r="X282" i="5"/>
  <c r="AB282" i="5"/>
  <c r="AF282" i="5"/>
  <c r="AJ282" i="5"/>
  <c r="AN282" i="5"/>
  <c r="AR282" i="5"/>
  <c r="AV282" i="5"/>
  <c r="AZ282" i="5"/>
  <c r="BD282" i="5"/>
  <c r="BH282" i="5"/>
  <c r="BL282" i="5"/>
  <c r="BP282" i="5"/>
  <c r="BT282" i="5"/>
  <c r="BX282" i="5"/>
  <c r="CB282" i="5"/>
  <c r="F280" i="18"/>
  <c r="A280" i="17" s="1"/>
  <c r="M280" i="17" s="1"/>
  <c r="AB280" i="17" s="1"/>
  <c r="AI280" i="17" l="1"/>
  <c r="AH280" i="17"/>
  <c r="W280" i="17"/>
  <c r="AG280" i="17"/>
  <c r="Q276" i="22"/>
  <c r="P276" i="22"/>
  <c r="R276" i="22"/>
  <c r="O277" i="22"/>
  <c r="AD280" i="17"/>
  <c r="AC280" i="17"/>
  <c r="AA280" i="17"/>
  <c r="AJ280" i="17"/>
  <c r="Y280" i="17"/>
  <c r="U280" i="17"/>
  <c r="Z280" i="17"/>
  <c r="S280" i="17"/>
  <c r="V279" i="17"/>
  <c r="X279" i="17"/>
  <c r="G285" i="5"/>
  <c r="Q280" i="17"/>
  <c r="N280" i="17"/>
  <c r="F281" i="18"/>
  <c r="A281" i="17" s="1"/>
  <c r="M281" i="17" s="1"/>
  <c r="AB281" i="17" s="1"/>
  <c r="H283" i="5"/>
  <c r="L283" i="5"/>
  <c r="P283" i="5"/>
  <c r="T283" i="5"/>
  <c r="X283" i="5"/>
  <c r="AB283" i="5"/>
  <c r="AF283" i="5"/>
  <c r="AJ283" i="5"/>
  <c r="AN283" i="5"/>
  <c r="AR283" i="5"/>
  <c r="AV283" i="5"/>
  <c r="AZ283" i="5"/>
  <c r="BD283" i="5"/>
  <c r="BH283" i="5"/>
  <c r="BL283" i="5"/>
  <c r="BP283" i="5"/>
  <c r="BT283" i="5"/>
  <c r="BX283" i="5"/>
  <c r="CB283" i="5"/>
  <c r="I283" i="5"/>
  <c r="M283" i="5"/>
  <c r="Q283" i="5"/>
  <c r="U283" i="5"/>
  <c r="Y283" i="5"/>
  <c r="AC283" i="5"/>
  <c r="AG283" i="5"/>
  <c r="AK283" i="5"/>
  <c r="AO283" i="5"/>
  <c r="AS283" i="5"/>
  <c r="AW283" i="5"/>
  <c r="BA283" i="5"/>
  <c r="BE283" i="5"/>
  <c r="BI283" i="5"/>
  <c r="BM283" i="5"/>
  <c r="BQ283" i="5"/>
  <c r="BU283" i="5"/>
  <c r="BY283" i="5"/>
  <c r="CC283" i="5"/>
  <c r="J283" i="5"/>
  <c r="N283" i="5"/>
  <c r="R283" i="5"/>
  <c r="V283" i="5"/>
  <c r="Z283" i="5"/>
  <c r="AD283" i="5"/>
  <c r="AH283" i="5"/>
  <c r="AL283" i="5"/>
  <c r="AP283" i="5"/>
  <c r="AT283" i="5"/>
  <c r="AX283" i="5"/>
  <c r="BB283" i="5"/>
  <c r="BF283" i="5"/>
  <c r="BJ283" i="5"/>
  <c r="BN283" i="5"/>
  <c r="BR283" i="5"/>
  <c r="BV283" i="5"/>
  <c r="BZ283" i="5"/>
  <c r="CD283" i="5"/>
  <c r="K283" i="5"/>
  <c r="O283" i="5"/>
  <c r="S283" i="5"/>
  <c r="W283" i="5"/>
  <c r="AA283" i="5"/>
  <c r="AE283" i="5"/>
  <c r="AI283" i="5"/>
  <c r="AM283" i="5"/>
  <c r="AQ283" i="5"/>
  <c r="AU283" i="5"/>
  <c r="AY283" i="5"/>
  <c r="BC283" i="5"/>
  <c r="BG283" i="5"/>
  <c r="BK283" i="5"/>
  <c r="BO283" i="5"/>
  <c r="BS283" i="5"/>
  <c r="BW283" i="5"/>
  <c r="CA283" i="5"/>
  <c r="D284" i="5"/>
  <c r="E284" i="5"/>
  <c r="F284" i="5"/>
  <c r="C284" i="5"/>
  <c r="A284" i="5"/>
  <c r="B284" i="5"/>
  <c r="AI281" i="17" l="1"/>
  <c r="AH281" i="17"/>
  <c r="W281" i="17"/>
  <c r="AG281" i="17"/>
  <c r="P277" i="22"/>
  <c r="R277" i="22"/>
  <c r="Q277" i="22"/>
  <c r="O278" i="22"/>
  <c r="AD281" i="17"/>
  <c r="AC281" i="17"/>
  <c r="AA281" i="17"/>
  <c r="AJ281" i="17"/>
  <c r="V280" i="17"/>
  <c r="X280" i="17"/>
  <c r="Y281" i="17"/>
  <c r="U281" i="17"/>
  <c r="Z281" i="17"/>
  <c r="S281" i="17"/>
  <c r="G286" i="5"/>
  <c r="Q281" i="17"/>
  <c r="N281" i="17"/>
  <c r="F285" i="5"/>
  <c r="E285" i="5"/>
  <c r="D285" i="5"/>
  <c r="A285" i="5"/>
  <c r="B285" i="5"/>
  <c r="C285" i="5"/>
  <c r="K284" i="5"/>
  <c r="O284" i="5"/>
  <c r="S284" i="5"/>
  <c r="W284" i="5"/>
  <c r="AA284" i="5"/>
  <c r="AE284" i="5"/>
  <c r="AI284" i="5"/>
  <c r="AM284" i="5"/>
  <c r="AQ284" i="5"/>
  <c r="AU284" i="5"/>
  <c r="AY284" i="5"/>
  <c r="BC284" i="5"/>
  <c r="BG284" i="5"/>
  <c r="BK284" i="5"/>
  <c r="BO284" i="5"/>
  <c r="BS284" i="5"/>
  <c r="BW284" i="5"/>
  <c r="CA284" i="5"/>
  <c r="H284" i="5"/>
  <c r="L284" i="5"/>
  <c r="P284" i="5"/>
  <c r="T284" i="5"/>
  <c r="X284" i="5"/>
  <c r="AB284" i="5"/>
  <c r="AF284" i="5"/>
  <c r="AJ284" i="5"/>
  <c r="AN284" i="5"/>
  <c r="AR284" i="5"/>
  <c r="AV284" i="5"/>
  <c r="AZ284" i="5"/>
  <c r="BD284" i="5"/>
  <c r="BH284" i="5"/>
  <c r="BL284" i="5"/>
  <c r="BP284" i="5"/>
  <c r="BT284" i="5"/>
  <c r="BX284" i="5"/>
  <c r="CB284" i="5"/>
  <c r="I284" i="5"/>
  <c r="M284" i="5"/>
  <c r="Q284" i="5"/>
  <c r="U284" i="5"/>
  <c r="Y284" i="5"/>
  <c r="AC284" i="5"/>
  <c r="AG284" i="5"/>
  <c r="AK284" i="5"/>
  <c r="AO284" i="5"/>
  <c r="AS284" i="5"/>
  <c r="AW284" i="5"/>
  <c r="BA284" i="5"/>
  <c r="BE284" i="5"/>
  <c r="BI284" i="5"/>
  <c r="BM284" i="5"/>
  <c r="BQ284" i="5"/>
  <c r="BU284" i="5"/>
  <c r="BY284" i="5"/>
  <c r="CC284" i="5"/>
  <c r="J284" i="5"/>
  <c r="N284" i="5"/>
  <c r="R284" i="5"/>
  <c r="V284" i="5"/>
  <c r="Z284" i="5"/>
  <c r="AD284" i="5"/>
  <c r="AH284" i="5"/>
  <c r="AL284" i="5"/>
  <c r="AP284" i="5"/>
  <c r="AT284" i="5"/>
  <c r="AX284" i="5"/>
  <c r="BB284" i="5"/>
  <c r="BF284" i="5"/>
  <c r="BJ284" i="5"/>
  <c r="BN284" i="5"/>
  <c r="BR284" i="5"/>
  <c r="BV284" i="5"/>
  <c r="BZ284" i="5"/>
  <c r="CD284" i="5"/>
  <c r="F282" i="18"/>
  <c r="A282" i="17" s="1"/>
  <c r="M282" i="17" s="1"/>
  <c r="AB282" i="17" s="1"/>
  <c r="AI282" i="17" l="1"/>
  <c r="AH282" i="17"/>
  <c r="W282" i="17"/>
  <c r="AG282" i="17"/>
  <c r="Q278" i="22"/>
  <c r="P278" i="22"/>
  <c r="R278" i="22"/>
  <c r="O279" i="22"/>
  <c r="AD282" i="17"/>
  <c r="AC282" i="17"/>
  <c r="AA282" i="17"/>
  <c r="AJ282" i="17"/>
  <c r="Y282" i="17"/>
  <c r="U282" i="17"/>
  <c r="Z282" i="17"/>
  <c r="S282" i="17"/>
  <c r="V281" i="17"/>
  <c r="X281" i="17"/>
  <c r="G287" i="5"/>
  <c r="Q282" i="17"/>
  <c r="N282" i="17"/>
  <c r="F283" i="18"/>
  <c r="A283" i="17" s="1"/>
  <c r="M283" i="17" s="1"/>
  <c r="AB283" i="17" s="1"/>
  <c r="J285" i="5"/>
  <c r="N285" i="5"/>
  <c r="R285" i="5"/>
  <c r="V285" i="5"/>
  <c r="Z285" i="5"/>
  <c r="AD285" i="5"/>
  <c r="AH285" i="5"/>
  <c r="AL285" i="5"/>
  <c r="AP285" i="5"/>
  <c r="AT285" i="5"/>
  <c r="AX285" i="5"/>
  <c r="BB285" i="5"/>
  <c r="BF285" i="5"/>
  <c r="BJ285" i="5"/>
  <c r="BN285" i="5"/>
  <c r="BR285" i="5"/>
  <c r="BV285" i="5"/>
  <c r="BZ285" i="5"/>
  <c r="CD285" i="5"/>
  <c r="K285" i="5"/>
  <c r="O285" i="5"/>
  <c r="S285" i="5"/>
  <c r="W285" i="5"/>
  <c r="AA285" i="5"/>
  <c r="AE285" i="5"/>
  <c r="AI285" i="5"/>
  <c r="AM285" i="5"/>
  <c r="AQ285" i="5"/>
  <c r="AU285" i="5"/>
  <c r="AY285" i="5"/>
  <c r="BC285" i="5"/>
  <c r="BG285" i="5"/>
  <c r="BK285" i="5"/>
  <c r="BO285" i="5"/>
  <c r="BS285" i="5"/>
  <c r="BW285" i="5"/>
  <c r="CA285" i="5"/>
  <c r="H285" i="5"/>
  <c r="L285" i="5"/>
  <c r="P285" i="5"/>
  <c r="T285" i="5"/>
  <c r="X285" i="5"/>
  <c r="AB285" i="5"/>
  <c r="AF285" i="5"/>
  <c r="AJ285" i="5"/>
  <c r="AN285" i="5"/>
  <c r="AR285" i="5"/>
  <c r="AV285" i="5"/>
  <c r="AZ285" i="5"/>
  <c r="BD285" i="5"/>
  <c r="BH285" i="5"/>
  <c r="BL285" i="5"/>
  <c r="BP285" i="5"/>
  <c r="BT285" i="5"/>
  <c r="BX285" i="5"/>
  <c r="CB285" i="5"/>
  <c r="I285" i="5"/>
  <c r="M285" i="5"/>
  <c r="Q285" i="5"/>
  <c r="U285" i="5"/>
  <c r="Y285" i="5"/>
  <c r="AC285" i="5"/>
  <c r="AG285" i="5"/>
  <c r="AK285" i="5"/>
  <c r="AO285" i="5"/>
  <c r="AS285" i="5"/>
  <c r="AW285" i="5"/>
  <c r="BA285" i="5"/>
  <c r="BE285" i="5"/>
  <c r="BI285" i="5"/>
  <c r="BM285" i="5"/>
  <c r="BQ285" i="5"/>
  <c r="BU285" i="5"/>
  <c r="BY285" i="5"/>
  <c r="CC285" i="5"/>
  <c r="D286" i="5"/>
  <c r="E286" i="5"/>
  <c r="F286" i="5"/>
  <c r="C286" i="5"/>
  <c r="A286" i="5"/>
  <c r="B286" i="5"/>
  <c r="AI283" i="17" l="1"/>
  <c r="AH283" i="17"/>
  <c r="W283" i="17"/>
  <c r="AG283" i="17"/>
  <c r="P279" i="22"/>
  <c r="R279" i="22"/>
  <c r="Q279" i="22"/>
  <c r="O280" i="22"/>
  <c r="AD283" i="17"/>
  <c r="AC283" i="17"/>
  <c r="AA283" i="17"/>
  <c r="AJ283" i="17"/>
  <c r="V282" i="17"/>
  <c r="X282" i="17"/>
  <c r="Y283" i="17"/>
  <c r="U283" i="17"/>
  <c r="Z283" i="17"/>
  <c r="S283" i="17"/>
  <c r="G288" i="5"/>
  <c r="Q283" i="17"/>
  <c r="N283" i="17"/>
  <c r="E287" i="5"/>
  <c r="D287" i="5"/>
  <c r="F287" i="5"/>
  <c r="A287" i="5"/>
  <c r="B287" i="5"/>
  <c r="C287" i="5"/>
  <c r="K286" i="5"/>
  <c r="O286" i="5"/>
  <c r="S286" i="5"/>
  <c r="W286" i="5"/>
  <c r="AA286" i="5"/>
  <c r="AE286" i="5"/>
  <c r="AI286" i="5"/>
  <c r="AM286" i="5"/>
  <c r="AQ286" i="5"/>
  <c r="AU286" i="5"/>
  <c r="AY286" i="5"/>
  <c r="BC286" i="5"/>
  <c r="BG286" i="5"/>
  <c r="BK286" i="5"/>
  <c r="BO286" i="5"/>
  <c r="BS286" i="5"/>
  <c r="BW286" i="5"/>
  <c r="CA286" i="5"/>
  <c r="H286" i="5"/>
  <c r="L286" i="5"/>
  <c r="P286" i="5"/>
  <c r="T286" i="5"/>
  <c r="X286" i="5"/>
  <c r="AB286" i="5"/>
  <c r="AF286" i="5"/>
  <c r="AJ286" i="5"/>
  <c r="AN286" i="5"/>
  <c r="AR286" i="5"/>
  <c r="AV286" i="5"/>
  <c r="AZ286" i="5"/>
  <c r="BD286" i="5"/>
  <c r="BH286" i="5"/>
  <c r="BL286" i="5"/>
  <c r="BP286" i="5"/>
  <c r="BT286" i="5"/>
  <c r="BX286" i="5"/>
  <c r="CB286" i="5"/>
  <c r="I286" i="5"/>
  <c r="M286" i="5"/>
  <c r="Q286" i="5"/>
  <c r="U286" i="5"/>
  <c r="Y286" i="5"/>
  <c r="AC286" i="5"/>
  <c r="AG286" i="5"/>
  <c r="AK286" i="5"/>
  <c r="AO286" i="5"/>
  <c r="AS286" i="5"/>
  <c r="AW286" i="5"/>
  <c r="BA286" i="5"/>
  <c r="BE286" i="5"/>
  <c r="BI286" i="5"/>
  <c r="BM286" i="5"/>
  <c r="BQ286" i="5"/>
  <c r="BU286" i="5"/>
  <c r="BY286" i="5"/>
  <c r="CC286" i="5"/>
  <c r="J286" i="5"/>
  <c r="N286" i="5"/>
  <c r="R286" i="5"/>
  <c r="V286" i="5"/>
  <c r="Z286" i="5"/>
  <c r="AD286" i="5"/>
  <c r="AH286" i="5"/>
  <c r="AL286" i="5"/>
  <c r="AP286" i="5"/>
  <c r="AT286" i="5"/>
  <c r="AX286" i="5"/>
  <c r="BB286" i="5"/>
  <c r="BF286" i="5"/>
  <c r="BJ286" i="5"/>
  <c r="BN286" i="5"/>
  <c r="BR286" i="5"/>
  <c r="BV286" i="5"/>
  <c r="BZ286" i="5"/>
  <c r="CD286" i="5"/>
  <c r="F284" i="18"/>
  <c r="A284" i="17" s="1"/>
  <c r="M284" i="17" s="1"/>
  <c r="AB284" i="17" s="1"/>
  <c r="AI284" i="17" l="1"/>
  <c r="AH284" i="17"/>
  <c r="W284" i="17"/>
  <c r="AG284" i="17"/>
  <c r="P280" i="22"/>
  <c r="R280" i="22"/>
  <c r="Q280" i="22"/>
  <c r="O281" i="22"/>
  <c r="AD284" i="17"/>
  <c r="AC284" i="17"/>
  <c r="AA284" i="17"/>
  <c r="AJ284" i="17"/>
  <c r="Y284" i="17"/>
  <c r="U284" i="17"/>
  <c r="Z284" i="17"/>
  <c r="S284" i="17"/>
  <c r="V283" i="17"/>
  <c r="X283" i="17"/>
  <c r="G289" i="5"/>
  <c r="Q284" i="17"/>
  <c r="N284" i="17"/>
  <c r="D288" i="5"/>
  <c r="E288" i="5"/>
  <c r="F288" i="5"/>
  <c r="A288" i="5"/>
  <c r="B288" i="5"/>
  <c r="C288" i="5"/>
  <c r="F285" i="18"/>
  <c r="A285" i="17" s="1"/>
  <c r="M285" i="17" s="1"/>
  <c r="AB285" i="17" s="1"/>
  <c r="J287" i="5"/>
  <c r="N287" i="5"/>
  <c r="R287" i="5"/>
  <c r="V287" i="5"/>
  <c r="Z287" i="5"/>
  <c r="AD287" i="5"/>
  <c r="AH287" i="5"/>
  <c r="AL287" i="5"/>
  <c r="AP287" i="5"/>
  <c r="AT287" i="5"/>
  <c r="AX287" i="5"/>
  <c r="BB287" i="5"/>
  <c r="BF287" i="5"/>
  <c r="BJ287" i="5"/>
  <c r="BN287" i="5"/>
  <c r="BR287" i="5"/>
  <c r="BV287" i="5"/>
  <c r="BZ287" i="5"/>
  <c r="CD287" i="5"/>
  <c r="K287" i="5"/>
  <c r="O287" i="5"/>
  <c r="S287" i="5"/>
  <c r="W287" i="5"/>
  <c r="AA287" i="5"/>
  <c r="AE287" i="5"/>
  <c r="AI287" i="5"/>
  <c r="AM287" i="5"/>
  <c r="AQ287" i="5"/>
  <c r="AU287" i="5"/>
  <c r="AY287" i="5"/>
  <c r="BC287" i="5"/>
  <c r="BG287" i="5"/>
  <c r="BK287" i="5"/>
  <c r="BO287" i="5"/>
  <c r="BS287" i="5"/>
  <c r="BW287" i="5"/>
  <c r="CA287" i="5"/>
  <c r="H287" i="5"/>
  <c r="L287" i="5"/>
  <c r="P287" i="5"/>
  <c r="T287" i="5"/>
  <c r="X287" i="5"/>
  <c r="AB287" i="5"/>
  <c r="AF287" i="5"/>
  <c r="AJ287" i="5"/>
  <c r="AN287" i="5"/>
  <c r="AR287" i="5"/>
  <c r="AV287" i="5"/>
  <c r="AZ287" i="5"/>
  <c r="BD287" i="5"/>
  <c r="BH287" i="5"/>
  <c r="BL287" i="5"/>
  <c r="BP287" i="5"/>
  <c r="BT287" i="5"/>
  <c r="BX287" i="5"/>
  <c r="CB287" i="5"/>
  <c r="I287" i="5"/>
  <c r="M287" i="5"/>
  <c r="Q287" i="5"/>
  <c r="U287" i="5"/>
  <c r="Y287" i="5"/>
  <c r="AC287" i="5"/>
  <c r="AG287" i="5"/>
  <c r="AK287" i="5"/>
  <c r="AO287" i="5"/>
  <c r="AS287" i="5"/>
  <c r="AW287" i="5"/>
  <c r="BA287" i="5"/>
  <c r="BE287" i="5"/>
  <c r="BI287" i="5"/>
  <c r="BM287" i="5"/>
  <c r="BQ287" i="5"/>
  <c r="BU287" i="5"/>
  <c r="BY287" i="5"/>
  <c r="CC287" i="5"/>
  <c r="AI285" i="17" l="1"/>
  <c r="AH285" i="17"/>
  <c r="W285" i="17"/>
  <c r="AG285" i="17"/>
  <c r="Q281" i="22"/>
  <c r="P281" i="22"/>
  <c r="R281" i="22"/>
  <c r="O282" i="22"/>
  <c r="AD285" i="17"/>
  <c r="AC285" i="17"/>
  <c r="AA285" i="17"/>
  <c r="AJ285" i="17"/>
  <c r="V284" i="17"/>
  <c r="X284" i="17"/>
  <c r="Y285" i="17"/>
  <c r="U285" i="17"/>
  <c r="Z285" i="17"/>
  <c r="S285" i="17"/>
  <c r="G290" i="5"/>
  <c r="Q285" i="17"/>
  <c r="N285" i="17"/>
  <c r="F286" i="18"/>
  <c r="A286" i="17" s="1"/>
  <c r="M286" i="17" s="1"/>
  <c r="AB286" i="17" s="1"/>
  <c r="I288" i="5"/>
  <c r="M288" i="5"/>
  <c r="Q288" i="5"/>
  <c r="U288" i="5"/>
  <c r="Y288" i="5"/>
  <c r="AC288" i="5"/>
  <c r="AG288" i="5"/>
  <c r="AK288" i="5"/>
  <c r="AO288" i="5"/>
  <c r="AS288" i="5"/>
  <c r="AW288" i="5"/>
  <c r="BA288" i="5"/>
  <c r="BE288" i="5"/>
  <c r="BI288" i="5"/>
  <c r="BM288" i="5"/>
  <c r="BQ288" i="5"/>
  <c r="BU288" i="5"/>
  <c r="BY288" i="5"/>
  <c r="CC288" i="5"/>
  <c r="J288" i="5"/>
  <c r="N288" i="5"/>
  <c r="R288" i="5"/>
  <c r="V288" i="5"/>
  <c r="Z288" i="5"/>
  <c r="AD288" i="5"/>
  <c r="AH288" i="5"/>
  <c r="AL288" i="5"/>
  <c r="AP288" i="5"/>
  <c r="AT288" i="5"/>
  <c r="AX288" i="5"/>
  <c r="BB288" i="5"/>
  <c r="BF288" i="5"/>
  <c r="BJ288" i="5"/>
  <c r="BN288" i="5"/>
  <c r="BR288" i="5"/>
  <c r="BV288" i="5"/>
  <c r="BZ288" i="5"/>
  <c r="CD288" i="5"/>
  <c r="K288" i="5"/>
  <c r="O288" i="5"/>
  <c r="S288" i="5"/>
  <c r="W288" i="5"/>
  <c r="AA288" i="5"/>
  <c r="AE288" i="5"/>
  <c r="AI288" i="5"/>
  <c r="AM288" i="5"/>
  <c r="AQ288" i="5"/>
  <c r="AU288" i="5"/>
  <c r="AY288" i="5"/>
  <c r="BC288" i="5"/>
  <c r="BG288" i="5"/>
  <c r="BK288" i="5"/>
  <c r="BO288" i="5"/>
  <c r="BS288" i="5"/>
  <c r="BW288" i="5"/>
  <c r="CA288" i="5"/>
  <c r="H288" i="5"/>
  <c r="L288" i="5"/>
  <c r="P288" i="5"/>
  <c r="T288" i="5"/>
  <c r="X288" i="5"/>
  <c r="AB288" i="5"/>
  <c r="AF288" i="5"/>
  <c r="AJ288" i="5"/>
  <c r="AN288" i="5"/>
  <c r="AR288" i="5"/>
  <c r="AV288" i="5"/>
  <c r="AZ288" i="5"/>
  <c r="BD288" i="5"/>
  <c r="BH288" i="5"/>
  <c r="BL288" i="5"/>
  <c r="BP288" i="5"/>
  <c r="BT288" i="5"/>
  <c r="BX288" i="5"/>
  <c r="CB288" i="5"/>
  <c r="E289" i="5"/>
  <c r="D289" i="5"/>
  <c r="F289" i="5"/>
  <c r="A289" i="5"/>
  <c r="B289" i="5"/>
  <c r="C289" i="5"/>
  <c r="AI286" i="17" l="1"/>
  <c r="AH286" i="17"/>
  <c r="W286" i="17"/>
  <c r="AG286" i="17"/>
  <c r="P282" i="22"/>
  <c r="R282" i="22"/>
  <c r="Q282" i="22"/>
  <c r="O283" i="22"/>
  <c r="AD286" i="17"/>
  <c r="AC286" i="17"/>
  <c r="AA286" i="17"/>
  <c r="AJ286" i="17"/>
  <c r="V285" i="17"/>
  <c r="X285" i="17"/>
  <c r="Y286" i="17"/>
  <c r="U286" i="17"/>
  <c r="Z286" i="17"/>
  <c r="S286" i="17"/>
  <c r="G291" i="5"/>
  <c r="Q286" i="17"/>
  <c r="N286" i="17"/>
  <c r="J289" i="5"/>
  <c r="N289" i="5"/>
  <c r="R289" i="5"/>
  <c r="V289" i="5"/>
  <c r="Z289" i="5"/>
  <c r="AD289" i="5"/>
  <c r="AH289" i="5"/>
  <c r="AL289" i="5"/>
  <c r="AP289" i="5"/>
  <c r="AT289" i="5"/>
  <c r="AX289" i="5"/>
  <c r="BB289" i="5"/>
  <c r="BF289" i="5"/>
  <c r="BJ289" i="5"/>
  <c r="BN289" i="5"/>
  <c r="BR289" i="5"/>
  <c r="BV289" i="5"/>
  <c r="BZ289" i="5"/>
  <c r="CD289" i="5"/>
  <c r="K289" i="5"/>
  <c r="O289" i="5"/>
  <c r="S289" i="5"/>
  <c r="W289" i="5"/>
  <c r="AA289" i="5"/>
  <c r="AE289" i="5"/>
  <c r="AI289" i="5"/>
  <c r="AM289" i="5"/>
  <c r="AQ289" i="5"/>
  <c r="AU289" i="5"/>
  <c r="AY289" i="5"/>
  <c r="BC289" i="5"/>
  <c r="BG289" i="5"/>
  <c r="BK289" i="5"/>
  <c r="BO289" i="5"/>
  <c r="BS289" i="5"/>
  <c r="BW289" i="5"/>
  <c r="CA289" i="5"/>
  <c r="H289" i="5"/>
  <c r="L289" i="5"/>
  <c r="P289" i="5"/>
  <c r="T289" i="5"/>
  <c r="X289" i="5"/>
  <c r="AB289" i="5"/>
  <c r="AF289" i="5"/>
  <c r="AJ289" i="5"/>
  <c r="AN289" i="5"/>
  <c r="AR289" i="5"/>
  <c r="AV289" i="5"/>
  <c r="AZ289" i="5"/>
  <c r="BD289" i="5"/>
  <c r="BH289" i="5"/>
  <c r="BL289" i="5"/>
  <c r="BP289" i="5"/>
  <c r="BT289" i="5"/>
  <c r="BX289" i="5"/>
  <c r="CB289" i="5"/>
  <c r="I289" i="5"/>
  <c r="M289" i="5"/>
  <c r="Q289" i="5"/>
  <c r="U289" i="5"/>
  <c r="Y289" i="5"/>
  <c r="AC289" i="5"/>
  <c r="AG289" i="5"/>
  <c r="AK289" i="5"/>
  <c r="AO289" i="5"/>
  <c r="AS289" i="5"/>
  <c r="AW289" i="5"/>
  <c r="BA289" i="5"/>
  <c r="BE289" i="5"/>
  <c r="BI289" i="5"/>
  <c r="BM289" i="5"/>
  <c r="BQ289" i="5"/>
  <c r="BU289" i="5"/>
  <c r="BY289" i="5"/>
  <c r="CC289" i="5"/>
  <c r="D290" i="5"/>
  <c r="E290" i="5"/>
  <c r="F290" i="5"/>
  <c r="A290" i="5"/>
  <c r="B290" i="5"/>
  <c r="C290" i="5"/>
  <c r="F287" i="18"/>
  <c r="A287" i="17" s="1"/>
  <c r="M287" i="17" s="1"/>
  <c r="AB287" i="17" s="1"/>
  <c r="AI287" i="17" l="1"/>
  <c r="AH287" i="17"/>
  <c r="W287" i="17"/>
  <c r="AG287" i="17"/>
  <c r="P283" i="22"/>
  <c r="R283" i="22"/>
  <c r="Q283" i="22"/>
  <c r="O284" i="22"/>
  <c r="AD287" i="17"/>
  <c r="AC287" i="17"/>
  <c r="AA287" i="17"/>
  <c r="AJ287" i="17"/>
  <c r="Y287" i="17"/>
  <c r="U287" i="17"/>
  <c r="Z287" i="17"/>
  <c r="S287" i="17"/>
  <c r="V286" i="17"/>
  <c r="X286" i="17"/>
  <c r="G292" i="5"/>
  <c r="Q287" i="17"/>
  <c r="N287" i="17"/>
  <c r="E291" i="5"/>
  <c r="D291" i="5"/>
  <c r="F291" i="5"/>
  <c r="A291" i="5"/>
  <c r="B291" i="5"/>
  <c r="C291" i="5"/>
  <c r="F288" i="18"/>
  <c r="A288" i="17" s="1"/>
  <c r="M288" i="17" s="1"/>
  <c r="AB288" i="17" s="1"/>
  <c r="I290" i="5"/>
  <c r="M290" i="5"/>
  <c r="Q290" i="5"/>
  <c r="U290" i="5"/>
  <c r="Y290" i="5"/>
  <c r="AC290" i="5"/>
  <c r="AG290" i="5"/>
  <c r="AK290" i="5"/>
  <c r="AO290" i="5"/>
  <c r="AS290" i="5"/>
  <c r="AW290" i="5"/>
  <c r="BA290" i="5"/>
  <c r="BE290" i="5"/>
  <c r="BI290" i="5"/>
  <c r="BM290" i="5"/>
  <c r="BQ290" i="5"/>
  <c r="BU290" i="5"/>
  <c r="BY290" i="5"/>
  <c r="CC290" i="5"/>
  <c r="J290" i="5"/>
  <c r="N290" i="5"/>
  <c r="R290" i="5"/>
  <c r="V290" i="5"/>
  <c r="Z290" i="5"/>
  <c r="AD290" i="5"/>
  <c r="AH290" i="5"/>
  <c r="AL290" i="5"/>
  <c r="AP290" i="5"/>
  <c r="AT290" i="5"/>
  <c r="AX290" i="5"/>
  <c r="BB290" i="5"/>
  <c r="BF290" i="5"/>
  <c r="BJ290" i="5"/>
  <c r="BN290" i="5"/>
  <c r="BR290" i="5"/>
  <c r="BV290" i="5"/>
  <c r="BZ290" i="5"/>
  <c r="CD290" i="5"/>
  <c r="K290" i="5"/>
  <c r="O290" i="5"/>
  <c r="S290" i="5"/>
  <c r="W290" i="5"/>
  <c r="AA290" i="5"/>
  <c r="AE290" i="5"/>
  <c r="AI290" i="5"/>
  <c r="AM290" i="5"/>
  <c r="AQ290" i="5"/>
  <c r="AU290" i="5"/>
  <c r="AY290" i="5"/>
  <c r="BC290" i="5"/>
  <c r="BG290" i="5"/>
  <c r="BK290" i="5"/>
  <c r="BO290" i="5"/>
  <c r="BS290" i="5"/>
  <c r="BW290" i="5"/>
  <c r="CA290" i="5"/>
  <c r="H290" i="5"/>
  <c r="L290" i="5"/>
  <c r="P290" i="5"/>
  <c r="T290" i="5"/>
  <c r="X290" i="5"/>
  <c r="AB290" i="5"/>
  <c r="AF290" i="5"/>
  <c r="AJ290" i="5"/>
  <c r="AN290" i="5"/>
  <c r="AR290" i="5"/>
  <c r="AV290" i="5"/>
  <c r="AZ290" i="5"/>
  <c r="BD290" i="5"/>
  <c r="BH290" i="5"/>
  <c r="BL290" i="5"/>
  <c r="BP290" i="5"/>
  <c r="BT290" i="5"/>
  <c r="BX290" i="5"/>
  <c r="CB290" i="5"/>
  <c r="AI288" i="17" l="1"/>
  <c r="AH288" i="17"/>
  <c r="W288" i="17"/>
  <c r="AG288" i="17"/>
  <c r="P284" i="22"/>
  <c r="R284" i="22"/>
  <c r="Q284" i="22"/>
  <c r="O285" i="22"/>
  <c r="AD288" i="17"/>
  <c r="AC288" i="17"/>
  <c r="AA288" i="17"/>
  <c r="AJ288" i="17"/>
  <c r="V287" i="17"/>
  <c r="X287" i="17"/>
  <c r="Y288" i="17"/>
  <c r="U288" i="17"/>
  <c r="Z288" i="17"/>
  <c r="S288" i="17"/>
  <c r="G293" i="5"/>
  <c r="Q288" i="17"/>
  <c r="N288" i="17"/>
  <c r="D292" i="5"/>
  <c r="E292" i="5"/>
  <c r="F292" i="5"/>
  <c r="C292" i="5"/>
  <c r="A292" i="5"/>
  <c r="B292" i="5"/>
  <c r="H291" i="5"/>
  <c r="L291" i="5"/>
  <c r="P291" i="5"/>
  <c r="T291" i="5"/>
  <c r="X291" i="5"/>
  <c r="AB291" i="5"/>
  <c r="AF291" i="5"/>
  <c r="AJ291" i="5"/>
  <c r="AN291" i="5"/>
  <c r="AR291" i="5"/>
  <c r="AV291" i="5"/>
  <c r="AZ291" i="5"/>
  <c r="BD291" i="5"/>
  <c r="BH291" i="5"/>
  <c r="BL291" i="5"/>
  <c r="BP291" i="5"/>
  <c r="BT291" i="5"/>
  <c r="BX291" i="5"/>
  <c r="CB291" i="5"/>
  <c r="I291" i="5"/>
  <c r="M291" i="5"/>
  <c r="Q291" i="5"/>
  <c r="U291" i="5"/>
  <c r="Y291" i="5"/>
  <c r="AC291" i="5"/>
  <c r="AG291" i="5"/>
  <c r="AK291" i="5"/>
  <c r="AO291" i="5"/>
  <c r="AS291" i="5"/>
  <c r="AW291" i="5"/>
  <c r="BA291" i="5"/>
  <c r="BE291" i="5"/>
  <c r="BI291" i="5"/>
  <c r="BM291" i="5"/>
  <c r="BQ291" i="5"/>
  <c r="BU291" i="5"/>
  <c r="BY291" i="5"/>
  <c r="CC291" i="5"/>
  <c r="J291" i="5"/>
  <c r="N291" i="5"/>
  <c r="R291" i="5"/>
  <c r="V291" i="5"/>
  <c r="Z291" i="5"/>
  <c r="AD291" i="5"/>
  <c r="AH291" i="5"/>
  <c r="AL291" i="5"/>
  <c r="AP291" i="5"/>
  <c r="AT291" i="5"/>
  <c r="AX291" i="5"/>
  <c r="BB291" i="5"/>
  <c r="BF291" i="5"/>
  <c r="BJ291" i="5"/>
  <c r="BN291" i="5"/>
  <c r="BR291" i="5"/>
  <c r="BV291" i="5"/>
  <c r="BZ291" i="5"/>
  <c r="CD291" i="5"/>
  <c r="K291" i="5"/>
  <c r="O291" i="5"/>
  <c r="S291" i="5"/>
  <c r="W291" i="5"/>
  <c r="AA291" i="5"/>
  <c r="AE291" i="5"/>
  <c r="AI291" i="5"/>
  <c r="AM291" i="5"/>
  <c r="AQ291" i="5"/>
  <c r="AU291" i="5"/>
  <c r="AY291" i="5"/>
  <c r="BC291" i="5"/>
  <c r="BG291" i="5"/>
  <c r="BK291" i="5"/>
  <c r="BO291" i="5"/>
  <c r="BS291" i="5"/>
  <c r="BW291" i="5"/>
  <c r="CA291" i="5"/>
  <c r="F289" i="18"/>
  <c r="A289" i="17" s="1"/>
  <c r="M289" i="17" s="1"/>
  <c r="AB289" i="17" s="1"/>
  <c r="AI289" i="17" l="1"/>
  <c r="AH289" i="17"/>
  <c r="W289" i="17"/>
  <c r="AG289" i="17"/>
  <c r="P285" i="22"/>
  <c r="R285" i="22"/>
  <c r="Q285" i="22"/>
  <c r="O286" i="22"/>
  <c r="AD289" i="17"/>
  <c r="AC289" i="17"/>
  <c r="AA289" i="17"/>
  <c r="AJ289" i="17"/>
  <c r="Y289" i="17"/>
  <c r="U289" i="17"/>
  <c r="Z289" i="17"/>
  <c r="S289" i="17"/>
  <c r="V288" i="17"/>
  <c r="X288" i="17"/>
  <c r="G294" i="5"/>
  <c r="Q289" i="17"/>
  <c r="N289" i="17"/>
  <c r="F293" i="5"/>
  <c r="E293" i="5"/>
  <c r="D293" i="5"/>
  <c r="A293" i="5"/>
  <c r="B293" i="5"/>
  <c r="C293" i="5"/>
  <c r="F290" i="18"/>
  <c r="A290" i="17" s="1"/>
  <c r="M290" i="17" s="1"/>
  <c r="AB290" i="17" s="1"/>
  <c r="K292" i="5"/>
  <c r="O292" i="5"/>
  <c r="S292" i="5"/>
  <c r="W292" i="5"/>
  <c r="AA292" i="5"/>
  <c r="AE292" i="5"/>
  <c r="AI292" i="5"/>
  <c r="AM292" i="5"/>
  <c r="AQ292" i="5"/>
  <c r="AU292" i="5"/>
  <c r="AY292" i="5"/>
  <c r="BC292" i="5"/>
  <c r="BG292" i="5"/>
  <c r="BK292" i="5"/>
  <c r="BO292" i="5"/>
  <c r="BS292" i="5"/>
  <c r="BW292" i="5"/>
  <c r="CA292" i="5"/>
  <c r="H292" i="5"/>
  <c r="L292" i="5"/>
  <c r="P292" i="5"/>
  <c r="T292" i="5"/>
  <c r="X292" i="5"/>
  <c r="AB292" i="5"/>
  <c r="AF292" i="5"/>
  <c r="AJ292" i="5"/>
  <c r="AN292" i="5"/>
  <c r="AR292" i="5"/>
  <c r="AV292" i="5"/>
  <c r="AZ292" i="5"/>
  <c r="BD292" i="5"/>
  <c r="BH292" i="5"/>
  <c r="BL292" i="5"/>
  <c r="BP292" i="5"/>
  <c r="BT292" i="5"/>
  <c r="BX292" i="5"/>
  <c r="CB292" i="5"/>
  <c r="I292" i="5"/>
  <c r="M292" i="5"/>
  <c r="Q292" i="5"/>
  <c r="U292" i="5"/>
  <c r="Y292" i="5"/>
  <c r="AC292" i="5"/>
  <c r="AG292" i="5"/>
  <c r="AK292" i="5"/>
  <c r="AO292" i="5"/>
  <c r="AS292" i="5"/>
  <c r="AW292" i="5"/>
  <c r="BA292" i="5"/>
  <c r="BE292" i="5"/>
  <c r="BI292" i="5"/>
  <c r="BM292" i="5"/>
  <c r="BQ292" i="5"/>
  <c r="BU292" i="5"/>
  <c r="BY292" i="5"/>
  <c r="CC292" i="5"/>
  <c r="J292" i="5"/>
  <c r="N292" i="5"/>
  <c r="R292" i="5"/>
  <c r="V292" i="5"/>
  <c r="Z292" i="5"/>
  <c r="AD292" i="5"/>
  <c r="AH292" i="5"/>
  <c r="AL292" i="5"/>
  <c r="AP292" i="5"/>
  <c r="AT292" i="5"/>
  <c r="AX292" i="5"/>
  <c r="BB292" i="5"/>
  <c r="BF292" i="5"/>
  <c r="BJ292" i="5"/>
  <c r="BN292" i="5"/>
  <c r="BR292" i="5"/>
  <c r="BV292" i="5"/>
  <c r="BZ292" i="5"/>
  <c r="CD292" i="5"/>
  <c r="AI290" i="17" l="1"/>
  <c r="AH290" i="17"/>
  <c r="W290" i="17"/>
  <c r="AG290" i="17"/>
  <c r="P286" i="22"/>
  <c r="R286" i="22"/>
  <c r="Q286" i="22"/>
  <c r="O287" i="22"/>
  <c r="AD290" i="17"/>
  <c r="AC290" i="17"/>
  <c r="AA290" i="17"/>
  <c r="AJ290" i="17"/>
  <c r="V289" i="17"/>
  <c r="X289" i="17"/>
  <c r="Y290" i="17"/>
  <c r="U290" i="17"/>
  <c r="Z290" i="17"/>
  <c r="S290" i="17"/>
  <c r="G295" i="5"/>
  <c r="Q290" i="17"/>
  <c r="N290" i="17"/>
  <c r="F291" i="18"/>
  <c r="A291" i="17" s="1"/>
  <c r="M291" i="17" s="1"/>
  <c r="AB291" i="17" s="1"/>
  <c r="H293" i="5"/>
  <c r="L293" i="5"/>
  <c r="P293" i="5"/>
  <c r="T293" i="5"/>
  <c r="X293" i="5"/>
  <c r="AB293" i="5"/>
  <c r="AF293" i="5"/>
  <c r="AJ293" i="5"/>
  <c r="AN293" i="5"/>
  <c r="AR293" i="5"/>
  <c r="AV293" i="5"/>
  <c r="AZ293" i="5"/>
  <c r="BD293" i="5"/>
  <c r="BH293" i="5"/>
  <c r="BL293" i="5"/>
  <c r="BP293" i="5"/>
  <c r="BT293" i="5"/>
  <c r="BX293" i="5"/>
  <c r="CB293" i="5"/>
  <c r="I293" i="5"/>
  <c r="M293" i="5"/>
  <c r="Q293" i="5"/>
  <c r="U293" i="5"/>
  <c r="Y293" i="5"/>
  <c r="AC293" i="5"/>
  <c r="AG293" i="5"/>
  <c r="AK293" i="5"/>
  <c r="AO293" i="5"/>
  <c r="AS293" i="5"/>
  <c r="AW293" i="5"/>
  <c r="BA293" i="5"/>
  <c r="BE293" i="5"/>
  <c r="BI293" i="5"/>
  <c r="BM293" i="5"/>
  <c r="BQ293" i="5"/>
  <c r="BU293" i="5"/>
  <c r="BY293" i="5"/>
  <c r="CC293" i="5"/>
  <c r="J293" i="5"/>
  <c r="N293" i="5"/>
  <c r="R293" i="5"/>
  <c r="V293" i="5"/>
  <c r="Z293" i="5"/>
  <c r="AD293" i="5"/>
  <c r="AH293" i="5"/>
  <c r="AL293" i="5"/>
  <c r="AP293" i="5"/>
  <c r="AT293" i="5"/>
  <c r="AX293" i="5"/>
  <c r="BB293" i="5"/>
  <c r="BF293" i="5"/>
  <c r="BJ293" i="5"/>
  <c r="BN293" i="5"/>
  <c r="BR293" i="5"/>
  <c r="BV293" i="5"/>
  <c r="BZ293" i="5"/>
  <c r="CD293" i="5"/>
  <c r="K293" i="5"/>
  <c r="O293" i="5"/>
  <c r="S293" i="5"/>
  <c r="W293" i="5"/>
  <c r="AA293" i="5"/>
  <c r="AE293" i="5"/>
  <c r="AI293" i="5"/>
  <c r="AM293" i="5"/>
  <c r="AQ293" i="5"/>
  <c r="AU293" i="5"/>
  <c r="AY293" i="5"/>
  <c r="BC293" i="5"/>
  <c r="BG293" i="5"/>
  <c r="BK293" i="5"/>
  <c r="BO293" i="5"/>
  <c r="BS293" i="5"/>
  <c r="BW293" i="5"/>
  <c r="CA293" i="5"/>
  <c r="D294" i="5"/>
  <c r="E294" i="5"/>
  <c r="F294" i="5"/>
  <c r="C294" i="5"/>
  <c r="A294" i="5"/>
  <c r="B294" i="5"/>
  <c r="AI291" i="17" l="1"/>
  <c r="AH291" i="17"/>
  <c r="W291" i="17"/>
  <c r="AG291" i="17"/>
  <c r="P287" i="22"/>
  <c r="R287" i="22"/>
  <c r="Q287" i="22"/>
  <c r="O288" i="22"/>
  <c r="AD291" i="17"/>
  <c r="AC291" i="17"/>
  <c r="AA291" i="17"/>
  <c r="AJ291" i="17"/>
  <c r="V290" i="17"/>
  <c r="X290" i="17"/>
  <c r="Y291" i="17"/>
  <c r="U291" i="17"/>
  <c r="Z291" i="17"/>
  <c r="S291" i="17"/>
  <c r="G296" i="5"/>
  <c r="Q291" i="17"/>
  <c r="N291" i="17"/>
  <c r="E295" i="5"/>
  <c r="D295" i="5"/>
  <c r="F295" i="5"/>
  <c r="A295" i="5"/>
  <c r="B295" i="5"/>
  <c r="C295" i="5"/>
  <c r="K294" i="5"/>
  <c r="O294" i="5"/>
  <c r="S294" i="5"/>
  <c r="W294" i="5"/>
  <c r="AA294" i="5"/>
  <c r="AE294" i="5"/>
  <c r="AI294" i="5"/>
  <c r="AM294" i="5"/>
  <c r="AQ294" i="5"/>
  <c r="AU294" i="5"/>
  <c r="AY294" i="5"/>
  <c r="BC294" i="5"/>
  <c r="BG294" i="5"/>
  <c r="BK294" i="5"/>
  <c r="BO294" i="5"/>
  <c r="BS294" i="5"/>
  <c r="BW294" i="5"/>
  <c r="CA294" i="5"/>
  <c r="H294" i="5"/>
  <c r="L294" i="5"/>
  <c r="P294" i="5"/>
  <c r="T294" i="5"/>
  <c r="X294" i="5"/>
  <c r="AB294" i="5"/>
  <c r="AF294" i="5"/>
  <c r="AJ294" i="5"/>
  <c r="AN294" i="5"/>
  <c r="AR294" i="5"/>
  <c r="AV294" i="5"/>
  <c r="AZ294" i="5"/>
  <c r="BD294" i="5"/>
  <c r="BH294" i="5"/>
  <c r="BL294" i="5"/>
  <c r="BP294" i="5"/>
  <c r="BT294" i="5"/>
  <c r="BX294" i="5"/>
  <c r="CB294" i="5"/>
  <c r="I294" i="5"/>
  <c r="M294" i="5"/>
  <c r="Q294" i="5"/>
  <c r="U294" i="5"/>
  <c r="Y294" i="5"/>
  <c r="AC294" i="5"/>
  <c r="AG294" i="5"/>
  <c r="AK294" i="5"/>
  <c r="AO294" i="5"/>
  <c r="AS294" i="5"/>
  <c r="AW294" i="5"/>
  <c r="BA294" i="5"/>
  <c r="BE294" i="5"/>
  <c r="BI294" i="5"/>
  <c r="BM294" i="5"/>
  <c r="BQ294" i="5"/>
  <c r="BU294" i="5"/>
  <c r="BY294" i="5"/>
  <c r="CC294" i="5"/>
  <c r="J294" i="5"/>
  <c r="N294" i="5"/>
  <c r="R294" i="5"/>
  <c r="V294" i="5"/>
  <c r="Z294" i="5"/>
  <c r="AD294" i="5"/>
  <c r="AH294" i="5"/>
  <c r="AL294" i="5"/>
  <c r="AP294" i="5"/>
  <c r="AT294" i="5"/>
  <c r="AX294" i="5"/>
  <c r="BB294" i="5"/>
  <c r="BF294" i="5"/>
  <c r="BJ294" i="5"/>
  <c r="BN294" i="5"/>
  <c r="BR294" i="5"/>
  <c r="BV294" i="5"/>
  <c r="BZ294" i="5"/>
  <c r="CD294" i="5"/>
  <c r="F292" i="18"/>
  <c r="A292" i="17" s="1"/>
  <c r="M292" i="17" s="1"/>
  <c r="AB292" i="17" s="1"/>
  <c r="AI292" i="17" l="1"/>
  <c r="AH292" i="17"/>
  <c r="W292" i="17"/>
  <c r="AG292" i="17"/>
  <c r="Q288" i="22"/>
  <c r="P288" i="22"/>
  <c r="R288" i="22"/>
  <c r="O289" i="22"/>
  <c r="AD292" i="17"/>
  <c r="AC292" i="17"/>
  <c r="AA292" i="17"/>
  <c r="AJ292" i="17"/>
  <c r="Y292" i="17"/>
  <c r="U292" i="17"/>
  <c r="Z292" i="17"/>
  <c r="S292" i="17"/>
  <c r="V291" i="17"/>
  <c r="X291" i="17"/>
  <c r="G297" i="5"/>
  <c r="Q292" i="17"/>
  <c r="N292" i="17"/>
  <c r="F293" i="18"/>
  <c r="A293" i="17" s="1"/>
  <c r="M293" i="17" s="1"/>
  <c r="AB293" i="17" s="1"/>
  <c r="D296" i="5"/>
  <c r="E296" i="5"/>
  <c r="F296" i="5"/>
  <c r="A296" i="5"/>
  <c r="B296" i="5"/>
  <c r="C296" i="5"/>
  <c r="J295" i="5"/>
  <c r="N295" i="5"/>
  <c r="R295" i="5"/>
  <c r="V295" i="5"/>
  <c r="Z295" i="5"/>
  <c r="AD295" i="5"/>
  <c r="AH295" i="5"/>
  <c r="AL295" i="5"/>
  <c r="AP295" i="5"/>
  <c r="AT295" i="5"/>
  <c r="AX295" i="5"/>
  <c r="BB295" i="5"/>
  <c r="BF295" i="5"/>
  <c r="BJ295" i="5"/>
  <c r="BN295" i="5"/>
  <c r="BR295" i="5"/>
  <c r="BV295" i="5"/>
  <c r="BZ295" i="5"/>
  <c r="CD295" i="5"/>
  <c r="K295" i="5"/>
  <c r="O295" i="5"/>
  <c r="S295" i="5"/>
  <c r="W295" i="5"/>
  <c r="AA295" i="5"/>
  <c r="AE295" i="5"/>
  <c r="AI295" i="5"/>
  <c r="AM295" i="5"/>
  <c r="AQ295" i="5"/>
  <c r="AU295" i="5"/>
  <c r="AY295" i="5"/>
  <c r="BC295" i="5"/>
  <c r="BG295" i="5"/>
  <c r="BK295" i="5"/>
  <c r="BO295" i="5"/>
  <c r="BS295" i="5"/>
  <c r="BW295" i="5"/>
  <c r="CA295" i="5"/>
  <c r="H295" i="5"/>
  <c r="L295" i="5"/>
  <c r="P295" i="5"/>
  <c r="T295" i="5"/>
  <c r="X295" i="5"/>
  <c r="AB295" i="5"/>
  <c r="AF295" i="5"/>
  <c r="AJ295" i="5"/>
  <c r="AN295" i="5"/>
  <c r="AR295" i="5"/>
  <c r="AV295" i="5"/>
  <c r="AZ295" i="5"/>
  <c r="BD295" i="5"/>
  <c r="BH295" i="5"/>
  <c r="BL295" i="5"/>
  <c r="BP295" i="5"/>
  <c r="BT295" i="5"/>
  <c r="BX295" i="5"/>
  <c r="CB295" i="5"/>
  <c r="I295" i="5"/>
  <c r="M295" i="5"/>
  <c r="Q295" i="5"/>
  <c r="U295" i="5"/>
  <c r="Y295" i="5"/>
  <c r="AC295" i="5"/>
  <c r="AG295" i="5"/>
  <c r="AK295" i="5"/>
  <c r="AO295" i="5"/>
  <c r="AS295" i="5"/>
  <c r="AW295" i="5"/>
  <c r="BA295" i="5"/>
  <c r="BE295" i="5"/>
  <c r="BI295" i="5"/>
  <c r="BM295" i="5"/>
  <c r="BQ295" i="5"/>
  <c r="BU295" i="5"/>
  <c r="BY295" i="5"/>
  <c r="CC295" i="5"/>
  <c r="AI293" i="17" l="1"/>
  <c r="AH293" i="17"/>
  <c r="W293" i="17"/>
  <c r="AG293" i="17"/>
  <c r="Q289" i="22"/>
  <c r="P289" i="22"/>
  <c r="R289" i="22"/>
  <c r="O290" i="22"/>
  <c r="AD293" i="17"/>
  <c r="AC293" i="17"/>
  <c r="AA293" i="17"/>
  <c r="AJ293" i="17"/>
  <c r="V292" i="17"/>
  <c r="X292" i="17"/>
  <c r="Y293" i="17"/>
  <c r="U293" i="17"/>
  <c r="Z293" i="17"/>
  <c r="S293" i="17"/>
  <c r="G298" i="5"/>
  <c r="Q293" i="17"/>
  <c r="N293" i="17"/>
  <c r="E297" i="5"/>
  <c r="D297" i="5"/>
  <c r="F297" i="5"/>
  <c r="A297" i="5"/>
  <c r="B297" i="5"/>
  <c r="C297" i="5"/>
  <c r="I296" i="5"/>
  <c r="M296" i="5"/>
  <c r="Q296" i="5"/>
  <c r="U296" i="5"/>
  <c r="Y296" i="5"/>
  <c r="AC296" i="5"/>
  <c r="AG296" i="5"/>
  <c r="AK296" i="5"/>
  <c r="AO296" i="5"/>
  <c r="AS296" i="5"/>
  <c r="AW296" i="5"/>
  <c r="BA296" i="5"/>
  <c r="BE296" i="5"/>
  <c r="BI296" i="5"/>
  <c r="BM296" i="5"/>
  <c r="BQ296" i="5"/>
  <c r="BU296" i="5"/>
  <c r="BY296" i="5"/>
  <c r="CC296" i="5"/>
  <c r="J296" i="5"/>
  <c r="N296" i="5"/>
  <c r="R296" i="5"/>
  <c r="V296" i="5"/>
  <c r="Z296" i="5"/>
  <c r="AD296" i="5"/>
  <c r="AH296" i="5"/>
  <c r="AL296" i="5"/>
  <c r="AP296" i="5"/>
  <c r="AT296" i="5"/>
  <c r="AX296" i="5"/>
  <c r="BB296" i="5"/>
  <c r="BF296" i="5"/>
  <c r="BJ296" i="5"/>
  <c r="BN296" i="5"/>
  <c r="BR296" i="5"/>
  <c r="BV296" i="5"/>
  <c r="BZ296" i="5"/>
  <c r="CD296" i="5"/>
  <c r="K296" i="5"/>
  <c r="O296" i="5"/>
  <c r="S296" i="5"/>
  <c r="W296" i="5"/>
  <c r="AA296" i="5"/>
  <c r="AE296" i="5"/>
  <c r="AI296" i="5"/>
  <c r="AM296" i="5"/>
  <c r="AQ296" i="5"/>
  <c r="AU296" i="5"/>
  <c r="AY296" i="5"/>
  <c r="BC296" i="5"/>
  <c r="BG296" i="5"/>
  <c r="BK296" i="5"/>
  <c r="BO296" i="5"/>
  <c r="BS296" i="5"/>
  <c r="BW296" i="5"/>
  <c r="CA296" i="5"/>
  <c r="H296" i="5"/>
  <c r="L296" i="5"/>
  <c r="P296" i="5"/>
  <c r="T296" i="5"/>
  <c r="X296" i="5"/>
  <c r="AB296" i="5"/>
  <c r="AF296" i="5"/>
  <c r="AJ296" i="5"/>
  <c r="AN296" i="5"/>
  <c r="AR296" i="5"/>
  <c r="AV296" i="5"/>
  <c r="AZ296" i="5"/>
  <c r="BD296" i="5"/>
  <c r="BH296" i="5"/>
  <c r="BL296" i="5"/>
  <c r="BP296" i="5"/>
  <c r="BT296" i="5"/>
  <c r="BX296" i="5"/>
  <c r="CB296" i="5"/>
  <c r="F294" i="18"/>
  <c r="A294" i="17" s="1"/>
  <c r="M294" i="17" s="1"/>
  <c r="AB294" i="17" s="1"/>
  <c r="AI294" i="17" l="1"/>
  <c r="AH294" i="17"/>
  <c r="W294" i="17"/>
  <c r="AG294" i="17"/>
  <c r="Q290" i="22"/>
  <c r="P290" i="22"/>
  <c r="R290" i="22"/>
  <c r="O291" i="22"/>
  <c r="AD294" i="17"/>
  <c r="AC294" i="17"/>
  <c r="AA294" i="17"/>
  <c r="AJ294" i="17"/>
  <c r="Y294" i="17"/>
  <c r="U294" i="17"/>
  <c r="Z294" i="17"/>
  <c r="S294" i="17"/>
  <c r="V293" i="17"/>
  <c r="X293" i="17"/>
  <c r="G299" i="5"/>
  <c r="Q294" i="17"/>
  <c r="N294" i="17"/>
  <c r="F295" i="18"/>
  <c r="A295" i="17" s="1"/>
  <c r="M295" i="17" s="1"/>
  <c r="AB295" i="17" s="1"/>
  <c r="D298" i="5"/>
  <c r="E298" i="5"/>
  <c r="F298" i="5"/>
  <c r="A298" i="5"/>
  <c r="B298" i="5"/>
  <c r="C298" i="5"/>
  <c r="H297" i="5"/>
  <c r="L297" i="5"/>
  <c r="P297" i="5"/>
  <c r="T297" i="5"/>
  <c r="X297" i="5"/>
  <c r="AB297" i="5"/>
  <c r="AF297" i="5"/>
  <c r="AJ297" i="5"/>
  <c r="AN297" i="5"/>
  <c r="AR297" i="5"/>
  <c r="AV297" i="5"/>
  <c r="AZ297" i="5"/>
  <c r="BD297" i="5"/>
  <c r="BH297" i="5"/>
  <c r="BL297" i="5"/>
  <c r="BP297" i="5"/>
  <c r="BT297" i="5"/>
  <c r="BX297" i="5"/>
  <c r="CB297" i="5"/>
  <c r="I297" i="5"/>
  <c r="M297" i="5"/>
  <c r="Q297" i="5"/>
  <c r="U297" i="5"/>
  <c r="Y297" i="5"/>
  <c r="AC297" i="5"/>
  <c r="AG297" i="5"/>
  <c r="AK297" i="5"/>
  <c r="AO297" i="5"/>
  <c r="AS297" i="5"/>
  <c r="AW297" i="5"/>
  <c r="BA297" i="5"/>
  <c r="BE297" i="5"/>
  <c r="BI297" i="5"/>
  <c r="BM297" i="5"/>
  <c r="BQ297" i="5"/>
  <c r="BU297" i="5"/>
  <c r="BY297" i="5"/>
  <c r="CC297" i="5"/>
  <c r="J297" i="5"/>
  <c r="N297" i="5"/>
  <c r="R297" i="5"/>
  <c r="V297" i="5"/>
  <c r="Z297" i="5"/>
  <c r="AD297" i="5"/>
  <c r="AH297" i="5"/>
  <c r="AL297" i="5"/>
  <c r="AP297" i="5"/>
  <c r="AT297" i="5"/>
  <c r="AX297" i="5"/>
  <c r="BB297" i="5"/>
  <c r="BF297" i="5"/>
  <c r="BJ297" i="5"/>
  <c r="BN297" i="5"/>
  <c r="BR297" i="5"/>
  <c r="BV297" i="5"/>
  <c r="BZ297" i="5"/>
  <c r="CD297" i="5"/>
  <c r="K297" i="5"/>
  <c r="O297" i="5"/>
  <c r="S297" i="5"/>
  <c r="W297" i="5"/>
  <c r="AA297" i="5"/>
  <c r="AE297" i="5"/>
  <c r="AI297" i="5"/>
  <c r="AM297" i="5"/>
  <c r="AQ297" i="5"/>
  <c r="AU297" i="5"/>
  <c r="AY297" i="5"/>
  <c r="BC297" i="5"/>
  <c r="BG297" i="5"/>
  <c r="BK297" i="5"/>
  <c r="BO297" i="5"/>
  <c r="BS297" i="5"/>
  <c r="BW297" i="5"/>
  <c r="CA297" i="5"/>
  <c r="AI295" i="17" l="1"/>
  <c r="AH295" i="17"/>
  <c r="W295" i="17"/>
  <c r="AG295" i="17"/>
  <c r="Q291" i="22"/>
  <c r="P291" i="22"/>
  <c r="R291" i="22"/>
  <c r="O292" i="22"/>
  <c r="AD295" i="17"/>
  <c r="AC295" i="17"/>
  <c r="AA295" i="17"/>
  <c r="AJ295" i="17"/>
  <c r="V294" i="17"/>
  <c r="X294" i="17"/>
  <c r="Y295" i="17"/>
  <c r="U295" i="17"/>
  <c r="Z295" i="17"/>
  <c r="S295" i="17"/>
  <c r="G300" i="5"/>
  <c r="N295" i="17"/>
  <c r="Q295" i="17"/>
  <c r="I298" i="5"/>
  <c r="M298" i="5"/>
  <c r="Q298" i="5"/>
  <c r="U298" i="5"/>
  <c r="Y298" i="5"/>
  <c r="AC298" i="5"/>
  <c r="AG298" i="5"/>
  <c r="AK298" i="5"/>
  <c r="AO298" i="5"/>
  <c r="AS298" i="5"/>
  <c r="AW298" i="5"/>
  <c r="BA298" i="5"/>
  <c r="BE298" i="5"/>
  <c r="BI298" i="5"/>
  <c r="BM298" i="5"/>
  <c r="BQ298" i="5"/>
  <c r="BU298" i="5"/>
  <c r="BY298" i="5"/>
  <c r="CC298" i="5"/>
  <c r="J298" i="5"/>
  <c r="N298" i="5"/>
  <c r="R298" i="5"/>
  <c r="V298" i="5"/>
  <c r="Z298" i="5"/>
  <c r="AD298" i="5"/>
  <c r="AH298" i="5"/>
  <c r="AL298" i="5"/>
  <c r="AP298" i="5"/>
  <c r="AT298" i="5"/>
  <c r="AX298" i="5"/>
  <c r="BB298" i="5"/>
  <c r="BF298" i="5"/>
  <c r="BJ298" i="5"/>
  <c r="BN298" i="5"/>
  <c r="BR298" i="5"/>
  <c r="BV298" i="5"/>
  <c r="BZ298" i="5"/>
  <c r="CD298" i="5"/>
  <c r="K298" i="5"/>
  <c r="O298" i="5"/>
  <c r="S298" i="5"/>
  <c r="W298" i="5"/>
  <c r="AA298" i="5"/>
  <c r="AE298" i="5"/>
  <c r="AI298" i="5"/>
  <c r="AM298" i="5"/>
  <c r="AQ298" i="5"/>
  <c r="AU298" i="5"/>
  <c r="AY298" i="5"/>
  <c r="BC298" i="5"/>
  <c r="BG298" i="5"/>
  <c r="BK298" i="5"/>
  <c r="BO298" i="5"/>
  <c r="BS298" i="5"/>
  <c r="BW298" i="5"/>
  <c r="CA298" i="5"/>
  <c r="H298" i="5"/>
  <c r="L298" i="5"/>
  <c r="P298" i="5"/>
  <c r="T298" i="5"/>
  <c r="X298" i="5"/>
  <c r="AB298" i="5"/>
  <c r="AF298" i="5"/>
  <c r="AJ298" i="5"/>
  <c r="AN298" i="5"/>
  <c r="AR298" i="5"/>
  <c r="AV298" i="5"/>
  <c r="AZ298" i="5"/>
  <c r="BD298" i="5"/>
  <c r="BH298" i="5"/>
  <c r="BL298" i="5"/>
  <c r="BP298" i="5"/>
  <c r="BT298" i="5"/>
  <c r="BX298" i="5"/>
  <c r="CB298" i="5"/>
  <c r="E299" i="5"/>
  <c r="D299" i="5"/>
  <c r="F299" i="5"/>
  <c r="A299" i="5"/>
  <c r="B299" i="5"/>
  <c r="C299" i="5"/>
  <c r="F296" i="18"/>
  <c r="A296" i="17" s="1"/>
  <c r="M296" i="17" s="1"/>
  <c r="AB296" i="17" s="1"/>
  <c r="AI296" i="17" l="1"/>
  <c r="AH296" i="17"/>
  <c r="W296" i="17"/>
  <c r="AG296" i="17"/>
  <c r="Q292" i="22"/>
  <c r="P292" i="22"/>
  <c r="R292" i="22"/>
  <c r="O293" i="22"/>
  <c r="AD296" i="17"/>
  <c r="AC296" i="17"/>
  <c r="AA296" i="17"/>
  <c r="AJ296" i="17"/>
  <c r="Y296" i="17"/>
  <c r="U296" i="17"/>
  <c r="Z296" i="17"/>
  <c r="S296" i="17"/>
  <c r="V295" i="17"/>
  <c r="X295" i="17"/>
  <c r="G301" i="5"/>
  <c r="Q296" i="17"/>
  <c r="N296" i="17"/>
  <c r="F297" i="18"/>
  <c r="A297" i="17" s="1"/>
  <c r="M297" i="17" s="1"/>
  <c r="AB297" i="17" s="1"/>
  <c r="H299" i="5"/>
  <c r="L299" i="5"/>
  <c r="P299" i="5"/>
  <c r="T299" i="5"/>
  <c r="X299" i="5"/>
  <c r="AB299" i="5"/>
  <c r="AF299" i="5"/>
  <c r="AJ299" i="5"/>
  <c r="AN299" i="5"/>
  <c r="AR299" i="5"/>
  <c r="AV299" i="5"/>
  <c r="AZ299" i="5"/>
  <c r="BD299" i="5"/>
  <c r="BH299" i="5"/>
  <c r="BL299" i="5"/>
  <c r="BP299" i="5"/>
  <c r="BT299" i="5"/>
  <c r="BX299" i="5"/>
  <c r="CB299" i="5"/>
  <c r="I299" i="5"/>
  <c r="M299" i="5"/>
  <c r="Q299" i="5"/>
  <c r="U299" i="5"/>
  <c r="Y299" i="5"/>
  <c r="AC299" i="5"/>
  <c r="AG299" i="5"/>
  <c r="AK299" i="5"/>
  <c r="AO299" i="5"/>
  <c r="AS299" i="5"/>
  <c r="AW299" i="5"/>
  <c r="BA299" i="5"/>
  <c r="BE299" i="5"/>
  <c r="BI299" i="5"/>
  <c r="BM299" i="5"/>
  <c r="BQ299" i="5"/>
  <c r="BU299" i="5"/>
  <c r="BY299" i="5"/>
  <c r="CC299" i="5"/>
  <c r="J299" i="5"/>
  <c r="N299" i="5"/>
  <c r="R299" i="5"/>
  <c r="V299" i="5"/>
  <c r="Z299" i="5"/>
  <c r="AD299" i="5"/>
  <c r="AH299" i="5"/>
  <c r="AL299" i="5"/>
  <c r="AP299" i="5"/>
  <c r="AT299" i="5"/>
  <c r="AX299" i="5"/>
  <c r="BB299" i="5"/>
  <c r="BF299" i="5"/>
  <c r="BJ299" i="5"/>
  <c r="BN299" i="5"/>
  <c r="BR299" i="5"/>
  <c r="BV299" i="5"/>
  <c r="BZ299" i="5"/>
  <c r="CD299" i="5"/>
  <c r="K299" i="5"/>
  <c r="O299" i="5"/>
  <c r="S299" i="5"/>
  <c r="W299" i="5"/>
  <c r="AA299" i="5"/>
  <c r="AE299" i="5"/>
  <c r="AI299" i="5"/>
  <c r="AM299" i="5"/>
  <c r="AQ299" i="5"/>
  <c r="AU299" i="5"/>
  <c r="AY299" i="5"/>
  <c r="BC299" i="5"/>
  <c r="BG299" i="5"/>
  <c r="BK299" i="5"/>
  <c r="BO299" i="5"/>
  <c r="BS299" i="5"/>
  <c r="BW299" i="5"/>
  <c r="CA299" i="5"/>
  <c r="D300" i="5"/>
  <c r="E300" i="5"/>
  <c r="F300" i="5"/>
  <c r="C300" i="5"/>
  <c r="A300" i="5"/>
  <c r="B300" i="5"/>
  <c r="AI297" i="17" l="1"/>
  <c r="AH297" i="17"/>
  <c r="W297" i="17"/>
  <c r="AG297" i="17"/>
  <c r="P293" i="22"/>
  <c r="R293" i="22"/>
  <c r="Q293" i="22"/>
  <c r="O294" i="22"/>
  <c r="AD297" i="17"/>
  <c r="AC297" i="17"/>
  <c r="AA297" i="17"/>
  <c r="AJ297" i="17"/>
  <c r="V296" i="17"/>
  <c r="X296" i="17"/>
  <c r="Y297" i="17"/>
  <c r="U297" i="17"/>
  <c r="Z297" i="17"/>
  <c r="S297" i="17"/>
  <c r="G302" i="5"/>
  <c r="Q297" i="17"/>
  <c r="N297" i="17"/>
  <c r="K300" i="5"/>
  <c r="O300" i="5"/>
  <c r="S300" i="5"/>
  <c r="W300" i="5"/>
  <c r="AA300" i="5"/>
  <c r="AE300" i="5"/>
  <c r="AI300" i="5"/>
  <c r="AM300" i="5"/>
  <c r="AQ300" i="5"/>
  <c r="AU300" i="5"/>
  <c r="AY300" i="5"/>
  <c r="BC300" i="5"/>
  <c r="BG300" i="5"/>
  <c r="BK300" i="5"/>
  <c r="BO300" i="5"/>
  <c r="BS300" i="5"/>
  <c r="BW300" i="5"/>
  <c r="CA300" i="5"/>
  <c r="H300" i="5"/>
  <c r="L300" i="5"/>
  <c r="P300" i="5"/>
  <c r="T300" i="5"/>
  <c r="X300" i="5"/>
  <c r="AB300" i="5"/>
  <c r="AF300" i="5"/>
  <c r="AJ300" i="5"/>
  <c r="AN300" i="5"/>
  <c r="AR300" i="5"/>
  <c r="AV300" i="5"/>
  <c r="AZ300" i="5"/>
  <c r="BD300" i="5"/>
  <c r="BH300" i="5"/>
  <c r="BL300" i="5"/>
  <c r="BP300" i="5"/>
  <c r="BT300" i="5"/>
  <c r="BX300" i="5"/>
  <c r="CB300" i="5"/>
  <c r="I300" i="5"/>
  <c r="M300" i="5"/>
  <c r="Q300" i="5"/>
  <c r="U300" i="5"/>
  <c r="Y300" i="5"/>
  <c r="AC300" i="5"/>
  <c r="AG300" i="5"/>
  <c r="AK300" i="5"/>
  <c r="AO300" i="5"/>
  <c r="AS300" i="5"/>
  <c r="AW300" i="5"/>
  <c r="BA300" i="5"/>
  <c r="BE300" i="5"/>
  <c r="BI300" i="5"/>
  <c r="BM300" i="5"/>
  <c r="BQ300" i="5"/>
  <c r="BU300" i="5"/>
  <c r="BY300" i="5"/>
  <c r="CC300" i="5"/>
  <c r="J300" i="5"/>
  <c r="N300" i="5"/>
  <c r="R300" i="5"/>
  <c r="V300" i="5"/>
  <c r="Z300" i="5"/>
  <c r="AD300" i="5"/>
  <c r="AH300" i="5"/>
  <c r="AL300" i="5"/>
  <c r="AP300" i="5"/>
  <c r="AT300" i="5"/>
  <c r="AX300" i="5"/>
  <c r="BB300" i="5"/>
  <c r="BF300" i="5"/>
  <c r="BJ300" i="5"/>
  <c r="BN300" i="5"/>
  <c r="BR300" i="5"/>
  <c r="BV300" i="5"/>
  <c r="BZ300" i="5"/>
  <c r="CD300" i="5"/>
  <c r="F301" i="5"/>
  <c r="E301" i="5"/>
  <c r="D301" i="5"/>
  <c r="A301" i="5"/>
  <c r="B301" i="5"/>
  <c r="C301" i="5"/>
  <c r="F298" i="18"/>
  <c r="A298" i="17" s="1"/>
  <c r="M298" i="17" s="1"/>
  <c r="AB298" i="17" s="1"/>
  <c r="AI298" i="17" l="1"/>
  <c r="AH298" i="17"/>
  <c r="W298" i="17"/>
  <c r="AG298" i="17"/>
  <c r="P294" i="22"/>
  <c r="R294" i="22"/>
  <c r="Q294" i="22"/>
  <c r="O295" i="22"/>
  <c r="AD298" i="17"/>
  <c r="AC298" i="17"/>
  <c r="AA298" i="17"/>
  <c r="AJ298" i="17"/>
  <c r="Y298" i="17"/>
  <c r="U298" i="17"/>
  <c r="Z298" i="17"/>
  <c r="S298" i="17"/>
  <c r="V297" i="17"/>
  <c r="X297" i="17"/>
  <c r="G303" i="5"/>
  <c r="Q298" i="17"/>
  <c r="N298" i="17"/>
  <c r="F299" i="18"/>
  <c r="A299" i="17" s="1"/>
  <c r="M299" i="17" s="1"/>
  <c r="AB299" i="17" s="1"/>
  <c r="D302" i="5"/>
  <c r="E302" i="5"/>
  <c r="F302" i="5"/>
  <c r="C302" i="5"/>
  <c r="A302" i="5"/>
  <c r="B302" i="5"/>
  <c r="J301" i="5"/>
  <c r="N301" i="5"/>
  <c r="R301" i="5"/>
  <c r="V301" i="5"/>
  <c r="Z301" i="5"/>
  <c r="AD301" i="5"/>
  <c r="AH301" i="5"/>
  <c r="AL301" i="5"/>
  <c r="AP301" i="5"/>
  <c r="AT301" i="5"/>
  <c r="AX301" i="5"/>
  <c r="BB301" i="5"/>
  <c r="BF301" i="5"/>
  <c r="BJ301" i="5"/>
  <c r="BN301" i="5"/>
  <c r="BR301" i="5"/>
  <c r="BV301" i="5"/>
  <c r="BZ301" i="5"/>
  <c r="CD301" i="5"/>
  <c r="K301" i="5"/>
  <c r="O301" i="5"/>
  <c r="S301" i="5"/>
  <c r="W301" i="5"/>
  <c r="AA301" i="5"/>
  <c r="AE301" i="5"/>
  <c r="AI301" i="5"/>
  <c r="AM301" i="5"/>
  <c r="AQ301" i="5"/>
  <c r="AU301" i="5"/>
  <c r="AY301" i="5"/>
  <c r="BC301" i="5"/>
  <c r="BG301" i="5"/>
  <c r="BK301" i="5"/>
  <c r="BO301" i="5"/>
  <c r="BS301" i="5"/>
  <c r="BW301" i="5"/>
  <c r="CA301" i="5"/>
  <c r="H301" i="5"/>
  <c r="L301" i="5"/>
  <c r="P301" i="5"/>
  <c r="T301" i="5"/>
  <c r="X301" i="5"/>
  <c r="AB301" i="5"/>
  <c r="AF301" i="5"/>
  <c r="AJ301" i="5"/>
  <c r="AN301" i="5"/>
  <c r="AR301" i="5"/>
  <c r="AV301" i="5"/>
  <c r="AZ301" i="5"/>
  <c r="BD301" i="5"/>
  <c r="BH301" i="5"/>
  <c r="BL301" i="5"/>
  <c r="BP301" i="5"/>
  <c r="BT301" i="5"/>
  <c r="BX301" i="5"/>
  <c r="CB301" i="5"/>
  <c r="I301" i="5"/>
  <c r="M301" i="5"/>
  <c r="Q301" i="5"/>
  <c r="U301" i="5"/>
  <c r="Y301" i="5"/>
  <c r="AC301" i="5"/>
  <c r="AG301" i="5"/>
  <c r="AK301" i="5"/>
  <c r="AO301" i="5"/>
  <c r="AS301" i="5"/>
  <c r="AW301" i="5"/>
  <c r="BA301" i="5"/>
  <c r="BE301" i="5"/>
  <c r="BI301" i="5"/>
  <c r="BM301" i="5"/>
  <c r="BQ301" i="5"/>
  <c r="BU301" i="5"/>
  <c r="BY301" i="5"/>
  <c r="CC301" i="5"/>
  <c r="AI299" i="17" l="1"/>
  <c r="AH299" i="17"/>
  <c r="W299" i="17"/>
  <c r="AG299" i="17"/>
  <c r="P295" i="22"/>
  <c r="R295" i="22"/>
  <c r="Q295" i="22"/>
  <c r="O296" i="22"/>
  <c r="AD299" i="17"/>
  <c r="AC299" i="17"/>
  <c r="AA299" i="17"/>
  <c r="AJ299" i="17"/>
  <c r="V298" i="17"/>
  <c r="X298" i="17"/>
  <c r="Y299" i="17"/>
  <c r="U299" i="17"/>
  <c r="Z299" i="17"/>
  <c r="S299" i="17"/>
  <c r="G304" i="5"/>
  <c r="N299" i="17"/>
  <c r="Q299" i="17"/>
  <c r="E303" i="5"/>
  <c r="D303" i="5"/>
  <c r="F303" i="5"/>
  <c r="A303" i="5"/>
  <c r="B303" i="5"/>
  <c r="C303" i="5"/>
  <c r="K302" i="5"/>
  <c r="O302" i="5"/>
  <c r="S302" i="5"/>
  <c r="W302" i="5"/>
  <c r="AA302" i="5"/>
  <c r="AE302" i="5"/>
  <c r="AI302" i="5"/>
  <c r="AM302" i="5"/>
  <c r="AQ302" i="5"/>
  <c r="AU302" i="5"/>
  <c r="AY302" i="5"/>
  <c r="BC302" i="5"/>
  <c r="BG302" i="5"/>
  <c r="BK302" i="5"/>
  <c r="BO302" i="5"/>
  <c r="BS302" i="5"/>
  <c r="BW302" i="5"/>
  <c r="CA302" i="5"/>
  <c r="H302" i="5"/>
  <c r="L302" i="5"/>
  <c r="P302" i="5"/>
  <c r="T302" i="5"/>
  <c r="X302" i="5"/>
  <c r="AB302" i="5"/>
  <c r="AF302" i="5"/>
  <c r="AJ302" i="5"/>
  <c r="AN302" i="5"/>
  <c r="AR302" i="5"/>
  <c r="AV302" i="5"/>
  <c r="AZ302" i="5"/>
  <c r="BD302" i="5"/>
  <c r="BH302" i="5"/>
  <c r="BL302" i="5"/>
  <c r="BP302" i="5"/>
  <c r="BT302" i="5"/>
  <c r="BX302" i="5"/>
  <c r="CB302" i="5"/>
  <c r="I302" i="5"/>
  <c r="M302" i="5"/>
  <c r="Q302" i="5"/>
  <c r="U302" i="5"/>
  <c r="Y302" i="5"/>
  <c r="AC302" i="5"/>
  <c r="AG302" i="5"/>
  <c r="AK302" i="5"/>
  <c r="AO302" i="5"/>
  <c r="AS302" i="5"/>
  <c r="AW302" i="5"/>
  <c r="BA302" i="5"/>
  <c r="BE302" i="5"/>
  <c r="BI302" i="5"/>
  <c r="BM302" i="5"/>
  <c r="BQ302" i="5"/>
  <c r="BU302" i="5"/>
  <c r="BY302" i="5"/>
  <c r="CC302" i="5"/>
  <c r="J302" i="5"/>
  <c r="N302" i="5"/>
  <c r="R302" i="5"/>
  <c r="V302" i="5"/>
  <c r="Z302" i="5"/>
  <c r="AD302" i="5"/>
  <c r="AH302" i="5"/>
  <c r="AL302" i="5"/>
  <c r="AP302" i="5"/>
  <c r="AT302" i="5"/>
  <c r="AX302" i="5"/>
  <c r="BB302" i="5"/>
  <c r="BF302" i="5"/>
  <c r="BJ302" i="5"/>
  <c r="BN302" i="5"/>
  <c r="BR302" i="5"/>
  <c r="BV302" i="5"/>
  <c r="BZ302" i="5"/>
  <c r="CD302" i="5"/>
  <c r="F300" i="18"/>
  <c r="A300" i="17" s="1"/>
  <c r="M300" i="17" s="1"/>
  <c r="AB300" i="17" s="1"/>
  <c r="AI300" i="17" l="1"/>
  <c r="AH300" i="17"/>
  <c r="W300" i="17"/>
  <c r="AG300" i="17"/>
  <c r="Q296" i="22"/>
  <c r="P296" i="22"/>
  <c r="R296" i="22"/>
  <c r="O297" i="22"/>
  <c r="AD300" i="17"/>
  <c r="AC300" i="17"/>
  <c r="AA300" i="17"/>
  <c r="AJ300" i="17"/>
  <c r="Y300" i="17"/>
  <c r="U300" i="17"/>
  <c r="Z300" i="17"/>
  <c r="S300" i="17"/>
  <c r="V299" i="17"/>
  <c r="X299" i="17"/>
  <c r="G305" i="5"/>
  <c r="Q300" i="17"/>
  <c r="N300" i="17"/>
  <c r="D304" i="5"/>
  <c r="E304" i="5"/>
  <c r="F304" i="5"/>
  <c r="A304" i="5"/>
  <c r="B304" i="5"/>
  <c r="C304" i="5"/>
  <c r="F301" i="18"/>
  <c r="A301" i="17" s="1"/>
  <c r="M301" i="17" s="1"/>
  <c r="AB301" i="17" s="1"/>
  <c r="J303" i="5"/>
  <c r="N303" i="5"/>
  <c r="R303" i="5"/>
  <c r="V303" i="5"/>
  <c r="Z303" i="5"/>
  <c r="AD303" i="5"/>
  <c r="AH303" i="5"/>
  <c r="AL303" i="5"/>
  <c r="AP303" i="5"/>
  <c r="AT303" i="5"/>
  <c r="AX303" i="5"/>
  <c r="BB303" i="5"/>
  <c r="BF303" i="5"/>
  <c r="BJ303" i="5"/>
  <c r="BN303" i="5"/>
  <c r="BR303" i="5"/>
  <c r="BV303" i="5"/>
  <c r="BZ303" i="5"/>
  <c r="CD303" i="5"/>
  <c r="K303" i="5"/>
  <c r="O303" i="5"/>
  <c r="S303" i="5"/>
  <c r="W303" i="5"/>
  <c r="AA303" i="5"/>
  <c r="AE303" i="5"/>
  <c r="AI303" i="5"/>
  <c r="AM303" i="5"/>
  <c r="AQ303" i="5"/>
  <c r="AU303" i="5"/>
  <c r="AY303" i="5"/>
  <c r="BC303" i="5"/>
  <c r="BG303" i="5"/>
  <c r="BK303" i="5"/>
  <c r="BO303" i="5"/>
  <c r="BS303" i="5"/>
  <c r="BW303" i="5"/>
  <c r="CA303" i="5"/>
  <c r="H303" i="5"/>
  <c r="L303" i="5"/>
  <c r="P303" i="5"/>
  <c r="T303" i="5"/>
  <c r="X303" i="5"/>
  <c r="AB303" i="5"/>
  <c r="AF303" i="5"/>
  <c r="AJ303" i="5"/>
  <c r="AN303" i="5"/>
  <c r="AR303" i="5"/>
  <c r="AV303" i="5"/>
  <c r="AZ303" i="5"/>
  <c r="BD303" i="5"/>
  <c r="BH303" i="5"/>
  <c r="BL303" i="5"/>
  <c r="BP303" i="5"/>
  <c r="BT303" i="5"/>
  <c r="BX303" i="5"/>
  <c r="CB303" i="5"/>
  <c r="I303" i="5"/>
  <c r="M303" i="5"/>
  <c r="Q303" i="5"/>
  <c r="U303" i="5"/>
  <c r="Y303" i="5"/>
  <c r="AC303" i="5"/>
  <c r="AG303" i="5"/>
  <c r="AK303" i="5"/>
  <c r="AO303" i="5"/>
  <c r="AS303" i="5"/>
  <c r="AW303" i="5"/>
  <c r="BA303" i="5"/>
  <c r="BE303" i="5"/>
  <c r="BI303" i="5"/>
  <c r="BM303" i="5"/>
  <c r="BQ303" i="5"/>
  <c r="BU303" i="5"/>
  <c r="BY303" i="5"/>
  <c r="CC303" i="5"/>
  <c r="AI301" i="17" l="1"/>
  <c r="AH301" i="17"/>
  <c r="W301" i="17"/>
  <c r="AG301" i="17"/>
  <c r="P297" i="22"/>
  <c r="R297" i="22"/>
  <c r="Q297" i="22"/>
  <c r="O298" i="22"/>
  <c r="AD301" i="17"/>
  <c r="AC301" i="17"/>
  <c r="AA301" i="17"/>
  <c r="AJ301" i="17"/>
  <c r="V300" i="17"/>
  <c r="X300" i="17"/>
  <c r="Y301" i="17"/>
  <c r="U301" i="17"/>
  <c r="Z301" i="17"/>
  <c r="S301" i="17"/>
  <c r="G306" i="5"/>
  <c r="Q301" i="17"/>
  <c r="N301" i="17"/>
  <c r="F302" i="18"/>
  <c r="A302" i="17" s="1"/>
  <c r="M302" i="17" s="1"/>
  <c r="AB302" i="17" s="1"/>
  <c r="I304" i="5"/>
  <c r="M304" i="5"/>
  <c r="Q304" i="5"/>
  <c r="U304" i="5"/>
  <c r="Y304" i="5"/>
  <c r="AC304" i="5"/>
  <c r="AG304" i="5"/>
  <c r="AK304" i="5"/>
  <c r="AO304" i="5"/>
  <c r="AS304" i="5"/>
  <c r="AW304" i="5"/>
  <c r="BA304" i="5"/>
  <c r="BE304" i="5"/>
  <c r="BI304" i="5"/>
  <c r="BM304" i="5"/>
  <c r="BQ304" i="5"/>
  <c r="BU304" i="5"/>
  <c r="BY304" i="5"/>
  <c r="CC304" i="5"/>
  <c r="J304" i="5"/>
  <c r="N304" i="5"/>
  <c r="R304" i="5"/>
  <c r="V304" i="5"/>
  <c r="Z304" i="5"/>
  <c r="AD304" i="5"/>
  <c r="AH304" i="5"/>
  <c r="AL304" i="5"/>
  <c r="AP304" i="5"/>
  <c r="AT304" i="5"/>
  <c r="AX304" i="5"/>
  <c r="BB304" i="5"/>
  <c r="BF304" i="5"/>
  <c r="BJ304" i="5"/>
  <c r="BN304" i="5"/>
  <c r="BR304" i="5"/>
  <c r="BV304" i="5"/>
  <c r="BZ304" i="5"/>
  <c r="CD304" i="5"/>
  <c r="K304" i="5"/>
  <c r="O304" i="5"/>
  <c r="S304" i="5"/>
  <c r="W304" i="5"/>
  <c r="AA304" i="5"/>
  <c r="AE304" i="5"/>
  <c r="AI304" i="5"/>
  <c r="AM304" i="5"/>
  <c r="AQ304" i="5"/>
  <c r="AU304" i="5"/>
  <c r="AY304" i="5"/>
  <c r="BC304" i="5"/>
  <c r="BG304" i="5"/>
  <c r="BK304" i="5"/>
  <c r="BO304" i="5"/>
  <c r="BS304" i="5"/>
  <c r="BW304" i="5"/>
  <c r="CA304" i="5"/>
  <c r="H304" i="5"/>
  <c r="L304" i="5"/>
  <c r="P304" i="5"/>
  <c r="T304" i="5"/>
  <c r="X304" i="5"/>
  <c r="AB304" i="5"/>
  <c r="AF304" i="5"/>
  <c r="AJ304" i="5"/>
  <c r="AN304" i="5"/>
  <c r="AR304" i="5"/>
  <c r="AV304" i="5"/>
  <c r="AZ304" i="5"/>
  <c r="BD304" i="5"/>
  <c r="BH304" i="5"/>
  <c r="BL304" i="5"/>
  <c r="BP304" i="5"/>
  <c r="BT304" i="5"/>
  <c r="BX304" i="5"/>
  <c r="CB304" i="5"/>
  <c r="E305" i="5"/>
  <c r="D305" i="5"/>
  <c r="F305" i="5"/>
  <c r="A305" i="5"/>
  <c r="B305" i="5"/>
  <c r="C305" i="5"/>
  <c r="AI302" i="17" l="1"/>
  <c r="AH302" i="17"/>
  <c r="W302" i="17"/>
  <c r="AG302" i="17"/>
  <c r="P298" i="22"/>
  <c r="R298" i="22"/>
  <c r="Q298" i="22"/>
  <c r="O299" i="22"/>
  <c r="AD302" i="17"/>
  <c r="AC302" i="17"/>
  <c r="AA302" i="17"/>
  <c r="AJ302" i="17"/>
  <c r="V301" i="17"/>
  <c r="X301" i="17"/>
  <c r="Y302" i="17"/>
  <c r="U302" i="17"/>
  <c r="Z302" i="17"/>
  <c r="S302" i="17"/>
  <c r="G307" i="5"/>
  <c r="Q302" i="17"/>
  <c r="N302" i="17"/>
  <c r="J305" i="5"/>
  <c r="N305" i="5"/>
  <c r="R305" i="5"/>
  <c r="V305" i="5"/>
  <c r="Z305" i="5"/>
  <c r="AD305" i="5"/>
  <c r="AH305" i="5"/>
  <c r="AL305" i="5"/>
  <c r="AP305" i="5"/>
  <c r="AT305" i="5"/>
  <c r="AX305" i="5"/>
  <c r="BB305" i="5"/>
  <c r="BF305" i="5"/>
  <c r="BJ305" i="5"/>
  <c r="BN305" i="5"/>
  <c r="BR305" i="5"/>
  <c r="BV305" i="5"/>
  <c r="BZ305" i="5"/>
  <c r="CD305" i="5"/>
  <c r="K305" i="5"/>
  <c r="O305" i="5"/>
  <c r="S305" i="5"/>
  <c r="W305" i="5"/>
  <c r="AA305" i="5"/>
  <c r="AE305" i="5"/>
  <c r="AI305" i="5"/>
  <c r="AM305" i="5"/>
  <c r="AQ305" i="5"/>
  <c r="AU305" i="5"/>
  <c r="AY305" i="5"/>
  <c r="BC305" i="5"/>
  <c r="BG305" i="5"/>
  <c r="BK305" i="5"/>
  <c r="BO305" i="5"/>
  <c r="BS305" i="5"/>
  <c r="BW305" i="5"/>
  <c r="CA305" i="5"/>
  <c r="H305" i="5"/>
  <c r="L305" i="5"/>
  <c r="P305" i="5"/>
  <c r="T305" i="5"/>
  <c r="X305" i="5"/>
  <c r="AB305" i="5"/>
  <c r="AF305" i="5"/>
  <c r="AJ305" i="5"/>
  <c r="AN305" i="5"/>
  <c r="AR305" i="5"/>
  <c r="AV305" i="5"/>
  <c r="AZ305" i="5"/>
  <c r="BD305" i="5"/>
  <c r="BH305" i="5"/>
  <c r="BL305" i="5"/>
  <c r="BP305" i="5"/>
  <c r="BT305" i="5"/>
  <c r="BX305" i="5"/>
  <c r="CB305" i="5"/>
  <c r="I305" i="5"/>
  <c r="M305" i="5"/>
  <c r="Q305" i="5"/>
  <c r="U305" i="5"/>
  <c r="Y305" i="5"/>
  <c r="AC305" i="5"/>
  <c r="AG305" i="5"/>
  <c r="AK305" i="5"/>
  <c r="AO305" i="5"/>
  <c r="AS305" i="5"/>
  <c r="AW305" i="5"/>
  <c r="BA305" i="5"/>
  <c r="BE305" i="5"/>
  <c r="BI305" i="5"/>
  <c r="BM305" i="5"/>
  <c r="BQ305" i="5"/>
  <c r="BU305" i="5"/>
  <c r="BY305" i="5"/>
  <c r="CC305" i="5"/>
  <c r="D306" i="5"/>
  <c r="E306" i="5"/>
  <c r="F306" i="5"/>
  <c r="A306" i="5"/>
  <c r="B306" i="5"/>
  <c r="C306" i="5"/>
  <c r="F303" i="18"/>
  <c r="A303" i="17" s="1"/>
  <c r="M303" i="17" s="1"/>
  <c r="AB303" i="17" s="1"/>
  <c r="AI303" i="17" l="1"/>
  <c r="AH303" i="17"/>
  <c r="W303" i="17"/>
  <c r="AG303" i="17"/>
  <c r="Q299" i="22"/>
  <c r="P299" i="22"/>
  <c r="R299" i="22"/>
  <c r="O300" i="22"/>
  <c r="AD303" i="17"/>
  <c r="AC303" i="17"/>
  <c r="AA303" i="17"/>
  <c r="AJ303" i="17"/>
  <c r="Y303" i="17"/>
  <c r="U303" i="17"/>
  <c r="Z303" i="17"/>
  <c r="S303" i="17"/>
  <c r="V302" i="17"/>
  <c r="X302" i="17"/>
  <c r="G308" i="5"/>
  <c r="N303" i="17"/>
  <c r="Q303" i="17"/>
  <c r="E307" i="5"/>
  <c r="D307" i="5"/>
  <c r="F307" i="5"/>
  <c r="A307" i="5"/>
  <c r="B307" i="5"/>
  <c r="C307" i="5"/>
  <c r="F304" i="18"/>
  <c r="A304" i="17" s="1"/>
  <c r="M304" i="17" s="1"/>
  <c r="AB304" i="17" s="1"/>
  <c r="I306" i="5"/>
  <c r="M306" i="5"/>
  <c r="Q306" i="5"/>
  <c r="U306" i="5"/>
  <c r="Y306" i="5"/>
  <c r="AC306" i="5"/>
  <c r="AG306" i="5"/>
  <c r="AK306" i="5"/>
  <c r="AO306" i="5"/>
  <c r="AS306" i="5"/>
  <c r="AW306" i="5"/>
  <c r="BA306" i="5"/>
  <c r="BE306" i="5"/>
  <c r="BI306" i="5"/>
  <c r="BM306" i="5"/>
  <c r="BQ306" i="5"/>
  <c r="BU306" i="5"/>
  <c r="BY306" i="5"/>
  <c r="CC306" i="5"/>
  <c r="J306" i="5"/>
  <c r="N306" i="5"/>
  <c r="R306" i="5"/>
  <c r="V306" i="5"/>
  <c r="Z306" i="5"/>
  <c r="AD306" i="5"/>
  <c r="AH306" i="5"/>
  <c r="AL306" i="5"/>
  <c r="AP306" i="5"/>
  <c r="AT306" i="5"/>
  <c r="AX306" i="5"/>
  <c r="BB306" i="5"/>
  <c r="BF306" i="5"/>
  <c r="BJ306" i="5"/>
  <c r="BN306" i="5"/>
  <c r="BR306" i="5"/>
  <c r="BV306" i="5"/>
  <c r="BZ306" i="5"/>
  <c r="CD306" i="5"/>
  <c r="K306" i="5"/>
  <c r="O306" i="5"/>
  <c r="S306" i="5"/>
  <c r="W306" i="5"/>
  <c r="AA306" i="5"/>
  <c r="AE306" i="5"/>
  <c r="AI306" i="5"/>
  <c r="AM306" i="5"/>
  <c r="AQ306" i="5"/>
  <c r="AU306" i="5"/>
  <c r="AY306" i="5"/>
  <c r="BC306" i="5"/>
  <c r="BG306" i="5"/>
  <c r="BK306" i="5"/>
  <c r="BO306" i="5"/>
  <c r="BS306" i="5"/>
  <c r="BW306" i="5"/>
  <c r="CA306" i="5"/>
  <c r="H306" i="5"/>
  <c r="L306" i="5"/>
  <c r="P306" i="5"/>
  <c r="T306" i="5"/>
  <c r="X306" i="5"/>
  <c r="AB306" i="5"/>
  <c r="AF306" i="5"/>
  <c r="AJ306" i="5"/>
  <c r="AN306" i="5"/>
  <c r="AR306" i="5"/>
  <c r="AV306" i="5"/>
  <c r="AZ306" i="5"/>
  <c r="BD306" i="5"/>
  <c r="BH306" i="5"/>
  <c r="BL306" i="5"/>
  <c r="BP306" i="5"/>
  <c r="BT306" i="5"/>
  <c r="BX306" i="5"/>
  <c r="CB306" i="5"/>
  <c r="AI304" i="17" l="1"/>
  <c r="AH304" i="17"/>
  <c r="W304" i="17"/>
  <c r="AG304" i="17"/>
  <c r="P300" i="22"/>
  <c r="R300" i="22"/>
  <c r="Q300" i="22"/>
  <c r="O301" i="22"/>
  <c r="AD304" i="17"/>
  <c r="AC304" i="17"/>
  <c r="AA304" i="17"/>
  <c r="AJ304" i="17"/>
  <c r="Y304" i="17"/>
  <c r="U304" i="17"/>
  <c r="Z304" i="17"/>
  <c r="S304" i="17"/>
  <c r="V303" i="17"/>
  <c r="X303" i="17"/>
  <c r="G309" i="5"/>
  <c r="Q304" i="17"/>
  <c r="N304" i="17"/>
  <c r="D308" i="5"/>
  <c r="E308" i="5"/>
  <c r="F308" i="5"/>
  <c r="C308" i="5"/>
  <c r="A308" i="5"/>
  <c r="B308" i="5"/>
  <c r="F305" i="18"/>
  <c r="A305" i="17" s="1"/>
  <c r="M305" i="17" s="1"/>
  <c r="AB305" i="17" s="1"/>
  <c r="H307" i="5"/>
  <c r="L307" i="5"/>
  <c r="P307" i="5"/>
  <c r="T307" i="5"/>
  <c r="X307" i="5"/>
  <c r="AB307" i="5"/>
  <c r="AF307" i="5"/>
  <c r="AJ307" i="5"/>
  <c r="AN307" i="5"/>
  <c r="AR307" i="5"/>
  <c r="AV307" i="5"/>
  <c r="AZ307" i="5"/>
  <c r="BD307" i="5"/>
  <c r="BH307" i="5"/>
  <c r="BL307" i="5"/>
  <c r="BP307" i="5"/>
  <c r="BT307" i="5"/>
  <c r="BX307" i="5"/>
  <c r="CB307" i="5"/>
  <c r="I307" i="5"/>
  <c r="M307" i="5"/>
  <c r="Q307" i="5"/>
  <c r="U307" i="5"/>
  <c r="Y307" i="5"/>
  <c r="AC307" i="5"/>
  <c r="AG307" i="5"/>
  <c r="AK307" i="5"/>
  <c r="AO307" i="5"/>
  <c r="AS307" i="5"/>
  <c r="AW307" i="5"/>
  <c r="BA307" i="5"/>
  <c r="BE307" i="5"/>
  <c r="BI307" i="5"/>
  <c r="BM307" i="5"/>
  <c r="BQ307" i="5"/>
  <c r="BU307" i="5"/>
  <c r="BY307" i="5"/>
  <c r="CC307" i="5"/>
  <c r="J307" i="5"/>
  <c r="N307" i="5"/>
  <c r="R307" i="5"/>
  <c r="V307" i="5"/>
  <c r="Z307" i="5"/>
  <c r="AD307" i="5"/>
  <c r="AH307" i="5"/>
  <c r="AL307" i="5"/>
  <c r="AP307" i="5"/>
  <c r="AT307" i="5"/>
  <c r="AX307" i="5"/>
  <c r="BB307" i="5"/>
  <c r="BF307" i="5"/>
  <c r="BJ307" i="5"/>
  <c r="BN307" i="5"/>
  <c r="BR307" i="5"/>
  <c r="BV307" i="5"/>
  <c r="BZ307" i="5"/>
  <c r="CD307" i="5"/>
  <c r="K307" i="5"/>
  <c r="O307" i="5"/>
  <c r="S307" i="5"/>
  <c r="W307" i="5"/>
  <c r="AA307" i="5"/>
  <c r="AE307" i="5"/>
  <c r="AI307" i="5"/>
  <c r="AM307" i="5"/>
  <c r="AQ307" i="5"/>
  <c r="AU307" i="5"/>
  <c r="AY307" i="5"/>
  <c r="BC307" i="5"/>
  <c r="BG307" i="5"/>
  <c r="BK307" i="5"/>
  <c r="BO307" i="5"/>
  <c r="BS307" i="5"/>
  <c r="BW307" i="5"/>
  <c r="CA307" i="5"/>
  <c r="AI305" i="17" l="1"/>
  <c r="AH305" i="17"/>
  <c r="W305" i="17"/>
  <c r="AG305" i="17"/>
  <c r="P301" i="22"/>
  <c r="R301" i="22"/>
  <c r="Q301" i="22"/>
  <c r="O302" i="22"/>
  <c r="AD305" i="17"/>
  <c r="AC305" i="17"/>
  <c r="AA305" i="17"/>
  <c r="AJ305" i="17"/>
  <c r="V304" i="17"/>
  <c r="X304" i="17"/>
  <c r="Y305" i="17"/>
  <c r="U305" i="17"/>
  <c r="Z305" i="17"/>
  <c r="S305" i="17"/>
  <c r="G310" i="5"/>
  <c r="Q305" i="17"/>
  <c r="N305" i="17"/>
  <c r="F306" i="18"/>
  <c r="A306" i="17" s="1"/>
  <c r="M306" i="17" s="1"/>
  <c r="AB306" i="17" s="1"/>
  <c r="K308" i="5"/>
  <c r="O308" i="5"/>
  <c r="S308" i="5"/>
  <c r="W308" i="5"/>
  <c r="AA308" i="5"/>
  <c r="AE308" i="5"/>
  <c r="AI308" i="5"/>
  <c r="AM308" i="5"/>
  <c r="AQ308" i="5"/>
  <c r="AU308" i="5"/>
  <c r="AY308" i="5"/>
  <c r="BC308" i="5"/>
  <c r="BG308" i="5"/>
  <c r="BK308" i="5"/>
  <c r="BO308" i="5"/>
  <c r="BS308" i="5"/>
  <c r="BW308" i="5"/>
  <c r="CA308" i="5"/>
  <c r="H308" i="5"/>
  <c r="L308" i="5"/>
  <c r="P308" i="5"/>
  <c r="T308" i="5"/>
  <c r="X308" i="5"/>
  <c r="AB308" i="5"/>
  <c r="AF308" i="5"/>
  <c r="AJ308" i="5"/>
  <c r="AN308" i="5"/>
  <c r="AR308" i="5"/>
  <c r="AV308" i="5"/>
  <c r="AZ308" i="5"/>
  <c r="BD308" i="5"/>
  <c r="BH308" i="5"/>
  <c r="BL308" i="5"/>
  <c r="BP308" i="5"/>
  <c r="BT308" i="5"/>
  <c r="BX308" i="5"/>
  <c r="CB308" i="5"/>
  <c r="I308" i="5"/>
  <c r="M308" i="5"/>
  <c r="Q308" i="5"/>
  <c r="U308" i="5"/>
  <c r="Y308" i="5"/>
  <c r="AC308" i="5"/>
  <c r="AG308" i="5"/>
  <c r="AK308" i="5"/>
  <c r="AO308" i="5"/>
  <c r="AS308" i="5"/>
  <c r="AW308" i="5"/>
  <c r="BA308" i="5"/>
  <c r="BE308" i="5"/>
  <c r="BI308" i="5"/>
  <c r="BM308" i="5"/>
  <c r="BQ308" i="5"/>
  <c r="BU308" i="5"/>
  <c r="BY308" i="5"/>
  <c r="CC308" i="5"/>
  <c r="J308" i="5"/>
  <c r="N308" i="5"/>
  <c r="R308" i="5"/>
  <c r="V308" i="5"/>
  <c r="Z308" i="5"/>
  <c r="AD308" i="5"/>
  <c r="AH308" i="5"/>
  <c r="AL308" i="5"/>
  <c r="AP308" i="5"/>
  <c r="AT308" i="5"/>
  <c r="AX308" i="5"/>
  <c r="BB308" i="5"/>
  <c r="BF308" i="5"/>
  <c r="BJ308" i="5"/>
  <c r="BN308" i="5"/>
  <c r="BR308" i="5"/>
  <c r="BV308" i="5"/>
  <c r="BZ308" i="5"/>
  <c r="CD308" i="5"/>
  <c r="F309" i="5"/>
  <c r="E309" i="5"/>
  <c r="D309" i="5"/>
  <c r="A309" i="5"/>
  <c r="B309" i="5"/>
  <c r="C309" i="5"/>
  <c r="AI306" i="17" l="1"/>
  <c r="AH306" i="17"/>
  <c r="W306" i="17"/>
  <c r="AG306" i="17"/>
  <c r="P302" i="22"/>
  <c r="R302" i="22"/>
  <c r="Q302" i="22"/>
  <c r="O303" i="22"/>
  <c r="AD306" i="17"/>
  <c r="AC306" i="17"/>
  <c r="AA306" i="17"/>
  <c r="AJ306" i="17"/>
  <c r="V305" i="17"/>
  <c r="X305" i="17"/>
  <c r="Y306" i="17"/>
  <c r="U306" i="17"/>
  <c r="Z306" i="17"/>
  <c r="S306" i="17"/>
  <c r="G311" i="5"/>
  <c r="Q306" i="17"/>
  <c r="N306" i="17"/>
  <c r="D310" i="5"/>
  <c r="E310" i="5"/>
  <c r="F310" i="5"/>
  <c r="C310" i="5"/>
  <c r="A310" i="5"/>
  <c r="B310" i="5"/>
  <c r="H309" i="5"/>
  <c r="L309" i="5"/>
  <c r="P309" i="5"/>
  <c r="T309" i="5"/>
  <c r="X309" i="5"/>
  <c r="AB309" i="5"/>
  <c r="AF309" i="5"/>
  <c r="AJ309" i="5"/>
  <c r="AN309" i="5"/>
  <c r="AR309" i="5"/>
  <c r="AV309" i="5"/>
  <c r="AZ309" i="5"/>
  <c r="BD309" i="5"/>
  <c r="BH309" i="5"/>
  <c r="BL309" i="5"/>
  <c r="BP309" i="5"/>
  <c r="BT309" i="5"/>
  <c r="BX309" i="5"/>
  <c r="CB309" i="5"/>
  <c r="I309" i="5"/>
  <c r="M309" i="5"/>
  <c r="Q309" i="5"/>
  <c r="U309" i="5"/>
  <c r="Y309" i="5"/>
  <c r="AC309" i="5"/>
  <c r="AG309" i="5"/>
  <c r="AK309" i="5"/>
  <c r="AO309" i="5"/>
  <c r="AS309" i="5"/>
  <c r="AW309" i="5"/>
  <c r="BA309" i="5"/>
  <c r="BE309" i="5"/>
  <c r="BI309" i="5"/>
  <c r="BM309" i="5"/>
  <c r="BQ309" i="5"/>
  <c r="BU309" i="5"/>
  <c r="BY309" i="5"/>
  <c r="CC309" i="5"/>
  <c r="J309" i="5"/>
  <c r="N309" i="5"/>
  <c r="R309" i="5"/>
  <c r="V309" i="5"/>
  <c r="Z309" i="5"/>
  <c r="AD309" i="5"/>
  <c r="AH309" i="5"/>
  <c r="AL309" i="5"/>
  <c r="AP309" i="5"/>
  <c r="AT309" i="5"/>
  <c r="AX309" i="5"/>
  <c r="BB309" i="5"/>
  <c r="BF309" i="5"/>
  <c r="BJ309" i="5"/>
  <c r="BN309" i="5"/>
  <c r="BR309" i="5"/>
  <c r="BV309" i="5"/>
  <c r="BZ309" i="5"/>
  <c r="CD309" i="5"/>
  <c r="K309" i="5"/>
  <c r="O309" i="5"/>
  <c r="S309" i="5"/>
  <c r="W309" i="5"/>
  <c r="AA309" i="5"/>
  <c r="AE309" i="5"/>
  <c r="AI309" i="5"/>
  <c r="AM309" i="5"/>
  <c r="AQ309" i="5"/>
  <c r="AU309" i="5"/>
  <c r="AY309" i="5"/>
  <c r="BC309" i="5"/>
  <c r="BG309" i="5"/>
  <c r="BK309" i="5"/>
  <c r="BO309" i="5"/>
  <c r="BS309" i="5"/>
  <c r="BW309" i="5"/>
  <c r="CA309" i="5"/>
  <c r="F307" i="18"/>
  <c r="A307" i="17" s="1"/>
  <c r="M307" i="17" s="1"/>
  <c r="AB307" i="17" s="1"/>
  <c r="AI307" i="17" l="1"/>
  <c r="AH307" i="17"/>
  <c r="W307" i="17"/>
  <c r="AG307" i="17"/>
  <c r="Q303" i="22"/>
  <c r="P303" i="22"/>
  <c r="R303" i="22"/>
  <c r="O304" i="22"/>
  <c r="AD307" i="17"/>
  <c r="AC307" i="17"/>
  <c r="AA307" i="17"/>
  <c r="AJ307" i="17"/>
  <c r="Y307" i="17"/>
  <c r="U307" i="17"/>
  <c r="Z307" i="17"/>
  <c r="S307" i="17"/>
  <c r="V306" i="17"/>
  <c r="X306" i="17"/>
  <c r="G312" i="5"/>
  <c r="N307" i="17"/>
  <c r="Q307" i="17"/>
  <c r="E311" i="5"/>
  <c r="D311" i="5"/>
  <c r="F311" i="5"/>
  <c r="A311" i="5"/>
  <c r="B311" i="5"/>
  <c r="C311" i="5"/>
  <c r="F308" i="18"/>
  <c r="A308" i="17" s="1"/>
  <c r="M308" i="17" s="1"/>
  <c r="AB308" i="17" s="1"/>
  <c r="K310" i="5"/>
  <c r="O310" i="5"/>
  <c r="S310" i="5"/>
  <c r="W310" i="5"/>
  <c r="AA310" i="5"/>
  <c r="AE310" i="5"/>
  <c r="AI310" i="5"/>
  <c r="AM310" i="5"/>
  <c r="AQ310" i="5"/>
  <c r="AU310" i="5"/>
  <c r="AY310" i="5"/>
  <c r="BC310" i="5"/>
  <c r="BG310" i="5"/>
  <c r="BK310" i="5"/>
  <c r="BO310" i="5"/>
  <c r="BS310" i="5"/>
  <c r="BW310" i="5"/>
  <c r="CA310" i="5"/>
  <c r="H310" i="5"/>
  <c r="L310" i="5"/>
  <c r="P310" i="5"/>
  <c r="T310" i="5"/>
  <c r="X310" i="5"/>
  <c r="AB310" i="5"/>
  <c r="AF310" i="5"/>
  <c r="AJ310" i="5"/>
  <c r="AN310" i="5"/>
  <c r="AR310" i="5"/>
  <c r="AV310" i="5"/>
  <c r="AZ310" i="5"/>
  <c r="BD310" i="5"/>
  <c r="BH310" i="5"/>
  <c r="BL310" i="5"/>
  <c r="BP310" i="5"/>
  <c r="BT310" i="5"/>
  <c r="BX310" i="5"/>
  <c r="CB310" i="5"/>
  <c r="I310" i="5"/>
  <c r="M310" i="5"/>
  <c r="Q310" i="5"/>
  <c r="U310" i="5"/>
  <c r="Y310" i="5"/>
  <c r="AC310" i="5"/>
  <c r="AG310" i="5"/>
  <c r="AK310" i="5"/>
  <c r="AO310" i="5"/>
  <c r="AS310" i="5"/>
  <c r="AW310" i="5"/>
  <c r="BA310" i="5"/>
  <c r="BE310" i="5"/>
  <c r="BI310" i="5"/>
  <c r="BM310" i="5"/>
  <c r="BQ310" i="5"/>
  <c r="BU310" i="5"/>
  <c r="BY310" i="5"/>
  <c r="CC310" i="5"/>
  <c r="J310" i="5"/>
  <c r="N310" i="5"/>
  <c r="R310" i="5"/>
  <c r="V310" i="5"/>
  <c r="Z310" i="5"/>
  <c r="AD310" i="5"/>
  <c r="AH310" i="5"/>
  <c r="AL310" i="5"/>
  <c r="AP310" i="5"/>
  <c r="AT310" i="5"/>
  <c r="AX310" i="5"/>
  <c r="BB310" i="5"/>
  <c r="BF310" i="5"/>
  <c r="BJ310" i="5"/>
  <c r="BN310" i="5"/>
  <c r="BR310" i="5"/>
  <c r="BV310" i="5"/>
  <c r="BZ310" i="5"/>
  <c r="CD310" i="5"/>
  <c r="AI308" i="17" l="1"/>
  <c r="AH308" i="17"/>
  <c r="W308" i="17"/>
  <c r="AG308" i="17"/>
  <c r="P304" i="22"/>
  <c r="R304" i="22"/>
  <c r="Q304" i="22"/>
  <c r="O305" i="22"/>
  <c r="AD308" i="17"/>
  <c r="AC308" i="17"/>
  <c r="AA308" i="17"/>
  <c r="AJ308" i="17"/>
  <c r="Y308" i="17"/>
  <c r="U308" i="17"/>
  <c r="Z308" i="17"/>
  <c r="S308" i="17"/>
  <c r="V307" i="17"/>
  <c r="X307" i="17"/>
  <c r="G313" i="5"/>
  <c r="Q308" i="17"/>
  <c r="N308" i="17"/>
  <c r="F309" i="18"/>
  <c r="A309" i="17" s="1"/>
  <c r="M309" i="17" s="1"/>
  <c r="AB309" i="17" s="1"/>
  <c r="D312" i="5"/>
  <c r="E312" i="5"/>
  <c r="F312" i="5"/>
  <c r="A312" i="5"/>
  <c r="B312" i="5"/>
  <c r="C312" i="5"/>
  <c r="J311" i="5"/>
  <c r="N311" i="5"/>
  <c r="R311" i="5"/>
  <c r="V311" i="5"/>
  <c r="Z311" i="5"/>
  <c r="AD311" i="5"/>
  <c r="AH311" i="5"/>
  <c r="AL311" i="5"/>
  <c r="AP311" i="5"/>
  <c r="AT311" i="5"/>
  <c r="AX311" i="5"/>
  <c r="BB311" i="5"/>
  <c r="BF311" i="5"/>
  <c r="BJ311" i="5"/>
  <c r="BN311" i="5"/>
  <c r="BR311" i="5"/>
  <c r="BV311" i="5"/>
  <c r="BZ311" i="5"/>
  <c r="CD311" i="5"/>
  <c r="K311" i="5"/>
  <c r="O311" i="5"/>
  <c r="S311" i="5"/>
  <c r="W311" i="5"/>
  <c r="AA311" i="5"/>
  <c r="AE311" i="5"/>
  <c r="AI311" i="5"/>
  <c r="AM311" i="5"/>
  <c r="AQ311" i="5"/>
  <c r="AU311" i="5"/>
  <c r="AY311" i="5"/>
  <c r="BC311" i="5"/>
  <c r="BG311" i="5"/>
  <c r="BK311" i="5"/>
  <c r="BO311" i="5"/>
  <c r="BS311" i="5"/>
  <c r="BW311" i="5"/>
  <c r="CA311" i="5"/>
  <c r="H311" i="5"/>
  <c r="L311" i="5"/>
  <c r="P311" i="5"/>
  <c r="T311" i="5"/>
  <c r="X311" i="5"/>
  <c r="AB311" i="5"/>
  <c r="AF311" i="5"/>
  <c r="AJ311" i="5"/>
  <c r="AN311" i="5"/>
  <c r="AR311" i="5"/>
  <c r="AV311" i="5"/>
  <c r="AZ311" i="5"/>
  <c r="BD311" i="5"/>
  <c r="BH311" i="5"/>
  <c r="BL311" i="5"/>
  <c r="BP311" i="5"/>
  <c r="BT311" i="5"/>
  <c r="BX311" i="5"/>
  <c r="CB311" i="5"/>
  <c r="I311" i="5"/>
  <c r="M311" i="5"/>
  <c r="Q311" i="5"/>
  <c r="U311" i="5"/>
  <c r="Y311" i="5"/>
  <c r="AC311" i="5"/>
  <c r="AG311" i="5"/>
  <c r="AK311" i="5"/>
  <c r="AO311" i="5"/>
  <c r="AS311" i="5"/>
  <c r="AW311" i="5"/>
  <c r="BA311" i="5"/>
  <c r="BE311" i="5"/>
  <c r="BI311" i="5"/>
  <c r="BM311" i="5"/>
  <c r="BQ311" i="5"/>
  <c r="BU311" i="5"/>
  <c r="BY311" i="5"/>
  <c r="CC311" i="5"/>
  <c r="AI309" i="17" l="1"/>
  <c r="AH309" i="17"/>
  <c r="W309" i="17"/>
  <c r="AG309" i="17"/>
  <c r="P305" i="22"/>
  <c r="R305" i="22"/>
  <c r="Q305" i="22"/>
  <c r="O306" i="22"/>
  <c r="AD309" i="17"/>
  <c r="AC309" i="17"/>
  <c r="AA309" i="17"/>
  <c r="AJ309" i="17"/>
  <c r="V308" i="17"/>
  <c r="X308" i="17"/>
  <c r="Y309" i="17"/>
  <c r="U309" i="17"/>
  <c r="Z309" i="17"/>
  <c r="S309" i="17"/>
  <c r="G314" i="5"/>
  <c r="Q309" i="17"/>
  <c r="N309" i="17"/>
  <c r="E313" i="5"/>
  <c r="D313" i="5"/>
  <c r="F313" i="5"/>
  <c r="A313" i="5"/>
  <c r="B313" i="5"/>
  <c r="C313" i="5"/>
  <c r="I312" i="5"/>
  <c r="M312" i="5"/>
  <c r="Q312" i="5"/>
  <c r="U312" i="5"/>
  <c r="Y312" i="5"/>
  <c r="AC312" i="5"/>
  <c r="AG312" i="5"/>
  <c r="AK312" i="5"/>
  <c r="AO312" i="5"/>
  <c r="AS312" i="5"/>
  <c r="AW312" i="5"/>
  <c r="BA312" i="5"/>
  <c r="BE312" i="5"/>
  <c r="BI312" i="5"/>
  <c r="BM312" i="5"/>
  <c r="BQ312" i="5"/>
  <c r="BU312" i="5"/>
  <c r="BY312" i="5"/>
  <c r="CC312" i="5"/>
  <c r="J312" i="5"/>
  <c r="N312" i="5"/>
  <c r="R312" i="5"/>
  <c r="V312" i="5"/>
  <c r="Z312" i="5"/>
  <c r="AD312" i="5"/>
  <c r="AH312" i="5"/>
  <c r="AL312" i="5"/>
  <c r="AP312" i="5"/>
  <c r="AT312" i="5"/>
  <c r="AX312" i="5"/>
  <c r="BB312" i="5"/>
  <c r="BF312" i="5"/>
  <c r="BJ312" i="5"/>
  <c r="BN312" i="5"/>
  <c r="BR312" i="5"/>
  <c r="BV312" i="5"/>
  <c r="BZ312" i="5"/>
  <c r="CD312" i="5"/>
  <c r="K312" i="5"/>
  <c r="O312" i="5"/>
  <c r="S312" i="5"/>
  <c r="W312" i="5"/>
  <c r="AA312" i="5"/>
  <c r="AE312" i="5"/>
  <c r="AI312" i="5"/>
  <c r="AM312" i="5"/>
  <c r="AQ312" i="5"/>
  <c r="AU312" i="5"/>
  <c r="AY312" i="5"/>
  <c r="BC312" i="5"/>
  <c r="BG312" i="5"/>
  <c r="BK312" i="5"/>
  <c r="BO312" i="5"/>
  <c r="BS312" i="5"/>
  <c r="BW312" i="5"/>
  <c r="CA312" i="5"/>
  <c r="H312" i="5"/>
  <c r="L312" i="5"/>
  <c r="P312" i="5"/>
  <c r="T312" i="5"/>
  <c r="X312" i="5"/>
  <c r="AB312" i="5"/>
  <c r="AF312" i="5"/>
  <c r="AJ312" i="5"/>
  <c r="AN312" i="5"/>
  <c r="AR312" i="5"/>
  <c r="AV312" i="5"/>
  <c r="AZ312" i="5"/>
  <c r="BD312" i="5"/>
  <c r="BH312" i="5"/>
  <c r="BL312" i="5"/>
  <c r="BP312" i="5"/>
  <c r="BT312" i="5"/>
  <c r="BX312" i="5"/>
  <c r="CB312" i="5"/>
  <c r="F310" i="18"/>
  <c r="A310" i="17" s="1"/>
  <c r="M310" i="17" s="1"/>
  <c r="AB310" i="17" s="1"/>
  <c r="AI310" i="17" l="1"/>
  <c r="AH310" i="17"/>
  <c r="W310" i="17"/>
  <c r="AG310" i="17"/>
  <c r="Q306" i="22"/>
  <c r="P306" i="22"/>
  <c r="R306" i="22"/>
  <c r="O307" i="22"/>
  <c r="AD310" i="17"/>
  <c r="AC310" i="17"/>
  <c r="AA310" i="17"/>
  <c r="AJ310" i="17"/>
  <c r="Y310" i="17"/>
  <c r="U310" i="17"/>
  <c r="Z310" i="17"/>
  <c r="S310" i="17"/>
  <c r="V309" i="17"/>
  <c r="X309" i="17"/>
  <c r="G315" i="5"/>
  <c r="Q310" i="17"/>
  <c r="N310" i="17"/>
  <c r="D314" i="5"/>
  <c r="E314" i="5"/>
  <c r="F314" i="5"/>
  <c r="A314" i="5"/>
  <c r="B314" i="5"/>
  <c r="C314" i="5"/>
  <c r="F311" i="18"/>
  <c r="A311" i="17" s="1"/>
  <c r="M311" i="17" s="1"/>
  <c r="AB311" i="17" s="1"/>
  <c r="H313" i="5"/>
  <c r="L313" i="5"/>
  <c r="P313" i="5"/>
  <c r="T313" i="5"/>
  <c r="X313" i="5"/>
  <c r="AB313" i="5"/>
  <c r="AF313" i="5"/>
  <c r="AJ313" i="5"/>
  <c r="AN313" i="5"/>
  <c r="AR313" i="5"/>
  <c r="AV313" i="5"/>
  <c r="AZ313" i="5"/>
  <c r="BD313" i="5"/>
  <c r="BH313" i="5"/>
  <c r="BL313" i="5"/>
  <c r="BP313" i="5"/>
  <c r="BT313" i="5"/>
  <c r="BX313" i="5"/>
  <c r="CB313" i="5"/>
  <c r="I313" i="5"/>
  <c r="M313" i="5"/>
  <c r="Q313" i="5"/>
  <c r="U313" i="5"/>
  <c r="Y313" i="5"/>
  <c r="AC313" i="5"/>
  <c r="AG313" i="5"/>
  <c r="AK313" i="5"/>
  <c r="AO313" i="5"/>
  <c r="AS313" i="5"/>
  <c r="AW313" i="5"/>
  <c r="BA313" i="5"/>
  <c r="BE313" i="5"/>
  <c r="BI313" i="5"/>
  <c r="BM313" i="5"/>
  <c r="BQ313" i="5"/>
  <c r="BU313" i="5"/>
  <c r="BY313" i="5"/>
  <c r="CC313" i="5"/>
  <c r="J313" i="5"/>
  <c r="N313" i="5"/>
  <c r="R313" i="5"/>
  <c r="V313" i="5"/>
  <c r="Z313" i="5"/>
  <c r="AD313" i="5"/>
  <c r="AH313" i="5"/>
  <c r="AL313" i="5"/>
  <c r="AP313" i="5"/>
  <c r="AT313" i="5"/>
  <c r="AX313" i="5"/>
  <c r="BB313" i="5"/>
  <c r="BF313" i="5"/>
  <c r="BJ313" i="5"/>
  <c r="BN313" i="5"/>
  <c r="BR313" i="5"/>
  <c r="BV313" i="5"/>
  <c r="BZ313" i="5"/>
  <c r="CD313" i="5"/>
  <c r="K313" i="5"/>
  <c r="O313" i="5"/>
  <c r="S313" i="5"/>
  <c r="W313" i="5"/>
  <c r="AA313" i="5"/>
  <c r="AE313" i="5"/>
  <c r="AI313" i="5"/>
  <c r="AM313" i="5"/>
  <c r="AQ313" i="5"/>
  <c r="AU313" i="5"/>
  <c r="AY313" i="5"/>
  <c r="BC313" i="5"/>
  <c r="BG313" i="5"/>
  <c r="BK313" i="5"/>
  <c r="BO313" i="5"/>
  <c r="BS313" i="5"/>
  <c r="BW313" i="5"/>
  <c r="CA313" i="5"/>
  <c r="AI311" i="17" l="1"/>
  <c r="AH311" i="17"/>
  <c r="W311" i="17"/>
  <c r="AG311" i="17"/>
  <c r="P307" i="22"/>
  <c r="R307" i="22"/>
  <c r="Q307" i="22"/>
  <c r="O308" i="22"/>
  <c r="AD311" i="17"/>
  <c r="AC311" i="17"/>
  <c r="AA311" i="17"/>
  <c r="AJ311" i="17"/>
  <c r="V310" i="17"/>
  <c r="X310" i="17"/>
  <c r="Y311" i="17"/>
  <c r="U311" i="17"/>
  <c r="Z311" i="17"/>
  <c r="S311" i="17"/>
  <c r="G316" i="5"/>
  <c r="N311" i="17"/>
  <c r="Q311" i="17"/>
  <c r="F312" i="18"/>
  <c r="A312" i="17" s="1"/>
  <c r="M312" i="17" s="1"/>
  <c r="AB312" i="17" s="1"/>
  <c r="I314" i="5"/>
  <c r="M314" i="5"/>
  <c r="Q314" i="5"/>
  <c r="U314" i="5"/>
  <c r="Y314" i="5"/>
  <c r="AC314" i="5"/>
  <c r="AG314" i="5"/>
  <c r="AK314" i="5"/>
  <c r="AO314" i="5"/>
  <c r="AS314" i="5"/>
  <c r="AW314" i="5"/>
  <c r="BA314" i="5"/>
  <c r="BE314" i="5"/>
  <c r="BI314" i="5"/>
  <c r="BM314" i="5"/>
  <c r="BQ314" i="5"/>
  <c r="BU314" i="5"/>
  <c r="BY314" i="5"/>
  <c r="CC314" i="5"/>
  <c r="J314" i="5"/>
  <c r="N314" i="5"/>
  <c r="R314" i="5"/>
  <c r="V314" i="5"/>
  <c r="Z314" i="5"/>
  <c r="AD314" i="5"/>
  <c r="AH314" i="5"/>
  <c r="AL314" i="5"/>
  <c r="AP314" i="5"/>
  <c r="AT314" i="5"/>
  <c r="AX314" i="5"/>
  <c r="BB314" i="5"/>
  <c r="BF314" i="5"/>
  <c r="BJ314" i="5"/>
  <c r="BN314" i="5"/>
  <c r="BR314" i="5"/>
  <c r="BV314" i="5"/>
  <c r="BZ314" i="5"/>
  <c r="CD314" i="5"/>
  <c r="K314" i="5"/>
  <c r="O314" i="5"/>
  <c r="S314" i="5"/>
  <c r="W314" i="5"/>
  <c r="AA314" i="5"/>
  <c r="AE314" i="5"/>
  <c r="AI314" i="5"/>
  <c r="AM314" i="5"/>
  <c r="AQ314" i="5"/>
  <c r="AU314" i="5"/>
  <c r="AY314" i="5"/>
  <c r="BC314" i="5"/>
  <c r="BG314" i="5"/>
  <c r="BK314" i="5"/>
  <c r="BO314" i="5"/>
  <c r="BS314" i="5"/>
  <c r="BW314" i="5"/>
  <c r="CA314" i="5"/>
  <c r="H314" i="5"/>
  <c r="L314" i="5"/>
  <c r="P314" i="5"/>
  <c r="T314" i="5"/>
  <c r="X314" i="5"/>
  <c r="AB314" i="5"/>
  <c r="AF314" i="5"/>
  <c r="AJ314" i="5"/>
  <c r="AN314" i="5"/>
  <c r="AR314" i="5"/>
  <c r="AV314" i="5"/>
  <c r="AZ314" i="5"/>
  <c r="BD314" i="5"/>
  <c r="BH314" i="5"/>
  <c r="BL314" i="5"/>
  <c r="BP314" i="5"/>
  <c r="BT314" i="5"/>
  <c r="BX314" i="5"/>
  <c r="CB314" i="5"/>
  <c r="E315" i="5"/>
  <c r="D315" i="5"/>
  <c r="F315" i="5"/>
  <c r="A315" i="5"/>
  <c r="B315" i="5"/>
  <c r="C315" i="5"/>
  <c r="AI312" i="17" l="1"/>
  <c r="AH312" i="17"/>
  <c r="W312" i="17"/>
  <c r="AG312" i="17"/>
  <c r="Q308" i="22"/>
  <c r="P308" i="22"/>
  <c r="R308" i="22"/>
  <c r="O309" i="22"/>
  <c r="AD312" i="17"/>
  <c r="AC312" i="17"/>
  <c r="AA312" i="17"/>
  <c r="AJ312" i="17"/>
  <c r="Y312" i="17"/>
  <c r="U312" i="17"/>
  <c r="Z312" i="17"/>
  <c r="S312" i="17"/>
  <c r="V311" i="17"/>
  <c r="X311" i="17"/>
  <c r="G317" i="5"/>
  <c r="Q312" i="17"/>
  <c r="N312" i="17"/>
  <c r="D316" i="5"/>
  <c r="E316" i="5"/>
  <c r="F316" i="5"/>
  <c r="C316" i="5"/>
  <c r="A316" i="5"/>
  <c r="B316" i="5"/>
  <c r="H315" i="5"/>
  <c r="L315" i="5"/>
  <c r="P315" i="5"/>
  <c r="T315" i="5"/>
  <c r="X315" i="5"/>
  <c r="AB315" i="5"/>
  <c r="AF315" i="5"/>
  <c r="AJ315" i="5"/>
  <c r="AN315" i="5"/>
  <c r="AR315" i="5"/>
  <c r="AV315" i="5"/>
  <c r="AZ315" i="5"/>
  <c r="BD315" i="5"/>
  <c r="BH315" i="5"/>
  <c r="BL315" i="5"/>
  <c r="BP315" i="5"/>
  <c r="BT315" i="5"/>
  <c r="BX315" i="5"/>
  <c r="CB315" i="5"/>
  <c r="I315" i="5"/>
  <c r="M315" i="5"/>
  <c r="Q315" i="5"/>
  <c r="U315" i="5"/>
  <c r="Y315" i="5"/>
  <c r="AC315" i="5"/>
  <c r="AG315" i="5"/>
  <c r="AK315" i="5"/>
  <c r="AO315" i="5"/>
  <c r="AS315" i="5"/>
  <c r="AW315" i="5"/>
  <c r="BA315" i="5"/>
  <c r="BE315" i="5"/>
  <c r="BI315" i="5"/>
  <c r="BM315" i="5"/>
  <c r="BQ315" i="5"/>
  <c r="BU315" i="5"/>
  <c r="BY315" i="5"/>
  <c r="CC315" i="5"/>
  <c r="J315" i="5"/>
  <c r="N315" i="5"/>
  <c r="R315" i="5"/>
  <c r="V315" i="5"/>
  <c r="Z315" i="5"/>
  <c r="AD315" i="5"/>
  <c r="AH315" i="5"/>
  <c r="AL315" i="5"/>
  <c r="AP315" i="5"/>
  <c r="AT315" i="5"/>
  <c r="AX315" i="5"/>
  <c r="BB315" i="5"/>
  <c r="BF315" i="5"/>
  <c r="BJ315" i="5"/>
  <c r="BN315" i="5"/>
  <c r="BR315" i="5"/>
  <c r="BV315" i="5"/>
  <c r="BZ315" i="5"/>
  <c r="CD315" i="5"/>
  <c r="K315" i="5"/>
  <c r="O315" i="5"/>
  <c r="S315" i="5"/>
  <c r="W315" i="5"/>
  <c r="AA315" i="5"/>
  <c r="AE315" i="5"/>
  <c r="AI315" i="5"/>
  <c r="AM315" i="5"/>
  <c r="AQ315" i="5"/>
  <c r="AU315" i="5"/>
  <c r="AY315" i="5"/>
  <c r="BC315" i="5"/>
  <c r="BG315" i="5"/>
  <c r="BK315" i="5"/>
  <c r="BO315" i="5"/>
  <c r="BS315" i="5"/>
  <c r="BW315" i="5"/>
  <c r="CA315" i="5"/>
  <c r="F313" i="18"/>
  <c r="A313" i="17" s="1"/>
  <c r="M313" i="17" s="1"/>
  <c r="AB313" i="17" s="1"/>
  <c r="AI313" i="17" l="1"/>
  <c r="AH313" i="17"/>
  <c r="W313" i="17"/>
  <c r="AG313" i="17"/>
  <c r="P309" i="22"/>
  <c r="R309" i="22"/>
  <c r="Q309" i="22"/>
  <c r="O310" i="22"/>
  <c r="AD313" i="17"/>
  <c r="AC313" i="17"/>
  <c r="AA313" i="17"/>
  <c r="AJ313" i="17"/>
  <c r="Y313" i="17"/>
  <c r="U313" i="17"/>
  <c r="Z313" i="17"/>
  <c r="S313" i="17"/>
  <c r="V312" i="17"/>
  <c r="X312" i="17"/>
  <c r="G318" i="5"/>
  <c r="Q313" i="17"/>
  <c r="N313" i="17"/>
  <c r="F317" i="5"/>
  <c r="E317" i="5"/>
  <c r="D317" i="5"/>
  <c r="A317" i="5"/>
  <c r="B317" i="5"/>
  <c r="C317" i="5"/>
  <c r="F314" i="18"/>
  <c r="A314" i="17" s="1"/>
  <c r="M314" i="17" s="1"/>
  <c r="AB314" i="17" s="1"/>
  <c r="K316" i="5"/>
  <c r="O316" i="5"/>
  <c r="S316" i="5"/>
  <c r="W316" i="5"/>
  <c r="AA316" i="5"/>
  <c r="AE316" i="5"/>
  <c r="AI316" i="5"/>
  <c r="AM316" i="5"/>
  <c r="AQ316" i="5"/>
  <c r="AU316" i="5"/>
  <c r="AY316" i="5"/>
  <c r="BC316" i="5"/>
  <c r="BG316" i="5"/>
  <c r="BK316" i="5"/>
  <c r="BO316" i="5"/>
  <c r="BS316" i="5"/>
  <c r="BW316" i="5"/>
  <c r="CA316" i="5"/>
  <c r="H316" i="5"/>
  <c r="L316" i="5"/>
  <c r="P316" i="5"/>
  <c r="T316" i="5"/>
  <c r="X316" i="5"/>
  <c r="AB316" i="5"/>
  <c r="AF316" i="5"/>
  <c r="AJ316" i="5"/>
  <c r="AN316" i="5"/>
  <c r="AR316" i="5"/>
  <c r="AV316" i="5"/>
  <c r="AZ316" i="5"/>
  <c r="BD316" i="5"/>
  <c r="BH316" i="5"/>
  <c r="BL316" i="5"/>
  <c r="BP316" i="5"/>
  <c r="BT316" i="5"/>
  <c r="BX316" i="5"/>
  <c r="CB316" i="5"/>
  <c r="I316" i="5"/>
  <c r="M316" i="5"/>
  <c r="Q316" i="5"/>
  <c r="U316" i="5"/>
  <c r="Y316" i="5"/>
  <c r="AC316" i="5"/>
  <c r="AG316" i="5"/>
  <c r="AK316" i="5"/>
  <c r="AO316" i="5"/>
  <c r="AS316" i="5"/>
  <c r="AW316" i="5"/>
  <c r="BA316" i="5"/>
  <c r="BE316" i="5"/>
  <c r="BI316" i="5"/>
  <c r="BM316" i="5"/>
  <c r="BQ316" i="5"/>
  <c r="BU316" i="5"/>
  <c r="BY316" i="5"/>
  <c r="CC316" i="5"/>
  <c r="J316" i="5"/>
  <c r="N316" i="5"/>
  <c r="R316" i="5"/>
  <c r="V316" i="5"/>
  <c r="Z316" i="5"/>
  <c r="AD316" i="5"/>
  <c r="AH316" i="5"/>
  <c r="AL316" i="5"/>
  <c r="AP316" i="5"/>
  <c r="AT316" i="5"/>
  <c r="AX316" i="5"/>
  <c r="BB316" i="5"/>
  <c r="BF316" i="5"/>
  <c r="BJ316" i="5"/>
  <c r="BN316" i="5"/>
  <c r="BR316" i="5"/>
  <c r="BV316" i="5"/>
  <c r="BZ316" i="5"/>
  <c r="CD316" i="5"/>
  <c r="AI314" i="17" l="1"/>
  <c r="AH314" i="17"/>
  <c r="W314" i="17"/>
  <c r="AG314" i="17"/>
  <c r="P310" i="22"/>
  <c r="R310" i="22"/>
  <c r="Q310" i="22"/>
  <c r="O311" i="22"/>
  <c r="AD314" i="17"/>
  <c r="AC314" i="17"/>
  <c r="AA314" i="17"/>
  <c r="AJ314" i="17"/>
  <c r="V313" i="17"/>
  <c r="X313" i="17"/>
  <c r="Y314" i="17"/>
  <c r="U314" i="17"/>
  <c r="Z314" i="17"/>
  <c r="S314" i="17"/>
  <c r="G319" i="5"/>
  <c r="Q314" i="17"/>
  <c r="N314" i="17"/>
  <c r="F315" i="18"/>
  <c r="A315" i="17" s="1"/>
  <c r="M315" i="17" s="1"/>
  <c r="AB315" i="17" s="1"/>
  <c r="J317" i="5"/>
  <c r="N317" i="5"/>
  <c r="R317" i="5"/>
  <c r="V317" i="5"/>
  <c r="Z317" i="5"/>
  <c r="AD317" i="5"/>
  <c r="AH317" i="5"/>
  <c r="AL317" i="5"/>
  <c r="AP317" i="5"/>
  <c r="AT317" i="5"/>
  <c r="AX317" i="5"/>
  <c r="BB317" i="5"/>
  <c r="BF317" i="5"/>
  <c r="BJ317" i="5"/>
  <c r="BN317" i="5"/>
  <c r="BR317" i="5"/>
  <c r="BV317" i="5"/>
  <c r="BZ317" i="5"/>
  <c r="CD317" i="5"/>
  <c r="K317" i="5"/>
  <c r="O317" i="5"/>
  <c r="S317" i="5"/>
  <c r="W317" i="5"/>
  <c r="AA317" i="5"/>
  <c r="AE317" i="5"/>
  <c r="AI317" i="5"/>
  <c r="AM317" i="5"/>
  <c r="AQ317" i="5"/>
  <c r="AU317" i="5"/>
  <c r="AY317" i="5"/>
  <c r="BC317" i="5"/>
  <c r="BG317" i="5"/>
  <c r="BK317" i="5"/>
  <c r="BO317" i="5"/>
  <c r="BS317" i="5"/>
  <c r="BW317" i="5"/>
  <c r="CA317" i="5"/>
  <c r="H317" i="5"/>
  <c r="L317" i="5"/>
  <c r="P317" i="5"/>
  <c r="T317" i="5"/>
  <c r="X317" i="5"/>
  <c r="AB317" i="5"/>
  <c r="AF317" i="5"/>
  <c r="AJ317" i="5"/>
  <c r="AN317" i="5"/>
  <c r="AR317" i="5"/>
  <c r="AV317" i="5"/>
  <c r="AZ317" i="5"/>
  <c r="BD317" i="5"/>
  <c r="BH317" i="5"/>
  <c r="BL317" i="5"/>
  <c r="BP317" i="5"/>
  <c r="BT317" i="5"/>
  <c r="BX317" i="5"/>
  <c r="CB317" i="5"/>
  <c r="I317" i="5"/>
  <c r="M317" i="5"/>
  <c r="Q317" i="5"/>
  <c r="U317" i="5"/>
  <c r="Y317" i="5"/>
  <c r="AC317" i="5"/>
  <c r="AG317" i="5"/>
  <c r="AK317" i="5"/>
  <c r="AO317" i="5"/>
  <c r="AS317" i="5"/>
  <c r="AW317" i="5"/>
  <c r="BA317" i="5"/>
  <c r="BE317" i="5"/>
  <c r="BI317" i="5"/>
  <c r="BM317" i="5"/>
  <c r="BQ317" i="5"/>
  <c r="BU317" i="5"/>
  <c r="BY317" i="5"/>
  <c r="CC317" i="5"/>
  <c r="D318" i="5"/>
  <c r="E318" i="5"/>
  <c r="F318" i="5"/>
  <c r="C318" i="5"/>
  <c r="A318" i="5"/>
  <c r="B318" i="5"/>
  <c r="AI315" i="17" l="1"/>
  <c r="AH315" i="17"/>
  <c r="W315" i="17"/>
  <c r="AG315" i="17"/>
  <c r="P311" i="22"/>
  <c r="R311" i="22"/>
  <c r="Q311" i="22"/>
  <c r="O312" i="22"/>
  <c r="AD315" i="17"/>
  <c r="AC315" i="17"/>
  <c r="AA315" i="17"/>
  <c r="AJ315" i="17"/>
  <c r="V314" i="17"/>
  <c r="X314" i="17"/>
  <c r="Y315" i="17"/>
  <c r="U315" i="17"/>
  <c r="Z315" i="17"/>
  <c r="S315" i="17"/>
  <c r="G320" i="5"/>
  <c r="N315" i="17"/>
  <c r="Q315" i="17"/>
  <c r="K318" i="5"/>
  <c r="O318" i="5"/>
  <c r="S318" i="5"/>
  <c r="W318" i="5"/>
  <c r="AA318" i="5"/>
  <c r="AE318" i="5"/>
  <c r="AI318" i="5"/>
  <c r="AM318" i="5"/>
  <c r="AQ318" i="5"/>
  <c r="AU318" i="5"/>
  <c r="AY318" i="5"/>
  <c r="BC318" i="5"/>
  <c r="BG318" i="5"/>
  <c r="BK318" i="5"/>
  <c r="BO318" i="5"/>
  <c r="BS318" i="5"/>
  <c r="BW318" i="5"/>
  <c r="CA318" i="5"/>
  <c r="H318" i="5"/>
  <c r="L318" i="5"/>
  <c r="P318" i="5"/>
  <c r="T318" i="5"/>
  <c r="X318" i="5"/>
  <c r="AB318" i="5"/>
  <c r="AF318" i="5"/>
  <c r="AJ318" i="5"/>
  <c r="AN318" i="5"/>
  <c r="AR318" i="5"/>
  <c r="AV318" i="5"/>
  <c r="AZ318" i="5"/>
  <c r="BD318" i="5"/>
  <c r="BH318" i="5"/>
  <c r="BL318" i="5"/>
  <c r="BP318" i="5"/>
  <c r="BT318" i="5"/>
  <c r="BX318" i="5"/>
  <c r="CB318" i="5"/>
  <c r="I318" i="5"/>
  <c r="M318" i="5"/>
  <c r="Q318" i="5"/>
  <c r="U318" i="5"/>
  <c r="Y318" i="5"/>
  <c r="AC318" i="5"/>
  <c r="AG318" i="5"/>
  <c r="AK318" i="5"/>
  <c r="AO318" i="5"/>
  <c r="AS318" i="5"/>
  <c r="AW318" i="5"/>
  <c r="BA318" i="5"/>
  <c r="BE318" i="5"/>
  <c r="BI318" i="5"/>
  <c r="BM318" i="5"/>
  <c r="BQ318" i="5"/>
  <c r="BU318" i="5"/>
  <c r="BY318" i="5"/>
  <c r="CC318" i="5"/>
  <c r="J318" i="5"/>
  <c r="N318" i="5"/>
  <c r="R318" i="5"/>
  <c r="V318" i="5"/>
  <c r="Z318" i="5"/>
  <c r="AD318" i="5"/>
  <c r="AH318" i="5"/>
  <c r="AL318" i="5"/>
  <c r="AP318" i="5"/>
  <c r="AT318" i="5"/>
  <c r="AX318" i="5"/>
  <c r="BB318" i="5"/>
  <c r="BF318" i="5"/>
  <c r="BJ318" i="5"/>
  <c r="BN318" i="5"/>
  <c r="BR318" i="5"/>
  <c r="BV318" i="5"/>
  <c r="BZ318" i="5"/>
  <c r="CD318" i="5"/>
  <c r="E319" i="5"/>
  <c r="D319" i="5"/>
  <c r="F319" i="5"/>
  <c r="A319" i="5"/>
  <c r="B319" i="5"/>
  <c r="C319" i="5"/>
  <c r="F316" i="18"/>
  <c r="A316" i="17" s="1"/>
  <c r="M316" i="17" s="1"/>
  <c r="AB316" i="17" s="1"/>
  <c r="AI316" i="17" l="1"/>
  <c r="AH316" i="17"/>
  <c r="W316" i="17"/>
  <c r="AG316" i="17"/>
  <c r="P312" i="22"/>
  <c r="R312" i="22"/>
  <c r="Q312" i="22"/>
  <c r="O313" i="22"/>
  <c r="AD316" i="17"/>
  <c r="AC316" i="17"/>
  <c r="AA316" i="17"/>
  <c r="AJ316" i="17"/>
  <c r="Y316" i="17"/>
  <c r="U316" i="17"/>
  <c r="Z316" i="17"/>
  <c r="S316" i="17"/>
  <c r="V315" i="17"/>
  <c r="X315" i="17"/>
  <c r="G321" i="5"/>
  <c r="Q316" i="17"/>
  <c r="N316" i="17"/>
  <c r="D320" i="5"/>
  <c r="E320" i="5"/>
  <c r="F320" i="5"/>
  <c r="A320" i="5"/>
  <c r="B320" i="5"/>
  <c r="C320" i="5"/>
  <c r="F317" i="18"/>
  <c r="A317" i="17" s="1"/>
  <c r="M317" i="17" s="1"/>
  <c r="AB317" i="17" s="1"/>
  <c r="J319" i="5"/>
  <c r="N319" i="5"/>
  <c r="R319" i="5"/>
  <c r="V319" i="5"/>
  <c r="Z319" i="5"/>
  <c r="AD319" i="5"/>
  <c r="AH319" i="5"/>
  <c r="AL319" i="5"/>
  <c r="AP319" i="5"/>
  <c r="AT319" i="5"/>
  <c r="AX319" i="5"/>
  <c r="BB319" i="5"/>
  <c r="BF319" i="5"/>
  <c r="BJ319" i="5"/>
  <c r="BN319" i="5"/>
  <c r="BR319" i="5"/>
  <c r="BV319" i="5"/>
  <c r="BZ319" i="5"/>
  <c r="CD319" i="5"/>
  <c r="K319" i="5"/>
  <c r="O319" i="5"/>
  <c r="S319" i="5"/>
  <c r="W319" i="5"/>
  <c r="AA319" i="5"/>
  <c r="AE319" i="5"/>
  <c r="AI319" i="5"/>
  <c r="AM319" i="5"/>
  <c r="AQ319" i="5"/>
  <c r="AU319" i="5"/>
  <c r="AY319" i="5"/>
  <c r="BC319" i="5"/>
  <c r="BG319" i="5"/>
  <c r="BK319" i="5"/>
  <c r="BO319" i="5"/>
  <c r="BS319" i="5"/>
  <c r="BW319" i="5"/>
  <c r="CA319" i="5"/>
  <c r="H319" i="5"/>
  <c r="L319" i="5"/>
  <c r="P319" i="5"/>
  <c r="T319" i="5"/>
  <c r="X319" i="5"/>
  <c r="AB319" i="5"/>
  <c r="AF319" i="5"/>
  <c r="AJ319" i="5"/>
  <c r="AN319" i="5"/>
  <c r="AR319" i="5"/>
  <c r="AV319" i="5"/>
  <c r="AZ319" i="5"/>
  <c r="BD319" i="5"/>
  <c r="BH319" i="5"/>
  <c r="BL319" i="5"/>
  <c r="BP319" i="5"/>
  <c r="BT319" i="5"/>
  <c r="BX319" i="5"/>
  <c r="CB319" i="5"/>
  <c r="I319" i="5"/>
  <c r="M319" i="5"/>
  <c r="Q319" i="5"/>
  <c r="U319" i="5"/>
  <c r="Y319" i="5"/>
  <c r="AC319" i="5"/>
  <c r="AG319" i="5"/>
  <c r="AK319" i="5"/>
  <c r="AO319" i="5"/>
  <c r="AS319" i="5"/>
  <c r="AW319" i="5"/>
  <c r="BA319" i="5"/>
  <c r="BE319" i="5"/>
  <c r="BI319" i="5"/>
  <c r="BM319" i="5"/>
  <c r="BQ319" i="5"/>
  <c r="BU319" i="5"/>
  <c r="BY319" i="5"/>
  <c r="CC319" i="5"/>
  <c r="AI317" i="17" l="1"/>
  <c r="AH317" i="17"/>
  <c r="W317" i="17"/>
  <c r="AG317" i="17"/>
  <c r="P313" i="22"/>
  <c r="R313" i="22"/>
  <c r="Q313" i="22"/>
  <c r="O314" i="22"/>
  <c r="AD317" i="17"/>
  <c r="AC317" i="17"/>
  <c r="AA317" i="17"/>
  <c r="AJ317" i="17"/>
  <c r="V316" i="17"/>
  <c r="X316" i="17"/>
  <c r="Y317" i="17"/>
  <c r="U317" i="17"/>
  <c r="Z317" i="17"/>
  <c r="S317" i="17"/>
  <c r="G322" i="5"/>
  <c r="Q317" i="17"/>
  <c r="N317" i="17"/>
  <c r="F318" i="18"/>
  <c r="A318" i="17" s="1"/>
  <c r="M318" i="17" s="1"/>
  <c r="AB318" i="17" s="1"/>
  <c r="I320" i="5"/>
  <c r="M320" i="5"/>
  <c r="Q320" i="5"/>
  <c r="U320" i="5"/>
  <c r="Y320" i="5"/>
  <c r="AC320" i="5"/>
  <c r="AG320" i="5"/>
  <c r="AK320" i="5"/>
  <c r="AO320" i="5"/>
  <c r="AS320" i="5"/>
  <c r="AW320" i="5"/>
  <c r="BA320" i="5"/>
  <c r="BE320" i="5"/>
  <c r="BI320" i="5"/>
  <c r="BM320" i="5"/>
  <c r="BQ320" i="5"/>
  <c r="BU320" i="5"/>
  <c r="BY320" i="5"/>
  <c r="CC320" i="5"/>
  <c r="J320" i="5"/>
  <c r="N320" i="5"/>
  <c r="R320" i="5"/>
  <c r="V320" i="5"/>
  <c r="Z320" i="5"/>
  <c r="AD320" i="5"/>
  <c r="AH320" i="5"/>
  <c r="AL320" i="5"/>
  <c r="AP320" i="5"/>
  <c r="AT320" i="5"/>
  <c r="AX320" i="5"/>
  <c r="BB320" i="5"/>
  <c r="BF320" i="5"/>
  <c r="BJ320" i="5"/>
  <c r="BN320" i="5"/>
  <c r="BR320" i="5"/>
  <c r="BV320" i="5"/>
  <c r="BZ320" i="5"/>
  <c r="CD320" i="5"/>
  <c r="K320" i="5"/>
  <c r="O320" i="5"/>
  <c r="S320" i="5"/>
  <c r="W320" i="5"/>
  <c r="AA320" i="5"/>
  <c r="AE320" i="5"/>
  <c r="AI320" i="5"/>
  <c r="AM320" i="5"/>
  <c r="AQ320" i="5"/>
  <c r="AU320" i="5"/>
  <c r="AY320" i="5"/>
  <c r="BC320" i="5"/>
  <c r="BG320" i="5"/>
  <c r="BK320" i="5"/>
  <c r="BO320" i="5"/>
  <c r="BS320" i="5"/>
  <c r="BW320" i="5"/>
  <c r="CA320" i="5"/>
  <c r="H320" i="5"/>
  <c r="L320" i="5"/>
  <c r="P320" i="5"/>
  <c r="T320" i="5"/>
  <c r="X320" i="5"/>
  <c r="AB320" i="5"/>
  <c r="AF320" i="5"/>
  <c r="AJ320" i="5"/>
  <c r="AN320" i="5"/>
  <c r="AR320" i="5"/>
  <c r="AV320" i="5"/>
  <c r="AZ320" i="5"/>
  <c r="BD320" i="5"/>
  <c r="BH320" i="5"/>
  <c r="BL320" i="5"/>
  <c r="BP320" i="5"/>
  <c r="BT320" i="5"/>
  <c r="BX320" i="5"/>
  <c r="CB320" i="5"/>
  <c r="E321" i="5"/>
  <c r="D321" i="5"/>
  <c r="F321" i="5"/>
  <c r="A321" i="5"/>
  <c r="B321" i="5"/>
  <c r="C321" i="5"/>
  <c r="AI318" i="17" l="1"/>
  <c r="AH318" i="17"/>
  <c r="W318" i="17"/>
  <c r="AG318" i="17"/>
  <c r="Q314" i="22"/>
  <c r="P314" i="22"/>
  <c r="R314" i="22"/>
  <c r="O315" i="22"/>
  <c r="AD318" i="17"/>
  <c r="AC318" i="17"/>
  <c r="AA318" i="17"/>
  <c r="AJ318" i="17"/>
  <c r="V317" i="17"/>
  <c r="X317" i="17"/>
  <c r="Y318" i="17"/>
  <c r="U318" i="17"/>
  <c r="Z318" i="17"/>
  <c r="S318" i="17"/>
  <c r="G323" i="5"/>
  <c r="Q318" i="17"/>
  <c r="N318" i="17"/>
  <c r="J321" i="5"/>
  <c r="N321" i="5"/>
  <c r="R321" i="5"/>
  <c r="V321" i="5"/>
  <c r="Z321" i="5"/>
  <c r="AD321" i="5"/>
  <c r="AH321" i="5"/>
  <c r="AL321" i="5"/>
  <c r="AP321" i="5"/>
  <c r="AT321" i="5"/>
  <c r="AX321" i="5"/>
  <c r="BB321" i="5"/>
  <c r="BF321" i="5"/>
  <c r="BJ321" i="5"/>
  <c r="BN321" i="5"/>
  <c r="BR321" i="5"/>
  <c r="BV321" i="5"/>
  <c r="BZ321" i="5"/>
  <c r="CD321" i="5"/>
  <c r="K321" i="5"/>
  <c r="O321" i="5"/>
  <c r="S321" i="5"/>
  <c r="W321" i="5"/>
  <c r="AA321" i="5"/>
  <c r="AE321" i="5"/>
  <c r="AI321" i="5"/>
  <c r="AM321" i="5"/>
  <c r="AQ321" i="5"/>
  <c r="AU321" i="5"/>
  <c r="AY321" i="5"/>
  <c r="BC321" i="5"/>
  <c r="BG321" i="5"/>
  <c r="BK321" i="5"/>
  <c r="BO321" i="5"/>
  <c r="BS321" i="5"/>
  <c r="BW321" i="5"/>
  <c r="CA321" i="5"/>
  <c r="H321" i="5"/>
  <c r="L321" i="5"/>
  <c r="P321" i="5"/>
  <c r="T321" i="5"/>
  <c r="X321" i="5"/>
  <c r="AB321" i="5"/>
  <c r="AF321" i="5"/>
  <c r="AJ321" i="5"/>
  <c r="AN321" i="5"/>
  <c r="AR321" i="5"/>
  <c r="AV321" i="5"/>
  <c r="AZ321" i="5"/>
  <c r="BD321" i="5"/>
  <c r="BH321" i="5"/>
  <c r="BL321" i="5"/>
  <c r="BP321" i="5"/>
  <c r="BT321" i="5"/>
  <c r="BX321" i="5"/>
  <c r="CB321" i="5"/>
  <c r="I321" i="5"/>
  <c r="M321" i="5"/>
  <c r="Q321" i="5"/>
  <c r="U321" i="5"/>
  <c r="Y321" i="5"/>
  <c r="AC321" i="5"/>
  <c r="AG321" i="5"/>
  <c r="AK321" i="5"/>
  <c r="AO321" i="5"/>
  <c r="AS321" i="5"/>
  <c r="AW321" i="5"/>
  <c r="BA321" i="5"/>
  <c r="BE321" i="5"/>
  <c r="BI321" i="5"/>
  <c r="BM321" i="5"/>
  <c r="BQ321" i="5"/>
  <c r="BU321" i="5"/>
  <c r="BY321" i="5"/>
  <c r="CC321" i="5"/>
  <c r="D322" i="5"/>
  <c r="E322" i="5"/>
  <c r="F322" i="5"/>
  <c r="A322" i="5"/>
  <c r="B322" i="5"/>
  <c r="C322" i="5"/>
  <c r="F319" i="18"/>
  <c r="A319" i="17" s="1"/>
  <c r="M319" i="17" s="1"/>
  <c r="AB319" i="17" s="1"/>
  <c r="AI319" i="17" l="1"/>
  <c r="AH319" i="17"/>
  <c r="W319" i="17"/>
  <c r="AG319" i="17"/>
  <c r="P315" i="22"/>
  <c r="R315" i="22"/>
  <c r="Q315" i="22"/>
  <c r="O316" i="22"/>
  <c r="AD319" i="17"/>
  <c r="AC319" i="17"/>
  <c r="AA319" i="17"/>
  <c r="AJ319" i="17"/>
  <c r="Y319" i="17"/>
  <c r="U319" i="17"/>
  <c r="Z319" i="17"/>
  <c r="S319" i="17"/>
  <c r="V318" i="17"/>
  <c r="X318" i="17"/>
  <c r="G324" i="5"/>
  <c r="N319" i="17"/>
  <c r="Q319" i="17"/>
  <c r="E323" i="5"/>
  <c r="D323" i="5"/>
  <c r="F323" i="5"/>
  <c r="A323" i="5"/>
  <c r="B323" i="5"/>
  <c r="C323" i="5"/>
  <c r="F320" i="18"/>
  <c r="A320" i="17" s="1"/>
  <c r="M320" i="17" s="1"/>
  <c r="AB320" i="17" s="1"/>
  <c r="I322" i="5"/>
  <c r="M322" i="5"/>
  <c r="Q322" i="5"/>
  <c r="U322" i="5"/>
  <c r="Y322" i="5"/>
  <c r="AC322" i="5"/>
  <c r="AG322" i="5"/>
  <c r="AK322" i="5"/>
  <c r="AO322" i="5"/>
  <c r="AS322" i="5"/>
  <c r="AW322" i="5"/>
  <c r="BA322" i="5"/>
  <c r="BE322" i="5"/>
  <c r="BI322" i="5"/>
  <c r="BM322" i="5"/>
  <c r="BQ322" i="5"/>
  <c r="BU322" i="5"/>
  <c r="BY322" i="5"/>
  <c r="CC322" i="5"/>
  <c r="J322" i="5"/>
  <c r="N322" i="5"/>
  <c r="R322" i="5"/>
  <c r="V322" i="5"/>
  <c r="Z322" i="5"/>
  <c r="AD322" i="5"/>
  <c r="AH322" i="5"/>
  <c r="AL322" i="5"/>
  <c r="AP322" i="5"/>
  <c r="AT322" i="5"/>
  <c r="AX322" i="5"/>
  <c r="BB322" i="5"/>
  <c r="BF322" i="5"/>
  <c r="BJ322" i="5"/>
  <c r="BN322" i="5"/>
  <c r="BR322" i="5"/>
  <c r="BV322" i="5"/>
  <c r="BZ322" i="5"/>
  <c r="CD322" i="5"/>
  <c r="K322" i="5"/>
  <c r="O322" i="5"/>
  <c r="S322" i="5"/>
  <c r="W322" i="5"/>
  <c r="AA322" i="5"/>
  <c r="AE322" i="5"/>
  <c r="AI322" i="5"/>
  <c r="AM322" i="5"/>
  <c r="AQ322" i="5"/>
  <c r="AU322" i="5"/>
  <c r="AY322" i="5"/>
  <c r="BC322" i="5"/>
  <c r="BG322" i="5"/>
  <c r="BK322" i="5"/>
  <c r="BO322" i="5"/>
  <c r="BS322" i="5"/>
  <c r="BW322" i="5"/>
  <c r="CA322" i="5"/>
  <c r="H322" i="5"/>
  <c r="L322" i="5"/>
  <c r="P322" i="5"/>
  <c r="T322" i="5"/>
  <c r="X322" i="5"/>
  <c r="AB322" i="5"/>
  <c r="AF322" i="5"/>
  <c r="AJ322" i="5"/>
  <c r="AN322" i="5"/>
  <c r="AR322" i="5"/>
  <c r="AV322" i="5"/>
  <c r="AZ322" i="5"/>
  <c r="BD322" i="5"/>
  <c r="BH322" i="5"/>
  <c r="BL322" i="5"/>
  <c r="BP322" i="5"/>
  <c r="BT322" i="5"/>
  <c r="BX322" i="5"/>
  <c r="CB322" i="5"/>
  <c r="AI320" i="17" l="1"/>
  <c r="AH320" i="17"/>
  <c r="W320" i="17"/>
  <c r="AG320" i="17"/>
  <c r="Q316" i="22"/>
  <c r="P316" i="22"/>
  <c r="R316" i="22"/>
  <c r="O317" i="22"/>
  <c r="AD320" i="17"/>
  <c r="AC320" i="17"/>
  <c r="AA320" i="17"/>
  <c r="AJ320" i="17"/>
  <c r="Y320" i="17"/>
  <c r="U320" i="17"/>
  <c r="Z320" i="17"/>
  <c r="S320" i="17"/>
  <c r="V319" i="17"/>
  <c r="X319" i="17"/>
  <c r="G325" i="5"/>
  <c r="Q320" i="17"/>
  <c r="N320" i="17"/>
  <c r="D324" i="5"/>
  <c r="E324" i="5"/>
  <c r="F324" i="5"/>
  <c r="C324" i="5"/>
  <c r="A324" i="5"/>
  <c r="B324" i="5"/>
  <c r="H323" i="5"/>
  <c r="L323" i="5"/>
  <c r="P323" i="5"/>
  <c r="T323" i="5"/>
  <c r="X323" i="5"/>
  <c r="AB323" i="5"/>
  <c r="AF323" i="5"/>
  <c r="AJ323" i="5"/>
  <c r="AN323" i="5"/>
  <c r="AR323" i="5"/>
  <c r="AV323" i="5"/>
  <c r="AZ323" i="5"/>
  <c r="BD323" i="5"/>
  <c r="BH323" i="5"/>
  <c r="BL323" i="5"/>
  <c r="BP323" i="5"/>
  <c r="BT323" i="5"/>
  <c r="BX323" i="5"/>
  <c r="CB323" i="5"/>
  <c r="I323" i="5"/>
  <c r="M323" i="5"/>
  <c r="Q323" i="5"/>
  <c r="U323" i="5"/>
  <c r="Y323" i="5"/>
  <c r="AC323" i="5"/>
  <c r="AG323" i="5"/>
  <c r="AK323" i="5"/>
  <c r="AO323" i="5"/>
  <c r="AS323" i="5"/>
  <c r="AW323" i="5"/>
  <c r="BA323" i="5"/>
  <c r="BE323" i="5"/>
  <c r="BI323" i="5"/>
  <c r="BM323" i="5"/>
  <c r="BQ323" i="5"/>
  <c r="BU323" i="5"/>
  <c r="BY323" i="5"/>
  <c r="CC323" i="5"/>
  <c r="J323" i="5"/>
  <c r="N323" i="5"/>
  <c r="R323" i="5"/>
  <c r="V323" i="5"/>
  <c r="Z323" i="5"/>
  <c r="AD323" i="5"/>
  <c r="AH323" i="5"/>
  <c r="AL323" i="5"/>
  <c r="AP323" i="5"/>
  <c r="AT323" i="5"/>
  <c r="AX323" i="5"/>
  <c r="BB323" i="5"/>
  <c r="BF323" i="5"/>
  <c r="BJ323" i="5"/>
  <c r="BN323" i="5"/>
  <c r="BR323" i="5"/>
  <c r="BV323" i="5"/>
  <c r="BZ323" i="5"/>
  <c r="CD323" i="5"/>
  <c r="K323" i="5"/>
  <c r="O323" i="5"/>
  <c r="S323" i="5"/>
  <c r="W323" i="5"/>
  <c r="AA323" i="5"/>
  <c r="AE323" i="5"/>
  <c r="AI323" i="5"/>
  <c r="AM323" i="5"/>
  <c r="AQ323" i="5"/>
  <c r="AU323" i="5"/>
  <c r="AY323" i="5"/>
  <c r="BC323" i="5"/>
  <c r="BG323" i="5"/>
  <c r="BK323" i="5"/>
  <c r="BO323" i="5"/>
  <c r="BS323" i="5"/>
  <c r="BW323" i="5"/>
  <c r="CA323" i="5"/>
  <c r="F321" i="18"/>
  <c r="A321" i="17" s="1"/>
  <c r="M321" i="17" s="1"/>
  <c r="AB321" i="17" s="1"/>
  <c r="AI321" i="17" l="1"/>
  <c r="AH321" i="17"/>
  <c r="W321" i="17"/>
  <c r="AG321" i="17"/>
  <c r="P317" i="22"/>
  <c r="R317" i="22"/>
  <c r="Q317" i="22"/>
  <c r="O318" i="22"/>
  <c r="AD321" i="17"/>
  <c r="AC321" i="17"/>
  <c r="AA321" i="17"/>
  <c r="AJ321" i="17"/>
  <c r="Y321" i="17"/>
  <c r="U321" i="17"/>
  <c r="Z321" i="17"/>
  <c r="S321" i="17"/>
  <c r="V320" i="17"/>
  <c r="X320" i="17"/>
  <c r="G326" i="5"/>
  <c r="Q321" i="17"/>
  <c r="N321" i="17"/>
  <c r="F325" i="5"/>
  <c r="E325" i="5"/>
  <c r="D325" i="5"/>
  <c r="A325" i="5"/>
  <c r="B325" i="5"/>
  <c r="C325" i="5"/>
  <c r="K324" i="5"/>
  <c r="O324" i="5"/>
  <c r="S324" i="5"/>
  <c r="W324" i="5"/>
  <c r="AA324" i="5"/>
  <c r="AE324" i="5"/>
  <c r="AI324" i="5"/>
  <c r="AM324" i="5"/>
  <c r="AQ324" i="5"/>
  <c r="AU324" i="5"/>
  <c r="AY324" i="5"/>
  <c r="BC324" i="5"/>
  <c r="BG324" i="5"/>
  <c r="BK324" i="5"/>
  <c r="BO324" i="5"/>
  <c r="BS324" i="5"/>
  <c r="BW324" i="5"/>
  <c r="CA324" i="5"/>
  <c r="H324" i="5"/>
  <c r="L324" i="5"/>
  <c r="P324" i="5"/>
  <c r="T324" i="5"/>
  <c r="X324" i="5"/>
  <c r="AB324" i="5"/>
  <c r="AF324" i="5"/>
  <c r="AJ324" i="5"/>
  <c r="AN324" i="5"/>
  <c r="AR324" i="5"/>
  <c r="AV324" i="5"/>
  <c r="AZ324" i="5"/>
  <c r="BD324" i="5"/>
  <c r="BH324" i="5"/>
  <c r="BL324" i="5"/>
  <c r="BP324" i="5"/>
  <c r="BT324" i="5"/>
  <c r="BX324" i="5"/>
  <c r="CB324" i="5"/>
  <c r="I324" i="5"/>
  <c r="M324" i="5"/>
  <c r="Q324" i="5"/>
  <c r="U324" i="5"/>
  <c r="Y324" i="5"/>
  <c r="AC324" i="5"/>
  <c r="AG324" i="5"/>
  <c r="AK324" i="5"/>
  <c r="AO324" i="5"/>
  <c r="AS324" i="5"/>
  <c r="AW324" i="5"/>
  <c r="BA324" i="5"/>
  <c r="BE324" i="5"/>
  <c r="BI324" i="5"/>
  <c r="BM324" i="5"/>
  <c r="BQ324" i="5"/>
  <c r="BU324" i="5"/>
  <c r="BY324" i="5"/>
  <c r="CC324" i="5"/>
  <c r="J324" i="5"/>
  <c r="N324" i="5"/>
  <c r="R324" i="5"/>
  <c r="V324" i="5"/>
  <c r="Z324" i="5"/>
  <c r="AD324" i="5"/>
  <c r="AH324" i="5"/>
  <c r="AL324" i="5"/>
  <c r="AP324" i="5"/>
  <c r="AT324" i="5"/>
  <c r="AX324" i="5"/>
  <c r="BB324" i="5"/>
  <c r="BF324" i="5"/>
  <c r="BJ324" i="5"/>
  <c r="BN324" i="5"/>
  <c r="BR324" i="5"/>
  <c r="BV324" i="5"/>
  <c r="BZ324" i="5"/>
  <c r="CD324" i="5"/>
  <c r="F322" i="18"/>
  <c r="A322" i="17" s="1"/>
  <c r="M322" i="17" s="1"/>
  <c r="AB322" i="17" s="1"/>
  <c r="AI322" i="17" l="1"/>
  <c r="AH322" i="17"/>
  <c r="W322" i="17"/>
  <c r="AG322" i="17"/>
  <c r="P318" i="22"/>
  <c r="R318" i="22"/>
  <c r="Q318" i="22"/>
  <c r="O319" i="22"/>
  <c r="AD322" i="17"/>
  <c r="AC322" i="17"/>
  <c r="AA322" i="17"/>
  <c r="AJ322" i="17"/>
  <c r="Y322" i="17"/>
  <c r="U322" i="17"/>
  <c r="Z322" i="17"/>
  <c r="S322" i="17"/>
  <c r="V321" i="17"/>
  <c r="X321" i="17"/>
  <c r="G327" i="5"/>
  <c r="Q322" i="17"/>
  <c r="N322" i="17"/>
  <c r="D326" i="5"/>
  <c r="E326" i="5"/>
  <c r="F326" i="5"/>
  <c r="C326" i="5"/>
  <c r="A326" i="5"/>
  <c r="B326" i="5"/>
  <c r="H325" i="5"/>
  <c r="L325" i="5"/>
  <c r="P325" i="5"/>
  <c r="T325" i="5"/>
  <c r="X325" i="5"/>
  <c r="AB325" i="5"/>
  <c r="AF325" i="5"/>
  <c r="AJ325" i="5"/>
  <c r="AN325" i="5"/>
  <c r="AR325" i="5"/>
  <c r="AV325" i="5"/>
  <c r="AZ325" i="5"/>
  <c r="BD325" i="5"/>
  <c r="BH325" i="5"/>
  <c r="BL325" i="5"/>
  <c r="BP325" i="5"/>
  <c r="BT325" i="5"/>
  <c r="BX325" i="5"/>
  <c r="CB325" i="5"/>
  <c r="I325" i="5"/>
  <c r="M325" i="5"/>
  <c r="Q325" i="5"/>
  <c r="U325" i="5"/>
  <c r="Y325" i="5"/>
  <c r="AC325" i="5"/>
  <c r="AG325" i="5"/>
  <c r="AK325" i="5"/>
  <c r="AO325" i="5"/>
  <c r="AS325" i="5"/>
  <c r="AW325" i="5"/>
  <c r="BA325" i="5"/>
  <c r="BE325" i="5"/>
  <c r="BI325" i="5"/>
  <c r="BM325" i="5"/>
  <c r="BQ325" i="5"/>
  <c r="BU325" i="5"/>
  <c r="BY325" i="5"/>
  <c r="CC325" i="5"/>
  <c r="J325" i="5"/>
  <c r="N325" i="5"/>
  <c r="R325" i="5"/>
  <c r="V325" i="5"/>
  <c r="Z325" i="5"/>
  <c r="AD325" i="5"/>
  <c r="AH325" i="5"/>
  <c r="AL325" i="5"/>
  <c r="AP325" i="5"/>
  <c r="AT325" i="5"/>
  <c r="AX325" i="5"/>
  <c r="BB325" i="5"/>
  <c r="BF325" i="5"/>
  <c r="BJ325" i="5"/>
  <c r="BN325" i="5"/>
  <c r="BR325" i="5"/>
  <c r="BV325" i="5"/>
  <c r="BZ325" i="5"/>
  <c r="CD325" i="5"/>
  <c r="K325" i="5"/>
  <c r="O325" i="5"/>
  <c r="S325" i="5"/>
  <c r="W325" i="5"/>
  <c r="AA325" i="5"/>
  <c r="AE325" i="5"/>
  <c r="AI325" i="5"/>
  <c r="AM325" i="5"/>
  <c r="AQ325" i="5"/>
  <c r="AU325" i="5"/>
  <c r="AY325" i="5"/>
  <c r="BC325" i="5"/>
  <c r="BG325" i="5"/>
  <c r="BK325" i="5"/>
  <c r="BO325" i="5"/>
  <c r="BS325" i="5"/>
  <c r="BW325" i="5"/>
  <c r="CA325" i="5"/>
  <c r="F323" i="18"/>
  <c r="A323" i="17" s="1"/>
  <c r="M323" i="17" s="1"/>
  <c r="AB323" i="17" s="1"/>
  <c r="AI323" i="17" l="1"/>
  <c r="AH323" i="17"/>
  <c r="W323" i="17"/>
  <c r="AG323" i="17"/>
  <c r="P319" i="22"/>
  <c r="R319" i="22"/>
  <c r="Q319" i="22"/>
  <c r="O320" i="22"/>
  <c r="AD323" i="17"/>
  <c r="AC323" i="17"/>
  <c r="AA323" i="17"/>
  <c r="AJ323" i="17"/>
  <c r="Y323" i="17"/>
  <c r="U323" i="17"/>
  <c r="Z323" i="17"/>
  <c r="S323" i="17"/>
  <c r="V322" i="17"/>
  <c r="X322" i="17"/>
  <c r="G328" i="5"/>
  <c r="N323" i="17"/>
  <c r="Q323" i="17"/>
  <c r="E327" i="5"/>
  <c r="D327" i="5"/>
  <c r="F327" i="5"/>
  <c r="A327" i="5"/>
  <c r="B327" i="5"/>
  <c r="C327" i="5"/>
  <c r="F324" i="18"/>
  <c r="A324" i="17" s="1"/>
  <c r="M324" i="17" s="1"/>
  <c r="AB324" i="17" s="1"/>
  <c r="K326" i="5"/>
  <c r="O326" i="5"/>
  <c r="S326" i="5"/>
  <c r="W326" i="5"/>
  <c r="AA326" i="5"/>
  <c r="AE326" i="5"/>
  <c r="AI326" i="5"/>
  <c r="AM326" i="5"/>
  <c r="AQ326" i="5"/>
  <c r="AU326" i="5"/>
  <c r="AY326" i="5"/>
  <c r="BC326" i="5"/>
  <c r="BG326" i="5"/>
  <c r="BK326" i="5"/>
  <c r="BO326" i="5"/>
  <c r="BS326" i="5"/>
  <c r="BW326" i="5"/>
  <c r="CA326" i="5"/>
  <c r="H326" i="5"/>
  <c r="L326" i="5"/>
  <c r="P326" i="5"/>
  <c r="T326" i="5"/>
  <c r="X326" i="5"/>
  <c r="AB326" i="5"/>
  <c r="AF326" i="5"/>
  <c r="AJ326" i="5"/>
  <c r="AN326" i="5"/>
  <c r="AR326" i="5"/>
  <c r="AV326" i="5"/>
  <c r="AZ326" i="5"/>
  <c r="BD326" i="5"/>
  <c r="BH326" i="5"/>
  <c r="BL326" i="5"/>
  <c r="BP326" i="5"/>
  <c r="BT326" i="5"/>
  <c r="BX326" i="5"/>
  <c r="CB326" i="5"/>
  <c r="I326" i="5"/>
  <c r="M326" i="5"/>
  <c r="Q326" i="5"/>
  <c r="U326" i="5"/>
  <c r="Y326" i="5"/>
  <c r="AC326" i="5"/>
  <c r="AG326" i="5"/>
  <c r="AK326" i="5"/>
  <c r="AO326" i="5"/>
  <c r="AS326" i="5"/>
  <c r="AW326" i="5"/>
  <c r="BA326" i="5"/>
  <c r="BE326" i="5"/>
  <c r="BI326" i="5"/>
  <c r="BM326" i="5"/>
  <c r="BQ326" i="5"/>
  <c r="BU326" i="5"/>
  <c r="BY326" i="5"/>
  <c r="CC326" i="5"/>
  <c r="J326" i="5"/>
  <c r="N326" i="5"/>
  <c r="R326" i="5"/>
  <c r="V326" i="5"/>
  <c r="Z326" i="5"/>
  <c r="AD326" i="5"/>
  <c r="AH326" i="5"/>
  <c r="AL326" i="5"/>
  <c r="AP326" i="5"/>
  <c r="AT326" i="5"/>
  <c r="AX326" i="5"/>
  <c r="BB326" i="5"/>
  <c r="BF326" i="5"/>
  <c r="BJ326" i="5"/>
  <c r="BN326" i="5"/>
  <c r="BR326" i="5"/>
  <c r="BV326" i="5"/>
  <c r="BZ326" i="5"/>
  <c r="CD326" i="5"/>
  <c r="AI324" i="17" l="1"/>
  <c r="AH324" i="17"/>
  <c r="W324" i="17"/>
  <c r="AG324" i="17"/>
  <c r="P320" i="22"/>
  <c r="R320" i="22"/>
  <c r="Q320" i="22"/>
  <c r="O321" i="22"/>
  <c r="AD324" i="17"/>
  <c r="AC324" i="17"/>
  <c r="AA324" i="17"/>
  <c r="AJ324" i="17"/>
  <c r="Y324" i="17"/>
  <c r="U324" i="17"/>
  <c r="Z324" i="17"/>
  <c r="S324" i="17"/>
  <c r="V323" i="17"/>
  <c r="X323" i="17"/>
  <c r="G329" i="5"/>
  <c r="Q324" i="17"/>
  <c r="N324" i="17"/>
  <c r="F325" i="18"/>
  <c r="A325" i="17" s="1"/>
  <c r="M325" i="17" s="1"/>
  <c r="AB325" i="17" s="1"/>
  <c r="J327" i="5"/>
  <c r="N327" i="5"/>
  <c r="R327" i="5"/>
  <c r="V327" i="5"/>
  <c r="Z327" i="5"/>
  <c r="AD327" i="5"/>
  <c r="AH327" i="5"/>
  <c r="AL327" i="5"/>
  <c r="AP327" i="5"/>
  <c r="AT327" i="5"/>
  <c r="AX327" i="5"/>
  <c r="BB327" i="5"/>
  <c r="BF327" i="5"/>
  <c r="BJ327" i="5"/>
  <c r="BN327" i="5"/>
  <c r="BR327" i="5"/>
  <c r="BV327" i="5"/>
  <c r="BZ327" i="5"/>
  <c r="CD327" i="5"/>
  <c r="K327" i="5"/>
  <c r="O327" i="5"/>
  <c r="S327" i="5"/>
  <c r="W327" i="5"/>
  <c r="AA327" i="5"/>
  <c r="AE327" i="5"/>
  <c r="AI327" i="5"/>
  <c r="AM327" i="5"/>
  <c r="AQ327" i="5"/>
  <c r="AU327" i="5"/>
  <c r="AY327" i="5"/>
  <c r="BC327" i="5"/>
  <c r="BG327" i="5"/>
  <c r="BK327" i="5"/>
  <c r="BO327" i="5"/>
  <c r="BS327" i="5"/>
  <c r="BW327" i="5"/>
  <c r="CA327" i="5"/>
  <c r="H327" i="5"/>
  <c r="L327" i="5"/>
  <c r="P327" i="5"/>
  <c r="T327" i="5"/>
  <c r="X327" i="5"/>
  <c r="AB327" i="5"/>
  <c r="AF327" i="5"/>
  <c r="AJ327" i="5"/>
  <c r="AN327" i="5"/>
  <c r="AR327" i="5"/>
  <c r="AV327" i="5"/>
  <c r="AZ327" i="5"/>
  <c r="BD327" i="5"/>
  <c r="BH327" i="5"/>
  <c r="BL327" i="5"/>
  <c r="BP327" i="5"/>
  <c r="BT327" i="5"/>
  <c r="BX327" i="5"/>
  <c r="CB327" i="5"/>
  <c r="I327" i="5"/>
  <c r="M327" i="5"/>
  <c r="Q327" i="5"/>
  <c r="U327" i="5"/>
  <c r="Y327" i="5"/>
  <c r="AC327" i="5"/>
  <c r="AG327" i="5"/>
  <c r="AK327" i="5"/>
  <c r="AO327" i="5"/>
  <c r="AS327" i="5"/>
  <c r="AW327" i="5"/>
  <c r="BA327" i="5"/>
  <c r="BE327" i="5"/>
  <c r="BI327" i="5"/>
  <c r="BM327" i="5"/>
  <c r="BQ327" i="5"/>
  <c r="BU327" i="5"/>
  <c r="BY327" i="5"/>
  <c r="CC327" i="5"/>
  <c r="D328" i="5"/>
  <c r="E328" i="5"/>
  <c r="F328" i="5"/>
  <c r="A328" i="5"/>
  <c r="B328" i="5"/>
  <c r="C328" i="5"/>
  <c r="AI325" i="17" l="1"/>
  <c r="AH325" i="17"/>
  <c r="W325" i="17"/>
  <c r="AG325" i="17"/>
  <c r="P321" i="22"/>
  <c r="R321" i="22"/>
  <c r="Q321" i="22"/>
  <c r="O322" i="22"/>
  <c r="AD325" i="17"/>
  <c r="AC325" i="17"/>
  <c r="AA325" i="17"/>
  <c r="AJ325" i="17"/>
  <c r="V324" i="17"/>
  <c r="X324" i="17"/>
  <c r="Y325" i="17"/>
  <c r="U325" i="17"/>
  <c r="Z325" i="17"/>
  <c r="S325" i="17"/>
  <c r="G330" i="5"/>
  <c r="Q325" i="17"/>
  <c r="N325" i="17"/>
  <c r="E329" i="5"/>
  <c r="D329" i="5"/>
  <c r="F329" i="5"/>
  <c r="A329" i="5"/>
  <c r="B329" i="5"/>
  <c r="C329" i="5"/>
  <c r="I328" i="5"/>
  <c r="M328" i="5"/>
  <c r="Q328" i="5"/>
  <c r="U328" i="5"/>
  <c r="Y328" i="5"/>
  <c r="AC328" i="5"/>
  <c r="AG328" i="5"/>
  <c r="AK328" i="5"/>
  <c r="AO328" i="5"/>
  <c r="AS328" i="5"/>
  <c r="AW328" i="5"/>
  <c r="BA328" i="5"/>
  <c r="BE328" i="5"/>
  <c r="BI328" i="5"/>
  <c r="BM328" i="5"/>
  <c r="BQ328" i="5"/>
  <c r="BU328" i="5"/>
  <c r="BY328" i="5"/>
  <c r="CC328" i="5"/>
  <c r="J328" i="5"/>
  <c r="N328" i="5"/>
  <c r="R328" i="5"/>
  <c r="V328" i="5"/>
  <c r="Z328" i="5"/>
  <c r="AD328" i="5"/>
  <c r="AH328" i="5"/>
  <c r="AL328" i="5"/>
  <c r="AP328" i="5"/>
  <c r="AT328" i="5"/>
  <c r="AX328" i="5"/>
  <c r="BB328" i="5"/>
  <c r="BF328" i="5"/>
  <c r="BJ328" i="5"/>
  <c r="BN328" i="5"/>
  <c r="BR328" i="5"/>
  <c r="BV328" i="5"/>
  <c r="BZ328" i="5"/>
  <c r="CD328" i="5"/>
  <c r="K328" i="5"/>
  <c r="O328" i="5"/>
  <c r="S328" i="5"/>
  <c r="W328" i="5"/>
  <c r="AA328" i="5"/>
  <c r="AE328" i="5"/>
  <c r="AI328" i="5"/>
  <c r="AM328" i="5"/>
  <c r="AQ328" i="5"/>
  <c r="AU328" i="5"/>
  <c r="AY328" i="5"/>
  <c r="BC328" i="5"/>
  <c r="BG328" i="5"/>
  <c r="BK328" i="5"/>
  <c r="BO328" i="5"/>
  <c r="BS328" i="5"/>
  <c r="BW328" i="5"/>
  <c r="CA328" i="5"/>
  <c r="H328" i="5"/>
  <c r="L328" i="5"/>
  <c r="P328" i="5"/>
  <c r="T328" i="5"/>
  <c r="X328" i="5"/>
  <c r="AB328" i="5"/>
  <c r="AF328" i="5"/>
  <c r="AJ328" i="5"/>
  <c r="AN328" i="5"/>
  <c r="AR328" i="5"/>
  <c r="AV328" i="5"/>
  <c r="AZ328" i="5"/>
  <c r="BD328" i="5"/>
  <c r="BH328" i="5"/>
  <c r="BL328" i="5"/>
  <c r="BP328" i="5"/>
  <c r="BT328" i="5"/>
  <c r="BX328" i="5"/>
  <c r="CB328" i="5"/>
  <c r="F326" i="18"/>
  <c r="A326" i="17" s="1"/>
  <c r="M326" i="17" s="1"/>
  <c r="AB326" i="17" s="1"/>
  <c r="AI326" i="17" l="1"/>
  <c r="AH326" i="17"/>
  <c r="W326" i="17"/>
  <c r="AG326" i="17"/>
  <c r="P322" i="22"/>
  <c r="R322" i="22"/>
  <c r="Q322" i="22"/>
  <c r="O323" i="22"/>
  <c r="AD326" i="17"/>
  <c r="AC326" i="17"/>
  <c r="AA326" i="17"/>
  <c r="AJ326" i="17"/>
  <c r="Y326" i="17"/>
  <c r="U326" i="17"/>
  <c r="Z326" i="17"/>
  <c r="S326" i="17"/>
  <c r="V325" i="17"/>
  <c r="X325" i="17"/>
  <c r="G331" i="5"/>
  <c r="Q326" i="17"/>
  <c r="N326" i="17"/>
  <c r="D330" i="5"/>
  <c r="E330" i="5"/>
  <c r="F330" i="5"/>
  <c r="A330" i="5"/>
  <c r="B330" i="5"/>
  <c r="C330" i="5"/>
  <c r="F327" i="18"/>
  <c r="A327" i="17" s="1"/>
  <c r="M327" i="17" s="1"/>
  <c r="AB327" i="17" s="1"/>
  <c r="H329" i="5"/>
  <c r="L329" i="5"/>
  <c r="P329" i="5"/>
  <c r="T329" i="5"/>
  <c r="X329" i="5"/>
  <c r="AB329" i="5"/>
  <c r="AF329" i="5"/>
  <c r="AJ329" i="5"/>
  <c r="AN329" i="5"/>
  <c r="AR329" i="5"/>
  <c r="AV329" i="5"/>
  <c r="AZ329" i="5"/>
  <c r="BD329" i="5"/>
  <c r="BH329" i="5"/>
  <c r="BL329" i="5"/>
  <c r="BP329" i="5"/>
  <c r="BT329" i="5"/>
  <c r="BX329" i="5"/>
  <c r="CB329" i="5"/>
  <c r="I329" i="5"/>
  <c r="M329" i="5"/>
  <c r="Q329" i="5"/>
  <c r="U329" i="5"/>
  <c r="Y329" i="5"/>
  <c r="AC329" i="5"/>
  <c r="AG329" i="5"/>
  <c r="AK329" i="5"/>
  <c r="AO329" i="5"/>
  <c r="AS329" i="5"/>
  <c r="AW329" i="5"/>
  <c r="BA329" i="5"/>
  <c r="BE329" i="5"/>
  <c r="BI329" i="5"/>
  <c r="BM329" i="5"/>
  <c r="BQ329" i="5"/>
  <c r="BU329" i="5"/>
  <c r="BY329" i="5"/>
  <c r="CC329" i="5"/>
  <c r="J329" i="5"/>
  <c r="N329" i="5"/>
  <c r="R329" i="5"/>
  <c r="V329" i="5"/>
  <c r="Z329" i="5"/>
  <c r="AD329" i="5"/>
  <c r="AH329" i="5"/>
  <c r="AL329" i="5"/>
  <c r="AP329" i="5"/>
  <c r="AT329" i="5"/>
  <c r="AX329" i="5"/>
  <c r="BB329" i="5"/>
  <c r="BF329" i="5"/>
  <c r="BJ329" i="5"/>
  <c r="BN329" i="5"/>
  <c r="BR329" i="5"/>
  <c r="BV329" i="5"/>
  <c r="BZ329" i="5"/>
  <c r="CD329" i="5"/>
  <c r="K329" i="5"/>
  <c r="O329" i="5"/>
  <c r="S329" i="5"/>
  <c r="W329" i="5"/>
  <c r="AA329" i="5"/>
  <c r="AE329" i="5"/>
  <c r="AI329" i="5"/>
  <c r="AM329" i="5"/>
  <c r="AQ329" i="5"/>
  <c r="AU329" i="5"/>
  <c r="AY329" i="5"/>
  <c r="BC329" i="5"/>
  <c r="BG329" i="5"/>
  <c r="BK329" i="5"/>
  <c r="BO329" i="5"/>
  <c r="BS329" i="5"/>
  <c r="BW329" i="5"/>
  <c r="CA329" i="5"/>
  <c r="AI327" i="17" l="1"/>
  <c r="AH327" i="17"/>
  <c r="W327" i="17"/>
  <c r="AG327" i="17"/>
  <c r="P323" i="22"/>
  <c r="R323" i="22"/>
  <c r="Q323" i="22"/>
  <c r="O324" i="22"/>
  <c r="AD327" i="17"/>
  <c r="AC327" i="17"/>
  <c r="AA327" i="17"/>
  <c r="AJ327" i="17"/>
  <c r="V326" i="17"/>
  <c r="X326" i="17"/>
  <c r="Y327" i="17"/>
  <c r="U327" i="17"/>
  <c r="Z327" i="17"/>
  <c r="S327" i="17"/>
  <c r="G332" i="5"/>
  <c r="N327" i="17"/>
  <c r="Q327" i="17"/>
  <c r="F328" i="18"/>
  <c r="A328" i="17" s="1"/>
  <c r="M328" i="17" s="1"/>
  <c r="AB328" i="17" s="1"/>
  <c r="I330" i="5"/>
  <c r="M330" i="5"/>
  <c r="Q330" i="5"/>
  <c r="U330" i="5"/>
  <c r="Y330" i="5"/>
  <c r="AC330" i="5"/>
  <c r="AG330" i="5"/>
  <c r="AK330" i="5"/>
  <c r="AO330" i="5"/>
  <c r="AS330" i="5"/>
  <c r="AW330" i="5"/>
  <c r="BA330" i="5"/>
  <c r="BE330" i="5"/>
  <c r="BI330" i="5"/>
  <c r="BM330" i="5"/>
  <c r="BQ330" i="5"/>
  <c r="BU330" i="5"/>
  <c r="BY330" i="5"/>
  <c r="CC330" i="5"/>
  <c r="J330" i="5"/>
  <c r="N330" i="5"/>
  <c r="R330" i="5"/>
  <c r="V330" i="5"/>
  <c r="Z330" i="5"/>
  <c r="AD330" i="5"/>
  <c r="AH330" i="5"/>
  <c r="AL330" i="5"/>
  <c r="AP330" i="5"/>
  <c r="AT330" i="5"/>
  <c r="AX330" i="5"/>
  <c r="BB330" i="5"/>
  <c r="BF330" i="5"/>
  <c r="BJ330" i="5"/>
  <c r="BN330" i="5"/>
  <c r="BR330" i="5"/>
  <c r="BV330" i="5"/>
  <c r="BZ330" i="5"/>
  <c r="CD330" i="5"/>
  <c r="K330" i="5"/>
  <c r="O330" i="5"/>
  <c r="S330" i="5"/>
  <c r="W330" i="5"/>
  <c r="AA330" i="5"/>
  <c r="AE330" i="5"/>
  <c r="AI330" i="5"/>
  <c r="AM330" i="5"/>
  <c r="AQ330" i="5"/>
  <c r="AU330" i="5"/>
  <c r="AY330" i="5"/>
  <c r="BC330" i="5"/>
  <c r="BG330" i="5"/>
  <c r="BK330" i="5"/>
  <c r="BO330" i="5"/>
  <c r="BS330" i="5"/>
  <c r="BW330" i="5"/>
  <c r="CA330" i="5"/>
  <c r="H330" i="5"/>
  <c r="L330" i="5"/>
  <c r="P330" i="5"/>
  <c r="T330" i="5"/>
  <c r="X330" i="5"/>
  <c r="AB330" i="5"/>
  <c r="AF330" i="5"/>
  <c r="AJ330" i="5"/>
  <c r="AN330" i="5"/>
  <c r="AR330" i="5"/>
  <c r="AV330" i="5"/>
  <c r="AZ330" i="5"/>
  <c r="BD330" i="5"/>
  <c r="BH330" i="5"/>
  <c r="BL330" i="5"/>
  <c r="BP330" i="5"/>
  <c r="BT330" i="5"/>
  <c r="BX330" i="5"/>
  <c r="CB330" i="5"/>
  <c r="E331" i="5"/>
  <c r="D331" i="5"/>
  <c r="F331" i="5"/>
  <c r="A331" i="5"/>
  <c r="B331" i="5"/>
  <c r="C331" i="5"/>
  <c r="AI328" i="17" l="1"/>
  <c r="AH328" i="17"/>
  <c r="W328" i="17"/>
  <c r="AG328" i="17"/>
  <c r="P324" i="22"/>
  <c r="R324" i="22"/>
  <c r="Q324" i="22"/>
  <c r="O325" i="22"/>
  <c r="AD328" i="17"/>
  <c r="AC328" i="17"/>
  <c r="AA328" i="17"/>
  <c r="AJ328" i="17"/>
  <c r="Y328" i="17"/>
  <c r="U328" i="17"/>
  <c r="Z328" i="17"/>
  <c r="S328" i="17"/>
  <c r="V327" i="17"/>
  <c r="X327" i="17"/>
  <c r="G333" i="5"/>
  <c r="Q328" i="17"/>
  <c r="N328" i="17"/>
  <c r="H331" i="5"/>
  <c r="L331" i="5"/>
  <c r="P331" i="5"/>
  <c r="T331" i="5"/>
  <c r="X331" i="5"/>
  <c r="AB331" i="5"/>
  <c r="AF331" i="5"/>
  <c r="AJ331" i="5"/>
  <c r="AN331" i="5"/>
  <c r="AR331" i="5"/>
  <c r="AV331" i="5"/>
  <c r="AZ331" i="5"/>
  <c r="BD331" i="5"/>
  <c r="BH331" i="5"/>
  <c r="BL331" i="5"/>
  <c r="BP331" i="5"/>
  <c r="BT331" i="5"/>
  <c r="BX331" i="5"/>
  <c r="CB331" i="5"/>
  <c r="I331" i="5"/>
  <c r="M331" i="5"/>
  <c r="Q331" i="5"/>
  <c r="U331" i="5"/>
  <c r="Y331" i="5"/>
  <c r="AC331" i="5"/>
  <c r="AG331" i="5"/>
  <c r="AK331" i="5"/>
  <c r="AO331" i="5"/>
  <c r="AS331" i="5"/>
  <c r="AW331" i="5"/>
  <c r="BA331" i="5"/>
  <c r="BE331" i="5"/>
  <c r="BI331" i="5"/>
  <c r="BM331" i="5"/>
  <c r="BQ331" i="5"/>
  <c r="BU331" i="5"/>
  <c r="BY331" i="5"/>
  <c r="CC331" i="5"/>
  <c r="J331" i="5"/>
  <c r="N331" i="5"/>
  <c r="R331" i="5"/>
  <c r="V331" i="5"/>
  <c r="Z331" i="5"/>
  <c r="AD331" i="5"/>
  <c r="AH331" i="5"/>
  <c r="AL331" i="5"/>
  <c r="AP331" i="5"/>
  <c r="AT331" i="5"/>
  <c r="AX331" i="5"/>
  <c r="BB331" i="5"/>
  <c r="BF331" i="5"/>
  <c r="BJ331" i="5"/>
  <c r="BN331" i="5"/>
  <c r="BR331" i="5"/>
  <c r="BV331" i="5"/>
  <c r="BZ331" i="5"/>
  <c r="CD331" i="5"/>
  <c r="K331" i="5"/>
  <c r="O331" i="5"/>
  <c r="S331" i="5"/>
  <c r="W331" i="5"/>
  <c r="AA331" i="5"/>
  <c r="AE331" i="5"/>
  <c r="AI331" i="5"/>
  <c r="AM331" i="5"/>
  <c r="AQ331" i="5"/>
  <c r="AU331" i="5"/>
  <c r="AY331" i="5"/>
  <c r="BC331" i="5"/>
  <c r="BG331" i="5"/>
  <c r="BK331" i="5"/>
  <c r="BO331" i="5"/>
  <c r="BS331" i="5"/>
  <c r="BW331" i="5"/>
  <c r="CA331" i="5"/>
  <c r="D332" i="5"/>
  <c r="E332" i="5"/>
  <c r="F332" i="5"/>
  <c r="C332" i="5"/>
  <c r="A332" i="5"/>
  <c r="B332" i="5"/>
  <c r="F329" i="18"/>
  <c r="A329" i="17" s="1"/>
  <c r="M329" i="17" s="1"/>
  <c r="AB329" i="17" s="1"/>
  <c r="AI329" i="17" l="1"/>
  <c r="AH329" i="17"/>
  <c r="W329" i="17"/>
  <c r="AG329" i="17"/>
  <c r="Q325" i="22"/>
  <c r="P325" i="22"/>
  <c r="R325" i="22"/>
  <c r="O326" i="22"/>
  <c r="AD329" i="17"/>
  <c r="AC329" i="17"/>
  <c r="AA329" i="17"/>
  <c r="AJ329" i="17"/>
  <c r="Y329" i="17"/>
  <c r="U329" i="17"/>
  <c r="Z329" i="17"/>
  <c r="S329" i="17"/>
  <c r="V328" i="17"/>
  <c r="X328" i="17"/>
  <c r="G334" i="5"/>
  <c r="Q329" i="17"/>
  <c r="N329" i="17"/>
  <c r="F333" i="5"/>
  <c r="E333" i="5"/>
  <c r="D333" i="5"/>
  <c r="A333" i="5"/>
  <c r="B333" i="5"/>
  <c r="C333" i="5"/>
  <c r="K332" i="5"/>
  <c r="O332" i="5"/>
  <c r="S332" i="5"/>
  <c r="W332" i="5"/>
  <c r="AA332" i="5"/>
  <c r="AE332" i="5"/>
  <c r="AI332" i="5"/>
  <c r="AM332" i="5"/>
  <c r="AQ332" i="5"/>
  <c r="AU332" i="5"/>
  <c r="AY332" i="5"/>
  <c r="BC332" i="5"/>
  <c r="BG332" i="5"/>
  <c r="BK332" i="5"/>
  <c r="BO332" i="5"/>
  <c r="BS332" i="5"/>
  <c r="BW332" i="5"/>
  <c r="CA332" i="5"/>
  <c r="H332" i="5"/>
  <c r="L332" i="5"/>
  <c r="P332" i="5"/>
  <c r="T332" i="5"/>
  <c r="X332" i="5"/>
  <c r="AB332" i="5"/>
  <c r="AF332" i="5"/>
  <c r="AJ332" i="5"/>
  <c r="AN332" i="5"/>
  <c r="AR332" i="5"/>
  <c r="AV332" i="5"/>
  <c r="AZ332" i="5"/>
  <c r="BD332" i="5"/>
  <c r="BH332" i="5"/>
  <c r="BL332" i="5"/>
  <c r="BP332" i="5"/>
  <c r="BT332" i="5"/>
  <c r="BX332" i="5"/>
  <c r="CB332" i="5"/>
  <c r="I332" i="5"/>
  <c r="M332" i="5"/>
  <c r="Q332" i="5"/>
  <c r="U332" i="5"/>
  <c r="Y332" i="5"/>
  <c r="AC332" i="5"/>
  <c r="AG332" i="5"/>
  <c r="AK332" i="5"/>
  <c r="AO332" i="5"/>
  <c r="AS332" i="5"/>
  <c r="AW332" i="5"/>
  <c r="BA332" i="5"/>
  <c r="BE332" i="5"/>
  <c r="BI332" i="5"/>
  <c r="BM332" i="5"/>
  <c r="BQ332" i="5"/>
  <c r="BU332" i="5"/>
  <c r="BY332" i="5"/>
  <c r="CC332" i="5"/>
  <c r="J332" i="5"/>
  <c r="N332" i="5"/>
  <c r="R332" i="5"/>
  <c r="V332" i="5"/>
  <c r="Z332" i="5"/>
  <c r="AD332" i="5"/>
  <c r="AH332" i="5"/>
  <c r="AL332" i="5"/>
  <c r="AP332" i="5"/>
  <c r="AT332" i="5"/>
  <c r="AX332" i="5"/>
  <c r="BB332" i="5"/>
  <c r="BF332" i="5"/>
  <c r="BJ332" i="5"/>
  <c r="BN332" i="5"/>
  <c r="BR332" i="5"/>
  <c r="BV332" i="5"/>
  <c r="BZ332" i="5"/>
  <c r="CD332" i="5"/>
  <c r="F330" i="18"/>
  <c r="A330" i="17" s="1"/>
  <c r="M330" i="17" s="1"/>
  <c r="AB330" i="17" s="1"/>
  <c r="AI330" i="17" l="1"/>
  <c r="AH330" i="17"/>
  <c r="W330" i="17"/>
  <c r="AG330" i="17"/>
  <c r="P326" i="22"/>
  <c r="R326" i="22"/>
  <c r="Q326" i="22"/>
  <c r="O327" i="22"/>
  <c r="AD330" i="17"/>
  <c r="AC330" i="17"/>
  <c r="AA330" i="17"/>
  <c r="AJ330" i="17"/>
  <c r="Y330" i="17"/>
  <c r="U330" i="17"/>
  <c r="Z330" i="17"/>
  <c r="S330" i="17"/>
  <c r="V329" i="17"/>
  <c r="X329" i="17"/>
  <c r="G335" i="5"/>
  <c r="Q330" i="17"/>
  <c r="N330" i="17"/>
  <c r="F331" i="18"/>
  <c r="A331" i="17" s="1"/>
  <c r="M331" i="17" s="1"/>
  <c r="AB331" i="17" s="1"/>
  <c r="J333" i="5"/>
  <c r="N333" i="5"/>
  <c r="R333" i="5"/>
  <c r="V333" i="5"/>
  <c r="Z333" i="5"/>
  <c r="AD333" i="5"/>
  <c r="AH333" i="5"/>
  <c r="AL333" i="5"/>
  <c r="AP333" i="5"/>
  <c r="AT333" i="5"/>
  <c r="AX333" i="5"/>
  <c r="BB333" i="5"/>
  <c r="BF333" i="5"/>
  <c r="BJ333" i="5"/>
  <c r="BN333" i="5"/>
  <c r="BR333" i="5"/>
  <c r="BV333" i="5"/>
  <c r="BZ333" i="5"/>
  <c r="CD333" i="5"/>
  <c r="K333" i="5"/>
  <c r="O333" i="5"/>
  <c r="S333" i="5"/>
  <c r="W333" i="5"/>
  <c r="AA333" i="5"/>
  <c r="AE333" i="5"/>
  <c r="AI333" i="5"/>
  <c r="AM333" i="5"/>
  <c r="AQ333" i="5"/>
  <c r="AU333" i="5"/>
  <c r="AY333" i="5"/>
  <c r="BC333" i="5"/>
  <c r="BG333" i="5"/>
  <c r="BK333" i="5"/>
  <c r="BO333" i="5"/>
  <c r="BS333" i="5"/>
  <c r="BW333" i="5"/>
  <c r="CA333" i="5"/>
  <c r="H333" i="5"/>
  <c r="L333" i="5"/>
  <c r="P333" i="5"/>
  <c r="T333" i="5"/>
  <c r="X333" i="5"/>
  <c r="AB333" i="5"/>
  <c r="AF333" i="5"/>
  <c r="AJ333" i="5"/>
  <c r="AN333" i="5"/>
  <c r="AR333" i="5"/>
  <c r="AV333" i="5"/>
  <c r="AZ333" i="5"/>
  <c r="BD333" i="5"/>
  <c r="BH333" i="5"/>
  <c r="BL333" i="5"/>
  <c r="BP333" i="5"/>
  <c r="BT333" i="5"/>
  <c r="BX333" i="5"/>
  <c r="CB333" i="5"/>
  <c r="I333" i="5"/>
  <c r="M333" i="5"/>
  <c r="Q333" i="5"/>
  <c r="U333" i="5"/>
  <c r="Y333" i="5"/>
  <c r="AC333" i="5"/>
  <c r="AG333" i="5"/>
  <c r="AK333" i="5"/>
  <c r="AO333" i="5"/>
  <c r="AS333" i="5"/>
  <c r="AW333" i="5"/>
  <c r="BA333" i="5"/>
  <c r="BE333" i="5"/>
  <c r="BI333" i="5"/>
  <c r="BM333" i="5"/>
  <c r="BQ333" i="5"/>
  <c r="BU333" i="5"/>
  <c r="BY333" i="5"/>
  <c r="CC333" i="5"/>
  <c r="D334" i="5"/>
  <c r="E334" i="5"/>
  <c r="F334" i="5"/>
  <c r="C334" i="5"/>
  <c r="A334" i="5"/>
  <c r="B334" i="5"/>
  <c r="AI331" i="17" l="1"/>
  <c r="AH331" i="17"/>
  <c r="W331" i="17"/>
  <c r="AG331" i="17"/>
  <c r="Q327" i="22"/>
  <c r="P327" i="22"/>
  <c r="R327" i="22"/>
  <c r="O328" i="22"/>
  <c r="AD331" i="17"/>
  <c r="AC331" i="17"/>
  <c r="AA331" i="17"/>
  <c r="AJ331" i="17"/>
  <c r="V330" i="17"/>
  <c r="X330" i="17"/>
  <c r="Y331" i="17"/>
  <c r="U331" i="17"/>
  <c r="Z331" i="17"/>
  <c r="S331" i="17"/>
  <c r="G336" i="5"/>
  <c r="N331" i="17"/>
  <c r="Q331" i="17"/>
  <c r="K334" i="5"/>
  <c r="O334" i="5"/>
  <c r="S334" i="5"/>
  <c r="W334" i="5"/>
  <c r="AA334" i="5"/>
  <c r="AE334" i="5"/>
  <c r="AI334" i="5"/>
  <c r="AM334" i="5"/>
  <c r="AQ334" i="5"/>
  <c r="AU334" i="5"/>
  <c r="AY334" i="5"/>
  <c r="BC334" i="5"/>
  <c r="BG334" i="5"/>
  <c r="BK334" i="5"/>
  <c r="BO334" i="5"/>
  <c r="BS334" i="5"/>
  <c r="BW334" i="5"/>
  <c r="CA334" i="5"/>
  <c r="H334" i="5"/>
  <c r="L334" i="5"/>
  <c r="P334" i="5"/>
  <c r="T334" i="5"/>
  <c r="X334" i="5"/>
  <c r="AB334" i="5"/>
  <c r="AF334" i="5"/>
  <c r="AJ334" i="5"/>
  <c r="AN334" i="5"/>
  <c r="AR334" i="5"/>
  <c r="AV334" i="5"/>
  <c r="AZ334" i="5"/>
  <c r="BD334" i="5"/>
  <c r="BH334" i="5"/>
  <c r="BL334" i="5"/>
  <c r="BP334" i="5"/>
  <c r="BT334" i="5"/>
  <c r="BX334" i="5"/>
  <c r="CB334" i="5"/>
  <c r="I334" i="5"/>
  <c r="M334" i="5"/>
  <c r="Q334" i="5"/>
  <c r="U334" i="5"/>
  <c r="Y334" i="5"/>
  <c r="AC334" i="5"/>
  <c r="AG334" i="5"/>
  <c r="AK334" i="5"/>
  <c r="AO334" i="5"/>
  <c r="AS334" i="5"/>
  <c r="AW334" i="5"/>
  <c r="BA334" i="5"/>
  <c r="BE334" i="5"/>
  <c r="BI334" i="5"/>
  <c r="BM334" i="5"/>
  <c r="BQ334" i="5"/>
  <c r="BU334" i="5"/>
  <c r="BY334" i="5"/>
  <c r="CC334" i="5"/>
  <c r="J334" i="5"/>
  <c r="N334" i="5"/>
  <c r="R334" i="5"/>
  <c r="V334" i="5"/>
  <c r="Z334" i="5"/>
  <c r="AD334" i="5"/>
  <c r="AH334" i="5"/>
  <c r="AL334" i="5"/>
  <c r="AP334" i="5"/>
  <c r="AT334" i="5"/>
  <c r="AX334" i="5"/>
  <c r="BB334" i="5"/>
  <c r="BF334" i="5"/>
  <c r="BJ334" i="5"/>
  <c r="BN334" i="5"/>
  <c r="BR334" i="5"/>
  <c r="BV334" i="5"/>
  <c r="BZ334" i="5"/>
  <c r="CD334" i="5"/>
  <c r="E335" i="5"/>
  <c r="D335" i="5"/>
  <c r="F335" i="5"/>
  <c r="A335" i="5"/>
  <c r="B335" i="5"/>
  <c r="C335" i="5"/>
  <c r="F332" i="18"/>
  <c r="A332" i="17" s="1"/>
  <c r="M332" i="17" s="1"/>
  <c r="AB332" i="17" s="1"/>
  <c r="AI332" i="17" l="1"/>
  <c r="AH332" i="17"/>
  <c r="W332" i="17"/>
  <c r="AG332" i="17"/>
  <c r="P328" i="22"/>
  <c r="R328" i="22"/>
  <c r="Q328" i="22"/>
  <c r="O329" i="22"/>
  <c r="AD332" i="17"/>
  <c r="AC332" i="17"/>
  <c r="AA332" i="17"/>
  <c r="AJ332" i="17"/>
  <c r="Y332" i="17"/>
  <c r="U332" i="17"/>
  <c r="Z332" i="17"/>
  <c r="S332" i="17"/>
  <c r="V331" i="17"/>
  <c r="X331" i="17"/>
  <c r="G337" i="5"/>
  <c r="Q332" i="17"/>
  <c r="N332" i="17"/>
  <c r="F333" i="18"/>
  <c r="A333" i="17" s="1"/>
  <c r="M333" i="17" s="1"/>
  <c r="AB333" i="17" s="1"/>
  <c r="D336" i="5"/>
  <c r="E336" i="5"/>
  <c r="F336" i="5"/>
  <c r="A336" i="5"/>
  <c r="B336" i="5"/>
  <c r="C336" i="5"/>
  <c r="J335" i="5"/>
  <c r="N335" i="5"/>
  <c r="R335" i="5"/>
  <c r="V335" i="5"/>
  <c r="Z335" i="5"/>
  <c r="AD335" i="5"/>
  <c r="AH335" i="5"/>
  <c r="AL335" i="5"/>
  <c r="AP335" i="5"/>
  <c r="AT335" i="5"/>
  <c r="AX335" i="5"/>
  <c r="BB335" i="5"/>
  <c r="BF335" i="5"/>
  <c r="BJ335" i="5"/>
  <c r="BN335" i="5"/>
  <c r="BR335" i="5"/>
  <c r="BV335" i="5"/>
  <c r="BZ335" i="5"/>
  <c r="CD335" i="5"/>
  <c r="K335" i="5"/>
  <c r="O335" i="5"/>
  <c r="S335" i="5"/>
  <c r="W335" i="5"/>
  <c r="AA335" i="5"/>
  <c r="AE335" i="5"/>
  <c r="AI335" i="5"/>
  <c r="AM335" i="5"/>
  <c r="AQ335" i="5"/>
  <c r="AU335" i="5"/>
  <c r="AY335" i="5"/>
  <c r="BC335" i="5"/>
  <c r="BG335" i="5"/>
  <c r="BK335" i="5"/>
  <c r="BO335" i="5"/>
  <c r="BS335" i="5"/>
  <c r="BW335" i="5"/>
  <c r="CA335" i="5"/>
  <c r="H335" i="5"/>
  <c r="L335" i="5"/>
  <c r="P335" i="5"/>
  <c r="T335" i="5"/>
  <c r="X335" i="5"/>
  <c r="AB335" i="5"/>
  <c r="AF335" i="5"/>
  <c r="AJ335" i="5"/>
  <c r="AN335" i="5"/>
  <c r="AR335" i="5"/>
  <c r="AV335" i="5"/>
  <c r="AZ335" i="5"/>
  <c r="BD335" i="5"/>
  <c r="BH335" i="5"/>
  <c r="BL335" i="5"/>
  <c r="BP335" i="5"/>
  <c r="BT335" i="5"/>
  <c r="BX335" i="5"/>
  <c r="CB335" i="5"/>
  <c r="I335" i="5"/>
  <c r="M335" i="5"/>
  <c r="Q335" i="5"/>
  <c r="U335" i="5"/>
  <c r="Y335" i="5"/>
  <c r="AC335" i="5"/>
  <c r="AG335" i="5"/>
  <c r="AK335" i="5"/>
  <c r="AO335" i="5"/>
  <c r="AS335" i="5"/>
  <c r="AW335" i="5"/>
  <c r="BA335" i="5"/>
  <c r="BE335" i="5"/>
  <c r="BI335" i="5"/>
  <c r="BM335" i="5"/>
  <c r="BQ335" i="5"/>
  <c r="BU335" i="5"/>
  <c r="BY335" i="5"/>
  <c r="CC335" i="5"/>
  <c r="AI333" i="17" l="1"/>
  <c r="AH333" i="17"/>
  <c r="W333" i="17"/>
  <c r="AG333" i="17"/>
  <c r="Q329" i="22"/>
  <c r="P329" i="22"/>
  <c r="R329" i="22"/>
  <c r="O330" i="22"/>
  <c r="AD333" i="17"/>
  <c r="AC333" i="17"/>
  <c r="AA333" i="17"/>
  <c r="AJ333" i="17"/>
  <c r="V332" i="17"/>
  <c r="X332" i="17"/>
  <c r="Y333" i="17"/>
  <c r="U333" i="17"/>
  <c r="Z333" i="17"/>
  <c r="S333" i="17"/>
  <c r="G338" i="5"/>
  <c r="Q333" i="17"/>
  <c r="N333" i="17"/>
  <c r="I336" i="5"/>
  <c r="M336" i="5"/>
  <c r="Q336" i="5"/>
  <c r="U336" i="5"/>
  <c r="Y336" i="5"/>
  <c r="AC336" i="5"/>
  <c r="AG336" i="5"/>
  <c r="AK336" i="5"/>
  <c r="AO336" i="5"/>
  <c r="AS336" i="5"/>
  <c r="AW336" i="5"/>
  <c r="BA336" i="5"/>
  <c r="BE336" i="5"/>
  <c r="BI336" i="5"/>
  <c r="BM336" i="5"/>
  <c r="BQ336" i="5"/>
  <c r="BU336" i="5"/>
  <c r="BY336" i="5"/>
  <c r="CC336" i="5"/>
  <c r="J336" i="5"/>
  <c r="N336" i="5"/>
  <c r="R336" i="5"/>
  <c r="V336" i="5"/>
  <c r="Z336" i="5"/>
  <c r="AD336" i="5"/>
  <c r="AH336" i="5"/>
  <c r="AL336" i="5"/>
  <c r="AP336" i="5"/>
  <c r="AT336" i="5"/>
  <c r="AX336" i="5"/>
  <c r="BB336" i="5"/>
  <c r="BF336" i="5"/>
  <c r="BJ336" i="5"/>
  <c r="BN336" i="5"/>
  <c r="BR336" i="5"/>
  <c r="BV336" i="5"/>
  <c r="BZ336" i="5"/>
  <c r="CD336" i="5"/>
  <c r="K336" i="5"/>
  <c r="O336" i="5"/>
  <c r="S336" i="5"/>
  <c r="W336" i="5"/>
  <c r="AA336" i="5"/>
  <c r="AE336" i="5"/>
  <c r="AI336" i="5"/>
  <c r="AM336" i="5"/>
  <c r="AQ336" i="5"/>
  <c r="AU336" i="5"/>
  <c r="AY336" i="5"/>
  <c r="BC336" i="5"/>
  <c r="BG336" i="5"/>
  <c r="BK336" i="5"/>
  <c r="BO336" i="5"/>
  <c r="BS336" i="5"/>
  <c r="BW336" i="5"/>
  <c r="CA336" i="5"/>
  <c r="H336" i="5"/>
  <c r="L336" i="5"/>
  <c r="P336" i="5"/>
  <c r="T336" i="5"/>
  <c r="X336" i="5"/>
  <c r="AB336" i="5"/>
  <c r="AF336" i="5"/>
  <c r="AJ336" i="5"/>
  <c r="AN336" i="5"/>
  <c r="AR336" i="5"/>
  <c r="AV336" i="5"/>
  <c r="AZ336" i="5"/>
  <c r="BD336" i="5"/>
  <c r="BH336" i="5"/>
  <c r="BL336" i="5"/>
  <c r="BP336" i="5"/>
  <c r="BT336" i="5"/>
  <c r="BX336" i="5"/>
  <c r="CB336" i="5"/>
  <c r="E337" i="5"/>
  <c r="D337" i="5"/>
  <c r="F337" i="5"/>
  <c r="A337" i="5"/>
  <c r="B337" i="5"/>
  <c r="C337" i="5"/>
  <c r="F334" i="18"/>
  <c r="A334" i="17" s="1"/>
  <c r="M334" i="17" s="1"/>
  <c r="AB334" i="17" s="1"/>
  <c r="AI334" i="17" l="1"/>
  <c r="AH334" i="17"/>
  <c r="W334" i="17"/>
  <c r="AG334" i="17"/>
  <c r="P330" i="22"/>
  <c r="R330" i="22"/>
  <c r="Q330" i="22"/>
  <c r="O331" i="22"/>
  <c r="AD334" i="17"/>
  <c r="AC334" i="17"/>
  <c r="AA334" i="17"/>
  <c r="AJ334" i="17"/>
  <c r="Y334" i="17"/>
  <c r="U334" i="17"/>
  <c r="Z334" i="17"/>
  <c r="S334" i="17"/>
  <c r="V333" i="17"/>
  <c r="X333" i="17"/>
  <c r="G339" i="5"/>
  <c r="Q334" i="17"/>
  <c r="N334" i="17"/>
  <c r="F335" i="18"/>
  <c r="A335" i="17" s="1"/>
  <c r="M335" i="17" s="1"/>
  <c r="AB335" i="17" s="1"/>
  <c r="J337" i="5"/>
  <c r="N337" i="5"/>
  <c r="R337" i="5"/>
  <c r="V337" i="5"/>
  <c r="Z337" i="5"/>
  <c r="AD337" i="5"/>
  <c r="AH337" i="5"/>
  <c r="AL337" i="5"/>
  <c r="AP337" i="5"/>
  <c r="AT337" i="5"/>
  <c r="AX337" i="5"/>
  <c r="BB337" i="5"/>
  <c r="BF337" i="5"/>
  <c r="BJ337" i="5"/>
  <c r="BN337" i="5"/>
  <c r="BR337" i="5"/>
  <c r="BV337" i="5"/>
  <c r="BZ337" i="5"/>
  <c r="CD337" i="5"/>
  <c r="K337" i="5"/>
  <c r="O337" i="5"/>
  <c r="S337" i="5"/>
  <c r="W337" i="5"/>
  <c r="AA337" i="5"/>
  <c r="AE337" i="5"/>
  <c r="AI337" i="5"/>
  <c r="AM337" i="5"/>
  <c r="AQ337" i="5"/>
  <c r="AU337" i="5"/>
  <c r="AY337" i="5"/>
  <c r="BC337" i="5"/>
  <c r="BG337" i="5"/>
  <c r="BK337" i="5"/>
  <c r="BO337" i="5"/>
  <c r="BS337" i="5"/>
  <c r="BW337" i="5"/>
  <c r="CA337" i="5"/>
  <c r="H337" i="5"/>
  <c r="L337" i="5"/>
  <c r="P337" i="5"/>
  <c r="T337" i="5"/>
  <c r="X337" i="5"/>
  <c r="AB337" i="5"/>
  <c r="AF337" i="5"/>
  <c r="AJ337" i="5"/>
  <c r="AN337" i="5"/>
  <c r="AR337" i="5"/>
  <c r="AV337" i="5"/>
  <c r="AZ337" i="5"/>
  <c r="BD337" i="5"/>
  <c r="BH337" i="5"/>
  <c r="BL337" i="5"/>
  <c r="BP337" i="5"/>
  <c r="BT337" i="5"/>
  <c r="BX337" i="5"/>
  <c r="CB337" i="5"/>
  <c r="I337" i="5"/>
  <c r="M337" i="5"/>
  <c r="Q337" i="5"/>
  <c r="U337" i="5"/>
  <c r="Y337" i="5"/>
  <c r="AC337" i="5"/>
  <c r="AG337" i="5"/>
  <c r="AK337" i="5"/>
  <c r="AO337" i="5"/>
  <c r="AS337" i="5"/>
  <c r="AW337" i="5"/>
  <c r="BA337" i="5"/>
  <c r="BE337" i="5"/>
  <c r="BI337" i="5"/>
  <c r="BM337" i="5"/>
  <c r="BQ337" i="5"/>
  <c r="BU337" i="5"/>
  <c r="BY337" i="5"/>
  <c r="CC337" i="5"/>
  <c r="D338" i="5"/>
  <c r="E338" i="5"/>
  <c r="F338" i="5"/>
  <c r="A338" i="5"/>
  <c r="B338" i="5"/>
  <c r="C338" i="5"/>
  <c r="AI335" i="17" l="1"/>
  <c r="AH335" i="17"/>
  <c r="W335" i="17"/>
  <c r="AG335" i="17"/>
  <c r="Q331" i="22"/>
  <c r="P331" i="22"/>
  <c r="R331" i="22"/>
  <c r="O332" i="22"/>
  <c r="AD335" i="17"/>
  <c r="AC335" i="17"/>
  <c r="AA335" i="17"/>
  <c r="AJ335" i="17"/>
  <c r="V334" i="17"/>
  <c r="X334" i="17"/>
  <c r="Y335" i="17"/>
  <c r="U335" i="17"/>
  <c r="Z335" i="17"/>
  <c r="S335" i="17"/>
  <c r="G340" i="5"/>
  <c r="N335" i="17"/>
  <c r="Q335" i="17"/>
  <c r="E339" i="5"/>
  <c r="D339" i="5"/>
  <c r="F339" i="5"/>
  <c r="A339" i="5"/>
  <c r="B339" i="5"/>
  <c r="C339" i="5"/>
  <c r="I338" i="5"/>
  <c r="M338" i="5"/>
  <c r="Q338" i="5"/>
  <c r="U338" i="5"/>
  <c r="Y338" i="5"/>
  <c r="AC338" i="5"/>
  <c r="AG338" i="5"/>
  <c r="AK338" i="5"/>
  <c r="AO338" i="5"/>
  <c r="AS338" i="5"/>
  <c r="AW338" i="5"/>
  <c r="BA338" i="5"/>
  <c r="BE338" i="5"/>
  <c r="BI338" i="5"/>
  <c r="BM338" i="5"/>
  <c r="BQ338" i="5"/>
  <c r="BU338" i="5"/>
  <c r="BY338" i="5"/>
  <c r="CC338" i="5"/>
  <c r="J338" i="5"/>
  <c r="N338" i="5"/>
  <c r="R338" i="5"/>
  <c r="V338" i="5"/>
  <c r="Z338" i="5"/>
  <c r="AD338" i="5"/>
  <c r="AH338" i="5"/>
  <c r="AL338" i="5"/>
  <c r="AP338" i="5"/>
  <c r="AT338" i="5"/>
  <c r="AX338" i="5"/>
  <c r="BB338" i="5"/>
  <c r="BF338" i="5"/>
  <c r="BJ338" i="5"/>
  <c r="BN338" i="5"/>
  <c r="BR338" i="5"/>
  <c r="BV338" i="5"/>
  <c r="BZ338" i="5"/>
  <c r="CD338" i="5"/>
  <c r="K338" i="5"/>
  <c r="O338" i="5"/>
  <c r="S338" i="5"/>
  <c r="W338" i="5"/>
  <c r="AA338" i="5"/>
  <c r="AE338" i="5"/>
  <c r="AI338" i="5"/>
  <c r="AM338" i="5"/>
  <c r="AQ338" i="5"/>
  <c r="AU338" i="5"/>
  <c r="AY338" i="5"/>
  <c r="BC338" i="5"/>
  <c r="BG338" i="5"/>
  <c r="BK338" i="5"/>
  <c r="BO338" i="5"/>
  <c r="BS338" i="5"/>
  <c r="BW338" i="5"/>
  <c r="CA338" i="5"/>
  <c r="H338" i="5"/>
  <c r="L338" i="5"/>
  <c r="P338" i="5"/>
  <c r="T338" i="5"/>
  <c r="X338" i="5"/>
  <c r="AB338" i="5"/>
  <c r="AF338" i="5"/>
  <c r="AJ338" i="5"/>
  <c r="AN338" i="5"/>
  <c r="AR338" i="5"/>
  <c r="AV338" i="5"/>
  <c r="AZ338" i="5"/>
  <c r="BD338" i="5"/>
  <c r="BH338" i="5"/>
  <c r="BL338" i="5"/>
  <c r="BP338" i="5"/>
  <c r="BT338" i="5"/>
  <c r="BX338" i="5"/>
  <c r="CB338" i="5"/>
  <c r="F336" i="18"/>
  <c r="A336" i="17" s="1"/>
  <c r="M336" i="17" s="1"/>
  <c r="AB336" i="17" s="1"/>
  <c r="AI336" i="17" l="1"/>
  <c r="AH336" i="17"/>
  <c r="W336" i="17"/>
  <c r="AG336" i="17"/>
  <c r="P332" i="22"/>
  <c r="R332" i="22"/>
  <c r="Q332" i="22"/>
  <c r="O333" i="22"/>
  <c r="AD336" i="17"/>
  <c r="AC336" i="17"/>
  <c r="AA336" i="17"/>
  <c r="AJ336" i="17"/>
  <c r="Y336" i="17"/>
  <c r="U336" i="17"/>
  <c r="Z336" i="17"/>
  <c r="S336" i="17"/>
  <c r="V335" i="17"/>
  <c r="X335" i="17"/>
  <c r="G341" i="5"/>
  <c r="Q336" i="17"/>
  <c r="N336" i="17"/>
  <c r="F337" i="18"/>
  <c r="A337" i="17" s="1"/>
  <c r="M337" i="17" s="1"/>
  <c r="AB337" i="17" s="1"/>
  <c r="D340" i="5"/>
  <c r="E340" i="5"/>
  <c r="F340" i="5"/>
  <c r="C340" i="5"/>
  <c r="A340" i="5"/>
  <c r="B340" i="5"/>
  <c r="H339" i="5"/>
  <c r="L339" i="5"/>
  <c r="P339" i="5"/>
  <c r="T339" i="5"/>
  <c r="X339" i="5"/>
  <c r="AB339" i="5"/>
  <c r="AF339" i="5"/>
  <c r="AJ339" i="5"/>
  <c r="AN339" i="5"/>
  <c r="AR339" i="5"/>
  <c r="AV339" i="5"/>
  <c r="AZ339" i="5"/>
  <c r="BD339" i="5"/>
  <c r="BH339" i="5"/>
  <c r="BL339" i="5"/>
  <c r="BP339" i="5"/>
  <c r="BT339" i="5"/>
  <c r="BX339" i="5"/>
  <c r="CB339" i="5"/>
  <c r="I339" i="5"/>
  <c r="M339" i="5"/>
  <c r="Q339" i="5"/>
  <c r="U339" i="5"/>
  <c r="Y339" i="5"/>
  <c r="AC339" i="5"/>
  <c r="AG339" i="5"/>
  <c r="AK339" i="5"/>
  <c r="AO339" i="5"/>
  <c r="AS339" i="5"/>
  <c r="AW339" i="5"/>
  <c r="BA339" i="5"/>
  <c r="BE339" i="5"/>
  <c r="BI339" i="5"/>
  <c r="BM339" i="5"/>
  <c r="BQ339" i="5"/>
  <c r="BU339" i="5"/>
  <c r="BY339" i="5"/>
  <c r="CC339" i="5"/>
  <c r="J339" i="5"/>
  <c r="N339" i="5"/>
  <c r="R339" i="5"/>
  <c r="V339" i="5"/>
  <c r="Z339" i="5"/>
  <c r="AD339" i="5"/>
  <c r="AH339" i="5"/>
  <c r="AL339" i="5"/>
  <c r="AP339" i="5"/>
  <c r="AT339" i="5"/>
  <c r="AX339" i="5"/>
  <c r="BB339" i="5"/>
  <c r="BF339" i="5"/>
  <c r="BJ339" i="5"/>
  <c r="BN339" i="5"/>
  <c r="BR339" i="5"/>
  <c r="BV339" i="5"/>
  <c r="BZ339" i="5"/>
  <c r="CD339" i="5"/>
  <c r="K339" i="5"/>
  <c r="O339" i="5"/>
  <c r="S339" i="5"/>
  <c r="W339" i="5"/>
  <c r="AA339" i="5"/>
  <c r="AE339" i="5"/>
  <c r="AI339" i="5"/>
  <c r="AM339" i="5"/>
  <c r="AQ339" i="5"/>
  <c r="AU339" i="5"/>
  <c r="AY339" i="5"/>
  <c r="BC339" i="5"/>
  <c r="BG339" i="5"/>
  <c r="BK339" i="5"/>
  <c r="BO339" i="5"/>
  <c r="BS339" i="5"/>
  <c r="BW339" i="5"/>
  <c r="CA339" i="5"/>
  <c r="AI337" i="17" l="1"/>
  <c r="AH337" i="17"/>
  <c r="W337" i="17"/>
  <c r="AG337" i="17"/>
  <c r="P333" i="22"/>
  <c r="R333" i="22"/>
  <c r="Q333" i="22"/>
  <c r="O334" i="22"/>
  <c r="AD337" i="17"/>
  <c r="AC337" i="17"/>
  <c r="AA337" i="17"/>
  <c r="AJ337" i="17"/>
  <c r="V336" i="17"/>
  <c r="X336" i="17"/>
  <c r="Y337" i="17"/>
  <c r="U337" i="17"/>
  <c r="Z337" i="17"/>
  <c r="S337" i="17"/>
  <c r="G342" i="5"/>
  <c r="Q337" i="17"/>
  <c r="N337" i="17"/>
  <c r="K340" i="5"/>
  <c r="O340" i="5"/>
  <c r="S340" i="5"/>
  <c r="W340" i="5"/>
  <c r="AA340" i="5"/>
  <c r="AE340" i="5"/>
  <c r="AI340" i="5"/>
  <c r="AM340" i="5"/>
  <c r="AQ340" i="5"/>
  <c r="AU340" i="5"/>
  <c r="AY340" i="5"/>
  <c r="BC340" i="5"/>
  <c r="BG340" i="5"/>
  <c r="BK340" i="5"/>
  <c r="BO340" i="5"/>
  <c r="BS340" i="5"/>
  <c r="BW340" i="5"/>
  <c r="CA340" i="5"/>
  <c r="H340" i="5"/>
  <c r="L340" i="5"/>
  <c r="P340" i="5"/>
  <c r="T340" i="5"/>
  <c r="X340" i="5"/>
  <c r="AB340" i="5"/>
  <c r="AF340" i="5"/>
  <c r="AJ340" i="5"/>
  <c r="AN340" i="5"/>
  <c r="AR340" i="5"/>
  <c r="AV340" i="5"/>
  <c r="AZ340" i="5"/>
  <c r="BD340" i="5"/>
  <c r="BH340" i="5"/>
  <c r="BL340" i="5"/>
  <c r="BP340" i="5"/>
  <c r="BT340" i="5"/>
  <c r="BX340" i="5"/>
  <c r="CB340" i="5"/>
  <c r="I340" i="5"/>
  <c r="M340" i="5"/>
  <c r="Q340" i="5"/>
  <c r="U340" i="5"/>
  <c r="Y340" i="5"/>
  <c r="AC340" i="5"/>
  <c r="AG340" i="5"/>
  <c r="AK340" i="5"/>
  <c r="AO340" i="5"/>
  <c r="AS340" i="5"/>
  <c r="AW340" i="5"/>
  <c r="BA340" i="5"/>
  <c r="BE340" i="5"/>
  <c r="BI340" i="5"/>
  <c r="BM340" i="5"/>
  <c r="BQ340" i="5"/>
  <c r="BU340" i="5"/>
  <c r="BY340" i="5"/>
  <c r="CC340" i="5"/>
  <c r="J340" i="5"/>
  <c r="N340" i="5"/>
  <c r="R340" i="5"/>
  <c r="V340" i="5"/>
  <c r="Z340" i="5"/>
  <c r="AD340" i="5"/>
  <c r="AH340" i="5"/>
  <c r="AL340" i="5"/>
  <c r="AP340" i="5"/>
  <c r="AT340" i="5"/>
  <c r="AX340" i="5"/>
  <c r="BB340" i="5"/>
  <c r="BF340" i="5"/>
  <c r="BJ340" i="5"/>
  <c r="BN340" i="5"/>
  <c r="BR340" i="5"/>
  <c r="BV340" i="5"/>
  <c r="BZ340" i="5"/>
  <c r="CD340" i="5"/>
  <c r="F341" i="5"/>
  <c r="E341" i="5"/>
  <c r="D341" i="5"/>
  <c r="A341" i="5"/>
  <c r="B341" i="5"/>
  <c r="C341" i="5"/>
  <c r="F338" i="18"/>
  <c r="A338" i="17" s="1"/>
  <c r="M338" i="17" s="1"/>
  <c r="AB338" i="17" s="1"/>
  <c r="AI338" i="17" l="1"/>
  <c r="AH338" i="17"/>
  <c r="W338" i="17"/>
  <c r="AG338" i="17"/>
  <c r="Q334" i="22"/>
  <c r="P334" i="22"/>
  <c r="R334" i="22"/>
  <c r="O335" i="22"/>
  <c r="AD338" i="17"/>
  <c r="AC338" i="17"/>
  <c r="AA338" i="17"/>
  <c r="AJ338" i="17"/>
  <c r="Y338" i="17"/>
  <c r="U338" i="17"/>
  <c r="Z338" i="17"/>
  <c r="S338" i="17"/>
  <c r="V337" i="17"/>
  <c r="X337" i="17"/>
  <c r="G343" i="5"/>
  <c r="Q338" i="17"/>
  <c r="N338" i="17"/>
  <c r="F339" i="18"/>
  <c r="A339" i="17" s="1"/>
  <c r="M339" i="17" s="1"/>
  <c r="AB339" i="17" s="1"/>
  <c r="D342" i="5"/>
  <c r="E342" i="5"/>
  <c r="F342" i="5"/>
  <c r="C342" i="5"/>
  <c r="A342" i="5"/>
  <c r="B342" i="5"/>
  <c r="H341" i="5"/>
  <c r="L341" i="5"/>
  <c r="P341" i="5"/>
  <c r="T341" i="5"/>
  <c r="X341" i="5"/>
  <c r="AB341" i="5"/>
  <c r="AF341" i="5"/>
  <c r="AJ341" i="5"/>
  <c r="AN341" i="5"/>
  <c r="AR341" i="5"/>
  <c r="AV341" i="5"/>
  <c r="AZ341" i="5"/>
  <c r="BD341" i="5"/>
  <c r="BH341" i="5"/>
  <c r="BL341" i="5"/>
  <c r="BP341" i="5"/>
  <c r="BT341" i="5"/>
  <c r="BX341" i="5"/>
  <c r="CB341" i="5"/>
  <c r="I341" i="5"/>
  <c r="M341" i="5"/>
  <c r="Q341" i="5"/>
  <c r="U341" i="5"/>
  <c r="Y341" i="5"/>
  <c r="AC341" i="5"/>
  <c r="AG341" i="5"/>
  <c r="AK341" i="5"/>
  <c r="AO341" i="5"/>
  <c r="AS341" i="5"/>
  <c r="AW341" i="5"/>
  <c r="BA341" i="5"/>
  <c r="BE341" i="5"/>
  <c r="BI341" i="5"/>
  <c r="BM341" i="5"/>
  <c r="BQ341" i="5"/>
  <c r="BU341" i="5"/>
  <c r="BY341" i="5"/>
  <c r="CC341" i="5"/>
  <c r="J341" i="5"/>
  <c r="N341" i="5"/>
  <c r="R341" i="5"/>
  <c r="V341" i="5"/>
  <c r="Z341" i="5"/>
  <c r="AD341" i="5"/>
  <c r="AH341" i="5"/>
  <c r="AL341" i="5"/>
  <c r="AP341" i="5"/>
  <c r="AT341" i="5"/>
  <c r="AX341" i="5"/>
  <c r="BB341" i="5"/>
  <c r="BF341" i="5"/>
  <c r="BJ341" i="5"/>
  <c r="BN341" i="5"/>
  <c r="BR341" i="5"/>
  <c r="BV341" i="5"/>
  <c r="BZ341" i="5"/>
  <c r="CD341" i="5"/>
  <c r="K341" i="5"/>
  <c r="O341" i="5"/>
  <c r="S341" i="5"/>
  <c r="W341" i="5"/>
  <c r="AA341" i="5"/>
  <c r="AE341" i="5"/>
  <c r="AI341" i="5"/>
  <c r="AM341" i="5"/>
  <c r="AQ341" i="5"/>
  <c r="AU341" i="5"/>
  <c r="AY341" i="5"/>
  <c r="BC341" i="5"/>
  <c r="BG341" i="5"/>
  <c r="BK341" i="5"/>
  <c r="BO341" i="5"/>
  <c r="BS341" i="5"/>
  <c r="BW341" i="5"/>
  <c r="CA341" i="5"/>
  <c r="AI339" i="17" l="1"/>
  <c r="AH339" i="17"/>
  <c r="W339" i="17"/>
  <c r="AG339" i="17"/>
  <c r="Q335" i="22"/>
  <c r="P335" i="22"/>
  <c r="R335" i="22"/>
  <c r="O336" i="22"/>
  <c r="AD339" i="17"/>
  <c r="AC339" i="17"/>
  <c r="AA339" i="17"/>
  <c r="AJ339" i="17"/>
  <c r="V338" i="17"/>
  <c r="X338" i="17"/>
  <c r="Y339" i="17"/>
  <c r="U339" i="17"/>
  <c r="Z339" i="17"/>
  <c r="S339" i="17"/>
  <c r="G344" i="5"/>
  <c r="N339" i="17"/>
  <c r="Q339" i="17"/>
  <c r="E343" i="5"/>
  <c r="D343" i="5"/>
  <c r="F343" i="5"/>
  <c r="A343" i="5"/>
  <c r="B343" i="5"/>
  <c r="C343" i="5"/>
  <c r="K342" i="5"/>
  <c r="O342" i="5"/>
  <c r="S342" i="5"/>
  <c r="W342" i="5"/>
  <c r="AA342" i="5"/>
  <c r="AE342" i="5"/>
  <c r="AI342" i="5"/>
  <c r="AM342" i="5"/>
  <c r="AQ342" i="5"/>
  <c r="AU342" i="5"/>
  <c r="AY342" i="5"/>
  <c r="BC342" i="5"/>
  <c r="BG342" i="5"/>
  <c r="BK342" i="5"/>
  <c r="BO342" i="5"/>
  <c r="BS342" i="5"/>
  <c r="BW342" i="5"/>
  <c r="CA342" i="5"/>
  <c r="H342" i="5"/>
  <c r="L342" i="5"/>
  <c r="P342" i="5"/>
  <c r="T342" i="5"/>
  <c r="X342" i="5"/>
  <c r="AB342" i="5"/>
  <c r="AF342" i="5"/>
  <c r="AJ342" i="5"/>
  <c r="AN342" i="5"/>
  <c r="AR342" i="5"/>
  <c r="AV342" i="5"/>
  <c r="AZ342" i="5"/>
  <c r="BD342" i="5"/>
  <c r="BH342" i="5"/>
  <c r="BL342" i="5"/>
  <c r="BP342" i="5"/>
  <c r="BT342" i="5"/>
  <c r="BX342" i="5"/>
  <c r="CB342" i="5"/>
  <c r="I342" i="5"/>
  <c r="M342" i="5"/>
  <c r="Q342" i="5"/>
  <c r="U342" i="5"/>
  <c r="Y342" i="5"/>
  <c r="AC342" i="5"/>
  <c r="AG342" i="5"/>
  <c r="AK342" i="5"/>
  <c r="AO342" i="5"/>
  <c r="AS342" i="5"/>
  <c r="AW342" i="5"/>
  <c r="BA342" i="5"/>
  <c r="BE342" i="5"/>
  <c r="BI342" i="5"/>
  <c r="BM342" i="5"/>
  <c r="BQ342" i="5"/>
  <c r="BU342" i="5"/>
  <c r="BY342" i="5"/>
  <c r="CC342" i="5"/>
  <c r="J342" i="5"/>
  <c r="N342" i="5"/>
  <c r="R342" i="5"/>
  <c r="V342" i="5"/>
  <c r="Z342" i="5"/>
  <c r="AD342" i="5"/>
  <c r="AH342" i="5"/>
  <c r="AL342" i="5"/>
  <c r="AP342" i="5"/>
  <c r="AT342" i="5"/>
  <c r="AX342" i="5"/>
  <c r="BB342" i="5"/>
  <c r="BF342" i="5"/>
  <c r="BJ342" i="5"/>
  <c r="BN342" i="5"/>
  <c r="BR342" i="5"/>
  <c r="BV342" i="5"/>
  <c r="BZ342" i="5"/>
  <c r="CD342" i="5"/>
  <c r="F340" i="18"/>
  <c r="A340" i="17" s="1"/>
  <c r="M340" i="17" s="1"/>
  <c r="AB340" i="17" s="1"/>
  <c r="AI340" i="17" l="1"/>
  <c r="AH340" i="17"/>
  <c r="W340" i="17"/>
  <c r="AG340" i="17"/>
  <c r="P336" i="22"/>
  <c r="R336" i="22"/>
  <c r="Q336" i="22"/>
  <c r="O337" i="22"/>
  <c r="AD340" i="17"/>
  <c r="AC340" i="17"/>
  <c r="AA340" i="17"/>
  <c r="AJ340" i="17"/>
  <c r="Y340" i="17"/>
  <c r="U340" i="17"/>
  <c r="Z340" i="17"/>
  <c r="S340" i="17"/>
  <c r="V339" i="17"/>
  <c r="X339" i="17"/>
  <c r="G345" i="5"/>
  <c r="Q340" i="17"/>
  <c r="N340" i="17"/>
  <c r="F341" i="18"/>
  <c r="A341" i="17" s="1"/>
  <c r="M341" i="17" s="1"/>
  <c r="AB341" i="17" s="1"/>
  <c r="J343" i="5"/>
  <c r="N343" i="5"/>
  <c r="R343" i="5"/>
  <c r="V343" i="5"/>
  <c r="Z343" i="5"/>
  <c r="AD343" i="5"/>
  <c r="AH343" i="5"/>
  <c r="AL343" i="5"/>
  <c r="AP343" i="5"/>
  <c r="AT343" i="5"/>
  <c r="AX343" i="5"/>
  <c r="BB343" i="5"/>
  <c r="BF343" i="5"/>
  <c r="BJ343" i="5"/>
  <c r="BN343" i="5"/>
  <c r="BR343" i="5"/>
  <c r="BV343" i="5"/>
  <c r="BZ343" i="5"/>
  <c r="CD343" i="5"/>
  <c r="K343" i="5"/>
  <c r="O343" i="5"/>
  <c r="S343" i="5"/>
  <c r="W343" i="5"/>
  <c r="AA343" i="5"/>
  <c r="AE343" i="5"/>
  <c r="AI343" i="5"/>
  <c r="AM343" i="5"/>
  <c r="AQ343" i="5"/>
  <c r="AU343" i="5"/>
  <c r="AY343" i="5"/>
  <c r="BC343" i="5"/>
  <c r="BG343" i="5"/>
  <c r="BK343" i="5"/>
  <c r="BO343" i="5"/>
  <c r="BS343" i="5"/>
  <c r="BW343" i="5"/>
  <c r="CA343" i="5"/>
  <c r="H343" i="5"/>
  <c r="L343" i="5"/>
  <c r="P343" i="5"/>
  <c r="T343" i="5"/>
  <c r="X343" i="5"/>
  <c r="AB343" i="5"/>
  <c r="AF343" i="5"/>
  <c r="AJ343" i="5"/>
  <c r="AN343" i="5"/>
  <c r="AR343" i="5"/>
  <c r="AV343" i="5"/>
  <c r="AZ343" i="5"/>
  <c r="BD343" i="5"/>
  <c r="BH343" i="5"/>
  <c r="BL343" i="5"/>
  <c r="BP343" i="5"/>
  <c r="BT343" i="5"/>
  <c r="BX343" i="5"/>
  <c r="CB343" i="5"/>
  <c r="I343" i="5"/>
  <c r="M343" i="5"/>
  <c r="Q343" i="5"/>
  <c r="U343" i="5"/>
  <c r="Y343" i="5"/>
  <c r="AC343" i="5"/>
  <c r="AG343" i="5"/>
  <c r="AK343" i="5"/>
  <c r="AO343" i="5"/>
  <c r="AS343" i="5"/>
  <c r="AW343" i="5"/>
  <c r="BA343" i="5"/>
  <c r="BE343" i="5"/>
  <c r="BI343" i="5"/>
  <c r="BM343" i="5"/>
  <c r="BQ343" i="5"/>
  <c r="BU343" i="5"/>
  <c r="BY343" i="5"/>
  <c r="CC343" i="5"/>
  <c r="D344" i="5"/>
  <c r="E344" i="5"/>
  <c r="F344" i="5"/>
  <c r="A344" i="5"/>
  <c r="B344" i="5"/>
  <c r="C344" i="5"/>
  <c r="AI341" i="17" l="1"/>
  <c r="AH341" i="17"/>
  <c r="W341" i="17"/>
  <c r="AG341" i="17"/>
  <c r="P337" i="22"/>
  <c r="R337" i="22"/>
  <c r="Q337" i="22"/>
  <c r="O338" i="22"/>
  <c r="AD341" i="17"/>
  <c r="AC341" i="17"/>
  <c r="AA341" i="17"/>
  <c r="AJ341" i="17"/>
  <c r="V340" i="17"/>
  <c r="X340" i="17"/>
  <c r="Y341" i="17"/>
  <c r="U341" i="17"/>
  <c r="Z341" i="17"/>
  <c r="S341" i="17"/>
  <c r="G346" i="5"/>
  <c r="Q341" i="17"/>
  <c r="N341" i="17"/>
  <c r="E345" i="5"/>
  <c r="D345" i="5"/>
  <c r="F345" i="5"/>
  <c r="A345" i="5"/>
  <c r="B345" i="5"/>
  <c r="C345" i="5"/>
  <c r="I344" i="5"/>
  <c r="M344" i="5"/>
  <c r="Q344" i="5"/>
  <c r="U344" i="5"/>
  <c r="Y344" i="5"/>
  <c r="AC344" i="5"/>
  <c r="AG344" i="5"/>
  <c r="AK344" i="5"/>
  <c r="AO344" i="5"/>
  <c r="AS344" i="5"/>
  <c r="AW344" i="5"/>
  <c r="BA344" i="5"/>
  <c r="BE344" i="5"/>
  <c r="BI344" i="5"/>
  <c r="BM344" i="5"/>
  <c r="BQ344" i="5"/>
  <c r="BU344" i="5"/>
  <c r="BY344" i="5"/>
  <c r="CC344" i="5"/>
  <c r="J344" i="5"/>
  <c r="N344" i="5"/>
  <c r="R344" i="5"/>
  <c r="V344" i="5"/>
  <c r="Z344" i="5"/>
  <c r="AD344" i="5"/>
  <c r="AH344" i="5"/>
  <c r="AL344" i="5"/>
  <c r="AP344" i="5"/>
  <c r="AT344" i="5"/>
  <c r="AX344" i="5"/>
  <c r="BB344" i="5"/>
  <c r="BF344" i="5"/>
  <c r="BJ344" i="5"/>
  <c r="BN344" i="5"/>
  <c r="BR344" i="5"/>
  <c r="BV344" i="5"/>
  <c r="BZ344" i="5"/>
  <c r="CD344" i="5"/>
  <c r="K344" i="5"/>
  <c r="O344" i="5"/>
  <c r="S344" i="5"/>
  <c r="W344" i="5"/>
  <c r="AA344" i="5"/>
  <c r="AE344" i="5"/>
  <c r="AI344" i="5"/>
  <c r="AM344" i="5"/>
  <c r="AQ344" i="5"/>
  <c r="AU344" i="5"/>
  <c r="AY344" i="5"/>
  <c r="BC344" i="5"/>
  <c r="BG344" i="5"/>
  <c r="BK344" i="5"/>
  <c r="BO344" i="5"/>
  <c r="BS344" i="5"/>
  <c r="BW344" i="5"/>
  <c r="CA344" i="5"/>
  <c r="H344" i="5"/>
  <c r="L344" i="5"/>
  <c r="P344" i="5"/>
  <c r="T344" i="5"/>
  <c r="X344" i="5"/>
  <c r="AB344" i="5"/>
  <c r="AF344" i="5"/>
  <c r="AJ344" i="5"/>
  <c r="AN344" i="5"/>
  <c r="AR344" i="5"/>
  <c r="AV344" i="5"/>
  <c r="AZ344" i="5"/>
  <c r="BD344" i="5"/>
  <c r="BH344" i="5"/>
  <c r="BL344" i="5"/>
  <c r="BP344" i="5"/>
  <c r="BT344" i="5"/>
  <c r="BX344" i="5"/>
  <c r="CB344" i="5"/>
  <c r="F342" i="18"/>
  <c r="A342" i="17" s="1"/>
  <c r="M342" i="17" s="1"/>
  <c r="AB342" i="17" s="1"/>
  <c r="AI342" i="17" l="1"/>
  <c r="AH342" i="17"/>
  <c r="W342" i="17"/>
  <c r="AG342" i="17"/>
  <c r="P338" i="22"/>
  <c r="R338" i="22"/>
  <c r="Q338" i="22"/>
  <c r="O339" i="22"/>
  <c r="AD342" i="17"/>
  <c r="AC342" i="17"/>
  <c r="AA342" i="17"/>
  <c r="AJ342" i="17"/>
  <c r="Y342" i="17"/>
  <c r="U342" i="17"/>
  <c r="Z342" i="17"/>
  <c r="S342" i="17"/>
  <c r="V341" i="17"/>
  <c r="X341" i="17"/>
  <c r="G347" i="5"/>
  <c r="Q342" i="17"/>
  <c r="N342" i="17"/>
  <c r="D346" i="5"/>
  <c r="E346" i="5"/>
  <c r="F346" i="5"/>
  <c r="A346" i="5"/>
  <c r="B346" i="5"/>
  <c r="C346" i="5"/>
  <c r="F343" i="18"/>
  <c r="A343" i="17" s="1"/>
  <c r="M343" i="17" s="1"/>
  <c r="AB343" i="17" s="1"/>
  <c r="H345" i="5"/>
  <c r="L345" i="5"/>
  <c r="P345" i="5"/>
  <c r="T345" i="5"/>
  <c r="X345" i="5"/>
  <c r="AB345" i="5"/>
  <c r="AF345" i="5"/>
  <c r="AJ345" i="5"/>
  <c r="AN345" i="5"/>
  <c r="AR345" i="5"/>
  <c r="AV345" i="5"/>
  <c r="AZ345" i="5"/>
  <c r="BD345" i="5"/>
  <c r="BH345" i="5"/>
  <c r="BL345" i="5"/>
  <c r="BP345" i="5"/>
  <c r="BT345" i="5"/>
  <c r="BX345" i="5"/>
  <c r="CB345" i="5"/>
  <c r="I345" i="5"/>
  <c r="M345" i="5"/>
  <c r="Q345" i="5"/>
  <c r="U345" i="5"/>
  <c r="Y345" i="5"/>
  <c r="AC345" i="5"/>
  <c r="AG345" i="5"/>
  <c r="AK345" i="5"/>
  <c r="AO345" i="5"/>
  <c r="AS345" i="5"/>
  <c r="AW345" i="5"/>
  <c r="BA345" i="5"/>
  <c r="BE345" i="5"/>
  <c r="BI345" i="5"/>
  <c r="BM345" i="5"/>
  <c r="BQ345" i="5"/>
  <c r="BU345" i="5"/>
  <c r="BY345" i="5"/>
  <c r="CC345" i="5"/>
  <c r="J345" i="5"/>
  <c r="N345" i="5"/>
  <c r="R345" i="5"/>
  <c r="V345" i="5"/>
  <c r="Z345" i="5"/>
  <c r="AD345" i="5"/>
  <c r="AH345" i="5"/>
  <c r="AL345" i="5"/>
  <c r="AP345" i="5"/>
  <c r="AT345" i="5"/>
  <c r="AX345" i="5"/>
  <c r="BB345" i="5"/>
  <c r="BF345" i="5"/>
  <c r="BJ345" i="5"/>
  <c r="BN345" i="5"/>
  <c r="BR345" i="5"/>
  <c r="BV345" i="5"/>
  <c r="BZ345" i="5"/>
  <c r="CD345" i="5"/>
  <c r="K345" i="5"/>
  <c r="O345" i="5"/>
  <c r="S345" i="5"/>
  <c r="W345" i="5"/>
  <c r="AA345" i="5"/>
  <c r="AE345" i="5"/>
  <c r="AI345" i="5"/>
  <c r="AM345" i="5"/>
  <c r="AQ345" i="5"/>
  <c r="AU345" i="5"/>
  <c r="AY345" i="5"/>
  <c r="BC345" i="5"/>
  <c r="BG345" i="5"/>
  <c r="BK345" i="5"/>
  <c r="BO345" i="5"/>
  <c r="BS345" i="5"/>
  <c r="BW345" i="5"/>
  <c r="CA345" i="5"/>
  <c r="AI343" i="17" l="1"/>
  <c r="AH343" i="17"/>
  <c r="W343" i="17"/>
  <c r="AG343" i="17"/>
  <c r="Q339" i="22"/>
  <c r="P339" i="22"/>
  <c r="R339" i="22"/>
  <c r="O340" i="22"/>
  <c r="AD343" i="17"/>
  <c r="AC343" i="17"/>
  <c r="AA343" i="17"/>
  <c r="AJ343" i="17"/>
  <c r="V342" i="17"/>
  <c r="X342" i="17"/>
  <c r="Y343" i="17"/>
  <c r="U343" i="17"/>
  <c r="Z343" i="17"/>
  <c r="S343" i="17"/>
  <c r="G348" i="5"/>
  <c r="N343" i="17"/>
  <c r="Q343" i="17"/>
  <c r="F344" i="18"/>
  <c r="A344" i="17" s="1"/>
  <c r="M344" i="17" s="1"/>
  <c r="AB344" i="17" s="1"/>
  <c r="I346" i="5"/>
  <c r="M346" i="5"/>
  <c r="Q346" i="5"/>
  <c r="U346" i="5"/>
  <c r="Y346" i="5"/>
  <c r="AC346" i="5"/>
  <c r="AG346" i="5"/>
  <c r="AK346" i="5"/>
  <c r="AO346" i="5"/>
  <c r="AS346" i="5"/>
  <c r="AW346" i="5"/>
  <c r="BA346" i="5"/>
  <c r="BE346" i="5"/>
  <c r="BI346" i="5"/>
  <c r="BM346" i="5"/>
  <c r="BQ346" i="5"/>
  <c r="BU346" i="5"/>
  <c r="BY346" i="5"/>
  <c r="CC346" i="5"/>
  <c r="J346" i="5"/>
  <c r="N346" i="5"/>
  <c r="R346" i="5"/>
  <c r="V346" i="5"/>
  <c r="Z346" i="5"/>
  <c r="AD346" i="5"/>
  <c r="AH346" i="5"/>
  <c r="AL346" i="5"/>
  <c r="AP346" i="5"/>
  <c r="AT346" i="5"/>
  <c r="AX346" i="5"/>
  <c r="BB346" i="5"/>
  <c r="BF346" i="5"/>
  <c r="BJ346" i="5"/>
  <c r="BN346" i="5"/>
  <c r="BR346" i="5"/>
  <c r="BV346" i="5"/>
  <c r="BZ346" i="5"/>
  <c r="CD346" i="5"/>
  <c r="K346" i="5"/>
  <c r="O346" i="5"/>
  <c r="S346" i="5"/>
  <c r="W346" i="5"/>
  <c r="AA346" i="5"/>
  <c r="AE346" i="5"/>
  <c r="AI346" i="5"/>
  <c r="AM346" i="5"/>
  <c r="AQ346" i="5"/>
  <c r="AU346" i="5"/>
  <c r="AY346" i="5"/>
  <c r="BC346" i="5"/>
  <c r="BG346" i="5"/>
  <c r="BK346" i="5"/>
  <c r="BO346" i="5"/>
  <c r="BS346" i="5"/>
  <c r="BW346" i="5"/>
  <c r="CA346" i="5"/>
  <c r="H346" i="5"/>
  <c r="L346" i="5"/>
  <c r="P346" i="5"/>
  <c r="T346" i="5"/>
  <c r="X346" i="5"/>
  <c r="AB346" i="5"/>
  <c r="AF346" i="5"/>
  <c r="AJ346" i="5"/>
  <c r="AN346" i="5"/>
  <c r="AR346" i="5"/>
  <c r="AV346" i="5"/>
  <c r="AZ346" i="5"/>
  <c r="BD346" i="5"/>
  <c r="BH346" i="5"/>
  <c r="BL346" i="5"/>
  <c r="BP346" i="5"/>
  <c r="BT346" i="5"/>
  <c r="BX346" i="5"/>
  <c r="CB346" i="5"/>
  <c r="E347" i="5"/>
  <c r="D347" i="5"/>
  <c r="F347" i="5"/>
  <c r="A347" i="5"/>
  <c r="B347" i="5"/>
  <c r="C347" i="5"/>
  <c r="AI344" i="17" l="1"/>
  <c r="AH344" i="17"/>
  <c r="W344" i="17"/>
  <c r="AG344" i="17"/>
  <c r="Q340" i="22"/>
  <c r="P340" i="22"/>
  <c r="R340" i="22"/>
  <c r="O341" i="22"/>
  <c r="AD344" i="17"/>
  <c r="AC344" i="17"/>
  <c r="AA344" i="17"/>
  <c r="AJ344" i="17"/>
  <c r="Y344" i="17"/>
  <c r="U344" i="17"/>
  <c r="Z344" i="17"/>
  <c r="S344" i="17"/>
  <c r="V343" i="17"/>
  <c r="X343" i="17"/>
  <c r="G349" i="5"/>
  <c r="Q344" i="17"/>
  <c r="N344" i="17"/>
  <c r="D348" i="5"/>
  <c r="E348" i="5"/>
  <c r="F348" i="5"/>
  <c r="B348" i="5"/>
  <c r="A348" i="5"/>
  <c r="C348" i="5"/>
  <c r="H347" i="5"/>
  <c r="L347" i="5"/>
  <c r="P347" i="5"/>
  <c r="T347" i="5"/>
  <c r="X347" i="5"/>
  <c r="AB347" i="5"/>
  <c r="AF347" i="5"/>
  <c r="AJ347" i="5"/>
  <c r="AN347" i="5"/>
  <c r="AR347" i="5"/>
  <c r="AV347" i="5"/>
  <c r="AZ347" i="5"/>
  <c r="BD347" i="5"/>
  <c r="BH347" i="5"/>
  <c r="BL347" i="5"/>
  <c r="BP347" i="5"/>
  <c r="BT347" i="5"/>
  <c r="BX347" i="5"/>
  <c r="CB347" i="5"/>
  <c r="I347" i="5"/>
  <c r="M347" i="5"/>
  <c r="Q347" i="5"/>
  <c r="U347" i="5"/>
  <c r="Y347" i="5"/>
  <c r="AC347" i="5"/>
  <c r="AG347" i="5"/>
  <c r="AK347" i="5"/>
  <c r="AO347" i="5"/>
  <c r="AS347" i="5"/>
  <c r="AW347" i="5"/>
  <c r="BA347" i="5"/>
  <c r="BE347" i="5"/>
  <c r="BI347" i="5"/>
  <c r="BM347" i="5"/>
  <c r="BQ347" i="5"/>
  <c r="BU347" i="5"/>
  <c r="BY347" i="5"/>
  <c r="CC347" i="5"/>
  <c r="J347" i="5"/>
  <c r="N347" i="5"/>
  <c r="R347" i="5"/>
  <c r="V347" i="5"/>
  <c r="Z347" i="5"/>
  <c r="AD347" i="5"/>
  <c r="AH347" i="5"/>
  <c r="AL347" i="5"/>
  <c r="AP347" i="5"/>
  <c r="AT347" i="5"/>
  <c r="AX347" i="5"/>
  <c r="BB347" i="5"/>
  <c r="BF347" i="5"/>
  <c r="BJ347" i="5"/>
  <c r="BN347" i="5"/>
  <c r="BR347" i="5"/>
  <c r="BV347" i="5"/>
  <c r="BZ347" i="5"/>
  <c r="CD347" i="5"/>
  <c r="K347" i="5"/>
  <c r="O347" i="5"/>
  <c r="S347" i="5"/>
  <c r="W347" i="5"/>
  <c r="AA347" i="5"/>
  <c r="AE347" i="5"/>
  <c r="AI347" i="5"/>
  <c r="AM347" i="5"/>
  <c r="AQ347" i="5"/>
  <c r="AU347" i="5"/>
  <c r="AY347" i="5"/>
  <c r="BC347" i="5"/>
  <c r="BG347" i="5"/>
  <c r="BK347" i="5"/>
  <c r="BO347" i="5"/>
  <c r="BS347" i="5"/>
  <c r="BW347" i="5"/>
  <c r="CA347" i="5"/>
  <c r="F345" i="18"/>
  <c r="A345" i="17" s="1"/>
  <c r="M345" i="17" s="1"/>
  <c r="AB345" i="17" s="1"/>
  <c r="AI345" i="17" l="1"/>
  <c r="AH345" i="17"/>
  <c r="W345" i="17"/>
  <c r="AG345" i="17"/>
  <c r="P341" i="22"/>
  <c r="R341" i="22"/>
  <c r="Q341" i="22"/>
  <c r="O342" i="22"/>
  <c r="AD345" i="17"/>
  <c r="AC345" i="17"/>
  <c r="AA345" i="17"/>
  <c r="AJ345" i="17"/>
  <c r="Y345" i="17"/>
  <c r="U345" i="17"/>
  <c r="Z345" i="17"/>
  <c r="S345" i="17"/>
  <c r="V344" i="17"/>
  <c r="X344" i="17"/>
  <c r="G350" i="5"/>
  <c r="Q345" i="17"/>
  <c r="N345" i="17"/>
  <c r="F349" i="5"/>
  <c r="E349" i="5"/>
  <c r="D349" i="5"/>
  <c r="C349" i="5"/>
  <c r="A349" i="5"/>
  <c r="B349" i="5"/>
  <c r="K348" i="5"/>
  <c r="O348" i="5"/>
  <c r="S348" i="5"/>
  <c r="W348" i="5"/>
  <c r="AA348" i="5"/>
  <c r="AE348" i="5"/>
  <c r="AI348" i="5"/>
  <c r="AM348" i="5"/>
  <c r="AQ348" i="5"/>
  <c r="AU348" i="5"/>
  <c r="AY348" i="5"/>
  <c r="BC348" i="5"/>
  <c r="BG348" i="5"/>
  <c r="BK348" i="5"/>
  <c r="BO348" i="5"/>
  <c r="BS348" i="5"/>
  <c r="BW348" i="5"/>
  <c r="CA348" i="5"/>
  <c r="H348" i="5"/>
  <c r="L348" i="5"/>
  <c r="P348" i="5"/>
  <c r="T348" i="5"/>
  <c r="X348" i="5"/>
  <c r="AB348" i="5"/>
  <c r="AF348" i="5"/>
  <c r="AJ348" i="5"/>
  <c r="AN348" i="5"/>
  <c r="AR348" i="5"/>
  <c r="AV348" i="5"/>
  <c r="AZ348" i="5"/>
  <c r="BD348" i="5"/>
  <c r="BH348" i="5"/>
  <c r="BL348" i="5"/>
  <c r="BP348" i="5"/>
  <c r="BT348" i="5"/>
  <c r="BX348" i="5"/>
  <c r="CB348" i="5"/>
  <c r="I348" i="5"/>
  <c r="M348" i="5"/>
  <c r="Q348" i="5"/>
  <c r="U348" i="5"/>
  <c r="Y348" i="5"/>
  <c r="AC348" i="5"/>
  <c r="AG348" i="5"/>
  <c r="AK348" i="5"/>
  <c r="AO348" i="5"/>
  <c r="AS348" i="5"/>
  <c r="AW348" i="5"/>
  <c r="BA348" i="5"/>
  <c r="BE348" i="5"/>
  <c r="BI348" i="5"/>
  <c r="BM348" i="5"/>
  <c r="BQ348" i="5"/>
  <c r="BU348" i="5"/>
  <c r="BY348" i="5"/>
  <c r="CC348" i="5"/>
  <c r="J348" i="5"/>
  <c r="N348" i="5"/>
  <c r="R348" i="5"/>
  <c r="V348" i="5"/>
  <c r="Z348" i="5"/>
  <c r="AD348" i="5"/>
  <c r="AH348" i="5"/>
  <c r="AL348" i="5"/>
  <c r="AP348" i="5"/>
  <c r="AT348" i="5"/>
  <c r="AX348" i="5"/>
  <c r="BB348" i="5"/>
  <c r="BF348" i="5"/>
  <c r="BJ348" i="5"/>
  <c r="BN348" i="5"/>
  <c r="BR348" i="5"/>
  <c r="BV348" i="5"/>
  <c r="BZ348" i="5"/>
  <c r="CD348" i="5"/>
  <c r="F346" i="18"/>
  <c r="A346" i="17" s="1"/>
  <c r="M346" i="17" s="1"/>
  <c r="AB346" i="17" s="1"/>
  <c r="AI346" i="17" l="1"/>
  <c r="AH346" i="17"/>
  <c r="W346" i="17"/>
  <c r="AG346" i="17"/>
  <c r="P342" i="22"/>
  <c r="R342" i="22"/>
  <c r="Q342" i="22"/>
  <c r="O343" i="22"/>
  <c r="AD346" i="17"/>
  <c r="AC346" i="17"/>
  <c r="AA346" i="17"/>
  <c r="AJ346" i="17"/>
  <c r="Y346" i="17"/>
  <c r="U346" i="17"/>
  <c r="Z346" i="17"/>
  <c r="S346" i="17"/>
  <c r="V345" i="17"/>
  <c r="X345" i="17"/>
  <c r="G351" i="5"/>
  <c r="Q346" i="17"/>
  <c r="N346" i="17"/>
  <c r="D350" i="5"/>
  <c r="E350" i="5"/>
  <c r="F350" i="5"/>
  <c r="A350" i="5"/>
  <c r="B350" i="5"/>
  <c r="C350" i="5"/>
  <c r="J349" i="5"/>
  <c r="N349" i="5"/>
  <c r="R349" i="5"/>
  <c r="V349" i="5"/>
  <c r="Z349" i="5"/>
  <c r="AD349" i="5"/>
  <c r="AH349" i="5"/>
  <c r="AL349" i="5"/>
  <c r="AP349" i="5"/>
  <c r="AT349" i="5"/>
  <c r="AX349" i="5"/>
  <c r="BB349" i="5"/>
  <c r="BF349" i="5"/>
  <c r="BJ349" i="5"/>
  <c r="BN349" i="5"/>
  <c r="BR349" i="5"/>
  <c r="BV349" i="5"/>
  <c r="BZ349" i="5"/>
  <c r="CD349" i="5"/>
  <c r="K349" i="5"/>
  <c r="O349" i="5"/>
  <c r="S349" i="5"/>
  <c r="W349" i="5"/>
  <c r="AA349" i="5"/>
  <c r="AE349" i="5"/>
  <c r="AI349" i="5"/>
  <c r="AM349" i="5"/>
  <c r="AQ349" i="5"/>
  <c r="AU349" i="5"/>
  <c r="AY349" i="5"/>
  <c r="BC349" i="5"/>
  <c r="BG349" i="5"/>
  <c r="BK349" i="5"/>
  <c r="BO349" i="5"/>
  <c r="BS349" i="5"/>
  <c r="BW349" i="5"/>
  <c r="CA349" i="5"/>
  <c r="H349" i="5"/>
  <c r="L349" i="5"/>
  <c r="P349" i="5"/>
  <c r="T349" i="5"/>
  <c r="X349" i="5"/>
  <c r="AB349" i="5"/>
  <c r="AF349" i="5"/>
  <c r="AJ349" i="5"/>
  <c r="AN349" i="5"/>
  <c r="AR349" i="5"/>
  <c r="AV349" i="5"/>
  <c r="AZ349" i="5"/>
  <c r="BD349" i="5"/>
  <c r="BH349" i="5"/>
  <c r="BL349" i="5"/>
  <c r="BP349" i="5"/>
  <c r="BT349" i="5"/>
  <c r="BX349" i="5"/>
  <c r="CB349" i="5"/>
  <c r="I349" i="5"/>
  <c r="M349" i="5"/>
  <c r="Q349" i="5"/>
  <c r="U349" i="5"/>
  <c r="Y349" i="5"/>
  <c r="AC349" i="5"/>
  <c r="AG349" i="5"/>
  <c r="AK349" i="5"/>
  <c r="AO349" i="5"/>
  <c r="AS349" i="5"/>
  <c r="AW349" i="5"/>
  <c r="BA349" i="5"/>
  <c r="BE349" i="5"/>
  <c r="BI349" i="5"/>
  <c r="BM349" i="5"/>
  <c r="BQ349" i="5"/>
  <c r="BU349" i="5"/>
  <c r="BY349" i="5"/>
  <c r="CC349" i="5"/>
  <c r="F347" i="18"/>
  <c r="A347" i="17" s="1"/>
  <c r="M347" i="17" s="1"/>
  <c r="AB347" i="17" s="1"/>
  <c r="AI347" i="17" l="1"/>
  <c r="AH347" i="17"/>
  <c r="W347" i="17"/>
  <c r="AG347" i="17"/>
  <c r="P343" i="22"/>
  <c r="R343" i="22"/>
  <c r="Q343" i="22"/>
  <c r="O344" i="22"/>
  <c r="AD347" i="17"/>
  <c r="AC347" i="17"/>
  <c r="AA347" i="17"/>
  <c r="AJ347" i="17"/>
  <c r="Y347" i="17"/>
  <c r="U347" i="17"/>
  <c r="Z347" i="17"/>
  <c r="S347" i="17"/>
  <c r="V346" i="17"/>
  <c r="X346" i="17"/>
  <c r="G352" i="5"/>
  <c r="N347" i="17"/>
  <c r="Q347" i="17"/>
  <c r="E351" i="5"/>
  <c r="D351" i="5"/>
  <c r="F351" i="5"/>
  <c r="C351" i="5"/>
  <c r="A351" i="5"/>
  <c r="B351" i="5"/>
  <c r="F348" i="18"/>
  <c r="A348" i="17" s="1"/>
  <c r="M348" i="17" s="1"/>
  <c r="AB348" i="17" s="1"/>
  <c r="K350" i="5"/>
  <c r="O350" i="5"/>
  <c r="S350" i="5"/>
  <c r="W350" i="5"/>
  <c r="AA350" i="5"/>
  <c r="AE350" i="5"/>
  <c r="AI350" i="5"/>
  <c r="AM350" i="5"/>
  <c r="AQ350" i="5"/>
  <c r="AU350" i="5"/>
  <c r="AY350" i="5"/>
  <c r="BC350" i="5"/>
  <c r="BG350" i="5"/>
  <c r="BK350" i="5"/>
  <c r="BO350" i="5"/>
  <c r="BS350" i="5"/>
  <c r="BW350" i="5"/>
  <c r="CA350" i="5"/>
  <c r="H350" i="5"/>
  <c r="L350" i="5"/>
  <c r="P350" i="5"/>
  <c r="T350" i="5"/>
  <c r="X350" i="5"/>
  <c r="AB350" i="5"/>
  <c r="AF350" i="5"/>
  <c r="AJ350" i="5"/>
  <c r="AN350" i="5"/>
  <c r="AR350" i="5"/>
  <c r="AV350" i="5"/>
  <c r="AZ350" i="5"/>
  <c r="BD350" i="5"/>
  <c r="BH350" i="5"/>
  <c r="BL350" i="5"/>
  <c r="BP350" i="5"/>
  <c r="BT350" i="5"/>
  <c r="BX350" i="5"/>
  <c r="CB350" i="5"/>
  <c r="I350" i="5"/>
  <c r="M350" i="5"/>
  <c r="Q350" i="5"/>
  <c r="U350" i="5"/>
  <c r="Y350" i="5"/>
  <c r="AC350" i="5"/>
  <c r="AG350" i="5"/>
  <c r="AK350" i="5"/>
  <c r="AO350" i="5"/>
  <c r="AS350" i="5"/>
  <c r="AW350" i="5"/>
  <c r="BA350" i="5"/>
  <c r="BE350" i="5"/>
  <c r="BI350" i="5"/>
  <c r="BM350" i="5"/>
  <c r="BQ350" i="5"/>
  <c r="BU350" i="5"/>
  <c r="BY350" i="5"/>
  <c r="CC350" i="5"/>
  <c r="J350" i="5"/>
  <c r="N350" i="5"/>
  <c r="R350" i="5"/>
  <c r="V350" i="5"/>
  <c r="Z350" i="5"/>
  <c r="AD350" i="5"/>
  <c r="AH350" i="5"/>
  <c r="AL350" i="5"/>
  <c r="AP350" i="5"/>
  <c r="AT350" i="5"/>
  <c r="AX350" i="5"/>
  <c r="BB350" i="5"/>
  <c r="BF350" i="5"/>
  <c r="BJ350" i="5"/>
  <c r="BN350" i="5"/>
  <c r="BR350" i="5"/>
  <c r="BV350" i="5"/>
  <c r="BZ350" i="5"/>
  <c r="CD350" i="5"/>
  <c r="AI348" i="17" l="1"/>
  <c r="AH348" i="17"/>
  <c r="W348" i="17"/>
  <c r="AG348" i="17"/>
  <c r="P344" i="22"/>
  <c r="R344" i="22"/>
  <c r="Q344" i="22"/>
  <c r="O345" i="22"/>
  <c r="AD348" i="17"/>
  <c r="AC348" i="17"/>
  <c r="AA348" i="17"/>
  <c r="AJ348" i="17"/>
  <c r="Y348" i="17"/>
  <c r="U348" i="17"/>
  <c r="Z348" i="17"/>
  <c r="S348" i="17"/>
  <c r="V347" i="17"/>
  <c r="X347" i="17"/>
  <c r="G353" i="5"/>
  <c r="Q348" i="17"/>
  <c r="N348" i="17"/>
  <c r="F349" i="18"/>
  <c r="A349" i="17" s="1"/>
  <c r="M349" i="17" s="1"/>
  <c r="AB349" i="17" s="1"/>
  <c r="D352" i="5"/>
  <c r="E352" i="5"/>
  <c r="F352" i="5"/>
  <c r="B352" i="5"/>
  <c r="C352" i="5"/>
  <c r="A352" i="5"/>
  <c r="J351" i="5"/>
  <c r="N351" i="5"/>
  <c r="R351" i="5"/>
  <c r="V351" i="5"/>
  <c r="Z351" i="5"/>
  <c r="AD351" i="5"/>
  <c r="AH351" i="5"/>
  <c r="AL351" i="5"/>
  <c r="AP351" i="5"/>
  <c r="AT351" i="5"/>
  <c r="AX351" i="5"/>
  <c r="BB351" i="5"/>
  <c r="BF351" i="5"/>
  <c r="BJ351" i="5"/>
  <c r="BN351" i="5"/>
  <c r="BR351" i="5"/>
  <c r="BV351" i="5"/>
  <c r="BZ351" i="5"/>
  <c r="CD351" i="5"/>
  <c r="K351" i="5"/>
  <c r="O351" i="5"/>
  <c r="S351" i="5"/>
  <c r="W351" i="5"/>
  <c r="AA351" i="5"/>
  <c r="AE351" i="5"/>
  <c r="AI351" i="5"/>
  <c r="AM351" i="5"/>
  <c r="AQ351" i="5"/>
  <c r="AU351" i="5"/>
  <c r="AY351" i="5"/>
  <c r="BC351" i="5"/>
  <c r="BG351" i="5"/>
  <c r="BK351" i="5"/>
  <c r="BO351" i="5"/>
  <c r="BS351" i="5"/>
  <c r="BW351" i="5"/>
  <c r="CA351" i="5"/>
  <c r="H351" i="5"/>
  <c r="L351" i="5"/>
  <c r="P351" i="5"/>
  <c r="T351" i="5"/>
  <c r="X351" i="5"/>
  <c r="AB351" i="5"/>
  <c r="AF351" i="5"/>
  <c r="AJ351" i="5"/>
  <c r="AN351" i="5"/>
  <c r="AR351" i="5"/>
  <c r="AV351" i="5"/>
  <c r="AZ351" i="5"/>
  <c r="BD351" i="5"/>
  <c r="BH351" i="5"/>
  <c r="BL351" i="5"/>
  <c r="BP351" i="5"/>
  <c r="BT351" i="5"/>
  <c r="BX351" i="5"/>
  <c r="CB351" i="5"/>
  <c r="I351" i="5"/>
  <c r="M351" i="5"/>
  <c r="Q351" i="5"/>
  <c r="U351" i="5"/>
  <c r="Y351" i="5"/>
  <c r="AC351" i="5"/>
  <c r="AG351" i="5"/>
  <c r="AK351" i="5"/>
  <c r="AO351" i="5"/>
  <c r="AS351" i="5"/>
  <c r="AW351" i="5"/>
  <c r="BA351" i="5"/>
  <c r="BE351" i="5"/>
  <c r="BI351" i="5"/>
  <c r="BM351" i="5"/>
  <c r="BQ351" i="5"/>
  <c r="BU351" i="5"/>
  <c r="BY351" i="5"/>
  <c r="CC351" i="5"/>
  <c r="AI349" i="17" l="1"/>
  <c r="AH349" i="17"/>
  <c r="W349" i="17"/>
  <c r="AG349" i="17"/>
  <c r="P345" i="22"/>
  <c r="R345" i="22"/>
  <c r="Q345" i="22"/>
  <c r="O346" i="22"/>
  <c r="AD349" i="17"/>
  <c r="AC349" i="17"/>
  <c r="AA349" i="17"/>
  <c r="AJ349" i="17"/>
  <c r="V348" i="17"/>
  <c r="X348" i="17"/>
  <c r="Y349" i="17"/>
  <c r="U349" i="17"/>
  <c r="Z349" i="17"/>
  <c r="S349" i="17"/>
  <c r="G354" i="5"/>
  <c r="Q349" i="17"/>
  <c r="N349" i="17"/>
  <c r="E353" i="5"/>
  <c r="D353" i="5"/>
  <c r="F353" i="5"/>
  <c r="C353" i="5"/>
  <c r="A353" i="5"/>
  <c r="B353" i="5"/>
  <c r="I352" i="5"/>
  <c r="M352" i="5"/>
  <c r="Q352" i="5"/>
  <c r="U352" i="5"/>
  <c r="Y352" i="5"/>
  <c r="AC352" i="5"/>
  <c r="AG352" i="5"/>
  <c r="AK352" i="5"/>
  <c r="AO352" i="5"/>
  <c r="AS352" i="5"/>
  <c r="AW352" i="5"/>
  <c r="BA352" i="5"/>
  <c r="BE352" i="5"/>
  <c r="BI352" i="5"/>
  <c r="BM352" i="5"/>
  <c r="BQ352" i="5"/>
  <c r="BU352" i="5"/>
  <c r="BY352" i="5"/>
  <c r="CC352" i="5"/>
  <c r="J352" i="5"/>
  <c r="N352" i="5"/>
  <c r="R352" i="5"/>
  <c r="V352" i="5"/>
  <c r="Z352" i="5"/>
  <c r="AD352" i="5"/>
  <c r="AH352" i="5"/>
  <c r="AL352" i="5"/>
  <c r="AP352" i="5"/>
  <c r="AT352" i="5"/>
  <c r="AX352" i="5"/>
  <c r="BB352" i="5"/>
  <c r="BF352" i="5"/>
  <c r="BJ352" i="5"/>
  <c r="BN352" i="5"/>
  <c r="BR352" i="5"/>
  <c r="BV352" i="5"/>
  <c r="BZ352" i="5"/>
  <c r="CD352" i="5"/>
  <c r="K352" i="5"/>
  <c r="O352" i="5"/>
  <c r="S352" i="5"/>
  <c r="W352" i="5"/>
  <c r="AA352" i="5"/>
  <c r="AE352" i="5"/>
  <c r="AI352" i="5"/>
  <c r="AM352" i="5"/>
  <c r="AQ352" i="5"/>
  <c r="AU352" i="5"/>
  <c r="AY352" i="5"/>
  <c r="BC352" i="5"/>
  <c r="BG352" i="5"/>
  <c r="BK352" i="5"/>
  <c r="BO352" i="5"/>
  <c r="BS352" i="5"/>
  <c r="BW352" i="5"/>
  <c r="CA352" i="5"/>
  <c r="H352" i="5"/>
  <c r="L352" i="5"/>
  <c r="P352" i="5"/>
  <c r="T352" i="5"/>
  <c r="X352" i="5"/>
  <c r="AB352" i="5"/>
  <c r="AF352" i="5"/>
  <c r="AJ352" i="5"/>
  <c r="AN352" i="5"/>
  <c r="AR352" i="5"/>
  <c r="AV352" i="5"/>
  <c r="AZ352" i="5"/>
  <c r="BD352" i="5"/>
  <c r="BH352" i="5"/>
  <c r="BL352" i="5"/>
  <c r="BP352" i="5"/>
  <c r="BT352" i="5"/>
  <c r="BX352" i="5"/>
  <c r="CB352" i="5"/>
  <c r="F350" i="18"/>
  <c r="A350" i="17" s="1"/>
  <c r="M350" i="17" s="1"/>
  <c r="AB350" i="17" s="1"/>
  <c r="AI350" i="17" l="1"/>
  <c r="AH350" i="17"/>
  <c r="W350" i="17"/>
  <c r="AG350" i="17"/>
  <c r="P346" i="22"/>
  <c r="R346" i="22"/>
  <c r="Q346" i="22"/>
  <c r="O347" i="22"/>
  <c r="AD350" i="17"/>
  <c r="AC350" i="17"/>
  <c r="AA350" i="17"/>
  <c r="AJ350" i="17"/>
  <c r="Y350" i="17"/>
  <c r="U350" i="17"/>
  <c r="Z350" i="17"/>
  <c r="S350" i="17"/>
  <c r="V349" i="17"/>
  <c r="X349" i="17"/>
  <c r="G355" i="5"/>
  <c r="Q350" i="17"/>
  <c r="N350" i="17"/>
  <c r="F351" i="18"/>
  <c r="A351" i="17" s="1"/>
  <c r="M351" i="17" s="1"/>
  <c r="AB351" i="17" s="1"/>
  <c r="D354" i="5"/>
  <c r="E354" i="5"/>
  <c r="F354" i="5"/>
  <c r="B354" i="5"/>
  <c r="C354" i="5"/>
  <c r="A354" i="5"/>
  <c r="J353" i="5"/>
  <c r="N353" i="5"/>
  <c r="R353" i="5"/>
  <c r="V353" i="5"/>
  <c r="Z353" i="5"/>
  <c r="AD353" i="5"/>
  <c r="AH353" i="5"/>
  <c r="AL353" i="5"/>
  <c r="AP353" i="5"/>
  <c r="AT353" i="5"/>
  <c r="AX353" i="5"/>
  <c r="BB353" i="5"/>
  <c r="BF353" i="5"/>
  <c r="BJ353" i="5"/>
  <c r="BN353" i="5"/>
  <c r="BR353" i="5"/>
  <c r="BV353" i="5"/>
  <c r="BZ353" i="5"/>
  <c r="CD353" i="5"/>
  <c r="K353" i="5"/>
  <c r="O353" i="5"/>
  <c r="S353" i="5"/>
  <c r="W353" i="5"/>
  <c r="AA353" i="5"/>
  <c r="AE353" i="5"/>
  <c r="AI353" i="5"/>
  <c r="AM353" i="5"/>
  <c r="AQ353" i="5"/>
  <c r="AU353" i="5"/>
  <c r="AY353" i="5"/>
  <c r="BC353" i="5"/>
  <c r="BG353" i="5"/>
  <c r="BK353" i="5"/>
  <c r="BO353" i="5"/>
  <c r="BS353" i="5"/>
  <c r="BW353" i="5"/>
  <c r="CA353" i="5"/>
  <c r="H353" i="5"/>
  <c r="L353" i="5"/>
  <c r="P353" i="5"/>
  <c r="T353" i="5"/>
  <c r="X353" i="5"/>
  <c r="AB353" i="5"/>
  <c r="AF353" i="5"/>
  <c r="AJ353" i="5"/>
  <c r="AN353" i="5"/>
  <c r="AR353" i="5"/>
  <c r="AV353" i="5"/>
  <c r="AZ353" i="5"/>
  <c r="BD353" i="5"/>
  <c r="BH353" i="5"/>
  <c r="BL353" i="5"/>
  <c r="BP353" i="5"/>
  <c r="BT353" i="5"/>
  <c r="BX353" i="5"/>
  <c r="CB353" i="5"/>
  <c r="I353" i="5"/>
  <c r="M353" i="5"/>
  <c r="Q353" i="5"/>
  <c r="U353" i="5"/>
  <c r="Y353" i="5"/>
  <c r="AC353" i="5"/>
  <c r="AG353" i="5"/>
  <c r="AK353" i="5"/>
  <c r="AO353" i="5"/>
  <c r="AS353" i="5"/>
  <c r="AW353" i="5"/>
  <c r="BA353" i="5"/>
  <c r="BE353" i="5"/>
  <c r="BI353" i="5"/>
  <c r="BM353" i="5"/>
  <c r="BQ353" i="5"/>
  <c r="BU353" i="5"/>
  <c r="BY353" i="5"/>
  <c r="CC353" i="5"/>
  <c r="AI351" i="17" l="1"/>
  <c r="AH351" i="17"/>
  <c r="W351" i="17"/>
  <c r="AG351" i="17"/>
  <c r="P347" i="22"/>
  <c r="R347" i="22"/>
  <c r="Q347" i="22"/>
  <c r="O348" i="22"/>
  <c r="AD351" i="17"/>
  <c r="AC351" i="17"/>
  <c r="AA351" i="17"/>
  <c r="AJ351" i="17"/>
  <c r="V350" i="17"/>
  <c r="X350" i="17"/>
  <c r="Y351" i="17"/>
  <c r="U351" i="17"/>
  <c r="Z351" i="17"/>
  <c r="S351" i="17"/>
  <c r="G356" i="5"/>
  <c r="N351" i="17"/>
  <c r="Q351" i="17"/>
  <c r="I354" i="5"/>
  <c r="M354" i="5"/>
  <c r="Q354" i="5"/>
  <c r="U354" i="5"/>
  <c r="Y354" i="5"/>
  <c r="AC354" i="5"/>
  <c r="AG354" i="5"/>
  <c r="AK354" i="5"/>
  <c r="AO354" i="5"/>
  <c r="AS354" i="5"/>
  <c r="AW354" i="5"/>
  <c r="BA354" i="5"/>
  <c r="BE354" i="5"/>
  <c r="BI354" i="5"/>
  <c r="BM354" i="5"/>
  <c r="BQ354" i="5"/>
  <c r="BU354" i="5"/>
  <c r="BY354" i="5"/>
  <c r="CC354" i="5"/>
  <c r="J354" i="5"/>
  <c r="N354" i="5"/>
  <c r="R354" i="5"/>
  <c r="V354" i="5"/>
  <c r="Z354" i="5"/>
  <c r="AD354" i="5"/>
  <c r="AH354" i="5"/>
  <c r="AL354" i="5"/>
  <c r="AP354" i="5"/>
  <c r="AT354" i="5"/>
  <c r="AX354" i="5"/>
  <c r="BB354" i="5"/>
  <c r="BF354" i="5"/>
  <c r="BJ354" i="5"/>
  <c r="BN354" i="5"/>
  <c r="BR354" i="5"/>
  <c r="BV354" i="5"/>
  <c r="BZ354" i="5"/>
  <c r="CD354" i="5"/>
  <c r="K354" i="5"/>
  <c r="O354" i="5"/>
  <c r="S354" i="5"/>
  <c r="W354" i="5"/>
  <c r="AA354" i="5"/>
  <c r="AE354" i="5"/>
  <c r="AI354" i="5"/>
  <c r="AM354" i="5"/>
  <c r="AQ354" i="5"/>
  <c r="AU354" i="5"/>
  <c r="AY354" i="5"/>
  <c r="BC354" i="5"/>
  <c r="BG354" i="5"/>
  <c r="BK354" i="5"/>
  <c r="BO354" i="5"/>
  <c r="BS354" i="5"/>
  <c r="BW354" i="5"/>
  <c r="CA354" i="5"/>
  <c r="H354" i="5"/>
  <c r="L354" i="5"/>
  <c r="P354" i="5"/>
  <c r="T354" i="5"/>
  <c r="X354" i="5"/>
  <c r="AB354" i="5"/>
  <c r="AF354" i="5"/>
  <c r="AJ354" i="5"/>
  <c r="AN354" i="5"/>
  <c r="AR354" i="5"/>
  <c r="AV354" i="5"/>
  <c r="AZ354" i="5"/>
  <c r="BD354" i="5"/>
  <c r="BH354" i="5"/>
  <c r="BL354" i="5"/>
  <c r="BP354" i="5"/>
  <c r="BT354" i="5"/>
  <c r="BX354" i="5"/>
  <c r="CB354" i="5"/>
  <c r="E355" i="5"/>
  <c r="D355" i="5"/>
  <c r="F355" i="5"/>
  <c r="C355" i="5"/>
  <c r="A355" i="5"/>
  <c r="B355" i="5"/>
  <c r="F352" i="18"/>
  <c r="A352" i="17" s="1"/>
  <c r="M352" i="17" s="1"/>
  <c r="AB352" i="17" s="1"/>
  <c r="AI352" i="17" l="1"/>
  <c r="AH352" i="17"/>
  <c r="W352" i="17"/>
  <c r="AG352" i="17"/>
  <c r="P348" i="22"/>
  <c r="R348" i="22"/>
  <c r="Q348" i="22"/>
  <c r="O349" i="22"/>
  <c r="AD352" i="17"/>
  <c r="AC352" i="17"/>
  <c r="AA352" i="17"/>
  <c r="AJ352" i="17"/>
  <c r="Y352" i="17"/>
  <c r="U352" i="17"/>
  <c r="Z352" i="17"/>
  <c r="S352" i="17"/>
  <c r="V351" i="17"/>
  <c r="X351" i="17"/>
  <c r="G357" i="5"/>
  <c r="Q352" i="17"/>
  <c r="N352" i="17"/>
  <c r="F353" i="18"/>
  <c r="A353" i="17" s="1"/>
  <c r="M353" i="17" s="1"/>
  <c r="AB353" i="17" s="1"/>
  <c r="D356" i="5"/>
  <c r="E356" i="5"/>
  <c r="F356" i="5"/>
  <c r="A356" i="5"/>
  <c r="B356" i="5"/>
  <c r="C356" i="5"/>
  <c r="H355" i="5"/>
  <c r="L355" i="5"/>
  <c r="P355" i="5"/>
  <c r="T355" i="5"/>
  <c r="X355" i="5"/>
  <c r="AB355" i="5"/>
  <c r="AF355" i="5"/>
  <c r="AJ355" i="5"/>
  <c r="AN355" i="5"/>
  <c r="AR355" i="5"/>
  <c r="AV355" i="5"/>
  <c r="AZ355" i="5"/>
  <c r="BD355" i="5"/>
  <c r="BH355" i="5"/>
  <c r="BL355" i="5"/>
  <c r="BP355" i="5"/>
  <c r="BT355" i="5"/>
  <c r="BX355" i="5"/>
  <c r="CB355" i="5"/>
  <c r="I355" i="5"/>
  <c r="M355" i="5"/>
  <c r="Q355" i="5"/>
  <c r="U355" i="5"/>
  <c r="Y355" i="5"/>
  <c r="AC355" i="5"/>
  <c r="AG355" i="5"/>
  <c r="AK355" i="5"/>
  <c r="AO355" i="5"/>
  <c r="AS355" i="5"/>
  <c r="AW355" i="5"/>
  <c r="BA355" i="5"/>
  <c r="BE355" i="5"/>
  <c r="BI355" i="5"/>
  <c r="BM355" i="5"/>
  <c r="BQ355" i="5"/>
  <c r="BU355" i="5"/>
  <c r="BY355" i="5"/>
  <c r="CC355" i="5"/>
  <c r="J355" i="5"/>
  <c r="N355" i="5"/>
  <c r="R355" i="5"/>
  <c r="V355" i="5"/>
  <c r="Z355" i="5"/>
  <c r="AD355" i="5"/>
  <c r="AH355" i="5"/>
  <c r="AL355" i="5"/>
  <c r="AP355" i="5"/>
  <c r="AT355" i="5"/>
  <c r="AX355" i="5"/>
  <c r="BB355" i="5"/>
  <c r="BF355" i="5"/>
  <c r="BJ355" i="5"/>
  <c r="BN355" i="5"/>
  <c r="BR355" i="5"/>
  <c r="BV355" i="5"/>
  <c r="BZ355" i="5"/>
  <c r="CD355" i="5"/>
  <c r="K355" i="5"/>
  <c r="O355" i="5"/>
  <c r="S355" i="5"/>
  <c r="W355" i="5"/>
  <c r="AA355" i="5"/>
  <c r="AE355" i="5"/>
  <c r="AI355" i="5"/>
  <c r="AM355" i="5"/>
  <c r="AQ355" i="5"/>
  <c r="AU355" i="5"/>
  <c r="AY355" i="5"/>
  <c r="BC355" i="5"/>
  <c r="BG355" i="5"/>
  <c r="BK355" i="5"/>
  <c r="BO355" i="5"/>
  <c r="BS355" i="5"/>
  <c r="BW355" i="5"/>
  <c r="CA355" i="5"/>
  <c r="AI353" i="17" l="1"/>
  <c r="AH353" i="17"/>
  <c r="W353" i="17"/>
  <c r="AG353" i="17"/>
  <c r="Q349" i="22"/>
  <c r="P349" i="22"/>
  <c r="R349" i="22"/>
  <c r="O350" i="22"/>
  <c r="AD353" i="17"/>
  <c r="AC353" i="17"/>
  <c r="AA353" i="17"/>
  <c r="AJ353" i="17"/>
  <c r="V352" i="17"/>
  <c r="X352" i="17"/>
  <c r="Y353" i="17"/>
  <c r="U353" i="17"/>
  <c r="Z353" i="17"/>
  <c r="S353" i="17"/>
  <c r="G358" i="5"/>
  <c r="Q353" i="17"/>
  <c r="N353" i="17"/>
  <c r="K356" i="5"/>
  <c r="O356" i="5"/>
  <c r="S356" i="5"/>
  <c r="W356" i="5"/>
  <c r="AA356" i="5"/>
  <c r="AE356" i="5"/>
  <c r="AI356" i="5"/>
  <c r="AM356" i="5"/>
  <c r="AQ356" i="5"/>
  <c r="AU356" i="5"/>
  <c r="AY356" i="5"/>
  <c r="BC356" i="5"/>
  <c r="BG356" i="5"/>
  <c r="BK356" i="5"/>
  <c r="BO356" i="5"/>
  <c r="BS356" i="5"/>
  <c r="BW356" i="5"/>
  <c r="CA356" i="5"/>
  <c r="H356" i="5"/>
  <c r="L356" i="5"/>
  <c r="P356" i="5"/>
  <c r="T356" i="5"/>
  <c r="X356" i="5"/>
  <c r="AB356" i="5"/>
  <c r="AF356" i="5"/>
  <c r="AJ356" i="5"/>
  <c r="AN356" i="5"/>
  <c r="AR356" i="5"/>
  <c r="AV356" i="5"/>
  <c r="AZ356" i="5"/>
  <c r="BD356" i="5"/>
  <c r="BH356" i="5"/>
  <c r="BL356" i="5"/>
  <c r="BP356" i="5"/>
  <c r="BT356" i="5"/>
  <c r="BX356" i="5"/>
  <c r="CB356" i="5"/>
  <c r="I356" i="5"/>
  <c r="M356" i="5"/>
  <c r="Q356" i="5"/>
  <c r="U356" i="5"/>
  <c r="Y356" i="5"/>
  <c r="AC356" i="5"/>
  <c r="AG356" i="5"/>
  <c r="AK356" i="5"/>
  <c r="AO356" i="5"/>
  <c r="AS356" i="5"/>
  <c r="AW356" i="5"/>
  <c r="BA356" i="5"/>
  <c r="BE356" i="5"/>
  <c r="BI356" i="5"/>
  <c r="BM356" i="5"/>
  <c r="BQ356" i="5"/>
  <c r="BU356" i="5"/>
  <c r="BY356" i="5"/>
  <c r="CC356" i="5"/>
  <c r="J356" i="5"/>
  <c r="N356" i="5"/>
  <c r="R356" i="5"/>
  <c r="V356" i="5"/>
  <c r="Z356" i="5"/>
  <c r="AD356" i="5"/>
  <c r="AH356" i="5"/>
  <c r="AL356" i="5"/>
  <c r="AP356" i="5"/>
  <c r="AT356" i="5"/>
  <c r="AX356" i="5"/>
  <c r="BB356" i="5"/>
  <c r="BF356" i="5"/>
  <c r="BJ356" i="5"/>
  <c r="BN356" i="5"/>
  <c r="BR356" i="5"/>
  <c r="BV356" i="5"/>
  <c r="BZ356" i="5"/>
  <c r="CD356" i="5"/>
  <c r="F357" i="5"/>
  <c r="E357" i="5"/>
  <c r="D357" i="5"/>
  <c r="C357" i="5"/>
  <c r="A357" i="5"/>
  <c r="B357" i="5"/>
  <c r="F354" i="18"/>
  <c r="A354" i="17" s="1"/>
  <c r="M354" i="17" s="1"/>
  <c r="AB354" i="17" s="1"/>
  <c r="AI354" i="17" l="1"/>
  <c r="AH354" i="17"/>
  <c r="W354" i="17"/>
  <c r="AG354" i="17"/>
  <c r="Q350" i="22"/>
  <c r="P350" i="22"/>
  <c r="R350" i="22"/>
  <c r="O351" i="22"/>
  <c r="AD354" i="17"/>
  <c r="AC354" i="17"/>
  <c r="AA354" i="17"/>
  <c r="AJ354" i="17"/>
  <c r="Y354" i="17"/>
  <c r="U354" i="17"/>
  <c r="Z354" i="17"/>
  <c r="S354" i="17"/>
  <c r="V353" i="17"/>
  <c r="X353" i="17"/>
  <c r="G359" i="5"/>
  <c r="Q354" i="17"/>
  <c r="N354" i="17"/>
  <c r="F355" i="18"/>
  <c r="A355" i="17" s="1"/>
  <c r="M355" i="17" s="1"/>
  <c r="AB355" i="17" s="1"/>
  <c r="D358" i="5"/>
  <c r="E358" i="5"/>
  <c r="F358" i="5"/>
  <c r="A358" i="5"/>
  <c r="B358" i="5"/>
  <c r="C358" i="5"/>
  <c r="H357" i="5"/>
  <c r="L357" i="5"/>
  <c r="P357" i="5"/>
  <c r="T357" i="5"/>
  <c r="X357" i="5"/>
  <c r="AB357" i="5"/>
  <c r="AF357" i="5"/>
  <c r="AJ357" i="5"/>
  <c r="AN357" i="5"/>
  <c r="AR357" i="5"/>
  <c r="AV357" i="5"/>
  <c r="AZ357" i="5"/>
  <c r="BD357" i="5"/>
  <c r="BH357" i="5"/>
  <c r="BL357" i="5"/>
  <c r="BP357" i="5"/>
  <c r="BT357" i="5"/>
  <c r="BX357" i="5"/>
  <c r="CB357" i="5"/>
  <c r="I357" i="5"/>
  <c r="M357" i="5"/>
  <c r="Q357" i="5"/>
  <c r="U357" i="5"/>
  <c r="Y357" i="5"/>
  <c r="AC357" i="5"/>
  <c r="AG357" i="5"/>
  <c r="AK357" i="5"/>
  <c r="AO357" i="5"/>
  <c r="AS357" i="5"/>
  <c r="AW357" i="5"/>
  <c r="BA357" i="5"/>
  <c r="BE357" i="5"/>
  <c r="BI357" i="5"/>
  <c r="BM357" i="5"/>
  <c r="BQ357" i="5"/>
  <c r="BU357" i="5"/>
  <c r="BY357" i="5"/>
  <c r="CC357" i="5"/>
  <c r="J357" i="5"/>
  <c r="N357" i="5"/>
  <c r="R357" i="5"/>
  <c r="V357" i="5"/>
  <c r="Z357" i="5"/>
  <c r="AD357" i="5"/>
  <c r="AH357" i="5"/>
  <c r="AL357" i="5"/>
  <c r="AP357" i="5"/>
  <c r="AT357" i="5"/>
  <c r="AX357" i="5"/>
  <c r="BB357" i="5"/>
  <c r="BF357" i="5"/>
  <c r="BJ357" i="5"/>
  <c r="BN357" i="5"/>
  <c r="BR357" i="5"/>
  <c r="BV357" i="5"/>
  <c r="BZ357" i="5"/>
  <c r="CD357" i="5"/>
  <c r="K357" i="5"/>
  <c r="O357" i="5"/>
  <c r="S357" i="5"/>
  <c r="W357" i="5"/>
  <c r="AA357" i="5"/>
  <c r="AE357" i="5"/>
  <c r="AI357" i="5"/>
  <c r="AM357" i="5"/>
  <c r="AQ357" i="5"/>
  <c r="AU357" i="5"/>
  <c r="AY357" i="5"/>
  <c r="BC357" i="5"/>
  <c r="BG357" i="5"/>
  <c r="BK357" i="5"/>
  <c r="BO357" i="5"/>
  <c r="BS357" i="5"/>
  <c r="BW357" i="5"/>
  <c r="CA357" i="5"/>
  <c r="AI355" i="17" l="1"/>
  <c r="AH355" i="17"/>
  <c r="W355" i="17"/>
  <c r="AG355" i="17"/>
  <c r="P351" i="22"/>
  <c r="R351" i="22"/>
  <c r="Q351" i="22"/>
  <c r="O352" i="22"/>
  <c r="AD355" i="17"/>
  <c r="AC355" i="17"/>
  <c r="AA355" i="17"/>
  <c r="AJ355" i="17"/>
  <c r="V354" i="17"/>
  <c r="X354" i="17"/>
  <c r="Y355" i="17"/>
  <c r="U355" i="17"/>
  <c r="Z355" i="17"/>
  <c r="S355" i="17"/>
  <c r="G360" i="5"/>
  <c r="N355" i="17"/>
  <c r="Q355" i="17"/>
  <c r="E359" i="5"/>
  <c r="D359" i="5"/>
  <c r="F359" i="5"/>
  <c r="C359" i="5"/>
  <c r="A359" i="5"/>
  <c r="B359" i="5"/>
  <c r="K358" i="5"/>
  <c r="O358" i="5"/>
  <c r="S358" i="5"/>
  <c r="W358" i="5"/>
  <c r="AA358" i="5"/>
  <c r="AE358" i="5"/>
  <c r="AI358" i="5"/>
  <c r="AM358" i="5"/>
  <c r="AQ358" i="5"/>
  <c r="AU358" i="5"/>
  <c r="AY358" i="5"/>
  <c r="BC358" i="5"/>
  <c r="BG358" i="5"/>
  <c r="BK358" i="5"/>
  <c r="BO358" i="5"/>
  <c r="BS358" i="5"/>
  <c r="BW358" i="5"/>
  <c r="CA358" i="5"/>
  <c r="H358" i="5"/>
  <c r="L358" i="5"/>
  <c r="P358" i="5"/>
  <c r="T358" i="5"/>
  <c r="X358" i="5"/>
  <c r="AB358" i="5"/>
  <c r="AF358" i="5"/>
  <c r="AJ358" i="5"/>
  <c r="AN358" i="5"/>
  <c r="AR358" i="5"/>
  <c r="AV358" i="5"/>
  <c r="AZ358" i="5"/>
  <c r="BD358" i="5"/>
  <c r="BH358" i="5"/>
  <c r="BL358" i="5"/>
  <c r="BP358" i="5"/>
  <c r="BT358" i="5"/>
  <c r="BX358" i="5"/>
  <c r="CB358" i="5"/>
  <c r="I358" i="5"/>
  <c r="M358" i="5"/>
  <c r="Q358" i="5"/>
  <c r="U358" i="5"/>
  <c r="Y358" i="5"/>
  <c r="AC358" i="5"/>
  <c r="AG358" i="5"/>
  <c r="AK358" i="5"/>
  <c r="AO358" i="5"/>
  <c r="AS358" i="5"/>
  <c r="AW358" i="5"/>
  <c r="BA358" i="5"/>
  <c r="BE358" i="5"/>
  <c r="BI358" i="5"/>
  <c r="BM358" i="5"/>
  <c r="BQ358" i="5"/>
  <c r="BU358" i="5"/>
  <c r="BY358" i="5"/>
  <c r="CC358" i="5"/>
  <c r="J358" i="5"/>
  <c r="N358" i="5"/>
  <c r="R358" i="5"/>
  <c r="V358" i="5"/>
  <c r="Z358" i="5"/>
  <c r="AD358" i="5"/>
  <c r="AH358" i="5"/>
  <c r="AL358" i="5"/>
  <c r="AP358" i="5"/>
  <c r="AT358" i="5"/>
  <c r="AX358" i="5"/>
  <c r="BB358" i="5"/>
  <c r="BF358" i="5"/>
  <c r="BJ358" i="5"/>
  <c r="BN358" i="5"/>
  <c r="BR358" i="5"/>
  <c r="BV358" i="5"/>
  <c r="BZ358" i="5"/>
  <c r="CD358" i="5"/>
  <c r="F356" i="18"/>
  <c r="A356" i="17" s="1"/>
  <c r="M356" i="17" s="1"/>
  <c r="AB356" i="17" s="1"/>
  <c r="AI356" i="17" l="1"/>
  <c r="AH356" i="17"/>
  <c r="W356" i="17"/>
  <c r="AG356" i="17"/>
  <c r="Q352" i="22"/>
  <c r="P352" i="22"/>
  <c r="R352" i="22"/>
  <c r="O353" i="22"/>
  <c r="AD356" i="17"/>
  <c r="AC356" i="17"/>
  <c r="AA356" i="17"/>
  <c r="AJ356" i="17"/>
  <c r="Y356" i="17"/>
  <c r="U356" i="17"/>
  <c r="Z356" i="17"/>
  <c r="S356" i="17"/>
  <c r="V355" i="17"/>
  <c r="X355" i="17"/>
  <c r="G361" i="5"/>
  <c r="Q356" i="17"/>
  <c r="N356" i="17"/>
  <c r="D360" i="5"/>
  <c r="E360" i="5"/>
  <c r="F360" i="5"/>
  <c r="B360" i="5"/>
  <c r="C360" i="5"/>
  <c r="A360" i="5"/>
  <c r="F357" i="18"/>
  <c r="A357" i="17" s="1"/>
  <c r="M357" i="17" s="1"/>
  <c r="AB357" i="17" s="1"/>
  <c r="J359" i="5"/>
  <c r="N359" i="5"/>
  <c r="R359" i="5"/>
  <c r="V359" i="5"/>
  <c r="Z359" i="5"/>
  <c r="AD359" i="5"/>
  <c r="AH359" i="5"/>
  <c r="AL359" i="5"/>
  <c r="AP359" i="5"/>
  <c r="AT359" i="5"/>
  <c r="AX359" i="5"/>
  <c r="BB359" i="5"/>
  <c r="BF359" i="5"/>
  <c r="BJ359" i="5"/>
  <c r="BN359" i="5"/>
  <c r="BR359" i="5"/>
  <c r="BV359" i="5"/>
  <c r="BZ359" i="5"/>
  <c r="CD359" i="5"/>
  <c r="K359" i="5"/>
  <c r="O359" i="5"/>
  <c r="S359" i="5"/>
  <c r="W359" i="5"/>
  <c r="AA359" i="5"/>
  <c r="AE359" i="5"/>
  <c r="AI359" i="5"/>
  <c r="AM359" i="5"/>
  <c r="AQ359" i="5"/>
  <c r="AU359" i="5"/>
  <c r="AY359" i="5"/>
  <c r="BC359" i="5"/>
  <c r="BG359" i="5"/>
  <c r="BK359" i="5"/>
  <c r="BO359" i="5"/>
  <c r="BS359" i="5"/>
  <c r="BW359" i="5"/>
  <c r="CA359" i="5"/>
  <c r="H359" i="5"/>
  <c r="L359" i="5"/>
  <c r="P359" i="5"/>
  <c r="T359" i="5"/>
  <c r="X359" i="5"/>
  <c r="AB359" i="5"/>
  <c r="AF359" i="5"/>
  <c r="AJ359" i="5"/>
  <c r="AN359" i="5"/>
  <c r="AR359" i="5"/>
  <c r="AV359" i="5"/>
  <c r="AZ359" i="5"/>
  <c r="BD359" i="5"/>
  <c r="BH359" i="5"/>
  <c r="BL359" i="5"/>
  <c r="BP359" i="5"/>
  <c r="BT359" i="5"/>
  <c r="BX359" i="5"/>
  <c r="CB359" i="5"/>
  <c r="I359" i="5"/>
  <c r="M359" i="5"/>
  <c r="Q359" i="5"/>
  <c r="U359" i="5"/>
  <c r="Y359" i="5"/>
  <c r="AC359" i="5"/>
  <c r="AG359" i="5"/>
  <c r="AK359" i="5"/>
  <c r="AO359" i="5"/>
  <c r="AS359" i="5"/>
  <c r="AW359" i="5"/>
  <c r="BA359" i="5"/>
  <c r="BE359" i="5"/>
  <c r="BI359" i="5"/>
  <c r="BM359" i="5"/>
  <c r="BQ359" i="5"/>
  <c r="BU359" i="5"/>
  <c r="BY359" i="5"/>
  <c r="CC359" i="5"/>
  <c r="AI357" i="17" l="1"/>
  <c r="AH357" i="17"/>
  <c r="W357" i="17"/>
  <c r="AG357" i="17"/>
  <c r="P353" i="22"/>
  <c r="R353" i="22"/>
  <c r="Q353" i="22"/>
  <c r="O354" i="22"/>
  <c r="AD357" i="17"/>
  <c r="AC357" i="17"/>
  <c r="AA357" i="17"/>
  <c r="AJ357" i="17"/>
  <c r="V356" i="17"/>
  <c r="X356" i="17"/>
  <c r="Y357" i="17"/>
  <c r="U357" i="17"/>
  <c r="Z357" i="17"/>
  <c r="S357" i="17"/>
  <c r="G362" i="5"/>
  <c r="Q357" i="17"/>
  <c r="N357" i="17"/>
  <c r="F358" i="18"/>
  <c r="A358" i="17" s="1"/>
  <c r="M358" i="17" s="1"/>
  <c r="AB358" i="17" s="1"/>
  <c r="E361" i="5"/>
  <c r="D361" i="5"/>
  <c r="F361" i="5"/>
  <c r="C361" i="5"/>
  <c r="A361" i="5"/>
  <c r="B361" i="5"/>
  <c r="I360" i="5"/>
  <c r="M360" i="5"/>
  <c r="Q360" i="5"/>
  <c r="U360" i="5"/>
  <c r="Y360" i="5"/>
  <c r="AC360" i="5"/>
  <c r="AG360" i="5"/>
  <c r="AK360" i="5"/>
  <c r="AO360" i="5"/>
  <c r="AS360" i="5"/>
  <c r="AW360" i="5"/>
  <c r="BA360" i="5"/>
  <c r="BE360" i="5"/>
  <c r="BI360" i="5"/>
  <c r="BM360" i="5"/>
  <c r="BQ360" i="5"/>
  <c r="BU360" i="5"/>
  <c r="BY360" i="5"/>
  <c r="CC360" i="5"/>
  <c r="J360" i="5"/>
  <c r="N360" i="5"/>
  <c r="R360" i="5"/>
  <c r="V360" i="5"/>
  <c r="Z360" i="5"/>
  <c r="AD360" i="5"/>
  <c r="AH360" i="5"/>
  <c r="AL360" i="5"/>
  <c r="AP360" i="5"/>
  <c r="AT360" i="5"/>
  <c r="AX360" i="5"/>
  <c r="BB360" i="5"/>
  <c r="BF360" i="5"/>
  <c r="BJ360" i="5"/>
  <c r="BN360" i="5"/>
  <c r="BR360" i="5"/>
  <c r="BV360" i="5"/>
  <c r="BZ360" i="5"/>
  <c r="CD360" i="5"/>
  <c r="K360" i="5"/>
  <c r="O360" i="5"/>
  <c r="S360" i="5"/>
  <c r="W360" i="5"/>
  <c r="AA360" i="5"/>
  <c r="AE360" i="5"/>
  <c r="AI360" i="5"/>
  <c r="AM360" i="5"/>
  <c r="AQ360" i="5"/>
  <c r="AU360" i="5"/>
  <c r="AY360" i="5"/>
  <c r="BC360" i="5"/>
  <c r="BG360" i="5"/>
  <c r="BK360" i="5"/>
  <c r="BO360" i="5"/>
  <c r="BS360" i="5"/>
  <c r="BW360" i="5"/>
  <c r="CA360" i="5"/>
  <c r="H360" i="5"/>
  <c r="L360" i="5"/>
  <c r="P360" i="5"/>
  <c r="T360" i="5"/>
  <c r="X360" i="5"/>
  <c r="AB360" i="5"/>
  <c r="AF360" i="5"/>
  <c r="AJ360" i="5"/>
  <c r="AN360" i="5"/>
  <c r="AR360" i="5"/>
  <c r="AV360" i="5"/>
  <c r="AZ360" i="5"/>
  <c r="BD360" i="5"/>
  <c r="BH360" i="5"/>
  <c r="BL360" i="5"/>
  <c r="BP360" i="5"/>
  <c r="BT360" i="5"/>
  <c r="BX360" i="5"/>
  <c r="CB360" i="5"/>
  <c r="AI358" i="17" l="1"/>
  <c r="AH358" i="17"/>
  <c r="W358" i="17"/>
  <c r="AG358" i="17"/>
  <c r="Q354" i="22"/>
  <c r="P354" i="22"/>
  <c r="R354" i="22"/>
  <c r="O355" i="22"/>
  <c r="AD358" i="17"/>
  <c r="AC358" i="17"/>
  <c r="AA358" i="17"/>
  <c r="AJ358" i="17"/>
  <c r="V357" i="17"/>
  <c r="X357" i="17"/>
  <c r="Y358" i="17"/>
  <c r="U358" i="17"/>
  <c r="Z358" i="17"/>
  <c r="S358" i="17"/>
  <c r="G363" i="5"/>
  <c r="Q358" i="17"/>
  <c r="N358" i="17"/>
  <c r="D362" i="5"/>
  <c r="E362" i="5"/>
  <c r="F362" i="5"/>
  <c r="B362" i="5"/>
  <c r="C362" i="5"/>
  <c r="A362" i="5"/>
  <c r="H361" i="5"/>
  <c r="L361" i="5"/>
  <c r="P361" i="5"/>
  <c r="T361" i="5"/>
  <c r="X361" i="5"/>
  <c r="AB361" i="5"/>
  <c r="AF361" i="5"/>
  <c r="AJ361" i="5"/>
  <c r="AN361" i="5"/>
  <c r="AR361" i="5"/>
  <c r="AV361" i="5"/>
  <c r="AZ361" i="5"/>
  <c r="BD361" i="5"/>
  <c r="BH361" i="5"/>
  <c r="BL361" i="5"/>
  <c r="BP361" i="5"/>
  <c r="BT361" i="5"/>
  <c r="BX361" i="5"/>
  <c r="CB361" i="5"/>
  <c r="I361" i="5"/>
  <c r="M361" i="5"/>
  <c r="Q361" i="5"/>
  <c r="U361" i="5"/>
  <c r="Y361" i="5"/>
  <c r="AC361" i="5"/>
  <c r="AG361" i="5"/>
  <c r="AK361" i="5"/>
  <c r="AO361" i="5"/>
  <c r="AS361" i="5"/>
  <c r="AW361" i="5"/>
  <c r="BA361" i="5"/>
  <c r="BE361" i="5"/>
  <c r="BI361" i="5"/>
  <c r="BM361" i="5"/>
  <c r="BQ361" i="5"/>
  <c r="BU361" i="5"/>
  <c r="BY361" i="5"/>
  <c r="CC361" i="5"/>
  <c r="J361" i="5"/>
  <c r="N361" i="5"/>
  <c r="R361" i="5"/>
  <c r="V361" i="5"/>
  <c r="Z361" i="5"/>
  <c r="AD361" i="5"/>
  <c r="AH361" i="5"/>
  <c r="AL361" i="5"/>
  <c r="AP361" i="5"/>
  <c r="AT361" i="5"/>
  <c r="AX361" i="5"/>
  <c r="BB361" i="5"/>
  <c r="BF361" i="5"/>
  <c r="BJ361" i="5"/>
  <c r="BN361" i="5"/>
  <c r="BR361" i="5"/>
  <c r="BV361" i="5"/>
  <c r="BZ361" i="5"/>
  <c r="CD361" i="5"/>
  <c r="K361" i="5"/>
  <c r="O361" i="5"/>
  <c r="S361" i="5"/>
  <c r="W361" i="5"/>
  <c r="AA361" i="5"/>
  <c r="AE361" i="5"/>
  <c r="AI361" i="5"/>
  <c r="AM361" i="5"/>
  <c r="AQ361" i="5"/>
  <c r="AU361" i="5"/>
  <c r="AY361" i="5"/>
  <c r="BC361" i="5"/>
  <c r="BG361" i="5"/>
  <c r="BK361" i="5"/>
  <c r="BO361" i="5"/>
  <c r="BS361" i="5"/>
  <c r="BW361" i="5"/>
  <c r="CA361" i="5"/>
  <c r="F359" i="18"/>
  <c r="A359" i="17" s="1"/>
  <c r="M359" i="17" s="1"/>
  <c r="AB359" i="17" s="1"/>
  <c r="AI359" i="17" l="1"/>
  <c r="AH359" i="17"/>
  <c r="W359" i="17"/>
  <c r="AG359" i="17"/>
  <c r="P355" i="22"/>
  <c r="R355" i="22"/>
  <c r="Q355" i="22"/>
  <c r="O356" i="22"/>
  <c r="AD359" i="17"/>
  <c r="AC359" i="17"/>
  <c r="AA359" i="17"/>
  <c r="AJ359" i="17"/>
  <c r="Y359" i="17"/>
  <c r="U359" i="17"/>
  <c r="Z359" i="17"/>
  <c r="S359" i="17"/>
  <c r="V358" i="17"/>
  <c r="X358" i="17"/>
  <c r="G364" i="5"/>
  <c r="N359" i="17"/>
  <c r="Q359" i="17"/>
  <c r="F360" i="18"/>
  <c r="A360" i="17" s="1"/>
  <c r="M360" i="17" s="1"/>
  <c r="AB360" i="17" s="1"/>
  <c r="I362" i="5"/>
  <c r="M362" i="5"/>
  <c r="Q362" i="5"/>
  <c r="U362" i="5"/>
  <c r="Y362" i="5"/>
  <c r="AC362" i="5"/>
  <c r="AG362" i="5"/>
  <c r="AK362" i="5"/>
  <c r="AO362" i="5"/>
  <c r="AS362" i="5"/>
  <c r="AW362" i="5"/>
  <c r="BA362" i="5"/>
  <c r="BE362" i="5"/>
  <c r="BI362" i="5"/>
  <c r="BM362" i="5"/>
  <c r="BQ362" i="5"/>
  <c r="BU362" i="5"/>
  <c r="BY362" i="5"/>
  <c r="CC362" i="5"/>
  <c r="J362" i="5"/>
  <c r="N362" i="5"/>
  <c r="R362" i="5"/>
  <c r="V362" i="5"/>
  <c r="Z362" i="5"/>
  <c r="AD362" i="5"/>
  <c r="AH362" i="5"/>
  <c r="AL362" i="5"/>
  <c r="AP362" i="5"/>
  <c r="AT362" i="5"/>
  <c r="AX362" i="5"/>
  <c r="BB362" i="5"/>
  <c r="BF362" i="5"/>
  <c r="BJ362" i="5"/>
  <c r="BN362" i="5"/>
  <c r="BR362" i="5"/>
  <c r="BV362" i="5"/>
  <c r="BZ362" i="5"/>
  <c r="CD362" i="5"/>
  <c r="K362" i="5"/>
  <c r="O362" i="5"/>
  <c r="S362" i="5"/>
  <c r="W362" i="5"/>
  <c r="AA362" i="5"/>
  <c r="AE362" i="5"/>
  <c r="AI362" i="5"/>
  <c r="AM362" i="5"/>
  <c r="AQ362" i="5"/>
  <c r="AU362" i="5"/>
  <c r="AY362" i="5"/>
  <c r="BC362" i="5"/>
  <c r="BG362" i="5"/>
  <c r="BK362" i="5"/>
  <c r="BO362" i="5"/>
  <c r="BS362" i="5"/>
  <c r="BW362" i="5"/>
  <c r="CA362" i="5"/>
  <c r="H362" i="5"/>
  <c r="L362" i="5"/>
  <c r="P362" i="5"/>
  <c r="T362" i="5"/>
  <c r="X362" i="5"/>
  <c r="AB362" i="5"/>
  <c r="AF362" i="5"/>
  <c r="AJ362" i="5"/>
  <c r="AN362" i="5"/>
  <c r="AR362" i="5"/>
  <c r="AV362" i="5"/>
  <c r="AZ362" i="5"/>
  <c r="BD362" i="5"/>
  <c r="BH362" i="5"/>
  <c r="BL362" i="5"/>
  <c r="BP362" i="5"/>
  <c r="BT362" i="5"/>
  <c r="BX362" i="5"/>
  <c r="CB362" i="5"/>
  <c r="E363" i="5"/>
  <c r="D363" i="5"/>
  <c r="F363" i="5"/>
  <c r="C363" i="5"/>
  <c r="A363" i="5"/>
  <c r="B363" i="5"/>
  <c r="AI360" i="17" l="1"/>
  <c r="AH360" i="17"/>
  <c r="W360" i="17"/>
  <c r="AG360" i="17"/>
  <c r="P356" i="22"/>
  <c r="R356" i="22"/>
  <c r="Q356" i="22"/>
  <c r="O357" i="22"/>
  <c r="AD360" i="17"/>
  <c r="AC360" i="17"/>
  <c r="AA360" i="17"/>
  <c r="AJ360" i="17"/>
  <c r="Y360" i="17"/>
  <c r="U360" i="17"/>
  <c r="Z360" i="17"/>
  <c r="S360" i="17"/>
  <c r="V359" i="17"/>
  <c r="X359" i="17"/>
  <c r="G365" i="5"/>
  <c r="Q360" i="17"/>
  <c r="N360" i="17"/>
  <c r="H363" i="5"/>
  <c r="L363" i="5"/>
  <c r="P363" i="5"/>
  <c r="T363" i="5"/>
  <c r="X363" i="5"/>
  <c r="AB363" i="5"/>
  <c r="AF363" i="5"/>
  <c r="AJ363" i="5"/>
  <c r="AN363" i="5"/>
  <c r="AR363" i="5"/>
  <c r="AV363" i="5"/>
  <c r="AZ363" i="5"/>
  <c r="BD363" i="5"/>
  <c r="BH363" i="5"/>
  <c r="BL363" i="5"/>
  <c r="BP363" i="5"/>
  <c r="BT363" i="5"/>
  <c r="BX363" i="5"/>
  <c r="CB363" i="5"/>
  <c r="I363" i="5"/>
  <c r="M363" i="5"/>
  <c r="Q363" i="5"/>
  <c r="U363" i="5"/>
  <c r="Y363" i="5"/>
  <c r="AC363" i="5"/>
  <c r="AG363" i="5"/>
  <c r="AK363" i="5"/>
  <c r="AO363" i="5"/>
  <c r="AS363" i="5"/>
  <c r="AW363" i="5"/>
  <c r="BA363" i="5"/>
  <c r="BE363" i="5"/>
  <c r="BI363" i="5"/>
  <c r="BM363" i="5"/>
  <c r="BQ363" i="5"/>
  <c r="BU363" i="5"/>
  <c r="BY363" i="5"/>
  <c r="CC363" i="5"/>
  <c r="J363" i="5"/>
  <c r="N363" i="5"/>
  <c r="R363" i="5"/>
  <c r="V363" i="5"/>
  <c r="Z363" i="5"/>
  <c r="AD363" i="5"/>
  <c r="AH363" i="5"/>
  <c r="AL363" i="5"/>
  <c r="AP363" i="5"/>
  <c r="AT363" i="5"/>
  <c r="AX363" i="5"/>
  <c r="BB363" i="5"/>
  <c r="BF363" i="5"/>
  <c r="BJ363" i="5"/>
  <c r="BN363" i="5"/>
  <c r="BR363" i="5"/>
  <c r="BV363" i="5"/>
  <c r="BZ363" i="5"/>
  <c r="CD363" i="5"/>
  <c r="K363" i="5"/>
  <c r="O363" i="5"/>
  <c r="S363" i="5"/>
  <c r="W363" i="5"/>
  <c r="AA363" i="5"/>
  <c r="AE363" i="5"/>
  <c r="AI363" i="5"/>
  <c r="AM363" i="5"/>
  <c r="AQ363" i="5"/>
  <c r="AU363" i="5"/>
  <c r="AY363" i="5"/>
  <c r="BC363" i="5"/>
  <c r="BG363" i="5"/>
  <c r="BK363" i="5"/>
  <c r="BO363" i="5"/>
  <c r="BS363" i="5"/>
  <c r="BW363" i="5"/>
  <c r="CA363" i="5"/>
  <c r="D364" i="5"/>
  <c r="E364" i="5"/>
  <c r="F364" i="5"/>
  <c r="A364" i="5"/>
  <c r="B364" i="5"/>
  <c r="C364" i="5"/>
  <c r="F361" i="18"/>
  <c r="A361" i="17" s="1"/>
  <c r="M361" i="17" s="1"/>
  <c r="AB361" i="17" s="1"/>
  <c r="AI361" i="17" l="1"/>
  <c r="AH361" i="17"/>
  <c r="W361" i="17"/>
  <c r="AG361" i="17"/>
  <c r="P357" i="22"/>
  <c r="R357" i="22"/>
  <c r="Q357" i="22"/>
  <c r="O358" i="22"/>
  <c r="AD361" i="17"/>
  <c r="AC361" i="17"/>
  <c r="AA361" i="17"/>
  <c r="AJ361" i="17"/>
  <c r="V360" i="17"/>
  <c r="X360" i="17"/>
  <c r="Y361" i="17"/>
  <c r="U361" i="17"/>
  <c r="Z361" i="17"/>
  <c r="S361" i="17"/>
  <c r="G366" i="5"/>
  <c r="Q361" i="17"/>
  <c r="N361" i="17"/>
  <c r="F365" i="5"/>
  <c r="E365" i="5"/>
  <c r="D365" i="5"/>
  <c r="C365" i="5"/>
  <c r="A365" i="5"/>
  <c r="B365" i="5"/>
  <c r="F362" i="18"/>
  <c r="A362" i="17" s="1"/>
  <c r="M362" i="17" s="1"/>
  <c r="AB362" i="17" s="1"/>
  <c r="K364" i="5"/>
  <c r="O364" i="5"/>
  <c r="S364" i="5"/>
  <c r="W364" i="5"/>
  <c r="AA364" i="5"/>
  <c r="AE364" i="5"/>
  <c r="AI364" i="5"/>
  <c r="AM364" i="5"/>
  <c r="AQ364" i="5"/>
  <c r="AU364" i="5"/>
  <c r="AY364" i="5"/>
  <c r="BC364" i="5"/>
  <c r="BG364" i="5"/>
  <c r="BK364" i="5"/>
  <c r="BO364" i="5"/>
  <c r="BS364" i="5"/>
  <c r="BW364" i="5"/>
  <c r="CA364" i="5"/>
  <c r="H364" i="5"/>
  <c r="L364" i="5"/>
  <c r="P364" i="5"/>
  <c r="T364" i="5"/>
  <c r="X364" i="5"/>
  <c r="AB364" i="5"/>
  <c r="AF364" i="5"/>
  <c r="AJ364" i="5"/>
  <c r="AN364" i="5"/>
  <c r="AR364" i="5"/>
  <c r="AV364" i="5"/>
  <c r="AZ364" i="5"/>
  <c r="BD364" i="5"/>
  <c r="BH364" i="5"/>
  <c r="BL364" i="5"/>
  <c r="BP364" i="5"/>
  <c r="BT364" i="5"/>
  <c r="BX364" i="5"/>
  <c r="CB364" i="5"/>
  <c r="I364" i="5"/>
  <c r="M364" i="5"/>
  <c r="Q364" i="5"/>
  <c r="U364" i="5"/>
  <c r="Y364" i="5"/>
  <c r="AC364" i="5"/>
  <c r="AG364" i="5"/>
  <c r="AK364" i="5"/>
  <c r="AO364" i="5"/>
  <c r="AS364" i="5"/>
  <c r="AW364" i="5"/>
  <c r="BA364" i="5"/>
  <c r="BE364" i="5"/>
  <c r="BI364" i="5"/>
  <c r="BM364" i="5"/>
  <c r="BQ364" i="5"/>
  <c r="BU364" i="5"/>
  <c r="BY364" i="5"/>
  <c r="CC364" i="5"/>
  <c r="J364" i="5"/>
  <c r="N364" i="5"/>
  <c r="R364" i="5"/>
  <c r="V364" i="5"/>
  <c r="Z364" i="5"/>
  <c r="AD364" i="5"/>
  <c r="AH364" i="5"/>
  <c r="AL364" i="5"/>
  <c r="AP364" i="5"/>
  <c r="AT364" i="5"/>
  <c r="AX364" i="5"/>
  <c r="BB364" i="5"/>
  <c r="BF364" i="5"/>
  <c r="BJ364" i="5"/>
  <c r="BN364" i="5"/>
  <c r="BR364" i="5"/>
  <c r="BV364" i="5"/>
  <c r="BZ364" i="5"/>
  <c r="CD364" i="5"/>
  <c r="AI362" i="17" l="1"/>
  <c r="AH362" i="17"/>
  <c r="W362" i="17"/>
  <c r="AG362" i="17"/>
  <c r="P358" i="22"/>
  <c r="R358" i="22"/>
  <c r="Q358" i="22"/>
  <c r="O359" i="22"/>
  <c r="AD362" i="17"/>
  <c r="AC362" i="17"/>
  <c r="AA362" i="17"/>
  <c r="AJ362" i="17"/>
  <c r="V361" i="17"/>
  <c r="X361" i="17"/>
  <c r="Y362" i="17"/>
  <c r="U362" i="17"/>
  <c r="Z362" i="17"/>
  <c r="S362" i="17"/>
  <c r="G367" i="5"/>
  <c r="Q362" i="17"/>
  <c r="N362" i="17"/>
  <c r="D366" i="5"/>
  <c r="E366" i="5"/>
  <c r="F366" i="5"/>
  <c r="A366" i="5"/>
  <c r="B366" i="5"/>
  <c r="C366" i="5"/>
  <c r="J365" i="5"/>
  <c r="N365" i="5"/>
  <c r="R365" i="5"/>
  <c r="V365" i="5"/>
  <c r="Z365" i="5"/>
  <c r="AD365" i="5"/>
  <c r="AH365" i="5"/>
  <c r="AL365" i="5"/>
  <c r="AP365" i="5"/>
  <c r="AT365" i="5"/>
  <c r="AX365" i="5"/>
  <c r="BB365" i="5"/>
  <c r="BF365" i="5"/>
  <c r="BJ365" i="5"/>
  <c r="BN365" i="5"/>
  <c r="BR365" i="5"/>
  <c r="BV365" i="5"/>
  <c r="BZ365" i="5"/>
  <c r="CD365" i="5"/>
  <c r="K365" i="5"/>
  <c r="O365" i="5"/>
  <c r="S365" i="5"/>
  <c r="W365" i="5"/>
  <c r="AA365" i="5"/>
  <c r="AE365" i="5"/>
  <c r="AI365" i="5"/>
  <c r="AM365" i="5"/>
  <c r="AQ365" i="5"/>
  <c r="AU365" i="5"/>
  <c r="AY365" i="5"/>
  <c r="BC365" i="5"/>
  <c r="BG365" i="5"/>
  <c r="BK365" i="5"/>
  <c r="BO365" i="5"/>
  <c r="BS365" i="5"/>
  <c r="BW365" i="5"/>
  <c r="CA365" i="5"/>
  <c r="H365" i="5"/>
  <c r="L365" i="5"/>
  <c r="P365" i="5"/>
  <c r="T365" i="5"/>
  <c r="X365" i="5"/>
  <c r="AB365" i="5"/>
  <c r="AF365" i="5"/>
  <c r="AJ365" i="5"/>
  <c r="AN365" i="5"/>
  <c r="AR365" i="5"/>
  <c r="AV365" i="5"/>
  <c r="AZ365" i="5"/>
  <c r="BD365" i="5"/>
  <c r="BH365" i="5"/>
  <c r="BL365" i="5"/>
  <c r="BP365" i="5"/>
  <c r="BT365" i="5"/>
  <c r="BX365" i="5"/>
  <c r="CB365" i="5"/>
  <c r="I365" i="5"/>
  <c r="M365" i="5"/>
  <c r="Q365" i="5"/>
  <c r="U365" i="5"/>
  <c r="Y365" i="5"/>
  <c r="AC365" i="5"/>
  <c r="AG365" i="5"/>
  <c r="AK365" i="5"/>
  <c r="AO365" i="5"/>
  <c r="AS365" i="5"/>
  <c r="AW365" i="5"/>
  <c r="BA365" i="5"/>
  <c r="BE365" i="5"/>
  <c r="BI365" i="5"/>
  <c r="BM365" i="5"/>
  <c r="BQ365" i="5"/>
  <c r="BU365" i="5"/>
  <c r="BY365" i="5"/>
  <c r="CC365" i="5"/>
  <c r="F363" i="18"/>
  <c r="A363" i="17" s="1"/>
  <c r="M363" i="17" s="1"/>
  <c r="AB363" i="17" s="1"/>
  <c r="AI363" i="17" l="1"/>
  <c r="AH363" i="17"/>
  <c r="W363" i="17"/>
  <c r="AG363" i="17"/>
  <c r="Q359" i="22"/>
  <c r="P359" i="22"/>
  <c r="R359" i="22"/>
  <c r="O360" i="22"/>
  <c r="AD363" i="17"/>
  <c r="AC363" i="17"/>
  <c r="AA363" i="17"/>
  <c r="AJ363" i="17"/>
  <c r="Y363" i="17"/>
  <c r="U363" i="17"/>
  <c r="Z363" i="17"/>
  <c r="S363" i="17"/>
  <c r="V362" i="17"/>
  <c r="X362" i="17"/>
  <c r="G368" i="5"/>
  <c r="N363" i="17"/>
  <c r="Q363" i="17"/>
  <c r="E367" i="5"/>
  <c r="D367" i="5"/>
  <c r="F367" i="5"/>
  <c r="C367" i="5"/>
  <c r="A367" i="5"/>
  <c r="B367" i="5"/>
  <c r="F364" i="18"/>
  <c r="A364" i="17" s="1"/>
  <c r="M364" i="17" s="1"/>
  <c r="AB364" i="17" s="1"/>
  <c r="K366" i="5"/>
  <c r="O366" i="5"/>
  <c r="S366" i="5"/>
  <c r="W366" i="5"/>
  <c r="AA366" i="5"/>
  <c r="AE366" i="5"/>
  <c r="AI366" i="5"/>
  <c r="AM366" i="5"/>
  <c r="AQ366" i="5"/>
  <c r="AU366" i="5"/>
  <c r="AY366" i="5"/>
  <c r="BC366" i="5"/>
  <c r="BG366" i="5"/>
  <c r="BK366" i="5"/>
  <c r="BO366" i="5"/>
  <c r="BS366" i="5"/>
  <c r="BW366" i="5"/>
  <c r="CA366" i="5"/>
  <c r="H366" i="5"/>
  <c r="L366" i="5"/>
  <c r="P366" i="5"/>
  <c r="T366" i="5"/>
  <c r="X366" i="5"/>
  <c r="AB366" i="5"/>
  <c r="AF366" i="5"/>
  <c r="AJ366" i="5"/>
  <c r="AN366" i="5"/>
  <c r="AR366" i="5"/>
  <c r="AV366" i="5"/>
  <c r="AZ366" i="5"/>
  <c r="BD366" i="5"/>
  <c r="BH366" i="5"/>
  <c r="BL366" i="5"/>
  <c r="BP366" i="5"/>
  <c r="BT366" i="5"/>
  <c r="BX366" i="5"/>
  <c r="CB366" i="5"/>
  <c r="I366" i="5"/>
  <c r="M366" i="5"/>
  <c r="Q366" i="5"/>
  <c r="U366" i="5"/>
  <c r="Y366" i="5"/>
  <c r="AC366" i="5"/>
  <c r="AG366" i="5"/>
  <c r="AK366" i="5"/>
  <c r="AO366" i="5"/>
  <c r="AS366" i="5"/>
  <c r="AW366" i="5"/>
  <c r="BA366" i="5"/>
  <c r="BE366" i="5"/>
  <c r="BI366" i="5"/>
  <c r="BM366" i="5"/>
  <c r="BQ366" i="5"/>
  <c r="BU366" i="5"/>
  <c r="BY366" i="5"/>
  <c r="CC366" i="5"/>
  <c r="J366" i="5"/>
  <c r="N366" i="5"/>
  <c r="R366" i="5"/>
  <c r="V366" i="5"/>
  <c r="Z366" i="5"/>
  <c r="AD366" i="5"/>
  <c r="AH366" i="5"/>
  <c r="AL366" i="5"/>
  <c r="AP366" i="5"/>
  <c r="AT366" i="5"/>
  <c r="AX366" i="5"/>
  <c r="BB366" i="5"/>
  <c r="BF366" i="5"/>
  <c r="BJ366" i="5"/>
  <c r="BN366" i="5"/>
  <c r="BR366" i="5"/>
  <c r="BV366" i="5"/>
  <c r="BZ366" i="5"/>
  <c r="CD366" i="5"/>
  <c r="AI364" i="17" l="1"/>
  <c r="AH364" i="17"/>
  <c r="W364" i="17"/>
  <c r="AG364" i="17"/>
  <c r="Q360" i="22"/>
  <c r="P360" i="22"/>
  <c r="R360" i="22"/>
  <c r="O361" i="22"/>
  <c r="AD364" i="17"/>
  <c r="AC364" i="17"/>
  <c r="AA364" i="17"/>
  <c r="AJ364" i="17"/>
  <c r="Y364" i="17"/>
  <c r="U364" i="17"/>
  <c r="Z364" i="17"/>
  <c r="S364" i="17"/>
  <c r="V363" i="17"/>
  <c r="X363" i="17"/>
  <c r="G369" i="5"/>
  <c r="Q364" i="17"/>
  <c r="N364" i="17"/>
  <c r="F365" i="18"/>
  <c r="A365" i="17" s="1"/>
  <c r="M365" i="17" s="1"/>
  <c r="AB365" i="17" s="1"/>
  <c r="D368" i="5"/>
  <c r="E368" i="5"/>
  <c r="F368" i="5"/>
  <c r="B368" i="5"/>
  <c r="C368" i="5"/>
  <c r="A368" i="5"/>
  <c r="J367" i="5"/>
  <c r="N367" i="5"/>
  <c r="R367" i="5"/>
  <c r="V367" i="5"/>
  <c r="Z367" i="5"/>
  <c r="AD367" i="5"/>
  <c r="AH367" i="5"/>
  <c r="AL367" i="5"/>
  <c r="AP367" i="5"/>
  <c r="AT367" i="5"/>
  <c r="AX367" i="5"/>
  <c r="BB367" i="5"/>
  <c r="BF367" i="5"/>
  <c r="BJ367" i="5"/>
  <c r="BN367" i="5"/>
  <c r="BR367" i="5"/>
  <c r="BV367" i="5"/>
  <c r="BZ367" i="5"/>
  <c r="CD367" i="5"/>
  <c r="K367" i="5"/>
  <c r="O367" i="5"/>
  <c r="S367" i="5"/>
  <c r="W367" i="5"/>
  <c r="AA367" i="5"/>
  <c r="AE367" i="5"/>
  <c r="AI367" i="5"/>
  <c r="AM367" i="5"/>
  <c r="AQ367" i="5"/>
  <c r="AU367" i="5"/>
  <c r="AY367" i="5"/>
  <c r="BC367" i="5"/>
  <c r="BG367" i="5"/>
  <c r="BK367" i="5"/>
  <c r="BO367" i="5"/>
  <c r="BS367" i="5"/>
  <c r="BW367" i="5"/>
  <c r="CA367" i="5"/>
  <c r="H367" i="5"/>
  <c r="L367" i="5"/>
  <c r="P367" i="5"/>
  <c r="T367" i="5"/>
  <c r="X367" i="5"/>
  <c r="AB367" i="5"/>
  <c r="AF367" i="5"/>
  <c r="AJ367" i="5"/>
  <c r="AN367" i="5"/>
  <c r="AR367" i="5"/>
  <c r="AV367" i="5"/>
  <c r="AZ367" i="5"/>
  <c r="BD367" i="5"/>
  <c r="BH367" i="5"/>
  <c r="BL367" i="5"/>
  <c r="BP367" i="5"/>
  <c r="BT367" i="5"/>
  <c r="BX367" i="5"/>
  <c r="CB367" i="5"/>
  <c r="I367" i="5"/>
  <c r="M367" i="5"/>
  <c r="Q367" i="5"/>
  <c r="U367" i="5"/>
  <c r="Y367" i="5"/>
  <c r="AC367" i="5"/>
  <c r="AG367" i="5"/>
  <c r="AK367" i="5"/>
  <c r="AO367" i="5"/>
  <c r="AS367" i="5"/>
  <c r="AW367" i="5"/>
  <c r="BA367" i="5"/>
  <c r="BE367" i="5"/>
  <c r="BI367" i="5"/>
  <c r="BM367" i="5"/>
  <c r="BQ367" i="5"/>
  <c r="BU367" i="5"/>
  <c r="BY367" i="5"/>
  <c r="CC367" i="5"/>
  <c r="AI365" i="17" l="1"/>
  <c r="AH365" i="17"/>
  <c r="W365" i="17"/>
  <c r="AG365" i="17"/>
  <c r="P361" i="22"/>
  <c r="R361" i="22"/>
  <c r="Q361" i="22"/>
  <c r="O362" i="22"/>
  <c r="AD365" i="17"/>
  <c r="AC365" i="17"/>
  <c r="AA365" i="17"/>
  <c r="AJ365" i="17"/>
  <c r="V364" i="17"/>
  <c r="X364" i="17"/>
  <c r="Y365" i="17"/>
  <c r="U365" i="17"/>
  <c r="Z365" i="17"/>
  <c r="S365" i="17"/>
  <c r="G370" i="5"/>
  <c r="Q365" i="17"/>
  <c r="N365" i="17"/>
  <c r="I368" i="5"/>
  <c r="M368" i="5"/>
  <c r="Q368" i="5"/>
  <c r="U368" i="5"/>
  <c r="Y368" i="5"/>
  <c r="AC368" i="5"/>
  <c r="AG368" i="5"/>
  <c r="AK368" i="5"/>
  <c r="AO368" i="5"/>
  <c r="AS368" i="5"/>
  <c r="AW368" i="5"/>
  <c r="BA368" i="5"/>
  <c r="BE368" i="5"/>
  <c r="BI368" i="5"/>
  <c r="BM368" i="5"/>
  <c r="BQ368" i="5"/>
  <c r="BU368" i="5"/>
  <c r="BY368" i="5"/>
  <c r="CC368" i="5"/>
  <c r="J368" i="5"/>
  <c r="N368" i="5"/>
  <c r="R368" i="5"/>
  <c r="V368" i="5"/>
  <c r="Z368" i="5"/>
  <c r="AD368" i="5"/>
  <c r="AH368" i="5"/>
  <c r="AL368" i="5"/>
  <c r="AP368" i="5"/>
  <c r="AT368" i="5"/>
  <c r="AX368" i="5"/>
  <c r="BB368" i="5"/>
  <c r="BF368" i="5"/>
  <c r="BJ368" i="5"/>
  <c r="BN368" i="5"/>
  <c r="BR368" i="5"/>
  <c r="BV368" i="5"/>
  <c r="BZ368" i="5"/>
  <c r="CD368" i="5"/>
  <c r="K368" i="5"/>
  <c r="O368" i="5"/>
  <c r="S368" i="5"/>
  <c r="W368" i="5"/>
  <c r="AA368" i="5"/>
  <c r="AE368" i="5"/>
  <c r="AI368" i="5"/>
  <c r="AM368" i="5"/>
  <c r="AQ368" i="5"/>
  <c r="AU368" i="5"/>
  <c r="AY368" i="5"/>
  <c r="BC368" i="5"/>
  <c r="BG368" i="5"/>
  <c r="BK368" i="5"/>
  <c r="BO368" i="5"/>
  <c r="BS368" i="5"/>
  <c r="BW368" i="5"/>
  <c r="CA368" i="5"/>
  <c r="H368" i="5"/>
  <c r="L368" i="5"/>
  <c r="P368" i="5"/>
  <c r="T368" i="5"/>
  <c r="X368" i="5"/>
  <c r="AB368" i="5"/>
  <c r="AF368" i="5"/>
  <c r="AJ368" i="5"/>
  <c r="AN368" i="5"/>
  <c r="AR368" i="5"/>
  <c r="AV368" i="5"/>
  <c r="AZ368" i="5"/>
  <c r="BD368" i="5"/>
  <c r="BH368" i="5"/>
  <c r="BL368" i="5"/>
  <c r="BP368" i="5"/>
  <c r="BT368" i="5"/>
  <c r="BX368" i="5"/>
  <c r="CB368" i="5"/>
  <c r="E369" i="5"/>
  <c r="D369" i="5"/>
  <c r="F369" i="5"/>
  <c r="C369" i="5"/>
  <c r="A369" i="5"/>
  <c r="B369" i="5"/>
  <c r="F366" i="18"/>
  <c r="A366" i="17" s="1"/>
  <c r="M366" i="17" s="1"/>
  <c r="AB366" i="17" s="1"/>
  <c r="AI366" i="17" l="1"/>
  <c r="AH366" i="17"/>
  <c r="W366" i="17"/>
  <c r="AG366" i="17"/>
  <c r="P362" i="22"/>
  <c r="R362" i="22"/>
  <c r="Q362" i="22"/>
  <c r="O363" i="22"/>
  <c r="AD366" i="17"/>
  <c r="AC366" i="17"/>
  <c r="AA366" i="17"/>
  <c r="AJ366" i="17"/>
  <c r="Y366" i="17"/>
  <c r="U366" i="17"/>
  <c r="Z366" i="17"/>
  <c r="S366" i="17"/>
  <c r="V365" i="17"/>
  <c r="X365" i="17"/>
  <c r="G371" i="5"/>
  <c r="Q366" i="17"/>
  <c r="N366" i="17"/>
  <c r="F367" i="18"/>
  <c r="A367" i="17" s="1"/>
  <c r="M367" i="17" s="1"/>
  <c r="AB367" i="17" s="1"/>
  <c r="J369" i="5"/>
  <c r="N369" i="5"/>
  <c r="R369" i="5"/>
  <c r="V369" i="5"/>
  <c r="Z369" i="5"/>
  <c r="AD369" i="5"/>
  <c r="AH369" i="5"/>
  <c r="AL369" i="5"/>
  <c r="AP369" i="5"/>
  <c r="AT369" i="5"/>
  <c r="AX369" i="5"/>
  <c r="BB369" i="5"/>
  <c r="BF369" i="5"/>
  <c r="BJ369" i="5"/>
  <c r="BN369" i="5"/>
  <c r="BR369" i="5"/>
  <c r="BV369" i="5"/>
  <c r="BZ369" i="5"/>
  <c r="CD369" i="5"/>
  <c r="K369" i="5"/>
  <c r="O369" i="5"/>
  <c r="S369" i="5"/>
  <c r="W369" i="5"/>
  <c r="AA369" i="5"/>
  <c r="AE369" i="5"/>
  <c r="AI369" i="5"/>
  <c r="AM369" i="5"/>
  <c r="AQ369" i="5"/>
  <c r="AU369" i="5"/>
  <c r="AY369" i="5"/>
  <c r="BC369" i="5"/>
  <c r="BG369" i="5"/>
  <c r="BK369" i="5"/>
  <c r="BO369" i="5"/>
  <c r="BS369" i="5"/>
  <c r="BW369" i="5"/>
  <c r="CA369" i="5"/>
  <c r="H369" i="5"/>
  <c r="L369" i="5"/>
  <c r="P369" i="5"/>
  <c r="T369" i="5"/>
  <c r="X369" i="5"/>
  <c r="AB369" i="5"/>
  <c r="AF369" i="5"/>
  <c r="AJ369" i="5"/>
  <c r="AN369" i="5"/>
  <c r="AR369" i="5"/>
  <c r="AV369" i="5"/>
  <c r="AZ369" i="5"/>
  <c r="BD369" i="5"/>
  <c r="BH369" i="5"/>
  <c r="BL369" i="5"/>
  <c r="BP369" i="5"/>
  <c r="BT369" i="5"/>
  <c r="BX369" i="5"/>
  <c r="CB369" i="5"/>
  <c r="I369" i="5"/>
  <c r="M369" i="5"/>
  <c r="Q369" i="5"/>
  <c r="U369" i="5"/>
  <c r="Y369" i="5"/>
  <c r="AC369" i="5"/>
  <c r="AG369" i="5"/>
  <c r="AK369" i="5"/>
  <c r="AO369" i="5"/>
  <c r="AS369" i="5"/>
  <c r="AW369" i="5"/>
  <c r="BA369" i="5"/>
  <c r="BE369" i="5"/>
  <c r="BI369" i="5"/>
  <c r="BM369" i="5"/>
  <c r="BQ369" i="5"/>
  <c r="BU369" i="5"/>
  <c r="BY369" i="5"/>
  <c r="CC369" i="5"/>
  <c r="D370" i="5"/>
  <c r="E370" i="5"/>
  <c r="F370" i="5"/>
  <c r="B370" i="5"/>
  <c r="C370" i="5"/>
  <c r="A370" i="5"/>
  <c r="AI367" i="17" l="1"/>
  <c r="AH367" i="17"/>
  <c r="W367" i="17"/>
  <c r="AG367" i="17"/>
  <c r="P363" i="22"/>
  <c r="R363" i="22"/>
  <c r="Q363" i="22"/>
  <c r="O364" i="22"/>
  <c r="AD367" i="17"/>
  <c r="AC367" i="17"/>
  <c r="AA367" i="17"/>
  <c r="AJ367" i="17"/>
  <c r="V366" i="17"/>
  <c r="X366" i="17"/>
  <c r="Y367" i="17"/>
  <c r="U367" i="17"/>
  <c r="Z367" i="17"/>
  <c r="S367" i="17"/>
  <c r="G372" i="5"/>
  <c r="N367" i="17"/>
  <c r="Q367" i="17"/>
  <c r="E371" i="5"/>
  <c r="D371" i="5"/>
  <c r="F371" i="5"/>
  <c r="C371" i="5"/>
  <c r="A371" i="5"/>
  <c r="B371" i="5"/>
  <c r="I370" i="5"/>
  <c r="M370" i="5"/>
  <c r="Q370" i="5"/>
  <c r="U370" i="5"/>
  <c r="Y370" i="5"/>
  <c r="AC370" i="5"/>
  <c r="AG370" i="5"/>
  <c r="AK370" i="5"/>
  <c r="AO370" i="5"/>
  <c r="AS370" i="5"/>
  <c r="AW370" i="5"/>
  <c r="BA370" i="5"/>
  <c r="BE370" i="5"/>
  <c r="BI370" i="5"/>
  <c r="BM370" i="5"/>
  <c r="BQ370" i="5"/>
  <c r="BU370" i="5"/>
  <c r="BY370" i="5"/>
  <c r="CC370" i="5"/>
  <c r="J370" i="5"/>
  <c r="N370" i="5"/>
  <c r="R370" i="5"/>
  <c r="V370" i="5"/>
  <c r="Z370" i="5"/>
  <c r="AD370" i="5"/>
  <c r="AH370" i="5"/>
  <c r="AL370" i="5"/>
  <c r="AP370" i="5"/>
  <c r="AT370" i="5"/>
  <c r="AX370" i="5"/>
  <c r="BB370" i="5"/>
  <c r="BF370" i="5"/>
  <c r="BJ370" i="5"/>
  <c r="BN370" i="5"/>
  <c r="BR370" i="5"/>
  <c r="BV370" i="5"/>
  <c r="BZ370" i="5"/>
  <c r="CD370" i="5"/>
  <c r="K370" i="5"/>
  <c r="O370" i="5"/>
  <c r="S370" i="5"/>
  <c r="W370" i="5"/>
  <c r="AA370" i="5"/>
  <c r="AE370" i="5"/>
  <c r="AI370" i="5"/>
  <c r="AM370" i="5"/>
  <c r="AQ370" i="5"/>
  <c r="AU370" i="5"/>
  <c r="AY370" i="5"/>
  <c r="BC370" i="5"/>
  <c r="BG370" i="5"/>
  <c r="BK370" i="5"/>
  <c r="BO370" i="5"/>
  <c r="BS370" i="5"/>
  <c r="BW370" i="5"/>
  <c r="CA370" i="5"/>
  <c r="H370" i="5"/>
  <c r="L370" i="5"/>
  <c r="P370" i="5"/>
  <c r="T370" i="5"/>
  <c r="X370" i="5"/>
  <c r="AB370" i="5"/>
  <c r="AF370" i="5"/>
  <c r="AJ370" i="5"/>
  <c r="AN370" i="5"/>
  <c r="AR370" i="5"/>
  <c r="AV370" i="5"/>
  <c r="AZ370" i="5"/>
  <c r="BD370" i="5"/>
  <c r="BH370" i="5"/>
  <c r="BL370" i="5"/>
  <c r="BP370" i="5"/>
  <c r="BT370" i="5"/>
  <c r="BX370" i="5"/>
  <c r="CB370" i="5"/>
  <c r="F368" i="18"/>
  <c r="A368" i="17" s="1"/>
  <c r="M368" i="17" s="1"/>
  <c r="AB368" i="17" s="1"/>
  <c r="AI368" i="17" l="1"/>
  <c r="AH368" i="17"/>
  <c r="W368" i="17"/>
  <c r="AG368" i="17"/>
  <c r="Q364" i="22"/>
  <c r="P364" i="22"/>
  <c r="R364" i="22"/>
  <c r="O365" i="22"/>
  <c r="AD368" i="17"/>
  <c r="AC368" i="17"/>
  <c r="AA368" i="17"/>
  <c r="AJ368" i="17"/>
  <c r="Y368" i="17"/>
  <c r="U368" i="17"/>
  <c r="Z368" i="17"/>
  <c r="S368" i="17"/>
  <c r="V367" i="17"/>
  <c r="X367" i="17"/>
  <c r="G373" i="5"/>
  <c r="Q368" i="17"/>
  <c r="N368" i="17"/>
  <c r="F369" i="18"/>
  <c r="A369" i="17" s="1"/>
  <c r="M369" i="17" s="1"/>
  <c r="AB369" i="17" s="1"/>
  <c r="H371" i="5"/>
  <c r="L371" i="5"/>
  <c r="P371" i="5"/>
  <c r="T371" i="5"/>
  <c r="X371" i="5"/>
  <c r="AB371" i="5"/>
  <c r="AF371" i="5"/>
  <c r="AJ371" i="5"/>
  <c r="AN371" i="5"/>
  <c r="AR371" i="5"/>
  <c r="AV371" i="5"/>
  <c r="AZ371" i="5"/>
  <c r="BD371" i="5"/>
  <c r="BH371" i="5"/>
  <c r="BL371" i="5"/>
  <c r="BP371" i="5"/>
  <c r="BT371" i="5"/>
  <c r="BX371" i="5"/>
  <c r="CB371" i="5"/>
  <c r="I371" i="5"/>
  <c r="M371" i="5"/>
  <c r="Q371" i="5"/>
  <c r="U371" i="5"/>
  <c r="Y371" i="5"/>
  <c r="AC371" i="5"/>
  <c r="AG371" i="5"/>
  <c r="AK371" i="5"/>
  <c r="AO371" i="5"/>
  <c r="AS371" i="5"/>
  <c r="AW371" i="5"/>
  <c r="BA371" i="5"/>
  <c r="BE371" i="5"/>
  <c r="BI371" i="5"/>
  <c r="BM371" i="5"/>
  <c r="BQ371" i="5"/>
  <c r="BU371" i="5"/>
  <c r="BY371" i="5"/>
  <c r="CC371" i="5"/>
  <c r="J371" i="5"/>
  <c r="N371" i="5"/>
  <c r="R371" i="5"/>
  <c r="V371" i="5"/>
  <c r="Z371" i="5"/>
  <c r="AD371" i="5"/>
  <c r="AH371" i="5"/>
  <c r="AL371" i="5"/>
  <c r="AP371" i="5"/>
  <c r="AT371" i="5"/>
  <c r="AX371" i="5"/>
  <c r="BB371" i="5"/>
  <c r="BF371" i="5"/>
  <c r="BJ371" i="5"/>
  <c r="BN371" i="5"/>
  <c r="BR371" i="5"/>
  <c r="BV371" i="5"/>
  <c r="BZ371" i="5"/>
  <c r="CD371" i="5"/>
  <c r="K371" i="5"/>
  <c r="O371" i="5"/>
  <c r="S371" i="5"/>
  <c r="W371" i="5"/>
  <c r="AA371" i="5"/>
  <c r="AE371" i="5"/>
  <c r="AI371" i="5"/>
  <c r="AM371" i="5"/>
  <c r="AQ371" i="5"/>
  <c r="AU371" i="5"/>
  <c r="AY371" i="5"/>
  <c r="BC371" i="5"/>
  <c r="BG371" i="5"/>
  <c r="BK371" i="5"/>
  <c r="BO371" i="5"/>
  <c r="BS371" i="5"/>
  <c r="BW371" i="5"/>
  <c r="CA371" i="5"/>
  <c r="D372" i="5"/>
  <c r="E372" i="5"/>
  <c r="F372" i="5"/>
  <c r="A372" i="5"/>
  <c r="B372" i="5"/>
  <c r="C372" i="5"/>
  <c r="AI369" i="17" l="1"/>
  <c r="AH369" i="17"/>
  <c r="W369" i="17"/>
  <c r="AG369" i="17"/>
  <c r="P365" i="22"/>
  <c r="R365" i="22"/>
  <c r="Q365" i="22"/>
  <c r="O366" i="22"/>
  <c r="AD369" i="17"/>
  <c r="AC369" i="17"/>
  <c r="AA369" i="17"/>
  <c r="AJ369" i="17"/>
  <c r="V368" i="17"/>
  <c r="X368" i="17"/>
  <c r="Y369" i="17"/>
  <c r="U369" i="17"/>
  <c r="Z369" i="17"/>
  <c r="S369" i="17"/>
  <c r="G374" i="5"/>
  <c r="Q369" i="17"/>
  <c r="N369" i="17"/>
  <c r="F373" i="5"/>
  <c r="E373" i="5"/>
  <c r="D373" i="5"/>
  <c r="C373" i="5"/>
  <c r="A373" i="5"/>
  <c r="B373" i="5"/>
  <c r="K372" i="5"/>
  <c r="O372" i="5"/>
  <c r="S372" i="5"/>
  <c r="W372" i="5"/>
  <c r="AA372" i="5"/>
  <c r="AE372" i="5"/>
  <c r="AI372" i="5"/>
  <c r="AM372" i="5"/>
  <c r="AQ372" i="5"/>
  <c r="AU372" i="5"/>
  <c r="AY372" i="5"/>
  <c r="BC372" i="5"/>
  <c r="BG372" i="5"/>
  <c r="BK372" i="5"/>
  <c r="BO372" i="5"/>
  <c r="BS372" i="5"/>
  <c r="BW372" i="5"/>
  <c r="CA372" i="5"/>
  <c r="H372" i="5"/>
  <c r="L372" i="5"/>
  <c r="P372" i="5"/>
  <c r="T372" i="5"/>
  <c r="X372" i="5"/>
  <c r="AB372" i="5"/>
  <c r="AF372" i="5"/>
  <c r="AJ372" i="5"/>
  <c r="AN372" i="5"/>
  <c r="AR372" i="5"/>
  <c r="AV372" i="5"/>
  <c r="AZ372" i="5"/>
  <c r="BD372" i="5"/>
  <c r="BH372" i="5"/>
  <c r="BL372" i="5"/>
  <c r="BP372" i="5"/>
  <c r="BT372" i="5"/>
  <c r="BX372" i="5"/>
  <c r="CB372" i="5"/>
  <c r="I372" i="5"/>
  <c r="M372" i="5"/>
  <c r="Q372" i="5"/>
  <c r="U372" i="5"/>
  <c r="Y372" i="5"/>
  <c r="AC372" i="5"/>
  <c r="AG372" i="5"/>
  <c r="AK372" i="5"/>
  <c r="AO372" i="5"/>
  <c r="AS372" i="5"/>
  <c r="AW372" i="5"/>
  <c r="BA372" i="5"/>
  <c r="BE372" i="5"/>
  <c r="BI372" i="5"/>
  <c r="BM372" i="5"/>
  <c r="BQ372" i="5"/>
  <c r="BU372" i="5"/>
  <c r="BY372" i="5"/>
  <c r="CC372" i="5"/>
  <c r="J372" i="5"/>
  <c r="N372" i="5"/>
  <c r="R372" i="5"/>
  <c r="V372" i="5"/>
  <c r="Z372" i="5"/>
  <c r="AD372" i="5"/>
  <c r="AH372" i="5"/>
  <c r="AL372" i="5"/>
  <c r="AP372" i="5"/>
  <c r="AT372" i="5"/>
  <c r="AX372" i="5"/>
  <c r="BB372" i="5"/>
  <c r="BF372" i="5"/>
  <c r="BJ372" i="5"/>
  <c r="BN372" i="5"/>
  <c r="BR372" i="5"/>
  <c r="BV372" i="5"/>
  <c r="BZ372" i="5"/>
  <c r="CD372" i="5"/>
  <c r="F370" i="18"/>
  <c r="A370" i="17" s="1"/>
  <c r="M370" i="17" s="1"/>
  <c r="AB370" i="17" s="1"/>
  <c r="AI370" i="17" l="1"/>
  <c r="AH370" i="17"/>
  <c r="W370" i="17"/>
  <c r="AG370" i="17"/>
  <c r="P366" i="22"/>
  <c r="R366" i="22"/>
  <c r="Q366" i="22"/>
  <c r="O367" i="22"/>
  <c r="AD370" i="17"/>
  <c r="AC370" i="17"/>
  <c r="AA370" i="17"/>
  <c r="AJ370" i="17"/>
  <c r="Y370" i="17"/>
  <c r="U370" i="17"/>
  <c r="Z370" i="17"/>
  <c r="S370" i="17"/>
  <c r="V369" i="17"/>
  <c r="X369" i="17"/>
  <c r="G375" i="5"/>
  <c r="Q370" i="17"/>
  <c r="N370" i="17"/>
  <c r="F371" i="18"/>
  <c r="A371" i="17" s="1"/>
  <c r="M371" i="17" s="1"/>
  <c r="AB371" i="17" s="1"/>
  <c r="H373" i="5"/>
  <c r="L373" i="5"/>
  <c r="P373" i="5"/>
  <c r="T373" i="5"/>
  <c r="X373" i="5"/>
  <c r="AB373" i="5"/>
  <c r="AF373" i="5"/>
  <c r="AJ373" i="5"/>
  <c r="AN373" i="5"/>
  <c r="AR373" i="5"/>
  <c r="AV373" i="5"/>
  <c r="AZ373" i="5"/>
  <c r="BD373" i="5"/>
  <c r="BH373" i="5"/>
  <c r="BL373" i="5"/>
  <c r="BP373" i="5"/>
  <c r="BT373" i="5"/>
  <c r="BX373" i="5"/>
  <c r="CB373" i="5"/>
  <c r="I373" i="5"/>
  <c r="M373" i="5"/>
  <c r="Q373" i="5"/>
  <c r="U373" i="5"/>
  <c r="Y373" i="5"/>
  <c r="AC373" i="5"/>
  <c r="AG373" i="5"/>
  <c r="AK373" i="5"/>
  <c r="AO373" i="5"/>
  <c r="AS373" i="5"/>
  <c r="AW373" i="5"/>
  <c r="BA373" i="5"/>
  <c r="BE373" i="5"/>
  <c r="BI373" i="5"/>
  <c r="BM373" i="5"/>
  <c r="BQ373" i="5"/>
  <c r="BU373" i="5"/>
  <c r="BY373" i="5"/>
  <c r="CC373" i="5"/>
  <c r="J373" i="5"/>
  <c r="N373" i="5"/>
  <c r="R373" i="5"/>
  <c r="V373" i="5"/>
  <c r="Z373" i="5"/>
  <c r="AD373" i="5"/>
  <c r="AH373" i="5"/>
  <c r="AL373" i="5"/>
  <c r="AP373" i="5"/>
  <c r="AT373" i="5"/>
  <c r="AX373" i="5"/>
  <c r="BB373" i="5"/>
  <c r="BF373" i="5"/>
  <c r="BJ373" i="5"/>
  <c r="BN373" i="5"/>
  <c r="BR373" i="5"/>
  <c r="BV373" i="5"/>
  <c r="BZ373" i="5"/>
  <c r="CD373" i="5"/>
  <c r="K373" i="5"/>
  <c r="O373" i="5"/>
  <c r="S373" i="5"/>
  <c r="W373" i="5"/>
  <c r="AA373" i="5"/>
  <c r="AE373" i="5"/>
  <c r="AI373" i="5"/>
  <c r="AM373" i="5"/>
  <c r="AQ373" i="5"/>
  <c r="AU373" i="5"/>
  <c r="AY373" i="5"/>
  <c r="BC373" i="5"/>
  <c r="BG373" i="5"/>
  <c r="BK373" i="5"/>
  <c r="BO373" i="5"/>
  <c r="BS373" i="5"/>
  <c r="BW373" i="5"/>
  <c r="CA373" i="5"/>
  <c r="D374" i="5"/>
  <c r="E374" i="5"/>
  <c r="F374" i="5"/>
  <c r="A374" i="5"/>
  <c r="B374" i="5"/>
  <c r="C374" i="5"/>
  <c r="AI371" i="17" l="1"/>
  <c r="AH371" i="17"/>
  <c r="W371" i="17"/>
  <c r="AG371" i="17"/>
  <c r="Q367" i="22"/>
  <c r="P367" i="22"/>
  <c r="R367" i="22"/>
  <c r="O368" i="22"/>
  <c r="AD371" i="17"/>
  <c r="AC371" i="17"/>
  <c r="AA371" i="17"/>
  <c r="AJ371" i="17"/>
  <c r="V370" i="17"/>
  <c r="X370" i="17"/>
  <c r="Y371" i="17"/>
  <c r="U371" i="17"/>
  <c r="Z371" i="17"/>
  <c r="S371" i="17"/>
  <c r="G376" i="5"/>
  <c r="N371" i="17"/>
  <c r="Q371" i="17"/>
  <c r="K374" i="5"/>
  <c r="O374" i="5"/>
  <c r="S374" i="5"/>
  <c r="W374" i="5"/>
  <c r="AA374" i="5"/>
  <c r="AE374" i="5"/>
  <c r="AI374" i="5"/>
  <c r="AM374" i="5"/>
  <c r="AQ374" i="5"/>
  <c r="AU374" i="5"/>
  <c r="AY374" i="5"/>
  <c r="BC374" i="5"/>
  <c r="BG374" i="5"/>
  <c r="BK374" i="5"/>
  <c r="BO374" i="5"/>
  <c r="BS374" i="5"/>
  <c r="BW374" i="5"/>
  <c r="CA374" i="5"/>
  <c r="H374" i="5"/>
  <c r="L374" i="5"/>
  <c r="P374" i="5"/>
  <c r="T374" i="5"/>
  <c r="X374" i="5"/>
  <c r="AB374" i="5"/>
  <c r="AF374" i="5"/>
  <c r="AJ374" i="5"/>
  <c r="AN374" i="5"/>
  <c r="AR374" i="5"/>
  <c r="AV374" i="5"/>
  <c r="AZ374" i="5"/>
  <c r="BD374" i="5"/>
  <c r="BH374" i="5"/>
  <c r="BL374" i="5"/>
  <c r="BP374" i="5"/>
  <c r="BT374" i="5"/>
  <c r="BX374" i="5"/>
  <c r="CB374" i="5"/>
  <c r="I374" i="5"/>
  <c r="M374" i="5"/>
  <c r="Q374" i="5"/>
  <c r="U374" i="5"/>
  <c r="Y374" i="5"/>
  <c r="AC374" i="5"/>
  <c r="AG374" i="5"/>
  <c r="AK374" i="5"/>
  <c r="AO374" i="5"/>
  <c r="AS374" i="5"/>
  <c r="AW374" i="5"/>
  <c r="BA374" i="5"/>
  <c r="BE374" i="5"/>
  <c r="BI374" i="5"/>
  <c r="BM374" i="5"/>
  <c r="BQ374" i="5"/>
  <c r="BU374" i="5"/>
  <c r="BY374" i="5"/>
  <c r="CC374" i="5"/>
  <c r="J374" i="5"/>
  <c r="N374" i="5"/>
  <c r="R374" i="5"/>
  <c r="V374" i="5"/>
  <c r="Z374" i="5"/>
  <c r="AD374" i="5"/>
  <c r="AH374" i="5"/>
  <c r="AL374" i="5"/>
  <c r="AP374" i="5"/>
  <c r="AT374" i="5"/>
  <c r="AX374" i="5"/>
  <c r="BB374" i="5"/>
  <c r="BF374" i="5"/>
  <c r="BJ374" i="5"/>
  <c r="BN374" i="5"/>
  <c r="BR374" i="5"/>
  <c r="BV374" i="5"/>
  <c r="BZ374" i="5"/>
  <c r="CD374" i="5"/>
  <c r="E375" i="5"/>
  <c r="D375" i="5"/>
  <c r="F375" i="5"/>
  <c r="C375" i="5"/>
  <c r="A375" i="5"/>
  <c r="B375" i="5"/>
  <c r="F372" i="18"/>
  <c r="A372" i="17" s="1"/>
  <c r="M372" i="17" s="1"/>
  <c r="AB372" i="17" s="1"/>
  <c r="AI372" i="17" l="1"/>
  <c r="AH372" i="17"/>
  <c r="W372" i="17"/>
  <c r="AG372" i="17"/>
  <c r="P368" i="22"/>
  <c r="R368" i="22"/>
  <c r="Q368" i="22"/>
  <c r="O369" i="22"/>
  <c r="AD372" i="17"/>
  <c r="AC372" i="17"/>
  <c r="AA372" i="17"/>
  <c r="AJ372" i="17"/>
  <c r="Y372" i="17"/>
  <c r="U372" i="17"/>
  <c r="Z372" i="17"/>
  <c r="S372" i="17"/>
  <c r="V371" i="17"/>
  <c r="X371" i="17"/>
  <c r="G377" i="5"/>
  <c r="Q372" i="17"/>
  <c r="N372" i="17"/>
  <c r="F373" i="18"/>
  <c r="A373" i="17" s="1"/>
  <c r="M373" i="17" s="1"/>
  <c r="AB373" i="17" s="1"/>
  <c r="D376" i="5"/>
  <c r="E376" i="5"/>
  <c r="F376" i="5"/>
  <c r="B376" i="5"/>
  <c r="C376" i="5"/>
  <c r="A376" i="5"/>
  <c r="J375" i="5"/>
  <c r="N375" i="5"/>
  <c r="R375" i="5"/>
  <c r="V375" i="5"/>
  <c r="Z375" i="5"/>
  <c r="AD375" i="5"/>
  <c r="AH375" i="5"/>
  <c r="AL375" i="5"/>
  <c r="AP375" i="5"/>
  <c r="AT375" i="5"/>
  <c r="AX375" i="5"/>
  <c r="BB375" i="5"/>
  <c r="BF375" i="5"/>
  <c r="BJ375" i="5"/>
  <c r="BN375" i="5"/>
  <c r="BR375" i="5"/>
  <c r="BV375" i="5"/>
  <c r="BZ375" i="5"/>
  <c r="CD375" i="5"/>
  <c r="K375" i="5"/>
  <c r="O375" i="5"/>
  <c r="S375" i="5"/>
  <c r="W375" i="5"/>
  <c r="AA375" i="5"/>
  <c r="AE375" i="5"/>
  <c r="AI375" i="5"/>
  <c r="AM375" i="5"/>
  <c r="AQ375" i="5"/>
  <c r="AU375" i="5"/>
  <c r="AY375" i="5"/>
  <c r="BC375" i="5"/>
  <c r="BG375" i="5"/>
  <c r="BK375" i="5"/>
  <c r="BO375" i="5"/>
  <c r="BS375" i="5"/>
  <c r="BW375" i="5"/>
  <c r="CA375" i="5"/>
  <c r="H375" i="5"/>
  <c r="L375" i="5"/>
  <c r="P375" i="5"/>
  <c r="T375" i="5"/>
  <c r="X375" i="5"/>
  <c r="AB375" i="5"/>
  <c r="AF375" i="5"/>
  <c r="AJ375" i="5"/>
  <c r="AN375" i="5"/>
  <c r="AR375" i="5"/>
  <c r="AV375" i="5"/>
  <c r="AZ375" i="5"/>
  <c r="BD375" i="5"/>
  <c r="BH375" i="5"/>
  <c r="BL375" i="5"/>
  <c r="BP375" i="5"/>
  <c r="BT375" i="5"/>
  <c r="BX375" i="5"/>
  <c r="CB375" i="5"/>
  <c r="I375" i="5"/>
  <c r="M375" i="5"/>
  <c r="Q375" i="5"/>
  <c r="U375" i="5"/>
  <c r="Y375" i="5"/>
  <c r="AC375" i="5"/>
  <c r="AG375" i="5"/>
  <c r="AK375" i="5"/>
  <c r="AO375" i="5"/>
  <c r="AS375" i="5"/>
  <c r="AW375" i="5"/>
  <c r="BA375" i="5"/>
  <c r="BE375" i="5"/>
  <c r="BI375" i="5"/>
  <c r="BM375" i="5"/>
  <c r="BQ375" i="5"/>
  <c r="BU375" i="5"/>
  <c r="BY375" i="5"/>
  <c r="CC375" i="5"/>
  <c r="AI373" i="17" l="1"/>
  <c r="AH373" i="17"/>
  <c r="W373" i="17"/>
  <c r="AG373" i="17"/>
  <c r="P369" i="22"/>
  <c r="R369" i="22"/>
  <c r="Q369" i="22"/>
  <c r="O370" i="22"/>
  <c r="AD373" i="17"/>
  <c r="AC373" i="17"/>
  <c r="AA373" i="17"/>
  <c r="AJ373" i="17"/>
  <c r="V372" i="17"/>
  <c r="X372" i="17"/>
  <c r="Y373" i="17"/>
  <c r="U373" i="17"/>
  <c r="Z373" i="17"/>
  <c r="S373" i="17"/>
  <c r="G378" i="5"/>
  <c r="Q373" i="17"/>
  <c r="N373" i="17"/>
  <c r="E377" i="5"/>
  <c r="D377" i="5"/>
  <c r="F377" i="5"/>
  <c r="C377" i="5"/>
  <c r="A377" i="5"/>
  <c r="B377" i="5"/>
  <c r="I376" i="5"/>
  <c r="M376" i="5"/>
  <c r="Q376" i="5"/>
  <c r="U376" i="5"/>
  <c r="Y376" i="5"/>
  <c r="AC376" i="5"/>
  <c r="AG376" i="5"/>
  <c r="AK376" i="5"/>
  <c r="AO376" i="5"/>
  <c r="AS376" i="5"/>
  <c r="AW376" i="5"/>
  <c r="BA376" i="5"/>
  <c r="BE376" i="5"/>
  <c r="BI376" i="5"/>
  <c r="BM376" i="5"/>
  <c r="BQ376" i="5"/>
  <c r="BU376" i="5"/>
  <c r="BY376" i="5"/>
  <c r="CC376" i="5"/>
  <c r="J376" i="5"/>
  <c r="N376" i="5"/>
  <c r="R376" i="5"/>
  <c r="V376" i="5"/>
  <c r="Z376" i="5"/>
  <c r="AD376" i="5"/>
  <c r="AH376" i="5"/>
  <c r="AL376" i="5"/>
  <c r="AP376" i="5"/>
  <c r="AT376" i="5"/>
  <c r="AX376" i="5"/>
  <c r="BB376" i="5"/>
  <c r="BF376" i="5"/>
  <c r="BJ376" i="5"/>
  <c r="BN376" i="5"/>
  <c r="BR376" i="5"/>
  <c r="BV376" i="5"/>
  <c r="BZ376" i="5"/>
  <c r="CD376" i="5"/>
  <c r="K376" i="5"/>
  <c r="O376" i="5"/>
  <c r="S376" i="5"/>
  <c r="W376" i="5"/>
  <c r="AA376" i="5"/>
  <c r="AE376" i="5"/>
  <c r="AI376" i="5"/>
  <c r="AM376" i="5"/>
  <c r="AQ376" i="5"/>
  <c r="AU376" i="5"/>
  <c r="AY376" i="5"/>
  <c r="BC376" i="5"/>
  <c r="BG376" i="5"/>
  <c r="BK376" i="5"/>
  <c r="BO376" i="5"/>
  <c r="BS376" i="5"/>
  <c r="BW376" i="5"/>
  <c r="CA376" i="5"/>
  <c r="H376" i="5"/>
  <c r="L376" i="5"/>
  <c r="P376" i="5"/>
  <c r="T376" i="5"/>
  <c r="X376" i="5"/>
  <c r="AB376" i="5"/>
  <c r="AF376" i="5"/>
  <c r="AJ376" i="5"/>
  <c r="AN376" i="5"/>
  <c r="AR376" i="5"/>
  <c r="AV376" i="5"/>
  <c r="AZ376" i="5"/>
  <c r="BD376" i="5"/>
  <c r="BH376" i="5"/>
  <c r="BL376" i="5"/>
  <c r="BP376" i="5"/>
  <c r="BT376" i="5"/>
  <c r="BX376" i="5"/>
  <c r="CB376" i="5"/>
  <c r="F374" i="18"/>
  <c r="A374" i="17" s="1"/>
  <c r="M374" i="17" s="1"/>
  <c r="AB374" i="17" s="1"/>
  <c r="AI374" i="17" l="1"/>
  <c r="AH374" i="17"/>
  <c r="W374" i="17"/>
  <c r="AG374" i="17"/>
  <c r="P370" i="22"/>
  <c r="R370" i="22"/>
  <c r="Q370" i="22"/>
  <c r="O371" i="22"/>
  <c r="AD374" i="17"/>
  <c r="AC374" i="17"/>
  <c r="AA374" i="17"/>
  <c r="AJ374" i="17"/>
  <c r="Y374" i="17"/>
  <c r="U374" i="17"/>
  <c r="Z374" i="17"/>
  <c r="S374" i="17"/>
  <c r="V373" i="17"/>
  <c r="X373" i="17"/>
  <c r="G379" i="5"/>
  <c r="Q374" i="17"/>
  <c r="N374" i="17"/>
  <c r="D378" i="5"/>
  <c r="E378" i="5"/>
  <c r="F378" i="5"/>
  <c r="B378" i="5"/>
  <c r="C378" i="5"/>
  <c r="A378" i="5"/>
  <c r="F375" i="18"/>
  <c r="A375" i="17" s="1"/>
  <c r="M375" i="17" s="1"/>
  <c r="AB375" i="17" s="1"/>
  <c r="H377" i="5"/>
  <c r="L377" i="5"/>
  <c r="P377" i="5"/>
  <c r="T377" i="5"/>
  <c r="X377" i="5"/>
  <c r="AB377" i="5"/>
  <c r="AF377" i="5"/>
  <c r="AJ377" i="5"/>
  <c r="AN377" i="5"/>
  <c r="AR377" i="5"/>
  <c r="AV377" i="5"/>
  <c r="AZ377" i="5"/>
  <c r="BD377" i="5"/>
  <c r="BH377" i="5"/>
  <c r="BL377" i="5"/>
  <c r="BP377" i="5"/>
  <c r="BT377" i="5"/>
  <c r="BX377" i="5"/>
  <c r="CB377" i="5"/>
  <c r="I377" i="5"/>
  <c r="M377" i="5"/>
  <c r="Q377" i="5"/>
  <c r="U377" i="5"/>
  <c r="Y377" i="5"/>
  <c r="AC377" i="5"/>
  <c r="AG377" i="5"/>
  <c r="AK377" i="5"/>
  <c r="AO377" i="5"/>
  <c r="AS377" i="5"/>
  <c r="AW377" i="5"/>
  <c r="BA377" i="5"/>
  <c r="BE377" i="5"/>
  <c r="BI377" i="5"/>
  <c r="BM377" i="5"/>
  <c r="BQ377" i="5"/>
  <c r="BU377" i="5"/>
  <c r="BY377" i="5"/>
  <c r="CC377" i="5"/>
  <c r="J377" i="5"/>
  <c r="N377" i="5"/>
  <c r="R377" i="5"/>
  <c r="V377" i="5"/>
  <c r="Z377" i="5"/>
  <c r="AD377" i="5"/>
  <c r="AH377" i="5"/>
  <c r="AL377" i="5"/>
  <c r="AP377" i="5"/>
  <c r="AT377" i="5"/>
  <c r="AX377" i="5"/>
  <c r="BB377" i="5"/>
  <c r="BF377" i="5"/>
  <c r="BJ377" i="5"/>
  <c r="BN377" i="5"/>
  <c r="BR377" i="5"/>
  <c r="BV377" i="5"/>
  <c r="BZ377" i="5"/>
  <c r="CD377" i="5"/>
  <c r="K377" i="5"/>
  <c r="O377" i="5"/>
  <c r="S377" i="5"/>
  <c r="W377" i="5"/>
  <c r="AA377" i="5"/>
  <c r="AE377" i="5"/>
  <c r="AI377" i="5"/>
  <c r="AM377" i="5"/>
  <c r="AQ377" i="5"/>
  <c r="AU377" i="5"/>
  <c r="AY377" i="5"/>
  <c r="BC377" i="5"/>
  <c r="BG377" i="5"/>
  <c r="BK377" i="5"/>
  <c r="BO377" i="5"/>
  <c r="BS377" i="5"/>
  <c r="BW377" i="5"/>
  <c r="CA377" i="5"/>
  <c r="AI375" i="17" l="1"/>
  <c r="AH375" i="17"/>
  <c r="W375" i="17"/>
  <c r="AG375" i="17"/>
  <c r="Q371" i="22"/>
  <c r="P371" i="22"/>
  <c r="R371" i="22"/>
  <c r="O372" i="22"/>
  <c r="AD375" i="17"/>
  <c r="AC375" i="17"/>
  <c r="AA375" i="17"/>
  <c r="AJ375" i="17"/>
  <c r="V374" i="17"/>
  <c r="X374" i="17"/>
  <c r="Y375" i="17"/>
  <c r="U375" i="17"/>
  <c r="Z375" i="17"/>
  <c r="S375" i="17"/>
  <c r="G380" i="5"/>
  <c r="N375" i="17"/>
  <c r="Q375" i="17"/>
  <c r="F376" i="18"/>
  <c r="A376" i="17" s="1"/>
  <c r="M376" i="17" s="1"/>
  <c r="AB376" i="17" s="1"/>
  <c r="I378" i="5"/>
  <c r="M378" i="5"/>
  <c r="Q378" i="5"/>
  <c r="U378" i="5"/>
  <c r="Y378" i="5"/>
  <c r="AC378" i="5"/>
  <c r="AG378" i="5"/>
  <c r="AK378" i="5"/>
  <c r="AO378" i="5"/>
  <c r="AS378" i="5"/>
  <c r="AW378" i="5"/>
  <c r="BA378" i="5"/>
  <c r="BE378" i="5"/>
  <c r="BI378" i="5"/>
  <c r="BM378" i="5"/>
  <c r="BQ378" i="5"/>
  <c r="BU378" i="5"/>
  <c r="BY378" i="5"/>
  <c r="CC378" i="5"/>
  <c r="J378" i="5"/>
  <c r="N378" i="5"/>
  <c r="R378" i="5"/>
  <c r="V378" i="5"/>
  <c r="Z378" i="5"/>
  <c r="AD378" i="5"/>
  <c r="AH378" i="5"/>
  <c r="AL378" i="5"/>
  <c r="AP378" i="5"/>
  <c r="AT378" i="5"/>
  <c r="AX378" i="5"/>
  <c r="BB378" i="5"/>
  <c r="BF378" i="5"/>
  <c r="BJ378" i="5"/>
  <c r="BN378" i="5"/>
  <c r="BR378" i="5"/>
  <c r="BV378" i="5"/>
  <c r="BZ378" i="5"/>
  <c r="CD378" i="5"/>
  <c r="K378" i="5"/>
  <c r="O378" i="5"/>
  <c r="S378" i="5"/>
  <c r="W378" i="5"/>
  <c r="AA378" i="5"/>
  <c r="AE378" i="5"/>
  <c r="AI378" i="5"/>
  <c r="AM378" i="5"/>
  <c r="AQ378" i="5"/>
  <c r="AU378" i="5"/>
  <c r="AY378" i="5"/>
  <c r="BC378" i="5"/>
  <c r="BG378" i="5"/>
  <c r="BK378" i="5"/>
  <c r="BO378" i="5"/>
  <c r="BS378" i="5"/>
  <c r="BW378" i="5"/>
  <c r="CA378" i="5"/>
  <c r="H378" i="5"/>
  <c r="L378" i="5"/>
  <c r="P378" i="5"/>
  <c r="T378" i="5"/>
  <c r="X378" i="5"/>
  <c r="AB378" i="5"/>
  <c r="AF378" i="5"/>
  <c r="AJ378" i="5"/>
  <c r="AN378" i="5"/>
  <c r="AR378" i="5"/>
  <c r="AV378" i="5"/>
  <c r="AZ378" i="5"/>
  <c r="BD378" i="5"/>
  <c r="BH378" i="5"/>
  <c r="BL378" i="5"/>
  <c r="BP378" i="5"/>
  <c r="BT378" i="5"/>
  <c r="BX378" i="5"/>
  <c r="CB378" i="5"/>
  <c r="E379" i="5"/>
  <c r="D379" i="5"/>
  <c r="F379" i="5"/>
  <c r="C379" i="5"/>
  <c r="A379" i="5"/>
  <c r="B379" i="5"/>
  <c r="AI376" i="17" l="1"/>
  <c r="AH376" i="17"/>
  <c r="W376" i="17"/>
  <c r="AG376" i="17"/>
  <c r="P372" i="22"/>
  <c r="R372" i="22"/>
  <c r="Q372" i="22"/>
  <c r="O373" i="22"/>
  <c r="AD376" i="17"/>
  <c r="AC376" i="17"/>
  <c r="AA376" i="17"/>
  <c r="AJ376" i="17"/>
  <c r="Y376" i="17"/>
  <c r="U376" i="17"/>
  <c r="Z376" i="17"/>
  <c r="S376" i="17"/>
  <c r="V375" i="17"/>
  <c r="X375" i="17"/>
  <c r="G381" i="5"/>
  <c r="Q376" i="17"/>
  <c r="N376" i="17"/>
  <c r="D380" i="5"/>
  <c r="E380" i="5"/>
  <c r="F380" i="5"/>
  <c r="A380" i="5"/>
  <c r="B380" i="5"/>
  <c r="C380" i="5"/>
  <c r="H379" i="5"/>
  <c r="L379" i="5"/>
  <c r="P379" i="5"/>
  <c r="T379" i="5"/>
  <c r="X379" i="5"/>
  <c r="AB379" i="5"/>
  <c r="AF379" i="5"/>
  <c r="AJ379" i="5"/>
  <c r="AN379" i="5"/>
  <c r="AR379" i="5"/>
  <c r="AV379" i="5"/>
  <c r="AZ379" i="5"/>
  <c r="BD379" i="5"/>
  <c r="BH379" i="5"/>
  <c r="BL379" i="5"/>
  <c r="BP379" i="5"/>
  <c r="BT379" i="5"/>
  <c r="BX379" i="5"/>
  <c r="CB379" i="5"/>
  <c r="I379" i="5"/>
  <c r="M379" i="5"/>
  <c r="Q379" i="5"/>
  <c r="U379" i="5"/>
  <c r="Y379" i="5"/>
  <c r="AC379" i="5"/>
  <c r="AG379" i="5"/>
  <c r="AK379" i="5"/>
  <c r="AO379" i="5"/>
  <c r="AS379" i="5"/>
  <c r="AW379" i="5"/>
  <c r="BA379" i="5"/>
  <c r="BE379" i="5"/>
  <c r="BI379" i="5"/>
  <c r="BM379" i="5"/>
  <c r="BQ379" i="5"/>
  <c r="BU379" i="5"/>
  <c r="BY379" i="5"/>
  <c r="CC379" i="5"/>
  <c r="J379" i="5"/>
  <c r="N379" i="5"/>
  <c r="R379" i="5"/>
  <c r="V379" i="5"/>
  <c r="Z379" i="5"/>
  <c r="AD379" i="5"/>
  <c r="AH379" i="5"/>
  <c r="AL379" i="5"/>
  <c r="AP379" i="5"/>
  <c r="AT379" i="5"/>
  <c r="AX379" i="5"/>
  <c r="BB379" i="5"/>
  <c r="BF379" i="5"/>
  <c r="BJ379" i="5"/>
  <c r="BN379" i="5"/>
  <c r="BR379" i="5"/>
  <c r="BV379" i="5"/>
  <c r="BZ379" i="5"/>
  <c r="CD379" i="5"/>
  <c r="K379" i="5"/>
  <c r="O379" i="5"/>
  <c r="S379" i="5"/>
  <c r="W379" i="5"/>
  <c r="AA379" i="5"/>
  <c r="AE379" i="5"/>
  <c r="AI379" i="5"/>
  <c r="AM379" i="5"/>
  <c r="AQ379" i="5"/>
  <c r="AU379" i="5"/>
  <c r="AY379" i="5"/>
  <c r="BC379" i="5"/>
  <c r="BG379" i="5"/>
  <c r="BK379" i="5"/>
  <c r="BO379" i="5"/>
  <c r="BS379" i="5"/>
  <c r="BW379" i="5"/>
  <c r="CA379" i="5"/>
  <c r="F377" i="18"/>
  <c r="A377" i="17" s="1"/>
  <c r="M377" i="17" s="1"/>
  <c r="AB377" i="17" s="1"/>
  <c r="AI377" i="17" l="1"/>
  <c r="AH377" i="17"/>
  <c r="W377" i="17"/>
  <c r="AG377" i="17"/>
  <c r="Q373" i="22"/>
  <c r="P373" i="22"/>
  <c r="R373" i="22"/>
  <c r="O374" i="22"/>
  <c r="AD377" i="17"/>
  <c r="AC377" i="17"/>
  <c r="AA377" i="17"/>
  <c r="AJ377" i="17"/>
  <c r="Y377" i="17"/>
  <c r="U377" i="17"/>
  <c r="Z377" i="17"/>
  <c r="S377" i="17"/>
  <c r="V376" i="17"/>
  <c r="X376" i="17"/>
  <c r="G382" i="5"/>
  <c r="Q377" i="17"/>
  <c r="N377" i="17"/>
  <c r="F381" i="5"/>
  <c r="E381" i="5"/>
  <c r="D381" i="5"/>
  <c r="C381" i="5"/>
  <c r="A381" i="5"/>
  <c r="B381" i="5"/>
  <c r="K380" i="5"/>
  <c r="O380" i="5"/>
  <c r="S380" i="5"/>
  <c r="W380" i="5"/>
  <c r="AA380" i="5"/>
  <c r="AE380" i="5"/>
  <c r="AI380" i="5"/>
  <c r="AM380" i="5"/>
  <c r="AQ380" i="5"/>
  <c r="AU380" i="5"/>
  <c r="AY380" i="5"/>
  <c r="BC380" i="5"/>
  <c r="BG380" i="5"/>
  <c r="BK380" i="5"/>
  <c r="BO380" i="5"/>
  <c r="BS380" i="5"/>
  <c r="BW380" i="5"/>
  <c r="CA380" i="5"/>
  <c r="H380" i="5"/>
  <c r="L380" i="5"/>
  <c r="P380" i="5"/>
  <c r="T380" i="5"/>
  <c r="X380" i="5"/>
  <c r="AB380" i="5"/>
  <c r="AF380" i="5"/>
  <c r="AJ380" i="5"/>
  <c r="AN380" i="5"/>
  <c r="AR380" i="5"/>
  <c r="AV380" i="5"/>
  <c r="AZ380" i="5"/>
  <c r="BD380" i="5"/>
  <c r="BH380" i="5"/>
  <c r="BL380" i="5"/>
  <c r="BP380" i="5"/>
  <c r="BT380" i="5"/>
  <c r="BX380" i="5"/>
  <c r="CB380" i="5"/>
  <c r="I380" i="5"/>
  <c r="M380" i="5"/>
  <c r="Q380" i="5"/>
  <c r="U380" i="5"/>
  <c r="Y380" i="5"/>
  <c r="AC380" i="5"/>
  <c r="AG380" i="5"/>
  <c r="AK380" i="5"/>
  <c r="AO380" i="5"/>
  <c r="AS380" i="5"/>
  <c r="AW380" i="5"/>
  <c r="BA380" i="5"/>
  <c r="BE380" i="5"/>
  <c r="BI380" i="5"/>
  <c r="BM380" i="5"/>
  <c r="BQ380" i="5"/>
  <c r="BU380" i="5"/>
  <c r="BY380" i="5"/>
  <c r="CC380" i="5"/>
  <c r="J380" i="5"/>
  <c r="N380" i="5"/>
  <c r="R380" i="5"/>
  <c r="V380" i="5"/>
  <c r="Z380" i="5"/>
  <c r="AD380" i="5"/>
  <c r="AH380" i="5"/>
  <c r="AL380" i="5"/>
  <c r="AP380" i="5"/>
  <c r="AT380" i="5"/>
  <c r="AX380" i="5"/>
  <c r="BB380" i="5"/>
  <c r="BF380" i="5"/>
  <c r="BJ380" i="5"/>
  <c r="BN380" i="5"/>
  <c r="BR380" i="5"/>
  <c r="BV380" i="5"/>
  <c r="BZ380" i="5"/>
  <c r="CD380" i="5"/>
  <c r="F378" i="18"/>
  <c r="A378" i="17" s="1"/>
  <c r="M378" i="17" s="1"/>
  <c r="AB378" i="17" s="1"/>
  <c r="AI378" i="17" l="1"/>
  <c r="AH378" i="17"/>
  <c r="W378" i="17"/>
  <c r="AG378" i="17"/>
  <c r="Q374" i="22"/>
  <c r="P374" i="22"/>
  <c r="R374" i="22"/>
  <c r="O375" i="22"/>
  <c r="AD378" i="17"/>
  <c r="AC378" i="17"/>
  <c r="AA378" i="17"/>
  <c r="AJ378" i="17"/>
  <c r="Y378" i="17"/>
  <c r="U378" i="17"/>
  <c r="Z378" i="17"/>
  <c r="S378" i="17"/>
  <c r="V377" i="17"/>
  <c r="X377" i="17"/>
  <c r="G383" i="5"/>
  <c r="Q378" i="17"/>
  <c r="N378" i="17"/>
  <c r="D382" i="5"/>
  <c r="E382" i="5"/>
  <c r="F382" i="5"/>
  <c r="A382" i="5"/>
  <c r="B382" i="5"/>
  <c r="C382" i="5"/>
  <c r="J381" i="5"/>
  <c r="N381" i="5"/>
  <c r="R381" i="5"/>
  <c r="V381" i="5"/>
  <c r="Z381" i="5"/>
  <c r="AD381" i="5"/>
  <c r="AH381" i="5"/>
  <c r="AL381" i="5"/>
  <c r="AP381" i="5"/>
  <c r="AT381" i="5"/>
  <c r="AX381" i="5"/>
  <c r="BB381" i="5"/>
  <c r="BF381" i="5"/>
  <c r="BJ381" i="5"/>
  <c r="BN381" i="5"/>
  <c r="BR381" i="5"/>
  <c r="BV381" i="5"/>
  <c r="BZ381" i="5"/>
  <c r="CD381" i="5"/>
  <c r="K381" i="5"/>
  <c r="O381" i="5"/>
  <c r="S381" i="5"/>
  <c r="W381" i="5"/>
  <c r="AA381" i="5"/>
  <c r="AE381" i="5"/>
  <c r="AI381" i="5"/>
  <c r="AM381" i="5"/>
  <c r="AQ381" i="5"/>
  <c r="AU381" i="5"/>
  <c r="AY381" i="5"/>
  <c r="BC381" i="5"/>
  <c r="BG381" i="5"/>
  <c r="BK381" i="5"/>
  <c r="BO381" i="5"/>
  <c r="BS381" i="5"/>
  <c r="BW381" i="5"/>
  <c r="CA381" i="5"/>
  <c r="H381" i="5"/>
  <c r="L381" i="5"/>
  <c r="P381" i="5"/>
  <c r="T381" i="5"/>
  <c r="X381" i="5"/>
  <c r="AB381" i="5"/>
  <c r="AF381" i="5"/>
  <c r="AJ381" i="5"/>
  <c r="AN381" i="5"/>
  <c r="AR381" i="5"/>
  <c r="AV381" i="5"/>
  <c r="AZ381" i="5"/>
  <c r="BD381" i="5"/>
  <c r="BH381" i="5"/>
  <c r="BL381" i="5"/>
  <c r="BP381" i="5"/>
  <c r="BT381" i="5"/>
  <c r="BX381" i="5"/>
  <c r="CB381" i="5"/>
  <c r="I381" i="5"/>
  <c r="M381" i="5"/>
  <c r="Q381" i="5"/>
  <c r="U381" i="5"/>
  <c r="Y381" i="5"/>
  <c r="AC381" i="5"/>
  <c r="AG381" i="5"/>
  <c r="AK381" i="5"/>
  <c r="AO381" i="5"/>
  <c r="AS381" i="5"/>
  <c r="AW381" i="5"/>
  <c r="BA381" i="5"/>
  <c r="BE381" i="5"/>
  <c r="BI381" i="5"/>
  <c r="BM381" i="5"/>
  <c r="BQ381" i="5"/>
  <c r="BU381" i="5"/>
  <c r="BY381" i="5"/>
  <c r="CC381" i="5"/>
  <c r="F379" i="18"/>
  <c r="A379" i="17" s="1"/>
  <c r="M379" i="17" s="1"/>
  <c r="AB379" i="17" s="1"/>
  <c r="AI379" i="17" l="1"/>
  <c r="AH379" i="17"/>
  <c r="W379" i="17"/>
  <c r="AG379" i="17"/>
  <c r="P375" i="22"/>
  <c r="R375" i="22"/>
  <c r="Q375" i="22"/>
  <c r="O376" i="22"/>
  <c r="AD379" i="17"/>
  <c r="AC379" i="17"/>
  <c r="AA379" i="17"/>
  <c r="AJ379" i="17"/>
  <c r="Y379" i="17"/>
  <c r="U379" i="17"/>
  <c r="Z379" i="17"/>
  <c r="S379" i="17"/>
  <c r="V378" i="17"/>
  <c r="X378" i="17"/>
  <c r="G384" i="5"/>
  <c r="N379" i="17"/>
  <c r="Q379" i="17"/>
  <c r="E383" i="5"/>
  <c r="D383" i="5"/>
  <c r="F383" i="5"/>
  <c r="C383" i="5"/>
  <c r="A383" i="5"/>
  <c r="B383" i="5"/>
  <c r="F380" i="18"/>
  <c r="A380" i="17" s="1"/>
  <c r="M380" i="17" s="1"/>
  <c r="AB380" i="17" s="1"/>
  <c r="K382" i="5"/>
  <c r="O382" i="5"/>
  <c r="S382" i="5"/>
  <c r="W382" i="5"/>
  <c r="AA382" i="5"/>
  <c r="AE382" i="5"/>
  <c r="AI382" i="5"/>
  <c r="AM382" i="5"/>
  <c r="AQ382" i="5"/>
  <c r="AU382" i="5"/>
  <c r="AY382" i="5"/>
  <c r="BC382" i="5"/>
  <c r="BG382" i="5"/>
  <c r="BK382" i="5"/>
  <c r="BO382" i="5"/>
  <c r="BS382" i="5"/>
  <c r="BW382" i="5"/>
  <c r="CA382" i="5"/>
  <c r="H382" i="5"/>
  <c r="L382" i="5"/>
  <c r="P382" i="5"/>
  <c r="T382" i="5"/>
  <c r="X382" i="5"/>
  <c r="AB382" i="5"/>
  <c r="AF382" i="5"/>
  <c r="AJ382" i="5"/>
  <c r="AN382" i="5"/>
  <c r="AR382" i="5"/>
  <c r="AV382" i="5"/>
  <c r="AZ382" i="5"/>
  <c r="BD382" i="5"/>
  <c r="BH382" i="5"/>
  <c r="BL382" i="5"/>
  <c r="BP382" i="5"/>
  <c r="BT382" i="5"/>
  <c r="BX382" i="5"/>
  <c r="CB382" i="5"/>
  <c r="I382" i="5"/>
  <c r="M382" i="5"/>
  <c r="Q382" i="5"/>
  <c r="U382" i="5"/>
  <c r="Y382" i="5"/>
  <c r="AC382" i="5"/>
  <c r="AG382" i="5"/>
  <c r="AK382" i="5"/>
  <c r="AO382" i="5"/>
  <c r="AS382" i="5"/>
  <c r="AW382" i="5"/>
  <c r="BA382" i="5"/>
  <c r="BE382" i="5"/>
  <c r="BI382" i="5"/>
  <c r="BM382" i="5"/>
  <c r="BQ382" i="5"/>
  <c r="BU382" i="5"/>
  <c r="BY382" i="5"/>
  <c r="CC382" i="5"/>
  <c r="J382" i="5"/>
  <c r="N382" i="5"/>
  <c r="R382" i="5"/>
  <c r="V382" i="5"/>
  <c r="Z382" i="5"/>
  <c r="AD382" i="5"/>
  <c r="AH382" i="5"/>
  <c r="AL382" i="5"/>
  <c r="AP382" i="5"/>
  <c r="AT382" i="5"/>
  <c r="AX382" i="5"/>
  <c r="BB382" i="5"/>
  <c r="BF382" i="5"/>
  <c r="BJ382" i="5"/>
  <c r="BN382" i="5"/>
  <c r="BR382" i="5"/>
  <c r="BV382" i="5"/>
  <c r="BZ382" i="5"/>
  <c r="CD382" i="5"/>
  <c r="AI380" i="17" l="1"/>
  <c r="AH380" i="17"/>
  <c r="W380" i="17"/>
  <c r="AG380" i="17"/>
  <c r="P376" i="22"/>
  <c r="R376" i="22"/>
  <c r="Q376" i="22"/>
  <c r="O377" i="22"/>
  <c r="AD380" i="17"/>
  <c r="AC380" i="17"/>
  <c r="AA380" i="17"/>
  <c r="AJ380" i="17"/>
  <c r="Y380" i="17"/>
  <c r="U380" i="17"/>
  <c r="Z380" i="17"/>
  <c r="S380" i="17"/>
  <c r="V379" i="17"/>
  <c r="X379" i="17"/>
  <c r="G385" i="5"/>
  <c r="Q380" i="17"/>
  <c r="N380" i="17"/>
  <c r="F381" i="18"/>
  <c r="A381" i="17" s="1"/>
  <c r="M381" i="17" s="1"/>
  <c r="AB381" i="17" s="1"/>
  <c r="D384" i="5"/>
  <c r="E384" i="5"/>
  <c r="F384" i="5"/>
  <c r="B384" i="5"/>
  <c r="C384" i="5"/>
  <c r="A384" i="5"/>
  <c r="J383" i="5"/>
  <c r="N383" i="5"/>
  <c r="R383" i="5"/>
  <c r="V383" i="5"/>
  <c r="Z383" i="5"/>
  <c r="AD383" i="5"/>
  <c r="AH383" i="5"/>
  <c r="AL383" i="5"/>
  <c r="AP383" i="5"/>
  <c r="AT383" i="5"/>
  <c r="AX383" i="5"/>
  <c r="BB383" i="5"/>
  <c r="BF383" i="5"/>
  <c r="BJ383" i="5"/>
  <c r="BN383" i="5"/>
  <c r="BR383" i="5"/>
  <c r="BV383" i="5"/>
  <c r="BZ383" i="5"/>
  <c r="CD383" i="5"/>
  <c r="K383" i="5"/>
  <c r="O383" i="5"/>
  <c r="S383" i="5"/>
  <c r="W383" i="5"/>
  <c r="AA383" i="5"/>
  <c r="AE383" i="5"/>
  <c r="AI383" i="5"/>
  <c r="AM383" i="5"/>
  <c r="AQ383" i="5"/>
  <c r="AU383" i="5"/>
  <c r="AY383" i="5"/>
  <c r="BC383" i="5"/>
  <c r="BG383" i="5"/>
  <c r="BK383" i="5"/>
  <c r="BO383" i="5"/>
  <c r="BS383" i="5"/>
  <c r="BW383" i="5"/>
  <c r="CA383" i="5"/>
  <c r="H383" i="5"/>
  <c r="L383" i="5"/>
  <c r="P383" i="5"/>
  <c r="T383" i="5"/>
  <c r="X383" i="5"/>
  <c r="AB383" i="5"/>
  <c r="AF383" i="5"/>
  <c r="AJ383" i="5"/>
  <c r="AN383" i="5"/>
  <c r="AR383" i="5"/>
  <c r="AV383" i="5"/>
  <c r="AZ383" i="5"/>
  <c r="BD383" i="5"/>
  <c r="BH383" i="5"/>
  <c r="BL383" i="5"/>
  <c r="BP383" i="5"/>
  <c r="BT383" i="5"/>
  <c r="BX383" i="5"/>
  <c r="CB383" i="5"/>
  <c r="I383" i="5"/>
  <c r="M383" i="5"/>
  <c r="Q383" i="5"/>
  <c r="U383" i="5"/>
  <c r="Y383" i="5"/>
  <c r="AC383" i="5"/>
  <c r="AG383" i="5"/>
  <c r="AK383" i="5"/>
  <c r="AO383" i="5"/>
  <c r="AS383" i="5"/>
  <c r="AW383" i="5"/>
  <c r="BA383" i="5"/>
  <c r="BE383" i="5"/>
  <c r="BI383" i="5"/>
  <c r="BM383" i="5"/>
  <c r="BQ383" i="5"/>
  <c r="BU383" i="5"/>
  <c r="BY383" i="5"/>
  <c r="CC383" i="5"/>
  <c r="AI381" i="17" l="1"/>
  <c r="AH381" i="17"/>
  <c r="W381" i="17"/>
  <c r="AG381" i="17"/>
  <c r="P377" i="22"/>
  <c r="R377" i="22"/>
  <c r="Q377" i="22"/>
  <c r="O378" i="22"/>
  <c r="AD381" i="17"/>
  <c r="AC381" i="17"/>
  <c r="AA381" i="17"/>
  <c r="AJ381" i="17"/>
  <c r="V380" i="17"/>
  <c r="X380" i="17"/>
  <c r="Y381" i="17"/>
  <c r="U381" i="17"/>
  <c r="Z381" i="17"/>
  <c r="S381" i="17"/>
  <c r="G386" i="5"/>
  <c r="Q381" i="17"/>
  <c r="N381" i="17"/>
  <c r="E385" i="5"/>
  <c r="D385" i="5"/>
  <c r="F385" i="5"/>
  <c r="C385" i="5"/>
  <c r="A385" i="5"/>
  <c r="B385" i="5"/>
  <c r="I384" i="5"/>
  <c r="M384" i="5"/>
  <c r="Q384" i="5"/>
  <c r="U384" i="5"/>
  <c r="Y384" i="5"/>
  <c r="AC384" i="5"/>
  <c r="AG384" i="5"/>
  <c r="AK384" i="5"/>
  <c r="AO384" i="5"/>
  <c r="AS384" i="5"/>
  <c r="AW384" i="5"/>
  <c r="BA384" i="5"/>
  <c r="BE384" i="5"/>
  <c r="BI384" i="5"/>
  <c r="BM384" i="5"/>
  <c r="BQ384" i="5"/>
  <c r="BU384" i="5"/>
  <c r="BY384" i="5"/>
  <c r="CC384" i="5"/>
  <c r="J384" i="5"/>
  <c r="N384" i="5"/>
  <c r="R384" i="5"/>
  <c r="V384" i="5"/>
  <c r="Z384" i="5"/>
  <c r="AD384" i="5"/>
  <c r="AH384" i="5"/>
  <c r="AL384" i="5"/>
  <c r="AP384" i="5"/>
  <c r="AT384" i="5"/>
  <c r="AX384" i="5"/>
  <c r="BB384" i="5"/>
  <c r="BF384" i="5"/>
  <c r="BJ384" i="5"/>
  <c r="BN384" i="5"/>
  <c r="BR384" i="5"/>
  <c r="BV384" i="5"/>
  <c r="BZ384" i="5"/>
  <c r="CD384" i="5"/>
  <c r="K384" i="5"/>
  <c r="O384" i="5"/>
  <c r="S384" i="5"/>
  <c r="W384" i="5"/>
  <c r="AA384" i="5"/>
  <c r="AE384" i="5"/>
  <c r="AI384" i="5"/>
  <c r="AM384" i="5"/>
  <c r="AQ384" i="5"/>
  <c r="AU384" i="5"/>
  <c r="AY384" i="5"/>
  <c r="BC384" i="5"/>
  <c r="BG384" i="5"/>
  <c r="BK384" i="5"/>
  <c r="BO384" i="5"/>
  <c r="BS384" i="5"/>
  <c r="BW384" i="5"/>
  <c r="CA384" i="5"/>
  <c r="H384" i="5"/>
  <c r="L384" i="5"/>
  <c r="P384" i="5"/>
  <c r="T384" i="5"/>
  <c r="X384" i="5"/>
  <c r="AB384" i="5"/>
  <c r="AF384" i="5"/>
  <c r="AJ384" i="5"/>
  <c r="AN384" i="5"/>
  <c r="AR384" i="5"/>
  <c r="AV384" i="5"/>
  <c r="AZ384" i="5"/>
  <c r="BD384" i="5"/>
  <c r="BH384" i="5"/>
  <c r="BL384" i="5"/>
  <c r="BP384" i="5"/>
  <c r="BT384" i="5"/>
  <c r="BX384" i="5"/>
  <c r="CB384" i="5"/>
  <c r="F382" i="18"/>
  <c r="A382" i="17" s="1"/>
  <c r="M382" i="17" s="1"/>
  <c r="AB382" i="17" s="1"/>
  <c r="AI382" i="17" l="1"/>
  <c r="AH382" i="17"/>
  <c r="W382" i="17"/>
  <c r="AG382" i="17"/>
  <c r="P378" i="22"/>
  <c r="R378" i="22"/>
  <c r="Q378" i="22"/>
  <c r="O379" i="22"/>
  <c r="AD382" i="17"/>
  <c r="AC382" i="17"/>
  <c r="AA382" i="17"/>
  <c r="AJ382" i="17"/>
  <c r="Y382" i="17"/>
  <c r="U382" i="17"/>
  <c r="Z382" i="17"/>
  <c r="S382" i="17"/>
  <c r="V381" i="17"/>
  <c r="X381" i="17"/>
  <c r="G387" i="5"/>
  <c r="Q382" i="17"/>
  <c r="N382" i="17"/>
  <c r="D386" i="5"/>
  <c r="E386" i="5"/>
  <c r="F386" i="5"/>
  <c r="B386" i="5"/>
  <c r="C386" i="5"/>
  <c r="A386" i="5"/>
  <c r="F383" i="18"/>
  <c r="A383" i="17" s="1"/>
  <c r="M383" i="17" s="1"/>
  <c r="AB383" i="17" s="1"/>
  <c r="J385" i="5"/>
  <c r="N385" i="5"/>
  <c r="R385" i="5"/>
  <c r="V385" i="5"/>
  <c r="Z385" i="5"/>
  <c r="AD385" i="5"/>
  <c r="AH385" i="5"/>
  <c r="AL385" i="5"/>
  <c r="AP385" i="5"/>
  <c r="AT385" i="5"/>
  <c r="AX385" i="5"/>
  <c r="BB385" i="5"/>
  <c r="BF385" i="5"/>
  <c r="BJ385" i="5"/>
  <c r="BN385" i="5"/>
  <c r="BR385" i="5"/>
  <c r="BV385" i="5"/>
  <c r="BZ385" i="5"/>
  <c r="CD385" i="5"/>
  <c r="K385" i="5"/>
  <c r="O385" i="5"/>
  <c r="S385" i="5"/>
  <c r="W385" i="5"/>
  <c r="AA385" i="5"/>
  <c r="AE385" i="5"/>
  <c r="AI385" i="5"/>
  <c r="AM385" i="5"/>
  <c r="AQ385" i="5"/>
  <c r="AU385" i="5"/>
  <c r="AY385" i="5"/>
  <c r="BC385" i="5"/>
  <c r="BG385" i="5"/>
  <c r="BK385" i="5"/>
  <c r="BO385" i="5"/>
  <c r="BS385" i="5"/>
  <c r="BW385" i="5"/>
  <c r="CA385" i="5"/>
  <c r="H385" i="5"/>
  <c r="L385" i="5"/>
  <c r="P385" i="5"/>
  <c r="T385" i="5"/>
  <c r="X385" i="5"/>
  <c r="AB385" i="5"/>
  <c r="AF385" i="5"/>
  <c r="AJ385" i="5"/>
  <c r="AN385" i="5"/>
  <c r="AR385" i="5"/>
  <c r="AV385" i="5"/>
  <c r="AZ385" i="5"/>
  <c r="BD385" i="5"/>
  <c r="BH385" i="5"/>
  <c r="BL385" i="5"/>
  <c r="BP385" i="5"/>
  <c r="BT385" i="5"/>
  <c r="BX385" i="5"/>
  <c r="CB385" i="5"/>
  <c r="I385" i="5"/>
  <c r="M385" i="5"/>
  <c r="Q385" i="5"/>
  <c r="U385" i="5"/>
  <c r="Y385" i="5"/>
  <c r="AC385" i="5"/>
  <c r="AG385" i="5"/>
  <c r="AK385" i="5"/>
  <c r="AO385" i="5"/>
  <c r="AS385" i="5"/>
  <c r="AW385" i="5"/>
  <c r="BA385" i="5"/>
  <c r="BE385" i="5"/>
  <c r="BI385" i="5"/>
  <c r="BM385" i="5"/>
  <c r="BQ385" i="5"/>
  <c r="BU385" i="5"/>
  <c r="BY385" i="5"/>
  <c r="CC385" i="5"/>
  <c r="AI383" i="17" l="1"/>
  <c r="AH383" i="17"/>
  <c r="W383" i="17"/>
  <c r="AG383" i="17"/>
  <c r="Q379" i="22"/>
  <c r="P379" i="22"/>
  <c r="R379" i="22"/>
  <c r="O380" i="22"/>
  <c r="AD383" i="17"/>
  <c r="AC383" i="17"/>
  <c r="AA383" i="17"/>
  <c r="AJ383" i="17"/>
  <c r="V382" i="17"/>
  <c r="X382" i="17"/>
  <c r="Y383" i="17"/>
  <c r="U383" i="17"/>
  <c r="Z383" i="17"/>
  <c r="S383" i="17"/>
  <c r="G388" i="5"/>
  <c r="N383" i="17"/>
  <c r="Q383" i="17"/>
  <c r="F384" i="18"/>
  <c r="A384" i="17" s="1"/>
  <c r="M384" i="17" s="1"/>
  <c r="AB384" i="17" s="1"/>
  <c r="I386" i="5"/>
  <c r="M386" i="5"/>
  <c r="Q386" i="5"/>
  <c r="U386" i="5"/>
  <c r="Y386" i="5"/>
  <c r="AC386" i="5"/>
  <c r="AG386" i="5"/>
  <c r="AK386" i="5"/>
  <c r="AO386" i="5"/>
  <c r="AS386" i="5"/>
  <c r="AW386" i="5"/>
  <c r="BA386" i="5"/>
  <c r="BE386" i="5"/>
  <c r="BI386" i="5"/>
  <c r="BM386" i="5"/>
  <c r="BQ386" i="5"/>
  <c r="BU386" i="5"/>
  <c r="BY386" i="5"/>
  <c r="CC386" i="5"/>
  <c r="J386" i="5"/>
  <c r="N386" i="5"/>
  <c r="R386" i="5"/>
  <c r="V386" i="5"/>
  <c r="Z386" i="5"/>
  <c r="AD386" i="5"/>
  <c r="AH386" i="5"/>
  <c r="AL386" i="5"/>
  <c r="AP386" i="5"/>
  <c r="AT386" i="5"/>
  <c r="AX386" i="5"/>
  <c r="BB386" i="5"/>
  <c r="BF386" i="5"/>
  <c r="BJ386" i="5"/>
  <c r="BN386" i="5"/>
  <c r="BR386" i="5"/>
  <c r="BV386" i="5"/>
  <c r="BZ386" i="5"/>
  <c r="CD386" i="5"/>
  <c r="K386" i="5"/>
  <c r="O386" i="5"/>
  <c r="S386" i="5"/>
  <c r="W386" i="5"/>
  <c r="AA386" i="5"/>
  <c r="AE386" i="5"/>
  <c r="AI386" i="5"/>
  <c r="AM386" i="5"/>
  <c r="AQ386" i="5"/>
  <c r="AU386" i="5"/>
  <c r="AY386" i="5"/>
  <c r="BC386" i="5"/>
  <c r="BG386" i="5"/>
  <c r="BK386" i="5"/>
  <c r="BO386" i="5"/>
  <c r="BS386" i="5"/>
  <c r="BW386" i="5"/>
  <c r="CA386" i="5"/>
  <c r="H386" i="5"/>
  <c r="L386" i="5"/>
  <c r="P386" i="5"/>
  <c r="T386" i="5"/>
  <c r="X386" i="5"/>
  <c r="AB386" i="5"/>
  <c r="AF386" i="5"/>
  <c r="AJ386" i="5"/>
  <c r="AN386" i="5"/>
  <c r="AR386" i="5"/>
  <c r="AV386" i="5"/>
  <c r="AZ386" i="5"/>
  <c r="BD386" i="5"/>
  <c r="BH386" i="5"/>
  <c r="BL386" i="5"/>
  <c r="BP386" i="5"/>
  <c r="BT386" i="5"/>
  <c r="BX386" i="5"/>
  <c r="CB386" i="5"/>
  <c r="E387" i="5"/>
  <c r="D387" i="5"/>
  <c r="F387" i="5"/>
  <c r="C387" i="5"/>
  <c r="A387" i="5"/>
  <c r="B387" i="5"/>
  <c r="AI384" i="17" l="1"/>
  <c r="AH384" i="17"/>
  <c r="W384" i="17"/>
  <c r="AG384" i="17"/>
  <c r="Q380" i="22"/>
  <c r="P380" i="22"/>
  <c r="R380" i="22"/>
  <c r="O381" i="22"/>
  <c r="AD384" i="17"/>
  <c r="AC384" i="17"/>
  <c r="AA384" i="17"/>
  <c r="AJ384" i="17"/>
  <c r="Y384" i="17"/>
  <c r="U384" i="17"/>
  <c r="Z384" i="17"/>
  <c r="S384" i="17"/>
  <c r="V383" i="17"/>
  <c r="X383" i="17"/>
  <c r="G389" i="5"/>
  <c r="Q384" i="17"/>
  <c r="N384" i="17"/>
  <c r="H387" i="5"/>
  <c r="L387" i="5"/>
  <c r="P387" i="5"/>
  <c r="T387" i="5"/>
  <c r="X387" i="5"/>
  <c r="AB387" i="5"/>
  <c r="AF387" i="5"/>
  <c r="AJ387" i="5"/>
  <c r="AN387" i="5"/>
  <c r="AR387" i="5"/>
  <c r="AV387" i="5"/>
  <c r="AZ387" i="5"/>
  <c r="BD387" i="5"/>
  <c r="BH387" i="5"/>
  <c r="BL387" i="5"/>
  <c r="BP387" i="5"/>
  <c r="BT387" i="5"/>
  <c r="BX387" i="5"/>
  <c r="CB387" i="5"/>
  <c r="I387" i="5"/>
  <c r="M387" i="5"/>
  <c r="Q387" i="5"/>
  <c r="U387" i="5"/>
  <c r="Y387" i="5"/>
  <c r="AC387" i="5"/>
  <c r="AG387" i="5"/>
  <c r="AK387" i="5"/>
  <c r="AO387" i="5"/>
  <c r="AS387" i="5"/>
  <c r="AW387" i="5"/>
  <c r="BA387" i="5"/>
  <c r="BE387" i="5"/>
  <c r="BI387" i="5"/>
  <c r="BM387" i="5"/>
  <c r="BQ387" i="5"/>
  <c r="BU387" i="5"/>
  <c r="BY387" i="5"/>
  <c r="CC387" i="5"/>
  <c r="J387" i="5"/>
  <c r="N387" i="5"/>
  <c r="R387" i="5"/>
  <c r="V387" i="5"/>
  <c r="Z387" i="5"/>
  <c r="AD387" i="5"/>
  <c r="AH387" i="5"/>
  <c r="AL387" i="5"/>
  <c r="AP387" i="5"/>
  <c r="AT387" i="5"/>
  <c r="AX387" i="5"/>
  <c r="BB387" i="5"/>
  <c r="BF387" i="5"/>
  <c r="BJ387" i="5"/>
  <c r="BN387" i="5"/>
  <c r="BR387" i="5"/>
  <c r="BV387" i="5"/>
  <c r="BZ387" i="5"/>
  <c r="CD387" i="5"/>
  <c r="K387" i="5"/>
  <c r="O387" i="5"/>
  <c r="S387" i="5"/>
  <c r="W387" i="5"/>
  <c r="AA387" i="5"/>
  <c r="AE387" i="5"/>
  <c r="AI387" i="5"/>
  <c r="AM387" i="5"/>
  <c r="AQ387" i="5"/>
  <c r="AU387" i="5"/>
  <c r="AY387" i="5"/>
  <c r="BC387" i="5"/>
  <c r="BG387" i="5"/>
  <c r="BK387" i="5"/>
  <c r="BO387" i="5"/>
  <c r="BS387" i="5"/>
  <c r="BW387" i="5"/>
  <c r="CA387" i="5"/>
  <c r="D388" i="5"/>
  <c r="E388" i="5"/>
  <c r="F388" i="5"/>
  <c r="A388" i="5"/>
  <c r="B388" i="5"/>
  <c r="C388" i="5"/>
  <c r="F385" i="18"/>
  <c r="A385" i="17" s="1"/>
  <c r="M385" i="17" s="1"/>
  <c r="AB385" i="17" s="1"/>
  <c r="AI385" i="17" l="1"/>
  <c r="AH385" i="17"/>
  <c r="W385" i="17"/>
  <c r="AG385" i="17"/>
  <c r="P381" i="22"/>
  <c r="R381" i="22"/>
  <c r="Q381" i="22"/>
  <c r="O382" i="22"/>
  <c r="AD385" i="17"/>
  <c r="AC385" i="17"/>
  <c r="AA385" i="17"/>
  <c r="AJ385" i="17"/>
  <c r="Y385" i="17"/>
  <c r="U385" i="17"/>
  <c r="Z385" i="17"/>
  <c r="S385" i="17"/>
  <c r="V384" i="17"/>
  <c r="X384" i="17"/>
  <c r="G390" i="5"/>
  <c r="Q385" i="17"/>
  <c r="N385" i="17"/>
  <c r="F389" i="5"/>
  <c r="E389" i="5"/>
  <c r="D389" i="5"/>
  <c r="C389" i="5"/>
  <c r="A389" i="5"/>
  <c r="B389" i="5"/>
  <c r="F386" i="18"/>
  <c r="A386" i="17" s="1"/>
  <c r="M386" i="17" s="1"/>
  <c r="AB386" i="17" s="1"/>
  <c r="K388" i="5"/>
  <c r="O388" i="5"/>
  <c r="S388" i="5"/>
  <c r="W388" i="5"/>
  <c r="AA388" i="5"/>
  <c r="AE388" i="5"/>
  <c r="AI388" i="5"/>
  <c r="AM388" i="5"/>
  <c r="AQ388" i="5"/>
  <c r="AU388" i="5"/>
  <c r="AY388" i="5"/>
  <c r="BC388" i="5"/>
  <c r="BG388" i="5"/>
  <c r="BK388" i="5"/>
  <c r="BO388" i="5"/>
  <c r="BS388" i="5"/>
  <c r="BW388" i="5"/>
  <c r="CA388" i="5"/>
  <c r="H388" i="5"/>
  <c r="L388" i="5"/>
  <c r="P388" i="5"/>
  <c r="T388" i="5"/>
  <c r="X388" i="5"/>
  <c r="AB388" i="5"/>
  <c r="AF388" i="5"/>
  <c r="AJ388" i="5"/>
  <c r="AN388" i="5"/>
  <c r="AR388" i="5"/>
  <c r="AV388" i="5"/>
  <c r="AZ388" i="5"/>
  <c r="BD388" i="5"/>
  <c r="BH388" i="5"/>
  <c r="BL388" i="5"/>
  <c r="BP388" i="5"/>
  <c r="BT388" i="5"/>
  <c r="BX388" i="5"/>
  <c r="CB388" i="5"/>
  <c r="I388" i="5"/>
  <c r="M388" i="5"/>
  <c r="Q388" i="5"/>
  <c r="U388" i="5"/>
  <c r="Y388" i="5"/>
  <c r="AC388" i="5"/>
  <c r="AG388" i="5"/>
  <c r="AK388" i="5"/>
  <c r="AO388" i="5"/>
  <c r="AS388" i="5"/>
  <c r="AW388" i="5"/>
  <c r="BA388" i="5"/>
  <c r="BE388" i="5"/>
  <c r="BI388" i="5"/>
  <c r="BM388" i="5"/>
  <c r="BQ388" i="5"/>
  <c r="BU388" i="5"/>
  <c r="BY388" i="5"/>
  <c r="CC388" i="5"/>
  <c r="J388" i="5"/>
  <c r="N388" i="5"/>
  <c r="R388" i="5"/>
  <c r="V388" i="5"/>
  <c r="Z388" i="5"/>
  <c r="AD388" i="5"/>
  <c r="AH388" i="5"/>
  <c r="AL388" i="5"/>
  <c r="AP388" i="5"/>
  <c r="AT388" i="5"/>
  <c r="AX388" i="5"/>
  <c r="BB388" i="5"/>
  <c r="BF388" i="5"/>
  <c r="BJ388" i="5"/>
  <c r="BN388" i="5"/>
  <c r="BR388" i="5"/>
  <c r="BV388" i="5"/>
  <c r="BZ388" i="5"/>
  <c r="CD388" i="5"/>
  <c r="AI386" i="17" l="1"/>
  <c r="AH386" i="17"/>
  <c r="W386" i="17"/>
  <c r="AG386" i="17"/>
  <c r="Q382" i="22"/>
  <c r="P382" i="22"/>
  <c r="R382" i="22"/>
  <c r="O383" i="22"/>
  <c r="AD386" i="17"/>
  <c r="AC386" i="17"/>
  <c r="AA386" i="17"/>
  <c r="AJ386" i="17"/>
  <c r="V385" i="17"/>
  <c r="X385" i="17"/>
  <c r="Y386" i="17"/>
  <c r="U386" i="17"/>
  <c r="Z386" i="17"/>
  <c r="S386" i="17"/>
  <c r="G391" i="5"/>
  <c r="Q386" i="17"/>
  <c r="N386" i="17"/>
  <c r="D390" i="5"/>
  <c r="E390" i="5"/>
  <c r="F390" i="5"/>
  <c r="A390" i="5"/>
  <c r="B390" i="5"/>
  <c r="C390" i="5"/>
  <c r="H389" i="5"/>
  <c r="L389" i="5"/>
  <c r="P389" i="5"/>
  <c r="T389" i="5"/>
  <c r="X389" i="5"/>
  <c r="AB389" i="5"/>
  <c r="AF389" i="5"/>
  <c r="AJ389" i="5"/>
  <c r="AN389" i="5"/>
  <c r="AR389" i="5"/>
  <c r="AV389" i="5"/>
  <c r="AZ389" i="5"/>
  <c r="BD389" i="5"/>
  <c r="BH389" i="5"/>
  <c r="BL389" i="5"/>
  <c r="BP389" i="5"/>
  <c r="BT389" i="5"/>
  <c r="BX389" i="5"/>
  <c r="CB389" i="5"/>
  <c r="I389" i="5"/>
  <c r="M389" i="5"/>
  <c r="Q389" i="5"/>
  <c r="U389" i="5"/>
  <c r="Y389" i="5"/>
  <c r="AC389" i="5"/>
  <c r="AG389" i="5"/>
  <c r="AK389" i="5"/>
  <c r="AO389" i="5"/>
  <c r="AS389" i="5"/>
  <c r="AW389" i="5"/>
  <c r="BA389" i="5"/>
  <c r="BE389" i="5"/>
  <c r="BI389" i="5"/>
  <c r="BM389" i="5"/>
  <c r="BQ389" i="5"/>
  <c r="BU389" i="5"/>
  <c r="BY389" i="5"/>
  <c r="CC389" i="5"/>
  <c r="J389" i="5"/>
  <c r="N389" i="5"/>
  <c r="R389" i="5"/>
  <c r="V389" i="5"/>
  <c r="Z389" i="5"/>
  <c r="AD389" i="5"/>
  <c r="AH389" i="5"/>
  <c r="AL389" i="5"/>
  <c r="AP389" i="5"/>
  <c r="AT389" i="5"/>
  <c r="AX389" i="5"/>
  <c r="BB389" i="5"/>
  <c r="BF389" i="5"/>
  <c r="BJ389" i="5"/>
  <c r="BN389" i="5"/>
  <c r="BR389" i="5"/>
  <c r="BV389" i="5"/>
  <c r="BZ389" i="5"/>
  <c r="CD389" i="5"/>
  <c r="K389" i="5"/>
  <c r="O389" i="5"/>
  <c r="S389" i="5"/>
  <c r="W389" i="5"/>
  <c r="AA389" i="5"/>
  <c r="AE389" i="5"/>
  <c r="AI389" i="5"/>
  <c r="AM389" i="5"/>
  <c r="AQ389" i="5"/>
  <c r="AU389" i="5"/>
  <c r="AY389" i="5"/>
  <c r="BC389" i="5"/>
  <c r="BG389" i="5"/>
  <c r="BK389" i="5"/>
  <c r="BO389" i="5"/>
  <c r="BS389" i="5"/>
  <c r="BW389" i="5"/>
  <c r="CA389" i="5"/>
  <c r="F387" i="18"/>
  <c r="A387" i="17" s="1"/>
  <c r="M387" i="17" s="1"/>
  <c r="AB387" i="17" s="1"/>
  <c r="AI387" i="17" l="1"/>
  <c r="AH387" i="17"/>
  <c r="W387" i="17"/>
  <c r="AG387" i="17"/>
  <c r="P383" i="22"/>
  <c r="R383" i="22"/>
  <c r="Q383" i="22"/>
  <c r="O384" i="22"/>
  <c r="AD387" i="17"/>
  <c r="AC387" i="17"/>
  <c r="AA387" i="17"/>
  <c r="AJ387" i="17"/>
  <c r="Y387" i="17"/>
  <c r="U387" i="17"/>
  <c r="Z387" i="17"/>
  <c r="S387" i="17"/>
  <c r="V386" i="17"/>
  <c r="X386" i="17"/>
  <c r="G392" i="5"/>
  <c r="N387" i="17"/>
  <c r="Q387" i="17"/>
  <c r="E391" i="5"/>
  <c r="D391" i="5"/>
  <c r="F391" i="5"/>
  <c r="C391" i="5"/>
  <c r="A391" i="5"/>
  <c r="B391" i="5"/>
  <c r="F388" i="18"/>
  <c r="A388" i="17" s="1"/>
  <c r="M388" i="17" s="1"/>
  <c r="AB388" i="17" s="1"/>
  <c r="K390" i="5"/>
  <c r="O390" i="5"/>
  <c r="S390" i="5"/>
  <c r="W390" i="5"/>
  <c r="AA390" i="5"/>
  <c r="AE390" i="5"/>
  <c r="AI390" i="5"/>
  <c r="AM390" i="5"/>
  <c r="AQ390" i="5"/>
  <c r="AU390" i="5"/>
  <c r="AY390" i="5"/>
  <c r="BC390" i="5"/>
  <c r="BG390" i="5"/>
  <c r="BK390" i="5"/>
  <c r="BO390" i="5"/>
  <c r="BS390" i="5"/>
  <c r="BW390" i="5"/>
  <c r="CA390" i="5"/>
  <c r="H390" i="5"/>
  <c r="L390" i="5"/>
  <c r="P390" i="5"/>
  <c r="T390" i="5"/>
  <c r="X390" i="5"/>
  <c r="AB390" i="5"/>
  <c r="AF390" i="5"/>
  <c r="AJ390" i="5"/>
  <c r="AN390" i="5"/>
  <c r="AR390" i="5"/>
  <c r="AV390" i="5"/>
  <c r="AZ390" i="5"/>
  <c r="BD390" i="5"/>
  <c r="BH390" i="5"/>
  <c r="BL390" i="5"/>
  <c r="BP390" i="5"/>
  <c r="BT390" i="5"/>
  <c r="BX390" i="5"/>
  <c r="CB390" i="5"/>
  <c r="I390" i="5"/>
  <c r="M390" i="5"/>
  <c r="Q390" i="5"/>
  <c r="U390" i="5"/>
  <c r="Y390" i="5"/>
  <c r="AC390" i="5"/>
  <c r="AG390" i="5"/>
  <c r="AK390" i="5"/>
  <c r="AO390" i="5"/>
  <c r="AS390" i="5"/>
  <c r="AW390" i="5"/>
  <c r="BA390" i="5"/>
  <c r="BE390" i="5"/>
  <c r="BI390" i="5"/>
  <c r="BM390" i="5"/>
  <c r="BQ390" i="5"/>
  <c r="BU390" i="5"/>
  <c r="BY390" i="5"/>
  <c r="CC390" i="5"/>
  <c r="J390" i="5"/>
  <c r="N390" i="5"/>
  <c r="R390" i="5"/>
  <c r="V390" i="5"/>
  <c r="Z390" i="5"/>
  <c r="AD390" i="5"/>
  <c r="AH390" i="5"/>
  <c r="AL390" i="5"/>
  <c r="AP390" i="5"/>
  <c r="AT390" i="5"/>
  <c r="AX390" i="5"/>
  <c r="BB390" i="5"/>
  <c r="BF390" i="5"/>
  <c r="BJ390" i="5"/>
  <c r="BN390" i="5"/>
  <c r="BR390" i="5"/>
  <c r="BV390" i="5"/>
  <c r="BZ390" i="5"/>
  <c r="CD390" i="5"/>
  <c r="AH388" i="17" l="1"/>
  <c r="AI388" i="17"/>
  <c r="W388" i="17"/>
  <c r="AG388" i="17"/>
  <c r="P384" i="22"/>
  <c r="R384" i="22"/>
  <c r="Q384" i="22"/>
  <c r="O385" i="22"/>
  <c r="AD388" i="17"/>
  <c r="AC388" i="17"/>
  <c r="AA388" i="17"/>
  <c r="AJ388" i="17"/>
  <c r="Y388" i="17"/>
  <c r="U388" i="17"/>
  <c r="Z388" i="17"/>
  <c r="S388" i="17"/>
  <c r="V387" i="17"/>
  <c r="X387" i="17"/>
  <c r="G393" i="5"/>
  <c r="Q388" i="17"/>
  <c r="N388" i="17"/>
  <c r="F389" i="18"/>
  <c r="A389" i="17" s="1"/>
  <c r="M389" i="17" s="1"/>
  <c r="AB389" i="17" s="1"/>
  <c r="D392" i="5"/>
  <c r="E392" i="5"/>
  <c r="F392" i="5"/>
  <c r="B392" i="5"/>
  <c r="C392" i="5"/>
  <c r="A392" i="5"/>
  <c r="J391" i="5"/>
  <c r="N391" i="5"/>
  <c r="R391" i="5"/>
  <c r="V391" i="5"/>
  <c r="Z391" i="5"/>
  <c r="AD391" i="5"/>
  <c r="AH391" i="5"/>
  <c r="AL391" i="5"/>
  <c r="AP391" i="5"/>
  <c r="AT391" i="5"/>
  <c r="AX391" i="5"/>
  <c r="BB391" i="5"/>
  <c r="BF391" i="5"/>
  <c r="BJ391" i="5"/>
  <c r="BN391" i="5"/>
  <c r="BR391" i="5"/>
  <c r="BV391" i="5"/>
  <c r="BZ391" i="5"/>
  <c r="CD391" i="5"/>
  <c r="K391" i="5"/>
  <c r="O391" i="5"/>
  <c r="S391" i="5"/>
  <c r="W391" i="5"/>
  <c r="AA391" i="5"/>
  <c r="AE391" i="5"/>
  <c r="AI391" i="5"/>
  <c r="AM391" i="5"/>
  <c r="AQ391" i="5"/>
  <c r="AU391" i="5"/>
  <c r="AY391" i="5"/>
  <c r="BC391" i="5"/>
  <c r="BG391" i="5"/>
  <c r="BK391" i="5"/>
  <c r="BO391" i="5"/>
  <c r="BS391" i="5"/>
  <c r="BW391" i="5"/>
  <c r="CA391" i="5"/>
  <c r="H391" i="5"/>
  <c r="L391" i="5"/>
  <c r="P391" i="5"/>
  <c r="T391" i="5"/>
  <c r="X391" i="5"/>
  <c r="AB391" i="5"/>
  <c r="AF391" i="5"/>
  <c r="AJ391" i="5"/>
  <c r="AN391" i="5"/>
  <c r="AR391" i="5"/>
  <c r="AV391" i="5"/>
  <c r="AZ391" i="5"/>
  <c r="BD391" i="5"/>
  <c r="BH391" i="5"/>
  <c r="BL391" i="5"/>
  <c r="BP391" i="5"/>
  <c r="BT391" i="5"/>
  <c r="BX391" i="5"/>
  <c r="CB391" i="5"/>
  <c r="I391" i="5"/>
  <c r="M391" i="5"/>
  <c r="Q391" i="5"/>
  <c r="U391" i="5"/>
  <c r="Y391" i="5"/>
  <c r="AC391" i="5"/>
  <c r="AG391" i="5"/>
  <c r="AK391" i="5"/>
  <c r="AO391" i="5"/>
  <c r="AS391" i="5"/>
  <c r="AW391" i="5"/>
  <c r="BA391" i="5"/>
  <c r="BE391" i="5"/>
  <c r="BI391" i="5"/>
  <c r="BM391" i="5"/>
  <c r="BQ391" i="5"/>
  <c r="BU391" i="5"/>
  <c r="BY391" i="5"/>
  <c r="CC391" i="5"/>
  <c r="AH389" i="17" l="1"/>
  <c r="AI389" i="17"/>
  <c r="W389" i="17"/>
  <c r="AG389" i="17"/>
  <c r="P385" i="22"/>
  <c r="R385" i="22"/>
  <c r="Q385" i="22"/>
  <c r="O386" i="22"/>
  <c r="AD389" i="17"/>
  <c r="AC389" i="17"/>
  <c r="AA389" i="17"/>
  <c r="AJ389" i="17"/>
  <c r="V388" i="17"/>
  <c r="X388" i="17"/>
  <c r="Y389" i="17"/>
  <c r="U389" i="17"/>
  <c r="Z389" i="17"/>
  <c r="S389" i="17"/>
  <c r="G394" i="5"/>
  <c r="Q389" i="17"/>
  <c r="N389" i="17"/>
  <c r="I392" i="5"/>
  <c r="M392" i="5"/>
  <c r="Q392" i="5"/>
  <c r="U392" i="5"/>
  <c r="Y392" i="5"/>
  <c r="AC392" i="5"/>
  <c r="AG392" i="5"/>
  <c r="AK392" i="5"/>
  <c r="AO392" i="5"/>
  <c r="AS392" i="5"/>
  <c r="AW392" i="5"/>
  <c r="BA392" i="5"/>
  <c r="BE392" i="5"/>
  <c r="BI392" i="5"/>
  <c r="BM392" i="5"/>
  <c r="BQ392" i="5"/>
  <c r="BU392" i="5"/>
  <c r="BY392" i="5"/>
  <c r="CC392" i="5"/>
  <c r="J392" i="5"/>
  <c r="N392" i="5"/>
  <c r="R392" i="5"/>
  <c r="V392" i="5"/>
  <c r="Z392" i="5"/>
  <c r="AD392" i="5"/>
  <c r="AH392" i="5"/>
  <c r="AL392" i="5"/>
  <c r="AP392" i="5"/>
  <c r="AT392" i="5"/>
  <c r="AX392" i="5"/>
  <c r="BB392" i="5"/>
  <c r="BF392" i="5"/>
  <c r="BJ392" i="5"/>
  <c r="BN392" i="5"/>
  <c r="BR392" i="5"/>
  <c r="BV392" i="5"/>
  <c r="BZ392" i="5"/>
  <c r="CD392" i="5"/>
  <c r="K392" i="5"/>
  <c r="O392" i="5"/>
  <c r="S392" i="5"/>
  <c r="W392" i="5"/>
  <c r="AA392" i="5"/>
  <c r="AE392" i="5"/>
  <c r="AI392" i="5"/>
  <c r="AM392" i="5"/>
  <c r="AQ392" i="5"/>
  <c r="AU392" i="5"/>
  <c r="AY392" i="5"/>
  <c r="BC392" i="5"/>
  <c r="BG392" i="5"/>
  <c r="BK392" i="5"/>
  <c r="BO392" i="5"/>
  <c r="BS392" i="5"/>
  <c r="BW392" i="5"/>
  <c r="CA392" i="5"/>
  <c r="H392" i="5"/>
  <c r="L392" i="5"/>
  <c r="P392" i="5"/>
  <c r="T392" i="5"/>
  <c r="X392" i="5"/>
  <c r="AB392" i="5"/>
  <c r="AF392" i="5"/>
  <c r="AJ392" i="5"/>
  <c r="AN392" i="5"/>
  <c r="AR392" i="5"/>
  <c r="AV392" i="5"/>
  <c r="AZ392" i="5"/>
  <c r="BD392" i="5"/>
  <c r="BH392" i="5"/>
  <c r="BL392" i="5"/>
  <c r="BP392" i="5"/>
  <c r="BT392" i="5"/>
  <c r="BX392" i="5"/>
  <c r="CB392" i="5"/>
  <c r="E393" i="5"/>
  <c r="D393" i="5"/>
  <c r="F393" i="5"/>
  <c r="C393" i="5"/>
  <c r="A393" i="5"/>
  <c r="B393" i="5"/>
  <c r="F390" i="18"/>
  <c r="A390" i="17" s="1"/>
  <c r="M390" i="17" s="1"/>
  <c r="AB390" i="17" s="1"/>
  <c r="AH390" i="17" l="1"/>
  <c r="AI390" i="17"/>
  <c r="W390" i="17"/>
  <c r="AG390" i="17"/>
  <c r="P386" i="22"/>
  <c r="R386" i="22"/>
  <c r="Q386" i="22"/>
  <c r="O387" i="22"/>
  <c r="AD390" i="17"/>
  <c r="AC390" i="17"/>
  <c r="AA390" i="17"/>
  <c r="AJ390" i="17"/>
  <c r="Y390" i="17"/>
  <c r="U390" i="17"/>
  <c r="Z390" i="17"/>
  <c r="S390" i="17"/>
  <c r="V389" i="17"/>
  <c r="X389" i="17"/>
  <c r="G395" i="5"/>
  <c r="Q390" i="17"/>
  <c r="N390" i="17"/>
  <c r="F391" i="18"/>
  <c r="A391" i="17" s="1"/>
  <c r="M391" i="17" s="1"/>
  <c r="AB391" i="17" s="1"/>
  <c r="H393" i="5"/>
  <c r="L393" i="5"/>
  <c r="P393" i="5"/>
  <c r="T393" i="5"/>
  <c r="X393" i="5"/>
  <c r="AB393" i="5"/>
  <c r="AF393" i="5"/>
  <c r="AJ393" i="5"/>
  <c r="AN393" i="5"/>
  <c r="AR393" i="5"/>
  <c r="AV393" i="5"/>
  <c r="AZ393" i="5"/>
  <c r="BD393" i="5"/>
  <c r="BH393" i="5"/>
  <c r="BL393" i="5"/>
  <c r="BP393" i="5"/>
  <c r="BT393" i="5"/>
  <c r="BX393" i="5"/>
  <c r="CB393" i="5"/>
  <c r="I393" i="5"/>
  <c r="M393" i="5"/>
  <c r="Q393" i="5"/>
  <c r="U393" i="5"/>
  <c r="Y393" i="5"/>
  <c r="AC393" i="5"/>
  <c r="AG393" i="5"/>
  <c r="AK393" i="5"/>
  <c r="AO393" i="5"/>
  <c r="AS393" i="5"/>
  <c r="AW393" i="5"/>
  <c r="BA393" i="5"/>
  <c r="BE393" i="5"/>
  <c r="BI393" i="5"/>
  <c r="BM393" i="5"/>
  <c r="BQ393" i="5"/>
  <c r="BU393" i="5"/>
  <c r="BY393" i="5"/>
  <c r="CC393" i="5"/>
  <c r="J393" i="5"/>
  <c r="N393" i="5"/>
  <c r="R393" i="5"/>
  <c r="V393" i="5"/>
  <c r="Z393" i="5"/>
  <c r="AD393" i="5"/>
  <c r="AH393" i="5"/>
  <c r="AL393" i="5"/>
  <c r="AP393" i="5"/>
  <c r="AT393" i="5"/>
  <c r="AX393" i="5"/>
  <c r="BB393" i="5"/>
  <c r="BF393" i="5"/>
  <c r="BJ393" i="5"/>
  <c r="BN393" i="5"/>
  <c r="BR393" i="5"/>
  <c r="BV393" i="5"/>
  <c r="BZ393" i="5"/>
  <c r="CD393" i="5"/>
  <c r="K393" i="5"/>
  <c r="O393" i="5"/>
  <c r="S393" i="5"/>
  <c r="W393" i="5"/>
  <c r="AA393" i="5"/>
  <c r="AE393" i="5"/>
  <c r="AI393" i="5"/>
  <c r="AM393" i="5"/>
  <c r="AQ393" i="5"/>
  <c r="AU393" i="5"/>
  <c r="AY393" i="5"/>
  <c r="BC393" i="5"/>
  <c r="BG393" i="5"/>
  <c r="BK393" i="5"/>
  <c r="BO393" i="5"/>
  <c r="BS393" i="5"/>
  <c r="BW393" i="5"/>
  <c r="CA393" i="5"/>
  <c r="D394" i="5"/>
  <c r="E394" i="5"/>
  <c r="F394" i="5"/>
  <c r="B394" i="5"/>
  <c r="C394" i="5"/>
  <c r="A394" i="5"/>
  <c r="AH391" i="17" l="1"/>
  <c r="AI391" i="17"/>
  <c r="W391" i="17"/>
  <c r="AG391" i="17"/>
  <c r="Q387" i="22"/>
  <c r="P387" i="22"/>
  <c r="R387" i="22"/>
  <c r="O388" i="22"/>
  <c r="AD391" i="17"/>
  <c r="AC391" i="17"/>
  <c r="AA391" i="17"/>
  <c r="AJ391" i="17"/>
  <c r="V390" i="17"/>
  <c r="X390" i="17"/>
  <c r="Y391" i="17"/>
  <c r="U391" i="17"/>
  <c r="Z391" i="17"/>
  <c r="S391" i="17"/>
  <c r="G396" i="5"/>
  <c r="N391" i="17"/>
  <c r="Q391" i="17"/>
  <c r="E395" i="5"/>
  <c r="D395" i="5"/>
  <c r="F395" i="5"/>
  <c r="C395" i="5"/>
  <c r="A395" i="5"/>
  <c r="B395" i="5"/>
  <c r="I394" i="5"/>
  <c r="M394" i="5"/>
  <c r="Q394" i="5"/>
  <c r="U394" i="5"/>
  <c r="Y394" i="5"/>
  <c r="AC394" i="5"/>
  <c r="AG394" i="5"/>
  <c r="AK394" i="5"/>
  <c r="AO394" i="5"/>
  <c r="AS394" i="5"/>
  <c r="AW394" i="5"/>
  <c r="BA394" i="5"/>
  <c r="BE394" i="5"/>
  <c r="BI394" i="5"/>
  <c r="BM394" i="5"/>
  <c r="BQ394" i="5"/>
  <c r="BU394" i="5"/>
  <c r="BY394" i="5"/>
  <c r="CC394" i="5"/>
  <c r="J394" i="5"/>
  <c r="N394" i="5"/>
  <c r="R394" i="5"/>
  <c r="V394" i="5"/>
  <c r="Z394" i="5"/>
  <c r="AD394" i="5"/>
  <c r="AH394" i="5"/>
  <c r="AL394" i="5"/>
  <c r="AP394" i="5"/>
  <c r="AT394" i="5"/>
  <c r="AX394" i="5"/>
  <c r="BB394" i="5"/>
  <c r="BF394" i="5"/>
  <c r="BJ394" i="5"/>
  <c r="BN394" i="5"/>
  <c r="BR394" i="5"/>
  <c r="BV394" i="5"/>
  <c r="BZ394" i="5"/>
  <c r="CD394" i="5"/>
  <c r="K394" i="5"/>
  <c r="O394" i="5"/>
  <c r="S394" i="5"/>
  <c r="W394" i="5"/>
  <c r="AA394" i="5"/>
  <c r="AE394" i="5"/>
  <c r="AI394" i="5"/>
  <c r="AM394" i="5"/>
  <c r="AQ394" i="5"/>
  <c r="AU394" i="5"/>
  <c r="AY394" i="5"/>
  <c r="BC394" i="5"/>
  <c r="BG394" i="5"/>
  <c r="BK394" i="5"/>
  <c r="BO394" i="5"/>
  <c r="BS394" i="5"/>
  <c r="BW394" i="5"/>
  <c r="CA394" i="5"/>
  <c r="H394" i="5"/>
  <c r="L394" i="5"/>
  <c r="P394" i="5"/>
  <c r="T394" i="5"/>
  <c r="X394" i="5"/>
  <c r="AB394" i="5"/>
  <c r="AF394" i="5"/>
  <c r="AJ394" i="5"/>
  <c r="AN394" i="5"/>
  <c r="AR394" i="5"/>
  <c r="AV394" i="5"/>
  <c r="AZ394" i="5"/>
  <c r="BD394" i="5"/>
  <c r="BH394" i="5"/>
  <c r="BL394" i="5"/>
  <c r="BP394" i="5"/>
  <c r="BT394" i="5"/>
  <c r="BX394" i="5"/>
  <c r="CB394" i="5"/>
  <c r="F392" i="18"/>
  <c r="A392" i="17" s="1"/>
  <c r="M392" i="17" s="1"/>
  <c r="AB392" i="17" s="1"/>
  <c r="AH392" i="17" l="1"/>
  <c r="AI392" i="17"/>
  <c r="W392" i="17"/>
  <c r="AG392" i="17"/>
  <c r="P388" i="22"/>
  <c r="R388" i="22"/>
  <c r="Q388" i="22"/>
  <c r="O389" i="22"/>
  <c r="AD392" i="17"/>
  <c r="AC392" i="17"/>
  <c r="AA392" i="17"/>
  <c r="AJ392" i="17"/>
  <c r="Y392" i="17"/>
  <c r="U392" i="17"/>
  <c r="Z392" i="17"/>
  <c r="S392" i="17"/>
  <c r="V391" i="17"/>
  <c r="X391" i="17"/>
  <c r="G397" i="5"/>
  <c r="Q392" i="17"/>
  <c r="N392" i="17"/>
  <c r="D396" i="5"/>
  <c r="E396" i="5"/>
  <c r="F396" i="5"/>
  <c r="A396" i="5"/>
  <c r="B396" i="5"/>
  <c r="C396" i="5"/>
  <c r="F393" i="18"/>
  <c r="A393" i="17" s="1"/>
  <c r="M393" i="17" s="1"/>
  <c r="AB393" i="17" s="1"/>
  <c r="H395" i="5"/>
  <c r="L395" i="5"/>
  <c r="P395" i="5"/>
  <c r="T395" i="5"/>
  <c r="X395" i="5"/>
  <c r="AB395" i="5"/>
  <c r="AF395" i="5"/>
  <c r="AJ395" i="5"/>
  <c r="AN395" i="5"/>
  <c r="AR395" i="5"/>
  <c r="AV395" i="5"/>
  <c r="AZ395" i="5"/>
  <c r="BD395" i="5"/>
  <c r="BH395" i="5"/>
  <c r="BL395" i="5"/>
  <c r="BP395" i="5"/>
  <c r="BT395" i="5"/>
  <c r="BX395" i="5"/>
  <c r="CB395" i="5"/>
  <c r="I395" i="5"/>
  <c r="M395" i="5"/>
  <c r="Q395" i="5"/>
  <c r="U395" i="5"/>
  <c r="Y395" i="5"/>
  <c r="AC395" i="5"/>
  <c r="AG395" i="5"/>
  <c r="AK395" i="5"/>
  <c r="AO395" i="5"/>
  <c r="AS395" i="5"/>
  <c r="AW395" i="5"/>
  <c r="BA395" i="5"/>
  <c r="BE395" i="5"/>
  <c r="BI395" i="5"/>
  <c r="BM395" i="5"/>
  <c r="BQ395" i="5"/>
  <c r="BU395" i="5"/>
  <c r="BY395" i="5"/>
  <c r="CC395" i="5"/>
  <c r="J395" i="5"/>
  <c r="N395" i="5"/>
  <c r="R395" i="5"/>
  <c r="V395" i="5"/>
  <c r="Z395" i="5"/>
  <c r="AD395" i="5"/>
  <c r="AH395" i="5"/>
  <c r="AL395" i="5"/>
  <c r="AP395" i="5"/>
  <c r="AT395" i="5"/>
  <c r="AX395" i="5"/>
  <c r="BB395" i="5"/>
  <c r="BF395" i="5"/>
  <c r="BJ395" i="5"/>
  <c r="BN395" i="5"/>
  <c r="BR395" i="5"/>
  <c r="BV395" i="5"/>
  <c r="BZ395" i="5"/>
  <c r="CD395" i="5"/>
  <c r="K395" i="5"/>
  <c r="O395" i="5"/>
  <c r="S395" i="5"/>
  <c r="W395" i="5"/>
  <c r="AA395" i="5"/>
  <c r="AE395" i="5"/>
  <c r="AI395" i="5"/>
  <c r="AM395" i="5"/>
  <c r="AQ395" i="5"/>
  <c r="AU395" i="5"/>
  <c r="AY395" i="5"/>
  <c r="BC395" i="5"/>
  <c r="BG395" i="5"/>
  <c r="BK395" i="5"/>
  <c r="BO395" i="5"/>
  <c r="BS395" i="5"/>
  <c r="BW395" i="5"/>
  <c r="CA395" i="5"/>
  <c r="AH393" i="17" l="1"/>
  <c r="AI393" i="17"/>
  <c r="W393" i="17"/>
  <c r="AG393" i="17"/>
  <c r="P389" i="22"/>
  <c r="R389" i="22"/>
  <c r="Q389" i="22"/>
  <c r="O390" i="22"/>
  <c r="AD393" i="17"/>
  <c r="AC393" i="17"/>
  <c r="AA393" i="17"/>
  <c r="AJ393" i="17"/>
  <c r="V392" i="17"/>
  <c r="X392" i="17"/>
  <c r="Y393" i="17"/>
  <c r="U393" i="17"/>
  <c r="Z393" i="17"/>
  <c r="S393" i="17"/>
  <c r="G398" i="5"/>
  <c r="Q393" i="17"/>
  <c r="N393" i="17"/>
  <c r="F394" i="18"/>
  <c r="A394" i="17" s="1"/>
  <c r="M394" i="17" s="1"/>
  <c r="AB394" i="17" s="1"/>
  <c r="K396" i="5"/>
  <c r="O396" i="5"/>
  <c r="S396" i="5"/>
  <c r="W396" i="5"/>
  <c r="AA396" i="5"/>
  <c r="AE396" i="5"/>
  <c r="AI396" i="5"/>
  <c r="AM396" i="5"/>
  <c r="AQ396" i="5"/>
  <c r="AU396" i="5"/>
  <c r="AY396" i="5"/>
  <c r="BC396" i="5"/>
  <c r="BG396" i="5"/>
  <c r="BK396" i="5"/>
  <c r="BO396" i="5"/>
  <c r="BS396" i="5"/>
  <c r="BW396" i="5"/>
  <c r="CA396" i="5"/>
  <c r="H396" i="5"/>
  <c r="L396" i="5"/>
  <c r="P396" i="5"/>
  <c r="T396" i="5"/>
  <c r="X396" i="5"/>
  <c r="AB396" i="5"/>
  <c r="AF396" i="5"/>
  <c r="AJ396" i="5"/>
  <c r="AN396" i="5"/>
  <c r="AR396" i="5"/>
  <c r="AV396" i="5"/>
  <c r="AZ396" i="5"/>
  <c r="BD396" i="5"/>
  <c r="BH396" i="5"/>
  <c r="BL396" i="5"/>
  <c r="BP396" i="5"/>
  <c r="BT396" i="5"/>
  <c r="BX396" i="5"/>
  <c r="CB396" i="5"/>
  <c r="I396" i="5"/>
  <c r="M396" i="5"/>
  <c r="Q396" i="5"/>
  <c r="U396" i="5"/>
  <c r="Y396" i="5"/>
  <c r="AC396" i="5"/>
  <c r="AG396" i="5"/>
  <c r="AK396" i="5"/>
  <c r="AO396" i="5"/>
  <c r="AS396" i="5"/>
  <c r="AW396" i="5"/>
  <c r="BA396" i="5"/>
  <c r="BE396" i="5"/>
  <c r="BI396" i="5"/>
  <c r="BM396" i="5"/>
  <c r="BQ396" i="5"/>
  <c r="BU396" i="5"/>
  <c r="BY396" i="5"/>
  <c r="CC396" i="5"/>
  <c r="J396" i="5"/>
  <c r="N396" i="5"/>
  <c r="R396" i="5"/>
  <c r="V396" i="5"/>
  <c r="Z396" i="5"/>
  <c r="AD396" i="5"/>
  <c r="AH396" i="5"/>
  <c r="AL396" i="5"/>
  <c r="AP396" i="5"/>
  <c r="AT396" i="5"/>
  <c r="AX396" i="5"/>
  <c r="BB396" i="5"/>
  <c r="BF396" i="5"/>
  <c r="BJ396" i="5"/>
  <c r="BN396" i="5"/>
  <c r="BR396" i="5"/>
  <c r="BV396" i="5"/>
  <c r="BZ396" i="5"/>
  <c r="CD396" i="5"/>
  <c r="F397" i="5"/>
  <c r="E397" i="5"/>
  <c r="D397" i="5"/>
  <c r="C397" i="5"/>
  <c r="A397" i="5"/>
  <c r="B397" i="5"/>
  <c r="AH394" i="17" l="1"/>
  <c r="AI394" i="17"/>
  <c r="W394" i="17"/>
  <c r="AG394" i="17"/>
  <c r="P390" i="22"/>
  <c r="R390" i="22"/>
  <c r="Q390" i="22"/>
  <c r="O391" i="22"/>
  <c r="AD394" i="17"/>
  <c r="AC394" i="17"/>
  <c r="AA394" i="17"/>
  <c r="AJ394" i="17"/>
  <c r="V393" i="17"/>
  <c r="X393" i="17"/>
  <c r="Y394" i="17"/>
  <c r="U394" i="17"/>
  <c r="Z394" i="17"/>
  <c r="S394" i="17"/>
  <c r="G399" i="5"/>
  <c r="Q394" i="17"/>
  <c r="N394" i="17"/>
  <c r="D398" i="5"/>
  <c r="E398" i="5"/>
  <c r="F398" i="5"/>
  <c r="A398" i="5"/>
  <c r="B398" i="5"/>
  <c r="C398" i="5"/>
  <c r="J397" i="5"/>
  <c r="N397" i="5"/>
  <c r="R397" i="5"/>
  <c r="V397" i="5"/>
  <c r="Z397" i="5"/>
  <c r="AD397" i="5"/>
  <c r="AH397" i="5"/>
  <c r="AL397" i="5"/>
  <c r="AP397" i="5"/>
  <c r="AT397" i="5"/>
  <c r="AX397" i="5"/>
  <c r="BB397" i="5"/>
  <c r="BF397" i="5"/>
  <c r="BJ397" i="5"/>
  <c r="BN397" i="5"/>
  <c r="BR397" i="5"/>
  <c r="BV397" i="5"/>
  <c r="BZ397" i="5"/>
  <c r="CD397" i="5"/>
  <c r="K397" i="5"/>
  <c r="O397" i="5"/>
  <c r="S397" i="5"/>
  <c r="W397" i="5"/>
  <c r="AA397" i="5"/>
  <c r="AE397" i="5"/>
  <c r="AI397" i="5"/>
  <c r="AM397" i="5"/>
  <c r="AQ397" i="5"/>
  <c r="AU397" i="5"/>
  <c r="AY397" i="5"/>
  <c r="BC397" i="5"/>
  <c r="BG397" i="5"/>
  <c r="BK397" i="5"/>
  <c r="BO397" i="5"/>
  <c r="BS397" i="5"/>
  <c r="BW397" i="5"/>
  <c r="CA397" i="5"/>
  <c r="H397" i="5"/>
  <c r="L397" i="5"/>
  <c r="P397" i="5"/>
  <c r="T397" i="5"/>
  <c r="X397" i="5"/>
  <c r="AB397" i="5"/>
  <c r="AF397" i="5"/>
  <c r="AJ397" i="5"/>
  <c r="AN397" i="5"/>
  <c r="AR397" i="5"/>
  <c r="AV397" i="5"/>
  <c r="AZ397" i="5"/>
  <c r="BD397" i="5"/>
  <c r="BH397" i="5"/>
  <c r="BL397" i="5"/>
  <c r="BP397" i="5"/>
  <c r="BT397" i="5"/>
  <c r="BX397" i="5"/>
  <c r="CB397" i="5"/>
  <c r="I397" i="5"/>
  <c r="M397" i="5"/>
  <c r="Q397" i="5"/>
  <c r="U397" i="5"/>
  <c r="Y397" i="5"/>
  <c r="AC397" i="5"/>
  <c r="AG397" i="5"/>
  <c r="AK397" i="5"/>
  <c r="AO397" i="5"/>
  <c r="AS397" i="5"/>
  <c r="AW397" i="5"/>
  <c r="BA397" i="5"/>
  <c r="BE397" i="5"/>
  <c r="BI397" i="5"/>
  <c r="BM397" i="5"/>
  <c r="BQ397" i="5"/>
  <c r="BU397" i="5"/>
  <c r="BY397" i="5"/>
  <c r="CC397" i="5"/>
  <c r="F395" i="18"/>
  <c r="A395" i="17" s="1"/>
  <c r="M395" i="17" s="1"/>
  <c r="AB395" i="17" s="1"/>
  <c r="AH395" i="17" l="1"/>
  <c r="AI395" i="17"/>
  <c r="W395" i="17"/>
  <c r="AG395" i="17"/>
  <c r="Q391" i="22"/>
  <c r="P391" i="22"/>
  <c r="R391" i="22"/>
  <c r="O392" i="22"/>
  <c r="AD395" i="17"/>
  <c r="AC395" i="17"/>
  <c r="AA395" i="17"/>
  <c r="AJ395" i="17"/>
  <c r="Y395" i="17"/>
  <c r="U395" i="17"/>
  <c r="Z395" i="17"/>
  <c r="S395" i="17"/>
  <c r="V394" i="17"/>
  <c r="X394" i="17"/>
  <c r="G400" i="5"/>
  <c r="N395" i="17"/>
  <c r="Q395" i="17"/>
  <c r="E399" i="5"/>
  <c r="D399" i="5"/>
  <c r="F399" i="5"/>
  <c r="C399" i="5"/>
  <c r="A399" i="5"/>
  <c r="B399" i="5"/>
  <c r="F396" i="18"/>
  <c r="A396" i="17" s="1"/>
  <c r="M396" i="17" s="1"/>
  <c r="AB396" i="17" s="1"/>
  <c r="K398" i="5"/>
  <c r="O398" i="5"/>
  <c r="S398" i="5"/>
  <c r="W398" i="5"/>
  <c r="AA398" i="5"/>
  <c r="AE398" i="5"/>
  <c r="AI398" i="5"/>
  <c r="AM398" i="5"/>
  <c r="AQ398" i="5"/>
  <c r="AU398" i="5"/>
  <c r="AY398" i="5"/>
  <c r="BC398" i="5"/>
  <c r="BG398" i="5"/>
  <c r="BK398" i="5"/>
  <c r="BO398" i="5"/>
  <c r="BS398" i="5"/>
  <c r="BW398" i="5"/>
  <c r="CA398" i="5"/>
  <c r="H398" i="5"/>
  <c r="L398" i="5"/>
  <c r="P398" i="5"/>
  <c r="T398" i="5"/>
  <c r="X398" i="5"/>
  <c r="AB398" i="5"/>
  <c r="AF398" i="5"/>
  <c r="AJ398" i="5"/>
  <c r="AN398" i="5"/>
  <c r="AR398" i="5"/>
  <c r="AV398" i="5"/>
  <c r="AZ398" i="5"/>
  <c r="BD398" i="5"/>
  <c r="BH398" i="5"/>
  <c r="BL398" i="5"/>
  <c r="BP398" i="5"/>
  <c r="BT398" i="5"/>
  <c r="BX398" i="5"/>
  <c r="CB398" i="5"/>
  <c r="I398" i="5"/>
  <c r="M398" i="5"/>
  <c r="Q398" i="5"/>
  <c r="U398" i="5"/>
  <c r="Y398" i="5"/>
  <c r="AC398" i="5"/>
  <c r="AG398" i="5"/>
  <c r="AK398" i="5"/>
  <c r="AO398" i="5"/>
  <c r="AS398" i="5"/>
  <c r="AW398" i="5"/>
  <c r="BA398" i="5"/>
  <c r="BE398" i="5"/>
  <c r="BI398" i="5"/>
  <c r="BM398" i="5"/>
  <c r="BQ398" i="5"/>
  <c r="BU398" i="5"/>
  <c r="BY398" i="5"/>
  <c r="CC398" i="5"/>
  <c r="J398" i="5"/>
  <c r="N398" i="5"/>
  <c r="R398" i="5"/>
  <c r="V398" i="5"/>
  <c r="Z398" i="5"/>
  <c r="AD398" i="5"/>
  <c r="AH398" i="5"/>
  <c r="AL398" i="5"/>
  <c r="AP398" i="5"/>
  <c r="AT398" i="5"/>
  <c r="AX398" i="5"/>
  <c r="BB398" i="5"/>
  <c r="BF398" i="5"/>
  <c r="BJ398" i="5"/>
  <c r="BN398" i="5"/>
  <c r="BR398" i="5"/>
  <c r="BV398" i="5"/>
  <c r="BZ398" i="5"/>
  <c r="CD398" i="5"/>
  <c r="AH396" i="17" l="1"/>
  <c r="AI396" i="17"/>
  <c r="W396" i="17"/>
  <c r="AG396" i="17"/>
  <c r="P392" i="22"/>
  <c r="R392" i="22"/>
  <c r="Q392" i="22"/>
  <c r="O393" i="22"/>
  <c r="AD396" i="17"/>
  <c r="AC396" i="17"/>
  <c r="AA396" i="17"/>
  <c r="AJ396" i="17"/>
  <c r="Y396" i="17"/>
  <c r="U396" i="17"/>
  <c r="Z396" i="17"/>
  <c r="S396" i="17"/>
  <c r="V395" i="17"/>
  <c r="X395" i="17"/>
  <c r="G401" i="5"/>
  <c r="Q396" i="17"/>
  <c r="N396" i="17"/>
  <c r="F397" i="18"/>
  <c r="A397" i="17" s="1"/>
  <c r="M397" i="17" s="1"/>
  <c r="AB397" i="17" s="1"/>
  <c r="J399" i="5"/>
  <c r="N399" i="5"/>
  <c r="R399" i="5"/>
  <c r="V399" i="5"/>
  <c r="Z399" i="5"/>
  <c r="AD399" i="5"/>
  <c r="AH399" i="5"/>
  <c r="AL399" i="5"/>
  <c r="AP399" i="5"/>
  <c r="AT399" i="5"/>
  <c r="AX399" i="5"/>
  <c r="BB399" i="5"/>
  <c r="BF399" i="5"/>
  <c r="BJ399" i="5"/>
  <c r="BN399" i="5"/>
  <c r="BR399" i="5"/>
  <c r="BV399" i="5"/>
  <c r="BZ399" i="5"/>
  <c r="CD399" i="5"/>
  <c r="K399" i="5"/>
  <c r="O399" i="5"/>
  <c r="S399" i="5"/>
  <c r="W399" i="5"/>
  <c r="AA399" i="5"/>
  <c r="AE399" i="5"/>
  <c r="AI399" i="5"/>
  <c r="AM399" i="5"/>
  <c r="AQ399" i="5"/>
  <c r="AU399" i="5"/>
  <c r="AY399" i="5"/>
  <c r="BC399" i="5"/>
  <c r="BG399" i="5"/>
  <c r="BK399" i="5"/>
  <c r="BO399" i="5"/>
  <c r="BS399" i="5"/>
  <c r="BW399" i="5"/>
  <c r="CA399" i="5"/>
  <c r="H399" i="5"/>
  <c r="L399" i="5"/>
  <c r="P399" i="5"/>
  <c r="T399" i="5"/>
  <c r="X399" i="5"/>
  <c r="AB399" i="5"/>
  <c r="AF399" i="5"/>
  <c r="AJ399" i="5"/>
  <c r="AN399" i="5"/>
  <c r="AR399" i="5"/>
  <c r="AV399" i="5"/>
  <c r="AZ399" i="5"/>
  <c r="BD399" i="5"/>
  <c r="BH399" i="5"/>
  <c r="BL399" i="5"/>
  <c r="BP399" i="5"/>
  <c r="BT399" i="5"/>
  <c r="BX399" i="5"/>
  <c r="CB399" i="5"/>
  <c r="I399" i="5"/>
  <c r="M399" i="5"/>
  <c r="Q399" i="5"/>
  <c r="U399" i="5"/>
  <c r="Y399" i="5"/>
  <c r="AC399" i="5"/>
  <c r="AG399" i="5"/>
  <c r="AK399" i="5"/>
  <c r="AO399" i="5"/>
  <c r="AS399" i="5"/>
  <c r="AW399" i="5"/>
  <c r="BA399" i="5"/>
  <c r="BE399" i="5"/>
  <c r="BI399" i="5"/>
  <c r="BM399" i="5"/>
  <c r="BQ399" i="5"/>
  <c r="BU399" i="5"/>
  <c r="BY399" i="5"/>
  <c r="CC399" i="5"/>
  <c r="D400" i="5"/>
  <c r="E400" i="5"/>
  <c r="F400" i="5"/>
  <c r="B400" i="5"/>
  <c r="C400" i="5"/>
  <c r="A400" i="5"/>
  <c r="AH397" i="17" l="1"/>
  <c r="AI397" i="17"/>
  <c r="W397" i="17"/>
  <c r="AG397" i="17"/>
  <c r="P393" i="22"/>
  <c r="R393" i="22"/>
  <c r="Q393" i="22"/>
  <c r="O394" i="22"/>
  <c r="AD397" i="17"/>
  <c r="AC397" i="17"/>
  <c r="AA397" i="17"/>
  <c r="AJ397" i="17"/>
  <c r="V396" i="17"/>
  <c r="X396" i="17"/>
  <c r="Y397" i="17"/>
  <c r="U397" i="17"/>
  <c r="Z397" i="17"/>
  <c r="S397" i="17"/>
  <c r="G402" i="5"/>
  <c r="Q397" i="17"/>
  <c r="N397" i="17"/>
  <c r="E401" i="5"/>
  <c r="D401" i="5"/>
  <c r="F401" i="5"/>
  <c r="C401" i="5"/>
  <c r="A401" i="5"/>
  <c r="B401" i="5"/>
  <c r="I400" i="5"/>
  <c r="M400" i="5"/>
  <c r="Q400" i="5"/>
  <c r="U400" i="5"/>
  <c r="Y400" i="5"/>
  <c r="AC400" i="5"/>
  <c r="AG400" i="5"/>
  <c r="AK400" i="5"/>
  <c r="AO400" i="5"/>
  <c r="AS400" i="5"/>
  <c r="AW400" i="5"/>
  <c r="BA400" i="5"/>
  <c r="BE400" i="5"/>
  <c r="J400" i="5"/>
  <c r="N400" i="5"/>
  <c r="R400" i="5"/>
  <c r="V400" i="5"/>
  <c r="Z400" i="5"/>
  <c r="AD400" i="5"/>
  <c r="AH400" i="5"/>
  <c r="AL400" i="5"/>
  <c r="AP400" i="5"/>
  <c r="AT400" i="5"/>
  <c r="AX400" i="5"/>
  <c r="BB400" i="5"/>
  <c r="BF400" i="5"/>
  <c r="BI400" i="5"/>
  <c r="BM400" i="5"/>
  <c r="BQ400" i="5"/>
  <c r="BU400" i="5"/>
  <c r="BY400" i="5"/>
  <c r="CC400" i="5"/>
  <c r="BJ400" i="5"/>
  <c r="BN400" i="5"/>
  <c r="BR400" i="5"/>
  <c r="BV400" i="5"/>
  <c r="BZ400" i="5"/>
  <c r="CD400" i="5"/>
  <c r="K400" i="5"/>
  <c r="O400" i="5"/>
  <c r="S400" i="5"/>
  <c r="W400" i="5"/>
  <c r="AA400" i="5"/>
  <c r="AE400" i="5"/>
  <c r="AI400" i="5"/>
  <c r="AM400" i="5"/>
  <c r="AQ400" i="5"/>
  <c r="AU400" i="5"/>
  <c r="AY400" i="5"/>
  <c r="BC400" i="5"/>
  <c r="H400" i="5"/>
  <c r="L400" i="5"/>
  <c r="P400" i="5"/>
  <c r="T400" i="5"/>
  <c r="X400" i="5"/>
  <c r="AB400" i="5"/>
  <c r="AF400" i="5"/>
  <c r="AJ400" i="5"/>
  <c r="AN400" i="5"/>
  <c r="AR400" i="5"/>
  <c r="AV400" i="5"/>
  <c r="AZ400" i="5"/>
  <c r="BD400" i="5"/>
  <c r="BG400" i="5"/>
  <c r="BK400" i="5"/>
  <c r="BO400" i="5"/>
  <c r="BS400" i="5"/>
  <c r="BW400" i="5"/>
  <c r="CA400" i="5"/>
  <c r="BH400" i="5"/>
  <c r="BL400" i="5"/>
  <c r="BP400" i="5"/>
  <c r="BT400" i="5"/>
  <c r="BX400" i="5"/>
  <c r="CB400" i="5"/>
  <c r="F398" i="18"/>
  <c r="A398" i="17" s="1"/>
  <c r="M398" i="17" s="1"/>
  <c r="AB398" i="17" s="1"/>
  <c r="AH398" i="17" l="1"/>
  <c r="AI398" i="17"/>
  <c r="W398" i="17"/>
  <c r="AG398" i="17"/>
  <c r="P394" i="22"/>
  <c r="R394" i="22"/>
  <c r="Q394" i="22"/>
  <c r="O395" i="22"/>
  <c r="AD398" i="17"/>
  <c r="AC398" i="17"/>
  <c r="AA398" i="17"/>
  <c r="AJ398" i="17"/>
  <c r="Y398" i="17"/>
  <c r="U398" i="17"/>
  <c r="Z398" i="17"/>
  <c r="S398" i="17"/>
  <c r="V397" i="17"/>
  <c r="X397" i="17"/>
  <c r="G403" i="5"/>
  <c r="Q398" i="17"/>
  <c r="N398" i="17"/>
  <c r="F399" i="18"/>
  <c r="A399" i="17" s="1"/>
  <c r="M399" i="17" s="1"/>
  <c r="AB399" i="17" s="1"/>
  <c r="J401" i="5"/>
  <c r="N401" i="5"/>
  <c r="R401" i="5"/>
  <c r="V401" i="5"/>
  <c r="Z401" i="5"/>
  <c r="AD401" i="5"/>
  <c r="AH401" i="5"/>
  <c r="AL401" i="5"/>
  <c r="H401" i="5"/>
  <c r="L401" i="5"/>
  <c r="P401" i="5"/>
  <c r="T401" i="5"/>
  <c r="X401" i="5"/>
  <c r="AB401" i="5"/>
  <c r="AF401" i="5"/>
  <c r="AJ401" i="5"/>
  <c r="AN401" i="5"/>
  <c r="AP401" i="5"/>
  <c r="AT401" i="5"/>
  <c r="AX401" i="5"/>
  <c r="BB401" i="5"/>
  <c r="BF401" i="5"/>
  <c r="BJ401" i="5"/>
  <c r="BN401" i="5"/>
  <c r="BR401" i="5"/>
  <c r="BV401" i="5"/>
  <c r="BZ401" i="5"/>
  <c r="CD401" i="5"/>
  <c r="K401" i="5"/>
  <c r="O401" i="5"/>
  <c r="S401" i="5"/>
  <c r="W401" i="5"/>
  <c r="AA401" i="5"/>
  <c r="AE401" i="5"/>
  <c r="AI401" i="5"/>
  <c r="AM401" i="5"/>
  <c r="AQ401" i="5"/>
  <c r="AU401" i="5"/>
  <c r="AY401" i="5"/>
  <c r="BC401" i="5"/>
  <c r="BG401" i="5"/>
  <c r="BK401" i="5"/>
  <c r="BO401" i="5"/>
  <c r="BS401" i="5"/>
  <c r="BW401" i="5"/>
  <c r="CA401" i="5"/>
  <c r="AR401" i="5"/>
  <c r="AV401" i="5"/>
  <c r="AZ401" i="5"/>
  <c r="BD401" i="5"/>
  <c r="BH401" i="5"/>
  <c r="BL401" i="5"/>
  <c r="BP401" i="5"/>
  <c r="BT401" i="5"/>
  <c r="BX401" i="5"/>
  <c r="CB401" i="5"/>
  <c r="I401" i="5"/>
  <c r="M401" i="5"/>
  <c r="Q401" i="5"/>
  <c r="U401" i="5"/>
  <c r="Y401" i="5"/>
  <c r="AC401" i="5"/>
  <c r="AG401" i="5"/>
  <c r="AK401" i="5"/>
  <c r="AO401" i="5"/>
  <c r="AS401" i="5"/>
  <c r="AW401" i="5"/>
  <c r="BA401" i="5"/>
  <c r="BE401" i="5"/>
  <c r="BI401" i="5"/>
  <c r="BM401" i="5"/>
  <c r="BQ401" i="5"/>
  <c r="BU401" i="5"/>
  <c r="BY401" i="5"/>
  <c r="CC401" i="5"/>
  <c r="D402" i="5"/>
  <c r="E402" i="5"/>
  <c r="F402" i="5"/>
  <c r="B402" i="5"/>
  <c r="C402" i="5"/>
  <c r="A402" i="5"/>
  <c r="AH399" i="17" l="1"/>
  <c r="AI399" i="17"/>
  <c r="W399" i="17"/>
  <c r="AG399" i="17"/>
  <c r="P395" i="22"/>
  <c r="R395" i="22"/>
  <c r="Q395" i="22"/>
  <c r="O396" i="22"/>
  <c r="AD399" i="17"/>
  <c r="AC399" i="17"/>
  <c r="AA399" i="17"/>
  <c r="AJ399" i="17"/>
  <c r="V398" i="17"/>
  <c r="X398" i="17"/>
  <c r="Y399" i="17"/>
  <c r="U399" i="17"/>
  <c r="Z399" i="17"/>
  <c r="S399" i="17"/>
  <c r="G404" i="5"/>
  <c r="N399" i="17"/>
  <c r="Q399" i="17"/>
  <c r="E403" i="5"/>
  <c r="D403" i="5"/>
  <c r="F403" i="5"/>
  <c r="C403" i="5"/>
  <c r="A403" i="5"/>
  <c r="B403" i="5"/>
  <c r="I402" i="5"/>
  <c r="M402" i="5"/>
  <c r="Q402" i="5"/>
  <c r="U402" i="5"/>
  <c r="Y402" i="5"/>
  <c r="AC402" i="5"/>
  <c r="AG402" i="5"/>
  <c r="AK402" i="5"/>
  <c r="AO402" i="5"/>
  <c r="AS402" i="5"/>
  <c r="AW402" i="5"/>
  <c r="BA402" i="5"/>
  <c r="BE402" i="5"/>
  <c r="BI402" i="5"/>
  <c r="BM402" i="5"/>
  <c r="BQ402" i="5"/>
  <c r="BU402" i="5"/>
  <c r="BY402" i="5"/>
  <c r="CC402" i="5"/>
  <c r="J402" i="5"/>
  <c r="N402" i="5"/>
  <c r="R402" i="5"/>
  <c r="V402" i="5"/>
  <c r="Z402" i="5"/>
  <c r="AD402" i="5"/>
  <c r="AH402" i="5"/>
  <c r="AL402" i="5"/>
  <c r="AP402" i="5"/>
  <c r="AT402" i="5"/>
  <c r="AX402" i="5"/>
  <c r="BB402" i="5"/>
  <c r="BF402" i="5"/>
  <c r="BJ402" i="5"/>
  <c r="BN402" i="5"/>
  <c r="BR402" i="5"/>
  <c r="BV402" i="5"/>
  <c r="BZ402" i="5"/>
  <c r="CD402" i="5"/>
  <c r="K402" i="5"/>
  <c r="O402" i="5"/>
  <c r="S402" i="5"/>
  <c r="W402" i="5"/>
  <c r="AA402" i="5"/>
  <c r="AE402" i="5"/>
  <c r="AI402" i="5"/>
  <c r="AM402" i="5"/>
  <c r="AQ402" i="5"/>
  <c r="AU402" i="5"/>
  <c r="AY402" i="5"/>
  <c r="BC402" i="5"/>
  <c r="BG402" i="5"/>
  <c r="BK402" i="5"/>
  <c r="BO402" i="5"/>
  <c r="BS402" i="5"/>
  <c r="BW402" i="5"/>
  <c r="CA402" i="5"/>
  <c r="H402" i="5"/>
  <c r="L402" i="5"/>
  <c r="P402" i="5"/>
  <c r="T402" i="5"/>
  <c r="X402" i="5"/>
  <c r="AB402" i="5"/>
  <c r="AF402" i="5"/>
  <c r="AJ402" i="5"/>
  <c r="AN402" i="5"/>
  <c r="AR402" i="5"/>
  <c r="AV402" i="5"/>
  <c r="AZ402" i="5"/>
  <c r="BD402" i="5"/>
  <c r="BH402" i="5"/>
  <c r="BL402" i="5"/>
  <c r="BP402" i="5"/>
  <c r="BT402" i="5"/>
  <c r="BX402" i="5"/>
  <c r="CB402" i="5"/>
  <c r="F400" i="18"/>
  <c r="A400" i="17" s="1"/>
  <c r="M400" i="17" s="1"/>
  <c r="AB400" i="17" s="1"/>
  <c r="AH400" i="17" l="1"/>
  <c r="AI400" i="17"/>
  <c r="W400" i="17"/>
  <c r="AG400" i="17"/>
  <c r="P396" i="22"/>
  <c r="R396" i="22"/>
  <c r="Q396" i="22"/>
  <c r="O397" i="22"/>
  <c r="AD400" i="17"/>
  <c r="AC400" i="17"/>
  <c r="AA400" i="17"/>
  <c r="AJ400" i="17"/>
  <c r="Y400" i="17"/>
  <c r="U400" i="17"/>
  <c r="Z400" i="17"/>
  <c r="S400" i="17"/>
  <c r="V399" i="17"/>
  <c r="X399" i="17"/>
  <c r="G405" i="5"/>
  <c r="Q400" i="17"/>
  <c r="N400" i="17"/>
  <c r="F401" i="18"/>
  <c r="A401" i="17" s="1"/>
  <c r="M401" i="17" s="1"/>
  <c r="AB401" i="17" s="1"/>
  <c r="D404" i="5"/>
  <c r="E404" i="5"/>
  <c r="F404" i="5"/>
  <c r="A404" i="5"/>
  <c r="B404" i="5"/>
  <c r="C404" i="5"/>
  <c r="H403" i="5"/>
  <c r="L403" i="5"/>
  <c r="P403" i="5"/>
  <c r="T403" i="5"/>
  <c r="X403" i="5"/>
  <c r="AB403" i="5"/>
  <c r="AF403" i="5"/>
  <c r="AJ403" i="5"/>
  <c r="AN403" i="5"/>
  <c r="AR403" i="5"/>
  <c r="AV403" i="5"/>
  <c r="AZ403" i="5"/>
  <c r="BD403" i="5"/>
  <c r="BH403" i="5"/>
  <c r="BL403" i="5"/>
  <c r="BP403" i="5"/>
  <c r="BT403" i="5"/>
  <c r="BX403" i="5"/>
  <c r="CB403" i="5"/>
  <c r="I403" i="5"/>
  <c r="M403" i="5"/>
  <c r="Q403" i="5"/>
  <c r="U403" i="5"/>
  <c r="Y403" i="5"/>
  <c r="AC403" i="5"/>
  <c r="AG403" i="5"/>
  <c r="AK403" i="5"/>
  <c r="AO403" i="5"/>
  <c r="AS403" i="5"/>
  <c r="AW403" i="5"/>
  <c r="BA403" i="5"/>
  <c r="BE403" i="5"/>
  <c r="BI403" i="5"/>
  <c r="BM403" i="5"/>
  <c r="BQ403" i="5"/>
  <c r="BU403" i="5"/>
  <c r="BY403" i="5"/>
  <c r="CC403" i="5"/>
  <c r="J403" i="5"/>
  <c r="N403" i="5"/>
  <c r="R403" i="5"/>
  <c r="V403" i="5"/>
  <c r="Z403" i="5"/>
  <c r="AD403" i="5"/>
  <c r="AH403" i="5"/>
  <c r="AL403" i="5"/>
  <c r="AP403" i="5"/>
  <c r="AT403" i="5"/>
  <c r="AX403" i="5"/>
  <c r="BB403" i="5"/>
  <c r="BF403" i="5"/>
  <c r="BJ403" i="5"/>
  <c r="BN403" i="5"/>
  <c r="BR403" i="5"/>
  <c r="BV403" i="5"/>
  <c r="BZ403" i="5"/>
  <c r="CD403" i="5"/>
  <c r="K403" i="5"/>
  <c r="O403" i="5"/>
  <c r="S403" i="5"/>
  <c r="W403" i="5"/>
  <c r="AA403" i="5"/>
  <c r="AE403" i="5"/>
  <c r="AI403" i="5"/>
  <c r="AM403" i="5"/>
  <c r="AQ403" i="5"/>
  <c r="AU403" i="5"/>
  <c r="AY403" i="5"/>
  <c r="BC403" i="5"/>
  <c r="BG403" i="5"/>
  <c r="BK403" i="5"/>
  <c r="BO403" i="5"/>
  <c r="BS403" i="5"/>
  <c r="BW403" i="5"/>
  <c r="CA403" i="5"/>
  <c r="AH401" i="17" l="1"/>
  <c r="AI401" i="17"/>
  <c r="W401" i="17"/>
  <c r="AG401" i="17"/>
  <c r="Q397" i="22"/>
  <c r="P397" i="22"/>
  <c r="R397" i="22"/>
  <c r="O398" i="22"/>
  <c r="AD401" i="17"/>
  <c r="AC401" i="17"/>
  <c r="AA401" i="17"/>
  <c r="AJ401" i="17"/>
  <c r="V400" i="17"/>
  <c r="X400" i="17"/>
  <c r="Y401" i="17"/>
  <c r="U401" i="17"/>
  <c r="Z401" i="17"/>
  <c r="S401" i="17"/>
  <c r="G406" i="5"/>
  <c r="Q401" i="17"/>
  <c r="N401" i="17"/>
  <c r="K404" i="5"/>
  <c r="O404" i="5"/>
  <c r="S404" i="5"/>
  <c r="W404" i="5"/>
  <c r="AA404" i="5"/>
  <c r="AE404" i="5"/>
  <c r="AI404" i="5"/>
  <c r="AM404" i="5"/>
  <c r="AQ404" i="5"/>
  <c r="AU404" i="5"/>
  <c r="AY404" i="5"/>
  <c r="BC404" i="5"/>
  <c r="BG404" i="5"/>
  <c r="BK404" i="5"/>
  <c r="BO404" i="5"/>
  <c r="BS404" i="5"/>
  <c r="BW404" i="5"/>
  <c r="CA404" i="5"/>
  <c r="H404" i="5"/>
  <c r="L404" i="5"/>
  <c r="P404" i="5"/>
  <c r="T404" i="5"/>
  <c r="X404" i="5"/>
  <c r="AB404" i="5"/>
  <c r="AF404" i="5"/>
  <c r="AJ404" i="5"/>
  <c r="AN404" i="5"/>
  <c r="AR404" i="5"/>
  <c r="AV404" i="5"/>
  <c r="AZ404" i="5"/>
  <c r="BD404" i="5"/>
  <c r="BH404" i="5"/>
  <c r="BL404" i="5"/>
  <c r="BP404" i="5"/>
  <c r="BT404" i="5"/>
  <c r="BX404" i="5"/>
  <c r="CB404" i="5"/>
  <c r="I404" i="5"/>
  <c r="M404" i="5"/>
  <c r="Q404" i="5"/>
  <c r="U404" i="5"/>
  <c r="Y404" i="5"/>
  <c r="AC404" i="5"/>
  <c r="AG404" i="5"/>
  <c r="AK404" i="5"/>
  <c r="AO404" i="5"/>
  <c r="AS404" i="5"/>
  <c r="AW404" i="5"/>
  <c r="BA404" i="5"/>
  <c r="BE404" i="5"/>
  <c r="BI404" i="5"/>
  <c r="BM404" i="5"/>
  <c r="BQ404" i="5"/>
  <c r="BU404" i="5"/>
  <c r="BY404" i="5"/>
  <c r="CC404" i="5"/>
  <c r="J404" i="5"/>
  <c r="N404" i="5"/>
  <c r="R404" i="5"/>
  <c r="V404" i="5"/>
  <c r="Z404" i="5"/>
  <c r="AD404" i="5"/>
  <c r="AH404" i="5"/>
  <c r="AL404" i="5"/>
  <c r="AP404" i="5"/>
  <c r="AT404" i="5"/>
  <c r="AX404" i="5"/>
  <c r="BB404" i="5"/>
  <c r="BF404" i="5"/>
  <c r="BJ404" i="5"/>
  <c r="BN404" i="5"/>
  <c r="BR404" i="5"/>
  <c r="BV404" i="5"/>
  <c r="BZ404" i="5"/>
  <c r="CD404" i="5"/>
  <c r="F405" i="5"/>
  <c r="E405" i="5"/>
  <c r="D405" i="5"/>
  <c r="C405" i="5"/>
  <c r="A405" i="5"/>
  <c r="B405" i="5"/>
  <c r="F402" i="18"/>
  <c r="A402" i="17" s="1"/>
  <c r="M402" i="17" s="1"/>
  <c r="AB402" i="17" s="1"/>
  <c r="AH402" i="17" l="1"/>
  <c r="AI402" i="17"/>
  <c r="W402" i="17"/>
  <c r="AG402" i="17"/>
  <c r="P398" i="22"/>
  <c r="R398" i="22"/>
  <c r="Q398" i="22"/>
  <c r="O399" i="22"/>
  <c r="AD402" i="17"/>
  <c r="AC402" i="17"/>
  <c r="AA402" i="17"/>
  <c r="AJ402" i="17"/>
  <c r="Y402" i="17"/>
  <c r="U402" i="17"/>
  <c r="Z402" i="17"/>
  <c r="S402" i="17"/>
  <c r="V401" i="17"/>
  <c r="X401" i="17"/>
  <c r="G407" i="5"/>
  <c r="Q402" i="17"/>
  <c r="N402" i="17"/>
  <c r="F403" i="18"/>
  <c r="A403" i="17" s="1"/>
  <c r="M403" i="17" s="1"/>
  <c r="AB403" i="17" s="1"/>
  <c r="D406" i="5"/>
  <c r="E406" i="5"/>
  <c r="F406" i="5"/>
  <c r="A406" i="5"/>
  <c r="B406" i="5"/>
  <c r="C406" i="5"/>
  <c r="H405" i="5"/>
  <c r="L405" i="5"/>
  <c r="P405" i="5"/>
  <c r="T405" i="5"/>
  <c r="X405" i="5"/>
  <c r="AB405" i="5"/>
  <c r="AF405" i="5"/>
  <c r="AJ405" i="5"/>
  <c r="AN405" i="5"/>
  <c r="AR405" i="5"/>
  <c r="AV405" i="5"/>
  <c r="AZ405" i="5"/>
  <c r="BD405" i="5"/>
  <c r="BH405" i="5"/>
  <c r="BL405" i="5"/>
  <c r="BP405" i="5"/>
  <c r="BT405" i="5"/>
  <c r="BX405" i="5"/>
  <c r="CB405" i="5"/>
  <c r="I405" i="5"/>
  <c r="M405" i="5"/>
  <c r="Q405" i="5"/>
  <c r="U405" i="5"/>
  <c r="Y405" i="5"/>
  <c r="AC405" i="5"/>
  <c r="AG405" i="5"/>
  <c r="AK405" i="5"/>
  <c r="AO405" i="5"/>
  <c r="AS405" i="5"/>
  <c r="AW405" i="5"/>
  <c r="BA405" i="5"/>
  <c r="BE405" i="5"/>
  <c r="BI405" i="5"/>
  <c r="BM405" i="5"/>
  <c r="BQ405" i="5"/>
  <c r="BU405" i="5"/>
  <c r="BY405" i="5"/>
  <c r="CC405" i="5"/>
  <c r="J405" i="5"/>
  <c r="N405" i="5"/>
  <c r="R405" i="5"/>
  <c r="V405" i="5"/>
  <c r="Z405" i="5"/>
  <c r="AD405" i="5"/>
  <c r="AH405" i="5"/>
  <c r="AL405" i="5"/>
  <c r="AP405" i="5"/>
  <c r="AT405" i="5"/>
  <c r="AX405" i="5"/>
  <c r="BB405" i="5"/>
  <c r="BF405" i="5"/>
  <c r="BJ405" i="5"/>
  <c r="BN405" i="5"/>
  <c r="BR405" i="5"/>
  <c r="BV405" i="5"/>
  <c r="BZ405" i="5"/>
  <c r="CD405" i="5"/>
  <c r="K405" i="5"/>
  <c r="O405" i="5"/>
  <c r="S405" i="5"/>
  <c r="W405" i="5"/>
  <c r="AA405" i="5"/>
  <c r="AE405" i="5"/>
  <c r="AI405" i="5"/>
  <c r="AM405" i="5"/>
  <c r="AQ405" i="5"/>
  <c r="AU405" i="5"/>
  <c r="AY405" i="5"/>
  <c r="BC405" i="5"/>
  <c r="BG405" i="5"/>
  <c r="BK405" i="5"/>
  <c r="BO405" i="5"/>
  <c r="BS405" i="5"/>
  <c r="BW405" i="5"/>
  <c r="CA405" i="5"/>
  <c r="AH403" i="17" l="1"/>
  <c r="AI403" i="17"/>
  <c r="W403" i="17"/>
  <c r="AG403" i="17"/>
  <c r="P399" i="22"/>
  <c r="R399" i="22"/>
  <c r="Q399" i="22"/>
  <c r="O400" i="22"/>
  <c r="AD403" i="17"/>
  <c r="AC403" i="17"/>
  <c r="AA403" i="17"/>
  <c r="AJ403" i="17"/>
  <c r="V402" i="17"/>
  <c r="X402" i="17"/>
  <c r="Y403" i="17"/>
  <c r="U403" i="17"/>
  <c r="Z403" i="17"/>
  <c r="S403" i="17"/>
  <c r="G408" i="5"/>
  <c r="N403" i="17"/>
  <c r="Q403" i="17"/>
  <c r="E407" i="5"/>
  <c r="D407" i="5"/>
  <c r="F407" i="5"/>
  <c r="C407" i="5"/>
  <c r="A407" i="5"/>
  <c r="B407" i="5"/>
  <c r="K406" i="5"/>
  <c r="O406" i="5"/>
  <c r="S406" i="5"/>
  <c r="W406" i="5"/>
  <c r="AA406" i="5"/>
  <c r="AE406" i="5"/>
  <c r="AI406" i="5"/>
  <c r="AM406" i="5"/>
  <c r="AQ406" i="5"/>
  <c r="AU406" i="5"/>
  <c r="AY406" i="5"/>
  <c r="BC406" i="5"/>
  <c r="BG406" i="5"/>
  <c r="BK406" i="5"/>
  <c r="BO406" i="5"/>
  <c r="BS406" i="5"/>
  <c r="BW406" i="5"/>
  <c r="CA406" i="5"/>
  <c r="H406" i="5"/>
  <c r="L406" i="5"/>
  <c r="P406" i="5"/>
  <c r="T406" i="5"/>
  <c r="X406" i="5"/>
  <c r="AB406" i="5"/>
  <c r="AF406" i="5"/>
  <c r="AJ406" i="5"/>
  <c r="AN406" i="5"/>
  <c r="AR406" i="5"/>
  <c r="AV406" i="5"/>
  <c r="AZ406" i="5"/>
  <c r="BD406" i="5"/>
  <c r="BH406" i="5"/>
  <c r="BL406" i="5"/>
  <c r="BP406" i="5"/>
  <c r="BT406" i="5"/>
  <c r="BX406" i="5"/>
  <c r="CB406" i="5"/>
  <c r="I406" i="5"/>
  <c r="M406" i="5"/>
  <c r="Q406" i="5"/>
  <c r="U406" i="5"/>
  <c r="Y406" i="5"/>
  <c r="AC406" i="5"/>
  <c r="AG406" i="5"/>
  <c r="AK406" i="5"/>
  <c r="AO406" i="5"/>
  <c r="AS406" i="5"/>
  <c r="AW406" i="5"/>
  <c r="BA406" i="5"/>
  <c r="BE406" i="5"/>
  <c r="BI406" i="5"/>
  <c r="BM406" i="5"/>
  <c r="BQ406" i="5"/>
  <c r="BU406" i="5"/>
  <c r="BY406" i="5"/>
  <c r="CC406" i="5"/>
  <c r="J406" i="5"/>
  <c r="N406" i="5"/>
  <c r="R406" i="5"/>
  <c r="V406" i="5"/>
  <c r="Z406" i="5"/>
  <c r="AD406" i="5"/>
  <c r="AH406" i="5"/>
  <c r="AL406" i="5"/>
  <c r="AP406" i="5"/>
  <c r="AT406" i="5"/>
  <c r="AX406" i="5"/>
  <c r="BB406" i="5"/>
  <c r="BF406" i="5"/>
  <c r="BJ406" i="5"/>
  <c r="BN406" i="5"/>
  <c r="BR406" i="5"/>
  <c r="BV406" i="5"/>
  <c r="BZ406" i="5"/>
  <c r="CD406" i="5"/>
  <c r="F404" i="18"/>
  <c r="A404" i="17" s="1"/>
  <c r="M404" i="17" s="1"/>
  <c r="AB404" i="17" s="1"/>
  <c r="AH404" i="17" l="1"/>
  <c r="AI404" i="17"/>
  <c r="W404" i="17"/>
  <c r="AG404" i="17"/>
  <c r="P400" i="22"/>
  <c r="R400" i="22"/>
  <c r="Q400" i="22"/>
  <c r="O401" i="22"/>
  <c r="AD404" i="17"/>
  <c r="AC404" i="17"/>
  <c r="AA404" i="17"/>
  <c r="AJ404" i="17"/>
  <c r="Y404" i="17"/>
  <c r="U404" i="17"/>
  <c r="Z404" i="17"/>
  <c r="S404" i="17"/>
  <c r="V403" i="17"/>
  <c r="X403" i="17"/>
  <c r="G409" i="5"/>
  <c r="Q404" i="17"/>
  <c r="N404" i="17"/>
  <c r="F405" i="18"/>
  <c r="A405" i="17" s="1"/>
  <c r="M405" i="17" s="1"/>
  <c r="AB405" i="17" s="1"/>
  <c r="D408" i="5"/>
  <c r="E408" i="5"/>
  <c r="F408" i="5"/>
  <c r="B408" i="5"/>
  <c r="C408" i="5"/>
  <c r="A408" i="5"/>
  <c r="J407" i="5"/>
  <c r="N407" i="5"/>
  <c r="R407" i="5"/>
  <c r="V407" i="5"/>
  <c r="Z407" i="5"/>
  <c r="AD407" i="5"/>
  <c r="AH407" i="5"/>
  <c r="AL407" i="5"/>
  <c r="AP407" i="5"/>
  <c r="AT407" i="5"/>
  <c r="AX407" i="5"/>
  <c r="BB407" i="5"/>
  <c r="BF407" i="5"/>
  <c r="BJ407" i="5"/>
  <c r="BN407" i="5"/>
  <c r="BR407" i="5"/>
  <c r="BV407" i="5"/>
  <c r="BZ407" i="5"/>
  <c r="CD407" i="5"/>
  <c r="K407" i="5"/>
  <c r="O407" i="5"/>
  <c r="S407" i="5"/>
  <c r="W407" i="5"/>
  <c r="AA407" i="5"/>
  <c r="AE407" i="5"/>
  <c r="AI407" i="5"/>
  <c r="AM407" i="5"/>
  <c r="AQ407" i="5"/>
  <c r="AU407" i="5"/>
  <c r="AY407" i="5"/>
  <c r="BC407" i="5"/>
  <c r="BG407" i="5"/>
  <c r="BK407" i="5"/>
  <c r="BO407" i="5"/>
  <c r="BS407" i="5"/>
  <c r="BW407" i="5"/>
  <c r="CA407" i="5"/>
  <c r="H407" i="5"/>
  <c r="L407" i="5"/>
  <c r="P407" i="5"/>
  <c r="T407" i="5"/>
  <c r="X407" i="5"/>
  <c r="AB407" i="5"/>
  <c r="AF407" i="5"/>
  <c r="AJ407" i="5"/>
  <c r="AN407" i="5"/>
  <c r="AR407" i="5"/>
  <c r="AV407" i="5"/>
  <c r="AZ407" i="5"/>
  <c r="BD407" i="5"/>
  <c r="BH407" i="5"/>
  <c r="BL407" i="5"/>
  <c r="BP407" i="5"/>
  <c r="BT407" i="5"/>
  <c r="BX407" i="5"/>
  <c r="CB407" i="5"/>
  <c r="I407" i="5"/>
  <c r="M407" i="5"/>
  <c r="Q407" i="5"/>
  <c r="U407" i="5"/>
  <c r="Y407" i="5"/>
  <c r="AC407" i="5"/>
  <c r="AG407" i="5"/>
  <c r="AK407" i="5"/>
  <c r="AO407" i="5"/>
  <c r="AS407" i="5"/>
  <c r="AW407" i="5"/>
  <c r="BA407" i="5"/>
  <c r="BE407" i="5"/>
  <c r="BI407" i="5"/>
  <c r="BM407" i="5"/>
  <c r="BQ407" i="5"/>
  <c r="BU407" i="5"/>
  <c r="BY407" i="5"/>
  <c r="CC407" i="5"/>
  <c r="AH405" i="17" l="1"/>
  <c r="AI405" i="17"/>
  <c r="W405" i="17"/>
  <c r="AG405" i="17"/>
  <c r="Q401" i="22"/>
  <c r="P401" i="22"/>
  <c r="R401" i="22"/>
  <c r="O402" i="22"/>
  <c r="AD405" i="17"/>
  <c r="AC405" i="17"/>
  <c r="AA405" i="17"/>
  <c r="AJ405" i="17"/>
  <c r="V404" i="17"/>
  <c r="X404" i="17"/>
  <c r="Y405" i="17"/>
  <c r="U405" i="17"/>
  <c r="Z405" i="17"/>
  <c r="S405" i="17"/>
  <c r="G410" i="5"/>
  <c r="Q405" i="17"/>
  <c r="N405" i="17"/>
  <c r="I408" i="5"/>
  <c r="M408" i="5"/>
  <c r="Q408" i="5"/>
  <c r="U408" i="5"/>
  <c r="Y408" i="5"/>
  <c r="AC408" i="5"/>
  <c r="AG408" i="5"/>
  <c r="AK408" i="5"/>
  <c r="AO408" i="5"/>
  <c r="AS408" i="5"/>
  <c r="AW408" i="5"/>
  <c r="BA408" i="5"/>
  <c r="BE408" i="5"/>
  <c r="BI408" i="5"/>
  <c r="BM408" i="5"/>
  <c r="BQ408" i="5"/>
  <c r="BU408" i="5"/>
  <c r="BY408" i="5"/>
  <c r="CC408" i="5"/>
  <c r="J408" i="5"/>
  <c r="N408" i="5"/>
  <c r="R408" i="5"/>
  <c r="V408" i="5"/>
  <c r="Z408" i="5"/>
  <c r="AD408" i="5"/>
  <c r="AH408" i="5"/>
  <c r="AL408" i="5"/>
  <c r="AP408" i="5"/>
  <c r="AT408" i="5"/>
  <c r="AX408" i="5"/>
  <c r="BB408" i="5"/>
  <c r="BF408" i="5"/>
  <c r="BJ408" i="5"/>
  <c r="BN408" i="5"/>
  <c r="BR408" i="5"/>
  <c r="BV408" i="5"/>
  <c r="BZ408" i="5"/>
  <c r="CD408" i="5"/>
  <c r="K408" i="5"/>
  <c r="O408" i="5"/>
  <c r="S408" i="5"/>
  <c r="W408" i="5"/>
  <c r="AA408" i="5"/>
  <c r="AE408" i="5"/>
  <c r="AI408" i="5"/>
  <c r="AM408" i="5"/>
  <c r="AQ408" i="5"/>
  <c r="AU408" i="5"/>
  <c r="AY408" i="5"/>
  <c r="BC408" i="5"/>
  <c r="BG408" i="5"/>
  <c r="BK408" i="5"/>
  <c r="BO408" i="5"/>
  <c r="BS408" i="5"/>
  <c r="BW408" i="5"/>
  <c r="CA408" i="5"/>
  <c r="H408" i="5"/>
  <c r="L408" i="5"/>
  <c r="P408" i="5"/>
  <c r="T408" i="5"/>
  <c r="X408" i="5"/>
  <c r="AB408" i="5"/>
  <c r="AF408" i="5"/>
  <c r="AJ408" i="5"/>
  <c r="AN408" i="5"/>
  <c r="AR408" i="5"/>
  <c r="AV408" i="5"/>
  <c r="AZ408" i="5"/>
  <c r="BD408" i="5"/>
  <c r="BH408" i="5"/>
  <c r="BL408" i="5"/>
  <c r="BP408" i="5"/>
  <c r="BT408" i="5"/>
  <c r="BX408" i="5"/>
  <c r="CB408" i="5"/>
  <c r="E409" i="5"/>
  <c r="D409" i="5"/>
  <c r="F409" i="5"/>
  <c r="C409" i="5"/>
  <c r="A409" i="5"/>
  <c r="B409" i="5"/>
  <c r="F406" i="18"/>
  <c r="A406" i="17" s="1"/>
  <c r="M406" i="17" s="1"/>
  <c r="AB406" i="17" s="1"/>
  <c r="AH406" i="17" l="1"/>
  <c r="AI406" i="17"/>
  <c r="W406" i="17"/>
  <c r="AG406" i="17"/>
  <c r="Q402" i="22"/>
  <c r="P402" i="22"/>
  <c r="R402" i="22"/>
  <c r="O403" i="22"/>
  <c r="AD406" i="17"/>
  <c r="AC406" i="17"/>
  <c r="AA406" i="17"/>
  <c r="AJ406" i="17"/>
  <c r="Y406" i="17"/>
  <c r="U406" i="17"/>
  <c r="Z406" i="17"/>
  <c r="S406" i="17"/>
  <c r="V405" i="17"/>
  <c r="X405" i="17"/>
  <c r="G411" i="5"/>
  <c r="Q406" i="17"/>
  <c r="N406" i="17"/>
  <c r="F407" i="18"/>
  <c r="A407" i="17" s="1"/>
  <c r="M407" i="17" s="1"/>
  <c r="AB407" i="17" s="1"/>
  <c r="H409" i="5"/>
  <c r="L409" i="5"/>
  <c r="P409" i="5"/>
  <c r="T409" i="5"/>
  <c r="X409" i="5"/>
  <c r="AB409" i="5"/>
  <c r="AF409" i="5"/>
  <c r="AJ409" i="5"/>
  <c r="AN409" i="5"/>
  <c r="AR409" i="5"/>
  <c r="AV409" i="5"/>
  <c r="AZ409" i="5"/>
  <c r="BD409" i="5"/>
  <c r="BH409" i="5"/>
  <c r="BL409" i="5"/>
  <c r="BP409" i="5"/>
  <c r="BT409" i="5"/>
  <c r="BX409" i="5"/>
  <c r="CB409" i="5"/>
  <c r="I409" i="5"/>
  <c r="M409" i="5"/>
  <c r="Q409" i="5"/>
  <c r="U409" i="5"/>
  <c r="Y409" i="5"/>
  <c r="AC409" i="5"/>
  <c r="AG409" i="5"/>
  <c r="AK409" i="5"/>
  <c r="AO409" i="5"/>
  <c r="AS409" i="5"/>
  <c r="AW409" i="5"/>
  <c r="BA409" i="5"/>
  <c r="BE409" i="5"/>
  <c r="BI409" i="5"/>
  <c r="BM409" i="5"/>
  <c r="BQ409" i="5"/>
  <c r="BU409" i="5"/>
  <c r="BY409" i="5"/>
  <c r="CC409" i="5"/>
  <c r="J409" i="5"/>
  <c r="N409" i="5"/>
  <c r="R409" i="5"/>
  <c r="V409" i="5"/>
  <c r="Z409" i="5"/>
  <c r="AD409" i="5"/>
  <c r="AH409" i="5"/>
  <c r="AL409" i="5"/>
  <c r="AP409" i="5"/>
  <c r="AT409" i="5"/>
  <c r="AX409" i="5"/>
  <c r="BB409" i="5"/>
  <c r="BF409" i="5"/>
  <c r="BJ409" i="5"/>
  <c r="BN409" i="5"/>
  <c r="BR409" i="5"/>
  <c r="BV409" i="5"/>
  <c r="BZ409" i="5"/>
  <c r="CD409" i="5"/>
  <c r="K409" i="5"/>
  <c r="O409" i="5"/>
  <c r="S409" i="5"/>
  <c r="W409" i="5"/>
  <c r="AA409" i="5"/>
  <c r="AE409" i="5"/>
  <c r="AI409" i="5"/>
  <c r="AM409" i="5"/>
  <c r="AQ409" i="5"/>
  <c r="AU409" i="5"/>
  <c r="AY409" i="5"/>
  <c r="BC409" i="5"/>
  <c r="BG409" i="5"/>
  <c r="BK409" i="5"/>
  <c r="BO409" i="5"/>
  <c r="BS409" i="5"/>
  <c r="BW409" i="5"/>
  <c r="CA409" i="5"/>
  <c r="D410" i="5"/>
  <c r="E410" i="5"/>
  <c r="F410" i="5"/>
  <c r="B410" i="5"/>
  <c r="C410" i="5"/>
  <c r="A410" i="5"/>
  <c r="AH407" i="17" l="1"/>
  <c r="AI407" i="17"/>
  <c r="W407" i="17"/>
  <c r="AG407" i="17"/>
  <c r="P403" i="22"/>
  <c r="R403" i="22"/>
  <c r="Q403" i="22"/>
  <c r="O404" i="22"/>
  <c r="AD407" i="17"/>
  <c r="AC407" i="17"/>
  <c r="AA407" i="17"/>
  <c r="AJ407" i="17"/>
  <c r="V406" i="17"/>
  <c r="X406" i="17"/>
  <c r="Y407" i="17"/>
  <c r="U407" i="17"/>
  <c r="Z407" i="17"/>
  <c r="S407" i="17"/>
  <c r="G412" i="5"/>
  <c r="N407" i="17"/>
  <c r="Q407" i="17"/>
  <c r="E411" i="5"/>
  <c r="D411" i="5"/>
  <c r="F411" i="5"/>
  <c r="C411" i="5"/>
  <c r="A411" i="5"/>
  <c r="B411" i="5"/>
  <c r="I410" i="5"/>
  <c r="M410" i="5"/>
  <c r="Q410" i="5"/>
  <c r="U410" i="5"/>
  <c r="Y410" i="5"/>
  <c r="AC410" i="5"/>
  <c r="AG410" i="5"/>
  <c r="AK410" i="5"/>
  <c r="AO410" i="5"/>
  <c r="AS410" i="5"/>
  <c r="AW410" i="5"/>
  <c r="BA410" i="5"/>
  <c r="BE410" i="5"/>
  <c r="BI410" i="5"/>
  <c r="BM410" i="5"/>
  <c r="BQ410" i="5"/>
  <c r="BU410" i="5"/>
  <c r="BY410" i="5"/>
  <c r="CC410" i="5"/>
  <c r="J410" i="5"/>
  <c r="N410" i="5"/>
  <c r="R410" i="5"/>
  <c r="V410" i="5"/>
  <c r="Z410" i="5"/>
  <c r="AD410" i="5"/>
  <c r="AH410" i="5"/>
  <c r="AL410" i="5"/>
  <c r="AP410" i="5"/>
  <c r="AT410" i="5"/>
  <c r="AX410" i="5"/>
  <c r="BB410" i="5"/>
  <c r="BF410" i="5"/>
  <c r="BJ410" i="5"/>
  <c r="BN410" i="5"/>
  <c r="BR410" i="5"/>
  <c r="BV410" i="5"/>
  <c r="BZ410" i="5"/>
  <c r="CD410" i="5"/>
  <c r="K410" i="5"/>
  <c r="O410" i="5"/>
  <c r="S410" i="5"/>
  <c r="W410" i="5"/>
  <c r="AA410" i="5"/>
  <c r="AE410" i="5"/>
  <c r="AI410" i="5"/>
  <c r="AM410" i="5"/>
  <c r="AQ410" i="5"/>
  <c r="AU410" i="5"/>
  <c r="AY410" i="5"/>
  <c r="BC410" i="5"/>
  <c r="BG410" i="5"/>
  <c r="BK410" i="5"/>
  <c r="BO410" i="5"/>
  <c r="BS410" i="5"/>
  <c r="BW410" i="5"/>
  <c r="CA410" i="5"/>
  <c r="H410" i="5"/>
  <c r="L410" i="5"/>
  <c r="P410" i="5"/>
  <c r="T410" i="5"/>
  <c r="X410" i="5"/>
  <c r="AB410" i="5"/>
  <c r="AF410" i="5"/>
  <c r="AJ410" i="5"/>
  <c r="AN410" i="5"/>
  <c r="AR410" i="5"/>
  <c r="AV410" i="5"/>
  <c r="AZ410" i="5"/>
  <c r="BD410" i="5"/>
  <c r="BH410" i="5"/>
  <c r="BL410" i="5"/>
  <c r="BP410" i="5"/>
  <c r="BT410" i="5"/>
  <c r="BX410" i="5"/>
  <c r="CB410" i="5"/>
  <c r="F408" i="18"/>
  <c r="A408" i="17" s="1"/>
  <c r="M408" i="17" s="1"/>
  <c r="AB408" i="17" s="1"/>
  <c r="AH408" i="17" l="1"/>
  <c r="AI408" i="17"/>
  <c r="W408" i="17"/>
  <c r="AG408" i="17"/>
  <c r="P404" i="22"/>
  <c r="R404" i="22"/>
  <c r="Q404" i="22"/>
  <c r="O405" i="22"/>
  <c r="AD408" i="17"/>
  <c r="AC408" i="17"/>
  <c r="AA408" i="17"/>
  <c r="AJ408" i="17"/>
  <c r="Y408" i="17"/>
  <c r="U408" i="17"/>
  <c r="Z408" i="17"/>
  <c r="S408" i="17"/>
  <c r="V407" i="17"/>
  <c r="X407" i="17"/>
  <c r="G413" i="5"/>
  <c r="Q408" i="17"/>
  <c r="N408" i="17"/>
  <c r="F409" i="18"/>
  <c r="A409" i="17" s="1"/>
  <c r="M409" i="17" s="1"/>
  <c r="AB409" i="17" s="1"/>
  <c r="D412" i="5"/>
  <c r="E412" i="5"/>
  <c r="F412" i="5"/>
  <c r="A412" i="5"/>
  <c r="B412" i="5"/>
  <c r="C412" i="5"/>
  <c r="H411" i="5"/>
  <c r="L411" i="5"/>
  <c r="P411" i="5"/>
  <c r="T411" i="5"/>
  <c r="X411" i="5"/>
  <c r="AB411" i="5"/>
  <c r="AF411" i="5"/>
  <c r="AJ411" i="5"/>
  <c r="AN411" i="5"/>
  <c r="AR411" i="5"/>
  <c r="AV411" i="5"/>
  <c r="AZ411" i="5"/>
  <c r="BD411" i="5"/>
  <c r="BH411" i="5"/>
  <c r="BL411" i="5"/>
  <c r="BP411" i="5"/>
  <c r="BT411" i="5"/>
  <c r="BX411" i="5"/>
  <c r="CB411" i="5"/>
  <c r="I411" i="5"/>
  <c r="M411" i="5"/>
  <c r="Q411" i="5"/>
  <c r="U411" i="5"/>
  <c r="Y411" i="5"/>
  <c r="AC411" i="5"/>
  <c r="AG411" i="5"/>
  <c r="AK411" i="5"/>
  <c r="AO411" i="5"/>
  <c r="AS411" i="5"/>
  <c r="AW411" i="5"/>
  <c r="BA411" i="5"/>
  <c r="BE411" i="5"/>
  <c r="BI411" i="5"/>
  <c r="BM411" i="5"/>
  <c r="BQ411" i="5"/>
  <c r="BU411" i="5"/>
  <c r="BY411" i="5"/>
  <c r="CC411" i="5"/>
  <c r="J411" i="5"/>
  <c r="N411" i="5"/>
  <c r="R411" i="5"/>
  <c r="V411" i="5"/>
  <c r="Z411" i="5"/>
  <c r="AD411" i="5"/>
  <c r="AH411" i="5"/>
  <c r="AL411" i="5"/>
  <c r="AP411" i="5"/>
  <c r="AT411" i="5"/>
  <c r="AX411" i="5"/>
  <c r="BB411" i="5"/>
  <c r="BF411" i="5"/>
  <c r="BJ411" i="5"/>
  <c r="BN411" i="5"/>
  <c r="BR411" i="5"/>
  <c r="BV411" i="5"/>
  <c r="BZ411" i="5"/>
  <c r="CD411" i="5"/>
  <c r="K411" i="5"/>
  <c r="O411" i="5"/>
  <c r="S411" i="5"/>
  <c r="W411" i="5"/>
  <c r="AA411" i="5"/>
  <c r="AE411" i="5"/>
  <c r="AI411" i="5"/>
  <c r="AM411" i="5"/>
  <c r="AQ411" i="5"/>
  <c r="AU411" i="5"/>
  <c r="AY411" i="5"/>
  <c r="BC411" i="5"/>
  <c r="BG411" i="5"/>
  <c r="BK411" i="5"/>
  <c r="BO411" i="5"/>
  <c r="BS411" i="5"/>
  <c r="BW411" i="5"/>
  <c r="CA411" i="5"/>
  <c r="AH409" i="17" l="1"/>
  <c r="AI409" i="17"/>
  <c r="W409" i="17"/>
  <c r="AG409" i="17"/>
  <c r="P405" i="22"/>
  <c r="R405" i="22"/>
  <c r="Q405" i="22"/>
  <c r="O406" i="22"/>
  <c r="AD409" i="17"/>
  <c r="AC409" i="17"/>
  <c r="AA409" i="17"/>
  <c r="AJ409" i="17"/>
  <c r="V408" i="17"/>
  <c r="X408" i="17"/>
  <c r="Y409" i="17"/>
  <c r="U409" i="17"/>
  <c r="Z409" i="17"/>
  <c r="S409" i="17"/>
  <c r="G414" i="5"/>
  <c r="Q409" i="17"/>
  <c r="N409" i="17"/>
  <c r="K412" i="5"/>
  <c r="O412" i="5"/>
  <c r="S412" i="5"/>
  <c r="W412" i="5"/>
  <c r="AA412" i="5"/>
  <c r="AE412" i="5"/>
  <c r="AI412" i="5"/>
  <c r="AM412" i="5"/>
  <c r="AQ412" i="5"/>
  <c r="AU412" i="5"/>
  <c r="AY412" i="5"/>
  <c r="BC412" i="5"/>
  <c r="BG412" i="5"/>
  <c r="BK412" i="5"/>
  <c r="BO412" i="5"/>
  <c r="BS412" i="5"/>
  <c r="BW412" i="5"/>
  <c r="CA412" i="5"/>
  <c r="H412" i="5"/>
  <c r="L412" i="5"/>
  <c r="P412" i="5"/>
  <c r="T412" i="5"/>
  <c r="X412" i="5"/>
  <c r="AB412" i="5"/>
  <c r="AF412" i="5"/>
  <c r="AJ412" i="5"/>
  <c r="AN412" i="5"/>
  <c r="AR412" i="5"/>
  <c r="AV412" i="5"/>
  <c r="AZ412" i="5"/>
  <c r="BD412" i="5"/>
  <c r="BH412" i="5"/>
  <c r="BL412" i="5"/>
  <c r="BP412" i="5"/>
  <c r="BT412" i="5"/>
  <c r="BX412" i="5"/>
  <c r="CB412" i="5"/>
  <c r="I412" i="5"/>
  <c r="M412" i="5"/>
  <c r="Q412" i="5"/>
  <c r="U412" i="5"/>
  <c r="Y412" i="5"/>
  <c r="AC412" i="5"/>
  <c r="AG412" i="5"/>
  <c r="AK412" i="5"/>
  <c r="AO412" i="5"/>
  <c r="AS412" i="5"/>
  <c r="AW412" i="5"/>
  <c r="BA412" i="5"/>
  <c r="BE412" i="5"/>
  <c r="BI412" i="5"/>
  <c r="BM412" i="5"/>
  <c r="BQ412" i="5"/>
  <c r="BU412" i="5"/>
  <c r="BY412" i="5"/>
  <c r="CC412" i="5"/>
  <c r="J412" i="5"/>
  <c r="N412" i="5"/>
  <c r="R412" i="5"/>
  <c r="V412" i="5"/>
  <c r="Z412" i="5"/>
  <c r="AD412" i="5"/>
  <c r="AH412" i="5"/>
  <c r="AL412" i="5"/>
  <c r="AP412" i="5"/>
  <c r="AT412" i="5"/>
  <c r="AX412" i="5"/>
  <c r="BB412" i="5"/>
  <c r="BF412" i="5"/>
  <c r="BJ412" i="5"/>
  <c r="BN412" i="5"/>
  <c r="BR412" i="5"/>
  <c r="BV412" i="5"/>
  <c r="BZ412" i="5"/>
  <c r="CD412" i="5"/>
  <c r="F413" i="5"/>
  <c r="E413" i="5"/>
  <c r="D413" i="5"/>
  <c r="C413" i="5"/>
  <c r="A413" i="5"/>
  <c r="B413" i="5"/>
  <c r="F410" i="18"/>
  <c r="A410" i="17" s="1"/>
  <c r="M410" i="17" s="1"/>
  <c r="AB410" i="17" s="1"/>
  <c r="AH410" i="17" l="1"/>
  <c r="AI410" i="17"/>
  <c r="W410" i="17"/>
  <c r="AG410" i="17"/>
  <c r="P406" i="22"/>
  <c r="R406" i="22"/>
  <c r="Q406" i="22"/>
  <c r="O407" i="22"/>
  <c r="AD410" i="17"/>
  <c r="AC410" i="17"/>
  <c r="AA410" i="17"/>
  <c r="AJ410" i="17"/>
  <c r="Y410" i="17"/>
  <c r="U410" i="17"/>
  <c r="Z410" i="17"/>
  <c r="S410" i="17"/>
  <c r="V409" i="17"/>
  <c r="X409" i="17"/>
  <c r="G415" i="5"/>
  <c r="Q410" i="17"/>
  <c r="N410" i="17"/>
  <c r="F411" i="18"/>
  <c r="A411" i="17" s="1"/>
  <c r="M411" i="17" s="1"/>
  <c r="AB411" i="17" s="1"/>
  <c r="D414" i="5"/>
  <c r="E414" i="5"/>
  <c r="F414" i="5"/>
  <c r="A414" i="5"/>
  <c r="B414" i="5"/>
  <c r="C414" i="5"/>
  <c r="J413" i="5"/>
  <c r="N413" i="5"/>
  <c r="R413" i="5"/>
  <c r="V413" i="5"/>
  <c r="Z413" i="5"/>
  <c r="AD413" i="5"/>
  <c r="AH413" i="5"/>
  <c r="AL413" i="5"/>
  <c r="AP413" i="5"/>
  <c r="AT413" i="5"/>
  <c r="AX413" i="5"/>
  <c r="BB413" i="5"/>
  <c r="BF413" i="5"/>
  <c r="BJ413" i="5"/>
  <c r="BN413" i="5"/>
  <c r="BR413" i="5"/>
  <c r="BV413" i="5"/>
  <c r="BZ413" i="5"/>
  <c r="CD413" i="5"/>
  <c r="K413" i="5"/>
  <c r="O413" i="5"/>
  <c r="S413" i="5"/>
  <c r="W413" i="5"/>
  <c r="AA413" i="5"/>
  <c r="AE413" i="5"/>
  <c r="AI413" i="5"/>
  <c r="AM413" i="5"/>
  <c r="AQ413" i="5"/>
  <c r="AU413" i="5"/>
  <c r="AY413" i="5"/>
  <c r="BC413" i="5"/>
  <c r="BG413" i="5"/>
  <c r="BK413" i="5"/>
  <c r="BO413" i="5"/>
  <c r="BS413" i="5"/>
  <c r="BW413" i="5"/>
  <c r="CA413" i="5"/>
  <c r="H413" i="5"/>
  <c r="L413" i="5"/>
  <c r="P413" i="5"/>
  <c r="T413" i="5"/>
  <c r="X413" i="5"/>
  <c r="AB413" i="5"/>
  <c r="AF413" i="5"/>
  <c r="AJ413" i="5"/>
  <c r="AN413" i="5"/>
  <c r="AR413" i="5"/>
  <c r="AV413" i="5"/>
  <c r="AZ413" i="5"/>
  <c r="BD413" i="5"/>
  <c r="BH413" i="5"/>
  <c r="BL413" i="5"/>
  <c r="BP413" i="5"/>
  <c r="BT413" i="5"/>
  <c r="BX413" i="5"/>
  <c r="CB413" i="5"/>
  <c r="I413" i="5"/>
  <c r="M413" i="5"/>
  <c r="Q413" i="5"/>
  <c r="U413" i="5"/>
  <c r="Y413" i="5"/>
  <c r="AC413" i="5"/>
  <c r="AG413" i="5"/>
  <c r="AK413" i="5"/>
  <c r="AO413" i="5"/>
  <c r="AS413" i="5"/>
  <c r="AW413" i="5"/>
  <c r="BA413" i="5"/>
  <c r="BE413" i="5"/>
  <c r="BI413" i="5"/>
  <c r="BM413" i="5"/>
  <c r="BQ413" i="5"/>
  <c r="BU413" i="5"/>
  <c r="BY413" i="5"/>
  <c r="CC413" i="5"/>
  <c r="AH411" i="17" l="1"/>
  <c r="AI411" i="17"/>
  <c r="W411" i="17"/>
  <c r="AG411" i="17"/>
  <c r="P407" i="22"/>
  <c r="R407" i="22"/>
  <c r="Q407" i="22"/>
  <c r="O408" i="22"/>
  <c r="AD411" i="17"/>
  <c r="AC411" i="17"/>
  <c r="AA411" i="17"/>
  <c r="AJ411" i="17"/>
  <c r="V410" i="17"/>
  <c r="X410" i="17"/>
  <c r="Y411" i="17"/>
  <c r="U411" i="17"/>
  <c r="Z411" i="17"/>
  <c r="S411" i="17"/>
  <c r="G416" i="5"/>
  <c r="N411" i="17"/>
  <c r="Q411" i="17"/>
  <c r="E415" i="5"/>
  <c r="D415" i="5"/>
  <c r="F415" i="5"/>
  <c r="C415" i="5"/>
  <c r="A415" i="5"/>
  <c r="B415" i="5"/>
  <c r="K414" i="5"/>
  <c r="O414" i="5"/>
  <c r="S414" i="5"/>
  <c r="W414" i="5"/>
  <c r="AA414" i="5"/>
  <c r="AE414" i="5"/>
  <c r="AI414" i="5"/>
  <c r="AM414" i="5"/>
  <c r="AQ414" i="5"/>
  <c r="AU414" i="5"/>
  <c r="AY414" i="5"/>
  <c r="BC414" i="5"/>
  <c r="BG414" i="5"/>
  <c r="BK414" i="5"/>
  <c r="BO414" i="5"/>
  <c r="BS414" i="5"/>
  <c r="BW414" i="5"/>
  <c r="CA414" i="5"/>
  <c r="H414" i="5"/>
  <c r="L414" i="5"/>
  <c r="P414" i="5"/>
  <c r="T414" i="5"/>
  <c r="X414" i="5"/>
  <c r="AB414" i="5"/>
  <c r="AF414" i="5"/>
  <c r="AJ414" i="5"/>
  <c r="AN414" i="5"/>
  <c r="AR414" i="5"/>
  <c r="AV414" i="5"/>
  <c r="AZ414" i="5"/>
  <c r="BD414" i="5"/>
  <c r="BH414" i="5"/>
  <c r="BL414" i="5"/>
  <c r="BP414" i="5"/>
  <c r="BT414" i="5"/>
  <c r="BX414" i="5"/>
  <c r="CB414" i="5"/>
  <c r="I414" i="5"/>
  <c r="M414" i="5"/>
  <c r="Q414" i="5"/>
  <c r="U414" i="5"/>
  <c r="Y414" i="5"/>
  <c r="AC414" i="5"/>
  <c r="AG414" i="5"/>
  <c r="AK414" i="5"/>
  <c r="AO414" i="5"/>
  <c r="AS414" i="5"/>
  <c r="AW414" i="5"/>
  <c r="BA414" i="5"/>
  <c r="BE414" i="5"/>
  <c r="BI414" i="5"/>
  <c r="BM414" i="5"/>
  <c r="BQ414" i="5"/>
  <c r="BU414" i="5"/>
  <c r="BY414" i="5"/>
  <c r="CC414" i="5"/>
  <c r="J414" i="5"/>
  <c r="N414" i="5"/>
  <c r="R414" i="5"/>
  <c r="V414" i="5"/>
  <c r="Z414" i="5"/>
  <c r="AD414" i="5"/>
  <c r="AH414" i="5"/>
  <c r="AL414" i="5"/>
  <c r="AP414" i="5"/>
  <c r="AT414" i="5"/>
  <c r="AX414" i="5"/>
  <c r="BB414" i="5"/>
  <c r="BF414" i="5"/>
  <c r="BJ414" i="5"/>
  <c r="BN414" i="5"/>
  <c r="BR414" i="5"/>
  <c r="BV414" i="5"/>
  <c r="BZ414" i="5"/>
  <c r="CD414" i="5"/>
  <c r="F412" i="18"/>
  <c r="A412" i="17" s="1"/>
  <c r="M412" i="17" s="1"/>
  <c r="AB412" i="17" s="1"/>
  <c r="AH412" i="17" l="1"/>
  <c r="AI412" i="17"/>
  <c r="W412" i="17"/>
  <c r="AG412" i="17"/>
  <c r="P408" i="22"/>
  <c r="R408" i="22"/>
  <c r="Q408" i="22"/>
  <c r="O409" i="22"/>
  <c r="AD412" i="17"/>
  <c r="AC412" i="17"/>
  <c r="AA412" i="17"/>
  <c r="AJ412" i="17"/>
  <c r="Y412" i="17"/>
  <c r="U412" i="17"/>
  <c r="Z412" i="17"/>
  <c r="S412" i="17"/>
  <c r="V411" i="17"/>
  <c r="X411" i="17"/>
  <c r="G417" i="5"/>
  <c r="Q412" i="17"/>
  <c r="N412" i="17"/>
  <c r="F413" i="18"/>
  <c r="A413" i="17" s="1"/>
  <c r="M413" i="17" s="1"/>
  <c r="AB413" i="17" s="1"/>
  <c r="D416" i="5"/>
  <c r="E416" i="5"/>
  <c r="F416" i="5"/>
  <c r="B416" i="5"/>
  <c r="C416" i="5"/>
  <c r="A416" i="5"/>
  <c r="J415" i="5"/>
  <c r="N415" i="5"/>
  <c r="R415" i="5"/>
  <c r="V415" i="5"/>
  <c r="Z415" i="5"/>
  <c r="AD415" i="5"/>
  <c r="AH415" i="5"/>
  <c r="AL415" i="5"/>
  <c r="AP415" i="5"/>
  <c r="AT415" i="5"/>
  <c r="AX415" i="5"/>
  <c r="BB415" i="5"/>
  <c r="BF415" i="5"/>
  <c r="BJ415" i="5"/>
  <c r="BN415" i="5"/>
  <c r="BR415" i="5"/>
  <c r="BV415" i="5"/>
  <c r="BZ415" i="5"/>
  <c r="CD415" i="5"/>
  <c r="K415" i="5"/>
  <c r="O415" i="5"/>
  <c r="S415" i="5"/>
  <c r="W415" i="5"/>
  <c r="AA415" i="5"/>
  <c r="AE415" i="5"/>
  <c r="AI415" i="5"/>
  <c r="AM415" i="5"/>
  <c r="AQ415" i="5"/>
  <c r="AU415" i="5"/>
  <c r="AY415" i="5"/>
  <c r="BC415" i="5"/>
  <c r="BG415" i="5"/>
  <c r="BK415" i="5"/>
  <c r="BO415" i="5"/>
  <c r="BS415" i="5"/>
  <c r="BW415" i="5"/>
  <c r="CA415" i="5"/>
  <c r="H415" i="5"/>
  <c r="L415" i="5"/>
  <c r="P415" i="5"/>
  <c r="T415" i="5"/>
  <c r="X415" i="5"/>
  <c r="AB415" i="5"/>
  <c r="AF415" i="5"/>
  <c r="AJ415" i="5"/>
  <c r="AN415" i="5"/>
  <c r="AR415" i="5"/>
  <c r="AV415" i="5"/>
  <c r="AZ415" i="5"/>
  <c r="BD415" i="5"/>
  <c r="BH415" i="5"/>
  <c r="BL415" i="5"/>
  <c r="BP415" i="5"/>
  <c r="BT415" i="5"/>
  <c r="BX415" i="5"/>
  <c r="CB415" i="5"/>
  <c r="I415" i="5"/>
  <c r="M415" i="5"/>
  <c r="Q415" i="5"/>
  <c r="U415" i="5"/>
  <c r="Y415" i="5"/>
  <c r="AC415" i="5"/>
  <c r="AG415" i="5"/>
  <c r="AK415" i="5"/>
  <c r="AO415" i="5"/>
  <c r="AS415" i="5"/>
  <c r="AW415" i="5"/>
  <c r="BA415" i="5"/>
  <c r="BE415" i="5"/>
  <c r="BI415" i="5"/>
  <c r="BM415" i="5"/>
  <c r="BQ415" i="5"/>
  <c r="BU415" i="5"/>
  <c r="BY415" i="5"/>
  <c r="CC415" i="5"/>
  <c r="AH413" i="17" l="1"/>
  <c r="AI413" i="17"/>
  <c r="W413" i="17"/>
  <c r="AG413" i="17"/>
  <c r="Q409" i="22"/>
  <c r="P409" i="22"/>
  <c r="R409" i="22"/>
  <c r="O410" i="22"/>
  <c r="AD413" i="17"/>
  <c r="AC413" i="17"/>
  <c r="AA413" i="17"/>
  <c r="AJ413" i="17"/>
  <c r="V412" i="17"/>
  <c r="X412" i="17"/>
  <c r="Y413" i="17"/>
  <c r="U413" i="17"/>
  <c r="Z413" i="17"/>
  <c r="S413" i="17"/>
  <c r="G418" i="5"/>
  <c r="Q413" i="17"/>
  <c r="N413" i="17"/>
  <c r="E417" i="5"/>
  <c r="D417" i="5"/>
  <c r="F417" i="5"/>
  <c r="C417" i="5"/>
  <c r="A417" i="5"/>
  <c r="B417" i="5"/>
  <c r="I416" i="5"/>
  <c r="M416" i="5"/>
  <c r="Q416" i="5"/>
  <c r="U416" i="5"/>
  <c r="Y416" i="5"/>
  <c r="AC416" i="5"/>
  <c r="AG416" i="5"/>
  <c r="AK416" i="5"/>
  <c r="AO416" i="5"/>
  <c r="AS416" i="5"/>
  <c r="AW416" i="5"/>
  <c r="BA416" i="5"/>
  <c r="BE416" i="5"/>
  <c r="BI416" i="5"/>
  <c r="BM416" i="5"/>
  <c r="BQ416" i="5"/>
  <c r="BU416" i="5"/>
  <c r="BY416" i="5"/>
  <c r="CC416" i="5"/>
  <c r="J416" i="5"/>
  <c r="N416" i="5"/>
  <c r="R416" i="5"/>
  <c r="V416" i="5"/>
  <c r="Z416" i="5"/>
  <c r="AD416" i="5"/>
  <c r="AH416" i="5"/>
  <c r="AL416" i="5"/>
  <c r="AP416" i="5"/>
  <c r="AT416" i="5"/>
  <c r="AX416" i="5"/>
  <c r="BB416" i="5"/>
  <c r="BF416" i="5"/>
  <c r="BJ416" i="5"/>
  <c r="BN416" i="5"/>
  <c r="BR416" i="5"/>
  <c r="BV416" i="5"/>
  <c r="BZ416" i="5"/>
  <c r="CD416" i="5"/>
  <c r="K416" i="5"/>
  <c r="O416" i="5"/>
  <c r="S416" i="5"/>
  <c r="W416" i="5"/>
  <c r="AA416" i="5"/>
  <c r="AE416" i="5"/>
  <c r="AI416" i="5"/>
  <c r="AM416" i="5"/>
  <c r="AQ416" i="5"/>
  <c r="AU416" i="5"/>
  <c r="AY416" i="5"/>
  <c r="BC416" i="5"/>
  <c r="BG416" i="5"/>
  <c r="BK416" i="5"/>
  <c r="BO416" i="5"/>
  <c r="BS416" i="5"/>
  <c r="BW416" i="5"/>
  <c r="CA416" i="5"/>
  <c r="H416" i="5"/>
  <c r="L416" i="5"/>
  <c r="P416" i="5"/>
  <c r="T416" i="5"/>
  <c r="X416" i="5"/>
  <c r="AB416" i="5"/>
  <c r="AF416" i="5"/>
  <c r="AJ416" i="5"/>
  <c r="AN416" i="5"/>
  <c r="AR416" i="5"/>
  <c r="AV416" i="5"/>
  <c r="AZ416" i="5"/>
  <c r="BD416" i="5"/>
  <c r="BH416" i="5"/>
  <c r="BL416" i="5"/>
  <c r="BP416" i="5"/>
  <c r="BT416" i="5"/>
  <c r="BX416" i="5"/>
  <c r="CB416" i="5"/>
  <c r="F414" i="18"/>
  <c r="A414" i="17" s="1"/>
  <c r="M414" i="17" s="1"/>
  <c r="AB414" i="17" s="1"/>
  <c r="AH414" i="17" l="1"/>
  <c r="AI414" i="17"/>
  <c r="W414" i="17"/>
  <c r="AG414" i="17"/>
  <c r="P410" i="22"/>
  <c r="R410" i="22"/>
  <c r="Q410" i="22"/>
  <c r="O411" i="22"/>
  <c r="AD414" i="17"/>
  <c r="AC414" i="17"/>
  <c r="AA414" i="17"/>
  <c r="AJ414" i="17"/>
  <c r="Y414" i="17"/>
  <c r="U414" i="17"/>
  <c r="Z414" i="17"/>
  <c r="S414" i="17"/>
  <c r="V413" i="17"/>
  <c r="X413" i="17"/>
  <c r="G419" i="5"/>
  <c r="Q414" i="17"/>
  <c r="N414" i="17"/>
  <c r="D418" i="5"/>
  <c r="E418" i="5"/>
  <c r="F418" i="5"/>
  <c r="B418" i="5"/>
  <c r="C418" i="5"/>
  <c r="A418" i="5"/>
  <c r="F415" i="18"/>
  <c r="A415" i="17" s="1"/>
  <c r="M415" i="17" s="1"/>
  <c r="AB415" i="17" s="1"/>
  <c r="J417" i="5"/>
  <c r="N417" i="5"/>
  <c r="R417" i="5"/>
  <c r="V417" i="5"/>
  <c r="Z417" i="5"/>
  <c r="AD417" i="5"/>
  <c r="AH417" i="5"/>
  <c r="AL417" i="5"/>
  <c r="AP417" i="5"/>
  <c r="AT417" i="5"/>
  <c r="AX417" i="5"/>
  <c r="BB417" i="5"/>
  <c r="BF417" i="5"/>
  <c r="BJ417" i="5"/>
  <c r="BN417" i="5"/>
  <c r="BR417" i="5"/>
  <c r="BV417" i="5"/>
  <c r="BZ417" i="5"/>
  <c r="CD417" i="5"/>
  <c r="K417" i="5"/>
  <c r="O417" i="5"/>
  <c r="S417" i="5"/>
  <c r="W417" i="5"/>
  <c r="AA417" i="5"/>
  <c r="AE417" i="5"/>
  <c r="AI417" i="5"/>
  <c r="AM417" i="5"/>
  <c r="AQ417" i="5"/>
  <c r="AU417" i="5"/>
  <c r="AY417" i="5"/>
  <c r="BC417" i="5"/>
  <c r="BG417" i="5"/>
  <c r="BK417" i="5"/>
  <c r="BO417" i="5"/>
  <c r="BS417" i="5"/>
  <c r="BW417" i="5"/>
  <c r="CA417" i="5"/>
  <c r="H417" i="5"/>
  <c r="L417" i="5"/>
  <c r="P417" i="5"/>
  <c r="T417" i="5"/>
  <c r="X417" i="5"/>
  <c r="AB417" i="5"/>
  <c r="AF417" i="5"/>
  <c r="AJ417" i="5"/>
  <c r="AN417" i="5"/>
  <c r="AR417" i="5"/>
  <c r="AV417" i="5"/>
  <c r="AZ417" i="5"/>
  <c r="BD417" i="5"/>
  <c r="BH417" i="5"/>
  <c r="BL417" i="5"/>
  <c r="BP417" i="5"/>
  <c r="BT417" i="5"/>
  <c r="BX417" i="5"/>
  <c r="CB417" i="5"/>
  <c r="I417" i="5"/>
  <c r="M417" i="5"/>
  <c r="Q417" i="5"/>
  <c r="U417" i="5"/>
  <c r="Y417" i="5"/>
  <c r="AC417" i="5"/>
  <c r="AG417" i="5"/>
  <c r="AK417" i="5"/>
  <c r="AO417" i="5"/>
  <c r="AS417" i="5"/>
  <c r="AW417" i="5"/>
  <c r="BA417" i="5"/>
  <c r="BE417" i="5"/>
  <c r="BI417" i="5"/>
  <c r="BM417" i="5"/>
  <c r="BQ417" i="5"/>
  <c r="BU417" i="5"/>
  <c r="BY417" i="5"/>
  <c r="CC417" i="5"/>
  <c r="AH415" i="17" l="1"/>
  <c r="AI415" i="17"/>
  <c r="W415" i="17"/>
  <c r="AG415" i="17"/>
  <c r="Q411" i="22"/>
  <c r="P411" i="22"/>
  <c r="R411" i="22"/>
  <c r="O412" i="22"/>
  <c r="AD415" i="17"/>
  <c r="AC415" i="17"/>
  <c r="AA415" i="17"/>
  <c r="AJ415" i="17"/>
  <c r="V414" i="17"/>
  <c r="X414" i="17"/>
  <c r="Y415" i="17"/>
  <c r="U415" i="17"/>
  <c r="Z415" i="17"/>
  <c r="S415" i="17"/>
  <c r="G420" i="5"/>
  <c r="N415" i="17"/>
  <c r="Q415" i="17"/>
  <c r="F416" i="18"/>
  <c r="A416" i="17" s="1"/>
  <c r="M416" i="17" s="1"/>
  <c r="AB416" i="17" s="1"/>
  <c r="I418" i="5"/>
  <c r="M418" i="5"/>
  <c r="Q418" i="5"/>
  <c r="U418" i="5"/>
  <c r="Y418" i="5"/>
  <c r="AC418" i="5"/>
  <c r="AG418" i="5"/>
  <c r="AK418" i="5"/>
  <c r="AO418" i="5"/>
  <c r="AS418" i="5"/>
  <c r="AW418" i="5"/>
  <c r="BA418" i="5"/>
  <c r="BE418" i="5"/>
  <c r="BI418" i="5"/>
  <c r="BM418" i="5"/>
  <c r="BQ418" i="5"/>
  <c r="BU418" i="5"/>
  <c r="BY418" i="5"/>
  <c r="CC418" i="5"/>
  <c r="J418" i="5"/>
  <c r="N418" i="5"/>
  <c r="R418" i="5"/>
  <c r="V418" i="5"/>
  <c r="Z418" i="5"/>
  <c r="AD418" i="5"/>
  <c r="AH418" i="5"/>
  <c r="AL418" i="5"/>
  <c r="AP418" i="5"/>
  <c r="AT418" i="5"/>
  <c r="AX418" i="5"/>
  <c r="BB418" i="5"/>
  <c r="BF418" i="5"/>
  <c r="BJ418" i="5"/>
  <c r="BN418" i="5"/>
  <c r="BR418" i="5"/>
  <c r="BV418" i="5"/>
  <c r="BZ418" i="5"/>
  <c r="CD418" i="5"/>
  <c r="K418" i="5"/>
  <c r="O418" i="5"/>
  <c r="S418" i="5"/>
  <c r="W418" i="5"/>
  <c r="AA418" i="5"/>
  <c r="AE418" i="5"/>
  <c r="AI418" i="5"/>
  <c r="AM418" i="5"/>
  <c r="AQ418" i="5"/>
  <c r="AU418" i="5"/>
  <c r="AY418" i="5"/>
  <c r="BC418" i="5"/>
  <c r="BG418" i="5"/>
  <c r="BK418" i="5"/>
  <c r="BO418" i="5"/>
  <c r="BS418" i="5"/>
  <c r="BW418" i="5"/>
  <c r="CA418" i="5"/>
  <c r="H418" i="5"/>
  <c r="L418" i="5"/>
  <c r="P418" i="5"/>
  <c r="T418" i="5"/>
  <c r="X418" i="5"/>
  <c r="AB418" i="5"/>
  <c r="AF418" i="5"/>
  <c r="AJ418" i="5"/>
  <c r="AN418" i="5"/>
  <c r="AR418" i="5"/>
  <c r="AV418" i="5"/>
  <c r="AZ418" i="5"/>
  <c r="BD418" i="5"/>
  <c r="BH418" i="5"/>
  <c r="BL418" i="5"/>
  <c r="BP418" i="5"/>
  <c r="BT418" i="5"/>
  <c r="BX418" i="5"/>
  <c r="CB418" i="5"/>
  <c r="E419" i="5"/>
  <c r="D419" i="5"/>
  <c r="F419" i="5"/>
  <c r="C419" i="5"/>
  <c r="A419" i="5"/>
  <c r="B419" i="5"/>
  <c r="AH416" i="17" l="1"/>
  <c r="AI416" i="17"/>
  <c r="W416" i="17"/>
  <c r="AG416" i="17"/>
  <c r="Q412" i="22"/>
  <c r="P412" i="22"/>
  <c r="R412" i="22"/>
  <c r="O413" i="22"/>
  <c r="AD416" i="17"/>
  <c r="AC416" i="17"/>
  <c r="AA416" i="17"/>
  <c r="AJ416" i="17"/>
  <c r="Y416" i="17"/>
  <c r="U416" i="17"/>
  <c r="Z416" i="17"/>
  <c r="S416" i="17"/>
  <c r="V415" i="17"/>
  <c r="X415" i="17"/>
  <c r="G421" i="5"/>
  <c r="Q416" i="17"/>
  <c r="N416" i="17"/>
  <c r="H419" i="5"/>
  <c r="L419" i="5"/>
  <c r="P419" i="5"/>
  <c r="T419" i="5"/>
  <c r="X419" i="5"/>
  <c r="AB419" i="5"/>
  <c r="AF419" i="5"/>
  <c r="AJ419" i="5"/>
  <c r="AN419" i="5"/>
  <c r="AR419" i="5"/>
  <c r="AV419" i="5"/>
  <c r="AZ419" i="5"/>
  <c r="BD419" i="5"/>
  <c r="BH419" i="5"/>
  <c r="BL419" i="5"/>
  <c r="BP419" i="5"/>
  <c r="BT419" i="5"/>
  <c r="BX419" i="5"/>
  <c r="CB419" i="5"/>
  <c r="I419" i="5"/>
  <c r="M419" i="5"/>
  <c r="Q419" i="5"/>
  <c r="U419" i="5"/>
  <c r="Y419" i="5"/>
  <c r="AC419" i="5"/>
  <c r="AG419" i="5"/>
  <c r="AK419" i="5"/>
  <c r="AO419" i="5"/>
  <c r="AS419" i="5"/>
  <c r="AW419" i="5"/>
  <c r="BA419" i="5"/>
  <c r="BE419" i="5"/>
  <c r="BI419" i="5"/>
  <c r="BM419" i="5"/>
  <c r="BQ419" i="5"/>
  <c r="BU419" i="5"/>
  <c r="BY419" i="5"/>
  <c r="CC419" i="5"/>
  <c r="J419" i="5"/>
  <c r="N419" i="5"/>
  <c r="R419" i="5"/>
  <c r="V419" i="5"/>
  <c r="Z419" i="5"/>
  <c r="AD419" i="5"/>
  <c r="AH419" i="5"/>
  <c r="AL419" i="5"/>
  <c r="AP419" i="5"/>
  <c r="AT419" i="5"/>
  <c r="AX419" i="5"/>
  <c r="BB419" i="5"/>
  <c r="BF419" i="5"/>
  <c r="BJ419" i="5"/>
  <c r="BN419" i="5"/>
  <c r="BR419" i="5"/>
  <c r="BV419" i="5"/>
  <c r="BZ419" i="5"/>
  <c r="CD419" i="5"/>
  <c r="K419" i="5"/>
  <c r="O419" i="5"/>
  <c r="S419" i="5"/>
  <c r="W419" i="5"/>
  <c r="AA419" i="5"/>
  <c r="AE419" i="5"/>
  <c r="AI419" i="5"/>
  <c r="AM419" i="5"/>
  <c r="AQ419" i="5"/>
  <c r="AU419" i="5"/>
  <c r="AY419" i="5"/>
  <c r="BC419" i="5"/>
  <c r="BG419" i="5"/>
  <c r="BK419" i="5"/>
  <c r="BO419" i="5"/>
  <c r="BS419" i="5"/>
  <c r="BW419" i="5"/>
  <c r="CA419" i="5"/>
  <c r="D420" i="5"/>
  <c r="E420" i="5"/>
  <c r="F420" i="5"/>
  <c r="A420" i="5"/>
  <c r="B420" i="5"/>
  <c r="C420" i="5"/>
  <c r="F417" i="18"/>
  <c r="A417" i="17" s="1"/>
  <c r="M417" i="17" s="1"/>
  <c r="AB417" i="17" s="1"/>
  <c r="AH417" i="17" l="1"/>
  <c r="AI417" i="17"/>
  <c r="W417" i="17"/>
  <c r="AG417" i="17"/>
  <c r="Q413" i="22"/>
  <c r="P413" i="22"/>
  <c r="R413" i="22"/>
  <c r="O414" i="22"/>
  <c r="AD417" i="17"/>
  <c r="AC417" i="17"/>
  <c r="AA417" i="17"/>
  <c r="AJ417" i="17"/>
  <c r="Y417" i="17"/>
  <c r="U417" i="17"/>
  <c r="Z417" i="17"/>
  <c r="S417" i="17"/>
  <c r="V416" i="17"/>
  <c r="X416" i="17"/>
  <c r="G422" i="5"/>
  <c r="Q417" i="17"/>
  <c r="N417" i="17"/>
  <c r="F421" i="5"/>
  <c r="E421" i="5"/>
  <c r="D421" i="5"/>
  <c r="C421" i="5"/>
  <c r="A421" i="5"/>
  <c r="B421" i="5"/>
  <c r="F418" i="18"/>
  <c r="A418" i="17" s="1"/>
  <c r="M418" i="17" s="1"/>
  <c r="AB418" i="17" s="1"/>
  <c r="K420" i="5"/>
  <c r="O420" i="5"/>
  <c r="S420" i="5"/>
  <c r="W420" i="5"/>
  <c r="AA420" i="5"/>
  <c r="AE420" i="5"/>
  <c r="AI420" i="5"/>
  <c r="AM420" i="5"/>
  <c r="AQ420" i="5"/>
  <c r="AU420" i="5"/>
  <c r="AY420" i="5"/>
  <c r="BC420" i="5"/>
  <c r="BG420" i="5"/>
  <c r="BK420" i="5"/>
  <c r="BO420" i="5"/>
  <c r="BS420" i="5"/>
  <c r="BW420" i="5"/>
  <c r="CA420" i="5"/>
  <c r="H420" i="5"/>
  <c r="L420" i="5"/>
  <c r="P420" i="5"/>
  <c r="T420" i="5"/>
  <c r="X420" i="5"/>
  <c r="AB420" i="5"/>
  <c r="AF420" i="5"/>
  <c r="AJ420" i="5"/>
  <c r="AN420" i="5"/>
  <c r="AR420" i="5"/>
  <c r="AV420" i="5"/>
  <c r="AZ420" i="5"/>
  <c r="BD420" i="5"/>
  <c r="BH420" i="5"/>
  <c r="BL420" i="5"/>
  <c r="BP420" i="5"/>
  <c r="BT420" i="5"/>
  <c r="BX420" i="5"/>
  <c r="CB420" i="5"/>
  <c r="I420" i="5"/>
  <c r="M420" i="5"/>
  <c r="Q420" i="5"/>
  <c r="U420" i="5"/>
  <c r="Y420" i="5"/>
  <c r="AC420" i="5"/>
  <c r="AG420" i="5"/>
  <c r="AK420" i="5"/>
  <c r="AO420" i="5"/>
  <c r="AS420" i="5"/>
  <c r="AW420" i="5"/>
  <c r="BA420" i="5"/>
  <c r="BE420" i="5"/>
  <c r="BI420" i="5"/>
  <c r="BM420" i="5"/>
  <c r="BQ420" i="5"/>
  <c r="BU420" i="5"/>
  <c r="BY420" i="5"/>
  <c r="CC420" i="5"/>
  <c r="J420" i="5"/>
  <c r="N420" i="5"/>
  <c r="R420" i="5"/>
  <c r="V420" i="5"/>
  <c r="Z420" i="5"/>
  <c r="AD420" i="5"/>
  <c r="AH420" i="5"/>
  <c r="AL420" i="5"/>
  <c r="AP420" i="5"/>
  <c r="AT420" i="5"/>
  <c r="AX420" i="5"/>
  <c r="BB420" i="5"/>
  <c r="BF420" i="5"/>
  <c r="BJ420" i="5"/>
  <c r="BN420" i="5"/>
  <c r="BR420" i="5"/>
  <c r="BV420" i="5"/>
  <c r="BZ420" i="5"/>
  <c r="CD420" i="5"/>
  <c r="AH418" i="17" l="1"/>
  <c r="AI418" i="17"/>
  <c r="W418" i="17"/>
  <c r="AG418" i="17"/>
  <c r="P414" i="22"/>
  <c r="R414" i="22"/>
  <c r="Q414" i="22"/>
  <c r="O415" i="22"/>
  <c r="AD418" i="17"/>
  <c r="AC418" i="17"/>
  <c r="AA418" i="17"/>
  <c r="AJ418" i="17"/>
  <c r="V417" i="17"/>
  <c r="X417" i="17"/>
  <c r="Y418" i="17"/>
  <c r="U418" i="17"/>
  <c r="Z418" i="17"/>
  <c r="S418" i="17"/>
  <c r="G423" i="5"/>
  <c r="Q418" i="17"/>
  <c r="N418" i="17"/>
  <c r="D422" i="5"/>
  <c r="E422" i="5"/>
  <c r="F422" i="5"/>
  <c r="A422" i="5"/>
  <c r="B422" i="5"/>
  <c r="C422" i="5"/>
  <c r="H421" i="5"/>
  <c r="L421" i="5"/>
  <c r="P421" i="5"/>
  <c r="T421" i="5"/>
  <c r="X421" i="5"/>
  <c r="AB421" i="5"/>
  <c r="AF421" i="5"/>
  <c r="AJ421" i="5"/>
  <c r="AN421" i="5"/>
  <c r="AR421" i="5"/>
  <c r="AV421" i="5"/>
  <c r="AZ421" i="5"/>
  <c r="BD421" i="5"/>
  <c r="BH421" i="5"/>
  <c r="BL421" i="5"/>
  <c r="BP421" i="5"/>
  <c r="BT421" i="5"/>
  <c r="BX421" i="5"/>
  <c r="CB421" i="5"/>
  <c r="I421" i="5"/>
  <c r="M421" i="5"/>
  <c r="Q421" i="5"/>
  <c r="U421" i="5"/>
  <c r="Y421" i="5"/>
  <c r="AC421" i="5"/>
  <c r="AG421" i="5"/>
  <c r="AK421" i="5"/>
  <c r="AO421" i="5"/>
  <c r="AS421" i="5"/>
  <c r="AW421" i="5"/>
  <c r="BA421" i="5"/>
  <c r="BE421" i="5"/>
  <c r="BI421" i="5"/>
  <c r="BM421" i="5"/>
  <c r="BQ421" i="5"/>
  <c r="BU421" i="5"/>
  <c r="BY421" i="5"/>
  <c r="CC421" i="5"/>
  <c r="J421" i="5"/>
  <c r="N421" i="5"/>
  <c r="R421" i="5"/>
  <c r="V421" i="5"/>
  <c r="Z421" i="5"/>
  <c r="AD421" i="5"/>
  <c r="AH421" i="5"/>
  <c r="AL421" i="5"/>
  <c r="AP421" i="5"/>
  <c r="AT421" i="5"/>
  <c r="AX421" i="5"/>
  <c r="BB421" i="5"/>
  <c r="BF421" i="5"/>
  <c r="BJ421" i="5"/>
  <c r="BN421" i="5"/>
  <c r="BR421" i="5"/>
  <c r="BV421" i="5"/>
  <c r="BZ421" i="5"/>
  <c r="CD421" i="5"/>
  <c r="K421" i="5"/>
  <c r="O421" i="5"/>
  <c r="S421" i="5"/>
  <c r="W421" i="5"/>
  <c r="AA421" i="5"/>
  <c r="AE421" i="5"/>
  <c r="AI421" i="5"/>
  <c r="AM421" i="5"/>
  <c r="AQ421" i="5"/>
  <c r="AU421" i="5"/>
  <c r="AY421" i="5"/>
  <c r="BC421" i="5"/>
  <c r="BG421" i="5"/>
  <c r="BK421" i="5"/>
  <c r="BO421" i="5"/>
  <c r="BS421" i="5"/>
  <c r="BW421" i="5"/>
  <c r="CA421" i="5"/>
  <c r="F419" i="18"/>
  <c r="A419" i="17" s="1"/>
  <c r="M419" i="17" s="1"/>
  <c r="AB419" i="17" s="1"/>
  <c r="AH419" i="17" l="1"/>
  <c r="AI419" i="17"/>
  <c r="W419" i="17"/>
  <c r="AG419" i="17"/>
  <c r="Q415" i="22"/>
  <c r="P415" i="22"/>
  <c r="R415" i="22"/>
  <c r="O416" i="22"/>
  <c r="AD419" i="17"/>
  <c r="AC419" i="17"/>
  <c r="AA419" i="17"/>
  <c r="AJ419" i="17"/>
  <c r="Y419" i="17"/>
  <c r="U419" i="17"/>
  <c r="Z419" i="17"/>
  <c r="S419" i="17"/>
  <c r="V418" i="17"/>
  <c r="X418" i="17"/>
  <c r="G424" i="5"/>
  <c r="N419" i="17"/>
  <c r="Q419" i="17"/>
  <c r="E423" i="5"/>
  <c r="D423" i="5"/>
  <c r="F423" i="5"/>
  <c r="C423" i="5"/>
  <c r="A423" i="5"/>
  <c r="B423" i="5"/>
  <c r="F420" i="18"/>
  <c r="A420" i="17" s="1"/>
  <c r="M420" i="17" s="1"/>
  <c r="AB420" i="17" s="1"/>
  <c r="K422" i="5"/>
  <c r="O422" i="5"/>
  <c r="S422" i="5"/>
  <c r="W422" i="5"/>
  <c r="AA422" i="5"/>
  <c r="AE422" i="5"/>
  <c r="AI422" i="5"/>
  <c r="AM422" i="5"/>
  <c r="AQ422" i="5"/>
  <c r="AU422" i="5"/>
  <c r="AY422" i="5"/>
  <c r="BC422" i="5"/>
  <c r="BG422" i="5"/>
  <c r="BK422" i="5"/>
  <c r="BO422" i="5"/>
  <c r="BS422" i="5"/>
  <c r="BW422" i="5"/>
  <c r="CA422" i="5"/>
  <c r="H422" i="5"/>
  <c r="L422" i="5"/>
  <c r="P422" i="5"/>
  <c r="T422" i="5"/>
  <c r="X422" i="5"/>
  <c r="AB422" i="5"/>
  <c r="AF422" i="5"/>
  <c r="AJ422" i="5"/>
  <c r="AN422" i="5"/>
  <c r="AR422" i="5"/>
  <c r="AV422" i="5"/>
  <c r="AZ422" i="5"/>
  <c r="BD422" i="5"/>
  <c r="BH422" i="5"/>
  <c r="BL422" i="5"/>
  <c r="BP422" i="5"/>
  <c r="BT422" i="5"/>
  <c r="BX422" i="5"/>
  <c r="CB422" i="5"/>
  <c r="I422" i="5"/>
  <c r="M422" i="5"/>
  <c r="Q422" i="5"/>
  <c r="U422" i="5"/>
  <c r="Y422" i="5"/>
  <c r="AC422" i="5"/>
  <c r="AG422" i="5"/>
  <c r="AK422" i="5"/>
  <c r="AO422" i="5"/>
  <c r="AS422" i="5"/>
  <c r="AW422" i="5"/>
  <c r="BA422" i="5"/>
  <c r="BE422" i="5"/>
  <c r="BI422" i="5"/>
  <c r="BM422" i="5"/>
  <c r="BQ422" i="5"/>
  <c r="BU422" i="5"/>
  <c r="BY422" i="5"/>
  <c r="CC422" i="5"/>
  <c r="J422" i="5"/>
  <c r="N422" i="5"/>
  <c r="R422" i="5"/>
  <c r="V422" i="5"/>
  <c r="Z422" i="5"/>
  <c r="AD422" i="5"/>
  <c r="AH422" i="5"/>
  <c r="AL422" i="5"/>
  <c r="AP422" i="5"/>
  <c r="AT422" i="5"/>
  <c r="AX422" i="5"/>
  <c r="BB422" i="5"/>
  <c r="BF422" i="5"/>
  <c r="BJ422" i="5"/>
  <c r="BN422" i="5"/>
  <c r="BR422" i="5"/>
  <c r="BV422" i="5"/>
  <c r="BZ422" i="5"/>
  <c r="CD422" i="5"/>
  <c r="AH420" i="17" l="1"/>
  <c r="AI420" i="17"/>
  <c r="W420" i="17"/>
  <c r="AG420" i="17"/>
  <c r="P416" i="22"/>
  <c r="R416" i="22"/>
  <c r="Q416" i="22"/>
  <c r="O417" i="22"/>
  <c r="AD420" i="17"/>
  <c r="AC420" i="17"/>
  <c r="AA420" i="17"/>
  <c r="AJ420" i="17"/>
  <c r="Y420" i="17"/>
  <c r="U420" i="17"/>
  <c r="Z420" i="17"/>
  <c r="S420" i="17"/>
  <c r="V419" i="17"/>
  <c r="X419" i="17"/>
  <c r="G425" i="5"/>
  <c r="Q420" i="17"/>
  <c r="N420" i="17"/>
  <c r="F421" i="18"/>
  <c r="A421" i="17" s="1"/>
  <c r="M421" i="17" s="1"/>
  <c r="AB421" i="17" s="1"/>
  <c r="D424" i="5"/>
  <c r="E424" i="5"/>
  <c r="F424" i="5"/>
  <c r="B424" i="5"/>
  <c r="C424" i="5"/>
  <c r="A424" i="5"/>
  <c r="J423" i="5"/>
  <c r="N423" i="5"/>
  <c r="R423" i="5"/>
  <c r="V423" i="5"/>
  <c r="Z423" i="5"/>
  <c r="AD423" i="5"/>
  <c r="AH423" i="5"/>
  <c r="AL423" i="5"/>
  <c r="AP423" i="5"/>
  <c r="AT423" i="5"/>
  <c r="AX423" i="5"/>
  <c r="BB423" i="5"/>
  <c r="BF423" i="5"/>
  <c r="BJ423" i="5"/>
  <c r="BN423" i="5"/>
  <c r="BR423" i="5"/>
  <c r="BV423" i="5"/>
  <c r="BZ423" i="5"/>
  <c r="CD423" i="5"/>
  <c r="K423" i="5"/>
  <c r="O423" i="5"/>
  <c r="S423" i="5"/>
  <c r="W423" i="5"/>
  <c r="AA423" i="5"/>
  <c r="AE423" i="5"/>
  <c r="AI423" i="5"/>
  <c r="AM423" i="5"/>
  <c r="AQ423" i="5"/>
  <c r="AU423" i="5"/>
  <c r="AY423" i="5"/>
  <c r="BC423" i="5"/>
  <c r="BG423" i="5"/>
  <c r="BK423" i="5"/>
  <c r="BO423" i="5"/>
  <c r="BS423" i="5"/>
  <c r="BW423" i="5"/>
  <c r="CA423" i="5"/>
  <c r="H423" i="5"/>
  <c r="L423" i="5"/>
  <c r="P423" i="5"/>
  <c r="T423" i="5"/>
  <c r="X423" i="5"/>
  <c r="AB423" i="5"/>
  <c r="AF423" i="5"/>
  <c r="AJ423" i="5"/>
  <c r="AN423" i="5"/>
  <c r="AR423" i="5"/>
  <c r="AV423" i="5"/>
  <c r="AZ423" i="5"/>
  <c r="BD423" i="5"/>
  <c r="BH423" i="5"/>
  <c r="BL423" i="5"/>
  <c r="BP423" i="5"/>
  <c r="BT423" i="5"/>
  <c r="BX423" i="5"/>
  <c r="CB423" i="5"/>
  <c r="I423" i="5"/>
  <c r="M423" i="5"/>
  <c r="Q423" i="5"/>
  <c r="U423" i="5"/>
  <c r="Y423" i="5"/>
  <c r="AC423" i="5"/>
  <c r="AG423" i="5"/>
  <c r="AK423" i="5"/>
  <c r="AO423" i="5"/>
  <c r="AS423" i="5"/>
  <c r="AW423" i="5"/>
  <c r="BA423" i="5"/>
  <c r="BE423" i="5"/>
  <c r="BI423" i="5"/>
  <c r="BM423" i="5"/>
  <c r="BQ423" i="5"/>
  <c r="BU423" i="5"/>
  <c r="BY423" i="5"/>
  <c r="CC423" i="5"/>
  <c r="AH421" i="17" l="1"/>
  <c r="AI421" i="17"/>
  <c r="W421" i="17"/>
  <c r="AG421" i="17"/>
  <c r="P417" i="22"/>
  <c r="R417" i="22"/>
  <c r="Q417" i="22"/>
  <c r="O418" i="22"/>
  <c r="AD421" i="17"/>
  <c r="AC421" i="17"/>
  <c r="AA421" i="17"/>
  <c r="AJ421" i="17"/>
  <c r="V420" i="17"/>
  <c r="X420" i="17"/>
  <c r="Y421" i="17"/>
  <c r="U421" i="17"/>
  <c r="Z421" i="17"/>
  <c r="S421" i="17"/>
  <c r="G426" i="5"/>
  <c r="Q421" i="17"/>
  <c r="N421" i="17"/>
  <c r="I424" i="5"/>
  <c r="M424" i="5"/>
  <c r="Q424" i="5"/>
  <c r="U424" i="5"/>
  <c r="Y424" i="5"/>
  <c r="AC424" i="5"/>
  <c r="AG424" i="5"/>
  <c r="AK424" i="5"/>
  <c r="AO424" i="5"/>
  <c r="AS424" i="5"/>
  <c r="AW424" i="5"/>
  <c r="BA424" i="5"/>
  <c r="BE424" i="5"/>
  <c r="BI424" i="5"/>
  <c r="BM424" i="5"/>
  <c r="BQ424" i="5"/>
  <c r="BU424" i="5"/>
  <c r="BY424" i="5"/>
  <c r="CC424" i="5"/>
  <c r="J424" i="5"/>
  <c r="N424" i="5"/>
  <c r="R424" i="5"/>
  <c r="V424" i="5"/>
  <c r="Z424" i="5"/>
  <c r="AD424" i="5"/>
  <c r="AH424" i="5"/>
  <c r="AL424" i="5"/>
  <c r="AP424" i="5"/>
  <c r="AT424" i="5"/>
  <c r="AX424" i="5"/>
  <c r="BB424" i="5"/>
  <c r="BF424" i="5"/>
  <c r="BJ424" i="5"/>
  <c r="BN424" i="5"/>
  <c r="BR424" i="5"/>
  <c r="BV424" i="5"/>
  <c r="BZ424" i="5"/>
  <c r="CD424" i="5"/>
  <c r="K424" i="5"/>
  <c r="O424" i="5"/>
  <c r="S424" i="5"/>
  <c r="W424" i="5"/>
  <c r="AA424" i="5"/>
  <c r="AE424" i="5"/>
  <c r="AI424" i="5"/>
  <c r="AM424" i="5"/>
  <c r="AQ424" i="5"/>
  <c r="AU424" i="5"/>
  <c r="AY424" i="5"/>
  <c r="BC424" i="5"/>
  <c r="BG424" i="5"/>
  <c r="BK424" i="5"/>
  <c r="BO424" i="5"/>
  <c r="BS424" i="5"/>
  <c r="BW424" i="5"/>
  <c r="CA424" i="5"/>
  <c r="H424" i="5"/>
  <c r="L424" i="5"/>
  <c r="P424" i="5"/>
  <c r="T424" i="5"/>
  <c r="X424" i="5"/>
  <c r="AB424" i="5"/>
  <c r="AF424" i="5"/>
  <c r="AJ424" i="5"/>
  <c r="AN424" i="5"/>
  <c r="AR424" i="5"/>
  <c r="AV424" i="5"/>
  <c r="AZ424" i="5"/>
  <c r="BD424" i="5"/>
  <c r="BH424" i="5"/>
  <c r="BL424" i="5"/>
  <c r="BP424" i="5"/>
  <c r="BT424" i="5"/>
  <c r="BX424" i="5"/>
  <c r="CB424" i="5"/>
  <c r="E425" i="5"/>
  <c r="D425" i="5"/>
  <c r="F425" i="5"/>
  <c r="C425" i="5"/>
  <c r="A425" i="5"/>
  <c r="B425" i="5"/>
  <c r="F422" i="18"/>
  <c r="A422" i="17" s="1"/>
  <c r="M422" i="17" s="1"/>
  <c r="AB422" i="17" s="1"/>
  <c r="AH422" i="17" l="1"/>
  <c r="AI422" i="17"/>
  <c r="W422" i="17"/>
  <c r="AG422" i="17"/>
  <c r="P418" i="22"/>
  <c r="R418" i="22"/>
  <c r="Q418" i="22"/>
  <c r="O419" i="22"/>
  <c r="AD422" i="17"/>
  <c r="AC422" i="17"/>
  <c r="AA422" i="17"/>
  <c r="AJ422" i="17"/>
  <c r="Y422" i="17"/>
  <c r="U422" i="17"/>
  <c r="Z422" i="17"/>
  <c r="S422" i="17"/>
  <c r="V421" i="17"/>
  <c r="X421" i="17"/>
  <c r="G427" i="5"/>
  <c r="Q422" i="17"/>
  <c r="N422" i="17"/>
  <c r="F423" i="18"/>
  <c r="A423" i="17" s="1"/>
  <c r="M423" i="17" s="1"/>
  <c r="AB423" i="17" s="1"/>
  <c r="H425" i="5"/>
  <c r="L425" i="5"/>
  <c r="P425" i="5"/>
  <c r="T425" i="5"/>
  <c r="X425" i="5"/>
  <c r="AB425" i="5"/>
  <c r="AF425" i="5"/>
  <c r="AJ425" i="5"/>
  <c r="AN425" i="5"/>
  <c r="AR425" i="5"/>
  <c r="AV425" i="5"/>
  <c r="AZ425" i="5"/>
  <c r="BD425" i="5"/>
  <c r="BH425" i="5"/>
  <c r="BL425" i="5"/>
  <c r="BP425" i="5"/>
  <c r="BT425" i="5"/>
  <c r="BX425" i="5"/>
  <c r="CB425" i="5"/>
  <c r="I425" i="5"/>
  <c r="M425" i="5"/>
  <c r="Q425" i="5"/>
  <c r="U425" i="5"/>
  <c r="Y425" i="5"/>
  <c r="AC425" i="5"/>
  <c r="AG425" i="5"/>
  <c r="AK425" i="5"/>
  <c r="AO425" i="5"/>
  <c r="AS425" i="5"/>
  <c r="AW425" i="5"/>
  <c r="BA425" i="5"/>
  <c r="BE425" i="5"/>
  <c r="BI425" i="5"/>
  <c r="BM425" i="5"/>
  <c r="BQ425" i="5"/>
  <c r="BU425" i="5"/>
  <c r="BY425" i="5"/>
  <c r="CC425" i="5"/>
  <c r="J425" i="5"/>
  <c r="N425" i="5"/>
  <c r="R425" i="5"/>
  <c r="V425" i="5"/>
  <c r="Z425" i="5"/>
  <c r="AD425" i="5"/>
  <c r="AH425" i="5"/>
  <c r="AL425" i="5"/>
  <c r="AP425" i="5"/>
  <c r="AT425" i="5"/>
  <c r="AX425" i="5"/>
  <c r="BB425" i="5"/>
  <c r="BF425" i="5"/>
  <c r="BJ425" i="5"/>
  <c r="BN425" i="5"/>
  <c r="BR425" i="5"/>
  <c r="BV425" i="5"/>
  <c r="BZ425" i="5"/>
  <c r="CD425" i="5"/>
  <c r="K425" i="5"/>
  <c r="O425" i="5"/>
  <c r="S425" i="5"/>
  <c r="W425" i="5"/>
  <c r="AA425" i="5"/>
  <c r="AE425" i="5"/>
  <c r="AI425" i="5"/>
  <c r="AM425" i="5"/>
  <c r="AQ425" i="5"/>
  <c r="AU425" i="5"/>
  <c r="AY425" i="5"/>
  <c r="BC425" i="5"/>
  <c r="BG425" i="5"/>
  <c r="BK425" i="5"/>
  <c r="BO425" i="5"/>
  <c r="BS425" i="5"/>
  <c r="BW425" i="5"/>
  <c r="CA425" i="5"/>
  <c r="D426" i="5"/>
  <c r="E426" i="5"/>
  <c r="F426" i="5"/>
  <c r="B426" i="5"/>
  <c r="C426" i="5"/>
  <c r="A426" i="5"/>
  <c r="AH423" i="17" l="1"/>
  <c r="AI423" i="17"/>
  <c r="W423" i="17"/>
  <c r="AG423" i="17"/>
  <c r="Q419" i="22"/>
  <c r="P419" i="22"/>
  <c r="R419" i="22"/>
  <c r="O420" i="22"/>
  <c r="AD423" i="17"/>
  <c r="AC423" i="17"/>
  <c r="AA423" i="17"/>
  <c r="AJ423" i="17"/>
  <c r="V422" i="17"/>
  <c r="X422" i="17"/>
  <c r="Y423" i="17"/>
  <c r="U423" i="17"/>
  <c r="Z423" i="17"/>
  <c r="S423" i="17"/>
  <c r="G428" i="5"/>
  <c r="N423" i="17"/>
  <c r="Q423" i="17"/>
  <c r="E427" i="5"/>
  <c r="D427" i="5"/>
  <c r="F427" i="5"/>
  <c r="C427" i="5"/>
  <c r="A427" i="5"/>
  <c r="B427" i="5"/>
  <c r="I426" i="5"/>
  <c r="M426" i="5"/>
  <c r="Q426" i="5"/>
  <c r="U426" i="5"/>
  <c r="Y426" i="5"/>
  <c r="AC426" i="5"/>
  <c r="AG426" i="5"/>
  <c r="AK426" i="5"/>
  <c r="AO426" i="5"/>
  <c r="AS426" i="5"/>
  <c r="AW426" i="5"/>
  <c r="BA426" i="5"/>
  <c r="BE426" i="5"/>
  <c r="BI426" i="5"/>
  <c r="BM426" i="5"/>
  <c r="BQ426" i="5"/>
  <c r="BU426" i="5"/>
  <c r="BY426" i="5"/>
  <c r="CC426" i="5"/>
  <c r="J426" i="5"/>
  <c r="N426" i="5"/>
  <c r="R426" i="5"/>
  <c r="V426" i="5"/>
  <c r="Z426" i="5"/>
  <c r="AD426" i="5"/>
  <c r="AH426" i="5"/>
  <c r="AL426" i="5"/>
  <c r="AP426" i="5"/>
  <c r="AT426" i="5"/>
  <c r="AX426" i="5"/>
  <c r="BB426" i="5"/>
  <c r="BF426" i="5"/>
  <c r="BJ426" i="5"/>
  <c r="BN426" i="5"/>
  <c r="BR426" i="5"/>
  <c r="BV426" i="5"/>
  <c r="BZ426" i="5"/>
  <c r="CD426" i="5"/>
  <c r="K426" i="5"/>
  <c r="O426" i="5"/>
  <c r="S426" i="5"/>
  <c r="W426" i="5"/>
  <c r="AA426" i="5"/>
  <c r="AE426" i="5"/>
  <c r="AI426" i="5"/>
  <c r="AM426" i="5"/>
  <c r="AQ426" i="5"/>
  <c r="AU426" i="5"/>
  <c r="AY426" i="5"/>
  <c r="BC426" i="5"/>
  <c r="BG426" i="5"/>
  <c r="BK426" i="5"/>
  <c r="BO426" i="5"/>
  <c r="BS426" i="5"/>
  <c r="BW426" i="5"/>
  <c r="CA426" i="5"/>
  <c r="H426" i="5"/>
  <c r="L426" i="5"/>
  <c r="P426" i="5"/>
  <c r="T426" i="5"/>
  <c r="X426" i="5"/>
  <c r="AB426" i="5"/>
  <c r="AF426" i="5"/>
  <c r="AJ426" i="5"/>
  <c r="AN426" i="5"/>
  <c r="AR426" i="5"/>
  <c r="AV426" i="5"/>
  <c r="AZ426" i="5"/>
  <c r="BD426" i="5"/>
  <c r="BH426" i="5"/>
  <c r="BL426" i="5"/>
  <c r="BP426" i="5"/>
  <c r="BT426" i="5"/>
  <c r="BX426" i="5"/>
  <c r="CB426" i="5"/>
  <c r="F424" i="18"/>
  <c r="A424" i="17" s="1"/>
  <c r="M424" i="17" s="1"/>
  <c r="AB424" i="17" s="1"/>
  <c r="AH424" i="17" l="1"/>
  <c r="AI424" i="17"/>
  <c r="W424" i="17"/>
  <c r="AG424" i="17"/>
  <c r="Q420" i="22"/>
  <c r="P420" i="22"/>
  <c r="R420" i="22"/>
  <c r="O421" i="22"/>
  <c r="AD424" i="17"/>
  <c r="AC424" i="17"/>
  <c r="AA424" i="17"/>
  <c r="AJ424" i="17"/>
  <c r="Y424" i="17"/>
  <c r="U424" i="17"/>
  <c r="Z424" i="17"/>
  <c r="S424" i="17"/>
  <c r="V423" i="17"/>
  <c r="X423" i="17"/>
  <c r="G429" i="5"/>
  <c r="Q424" i="17"/>
  <c r="N424" i="17"/>
  <c r="F425" i="18"/>
  <c r="A425" i="17" s="1"/>
  <c r="M425" i="17" s="1"/>
  <c r="AB425" i="17" s="1"/>
  <c r="H427" i="5"/>
  <c r="L427" i="5"/>
  <c r="P427" i="5"/>
  <c r="T427" i="5"/>
  <c r="X427" i="5"/>
  <c r="AB427" i="5"/>
  <c r="AF427" i="5"/>
  <c r="AJ427" i="5"/>
  <c r="AN427" i="5"/>
  <c r="AR427" i="5"/>
  <c r="AV427" i="5"/>
  <c r="AZ427" i="5"/>
  <c r="BD427" i="5"/>
  <c r="BH427" i="5"/>
  <c r="BL427" i="5"/>
  <c r="BP427" i="5"/>
  <c r="BT427" i="5"/>
  <c r="BX427" i="5"/>
  <c r="CB427" i="5"/>
  <c r="I427" i="5"/>
  <c r="M427" i="5"/>
  <c r="Q427" i="5"/>
  <c r="U427" i="5"/>
  <c r="Y427" i="5"/>
  <c r="AC427" i="5"/>
  <c r="AG427" i="5"/>
  <c r="AK427" i="5"/>
  <c r="AO427" i="5"/>
  <c r="AS427" i="5"/>
  <c r="AW427" i="5"/>
  <c r="BA427" i="5"/>
  <c r="BE427" i="5"/>
  <c r="BI427" i="5"/>
  <c r="BM427" i="5"/>
  <c r="BQ427" i="5"/>
  <c r="BU427" i="5"/>
  <c r="BY427" i="5"/>
  <c r="CC427" i="5"/>
  <c r="J427" i="5"/>
  <c r="N427" i="5"/>
  <c r="R427" i="5"/>
  <c r="V427" i="5"/>
  <c r="Z427" i="5"/>
  <c r="AD427" i="5"/>
  <c r="AH427" i="5"/>
  <c r="AL427" i="5"/>
  <c r="AP427" i="5"/>
  <c r="AT427" i="5"/>
  <c r="AX427" i="5"/>
  <c r="BB427" i="5"/>
  <c r="BF427" i="5"/>
  <c r="BJ427" i="5"/>
  <c r="BN427" i="5"/>
  <c r="BR427" i="5"/>
  <c r="BV427" i="5"/>
  <c r="BZ427" i="5"/>
  <c r="CD427" i="5"/>
  <c r="K427" i="5"/>
  <c r="O427" i="5"/>
  <c r="S427" i="5"/>
  <c r="W427" i="5"/>
  <c r="AA427" i="5"/>
  <c r="AE427" i="5"/>
  <c r="AI427" i="5"/>
  <c r="AM427" i="5"/>
  <c r="AQ427" i="5"/>
  <c r="AU427" i="5"/>
  <c r="AY427" i="5"/>
  <c r="BC427" i="5"/>
  <c r="BG427" i="5"/>
  <c r="BK427" i="5"/>
  <c r="BO427" i="5"/>
  <c r="BS427" i="5"/>
  <c r="BW427" i="5"/>
  <c r="CA427" i="5"/>
  <c r="D428" i="5"/>
  <c r="E428" i="5"/>
  <c r="F428" i="5"/>
  <c r="A428" i="5"/>
  <c r="B428" i="5"/>
  <c r="C428" i="5"/>
  <c r="AH425" i="17" l="1"/>
  <c r="AI425" i="17"/>
  <c r="W425" i="17"/>
  <c r="AG425" i="17"/>
  <c r="P421" i="22"/>
  <c r="R421" i="22"/>
  <c r="Q421" i="22"/>
  <c r="O422" i="22"/>
  <c r="AD425" i="17"/>
  <c r="AC425" i="17"/>
  <c r="AA425" i="17"/>
  <c r="AJ425" i="17"/>
  <c r="V424" i="17"/>
  <c r="X424" i="17"/>
  <c r="Y425" i="17"/>
  <c r="U425" i="17"/>
  <c r="Z425" i="17"/>
  <c r="S425" i="17"/>
  <c r="G430" i="5"/>
  <c r="Q425" i="17"/>
  <c r="N425" i="17"/>
  <c r="K428" i="5"/>
  <c r="O428" i="5"/>
  <c r="S428" i="5"/>
  <c r="W428" i="5"/>
  <c r="AA428" i="5"/>
  <c r="AE428" i="5"/>
  <c r="AI428" i="5"/>
  <c r="AM428" i="5"/>
  <c r="AQ428" i="5"/>
  <c r="AU428" i="5"/>
  <c r="AY428" i="5"/>
  <c r="BC428" i="5"/>
  <c r="BG428" i="5"/>
  <c r="BK428" i="5"/>
  <c r="BO428" i="5"/>
  <c r="BS428" i="5"/>
  <c r="BW428" i="5"/>
  <c r="CA428" i="5"/>
  <c r="H428" i="5"/>
  <c r="L428" i="5"/>
  <c r="P428" i="5"/>
  <c r="T428" i="5"/>
  <c r="X428" i="5"/>
  <c r="AB428" i="5"/>
  <c r="AF428" i="5"/>
  <c r="AJ428" i="5"/>
  <c r="AN428" i="5"/>
  <c r="AR428" i="5"/>
  <c r="AV428" i="5"/>
  <c r="AZ428" i="5"/>
  <c r="BD428" i="5"/>
  <c r="BH428" i="5"/>
  <c r="BL428" i="5"/>
  <c r="BP428" i="5"/>
  <c r="BT428" i="5"/>
  <c r="BX428" i="5"/>
  <c r="CB428" i="5"/>
  <c r="I428" i="5"/>
  <c r="M428" i="5"/>
  <c r="Q428" i="5"/>
  <c r="U428" i="5"/>
  <c r="Y428" i="5"/>
  <c r="AC428" i="5"/>
  <c r="AG428" i="5"/>
  <c r="AK428" i="5"/>
  <c r="AO428" i="5"/>
  <c r="AS428" i="5"/>
  <c r="AW428" i="5"/>
  <c r="BA428" i="5"/>
  <c r="BE428" i="5"/>
  <c r="BI428" i="5"/>
  <c r="BM428" i="5"/>
  <c r="BQ428" i="5"/>
  <c r="BU428" i="5"/>
  <c r="BY428" i="5"/>
  <c r="CC428" i="5"/>
  <c r="J428" i="5"/>
  <c r="N428" i="5"/>
  <c r="R428" i="5"/>
  <c r="V428" i="5"/>
  <c r="Z428" i="5"/>
  <c r="AD428" i="5"/>
  <c r="AH428" i="5"/>
  <c r="AL428" i="5"/>
  <c r="AP428" i="5"/>
  <c r="AT428" i="5"/>
  <c r="AX428" i="5"/>
  <c r="BB428" i="5"/>
  <c r="BF428" i="5"/>
  <c r="BJ428" i="5"/>
  <c r="BN428" i="5"/>
  <c r="BR428" i="5"/>
  <c r="BV428" i="5"/>
  <c r="BZ428" i="5"/>
  <c r="CD428" i="5"/>
  <c r="F429" i="5"/>
  <c r="E429" i="5"/>
  <c r="D429" i="5"/>
  <c r="C429" i="5"/>
  <c r="A429" i="5"/>
  <c r="B429" i="5"/>
  <c r="F426" i="18"/>
  <c r="A426" i="17" s="1"/>
  <c r="M426" i="17" s="1"/>
  <c r="AB426" i="17" s="1"/>
  <c r="AH426" i="17" l="1"/>
  <c r="AI426" i="17"/>
  <c r="W426" i="17"/>
  <c r="AG426" i="17"/>
  <c r="P422" i="22"/>
  <c r="R422" i="22"/>
  <c r="Q422" i="22"/>
  <c r="O423" i="22"/>
  <c r="AD426" i="17"/>
  <c r="AC426" i="17"/>
  <c r="AA426" i="17"/>
  <c r="AJ426" i="17"/>
  <c r="Y426" i="17"/>
  <c r="U426" i="17"/>
  <c r="Z426" i="17"/>
  <c r="S426" i="17"/>
  <c r="V425" i="17"/>
  <c r="X425" i="17"/>
  <c r="G431" i="5"/>
  <c r="Q426" i="17"/>
  <c r="N426" i="17"/>
  <c r="F427" i="18"/>
  <c r="A427" i="17" s="1"/>
  <c r="M427" i="17" s="1"/>
  <c r="AB427" i="17" s="1"/>
  <c r="D430" i="5"/>
  <c r="E430" i="5"/>
  <c r="F430" i="5"/>
  <c r="A430" i="5"/>
  <c r="B430" i="5"/>
  <c r="C430" i="5"/>
  <c r="J429" i="5"/>
  <c r="N429" i="5"/>
  <c r="R429" i="5"/>
  <c r="V429" i="5"/>
  <c r="Z429" i="5"/>
  <c r="AD429" i="5"/>
  <c r="AH429" i="5"/>
  <c r="AL429" i="5"/>
  <c r="AP429" i="5"/>
  <c r="AT429" i="5"/>
  <c r="AX429" i="5"/>
  <c r="BB429" i="5"/>
  <c r="BF429" i="5"/>
  <c r="BJ429" i="5"/>
  <c r="BN429" i="5"/>
  <c r="BR429" i="5"/>
  <c r="BV429" i="5"/>
  <c r="BZ429" i="5"/>
  <c r="CD429" i="5"/>
  <c r="K429" i="5"/>
  <c r="O429" i="5"/>
  <c r="S429" i="5"/>
  <c r="W429" i="5"/>
  <c r="AA429" i="5"/>
  <c r="AE429" i="5"/>
  <c r="AI429" i="5"/>
  <c r="AM429" i="5"/>
  <c r="AQ429" i="5"/>
  <c r="AU429" i="5"/>
  <c r="AY429" i="5"/>
  <c r="BC429" i="5"/>
  <c r="BG429" i="5"/>
  <c r="BK429" i="5"/>
  <c r="BO429" i="5"/>
  <c r="BS429" i="5"/>
  <c r="BW429" i="5"/>
  <c r="CA429" i="5"/>
  <c r="H429" i="5"/>
  <c r="L429" i="5"/>
  <c r="P429" i="5"/>
  <c r="T429" i="5"/>
  <c r="X429" i="5"/>
  <c r="AB429" i="5"/>
  <c r="AF429" i="5"/>
  <c r="AJ429" i="5"/>
  <c r="AN429" i="5"/>
  <c r="AR429" i="5"/>
  <c r="AV429" i="5"/>
  <c r="AZ429" i="5"/>
  <c r="BD429" i="5"/>
  <c r="BH429" i="5"/>
  <c r="BL429" i="5"/>
  <c r="BP429" i="5"/>
  <c r="BT429" i="5"/>
  <c r="BX429" i="5"/>
  <c r="CB429" i="5"/>
  <c r="I429" i="5"/>
  <c r="M429" i="5"/>
  <c r="Q429" i="5"/>
  <c r="U429" i="5"/>
  <c r="Y429" i="5"/>
  <c r="AC429" i="5"/>
  <c r="AG429" i="5"/>
  <c r="AK429" i="5"/>
  <c r="AO429" i="5"/>
  <c r="AS429" i="5"/>
  <c r="AW429" i="5"/>
  <c r="BA429" i="5"/>
  <c r="BE429" i="5"/>
  <c r="BI429" i="5"/>
  <c r="BM429" i="5"/>
  <c r="BQ429" i="5"/>
  <c r="BU429" i="5"/>
  <c r="BY429" i="5"/>
  <c r="CC429" i="5"/>
  <c r="AH427" i="17" l="1"/>
  <c r="AI427" i="17"/>
  <c r="W427" i="17"/>
  <c r="AG427" i="17"/>
  <c r="P423" i="22"/>
  <c r="R423" i="22"/>
  <c r="Q423" i="22"/>
  <c r="O424" i="22"/>
  <c r="AD427" i="17"/>
  <c r="AC427" i="17"/>
  <c r="AA427" i="17"/>
  <c r="AJ427" i="17"/>
  <c r="V426" i="17"/>
  <c r="X426" i="17"/>
  <c r="Y427" i="17"/>
  <c r="U427" i="17"/>
  <c r="Z427" i="17"/>
  <c r="S427" i="17"/>
  <c r="G432" i="5"/>
  <c r="N427" i="17"/>
  <c r="Q427" i="17"/>
  <c r="K430" i="5"/>
  <c r="O430" i="5"/>
  <c r="S430" i="5"/>
  <c r="W430" i="5"/>
  <c r="AA430" i="5"/>
  <c r="AE430" i="5"/>
  <c r="AI430" i="5"/>
  <c r="AM430" i="5"/>
  <c r="AQ430" i="5"/>
  <c r="AU430" i="5"/>
  <c r="AY430" i="5"/>
  <c r="BC430" i="5"/>
  <c r="BG430" i="5"/>
  <c r="BK430" i="5"/>
  <c r="BO430" i="5"/>
  <c r="BS430" i="5"/>
  <c r="BW430" i="5"/>
  <c r="CA430" i="5"/>
  <c r="H430" i="5"/>
  <c r="L430" i="5"/>
  <c r="P430" i="5"/>
  <c r="T430" i="5"/>
  <c r="X430" i="5"/>
  <c r="AB430" i="5"/>
  <c r="AF430" i="5"/>
  <c r="AJ430" i="5"/>
  <c r="AN430" i="5"/>
  <c r="AR430" i="5"/>
  <c r="AV430" i="5"/>
  <c r="AZ430" i="5"/>
  <c r="BD430" i="5"/>
  <c r="BH430" i="5"/>
  <c r="BL430" i="5"/>
  <c r="BP430" i="5"/>
  <c r="BT430" i="5"/>
  <c r="BX430" i="5"/>
  <c r="CB430" i="5"/>
  <c r="I430" i="5"/>
  <c r="M430" i="5"/>
  <c r="Q430" i="5"/>
  <c r="U430" i="5"/>
  <c r="Y430" i="5"/>
  <c r="AC430" i="5"/>
  <c r="AG430" i="5"/>
  <c r="AK430" i="5"/>
  <c r="AO430" i="5"/>
  <c r="AS430" i="5"/>
  <c r="AW430" i="5"/>
  <c r="BA430" i="5"/>
  <c r="BE430" i="5"/>
  <c r="BI430" i="5"/>
  <c r="BM430" i="5"/>
  <c r="BQ430" i="5"/>
  <c r="BU430" i="5"/>
  <c r="BY430" i="5"/>
  <c r="CC430" i="5"/>
  <c r="J430" i="5"/>
  <c r="N430" i="5"/>
  <c r="R430" i="5"/>
  <c r="V430" i="5"/>
  <c r="Z430" i="5"/>
  <c r="AD430" i="5"/>
  <c r="AH430" i="5"/>
  <c r="AL430" i="5"/>
  <c r="AP430" i="5"/>
  <c r="AT430" i="5"/>
  <c r="AX430" i="5"/>
  <c r="BB430" i="5"/>
  <c r="BF430" i="5"/>
  <c r="BJ430" i="5"/>
  <c r="BN430" i="5"/>
  <c r="BR430" i="5"/>
  <c r="BV430" i="5"/>
  <c r="BZ430" i="5"/>
  <c r="CD430" i="5"/>
  <c r="E431" i="5"/>
  <c r="D431" i="5"/>
  <c r="F431" i="5"/>
  <c r="C431" i="5"/>
  <c r="A431" i="5"/>
  <c r="B431" i="5"/>
  <c r="F428" i="18"/>
  <c r="A428" i="17" s="1"/>
  <c r="M428" i="17" s="1"/>
  <c r="AB428" i="17" s="1"/>
  <c r="AH428" i="17" l="1"/>
  <c r="AI428" i="17"/>
  <c r="W428" i="17"/>
  <c r="AG428" i="17"/>
  <c r="Q424" i="22"/>
  <c r="P424" i="22"/>
  <c r="R424" i="22"/>
  <c r="O425" i="22"/>
  <c r="AD428" i="17"/>
  <c r="AC428" i="17"/>
  <c r="AA428" i="17"/>
  <c r="AJ428" i="17"/>
  <c r="Y428" i="17"/>
  <c r="U428" i="17"/>
  <c r="Z428" i="17"/>
  <c r="S428" i="17"/>
  <c r="V427" i="17"/>
  <c r="X427" i="17"/>
  <c r="G433" i="5"/>
  <c r="Q428" i="17"/>
  <c r="N428" i="17"/>
  <c r="F429" i="18"/>
  <c r="A429" i="17" s="1"/>
  <c r="M429" i="17" s="1"/>
  <c r="AB429" i="17" s="1"/>
  <c r="J431" i="5"/>
  <c r="N431" i="5"/>
  <c r="R431" i="5"/>
  <c r="V431" i="5"/>
  <c r="Z431" i="5"/>
  <c r="AD431" i="5"/>
  <c r="AH431" i="5"/>
  <c r="AL431" i="5"/>
  <c r="AP431" i="5"/>
  <c r="AT431" i="5"/>
  <c r="AX431" i="5"/>
  <c r="BB431" i="5"/>
  <c r="BF431" i="5"/>
  <c r="BJ431" i="5"/>
  <c r="BN431" i="5"/>
  <c r="BR431" i="5"/>
  <c r="BV431" i="5"/>
  <c r="BZ431" i="5"/>
  <c r="CD431" i="5"/>
  <c r="K431" i="5"/>
  <c r="O431" i="5"/>
  <c r="S431" i="5"/>
  <c r="W431" i="5"/>
  <c r="AA431" i="5"/>
  <c r="AE431" i="5"/>
  <c r="AI431" i="5"/>
  <c r="AM431" i="5"/>
  <c r="AQ431" i="5"/>
  <c r="AU431" i="5"/>
  <c r="AY431" i="5"/>
  <c r="BC431" i="5"/>
  <c r="BG431" i="5"/>
  <c r="BK431" i="5"/>
  <c r="BO431" i="5"/>
  <c r="BS431" i="5"/>
  <c r="BW431" i="5"/>
  <c r="CA431" i="5"/>
  <c r="H431" i="5"/>
  <c r="L431" i="5"/>
  <c r="P431" i="5"/>
  <c r="T431" i="5"/>
  <c r="X431" i="5"/>
  <c r="AB431" i="5"/>
  <c r="AF431" i="5"/>
  <c r="AJ431" i="5"/>
  <c r="AN431" i="5"/>
  <c r="AR431" i="5"/>
  <c r="AV431" i="5"/>
  <c r="AZ431" i="5"/>
  <c r="BD431" i="5"/>
  <c r="BH431" i="5"/>
  <c r="BL431" i="5"/>
  <c r="BP431" i="5"/>
  <c r="BT431" i="5"/>
  <c r="BX431" i="5"/>
  <c r="CB431" i="5"/>
  <c r="I431" i="5"/>
  <c r="M431" i="5"/>
  <c r="Q431" i="5"/>
  <c r="U431" i="5"/>
  <c r="Y431" i="5"/>
  <c r="AC431" i="5"/>
  <c r="AG431" i="5"/>
  <c r="AK431" i="5"/>
  <c r="AO431" i="5"/>
  <c r="AS431" i="5"/>
  <c r="AW431" i="5"/>
  <c r="BA431" i="5"/>
  <c r="BE431" i="5"/>
  <c r="BI431" i="5"/>
  <c r="BM431" i="5"/>
  <c r="BQ431" i="5"/>
  <c r="BU431" i="5"/>
  <c r="BY431" i="5"/>
  <c r="CC431" i="5"/>
  <c r="D432" i="5"/>
  <c r="E432" i="5"/>
  <c r="F432" i="5"/>
  <c r="B432" i="5"/>
  <c r="C432" i="5"/>
  <c r="A432" i="5"/>
  <c r="AH429" i="17" l="1"/>
  <c r="AI429" i="17"/>
  <c r="W429" i="17"/>
  <c r="AG429" i="17"/>
  <c r="Q425" i="22"/>
  <c r="P425" i="22"/>
  <c r="R425" i="22"/>
  <c r="O426" i="22"/>
  <c r="AD429" i="17"/>
  <c r="AC429" i="17"/>
  <c r="AA429" i="17"/>
  <c r="AJ429" i="17"/>
  <c r="V428" i="17"/>
  <c r="X428" i="17"/>
  <c r="Y429" i="17"/>
  <c r="U429" i="17"/>
  <c r="Z429" i="17"/>
  <c r="S429" i="17"/>
  <c r="G434" i="5"/>
  <c r="Q429" i="17"/>
  <c r="N429" i="17"/>
  <c r="E433" i="5"/>
  <c r="D433" i="5"/>
  <c r="F433" i="5"/>
  <c r="C433" i="5"/>
  <c r="A433" i="5"/>
  <c r="B433" i="5"/>
  <c r="I432" i="5"/>
  <c r="M432" i="5"/>
  <c r="Q432" i="5"/>
  <c r="U432" i="5"/>
  <c r="Y432" i="5"/>
  <c r="AC432" i="5"/>
  <c r="AG432" i="5"/>
  <c r="AK432" i="5"/>
  <c r="AO432" i="5"/>
  <c r="AS432" i="5"/>
  <c r="AW432" i="5"/>
  <c r="BA432" i="5"/>
  <c r="BE432" i="5"/>
  <c r="BI432" i="5"/>
  <c r="BM432" i="5"/>
  <c r="BQ432" i="5"/>
  <c r="BU432" i="5"/>
  <c r="BY432" i="5"/>
  <c r="CC432" i="5"/>
  <c r="J432" i="5"/>
  <c r="N432" i="5"/>
  <c r="R432" i="5"/>
  <c r="V432" i="5"/>
  <c r="Z432" i="5"/>
  <c r="AD432" i="5"/>
  <c r="AH432" i="5"/>
  <c r="AL432" i="5"/>
  <c r="AP432" i="5"/>
  <c r="AT432" i="5"/>
  <c r="AX432" i="5"/>
  <c r="BB432" i="5"/>
  <c r="BF432" i="5"/>
  <c r="BJ432" i="5"/>
  <c r="BN432" i="5"/>
  <c r="BR432" i="5"/>
  <c r="BV432" i="5"/>
  <c r="BZ432" i="5"/>
  <c r="CD432" i="5"/>
  <c r="K432" i="5"/>
  <c r="O432" i="5"/>
  <c r="S432" i="5"/>
  <c r="W432" i="5"/>
  <c r="AA432" i="5"/>
  <c r="AE432" i="5"/>
  <c r="AI432" i="5"/>
  <c r="AM432" i="5"/>
  <c r="AQ432" i="5"/>
  <c r="AU432" i="5"/>
  <c r="AY432" i="5"/>
  <c r="BC432" i="5"/>
  <c r="BG432" i="5"/>
  <c r="BK432" i="5"/>
  <c r="BO432" i="5"/>
  <c r="BS432" i="5"/>
  <c r="BW432" i="5"/>
  <c r="CA432" i="5"/>
  <c r="H432" i="5"/>
  <c r="L432" i="5"/>
  <c r="P432" i="5"/>
  <c r="T432" i="5"/>
  <c r="X432" i="5"/>
  <c r="AB432" i="5"/>
  <c r="AF432" i="5"/>
  <c r="AJ432" i="5"/>
  <c r="AN432" i="5"/>
  <c r="AR432" i="5"/>
  <c r="AV432" i="5"/>
  <c r="AZ432" i="5"/>
  <c r="BD432" i="5"/>
  <c r="BH432" i="5"/>
  <c r="BL432" i="5"/>
  <c r="BP432" i="5"/>
  <c r="BT432" i="5"/>
  <c r="BX432" i="5"/>
  <c r="CB432" i="5"/>
  <c r="F430" i="18"/>
  <c r="A430" i="17" s="1"/>
  <c r="M430" i="17" s="1"/>
  <c r="AB430" i="17" s="1"/>
  <c r="AH430" i="17" l="1"/>
  <c r="AI430" i="17"/>
  <c r="W430" i="17"/>
  <c r="AG430" i="17"/>
  <c r="Q426" i="22"/>
  <c r="P426" i="22"/>
  <c r="R426" i="22"/>
  <c r="O427" i="22"/>
  <c r="AD430" i="17"/>
  <c r="AC430" i="17"/>
  <c r="AA430" i="17"/>
  <c r="AJ430" i="17"/>
  <c r="Y430" i="17"/>
  <c r="U430" i="17"/>
  <c r="Z430" i="17"/>
  <c r="S430" i="17"/>
  <c r="V429" i="17"/>
  <c r="X429" i="17"/>
  <c r="G435" i="5"/>
  <c r="Q430" i="17"/>
  <c r="N430" i="17"/>
  <c r="F431" i="18"/>
  <c r="A431" i="17" s="1"/>
  <c r="M431" i="17" s="1"/>
  <c r="AB431" i="17" s="1"/>
  <c r="J433" i="5"/>
  <c r="N433" i="5"/>
  <c r="R433" i="5"/>
  <c r="V433" i="5"/>
  <c r="Z433" i="5"/>
  <c r="AD433" i="5"/>
  <c r="AH433" i="5"/>
  <c r="AL433" i="5"/>
  <c r="AP433" i="5"/>
  <c r="AT433" i="5"/>
  <c r="AX433" i="5"/>
  <c r="BB433" i="5"/>
  <c r="BF433" i="5"/>
  <c r="BJ433" i="5"/>
  <c r="BN433" i="5"/>
  <c r="BR433" i="5"/>
  <c r="BV433" i="5"/>
  <c r="BZ433" i="5"/>
  <c r="CD433" i="5"/>
  <c r="K433" i="5"/>
  <c r="O433" i="5"/>
  <c r="S433" i="5"/>
  <c r="W433" i="5"/>
  <c r="AA433" i="5"/>
  <c r="AE433" i="5"/>
  <c r="AI433" i="5"/>
  <c r="AM433" i="5"/>
  <c r="AQ433" i="5"/>
  <c r="AU433" i="5"/>
  <c r="AY433" i="5"/>
  <c r="BC433" i="5"/>
  <c r="BG433" i="5"/>
  <c r="BK433" i="5"/>
  <c r="BO433" i="5"/>
  <c r="BS433" i="5"/>
  <c r="BW433" i="5"/>
  <c r="CA433" i="5"/>
  <c r="H433" i="5"/>
  <c r="L433" i="5"/>
  <c r="P433" i="5"/>
  <c r="T433" i="5"/>
  <c r="X433" i="5"/>
  <c r="AB433" i="5"/>
  <c r="AF433" i="5"/>
  <c r="AJ433" i="5"/>
  <c r="AN433" i="5"/>
  <c r="AR433" i="5"/>
  <c r="AV433" i="5"/>
  <c r="AZ433" i="5"/>
  <c r="BD433" i="5"/>
  <c r="BH433" i="5"/>
  <c r="BL433" i="5"/>
  <c r="BP433" i="5"/>
  <c r="BT433" i="5"/>
  <c r="BX433" i="5"/>
  <c r="CB433" i="5"/>
  <c r="I433" i="5"/>
  <c r="M433" i="5"/>
  <c r="Q433" i="5"/>
  <c r="U433" i="5"/>
  <c r="Y433" i="5"/>
  <c r="AC433" i="5"/>
  <c r="AG433" i="5"/>
  <c r="AK433" i="5"/>
  <c r="AO433" i="5"/>
  <c r="AS433" i="5"/>
  <c r="AW433" i="5"/>
  <c r="BA433" i="5"/>
  <c r="BE433" i="5"/>
  <c r="BI433" i="5"/>
  <c r="BM433" i="5"/>
  <c r="BQ433" i="5"/>
  <c r="BU433" i="5"/>
  <c r="BY433" i="5"/>
  <c r="CC433" i="5"/>
  <c r="D434" i="5"/>
  <c r="E434" i="5"/>
  <c r="F434" i="5"/>
  <c r="B434" i="5"/>
  <c r="C434" i="5"/>
  <c r="A434" i="5"/>
  <c r="AH431" i="17" l="1"/>
  <c r="AI431" i="17"/>
  <c r="W431" i="17"/>
  <c r="AG431" i="17"/>
  <c r="Q427" i="22"/>
  <c r="P427" i="22"/>
  <c r="R427" i="22"/>
  <c r="O428" i="22"/>
  <c r="AD431" i="17"/>
  <c r="AC431" i="17"/>
  <c r="AA431" i="17"/>
  <c r="AJ431" i="17"/>
  <c r="V430" i="17"/>
  <c r="X430" i="17"/>
  <c r="Y431" i="17"/>
  <c r="U431" i="17"/>
  <c r="Z431" i="17"/>
  <c r="S431" i="17"/>
  <c r="G436" i="5"/>
  <c r="N431" i="17"/>
  <c r="Q431" i="17"/>
  <c r="E435" i="5"/>
  <c r="D435" i="5"/>
  <c r="F435" i="5"/>
  <c r="C435" i="5"/>
  <c r="A435" i="5"/>
  <c r="B435" i="5"/>
  <c r="I434" i="5"/>
  <c r="M434" i="5"/>
  <c r="Q434" i="5"/>
  <c r="U434" i="5"/>
  <c r="Y434" i="5"/>
  <c r="AC434" i="5"/>
  <c r="AG434" i="5"/>
  <c r="AK434" i="5"/>
  <c r="AO434" i="5"/>
  <c r="AS434" i="5"/>
  <c r="AW434" i="5"/>
  <c r="BA434" i="5"/>
  <c r="BE434" i="5"/>
  <c r="BI434" i="5"/>
  <c r="BM434" i="5"/>
  <c r="BQ434" i="5"/>
  <c r="BU434" i="5"/>
  <c r="BY434" i="5"/>
  <c r="CC434" i="5"/>
  <c r="J434" i="5"/>
  <c r="N434" i="5"/>
  <c r="R434" i="5"/>
  <c r="V434" i="5"/>
  <c r="Z434" i="5"/>
  <c r="AD434" i="5"/>
  <c r="AH434" i="5"/>
  <c r="AL434" i="5"/>
  <c r="AP434" i="5"/>
  <c r="AT434" i="5"/>
  <c r="AX434" i="5"/>
  <c r="BB434" i="5"/>
  <c r="BF434" i="5"/>
  <c r="BJ434" i="5"/>
  <c r="BN434" i="5"/>
  <c r="BR434" i="5"/>
  <c r="BV434" i="5"/>
  <c r="BZ434" i="5"/>
  <c r="CD434" i="5"/>
  <c r="K434" i="5"/>
  <c r="O434" i="5"/>
  <c r="S434" i="5"/>
  <c r="W434" i="5"/>
  <c r="AA434" i="5"/>
  <c r="AE434" i="5"/>
  <c r="AI434" i="5"/>
  <c r="AM434" i="5"/>
  <c r="AQ434" i="5"/>
  <c r="AU434" i="5"/>
  <c r="AY434" i="5"/>
  <c r="BC434" i="5"/>
  <c r="BG434" i="5"/>
  <c r="BK434" i="5"/>
  <c r="BO434" i="5"/>
  <c r="BS434" i="5"/>
  <c r="BW434" i="5"/>
  <c r="CA434" i="5"/>
  <c r="H434" i="5"/>
  <c r="L434" i="5"/>
  <c r="P434" i="5"/>
  <c r="T434" i="5"/>
  <c r="X434" i="5"/>
  <c r="AB434" i="5"/>
  <c r="AF434" i="5"/>
  <c r="AJ434" i="5"/>
  <c r="AN434" i="5"/>
  <c r="AR434" i="5"/>
  <c r="AV434" i="5"/>
  <c r="AZ434" i="5"/>
  <c r="BD434" i="5"/>
  <c r="BH434" i="5"/>
  <c r="BL434" i="5"/>
  <c r="BP434" i="5"/>
  <c r="BT434" i="5"/>
  <c r="BX434" i="5"/>
  <c r="CB434" i="5"/>
  <c r="F432" i="18"/>
  <c r="A432" i="17" s="1"/>
  <c r="M432" i="17" s="1"/>
  <c r="AB432" i="17" s="1"/>
  <c r="AH432" i="17" l="1"/>
  <c r="AI432" i="17"/>
  <c r="W432" i="17"/>
  <c r="AG432" i="17"/>
  <c r="Q428" i="22"/>
  <c r="P428" i="22"/>
  <c r="R428" i="22"/>
  <c r="O429" i="22"/>
  <c r="AD432" i="17"/>
  <c r="AC432" i="17"/>
  <c r="AA432" i="17"/>
  <c r="AJ432" i="17"/>
  <c r="Y432" i="17"/>
  <c r="U432" i="17"/>
  <c r="Z432" i="17"/>
  <c r="S432" i="17"/>
  <c r="V431" i="17"/>
  <c r="X431" i="17"/>
  <c r="G437" i="5"/>
  <c r="Q432" i="17"/>
  <c r="N432" i="17"/>
  <c r="D436" i="5"/>
  <c r="E436" i="5"/>
  <c r="F436" i="5"/>
  <c r="A436" i="5"/>
  <c r="B436" i="5"/>
  <c r="C436" i="5"/>
  <c r="F433" i="18"/>
  <c r="A433" i="17" s="1"/>
  <c r="M433" i="17" s="1"/>
  <c r="AB433" i="17" s="1"/>
  <c r="H435" i="5"/>
  <c r="L435" i="5"/>
  <c r="P435" i="5"/>
  <c r="T435" i="5"/>
  <c r="X435" i="5"/>
  <c r="AB435" i="5"/>
  <c r="AF435" i="5"/>
  <c r="AJ435" i="5"/>
  <c r="AN435" i="5"/>
  <c r="AR435" i="5"/>
  <c r="AV435" i="5"/>
  <c r="AZ435" i="5"/>
  <c r="BD435" i="5"/>
  <c r="BH435" i="5"/>
  <c r="BL435" i="5"/>
  <c r="BP435" i="5"/>
  <c r="BT435" i="5"/>
  <c r="BX435" i="5"/>
  <c r="CB435" i="5"/>
  <c r="I435" i="5"/>
  <c r="M435" i="5"/>
  <c r="Q435" i="5"/>
  <c r="U435" i="5"/>
  <c r="Y435" i="5"/>
  <c r="AC435" i="5"/>
  <c r="AG435" i="5"/>
  <c r="AK435" i="5"/>
  <c r="AO435" i="5"/>
  <c r="AS435" i="5"/>
  <c r="AW435" i="5"/>
  <c r="BA435" i="5"/>
  <c r="BE435" i="5"/>
  <c r="BI435" i="5"/>
  <c r="BM435" i="5"/>
  <c r="BQ435" i="5"/>
  <c r="BU435" i="5"/>
  <c r="BY435" i="5"/>
  <c r="CC435" i="5"/>
  <c r="J435" i="5"/>
  <c r="N435" i="5"/>
  <c r="R435" i="5"/>
  <c r="V435" i="5"/>
  <c r="Z435" i="5"/>
  <c r="AD435" i="5"/>
  <c r="AH435" i="5"/>
  <c r="AL435" i="5"/>
  <c r="AP435" i="5"/>
  <c r="AT435" i="5"/>
  <c r="AX435" i="5"/>
  <c r="BB435" i="5"/>
  <c r="BF435" i="5"/>
  <c r="BJ435" i="5"/>
  <c r="BN435" i="5"/>
  <c r="BR435" i="5"/>
  <c r="BV435" i="5"/>
  <c r="BZ435" i="5"/>
  <c r="CD435" i="5"/>
  <c r="K435" i="5"/>
  <c r="O435" i="5"/>
  <c r="S435" i="5"/>
  <c r="W435" i="5"/>
  <c r="AA435" i="5"/>
  <c r="AE435" i="5"/>
  <c r="AI435" i="5"/>
  <c r="AM435" i="5"/>
  <c r="AQ435" i="5"/>
  <c r="AU435" i="5"/>
  <c r="AY435" i="5"/>
  <c r="BC435" i="5"/>
  <c r="BG435" i="5"/>
  <c r="BK435" i="5"/>
  <c r="BO435" i="5"/>
  <c r="BS435" i="5"/>
  <c r="BW435" i="5"/>
  <c r="CA435" i="5"/>
  <c r="AH433" i="17" l="1"/>
  <c r="AI433" i="17"/>
  <c r="W433" i="17"/>
  <c r="AG433" i="17"/>
  <c r="Q429" i="22"/>
  <c r="P429" i="22"/>
  <c r="R429" i="22"/>
  <c r="O430" i="22"/>
  <c r="AD433" i="17"/>
  <c r="AC433" i="17"/>
  <c r="AA433" i="17"/>
  <c r="AJ433" i="17"/>
  <c r="V432" i="17"/>
  <c r="X432" i="17"/>
  <c r="Y433" i="17"/>
  <c r="U433" i="17"/>
  <c r="Z433" i="17"/>
  <c r="S433" i="17"/>
  <c r="G438" i="5"/>
  <c r="Q433" i="17"/>
  <c r="N433" i="17"/>
  <c r="F434" i="18"/>
  <c r="A434" i="17" s="1"/>
  <c r="M434" i="17" s="1"/>
  <c r="AB434" i="17" s="1"/>
  <c r="K436" i="5"/>
  <c r="O436" i="5"/>
  <c r="S436" i="5"/>
  <c r="W436" i="5"/>
  <c r="AA436" i="5"/>
  <c r="AE436" i="5"/>
  <c r="AI436" i="5"/>
  <c r="AM436" i="5"/>
  <c r="AQ436" i="5"/>
  <c r="AU436" i="5"/>
  <c r="AY436" i="5"/>
  <c r="BC436" i="5"/>
  <c r="BG436" i="5"/>
  <c r="BK436" i="5"/>
  <c r="BO436" i="5"/>
  <c r="BS436" i="5"/>
  <c r="BW436" i="5"/>
  <c r="CA436" i="5"/>
  <c r="H436" i="5"/>
  <c r="L436" i="5"/>
  <c r="P436" i="5"/>
  <c r="T436" i="5"/>
  <c r="X436" i="5"/>
  <c r="AB436" i="5"/>
  <c r="AF436" i="5"/>
  <c r="AJ436" i="5"/>
  <c r="AN436" i="5"/>
  <c r="AR436" i="5"/>
  <c r="AV436" i="5"/>
  <c r="AZ436" i="5"/>
  <c r="BD436" i="5"/>
  <c r="BH436" i="5"/>
  <c r="BL436" i="5"/>
  <c r="BP436" i="5"/>
  <c r="BT436" i="5"/>
  <c r="BX436" i="5"/>
  <c r="CB436" i="5"/>
  <c r="I436" i="5"/>
  <c r="M436" i="5"/>
  <c r="Q436" i="5"/>
  <c r="U436" i="5"/>
  <c r="Y436" i="5"/>
  <c r="AC436" i="5"/>
  <c r="AG436" i="5"/>
  <c r="AK436" i="5"/>
  <c r="AO436" i="5"/>
  <c r="AS436" i="5"/>
  <c r="AW436" i="5"/>
  <c r="BA436" i="5"/>
  <c r="BE436" i="5"/>
  <c r="BI436" i="5"/>
  <c r="BM436" i="5"/>
  <c r="BQ436" i="5"/>
  <c r="BU436" i="5"/>
  <c r="BY436" i="5"/>
  <c r="CC436" i="5"/>
  <c r="J436" i="5"/>
  <c r="N436" i="5"/>
  <c r="R436" i="5"/>
  <c r="V436" i="5"/>
  <c r="Z436" i="5"/>
  <c r="AD436" i="5"/>
  <c r="AH436" i="5"/>
  <c r="AL436" i="5"/>
  <c r="AP436" i="5"/>
  <c r="AT436" i="5"/>
  <c r="AX436" i="5"/>
  <c r="BB436" i="5"/>
  <c r="BF436" i="5"/>
  <c r="BJ436" i="5"/>
  <c r="BN436" i="5"/>
  <c r="BR436" i="5"/>
  <c r="BV436" i="5"/>
  <c r="BZ436" i="5"/>
  <c r="CD436" i="5"/>
  <c r="F437" i="5"/>
  <c r="E437" i="5"/>
  <c r="D437" i="5"/>
  <c r="C437" i="5"/>
  <c r="A437" i="5"/>
  <c r="B437" i="5"/>
  <c r="AH434" i="17" l="1"/>
  <c r="AI434" i="17"/>
  <c r="W434" i="17"/>
  <c r="AG434" i="17"/>
  <c r="Q430" i="22"/>
  <c r="P430" i="22"/>
  <c r="R430" i="22"/>
  <c r="O431" i="22"/>
  <c r="AD434" i="17"/>
  <c r="AC434" i="17"/>
  <c r="AA434" i="17"/>
  <c r="AJ434" i="17"/>
  <c r="V433" i="17"/>
  <c r="X433" i="17"/>
  <c r="Y434" i="17"/>
  <c r="U434" i="17"/>
  <c r="Z434" i="17"/>
  <c r="S434" i="17"/>
  <c r="G439" i="5"/>
  <c r="Q434" i="17"/>
  <c r="N434" i="17"/>
  <c r="D438" i="5"/>
  <c r="E438" i="5"/>
  <c r="F438" i="5"/>
  <c r="A438" i="5"/>
  <c r="B438" i="5"/>
  <c r="C438" i="5"/>
  <c r="H437" i="5"/>
  <c r="L437" i="5"/>
  <c r="P437" i="5"/>
  <c r="T437" i="5"/>
  <c r="X437" i="5"/>
  <c r="AB437" i="5"/>
  <c r="AF437" i="5"/>
  <c r="AJ437" i="5"/>
  <c r="AN437" i="5"/>
  <c r="AR437" i="5"/>
  <c r="AV437" i="5"/>
  <c r="AZ437" i="5"/>
  <c r="BD437" i="5"/>
  <c r="BH437" i="5"/>
  <c r="BL437" i="5"/>
  <c r="BP437" i="5"/>
  <c r="BT437" i="5"/>
  <c r="BX437" i="5"/>
  <c r="CB437" i="5"/>
  <c r="I437" i="5"/>
  <c r="M437" i="5"/>
  <c r="Q437" i="5"/>
  <c r="U437" i="5"/>
  <c r="Y437" i="5"/>
  <c r="AC437" i="5"/>
  <c r="AG437" i="5"/>
  <c r="AK437" i="5"/>
  <c r="AO437" i="5"/>
  <c r="AS437" i="5"/>
  <c r="AW437" i="5"/>
  <c r="BA437" i="5"/>
  <c r="BE437" i="5"/>
  <c r="BI437" i="5"/>
  <c r="BM437" i="5"/>
  <c r="BQ437" i="5"/>
  <c r="BU437" i="5"/>
  <c r="BY437" i="5"/>
  <c r="CC437" i="5"/>
  <c r="J437" i="5"/>
  <c r="N437" i="5"/>
  <c r="R437" i="5"/>
  <c r="V437" i="5"/>
  <c r="Z437" i="5"/>
  <c r="AD437" i="5"/>
  <c r="AH437" i="5"/>
  <c r="AL437" i="5"/>
  <c r="AP437" i="5"/>
  <c r="AT437" i="5"/>
  <c r="AX437" i="5"/>
  <c r="BB437" i="5"/>
  <c r="BF437" i="5"/>
  <c r="BJ437" i="5"/>
  <c r="BN437" i="5"/>
  <c r="BR437" i="5"/>
  <c r="BV437" i="5"/>
  <c r="BZ437" i="5"/>
  <c r="CD437" i="5"/>
  <c r="K437" i="5"/>
  <c r="O437" i="5"/>
  <c r="S437" i="5"/>
  <c r="W437" i="5"/>
  <c r="AA437" i="5"/>
  <c r="AE437" i="5"/>
  <c r="AI437" i="5"/>
  <c r="AM437" i="5"/>
  <c r="AQ437" i="5"/>
  <c r="AU437" i="5"/>
  <c r="AY437" i="5"/>
  <c r="BC437" i="5"/>
  <c r="BG437" i="5"/>
  <c r="BK437" i="5"/>
  <c r="BO437" i="5"/>
  <c r="BS437" i="5"/>
  <c r="BW437" i="5"/>
  <c r="CA437" i="5"/>
  <c r="F435" i="18"/>
  <c r="A435" i="17" s="1"/>
  <c r="M435" i="17" s="1"/>
  <c r="AB435" i="17" s="1"/>
  <c r="AH435" i="17" l="1"/>
  <c r="AI435" i="17"/>
  <c r="W435" i="17"/>
  <c r="AG435" i="17"/>
  <c r="P431" i="22"/>
  <c r="R431" i="22"/>
  <c r="Q431" i="22"/>
  <c r="O432" i="22"/>
  <c r="AD435" i="17"/>
  <c r="AC435" i="17"/>
  <c r="AA435" i="17"/>
  <c r="AJ435" i="17"/>
  <c r="Y435" i="17"/>
  <c r="U435" i="17"/>
  <c r="Z435" i="17"/>
  <c r="S435" i="17"/>
  <c r="V434" i="17"/>
  <c r="X434" i="17"/>
  <c r="G440" i="5"/>
  <c r="N435" i="17"/>
  <c r="Q435" i="17"/>
  <c r="K438" i="5"/>
  <c r="O438" i="5"/>
  <c r="S438" i="5"/>
  <c r="W438" i="5"/>
  <c r="AA438" i="5"/>
  <c r="AE438" i="5"/>
  <c r="AI438" i="5"/>
  <c r="AM438" i="5"/>
  <c r="AQ438" i="5"/>
  <c r="AU438" i="5"/>
  <c r="AY438" i="5"/>
  <c r="BC438" i="5"/>
  <c r="BG438" i="5"/>
  <c r="BK438" i="5"/>
  <c r="BO438" i="5"/>
  <c r="BS438" i="5"/>
  <c r="BW438" i="5"/>
  <c r="CA438" i="5"/>
  <c r="H438" i="5"/>
  <c r="L438" i="5"/>
  <c r="P438" i="5"/>
  <c r="T438" i="5"/>
  <c r="X438" i="5"/>
  <c r="AB438" i="5"/>
  <c r="AF438" i="5"/>
  <c r="AJ438" i="5"/>
  <c r="AN438" i="5"/>
  <c r="AR438" i="5"/>
  <c r="AV438" i="5"/>
  <c r="AZ438" i="5"/>
  <c r="BD438" i="5"/>
  <c r="BH438" i="5"/>
  <c r="BL438" i="5"/>
  <c r="BP438" i="5"/>
  <c r="BT438" i="5"/>
  <c r="BX438" i="5"/>
  <c r="CB438" i="5"/>
  <c r="I438" i="5"/>
  <c r="M438" i="5"/>
  <c r="Q438" i="5"/>
  <c r="U438" i="5"/>
  <c r="Y438" i="5"/>
  <c r="AC438" i="5"/>
  <c r="AG438" i="5"/>
  <c r="AK438" i="5"/>
  <c r="AO438" i="5"/>
  <c r="AS438" i="5"/>
  <c r="AW438" i="5"/>
  <c r="BA438" i="5"/>
  <c r="BE438" i="5"/>
  <c r="BI438" i="5"/>
  <c r="BM438" i="5"/>
  <c r="BQ438" i="5"/>
  <c r="BU438" i="5"/>
  <c r="BY438" i="5"/>
  <c r="CC438" i="5"/>
  <c r="J438" i="5"/>
  <c r="N438" i="5"/>
  <c r="R438" i="5"/>
  <c r="V438" i="5"/>
  <c r="Z438" i="5"/>
  <c r="AD438" i="5"/>
  <c r="AH438" i="5"/>
  <c r="AL438" i="5"/>
  <c r="AP438" i="5"/>
  <c r="AT438" i="5"/>
  <c r="AX438" i="5"/>
  <c r="BB438" i="5"/>
  <c r="BF438" i="5"/>
  <c r="BJ438" i="5"/>
  <c r="BN438" i="5"/>
  <c r="BR438" i="5"/>
  <c r="BV438" i="5"/>
  <c r="BZ438" i="5"/>
  <c r="CD438" i="5"/>
  <c r="E439" i="5"/>
  <c r="D439" i="5"/>
  <c r="F439" i="5"/>
  <c r="C439" i="5"/>
  <c r="A439" i="5"/>
  <c r="B439" i="5"/>
  <c r="F436" i="18"/>
  <c r="A436" i="17" s="1"/>
  <c r="M436" i="17" s="1"/>
  <c r="AB436" i="17" s="1"/>
  <c r="AH436" i="17" l="1"/>
  <c r="AI436" i="17"/>
  <c r="W436" i="17"/>
  <c r="AG436" i="17"/>
  <c r="Q432" i="22"/>
  <c r="P432" i="22"/>
  <c r="R432" i="22"/>
  <c r="O433" i="22"/>
  <c r="AD436" i="17"/>
  <c r="AC436" i="17"/>
  <c r="AA436" i="17"/>
  <c r="AJ436" i="17"/>
  <c r="Y436" i="17"/>
  <c r="U436" i="17"/>
  <c r="Z436" i="17"/>
  <c r="S436" i="17"/>
  <c r="V435" i="17"/>
  <c r="X435" i="17"/>
  <c r="G441" i="5"/>
  <c r="Q436" i="17"/>
  <c r="N436" i="17"/>
  <c r="D440" i="5"/>
  <c r="E440" i="5"/>
  <c r="F440" i="5"/>
  <c r="B440" i="5"/>
  <c r="C440" i="5"/>
  <c r="A440" i="5"/>
  <c r="F437" i="18"/>
  <c r="A437" i="17" s="1"/>
  <c r="M437" i="17" s="1"/>
  <c r="AB437" i="17" s="1"/>
  <c r="J439" i="5"/>
  <c r="N439" i="5"/>
  <c r="R439" i="5"/>
  <c r="V439" i="5"/>
  <c r="Z439" i="5"/>
  <c r="AD439" i="5"/>
  <c r="AH439" i="5"/>
  <c r="AL439" i="5"/>
  <c r="AP439" i="5"/>
  <c r="AT439" i="5"/>
  <c r="AX439" i="5"/>
  <c r="BB439" i="5"/>
  <c r="BF439" i="5"/>
  <c r="BJ439" i="5"/>
  <c r="BN439" i="5"/>
  <c r="BR439" i="5"/>
  <c r="BV439" i="5"/>
  <c r="BZ439" i="5"/>
  <c r="CD439" i="5"/>
  <c r="K439" i="5"/>
  <c r="O439" i="5"/>
  <c r="S439" i="5"/>
  <c r="W439" i="5"/>
  <c r="AA439" i="5"/>
  <c r="AE439" i="5"/>
  <c r="AI439" i="5"/>
  <c r="AM439" i="5"/>
  <c r="AQ439" i="5"/>
  <c r="AU439" i="5"/>
  <c r="AY439" i="5"/>
  <c r="BC439" i="5"/>
  <c r="BG439" i="5"/>
  <c r="BK439" i="5"/>
  <c r="BO439" i="5"/>
  <c r="BS439" i="5"/>
  <c r="BW439" i="5"/>
  <c r="CA439" i="5"/>
  <c r="H439" i="5"/>
  <c r="L439" i="5"/>
  <c r="P439" i="5"/>
  <c r="T439" i="5"/>
  <c r="X439" i="5"/>
  <c r="AB439" i="5"/>
  <c r="AF439" i="5"/>
  <c r="AJ439" i="5"/>
  <c r="AN439" i="5"/>
  <c r="AR439" i="5"/>
  <c r="AV439" i="5"/>
  <c r="AZ439" i="5"/>
  <c r="BD439" i="5"/>
  <c r="BH439" i="5"/>
  <c r="BL439" i="5"/>
  <c r="BP439" i="5"/>
  <c r="BT439" i="5"/>
  <c r="BX439" i="5"/>
  <c r="CB439" i="5"/>
  <c r="I439" i="5"/>
  <c r="M439" i="5"/>
  <c r="Q439" i="5"/>
  <c r="U439" i="5"/>
  <c r="Y439" i="5"/>
  <c r="AC439" i="5"/>
  <c r="AG439" i="5"/>
  <c r="AK439" i="5"/>
  <c r="AO439" i="5"/>
  <c r="AS439" i="5"/>
  <c r="AW439" i="5"/>
  <c r="BA439" i="5"/>
  <c r="BE439" i="5"/>
  <c r="BI439" i="5"/>
  <c r="BM439" i="5"/>
  <c r="BQ439" i="5"/>
  <c r="BU439" i="5"/>
  <c r="BY439" i="5"/>
  <c r="CC439" i="5"/>
  <c r="AH437" i="17" l="1"/>
  <c r="AI437" i="17"/>
  <c r="W437" i="17"/>
  <c r="AG437" i="17"/>
  <c r="P433" i="22"/>
  <c r="R433" i="22"/>
  <c r="Q433" i="22"/>
  <c r="O434" i="22"/>
  <c r="AD437" i="17"/>
  <c r="AC437" i="17"/>
  <c r="AA437" i="17"/>
  <c r="AJ437" i="17"/>
  <c r="V436" i="17"/>
  <c r="X436" i="17"/>
  <c r="Y437" i="17"/>
  <c r="U437" i="17"/>
  <c r="Z437" i="17"/>
  <c r="S437" i="17"/>
  <c r="G442" i="5"/>
  <c r="Q437" i="17"/>
  <c r="N437" i="17"/>
  <c r="F438" i="18"/>
  <c r="A438" i="17" s="1"/>
  <c r="M438" i="17" s="1"/>
  <c r="AB438" i="17" s="1"/>
  <c r="I440" i="5"/>
  <c r="M440" i="5"/>
  <c r="Q440" i="5"/>
  <c r="U440" i="5"/>
  <c r="Y440" i="5"/>
  <c r="AC440" i="5"/>
  <c r="AG440" i="5"/>
  <c r="AK440" i="5"/>
  <c r="AO440" i="5"/>
  <c r="AS440" i="5"/>
  <c r="AW440" i="5"/>
  <c r="BA440" i="5"/>
  <c r="BE440" i="5"/>
  <c r="BI440" i="5"/>
  <c r="BM440" i="5"/>
  <c r="BQ440" i="5"/>
  <c r="BU440" i="5"/>
  <c r="BY440" i="5"/>
  <c r="CC440" i="5"/>
  <c r="J440" i="5"/>
  <c r="N440" i="5"/>
  <c r="R440" i="5"/>
  <c r="V440" i="5"/>
  <c r="Z440" i="5"/>
  <c r="AD440" i="5"/>
  <c r="AH440" i="5"/>
  <c r="AL440" i="5"/>
  <c r="AP440" i="5"/>
  <c r="AT440" i="5"/>
  <c r="AX440" i="5"/>
  <c r="BB440" i="5"/>
  <c r="BF440" i="5"/>
  <c r="BJ440" i="5"/>
  <c r="BN440" i="5"/>
  <c r="BR440" i="5"/>
  <c r="BV440" i="5"/>
  <c r="BZ440" i="5"/>
  <c r="CD440" i="5"/>
  <c r="K440" i="5"/>
  <c r="O440" i="5"/>
  <c r="S440" i="5"/>
  <c r="W440" i="5"/>
  <c r="AA440" i="5"/>
  <c r="AE440" i="5"/>
  <c r="AI440" i="5"/>
  <c r="AM440" i="5"/>
  <c r="AQ440" i="5"/>
  <c r="AU440" i="5"/>
  <c r="AY440" i="5"/>
  <c r="BC440" i="5"/>
  <c r="BG440" i="5"/>
  <c r="BK440" i="5"/>
  <c r="BO440" i="5"/>
  <c r="BS440" i="5"/>
  <c r="BW440" i="5"/>
  <c r="CA440" i="5"/>
  <c r="H440" i="5"/>
  <c r="L440" i="5"/>
  <c r="P440" i="5"/>
  <c r="T440" i="5"/>
  <c r="X440" i="5"/>
  <c r="AB440" i="5"/>
  <c r="AF440" i="5"/>
  <c r="AJ440" i="5"/>
  <c r="AN440" i="5"/>
  <c r="AR440" i="5"/>
  <c r="AV440" i="5"/>
  <c r="AZ440" i="5"/>
  <c r="BD440" i="5"/>
  <c r="BH440" i="5"/>
  <c r="BL440" i="5"/>
  <c r="BP440" i="5"/>
  <c r="BT440" i="5"/>
  <c r="BX440" i="5"/>
  <c r="CB440" i="5"/>
  <c r="E441" i="5"/>
  <c r="D441" i="5"/>
  <c r="F441" i="5"/>
  <c r="C441" i="5"/>
  <c r="A441" i="5"/>
  <c r="B441" i="5"/>
  <c r="AH438" i="17" l="1"/>
  <c r="AI438" i="17"/>
  <c r="W438" i="17"/>
  <c r="AG438" i="17"/>
  <c r="P434" i="22"/>
  <c r="R434" i="22"/>
  <c r="Q434" i="22"/>
  <c r="O435" i="22"/>
  <c r="AD438" i="17"/>
  <c r="AC438" i="17"/>
  <c r="AA438" i="17"/>
  <c r="AJ438" i="17"/>
  <c r="V437" i="17"/>
  <c r="X437" i="17"/>
  <c r="Y438" i="17"/>
  <c r="U438" i="17"/>
  <c r="Z438" i="17"/>
  <c r="S438" i="17"/>
  <c r="G443" i="5"/>
  <c r="Q438" i="17"/>
  <c r="N438" i="17"/>
  <c r="H441" i="5"/>
  <c r="L441" i="5"/>
  <c r="P441" i="5"/>
  <c r="T441" i="5"/>
  <c r="X441" i="5"/>
  <c r="AB441" i="5"/>
  <c r="AF441" i="5"/>
  <c r="AJ441" i="5"/>
  <c r="AN441" i="5"/>
  <c r="AR441" i="5"/>
  <c r="AV441" i="5"/>
  <c r="AZ441" i="5"/>
  <c r="BD441" i="5"/>
  <c r="BH441" i="5"/>
  <c r="BL441" i="5"/>
  <c r="BP441" i="5"/>
  <c r="BT441" i="5"/>
  <c r="BX441" i="5"/>
  <c r="CB441" i="5"/>
  <c r="I441" i="5"/>
  <c r="M441" i="5"/>
  <c r="Q441" i="5"/>
  <c r="U441" i="5"/>
  <c r="Y441" i="5"/>
  <c r="AC441" i="5"/>
  <c r="AG441" i="5"/>
  <c r="AK441" i="5"/>
  <c r="AO441" i="5"/>
  <c r="AS441" i="5"/>
  <c r="AW441" i="5"/>
  <c r="BA441" i="5"/>
  <c r="BE441" i="5"/>
  <c r="BI441" i="5"/>
  <c r="BM441" i="5"/>
  <c r="BQ441" i="5"/>
  <c r="BU441" i="5"/>
  <c r="BY441" i="5"/>
  <c r="CC441" i="5"/>
  <c r="J441" i="5"/>
  <c r="N441" i="5"/>
  <c r="R441" i="5"/>
  <c r="V441" i="5"/>
  <c r="Z441" i="5"/>
  <c r="AD441" i="5"/>
  <c r="AH441" i="5"/>
  <c r="AL441" i="5"/>
  <c r="AP441" i="5"/>
  <c r="AT441" i="5"/>
  <c r="AX441" i="5"/>
  <c r="BB441" i="5"/>
  <c r="BF441" i="5"/>
  <c r="BJ441" i="5"/>
  <c r="BN441" i="5"/>
  <c r="BR441" i="5"/>
  <c r="BV441" i="5"/>
  <c r="BZ441" i="5"/>
  <c r="CD441" i="5"/>
  <c r="K441" i="5"/>
  <c r="O441" i="5"/>
  <c r="S441" i="5"/>
  <c r="W441" i="5"/>
  <c r="AA441" i="5"/>
  <c r="AE441" i="5"/>
  <c r="AI441" i="5"/>
  <c r="AM441" i="5"/>
  <c r="AQ441" i="5"/>
  <c r="AU441" i="5"/>
  <c r="AY441" i="5"/>
  <c r="BC441" i="5"/>
  <c r="BG441" i="5"/>
  <c r="BK441" i="5"/>
  <c r="BO441" i="5"/>
  <c r="BS441" i="5"/>
  <c r="BW441" i="5"/>
  <c r="CA441" i="5"/>
  <c r="D442" i="5"/>
  <c r="E442" i="5"/>
  <c r="F442" i="5"/>
  <c r="B442" i="5"/>
  <c r="C442" i="5"/>
  <c r="A442" i="5"/>
  <c r="F439" i="18"/>
  <c r="A439" i="17" s="1"/>
  <c r="M439" i="17" s="1"/>
  <c r="AB439" i="17" s="1"/>
  <c r="AH439" i="17" l="1"/>
  <c r="AI439" i="17"/>
  <c r="W439" i="17"/>
  <c r="AG439" i="17"/>
  <c r="P435" i="22"/>
  <c r="R435" i="22"/>
  <c r="Q435" i="22"/>
  <c r="O436" i="22"/>
  <c r="AD439" i="17"/>
  <c r="AC439" i="17"/>
  <c r="AA439" i="17"/>
  <c r="AJ439" i="17"/>
  <c r="Y439" i="17"/>
  <c r="U439" i="17"/>
  <c r="Z439" i="17"/>
  <c r="S439" i="17"/>
  <c r="V438" i="17"/>
  <c r="X438" i="17"/>
  <c r="G444" i="5"/>
  <c r="N439" i="17"/>
  <c r="Q439" i="17"/>
  <c r="E443" i="5"/>
  <c r="D443" i="5"/>
  <c r="F443" i="5"/>
  <c r="C443" i="5"/>
  <c r="A443" i="5"/>
  <c r="B443" i="5"/>
  <c r="F440" i="18"/>
  <c r="A440" i="17" s="1"/>
  <c r="M440" i="17" s="1"/>
  <c r="AB440" i="17" s="1"/>
  <c r="I442" i="5"/>
  <c r="M442" i="5"/>
  <c r="Q442" i="5"/>
  <c r="U442" i="5"/>
  <c r="Y442" i="5"/>
  <c r="AC442" i="5"/>
  <c r="AG442" i="5"/>
  <c r="AK442" i="5"/>
  <c r="AO442" i="5"/>
  <c r="AS442" i="5"/>
  <c r="AW442" i="5"/>
  <c r="BA442" i="5"/>
  <c r="BE442" i="5"/>
  <c r="BI442" i="5"/>
  <c r="BM442" i="5"/>
  <c r="BQ442" i="5"/>
  <c r="BU442" i="5"/>
  <c r="BY442" i="5"/>
  <c r="CC442" i="5"/>
  <c r="J442" i="5"/>
  <c r="N442" i="5"/>
  <c r="R442" i="5"/>
  <c r="V442" i="5"/>
  <c r="Z442" i="5"/>
  <c r="AD442" i="5"/>
  <c r="AH442" i="5"/>
  <c r="AL442" i="5"/>
  <c r="AP442" i="5"/>
  <c r="AT442" i="5"/>
  <c r="AX442" i="5"/>
  <c r="BB442" i="5"/>
  <c r="BF442" i="5"/>
  <c r="BJ442" i="5"/>
  <c r="BN442" i="5"/>
  <c r="BR442" i="5"/>
  <c r="BV442" i="5"/>
  <c r="BZ442" i="5"/>
  <c r="CD442" i="5"/>
  <c r="K442" i="5"/>
  <c r="O442" i="5"/>
  <c r="S442" i="5"/>
  <c r="W442" i="5"/>
  <c r="AA442" i="5"/>
  <c r="AE442" i="5"/>
  <c r="AI442" i="5"/>
  <c r="AM442" i="5"/>
  <c r="AQ442" i="5"/>
  <c r="AU442" i="5"/>
  <c r="AY442" i="5"/>
  <c r="BC442" i="5"/>
  <c r="BG442" i="5"/>
  <c r="BK442" i="5"/>
  <c r="BO442" i="5"/>
  <c r="BS442" i="5"/>
  <c r="BW442" i="5"/>
  <c r="CA442" i="5"/>
  <c r="H442" i="5"/>
  <c r="L442" i="5"/>
  <c r="P442" i="5"/>
  <c r="T442" i="5"/>
  <c r="X442" i="5"/>
  <c r="AB442" i="5"/>
  <c r="AF442" i="5"/>
  <c r="AJ442" i="5"/>
  <c r="AN442" i="5"/>
  <c r="AR442" i="5"/>
  <c r="AV442" i="5"/>
  <c r="AZ442" i="5"/>
  <c r="BD442" i="5"/>
  <c r="BH442" i="5"/>
  <c r="BL442" i="5"/>
  <c r="BP442" i="5"/>
  <c r="BT442" i="5"/>
  <c r="BX442" i="5"/>
  <c r="CB442" i="5"/>
  <c r="AH440" i="17" l="1"/>
  <c r="AI440" i="17"/>
  <c r="W440" i="17"/>
  <c r="AG440" i="17"/>
  <c r="Q436" i="22"/>
  <c r="P436" i="22"/>
  <c r="R436" i="22"/>
  <c r="O437" i="22"/>
  <c r="AD440" i="17"/>
  <c r="AC440" i="17"/>
  <c r="AA440" i="17"/>
  <c r="AJ440" i="17"/>
  <c r="Y440" i="17"/>
  <c r="U440" i="17"/>
  <c r="Z440" i="17"/>
  <c r="S440" i="17"/>
  <c r="V439" i="17"/>
  <c r="X439" i="17"/>
  <c r="G445" i="5"/>
  <c r="Q440" i="17"/>
  <c r="N440" i="17"/>
  <c r="D444" i="5"/>
  <c r="E444" i="5"/>
  <c r="F444" i="5"/>
  <c r="A444" i="5"/>
  <c r="B444" i="5"/>
  <c r="C444" i="5"/>
  <c r="H443" i="5"/>
  <c r="L443" i="5"/>
  <c r="P443" i="5"/>
  <c r="T443" i="5"/>
  <c r="X443" i="5"/>
  <c r="AB443" i="5"/>
  <c r="AF443" i="5"/>
  <c r="AJ443" i="5"/>
  <c r="AN443" i="5"/>
  <c r="AR443" i="5"/>
  <c r="AV443" i="5"/>
  <c r="AZ443" i="5"/>
  <c r="BD443" i="5"/>
  <c r="BH443" i="5"/>
  <c r="BL443" i="5"/>
  <c r="BP443" i="5"/>
  <c r="BT443" i="5"/>
  <c r="BX443" i="5"/>
  <c r="CB443" i="5"/>
  <c r="I443" i="5"/>
  <c r="M443" i="5"/>
  <c r="Q443" i="5"/>
  <c r="U443" i="5"/>
  <c r="Y443" i="5"/>
  <c r="AC443" i="5"/>
  <c r="AG443" i="5"/>
  <c r="AK443" i="5"/>
  <c r="AO443" i="5"/>
  <c r="AS443" i="5"/>
  <c r="AW443" i="5"/>
  <c r="BA443" i="5"/>
  <c r="BE443" i="5"/>
  <c r="BI443" i="5"/>
  <c r="BM443" i="5"/>
  <c r="BQ443" i="5"/>
  <c r="BU443" i="5"/>
  <c r="BY443" i="5"/>
  <c r="CC443" i="5"/>
  <c r="J443" i="5"/>
  <c r="N443" i="5"/>
  <c r="R443" i="5"/>
  <c r="V443" i="5"/>
  <c r="Z443" i="5"/>
  <c r="AD443" i="5"/>
  <c r="AH443" i="5"/>
  <c r="AL443" i="5"/>
  <c r="AP443" i="5"/>
  <c r="AT443" i="5"/>
  <c r="AX443" i="5"/>
  <c r="BB443" i="5"/>
  <c r="BF443" i="5"/>
  <c r="BJ443" i="5"/>
  <c r="BN443" i="5"/>
  <c r="BR443" i="5"/>
  <c r="BV443" i="5"/>
  <c r="BZ443" i="5"/>
  <c r="CD443" i="5"/>
  <c r="K443" i="5"/>
  <c r="O443" i="5"/>
  <c r="S443" i="5"/>
  <c r="W443" i="5"/>
  <c r="AA443" i="5"/>
  <c r="AE443" i="5"/>
  <c r="AI443" i="5"/>
  <c r="AM443" i="5"/>
  <c r="AQ443" i="5"/>
  <c r="AU443" i="5"/>
  <c r="AY443" i="5"/>
  <c r="BC443" i="5"/>
  <c r="BG443" i="5"/>
  <c r="BK443" i="5"/>
  <c r="BO443" i="5"/>
  <c r="BS443" i="5"/>
  <c r="BW443" i="5"/>
  <c r="CA443" i="5"/>
  <c r="F441" i="18"/>
  <c r="A441" i="17" s="1"/>
  <c r="M441" i="17" s="1"/>
  <c r="AB441" i="17" s="1"/>
  <c r="AH441" i="17" l="1"/>
  <c r="AI441" i="17"/>
  <c r="W441" i="17"/>
  <c r="AG441" i="17"/>
  <c r="Q437" i="22"/>
  <c r="P437" i="22"/>
  <c r="R437" i="22"/>
  <c r="O438" i="22"/>
  <c r="AD441" i="17"/>
  <c r="AC441" i="17"/>
  <c r="AA441" i="17"/>
  <c r="AJ441" i="17"/>
  <c r="Y441" i="17"/>
  <c r="U441" i="17"/>
  <c r="Z441" i="17"/>
  <c r="S441" i="17"/>
  <c r="V440" i="17"/>
  <c r="X440" i="17"/>
  <c r="G446" i="5"/>
  <c r="Q441" i="17"/>
  <c r="N441" i="17"/>
  <c r="F445" i="5"/>
  <c r="E445" i="5"/>
  <c r="D445" i="5"/>
  <c r="C445" i="5"/>
  <c r="A445" i="5"/>
  <c r="B445" i="5"/>
  <c r="F442" i="18"/>
  <c r="A442" i="17" s="1"/>
  <c r="M442" i="17" s="1"/>
  <c r="AB442" i="17" s="1"/>
  <c r="K444" i="5"/>
  <c r="O444" i="5"/>
  <c r="S444" i="5"/>
  <c r="W444" i="5"/>
  <c r="AA444" i="5"/>
  <c r="AE444" i="5"/>
  <c r="AI444" i="5"/>
  <c r="AM444" i="5"/>
  <c r="AQ444" i="5"/>
  <c r="AU444" i="5"/>
  <c r="AY444" i="5"/>
  <c r="BC444" i="5"/>
  <c r="BG444" i="5"/>
  <c r="BK444" i="5"/>
  <c r="BO444" i="5"/>
  <c r="BS444" i="5"/>
  <c r="BW444" i="5"/>
  <c r="CA444" i="5"/>
  <c r="H444" i="5"/>
  <c r="L444" i="5"/>
  <c r="P444" i="5"/>
  <c r="T444" i="5"/>
  <c r="X444" i="5"/>
  <c r="AB444" i="5"/>
  <c r="AF444" i="5"/>
  <c r="AJ444" i="5"/>
  <c r="AN444" i="5"/>
  <c r="AR444" i="5"/>
  <c r="AV444" i="5"/>
  <c r="AZ444" i="5"/>
  <c r="BD444" i="5"/>
  <c r="BH444" i="5"/>
  <c r="BL444" i="5"/>
  <c r="BP444" i="5"/>
  <c r="BT444" i="5"/>
  <c r="BX444" i="5"/>
  <c r="CB444" i="5"/>
  <c r="I444" i="5"/>
  <c r="M444" i="5"/>
  <c r="Q444" i="5"/>
  <c r="U444" i="5"/>
  <c r="Y444" i="5"/>
  <c r="AC444" i="5"/>
  <c r="AG444" i="5"/>
  <c r="AK444" i="5"/>
  <c r="AO444" i="5"/>
  <c r="AS444" i="5"/>
  <c r="AW444" i="5"/>
  <c r="BA444" i="5"/>
  <c r="BE444" i="5"/>
  <c r="BI444" i="5"/>
  <c r="BM444" i="5"/>
  <c r="BQ444" i="5"/>
  <c r="BU444" i="5"/>
  <c r="BY444" i="5"/>
  <c r="CC444" i="5"/>
  <c r="J444" i="5"/>
  <c r="N444" i="5"/>
  <c r="R444" i="5"/>
  <c r="V444" i="5"/>
  <c r="Z444" i="5"/>
  <c r="AD444" i="5"/>
  <c r="AH444" i="5"/>
  <c r="AL444" i="5"/>
  <c r="AP444" i="5"/>
  <c r="AT444" i="5"/>
  <c r="AX444" i="5"/>
  <c r="BB444" i="5"/>
  <c r="BF444" i="5"/>
  <c r="BJ444" i="5"/>
  <c r="BN444" i="5"/>
  <c r="BR444" i="5"/>
  <c r="BV444" i="5"/>
  <c r="BZ444" i="5"/>
  <c r="CD444" i="5"/>
  <c r="AH442" i="17" l="1"/>
  <c r="AI442" i="17"/>
  <c r="W442" i="17"/>
  <c r="AG442" i="17"/>
  <c r="P438" i="22"/>
  <c r="R438" i="22"/>
  <c r="Q438" i="22"/>
  <c r="O439" i="22"/>
  <c r="AD442" i="17"/>
  <c r="AC442" i="17"/>
  <c r="AA442" i="17"/>
  <c r="AJ442" i="17"/>
  <c r="V441" i="17"/>
  <c r="X441" i="17"/>
  <c r="Y442" i="17"/>
  <c r="U442" i="17"/>
  <c r="Z442" i="17"/>
  <c r="S442" i="17"/>
  <c r="G447" i="5"/>
  <c r="Q442" i="17"/>
  <c r="N442" i="17"/>
  <c r="F443" i="18"/>
  <c r="A443" i="17" s="1"/>
  <c r="M443" i="17" s="1"/>
  <c r="AB443" i="17" s="1"/>
  <c r="J445" i="5"/>
  <c r="N445" i="5"/>
  <c r="R445" i="5"/>
  <c r="V445" i="5"/>
  <c r="Z445" i="5"/>
  <c r="AD445" i="5"/>
  <c r="AH445" i="5"/>
  <c r="AL445" i="5"/>
  <c r="AP445" i="5"/>
  <c r="AT445" i="5"/>
  <c r="AX445" i="5"/>
  <c r="BB445" i="5"/>
  <c r="BF445" i="5"/>
  <c r="BJ445" i="5"/>
  <c r="BN445" i="5"/>
  <c r="BR445" i="5"/>
  <c r="BV445" i="5"/>
  <c r="BZ445" i="5"/>
  <c r="CD445" i="5"/>
  <c r="K445" i="5"/>
  <c r="O445" i="5"/>
  <c r="S445" i="5"/>
  <c r="W445" i="5"/>
  <c r="AA445" i="5"/>
  <c r="AE445" i="5"/>
  <c r="AI445" i="5"/>
  <c r="AM445" i="5"/>
  <c r="AQ445" i="5"/>
  <c r="AU445" i="5"/>
  <c r="AY445" i="5"/>
  <c r="BC445" i="5"/>
  <c r="BG445" i="5"/>
  <c r="BK445" i="5"/>
  <c r="BO445" i="5"/>
  <c r="BS445" i="5"/>
  <c r="BW445" i="5"/>
  <c r="CA445" i="5"/>
  <c r="H445" i="5"/>
  <c r="L445" i="5"/>
  <c r="P445" i="5"/>
  <c r="T445" i="5"/>
  <c r="X445" i="5"/>
  <c r="AB445" i="5"/>
  <c r="AF445" i="5"/>
  <c r="AJ445" i="5"/>
  <c r="AN445" i="5"/>
  <c r="AR445" i="5"/>
  <c r="AV445" i="5"/>
  <c r="AZ445" i="5"/>
  <c r="BD445" i="5"/>
  <c r="BH445" i="5"/>
  <c r="BL445" i="5"/>
  <c r="BP445" i="5"/>
  <c r="BT445" i="5"/>
  <c r="BX445" i="5"/>
  <c r="CB445" i="5"/>
  <c r="I445" i="5"/>
  <c r="M445" i="5"/>
  <c r="Q445" i="5"/>
  <c r="U445" i="5"/>
  <c r="Y445" i="5"/>
  <c r="AC445" i="5"/>
  <c r="AG445" i="5"/>
  <c r="AK445" i="5"/>
  <c r="AO445" i="5"/>
  <c r="AS445" i="5"/>
  <c r="AW445" i="5"/>
  <c r="BA445" i="5"/>
  <c r="BE445" i="5"/>
  <c r="BI445" i="5"/>
  <c r="BM445" i="5"/>
  <c r="BQ445" i="5"/>
  <c r="BU445" i="5"/>
  <c r="BY445" i="5"/>
  <c r="CC445" i="5"/>
  <c r="D446" i="5"/>
  <c r="E446" i="5"/>
  <c r="F446" i="5"/>
  <c r="A446" i="5"/>
  <c r="B446" i="5"/>
  <c r="C446" i="5"/>
  <c r="AH443" i="17" l="1"/>
  <c r="AI443" i="17"/>
  <c r="W443" i="17"/>
  <c r="AG443" i="17"/>
  <c r="P439" i="22"/>
  <c r="R439" i="22"/>
  <c r="Q439" i="22"/>
  <c r="O440" i="22"/>
  <c r="AD443" i="17"/>
  <c r="AC443" i="17"/>
  <c r="AA443" i="17"/>
  <c r="AJ443" i="17"/>
  <c r="V442" i="17"/>
  <c r="X442" i="17"/>
  <c r="Y443" i="17"/>
  <c r="U443" i="17"/>
  <c r="Z443" i="17"/>
  <c r="S443" i="17"/>
  <c r="G448" i="5"/>
  <c r="N443" i="17"/>
  <c r="Q443" i="17"/>
  <c r="E447" i="5"/>
  <c r="D447" i="5"/>
  <c r="F447" i="5"/>
  <c r="C447" i="5"/>
  <c r="A447" i="5"/>
  <c r="B447" i="5"/>
  <c r="K446" i="5"/>
  <c r="O446" i="5"/>
  <c r="S446" i="5"/>
  <c r="W446" i="5"/>
  <c r="AA446" i="5"/>
  <c r="AE446" i="5"/>
  <c r="AI446" i="5"/>
  <c r="AM446" i="5"/>
  <c r="AQ446" i="5"/>
  <c r="AU446" i="5"/>
  <c r="AY446" i="5"/>
  <c r="BC446" i="5"/>
  <c r="BG446" i="5"/>
  <c r="BK446" i="5"/>
  <c r="BO446" i="5"/>
  <c r="BS446" i="5"/>
  <c r="BW446" i="5"/>
  <c r="CA446" i="5"/>
  <c r="H446" i="5"/>
  <c r="L446" i="5"/>
  <c r="P446" i="5"/>
  <c r="T446" i="5"/>
  <c r="X446" i="5"/>
  <c r="AB446" i="5"/>
  <c r="AF446" i="5"/>
  <c r="AJ446" i="5"/>
  <c r="AN446" i="5"/>
  <c r="AR446" i="5"/>
  <c r="AV446" i="5"/>
  <c r="AZ446" i="5"/>
  <c r="BD446" i="5"/>
  <c r="BH446" i="5"/>
  <c r="BL446" i="5"/>
  <c r="BP446" i="5"/>
  <c r="BT446" i="5"/>
  <c r="BX446" i="5"/>
  <c r="CB446" i="5"/>
  <c r="I446" i="5"/>
  <c r="M446" i="5"/>
  <c r="Q446" i="5"/>
  <c r="U446" i="5"/>
  <c r="Y446" i="5"/>
  <c r="AC446" i="5"/>
  <c r="AG446" i="5"/>
  <c r="AK446" i="5"/>
  <c r="AO446" i="5"/>
  <c r="AS446" i="5"/>
  <c r="AW446" i="5"/>
  <c r="BA446" i="5"/>
  <c r="BE446" i="5"/>
  <c r="BI446" i="5"/>
  <c r="BM446" i="5"/>
  <c r="BQ446" i="5"/>
  <c r="BU446" i="5"/>
  <c r="BY446" i="5"/>
  <c r="CC446" i="5"/>
  <c r="J446" i="5"/>
  <c r="N446" i="5"/>
  <c r="R446" i="5"/>
  <c r="V446" i="5"/>
  <c r="Z446" i="5"/>
  <c r="AD446" i="5"/>
  <c r="AH446" i="5"/>
  <c r="AL446" i="5"/>
  <c r="AP446" i="5"/>
  <c r="AT446" i="5"/>
  <c r="AX446" i="5"/>
  <c r="BB446" i="5"/>
  <c r="BF446" i="5"/>
  <c r="BJ446" i="5"/>
  <c r="BN446" i="5"/>
  <c r="BR446" i="5"/>
  <c r="BV446" i="5"/>
  <c r="BZ446" i="5"/>
  <c r="CD446" i="5"/>
  <c r="F444" i="18"/>
  <c r="A444" i="17" s="1"/>
  <c r="M444" i="17" s="1"/>
  <c r="AB444" i="17" s="1"/>
  <c r="AH444" i="17" l="1"/>
  <c r="AI444" i="17"/>
  <c r="W444" i="17"/>
  <c r="AG444" i="17"/>
  <c r="P440" i="22"/>
  <c r="R440" i="22"/>
  <c r="Q440" i="22"/>
  <c r="O441" i="22"/>
  <c r="AD444" i="17"/>
  <c r="AC444" i="17"/>
  <c r="AA444" i="17"/>
  <c r="AJ444" i="17"/>
  <c r="Y444" i="17"/>
  <c r="U444" i="17"/>
  <c r="Z444" i="17"/>
  <c r="S444" i="17"/>
  <c r="V443" i="17"/>
  <c r="X443" i="17"/>
  <c r="G449" i="5"/>
  <c r="Q444" i="17"/>
  <c r="N444" i="17"/>
  <c r="F445" i="18"/>
  <c r="A445" i="17" s="1"/>
  <c r="M445" i="17" s="1"/>
  <c r="AB445" i="17" s="1"/>
  <c r="D448" i="5"/>
  <c r="E448" i="5"/>
  <c r="F448" i="5"/>
  <c r="B448" i="5"/>
  <c r="C448" i="5"/>
  <c r="A448" i="5"/>
  <c r="H447" i="5"/>
  <c r="L447" i="5"/>
  <c r="P447" i="5"/>
  <c r="T447" i="5"/>
  <c r="X447" i="5"/>
  <c r="AB447" i="5"/>
  <c r="AF447" i="5"/>
  <c r="AJ447" i="5"/>
  <c r="AN447" i="5"/>
  <c r="AR447" i="5"/>
  <c r="AV447" i="5"/>
  <c r="AZ447" i="5"/>
  <c r="BD447" i="5"/>
  <c r="BH447" i="5"/>
  <c r="BL447" i="5"/>
  <c r="BP447" i="5"/>
  <c r="BT447" i="5"/>
  <c r="BX447" i="5"/>
  <c r="CB447" i="5"/>
  <c r="I447" i="5"/>
  <c r="M447" i="5"/>
  <c r="Q447" i="5"/>
  <c r="U447" i="5"/>
  <c r="Y447" i="5"/>
  <c r="AC447" i="5"/>
  <c r="AG447" i="5"/>
  <c r="AK447" i="5"/>
  <c r="AO447" i="5"/>
  <c r="AS447" i="5"/>
  <c r="AW447" i="5"/>
  <c r="N447" i="5"/>
  <c r="V447" i="5"/>
  <c r="AD447" i="5"/>
  <c r="AL447" i="5"/>
  <c r="AT447" i="5"/>
  <c r="BB447" i="5"/>
  <c r="BJ447" i="5"/>
  <c r="BR447" i="5"/>
  <c r="BZ447" i="5"/>
  <c r="K447" i="5"/>
  <c r="S447" i="5"/>
  <c r="AA447" i="5"/>
  <c r="AI447" i="5"/>
  <c r="AQ447" i="5"/>
  <c r="AY447" i="5"/>
  <c r="BC447" i="5"/>
  <c r="BG447" i="5"/>
  <c r="BK447" i="5"/>
  <c r="BO447" i="5"/>
  <c r="BS447" i="5"/>
  <c r="BW447" i="5"/>
  <c r="CA447" i="5"/>
  <c r="J447" i="5"/>
  <c r="R447" i="5"/>
  <c r="Z447" i="5"/>
  <c r="AH447" i="5"/>
  <c r="AP447" i="5"/>
  <c r="AX447" i="5"/>
  <c r="BF447" i="5"/>
  <c r="BN447" i="5"/>
  <c r="BV447" i="5"/>
  <c r="CD447" i="5"/>
  <c r="O447" i="5"/>
  <c r="W447" i="5"/>
  <c r="AE447" i="5"/>
  <c r="AM447" i="5"/>
  <c r="AU447" i="5"/>
  <c r="BA447" i="5"/>
  <c r="BE447" i="5"/>
  <c r="BI447" i="5"/>
  <c r="BM447" i="5"/>
  <c r="BQ447" i="5"/>
  <c r="BU447" i="5"/>
  <c r="BY447" i="5"/>
  <c r="CC447" i="5"/>
  <c r="AH445" i="17" l="1"/>
  <c r="AI445" i="17"/>
  <c r="W445" i="17"/>
  <c r="AG445" i="17"/>
  <c r="P441" i="22"/>
  <c r="R441" i="22"/>
  <c r="Q441" i="22"/>
  <c r="O442" i="22"/>
  <c r="AD445" i="17"/>
  <c r="AC445" i="17"/>
  <c r="AA445" i="17"/>
  <c r="AJ445" i="17"/>
  <c r="V444" i="17"/>
  <c r="X444" i="17"/>
  <c r="Y445" i="17"/>
  <c r="U445" i="17"/>
  <c r="Z445" i="17"/>
  <c r="S445" i="17"/>
  <c r="G450" i="5"/>
  <c r="Q445" i="17"/>
  <c r="N445" i="17"/>
  <c r="I448" i="5"/>
  <c r="M448" i="5"/>
  <c r="Q448" i="5"/>
  <c r="U448" i="5"/>
  <c r="Y448" i="5"/>
  <c r="AC448" i="5"/>
  <c r="AG448" i="5"/>
  <c r="AK448" i="5"/>
  <c r="AO448" i="5"/>
  <c r="AS448" i="5"/>
  <c r="AW448" i="5"/>
  <c r="BA448" i="5"/>
  <c r="BE448" i="5"/>
  <c r="BI448" i="5"/>
  <c r="BM448" i="5"/>
  <c r="BQ448" i="5"/>
  <c r="BU448" i="5"/>
  <c r="BY448" i="5"/>
  <c r="CC448" i="5"/>
  <c r="J448" i="5"/>
  <c r="N448" i="5"/>
  <c r="R448" i="5"/>
  <c r="V448" i="5"/>
  <c r="Z448" i="5"/>
  <c r="AD448" i="5"/>
  <c r="AH448" i="5"/>
  <c r="AL448" i="5"/>
  <c r="AP448" i="5"/>
  <c r="AT448" i="5"/>
  <c r="AX448" i="5"/>
  <c r="BB448" i="5"/>
  <c r="BF448" i="5"/>
  <c r="BJ448" i="5"/>
  <c r="BN448" i="5"/>
  <c r="BR448" i="5"/>
  <c r="BV448" i="5"/>
  <c r="BZ448" i="5"/>
  <c r="CD448" i="5"/>
  <c r="K448" i="5"/>
  <c r="O448" i="5"/>
  <c r="S448" i="5"/>
  <c r="W448" i="5"/>
  <c r="AA448" i="5"/>
  <c r="AE448" i="5"/>
  <c r="AI448" i="5"/>
  <c r="AM448" i="5"/>
  <c r="AQ448" i="5"/>
  <c r="AU448" i="5"/>
  <c r="AY448" i="5"/>
  <c r="BC448" i="5"/>
  <c r="BG448" i="5"/>
  <c r="BK448" i="5"/>
  <c r="BO448" i="5"/>
  <c r="BS448" i="5"/>
  <c r="BW448" i="5"/>
  <c r="CA448" i="5"/>
  <c r="H448" i="5"/>
  <c r="L448" i="5"/>
  <c r="P448" i="5"/>
  <c r="T448" i="5"/>
  <c r="X448" i="5"/>
  <c r="AB448" i="5"/>
  <c r="AF448" i="5"/>
  <c r="AJ448" i="5"/>
  <c r="AN448" i="5"/>
  <c r="AR448" i="5"/>
  <c r="AV448" i="5"/>
  <c r="AZ448" i="5"/>
  <c r="BD448" i="5"/>
  <c r="BH448" i="5"/>
  <c r="BL448" i="5"/>
  <c r="BP448" i="5"/>
  <c r="BT448" i="5"/>
  <c r="BX448" i="5"/>
  <c r="CB448" i="5"/>
  <c r="E449" i="5"/>
  <c r="D449" i="5"/>
  <c r="F449" i="5"/>
  <c r="C449" i="5"/>
  <c r="A449" i="5"/>
  <c r="B449" i="5"/>
  <c r="F446" i="18"/>
  <c r="A446" i="17" s="1"/>
  <c r="M446" i="17" s="1"/>
  <c r="AB446" i="17" s="1"/>
  <c r="AH446" i="17" l="1"/>
  <c r="AI446" i="17"/>
  <c r="W446" i="17"/>
  <c r="AG446" i="17"/>
  <c r="Q442" i="22"/>
  <c r="P442" i="22"/>
  <c r="R442" i="22"/>
  <c r="O443" i="22"/>
  <c r="AD446" i="17"/>
  <c r="AC446" i="17"/>
  <c r="AA446" i="17"/>
  <c r="AJ446" i="17"/>
  <c r="Y446" i="17"/>
  <c r="U446" i="17"/>
  <c r="Z446" i="17"/>
  <c r="S446" i="17"/>
  <c r="V445" i="17"/>
  <c r="X445" i="17"/>
  <c r="G451" i="5"/>
  <c r="Q446" i="17"/>
  <c r="N446" i="17"/>
  <c r="F447" i="18"/>
  <c r="A447" i="17" s="1"/>
  <c r="M447" i="17" s="1"/>
  <c r="AB447" i="17" s="1"/>
  <c r="J449" i="5"/>
  <c r="N449" i="5"/>
  <c r="R449" i="5"/>
  <c r="V449" i="5"/>
  <c r="Z449" i="5"/>
  <c r="AD449" i="5"/>
  <c r="AH449" i="5"/>
  <c r="AL449" i="5"/>
  <c r="AP449" i="5"/>
  <c r="AT449" i="5"/>
  <c r="AX449" i="5"/>
  <c r="BB449" i="5"/>
  <c r="BF449" i="5"/>
  <c r="BJ449" i="5"/>
  <c r="BN449" i="5"/>
  <c r="BR449" i="5"/>
  <c r="BV449" i="5"/>
  <c r="BZ449" i="5"/>
  <c r="CD449" i="5"/>
  <c r="K449" i="5"/>
  <c r="O449" i="5"/>
  <c r="S449" i="5"/>
  <c r="W449" i="5"/>
  <c r="AA449" i="5"/>
  <c r="AE449" i="5"/>
  <c r="AI449" i="5"/>
  <c r="AM449" i="5"/>
  <c r="AQ449" i="5"/>
  <c r="AU449" i="5"/>
  <c r="AY449" i="5"/>
  <c r="BC449" i="5"/>
  <c r="BG449" i="5"/>
  <c r="BK449" i="5"/>
  <c r="BO449" i="5"/>
  <c r="BS449" i="5"/>
  <c r="BW449" i="5"/>
  <c r="CA449" i="5"/>
  <c r="H449" i="5"/>
  <c r="L449" i="5"/>
  <c r="P449" i="5"/>
  <c r="T449" i="5"/>
  <c r="X449" i="5"/>
  <c r="AB449" i="5"/>
  <c r="AF449" i="5"/>
  <c r="AJ449" i="5"/>
  <c r="AN449" i="5"/>
  <c r="AR449" i="5"/>
  <c r="AV449" i="5"/>
  <c r="AZ449" i="5"/>
  <c r="BD449" i="5"/>
  <c r="BH449" i="5"/>
  <c r="BL449" i="5"/>
  <c r="BP449" i="5"/>
  <c r="BT449" i="5"/>
  <c r="BX449" i="5"/>
  <c r="CB449" i="5"/>
  <c r="I449" i="5"/>
  <c r="M449" i="5"/>
  <c r="Q449" i="5"/>
  <c r="U449" i="5"/>
  <c r="Y449" i="5"/>
  <c r="AC449" i="5"/>
  <c r="AG449" i="5"/>
  <c r="AK449" i="5"/>
  <c r="AO449" i="5"/>
  <c r="AS449" i="5"/>
  <c r="AW449" i="5"/>
  <c r="BA449" i="5"/>
  <c r="BE449" i="5"/>
  <c r="BI449" i="5"/>
  <c r="BM449" i="5"/>
  <c r="BQ449" i="5"/>
  <c r="BU449" i="5"/>
  <c r="BY449" i="5"/>
  <c r="CC449" i="5"/>
  <c r="D450" i="5"/>
  <c r="E450" i="5"/>
  <c r="F450" i="5"/>
  <c r="B450" i="5"/>
  <c r="C450" i="5"/>
  <c r="A450" i="5"/>
  <c r="AH447" i="17" l="1"/>
  <c r="AI447" i="17"/>
  <c r="W447" i="17"/>
  <c r="AG447" i="17"/>
  <c r="P443" i="22"/>
  <c r="R443" i="22"/>
  <c r="Q443" i="22"/>
  <c r="O444" i="22"/>
  <c r="AD447" i="17"/>
  <c r="AC447" i="17"/>
  <c r="AA447" i="17"/>
  <c r="AJ447" i="17"/>
  <c r="V446" i="17"/>
  <c r="X446" i="17"/>
  <c r="Y447" i="17"/>
  <c r="U447" i="17"/>
  <c r="Z447" i="17"/>
  <c r="S447" i="17"/>
  <c r="G452" i="5"/>
  <c r="N447" i="17"/>
  <c r="Q447" i="17"/>
  <c r="E451" i="5"/>
  <c r="D451" i="5"/>
  <c r="F451" i="5"/>
  <c r="C451" i="5"/>
  <c r="A451" i="5"/>
  <c r="B451" i="5"/>
  <c r="I450" i="5"/>
  <c r="M450" i="5"/>
  <c r="Q450" i="5"/>
  <c r="U450" i="5"/>
  <c r="Y450" i="5"/>
  <c r="AC450" i="5"/>
  <c r="AG450" i="5"/>
  <c r="AK450" i="5"/>
  <c r="AO450" i="5"/>
  <c r="AS450" i="5"/>
  <c r="AW450" i="5"/>
  <c r="BA450" i="5"/>
  <c r="BE450" i="5"/>
  <c r="BI450" i="5"/>
  <c r="BM450" i="5"/>
  <c r="BQ450" i="5"/>
  <c r="BU450" i="5"/>
  <c r="BY450" i="5"/>
  <c r="CC450" i="5"/>
  <c r="J450" i="5"/>
  <c r="N450" i="5"/>
  <c r="R450" i="5"/>
  <c r="V450" i="5"/>
  <c r="Z450" i="5"/>
  <c r="AD450" i="5"/>
  <c r="AH450" i="5"/>
  <c r="AL450" i="5"/>
  <c r="AP450" i="5"/>
  <c r="AT450" i="5"/>
  <c r="AX450" i="5"/>
  <c r="BB450" i="5"/>
  <c r="BF450" i="5"/>
  <c r="BJ450" i="5"/>
  <c r="BN450" i="5"/>
  <c r="BR450" i="5"/>
  <c r="BV450" i="5"/>
  <c r="BZ450" i="5"/>
  <c r="CD450" i="5"/>
  <c r="K450" i="5"/>
  <c r="O450" i="5"/>
  <c r="S450" i="5"/>
  <c r="W450" i="5"/>
  <c r="AA450" i="5"/>
  <c r="AE450" i="5"/>
  <c r="AI450" i="5"/>
  <c r="AM450" i="5"/>
  <c r="AQ450" i="5"/>
  <c r="AU450" i="5"/>
  <c r="AY450" i="5"/>
  <c r="BC450" i="5"/>
  <c r="BG450" i="5"/>
  <c r="BK450" i="5"/>
  <c r="BO450" i="5"/>
  <c r="BS450" i="5"/>
  <c r="BW450" i="5"/>
  <c r="CA450" i="5"/>
  <c r="H450" i="5"/>
  <c r="L450" i="5"/>
  <c r="P450" i="5"/>
  <c r="T450" i="5"/>
  <c r="X450" i="5"/>
  <c r="AB450" i="5"/>
  <c r="AF450" i="5"/>
  <c r="AJ450" i="5"/>
  <c r="AN450" i="5"/>
  <c r="AR450" i="5"/>
  <c r="AV450" i="5"/>
  <c r="AZ450" i="5"/>
  <c r="BD450" i="5"/>
  <c r="BH450" i="5"/>
  <c r="BL450" i="5"/>
  <c r="BP450" i="5"/>
  <c r="BT450" i="5"/>
  <c r="BX450" i="5"/>
  <c r="CB450" i="5"/>
  <c r="F448" i="18"/>
  <c r="A448" i="17" s="1"/>
  <c r="M448" i="17" s="1"/>
  <c r="AB448" i="17" s="1"/>
  <c r="AH448" i="17" l="1"/>
  <c r="AI448" i="17"/>
  <c r="W448" i="17"/>
  <c r="AG448" i="17"/>
  <c r="P444" i="22"/>
  <c r="R444" i="22"/>
  <c r="Q444" i="22"/>
  <c r="O445" i="22"/>
  <c r="AD448" i="17"/>
  <c r="AC448" i="17"/>
  <c r="AA448" i="17"/>
  <c r="AJ448" i="17"/>
  <c r="Y448" i="17"/>
  <c r="U448" i="17"/>
  <c r="Z448" i="17"/>
  <c r="S448" i="17"/>
  <c r="V447" i="17"/>
  <c r="X447" i="17"/>
  <c r="G453" i="5"/>
  <c r="Q448" i="17"/>
  <c r="N448" i="17"/>
  <c r="D452" i="5"/>
  <c r="E452" i="5"/>
  <c r="F452" i="5"/>
  <c r="A452" i="5"/>
  <c r="B452" i="5"/>
  <c r="C452" i="5"/>
  <c r="F449" i="18"/>
  <c r="A449" i="17" s="1"/>
  <c r="M449" i="17" s="1"/>
  <c r="AB449" i="17" s="1"/>
  <c r="J451" i="5"/>
  <c r="N451" i="5"/>
  <c r="R451" i="5"/>
  <c r="V451" i="5"/>
  <c r="Z451" i="5"/>
  <c r="AD451" i="5"/>
  <c r="AH451" i="5"/>
  <c r="AL451" i="5"/>
  <c r="AP451" i="5"/>
  <c r="AT451" i="5"/>
  <c r="AX451" i="5"/>
  <c r="BB451" i="5"/>
  <c r="BF451" i="5"/>
  <c r="BJ451" i="5"/>
  <c r="BN451" i="5"/>
  <c r="BR451" i="5"/>
  <c r="BV451" i="5"/>
  <c r="BZ451" i="5"/>
  <c r="CD451" i="5"/>
  <c r="K451" i="5"/>
  <c r="O451" i="5"/>
  <c r="S451" i="5"/>
  <c r="W451" i="5"/>
  <c r="AA451" i="5"/>
  <c r="AE451" i="5"/>
  <c r="AI451" i="5"/>
  <c r="AM451" i="5"/>
  <c r="AQ451" i="5"/>
  <c r="AU451" i="5"/>
  <c r="AY451" i="5"/>
  <c r="BC451" i="5"/>
  <c r="BG451" i="5"/>
  <c r="BK451" i="5"/>
  <c r="BO451" i="5"/>
  <c r="BS451" i="5"/>
  <c r="BW451" i="5"/>
  <c r="CA451" i="5"/>
  <c r="L451" i="5"/>
  <c r="T451" i="5"/>
  <c r="AB451" i="5"/>
  <c r="AJ451" i="5"/>
  <c r="AR451" i="5"/>
  <c r="AZ451" i="5"/>
  <c r="BH451" i="5"/>
  <c r="BP451" i="5"/>
  <c r="BX451" i="5"/>
  <c r="I451" i="5"/>
  <c r="Q451" i="5"/>
  <c r="Y451" i="5"/>
  <c r="AG451" i="5"/>
  <c r="AO451" i="5"/>
  <c r="AW451" i="5"/>
  <c r="BE451" i="5"/>
  <c r="BM451" i="5"/>
  <c r="BU451" i="5"/>
  <c r="CC451" i="5"/>
  <c r="H451" i="5"/>
  <c r="P451" i="5"/>
  <c r="X451" i="5"/>
  <c r="AF451" i="5"/>
  <c r="AN451" i="5"/>
  <c r="AV451" i="5"/>
  <c r="BD451" i="5"/>
  <c r="BL451" i="5"/>
  <c r="BT451" i="5"/>
  <c r="CB451" i="5"/>
  <c r="M451" i="5"/>
  <c r="U451" i="5"/>
  <c r="AC451" i="5"/>
  <c r="AK451" i="5"/>
  <c r="AS451" i="5"/>
  <c r="BA451" i="5"/>
  <c r="BI451" i="5"/>
  <c r="BQ451" i="5"/>
  <c r="BY451" i="5"/>
  <c r="AH449" i="17" l="1"/>
  <c r="AI449" i="17"/>
  <c r="W449" i="17"/>
  <c r="AG449" i="17"/>
  <c r="P445" i="22"/>
  <c r="R445" i="22"/>
  <c r="Q445" i="22"/>
  <c r="O446" i="22"/>
  <c r="AD449" i="17"/>
  <c r="AC449" i="17"/>
  <c r="AA449" i="17"/>
  <c r="AJ449" i="17"/>
  <c r="V448" i="17"/>
  <c r="X448" i="17"/>
  <c r="Y449" i="17"/>
  <c r="U449" i="17"/>
  <c r="Z449" i="17"/>
  <c r="S449" i="17"/>
  <c r="G454" i="5"/>
  <c r="Q449" i="17"/>
  <c r="N449" i="17"/>
  <c r="F450" i="18"/>
  <c r="A450" i="17" s="1"/>
  <c r="M450" i="17" s="1"/>
  <c r="AB450" i="17" s="1"/>
  <c r="F453" i="5"/>
  <c r="E453" i="5"/>
  <c r="D453" i="5"/>
  <c r="C453" i="5"/>
  <c r="A453" i="5"/>
  <c r="B453" i="5"/>
  <c r="K452" i="5"/>
  <c r="O452" i="5"/>
  <c r="S452" i="5"/>
  <c r="W452" i="5"/>
  <c r="AA452" i="5"/>
  <c r="AE452" i="5"/>
  <c r="AI452" i="5"/>
  <c r="AM452" i="5"/>
  <c r="AQ452" i="5"/>
  <c r="AU452" i="5"/>
  <c r="AY452" i="5"/>
  <c r="BC452" i="5"/>
  <c r="BG452" i="5"/>
  <c r="BK452" i="5"/>
  <c r="BO452" i="5"/>
  <c r="BS452" i="5"/>
  <c r="BW452" i="5"/>
  <c r="CA452" i="5"/>
  <c r="H452" i="5"/>
  <c r="L452" i="5"/>
  <c r="P452" i="5"/>
  <c r="T452" i="5"/>
  <c r="X452" i="5"/>
  <c r="AB452" i="5"/>
  <c r="AF452" i="5"/>
  <c r="AJ452" i="5"/>
  <c r="AN452" i="5"/>
  <c r="AR452" i="5"/>
  <c r="AV452" i="5"/>
  <c r="AZ452" i="5"/>
  <c r="BD452" i="5"/>
  <c r="BH452" i="5"/>
  <c r="BL452" i="5"/>
  <c r="BP452" i="5"/>
  <c r="BT452" i="5"/>
  <c r="BX452" i="5"/>
  <c r="CB452" i="5"/>
  <c r="I452" i="5"/>
  <c r="M452" i="5"/>
  <c r="Q452" i="5"/>
  <c r="U452" i="5"/>
  <c r="Y452" i="5"/>
  <c r="AC452" i="5"/>
  <c r="AG452" i="5"/>
  <c r="AK452" i="5"/>
  <c r="AO452" i="5"/>
  <c r="AS452" i="5"/>
  <c r="AW452" i="5"/>
  <c r="BA452" i="5"/>
  <c r="BE452" i="5"/>
  <c r="BI452" i="5"/>
  <c r="BM452" i="5"/>
  <c r="BQ452" i="5"/>
  <c r="BU452" i="5"/>
  <c r="BY452" i="5"/>
  <c r="CC452" i="5"/>
  <c r="J452" i="5"/>
  <c r="N452" i="5"/>
  <c r="R452" i="5"/>
  <c r="V452" i="5"/>
  <c r="Z452" i="5"/>
  <c r="AD452" i="5"/>
  <c r="AH452" i="5"/>
  <c r="AL452" i="5"/>
  <c r="AP452" i="5"/>
  <c r="AT452" i="5"/>
  <c r="AX452" i="5"/>
  <c r="BB452" i="5"/>
  <c r="BF452" i="5"/>
  <c r="BJ452" i="5"/>
  <c r="BN452" i="5"/>
  <c r="BR452" i="5"/>
  <c r="BV452" i="5"/>
  <c r="BZ452" i="5"/>
  <c r="CD452" i="5"/>
  <c r="AH450" i="17" l="1"/>
  <c r="AI450" i="17"/>
  <c r="W450" i="17"/>
  <c r="AG450" i="17"/>
  <c r="P446" i="22"/>
  <c r="R446" i="22"/>
  <c r="Q446" i="22"/>
  <c r="O447" i="22"/>
  <c r="AD450" i="17"/>
  <c r="AC450" i="17"/>
  <c r="AA450" i="17"/>
  <c r="AJ450" i="17"/>
  <c r="V449" i="17"/>
  <c r="X449" i="17"/>
  <c r="Y450" i="17"/>
  <c r="U450" i="17"/>
  <c r="Z450" i="17"/>
  <c r="S450" i="17"/>
  <c r="G455" i="5"/>
  <c r="Q450" i="17"/>
  <c r="N450" i="17"/>
  <c r="H453" i="5"/>
  <c r="L453" i="5"/>
  <c r="P453" i="5"/>
  <c r="T453" i="5"/>
  <c r="X453" i="5"/>
  <c r="AB453" i="5"/>
  <c r="AF453" i="5"/>
  <c r="AJ453" i="5"/>
  <c r="AN453" i="5"/>
  <c r="AR453" i="5"/>
  <c r="AV453" i="5"/>
  <c r="AZ453" i="5"/>
  <c r="BD453" i="5"/>
  <c r="BH453" i="5"/>
  <c r="BL453" i="5"/>
  <c r="BP453" i="5"/>
  <c r="BT453" i="5"/>
  <c r="BX453" i="5"/>
  <c r="CB453" i="5"/>
  <c r="I453" i="5"/>
  <c r="M453" i="5"/>
  <c r="Q453" i="5"/>
  <c r="U453" i="5"/>
  <c r="Y453" i="5"/>
  <c r="AC453" i="5"/>
  <c r="AG453" i="5"/>
  <c r="AK453" i="5"/>
  <c r="AO453" i="5"/>
  <c r="AS453" i="5"/>
  <c r="AW453" i="5"/>
  <c r="BA453" i="5"/>
  <c r="BE453" i="5"/>
  <c r="BI453" i="5"/>
  <c r="BM453" i="5"/>
  <c r="BQ453" i="5"/>
  <c r="BU453" i="5"/>
  <c r="BY453" i="5"/>
  <c r="CC453" i="5"/>
  <c r="J453" i="5"/>
  <c r="N453" i="5"/>
  <c r="R453" i="5"/>
  <c r="V453" i="5"/>
  <c r="Z453" i="5"/>
  <c r="AD453" i="5"/>
  <c r="AH453" i="5"/>
  <c r="AL453" i="5"/>
  <c r="AP453" i="5"/>
  <c r="AT453" i="5"/>
  <c r="AX453" i="5"/>
  <c r="BB453" i="5"/>
  <c r="BF453" i="5"/>
  <c r="BJ453" i="5"/>
  <c r="BN453" i="5"/>
  <c r="BR453" i="5"/>
  <c r="BV453" i="5"/>
  <c r="BZ453" i="5"/>
  <c r="CD453" i="5"/>
  <c r="K453" i="5"/>
  <c r="O453" i="5"/>
  <c r="S453" i="5"/>
  <c r="W453" i="5"/>
  <c r="AA453" i="5"/>
  <c r="AE453" i="5"/>
  <c r="AI453" i="5"/>
  <c r="AM453" i="5"/>
  <c r="AQ453" i="5"/>
  <c r="AU453" i="5"/>
  <c r="AY453" i="5"/>
  <c r="BC453" i="5"/>
  <c r="BG453" i="5"/>
  <c r="BK453" i="5"/>
  <c r="BO453" i="5"/>
  <c r="BS453" i="5"/>
  <c r="BW453" i="5"/>
  <c r="CA453" i="5"/>
  <c r="D454" i="5"/>
  <c r="E454" i="5"/>
  <c r="F454" i="5"/>
  <c r="A454" i="5"/>
  <c r="B454" i="5"/>
  <c r="C454" i="5"/>
  <c r="F451" i="18"/>
  <c r="A451" i="17" s="1"/>
  <c r="M451" i="17" s="1"/>
  <c r="AB451" i="17" s="1"/>
  <c r="AH451" i="17" l="1"/>
  <c r="AI451" i="17"/>
  <c r="W451" i="17"/>
  <c r="AG451" i="17"/>
  <c r="P447" i="22"/>
  <c r="R447" i="22"/>
  <c r="Q447" i="22"/>
  <c r="O448" i="22"/>
  <c r="AD451" i="17"/>
  <c r="AC451" i="17"/>
  <c r="AA451" i="17"/>
  <c r="AJ451" i="17"/>
  <c r="Y451" i="17"/>
  <c r="U451" i="17"/>
  <c r="Z451" i="17"/>
  <c r="S451" i="17"/>
  <c r="V450" i="17"/>
  <c r="X450" i="17"/>
  <c r="G456" i="5"/>
  <c r="N451" i="17"/>
  <c r="Q451" i="17"/>
  <c r="F452" i="18"/>
  <c r="A452" i="17" s="1"/>
  <c r="M452" i="17" s="1"/>
  <c r="AB452" i="17" s="1"/>
  <c r="E455" i="5"/>
  <c r="D455" i="5"/>
  <c r="F455" i="5"/>
  <c r="C455" i="5"/>
  <c r="A455" i="5"/>
  <c r="B455" i="5"/>
  <c r="K454" i="5"/>
  <c r="O454" i="5"/>
  <c r="S454" i="5"/>
  <c r="W454" i="5"/>
  <c r="AA454" i="5"/>
  <c r="AE454" i="5"/>
  <c r="AI454" i="5"/>
  <c r="AM454" i="5"/>
  <c r="AQ454" i="5"/>
  <c r="AU454" i="5"/>
  <c r="AY454" i="5"/>
  <c r="BC454" i="5"/>
  <c r="BG454" i="5"/>
  <c r="BK454" i="5"/>
  <c r="BO454" i="5"/>
  <c r="BS454" i="5"/>
  <c r="BW454" i="5"/>
  <c r="CA454" i="5"/>
  <c r="H454" i="5"/>
  <c r="L454" i="5"/>
  <c r="P454" i="5"/>
  <c r="T454" i="5"/>
  <c r="X454" i="5"/>
  <c r="AB454" i="5"/>
  <c r="AF454" i="5"/>
  <c r="AJ454" i="5"/>
  <c r="AN454" i="5"/>
  <c r="AR454" i="5"/>
  <c r="AV454" i="5"/>
  <c r="AZ454" i="5"/>
  <c r="BD454" i="5"/>
  <c r="BH454" i="5"/>
  <c r="BL454" i="5"/>
  <c r="BP454" i="5"/>
  <c r="BT454" i="5"/>
  <c r="BX454" i="5"/>
  <c r="CB454" i="5"/>
  <c r="I454" i="5"/>
  <c r="M454" i="5"/>
  <c r="Q454" i="5"/>
  <c r="U454" i="5"/>
  <c r="Y454" i="5"/>
  <c r="AC454" i="5"/>
  <c r="AG454" i="5"/>
  <c r="AK454" i="5"/>
  <c r="AO454" i="5"/>
  <c r="AS454" i="5"/>
  <c r="AW454" i="5"/>
  <c r="BA454" i="5"/>
  <c r="BE454" i="5"/>
  <c r="BI454" i="5"/>
  <c r="BM454" i="5"/>
  <c r="BQ454" i="5"/>
  <c r="BU454" i="5"/>
  <c r="BY454" i="5"/>
  <c r="CC454" i="5"/>
  <c r="J454" i="5"/>
  <c r="N454" i="5"/>
  <c r="R454" i="5"/>
  <c r="V454" i="5"/>
  <c r="Z454" i="5"/>
  <c r="AD454" i="5"/>
  <c r="AH454" i="5"/>
  <c r="AL454" i="5"/>
  <c r="AP454" i="5"/>
  <c r="AT454" i="5"/>
  <c r="AX454" i="5"/>
  <c r="BB454" i="5"/>
  <c r="BF454" i="5"/>
  <c r="BJ454" i="5"/>
  <c r="BN454" i="5"/>
  <c r="BR454" i="5"/>
  <c r="BV454" i="5"/>
  <c r="BZ454" i="5"/>
  <c r="CD454" i="5"/>
  <c r="AH452" i="17" l="1"/>
  <c r="AI452" i="17"/>
  <c r="W452" i="17"/>
  <c r="AG452" i="17"/>
  <c r="P448" i="22"/>
  <c r="R448" i="22"/>
  <c r="Q448" i="22"/>
  <c r="O449" i="22"/>
  <c r="AD452" i="17"/>
  <c r="AC452" i="17"/>
  <c r="AA452" i="17"/>
  <c r="AJ452" i="17"/>
  <c r="Y452" i="17"/>
  <c r="U452" i="17"/>
  <c r="Z452" i="17"/>
  <c r="S452" i="17"/>
  <c r="V451" i="17"/>
  <c r="X451" i="17"/>
  <c r="G457" i="5"/>
  <c r="Q452" i="17"/>
  <c r="N452" i="17"/>
  <c r="H455" i="5"/>
  <c r="L455" i="5"/>
  <c r="P455" i="5"/>
  <c r="T455" i="5"/>
  <c r="X455" i="5"/>
  <c r="AB455" i="5"/>
  <c r="AF455" i="5"/>
  <c r="AJ455" i="5"/>
  <c r="AN455" i="5"/>
  <c r="AR455" i="5"/>
  <c r="AV455" i="5"/>
  <c r="AZ455" i="5"/>
  <c r="BD455" i="5"/>
  <c r="BH455" i="5"/>
  <c r="BL455" i="5"/>
  <c r="BP455" i="5"/>
  <c r="BT455" i="5"/>
  <c r="BX455" i="5"/>
  <c r="CB455" i="5"/>
  <c r="I455" i="5"/>
  <c r="M455" i="5"/>
  <c r="Q455" i="5"/>
  <c r="U455" i="5"/>
  <c r="Y455" i="5"/>
  <c r="AC455" i="5"/>
  <c r="AG455" i="5"/>
  <c r="AK455" i="5"/>
  <c r="AO455" i="5"/>
  <c r="AS455" i="5"/>
  <c r="AW455" i="5"/>
  <c r="BA455" i="5"/>
  <c r="BE455" i="5"/>
  <c r="BI455" i="5"/>
  <c r="BM455" i="5"/>
  <c r="BQ455" i="5"/>
  <c r="BU455" i="5"/>
  <c r="BY455" i="5"/>
  <c r="CC455" i="5"/>
  <c r="J455" i="5"/>
  <c r="R455" i="5"/>
  <c r="Z455" i="5"/>
  <c r="AH455" i="5"/>
  <c r="AP455" i="5"/>
  <c r="AX455" i="5"/>
  <c r="BF455" i="5"/>
  <c r="BN455" i="5"/>
  <c r="BV455" i="5"/>
  <c r="CD455" i="5"/>
  <c r="O455" i="5"/>
  <c r="W455" i="5"/>
  <c r="AE455" i="5"/>
  <c r="AM455" i="5"/>
  <c r="AU455" i="5"/>
  <c r="BC455" i="5"/>
  <c r="BK455" i="5"/>
  <c r="BS455" i="5"/>
  <c r="CA455" i="5"/>
  <c r="N455" i="5"/>
  <c r="V455" i="5"/>
  <c r="AD455" i="5"/>
  <c r="AL455" i="5"/>
  <c r="AT455" i="5"/>
  <c r="BB455" i="5"/>
  <c r="BJ455" i="5"/>
  <c r="BR455" i="5"/>
  <c r="BZ455" i="5"/>
  <c r="K455" i="5"/>
  <c r="S455" i="5"/>
  <c r="AA455" i="5"/>
  <c r="AI455" i="5"/>
  <c r="AQ455" i="5"/>
  <c r="AY455" i="5"/>
  <c r="BG455" i="5"/>
  <c r="BO455" i="5"/>
  <c r="BW455" i="5"/>
  <c r="D456" i="5"/>
  <c r="E456" i="5"/>
  <c r="F456" i="5"/>
  <c r="B456" i="5"/>
  <c r="C456" i="5"/>
  <c r="A456" i="5"/>
  <c r="F453" i="18"/>
  <c r="A453" i="17" s="1"/>
  <c r="M453" i="17" s="1"/>
  <c r="AB453" i="17" s="1"/>
  <c r="AH453" i="17" l="1"/>
  <c r="AI453" i="17"/>
  <c r="W453" i="17"/>
  <c r="AG453" i="17"/>
  <c r="Q449" i="22"/>
  <c r="P449" i="22"/>
  <c r="R449" i="22"/>
  <c r="O450" i="22"/>
  <c r="AD453" i="17"/>
  <c r="AC453" i="17"/>
  <c r="AA453" i="17"/>
  <c r="AJ453" i="17"/>
  <c r="Y453" i="17"/>
  <c r="U453" i="17"/>
  <c r="Z453" i="17"/>
  <c r="S453" i="17"/>
  <c r="V452" i="17"/>
  <c r="X452" i="17"/>
  <c r="G458" i="5"/>
  <c r="Q453" i="17"/>
  <c r="N453" i="17"/>
  <c r="E457" i="5"/>
  <c r="D457" i="5"/>
  <c r="F457" i="5"/>
  <c r="C457" i="5"/>
  <c r="A457" i="5"/>
  <c r="B457" i="5"/>
  <c r="F454" i="18"/>
  <c r="A454" i="17" s="1"/>
  <c r="M454" i="17" s="1"/>
  <c r="AB454" i="17" s="1"/>
  <c r="I456" i="5"/>
  <c r="M456" i="5"/>
  <c r="Q456" i="5"/>
  <c r="U456" i="5"/>
  <c r="Y456" i="5"/>
  <c r="AC456" i="5"/>
  <c r="AG456" i="5"/>
  <c r="AK456" i="5"/>
  <c r="AO456" i="5"/>
  <c r="AS456" i="5"/>
  <c r="AW456" i="5"/>
  <c r="BA456" i="5"/>
  <c r="BE456" i="5"/>
  <c r="BI456" i="5"/>
  <c r="BM456" i="5"/>
  <c r="BQ456" i="5"/>
  <c r="BU456" i="5"/>
  <c r="BY456" i="5"/>
  <c r="CC456" i="5"/>
  <c r="J456" i="5"/>
  <c r="N456" i="5"/>
  <c r="R456" i="5"/>
  <c r="V456" i="5"/>
  <c r="Z456" i="5"/>
  <c r="AD456" i="5"/>
  <c r="AH456" i="5"/>
  <c r="AL456" i="5"/>
  <c r="AP456" i="5"/>
  <c r="AT456" i="5"/>
  <c r="AX456" i="5"/>
  <c r="BB456" i="5"/>
  <c r="BF456" i="5"/>
  <c r="BJ456" i="5"/>
  <c r="BN456" i="5"/>
  <c r="BR456" i="5"/>
  <c r="BV456" i="5"/>
  <c r="BZ456" i="5"/>
  <c r="CD456" i="5"/>
  <c r="K456" i="5"/>
  <c r="O456" i="5"/>
  <c r="S456" i="5"/>
  <c r="W456" i="5"/>
  <c r="AA456" i="5"/>
  <c r="AE456" i="5"/>
  <c r="AI456" i="5"/>
  <c r="AM456" i="5"/>
  <c r="AQ456" i="5"/>
  <c r="AU456" i="5"/>
  <c r="AY456" i="5"/>
  <c r="BC456" i="5"/>
  <c r="BG456" i="5"/>
  <c r="BK456" i="5"/>
  <c r="BO456" i="5"/>
  <c r="BS456" i="5"/>
  <c r="BW456" i="5"/>
  <c r="CA456" i="5"/>
  <c r="H456" i="5"/>
  <c r="L456" i="5"/>
  <c r="P456" i="5"/>
  <c r="T456" i="5"/>
  <c r="X456" i="5"/>
  <c r="AB456" i="5"/>
  <c r="AF456" i="5"/>
  <c r="AJ456" i="5"/>
  <c r="AN456" i="5"/>
  <c r="AR456" i="5"/>
  <c r="AV456" i="5"/>
  <c r="AZ456" i="5"/>
  <c r="BD456" i="5"/>
  <c r="BH456" i="5"/>
  <c r="BL456" i="5"/>
  <c r="BP456" i="5"/>
  <c r="BT456" i="5"/>
  <c r="BX456" i="5"/>
  <c r="CB456" i="5"/>
  <c r="AH454" i="17" l="1"/>
  <c r="AI454" i="17"/>
  <c r="W454" i="17"/>
  <c r="AG454" i="17"/>
  <c r="P450" i="22"/>
  <c r="R450" i="22"/>
  <c r="Q450" i="22"/>
  <c r="O451" i="22"/>
  <c r="AD454" i="17"/>
  <c r="AC454" i="17"/>
  <c r="AA454" i="17"/>
  <c r="AJ454" i="17"/>
  <c r="V453" i="17"/>
  <c r="X453" i="17"/>
  <c r="Y454" i="17"/>
  <c r="U454" i="17"/>
  <c r="Z454" i="17"/>
  <c r="S454" i="17"/>
  <c r="G459" i="5"/>
  <c r="Q454" i="17"/>
  <c r="N454" i="17"/>
  <c r="D458" i="5"/>
  <c r="E458" i="5"/>
  <c r="F458" i="5"/>
  <c r="B458" i="5"/>
  <c r="C458" i="5"/>
  <c r="A458" i="5"/>
  <c r="F455" i="18"/>
  <c r="A455" i="17" s="1"/>
  <c r="M455" i="17" s="1"/>
  <c r="AB455" i="17" s="1"/>
  <c r="H457" i="5"/>
  <c r="L457" i="5"/>
  <c r="P457" i="5"/>
  <c r="T457" i="5"/>
  <c r="X457" i="5"/>
  <c r="AB457" i="5"/>
  <c r="AF457" i="5"/>
  <c r="AJ457" i="5"/>
  <c r="AN457" i="5"/>
  <c r="AR457" i="5"/>
  <c r="AV457" i="5"/>
  <c r="AZ457" i="5"/>
  <c r="BD457" i="5"/>
  <c r="BH457" i="5"/>
  <c r="BL457" i="5"/>
  <c r="BP457" i="5"/>
  <c r="BT457" i="5"/>
  <c r="BX457" i="5"/>
  <c r="CB457" i="5"/>
  <c r="I457" i="5"/>
  <c r="M457" i="5"/>
  <c r="Q457" i="5"/>
  <c r="U457" i="5"/>
  <c r="Y457" i="5"/>
  <c r="AC457" i="5"/>
  <c r="AG457" i="5"/>
  <c r="AK457" i="5"/>
  <c r="AO457" i="5"/>
  <c r="AS457" i="5"/>
  <c r="AW457" i="5"/>
  <c r="BA457" i="5"/>
  <c r="BE457" i="5"/>
  <c r="BI457" i="5"/>
  <c r="BM457" i="5"/>
  <c r="BQ457" i="5"/>
  <c r="BU457" i="5"/>
  <c r="BY457" i="5"/>
  <c r="CC457" i="5"/>
  <c r="J457" i="5"/>
  <c r="N457" i="5"/>
  <c r="R457" i="5"/>
  <c r="V457" i="5"/>
  <c r="Z457" i="5"/>
  <c r="AD457" i="5"/>
  <c r="AH457" i="5"/>
  <c r="AL457" i="5"/>
  <c r="AP457" i="5"/>
  <c r="AT457" i="5"/>
  <c r="AX457" i="5"/>
  <c r="BB457" i="5"/>
  <c r="BF457" i="5"/>
  <c r="BJ457" i="5"/>
  <c r="BN457" i="5"/>
  <c r="BR457" i="5"/>
  <c r="BV457" i="5"/>
  <c r="BZ457" i="5"/>
  <c r="CD457" i="5"/>
  <c r="K457" i="5"/>
  <c r="O457" i="5"/>
  <c r="S457" i="5"/>
  <c r="W457" i="5"/>
  <c r="AA457" i="5"/>
  <c r="AE457" i="5"/>
  <c r="AI457" i="5"/>
  <c r="AM457" i="5"/>
  <c r="AQ457" i="5"/>
  <c r="AU457" i="5"/>
  <c r="AY457" i="5"/>
  <c r="BC457" i="5"/>
  <c r="BG457" i="5"/>
  <c r="BK457" i="5"/>
  <c r="BO457" i="5"/>
  <c r="BS457" i="5"/>
  <c r="BW457" i="5"/>
  <c r="CA457" i="5"/>
  <c r="AH455" i="17" l="1"/>
  <c r="AI455" i="17"/>
  <c r="W455" i="17"/>
  <c r="AG455" i="17"/>
  <c r="Q451" i="22"/>
  <c r="P451" i="22"/>
  <c r="R451" i="22"/>
  <c r="O452" i="22"/>
  <c r="AD455" i="17"/>
  <c r="AC455" i="17"/>
  <c r="AA455" i="17"/>
  <c r="AJ455" i="17"/>
  <c r="V454" i="17"/>
  <c r="X454" i="17"/>
  <c r="Y455" i="17"/>
  <c r="U455" i="17"/>
  <c r="Z455" i="17"/>
  <c r="S455" i="17"/>
  <c r="G460" i="5"/>
  <c r="N455" i="17"/>
  <c r="Q455" i="17"/>
  <c r="F456" i="18"/>
  <c r="A456" i="17" s="1"/>
  <c r="M456" i="17" s="1"/>
  <c r="AB456" i="17" s="1"/>
  <c r="I458" i="5"/>
  <c r="M458" i="5"/>
  <c r="Q458" i="5"/>
  <c r="U458" i="5"/>
  <c r="Y458" i="5"/>
  <c r="AC458" i="5"/>
  <c r="AG458" i="5"/>
  <c r="AK458" i="5"/>
  <c r="AO458" i="5"/>
  <c r="AS458" i="5"/>
  <c r="AW458" i="5"/>
  <c r="BA458" i="5"/>
  <c r="BE458" i="5"/>
  <c r="BI458" i="5"/>
  <c r="BM458" i="5"/>
  <c r="BQ458" i="5"/>
  <c r="BU458" i="5"/>
  <c r="BY458" i="5"/>
  <c r="CC458" i="5"/>
  <c r="J458" i="5"/>
  <c r="N458" i="5"/>
  <c r="R458" i="5"/>
  <c r="V458" i="5"/>
  <c r="Z458" i="5"/>
  <c r="AD458" i="5"/>
  <c r="AH458" i="5"/>
  <c r="AL458" i="5"/>
  <c r="AP458" i="5"/>
  <c r="AT458" i="5"/>
  <c r="AX458" i="5"/>
  <c r="BB458" i="5"/>
  <c r="BF458" i="5"/>
  <c r="BJ458" i="5"/>
  <c r="BN458" i="5"/>
  <c r="BR458" i="5"/>
  <c r="BV458" i="5"/>
  <c r="BZ458" i="5"/>
  <c r="CD458" i="5"/>
  <c r="K458" i="5"/>
  <c r="O458" i="5"/>
  <c r="S458" i="5"/>
  <c r="W458" i="5"/>
  <c r="AA458" i="5"/>
  <c r="AE458" i="5"/>
  <c r="AI458" i="5"/>
  <c r="AM458" i="5"/>
  <c r="AQ458" i="5"/>
  <c r="AU458" i="5"/>
  <c r="AY458" i="5"/>
  <c r="BC458" i="5"/>
  <c r="BG458" i="5"/>
  <c r="BK458" i="5"/>
  <c r="BO458" i="5"/>
  <c r="BS458" i="5"/>
  <c r="BW458" i="5"/>
  <c r="CA458" i="5"/>
  <c r="H458" i="5"/>
  <c r="L458" i="5"/>
  <c r="P458" i="5"/>
  <c r="T458" i="5"/>
  <c r="X458" i="5"/>
  <c r="AB458" i="5"/>
  <c r="AF458" i="5"/>
  <c r="AJ458" i="5"/>
  <c r="AN458" i="5"/>
  <c r="AR458" i="5"/>
  <c r="AV458" i="5"/>
  <c r="AZ458" i="5"/>
  <c r="BD458" i="5"/>
  <c r="BH458" i="5"/>
  <c r="BL458" i="5"/>
  <c r="BP458" i="5"/>
  <c r="BT458" i="5"/>
  <c r="BX458" i="5"/>
  <c r="CB458" i="5"/>
  <c r="E459" i="5"/>
  <c r="D459" i="5"/>
  <c r="F459" i="5"/>
  <c r="C459" i="5"/>
  <c r="A459" i="5"/>
  <c r="B459" i="5"/>
  <c r="AH456" i="17" l="1"/>
  <c r="AI456" i="17"/>
  <c r="W456" i="17"/>
  <c r="AG456" i="17"/>
  <c r="P452" i="22"/>
  <c r="R452" i="22"/>
  <c r="Q452" i="22"/>
  <c r="O453" i="22"/>
  <c r="AD456" i="17"/>
  <c r="AC456" i="17"/>
  <c r="AA456" i="17"/>
  <c r="AJ456" i="17"/>
  <c r="Y456" i="17"/>
  <c r="U456" i="17"/>
  <c r="Z456" i="17"/>
  <c r="S456" i="17"/>
  <c r="V455" i="17"/>
  <c r="X455" i="17"/>
  <c r="G461" i="5"/>
  <c r="Q456" i="17"/>
  <c r="N456" i="17"/>
  <c r="D460" i="5"/>
  <c r="E460" i="5"/>
  <c r="F460" i="5"/>
  <c r="A460" i="5"/>
  <c r="B460" i="5"/>
  <c r="C460" i="5"/>
  <c r="J459" i="5"/>
  <c r="N459" i="5"/>
  <c r="R459" i="5"/>
  <c r="V459" i="5"/>
  <c r="Z459" i="5"/>
  <c r="AD459" i="5"/>
  <c r="AH459" i="5"/>
  <c r="AL459" i="5"/>
  <c r="AP459" i="5"/>
  <c r="AT459" i="5"/>
  <c r="AX459" i="5"/>
  <c r="BB459" i="5"/>
  <c r="BF459" i="5"/>
  <c r="BJ459" i="5"/>
  <c r="BN459" i="5"/>
  <c r="BR459" i="5"/>
  <c r="BV459" i="5"/>
  <c r="BZ459" i="5"/>
  <c r="CD459" i="5"/>
  <c r="K459" i="5"/>
  <c r="O459" i="5"/>
  <c r="S459" i="5"/>
  <c r="W459" i="5"/>
  <c r="AA459" i="5"/>
  <c r="AE459" i="5"/>
  <c r="AI459" i="5"/>
  <c r="AM459" i="5"/>
  <c r="AQ459" i="5"/>
  <c r="AU459" i="5"/>
  <c r="AY459" i="5"/>
  <c r="BC459" i="5"/>
  <c r="BG459" i="5"/>
  <c r="BK459" i="5"/>
  <c r="BO459" i="5"/>
  <c r="BS459" i="5"/>
  <c r="BW459" i="5"/>
  <c r="CA459" i="5"/>
  <c r="H459" i="5"/>
  <c r="P459" i="5"/>
  <c r="X459" i="5"/>
  <c r="AF459" i="5"/>
  <c r="AN459" i="5"/>
  <c r="AV459" i="5"/>
  <c r="BD459" i="5"/>
  <c r="BL459" i="5"/>
  <c r="BT459" i="5"/>
  <c r="CB459" i="5"/>
  <c r="M459" i="5"/>
  <c r="U459" i="5"/>
  <c r="AC459" i="5"/>
  <c r="AK459" i="5"/>
  <c r="AS459" i="5"/>
  <c r="BA459" i="5"/>
  <c r="BI459" i="5"/>
  <c r="BQ459" i="5"/>
  <c r="BY459" i="5"/>
  <c r="L459" i="5"/>
  <c r="T459" i="5"/>
  <c r="AB459" i="5"/>
  <c r="AJ459" i="5"/>
  <c r="AR459" i="5"/>
  <c r="AZ459" i="5"/>
  <c r="BH459" i="5"/>
  <c r="BP459" i="5"/>
  <c r="BX459" i="5"/>
  <c r="I459" i="5"/>
  <c r="Q459" i="5"/>
  <c r="Y459" i="5"/>
  <c r="AG459" i="5"/>
  <c r="AO459" i="5"/>
  <c r="AW459" i="5"/>
  <c r="BE459" i="5"/>
  <c r="BM459" i="5"/>
  <c r="BU459" i="5"/>
  <c r="CC459" i="5"/>
  <c r="F457" i="18"/>
  <c r="A457" i="17" s="1"/>
  <c r="M457" i="17" s="1"/>
  <c r="AB457" i="17" s="1"/>
  <c r="AH457" i="17" l="1"/>
  <c r="AI457" i="17"/>
  <c r="W457" i="17"/>
  <c r="AG457" i="17"/>
  <c r="P453" i="22"/>
  <c r="R453" i="22"/>
  <c r="Q453" i="22"/>
  <c r="O454" i="22"/>
  <c r="AD457" i="17"/>
  <c r="AC457" i="17"/>
  <c r="AA457" i="17"/>
  <c r="AJ457" i="17"/>
  <c r="V456" i="17"/>
  <c r="X456" i="17"/>
  <c r="Y457" i="17"/>
  <c r="U457" i="17"/>
  <c r="Z457" i="17"/>
  <c r="S457" i="17"/>
  <c r="G462" i="5"/>
  <c r="Q457" i="17"/>
  <c r="N457" i="17"/>
  <c r="F461" i="5"/>
  <c r="E461" i="5"/>
  <c r="D461" i="5"/>
  <c r="C461" i="5"/>
  <c r="A461" i="5"/>
  <c r="B461" i="5"/>
  <c r="K460" i="5"/>
  <c r="O460" i="5"/>
  <c r="S460" i="5"/>
  <c r="W460" i="5"/>
  <c r="AA460" i="5"/>
  <c r="AE460" i="5"/>
  <c r="AI460" i="5"/>
  <c r="AM460" i="5"/>
  <c r="AQ460" i="5"/>
  <c r="AU460" i="5"/>
  <c r="AY460" i="5"/>
  <c r="BC460" i="5"/>
  <c r="BG460" i="5"/>
  <c r="BK460" i="5"/>
  <c r="BO460" i="5"/>
  <c r="BS460" i="5"/>
  <c r="BW460" i="5"/>
  <c r="CA460" i="5"/>
  <c r="H460" i="5"/>
  <c r="L460" i="5"/>
  <c r="P460" i="5"/>
  <c r="T460" i="5"/>
  <c r="X460" i="5"/>
  <c r="AB460" i="5"/>
  <c r="AF460" i="5"/>
  <c r="AJ460" i="5"/>
  <c r="AN460" i="5"/>
  <c r="AR460" i="5"/>
  <c r="AV460" i="5"/>
  <c r="AZ460" i="5"/>
  <c r="BD460" i="5"/>
  <c r="BH460" i="5"/>
  <c r="BL460" i="5"/>
  <c r="BP460" i="5"/>
  <c r="BT460" i="5"/>
  <c r="BX460" i="5"/>
  <c r="CB460" i="5"/>
  <c r="I460" i="5"/>
  <c r="M460" i="5"/>
  <c r="Q460" i="5"/>
  <c r="U460" i="5"/>
  <c r="Y460" i="5"/>
  <c r="AC460" i="5"/>
  <c r="AG460" i="5"/>
  <c r="AK460" i="5"/>
  <c r="AO460" i="5"/>
  <c r="AS460" i="5"/>
  <c r="AW460" i="5"/>
  <c r="BA460" i="5"/>
  <c r="BE460" i="5"/>
  <c r="BI460" i="5"/>
  <c r="BM460" i="5"/>
  <c r="BQ460" i="5"/>
  <c r="BU460" i="5"/>
  <c r="BY460" i="5"/>
  <c r="CC460" i="5"/>
  <c r="J460" i="5"/>
  <c r="N460" i="5"/>
  <c r="R460" i="5"/>
  <c r="V460" i="5"/>
  <c r="Z460" i="5"/>
  <c r="AD460" i="5"/>
  <c r="AH460" i="5"/>
  <c r="AL460" i="5"/>
  <c r="AP460" i="5"/>
  <c r="AT460" i="5"/>
  <c r="AX460" i="5"/>
  <c r="BB460" i="5"/>
  <c r="BF460" i="5"/>
  <c r="BJ460" i="5"/>
  <c r="BN460" i="5"/>
  <c r="BR460" i="5"/>
  <c r="BV460" i="5"/>
  <c r="BZ460" i="5"/>
  <c r="CD460" i="5"/>
  <c r="F458" i="18"/>
  <c r="A458" i="17" s="1"/>
  <c r="M458" i="17" s="1"/>
  <c r="AB458" i="17" s="1"/>
  <c r="AH458" i="17" l="1"/>
  <c r="AI458" i="17"/>
  <c r="W458" i="17"/>
  <c r="AG458" i="17"/>
  <c r="P454" i="22"/>
  <c r="R454" i="22"/>
  <c r="Q454" i="22"/>
  <c r="O455" i="22"/>
  <c r="AD458" i="17"/>
  <c r="AC458" i="17"/>
  <c r="AA458" i="17"/>
  <c r="AJ458" i="17"/>
  <c r="V457" i="17"/>
  <c r="X457" i="17"/>
  <c r="Y458" i="17"/>
  <c r="U458" i="17"/>
  <c r="Z458" i="17"/>
  <c r="S458" i="17"/>
  <c r="G463" i="5"/>
  <c r="Q458" i="17"/>
  <c r="N458" i="17"/>
  <c r="D462" i="5"/>
  <c r="E462" i="5"/>
  <c r="F462" i="5"/>
  <c r="A462" i="5"/>
  <c r="B462" i="5"/>
  <c r="C462" i="5"/>
  <c r="J461" i="5"/>
  <c r="N461" i="5"/>
  <c r="R461" i="5"/>
  <c r="V461" i="5"/>
  <c r="Z461" i="5"/>
  <c r="AD461" i="5"/>
  <c r="AH461" i="5"/>
  <c r="AL461" i="5"/>
  <c r="AP461" i="5"/>
  <c r="AT461" i="5"/>
  <c r="AX461" i="5"/>
  <c r="BB461" i="5"/>
  <c r="BF461" i="5"/>
  <c r="BJ461" i="5"/>
  <c r="BN461" i="5"/>
  <c r="BR461" i="5"/>
  <c r="BV461" i="5"/>
  <c r="BZ461" i="5"/>
  <c r="CD461" i="5"/>
  <c r="K461" i="5"/>
  <c r="O461" i="5"/>
  <c r="S461" i="5"/>
  <c r="W461" i="5"/>
  <c r="AA461" i="5"/>
  <c r="AE461" i="5"/>
  <c r="AI461" i="5"/>
  <c r="AM461" i="5"/>
  <c r="AQ461" i="5"/>
  <c r="AU461" i="5"/>
  <c r="AY461" i="5"/>
  <c r="BC461" i="5"/>
  <c r="BG461" i="5"/>
  <c r="BK461" i="5"/>
  <c r="BO461" i="5"/>
  <c r="BS461" i="5"/>
  <c r="BW461" i="5"/>
  <c r="CA461" i="5"/>
  <c r="H461" i="5"/>
  <c r="L461" i="5"/>
  <c r="P461" i="5"/>
  <c r="T461" i="5"/>
  <c r="X461" i="5"/>
  <c r="AB461" i="5"/>
  <c r="AF461" i="5"/>
  <c r="AJ461" i="5"/>
  <c r="AN461" i="5"/>
  <c r="AR461" i="5"/>
  <c r="AV461" i="5"/>
  <c r="AZ461" i="5"/>
  <c r="BD461" i="5"/>
  <c r="BH461" i="5"/>
  <c r="BL461" i="5"/>
  <c r="BP461" i="5"/>
  <c r="BT461" i="5"/>
  <c r="BX461" i="5"/>
  <c r="CB461" i="5"/>
  <c r="I461" i="5"/>
  <c r="M461" i="5"/>
  <c r="Q461" i="5"/>
  <c r="U461" i="5"/>
  <c r="Y461" i="5"/>
  <c r="AC461" i="5"/>
  <c r="AG461" i="5"/>
  <c r="AK461" i="5"/>
  <c r="AO461" i="5"/>
  <c r="AS461" i="5"/>
  <c r="AW461" i="5"/>
  <c r="BA461" i="5"/>
  <c r="BE461" i="5"/>
  <c r="BI461" i="5"/>
  <c r="BM461" i="5"/>
  <c r="BQ461" i="5"/>
  <c r="BU461" i="5"/>
  <c r="BY461" i="5"/>
  <c r="CC461" i="5"/>
  <c r="F459" i="18"/>
  <c r="A459" i="17" s="1"/>
  <c r="M459" i="17" s="1"/>
  <c r="AB459" i="17" s="1"/>
  <c r="AH459" i="17" l="1"/>
  <c r="AI459" i="17"/>
  <c r="W459" i="17"/>
  <c r="AG459" i="17"/>
  <c r="P455" i="22"/>
  <c r="R455" i="22"/>
  <c r="Q455" i="22"/>
  <c r="O456" i="22"/>
  <c r="AD459" i="17"/>
  <c r="AC459" i="17"/>
  <c r="AA459" i="17"/>
  <c r="AJ459" i="17"/>
  <c r="Y459" i="17"/>
  <c r="U459" i="17"/>
  <c r="Z459" i="17"/>
  <c r="S459" i="17"/>
  <c r="V458" i="17"/>
  <c r="X458" i="17"/>
  <c r="G464" i="5"/>
  <c r="N459" i="17"/>
  <c r="Q459" i="17"/>
  <c r="E463" i="5"/>
  <c r="D463" i="5"/>
  <c r="F463" i="5"/>
  <c r="C463" i="5"/>
  <c r="A463" i="5"/>
  <c r="B463" i="5"/>
  <c r="K462" i="5"/>
  <c r="O462" i="5"/>
  <c r="S462" i="5"/>
  <c r="W462" i="5"/>
  <c r="AA462" i="5"/>
  <c r="AE462" i="5"/>
  <c r="AI462" i="5"/>
  <c r="AM462" i="5"/>
  <c r="AQ462" i="5"/>
  <c r="AU462" i="5"/>
  <c r="AY462" i="5"/>
  <c r="BC462" i="5"/>
  <c r="BG462" i="5"/>
  <c r="BK462" i="5"/>
  <c r="BO462" i="5"/>
  <c r="BS462" i="5"/>
  <c r="BW462" i="5"/>
  <c r="CA462" i="5"/>
  <c r="H462" i="5"/>
  <c r="L462" i="5"/>
  <c r="P462" i="5"/>
  <c r="T462" i="5"/>
  <c r="X462" i="5"/>
  <c r="AB462" i="5"/>
  <c r="AF462" i="5"/>
  <c r="AJ462" i="5"/>
  <c r="AN462" i="5"/>
  <c r="AR462" i="5"/>
  <c r="AV462" i="5"/>
  <c r="AZ462" i="5"/>
  <c r="BD462" i="5"/>
  <c r="BH462" i="5"/>
  <c r="BL462" i="5"/>
  <c r="BP462" i="5"/>
  <c r="BT462" i="5"/>
  <c r="BX462" i="5"/>
  <c r="CB462" i="5"/>
  <c r="I462" i="5"/>
  <c r="M462" i="5"/>
  <c r="Q462" i="5"/>
  <c r="U462" i="5"/>
  <c r="Y462" i="5"/>
  <c r="AC462" i="5"/>
  <c r="AG462" i="5"/>
  <c r="AK462" i="5"/>
  <c r="AO462" i="5"/>
  <c r="AS462" i="5"/>
  <c r="AW462" i="5"/>
  <c r="BA462" i="5"/>
  <c r="BE462" i="5"/>
  <c r="BI462" i="5"/>
  <c r="BM462" i="5"/>
  <c r="BQ462" i="5"/>
  <c r="BU462" i="5"/>
  <c r="BY462" i="5"/>
  <c r="CC462" i="5"/>
  <c r="J462" i="5"/>
  <c r="N462" i="5"/>
  <c r="R462" i="5"/>
  <c r="V462" i="5"/>
  <c r="Z462" i="5"/>
  <c r="AD462" i="5"/>
  <c r="AH462" i="5"/>
  <c r="AL462" i="5"/>
  <c r="AP462" i="5"/>
  <c r="AT462" i="5"/>
  <c r="AX462" i="5"/>
  <c r="BB462" i="5"/>
  <c r="BF462" i="5"/>
  <c r="BJ462" i="5"/>
  <c r="BN462" i="5"/>
  <c r="BR462" i="5"/>
  <c r="BV462" i="5"/>
  <c r="BZ462" i="5"/>
  <c r="CD462" i="5"/>
  <c r="F460" i="18"/>
  <c r="A460" i="17" s="1"/>
  <c r="M460" i="17" s="1"/>
  <c r="AB460" i="17" s="1"/>
  <c r="AH460" i="17" l="1"/>
  <c r="AI460" i="17"/>
  <c r="W460" i="17"/>
  <c r="AG460" i="17"/>
  <c r="Q456" i="22"/>
  <c r="P456" i="22"/>
  <c r="R456" i="22"/>
  <c r="O457" i="22"/>
  <c r="AD460" i="17"/>
  <c r="AC460" i="17"/>
  <c r="AA460" i="17"/>
  <c r="AJ460" i="17"/>
  <c r="Y460" i="17"/>
  <c r="U460" i="17"/>
  <c r="Z460" i="17"/>
  <c r="S460" i="17"/>
  <c r="V459" i="17"/>
  <c r="X459" i="17"/>
  <c r="G465" i="5"/>
  <c r="Q460" i="17"/>
  <c r="N460" i="17"/>
  <c r="D464" i="5"/>
  <c r="E464" i="5"/>
  <c r="F464" i="5"/>
  <c r="B464" i="5"/>
  <c r="C464" i="5"/>
  <c r="A464" i="5"/>
  <c r="F461" i="18"/>
  <c r="A461" i="17" s="1"/>
  <c r="M461" i="17" s="1"/>
  <c r="AB461" i="17" s="1"/>
  <c r="H463" i="5"/>
  <c r="L463" i="5"/>
  <c r="P463" i="5"/>
  <c r="T463" i="5"/>
  <c r="X463" i="5"/>
  <c r="AB463" i="5"/>
  <c r="AF463" i="5"/>
  <c r="AJ463" i="5"/>
  <c r="AN463" i="5"/>
  <c r="AR463" i="5"/>
  <c r="AV463" i="5"/>
  <c r="AZ463" i="5"/>
  <c r="BD463" i="5"/>
  <c r="BH463" i="5"/>
  <c r="BL463" i="5"/>
  <c r="BP463" i="5"/>
  <c r="BT463" i="5"/>
  <c r="BX463" i="5"/>
  <c r="CB463" i="5"/>
  <c r="I463" i="5"/>
  <c r="M463" i="5"/>
  <c r="Q463" i="5"/>
  <c r="U463" i="5"/>
  <c r="Y463" i="5"/>
  <c r="AC463" i="5"/>
  <c r="AG463" i="5"/>
  <c r="AK463" i="5"/>
  <c r="AO463" i="5"/>
  <c r="AS463" i="5"/>
  <c r="AW463" i="5"/>
  <c r="BA463" i="5"/>
  <c r="BE463" i="5"/>
  <c r="BI463" i="5"/>
  <c r="BM463" i="5"/>
  <c r="BQ463" i="5"/>
  <c r="BU463" i="5"/>
  <c r="BY463" i="5"/>
  <c r="CC463" i="5"/>
  <c r="N463" i="5"/>
  <c r="V463" i="5"/>
  <c r="AD463" i="5"/>
  <c r="AL463" i="5"/>
  <c r="AT463" i="5"/>
  <c r="BB463" i="5"/>
  <c r="BJ463" i="5"/>
  <c r="BR463" i="5"/>
  <c r="BZ463" i="5"/>
  <c r="K463" i="5"/>
  <c r="S463" i="5"/>
  <c r="AA463" i="5"/>
  <c r="AI463" i="5"/>
  <c r="AQ463" i="5"/>
  <c r="AY463" i="5"/>
  <c r="BG463" i="5"/>
  <c r="BO463" i="5"/>
  <c r="BW463" i="5"/>
  <c r="J463" i="5"/>
  <c r="R463" i="5"/>
  <c r="Z463" i="5"/>
  <c r="AH463" i="5"/>
  <c r="AP463" i="5"/>
  <c r="AX463" i="5"/>
  <c r="BF463" i="5"/>
  <c r="BN463" i="5"/>
  <c r="BV463" i="5"/>
  <c r="CD463" i="5"/>
  <c r="O463" i="5"/>
  <c r="W463" i="5"/>
  <c r="AE463" i="5"/>
  <c r="AM463" i="5"/>
  <c r="AU463" i="5"/>
  <c r="BC463" i="5"/>
  <c r="BK463" i="5"/>
  <c r="BS463" i="5"/>
  <c r="CA463" i="5"/>
  <c r="AH461" i="17" l="1"/>
  <c r="AI461" i="17"/>
  <c r="W461" i="17"/>
  <c r="AG461" i="17"/>
  <c r="P457" i="22"/>
  <c r="R457" i="22"/>
  <c r="Q457" i="22"/>
  <c r="O458" i="22"/>
  <c r="AD461" i="17"/>
  <c r="AC461" i="17"/>
  <c r="AA461" i="17"/>
  <c r="AJ461" i="17"/>
  <c r="V460" i="17"/>
  <c r="X460" i="17"/>
  <c r="Y461" i="17"/>
  <c r="U461" i="17"/>
  <c r="Z461" i="17"/>
  <c r="S461" i="17"/>
  <c r="G466" i="5"/>
  <c r="Q461" i="17"/>
  <c r="N461" i="17"/>
  <c r="F462" i="18"/>
  <c r="A462" i="17" s="1"/>
  <c r="M462" i="17" s="1"/>
  <c r="AB462" i="17" s="1"/>
  <c r="I464" i="5"/>
  <c r="M464" i="5"/>
  <c r="Q464" i="5"/>
  <c r="U464" i="5"/>
  <c r="Y464" i="5"/>
  <c r="AC464" i="5"/>
  <c r="AG464" i="5"/>
  <c r="AK464" i="5"/>
  <c r="AO464" i="5"/>
  <c r="AS464" i="5"/>
  <c r="AW464" i="5"/>
  <c r="BA464" i="5"/>
  <c r="BE464" i="5"/>
  <c r="BI464" i="5"/>
  <c r="BM464" i="5"/>
  <c r="BQ464" i="5"/>
  <c r="BU464" i="5"/>
  <c r="BY464" i="5"/>
  <c r="CC464" i="5"/>
  <c r="J464" i="5"/>
  <c r="N464" i="5"/>
  <c r="R464" i="5"/>
  <c r="V464" i="5"/>
  <c r="Z464" i="5"/>
  <c r="AD464" i="5"/>
  <c r="AH464" i="5"/>
  <c r="AL464" i="5"/>
  <c r="AP464" i="5"/>
  <c r="AT464" i="5"/>
  <c r="AX464" i="5"/>
  <c r="BB464" i="5"/>
  <c r="BF464" i="5"/>
  <c r="BJ464" i="5"/>
  <c r="BN464" i="5"/>
  <c r="BR464" i="5"/>
  <c r="BV464" i="5"/>
  <c r="BZ464" i="5"/>
  <c r="CD464" i="5"/>
  <c r="K464" i="5"/>
  <c r="O464" i="5"/>
  <c r="S464" i="5"/>
  <c r="W464" i="5"/>
  <c r="AA464" i="5"/>
  <c r="AE464" i="5"/>
  <c r="AI464" i="5"/>
  <c r="AM464" i="5"/>
  <c r="AQ464" i="5"/>
  <c r="AU464" i="5"/>
  <c r="AY464" i="5"/>
  <c r="BC464" i="5"/>
  <c r="BG464" i="5"/>
  <c r="BK464" i="5"/>
  <c r="BO464" i="5"/>
  <c r="BS464" i="5"/>
  <c r="BW464" i="5"/>
  <c r="CA464" i="5"/>
  <c r="H464" i="5"/>
  <c r="L464" i="5"/>
  <c r="P464" i="5"/>
  <c r="T464" i="5"/>
  <c r="X464" i="5"/>
  <c r="AB464" i="5"/>
  <c r="AF464" i="5"/>
  <c r="AJ464" i="5"/>
  <c r="AN464" i="5"/>
  <c r="AR464" i="5"/>
  <c r="AV464" i="5"/>
  <c r="AZ464" i="5"/>
  <c r="BD464" i="5"/>
  <c r="BH464" i="5"/>
  <c r="BL464" i="5"/>
  <c r="BP464" i="5"/>
  <c r="BT464" i="5"/>
  <c r="BX464" i="5"/>
  <c r="CB464" i="5"/>
  <c r="E465" i="5"/>
  <c r="D465" i="5"/>
  <c r="F465" i="5"/>
  <c r="C465" i="5"/>
  <c r="A465" i="5"/>
  <c r="B465" i="5"/>
  <c r="AH462" i="17" l="1"/>
  <c r="AI462" i="17"/>
  <c r="W462" i="17"/>
  <c r="AG462" i="17"/>
  <c r="Q458" i="22"/>
  <c r="P458" i="22"/>
  <c r="R458" i="22"/>
  <c r="O459" i="22"/>
  <c r="AD462" i="17"/>
  <c r="AC462" i="17"/>
  <c r="AA462" i="17"/>
  <c r="AJ462" i="17"/>
  <c r="V461" i="17"/>
  <c r="X461" i="17"/>
  <c r="Y462" i="17"/>
  <c r="U462" i="17"/>
  <c r="Z462" i="17"/>
  <c r="S462" i="17"/>
  <c r="G467" i="5"/>
  <c r="Q462" i="17"/>
  <c r="N462" i="17"/>
  <c r="J465" i="5"/>
  <c r="N465" i="5"/>
  <c r="R465" i="5"/>
  <c r="V465" i="5"/>
  <c r="Z465" i="5"/>
  <c r="AD465" i="5"/>
  <c r="AH465" i="5"/>
  <c r="AL465" i="5"/>
  <c r="AP465" i="5"/>
  <c r="AT465" i="5"/>
  <c r="AX465" i="5"/>
  <c r="BB465" i="5"/>
  <c r="BF465" i="5"/>
  <c r="BJ465" i="5"/>
  <c r="BN465" i="5"/>
  <c r="BR465" i="5"/>
  <c r="BV465" i="5"/>
  <c r="BZ465" i="5"/>
  <c r="CD465" i="5"/>
  <c r="K465" i="5"/>
  <c r="O465" i="5"/>
  <c r="S465" i="5"/>
  <c r="W465" i="5"/>
  <c r="AA465" i="5"/>
  <c r="AE465" i="5"/>
  <c r="AI465" i="5"/>
  <c r="AM465" i="5"/>
  <c r="AQ465" i="5"/>
  <c r="AU465" i="5"/>
  <c r="AY465" i="5"/>
  <c r="BC465" i="5"/>
  <c r="BG465" i="5"/>
  <c r="BK465" i="5"/>
  <c r="BO465" i="5"/>
  <c r="BS465" i="5"/>
  <c r="BW465" i="5"/>
  <c r="CA465" i="5"/>
  <c r="H465" i="5"/>
  <c r="L465" i="5"/>
  <c r="P465" i="5"/>
  <c r="T465" i="5"/>
  <c r="X465" i="5"/>
  <c r="AB465" i="5"/>
  <c r="AF465" i="5"/>
  <c r="AJ465" i="5"/>
  <c r="AN465" i="5"/>
  <c r="AR465" i="5"/>
  <c r="AV465" i="5"/>
  <c r="AZ465" i="5"/>
  <c r="BD465" i="5"/>
  <c r="BH465" i="5"/>
  <c r="BL465" i="5"/>
  <c r="BP465" i="5"/>
  <c r="BT465" i="5"/>
  <c r="BX465" i="5"/>
  <c r="CB465" i="5"/>
  <c r="I465" i="5"/>
  <c r="M465" i="5"/>
  <c r="Q465" i="5"/>
  <c r="U465" i="5"/>
  <c r="Y465" i="5"/>
  <c r="AC465" i="5"/>
  <c r="AG465" i="5"/>
  <c r="AK465" i="5"/>
  <c r="AO465" i="5"/>
  <c r="AS465" i="5"/>
  <c r="AW465" i="5"/>
  <c r="BA465" i="5"/>
  <c r="BE465" i="5"/>
  <c r="BI465" i="5"/>
  <c r="BM465" i="5"/>
  <c r="BQ465" i="5"/>
  <c r="BU465" i="5"/>
  <c r="BY465" i="5"/>
  <c r="CC465" i="5"/>
  <c r="D466" i="5"/>
  <c r="E466" i="5"/>
  <c r="F466" i="5"/>
  <c r="B466" i="5"/>
  <c r="C466" i="5"/>
  <c r="A466" i="5"/>
  <c r="F463" i="18"/>
  <c r="A463" i="17" s="1"/>
  <c r="M463" i="17" s="1"/>
  <c r="AB463" i="17" s="1"/>
  <c r="AH463" i="17" l="1"/>
  <c r="AI463" i="17"/>
  <c r="W463" i="17"/>
  <c r="AG463" i="17"/>
  <c r="P459" i="22"/>
  <c r="R459" i="22"/>
  <c r="Q459" i="22"/>
  <c r="O460" i="22"/>
  <c r="AD463" i="17"/>
  <c r="AC463" i="17"/>
  <c r="AA463" i="17"/>
  <c r="AJ463" i="17"/>
  <c r="Y463" i="17"/>
  <c r="U463" i="17"/>
  <c r="Z463" i="17"/>
  <c r="S463" i="17"/>
  <c r="V462" i="17"/>
  <c r="X462" i="17"/>
  <c r="G468" i="5"/>
  <c r="Q463" i="17"/>
  <c r="N463" i="17"/>
  <c r="E467" i="5"/>
  <c r="D467" i="5"/>
  <c r="F467" i="5"/>
  <c r="C467" i="5"/>
  <c r="A467" i="5"/>
  <c r="B467" i="5"/>
  <c r="F464" i="18"/>
  <c r="A464" i="17" s="1"/>
  <c r="M464" i="17" s="1"/>
  <c r="AB464" i="17" s="1"/>
  <c r="I466" i="5"/>
  <c r="M466" i="5"/>
  <c r="Q466" i="5"/>
  <c r="U466" i="5"/>
  <c r="Y466" i="5"/>
  <c r="AC466" i="5"/>
  <c r="AG466" i="5"/>
  <c r="AK466" i="5"/>
  <c r="AO466" i="5"/>
  <c r="AS466" i="5"/>
  <c r="AW466" i="5"/>
  <c r="BA466" i="5"/>
  <c r="BE466" i="5"/>
  <c r="BI466" i="5"/>
  <c r="BM466" i="5"/>
  <c r="BQ466" i="5"/>
  <c r="BU466" i="5"/>
  <c r="BY466" i="5"/>
  <c r="CC466" i="5"/>
  <c r="J466" i="5"/>
  <c r="N466" i="5"/>
  <c r="R466" i="5"/>
  <c r="V466" i="5"/>
  <c r="Z466" i="5"/>
  <c r="AD466" i="5"/>
  <c r="AH466" i="5"/>
  <c r="AL466" i="5"/>
  <c r="AP466" i="5"/>
  <c r="AT466" i="5"/>
  <c r="AX466" i="5"/>
  <c r="BB466" i="5"/>
  <c r="BF466" i="5"/>
  <c r="BJ466" i="5"/>
  <c r="BN466" i="5"/>
  <c r="BR466" i="5"/>
  <c r="BV466" i="5"/>
  <c r="BZ466" i="5"/>
  <c r="CD466" i="5"/>
  <c r="K466" i="5"/>
  <c r="O466" i="5"/>
  <c r="S466" i="5"/>
  <c r="W466" i="5"/>
  <c r="AA466" i="5"/>
  <c r="AE466" i="5"/>
  <c r="AI466" i="5"/>
  <c r="AM466" i="5"/>
  <c r="AQ466" i="5"/>
  <c r="AU466" i="5"/>
  <c r="AY466" i="5"/>
  <c r="BC466" i="5"/>
  <c r="BG466" i="5"/>
  <c r="BK466" i="5"/>
  <c r="BO466" i="5"/>
  <c r="BS466" i="5"/>
  <c r="BW466" i="5"/>
  <c r="CA466" i="5"/>
  <c r="H466" i="5"/>
  <c r="L466" i="5"/>
  <c r="P466" i="5"/>
  <c r="T466" i="5"/>
  <c r="X466" i="5"/>
  <c r="AB466" i="5"/>
  <c r="AF466" i="5"/>
  <c r="AJ466" i="5"/>
  <c r="AN466" i="5"/>
  <c r="AR466" i="5"/>
  <c r="AV466" i="5"/>
  <c r="AZ466" i="5"/>
  <c r="BD466" i="5"/>
  <c r="BH466" i="5"/>
  <c r="BL466" i="5"/>
  <c r="BP466" i="5"/>
  <c r="BT466" i="5"/>
  <c r="BX466" i="5"/>
  <c r="CB466" i="5"/>
  <c r="AH464" i="17" l="1"/>
  <c r="AI464" i="17"/>
  <c r="W464" i="17"/>
  <c r="AG464" i="17"/>
  <c r="P460" i="22"/>
  <c r="R460" i="22"/>
  <c r="Q460" i="22"/>
  <c r="O461" i="22"/>
  <c r="AD464" i="17"/>
  <c r="AC464" i="17"/>
  <c r="AA464" i="17"/>
  <c r="AJ464" i="17"/>
  <c r="V463" i="17"/>
  <c r="X463" i="17"/>
  <c r="Y464" i="17"/>
  <c r="U464" i="17"/>
  <c r="Z464" i="17"/>
  <c r="S464" i="17"/>
  <c r="G469" i="5"/>
  <c r="Q464" i="17"/>
  <c r="N464" i="17"/>
  <c r="D468" i="5"/>
  <c r="E468" i="5"/>
  <c r="F468" i="5"/>
  <c r="A468" i="5"/>
  <c r="B468" i="5"/>
  <c r="C468" i="5"/>
  <c r="F465" i="18"/>
  <c r="A465" i="17" s="1"/>
  <c r="M465" i="17" s="1"/>
  <c r="AB465" i="17" s="1"/>
  <c r="J467" i="5"/>
  <c r="N467" i="5"/>
  <c r="R467" i="5"/>
  <c r="V467" i="5"/>
  <c r="Z467" i="5"/>
  <c r="AD467" i="5"/>
  <c r="AH467" i="5"/>
  <c r="AL467" i="5"/>
  <c r="AP467" i="5"/>
  <c r="AT467" i="5"/>
  <c r="AX467" i="5"/>
  <c r="BB467" i="5"/>
  <c r="BF467" i="5"/>
  <c r="BJ467" i="5"/>
  <c r="BN467" i="5"/>
  <c r="BR467" i="5"/>
  <c r="BV467" i="5"/>
  <c r="BZ467" i="5"/>
  <c r="CD467" i="5"/>
  <c r="K467" i="5"/>
  <c r="O467" i="5"/>
  <c r="S467" i="5"/>
  <c r="W467" i="5"/>
  <c r="AA467" i="5"/>
  <c r="AE467" i="5"/>
  <c r="AI467" i="5"/>
  <c r="AM467" i="5"/>
  <c r="AQ467" i="5"/>
  <c r="AU467" i="5"/>
  <c r="AY467" i="5"/>
  <c r="BC467" i="5"/>
  <c r="BG467" i="5"/>
  <c r="BK467" i="5"/>
  <c r="BO467" i="5"/>
  <c r="BS467" i="5"/>
  <c r="BW467" i="5"/>
  <c r="CA467" i="5"/>
  <c r="L467" i="5"/>
  <c r="T467" i="5"/>
  <c r="AB467" i="5"/>
  <c r="AJ467" i="5"/>
  <c r="AR467" i="5"/>
  <c r="AZ467" i="5"/>
  <c r="BH467" i="5"/>
  <c r="BP467" i="5"/>
  <c r="BX467" i="5"/>
  <c r="I467" i="5"/>
  <c r="Q467" i="5"/>
  <c r="Y467" i="5"/>
  <c r="AG467" i="5"/>
  <c r="AO467" i="5"/>
  <c r="AW467" i="5"/>
  <c r="BE467" i="5"/>
  <c r="BM467" i="5"/>
  <c r="BU467" i="5"/>
  <c r="CC467" i="5"/>
  <c r="H467" i="5"/>
  <c r="P467" i="5"/>
  <c r="X467" i="5"/>
  <c r="AF467" i="5"/>
  <c r="AN467" i="5"/>
  <c r="AV467" i="5"/>
  <c r="BD467" i="5"/>
  <c r="BL467" i="5"/>
  <c r="BT467" i="5"/>
  <c r="CB467" i="5"/>
  <c r="M467" i="5"/>
  <c r="U467" i="5"/>
  <c r="AC467" i="5"/>
  <c r="AK467" i="5"/>
  <c r="AS467" i="5"/>
  <c r="BA467" i="5"/>
  <c r="BI467" i="5"/>
  <c r="BQ467" i="5"/>
  <c r="BY467" i="5"/>
  <c r="AH465" i="17" l="1"/>
  <c r="AI465" i="17"/>
  <c r="W465" i="17"/>
  <c r="AG465" i="17"/>
  <c r="Q461" i="22"/>
  <c r="P461" i="22"/>
  <c r="R461" i="22"/>
  <c r="O462" i="22"/>
  <c r="AD465" i="17"/>
  <c r="AC465" i="17"/>
  <c r="AA465" i="17"/>
  <c r="AJ465" i="17"/>
  <c r="V464" i="17"/>
  <c r="X464" i="17"/>
  <c r="Y465" i="17"/>
  <c r="U465" i="17"/>
  <c r="Z465" i="17"/>
  <c r="S465" i="17"/>
  <c r="G470" i="5"/>
  <c r="N465" i="17"/>
  <c r="Q465" i="17"/>
  <c r="F466" i="18"/>
  <c r="A466" i="17" s="1"/>
  <c r="M466" i="17" s="1"/>
  <c r="AB466" i="17" s="1"/>
  <c r="K468" i="5"/>
  <c r="O468" i="5"/>
  <c r="S468" i="5"/>
  <c r="W468" i="5"/>
  <c r="AA468" i="5"/>
  <c r="AE468" i="5"/>
  <c r="AI468" i="5"/>
  <c r="AM468" i="5"/>
  <c r="AQ468" i="5"/>
  <c r="AU468" i="5"/>
  <c r="AY468" i="5"/>
  <c r="BC468" i="5"/>
  <c r="BG468" i="5"/>
  <c r="BK468" i="5"/>
  <c r="BO468" i="5"/>
  <c r="BS468" i="5"/>
  <c r="BW468" i="5"/>
  <c r="CA468" i="5"/>
  <c r="H468" i="5"/>
  <c r="L468" i="5"/>
  <c r="P468" i="5"/>
  <c r="T468" i="5"/>
  <c r="X468" i="5"/>
  <c r="AB468" i="5"/>
  <c r="AF468" i="5"/>
  <c r="AJ468" i="5"/>
  <c r="AN468" i="5"/>
  <c r="AR468" i="5"/>
  <c r="AV468" i="5"/>
  <c r="AZ468" i="5"/>
  <c r="BD468" i="5"/>
  <c r="BH468" i="5"/>
  <c r="BL468" i="5"/>
  <c r="BP468" i="5"/>
  <c r="BT468" i="5"/>
  <c r="BX468" i="5"/>
  <c r="CB468" i="5"/>
  <c r="I468" i="5"/>
  <c r="M468" i="5"/>
  <c r="Q468" i="5"/>
  <c r="U468" i="5"/>
  <c r="Y468" i="5"/>
  <c r="AC468" i="5"/>
  <c r="AG468" i="5"/>
  <c r="AK468" i="5"/>
  <c r="AO468" i="5"/>
  <c r="AS468" i="5"/>
  <c r="AW468" i="5"/>
  <c r="BA468" i="5"/>
  <c r="BE468" i="5"/>
  <c r="BI468" i="5"/>
  <c r="BM468" i="5"/>
  <c r="BQ468" i="5"/>
  <c r="BU468" i="5"/>
  <c r="BY468" i="5"/>
  <c r="CC468" i="5"/>
  <c r="J468" i="5"/>
  <c r="N468" i="5"/>
  <c r="R468" i="5"/>
  <c r="V468" i="5"/>
  <c r="Z468" i="5"/>
  <c r="AD468" i="5"/>
  <c r="AH468" i="5"/>
  <c r="AL468" i="5"/>
  <c r="AP468" i="5"/>
  <c r="AT468" i="5"/>
  <c r="AX468" i="5"/>
  <c r="BB468" i="5"/>
  <c r="BF468" i="5"/>
  <c r="BJ468" i="5"/>
  <c r="BN468" i="5"/>
  <c r="BR468" i="5"/>
  <c r="BV468" i="5"/>
  <c r="BZ468" i="5"/>
  <c r="CD468" i="5"/>
  <c r="F469" i="5"/>
  <c r="E469" i="5"/>
  <c r="D469" i="5"/>
  <c r="C469" i="5"/>
  <c r="A469" i="5"/>
  <c r="B469" i="5"/>
  <c r="AH466" i="17" l="1"/>
  <c r="AI466" i="17"/>
  <c r="W466" i="17"/>
  <c r="AG466" i="17"/>
  <c r="Q462" i="22"/>
  <c r="P462" i="22"/>
  <c r="R462" i="22"/>
  <c r="O463" i="22"/>
  <c r="AD466" i="17"/>
  <c r="AC466" i="17"/>
  <c r="AA466" i="17"/>
  <c r="AJ466" i="17"/>
  <c r="Y466" i="17"/>
  <c r="U466" i="17"/>
  <c r="Z466" i="17"/>
  <c r="S466" i="17"/>
  <c r="V465" i="17"/>
  <c r="X465" i="17"/>
  <c r="G471" i="5"/>
  <c r="Q466" i="17"/>
  <c r="N466" i="17"/>
  <c r="D470" i="5"/>
  <c r="E470" i="5"/>
  <c r="F470" i="5"/>
  <c r="A470" i="5"/>
  <c r="B470" i="5"/>
  <c r="C470" i="5"/>
  <c r="H469" i="5"/>
  <c r="L469" i="5"/>
  <c r="P469" i="5"/>
  <c r="T469" i="5"/>
  <c r="X469" i="5"/>
  <c r="AB469" i="5"/>
  <c r="AF469" i="5"/>
  <c r="AJ469" i="5"/>
  <c r="AN469" i="5"/>
  <c r="AR469" i="5"/>
  <c r="AV469" i="5"/>
  <c r="AZ469" i="5"/>
  <c r="BD469" i="5"/>
  <c r="BH469" i="5"/>
  <c r="BL469" i="5"/>
  <c r="BP469" i="5"/>
  <c r="BT469" i="5"/>
  <c r="BX469" i="5"/>
  <c r="CB469" i="5"/>
  <c r="I469" i="5"/>
  <c r="M469" i="5"/>
  <c r="Q469" i="5"/>
  <c r="U469" i="5"/>
  <c r="Y469" i="5"/>
  <c r="AC469" i="5"/>
  <c r="AG469" i="5"/>
  <c r="AK469" i="5"/>
  <c r="AO469" i="5"/>
  <c r="AS469" i="5"/>
  <c r="AW469" i="5"/>
  <c r="BA469" i="5"/>
  <c r="BE469" i="5"/>
  <c r="BI469" i="5"/>
  <c r="BM469" i="5"/>
  <c r="BQ469" i="5"/>
  <c r="BU469" i="5"/>
  <c r="BY469" i="5"/>
  <c r="CC469" i="5"/>
  <c r="J469" i="5"/>
  <c r="N469" i="5"/>
  <c r="R469" i="5"/>
  <c r="V469" i="5"/>
  <c r="Z469" i="5"/>
  <c r="AD469" i="5"/>
  <c r="AH469" i="5"/>
  <c r="AL469" i="5"/>
  <c r="AP469" i="5"/>
  <c r="AT469" i="5"/>
  <c r="AX469" i="5"/>
  <c r="BB469" i="5"/>
  <c r="BF469" i="5"/>
  <c r="BJ469" i="5"/>
  <c r="BN469" i="5"/>
  <c r="BR469" i="5"/>
  <c r="BV469" i="5"/>
  <c r="BZ469" i="5"/>
  <c r="CD469" i="5"/>
  <c r="K469" i="5"/>
  <c r="O469" i="5"/>
  <c r="S469" i="5"/>
  <c r="W469" i="5"/>
  <c r="AA469" i="5"/>
  <c r="AE469" i="5"/>
  <c r="AI469" i="5"/>
  <c r="AM469" i="5"/>
  <c r="AQ469" i="5"/>
  <c r="AU469" i="5"/>
  <c r="AY469" i="5"/>
  <c r="BC469" i="5"/>
  <c r="BG469" i="5"/>
  <c r="BK469" i="5"/>
  <c r="BO469" i="5"/>
  <c r="BS469" i="5"/>
  <c r="BW469" i="5"/>
  <c r="CA469" i="5"/>
  <c r="F467" i="18"/>
  <c r="A467" i="17" s="1"/>
  <c r="M467" i="17" s="1"/>
  <c r="AB467" i="17" s="1"/>
  <c r="AH467" i="17" l="1"/>
  <c r="AI467" i="17"/>
  <c r="W467" i="17"/>
  <c r="AG467" i="17"/>
  <c r="P463" i="22"/>
  <c r="R463" i="22"/>
  <c r="Q463" i="22"/>
  <c r="O464" i="22"/>
  <c r="AD467" i="17"/>
  <c r="AC467" i="17"/>
  <c r="AA467" i="17"/>
  <c r="AJ467" i="17"/>
  <c r="Y467" i="17"/>
  <c r="U467" i="17"/>
  <c r="Z467" i="17"/>
  <c r="S467" i="17"/>
  <c r="V466" i="17"/>
  <c r="X466" i="17"/>
  <c r="G472" i="5"/>
  <c r="Q467" i="17"/>
  <c r="N467" i="17"/>
  <c r="K470" i="5"/>
  <c r="O470" i="5"/>
  <c r="S470" i="5"/>
  <c r="W470" i="5"/>
  <c r="AA470" i="5"/>
  <c r="AE470" i="5"/>
  <c r="AI470" i="5"/>
  <c r="AM470" i="5"/>
  <c r="AQ470" i="5"/>
  <c r="AU470" i="5"/>
  <c r="AY470" i="5"/>
  <c r="BC470" i="5"/>
  <c r="BG470" i="5"/>
  <c r="BK470" i="5"/>
  <c r="BO470" i="5"/>
  <c r="BS470" i="5"/>
  <c r="BW470" i="5"/>
  <c r="CA470" i="5"/>
  <c r="H470" i="5"/>
  <c r="L470" i="5"/>
  <c r="P470" i="5"/>
  <c r="T470" i="5"/>
  <c r="X470" i="5"/>
  <c r="AB470" i="5"/>
  <c r="AF470" i="5"/>
  <c r="AJ470" i="5"/>
  <c r="AN470" i="5"/>
  <c r="AR470" i="5"/>
  <c r="AV470" i="5"/>
  <c r="AZ470" i="5"/>
  <c r="BD470" i="5"/>
  <c r="BH470" i="5"/>
  <c r="BL470" i="5"/>
  <c r="BP470" i="5"/>
  <c r="BT470" i="5"/>
  <c r="BX470" i="5"/>
  <c r="CB470" i="5"/>
  <c r="I470" i="5"/>
  <c r="M470" i="5"/>
  <c r="Q470" i="5"/>
  <c r="U470" i="5"/>
  <c r="Y470" i="5"/>
  <c r="AC470" i="5"/>
  <c r="AG470" i="5"/>
  <c r="AK470" i="5"/>
  <c r="AO470" i="5"/>
  <c r="AS470" i="5"/>
  <c r="AW470" i="5"/>
  <c r="BA470" i="5"/>
  <c r="BE470" i="5"/>
  <c r="BI470" i="5"/>
  <c r="BM470" i="5"/>
  <c r="BQ470" i="5"/>
  <c r="BU470" i="5"/>
  <c r="BY470" i="5"/>
  <c r="CC470" i="5"/>
  <c r="J470" i="5"/>
  <c r="N470" i="5"/>
  <c r="R470" i="5"/>
  <c r="V470" i="5"/>
  <c r="Z470" i="5"/>
  <c r="AD470" i="5"/>
  <c r="AH470" i="5"/>
  <c r="AL470" i="5"/>
  <c r="AP470" i="5"/>
  <c r="AT470" i="5"/>
  <c r="AX470" i="5"/>
  <c r="BB470" i="5"/>
  <c r="BF470" i="5"/>
  <c r="BJ470" i="5"/>
  <c r="BN470" i="5"/>
  <c r="BR470" i="5"/>
  <c r="BV470" i="5"/>
  <c r="BZ470" i="5"/>
  <c r="CD470" i="5"/>
  <c r="E471" i="5"/>
  <c r="D471" i="5"/>
  <c r="F471" i="5"/>
  <c r="C471" i="5"/>
  <c r="A471" i="5"/>
  <c r="B471" i="5"/>
  <c r="F468" i="18"/>
  <c r="A468" i="17" s="1"/>
  <c r="M468" i="17" s="1"/>
  <c r="AB468" i="17" s="1"/>
  <c r="AH468" i="17" l="1"/>
  <c r="AI468" i="17"/>
  <c r="W468" i="17"/>
  <c r="AG468" i="17"/>
  <c r="P464" i="22"/>
  <c r="R464" i="22"/>
  <c r="Q464" i="22"/>
  <c r="O465" i="22"/>
  <c r="AD468" i="17"/>
  <c r="AC468" i="17"/>
  <c r="AA468" i="17"/>
  <c r="AJ468" i="17"/>
  <c r="Y468" i="17"/>
  <c r="U468" i="17"/>
  <c r="Z468" i="17"/>
  <c r="S468" i="17"/>
  <c r="V467" i="17"/>
  <c r="X467" i="17"/>
  <c r="G473" i="5"/>
  <c r="Q468" i="17"/>
  <c r="N468" i="17"/>
  <c r="D472" i="5"/>
  <c r="E472" i="5"/>
  <c r="F472" i="5"/>
  <c r="B472" i="5"/>
  <c r="C472" i="5"/>
  <c r="A472" i="5"/>
  <c r="F469" i="18"/>
  <c r="A469" i="17" s="1"/>
  <c r="M469" i="17" s="1"/>
  <c r="AB469" i="17" s="1"/>
  <c r="H471" i="5"/>
  <c r="L471" i="5"/>
  <c r="P471" i="5"/>
  <c r="T471" i="5"/>
  <c r="X471" i="5"/>
  <c r="AB471" i="5"/>
  <c r="AF471" i="5"/>
  <c r="AJ471" i="5"/>
  <c r="AN471" i="5"/>
  <c r="AR471" i="5"/>
  <c r="AV471" i="5"/>
  <c r="AZ471" i="5"/>
  <c r="BD471" i="5"/>
  <c r="BH471" i="5"/>
  <c r="BL471" i="5"/>
  <c r="BP471" i="5"/>
  <c r="BT471" i="5"/>
  <c r="BX471" i="5"/>
  <c r="CB471" i="5"/>
  <c r="I471" i="5"/>
  <c r="M471" i="5"/>
  <c r="Q471" i="5"/>
  <c r="U471" i="5"/>
  <c r="Y471" i="5"/>
  <c r="AC471" i="5"/>
  <c r="AG471" i="5"/>
  <c r="AK471" i="5"/>
  <c r="AO471" i="5"/>
  <c r="AS471" i="5"/>
  <c r="AW471" i="5"/>
  <c r="BA471" i="5"/>
  <c r="BE471" i="5"/>
  <c r="BI471" i="5"/>
  <c r="BM471" i="5"/>
  <c r="BQ471" i="5"/>
  <c r="BU471" i="5"/>
  <c r="BY471" i="5"/>
  <c r="CC471" i="5"/>
  <c r="J471" i="5"/>
  <c r="R471" i="5"/>
  <c r="Z471" i="5"/>
  <c r="AH471" i="5"/>
  <c r="AP471" i="5"/>
  <c r="AX471" i="5"/>
  <c r="BF471" i="5"/>
  <c r="BN471" i="5"/>
  <c r="BV471" i="5"/>
  <c r="CD471" i="5"/>
  <c r="O471" i="5"/>
  <c r="W471" i="5"/>
  <c r="AE471" i="5"/>
  <c r="AM471" i="5"/>
  <c r="AU471" i="5"/>
  <c r="BC471" i="5"/>
  <c r="BK471" i="5"/>
  <c r="BS471" i="5"/>
  <c r="CA471" i="5"/>
  <c r="N471" i="5"/>
  <c r="V471" i="5"/>
  <c r="AD471" i="5"/>
  <c r="AL471" i="5"/>
  <c r="AT471" i="5"/>
  <c r="BB471" i="5"/>
  <c r="BJ471" i="5"/>
  <c r="BR471" i="5"/>
  <c r="BZ471" i="5"/>
  <c r="K471" i="5"/>
  <c r="S471" i="5"/>
  <c r="AA471" i="5"/>
  <c r="AI471" i="5"/>
  <c r="AQ471" i="5"/>
  <c r="AY471" i="5"/>
  <c r="BG471" i="5"/>
  <c r="BO471" i="5"/>
  <c r="BW471" i="5"/>
  <c r="AH469" i="17" l="1"/>
  <c r="AI469" i="17"/>
  <c r="W469" i="17"/>
  <c r="AG469" i="17"/>
  <c r="Q465" i="22"/>
  <c r="P465" i="22"/>
  <c r="R465" i="22"/>
  <c r="O466" i="22"/>
  <c r="AD469" i="17"/>
  <c r="AC469" i="17"/>
  <c r="AA469" i="17"/>
  <c r="AJ469" i="17"/>
  <c r="V468" i="17"/>
  <c r="X468" i="17"/>
  <c r="Y469" i="17"/>
  <c r="U469" i="17"/>
  <c r="Z469" i="17"/>
  <c r="S469" i="17"/>
  <c r="G474" i="5"/>
  <c r="N469" i="17"/>
  <c r="Q469" i="17"/>
  <c r="F470" i="18"/>
  <c r="A470" i="17" s="1"/>
  <c r="M470" i="17" s="1"/>
  <c r="AB470" i="17" s="1"/>
  <c r="I472" i="5"/>
  <c r="M472" i="5"/>
  <c r="Q472" i="5"/>
  <c r="U472" i="5"/>
  <c r="Y472" i="5"/>
  <c r="AC472" i="5"/>
  <c r="AG472" i="5"/>
  <c r="AK472" i="5"/>
  <c r="AO472" i="5"/>
  <c r="AS472" i="5"/>
  <c r="AW472" i="5"/>
  <c r="BA472" i="5"/>
  <c r="BE472" i="5"/>
  <c r="BI472" i="5"/>
  <c r="BM472" i="5"/>
  <c r="BQ472" i="5"/>
  <c r="BU472" i="5"/>
  <c r="BY472" i="5"/>
  <c r="CC472" i="5"/>
  <c r="J472" i="5"/>
  <c r="N472" i="5"/>
  <c r="R472" i="5"/>
  <c r="V472" i="5"/>
  <c r="Z472" i="5"/>
  <c r="AD472" i="5"/>
  <c r="AH472" i="5"/>
  <c r="AL472" i="5"/>
  <c r="AP472" i="5"/>
  <c r="AT472" i="5"/>
  <c r="AX472" i="5"/>
  <c r="BB472" i="5"/>
  <c r="BF472" i="5"/>
  <c r="BJ472" i="5"/>
  <c r="BN472" i="5"/>
  <c r="BR472" i="5"/>
  <c r="BV472" i="5"/>
  <c r="BZ472" i="5"/>
  <c r="CD472" i="5"/>
  <c r="K472" i="5"/>
  <c r="O472" i="5"/>
  <c r="S472" i="5"/>
  <c r="W472" i="5"/>
  <c r="AA472" i="5"/>
  <c r="AE472" i="5"/>
  <c r="AI472" i="5"/>
  <c r="AM472" i="5"/>
  <c r="AQ472" i="5"/>
  <c r="AU472" i="5"/>
  <c r="AY472" i="5"/>
  <c r="BC472" i="5"/>
  <c r="BG472" i="5"/>
  <c r="BK472" i="5"/>
  <c r="BO472" i="5"/>
  <c r="BS472" i="5"/>
  <c r="BW472" i="5"/>
  <c r="CA472" i="5"/>
  <c r="H472" i="5"/>
  <c r="L472" i="5"/>
  <c r="P472" i="5"/>
  <c r="T472" i="5"/>
  <c r="X472" i="5"/>
  <c r="AB472" i="5"/>
  <c r="AF472" i="5"/>
  <c r="AJ472" i="5"/>
  <c r="AN472" i="5"/>
  <c r="AR472" i="5"/>
  <c r="AV472" i="5"/>
  <c r="AZ472" i="5"/>
  <c r="BD472" i="5"/>
  <c r="BH472" i="5"/>
  <c r="BL472" i="5"/>
  <c r="BP472" i="5"/>
  <c r="BT472" i="5"/>
  <c r="BX472" i="5"/>
  <c r="CB472" i="5"/>
  <c r="E473" i="5"/>
  <c r="D473" i="5"/>
  <c r="F473" i="5"/>
  <c r="C473" i="5"/>
  <c r="A473" i="5"/>
  <c r="B473" i="5"/>
  <c r="AH470" i="17" l="1"/>
  <c r="AI470" i="17"/>
  <c r="W470" i="17"/>
  <c r="AG470" i="17"/>
  <c r="Q466" i="22"/>
  <c r="P466" i="22"/>
  <c r="R466" i="22"/>
  <c r="O467" i="22"/>
  <c r="AD470" i="17"/>
  <c r="AC470" i="17"/>
  <c r="AA470" i="17"/>
  <c r="AJ470" i="17"/>
  <c r="Y470" i="17"/>
  <c r="U470" i="17"/>
  <c r="Z470" i="17"/>
  <c r="S470" i="17"/>
  <c r="V469" i="17"/>
  <c r="X469" i="17"/>
  <c r="G475" i="5"/>
  <c r="Q470" i="17"/>
  <c r="N470" i="17"/>
  <c r="H473" i="5"/>
  <c r="L473" i="5"/>
  <c r="P473" i="5"/>
  <c r="T473" i="5"/>
  <c r="X473" i="5"/>
  <c r="AB473" i="5"/>
  <c r="AF473" i="5"/>
  <c r="AJ473" i="5"/>
  <c r="AN473" i="5"/>
  <c r="AR473" i="5"/>
  <c r="AV473" i="5"/>
  <c r="AZ473" i="5"/>
  <c r="BD473" i="5"/>
  <c r="BH473" i="5"/>
  <c r="BL473" i="5"/>
  <c r="BP473" i="5"/>
  <c r="BT473" i="5"/>
  <c r="BX473" i="5"/>
  <c r="CB473" i="5"/>
  <c r="I473" i="5"/>
  <c r="M473" i="5"/>
  <c r="Q473" i="5"/>
  <c r="U473" i="5"/>
  <c r="Y473" i="5"/>
  <c r="AC473" i="5"/>
  <c r="AG473" i="5"/>
  <c r="AK473" i="5"/>
  <c r="AO473" i="5"/>
  <c r="AS473" i="5"/>
  <c r="AW473" i="5"/>
  <c r="BA473" i="5"/>
  <c r="BE473" i="5"/>
  <c r="BI473" i="5"/>
  <c r="BM473" i="5"/>
  <c r="BQ473" i="5"/>
  <c r="BU473" i="5"/>
  <c r="BY473" i="5"/>
  <c r="CC473" i="5"/>
  <c r="J473" i="5"/>
  <c r="N473" i="5"/>
  <c r="R473" i="5"/>
  <c r="V473" i="5"/>
  <c r="Z473" i="5"/>
  <c r="AD473" i="5"/>
  <c r="AH473" i="5"/>
  <c r="AL473" i="5"/>
  <c r="AP473" i="5"/>
  <c r="AT473" i="5"/>
  <c r="AX473" i="5"/>
  <c r="BB473" i="5"/>
  <c r="BF473" i="5"/>
  <c r="BJ473" i="5"/>
  <c r="BN473" i="5"/>
  <c r="BR473" i="5"/>
  <c r="BV473" i="5"/>
  <c r="BZ473" i="5"/>
  <c r="CD473" i="5"/>
  <c r="K473" i="5"/>
  <c r="O473" i="5"/>
  <c r="S473" i="5"/>
  <c r="W473" i="5"/>
  <c r="AA473" i="5"/>
  <c r="AE473" i="5"/>
  <c r="AI473" i="5"/>
  <c r="AM473" i="5"/>
  <c r="AQ473" i="5"/>
  <c r="AU473" i="5"/>
  <c r="AY473" i="5"/>
  <c r="BC473" i="5"/>
  <c r="BG473" i="5"/>
  <c r="BK473" i="5"/>
  <c r="BO473" i="5"/>
  <c r="BS473" i="5"/>
  <c r="BW473" i="5"/>
  <c r="CA473" i="5"/>
  <c r="D474" i="5"/>
  <c r="E474" i="5"/>
  <c r="F474" i="5"/>
  <c r="B474" i="5"/>
  <c r="C474" i="5"/>
  <c r="A474" i="5"/>
  <c r="F471" i="18"/>
  <c r="A471" i="17" s="1"/>
  <c r="M471" i="17" s="1"/>
  <c r="AB471" i="17" s="1"/>
  <c r="AH471" i="17" l="1"/>
  <c r="AI471" i="17"/>
  <c r="W471" i="17"/>
  <c r="AG471" i="17"/>
  <c r="P467" i="22"/>
  <c r="R467" i="22"/>
  <c r="Q467" i="22"/>
  <c r="O468" i="22"/>
  <c r="AC471" i="17"/>
  <c r="AD471" i="17"/>
  <c r="AA471" i="17"/>
  <c r="AJ471" i="17"/>
  <c r="Y471" i="17"/>
  <c r="U471" i="17"/>
  <c r="Z471" i="17"/>
  <c r="S471" i="17"/>
  <c r="V470" i="17"/>
  <c r="X470" i="17"/>
  <c r="G476" i="5"/>
  <c r="Q471" i="17"/>
  <c r="N471" i="17"/>
  <c r="E475" i="5"/>
  <c r="D475" i="5"/>
  <c r="F475" i="5"/>
  <c r="C475" i="5"/>
  <c r="A475" i="5"/>
  <c r="B475" i="5"/>
  <c r="F472" i="18"/>
  <c r="A472" i="17" s="1"/>
  <c r="M472" i="17" s="1"/>
  <c r="AB472" i="17" s="1"/>
  <c r="I474" i="5"/>
  <c r="M474" i="5"/>
  <c r="Q474" i="5"/>
  <c r="U474" i="5"/>
  <c r="Y474" i="5"/>
  <c r="AC474" i="5"/>
  <c r="AG474" i="5"/>
  <c r="AK474" i="5"/>
  <c r="AO474" i="5"/>
  <c r="AS474" i="5"/>
  <c r="AW474" i="5"/>
  <c r="BA474" i="5"/>
  <c r="BE474" i="5"/>
  <c r="BI474" i="5"/>
  <c r="BM474" i="5"/>
  <c r="BQ474" i="5"/>
  <c r="BU474" i="5"/>
  <c r="BY474" i="5"/>
  <c r="CC474" i="5"/>
  <c r="J474" i="5"/>
  <c r="N474" i="5"/>
  <c r="R474" i="5"/>
  <c r="V474" i="5"/>
  <c r="Z474" i="5"/>
  <c r="AD474" i="5"/>
  <c r="AH474" i="5"/>
  <c r="AL474" i="5"/>
  <c r="AP474" i="5"/>
  <c r="AT474" i="5"/>
  <c r="AX474" i="5"/>
  <c r="BB474" i="5"/>
  <c r="BF474" i="5"/>
  <c r="BJ474" i="5"/>
  <c r="BN474" i="5"/>
  <c r="BR474" i="5"/>
  <c r="BV474" i="5"/>
  <c r="BZ474" i="5"/>
  <c r="CD474" i="5"/>
  <c r="K474" i="5"/>
  <c r="O474" i="5"/>
  <c r="S474" i="5"/>
  <c r="W474" i="5"/>
  <c r="AA474" i="5"/>
  <c r="AE474" i="5"/>
  <c r="AI474" i="5"/>
  <c r="AM474" i="5"/>
  <c r="AQ474" i="5"/>
  <c r="AU474" i="5"/>
  <c r="AY474" i="5"/>
  <c r="BC474" i="5"/>
  <c r="BG474" i="5"/>
  <c r="BK474" i="5"/>
  <c r="BO474" i="5"/>
  <c r="BS474" i="5"/>
  <c r="BW474" i="5"/>
  <c r="CA474" i="5"/>
  <c r="H474" i="5"/>
  <c r="L474" i="5"/>
  <c r="P474" i="5"/>
  <c r="T474" i="5"/>
  <c r="X474" i="5"/>
  <c r="AB474" i="5"/>
  <c r="AF474" i="5"/>
  <c r="AJ474" i="5"/>
  <c r="AN474" i="5"/>
  <c r="AR474" i="5"/>
  <c r="AV474" i="5"/>
  <c r="AZ474" i="5"/>
  <c r="BD474" i="5"/>
  <c r="BH474" i="5"/>
  <c r="BL474" i="5"/>
  <c r="BP474" i="5"/>
  <c r="BT474" i="5"/>
  <c r="BX474" i="5"/>
  <c r="CB474" i="5"/>
  <c r="AH472" i="17" l="1"/>
  <c r="AI472" i="17"/>
  <c r="W472" i="17"/>
  <c r="AG472" i="17"/>
  <c r="Q468" i="22"/>
  <c r="P468" i="22"/>
  <c r="R468" i="22"/>
  <c r="O469" i="22"/>
  <c r="AC472" i="17"/>
  <c r="AD472" i="17"/>
  <c r="AA472" i="17"/>
  <c r="AJ472" i="17"/>
  <c r="V471" i="17"/>
  <c r="X471" i="17"/>
  <c r="Y472" i="17"/>
  <c r="U472" i="17"/>
  <c r="Z472" i="17"/>
  <c r="S472" i="17"/>
  <c r="G477" i="5"/>
  <c r="Q472" i="17"/>
  <c r="N472" i="17"/>
  <c r="D476" i="5"/>
  <c r="E476" i="5"/>
  <c r="F476" i="5"/>
  <c r="A476" i="5"/>
  <c r="B476" i="5"/>
  <c r="C476" i="5"/>
  <c r="F473" i="18"/>
  <c r="A473" i="17" s="1"/>
  <c r="M473" i="17" s="1"/>
  <c r="AB473" i="17" s="1"/>
  <c r="J475" i="5"/>
  <c r="N475" i="5"/>
  <c r="R475" i="5"/>
  <c r="V475" i="5"/>
  <c r="Z475" i="5"/>
  <c r="AD475" i="5"/>
  <c r="AH475" i="5"/>
  <c r="AL475" i="5"/>
  <c r="AP475" i="5"/>
  <c r="AT475" i="5"/>
  <c r="AX475" i="5"/>
  <c r="BB475" i="5"/>
  <c r="BF475" i="5"/>
  <c r="BJ475" i="5"/>
  <c r="BN475" i="5"/>
  <c r="BR475" i="5"/>
  <c r="BV475" i="5"/>
  <c r="BZ475" i="5"/>
  <c r="CD475" i="5"/>
  <c r="K475" i="5"/>
  <c r="O475" i="5"/>
  <c r="S475" i="5"/>
  <c r="W475" i="5"/>
  <c r="AA475" i="5"/>
  <c r="AE475" i="5"/>
  <c r="AI475" i="5"/>
  <c r="AM475" i="5"/>
  <c r="AQ475" i="5"/>
  <c r="AU475" i="5"/>
  <c r="AY475" i="5"/>
  <c r="BC475" i="5"/>
  <c r="BG475" i="5"/>
  <c r="BK475" i="5"/>
  <c r="BO475" i="5"/>
  <c r="BS475" i="5"/>
  <c r="BW475" i="5"/>
  <c r="CA475" i="5"/>
  <c r="H475" i="5"/>
  <c r="P475" i="5"/>
  <c r="X475" i="5"/>
  <c r="AF475" i="5"/>
  <c r="AN475" i="5"/>
  <c r="AV475" i="5"/>
  <c r="BD475" i="5"/>
  <c r="BL475" i="5"/>
  <c r="BT475" i="5"/>
  <c r="CB475" i="5"/>
  <c r="M475" i="5"/>
  <c r="U475" i="5"/>
  <c r="AC475" i="5"/>
  <c r="AK475" i="5"/>
  <c r="AS475" i="5"/>
  <c r="BA475" i="5"/>
  <c r="BI475" i="5"/>
  <c r="BQ475" i="5"/>
  <c r="BY475" i="5"/>
  <c r="L475" i="5"/>
  <c r="T475" i="5"/>
  <c r="AB475" i="5"/>
  <c r="AJ475" i="5"/>
  <c r="AR475" i="5"/>
  <c r="AZ475" i="5"/>
  <c r="BH475" i="5"/>
  <c r="BP475" i="5"/>
  <c r="BX475" i="5"/>
  <c r="I475" i="5"/>
  <c r="Q475" i="5"/>
  <c r="Y475" i="5"/>
  <c r="AG475" i="5"/>
  <c r="AO475" i="5"/>
  <c r="AW475" i="5"/>
  <c r="BE475" i="5"/>
  <c r="BM475" i="5"/>
  <c r="BU475" i="5"/>
  <c r="CC475" i="5"/>
  <c r="AH473" i="17" l="1"/>
  <c r="AI473" i="17"/>
  <c r="W473" i="17"/>
  <c r="AG473" i="17"/>
  <c r="P469" i="22"/>
  <c r="R469" i="22"/>
  <c r="Q469" i="22"/>
  <c r="O470" i="22"/>
  <c r="AC473" i="17"/>
  <c r="AD473" i="17"/>
  <c r="AA473" i="17"/>
  <c r="AJ473" i="17"/>
  <c r="V472" i="17"/>
  <c r="X472" i="17"/>
  <c r="Y473" i="17"/>
  <c r="U473" i="17"/>
  <c r="Z473" i="17"/>
  <c r="S473" i="17"/>
  <c r="G478" i="5"/>
  <c r="N473" i="17"/>
  <c r="Q473" i="17"/>
  <c r="F474" i="18"/>
  <c r="A474" i="17" s="1"/>
  <c r="M474" i="17" s="1"/>
  <c r="AB474" i="17" s="1"/>
  <c r="K476" i="5"/>
  <c r="O476" i="5"/>
  <c r="S476" i="5"/>
  <c r="W476" i="5"/>
  <c r="AA476" i="5"/>
  <c r="AE476" i="5"/>
  <c r="AI476" i="5"/>
  <c r="AM476" i="5"/>
  <c r="AQ476" i="5"/>
  <c r="AU476" i="5"/>
  <c r="AY476" i="5"/>
  <c r="BC476" i="5"/>
  <c r="BG476" i="5"/>
  <c r="BK476" i="5"/>
  <c r="BO476" i="5"/>
  <c r="BS476" i="5"/>
  <c r="BW476" i="5"/>
  <c r="CA476" i="5"/>
  <c r="H476" i="5"/>
  <c r="L476" i="5"/>
  <c r="P476" i="5"/>
  <c r="T476" i="5"/>
  <c r="X476" i="5"/>
  <c r="AB476" i="5"/>
  <c r="AF476" i="5"/>
  <c r="AJ476" i="5"/>
  <c r="AN476" i="5"/>
  <c r="AR476" i="5"/>
  <c r="AV476" i="5"/>
  <c r="AZ476" i="5"/>
  <c r="BD476" i="5"/>
  <c r="BH476" i="5"/>
  <c r="BL476" i="5"/>
  <c r="BP476" i="5"/>
  <c r="BT476" i="5"/>
  <c r="BX476" i="5"/>
  <c r="CB476" i="5"/>
  <c r="I476" i="5"/>
  <c r="M476" i="5"/>
  <c r="Q476" i="5"/>
  <c r="U476" i="5"/>
  <c r="Y476" i="5"/>
  <c r="AC476" i="5"/>
  <c r="AG476" i="5"/>
  <c r="AK476" i="5"/>
  <c r="AO476" i="5"/>
  <c r="AS476" i="5"/>
  <c r="AW476" i="5"/>
  <c r="BA476" i="5"/>
  <c r="BE476" i="5"/>
  <c r="BI476" i="5"/>
  <c r="BM476" i="5"/>
  <c r="BQ476" i="5"/>
  <c r="BU476" i="5"/>
  <c r="BY476" i="5"/>
  <c r="CC476" i="5"/>
  <c r="J476" i="5"/>
  <c r="N476" i="5"/>
  <c r="R476" i="5"/>
  <c r="V476" i="5"/>
  <c r="Z476" i="5"/>
  <c r="AD476" i="5"/>
  <c r="AH476" i="5"/>
  <c r="AL476" i="5"/>
  <c r="AP476" i="5"/>
  <c r="AT476" i="5"/>
  <c r="AX476" i="5"/>
  <c r="BB476" i="5"/>
  <c r="BF476" i="5"/>
  <c r="BJ476" i="5"/>
  <c r="BN476" i="5"/>
  <c r="BR476" i="5"/>
  <c r="BV476" i="5"/>
  <c r="BZ476" i="5"/>
  <c r="CD476" i="5"/>
  <c r="F477" i="5"/>
  <c r="E477" i="5"/>
  <c r="D477" i="5"/>
  <c r="C477" i="5"/>
  <c r="A477" i="5"/>
  <c r="B477" i="5"/>
  <c r="AH474" i="17" l="1"/>
  <c r="AI474" i="17"/>
  <c r="W474" i="17"/>
  <c r="AG474" i="17"/>
  <c r="Q470" i="22"/>
  <c r="P470" i="22"/>
  <c r="R470" i="22"/>
  <c r="O471" i="22"/>
  <c r="AC474" i="17"/>
  <c r="AD474" i="17"/>
  <c r="AA474" i="17"/>
  <c r="AJ474" i="17"/>
  <c r="Y474" i="17"/>
  <c r="U474" i="17"/>
  <c r="Z474" i="17"/>
  <c r="S474" i="17"/>
  <c r="V473" i="17"/>
  <c r="X473" i="17"/>
  <c r="G479" i="5"/>
  <c r="Q474" i="17"/>
  <c r="N474" i="17"/>
  <c r="D478" i="5"/>
  <c r="E478" i="5"/>
  <c r="F478" i="5"/>
  <c r="A478" i="5"/>
  <c r="B478" i="5"/>
  <c r="C478" i="5"/>
  <c r="J477" i="5"/>
  <c r="N477" i="5"/>
  <c r="R477" i="5"/>
  <c r="V477" i="5"/>
  <c r="Z477" i="5"/>
  <c r="AD477" i="5"/>
  <c r="AH477" i="5"/>
  <c r="AL477" i="5"/>
  <c r="AP477" i="5"/>
  <c r="AT477" i="5"/>
  <c r="AX477" i="5"/>
  <c r="BB477" i="5"/>
  <c r="BF477" i="5"/>
  <c r="BJ477" i="5"/>
  <c r="BN477" i="5"/>
  <c r="BR477" i="5"/>
  <c r="BV477" i="5"/>
  <c r="BZ477" i="5"/>
  <c r="CD477" i="5"/>
  <c r="K477" i="5"/>
  <c r="O477" i="5"/>
  <c r="S477" i="5"/>
  <c r="W477" i="5"/>
  <c r="AA477" i="5"/>
  <c r="AE477" i="5"/>
  <c r="AI477" i="5"/>
  <c r="AM477" i="5"/>
  <c r="AQ477" i="5"/>
  <c r="AU477" i="5"/>
  <c r="AY477" i="5"/>
  <c r="BC477" i="5"/>
  <c r="BG477" i="5"/>
  <c r="BK477" i="5"/>
  <c r="BO477" i="5"/>
  <c r="BS477" i="5"/>
  <c r="BW477" i="5"/>
  <c r="CA477" i="5"/>
  <c r="H477" i="5"/>
  <c r="L477" i="5"/>
  <c r="P477" i="5"/>
  <c r="T477" i="5"/>
  <c r="X477" i="5"/>
  <c r="AB477" i="5"/>
  <c r="AF477" i="5"/>
  <c r="AJ477" i="5"/>
  <c r="AN477" i="5"/>
  <c r="AR477" i="5"/>
  <c r="AV477" i="5"/>
  <c r="AZ477" i="5"/>
  <c r="BD477" i="5"/>
  <c r="BH477" i="5"/>
  <c r="BL477" i="5"/>
  <c r="BP477" i="5"/>
  <c r="BT477" i="5"/>
  <c r="BX477" i="5"/>
  <c r="CB477" i="5"/>
  <c r="I477" i="5"/>
  <c r="M477" i="5"/>
  <c r="Q477" i="5"/>
  <c r="U477" i="5"/>
  <c r="Y477" i="5"/>
  <c r="AC477" i="5"/>
  <c r="AG477" i="5"/>
  <c r="AK477" i="5"/>
  <c r="AO477" i="5"/>
  <c r="AS477" i="5"/>
  <c r="AW477" i="5"/>
  <c r="BA477" i="5"/>
  <c r="BE477" i="5"/>
  <c r="BI477" i="5"/>
  <c r="BM477" i="5"/>
  <c r="BQ477" i="5"/>
  <c r="BU477" i="5"/>
  <c r="BY477" i="5"/>
  <c r="CC477" i="5"/>
  <c r="F475" i="18"/>
  <c r="A475" i="17" s="1"/>
  <c r="M475" i="17" s="1"/>
  <c r="AB475" i="17" s="1"/>
  <c r="AH475" i="17" l="1"/>
  <c r="AI475" i="17"/>
  <c r="W475" i="17"/>
  <c r="AG475" i="17"/>
  <c r="P471" i="22"/>
  <c r="R471" i="22"/>
  <c r="Q471" i="22"/>
  <c r="O472" i="22"/>
  <c r="AC475" i="17"/>
  <c r="AD475" i="17"/>
  <c r="AA475" i="17"/>
  <c r="AJ475" i="17"/>
  <c r="V474" i="17"/>
  <c r="X474" i="17"/>
  <c r="Y475" i="17"/>
  <c r="U475" i="17"/>
  <c r="Z475" i="17"/>
  <c r="S475" i="17"/>
  <c r="G480" i="5"/>
  <c r="Q475" i="17"/>
  <c r="N475" i="17"/>
  <c r="E479" i="5"/>
  <c r="D479" i="5"/>
  <c r="F479" i="5"/>
  <c r="C479" i="5"/>
  <c r="A479" i="5"/>
  <c r="B479" i="5"/>
  <c r="K478" i="5"/>
  <c r="O478" i="5"/>
  <c r="S478" i="5"/>
  <c r="W478" i="5"/>
  <c r="AA478" i="5"/>
  <c r="AE478" i="5"/>
  <c r="AI478" i="5"/>
  <c r="AM478" i="5"/>
  <c r="AQ478" i="5"/>
  <c r="AU478" i="5"/>
  <c r="AY478" i="5"/>
  <c r="BC478" i="5"/>
  <c r="BG478" i="5"/>
  <c r="BK478" i="5"/>
  <c r="BO478" i="5"/>
  <c r="BS478" i="5"/>
  <c r="BW478" i="5"/>
  <c r="CA478" i="5"/>
  <c r="H478" i="5"/>
  <c r="L478" i="5"/>
  <c r="P478" i="5"/>
  <c r="T478" i="5"/>
  <c r="X478" i="5"/>
  <c r="AB478" i="5"/>
  <c r="AF478" i="5"/>
  <c r="AJ478" i="5"/>
  <c r="AN478" i="5"/>
  <c r="AR478" i="5"/>
  <c r="AV478" i="5"/>
  <c r="AZ478" i="5"/>
  <c r="BD478" i="5"/>
  <c r="BH478" i="5"/>
  <c r="BL478" i="5"/>
  <c r="BP478" i="5"/>
  <c r="BT478" i="5"/>
  <c r="BX478" i="5"/>
  <c r="CB478" i="5"/>
  <c r="I478" i="5"/>
  <c r="M478" i="5"/>
  <c r="Q478" i="5"/>
  <c r="U478" i="5"/>
  <c r="Y478" i="5"/>
  <c r="AC478" i="5"/>
  <c r="AG478" i="5"/>
  <c r="AK478" i="5"/>
  <c r="AO478" i="5"/>
  <c r="AS478" i="5"/>
  <c r="AW478" i="5"/>
  <c r="BA478" i="5"/>
  <c r="BE478" i="5"/>
  <c r="BI478" i="5"/>
  <c r="BM478" i="5"/>
  <c r="BQ478" i="5"/>
  <c r="BU478" i="5"/>
  <c r="BY478" i="5"/>
  <c r="CC478" i="5"/>
  <c r="J478" i="5"/>
  <c r="N478" i="5"/>
  <c r="R478" i="5"/>
  <c r="V478" i="5"/>
  <c r="Z478" i="5"/>
  <c r="AD478" i="5"/>
  <c r="AH478" i="5"/>
  <c r="AL478" i="5"/>
  <c r="AP478" i="5"/>
  <c r="AT478" i="5"/>
  <c r="AX478" i="5"/>
  <c r="BB478" i="5"/>
  <c r="BF478" i="5"/>
  <c r="BJ478" i="5"/>
  <c r="BN478" i="5"/>
  <c r="BR478" i="5"/>
  <c r="BV478" i="5"/>
  <c r="BZ478" i="5"/>
  <c r="CD478" i="5"/>
  <c r="F476" i="18"/>
  <c r="A476" i="17" s="1"/>
  <c r="M476" i="17" s="1"/>
  <c r="AB476" i="17" s="1"/>
  <c r="AH476" i="17" l="1"/>
  <c r="AI476" i="17"/>
  <c r="W476" i="17"/>
  <c r="AG476" i="17"/>
  <c r="P472" i="22"/>
  <c r="R472" i="22"/>
  <c r="Q472" i="22"/>
  <c r="O473" i="22"/>
  <c r="AC476" i="17"/>
  <c r="AD476" i="17"/>
  <c r="AA476" i="17"/>
  <c r="AJ476" i="17"/>
  <c r="Y476" i="17"/>
  <c r="U476" i="17"/>
  <c r="Z476" i="17"/>
  <c r="S476" i="17"/>
  <c r="V475" i="17"/>
  <c r="X475" i="17"/>
  <c r="G481" i="5"/>
  <c r="Q476" i="17"/>
  <c r="N476" i="17"/>
  <c r="D480" i="5"/>
  <c r="E480" i="5"/>
  <c r="F480" i="5"/>
  <c r="B480" i="5"/>
  <c r="C480" i="5"/>
  <c r="A480" i="5"/>
  <c r="F477" i="18"/>
  <c r="A477" i="17" s="1"/>
  <c r="M477" i="17" s="1"/>
  <c r="AB477" i="17" s="1"/>
  <c r="H479" i="5"/>
  <c r="L479" i="5"/>
  <c r="P479" i="5"/>
  <c r="T479" i="5"/>
  <c r="X479" i="5"/>
  <c r="AB479" i="5"/>
  <c r="AF479" i="5"/>
  <c r="AJ479" i="5"/>
  <c r="AN479" i="5"/>
  <c r="AR479" i="5"/>
  <c r="AV479" i="5"/>
  <c r="AZ479" i="5"/>
  <c r="BD479" i="5"/>
  <c r="BH479" i="5"/>
  <c r="BL479" i="5"/>
  <c r="BP479" i="5"/>
  <c r="BT479" i="5"/>
  <c r="BX479" i="5"/>
  <c r="CB479" i="5"/>
  <c r="I479" i="5"/>
  <c r="M479" i="5"/>
  <c r="Q479" i="5"/>
  <c r="U479" i="5"/>
  <c r="Y479" i="5"/>
  <c r="AC479" i="5"/>
  <c r="AG479" i="5"/>
  <c r="AK479" i="5"/>
  <c r="AO479" i="5"/>
  <c r="AS479" i="5"/>
  <c r="AW479" i="5"/>
  <c r="BA479" i="5"/>
  <c r="BE479" i="5"/>
  <c r="BI479" i="5"/>
  <c r="BM479" i="5"/>
  <c r="BQ479" i="5"/>
  <c r="BU479" i="5"/>
  <c r="BY479" i="5"/>
  <c r="CC479" i="5"/>
  <c r="N479" i="5"/>
  <c r="V479" i="5"/>
  <c r="AD479" i="5"/>
  <c r="AL479" i="5"/>
  <c r="AT479" i="5"/>
  <c r="BB479" i="5"/>
  <c r="BJ479" i="5"/>
  <c r="BR479" i="5"/>
  <c r="BZ479" i="5"/>
  <c r="K479" i="5"/>
  <c r="S479" i="5"/>
  <c r="AA479" i="5"/>
  <c r="AI479" i="5"/>
  <c r="AQ479" i="5"/>
  <c r="AY479" i="5"/>
  <c r="BG479" i="5"/>
  <c r="BO479" i="5"/>
  <c r="BW479" i="5"/>
  <c r="J479" i="5"/>
  <c r="R479" i="5"/>
  <c r="Z479" i="5"/>
  <c r="AH479" i="5"/>
  <c r="AP479" i="5"/>
  <c r="AX479" i="5"/>
  <c r="BF479" i="5"/>
  <c r="BN479" i="5"/>
  <c r="BV479" i="5"/>
  <c r="CD479" i="5"/>
  <c r="O479" i="5"/>
  <c r="W479" i="5"/>
  <c r="AE479" i="5"/>
  <c r="AM479" i="5"/>
  <c r="AU479" i="5"/>
  <c r="BC479" i="5"/>
  <c r="BK479" i="5"/>
  <c r="BS479" i="5"/>
  <c r="CA479" i="5"/>
  <c r="AH477" i="17" l="1"/>
  <c r="AI477" i="17"/>
  <c r="W477" i="17"/>
  <c r="AG477" i="17"/>
  <c r="P473" i="22"/>
  <c r="R473" i="22"/>
  <c r="Q473" i="22"/>
  <c r="O474" i="22"/>
  <c r="AC477" i="17"/>
  <c r="AD477" i="17"/>
  <c r="AA477" i="17"/>
  <c r="AJ477" i="17"/>
  <c r="V476" i="17"/>
  <c r="X476" i="17"/>
  <c r="Y477" i="17"/>
  <c r="U477" i="17"/>
  <c r="Z477" i="17"/>
  <c r="S477" i="17"/>
  <c r="G482" i="5"/>
  <c r="N477" i="17"/>
  <c r="Q477" i="17"/>
  <c r="F478" i="18"/>
  <c r="A478" i="17" s="1"/>
  <c r="M478" i="17" s="1"/>
  <c r="AB478" i="17" s="1"/>
  <c r="I480" i="5"/>
  <c r="M480" i="5"/>
  <c r="Q480" i="5"/>
  <c r="U480" i="5"/>
  <c r="Y480" i="5"/>
  <c r="AC480" i="5"/>
  <c r="AG480" i="5"/>
  <c r="AK480" i="5"/>
  <c r="AO480" i="5"/>
  <c r="AS480" i="5"/>
  <c r="AW480" i="5"/>
  <c r="BA480" i="5"/>
  <c r="BE480" i="5"/>
  <c r="BI480" i="5"/>
  <c r="BM480" i="5"/>
  <c r="BQ480" i="5"/>
  <c r="BU480" i="5"/>
  <c r="BY480" i="5"/>
  <c r="CC480" i="5"/>
  <c r="J480" i="5"/>
  <c r="N480" i="5"/>
  <c r="R480" i="5"/>
  <c r="V480" i="5"/>
  <c r="Z480" i="5"/>
  <c r="AD480" i="5"/>
  <c r="AH480" i="5"/>
  <c r="AL480" i="5"/>
  <c r="AP480" i="5"/>
  <c r="AT480" i="5"/>
  <c r="AX480" i="5"/>
  <c r="BB480" i="5"/>
  <c r="BF480" i="5"/>
  <c r="BJ480" i="5"/>
  <c r="BN480" i="5"/>
  <c r="BR480" i="5"/>
  <c r="BV480" i="5"/>
  <c r="BZ480" i="5"/>
  <c r="CD480" i="5"/>
  <c r="K480" i="5"/>
  <c r="O480" i="5"/>
  <c r="S480" i="5"/>
  <c r="W480" i="5"/>
  <c r="AA480" i="5"/>
  <c r="AE480" i="5"/>
  <c r="AI480" i="5"/>
  <c r="AM480" i="5"/>
  <c r="AQ480" i="5"/>
  <c r="AU480" i="5"/>
  <c r="AY480" i="5"/>
  <c r="BC480" i="5"/>
  <c r="BG480" i="5"/>
  <c r="BK480" i="5"/>
  <c r="BO480" i="5"/>
  <c r="BS480" i="5"/>
  <c r="BW480" i="5"/>
  <c r="CA480" i="5"/>
  <c r="H480" i="5"/>
  <c r="L480" i="5"/>
  <c r="P480" i="5"/>
  <c r="T480" i="5"/>
  <c r="X480" i="5"/>
  <c r="AB480" i="5"/>
  <c r="AF480" i="5"/>
  <c r="AJ480" i="5"/>
  <c r="AN480" i="5"/>
  <c r="AR480" i="5"/>
  <c r="AV480" i="5"/>
  <c r="AZ480" i="5"/>
  <c r="BD480" i="5"/>
  <c r="BH480" i="5"/>
  <c r="BL480" i="5"/>
  <c r="BP480" i="5"/>
  <c r="BT480" i="5"/>
  <c r="BX480" i="5"/>
  <c r="CB480" i="5"/>
  <c r="E481" i="5"/>
  <c r="D481" i="5"/>
  <c r="F481" i="5"/>
  <c r="C481" i="5"/>
  <c r="A481" i="5"/>
  <c r="B481" i="5"/>
  <c r="AH478" i="17" l="1"/>
  <c r="AI478" i="17"/>
  <c r="W478" i="17"/>
  <c r="AG478" i="17"/>
  <c r="Q474" i="22"/>
  <c r="P474" i="22"/>
  <c r="R474" i="22"/>
  <c r="O475" i="22"/>
  <c r="AC478" i="17"/>
  <c r="AD478" i="17"/>
  <c r="AA478" i="17"/>
  <c r="AJ478" i="17"/>
  <c r="Y478" i="17"/>
  <c r="U478" i="17"/>
  <c r="Z478" i="17"/>
  <c r="S478" i="17"/>
  <c r="V477" i="17"/>
  <c r="X477" i="17"/>
  <c r="G483" i="5"/>
  <c r="Q478" i="17"/>
  <c r="N478" i="17"/>
  <c r="J481" i="5"/>
  <c r="N481" i="5"/>
  <c r="R481" i="5"/>
  <c r="V481" i="5"/>
  <c r="Z481" i="5"/>
  <c r="AD481" i="5"/>
  <c r="AH481" i="5"/>
  <c r="AL481" i="5"/>
  <c r="AP481" i="5"/>
  <c r="AT481" i="5"/>
  <c r="AX481" i="5"/>
  <c r="BB481" i="5"/>
  <c r="BF481" i="5"/>
  <c r="BJ481" i="5"/>
  <c r="BN481" i="5"/>
  <c r="BR481" i="5"/>
  <c r="BV481" i="5"/>
  <c r="BZ481" i="5"/>
  <c r="CD481" i="5"/>
  <c r="K481" i="5"/>
  <c r="O481" i="5"/>
  <c r="S481" i="5"/>
  <c r="W481" i="5"/>
  <c r="AA481" i="5"/>
  <c r="AE481" i="5"/>
  <c r="AI481" i="5"/>
  <c r="AM481" i="5"/>
  <c r="AQ481" i="5"/>
  <c r="AU481" i="5"/>
  <c r="AY481" i="5"/>
  <c r="BC481" i="5"/>
  <c r="BG481" i="5"/>
  <c r="BK481" i="5"/>
  <c r="BO481" i="5"/>
  <c r="BS481" i="5"/>
  <c r="BW481" i="5"/>
  <c r="CA481" i="5"/>
  <c r="H481" i="5"/>
  <c r="L481" i="5"/>
  <c r="P481" i="5"/>
  <c r="T481" i="5"/>
  <c r="X481" i="5"/>
  <c r="AB481" i="5"/>
  <c r="AF481" i="5"/>
  <c r="AJ481" i="5"/>
  <c r="AN481" i="5"/>
  <c r="AR481" i="5"/>
  <c r="AV481" i="5"/>
  <c r="AZ481" i="5"/>
  <c r="BD481" i="5"/>
  <c r="BH481" i="5"/>
  <c r="BL481" i="5"/>
  <c r="BP481" i="5"/>
  <c r="BT481" i="5"/>
  <c r="BX481" i="5"/>
  <c r="CB481" i="5"/>
  <c r="I481" i="5"/>
  <c r="M481" i="5"/>
  <c r="Q481" i="5"/>
  <c r="U481" i="5"/>
  <c r="Y481" i="5"/>
  <c r="AC481" i="5"/>
  <c r="AG481" i="5"/>
  <c r="AK481" i="5"/>
  <c r="AO481" i="5"/>
  <c r="AS481" i="5"/>
  <c r="AW481" i="5"/>
  <c r="BA481" i="5"/>
  <c r="BE481" i="5"/>
  <c r="BI481" i="5"/>
  <c r="BM481" i="5"/>
  <c r="BQ481" i="5"/>
  <c r="BU481" i="5"/>
  <c r="BY481" i="5"/>
  <c r="CC481" i="5"/>
  <c r="D482" i="5"/>
  <c r="E482" i="5"/>
  <c r="F482" i="5"/>
  <c r="B482" i="5"/>
  <c r="C482" i="5"/>
  <c r="A482" i="5"/>
  <c r="F479" i="18"/>
  <c r="A479" i="17" s="1"/>
  <c r="M479" i="17" s="1"/>
  <c r="AB479" i="17" s="1"/>
  <c r="AH479" i="17" l="1"/>
  <c r="AI479" i="17"/>
  <c r="W479" i="17"/>
  <c r="AG479" i="17"/>
  <c r="Q475" i="22"/>
  <c r="P475" i="22"/>
  <c r="R475" i="22"/>
  <c r="O476" i="22"/>
  <c r="AC479" i="17"/>
  <c r="AD479" i="17"/>
  <c r="AA479" i="17"/>
  <c r="AJ479" i="17"/>
  <c r="Y479" i="17"/>
  <c r="U479" i="17"/>
  <c r="Z479" i="17"/>
  <c r="S479" i="17"/>
  <c r="V478" i="17"/>
  <c r="X478" i="17"/>
  <c r="G484" i="5"/>
  <c r="Q479" i="17"/>
  <c r="N479" i="17"/>
  <c r="E483" i="5"/>
  <c r="D483" i="5"/>
  <c r="F483" i="5"/>
  <c r="C483" i="5"/>
  <c r="A483" i="5"/>
  <c r="B483" i="5"/>
  <c r="F480" i="18"/>
  <c r="A480" i="17" s="1"/>
  <c r="M480" i="17" s="1"/>
  <c r="AB480" i="17" s="1"/>
  <c r="I482" i="5"/>
  <c r="M482" i="5"/>
  <c r="Q482" i="5"/>
  <c r="U482" i="5"/>
  <c r="Y482" i="5"/>
  <c r="AC482" i="5"/>
  <c r="AG482" i="5"/>
  <c r="AK482" i="5"/>
  <c r="AO482" i="5"/>
  <c r="AS482" i="5"/>
  <c r="AW482" i="5"/>
  <c r="BA482" i="5"/>
  <c r="BE482" i="5"/>
  <c r="BI482" i="5"/>
  <c r="BM482" i="5"/>
  <c r="BQ482" i="5"/>
  <c r="BU482" i="5"/>
  <c r="BY482" i="5"/>
  <c r="CC482" i="5"/>
  <c r="J482" i="5"/>
  <c r="N482" i="5"/>
  <c r="R482" i="5"/>
  <c r="V482" i="5"/>
  <c r="Z482" i="5"/>
  <c r="AD482" i="5"/>
  <c r="AH482" i="5"/>
  <c r="AL482" i="5"/>
  <c r="AP482" i="5"/>
  <c r="AT482" i="5"/>
  <c r="AX482" i="5"/>
  <c r="BB482" i="5"/>
  <c r="BF482" i="5"/>
  <c r="BJ482" i="5"/>
  <c r="BN482" i="5"/>
  <c r="BR482" i="5"/>
  <c r="BV482" i="5"/>
  <c r="BZ482" i="5"/>
  <c r="CD482" i="5"/>
  <c r="K482" i="5"/>
  <c r="O482" i="5"/>
  <c r="S482" i="5"/>
  <c r="W482" i="5"/>
  <c r="AA482" i="5"/>
  <c r="AE482" i="5"/>
  <c r="AI482" i="5"/>
  <c r="AM482" i="5"/>
  <c r="AQ482" i="5"/>
  <c r="AU482" i="5"/>
  <c r="AY482" i="5"/>
  <c r="BC482" i="5"/>
  <c r="BG482" i="5"/>
  <c r="BK482" i="5"/>
  <c r="BO482" i="5"/>
  <c r="BS482" i="5"/>
  <c r="BW482" i="5"/>
  <c r="CA482" i="5"/>
  <c r="H482" i="5"/>
  <c r="L482" i="5"/>
  <c r="P482" i="5"/>
  <c r="T482" i="5"/>
  <c r="X482" i="5"/>
  <c r="AB482" i="5"/>
  <c r="AF482" i="5"/>
  <c r="AJ482" i="5"/>
  <c r="AN482" i="5"/>
  <c r="AR482" i="5"/>
  <c r="AV482" i="5"/>
  <c r="AZ482" i="5"/>
  <c r="BD482" i="5"/>
  <c r="BH482" i="5"/>
  <c r="BL482" i="5"/>
  <c r="BP482" i="5"/>
  <c r="BT482" i="5"/>
  <c r="BX482" i="5"/>
  <c r="CB482" i="5"/>
  <c r="AH480" i="17" l="1"/>
  <c r="AI480" i="17"/>
  <c r="W480" i="17"/>
  <c r="AG480" i="17"/>
  <c r="Q476" i="22"/>
  <c r="R476" i="22"/>
  <c r="P476" i="22"/>
  <c r="O477" i="22"/>
  <c r="AC480" i="17"/>
  <c r="AD480" i="17"/>
  <c r="AA480" i="17"/>
  <c r="AJ480" i="17"/>
  <c r="V479" i="17"/>
  <c r="X479" i="17"/>
  <c r="Y480" i="17"/>
  <c r="U480" i="17"/>
  <c r="Z480" i="17"/>
  <c r="S480" i="17"/>
  <c r="G485" i="5"/>
  <c r="Q480" i="17"/>
  <c r="N480" i="17"/>
  <c r="D484" i="5"/>
  <c r="E484" i="5"/>
  <c r="F484" i="5"/>
  <c r="A484" i="5"/>
  <c r="B484" i="5"/>
  <c r="C484" i="5"/>
  <c r="J483" i="5"/>
  <c r="N483" i="5"/>
  <c r="R483" i="5"/>
  <c r="V483" i="5"/>
  <c r="Z483" i="5"/>
  <c r="AD483" i="5"/>
  <c r="AH483" i="5"/>
  <c r="AL483" i="5"/>
  <c r="AP483" i="5"/>
  <c r="AT483" i="5"/>
  <c r="AX483" i="5"/>
  <c r="BB483" i="5"/>
  <c r="BF483" i="5"/>
  <c r="BJ483" i="5"/>
  <c r="BN483" i="5"/>
  <c r="BR483" i="5"/>
  <c r="BV483" i="5"/>
  <c r="BZ483" i="5"/>
  <c r="CD483" i="5"/>
  <c r="K483" i="5"/>
  <c r="O483" i="5"/>
  <c r="S483" i="5"/>
  <c r="W483" i="5"/>
  <c r="AA483" i="5"/>
  <c r="AE483" i="5"/>
  <c r="AI483" i="5"/>
  <c r="AM483" i="5"/>
  <c r="AQ483" i="5"/>
  <c r="AU483" i="5"/>
  <c r="AY483" i="5"/>
  <c r="BC483" i="5"/>
  <c r="BG483" i="5"/>
  <c r="BK483" i="5"/>
  <c r="BO483" i="5"/>
  <c r="BS483" i="5"/>
  <c r="BW483" i="5"/>
  <c r="CA483" i="5"/>
  <c r="L483" i="5"/>
  <c r="T483" i="5"/>
  <c r="AB483" i="5"/>
  <c r="AJ483" i="5"/>
  <c r="AR483" i="5"/>
  <c r="AZ483" i="5"/>
  <c r="BH483" i="5"/>
  <c r="BP483" i="5"/>
  <c r="BX483" i="5"/>
  <c r="I483" i="5"/>
  <c r="Q483" i="5"/>
  <c r="Y483" i="5"/>
  <c r="AG483" i="5"/>
  <c r="AO483" i="5"/>
  <c r="AW483" i="5"/>
  <c r="BE483" i="5"/>
  <c r="BM483" i="5"/>
  <c r="BU483" i="5"/>
  <c r="CC483" i="5"/>
  <c r="H483" i="5"/>
  <c r="P483" i="5"/>
  <c r="X483" i="5"/>
  <c r="AF483" i="5"/>
  <c r="AN483" i="5"/>
  <c r="AV483" i="5"/>
  <c r="BD483" i="5"/>
  <c r="BL483" i="5"/>
  <c r="BT483" i="5"/>
  <c r="CB483" i="5"/>
  <c r="M483" i="5"/>
  <c r="U483" i="5"/>
  <c r="AC483" i="5"/>
  <c r="AK483" i="5"/>
  <c r="AS483" i="5"/>
  <c r="BA483" i="5"/>
  <c r="BI483" i="5"/>
  <c r="BQ483" i="5"/>
  <c r="BY483" i="5"/>
  <c r="F481" i="18"/>
  <c r="A481" i="17" s="1"/>
  <c r="M481" i="17" s="1"/>
  <c r="AB481" i="17" s="1"/>
  <c r="AH481" i="17" l="1"/>
  <c r="AI481" i="17"/>
  <c r="W481" i="17"/>
  <c r="AG481" i="17"/>
  <c r="Q477" i="22"/>
  <c r="P477" i="22"/>
  <c r="R477" i="22"/>
  <c r="O478" i="22"/>
  <c r="AC481" i="17"/>
  <c r="AD481" i="17"/>
  <c r="AA481" i="17"/>
  <c r="AJ481" i="17"/>
  <c r="Y481" i="17"/>
  <c r="U481" i="17"/>
  <c r="Z481" i="17"/>
  <c r="S481" i="17"/>
  <c r="V480" i="17"/>
  <c r="X480" i="17"/>
  <c r="G486" i="5"/>
  <c r="N481" i="17"/>
  <c r="Q481" i="17"/>
  <c r="F482" i="18"/>
  <c r="A482" i="17" s="1"/>
  <c r="M482" i="17" s="1"/>
  <c r="AB482" i="17" s="1"/>
  <c r="F485" i="5"/>
  <c r="E485" i="5"/>
  <c r="D485" i="5"/>
  <c r="C485" i="5"/>
  <c r="A485" i="5"/>
  <c r="B485" i="5"/>
  <c r="K484" i="5"/>
  <c r="O484" i="5"/>
  <c r="S484" i="5"/>
  <c r="W484" i="5"/>
  <c r="AA484" i="5"/>
  <c r="AE484" i="5"/>
  <c r="AI484" i="5"/>
  <c r="AM484" i="5"/>
  <c r="AQ484" i="5"/>
  <c r="AU484" i="5"/>
  <c r="AY484" i="5"/>
  <c r="BC484" i="5"/>
  <c r="BG484" i="5"/>
  <c r="BK484" i="5"/>
  <c r="BO484" i="5"/>
  <c r="BS484" i="5"/>
  <c r="BW484" i="5"/>
  <c r="CA484" i="5"/>
  <c r="H484" i="5"/>
  <c r="L484" i="5"/>
  <c r="P484" i="5"/>
  <c r="T484" i="5"/>
  <c r="X484" i="5"/>
  <c r="AB484" i="5"/>
  <c r="AF484" i="5"/>
  <c r="AJ484" i="5"/>
  <c r="AN484" i="5"/>
  <c r="AR484" i="5"/>
  <c r="AV484" i="5"/>
  <c r="AZ484" i="5"/>
  <c r="BD484" i="5"/>
  <c r="BH484" i="5"/>
  <c r="BL484" i="5"/>
  <c r="BP484" i="5"/>
  <c r="BT484" i="5"/>
  <c r="BX484" i="5"/>
  <c r="CB484" i="5"/>
  <c r="I484" i="5"/>
  <c r="M484" i="5"/>
  <c r="Q484" i="5"/>
  <c r="U484" i="5"/>
  <c r="Y484" i="5"/>
  <c r="AC484" i="5"/>
  <c r="AG484" i="5"/>
  <c r="AK484" i="5"/>
  <c r="AO484" i="5"/>
  <c r="AS484" i="5"/>
  <c r="AW484" i="5"/>
  <c r="BA484" i="5"/>
  <c r="BE484" i="5"/>
  <c r="BI484" i="5"/>
  <c r="BM484" i="5"/>
  <c r="BQ484" i="5"/>
  <c r="BU484" i="5"/>
  <c r="BY484" i="5"/>
  <c r="CC484" i="5"/>
  <c r="J484" i="5"/>
  <c r="N484" i="5"/>
  <c r="R484" i="5"/>
  <c r="V484" i="5"/>
  <c r="Z484" i="5"/>
  <c r="AD484" i="5"/>
  <c r="AH484" i="5"/>
  <c r="AL484" i="5"/>
  <c r="AP484" i="5"/>
  <c r="AT484" i="5"/>
  <c r="AX484" i="5"/>
  <c r="BB484" i="5"/>
  <c r="BF484" i="5"/>
  <c r="BJ484" i="5"/>
  <c r="BN484" i="5"/>
  <c r="BR484" i="5"/>
  <c r="BV484" i="5"/>
  <c r="BZ484" i="5"/>
  <c r="CD484" i="5"/>
  <c r="AH482" i="17" l="1"/>
  <c r="AI482" i="17"/>
  <c r="W482" i="17"/>
  <c r="AG482" i="17"/>
  <c r="R478" i="22"/>
  <c r="Q478" i="22"/>
  <c r="P478" i="22"/>
  <c r="O479" i="22"/>
  <c r="AC482" i="17"/>
  <c r="AD482" i="17"/>
  <c r="AA482" i="17"/>
  <c r="AJ482" i="17"/>
  <c r="Y482" i="17"/>
  <c r="U482" i="17"/>
  <c r="Z482" i="17"/>
  <c r="S482" i="17"/>
  <c r="V481" i="17"/>
  <c r="X481" i="17"/>
  <c r="G487" i="5"/>
  <c r="Q482" i="17"/>
  <c r="N482" i="17"/>
  <c r="H485" i="5"/>
  <c r="L485" i="5"/>
  <c r="P485" i="5"/>
  <c r="T485" i="5"/>
  <c r="X485" i="5"/>
  <c r="AB485" i="5"/>
  <c r="AF485" i="5"/>
  <c r="AJ485" i="5"/>
  <c r="AN485" i="5"/>
  <c r="AR485" i="5"/>
  <c r="AV485" i="5"/>
  <c r="AZ485" i="5"/>
  <c r="BD485" i="5"/>
  <c r="BH485" i="5"/>
  <c r="BL485" i="5"/>
  <c r="BP485" i="5"/>
  <c r="BT485" i="5"/>
  <c r="BX485" i="5"/>
  <c r="CB485" i="5"/>
  <c r="I485" i="5"/>
  <c r="M485" i="5"/>
  <c r="Q485" i="5"/>
  <c r="U485" i="5"/>
  <c r="Y485" i="5"/>
  <c r="AC485" i="5"/>
  <c r="AG485" i="5"/>
  <c r="AK485" i="5"/>
  <c r="AO485" i="5"/>
  <c r="AS485" i="5"/>
  <c r="AW485" i="5"/>
  <c r="BA485" i="5"/>
  <c r="BE485" i="5"/>
  <c r="BI485" i="5"/>
  <c r="BM485" i="5"/>
  <c r="BQ485" i="5"/>
  <c r="BU485" i="5"/>
  <c r="BY485" i="5"/>
  <c r="CC485" i="5"/>
  <c r="J485" i="5"/>
  <c r="N485" i="5"/>
  <c r="R485" i="5"/>
  <c r="V485" i="5"/>
  <c r="Z485" i="5"/>
  <c r="AD485" i="5"/>
  <c r="AH485" i="5"/>
  <c r="AL485" i="5"/>
  <c r="AP485" i="5"/>
  <c r="AT485" i="5"/>
  <c r="AX485" i="5"/>
  <c r="BB485" i="5"/>
  <c r="BF485" i="5"/>
  <c r="BJ485" i="5"/>
  <c r="BN485" i="5"/>
  <c r="BR485" i="5"/>
  <c r="BV485" i="5"/>
  <c r="BZ485" i="5"/>
  <c r="CD485" i="5"/>
  <c r="K485" i="5"/>
  <c r="O485" i="5"/>
  <c r="S485" i="5"/>
  <c r="W485" i="5"/>
  <c r="AA485" i="5"/>
  <c r="AE485" i="5"/>
  <c r="AI485" i="5"/>
  <c r="AM485" i="5"/>
  <c r="AQ485" i="5"/>
  <c r="AU485" i="5"/>
  <c r="AY485" i="5"/>
  <c r="BC485" i="5"/>
  <c r="BG485" i="5"/>
  <c r="BK485" i="5"/>
  <c r="BO485" i="5"/>
  <c r="BS485" i="5"/>
  <c r="BW485" i="5"/>
  <c r="CA485" i="5"/>
  <c r="D486" i="5"/>
  <c r="E486" i="5"/>
  <c r="F486" i="5"/>
  <c r="A486" i="5"/>
  <c r="B486" i="5"/>
  <c r="C486" i="5"/>
  <c r="F483" i="18"/>
  <c r="A483" i="17" s="1"/>
  <c r="M483" i="17" s="1"/>
  <c r="AB483" i="17" s="1"/>
  <c r="AH483" i="17" l="1"/>
  <c r="AI483" i="17"/>
  <c r="W483" i="17"/>
  <c r="AG483" i="17"/>
  <c r="P479" i="22"/>
  <c r="R479" i="22"/>
  <c r="Q479" i="22"/>
  <c r="O480" i="22"/>
  <c r="AC483" i="17"/>
  <c r="AD483" i="17"/>
  <c r="AA483" i="17"/>
  <c r="AJ483" i="17"/>
  <c r="Y483" i="17"/>
  <c r="U483" i="17"/>
  <c r="Z483" i="17"/>
  <c r="S483" i="17"/>
  <c r="V482" i="17"/>
  <c r="X482" i="17"/>
  <c r="G488" i="5"/>
  <c r="Q483" i="17"/>
  <c r="N483" i="17"/>
  <c r="F484" i="18"/>
  <c r="A484" i="17" s="1"/>
  <c r="M484" i="17" s="1"/>
  <c r="AB484" i="17" s="1"/>
  <c r="E487" i="5"/>
  <c r="D487" i="5"/>
  <c r="F487" i="5"/>
  <c r="C487" i="5"/>
  <c r="A487" i="5"/>
  <c r="B487" i="5"/>
  <c r="K486" i="5"/>
  <c r="O486" i="5"/>
  <c r="S486" i="5"/>
  <c r="W486" i="5"/>
  <c r="AA486" i="5"/>
  <c r="AE486" i="5"/>
  <c r="AI486" i="5"/>
  <c r="AM486" i="5"/>
  <c r="AQ486" i="5"/>
  <c r="AU486" i="5"/>
  <c r="AY486" i="5"/>
  <c r="BC486" i="5"/>
  <c r="BG486" i="5"/>
  <c r="BK486" i="5"/>
  <c r="BO486" i="5"/>
  <c r="BS486" i="5"/>
  <c r="BW486" i="5"/>
  <c r="CA486" i="5"/>
  <c r="H486" i="5"/>
  <c r="L486" i="5"/>
  <c r="P486" i="5"/>
  <c r="T486" i="5"/>
  <c r="X486" i="5"/>
  <c r="AB486" i="5"/>
  <c r="AF486" i="5"/>
  <c r="AJ486" i="5"/>
  <c r="AN486" i="5"/>
  <c r="AR486" i="5"/>
  <c r="AV486" i="5"/>
  <c r="AZ486" i="5"/>
  <c r="BD486" i="5"/>
  <c r="BH486" i="5"/>
  <c r="BL486" i="5"/>
  <c r="BP486" i="5"/>
  <c r="BT486" i="5"/>
  <c r="BX486" i="5"/>
  <c r="CB486" i="5"/>
  <c r="I486" i="5"/>
  <c r="M486" i="5"/>
  <c r="Q486" i="5"/>
  <c r="U486" i="5"/>
  <c r="Y486" i="5"/>
  <c r="AC486" i="5"/>
  <c r="AG486" i="5"/>
  <c r="AK486" i="5"/>
  <c r="AO486" i="5"/>
  <c r="AS486" i="5"/>
  <c r="AW486" i="5"/>
  <c r="BA486" i="5"/>
  <c r="BE486" i="5"/>
  <c r="BI486" i="5"/>
  <c r="BM486" i="5"/>
  <c r="BQ486" i="5"/>
  <c r="BU486" i="5"/>
  <c r="BY486" i="5"/>
  <c r="CC486" i="5"/>
  <c r="J486" i="5"/>
  <c r="N486" i="5"/>
  <c r="R486" i="5"/>
  <c r="V486" i="5"/>
  <c r="Z486" i="5"/>
  <c r="AD486" i="5"/>
  <c r="AH486" i="5"/>
  <c r="AL486" i="5"/>
  <c r="AP486" i="5"/>
  <c r="AT486" i="5"/>
  <c r="AX486" i="5"/>
  <c r="BB486" i="5"/>
  <c r="BF486" i="5"/>
  <c r="BJ486" i="5"/>
  <c r="BN486" i="5"/>
  <c r="BR486" i="5"/>
  <c r="BV486" i="5"/>
  <c r="BZ486" i="5"/>
  <c r="CD486" i="5"/>
  <c r="AH484" i="17" l="1"/>
  <c r="AI484" i="17"/>
  <c r="W484" i="17"/>
  <c r="AG484" i="17"/>
  <c r="Q480" i="22"/>
  <c r="P480" i="22"/>
  <c r="R480" i="22"/>
  <c r="O481" i="22"/>
  <c r="AC484" i="17"/>
  <c r="AD484" i="17"/>
  <c r="AA484" i="17"/>
  <c r="AJ484" i="17"/>
  <c r="V483" i="17"/>
  <c r="X483" i="17"/>
  <c r="Y484" i="17"/>
  <c r="U484" i="17"/>
  <c r="Z484" i="17"/>
  <c r="S484" i="17"/>
  <c r="G489" i="5"/>
  <c r="Q484" i="17"/>
  <c r="N484" i="17"/>
  <c r="H487" i="5"/>
  <c r="L487" i="5"/>
  <c r="P487" i="5"/>
  <c r="T487" i="5"/>
  <c r="X487" i="5"/>
  <c r="AB487" i="5"/>
  <c r="AF487" i="5"/>
  <c r="AJ487" i="5"/>
  <c r="AN487" i="5"/>
  <c r="AR487" i="5"/>
  <c r="AV487" i="5"/>
  <c r="AZ487" i="5"/>
  <c r="BD487" i="5"/>
  <c r="BH487" i="5"/>
  <c r="BL487" i="5"/>
  <c r="BP487" i="5"/>
  <c r="BT487" i="5"/>
  <c r="BX487" i="5"/>
  <c r="CB487" i="5"/>
  <c r="I487" i="5"/>
  <c r="M487" i="5"/>
  <c r="Q487" i="5"/>
  <c r="U487" i="5"/>
  <c r="Y487" i="5"/>
  <c r="AC487" i="5"/>
  <c r="AG487" i="5"/>
  <c r="AK487" i="5"/>
  <c r="AO487" i="5"/>
  <c r="AS487" i="5"/>
  <c r="AW487" i="5"/>
  <c r="BA487" i="5"/>
  <c r="BE487" i="5"/>
  <c r="BI487" i="5"/>
  <c r="BM487" i="5"/>
  <c r="BQ487" i="5"/>
  <c r="BU487" i="5"/>
  <c r="BY487" i="5"/>
  <c r="CC487" i="5"/>
  <c r="J487" i="5"/>
  <c r="R487" i="5"/>
  <c r="Z487" i="5"/>
  <c r="AH487" i="5"/>
  <c r="AP487" i="5"/>
  <c r="AX487" i="5"/>
  <c r="BF487" i="5"/>
  <c r="BN487" i="5"/>
  <c r="BV487" i="5"/>
  <c r="CD487" i="5"/>
  <c r="O487" i="5"/>
  <c r="W487" i="5"/>
  <c r="AE487" i="5"/>
  <c r="AM487" i="5"/>
  <c r="AU487" i="5"/>
  <c r="BC487" i="5"/>
  <c r="BK487" i="5"/>
  <c r="BS487" i="5"/>
  <c r="CA487" i="5"/>
  <c r="N487" i="5"/>
  <c r="V487" i="5"/>
  <c r="AD487" i="5"/>
  <c r="AL487" i="5"/>
  <c r="AT487" i="5"/>
  <c r="BB487" i="5"/>
  <c r="BJ487" i="5"/>
  <c r="BR487" i="5"/>
  <c r="BZ487" i="5"/>
  <c r="K487" i="5"/>
  <c r="S487" i="5"/>
  <c r="AA487" i="5"/>
  <c r="AI487" i="5"/>
  <c r="AQ487" i="5"/>
  <c r="AY487" i="5"/>
  <c r="BG487" i="5"/>
  <c r="BO487" i="5"/>
  <c r="BW487" i="5"/>
  <c r="D488" i="5"/>
  <c r="E488" i="5"/>
  <c r="F488" i="5"/>
  <c r="B488" i="5"/>
  <c r="C488" i="5"/>
  <c r="A488" i="5"/>
  <c r="F485" i="18"/>
  <c r="A485" i="17" s="1"/>
  <c r="M485" i="17" s="1"/>
  <c r="AB485" i="17" s="1"/>
  <c r="AH485" i="17" l="1"/>
  <c r="AI485" i="17"/>
  <c r="W485" i="17"/>
  <c r="AG485" i="17"/>
  <c r="Q481" i="22"/>
  <c r="P481" i="22"/>
  <c r="R481" i="22"/>
  <c r="O482" i="22"/>
  <c r="AC485" i="17"/>
  <c r="AD485" i="17"/>
  <c r="AA485" i="17"/>
  <c r="AJ485" i="17"/>
  <c r="Y485" i="17"/>
  <c r="U485" i="17"/>
  <c r="Z485" i="17"/>
  <c r="S485" i="17"/>
  <c r="V484" i="17"/>
  <c r="X484" i="17"/>
  <c r="G490" i="5"/>
  <c r="N485" i="17"/>
  <c r="Q485" i="17"/>
  <c r="E489" i="5"/>
  <c r="D489" i="5"/>
  <c r="F489" i="5"/>
  <c r="C489" i="5"/>
  <c r="A489" i="5"/>
  <c r="B489" i="5"/>
  <c r="F486" i="18"/>
  <c r="A486" i="17" s="1"/>
  <c r="M486" i="17" s="1"/>
  <c r="AB486" i="17" s="1"/>
  <c r="I488" i="5"/>
  <c r="M488" i="5"/>
  <c r="Q488" i="5"/>
  <c r="U488" i="5"/>
  <c r="Y488" i="5"/>
  <c r="AC488" i="5"/>
  <c r="AG488" i="5"/>
  <c r="AK488" i="5"/>
  <c r="AO488" i="5"/>
  <c r="AS488" i="5"/>
  <c r="AW488" i="5"/>
  <c r="BA488" i="5"/>
  <c r="BE488" i="5"/>
  <c r="BI488" i="5"/>
  <c r="BM488" i="5"/>
  <c r="BQ488" i="5"/>
  <c r="BU488" i="5"/>
  <c r="BY488" i="5"/>
  <c r="CC488" i="5"/>
  <c r="J488" i="5"/>
  <c r="N488" i="5"/>
  <c r="R488" i="5"/>
  <c r="V488" i="5"/>
  <c r="Z488" i="5"/>
  <c r="AD488" i="5"/>
  <c r="AH488" i="5"/>
  <c r="AL488" i="5"/>
  <c r="AP488" i="5"/>
  <c r="AT488" i="5"/>
  <c r="AX488" i="5"/>
  <c r="BB488" i="5"/>
  <c r="BF488" i="5"/>
  <c r="BJ488" i="5"/>
  <c r="BN488" i="5"/>
  <c r="BR488" i="5"/>
  <c r="BV488" i="5"/>
  <c r="BZ488" i="5"/>
  <c r="CD488" i="5"/>
  <c r="K488" i="5"/>
  <c r="O488" i="5"/>
  <c r="S488" i="5"/>
  <c r="W488" i="5"/>
  <c r="AA488" i="5"/>
  <c r="AE488" i="5"/>
  <c r="AI488" i="5"/>
  <c r="AM488" i="5"/>
  <c r="AQ488" i="5"/>
  <c r="AU488" i="5"/>
  <c r="AY488" i="5"/>
  <c r="BC488" i="5"/>
  <c r="BG488" i="5"/>
  <c r="BK488" i="5"/>
  <c r="BO488" i="5"/>
  <c r="BS488" i="5"/>
  <c r="BW488" i="5"/>
  <c r="CA488" i="5"/>
  <c r="H488" i="5"/>
  <c r="L488" i="5"/>
  <c r="P488" i="5"/>
  <c r="T488" i="5"/>
  <c r="X488" i="5"/>
  <c r="AB488" i="5"/>
  <c r="AF488" i="5"/>
  <c r="AJ488" i="5"/>
  <c r="AN488" i="5"/>
  <c r="AR488" i="5"/>
  <c r="AV488" i="5"/>
  <c r="AZ488" i="5"/>
  <c r="BD488" i="5"/>
  <c r="BH488" i="5"/>
  <c r="BL488" i="5"/>
  <c r="BP488" i="5"/>
  <c r="BT488" i="5"/>
  <c r="BX488" i="5"/>
  <c r="CB488" i="5"/>
  <c r="AH486" i="17" l="1"/>
  <c r="AI486" i="17"/>
  <c r="W486" i="17"/>
  <c r="AG486" i="17"/>
  <c r="Q482" i="22"/>
  <c r="P482" i="22"/>
  <c r="R482" i="22"/>
  <c r="O483" i="22"/>
  <c r="AC486" i="17"/>
  <c r="AD486" i="17"/>
  <c r="AA486" i="17"/>
  <c r="AJ486" i="17"/>
  <c r="Y486" i="17"/>
  <c r="U486" i="17"/>
  <c r="Z486" i="17"/>
  <c r="S486" i="17"/>
  <c r="V485" i="17"/>
  <c r="X485" i="17"/>
  <c r="G491" i="5"/>
  <c r="Q486" i="17"/>
  <c r="N486" i="17"/>
  <c r="D490" i="5"/>
  <c r="E490" i="5"/>
  <c r="F490" i="5"/>
  <c r="B490" i="5"/>
  <c r="C490" i="5"/>
  <c r="A490" i="5"/>
  <c r="F487" i="18"/>
  <c r="A487" i="17" s="1"/>
  <c r="M487" i="17" s="1"/>
  <c r="AB487" i="17" s="1"/>
  <c r="H489" i="5"/>
  <c r="L489" i="5"/>
  <c r="P489" i="5"/>
  <c r="T489" i="5"/>
  <c r="X489" i="5"/>
  <c r="AB489" i="5"/>
  <c r="AF489" i="5"/>
  <c r="AJ489" i="5"/>
  <c r="AN489" i="5"/>
  <c r="AR489" i="5"/>
  <c r="AV489" i="5"/>
  <c r="AZ489" i="5"/>
  <c r="BD489" i="5"/>
  <c r="BH489" i="5"/>
  <c r="BL489" i="5"/>
  <c r="BP489" i="5"/>
  <c r="BT489" i="5"/>
  <c r="BX489" i="5"/>
  <c r="CB489" i="5"/>
  <c r="I489" i="5"/>
  <c r="M489" i="5"/>
  <c r="Q489" i="5"/>
  <c r="U489" i="5"/>
  <c r="Y489" i="5"/>
  <c r="AC489" i="5"/>
  <c r="AG489" i="5"/>
  <c r="AK489" i="5"/>
  <c r="AO489" i="5"/>
  <c r="AS489" i="5"/>
  <c r="AW489" i="5"/>
  <c r="BA489" i="5"/>
  <c r="BE489" i="5"/>
  <c r="BI489" i="5"/>
  <c r="BM489" i="5"/>
  <c r="BQ489" i="5"/>
  <c r="BU489" i="5"/>
  <c r="BY489" i="5"/>
  <c r="CC489" i="5"/>
  <c r="J489" i="5"/>
  <c r="N489" i="5"/>
  <c r="R489" i="5"/>
  <c r="V489" i="5"/>
  <c r="Z489" i="5"/>
  <c r="AD489" i="5"/>
  <c r="AH489" i="5"/>
  <c r="AL489" i="5"/>
  <c r="AP489" i="5"/>
  <c r="AT489" i="5"/>
  <c r="AX489" i="5"/>
  <c r="BB489" i="5"/>
  <c r="BF489" i="5"/>
  <c r="BJ489" i="5"/>
  <c r="BN489" i="5"/>
  <c r="BR489" i="5"/>
  <c r="BV489" i="5"/>
  <c r="BZ489" i="5"/>
  <c r="CD489" i="5"/>
  <c r="K489" i="5"/>
  <c r="O489" i="5"/>
  <c r="S489" i="5"/>
  <c r="W489" i="5"/>
  <c r="AA489" i="5"/>
  <c r="AE489" i="5"/>
  <c r="AI489" i="5"/>
  <c r="AM489" i="5"/>
  <c r="AQ489" i="5"/>
  <c r="AU489" i="5"/>
  <c r="AY489" i="5"/>
  <c r="BC489" i="5"/>
  <c r="BG489" i="5"/>
  <c r="BK489" i="5"/>
  <c r="BO489" i="5"/>
  <c r="BS489" i="5"/>
  <c r="BW489" i="5"/>
  <c r="CA489" i="5"/>
  <c r="AH487" i="17" l="1"/>
  <c r="AI487" i="17"/>
  <c r="W487" i="17"/>
  <c r="AG487" i="17"/>
  <c r="P483" i="22"/>
  <c r="R483" i="22"/>
  <c r="Q483" i="22"/>
  <c r="O484" i="22"/>
  <c r="AC487" i="17"/>
  <c r="AD487" i="17"/>
  <c r="AA487" i="17"/>
  <c r="AJ487" i="17"/>
  <c r="V486" i="17"/>
  <c r="X486" i="17"/>
  <c r="Y487" i="17"/>
  <c r="U487" i="17"/>
  <c r="Z487" i="17"/>
  <c r="S487" i="17"/>
  <c r="G492" i="5"/>
  <c r="Q487" i="17"/>
  <c r="N487" i="17"/>
  <c r="F488" i="18"/>
  <c r="A488" i="17" s="1"/>
  <c r="M488" i="17" s="1"/>
  <c r="AB488" i="17" s="1"/>
  <c r="I490" i="5"/>
  <c r="M490" i="5"/>
  <c r="Q490" i="5"/>
  <c r="U490" i="5"/>
  <c r="Y490" i="5"/>
  <c r="AC490" i="5"/>
  <c r="AG490" i="5"/>
  <c r="AK490" i="5"/>
  <c r="AO490" i="5"/>
  <c r="AS490" i="5"/>
  <c r="AW490" i="5"/>
  <c r="BA490" i="5"/>
  <c r="BE490" i="5"/>
  <c r="BI490" i="5"/>
  <c r="BM490" i="5"/>
  <c r="BQ490" i="5"/>
  <c r="BU490" i="5"/>
  <c r="BY490" i="5"/>
  <c r="CC490" i="5"/>
  <c r="J490" i="5"/>
  <c r="N490" i="5"/>
  <c r="R490" i="5"/>
  <c r="V490" i="5"/>
  <c r="Z490" i="5"/>
  <c r="AD490" i="5"/>
  <c r="AH490" i="5"/>
  <c r="AL490" i="5"/>
  <c r="AP490" i="5"/>
  <c r="AT490" i="5"/>
  <c r="AX490" i="5"/>
  <c r="BB490" i="5"/>
  <c r="BF490" i="5"/>
  <c r="BJ490" i="5"/>
  <c r="BN490" i="5"/>
  <c r="BR490" i="5"/>
  <c r="BV490" i="5"/>
  <c r="BZ490" i="5"/>
  <c r="CD490" i="5"/>
  <c r="K490" i="5"/>
  <c r="O490" i="5"/>
  <c r="S490" i="5"/>
  <c r="W490" i="5"/>
  <c r="AA490" i="5"/>
  <c r="AE490" i="5"/>
  <c r="AI490" i="5"/>
  <c r="AM490" i="5"/>
  <c r="AQ490" i="5"/>
  <c r="AU490" i="5"/>
  <c r="AY490" i="5"/>
  <c r="BC490" i="5"/>
  <c r="BG490" i="5"/>
  <c r="BK490" i="5"/>
  <c r="BO490" i="5"/>
  <c r="BS490" i="5"/>
  <c r="BW490" i="5"/>
  <c r="CA490" i="5"/>
  <c r="H490" i="5"/>
  <c r="L490" i="5"/>
  <c r="P490" i="5"/>
  <c r="T490" i="5"/>
  <c r="X490" i="5"/>
  <c r="AB490" i="5"/>
  <c r="AF490" i="5"/>
  <c r="AJ490" i="5"/>
  <c r="AN490" i="5"/>
  <c r="AR490" i="5"/>
  <c r="AV490" i="5"/>
  <c r="AZ490" i="5"/>
  <c r="BD490" i="5"/>
  <c r="BH490" i="5"/>
  <c r="BL490" i="5"/>
  <c r="BP490" i="5"/>
  <c r="BT490" i="5"/>
  <c r="BX490" i="5"/>
  <c r="CB490" i="5"/>
  <c r="E491" i="5"/>
  <c r="D491" i="5"/>
  <c r="F491" i="5"/>
  <c r="C491" i="5"/>
  <c r="A491" i="5"/>
  <c r="B491" i="5"/>
  <c r="AH488" i="17" l="1"/>
  <c r="AI488" i="17"/>
  <c r="W488" i="17"/>
  <c r="AG488" i="17"/>
  <c r="Q484" i="22"/>
  <c r="P484" i="22"/>
  <c r="R484" i="22"/>
  <c r="O485" i="22"/>
  <c r="AC488" i="17"/>
  <c r="AD488" i="17"/>
  <c r="AA488" i="17"/>
  <c r="AJ488" i="17"/>
  <c r="V487" i="17"/>
  <c r="X487" i="17"/>
  <c r="Y488" i="17"/>
  <c r="U488" i="17"/>
  <c r="Z488" i="17"/>
  <c r="S488" i="17"/>
  <c r="G493" i="5"/>
  <c r="Q488" i="17"/>
  <c r="N488" i="17"/>
  <c r="J491" i="5"/>
  <c r="N491" i="5"/>
  <c r="R491" i="5"/>
  <c r="V491" i="5"/>
  <c r="Z491" i="5"/>
  <c r="AD491" i="5"/>
  <c r="AH491" i="5"/>
  <c r="AL491" i="5"/>
  <c r="AP491" i="5"/>
  <c r="AT491" i="5"/>
  <c r="AX491" i="5"/>
  <c r="BB491" i="5"/>
  <c r="BF491" i="5"/>
  <c r="BJ491" i="5"/>
  <c r="BN491" i="5"/>
  <c r="BR491" i="5"/>
  <c r="BV491" i="5"/>
  <c r="BZ491" i="5"/>
  <c r="CD491" i="5"/>
  <c r="K491" i="5"/>
  <c r="O491" i="5"/>
  <c r="S491" i="5"/>
  <c r="W491" i="5"/>
  <c r="AA491" i="5"/>
  <c r="AE491" i="5"/>
  <c r="AI491" i="5"/>
  <c r="AM491" i="5"/>
  <c r="AQ491" i="5"/>
  <c r="AU491" i="5"/>
  <c r="AY491" i="5"/>
  <c r="BC491" i="5"/>
  <c r="BG491" i="5"/>
  <c r="BK491" i="5"/>
  <c r="BO491" i="5"/>
  <c r="BS491" i="5"/>
  <c r="BW491" i="5"/>
  <c r="CA491" i="5"/>
  <c r="H491" i="5"/>
  <c r="P491" i="5"/>
  <c r="X491" i="5"/>
  <c r="AF491" i="5"/>
  <c r="AN491" i="5"/>
  <c r="AV491" i="5"/>
  <c r="BD491" i="5"/>
  <c r="BL491" i="5"/>
  <c r="BT491" i="5"/>
  <c r="CB491" i="5"/>
  <c r="M491" i="5"/>
  <c r="U491" i="5"/>
  <c r="AC491" i="5"/>
  <c r="AK491" i="5"/>
  <c r="AS491" i="5"/>
  <c r="BA491" i="5"/>
  <c r="BI491" i="5"/>
  <c r="BQ491" i="5"/>
  <c r="BY491" i="5"/>
  <c r="L491" i="5"/>
  <c r="T491" i="5"/>
  <c r="AB491" i="5"/>
  <c r="AJ491" i="5"/>
  <c r="AR491" i="5"/>
  <c r="AZ491" i="5"/>
  <c r="BH491" i="5"/>
  <c r="BP491" i="5"/>
  <c r="BX491" i="5"/>
  <c r="I491" i="5"/>
  <c r="Q491" i="5"/>
  <c r="Y491" i="5"/>
  <c r="AG491" i="5"/>
  <c r="AO491" i="5"/>
  <c r="AW491" i="5"/>
  <c r="BE491" i="5"/>
  <c r="BM491" i="5"/>
  <c r="BU491" i="5"/>
  <c r="CC491" i="5"/>
  <c r="D492" i="5"/>
  <c r="E492" i="5"/>
  <c r="F492" i="5"/>
  <c r="A492" i="5"/>
  <c r="B492" i="5"/>
  <c r="C492" i="5"/>
  <c r="F489" i="18"/>
  <c r="A489" i="17" s="1"/>
  <c r="M489" i="17" s="1"/>
  <c r="AB489" i="17" s="1"/>
  <c r="AH489" i="17" l="1"/>
  <c r="AI489" i="17"/>
  <c r="W489" i="17"/>
  <c r="AG489" i="17"/>
  <c r="Q485" i="22"/>
  <c r="P485" i="22"/>
  <c r="R485" i="22"/>
  <c r="O486" i="22"/>
  <c r="AC489" i="17"/>
  <c r="AD489" i="17"/>
  <c r="AA489" i="17"/>
  <c r="AJ489" i="17"/>
  <c r="V488" i="17"/>
  <c r="X488" i="17"/>
  <c r="Y489" i="17"/>
  <c r="U489" i="17"/>
  <c r="Z489" i="17"/>
  <c r="S489" i="17"/>
  <c r="G494" i="5"/>
  <c r="N489" i="17"/>
  <c r="Q489" i="17"/>
  <c r="F493" i="5"/>
  <c r="E493" i="5"/>
  <c r="D493" i="5"/>
  <c r="C493" i="5"/>
  <c r="A493" i="5"/>
  <c r="B493" i="5"/>
  <c r="K492" i="5"/>
  <c r="O492" i="5"/>
  <c r="S492" i="5"/>
  <c r="W492" i="5"/>
  <c r="AA492" i="5"/>
  <c r="AE492" i="5"/>
  <c r="AI492" i="5"/>
  <c r="AM492" i="5"/>
  <c r="AQ492" i="5"/>
  <c r="AU492" i="5"/>
  <c r="AY492" i="5"/>
  <c r="BC492" i="5"/>
  <c r="BG492" i="5"/>
  <c r="BK492" i="5"/>
  <c r="BO492" i="5"/>
  <c r="BS492" i="5"/>
  <c r="BW492" i="5"/>
  <c r="CA492" i="5"/>
  <c r="H492" i="5"/>
  <c r="L492" i="5"/>
  <c r="P492" i="5"/>
  <c r="T492" i="5"/>
  <c r="X492" i="5"/>
  <c r="AB492" i="5"/>
  <c r="AF492" i="5"/>
  <c r="AJ492" i="5"/>
  <c r="AN492" i="5"/>
  <c r="AR492" i="5"/>
  <c r="AV492" i="5"/>
  <c r="AZ492" i="5"/>
  <c r="BD492" i="5"/>
  <c r="BH492" i="5"/>
  <c r="BL492" i="5"/>
  <c r="BP492" i="5"/>
  <c r="BT492" i="5"/>
  <c r="BX492" i="5"/>
  <c r="CB492" i="5"/>
  <c r="I492" i="5"/>
  <c r="M492" i="5"/>
  <c r="Q492" i="5"/>
  <c r="U492" i="5"/>
  <c r="Y492" i="5"/>
  <c r="AC492" i="5"/>
  <c r="AG492" i="5"/>
  <c r="AK492" i="5"/>
  <c r="AO492" i="5"/>
  <c r="AS492" i="5"/>
  <c r="AW492" i="5"/>
  <c r="BA492" i="5"/>
  <c r="BE492" i="5"/>
  <c r="BI492" i="5"/>
  <c r="BM492" i="5"/>
  <c r="BQ492" i="5"/>
  <c r="BU492" i="5"/>
  <c r="BY492" i="5"/>
  <c r="CC492" i="5"/>
  <c r="J492" i="5"/>
  <c r="N492" i="5"/>
  <c r="R492" i="5"/>
  <c r="V492" i="5"/>
  <c r="Z492" i="5"/>
  <c r="AD492" i="5"/>
  <c r="AH492" i="5"/>
  <c r="AL492" i="5"/>
  <c r="AP492" i="5"/>
  <c r="AT492" i="5"/>
  <c r="AX492" i="5"/>
  <c r="BB492" i="5"/>
  <c r="BF492" i="5"/>
  <c r="BJ492" i="5"/>
  <c r="BN492" i="5"/>
  <c r="BR492" i="5"/>
  <c r="BV492" i="5"/>
  <c r="BZ492" i="5"/>
  <c r="CD492" i="5"/>
  <c r="F490" i="18"/>
  <c r="A490" i="17" s="1"/>
  <c r="M490" i="17" s="1"/>
  <c r="AB490" i="17" s="1"/>
  <c r="AH490" i="17" l="1"/>
  <c r="AI490" i="17"/>
  <c r="W490" i="17"/>
  <c r="AG490" i="17"/>
  <c r="Q486" i="22"/>
  <c r="P486" i="22"/>
  <c r="R486" i="22"/>
  <c r="O487" i="22"/>
  <c r="AC490" i="17"/>
  <c r="AD490" i="17"/>
  <c r="AA490" i="17"/>
  <c r="AJ490" i="17"/>
  <c r="Y490" i="17"/>
  <c r="U490" i="17"/>
  <c r="Z490" i="17"/>
  <c r="S490" i="17"/>
  <c r="V489" i="17"/>
  <c r="X489" i="17"/>
  <c r="G495" i="5"/>
  <c r="Q490" i="17"/>
  <c r="N490" i="17"/>
  <c r="D494" i="5"/>
  <c r="E494" i="5"/>
  <c r="F494" i="5"/>
  <c r="A494" i="5"/>
  <c r="B494" i="5"/>
  <c r="C494" i="5"/>
  <c r="F491" i="18"/>
  <c r="A491" i="17" s="1"/>
  <c r="M491" i="17" s="1"/>
  <c r="AB491" i="17" s="1"/>
  <c r="J493" i="5"/>
  <c r="N493" i="5"/>
  <c r="R493" i="5"/>
  <c r="V493" i="5"/>
  <c r="Z493" i="5"/>
  <c r="AD493" i="5"/>
  <c r="AH493" i="5"/>
  <c r="AL493" i="5"/>
  <c r="AP493" i="5"/>
  <c r="AT493" i="5"/>
  <c r="AX493" i="5"/>
  <c r="BB493" i="5"/>
  <c r="BF493" i="5"/>
  <c r="BJ493" i="5"/>
  <c r="BN493" i="5"/>
  <c r="BR493" i="5"/>
  <c r="BV493" i="5"/>
  <c r="BZ493" i="5"/>
  <c r="CD493" i="5"/>
  <c r="K493" i="5"/>
  <c r="O493" i="5"/>
  <c r="S493" i="5"/>
  <c r="W493" i="5"/>
  <c r="AA493" i="5"/>
  <c r="AE493" i="5"/>
  <c r="AI493" i="5"/>
  <c r="AM493" i="5"/>
  <c r="AQ493" i="5"/>
  <c r="AU493" i="5"/>
  <c r="AY493" i="5"/>
  <c r="BC493" i="5"/>
  <c r="BG493" i="5"/>
  <c r="BK493" i="5"/>
  <c r="BO493" i="5"/>
  <c r="BS493" i="5"/>
  <c r="BW493" i="5"/>
  <c r="CA493" i="5"/>
  <c r="H493" i="5"/>
  <c r="L493" i="5"/>
  <c r="P493" i="5"/>
  <c r="T493" i="5"/>
  <c r="X493" i="5"/>
  <c r="AB493" i="5"/>
  <c r="AF493" i="5"/>
  <c r="AJ493" i="5"/>
  <c r="AN493" i="5"/>
  <c r="AR493" i="5"/>
  <c r="AV493" i="5"/>
  <c r="AZ493" i="5"/>
  <c r="BD493" i="5"/>
  <c r="BH493" i="5"/>
  <c r="BL493" i="5"/>
  <c r="BP493" i="5"/>
  <c r="BT493" i="5"/>
  <c r="BX493" i="5"/>
  <c r="CB493" i="5"/>
  <c r="I493" i="5"/>
  <c r="M493" i="5"/>
  <c r="Q493" i="5"/>
  <c r="U493" i="5"/>
  <c r="Y493" i="5"/>
  <c r="AC493" i="5"/>
  <c r="AG493" i="5"/>
  <c r="AK493" i="5"/>
  <c r="AO493" i="5"/>
  <c r="AS493" i="5"/>
  <c r="AW493" i="5"/>
  <c r="BA493" i="5"/>
  <c r="BE493" i="5"/>
  <c r="BI493" i="5"/>
  <c r="BM493" i="5"/>
  <c r="BQ493" i="5"/>
  <c r="BU493" i="5"/>
  <c r="BY493" i="5"/>
  <c r="CC493" i="5"/>
  <c r="AH491" i="17" l="1"/>
  <c r="AI491" i="17"/>
  <c r="W491" i="17"/>
  <c r="AG491" i="17"/>
  <c r="Q487" i="22"/>
  <c r="R487" i="22"/>
  <c r="P487" i="22"/>
  <c r="O488" i="22"/>
  <c r="AC491" i="17"/>
  <c r="AD491" i="17"/>
  <c r="AA491" i="17"/>
  <c r="AJ491" i="17"/>
  <c r="V490" i="17"/>
  <c r="X490" i="17"/>
  <c r="Y491" i="17"/>
  <c r="U491" i="17"/>
  <c r="Z491" i="17"/>
  <c r="S491" i="17"/>
  <c r="G496" i="5"/>
  <c r="Q491" i="17"/>
  <c r="N491" i="17"/>
  <c r="F492" i="18"/>
  <c r="A492" i="17" s="1"/>
  <c r="M492" i="17" s="1"/>
  <c r="AB492" i="17" s="1"/>
  <c r="K494" i="5"/>
  <c r="O494" i="5"/>
  <c r="S494" i="5"/>
  <c r="W494" i="5"/>
  <c r="AA494" i="5"/>
  <c r="AE494" i="5"/>
  <c r="AI494" i="5"/>
  <c r="AM494" i="5"/>
  <c r="AQ494" i="5"/>
  <c r="AU494" i="5"/>
  <c r="AY494" i="5"/>
  <c r="BC494" i="5"/>
  <c r="BG494" i="5"/>
  <c r="BK494" i="5"/>
  <c r="BO494" i="5"/>
  <c r="BS494" i="5"/>
  <c r="BW494" i="5"/>
  <c r="CA494" i="5"/>
  <c r="H494" i="5"/>
  <c r="L494" i="5"/>
  <c r="P494" i="5"/>
  <c r="T494" i="5"/>
  <c r="X494" i="5"/>
  <c r="AB494" i="5"/>
  <c r="AF494" i="5"/>
  <c r="AJ494" i="5"/>
  <c r="AN494" i="5"/>
  <c r="AR494" i="5"/>
  <c r="AV494" i="5"/>
  <c r="AZ494" i="5"/>
  <c r="BD494" i="5"/>
  <c r="BH494" i="5"/>
  <c r="BL494" i="5"/>
  <c r="BP494" i="5"/>
  <c r="BT494" i="5"/>
  <c r="BX494" i="5"/>
  <c r="CB494" i="5"/>
  <c r="I494" i="5"/>
  <c r="M494" i="5"/>
  <c r="Q494" i="5"/>
  <c r="U494" i="5"/>
  <c r="Y494" i="5"/>
  <c r="AC494" i="5"/>
  <c r="AG494" i="5"/>
  <c r="AK494" i="5"/>
  <c r="AO494" i="5"/>
  <c r="AS494" i="5"/>
  <c r="AW494" i="5"/>
  <c r="BA494" i="5"/>
  <c r="BE494" i="5"/>
  <c r="BI494" i="5"/>
  <c r="BM494" i="5"/>
  <c r="BQ494" i="5"/>
  <c r="BU494" i="5"/>
  <c r="BY494" i="5"/>
  <c r="CC494" i="5"/>
  <c r="J494" i="5"/>
  <c r="N494" i="5"/>
  <c r="R494" i="5"/>
  <c r="V494" i="5"/>
  <c r="Z494" i="5"/>
  <c r="AD494" i="5"/>
  <c r="AH494" i="5"/>
  <c r="AL494" i="5"/>
  <c r="AP494" i="5"/>
  <c r="AT494" i="5"/>
  <c r="AX494" i="5"/>
  <c r="BB494" i="5"/>
  <c r="BF494" i="5"/>
  <c r="BJ494" i="5"/>
  <c r="BN494" i="5"/>
  <c r="BR494" i="5"/>
  <c r="BV494" i="5"/>
  <c r="BZ494" i="5"/>
  <c r="CD494" i="5"/>
  <c r="E495" i="5"/>
  <c r="D495" i="5"/>
  <c r="F495" i="5"/>
  <c r="C495" i="5"/>
  <c r="A495" i="5"/>
  <c r="B495" i="5"/>
  <c r="AH492" i="17" l="1"/>
  <c r="AI492" i="17"/>
  <c r="W492" i="17"/>
  <c r="AG492" i="17"/>
  <c r="Q488" i="22"/>
  <c r="P488" i="22"/>
  <c r="R488" i="22"/>
  <c r="O489" i="22"/>
  <c r="AC492" i="17"/>
  <c r="AD492" i="17"/>
  <c r="AA492" i="17"/>
  <c r="AJ492" i="17"/>
  <c r="V491" i="17"/>
  <c r="X491" i="17"/>
  <c r="Y492" i="17"/>
  <c r="U492" i="17"/>
  <c r="Z492" i="17"/>
  <c r="S492" i="17"/>
  <c r="G497" i="5"/>
  <c r="Q492" i="17"/>
  <c r="N492" i="17"/>
  <c r="H495" i="5"/>
  <c r="L495" i="5"/>
  <c r="P495" i="5"/>
  <c r="T495" i="5"/>
  <c r="X495" i="5"/>
  <c r="AB495" i="5"/>
  <c r="AF495" i="5"/>
  <c r="AJ495" i="5"/>
  <c r="AN495" i="5"/>
  <c r="AR495" i="5"/>
  <c r="AV495" i="5"/>
  <c r="AZ495" i="5"/>
  <c r="BD495" i="5"/>
  <c r="BH495" i="5"/>
  <c r="BL495" i="5"/>
  <c r="BP495" i="5"/>
  <c r="BT495" i="5"/>
  <c r="BX495" i="5"/>
  <c r="CB495" i="5"/>
  <c r="I495" i="5"/>
  <c r="M495" i="5"/>
  <c r="Q495" i="5"/>
  <c r="U495" i="5"/>
  <c r="Y495" i="5"/>
  <c r="AC495" i="5"/>
  <c r="AG495" i="5"/>
  <c r="AK495" i="5"/>
  <c r="AO495" i="5"/>
  <c r="AS495" i="5"/>
  <c r="AW495" i="5"/>
  <c r="BA495" i="5"/>
  <c r="BE495" i="5"/>
  <c r="BI495" i="5"/>
  <c r="BM495" i="5"/>
  <c r="BQ495" i="5"/>
  <c r="BU495" i="5"/>
  <c r="BY495" i="5"/>
  <c r="CC495" i="5"/>
  <c r="N495" i="5"/>
  <c r="V495" i="5"/>
  <c r="AD495" i="5"/>
  <c r="AL495" i="5"/>
  <c r="AT495" i="5"/>
  <c r="BB495" i="5"/>
  <c r="BJ495" i="5"/>
  <c r="BR495" i="5"/>
  <c r="BZ495" i="5"/>
  <c r="K495" i="5"/>
  <c r="S495" i="5"/>
  <c r="AA495" i="5"/>
  <c r="AI495" i="5"/>
  <c r="AQ495" i="5"/>
  <c r="AY495" i="5"/>
  <c r="BG495" i="5"/>
  <c r="BO495" i="5"/>
  <c r="BW495" i="5"/>
  <c r="J495" i="5"/>
  <c r="R495" i="5"/>
  <c r="Z495" i="5"/>
  <c r="AH495" i="5"/>
  <c r="AP495" i="5"/>
  <c r="AX495" i="5"/>
  <c r="BF495" i="5"/>
  <c r="BN495" i="5"/>
  <c r="BV495" i="5"/>
  <c r="CD495" i="5"/>
  <c r="O495" i="5"/>
  <c r="W495" i="5"/>
  <c r="AE495" i="5"/>
  <c r="AM495" i="5"/>
  <c r="AU495" i="5"/>
  <c r="BC495" i="5"/>
  <c r="BK495" i="5"/>
  <c r="BS495" i="5"/>
  <c r="CA495" i="5"/>
  <c r="D496" i="5"/>
  <c r="E496" i="5"/>
  <c r="F496" i="5"/>
  <c r="B496" i="5"/>
  <c r="C496" i="5"/>
  <c r="A496" i="5"/>
  <c r="F493" i="18"/>
  <c r="A493" i="17" s="1"/>
  <c r="M493" i="17" s="1"/>
  <c r="AB493" i="17" s="1"/>
  <c r="AH493" i="17" l="1"/>
  <c r="AI493" i="17"/>
  <c r="W493" i="17"/>
  <c r="AG493" i="17"/>
  <c r="R489" i="22"/>
  <c r="Q489" i="22"/>
  <c r="P489" i="22"/>
  <c r="O490" i="22"/>
  <c r="AC493" i="17"/>
  <c r="AD493" i="17"/>
  <c r="AA493" i="17"/>
  <c r="AJ493" i="17"/>
  <c r="Y493" i="17"/>
  <c r="U493" i="17"/>
  <c r="Z493" i="17"/>
  <c r="S493" i="17"/>
  <c r="V492" i="17"/>
  <c r="X492" i="17"/>
  <c r="G498" i="5"/>
  <c r="N493" i="17"/>
  <c r="Q493" i="17"/>
  <c r="E497" i="5"/>
  <c r="D497" i="5"/>
  <c r="F497" i="5"/>
  <c r="C497" i="5"/>
  <c r="A497" i="5"/>
  <c r="B497" i="5"/>
  <c r="F494" i="18"/>
  <c r="A494" i="17" s="1"/>
  <c r="M494" i="17" s="1"/>
  <c r="AB494" i="17" s="1"/>
  <c r="I496" i="5"/>
  <c r="M496" i="5"/>
  <c r="Q496" i="5"/>
  <c r="U496" i="5"/>
  <c r="Y496" i="5"/>
  <c r="AC496" i="5"/>
  <c r="AG496" i="5"/>
  <c r="AK496" i="5"/>
  <c r="AO496" i="5"/>
  <c r="AS496" i="5"/>
  <c r="AW496" i="5"/>
  <c r="BA496" i="5"/>
  <c r="BE496" i="5"/>
  <c r="BI496" i="5"/>
  <c r="BM496" i="5"/>
  <c r="BQ496" i="5"/>
  <c r="BU496" i="5"/>
  <c r="BY496" i="5"/>
  <c r="CC496" i="5"/>
  <c r="J496" i="5"/>
  <c r="N496" i="5"/>
  <c r="R496" i="5"/>
  <c r="V496" i="5"/>
  <c r="Z496" i="5"/>
  <c r="AD496" i="5"/>
  <c r="AH496" i="5"/>
  <c r="AL496" i="5"/>
  <c r="AP496" i="5"/>
  <c r="AT496" i="5"/>
  <c r="AX496" i="5"/>
  <c r="BB496" i="5"/>
  <c r="BF496" i="5"/>
  <c r="BJ496" i="5"/>
  <c r="BN496" i="5"/>
  <c r="BR496" i="5"/>
  <c r="BV496" i="5"/>
  <c r="BZ496" i="5"/>
  <c r="CD496" i="5"/>
  <c r="K496" i="5"/>
  <c r="O496" i="5"/>
  <c r="S496" i="5"/>
  <c r="W496" i="5"/>
  <c r="AA496" i="5"/>
  <c r="AE496" i="5"/>
  <c r="AI496" i="5"/>
  <c r="AM496" i="5"/>
  <c r="AQ496" i="5"/>
  <c r="AU496" i="5"/>
  <c r="AY496" i="5"/>
  <c r="BC496" i="5"/>
  <c r="BG496" i="5"/>
  <c r="BK496" i="5"/>
  <c r="BO496" i="5"/>
  <c r="BS496" i="5"/>
  <c r="BW496" i="5"/>
  <c r="CA496" i="5"/>
  <c r="H496" i="5"/>
  <c r="L496" i="5"/>
  <c r="P496" i="5"/>
  <c r="T496" i="5"/>
  <c r="X496" i="5"/>
  <c r="AB496" i="5"/>
  <c r="AF496" i="5"/>
  <c r="AJ496" i="5"/>
  <c r="AN496" i="5"/>
  <c r="AR496" i="5"/>
  <c r="AV496" i="5"/>
  <c r="AZ496" i="5"/>
  <c r="BD496" i="5"/>
  <c r="BH496" i="5"/>
  <c r="BL496" i="5"/>
  <c r="BP496" i="5"/>
  <c r="BT496" i="5"/>
  <c r="BX496" i="5"/>
  <c r="CB496" i="5"/>
  <c r="AH494" i="17" l="1"/>
  <c r="AI494" i="17"/>
  <c r="W494" i="17"/>
  <c r="AG494" i="17"/>
  <c r="P490" i="22"/>
  <c r="R490" i="22"/>
  <c r="Q490" i="22"/>
  <c r="O491" i="22"/>
  <c r="AC494" i="17"/>
  <c r="AD494" i="17"/>
  <c r="AA494" i="17"/>
  <c r="AJ494" i="17"/>
  <c r="Y494" i="17"/>
  <c r="U494" i="17"/>
  <c r="Z494" i="17"/>
  <c r="S494" i="17"/>
  <c r="V493" i="17"/>
  <c r="X493" i="17"/>
  <c r="G499" i="5"/>
  <c r="Q494" i="17"/>
  <c r="N494" i="17"/>
  <c r="D498" i="5"/>
  <c r="E498" i="5"/>
  <c r="F498" i="5"/>
  <c r="B498" i="5"/>
  <c r="C498" i="5"/>
  <c r="A498" i="5"/>
  <c r="F495" i="18"/>
  <c r="A495" i="17" s="1"/>
  <c r="M495" i="17" s="1"/>
  <c r="AB495" i="17" s="1"/>
  <c r="J497" i="5"/>
  <c r="N497" i="5"/>
  <c r="R497" i="5"/>
  <c r="V497" i="5"/>
  <c r="Z497" i="5"/>
  <c r="AD497" i="5"/>
  <c r="AH497" i="5"/>
  <c r="AL497" i="5"/>
  <c r="AP497" i="5"/>
  <c r="AT497" i="5"/>
  <c r="AX497" i="5"/>
  <c r="BB497" i="5"/>
  <c r="BF497" i="5"/>
  <c r="BJ497" i="5"/>
  <c r="BN497" i="5"/>
  <c r="BR497" i="5"/>
  <c r="BV497" i="5"/>
  <c r="BZ497" i="5"/>
  <c r="CD497" i="5"/>
  <c r="K497" i="5"/>
  <c r="O497" i="5"/>
  <c r="S497" i="5"/>
  <c r="W497" i="5"/>
  <c r="AA497" i="5"/>
  <c r="AE497" i="5"/>
  <c r="AI497" i="5"/>
  <c r="AM497" i="5"/>
  <c r="AQ497" i="5"/>
  <c r="AU497" i="5"/>
  <c r="AY497" i="5"/>
  <c r="BC497" i="5"/>
  <c r="BG497" i="5"/>
  <c r="BK497" i="5"/>
  <c r="BO497" i="5"/>
  <c r="BS497" i="5"/>
  <c r="BW497" i="5"/>
  <c r="CA497" i="5"/>
  <c r="H497" i="5"/>
  <c r="L497" i="5"/>
  <c r="P497" i="5"/>
  <c r="T497" i="5"/>
  <c r="X497" i="5"/>
  <c r="AB497" i="5"/>
  <c r="AF497" i="5"/>
  <c r="AJ497" i="5"/>
  <c r="AN497" i="5"/>
  <c r="AR497" i="5"/>
  <c r="AV497" i="5"/>
  <c r="AZ497" i="5"/>
  <c r="BD497" i="5"/>
  <c r="BH497" i="5"/>
  <c r="BL497" i="5"/>
  <c r="BP497" i="5"/>
  <c r="BT497" i="5"/>
  <c r="BX497" i="5"/>
  <c r="CB497" i="5"/>
  <c r="I497" i="5"/>
  <c r="M497" i="5"/>
  <c r="Q497" i="5"/>
  <c r="U497" i="5"/>
  <c r="Y497" i="5"/>
  <c r="AC497" i="5"/>
  <c r="AG497" i="5"/>
  <c r="AK497" i="5"/>
  <c r="AO497" i="5"/>
  <c r="AS497" i="5"/>
  <c r="AW497" i="5"/>
  <c r="BA497" i="5"/>
  <c r="BE497" i="5"/>
  <c r="BI497" i="5"/>
  <c r="BM497" i="5"/>
  <c r="BQ497" i="5"/>
  <c r="BU497" i="5"/>
  <c r="BY497" i="5"/>
  <c r="CC497" i="5"/>
  <c r="AH495" i="17" l="1"/>
  <c r="AI495" i="17"/>
  <c r="W495" i="17"/>
  <c r="AG495" i="17"/>
  <c r="Q491" i="22"/>
  <c r="P491" i="22"/>
  <c r="R491" i="22"/>
  <c r="O492" i="22"/>
  <c r="AC495" i="17"/>
  <c r="AD495" i="17"/>
  <c r="AA495" i="17"/>
  <c r="AJ495" i="17"/>
  <c r="V494" i="17"/>
  <c r="X494" i="17"/>
  <c r="Y495" i="17"/>
  <c r="U495" i="17"/>
  <c r="Z495" i="17"/>
  <c r="S495" i="17"/>
  <c r="G500" i="5"/>
  <c r="Q495" i="17"/>
  <c r="N495" i="17"/>
  <c r="F496" i="18"/>
  <c r="A496" i="17" s="1"/>
  <c r="M496" i="17" s="1"/>
  <c r="AB496" i="17" s="1"/>
  <c r="I498" i="5"/>
  <c r="M498" i="5"/>
  <c r="Q498" i="5"/>
  <c r="U498" i="5"/>
  <c r="Y498" i="5"/>
  <c r="AC498" i="5"/>
  <c r="AG498" i="5"/>
  <c r="AK498" i="5"/>
  <c r="AO498" i="5"/>
  <c r="AS498" i="5"/>
  <c r="AW498" i="5"/>
  <c r="BA498" i="5"/>
  <c r="BE498" i="5"/>
  <c r="BI498" i="5"/>
  <c r="BM498" i="5"/>
  <c r="BQ498" i="5"/>
  <c r="BU498" i="5"/>
  <c r="BY498" i="5"/>
  <c r="CC498" i="5"/>
  <c r="J498" i="5"/>
  <c r="N498" i="5"/>
  <c r="R498" i="5"/>
  <c r="V498" i="5"/>
  <c r="Z498" i="5"/>
  <c r="AD498" i="5"/>
  <c r="AH498" i="5"/>
  <c r="AL498" i="5"/>
  <c r="AP498" i="5"/>
  <c r="AT498" i="5"/>
  <c r="AX498" i="5"/>
  <c r="BB498" i="5"/>
  <c r="BF498" i="5"/>
  <c r="BJ498" i="5"/>
  <c r="BN498" i="5"/>
  <c r="BR498" i="5"/>
  <c r="BV498" i="5"/>
  <c r="BZ498" i="5"/>
  <c r="CD498" i="5"/>
  <c r="K498" i="5"/>
  <c r="O498" i="5"/>
  <c r="S498" i="5"/>
  <c r="W498" i="5"/>
  <c r="AA498" i="5"/>
  <c r="AE498" i="5"/>
  <c r="AI498" i="5"/>
  <c r="AM498" i="5"/>
  <c r="AQ498" i="5"/>
  <c r="AU498" i="5"/>
  <c r="AY498" i="5"/>
  <c r="BC498" i="5"/>
  <c r="BG498" i="5"/>
  <c r="BK498" i="5"/>
  <c r="BO498" i="5"/>
  <c r="BS498" i="5"/>
  <c r="BW498" i="5"/>
  <c r="CA498" i="5"/>
  <c r="H498" i="5"/>
  <c r="L498" i="5"/>
  <c r="P498" i="5"/>
  <c r="T498" i="5"/>
  <c r="X498" i="5"/>
  <c r="AB498" i="5"/>
  <c r="AF498" i="5"/>
  <c r="AJ498" i="5"/>
  <c r="AN498" i="5"/>
  <c r="AR498" i="5"/>
  <c r="AV498" i="5"/>
  <c r="AZ498" i="5"/>
  <c r="BD498" i="5"/>
  <c r="BH498" i="5"/>
  <c r="BL498" i="5"/>
  <c r="BP498" i="5"/>
  <c r="BT498" i="5"/>
  <c r="BX498" i="5"/>
  <c r="CB498" i="5"/>
  <c r="E499" i="5"/>
  <c r="D499" i="5"/>
  <c r="F499" i="5"/>
  <c r="C499" i="5"/>
  <c r="A499" i="5"/>
  <c r="B499" i="5"/>
  <c r="AH496" i="17" l="1"/>
  <c r="AI496" i="17"/>
  <c r="W496" i="17"/>
  <c r="AG496" i="17"/>
  <c r="Q492" i="22"/>
  <c r="P492" i="22"/>
  <c r="R492" i="22"/>
  <c r="O493" i="22"/>
  <c r="AC496" i="17"/>
  <c r="AD496" i="17"/>
  <c r="AA496" i="17"/>
  <c r="AJ496" i="17"/>
  <c r="V495" i="17"/>
  <c r="X495" i="17"/>
  <c r="Y496" i="17"/>
  <c r="U496" i="17"/>
  <c r="Z496" i="17"/>
  <c r="S496" i="17"/>
  <c r="G501" i="5"/>
  <c r="Q496" i="17"/>
  <c r="N496" i="17"/>
  <c r="J499" i="5"/>
  <c r="N499" i="5"/>
  <c r="R499" i="5"/>
  <c r="V499" i="5"/>
  <c r="Z499" i="5"/>
  <c r="AD499" i="5"/>
  <c r="AH499" i="5"/>
  <c r="AL499" i="5"/>
  <c r="AP499" i="5"/>
  <c r="AT499" i="5"/>
  <c r="AX499" i="5"/>
  <c r="BB499" i="5"/>
  <c r="BF499" i="5"/>
  <c r="BJ499" i="5"/>
  <c r="BN499" i="5"/>
  <c r="BR499" i="5"/>
  <c r="BV499" i="5"/>
  <c r="BZ499" i="5"/>
  <c r="CD499" i="5"/>
  <c r="K499" i="5"/>
  <c r="O499" i="5"/>
  <c r="S499" i="5"/>
  <c r="W499" i="5"/>
  <c r="AA499" i="5"/>
  <c r="AE499" i="5"/>
  <c r="AI499" i="5"/>
  <c r="AM499" i="5"/>
  <c r="AQ499" i="5"/>
  <c r="AU499" i="5"/>
  <c r="AY499" i="5"/>
  <c r="BC499" i="5"/>
  <c r="BG499" i="5"/>
  <c r="BK499" i="5"/>
  <c r="BO499" i="5"/>
  <c r="BS499" i="5"/>
  <c r="BW499" i="5"/>
  <c r="CA499" i="5"/>
  <c r="L499" i="5"/>
  <c r="T499" i="5"/>
  <c r="AB499" i="5"/>
  <c r="AJ499" i="5"/>
  <c r="AR499" i="5"/>
  <c r="AZ499" i="5"/>
  <c r="BH499" i="5"/>
  <c r="BP499" i="5"/>
  <c r="BX499" i="5"/>
  <c r="I499" i="5"/>
  <c r="Q499" i="5"/>
  <c r="Y499" i="5"/>
  <c r="AG499" i="5"/>
  <c r="AO499" i="5"/>
  <c r="AW499" i="5"/>
  <c r="BE499" i="5"/>
  <c r="BM499" i="5"/>
  <c r="BU499" i="5"/>
  <c r="CC499" i="5"/>
  <c r="H499" i="5"/>
  <c r="P499" i="5"/>
  <c r="X499" i="5"/>
  <c r="AF499" i="5"/>
  <c r="AN499" i="5"/>
  <c r="AV499" i="5"/>
  <c r="BD499" i="5"/>
  <c r="BL499" i="5"/>
  <c r="BT499" i="5"/>
  <c r="CB499" i="5"/>
  <c r="M499" i="5"/>
  <c r="U499" i="5"/>
  <c r="AC499" i="5"/>
  <c r="AK499" i="5"/>
  <c r="AS499" i="5"/>
  <c r="BA499" i="5"/>
  <c r="BI499" i="5"/>
  <c r="BQ499" i="5"/>
  <c r="BY499" i="5"/>
  <c r="D500" i="5"/>
  <c r="E500" i="5"/>
  <c r="F500" i="5"/>
  <c r="A500" i="5"/>
  <c r="B500" i="5"/>
  <c r="C500" i="5"/>
  <c r="F497" i="18"/>
  <c r="A497" i="17" s="1"/>
  <c r="M497" i="17" s="1"/>
  <c r="AB497" i="17" s="1"/>
  <c r="AH497" i="17" l="1"/>
  <c r="AI497" i="17"/>
  <c r="W497" i="17"/>
  <c r="AG497" i="17"/>
  <c r="Q493" i="22"/>
  <c r="P493" i="22"/>
  <c r="R493" i="22"/>
  <c r="O494" i="22"/>
  <c r="AC497" i="17"/>
  <c r="AD497" i="17"/>
  <c r="AA497" i="17"/>
  <c r="AJ497" i="17"/>
  <c r="Y497" i="17"/>
  <c r="U497" i="17"/>
  <c r="Z497" i="17"/>
  <c r="S497" i="17"/>
  <c r="V496" i="17"/>
  <c r="X496" i="17"/>
  <c r="G502" i="5"/>
  <c r="N497" i="17"/>
  <c r="Q497" i="17"/>
  <c r="F501" i="5"/>
  <c r="E501" i="5"/>
  <c r="D501" i="5"/>
  <c r="C501" i="5"/>
  <c r="A501" i="5"/>
  <c r="B501" i="5"/>
  <c r="F498" i="18"/>
  <c r="A498" i="17" s="1"/>
  <c r="M498" i="17" s="1"/>
  <c r="AB498" i="17" s="1"/>
  <c r="K500" i="5"/>
  <c r="O500" i="5"/>
  <c r="S500" i="5"/>
  <c r="W500" i="5"/>
  <c r="AA500" i="5"/>
  <c r="AE500" i="5"/>
  <c r="AI500" i="5"/>
  <c r="AM500" i="5"/>
  <c r="AQ500" i="5"/>
  <c r="AU500" i="5"/>
  <c r="AY500" i="5"/>
  <c r="BC500" i="5"/>
  <c r="BG500" i="5"/>
  <c r="BK500" i="5"/>
  <c r="BO500" i="5"/>
  <c r="BS500" i="5"/>
  <c r="BW500" i="5"/>
  <c r="CA500" i="5"/>
  <c r="H500" i="5"/>
  <c r="L500" i="5"/>
  <c r="P500" i="5"/>
  <c r="T500" i="5"/>
  <c r="X500" i="5"/>
  <c r="AB500" i="5"/>
  <c r="AF500" i="5"/>
  <c r="AJ500" i="5"/>
  <c r="AN500" i="5"/>
  <c r="AR500" i="5"/>
  <c r="AV500" i="5"/>
  <c r="AZ500" i="5"/>
  <c r="BD500" i="5"/>
  <c r="BH500" i="5"/>
  <c r="BL500" i="5"/>
  <c r="BP500" i="5"/>
  <c r="BT500" i="5"/>
  <c r="BX500" i="5"/>
  <c r="CB500" i="5"/>
  <c r="I500" i="5"/>
  <c r="M500" i="5"/>
  <c r="Q500" i="5"/>
  <c r="U500" i="5"/>
  <c r="Y500" i="5"/>
  <c r="AC500" i="5"/>
  <c r="AG500" i="5"/>
  <c r="AK500" i="5"/>
  <c r="AO500" i="5"/>
  <c r="AS500" i="5"/>
  <c r="AW500" i="5"/>
  <c r="BA500" i="5"/>
  <c r="BE500" i="5"/>
  <c r="BI500" i="5"/>
  <c r="BM500" i="5"/>
  <c r="BQ500" i="5"/>
  <c r="BU500" i="5"/>
  <c r="BY500" i="5"/>
  <c r="CC500" i="5"/>
  <c r="J500" i="5"/>
  <c r="N500" i="5"/>
  <c r="R500" i="5"/>
  <c r="V500" i="5"/>
  <c r="Z500" i="5"/>
  <c r="AD500" i="5"/>
  <c r="AH500" i="5"/>
  <c r="AL500" i="5"/>
  <c r="AP500" i="5"/>
  <c r="AT500" i="5"/>
  <c r="AX500" i="5"/>
  <c r="BB500" i="5"/>
  <c r="BF500" i="5"/>
  <c r="BJ500" i="5"/>
  <c r="BN500" i="5"/>
  <c r="BR500" i="5"/>
  <c r="BV500" i="5"/>
  <c r="BZ500" i="5"/>
  <c r="CD500" i="5"/>
  <c r="AH498" i="17" l="1"/>
  <c r="AI498" i="17"/>
  <c r="W498" i="17"/>
  <c r="AG498" i="17"/>
  <c r="Q494" i="22"/>
  <c r="P494" i="22"/>
  <c r="R494" i="22"/>
  <c r="O495" i="22"/>
  <c r="AC498" i="17"/>
  <c r="AD498" i="17"/>
  <c r="AA498" i="17"/>
  <c r="AJ498" i="17"/>
  <c r="Y498" i="17"/>
  <c r="U498" i="17"/>
  <c r="Z498" i="17"/>
  <c r="S498" i="17"/>
  <c r="V497" i="17"/>
  <c r="X497" i="17"/>
  <c r="G503" i="5"/>
  <c r="Q498" i="17"/>
  <c r="N498" i="17"/>
  <c r="D502" i="5"/>
  <c r="E502" i="5"/>
  <c r="F502" i="5"/>
  <c r="A502" i="5"/>
  <c r="B502" i="5"/>
  <c r="C502" i="5"/>
  <c r="H501" i="5"/>
  <c r="L501" i="5"/>
  <c r="P501" i="5"/>
  <c r="T501" i="5"/>
  <c r="X501" i="5"/>
  <c r="AB501" i="5"/>
  <c r="AF501" i="5"/>
  <c r="AJ501" i="5"/>
  <c r="AN501" i="5"/>
  <c r="AR501" i="5"/>
  <c r="AV501" i="5"/>
  <c r="AZ501" i="5"/>
  <c r="BD501" i="5"/>
  <c r="BH501" i="5"/>
  <c r="BL501" i="5"/>
  <c r="BP501" i="5"/>
  <c r="BT501" i="5"/>
  <c r="BX501" i="5"/>
  <c r="CB501" i="5"/>
  <c r="I501" i="5"/>
  <c r="M501" i="5"/>
  <c r="Q501" i="5"/>
  <c r="U501" i="5"/>
  <c r="Y501" i="5"/>
  <c r="AC501" i="5"/>
  <c r="AG501" i="5"/>
  <c r="AK501" i="5"/>
  <c r="AO501" i="5"/>
  <c r="AS501" i="5"/>
  <c r="AW501" i="5"/>
  <c r="BA501" i="5"/>
  <c r="BE501" i="5"/>
  <c r="BI501" i="5"/>
  <c r="BM501" i="5"/>
  <c r="BQ501" i="5"/>
  <c r="BU501" i="5"/>
  <c r="BY501" i="5"/>
  <c r="CC501" i="5"/>
  <c r="J501" i="5"/>
  <c r="N501" i="5"/>
  <c r="R501" i="5"/>
  <c r="V501" i="5"/>
  <c r="Z501" i="5"/>
  <c r="AD501" i="5"/>
  <c r="AH501" i="5"/>
  <c r="AL501" i="5"/>
  <c r="AP501" i="5"/>
  <c r="AT501" i="5"/>
  <c r="AX501" i="5"/>
  <c r="BB501" i="5"/>
  <c r="BF501" i="5"/>
  <c r="BJ501" i="5"/>
  <c r="BN501" i="5"/>
  <c r="BR501" i="5"/>
  <c r="BV501" i="5"/>
  <c r="BZ501" i="5"/>
  <c r="CD501" i="5"/>
  <c r="K501" i="5"/>
  <c r="O501" i="5"/>
  <c r="S501" i="5"/>
  <c r="W501" i="5"/>
  <c r="AA501" i="5"/>
  <c r="AE501" i="5"/>
  <c r="AI501" i="5"/>
  <c r="AM501" i="5"/>
  <c r="AQ501" i="5"/>
  <c r="AU501" i="5"/>
  <c r="AY501" i="5"/>
  <c r="BC501" i="5"/>
  <c r="BG501" i="5"/>
  <c r="BK501" i="5"/>
  <c r="BO501" i="5"/>
  <c r="BS501" i="5"/>
  <c r="BW501" i="5"/>
  <c r="CA501" i="5"/>
  <c r="F499" i="18"/>
  <c r="A499" i="17" s="1"/>
  <c r="M499" i="17" s="1"/>
  <c r="AB499" i="17" s="1"/>
  <c r="AH499" i="17" l="1"/>
  <c r="AI499" i="17"/>
  <c r="W499" i="17"/>
  <c r="AG499" i="17"/>
  <c r="Q495" i="22"/>
  <c r="R495" i="22"/>
  <c r="P495" i="22"/>
  <c r="O496" i="22"/>
  <c r="AC499" i="17"/>
  <c r="AD499" i="17"/>
  <c r="AA499" i="17"/>
  <c r="AJ499" i="17"/>
  <c r="Y499" i="17"/>
  <c r="U499" i="17"/>
  <c r="Z499" i="17"/>
  <c r="S499" i="17"/>
  <c r="V498" i="17"/>
  <c r="X498" i="17"/>
  <c r="G504" i="5"/>
  <c r="Q499" i="17"/>
  <c r="N499" i="17"/>
  <c r="E503" i="5"/>
  <c r="D503" i="5"/>
  <c r="F503" i="5"/>
  <c r="C503" i="5"/>
  <c r="A503" i="5"/>
  <c r="B503" i="5"/>
  <c r="K502" i="5"/>
  <c r="O502" i="5"/>
  <c r="S502" i="5"/>
  <c r="W502" i="5"/>
  <c r="AA502" i="5"/>
  <c r="AE502" i="5"/>
  <c r="AI502" i="5"/>
  <c r="AM502" i="5"/>
  <c r="AQ502" i="5"/>
  <c r="AU502" i="5"/>
  <c r="AY502" i="5"/>
  <c r="BC502" i="5"/>
  <c r="BG502" i="5"/>
  <c r="BK502" i="5"/>
  <c r="BO502" i="5"/>
  <c r="BS502" i="5"/>
  <c r="BW502" i="5"/>
  <c r="CA502" i="5"/>
  <c r="H502" i="5"/>
  <c r="L502" i="5"/>
  <c r="P502" i="5"/>
  <c r="T502" i="5"/>
  <c r="X502" i="5"/>
  <c r="AB502" i="5"/>
  <c r="AF502" i="5"/>
  <c r="AJ502" i="5"/>
  <c r="AN502" i="5"/>
  <c r="AR502" i="5"/>
  <c r="AV502" i="5"/>
  <c r="AZ502" i="5"/>
  <c r="BD502" i="5"/>
  <c r="BH502" i="5"/>
  <c r="BL502" i="5"/>
  <c r="BP502" i="5"/>
  <c r="BT502" i="5"/>
  <c r="BX502" i="5"/>
  <c r="CB502" i="5"/>
  <c r="I502" i="5"/>
  <c r="M502" i="5"/>
  <c r="Q502" i="5"/>
  <c r="U502" i="5"/>
  <c r="Y502" i="5"/>
  <c r="AC502" i="5"/>
  <c r="AG502" i="5"/>
  <c r="AK502" i="5"/>
  <c r="AO502" i="5"/>
  <c r="AS502" i="5"/>
  <c r="AW502" i="5"/>
  <c r="BA502" i="5"/>
  <c r="BE502" i="5"/>
  <c r="BI502" i="5"/>
  <c r="BM502" i="5"/>
  <c r="BQ502" i="5"/>
  <c r="BU502" i="5"/>
  <c r="BY502" i="5"/>
  <c r="CC502" i="5"/>
  <c r="J502" i="5"/>
  <c r="N502" i="5"/>
  <c r="R502" i="5"/>
  <c r="V502" i="5"/>
  <c r="Z502" i="5"/>
  <c r="AD502" i="5"/>
  <c r="AH502" i="5"/>
  <c r="AL502" i="5"/>
  <c r="AP502" i="5"/>
  <c r="AT502" i="5"/>
  <c r="AX502" i="5"/>
  <c r="BB502" i="5"/>
  <c r="BF502" i="5"/>
  <c r="BJ502" i="5"/>
  <c r="BN502" i="5"/>
  <c r="BR502" i="5"/>
  <c r="BV502" i="5"/>
  <c r="BZ502" i="5"/>
  <c r="CD502" i="5"/>
  <c r="F500" i="18"/>
  <c r="A500" i="17" s="1"/>
  <c r="H8" i="22" s="1"/>
  <c r="H9" i="22" l="1"/>
  <c r="H14" i="22"/>
  <c r="H10" i="22"/>
  <c r="H6" i="22"/>
  <c r="H11" i="22"/>
  <c r="H12" i="22"/>
  <c r="H15" i="22"/>
  <c r="H463" i="22"/>
  <c r="H58" i="22"/>
  <c r="H199" i="22"/>
  <c r="H184" i="22"/>
  <c r="H485" i="22"/>
  <c r="H263" i="22"/>
  <c r="H324" i="22"/>
  <c r="H388" i="22"/>
  <c r="H390" i="22"/>
  <c r="H309" i="22"/>
  <c r="H95" i="22"/>
  <c r="H310" i="22"/>
  <c r="H25" i="22"/>
  <c r="H31" i="22"/>
  <c r="H334" i="22"/>
  <c r="H329" i="22"/>
  <c r="H333" i="22"/>
  <c r="H376" i="22"/>
  <c r="H330" i="22"/>
  <c r="H451" i="22"/>
  <c r="H248" i="22"/>
  <c r="H421" i="22"/>
  <c r="H327" i="22"/>
  <c r="H27" i="22"/>
  <c r="Q496" i="22"/>
  <c r="P496" i="22"/>
  <c r="R496" i="22"/>
  <c r="O497" i="22"/>
  <c r="H405" i="22"/>
  <c r="H435" i="22"/>
  <c r="H490" i="22"/>
  <c r="H344" i="22"/>
  <c r="H277" i="22"/>
  <c r="H144" i="22"/>
  <c r="H74" i="22"/>
  <c r="H33" i="22"/>
  <c r="H111" i="22"/>
  <c r="H207" i="22"/>
  <c r="H271" i="22"/>
  <c r="H335" i="22"/>
  <c r="H192" i="22"/>
  <c r="H256" i="22"/>
  <c r="H338" i="22"/>
  <c r="H477" i="22"/>
  <c r="H413" i="22"/>
  <c r="H63" i="22"/>
  <c r="H141" i="22"/>
  <c r="H406" i="22"/>
  <c r="H351" i="22"/>
  <c r="H479" i="22"/>
  <c r="H59" i="22"/>
  <c r="H133" i="22"/>
  <c r="H404" i="22"/>
  <c r="H349" i="22"/>
  <c r="H146" i="22"/>
  <c r="H82" i="22"/>
  <c r="H18" i="22"/>
  <c r="H128" i="22"/>
  <c r="H91" i="22"/>
  <c r="H261" i="22"/>
  <c r="H182" i="22"/>
  <c r="H320" i="22"/>
  <c r="H418" i="22"/>
  <c r="H482" i="22"/>
  <c r="H363" i="22"/>
  <c r="H427" i="22"/>
  <c r="H491" i="22"/>
  <c r="H124" i="22"/>
  <c r="H83" i="22"/>
  <c r="H257" i="22"/>
  <c r="H178" i="22"/>
  <c r="H312" i="22"/>
  <c r="H416" i="22"/>
  <c r="H480" i="22"/>
  <c r="H361" i="22"/>
  <c r="H425" i="22"/>
  <c r="H489" i="22"/>
  <c r="H316" i="22"/>
  <c r="H244" i="22"/>
  <c r="H180" i="22"/>
  <c r="H323" i="22"/>
  <c r="H259" i="22"/>
  <c r="H195" i="22"/>
  <c r="H87" i="22"/>
  <c r="H21" i="22"/>
  <c r="H126" i="22"/>
  <c r="H62" i="22"/>
  <c r="H341" i="22"/>
  <c r="H396" i="22"/>
  <c r="H101" i="22"/>
  <c r="H43" i="22"/>
  <c r="H471" i="22"/>
  <c r="H343" i="22"/>
  <c r="H398" i="22"/>
  <c r="H109" i="22"/>
  <c r="H47" i="22"/>
  <c r="H467" i="22"/>
  <c r="H76" i="22"/>
  <c r="H35" i="22"/>
  <c r="H209" i="22"/>
  <c r="H85" i="22"/>
  <c r="H258" i="22"/>
  <c r="H392" i="22"/>
  <c r="H456" i="22"/>
  <c r="H337" i="22"/>
  <c r="H401" i="22"/>
  <c r="H465" i="22"/>
  <c r="H350" i="22"/>
  <c r="H268" i="22"/>
  <c r="H204" i="22"/>
  <c r="H105" i="22"/>
  <c r="H283" i="22"/>
  <c r="H219" i="22"/>
  <c r="H135" i="22"/>
  <c r="H45" i="22"/>
  <c r="H150" i="22"/>
  <c r="H86" i="22"/>
  <c r="H22" i="22"/>
  <c r="H476" i="22"/>
  <c r="H298" i="22"/>
  <c r="H249" i="22"/>
  <c r="H116" i="22"/>
  <c r="H423" i="22"/>
  <c r="H478" i="22"/>
  <c r="H304" i="22"/>
  <c r="H253" i="22"/>
  <c r="H120" i="22"/>
  <c r="H339" i="22"/>
  <c r="H394" i="22"/>
  <c r="H93" i="22"/>
  <c r="H39" i="22"/>
  <c r="H42" i="22"/>
  <c r="H170" i="22"/>
  <c r="H81" i="22"/>
  <c r="H191" i="22"/>
  <c r="H255" i="22"/>
  <c r="H319" i="22"/>
  <c r="H176" i="22"/>
  <c r="H240" i="22"/>
  <c r="H308" i="22"/>
  <c r="H493" i="22"/>
  <c r="H429" i="22"/>
  <c r="H168" i="22"/>
  <c r="H301" i="22"/>
  <c r="H368" i="22"/>
  <c r="H302" i="22"/>
  <c r="H447" i="22"/>
  <c r="H164" i="22"/>
  <c r="H297" i="22"/>
  <c r="H364" i="22"/>
  <c r="H500" i="22"/>
  <c r="H162" i="22"/>
  <c r="H98" i="22"/>
  <c r="H34" i="22"/>
  <c r="H96" i="22"/>
  <c r="H55" i="22"/>
  <c r="H229" i="22"/>
  <c r="H125" i="22"/>
  <c r="H278" i="22"/>
  <c r="H402" i="22"/>
  <c r="H466" i="22"/>
  <c r="H347" i="22"/>
  <c r="H411" i="22"/>
  <c r="H475" i="22"/>
  <c r="H92" i="22"/>
  <c r="H51" i="22"/>
  <c r="H225" i="22"/>
  <c r="H117" i="22"/>
  <c r="H274" i="22"/>
  <c r="H400" i="22"/>
  <c r="H464" i="22"/>
  <c r="H345" i="22"/>
  <c r="H409" i="22"/>
  <c r="H473" i="22"/>
  <c r="H342" i="22"/>
  <c r="H260" i="22"/>
  <c r="H196" i="22"/>
  <c r="H89" i="22"/>
  <c r="H275" i="22"/>
  <c r="H211" i="22"/>
  <c r="H119" i="22"/>
  <c r="H37" i="22"/>
  <c r="H142" i="22"/>
  <c r="H78" i="22"/>
  <c r="H373" i="22"/>
  <c r="H428" i="22"/>
  <c r="H202" i="22"/>
  <c r="H131" i="22"/>
  <c r="H20" i="22"/>
  <c r="H375" i="22"/>
  <c r="H430" i="22"/>
  <c r="H206" i="22"/>
  <c r="H139" i="22"/>
  <c r="H24" i="22"/>
  <c r="H44" i="22"/>
  <c r="H172" i="22"/>
  <c r="H177" i="22"/>
  <c r="H305" i="22"/>
  <c r="H226" i="22"/>
  <c r="H372" i="22"/>
  <c r="H440" i="22"/>
  <c r="H306" i="22"/>
  <c r="H385" i="22"/>
  <c r="H449" i="22"/>
  <c r="H366" i="22"/>
  <c r="H284" i="22"/>
  <c r="H220" i="22"/>
  <c r="H137" i="22"/>
  <c r="H299" i="22"/>
  <c r="H235" i="22"/>
  <c r="H167" i="22"/>
  <c r="H61" i="22"/>
  <c r="H166" i="22"/>
  <c r="H102" i="22"/>
  <c r="H38" i="22"/>
  <c r="H314" i="22"/>
  <c r="H380" i="22"/>
  <c r="H313" i="22"/>
  <c r="H52" i="22"/>
  <c r="H391" i="22"/>
  <c r="H446" i="22"/>
  <c r="H238" i="22"/>
  <c r="H189" i="22"/>
  <c r="H56" i="22"/>
  <c r="H371" i="22"/>
  <c r="H426" i="22"/>
  <c r="H198" i="22"/>
  <c r="H123" i="22"/>
  <c r="H16" i="22"/>
  <c r="H138" i="22"/>
  <c r="H65" i="22"/>
  <c r="H175" i="22"/>
  <c r="H239" i="22"/>
  <c r="H303" i="22"/>
  <c r="H145" i="22"/>
  <c r="H224" i="22"/>
  <c r="H288" i="22"/>
  <c r="H370" i="22"/>
  <c r="H445" i="22"/>
  <c r="H104" i="22"/>
  <c r="H237" i="22"/>
  <c r="H286" i="22"/>
  <c r="H470" i="22"/>
  <c r="H415" i="22"/>
  <c r="H100" i="22"/>
  <c r="H233" i="22"/>
  <c r="H282" i="22"/>
  <c r="H468" i="22"/>
  <c r="H17" i="22"/>
  <c r="H114" i="22"/>
  <c r="H50" i="22"/>
  <c r="H64" i="22"/>
  <c r="H23" i="22"/>
  <c r="H197" i="22"/>
  <c r="H325" i="22"/>
  <c r="H246" i="22"/>
  <c r="H386" i="22"/>
  <c r="H450" i="22"/>
  <c r="H326" i="22"/>
  <c r="H395" i="22"/>
  <c r="H459" i="22"/>
  <c r="H60" i="22"/>
  <c r="H19" i="22"/>
  <c r="H193" i="22"/>
  <c r="H321" i="22"/>
  <c r="H242" i="22"/>
  <c r="H384" i="22"/>
  <c r="H448" i="22"/>
  <c r="H322" i="22"/>
  <c r="H393" i="22"/>
  <c r="H457" i="22"/>
  <c r="H358" i="22"/>
  <c r="H276" i="22"/>
  <c r="H212" i="22"/>
  <c r="H121" i="22"/>
  <c r="H291" i="22"/>
  <c r="H227" i="22"/>
  <c r="H151" i="22"/>
  <c r="H53" i="22"/>
  <c r="H158" i="22"/>
  <c r="H94" i="22"/>
  <c r="H30" i="22"/>
  <c r="H460" i="22"/>
  <c r="H266" i="22"/>
  <c r="H217" i="22"/>
  <c r="H84" i="22"/>
  <c r="H407" i="22"/>
  <c r="H462" i="22"/>
  <c r="H270" i="22"/>
  <c r="H221" i="22"/>
  <c r="H88" i="22"/>
  <c r="H499" i="22"/>
  <c r="H140" i="22"/>
  <c r="H115" i="22"/>
  <c r="H273" i="22"/>
  <c r="H194" i="22"/>
  <c r="H340" i="22"/>
  <c r="H424" i="22"/>
  <c r="H488" i="22"/>
  <c r="H369" i="22"/>
  <c r="H433" i="22"/>
  <c r="H497" i="22"/>
  <c r="H300" i="22"/>
  <c r="H236" i="22"/>
  <c r="H169" i="22"/>
  <c r="H315" i="22"/>
  <c r="H251" i="22"/>
  <c r="H187" i="22"/>
  <c r="H77" i="22"/>
  <c r="H13" i="22"/>
  <c r="H118" i="22"/>
  <c r="H54" i="22"/>
  <c r="H357" i="22"/>
  <c r="H412" i="22"/>
  <c r="H165" i="22"/>
  <c r="H75" i="22"/>
  <c r="H487" i="22"/>
  <c r="H359" i="22"/>
  <c r="H414" i="22"/>
  <c r="H173" i="22"/>
  <c r="H79" i="22"/>
  <c r="H403" i="22"/>
  <c r="H458" i="22"/>
  <c r="H262" i="22"/>
  <c r="H213" i="22"/>
  <c r="H106" i="22"/>
  <c r="H49" i="22"/>
  <c r="H143" i="22"/>
  <c r="H223" i="22"/>
  <c r="H287" i="22"/>
  <c r="H113" i="22"/>
  <c r="H208" i="22"/>
  <c r="H272" i="22"/>
  <c r="H354" i="22"/>
  <c r="H40" i="22"/>
  <c r="H171" i="22"/>
  <c r="H438" i="22"/>
  <c r="H36" i="22"/>
  <c r="H218" i="22"/>
  <c r="H381" i="22"/>
  <c r="H66" i="22"/>
  <c r="H160" i="22"/>
  <c r="H293" i="22"/>
  <c r="H360" i="22"/>
  <c r="H434" i="22"/>
  <c r="H379" i="22"/>
  <c r="H28" i="22"/>
  <c r="H147" i="22"/>
  <c r="H210" i="22"/>
  <c r="H432" i="22"/>
  <c r="H377" i="22"/>
  <c r="H374" i="22"/>
  <c r="H228" i="22"/>
  <c r="H307" i="22"/>
  <c r="H179" i="22"/>
  <c r="H174" i="22"/>
  <c r="H46" i="22"/>
  <c r="H348" i="22"/>
  <c r="H148" i="22"/>
  <c r="H494" i="22"/>
  <c r="H285" i="22"/>
  <c r="H483" i="22"/>
  <c r="H67" i="22"/>
  <c r="H149" i="22"/>
  <c r="H408" i="22"/>
  <c r="H353" i="22"/>
  <c r="H481" i="22"/>
  <c r="H252" i="22"/>
  <c r="H331" i="22"/>
  <c r="H203" i="22"/>
  <c r="H29" i="22"/>
  <c r="H70" i="22"/>
  <c r="H444" i="22"/>
  <c r="H185" i="22"/>
  <c r="H318" i="22"/>
  <c r="H317" i="22"/>
  <c r="H80" i="22"/>
  <c r="H461" i="22"/>
  <c r="H222" i="22"/>
  <c r="H383" i="22"/>
  <c r="H163" i="22"/>
  <c r="H436" i="22"/>
  <c r="H130" i="22"/>
  <c r="H32" i="22"/>
  <c r="H155" i="22"/>
  <c r="H214" i="22"/>
  <c r="H498" i="22"/>
  <c r="H443" i="22"/>
  <c r="H156" i="22"/>
  <c r="H289" i="22"/>
  <c r="H356" i="22"/>
  <c r="H496" i="22"/>
  <c r="H441" i="22"/>
  <c r="H292" i="22"/>
  <c r="H153" i="22"/>
  <c r="H243" i="22"/>
  <c r="H69" i="22"/>
  <c r="H110" i="22"/>
  <c r="H492" i="22"/>
  <c r="H281" i="22"/>
  <c r="H439" i="22"/>
  <c r="H352" i="22"/>
  <c r="H152" i="22"/>
  <c r="H108" i="22"/>
  <c r="H241" i="22"/>
  <c r="H290" i="22"/>
  <c r="H472" i="22"/>
  <c r="H417" i="22"/>
  <c r="H332" i="22"/>
  <c r="H188" i="22"/>
  <c r="H267" i="22"/>
  <c r="H103" i="22"/>
  <c r="H134" i="22"/>
  <c r="H389" i="22"/>
  <c r="H234" i="22"/>
  <c r="H455" i="22"/>
  <c r="H382" i="22"/>
  <c r="H365" i="22"/>
  <c r="H420" i="22"/>
  <c r="H186" i="22"/>
  <c r="H99" i="22"/>
  <c r="H495" i="22"/>
  <c r="H367" i="22"/>
  <c r="H422" i="22"/>
  <c r="H190" i="22"/>
  <c r="H107" i="22"/>
  <c r="H437" i="22"/>
  <c r="H378" i="22"/>
  <c r="H296" i="22"/>
  <c r="H232" i="22"/>
  <c r="H161" i="22"/>
  <c r="H311" i="22"/>
  <c r="H247" i="22"/>
  <c r="H183" i="22"/>
  <c r="H73" i="22"/>
  <c r="H154" i="22"/>
  <c r="H26" i="22"/>
  <c r="H71" i="22"/>
  <c r="H157" i="22"/>
  <c r="H410" i="22"/>
  <c r="H355" i="22"/>
  <c r="H484" i="22"/>
  <c r="H328" i="22"/>
  <c r="H265" i="22"/>
  <c r="H132" i="22"/>
  <c r="H431" i="22"/>
  <c r="H486" i="22"/>
  <c r="H336" i="22"/>
  <c r="H269" i="22"/>
  <c r="H136" i="22"/>
  <c r="H469" i="22"/>
  <c r="H346" i="22"/>
  <c r="H264" i="22"/>
  <c r="H200" i="22"/>
  <c r="H97" i="22"/>
  <c r="H279" i="22"/>
  <c r="H215" i="22"/>
  <c r="H127" i="22"/>
  <c r="H41" i="22"/>
  <c r="H90" i="22"/>
  <c r="H112" i="22"/>
  <c r="H245" i="22"/>
  <c r="H294" i="22"/>
  <c r="H474" i="22"/>
  <c r="H419" i="22"/>
  <c r="H387" i="22"/>
  <c r="H442" i="22"/>
  <c r="H230" i="22"/>
  <c r="H181" i="22"/>
  <c r="H48" i="22"/>
  <c r="H122" i="22"/>
  <c r="H57" i="22"/>
  <c r="H159" i="22"/>
  <c r="H231" i="22"/>
  <c r="H295" i="22"/>
  <c r="H129" i="22"/>
  <c r="H216" i="22"/>
  <c r="H280" i="22"/>
  <c r="H362" i="22"/>
  <c r="H453" i="22"/>
  <c r="H72" i="22"/>
  <c r="H205" i="22"/>
  <c r="H254" i="22"/>
  <c r="H454" i="22"/>
  <c r="H399" i="22"/>
  <c r="H68" i="22"/>
  <c r="H201" i="22"/>
  <c r="H250" i="22"/>
  <c r="H452" i="22"/>
  <c r="H397" i="22"/>
  <c r="H7" i="22"/>
  <c r="H5" i="22"/>
  <c r="M500" i="17"/>
  <c r="AB500" i="17" s="1"/>
  <c r="V499" i="17"/>
  <c r="X499" i="17"/>
  <c r="D504" i="5"/>
  <c r="E504" i="5"/>
  <c r="F504" i="5"/>
  <c r="B504" i="5"/>
  <c r="C504" i="5"/>
  <c r="A504" i="5"/>
  <c r="H503" i="5"/>
  <c r="L503" i="5"/>
  <c r="P503" i="5"/>
  <c r="T503" i="5"/>
  <c r="X503" i="5"/>
  <c r="AB503" i="5"/>
  <c r="AF503" i="5"/>
  <c r="AJ503" i="5"/>
  <c r="AN503" i="5"/>
  <c r="AR503" i="5"/>
  <c r="AV503" i="5"/>
  <c r="AZ503" i="5"/>
  <c r="BD503" i="5"/>
  <c r="BH503" i="5"/>
  <c r="BL503" i="5"/>
  <c r="BP503" i="5"/>
  <c r="BT503" i="5"/>
  <c r="BX503" i="5"/>
  <c r="CB503" i="5"/>
  <c r="I503" i="5"/>
  <c r="M503" i="5"/>
  <c r="Q503" i="5"/>
  <c r="U503" i="5"/>
  <c r="Y503" i="5"/>
  <c r="AC503" i="5"/>
  <c r="AG503" i="5"/>
  <c r="AK503" i="5"/>
  <c r="AO503" i="5"/>
  <c r="AS503" i="5"/>
  <c r="AW503" i="5"/>
  <c r="BA503" i="5"/>
  <c r="BE503" i="5"/>
  <c r="BI503" i="5"/>
  <c r="BM503" i="5"/>
  <c r="BQ503" i="5"/>
  <c r="BU503" i="5"/>
  <c r="BY503" i="5"/>
  <c r="CC503" i="5"/>
  <c r="J503" i="5"/>
  <c r="R503" i="5"/>
  <c r="Z503" i="5"/>
  <c r="AH503" i="5"/>
  <c r="AP503" i="5"/>
  <c r="AX503" i="5"/>
  <c r="BF503" i="5"/>
  <c r="BN503" i="5"/>
  <c r="BV503" i="5"/>
  <c r="CD503" i="5"/>
  <c r="O503" i="5"/>
  <c r="W503" i="5"/>
  <c r="AE503" i="5"/>
  <c r="AM503" i="5"/>
  <c r="AU503" i="5"/>
  <c r="BC503" i="5"/>
  <c r="BK503" i="5"/>
  <c r="BS503" i="5"/>
  <c r="CA503" i="5"/>
  <c r="N503" i="5"/>
  <c r="V503" i="5"/>
  <c r="AD503" i="5"/>
  <c r="AL503" i="5"/>
  <c r="AT503" i="5"/>
  <c r="BB503" i="5"/>
  <c r="BJ503" i="5"/>
  <c r="BR503" i="5"/>
  <c r="BZ503" i="5"/>
  <c r="K503" i="5"/>
  <c r="S503" i="5"/>
  <c r="AA503" i="5"/>
  <c r="AI503" i="5"/>
  <c r="AQ503" i="5"/>
  <c r="AY503" i="5"/>
  <c r="BG503" i="5"/>
  <c r="BO503" i="5"/>
  <c r="BW503" i="5"/>
  <c r="AH500" i="17" l="1"/>
  <c r="AI500" i="17"/>
  <c r="W500" i="17"/>
  <c r="AG500" i="17"/>
  <c r="C26" i="4" s="1"/>
  <c r="Q497" i="22"/>
  <c r="P497" i="22"/>
  <c r="R497" i="22"/>
  <c r="O498" i="22"/>
  <c r="Y500" i="17"/>
  <c r="S500" i="17"/>
  <c r="AA500" i="17"/>
  <c r="Q500" i="17"/>
  <c r="U500" i="17"/>
  <c r="AC500" i="17"/>
  <c r="N500" i="17"/>
  <c r="G505" i="5"/>
  <c r="Z500" i="17"/>
  <c r="AJ500" i="17"/>
  <c r="AD500" i="17"/>
  <c r="E505" i="5"/>
  <c r="F505" i="5"/>
  <c r="A505" i="5"/>
  <c r="D505" i="5"/>
  <c r="C505" i="5"/>
  <c r="B505" i="5"/>
  <c r="I504" i="5"/>
  <c r="M504" i="5"/>
  <c r="Q504" i="5"/>
  <c r="U504" i="5"/>
  <c r="Y504" i="5"/>
  <c r="AC504" i="5"/>
  <c r="AG504" i="5"/>
  <c r="AK504" i="5"/>
  <c r="AO504" i="5"/>
  <c r="AS504" i="5"/>
  <c r="AW504" i="5"/>
  <c r="BA504" i="5"/>
  <c r="BE504" i="5"/>
  <c r="BI504" i="5"/>
  <c r="BM504" i="5"/>
  <c r="BQ504" i="5"/>
  <c r="BU504" i="5"/>
  <c r="BY504" i="5"/>
  <c r="CC504" i="5"/>
  <c r="J504" i="5"/>
  <c r="N504" i="5"/>
  <c r="R504" i="5"/>
  <c r="V504" i="5"/>
  <c r="Z504" i="5"/>
  <c r="AD504" i="5"/>
  <c r="AH504" i="5"/>
  <c r="AL504" i="5"/>
  <c r="AP504" i="5"/>
  <c r="AT504" i="5"/>
  <c r="AX504" i="5"/>
  <c r="BB504" i="5"/>
  <c r="BF504" i="5"/>
  <c r="BJ504" i="5"/>
  <c r="BN504" i="5"/>
  <c r="BR504" i="5"/>
  <c r="BV504" i="5"/>
  <c r="BZ504" i="5"/>
  <c r="CD504" i="5"/>
  <c r="K504" i="5"/>
  <c r="O504" i="5"/>
  <c r="S504" i="5"/>
  <c r="W504" i="5"/>
  <c r="AA504" i="5"/>
  <c r="AE504" i="5"/>
  <c r="AI504" i="5"/>
  <c r="AM504" i="5"/>
  <c r="AQ504" i="5"/>
  <c r="AU504" i="5"/>
  <c r="AY504" i="5"/>
  <c r="BC504" i="5"/>
  <c r="BG504" i="5"/>
  <c r="BK504" i="5"/>
  <c r="BO504" i="5"/>
  <c r="BS504" i="5"/>
  <c r="BW504" i="5"/>
  <c r="CA504" i="5"/>
  <c r="H504" i="5"/>
  <c r="L504" i="5"/>
  <c r="P504" i="5"/>
  <c r="T504" i="5"/>
  <c r="X504" i="5"/>
  <c r="AB504" i="5"/>
  <c r="AF504" i="5"/>
  <c r="AJ504" i="5"/>
  <c r="AN504" i="5"/>
  <c r="AR504" i="5"/>
  <c r="AV504" i="5"/>
  <c r="AZ504" i="5"/>
  <c r="BD504" i="5"/>
  <c r="BH504" i="5"/>
  <c r="BL504" i="5"/>
  <c r="BP504" i="5"/>
  <c r="BT504" i="5"/>
  <c r="BX504" i="5"/>
  <c r="CB504" i="5"/>
  <c r="Q498" i="22" l="1"/>
  <c r="P498" i="22"/>
  <c r="R498" i="22"/>
  <c r="O499" i="22"/>
  <c r="X500" i="17"/>
  <c r="V500" i="17"/>
  <c r="BP505" i="5"/>
  <c r="BW505" i="5"/>
  <c r="V505" i="5"/>
  <c r="K505" i="5"/>
  <c r="AG505" i="5"/>
  <c r="AQ505" i="5"/>
  <c r="BB505" i="5"/>
  <c r="BM505" i="5"/>
  <c r="T505" i="5"/>
  <c r="BG505" i="5"/>
  <c r="AA505" i="5"/>
  <c r="BR505" i="5"/>
  <c r="AL505" i="5"/>
  <c r="CC505" i="5"/>
  <c r="AW505" i="5"/>
  <c r="Q505" i="5"/>
  <c r="AJ505" i="5"/>
  <c r="BO505" i="5"/>
  <c r="AY505" i="5"/>
  <c r="AI505" i="5"/>
  <c r="S505" i="5"/>
  <c r="BZ505" i="5"/>
  <c r="BJ505" i="5"/>
  <c r="AT505" i="5"/>
  <c r="AD505" i="5"/>
  <c r="N505" i="5"/>
  <c r="BU505" i="5"/>
  <c r="BE505" i="5"/>
  <c r="AO505" i="5"/>
  <c r="Y505" i="5"/>
  <c r="I505" i="5"/>
  <c r="AZ505" i="5"/>
  <c r="L505" i="5"/>
  <c r="BX505" i="5"/>
  <c r="BH505" i="5"/>
  <c r="AR505" i="5"/>
  <c r="AB505" i="5"/>
  <c r="H505" i="5"/>
  <c r="CA505" i="5"/>
  <c r="BS505" i="5"/>
  <c r="BK505" i="5"/>
  <c r="BC505" i="5"/>
  <c r="AU505" i="5"/>
  <c r="AM505" i="5"/>
  <c r="AE505" i="5"/>
  <c r="W505" i="5"/>
  <c r="O505" i="5"/>
  <c r="CD505" i="5"/>
  <c r="BV505" i="5"/>
  <c r="BN505" i="5"/>
  <c r="BF505" i="5"/>
  <c r="AX505" i="5"/>
  <c r="AP505" i="5"/>
  <c r="AH505" i="5"/>
  <c r="Z505" i="5"/>
  <c r="R505" i="5"/>
  <c r="J505" i="5"/>
  <c r="BY505" i="5"/>
  <c r="BQ505" i="5"/>
  <c r="BI505" i="5"/>
  <c r="BA505" i="5"/>
  <c r="AS505" i="5"/>
  <c r="AK505" i="5"/>
  <c r="AC505" i="5"/>
  <c r="U505" i="5"/>
  <c r="M505" i="5"/>
  <c r="CB505" i="5"/>
  <c r="BT505" i="5"/>
  <c r="BL505" i="5"/>
  <c r="BD505" i="5"/>
  <c r="AV505" i="5"/>
  <c r="AN505" i="5"/>
  <c r="AF505" i="5"/>
  <c r="X505" i="5"/>
  <c r="P505" i="5"/>
  <c r="Q499" i="22" l="1"/>
  <c r="P499" i="22"/>
  <c r="R499" i="22"/>
  <c r="O500" i="22"/>
  <c r="Q500" i="22" l="1"/>
  <c r="P500" i="22"/>
  <c r="R500" i="22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O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S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<sst xmlns="http://schemas.openxmlformats.org/spreadsheetml/2006/main" count="992" uniqueCount="725">
  <si>
    <t>风险编号</t>
  </si>
  <si>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</si>
  <si>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</si>
  <si>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</si>
  <si>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</si>
  <si>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</si>
  <si>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</si>
  <si>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</si>
  <si>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</si>
  <si>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</si>
  <si>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</si>
  <si>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</si>
  <si>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</si>
  <si>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</si>
  <si>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</si>
  <si>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</si>
  <si>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</si>
  <si>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</si>
  <si>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</si>
  <si>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</si>
  <si>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</si>
  <si>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</si>
  <si>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</si>
  <si>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</si>
  <si>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</si>
  <si>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</si>
  <si>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</si>
  <si>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</si>
  <si>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</si>
  <si>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</si>
  <si>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</si>
  <si>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</si>
  <si>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</si>
  <si>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</si>
  <si>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</si>
  <si>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</si>
  <si>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</si>
  <si>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</si>
  <si>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</si>
  <si>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</si>
  <si>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</si>
  <si>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</si>
  <si>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</si>
  <si>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</si>
  <si>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</si>
  <si>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</si>
  <si>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</si>
  <si>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</si>
  <si>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</si>
  <si>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</si>
  <si>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</si>
  <si>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</si>
  <si>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</si>
  <si>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</si>
  <si>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</si>
  <si>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</si>
  <si>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</si>
  <si>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</si>
  <si>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</si>
  <si>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</si>
  <si>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</si>
  <si>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</si>
  <si>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</si>
  <si>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</si>
  <si>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</si>
  <si>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</si>
  <si>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</si>
  <si>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</si>
  <si>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</si>
  <si>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</si>
  <si>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</si>
  <si>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</si>
  <si>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</si>
  <si>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</si>
  <si>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</si>
  <si>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</si>
  <si>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</si>
  <si>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</si>
  <si>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</si>
  <si>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</si>
  <si>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</si>
  <si>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</si>
  <si>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</si>
  <si>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</si>
  <si>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</si>
  <si>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</si>
  <si>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</si>
  <si>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</si>
  <si>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</si>
  <si>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</si>
  <si>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</si>
  <si>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</si>
  <si>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</si>
  <si>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</si>
  <si>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</si>
  <si>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</si>
  <si>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</si>
  <si>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</si>
  <si>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</si>
  <si>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</si>
  <si>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</si>
  <si>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</si>
  <si>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</si>
  <si>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</si>
  <si>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</si>
  <si>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</si>
  <si>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</si>
  <si>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</si>
  <si>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</si>
  <si>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</si>
  <si>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</si>
  <si>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</si>
  <si>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</si>
  <si>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</si>
  <si>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</si>
  <si>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</si>
  <si>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</si>
  <si>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</si>
  <si>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</si>
  <si>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</si>
  <si>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</si>
  <si>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</si>
  <si>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</si>
  <si>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</si>
  <si>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</si>
  <si>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</si>
  <si>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</si>
  <si>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</si>
  <si>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</si>
  <si>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</si>
  <si>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</si>
  <si>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</si>
  <si>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</si>
  <si>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</si>
  <si>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</si>
  <si>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</si>
  <si>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</si>
  <si>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</si>
  <si>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</si>
  <si>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</si>
  <si>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</si>
  <si>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</si>
  <si>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</si>
  <si>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</si>
  <si>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</si>
  <si>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</si>
  <si>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</si>
  <si>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</si>
  <si>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</si>
  <si>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</si>
  <si>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</si>
  <si>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</si>
  <si>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</si>
  <si>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</si>
  <si>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</si>
  <si>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</si>
  <si>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</si>
  <si>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</si>
  <si>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</si>
  <si>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</si>
  <si>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</si>
  <si>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</si>
  <si>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</si>
  <si>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</si>
  <si>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</si>
  <si>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</si>
  <si>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</si>
  <si>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</si>
  <si>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</si>
  <si>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</si>
  <si>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</si>
  <si>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</si>
  <si>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</si>
  <si>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</si>
  <si>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</si>
  <si>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</si>
  <si>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</si>
  <si>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</si>
  <si>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</si>
  <si>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</si>
  <si>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</si>
  <si>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</si>
  <si>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</si>
  <si>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</si>
  <si>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</si>
  <si>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</si>
  <si>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</si>
  <si>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</si>
  <si>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</si>
  <si>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</si>
  <si>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</si>
  <si>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</si>
  <si>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</si>
  <si>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</si>
  <si>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</si>
  <si>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</si>
  <si>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</si>
  <si>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</si>
  <si>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</si>
  <si>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</si>
  <si>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</si>
  <si>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</si>
  <si>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</si>
  <si>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</si>
  <si>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</si>
  <si>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</si>
  <si>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</si>
  <si>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</si>
  <si>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</si>
  <si>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</si>
  <si>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</si>
  <si>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</si>
  <si>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</si>
  <si>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</si>
  <si>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</si>
  <si>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</si>
  <si>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</si>
  <si>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</si>
  <si>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</si>
  <si>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</si>
  <si>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</si>
  <si>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</si>
  <si>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</si>
  <si>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</si>
  <si>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</si>
  <si>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</si>
  <si>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</si>
  <si>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</si>
  <si>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</si>
  <si>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</si>
  <si>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</si>
  <si>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</si>
  <si>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</si>
  <si>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</si>
  <si>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</si>
  <si>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</si>
  <si>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</si>
  <si>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</si>
  <si>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</si>
  <si>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</si>
  <si>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</si>
  <si>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</si>
  <si>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</si>
  <si>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</si>
  <si>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</si>
  <si>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</si>
  <si>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</si>
  <si>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</si>
  <si>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</si>
  <si>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</si>
  <si>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</si>
  <si>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</si>
  <si>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</si>
  <si>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</si>
  <si>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</si>
  <si>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</si>
  <si>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</si>
  <si>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</si>
  <si>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</si>
  <si>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</si>
  <si>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</si>
  <si>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</si>
  <si>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</si>
  <si>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</si>
  <si>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</si>
  <si>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</si>
  <si>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</si>
  <si>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</si>
  <si>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</si>
  <si>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</si>
  <si>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</si>
  <si>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</si>
  <si>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</si>
  <si>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</si>
  <si>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</si>
  <si>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</si>
  <si>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</si>
  <si>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</si>
  <si>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</si>
  <si>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</si>
  <si>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</si>
  <si>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</si>
  <si>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</si>
  <si>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</si>
  <si>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</si>
  <si>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</si>
  <si>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</si>
  <si>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</si>
  <si>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</si>
  <si>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</si>
  <si>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</si>
  <si>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</si>
  <si>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</si>
  <si>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</si>
  <si>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</si>
  <si>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</si>
  <si>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</si>
  <si>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</si>
  <si>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</si>
  <si>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</si>
  <si>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</si>
  <si>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</si>
  <si>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</si>
  <si>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</si>
  <si>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</si>
  <si>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</si>
  <si>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</si>
  <si>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</si>
  <si>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</si>
  <si>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</si>
  <si>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</si>
  <si>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</si>
  <si>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</si>
  <si>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</si>
  <si>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</si>
  <si>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</si>
  <si>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</si>
  <si>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</si>
  <si>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</si>
  <si>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</si>
  <si>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</si>
  <si>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</si>
  <si>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</si>
  <si>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</si>
  <si>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</si>
  <si>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</si>
  <si>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</si>
  <si>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</si>
  <si>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</si>
  <si>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</si>
  <si>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</si>
  <si>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</si>
  <si>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</si>
  <si>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</si>
  <si>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</si>
  <si>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</si>
  <si>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</si>
  <si>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</si>
  <si>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</si>
  <si>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</si>
  <si>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</si>
  <si>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</si>
  <si>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</si>
  <si>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</si>
  <si>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</si>
  <si>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</si>
  <si>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</si>
  <si>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</si>
  <si>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</si>
  <si>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</si>
  <si>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</si>
  <si>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</si>
  <si>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</si>
  <si>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</si>
  <si>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</si>
  <si>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</si>
  <si>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</si>
  <si>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</si>
  <si>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</si>
  <si>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</si>
  <si>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</si>
  <si>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</si>
  <si>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</si>
  <si>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</si>
  <si>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</si>
  <si>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</si>
  <si>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</si>
  <si>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</si>
  <si>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</si>
  <si>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</si>
  <si>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</si>
  <si>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</si>
  <si>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</si>
  <si>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</si>
  <si>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</si>
  <si>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</si>
  <si>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</si>
  <si>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</si>
  <si>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</si>
  <si>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</si>
  <si>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</si>
  <si>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</si>
  <si>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</si>
  <si>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</si>
  <si>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</si>
  <si>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</si>
  <si>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</si>
  <si>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</si>
  <si>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</si>
  <si>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</si>
  <si>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</si>
  <si>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</si>
  <si>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</si>
  <si>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</si>
  <si>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</si>
  <si>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</si>
  <si>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</si>
  <si>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</si>
  <si>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</si>
  <si>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</si>
  <si>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</si>
  <si>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</si>
  <si>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</si>
  <si>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</si>
  <si>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</si>
  <si>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</si>
  <si>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</si>
  <si>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</si>
  <si>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</si>
  <si>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</si>
  <si>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</si>
  <si>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</si>
  <si>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</si>
  <si>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</si>
  <si>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</si>
  <si>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</si>
  <si>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</si>
  <si>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</si>
  <si>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</si>
  <si>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</si>
  <si>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</si>
  <si>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</si>
  <si>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</si>
  <si>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</si>
  <si>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</si>
  <si>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</si>
  <si>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</si>
  <si>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</si>
  <si>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</si>
  <si>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</si>
  <si>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</si>
  <si>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</si>
  <si>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</si>
  <si>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</si>
  <si>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</si>
  <si>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</si>
  <si>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</si>
  <si>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</si>
  <si>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</si>
  <si>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</si>
  <si>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</si>
  <si>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</si>
  <si>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</si>
  <si>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</si>
  <si>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</si>
  <si>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</si>
  <si>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</si>
  <si>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</si>
  <si>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</si>
  <si>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</si>
  <si>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</si>
  <si>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</si>
  <si>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</si>
  <si>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</si>
  <si>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</si>
  <si>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</si>
  <si>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</si>
  <si>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</si>
  <si>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</si>
  <si>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</si>
  <si>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</si>
  <si>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</si>
  <si>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</si>
  <si>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</si>
  <si>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</si>
  <si>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</si>
  <si>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</si>
  <si>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</si>
  <si>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</si>
  <si>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</si>
  <si>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</si>
  <si>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</si>
  <si>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</si>
  <si>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</si>
  <si>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</si>
  <si>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</si>
  <si>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</si>
  <si>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</si>
  <si>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</si>
  <si>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</si>
  <si>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</si>
  <si>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</si>
  <si>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</si>
  <si>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</si>
  <si>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</si>
  <si>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</si>
  <si>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</si>
  <si>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</si>
  <si>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</si>
  <si>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</si>
  <si>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</si>
  <si>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</si>
  <si>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</si>
  <si>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</si>
  <si>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</si>
  <si>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</si>
  <si>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</si>
  <si>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</si>
  <si>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</si>
  <si>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</si>
  <si>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</si>
  <si>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</si>
  <si>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</si>
  <si>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</si>
  <si>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</si>
  <si>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</si>
  <si>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</si>
  <si>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</si>
  <si>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</si>
  <si>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</si>
  <si>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</si>
  <si>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</si>
  <si>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</si>
  <si>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</si>
  <si>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</si>
  <si>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</si>
  <si>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</si>
  <si>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</si>
  <si>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</si>
  <si>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</si>
  <si>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</si>
  <si>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</si>
  <si>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</si>
  <si>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</si>
  <si>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</si>
  <si>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</si>
  <si>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</si>
  <si>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</si>
  <si>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</si>
  <si>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</si>
  <si>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</si>
  <si>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</si>
  <si>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</si>
  <si>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</si>
  <si>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</si>
  <si>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</si>
  <si>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</si>
  <si>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</si>
  <si>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</si>
  <si>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</si>
  <si>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</si>
  <si>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</si>
  <si>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</si>
  <si>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</si>
  <si>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</si>
  <si>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</si>
  <si>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</si>
  <si>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</si>
  <si>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</si>
  <si>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</si>
  <si>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</si>
  <si>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</si>
  <si>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</si>
  <si>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</si>
  <si>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</si>
  <si>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</si>
  <si>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</si>
  <si>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</si>
  <si>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</si>
  <si>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</si>
  <si>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</si>
  <si>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</si>
  <si>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</si>
  <si>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</si>
  <si>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</si>
  <si>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</si>
  <si>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</si>
  <si>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</si>
  <si>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</si>
  <si>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</si>
  <si>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</si>
  <si>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</si>
  <si>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</si>
  <si>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</si>
  <si>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</si>
  <si>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</si>
  <si>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</si>
  <si>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</si>
  <si>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</si>
  <si>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</si>
  <si>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</si>
  <si>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</si>
  <si>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</si>
  <si>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</si>
  <si>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</si>
  <si>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</si>
  <si>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</si>
  <si>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</si>
  <si>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</si>
  <si>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</si>
  <si>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</si>
  <si>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</si>
  <si>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</si>
  <si>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</si>
  <si>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</si>
  <si>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</si>
  <si>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</si>
  <si>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</si>
  <si>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</si>
  <si>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</si>
  <si>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</si>
  <si>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</si>
  <si>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</si>
  <si>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</si>
  <si>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</si>
  <si>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</si>
  <si>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</si>
  <si>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</si>
  <si>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</si>
  <si>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</si>
  <si>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</si>
  <si>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</si>
  <si>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</si>
  <si>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</si>
  <si>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</si>
  <si>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</si>
  <si>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</si>
  <si>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</si>
  <si>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</si>
  <si>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</si>
  <si>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</si>
  <si>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</si>
  <si>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</si>
  <si>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</si>
  <si>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</si>
  <si>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</si>
  <si>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</si>
  <si>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</si>
  <si>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</si>
  <si>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</si>
  <si>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</si>
  <si>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</si>
  <si>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</si>
  <si>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</si>
  <si>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基础架构内部培训</t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</si>
  <si>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</si>
  <si>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</si>
  <si>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</si>
  <si>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</si>
  <si>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</si>
  <si>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</si>
  <si>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</si>
  <si>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</si>
  <si>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</si>
  <si>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</si>
  <si>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</si>
  <si>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</si>
  <si>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</si>
  <si>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</si>
  <si>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</si>
  <si>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</si>
  <si>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</si>
  <si>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</si>
  <si>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</si>
  <si>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</si>
  <si>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</si>
  <si>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</si>
  <si>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</si>
  <si>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</si>
  <si>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</si>
  <si>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</si>
  <si>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</si>
  <si>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</si>
  <si>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</si>
  <si>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</si>
  <si>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</si>
  <si>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</si>
  <si>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</si>
  <si>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</si>
  <si>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</si>
  <si>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</si>
  <si>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</si>
  <si>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</si>
  <si>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</si>
  <si>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</si>
  <si>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</si>
  <si>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</si>
  <si>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</si>
  <si>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</si>
  <si>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</si>
  <si>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</si>
  <si>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</si>
  <si>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</si>
  <si>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</si>
  <si>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</si>
  <si>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</si>
  <si>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</si>
  <si>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</si>
  <si>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</si>
  <si>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</si>
  <si>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</si>
  <si>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</si>
  <si>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</si>
  <si>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</si>
  <si>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</si>
  <si>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</si>
  <si>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</si>
  <si>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</si>
  <si>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</si>
  <si>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</si>
  <si>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</si>
  <si>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</si>
  <si>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</si>
  <si>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</si>
  <si>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</si>
  <si>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</si>
  <si>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</si>
  <si>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</si>
  <si>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</si>
  <si>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</si>
  <si>
    <t>指标名称</t>
    <phoneticPr fontId="1" type="noConversion"/>
  </si>
  <si>
    <t>指标值</t>
    <phoneticPr fontId="1" type="noConversion"/>
  </si>
  <si>
    <t>指标说明</t>
    <phoneticPr fontId="1" type="noConversion"/>
  </si>
  <si>
    <t>离职人数</t>
    <phoneticPr fontId="1" type="noConversion"/>
  </si>
  <si>
    <t>项目组离职的人员总数</t>
    <phoneticPr fontId="1" type="noConversion"/>
  </si>
  <si>
    <t>离职率</t>
    <phoneticPr fontId="1" type="noConversion"/>
  </si>
  <si>
    <t>项目组人员的离职率</t>
    <phoneticPr fontId="1" type="noConversion"/>
  </si>
  <si>
    <t>迭代开始时间</t>
    <phoneticPr fontId="1" type="noConversion"/>
  </si>
  <si>
    <t>迭代结束时间</t>
    <phoneticPr fontId="1" type="noConversion"/>
  </si>
  <si>
    <t>人员T级</t>
    <phoneticPr fontId="1" type="noConversion"/>
  </si>
  <si>
    <t>工时单价</t>
    <phoneticPr fontId="1" type="noConversion"/>
  </si>
  <si>
    <t>迭代开始时间</t>
    <phoneticPr fontId="1" type="noConversion"/>
  </si>
  <si>
    <t>迭代结束时间</t>
    <phoneticPr fontId="1" type="noConversion"/>
  </si>
  <si>
    <t>人员T级</t>
    <phoneticPr fontId="1" type="noConversion"/>
  </si>
  <si>
    <t>人天成本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</si>
</sst>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5" formatCode="&quot;¥&quot;#,##0;&quot;¥&quot;\-#,##0"/>
    <numFmt numFmtId="176" formatCode="0_ "/>
    <numFmt numFmtId="177" formatCode="[$-F800]dddd\,\ mmmm\ dd\,\ yyyy"/>
    <numFmt numFmtId="178" formatCode="0.00_ "/>
    <numFmt numFmtId="179" formatCode="d"/>
    <numFmt numFmtId="180" formatCode="0_);[Red]\(0\)"/>
    <numFmt numFmtId="181" formatCode="0.0_ "/>
    <numFmt numFmtId="182" formatCode="0.0_ ;[Red]\-0.0\ 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4" fontId="0" fillId="0" borderId="0" xfId="0" applyNumberFormat="1" applyAlignment="1"/>
    <xf numFmtId="14" fontId="0" fillId="0" borderId="0" xfId="0" applyNumberFormat="1">
      <alignment vertical="center"/>
    </xf>
    <xf numFmtId="177" fontId="0" fillId="0" borderId="0" xfId="0" applyNumberFormat="1" applyAlignment="1"/>
    <xf numFmtId="177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79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8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8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0" fontId="0" fillId="0" borderId="0" xfId="0" applyNumberFormat="1">
      <alignment vertical="center"/>
    </xf>
    <xf numFmtId="180" fontId="0" fillId="0" borderId="0" xfId="0" applyNumberFormat="1" applyAlignment="1">
      <alignment wrapText="1"/>
    </xf>
    <xf numFmtId="180" fontId="0" fillId="0" borderId="1" xfId="0" applyNumberFormat="1" applyBorder="1">
      <alignment vertical="center"/>
    </xf>
    <xf numFmtId="180" fontId="0" fillId="0" borderId="0" xfId="0" applyNumberFormat="1" applyBorder="1" applyAlignment="1">
      <alignment wrapText="1"/>
    </xf>
    <xf numFmtId="180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>
      <alignment vertical="center"/>
    </xf>
    <xf numFmtId="14" fontId="13" fillId="0" borderId="0" xfId="0" applyNumberFormat="1" applyFont="1" applyAlignment="1"/>
    <xf numFmtId="182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2" fontId="14" fillId="0" borderId="1" xfId="0" applyNumberFormat="1" applyFont="1" applyBorder="1">
      <alignment vertical="center"/>
    </xf>
    <xf numFmtId="182" fontId="14" fillId="0" borderId="0" xfId="0" applyNumberFormat="1" applyFont="1">
      <alignment vertical="center"/>
    </xf>
    <xf numFmtId="0" fontId="0" fillId="0" borderId="0" xfId="0" applyAlignment="1">
      <alignment horizontal="left" vertical="center" indent="13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0" fontId="4" fillId="16" borderId="1" xfId="0" applyNumberFormat="1" applyFont="1" applyFill="1" applyBorder="1">
      <alignment vertical="center"/>
    </xf>
    <xf numFmtId="178" fontId="0" fillId="3" borderId="1" xfId="0" applyNumberFormat="1" applyFill="1" applyBorder="1" applyAlignment="1">
      <alignment horizontal="center" vertical="center"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7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  <xf numFmtId="0" fontId="3" fillId="19" borderId="0" xfId="0" applyFont="1" applyFill="1" applyAlignment="1">
      <alignment horizontal="center" wrapText="1"/>
    </xf>
    <xf numFmtId="0" fontId="0" fillId="19" borderId="1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3" fillId="7" borderId="0" xfId="0" applyFont="1" applyFill="1" applyAlignment="1">
      <alignment horizontal="center" wrapText="1"/>
    </xf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11" borderId="0" xfId="0" applyFont="1" applyFill="1" applyAlignment="1">
      <alignment horizontal="center" wrapText="1"/>
    </xf>
    <xf numFmtId="0" fontId="0" fillId="11" borderId="1" xfId="0" applyFill="1" applyBorder="1" applyAlignment="1">
      <alignment vertical="center" wrapText="1"/>
    </xf>
    <xf numFmtId="0" fontId="0" fillId="11" borderId="0" xfId="0" applyFill="1" applyAlignment="1">
      <alignment vertical="center" wrapText="1"/>
    </xf>
    <xf numFmtId="0" fontId="3" fillId="20" borderId="0" xfId="0" applyFont="1" applyFill="1" applyAlignment="1">
      <alignment horizontal="center" wrapText="1"/>
    </xf>
    <xf numFmtId="0" fontId="0" fillId="20" borderId="1" xfId="0" applyFill="1" applyBorder="1" applyAlignment="1">
      <alignment vertical="center" wrapText="1"/>
    </xf>
    <xf numFmtId="0" fontId="0" fillId="20" borderId="0" xfId="0" applyFill="1" applyAlignment="1">
      <alignment vertical="center" wrapText="1"/>
    </xf>
    <xf numFmtId="0" fontId="15" fillId="15" borderId="0" xfId="0" applyFont="1" applyFill="1" applyAlignment="1">
      <alignment horizontal="center" wrapText="1"/>
    </xf>
    <xf numFmtId="0" fontId="16" fillId="15" borderId="1" xfId="0" applyFont="1" applyFill="1" applyBorder="1" applyAlignment="1">
      <alignment vertical="center" wrapText="1"/>
    </xf>
    <xf numFmtId="0" fontId="16" fillId="15" borderId="0" xfId="0" applyFont="1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14" borderId="0" xfId="0" applyFill="1" applyAlignment="1"/>
    <xf numFmtId="0" fontId="0" fillId="14" borderId="0" xfId="0" applyFill="1" applyAlignment="1">
      <alignment wrapText="1"/>
    </xf>
    <xf numFmtId="0" fontId="0" fillId="14" borderId="1" xfId="0" applyFill="1" applyBorder="1">
      <alignment vertical="center"/>
    </xf>
    <xf numFmtId="0" fontId="0" fillId="14" borderId="0" xfId="0" applyFill="1">
      <alignment vertical="center"/>
    </xf>
    <xf numFmtId="14" fontId="0" fillId="0" borderId="0" xfId="0" applyNumberFormat="1" applyAlignment="1">
      <alignment horizontal="left" vertical="center" indent="7"/>
    </xf>
    <xf numFmtId="14" fontId="0" fillId="0" borderId="0" xfId="0" applyNumberFormat="1" applyAlignment="1">
      <alignment horizontal="left" vertical="center" indent="12"/>
    </xf>
    <xf numFmtId="14" fontId="12" fillId="14" borderId="0" xfId="0" applyNumberFormat="1" applyFont="1" applyFill="1" applyBorder="1" applyAlignment="1">
      <alignment textRotation="255"/>
    </xf>
    <xf numFmtId="14" fontId="0" fillId="0" borderId="0" xfId="0" applyNumberFormat="1" applyAlignment="1">
      <alignment horizontal="left" vertical="center" indent="14"/>
    </xf>
    <xf numFmtId="14" fontId="0" fillId="0" borderId="0" xfId="0" applyNumberFormat="1" applyAlignment="1">
      <alignment horizontal="left" vertical="center" indent="15"/>
    </xf>
    <xf numFmtId="0" fontId="0" fillId="0" borderId="0" xfId="0" applyAlignment="1">
      <alignment horizontal="left" vertical="center" indent="16"/>
    </xf>
    <xf numFmtId="0" fontId="0" fillId="0" borderId="0" xfId="0" applyAlignment="1">
      <alignment horizontal="left" vertical="center" indent="17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39"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b/>
        <i val="0"/>
      </font>
      <fill>
        <patternFill>
          <bgColor theme="3" tint="0.59996337778862885"/>
        </patternFill>
      </fill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b/>
        <i val="0"/>
        <color auto="1"/>
      </font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112</c:v>
                </c:pt>
                <c:pt idx="7">
                  <c:v>152</c:v>
                </c:pt>
                <c:pt idx="8">
                  <c:v>154</c:v>
                </c:pt>
                <c:pt idx="9">
                  <c:v>179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71904"/>
        <c:axId val="204185984"/>
      </c:lineChart>
      <c:dateAx>
        <c:axId val="2041719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204185984"/>
        <c:crosses val="autoZero"/>
        <c:auto val="0"/>
        <c:lblOffset val="100"/>
        <c:baseTimeUnit val="days"/>
      </c:dateAx>
      <c:valAx>
        <c:axId val="2041859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0417190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'临-工作量'!$B$5:$B$6</c:f>
              <c:strCache>
                <c:ptCount val="1"/>
                <c:pt idx="0">
                  <c:v>计划工作总量</c:v>
                </c:pt>
              </c:strCache>
            </c:strRef>
          </c:tx>
          <c:invertIfNegative val="0"/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'临-工作量'!$B$7:$B$8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'临-工作量'!$C$5:$C$6</c:f>
              <c:strCache>
                <c:ptCount val="1"/>
                <c:pt idx="0">
                  <c:v>实际工作总量</c:v>
                </c:pt>
              </c:strCache>
            </c:strRef>
          </c:tx>
          <c:invertIfNegative val="0"/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'临-工作量'!$C$7:$C$8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'临-工作量'!$D$5:$D$6</c:f>
              <c:strCache>
                <c:ptCount val="1"/>
                <c:pt idx="0">
                  <c:v>完成计划总量</c:v>
                </c:pt>
              </c:strCache>
            </c:strRef>
          </c:tx>
          <c:invertIfNegative val="0"/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'临-工作量'!$D$7:$D$8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215808"/>
        <c:axId val="206225792"/>
      </c:barChart>
      <c:catAx>
        <c:axId val="206215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6225792"/>
        <c:crosses val="autoZero"/>
        <c:auto val="1"/>
        <c:lblAlgn val="ctr"/>
        <c:lblOffset val="100"/>
        <c:noMultiLvlLbl val="0"/>
      </c:catAx>
      <c:valAx>
        <c:axId val="206225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21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invertIfNegative val="0"/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'临-工作量'!$N$5:$N$6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invertIfNegative val="0"/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'临-工作量'!$O$5:$O$6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invertIfNegative val="0"/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'临-工作量'!$P$5:$P$6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952896"/>
        <c:axId val="205954432"/>
      </c:barChart>
      <c:catAx>
        <c:axId val="205952896"/>
        <c:scaling>
          <c:orientation val="minMax"/>
        </c:scaling>
        <c:delete val="0"/>
        <c:axPos val="b"/>
        <c:majorTickMark val="none"/>
        <c:minorTickMark val="none"/>
        <c:tickLblPos val="nextTo"/>
        <c:crossAx val="205954432"/>
        <c:crosses val="autoZero"/>
        <c:auto val="1"/>
        <c:lblAlgn val="ctr"/>
        <c:lblOffset val="100"/>
        <c:noMultiLvlLbl val="0"/>
      </c:catAx>
      <c:valAx>
        <c:axId val="205954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595289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总计</c:v>
                </c:pt>
              </c:strCache>
            </c:strRef>
          </c:tx>
          <c:invertIfNegative val="0"/>
          <c:cat>
            <c:strRef>
              <c:f>'临-个人'!$A$5</c:f>
              <c:strCache>
                <c:ptCount val="1"/>
                <c:pt idx="0">
                  <c:v>总计</c:v>
                </c:pt>
              </c:strCache>
            </c:strRef>
          </c:cat>
          <c:val>
            <c:numRef>
              <c:f>'临-个人'!$B$5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980800"/>
        <c:axId val="205982720"/>
      </c:barChart>
      <c:catAx>
        <c:axId val="20598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982720"/>
        <c:crosses val="autoZero"/>
        <c:auto val="1"/>
        <c:lblAlgn val="ctr"/>
        <c:lblOffset val="100"/>
        <c:noMultiLvlLbl val="0"/>
      </c:catAx>
      <c:valAx>
        <c:axId val="205982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80800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(空白)</c:v>
                </c:pt>
              </c:strCache>
            </c:strRef>
          </c:tx>
          <c:invertIfNegative val="0"/>
          <c:cat>
            <c:strRef>
              <c:f>'临-工作量'!$S$5:$S$6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'临-工作量'!$T$5:$T$6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023296"/>
        <c:axId val="206029568"/>
      </c:barChart>
      <c:catAx>
        <c:axId val="20602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029568"/>
        <c:crosses val="autoZero"/>
        <c:auto val="1"/>
        <c:lblAlgn val="ctr"/>
        <c:lblOffset val="100"/>
        <c:noMultiLvlLbl val="0"/>
      </c:catAx>
      <c:valAx>
        <c:axId val="206029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3296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(空白)</c:v>
                </c:pt>
              </c:strCache>
            </c:strRef>
          </c:tx>
          <c:invertIfNegative val="0"/>
          <c:cat>
            <c:strRef>
              <c:f>'临-效率'!$A$5:$A$6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'临-效率'!$B$5:$B$6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064256"/>
        <c:axId val="206074624"/>
      </c:barChart>
      <c:catAx>
        <c:axId val="20606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074624"/>
        <c:crosses val="autoZero"/>
        <c:auto val="1"/>
        <c:lblAlgn val="ctr"/>
        <c:lblOffset val="100"/>
        <c:noMultiLvlLbl val="0"/>
      </c:catAx>
      <c:valAx>
        <c:axId val="206074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64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[项目计划跟踪表.xlsx]临-工作量!数据透视表1</c:name>
    <c:fmtId val="11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'临-工作量'!$B$5:$B$6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'临-工作量'!$B$7:$B$8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'临-工作量'!$C$5:$C$6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'临-工作量'!$C$7:$C$8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'临-工作量'!$D$5:$D$6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'临-工作量'!$D$7:$D$8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'临-工作量'!$F$4:$F$5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'临-工作量'!$G$4:$G$5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79040"/>
        <c:axId val="206680832"/>
      </c:scatterChart>
      <c:valAx>
        <c:axId val="20667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680832"/>
        <c:crosses val="autoZero"/>
        <c:crossBetween val="midCat"/>
      </c:valAx>
      <c:valAx>
        <c:axId val="20668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679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5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12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15</xdr:col>
      <xdr:colOff>85724</xdr:colOff>
      <xdr:row>0</xdr:row>
      <xdr:rowOff>57150</xdr:rowOff>
    </xdr:from>
    <xdr:to>
      <xdr:col>20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22</xdr:col>
      <xdr:colOff>104775</xdr:colOff>
      <xdr:row>0</xdr:row>
      <xdr:rowOff>133350</xdr:rowOff>
    </xdr:from>
    <xdr:to>
      <xdr:col>23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9</xdr:col>
      <xdr:colOff>38101</xdr:colOff>
      <xdr:row>0</xdr:row>
      <xdr:rowOff>542924</xdr:rowOff>
    </xdr:from>
    <xdr:to>
      <xdr:col>10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10</xdr:col>
      <xdr:colOff>104775</xdr:colOff>
      <xdr:row>0</xdr:row>
      <xdr:rowOff>57149</xdr:rowOff>
    </xdr:from>
    <xdr:to>
      <xdr:col>11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123824</xdr:colOff>
      <xdr:row>0</xdr:row>
      <xdr:rowOff>57149</xdr:rowOff>
    </xdr:from>
    <xdr:to>
      <xdr:col>14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114300</xdr:rowOff>
    </xdr:from>
    <xdr:to>
      <xdr:col>2</xdr:col>
      <xdr:colOff>4000500</xdr:colOff>
      <xdr:row>0</xdr:row>
      <xdr:rowOff>485775</xdr:rowOff>
    </xdr:to>
    <xdr:sp macro="" textlink="">
      <xdr:nvSpPr>
        <xdr:cNvPr id="2" name="TextBox 1"/>
        <xdr:cNvSpPr txBox="1"/>
      </xdr:nvSpPr>
      <xdr:spPr>
        <a:xfrm>
          <a:off x="85725" y="114300"/>
          <a:ext cx="795337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将项目中所有计算得到的单项指标值统一存储，方便其他位置引用（初衷是自动化风险监控）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9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5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238125</xdr:colOff>
      <xdr:row>10</xdr:row>
      <xdr:rowOff>85725</xdr:rowOff>
    </xdr:from>
    <xdr:to>
      <xdr:col>37</xdr:col>
      <xdr:colOff>619124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20593050" y="2486025"/>
          <a:ext cx="1866899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8.001782060186" createdVersion="4" refreshedVersion="3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16T00:00:00" count="25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15T00:00:00"/>
        <s v="总计"/>
        <s v=""/>
        <m/>
        <d v="2013-02-07T00:00:00" u="1"/>
        <d v="2013-02-26T00:00:00" u="1"/>
        <d v="2013-02-19T00:00:00" u="1"/>
        <s v="(空白)" u="1"/>
        <d v="2013-03-08T00:00:00" u="1"/>
        <d v="2013-02-22T00:00:00" u="1"/>
        <d v="2013-02-25T00:00:00" u="1"/>
        <s v="行标签" u="1"/>
        <d v="2013-02-04T00:00:00" u="1"/>
        <d v="2013-03-14T00:00:00" u="1"/>
        <d v="2013-02-28T00:00:00" u="1"/>
      </sharedItems>
    </cacheField>
    <cacheField name="计划成本 PV/BCWS" numFmtId="180">
      <sharedItems containsBlank="1" containsMixedTypes="1" containsNumber="1" containsInteger="1" minValue="0" maxValue="12"/>
    </cacheField>
    <cacheField name="实际成本 AC/ACWP" numFmtId="180">
      <sharedItems containsBlank="1" containsMixedTypes="1" containsNumber="1" containsInteger="1" minValue="0" maxValue="179"/>
    </cacheField>
    <cacheField name="挣值 EV/BCWP" numFmtId="180">
      <sharedItems containsBlank="1" containsMixedTypes="1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8.001783680556" createdVersion="4" refreshedVersion="3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模块" numFmtId="0">
      <sharedItems containsBlank="1" containsMixedTypes="1" containsNumber="1" minValue="0" maxValue="24" count="7">
        <s v="模块1"/>
        <s v="模块2"/>
        <n v="0"/>
        <m/>
        <n v="1" u="1"/>
        <n v="24" u="1"/>
        <n v="0.5" u="1"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6T00:00:00"/>
    </cacheField>
    <cacheField name="实际工作量" numFmtId="0">
      <sharedItems containsString="0" containsBlank="1" containsNumber="1" containsInteger="1" minValue="0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8.001784375003" createdVersion="4" refreshedVersion="3" minRefreshableVersion="3" recordCount="500">
  <cacheSource type="worksheet">
    <worksheetSource ref="A1:AF1048576" sheet="临-进度"/>
  </cacheSource>
  <cacheFields count="32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1899-12-31T00:00:00" maxDate="2013-02-07T00:00:00" count="12">
        <d v="2013-02-01T00:00:00"/>
        <d v="2013-02-02T00:00:00"/>
        <d v="2013-02-03T00:00:00"/>
        <s v=""/>
        <d v="2011-01-01T00:00:00"/>
        <m/>
        <d v="1899-12-31T00:00:00" u="1"/>
        <s v="王五" u="1"/>
        <d v="2013-02-05T00:00:00" u="1"/>
        <s v="正常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1900-01-01T00:00:00" maxDate="2013-03-16T00:00:00" count="21">
        <d v="2013-01-09T00:00:00"/>
        <d v="2013-01-20T00:00:00"/>
        <d v="2013-03-15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s v="高级用户权限处理" u="1"/>
        <d v="2013-03-08T00:00:00" u="1"/>
        <d v="2013-02-22T00:00:00" u="1"/>
        <d v="1900-01-01T00:00:00" u="1"/>
        <d v="2013-01-03T00:00:00" u="1"/>
        <d v="2013-02-25T00:00:00" u="1"/>
        <d v="1900-01-02T00:00:00" u="1"/>
        <d v="2013-03-14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8.001786805558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6">
        <s v="(空白)"/>
        <s v=""/>
        <m/>
        <s v="需求调研" u="1"/>
        <s v="基础架构搭建" u="1"/>
        <s v="用户授权功能" u="1"/>
      </sharedItems>
    </cacheField>
    <cacheField name="时间" numFmtId="0">
      <sharedItems containsBlank="1" containsMixedTypes="1" containsNumber="1" containsInteger="1" minValue="-42" maxValue="22" count="34">
        <s v=""/>
        <m/>
        <n v="-19" u="1"/>
        <n v="0" u="1"/>
        <n v="13" u="1"/>
        <n v="5" u="1"/>
        <n v="14" u="1"/>
        <n v="-37" u="1"/>
        <n v="-24" u="1"/>
        <n v="15" u="1"/>
        <n v="-41" u="1"/>
        <n v="2" u="1"/>
        <n v="6" u="1"/>
        <n v="16" u="1"/>
        <n v="17" u="1"/>
        <n v="18" u="1"/>
        <n v="-29" u="1"/>
        <n v="19" u="1"/>
        <n v="7" u="1"/>
        <n v="20" u="1"/>
        <n v="21" u="1"/>
        <n v="22" u="1"/>
        <n v="1" u="1"/>
        <n v="3" u="1"/>
        <n v="-36" u="1"/>
        <n v="8" u="1"/>
        <n v="-14" u="1"/>
        <n v="9" u="1"/>
        <n v="-42" u="1"/>
        <n v="10" u="1"/>
        <n v="-2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0" maxValue="0"/>
    </cacheField>
    <cacheField name="计划工作量" numFmtId="0">
      <sharedItems containsBlank="1"/>
    </cacheField>
    <cacheField name="实现工作量" numFmtId="0">
      <sharedItems containsBlank="1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8.001787499998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/>
    </cacheField>
    <cacheField name="工作总量" numFmtId="0">
      <sharedItems containsBlank="1"/>
    </cacheField>
    <cacheField name="计划工作量" numFmtId="0">
      <sharedItems containsBlank="1"/>
    </cacheField>
    <cacheField name="实现工作量" numFmtId="0">
      <sharedItems containsBlank="1"/>
    </cacheField>
    <cacheField name="迭代" numFmtId="0">
      <sharedItems containsBlank="1" count="6">
        <s v="行标签"/>
        <s v=""/>
        <m/>
        <s v="需求调研" u="1"/>
        <s v="基础架构搭建" u="1"/>
        <s v="用户授权功能" u="1"/>
      </sharedItems>
    </cacheField>
    <cacheField name="时间" numFmtId="0">
      <sharedItems containsBlank="1" containsMixedTypes="1" containsNumber="1" containsInteger="1" minValue="-42" maxValue="22" count="34">
        <s v=""/>
        <m/>
        <n v="-19" u="1"/>
        <n v="0" u="1"/>
        <n v="13" u="1"/>
        <n v="5" u="1"/>
        <n v="14" u="1"/>
        <n v="-37" u="1"/>
        <n v="-24" u="1"/>
        <n v="15" u="1"/>
        <n v="-41" u="1"/>
        <n v="2" u="1"/>
        <n v="6" u="1"/>
        <n v="16" u="1"/>
        <n v="17" u="1"/>
        <n v="18" u="1"/>
        <n v="-29" u="1"/>
        <n v="19" u="1"/>
        <n v="7" u="1"/>
        <n v="20" u="1"/>
        <n v="21" u="1"/>
        <n v="22" u="1"/>
        <n v="1" u="1"/>
        <n v="3" u="1"/>
        <n v="-36" u="1"/>
        <n v="8" u="1"/>
        <n v="-14" u="1"/>
        <n v="9" u="1"/>
        <n v="-42" u="1"/>
        <n v="10" u="1"/>
        <n v="-2" u="1"/>
        <n v="11" u="1"/>
        <n v="4" u="1"/>
        <n v="12" u="1"/>
      </sharedItems>
    </cacheField>
    <cacheField name="累计计划" numFmtId="0">
      <sharedItems containsBlank="1"/>
    </cacheField>
    <cacheField name="累计实现" numFmtId="0">
      <sharedItems containsBlank="1"/>
    </cacheField>
    <cacheField name="剩余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8.001788425929" createdVersion="4" refreshedVersion="3" minRefreshableVersion="3" recordCount="500">
  <cacheSource type="worksheet">
    <worksheetSource ref="A1:AJ1048576" sheet="临-进度"/>
  </cacheSource>
  <cacheFields count="36">
    <cacheField name="任务编号" numFmtId="0">
      <sharedItems containsBlank="1" containsMixedTypes="1" containsNumber="1" containsInteger="1" minValue="0" maxValue="41307" count="13">
        <s v="T-001"/>
        <s v="T-002"/>
        <s v="T-003"/>
        <s v="T-004"/>
        <s v="T-005"/>
        <s v="T-006"/>
        <s v="T-007"/>
        <s v="T-008"/>
        <s v="总计"/>
        <n v="0"/>
        <m/>
        <n v="40" u="1"/>
        <n v="41307" u="1"/>
      </sharedItems>
    </cacheField>
    <cacheField name="阶段/迭代" numFmtId="0">
      <sharedItems containsBlank="1" containsMixedTypes="1" containsNumber="1" minValue="0" maxValue="41312" count="11">
        <s v="需求调研"/>
        <s v="基础架构搭建"/>
        <s v="用户授权功能"/>
        <n v="0"/>
        <m/>
        <n v="41311" u="1"/>
        <n v="40" u="1"/>
        <n v="0.3" u="1"/>
        <n v="41312" u="1"/>
        <n v="41308" u="1"/>
        <n v="41306" u="1"/>
      </sharedItems>
    </cacheField>
    <cacheField name="模块" numFmtId="0">
      <sharedItems containsBlank="1" containsMixedTypes="1" containsNumber="1" minValue="0" maxValue="24" count="7">
        <s v="模块1"/>
        <s v="模块2"/>
        <n v="0"/>
        <m/>
        <n v="1" u="1"/>
        <n v="24" u="1"/>
        <n v="0.5" u="1"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16" count="7">
        <s v="张三"/>
        <s v="李四"/>
        <s v="王五"/>
        <n v="0"/>
        <m/>
        <n v="2" u="1"/>
        <n v="16" u="1"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ntainsMixedTypes="1" containsNumber="1" minValue="0.6" maxValue="41308" count="9">
        <s v="完成"/>
        <s v="执行"/>
        <s v="暂停"/>
        <s v="取消"/>
        <s v="未开始"/>
        <m/>
        <n v="0.6" u="1"/>
        <n v="41294" u="1"/>
        <n v="41308" u="1"/>
      </sharedItems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6T00:00:00"/>
    </cacheField>
    <cacheField name="实际工作量" numFmtId="0">
      <sharedItems containsString="0" containsBlank="1" containsNumber="1" containsInteger="1" minValue="0" maxValue="48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8.001792708332" createdVersion="3" refreshedVersion="3" minRefreshableVersion="3" recordCount="2000">
  <cacheSource type="worksheet">
    <worksheetSource ref="A1:AB1048576" sheet="项目进度计划"/>
  </cacheSource>
  <cacheFields count="28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1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4T00:00:00" count="6">
        <d v="2013-02-01T00:00:00"/>
        <d v="2013-02-02T00:00:00"/>
        <d v="2013-02-03T00:00:00"/>
        <s v=""/>
        <d v="2011-01-01T00:00:00"/>
        <m/>
      </sharedItems>
    </cacheField>
    <cacheField name="实际工作量" numFmtId="182">
      <sharedItems containsBlank="1" containsMixedTypes="1" containsNumber="1" containsInteger="1" minValue="16" maxValue="48" count="6">
        <n v="48"/>
        <n v="40"/>
        <s v=""/>
        <n v="24"/>
        <n v="16"/>
        <m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7">
        <d v="2013-01-09T00:00:00"/>
        <d v="2013-01-20T00:00:00"/>
        <m/>
        <d v="2013-02-05T00:00:00"/>
        <d v="2013-02-06T00:00:00"/>
        <d v="1899-12-31T00:00:00"/>
        <d v="1900-01-01T00:00:00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  <cacheField name="迭代开始时间" numFmtId="14">
      <sharedItems containsDate="1" containsBlank="1" containsMixedTypes="1" minDate="2013-02-04T00:00:00" maxDate="2013-04-02T00:00:00" count="5">
        <d v="2013-02-04T00:00:00"/>
        <d v="2013-02-28T00:00:00"/>
        <d v="2013-04-01T00:00:00"/>
        <s v=""/>
        <m/>
      </sharedItems>
    </cacheField>
    <cacheField name="迭代结束时间" numFmtId="14">
      <sharedItems containsDate="1" containsBlank="1" containsMixedTypes="1" minDate="2013-02-25T00:00:00" maxDate="2013-04-16T00:00:00" count="5">
        <d v="2013-02-25T00:00:00"/>
        <d v="2013-03-30T00:00:00"/>
        <d v="2013-04-15T00:00:00"/>
        <s v=""/>
        <m/>
      </sharedItems>
    </cacheField>
    <cacheField name="人员T级" numFmtId="0">
      <sharedItems containsBlank="1" count="4">
        <s v="T6"/>
        <s v="T5"/>
        <e v="#N/A"/>
        <m/>
      </sharedItems>
    </cacheField>
    <cacheField name="工时单价" numFmtId="0">
      <sharedItems containsBlank="1" containsMixedTypes="1" containsNumber="1" containsInteger="1" minValue="600" maxValue="600" count="3">
        <n v="600"/>
        <s v="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8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5"/>
    <n v="0"/>
  </r>
  <r>
    <x v="11"/>
    <n v="0"/>
    <n v="179"/>
    <n v="11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s v="T-001"/>
    <s v="需求调研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8"/>
    <n v="8"/>
    <n v="4.8"/>
    <n v="0.16666666666666666"/>
    <n v="1"/>
    <n v="1"/>
    <n v="2"/>
    <n v="600"/>
    <n v="3600"/>
    <n v="600"/>
    <d v="2013-02-01T00:00:00"/>
    <d v="2013-01-09T00:00:00"/>
    <n v="48"/>
  </r>
  <r>
    <s v="T-002"/>
    <s v="基础架构搭建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5"/>
    <n v="41.666666666666671"/>
    <n v="25"/>
    <n v="0"/>
    <n v="1.2"/>
    <n v="0.08"/>
    <n v="2"/>
    <n v="2"/>
    <n v="5"/>
    <n v="600"/>
    <n v="1875"/>
    <n v="0"/>
    <d v="2013-02-03T00:00:00"/>
    <d v="2013-03-15T00:00:00"/>
    <n v="0"/>
  </r>
  <r>
    <s v="T-004"/>
    <s v="需求调研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8"/>
    <n v="8"/>
    <n v="4.8"/>
    <n v="0.16666666666666666"/>
    <n v="1"/>
    <n v="1"/>
    <n v="2"/>
    <n v="600"/>
    <n v="3600"/>
    <n v="600"/>
    <x v="0"/>
    <x v="0"/>
  </r>
  <r>
    <s v="T-002"/>
    <s v="基础架构搭建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5"/>
    <n v="41.666666666666671"/>
    <n v="25"/>
    <n v="0"/>
    <n v="1.2"/>
    <n v="0.08"/>
    <n v="2"/>
    <n v="2"/>
    <n v="5"/>
    <n v="600"/>
    <n v="1875"/>
    <n v="0"/>
    <x v="2"/>
    <x v="2"/>
  </r>
  <r>
    <s v="T-004"/>
    <s v="需求调研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x v="0"/>
    <x v="0"/>
    <n v="0"/>
    <s v=""/>
    <s v=""/>
    <m/>
  </r>
  <r>
    <x v="0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2"/>
    <x v="1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m/>
    <m/>
    <m/>
    <m/>
    <x v="2"/>
    <x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x v="0"/>
    <x v="0"/>
    <x v="0"/>
    <s v=""/>
    <s v="总经理需求访谈"/>
    <x v="0"/>
    <n v="8"/>
    <s v="正常"/>
    <d v="2013-02-01T00:00:00"/>
    <d v="2013-01-03T00:00:00"/>
    <d v="2013-01-09T00:00:00"/>
    <n v="0.6"/>
    <x v="0"/>
    <x v="0"/>
    <b v="1"/>
    <b v="1"/>
    <b v="0"/>
    <x v="0"/>
    <n v="0"/>
    <n v="0"/>
    <n v="48"/>
    <n v="8"/>
    <n v="4.8"/>
    <n v="0.16666666666666666"/>
    <n v="1"/>
    <n v="1"/>
    <x v="0"/>
    <n v="600"/>
    <n v="3600"/>
    <n v="600"/>
    <d v="2013-02-01T00:00:00"/>
    <d v="2013-01-09T00:00:00"/>
    <n v="48"/>
    <d v="2013-02-04T00:00:00"/>
    <d v="2013-02-25T00:00:00"/>
    <d v="2013-02-01T00:00:00"/>
  </r>
  <r>
    <x v="1"/>
    <x v="1"/>
    <x v="0"/>
    <s v=""/>
    <s v="配置构建服务器"/>
    <x v="1"/>
    <n v="1"/>
    <s v=""/>
    <d v="2013-02-02T00:00:00"/>
    <d v="2013-01-15T00:00:00"/>
    <d v="2013-01-20T00:00:00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</r>
  <r>
    <x v="2"/>
    <x v="2"/>
    <x v="1"/>
    <s v="REQ-001"/>
    <s v="基本的用户登录"/>
    <x v="2"/>
    <n v="2"/>
    <s v=""/>
    <d v="2013-02-03T00:00:00"/>
    <d v="2013-02-03T00:00:00"/>
    <s v=""/>
    <n v="0.6"/>
    <x v="0"/>
    <x v="0"/>
    <b v="1"/>
    <b v="0"/>
    <b v="0"/>
    <x v="1"/>
    <n v="25"/>
    <n v="41.666666666666671"/>
    <n v="25"/>
    <n v="0"/>
    <n v="1.2"/>
    <n v="0.08"/>
    <n v="2"/>
    <n v="2"/>
    <x v="2"/>
    <n v="600"/>
    <n v="1875"/>
    <n v="0"/>
    <d v="2013-02-03T00:00:00"/>
    <d v="2013-03-15T00:00:00"/>
    <n v="0"/>
    <d v="2013-04-01T00:00:00"/>
    <d v="2013-04-15T00:00:00"/>
    <d v="2013-02-03T00:00:00"/>
  </r>
  <r>
    <x v="3"/>
    <x v="0"/>
    <x v="0"/>
    <s v=""/>
    <s v="门店经理访谈"/>
    <x v="0"/>
    <n v="2"/>
    <s v=""/>
    <s v=""/>
    <d v="2013-02-04T00:00:00"/>
    <d v="2013-02-05T00:00:00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</r>
  <r>
    <x v="4"/>
    <x v="0"/>
    <x v="0"/>
    <s v=""/>
    <s v="随机抽样顾客调查"/>
    <x v="0"/>
    <n v="1"/>
    <s v="暂停"/>
    <s v=""/>
    <d v="2013-02-05T00:00:00"/>
    <d v="2013-02-06T00:00:00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</r>
  <r>
    <x v="5"/>
    <x v="0"/>
    <x v="0"/>
    <s v=""/>
    <s v="网络设施调查"/>
    <x v="0"/>
    <n v="1"/>
    <s v="取消"/>
    <d v="2011-01-01T00:00:00"/>
    <d v="2013-02-06T00:00:00"/>
    <d v="2013-02-06T00:00:00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</r>
  <r>
    <x v="6"/>
    <x v="0"/>
    <x v="1"/>
    <s v=""/>
    <s v="临时任务"/>
    <x v="2"/>
    <n v="3"/>
    <s v="暂停"/>
    <s v=""/>
    <d v="2013-02-07T00:00:00"/>
    <s v="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</r>
  <r>
    <x v="7"/>
    <x v="2"/>
    <x v="1"/>
    <s v=""/>
    <s v="高级用户权限处理"/>
    <x v="2"/>
    <n v="4"/>
    <s v=""/>
    <d v="2013-02-01T00:00:00"/>
    <s v=""/>
    <s v="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</r>
  <r>
    <x v="8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10"/>
    <x v="4"/>
    <x v="3"/>
    <m/>
    <m/>
    <x v="4"/>
    <m/>
    <m/>
    <m/>
    <m/>
    <m/>
    <m/>
    <x v="2"/>
    <x v="2"/>
    <m/>
    <m/>
    <m/>
    <x v="5"/>
    <m/>
    <m/>
    <m/>
    <m/>
    <m/>
    <m/>
    <m/>
    <m/>
    <x v="5"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m/>
    <m/>
    <m/>
    <m/>
    <m/>
    <m/>
    <m/>
    <m/>
    <x v="0"/>
    <m/>
    <x v="1"/>
    <x v="1"/>
    <x v="1"/>
    <x v="0"/>
  </r>
  <r>
    <x v="2"/>
    <x v="2"/>
    <x v="2"/>
    <x v="1"/>
    <x v="1"/>
    <x v="2"/>
    <x v="1"/>
    <x v="2"/>
    <x v="2"/>
    <x v="2"/>
    <x v="2"/>
    <x v="2"/>
    <x v="2"/>
    <x v="0"/>
    <m/>
    <m/>
    <m/>
    <m/>
    <m/>
    <m/>
    <m/>
    <m/>
    <x v="0"/>
    <m/>
    <x v="2"/>
    <x v="2"/>
    <x v="1"/>
    <x v="0"/>
  </r>
  <r>
    <x v="3"/>
    <x v="0"/>
    <x v="3"/>
    <x v="0"/>
    <x v="0"/>
    <x v="0"/>
    <x v="1"/>
    <x v="2"/>
    <x v="3"/>
    <x v="3"/>
    <x v="3"/>
    <x v="3"/>
    <x v="3"/>
    <x v="1"/>
    <m/>
    <m/>
    <m/>
    <m/>
    <m/>
    <m/>
    <m/>
    <m/>
    <x v="0"/>
    <m/>
    <x v="0"/>
    <x v="0"/>
    <x v="0"/>
    <x v="0"/>
  </r>
  <r>
    <x v="4"/>
    <x v="0"/>
    <x v="4"/>
    <x v="0"/>
    <x v="0"/>
    <x v="0"/>
    <x v="2"/>
    <x v="1"/>
    <x v="3"/>
    <x v="3"/>
    <x v="3"/>
    <x v="4"/>
    <x v="4"/>
    <x v="2"/>
    <m/>
    <m/>
    <m/>
    <m/>
    <m/>
    <m/>
    <m/>
    <m/>
    <x v="0"/>
    <m/>
    <x v="0"/>
    <x v="0"/>
    <x v="0"/>
    <x v="0"/>
  </r>
  <r>
    <x v="5"/>
    <x v="0"/>
    <x v="5"/>
    <x v="0"/>
    <x v="0"/>
    <x v="0"/>
    <x v="3"/>
    <x v="1"/>
    <x v="4"/>
    <x v="4"/>
    <x v="4"/>
    <x v="5"/>
    <x v="4"/>
    <x v="3"/>
    <m/>
    <m/>
    <m/>
    <m/>
    <m/>
    <m/>
    <m/>
    <m/>
    <x v="0"/>
    <m/>
    <x v="0"/>
    <x v="0"/>
    <x v="0"/>
    <x v="0"/>
  </r>
  <r>
    <x v="6"/>
    <x v="0"/>
    <x v="6"/>
    <x v="1"/>
    <x v="0"/>
    <x v="2"/>
    <x v="2"/>
    <x v="3"/>
    <x v="3"/>
    <x v="3"/>
    <x v="2"/>
    <x v="6"/>
    <x v="2"/>
    <x v="3"/>
    <m/>
    <m/>
    <m/>
    <m/>
    <m/>
    <m/>
    <m/>
    <m/>
    <x v="0"/>
    <m/>
    <x v="0"/>
    <x v="0"/>
    <x v="1"/>
    <x v="0"/>
  </r>
  <r>
    <x v="7"/>
    <x v="2"/>
    <x v="7"/>
    <x v="1"/>
    <x v="0"/>
    <x v="2"/>
    <x v="1"/>
    <x v="4"/>
    <x v="0"/>
    <x v="0"/>
    <x v="2"/>
    <x v="7"/>
    <x v="2"/>
    <x v="3"/>
    <m/>
    <m/>
    <m/>
    <m/>
    <m/>
    <m/>
    <m/>
    <m/>
    <x v="0"/>
    <m/>
    <x v="2"/>
    <x v="2"/>
    <x v="1"/>
    <x v="0"/>
  </r>
  <r>
    <x v="8"/>
    <x v="3"/>
    <x v="8"/>
    <x v="2"/>
    <x v="0"/>
    <x v="3"/>
    <x v="1"/>
    <x v="1"/>
    <x v="3"/>
    <x v="3"/>
    <x v="2"/>
    <x v="8"/>
    <x v="2"/>
    <x v="3"/>
    <m/>
    <m/>
    <m/>
    <m/>
    <m/>
    <m/>
    <m/>
    <m/>
    <x v="1"/>
    <m/>
    <x v="3"/>
    <x v="3"/>
    <x v="2"/>
    <x v="1"/>
  </r>
  <r>
    <x v="9"/>
    <x v="3"/>
    <x v="9"/>
    <x v="2"/>
    <x v="0"/>
    <x v="3"/>
    <x v="1"/>
    <x v="5"/>
    <x v="3"/>
    <x v="3"/>
    <x v="2"/>
    <x v="7"/>
    <x v="5"/>
    <x v="1"/>
    <m/>
    <m/>
    <m/>
    <m/>
    <m/>
    <m/>
    <m/>
    <m/>
    <x v="1"/>
    <m/>
    <x v="3"/>
    <x v="3"/>
    <x v="2"/>
    <x v="1"/>
  </r>
  <r>
    <x v="10"/>
    <x v="3"/>
    <x v="9"/>
    <x v="2"/>
    <x v="0"/>
    <x v="3"/>
    <x v="1"/>
    <x v="5"/>
    <x v="3"/>
    <x v="3"/>
    <x v="2"/>
    <x v="7"/>
    <x v="5"/>
    <x v="4"/>
    <m/>
    <m/>
    <m/>
    <m/>
    <m/>
    <m/>
    <m/>
    <m/>
    <x v="1"/>
    <m/>
    <x v="3"/>
    <x v="3"/>
    <x v="2"/>
    <x v="1"/>
  </r>
  <r>
    <x v="11"/>
    <x v="3"/>
    <x v="9"/>
    <x v="2"/>
    <x v="0"/>
    <x v="3"/>
    <x v="1"/>
    <x v="5"/>
    <x v="3"/>
    <x v="3"/>
    <x v="2"/>
    <x v="7"/>
    <x v="6"/>
    <x v="5"/>
    <m/>
    <m/>
    <m/>
    <m/>
    <m/>
    <m/>
    <m/>
    <m/>
    <x v="1"/>
    <m/>
    <x v="3"/>
    <x v="3"/>
    <x v="2"/>
    <x v="1"/>
  </r>
  <r>
    <x v="12"/>
    <x v="3"/>
    <x v="9"/>
    <x v="2"/>
    <x v="0"/>
    <x v="3"/>
    <x v="1"/>
    <x v="5"/>
    <x v="3"/>
    <x v="3"/>
    <x v="2"/>
    <x v="7"/>
    <x v="6"/>
    <x v="6"/>
    <m/>
    <m/>
    <m/>
    <m/>
    <m/>
    <m/>
    <m/>
    <m/>
    <x v="1"/>
    <m/>
    <x v="3"/>
    <x v="3"/>
    <x v="2"/>
    <x v="1"/>
  </r>
  <r>
    <x v="13"/>
    <x v="3"/>
    <x v="9"/>
    <x v="2"/>
    <x v="0"/>
    <x v="3"/>
    <x v="1"/>
    <x v="5"/>
    <x v="3"/>
    <x v="3"/>
    <x v="2"/>
    <x v="7"/>
    <x v="2"/>
    <x v="7"/>
    <m/>
    <m/>
    <m/>
    <m/>
    <m/>
    <m/>
    <m/>
    <m/>
    <x v="1"/>
    <m/>
    <x v="3"/>
    <x v="3"/>
    <x v="2"/>
    <x v="1"/>
  </r>
  <r>
    <x v="14"/>
    <x v="3"/>
    <x v="9"/>
    <x v="2"/>
    <x v="0"/>
    <x v="3"/>
    <x v="1"/>
    <x v="5"/>
    <x v="3"/>
    <x v="3"/>
    <x v="2"/>
    <x v="7"/>
    <x v="2"/>
    <x v="8"/>
    <m/>
    <m/>
    <m/>
    <m/>
    <m/>
    <m/>
    <m/>
    <m/>
    <x v="1"/>
    <m/>
    <x v="3"/>
    <x v="3"/>
    <x v="2"/>
    <x v="1"/>
  </r>
  <r>
    <x v="15"/>
    <x v="3"/>
    <x v="9"/>
    <x v="2"/>
    <x v="0"/>
    <x v="3"/>
    <x v="1"/>
    <x v="5"/>
    <x v="3"/>
    <x v="3"/>
    <x v="2"/>
    <x v="7"/>
    <x v="2"/>
    <x v="0"/>
    <m/>
    <m/>
    <m/>
    <m/>
    <m/>
    <m/>
    <m/>
    <m/>
    <x v="1"/>
    <m/>
    <x v="3"/>
    <x v="3"/>
    <x v="2"/>
    <x v="1"/>
  </r>
  <r>
    <x v="16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7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8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9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0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5"/>
    <x v="5"/>
    <x v="7"/>
    <x v="2"/>
    <x v="4"/>
    <m/>
    <m/>
    <m/>
    <m/>
    <m/>
    <m/>
    <m/>
    <m/>
    <x v="2"/>
    <m/>
    <x v="4"/>
    <x v="4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A149" firstHeaderRow="1" firstDataRow="1" firstDataCol="1" rowPageCount="1" colPageCount="1"/>
  <pivotFields count="28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6">
        <item x="3"/>
        <item x="5"/>
        <item x="0"/>
        <item x="1"/>
        <item x="2"/>
        <item x="4"/>
      </items>
    </pivotField>
    <pivotField axis="axisRow" showAll="0" defaultSubtotal="0">
      <items count="6">
        <item x="2"/>
        <item x="5"/>
        <item x="1"/>
        <item x="3"/>
        <item x="4"/>
        <item x="0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8">
        <item x="5"/>
        <item x="6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  <pivotField axis="axisRow" showAll="0" defaultSubtotal="0">
      <items count="5">
        <item x="3"/>
        <item x="0"/>
        <item x="1"/>
        <item x="2"/>
        <item x="4"/>
      </items>
    </pivotField>
    <pivotField axis="axisRow" showAll="0" defaultSubtotal="0">
      <items count="5">
        <item x="3"/>
        <item x="0"/>
        <item x="1"/>
        <item x="2"/>
        <item x="4"/>
      </items>
    </pivotField>
    <pivotField axis="axisRow" showAll="0" defaultSubtotal="0">
      <items count="4">
        <item x="1"/>
        <item x="0"/>
        <item x="2"/>
        <item x="3"/>
      </items>
    </pivotField>
    <pivotField axis="axisRow" showAll="0" defaultSubtotal="0">
      <items count="3">
        <item x="0"/>
        <item x="1"/>
        <item x="2"/>
      </items>
    </pivotField>
  </pivotFields>
  <rowFields count="18">
    <field x="0"/>
    <field x="1"/>
    <field x="2"/>
    <field x="3"/>
    <field x="4"/>
    <field x="5"/>
    <field x="7"/>
    <field x="8"/>
    <field x="11"/>
    <field x="12"/>
    <field x="13"/>
    <field x="6"/>
    <field x="9"/>
    <field x="10"/>
    <field x="24"/>
    <field x="25"/>
    <field x="26"/>
    <field x="27"/>
  </rowFields>
  <rowItems count="145">
    <i>
      <x/>
    </i>
    <i r="1">
      <x v="1"/>
    </i>
    <i r="2">
      <x v="3"/>
    </i>
    <i r="3">
      <x/>
    </i>
    <i r="4">
      <x/>
    </i>
    <i r="5">
      <x v="2"/>
    </i>
    <i r="6">
      <x v="4"/>
    </i>
    <i r="7">
      <x/>
    </i>
    <i r="8">
      <x v="1"/>
    </i>
    <i r="9">
      <x v="2"/>
    </i>
    <i r="10">
      <x v="1"/>
    </i>
    <i r="11">
      <x/>
    </i>
    <i r="12">
      <x v="2"/>
    </i>
    <i r="13">
      <x v="5"/>
    </i>
    <i r="14">
      <x v="1"/>
    </i>
    <i r="15">
      <x v="1"/>
    </i>
    <i r="16">
      <x v="1"/>
    </i>
    <i r="17">
      <x/>
    </i>
    <i>
      <x v="1"/>
    </i>
    <i r="1">
      <x/>
    </i>
    <i r="2">
      <x v="2"/>
    </i>
    <i r="3">
      <x/>
    </i>
    <i r="4">
      <x/>
    </i>
    <i r="5">
      <x/>
    </i>
    <i r="6">
      <x/>
    </i>
    <i r="7">
      <x v="1"/>
    </i>
    <i r="8">
      <x v="2"/>
    </i>
    <i r="9">
      <x v="3"/>
    </i>
    <i r="10">
      <x v="2"/>
    </i>
    <i r="11">
      <x v="1"/>
    </i>
    <i r="12">
      <x v="3"/>
    </i>
    <i r="13">
      <x v="2"/>
    </i>
    <i r="14">
      <x v="2"/>
    </i>
    <i r="15">
      <x v="2"/>
    </i>
    <i r="16">
      <x/>
    </i>
    <i r="17">
      <x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2"/>
    </i>
    <i r="8">
      <x v="3"/>
    </i>
    <i r="9">
      <x v="5"/>
    </i>
    <i r="10">
      <x v="1"/>
    </i>
    <i r="11">
      <x v="1"/>
    </i>
    <i r="12">
      <x v="4"/>
    </i>
    <i r="13">
      <x/>
    </i>
    <i r="14">
      <x v="3"/>
    </i>
    <i r="15">
      <x v="3"/>
    </i>
    <i r="16">
      <x/>
    </i>
    <i r="17">
      <x/>
    </i>
    <i>
      <x v="3"/>
    </i>
    <i r="1">
      <x v="1"/>
    </i>
    <i r="2">
      <x v="1"/>
    </i>
    <i r="3">
      <x/>
    </i>
    <i r="4">
      <x/>
    </i>
    <i r="5">
      <x v="2"/>
    </i>
    <i r="6">
      <x v="1"/>
    </i>
    <i r="7">
      <x v="3"/>
    </i>
    <i r="8">
      <x v="4"/>
    </i>
    <i r="9">
      <x v="4"/>
    </i>
    <i r="10">
      <x v="2"/>
    </i>
    <i r="11">
      <x v="1"/>
    </i>
    <i r="12">
      <x/>
    </i>
    <i r="13">
      <x v="3"/>
    </i>
    <i r="14">
      <x v="1"/>
    </i>
    <i r="15">
      <x v="1"/>
    </i>
    <i r="16">
      <x v="1"/>
    </i>
    <i r="17">
      <x/>
    </i>
    <i>
      <x v="4"/>
    </i>
    <i r="1">
      <x v="1"/>
    </i>
    <i r="2">
      <x v="5"/>
    </i>
    <i r="3">
      <x/>
    </i>
    <i r="4">
      <x/>
    </i>
    <i r="5">
      <x v="2"/>
    </i>
    <i r="6">
      <x/>
    </i>
    <i r="7">
      <x v="3"/>
    </i>
    <i r="8">
      <x v="6"/>
    </i>
    <i r="9">
      <x v="6"/>
    </i>
    <i r="10">
      <x v="4"/>
    </i>
    <i r="11">
      <x v="2"/>
    </i>
    <i r="12">
      <x/>
    </i>
    <i r="13">
      <x v="3"/>
    </i>
    <i r="14">
      <x v="1"/>
    </i>
    <i r="15">
      <x v="1"/>
    </i>
    <i r="16">
      <x v="1"/>
    </i>
    <i r="17">
      <x/>
    </i>
    <i>
      <x v="5"/>
    </i>
    <i r="1">
      <x v="1"/>
    </i>
    <i r="2">
      <x v="6"/>
    </i>
    <i r="3">
      <x/>
    </i>
    <i r="4">
      <x/>
    </i>
    <i r="5">
      <x v="2"/>
    </i>
    <i r="6">
      <x/>
    </i>
    <i r="7">
      <x v="4"/>
    </i>
    <i r="8">
      <x v="7"/>
    </i>
    <i r="9">
      <x v="6"/>
    </i>
    <i r="10">
      <x/>
    </i>
    <i r="11">
      <x v="3"/>
    </i>
    <i r="12">
      <x v="5"/>
    </i>
    <i r="13">
      <x v="4"/>
    </i>
    <i r="14">
      <x v="1"/>
    </i>
    <i r="15">
      <x v="1"/>
    </i>
    <i r="16">
      <x v="1"/>
    </i>
    <i r="17">
      <x/>
    </i>
    <i>
      <x v="6"/>
    </i>
    <i r="1">
      <x v="1"/>
    </i>
    <i r="2">
      <x v="7"/>
    </i>
    <i r="3">
      <x v="1"/>
    </i>
    <i r="4">
      <x/>
    </i>
    <i r="5">
      <x v="1"/>
    </i>
    <i r="6">
      <x v="2"/>
    </i>
    <i r="7">
      <x v="3"/>
    </i>
    <i r="8">
      <x v="8"/>
    </i>
    <i r="9">
      <x v="5"/>
    </i>
    <i r="10">
      <x/>
    </i>
    <i r="11">
      <x v="2"/>
    </i>
    <i r="12">
      <x/>
    </i>
    <i r="13">
      <x/>
    </i>
    <i r="14">
      <x v="1"/>
    </i>
    <i r="15">
      <x v="1"/>
    </i>
    <i r="16">
      <x/>
    </i>
    <i r="17">
      <x/>
    </i>
    <i>
      <x v="7"/>
    </i>
    <i r="1">
      <x v="2"/>
    </i>
    <i r="2">
      <x v="8"/>
    </i>
    <i r="3">
      <x v="1"/>
    </i>
    <i r="4">
      <x/>
    </i>
    <i r="5">
      <x v="1"/>
    </i>
    <i r="6">
      <x v="5"/>
    </i>
    <i r="7">
      <x/>
    </i>
    <i r="8">
      <x v="5"/>
    </i>
    <i r="9">
      <x v="5"/>
    </i>
    <i r="10">
      <x/>
    </i>
    <i r="11">
      <x v="1"/>
    </i>
    <i r="12">
      <x v="2"/>
    </i>
    <i r="13">
      <x/>
    </i>
    <i r="14">
      <x v="3"/>
    </i>
    <i r="15">
      <x v="3"/>
    </i>
    <i r="16">
      <x/>
    </i>
    <i r="17">
      <x/>
    </i>
    <i t="grand">
      <x/>
    </i>
  </rowItems>
  <colItems count="1">
    <i/>
  </colItems>
  <pageFields count="1">
    <pageField fld="22" item="1" hier="-1"/>
  </page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数据透视表4" cacheId="0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Q3:U15" firstHeaderRow="1" firstDataRow="2" firstDataCol="1"/>
  <pivotFields count="4">
    <pivotField axis="axisRow" dataField="1" showAll="0" measureFilter="1" sortType="ascending">
      <items count="26">
        <item x="12"/>
        <item m="1" x="17"/>
        <item m="1" x="21"/>
        <item x="11"/>
        <item x="0"/>
        <item x="4"/>
        <item x="5"/>
        <item x="6"/>
        <item x="1"/>
        <item x="2"/>
        <item x="3"/>
        <item m="1" x="22"/>
        <item x="7"/>
        <item x="8"/>
        <item m="1" x="14"/>
        <item x="9"/>
        <item m="1" x="16"/>
        <item m="1" x="19"/>
        <item m="1" x="20"/>
        <item m="1" x="15"/>
        <item m="1" x="24"/>
        <item m="1" x="18"/>
        <item m="1" x="23"/>
        <item x="10"/>
        <item x="13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5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数据透视表3" cacheId="2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F4:H13" firstHeaderRow="1" firstDataRow="2" firstDataCol="1" rowPageCount="1" colPageCount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22">
        <item x="6"/>
        <item x="0"/>
        <item x="1"/>
        <item x="3"/>
        <item x="4"/>
        <item m="1" x="11"/>
        <item x="7"/>
        <item m="1" x="10"/>
        <item m="1" x="8"/>
        <item x="5"/>
        <item m="1" x="14"/>
        <item m="1" x="17"/>
        <item m="1" x="9"/>
        <item m="1" x="20"/>
        <item m="1" x="13"/>
        <item m="1" x="16"/>
        <item m="1" x="15"/>
        <item m="1" x="19"/>
        <item m="1" x="18"/>
        <item m="1" x="12"/>
        <item x="2"/>
        <item t="default"/>
      </items>
    </pivotField>
  </pivotFields>
  <rowFields count="1">
    <field x="31"/>
  </rowFields>
  <rowItems count="8">
    <i>
      <x/>
    </i>
    <i>
      <x v="1"/>
    </i>
    <i>
      <x v="2"/>
    </i>
    <i>
      <x v="3"/>
    </i>
    <i>
      <x v="4"/>
    </i>
    <i>
      <x v="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12" item="1" hier="-1"/>
  </pageFields>
  <dataFields count="2">
    <dataField name="求和项:实现计划价值" fld="21" baseField="26" baseItem="2"/>
    <dataField name="求和项:已耗成本" fld="20" baseField="26" baseItem="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3">
        <item x="3"/>
        <item m="1" x="11"/>
        <item m="1" x="8"/>
        <item m="1" x="10"/>
        <item x="5"/>
        <item x="0"/>
        <item x="1"/>
        <item x="2"/>
        <item x="4"/>
        <item m="1" x="9"/>
        <item m="1" x="6"/>
        <item m="1" x="7"/>
        <item t="default"/>
      </items>
    </pivotField>
    <pivotField showAll="0"/>
  </pivotFields>
  <rowFields count="1">
    <field x="30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2" item="1" hier="-1"/>
  </pageFields>
  <dataFields count="1">
    <dataField name="求和项:预计工作量" fld="6" baseField="25" baseItem="6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数据透视表6" cacheId="5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36">
    <pivotField axis="axisRow" dataField="1" showAll="0">
      <items count="14">
        <item x="9"/>
        <item x="0"/>
        <item x="10"/>
        <item m="1" x="11"/>
        <item m="1" x="12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12">
        <item x="3"/>
        <item m="1" x="7"/>
        <item m="1" x="6"/>
        <item m="1" x="10"/>
        <item m="1" x="9"/>
        <item m="1" x="5"/>
        <item m="1" x="8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9">
        <item x="3"/>
        <item x="0"/>
        <item x="4"/>
        <item x="2"/>
        <item x="1"/>
        <item x="5"/>
        <item m="1" x="6"/>
        <item m="1" x="7"/>
        <item m="1" x="8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7"/>
    </i>
    <i r="1">
      <x v="5"/>
    </i>
    <i>
      <x v="8"/>
    </i>
    <i r="1">
      <x v="1"/>
    </i>
    <i r="1">
      <x v="7"/>
    </i>
    <i r="1">
      <x v="8"/>
    </i>
    <i r="1">
      <x v="9"/>
    </i>
    <i r="1">
      <x v="10"/>
    </i>
    <i>
      <x v="9"/>
    </i>
    <i r="1">
      <x v="6"/>
    </i>
    <i r="1">
      <x v="1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>
      <x v="4"/>
    </i>
  </colItems>
  <pageFields count="1">
    <pageField fld="12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数据透视表5" cacheId="3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5" firstHeaderRow="1" firstDataRow="2" firstDataCol="1"/>
  <pivotFields count="6">
    <pivotField axis="axisRow" showAll="0" sortType="ascending">
      <items count="7">
        <item h="1" x="1"/>
        <item h="1" x="0"/>
        <item m="1" x="4"/>
        <item m="1" x="3"/>
        <item m="1" x="5"/>
        <item h="1" x="2"/>
        <item t="default"/>
      </items>
    </pivotField>
    <pivotField axis="axisRow" showAll="0" sortType="ascending">
      <items count="35">
        <item m="1" x="28"/>
        <item m="1" x="10"/>
        <item m="1" x="7"/>
        <item m="1" x="24"/>
        <item m="1" x="16"/>
        <item m="1" x="8"/>
        <item m="1" x="2"/>
        <item m="1" x="26"/>
        <item m="1" x="30"/>
        <item m="1" x="3"/>
        <item m="1" x="22"/>
        <item m="1" x="11"/>
        <item m="1" x="23"/>
        <item m="1" x="32"/>
        <item m="1" x="5"/>
        <item m="1" x="12"/>
        <item m="1" x="18"/>
        <item m="1" x="25"/>
        <item m="1" x="27"/>
        <item m="1" x="29"/>
        <item m="1" x="31"/>
        <item m="1" x="33"/>
        <item m="1" x="4"/>
        <item m="1" x="6"/>
        <item m="1" x="9"/>
        <item m="1" x="13"/>
        <item m="1" x="14"/>
        <item m="1" x="15"/>
        <item m="1" x="17"/>
        <item m="1" x="19"/>
        <item m="1" x="20"/>
        <item m="1" x="21"/>
        <item x="0"/>
        <item x="1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7" cacheId="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M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1"/>
        <item m="1" x="4"/>
        <item m="1" x="3"/>
        <item m="1" x="5"/>
        <item h="1" x="2"/>
        <item h="1" x="0"/>
        <item t="default"/>
      </items>
    </pivotField>
    <pivotField axis="axisRow" showAll="0">
      <items count="35">
        <item m="1" x="7"/>
        <item m="1" x="24"/>
        <item m="1" x="8"/>
        <item m="1" x="2"/>
        <item m="1" x="26"/>
        <item m="1" x="30"/>
        <item m="1" x="3"/>
        <item m="1" x="22"/>
        <item m="1" x="11"/>
        <item m="1" x="23"/>
        <item m="1" x="32"/>
        <item m="1" x="5"/>
        <item m="1" x="12"/>
        <item m="1" x="18"/>
        <item m="1" x="25"/>
        <item m="1" x="27"/>
        <item m="1" x="29"/>
        <item m="1" x="31"/>
        <item m="1" x="33"/>
        <item m="1" x="4"/>
        <item m="1" x="6"/>
        <item m="1" x="9"/>
        <item m="1" x="13"/>
        <item m="1" x="14"/>
        <item m="1" x="15"/>
        <item m="1" x="17"/>
        <item m="1" x="19"/>
        <item m="1" x="20"/>
        <item m="1" x="21"/>
        <item x="0"/>
        <item x="1"/>
        <item m="1" x="16"/>
        <item m="1" x="28"/>
        <item m="1"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">
    <i t="grand">
      <x/>
    </i>
  </rowItems>
  <colFields count="1">
    <field x="4"/>
  </colFields>
  <colItems count="1"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数据透视表2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8" firstHeaderRow="1" firstDataRow="1" firstDataCol="1" rowPageCount="2" colPageCount="1"/>
  <pivotFields count="36">
    <pivotField showAll="0"/>
    <pivotField axis="axisRow" showAll="0" sortType="ascending">
      <items count="12">
        <item x="3"/>
        <item m="1" x="7"/>
        <item m="1" x="6"/>
        <item m="1" x="10"/>
        <item m="1" x="9"/>
        <item m="1" x="5"/>
        <item m="1" x="8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"/>
  </rowFields>
  <rowItems count="4">
    <i>
      <x v="7"/>
    </i>
    <i>
      <x v="8"/>
    </i>
    <i>
      <x v="9"/>
    </i>
    <i t="grand">
      <x/>
    </i>
  </rowItems>
  <colItems count="1">
    <i/>
  </colItems>
  <pageFields count="2">
    <pageField fld="12" item="1" hier="-1"/>
    <pageField fld="13" item="1" hier="-1"/>
  </pageFields>
  <dataFields count="1">
    <dataField name="求和项:预计工作量" fld="6" baseField="0" baseItem="0"/>
  </dataFields>
  <formats count="2">
    <format dxfId="12">
      <pivotArea field="12" type="button" dataOnly="0" labelOnly="1" outline="0" axis="axisPage" fieldPosition="0"/>
    </format>
    <format dxfId="11">
      <pivotArea dataOnly="0" labelOnly="1" outline="0" fieldPosition="0">
        <references count="2">
          <reference field="12" count="1">
            <x v="1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数据透视表3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8" firstHeaderRow="1" firstDataRow="1" firstDataCol="1" rowPageCount="2" colPageCount="1"/>
  <pivotFields count="36">
    <pivotField showAll="0"/>
    <pivotField axis="axisRow" showAll="0">
      <items count="12">
        <item x="3"/>
        <item x="0"/>
        <item x="4"/>
        <item m="1" x="6"/>
        <item m="1" x="9"/>
        <item m="1" x="7"/>
        <item m="1" x="5"/>
        <item m="1" x="8"/>
        <item m="1" x="1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4">
    <i>
      <x v="1"/>
    </i>
    <i>
      <x v="9"/>
    </i>
    <i>
      <x v="10"/>
    </i>
    <i t="grand">
      <x/>
    </i>
  </rowItems>
  <colItems count="1">
    <i/>
  </colItems>
  <pageFields count="2">
    <pageField fld="12" item="1" hier="-1"/>
    <pageField fld="13" item="1" hier="-1"/>
  </pageFields>
  <dataFields count="1">
    <dataField name="求和项:实现计划价值" fld="21" baseField="0" baseItem="0"/>
  </dataFields>
  <formats count="2">
    <format dxfId="14">
      <pivotArea field="12" type="button" dataOnly="0" labelOnly="1" outline="0" axis="axisPage" fieldPosition="0"/>
    </format>
    <format dxfId="13">
      <pivotArea dataOnly="0" labelOnly="1" outline="0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数据透视表11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C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2">
    <i>
      <x v="5"/>
    </i>
    <i t="grand">
      <x/>
    </i>
  </rowItems>
  <colFields count="1">
    <field x="5"/>
  </colFields>
  <colItems count="2">
    <i>
      <x v="1"/>
    </i>
    <i t="grand">
      <x/>
    </i>
  </colItems>
  <pageFields count="1">
    <pageField fld="12" item="2" hier="-1"/>
  </pageFields>
  <dataFields count="1">
    <dataField name="求和项:工作效率" fld="23" baseField="6" baseItem="0"/>
  </dataFields>
  <chartFormats count="1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数据透视表9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B5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h="1" x="4"/>
        <item h="1" m="1" x="5"/>
        <item h="1" m="1" x="6"/>
        <item h="1"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1">
    <i t="grand">
      <x/>
    </i>
  </rowItems>
  <colFields count="1">
    <field x="5"/>
  </colFields>
  <colItems count="1">
    <i t="grand">
      <x/>
    </i>
  </colItems>
  <pageFields count="1">
    <pageField fld="12" item="2" hier="-1"/>
  </pageFields>
  <dataFields count="1">
    <dataField name="工作量合计" fld="20" baseField="6" baseItem="1"/>
  </dataFields>
  <formats count="2">
    <format dxfId="10">
      <pivotArea field="12" type="button" dataOnly="0" labelOnly="1" outline="0" axis="axisPage" fieldPosition="0"/>
    </format>
    <format dxfId="9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数据透视表2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5" firstHeaderRow="1" firstDataRow="1" firstDataCol="1" rowPageCount="1" colPageCount="1"/>
  <pivotFields count="36">
    <pivotField showAll="0"/>
    <pivotField showAll="0"/>
    <pivotField axis="axisRow" showAll="0">
      <items count="8">
        <item x="2"/>
        <item x="3"/>
        <item m="1" x="4"/>
        <item m="1" x="5"/>
        <item m="1" x="6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">
    <i>
      <x v="1"/>
    </i>
    <i t="grand">
      <x/>
    </i>
  </rowItems>
  <colItems count="1">
    <i/>
  </colItems>
  <pageFields count="1">
    <pageField fld="12" item="2" hier="-1"/>
  </pageFields>
  <dataFields count="1">
    <dataField name="实际投入工作量" fld="20" baseField="3" baseItem="2"/>
  </dataFields>
  <formats count="2">
    <format dxfId="4">
      <pivotArea field="12" type="button" dataOnly="0" labelOnly="1" outline="0" axis="axisPage" fieldPosition="0"/>
    </format>
    <format dxfId="3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数据透视表8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Row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item="2" hier="-1"/>
  </pageFields>
  <dataFields count="3">
    <dataField name="分配工作总量" fld="6" baseField="0" baseItem="4322456"/>
    <dataField name="耗费总成本" fld="20" baseField="0" baseItem="4322456"/>
    <dataField name="有效贡献总量" fld="21" baseField="0" baseItem="4322456"/>
  </dataFields>
  <formats count="2">
    <format dxfId="6">
      <pivotArea field="12" type="button" dataOnly="0" labelOnly="1" outline="0" axis="axisPage" fieldPosition="0"/>
    </format>
    <format dxfId="5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数据透视表10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U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2">
    <i>
      <x v="5"/>
    </i>
    <i t="grand">
      <x/>
    </i>
  </rowItems>
  <colFields count="1">
    <field x="5"/>
  </colFields>
  <colItems count="2">
    <i>
      <x v="1"/>
    </i>
    <i t="grand">
      <x/>
    </i>
  </colItems>
  <pageFields count="1">
    <pageField fld="12" item="2" hier="-1"/>
  </pageFields>
  <dataFields count="1">
    <dataField name="周分配工作量" fld="6" baseField="25" baseItem="0"/>
  </dataFields>
  <formats count="2">
    <format dxfId="8">
      <pivotArea field="12" type="button" dataOnly="0" labelOnly="1" outline="0" axis="axisPage" fieldPosition="0"/>
    </format>
    <format dxfId="7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数据透视表1" cacheId="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12">
  <location ref="A5:D8" firstHeaderRow="1" firstDataRow="2" firstDataCol="1" rowPageCount="1" colPageCount="1"/>
  <pivotFields count="33">
    <pivotField showAll="0"/>
    <pivotField showAll="0"/>
    <pivotField axis="axisRow" showAll="0">
      <items count="8">
        <item x="2"/>
        <item x="3"/>
        <item m="1" x="4"/>
        <item m="1" x="5"/>
        <item m="1" x="6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2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item="2" hier="-1"/>
  </pageFields>
  <dataFields count="3">
    <dataField name="计划工作总量" fld="6" baseField="3" baseItem="1"/>
    <dataField name="实际工作总量" fld="20" baseField="3" baseItem="1"/>
    <dataField name="完成计划总量" fld="21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表1" displayName="表1" ref="A1:H94" totalsRowShown="0" headerRowDxfId="31" headerRowBorderDxfId="30" tableBorderDxfId="29">
  <tableColumns count="8">
    <tableColumn id="1" name="大类" dataDxfId="28"/>
    <tableColumn id="2" name="类别" dataDxfId="27"/>
    <tableColumn id="3" name="评估项" dataDxfId="26"/>
    <tableColumn id="5" name="评估结果" dataDxfId="25"/>
    <tableColumn id="4" name="负向值" dataDxfId="24"/>
    <tableColumn id="8" name="正向值" dataDxfId="23"/>
    <tableColumn id="6" name="权重" dataDxfId="22"/>
    <tableColumn id="7" name="评估值" dataDxfId="21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2.xml"/><Relationship Id="rId4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4.xml"/><Relationship Id="rId4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47"/>
  <sheetViews>
    <sheetView topLeftCell="A10" workbookViewId="0">
      <selection activeCell="C16" sqref="C1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97</v>
      </c>
      <c r="B1" s="14" t="s">
        <v>98</v>
      </c>
      <c r="C1" s="14" t="s">
        <v>99</v>
      </c>
    </row>
    <row r="2" spans="1:3" ht="40.5">
      <c r="A2" s="192" t="s">
        <v>97</v>
      </c>
      <c r="B2" s="14" t="s">
        <v>317</v>
      </c>
      <c r="C2" s="14" t="s">
        <v>316</v>
      </c>
    </row>
    <row r="3" spans="1:3">
      <c r="A3" s="193"/>
      <c r="B3" s="45" t="s">
        <v>318</v>
      </c>
      <c r="C3" s="14" t="s">
        <v>332</v>
      </c>
    </row>
    <row r="4" spans="1:3" ht="27">
      <c r="A4" s="193"/>
      <c r="B4" s="46" t="s">
        <v>319</v>
      </c>
      <c r="C4" s="14" t="s">
        <v>333</v>
      </c>
    </row>
    <row r="5" spans="1:3" ht="54">
      <c r="A5" s="193"/>
      <c r="B5" s="46" t="s">
        <v>320</v>
      </c>
      <c r="C5" s="14" t="s">
        <v>334</v>
      </c>
    </row>
    <row r="6" spans="1:3">
      <c r="A6" s="193"/>
      <c r="B6" s="46" t="s">
        <v>321</v>
      </c>
      <c r="C6" s="14" t="s">
        <v>335</v>
      </c>
    </row>
    <row r="7" spans="1:3">
      <c r="A7" s="193"/>
      <c r="B7" s="46" t="s">
        <v>322</v>
      </c>
      <c r="C7" s="14" t="s">
        <v>336</v>
      </c>
    </row>
    <row r="8" spans="1:3">
      <c r="A8" s="193"/>
      <c r="B8" s="46" t="s">
        <v>323</v>
      </c>
      <c r="C8" s="14" t="s">
        <v>337</v>
      </c>
    </row>
    <row r="9" spans="1:3" ht="27">
      <c r="A9" s="193"/>
      <c r="B9" s="46" t="s">
        <v>324</v>
      </c>
      <c r="C9" s="14" t="s">
        <v>338</v>
      </c>
    </row>
    <row r="10" spans="1:3">
      <c r="A10" s="193"/>
      <c r="B10" s="47" t="s">
        <v>325</v>
      </c>
      <c r="C10" s="14" t="s">
        <v>339</v>
      </c>
    </row>
    <row r="11" spans="1:3">
      <c r="A11" s="193"/>
      <c r="B11" s="48" t="s">
        <v>326</v>
      </c>
      <c r="C11" s="14" t="s">
        <v>340</v>
      </c>
    </row>
    <row r="12" spans="1:3" ht="27">
      <c r="A12" s="193"/>
      <c r="B12" s="48" t="s">
        <v>327</v>
      </c>
      <c r="C12" s="14" t="s">
        <v>341</v>
      </c>
    </row>
    <row r="13" spans="1:3" ht="27">
      <c r="A13" s="193"/>
      <c r="B13" s="49" t="s">
        <v>328</v>
      </c>
      <c r="C13" s="14" t="s">
        <v>342</v>
      </c>
    </row>
    <row r="14" spans="1:3">
      <c r="A14" s="193"/>
      <c r="B14" s="50" t="s">
        <v>329</v>
      </c>
      <c r="C14" s="14" t="s">
        <v>343</v>
      </c>
    </row>
    <row r="15" spans="1:3">
      <c r="A15" s="193"/>
      <c r="B15" s="50" t="s">
        <v>330</v>
      </c>
      <c r="C15" s="14" t="s">
        <v>344</v>
      </c>
    </row>
    <row r="16" spans="1:3">
      <c r="A16" s="193"/>
      <c r="B16" s="50" t="s">
        <v>331</v>
      </c>
      <c r="C16" s="14" t="s">
        <v>345</v>
      </c>
    </row>
    <row r="17" spans="1:3">
      <c r="A17" s="193"/>
      <c r="B17" s="14"/>
      <c r="C17" s="14"/>
    </row>
    <row r="18" spans="1:3">
      <c r="A18" s="193"/>
      <c r="B18" s="14"/>
      <c r="C18" s="14"/>
    </row>
    <row r="19" spans="1:3">
      <c r="A19" s="193"/>
      <c r="B19" s="14"/>
      <c r="C19" s="14"/>
    </row>
    <row r="20" spans="1:3">
      <c r="A20" s="193"/>
      <c r="B20" s="14"/>
      <c r="C20" s="14"/>
    </row>
    <row r="21" spans="1:3">
      <c r="A21" s="194"/>
      <c r="B21" s="14"/>
      <c r="C21" s="14"/>
    </row>
    <row r="22" spans="1:3" ht="27">
      <c r="A22" s="192" t="s">
        <v>306</v>
      </c>
      <c r="B22" s="14"/>
      <c r="C22" s="14" t="s">
        <v>134</v>
      </c>
    </row>
    <row r="23" spans="1:3" ht="54">
      <c r="A23" s="193"/>
      <c r="B23" s="14" t="s">
        <v>114</v>
      </c>
      <c r="C23" s="14" t="s">
        <v>115</v>
      </c>
    </row>
    <row r="24" spans="1:3" ht="27">
      <c r="A24" s="193"/>
      <c r="B24" s="14" t="s">
        <v>105</v>
      </c>
      <c r="C24" s="14" t="s">
        <v>106</v>
      </c>
    </row>
    <row r="25" spans="1:3" ht="27">
      <c r="A25" s="193"/>
      <c r="B25" s="14" t="s">
        <v>107</v>
      </c>
      <c r="C25" s="14" t="s">
        <v>108</v>
      </c>
    </row>
    <row r="26" spans="1:3">
      <c r="A26" s="193"/>
      <c r="B26" s="14" t="s">
        <v>100</v>
      </c>
      <c r="C26" s="14" t="s">
        <v>116</v>
      </c>
    </row>
    <row r="27" spans="1:3">
      <c r="A27" s="193"/>
      <c r="B27" s="14" t="s">
        <v>101</v>
      </c>
      <c r="C27" s="14" t="s">
        <v>112</v>
      </c>
    </row>
    <row r="28" spans="1:3" ht="27">
      <c r="A28" s="193"/>
      <c r="B28" s="14" t="s">
        <v>269</v>
      </c>
      <c r="C28" s="14" t="s">
        <v>268</v>
      </c>
    </row>
    <row r="29" spans="1:3">
      <c r="A29" s="193"/>
      <c r="B29" s="14" t="s">
        <v>117</v>
      </c>
      <c r="C29" s="14" t="s">
        <v>118</v>
      </c>
    </row>
    <row r="30" spans="1:3" ht="40.5">
      <c r="A30" s="193"/>
      <c r="B30" s="14" t="s">
        <v>102</v>
      </c>
      <c r="C30" s="14" t="s">
        <v>119</v>
      </c>
    </row>
    <row r="31" spans="1:3">
      <c r="A31" s="193"/>
      <c r="B31" s="14" t="s">
        <v>103</v>
      </c>
      <c r="C31" s="14" t="s">
        <v>120</v>
      </c>
    </row>
    <row r="32" spans="1:3">
      <c r="A32" s="194"/>
      <c r="B32" s="14" t="s">
        <v>104</v>
      </c>
      <c r="C32" s="14" t="s">
        <v>121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G65"/>
  <sheetViews>
    <sheetView zoomScaleNormal="100" workbookViewId="0">
      <selection activeCell="D10" sqref="D10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17</v>
      </c>
      <c r="B1" s="10" t="s">
        <v>16</v>
      </c>
      <c r="C1" s="10" t="s">
        <v>15</v>
      </c>
      <c r="D1" s="10" t="s">
        <v>33</v>
      </c>
    </row>
    <row r="2" spans="1:7">
      <c r="A2" s="195" t="s">
        <v>18</v>
      </c>
      <c r="B2" s="13" t="s">
        <v>9</v>
      </c>
      <c r="C2" s="5"/>
      <c r="D2" s="14" t="s">
        <v>52</v>
      </c>
    </row>
    <row r="3" spans="1:7">
      <c r="A3" s="195"/>
      <c r="B3" s="15" t="s">
        <v>53</v>
      </c>
      <c r="C3" s="5"/>
      <c r="D3" s="14" t="s">
        <v>54</v>
      </c>
    </row>
    <row r="4" spans="1:7" ht="27">
      <c r="A4" s="195"/>
      <c r="B4" s="13" t="s">
        <v>11</v>
      </c>
      <c r="C4" s="5" t="s">
        <v>601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95"/>
      <c r="B5" s="13" t="s">
        <v>78</v>
      </c>
      <c r="C5" s="25"/>
      <c r="D5" s="14" t="s">
        <v>79</v>
      </c>
      <c r="F5" t="s">
        <v>594</v>
      </c>
    </row>
    <row r="6" spans="1:7">
      <c r="A6" s="195"/>
      <c r="B6" s="16" t="s">
        <v>10</v>
      </c>
      <c r="C6" s="25"/>
      <c r="D6" s="14" t="s">
        <v>80</v>
      </c>
    </row>
    <row r="7" spans="1:7">
      <c r="A7" s="195"/>
      <c r="B7" s="16"/>
      <c r="C7" s="5"/>
      <c r="D7" s="14"/>
      <c r="F7" t="s">
        <v>595</v>
      </c>
    </row>
    <row r="8" spans="1:7">
      <c r="A8" s="195"/>
      <c r="B8" s="17" t="s">
        <v>193</v>
      </c>
      <c r="C8" s="28">
        <f>SUM(项目风险评估表!I:I)</f>
        <v>0</v>
      </c>
      <c r="D8" s="18" t="s">
        <v>194</v>
      </c>
    </row>
    <row r="9" spans="1:7">
      <c r="A9" s="195"/>
      <c r="B9" s="13" t="s">
        <v>43</v>
      </c>
      <c r="C9" s="5"/>
      <c r="D9" s="14" t="s">
        <v>55</v>
      </c>
    </row>
    <row r="10" spans="1:7" ht="27">
      <c r="A10" s="195"/>
      <c r="B10" s="13" t="s">
        <v>44</v>
      </c>
      <c r="C10" s="5"/>
      <c r="D10" s="14" t="s">
        <v>56</v>
      </c>
    </row>
    <row r="11" spans="1:7">
      <c r="A11" s="195"/>
      <c r="B11" s="13"/>
      <c r="C11" s="5"/>
      <c r="D11" s="14"/>
      <c r="F11" t="s">
        <v>596</v>
      </c>
    </row>
    <row r="12" spans="1:7">
      <c r="A12" s="195"/>
      <c r="B12" s="13" t="s">
        <v>162</v>
      </c>
      <c r="C12" s="5" t="s">
        <v>166</v>
      </c>
      <c r="D12" s="14" t="s">
        <v>165</v>
      </c>
    </row>
    <row r="13" spans="1:7">
      <c r="A13" s="195"/>
      <c r="B13" s="13" t="s">
        <v>163</v>
      </c>
      <c r="C13" s="5" t="s">
        <v>166</v>
      </c>
      <c r="D13" s="14" t="s">
        <v>164</v>
      </c>
    </row>
    <row r="14" spans="1:7">
      <c r="A14" s="195"/>
      <c r="B14" s="16"/>
      <c r="C14" s="5"/>
      <c r="D14" s="14"/>
    </row>
    <row r="15" spans="1:7">
      <c r="A15" s="195" t="s">
        <v>47</v>
      </c>
      <c r="B15" s="13" t="s">
        <v>48</v>
      </c>
      <c r="C15" s="51">
        <v>41640</v>
      </c>
      <c r="D15" s="14" t="s">
        <v>57</v>
      </c>
    </row>
    <row r="16" spans="1:7" ht="27">
      <c r="A16" s="195"/>
      <c r="B16" s="13" t="str">
        <f>"项目预估工作量"&amp; CHAR(10)&amp; "(" &amp; C21 &amp; ")"</f>
        <v>项目预估工作量
(工时)</v>
      </c>
      <c r="C16" s="27">
        <v>100</v>
      </c>
      <c r="D16" s="14" t="s">
        <v>59</v>
      </c>
      <c r="G16" t="s">
        <v>620</v>
      </c>
    </row>
    <row r="17" spans="1:4">
      <c r="A17" s="195"/>
      <c r="B17" s="13"/>
      <c r="C17" s="5"/>
      <c r="D17" s="14"/>
    </row>
    <row r="18" spans="1:4">
      <c r="A18" s="195"/>
      <c r="B18" s="13" t="s">
        <v>49</v>
      </c>
      <c r="C18" s="51">
        <v>41275</v>
      </c>
      <c r="D18" s="14" t="s">
        <v>58</v>
      </c>
    </row>
    <row r="19" spans="1:4" ht="27">
      <c r="A19" s="195"/>
      <c r="B19" s="13" t="s">
        <v>84</v>
      </c>
      <c r="C19" s="51">
        <v>41122</v>
      </c>
      <c r="D19" s="14" t="s">
        <v>176</v>
      </c>
    </row>
    <row r="20" spans="1:4">
      <c r="A20" s="195"/>
      <c r="B20" s="16"/>
      <c r="C20" s="5"/>
      <c r="D20" s="14"/>
    </row>
    <row r="21" spans="1:4">
      <c r="A21" s="195"/>
      <c r="B21" s="16" t="s">
        <v>499</v>
      </c>
      <c r="C21" s="3" t="s">
        <v>502</v>
      </c>
      <c r="D21" s="14" t="str">
        <f>VLOOKUP(C21,项目参数!I25:K27,3,FALSE)</f>
        <v>按照标准的工作日计算，最小单位为1小时</v>
      </c>
    </row>
    <row r="22" spans="1:4">
      <c r="A22" s="195"/>
      <c r="B22" s="16" t="s">
        <v>500</v>
      </c>
      <c r="C22" s="65">
        <v>2</v>
      </c>
      <c r="D22" s="14" t="s">
        <v>509</v>
      </c>
    </row>
    <row r="23" spans="1:4">
      <c r="A23" s="195"/>
      <c r="B23" s="16"/>
      <c r="C23" s="65"/>
      <c r="D23" s="14"/>
    </row>
    <row r="24" spans="1:4">
      <c r="A24" s="195"/>
      <c r="B24" s="13" t="s">
        <v>618</v>
      </c>
      <c r="C24" s="128"/>
      <c r="D24" s="14" t="s">
        <v>619</v>
      </c>
    </row>
    <row r="25" spans="1:4">
      <c r="A25" s="195"/>
      <c r="B25" s="16"/>
      <c r="C25" s="128"/>
      <c r="D25" s="14"/>
    </row>
    <row r="26" spans="1:4" ht="27">
      <c r="A26" s="195"/>
      <c r="B26" s="17" t="str">
        <f>"项目实际工作量" &amp; CHAR(10) &amp; "(" &amp; C21 &amp; ")"</f>
        <v>项目实际工作量
(工时)</v>
      </c>
      <c r="C26" s="60">
        <f ca="1">SUM('临-进度'!AG:AG)</f>
        <v>152</v>
      </c>
      <c r="D26" s="18" t="s">
        <v>519</v>
      </c>
    </row>
    <row r="27" spans="1:4">
      <c r="A27" s="195"/>
      <c r="B27" s="17" t="s">
        <v>381</v>
      </c>
      <c r="C27" s="28">
        <f ca="1">MAX('临-进度'!$AF:$AF)-MIN('临-进度'!$J:$J)</f>
        <v>94</v>
      </c>
      <c r="D27" s="18" t="s">
        <v>492</v>
      </c>
    </row>
    <row r="28" spans="1:4" ht="27">
      <c r="A28" s="195"/>
      <c r="B28" s="17" t="s">
        <v>50</v>
      </c>
      <c r="C28" s="28"/>
      <c r="D28" s="18" t="s">
        <v>60</v>
      </c>
    </row>
    <row r="29" spans="1:4">
      <c r="A29" s="195"/>
      <c r="B29" s="17" t="s">
        <v>527</v>
      </c>
      <c r="C29" s="28">
        <f>GETPIVOTDATA("求和项:挣值 EV/BCWP",'临-挣值'!$Q$3)-GETPIVOTDATA("求和项:实际成本 AC/ACWP",'临-挣值'!$Q$3)</f>
        <v>-168</v>
      </c>
      <c r="D29" s="18" t="s">
        <v>531</v>
      </c>
    </row>
    <row r="30" spans="1:4">
      <c r="A30" s="195"/>
      <c r="B30" s="17" t="s">
        <v>528</v>
      </c>
      <c r="C30" s="28">
        <f>GETPIVOTDATA("求和项:挣值 EV/BCWP",'临-挣值'!$Q$3)-GETPIVOTDATA("求和项:计划成本 PV/BCWS",'临-挣值'!$Q$3)</f>
        <v>-5</v>
      </c>
      <c r="D30" s="18" t="s">
        <v>532</v>
      </c>
    </row>
    <row r="31" spans="1:4">
      <c r="A31" s="195"/>
      <c r="B31" s="17" t="s">
        <v>525</v>
      </c>
      <c r="C31" s="132">
        <f>GETPIVOTDATA("求和项:挣值 EV/BCWP",'临-挣值'!$Q$3)/GETPIVOTDATA("求和项:实际成本 AC/ACWP",'临-挣值'!$Q$3)</f>
        <v>6.1452513966480445E-2</v>
      </c>
      <c r="D31" s="18" t="s">
        <v>529</v>
      </c>
    </row>
    <row r="32" spans="1:4">
      <c r="A32" s="195"/>
      <c r="B32" s="17" t="s">
        <v>526</v>
      </c>
      <c r="C32" s="132">
        <f>GETPIVOTDATA("求和项:挣值 EV/BCWP",'临-挣值'!$Q$3)/GETPIVOTDATA("求和项:计划成本 PV/BCWS",'临-挣值'!$Q$3)</f>
        <v>0.6875</v>
      </c>
      <c r="D32" s="18" t="s">
        <v>530</v>
      </c>
    </row>
    <row r="33" spans="1:4">
      <c r="A33" s="195"/>
      <c r="B33" s="16"/>
      <c r="C33" s="5"/>
      <c r="D33" s="14"/>
    </row>
    <row r="34" spans="1:4">
      <c r="A34" s="192" t="s">
        <v>110</v>
      </c>
      <c r="B34" s="16" t="s">
        <v>109</v>
      </c>
      <c r="C34" s="29">
        <v>2</v>
      </c>
      <c r="D34" s="14" t="s">
        <v>111</v>
      </c>
    </row>
    <row r="35" spans="1:4">
      <c r="A35" s="194"/>
      <c r="B35" s="16"/>
      <c r="C35" s="5"/>
      <c r="D35" s="14"/>
    </row>
    <row r="36" spans="1:4">
      <c r="A36" s="192" t="s">
        <v>21</v>
      </c>
      <c r="B36" s="13"/>
      <c r="C36" s="5"/>
      <c r="D36" s="14"/>
    </row>
    <row r="37" spans="1:4">
      <c r="A37" s="193"/>
      <c r="B37" s="13" t="s">
        <v>61</v>
      </c>
      <c r="C37" s="5"/>
      <c r="D37" s="14" t="s">
        <v>62</v>
      </c>
    </row>
    <row r="38" spans="1:4">
      <c r="A38" s="193"/>
      <c r="B38" s="13" t="s">
        <v>32</v>
      </c>
      <c r="C38" s="5"/>
      <c r="D38" s="14" t="s">
        <v>67</v>
      </c>
    </row>
    <row r="39" spans="1:4">
      <c r="A39" s="193"/>
      <c r="B39" s="13" t="s">
        <v>65</v>
      </c>
      <c r="C39" s="26"/>
      <c r="D39" s="14" t="s">
        <v>66</v>
      </c>
    </row>
    <row r="40" spans="1:4">
      <c r="A40" s="193"/>
      <c r="B40" s="13" t="s">
        <v>46</v>
      </c>
      <c r="C40" s="26"/>
      <c r="D40" s="14" t="s">
        <v>63</v>
      </c>
    </row>
    <row r="41" spans="1:4">
      <c r="A41" s="193"/>
      <c r="B41" s="13" t="s">
        <v>14</v>
      </c>
      <c r="C41" s="26"/>
      <c r="D41" s="14" t="s">
        <v>64</v>
      </c>
    </row>
    <row r="42" spans="1:4">
      <c r="A42" s="193"/>
      <c r="B42" s="13" t="s">
        <v>71</v>
      </c>
      <c r="C42" s="30"/>
      <c r="D42" s="14" t="s">
        <v>68</v>
      </c>
    </row>
    <row r="43" spans="1:4">
      <c r="A43" s="193"/>
      <c r="B43" s="13"/>
      <c r="C43" s="5"/>
      <c r="D43" s="14"/>
    </row>
    <row r="44" spans="1:4">
      <c r="A44" s="193"/>
      <c r="B44" s="17" t="s">
        <v>69</v>
      </c>
      <c r="C44" s="28"/>
      <c r="D44" s="18" t="s">
        <v>70</v>
      </c>
    </row>
    <row r="45" spans="1:4">
      <c r="A45" s="194"/>
      <c r="B45" s="16"/>
      <c r="C45" s="5"/>
      <c r="D45" s="14"/>
    </row>
    <row r="46" spans="1:4">
      <c r="A46" s="192" t="s">
        <v>20</v>
      </c>
      <c r="B46" s="13" t="s">
        <v>12</v>
      </c>
      <c r="C46" s="5"/>
      <c r="D46" s="14" t="s">
        <v>635</v>
      </c>
    </row>
    <row r="47" spans="1:4">
      <c r="A47" s="193"/>
      <c r="B47" s="13" t="s">
        <v>40</v>
      </c>
      <c r="C47" s="5"/>
      <c r="D47" s="14" t="s">
        <v>72</v>
      </c>
    </row>
    <row r="48" spans="1:4">
      <c r="A48" s="193"/>
      <c r="B48" s="13" t="s">
        <v>41</v>
      </c>
      <c r="C48" s="5"/>
      <c r="D48" s="14" t="s">
        <v>73</v>
      </c>
    </row>
    <row r="49" spans="1:4">
      <c r="A49" s="193"/>
      <c r="B49" s="16" t="s">
        <v>34</v>
      </c>
      <c r="C49" s="25"/>
      <c r="D49" s="14" t="s">
        <v>160</v>
      </c>
    </row>
    <row r="50" spans="1:4">
      <c r="A50" s="193"/>
      <c r="B50" s="16" t="s">
        <v>35</v>
      </c>
      <c r="C50" s="25"/>
      <c r="D50" s="14" t="s">
        <v>161</v>
      </c>
    </row>
    <row r="51" spans="1:4">
      <c r="A51" s="194"/>
      <c r="B51" s="16"/>
      <c r="C51" s="5"/>
      <c r="D51" s="14"/>
    </row>
    <row r="52" spans="1:4">
      <c r="A52" s="195" t="s">
        <v>19</v>
      </c>
      <c r="B52" s="13" t="s">
        <v>23</v>
      </c>
      <c r="C52" s="5"/>
      <c r="D52" s="14" t="s">
        <v>167</v>
      </c>
    </row>
    <row r="53" spans="1:4">
      <c r="A53" s="195"/>
      <c r="B53" s="13" t="s">
        <v>39</v>
      </c>
      <c r="C53" s="5"/>
      <c r="D53" s="14" t="s">
        <v>168</v>
      </c>
    </row>
    <row r="54" spans="1:4">
      <c r="A54" s="195"/>
      <c r="B54" s="16" t="s">
        <v>42</v>
      </c>
      <c r="C54" s="25"/>
      <c r="D54" s="14" t="s">
        <v>169</v>
      </c>
    </row>
    <row r="55" spans="1:4">
      <c r="A55" s="195"/>
      <c r="B55" s="16" t="s">
        <v>24</v>
      </c>
      <c r="C55" s="30"/>
      <c r="D55" s="14" t="s">
        <v>75</v>
      </c>
    </row>
    <row r="56" spans="1:4">
      <c r="A56" s="195"/>
      <c r="C56" s="5"/>
      <c r="D56" s="14"/>
    </row>
    <row r="57" spans="1:4">
      <c r="A57" s="195" t="s">
        <v>22</v>
      </c>
      <c r="B57" s="13" t="s">
        <v>13</v>
      </c>
      <c r="C57" s="5"/>
      <c r="D57" s="14" t="s">
        <v>170</v>
      </c>
    </row>
    <row r="58" spans="1:4">
      <c r="A58" s="195"/>
      <c r="B58" s="13" t="s">
        <v>76</v>
      </c>
      <c r="C58" s="5"/>
      <c r="D58" s="14" t="s">
        <v>171</v>
      </c>
    </row>
    <row r="59" spans="1:4">
      <c r="A59" s="195"/>
      <c r="B59" s="13" t="s">
        <v>45</v>
      </c>
      <c r="C59" s="25"/>
      <c r="D59" s="14" t="s">
        <v>172</v>
      </c>
    </row>
    <row r="60" spans="1:4">
      <c r="A60" s="195"/>
      <c r="B60" s="13"/>
      <c r="C60" s="5"/>
      <c r="D60" s="14"/>
    </row>
    <row r="61" spans="1:4">
      <c r="A61" s="195"/>
      <c r="B61" s="13" t="s">
        <v>36</v>
      </c>
      <c r="C61" s="30"/>
      <c r="D61" s="14" t="s">
        <v>36</v>
      </c>
    </row>
    <row r="62" spans="1:4" ht="27">
      <c r="A62" s="195"/>
      <c r="B62" s="13" t="s">
        <v>51</v>
      </c>
      <c r="C62" s="27"/>
      <c r="D62" s="14" t="s">
        <v>173</v>
      </c>
    </row>
    <row r="63" spans="1:4">
      <c r="A63" s="195"/>
      <c r="B63" s="13" t="s">
        <v>37</v>
      </c>
      <c r="C63" s="26"/>
      <c r="D63" s="14" t="s">
        <v>174</v>
      </c>
    </row>
    <row r="64" spans="1:4">
      <c r="A64" s="195"/>
      <c r="B64" s="13" t="s">
        <v>38</v>
      </c>
      <c r="C64" s="26"/>
      <c r="D64" s="14" t="s">
        <v>175</v>
      </c>
    </row>
    <row r="65" spans="1:4">
      <c r="A65" s="195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38" priority="7">
      <formula>$C$13="无"</formula>
    </cfRule>
  </conditionalFormatting>
  <conditionalFormatting sqref="A52:XFD56">
    <cfRule type="expression" dxfId="37" priority="6">
      <formula>$C$12="无"</formula>
    </cfRule>
  </conditionalFormatting>
  <conditionalFormatting sqref="C31:C32">
    <cfRule type="cellIs" dxfId="36" priority="3" operator="lessThan">
      <formula>1</formula>
    </cfRule>
    <cfRule type="cellIs" dxfId="35" priority="4" operator="greaterThan">
      <formula>1</formula>
    </cfRule>
  </conditionalFormatting>
  <conditionalFormatting sqref="C29:C30">
    <cfRule type="cellIs" dxfId="34" priority="1" operator="lessThan">
      <formula>0</formula>
    </cfRule>
    <cfRule type="cellIs" dxfId="33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I94"/>
  <sheetViews>
    <sheetView topLeftCell="A31" workbookViewId="0">
      <selection activeCell="I13" sqref="I13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68"/>
    <col min="9" max="9" width="12.125" customWidth="1"/>
  </cols>
  <sheetData>
    <row r="1" spans="1:9" s="3" customFormat="1">
      <c r="A1" s="127" t="s">
        <v>245</v>
      </c>
      <c r="B1" s="127" t="s">
        <v>190</v>
      </c>
      <c r="C1" s="127" t="s">
        <v>191</v>
      </c>
      <c r="D1" s="148" t="s">
        <v>192</v>
      </c>
      <c r="E1" s="148" t="s">
        <v>630</v>
      </c>
      <c r="F1" s="148" t="s">
        <v>631</v>
      </c>
      <c r="G1" s="148" t="s">
        <v>520</v>
      </c>
      <c r="H1" s="149" t="s">
        <v>307</v>
      </c>
      <c r="I1" s="3" t="s">
        <v>636</v>
      </c>
    </row>
    <row r="2" spans="1:9">
      <c r="A2" s="129" t="s">
        <v>247</v>
      </c>
      <c r="B2" s="125" t="s">
        <v>195</v>
      </c>
      <c r="C2" s="14" t="s">
        <v>201</v>
      </c>
      <c r="D2" s="6"/>
      <c r="E2" s="8">
        <v>-1</v>
      </c>
      <c r="F2" s="8">
        <v>1</v>
      </c>
      <c r="G2" s="8">
        <v>1</v>
      </c>
      <c r="H2" s="147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29"/>
      <c r="B3" s="126"/>
      <c r="C3" s="14" t="s">
        <v>202</v>
      </c>
      <c r="D3" s="6"/>
      <c r="E3" s="8">
        <v>0</v>
      </c>
      <c r="F3" s="8">
        <v>-1</v>
      </c>
      <c r="G3" s="8">
        <v>1</v>
      </c>
      <c r="H3" s="147">
        <f t="shared" si="0"/>
        <v>-0.5</v>
      </c>
      <c r="I3" t="str">
        <f t="shared" ref="I3:I66" si="1">IF(B3="",I2,B3)</f>
        <v>组织</v>
      </c>
    </row>
    <row r="4" spans="1:9">
      <c r="A4" s="129"/>
      <c r="B4" s="126"/>
      <c r="C4" s="14" t="s">
        <v>203</v>
      </c>
      <c r="D4" s="6"/>
      <c r="E4" s="8">
        <v>-1</v>
      </c>
      <c r="F4" s="8">
        <v>1</v>
      </c>
      <c r="G4" s="8">
        <v>1</v>
      </c>
      <c r="H4" s="147">
        <f t="shared" si="0"/>
        <v>0</v>
      </c>
      <c r="I4" t="str">
        <f t="shared" si="1"/>
        <v>组织</v>
      </c>
    </row>
    <row r="5" spans="1:9">
      <c r="A5" s="129"/>
      <c r="B5" s="127"/>
      <c r="C5" s="14"/>
      <c r="D5" s="6"/>
      <c r="E5" s="8">
        <v>0</v>
      </c>
      <c r="F5" s="8">
        <v>1</v>
      </c>
      <c r="G5" s="8">
        <v>1</v>
      </c>
      <c r="H5" s="147" t="str">
        <f t="shared" si="0"/>
        <v/>
      </c>
      <c r="I5" t="str">
        <f t="shared" si="1"/>
        <v>组织</v>
      </c>
    </row>
    <row r="6" spans="1:9">
      <c r="A6" s="129"/>
      <c r="B6" s="125" t="s">
        <v>246</v>
      </c>
      <c r="C6" s="14" t="s">
        <v>204</v>
      </c>
      <c r="D6" s="6"/>
      <c r="E6" s="8">
        <v>-1</v>
      </c>
      <c r="F6" s="8">
        <v>1</v>
      </c>
      <c r="G6" s="8">
        <v>1</v>
      </c>
      <c r="H6" s="147">
        <f t="shared" si="0"/>
        <v>0</v>
      </c>
      <c r="I6" t="str">
        <f t="shared" si="1"/>
        <v>资金</v>
      </c>
    </row>
    <row r="7" spans="1:9">
      <c r="A7" s="129"/>
      <c r="B7" s="126"/>
      <c r="C7" s="14" t="s">
        <v>205</v>
      </c>
      <c r="D7" s="6"/>
      <c r="E7" s="8">
        <v>0</v>
      </c>
      <c r="F7" s="8">
        <v>1</v>
      </c>
      <c r="G7" s="8">
        <v>1</v>
      </c>
      <c r="H7" s="147">
        <f t="shared" si="0"/>
        <v>0.5</v>
      </c>
      <c r="I7" t="str">
        <f t="shared" si="1"/>
        <v>资金</v>
      </c>
    </row>
    <row r="8" spans="1:9">
      <c r="A8" s="129"/>
      <c r="B8" s="126"/>
      <c r="C8" s="14" t="s">
        <v>206</v>
      </c>
      <c r="D8" s="6"/>
      <c r="E8" s="8">
        <v>0</v>
      </c>
      <c r="F8" s="8">
        <v>-2</v>
      </c>
      <c r="G8" s="8">
        <v>1</v>
      </c>
      <c r="H8" s="147">
        <f t="shared" si="0"/>
        <v>-1</v>
      </c>
      <c r="I8" t="str">
        <f t="shared" si="1"/>
        <v>资金</v>
      </c>
    </row>
    <row r="9" spans="1:9">
      <c r="A9" s="129"/>
      <c r="B9" s="126"/>
      <c r="C9" s="14" t="s">
        <v>207</v>
      </c>
      <c r="D9" s="6"/>
      <c r="E9" s="8">
        <v>-1</v>
      </c>
      <c r="F9" s="8">
        <v>0</v>
      </c>
      <c r="G9" s="8">
        <v>1</v>
      </c>
      <c r="H9" s="147">
        <f t="shared" si="0"/>
        <v>-0.5</v>
      </c>
      <c r="I9" t="str">
        <f t="shared" si="1"/>
        <v>资金</v>
      </c>
    </row>
    <row r="10" spans="1:9">
      <c r="A10" s="129"/>
      <c r="B10" s="127"/>
      <c r="C10" s="14"/>
      <c r="D10" s="6"/>
      <c r="E10" s="8">
        <v>0</v>
      </c>
      <c r="F10" s="8">
        <v>1</v>
      </c>
      <c r="G10" s="8">
        <v>1</v>
      </c>
      <c r="H10" s="147" t="str">
        <f t="shared" si="0"/>
        <v/>
      </c>
      <c r="I10" t="str">
        <f t="shared" si="1"/>
        <v>资金</v>
      </c>
    </row>
    <row r="11" spans="1:9">
      <c r="A11" s="129"/>
      <c r="B11" s="125" t="s">
        <v>196</v>
      </c>
      <c r="C11" s="14" t="s">
        <v>208</v>
      </c>
      <c r="D11" s="6"/>
      <c r="E11" s="8">
        <v>-1</v>
      </c>
      <c r="F11" s="8">
        <v>0</v>
      </c>
      <c r="G11" s="8">
        <v>1</v>
      </c>
      <c r="H11" s="147">
        <f t="shared" si="0"/>
        <v>-0.5</v>
      </c>
      <c r="I11" t="str">
        <f t="shared" si="1"/>
        <v>人员</v>
      </c>
    </row>
    <row r="12" spans="1:9">
      <c r="A12" s="129"/>
      <c r="B12" s="126"/>
      <c r="C12" s="14" t="s">
        <v>209</v>
      </c>
      <c r="D12" s="6"/>
      <c r="E12" s="8">
        <v>-1</v>
      </c>
      <c r="F12" s="8">
        <v>0</v>
      </c>
      <c r="G12" s="8">
        <v>1</v>
      </c>
      <c r="H12" s="147">
        <f t="shared" si="0"/>
        <v>-0.5</v>
      </c>
      <c r="I12" t="str">
        <f t="shared" si="1"/>
        <v>人员</v>
      </c>
    </row>
    <row r="13" spans="1:9">
      <c r="A13" s="129"/>
      <c r="B13" s="126"/>
      <c r="C13" s="14" t="s">
        <v>210</v>
      </c>
      <c r="D13" s="6"/>
      <c r="E13" s="8">
        <v>-1</v>
      </c>
      <c r="F13" s="8">
        <v>0</v>
      </c>
      <c r="G13" s="8">
        <v>1</v>
      </c>
      <c r="H13" s="147">
        <f t="shared" si="0"/>
        <v>-0.5</v>
      </c>
      <c r="I13" t="str">
        <f t="shared" si="1"/>
        <v>人员</v>
      </c>
    </row>
    <row r="14" spans="1:9">
      <c r="A14" s="129"/>
      <c r="B14" s="126"/>
      <c r="C14" s="14" t="s">
        <v>211</v>
      </c>
      <c r="D14" s="6"/>
      <c r="E14" s="8">
        <v>-1</v>
      </c>
      <c r="F14" s="8">
        <v>1</v>
      </c>
      <c r="G14" s="8">
        <v>1</v>
      </c>
      <c r="H14" s="147">
        <f t="shared" si="0"/>
        <v>0</v>
      </c>
      <c r="I14" t="str">
        <f t="shared" si="1"/>
        <v>人员</v>
      </c>
    </row>
    <row r="15" spans="1:9">
      <c r="A15" s="129"/>
      <c r="B15" s="126"/>
      <c r="C15" s="14" t="s">
        <v>212</v>
      </c>
      <c r="D15" s="6"/>
      <c r="E15" s="8">
        <v>-1</v>
      </c>
      <c r="F15" s="8">
        <v>1</v>
      </c>
      <c r="G15" s="8">
        <v>1</v>
      </c>
      <c r="H15" s="147">
        <f t="shared" si="0"/>
        <v>0</v>
      </c>
      <c r="I15" t="str">
        <f t="shared" si="1"/>
        <v>人员</v>
      </c>
    </row>
    <row r="16" spans="1:9">
      <c r="A16" s="129"/>
      <c r="B16" s="126"/>
      <c r="C16" s="14" t="s">
        <v>213</v>
      </c>
      <c r="D16" s="6"/>
      <c r="E16" s="8">
        <v>-1</v>
      </c>
      <c r="F16" s="8">
        <v>1</v>
      </c>
      <c r="G16" s="8">
        <v>1</v>
      </c>
      <c r="H16" s="147">
        <f t="shared" si="0"/>
        <v>0</v>
      </c>
      <c r="I16" t="str">
        <f t="shared" si="1"/>
        <v>人员</v>
      </c>
    </row>
    <row r="17" spans="1:9">
      <c r="A17" s="129"/>
      <c r="B17" s="126"/>
      <c r="C17" s="14"/>
      <c r="D17" s="6"/>
      <c r="E17" s="8">
        <v>0</v>
      </c>
      <c r="F17" s="8">
        <v>1</v>
      </c>
      <c r="G17" s="8">
        <v>1</v>
      </c>
      <c r="H17" s="147" t="str">
        <f t="shared" si="0"/>
        <v/>
      </c>
      <c r="I17" t="str">
        <f t="shared" si="1"/>
        <v>人员</v>
      </c>
    </row>
    <row r="18" spans="1:9">
      <c r="A18" s="129"/>
      <c r="B18" s="127"/>
      <c r="C18" s="14"/>
      <c r="D18" s="6"/>
      <c r="E18" s="8">
        <v>0</v>
      </c>
      <c r="F18" s="8">
        <v>1</v>
      </c>
      <c r="G18" s="8">
        <v>1</v>
      </c>
      <c r="H18" s="147" t="str">
        <f t="shared" si="0"/>
        <v/>
      </c>
      <c r="I18" t="str">
        <f t="shared" si="1"/>
        <v>人员</v>
      </c>
    </row>
    <row r="19" spans="1:9">
      <c r="A19" s="129"/>
      <c r="B19" s="125" t="s">
        <v>197</v>
      </c>
      <c r="C19" s="14" t="s">
        <v>214</v>
      </c>
      <c r="D19" s="6"/>
      <c r="E19" s="8">
        <v>-1</v>
      </c>
      <c r="F19" s="8">
        <v>0</v>
      </c>
      <c r="G19" s="8">
        <v>1</v>
      </c>
      <c r="H19" s="147">
        <f t="shared" si="0"/>
        <v>-0.5</v>
      </c>
      <c r="I19" t="str">
        <f t="shared" si="1"/>
        <v>时间</v>
      </c>
    </row>
    <row r="20" spans="1:9">
      <c r="A20" s="129"/>
      <c r="B20" s="126"/>
      <c r="C20" s="14" t="s">
        <v>215</v>
      </c>
      <c r="D20" s="6"/>
      <c r="E20" s="8">
        <v>0</v>
      </c>
      <c r="F20" s="8">
        <v>1</v>
      </c>
      <c r="G20" s="8">
        <v>1</v>
      </c>
      <c r="H20" s="147">
        <f t="shared" si="0"/>
        <v>0.5</v>
      </c>
      <c r="I20" t="str">
        <f t="shared" si="1"/>
        <v>时间</v>
      </c>
    </row>
    <row r="21" spans="1:9">
      <c r="A21" s="129"/>
      <c r="B21" s="126"/>
      <c r="C21" s="14" t="s">
        <v>216</v>
      </c>
      <c r="D21" s="6"/>
      <c r="E21" s="8">
        <v>-1</v>
      </c>
      <c r="F21" s="8">
        <v>0</v>
      </c>
      <c r="G21" s="8">
        <v>1</v>
      </c>
      <c r="H21" s="147">
        <f t="shared" si="0"/>
        <v>-0.5</v>
      </c>
      <c r="I21" t="str">
        <f t="shared" si="1"/>
        <v>时间</v>
      </c>
    </row>
    <row r="22" spans="1:9">
      <c r="A22" s="129"/>
      <c r="B22" s="126"/>
      <c r="C22" s="14" t="s">
        <v>217</v>
      </c>
      <c r="D22" s="6"/>
      <c r="E22" s="8">
        <v>-1</v>
      </c>
      <c r="F22" s="8">
        <v>1</v>
      </c>
      <c r="G22" s="8">
        <v>1</v>
      </c>
      <c r="H22" s="147">
        <f t="shared" si="0"/>
        <v>0</v>
      </c>
      <c r="I22" t="str">
        <f t="shared" si="1"/>
        <v>时间</v>
      </c>
    </row>
    <row r="23" spans="1:9">
      <c r="A23" s="129"/>
      <c r="B23" s="126"/>
      <c r="C23" s="14"/>
      <c r="D23" s="6"/>
      <c r="E23" s="8">
        <v>0</v>
      </c>
      <c r="F23" s="8">
        <v>1</v>
      </c>
      <c r="G23" s="8">
        <v>1</v>
      </c>
      <c r="H23" s="147" t="str">
        <f t="shared" si="0"/>
        <v/>
      </c>
      <c r="I23" t="str">
        <f t="shared" si="1"/>
        <v>时间</v>
      </c>
    </row>
    <row r="24" spans="1:9">
      <c r="A24" s="129"/>
      <c r="B24" s="126"/>
      <c r="C24" s="14"/>
      <c r="D24" s="6"/>
      <c r="E24" s="8">
        <v>0</v>
      </c>
      <c r="F24" s="8">
        <v>1</v>
      </c>
      <c r="G24" s="8">
        <v>1</v>
      </c>
      <c r="H24" s="147" t="str">
        <f t="shared" si="0"/>
        <v/>
      </c>
      <c r="I24" t="str">
        <f t="shared" si="1"/>
        <v>时间</v>
      </c>
    </row>
    <row r="25" spans="1:9">
      <c r="A25" s="129"/>
      <c r="B25" s="126"/>
      <c r="C25" s="14"/>
      <c r="D25" s="6"/>
      <c r="E25" s="8">
        <v>0</v>
      </c>
      <c r="F25" s="8">
        <v>1</v>
      </c>
      <c r="G25" s="8">
        <v>1</v>
      </c>
      <c r="H25" s="147" t="str">
        <f t="shared" si="0"/>
        <v/>
      </c>
      <c r="I25" t="str">
        <f t="shared" si="1"/>
        <v>时间</v>
      </c>
    </row>
    <row r="26" spans="1:9">
      <c r="A26" s="130"/>
      <c r="B26" s="127"/>
      <c r="C26" s="14"/>
      <c r="D26" s="6"/>
      <c r="E26" s="8">
        <v>0</v>
      </c>
      <c r="F26" s="8">
        <v>1</v>
      </c>
      <c r="G26" s="8">
        <v>1</v>
      </c>
      <c r="H26" s="147" t="str">
        <f t="shared" si="0"/>
        <v/>
      </c>
      <c r="I26" t="str">
        <f t="shared" si="1"/>
        <v>时间</v>
      </c>
    </row>
    <row r="27" spans="1:9">
      <c r="A27" s="125" t="s">
        <v>244</v>
      </c>
      <c r="B27" s="125" t="s">
        <v>244</v>
      </c>
      <c r="C27" s="14" t="s">
        <v>218</v>
      </c>
      <c r="D27" s="6"/>
      <c r="E27" s="8">
        <v>0</v>
      </c>
      <c r="F27" s="8">
        <v>1</v>
      </c>
      <c r="G27" s="8">
        <v>1</v>
      </c>
      <c r="H27" s="147">
        <f t="shared" si="0"/>
        <v>0.5</v>
      </c>
      <c r="I27" t="str">
        <f t="shared" si="1"/>
        <v xml:space="preserve">业务风险 </v>
      </c>
    </row>
    <row r="28" spans="1:9">
      <c r="A28" s="126"/>
      <c r="B28" s="126"/>
      <c r="C28" s="14" t="s">
        <v>219</v>
      </c>
      <c r="D28" s="6"/>
      <c r="E28" s="8">
        <v>0</v>
      </c>
      <c r="F28" s="8">
        <v>1</v>
      </c>
      <c r="G28" s="8">
        <v>1</v>
      </c>
      <c r="H28" s="147">
        <f t="shared" si="0"/>
        <v>0.5</v>
      </c>
      <c r="I28" t="str">
        <f t="shared" si="1"/>
        <v xml:space="preserve">业务风险 </v>
      </c>
    </row>
    <row r="29" spans="1:9">
      <c r="A29" s="126"/>
      <c r="B29" s="126"/>
      <c r="C29" s="14" t="s">
        <v>220</v>
      </c>
      <c r="D29" s="6"/>
      <c r="E29" s="8">
        <v>-2</v>
      </c>
      <c r="F29" s="8">
        <v>1</v>
      </c>
      <c r="G29" s="8">
        <v>1</v>
      </c>
      <c r="H29" s="147">
        <f t="shared" si="0"/>
        <v>-0.5</v>
      </c>
      <c r="I29" t="str">
        <f t="shared" si="1"/>
        <v xml:space="preserve">业务风险 </v>
      </c>
    </row>
    <row r="30" spans="1:9">
      <c r="A30" s="126"/>
      <c r="B30" s="126"/>
      <c r="C30" s="14" t="s">
        <v>221</v>
      </c>
      <c r="D30" s="6"/>
      <c r="E30" s="8">
        <v>-1</v>
      </c>
      <c r="F30" s="8">
        <v>1</v>
      </c>
      <c r="G30" s="8">
        <v>1</v>
      </c>
      <c r="H30" s="147">
        <f t="shared" si="0"/>
        <v>0</v>
      </c>
      <c r="I30" t="str">
        <f t="shared" si="1"/>
        <v xml:space="preserve">业务风险 </v>
      </c>
    </row>
    <row r="31" spans="1:9">
      <c r="A31" s="126"/>
      <c r="B31" s="126"/>
      <c r="C31" s="14"/>
      <c r="D31" s="6"/>
      <c r="E31" s="8">
        <v>-1</v>
      </c>
      <c r="F31" s="8">
        <v>1</v>
      </c>
      <c r="G31" s="8">
        <v>1</v>
      </c>
      <c r="H31" s="147" t="str">
        <f t="shared" si="0"/>
        <v/>
      </c>
      <c r="I31" t="str">
        <f t="shared" si="1"/>
        <v xml:space="preserve">业务风险 </v>
      </c>
    </row>
    <row r="32" spans="1:9">
      <c r="A32" s="126"/>
      <c r="B32" s="126"/>
      <c r="C32" s="14"/>
      <c r="D32" s="6"/>
      <c r="E32" s="8">
        <v>-1</v>
      </c>
      <c r="F32" s="8">
        <v>1</v>
      </c>
      <c r="G32" s="8">
        <v>1</v>
      </c>
      <c r="H32" s="147" t="str">
        <f t="shared" si="0"/>
        <v/>
      </c>
      <c r="I32" t="str">
        <f t="shared" si="1"/>
        <v xml:space="preserve">业务风险 </v>
      </c>
    </row>
    <row r="33" spans="1:9">
      <c r="A33" s="127"/>
      <c r="B33" s="127"/>
      <c r="C33" s="14"/>
      <c r="D33" s="6"/>
      <c r="E33" s="8">
        <v>-1</v>
      </c>
      <c r="F33" s="8">
        <v>1</v>
      </c>
      <c r="G33" s="8">
        <v>1</v>
      </c>
      <c r="H33" s="147" t="str">
        <f t="shared" si="0"/>
        <v/>
      </c>
      <c r="I33" t="str">
        <f t="shared" si="1"/>
        <v xml:space="preserve">业务风险 </v>
      </c>
    </row>
    <row r="34" spans="1:9">
      <c r="A34" s="126" t="s">
        <v>248</v>
      </c>
      <c r="B34" s="125" t="s">
        <v>198</v>
      </c>
      <c r="C34" s="14" t="s">
        <v>222</v>
      </c>
      <c r="D34" s="6"/>
      <c r="E34" s="8">
        <v>-1</v>
      </c>
      <c r="F34" s="8">
        <v>0</v>
      </c>
      <c r="G34" s="8">
        <v>1</v>
      </c>
      <c r="H34" s="147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26"/>
      <c r="B35" s="126"/>
      <c r="C35" s="14" t="s">
        <v>223</v>
      </c>
      <c r="D35" s="6"/>
      <c r="E35" s="8">
        <v>-1</v>
      </c>
      <c r="F35" s="8">
        <v>1</v>
      </c>
      <c r="G35" s="8">
        <v>1</v>
      </c>
      <c r="H35" s="147">
        <f t="shared" si="2"/>
        <v>0</v>
      </c>
      <c r="I35" t="str">
        <f t="shared" si="1"/>
        <v>规模风险</v>
      </c>
    </row>
    <row r="36" spans="1:9">
      <c r="A36" s="126"/>
      <c r="B36" s="126"/>
      <c r="C36" s="14" t="s">
        <v>224</v>
      </c>
      <c r="D36" s="6"/>
      <c r="E36" s="8">
        <v>-1</v>
      </c>
      <c r="F36" s="8">
        <v>1</v>
      </c>
      <c r="G36" s="8">
        <v>1</v>
      </c>
      <c r="H36" s="147">
        <f t="shared" si="2"/>
        <v>0</v>
      </c>
      <c r="I36" t="str">
        <f t="shared" si="1"/>
        <v>规模风险</v>
      </c>
    </row>
    <row r="37" spans="1:9">
      <c r="A37" s="126"/>
      <c r="B37" s="126"/>
      <c r="C37" s="14" t="s">
        <v>632</v>
      </c>
      <c r="D37" s="6"/>
      <c r="E37" s="8">
        <v>0</v>
      </c>
      <c r="F37" s="8">
        <v>-1</v>
      </c>
      <c r="G37" s="8">
        <v>1</v>
      </c>
      <c r="H37" s="147">
        <f t="shared" si="2"/>
        <v>-0.5</v>
      </c>
      <c r="I37" t="str">
        <f t="shared" si="1"/>
        <v>规模风险</v>
      </c>
    </row>
    <row r="38" spans="1:9">
      <c r="A38" s="126"/>
      <c r="B38" s="126"/>
      <c r="C38" s="14" t="s">
        <v>225</v>
      </c>
      <c r="D38" s="6"/>
      <c r="E38" s="8">
        <v>0</v>
      </c>
      <c r="F38" s="8">
        <v>-1</v>
      </c>
      <c r="G38" s="8">
        <v>1</v>
      </c>
      <c r="H38" s="147">
        <f t="shared" si="2"/>
        <v>-0.5</v>
      </c>
      <c r="I38" t="str">
        <f t="shared" si="1"/>
        <v>规模风险</v>
      </c>
    </row>
    <row r="39" spans="1:9">
      <c r="A39" s="126"/>
      <c r="B39" s="126"/>
      <c r="C39" s="14"/>
      <c r="D39" s="6"/>
      <c r="E39" s="8">
        <v>-1</v>
      </c>
      <c r="F39" s="8">
        <v>1</v>
      </c>
      <c r="G39" s="8">
        <v>1</v>
      </c>
      <c r="H39" s="147" t="str">
        <f t="shared" si="2"/>
        <v/>
      </c>
      <c r="I39" t="str">
        <f t="shared" si="1"/>
        <v>规模风险</v>
      </c>
    </row>
    <row r="40" spans="1:9">
      <c r="A40" s="126"/>
      <c r="B40" s="126"/>
      <c r="C40" s="14"/>
      <c r="D40" s="6"/>
      <c r="E40" s="8">
        <v>-1</v>
      </c>
      <c r="F40" s="8">
        <v>1</v>
      </c>
      <c r="G40" s="8">
        <v>1</v>
      </c>
      <c r="H40" s="147" t="str">
        <f t="shared" si="2"/>
        <v/>
      </c>
      <c r="I40" t="str">
        <f t="shared" si="1"/>
        <v>规模风险</v>
      </c>
    </row>
    <row r="41" spans="1:9">
      <c r="A41" s="126"/>
      <c r="B41" s="127"/>
      <c r="C41" s="14"/>
      <c r="D41" s="6"/>
      <c r="E41" s="8">
        <v>-1</v>
      </c>
      <c r="F41" s="8">
        <v>1</v>
      </c>
      <c r="G41" s="8">
        <v>1</v>
      </c>
      <c r="H41" s="147" t="str">
        <f t="shared" si="2"/>
        <v/>
      </c>
      <c r="I41" t="str">
        <f t="shared" si="1"/>
        <v>规模风险</v>
      </c>
    </row>
    <row r="42" spans="1:9">
      <c r="A42" s="126"/>
      <c r="B42" s="125" t="s">
        <v>199</v>
      </c>
      <c r="C42" s="14" t="s">
        <v>226</v>
      </c>
      <c r="D42" s="6"/>
      <c r="E42" s="8">
        <v>-2</v>
      </c>
      <c r="F42" s="8">
        <v>1</v>
      </c>
      <c r="G42" s="8">
        <v>1</v>
      </c>
      <c r="H42" s="147">
        <f t="shared" si="2"/>
        <v>-0.5</v>
      </c>
      <c r="I42" t="str">
        <f t="shared" si="1"/>
        <v>技术风险</v>
      </c>
    </row>
    <row r="43" spans="1:9">
      <c r="A43" s="126"/>
      <c r="B43" s="126"/>
      <c r="C43" s="14" t="s">
        <v>227</v>
      </c>
      <c r="D43" s="6"/>
      <c r="E43" s="8">
        <v>-1</v>
      </c>
      <c r="F43" s="8">
        <v>0</v>
      </c>
      <c r="G43" s="8">
        <v>1</v>
      </c>
      <c r="H43" s="147">
        <f t="shared" si="2"/>
        <v>-0.5</v>
      </c>
      <c r="I43" t="str">
        <f t="shared" si="1"/>
        <v>技术风险</v>
      </c>
    </row>
    <row r="44" spans="1:9">
      <c r="A44" s="126"/>
      <c r="B44" s="126"/>
      <c r="C44" s="14" t="s">
        <v>228</v>
      </c>
      <c r="D44" s="6"/>
      <c r="E44" s="8">
        <v>-1</v>
      </c>
      <c r="F44" s="8">
        <v>0</v>
      </c>
      <c r="G44" s="8">
        <v>1</v>
      </c>
      <c r="H44" s="147">
        <f t="shared" si="2"/>
        <v>-0.5</v>
      </c>
      <c r="I44" t="str">
        <f t="shared" si="1"/>
        <v>技术风险</v>
      </c>
    </row>
    <row r="45" spans="1:9">
      <c r="A45" s="126"/>
      <c r="B45" s="126"/>
      <c r="C45" s="14" t="s">
        <v>229</v>
      </c>
      <c r="D45" s="6"/>
      <c r="E45" s="8">
        <v>-1</v>
      </c>
      <c r="F45" s="8">
        <v>0</v>
      </c>
      <c r="G45" s="8">
        <v>1</v>
      </c>
      <c r="H45" s="147">
        <f t="shared" si="2"/>
        <v>-0.5</v>
      </c>
      <c r="I45" t="str">
        <f t="shared" si="1"/>
        <v>技术风险</v>
      </c>
    </row>
    <row r="46" spans="1:9">
      <c r="A46" s="126"/>
      <c r="B46" s="126"/>
      <c r="C46" s="14" t="s">
        <v>230</v>
      </c>
      <c r="D46" s="6"/>
      <c r="E46" s="8">
        <v>-1</v>
      </c>
      <c r="F46" s="8">
        <v>0</v>
      </c>
      <c r="G46" s="8">
        <v>1</v>
      </c>
      <c r="H46" s="147">
        <f t="shared" si="2"/>
        <v>-0.5</v>
      </c>
      <c r="I46" t="str">
        <f t="shared" si="1"/>
        <v>技术风险</v>
      </c>
    </row>
    <row r="47" spans="1:9">
      <c r="A47" s="126"/>
      <c r="B47" s="126"/>
      <c r="C47" s="14" t="s">
        <v>231</v>
      </c>
      <c r="D47" s="6"/>
      <c r="E47" s="8">
        <v>-1</v>
      </c>
      <c r="F47" s="8">
        <v>0</v>
      </c>
      <c r="G47" s="8">
        <v>1</v>
      </c>
      <c r="H47" s="147">
        <f t="shared" si="2"/>
        <v>-0.5</v>
      </c>
      <c r="I47" t="str">
        <f t="shared" si="1"/>
        <v>技术风险</v>
      </c>
    </row>
    <row r="48" spans="1:9" ht="27">
      <c r="A48" s="126"/>
      <c r="B48" s="126"/>
      <c r="C48" s="14" t="s">
        <v>232</v>
      </c>
      <c r="D48" s="6"/>
      <c r="E48" s="8">
        <v>-1</v>
      </c>
      <c r="F48" s="8">
        <v>0</v>
      </c>
      <c r="G48" s="8">
        <v>1</v>
      </c>
      <c r="H48" s="147">
        <f t="shared" si="2"/>
        <v>-0.5</v>
      </c>
      <c r="I48" t="str">
        <f t="shared" si="1"/>
        <v>技术风险</v>
      </c>
    </row>
    <row r="49" spans="1:9">
      <c r="A49" s="126"/>
      <c r="B49" s="126"/>
      <c r="C49" s="14" t="s">
        <v>233</v>
      </c>
      <c r="D49" s="6"/>
      <c r="E49" s="8">
        <v>-1</v>
      </c>
      <c r="F49" s="8">
        <v>0</v>
      </c>
      <c r="G49" s="8">
        <v>1</v>
      </c>
      <c r="H49" s="147">
        <f t="shared" si="2"/>
        <v>-0.5</v>
      </c>
      <c r="I49" t="str">
        <f t="shared" si="1"/>
        <v>技术风险</v>
      </c>
    </row>
    <row r="50" spans="1:9" ht="27">
      <c r="A50" s="126"/>
      <c r="B50" s="126"/>
      <c r="C50" s="14" t="s">
        <v>234</v>
      </c>
      <c r="D50" s="6"/>
      <c r="E50" s="8">
        <v>-1</v>
      </c>
      <c r="F50" s="8">
        <v>0</v>
      </c>
      <c r="G50" s="8">
        <v>1</v>
      </c>
      <c r="H50" s="147">
        <f t="shared" si="2"/>
        <v>-0.5</v>
      </c>
      <c r="I50" t="str">
        <f t="shared" si="1"/>
        <v>技术风险</v>
      </c>
    </row>
    <row r="51" spans="1:9" ht="27">
      <c r="A51" s="126"/>
      <c r="B51" s="126"/>
      <c r="C51" s="14" t="s">
        <v>235</v>
      </c>
      <c r="D51" s="6"/>
      <c r="E51" s="8">
        <v>-1</v>
      </c>
      <c r="F51" s="8">
        <v>0</v>
      </c>
      <c r="G51" s="8">
        <v>1</v>
      </c>
      <c r="H51" s="147">
        <f t="shared" si="2"/>
        <v>-0.5</v>
      </c>
      <c r="I51" t="str">
        <f t="shared" si="1"/>
        <v>技术风险</v>
      </c>
    </row>
    <row r="52" spans="1:9">
      <c r="A52" s="126"/>
      <c r="B52" s="126"/>
      <c r="C52" s="14" t="s">
        <v>236</v>
      </c>
      <c r="D52" s="6"/>
      <c r="E52" s="8">
        <v>-1</v>
      </c>
      <c r="F52" s="8">
        <v>0</v>
      </c>
      <c r="G52" s="8">
        <v>1</v>
      </c>
      <c r="H52" s="147">
        <f t="shared" si="2"/>
        <v>-0.5</v>
      </c>
      <c r="I52" t="str">
        <f t="shared" si="1"/>
        <v>技术风险</v>
      </c>
    </row>
    <row r="53" spans="1:9">
      <c r="A53" s="126"/>
      <c r="B53" s="126"/>
      <c r="C53" s="14" t="s">
        <v>237</v>
      </c>
      <c r="D53" s="6"/>
      <c r="E53" s="8">
        <v>-1</v>
      </c>
      <c r="F53" s="8">
        <v>0</v>
      </c>
      <c r="G53" s="8">
        <v>1</v>
      </c>
      <c r="H53" s="147">
        <f t="shared" si="2"/>
        <v>-0.5</v>
      </c>
      <c r="I53" t="str">
        <f t="shared" si="1"/>
        <v>技术风险</v>
      </c>
    </row>
    <row r="54" spans="1:9">
      <c r="A54" s="126"/>
      <c r="B54" s="126"/>
      <c r="C54" s="14" t="s">
        <v>238</v>
      </c>
      <c r="D54" s="6"/>
      <c r="E54" s="8">
        <v>-1</v>
      </c>
      <c r="F54" s="8">
        <v>0</v>
      </c>
      <c r="G54" s="8">
        <v>1</v>
      </c>
      <c r="H54" s="147">
        <f t="shared" si="2"/>
        <v>-0.5</v>
      </c>
      <c r="I54" t="str">
        <f t="shared" si="1"/>
        <v>技术风险</v>
      </c>
    </row>
    <row r="55" spans="1:9">
      <c r="A55" s="126"/>
      <c r="B55" s="126"/>
      <c r="C55" s="14" t="s">
        <v>239</v>
      </c>
      <c r="D55" s="6"/>
      <c r="E55" s="8">
        <v>-1</v>
      </c>
      <c r="F55" s="8">
        <v>0</v>
      </c>
      <c r="G55" s="8">
        <v>1</v>
      </c>
      <c r="H55" s="147">
        <f t="shared" si="2"/>
        <v>-0.5</v>
      </c>
      <c r="I55" t="str">
        <f t="shared" si="1"/>
        <v>技术风险</v>
      </c>
    </row>
    <row r="56" spans="1:9">
      <c r="A56" s="126"/>
      <c r="B56" s="126"/>
      <c r="C56" s="14" t="s">
        <v>240</v>
      </c>
      <c r="D56" s="6"/>
      <c r="E56" s="8">
        <v>-1</v>
      </c>
      <c r="F56" s="8">
        <v>0</v>
      </c>
      <c r="G56" s="8">
        <v>1</v>
      </c>
      <c r="H56" s="147">
        <f t="shared" si="2"/>
        <v>-0.5</v>
      </c>
      <c r="I56" t="str">
        <f t="shared" si="1"/>
        <v>技术风险</v>
      </c>
    </row>
    <row r="57" spans="1:9">
      <c r="A57" s="126"/>
      <c r="B57" s="126"/>
      <c r="C57" s="14"/>
      <c r="D57" s="6"/>
      <c r="E57" s="8">
        <v>-1</v>
      </c>
      <c r="F57" s="8">
        <v>0</v>
      </c>
      <c r="G57" s="8">
        <v>1</v>
      </c>
      <c r="H57" s="147" t="str">
        <f t="shared" si="2"/>
        <v/>
      </c>
      <c r="I57" t="str">
        <f t="shared" si="1"/>
        <v>技术风险</v>
      </c>
    </row>
    <row r="58" spans="1:9">
      <c r="A58" s="126"/>
      <c r="B58" s="126"/>
      <c r="C58" s="14"/>
      <c r="D58" s="6"/>
      <c r="E58" s="8">
        <v>-1</v>
      </c>
      <c r="F58" s="8">
        <v>0</v>
      </c>
      <c r="G58" s="8">
        <v>1</v>
      </c>
      <c r="H58" s="147" t="str">
        <f t="shared" si="2"/>
        <v/>
      </c>
      <c r="I58" t="str">
        <f t="shared" si="1"/>
        <v>技术风险</v>
      </c>
    </row>
    <row r="59" spans="1:9">
      <c r="A59" s="126"/>
      <c r="B59" s="127"/>
      <c r="C59" s="14"/>
      <c r="D59" s="6"/>
      <c r="E59" s="8">
        <v>-1</v>
      </c>
      <c r="F59" s="8">
        <v>0</v>
      </c>
      <c r="G59" s="8">
        <v>1</v>
      </c>
      <c r="H59" s="147" t="str">
        <f t="shared" si="2"/>
        <v/>
      </c>
      <c r="I59" t="str">
        <f t="shared" si="1"/>
        <v>技术风险</v>
      </c>
    </row>
    <row r="60" spans="1:9" ht="27">
      <c r="A60" s="126"/>
      <c r="B60" s="125" t="s">
        <v>200</v>
      </c>
      <c r="C60" s="14" t="s">
        <v>241</v>
      </c>
      <c r="D60" s="6"/>
      <c r="E60" s="8">
        <v>-1</v>
      </c>
      <c r="F60" s="8">
        <v>0</v>
      </c>
      <c r="G60" s="8">
        <v>1</v>
      </c>
      <c r="H60" s="147">
        <f t="shared" si="2"/>
        <v>-0.5</v>
      </c>
      <c r="I60" t="str">
        <f t="shared" si="1"/>
        <v>外部依赖性风险</v>
      </c>
    </row>
    <row r="61" spans="1:9">
      <c r="A61" s="126"/>
      <c r="B61" s="126"/>
      <c r="C61" s="14" t="s">
        <v>242</v>
      </c>
      <c r="D61" s="6"/>
      <c r="E61" s="8">
        <v>-1</v>
      </c>
      <c r="F61" s="8">
        <v>0</v>
      </c>
      <c r="G61" s="8">
        <v>1</v>
      </c>
      <c r="H61" s="147">
        <f t="shared" si="2"/>
        <v>-0.5</v>
      </c>
      <c r="I61" t="str">
        <f t="shared" si="1"/>
        <v>外部依赖性风险</v>
      </c>
    </row>
    <row r="62" spans="1:9" ht="40.5">
      <c r="A62" s="126"/>
      <c r="B62" s="126"/>
      <c r="C62" s="14" t="s">
        <v>243</v>
      </c>
      <c r="D62" s="6"/>
      <c r="E62" s="8">
        <v>-1</v>
      </c>
      <c r="F62" s="8">
        <v>0</v>
      </c>
      <c r="G62" s="8">
        <v>1</v>
      </c>
      <c r="H62" s="147">
        <f t="shared" si="2"/>
        <v>-0.5</v>
      </c>
      <c r="I62" t="str">
        <f t="shared" si="1"/>
        <v>外部依赖性风险</v>
      </c>
    </row>
    <row r="63" spans="1:9">
      <c r="A63" s="126"/>
      <c r="B63" s="126"/>
      <c r="C63" s="14"/>
      <c r="D63" s="6"/>
      <c r="E63" s="8">
        <v>-1</v>
      </c>
      <c r="F63" s="8">
        <v>0</v>
      </c>
      <c r="G63" s="8">
        <v>1</v>
      </c>
      <c r="H63" s="147" t="str">
        <f t="shared" si="2"/>
        <v/>
      </c>
      <c r="I63" t="str">
        <f t="shared" si="1"/>
        <v>外部依赖性风险</v>
      </c>
    </row>
    <row r="64" spans="1:9">
      <c r="A64" s="126"/>
      <c r="B64" s="127"/>
      <c r="C64" s="14"/>
      <c r="D64" s="6"/>
      <c r="E64" s="8">
        <v>-1</v>
      </c>
      <c r="F64" s="8">
        <v>0</v>
      </c>
      <c r="G64" s="8">
        <v>1</v>
      </c>
      <c r="H64" s="147" t="str">
        <f t="shared" si="2"/>
        <v/>
      </c>
      <c r="I64" t="str">
        <f t="shared" si="1"/>
        <v>外部依赖性风险</v>
      </c>
    </row>
    <row r="65" spans="1:9">
      <c r="A65" s="127"/>
      <c r="B65" s="14"/>
      <c r="C65" s="14"/>
      <c r="D65" s="6"/>
      <c r="E65" s="8">
        <v>-1</v>
      </c>
      <c r="F65" s="8">
        <v>0</v>
      </c>
      <c r="G65" s="8">
        <v>1</v>
      </c>
      <c r="H65" s="147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47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47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47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47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47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47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47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47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47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47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47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47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47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47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47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47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47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47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47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47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47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47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47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47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47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47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47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47" t="str">
        <f t="shared" si="3"/>
        <v/>
      </c>
      <c r="I93" t="str">
        <f t="shared" si="4"/>
        <v>外部依赖性风险</v>
      </c>
    </row>
    <row r="94" spans="1:9">
      <c r="A94" s="150"/>
      <c r="B94" s="150"/>
      <c r="C94" s="150"/>
      <c r="D94" s="151"/>
      <c r="E94" s="8">
        <v>-1</v>
      </c>
      <c r="F94" s="8">
        <v>0</v>
      </c>
      <c r="G94" s="102">
        <v>1</v>
      </c>
      <c r="H94" s="152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G200"/>
  <sheetViews>
    <sheetView workbookViewId="0">
      <selection activeCell="D3" sqref="D3"/>
    </sheetView>
  </sheetViews>
  <sheetFormatPr defaultRowHeight="13.5"/>
  <cols>
    <col min="2" max="2" width="18.75" customWidth="1"/>
    <col min="3" max="3" width="18" customWidth="1"/>
    <col min="4" max="5" width="14.625" style="34" bestFit="1" customWidth="1"/>
    <col min="6" max="6" width="45.625" customWidth="1"/>
    <col min="7" max="7" width="9" style="137"/>
  </cols>
  <sheetData>
    <row r="1" spans="1:7" s="12" customFormat="1" ht="66.75" customHeight="1">
      <c r="A1" s="12" t="s">
        <v>139</v>
      </c>
      <c r="B1" s="12" t="s">
        <v>140</v>
      </c>
      <c r="C1" s="12" t="s">
        <v>157</v>
      </c>
      <c r="D1" s="33" t="s">
        <v>141</v>
      </c>
      <c r="E1" s="33" t="s">
        <v>142</v>
      </c>
      <c r="F1" s="12" t="s">
        <v>143</v>
      </c>
      <c r="G1" s="138" t="s">
        <v>564</v>
      </c>
    </row>
    <row r="2" spans="1:7">
      <c r="A2" s="8"/>
      <c r="B2" s="8"/>
      <c r="C2" s="8"/>
      <c r="D2" s="153"/>
      <c r="E2" s="153"/>
      <c r="F2" s="154" t="s">
        <v>367</v>
      </c>
      <c r="G2" s="143" t="str">
        <f>IF(A2="项目阶段",IFERROR(NETWORKDAYS.INTL($D2,$E2,1,项目参数!$B$2:$B$200),NETWORKDAYS($D2,$E2,1)),"")</f>
        <v/>
      </c>
    </row>
    <row r="3" spans="1:7">
      <c r="A3" s="8" t="s">
        <v>144</v>
      </c>
      <c r="B3" s="8" t="s">
        <v>147</v>
      </c>
      <c r="C3" s="8" t="s">
        <v>149</v>
      </c>
      <c r="D3" s="153">
        <v>41309</v>
      </c>
      <c r="E3" s="153">
        <v>41330</v>
      </c>
      <c r="F3" s="8" t="s">
        <v>148</v>
      </c>
      <c r="G3" s="143">
        <f>IF(A3="项目阶段",IFERROR(NETWORKDAYS.INTL($D3,$E3,1,项目参数!$B$2:$B$200),NETWORKDAYS($D3,$E3,1)),"")</f>
        <v>11</v>
      </c>
    </row>
    <row r="4" spans="1:7">
      <c r="A4" s="8" t="s">
        <v>144</v>
      </c>
      <c r="B4" s="8" t="s">
        <v>151</v>
      </c>
      <c r="C4" s="8" t="s">
        <v>153</v>
      </c>
      <c r="D4" s="153">
        <v>41333</v>
      </c>
      <c r="E4" s="153">
        <v>41363</v>
      </c>
      <c r="F4" s="8" t="s">
        <v>152</v>
      </c>
      <c r="G4" s="143">
        <f>IF(A4="项目阶段",IFERROR(NETWORKDAYS.INTL($D4,$E4,1,项目参数!$B$2:$B$200),NETWORKDAYS($D4,$E4,1)),"")</f>
        <v>22</v>
      </c>
    </row>
    <row r="5" spans="1:7">
      <c r="A5" s="8" t="s">
        <v>144</v>
      </c>
      <c r="B5" s="8" t="s">
        <v>154</v>
      </c>
      <c r="C5" s="8" t="s">
        <v>156</v>
      </c>
      <c r="D5" s="153">
        <v>41365</v>
      </c>
      <c r="E5" s="153">
        <v>41379</v>
      </c>
      <c r="F5" s="8" t="s">
        <v>155</v>
      </c>
      <c r="G5" s="143">
        <f>IF(A5="项目阶段",IFERROR(NETWORKDAYS.INTL($D5,$E5,1,项目参数!$B$2:$B$200),NETWORKDAYS($D5,$E5,1)),"")</f>
        <v>9</v>
      </c>
    </row>
    <row r="6" spans="1:7">
      <c r="A6" s="8" t="s">
        <v>145</v>
      </c>
      <c r="B6" s="8"/>
      <c r="C6" s="8" t="s">
        <v>158</v>
      </c>
      <c r="D6" s="153">
        <v>41374</v>
      </c>
      <c r="E6" s="153"/>
      <c r="F6" s="8" t="s">
        <v>159</v>
      </c>
      <c r="G6" s="143" t="str">
        <f>IF(A6="项目阶段",IFERROR(NETWORKDAYS.INTL($D6,$E6,1,项目参数!$B$2:$B$200),NETWORKDAYS($D6,$E6,1)),"")</f>
        <v/>
      </c>
    </row>
    <row r="7" spans="1:7">
      <c r="A7" s="8" t="s">
        <v>145</v>
      </c>
      <c r="B7" s="8"/>
      <c r="C7" s="8" t="s">
        <v>401</v>
      </c>
      <c r="D7" s="153"/>
      <c r="E7" s="153"/>
      <c r="F7" s="8"/>
      <c r="G7" s="143" t="str">
        <f>IF(A7="项目阶段",IFERROR(NETWORKDAYS.INTL($D7,$E7,1,项目参数!$B$2:$B$200),NETWORKDAYS($D7,$E7,1)),"")</f>
        <v/>
      </c>
    </row>
    <row r="8" spans="1:7">
      <c r="A8" s="8"/>
      <c r="B8" s="8"/>
      <c r="C8" s="8"/>
      <c r="D8" s="153"/>
      <c r="E8" s="153"/>
      <c r="F8" s="8"/>
      <c r="G8" s="143" t="str">
        <f>IF(A8="项目阶段",IFERROR(NETWORKDAYS.INTL($D8,$E8,1,项目参数!$B$2:$B$200),NETWORKDAYS($D8,$E8,1)),"")</f>
        <v/>
      </c>
    </row>
    <row r="9" spans="1:7">
      <c r="A9" s="8"/>
      <c r="B9" s="8"/>
      <c r="C9" s="8"/>
      <c r="D9" s="153"/>
      <c r="E9" s="153"/>
      <c r="F9" s="8"/>
      <c r="G9" s="143" t="str">
        <f>IF(A9="项目阶段",IFERROR(NETWORKDAYS.INTL($D9,$E9,1,项目参数!$B$2:$B$200),NETWORKDAYS($D9,$E9,1)),"")</f>
        <v/>
      </c>
    </row>
    <row r="10" spans="1:7">
      <c r="A10" s="8"/>
      <c r="B10" s="8"/>
      <c r="C10" s="8"/>
      <c r="D10" s="153"/>
      <c r="E10" s="153"/>
      <c r="F10" s="8"/>
      <c r="G10" s="143" t="str">
        <f>IF(A10="项目阶段",IFERROR(NETWORKDAYS.INTL($D10,$E10,1,项目参数!$B$2:$B$200),NETWORKDAYS($D10,$E10,1)),"")</f>
        <v/>
      </c>
    </row>
    <row r="11" spans="1:7">
      <c r="A11" s="8"/>
      <c r="B11" s="8"/>
      <c r="C11" s="8"/>
      <c r="D11" s="153"/>
      <c r="E11" s="153"/>
      <c r="F11" s="8"/>
      <c r="G11" s="143" t="str">
        <f>IF(A11="项目阶段",IFERROR(NETWORKDAYS.INTL($D11,$E11,1,项目参数!$B$2:$B$200),NETWORKDAYS($D11,$E11,1)),"")</f>
        <v/>
      </c>
    </row>
    <row r="12" spans="1:7">
      <c r="A12" s="8"/>
      <c r="B12" s="8"/>
      <c r="C12" s="8"/>
      <c r="D12" s="153"/>
      <c r="E12" s="153"/>
      <c r="F12" s="8"/>
      <c r="G12" s="143" t="str">
        <f>IF(A12="项目阶段",IFERROR(NETWORKDAYS.INTL($D12,$E12,1,项目参数!$B$2:$B$200),NETWORKDAYS($D12,$E12,1)),"")</f>
        <v/>
      </c>
    </row>
    <row r="13" spans="1:7">
      <c r="A13" s="8"/>
      <c r="B13" s="8"/>
      <c r="C13" s="8"/>
      <c r="D13" s="153"/>
      <c r="E13" s="153"/>
      <c r="F13" s="8"/>
      <c r="G13" s="143" t="str">
        <f>IF(A13="项目阶段",IFERROR(NETWORKDAYS.INTL($D13,$E13,1,项目参数!$B$2:$B$200),NETWORKDAYS($D13,$E13,1)),"")</f>
        <v/>
      </c>
    </row>
    <row r="14" spans="1:7">
      <c r="A14" s="8"/>
      <c r="B14" s="8"/>
      <c r="C14" s="8"/>
      <c r="D14" s="153"/>
      <c r="E14" s="153"/>
      <c r="F14" s="8"/>
      <c r="G14" s="143" t="str">
        <f>IF(A14="项目阶段",IFERROR(NETWORKDAYS.INTL($D14,$E14,1,项目参数!$B$2:$B$200),NETWORKDAYS($D14,$E14,1)),"")</f>
        <v/>
      </c>
    </row>
    <row r="15" spans="1:7">
      <c r="A15" s="8"/>
      <c r="B15" s="8"/>
      <c r="C15" s="8"/>
      <c r="D15" s="153"/>
      <c r="E15" s="153"/>
      <c r="F15" s="8"/>
      <c r="G15" s="143" t="str">
        <f>IF(A15="项目阶段",IFERROR(NETWORKDAYS.INTL($D15,$E15,1,项目参数!$B$2:$B$200),NETWORKDAYS($D15,$E15,1)),"")</f>
        <v/>
      </c>
    </row>
    <row r="16" spans="1:7">
      <c r="A16" s="8"/>
      <c r="B16" s="8"/>
      <c r="C16" s="8"/>
      <c r="D16" s="153"/>
      <c r="E16" s="153"/>
      <c r="F16" s="8"/>
      <c r="G16" s="143" t="str">
        <f>IF(A16="项目阶段",IFERROR(NETWORKDAYS.INTL($D16,$E16,1,项目参数!$B$2:$B$200),NETWORKDAYS($D16,$E16,1)),"")</f>
        <v/>
      </c>
    </row>
    <row r="17" spans="1:7">
      <c r="A17" s="8"/>
      <c r="B17" s="8"/>
      <c r="C17" s="8"/>
      <c r="D17" s="153"/>
      <c r="E17" s="153"/>
      <c r="F17" s="8"/>
      <c r="G17" s="143" t="str">
        <f>IF(A17="项目阶段",IFERROR(NETWORKDAYS.INTL($D17,$E17,1,项目参数!$B$2:$B$200),NETWORKDAYS($D17,$E17,1)),"")</f>
        <v/>
      </c>
    </row>
    <row r="18" spans="1:7">
      <c r="A18" s="8"/>
      <c r="B18" s="8"/>
      <c r="C18" s="8"/>
      <c r="D18" s="153"/>
      <c r="E18" s="153"/>
      <c r="F18" s="8"/>
      <c r="G18" s="143" t="str">
        <f>IF(A18="项目阶段",IFERROR(NETWORKDAYS.INTL($D18,$E18,1,项目参数!$B$2:$B$200),NETWORKDAYS($D18,$E18,1)),"")</f>
        <v/>
      </c>
    </row>
    <row r="19" spans="1:7">
      <c r="A19" s="8"/>
      <c r="B19" s="8"/>
      <c r="C19" s="8"/>
      <c r="D19" s="153"/>
      <c r="E19" s="153"/>
      <c r="F19" s="8"/>
      <c r="G19" s="143" t="str">
        <f>IF(A19="项目阶段",IFERROR(NETWORKDAYS.INTL($D19,$E19,1,项目参数!$B$2:$B$200),NETWORKDAYS($D19,$E19,1)),"")</f>
        <v/>
      </c>
    </row>
    <row r="20" spans="1:7">
      <c r="A20" s="8"/>
      <c r="B20" s="8"/>
      <c r="C20" s="8"/>
      <c r="D20" s="153"/>
      <c r="E20" s="153"/>
      <c r="F20" s="8"/>
      <c r="G20" s="143" t="str">
        <f>IF(A20="项目阶段",IFERROR(NETWORKDAYS.INTL($D20,$E20,1,项目参数!$B$2:$B$200),NETWORKDAYS($D20,$E20,1)),"")</f>
        <v/>
      </c>
    </row>
    <row r="21" spans="1:7">
      <c r="A21" s="8"/>
      <c r="B21" s="8"/>
      <c r="C21" s="8"/>
      <c r="D21" s="153"/>
      <c r="E21" s="153"/>
      <c r="F21" s="8"/>
      <c r="G21" s="143" t="str">
        <f>IF(A21="项目阶段",IFERROR(NETWORKDAYS.INTL($D21,$E21,1,项目参数!$B$2:$B$200),NETWORKDAYS($D21,$E21,1)),"")</f>
        <v/>
      </c>
    </row>
    <row r="22" spans="1:7">
      <c r="A22" s="8"/>
      <c r="B22" s="8"/>
      <c r="C22" s="8"/>
      <c r="D22" s="153"/>
      <c r="E22" s="153"/>
      <c r="F22" s="8"/>
      <c r="G22" s="143" t="str">
        <f>IF(A22="项目阶段",IFERROR(NETWORKDAYS.INTL($D22,$E22,1,项目参数!$B$2:$B$200),NETWORKDAYS($D22,$E22,1)),"")</f>
        <v/>
      </c>
    </row>
    <row r="23" spans="1:7">
      <c r="A23" s="8"/>
      <c r="B23" s="8"/>
      <c r="C23" s="8"/>
      <c r="D23" s="153"/>
      <c r="E23" s="153"/>
      <c r="F23" s="8"/>
      <c r="G23" s="143" t="str">
        <f>IF(A23="项目阶段",IFERROR(NETWORKDAYS.INTL($D23,$E23,1,项目参数!$B$2:$B$200),NETWORKDAYS($D23,$E23,1)),"")</f>
        <v/>
      </c>
    </row>
    <row r="24" spans="1:7">
      <c r="A24" s="8"/>
      <c r="B24" s="8"/>
      <c r="C24" s="8"/>
      <c r="D24" s="153"/>
      <c r="E24" s="153"/>
      <c r="F24" s="8"/>
      <c r="G24" s="143" t="str">
        <f>IF(A24="项目阶段",IFERROR(NETWORKDAYS.INTL($D24,$E24,1,项目参数!$B$2:$B$200),NETWORKDAYS($D24,$E24,1)),"")</f>
        <v/>
      </c>
    </row>
    <row r="25" spans="1:7">
      <c r="A25" s="8"/>
      <c r="B25" s="8"/>
      <c r="C25" s="8"/>
      <c r="D25" s="153"/>
      <c r="E25" s="153"/>
      <c r="F25" s="8"/>
      <c r="G25" s="143" t="str">
        <f>IF(A25="项目阶段",IFERROR(NETWORKDAYS.INTL($D25,$E25,1,项目参数!$B$2:$B$200),NETWORKDAYS($D25,$E25,1)),"")</f>
        <v/>
      </c>
    </row>
    <row r="26" spans="1:7">
      <c r="A26" s="8"/>
      <c r="B26" s="8"/>
      <c r="C26" s="8"/>
      <c r="D26" s="153"/>
      <c r="E26" s="153"/>
      <c r="F26" s="8"/>
      <c r="G26" s="143" t="str">
        <f>IF(A26="项目阶段",IFERROR(NETWORKDAYS.INTL($D26,$E26,1,项目参数!$B$2:$B$200),NETWORKDAYS($D26,$E26,1)),"")</f>
        <v/>
      </c>
    </row>
    <row r="27" spans="1:7">
      <c r="A27" s="8"/>
      <c r="B27" s="8"/>
      <c r="C27" s="8"/>
      <c r="D27" s="153"/>
      <c r="E27" s="153"/>
      <c r="F27" s="8"/>
      <c r="G27" s="143" t="str">
        <f>IF(A27="项目阶段",IFERROR(NETWORKDAYS.INTL($D27,$E27,1,项目参数!$B$2:$B$200),NETWORKDAYS($D27,$E27,1)),"")</f>
        <v/>
      </c>
    </row>
    <row r="28" spans="1:7">
      <c r="A28" s="8"/>
      <c r="B28" s="8"/>
      <c r="C28" s="8"/>
      <c r="D28" s="153"/>
      <c r="E28" s="153"/>
      <c r="F28" s="8"/>
      <c r="G28" s="143" t="str">
        <f>IF(A28="项目阶段",IFERROR(NETWORKDAYS.INTL($D28,$E28,1,项目参数!$B$2:$B$200),NETWORKDAYS($D28,$E28,1)),"")</f>
        <v/>
      </c>
    </row>
    <row r="29" spans="1:7">
      <c r="A29" s="8"/>
      <c r="B29" s="8"/>
      <c r="C29" s="8"/>
      <c r="D29" s="153"/>
      <c r="E29" s="153"/>
      <c r="F29" s="8"/>
      <c r="G29" s="143" t="str">
        <f>IF(A29="项目阶段",IFERROR(NETWORKDAYS.INTL($D29,$E29,1,项目参数!$B$2:$B$200),NETWORKDAYS($D29,$E29,1)),"")</f>
        <v/>
      </c>
    </row>
    <row r="30" spans="1:7">
      <c r="A30" s="8"/>
      <c r="B30" s="8"/>
      <c r="C30" s="8"/>
      <c r="D30" s="153"/>
      <c r="E30" s="153"/>
      <c r="F30" s="8"/>
      <c r="G30" s="143" t="str">
        <f>IF(A30="项目阶段",IFERROR(NETWORKDAYS.INTL($D30,$E30,1,项目参数!$B$2:$B$200),NETWORKDAYS($D30,$E30,1)),"")</f>
        <v/>
      </c>
    </row>
    <row r="31" spans="1:7">
      <c r="A31" s="8"/>
      <c r="B31" s="8"/>
      <c r="C31" s="8"/>
      <c r="D31" s="153"/>
      <c r="E31" s="153"/>
      <c r="F31" s="8"/>
      <c r="G31" s="143" t="str">
        <f>IF(A31="项目阶段",IFERROR(NETWORKDAYS.INTL($D31,$E31,1,项目参数!$B$2:$B$200),NETWORKDAYS($D31,$E31,1)),"")</f>
        <v/>
      </c>
    </row>
    <row r="32" spans="1:7">
      <c r="G32" s="137" t="str">
        <f>IF(A32="项目阶段",NETWORKDAYS.INTL($D32,$E32,1,项目参数!$B$2:$B$200),"")</f>
        <v/>
      </c>
    </row>
    <row r="33" spans="7:7">
      <c r="G33" s="137" t="str">
        <f>IF(A33="项目阶段",NETWORKDAYS.INTL($D33,$E33,1,项目参数!$B$2:$B$200),"")</f>
        <v/>
      </c>
    </row>
    <row r="34" spans="7:7">
      <c r="G34" s="137" t="str">
        <f>IF(A34="项目阶段",NETWORKDAYS.INTL($D34,$E34,1,项目参数!$B$2:$B$200),"")</f>
        <v/>
      </c>
    </row>
    <row r="35" spans="7:7">
      <c r="G35" s="137" t="str">
        <f>IF(A35="项目阶段",NETWORKDAYS.INTL($D35,$E35,1,项目参数!$B$2:$B$200),"")</f>
        <v/>
      </c>
    </row>
    <row r="36" spans="7:7">
      <c r="G36" s="137" t="str">
        <f>IF(A36="项目阶段",NETWORKDAYS.INTL($D36,$E36,1,项目参数!$B$2:$B$200),"")</f>
        <v/>
      </c>
    </row>
    <row r="37" spans="7:7">
      <c r="G37" s="137" t="str">
        <f>IF(A37="项目阶段",NETWORKDAYS.INTL($D37,$E37,1,项目参数!$B$2:$B$200),"")</f>
        <v/>
      </c>
    </row>
    <row r="38" spans="7:7">
      <c r="G38" s="137" t="str">
        <f>IF(A38="项目阶段",NETWORKDAYS.INTL($D38,$E38,1,项目参数!$B$2:$B$200),"")</f>
        <v/>
      </c>
    </row>
    <row r="39" spans="7:7">
      <c r="G39" s="137" t="str">
        <f>IF(A39="项目阶段",NETWORKDAYS.INTL($D39,$E39,1,项目参数!$B$2:$B$200),"")</f>
        <v/>
      </c>
    </row>
    <row r="40" spans="7:7">
      <c r="G40" s="137" t="str">
        <f>IF(A40="项目阶段",NETWORKDAYS.INTL($D40,$E40,1,项目参数!$B$2:$B$200),"")</f>
        <v/>
      </c>
    </row>
    <row r="41" spans="7:7">
      <c r="G41" s="137" t="str">
        <f>IF(A41="项目阶段",NETWORKDAYS.INTL($D41,$E41,1,项目参数!$B$2:$B$200),"")</f>
        <v/>
      </c>
    </row>
    <row r="42" spans="7:7">
      <c r="G42" s="137" t="str">
        <f>IF(A42="项目阶段",NETWORKDAYS.INTL($D42,$E42,1,项目参数!$B$2:$B$200),"")</f>
        <v/>
      </c>
    </row>
    <row r="43" spans="7:7">
      <c r="G43" s="137" t="str">
        <f>IF(A43="项目阶段",NETWORKDAYS.INTL($D43,$E43,1,项目参数!$B$2:$B$200),"")</f>
        <v/>
      </c>
    </row>
    <row r="44" spans="7:7">
      <c r="G44" s="137" t="str">
        <f>IF(A44="项目阶段",NETWORKDAYS.INTL($D44,$E44,1,项目参数!$B$2:$B$200),"")</f>
        <v/>
      </c>
    </row>
    <row r="45" spans="7:7">
      <c r="G45" s="137" t="str">
        <f>IF(A45="项目阶段",NETWORKDAYS.INTL($D45,$E45,1,项目参数!$B$2:$B$200),"")</f>
        <v/>
      </c>
    </row>
    <row r="46" spans="7:7">
      <c r="G46" s="137" t="str">
        <f>IF(A46="项目阶段",NETWORKDAYS.INTL($D46,$E46,1,项目参数!$B$2:$B$200),"")</f>
        <v/>
      </c>
    </row>
    <row r="47" spans="7:7">
      <c r="G47" s="137" t="str">
        <f>IF(A47="项目阶段",NETWORKDAYS.INTL($D47,$E47,1,项目参数!$B$2:$B$200),"")</f>
        <v/>
      </c>
    </row>
    <row r="48" spans="7:7">
      <c r="G48" s="137" t="str">
        <f>IF(A48="项目阶段",NETWORKDAYS.INTL($D48,$E48,1,项目参数!$B$2:$B$200),"")</f>
        <v/>
      </c>
    </row>
    <row r="49" spans="7:7">
      <c r="G49" s="137" t="str">
        <f>IF(A49="项目阶段",NETWORKDAYS.INTL($D49,$E49,1,项目参数!$B$2:$B$200),"")</f>
        <v/>
      </c>
    </row>
    <row r="50" spans="7:7">
      <c r="G50" s="137" t="str">
        <f>IF(A50="项目阶段",NETWORKDAYS.INTL($D50,$E50,1,项目参数!$B$2:$B$200),"")</f>
        <v/>
      </c>
    </row>
    <row r="51" spans="7:7">
      <c r="G51" s="137" t="str">
        <f>IF(A51="项目阶段",NETWORKDAYS.INTL($D51,$E51,1,项目参数!$B$2:$B$200),"")</f>
        <v/>
      </c>
    </row>
    <row r="52" spans="7:7">
      <c r="G52" s="137" t="str">
        <f>IF(A52="项目阶段",NETWORKDAYS.INTL($D52,$E52,1,项目参数!$B$2:$B$200),"")</f>
        <v/>
      </c>
    </row>
    <row r="53" spans="7:7">
      <c r="G53" s="137" t="str">
        <f>IF(A53="项目阶段",NETWORKDAYS.INTL($D53,$E53,1,项目参数!$B$2:$B$200),"")</f>
        <v/>
      </c>
    </row>
    <row r="54" spans="7:7">
      <c r="G54" s="137" t="str">
        <f>IF(A54="项目阶段",NETWORKDAYS.INTL($D54,$E54,1,项目参数!$B$2:$B$200),"")</f>
        <v/>
      </c>
    </row>
    <row r="55" spans="7:7">
      <c r="G55" s="137" t="str">
        <f>IF(A55="项目阶段",NETWORKDAYS.INTL($D55,$E55,1,项目参数!$B$2:$B$200),"")</f>
        <v/>
      </c>
    </row>
    <row r="56" spans="7:7">
      <c r="G56" s="137" t="str">
        <f>IF(A56="项目阶段",NETWORKDAYS.INTL($D56,$E56,1,项目参数!$B$2:$B$200),"")</f>
        <v/>
      </c>
    </row>
    <row r="57" spans="7:7">
      <c r="G57" s="137" t="str">
        <f>IF(A57="项目阶段",NETWORKDAYS.INTL($D57,$E57,1,项目参数!$B$2:$B$200),"")</f>
        <v/>
      </c>
    </row>
    <row r="58" spans="7:7">
      <c r="G58" s="137" t="str">
        <f>IF(A58="项目阶段",NETWORKDAYS.INTL($D58,$E58,1,项目参数!$B$2:$B$200),"")</f>
        <v/>
      </c>
    </row>
    <row r="59" spans="7:7">
      <c r="G59" s="137" t="str">
        <f>IF(A59="项目阶段",NETWORKDAYS.INTL($D59,$E59,1,项目参数!$B$2:$B$200),"")</f>
        <v/>
      </c>
    </row>
    <row r="60" spans="7:7">
      <c r="G60" s="137" t="str">
        <f>IF(A60="项目阶段",NETWORKDAYS.INTL($D60,$E60,1,项目参数!$B$2:$B$200),"")</f>
        <v/>
      </c>
    </row>
    <row r="61" spans="7:7">
      <c r="G61" s="137" t="str">
        <f>IF(A61="项目阶段",NETWORKDAYS.INTL($D61,$E61,1,项目参数!$B$2:$B$200),"")</f>
        <v/>
      </c>
    </row>
    <row r="62" spans="7:7">
      <c r="G62" s="137" t="str">
        <f>IF(A62="项目阶段",NETWORKDAYS.INTL($D62,$E62,1,项目参数!$B$2:$B$200),"")</f>
        <v/>
      </c>
    </row>
    <row r="63" spans="7:7">
      <c r="G63" s="137" t="str">
        <f>IF(A63="项目阶段",NETWORKDAYS.INTL($D63,$E63,1,项目参数!$B$2:$B$200),"")</f>
        <v/>
      </c>
    </row>
    <row r="64" spans="7:7">
      <c r="G64" s="137" t="str">
        <f>IF(A64="项目阶段",NETWORKDAYS.INTL($D64,$E64,1,项目参数!$B$2:$B$200),"")</f>
        <v/>
      </c>
    </row>
    <row r="65" spans="7:7">
      <c r="G65" s="137" t="str">
        <f>IF(A65="项目阶段",NETWORKDAYS.INTL($D65,$E65,1,项目参数!$B$2:$B$200),"")</f>
        <v/>
      </c>
    </row>
    <row r="66" spans="7:7">
      <c r="G66" s="137" t="str">
        <f>IF(A66="项目阶段",NETWORKDAYS.INTL($D66,$E66,1,项目参数!$B$2:$B$200),"")</f>
        <v/>
      </c>
    </row>
    <row r="67" spans="7:7">
      <c r="G67" s="137" t="str">
        <f>IF(A67="项目阶段",NETWORKDAYS.INTL($D67,$E67,1,项目参数!$B$2:$B$200),"")</f>
        <v/>
      </c>
    </row>
    <row r="68" spans="7:7">
      <c r="G68" s="137" t="str">
        <f>IF(A68="项目阶段",NETWORKDAYS.INTL($D68,$E68,1,项目参数!$B$2:$B$200),"")</f>
        <v/>
      </c>
    </row>
    <row r="69" spans="7:7">
      <c r="G69" s="137" t="str">
        <f>IF(A69="项目阶段",NETWORKDAYS.INTL($D69,$E69,1,项目参数!$B$2:$B$200),"")</f>
        <v/>
      </c>
    </row>
    <row r="70" spans="7:7">
      <c r="G70" s="137" t="str">
        <f>IF(A70="项目阶段",NETWORKDAYS.INTL($D70,$E70,1,项目参数!$B$2:$B$200),"")</f>
        <v/>
      </c>
    </row>
    <row r="71" spans="7:7">
      <c r="G71" s="137" t="str">
        <f>IF(A71="项目阶段",NETWORKDAYS.INTL($D71,$E71,1,项目参数!$B$2:$B$200),"")</f>
        <v/>
      </c>
    </row>
    <row r="72" spans="7:7">
      <c r="G72" s="137" t="str">
        <f>IF(A72="项目阶段",NETWORKDAYS.INTL($D72,$E72,1,项目参数!$B$2:$B$200),"")</f>
        <v/>
      </c>
    </row>
    <row r="73" spans="7:7">
      <c r="G73" s="137" t="str">
        <f>IF(A73="项目阶段",NETWORKDAYS.INTL($D73,$E73,1,项目参数!$B$2:$B$200),"")</f>
        <v/>
      </c>
    </row>
    <row r="74" spans="7:7">
      <c r="G74" s="137" t="str">
        <f>IF(A74="项目阶段",NETWORKDAYS.INTL($D74,$E74,1,项目参数!$B$2:$B$200),"")</f>
        <v/>
      </c>
    </row>
    <row r="75" spans="7:7">
      <c r="G75" s="137" t="str">
        <f>IF(A75="项目阶段",NETWORKDAYS.INTL($D75,$E75,1,项目参数!$B$2:$B$200),"")</f>
        <v/>
      </c>
    </row>
    <row r="76" spans="7:7">
      <c r="G76" s="137" t="str">
        <f>IF(A76="项目阶段",NETWORKDAYS.INTL($D76,$E76,1,项目参数!$B$2:$B$200),"")</f>
        <v/>
      </c>
    </row>
    <row r="77" spans="7:7">
      <c r="G77" s="137" t="str">
        <f>IF(A77="项目阶段",NETWORKDAYS.INTL($D77,$E77,1,项目参数!$B$2:$B$200),"")</f>
        <v/>
      </c>
    </row>
    <row r="78" spans="7:7">
      <c r="G78" s="137" t="str">
        <f>IF(A78="项目阶段",NETWORKDAYS.INTL($D78,$E78,1,项目参数!$B$2:$B$200),"")</f>
        <v/>
      </c>
    </row>
    <row r="79" spans="7:7">
      <c r="G79" s="137" t="str">
        <f>IF(A79="项目阶段",NETWORKDAYS.INTL($D79,$E79,1,项目参数!$B$2:$B$200),"")</f>
        <v/>
      </c>
    </row>
    <row r="80" spans="7:7">
      <c r="G80" s="137" t="str">
        <f>IF(A80="项目阶段",NETWORKDAYS.INTL($D80,$E80,1,项目参数!$B$2:$B$200),"")</f>
        <v/>
      </c>
    </row>
    <row r="81" spans="7:7">
      <c r="G81" s="137" t="str">
        <f>IF(A81="项目阶段",NETWORKDAYS.INTL($D81,$E81,1,项目参数!$B$2:$B$200),"")</f>
        <v/>
      </c>
    </row>
    <row r="82" spans="7:7">
      <c r="G82" s="137" t="str">
        <f>IF(A82="项目阶段",NETWORKDAYS.INTL($D82,$E82,1,项目参数!$B$2:$B$200),"")</f>
        <v/>
      </c>
    </row>
    <row r="83" spans="7:7">
      <c r="G83" s="137" t="str">
        <f>IF(A83="项目阶段",NETWORKDAYS.INTL($D83,$E83,1,项目参数!$B$2:$B$200),"")</f>
        <v/>
      </c>
    </row>
    <row r="84" spans="7:7">
      <c r="G84" s="137" t="str">
        <f>IF(A84="项目阶段",NETWORKDAYS.INTL($D84,$E84,1,项目参数!$B$2:$B$200),"")</f>
        <v/>
      </c>
    </row>
    <row r="85" spans="7:7">
      <c r="G85" s="137" t="str">
        <f>IF(A85="项目阶段",NETWORKDAYS.INTL($D85,$E85,1,项目参数!$B$2:$B$200),"")</f>
        <v/>
      </c>
    </row>
    <row r="86" spans="7:7">
      <c r="G86" s="137" t="str">
        <f>IF(A86="项目阶段",NETWORKDAYS.INTL($D86,$E86,1,项目参数!$B$2:$B$200),"")</f>
        <v/>
      </c>
    </row>
    <row r="87" spans="7:7">
      <c r="G87" s="137" t="str">
        <f>IF(A87="项目阶段",NETWORKDAYS.INTL($D87,$E87,1,项目参数!$B$2:$B$200),"")</f>
        <v/>
      </c>
    </row>
    <row r="88" spans="7:7">
      <c r="G88" s="137" t="str">
        <f>IF(A88="项目阶段",NETWORKDAYS.INTL($D88,$E88,1,项目参数!$B$2:$B$200),"")</f>
        <v/>
      </c>
    </row>
    <row r="89" spans="7:7">
      <c r="G89" s="137" t="str">
        <f>IF(A89="项目阶段",NETWORKDAYS.INTL($D89,$E89,1,项目参数!$B$2:$B$200),"")</f>
        <v/>
      </c>
    </row>
    <row r="90" spans="7:7">
      <c r="G90" s="137" t="str">
        <f>IF(A90="项目阶段",NETWORKDAYS.INTL($D90,$E90,1,项目参数!$B$2:$B$200),"")</f>
        <v/>
      </c>
    </row>
    <row r="91" spans="7:7">
      <c r="G91" s="137" t="str">
        <f>IF(A91="项目阶段",NETWORKDAYS.INTL($D91,$E91,1,项目参数!$B$2:$B$200),"")</f>
        <v/>
      </c>
    </row>
    <row r="92" spans="7:7">
      <c r="G92" s="137" t="str">
        <f>IF(A92="项目阶段",NETWORKDAYS.INTL($D92,$E92,1,项目参数!$B$2:$B$200),"")</f>
        <v/>
      </c>
    </row>
    <row r="93" spans="7:7">
      <c r="G93" s="137" t="str">
        <f>IF(A93="项目阶段",NETWORKDAYS.INTL($D93,$E93,1,项目参数!$B$2:$B$200),"")</f>
        <v/>
      </c>
    </row>
    <row r="94" spans="7:7">
      <c r="G94" s="137" t="str">
        <f>IF(A94="项目阶段",NETWORKDAYS.INTL($D94,$E94,1,项目参数!$B$2:$B$200),"")</f>
        <v/>
      </c>
    </row>
    <row r="95" spans="7:7">
      <c r="G95" s="137" t="str">
        <f>IF(A95="项目阶段",NETWORKDAYS.INTL($D95,$E95,1,项目参数!$B$2:$B$200),"")</f>
        <v/>
      </c>
    </row>
    <row r="96" spans="7:7">
      <c r="G96" s="137" t="str">
        <f>IF(A96="项目阶段",NETWORKDAYS.INTL($D96,$E96,1,项目参数!$B$2:$B$200),"")</f>
        <v/>
      </c>
    </row>
    <row r="97" spans="7:7">
      <c r="G97" s="137" t="str">
        <f>IF(A97="项目阶段",NETWORKDAYS.INTL($D97,$E97,1,项目参数!$B$2:$B$200),"")</f>
        <v/>
      </c>
    </row>
    <row r="98" spans="7:7">
      <c r="G98" s="137" t="str">
        <f>IF(A98="项目阶段",NETWORKDAYS.INTL($D98,$E98,1,项目参数!$B$2:$B$200),"")</f>
        <v/>
      </c>
    </row>
    <row r="99" spans="7:7">
      <c r="G99" s="137" t="str">
        <f>IF(A99="项目阶段",NETWORKDAYS.INTL($D99,$E99,1,项目参数!$B$2:$B$200),"")</f>
        <v/>
      </c>
    </row>
    <row r="100" spans="7:7">
      <c r="G100" s="137" t="str">
        <f>IF(A100="项目阶段",NETWORKDAYS.INTL($D100,$E100,1,项目参数!$B$2:$B$200),"")</f>
        <v/>
      </c>
    </row>
    <row r="101" spans="7:7">
      <c r="G101" s="137" t="str">
        <f>IF(A101="项目阶段",NETWORKDAYS.INTL($D101,$E101,1,项目参数!$B$2:$B$200),"")</f>
        <v/>
      </c>
    </row>
    <row r="102" spans="7:7">
      <c r="G102" s="137" t="str">
        <f>IF(A102="项目阶段",NETWORKDAYS.INTL($D102,$E102,1,项目参数!$B$2:$B$200),"")</f>
        <v/>
      </c>
    </row>
    <row r="103" spans="7:7">
      <c r="G103" s="137" t="str">
        <f>IF(A103="项目阶段",NETWORKDAYS.INTL($D103,$E103,1,项目参数!$B$2:$B$200),"")</f>
        <v/>
      </c>
    </row>
    <row r="104" spans="7:7">
      <c r="G104" s="137" t="str">
        <f>IF(A104="项目阶段",NETWORKDAYS.INTL($D104,$E104,1,项目参数!$B$2:$B$200),"")</f>
        <v/>
      </c>
    </row>
    <row r="105" spans="7:7">
      <c r="G105" s="137" t="str">
        <f>IF(A105="项目阶段",NETWORKDAYS.INTL($D105,$E105,1,项目参数!$B$2:$B$200),"")</f>
        <v/>
      </c>
    </row>
    <row r="106" spans="7:7">
      <c r="G106" s="137" t="str">
        <f>IF(A106="项目阶段",NETWORKDAYS.INTL($D106,$E106,1,项目参数!$B$2:$B$200),"")</f>
        <v/>
      </c>
    </row>
    <row r="107" spans="7:7">
      <c r="G107" s="137" t="str">
        <f>IF(A107="项目阶段",NETWORKDAYS.INTL($D107,$E107,1,项目参数!$B$2:$B$200),"")</f>
        <v/>
      </c>
    </row>
    <row r="108" spans="7:7">
      <c r="G108" s="137" t="str">
        <f>IF(A108="项目阶段",NETWORKDAYS.INTL($D108,$E108,1,项目参数!$B$2:$B$200),"")</f>
        <v/>
      </c>
    </row>
    <row r="109" spans="7:7">
      <c r="G109" s="137" t="str">
        <f>IF(A109="项目阶段",NETWORKDAYS.INTL($D109,$E109,1,项目参数!$B$2:$B$200),"")</f>
        <v/>
      </c>
    </row>
    <row r="110" spans="7:7">
      <c r="G110" s="137" t="str">
        <f>IF(A110="项目阶段",NETWORKDAYS.INTL($D110,$E110,1,项目参数!$B$2:$B$200),"")</f>
        <v/>
      </c>
    </row>
    <row r="111" spans="7:7">
      <c r="G111" s="137" t="str">
        <f>IF(A111="项目阶段",NETWORKDAYS.INTL($D111,$E111,1,项目参数!$B$2:$B$200),"")</f>
        <v/>
      </c>
    </row>
    <row r="112" spans="7:7">
      <c r="G112" s="137" t="str">
        <f>IF(A112="项目阶段",NETWORKDAYS.INTL($D112,$E112,1,项目参数!$B$2:$B$200),"")</f>
        <v/>
      </c>
    </row>
    <row r="113" spans="7:7">
      <c r="G113" s="137" t="str">
        <f>IF(A113="项目阶段",NETWORKDAYS.INTL($D113,$E113,1,项目参数!$B$2:$B$200),"")</f>
        <v/>
      </c>
    </row>
    <row r="114" spans="7:7">
      <c r="G114" s="137" t="str">
        <f>IF(A114="项目阶段",NETWORKDAYS.INTL($D114,$E114,1,项目参数!$B$2:$B$200),"")</f>
        <v/>
      </c>
    </row>
    <row r="115" spans="7:7">
      <c r="G115" s="137" t="str">
        <f>IF(A115="项目阶段",NETWORKDAYS.INTL($D115,$E115,1,项目参数!$B$2:$B$200),"")</f>
        <v/>
      </c>
    </row>
    <row r="116" spans="7:7">
      <c r="G116" s="137" t="str">
        <f>IF(A116="项目阶段",NETWORKDAYS.INTL($D116,$E116,1,项目参数!$B$2:$B$200),"")</f>
        <v/>
      </c>
    </row>
    <row r="117" spans="7:7">
      <c r="G117" s="137" t="str">
        <f>IF(A117="项目阶段",NETWORKDAYS.INTL($D117,$E117,1,项目参数!$B$2:$B$200),"")</f>
        <v/>
      </c>
    </row>
    <row r="118" spans="7:7">
      <c r="G118" s="137" t="str">
        <f>IF(A118="项目阶段",NETWORKDAYS.INTL($D118,$E118,1,项目参数!$B$2:$B$200),"")</f>
        <v/>
      </c>
    </row>
    <row r="119" spans="7:7">
      <c r="G119" s="137" t="str">
        <f>IF(A119="项目阶段",NETWORKDAYS.INTL($D119,$E119,1,项目参数!$B$2:$B$200),"")</f>
        <v/>
      </c>
    </row>
    <row r="120" spans="7:7">
      <c r="G120" s="137" t="str">
        <f>IF(A120="项目阶段",NETWORKDAYS.INTL($D120,$E120,1,项目参数!$B$2:$B$200),"")</f>
        <v/>
      </c>
    </row>
    <row r="121" spans="7:7">
      <c r="G121" s="137" t="str">
        <f>IF(A121="项目阶段",NETWORKDAYS.INTL($D121,$E121,1,项目参数!$B$2:$B$200),"")</f>
        <v/>
      </c>
    </row>
    <row r="122" spans="7:7">
      <c r="G122" s="137" t="str">
        <f>IF(A122="项目阶段",NETWORKDAYS.INTL($D122,$E122,1,项目参数!$B$2:$B$200),"")</f>
        <v/>
      </c>
    </row>
    <row r="123" spans="7:7">
      <c r="G123" s="137" t="str">
        <f>IF(A123="项目阶段",NETWORKDAYS.INTL($D123,$E123,1,项目参数!$B$2:$B$200),"")</f>
        <v/>
      </c>
    </row>
    <row r="124" spans="7:7">
      <c r="G124" s="137" t="str">
        <f>IF(A124="项目阶段",NETWORKDAYS.INTL($D124,$E124,1,项目参数!$B$2:$B$200),"")</f>
        <v/>
      </c>
    </row>
    <row r="125" spans="7:7">
      <c r="G125" s="137" t="str">
        <f>IF(A125="项目阶段",NETWORKDAYS.INTL($D125,$E125,1,项目参数!$B$2:$B$200),"")</f>
        <v/>
      </c>
    </row>
    <row r="126" spans="7:7">
      <c r="G126" s="137" t="str">
        <f>IF(A126="项目阶段",NETWORKDAYS.INTL($D126,$E126,1,项目参数!$B$2:$B$200),"")</f>
        <v/>
      </c>
    </row>
    <row r="127" spans="7:7">
      <c r="G127" s="137" t="str">
        <f>IF(A127="项目阶段",NETWORKDAYS.INTL($D127,$E127,1,项目参数!$B$2:$B$200),"")</f>
        <v/>
      </c>
    </row>
    <row r="128" spans="7:7">
      <c r="G128" s="137" t="str">
        <f>IF(A128="项目阶段",NETWORKDAYS.INTL($D128,$E128,1,项目参数!$B$2:$B$200),"")</f>
        <v/>
      </c>
    </row>
    <row r="129" spans="7:7">
      <c r="G129" s="137" t="str">
        <f>IF(A129="项目阶段",NETWORKDAYS.INTL($D129,$E129,1,项目参数!$B$2:$B$200),"")</f>
        <v/>
      </c>
    </row>
    <row r="130" spans="7:7">
      <c r="G130" s="137" t="str">
        <f>IF(A130="项目阶段",NETWORKDAYS.INTL($D130,$E130,1,项目参数!$B$2:$B$200),"")</f>
        <v/>
      </c>
    </row>
    <row r="131" spans="7:7">
      <c r="G131" s="137" t="str">
        <f>IF(A131="项目阶段",NETWORKDAYS.INTL($D131,$E131,1,项目参数!$B$2:$B$200),"")</f>
        <v/>
      </c>
    </row>
    <row r="132" spans="7:7">
      <c r="G132" s="137" t="str">
        <f>IF(A132="项目阶段",NETWORKDAYS.INTL($D132,$E132,1,项目参数!$B$2:$B$200),"")</f>
        <v/>
      </c>
    </row>
    <row r="133" spans="7:7">
      <c r="G133" s="137" t="str">
        <f>IF(A133="项目阶段",NETWORKDAYS.INTL($D133,$E133,1,项目参数!$B$2:$B$200),"")</f>
        <v/>
      </c>
    </row>
    <row r="134" spans="7:7">
      <c r="G134" s="137" t="str">
        <f>IF(A134="项目阶段",NETWORKDAYS.INTL($D134,$E134,1,项目参数!$B$2:$B$200),"")</f>
        <v/>
      </c>
    </row>
    <row r="135" spans="7:7">
      <c r="G135" s="137" t="str">
        <f>IF(A135="项目阶段",NETWORKDAYS.INTL($D135,$E135,1,项目参数!$B$2:$B$200),"")</f>
        <v/>
      </c>
    </row>
    <row r="136" spans="7:7">
      <c r="G136" s="137" t="str">
        <f>IF(A136="项目阶段",NETWORKDAYS.INTL($D136,$E136,1,项目参数!$B$2:$B$200),"")</f>
        <v/>
      </c>
    </row>
    <row r="137" spans="7:7">
      <c r="G137" s="137" t="str">
        <f>IF(A137="项目阶段",NETWORKDAYS.INTL($D137,$E137,1,项目参数!$B$2:$B$200),"")</f>
        <v/>
      </c>
    </row>
    <row r="138" spans="7:7">
      <c r="G138" s="137" t="str">
        <f>IF(A138="项目阶段",NETWORKDAYS.INTL($D138,$E138,1,项目参数!$B$2:$B$200),"")</f>
        <v/>
      </c>
    </row>
    <row r="139" spans="7:7">
      <c r="G139" s="137" t="str">
        <f>IF(A139="项目阶段",NETWORKDAYS.INTL($D139,$E139,1,项目参数!$B$2:$B$200),"")</f>
        <v/>
      </c>
    </row>
    <row r="140" spans="7:7">
      <c r="G140" s="137" t="str">
        <f>IF(A140="项目阶段",NETWORKDAYS.INTL($D140,$E140,1,项目参数!$B$2:$B$200),"")</f>
        <v/>
      </c>
    </row>
    <row r="141" spans="7:7">
      <c r="G141" s="137" t="str">
        <f>IF(A141="项目阶段",NETWORKDAYS.INTL($D141,$E141,1,项目参数!$B$2:$B$200),"")</f>
        <v/>
      </c>
    </row>
    <row r="142" spans="7:7">
      <c r="G142" s="137" t="str">
        <f>IF(A142="项目阶段",NETWORKDAYS.INTL($D142,$E142,1,项目参数!$B$2:$B$200),"")</f>
        <v/>
      </c>
    </row>
    <row r="143" spans="7:7">
      <c r="G143" s="137" t="str">
        <f>IF(A143="项目阶段",NETWORKDAYS.INTL($D143,$E143,1,项目参数!$B$2:$B$200),"")</f>
        <v/>
      </c>
    </row>
    <row r="144" spans="7:7">
      <c r="G144" s="137" t="str">
        <f>IF(A144="项目阶段",NETWORKDAYS.INTL($D144,$E144,1,项目参数!$B$2:$B$200),"")</f>
        <v/>
      </c>
    </row>
    <row r="145" spans="7:7">
      <c r="G145" s="137" t="str">
        <f>IF(A145="项目阶段",NETWORKDAYS.INTL($D145,$E145,1,项目参数!$B$2:$B$200),"")</f>
        <v/>
      </c>
    </row>
    <row r="146" spans="7:7">
      <c r="G146" s="137" t="str">
        <f>IF(A146="项目阶段",NETWORKDAYS.INTL($D146,$E146,1,项目参数!$B$2:$B$200),"")</f>
        <v/>
      </c>
    </row>
    <row r="147" spans="7:7">
      <c r="G147" s="137" t="str">
        <f>IF(A147="项目阶段",NETWORKDAYS.INTL($D147,$E147,1,项目参数!$B$2:$B$200),"")</f>
        <v/>
      </c>
    </row>
    <row r="148" spans="7:7">
      <c r="G148" s="137" t="str">
        <f>IF(A148="项目阶段",NETWORKDAYS.INTL($D148,$E148,1,项目参数!$B$2:$B$200),"")</f>
        <v/>
      </c>
    </row>
    <row r="149" spans="7:7">
      <c r="G149" s="137" t="str">
        <f>IF(A149="项目阶段",NETWORKDAYS.INTL($D149,$E149,1,项目参数!$B$2:$B$200),"")</f>
        <v/>
      </c>
    </row>
    <row r="150" spans="7:7">
      <c r="G150" s="137" t="str">
        <f>IF(A150="项目阶段",NETWORKDAYS.INTL($D150,$E150,1,项目参数!$B$2:$B$200),"")</f>
        <v/>
      </c>
    </row>
    <row r="151" spans="7:7">
      <c r="G151" s="137" t="str">
        <f>IF(A151="项目阶段",NETWORKDAYS.INTL($D151,$E151,1,项目参数!$B$2:$B$200),"")</f>
        <v/>
      </c>
    </row>
    <row r="152" spans="7:7">
      <c r="G152" s="137" t="str">
        <f>IF(A152="项目阶段",NETWORKDAYS.INTL($D152,$E152,1,项目参数!$B$2:$B$200),"")</f>
        <v/>
      </c>
    </row>
    <row r="153" spans="7:7">
      <c r="G153" s="137" t="str">
        <f>IF(A153="项目阶段",NETWORKDAYS.INTL($D153,$E153,1,项目参数!$B$2:$B$200),"")</f>
        <v/>
      </c>
    </row>
    <row r="154" spans="7:7">
      <c r="G154" s="137" t="str">
        <f>IF(A154="项目阶段",NETWORKDAYS.INTL($D154,$E154,1,项目参数!$B$2:$B$200),"")</f>
        <v/>
      </c>
    </row>
    <row r="155" spans="7:7">
      <c r="G155" s="137" t="str">
        <f>IF(A155="项目阶段",NETWORKDAYS.INTL($D155,$E155,1,项目参数!$B$2:$B$200),"")</f>
        <v/>
      </c>
    </row>
    <row r="156" spans="7:7">
      <c r="G156" s="137" t="str">
        <f>IF(A156="项目阶段",NETWORKDAYS.INTL($D156,$E156,1,项目参数!$B$2:$B$200),"")</f>
        <v/>
      </c>
    </row>
    <row r="157" spans="7:7">
      <c r="G157" s="137" t="str">
        <f>IF(A157="项目阶段",NETWORKDAYS.INTL($D157,$E157,1,项目参数!$B$2:$B$200),"")</f>
        <v/>
      </c>
    </row>
    <row r="158" spans="7:7">
      <c r="G158" s="137" t="str">
        <f>IF(A158="项目阶段",NETWORKDAYS.INTL($D158,$E158,1,项目参数!$B$2:$B$200),"")</f>
        <v/>
      </c>
    </row>
    <row r="159" spans="7:7">
      <c r="G159" s="137" t="str">
        <f>IF(A159="项目阶段",NETWORKDAYS.INTL($D159,$E159,1,项目参数!$B$2:$B$200),"")</f>
        <v/>
      </c>
    </row>
    <row r="160" spans="7:7">
      <c r="G160" s="137" t="str">
        <f>IF(A160="项目阶段",NETWORKDAYS.INTL($D160,$E160,1,项目参数!$B$2:$B$200),"")</f>
        <v/>
      </c>
    </row>
    <row r="161" spans="7:7">
      <c r="G161" s="137" t="str">
        <f>IF(A161="项目阶段",NETWORKDAYS.INTL($D161,$E161,1,项目参数!$B$2:$B$200),"")</f>
        <v/>
      </c>
    </row>
    <row r="162" spans="7:7">
      <c r="G162" s="137" t="str">
        <f>IF(A162="项目阶段",NETWORKDAYS.INTL($D162,$E162,1,项目参数!$B$2:$B$200),"")</f>
        <v/>
      </c>
    </row>
    <row r="163" spans="7:7">
      <c r="G163" s="137" t="str">
        <f>IF(A163="项目阶段",NETWORKDAYS.INTL($D163,$E163,1,项目参数!$B$2:$B$200),"")</f>
        <v/>
      </c>
    </row>
    <row r="164" spans="7:7">
      <c r="G164" s="137" t="str">
        <f>IF(A164="项目阶段",NETWORKDAYS.INTL($D164,$E164,1,项目参数!$B$2:$B$200),"")</f>
        <v/>
      </c>
    </row>
    <row r="165" spans="7:7">
      <c r="G165" s="137" t="str">
        <f>IF(A165="项目阶段",NETWORKDAYS.INTL($D165,$E165,1,项目参数!$B$2:$B$200),"")</f>
        <v/>
      </c>
    </row>
    <row r="166" spans="7:7">
      <c r="G166" s="137" t="str">
        <f>IF(A166="项目阶段",NETWORKDAYS.INTL($D166,$E166,1,项目参数!$B$2:$B$200),"")</f>
        <v/>
      </c>
    </row>
    <row r="167" spans="7:7">
      <c r="G167" s="137" t="str">
        <f>IF(A167="项目阶段",NETWORKDAYS.INTL($D167,$E167,1,项目参数!$B$2:$B$200),"")</f>
        <v/>
      </c>
    </row>
    <row r="168" spans="7:7">
      <c r="G168" s="137" t="str">
        <f>IF(A168="项目阶段",NETWORKDAYS.INTL($D168,$E168,1,项目参数!$B$2:$B$200),"")</f>
        <v/>
      </c>
    </row>
    <row r="169" spans="7:7">
      <c r="G169" s="137" t="str">
        <f>IF(A169="项目阶段",NETWORKDAYS.INTL($D169,$E169,1,项目参数!$B$2:$B$200),"")</f>
        <v/>
      </c>
    </row>
    <row r="170" spans="7:7">
      <c r="G170" s="137" t="str">
        <f>IF(A170="项目阶段",NETWORKDAYS.INTL($D170,$E170,1,项目参数!$B$2:$B$200),"")</f>
        <v/>
      </c>
    </row>
    <row r="171" spans="7:7">
      <c r="G171" s="137" t="str">
        <f>IF(A171="项目阶段",NETWORKDAYS.INTL($D171,$E171,1,项目参数!$B$2:$B$200),"")</f>
        <v/>
      </c>
    </row>
    <row r="172" spans="7:7">
      <c r="G172" s="137" t="str">
        <f>IF(A172="项目阶段",NETWORKDAYS.INTL($D172,$E172,1,项目参数!$B$2:$B$200),"")</f>
        <v/>
      </c>
    </row>
    <row r="173" spans="7:7">
      <c r="G173" s="137" t="str">
        <f>IF(A173="项目阶段",NETWORKDAYS.INTL($D173,$E173,1,项目参数!$B$2:$B$200),"")</f>
        <v/>
      </c>
    </row>
    <row r="174" spans="7:7">
      <c r="G174" s="137" t="str">
        <f>IF(A174="项目阶段",NETWORKDAYS.INTL($D174,$E174,1,项目参数!$B$2:$B$200),"")</f>
        <v/>
      </c>
    </row>
    <row r="175" spans="7:7">
      <c r="G175" s="137" t="str">
        <f>IF(A175="项目阶段",NETWORKDAYS.INTL($D175,$E175,1,项目参数!$B$2:$B$200),"")</f>
        <v/>
      </c>
    </row>
    <row r="176" spans="7:7">
      <c r="G176" s="137" t="str">
        <f>IF(A176="项目阶段",NETWORKDAYS.INTL($D176,$E176,1,项目参数!$B$2:$B$200),"")</f>
        <v/>
      </c>
    </row>
    <row r="177" spans="7:7">
      <c r="G177" s="137" t="str">
        <f>IF(A177="项目阶段",NETWORKDAYS.INTL($D177,$E177,1,项目参数!$B$2:$B$200),"")</f>
        <v/>
      </c>
    </row>
    <row r="178" spans="7:7">
      <c r="G178" s="137" t="str">
        <f>IF(A178="项目阶段",NETWORKDAYS.INTL($D178,$E178,1,项目参数!$B$2:$B$200),"")</f>
        <v/>
      </c>
    </row>
    <row r="179" spans="7:7">
      <c r="G179" s="137" t="str">
        <f>IF(A179="项目阶段",NETWORKDAYS.INTL($D179,$E179,1,项目参数!$B$2:$B$200),"")</f>
        <v/>
      </c>
    </row>
    <row r="180" spans="7:7">
      <c r="G180" s="137" t="str">
        <f>IF(A180="项目阶段",NETWORKDAYS.INTL($D180,$E180,1,项目参数!$B$2:$B$200),"")</f>
        <v/>
      </c>
    </row>
    <row r="181" spans="7:7">
      <c r="G181" s="137" t="str">
        <f>IF(A181="项目阶段",NETWORKDAYS.INTL($D181,$E181,1,项目参数!$B$2:$B$200),"")</f>
        <v/>
      </c>
    </row>
    <row r="182" spans="7:7">
      <c r="G182" s="137" t="str">
        <f>IF(A182="项目阶段",NETWORKDAYS.INTL($D182,$E182,1,项目参数!$B$2:$B$200),"")</f>
        <v/>
      </c>
    </row>
    <row r="183" spans="7:7">
      <c r="G183" s="137" t="str">
        <f>IF(A183="项目阶段",NETWORKDAYS.INTL($D183,$E183,1,项目参数!$B$2:$B$200),"")</f>
        <v/>
      </c>
    </row>
    <row r="184" spans="7:7">
      <c r="G184" s="137" t="str">
        <f>IF(A184="项目阶段",NETWORKDAYS.INTL($D184,$E184,1,项目参数!$B$2:$B$200),"")</f>
        <v/>
      </c>
    </row>
    <row r="185" spans="7:7">
      <c r="G185" s="137" t="str">
        <f>IF(A185="项目阶段",NETWORKDAYS.INTL($D185,$E185,1,项目参数!$B$2:$B$200),"")</f>
        <v/>
      </c>
    </row>
    <row r="186" spans="7:7">
      <c r="G186" s="137" t="str">
        <f>IF(A186="项目阶段",NETWORKDAYS.INTL($D186,$E186,1,项目参数!$B$2:$B$200),"")</f>
        <v/>
      </c>
    </row>
    <row r="187" spans="7:7">
      <c r="G187" s="137" t="str">
        <f>IF(A187="项目阶段",NETWORKDAYS.INTL($D187,$E187,1,项目参数!$B$2:$B$200),"")</f>
        <v/>
      </c>
    </row>
    <row r="188" spans="7:7">
      <c r="G188" s="137" t="str">
        <f>IF(A188="项目阶段",NETWORKDAYS.INTL($D188,$E188,1,项目参数!$B$2:$B$200),"")</f>
        <v/>
      </c>
    </row>
    <row r="189" spans="7:7">
      <c r="G189" s="137" t="str">
        <f>IF(A189="项目阶段",NETWORKDAYS.INTL($D189,$E189,1,项目参数!$B$2:$B$200),"")</f>
        <v/>
      </c>
    </row>
    <row r="190" spans="7:7">
      <c r="G190" s="137" t="str">
        <f>IF(A190="项目阶段",NETWORKDAYS.INTL($D190,$E190,1,项目参数!$B$2:$B$200),"")</f>
        <v/>
      </c>
    </row>
    <row r="191" spans="7:7">
      <c r="G191" s="137" t="str">
        <f>IF(A191="项目阶段",NETWORKDAYS.INTL($D191,$E191,1,项目参数!$B$2:$B$200),"")</f>
        <v/>
      </c>
    </row>
    <row r="192" spans="7:7">
      <c r="G192" s="137" t="str">
        <f>IF(A192="项目阶段",NETWORKDAYS.INTL($D192,$E192,1,项目参数!$B$2:$B$200),"")</f>
        <v/>
      </c>
    </row>
    <row r="193" spans="7:7">
      <c r="G193" s="137" t="str">
        <f>IF(A193="项目阶段",NETWORKDAYS.INTL($D193,$E193,1,项目参数!$B$2:$B$200),"")</f>
        <v/>
      </c>
    </row>
    <row r="194" spans="7:7">
      <c r="G194" s="137" t="str">
        <f>IF(A194="项目阶段",NETWORKDAYS.INTL($D194,$E194,1,项目参数!$B$2:$B$200),"")</f>
        <v/>
      </c>
    </row>
    <row r="195" spans="7:7">
      <c r="G195" s="137" t="str">
        <f>IF(A195="项目阶段",NETWORKDAYS.INTL($D195,$E195,1,项目参数!$B$2:$B$200),"")</f>
        <v/>
      </c>
    </row>
    <row r="196" spans="7:7">
      <c r="G196" s="137" t="str">
        <f>IF(A196="项目阶段",NETWORKDAYS.INTL($D196,$E196,1,项目参数!$B$2:$B$200),"")</f>
        <v/>
      </c>
    </row>
    <row r="197" spans="7:7">
      <c r="G197" s="137" t="str">
        <f>IF(A197="项目阶段",NETWORKDAYS.INTL($D197,$E197,1,项目参数!$B$2:$B$200),"")</f>
        <v/>
      </c>
    </row>
    <row r="198" spans="7:7">
      <c r="G198" s="137" t="str">
        <f>IF(A198="项目阶段",NETWORKDAYS.INTL($D198,$E198,1,项目参数!$B$2:$B$200),"")</f>
        <v/>
      </c>
    </row>
    <row r="199" spans="7:7">
      <c r="G199" s="137" t="str">
        <f>IF(A199="项目阶段",NETWORKDAYS.INTL($D199,$E199,1,项目参数!$B$2:$B$200),"")</f>
        <v/>
      </c>
    </row>
    <row r="200" spans="7:7">
      <c r="G200" s="137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20" priority="6">
      <formula>"里程碑"=OFFSET($A$1,ROW()-1,COLUMN()-2)</formula>
    </cfRule>
  </conditionalFormatting>
  <dataValidations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AB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.5" customWidth="1"/>
    <col min="5" max="5" width="9.25" customWidth="1"/>
    <col min="7" max="7" width="5.25" bestFit="1" customWidth="1"/>
    <col min="8" max="8" width="6.75" style="117" customWidth="1"/>
    <col min="9" max="9" width="9.5" style="32" bestFit="1" customWidth="1"/>
    <col min="10" max="10" width="10.75" style="95" customWidth="1"/>
    <col min="11" max="11" width="6.875" style="122" customWidth="1"/>
    <col min="12" max="13" width="10.5" style="32" bestFit="1" customWidth="1"/>
    <col min="14" max="14" width="9" style="59"/>
    <col min="15" max="15" width="27.375" customWidth="1"/>
    <col min="16" max="21" width="2.625" style="62" customWidth="1"/>
    <col min="23" max="24" width="9" style="98"/>
    <col min="25" max="26" width="10.5" style="32" bestFit="1" customWidth="1"/>
  </cols>
  <sheetData>
    <row r="1" spans="1:28" s="12" customFormat="1" ht="86.25" customHeight="1">
      <c r="A1" s="12" t="s">
        <v>439</v>
      </c>
      <c r="B1" s="12" t="s">
        <v>113</v>
      </c>
      <c r="C1" s="12" t="s">
        <v>4</v>
      </c>
      <c r="D1" s="12" t="s">
        <v>3</v>
      </c>
      <c r="E1" s="12" t="s">
        <v>270</v>
      </c>
      <c r="F1" s="52" t="s">
        <v>5</v>
      </c>
      <c r="G1" s="12" t="s">
        <v>6</v>
      </c>
      <c r="H1" s="115" t="s">
        <v>362</v>
      </c>
      <c r="I1" s="31" t="s">
        <v>359</v>
      </c>
      <c r="J1" s="118" t="s">
        <v>494</v>
      </c>
      <c r="K1" s="119" t="s">
        <v>493</v>
      </c>
      <c r="L1" s="31" t="s">
        <v>360</v>
      </c>
      <c r="M1" s="31" t="s">
        <v>361</v>
      </c>
      <c r="N1" s="57" t="s">
        <v>8</v>
      </c>
      <c r="O1" s="12" t="s">
        <v>7</v>
      </c>
      <c r="P1" s="63" t="s">
        <v>392</v>
      </c>
      <c r="Q1" s="64" t="s">
        <v>387</v>
      </c>
      <c r="R1" s="64" t="s">
        <v>388</v>
      </c>
      <c r="S1" s="64" t="s">
        <v>389</v>
      </c>
      <c r="T1" s="64" t="s">
        <v>390</v>
      </c>
      <c r="U1" s="64" t="s">
        <v>391</v>
      </c>
      <c r="V1" s="99" t="s">
        <v>440</v>
      </c>
      <c r="W1" s="96" t="s">
        <v>438</v>
      </c>
      <c r="X1" s="97" t="s">
        <v>477</v>
      </c>
      <c r="Y1" s="187" t="s">
        <v>717</v>
      </c>
      <c r="Z1" s="187" t="s">
        <v>718</v>
      </c>
      <c r="AA1" s="187" t="s">
        <v>719</v>
      </c>
      <c r="AB1" s="187" t="s">
        <v>720</v>
      </c>
    </row>
    <row r="2" spans="1:28">
      <c r="A2" s="8" t="s">
        <v>350</v>
      </c>
      <c r="B2" s="8" t="s">
        <v>146</v>
      </c>
      <c r="C2" s="8" t="s">
        <v>356</v>
      </c>
      <c r="D2" s="8" t="s">
        <v>346</v>
      </c>
      <c r="E2" s="8"/>
      <c r="F2" s="8" t="s">
        <v>275</v>
      </c>
      <c r="G2" s="8" t="s">
        <v>352</v>
      </c>
      <c r="H2" s="116">
        <v>8</v>
      </c>
      <c r="I2" s="40">
        <v>41306</v>
      </c>
      <c r="J2" s="120">
        <f>IF(AND($H2&gt;0,$I2&lt;&gt;"",$I2&gt;40000),IFERROR(WORKDAY.INTL($I2,INT(($H2+项目参数!$J$29-1)/项目参数!$J$29)-1,1,项目参数!$B$2:$B$200),WORKDAY($I2,INT(($H2+项目参数!$J$29-1)/项目参数!$J$29)-1,1)),"")</f>
        <v>41306</v>
      </c>
      <c r="K2" s="121">
        <f>IF(AND($L2&lt;&gt;"",$L2&gt;40000,$M2&lt;&gt;"",$M2&gt;40000),(1+IFERROR(NETWORKDAYS.INTL($L2,$M2,1,项目参数!$B$2:$B$200),NETWORKDAYS($L2,$M2,1)))*项目参数!$J$29,"")</f>
        <v>40</v>
      </c>
      <c r="L2" s="40">
        <v>41277</v>
      </c>
      <c r="M2" s="40">
        <v>41283</v>
      </c>
      <c r="N2" s="58">
        <v>0.6</v>
      </c>
      <c r="O2" s="61"/>
      <c r="W2" s="98" t="b">
        <f t="shared" ref="W2:W65" si="0">AND(LEN(A2)&gt;0,LEN(C2)&gt;3,LEN(F2)&gt;1,OR(I2=0,AND(H2&gt;0,I2&gt;40000)),OR(L2=0,L2&gt;40000))</f>
        <v>1</v>
      </c>
      <c r="Y2" s="32">
        <f>IF($W2,VLOOKUP($B2,项目阶段与里程碑!$B:$E,3,FALSE),"")</f>
        <v>41309</v>
      </c>
      <c r="Z2" s="32">
        <f>IF($W2,VLOOKUP($B2,项目阶段与里程碑!$B:$E,4,FALSE),"")</f>
        <v>41330</v>
      </c>
      <c r="AA2" t="str">
        <f>VLOOKUP(F2,内部通讯录!$B:$F,5,FALSE)</f>
        <v>T6</v>
      </c>
      <c r="AB2">
        <f>IFERROR(VLOOKUP($AA2,项目参数!$I$14:$J$21,2,FALSE),"")</f>
        <v>600</v>
      </c>
    </row>
    <row r="3" spans="1:28">
      <c r="A3" s="8" t="s">
        <v>351</v>
      </c>
      <c r="B3" s="8" t="s">
        <v>150</v>
      </c>
      <c r="C3" s="8" t="s">
        <v>357</v>
      </c>
      <c r="D3" s="8" t="s">
        <v>346</v>
      </c>
      <c r="E3" s="8"/>
      <c r="F3" s="8" t="s">
        <v>358</v>
      </c>
      <c r="G3" s="8"/>
      <c r="H3" s="116">
        <v>1</v>
      </c>
      <c r="I3" s="40">
        <v>41307</v>
      </c>
      <c r="J3" s="120">
        <f>IF(AND($H3&gt;0,$I3&lt;&gt;"",$I3&gt;40000),IFERROR(WORKDAY.INTL($I3,INT(($H3+项目参数!$J$29-1)/项目参数!$J$29)-1,1,项目参数!$B$2:$B$200),WORKDAY($I3,INT(($H3+项目参数!$J$29-1)/项目参数!$J$29)-1,1)),"")</f>
        <v>41307</v>
      </c>
      <c r="K3" s="121">
        <f>IF(AND($L3&lt;&gt;"",$L3&gt;40000,$M3&lt;&gt;"",$M3&gt;40000),(1+IFERROR(NETWORKDAYS.INTL($L3,$M3,1,项目参数!$B$2:$B$200),NETWORKDAYS($L3,$M3,1)))*项目参数!$J$29,"")</f>
        <v>40</v>
      </c>
      <c r="L3" s="40">
        <v>41289</v>
      </c>
      <c r="M3" s="40">
        <v>41294</v>
      </c>
      <c r="N3" s="58">
        <v>1</v>
      </c>
      <c r="O3" s="61"/>
      <c r="W3" s="98" t="b">
        <f t="shared" si="0"/>
        <v>1</v>
      </c>
      <c r="Y3" s="32">
        <f>IF($W3,VLOOKUP($B3,项目阶段与里程碑!$B:$E,3,FALSE),"")</f>
        <v>41333</v>
      </c>
      <c r="Z3" s="32">
        <f>IF($W3,VLOOKUP($B3,项目阶段与里程碑!$B:$E,4,FALSE),"")</f>
        <v>41363</v>
      </c>
      <c r="AA3" t="str">
        <f>VLOOKUP(F3,内部通讯录!$B:$F,5,FALSE)</f>
        <v>T5</v>
      </c>
      <c r="AB3">
        <f>IFERROR(VLOOKUP($AA3,项目参数!$I$14:$J$21,2,FALSE),"")</f>
        <v>600</v>
      </c>
    </row>
    <row r="4" spans="1:28">
      <c r="A4" s="8" t="s">
        <v>363</v>
      </c>
      <c r="B4" s="8" t="s">
        <v>364</v>
      </c>
      <c r="C4" s="8" t="s">
        <v>365</v>
      </c>
      <c r="D4" s="8" t="s">
        <v>370</v>
      </c>
      <c r="E4" s="8" t="s">
        <v>638</v>
      </c>
      <c r="F4" s="8" t="s">
        <v>366</v>
      </c>
      <c r="G4" s="8"/>
      <c r="H4" s="116">
        <v>2</v>
      </c>
      <c r="I4" s="40">
        <v>41308</v>
      </c>
      <c r="J4" s="120">
        <f>IF(AND($H4&gt;0,$I4&lt;&gt;"",$I4&gt;40000),IFERROR(WORKDAY.INTL($I4,INT(($H4+项目参数!$J$29-1)/项目参数!$J$29)-1,1,项目参数!$B$2:$B$200),WORKDAY($I4,INT(($H4+项目参数!$J$29-1)/项目参数!$J$29)-1,1)),"")</f>
        <v>41308</v>
      </c>
      <c r="K4" s="121" t="str">
        <f>IF(AND($L4&lt;&gt;"",$L4&gt;40000,$M4&lt;&gt;"",$M4&gt;40000),(1+IFERROR(NETWORKDAYS.INTL($L4,$M4,1,项目参数!$B$2:$B$200),NETWORKDAYS($L4,$M4,1)))*项目参数!$J$29,"")</f>
        <v/>
      </c>
      <c r="L4" s="40">
        <v>41308</v>
      </c>
      <c r="M4" s="40"/>
      <c r="N4" s="58">
        <v>0.6</v>
      </c>
      <c r="O4" s="61"/>
      <c r="W4" s="98" t="b">
        <f t="shared" si="0"/>
        <v>1</v>
      </c>
      <c r="Y4" s="32">
        <f>IF($W4,VLOOKUP($B4,项目阶段与里程碑!$B:$E,3,FALSE),"")</f>
        <v>41365</v>
      </c>
      <c r="Z4" s="32">
        <f>IF($W4,VLOOKUP($B4,项目阶段与里程碑!$B:$E,4,FALSE),"")</f>
        <v>41379</v>
      </c>
      <c r="AA4" t="str">
        <f>VLOOKUP(F4,内部通讯录!$B:$F,5,FALSE)</f>
        <v>T5</v>
      </c>
      <c r="AB4">
        <f>IFERROR(VLOOKUP($AA4,项目参数!$I$14:$J$21,2,FALSE),"")</f>
        <v>600</v>
      </c>
    </row>
    <row r="5" spans="1:28">
      <c r="A5" s="8" t="s">
        <v>398</v>
      </c>
      <c r="B5" s="8" t="s">
        <v>146</v>
      </c>
      <c r="C5" s="8" t="s">
        <v>399</v>
      </c>
      <c r="D5" s="8" t="s">
        <v>346</v>
      </c>
      <c r="E5" s="8"/>
      <c r="F5" s="8" t="s">
        <v>275</v>
      </c>
      <c r="G5" s="8"/>
      <c r="H5" s="116">
        <v>2</v>
      </c>
      <c r="I5" s="40"/>
      <c r="J5" s="120" t="str">
        <f>IF(AND($H5&gt;0,$I5&lt;&gt;"",$I5&gt;40000),IFERROR(WORKDAY.INTL($I5,INT(($H5+项目参数!$J$29-1)/项目参数!$J$29)-1,1,项目参数!$B$2:$B$200),WORKDAY($I5,INT(($H5+项目参数!$J$29-1)/项目参数!$J$29)-1,1)),"")</f>
        <v/>
      </c>
      <c r="K5" s="121">
        <f>IF(AND($L5&lt;&gt;"",$L5&gt;40000,$M5&lt;&gt;"",$M5&gt;40000),(1+IFERROR(NETWORKDAYS.INTL($L5,$M5,1,项目参数!$B$2:$B$200),NETWORKDAYS($L5,$M5,1)))*项目参数!$J$29,"")</f>
        <v>24</v>
      </c>
      <c r="L5" s="40">
        <v>41309</v>
      </c>
      <c r="M5" s="40">
        <v>41310</v>
      </c>
      <c r="N5" s="58">
        <v>1</v>
      </c>
      <c r="O5" s="61"/>
      <c r="W5" s="98" t="b">
        <f t="shared" si="0"/>
        <v>1</v>
      </c>
      <c r="Y5" s="32">
        <f>IF($W5,VLOOKUP($B5,项目阶段与里程碑!$B:$E,3,FALSE),"")</f>
        <v>41309</v>
      </c>
      <c r="Z5" s="32">
        <f>IF($W5,VLOOKUP($B5,项目阶段与里程碑!$B:$E,4,FALSE),"")</f>
        <v>41330</v>
      </c>
      <c r="AA5" t="str">
        <f>VLOOKUP(F5,内部通讯录!$B:$F,5,FALSE)</f>
        <v>T6</v>
      </c>
      <c r="AB5">
        <f>IFERROR(VLOOKUP($AA5,项目参数!$I$14:$J$21,2,FALSE),"")</f>
        <v>600</v>
      </c>
    </row>
    <row r="6" spans="1:28">
      <c r="A6" s="8" t="s">
        <v>423</v>
      </c>
      <c r="B6" s="8" t="s">
        <v>146</v>
      </c>
      <c r="C6" s="8" t="s">
        <v>434</v>
      </c>
      <c r="D6" s="8" t="s">
        <v>346</v>
      </c>
      <c r="F6" s="8" t="s">
        <v>275</v>
      </c>
      <c r="G6" s="8" t="s">
        <v>411</v>
      </c>
      <c r="H6" s="116">
        <v>1</v>
      </c>
      <c r="I6" s="40"/>
      <c r="J6" s="120" t="str">
        <f>IF(AND($H6&gt;0,$I6&lt;&gt;"",$I6&gt;40000),IFERROR(WORKDAY.INTL($I6,INT(($H6+项目参数!$J$29-1)/项目参数!$J$29)-1,1,项目参数!$B$2:$B$200),WORKDAY($I6,INT(($H6+项目参数!$J$29-1)/项目参数!$J$29)-1,1)),"")</f>
        <v/>
      </c>
      <c r="K6" s="121">
        <f>IF(AND($L6&lt;&gt;"",$L6&gt;40000,$M6&lt;&gt;"",$M6&gt;40000),(1+IFERROR(NETWORKDAYS.INTL($L6,$M6,1,项目参数!$B$2:$B$200),NETWORKDAYS($L6,$M6,1)))*项目参数!$J$29,"")</f>
        <v>24</v>
      </c>
      <c r="L6" s="40">
        <v>41310</v>
      </c>
      <c r="M6" s="40">
        <v>41311</v>
      </c>
      <c r="N6" s="58">
        <v>0.3</v>
      </c>
      <c r="O6" s="61"/>
      <c r="W6" s="98" t="b">
        <f t="shared" si="0"/>
        <v>1</v>
      </c>
      <c r="Y6" s="32">
        <f>IF($W6,VLOOKUP($B6,项目阶段与里程碑!$B:$E,3,FALSE),"")</f>
        <v>41309</v>
      </c>
      <c r="Z6" s="32">
        <f>IF($W6,VLOOKUP($B6,项目阶段与里程碑!$B:$E,4,FALSE),"")</f>
        <v>41330</v>
      </c>
      <c r="AA6" t="str">
        <f>VLOOKUP(F6,内部通讯录!$B:$F,5,FALSE)</f>
        <v>T6</v>
      </c>
      <c r="AB6">
        <f>IFERROR(VLOOKUP($AA6,项目参数!$I$14:$J$21,2,FALSE),"")</f>
        <v>600</v>
      </c>
    </row>
    <row r="7" spans="1:28">
      <c r="A7" s="8" t="s">
        <v>424</v>
      </c>
      <c r="B7" s="8" t="s">
        <v>146</v>
      </c>
      <c r="C7" s="8" t="s">
        <v>436</v>
      </c>
      <c r="D7" s="8" t="s">
        <v>346</v>
      </c>
      <c r="E7" s="8"/>
      <c r="F7" s="8" t="s">
        <v>275</v>
      </c>
      <c r="G7" s="8" t="s">
        <v>412</v>
      </c>
      <c r="H7" s="116">
        <v>1</v>
      </c>
      <c r="I7" s="40">
        <v>40544</v>
      </c>
      <c r="J7" s="120">
        <f>IF(AND($H7&gt;0,$I7&lt;&gt;"",$I7&gt;40000),IFERROR(WORKDAY.INTL($I7,INT(($H7+项目参数!$J$29-1)/项目参数!$J$29)-1,1,项目参数!$B$2:$B$200),WORKDAY($I7,INT(($H7+项目参数!$J$29-1)/项目参数!$J$29)-1,1)),"")</f>
        <v>40544</v>
      </c>
      <c r="K7" s="121">
        <f>IF(AND($L7&lt;&gt;"",$L7&gt;40000,$M7&lt;&gt;"",$M7&gt;40000),(1+IFERROR(NETWORKDAYS.INTL($L7,$M7,1,项目参数!$B$2:$B$200),NETWORKDAYS($L7,$M7,1)))*项目参数!$J$29,"")</f>
        <v>16</v>
      </c>
      <c r="L7" s="40">
        <v>41311</v>
      </c>
      <c r="M7" s="40">
        <v>41311</v>
      </c>
      <c r="N7" s="58">
        <v>0.5</v>
      </c>
      <c r="O7" s="61"/>
      <c r="W7" s="98" t="b">
        <f t="shared" si="0"/>
        <v>1</v>
      </c>
      <c r="Y7" s="32">
        <f>IF($W7,VLOOKUP($B7,项目阶段与里程碑!$B:$E,3,FALSE),"")</f>
        <v>41309</v>
      </c>
      <c r="Z7" s="32">
        <f>IF($W7,VLOOKUP($B7,项目阶段与里程碑!$B:$E,4,FALSE),"")</f>
        <v>41330</v>
      </c>
      <c r="AA7" t="str">
        <f>VLOOKUP(F7,内部通讯录!$B:$F,5,FALSE)</f>
        <v>T6</v>
      </c>
      <c r="AB7">
        <f>IFERROR(VLOOKUP($AA7,项目参数!$I$14:$J$21,2,FALSE),"")</f>
        <v>600</v>
      </c>
    </row>
    <row r="8" spans="1:28">
      <c r="A8" s="8" t="s">
        <v>425</v>
      </c>
      <c r="B8" s="8" t="s">
        <v>146</v>
      </c>
      <c r="C8" s="8" t="s">
        <v>476</v>
      </c>
      <c r="D8" s="8" t="s">
        <v>370</v>
      </c>
      <c r="E8" s="8"/>
      <c r="F8" s="8" t="s">
        <v>366</v>
      </c>
      <c r="G8" s="8" t="s">
        <v>411</v>
      </c>
      <c r="H8" s="116">
        <v>3</v>
      </c>
      <c r="I8" s="40"/>
      <c r="J8" s="120" t="str">
        <f>IF(AND($H8&gt;0,$I8&lt;&gt;"",$I8&gt;40000),IFERROR(WORKDAY.INTL($I8,INT(($H8+项目参数!$J$29-1)/项目参数!$J$29)-1,1,项目参数!$B$2:$B$200),WORKDAY($I8,INT(($H8+项目参数!$J$29-1)/项目参数!$J$29)-1,1)),"")</f>
        <v/>
      </c>
      <c r="K8" s="121" t="str">
        <f>IF(AND($L8&lt;&gt;"",$L8&gt;40000,$M8&lt;&gt;"",$M8&gt;40000),(1+IFERROR(NETWORKDAYS.INTL($L8,$M8,1,项目参数!$B$2:$B$200),NETWORKDAYS($L8,$M8,1)))*项目参数!$J$29,"")</f>
        <v/>
      </c>
      <c r="L8" s="40">
        <v>41312</v>
      </c>
      <c r="M8" s="40"/>
      <c r="N8" s="58">
        <v>0.5</v>
      </c>
      <c r="O8" s="61"/>
      <c r="W8" s="98" t="b">
        <f t="shared" si="0"/>
        <v>1</v>
      </c>
      <c r="Y8" s="32">
        <f>IF($W8,VLOOKUP($B8,项目阶段与里程碑!$B:$E,3,FALSE),"")</f>
        <v>41309</v>
      </c>
      <c r="Z8" s="32">
        <f>IF($W8,VLOOKUP($B8,项目阶段与里程碑!$B:$E,4,FALSE),"")</f>
        <v>41330</v>
      </c>
      <c r="AA8" t="str">
        <f>VLOOKUP(F8,内部通讯录!$B:$F,5,FALSE)</f>
        <v>T5</v>
      </c>
      <c r="AB8">
        <f>IFERROR(VLOOKUP($AA8,项目参数!$I$14:$J$21,2,FALSE),"")</f>
        <v>600</v>
      </c>
    </row>
    <row r="9" spans="1:28">
      <c r="A9" s="8" t="s">
        <v>426</v>
      </c>
      <c r="B9" s="8" t="s">
        <v>364</v>
      </c>
      <c r="C9" s="8" t="s">
        <v>561</v>
      </c>
      <c r="D9" s="8" t="s">
        <v>370</v>
      </c>
      <c r="E9" s="8"/>
      <c r="F9" s="8" t="s">
        <v>366</v>
      </c>
      <c r="G9" s="8"/>
      <c r="H9" s="116">
        <v>4</v>
      </c>
      <c r="I9" s="40">
        <v>41306</v>
      </c>
      <c r="J9" s="120">
        <f>IF(AND($H9&gt;0,$I9&lt;&gt;"",$I9&gt;40000),IFERROR(WORKDAY.INTL($I9,INT(($H9+项目参数!$J$29-1)/项目参数!$J$29)-1,1,项目参数!$B$2:$B$200),WORKDAY($I9,INT(($H9+项目参数!$J$29-1)/项目参数!$J$29)-1,1)),"")</f>
        <v>41306</v>
      </c>
      <c r="K9" s="121" t="str">
        <f>IF(AND($L9&lt;&gt;"",$L9&gt;40000,$M9&lt;&gt;"",$M9&gt;40000),(1+IFERROR(NETWORKDAYS.INTL($L9,$M9,1,项目参数!$B$2:$B$200),NETWORKDAYS($L9,$M9,1)))*项目参数!$J$29,"")</f>
        <v/>
      </c>
      <c r="L9" s="40"/>
      <c r="M9" s="40"/>
      <c r="N9" s="58">
        <v>0.5</v>
      </c>
      <c r="O9" s="61"/>
      <c r="W9" s="98" t="b">
        <f t="shared" si="0"/>
        <v>1</v>
      </c>
      <c r="Y9" s="32">
        <f>IF($W9,VLOOKUP($B9,项目阶段与里程碑!$B:$E,3,FALSE),"")</f>
        <v>41365</v>
      </c>
      <c r="Z9" s="32">
        <f>IF($W9,VLOOKUP($B9,项目阶段与里程碑!$B:$E,4,FALSE),"")</f>
        <v>41379</v>
      </c>
      <c r="AA9" t="str">
        <f>VLOOKUP(F9,内部通讯录!$B:$F,5,FALSE)</f>
        <v>T5</v>
      </c>
      <c r="AB9">
        <f>IFERROR(VLOOKUP($AA9,项目参数!$I$14:$J$21,2,FALSE),"")</f>
        <v>600</v>
      </c>
    </row>
    <row r="10" spans="1:28">
      <c r="A10" s="8" t="s">
        <v>427</v>
      </c>
      <c r="B10" s="8"/>
      <c r="C10" s="8" t="s">
        <v>634</v>
      </c>
      <c r="D10" s="8"/>
      <c r="E10" s="8"/>
      <c r="F10" s="8"/>
      <c r="G10" s="8"/>
      <c r="H10" s="116">
        <v>1</v>
      </c>
      <c r="I10" s="40"/>
      <c r="J10" s="120" t="str">
        <f>IF(AND($H10&gt;0,$I10&lt;&gt;"",$I10&gt;40000),IFERROR(WORKDAY.INTL($I10,INT(($H10+项目参数!$J$29-1)/项目参数!$J$29)-1,1,项目参数!$B$2:$B$200),WORKDAY($I10,INT(($H10+项目参数!$J$29-1)/项目参数!$J$29)-1,1)),"")</f>
        <v/>
      </c>
      <c r="K10" s="121" t="str">
        <f>IF(AND($L10&lt;&gt;"",$L10&gt;40000,$M10&lt;&gt;"",$M10&gt;40000),(1+IFERROR(NETWORKDAYS.INTL($L10,$M10,1,项目参数!$B$2:$B$200),NETWORKDAYS($L10,$M10,1)))*项目参数!$J$29,"")</f>
        <v/>
      </c>
      <c r="L10" s="40">
        <v>41276</v>
      </c>
      <c r="M10" s="40"/>
      <c r="N10" s="58">
        <v>0.5</v>
      </c>
      <c r="O10" s="61"/>
      <c r="W10" s="98" t="b">
        <f t="shared" si="0"/>
        <v>0</v>
      </c>
      <c r="Y10" s="32" t="str">
        <f>IF($W10,VLOOKUP($B10,项目阶段与里程碑!$B:$E,3,FALSE),"")</f>
        <v/>
      </c>
      <c r="Z10" s="32" t="str">
        <f>IF($W10,VLOOKUP($B10,项目阶段与里程碑!$B:$E,4,FALSE),"")</f>
        <v/>
      </c>
      <c r="AA10" t="e">
        <f>VLOOKUP(F10,内部通讯录!$B:$F,5,FALSE)</f>
        <v>#N/A</v>
      </c>
      <c r="AB10" t="str">
        <f>IFERROR(VLOOKUP($AA10,项目参数!$I$14:$J$21,2,FALSE),"")</f>
        <v/>
      </c>
    </row>
    <row r="11" spans="1:28">
      <c r="A11" s="8" t="s">
        <v>428</v>
      </c>
      <c r="B11" s="8"/>
      <c r="C11" s="8"/>
      <c r="D11" s="8"/>
      <c r="E11" s="8"/>
      <c r="F11" s="8"/>
      <c r="G11" s="8"/>
      <c r="H11" s="116"/>
      <c r="I11" s="40"/>
      <c r="J11" s="120" t="str">
        <f>IF(AND($H11&gt;0,$I11&lt;&gt;"",$I11&gt;40000),IFERROR(WORKDAY.INTL($I11,INT(($H11+项目参数!$J$29-1)/项目参数!$J$29)-1,1,项目参数!$B$2:$B$200),WORKDAY($I11,INT(($H11+项目参数!$J$29-1)/项目参数!$J$29)-1,1)),"")</f>
        <v/>
      </c>
      <c r="K11" s="121" t="str">
        <f>IF(AND($L11&lt;&gt;"",$L11&gt;40000,$M11&lt;&gt;"",$M11&gt;40000),(1+IFERROR(NETWORKDAYS.INTL($L11,$M11,1,项目参数!$B$2:$B$200),NETWORKDAYS($L11,$M11,1)))*项目参数!$J$29,"")</f>
        <v/>
      </c>
      <c r="L11" s="40"/>
      <c r="M11" s="40">
        <v>1</v>
      </c>
      <c r="N11" s="58">
        <v>1</v>
      </c>
      <c r="O11" s="61"/>
      <c r="W11" s="98" t="b">
        <f t="shared" si="0"/>
        <v>0</v>
      </c>
      <c r="Y11" s="32" t="str">
        <f>IF($W11,VLOOKUP($B11,项目阶段与里程碑!$B:$E,3,FALSE),"")</f>
        <v/>
      </c>
      <c r="Z11" s="32" t="str">
        <f>IF($W11,VLOOKUP($B11,项目阶段与里程碑!$B:$E,4,FALSE),"")</f>
        <v/>
      </c>
      <c r="AA11" t="e">
        <f>VLOOKUP(F11,内部通讯录!$B:$F,5,FALSE)</f>
        <v>#N/A</v>
      </c>
      <c r="AB11" t="str">
        <f>IFERROR(VLOOKUP($AA11,项目参数!$I$14:$J$21,2,FALSE),"")</f>
        <v/>
      </c>
    </row>
    <row r="12" spans="1:28">
      <c r="A12" s="8" t="s">
        <v>429</v>
      </c>
      <c r="B12" s="8"/>
      <c r="C12" s="8"/>
      <c r="D12" s="8"/>
      <c r="E12" s="8"/>
      <c r="F12" s="8"/>
      <c r="G12" s="8"/>
      <c r="H12" s="116"/>
      <c r="I12" s="40"/>
      <c r="J12" s="120" t="str">
        <f>IF(AND($H12&gt;0,$I12&lt;&gt;"",$I12&gt;40000),IFERROR(WORKDAY.INTL($I12,INT(($H12+项目参数!$J$29-1)/项目参数!$J$29)-1,1,项目参数!$B$2:$B$200),WORKDAY($I12,INT(($H12+项目参数!$J$29-1)/项目参数!$J$29)-1,1)),"")</f>
        <v/>
      </c>
      <c r="K12" s="121" t="str">
        <f>IF(AND($L12&lt;&gt;"",$L12&gt;40000,$M12&lt;&gt;"",$M12&gt;40000),(1+IFERROR(NETWORKDAYS.INTL($L12,$M12,1,项目参数!$B$2:$B$200),NETWORKDAYS($L12,$M12,1)))*项目参数!$J$29,"")</f>
        <v/>
      </c>
      <c r="L12" s="40"/>
      <c r="M12" s="40">
        <v>1</v>
      </c>
      <c r="N12" s="58"/>
      <c r="O12" s="61"/>
      <c r="W12" s="98" t="b">
        <f t="shared" si="0"/>
        <v>0</v>
      </c>
      <c r="Y12" s="32" t="str">
        <f>IF($W12,VLOOKUP($B12,项目阶段与里程碑!$B:$E,3,FALSE),"")</f>
        <v/>
      </c>
      <c r="Z12" s="32" t="str">
        <f>IF($W12,VLOOKUP($B12,项目阶段与里程碑!$B:$E,4,FALSE),"")</f>
        <v/>
      </c>
      <c r="AA12" t="e">
        <f>VLOOKUP(F12,内部通讯录!$B:$F,5,FALSE)</f>
        <v>#N/A</v>
      </c>
      <c r="AB12" t="str">
        <f>IFERROR(VLOOKUP($AA12,项目参数!$I$14:$J$21,2,FALSE),"")</f>
        <v/>
      </c>
    </row>
    <row r="13" spans="1:28">
      <c r="A13" s="8" t="s">
        <v>430</v>
      </c>
      <c r="B13" s="8"/>
      <c r="C13" s="8"/>
      <c r="D13" s="8"/>
      <c r="E13" s="8"/>
      <c r="F13" s="8"/>
      <c r="G13" s="8"/>
      <c r="H13" s="116"/>
      <c r="I13" s="40"/>
      <c r="J13" s="120" t="str">
        <f>IF(AND($H13&gt;0,$I13&lt;&gt;"",$I13&gt;40000),IFERROR(WORKDAY.INTL($I13,INT(($H13+项目参数!$J$29-1)/项目参数!$J$29)-1,1,项目参数!$B$2:$B$200),WORKDAY($I13,INT(($H13+项目参数!$J$29-1)/项目参数!$J$29)-1,1)),"")</f>
        <v/>
      </c>
      <c r="K13" s="121" t="str">
        <f>IF(AND($L13&lt;&gt;"",$L13&gt;40000,$M13&lt;&gt;"",$M13&gt;40000),(1+IFERROR(NETWORKDAYS.INTL($L13,$M13,1,项目参数!$B$2:$B$200),NETWORKDAYS($L13,$M13,1)))*项目参数!$J$29,"")</f>
        <v/>
      </c>
      <c r="L13" s="40"/>
      <c r="M13" s="40">
        <v>2</v>
      </c>
      <c r="N13" s="58">
        <v>0.01</v>
      </c>
      <c r="O13" s="61"/>
      <c r="W13" s="98" t="b">
        <f t="shared" si="0"/>
        <v>0</v>
      </c>
      <c r="Y13" s="32" t="str">
        <f>IF($W13,VLOOKUP($B13,项目阶段与里程碑!$B:$E,3,FALSE),"")</f>
        <v/>
      </c>
      <c r="Z13" s="32" t="str">
        <f>IF($W13,VLOOKUP($B13,项目阶段与里程碑!$B:$E,4,FALSE),"")</f>
        <v/>
      </c>
      <c r="AA13" t="e">
        <f>VLOOKUP(F13,内部通讯录!$B:$F,5,FALSE)</f>
        <v>#N/A</v>
      </c>
      <c r="AB13" t="str">
        <f>IFERROR(VLOOKUP($AA13,项目参数!$I$14:$J$21,2,FALSE),"")</f>
        <v/>
      </c>
    </row>
    <row r="14" spans="1:28">
      <c r="A14" s="8" t="s">
        <v>621</v>
      </c>
      <c r="B14" s="8"/>
      <c r="C14" s="8"/>
      <c r="D14" s="8"/>
      <c r="E14" s="8"/>
      <c r="F14" s="8"/>
      <c r="G14" s="8"/>
      <c r="H14" s="116"/>
      <c r="I14" s="40"/>
      <c r="J14" s="120" t="str">
        <f>IF(AND($H14&gt;0,$I14&lt;&gt;"",$I14&gt;40000),IFERROR(WORKDAY.INTL($I14,INT(($H14+项目参数!$J$29-1)/项目参数!$J$29)-1,1,项目参数!$B$2:$B$200),WORKDAY($I14,INT(($H14+项目参数!$J$29-1)/项目参数!$J$29)-1,1)),"")</f>
        <v/>
      </c>
      <c r="K14" s="121" t="str">
        <f>IF(AND($L14&lt;&gt;"",$L14&gt;40000,$M14&lt;&gt;"",$M14&gt;40000),(1+IFERROR(NETWORKDAYS.INTL($L14,$M14,1,项目参数!$B$2:$B$200),NETWORKDAYS($L14,$M14,1)))*项目参数!$J$29,"")</f>
        <v/>
      </c>
      <c r="L14" s="40"/>
      <c r="M14" s="40">
        <v>2</v>
      </c>
      <c r="N14" s="58">
        <v>0.2</v>
      </c>
      <c r="O14" s="61"/>
      <c r="W14" s="98" t="b">
        <f t="shared" si="0"/>
        <v>0</v>
      </c>
      <c r="Y14" s="32" t="str">
        <f>IF($W14,VLOOKUP($B14,项目阶段与里程碑!$B:$E,3,FALSE),"")</f>
        <v/>
      </c>
      <c r="Z14" s="32" t="str">
        <f>IF($W14,VLOOKUP($B14,项目阶段与里程碑!$B:$E,4,FALSE),"")</f>
        <v/>
      </c>
      <c r="AA14" t="e">
        <f>VLOOKUP(F14,内部通讯录!$B:$F,5,FALSE)</f>
        <v>#N/A</v>
      </c>
      <c r="AB14" t="str">
        <f>IFERROR(VLOOKUP($AA14,项目参数!$I$14:$J$21,2,FALSE),"")</f>
        <v/>
      </c>
    </row>
    <row r="15" spans="1:28">
      <c r="A15" s="8" t="s">
        <v>622</v>
      </c>
      <c r="B15" s="8"/>
      <c r="C15" s="8"/>
      <c r="D15" s="8"/>
      <c r="E15" s="8"/>
      <c r="F15" s="8"/>
      <c r="G15" s="8"/>
      <c r="H15" s="116"/>
      <c r="I15" s="40"/>
      <c r="J15" s="120" t="str">
        <f>IF(AND($H15&gt;0,$I15&lt;&gt;"",$I15&gt;40000),IFERROR(WORKDAY.INTL($I15,INT(($H15+项目参数!$J$29-1)/项目参数!$J$29)-1,1,项目参数!$B$2:$B$200),WORKDAY($I15,INT(($H15+项目参数!$J$29-1)/项目参数!$J$29)-1,1)),"")</f>
        <v/>
      </c>
      <c r="K15" s="121" t="str">
        <f>IF(AND($L15&lt;&gt;"",$L15&gt;40000,$M15&lt;&gt;"",$M15&gt;40000),(1+IFERROR(NETWORKDAYS.INTL($L15,$M15,1,项目参数!$B$2:$B$200),NETWORKDAYS($L15,$M15,1)))*项目参数!$J$29,"")</f>
        <v/>
      </c>
      <c r="L15" s="40"/>
      <c r="M15" s="40"/>
      <c r="N15" s="58">
        <v>0.1</v>
      </c>
      <c r="O15" s="61"/>
      <c r="W15" s="98" t="b">
        <f t="shared" si="0"/>
        <v>0</v>
      </c>
      <c r="Y15" s="32" t="str">
        <f>IF($W15,VLOOKUP($B15,项目阶段与里程碑!$B:$E,3,FALSE),"")</f>
        <v/>
      </c>
      <c r="Z15" s="32" t="str">
        <f>IF($W15,VLOOKUP($B15,项目阶段与里程碑!$B:$E,4,FALSE),"")</f>
        <v/>
      </c>
      <c r="AA15" t="e">
        <f>VLOOKUP(F15,内部通讯录!$B:$F,5,FALSE)</f>
        <v>#N/A</v>
      </c>
      <c r="AB15" t="str">
        <f>IFERROR(VLOOKUP($AA15,项目参数!$I$14:$J$21,2,FALSE),"")</f>
        <v/>
      </c>
    </row>
    <row r="16" spans="1:28">
      <c r="A16" s="8" t="s">
        <v>623</v>
      </c>
      <c r="B16" s="8"/>
      <c r="C16" s="8"/>
      <c r="D16" s="8"/>
      <c r="E16" s="8"/>
      <c r="F16" s="8"/>
      <c r="G16" s="8"/>
      <c r="H16" s="116"/>
      <c r="I16" s="40"/>
      <c r="J16" s="120" t="str">
        <f>IF(AND($H16&gt;0,$I16&lt;&gt;"",$I16&gt;40000),IFERROR(WORKDAY.INTL($I16,INT(($H16+项目参数!$J$29-1)/项目参数!$J$29)-1,1,项目参数!$B$2:$B$200),WORKDAY($I16,INT(($H16+项目参数!$J$29-1)/项目参数!$J$29)-1,1)),"")</f>
        <v/>
      </c>
      <c r="K16" s="121" t="str">
        <f>IF(AND($L16&lt;&gt;"",$L16&gt;40000,$M16&lt;&gt;"",$M16&gt;40000),(1+IFERROR(NETWORKDAYS.INTL($L16,$M16,1,项目参数!$B$2:$B$200),NETWORKDAYS($L16,$M16,1)))*项目参数!$J$29,"")</f>
        <v/>
      </c>
      <c r="L16" s="40"/>
      <c r="M16" s="40"/>
      <c r="N16" s="58">
        <v>0.8</v>
      </c>
      <c r="O16" s="61"/>
      <c r="W16" s="98" t="b">
        <f t="shared" si="0"/>
        <v>0</v>
      </c>
      <c r="Y16" s="32" t="str">
        <f>IF($W16,VLOOKUP($B16,项目阶段与里程碑!$B:$E,3,FALSE),"")</f>
        <v/>
      </c>
      <c r="Z16" s="32" t="str">
        <f>IF($W16,VLOOKUP($B16,项目阶段与里程碑!$B:$E,4,FALSE),"")</f>
        <v/>
      </c>
      <c r="AA16" t="e">
        <f>VLOOKUP(F16,内部通讯录!$B:$F,5,FALSE)</f>
        <v>#N/A</v>
      </c>
      <c r="AB16" t="str">
        <f>IFERROR(VLOOKUP($AA16,项目参数!$I$14:$J$21,2,FALSE),"")</f>
        <v/>
      </c>
    </row>
    <row r="17" spans="1:28">
      <c r="A17" s="8" t="s">
        <v>624</v>
      </c>
      <c r="B17" s="8"/>
      <c r="C17" s="8"/>
      <c r="D17" s="8"/>
      <c r="E17" s="8"/>
      <c r="F17" s="8"/>
      <c r="G17" s="8"/>
      <c r="H17" s="116"/>
      <c r="I17" s="40"/>
      <c r="J17" s="120" t="str">
        <f>IF(AND($H17&gt;0,$I17&lt;&gt;"",$I17&gt;40000),IFERROR(WORKDAY.INTL($I17,INT(($H17+项目参数!$J$29-1)/项目参数!$J$29)-1,1,项目参数!$B$2:$B$200),WORKDAY($I17,INT(($H17+项目参数!$J$29-1)/项目参数!$J$29)-1,1)),"")</f>
        <v/>
      </c>
      <c r="K17" s="121" t="str">
        <f>IF(AND($L17&lt;&gt;"",$L17&gt;40000,$M17&lt;&gt;"",$M17&gt;40000),(1+IFERROR(NETWORKDAYS.INTL($L17,$M17,1,项目参数!$B$2:$B$200),NETWORKDAYS($L17,$M17,1)))*项目参数!$J$29,"")</f>
        <v/>
      </c>
      <c r="L17" s="40"/>
      <c r="M17" s="40"/>
      <c r="N17" s="58">
        <v>0.6</v>
      </c>
      <c r="O17" s="61"/>
      <c r="W17" s="98" t="b">
        <f t="shared" si="0"/>
        <v>0</v>
      </c>
      <c r="Y17" s="32" t="str">
        <f>IF($W17,VLOOKUP($B17,项目阶段与里程碑!$B:$E,3,FALSE),"")</f>
        <v/>
      </c>
      <c r="Z17" s="32" t="str">
        <f>IF($W17,VLOOKUP($B17,项目阶段与里程碑!$B:$E,4,FALSE),"")</f>
        <v/>
      </c>
      <c r="AA17" t="e">
        <f>VLOOKUP(F17,内部通讯录!$B:$F,5,FALSE)</f>
        <v>#N/A</v>
      </c>
      <c r="AB17" t="str">
        <f>IFERROR(VLOOKUP($AA17,项目参数!$I$14:$J$21,2,FALSE),"")</f>
        <v/>
      </c>
    </row>
    <row r="18" spans="1:28">
      <c r="A18" s="8" t="s">
        <v>625</v>
      </c>
      <c r="B18" s="8"/>
      <c r="C18" s="8"/>
      <c r="D18" s="8"/>
      <c r="E18" s="8"/>
      <c r="F18" s="8"/>
      <c r="G18" s="8"/>
      <c r="H18" s="116"/>
      <c r="I18" s="40"/>
      <c r="J18" s="120" t="str">
        <f>IF(AND($H18&gt;0,$I18&lt;&gt;"",$I18&gt;40000),IFERROR(WORKDAY.INTL($I18,INT(($H18+项目参数!$J$29-1)/项目参数!$J$29)-1,1,项目参数!$B$2:$B$200),WORKDAY($I18,INT(($H18+项目参数!$J$29-1)/项目参数!$J$29)-1,1)),"")</f>
        <v/>
      </c>
      <c r="K18" s="121" t="str">
        <f>IF(AND($L18&lt;&gt;"",$L18&gt;40000,$M18&lt;&gt;"",$M18&gt;40000),(1+IFERROR(NETWORKDAYS.INTL($L18,$M18,1,项目参数!$B$2:$B$200),NETWORKDAYS($L18,$M18,1)))*项目参数!$J$29,"")</f>
        <v/>
      </c>
      <c r="L18" s="40"/>
      <c r="M18" s="40"/>
      <c r="N18" s="58"/>
      <c r="O18" s="61"/>
      <c r="W18" s="98" t="b">
        <f t="shared" si="0"/>
        <v>0</v>
      </c>
      <c r="Y18" s="32" t="str">
        <f>IF($W18,VLOOKUP($B18,项目阶段与里程碑!$B:$E,3,FALSE),"")</f>
        <v/>
      </c>
      <c r="Z18" s="32" t="str">
        <f>IF($W18,VLOOKUP($B18,项目阶段与里程碑!$B:$E,4,FALSE),"")</f>
        <v/>
      </c>
      <c r="AA18" t="e">
        <f>VLOOKUP(F18,内部通讯录!$B:$F,5,FALSE)</f>
        <v>#N/A</v>
      </c>
      <c r="AB18" t="str">
        <f>IFERROR(VLOOKUP($AA18,项目参数!$I$14:$J$21,2,FALSE),"")</f>
        <v/>
      </c>
    </row>
    <row r="19" spans="1:28">
      <c r="A19" s="8" t="s">
        <v>626</v>
      </c>
      <c r="B19" s="8"/>
      <c r="C19" s="8"/>
      <c r="D19" s="8"/>
      <c r="E19" s="8"/>
      <c r="F19" s="8"/>
      <c r="G19" s="8"/>
      <c r="H19" s="116"/>
      <c r="I19" s="40"/>
      <c r="J19" s="120" t="str">
        <f>IF(AND($H19&gt;0,$I19&lt;&gt;"",$I19&gt;40000),IFERROR(WORKDAY.INTL($I19,INT(($H19+项目参数!$J$29-1)/项目参数!$J$29)-1,1,项目参数!$B$2:$B$200),WORKDAY($I19,INT(($H19+项目参数!$J$29-1)/项目参数!$J$29)-1,1)),"")</f>
        <v/>
      </c>
      <c r="K19" s="121" t="str">
        <f>IF(AND($L19&lt;&gt;"",$L19&gt;40000,$M19&lt;&gt;"",$M19&gt;40000),(1+IFERROR(NETWORKDAYS.INTL($L19,$M19,1,项目参数!$B$2:$B$200),NETWORKDAYS($L19,$M19,1)))*项目参数!$J$29,"")</f>
        <v/>
      </c>
      <c r="L19" s="40"/>
      <c r="M19" s="40"/>
      <c r="N19" s="58"/>
      <c r="O19" s="61"/>
      <c r="W19" s="98" t="b">
        <f t="shared" si="0"/>
        <v>0</v>
      </c>
      <c r="Y19" s="32" t="str">
        <f>IF($W19,VLOOKUP($B19,项目阶段与里程碑!$B:$E,3,FALSE),"")</f>
        <v/>
      </c>
      <c r="Z19" s="32" t="str">
        <f>IF($W19,VLOOKUP($B19,项目阶段与里程碑!$B:$E,4,FALSE),"")</f>
        <v/>
      </c>
      <c r="AA19" t="e">
        <f>VLOOKUP(F19,内部通讯录!$B:$F,5,FALSE)</f>
        <v>#N/A</v>
      </c>
      <c r="AB19" t="str">
        <f>IFERROR(VLOOKUP($AA19,项目参数!$I$14:$J$21,2,FALSE),"")</f>
        <v/>
      </c>
    </row>
    <row r="20" spans="1:28">
      <c r="A20" s="8" t="s">
        <v>627</v>
      </c>
      <c r="B20" s="8"/>
      <c r="C20" s="8"/>
      <c r="D20" s="8"/>
      <c r="E20" s="8"/>
      <c r="F20" s="8"/>
      <c r="G20" s="8"/>
      <c r="H20" s="116"/>
      <c r="I20" s="40"/>
      <c r="J20" s="120" t="str">
        <f>IF(AND($H20&gt;0,$I20&lt;&gt;"",$I20&gt;40000),IFERROR(WORKDAY.INTL($I20,INT(($H20+项目参数!$J$29-1)/项目参数!$J$29)-1,1,项目参数!$B$2:$B$200),WORKDAY($I20,INT(($H20+项目参数!$J$29-1)/项目参数!$J$29)-1,1)),"")</f>
        <v/>
      </c>
      <c r="K20" s="121" t="str">
        <f>IF(AND($L20&lt;&gt;"",$L20&gt;40000,$M20&lt;&gt;"",$M20&gt;40000),(1+IFERROR(NETWORKDAYS.INTL($L20,$M20,1,项目参数!$B$2:$B$200),NETWORKDAYS($L20,$M20,1)))*项目参数!$J$29,"")</f>
        <v/>
      </c>
      <c r="L20" s="40"/>
      <c r="M20" s="40"/>
      <c r="N20" s="58"/>
      <c r="O20" s="61"/>
      <c r="W20" s="98" t="b">
        <f t="shared" si="0"/>
        <v>0</v>
      </c>
      <c r="Y20" s="32" t="str">
        <f>IF($W20,VLOOKUP($B20,项目阶段与里程碑!$B:$E,3,FALSE),"")</f>
        <v/>
      </c>
      <c r="Z20" s="32" t="str">
        <f>IF($W20,VLOOKUP($B20,项目阶段与里程碑!$B:$E,4,FALSE),"")</f>
        <v/>
      </c>
      <c r="AA20" t="e">
        <f>VLOOKUP(F20,内部通讯录!$B:$F,5,FALSE)</f>
        <v>#N/A</v>
      </c>
      <c r="AB20" t="str">
        <f>IFERROR(VLOOKUP($AA20,项目参数!$I$14:$J$21,2,FALSE),"")</f>
        <v/>
      </c>
    </row>
    <row r="21" spans="1:28">
      <c r="A21" s="8" t="s">
        <v>628</v>
      </c>
      <c r="B21" s="8"/>
      <c r="C21" s="8"/>
      <c r="D21" s="8"/>
      <c r="E21" s="8"/>
      <c r="F21" s="8"/>
      <c r="G21" s="8"/>
      <c r="H21" s="116"/>
      <c r="I21" s="40"/>
      <c r="J21" s="120" t="str">
        <f>IF(AND($H21&gt;0,$I21&lt;&gt;"",$I21&gt;40000),IFERROR(WORKDAY.INTL($I21,INT(($H21+项目参数!$J$29-1)/项目参数!$J$29)-1,1,项目参数!$B$2:$B$200),WORKDAY($I21,INT(($H21+项目参数!$J$29-1)/项目参数!$J$29)-1,1)),"")</f>
        <v/>
      </c>
      <c r="K21" s="121" t="str">
        <f>IF(AND($L21&lt;&gt;"",$L21&gt;40000,$M21&lt;&gt;"",$M21&gt;40000),(1+IFERROR(NETWORKDAYS.INTL($L21,$M21,1,项目参数!$B$2:$B$200),NETWORKDAYS($L21,$M21,1)))*项目参数!$J$29,"")</f>
        <v/>
      </c>
      <c r="L21" s="40"/>
      <c r="M21" s="40"/>
      <c r="N21" s="58"/>
      <c r="O21" s="61"/>
      <c r="W21" s="98" t="b">
        <f t="shared" si="0"/>
        <v>0</v>
      </c>
      <c r="Y21" s="32" t="str">
        <f>IF($W21,VLOOKUP($B21,项目阶段与里程碑!$B:$E,3,FALSE),"")</f>
        <v/>
      </c>
      <c r="Z21" s="32" t="str">
        <f>IF($W21,VLOOKUP($B21,项目阶段与里程碑!$B:$E,4,FALSE),"")</f>
        <v/>
      </c>
      <c r="AA21" t="e">
        <f>VLOOKUP(F21,内部通讯录!$B:$F,5,FALSE)</f>
        <v>#N/A</v>
      </c>
      <c r="AB21" t="str">
        <f>IFERROR(VLOOKUP($AA21,项目参数!$I$14:$J$21,2,FALSE),"")</f>
        <v/>
      </c>
    </row>
    <row r="22" spans="1:28">
      <c r="A22" s="8" t="s">
        <v>629</v>
      </c>
      <c r="B22" s="8"/>
      <c r="C22" s="8"/>
      <c r="D22" s="8"/>
      <c r="E22" s="8"/>
      <c r="F22" s="8"/>
      <c r="G22" s="8"/>
      <c r="H22" s="116"/>
      <c r="I22" s="40"/>
      <c r="J22" s="120" t="str">
        <f>IF(AND($H22&gt;0,$I22&lt;&gt;"",$I22&gt;40000),IFERROR(WORKDAY.INTL($I22,INT(($H22+项目参数!$J$29-1)/项目参数!$J$29)-1,1,项目参数!$B$2:$B$200),WORKDAY($I22,INT(($H22+项目参数!$J$29-1)/项目参数!$J$29)-1,1)),"")</f>
        <v/>
      </c>
      <c r="K22" s="121" t="str">
        <f>IF(AND($L22&lt;&gt;"",$L22&gt;40000,$M22&lt;&gt;"",$M22&gt;40000),(1+IFERROR(NETWORKDAYS.INTL($L22,$M22,1,项目参数!$B$2:$B$200),NETWORKDAYS($L22,$M22,1)))*项目参数!$J$29,"")</f>
        <v/>
      </c>
      <c r="L22" s="40"/>
      <c r="M22" s="40"/>
      <c r="N22" s="58"/>
      <c r="O22" s="61"/>
      <c r="W22" s="98" t="b">
        <f t="shared" si="0"/>
        <v>0</v>
      </c>
      <c r="Y22" s="32" t="str">
        <f>IF($W22,VLOOKUP($B22,项目阶段与里程碑!$B:$E,3,FALSE),"")</f>
        <v/>
      </c>
      <c r="Z22" s="32" t="str">
        <f>IF($W22,VLOOKUP($B22,项目阶段与里程碑!$B:$E,4,FALSE),"")</f>
        <v/>
      </c>
      <c r="AA22" t="e">
        <f>VLOOKUP(F22,内部通讯录!$B:$F,5,FALSE)</f>
        <v>#N/A</v>
      </c>
      <c r="AB22" t="str">
        <f>IFERROR(VLOOKUP($AA22,项目参数!$I$14:$J$21,2,FALSE),"")</f>
        <v/>
      </c>
    </row>
    <row r="23" spans="1:28">
      <c r="A23" s="8"/>
      <c r="B23" s="8"/>
      <c r="C23" s="8"/>
      <c r="D23" s="8"/>
      <c r="E23" s="8"/>
      <c r="F23" s="8"/>
      <c r="G23" s="8"/>
      <c r="H23" s="116"/>
      <c r="I23" s="40"/>
      <c r="J23" s="120" t="str">
        <f>IF(AND($H23&gt;0,$I23&lt;&gt;"",$I23&gt;40000),IFERROR(WORKDAY.INTL($I23,INT(($H23+项目参数!$J$29-1)/项目参数!$J$29)-1,1,项目参数!$B$2:$B$200),WORKDAY($I23,INT(($H23+项目参数!$J$29-1)/项目参数!$J$29)-1,1)),"")</f>
        <v/>
      </c>
      <c r="K23" s="121" t="str">
        <f>IF(AND($L23&lt;&gt;"",$L23&gt;40000,$M23&lt;&gt;"",$M23&gt;40000),(1+IFERROR(NETWORKDAYS.INTL($L23,$M23,1,项目参数!$B$2:$B$200),NETWORKDAYS($L23,$M23,1)))*项目参数!$J$29,"")</f>
        <v/>
      </c>
      <c r="L23" s="40"/>
      <c r="M23" s="40"/>
      <c r="N23" s="58"/>
      <c r="O23" s="61"/>
      <c r="W23" s="98" t="b">
        <f t="shared" si="0"/>
        <v>0</v>
      </c>
      <c r="Y23" s="32" t="str">
        <f>IF($W23,VLOOKUP($B23,项目阶段与里程碑!$B:$E,3,FALSE),"")</f>
        <v/>
      </c>
      <c r="Z23" s="32" t="str">
        <f>IF($W23,VLOOKUP($B23,项目阶段与里程碑!$B:$E,4,FALSE),"")</f>
        <v/>
      </c>
      <c r="AA23" t="e">
        <f>VLOOKUP(F23,内部通讯录!$B:$F,5,FALSE)</f>
        <v>#N/A</v>
      </c>
      <c r="AB23" t="str">
        <f>IFERROR(VLOOKUP($AA23,项目参数!$I$14:$J$21,2,FALSE),"")</f>
        <v/>
      </c>
    </row>
    <row r="24" spans="1:28">
      <c r="A24" s="8"/>
      <c r="B24" s="8"/>
      <c r="C24" s="8"/>
      <c r="D24" s="8"/>
      <c r="E24" s="8"/>
      <c r="F24" s="8"/>
      <c r="G24" s="8"/>
      <c r="H24" s="116"/>
      <c r="I24" s="40"/>
      <c r="J24" s="120" t="str">
        <f>IF(AND($H24&gt;0,$I24&lt;&gt;"",$I24&gt;40000),IFERROR(WORKDAY.INTL($I24,INT(($H24+项目参数!$J$29-1)/项目参数!$J$29)-1,1,项目参数!$B$2:$B$200),WORKDAY($I24,INT(($H24+项目参数!$J$29-1)/项目参数!$J$29)-1,1)),"")</f>
        <v/>
      </c>
      <c r="K24" s="121" t="str">
        <f>IF(AND($L24&lt;&gt;"",$L24&gt;40000,$M24&lt;&gt;"",$M24&gt;40000),(1+IFERROR(NETWORKDAYS.INTL($L24,$M24,1,项目参数!$B$2:$B$200),NETWORKDAYS($L24,$M24,1)))*项目参数!$J$29,"")</f>
        <v/>
      </c>
      <c r="L24" s="40"/>
      <c r="M24" s="40"/>
      <c r="N24" s="58"/>
      <c r="O24" s="61"/>
      <c r="W24" s="98" t="b">
        <f t="shared" si="0"/>
        <v>0</v>
      </c>
      <c r="Y24" s="32" t="str">
        <f>IF($W24,VLOOKUP($B24,项目阶段与里程碑!$B:$E,3,FALSE),"")</f>
        <v/>
      </c>
      <c r="Z24" s="32" t="str">
        <f>IF($W24,VLOOKUP($B24,项目阶段与里程碑!$B:$E,4,FALSE),"")</f>
        <v/>
      </c>
      <c r="AA24" t="e">
        <f>VLOOKUP(F24,内部通讯录!$B:$F,5,FALSE)</f>
        <v>#N/A</v>
      </c>
      <c r="AB24" t="str">
        <f>IFERROR(VLOOKUP($AA24,项目参数!$I$14:$J$21,2,FALSE),"")</f>
        <v/>
      </c>
    </row>
    <row r="25" spans="1:28">
      <c r="A25" s="8"/>
      <c r="B25" s="8"/>
      <c r="C25" s="8"/>
      <c r="D25" s="8"/>
      <c r="E25" s="8"/>
      <c r="F25" s="8"/>
      <c r="G25" s="8"/>
      <c r="H25" s="116"/>
      <c r="I25" s="40"/>
      <c r="J25" s="120" t="str">
        <f>IF(AND($H25&gt;0,$I25&lt;&gt;"",$I25&gt;40000),IFERROR(WORKDAY.INTL($I25,INT(($H25+项目参数!$J$29-1)/项目参数!$J$29)-1,1,项目参数!$B$2:$B$200),WORKDAY($I25,INT(($H25+项目参数!$J$29-1)/项目参数!$J$29)-1,1)),"")</f>
        <v/>
      </c>
      <c r="K25" s="121" t="str">
        <f>IF(AND($L25&lt;&gt;"",$L25&gt;40000,$M25&lt;&gt;"",$M25&gt;40000),(1+IFERROR(NETWORKDAYS.INTL($L25,$M25,1,项目参数!$B$2:$B$200),NETWORKDAYS($L25,$M25,1)))*项目参数!$J$29,"")</f>
        <v/>
      </c>
      <c r="L25" s="40"/>
      <c r="M25" s="40"/>
      <c r="N25" s="58"/>
      <c r="O25" s="61"/>
      <c r="W25" s="98" t="b">
        <f t="shared" si="0"/>
        <v>0</v>
      </c>
      <c r="Y25" s="32" t="str">
        <f>IF($W25,VLOOKUP($B25,项目阶段与里程碑!$B:$E,3,FALSE),"")</f>
        <v/>
      </c>
      <c r="Z25" s="32" t="str">
        <f>IF($W25,VLOOKUP($B25,项目阶段与里程碑!$B:$E,4,FALSE),"")</f>
        <v/>
      </c>
      <c r="AA25" t="e">
        <f>VLOOKUP(F25,内部通讯录!$B:$F,5,FALSE)</f>
        <v>#N/A</v>
      </c>
      <c r="AB25" t="str">
        <f>IFERROR(VLOOKUP($AA25,项目参数!$I$14:$J$21,2,FALSE),"")</f>
        <v/>
      </c>
    </row>
    <row r="26" spans="1:28">
      <c r="A26" s="8"/>
      <c r="B26" s="8"/>
      <c r="C26" s="8"/>
      <c r="D26" s="8"/>
      <c r="E26" s="8"/>
      <c r="F26" s="8"/>
      <c r="G26" s="8"/>
      <c r="H26" s="116"/>
      <c r="I26" s="40"/>
      <c r="J26" s="120" t="str">
        <f>IF(AND($H26&gt;0,$I26&lt;&gt;"",$I26&gt;40000),IFERROR(WORKDAY.INTL($I26,INT(($H26+项目参数!$J$29-1)/项目参数!$J$29)-1,1,项目参数!$B$2:$B$200),WORKDAY($I26,INT(($H26+项目参数!$J$29-1)/项目参数!$J$29)-1,1)),"")</f>
        <v/>
      </c>
      <c r="K26" s="121" t="str">
        <f>IF(AND($L26&lt;&gt;"",$L26&gt;40000,$M26&lt;&gt;"",$M26&gt;40000),(1+IFERROR(NETWORKDAYS.INTL($L26,$M26,1,项目参数!$B$2:$B$200),NETWORKDAYS($L26,$M26,1)))*项目参数!$J$29,"")</f>
        <v/>
      </c>
      <c r="L26" s="40"/>
      <c r="M26" s="40"/>
      <c r="N26" s="58"/>
      <c r="O26" s="61"/>
      <c r="W26" s="98" t="b">
        <f t="shared" si="0"/>
        <v>0</v>
      </c>
      <c r="Y26" s="32" t="str">
        <f>IF($W26,VLOOKUP($B26,项目阶段与里程碑!$B:$E,3,FALSE),"")</f>
        <v/>
      </c>
      <c r="Z26" s="32" t="str">
        <f>IF($W26,VLOOKUP($B26,项目阶段与里程碑!$B:$E,4,FALSE),"")</f>
        <v/>
      </c>
      <c r="AA26" t="e">
        <f>VLOOKUP(F26,内部通讯录!$B:$F,5,FALSE)</f>
        <v>#N/A</v>
      </c>
      <c r="AB26" t="str">
        <f>IFERROR(VLOOKUP($AA26,项目参数!$I$14:$J$21,2,FALSE),"")</f>
        <v/>
      </c>
    </row>
    <row r="27" spans="1:28">
      <c r="A27" s="8"/>
      <c r="B27" s="8"/>
      <c r="C27" s="8"/>
      <c r="D27" s="8"/>
      <c r="E27" s="8"/>
      <c r="F27" s="8"/>
      <c r="G27" s="8"/>
      <c r="H27" s="116"/>
      <c r="I27" s="40"/>
      <c r="J27" s="120" t="str">
        <f>IF(AND($H27&gt;0,$I27&lt;&gt;"",$I27&gt;40000),IFERROR(WORKDAY.INTL($I27,INT(($H27+项目参数!$J$29-1)/项目参数!$J$29)-1,1,项目参数!$B$2:$B$200),WORKDAY($I27,INT(($H27+项目参数!$J$29-1)/项目参数!$J$29)-1,1)),"")</f>
        <v/>
      </c>
      <c r="K27" s="121" t="str">
        <f>IF(AND($L27&lt;&gt;"",$L27&gt;40000,$M27&lt;&gt;"",$M27&gt;40000),(1+IFERROR(NETWORKDAYS.INTL($L27,$M27,1,项目参数!$B$2:$B$200),NETWORKDAYS($L27,$M27,1)))*项目参数!$J$29,"")</f>
        <v/>
      </c>
      <c r="L27" s="40"/>
      <c r="M27" s="40"/>
      <c r="N27" s="58"/>
      <c r="O27" s="61"/>
      <c r="W27" s="98" t="b">
        <f t="shared" si="0"/>
        <v>0</v>
      </c>
      <c r="Y27" s="32" t="str">
        <f>IF($W27,VLOOKUP($B27,项目阶段与里程碑!$B:$E,3,FALSE),"")</f>
        <v/>
      </c>
      <c r="Z27" s="32" t="str">
        <f>IF($W27,VLOOKUP($B27,项目阶段与里程碑!$B:$E,4,FALSE),"")</f>
        <v/>
      </c>
      <c r="AA27" t="e">
        <f>VLOOKUP(F27,内部通讯录!$B:$F,5,FALSE)</f>
        <v>#N/A</v>
      </c>
      <c r="AB27" t="str">
        <f>IFERROR(VLOOKUP($AA27,项目参数!$I$14:$J$21,2,FALSE),"")</f>
        <v/>
      </c>
    </row>
    <row r="28" spans="1:28">
      <c r="A28" s="8"/>
      <c r="B28" s="8"/>
      <c r="C28" s="8"/>
      <c r="D28" s="8"/>
      <c r="E28" s="8"/>
      <c r="F28" s="8"/>
      <c r="G28" s="8"/>
      <c r="H28" s="116"/>
      <c r="I28" s="40"/>
      <c r="J28" s="120" t="str">
        <f>IF(AND($H28&gt;0,$I28&lt;&gt;"",$I28&gt;40000),IFERROR(WORKDAY.INTL($I28,INT(($H28+项目参数!$J$29-1)/项目参数!$J$29)-1,1,项目参数!$B$2:$B$200),WORKDAY($I28,INT(($H28+项目参数!$J$29-1)/项目参数!$J$29)-1,1)),"")</f>
        <v/>
      </c>
      <c r="K28" s="121" t="str">
        <f>IF(AND($L28&lt;&gt;"",$L28&gt;40000,$M28&lt;&gt;"",$M28&gt;40000),(1+IFERROR(NETWORKDAYS.INTL($L28,$M28,1,项目参数!$B$2:$B$200),NETWORKDAYS($L28,$M28,1)))*项目参数!$J$29,"")</f>
        <v/>
      </c>
      <c r="L28" s="40"/>
      <c r="M28" s="40"/>
      <c r="N28" s="58"/>
      <c r="O28" s="61"/>
      <c r="W28" s="98" t="b">
        <f t="shared" si="0"/>
        <v>0</v>
      </c>
      <c r="Y28" s="32" t="str">
        <f>IF($W28,VLOOKUP($B28,项目阶段与里程碑!$B:$E,3,FALSE),"")</f>
        <v/>
      </c>
      <c r="Z28" s="32" t="str">
        <f>IF($W28,VLOOKUP($B28,项目阶段与里程碑!$B:$E,4,FALSE),"")</f>
        <v/>
      </c>
      <c r="AA28" t="e">
        <f>VLOOKUP(F28,内部通讯录!$B:$F,5,FALSE)</f>
        <v>#N/A</v>
      </c>
      <c r="AB28" t="str">
        <f>IFERROR(VLOOKUP($AA28,项目参数!$I$14:$J$21,2,FALSE),"")</f>
        <v/>
      </c>
    </row>
    <row r="29" spans="1:28">
      <c r="A29" s="8"/>
      <c r="B29" s="8"/>
      <c r="C29" s="8"/>
      <c r="D29" s="8"/>
      <c r="E29" s="8"/>
      <c r="F29" s="8"/>
      <c r="G29" s="8"/>
      <c r="H29" s="116"/>
      <c r="I29" s="40"/>
      <c r="J29" s="120" t="str">
        <f>IF(AND($H29&gt;0,$I29&lt;&gt;"",$I29&gt;40000),IFERROR(WORKDAY.INTL($I29,INT(($H29+项目参数!$J$29-1)/项目参数!$J$29)-1,1,项目参数!$B$2:$B$200),WORKDAY($I29,INT(($H29+项目参数!$J$29-1)/项目参数!$J$29)-1,1)),"")</f>
        <v/>
      </c>
      <c r="K29" s="121" t="str">
        <f>IF(AND($L29&lt;&gt;"",$L29&gt;40000,$M29&lt;&gt;"",$M29&gt;40000),(1+IFERROR(NETWORKDAYS.INTL($L29,$M29,1,项目参数!$B$2:$B$200),NETWORKDAYS($L29,$M29,1)))*项目参数!$J$29,"")</f>
        <v/>
      </c>
      <c r="L29" s="40"/>
      <c r="M29" s="40"/>
      <c r="N29" s="58"/>
      <c r="O29" s="61"/>
      <c r="W29" s="98" t="b">
        <f t="shared" si="0"/>
        <v>0</v>
      </c>
      <c r="Y29" s="32" t="str">
        <f>IF($W29,VLOOKUP($B29,项目阶段与里程碑!$B:$E,3,FALSE),"")</f>
        <v/>
      </c>
      <c r="Z29" s="32" t="str">
        <f>IF($W29,VLOOKUP($B29,项目阶段与里程碑!$B:$E,4,FALSE),"")</f>
        <v/>
      </c>
      <c r="AA29" t="e">
        <f>VLOOKUP(F29,内部通讯录!$B:$F,5,FALSE)</f>
        <v>#N/A</v>
      </c>
      <c r="AB29" t="str">
        <f>IFERROR(VLOOKUP($AA29,项目参数!$I$14:$J$21,2,FALSE),"")</f>
        <v/>
      </c>
    </row>
    <row r="30" spans="1:28">
      <c r="A30" s="8"/>
      <c r="B30" s="8"/>
      <c r="C30" s="8"/>
      <c r="D30" s="8"/>
      <c r="E30" s="8"/>
      <c r="F30" s="8"/>
      <c r="G30" s="8"/>
      <c r="H30" s="116"/>
      <c r="I30" s="40"/>
      <c r="J30" s="120" t="str">
        <f>IF(AND($H30&gt;0,$I30&lt;&gt;"",$I30&gt;40000),IFERROR(WORKDAY.INTL($I30,INT(($H30+项目参数!$J$29-1)/项目参数!$J$29)-1,1,项目参数!$B$2:$B$200),WORKDAY($I30,INT(($H30+项目参数!$J$29-1)/项目参数!$J$29)-1,1)),"")</f>
        <v/>
      </c>
      <c r="K30" s="121" t="str">
        <f>IF(AND($L30&lt;&gt;"",$L30&gt;40000,$M30&lt;&gt;"",$M30&gt;40000),(1+IFERROR(NETWORKDAYS.INTL($L30,$M30,1,项目参数!$B$2:$B$200),NETWORKDAYS($L30,$M30,1)))*项目参数!$J$29,"")</f>
        <v/>
      </c>
      <c r="L30" s="40"/>
      <c r="M30" s="40"/>
      <c r="N30" s="58"/>
      <c r="O30" s="61"/>
      <c r="W30" s="98" t="b">
        <f t="shared" si="0"/>
        <v>0</v>
      </c>
      <c r="Y30" s="32" t="str">
        <f>IF($W30,VLOOKUP($B30,项目阶段与里程碑!$B:$E,3,FALSE),"")</f>
        <v/>
      </c>
      <c r="Z30" s="32" t="str">
        <f>IF($W30,VLOOKUP($B30,项目阶段与里程碑!$B:$E,4,FALSE),"")</f>
        <v/>
      </c>
      <c r="AA30" t="e">
        <f>VLOOKUP(F30,内部通讯录!$B:$F,5,FALSE)</f>
        <v>#N/A</v>
      </c>
      <c r="AB30" t="str">
        <f>IFERROR(VLOOKUP($AA30,项目参数!$I$14:$J$21,2,FALSE),"")</f>
        <v/>
      </c>
    </row>
    <row r="31" spans="1:28">
      <c r="A31" s="8"/>
      <c r="B31" s="8"/>
      <c r="C31" s="8"/>
      <c r="D31" s="8"/>
      <c r="E31" s="8"/>
      <c r="F31" s="8"/>
      <c r="G31" s="8"/>
      <c r="H31" s="116"/>
      <c r="I31" s="40"/>
      <c r="J31" s="120" t="str">
        <f>IF(AND($H31&gt;0,$I31&lt;&gt;"",$I31&gt;40000),IFERROR(WORKDAY.INTL($I31,INT(($H31+项目参数!$J$29-1)/项目参数!$J$29)-1,1,项目参数!$B$2:$B$200),WORKDAY($I31,INT(($H31+项目参数!$J$29-1)/项目参数!$J$29)-1,1)),"")</f>
        <v/>
      </c>
      <c r="K31" s="121" t="str">
        <f>IF(AND($L31&lt;&gt;"",$L31&gt;40000,$M31&lt;&gt;"",$M31&gt;40000),(1+IFERROR(NETWORKDAYS.INTL($L31,$M31,1,项目参数!$B$2:$B$200),NETWORKDAYS($L31,$M31,1)))*项目参数!$J$29,"")</f>
        <v/>
      </c>
      <c r="L31" s="40"/>
      <c r="M31" s="40"/>
      <c r="N31" s="58"/>
      <c r="O31" s="61"/>
      <c r="W31" s="98" t="b">
        <f t="shared" si="0"/>
        <v>0</v>
      </c>
      <c r="Y31" s="32" t="str">
        <f>IF($W31,VLOOKUP($B31,项目阶段与里程碑!$B:$E,3,FALSE),"")</f>
        <v/>
      </c>
      <c r="Z31" s="32" t="str">
        <f>IF($W31,VLOOKUP($B31,项目阶段与里程碑!$B:$E,4,FALSE),"")</f>
        <v/>
      </c>
      <c r="AA31" t="e">
        <f>VLOOKUP(F31,内部通讯录!$B:$F,5,FALSE)</f>
        <v>#N/A</v>
      </c>
      <c r="AB31" t="str">
        <f>IFERROR(VLOOKUP($AA31,项目参数!$I$14:$J$21,2,FALSE),"")</f>
        <v/>
      </c>
    </row>
    <row r="32" spans="1:28">
      <c r="A32" s="8"/>
      <c r="B32" s="8"/>
      <c r="C32" s="8"/>
      <c r="D32" s="8"/>
      <c r="E32" s="8"/>
      <c r="F32" s="8"/>
      <c r="G32" s="8"/>
      <c r="H32" s="116"/>
      <c r="I32" s="40"/>
      <c r="J32" s="120" t="str">
        <f>IF(AND($H32&gt;0,$I32&lt;&gt;"",$I32&gt;40000),IFERROR(WORKDAY.INTL($I32,INT(($H32+项目参数!$J$29-1)/项目参数!$J$29)-1,1,项目参数!$B$2:$B$200),WORKDAY($I32,INT(($H32+项目参数!$J$29-1)/项目参数!$J$29)-1,1)),"")</f>
        <v/>
      </c>
      <c r="K32" s="121" t="str">
        <f>IF(AND($L32&lt;&gt;"",$L32&gt;40000,$M32&lt;&gt;"",$M32&gt;40000),(1+IFERROR(NETWORKDAYS.INTL($L32,$M32,1,项目参数!$B$2:$B$200),NETWORKDAYS($L32,$M32,1)))*项目参数!$J$29,"")</f>
        <v/>
      </c>
      <c r="L32" s="40"/>
      <c r="M32" s="40"/>
      <c r="N32" s="58"/>
      <c r="O32" s="61"/>
      <c r="W32" s="98" t="b">
        <f t="shared" si="0"/>
        <v>0</v>
      </c>
      <c r="Y32" s="32" t="str">
        <f>IF($W32,VLOOKUP($B32,项目阶段与里程碑!$B:$E,3,FALSE),"")</f>
        <v/>
      </c>
      <c r="Z32" s="32" t="str">
        <f>IF($W32,VLOOKUP($B32,项目阶段与里程碑!$B:$E,4,FALSE),"")</f>
        <v/>
      </c>
      <c r="AA32" t="e">
        <f>VLOOKUP(F32,内部通讯录!$B:$F,5,FALSE)</f>
        <v>#N/A</v>
      </c>
      <c r="AB32" t="str">
        <f>IFERROR(VLOOKUP($AA32,项目参数!$I$14:$J$21,2,FALSE),"")</f>
        <v/>
      </c>
    </row>
    <row r="33" spans="1:28">
      <c r="A33" s="8"/>
      <c r="B33" s="8"/>
      <c r="C33" s="8"/>
      <c r="D33" s="8"/>
      <c r="E33" s="8"/>
      <c r="F33" s="8"/>
      <c r="G33" s="8"/>
      <c r="H33" s="116"/>
      <c r="I33" s="40"/>
      <c r="J33" s="120" t="str">
        <f>IF(AND($H33&gt;0,$I33&lt;&gt;"",$I33&gt;40000),IFERROR(WORKDAY.INTL($I33,INT(($H33+项目参数!$J$29-1)/项目参数!$J$29)-1,1,项目参数!$B$2:$B$200),WORKDAY($I33,INT(($H33+项目参数!$J$29-1)/项目参数!$J$29)-1,1)),"")</f>
        <v/>
      </c>
      <c r="K33" s="121" t="str">
        <f>IF(AND($L33&lt;&gt;"",$L33&gt;40000,$M33&lt;&gt;"",$M33&gt;40000),(1+IFERROR(NETWORKDAYS.INTL($L33,$M33,1,项目参数!$B$2:$B$200),NETWORKDAYS($L33,$M33,1)))*项目参数!$J$29,"")</f>
        <v/>
      </c>
      <c r="L33" s="40"/>
      <c r="M33" s="40"/>
      <c r="N33" s="58"/>
      <c r="O33" s="61"/>
      <c r="W33" s="98" t="b">
        <f t="shared" si="0"/>
        <v>0</v>
      </c>
      <c r="Y33" s="32" t="str">
        <f>IF($W33,VLOOKUP($B33,项目阶段与里程碑!$B:$E,3,FALSE),"")</f>
        <v/>
      </c>
      <c r="Z33" s="32" t="str">
        <f>IF($W33,VLOOKUP($B33,项目阶段与里程碑!$B:$E,4,FALSE),"")</f>
        <v/>
      </c>
      <c r="AA33" t="e">
        <f>VLOOKUP(F33,内部通讯录!$B:$F,5,FALSE)</f>
        <v>#N/A</v>
      </c>
      <c r="AB33" t="str">
        <f>IFERROR(VLOOKUP($AA33,项目参数!$I$14:$J$21,2,FALSE),"")</f>
        <v/>
      </c>
    </row>
    <row r="34" spans="1:28">
      <c r="A34" s="8"/>
      <c r="B34" s="8"/>
      <c r="C34" s="8"/>
      <c r="D34" s="8"/>
      <c r="E34" s="8"/>
      <c r="F34" s="8"/>
      <c r="G34" s="8"/>
      <c r="H34" s="116"/>
      <c r="I34" s="40"/>
      <c r="J34" s="120" t="str">
        <f>IF(AND($H34&gt;0,$I34&lt;&gt;"",$I34&gt;40000),IFERROR(WORKDAY.INTL($I34,INT(($H34+项目参数!$J$29-1)/项目参数!$J$29)-1,1,项目参数!$B$2:$B$200),WORKDAY($I34,INT(($H34+项目参数!$J$29-1)/项目参数!$J$29)-1,1)),"")</f>
        <v/>
      </c>
      <c r="K34" s="121" t="str">
        <f>IF(AND($L34&lt;&gt;"",$L34&gt;40000,$M34&lt;&gt;"",$M34&gt;40000),(1+IFERROR(NETWORKDAYS.INTL($L34,$M34,1,项目参数!$B$2:$B$200),NETWORKDAYS($L34,$M34,1)))*项目参数!$J$29,"")</f>
        <v/>
      </c>
      <c r="L34" s="40"/>
      <c r="M34" s="40"/>
      <c r="N34" s="58"/>
      <c r="O34" s="61"/>
      <c r="W34" s="98" t="b">
        <f t="shared" si="0"/>
        <v>0</v>
      </c>
      <c r="Y34" s="32" t="str">
        <f>IF($W34,VLOOKUP($B34,项目阶段与里程碑!$B:$E,3,FALSE),"")</f>
        <v/>
      </c>
      <c r="Z34" s="32" t="str">
        <f>IF($W34,VLOOKUP($B34,项目阶段与里程碑!$B:$E,4,FALSE),"")</f>
        <v/>
      </c>
      <c r="AA34" t="e">
        <f>VLOOKUP(F34,内部通讯录!$B:$F,5,FALSE)</f>
        <v>#N/A</v>
      </c>
      <c r="AB34" t="str">
        <f>IFERROR(VLOOKUP($AA34,项目参数!$I$14:$J$21,2,FALSE),"")</f>
        <v/>
      </c>
    </row>
    <row r="35" spans="1:28">
      <c r="A35" s="8"/>
      <c r="B35" s="8"/>
      <c r="C35" s="8"/>
      <c r="D35" s="8"/>
      <c r="E35" s="8"/>
      <c r="F35" s="8"/>
      <c r="G35" s="8"/>
      <c r="H35" s="116"/>
      <c r="I35" s="40"/>
      <c r="J35" s="120" t="str">
        <f>IF(AND($H35&gt;0,$I35&lt;&gt;"",$I35&gt;40000),IFERROR(WORKDAY.INTL($I35,INT(($H35+项目参数!$J$29-1)/项目参数!$J$29)-1,1,项目参数!$B$2:$B$200),WORKDAY($I35,INT(($H35+项目参数!$J$29-1)/项目参数!$J$29)-1,1)),"")</f>
        <v/>
      </c>
      <c r="K35" s="121" t="str">
        <f>IF(AND($L35&lt;&gt;"",$L35&gt;40000,$M35&lt;&gt;"",$M35&gt;40000),(1+IFERROR(NETWORKDAYS.INTL($L35,$M35,1,项目参数!$B$2:$B$200),NETWORKDAYS($L35,$M35,1)))*项目参数!$J$29,"")</f>
        <v/>
      </c>
      <c r="L35" s="40"/>
      <c r="M35" s="40"/>
      <c r="N35" s="58"/>
      <c r="O35" s="61"/>
      <c r="W35" s="98" t="b">
        <f t="shared" si="0"/>
        <v>0</v>
      </c>
      <c r="Y35" s="32" t="str">
        <f>IF($W35,VLOOKUP($B35,项目阶段与里程碑!$B:$E,3,FALSE),"")</f>
        <v/>
      </c>
      <c r="Z35" s="32" t="str">
        <f>IF($W35,VLOOKUP($B35,项目阶段与里程碑!$B:$E,4,FALSE),"")</f>
        <v/>
      </c>
      <c r="AA35" t="e">
        <f>VLOOKUP(F35,内部通讯录!$B:$F,5,FALSE)</f>
        <v>#N/A</v>
      </c>
      <c r="AB35" t="str">
        <f>IFERROR(VLOOKUP($AA35,项目参数!$I$14:$J$21,2,FALSE),"")</f>
        <v/>
      </c>
    </row>
    <row r="36" spans="1:28">
      <c r="A36" s="8"/>
      <c r="B36" s="8"/>
      <c r="C36" s="8"/>
      <c r="D36" s="8"/>
      <c r="E36" s="8"/>
      <c r="F36" s="8"/>
      <c r="G36" s="8"/>
      <c r="H36" s="116"/>
      <c r="I36" s="40"/>
      <c r="J36" s="120" t="str">
        <f>IF(AND($H36&gt;0,$I36&lt;&gt;"",$I36&gt;40000),IFERROR(WORKDAY.INTL($I36,INT(($H36+项目参数!$J$29-1)/项目参数!$J$29)-1,1,项目参数!$B$2:$B$200),WORKDAY($I36,INT(($H36+项目参数!$J$29-1)/项目参数!$J$29)-1,1)),"")</f>
        <v/>
      </c>
      <c r="K36" s="121" t="str">
        <f>IF(AND($L36&lt;&gt;"",$L36&gt;40000,$M36&lt;&gt;"",$M36&gt;40000),(1+IFERROR(NETWORKDAYS.INTL($L36,$M36,1,项目参数!$B$2:$B$200),NETWORKDAYS($L36,$M36,1)))*项目参数!$J$29,"")</f>
        <v/>
      </c>
      <c r="L36" s="40"/>
      <c r="M36" s="40"/>
      <c r="N36" s="58"/>
      <c r="O36" s="61"/>
      <c r="W36" s="98" t="b">
        <f t="shared" si="0"/>
        <v>0</v>
      </c>
      <c r="Y36" s="32" t="str">
        <f>IF($W36,VLOOKUP($B36,项目阶段与里程碑!$B:$E,3,FALSE),"")</f>
        <v/>
      </c>
      <c r="Z36" s="32" t="str">
        <f>IF($W36,VLOOKUP($B36,项目阶段与里程碑!$B:$E,4,FALSE),"")</f>
        <v/>
      </c>
      <c r="AA36" t="e">
        <f>VLOOKUP(F36,内部通讯录!$B:$F,5,FALSE)</f>
        <v>#N/A</v>
      </c>
      <c r="AB36" t="str">
        <f>IFERROR(VLOOKUP($AA36,项目参数!$I$14:$J$21,2,FALSE),"")</f>
        <v/>
      </c>
    </row>
    <row r="37" spans="1:28">
      <c r="A37" s="8"/>
      <c r="B37" s="8"/>
      <c r="C37" s="8"/>
      <c r="D37" s="8"/>
      <c r="E37" s="8"/>
      <c r="F37" s="8"/>
      <c r="G37" s="8"/>
      <c r="H37" s="116"/>
      <c r="I37" s="40"/>
      <c r="J37" s="120" t="str">
        <f>IF(AND($H37&gt;0,$I37&lt;&gt;"",$I37&gt;40000),IFERROR(WORKDAY.INTL($I37,INT(($H37+项目参数!$J$29-1)/项目参数!$J$29)-1,1,项目参数!$B$2:$B$200),WORKDAY($I37,INT(($H37+项目参数!$J$29-1)/项目参数!$J$29)-1,1)),"")</f>
        <v/>
      </c>
      <c r="K37" s="121" t="str">
        <f>IF(AND($L37&lt;&gt;"",$L37&gt;40000,$M37&lt;&gt;"",$M37&gt;40000),(1+IFERROR(NETWORKDAYS.INTL($L37,$M37,1,项目参数!$B$2:$B$200),NETWORKDAYS($L37,$M37,1)))*项目参数!$J$29,"")</f>
        <v/>
      </c>
      <c r="L37" s="40"/>
      <c r="M37" s="40"/>
      <c r="N37" s="58"/>
      <c r="O37" s="61"/>
      <c r="W37" s="98" t="b">
        <f t="shared" si="0"/>
        <v>0</v>
      </c>
      <c r="Y37" s="32" t="str">
        <f>IF($W37,VLOOKUP($B37,项目阶段与里程碑!$B:$E,3,FALSE),"")</f>
        <v/>
      </c>
      <c r="Z37" s="32" t="str">
        <f>IF($W37,VLOOKUP($B37,项目阶段与里程碑!$B:$E,4,FALSE),"")</f>
        <v/>
      </c>
      <c r="AA37" t="e">
        <f>VLOOKUP(F37,内部通讯录!$B:$F,5,FALSE)</f>
        <v>#N/A</v>
      </c>
      <c r="AB37" t="str">
        <f>IFERROR(VLOOKUP($AA37,项目参数!$I$14:$J$21,2,FALSE),"")</f>
        <v/>
      </c>
    </row>
    <row r="38" spans="1:28">
      <c r="A38" s="8"/>
      <c r="B38" s="8"/>
      <c r="C38" s="8"/>
      <c r="D38" s="8"/>
      <c r="E38" s="8"/>
      <c r="F38" s="8"/>
      <c r="G38" s="8"/>
      <c r="H38" s="116"/>
      <c r="I38" s="40"/>
      <c r="J38" s="120" t="str">
        <f>IF(AND($H38&gt;0,$I38&lt;&gt;"",$I38&gt;40000),IFERROR(WORKDAY.INTL($I38,INT(($H38+项目参数!$J$29-1)/项目参数!$J$29)-1,1,项目参数!$B$2:$B$200),WORKDAY($I38,INT(($H38+项目参数!$J$29-1)/项目参数!$J$29)-1,1)),"")</f>
        <v/>
      </c>
      <c r="K38" s="121" t="str">
        <f>IF(AND($L38&lt;&gt;"",$L38&gt;40000,$M38&lt;&gt;"",$M38&gt;40000),(1+IFERROR(NETWORKDAYS.INTL($L38,$M38,1,项目参数!$B$2:$B$200),NETWORKDAYS($L38,$M38,1)))*项目参数!$J$29,"")</f>
        <v/>
      </c>
      <c r="L38" s="40"/>
      <c r="M38" s="40"/>
      <c r="N38" s="58"/>
      <c r="O38" s="61"/>
      <c r="W38" s="98" t="b">
        <f t="shared" si="0"/>
        <v>0</v>
      </c>
      <c r="Y38" s="32" t="str">
        <f>IF($W38,VLOOKUP($B38,项目阶段与里程碑!$B:$E,3,FALSE),"")</f>
        <v/>
      </c>
      <c r="Z38" s="32" t="str">
        <f>IF($W38,VLOOKUP($B38,项目阶段与里程碑!$B:$E,4,FALSE),"")</f>
        <v/>
      </c>
      <c r="AA38" t="e">
        <f>VLOOKUP(F38,内部通讯录!$B:$F,5,FALSE)</f>
        <v>#N/A</v>
      </c>
      <c r="AB38" t="str">
        <f>IFERROR(VLOOKUP($AA38,项目参数!$I$14:$J$21,2,FALSE),"")</f>
        <v/>
      </c>
    </row>
    <row r="39" spans="1:28">
      <c r="A39" s="8"/>
      <c r="B39" s="8"/>
      <c r="C39" s="8"/>
      <c r="D39" s="8"/>
      <c r="E39" s="8"/>
      <c r="F39" s="8"/>
      <c r="G39" s="8"/>
      <c r="H39" s="116"/>
      <c r="I39" s="40"/>
      <c r="J39" s="120" t="str">
        <f>IF(AND($H39&gt;0,$I39&lt;&gt;"",$I39&gt;40000),IFERROR(WORKDAY.INTL($I39,INT(($H39+项目参数!$J$29-1)/项目参数!$J$29)-1,1,项目参数!$B$2:$B$200),WORKDAY($I39,INT(($H39+项目参数!$J$29-1)/项目参数!$J$29)-1,1)),"")</f>
        <v/>
      </c>
      <c r="K39" s="121" t="str">
        <f>IF(AND($L39&lt;&gt;"",$L39&gt;40000,$M39&lt;&gt;"",$M39&gt;40000),(1+IFERROR(NETWORKDAYS.INTL($L39,$M39,1,项目参数!$B$2:$B$200),NETWORKDAYS($L39,$M39,1)))*项目参数!$J$29,"")</f>
        <v/>
      </c>
      <c r="L39" s="40"/>
      <c r="M39" s="40"/>
      <c r="N39" s="58"/>
      <c r="O39" s="61"/>
      <c r="W39" s="98" t="b">
        <f t="shared" si="0"/>
        <v>0</v>
      </c>
      <c r="Y39" s="32" t="str">
        <f>IF($W39,VLOOKUP($B39,项目阶段与里程碑!$B:$E,3,FALSE),"")</f>
        <v/>
      </c>
      <c r="Z39" s="32" t="str">
        <f>IF($W39,VLOOKUP($B39,项目阶段与里程碑!$B:$E,4,FALSE),"")</f>
        <v/>
      </c>
      <c r="AA39" t="e">
        <f>VLOOKUP(F39,内部通讯录!$B:$F,5,FALSE)</f>
        <v>#N/A</v>
      </c>
      <c r="AB39" t="str">
        <f>IFERROR(VLOOKUP($AA39,项目参数!$I$14:$J$21,2,FALSE),"")</f>
        <v/>
      </c>
    </row>
    <row r="40" spans="1:28">
      <c r="A40" s="8"/>
      <c r="B40" s="8"/>
      <c r="C40" s="8"/>
      <c r="D40" s="8"/>
      <c r="E40" s="8"/>
      <c r="F40" s="8"/>
      <c r="G40" s="8"/>
      <c r="H40" s="116"/>
      <c r="I40" s="40"/>
      <c r="J40" s="120" t="str">
        <f>IF(AND($H40&gt;0,$I40&lt;&gt;"",$I40&gt;40000),IFERROR(WORKDAY.INTL($I40,INT(($H40+项目参数!$J$29-1)/项目参数!$J$29)-1,1,项目参数!$B$2:$B$200),WORKDAY($I40,INT(($H40+项目参数!$J$29-1)/项目参数!$J$29)-1,1)),"")</f>
        <v/>
      </c>
      <c r="K40" s="121" t="str">
        <f>IF(AND($L40&lt;&gt;"",$L40&gt;40000,$M40&lt;&gt;"",$M40&gt;40000),(1+IFERROR(NETWORKDAYS.INTL($L40,$M40,1,项目参数!$B$2:$B$200),NETWORKDAYS($L40,$M40,1)))*项目参数!$J$29,"")</f>
        <v/>
      </c>
      <c r="L40" s="40"/>
      <c r="M40" s="40"/>
      <c r="N40" s="58"/>
      <c r="O40" s="61"/>
      <c r="W40" s="98" t="b">
        <f t="shared" si="0"/>
        <v>0</v>
      </c>
      <c r="Y40" s="32" t="str">
        <f>IF($W40,VLOOKUP($B40,项目阶段与里程碑!$B:$E,3,FALSE),"")</f>
        <v/>
      </c>
      <c r="Z40" s="32" t="str">
        <f>IF($W40,VLOOKUP($B40,项目阶段与里程碑!$B:$E,4,FALSE),"")</f>
        <v/>
      </c>
      <c r="AA40" t="e">
        <f>VLOOKUP(F40,内部通讯录!$B:$F,5,FALSE)</f>
        <v>#N/A</v>
      </c>
      <c r="AB40" t="str">
        <f>IFERROR(VLOOKUP($AA40,项目参数!$I$14:$J$21,2,FALSE),"")</f>
        <v/>
      </c>
    </row>
    <row r="41" spans="1:28">
      <c r="A41" s="8"/>
      <c r="B41" s="8"/>
      <c r="C41" s="8"/>
      <c r="D41" s="8"/>
      <c r="E41" s="8"/>
      <c r="F41" s="8"/>
      <c r="G41" s="8"/>
      <c r="H41" s="116"/>
      <c r="I41" s="40"/>
      <c r="J41" s="120" t="str">
        <f>IF(AND($H41&gt;0,$I41&lt;&gt;"",$I41&gt;40000),IFERROR(WORKDAY.INTL($I41,INT(($H41+项目参数!$J$29-1)/项目参数!$J$29)-1,1,项目参数!$B$2:$B$200),WORKDAY($I41,INT(($H41+项目参数!$J$29-1)/项目参数!$J$29)-1,1)),"")</f>
        <v/>
      </c>
      <c r="K41" s="121" t="str">
        <f>IF(AND($L41&lt;&gt;"",$L41&gt;40000,$M41&lt;&gt;"",$M41&gt;40000),(1+IFERROR(NETWORKDAYS.INTL($L41,$M41,1,项目参数!$B$2:$B$200),NETWORKDAYS($L41,$M41,1)))*项目参数!$J$29,"")</f>
        <v/>
      </c>
      <c r="L41" s="40"/>
      <c r="M41" s="40"/>
      <c r="N41" s="58"/>
      <c r="O41" s="61"/>
      <c r="W41" s="98" t="b">
        <f t="shared" si="0"/>
        <v>0</v>
      </c>
      <c r="Y41" s="32" t="str">
        <f>IF($W41,VLOOKUP($B41,项目阶段与里程碑!$B:$E,3,FALSE),"")</f>
        <v/>
      </c>
      <c r="Z41" s="32" t="str">
        <f>IF($W41,VLOOKUP($B41,项目阶段与里程碑!$B:$E,4,FALSE),"")</f>
        <v/>
      </c>
      <c r="AA41" t="e">
        <f>VLOOKUP(F41,内部通讯录!$B:$F,5,FALSE)</f>
        <v>#N/A</v>
      </c>
      <c r="AB41" t="str">
        <f>IFERROR(VLOOKUP($AA41,项目参数!$I$14:$J$21,2,FALSE),"")</f>
        <v/>
      </c>
    </row>
    <row r="42" spans="1:28">
      <c r="A42" s="8"/>
      <c r="B42" s="8"/>
      <c r="C42" s="8"/>
      <c r="D42" s="8"/>
      <c r="E42" s="8"/>
      <c r="F42" s="8"/>
      <c r="G42" s="8"/>
      <c r="H42" s="116"/>
      <c r="I42" s="40"/>
      <c r="J42" s="120" t="str">
        <f>IF(AND($H42&gt;0,$I42&lt;&gt;"",$I42&gt;40000),IFERROR(WORKDAY.INTL($I42,INT(($H42+项目参数!$J$29-1)/项目参数!$J$29)-1,1,项目参数!$B$2:$B$200),WORKDAY($I42,INT(($H42+项目参数!$J$29-1)/项目参数!$J$29)-1,1)),"")</f>
        <v/>
      </c>
      <c r="K42" s="121" t="str">
        <f>IF(AND($L42&lt;&gt;"",$L42&gt;40000,$M42&lt;&gt;"",$M42&gt;40000),(1+IFERROR(NETWORKDAYS.INTL($L42,$M42,1,项目参数!$B$2:$B$200),NETWORKDAYS($L42,$M42,1)))*项目参数!$J$29,"")</f>
        <v/>
      </c>
      <c r="L42" s="40"/>
      <c r="M42" s="40"/>
      <c r="N42" s="58"/>
      <c r="O42" s="61"/>
      <c r="W42" s="98" t="b">
        <f t="shared" si="0"/>
        <v>0</v>
      </c>
      <c r="Y42" s="32" t="str">
        <f>IF($W42,VLOOKUP($B42,项目阶段与里程碑!$B:$E,3,FALSE),"")</f>
        <v/>
      </c>
      <c r="Z42" s="32" t="str">
        <f>IF($W42,VLOOKUP($B42,项目阶段与里程碑!$B:$E,4,FALSE),"")</f>
        <v/>
      </c>
      <c r="AA42" t="e">
        <f>VLOOKUP(F42,内部通讯录!$B:$F,5,FALSE)</f>
        <v>#N/A</v>
      </c>
      <c r="AB42" t="str">
        <f>IFERROR(VLOOKUP($AA42,项目参数!$I$14:$J$21,2,FALSE),"")</f>
        <v/>
      </c>
    </row>
    <row r="43" spans="1:28">
      <c r="A43" s="8"/>
      <c r="B43" s="8"/>
      <c r="C43" s="8"/>
      <c r="D43" s="8"/>
      <c r="E43" s="8"/>
      <c r="F43" s="8"/>
      <c r="G43" s="8"/>
      <c r="H43" s="116"/>
      <c r="I43" s="40"/>
      <c r="J43" s="120" t="str">
        <f>IF(AND($H43&gt;0,$I43&lt;&gt;"",$I43&gt;40000),IFERROR(WORKDAY.INTL($I43,INT(($H43+项目参数!$J$29-1)/项目参数!$J$29)-1,1,项目参数!$B$2:$B$200),WORKDAY($I43,INT(($H43+项目参数!$J$29-1)/项目参数!$J$29)-1,1)),"")</f>
        <v/>
      </c>
      <c r="K43" s="121" t="str">
        <f>IF(AND($L43&lt;&gt;"",$L43&gt;40000,$M43&lt;&gt;"",$M43&gt;40000),(1+IFERROR(NETWORKDAYS.INTL($L43,$M43,1,项目参数!$B$2:$B$200),NETWORKDAYS($L43,$M43,1)))*项目参数!$J$29,"")</f>
        <v/>
      </c>
      <c r="L43" s="40"/>
      <c r="M43" s="40"/>
      <c r="N43" s="58"/>
      <c r="O43" s="61"/>
      <c r="W43" s="98" t="b">
        <f t="shared" si="0"/>
        <v>0</v>
      </c>
      <c r="Y43" s="32" t="str">
        <f>IF($W43,VLOOKUP($B43,项目阶段与里程碑!$B:$E,3,FALSE),"")</f>
        <v/>
      </c>
      <c r="Z43" s="32" t="str">
        <f>IF($W43,VLOOKUP($B43,项目阶段与里程碑!$B:$E,4,FALSE),"")</f>
        <v/>
      </c>
      <c r="AA43" t="e">
        <f>VLOOKUP(F43,内部通讯录!$B:$F,5,FALSE)</f>
        <v>#N/A</v>
      </c>
      <c r="AB43" t="str">
        <f>IFERROR(VLOOKUP($AA43,项目参数!$I$14:$J$21,2,FALSE),"")</f>
        <v/>
      </c>
    </row>
    <row r="44" spans="1:28">
      <c r="A44" s="8"/>
      <c r="B44" s="8"/>
      <c r="C44" s="8"/>
      <c r="D44" s="8"/>
      <c r="E44" s="8"/>
      <c r="F44" s="8"/>
      <c r="G44" s="8"/>
      <c r="H44" s="116"/>
      <c r="I44" s="40"/>
      <c r="J44" s="120" t="str">
        <f>IF(AND($H44&gt;0,$I44&lt;&gt;"",$I44&gt;40000),IFERROR(WORKDAY.INTL($I44,INT(($H44+项目参数!$J$29-1)/项目参数!$J$29)-1,1,项目参数!$B$2:$B$200),WORKDAY($I44,INT(($H44+项目参数!$J$29-1)/项目参数!$J$29)-1,1)),"")</f>
        <v/>
      </c>
      <c r="K44" s="121" t="str">
        <f>IF(AND($L44&lt;&gt;"",$L44&gt;40000,$M44&lt;&gt;"",$M44&gt;40000),(1+IFERROR(NETWORKDAYS.INTL($L44,$M44,1,项目参数!$B$2:$B$200),NETWORKDAYS($L44,$M44,1)))*项目参数!$J$29,"")</f>
        <v/>
      </c>
      <c r="L44" s="40"/>
      <c r="M44" s="40"/>
      <c r="N44" s="58"/>
      <c r="O44" s="61"/>
      <c r="W44" s="98" t="b">
        <f t="shared" si="0"/>
        <v>0</v>
      </c>
      <c r="Y44" s="32" t="str">
        <f>IF($W44,VLOOKUP($B44,项目阶段与里程碑!$B:$E,3,FALSE),"")</f>
        <v/>
      </c>
      <c r="Z44" s="32" t="str">
        <f>IF($W44,VLOOKUP($B44,项目阶段与里程碑!$B:$E,4,FALSE),"")</f>
        <v/>
      </c>
      <c r="AA44" t="e">
        <f>VLOOKUP(F44,内部通讯录!$B:$F,5,FALSE)</f>
        <v>#N/A</v>
      </c>
      <c r="AB44" t="str">
        <f>IFERROR(VLOOKUP($AA44,项目参数!$I$14:$J$21,2,FALSE),"")</f>
        <v/>
      </c>
    </row>
    <row r="45" spans="1:28">
      <c r="A45" s="8"/>
      <c r="B45" s="8"/>
      <c r="C45" s="8"/>
      <c r="D45" s="8"/>
      <c r="E45" s="8"/>
      <c r="F45" s="8"/>
      <c r="G45" s="8"/>
      <c r="H45" s="116"/>
      <c r="I45" s="40"/>
      <c r="J45" s="120" t="str">
        <f>IF(AND($H45&gt;0,$I45&lt;&gt;"",$I45&gt;40000),IFERROR(WORKDAY.INTL($I45,INT(($H45+项目参数!$J$29-1)/项目参数!$J$29)-1,1,项目参数!$B$2:$B$200),WORKDAY($I45,INT(($H45+项目参数!$J$29-1)/项目参数!$J$29)-1,1)),"")</f>
        <v/>
      </c>
      <c r="K45" s="121" t="str">
        <f>IF(AND($L45&lt;&gt;"",$L45&gt;40000,$M45&lt;&gt;"",$M45&gt;40000),(1+IFERROR(NETWORKDAYS.INTL($L45,$M45,1,项目参数!$B$2:$B$200),NETWORKDAYS($L45,$M45,1)))*项目参数!$J$29,"")</f>
        <v/>
      </c>
      <c r="L45" s="40"/>
      <c r="M45" s="40"/>
      <c r="N45" s="58"/>
      <c r="O45" s="61"/>
      <c r="W45" s="98" t="b">
        <f t="shared" si="0"/>
        <v>0</v>
      </c>
      <c r="Y45" s="32" t="str">
        <f>IF($W45,VLOOKUP($B45,项目阶段与里程碑!$B:$E,3,FALSE),"")</f>
        <v/>
      </c>
      <c r="Z45" s="32" t="str">
        <f>IF($W45,VLOOKUP($B45,项目阶段与里程碑!$B:$E,4,FALSE),"")</f>
        <v/>
      </c>
      <c r="AA45" t="e">
        <f>VLOOKUP(F45,内部通讯录!$B:$F,5,FALSE)</f>
        <v>#N/A</v>
      </c>
      <c r="AB45" t="str">
        <f>IFERROR(VLOOKUP($AA45,项目参数!$I$14:$J$21,2,FALSE),"")</f>
        <v/>
      </c>
    </row>
    <row r="46" spans="1:28">
      <c r="A46" s="8"/>
      <c r="B46" s="8"/>
      <c r="C46" s="8"/>
      <c r="D46" s="8"/>
      <c r="E46" s="8"/>
      <c r="F46" s="8"/>
      <c r="G46" s="8"/>
      <c r="H46" s="116"/>
      <c r="I46" s="40"/>
      <c r="J46" s="120" t="str">
        <f>IF(AND($H46&gt;0,$I46&lt;&gt;"",$I46&gt;40000),IFERROR(WORKDAY.INTL($I46,INT(($H46+项目参数!$J$29-1)/项目参数!$J$29)-1,1,项目参数!$B$2:$B$200),WORKDAY($I46,INT(($H46+项目参数!$J$29-1)/项目参数!$J$29)-1,1)),"")</f>
        <v/>
      </c>
      <c r="K46" s="121" t="str">
        <f>IF(AND($L46&lt;&gt;"",$L46&gt;40000,$M46&lt;&gt;"",$M46&gt;40000),(1+IFERROR(NETWORKDAYS.INTL($L46,$M46,1,项目参数!$B$2:$B$200),NETWORKDAYS($L46,$M46,1)))*项目参数!$J$29,"")</f>
        <v/>
      </c>
      <c r="L46" s="40"/>
      <c r="M46" s="40"/>
      <c r="N46" s="58"/>
      <c r="O46" s="61"/>
      <c r="W46" s="98" t="b">
        <f t="shared" si="0"/>
        <v>0</v>
      </c>
      <c r="Y46" s="32" t="str">
        <f>IF($W46,VLOOKUP($B46,项目阶段与里程碑!$B:$E,3,FALSE),"")</f>
        <v/>
      </c>
      <c r="Z46" s="32" t="str">
        <f>IF($W46,VLOOKUP($B46,项目阶段与里程碑!$B:$E,4,FALSE),"")</f>
        <v/>
      </c>
      <c r="AA46" t="e">
        <f>VLOOKUP(F46,内部通讯录!$B:$F,5,FALSE)</f>
        <v>#N/A</v>
      </c>
      <c r="AB46" t="str">
        <f>IFERROR(VLOOKUP($AA46,项目参数!$I$14:$J$21,2,FALSE),"")</f>
        <v/>
      </c>
    </row>
    <row r="47" spans="1:28">
      <c r="A47" s="8"/>
      <c r="B47" s="8"/>
      <c r="C47" s="8"/>
      <c r="D47" s="8"/>
      <c r="E47" s="8"/>
      <c r="F47" s="8"/>
      <c r="G47" s="8"/>
      <c r="H47" s="116"/>
      <c r="I47" s="40"/>
      <c r="J47" s="120" t="str">
        <f>IF(AND($H47&gt;0,$I47&lt;&gt;"",$I47&gt;40000),IFERROR(WORKDAY.INTL($I47,INT(($H47+项目参数!$J$29-1)/项目参数!$J$29)-1,1,项目参数!$B$2:$B$200),WORKDAY($I47,INT(($H47+项目参数!$J$29-1)/项目参数!$J$29)-1,1)),"")</f>
        <v/>
      </c>
      <c r="K47" s="121" t="str">
        <f>IF(AND($L47&lt;&gt;"",$L47&gt;40000,$M47&lt;&gt;"",$M47&gt;40000),(1+IFERROR(NETWORKDAYS.INTL($L47,$M47,1,项目参数!$B$2:$B$200),NETWORKDAYS($L47,$M47,1)))*项目参数!$J$29,"")</f>
        <v/>
      </c>
      <c r="L47" s="40"/>
      <c r="M47" s="40"/>
      <c r="N47" s="58"/>
      <c r="O47" s="61"/>
      <c r="W47" s="98" t="b">
        <f t="shared" si="0"/>
        <v>0</v>
      </c>
      <c r="Y47" s="32" t="str">
        <f>IF($W47,VLOOKUP($B47,项目阶段与里程碑!$B:$E,3,FALSE),"")</f>
        <v/>
      </c>
      <c r="Z47" s="32" t="str">
        <f>IF($W47,VLOOKUP($B47,项目阶段与里程碑!$B:$E,4,FALSE),"")</f>
        <v/>
      </c>
      <c r="AA47" t="e">
        <f>VLOOKUP(F47,内部通讯录!$B:$F,5,FALSE)</f>
        <v>#N/A</v>
      </c>
      <c r="AB47" t="str">
        <f>IFERROR(VLOOKUP($AA47,项目参数!$I$14:$J$21,2,FALSE),"")</f>
        <v/>
      </c>
    </row>
    <row r="48" spans="1:28">
      <c r="A48" s="8"/>
      <c r="B48" s="8"/>
      <c r="C48" s="8"/>
      <c r="D48" s="8"/>
      <c r="E48" s="8"/>
      <c r="F48" s="8"/>
      <c r="G48" s="8"/>
      <c r="H48" s="116"/>
      <c r="I48" s="40"/>
      <c r="J48" s="120" t="str">
        <f>IF(AND($H48&gt;0,$I48&lt;&gt;"",$I48&gt;40000),IFERROR(WORKDAY.INTL($I48,INT(($H48+项目参数!$J$29-1)/项目参数!$J$29)-1,1,项目参数!$B$2:$B$200),WORKDAY($I48,INT(($H48+项目参数!$J$29-1)/项目参数!$J$29)-1,1)),"")</f>
        <v/>
      </c>
      <c r="K48" s="121" t="str">
        <f>IF(AND($L48&lt;&gt;"",$L48&gt;40000,$M48&lt;&gt;"",$M48&gt;40000),(1+IFERROR(NETWORKDAYS.INTL($L48,$M48,1,项目参数!$B$2:$B$200),NETWORKDAYS($L48,$M48,1)))*项目参数!$J$29,"")</f>
        <v/>
      </c>
      <c r="L48" s="40"/>
      <c r="M48" s="40"/>
      <c r="N48" s="58"/>
      <c r="O48" s="61"/>
      <c r="W48" s="98" t="b">
        <f t="shared" si="0"/>
        <v>0</v>
      </c>
      <c r="Y48" s="32" t="str">
        <f>IF($W48,VLOOKUP($B48,项目阶段与里程碑!$B:$E,3,FALSE),"")</f>
        <v/>
      </c>
      <c r="Z48" s="32" t="str">
        <f>IF($W48,VLOOKUP($B48,项目阶段与里程碑!$B:$E,4,FALSE),"")</f>
        <v/>
      </c>
      <c r="AA48" t="e">
        <f>VLOOKUP(F48,内部通讯录!$B:$F,5,FALSE)</f>
        <v>#N/A</v>
      </c>
      <c r="AB48" t="str">
        <f>IFERROR(VLOOKUP($AA48,项目参数!$I$14:$J$21,2,FALSE),"")</f>
        <v/>
      </c>
    </row>
    <row r="49" spans="1:28">
      <c r="A49" s="8"/>
      <c r="B49" s="8"/>
      <c r="C49" s="8"/>
      <c r="D49" s="8"/>
      <c r="E49" s="8"/>
      <c r="F49" s="8"/>
      <c r="G49" s="8"/>
      <c r="H49" s="116"/>
      <c r="I49" s="40"/>
      <c r="J49" s="120" t="str">
        <f>IF(AND($H49&gt;0,$I49&lt;&gt;"",$I49&gt;40000),IFERROR(WORKDAY.INTL($I49,INT(($H49+项目参数!$J$29-1)/项目参数!$J$29)-1,1,项目参数!$B$2:$B$200),WORKDAY($I49,INT(($H49+项目参数!$J$29-1)/项目参数!$J$29)-1,1)),"")</f>
        <v/>
      </c>
      <c r="K49" s="121" t="str">
        <f>IF(AND($L49&lt;&gt;"",$L49&gt;40000,$M49&lt;&gt;"",$M49&gt;40000),(1+IFERROR(NETWORKDAYS.INTL($L49,$M49,1,项目参数!$B$2:$B$200),NETWORKDAYS($L49,$M49,1)))*项目参数!$J$29,"")</f>
        <v/>
      </c>
      <c r="L49" s="40"/>
      <c r="M49" s="40"/>
      <c r="N49" s="58"/>
      <c r="O49" s="61"/>
      <c r="W49" s="98" t="b">
        <f t="shared" si="0"/>
        <v>0</v>
      </c>
      <c r="Y49" s="32" t="str">
        <f>IF($W49,VLOOKUP($B49,项目阶段与里程碑!$B:$E,3,FALSE),"")</f>
        <v/>
      </c>
      <c r="Z49" s="32" t="str">
        <f>IF($W49,VLOOKUP($B49,项目阶段与里程碑!$B:$E,4,FALSE),"")</f>
        <v/>
      </c>
      <c r="AA49" t="e">
        <f>VLOOKUP(F49,内部通讯录!$B:$F,5,FALSE)</f>
        <v>#N/A</v>
      </c>
      <c r="AB49" t="str">
        <f>IFERROR(VLOOKUP($AA49,项目参数!$I$14:$J$21,2,FALSE),"")</f>
        <v/>
      </c>
    </row>
    <row r="50" spans="1:28">
      <c r="A50" s="8"/>
      <c r="B50" s="8"/>
      <c r="C50" s="8"/>
      <c r="D50" s="8"/>
      <c r="E50" s="8"/>
      <c r="F50" s="8"/>
      <c r="G50" s="8"/>
      <c r="H50" s="116"/>
      <c r="I50" s="40"/>
      <c r="J50" s="120" t="str">
        <f>IF(AND($H50&gt;0,$I50&lt;&gt;"",$I50&gt;40000),IFERROR(WORKDAY.INTL($I50,INT(($H50+项目参数!$J$29-1)/项目参数!$J$29)-1,1,项目参数!$B$2:$B$200),WORKDAY($I50,INT(($H50+项目参数!$J$29-1)/项目参数!$J$29)-1,1)),"")</f>
        <v/>
      </c>
      <c r="K50" s="121" t="str">
        <f>IF(AND($L50&lt;&gt;"",$L50&gt;40000,$M50&lt;&gt;"",$M50&gt;40000),(1+IFERROR(NETWORKDAYS.INTL($L50,$M50,1,项目参数!$B$2:$B$200),NETWORKDAYS($L50,$M50,1)))*项目参数!$J$29,"")</f>
        <v/>
      </c>
      <c r="L50" s="40"/>
      <c r="M50" s="40"/>
      <c r="N50" s="58"/>
      <c r="O50" s="61"/>
      <c r="W50" s="98" t="b">
        <f t="shared" si="0"/>
        <v>0</v>
      </c>
      <c r="Y50" s="32" t="str">
        <f>IF($W50,VLOOKUP($B50,项目阶段与里程碑!$B:$E,3,FALSE),"")</f>
        <v/>
      </c>
      <c r="Z50" s="32" t="str">
        <f>IF($W50,VLOOKUP($B50,项目阶段与里程碑!$B:$E,4,FALSE),"")</f>
        <v/>
      </c>
      <c r="AA50" t="e">
        <f>VLOOKUP(F50,内部通讯录!$B:$F,5,FALSE)</f>
        <v>#N/A</v>
      </c>
      <c r="AB50" t="str">
        <f>IFERROR(VLOOKUP($AA50,项目参数!$I$14:$J$21,2,FALSE),"")</f>
        <v/>
      </c>
    </row>
    <row r="51" spans="1:28">
      <c r="A51" s="8"/>
      <c r="B51" s="8"/>
      <c r="C51" s="8"/>
      <c r="D51" s="8"/>
      <c r="E51" s="8"/>
      <c r="F51" s="8"/>
      <c r="G51" s="8"/>
      <c r="H51" s="116"/>
      <c r="I51" s="40"/>
      <c r="J51" s="120" t="str">
        <f>IF(AND($H51&gt;0,$I51&lt;&gt;"",$I51&gt;40000),IFERROR(WORKDAY.INTL($I51,INT(($H51+项目参数!$J$29-1)/项目参数!$J$29)-1,1,项目参数!$B$2:$B$200),WORKDAY($I51,INT(($H51+项目参数!$J$29-1)/项目参数!$J$29)-1,1)),"")</f>
        <v/>
      </c>
      <c r="K51" s="121" t="str">
        <f>IF(AND($L51&lt;&gt;"",$L51&gt;40000,$M51&lt;&gt;"",$M51&gt;40000),(1+IFERROR(NETWORKDAYS.INTL($L51,$M51,1,项目参数!$B$2:$B$200),NETWORKDAYS($L51,$M51,1)))*项目参数!$J$29,"")</f>
        <v/>
      </c>
      <c r="L51" s="40"/>
      <c r="M51" s="40"/>
      <c r="N51" s="58"/>
      <c r="O51" s="61"/>
      <c r="W51" s="98" t="b">
        <f t="shared" si="0"/>
        <v>0</v>
      </c>
      <c r="Y51" s="32" t="str">
        <f>IF($W51,VLOOKUP($B51,项目阶段与里程碑!$B:$E,3,FALSE),"")</f>
        <v/>
      </c>
      <c r="Z51" s="32" t="str">
        <f>IF($W51,VLOOKUP($B51,项目阶段与里程碑!$B:$E,4,FALSE),"")</f>
        <v/>
      </c>
      <c r="AA51" t="e">
        <f>VLOOKUP(F51,内部通讯录!$B:$F,5,FALSE)</f>
        <v>#N/A</v>
      </c>
      <c r="AB51" t="str">
        <f>IFERROR(VLOOKUP($AA51,项目参数!$I$14:$J$21,2,FALSE),"")</f>
        <v/>
      </c>
    </row>
    <row r="52" spans="1:28">
      <c r="A52" s="8"/>
      <c r="B52" s="8"/>
      <c r="C52" s="8"/>
      <c r="D52" s="8"/>
      <c r="E52" s="8"/>
      <c r="F52" s="8"/>
      <c r="G52" s="8"/>
      <c r="H52" s="116"/>
      <c r="I52" s="40"/>
      <c r="J52" s="120" t="str">
        <f>IF(AND($H52&gt;0,$I52&lt;&gt;"",$I52&gt;40000),IFERROR(WORKDAY.INTL($I52,INT(($H52+项目参数!$J$29-1)/项目参数!$J$29)-1,1,项目参数!$B$2:$B$200),WORKDAY($I52,INT(($H52+项目参数!$J$29-1)/项目参数!$J$29)-1,1)),"")</f>
        <v/>
      </c>
      <c r="K52" s="121" t="str">
        <f>IF(AND($L52&lt;&gt;"",$L52&gt;40000,$M52&lt;&gt;"",$M52&gt;40000),(1+IFERROR(NETWORKDAYS.INTL($L52,$M52,1,项目参数!$B$2:$B$200),NETWORKDAYS($L52,$M52,1)))*项目参数!$J$29,"")</f>
        <v/>
      </c>
      <c r="L52" s="40"/>
      <c r="M52" s="40"/>
      <c r="N52" s="58"/>
      <c r="O52" s="61"/>
      <c r="W52" s="98" t="b">
        <f t="shared" si="0"/>
        <v>0</v>
      </c>
      <c r="Y52" s="32" t="str">
        <f>IF($W52,VLOOKUP($B52,项目阶段与里程碑!$B:$E,3,FALSE),"")</f>
        <v/>
      </c>
      <c r="Z52" s="32" t="str">
        <f>IF($W52,VLOOKUP($B52,项目阶段与里程碑!$B:$E,4,FALSE),"")</f>
        <v/>
      </c>
      <c r="AA52" t="e">
        <f>VLOOKUP(F52,内部通讯录!$B:$F,5,FALSE)</f>
        <v>#N/A</v>
      </c>
      <c r="AB52" t="str">
        <f>IFERROR(VLOOKUP($AA52,项目参数!$I$14:$J$21,2,FALSE),"")</f>
        <v/>
      </c>
    </row>
    <row r="53" spans="1:28">
      <c r="A53" s="8"/>
      <c r="B53" s="8"/>
      <c r="C53" s="8"/>
      <c r="D53" s="8"/>
      <c r="E53" s="8"/>
      <c r="F53" s="8"/>
      <c r="G53" s="8"/>
      <c r="H53" s="116"/>
      <c r="I53" s="40"/>
      <c r="J53" s="120" t="str">
        <f>IF(AND($H53&gt;0,$I53&lt;&gt;"",$I53&gt;40000),IFERROR(WORKDAY.INTL($I53,INT(($H53+项目参数!$J$29-1)/项目参数!$J$29)-1,1,项目参数!$B$2:$B$200),WORKDAY($I53,INT(($H53+项目参数!$J$29-1)/项目参数!$J$29)-1,1)),"")</f>
        <v/>
      </c>
      <c r="K53" s="121" t="str">
        <f>IF(AND($L53&lt;&gt;"",$L53&gt;40000,$M53&lt;&gt;"",$M53&gt;40000),(1+IFERROR(NETWORKDAYS.INTL($L53,$M53,1,项目参数!$B$2:$B$200),NETWORKDAYS($L53,$M53,1)))*项目参数!$J$29,"")</f>
        <v/>
      </c>
      <c r="L53" s="40"/>
      <c r="M53" s="40"/>
      <c r="N53" s="58"/>
      <c r="O53" s="61"/>
      <c r="W53" s="98" t="b">
        <f t="shared" si="0"/>
        <v>0</v>
      </c>
      <c r="Y53" s="32" t="str">
        <f>IF($W53,VLOOKUP($B53,项目阶段与里程碑!$B:$E,3,FALSE),"")</f>
        <v/>
      </c>
      <c r="Z53" s="32" t="str">
        <f>IF($W53,VLOOKUP($B53,项目阶段与里程碑!$B:$E,4,FALSE),"")</f>
        <v/>
      </c>
      <c r="AA53" t="e">
        <f>VLOOKUP(F53,内部通讯录!$B:$F,5,FALSE)</f>
        <v>#N/A</v>
      </c>
      <c r="AB53" t="str">
        <f>IFERROR(VLOOKUP($AA53,项目参数!$I$14:$J$21,2,FALSE),"")</f>
        <v/>
      </c>
    </row>
    <row r="54" spans="1:28">
      <c r="A54" s="8"/>
      <c r="B54" s="8"/>
      <c r="C54" s="8"/>
      <c r="D54" s="8"/>
      <c r="E54" s="8"/>
      <c r="F54" s="8"/>
      <c r="G54" s="8"/>
      <c r="H54" s="116"/>
      <c r="I54" s="40"/>
      <c r="J54" s="120" t="str">
        <f>IF(AND($H54&gt;0,$I54&lt;&gt;"",$I54&gt;40000),IFERROR(WORKDAY.INTL($I54,INT(($H54+项目参数!$J$29-1)/项目参数!$J$29)-1,1,项目参数!$B$2:$B$200),WORKDAY($I54,INT(($H54+项目参数!$J$29-1)/项目参数!$J$29)-1,1)),"")</f>
        <v/>
      </c>
      <c r="K54" s="121" t="str">
        <f>IF(AND($L54&lt;&gt;"",$L54&gt;40000,$M54&lt;&gt;"",$M54&gt;40000),(1+IFERROR(NETWORKDAYS.INTL($L54,$M54,1,项目参数!$B$2:$B$200),NETWORKDAYS($L54,$M54,1)))*项目参数!$J$29,"")</f>
        <v/>
      </c>
      <c r="L54" s="40"/>
      <c r="M54" s="40"/>
      <c r="N54" s="58"/>
      <c r="O54" s="61"/>
      <c r="W54" s="98" t="b">
        <f t="shared" si="0"/>
        <v>0</v>
      </c>
      <c r="Y54" s="32" t="str">
        <f>IF($W54,VLOOKUP($B54,项目阶段与里程碑!$B:$E,3,FALSE),"")</f>
        <v/>
      </c>
      <c r="Z54" s="32" t="str">
        <f>IF($W54,VLOOKUP($B54,项目阶段与里程碑!$B:$E,4,FALSE),"")</f>
        <v/>
      </c>
      <c r="AA54" t="e">
        <f>VLOOKUP(F54,内部通讯录!$B:$F,5,FALSE)</f>
        <v>#N/A</v>
      </c>
      <c r="AB54" t="str">
        <f>IFERROR(VLOOKUP($AA54,项目参数!$I$14:$J$21,2,FALSE),"")</f>
        <v/>
      </c>
    </row>
    <row r="55" spans="1:28">
      <c r="A55" s="8"/>
      <c r="B55" s="8"/>
      <c r="C55" s="8"/>
      <c r="D55" s="8"/>
      <c r="E55" s="8"/>
      <c r="F55" s="8"/>
      <c r="G55" s="8"/>
      <c r="H55" s="116"/>
      <c r="I55" s="40"/>
      <c r="J55" s="120" t="str">
        <f>IF(AND($H55&gt;0,$I55&lt;&gt;"",$I55&gt;40000),IFERROR(WORKDAY.INTL($I55,INT(($H55+项目参数!$J$29-1)/项目参数!$J$29)-1,1,项目参数!$B$2:$B$200),WORKDAY($I55,INT(($H55+项目参数!$J$29-1)/项目参数!$J$29)-1,1)),"")</f>
        <v/>
      </c>
      <c r="K55" s="121" t="str">
        <f>IF(AND($L55&lt;&gt;"",$L55&gt;40000,$M55&lt;&gt;"",$M55&gt;40000),(1+IFERROR(NETWORKDAYS.INTL($L55,$M55,1,项目参数!$B$2:$B$200),NETWORKDAYS($L55,$M55,1)))*项目参数!$J$29,"")</f>
        <v/>
      </c>
      <c r="L55" s="40"/>
      <c r="M55" s="40"/>
      <c r="N55" s="58"/>
      <c r="O55" s="61"/>
      <c r="W55" s="98" t="b">
        <f t="shared" si="0"/>
        <v>0</v>
      </c>
      <c r="Y55" s="32" t="str">
        <f>IF($W55,VLOOKUP($B55,项目阶段与里程碑!$B:$E,3,FALSE),"")</f>
        <v/>
      </c>
      <c r="Z55" s="32" t="str">
        <f>IF($W55,VLOOKUP($B55,项目阶段与里程碑!$B:$E,4,FALSE),"")</f>
        <v/>
      </c>
      <c r="AA55" t="e">
        <f>VLOOKUP(F55,内部通讯录!$B:$F,5,FALSE)</f>
        <v>#N/A</v>
      </c>
      <c r="AB55" t="str">
        <f>IFERROR(VLOOKUP($AA55,项目参数!$I$14:$J$21,2,FALSE),"")</f>
        <v/>
      </c>
    </row>
    <row r="56" spans="1:28">
      <c r="A56" s="8"/>
      <c r="B56" s="8"/>
      <c r="C56" s="8"/>
      <c r="D56" s="8"/>
      <c r="E56" s="8"/>
      <c r="F56" s="8"/>
      <c r="G56" s="8"/>
      <c r="H56" s="116"/>
      <c r="I56" s="40"/>
      <c r="J56" s="120" t="str">
        <f>IF(AND($H56&gt;0,$I56&lt;&gt;"",$I56&gt;40000),IFERROR(WORKDAY.INTL($I56,INT(($H56+项目参数!$J$29-1)/项目参数!$J$29)-1,1,项目参数!$B$2:$B$200),WORKDAY($I56,INT(($H56+项目参数!$J$29-1)/项目参数!$J$29)-1,1)),"")</f>
        <v/>
      </c>
      <c r="K56" s="121" t="str">
        <f>IF(AND($L56&lt;&gt;"",$L56&gt;40000,$M56&lt;&gt;"",$M56&gt;40000),(1+IFERROR(NETWORKDAYS.INTL($L56,$M56,1,项目参数!$B$2:$B$200),NETWORKDAYS($L56,$M56,1)))*项目参数!$J$29,"")</f>
        <v/>
      </c>
      <c r="L56" s="40"/>
      <c r="M56" s="40"/>
      <c r="N56" s="58"/>
      <c r="O56" s="61"/>
      <c r="W56" s="98" t="b">
        <f t="shared" si="0"/>
        <v>0</v>
      </c>
      <c r="Y56" s="32" t="str">
        <f>IF($W56,VLOOKUP($B56,项目阶段与里程碑!$B:$E,3,FALSE),"")</f>
        <v/>
      </c>
      <c r="Z56" s="32" t="str">
        <f>IF($W56,VLOOKUP($B56,项目阶段与里程碑!$B:$E,4,FALSE),"")</f>
        <v/>
      </c>
      <c r="AA56" t="e">
        <f>VLOOKUP(F56,内部通讯录!$B:$F,5,FALSE)</f>
        <v>#N/A</v>
      </c>
      <c r="AB56" t="str">
        <f>IFERROR(VLOOKUP($AA56,项目参数!$I$14:$J$21,2,FALSE),"")</f>
        <v/>
      </c>
    </row>
    <row r="57" spans="1:28">
      <c r="A57" s="8"/>
      <c r="B57" s="8"/>
      <c r="C57" s="8"/>
      <c r="D57" s="8"/>
      <c r="E57" s="8"/>
      <c r="F57" s="8"/>
      <c r="G57" s="8"/>
      <c r="H57" s="116"/>
      <c r="I57" s="40"/>
      <c r="J57" s="120" t="str">
        <f>IF(AND($H57&gt;0,$I57&lt;&gt;"",$I57&gt;40000),IFERROR(WORKDAY.INTL($I57,INT(($H57+项目参数!$J$29-1)/项目参数!$J$29)-1,1,项目参数!$B$2:$B$200),WORKDAY($I57,INT(($H57+项目参数!$J$29-1)/项目参数!$J$29)-1,1)),"")</f>
        <v/>
      </c>
      <c r="K57" s="121" t="str">
        <f>IF(AND($L57&lt;&gt;"",$L57&gt;40000,$M57&lt;&gt;"",$M57&gt;40000),(1+IFERROR(NETWORKDAYS.INTL($L57,$M57,1,项目参数!$B$2:$B$200),NETWORKDAYS($L57,$M57,1)))*项目参数!$J$29,"")</f>
        <v/>
      </c>
      <c r="L57" s="40"/>
      <c r="M57" s="40"/>
      <c r="N57" s="58"/>
      <c r="O57" s="61"/>
      <c r="W57" s="98" t="b">
        <f t="shared" si="0"/>
        <v>0</v>
      </c>
      <c r="Y57" s="32" t="str">
        <f>IF($W57,VLOOKUP($B57,项目阶段与里程碑!$B:$E,3,FALSE),"")</f>
        <v/>
      </c>
      <c r="Z57" s="32" t="str">
        <f>IF($W57,VLOOKUP($B57,项目阶段与里程碑!$B:$E,4,FALSE),"")</f>
        <v/>
      </c>
      <c r="AA57" t="e">
        <f>VLOOKUP(F57,内部通讯录!$B:$F,5,FALSE)</f>
        <v>#N/A</v>
      </c>
      <c r="AB57" t="str">
        <f>IFERROR(VLOOKUP($AA57,项目参数!$I$14:$J$21,2,FALSE),"")</f>
        <v/>
      </c>
    </row>
    <row r="58" spans="1:28">
      <c r="A58" s="8"/>
      <c r="B58" s="8"/>
      <c r="C58" s="8"/>
      <c r="D58" s="8"/>
      <c r="E58" s="8"/>
      <c r="F58" s="8"/>
      <c r="G58" s="8"/>
      <c r="H58" s="116"/>
      <c r="I58" s="40"/>
      <c r="J58" s="120" t="str">
        <f>IF(AND($H58&gt;0,$I58&lt;&gt;"",$I58&gt;40000),IFERROR(WORKDAY.INTL($I58,INT(($H58+项目参数!$J$29-1)/项目参数!$J$29)-1,1,项目参数!$B$2:$B$200),WORKDAY($I58,INT(($H58+项目参数!$J$29-1)/项目参数!$J$29)-1,1)),"")</f>
        <v/>
      </c>
      <c r="K58" s="121" t="str">
        <f>IF(AND($L58&lt;&gt;"",$L58&gt;40000,$M58&lt;&gt;"",$M58&gt;40000),(1+IFERROR(NETWORKDAYS.INTL($L58,$M58,1,项目参数!$B$2:$B$200),NETWORKDAYS($L58,$M58,1)))*项目参数!$J$29,"")</f>
        <v/>
      </c>
      <c r="L58" s="40"/>
      <c r="M58" s="40"/>
      <c r="N58" s="58"/>
      <c r="O58" s="61"/>
      <c r="W58" s="98" t="b">
        <f t="shared" si="0"/>
        <v>0</v>
      </c>
      <c r="Y58" s="32" t="str">
        <f>IF($W58,VLOOKUP($B58,项目阶段与里程碑!$B:$E,3,FALSE),"")</f>
        <v/>
      </c>
      <c r="Z58" s="32" t="str">
        <f>IF($W58,VLOOKUP($B58,项目阶段与里程碑!$B:$E,4,FALSE),"")</f>
        <v/>
      </c>
      <c r="AA58" t="e">
        <f>VLOOKUP(F58,内部通讯录!$B:$F,5,FALSE)</f>
        <v>#N/A</v>
      </c>
      <c r="AB58" t="str">
        <f>IFERROR(VLOOKUP($AA58,项目参数!$I$14:$J$21,2,FALSE),"")</f>
        <v/>
      </c>
    </row>
    <row r="59" spans="1:28">
      <c r="A59" s="8"/>
      <c r="B59" s="8"/>
      <c r="C59" s="8"/>
      <c r="D59" s="8"/>
      <c r="E59" s="8"/>
      <c r="F59" s="8"/>
      <c r="G59" s="8"/>
      <c r="H59" s="116"/>
      <c r="I59" s="40"/>
      <c r="J59" s="120" t="str">
        <f>IF(AND($H59&gt;0,$I59&lt;&gt;"",$I59&gt;40000),IFERROR(WORKDAY.INTL($I59,INT(($H59+项目参数!$J$29-1)/项目参数!$J$29)-1,1,项目参数!$B$2:$B$200),WORKDAY($I59,INT(($H59+项目参数!$J$29-1)/项目参数!$J$29)-1,1)),"")</f>
        <v/>
      </c>
      <c r="K59" s="121" t="str">
        <f>IF(AND($L59&lt;&gt;"",$L59&gt;40000,$M59&lt;&gt;"",$M59&gt;40000),(1+IFERROR(NETWORKDAYS.INTL($L59,$M59,1,项目参数!$B$2:$B$200),NETWORKDAYS($L59,$M59,1)))*项目参数!$J$29,"")</f>
        <v/>
      </c>
      <c r="L59" s="40"/>
      <c r="M59" s="40"/>
      <c r="N59" s="58"/>
      <c r="O59" s="61"/>
      <c r="W59" s="98" t="b">
        <f t="shared" si="0"/>
        <v>0</v>
      </c>
      <c r="Y59" s="32" t="str">
        <f>IF($W59,VLOOKUP($B59,项目阶段与里程碑!$B:$E,3,FALSE),"")</f>
        <v/>
      </c>
      <c r="Z59" s="32" t="str">
        <f>IF($W59,VLOOKUP($B59,项目阶段与里程碑!$B:$E,4,FALSE),"")</f>
        <v/>
      </c>
      <c r="AA59" t="e">
        <f>VLOOKUP(F59,内部通讯录!$B:$F,5,FALSE)</f>
        <v>#N/A</v>
      </c>
      <c r="AB59" t="str">
        <f>IFERROR(VLOOKUP($AA59,项目参数!$I$14:$J$21,2,FALSE),"")</f>
        <v/>
      </c>
    </row>
    <row r="60" spans="1:28">
      <c r="A60" s="8"/>
      <c r="B60" s="8"/>
      <c r="C60" s="8"/>
      <c r="D60" s="8"/>
      <c r="E60" s="8"/>
      <c r="F60" s="8"/>
      <c r="G60" s="8"/>
      <c r="H60" s="116"/>
      <c r="I60" s="40"/>
      <c r="J60" s="120" t="str">
        <f>IF(AND($H60&gt;0,$I60&lt;&gt;"",$I60&gt;40000),IFERROR(WORKDAY.INTL($I60,INT(($H60+项目参数!$J$29-1)/项目参数!$J$29)-1,1,项目参数!$B$2:$B$200),WORKDAY($I60,INT(($H60+项目参数!$J$29-1)/项目参数!$J$29)-1,1)),"")</f>
        <v/>
      </c>
      <c r="K60" s="121" t="str">
        <f>IF(AND($L60&lt;&gt;"",$L60&gt;40000,$M60&lt;&gt;"",$M60&gt;40000),(1+IFERROR(NETWORKDAYS.INTL($L60,$M60,1,项目参数!$B$2:$B$200),NETWORKDAYS($L60,$M60,1)))*项目参数!$J$29,"")</f>
        <v/>
      </c>
      <c r="L60" s="40"/>
      <c r="M60" s="40"/>
      <c r="N60" s="58"/>
      <c r="O60" s="61"/>
      <c r="W60" s="98" t="b">
        <f t="shared" si="0"/>
        <v>0</v>
      </c>
      <c r="Y60" s="32" t="str">
        <f>IF($W60,VLOOKUP($B60,项目阶段与里程碑!$B:$E,3,FALSE),"")</f>
        <v/>
      </c>
      <c r="Z60" s="32" t="str">
        <f>IF($W60,VLOOKUP($B60,项目阶段与里程碑!$B:$E,4,FALSE),"")</f>
        <v/>
      </c>
      <c r="AA60" t="e">
        <f>VLOOKUP(F60,内部通讯录!$B:$F,5,FALSE)</f>
        <v>#N/A</v>
      </c>
      <c r="AB60" t="str">
        <f>IFERROR(VLOOKUP($AA60,项目参数!$I$14:$J$21,2,FALSE),"")</f>
        <v/>
      </c>
    </row>
    <row r="61" spans="1:28">
      <c r="A61" s="8"/>
      <c r="B61" s="8"/>
      <c r="C61" s="8"/>
      <c r="D61" s="8"/>
      <c r="E61" s="8"/>
      <c r="F61" s="8"/>
      <c r="G61" s="8"/>
      <c r="H61" s="116"/>
      <c r="I61" s="40"/>
      <c r="J61" s="120" t="str">
        <f>IF(AND($H61&gt;0,$I61&lt;&gt;"",$I61&gt;40000),IFERROR(WORKDAY.INTL($I61,INT(($H61+项目参数!$J$29-1)/项目参数!$J$29)-1,1,项目参数!$B$2:$B$200),WORKDAY($I61,INT(($H61+项目参数!$J$29-1)/项目参数!$J$29)-1,1)),"")</f>
        <v/>
      </c>
      <c r="K61" s="121" t="str">
        <f>IF(AND($L61&lt;&gt;"",$L61&gt;40000,$M61&lt;&gt;"",$M61&gt;40000),(1+IFERROR(NETWORKDAYS.INTL($L61,$M61,1,项目参数!$B$2:$B$200),NETWORKDAYS($L61,$M61,1)))*项目参数!$J$29,"")</f>
        <v/>
      </c>
      <c r="L61" s="40"/>
      <c r="M61" s="40"/>
      <c r="N61" s="58"/>
      <c r="O61" s="61"/>
      <c r="W61" s="98" t="b">
        <f t="shared" si="0"/>
        <v>0</v>
      </c>
      <c r="Y61" s="32" t="str">
        <f>IF($W61,VLOOKUP($B61,项目阶段与里程碑!$B:$E,3,FALSE),"")</f>
        <v/>
      </c>
      <c r="Z61" s="32" t="str">
        <f>IF($W61,VLOOKUP($B61,项目阶段与里程碑!$B:$E,4,FALSE),"")</f>
        <v/>
      </c>
      <c r="AA61" t="e">
        <f>VLOOKUP(F61,内部通讯录!$B:$F,5,FALSE)</f>
        <v>#N/A</v>
      </c>
      <c r="AB61" t="str">
        <f>IFERROR(VLOOKUP($AA61,项目参数!$I$14:$J$21,2,FALSE),"")</f>
        <v/>
      </c>
    </row>
    <row r="62" spans="1:28">
      <c r="A62" s="8"/>
      <c r="B62" s="8"/>
      <c r="C62" s="8"/>
      <c r="D62" s="8"/>
      <c r="E62" s="8"/>
      <c r="F62" s="8"/>
      <c r="G62" s="8"/>
      <c r="H62" s="116"/>
      <c r="I62" s="40"/>
      <c r="J62" s="120" t="str">
        <f>IF(AND($H62&gt;0,$I62&lt;&gt;"",$I62&gt;40000),IFERROR(WORKDAY.INTL($I62,INT(($H62+项目参数!$J$29-1)/项目参数!$J$29)-1,1,项目参数!$B$2:$B$200),WORKDAY($I62,INT(($H62+项目参数!$J$29-1)/项目参数!$J$29)-1,1)),"")</f>
        <v/>
      </c>
      <c r="K62" s="121" t="str">
        <f>IF(AND($L62&lt;&gt;"",$L62&gt;40000,$M62&lt;&gt;"",$M62&gt;40000),(1+IFERROR(NETWORKDAYS.INTL($L62,$M62,1,项目参数!$B$2:$B$200),NETWORKDAYS($L62,$M62,1)))*项目参数!$J$29,"")</f>
        <v/>
      </c>
      <c r="L62" s="40"/>
      <c r="M62" s="40"/>
      <c r="N62" s="58"/>
      <c r="O62" s="61"/>
      <c r="W62" s="98" t="b">
        <f t="shared" si="0"/>
        <v>0</v>
      </c>
      <c r="Y62" s="32" t="str">
        <f>IF($W62,VLOOKUP($B62,项目阶段与里程碑!$B:$E,3,FALSE),"")</f>
        <v/>
      </c>
      <c r="Z62" s="32" t="str">
        <f>IF($W62,VLOOKUP($B62,项目阶段与里程碑!$B:$E,4,FALSE),"")</f>
        <v/>
      </c>
      <c r="AA62" t="e">
        <f>VLOOKUP(F62,内部通讯录!$B:$F,5,FALSE)</f>
        <v>#N/A</v>
      </c>
      <c r="AB62" t="str">
        <f>IFERROR(VLOOKUP($AA62,项目参数!$I$14:$J$21,2,FALSE),"")</f>
        <v/>
      </c>
    </row>
    <row r="63" spans="1:28">
      <c r="A63" s="8"/>
      <c r="B63" s="8"/>
      <c r="C63" s="8"/>
      <c r="D63" s="8"/>
      <c r="E63" s="8"/>
      <c r="F63" s="8"/>
      <c r="G63" s="8"/>
      <c r="H63" s="116"/>
      <c r="I63" s="40"/>
      <c r="J63" s="120" t="str">
        <f>IF(AND($H63&gt;0,$I63&lt;&gt;"",$I63&gt;40000),IFERROR(WORKDAY.INTL($I63,INT(($H63+项目参数!$J$29-1)/项目参数!$J$29)-1,1,项目参数!$B$2:$B$200),WORKDAY($I63,INT(($H63+项目参数!$J$29-1)/项目参数!$J$29)-1,1)),"")</f>
        <v/>
      </c>
      <c r="K63" s="121" t="str">
        <f>IF(AND($L63&lt;&gt;"",$L63&gt;40000,$M63&lt;&gt;"",$M63&gt;40000),(1+IFERROR(NETWORKDAYS.INTL($L63,$M63,1,项目参数!$B$2:$B$200),NETWORKDAYS($L63,$M63,1)))*项目参数!$J$29,"")</f>
        <v/>
      </c>
      <c r="L63" s="40"/>
      <c r="M63" s="40"/>
      <c r="N63" s="58"/>
      <c r="O63" s="61"/>
      <c r="W63" s="98" t="b">
        <f t="shared" si="0"/>
        <v>0</v>
      </c>
      <c r="Y63" s="32" t="str">
        <f>IF($W63,VLOOKUP($B63,项目阶段与里程碑!$B:$E,3,FALSE),"")</f>
        <v/>
      </c>
      <c r="Z63" s="32" t="str">
        <f>IF($W63,VLOOKUP($B63,项目阶段与里程碑!$B:$E,4,FALSE),"")</f>
        <v/>
      </c>
      <c r="AA63" t="e">
        <f>VLOOKUP(F63,内部通讯录!$B:$F,5,FALSE)</f>
        <v>#N/A</v>
      </c>
      <c r="AB63" t="str">
        <f>IFERROR(VLOOKUP($AA63,项目参数!$I$14:$J$21,2,FALSE),"")</f>
        <v/>
      </c>
    </row>
    <row r="64" spans="1:28">
      <c r="A64" s="8"/>
      <c r="B64" s="8"/>
      <c r="C64" s="8"/>
      <c r="D64" s="8"/>
      <c r="E64" s="8"/>
      <c r="F64" s="8"/>
      <c r="G64" s="8"/>
      <c r="H64" s="116"/>
      <c r="I64" s="40"/>
      <c r="J64" s="120" t="str">
        <f>IF(AND($H64&gt;0,$I64&lt;&gt;"",$I64&gt;40000),IFERROR(WORKDAY.INTL($I64,INT(($H64+项目参数!$J$29-1)/项目参数!$J$29)-1,1,项目参数!$B$2:$B$200),WORKDAY($I64,INT(($H64+项目参数!$J$29-1)/项目参数!$J$29)-1,1)),"")</f>
        <v/>
      </c>
      <c r="K64" s="121" t="str">
        <f>IF(AND($L64&lt;&gt;"",$L64&gt;40000,$M64&lt;&gt;"",$M64&gt;40000),(1+IFERROR(NETWORKDAYS.INTL($L64,$M64,1,项目参数!$B$2:$B$200),NETWORKDAYS($L64,$M64,1)))*项目参数!$J$29,"")</f>
        <v/>
      </c>
      <c r="L64" s="40"/>
      <c r="M64" s="40"/>
      <c r="N64" s="58"/>
      <c r="O64" s="61"/>
      <c r="W64" s="98" t="b">
        <f t="shared" si="0"/>
        <v>0</v>
      </c>
      <c r="Y64" s="32" t="str">
        <f>IF($W64,VLOOKUP($B64,项目阶段与里程碑!$B:$E,3,FALSE),"")</f>
        <v/>
      </c>
      <c r="Z64" s="32" t="str">
        <f>IF($W64,VLOOKUP($B64,项目阶段与里程碑!$B:$E,4,FALSE),"")</f>
        <v/>
      </c>
      <c r="AA64" t="e">
        <f>VLOOKUP(F64,内部通讯录!$B:$F,5,FALSE)</f>
        <v>#N/A</v>
      </c>
      <c r="AB64" t="str">
        <f>IFERROR(VLOOKUP($AA64,项目参数!$I$14:$J$21,2,FALSE),"")</f>
        <v/>
      </c>
    </row>
    <row r="65" spans="1:28">
      <c r="A65" s="8"/>
      <c r="B65" s="8"/>
      <c r="C65" s="8"/>
      <c r="D65" s="8"/>
      <c r="E65" s="8"/>
      <c r="F65" s="8"/>
      <c r="G65" s="8"/>
      <c r="H65" s="116"/>
      <c r="I65" s="40"/>
      <c r="J65" s="120" t="str">
        <f>IF(AND($H65&gt;0,$I65&lt;&gt;"",$I65&gt;40000),IFERROR(WORKDAY.INTL($I65,INT(($H65+项目参数!$J$29-1)/项目参数!$J$29)-1,1,项目参数!$B$2:$B$200),WORKDAY($I65,INT(($H65+项目参数!$J$29-1)/项目参数!$J$29)-1,1)),"")</f>
        <v/>
      </c>
      <c r="K65" s="121" t="str">
        <f>IF(AND($L65&lt;&gt;"",$L65&gt;40000,$M65&lt;&gt;"",$M65&gt;40000),(1+IFERROR(NETWORKDAYS.INTL($L65,$M65,1,项目参数!$B$2:$B$200),NETWORKDAYS($L65,$M65,1)))*项目参数!$J$29,"")</f>
        <v/>
      </c>
      <c r="L65" s="40"/>
      <c r="M65" s="40"/>
      <c r="N65" s="58"/>
      <c r="O65" s="61"/>
      <c r="W65" s="98" t="b">
        <f t="shared" si="0"/>
        <v>0</v>
      </c>
      <c r="Y65" s="32" t="str">
        <f>IF($W65,VLOOKUP($B65,项目阶段与里程碑!$B:$E,3,FALSE),"")</f>
        <v/>
      </c>
      <c r="Z65" s="32" t="str">
        <f>IF($W65,VLOOKUP($B65,项目阶段与里程碑!$B:$E,4,FALSE),"")</f>
        <v/>
      </c>
      <c r="AA65" t="e">
        <f>VLOOKUP(F65,内部通讯录!$B:$F,5,FALSE)</f>
        <v>#N/A</v>
      </c>
      <c r="AB65" t="str">
        <f>IFERROR(VLOOKUP($AA65,项目参数!$I$14:$J$21,2,FALSE),"")</f>
        <v/>
      </c>
    </row>
    <row r="66" spans="1:28">
      <c r="A66" s="8"/>
      <c r="B66" s="8"/>
      <c r="C66" s="8"/>
      <c r="D66" s="8"/>
      <c r="E66" s="8"/>
      <c r="F66" s="8"/>
      <c r="G66" s="8"/>
      <c r="H66" s="116"/>
      <c r="I66" s="40"/>
      <c r="J66" s="120" t="str">
        <f>IF(AND($H66&gt;0,$I66&lt;&gt;"",$I66&gt;40000),IFERROR(WORKDAY.INTL($I66,INT(($H66+项目参数!$J$29-1)/项目参数!$J$29)-1,1,项目参数!$B$2:$B$200),WORKDAY($I66,INT(($H66+项目参数!$J$29-1)/项目参数!$J$29)-1,1)),"")</f>
        <v/>
      </c>
      <c r="K66" s="121" t="str">
        <f>IF(AND($L66&lt;&gt;"",$L66&gt;40000,$M66&lt;&gt;"",$M66&gt;40000),(1+IFERROR(NETWORKDAYS.INTL($L66,$M66,1,项目参数!$B$2:$B$200),NETWORKDAYS($L66,$M66,1)))*项目参数!$J$29,"")</f>
        <v/>
      </c>
      <c r="L66" s="40"/>
      <c r="M66" s="40"/>
      <c r="N66" s="58"/>
      <c r="O66" s="61"/>
      <c r="W66" s="98" t="b">
        <f t="shared" ref="W66:W129" si="1">AND(LEN(A66)&gt;0,LEN(C66)&gt;3,LEN(F66)&gt;1,OR(I66=0,AND(H66&gt;0,I66&gt;40000)),OR(L66=0,L66&gt;40000))</f>
        <v>0</v>
      </c>
      <c r="Y66" s="32" t="str">
        <f>IF($W66,VLOOKUP($B66,项目阶段与里程碑!$B:$E,3,FALSE),"")</f>
        <v/>
      </c>
      <c r="Z66" s="32" t="str">
        <f>IF($W66,VLOOKUP($B66,项目阶段与里程碑!$B:$E,4,FALSE),"")</f>
        <v/>
      </c>
      <c r="AA66" t="e">
        <f>VLOOKUP(F66,内部通讯录!$B:$F,5,FALSE)</f>
        <v>#N/A</v>
      </c>
      <c r="AB66" t="str">
        <f>IFERROR(VLOOKUP($AA66,项目参数!$I$14:$J$21,2,FALSE),"")</f>
        <v/>
      </c>
    </row>
    <row r="67" spans="1:28">
      <c r="A67" s="8"/>
      <c r="B67" s="8"/>
      <c r="C67" s="8"/>
      <c r="D67" s="8"/>
      <c r="E67" s="8"/>
      <c r="F67" s="8"/>
      <c r="G67" s="8"/>
      <c r="H67" s="116"/>
      <c r="I67" s="40"/>
      <c r="J67" s="120" t="str">
        <f>IF(AND($H67&gt;0,$I67&lt;&gt;"",$I67&gt;40000),IFERROR(WORKDAY.INTL($I67,INT(($H67+项目参数!$J$29-1)/项目参数!$J$29)-1,1,项目参数!$B$2:$B$200),WORKDAY($I67,INT(($H67+项目参数!$J$29-1)/项目参数!$J$29)-1,1)),"")</f>
        <v/>
      </c>
      <c r="K67" s="121" t="str">
        <f>IF(AND($L67&lt;&gt;"",$L67&gt;40000,$M67&lt;&gt;"",$M67&gt;40000),(1+IFERROR(NETWORKDAYS.INTL($L67,$M67,1,项目参数!$B$2:$B$200),NETWORKDAYS($L67,$M67,1)))*项目参数!$J$29,"")</f>
        <v/>
      </c>
      <c r="L67" s="40"/>
      <c r="M67" s="40"/>
      <c r="N67" s="58"/>
      <c r="O67" s="61"/>
      <c r="W67" s="98" t="b">
        <f t="shared" si="1"/>
        <v>0</v>
      </c>
      <c r="Y67" s="32" t="str">
        <f>IF($W67,VLOOKUP($B67,项目阶段与里程碑!$B:$E,3,FALSE),"")</f>
        <v/>
      </c>
      <c r="Z67" s="32" t="str">
        <f>IF($W67,VLOOKUP($B67,项目阶段与里程碑!$B:$E,4,FALSE),"")</f>
        <v/>
      </c>
      <c r="AA67" t="e">
        <f>VLOOKUP(F67,内部通讯录!$B:$F,5,FALSE)</f>
        <v>#N/A</v>
      </c>
      <c r="AB67" t="str">
        <f>IFERROR(VLOOKUP($AA67,项目参数!$I$14:$J$21,2,FALSE),"")</f>
        <v/>
      </c>
    </row>
    <row r="68" spans="1:28">
      <c r="A68" s="8"/>
      <c r="B68" s="8"/>
      <c r="C68" s="8"/>
      <c r="D68" s="8"/>
      <c r="E68" s="8"/>
      <c r="F68" s="8"/>
      <c r="G68" s="8"/>
      <c r="H68" s="116"/>
      <c r="I68" s="40"/>
      <c r="J68" s="120" t="str">
        <f>IF(AND($H68&gt;0,$I68&lt;&gt;"",$I68&gt;40000),IFERROR(WORKDAY.INTL($I68,INT(($H68+项目参数!$J$29-1)/项目参数!$J$29)-1,1,项目参数!$B$2:$B$200),WORKDAY($I68,INT(($H68+项目参数!$J$29-1)/项目参数!$J$29)-1,1)),"")</f>
        <v/>
      </c>
      <c r="K68" s="121" t="str">
        <f>IF(AND($L68&lt;&gt;"",$L68&gt;40000,$M68&lt;&gt;"",$M68&gt;40000),(1+IFERROR(NETWORKDAYS.INTL($L68,$M68,1,项目参数!$B$2:$B$200),NETWORKDAYS($L68,$M68,1)))*项目参数!$J$29,"")</f>
        <v/>
      </c>
      <c r="L68" s="40"/>
      <c r="M68" s="40"/>
      <c r="N68" s="58"/>
      <c r="O68" s="61"/>
      <c r="W68" s="98" t="b">
        <f t="shared" si="1"/>
        <v>0</v>
      </c>
      <c r="Y68" s="32" t="str">
        <f>IF($W68,VLOOKUP($B68,项目阶段与里程碑!$B:$E,3,FALSE),"")</f>
        <v/>
      </c>
      <c r="Z68" s="32" t="str">
        <f>IF($W68,VLOOKUP($B68,项目阶段与里程碑!$B:$E,4,FALSE),"")</f>
        <v/>
      </c>
      <c r="AA68" t="e">
        <f>VLOOKUP(F68,内部通讯录!$B:$F,5,FALSE)</f>
        <v>#N/A</v>
      </c>
      <c r="AB68" t="str">
        <f>IFERROR(VLOOKUP($AA68,项目参数!$I$14:$J$21,2,FALSE),"")</f>
        <v/>
      </c>
    </row>
    <row r="69" spans="1:28">
      <c r="A69" s="8"/>
      <c r="B69" s="8"/>
      <c r="C69" s="8"/>
      <c r="D69" s="8"/>
      <c r="E69" s="8"/>
      <c r="F69" s="8"/>
      <c r="G69" s="8"/>
      <c r="H69" s="116"/>
      <c r="I69" s="40"/>
      <c r="J69" s="120" t="str">
        <f>IF(AND($H69&gt;0,$I69&lt;&gt;"",$I69&gt;40000),IFERROR(WORKDAY.INTL($I69,INT(($H69+项目参数!$J$29-1)/项目参数!$J$29)-1,1,项目参数!$B$2:$B$200),WORKDAY($I69,INT(($H69+项目参数!$J$29-1)/项目参数!$J$29)-1,1)),"")</f>
        <v/>
      </c>
      <c r="K69" s="121" t="str">
        <f>IF(AND($L69&lt;&gt;"",$L69&gt;40000,$M69&lt;&gt;"",$M69&gt;40000),(1+IFERROR(NETWORKDAYS.INTL($L69,$M69,1,项目参数!$B$2:$B$200),NETWORKDAYS($L69,$M69,1)))*项目参数!$J$29,"")</f>
        <v/>
      </c>
      <c r="L69" s="40"/>
      <c r="M69" s="40"/>
      <c r="N69" s="58"/>
      <c r="O69" s="61"/>
      <c r="W69" s="98" t="b">
        <f t="shared" si="1"/>
        <v>0</v>
      </c>
      <c r="Y69" s="32" t="str">
        <f>IF($W69,VLOOKUP($B69,项目阶段与里程碑!$B:$E,3,FALSE),"")</f>
        <v/>
      </c>
      <c r="Z69" s="32" t="str">
        <f>IF($W69,VLOOKUP($B69,项目阶段与里程碑!$B:$E,4,FALSE),"")</f>
        <v/>
      </c>
      <c r="AA69" t="e">
        <f>VLOOKUP(F69,内部通讯录!$B:$F,5,FALSE)</f>
        <v>#N/A</v>
      </c>
      <c r="AB69" t="str">
        <f>IFERROR(VLOOKUP($AA69,项目参数!$I$14:$J$21,2,FALSE),"")</f>
        <v/>
      </c>
    </row>
    <row r="70" spans="1:28">
      <c r="A70" s="8"/>
      <c r="B70" s="8"/>
      <c r="C70" s="8"/>
      <c r="D70" s="8"/>
      <c r="E70" s="8"/>
      <c r="F70" s="8"/>
      <c r="G70" s="8"/>
      <c r="H70" s="116"/>
      <c r="I70" s="40"/>
      <c r="J70" s="120" t="str">
        <f>IF(AND($H70&gt;0,$I70&lt;&gt;"",$I70&gt;40000),IFERROR(WORKDAY.INTL($I70,INT(($H70+项目参数!$J$29-1)/项目参数!$J$29)-1,1,项目参数!$B$2:$B$200),WORKDAY($I70,INT(($H70+项目参数!$J$29-1)/项目参数!$J$29)-1,1)),"")</f>
        <v/>
      </c>
      <c r="K70" s="121" t="str">
        <f>IF(AND($L70&lt;&gt;"",$L70&gt;40000,$M70&lt;&gt;"",$M70&gt;40000),(1+IFERROR(NETWORKDAYS.INTL($L70,$M70,1,项目参数!$B$2:$B$200),NETWORKDAYS($L70,$M70,1)))*项目参数!$J$29,"")</f>
        <v/>
      </c>
      <c r="L70" s="40"/>
      <c r="M70" s="40"/>
      <c r="N70" s="58"/>
      <c r="O70" s="61"/>
      <c r="W70" s="98" t="b">
        <f t="shared" si="1"/>
        <v>0</v>
      </c>
      <c r="Y70" s="32" t="str">
        <f>IF($W70,VLOOKUP($B70,项目阶段与里程碑!$B:$E,3,FALSE),"")</f>
        <v/>
      </c>
      <c r="Z70" s="32" t="str">
        <f>IF($W70,VLOOKUP($B70,项目阶段与里程碑!$B:$E,4,FALSE),"")</f>
        <v/>
      </c>
      <c r="AA70" t="e">
        <f>VLOOKUP(F70,内部通讯录!$B:$F,5,FALSE)</f>
        <v>#N/A</v>
      </c>
      <c r="AB70" t="str">
        <f>IFERROR(VLOOKUP($AA70,项目参数!$I$14:$J$21,2,FALSE),"")</f>
        <v/>
      </c>
    </row>
    <row r="71" spans="1:28">
      <c r="A71" s="8"/>
      <c r="B71" s="8"/>
      <c r="C71" s="8"/>
      <c r="D71" s="8"/>
      <c r="E71" s="8"/>
      <c r="F71" s="8"/>
      <c r="G71" s="8"/>
      <c r="H71" s="116"/>
      <c r="I71" s="40"/>
      <c r="J71" s="120" t="str">
        <f>IF(AND($H71&gt;0,$I71&lt;&gt;"",$I71&gt;40000),IFERROR(WORKDAY.INTL($I71,INT(($H71+项目参数!$J$29-1)/项目参数!$J$29)-1,1,项目参数!$B$2:$B$200),WORKDAY($I71,INT(($H71+项目参数!$J$29-1)/项目参数!$J$29)-1,1)),"")</f>
        <v/>
      </c>
      <c r="K71" s="121" t="str">
        <f>IF(AND($L71&lt;&gt;"",$L71&gt;40000,$M71&lt;&gt;"",$M71&gt;40000),(1+IFERROR(NETWORKDAYS.INTL($L71,$M71,1,项目参数!$B$2:$B$200),NETWORKDAYS($L71,$M71,1)))*项目参数!$J$29,"")</f>
        <v/>
      </c>
      <c r="L71" s="40"/>
      <c r="M71" s="40"/>
      <c r="N71" s="58"/>
      <c r="O71" s="61"/>
      <c r="W71" s="98" t="b">
        <f t="shared" si="1"/>
        <v>0</v>
      </c>
      <c r="Y71" s="32" t="str">
        <f>IF($W71,VLOOKUP($B71,项目阶段与里程碑!$B:$E,3,FALSE),"")</f>
        <v/>
      </c>
      <c r="Z71" s="32" t="str">
        <f>IF($W71,VLOOKUP($B71,项目阶段与里程碑!$B:$E,4,FALSE),"")</f>
        <v/>
      </c>
      <c r="AA71" t="e">
        <f>VLOOKUP(F71,内部通讯录!$B:$F,5,FALSE)</f>
        <v>#N/A</v>
      </c>
      <c r="AB71" t="str">
        <f>IFERROR(VLOOKUP($AA71,项目参数!$I$14:$J$21,2,FALSE),"")</f>
        <v/>
      </c>
    </row>
    <row r="72" spans="1:28">
      <c r="A72" s="8"/>
      <c r="B72" s="8"/>
      <c r="C72" s="8"/>
      <c r="D72" s="8"/>
      <c r="E72" s="8"/>
      <c r="F72" s="8"/>
      <c r="G72" s="8"/>
      <c r="H72" s="116"/>
      <c r="I72" s="40"/>
      <c r="J72" s="120" t="str">
        <f>IF(AND($H72&gt;0,$I72&lt;&gt;"",$I72&gt;40000),IFERROR(WORKDAY.INTL($I72,INT(($H72+项目参数!$J$29-1)/项目参数!$J$29)-1,1,项目参数!$B$2:$B$200),WORKDAY($I72,INT(($H72+项目参数!$J$29-1)/项目参数!$J$29)-1,1)),"")</f>
        <v/>
      </c>
      <c r="K72" s="121" t="str">
        <f>IF(AND($L72&lt;&gt;"",$L72&gt;40000,$M72&lt;&gt;"",$M72&gt;40000),(1+IFERROR(NETWORKDAYS.INTL($L72,$M72,1,项目参数!$B$2:$B$200),NETWORKDAYS($L72,$M72,1)))*项目参数!$J$29,"")</f>
        <v/>
      </c>
      <c r="L72" s="40"/>
      <c r="M72" s="40"/>
      <c r="N72" s="58"/>
      <c r="O72" s="61"/>
      <c r="W72" s="98" t="b">
        <f t="shared" si="1"/>
        <v>0</v>
      </c>
      <c r="Y72" s="32" t="str">
        <f>IF($W72,VLOOKUP($B72,项目阶段与里程碑!$B:$E,3,FALSE),"")</f>
        <v/>
      </c>
      <c r="Z72" s="32" t="str">
        <f>IF($W72,VLOOKUP($B72,项目阶段与里程碑!$B:$E,4,FALSE),"")</f>
        <v/>
      </c>
      <c r="AA72" t="e">
        <f>VLOOKUP(F72,内部通讯录!$B:$F,5,FALSE)</f>
        <v>#N/A</v>
      </c>
      <c r="AB72" t="str">
        <f>IFERROR(VLOOKUP($AA72,项目参数!$I$14:$J$21,2,FALSE),"")</f>
        <v/>
      </c>
    </row>
    <row r="73" spans="1:28">
      <c r="A73" s="8"/>
      <c r="B73" s="8"/>
      <c r="C73" s="8"/>
      <c r="D73" s="8"/>
      <c r="E73" s="8"/>
      <c r="F73" s="8"/>
      <c r="G73" s="8"/>
      <c r="H73" s="116"/>
      <c r="I73" s="40"/>
      <c r="J73" s="120" t="str">
        <f>IF(AND($H73&gt;0,$I73&lt;&gt;"",$I73&gt;40000),IFERROR(WORKDAY.INTL($I73,INT(($H73+项目参数!$J$29-1)/项目参数!$J$29)-1,1,项目参数!$B$2:$B$200),WORKDAY($I73,INT(($H73+项目参数!$J$29-1)/项目参数!$J$29)-1,1)),"")</f>
        <v/>
      </c>
      <c r="K73" s="121" t="str">
        <f>IF(AND($L73&lt;&gt;"",$L73&gt;40000,$M73&lt;&gt;"",$M73&gt;40000),(1+IFERROR(NETWORKDAYS.INTL($L73,$M73,1,项目参数!$B$2:$B$200),NETWORKDAYS($L73,$M73,1)))*项目参数!$J$29,"")</f>
        <v/>
      </c>
      <c r="L73" s="40"/>
      <c r="M73" s="40"/>
      <c r="N73" s="58"/>
      <c r="O73" s="61"/>
      <c r="W73" s="98" t="b">
        <f t="shared" si="1"/>
        <v>0</v>
      </c>
      <c r="Y73" s="32" t="str">
        <f>IF($W73,VLOOKUP($B73,项目阶段与里程碑!$B:$E,3,FALSE),"")</f>
        <v/>
      </c>
      <c r="Z73" s="32" t="str">
        <f>IF($W73,VLOOKUP($B73,项目阶段与里程碑!$B:$E,4,FALSE),"")</f>
        <v/>
      </c>
      <c r="AA73" t="e">
        <f>VLOOKUP(F73,内部通讯录!$B:$F,5,FALSE)</f>
        <v>#N/A</v>
      </c>
      <c r="AB73" t="str">
        <f>IFERROR(VLOOKUP($AA73,项目参数!$I$14:$J$21,2,FALSE),"")</f>
        <v/>
      </c>
    </row>
    <row r="74" spans="1:28">
      <c r="A74" s="8"/>
      <c r="B74" s="8"/>
      <c r="C74" s="8"/>
      <c r="D74" s="8"/>
      <c r="E74" s="8"/>
      <c r="F74" s="8"/>
      <c r="G74" s="8"/>
      <c r="H74" s="116"/>
      <c r="I74" s="40"/>
      <c r="J74" s="120" t="str">
        <f>IF(AND($H74&gt;0,$I74&lt;&gt;"",$I74&gt;40000),IFERROR(WORKDAY.INTL($I74,INT(($H74+项目参数!$J$29-1)/项目参数!$J$29)-1,1,项目参数!$B$2:$B$200),WORKDAY($I74,INT(($H74+项目参数!$J$29-1)/项目参数!$J$29)-1,1)),"")</f>
        <v/>
      </c>
      <c r="K74" s="121" t="str">
        <f>IF(AND($L74&lt;&gt;"",$L74&gt;40000,$M74&lt;&gt;"",$M74&gt;40000),(1+IFERROR(NETWORKDAYS.INTL($L74,$M74,1,项目参数!$B$2:$B$200),NETWORKDAYS($L74,$M74,1)))*项目参数!$J$29,"")</f>
        <v/>
      </c>
      <c r="L74" s="40"/>
      <c r="M74" s="40"/>
      <c r="N74" s="58"/>
      <c r="O74" s="61"/>
      <c r="W74" s="98" t="b">
        <f t="shared" si="1"/>
        <v>0</v>
      </c>
      <c r="Y74" s="32" t="str">
        <f>IF($W74,VLOOKUP($B74,项目阶段与里程碑!$B:$E,3,FALSE),"")</f>
        <v/>
      </c>
      <c r="Z74" s="32" t="str">
        <f>IF($W74,VLOOKUP($B74,项目阶段与里程碑!$B:$E,4,FALSE),"")</f>
        <v/>
      </c>
      <c r="AA74" t="e">
        <f>VLOOKUP(F74,内部通讯录!$B:$F,5,FALSE)</f>
        <v>#N/A</v>
      </c>
      <c r="AB74" t="str">
        <f>IFERROR(VLOOKUP($AA74,项目参数!$I$14:$J$21,2,FALSE),"")</f>
        <v/>
      </c>
    </row>
    <row r="75" spans="1:28">
      <c r="A75" s="8"/>
      <c r="B75" s="8"/>
      <c r="C75" s="8"/>
      <c r="D75" s="8"/>
      <c r="E75" s="8"/>
      <c r="F75" s="8"/>
      <c r="G75" s="8"/>
      <c r="H75" s="116"/>
      <c r="I75" s="40"/>
      <c r="J75" s="120" t="str">
        <f>IF(AND($H75&gt;0,$I75&lt;&gt;"",$I75&gt;40000),IFERROR(WORKDAY.INTL($I75,INT(($H75+项目参数!$J$29-1)/项目参数!$J$29)-1,1,项目参数!$B$2:$B$200),WORKDAY($I75,INT(($H75+项目参数!$J$29-1)/项目参数!$J$29)-1,1)),"")</f>
        <v/>
      </c>
      <c r="K75" s="121" t="str">
        <f>IF(AND($L75&lt;&gt;"",$L75&gt;40000,$M75&lt;&gt;"",$M75&gt;40000),(1+IFERROR(NETWORKDAYS.INTL($L75,$M75,1,项目参数!$B$2:$B$200),NETWORKDAYS($L75,$M75,1)))*项目参数!$J$29,"")</f>
        <v/>
      </c>
      <c r="L75" s="40"/>
      <c r="M75" s="40"/>
      <c r="N75" s="58"/>
      <c r="O75" s="61"/>
      <c r="W75" s="98" t="b">
        <f t="shared" si="1"/>
        <v>0</v>
      </c>
      <c r="Y75" s="32" t="str">
        <f>IF($W75,VLOOKUP($B75,项目阶段与里程碑!$B:$E,3,FALSE),"")</f>
        <v/>
      </c>
      <c r="Z75" s="32" t="str">
        <f>IF($W75,VLOOKUP($B75,项目阶段与里程碑!$B:$E,4,FALSE),"")</f>
        <v/>
      </c>
      <c r="AA75" t="e">
        <f>VLOOKUP(F75,内部通讯录!$B:$F,5,FALSE)</f>
        <v>#N/A</v>
      </c>
      <c r="AB75" t="str">
        <f>IFERROR(VLOOKUP($AA75,项目参数!$I$14:$J$21,2,FALSE),"")</f>
        <v/>
      </c>
    </row>
    <row r="76" spans="1:28">
      <c r="A76" s="8"/>
      <c r="B76" s="8"/>
      <c r="C76" s="8"/>
      <c r="D76" s="8"/>
      <c r="E76" s="8"/>
      <c r="F76" s="8"/>
      <c r="G76" s="8"/>
      <c r="H76" s="116"/>
      <c r="I76" s="40"/>
      <c r="J76" s="120" t="str">
        <f>IF(AND($H76&gt;0,$I76&lt;&gt;"",$I76&gt;40000),IFERROR(WORKDAY.INTL($I76,INT(($H76+项目参数!$J$29-1)/项目参数!$J$29)-1,1,项目参数!$B$2:$B$200),WORKDAY($I76,INT(($H76+项目参数!$J$29-1)/项目参数!$J$29)-1,1)),"")</f>
        <v/>
      </c>
      <c r="K76" s="121" t="str">
        <f>IF(AND($L76&lt;&gt;"",$L76&gt;40000,$M76&lt;&gt;"",$M76&gt;40000),(1+IFERROR(NETWORKDAYS.INTL($L76,$M76,1,项目参数!$B$2:$B$200),NETWORKDAYS($L76,$M76,1)))*项目参数!$J$29,"")</f>
        <v/>
      </c>
      <c r="L76" s="40"/>
      <c r="M76" s="40"/>
      <c r="N76" s="58"/>
      <c r="O76" s="61"/>
      <c r="W76" s="98" t="b">
        <f t="shared" si="1"/>
        <v>0</v>
      </c>
      <c r="Y76" s="32" t="str">
        <f>IF($W76,VLOOKUP($B76,项目阶段与里程碑!$B:$E,3,FALSE),"")</f>
        <v/>
      </c>
      <c r="Z76" s="32" t="str">
        <f>IF($W76,VLOOKUP($B76,项目阶段与里程碑!$B:$E,4,FALSE),"")</f>
        <v/>
      </c>
      <c r="AA76" t="e">
        <f>VLOOKUP(F76,内部通讯录!$B:$F,5,FALSE)</f>
        <v>#N/A</v>
      </c>
      <c r="AB76" t="str">
        <f>IFERROR(VLOOKUP($AA76,项目参数!$I$14:$J$21,2,FALSE),"")</f>
        <v/>
      </c>
    </row>
    <row r="77" spans="1:28">
      <c r="A77" s="8"/>
      <c r="B77" s="8"/>
      <c r="C77" s="8"/>
      <c r="D77" s="8"/>
      <c r="E77" s="8"/>
      <c r="F77" s="8"/>
      <c r="G77" s="8"/>
      <c r="H77" s="116"/>
      <c r="I77" s="40"/>
      <c r="J77" s="120" t="str">
        <f>IF(AND($H77&gt;0,$I77&lt;&gt;"",$I77&gt;40000),IFERROR(WORKDAY.INTL($I77,INT(($H77+项目参数!$J$29-1)/项目参数!$J$29)-1,1,项目参数!$B$2:$B$200),WORKDAY($I77,INT(($H77+项目参数!$J$29-1)/项目参数!$J$29)-1,1)),"")</f>
        <v/>
      </c>
      <c r="K77" s="121" t="str">
        <f>IF(AND($L77&lt;&gt;"",$L77&gt;40000,$M77&lt;&gt;"",$M77&gt;40000),(1+IFERROR(NETWORKDAYS.INTL($L77,$M77,1,项目参数!$B$2:$B$200),NETWORKDAYS($L77,$M77,1)))*项目参数!$J$29,"")</f>
        <v/>
      </c>
      <c r="L77" s="40"/>
      <c r="M77" s="40"/>
      <c r="N77" s="58"/>
      <c r="O77" s="61"/>
      <c r="W77" s="98" t="b">
        <f t="shared" si="1"/>
        <v>0</v>
      </c>
      <c r="Y77" s="32" t="str">
        <f>IF($W77,VLOOKUP($B77,项目阶段与里程碑!$B:$E,3,FALSE),"")</f>
        <v/>
      </c>
      <c r="Z77" s="32" t="str">
        <f>IF($W77,VLOOKUP($B77,项目阶段与里程碑!$B:$E,4,FALSE),"")</f>
        <v/>
      </c>
      <c r="AA77" t="e">
        <f>VLOOKUP(F77,内部通讯录!$B:$F,5,FALSE)</f>
        <v>#N/A</v>
      </c>
      <c r="AB77" t="str">
        <f>IFERROR(VLOOKUP($AA77,项目参数!$I$14:$J$21,2,FALSE),"")</f>
        <v/>
      </c>
    </row>
    <row r="78" spans="1:28">
      <c r="A78" s="8"/>
      <c r="B78" s="8"/>
      <c r="C78" s="8"/>
      <c r="D78" s="8"/>
      <c r="E78" s="8"/>
      <c r="F78" s="8"/>
      <c r="G78" s="8"/>
      <c r="H78" s="116"/>
      <c r="I78" s="40"/>
      <c r="J78" s="120" t="str">
        <f>IF(AND($H78&gt;0,$I78&lt;&gt;"",$I78&gt;40000),IFERROR(WORKDAY.INTL($I78,INT(($H78+项目参数!$J$29-1)/项目参数!$J$29)-1,1,项目参数!$B$2:$B$200),WORKDAY($I78,INT(($H78+项目参数!$J$29-1)/项目参数!$J$29)-1,1)),"")</f>
        <v/>
      </c>
      <c r="K78" s="121" t="str">
        <f>IF(AND($L78&lt;&gt;"",$L78&gt;40000,$M78&lt;&gt;"",$M78&gt;40000),(1+IFERROR(NETWORKDAYS.INTL($L78,$M78,1,项目参数!$B$2:$B$200),NETWORKDAYS($L78,$M78,1)))*项目参数!$J$29,"")</f>
        <v/>
      </c>
      <c r="L78" s="40"/>
      <c r="M78" s="40"/>
      <c r="N78" s="58"/>
      <c r="O78" s="61"/>
      <c r="W78" s="98" t="b">
        <f t="shared" si="1"/>
        <v>0</v>
      </c>
      <c r="Y78" s="32" t="str">
        <f>IF($W78,VLOOKUP($B78,项目阶段与里程碑!$B:$E,3,FALSE),"")</f>
        <v/>
      </c>
      <c r="Z78" s="32" t="str">
        <f>IF($W78,VLOOKUP($B78,项目阶段与里程碑!$B:$E,4,FALSE),"")</f>
        <v/>
      </c>
      <c r="AA78" t="e">
        <f>VLOOKUP(F78,内部通讯录!$B:$F,5,FALSE)</f>
        <v>#N/A</v>
      </c>
      <c r="AB78" t="str">
        <f>IFERROR(VLOOKUP($AA78,项目参数!$I$14:$J$21,2,FALSE),"")</f>
        <v/>
      </c>
    </row>
    <row r="79" spans="1:28">
      <c r="A79" s="8"/>
      <c r="B79" s="8"/>
      <c r="C79" s="8"/>
      <c r="D79" s="8"/>
      <c r="E79" s="8"/>
      <c r="F79" s="8"/>
      <c r="G79" s="8"/>
      <c r="H79" s="116"/>
      <c r="I79" s="40"/>
      <c r="J79" s="120" t="str">
        <f>IF(AND($H79&gt;0,$I79&lt;&gt;"",$I79&gt;40000),IFERROR(WORKDAY.INTL($I79,INT(($H79+项目参数!$J$29-1)/项目参数!$J$29)-1,1,项目参数!$B$2:$B$200),WORKDAY($I79,INT(($H79+项目参数!$J$29-1)/项目参数!$J$29)-1,1)),"")</f>
        <v/>
      </c>
      <c r="K79" s="121" t="str">
        <f>IF(AND($L79&lt;&gt;"",$L79&gt;40000,$M79&lt;&gt;"",$M79&gt;40000),(1+IFERROR(NETWORKDAYS.INTL($L79,$M79,1,项目参数!$B$2:$B$200),NETWORKDAYS($L79,$M79,1)))*项目参数!$J$29,"")</f>
        <v/>
      </c>
      <c r="L79" s="40"/>
      <c r="M79" s="40"/>
      <c r="N79" s="58"/>
      <c r="O79" s="61"/>
      <c r="W79" s="98" t="b">
        <f t="shared" si="1"/>
        <v>0</v>
      </c>
      <c r="Y79" s="32" t="str">
        <f>IF($W79,VLOOKUP($B79,项目阶段与里程碑!$B:$E,3,FALSE),"")</f>
        <v/>
      </c>
      <c r="Z79" s="32" t="str">
        <f>IF($W79,VLOOKUP($B79,项目阶段与里程碑!$B:$E,4,FALSE),"")</f>
        <v/>
      </c>
      <c r="AA79" t="e">
        <f>VLOOKUP(F79,内部通讯录!$B:$F,5,FALSE)</f>
        <v>#N/A</v>
      </c>
      <c r="AB79" t="str">
        <f>IFERROR(VLOOKUP($AA79,项目参数!$I$14:$J$21,2,FALSE),"")</f>
        <v/>
      </c>
    </row>
    <row r="80" spans="1:28">
      <c r="A80" s="8"/>
      <c r="B80" s="8"/>
      <c r="C80" s="8"/>
      <c r="D80" s="8"/>
      <c r="E80" s="8"/>
      <c r="F80" s="8"/>
      <c r="G80" s="8"/>
      <c r="H80" s="116"/>
      <c r="I80" s="40"/>
      <c r="J80" s="120" t="str">
        <f>IF(AND($H80&gt;0,$I80&lt;&gt;"",$I80&gt;40000),IFERROR(WORKDAY.INTL($I80,INT(($H80+项目参数!$J$29-1)/项目参数!$J$29)-1,1,项目参数!$B$2:$B$200),WORKDAY($I80,INT(($H80+项目参数!$J$29-1)/项目参数!$J$29)-1,1)),"")</f>
        <v/>
      </c>
      <c r="K80" s="121" t="str">
        <f>IF(AND($L80&lt;&gt;"",$L80&gt;40000,$M80&lt;&gt;"",$M80&gt;40000),(1+IFERROR(NETWORKDAYS.INTL($L80,$M80,1,项目参数!$B$2:$B$200),NETWORKDAYS($L80,$M80,1)))*项目参数!$J$29,"")</f>
        <v/>
      </c>
      <c r="L80" s="40"/>
      <c r="M80" s="40"/>
      <c r="N80" s="58"/>
      <c r="O80" s="61"/>
      <c r="W80" s="98" t="b">
        <f t="shared" si="1"/>
        <v>0</v>
      </c>
      <c r="Y80" s="32" t="str">
        <f>IF($W80,VLOOKUP($B80,项目阶段与里程碑!$B:$E,3,FALSE),"")</f>
        <v/>
      </c>
      <c r="Z80" s="32" t="str">
        <f>IF($W80,VLOOKUP($B80,项目阶段与里程碑!$B:$E,4,FALSE),"")</f>
        <v/>
      </c>
      <c r="AA80" t="e">
        <f>VLOOKUP(F80,内部通讯录!$B:$F,5,FALSE)</f>
        <v>#N/A</v>
      </c>
      <c r="AB80" t="str">
        <f>IFERROR(VLOOKUP($AA80,项目参数!$I$14:$J$21,2,FALSE),"")</f>
        <v/>
      </c>
    </row>
    <row r="81" spans="1:28">
      <c r="A81" s="8"/>
      <c r="B81" s="8"/>
      <c r="C81" s="8"/>
      <c r="D81" s="8"/>
      <c r="E81" s="8"/>
      <c r="F81" s="8"/>
      <c r="G81" s="8"/>
      <c r="H81" s="116"/>
      <c r="I81" s="40"/>
      <c r="J81" s="120" t="str">
        <f>IF(AND($H81&gt;0,$I81&lt;&gt;"",$I81&gt;40000),IFERROR(WORKDAY.INTL($I81,INT(($H81+项目参数!$J$29-1)/项目参数!$J$29)-1,1,项目参数!$B$2:$B$200),WORKDAY($I81,INT(($H81+项目参数!$J$29-1)/项目参数!$J$29)-1,1)),"")</f>
        <v/>
      </c>
      <c r="K81" s="121" t="str">
        <f>IF(AND($L81&lt;&gt;"",$L81&gt;40000,$M81&lt;&gt;"",$M81&gt;40000),(1+IFERROR(NETWORKDAYS.INTL($L81,$M81,1,项目参数!$B$2:$B$200),NETWORKDAYS($L81,$M81,1)))*项目参数!$J$29,"")</f>
        <v/>
      </c>
      <c r="L81" s="40"/>
      <c r="M81" s="40"/>
      <c r="N81" s="58"/>
      <c r="O81" s="61"/>
      <c r="W81" s="98" t="b">
        <f t="shared" si="1"/>
        <v>0</v>
      </c>
      <c r="Y81" s="32" t="str">
        <f>IF($W81,VLOOKUP($B81,项目阶段与里程碑!$B:$E,3,FALSE),"")</f>
        <v/>
      </c>
      <c r="Z81" s="32" t="str">
        <f>IF($W81,VLOOKUP($B81,项目阶段与里程碑!$B:$E,4,FALSE),"")</f>
        <v/>
      </c>
      <c r="AA81" t="e">
        <f>VLOOKUP(F81,内部通讯录!$B:$F,5,FALSE)</f>
        <v>#N/A</v>
      </c>
      <c r="AB81" t="str">
        <f>IFERROR(VLOOKUP($AA81,项目参数!$I$14:$J$21,2,FALSE),"")</f>
        <v/>
      </c>
    </row>
    <row r="82" spans="1:28">
      <c r="A82" s="8"/>
      <c r="B82" s="8"/>
      <c r="C82" s="8"/>
      <c r="D82" s="8"/>
      <c r="E82" s="8"/>
      <c r="F82" s="8"/>
      <c r="G82" s="8"/>
      <c r="H82" s="116"/>
      <c r="I82" s="40"/>
      <c r="J82" s="120" t="str">
        <f>IF(AND($H82&gt;0,$I82&lt;&gt;"",$I82&gt;40000),IFERROR(WORKDAY.INTL($I82,INT(($H82+项目参数!$J$29-1)/项目参数!$J$29)-1,1,项目参数!$B$2:$B$200),WORKDAY($I82,INT(($H82+项目参数!$J$29-1)/项目参数!$J$29)-1,1)),"")</f>
        <v/>
      </c>
      <c r="K82" s="121" t="str">
        <f>IF(AND($L82&lt;&gt;"",$L82&gt;40000,$M82&lt;&gt;"",$M82&gt;40000),(1+IFERROR(NETWORKDAYS.INTL($L82,$M82,1,项目参数!$B$2:$B$200),NETWORKDAYS($L82,$M82,1)))*项目参数!$J$29,"")</f>
        <v/>
      </c>
      <c r="L82" s="40"/>
      <c r="M82" s="40"/>
      <c r="N82" s="58"/>
      <c r="O82" s="61"/>
      <c r="W82" s="98" t="b">
        <f t="shared" si="1"/>
        <v>0</v>
      </c>
      <c r="Y82" s="32" t="str">
        <f>IF($W82,VLOOKUP($B82,项目阶段与里程碑!$B:$E,3,FALSE),"")</f>
        <v/>
      </c>
      <c r="Z82" s="32" t="str">
        <f>IF($W82,VLOOKUP($B82,项目阶段与里程碑!$B:$E,4,FALSE),"")</f>
        <v/>
      </c>
      <c r="AA82" t="e">
        <f>VLOOKUP(F82,内部通讯录!$B:$F,5,FALSE)</f>
        <v>#N/A</v>
      </c>
      <c r="AB82" t="str">
        <f>IFERROR(VLOOKUP($AA82,项目参数!$I$14:$J$21,2,FALSE),"")</f>
        <v/>
      </c>
    </row>
    <row r="83" spans="1:28">
      <c r="A83" s="8"/>
      <c r="B83" s="8"/>
      <c r="C83" s="8"/>
      <c r="D83" s="8"/>
      <c r="E83" s="8"/>
      <c r="F83" s="8"/>
      <c r="G83" s="8"/>
      <c r="H83" s="116"/>
      <c r="I83" s="40"/>
      <c r="J83" s="120" t="str">
        <f>IF(AND($H83&gt;0,$I83&lt;&gt;"",$I83&gt;40000),IFERROR(WORKDAY.INTL($I83,INT(($H83+项目参数!$J$29-1)/项目参数!$J$29)-1,1,项目参数!$B$2:$B$200),WORKDAY($I83,INT(($H83+项目参数!$J$29-1)/项目参数!$J$29)-1,1)),"")</f>
        <v/>
      </c>
      <c r="K83" s="121" t="str">
        <f>IF(AND($L83&lt;&gt;"",$L83&gt;40000,$M83&lt;&gt;"",$M83&gt;40000),(1+IFERROR(NETWORKDAYS.INTL($L83,$M83,1,项目参数!$B$2:$B$200),NETWORKDAYS($L83,$M83,1)))*项目参数!$J$29,"")</f>
        <v/>
      </c>
      <c r="L83" s="40"/>
      <c r="M83" s="40"/>
      <c r="N83" s="58"/>
      <c r="O83" s="61"/>
      <c r="W83" s="98" t="b">
        <f t="shared" si="1"/>
        <v>0</v>
      </c>
      <c r="Y83" s="32" t="str">
        <f>IF($W83,VLOOKUP($B83,项目阶段与里程碑!$B:$E,3,FALSE),"")</f>
        <v/>
      </c>
      <c r="Z83" s="32" t="str">
        <f>IF($W83,VLOOKUP($B83,项目阶段与里程碑!$B:$E,4,FALSE),"")</f>
        <v/>
      </c>
      <c r="AA83" t="e">
        <f>VLOOKUP(F83,内部通讯录!$B:$F,5,FALSE)</f>
        <v>#N/A</v>
      </c>
      <c r="AB83" t="str">
        <f>IFERROR(VLOOKUP($AA83,项目参数!$I$14:$J$21,2,FALSE),"")</f>
        <v/>
      </c>
    </row>
    <row r="84" spans="1:28">
      <c r="A84" s="8"/>
      <c r="B84" s="8"/>
      <c r="C84" s="8"/>
      <c r="D84" s="8"/>
      <c r="E84" s="8"/>
      <c r="F84" s="8"/>
      <c r="G84" s="8"/>
      <c r="H84" s="116"/>
      <c r="I84" s="40"/>
      <c r="J84" s="120" t="str">
        <f>IF(AND($H84&gt;0,$I84&lt;&gt;"",$I84&gt;40000),IFERROR(WORKDAY.INTL($I84,INT(($H84+项目参数!$J$29-1)/项目参数!$J$29)-1,1,项目参数!$B$2:$B$200),WORKDAY($I84,INT(($H84+项目参数!$J$29-1)/项目参数!$J$29)-1,1)),"")</f>
        <v/>
      </c>
      <c r="K84" s="121" t="str">
        <f>IF(AND($L84&lt;&gt;"",$L84&gt;40000,$M84&lt;&gt;"",$M84&gt;40000),(1+IFERROR(NETWORKDAYS.INTL($L84,$M84,1,项目参数!$B$2:$B$200),NETWORKDAYS($L84,$M84,1)))*项目参数!$J$29,"")</f>
        <v/>
      </c>
      <c r="L84" s="40"/>
      <c r="M84" s="40"/>
      <c r="N84" s="58"/>
      <c r="O84" s="61"/>
      <c r="W84" s="98" t="b">
        <f t="shared" si="1"/>
        <v>0</v>
      </c>
      <c r="Y84" s="32" t="str">
        <f>IF($W84,VLOOKUP($B84,项目阶段与里程碑!$B:$E,3,FALSE),"")</f>
        <v/>
      </c>
      <c r="Z84" s="32" t="str">
        <f>IF($W84,VLOOKUP($B84,项目阶段与里程碑!$B:$E,4,FALSE),"")</f>
        <v/>
      </c>
      <c r="AA84" t="e">
        <f>VLOOKUP(F84,内部通讯录!$B:$F,5,FALSE)</f>
        <v>#N/A</v>
      </c>
      <c r="AB84" t="str">
        <f>IFERROR(VLOOKUP($AA84,项目参数!$I$14:$J$21,2,FALSE),"")</f>
        <v/>
      </c>
    </row>
    <row r="85" spans="1:28">
      <c r="A85" s="8"/>
      <c r="B85" s="8"/>
      <c r="C85" s="8"/>
      <c r="D85" s="8"/>
      <c r="E85" s="8"/>
      <c r="F85" s="8"/>
      <c r="G85" s="8"/>
      <c r="H85" s="116"/>
      <c r="I85" s="40"/>
      <c r="J85" s="120" t="str">
        <f>IF(AND($H85&gt;0,$I85&lt;&gt;"",$I85&gt;40000),IFERROR(WORKDAY.INTL($I85,INT(($H85+项目参数!$J$29-1)/项目参数!$J$29)-1,1,项目参数!$B$2:$B$200),WORKDAY($I85,INT(($H85+项目参数!$J$29-1)/项目参数!$J$29)-1,1)),"")</f>
        <v/>
      </c>
      <c r="K85" s="121" t="str">
        <f>IF(AND($L85&lt;&gt;"",$L85&gt;40000,$M85&lt;&gt;"",$M85&gt;40000),(1+IFERROR(NETWORKDAYS.INTL($L85,$M85,1,项目参数!$B$2:$B$200),NETWORKDAYS($L85,$M85,1)))*项目参数!$J$29,"")</f>
        <v/>
      </c>
      <c r="L85" s="40"/>
      <c r="M85" s="40"/>
      <c r="N85" s="58"/>
      <c r="O85" s="61"/>
      <c r="W85" s="98" t="b">
        <f t="shared" si="1"/>
        <v>0</v>
      </c>
      <c r="Y85" s="32" t="str">
        <f>IF($W85,VLOOKUP($B85,项目阶段与里程碑!$B:$E,3,FALSE),"")</f>
        <v/>
      </c>
      <c r="Z85" s="32" t="str">
        <f>IF($W85,VLOOKUP($B85,项目阶段与里程碑!$B:$E,4,FALSE),"")</f>
        <v/>
      </c>
      <c r="AA85" t="e">
        <f>VLOOKUP(F85,内部通讯录!$B:$F,5,FALSE)</f>
        <v>#N/A</v>
      </c>
      <c r="AB85" t="str">
        <f>IFERROR(VLOOKUP($AA85,项目参数!$I$14:$J$21,2,FALSE),"")</f>
        <v/>
      </c>
    </row>
    <row r="86" spans="1:28">
      <c r="A86" s="8"/>
      <c r="B86" s="8"/>
      <c r="C86" s="8"/>
      <c r="D86" s="8"/>
      <c r="E86" s="8"/>
      <c r="F86" s="8"/>
      <c r="G86" s="8"/>
      <c r="H86" s="116"/>
      <c r="I86" s="40"/>
      <c r="J86" s="120" t="str">
        <f>IF(AND($H86&gt;0,$I86&lt;&gt;"",$I86&gt;40000),IFERROR(WORKDAY.INTL($I86,INT(($H86+项目参数!$J$29-1)/项目参数!$J$29)-1,1,项目参数!$B$2:$B$200),WORKDAY($I86,INT(($H86+项目参数!$J$29-1)/项目参数!$J$29)-1,1)),"")</f>
        <v/>
      </c>
      <c r="K86" s="121" t="str">
        <f>IF(AND($L86&lt;&gt;"",$L86&gt;40000,$M86&lt;&gt;"",$M86&gt;40000),(1+IFERROR(NETWORKDAYS.INTL($L86,$M86,1,项目参数!$B$2:$B$200),NETWORKDAYS($L86,$M86,1)))*项目参数!$J$29,"")</f>
        <v/>
      </c>
      <c r="L86" s="40"/>
      <c r="M86" s="40"/>
      <c r="N86" s="58"/>
      <c r="O86" s="61"/>
      <c r="W86" s="98" t="b">
        <f t="shared" si="1"/>
        <v>0</v>
      </c>
      <c r="Y86" s="32" t="str">
        <f>IF($W86,VLOOKUP($B86,项目阶段与里程碑!$B:$E,3,FALSE),"")</f>
        <v/>
      </c>
      <c r="Z86" s="32" t="str">
        <f>IF($W86,VLOOKUP($B86,项目阶段与里程碑!$B:$E,4,FALSE),"")</f>
        <v/>
      </c>
      <c r="AA86" t="e">
        <f>VLOOKUP(F86,内部通讯录!$B:$F,5,FALSE)</f>
        <v>#N/A</v>
      </c>
      <c r="AB86" t="str">
        <f>IFERROR(VLOOKUP($AA86,项目参数!$I$14:$J$21,2,FALSE),"")</f>
        <v/>
      </c>
    </row>
    <row r="87" spans="1:28">
      <c r="A87" s="8"/>
      <c r="B87" s="8"/>
      <c r="C87" s="8"/>
      <c r="D87" s="8"/>
      <c r="E87" s="8"/>
      <c r="F87" s="8"/>
      <c r="G87" s="8"/>
      <c r="H87" s="116"/>
      <c r="I87" s="40"/>
      <c r="J87" s="120" t="str">
        <f>IF(AND($H87&gt;0,$I87&lt;&gt;"",$I87&gt;40000),IFERROR(WORKDAY.INTL($I87,INT(($H87+项目参数!$J$29-1)/项目参数!$J$29)-1,1,项目参数!$B$2:$B$200),WORKDAY($I87,INT(($H87+项目参数!$J$29-1)/项目参数!$J$29)-1,1)),"")</f>
        <v/>
      </c>
      <c r="K87" s="121" t="str">
        <f>IF(AND($L87&lt;&gt;"",$L87&gt;40000,$M87&lt;&gt;"",$M87&gt;40000),(1+IFERROR(NETWORKDAYS.INTL($L87,$M87,1,项目参数!$B$2:$B$200),NETWORKDAYS($L87,$M87,1)))*项目参数!$J$29,"")</f>
        <v/>
      </c>
      <c r="L87" s="40"/>
      <c r="M87" s="40"/>
      <c r="N87" s="58"/>
      <c r="O87" s="61"/>
      <c r="W87" s="98" t="b">
        <f t="shared" si="1"/>
        <v>0</v>
      </c>
      <c r="Y87" s="32" t="str">
        <f>IF($W87,VLOOKUP($B87,项目阶段与里程碑!$B:$E,3,FALSE),"")</f>
        <v/>
      </c>
      <c r="Z87" s="32" t="str">
        <f>IF($W87,VLOOKUP($B87,项目阶段与里程碑!$B:$E,4,FALSE),"")</f>
        <v/>
      </c>
      <c r="AA87" t="e">
        <f>VLOOKUP(F87,内部通讯录!$B:$F,5,FALSE)</f>
        <v>#N/A</v>
      </c>
      <c r="AB87" t="str">
        <f>IFERROR(VLOOKUP($AA87,项目参数!$I$14:$J$21,2,FALSE),"")</f>
        <v/>
      </c>
    </row>
    <row r="88" spans="1:28">
      <c r="A88" s="8"/>
      <c r="B88" s="8"/>
      <c r="C88" s="8"/>
      <c r="D88" s="8"/>
      <c r="E88" s="8"/>
      <c r="F88" s="8"/>
      <c r="G88" s="8"/>
      <c r="H88" s="116"/>
      <c r="I88" s="40"/>
      <c r="J88" s="120" t="str">
        <f>IF(AND($H88&gt;0,$I88&lt;&gt;"",$I88&gt;40000),IFERROR(WORKDAY.INTL($I88,INT(($H88+项目参数!$J$29-1)/项目参数!$J$29)-1,1,项目参数!$B$2:$B$200),WORKDAY($I88,INT(($H88+项目参数!$J$29-1)/项目参数!$J$29)-1,1)),"")</f>
        <v/>
      </c>
      <c r="K88" s="121" t="str">
        <f>IF(AND($L88&lt;&gt;"",$L88&gt;40000,$M88&lt;&gt;"",$M88&gt;40000),(1+IFERROR(NETWORKDAYS.INTL($L88,$M88,1,项目参数!$B$2:$B$200),NETWORKDAYS($L88,$M88,1)))*项目参数!$J$29,"")</f>
        <v/>
      </c>
      <c r="L88" s="40"/>
      <c r="M88" s="40"/>
      <c r="N88" s="58"/>
      <c r="O88" s="61"/>
      <c r="W88" s="98" t="b">
        <f t="shared" si="1"/>
        <v>0</v>
      </c>
      <c r="Y88" s="32" t="str">
        <f>IF($W88,VLOOKUP($B88,项目阶段与里程碑!$B:$E,3,FALSE),"")</f>
        <v/>
      </c>
      <c r="Z88" s="32" t="str">
        <f>IF($W88,VLOOKUP($B88,项目阶段与里程碑!$B:$E,4,FALSE),"")</f>
        <v/>
      </c>
      <c r="AA88" t="e">
        <f>VLOOKUP(F88,内部通讯录!$B:$F,5,FALSE)</f>
        <v>#N/A</v>
      </c>
      <c r="AB88" t="str">
        <f>IFERROR(VLOOKUP($AA88,项目参数!$I$14:$J$21,2,FALSE),"")</f>
        <v/>
      </c>
    </row>
    <row r="89" spans="1:28">
      <c r="A89" s="8"/>
      <c r="B89" s="8"/>
      <c r="C89" s="8"/>
      <c r="D89" s="8"/>
      <c r="E89" s="8"/>
      <c r="F89" s="8"/>
      <c r="G89" s="8"/>
      <c r="H89" s="116"/>
      <c r="I89" s="40"/>
      <c r="J89" s="120" t="str">
        <f>IF(AND($H89&gt;0,$I89&lt;&gt;"",$I89&gt;40000),IFERROR(WORKDAY.INTL($I89,INT(($H89+项目参数!$J$29-1)/项目参数!$J$29)-1,1,项目参数!$B$2:$B$200),WORKDAY($I89,INT(($H89+项目参数!$J$29-1)/项目参数!$J$29)-1,1)),"")</f>
        <v/>
      </c>
      <c r="K89" s="121" t="str">
        <f>IF(AND($L89&lt;&gt;"",$L89&gt;40000,$M89&lt;&gt;"",$M89&gt;40000),(1+IFERROR(NETWORKDAYS.INTL($L89,$M89,1,项目参数!$B$2:$B$200),NETWORKDAYS($L89,$M89,1)))*项目参数!$J$29,"")</f>
        <v/>
      </c>
      <c r="L89" s="40"/>
      <c r="M89" s="40"/>
      <c r="N89" s="58"/>
      <c r="O89" s="61"/>
      <c r="W89" s="98" t="b">
        <f t="shared" si="1"/>
        <v>0</v>
      </c>
      <c r="Y89" s="32" t="str">
        <f>IF($W89,VLOOKUP($B89,项目阶段与里程碑!$B:$E,3,FALSE),"")</f>
        <v/>
      </c>
      <c r="Z89" s="32" t="str">
        <f>IF($W89,VLOOKUP($B89,项目阶段与里程碑!$B:$E,4,FALSE),"")</f>
        <v/>
      </c>
      <c r="AA89" t="e">
        <f>VLOOKUP(F89,内部通讯录!$B:$F,5,FALSE)</f>
        <v>#N/A</v>
      </c>
      <c r="AB89" t="str">
        <f>IFERROR(VLOOKUP($AA89,项目参数!$I$14:$J$21,2,FALSE),"")</f>
        <v/>
      </c>
    </row>
    <row r="90" spans="1:28">
      <c r="A90" s="8"/>
      <c r="B90" s="8"/>
      <c r="C90" s="8"/>
      <c r="D90" s="8"/>
      <c r="E90" s="8"/>
      <c r="F90" s="8"/>
      <c r="G90" s="8"/>
      <c r="H90" s="116"/>
      <c r="I90" s="40"/>
      <c r="J90" s="120" t="str">
        <f>IF(AND($H90&gt;0,$I90&lt;&gt;"",$I90&gt;40000),IFERROR(WORKDAY.INTL($I90,INT(($H90+项目参数!$J$29-1)/项目参数!$J$29)-1,1,项目参数!$B$2:$B$200),WORKDAY($I90,INT(($H90+项目参数!$J$29-1)/项目参数!$J$29)-1,1)),"")</f>
        <v/>
      </c>
      <c r="K90" s="121" t="str">
        <f>IF(AND($L90&lt;&gt;"",$L90&gt;40000,$M90&lt;&gt;"",$M90&gt;40000),(1+IFERROR(NETWORKDAYS.INTL($L90,$M90,1,项目参数!$B$2:$B$200),NETWORKDAYS($L90,$M90,1)))*项目参数!$J$29,"")</f>
        <v/>
      </c>
      <c r="L90" s="40"/>
      <c r="M90" s="40"/>
      <c r="N90" s="58"/>
      <c r="O90" s="61"/>
      <c r="W90" s="98" t="b">
        <f t="shared" si="1"/>
        <v>0</v>
      </c>
      <c r="Y90" s="32" t="str">
        <f>IF($W90,VLOOKUP($B90,项目阶段与里程碑!$B:$E,3,FALSE),"")</f>
        <v/>
      </c>
      <c r="Z90" s="32" t="str">
        <f>IF($W90,VLOOKUP($B90,项目阶段与里程碑!$B:$E,4,FALSE),"")</f>
        <v/>
      </c>
      <c r="AA90" t="e">
        <f>VLOOKUP(F90,内部通讯录!$B:$F,5,FALSE)</f>
        <v>#N/A</v>
      </c>
      <c r="AB90" t="str">
        <f>IFERROR(VLOOKUP($AA90,项目参数!$I$14:$J$21,2,FALSE),"")</f>
        <v/>
      </c>
    </row>
    <row r="91" spans="1:28">
      <c r="A91" s="8"/>
      <c r="B91" s="8"/>
      <c r="C91" s="8"/>
      <c r="D91" s="8"/>
      <c r="E91" s="8"/>
      <c r="F91" s="8"/>
      <c r="G91" s="8"/>
      <c r="H91" s="116"/>
      <c r="I91" s="40"/>
      <c r="J91" s="120" t="str">
        <f>IF(AND($H91&gt;0,$I91&lt;&gt;"",$I91&gt;40000),IFERROR(WORKDAY.INTL($I91,INT(($H91+项目参数!$J$29-1)/项目参数!$J$29)-1,1,项目参数!$B$2:$B$200),WORKDAY($I91,INT(($H91+项目参数!$J$29-1)/项目参数!$J$29)-1,1)),"")</f>
        <v/>
      </c>
      <c r="K91" s="121" t="str">
        <f>IF(AND($L91&lt;&gt;"",$L91&gt;40000,$M91&lt;&gt;"",$M91&gt;40000),(1+IFERROR(NETWORKDAYS.INTL($L91,$M91,1,项目参数!$B$2:$B$200),NETWORKDAYS($L91,$M91,1)))*项目参数!$J$29,"")</f>
        <v/>
      </c>
      <c r="L91" s="40"/>
      <c r="M91" s="40"/>
      <c r="N91" s="58"/>
      <c r="O91" s="61"/>
      <c r="W91" s="98" t="b">
        <f t="shared" si="1"/>
        <v>0</v>
      </c>
      <c r="Y91" s="32" t="str">
        <f>IF($W91,VLOOKUP($B91,项目阶段与里程碑!$B:$E,3,FALSE),"")</f>
        <v/>
      </c>
      <c r="Z91" s="32" t="str">
        <f>IF($W91,VLOOKUP($B91,项目阶段与里程碑!$B:$E,4,FALSE),"")</f>
        <v/>
      </c>
      <c r="AA91" t="e">
        <f>VLOOKUP(F91,内部通讯录!$B:$F,5,FALSE)</f>
        <v>#N/A</v>
      </c>
      <c r="AB91" t="str">
        <f>IFERROR(VLOOKUP($AA91,项目参数!$I$14:$J$21,2,FALSE),"")</f>
        <v/>
      </c>
    </row>
    <row r="92" spans="1:28">
      <c r="A92" s="8"/>
      <c r="B92" s="8"/>
      <c r="C92" s="8"/>
      <c r="D92" s="8"/>
      <c r="E92" s="8"/>
      <c r="F92" s="8"/>
      <c r="G92" s="8"/>
      <c r="H92" s="116"/>
      <c r="I92" s="40"/>
      <c r="J92" s="120" t="str">
        <f>IF(AND($H92&gt;0,$I92&lt;&gt;"",$I92&gt;40000),IFERROR(WORKDAY.INTL($I92,INT(($H92+项目参数!$J$29-1)/项目参数!$J$29)-1,1,项目参数!$B$2:$B$200),WORKDAY($I92,INT(($H92+项目参数!$J$29-1)/项目参数!$J$29)-1,1)),"")</f>
        <v/>
      </c>
      <c r="K92" s="121" t="str">
        <f>IF(AND($L92&lt;&gt;"",$L92&gt;40000,$M92&lt;&gt;"",$M92&gt;40000),(1+IFERROR(NETWORKDAYS.INTL($L92,$M92,1,项目参数!$B$2:$B$200),NETWORKDAYS($L92,$M92,1)))*项目参数!$J$29,"")</f>
        <v/>
      </c>
      <c r="L92" s="40"/>
      <c r="M92" s="40"/>
      <c r="N92" s="58"/>
      <c r="O92" s="61"/>
      <c r="W92" s="98" t="b">
        <f t="shared" si="1"/>
        <v>0</v>
      </c>
      <c r="Y92" s="32" t="str">
        <f>IF($W92,VLOOKUP($B92,项目阶段与里程碑!$B:$E,3,FALSE),"")</f>
        <v/>
      </c>
      <c r="Z92" s="32" t="str">
        <f>IF($W92,VLOOKUP($B92,项目阶段与里程碑!$B:$E,4,FALSE),"")</f>
        <v/>
      </c>
      <c r="AA92" t="e">
        <f>VLOOKUP(F92,内部通讯录!$B:$F,5,FALSE)</f>
        <v>#N/A</v>
      </c>
      <c r="AB92" t="str">
        <f>IFERROR(VLOOKUP($AA92,项目参数!$I$14:$J$21,2,FALSE),"")</f>
        <v/>
      </c>
    </row>
    <row r="93" spans="1:28">
      <c r="A93" s="8"/>
      <c r="B93" s="8"/>
      <c r="C93" s="8"/>
      <c r="D93" s="8"/>
      <c r="E93" s="8"/>
      <c r="F93" s="8"/>
      <c r="G93" s="8"/>
      <c r="H93" s="116"/>
      <c r="I93" s="40"/>
      <c r="J93" s="120" t="str">
        <f>IF(AND($H93&gt;0,$I93&lt;&gt;"",$I93&gt;40000),IFERROR(WORKDAY.INTL($I93,INT(($H93+项目参数!$J$29-1)/项目参数!$J$29)-1,1,项目参数!$B$2:$B$200),WORKDAY($I93,INT(($H93+项目参数!$J$29-1)/项目参数!$J$29)-1,1)),"")</f>
        <v/>
      </c>
      <c r="K93" s="121" t="str">
        <f>IF(AND($L93&lt;&gt;"",$L93&gt;40000,$M93&lt;&gt;"",$M93&gt;40000),(1+IFERROR(NETWORKDAYS.INTL($L93,$M93,1,项目参数!$B$2:$B$200),NETWORKDAYS($L93,$M93,1)))*项目参数!$J$29,"")</f>
        <v/>
      </c>
      <c r="L93" s="40"/>
      <c r="M93" s="40"/>
      <c r="N93" s="58"/>
      <c r="O93" s="61"/>
      <c r="W93" s="98" t="b">
        <f t="shared" si="1"/>
        <v>0</v>
      </c>
      <c r="Y93" s="32" t="str">
        <f>IF($W93,VLOOKUP($B93,项目阶段与里程碑!$B:$E,3,FALSE),"")</f>
        <v/>
      </c>
      <c r="Z93" s="32" t="str">
        <f>IF($W93,VLOOKUP($B93,项目阶段与里程碑!$B:$E,4,FALSE),"")</f>
        <v/>
      </c>
      <c r="AA93" t="e">
        <f>VLOOKUP(F93,内部通讯录!$B:$F,5,FALSE)</f>
        <v>#N/A</v>
      </c>
      <c r="AB93" t="str">
        <f>IFERROR(VLOOKUP($AA93,项目参数!$I$14:$J$21,2,FALSE),"")</f>
        <v/>
      </c>
    </row>
    <row r="94" spans="1:28">
      <c r="A94" s="8"/>
      <c r="B94" s="8"/>
      <c r="C94" s="8"/>
      <c r="D94" s="8"/>
      <c r="E94" s="8"/>
      <c r="F94" s="8"/>
      <c r="G94" s="8"/>
      <c r="H94" s="116"/>
      <c r="I94" s="40"/>
      <c r="J94" s="120" t="str">
        <f>IF(AND($H94&gt;0,$I94&lt;&gt;"",$I94&gt;40000),IFERROR(WORKDAY.INTL($I94,INT(($H94+项目参数!$J$29-1)/项目参数!$J$29)-1,1,项目参数!$B$2:$B$200),WORKDAY($I94,INT(($H94+项目参数!$J$29-1)/项目参数!$J$29)-1,1)),"")</f>
        <v/>
      </c>
      <c r="K94" s="121" t="str">
        <f>IF(AND($L94&lt;&gt;"",$L94&gt;40000,$M94&lt;&gt;"",$M94&gt;40000),(1+IFERROR(NETWORKDAYS.INTL($L94,$M94,1,项目参数!$B$2:$B$200),NETWORKDAYS($L94,$M94,1)))*项目参数!$J$29,"")</f>
        <v/>
      </c>
      <c r="L94" s="40"/>
      <c r="M94" s="40"/>
      <c r="N94" s="58"/>
      <c r="O94" s="61"/>
      <c r="W94" s="98" t="b">
        <f t="shared" si="1"/>
        <v>0</v>
      </c>
      <c r="Y94" s="32" t="str">
        <f>IF($W94,VLOOKUP($B94,项目阶段与里程碑!$B:$E,3,FALSE),"")</f>
        <v/>
      </c>
      <c r="Z94" s="32" t="str">
        <f>IF($W94,VLOOKUP($B94,项目阶段与里程碑!$B:$E,4,FALSE),"")</f>
        <v/>
      </c>
      <c r="AA94" t="e">
        <f>VLOOKUP(F94,内部通讯录!$B:$F,5,FALSE)</f>
        <v>#N/A</v>
      </c>
      <c r="AB94" t="str">
        <f>IFERROR(VLOOKUP($AA94,项目参数!$I$14:$J$21,2,FALSE),"")</f>
        <v/>
      </c>
    </row>
    <row r="95" spans="1:28">
      <c r="A95" s="8"/>
      <c r="B95" s="8"/>
      <c r="C95" s="8"/>
      <c r="D95" s="8"/>
      <c r="E95" s="8"/>
      <c r="F95" s="8"/>
      <c r="G95" s="8"/>
      <c r="H95" s="116"/>
      <c r="I95" s="40"/>
      <c r="J95" s="120" t="str">
        <f>IF(AND($H95&gt;0,$I95&lt;&gt;"",$I95&gt;40000),IFERROR(WORKDAY.INTL($I95,INT(($H95+项目参数!$J$29-1)/项目参数!$J$29)-1,1,项目参数!$B$2:$B$200),WORKDAY($I95,INT(($H95+项目参数!$J$29-1)/项目参数!$J$29)-1,1)),"")</f>
        <v/>
      </c>
      <c r="K95" s="121" t="str">
        <f>IF(AND($L95&lt;&gt;"",$L95&gt;40000,$M95&lt;&gt;"",$M95&gt;40000),(1+IFERROR(NETWORKDAYS.INTL($L95,$M95,1,项目参数!$B$2:$B$200),NETWORKDAYS($L95,$M95,1)))*项目参数!$J$29,"")</f>
        <v/>
      </c>
      <c r="L95" s="40"/>
      <c r="M95" s="40"/>
      <c r="N95" s="58"/>
      <c r="O95" s="61"/>
      <c r="W95" s="98" t="b">
        <f t="shared" si="1"/>
        <v>0</v>
      </c>
      <c r="Y95" s="32" t="str">
        <f>IF($W95,VLOOKUP($B95,项目阶段与里程碑!$B:$E,3,FALSE),"")</f>
        <v/>
      </c>
      <c r="Z95" s="32" t="str">
        <f>IF($W95,VLOOKUP($B95,项目阶段与里程碑!$B:$E,4,FALSE),"")</f>
        <v/>
      </c>
      <c r="AA95" t="e">
        <f>VLOOKUP(F95,内部通讯录!$B:$F,5,FALSE)</f>
        <v>#N/A</v>
      </c>
      <c r="AB95" t="str">
        <f>IFERROR(VLOOKUP($AA95,项目参数!$I$14:$J$21,2,FALSE),"")</f>
        <v/>
      </c>
    </row>
    <row r="96" spans="1:28">
      <c r="A96" s="8"/>
      <c r="B96" s="8"/>
      <c r="C96" s="8"/>
      <c r="D96" s="8"/>
      <c r="E96" s="8"/>
      <c r="F96" s="8"/>
      <c r="G96" s="8"/>
      <c r="H96" s="116"/>
      <c r="I96" s="40"/>
      <c r="J96" s="120" t="str">
        <f>IF(AND($H96&gt;0,$I96&lt;&gt;"",$I96&gt;40000),IFERROR(WORKDAY.INTL($I96,INT(($H96+项目参数!$J$29-1)/项目参数!$J$29)-1,1,项目参数!$B$2:$B$200),WORKDAY($I96,INT(($H96+项目参数!$J$29-1)/项目参数!$J$29)-1,1)),"")</f>
        <v/>
      </c>
      <c r="K96" s="121" t="str">
        <f>IF(AND($L96&lt;&gt;"",$L96&gt;40000,$M96&lt;&gt;"",$M96&gt;40000),(1+IFERROR(NETWORKDAYS.INTL($L96,$M96,1,项目参数!$B$2:$B$200),NETWORKDAYS($L96,$M96,1)))*项目参数!$J$29,"")</f>
        <v/>
      </c>
      <c r="L96" s="40"/>
      <c r="M96" s="40"/>
      <c r="N96" s="58"/>
      <c r="O96" s="61"/>
      <c r="W96" s="98" t="b">
        <f t="shared" si="1"/>
        <v>0</v>
      </c>
      <c r="Y96" s="32" t="str">
        <f>IF($W96,VLOOKUP($B96,项目阶段与里程碑!$B:$E,3,FALSE),"")</f>
        <v/>
      </c>
      <c r="Z96" s="32" t="str">
        <f>IF($W96,VLOOKUP($B96,项目阶段与里程碑!$B:$E,4,FALSE),"")</f>
        <v/>
      </c>
      <c r="AA96" t="e">
        <f>VLOOKUP(F96,内部通讯录!$B:$F,5,FALSE)</f>
        <v>#N/A</v>
      </c>
      <c r="AB96" t="str">
        <f>IFERROR(VLOOKUP($AA96,项目参数!$I$14:$J$21,2,FALSE),"")</f>
        <v/>
      </c>
    </row>
    <row r="97" spans="1:28">
      <c r="A97" s="8"/>
      <c r="B97" s="8"/>
      <c r="C97" s="8"/>
      <c r="D97" s="8"/>
      <c r="E97" s="8"/>
      <c r="F97" s="8"/>
      <c r="G97" s="8"/>
      <c r="H97" s="116"/>
      <c r="I97" s="40"/>
      <c r="J97" s="120" t="str">
        <f>IF(AND($H97&gt;0,$I97&lt;&gt;"",$I97&gt;40000),IFERROR(WORKDAY.INTL($I97,INT(($H97+项目参数!$J$29-1)/项目参数!$J$29)-1,1,项目参数!$B$2:$B$200),WORKDAY($I97,INT(($H97+项目参数!$J$29-1)/项目参数!$J$29)-1,1)),"")</f>
        <v/>
      </c>
      <c r="K97" s="121" t="str">
        <f>IF(AND($L97&lt;&gt;"",$L97&gt;40000,$M97&lt;&gt;"",$M97&gt;40000),(1+IFERROR(NETWORKDAYS.INTL($L97,$M97,1,项目参数!$B$2:$B$200),NETWORKDAYS($L97,$M97,1)))*项目参数!$J$29,"")</f>
        <v/>
      </c>
      <c r="L97" s="40"/>
      <c r="M97" s="40"/>
      <c r="N97" s="58"/>
      <c r="O97" s="61"/>
      <c r="W97" s="98" t="b">
        <f t="shared" si="1"/>
        <v>0</v>
      </c>
      <c r="Y97" s="32" t="str">
        <f>IF($W97,VLOOKUP($B97,项目阶段与里程碑!$B:$E,3,FALSE),"")</f>
        <v/>
      </c>
      <c r="Z97" s="32" t="str">
        <f>IF($W97,VLOOKUP($B97,项目阶段与里程碑!$B:$E,4,FALSE),"")</f>
        <v/>
      </c>
      <c r="AA97" t="e">
        <f>VLOOKUP(F97,内部通讯录!$B:$F,5,FALSE)</f>
        <v>#N/A</v>
      </c>
      <c r="AB97" t="str">
        <f>IFERROR(VLOOKUP($AA97,项目参数!$I$14:$J$21,2,FALSE),"")</f>
        <v/>
      </c>
    </row>
    <row r="98" spans="1:28">
      <c r="A98" s="8"/>
      <c r="B98" s="8"/>
      <c r="C98" s="8"/>
      <c r="D98" s="8"/>
      <c r="E98" s="8"/>
      <c r="F98" s="8"/>
      <c r="G98" s="8"/>
      <c r="H98" s="116"/>
      <c r="I98" s="40"/>
      <c r="J98" s="120" t="str">
        <f>IF(AND($H98&gt;0,$I98&lt;&gt;"",$I98&gt;40000),IFERROR(WORKDAY.INTL($I98,INT(($H98+项目参数!$J$29-1)/项目参数!$J$29)-1,1,项目参数!$B$2:$B$200),WORKDAY($I98,INT(($H98+项目参数!$J$29-1)/项目参数!$J$29)-1,1)),"")</f>
        <v/>
      </c>
      <c r="K98" s="121" t="str">
        <f>IF(AND($L98&lt;&gt;"",$L98&gt;40000,$M98&lt;&gt;"",$M98&gt;40000),(1+IFERROR(NETWORKDAYS.INTL($L98,$M98,1,项目参数!$B$2:$B$200),NETWORKDAYS($L98,$M98,1)))*项目参数!$J$29,"")</f>
        <v/>
      </c>
      <c r="L98" s="40"/>
      <c r="M98" s="40"/>
      <c r="N98" s="58"/>
      <c r="O98" s="61"/>
      <c r="W98" s="98" t="b">
        <f t="shared" si="1"/>
        <v>0</v>
      </c>
      <c r="Y98" s="32" t="str">
        <f>IF($W98,VLOOKUP($B98,项目阶段与里程碑!$B:$E,3,FALSE),"")</f>
        <v/>
      </c>
      <c r="Z98" s="32" t="str">
        <f>IF($W98,VLOOKUP($B98,项目阶段与里程碑!$B:$E,4,FALSE),"")</f>
        <v/>
      </c>
      <c r="AA98" t="e">
        <f>VLOOKUP(F98,内部通讯录!$B:$F,5,FALSE)</f>
        <v>#N/A</v>
      </c>
      <c r="AB98" t="str">
        <f>IFERROR(VLOOKUP($AA98,项目参数!$I$14:$J$21,2,FALSE),"")</f>
        <v/>
      </c>
    </row>
    <row r="99" spans="1:28">
      <c r="A99" s="8"/>
      <c r="B99" s="8"/>
      <c r="C99" s="8"/>
      <c r="D99" s="8"/>
      <c r="E99" s="8"/>
      <c r="F99" s="8"/>
      <c r="G99" s="8"/>
      <c r="H99" s="116"/>
      <c r="I99" s="40"/>
      <c r="J99" s="120" t="str">
        <f>IF(AND($H99&gt;0,$I99&lt;&gt;"",$I99&gt;40000),IFERROR(WORKDAY.INTL($I99,INT(($H99+项目参数!$J$29-1)/项目参数!$J$29)-1,1,项目参数!$B$2:$B$200),WORKDAY($I99,INT(($H99+项目参数!$J$29-1)/项目参数!$J$29)-1,1)),"")</f>
        <v/>
      </c>
      <c r="K99" s="121" t="str">
        <f>IF(AND($L99&lt;&gt;"",$L99&gt;40000,$M99&lt;&gt;"",$M99&gt;40000),(1+IFERROR(NETWORKDAYS.INTL($L99,$M99,1,项目参数!$B$2:$B$200),NETWORKDAYS($L99,$M99,1)))*项目参数!$J$29,"")</f>
        <v/>
      </c>
      <c r="L99" s="40"/>
      <c r="M99" s="40"/>
      <c r="N99" s="58"/>
      <c r="O99" s="61"/>
      <c r="W99" s="98" t="b">
        <f t="shared" si="1"/>
        <v>0</v>
      </c>
      <c r="Y99" s="32" t="str">
        <f>IF($W99,VLOOKUP($B99,项目阶段与里程碑!$B:$E,3,FALSE),"")</f>
        <v/>
      </c>
      <c r="Z99" s="32" t="str">
        <f>IF($W99,VLOOKUP($B99,项目阶段与里程碑!$B:$E,4,FALSE),"")</f>
        <v/>
      </c>
      <c r="AA99" t="e">
        <f>VLOOKUP(F99,内部通讯录!$B:$F,5,FALSE)</f>
        <v>#N/A</v>
      </c>
      <c r="AB99" t="str">
        <f>IFERROR(VLOOKUP($AA99,项目参数!$I$14:$J$21,2,FALSE),"")</f>
        <v/>
      </c>
    </row>
    <row r="100" spans="1:28">
      <c r="A100" s="8"/>
      <c r="B100" s="8"/>
      <c r="C100" s="8"/>
      <c r="D100" s="8"/>
      <c r="E100" s="8"/>
      <c r="F100" s="8"/>
      <c r="G100" s="8"/>
      <c r="H100" s="116"/>
      <c r="I100" s="40"/>
      <c r="J100" s="120" t="str">
        <f>IF(AND($H100&gt;0,$I100&lt;&gt;"",$I100&gt;40000),IFERROR(WORKDAY.INTL($I100,INT(($H100+项目参数!$J$29-1)/项目参数!$J$29)-1,1,项目参数!$B$2:$B$200),WORKDAY($I100,INT(($H100+项目参数!$J$29-1)/项目参数!$J$29)-1,1)),"")</f>
        <v/>
      </c>
      <c r="K100" s="121" t="str">
        <f>IF(AND($L100&lt;&gt;"",$L100&gt;40000,$M100&lt;&gt;"",$M100&gt;40000),(1+IFERROR(NETWORKDAYS.INTL($L100,$M100,1,项目参数!$B$2:$B$200),NETWORKDAYS($L100,$M100,1)))*项目参数!$J$29,"")</f>
        <v/>
      </c>
      <c r="L100" s="40"/>
      <c r="M100" s="40"/>
      <c r="N100" s="58"/>
      <c r="O100" s="61"/>
      <c r="W100" s="98" t="b">
        <f t="shared" si="1"/>
        <v>0</v>
      </c>
      <c r="Y100" s="32" t="str">
        <f>IF($W100,VLOOKUP($B100,项目阶段与里程碑!$B:$E,3,FALSE),"")</f>
        <v/>
      </c>
      <c r="Z100" s="32" t="str">
        <f>IF($W100,VLOOKUP($B100,项目阶段与里程碑!$B:$E,4,FALSE),"")</f>
        <v/>
      </c>
      <c r="AA100" t="e">
        <f>VLOOKUP(F100,内部通讯录!$B:$F,5,FALSE)</f>
        <v>#N/A</v>
      </c>
      <c r="AB100" t="str">
        <f>IFERROR(VLOOKUP($AA100,项目参数!$I$14:$J$21,2,FALSE),"")</f>
        <v/>
      </c>
    </row>
    <row r="101" spans="1:28">
      <c r="A101" s="8"/>
      <c r="B101" s="8"/>
      <c r="C101" s="8"/>
      <c r="D101" s="8"/>
      <c r="E101" s="8"/>
      <c r="F101" s="8"/>
      <c r="G101" s="8"/>
      <c r="H101" s="116"/>
      <c r="I101" s="40"/>
      <c r="J101" s="120" t="str">
        <f>IF(AND($H101&gt;0,$I101&lt;&gt;"",$I101&gt;40000),IFERROR(WORKDAY.INTL($I101,INT(($H101+项目参数!$J$29-1)/项目参数!$J$29)-1,1,项目参数!$B$2:$B$200),WORKDAY($I101,INT(($H101+项目参数!$J$29-1)/项目参数!$J$29)-1,1)),"")</f>
        <v/>
      </c>
      <c r="K101" s="121" t="str">
        <f>IF(AND($L101&lt;&gt;"",$L101&gt;40000,$M101&lt;&gt;"",$M101&gt;40000),(1+IFERROR(NETWORKDAYS.INTL($L101,$M101,1,项目参数!$B$2:$B$200),NETWORKDAYS($L101,$M101,1)))*项目参数!$J$29,"")</f>
        <v/>
      </c>
      <c r="L101" s="40"/>
      <c r="M101" s="40"/>
      <c r="N101" s="58"/>
      <c r="O101" s="61"/>
      <c r="W101" s="98" t="b">
        <f t="shared" si="1"/>
        <v>0</v>
      </c>
      <c r="Y101" s="32" t="str">
        <f>IF($W101,VLOOKUP($B101,项目阶段与里程碑!$B:$E,3,FALSE),"")</f>
        <v/>
      </c>
      <c r="Z101" s="32" t="str">
        <f>IF($W101,VLOOKUP($B101,项目阶段与里程碑!$B:$E,4,FALSE),"")</f>
        <v/>
      </c>
      <c r="AA101" t="e">
        <f>VLOOKUP(F101,内部通讯录!$B:$F,5,FALSE)</f>
        <v>#N/A</v>
      </c>
      <c r="AB101" t="str">
        <f>IFERROR(VLOOKUP($AA101,项目参数!$I$14:$J$21,2,FALSE),"")</f>
        <v/>
      </c>
    </row>
    <row r="102" spans="1:28">
      <c r="A102" s="8"/>
      <c r="B102" s="8"/>
      <c r="C102" s="8"/>
      <c r="D102" s="8"/>
      <c r="E102" s="8"/>
      <c r="F102" s="8"/>
      <c r="G102" s="8"/>
      <c r="H102" s="116"/>
      <c r="I102" s="40"/>
      <c r="J102" s="120" t="str">
        <f>IF(AND($H102&gt;0,$I102&lt;&gt;"",$I102&gt;40000),IFERROR(WORKDAY.INTL($I102,INT(($H102+项目参数!$J$29-1)/项目参数!$J$29)-1,1,项目参数!$B$2:$B$200),WORKDAY($I102,INT(($H102+项目参数!$J$29-1)/项目参数!$J$29)-1,1)),"")</f>
        <v/>
      </c>
      <c r="K102" s="121" t="str">
        <f>IF(AND($L102&lt;&gt;"",$L102&gt;40000,$M102&lt;&gt;"",$M102&gt;40000),(1+IFERROR(NETWORKDAYS.INTL($L102,$M102,1,项目参数!$B$2:$B$200),NETWORKDAYS($L102,$M102,1)))*项目参数!$J$29,"")</f>
        <v/>
      </c>
      <c r="L102" s="40"/>
      <c r="M102" s="40"/>
      <c r="N102" s="58"/>
      <c r="O102" s="61"/>
      <c r="W102" s="98" t="b">
        <f t="shared" si="1"/>
        <v>0</v>
      </c>
      <c r="Y102" s="32" t="str">
        <f>IF($W102,VLOOKUP($B102,项目阶段与里程碑!$B:$E,3,FALSE),"")</f>
        <v/>
      </c>
      <c r="Z102" s="32" t="str">
        <f>IF($W102,VLOOKUP($B102,项目阶段与里程碑!$B:$E,4,FALSE),"")</f>
        <v/>
      </c>
      <c r="AA102" t="e">
        <f>VLOOKUP(F102,内部通讯录!$B:$F,5,FALSE)</f>
        <v>#N/A</v>
      </c>
      <c r="AB102" t="str">
        <f>IFERROR(VLOOKUP($AA102,项目参数!$I$14:$J$21,2,FALSE),"")</f>
        <v/>
      </c>
    </row>
    <row r="103" spans="1:28">
      <c r="A103" s="8"/>
      <c r="B103" s="8"/>
      <c r="C103" s="8"/>
      <c r="D103" s="8"/>
      <c r="E103" s="8"/>
      <c r="F103" s="8"/>
      <c r="G103" s="8"/>
      <c r="H103" s="116"/>
      <c r="I103" s="40"/>
      <c r="J103" s="120" t="str">
        <f>IF(AND($H103&gt;0,$I103&lt;&gt;"",$I103&gt;40000),IFERROR(WORKDAY.INTL($I103,INT(($H103+项目参数!$J$29-1)/项目参数!$J$29)-1,1,项目参数!$B$2:$B$200),WORKDAY($I103,INT(($H103+项目参数!$J$29-1)/项目参数!$J$29)-1,1)),"")</f>
        <v/>
      </c>
      <c r="K103" s="121" t="str">
        <f>IF(AND($L103&lt;&gt;"",$L103&gt;40000,$M103&lt;&gt;"",$M103&gt;40000),(1+IFERROR(NETWORKDAYS.INTL($L103,$M103,1,项目参数!$B$2:$B$200),NETWORKDAYS($L103,$M103,1)))*项目参数!$J$29,"")</f>
        <v/>
      </c>
      <c r="L103" s="40"/>
      <c r="M103" s="40"/>
      <c r="N103" s="58"/>
      <c r="O103" s="61"/>
      <c r="W103" s="98" t="b">
        <f t="shared" si="1"/>
        <v>0</v>
      </c>
      <c r="Y103" s="32" t="str">
        <f>IF($W103,VLOOKUP($B103,项目阶段与里程碑!$B:$E,3,FALSE),"")</f>
        <v/>
      </c>
      <c r="Z103" s="32" t="str">
        <f>IF($W103,VLOOKUP($B103,项目阶段与里程碑!$B:$E,4,FALSE),"")</f>
        <v/>
      </c>
      <c r="AA103" t="e">
        <f>VLOOKUP(F103,内部通讯录!$B:$F,5,FALSE)</f>
        <v>#N/A</v>
      </c>
      <c r="AB103" t="str">
        <f>IFERROR(VLOOKUP($AA103,项目参数!$I$14:$J$21,2,FALSE),"")</f>
        <v/>
      </c>
    </row>
    <row r="104" spans="1:28">
      <c r="A104" s="8"/>
      <c r="B104" s="8"/>
      <c r="C104" s="8"/>
      <c r="D104" s="8"/>
      <c r="E104" s="8"/>
      <c r="F104" s="8"/>
      <c r="G104" s="8"/>
      <c r="H104" s="116"/>
      <c r="I104" s="40"/>
      <c r="J104" s="120" t="str">
        <f>IF(AND($H104&gt;0,$I104&lt;&gt;"",$I104&gt;40000),IFERROR(WORKDAY.INTL($I104,INT(($H104+项目参数!$J$29-1)/项目参数!$J$29)-1,1,项目参数!$B$2:$B$200),WORKDAY($I104,INT(($H104+项目参数!$J$29-1)/项目参数!$J$29)-1,1)),"")</f>
        <v/>
      </c>
      <c r="K104" s="121" t="str">
        <f>IF(AND($L104&lt;&gt;"",$L104&gt;40000,$M104&lt;&gt;"",$M104&gt;40000),(1+IFERROR(NETWORKDAYS.INTL($L104,$M104,1,项目参数!$B$2:$B$200),NETWORKDAYS($L104,$M104,1)))*项目参数!$J$29,"")</f>
        <v/>
      </c>
      <c r="L104" s="40"/>
      <c r="M104" s="40"/>
      <c r="N104" s="58"/>
      <c r="O104" s="61"/>
      <c r="W104" s="98" t="b">
        <f t="shared" si="1"/>
        <v>0</v>
      </c>
      <c r="Y104" s="32" t="str">
        <f>IF($W104,VLOOKUP($B104,项目阶段与里程碑!$B:$E,3,FALSE),"")</f>
        <v/>
      </c>
      <c r="Z104" s="32" t="str">
        <f>IF($W104,VLOOKUP($B104,项目阶段与里程碑!$B:$E,4,FALSE),"")</f>
        <v/>
      </c>
      <c r="AA104" t="e">
        <f>VLOOKUP(F104,内部通讯录!$B:$F,5,FALSE)</f>
        <v>#N/A</v>
      </c>
      <c r="AB104" t="str">
        <f>IFERROR(VLOOKUP($AA104,项目参数!$I$14:$J$21,2,FALSE),"")</f>
        <v/>
      </c>
    </row>
    <row r="105" spans="1:28">
      <c r="A105" s="8"/>
      <c r="B105" s="8"/>
      <c r="C105" s="8"/>
      <c r="D105" s="8"/>
      <c r="E105" s="8"/>
      <c r="F105" s="8"/>
      <c r="G105" s="8"/>
      <c r="H105" s="116"/>
      <c r="I105" s="40"/>
      <c r="J105" s="120" t="str">
        <f>IF(AND($H105&gt;0,$I105&lt;&gt;"",$I105&gt;40000),IFERROR(WORKDAY.INTL($I105,INT(($H105+项目参数!$J$29-1)/项目参数!$J$29)-1,1,项目参数!$B$2:$B$200),WORKDAY($I105,INT(($H105+项目参数!$J$29-1)/项目参数!$J$29)-1,1)),"")</f>
        <v/>
      </c>
      <c r="K105" s="121" t="str">
        <f>IF(AND($L105&lt;&gt;"",$L105&gt;40000,$M105&lt;&gt;"",$M105&gt;40000),(1+IFERROR(NETWORKDAYS.INTL($L105,$M105,1,项目参数!$B$2:$B$200),NETWORKDAYS($L105,$M105,1)))*项目参数!$J$29,"")</f>
        <v/>
      </c>
      <c r="L105" s="40"/>
      <c r="M105" s="40"/>
      <c r="N105" s="58"/>
      <c r="O105" s="61"/>
      <c r="W105" s="98" t="b">
        <f t="shared" si="1"/>
        <v>0</v>
      </c>
      <c r="Y105" s="32" t="str">
        <f>IF($W105,VLOOKUP($B105,项目阶段与里程碑!$B:$E,3,FALSE),"")</f>
        <v/>
      </c>
      <c r="Z105" s="32" t="str">
        <f>IF($W105,VLOOKUP($B105,项目阶段与里程碑!$B:$E,4,FALSE),"")</f>
        <v/>
      </c>
      <c r="AA105" t="e">
        <f>VLOOKUP(F105,内部通讯录!$B:$F,5,FALSE)</f>
        <v>#N/A</v>
      </c>
      <c r="AB105" t="str">
        <f>IFERROR(VLOOKUP($AA105,项目参数!$I$14:$J$21,2,FALSE),"")</f>
        <v/>
      </c>
    </row>
    <row r="106" spans="1:28">
      <c r="A106" s="8"/>
      <c r="B106" s="8"/>
      <c r="C106" s="8"/>
      <c r="D106" s="8"/>
      <c r="E106" s="8"/>
      <c r="F106" s="8"/>
      <c r="G106" s="8"/>
      <c r="H106" s="116"/>
      <c r="I106" s="40"/>
      <c r="J106" s="120" t="str">
        <f>IF(AND($H106&gt;0,$I106&lt;&gt;"",$I106&gt;40000),IFERROR(WORKDAY.INTL($I106,INT(($H106+项目参数!$J$29-1)/项目参数!$J$29)-1,1,项目参数!$B$2:$B$200),WORKDAY($I106,INT(($H106+项目参数!$J$29-1)/项目参数!$J$29)-1,1)),"")</f>
        <v/>
      </c>
      <c r="K106" s="121" t="str">
        <f>IF(AND($L106&lt;&gt;"",$L106&gt;40000,$M106&lt;&gt;"",$M106&gt;40000),(1+IFERROR(NETWORKDAYS.INTL($L106,$M106,1,项目参数!$B$2:$B$200),NETWORKDAYS($L106,$M106,1)))*项目参数!$J$29,"")</f>
        <v/>
      </c>
      <c r="L106" s="40"/>
      <c r="M106" s="40"/>
      <c r="N106" s="58"/>
      <c r="O106" s="61"/>
      <c r="W106" s="98" t="b">
        <f t="shared" si="1"/>
        <v>0</v>
      </c>
      <c r="Y106" s="32" t="str">
        <f>IF($W106,VLOOKUP($B106,项目阶段与里程碑!$B:$E,3,FALSE),"")</f>
        <v/>
      </c>
      <c r="Z106" s="32" t="str">
        <f>IF($W106,VLOOKUP($B106,项目阶段与里程碑!$B:$E,4,FALSE),"")</f>
        <v/>
      </c>
      <c r="AA106" t="e">
        <f>VLOOKUP(F106,内部通讯录!$B:$F,5,FALSE)</f>
        <v>#N/A</v>
      </c>
      <c r="AB106" t="str">
        <f>IFERROR(VLOOKUP($AA106,项目参数!$I$14:$J$21,2,FALSE),"")</f>
        <v/>
      </c>
    </row>
    <row r="107" spans="1:28">
      <c r="A107" s="8"/>
      <c r="B107" s="8"/>
      <c r="C107" s="8"/>
      <c r="D107" s="8"/>
      <c r="E107" s="8"/>
      <c r="F107" s="8"/>
      <c r="G107" s="8"/>
      <c r="H107" s="116"/>
      <c r="I107" s="40"/>
      <c r="J107" s="120" t="str">
        <f>IF(AND($H107&gt;0,$I107&lt;&gt;"",$I107&gt;40000),IFERROR(WORKDAY.INTL($I107,INT(($H107+项目参数!$J$29-1)/项目参数!$J$29)-1,1,项目参数!$B$2:$B$200),WORKDAY($I107,INT(($H107+项目参数!$J$29-1)/项目参数!$J$29)-1,1)),"")</f>
        <v/>
      </c>
      <c r="K107" s="121" t="str">
        <f>IF(AND($L107&lt;&gt;"",$L107&gt;40000,$M107&lt;&gt;"",$M107&gt;40000),(1+IFERROR(NETWORKDAYS.INTL($L107,$M107,1,项目参数!$B$2:$B$200),NETWORKDAYS($L107,$M107,1)))*项目参数!$J$29,"")</f>
        <v/>
      </c>
      <c r="L107" s="40"/>
      <c r="M107" s="40"/>
      <c r="N107" s="58"/>
      <c r="O107" s="61"/>
      <c r="W107" s="98" t="b">
        <f t="shared" si="1"/>
        <v>0</v>
      </c>
      <c r="Y107" s="32" t="str">
        <f>IF($W107,VLOOKUP($B107,项目阶段与里程碑!$B:$E,3,FALSE),"")</f>
        <v/>
      </c>
      <c r="Z107" s="32" t="str">
        <f>IF($W107,VLOOKUP($B107,项目阶段与里程碑!$B:$E,4,FALSE),"")</f>
        <v/>
      </c>
      <c r="AA107" t="e">
        <f>VLOOKUP(F107,内部通讯录!$B:$F,5,FALSE)</f>
        <v>#N/A</v>
      </c>
      <c r="AB107" t="str">
        <f>IFERROR(VLOOKUP($AA107,项目参数!$I$14:$J$21,2,FALSE),"")</f>
        <v/>
      </c>
    </row>
    <row r="108" spans="1:28">
      <c r="A108" s="8"/>
      <c r="B108" s="8"/>
      <c r="C108" s="8"/>
      <c r="D108" s="8"/>
      <c r="E108" s="8"/>
      <c r="F108" s="8"/>
      <c r="G108" s="8"/>
      <c r="H108" s="116"/>
      <c r="I108" s="40"/>
      <c r="J108" s="120" t="str">
        <f>IF(AND($H108&gt;0,$I108&lt;&gt;"",$I108&gt;40000),IFERROR(WORKDAY.INTL($I108,INT(($H108+项目参数!$J$29-1)/项目参数!$J$29)-1,1,项目参数!$B$2:$B$200),WORKDAY($I108,INT(($H108+项目参数!$J$29-1)/项目参数!$J$29)-1,1)),"")</f>
        <v/>
      </c>
      <c r="K108" s="121" t="str">
        <f>IF(AND($L108&lt;&gt;"",$L108&gt;40000,$M108&lt;&gt;"",$M108&gt;40000),(1+IFERROR(NETWORKDAYS.INTL($L108,$M108,1,项目参数!$B$2:$B$200),NETWORKDAYS($L108,$M108,1)))*项目参数!$J$29,"")</f>
        <v/>
      </c>
      <c r="L108" s="40"/>
      <c r="M108" s="40"/>
      <c r="N108" s="58"/>
      <c r="O108" s="61"/>
      <c r="W108" s="98" t="b">
        <f t="shared" si="1"/>
        <v>0</v>
      </c>
      <c r="Y108" s="32" t="str">
        <f>IF($W108,VLOOKUP($B108,项目阶段与里程碑!$B:$E,3,FALSE),"")</f>
        <v/>
      </c>
      <c r="Z108" s="32" t="str">
        <f>IF($W108,VLOOKUP($B108,项目阶段与里程碑!$B:$E,4,FALSE),"")</f>
        <v/>
      </c>
      <c r="AA108" t="e">
        <f>VLOOKUP(F108,内部通讯录!$B:$F,5,FALSE)</f>
        <v>#N/A</v>
      </c>
      <c r="AB108" t="str">
        <f>IFERROR(VLOOKUP($AA108,项目参数!$I$14:$J$21,2,FALSE),"")</f>
        <v/>
      </c>
    </row>
    <row r="109" spans="1:28">
      <c r="A109" s="8"/>
      <c r="B109" s="8"/>
      <c r="C109" s="8"/>
      <c r="D109" s="8"/>
      <c r="E109" s="8"/>
      <c r="F109" s="8"/>
      <c r="G109" s="8"/>
      <c r="H109" s="116"/>
      <c r="I109" s="40"/>
      <c r="J109" s="120" t="str">
        <f>IF(AND($H109&gt;0,$I109&lt;&gt;"",$I109&gt;40000),IFERROR(WORKDAY.INTL($I109,INT(($H109+项目参数!$J$29-1)/项目参数!$J$29)-1,1,项目参数!$B$2:$B$200),WORKDAY($I109,INT(($H109+项目参数!$J$29-1)/项目参数!$J$29)-1,1)),"")</f>
        <v/>
      </c>
      <c r="K109" s="121" t="str">
        <f>IF(AND($L109&lt;&gt;"",$L109&gt;40000,$M109&lt;&gt;"",$M109&gt;40000),(1+IFERROR(NETWORKDAYS.INTL($L109,$M109,1,项目参数!$B$2:$B$200),NETWORKDAYS($L109,$M109,1)))*项目参数!$J$29,"")</f>
        <v/>
      </c>
      <c r="L109" s="40"/>
      <c r="M109" s="40"/>
      <c r="N109" s="58"/>
      <c r="O109" s="61"/>
      <c r="W109" s="98" t="b">
        <f t="shared" si="1"/>
        <v>0</v>
      </c>
      <c r="Y109" s="32" t="str">
        <f>IF($W109,VLOOKUP($B109,项目阶段与里程碑!$B:$E,3,FALSE),"")</f>
        <v/>
      </c>
      <c r="Z109" s="32" t="str">
        <f>IF($W109,VLOOKUP($B109,项目阶段与里程碑!$B:$E,4,FALSE),"")</f>
        <v/>
      </c>
      <c r="AA109" t="e">
        <f>VLOOKUP(F109,内部通讯录!$B:$F,5,FALSE)</f>
        <v>#N/A</v>
      </c>
      <c r="AB109" t="str">
        <f>IFERROR(VLOOKUP($AA109,项目参数!$I$14:$J$21,2,FALSE),"")</f>
        <v/>
      </c>
    </row>
    <row r="110" spans="1:28">
      <c r="A110" s="8"/>
      <c r="B110" s="8"/>
      <c r="C110" s="8"/>
      <c r="D110" s="8"/>
      <c r="E110" s="8"/>
      <c r="F110" s="8"/>
      <c r="G110" s="8"/>
      <c r="H110" s="116"/>
      <c r="I110" s="40"/>
      <c r="J110" s="120" t="str">
        <f>IF(AND($H110&gt;0,$I110&lt;&gt;"",$I110&gt;40000),IFERROR(WORKDAY.INTL($I110,INT(($H110+项目参数!$J$29-1)/项目参数!$J$29)-1,1,项目参数!$B$2:$B$200),WORKDAY($I110,INT(($H110+项目参数!$J$29-1)/项目参数!$J$29)-1,1)),"")</f>
        <v/>
      </c>
      <c r="K110" s="121" t="str">
        <f>IF(AND($L110&lt;&gt;"",$L110&gt;40000,$M110&lt;&gt;"",$M110&gt;40000),(1+IFERROR(NETWORKDAYS.INTL($L110,$M110,1,项目参数!$B$2:$B$200),NETWORKDAYS($L110,$M110,1)))*项目参数!$J$29,"")</f>
        <v/>
      </c>
      <c r="L110" s="40"/>
      <c r="M110" s="40"/>
      <c r="N110" s="58"/>
      <c r="O110" s="61"/>
      <c r="W110" s="98" t="b">
        <f t="shared" si="1"/>
        <v>0</v>
      </c>
      <c r="Y110" s="32" t="str">
        <f>IF($W110,VLOOKUP($B110,项目阶段与里程碑!$B:$E,3,FALSE),"")</f>
        <v/>
      </c>
      <c r="Z110" s="32" t="str">
        <f>IF($W110,VLOOKUP($B110,项目阶段与里程碑!$B:$E,4,FALSE),"")</f>
        <v/>
      </c>
      <c r="AA110" t="e">
        <f>VLOOKUP(F110,内部通讯录!$B:$F,5,FALSE)</f>
        <v>#N/A</v>
      </c>
      <c r="AB110" t="str">
        <f>IFERROR(VLOOKUP($AA110,项目参数!$I$14:$J$21,2,FALSE),"")</f>
        <v/>
      </c>
    </row>
    <row r="111" spans="1:28">
      <c r="A111" s="8"/>
      <c r="B111" s="8"/>
      <c r="C111" s="8"/>
      <c r="D111" s="8"/>
      <c r="E111" s="8"/>
      <c r="F111" s="8"/>
      <c r="G111" s="8"/>
      <c r="H111" s="116"/>
      <c r="I111" s="40"/>
      <c r="J111" s="120" t="str">
        <f>IF(AND($H111&gt;0,$I111&lt;&gt;"",$I111&gt;40000),IFERROR(WORKDAY.INTL($I111,INT(($H111+项目参数!$J$29-1)/项目参数!$J$29)-1,1,项目参数!$B$2:$B$200),WORKDAY($I111,INT(($H111+项目参数!$J$29-1)/项目参数!$J$29)-1,1)),"")</f>
        <v/>
      </c>
      <c r="K111" s="121" t="str">
        <f>IF(AND($L111&lt;&gt;"",$L111&gt;40000,$M111&lt;&gt;"",$M111&gt;40000),(1+IFERROR(NETWORKDAYS.INTL($L111,$M111,1,项目参数!$B$2:$B$200),NETWORKDAYS($L111,$M111,1)))*项目参数!$J$29,"")</f>
        <v/>
      </c>
      <c r="L111" s="40"/>
      <c r="M111" s="40"/>
      <c r="N111" s="58"/>
      <c r="O111" s="61"/>
      <c r="W111" s="98" t="b">
        <f t="shared" si="1"/>
        <v>0</v>
      </c>
      <c r="Y111" s="32" t="str">
        <f>IF($W111,VLOOKUP($B111,项目阶段与里程碑!$B:$E,3,FALSE),"")</f>
        <v/>
      </c>
      <c r="Z111" s="32" t="str">
        <f>IF($W111,VLOOKUP($B111,项目阶段与里程碑!$B:$E,4,FALSE),"")</f>
        <v/>
      </c>
      <c r="AA111" t="e">
        <f>VLOOKUP(F111,内部通讯录!$B:$F,5,FALSE)</f>
        <v>#N/A</v>
      </c>
      <c r="AB111" t="str">
        <f>IFERROR(VLOOKUP($AA111,项目参数!$I$14:$J$21,2,FALSE),"")</f>
        <v/>
      </c>
    </row>
    <row r="112" spans="1:28">
      <c r="A112" s="8"/>
      <c r="B112" s="8"/>
      <c r="C112" s="8"/>
      <c r="D112" s="8"/>
      <c r="E112" s="8"/>
      <c r="F112" s="8"/>
      <c r="G112" s="8"/>
      <c r="H112" s="116"/>
      <c r="I112" s="40"/>
      <c r="J112" s="120" t="str">
        <f>IF(AND($H112&gt;0,$I112&lt;&gt;"",$I112&gt;40000),IFERROR(WORKDAY.INTL($I112,INT(($H112+项目参数!$J$29-1)/项目参数!$J$29)-1,1,项目参数!$B$2:$B$200),WORKDAY($I112,INT(($H112+项目参数!$J$29-1)/项目参数!$J$29)-1,1)),"")</f>
        <v/>
      </c>
      <c r="K112" s="121" t="str">
        <f>IF(AND($L112&lt;&gt;"",$L112&gt;40000,$M112&lt;&gt;"",$M112&gt;40000),(1+IFERROR(NETWORKDAYS.INTL($L112,$M112,1,项目参数!$B$2:$B$200),NETWORKDAYS($L112,$M112,1)))*项目参数!$J$29,"")</f>
        <v/>
      </c>
      <c r="L112" s="40"/>
      <c r="M112" s="40"/>
      <c r="N112" s="58"/>
      <c r="O112" s="61"/>
      <c r="W112" s="98" t="b">
        <f t="shared" si="1"/>
        <v>0</v>
      </c>
      <c r="Y112" s="32" t="str">
        <f>IF($W112,VLOOKUP($B112,项目阶段与里程碑!$B:$E,3,FALSE),"")</f>
        <v/>
      </c>
      <c r="Z112" s="32" t="str">
        <f>IF($W112,VLOOKUP($B112,项目阶段与里程碑!$B:$E,4,FALSE),"")</f>
        <v/>
      </c>
      <c r="AA112" t="e">
        <f>VLOOKUP(F112,内部通讯录!$B:$F,5,FALSE)</f>
        <v>#N/A</v>
      </c>
      <c r="AB112" t="str">
        <f>IFERROR(VLOOKUP($AA112,项目参数!$I$14:$J$21,2,FALSE),"")</f>
        <v/>
      </c>
    </row>
    <row r="113" spans="1:28">
      <c r="A113" s="8"/>
      <c r="B113" s="8"/>
      <c r="C113" s="8"/>
      <c r="D113" s="8"/>
      <c r="E113" s="8"/>
      <c r="F113" s="8"/>
      <c r="G113" s="8"/>
      <c r="H113" s="116"/>
      <c r="I113" s="40"/>
      <c r="J113" s="120" t="str">
        <f>IF(AND($H113&gt;0,$I113&lt;&gt;"",$I113&gt;40000),IFERROR(WORKDAY.INTL($I113,INT(($H113+项目参数!$J$29-1)/项目参数!$J$29)-1,1,项目参数!$B$2:$B$200),WORKDAY($I113,INT(($H113+项目参数!$J$29-1)/项目参数!$J$29)-1,1)),"")</f>
        <v/>
      </c>
      <c r="K113" s="121" t="str">
        <f>IF(AND($L113&lt;&gt;"",$L113&gt;40000,$M113&lt;&gt;"",$M113&gt;40000),(1+IFERROR(NETWORKDAYS.INTL($L113,$M113,1,项目参数!$B$2:$B$200),NETWORKDAYS($L113,$M113,1)))*项目参数!$J$29,"")</f>
        <v/>
      </c>
      <c r="L113" s="40"/>
      <c r="M113" s="40"/>
      <c r="N113" s="58"/>
      <c r="O113" s="61"/>
      <c r="W113" s="98" t="b">
        <f t="shared" si="1"/>
        <v>0</v>
      </c>
      <c r="Y113" s="32" t="str">
        <f>IF($W113,VLOOKUP($B113,项目阶段与里程碑!$B:$E,3,FALSE),"")</f>
        <v/>
      </c>
      <c r="Z113" s="32" t="str">
        <f>IF($W113,VLOOKUP($B113,项目阶段与里程碑!$B:$E,4,FALSE),"")</f>
        <v/>
      </c>
      <c r="AA113" t="e">
        <f>VLOOKUP(F113,内部通讯录!$B:$F,5,FALSE)</f>
        <v>#N/A</v>
      </c>
      <c r="AB113" t="str">
        <f>IFERROR(VLOOKUP($AA113,项目参数!$I$14:$J$21,2,FALSE),"")</f>
        <v/>
      </c>
    </row>
    <row r="114" spans="1:28">
      <c r="A114" s="8"/>
      <c r="B114" s="8"/>
      <c r="C114" s="8"/>
      <c r="D114" s="8"/>
      <c r="E114" s="8"/>
      <c r="F114" s="8"/>
      <c r="G114" s="8"/>
      <c r="H114" s="116"/>
      <c r="I114" s="40"/>
      <c r="J114" s="120" t="str">
        <f>IF(AND($H114&gt;0,$I114&lt;&gt;"",$I114&gt;40000),IFERROR(WORKDAY.INTL($I114,INT(($H114+项目参数!$J$29-1)/项目参数!$J$29)-1,1,项目参数!$B$2:$B$200),WORKDAY($I114,INT(($H114+项目参数!$J$29-1)/项目参数!$J$29)-1,1)),"")</f>
        <v/>
      </c>
      <c r="K114" s="121" t="str">
        <f>IF(AND($L114&lt;&gt;"",$L114&gt;40000,$M114&lt;&gt;"",$M114&gt;40000),(1+IFERROR(NETWORKDAYS.INTL($L114,$M114,1,项目参数!$B$2:$B$200),NETWORKDAYS($L114,$M114,1)))*项目参数!$J$29,"")</f>
        <v/>
      </c>
      <c r="L114" s="40"/>
      <c r="M114" s="40"/>
      <c r="N114" s="58"/>
      <c r="O114" s="61"/>
      <c r="W114" s="98" t="b">
        <f t="shared" si="1"/>
        <v>0</v>
      </c>
      <c r="Y114" s="32" t="str">
        <f>IF($W114,VLOOKUP($B114,项目阶段与里程碑!$B:$E,3,FALSE),"")</f>
        <v/>
      </c>
      <c r="Z114" s="32" t="str">
        <f>IF($W114,VLOOKUP($B114,项目阶段与里程碑!$B:$E,4,FALSE),"")</f>
        <v/>
      </c>
      <c r="AA114" t="e">
        <f>VLOOKUP(F114,内部通讯录!$B:$F,5,FALSE)</f>
        <v>#N/A</v>
      </c>
      <c r="AB114" t="str">
        <f>IFERROR(VLOOKUP($AA114,项目参数!$I$14:$J$21,2,FALSE),"")</f>
        <v/>
      </c>
    </row>
    <row r="115" spans="1:28">
      <c r="A115" s="8"/>
      <c r="B115" s="8"/>
      <c r="C115" s="8"/>
      <c r="D115" s="8"/>
      <c r="E115" s="8"/>
      <c r="F115" s="8"/>
      <c r="G115" s="8"/>
      <c r="H115" s="116"/>
      <c r="I115" s="40"/>
      <c r="J115" s="120" t="str">
        <f>IF(AND($H115&gt;0,$I115&lt;&gt;"",$I115&gt;40000),IFERROR(WORKDAY.INTL($I115,INT(($H115+项目参数!$J$29-1)/项目参数!$J$29)-1,1,项目参数!$B$2:$B$200),WORKDAY($I115,INT(($H115+项目参数!$J$29-1)/项目参数!$J$29)-1,1)),"")</f>
        <v/>
      </c>
      <c r="K115" s="121" t="str">
        <f>IF(AND($L115&lt;&gt;"",$L115&gt;40000,$M115&lt;&gt;"",$M115&gt;40000),(1+IFERROR(NETWORKDAYS.INTL($L115,$M115,1,项目参数!$B$2:$B$200),NETWORKDAYS($L115,$M115,1)))*项目参数!$J$29,"")</f>
        <v/>
      </c>
      <c r="L115" s="40"/>
      <c r="M115" s="40"/>
      <c r="N115" s="58"/>
      <c r="O115" s="61"/>
      <c r="W115" s="98" t="b">
        <f t="shared" si="1"/>
        <v>0</v>
      </c>
      <c r="Y115" s="32" t="str">
        <f>IF($W115,VLOOKUP($B115,项目阶段与里程碑!$B:$E,3,FALSE),"")</f>
        <v/>
      </c>
      <c r="Z115" s="32" t="str">
        <f>IF($W115,VLOOKUP($B115,项目阶段与里程碑!$B:$E,4,FALSE),"")</f>
        <v/>
      </c>
      <c r="AA115" t="e">
        <f>VLOOKUP(F115,内部通讯录!$B:$F,5,FALSE)</f>
        <v>#N/A</v>
      </c>
      <c r="AB115" t="str">
        <f>IFERROR(VLOOKUP($AA115,项目参数!$I$14:$J$21,2,FALSE),"")</f>
        <v/>
      </c>
    </row>
    <row r="116" spans="1:28">
      <c r="A116" s="8"/>
      <c r="B116" s="8"/>
      <c r="C116" s="8"/>
      <c r="D116" s="8"/>
      <c r="E116" s="8"/>
      <c r="F116" s="8"/>
      <c r="G116" s="8"/>
      <c r="H116" s="116"/>
      <c r="I116" s="40"/>
      <c r="J116" s="120" t="str">
        <f>IF(AND($H116&gt;0,$I116&lt;&gt;"",$I116&gt;40000),IFERROR(WORKDAY.INTL($I116,INT(($H116+项目参数!$J$29-1)/项目参数!$J$29)-1,1,项目参数!$B$2:$B$200),WORKDAY($I116,INT(($H116+项目参数!$J$29-1)/项目参数!$J$29)-1,1)),"")</f>
        <v/>
      </c>
      <c r="K116" s="121" t="str">
        <f>IF(AND($L116&lt;&gt;"",$L116&gt;40000,$M116&lt;&gt;"",$M116&gt;40000),(1+IFERROR(NETWORKDAYS.INTL($L116,$M116,1,项目参数!$B$2:$B$200),NETWORKDAYS($L116,$M116,1)))*项目参数!$J$29,"")</f>
        <v/>
      </c>
      <c r="L116" s="40"/>
      <c r="M116" s="40"/>
      <c r="N116" s="58"/>
      <c r="O116" s="61"/>
      <c r="W116" s="98" t="b">
        <f t="shared" si="1"/>
        <v>0</v>
      </c>
      <c r="Y116" s="32" t="str">
        <f>IF($W116,VLOOKUP($B116,项目阶段与里程碑!$B:$E,3,FALSE),"")</f>
        <v/>
      </c>
      <c r="Z116" s="32" t="str">
        <f>IF($W116,VLOOKUP($B116,项目阶段与里程碑!$B:$E,4,FALSE),"")</f>
        <v/>
      </c>
      <c r="AA116" t="e">
        <f>VLOOKUP(F116,内部通讯录!$B:$F,5,FALSE)</f>
        <v>#N/A</v>
      </c>
      <c r="AB116" t="str">
        <f>IFERROR(VLOOKUP($AA116,项目参数!$I$14:$J$21,2,FALSE),"")</f>
        <v/>
      </c>
    </row>
    <row r="117" spans="1:28">
      <c r="A117" s="8"/>
      <c r="B117" s="8"/>
      <c r="C117" s="8"/>
      <c r="D117" s="8"/>
      <c r="E117" s="8"/>
      <c r="F117" s="8"/>
      <c r="G117" s="8"/>
      <c r="H117" s="116"/>
      <c r="I117" s="40"/>
      <c r="J117" s="120" t="str">
        <f>IF(AND($H117&gt;0,$I117&lt;&gt;"",$I117&gt;40000),IFERROR(WORKDAY.INTL($I117,INT(($H117+项目参数!$J$29-1)/项目参数!$J$29)-1,1,项目参数!$B$2:$B$200),WORKDAY($I117,INT(($H117+项目参数!$J$29-1)/项目参数!$J$29)-1,1)),"")</f>
        <v/>
      </c>
      <c r="K117" s="121" t="str">
        <f>IF(AND($L117&lt;&gt;"",$L117&gt;40000,$M117&lt;&gt;"",$M117&gt;40000),(1+IFERROR(NETWORKDAYS.INTL($L117,$M117,1,项目参数!$B$2:$B$200),NETWORKDAYS($L117,$M117,1)))*项目参数!$J$29,"")</f>
        <v/>
      </c>
      <c r="L117" s="40"/>
      <c r="M117" s="40"/>
      <c r="N117" s="58"/>
      <c r="O117" s="61"/>
      <c r="W117" s="98" t="b">
        <f t="shared" si="1"/>
        <v>0</v>
      </c>
      <c r="Y117" s="32" t="str">
        <f>IF($W117,VLOOKUP($B117,项目阶段与里程碑!$B:$E,3,FALSE),"")</f>
        <v/>
      </c>
      <c r="Z117" s="32" t="str">
        <f>IF($W117,VLOOKUP($B117,项目阶段与里程碑!$B:$E,4,FALSE),"")</f>
        <v/>
      </c>
      <c r="AA117" t="e">
        <f>VLOOKUP(F117,内部通讯录!$B:$F,5,FALSE)</f>
        <v>#N/A</v>
      </c>
      <c r="AB117" t="str">
        <f>IFERROR(VLOOKUP($AA117,项目参数!$I$14:$J$21,2,FALSE),"")</f>
        <v/>
      </c>
    </row>
    <row r="118" spans="1:28">
      <c r="A118" s="8"/>
      <c r="B118" s="8"/>
      <c r="C118" s="8"/>
      <c r="D118" s="8"/>
      <c r="E118" s="8"/>
      <c r="F118" s="8"/>
      <c r="G118" s="8"/>
      <c r="H118" s="116"/>
      <c r="I118" s="40"/>
      <c r="J118" s="120" t="str">
        <f>IF(AND($H118&gt;0,$I118&lt;&gt;"",$I118&gt;40000),IFERROR(WORKDAY.INTL($I118,INT(($H118+项目参数!$J$29-1)/项目参数!$J$29)-1,1,项目参数!$B$2:$B$200),WORKDAY($I118,INT(($H118+项目参数!$J$29-1)/项目参数!$J$29)-1,1)),"")</f>
        <v/>
      </c>
      <c r="K118" s="121" t="str">
        <f>IF(AND($L118&lt;&gt;"",$L118&gt;40000,$M118&lt;&gt;"",$M118&gt;40000),(1+IFERROR(NETWORKDAYS.INTL($L118,$M118,1,项目参数!$B$2:$B$200),NETWORKDAYS($L118,$M118,1)))*项目参数!$J$29,"")</f>
        <v/>
      </c>
      <c r="L118" s="40"/>
      <c r="M118" s="40"/>
      <c r="N118" s="58"/>
      <c r="O118" s="61"/>
      <c r="W118" s="98" t="b">
        <f t="shared" si="1"/>
        <v>0</v>
      </c>
      <c r="Y118" s="32" t="str">
        <f>IF($W118,VLOOKUP($B118,项目阶段与里程碑!$B:$E,3,FALSE),"")</f>
        <v/>
      </c>
      <c r="Z118" s="32" t="str">
        <f>IF($W118,VLOOKUP($B118,项目阶段与里程碑!$B:$E,4,FALSE),"")</f>
        <v/>
      </c>
      <c r="AA118" t="e">
        <f>VLOOKUP(F118,内部通讯录!$B:$F,5,FALSE)</f>
        <v>#N/A</v>
      </c>
      <c r="AB118" t="str">
        <f>IFERROR(VLOOKUP($AA118,项目参数!$I$14:$J$21,2,FALSE),"")</f>
        <v/>
      </c>
    </row>
    <row r="119" spans="1:28">
      <c r="A119" s="8"/>
      <c r="B119" s="8"/>
      <c r="C119" s="8"/>
      <c r="D119" s="8"/>
      <c r="E119" s="8"/>
      <c r="F119" s="8"/>
      <c r="G119" s="8"/>
      <c r="H119" s="116"/>
      <c r="I119" s="40"/>
      <c r="J119" s="120" t="str">
        <f>IF(AND($H119&gt;0,$I119&lt;&gt;"",$I119&gt;40000),IFERROR(WORKDAY.INTL($I119,INT(($H119+项目参数!$J$29-1)/项目参数!$J$29)-1,1,项目参数!$B$2:$B$200),WORKDAY($I119,INT(($H119+项目参数!$J$29-1)/项目参数!$J$29)-1,1)),"")</f>
        <v/>
      </c>
      <c r="K119" s="121" t="str">
        <f>IF(AND($L119&lt;&gt;"",$L119&gt;40000,$M119&lt;&gt;"",$M119&gt;40000),(1+IFERROR(NETWORKDAYS.INTL($L119,$M119,1,项目参数!$B$2:$B$200),NETWORKDAYS($L119,$M119,1)))*项目参数!$J$29,"")</f>
        <v/>
      </c>
      <c r="L119" s="40"/>
      <c r="M119" s="40"/>
      <c r="N119" s="58"/>
      <c r="O119" s="61"/>
      <c r="W119" s="98" t="b">
        <f t="shared" si="1"/>
        <v>0</v>
      </c>
      <c r="Y119" s="32" t="str">
        <f>IF($W119,VLOOKUP($B119,项目阶段与里程碑!$B:$E,3,FALSE),"")</f>
        <v/>
      </c>
      <c r="Z119" s="32" t="str">
        <f>IF($W119,VLOOKUP($B119,项目阶段与里程碑!$B:$E,4,FALSE),"")</f>
        <v/>
      </c>
      <c r="AA119" t="e">
        <f>VLOOKUP(F119,内部通讯录!$B:$F,5,FALSE)</f>
        <v>#N/A</v>
      </c>
      <c r="AB119" t="str">
        <f>IFERROR(VLOOKUP($AA119,项目参数!$I$14:$J$21,2,FALSE),"")</f>
        <v/>
      </c>
    </row>
    <row r="120" spans="1:28">
      <c r="A120" s="8"/>
      <c r="B120" s="8"/>
      <c r="C120" s="8"/>
      <c r="D120" s="8"/>
      <c r="E120" s="8"/>
      <c r="F120" s="8"/>
      <c r="G120" s="8"/>
      <c r="H120" s="116"/>
      <c r="I120" s="40"/>
      <c r="J120" s="120" t="str">
        <f>IF(AND($H120&gt;0,$I120&lt;&gt;"",$I120&gt;40000),IFERROR(WORKDAY.INTL($I120,INT(($H120+项目参数!$J$29-1)/项目参数!$J$29)-1,1,项目参数!$B$2:$B$200),WORKDAY($I120,INT(($H120+项目参数!$J$29-1)/项目参数!$J$29)-1,1)),"")</f>
        <v/>
      </c>
      <c r="K120" s="121" t="str">
        <f>IF(AND($L120&lt;&gt;"",$L120&gt;40000,$M120&lt;&gt;"",$M120&gt;40000),(1+IFERROR(NETWORKDAYS.INTL($L120,$M120,1,项目参数!$B$2:$B$200),NETWORKDAYS($L120,$M120,1)))*项目参数!$J$29,"")</f>
        <v/>
      </c>
      <c r="L120" s="40"/>
      <c r="M120" s="40"/>
      <c r="N120" s="58"/>
      <c r="O120" s="61"/>
      <c r="W120" s="98" t="b">
        <f t="shared" si="1"/>
        <v>0</v>
      </c>
      <c r="Y120" s="32" t="str">
        <f>IF($W120,VLOOKUP($B120,项目阶段与里程碑!$B:$E,3,FALSE),"")</f>
        <v/>
      </c>
      <c r="Z120" s="32" t="str">
        <f>IF($W120,VLOOKUP($B120,项目阶段与里程碑!$B:$E,4,FALSE),"")</f>
        <v/>
      </c>
      <c r="AA120" t="e">
        <f>VLOOKUP(F120,内部通讯录!$B:$F,5,FALSE)</f>
        <v>#N/A</v>
      </c>
      <c r="AB120" t="str">
        <f>IFERROR(VLOOKUP($AA120,项目参数!$I$14:$J$21,2,FALSE),"")</f>
        <v/>
      </c>
    </row>
    <row r="121" spans="1:28">
      <c r="A121" s="8"/>
      <c r="B121" s="8"/>
      <c r="C121" s="8"/>
      <c r="D121" s="8"/>
      <c r="E121" s="8"/>
      <c r="F121" s="8"/>
      <c r="G121" s="8"/>
      <c r="H121" s="116"/>
      <c r="I121" s="40"/>
      <c r="J121" s="120" t="str">
        <f>IF(AND($H121&gt;0,$I121&lt;&gt;"",$I121&gt;40000),IFERROR(WORKDAY.INTL($I121,INT(($H121+项目参数!$J$29-1)/项目参数!$J$29)-1,1,项目参数!$B$2:$B$200),WORKDAY($I121,INT(($H121+项目参数!$J$29-1)/项目参数!$J$29)-1,1)),"")</f>
        <v/>
      </c>
      <c r="K121" s="121" t="str">
        <f>IF(AND($L121&lt;&gt;"",$L121&gt;40000,$M121&lt;&gt;"",$M121&gt;40000),(1+IFERROR(NETWORKDAYS.INTL($L121,$M121,1,项目参数!$B$2:$B$200),NETWORKDAYS($L121,$M121,1)))*项目参数!$J$29,"")</f>
        <v/>
      </c>
      <c r="L121" s="40"/>
      <c r="M121" s="40"/>
      <c r="N121" s="58"/>
      <c r="O121" s="61"/>
      <c r="W121" s="98" t="b">
        <f t="shared" si="1"/>
        <v>0</v>
      </c>
      <c r="Y121" s="32" t="str">
        <f>IF($W121,VLOOKUP($B121,项目阶段与里程碑!$B:$E,3,FALSE),"")</f>
        <v/>
      </c>
      <c r="Z121" s="32" t="str">
        <f>IF($W121,VLOOKUP($B121,项目阶段与里程碑!$B:$E,4,FALSE),"")</f>
        <v/>
      </c>
      <c r="AA121" t="e">
        <f>VLOOKUP(F121,内部通讯录!$B:$F,5,FALSE)</f>
        <v>#N/A</v>
      </c>
      <c r="AB121" t="str">
        <f>IFERROR(VLOOKUP($AA121,项目参数!$I$14:$J$21,2,FALSE),"")</f>
        <v/>
      </c>
    </row>
    <row r="122" spans="1:28">
      <c r="A122" s="8"/>
      <c r="B122" s="8"/>
      <c r="C122" s="8"/>
      <c r="D122" s="8"/>
      <c r="E122" s="8"/>
      <c r="F122" s="8"/>
      <c r="G122" s="8"/>
      <c r="H122" s="116"/>
      <c r="I122" s="40"/>
      <c r="J122" s="120" t="str">
        <f>IF(AND($H122&gt;0,$I122&lt;&gt;"",$I122&gt;40000),IFERROR(WORKDAY.INTL($I122,INT(($H122+项目参数!$J$29-1)/项目参数!$J$29)-1,1,项目参数!$B$2:$B$200),WORKDAY($I122,INT(($H122+项目参数!$J$29-1)/项目参数!$J$29)-1,1)),"")</f>
        <v/>
      </c>
      <c r="K122" s="121" t="str">
        <f>IF(AND($L122&lt;&gt;"",$L122&gt;40000,$M122&lt;&gt;"",$M122&gt;40000),(1+IFERROR(NETWORKDAYS.INTL($L122,$M122,1,项目参数!$B$2:$B$200),NETWORKDAYS($L122,$M122,1)))*项目参数!$J$29,"")</f>
        <v/>
      </c>
      <c r="L122" s="40"/>
      <c r="M122" s="40"/>
      <c r="N122" s="58"/>
      <c r="O122" s="61"/>
      <c r="W122" s="98" t="b">
        <f t="shared" si="1"/>
        <v>0</v>
      </c>
      <c r="Y122" s="32" t="str">
        <f>IF($W122,VLOOKUP($B122,项目阶段与里程碑!$B:$E,3,FALSE),"")</f>
        <v/>
      </c>
      <c r="Z122" s="32" t="str">
        <f>IF($W122,VLOOKUP($B122,项目阶段与里程碑!$B:$E,4,FALSE),"")</f>
        <v/>
      </c>
      <c r="AA122" t="e">
        <f>VLOOKUP(F122,内部通讯录!$B:$F,5,FALSE)</f>
        <v>#N/A</v>
      </c>
      <c r="AB122" t="str">
        <f>IFERROR(VLOOKUP($AA122,项目参数!$I$14:$J$21,2,FALSE),"")</f>
        <v/>
      </c>
    </row>
    <row r="123" spans="1:28">
      <c r="A123" s="8"/>
      <c r="B123" s="8"/>
      <c r="C123" s="8"/>
      <c r="D123" s="8"/>
      <c r="E123" s="8"/>
      <c r="F123" s="8"/>
      <c r="G123" s="8"/>
      <c r="H123" s="116"/>
      <c r="I123" s="40"/>
      <c r="J123" s="120" t="str">
        <f>IF(AND($H123&gt;0,$I123&lt;&gt;"",$I123&gt;40000),IFERROR(WORKDAY.INTL($I123,INT(($H123+项目参数!$J$29-1)/项目参数!$J$29)-1,1,项目参数!$B$2:$B$200),WORKDAY($I123,INT(($H123+项目参数!$J$29-1)/项目参数!$J$29)-1,1)),"")</f>
        <v/>
      </c>
      <c r="K123" s="121" t="str">
        <f>IF(AND($L123&lt;&gt;"",$L123&gt;40000,$M123&lt;&gt;"",$M123&gt;40000),(1+IFERROR(NETWORKDAYS.INTL($L123,$M123,1,项目参数!$B$2:$B$200),NETWORKDAYS($L123,$M123,1)))*项目参数!$J$29,"")</f>
        <v/>
      </c>
      <c r="L123" s="40"/>
      <c r="M123" s="40"/>
      <c r="N123" s="58"/>
      <c r="O123" s="61"/>
      <c r="W123" s="98" t="b">
        <f t="shared" si="1"/>
        <v>0</v>
      </c>
      <c r="Y123" s="32" t="str">
        <f>IF($W123,VLOOKUP($B123,项目阶段与里程碑!$B:$E,3,FALSE),"")</f>
        <v/>
      </c>
      <c r="Z123" s="32" t="str">
        <f>IF($W123,VLOOKUP($B123,项目阶段与里程碑!$B:$E,4,FALSE),"")</f>
        <v/>
      </c>
      <c r="AA123" t="e">
        <f>VLOOKUP(F123,内部通讯录!$B:$F,5,FALSE)</f>
        <v>#N/A</v>
      </c>
      <c r="AB123" t="str">
        <f>IFERROR(VLOOKUP($AA123,项目参数!$I$14:$J$21,2,FALSE),"")</f>
        <v/>
      </c>
    </row>
    <row r="124" spans="1:28">
      <c r="A124" s="8"/>
      <c r="B124" s="8"/>
      <c r="C124" s="8"/>
      <c r="D124" s="8"/>
      <c r="E124" s="8"/>
      <c r="F124" s="8"/>
      <c r="G124" s="8"/>
      <c r="H124" s="116"/>
      <c r="I124" s="40"/>
      <c r="J124" s="120" t="str">
        <f>IF(AND($H124&gt;0,$I124&lt;&gt;"",$I124&gt;40000),IFERROR(WORKDAY.INTL($I124,INT(($H124+项目参数!$J$29-1)/项目参数!$J$29)-1,1,项目参数!$B$2:$B$200),WORKDAY($I124,INT(($H124+项目参数!$J$29-1)/项目参数!$J$29)-1,1)),"")</f>
        <v/>
      </c>
      <c r="K124" s="121" t="str">
        <f>IF(AND($L124&lt;&gt;"",$L124&gt;40000,$M124&lt;&gt;"",$M124&gt;40000),(1+IFERROR(NETWORKDAYS.INTL($L124,$M124,1,项目参数!$B$2:$B$200),NETWORKDAYS($L124,$M124,1)))*项目参数!$J$29,"")</f>
        <v/>
      </c>
      <c r="L124" s="40"/>
      <c r="M124" s="40"/>
      <c r="N124" s="58"/>
      <c r="O124" s="61"/>
      <c r="W124" s="98" t="b">
        <f t="shared" si="1"/>
        <v>0</v>
      </c>
      <c r="Y124" s="32" t="str">
        <f>IF($W124,VLOOKUP($B124,项目阶段与里程碑!$B:$E,3,FALSE),"")</f>
        <v/>
      </c>
      <c r="Z124" s="32" t="str">
        <f>IF($W124,VLOOKUP($B124,项目阶段与里程碑!$B:$E,4,FALSE),"")</f>
        <v/>
      </c>
      <c r="AA124" t="e">
        <f>VLOOKUP(F124,内部通讯录!$B:$F,5,FALSE)</f>
        <v>#N/A</v>
      </c>
      <c r="AB124" t="str">
        <f>IFERROR(VLOOKUP($AA124,项目参数!$I$14:$J$21,2,FALSE),"")</f>
        <v/>
      </c>
    </row>
    <row r="125" spans="1:28">
      <c r="A125" s="8"/>
      <c r="B125" s="8"/>
      <c r="C125" s="8"/>
      <c r="D125" s="8"/>
      <c r="E125" s="8"/>
      <c r="F125" s="8"/>
      <c r="G125" s="8"/>
      <c r="H125" s="116"/>
      <c r="I125" s="40"/>
      <c r="J125" s="120" t="str">
        <f>IF(AND($H125&gt;0,$I125&lt;&gt;"",$I125&gt;40000),IFERROR(WORKDAY.INTL($I125,INT(($H125+项目参数!$J$29-1)/项目参数!$J$29)-1,1,项目参数!$B$2:$B$200),WORKDAY($I125,INT(($H125+项目参数!$J$29-1)/项目参数!$J$29)-1,1)),"")</f>
        <v/>
      </c>
      <c r="K125" s="121" t="str">
        <f>IF(AND($L125&lt;&gt;"",$L125&gt;40000,$M125&lt;&gt;"",$M125&gt;40000),(1+IFERROR(NETWORKDAYS.INTL($L125,$M125,1,项目参数!$B$2:$B$200),NETWORKDAYS($L125,$M125,1)))*项目参数!$J$29,"")</f>
        <v/>
      </c>
      <c r="L125" s="40"/>
      <c r="M125" s="40"/>
      <c r="N125" s="58"/>
      <c r="O125" s="61"/>
      <c r="W125" s="98" t="b">
        <f t="shared" si="1"/>
        <v>0</v>
      </c>
      <c r="Y125" s="32" t="str">
        <f>IF($W125,VLOOKUP($B125,项目阶段与里程碑!$B:$E,3,FALSE),"")</f>
        <v/>
      </c>
      <c r="Z125" s="32" t="str">
        <f>IF($W125,VLOOKUP($B125,项目阶段与里程碑!$B:$E,4,FALSE),"")</f>
        <v/>
      </c>
      <c r="AA125" t="e">
        <f>VLOOKUP(F125,内部通讯录!$B:$F,5,FALSE)</f>
        <v>#N/A</v>
      </c>
      <c r="AB125" t="str">
        <f>IFERROR(VLOOKUP($AA125,项目参数!$I$14:$J$21,2,FALSE),"")</f>
        <v/>
      </c>
    </row>
    <row r="126" spans="1:28">
      <c r="A126" s="8"/>
      <c r="B126" s="8"/>
      <c r="C126" s="8"/>
      <c r="D126" s="8"/>
      <c r="E126" s="8"/>
      <c r="F126" s="8"/>
      <c r="G126" s="8"/>
      <c r="H126" s="116"/>
      <c r="I126" s="40"/>
      <c r="J126" s="120" t="str">
        <f>IF(AND($H126&gt;0,$I126&lt;&gt;"",$I126&gt;40000),IFERROR(WORKDAY.INTL($I126,INT(($H126+项目参数!$J$29-1)/项目参数!$J$29)-1,1,项目参数!$B$2:$B$200),WORKDAY($I126,INT(($H126+项目参数!$J$29-1)/项目参数!$J$29)-1,1)),"")</f>
        <v/>
      </c>
      <c r="K126" s="121" t="str">
        <f>IF(AND($L126&lt;&gt;"",$L126&gt;40000,$M126&lt;&gt;"",$M126&gt;40000),(1+IFERROR(NETWORKDAYS.INTL($L126,$M126,1,项目参数!$B$2:$B$200),NETWORKDAYS($L126,$M126,1)))*项目参数!$J$29,"")</f>
        <v/>
      </c>
      <c r="L126" s="40"/>
      <c r="M126" s="40"/>
      <c r="N126" s="58"/>
      <c r="O126" s="61"/>
      <c r="W126" s="98" t="b">
        <f t="shared" si="1"/>
        <v>0</v>
      </c>
      <c r="Y126" s="32" t="str">
        <f>IF($W126,VLOOKUP($B126,项目阶段与里程碑!$B:$E,3,FALSE),"")</f>
        <v/>
      </c>
      <c r="Z126" s="32" t="str">
        <f>IF($W126,VLOOKUP($B126,项目阶段与里程碑!$B:$E,4,FALSE),"")</f>
        <v/>
      </c>
      <c r="AA126" t="e">
        <f>VLOOKUP(F126,内部通讯录!$B:$F,5,FALSE)</f>
        <v>#N/A</v>
      </c>
      <c r="AB126" t="str">
        <f>IFERROR(VLOOKUP($AA126,项目参数!$I$14:$J$21,2,FALSE),"")</f>
        <v/>
      </c>
    </row>
    <row r="127" spans="1:28">
      <c r="A127" s="8"/>
      <c r="B127" s="8"/>
      <c r="C127" s="8"/>
      <c r="D127" s="8"/>
      <c r="E127" s="8"/>
      <c r="F127" s="8"/>
      <c r="G127" s="8"/>
      <c r="H127" s="116"/>
      <c r="I127" s="40"/>
      <c r="J127" s="120" t="str">
        <f>IF(AND($H127&gt;0,$I127&lt;&gt;"",$I127&gt;40000),IFERROR(WORKDAY.INTL($I127,INT(($H127+项目参数!$J$29-1)/项目参数!$J$29)-1,1,项目参数!$B$2:$B$200),WORKDAY($I127,INT(($H127+项目参数!$J$29-1)/项目参数!$J$29)-1,1)),"")</f>
        <v/>
      </c>
      <c r="K127" s="121" t="str">
        <f>IF(AND($L127&lt;&gt;"",$L127&gt;40000,$M127&lt;&gt;"",$M127&gt;40000),(1+IFERROR(NETWORKDAYS.INTL($L127,$M127,1,项目参数!$B$2:$B$200),NETWORKDAYS($L127,$M127,1)))*项目参数!$J$29,"")</f>
        <v/>
      </c>
      <c r="L127" s="40"/>
      <c r="M127" s="40"/>
      <c r="N127" s="58"/>
      <c r="O127" s="61"/>
      <c r="W127" s="98" t="b">
        <f t="shared" si="1"/>
        <v>0</v>
      </c>
      <c r="Y127" s="32" t="str">
        <f>IF($W127,VLOOKUP($B127,项目阶段与里程碑!$B:$E,3,FALSE),"")</f>
        <v/>
      </c>
      <c r="Z127" s="32" t="str">
        <f>IF($W127,VLOOKUP($B127,项目阶段与里程碑!$B:$E,4,FALSE),"")</f>
        <v/>
      </c>
      <c r="AA127" t="e">
        <f>VLOOKUP(F127,内部通讯录!$B:$F,5,FALSE)</f>
        <v>#N/A</v>
      </c>
      <c r="AB127" t="str">
        <f>IFERROR(VLOOKUP($AA127,项目参数!$I$14:$J$21,2,FALSE),"")</f>
        <v/>
      </c>
    </row>
    <row r="128" spans="1:28">
      <c r="A128" s="8"/>
      <c r="B128" s="8"/>
      <c r="C128" s="8"/>
      <c r="D128" s="8"/>
      <c r="E128" s="8"/>
      <c r="F128" s="8"/>
      <c r="G128" s="8"/>
      <c r="H128" s="116"/>
      <c r="I128" s="40"/>
      <c r="J128" s="120" t="str">
        <f>IF(AND($H128&gt;0,$I128&lt;&gt;"",$I128&gt;40000),IFERROR(WORKDAY.INTL($I128,INT(($H128+项目参数!$J$29-1)/项目参数!$J$29)-1,1,项目参数!$B$2:$B$200),WORKDAY($I128,INT(($H128+项目参数!$J$29-1)/项目参数!$J$29)-1,1)),"")</f>
        <v/>
      </c>
      <c r="K128" s="121" t="str">
        <f>IF(AND($L128&lt;&gt;"",$L128&gt;40000,$M128&lt;&gt;"",$M128&gt;40000),(1+IFERROR(NETWORKDAYS.INTL($L128,$M128,1,项目参数!$B$2:$B$200),NETWORKDAYS($L128,$M128,1)))*项目参数!$J$29,"")</f>
        <v/>
      </c>
      <c r="L128" s="40"/>
      <c r="M128" s="40"/>
      <c r="N128" s="58"/>
      <c r="O128" s="61"/>
      <c r="W128" s="98" t="b">
        <f t="shared" si="1"/>
        <v>0</v>
      </c>
      <c r="Y128" s="32" t="str">
        <f>IF($W128,VLOOKUP($B128,项目阶段与里程碑!$B:$E,3,FALSE),"")</f>
        <v/>
      </c>
      <c r="Z128" s="32" t="str">
        <f>IF($W128,VLOOKUP($B128,项目阶段与里程碑!$B:$E,4,FALSE),"")</f>
        <v/>
      </c>
      <c r="AA128" t="e">
        <f>VLOOKUP(F128,内部通讯录!$B:$F,5,FALSE)</f>
        <v>#N/A</v>
      </c>
      <c r="AB128" t="str">
        <f>IFERROR(VLOOKUP($AA128,项目参数!$I$14:$J$21,2,FALSE),"")</f>
        <v/>
      </c>
    </row>
    <row r="129" spans="1:28">
      <c r="A129" s="8"/>
      <c r="B129" s="8"/>
      <c r="C129" s="8"/>
      <c r="D129" s="8"/>
      <c r="E129" s="8"/>
      <c r="F129" s="8"/>
      <c r="G129" s="8"/>
      <c r="H129" s="116"/>
      <c r="I129" s="40"/>
      <c r="J129" s="120" t="str">
        <f>IF(AND($H129&gt;0,$I129&lt;&gt;"",$I129&gt;40000),IFERROR(WORKDAY.INTL($I129,INT(($H129+项目参数!$J$29-1)/项目参数!$J$29)-1,1,项目参数!$B$2:$B$200),WORKDAY($I129,INT(($H129+项目参数!$J$29-1)/项目参数!$J$29)-1,1)),"")</f>
        <v/>
      </c>
      <c r="K129" s="121" t="str">
        <f>IF(AND($L129&lt;&gt;"",$L129&gt;40000,$M129&lt;&gt;"",$M129&gt;40000),(1+IFERROR(NETWORKDAYS.INTL($L129,$M129,1,项目参数!$B$2:$B$200),NETWORKDAYS($L129,$M129,1)))*项目参数!$J$29,"")</f>
        <v/>
      </c>
      <c r="L129" s="40"/>
      <c r="M129" s="40"/>
      <c r="N129" s="58"/>
      <c r="O129" s="61"/>
      <c r="W129" s="98" t="b">
        <f t="shared" si="1"/>
        <v>0</v>
      </c>
      <c r="Y129" s="32" t="str">
        <f>IF($W129,VLOOKUP($B129,项目阶段与里程碑!$B:$E,3,FALSE),"")</f>
        <v/>
      </c>
      <c r="Z129" s="32" t="str">
        <f>IF($W129,VLOOKUP($B129,项目阶段与里程碑!$B:$E,4,FALSE),"")</f>
        <v/>
      </c>
      <c r="AA129" t="e">
        <f>VLOOKUP(F129,内部通讯录!$B:$F,5,FALSE)</f>
        <v>#N/A</v>
      </c>
      <c r="AB129" t="str">
        <f>IFERROR(VLOOKUP($AA129,项目参数!$I$14:$J$21,2,FALSE),"")</f>
        <v/>
      </c>
    </row>
    <row r="130" spans="1:28">
      <c r="A130" s="8"/>
      <c r="B130" s="8"/>
      <c r="C130" s="8"/>
      <c r="D130" s="8"/>
      <c r="E130" s="8"/>
      <c r="F130" s="8"/>
      <c r="G130" s="8"/>
      <c r="H130" s="116"/>
      <c r="I130" s="40"/>
      <c r="J130" s="120" t="str">
        <f>IF(AND($H130&gt;0,$I130&lt;&gt;"",$I130&gt;40000),IFERROR(WORKDAY.INTL($I130,INT(($H130+项目参数!$J$29-1)/项目参数!$J$29)-1,1,项目参数!$B$2:$B$200),WORKDAY($I130,INT(($H130+项目参数!$J$29-1)/项目参数!$J$29)-1,1)),"")</f>
        <v/>
      </c>
      <c r="K130" s="121" t="str">
        <f>IF(AND($L130&lt;&gt;"",$L130&gt;40000,$M130&lt;&gt;"",$M130&gt;40000),(1+IFERROR(NETWORKDAYS.INTL($L130,$M130,1,项目参数!$B$2:$B$200),NETWORKDAYS($L130,$M130,1)))*项目参数!$J$29,"")</f>
        <v/>
      </c>
      <c r="L130" s="40"/>
      <c r="M130" s="40"/>
      <c r="N130" s="58"/>
      <c r="O130" s="61"/>
      <c r="W130" s="98" t="b">
        <f t="shared" ref="W130:W193" si="2">AND(LEN(A130)&gt;0,LEN(C130)&gt;3,LEN(F130)&gt;1,OR(I130=0,AND(H130&gt;0,I130&gt;40000)),OR(L130=0,L130&gt;40000))</f>
        <v>0</v>
      </c>
      <c r="Y130" s="32" t="str">
        <f>IF($W130,VLOOKUP($B130,项目阶段与里程碑!$B:$E,3,FALSE),"")</f>
        <v/>
      </c>
      <c r="Z130" s="32" t="str">
        <f>IF($W130,VLOOKUP($B130,项目阶段与里程碑!$B:$E,4,FALSE),"")</f>
        <v/>
      </c>
      <c r="AA130" t="e">
        <f>VLOOKUP(F130,内部通讯录!$B:$F,5,FALSE)</f>
        <v>#N/A</v>
      </c>
      <c r="AB130" t="str">
        <f>IFERROR(VLOOKUP($AA130,项目参数!$I$14:$J$21,2,FALSE),"")</f>
        <v/>
      </c>
    </row>
    <row r="131" spans="1:28">
      <c r="A131" s="8"/>
      <c r="B131" s="8"/>
      <c r="C131" s="8"/>
      <c r="D131" s="8"/>
      <c r="E131" s="8"/>
      <c r="F131" s="8"/>
      <c r="G131" s="8"/>
      <c r="H131" s="116"/>
      <c r="I131" s="40"/>
      <c r="J131" s="120" t="str">
        <f>IF(AND($H131&gt;0,$I131&lt;&gt;"",$I131&gt;40000),IFERROR(WORKDAY.INTL($I131,INT(($H131+项目参数!$J$29-1)/项目参数!$J$29)-1,1,项目参数!$B$2:$B$200),WORKDAY($I131,INT(($H131+项目参数!$J$29-1)/项目参数!$J$29)-1,1)),"")</f>
        <v/>
      </c>
      <c r="K131" s="121" t="str">
        <f>IF(AND($L131&lt;&gt;"",$L131&gt;40000,$M131&lt;&gt;"",$M131&gt;40000),(1+IFERROR(NETWORKDAYS.INTL($L131,$M131,1,项目参数!$B$2:$B$200),NETWORKDAYS($L131,$M131,1)))*项目参数!$J$29,"")</f>
        <v/>
      </c>
      <c r="L131" s="40"/>
      <c r="M131" s="40"/>
      <c r="N131" s="58"/>
      <c r="O131" s="61"/>
      <c r="W131" s="98" t="b">
        <f t="shared" si="2"/>
        <v>0</v>
      </c>
      <c r="Y131" s="32" t="str">
        <f>IF($W131,VLOOKUP($B131,项目阶段与里程碑!$B:$E,3,FALSE),"")</f>
        <v/>
      </c>
      <c r="Z131" s="32" t="str">
        <f>IF($W131,VLOOKUP($B131,项目阶段与里程碑!$B:$E,4,FALSE),"")</f>
        <v/>
      </c>
      <c r="AA131" t="e">
        <f>VLOOKUP(F131,内部通讯录!$B:$F,5,FALSE)</f>
        <v>#N/A</v>
      </c>
      <c r="AB131" t="str">
        <f>IFERROR(VLOOKUP($AA131,项目参数!$I$14:$J$21,2,FALSE),"")</f>
        <v/>
      </c>
    </row>
    <row r="132" spans="1:28">
      <c r="A132" s="8"/>
      <c r="B132" s="8"/>
      <c r="C132" s="8"/>
      <c r="D132" s="8"/>
      <c r="E132" s="8"/>
      <c r="F132" s="8"/>
      <c r="G132" s="8"/>
      <c r="H132" s="116"/>
      <c r="I132" s="40"/>
      <c r="J132" s="120" t="str">
        <f>IF(AND($H132&gt;0,$I132&lt;&gt;"",$I132&gt;40000),IFERROR(WORKDAY.INTL($I132,INT(($H132+项目参数!$J$29-1)/项目参数!$J$29)-1,1,项目参数!$B$2:$B$200),WORKDAY($I132,INT(($H132+项目参数!$J$29-1)/项目参数!$J$29)-1,1)),"")</f>
        <v/>
      </c>
      <c r="K132" s="121" t="str">
        <f>IF(AND($L132&lt;&gt;"",$L132&gt;40000,$M132&lt;&gt;"",$M132&gt;40000),(1+IFERROR(NETWORKDAYS.INTL($L132,$M132,1,项目参数!$B$2:$B$200),NETWORKDAYS($L132,$M132,1)))*项目参数!$J$29,"")</f>
        <v/>
      </c>
      <c r="L132" s="40"/>
      <c r="M132" s="40"/>
      <c r="N132" s="58"/>
      <c r="O132" s="61"/>
      <c r="W132" s="98" t="b">
        <f t="shared" si="2"/>
        <v>0</v>
      </c>
      <c r="Y132" s="32" t="str">
        <f>IF($W132,VLOOKUP($B132,项目阶段与里程碑!$B:$E,3,FALSE),"")</f>
        <v/>
      </c>
      <c r="Z132" s="32" t="str">
        <f>IF($W132,VLOOKUP($B132,项目阶段与里程碑!$B:$E,4,FALSE),"")</f>
        <v/>
      </c>
      <c r="AA132" t="e">
        <f>VLOOKUP(F132,内部通讯录!$B:$F,5,FALSE)</f>
        <v>#N/A</v>
      </c>
      <c r="AB132" t="str">
        <f>IFERROR(VLOOKUP($AA132,项目参数!$I$14:$J$21,2,FALSE),"")</f>
        <v/>
      </c>
    </row>
    <row r="133" spans="1:28">
      <c r="A133" s="8"/>
      <c r="B133" s="8"/>
      <c r="C133" s="8"/>
      <c r="D133" s="8"/>
      <c r="E133" s="8"/>
      <c r="F133" s="8"/>
      <c r="G133" s="8"/>
      <c r="H133" s="116"/>
      <c r="I133" s="40"/>
      <c r="J133" s="120" t="str">
        <f>IF(AND($H133&gt;0,$I133&lt;&gt;"",$I133&gt;40000),IFERROR(WORKDAY.INTL($I133,INT(($H133+项目参数!$J$29-1)/项目参数!$J$29)-1,1,项目参数!$B$2:$B$200),WORKDAY($I133,INT(($H133+项目参数!$J$29-1)/项目参数!$J$29)-1,1)),"")</f>
        <v/>
      </c>
      <c r="K133" s="121" t="str">
        <f>IF(AND($L133&lt;&gt;"",$L133&gt;40000,$M133&lt;&gt;"",$M133&gt;40000),(1+IFERROR(NETWORKDAYS.INTL($L133,$M133,1,项目参数!$B$2:$B$200),NETWORKDAYS($L133,$M133,1)))*项目参数!$J$29,"")</f>
        <v/>
      </c>
      <c r="L133" s="40"/>
      <c r="M133" s="40"/>
      <c r="N133" s="58"/>
      <c r="O133" s="61"/>
      <c r="W133" s="98" t="b">
        <f t="shared" si="2"/>
        <v>0</v>
      </c>
      <c r="Y133" s="32" t="str">
        <f>IF($W133,VLOOKUP($B133,项目阶段与里程碑!$B:$E,3,FALSE),"")</f>
        <v/>
      </c>
      <c r="Z133" s="32" t="str">
        <f>IF($W133,VLOOKUP($B133,项目阶段与里程碑!$B:$E,4,FALSE),"")</f>
        <v/>
      </c>
      <c r="AA133" t="e">
        <f>VLOOKUP(F133,内部通讯录!$B:$F,5,FALSE)</f>
        <v>#N/A</v>
      </c>
      <c r="AB133" t="str">
        <f>IFERROR(VLOOKUP($AA133,项目参数!$I$14:$J$21,2,FALSE),"")</f>
        <v/>
      </c>
    </row>
    <row r="134" spans="1:28">
      <c r="A134" s="8"/>
      <c r="B134" s="8"/>
      <c r="C134" s="8"/>
      <c r="D134" s="8"/>
      <c r="E134" s="8"/>
      <c r="F134" s="8"/>
      <c r="G134" s="8"/>
      <c r="H134" s="116"/>
      <c r="I134" s="40"/>
      <c r="J134" s="120" t="str">
        <f>IF(AND($H134&gt;0,$I134&lt;&gt;"",$I134&gt;40000),IFERROR(WORKDAY.INTL($I134,INT(($H134+项目参数!$J$29-1)/项目参数!$J$29)-1,1,项目参数!$B$2:$B$200),WORKDAY($I134,INT(($H134+项目参数!$J$29-1)/项目参数!$J$29)-1,1)),"")</f>
        <v/>
      </c>
      <c r="K134" s="121" t="str">
        <f>IF(AND($L134&lt;&gt;"",$L134&gt;40000,$M134&lt;&gt;"",$M134&gt;40000),(1+IFERROR(NETWORKDAYS.INTL($L134,$M134,1,项目参数!$B$2:$B$200),NETWORKDAYS($L134,$M134,1)))*项目参数!$J$29,"")</f>
        <v/>
      </c>
      <c r="L134" s="40"/>
      <c r="M134" s="40"/>
      <c r="N134" s="58"/>
      <c r="O134" s="61"/>
      <c r="W134" s="98" t="b">
        <f t="shared" si="2"/>
        <v>0</v>
      </c>
      <c r="Y134" s="32" t="str">
        <f>IF($W134,VLOOKUP($B134,项目阶段与里程碑!$B:$E,3,FALSE),"")</f>
        <v/>
      </c>
      <c r="Z134" s="32" t="str">
        <f>IF($W134,VLOOKUP($B134,项目阶段与里程碑!$B:$E,4,FALSE),"")</f>
        <v/>
      </c>
      <c r="AA134" t="e">
        <f>VLOOKUP(F134,内部通讯录!$B:$F,5,FALSE)</f>
        <v>#N/A</v>
      </c>
      <c r="AB134" t="str">
        <f>IFERROR(VLOOKUP($AA134,项目参数!$I$14:$J$21,2,FALSE),"")</f>
        <v/>
      </c>
    </row>
    <row r="135" spans="1:28">
      <c r="A135" s="8"/>
      <c r="B135" s="8"/>
      <c r="C135" s="8"/>
      <c r="D135" s="8"/>
      <c r="E135" s="8"/>
      <c r="F135" s="8"/>
      <c r="G135" s="8"/>
      <c r="H135" s="116"/>
      <c r="I135" s="40"/>
      <c r="J135" s="120" t="str">
        <f>IF(AND($H135&gt;0,$I135&lt;&gt;"",$I135&gt;40000),IFERROR(WORKDAY.INTL($I135,INT(($H135+项目参数!$J$29-1)/项目参数!$J$29)-1,1,项目参数!$B$2:$B$200),WORKDAY($I135,INT(($H135+项目参数!$J$29-1)/项目参数!$J$29)-1,1)),"")</f>
        <v/>
      </c>
      <c r="K135" s="121" t="str">
        <f>IF(AND($L135&lt;&gt;"",$L135&gt;40000,$M135&lt;&gt;"",$M135&gt;40000),(1+IFERROR(NETWORKDAYS.INTL($L135,$M135,1,项目参数!$B$2:$B$200),NETWORKDAYS($L135,$M135,1)))*项目参数!$J$29,"")</f>
        <v/>
      </c>
      <c r="L135" s="40"/>
      <c r="M135" s="40"/>
      <c r="N135" s="58"/>
      <c r="O135" s="61"/>
      <c r="W135" s="98" t="b">
        <f t="shared" si="2"/>
        <v>0</v>
      </c>
      <c r="Y135" s="32" t="str">
        <f>IF($W135,VLOOKUP($B135,项目阶段与里程碑!$B:$E,3,FALSE),"")</f>
        <v/>
      </c>
      <c r="Z135" s="32" t="str">
        <f>IF($W135,VLOOKUP($B135,项目阶段与里程碑!$B:$E,4,FALSE),"")</f>
        <v/>
      </c>
      <c r="AA135" t="e">
        <f>VLOOKUP(F135,内部通讯录!$B:$F,5,FALSE)</f>
        <v>#N/A</v>
      </c>
      <c r="AB135" t="str">
        <f>IFERROR(VLOOKUP($AA135,项目参数!$I$14:$J$21,2,FALSE),"")</f>
        <v/>
      </c>
    </row>
    <row r="136" spans="1:28">
      <c r="A136" s="8"/>
      <c r="B136" s="8"/>
      <c r="C136" s="8"/>
      <c r="D136" s="8"/>
      <c r="E136" s="8"/>
      <c r="F136" s="8"/>
      <c r="G136" s="8"/>
      <c r="H136" s="116"/>
      <c r="I136" s="40"/>
      <c r="J136" s="120" t="str">
        <f>IF(AND($H136&gt;0,$I136&lt;&gt;"",$I136&gt;40000),IFERROR(WORKDAY.INTL($I136,INT(($H136+项目参数!$J$29-1)/项目参数!$J$29)-1,1,项目参数!$B$2:$B$200),WORKDAY($I136,INT(($H136+项目参数!$J$29-1)/项目参数!$J$29)-1,1)),"")</f>
        <v/>
      </c>
      <c r="K136" s="121" t="str">
        <f>IF(AND($L136&lt;&gt;"",$L136&gt;40000,$M136&lt;&gt;"",$M136&gt;40000),(1+IFERROR(NETWORKDAYS.INTL($L136,$M136,1,项目参数!$B$2:$B$200),NETWORKDAYS($L136,$M136,1)))*项目参数!$J$29,"")</f>
        <v/>
      </c>
      <c r="L136" s="40"/>
      <c r="M136" s="40"/>
      <c r="N136" s="58"/>
      <c r="O136" s="61"/>
      <c r="W136" s="98" t="b">
        <f t="shared" si="2"/>
        <v>0</v>
      </c>
      <c r="Y136" s="32" t="str">
        <f>IF($W136,VLOOKUP($B136,项目阶段与里程碑!$B:$E,3,FALSE),"")</f>
        <v/>
      </c>
      <c r="Z136" s="32" t="str">
        <f>IF($W136,VLOOKUP($B136,项目阶段与里程碑!$B:$E,4,FALSE),"")</f>
        <v/>
      </c>
      <c r="AA136" t="e">
        <f>VLOOKUP(F136,内部通讯录!$B:$F,5,FALSE)</f>
        <v>#N/A</v>
      </c>
      <c r="AB136" t="str">
        <f>IFERROR(VLOOKUP($AA136,项目参数!$I$14:$J$21,2,FALSE),"")</f>
        <v/>
      </c>
    </row>
    <row r="137" spans="1:28">
      <c r="A137" s="8"/>
      <c r="B137" s="8"/>
      <c r="C137" s="8"/>
      <c r="D137" s="8"/>
      <c r="E137" s="8"/>
      <c r="F137" s="8"/>
      <c r="G137" s="8"/>
      <c r="H137" s="116"/>
      <c r="I137" s="40"/>
      <c r="J137" s="120" t="str">
        <f>IF(AND($H137&gt;0,$I137&lt;&gt;"",$I137&gt;40000),IFERROR(WORKDAY.INTL($I137,INT(($H137+项目参数!$J$29-1)/项目参数!$J$29)-1,1,项目参数!$B$2:$B$200),WORKDAY($I137,INT(($H137+项目参数!$J$29-1)/项目参数!$J$29)-1,1)),"")</f>
        <v/>
      </c>
      <c r="K137" s="121" t="str">
        <f>IF(AND($L137&lt;&gt;"",$L137&gt;40000,$M137&lt;&gt;"",$M137&gt;40000),(1+IFERROR(NETWORKDAYS.INTL($L137,$M137,1,项目参数!$B$2:$B$200),NETWORKDAYS($L137,$M137,1)))*项目参数!$J$29,"")</f>
        <v/>
      </c>
      <c r="L137" s="40"/>
      <c r="M137" s="40"/>
      <c r="N137" s="58"/>
      <c r="O137" s="61"/>
      <c r="W137" s="98" t="b">
        <f t="shared" si="2"/>
        <v>0</v>
      </c>
      <c r="Y137" s="32" t="str">
        <f>IF($W137,VLOOKUP($B137,项目阶段与里程碑!$B:$E,3,FALSE),"")</f>
        <v/>
      </c>
      <c r="Z137" s="32" t="str">
        <f>IF($W137,VLOOKUP($B137,项目阶段与里程碑!$B:$E,4,FALSE),"")</f>
        <v/>
      </c>
      <c r="AA137" t="e">
        <f>VLOOKUP(F137,内部通讯录!$B:$F,5,FALSE)</f>
        <v>#N/A</v>
      </c>
      <c r="AB137" t="str">
        <f>IFERROR(VLOOKUP($AA137,项目参数!$I$14:$J$21,2,FALSE),"")</f>
        <v/>
      </c>
    </row>
    <row r="138" spans="1:28">
      <c r="A138" s="8"/>
      <c r="B138" s="8"/>
      <c r="C138" s="8"/>
      <c r="D138" s="8"/>
      <c r="E138" s="8"/>
      <c r="F138" s="8"/>
      <c r="G138" s="8"/>
      <c r="H138" s="116"/>
      <c r="I138" s="40"/>
      <c r="J138" s="120" t="str">
        <f>IF(AND($H138&gt;0,$I138&lt;&gt;"",$I138&gt;40000),IFERROR(WORKDAY.INTL($I138,INT(($H138+项目参数!$J$29-1)/项目参数!$J$29)-1,1,项目参数!$B$2:$B$200),WORKDAY($I138,INT(($H138+项目参数!$J$29-1)/项目参数!$J$29)-1,1)),"")</f>
        <v/>
      </c>
      <c r="K138" s="121" t="str">
        <f>IF(AND($L138&lt;&gt;"",$L138&gt;40000,$M138&lt;&gt;"",$M138&gt;40000),(1+IFERROR(NETWORKDAYS.INTL($L138,$M138,1,项目参数!$B$2:$B$200),NETWORKDAYS($L138,$M138,1)))*项目参数!$J$29,"")</f>
        <v/>
      </c>
      <c r="L138" s="40"/>
      <c r="M138" s="40"/>
      <c r="N138" s="58"/>
      <c r="O138" s="61"/>
      <c r="W138" s="98" t="b">
        <f t="shared" si="2"/>
        <v>0</v>
      </c>
      <c r="Y138" s="32" t="str">
        <f>IF($W138,VLOOKUP($B138,项目阶段与里程碑!$B:$E,3,FALSE),"")</f>
        <v/>
      </c>
      <c r="Z138" s="32" t="str">
        <f>IF($W138,VLOOKUP($B138,项目阶段与里程碑!$B:$E,4,FALSE),"")</f>
        <v/>
      </c>
      <c r="AA138" t="e">
        <f>VLOOKUP(F138,内部通讯录!$B:$F,5,FALSE)</f>
        <v>#N/A</v>
      </c>
      <c r="AB138" t="str">
        <f>IFERROR(VLOOKUP($AA138,项目参数!$I$14:$J$21,2,FALSE),"")</f>
        <v/>
      </c>
    </row>
    <row r="139" spans="1:28">
      <c r="A139" s="8"/>
      <c r="B139" s="8"/>
      <c r="C139" s="8"/>
      <c r="D139" s="8"/>
      <c r="E139" s="8"/>
      <c r="F139" s="8"/>
      <c r="G139" s="8"/>
      <c r="H139" s="116"/>
      <c r="I139" s="40"/>
      <c r="J139" s="120" t="str">
        <f>IF(AND($H139&gt;0,$I139&lt;&gt;"",$I139&gt;40000),IFERROR(WORKDAY.INTL($I139,INT(($H139+项目参数!$J$29-1)/项目参数!$J$29)-1,1,项目参数!$B$2:$B$200),WORKDAY($I139,INT(($H139+项目参数!$J$29-1)/项目参数!$J$29)-1,1)),"")</f>
        <v/>
      </c>
      <c r="K139" s="121" t="str">
        <f>IF(AND($L139&lt;&gt;"",$L139&gt;40000,$M139&lt;&gt;"",$M139&gt;40000),(1+IFERROR(NETWORKDAYS.INTL($L139,$M139,1,项目参数!$B$2:$B$200),NETWORKDAYS($L139,$M139,1)))*项目参数!$J$29,"")</f>
        <v/>
      </c>
      <c r="L139" s="40"/>
      <c r="M139" s="40"/>
      <c r="N139" s="58"/>
      <c r="O139" s="61"/>
      <c r="W139" s="98" t="b">
        <f t="shared" si="2"/>
        <v>0</v>
      </c>
      <c r="Y139" s="32" t="str">
        <f>IF($W139,VLOOKUP($B139,项目阶段与里程碑!$B:$E,3,FALSE),"")</f>
        <v/>
      </c>
      <c r="Z139" s="32" t="str">
        <f>IF($W139,VLOOKUP($B139,项目阶段与里程碑!$B:$E,4,FALSE),"")</f>
        <v/>
      </c>
      <c r="AA139" t="e">
        <f>VLOOKUP(F139,内部通讯录!$B:$F,5,FALSE)</f>
        <v>#N/A</v>
      </c>
      <c r="AB139" t="str">
        <f>IFERROR(VLOOKUP($AA139,项目参数!$I$14:$J$21,2,FALSE),"")</f>
        <v/>
      </c>
    </row>
    <row r="140" spans="1:28">
      <c r="A140" s="8"/>
      <c r="B140" s="8"/>
      <c r="C140" s="8"/>
      <c r="D140" s="8"/>
      <c r="E140" s="8"/>
      <c r="F140" s="8"/>
      <c r="G140" s="8"/>
      <c r="H140" s="116"/>
      <c r="I140" s="40"/>
      <c r="J140" s="120" t="str">
        <f>IF(AND($H140&gt;0,$I140&lt;&gt;"",$I140&gt;40000),IFERROR(WORKDAY.INTL($I140,INT(($H140+项目参数!$J$29-1)/项目参数!$J$29)-1,1,项目参数!$B$2:$B$200),WORKDAY($I140,INT(($H140+项目参数!$J$29-1)/项目参数!$J$29)-1,1)),"")</f>
        <v/>
      </c>
      <c r="K140" s="121" t="str">
        <f>IF(AND($L140&lt;&gt;"",$L140&gt;40000,$M140&lt;&gt;"",$M140&gt;40000),(1+IFERROR(NETWORKDAYS.INTL($L140,$M140,1,项目参数!$B$2:$B$200),NETWORKDAYS($L140,$M140,1)))*项目参数!$J$29,"")</f>
        <v/>
      </c>
      <c r="L140" s="40"/>
      <c r="M140" s="40"/>
      <c r="N140" s="58"/>
      <c r="O140" s="61"/>
      <c r="W140" s="98" t="b">
        <f t="shared" si="2"/>
        <v>0</v>
      </c>
      <c r="Y140" s="32" t="str">
        <f>IF($W140,VLOOKUP($B140,项目阶段与里程碑!$B:$E,3,FALSE),"")</f>
        <v/>
      </c>
      <c r="Z140" s="32" t="str">
        <f>IF($W140,VLOOKUP($B140,项目阶段与里程碑!$B:$E,4,FALSE),"")</f>
        <v/>
      </c>
      <c r="AA140" t="e">
        <f>VLOOKUP(F140,内部通讯录!$B:$F,5,FALSE)</f>
        <v>#N/A</v>
      </c>
      <c r="AB140" t="str">
        <f>IFERROR(VLOOKUP($AA140,项目参数!$I$14:$J$21,2,FALSE),"")</f>
        <v/>
      </c>
    </row>
    <row r="141" spans="1:28">
      <c r="A141" s="8"/>
      <c r="B141" s="8"/>
      <c r="C141" s="8"/>
      <c r="D141" s="8"/>
      <c r="E141" s="8"/>
      <c r="F141" s="8"/>
      <c r="G141" s="8"/>
      <c r="H141" s="116"/>
      <c r="I141" s="40"/>
      <c r="J141" s="120" t="str">
        <f>IF(AND($H141&gt;0,$I141&lt;&gt;"",$I141&gt;40000),IFERROR(WORKDAY.INTL($I141,INT(($H141+项目参数!$J$29-1)/项目参数!$J$29)-1,1,项目参数!$B$2:$B$200),WORKDAY($I141,INT(($H141+项目参数!$J$29-1)/项目参数!$J$29)-1,1)),"")</f>
        <v/>
      </c>
      <c r="K141" s="121" t="str">
        <f>IF(AND($L141&lt;&gt;"",$L141&gt;40000,$M141&lt;&gt;"",$M141&gt;40000),(1+IFERROR(NETWORKDAYS.INTL($L141,$M141,1,项目参数!$B$2:$B$200),NETWORKDAYS($L141,$M141,1)))*项目参数!$J$29,"")</f>
        <v/>
      </c>
      <c r="L141" s="40"/>
      <c r="M141" s="40"/>
      <c r="N141" s="58"/>
      <c r="O141" s="61"/>
      <c r="W141" s="98" t="b">
        <f t="shared" si="2"/>
        <v>0</v>
      </c>
      <c r="Y141" s="32" t="str">
        <f>IF($W141,VLOOKUP($B141,项目阶段与里程碑!$B:$E,3,FALSE),"")</f>
        <v/>
      </c>
      <c r="Z141" s="32" t="str">
        <f>IF($W141,VLOOKUP($B141,项目阶段与里程碑!$B:$E,4,FALSE),"")</f>
        <v/>
      </c>
      <c r="AA141" t="e">
        <f>VLOOKUP(F141,内部通讯录!$B:$F,5,FALSE)</f>
        <v>#N/A</v>
      </c>
      <c r="AB141" t="str">
        <f>IFERROR(VLOOKUP($AA141,项目参数!$I$14:$J$21,2,FALSE),"")</f>
        <v/>
      </c>
    </row>
    <row r="142" spans="1:28">
      <c r="A142" s="8"/>
      <c r="B142" s="8"/>
      <c r="C142" s="8"/>
      <c r="D142" s="8"/>
      <c r="E142" s="8"/>
      <c r="F142" s="8"/>
      <c r="G142" s="8"/>
      <c r="H142" s="116"/>
      <c r="I142" s="40"/>
      <c r="J142" s="120" t="str">
        <f>IF(AND($H142&gt;0,$I142&lt;&gt;"",$I142&gt;40000),IFERROR(WORKDAY.INTL($I142,INT(($H142+项目参数!$J$29-1)/项目参数!$J$29)-1,1,项目参数!$B$2:$B$200),WORKDAY($I142,INT(($H142+项目参数!$J$29-1)/项目参数!$J$29)-1,1)),"")</f>
        <v/>
      </c>
      <c r="K142" s="121" t="str">
        <f>IF(AND($L142&lt;&gt;"",$L142&gt;40000,$M142&lt;&gt;"",$M142&gt;40000),(1+IFERROR(NETWORKDAYS.INTL($L142,$M142,1,项目参数!$B$2:$B$200),NETWORKDAYS($L142,$M142,1)))*项目参数!$J$29,"")</f>
        <v/>
      </c>
      <c r="L142" s="40"/>
      <c r="M142" s="40"/>
      <c r="N142" s="58"/>
      <c r="O142" s="61"/>
      <c r="W142" s="98" t="b">
        <f t="shared" si="2"/>
        <v>0</v>
      </c>
      <c r="Y142" s="32" t="str">
        <f>IF($W142,VLOOKUP($B142,项目阶段与里程碑!$B:$E,3,FALSE),"")</f>
        <v/>
      </c>
      <c r="Z142" s="32" t="str">
        <f>IF($W142,VLOOKUP($B142,项目阶段与里程碑!$B:$E,4,FALSE),"")</f>
        <v/>
      </c>
      <c r="AA142" t="e">
        <f>VLOOKUP(F142,内部通讯录!$B:$F,5,FALSE)</f>
        <v>#N/A</v>
      </c>
      <c r="AB142" t="str">
        <f>IFERROR(VLOOKUP($AA142,项目参数!$I$14:$J$21,2,FALSE),"")</f>
        <v/>
      </c>
    </row>
    <row r="143" spans="1:28">
      <c r="A143" s="8"/>
      <c r="B143" s="8"/>
      <c r="C143" s="8"/>
      <c r="D143" s="8"/>
      <c r="E143" s="8"/>
      <c r="F143" s="8"/>
      <c r="G143" s="8"/>
      <c r="H143" s="116"/>
      <c r="I143" s="40"/>
      <c r="J143" s="120" t="str">
        <f>IF(AND($H143&gt;0,$I143&lt;&gt;"",$I143&gt;40000),IFERROR(WORKDAY.INTL($I143,INT(($H143+项目参数!$J$29-1)/项目参数!$J$29)-1,1,项目参数!$B$2:$B$200),WORKDAY($I143,INT(($H143+项目参数!$J$29-1)/项目参数!$J$29)-1,1)),"")</f>
        <v/>
      </c>
      <c r="K143" s="121" t="str">
        <f>IF(AND($L143&lt;&gt;"",$L143&gt;40000,$M143&lt;&gt;"",$M143&gt;40000),(1+IFERROR(NETWORKDAYS.INTL($L143,$M143,1,项目参数!$B$2:$B$200),NETWORKDAYS($L143,$M143,1)))*项目参数!$J$29,"")</f>
        <v/>
      </c>
      <c r="L143" s="40"/>
      <c r="M143" s="40"/>
      <c r="N143" s="58"/>
      <c r="O143" s="61"/>
      <c r="W143" s="98" t="b">
        <f t="shared" si="2"/>
        <v>0</v>
      </c>
      <c r="Y143" s="32" t="str">
        <f>IF($W143,VLOOKUP($B143,项目阶段与里程碑!$B:$E,3,FALSE),"")</f>
        <v/>
      </c>
      <c r="Z143" s="32" t="str">
        <f>IF($W143,VLOOKUP($B143,项目阶段与里程碑!$B:$E,4,FALSE),"")</f>
        <v/>
      </c>
      <c r="AA143" t="e">
        <f>VLOOKUP(F143,内部通讯录!$B:$F,5,FALSE)</f>
        <v>#N/A</v>
      </c>
      <c r="AB143" t="str">
        <f>IFERROR(VLOOKUP($AA143,项目参数!$I$14:$J$21,2,FALSE),"")</f>
        <v/>
      </c>
    </row>
    <row r="144" spans="1:28">
      <c r="A144" s="8"/>
      <c r="B144" s="8"/>
      <c r="C144" s="8"/>
      <c r="D144" s="8"/>
      <c r="E144" s="8"/>
      <c r="F144" s="8"/>
      <c r="G144" s="8"/>
      <c r="H144" s="116"/>
      <c r="I144" s="40"/>
      <c r="J144" s="120" t="str">
        <f>IF(AND($H144&gt;0,$I144&lt;&gt;"",$I144&gt;40000),IFERROR(WORKDAY.INTL($I144,INT(($H144+项目参数!$J$29-1)/项目参数!$J$29)-1,1,项目参数!$B$2:$B$200),WORKDAY($I144,INT(($H144+项目参数!$J$29-1)/项目参数!$J$29)-1,1)),"")</f>
        <v/>
      </c>
      <c r="K144" s="121" t="str">
        <f>IF(AND($L144&lt;&gt;"",$L144&gt;40000,$M144&lt;&gt;"",$M144&gt;40000),(1+IFERROR(NETWORKDAYS.INTL($L144,$M144,1,项目参数!$B$2:$B$200),NETWORKDAYS($L144,$M144,1)))*项目参数!$J$29,"")</f>
        <v/>
      </c>
      <c r="L144" s="40"/>
      <c r="M144" s="40"/>
      <c r="N144" s="58"/>
      <c r="O144" s="61"/>
      <c r="W144" s="98" t="b">
        <f t="shared" si="2"/>
        <v>0</v>
      </c>
      <c r="Y144" s="32" t="str">
        <f>IF($W144,VLOOKUP($B144,项目阶段与里程碑!$B:$E,3,FALSE),"")</f>
        <v/>
      </c>
      <c r="Z144" s="32" t="str">
        <f>IF($W144,VLOOKUP($B144,项目阶段与里程碑!$B:$E,4,FALSE),"")</f>
        <v/>
      </c>
      <c r="AA144" t="e">
        <f>VLOOKUP(F144,内部通讯录!$B:$F,5,FALSE)</f>
        <v>#N/A</v>
      </c>
      <c r="AB144" t="str">
        <f>IFERROR(VLOOKUP($AA144,项目参数!$I$14:$J$21,2,FALSE),"")</f>
        <v/>
      </c>
    </row>
    <row r="145" spans="1:28">
      <c r="A145" s="8"/>
      <c r="B145" s="8"/>
      <c r="C145" s="8"/>
      <c r="D145" s="8"/>
      <c r="E145" s="8"/>
      <c r="F145" s="8"/>
      <c r="G145" s="8"/>
      <c r="H145" s="116"/>
      <c r="I145" s="40"/>
      <c r="J145" s="120" t="str">
        <f>IF(AND($H145&gt;0,$I145&lt;&gt;"",$I145&gt;40000),IFERROR(WORKDAY.INTL($I145,INT(($H145+项目参数!$J$29-1)/项目参数!$J$29)-1,1,项目参数!$B$2:$B$200),WORKDAY($I145,INT(($H145+项目参数!$J$29-1)/项目参数!$J$29)-1,1)),"")</f>
        <v/>
      </c>
      <c r="K145" s="121" t="str">
        <f>IF(AND($L145&lt;&gt;"",$L145&gt;40000,$M145&lt;&gt;"",$M145&gt;40000),(1+IFERROR(NETWORKDAYS.INTL($L145,$M145,1,项目参数!$B$2:$B$200),NETWORKDAYS($L145,$M145,1)))*项目参数!$J$29,"")</f>
        <v/>
      </c>
      <c r="L145" s="40"/>
      <c r="M145" s="40"/>
      <c r="N145" s="58"/>
      <c r="O145" s="61"/>
      <c r="W145" s="98" t="b">
        <f t="shared" si="2"/>
        <v>0</v>
      </c>
      <c r="Y145" s="32" t="str">
        <f>IF($W145,VLOOKUP($B145,项目阶段与里程碑!$B:$E,3,FALSE),"")</f>
        <v/>
      </c>
      <c r="Z145" s="32" t="str">
        <f>IF($W145,VLOOKUP($B145,项目阶段与里程碑!$B:$E,4,FALSE),"")</f>
        <v/>
      </c>
      <c r="AA145" t="e">
        <f>VLOOKUP(F145,内部通讯录!$B:$F,5,FALSE)</f>
        <v>#N/A</v>
      </c>
      <c r="AB145" t="str">
        <f>IFERROR(VLOOKUP($AA145,项目参数!$I$14:$J$21,2,FALSE),"")</f>
        <v/>
      </c>
    </row>
    <row r="146" spans="1:28">
      <c r="A146" s="8"/>
      <c r="B146" s="8"/>
      <c r="C146" s="8"/>
      <c r="D146" s="8"/>
      <c r="E146" s="8"/>
      <c r="F146" s="8"/>
      <c r="G146" s="8"/>
      <c r="H146" s="116"/>
      <c r="I146" s="40"/>
      <c r="J146" s="120" t="str">
        <f>IF(AND($H146&gt;0,$I146&lt;&gt;"",$I146&gt;40000),IFERROR(WORKDAY.INTL($I146,INT(($H146+项目参数!$J$29-1)/项目参数!$J$29)-1,1,项目参数!$B$2:$B$200),WORKDAY($I146,INT(($H146+项目参数!$J$29-1)/项目参数!$J$29)-1,1)),"")</f>
        <v/>
      </c>
      <c r="K146" s="121" t="str">
        <f>IF(AND($L146&lt;&gt;"",$L146&gt;40000,$M146&lt;&gt;"",$M146&gt;40000),(1+IFERROR(NETWORKDAYS.INTL($L146,$M146,1,项目参数!$B$2:$B$200),NETWORKDAYS($L146,$M146,1)))*项目参数!$J$29,"")</f>
        <v/>
      </c>
      <c r="L146" s="40"/>
      <c r="M146" s="40"/>
      <c r="N146" s="58"/>
      <c r="O146" s="61"/>
      <c r="W146" s="98" t="b">
        <f t="shared" si="2"/>
        <v>0</v>
      </c>
      <c r="Y146" s="32" t="str">
        <f>IF($W146,VLOOKUP($B146,项目阶段与里程碑!$B:$E,3,FALSE),"")</f>
        <v/>
      </c>
      <c r="Z146" s="32" t="str">
        <f>IF($W146,VLOOKUP($B146,项目阶段与里程碑!$B:$E,4,FALSE),"")</f>
        <v/>
      </c>
      <c r="AA146" t="e">
        <f>VLOOKUP(F146,内部通讯录!$B:$F,5,FALSE)</f>
        <v>#N/A</v>
      </c>
      <c r="AB146" t="str">
        <f>IFERROR(VLOOKUP($AA146,项目参数!$I$14:$J$21,2,FALSE),"")</f>
        <v/>
      </c>
    </row>
    <row r="147" spans="1:28">
      <c r="A147" s="8"/>
      <c r="B147" s="8"/>
      <c r="C147" s="8"/>
      <c r="D147" s="8"/>
      <c r="E147" s="8"/>
      <c r="F147" s="8"/>
      <c r="G147" s="8"/>
      <c r="H147" s="116"/>
      <c r="I147" s="40"/>
      <c r="J147" s="120" t="str">
        <f>IF(AND($H147&gt;0,$I147&lt;&gt;"",$I147&gt;40000),IFERROR(WORKDAY.INTL($I147,INT(($H147+项目参数!$J$29-1)/项目参数!$J$29)-1,1,项目参数!$B$2:$B$200),WORKDAY($I147,INT(($H147+项目参数!$J$29-1)/项目参数!$J$29)-1,1)),"")</f>
        <v/>
      </c>
      <c r="K147" s="121" t="str">
        <f>IF(AND($L147&lt;&gt;"",$L147&gt;40000,$M147&lt;&gt;"",$M147&gt;40000),(1+IFERROR(NETWORKDAYS.INTL($L147,$M147,1,项目参数!$B$2:$B$200),NETWORKDAYS($L147,$M147,1)))*项目参数!$J$29,"")</f>
        <v/>
      </c>
      <c r="L147" s="40"/>
      <c r="M147" s="40"/>
      <c r="N147" s="58"/>
      <c r="O147" s="61"/>
      <c r="W147" s="98" t="b">
        <f t="shared" si="2"/>
        <v>0</v>
      </c>
      <c r="Y147" s="32" t="str">
        <f>IF($W147,VLOOKUP($B147,项目阶段与里程碑!$B:$E,3,FALSE),"")</f>
        <v/>
      </c>
      <c r="Z147" s="32" t="str">
        <f>IF($W147,VLOOKUP($B147,项目阶段与里程碑!$B:$E,4,FALSE),"")</f>
        <v/>
      </c>
      <c r="AA147" t="e">
        <f>VLOOKUP(F147,内部通讯录!$B:$F,5,FALSE)</f>
        <v>#N/A</v>
      </c>
      <c r="AB147" t="str">
        <f>IFERROR(VLOOKUP($AA147,项目参数!$I$14:$J$21,2,FALSE),"")</f>
        <v/>
      </c>
    </row>
    <row r="148" spans="1:28">
      <c r="A148" s="8"/>
      <c r="B148" s="8"/>
      <c r="C148" s="8"/>
      <c r="D148" s="8"/>
      <c r="E148" s="8"/>
      <c r="F148" s="8"/>
      <c r="G148" s="8"/>
      <c r="H148" s="116"/>
      <c r="I148" s="40"/>
      <c r="J148" s="120" t="str">
        <f>IF(AND($H148&gt;0,$I148&lt;&gt;"",$I148&gt;40000),IFERROR(WORKDAY.INTL($I148,INT(($H148+项目参数!$J$29-1)/项目参数!$J$29)-1,1,项目参数!$B$2:$B$200),WORKDAY($I148,INT(($H148+项目参数!$J$29-1)/项目参数!$J$29)-1,1)),"")</f>
        <v/>
      </c>
      <c r="K148" s="121" t="str">
        <f>IF(AND($L148&lt;&gt;"",$L148&gt;40000,$M148&lt;&gt;"",$M148&gt;40000),(1+IFERROR(NETWORKDAYS.INTL($L148,$M148,1,项目参数!$B$2:$B$200),NETWORKDAYS($L148,$M148,1)))*项目参数!$J$29,"")</f>
        <v/>
      </c>
      <c r="L148" s="40"/>
      <c r="M148" s="40"/>
      <c r="N148" s="58"/>
      <c r="O148" s="61"/>
      <c r="W148" s="98" t="b">
        <f t="shared" si="2"/>
        <v>0</v>
      </c>
      <c r="Y148" s="32" t="str">
        <f>IF($W148,VLOOKUP($B148,项目阶段与里程碑!$B:$E,3,FALSE),"")</f>
        <v/>
      </c>
      <c r="Z148" s="32" t="str">
        <f>IF($W148,VLOOKUP($B148,项目阶段与里程碑!$B:$E,4,FALSE),"")</f>
        <v/>
      </c>
      <c r="AA148" t="e">
        <f>VLOOKUP(F148,内部通讯录!$B:$F,5,FALSE)</f>
        <v>#N/A</v>
      </c>
      <c r="AB148" t="str">
        <f>IFERROR(VLOOKUP($AA148,项目参数!$I$14:$J$21,2,FALSE),"")</f>
        <v/>
      </c>
    </row>
    <row r="149" spans="1:28">
      <c r="A149" s="8"/>
      <c r="B149" s="8"/>
      <c r="C149" s="8"/>
      <c r="D149" s="8"/>
      <c r="E149" s="8"/>
      <c r="F149" s="8"/>
      <c r="G149" s="8"/>
      <c r="H149" s="116"/>
      <c r="I149" s="40"/>
      <c r="J149" s="120" t="str">
        <f>IF(AND($H149&gt;0,$I149&lt;&gt;"",$I149&gt;40000),IFERROR(WORKDAY.INTL($I149,INT(($H149+项目参数!$J$29-1)/项目参数!$J$29)-1,1,项目参数!$B$2:$B$200),WORKDAY($I149,INT(($H149+项目参数!$J$29-1)/项目参数!$J$29)-1,1)),"")</f>
        <v/>
      </c>
      <c r="K149" s="121" t="str">
        <f>IF(AND($L149&lt;&gt;"",$L149&gt;40000,$M149&lt;&gt;"",$M149&gt;40000),(1+IFERROR(NETWORKDAYS.INTL($L149,$M149,1,项目参数!$B$2:$B$200),NETWORKDAYS($L149,$M149,1)))*项目参数!$J$29,"")</f>
        <v/>
      </c>
      <c r="L149" s="40"/>
      <c r="M149" s="40"/>
      <c r="N149" s="58"/>
      <c r="O149" s="61"/>
      <c r="W149" s="98" t="b">
        <f t="shared" si="2"/>
        <v>0</v>
      </c>
      <c r="Y149" s="32" t="str">
        <f>IF($W149,VLOOKUP($B149,项目阶段与里程碑!$B:$E,3,FALSE),"")</f>
        <v/>
      </c>
      <c r="Z149" s="32" t="str">
        <f>IF($W149,VLOOKUP($B149,项目阶段与里程碑!$B:$E,4,FALSE),"")</f>
        <v/>
      </c>
      <c r="AA149" t="e">
        <f>VLOOKUP(F149,内部通讯录!$B:$F,5,FALSE)</f>
        <v>#N/A</v>
      </c>
      <c r="AB149" t="str">
        <f>IFERROR(VLOOKUP($AA149,项目参数!$I$14:$J$21,2,FALSE),"")</f>
        <v/>
      </c>
    </row>
    <row r="150" spans="1:28">
      <c r="A150" s="8"/>
      <c r="B150" s="8"/>
      <c r="C150" s="8"/>
      <c r="D150" s="8"/>
      <c r="E150" s="8"/>
      <c r="F150" s="8"/>
      <c r="G150" s="8"/>
      <c r="H150" s="116"/>
      <c r="I150" s="40"/>
      <c r="J150" s="120" t="str">
        <f>IF(AND($H150&gt;0,$I150&lt;&gt;"",$I150&gt;40000),IFERROR(WORKDAY.INTL($I150,INT(($H150+项目参数!$J$29-1)/项目参数!$J$29)-1,1,项目参数!$B$2:$B$200),WORKDAY($I150,INT(($H150+项目参数!$J$29-1)/项目参数!$J$29)-1,1)),"")</f>
        <v/>
      </c>
      <c r="K150" s="121" t="str">
        <f>IF(AND($L150&lt;&gt;"",$L150&gt;40000,$M150&lt;&gt;"",$M150&gt;40000),(1+IFERROR(NETWORKDAYS.INTL($L150,$M150,1,项目参数!$B$2:$B$200),NETWORKDAYS($L150,$M150,1)))*项目参数!$J$29,"")</f>
        <v/>
      </c>
      <c r="L150" s="40"/>
      <c r="M150" s="40"/>
      <c r="N150" s="58"/>
      <c r="O150" s="61"/>
      <c r="W150" s="98" t="b">
        <f t="shared" si="2"/>
        <v>0</v>
      </c>
      <c r="Y150" s="32" t="str">
        <f>IF($W150,VLOOKUP($B150,项目阶段与里程碑!$B:$E,3,FALSE),"")</f>
        <v/>
      </c>
      <c r="Z150" s="32" t="str">
        <f>IF($W150,VLOOKUP($B150,项目阶段与里程碑!$B:$E,4,FALSE),"")</f>
        <v/>
      </c>
      <c r="AA150" t="e">
        <f>VLOOKUP(F150,内部通讯录!$B:$F,5,FALSE)</f>
        <v>#N/A</v>
      </c>
      <c r="AB150" t="str">
        <f>IFERROR(VLOOKUP($AA150,项目参数!$I$14:$J$21,2,FALSE),"")</f>
        <v/>
      </c>
    </row>
    <row r="151" spans="1:28">
      <c r="A151" s="8"/>
      <c r="B151" s="8"/>
      <c r="C151" s="8"/>
      <c r="D151" s="8"/>
      <c r="E151" s="8"/>
      <c r="F151" s="8"/>
      <c r="G151" s="8"/>
      <c r="H151" s="116"/>
      <c r="I151" s="40"/>
      <c r="J151" s="120" t="str">
        <f>IF(AND($H151&gt;0,$I151&lt;&gt;"",$I151&gt;40000),IFERROR(WORKDAY.INTL($I151,INT(($H151+项目参数!$J$29-1)/项目参数!$J$29)-1,1,项目参数!$B$2:$B$200),WORKDAY($I151,INT(($H151+项目参数!$J$29-1)/项目参数!$J$29)-1,1)),"")</f>
        <v/>
      </c>
      <c r="K151" s="121" t="str">
        <f>IF(AND($L151&lt;&gt;"",$L151&gt;40000,$M151&lt;&gt;"",$M151&gt;40000),(1+IFERROR(NETWORKDAYS.INTL($L151,$M151,1,项目参数!$B$2:$B$200),NETWORKDAYS($L151,$M151,1)))*项目参数!$J$29,"")</f>
        <v/>
      </c>
      <c r="L151" s="40"/>
      <c r="M151" s="40"/>
      <c r="N151" s="58"/>
      <c r="O151" s="61"/>
      <c r="W151" s="98" t="b">
        <f t="shared" si="2"/>
        <v>0</v>
      </c>
      <c r="Y151" s="32" t="str">
        <f>IF($W151,VLOOKUP($B151,项目阶段与里程碑!$B:$E,3,FALSE),"")</f>
        <v/>
      </c>
      <c r="Z151" s="32" t="str">
        <f>IF($W151,VLOOKUP($B151,项目阶段与里程碑!$B:$E,4,FALSE),"")</f>
        <v/>
      </c>
      <c r="AA151" t="e">
        <f>VLOOKUP(F151,内部通讯录!$B:$F,5,FALSE)</f>
        <v>#N/A</v>
      </c>
      <c r="AB151" t="str">
        <f>IFERROR(VLOOKUP($AA151,项目参数!$I$14:$J$21,2,FALSE),"")</f>
        <v/>
      </c>
    </row>
    <row r="152" spans="1:28">
      <c r="A152" s="8"/>
      <c r="B152" s="8"/>
      <c r="C152" s="8"/>
      <c r="D152" s="8"/>
      <c r="E152" s="8"/>
      <c r="F152" s="8"/>
      <c r="G152" s="8"/>
      <c r="H152" s="116"/>
      <c r="I152" s="40"/>
      <c r="J152" s="120" t="str">
        <f>IF(AND($H152&gt;0,$I152&lt;&gt;"",$I152&gt;40000),IFERROR(WORKDAY.INTL($I152,INT(($H152+项目参数!$J$29-1)/项目参数!$J$29)-1,1,项目参数!$B$2:$B$200),WORKDAY($I152,INT(($H152+项目参数!$J$29-1)/项目参数!$J$29)-1,1)),"")</f>
        <v/>
      </c>
      <c r="K152" s="121" t="str">
        <f>IF(AND($L152&lt;&gt;"",$L152&gt;40000,$M152&lt;&gt;"",$M152&gt;40000),(1+IFERROR(NETWORKDAYS.INTL($L152,$M152,1,项目参数!$B$2:$B$200),NETWORKDAYS($L152,$M152,1)))*项目参数!$J$29,"")</f>
        <v/>
      </c>
      <c r="L152" s="40"/>
      <c r="M152" s="40"/>
      <c r="N152" s="58"/>
      <c r="O152" s="61"/>
      <c r="W152" s="98" t="b">
        <f t="shared" si="2"/>
        <v>0</v>
      </c>
      <c r="Y152" s="32" t="str">
        <f>IF($W152,VLOOKUP($B152,项目阶段与里程碑!$B:$E,3,FALSE),"")</f>
        <v/>
      </c>
      <c r="Z152" s="32" t="str">
        <f>IF($W152,VLOOKUP($B152,项目阶段与里程碑!$B:$E,4,FALSE),"")</f>
        <v/>
      </c>
      <c r="AA152" t="e">
        <f>VLOOKUP(F152,内部通讯录!$B:$F,5,FALSE)</f>
        <v>#N/A</v>
      </c>
      <c r="AB152" t="str">
        <f>IFERROR(VLOOKUP($AA152,项目参数!$I$14:$J$21,2,FALSE),"")</f>
        <v/>
      </c>
    </row>
    <row r="153" spans="1:28">
      <c r="A153" s="8"/>
      <c r="B153" s="8"/>
      <c r="C153" s="8"/>
      <c r="D153" s="8"/>
      <c r="E153" s="8"/>
      <c r="F153" s="8"/>
      <c r="G153" s="8"/>
      <c r="H153" s="116"/>
      <c r="I153" s="40"/>
      <c r="J153" s="120" t="str">
        <f>IF(AND($H153&gt;0,$I153&lt;&gt;"",$I153&gt;40000),IFERROR(WORKDAY.INTL($I153,INT(($H153+项目参数!$J$29-1)/项目参数!$J$29)-1,1,项目参数!$B$2:$B$200),WORKDAY($I153,INT(($H153+项目参数!$J$29-1)/项目参数!$J$29)-1,1)),"")</f>
        <v/>
      </c>
      <c r="K153" s="121" t="str">
        <f>IF(AND($L153&lt;&gt;"",$L153&gt;40000,$M153&lt;&gt;"",$M153&gt;40000),(1+IFERROR(NETWORKDAYS.INTL($L153,$M153,1,项目参数!$B$2:$B$200),NETWORKDAYS($L153,$M153,1)))*项目参数!$J$29,"")</f>
        <v/>
      </c>
      <c r="L153" s="40"/>
      <c r="M153" s="40"/>
      <c r="N153" s="58"/>
      <c r="O153" s="61"/>
      <c r="W153" s="98" t="b">
        <f t="shared" si="2"/>
        <v>0</v>
      </c>
      <c r="Y153" s="32" t="str">
        <f>IF($W153,VLOOKUP($B153,项目阶段与里程碑!$B:$E,3,FALSE),"")</f>
        <v/>
      </c>
      <c r="Z153" s="32" t="str">
        <f>IF($W153,VLOOKUP($B153,项目阶段与里程碑!$B:$E,4,FALSE),"")</f>
        <v/>
      </c>
      <c r="AA153" t="e">
        <f>VLOOKUP(F153,内部通讯录!$B:$F,5,FALSE)</f>
        <v>#N/A</v>
      </c>
      <c r="AB153" t="str">
        <f>IFERROR(VLOOKUP($AA153,项目参数!$I$14:$J$21,2,FALSE),"")</f>
        <v/>
      </c>
    </row>
    <row r="154" spans="1:28">
      <c r="A154" s="8"/>
      <c r="B154" s="8"/>
      <c r="C154" s="8"/>
      <c r="D154" s="8"/>
      <c r="E154" s="8"/>
      <c r="F154" s="8"/>
      <c r="G154" s="8"/>
      <c r="H154" s="116"/>
      <c r="I154" s="40"/>
      <c r="J154" s="120" t="str">
        <f>IF(AND($H154&gt;0,$I154&lt;&gt;"",$I154&gt;40000),IFERROR(WORKDAY.INTL($I154,INT(($H154+项目参数!$J$29-1)/项目参数!$J$29)-1,1,项目参数!$B$2:$B$200),WORKDAY($I154,INT(($H154+项目参数!$J$29-1)/项目参数!$J$29)-1,1)),"")</f>
        <v/>
      </c>
      <c r="K154" s="121" t="str">
        <f>IF(AND($L154&lt;&gt;"",$L154&gt;40000,$M154&lt;&gt;"",$M154&gt;40000),(1+IFERROR(NETWORKDAYS.INTL($L154,$M154,1,项目参数!$B$2:$B$200),NETWORKDAYS($L154,$M154,1)))*项目参数!$J$29,"")</f>
        <v/>
      </c>
      <c r="L154" s="40"/>
      <c r="M154" s="40"/>
      <c r="N154" s="58"/>
      <c r="O154" s="61"/>
      <c r="W154" s="98" t="b">
        <f t="shared" si="2"/>
        <v>0</v>
      </c>
      <c r="Y154" s="32" t="str">
        <f>IF($W154,VLOOKUP($B154,项目阶段与里程碑!$B:$E,3,FALSE),"")</f>
        <v/>
      </c>
      <c r="Z154" s="32" t="str">
        <f>IF($W154,VLOOKUP($B154,项目阶段与里程碑!$B:$E,4,FALSE),"")</f>
        <v/>
      </c>
      <c r="AA154" t="e">
        <f>VLOOKUP(F154,内部通讯录!$B:$F,5,FALSE)</f>
        <v>#N/A</v>
      </c>
      <c r="AB154" t="str">
        <f>IFERROR(VLOOKUP($AA154,项目参数!$I$14:$J$21,2,FALSE),"")</f>
        <v/>
      </c>
    </row>
    <row r="155" spans="1:28">
      <c r="A155" s="8"/>
      <c r="B155" s="8"/>
      <c r="C155" s="8"/>
      <c r="D155" s="8"/>
      <c r="E155" s="8"/>
      <c r="F155" s="8"/>
      <c r="G155" s="8"/>
      <c r="H155" s="116"/>
      <c r="I155" s="40"/>
      <c r="J155" s="120" t="str">
        <f>IF(AND($H155&gt;0,$I155&lt;&gt;"",$I155&gt;40000),IFERROR(WORKDAY.INTL($I155,INT(($H155+项目参数!$J$29-1)/项目参数!$J$29)-1,1,项目参数!$B$2:$B$200),WORKDAY($I155,INT(($H155+项目参数!$J$29-1)/项目参数!$J$29)-1,1)),"")</f>
        <v/>
      </c>
      <c r="K155" s="121" t="str">
        <f>IF(AND($L155&lt;&gt;"",$L155&gt;40000,$M155&lt;&gt;"",$M155&gt;40000),(1+IFERROR(NETWORKDAYS.INTL($L155,$M155,1,项目参数!$B$2:$B$200),NETWORKDAYS($L155,$M155,1)))*项目参数!$J$29,"")</f>
        <v/>
      </c>
      <c r="L155" s="40"/>
      <c r="M155" s="40"/>
      <c r="N155" s="58"/>
      <c r="O155" s="61"/>
      <c r="W155" s="98" t="b">
        <f t="shared" si="2"/>
        <v>0</v>
      </c>
      <c r="Y155" s="32" t="str">
        <f>IF($W155,VLOOKUP($B155,项目阶段与里程碑!$B:$E,3,FALSE),"")</f>
        <v/>
      </c>
      <c r="Z155" s="32" t="str">
        <f>IF($W155,VLOOKUP($B155,项目阶段与里程碑!$B:$E,4,FALSE),"")</f>
        <v/>
      </c>
      <c r="AA155" t="e">
        <f>VLOOKUP(F155,内部通讯录!$B:$F,5,FALSE)</f>
        <v>#N/A</v>
      </c>
      <c r="AB155" t="str">
        <f>IFERROR(VLOOKUP($AA155,项目参数!$I$14:$J$21,2,FALSE),"")</f>
        <v/>
      </c>
    </row>
    <row r="156" spans="1:28">
      <c r="A156" s="8"/>
      <c r="B156" s="8"/>
      <c r="C156" s="8"/>
      <c r="D156" s="8"/>
      <c r="E156" s="8"/>
      <c r="F156" s="8"/>
      <c r="G156" s="8"/>
      <c r="H156" s="116"/>
      <c r="I156" s="40"/>
      <c r="J156" s="120" t="str">
        <f>IF(AND($H156&gt;0,$I156&lt;&gt;"",$I156&gt;40000),IFERROR(WORKDAY.INTL($I156,INT(($H156+项目参数!$J$29-1)/项目参数!$J$29)-1,1,项目参数!$B$2:$B$200),WORKDAY($I156,INT(($H156+项目参数!$J$29-1)/项目参数!$J$29)-1,1)),"")</f>
        <v/>
      </c>
      <c r="K156" s="121" t="str">
        <f>IF(AND($L156&lt;&gt;"",$L156&gt;40000,$M156&lt;&gt;"",$M156&gt;40000),(1+IFERROR(NETWORKDAYS.INTL($L156,$M156,1,项目参数!$B$2:$B$200),NETWORKDAYS($L156,$M156,1)))*项目参数!$J$29,"")</f>
        <v/>
      </c>
      <c r="L156" s="40"/>
      <c r="M156" s="40"/>
      <c r="N156" s="58"/>
      <c r="O156" s="61"/>
      <c r="W156" s="98" t="b">
        <f t="shared" si="2"/>
        <v>0</v>
      </c>
      <c r="Y156" s="32" t="str">
        <f>IF($W156,VLOOKUP($B156,项目阶段与里程碑!$B:$E,3,FALSE),"")</f>
        <v/>
      </c>
      <c r="Z156" s="32" t="str">
        <f>IF($W156,VLOOKUP($B156,项目阶段与里程碑!$B:$E,4,FALSE),"")</f>
        <v/>
      </c>
      <c r="AA156" t="e">
        <f>VLOOKUP(F156,内部通讯录!$B:$F,5,FALSE)</f>
        <v>#N/A</v>
      </c>
      <c r="AB156" t="str">
        <f>IFERROR(VLOOKUP($AA156,项目参数!$I$14:$J$21,2,FALSE),"")</f>
        <v/>
      </c>
    </row>
    <row r="157" spans="1:28">
      <c r="A157" s="8"/>
      <c r="B157" s="8"/>
      <c r="C157" s="8"/>
      <c r="D157" s="8"/>
      <c r="E157" s="8"/>
      <c r="F157" s="8"/>
      <c r="G157" s="8"/>
      <c r="H157" s="116"/>
      <c r="I157" s="40"/>
      <c r="J157" s="120" t="str">
        <f>IF(AND($H157&gt;0,$I157&lt;&gt;"",$I157&gt;40000),IFERROR(WORKDAY.INTL($I157,INT(($H157+项目参数!$J$29-1)/项目参数!$J$29)-1,1,项目参数!$B$2:$B$200),WORKDAY($I157,INT(($H157+项目参数!$J$29-1)/项目参数!$J$29)-1,1)),"")</f>
        <v/>
      </c>
      <c r="K157" s="121" t="str">
        <f>IF(AND($L157&lt;&gt;"",$L157&gt;40000,$M157&lt;&gt;"",$M157&gt;40000),(1+IFERROR(NETWORKDAYS.INTL($L157,$M157,1,项目参数!$B$2:$B$200),NETWORKDAYS($L157,$M157,1)))*项目参数!$J$29,"")</f>
        <v/>
      </c>
      <c r="L157" s="40"/>
      <c r="M157" s="40"/>
      <c r="N157" s="58"/>
      <c r="O157" s="61"/>
      <c r="W157" s="98" t="b">
        <f t="shared" si="2"/>
        <v>0</v>
      </c>
      <c r="Y157" s="32" t="str">
        <f>IF($W157,VLOOKUP($B157,项目阶段与里程碑!$B:$E,3,FALSE),"")</f>
        <v/>
      </c>
      <c r="Z157" s="32" t="str">
        <f>IF($W157,VLOOKUP($B157,项目阶段与里程碑!$B:$E,4,FALSE),"")</f>
        <v/>
      </c>
      <c r="AA157" t="e">
        <f>VLOOKUP(F157,内部通讯录!$B:$F,5,FALSE)</f>
        <v>#N/A</v>
      </c>
      <c r="AB157" t="str">
        <f>IFERROR(VLOOKUP($AA157,项目参数!$I$14:$J$21,2,FALSE),"")</f>
        <v/>
      </c>
    </row>
    <row r="158" spans="1:28">
      <c r="A158" s="8"/>
      <c r="B158" s="8"/>
      <c r="C158" s="8"/>
      <c r="D158" s="8"/>
      <c r="E158" s="8"/>
      <c r="F158" s="8"/>
      <c r="G158" s="8"/>
      <c r="H158" s="116"/>
      <c r="I158" s="40"/>
      <c r="J158" s="120" t="str">
        <f>IF(AND($H158&gt;0,$I158&lt;&gt;"",$I158&gt;40000),IFERROR(WORKDAY.INTL($I158,INT(($H158+项目参数!$J$29-1)/项目参数!$J$29)-1,1,项目参数!$B$2:$B$200),WORKDAY($I158,INT(($H158+项目参数!$J$29-1)/项目参数!$J$29)-1,1)),"")</f>
        <v/>
      </c>
      <c r="K158" s="121" t="str">
        <f>IF(AND($L158&lt;&gt;"",$L158&gt;40000,$M158&lt;&gt;"",$M158&gt;40000),(1+IFERROR(NETWORKDAYS.INTL($L158,$M158,1,项目参数!$B$2:$B$200),NETWORKDAYS($L158,$M158,1)))*项目参数!$J$29,"")</f>
        <v/>
      </c>
      <c r="L158" s="40"/>
      <c r="M158" s="40"/>
      <c r="N158" s="58"/>
      <c r="O158" s="61"/>
      <c r="W158" s="98" t="b">
        <f t="shared" si="2"/>
        <v>0</v>
      </c>
      <c r="Y158" s="32" t="str">
        <f>IF($W158,VLOOKUP($B158,项目阶段与里程碑!$B:$E,3,FALSE),"")</f>
        <v/>
      </c>
      <c r="Z158" s="32" t="str">
        <f>IF($W158,VLOOKUP($B158,项目阶段与里程碑!$B:$E,4,FALSE),"")</f>
        <v/>
      </c>
      <c r="AA158" t="e">
        <f>VLOOKUP(F158,内部通讯录!$B:$F,5,FALSE)</f>
        <v>#N/A</v>
      </c>
      <c r="AB158" t="str">
        <f>IFERROR(VLOOKUP($AA158,项目参数!$I$14:$J$21,2,FALSE),"")</f>
        <v/>
      </c>
    </row>
    <row r="159" spans="1:28">
      <c r="A159" s="8"/>
      <c r="B159" s="8"/>
      <c r="C159" s="8"/>
      <c r="D159" s="8"/>
      <c r="E159" s="8"/>
      <c r="F159" s="8"/>
      <c r="G159" s="8"/>
      <c r="H159" s="116"/>
      <c r="I159" s="40"/>
      <c r="J159" s="120" t="str">
        <f>IF(AND($H159&gt;0,$I159&lt;&gt;"",$I159&gt;40000),IFERROR(WORKDAY.INTL($I159,INT(($H159+项目参数!$J$29-1)/项目参数!$J$29)-1,1,项目参数!$B$2:$B$200),WORKDAY($I159,INT(($H159+项目参数!$J$29-1)/项目参数!$J$29)-1,1)),"")</f>
        <v/>
      </c>
      <c r="K159" s="121" t="str">
        <f>IF(AND($L159&lt;&gt;"",$L159&gt;40000,$M159&lt;&gt;"",$M159&gt;40000),(1+IFERROR(NETWORKDAYS.INTL($L159,$M159,1,项目参数!$B$2:$B$200),NETWORKDAYS($L159,$M159,1)))*项目参数!$J$29,"")</f>
        <v/>
      </c>
      <c r="L159" s="40"/>
      <c r="M159" s="40"/>
      <c r="N159" s="58"/>
      <c r="O159" s="61"/>
      <c r="W159" s="98" t="b">
        <f t="shared" si="2"/>
        <v>0</v>
      </c>
      <c r="Y159" s="32" t="str">
        <f>IF($W159,VLOOKUP($B159,项目阶段与里程碑!$B:$E,3,FALSE),"")</f>
        <v/>
      </c>
      <c r="Z159" s="32" t="str">
        <f>IF($W159,VLOOKUP($B159,项目阶段与里程碑!$B:$E,4,FALSE),"")</f>
        <v/>
      </c>
      <c r="AA159" t="e">
        <f>VLOOKUP(F159,内部通讯录!$B:$F,5,FALSE)</f>
        <v>#N/A</v>
      </c>
      <c r="AB159" t="str">
        <f>IFERROR(VLOOKUP($AA159,项目参数!$I$14:$J$21,2,FALSE),"")</f>
        <v/>
      </c>
    </row>
    <row r="160" spans="1:28">
      <c r="A160" s="8"/>
      <c r="B160" s="8"/>
      <c r="C160" s="8"/>
      <c r="D160" s="8"/>
      <c r="E160" s="8"/>
      <c r="F160" s="8"/>
      <c r="G160" s="8"/>
      <c r="H160" s="116"/>
      <c r="I160" s="40"/>
      <c r="J160" s="120" t="str">
        <f>IF(AND($H160&gt;0,$I160&lt;&gt;"",$I160&gt;40000),IFERROR(WORKDAY.INTL($I160,INT(($H160+项目参数!$J$29-1)/项目参数!$J$29)-1,1,项目参数!$B$2:$B$200),WORKDAY($I160,INT(($H160+项目参数!$J$29-1)/项目参数!$J$29)-1,1)),"")</f>
        <v/>
      </c>
      <c r="K160" s="121" t="str">
        <f>IF(AND($L160&lt;&gt;"",$L160&gt;40000,$M160&lt;&gt;"",$M160&gt;40000),(1+IFERROR(NETWORKDAYS.INTL($L160,$M160,1,项目参数!$B$2:$B$200),NETWORKDAYS($L160,$M160,1)))*项目参数!$J$29,"")</f>
        <v/>
      </c>
      <c r="L160" s="40"/>
      <c r="M160" s="40"/>
      <c r="N160" s="58"/>
      <c r="O160" s="61"/>
      <c r="W160" s="98" t="b">
        <f t="shared" si="2"/>
        <v>0</v>
      </c>
      <c r="Y160" s="32" t="str">
        <f>IF($W160,VLOOKUP($B160,项目阶段与里程碑!$B:$E,3,FALSE),"")</f>
        <v/>
      </c>
      <c r="Z160" s="32" t="str">
        <f>IF($W160,VLOOKUP($B160,项目阶段与里程碑!$B:$E,4,FALSE),"")</f>
        <v/>
      </c>
      <c r="AA160" t="e">
        <f>VLOOKUP(F160,内部通讯录!$B:$F,5,FALSE)</f>
        <v>#N/A</v>
      </c>
      <c r="AB160" t="str">
        <f>IFERROR(VLOOKUP($AA160,项目参数!$I$14:$J$21,2,FALSE),"")</f>
        <v/>
      </c>
    </row>
    <row r="161" spans="1:28">
      <c r="A161" s="8"/>
      <c r="B161" s="8"/>
      <c r="C161" s="8"/>
      <c r="D161" s="8"/>
      <c r="E161" s="8"/>
      <c r="F161" s="8"/>
      <c r="G161" s="8"/>
      <c r="H161" s="116"/>
      <c r="I161" s="40"/>
      <c r="J161" s="120" t="str">
        <f>IF(AND($H161&gt;0,$I161&lt;&gt;"",$I161&gt;40000),IFERROR(WORKDAY.INTL($I161,INT(($H161+项目参数!$J$29-1)/项目参数!$J$29)-1,1,项目参数!$B$2:$B$200),WORKDAY($I161,INT(($H161+项目参数!$J$29-1)/项目参数!$J$29)-1,1)),"")</f>
        <v/>
      </c>
      <c r="K161" s="121" t="str">
        <f>IF(AND($L161&lt;&gt;"",$L161&gt;40000,$M161&lt;&gt;"",$M161&gt;40000),(1+IFERROR(NETWORKDAYS.INTL($L161,$M161,1,项目参数!$B$2:$B$200),NETWORKDAYS($L161,$M161,1)))*项目参数!$J$29,"")</f>
        <v/>
      </c>
      <c r="L161" s="40"/>
      <c r="M161" s="40"/>
      <c r="N161" s="58"/>
      <c r="O161" s="61"/>
      <c r="W161" s="98" t="b">
        <f t="shared" si="2"/>
        <v>0</v>
      </c>
      <c r="Y161" s="32" t="str">
        <f>IF($W161,VLOOKUP($B161,项目阶段与里程碑!$B:$E,3,FALSE),"")</f>
        <v/>
      </c>
      <c r="Z161" s="32" t="str">
        <f>IF($W161,VLOOKUP($B161,项目阶段与里程碑!$B:$E,4,FALSE),"")</f>
        <v/>
      </c>
      <c r="AA161" t="e">
        <f>VLOOKUP(F161,内部通讯录!$B:$F,5,FALSE)</f>
        <v>#N/A</v>
      </c>
      <c r="AB161" t="str">
        <f>IFERROR(VLOOKUP($AA161,项目参数!$I$14:$J$21,2,FALSE),"")</f>
        <v/>
      </c>
    </row>
    <row r="162" spans="1:28">
      <c r="A162" s="8"/>
      <c r="B162" s="8"/>
      <c r="C162" s="8"/>
      <c r="D162" s="8"/>
      <c r="E162" s="8"/>
      <c r="F162" s="8"/>
      <c r="G162" s="8"/>
      <c r="H162" s="116"/>
      <c r="I162" s="40"/>
      <c r="J162" s="120" t="str">
        <f>IF(AND($H162&gt;0,$I162&lt;&gt;"",$I162&gt;40000),IFERROR(WORKDAY.INTL($I162,INT(($H162+项目参数!$J$29-1)/项目参数!$J$29)-1,1,项目参数!$B$2:$B$200),WORKDAY($I162,INT(($H162+项目参数!$J$29-1)/项目参数!$J$29)-1,1)),"")</f>
        <v/>
      </c>
      <c r="K162" s="121" t="str">
        <f>IF(AND($L162&lt;&gt;"",$L162&gt;40000,$M162&lt;&gt;"",$M162&gt;40000),(1+IFERROR(NETWORKDAYS.INTL($L162,$M162,1,项目参数!$B$2:$B$200),NETWORKDAYS($L162,$M162,1)))*项目参数!$J$29,"")</f>
        <v/>
      </c>
      <c r="L162" s="40"/>
      <c r="M162" s="40"/>
      <c r="N162" s="58"/>
      <c r="O162" s="61"/>
      <c r="W162" s="98" t="b">
        <f t="shared" si="2"/>
        <v>0</v>
      </c>
      <c r="Y162" s="32" t="str">
        <f>IF($W162,VLOOKUP($B162,项目阶段与里程碑!$B:$E,3,FALSE),"")</f>
        <v/>
      </c>
      <c r="Z162" s="32" t="str">
        <f>IF($W162,VLOOKUP($B162,项目阶段与里程碑!$B:$E,4,FALSE),"")</f>
        <v/>
      </c>
      <c r="AA162" t="e">
        <f>VLOOKUP(F162,内部通讯录!$B:$F,5,FALSE)</f>
        <v>#N/A</v>
      </c>
      <c r="AB162" t="str">
        <f>IFERROR(VLOOKUP($AA162,项目参数!$I$14:$J$21,2,FALSE),"")</f>
        <v/>
      </c>
    </row>
    <row r="163" spans="1:28">
      <c r="A163" s="8"/>
      <c r="B163" s="8"/>
      <c r="C163" s="8"/>
      <c r="D163" s="8"/>
      <c r="E163" s="8"/>
      <c r="F163" s="8"/>
      <c r="G163" s="8"/>
      <c r="H163" s="116"/>
      <c r="I163" s="40"/>
      <c r="J163" s="120" t="str">
        <f>IF(AND($H163&gt;0,$I163&lt;&gt;"",$I163&gt;40000),IFERROR(WORKDAY.INTL($I163,INT(($H163+项目参数!$J$29-1)/项目参数!$J$29)-1,1,项目参数!$B$2:$B$200),WORKDAY($I163,INT(($H163+项目参数!$J$29-1)/项目参数!$J$29)-1,1)),"")</f>
        <v/>
      </c>
      <c r="K163" s="121" t="str">
        <f>IF(AND($L163&lt;&gt;"",$L163&gt;40000,$M163&lt;&gt;"",$M163&gt;40000),(1+IFERROR(NETWORKDAYS.INTL($L163,$M163,1,项目参数!$B$2:$B$200),NETWORKDAYS($L163,$M163,1)))*项目参数!$J$29,"")</f>
        <v/>
      </c>
      <c r="L163" s="40"/>
      <c r="M163" s="40"/>
      <c r="N163" s="58"/>
      <c r="O163" s="61"/>
      <c r="W163" s="98" t="b">
        <f t="shared" si="2"/>
        <v>0</v>
      </c>
      <c r="Y163" s="32" t="str">
        <f>IF($W163,VLOOKUP($B163,项目阶段与里程碑!$B:$E,3,FALSE),"")</f>
        <v/>
      </c>
      <c r="Z163" s="32" t="str">
        <f>IF($W163,VLOOKUP($B163,项目阶段与里程碑!$B:$E,4,FALSE),"")</f>
        <v/>
      </c>
      <c r="AA163" t="e">
        <f>VLOOKUP(F163,内部通讯录!$B:$F,5,FALSE)</f>
        <v>#N/A</v>
      </c>
      <c r="AB163" t="str">
        <f>IFERROR(VLOOKUP($AA163,项目参数!$I$14:$J$21,2,FALSE),"")</f>
        <v/>
      </c>
    </row>
    <row r="164" spans="1:28">
      <c r="A164" s="8"/>
      <c r="B164" s="8"/>
      <c r="C164" s="8"/>
      <c r="D164" s="8"/>
      <c r="E164" s="8"/>
      <c r="F164" s="8"/>
      <c r="G164" s="8"/>
      <c r="H164" s="116"/>
      <c r="I164" s="40"/>
      <c r="J164" s="120" t="str">
        <f>IF(AND($H164&gt;0,$I164&lt;&gt;"",$I164&gt;40000),IFERROR(WORKDAY.INTL($I164,INT(($H164+项目参数!$J$29-1)/项目参数!$J$29)-1,1,项目参数!$B$2:$B$200),WORKDAY($I164,INT(($H164+项目参数!$J$29-1)/项目参数!$J$29)-1,1)),"")</f>
        <v/>
      </c>
      <c r="K164" s="121" t="str">
        <f>IF(AND($L164&lt;&gt;"",$L164&gt;40000,$M164&lt;&gt;"",$M164&gt;40000),(1+IFERROR(NETWORKDAYS.INTL($L164,$M164,1,项目参数!$B$2:$B$200),NETWORKDAYS($L164,$M164,1)))*项目参数!$J$29,"")</f>
        <v/>
      </c>
      <c r="L164" s="40"/>
      <c r="M164" s="40"/>
      <c r="N164" s="58"/>
      <c r="O164" s="61"/>
      <c r="W164" s="98" t="b">
        <f t="shared" si="2"/>
        <v>0</v>
      </c>
      <c r="Y164" s="32" t="str">
        <f>IF($W164,VLOOKUP($B164,项目阶段与里程碑!$B:$E,3,FALSE),"")</f>
        <v/>
      </c>
      <c r="Z164" s="32" t="str">
        <f>IF($W164,VLOOKUP($B164,项目阶段与里程碑!$B:$E,4,FALSE),"")</f>
        <v/>
      </c>
      <c r="AA164" t="e">
        <f>VLOOKUP(F164,内部通讯录!$B:$F,5,FALSE)</f>
        <v>#N/A</v>
      </c>
      <c r="AB164" t="str">
        <f>IFERROR(VLOOKUP($AA164,项目参数!$I$14:$J$21,2,FALSE),"")</f>
        <v/>
      </c>
    </row>
    <row r="165" spans="1:28">
      <c r="A165" s="8"/>
      <c r="B165" s="8"/>
      <c r="C165" s="8"/>
      <c r="D165" s="8"/>
      <c r="E165" s="8"/>
      <c r="F165" s="8"/>
      <c r="G165" s="8"/>
      <c r="H165" s="116"/>
      <c r="I165" s="40"/>
      <c r="J165" s="120" t="str">
        <f>IF(AND($H165&gt;0,$I165&lt;&gt;"",$I165&gt;40000),IFERROR(WORKDAY.INTL($I165,INT(($H165+项目参数!$J$29-1)/项目参数!$J$29)-1,1,项目参数!$B$2:$B$200),WORKDAY($I165,INT(($H165+项目参数!$J$29-1)/项目参数!$J$29)-1,1)),"")</f>
        <v/>
      </c>
      <c r="K165" s="121" t="str">
        <f>IF(AND($L165&lt;&gt;"",$L165&gt;40000,$M165&lt;&gt;"",$M165&gt;40000),(1+IFERROR(NETWORKDAYS.INTL($L165,$M165,1,项目参数!$B$2:$B$200),NETWORKDAYS($L165,$M165,1)))*项目参数!$J$29,"")</f>
        <v/>
      </c>
      <c r="L165" s="40"/>
      <c r="M165" s="40"/>
      <c r="N165" s="58"/>
      <c r="O165" s="61"/>
      <c r="W165" s="98" t="b">
        <f t="shared" si="2"/>
        <v>0</v>
      </c>
      <c r="Y165" s="32" t="str">
        <f>IF($W165,VLOOKUP($B165,项目阶段与里程碑!$B:$E,3,FALSE),"")</f>
        <v/>
      </c>
      <c r="Z165" s="32" t="str">
        <f>IF($W165,VLOOKUP($B165,项目阶段与里程碑!$B:$E,4,FALSE),"")</f>
        <v/>
      </c>
      <c r="AA165" t="e">
        <f>VLOOKUP(F165,内部通讯录!$B:$F,5,FALSE)</f>
        <v>#N/A</v>
      </c>
      <c r="AB165" t="str">
        <f>IFERROR(VLOOKUP($AA165,项目参数!$I$14:$J$21,2,FALSE),"")</f>
        <v/>
      </c>
    </row>
    <row r="166" spans="1:28">
      <c r="A166" s="8"/>
      <c r="B166" s="8"/>
      <c r="C166" s="8"/>
      <c r="D166" s="8"/>
      <c r="E166" s="8"/>
      <c r="F166" s="8"/>
      <c r="G166" s="8"/>
      <c r="H166" s="116"/>
      <c r="I166" s="40"/>
      <c r="J166" s="120" t="str">
        <f>IF(AND($H166&gt;0,$I166&lt;&gt;"",$I166&gt;40000),IFERROR(WORKDAY.INTL($I166,INT(($H166+项目参数!$J$29-1)/项目参数!$J$29)-1,1,项目参数!$B$2:$B$200),WORKDAY($I166,INT(($H166+项目参数!$J$29-1)/项目参数!$J$29)-1,1)),"")</f>
        <v/>
      </c>
      <c r="K166" s="121" t="str">
        <f>IF(AND($L166&lt;&gt;"",$L166&gt;40000,$M166&lt;&gt;"",$M166&gt;40000),(1+IFERROR(NETWORKDAYS.INTL($L166,$M166,1,项目参数!$B$2:$B$200),NETWORKDAYS($L166,$M166,1)))*项目参数!$J$29,"")</f>
        <v/>
      </c>
      <c r="L166" s="40"/>
      <c r="M166" s="40"/>
      <c r="N166" s="58"/>
      <c r="O166" s="61"/>
      <c r="W166" s="98" t="b">
        <f t="shared" si="2"/>
        <v>0</v>
      </c>
      <c r="Y166" s="32" t="str">
        <f>IF($W166,VLOOKUP($B166,项目阶段与里程碑!$B:$E,3,FALSE),"")</f>
        <v/>
      </c>
      <c r="Z166" s="32" t="str">
        <f>IF($W166,VLOOKUP($B166,项目阶段与里程碑!$B:$E,4,FALSE),"")</f>
        <v/>
      </c>
      <c r="AA166" t="e">
        <f>VLOOKUP(F166,内部通讯录!$B:$F,5,FALSE)</f>
        <v>#N/A</v>
      </c>
      <c r="AB166" t="str">
        <f>IFERROR(VLOOKUP($AA166,项目参数!$I$14:$J$21,2,FALSE),"")</f>
        <v/>
      </c>
    </row>
    <row r="167" spans="1:28">
      <c r="A167" s="8"/>
      <c r="B167" s="8"/>
      <c r="C167" s="8"/>
      <c r="D167" s="8"/>
      <c r="E167" s="8"/>
      <c r="F167" s="8"/>
      <c r="G167" s="8"/>
      <c r="H167" s="116"/>
      <c r="I167" s="40"/>
      <c r="J167" s="120" t="str">
        <f>IF(AND($H167&gt;0,$I167&lt;&gt;"",$I167&gt;40000),IFERROR(WORKDAY.INTL($I167,INT(($H167+项目参数!$J$29-1)/项目参数!$J$29)-1,1,项目参数!$B$2:$B$200),WORKDAY($I167,INT(($H167+项目参数!$J$29-1)/项目参数!$J$29)-1,1)),"")</f>
        <v/>
      </c>
      <c r="K167" s="121" t="str">
        <f>IF(AND($L167&lt;&gt;"",$L167&gt;40000,$M167&lt;&gt;"",$M167&gt;40000),(1+IFERROR(NETWORKDAYS.INTL($L167,$M167,1,项目参数!$B$2:$B$200),NETWORKDAYS($L167,$M167,1)))*项目参数!$J$29,"")</f>
        <v/>
      </c>
      <c r="L167" s="40"/>
      <c r="M167" s="40"/>
      <c r="N167" s="58"/>
      <c r="O167" s="61"/>
      <c r="W167" s="98" t="b">
        <f t="shared" si="2"/>
        <v>0</v>
      </c>
      <c r="Y167" s="32" t="str">
        <f>IF($W167,VLOOKUP($B167,项目阶段与里程碑!$B:$E,3,FALSE),"")</f>
        <v/>
      </c>
      <c r="Z167" s="32" t="str">
        <f>IF($W167,VLOOKUP($B167,项目阶段与里程碑!$B:$E,4,FALSE),"")</f>
        <v/>
      </c>
      <c r="AA167" t="e">
        <f>VLOOKUP(F167,内部通讯录!$B:$F,5,FALSE)</f>
        <v>#N/A</v>
      </c>
      <c r="AB167" t="str">
        <f>IFERROR(VLOOKUP($AA167,项目参数!$I$14:$J$21,2,FALSE),"")</f>
        <v/>
      </c>
    </row>
    <row r="168" spans="1:28">
      <c r="A168" s="8"/>
      <c r="B168" s="8"/>
      <c r="C168" s="8"/>
      <c r="D168" s="8"/>
      <c r="E168" s="8"/>
      <c r="F168" s="8"/>
      <c r="G168" s="8"/>
      <c r="H168" s="116"/>
      <c r="I168" s="40"/>
      <c r="J168" s="120" t="str">
        <f>IF(AND($H168&gt;0,$I168&lt;&gt;"",$I168&gt;40000),IFERROR(WORKDAY.INTL($I168,INT(($H168+项目参数!$J$29-1)/项目参数!$J$29)-1,1,项目参数!$B$2:$B$200),WORKDAY($I168,INT(($H168+项目参数!$J$29-1)/项目参数!$J$29)-1,1)),"")</f>
        <v/>
      </c>
      <c r="K168" s="121" t="str">
        <f>IF(AND($L168&lt;&gt;"",$L168&gt;40000,$M168&lt;&gt;"",$M168&gt;40000),(1+IFERROR(NETWORKDAYS.INTL($L168,$M168,1,项目参数!$B$2:$B$200),NETWORKDAYS($L168,$M168,1)))*项目参数!$J$29,"")</f>
        <v/>
      </c>
      <c r="L168" s="40"/>
      <c r="M168" s="40"/>
      <c r="N168" s="58"/>
      <c r="O168" s="61"/>
      <c r="W168" s="98" t="b">
        <f t="shared" si="2"/>
        <v>0</v>
      </c>
      <c r="Y168" s="32" t="str">
        <f>IF($W168,VLOOKUP($B168,项目阶段与里程碑!$B:$E,3,FALSE),"")</f>
        <v/>
      </c>
      <c r="Z168" s="32" t="str">
        <f>IF($W168,VLOOKUP($B168,项目阶段与里程碑!$B:$E,4,FALSE),"")</f>
        <v/>
      </c>
      <c r="AA168" t="e">
        <f>VLOOKUP(F168,内部通讯录!$B:$F,5,FALSE)</f>
        <v>#N/A</v>
      </c>
      <c r="AB168" t="str">
        <f>IFERROR(VLOOKUP($AA168,项目参数!$I$14:$J$21,2,FALSE),"")</f>
        <v/>
      </c>
    </row>
    <row r="169" spans="1:28">
      <c r="A169" s="8"/>
      <c r="B169" s="8"/>
      <c r="C169" s="8"/>
      <c r="D169" s="8"/>
      <c r="E169" s="8"/>
      <c r="F169" s="8"/>
      <c r="G169" s="8"/>
      <c r="H169" s="116"/>
      <c r="I169" s="40"/>
      <c r="J169" s="120" t="str">
        <f>IF(AND($H169&gt;0,$I169&lt;&gt;"",$I169&gt;40000),IFERROR(WORKDAY.INTL($I169,INT(($H169+项目参数!$J$29-1)/项目参数!$J$29)-1,1,项目参数!$B$2:$B$200),WORKDAY($I169,INT(($H169+项目参数!$J$29-1)/项目参数!$J$29)-1,1)),"")</f>
        <v/>
      </c>
      <c r="K169" s="121" t="str">
        <f>IF(AND($L169&lt;&gt;"",$L169&gt;40000,$M169&lt;&gt;"",$M169&gt;40000),(1+IFERROR(NETWORKDAYS.INTL($L169,$M169,1,项目参数!$B$2:$B$200),NETWORKDAYS($L169,$M169,1)))*项目参数!$J$29,"")</f>
        <v/>
      </c>
      <c r="L169" s="40"/>
      <c r="M169" s="40"/>
      <c r="N169" s="58"/>
      <c r="O169" s="61"/>
      <c r="W169" s="98" t="b">
        <f t="shared" si="2"/>
        <v>0</v>
      </c>
      <c r="Y169" s="32" t="str">
        <f>IF($W169,VLOOKUP($B169,项目阶段与里程碑!$B:$E,3,FALSE),"")</f>
        <v/>
      </c>
      <c r="Z169" s="32" t="str">
        <f>IF($W169,VLOOKUP($B169,项目阶段与里程碑!$B:$E,4,FALSE),"")</f>
        <v/>
      </c>
      <c r="AA169" t="e">
        <f>VLOOKUP(F169,内部通讯录!$B:$F,5,FALSE)</f>
        <v>#N/A</v>
      </c>
      <c r="AB169" t="str">
        <f>IFERROR(VLOOKUP($AA169,项目参数!$I$14:$J$21,2,FALSE),"")</f>
        <v/>
      </c>
    </row>
    <row r="170" spans="1:28">
      <c r="A170" s="8"/>
      <c r="B170" s="8"/>
      <c r="C170" s="8"/>
      <c r="D170" s="8"/>
      <c r="E170" s="8"/>
      <c r="F170" s="8"/>
      <c r="G170" s="8"/>
      <c r="H170" s="116"/>
      <c r="I170" s="40"/>
      <c r="J170" s="120" t="str">
        <f>IF(AND($H170&gt;0,$I170&lt;&gt;"",$I170&gt;40000),IFERROR(WORKDAY.INTL($I170,INT(($H170+项目参数!$J$29-1)/项目参数!$J$29)-1,1,项目参数!$B$2:$B$200),WORKDAY($I170,INT(($H170+项目参数!$J$29-1)/项目参数!$J$29)-1,1)),"")</f>
        <v/>
      </c>
      <c r="K170" s="121" t="str">
        <f>IF(AND($L170&lt;&gt;"",$L170&gt;40000,$M170&lt;&gt;"",$M170&gt;40000),(1+IFERROR(NETWORKDAYS.INTL($L170,$M170,1,项目参数!$B$2:$B$200),NETWORKDAYS($L170,$M170,1)))*项目参数!$J$29,"")</f>
        <v/>
      </c>
      <c r="L170" s="40"/>
      <c r="M170" s="40"/>
      <c r="N170" s="58"/>
      <c r="O170" s="61"/>
      <c r="W170" s="98" t="b">
        <f t="shared" si="2"/>
        <v>0</v>
      </c>
      <c r="Y170" s="32" t="str">
        <f>IF($W170,VLOOKUP($B170,项目阶段与里程碑!$B:$E,3,FALSE),"")</f>
        <v/>
      </c>
      <c r="Z170" s="32" t="str">
        <f>IF($W170,VLOOKUP($B170,项目阶段与里程碑!$B:$E,4,FALSE),"")</f>
        <v/>
      </c>
      <c r="AA170" t="e">
        <f>VLOOKUP(F170,内部通讯录!$B:$F,5,FALSE)</f>
        <v>#N/A</v>
      </c>
      <c r="AB170" t="str">
        <f>IFERROR(VLOOKUP($AA170,项目参数!$I$14:$J$21,2,FALSE),"")</f>
        <v/>
      </c>
    </row>
    <row r="171" spans="1:28">
      <c r="A171" s="8"/>
      <c r="B171" s="8"/>
      <c r="C171" s="8"/>
      <c r="D171" s="8"/>
      <c r="E171" s="8"/>
      <c r="F171" s="8"/>
      <c r="G171" s="8"/>
      <c r="H171" s="116"/>
      <c r="I171" s="40"/>
      <c r="J171" s="120" t="str">
        <f>IF(AND($H171&gt;0,$I171&lt;&gt;"",$I171&gt;40000),IFERROR(WORKDAY.INTL($I171,INT(($H171+项目参数!$J$29-1)/项目参数!$J$29)-1,1,项目参数!$B$2:$B$200),WORKDAY($I171,INT(($H171+项目参数!$J$29-1)/项目参数!$J$29)-1,1)),"")</f>
        <v/>
      </c>
      <c r="K171" s="121" t="str">
        <f>IF(AND($L171&lt;&gt;"",$L171&gt;40000,$M171&lt;&gt;"",$M171&gt;40000),(1+IFERROR(NETWORKDAYS.INTL($L171,$M171,1,项目参数!$B$2:$B$200),NETWORKDAYS($L171,$M171,1)))*项目参数!$J$29,"")</f>
        <v/>
      </c>
      <c r="L171" s="40"/>
      <c r="M171" s="40"/>
      <c r="N171" s="58"/>
      <c r="O171" s="61"/>
      <c r="W171" s="98" t="b">
        <f t="shared" si="2"/>
        <v>0</v>
      </c>
      <c r="Y171" s="32" t="str">
        <f>IF($W171,VLOOKUP($B171,项目阶段与里程碑!$B:$E,3,FALSE),"")</f>
        <v/>
      </c>
      <c r="Z171" s="32" t="str">
        <f>IF($W171,VLOOKUP($B171,项目阶段与里程碑!$B:$E,4,FALSE),"")</f>
        <v/>
      </c>
      <c r="AA171" t="e">
        <f>VLOOKUP(F171,内部通讯录!$B:$F,5,FALSE)</f>
        <v>#N/A</v>
      </c>
      <c r="AB171" t="str">
        <f>IFERROR(VLOOKUP($AA171,项目参数!$I$14:$J$21,2,FALSE),"")</f>
        <v/>
      </c>
    </row>
    <row r="172" spans="1:28">
      <c r="A172" s="8"/>
      <c r="B172" s="8"/>
      <c r="C172" s="8"/>
      <c r="D172" s="8"/>
      <c r="E172" s="8"/>
      <c r="F172" s="8"/>
      <c r="G172" s="8"/>
      <c r="H172" s="116"/>
      <c r="I172" s="40"/>
      <c r="J172" s="120" t="str">
        <f>IF(AND($H172&gt;0,$I172&lt;&gt;"",$I172&gt;40000),IFERROR(WORKDAY.INTL($I172,INT(($H172+项目参数!$J$29-1)/项目参数!$J$29)-1,1,项目参数!$B$2:$B$200),WORKDAY($I172,INT(($H172+项目参数!$J$29-1)/项目参数!$J$29)-1,1)),"")</f>
        <v/>
      </c>
      <c r="K172" s="121" t="str">
        <f>IF(AND($L172&lt;&gt;"",$L172&gt;40000,$M172&lt;&gt;"",$M172&gt;40000),(1+IFERROR(NETWORKDAYS.INTL($L172,$M172,1,项目参数!$B$2:$B$200),NETWORKDAYS($L172,$M172,1)))*项目参数!$J$29,"")</f>
        <v/>
      </c>
      <c r="L172" s="40"/>
      <c r="M172" s="40"/>
      <c r="N172" s="58"/>
      <c r="O172" s="61"/>
      <c r="W172" s="98" t="b">
        <f t="shared" si="2"/>
        <v>0</v>
      </c>
      <c r="Y172" s="32" t="str">
        <f>IF($W172,VLOOKUP($B172,项目阶段与里程碑!$B:$E,3,FALSE),"")</f>
        <v/>
      </c>
      <c r="Z172" s="32" t="str">
        <f>IF($W172,VLOOKUP($B172,项目阶段与里程碑!$B:$E,4,FALSE),"")</f>
        <v/>
      </c>
      <c r="AA172" t="e">
        <f>VLOOKUP(F172,内部通讯录!$B:$F,5,FALSE)</f>
        <v>#N/A</v>
      </c>
      <c r="AB172" t="str">
        <f>IFERROR(VLOOKUP($AA172,项目参数!$I$14:$J$21,2,FALSE),"")</f>
        <v/>
      </c>
    </row>
    <row r="173" spans="1:28">
      <c r="A173" s="8"/>
      <c r="B173" s="8"/>
      <c r="C173" s="8"/>
      <c r="D173" s="8"/>
      <c r="E173" s="8"/>
      <c r="F173" s="8"/>
      <c r="G173" s="8"/>
      <c r="H173" s="116"/>
      <c r="I173" s="40"/>
      <c r="J173" s="120" t="str">
        <f>IF(AND($H173&gt;0,$I173&lt;&gt;"",$I173&gt;40000),IFERROR(WORKDAY.INTL($I173,INT(($H173+项目参数!$J$29-1)/项目参数!$J$29)-1,1,项目参数!$B$2:$B$200),WORKDAY($I173,INT(($H173+项目参数!$J$29-1)/项目参数!$J$29)-1,1)),"")</f>
        <v/>
      </c>
      <c r="K173" s="121" t="str">
        <f>IF(AND($L173&lt;&gt;"",$L173&gt;40000,$M173&lt;&gt;"",$M173&gt;40000),(1+IFERROR(NETWORKDAYS.INTL($L173,$M173,1,项目参数!$B$2:$B$200),NETWORKDAYS($L173,$M173,1)))*项目参数!$J$29,"")</f>
        <v/>
      </c>
      <c r="L173" s="40"/>
      <c r="M173" s="40"/>
      <c r="N173" s="58"/>
      <c r="O173" s="61"/>
      <c r="W173" s="98" t="b">
        <f t="shared" si="2"/>
        <v>0</v>
      </c>
      <c r="Y173" s="32" t="str">
        <f>IF($W173,VLOOKUP($B173,项目阶段与里程碑!$B:$E,3,FALSE),"")</f>
        <v/>
      </c>
      <c r="Z173" s="32" t="str">
        <f>IF($W173,VLOOKUP($B173,项目阶段与里程碑!$B:$E,4,FALSE),"")</f>
        <v/>
      </c>
      <c r="AA173" t="e">
        <f>VLOOKUP(F173,内部通讯录!$B:$F,5,FALSE)</f>
        <v>#N/A</v>
      </c>
      <c r="AB173" t="str">
        <f>IFERROR(VLOOKUP($AA173,项目参数!$I$14:$J$21,2,FALSE),"")</f>
        <v/>
      </c>
    </row>
    <row r="174" spans="1:28">
      <c r="A174" s="8"/>
      <c r="B174" s="8"/>
      <c r="C174" s="8"/>
      <c r="D174" s="8"/>
      <c r="E174" s="8"/>
      <c r="F174" s="8"/>
      <c r="G174" s="8"/>
      <c r="H174" s="116"/>
      <c r="I174" s="40"/>
      <c r="J174" s="120" t="str">
        <f>IF(AND($H174&gt;0,$I174&lt;&gt;"",$I174&gt;40000),IFERROR(WORKDAY.INTL($I174,INT(($H174+项目参数!$J$29-1)/项目参数!$J$29)-1,1,项目参数!$B$2:$B$200),WORKDAY($I174,INT(($H174+项目参数!$J$29-1)/项目参数!$J$29)-1,1)),"")</f>
        <v/>
      </c>
      <c r="K174" s="121" t="str">
        <f>IF(AND($L174&lt;&gt;"",$L174&gt;40000,$M174&lt;&gt;"",$M174&gt;40000),(1+IFERROR(NETWORKDAYS.INTL($L174,$M174,1,项目参数!$B$2:$B$200),NETWORKDAYS($L174,$M174,1)))*项目参数!$J$29,"")</f>
        <v/>
      </c>
      <c r="L174" s="40"/>
      <c r="M174" s="40"/>
      <c r="N174" s="58"/>
      <c r="O174" s="61"/>
      <c r="W174" s="98" t="b">
        <f t="shared" si="2"/>
        <v>0</v>
      </c>
      <c r="Y174" s="32" t="str">
        <f>IF($W174,VLOOKUP($B174,项目阶段与里程碑!$B:$E,3,FALSE),"")</f>
        <v/>
      </c>
      <c r="Z174" s="32" t="str">
        <f>IF($W174,VLOOKUP($B174,项目阶段与里程碑!$B:$E,4,FALSE),"")</f>
        <v/>
      </c>
      <c r="AA174" t="e">
        <f>VLOOKUP(F174,内部通讯录!$B:$F,5,FALSE)</f>
        <v>#N/A</v>
      </c>
      <c r="AB174" t="str">
        <f>IFERROR(VLOOKUP($AA174,项目参数!$I$14:$J$21,2,FALSE),"")</f>
        <v/>
      </c>
    </row>
    <row r="175" spans="1:28">
      <c r="A175" s="8"/>
      <c r="B175" s="8"/>
      <c r="C175" s="8"/>
      <c r="D175" s="8"/>
      <c r="E175" s="8"/>
      <c r="F175" s="8"/>
      <c r="G175" s="8"/>
      <c r="H175" s="116"/>
      <c r="I175" s="40"/>
      <c r="J175" s="120" t="str">
        <f>IF(AND($H175&gt;0,$I175&lt;&gt;"",$I175&gt;40000),IFERROR(WORKDAY.INTL($I175,INT(($H175+项目参数!$J$29-1)/项目参数!$J$29)-1,1,项目参数!$B$2:$B$200),WORKDAY($I175,INT(($H175+项目参数!$J$29-1)/项目参数!$J$29)-1,1)),"")</f>
        <v/>
      </c>
      <c r="K175" s="121" t="str">
        <f>IF(AND($L175&lt;&gt;"",$L175&gt;40000,$M175&lt;&gt;"",$M175&gt;40000),(1+IFERROR(NETWORKDAYS.INTL($L175,$M175,1,项目参数!$B$2:$B$200),NETWORKDAYS($L175,$M175,1)))*项目参数!$J$29,"")</f>
        <v/>
      </c>
      <c r="L175" s="40"/>
      <c r="M175" s="40"/>
      <c r="N175" s="58"/>
      <c r="O175" s="61"/>
      <c r="W175" s="98" t="b">
        <f t="shared" si="2"/>
        <v>0</v>
      </c>
      <c r="Y175" s="32" t="str">
        <f>IF($W175,VLOOKUP($B175,项目阶段与里程碑!$B:$E,3,FALSE),"")</f>
        <v/>
      </c>
      <c r="Z175" s="32" t="str">
        <f>IF($W175,VLOOKUP($B175,项目阶段与里程碑!$B:$E,4,FALSE),"")</f>
        <v/>
      </c>
      <c r="AA175" t="e">
        <f>VLOOKUP(F175,内部通讯录!$B:$F,5,FALSE)</f>
        <v>#N/A</v>
      </c>
      <c r="AB175" t="str">
        <f>IFERROR(VLOOKUP($AA175,项目参数!$I$14:$J$21,2,FALSE),"")</f>
        <v/>
      </c>
    </row>
    <row r="176" spans="1:28">
      <c r="A176" s="8"/>
      <c r="B176" s="8"/>
      <c r="C176" s="8"/>
      <c r="D176" s="8"/>
      <c r="E176" s="8"/>
      <c r="F176" s="8"/>
      <c r="G176" s="8"/>
      <c r="H176" s="116"/>
      <c r="I176" s="40"/>
      <c r="J176" s="120" t="str">
        <f>IF(AND($H176&gt;0,$I176&lt;&gt;"",$I176&gt;40000),IFERROR(WORKDAY.INTL($I176,INT(($H176+项目参数!$J$29-1)/项目参数!$J$29)-1,1,项目参数!$B$2:$B$200),WORKDAY($I176,INT(($H176+项目参数!$J$29-1)/项目参数!$J$29)-1,1)),"")</f>
        <v/>
      </c>
      <c r="K176" s="121" t="str">
        <f>IF(AND($L176&lt;&gt;"",$L176&gt;40000,$M176&lt;&gt;"",$M176&gt;40000),(1+IFERROR(NETWORKDAYS.INTL($L176,$M176,1,项目参数!$B$2:$B$200),NETWORKDAYS($L176,$M176,1)))*项目参数!$J$29,"")</f>
        <v/>
      </c>
      <c r="L176" s="40"/>
      <c r="M176" s="40"/>
      <c r="N176" s="58"/>
      <c r="O176" s="61"/>
      <c r="W176" s="98" t="b">
        <f t="shared" si="2"/>
        <v>0</v>
      </c>
      <c r="Y176" s="32" t="str">
        <f>IF($W176,VLOOKUP($B176,项目阶段与里程碑!$B:$E,3,FALSE),"")</f>
        <v/>
      </c>
      <c r="Z176" s="32" t="str">
        <f>IF($W176,VLOOKUP($B176,项目阶段与里程碑!$B:$E,4,FALSE),"")</f>
        <v/>
      </c>
      <c r="AA176" t="e">
        <f>VLOOKUP(F176,内部通讯录!$B:$F,5,FALSE)</f>
        <v>#N/A</v>
      </c>
      <c r="AB176" t="str">
        <f>IFERROR(VLOOKUP($AA176,项目参数!$I$14:$J$21,2,FALSE),"")</f>
        <v/>
      </c>
    </row>
    <row r="177" spans="1:28">
      <c r="A177" s="8"/>
      <c r="B177" s="8"/>
      <c r="C177" s="8"/>
      <c r="D177" s="8"/>
      <c r="E177" s="8"/>
      <c r="F177" s="8"/>
      <c r="G177" s="8"/>
      <c r="H177" s="116"/>
      <c r="I177" s="40"/>
      <c r="J177" s="120" t="str">
        <f>IF(AND($H177&gt;0,$I177&lt;&gt;"",$I177&gt;40000),IFERROR(WORKDAY.INTL($I177,INT(($H177+项目参数!$J$29-1)/项目参数!$J$29)-1,1,项目参数!$B$2:$B$200),WORKDAY($I177,INT(($H177+项目参数!$J$29-1)/项目参数!$J$29)-1,1)),"")</f>
        <v/>
      </c>
      <c r="K177" s="121" t="str">
        <f>IF(AND($L177&lt;&gt;"",$L177&gt;40000,$M177&lt;&gt;"",$M177&gt;40000),(1+IFERROR(NETWORKDAYS.INTL($L177,$M177,1,项目参数!$B$2:$B$200),NETWORKDAYS($L177,$M177,1)))*项目参数!$J$29,"")</f>
        <v/>
      </c>
      <c r="L177" s="40"/>
      <c r="M177" s="40"/>
      <c r="N177" s="58"/>
      <c r="O177" s="61"/>
      <c r="W177" s="98" t="b">
        <f t="shared" si="2"/>
        <v>0</v>
      </c>
      <c r="Y177" s="32" t="str">
        <f>IF($W177,VLOOKUP($B177,项目阶段与里程碑!$B:$E,3,FALSE),"")</f>
        <v/>
      </c>
      <c r="Z177" s="32" t="str">
        <f>IF($W177,VLOOKUP($B177,项目阶段与里程碑!$B:$E,4,FALSE),"")</f>
        <v/>
      </c>
      <c r="AA177" t="e">
        <f>VLOOKUP(F177,内部通讯录!$B:$F,5,FALSE)</f>
        <v>#N/A</v>
      </c>
      <c r="AB177" t="str">
        <f>IFERROR(VLOOKUP($AA177,项目参数!$I$14:$J$21,2,FALSE),"")</f>
        <v/>
      </c>
    </row>
    <row r="178" spans="1:28">
      <c r="A178" s="8"/>
      <c r="B178" s="8"/>
      <c r="C178" s="8"/>
      <c r="D178" s="8"/>
      <c r="E178" s="8"/>
      <c r="F178" s="8"/>
      <c r="G178" s="8"/>
      <c r="H178" s="116"/>
      <c r="I178" s="40"/>
      <c r="J178" s="120" t="str">
        <f>IF(AND($H178&gt;0,$I178&lt;&gt;"",$I178&gt;40000),IFERROR(WORKDAY.INTL($I178,INT(($H178+项目参数!$J$29-1)/项目参数!$J$29)-1,1,项目参数!$B$2:$B$200),WORKDAY($I178,INT(($H178+项目参数!$J$29-1)/项目参数!$J$29)-1,1)),"")</f>
        <v/>
      </c>
      <c r="K178" s="121" t="str">
        <f>IF(AND($L178&lt;&gt;"",$L178&gt;40000,$M178&lt;&gt;"",$M178&gt;40000),(1+IFERROR(NETWORKDAYS.INTL($L178,$M178,1,项目参数!$B$2:$B$200),NETWORKDAYS($L178,$M178,1)))*项目参数!$J$29,"")</f>
        <v/>
      </c>
      <c r="L178" s="40"/>
      <c r="M178" s="40"/>
      <c r="N178" s="58"/>
      <c r="O178" s="61"/>
      <c r="W178" s="98" t="b">
        <f t="shared" si="2"/>
        <v>0</v>
      </c>
      <c r="Y178" s="32" t="str">
        <f>IF($W178,VLOOKUP($B178,项目阶段与里程碑!$B:$E,3,FALSE),"")</f>
        <v/>
      </c>
      <c r="Z178" s="32" t="str">
        <f>IF($W178,VLOOKUP($B178,项目阶段与里程碑!$B:$E,4,FALSE),"")</f>
        <v/>
      </c>
      <c r="AA178" t="e">
        <f>VLOOKUP(F178,内部通讯录!$B:$F,5,FALSE)</f>
        <v>#N/A</v>
      </c>
      <c r="AB178" t="str">
        <f>IFERROR(VLOOKUP($AA178,项目参数!$I$14:$J$21,2,FALSE),"")</f>
        <v/>
      </c>
    </row>
    <row r="179" spans="1:28">
      <c r="A179" s="8"/>
      <c r="B179" s="8"/>
      <c r="C179" s="8"/>
      <c r="D179" s="8"/>
      <c r="E179" s="8"/>
      <c r="F179" s="8"/>
      <c r="G179" s="8"/>
      <c r="H179" s="116"/>
      <c r="I179" s="40"/>
      <c r="J179" s="120" t="str">
        <f>IF(AND($H179&gt;0,$I179&lt;&gt;"",$I179&gt;40000),IFERROR(WORKDAY.INTL($I179,INT(($H179+项目参数!$J$29-1)/项目参数!$J$29)-1,1,项目参数!$B$2:$B$200),WORKDAY($I179,INT(($H179+项目参数!$J$29-1)/项目参数!$J$29)-1,1)),"")</f>
        <v/>
      </c>
      <c r="K179" s="121" t="str">
        <f>IF(AND($L179&lt;&gt;"",$L179&gt;40000,$M179&lt;&gt;"",$M179&gt;40000),(1+IFERROR(NETWORKDAYS.INTL($L179,$M179,1,项目参数!$B$2:$B$200),NETWORKDAYS($L179,$M179,1)))*项目参数!$J$29,"")</f>
        <v/>
      </c>
      <c r="L179" s="40"/>
      <c r="M179" s="40"/>
      <c r="N179" s="58"/>
      <c r="O179" s="61"/>
      <c r="W179" s="98" t="b">
        <f t="shared" si="2"/>
        <v>0</v>
      </c>
      <c r="Y179" s="32" t="str">
        <f>IF($W179,VLOOKUP($B179,项目阶段与里程碑!$B:$E,3,FALSE),"")</f>
        <v/>
      </c>
      <c r="Z179" s="32" t="str">
        <f>IF($W179,VLOOKUP($B179,项目阶段与里程碑!$B:$E,4,FALSE),"")</f>
        <v/>
      </c>
      <c r="AA179" t="e">
        <f>VLOOKUP(F179,内部通讯录!$B:$F,5,FALSE)</f>
        <v>#N/A</v>
      </c>
      <c r="AB179" t="str">
        <f>IFERROR(VLOOKUP($AA179,项目参数!$I$14:$J$21,2,FALSE),"")</f>
        <v/>
      </c>
    </row>
    <row r="180" spans="1:28">
      <c r="A180" s="8"/>
      <c r="B180" s="8"/>
      <c r="C180" s="8"/>
      <c r="D180" s="8"/>
      <c r="E180" s="8"/>
      <c r="F180" s="8"/>
      <c r="G180" s="8"/>
      <c r="H180" s="116"/>
      <c r="I180" s="40"/>
      <c r="J180" s="120" t="str">
        <f>IF(AND($H180&gt;0,$I180&lt;&gt;"",$I180&gt;40000),IFERROR(WORKDAY.INTL($I180,INT(($H180+项目参数!$J$29-1)/项目参数!$J$29)-1,1,项目参数!$B$2:$B$200),WORKDAY($I180,INT(($H180+项目参数!$J$29-1)/项目参数!$J$29)-1,1)),"")</f>
        <v/>
      </c>
      <c r="K180" s="121" t="str">
        <f>IF(AND($L180&lt;&gt;"",$L180&gt;40000,$M180&lt;&gt;"",$M180&gt;40000),(1+IFERROR(NETWORKDAYS.INTL($L180,$M180,1,项目参数!$B$2:$B$200),NETWORKDAYS($L180,$M180,1)))*项目参数!$J$29,"")</f>
        <v/>
      </c>
      <c r="L180" s="40"/>
      <c r="M180" s="40"/>
      <c r="N180" s="58"/>
      <c r="O180" s="61"/>
      <c r="W180" s="98" t="b">
        <f t="shared" si="2"/>
        <v>0</v>
      </c>
      <c r="Y180" s="32" t="str">
        <f>IF($W180,VLOOKUP($B180,项目阶段与里程碑!$B:$E,3,FALSE),"")</f>
        <v/>
      </c>
      <c r="Z180" s="32" t="str">
        <f>IF($W180,VLOOKUP($B180,项目阶段与里程碑!$B:$E,4,FALSE),"")</f>
        <v/>
      </c>
      <c r="AA180" t="e">
        <f>VLOOKUP(F180,内部通讯录!$B:$F,5,FALSE)</f>
        <v>#N/A</v>
      </c>
      <c r="AB180" t="str">
        <f>IFERROR(VLOOKUP($AA180,项目参数!$I$14:$J$21,2,FALSE),"")</f>
        <v/>
      </c>
    </row>
    <row r="181" spans="1:28">
      <c r="A181" s="8"/>
      <c r="B181" s="8"/>
      <c r="C181" s="8"/>
      <c r="D181" s="8"/>
      <c r="E181" s="8"/>
      <c r="F181" s="8"/>
      <c r="G181" s="8"/>
      <c r="H181" s="116"/>
      <c r="I181" s="40"/>
      <c r="J181" s="120" t="str">
        <f>IF(AND($H181&gt;0,$I181&lt;&gt;"",$I181&gt;40000),IFERROR(WORKDAY.INTL($I181,INT(($H181+项目参数!$J$29-1)/项目参数!$J$29)-1,1,项目参数!$B$2:$B$200),WORKDAY($I181,INT(($H181+项目参数!$J$29-1)/项目参数!$J$29)-1,1)),"")</f>
        <v/>
      </c>
      <c r="K181" s="121" t="str">
        <f>IF(AND($L181&lt;&gt;"",$L181&gt;40000,$M181&lt;&gt;"",$M181&gt;40000),(1+IFERROR(NETWORKDAYS.INTL($L181,$M181,1,项目参数!$B$2:$B$200),NETWORKDAYS($L181,$M181,1)))*项目参数!$J$29,"")</f>
        <v/>
      </c>
      <c r="L181" s="40"/>
      <c r="M181" s="40"/>
      <c r="N181" s="58"/>
      <c r="O181" s="61"/>
      <c r="W181" s="98" t="b">
        <f t="shared" si="2"/>
        <v>0</v>
      </c>
      <c r="Y181" s="32" t="str">
        <f>IF($W181,VLOOKUP($B181,项目阶段与里程碑!$B:$E,3,FALSE),"")</f>
        <v/>
      </c>
      <c r="Z181" s="32" t="str">
        <f>IF($W181,VLOOKUP($B181,项目阶段与里程碑!$B:$E,4,FALSE),"")</f>
        <v/>
      </c>
      <c r="AA181" t="e">
        <f>VLOOKUP(F181,内部通讯录!$B:$F,5,FALSE)</f>
        <v>#N/A</v>
      </c>
      <c r="AB181" t="str">
        <f>IFERROR(VLOOKUP($AA181,项目参数!$I$14:$J$21,2,FALSE),"")</f>
        <v/>
      </c>
    </row>
    <row r="182" spans="1:28">
      <c r="A182" s="8"/>
      <c r="B182" s="8"/>
      <c r="C182" s="8"/>
      <c r="D182" s="8"/>
      <c r="E182" s="8"/>
      <c r="F182" s="8"/>
      <c r="G182" s="8"/>
      <c r="H182" s="116"/>
      <c r="I182" s="40"/>
      <c r="J182" s="120" t="str">
        <f>IF(AND($H182&gt;0,$I182&lt;&gt;"",$I182&gt;40000),IFERROR(WORKDAY.INTL($I182,INT(($H182+项目参数!$J$29-1)/项目参数!$J$29)-1,1,项目参数!$B$2:$B$200),WORKDAY($I182,INT(($H182+项目参数!$J$29-1)/项目参数!$J$29)-1,1)),"")</f>
        <v/>
      </c>
      <c r="K182" s="121" t="str">
        <f>IF(AND($L182&lt;&gt;"",$L182&gt;40000,$M182&lt;&gt;"",$M182&gt;40000),(1+IFERROR(NETWORKDAYS.INTL($L182,$M182,1,项目参数!$B$2:$B$200),NETWORKDAYS($L182,$M182,1)))*项目参数!$J$29,"")</f>
        <v/>
      </c>
      <c r="L182" s="40"/>
      <c r="M182" s="40"/>
      <c r="N182" s="58"/>
      <c r="O182" s="61"/>
      <c r="W182" s="98" t="b">
        <f t="shared" si="2"/>
        <v>0</v>
      </c>
      <c r="Y182" s="32" t="str">
        <f>IF($W182,VLOOKUP($B182,项目阶段与里程碑!$B:$E,3,FALSE),"")</f>
        <v/>
      </c>
      <c r="Z182" s="32" t="str">
        <f>IF($W182,VLOOKUP($B182,项目阶段与里程碑!$B:$E,4,FALSE),"")</f>
        <v/>
      </c>
      <c r="AA182" t="e">
        <f>VLOOKUP(F182,内部通讯录!$B:$F,5,FALSE)</f>
        <v>#N/A</v>
      </c>
      <c r="AB182" t="str">
        <f>IFERROR(VLOOKUP($AA182,项目参数!$I$14:$J$21,2,FALSE),"")</f>
        <v/>
      </c>
    </row>
    <row r="183" spans="1:28">
      <c r="A183" s="8"/>
      <c r="B183" s="8"/>
      <c r="C183" s="8"/>
      <c r="D183" s="8"/>
      <c r="E183" s="8"/>
      <c r="F183" s="8"/>
      <c r="G183" s="8"/>
      <c r="H183" s="116"/>
      <c r="I183" s="40"/>
      <c r="J183" s="120" t="str">
        <f>IF(AND($H183&gt;0,$I183&lt;&gt;"",$I183&gt;40000),IFERROR(WORKDAY.INTL($I183,INT(($H183+项目参数!$J$29-1)/项目参数!$J$29)-1,1,项目参数!$B$2:$B$200),WORKDAY($I183,INT(($H183+项目参数!$J$29-1)/项目参数!$J$29)-1,1)),"")</f>
        <v/>
      </c>
      <c r="K183" s="121" t="str">
        <f>IF(AND($L183&lt;&gt;"",$L183&gt;40000,$M183&lt;&gt;"",$M183&gt;40000),(1+IFERROR(NETWORKDAYS.INTL($L183,$M183,1,项目参数!$B$2:$B$200),NETWORKDAYS($L183,$M183,1)))*项目参数!$J$29,"")</f>
        <v/>
      </c>
      <c r="L183" s="40"/>
      <c r="M183" s="40"/>
      <c r="N183" s="58"/>
      <c r="O183" s="61"/>
      <c r="W183" s="98" t="b">
        <f t="shared" si="2"/>
        <v>0</v>
      </c>
      <c r="Y183" s="32" t="str">
        <f>IF($W183,VLOOKUP($B183,项目阶段与里程碑!$B:$E,3,FALSE),"")</f>
        <v/>
      </c>
      <c r="Z183" s="32" t="str">
        <f>IF($W183,VLOOKUP($B183,项目阶段与里程碑!$B:$E,4,FALSE),"")</f>
        <v/>
      </c>
      <c r="AA183" t="e">
        <f>VLOOKUP(F183,内部通讯录!$B:$F,5,FALSE)</f>
        <v>#N/A</v>
      </c>
      <c r="AB183" t="str">
        <f>IFERROR(VLOOKUP($AA183,项目参数!$I$14:$J$21,2,FALSE),"")</f>
        <v/>
      </c>
    </row>
    <row r="184" spans="1:28">
      <c r="A184" s="8"/>
      <c r="B184" s="8"/>
      <c r="C184" s="8"/>
      <c r="D184" s="8"/>
      <c r="E184" s="8"/>
      <c r="F184" s="8"/>
      <c r="G184" s="8"/>
      <c r="H184" s="116"/>
      <c r="I184" s="40"/>
      <c r="J184" s="120" t="str">
        <f>IF(AND($H184&gt;0,$I184&lt;&gt;"",$I184&gt;40000),IFERROR(WORKDAY.INTL($I184,INT(($H184+项目参数!$J$29-1)/项目参数!$J$29)-1,1,项目参数!$B$2:$B$200),WORKDAY($I184,INT(($H184+项目参数!$J$29-1)/项目参数!$J$29)-1,1)),"")</f>
        <v/>
      </c>
      <c r="K184" s="121" t="str">
        <f>IF(AND($L184&lt;&gt;"",$L184&gt;40000,$M184&lt;&gt;"",$M184&gt;40000),(1+IFERROR(NETWORKDAYS.INTL($L184,$M184,1,项目参数!$B$2:$B$200),NETWORKDAYS($L184,$M184,1)))*项目参数!$J$29,"")</f>
        <v/>
      </c>
      <c r="L184" s="40"/>
      <c r="M184" s="40"/>
      <c r="N184" s="58"/>
      <c r="O184" s="61"/>
      <c r="W184" s="98" t="b">
        <f t="shared" si="2"/>
        <v>0</v>
      </c>
      <c r="Y184" s="32" t="str">
        <f>IF($W184,VLOOKUP($B184,项目阶段与里程碑!$B:$E,3,FALSE),"")</f>
        <v/>
      </c>
      <c r="Z184" s="32" t="str">
        <f>IF($W184,VLOOKUP($B184,项目阶段与里程碑!$B:$E,4,FALSE),"")</f>
        <v/>
      </c>
      <c r="AA184" t="e">
        <f>VLOOKUP(F184,内部通讯录!$B:$F,5,FALSE)</f>
        <v>#N/A</v>
      </c>
      <c r="AB184" t="str">
        <f>IFERROR(VLOOKUP($AA184,项目参数!$I$14:$J$21,2,FALSE),"")</f>
        <v/>
      </c>
    </row>
    <row r="185" spans="1:28">
      <c r="A185" s="8"/>
      <c r="B185" s="8"/>
      <c r="C185" s="8"/>
      <c r="D185" s="8"/>
      <c r="E185" s="8"/>
      <c r="F185" s="8"/>
      <c r="G185" s="8"/>
      <c r="H185" s="116"/>
      <c r="I185" s="40"/>
      <c r="J185" s="120" t="str">
        <f>IF(AND($H185&gt;0,$I185&lt;&gt;"",$I185&gt;40000),IFERROR(WORKDAY.INTL($I185,INT(($H185+项目参数!$J$29-1)/项目参数!$J$29)-1,1,项目参数!$B$2:$B$200),WORKDAY($I185,INT(($H185+项目参数!$J$29-1)/项目参数!$J$29)-1,1)),"")</f>
        <v/>
      </c>
      <c r="K185" s="121" t="str">
        <f>IF(AND($L185&lt;&gt;"",$L185&gt;40000,$M185&lt;&gt;"",$M185&gt;40000),(1+IFERROR(NETWORKDAYS.INTL($L185,$M185,1,项目参数!$B$2:$B$200),NETWORKDAYS($L185,$M185,1)))*项目参数!$J$29,"")</f>
        <v/>
      </c>
      <c r="L185" s="40"/>
      <c r="M185" s="40"/>
      <c r="N185" s="58"/>
      <c r="O185" s="61"/>
      <c r="W185" s="98" t="b">
        <f t="shared" si="2"/>
        <v>0</v>
      </c>
      <c r="Y185" s="32" t="str">
        <f>IF($W185,VLOOKUP($B185,项目阶段与里程碑!$B:$E,3,FALSE),"")</f>
        <v/>
      </c>
      <c r="Z185" s="32" t="str">
        <f>IF($W185,VLOOKUP($B185,项目阶段与里程碑!$B:$E,4,FALSE),"")</f>
        <v/>
      </c>
      <c r="AA185" t="e">
        <f>VLOOKUP(F185,内部通讯录!$B:$F,5,FALSE)</f>
        <v>#N/A</v>
      </c>
      <c r="AB185" t="str">
        <f>IFERROR(VLOOKUP($AA185,项目参数!$I$14:$J$21,2,FALSE),"")</f>
        <v/>
      </c>
    </row>
    <row r="186" spans="1:28">
      <c r="A186" s="8"/>
      <c r="B186" s="8"/>
      <c r="C186" s="8"/>
      <c r="D186" s="8"/>
      <c r="E186" s="8"/>
      <c r="F186" s="8"/>
      <c r="G186" s="8"/>
      <c r="H186" s="116"/>
      <c r="I186" s="40"/>
      <c r="J186" s="120" t="str">
        <f>IF(AND($H186&gt;0,$I186&lt;&gt;"",$I186&gt;40000),IFERROR(WORKDAY.INTL($I186,INT(($H186+项目参数!$J$29-1)/项目参数!$J$29)-1,1,项目参数!$B$2:$B$200),WORKDAY($I186,INT(($H186+项目参数!$J$29-1)/项目参数!$J$29)-1,1)),"")</f>
        <v/>
      </c>
      <c r="K186" s="121" t="str">
        <f>IF(AND($L186&lt;&gt;"",$L186&gt;40000,$M186&lt;&gt;"",$M186&gt;40000),(1+IFERROR(NETWORKDAYS.INTL($L186,$M186,1,项目参数!$B$2:$B$200),NETWORKDAYS($L186,$M186,1)))*项目参数!$J$29,"")</f>
        <v/>
      </c>
      <c r="L186" s="40"/>
      <c r="M186" s="40"/>
      <c r="N186" s="58"/>
      <c r="O186" s="61"/>
      <c r="W186" s="98" t="b">
        <f t="shared" si="2"/>
        <v>0</v>
      </c>
      <c r="Y186" s="32" t="str">
        <f>IF($W186,VLOOKUP($B186,项目阶段与里程碑!$B:$E,3,FALSE),"")</f>
        <v/>
      </c>
      <c r="Z186" s="32" t="str">
        <f>IF($W186,VLOOKUP($B186,项目阶段与里程碑!$B:$E,4,FALSE),"")</f>
        <v/>
      </c>
      <c r="AA186" t="e">
        <f>VLOOKUP(F186,内部通讯录!$B:$F,5,FALSE)</f>
        <v>#N/A</v>
      </c>
      <c r="AB186" t="str">
        <f>IFERROR(VLOOKUP($AA186,项目参数!$I$14:$J$21,2,FALSE),"")</f>
        <v/>
      </c>
    </row>
    <row r="187" spans="1:28">
      <c r="A187" s="8"/>
      <c r="B187" s="8"/>
      <c r="C187" s="8"/>
      <c r="D187" s="8"/>
      <c r="E187" s="8"/>
      <c r="F187" s="8"/>
      <c r="G187" s="8"/>
      <c r="H187" s="116"/>
      <c r="I187" s="40"/>
      <c r="J187" s="120" t="str">
        <f>IF(AND($H187&gt;0,$I187&lt;&gt;"",$I187&gt;40000),IFERROR(WORKDAY.INTL($I187,INT(($H187+项目参数!$J$29-1)/项目参数!$J$29)-1,1,项目参数!$B$2:$B$200),WORKDAY($I187,INT(($H187+项目参数!$J$29-1)/项目参数!$J$29)-1,1)),"")</f>
        <v/>
      </c>
      <c r="K187" s="121" t="str">
        <f>IF(AND($L187&lt;&gt;"",$L187&gt;40000,$M187&lt;&gt;"",$M187&gt;40000),(1+IFERROR(NETWORKDAYS.INTL($L187,$M187,1,项目参数!$B$2:$B$200),NETWORKDAYS($L187,$M187,1)))*项目参数!$J$29,"")</f>
        <v/>
      </c>
      <c r="L187" s="40"/>
      <c r="M187" s="40"/>
      <c r="N187" s="58"/>
      <c r="O187" s="61"/>
      <c r="W187" s="98" t="b">
        <f t="shared" si="2"/>
        <v>0</v>
      </c>
      <c r="Y187" s="32" t="str">
        <f>IF($W187,VLOOKUP($B187,项目阶段与里程碑!$B:$E,3,FALSE),"")</f>
        <v/>
      </c>
      <c r="Z187" s="32" t="str">
        <f>IF($W187,VLOOKUP($B187,项目阶段与里程碑!$B:$E,4,FALSE),"")</f>
        <v/>
      </c>
      <c r="AA187" t="e">
        <f>VLOOKUP(F187,内部通讯录!$B:$F,5,FALSE)</f>
        <v>#N/A</v>
      </c>
      <c r="AB187" t="str">
        <f>IFERROR(VLOOKUP($AA187,项目参数!$I$14:$J$21,2,FALSE),"")</f>
        <v/>
      </c>
    </row>
    <row r="188" spans="1:28">
      <c r="A188" s="8"/>
      <c r="B188" s="8"/>
      <c r="C188" s="8"/>
      <c r="D188" s="8"/>
      <c r="E188" s="8"/>
      <c r="F188" s="8"/>
      <c r="G188" s="8"/>
      <c r="H188" s="116"/>
      <c r="I188" s="40"/>
      <c r="J188" s="120" t="str">
        <f>IF(AND($H188&gt;0,$I188&lt;&gt;"",$I188&gt;40000),IFERROR(WORKDAY.INTL($I188,INT(($H188+项目参数!$J$29-1)/项目参数!$J$29)-1,1,项目参数!$B$2:$B$200),WORKDAY($I188,INT(($H188+项目参数!$J$29-1)/项目参数!$J$29)-1,1)),"")</f>
        <v/>
      </c>
      <c r="K188" s="121" t="str">
        <f>IF(AND($L188&lt;&gt;"",$L188&gt;40000,$M188&lt;&gt;"",$M188&gt;40000),(1+IFERROR(NETWORKDAYS.INTL($L188,$M188,1,项目参数!$B$2:$B$200),NETWORKDAYS($L188,$M188,1)))*项目参数!$J$29,"")</f>
        <v/>
      </c>
      <c r="L188" s="40"/>
      <c r="M188" s="40"/>
      <c r="N188" s="58"/>
      <c r="O188" s="61"/>
      <c r="W188" s="98" t="b">
        <f t="shared" si="2"/>
        <v>0</v>
      </c>
      <c r="Y188" s="32" t="str">
        <f>IF($W188,VLOOKUP($B188,项目阶段与里程碑!$B:$E,3,FALSE),"")</f>
        <v/>
      </c>
      <c r="Z188" s="32" t="str">
        <f>IF($W188,VLOOKUP($B188,项目阶段与里程碑!$B:$E,4,FALSE),"")</f>
        <v/>
      </c>
      <c r="AA188" t="e">
        <f>VLOOKUP(F188,内部通讯录!$B:$F,5,FALSE)</f>
        <v>#N/A</v>
      </c>
      <c r="AB188" t="str">
        <f>IFERROR(VLOOKUP($AA188,项目参数!$I$14:$J$21,2,FALSE),"")</f>
        <v/>
      </c>
    </row>
    <row r="189" spans="1:28">
      <c r="A189" s="8"/>
      <c r="B189" s="8"/>
      <c r="C189" s="8"/>
      <c r="D189" s="8"/>
      <c r="E189" s="8"/>
      <c r="F189" s="8"/>
      <c r="G189" s="8"/>
      <c r="H189" s="116"/>
      <c r="I189" s="40"/>
      <c r="J189" s="120" t="str">
        <f>IF(AND($H189&gt;0,$I189&lt;&gt;"",$I189&gt;40000),IFERROR(WORKDAY.INTL($I189,INT(($H189+项目参数!$J$29-1)/项目参数!$J$29)-1,1,项目参数!$B$2:$B$200),WORKDAY($I189,INT(($H189+项目参数!$J$29-1)/项目参数!$J$29)-1,1)),"")</f>
        <v/>
      </c>
      <c r="K189" s="121" t="str">
        <f>IF(AND($L189&lt;&gt;"",$L189&gt;40000,$M189&lt;&gt;"",$M189&gt;40000),(1+IFERROR(NETWORKDAYS.INTL($L189,$M189,1,项目参数!$B$2:$B$200),NETWORKDAYS($L189,$M189,1)))*项目参数!$J$29,"")</f>
        <v/>
      </c>
      <c r="L189" s="40"/>
      <c r="M189" s="40"/>
      <c r="N189" s="58"/>
      <c r="O189" s="61"/>
      <c r="W189" s="98" t="b">
        <f t="shared" si="2"/>
        <v>0</v>
      </c>
      <c r="Y189" s="32" t="str">
        <f>IF($W189,VLOOKUP($B189,项目阶段与里程碑!$B:$E,3,FALSE),"")</f>
        <v/>
      </c>
      <c r="Z189" s="32" t="str">
        <f>IF($W189,VLOOKUP($B189,项目阶段与里程碑!$B:$E,4,FALSE),"")</f>
        <v/>
      </c>
      <c r="AA189" t="e">
        <f>VLOOKUP(F189,内部通讯录!$B:$F,5,FALSE)</f>
        <v>#N/A</v>
      </c>
      <c r="AB189" t="str">
        <f>IFERROR(VLOOKUP($AA189,项目参数!$I$14:$J$21,2,FALSE),"")</f>
        <v/>
      </c>
    </row>
    <row r="190" spans="1:28">
      <c r="A190" s="8"/>
      <c r="B190" s="8"/>
      <c r="C190" s="8"/>
      <c r="D190" s="8"/>
      <c r="E190" s="8"/>
      <c r="F190" s="8"/>
      <c r="G190" s="8"/>
      <c r="H190" s="116"/>
      <c r="I190" s="40"/>
      <c r="J190" s="120" t="str">
        <f>IF(AND($H190&gt;0,$I190&lt;&gt;"",$I190&gt;40000),IFERROR(WORKDAY.INTL($I190,INT(($H190+项目参数!$J$29-1)/项目参数!$J$29)-1,1,项目参数!$B$2:$B$200),WORKDAY($I190,INT(($H190+项目参数!$J$29-1)/项目参数!$J$29)-1,1)),"")</f>
        <v/>
      </c>
      <c r="K190" s="121" t="str">
        <f>IF(AND($L190&lt;&gt;"",$L190&gt;40000,$M190&lt;&gt;"",$M190&gt;40000),(1+IFERROR(NETWORKDAYS.INTL($L190,$M190,1,项目参数!$B$2:$B$200),NETWORKDAYS($L190,$M190,1)))*项目参数!$J$29,"")</f>
        <v/>
      </c>
      <c r="L190" s="40"/>
      <c r="M190" s="40"/>
      <c r="N190" s="58"/>
      <c r="O190" s="61"/>
      <c r="W190" s="98" t="b">
        <f t="shared" si="2"/>
        <v>0</v>
      </c>
      <c r="Y190" s="32" t="str">
        <f>IF($W190,VLOOKUP($B190,项目阶段与里程碑!$B:$E,3,FALSE),"")</f>
        <v/>
      </c>
      <c r="Z190" s="32" t="str">
        <f>IF($W190,VLOOKUP($B190,项目阶段与里程碑!$B:$E,4,FALSE),"")</f>
        <v/>
      </c>
      <c r="AA190" t="e">
        <f>VLOOKUP(F190,内部通讯录!$B:$F,5,FALSE)</f>
        <v>#N/A</v>
      </c>
      <c r="AB190" t="str">
        <f>IFERROR(VLOOKUP($AA190,项目参数!$I$14:$J$21,2,FALSE),"")</f>
        <v/>
      </c>
    </row>
    <row r="191" spans="1:28">
      <c r="A191" s="8"/>
      <c r="B191" s="8"/>
      <c r="C191" s="8"/>
      <c r="D191" s="8"/>
      <c r="E191" s="8"/>
      <c r="F191" s="8"/>
      <c r="G191" s="8"/>
      <c r="H191" s="116"/>
      <c r="I191" s="40"/>
      <c r="J191" s="120" t="str">
        <f>IF(AND($H191&gt;0,$I191&lt;&gt;"",$I191&gt;40000),IFERROR(WORKDAY.INTL($I191,INT(($H191+项目参数!$J$29-1)/项目参数!$J$29)-1,1,项目参数!$B$2:$B$200),WORKDAY($I191,INT(($H191+项目参数!$J$29-1)/项目参数!$J$29)-1,1)),"")</f>
        <v/>
      </c>
      <c r="K191" s="121" t="str">
        <f>IF(AND($L191&lt;&gt;"",$L191&gt;40000,$M191&lt;&gt;"",$M191&gt;40000),(1+IFERROR(NETWORKDAYS.INTL($L191,$M191,1,项目参数!$B$2:$B$200),NETWORKDAYS($L191,$M191,1)))*项目参数!$J$29,"")</f>
        <v/>
      </c>
      <c r="L191" s="40"/>
      <c r="M191" s="40"/>
      <c r="N191" s="58"/>
      <c r="O191" s="61"/>
      <c r="W191" s="98" t="b">
        <f t="shared" si="2"/>
        <v>0</v>
      </c>
      <c r="Y191" s="32" t="str">
        <f>IF($W191,VLOOKUP($B191,项目阶段与里程碑!$B:$E,3,FALSE),"")</f>
        <v/>
      </c>
      <c r="Z191" s="32" t="str">
        <f>IF($W191,VLOOKUP($B191,项目阶段与里程碑!$B:$E,4,FALSE),"")</f>
        <v/>
      </c>
      <c r="AA191" t="e">
        <f>VLOOKUP(F191,内部通讯录!$B:$F,5,FALSE)</f>
        <v>#N/A</v>
      </c>
      <c r="AB191" t="str">
        <f>IFERROR(VLOOKUP($AA191,项目参数!$I$14:$J$21,2,FALSE),"")</f>
        <v/>
      </c>
    </row>
    <row r="192" spans="1:28">
      <c r="A192" s="8"/>
      <c r="B192" s="8"/>
      <c r="C192" s="8"/>
      <c r="D192" s="8"/>
      <c r="E192" s="8"/>
      <c r="F192" s="8"/>
      <c r="G192" s="8"/>
      <c r="H192" s="116"/>
      <c r="I192" s="40"/>
      <c r="J192" s="120" t="str">
        <f>IF(AND($H192&gt;0,$I192&lt;&gt;"",$I192&gt;40000),IFERROR(WORKDAY.INTL($I192,INT(($H192+项目参数!$J$29-1)/项目参数!$J$29)-1,1,项目参数!$B$2:$B$200),WORKDAY($I192,INT(($H192+项目参数!$J$29-1)/项目参数!$J$29)-1,1)),"")</f>
        <v/>
      </c>
      <c r="K192" s="121" t="str">
        <f>IF(AND($L192&lt;&gt;"",$L192&gt;40000,$M192&lt;&gt;"",$M192&gt;40000),(1+IFERROR(NETWORKDAYS.INTL($L192,$M192,1,项目参数!$B$2:$B$200),NETWORKDAYS($L192,$M192,1)))*项目参数!$J$29,"")</f>
        <v/>
      </c>
      <c r="L192" s="40"/>
      <c r="M192" s="40"/>
      <c r="N192" s="58"/>
      <c r="O192" s="61"/>
      <c r="W192" s="98" t="b">
        <f t="shared" si="2"/>
        <v>0</v>
      </c>
      <c r="Y192" s="32" t="str">
        <f>IF($W192,VLOOKUP($B192,项目阶段与里程碑!$B:$E,3,FALSE),"")</f>
        <v/>
      </c>
      <c r="Z192" s="32" t="str">
        <f>IF($W192,VLOOKUP($B192,项目阶段与里程碑!$B:$E,4,FALSE),"")</f>
        <v/>
      </c>
      <c r="AA192" t="e">
        <f>VLOOKUP(F192,内部通讯录!$B:$F,5,FALSE)</f>
        <v>#N/A</v>
      </c>
      <c r="AB192" t="str">
        <f>IFERROR(VLOOKUP($AA192,项目参数!$I$14:$J$21,2,FALSE),"")</f>
        <v/>
      </c>
    </row>
    <row r="193" spans="1:28">
      <c r="A193" s="8"/>
      <c r="B193" s="8"/>
      <c r="C193" s="8"/>
      <c r="D193" s="8"/>
      <c r="E193" s="8"/>
      <c r="F193" s="8"/>
      <c r="G193" s="8"/>
      <c r="H193" s="116"/>
      <c r="I193" s="40"/>
      <c r="J193" s="120" t="str">
        <f>IF(AND($H193&gt;0,$I193&lt;&gt;"",$I193&gt;40000),IFERROR(WORKDAY.INTL($I193,INT(($H193+项目参数!$J$29-1)/项目参数!$J$29)-1,1,项目参数!$B$2:$B$200),WORKDAY($I193,INT(($H193+项目参数!$J$29-1)/项目参数!$J$29)-1,1)),"")</f>
        <v/>
      </c>
      <c r="K193" s="121" t="str">
        <f>IF(AND($L193&lt;&gt;"",$L193&gt;40000,$M193&lt;&gt;"",$M193&gt;40000),(1+IFERROR(NETWORKDAYS.INTL($L193,$M193,1,项目参数!$B$2:$B$200),NETWORKDAYS($L193,$M193,1)))*项目参数!$J$29,"")</f>
        <v/>
      </c>
      <c r="L193" s="40"/>
      <c r="M193" s="40"/>
      <c r="N193" s="58"/>
      <c r="O193" s="61"/>
      <c r="W193" s="98" t="b">
        <f t="shared" si="2"/>
        <v>0</v>
      </c>
      <c r="Y193" s="32" t="str">
        <f>IF($W193,VLOOKUP($B193,项目阶段与里程碑!$B:$E,3,FALSE),"")</f>
        <v/>
      </c>
      <c r="Z193" s="32" t="str">
        <f>IF($W193,VLOOKUP($B193,项目阶段与里程碑!$B:$E,4,FALSE),"")</f>
        <v/>
      </c>
      <c r="AA193" t="e">
        <f>VLOOKUP(F193,内部通讯录!$B:$F,5,FALSE)</f>
        <v>#N/A</v>
      </c>
      <c r="AB193" t="str">
        <f>IFERROR(VLOOKUP($AA193,项目参数!$I$14:$J$21,2,FALSE),"")</f>
        <v/>
      </c>
    </row>
    <row r="194" spans="1:28">
      <c r="A194" s="8"/>
      <c r="B194" s="8"/>
      <c r="C194" s="8"/>
      <c r="D194" s="8"/>
      <c r="E194" s="8"/>
      <c r="F194" s="8"/>
      <c r="G194" s="8"/>
      <c r="H194" s="116"/>
      <c r="I194" s="40"/>
      <c r="J194" s="120" t="str">
        <f>IF(AND($H194&gt;0,$I194&lt;&gt;"",$I194&gt;40000),IFERROR(WORKDAY.INTL($I194,INT(($H194+项目参数!$J$29-1)/项目参数!$J$29)-1,1,项目参数!$B$2:$B$200),WORKDAY($I194,INT(($H194+项目参数!$J$29-1)/项目参数!$J$29)-1,1)),"")</f>
        <v/>
      </c>
      <c r="K194" s="121" t="str">
        <f>IF(AND($L194&lt;&gt;"",$L194&gt;40000,$M194&lt;&gt;"",$M194&gt;40000),(1+IFERROR(NETWORKDAYS.INTL($L194,$M194,1,项目参数!$B$2:$B$200),NETWORKDAYS($L194,$M194,1)))*项目参数!$J$29,"")</f>
        <v/>
      </c>
      <c r="L194" s="40"/>
      <c r="M194" s="40"/>
      <c r="N194" s="58"/>
      <c r="O194" s="61"/>
      <c r="W194" s="98" t="b">
        <f t="shared" ref="W194:W257" si="3">AND(LEN(A194)&gt;0,LEN(C194)&gt;3,LEN(F194)&gt;1,OR(I194=0,AND(H194&gt;0,I194&gt;40000)),OR(L194=0,L194&gt;40000))</f>
        <v>0</v>
      </c>
      <c r="Y194" s="32" t="str">
        <f>IF($W194,VLOOKUP($B194,项目阶段与里程碑!$B:$E,3,FALSE),"")</f>
        <v/>
      </c>
      <c r="Z194" s="32" t="str">
        <f>IF($W194,VLOOKUP($B194,项目阶段与里程碑!$B:$E,4,FALSE),"")</f>
        <v/>
      </c>
      <c r="AA194" t="e">
        <f>VLOOKUP(F194,内部通讯录!$B:$F,5,FALSE)</f>
        <v>#N/A</v>
      </c>
      <c r="AB194" t="str">
        <f>IFERROR(VLOOKUP($AA194,项目参数!$I$14:$J$21,2,FALSE),"")</f>
        <v/>
      </c>
    </row>
    <row r="195" spans="1:28">
      <c r="A195" s="8"/>
      <c r="B195" s="8"/>
      <c r="C195" s="8"/>
      <c r="D195" s="8"/>
      <c r="E195" s="8"/>
      <c r="F195" s="8"/>
      <c r="G195" s="8"/>
      <c r="H195" s="116"/>
      <c r="I195" s="40"/>
      <c r="J195" s="120" t="str">
        <f>IF(AND($H195&gt;0,$I195&lt;&gt;"",$I195&gt;40000),IFERROR(WORKDAY.INTL($I195,INT(($H195+项目参数!$J$29-1)/项目参数!$J$29)-1,1,项目参数!$B$2:$B$200),WORKDAY($I195,INT(($H195+项目参数!$J$29-1)/项目参数!$J$29)-1,1)),"")</f>
        <v/>
      </c>
      <c r="K195" s="121" t="str">
        <f>IF(AND($L195&lt;&gt;"",$L195&gt;40000,$M195&lt;&gt;"",$M195&gt;40000),(1+IFERROR(NETWORKDAYS.INTL($L195,$M195,1,项目参数!$B$2:$B$200),NETWORKDAYS($L195,$M195,1)))*项目参数!$J$29,"")</f>
        <v/>
      </c>
      <c r="L195" s="40"/>
      <c r="M195" s="40"/>
      <c r="N195" s="58"/>
      <c r="O195" s="61"/>
      <c r="W195" s="98" t="b">
        <f t="shared" si="3"/>
        <v>0</v>
      </c>
      <c r="Y195" s="32" t="str">
        <f>IF($W195,VLOOKUP($B195,项目阶段与里程碑!$B:$E,3,FALSE),"")</f>
        <v/>
      </c>
      <c r="Z195" s="32" t="str">
        <f>IF($W195,VLOOKUP($B195,项目阶段与里程碑!$B:$E,4,FALSE),"")</f>
        <v/>
      </c>
      <c r="AA195" t="e">
        <f>VLOOKUP(F195,内部通讯录!$B:$F,5,FALSE)</f>
        <v>#N/A</v>
      </c>
      <c r="AB195" t="str">
        <f>IFERROR(VLOOKUP($AA195,项目参数!$I$14:$J$21,2,FALSE),"")</f>
        <v/>
      </c>
    </row>
    <row r="196" spans="1:28">
      <c r="A196" s="8"/>
      <c r="B196" s="8"/>
      <c r="C196" s="8"/>
      <c r="D196" s="8"/>
      <c r="E196" s="8"/>
      <c r="F196" s="8"/>
      <c r="G196" s="8"/>
      <c r="H196" s="116"/>
      <c r="I196" s="40"/>
      <c r="J196" s="120" t="str">
        <f>IF(AND($H196&gt;0,$I196&lt;&gt;"",$I196&gt;40000),IFERROR(WORKDAY.INTL($I196,INT(($H196+项目参数!$J$29-1)/项目参数!$J$29)-1,1,项目参数!$B$2:$B$200),WORKDAY($I196,INT(($H196+项目参数!$J$29-1)/项目参数!$J$29)-1,1)),"")</f>
        <v/>
      </c>
      <c r="K196" s="121" t="str">
        <f>IF(AND($L196&lt;&gt;"",$L196&gt;40000,$M196&lt;&gt;"",$M196&gt;40000),(1+IFERROR(NETWORKDAYS.INTL($L196,$M196,1,项目参数!$B$2:$B$200),NETWORKDAYS($L196,$M196,1)))*项目参数!$J$29,"")</f>
        <v/>
      </c>
      <c r="L196" s="40"/>
      <c r="M196" s="40"/>
      <c r="N196" s="58"/>
      <c r="O196" s="61"/>
      <c r="W196" s="98" t="b">
        <f t="shared" si="3"/>
        <v>0</v>
      </c>
      <c r="Y196" s="32" t="str">
        <f>IF($W196,VLOOKUP($B196,项目阶段与里程碑!$B:$E,3,FALSE),"")</f>
        <v/>
      </c>
      <c r="Z196" s="32" t="str">
        <f>IF($W196,VLOOKUP($B196,项目阶段与里程碑!$B:$E,4,FALSE),"")</f>
        <v/>
      </c>
      <c r="AA196" t="e">
        <f>VLOOKUP(F196,内部通讯录!$B:$F,5,FALSE)</f>
        <v>#N/A</v>
      </c>
      <c r="AB196" t="str">
        <f>IFERROR(VLOOKUP($AA196,项目参数!$I$14:$J$21,2,FALSE),"")</f>
        <v/>
      </c>
    </row>
    <row r="197" spans="1:28">
      <c r="A197" s="8"/>
      <c r="B197" s="8"/>
      <c r="C197" s="8"/>
      <c r="D197" s="8"/>
      <c r="E197" s="8"/>
      <c r="F197" s="8"/>
      <c r="G197" s="8"/>
      <c r="H197" s="116"/>
      <c r="I197" s="40"/>
      <c r="J197" s="120" t="str">
        <f>IF(AND($H197&gt;0,$I197&lt;&gt;"",$I197&gt;40000),IFERROR(WORKDAY.INTL($I197,INT(($H197+项目参数!$J$29-1)/项目参数!$J$29)-1,1,项目参数!$B$2:$B$200),WORKDAY($I197,INT(($H197+项目参数!$J$29-1)/项目参数!$J$29)-1,1)),"")</f>
        <v/>
      </c>
      <c r="K197" s="121" t="str">
        <f>IF(AND($L197&lt;&gt;"",$L197&gt;40000,$M197&lt;&gt;"",$M197&gt;40000),(1+IFERROR(NETWORKDAYS.INTL($L197,$M197,1,项目参数!$B$2:$B$200),NETWORKDAYS($L197,$M197,1)))*项目参数!$J$29,"")</f>
        <v/>
      </c>
      <c r="L197" s="40"/>
      <c r="M197" s="40"/>
      <c r="N197" s="58"/>
      <c r="O197" s="61"/>
      <c r="W197" s="98" t="b">
        <f t="shared" si="3"/>
        <v>0</v>
      </c>
      <c r="Y197" s="32" t="str">
        <f>IF($W197,VLOOKUP($B197,项目阶段与里程碑!$B:$E,3,FALSE),"")</f>
        <v/>
      </c>
      <c r="Z197" s="32" t="str">
        <f>IF($W197,VLOOKUP($B197,项目阶段与里程碑!$B:$E,4,FALSE),"")</f>
        <v/>
      </c>
      <c r="AA197" t="e">
        <f>VLOOKUP(F197,内部通讯录!$B:$F,5,FALSE)</f>
        <v>#N/A</v>
      </c>
      <c r="AB197" t="str">
        <f>IFERROR(VLOOKUP($AA197,项目参数!$I$14:$J$21,2,FALSE),"")</f>
        <v/>
      </c>
    </row>
    <row r="198" spans="1:28">
      <c r="A198" s="8"/>
      <c r="B198" s="8"/>
      <c r="C198" s="8"/>
      <c r="D198" s="8"/>
      <c r="E198" s="8"/>
      <c r="F198" s="8"/>
      <c r="G198" s="8"/>
      <c r="H198" s="116"/>
      <c r="I198" s="40"/>
      <c r="J198" s="120" t="str">
        <f>IF(AND($H198&gt;0,$I198&lt;&gt;"",$I198&gt;40000),IFERROR(WORKDAY.INTL($I198,INT(($H198+项目参数!$J$29-1)/项目参数!$J$29)-1,1,项目参数!$B$2:$B$200),WORKDAY($I198,INT(($H198+项目参数!$J$29-1)/项目参数!$J$29)-1,1)),"")</f>
        <v/>
      </c>
      <c r="K198" s="121" t="str">
        <f>IF(AND($L198&lt;&gt;"",$L198&gt;40000,$M198&lt;&gt;"",$M198&gt;40000),(1+IFERROR(NETWORKDAYS.INTL($L198,$M198,1,项目参数!$B$2:$B$200),NETWORKDAYS($L198,$M198,1)))*项目参数!$J$29,"")</f>
        <v/>
      </c>
      <c r="L198" s="40"/>
      <c r="M198" s="40"/>
      <c r="N198" s="58"/>
      <c r="O198" s="61"/>
      <c r="W198" s="98" t="b">
        <f t="shared" si="3"/>
        <v>0</v>
      </c>
      <c r="Y198" s="32" t="str">
        <f>IF($W198,VLOOKUP($B198,项目阶段与里程碑!$B:$E,3,FALSE),"")</f>
        <v/>
      </c>
      <c r="Z198" s="32" t="str">
        <f>IF($W198,VLOOKUP($B198,项目阶段与里程碑!$B:$E,4,FALSE),"")</f>
        <v/>
      </c>
      <c r="AA198" t="e">
        <f>VLOOKUP(F198,内部通讯录!$B:$F,5,FALSE)</f>
        <v>#N/A</v>
      </c>
      <c r="AB198" t="str">
        <f>IFERROR(VLOOKUP($AA198,项目参数!$I$14:$J$21,2,FALSE),"")</f>
        <v/>
      </c>
    </row>
    <row r="199" spans="1:28">
      <c r="A199" s="8"/>
      <c r="B199" s="8"/>
      <c r="C199" s="8"/>
      <c r="D199" s="8"/>
      <c r="E199" s="8"/>
      <c r="F199" s="8"/>
      <c r="G199" s="8"/>
      <c r="H199" s="116"/>
      <c r="I199" s="40"/>
      <c r="J199" s="120" t="str">
        <f>IF(AND($H199&gt;0,$I199&lt;&gt;"",$I199&gt;40000),IFERROR(WORKDAY.INTL($I199,INT(($H199+项目参数!$J$29-1)/项目参数!$J$29)-1,1,项目参数!$B$2:$B$200),WORKDAY($I199,INT(($H199+项目参数!$J$29-1)/项目参数!$J$29)-1,1)),"")</f>
        <v/>
      </c>
      <c r="K199" s="121" t="str">
        <f>IF(AND($L199&lt;&gt;"",$L199&gt;40000,$M199&lt;&gt;"",$M199&gt;40000),(1+IFERROR(NETWORKDAYS.INTL($L199,$M199,1,项目参数!$B$2:$B$200),NETWORKDAYS($L199,$M199,1)))*项目参数!$J$29,"")</f>
        <v/>
      </c>
      <c r="L199" s="40"/>
      <c r="M199" s="40"/>
      <c r="N199" s="58"/>
      <c r="O199" s="61"/>
      <c r="W199" s="98" t="b">
        <f t="shared" si="3"/>
        <v>0</v>
      </c>
      <c r="Y199" s="32" t="str">
        <f>IF($W199,VLOOKUP($B199,项目阶段与里程碑!$B:$E,3,FALSE),"")</f>
        <v/>
      </c>
      <c r="Z199" s="32" t="str">
        <f>IF($W199,VLOOKUP($B199,项目阶段与里程碑!$B:$E,4,FALSE),"")</f>
        <v/>
      </c>
      <c r="AA199" t="e">
        <f>VLOOKUP(F199,内部通讯录!$B:$F,5,FALSE)</f>
        <v>#N/A</v>
      </c>
      <c r="AB199" t="str">
        <f>IFERROR(VLOOKUP($AA199,项目参数!$I$14:$J$21,2,FALSE),"")</f>
        <v/>
      </c>
    </row>
    <row r="200" spans="1:28">
      <c r="A200" s="8"/>
      <c r="B200" s="8"/>
      <c r="C200" s="8"/>
      <c r="D200" s="8"/>
      <c r="E200" s="8"/>
      <c r="F200" s="8"/>
      <c r="G200" s="8"/>
      <c r="H200" s="116"/>
      <c r="I200" s="40"/>
      <c r="J200" s="120" t="str">
        <f>IF(AND($H200&gt;0,$I200&lt;&gt;"",$I200&gt;40000),IFERROR(WORKDAY.INTL($I200,INT(($H200+项目参数!$J$29-1)/项目参数!$J$29)-1,1,项目参数!$B$2:$B$200),WORKDAY($I200,INT(($H200+项目参数!$J$29-1)/项目参数!$J$29)-1,1)),"")</f>
        <v/>
      </c>
      <c r="K200" s="121" t="str">
        <f>IF(AND($L200&lt;&gt;"",$L200&gt;40000,$M200&lt;&gt;"",$M200&gt;40000),(1+IFERROR(NETWORKDAYS.INTL($L200,$M200,1,项目参数!$B$2:$B$200),NETWORKDAYS($L200,$M200,1)))*项目参数!$J$29,"")</f>
        <v/>
      </c>
      <c r="L200" s="40"/>
      <c r="M200" s="40"/>
      <c r="N200" s="58"/>
      <c r="O200" s="61"/>
      <c r="W200" s="98" t="b">
        <f t="shared" si="3"/>
        <v>0</v>
      </c>
      <c r="Y200" s="32" t="str">
        <f>IF($W200,VLOOKUP($B200,项目阶段与里程碑!$B:$E,3,FALSE),"")</f>
        <v/>
      </c>
      <c r="Z200" s="32" t="str">
        <f>IF($W200,VLOOKUP($B200,项目阶段与里程碑!$B:$E,4,FALSE),"")</f>
        <v/>
      </c>
      <c r="AA200" t="e">
        <f>VLOOKUP(F200,内部通讯录!$B:$F,5,FALSE)</f>
        <v>#N/A</v>
      </c>
      <c r="AB200" t="str">
        <f>IFERROR(VLOOKUP($AA200,项目参数!$I$14:$J$21,2,FALSE),"")</f>
        <v/>
      </c>
    </row>
    <row r="201" spans="1:28">
      <c r="A201" s="8"/>
      <c r="B201" s="8"/>
      <c r="C201" s="8"/>
      <c r="D201" s="8"/>
      <c r="E201" s="8"/>
      <c r="F201" s="8"/>
      <c r="G201" s="8"/>
      <c r="H201" s="116"/>
      <c r="I201" s="40"/>
      <c r="J201" s="120" t="str">
        <f>IF(AND($H201&gt;0,$I201&lt;&gt;"",$I201&gt;40000),IFERROR(WORKDAY.INTL($I201,INT(($H201+项目参数!$J$29-1)/项目参数!$J$29)-1,1,项目参数!$B$2:$B$200),WORKDAY($I201,INT(($H201+项目参数!$J$29-1)/项目参数!$J$29)-1,1)),"")</f>
        <v/>
      </c>
      <c r="K201" s="121" t="str">
        <f>IF(AND($L201&lt;&gt;"",$L201&gt;40000,$M201&lt;&gt;"",$M201&gt;40000),(1+IFERROR(NETWORKDAYS.INTL($L201,$M201,1,项目参数!$B$2:$B$200),NETWORKDAYS($L201,$M201,1)))*项目参数!$J$29,"")</f>
        <v/>
      </c>
      <c r="L201" s="40"/>
      <c r="M201" s="40"/>
      <c r="N201" s="58"/>
      <c r="O201" s="61"/>
      <c r="W201" s="98" t="b">
        <f t="shared" si="3"/>
        <v>0</v>
      </c>
      <c r="Y201" s="32" t="str">
        <f>IF($W201,VLOOKUP($B201,项目阶段与里程碑!$B:$E,3,FALSE),"")</f>
        <v/>
      </c>
      <c r="Z201" s="32" t="str">
        <f>IF($W201,VLOOKUP($B201,项目阶段与里程碑!$B:$E,4,FALSE),"")</f>
        <v/>
      </c>
      <c r="AA201" t="e">
        <f>VLOOKUP(F201,内部通讯录!$B:$F,5,FALSE)</f>
        <v>#N/A</v>
      </c>
      <c r="AB201" t="str">
        <f>IFERROR(VLOOKUP($AA201,项目参数!$I$14:$J$21,2,FALSE),"")</f>
        <v/>
      </c>
    </row>
    <row r="202" spans="1:28">
      <c r="A202" s="8"/>
      <c r="B202" s="8"/>
      <c r="C202" s="8"/>
      <c r="D202" s="8"/>
      <c r="E202" s="8"/>
      <c r="F202" s="8"/>
      <c r="G202" s="8"/>
      <c r="H202" s="116"/>
      <c r="I202" s="40"/>
      <c r="J202" s="120" t="str">
        <f>IF(AND($H202&gt;0,$I202&lt;&gt;"",$I202&gt;40000),IFERROR(WORKDAY.INTL($I202,INT(($H202+项目参数!$J$29-1)/项目参数!$J$29)-1,1,项目参数!$B$2:$B$200),WORKDAY($I202,INT(($H202+项目参数!$J$29-1)/项目参数!$J$29)-1,1)),"")</f>
        <v/>
      </c>
      <c r="K202" s="121" t="str">
        <f>IF(AND($L202&lt;&gt;"",$L202&gt;40000,$M202&lt;&gt;"",$M202&gt;40000),(1+IFERROR(NETWORKDAYS.INTL($L202,$M202,1,项目参数!$B$2:$B$200),NETWORKDAYS($L202,$M202,1)))*项目参数!$J$29,"")</f>
        <v/>
      </c>
      <c r="L202" s="40"/>
      <c r="M202" s="40"/>
      <c r="N202" s="58"/>
      <c r="O202" s="61"/>
      <c r="W202" s="98" t="b">
        <f t="shared" si="3"/>
        <v>0</v>
      </c>
      <c r="Y202" s="32" t="str">
        <f>IF($W202,VLOOKUP($B202,项目阶段与里程碑!$B:$E,3,FALSE),"")</f>
        <v/>
      </c>
      <c r="Z202" s="32" t="str">
        <f>IF($W202,VLOOKUP($B202,项目阶段与里程碑!$B:$E,4,FALSE),"")</f>
        <v/>
      </c>
      <c r="AA202" t="e">
        <f>VLOOKUP(F202,内部通讯录!$B:$F,5,FALSE)</f>
        <v>#N/A</v>
      </c>
      <c r="AB202" t="str">
        <f>IFERROR(VLOOKUP($AA202,项目参数!$I$14:$J$21,2,FALSE),"")</f>
        <v/>
      </c>
    </row>
    <row r="203" spans="1:28">
      <c r="A203" s="8"/>
      <c r="B203" s="8"/>
      <c r="C203" s="8"/>
      <c r="D203" s="8"/>
      <c r="E203" s="8"/>
      <c r="F203" s="8"/>
      <c r="G203" s="8"/>
      <c r="H203" s="116"/>
      <c r="I203" s="40"/>
      <c r="J203" s="120" t="str">
        <f>IF(AND($H203&gt;0,$I203&lt;&gt;"",$I203&gt;40000),IFERROR(WORKDAY.INTL($I203,INT(($H203+项目参数!$J$29-1)/项目参数!$J$29)-1,1,项目参数!$B$2:$B$200),WORKDAY($I203,INT(($H203+项目参数!$J$29-1)/项目参数!$J$29)-1,1)),"")</f>
        <v/>
      </c>
      <c r="K203" s="121" t="str">
        <f>IF(AND($L203&lt;&gt;"",$L203&gt;40000,$M203&lt;&gt;"",$M203&gt;40000),(1+IFERROR(NETWORKDAYS.INTL($L203,$M203,1,项目参数!$B$2:$B$200),NETWORKDAYS($L203,$M203,1)))*项目参数!$J$29,"")</f>
        <v/>
      </c>
      <c r="L203" s="40"/>
      <c r="M203" s="40"/>
      <c r="N203" s="58"/>
      <c r="O203" s="61"/>
      <c r="W203" s="98" t="b">
        <f t="shared" si="3"/>
        <v>0</v>
      </c>
      <c r="Y203" s="32" t="str">
        <f>IF($W203,VLOOKUP($B203,项目阶段与里程碑!$B:$E,3,FALSE),"")</f>
        <v/>
      </c>
      <c r="Z203" s="32" t="str">
        <f>IF($W203,VLOOKUP($B203,项目阶段与里程碑!$B:$E,4,FALSE),"")</f>
        <v/>
      </c>
      <c r="AA203" t="e">
        <f>VLOOKUP(F203,内部通讯录!$B:$F,5,FALSE)</f>
        <v>#N/A</v>
      </c>
      <c r="AB203" t="str">
        <f>IFERROR(VLOOKUP($AA203,项目参数!$I$14:$J$21,2,FALSE),"")</f>
        <v/>
      </c>
    </row>
    <row r="204" spans="1:28">
      <c r="A204" s="8"/>
      <c r="B204" s="8"/>
      <c r="C204" s="8"/>
      <c r="D204" s="8"/>
      <c r="E204" s="8"/>
      <c r="F204" s="8"/>
      <c r="G204" s="8"/>
      <c r="H204" s="116"/>
      <c r="I204" s="40"/>
      <c r="J204" s="120" t="str">
        <f>IF(AND($H204&gt;0,$I204&lt;&gt;"",$I204&gt;40000),IFERROR(WORKDAY.INTL($I204,INT(($H204+项目参数!$J$29-1)/项目参数!$J$29)-1,1,项目参数!$B$2:$B$200),WORKDAY($I204,INT(($H204+项目参数!$J$29-1)/项目参数!$J$29)-1,1)),"")</f>
        <v/>
      </c>
      <c r="K204" s="121" t="str">
        <f>IF(AND($L204&lt;&gt;"",$L204&gt;40000,$M204&lt;&gt;"",$M204&gt;40000),(1+IFERROR(NETWORKDAYS.INTL($L204,$M204,1,项目参数!$B$2:$B$200),NETWORKDAYS($L204,$M204,1)))*项目参数!$J$29,"")</f>
        <v/>
      </c>
      <c r="L204" s="40"/>
      <c r="M204" s="40"/>
      <c r="N204" s="58"/>
      <c r="O204" s="61"/>
      <c r="W204" s="98" t="b">
        <f t="shared" si="3"/>
        <v>0</v>
      </c>
      <c r="Y204" s="32" t="str">
        <f>IF($W204,VLOOKUP($B204,项目阶段与里程碑!$B:$E,3,FALSE),"")</f>
        <v/>
      </c>
      <c r="Z204" s="32" t="str">
        <f>IF($W204,VLOOKUP($B204,项目阶段与里程碑!$B:$E,4,FALSE),"")</f>
        <v/>
      </c>
      <c r="AA204" t="e">
        <f>VLOOKUP(F204,内部通讯录!$B:$F,5,FALSE)</f>
        <v>#N/A</v>
      </c>
      <c r="AB204" t="str">
        <f>IFERROR(VLOOKUP($AA204,项目参数!$I$14:$J$21,2,FALSE),"")</f>
        <v/>
      </c>
    </row>
    <row r="205" spans="1:28">
      <c r="A205" s="8"/>
      <c r="B205" s="8"/>
      <c r="C205" s="8"/>
      <c r="D205" s="8"/>
      <c r="E205" s="8"/>
      <c r="F205" s="8"/>
      <c r="G205" s="8"/>
      <c r="H205" s="116"/>
      <c r="I205" s="40"/>
      <c r="J205" s="120" t="str">
        <f>IF(AND($H205&gt;0,$I205&lt;&gt;"",$I205&gt;40000),IFERROR(WORKDAY.INTL($I205,INT(($H205+项目参数!$J$29-1)/项目参数!$J$29)-1,1,项目参数!$B$2:$B$200),WORKDAY($I205,INT(($H205+项目参数!$J$29-1)/项目参数!$J$29)-1,1)),"")</f>
        <v/>
      </c>
      <c r="K205" s="121" t="str">
        <f>IF(AND($L205&lt;&gt;"",$L205&gt;40000,$M205&lt;&gt;"",$M205&gt;40000),(1+IFERROR(NETWORKDAYS.INTL($L205,$M205,1,项目参数!$B$2:$B$200),NETWORKDAYS($L205,$M205,1)))*项目参数!$J$29,"")</f>
        <v/>
      </c>
      <c r="L205" s="40"/>
      <c r="M205" s="40"/>
      <c r="N205" s="58"/>
      <c r="O205" s="61"/>
      <c r="W205" s="98" t="b">
        <f t="shared" si="3"/>
        <v>0</v>
      </c>
      <c r="Y205" s="32" t="str">
        <f>IF($W205,VLOOKUP($B205,项目阶段与里程碑!$B:$E,3,FALSE),"")</f>
        <v/>
      </c>
      <c r="Z205" s="32" t="str">
        <f>IF($W205,VLOOKUP($B205,项目阶段与里程碑!$B:$E,4,FALSE),"")</f>
        <v/>
      </c>
      <c r="AA205" t="e">
        <f>VLOOKUP(F205,内部通讯录!$B:$F,5,FALSE)</f>
        <v>#N/A</v>
      </c>
      <c r="AB205" t="str">
        <f>IFERROR(VLOOKUP($AA205,项目参数!$I$14:$J$21,2,FALSE),"")</f>
        <v/>
      </c>
    </row>
    <row r="206" spans="1:28">
      <c r="A206" s="8"/>
      <c r="B206" s="8"/>
      <c r="C206" s="8"/>
      <c r="D206" s="8"/>
      <c r="E206" s="8"/>
      <c r="F206" s="8"/>
      <c r="G206" s="8"/>
      <c r="H206" s="116"/>
      <c r="I206" s="40"/>
      <c r="J206" s="120" t="str">
        <f>IF(AND($H206&gt;0,$I206&lt;&gt;"",$I206&gt;40000),IFERROR(WORKDAY.INTL($I206,INT(($H206+项目参数!$J$29-1)/项目参数!$J$29)-1,1,项目参数!$B$2:$B$200),WORKDAY($I206,INT(($H206+项目参数!$J$29-1)/项目参数!$J$29)-1,1)),"")</f>
        <v/>
      </c>
      <c r="K206" s="121" t="str">
        <f>IF(AND($L206&lt;&gt;"",$L206&gt;40000,$M206&lt;&gt;"",$M206&gt;40000),(1+IFERROR(NETWORKDAYS.INTL($L206,$M206,1,项目参数!$B$2:$B$200),NETWORKDAYS($L206,$M206,1)))*项目参数!$J$29,"")</f>
        <v/>
      </c>
      <c r="L206" s="40"/>
      <c r="M206" s="40"/>
      <c r="N206" s="58"/>
      <c r="O206" s="61"/>
      <c r="W206" s="98" t="b">
        <f t="shared" si="3"/>
        <v>0</v>
      </c>
      <c r="Y206" s="32" t="str">
        <f>IF($W206,VLOOKUP($B206,项目阶段与里程碑!$B:$E,3,FALSE),"")</f>
        <v/>
      </c>
      <c r="Z206" s="32" t="str">
        <f>IF($W206,VLOOKUP($B206,项目阶段与里程碑!$B:$E,4,FALSE),"")</f>
        <v/>
      </c>
      <c r="AA206" t="e">
        <f>VLOOKUP(F206,内部通讯录!$B:$F,5,FALSE)</f>
        <v>#N/A</v>
      </c>
      <c r="AB206" t="str">
        <f>IFERROR(VLOOKUP($AA206,项目参数!$I$14:$J$21,2,FALSE),"")</f>
        <v/>
      </c>
    </row>
    <row r="207" spans="1:28">
      <c r="A207" s="8"/>
      <c r="B207" s="8"/>
      <c r="C207" s="8"/>
      <c r="D207" s="8"/>
      <c r="E207" s="8"/>
      <c r="F207" s="8"/>
      <c r="G207" s="8"/>
      <c r="H207" s="116"/>
      <c r="I207" s="40"/>
      <c r="J207" s="120" t="str">
        <f>IF(AND($H207&gt;0,$I207&lt;&gt;"",$I207&gt;40000),IFERROR(WORKDAY.INTL($I207,INT(($H207+项目参数!$J$29-1)/项目参数!$J$29)-1,1,项目参数!$B$2:$B$200),WORKDAY($I207,INT(($H207+项目参数!$J$29-1)/项目参数!$J$29)-1,1)),"")</f>
        <v/>
      </c>
      <c r="K207" s="121" t="str">
        <f>IF(AND($L207&lt;&gt;"",$L207&gt;40000,$M207&lt;&gt;"",$M207&gt;40000),(1+IFERROR(NETWORKDAYS.INTL($L207,$M207,1,项目参数!$B$2:$B$200),NETWORKDAYS($L207,$M207,1)))*项目参数!$J$29,"")</f>
        <v/>
      </c>
      <c r="L207" s="40"/>
      <c r="M207" s="40"/>
      <c r="N207" s="58"/>
      <c r="O207" s="61"/>
      <c r="W207" s="98" t="b">
        <f t="shared" si="3"/>
        <v>0</v>
      </c>
      <c r="Y207" s="32" t="str">
        <f>IF($W207,VLOOKUP($B207,项目阶段与里程碑!$B:$E,3,FALSE),"")</f>
        <v/>
      </c>
      <c r="Z207" s="32" t="str">
        <f>IF($W207,VLOOKUP($B207,项目阶段与里程碑!$B:$E,4,FALSE),"")</f>
        <v/>
      </c>
      <c r="AA207" t="e">
        <f>VLOOKUP(F207,内部通讯录!$B:$F,5,FALSE)</f>
        <v>#N/A</v>
      </c>
      <c r="AB207" t="str">
        <f>IFERROR(VLOOKUP($AA207,项目参数!$I$14:$J$21,2,FALSE),"")</f>
        <v/>
      </c>
    </row>
    <row r="208" spans="1:28">
      <c r="A208" s="8"/>
      <c r="B208" s="8"/>
      <c r="C208" s="8"/>
      <c r="D208" s="8"/>
      <c r="E208" s="8"/>
      <c r="F208" s="8"/>
      <c r="G208" s="8"/>
      <c r="H208" s="116"/>
      <c r="I208" s="40"/>
      <c r="J208" s="120" t="str">
        <f>IF(AND($H208&gt;0,$I208&lt;&gt;"",$I208&gt;40000),IFERROR(WORKDAY.INTL($I208,INT(($H208+项目参数!$J$29-1)/项目参数!$J$29)-1,1,项目参数!$B$2:$B$200),WORKDAY($I208,INT(($H208+项目参数!$J$29-1)/项目参数!$J$29)-1,1)),"")</f>
        <v/>
      </c>
      <c r="K208" s="121" t="str">
        <f>IF(AND($L208&lt;&gt;"",$L208&gt;40000,$M208&lt;&gt;"",$M208&gt;40000),(1+IFERROR(NETWORKDAYS.INTL($L208,$M208,1,项目参数!$B$2:$B$200),NETWORKDAYS($L208,$M208,1)))*项目参数!$J$29,"")</f>
        <v/>
      </c>
      <c r="L208" s="40"/>
      <c r="M208" s="40"/>
      <c r="N208" s="58"/>
      <c r="O208" s="61"/>
      <c r="W208" s="98" t="b">
        <f t="shared" si="3"/>
        <v>0</v>
      </c>
      <c r="Y208" s="32" t="str">
        <f>IF($W208,VLOOKUP($B208,项目阶段与里程碑!$B:$E,3,FALSE),"")</f>
        <v/>
      </c>
      <c r="Z208" s="32" t="str">
        <f>IF($W208,VLOOKUP($B208,项目阶段与里程碑!$B:$E,4,FALSE),"")</f>
        <v/>
      </c>
      <c r="AA208" t="e">
        <f>VLOOKUP(F208,内部通讯录!$B:$F,5,FALSE)</f>
        <v>#N/A</v>
      </c>
      <c r="AB208" t="str">
        <f>IFERROR(VLOOKUP($AA208,项目参数!$I$14:$J$21,2,FALSE),"")</f>
        <v/>
      </c>
    </row>
    <row r="209" spans="1:28">
      <c r="A209" s="8"/>
      <c r="B209" s="8"/>
      <c r="C209" s="8"/>
      <c r="D209" s="8"/>
      <c r="E209" s="8"/>
      <c r="F209" s="8"/>
      <c r="G209" s="8"/>
      <c r="H209" s="116"/>
      <c r="I209" s="40"/>
      <c r="J209" s="120" t="str">
        <f>IF(AND($H209&gt;0,$I209&lt;&gt;"",$I209&gt;40000),IFERROR(WORKDAY.INTL($I209,INT(($H209+项目参数!$J$29-1)/项目参数!$J$29)-1,1,项目参数!$B$2:$B$200),WORKDAY($I209,INT(($H209+项目参数!$J$29-1)/项目参数!$J$29)-1,1)),"")</f>
        <v/>
      </c>
      <c r="K209" s="121" t="str">
        <f>IF(AND($L209&lt;&gt;"",$L209&gt;40000,$M209&lt;&gt;"",$M209&gt;40000),(1+IFERROR(NETWORKDAYS.INTL($L209,$M209,1,项目参数!$B$2:$B$200),NETWORKDAYS($L209,$M209,1)))*项目参数!$J$29,"")</f>
        <v/>
      </c>
      <c r="L209" s="40"/>
      <c r="M209" s="40"/>
      <c r="N209" s="58"/>
      <c r="O209" s="61"/>
      <c r="W209" s="98" t="b">
        <f t="shared" si="3"/>
        <v>0</v>
      </c>
      <c r="Y209" s="32" t="str">
        <f>IF($W209,VLOOKUP($B209,项目阶段与里程碑!$B:$E,3,FALSE),"")</f>
        <v/>
      </c>
      <c r="Z209" s="32" t="str">
        <f>IF($W209,VLOOKUP($B209,项目阶段与里程碑!$B:$E,4,FALSE),"")</f>
        <v/>
      </c>
      <c r="AA209" t="e">
        <f>VLOOKUP(F209,内部通讯录!$B:$F,5,FALSE)</f>
        <v>#N/A</v>
      </c>
      <c r="AB209" t="str">
        <f>IFERROR(VLOOKUP($AA209,项目参数!$I$14:$J$21,2,FALSE),"")</f>
        <v/>
      </c>
    </row>
    <row r="210" spans="1:28">
      <c r="A210" s="8"/>
      <c r="B210" s="8"/>
      <c r="C210" s="8"/>
      <c r="D210" s="8"/>
      <c r="E210" s="8"/>
      <c r="F210" s="8"/>
      <c r="G210" s="8"/>
      <c r="H210" s="116"/>
      <c r="I210" s="40"/>
      <c r="J210" s="120" t="str">
        <f>IF(AND($H210&gt;0,$I210&lt;&gt;"",$I210&gt;40000),IFERROR(WORKDAY.INTL($I210,INT(($H210+项目参数!$J$29-1)/项目参数!$J$29)-1,1,项目参数!$B$2:$B$200),WORKDAY($I210,INT(($H210+项目参数!$J$29-1)/项目参数!$J$29)-1,1)),"")</f>
        <v/>
      </c>
      <c r="K210" s="121" t="str">
        <f>IF(AND($L210&lt;&gt;"",$L210&gt;40000,$M210&lt;&gt;"",$M210&gt;40000),(1+IFERROR(NETWORKDAYS.INTL($L210,$M210,1,项目参数!$B$2:$B$200),NETWORKDAYS($L210,$M210,1)))*项目参数!$J$29,"")</f>
        <v/>
      </c>
      <c r="L210" s="40"/>
      <c r="M210" s="40"/>
      <c r="N210" s="58"/>
      <c r="O210" s="61"/>
      <c r="W210" s="98" t="b">
        <f t="shared" si="3"/>
        <v>0</v>
      </c>
      <c r="Y210" s="32" t="str">
        <f>IF($W210,VLOOKUP($B210,项目阶段与里程碑!$B:$E,3,FALSE),"")</f>
        <v/>
      </c>
      <c r="Z210" s="32" t="str">
        <f>IF($W210,VLOOKUP($B210,项目阶段与里程碑!$B:$E,4,FALSE),"")</f>
        <v/>
      </c>
      <c r="AA210" t="e">
        <f>VLOOKUP(F210,内部通讯录!$B:$F,5,FALSE)</f>
        <v>#N/A</v>
      </c>
      <c r="AB210" t="str">
        <f>IFERROR(VLOOKUP($AA210,项目参数!$I$14:$J$21,2,FALSE),"")</f>
        <v/>
      </c>
    </row>
    <row r="211" spans="1:28">
      <c r="A211" s="8"/>
      <c r="B211" s="8"/>
      <c r="C211" s="8"/>
      <c r="D211" s="8"/>
      <c r="E211" s="8"/>
      <c r="F211" s="8"/>
      <c r="G211" s="8"/>
      <c r="H211" s="116"/>
      <c r="I211" s="40"/>
      <c r="J211" s="120" t="str">
        <f>IF(AND($H211&gt;0,$I211&lt;&gt;"",$I211&gt;40000),IFERROR(WORKDAY.INTL($I211,INT(($H211+项目参数!$J$29-1)/项目参数!$J$29)-1,1,项目参数!$B$2:$B$200),WORKDAY($I211,INT(($H211+项目参数!$J$29-1)/项目参数!$J$29)-1,1)),"")</f>
        <v/>
      </c>
      <c r="K211" s="121" t="str">
        <f>IF(AND($L211&lt;&gt;"",$L211&gt;40000,$M211&lt;&gt;"",$M211&gt;40000),(1+IFERROR(NETWORKDAYS.INTL($L211,$M211,1,项目参数!$B$2:$B$200),NETWORKDAYS($L211,$M211,1)))*项目参数!$J$29,"")</f>
        <v/>
      </c>
      <c r="L211" s="40"/>
      <c r="M211" s="40"/>
      <c r="N211" s="58"/>
      <c r="O211" s="61"/>
      <c r="W211" s="98" t="b">
        <f t="shared" si="3"/>
        <v>0</v>
      </c>
      <c r="Y211" s="32" t="str">
        <f>IF($W211,VLOOKUP($B211,项目阶段与里程碑!$B:$E,3,FALSE),"")</f>
        <v/>
      </c>
      <c r="Z211" s="32" t="str">
        <f>IF($W211,VLOOKUP($B211,项目阶段与里程碑!$B:$E,4,FALSE),"")</f>
        <v/>
      </c>
      <c r="AA211" t="e">
        <f>VLOOKUP(F211,内部通讯录!$B:$F,5,FALSE)</f>
        <v>#N/A</v>
      </c>
      <c r="AB211" t="str">
        <f>IFERROR(VLOOKUP($AA211,项目参数!$I$14:$J$21,2,FALSE),"")</f>
        <v/>
      </c>
    </row>
    <row r="212" spans="1:28">
      <c r="A212" s="8"/>
      <c r="B212" s="8"/>
      <c r="C212" s="8"/>
      <c r="D212" s="8"/>
      <c r="E212" s="8"/>
      <c r="F212" s="8"/>
      <c r="G212" s="8"/>
      <c r="H212" s="116"/>
      <c r="I212" s="40"/>
      <c r="J212" s="120" t="str">
        <f>IF(AND($H212&gt;0,$I212&lt;&gt;"",$I212&gt;40000),IFERROR(WORKDAY.INTL($I212,INT(($H212+项目参数!$J$29-1)/项目参数!$J$29)-1,1,项目参数!$B$2:$B$200),WORKDAY($I212,INT(($H212+项目参数!$J$29-1)/项目参数!$J$29)-1,1)),"")</f>
        <v/>
      </c>
      <c r="K212" s="121" t="str">
        <f>IF(AND($L212&lt;&gt;"",$L212&gt;40000,$M212&lt;&gt;"",$M212&gt;40000),(1+IFERROR(NETWORKDAYS.INTL($L212,$M212,1,项目参数!$B$2:$B$200),NETWORKDAYS($L212,$M212,1)))*项目参数!$J$29,"")</f>
        <v/>
      </c>
      <c r="L212" s="40"/>
      <c r="M212" s="40"/>
      <c r="N212" s="58"/>
      <c r="O212" s="61"/>
      <c r="W212" s="98" t="b">
        <f t="shared" si="3"/>
        <v>0</v>
      </c>
      <c r="Y212" s="32" t="str">
        <f>IF($W212,VLOOKUP($B212,项目阶段与里程碑!$B:$E,3,FALSE),"")</f>
        <v/>
      </c>
      <c r="Z212" s="32" t="str">
        <f>IF($W212,VLOOKUP($B212,项目阶段与里程碑!$B:$E,4,FALSE),"")</f>
        <v/>
      </c>
      <c r="AA212" t="e">
        <f>VLOOKUP(F212,内部通讯录!$B:$F,5,FALSE)</f>
        <v>#N/A</v>
      </c>
      <c r="AB212" t="str">
        <f>IFERROR(VLOOKUP($AA212,项目参数!$I$14:$J$21,2,FALSE),"")</f>
        <v/>
      </c>
    </row>
    <row r="213" spans="1:28">
      <c r="A213" s="8"/>
      <c r="B213" s="8"/>
      <c r="C213" s="8"/>
      <c r="D213" s="8"/>
      <c r="E213" s="8"/>
      <c r="F213" s="8"/>
      <c r="G213" s="8"/>
      <c r="H213" s="116"/>
      <c r="I213" s="40"/>
      <c r="J213" s="120" t="str">
        <f>IF(AND($H213&gt;0,$I213&lt;&gt;"",$I213&gt;40000),IFERROR(WORKDAY.INTL($I213,INT(($H213+项目参数!$J$29-1)/项目参数!$J$29)-1,1,项目参数!$B$2:$B$200),WORKDAY($I213,INT(($H213+项目参数!$J$29-1)/项目参数!$J$29)-1,1)),"")</f>
        <v/>
      </c>
      <c r="K213" s="121" t="str">
        <f>IF(AND($L213&lt;&gt;"",$L213&gt;40000,$M213&lt;&gt;"",$M213&gt;40000),(1+IFERROR(NETWORKDAYS.INTL($L213,$M213,1,项目参数!$B$2:$B$200),NETWORKDAYS($L213,$M213,1)))*项目参数!$J$29,"")</f>
        <v/>
      </c>
      <c r="L213" s="40"/>
      <c r="M213" s="40"/>
      <c r="N213" s="58"/>
      <c r="O213" s="61"/>
      <c r="W213" s="98" t="b">
        <f t="shared" si="3"/>
        <v>0</v>
      </c>
      <c r="Y213" s="32" t="str">
        <f>IF($W213,VLOOKUP($B213,项目阶段与里程碑!$B:$E,3,FALSE),"")</f>
        <v/>
      </c>
      <c r="Z213" s="32" t="str">
        <f>IF($W213,VLOOKUP($B213,项目阶段与里程碑!$B:$E,4,FALSE),"")</f>
        <v/>
      </c>
      <c r="AA213" t="e">
        <f>VLOOKUP(F213,内部通讯录!$B:$F,5,FALSE)</f>
        <v>#N/A</v>
      </c>
      <c r="AB213" t="str">
        <f>IFERROR(VLOOKUP($AA213,项目参数!$I$14:$J$21,2,FALSE),"")</f>
        <v/>
      </c>
    </row>
    <row r="214" spans="1:28">
      <c r="A214" s="8"/>
      <c r="B214" s="8"/>
      <c r="C214" s="8"/>
      <c r="D214" s="8"/>
      <c r="E214" s="8"/>
      <c r="F214" s="8"/>
      <c r="G214" s="8"/>
      <c r="H214" s="116"/>
      <c r="I214" s="40"/>
      <c r="J214" s="120" t="str">
        <f>IF(AND($H214&gt;0,$I214&lt;&gt;"",$I214&gt;40000),IFERROR(WORKDAY.INTL($I214,INT(($H214+项目参数!$J$29-1)/项目参数!$J$29)-1,1,项目参数!$B$2:$B$200),WORKDAY($I214,INT(($H214+项目参数!$J$29-1)/项目参数!$J$29)-1,1)),"")</f>
        <v/>
      </c>
      <c r="K214" s="121" t="str">
        <f>IF(AND($L214&lt;&gt;"",$L214&gt;40000,$M214&lt;&gt;"",$M214&gt;40000),(1+IFERROR(NETWORKDAYS.INTL($L214,$M214,1,项目参数!$B$2:$B$200),NETWORKDAYS($L214,$M214,1)))*项目参数!$J$29,"")</f>
        <v/>
      </c>
      <c r="L214" s="40"/>
      <c r="M214" s="40"/>
      <c r="N214" s="58"/>
      <c r="O214" s="61"/>
      <c r="W214" s="98" t="b">
        <f t="shared" si="3"/>
        <v>0</v>
      </c>
      <c r="Y214" s="32" t="str">
        <f>IF($W214,VLOOKUP($B214,项目阶段与里程碑!$B:$E,3,FALSE),"")</f>
        <v/>
      </c>
      <c r="Z214" s="32" t="str">
        <f>IF($W214,VLOOKUP($B214,项目阶段与里程碑!$B:$E,4,FALSE),"")</f>
        <v/>
      </c>
      <c r="AA214" t="e">
        <f>VLOOKUP(F214,内部通讯录!$B:$F,5,FALSE)</f>
        <v>#N/A</v>
      </c>
      <c r="AB214" t="str">
        <f>IFERROR(VLOOKUP($AA214,项目参数!$I$14:$J$21,2,FALSE),"")</f>
        <v/>
      </c>
    </row>
    <row r="215" spans="1:28">
      <c r="A215" s="8"/>
      <c r="B215" s="8"/>
      <c r="C215" s="8"/>
      <c r="D215" s="8"/>
      <c r="E215" s="8"/>
      <c r="F215" s="8"/>
      <c r="G215" s="8"/>
      <c r="H215" s="116"/>
      <c r="I215" s="40"/>
      <c r="J215" s="120" t="str">
        <f>IF(AND($H215&gt;0,$I215&lt;&gt;"",$I215&gt;40000),IFERROR(WORKDAY.INTL($I215,INT(($H215+项目参数!$J$29-1)/项目参数!$J$29)-1,1,项目参数!$B$2:$B$200),WORKDAY($I215,INT(($H215+项目参数!$J$29-1)/项目参数!$J$29)-1,1)),"")</f>
        <v/>
      </c>
      <c r="K215" s="121" t="str">
        <f>IF(AND($L215&lt;&gt;"",$L215&gt;40000,$M215&lt;&gt;"",$M215&gt;40000),(1+IFERROR(NETWORKDAYS.INTL($L215,$M215,1,项目参数!$B$2:$B$200),NETWORKDAYS($L215,$M215,1)))*项目参数!$J$29,"")</f>
        <v/>
      </c>
      <c r="L215" s="40"/>
      <c r="M215" s="40"/>
      <c r="N215" s="58"/>
      <c r="O215" s="61"/>
      <c r="W215" s="98" t="b">
        <f t="shared" si="3"/>
        <v>0</v>
      </c>
      <c r="Y215" s="32" t="str">
        <f>IF($W215,VLOOKUP($B215,项目阶段与里程碑!$B:$E,3,FALSE),"")</f>
        <v/>
      </c>
      <c r="Z215" s="32" t="str">
        <f>IF($W215,VLOOKUP($B215,项目阶段与里程碑!$B:$E,4,FALSE),"")</f>
        <v/>
      </c>
      <c r="AA215" t="e">
        <f>VLOOKUP(F215,内部通讯录!$B:$F,5,FALSE)</f>
        <v>#N/A</v>
      </c>
      <c r="AB215" t="str">
        <f>IFERROR(VLOOKUP($AA215,项目参数!$I$14:$J$21,2,FALSE),"")</f>
        <v/>
      </c>
    </row>
    <row r="216" spans="1:28">
      <c r="A216" s="8"/>
      <c r="B216" s="8"/>
      <c r="C216" s="8"/>
      <c r="D216" s="8"/>
      <c r="E216" s="8"/>
      <c r="F216" s="8"/>
      <c r="G216" s="8"/>
      <c r="H216" s="116"/>
      <c r="I216" s="40"/>
      <c r="J216" s="120" t="str">
        <f>IF(AND($H216&gt;0,$I216&lt;&gt;"",$I216&gt;40000),IFERROR(WORKDAY.INTL($I216,INT(($H216+项目参数!$J$29-1)/项目参数!$J$29)-1,1,项目参数!$B$2:$B$200),WORKDAY($I216,INT(($H216+项目参数!$J$29-1)/项目参数!$J$29)-1,1)),"")</f>
        <v/>
      </c>
      <c r="K216" s="121" t="str">
        <f>IF(AND($L216&lt;&gt;"",$L216&gt;40000,$M216&lt;&gt;"",$M216&gt;40000),(1+IFERROR(NETWORKDAYS.INTL($L216,$M216,1,项目参数!$B$2:$B$200),NETWORKDAYS($L216,$M216,1)))*项目参数!$J$29,"")</f>
        <v/>
      </c>
      <c r="L216" s="40"/>
      <c r="M216" s="40"/>
      <c r="N216" s="58"/>
      <c r="O216" s="61"/>
      <c r="W216" s="98" t="b">
        <f t="shared" si="3"/>
        <v>0</v>
      </c>
      <c r="Y216" s="32" t="str">
        <f>IF($W216,VLOOKUP($B216,项目阶段与里程碑!$B:$E,3,FALSE),"")</f>
        <v/>
      </c>
      <c r="Z216" s="32" t="str">
        <f>IF($W216,VLOOKUP($B216,项目阶段与里程碑!$B:$E,4,FALSE),"")</f>
        <v/>
      </c>
      <c r="AA216" t="e">
        <f>VLOOKUP(F216,内部通讯录!$B:$F,5,FALSE)</f>
        <v>#N/A</v>
      </c>
      <c r="AB216" t="str">
        <f>IFERROR(VLOOKUP($AA216,项目参数!$I$14:$J$21,2,FALSE),"")</f>
        <v/>
      </c>
    </row>
    <row r="217" spans="1:28">
      <c r="A217" s="8"/>
      <c r="B217" s="8"/>
      <c r="C217" s="8"/>
      <c r="D217" s="8"/>
      <c r="E217" s="8"/>
      <c r="F217" s="8"/>
      <c r="G217" s="8"/>
      <c r="H217" s="116"/>
      <c r="I217" s="40"/>
      <c r="J217" s="120" t="str">
        <f>IF(AND($H217&gt;0,$I217&lt;&gt;"",$I217&gt;40000),IFERROR(WORKDAY.INTL($I217,INT(($H217+项目参数!$J$29-1)/项目参数!$J$29)-1,1,项目参数!$B$2:$B$200),WORKDAY($I217,INT(($H217+项目参数!$J$29-1)/项目参数!$J$29)-1,1)),"")</f>
        <v/>
      </c>
      <c r="K217" s="121" t="str">
        <f>IF(AND($L217&lt;&gt;"",$L217&gt;40000,$M217&lt;&gt;"",$M217&gt;40000),(1+IFERROR(NETWORKDAYS.INTL($L217,$M217,1,项目参数!$B$2:$B$200),NETWORKDAYS($L217,$M217,1)))*项目参数!$J$29,"")</f>
        <v/>
      </c>
      <c r="L217" s="40"/>
      <c r="M217" s="40"/>
      <c r="N217" s="58"/>
      <c r="O217" s="61"/>
      <c r="W217" s="98" t="b">
        <f t="shared" si="3"/>
        <v>0</v>
      </c>
      <c r="Y217" s="32" t="str">
        <f>IF($W217,VLOOKUP($B217,项目阶段与里程碑!$B:$E,3,FALSE),"")</f>
        <v/>
      </c>
      <c r="Z217" s="32" t="str">
        <f>IF($W217,VLOOKUP($B217,项目阶段与里程碑!$B:$E,4,FALSE),"")</f>
        <v/>
      </c>
      <c r="AA217" t="e">
        <f>VLOOKUP(F217,内部通讯录!$B:$F,5,FALSE)</f>
        <v>#N/A</v>
      </c>
      <c r="AB217" t="str">
        <f>IFERROR(VLOOKUP($AA217,项目参数!$I$14:$J$21,2,FALSE),"")</f>
        <v/>
      </c>
    </row>
    <row r="218" spans="1:28">
      <c r="A218" s="8"/>
      <c r="B218" s="8"/>
      <c r="C218" s="8"/>
      <c r="D218" s="8"/>
      <c r="E218" s="8"/>
      <c r="F218" s="8"/>
      <c r="G218" s="8"/>
      <c r="H218" s="116"/>
      <c r="I218" s="40"/>
      <c r="J218" s="120" t="str">
        <f>IF(AND($H218&gt;0,$I218&lt;&gt;"",$I218&gt;40000),IFERROR(WORKDAY.INTL($I218,INT(($H218+项目参数!$J$29-1)/项目参数!$J$29)-1,1,项目参数!$B$2:$B$200),WORKDAY($I218,INT(($H218+项目参数!$J$29-1)/项目参数!$J$29)-1,1)),"")</f>
        <v/>
      </c>
      <c r="K218" s="121" t="str">
        <f>IF(AND($L218&lt;&gt;"",$L218&gt;40000,$M218&lt;&gt;"",$M218&gt;40000),(1+IFERROR(NETWORKDAYS.INTL($L218,$M218,1,项目参数!$B$2:$B$200),NETWORKDAYS($L218,$M218,1)))*项目参数!$J$29,"")</f>
        <v/>
      </c>
      <c r="L218" s="40"/>
      <c r="M218" s="40"/>
      <c r="N218" s="58"/>
      <c r="O218" s="61"/>
      <c r="W218" s="98" t="b">
        <f t="shared" si="3"/>
        <v>0</v>
      </c>
      <c r="Y218" s="32" t="str">
        <f>IF($W218,VLOOKUP($B218,项目阶段与里程碑!$B:$E,3,FALSE),"")</f>
        <v/>
      </c>
      <c r="Z218" s="32" t="str">
        <f>IF($W218,VLOOKUP($B218,项目阶段与里程碑!$B:$E,4,FALSE),"")</f>
        <v/>
      </c>
      <c r="AA218" t="e">
        <f>VLOOKUP(F218,内部通讯录!$B:$F,5,FALSE)</f>
        <v>#N/A</v>
      </c>
      <c r="AB218" t="str">
        <f>IFERROR(VLOOKUP($AA218,项目参数!$I$14:$J$21,2,FALSE),"")</f>
        <v/>
      </c>
    </row>
    <row r="219" spans="1:28">
      <c r="A219" s="8"/>
      <c r="B219" s="8"/>
      <c r="C219" s="8"/>
      <c r="D219" s="8"/>
      <c r="E219" s="8"/>
      <c r="F219" s="8"/>
      <c r="G219" s="8"/>
      <c r="H219" s="116"/>
      <c r="I219" s="40"/>
      <c r="J219" s="120" t="str">
        <f>IF(AND($H219&gt;0,$I219&lt;&gt;"",$I219&gt;40000),IFERROR(WORKDAY.INTL($I219,INT(($H219+项目参数!$J$29-1)/项目参数!$J$29)-1,1,项目参数!$B$2:$B$200),WORKDAY($I219,INT(($H219+项目参数!$J$29-1)/项目参数!$J$29)-1,1)),"")</f>
        <v/>
      </c>
      <c r="K219" s="121" t="str">
        <f>IF(AND($L219&lt;&gt;"",$L219&gt;40000,$M219&lt;&gt;"",$M219&gt;40000),(1+IFERROR(NETWORKDAYS.INTL($L219,$M219,1,项目参数!$B$2:$B$200),NETWORKDAYS($L219,$M219,1)))*项目参数!$J$29,"")</f>
        <v/>
      </c>
      <c r="L219" s="40"/>
      <c r="M219" s="40"/>
      <c r="N219" s="58"/>
      <c r="O219" s="61"/>
      <c r="W219" s="98" t="b">
        <f t="shared" si="3"/>
        <v>0</v>
      </c>
      <c r="Y219" s="32" t="str">
        <f>IF($W219,VLOOKUP($B219,项目阶段与里程碑!$B:$E,3,FALSE),"")</f>
        <v/>
      </c>
      <c r="Z219" s="32" t="str">
        <f>IF($W219,VLOOKUP($B219,项目阶段与里程碑!$B:$E,4,FALSE),"")</f>
        <v/>
      </c>
      <c r="AA219" t="e">
        <f>VLOOKUP(F219,内部通讯录!$B:$F,5,FALSE)</f>
        <v>#N/A</v>
      </c>
      <c r="AB219" t="str">
        <f>IFERROR(VLOOKUP($AA219,项目参数!$I$14:$J$21,2,FALSE),"")</f>
        <v/>
      </c>
    </row>
    <row r="220" spans="1:28">
      <c r="A220" s="8"/>
      <c r="B220" s="8"/>
      <c r="C220" s="8"/>
      <c r="D220" s="8"/>
      <c r="E220" s="8"/>
      <c r="F220" s="8"/>
      <c r="G220" s="8"/>
      <c r="H220" s="116"/>
      <c r="I220" s="40"/>
      <c r="J220" s="120" t="str">
        <f>IF(AND($H220&gt;0,$I220&lt;&gt;"",$I220&gt;40000),IFERROR(WORKDAY.INTL($I220,INT(($H220+项目参数!$J$29-1)/项目参数!$J$29)-1,1,项目参数!$B$2:$B$200),WORKDAY($I220,INT(($H220+项目参数!$J$29-1)/项目参数!$J$29)-1,1)),"")</f>
        <v/>
      </c>
      <c r="K220" s="121" t="str">
        <f>IF(AND($L220&lt;&gt;"",$L220&gt;40000,$M220&lt;&gt;"",$M220&gt;40000),(1+IFERROR(NETWORKDAYS.INTL($L220,$M220,1,项目参数!$B$2:$B$200),NETWORKDAYS($L220,$M220,1)))*项目参数!$J$29,"")</f>
        <v/>
      </c>
      <c r="L220" s="40"/>
      <c r="M220" s="40"/>
      <c r="N220" s="58"/>
      <c r="O220" s="61"/>
      <c r="W220" s="98" t="b">
        <f t="shared" si="3"/>
        <v>0</v>
      </c>
      <c r="Y220" s="32" t="str">
        <f>IF($W220,VLOOKUP($B220,项目阶段与里程碑!$B:$E,3,FALSE),"")</f>
        <v/>
      </c>
      <c r="Z220" s="32" t="str">
        <f>IF($W220,VLOOKUP($B220,项目阶段与里程碑!$B:$E,4,FALSE),"")</f>
        <v/>
      </c>
      <c r="AA220" t="e">
        <f>VLOOKUP(F220,内部通讯录!$B:$F,5,FALSE)</f>
        <v>#N/A</v>
      </c>
      <c r="AB220" t="str">
        <f>IFERROR(VLOOKUP($AA220,项目参数!$I$14:$J$21,2,FALSE),"")</f>
        <v/>
      </c>
    </row>
    <row r="221" spans="1:28">
      <c r="A221" s="8"/>
      <c r="B221" s="8"/>
      <c r="C221" s="8"/>
      <c r="D221" s="8"/>
      <c r="E221" s="8"/>
      <c r="F221" s="8"/>
      <c r="G221" s="8"/>
      <c r="H221" s="116"/>
      <c r="I221" s="40"/>
      <c r="J221" s="120" t="str">
        <f>IF(AND($H221&gt;0,$I221&lt;&gt;"",$I221&gt;40000),IFERROR(WORKDAY.INTL($I221,INT(($H221+项目参数!$J$29-1)/项目参数!$J$29)-1,1,项目参数!$B$2:$B$200),WORKDAY($I221,INT(($H221+项目参数!$J$29-1)/项目参数!$J$29)-1,1)),"")</f>
        <v/>
      </c>
      <c r="K221" s="121" t="str">
        <f>IF(AND($L221&lt;&gt;"",$L221&gt;40000,$M221&lt;&gt;"",$M221&gt;40000),(1+IFERROR(NETWORKDAYS.INTL($L221,$M221,1,项目参数!$B$2:$B$200),NETWORKDAYS($L221,$M221,1)))*项目参数!$J$29,"")</f>
        <v/>
      </c>
      <c r="L221" s="40"/>
      <c r="M221" s="40"/>
      <c r="N221" s="58"/>
      <c r="O221" s="61"/>
      <c r="W221" s="98" t="b">
        <f t="shared" si="3"/>
        <v>0</v>
      </c>
      <c r="Y221" s="32" t="str">
        <f>IF($W221,VLOOKUP($B221,项目阶段与里程碑!$B:$E,3,FALSE),"")</f>
        <v/>
      </c>
      <c r="Z221" s="32" t="str">
        <f>IF($W221,VLOOKUP($B221,项目阶段与里程碑!$B:$E,4,FALSE),"")</f>
        <v/>
      </c>
      <c r="AA221" t="e">
        <f>VLOOKUP(F221,内部通讯录!$B:$F,5,FALSE)</f>
        <v>#N/A</v>
      </c>
      <c r="AB221" t="str">
        <f>IFERROR(VLOOKUP($AA221,项目参数!$I$14:$J$21,2,FALSE),"")</f>
        <v/>
      </c>
    </row>
    <row r="222" spans="1:28">
      <c r="A222" s="8"/>
      <c r="B222" s="8"/>
      <c r="C222" s="8"/>
      <c r="D222" s="8"/>
      <c r="E222" s="8"/>
      <c r="F222" s="8"/>
      <c r="G222" s="8"/>
      <c r="H222" s="116"/>
      <c r="I222" s="40"/>
      <c r="J222" s="120" t="str">
        <f>IF(AND($H222&gt;0,$I222&lt;&gt;"",$I222&gt;40000),IFERROR(WORKDAY.INTL($I222,INT(($H222+项目参数!$J$29-1)/项目参数!$J$29)-1,1,项目参数!$B$2:$B$200),WORKDAY($I222,INT(($H222+项目参数!$J$29-1)/项目参数!$J$29)-1,1)),"")</f>
        <v/>
      </c>
      <c r="K222" s="121" t="str">
        <f>IF(AND($L222&lt;&gt;"",$L222&gt;40000,$M222&lt;&gt;"",$M222&gt;40000),(1+IFERROR(NETWORKDAYS.INTL($L222,$M222,1,项目参数!$B$2:$B$200),NETWORKDAYS($L222,$M222,1)))*项目参数!$J$29,"")</f>
        <v/>
      </c>
      <c r="L222" s="40"/>
      <c r="M222" s="40"/>
      <c r="N222" s="58"/>
      <c r="O222" s="61"/>
      <c r="W222" s="98" t="b">
        <f t="shared" si="3"/>
        <v>0</v>
      </c>
      <c r="Y222" s="32" t="str">
        <f>IF($W222,VLOOKUP($B222,项目阶段与里程碑!$B:$E,3,FALSE),"")</f>
        <v/>
      </c>
      <c r="Z222" s="32" t="str">
        <f>IF($W222,VLOOKUP($B222,项目阶段与里程碑!$B:$E,4,FALSE),"")</f>
        <v/>
      </c>
      <c r="AA222" t="e">
        <f>VLOOKUP(F222,内部通讯录!$B:$F,5,FALSE)</f>
        <v>#N/A</v>
      </c>
      <c r="AB222" t="str">
        <f>IFERROR(VLOOKUP($AA222,项目参数!$I$14:$J$21,2,FALSE),"")</f>
        <v/>
      </c>
    </row>
    <row r="223" spans="1:28">
      <c r="A223" s="8"/>
      <c r="B223" s="8"/>
      <c r="C223" s="8"/>
      <c r="D223" s="8"/>
      <c r="E223" s="8"/>
      <c r="F223" s="8"/>
      <c r="G223" s="8"/>
      <c r="H223" s="116"/>
      <c r="I223" s="40"/>
      <c r="J223" s="120" t="str">
        <f>IF(AND($H223&gt;0,$I223&lt;&gt;"",$I223&gt;40000),IFERROR(WORKDAY.INTL($I223,INT(($H223+项目参数!$J$29-1)/项目参数!$J$29)-1,1,项目参数!$B$2:$B$200),WORKDAY($I223,INT(($H223+项目参数!$J$29-1)/项目参数!$J$29)-1,1)),"")</f>
        <v/>
      </c>
      <c r="K223" s="121" t="str">
        <f>IF(AND($L223&lt;&gt;"",$L223&gt;40000,$M223&lt;&gt;"",$M223&gt;40000),(1+IFERROR(NETWORKDAYS.INTL($L223,$M223,1,项目参数!$B$2:$B$200),NETWORKDAYS($L223,$M223,1)))*项目参数!$J$29,"")</f>
        <v/>
      </c>
      <c r="L223" s="40"/>
      <c r="M223" s="40"/>
      <c r="N223" s="58"/>
      <c r="O223" s="61"/>
      <c r="W223" s="98" t="b">
        <f t="shared" si="3"/>
        <v>0</v>
      </c>
      <c r="Y223" s="32" t="str">
        <f>IF($W223,VLOOKUP($B223,项目阶段与里程碑!$B:$E,3,FALSE),"")</f>
        <v/>
      </c>
      <c r="Z223" s="32" t="str">
        <f>IF($W223,VLOOKUP($B223,项目阶段与里程碑!$B:$E,4,FALSE),"")</f>
        <v/>
      </c>
      <c r="AA223" t="e">
        <f>VLOOKUP(F223,内部通讯录!$B:$F,5,FALSE)</f>
        <v>#N/A</v>
      </c>
      <c r="AB223" t="str">
        <f>IFERROR(VLOOKUP($AA223,项目参数!$I$14:$J$21,2,FALSE),"")</f>
        <v/>
      </c>
    </row>
    <row r="224" spans="1:28">
      <c r="A224" s="8"/>
      <c r="B224" s="8"/>
      <c r="C224" s="8"/>
      <c r="D224" s="8"/>
      <c r="E224" s="8"/>
      <c r="F224" s="8"/>
      <c r="G224" s="8"/>
      <c r="H224" s="116"/>
      <c r="I224" s="40"/>
      <c r="J224" s="120" t="str">
        <f>IF(AND($H224&gt;0,$I224&lt;&gt;"",$I224&gt;40000),IFERROR(WORKDAY.INTL($I224,INT(($H224+项目参数!$J$29-1)/项目参数!$J$29)-1,1,项目参数!$B$2:$B$200),WORKDAY($I224,INT(($H224+项目参数!$J$29-1)/项目参数!$J$29)-1,1)),"")</f>
        <v/>
      </c>
      <c r="K224" s="121" t="str">
        <f>IF(AND($L224&lt;&gt;"",$L224&gt;40000,$M224&lt;&gt;"",$M224&gt;40000),(1+IFERROR(NETWORKDAYS.INTL($L224,$M224,1,项目参数!$B$2:$B$200),NETWORKDAYS($L224,$M224,1)))*项目参数!$J$29,"")</f>
        <v/>
      </c>
      <c r="L224" s="40"/>
      <c r="M224" s="40"/>
      <c r="N224" s="58"/>
      <c r="O224" s="61"/>
      <c r="W224" s="98" t="b">
        <f t="shared" si="3"/>
        <v>0</v>
      </c>
      <c r="Y224" s="32" t="str">
        <f>IF($W224,VLOOKUP($B224,项目阶段与里程碑!$B:$E,3,FALSE),"")</f>
        <v/>
      </c>
      <c r="Z224" s="32" t="str">
        <f>IF($W224,VLOOKUP($B224,项目阶段与里程碑!$B:$E,4,FALSE),"")</f>
        <v/>
      </c>
      <c r="AA224" t="e">
        <f>VLOOKUP(F224,内部通讯录!$B:$F,5,FALSE)</f>
        <v>#N/A</v>
      </c>
      <c r="AB224" t="str">
        <f>IFERROR(VLOOKUP($AA224,项目参数!$I$14:$J$21,2,FALSE),"")</f>
        <v/>
      </c>
    </row>
    <row r="225" spans="1:28">
      <c r="A225" s="8"/>
      <c r="B225" s="8"/>
      <c r="C225" s="8"/>
      <c r="D225" s="8"/>
      <c r="E225" s="8"/>
      <c r="F225" s="8"/>
      <c r="G225" s="8"/>
      <c r="H225" s="116"/>
      <c r="I225" s="40"/>
      <c r="J225" s="120" t="str">
        <f>IF(AND($H225&gt;0,$I225&lt;&gt;"",$I225&gt;40000),IFERROR(WORKDAY.INTL($I225,INT(($H225+项目参数!$J$29-1)/项目参数!$J$29)-1,1,项目参数!$B$2:$B$200),WORKDAY($I225,INT(($H225+项目参数!$J$29-1)/项目参数!$J$29)-1,1)),"")</f>
        <v/>
      </c>
      <c r="K225" s="121" t="str">
        <f>IF(AND($L225&lt;&gt;"",$L225&gt;40000,$M225&lt;&gt;"",$M225&gt;40000),(1+IFERROR(NETWORKDAYS.INTL($L225,$M225,1,项目参数!$B$2:$B$200),NETWORKDAYS($L225,$M225,1)))*项目参数!$J$29,"")</f>
        <v/>
      </c>
      <c r="L225" s="40"/>
      <c r="M225" s="40"/>
      <c r="N225" s="58"/>
      <c r="O225" s="61"/>
      <c r="W225" s="98" t="b">
        <f t="shared" si="3"/>
        <v>0</v>
      </c>
      <c r="Y225" s="32" t="str">
        <f>IF($W225,VLOOKUP($B225,项目阶段与里程碑!$B:$E,3,FALSE),"")</f>
        <v/>
      </c>
      <c r="Z225" s="32" t="str">
        <f>IF($W225,VLOOKUP($B225,项目阶段与里程碑!$B:$E,4,FALSE),"")</f>
        <v/>
      </c>
      <c r="AA225" t="e">
        <f>VLOOKUP(F225,内部通讯录!$B:$F,5,FALSE)</f>
        <v>#N/A</v>
      </c>
      <c r="AB225" t="str">
        <f>IFERROR(VLOOKUP($AA225,项目参数!$I$14:$J$21,2,FALSE),"")</f>
        <v/>
      </c>
    </row>
    <row r="226" spans="1:28">
      <c r="A226" s="8"/>
      <c r="B226" s="8"/>
      <c r="C226" s="8"/>
      <c r="D226" s="8"/>
      <c r="E226" s="8"/>
      <c r="F226" s="8"/>
      <c r="G226" s="8"/>
      <c r="H226" s="116"/>
      <c r="I226" s="40"/>
      <c r="J226" s="120" t="str">
        <f>IF(AND($H226&gt;0,$I226&lt;&gt;"",$I226&gt;40000),IFERROR(WORKDAY.INTL($I226,INT(($H226+项目参数!$J$29-1)/项目参数!$J$29)-1,1,项目参数!$B$2:$B$200),WORKDAY($I226,INT(($H226+项目参数!$J$29-1)/项目参数!$J$29)-1,1)),"")</f>
        <v/>
      </c>
      <c r="K226" s="121" t="str">
        <f>IF(AND($L226&lt;&gt;"",$L226&gt;40000,$M226&lt;&gt;"",$M226&gt;40000),(1+IFERROR(NETWORKDAYS.INTL($L226,$M226,1,项目参数!$B$2:$B$200),NETWORKDAYS($L226,$M226,1)))*项目参数!$J$29,"")</f>
        <v/>
      </c>
      <c r="L226" s="40"/>
      <c r="M226" s="40"/>
      <c r="N226" s="58"/>
      <c r="O226" s="61"/>
      <c r="W226" s="98" t="b">
        <f t="shared" si="3"/>
        <v>0</v>
      </c>
      <c r="Y226" s="32" t="str">
        <f>IF($W226,VLOOKUP($B226,项目阶段与里程碑!$B:$E,3,FALSE),"")</f>
        <v/>
      </c>
      <c r="Z226" s="32" t="str">
        <f>IF($W226,VLOOKUP($B226,项目阶段与里程碑!$B:$E,4,FALSE),"")</f>
        <v/>
      </c>
      <c r="AA226" t="e">
        <f>VLOOKUP(F226,内部通讯录!$B:$F,5,FALSE)</f>
        <v>#N/A</v>
      </c>
      <c r="AB226" t="str">
        <f>IFERROR(VLOOKUP($AA226,项目参数!$I$14:$J$21,2,FALSE),"")</f>
        <v/>
      </c>
    </row>
    <row r="227" spans="1:28">
      <c r="A227" s="8"/>
      <c r="B227" s="8"/>
      <c r="C227" s="8"/>
      <c r="D227" s="8"/>
      <c r="E227" s="8"/>
      <c r="F227" s="8"/>
      <c r="G227" s="8"/>
      <c r="H227" s="116"/>
      <c r="I227" s="40"/>
      <c r="J227" s="120" t="str">
        <f>IF(AND($H227&gt;0,$I227&lt;&gt;"",$I227&gt;40000),IFERROR(WORKDAY.INTL($I227,INT(($H227+项目参数!$J$29-1)/项目参数!$J$29)-1,1,项目参数!$B$2:$B$200),WORKDAY($I227,INT(($H227+项目参数!$J$29-1)/项目参数!$J$29)-1,1)),"")</f>
        <v/>
      </c>
      <c r="K227" s="121" t="str">
        <f>IF(AND($L227&lt;&gt;"",$L227&gt;40000,$M227&lt;&gt;"",$M227&gt;40000),(1+IFERROR(NETWORKDAYS.INTL($L227,$M227,1,项目参数!$B$2:$B$200),NETWORKDAYS($L227,$M227,1)))*项目参数!$J$29,"")</f>
        <v/>
      </c>
      <c r="L227" s="40"/>
      <c r="M227" s="40"/>
      <c r="N227" s="58"/>
      <c r="O227" s="61"/>
      <c r="W227" s="98" t="b">
        <f t="shared" si="3"/>
        <v>0</v>
      </c>
      <c r="Y227" s="32" t="str">
        <f>IF($W227,VLOOKUP($B227,项目阶段与里程碑!$B:$E,3,FALSE),"")</f>
        <v/>
      </c>
      <c r="Z227" s="32" t="str">
        <f>IF($W227,VLOOKUP($B227,项目阶段与里程碑!$B:$E,4,FALSE),"")</f>
        <v/>
      </c>
      <c r="AA227" t="e">
        <f>VLOOKUP(F227,内部通讯录!$B:$F,5,FALSE)</f>
        <v>#N/A</v>
      </c>
      <c r="AB227" t="str">
        <f>IFERROR(VLOOKUP($AA227,项目参数!$I$14:$J$21,2,FALSE),"")</f>
        <v/>
      </c>
    </row>
    <row r="228" spans="1:28">
      <c r="A228" s="8"/>
      <c r="B228" s="8"/>
      <c r="C228" s="8"/>
      <c r="D228" s="8"/>
      <c r="E228" s="8"/>
      <c r="F228" s="8"/>
      <c r="G228" s="8"/>
      <c r="H228" s="116"/>
      <c r="I228" s="40"/>
      <c r="J228" s="120" t="str">
        <f>IF(AND($H228&gt;0,$I228&lt;&gt;"",$I228&gt;40000),IFERROR(WORKDAY.INTL($I228,INT(($H228+项目参数!$J$29-1)/项目参数!$J$29)-1,1,项目参数!$B$2:$B$200),WORKDAY($I228,INT(($H228+项目参数!$J$29-1)/项目参数!$J$29)-1,1)),"")</f>
        <v/>
      </c>
      <c r="K228" s="121" t="str">
        <f>IF(AND($L228&lt;&gt;"",$L228&gt;40000,$M228&lt;&gt;"",$M228&gt;40000),(1+IFERROR(NETWORKDAYS.INTL($L228,$M228,1,项目参数!$B$2:$B$200),NETWORKDAYS($L228,$M228,1)))*项目参数!$J$29,"")</f>
        <v/>
      </c>
      <c r="L228" s="40"/>
      <c r="M228" s="40"/>
      <c r="N228" s="58"/>
      <c r="O228" s="61"/>
      <c r="W228" s="98" t="b">
        <f t="shared" si="3"/>
        <v>0</v>
      </c>
      <c r="Y228" s="32" t="str">
        <f>IF($W228,VLOOKUP($B228,项目阶段与里程碑!$B:$E,3,FALSE),"")</f>
        <v/>
      </c>
      <c r="Z228" s="32" t="str">
        <f>IF($W228,VLOOKUP($B228,项目阶段与里程碑!$B:$E,4,FALSE),"")</f>
        <v/>
      </c>
      <c r="AA228" t="e">
        <f>VLOOKUP(F228,内部通讯录!$B:$F,5,FALSE)</f>
        <v>#N/A</v>
      </c>
      <c r="AB228" t="str">
        <f>IFERROR(VLOOKUP($AA228,项目参数!$I$14:$J$21,2,FALSE),"")</f>
        <v/>
      </c>
    </row>
    <row r="229" spans="1:28">
      <c r="A229" s="8"/>
      <c r="B229" s="8"/>
      <c r="C229" s="8"/>
      <c r="D229" s="8"/>
      <c r="E229" s="8"/>
      <c r="F229" s="8"/>
      <c r="G229" s="8"/>
      <c r="H229" s="116"/>
      <c r="I229" s="40"/>
      <c r="J229" s="120" t="str">
        <f>IF(AND($H229&gt;0,$I229&lt;&gt;"",$I229&gt;40000),IFERROR(WORKDAY.INTL($I229,INT(($H229+项目参数!$J$29-1)/项目参数!$J$29)-1,1,项目参数!$B$2:$B$200),WORKDAY($I229,INT(($H229+项目参数!$J$29-1)/项目参数!$J$29)-1,1)),"")</f>
        <v/>
      </c>
      <c r="K229" s="121" t="str">
        <f>IF(AND($L229&lt;&gt;"",$L229&gt;40000,$M229&lt;&gt;"",$M229&gt;40000),(1+IFERROR(NETWORKDAYS.INTL($L229,$M229,1,项目参数!$B$2:$B$200),NETWORKDAYS($L229,$M229,1)))*项目参数!$J$29,"")</f>
        <v/>
      </c>
      <c r="L229" s="40"/>
      <c r="M229" s="40"/>
      <c r="N229" s="58"/>
      <c r="O229" s="61"/>
      <c r="W229" s="98" t="b">
        <f t="shared" si="3"/>
        <v>0</v>
      </c>
      <c r="Y229" s="32" t="str">
        <f>IF($W229,VLOOKUP($B229,项目阶段与里程碑!$B:$E,3,FALSE),"")</f>
        <v/>
      </c>
      <c r="Z229" s="32" t="str">
        <f>IF($W229,VLOOKUP($B229,项目阶段与里程碑!$B:$E,4,FALSE),"")</f>
        <v/>
      </c>
      <c r="AA229" t="e">
        <f>VLOOKUP(F229,内部通讯录!$B:$F,5,FALSE)</f>
        <v>#N/A</v>
      </c>
      <c r="AB229" t="str">
        <f>IFERROR(VLOOKUP($AA229,项目参数!$I$14:$J$21,2,FALSE),"")</f>
        <v/>
      </c>
    </row>
    <row r="230" spans="1:28">
      <c r="A230" s="8"/>
      <c r="B230" s="8"/>
      <c r="C230" s="8"/>
      <c r="D230" s="8"/>
      <c r="E230" s="8"/>
      <c r="F230" s="8"/>
      <c r="G230" s="8"/>
      <c r="H230" s="116"/>
      <c r="I230" s="40"/>
      <c r="J230" s="120" t="str">
        <f>IF(AND($H230&gt;0,$I230&lt;&gt;"",$I230&gt;40000),IFERROR(WORKDAY.INTL($I230,INT(($H230+项目参数!$J$29-1)/项目参数!$J$29)-1,1,项目参数!$B$2:$B$200),WORKDAY($I230,INT(($H230+项目参数!$J$29-1)/项目参数!$J$29)-1,1)),"")</f>
        <v/>
      </c>
      <c r="K230" s="121" t="str">
        <f>IF(AND($L230&lt;&gt;"",$L230&gt;40000,$M230&lt;&gt;"",$M230&gt;40000),(1+IFERROR(NETWORKDAYS.INTL($L230,$M230,1,项目参数!$B$2:$B$200),NETWORKDAYS($L230,$M230,1)))*项目参数!$J$29,"")</f>
        <v/>
      </c>
      <c r="L230" s="40"/>
      <c r="M230" s="40"/>
      <c r="N230" s="58"/>
      <c r="O230" s="61"/>
      <c r="W230" s="98" t="b">
        <f t="shared" si="3"/>
        <v>0</v>
      </c>
      <c r="Y230" s="32" t="str">
        <f>IF($W230,VLOOKUP($B230,项目阶段与里程碑!$B:$E,3,FALSE),"")</f>
        <v/>
      </c>
      <c r="Z230" s="32" t="str">
        <f>IF($W230,VLOOKUP($B230,项目阶段与里程碑!$B:$E,4,FALSE),"")</f>
        <v/>
      </c>
      <c r="AA230" t="e">
        <f>VLOOKUP(F230,内部通讯录!$B:$F,5,FALSE)</f>
        <v>#N/A</v>
      </c>
      <c r="AB230" t="str">
        <f>IFERROR(VLOOKUP($AA230,项目参数!$I$14:$J$21,2,FALSE),"")</f>
        <v/>
      </c>
    </row>
    <row r="231" spans="1:28">
      <c r="A231" s="8"/>
      <c r="B231" s="8"/>
      <c r="C231" s="8"/>
      <c r="D231" s="8"/>
      <c r="E231" s="8"/>
      <c r="F231" s="8"/>
      <c r="G231" s="8"/>
      <c r="H231" s="116"/>
      <c r="I231" s="40"/>
      <c r="J231" s="120" t="str">
        <f>IF(AND($H231&gt;0,$I231&lt;&gt;"",$I231&gt;40000),IFERROR(WORKDAY.INTL($I231,INT(($H231+项目参数!$J$29-1)/项目参数!$J$29)-1,1,项目参数!$B$2:$B$200),WORKDAY($I231,INT(($H231+项目参数!$J$29-1)/项目参数!$J$29)-1,1)),"")</f>
        <v/>
      </c>
      <c r="K231" s="121" t="str">
        <f>IF(AND($L231&lt;&gt;"",$L231&gt;40000,$M231&lt;&gt;"",$M231&gt;40000),(1+IFERROR(NETWORKDAYS.INTL($L231,$M231,1,项目参数!$B$2:$B$200),NETWORKDAYS($L231,$M231,1)))*项目参数!$J$29,"")</f>
        <v/>
      </c>
      <c r="L231" s="40"/>
      <c r="M231" s="40"/>
      <c r="N231" s="58"/>
      <c r="O231" s="61"/>
      <c r="W231" s="98" t="b">
        <f t="shared" si="3"/>
        <v>0</v>
      </c>
      <c r="Y231" s="32" t="str">
        <f>IF($W231,VLOOKUP($B231,项目阶段与里程碑!$B:$E,3,FALSE),"")</f>
        <v/>
      </c>
      <c r="Z231" s="32" t="str">
        <f>IF($W231,VLOOKUP($B231,项目阶段与里程碑!$B:$E,4,FALSE),"")</f>
        <v/>
      </c>
      <c r="AA231" t="e">
        <f>VLOOKUP(F231,内部通讯录!$B:$F,5,FALSE)</f>
        <v>#N/A</v>
      </c>
      <c r="AB231" t="str">
        <f>IFERROR(VLOOKUP($AA231,项目参数!$I$14:$J$21,2,FALSE),"")</f>
        <v/>
      </c>
    </row>
    <row r="232" spans="1:28">
      <c r="A232" s="8"/>
      <c r="B232" s="8"/>
      <c r="C232" s="8"/>
      <c r="D232" s="8"/>
      <c r="E232" s="8"/>
      <c r="F232" s="8"/>
      <c r="G232" s="8"/>
      <c r="H232" s="116"/>
      <c r="I232" s="40"/>
      <c r="J232" s="120" t="str">
        <f>IF(AND($H232&gt;0,$I232&lt;&gt;"",$I232&gt;40000),IFERROR(WORKDAY.INTL($I232,INT(($H232+项目参数!$J$29-1)/项目参数!$J$29)-1,1,项目参数!$B$2:$B$200),WORKDAY($I232,INT(($H232+项目参数!$J$29-1)/项目参数!$J$29)-1,1)),"")</f>
        <v/>
      </c>
      <c r="K232" s="121" t="str">
        <f>IF(AND($L232&lt;&gt;"",$L232&gt;40000,$M232&lt;&gt;"",$M232&gt;40000),(1+IFERROR(NETWORKDAYS.INTL($L232,$M232,1,项目参数!$B$2:$B$200),NETWORKDAYS($L232,$M232,1)))*项目参数!$J$29,"")</f>
        <v/>
      </c>
      <c r="L232" s="40"/>
      <c r="M232" s="40"/>
      <c r="N232" s="58"/>
      <c r="O232" s="61"/>
      <c r="W232" s="98" t="b">
        <f t="shared" si="3"/>
        <v>0</v>
      </c>
      <c r="Y232" s="32" t="str">
        <f>IF($W232,VLOOKUP($B232,项目阶段与里程碑!$B:$E,3,FALSE),"")</f>
        <v/>
      </c>
      <c r="Z232" s="32" t="str">
        <f>IF($W232,VLOOKUP($B232,项目阶段与里程碑!$B:$E,4,FALSE),"")</f>
        <v/>
      </c>
      <c r="AA232" t="e">
        <f>VLOOKUP(F232,内部通讯录!$B:$F,5,FALSE)</f>
        <v>#N/A</v>
      </c>
      <c r="AB232" t="str">
        <f>IFERROR(VLOOKUP($AA232,项目参数!$I$14:$J$21,2,FALSE),"")</f>
        <v/>
      </c>
    </row>
    <row r="233" spans="1:28">
      <c r="A233" s="8"/>
      <c r="B233" s="8"/>
      <c r="C233" s="8"/>
      <c r="D233" s="8"/>
      <c r="E233" s="8"/>
      <c r="F233" s="8"/>
      <c r="G233" s="8"/>
      <c r="H233" s="116"/>
      <c r="I233" s="40"/>
      <c r="J233" s="120" t="str">
        <f>IF(AND($H233&gt;0,$I233&lt;&gt;"",$I233&gt;40000),IFERROR(WORKDAY.INTL($I233,INT(($H233+项目参数!$J$29-1)/项目参数!$J$29)-1,1,项目参数!$B$2:$B$200),WORKDAY($I233,INT(($H233+项目参数!$J$29-1)/项目参数!$J$29)-1,1)),"")</f>
        <v/>
      </c>
      <c r="K233" s="121" t="str">
        <f>IF(AND($L233&lt;&gt;"",$L233&gt;40000,$M233&lt;&gt;"",$M233&gt;40000),(1+IFERROR(NETWORKDAYS.INTL($L233,$M233,1,项目参数!$B$2:$B$200),NETWORKDAYS($L233,$M233,1)))*项目参数!$J$29,"")</f>
        <v/>
      </c>
      <c r="L233" s="40"/>
      <c r="M233" s="40"/>
      <c r="N233" s="58"/>
      <c r="O233" s="61"/>
      <c r="W233" s="98" t="b">
        <f t="shared" si="3"/>
        <v>0</v>
      </c>
      <c r="Y233" s="32" t="str">
        <f>IF($W233,VLOOKUP($B233,项目阶段与里程碑!$B:$E,3,FALSE),"")</f>
        <v/>
      </c>
      <c r="Z233" s="32" t="str">
        <f>IF($W233,VLOOKUP($B233,项目阶段与里程碑!$B:$E,4,FALSE),"")</f>
        <v/>
      </c>
      <c r="AA233" t="e">
        <f>VLOOKUP(F233,内部通讯录!$B:$F,5,FALSE)</f>
        <v>#N/A</v>
      </c>
      <c r="AB233" t="str">
        <f>IFERROR(VLOOKUP($AA233,项目参数!$I$14:$J$21,2,FALSE),"")</f>
        <v/>
      </c>
    </row>
    <row r="234" spans="1:28">
      <c r="A234" s="8"/>
      <c r="B234" s="8"/>
      <c r="C234" s="8"/>
      <c r="D234" s="8"/>
      <c r="E234" s="8"/>
      <c r="F234" s="8"/>
      <c r="G234" s="8"/>
      <c r="H234" s="116"/>
      <c r="I234" s="40"/>
      <c r="J234" s="120" t="str">
        <f>IF(AND($H234&gt;0,$I234&lt;&gt;"",$I234&gt;40000),IFERROR(WORKDAY.INTL($I234,INT(($H234+项目参数!$J$29-1)/项目参数!$J$29)-1,1,项目参数!$B$2:$B$200),WORKDAY($I234,INT(($H234+项目参数!$J$29-1)/项目参数!$J$29)-1,1)),"")</f>
        <v/>
      </c>
      <c r="K234" s="121" t="str">
        <f>IF(AND($L234&lt;&gt;"",$L234&gt;40000,$M234&lt;&gt;"",$M234&gt;40000),(1+IFERROR(NETWORKDAYS.INTL($L234,$M234,1,项目参数!$B$2:$B$200),NETWORKDAYS($L234,$M234,1)))*项目参数!$J$29,"")</f>
        <v/>
      </c>
      <c r="L234" s="40"/>
      <c r="M234" s="40"/>
      <c r="N234" s="58"/>
      <c r="O234" s="61"/>
      <c r="W234" s="98" t="b">
        <f t="shared" si="3"/>
        <v>0</v>
      </c>
      <c r="Y234" s="32" t="str">
        <f>IF($W234,VLOOKUP($B234,项目阶段与里程碑!$B:$E,3,FALSE),"")</f>
        <v/>
      </c>
      <c r="Z234" s="32" t="str">
        <f>IF($W234,VLOOKUP($B234,项目阶段与里程碑!$B:$E,4,FALSE),"")</f>
        <v/>
      </c>
      <c r="AA234" t="e">
        <f>VLOOKUP(F234,内部通讯录!$B:$F,5,FALSE)</f>
        <v>#N/A</v>
      </c>
      <c r="AB234" t="str">
        <f>IFERROR(VLOOKUP($AA234,项目参数!$I$14:$J$21,2,FALSE),"")</f>
        <v/>
      </c>
    </row>
    <row r="235" spans="1:28">
      <c r="A235" s="8"/>
      <c r="B235" s="8"/>
      <c r="C235" s="8"/>
      <c r="D235" s="8"/>
      <c r="E235" s="8"/>
      <c r="F235" s="8"/>
      <c r="G235" s="8"/>
      <c r="H235" s="116"/>
      <c r="I235" s="40"/>
      <c r="J235" s="120" t="str">
        <f>IF(AND($H235&gt;0,$I235&lt;&gt;"",$I235&gt;40000),IFERROR(WORKDAY.INTL($I235,INT(($H235+项目参数!$J$29-1)/项目参数!$J$29)-1,1,项目参数!$B$2:$B$200),WORKDAY($I235,INT(($H235+项目参数!$J$29-1)/项目参数!$J$29)-1,1)),"")</f>
        <v/>
      </c>
      <c r="K235" s="121" t="str">
        <f>IF(AND($L235&lt;&gt;"",$L235&gt;40000,$M235&lt;&gt;"",$M235&gt;40000),(1+IFERROR(NETWORKDAYS.INTL($L235,$M235,1,项目参数!$B$2:$B$200),NETWORKDAYS($L235,$M235,1)))*项目参数!$J$29,"")</f>
        <v/>
      </c>
      <c r="L235" s="40"/>
      <c r="M235" s="40"/>
      <c r="N235" s="58"/>
      <c r="O235" s="61"/>
      <c r="W235" s="98" t="b">
        <f t="shared" si="3"/>
        <v>0</v>
      </c>
      <c r="Y235" s="32" t="str">
        <f>IF($W235,VLOOKUP($B235,项目阶段与里程碑!$B:$E,3,FALSE),"")</f>
        <v/>
      </c>
      <c r="Z235" s="32" t="str">
        <f>IF($W235,VLOOKUP($B235,项目阶段与里程碑!$B:$E,4,FALSE),"")</f>
        <v/>
      </c>
      <c r="AA235" t="e">
        <f>VLOOKUP(F235,内部通讯录!$B:$F,5,FALSE)</f>
        <v>#N/A</v>
      </c>
      <c r="AB235" t="str">
        <f>IFERROR(VLOOKUP($AA235,项目参数!$I$14:$J$21,2,FALSE),"")</f>
        <v/>
      </c>
    </row>
    <row r="236" spans="1:28">
      <c r="A236" s="8"/>
      <c r="B236" s="8"/>
      <c r="C236" s="8"/>
      <c r="D236" s="8"/>
      <c r="E236" s="8"/>
      <c r="F236" s="8"/>
      <c r="G236" s="8"/>
      <c r="H236" s="116"/>
      <c r="I236" s="40"/>
      <c r="J236" s="120" t="str">
        <f>IF(AND($H236&gt;0,$I236&lt;&gt;"",$I236&gt;40000),IFERROR(WORKDAY.INTL($I236,INT(($H236+项目参数!$J$29-1)/项目参数!$J$29)-1,1,项目参数!$B$2:$B$200),WORKDAY($I236,INT(($H236+项目参数!$J$29-1)/项目参数!$J$29)-1,1)),"")</f>
        <v/>
      </c>
      <c r="K236" s="121" t="str">
        <f>IF(AND($L236&lt;&gt;"",$L236&gt;40000,$M236&lt;&gt;"",$M236&gt;40000),(1+IFERROR(NETWORKDAYS.INTL($L236,$M236,1,项目参数!$B$2:$B$200),NETWORKDAYS($L236,$M236,1)))*项目参数!$J$29,"")</f>
        <v/>
      </c>
      <c r="L236" s="40"/>
      <c r="M236" s="40"/>
      <c r="N236" s="58"/>
      <c r="O236" s="61"/>
      <c r="W236" s="98" t="b">
        <f t="shared" si="3"/>
        <v>0</v>
      </c>
      <c r="Y236" s="32" t="str">
        <f>IF($W236,VLOOKUP($B236,项目阶段与里程碑!$B:$E,3,FALSE),"")</f>
        <v/>
      </c>
      <c r="Z236" s="32" t="str">
        <f>IF($W236,VLOOKUP($B236,项目阶段与里程碑!$B:$E,4,FALSE),"")</f>
        <v/>
      </c>
      <c r="AA236" t="e">
        <f>VLOOKUP(F236,内部通讯录!$B:$F,5,FALSE)</f>
        <v>#N/A</v>
      </c>
      <c r="AB236" t="str">
        <f>IFERROR(VLOOKUP($AA236,项目参数!$I$14:$J$21,2,FALSE),"")</f>
        <v/>
      </c>
    </row>
    <row r="237" spans="1:28">
      <c r="A237" s="8"/>
      <c r="B237" s="8"/>
      <c r="C237" s="8"/>
      <c r="D237" s="8"/>
      <c r="E237" s="8"/>
      <c r="F237" s="8"/>
      <c r="G237" s="8"/>
      <c r="H237" s="116"/>
      <c r="I237" s="40"/>
      <c r="J237" s="120" t="str">
        <f>IF(AND($H237&gt;0,$I237&lt;&gt;"",$I237&gt;40000),IFERROR(WORKDAY.INTL($I237,INT(($H237+项目参数!$J$29-1)/项目参数!$J$29)-1,1,项目参数!$B$2:$B$200),WORKDAY($I237,INT(($H237+项目参数!$J$29-1)/项目参数!$J$29)-1,1)),"")</f>
        <v/>
      </c>
      <c r="K237" s="121" t="str">
        <f>IF(AND($L237&lt;&gt;"",$L237&gt;40000,$M237&lt;&gt;"",$M237&gt;40000),(1+IFERROR(NETWORKDAYS.INTL($L237,$M237,1,项目参数!$B$2:$B$200),NETWORKDAYS($L237,$M237,1)))*项目参数!$J$29,"")</f>
        <v/>
      </c>
      <c r="L237" s="40"/>
      <c r="M237" s="40"/>
      <c r="N237" s="58"/>
      <c r="O237" s="61"/>
      <c r="W237" s="98" t="b">
        <f t="shared" si="3"/>
        <v>0</v>
      </c>
      <c r="Y237" s="32" t="str">
        <f>IF($W237,VLOOKUP($B237,项目阶段与里程碑!$B:$E,3,FALSE),"")</f>
        <v/>
      </c>
      <c r="Z237" s="32" t="str">
        <f>IF($W237,VLOOKUP($B237,项目阶段与里程碑!$B:$E,4,FALSE),"")</f>
        <v/>
      </c>
      <c r="AA237" t="e">
        <f>VLOOKUP(F237,内部通讯录!$B:$F,5,FALSE)</f>
        <v>#N/A</v>
      </c>
      <c r="AB237" t="str">
        <f>IFERROR(VLOOKUP($AA237,项目参数!$I$14:$J$21,2,FALSE),"")</f>
        <v/>
      </c>
    </row>
    <row r="238" spans="1:28">
      <c r="A238" s="8"/>
      <c r="B238" s="8"/>
      <c r="C238" s="8"/>
      <c r="D238" s="8"/>
      <c r="E238" s="8"/>
      <c r="F238" s="8"/>
      <c r="G238" s="8"/>
      <c r="H238" s="116"/>
      <c r="I238" s="40"/>
      <c r="J238" s="120" t="str">
        <f>IF(AND($H238&gt;0,$I238&lt;&gt;"",$I238&gt;40000),IFERROR(WORKDAY.INTL($I238,INT(($H238+项目参数!$J$29-1)/项目参数!$J$29)-1,1,项目参数!$B$2:$B$200),WORKDAY($I238,INT(($H238+项目参数!$J$29-1)/项目参数!$J$29)-1,1)),"")</f>
        <v/>
      </c>
      <c r="K238" s="121" t="str">
        <f>IF(AND($L238&lt;&gt;"",$L238&gt;40000,$M238&lt;&gt;"",$M238&gt;40000),(1+IFERROR(NETWORKDAYS.INTL($L238,$M238,1,项目参数!$B$2:$B$200),NETWORKDAYS($L238,$M238,1)))*项目参数!$J$29,"")</f>
        <v/>
      </c>
      <c r="L238" s="40"/>
      <c r="M238" s="40"/>
      <c r="N238" s="58"/>
      <c r="O238" s="61"/>
      <c r="W238" s="98" t="b">
        <f t="shared" si="3"/>
        <v>0</v>
      </c>
      <c r="Y238" s="32" t="str">
        <f>IF($W238,VLOOKUP($B238,项目阶段与里程碑!$B:$E,3,FALSE),"")</f>
        <v/>
      </c>
      <c r="Z238" s="32" t="str">
        <f>IF($W238,VLOOKUP($B238,项目阶段与里程碑!$B:$E,4,FALSE),"")</f>
        <v/>
      </c>
      <c r="AA238" t="e">
        <f>VLOOKUP(F238,内部通讯录!$B:$F,5,FALSE)</f>
        <v>#N/A</v>
      </c>
      <c r="AB238" t="str">
        <f>IFERROR(VLOOKUP($AA238,项目参数!$I$14:$J$21,2,FALSE),"")</f>
        <v/>
      </c>
    </row>
    <row r="239" spans="1:28">
      <c r="A239" s="8"/>
      <c r="B239" s="8"/>
      <c r="C239" s="8"/>
      <c r="D239" s="8"/>
      <c r="E239" s="8"/>
      <c r="F239" s="8"/>
      <c r="G239" s="8"/>
      <c r="H239" s="116"/>
      <c r="I239" s="40"/>
      <c r="J239" s="120" t="str">
        <f>IF(AND($H239&gt;0,$I239&lt;&gt;"",$I239&gt;40000),IFERROR(WORKDAY.INTL($I239,INT(($H239+项目参数!$J$29-1)/项目参数!$J$29)-1,1,项目参数!$B$2:$B$200),WORKDAY($I239,INT(($H239+项目参数!$J$29-1)/项目参数!$J$29)-1,1)),"")</f>
        <v/>
      </c>
      <c r="K239" s="121" t="str">
        <f>IF(AND($L239&lt;&gt;"",$L239&gt;40000,$M239&lt;&gt;"",$M239&gt;40000),(1+IFERROR(NETWORKDAYS.INTL($L239,$M239,1,项目参数!$B$2:$B$200),NETWORKDAYS($L239,$M239,1)))*项目参数!$J$29,"")</f>
        <v/>
      </c>
      <c r="L239" s="40"/>
      <c r="M239" s="40"/>
      <c r="N239" s="58"/>
      <c r="O239" s="61"/>
      <c r="W239" s="98" t="b">
        <f t="shared" si="3"/>
        <v>0</v>
      </c>
      <c r="Y239" s="32" t="str">
        <f>IF($W239,VLOOKUP($B239,项目阶段与里程碑!$B:$E,3,FALSE),"")</f>
        <v/>
      </c>
      <c r="Z239" s="32" t="str">
        <f>IF($W239,VLOOKUP($B239,项目阶段与里程碑!$B:$E,4,FALSE),"")</f>
        <v/>
      </c>
      <c r="AA239" t="e">
        <f>VLOOKUP(F239,内部通讯录!$B:$F,5,FALSE)</f>
        <v>#N/A</v>
      </c>
      <c r="AB239" t="str">
        <f>IFERROR(VLOOKUP($AA239,项目参数!$I$14:$J$21,2,FALSE),"")</f>
        <v/>
      </c>
    </row>
    <row r="240" spans="1:28">
      <c r="A240" s="8"/>
      <c r="B240" s="8"/>
      <c r="C240" s="8"/>
      <c r="D240" s="8"/>
      <c r="E240" s="8"/>
      <c r="F240" s="8"/>
      <c r="G240" s="8"/>
      <c r="H240" s="116"/>
      <c r="I240" s="40"/>
      <c r="J240" s="120" t="str">
        <f>IF(AND($H240&gt;0,$I240&lt;&gt;"",$I240&gt;40000),IFERROR(WORKDAY.INTL($I240,INT(($H240+项目参数!$J$29-1)/项目参数!$J$29)-1,1,项目参数!$B$2:$B$200),WORKDAY($I240,INT(($H240+项目参数!$J$29-1)/项目参数!$J$29)-1,1)),"")</f>
        <v/>
      </c>
      <c r="K240" s="121" t="str">
        <f>IF(AND($L240&lt;&gt;"",$L240&gt;40000,$M240&lt;&gt;"",$M240&gt;40000),(1+IFERROR(NETWORKDAYS.INTL($L240,$M240,1,项目参数!$B$2:$B$200),NETWORKDAYS($L240,$M240,1)))*项目参数!$J$29,"")</f>
        <v/>
      </c>
      <c r="L240" s="40"/>
      <c r="M240" s="40"/>
      <c r="N240" s="58"/>
      <c r="O240" s="61"/>
      <c r="W240" s="98" t="b">
        <f t="shared" si="3"/>
        <v>0</v>
      </c>
      <c r="Y240" s="32" t="str">
        <f>IF($W240,VLOOKUP($B240,项目阶段与里程碑!$B:$E,3,FALSE),"")</f>
        <v/>
      </c>
      <c r="Z240" s="32" t="str">
        <f>IF($W240,VLOOKUP($B240,项目阶段与里程碑!$B:$E,4,FALSE),"")</f>
        <v/>
      </c>
      <c r="AA240" t="e">
        <f>VLOOKUP(F240,内部通讯录!$B:$F,5,FALSE)</f>
        <v>#N/A</v>
      </c>
      <c r="AB240" t="str">
        <f>IFERROR(VLOOKUP($AA240,项目参数!$I$14:$J$21,2,FALSE),"")</f>
        <v/>
      </c>
    </row>
    <row r="241" spans="1:28">
      <c r="A241" s="8"/>
      <c r="B241" s="8"/>
      <c r="C241" s="8"/>
      <c r="D241" s="8"/>
      <c r="E241" s="8"/>
      <c r="F241" s="8"/>
      <c r="G241" s="8"/>
      <c r="H241" s="116"/>
      <c r="I241" s="40"/>
      <c r="J241" s="120" t="str">
        <f>IF(AND($H241&gt;0,$I241&lt;&gt;"",$I241&gt;40000),IFERROR(WORKDAY.INTL($I241,INT(($H241+项目参数!$J$29-1)/项目参数!$J$29)-1,1,项目参数!$B$2:$B$200),WORKDAY($I241,INT(($H241+项目参数!$J$29-1)/项目参数!$J$29)-1,1)),"")</f>
        <v/>
      </c>
      <c r="K241" s="121" t="str">
        <f>IF(AND($L241&lt;&gt;"",$L241&gt;40000,$M241&lt;&gt;"",$M241&gt;40000),(1+IFERROR(NETWORKDAYS.INTL($L241,$M241,1,项目参数!$B$2:$B$200),NETWORKDAYS($L241,$M241,1)))*项目参数!$J$29,"")</f>
        <v/>
      </c>
      <c r="L241" s="40"/>
      <c r="M241" s="40"/>
      <c r="N241" s="58"/>
      <c r="O241" s="61"/>
      <c r="W241" s="98" t="b">
        <f t="shared" si="3"/>
        <v>0</v>
      </c>
      <c r="Y241" s="32" t="str">
        <f>IF($W241,VLOOKUP($B241,项目阶段与里程碑!$B:$E,3,FALSE),"")</f>
        <v/>
      </c>
      <c r="Z241" s="32" t="str">
        <f>IF($W241,VLOOKUP($B241,项目阶段与里程碑!$B:$E,4,FALSE),"")</f>
        <v/>
      </c>
      <c r="AA241" t="e">
        <f>VLOOKUP(F241,内部通讯录!$B:$F,5,FALSE)</f>
        <v>#N/A</v>
      </c>
      <c r="AB241" t="str">
        <f>IFERROR(VLOOKUP($AA241,项目参数!$I$14:$J$21,2,FALSE),"")</f>
        <v/>
      </c>
    </row>
    <row r="242" spans="1:28">
      <c r="A242" s="8"/>
      <c r="B242" s="8"/>
      <c r="C242" s="8"/>
      <c r="D242" s="8"/>
      <c r="E242" s="8"/>
      <c r="F242" s="8"/>
      <c r="G242" s="8"/>
      <c r="H242" s="116"/>
      <c r="I242" s="40"/>
      <c r="J242" s="120" t="str">
        <f>IF(AND($H242&gt;0,$I242&lt;&gt;"",$I242&gt;40000),IFERROR(WORKDAY.INTL($I242,INT(($H242+项目参数!$J$29-1)/项目参数!$J$29)-1,1,项目参数!$B$2:$B$200),WORKDAY($I242,INT(($H242+项目参数!$J$29-1)/项目参数!$J$29)-1,1)),"")</f>
        <v/>
      </c>
      <c r="K242" s="121" t="str">
        <f>IF(AND($L242&lt;&gt;"",$L242&gt;40000,$M242&lt;&gt;"",$M242&gt;40000),(1+IFERROR(NETWORKDAYS.INTL($L242,$M242,1,项目参数!$B$2:$B$200),NETWORKDAYS($L242,$M242,1)))*项目参数!$J$29,"")</f>
        <v/>
      </c>
      <c r="L242" s="40"/>
      <c r="M242" s="40"/>
      <c r="N242" s="58"/>
      <c r="O242" s="61"/>
      <c r="W242" s="98" t="b">
        <f t="shared" si="3"/>
        <v>0</v>
      </c>
      <c r="Y242" s="32" t="str">
        <f>IF($W242,VLOOKUP($B242,项目阶段与里程碑!$B:$E,3,FALSE),"")</f>
        <v/>
      </c>
      <c r="Z242" s="32" t="str">
        <f>IF($W242,VLOOKUP($B242,项目阶段与里程碑!$B:$E,4,FALSE),"")</f>
        <v/>
      </c>
      <c r="AA242" t="e">
        <f>VLOOKUP(F242,内部通讯录!$B:$F,5,FALSE)</f>
        <v>#N/A</v>
      </c>
      <c r="AB242" t="str">
        <f>IFERROR(VLOOKUP($AA242,项目参数!$I$14:$J$21,2,FALSE),"")</f>
        <v/>
      </c>
    </row>
    <row r="243" spans="1:28">
      <c r="A243" s="8"/>
      <c r="B243" s="8"/>
      <c r="C243" s="8"/>
      <c r="D243" s="8"/>
      <c r="E243" s="8"/>
      <c r="F243" s="8"/>
      <c r="G243" s="8"/>
      <c r="H243" s="116"/>
      <c r="I243" s="40"/>
      <c r="J243" s="120" t="str">
        <f>IF(AND($H243&gt;0,$I243&lt;&gt;"",$I243&gt;40000),IFERROR(WORKDAY.INTL($I243,INT(($H243+项目参数!$J$29-1)/项目参数!$J$29)-1,1,项目参数!$B$2:$B$200),WORKDAY($I243,INT(($H243+项目参数!$J$29-1)/项目参数!$J$29)-1,1)),"")</f>
        <v/>
      </c>
      <c r="K243" s="121" t="str">
        <f>IF(AND($L243&lt;&gt;"",$L243&gt;40000,$M243&lt;&gt;"",$M243&gt;40000),(1+IFERROR(NETWORKDAYS.INTL($L243,$M243,1,项目参数!$B$2:$B$200),NETWORKDAYS($L243,$M243,1)))*项目参数!$J$29,"")</f>
        <v/>
      </c>
      <c r="L243" s="40"/>
      <c r="M243" s="40"/>
      <c r="N243" s="58"/>
      <c r="O243" s="61"/>
      <c r="W243" s="98" t="b">
        <f t="shared" si="3"/>
        <v>0</v>
      </c>
      <c r="Y243" s="32" t="str">
        <f>IF($W243,VLOOKUP($B243,项目阶段与里程碑!$B:$E,3,FALSE),"")</f>
        <v/>
      </c>
      <c r="Z243" s="32" t="str">
        <f>IF($W243,VLOOKUP($B243,项目阶段与里程碑!$B:$E,4,FALSE),"")</f>
        <v/>
      </c>
      <c r="AA243" t="e">
        <f>VLOOKUP(F243,内部通讯录!$B:$F,5,FALSE)</f>
        <v>#N/A</v>
      </c>
      <c r="AB243" t="str">
        <f>IFERROR(VLOOKUP($AA243,项目参数!$I$14:$J$21,2,FALSE),"")</f>
        <v/>
      </c>
    </row>
    <row r="244" spans="1:28">
      <c r="A244" s="8"/>
      <c r="B244" s="8"/>
      <c r="C244" s="8"/>
      <c r="D244" s="8"/>
      <c r="E244" s="8"/>
      <c r="F244" s="8"/>
      <c r="G244" s="8"/>
      <c r="H244" s="116"/>
      <c r="I244" s="40"/>
      <c r="J244" s="120" t="str">
        <f>IF(AND($H244&gt;0,$I244&lt;&gt;"",$I244&gt;40000),IFERROR(WORKDAY.INTL($I244,INT(($H244+项目参数!$J$29-1)/项目参数!$J$29)-1,1,项目参数!$B$2:$B$200),WORKDAY($I244,INT(($H244+项目参数!$J$29-1)/项目参数!$J$29)-1,1)),"")</f>
        <v/>
      </c>
      <c r="K244" s="121" t="str">
        <f>IF(AND($L244&lt;&gt;"",$L244&gt;40000,$M244&lt;&gt;"",$M244&gt;40000),(1+IFERROR(NETWORKDAYS.INTL($L244,$M244,1,项目参数!$B$2:$B$200),NETWORKDAYS($L244,$M244,1)))*项目参数!$J$29,"")</f>
        <v/>
      </c>
      <c r="L244" s="40"/>
      <c r="M244" s="40"/>
      <c r="N244" s="58"/>
      <c r="O244" s="61"/>
      <c r="W244" s="98" t="b">
        <f t="shared" si="3"/>
        <v>0</v>
      </c>
      <c r="Y244" s="32" t="str">
        <f>IF($W244,VLOOKUP($B244,项目阶段与里程碑!$B:$E,3,FALSE),"")</f>
        <v/>
      </c>
      <c r="Z244" s="32" t="str">
        <f>IF($W244,VLOOKUP($B244,项目阶段与里程碑!$B:$E,4,FALSE),"")</f>
        <v/>
      </c>
      <c r="AA244" t="e">
        <f>VLOOKUP(F244,内部通讯录!$B:$F,5,FALSE)</f>
        <v>#N/A</v>
      </c>
      <c r="AB244" t="str">
        <f>IFERROR(VLOOKUP($AA244,项目参数!$I$14:$J$21,2,FALSE),"")</f>
        <v/>
      </c>
    </row>
    <row r="245" spans="1:28">
      <c r="A245" s="8"/>
      <c r="B245" s="8"/>
      <c r="C245" s="8"/>
      <c r="D245" s="8"/>
      <c r="E245" s="8"/>
      <c r="F245" s="8"/>
      <c r="G245" s="8"/>
      <c r="H245" s="116"/>
      <c r="I245" s="40"/>
      <c r="J245" s="120" t="str">
        <f>IF(AND($H245&gt;0,$I245&lt;&gt;"",$I245&gt;40000),IFERROR(WORKDAY.INTL($I245,INT(($H245+项目参数!$J$29-1)/项目参数!$J$29)-1,1,项目参数!$B$2:$B$200),WORKDAY($I245,INT(($H245+项目参数!$J$29-1)/项目参数!$J$29)-1,1)),"")</f>
        <v/>
      </c>
      <c r="K245" s="121" t="str">
        <f>IF(AND($L245&lt;&gt;"",$L245&gt;40000,$M245&lt;&gt;"",$M245&gt;40000),(1+IFERROR(NETWORKDAYS.INTL($L245,$M245,1,项目参数!$B$2:$B$200),NETWORKDAYS($L245,$M245,1)))*项目参数!$J$29,"")</f>
        <v/>
      </c>
      <c r="L245" s="40"/>
      <c r="M245" s="40"/>
      <c r="N245" s="58"/>
      <c r="O245" s="61"/>
      <c r="W245" s="98" t="b">
        <f t="shared" si="3"/>
        <v>0</v>
      </c>
      <c r="Y245" s="32" t="str">
        <f>IF($W245,VLOOKUP($B245,项目阶段与里程碑!$B:$E,3,FALSE),"")</f>
        <v/>
      </c>
      <c r="Z245" s="32" t="str">
        <f>IF($W245,VLOOKUP($B245,项目阶段与里程碑!$B:$E,4,FALSE),"")</f>
        <v/>
      </c>
      <c r="AA245" t="e">
        <f>VLOOKUP(F245,内部通讯录!$B:$F,5,FALSE)</f>
        <v>#N/A</v>
      </c>
      <c r="AB245" t="str">
        <f>IFERROR(VLOOKUP($AA245,项目参数!$I$14:$J$21,2,FALSE),"")</f>
        <v/>
      </c>
    </row>
    <row r="246" spans="1:28">
      <c r="A246" s="8"/>
      <c r="B246" s="8"/>
      <c r="C246" s="8"/>
      <c r="D246" s="8"/>
      <c r="E246" s="8"/>
      <c r="F246" s="8"/>
      <c r="G246" s="8"/>
      <c r="H246" s="116"/>
      <c r="I246" s="40"/>
      <c r="J246" s="120" t="str">
        <f>IF(AND($H246&gt;0,$I246&lt;&gt;"",$I246&gt;40000),IFERROR(WORKDAY.INTL($I246,INT(($H246+项目参数!$J$29-1)/项目参数!$J$29)-1,1,项目参数!$B$2:$B$200),WORKDAY($I246,INT(($H246+项目参数!$J$29-1)/项目参数!$J$29)-1,1)),"")</f>
        <v/>
      </c>
      <c r="K246" s="121" t="str">
        <f>IF(AND($L246&lt;&gt;"",$L246&gt;40000,$M246&lt;&gt;"",$M246&gt;40000),(1+IFERROR(NETWORKDAYS.INTL($L246,$M246,1,项目参数!$B$2:$B$200),NETWORKDAYS($L246,$M246,1)))*项目参数!$J$29,"")</f>
        <v/>
      </c>
      <c r="L246" s="40"/>
      <c r="M246" s="40"/>
      <c r="N246" s="58"/>
      <c r="O246" s="61"/>
      <c r="W246" s="98" t="b">
        <f t="shared" si="3"/>
        <v>0</v>
      </c>
      <c r="Y246" s="32" t="str">
        <f>IF($W246,VLOOKUP($B246,项目阶段与里程碑!$B:$E,3,FALSE),"")</f>
        <v/>
      </c>
      <c r="Z246" s="32" t="str">
        <f>IF($W246,VLOOKUP($B246,项目阶段与里程碑!$B:$E,4,FALSE),"")</f>
        <v/>
      </c>
      <c r="AA246" t="e">
        <f>VLOOKUP(F246,内部通讯录!$B:$F,5,FALSE)</f>
        <v>#N/A</v>
      </c>
      <c r="AB246" t="str">
        <f>IFERROR(VLOOKUP($AA246,项目参数!$I$14:$J$21,2,FALSE),"")</f>
        <v/>
      </c>
    </row>
    <row r="247" spans="1:28">
      <c r="A247" s="8"/>
      <c r="B247" s="8"/>
      <c r="C247" s="8"/>
      <c r="D247" s="8"/>
      <c r="E247" s="8"/>
      <c r="F247" s="8"/>
      <c r="G247" s="8"/>
      <c r="H247" s="116"/>
      <c r="I247" s="40"/>
      <c r="J247" s="120" t="str">
        <f>IF(AND($H247&gt;0,$I247&lt;&gt;"",$I247&gt;40000),IFERROR(WORKDAY.INTL($I247,INT(($H247+项目参数!$J$29-1)/项目参数!$J$29)-1,1,项目参数!$B$2:$B$200),WORKDAY($I247,INT(($H247+项目参数!$J$29-1)/项目参数!$J$29)-1,1)),"")</f>
        <v/>
      </c>
      <c r="K247" s="121" t="str">
        <f>IF(AND($L247&lt;&gt;"",$L247&gt;40000,$M247&lt;&gt;"",$M247&gt;40000),(1+IFERROR(NETWORKDAYS.INTL($L247,$M247,1,项目参数!$B$2:$B$200),NETWORKDAYS($L247,$M247,1)))*项目参数!$J$29,"")</f>
        <v/>
      </c>
      <c r="L247" s="40"/>
      <c r="M247" s="40"/>
      <c r="N247" s="58"/>
      <c r="O247" s="61"/>
      <c r="W247" s="98" t="b">
        <f t="shared" si="3"/>
        <v>0</v>
      </c>
      <c r="Y247" s="32" t="str">
        <f>IF($W247,VLOOKUP($B247,项目阶段与里程碑!$B:$E,3,FALSE),"")</f>
        <v/>
      </c>
      <c r="Z247" s="32" t="str">
        <f>IF($W247,VLOOKUP($B247,项目阶段与里程碑!$B:$E,4,FALSE),"")</f>
        <v/>
      </c>
      <c r="AA247" t="e">
        <f>VLOOKUP(F247,内部通讯录!$B:$F,5,FALSE)</f>
        <v>#N/A</v>
      </c>
      <c r="AB247" t="str">
        <f>IFERROR(VLOOKUP($AA247,项目参数!$I$14:$J$21,2,FALSE),"")</f>
        <v/>
      </c>
    </row>
    <row r="248" spans="1:28">
      <c r="A248" s="8"/>
      <c r="B248" s="8"/>
      <c r="C248" s="8"/>
      <c r="D248" s="8"/>
      <c r="E248" s="8"/>
      <c r="F248" s="8"/>
      <c r="G248" s="8"/>
      <c r="H248" s="116"/>
      <c r="I248" s="40"/>
      <c r="J248" s="120" t="str">
        <f>IF(AND($H248&gt;0,$I248&lt;&gt;"",$I248&gt;40000),IFERROR(WORKDAY.INTL($I248,INT(($H248+项目参数!$J$29-1)/项目参数!$J$29)-1,1,项目参数!$B$2:$B$200),WORKDAY($I248,INT(($H248+项目参数!$J$29-1)/项目参数!$J$29)-1,1)),"")</f>
        <v/>
      </c>
      <c r="K248" s="121" t="str">
        <f>IF(AND($L248&lt;&gt;"",$L248&gt;40000,$M248&lt;&gt;"",$M248&gt;40000),(1+IFERROR(NETWORKDAYS.INTL($L248,$M248,1,项目参数!$B$2:$B$200),NETWORKDAYS($L248,$M248,1)))*项目参数!$J$29,"")</f>
        <v/>
      </c>
      <c r="L248" s="40"/>
      <c r="M248" s="40"/>
      <c r="N248" s="58"/>
      <c r="O248" s="61"/>
      <c r="W248" s="98" t="b">
        <f t="shared" si="3"/>
        <v>0</v>
      </c>
      <c r="Y248" s="32" t="str">
        <f>IF($W248,VLOOKUP($B248,项目阶段与里程碑!$B:$E,3,FALSE),"")</f>
        <v/>
      </c>
      <c r="Z248" s="32" t="str">
        <f>IF($W248,VLOOKUP($B248,项目阶段与里程碑!$B:$E,4,FALSE),"")</f>
        <v/>
      </c>
      <c r="AA248" t="e">
        <f>VLOOKUP(F248,内部通讯录!$B:$F,5,FALSE)</f>
        <v>#N/A</v>
      </c>
      <c r="AB248" t="str">
        <f>IFERROR(VLOOKUP($AA248,项目参数!$I$14:$J$21,2,FALSE),"")</f>
        <v/>
      </c>
    </row>
    <row r="249" spans="1:28">
      <c r="A249" s="8"/>
      <c r="B249" s="8"/>
      <c r="C249" s="8"/>
      <c r="D249" s="8"/>
      <c r="E249" s="8"/>
      <c r="F249" s="8"/>
      <c r="G249" s="8"/>
      <c r="H249" s="116"/>
      <c r="I249" s="40"/>
      <c r="J249" s="120" t="str">
        <f>IF(AND($H249&gt;0,$I249&lt;&gt;"",$I249&gt;40000),IFERROR(WORKDAY.INTL($I249,INT(($H249+项目参数!$J$29-1)/项目参数!$J$29)-1,1,项目参数!$B$2:$B$200),WORKDAY($I249,INT(($H249+项目参数!$J$29-1)/项目参数!$J$29)-1,1)),"")</f>
        <v/>
      </c>
      <c r="K249" s="121" t="str">
        <f>IF(AND($L249&lt;&gt;"",$L249&gt;40000,$M249&lt;&gt;"",$M249&gt;40000),(1+IFERROR(NETWORKDAYS.INTL($L249,$M249,1,项目参数!$B$2:$B$200),NETWORKDAYS($L249,$M249,1)))*项目参数!$J$29,"")</f>
        <v/>
      </c>
      <c r="L249" s="40"/>
      <c r="M249" s="40"/>
      <c r="N249" s="58"/>
      <c r="O249" s="61"/>
      <c r="W249" s="98" t="b">
        <f t="shared" si="3"/>
        <v>0</v>
      </c>
      <c r="Y249" s="32" t="str">
        <f>IF($W249,VLOOKUP($B249,项目阶段与里程碑!$B:$E,3,FALSE),"")</f>
        <v/>
      </c>
      <c r="Z249" s="32" t="str">
        <f>IF($W249,VLOOKUP($B249,项目阶段与里程碑!$B:$E,4,FALSE),"")</f>
        <v/>
      </c>
      <c r="AA249" t="e">
        <f>VLOOKUP(F249,内部通讯录!$B:$F,5,FALSE)</f>
        <v>#N/A</v>
      </c>
      <c r="AB249" t="str">
        <f>IFERROR(VLOOKUP($AA249,项目参数!$I$14:$J$21,2,FALSE),"")</f>
        <v/>
      </c>
    </row>
    <row r="250" spans="1:28">
      <c r="A250" s="8"/>
      <c r="B250" s="8"/>
      <c r="C250" s="8"/>
      <c r="D250" s="8"/>
      <c r="E250" s="8"/>
      <c r="F250" s="8"/>
      <c r="G250" s="8"/>
      <c r="H250" s="116"/>
      <c r="I250" s="40"/>
      <c r="J250" s="120" t="str">
        <f>IF(AND($H250&gt;0,$I250&lt;&gt;"",$I250&gt;40000),IFERROR(WORKDAY.INTL($I250,INT(($H250+项目参数!$J$29-1)/项目参数!$J$29)-1,1,项目参数!$B$2:$B$200),WORKDAY($I250,INT(($H250+项目参数!$J$29-1)/项目参数!$J$29)-1,1)),"")</f>
        <v/>
      </c>
      <c r="K250" s="121" t="str">
        <f>IF(AND($L250&lt;&gt;"",$L250&gt;40000,$M250&lt;&gt;"",$M250&gt;40000),(1+IFERROR(NETWORKDAYS.INTL($L250,$M250,1,项目参数!$B$2:$B$200),NETWORKDAYS($L250,$M250,1)))*项目参数!$J$29,"")</f>
        <v/>
      </c>
      <c r="L250" s="40"/>
      <c r="M250" s="40"/>
      <c r="N250" s="58"/>
      <c r="O250" s="61"/>
      <c r="W250" s="98" t="b">
        <f t="shared" si="3"/>
        <v>0</v>
      </c>
      <c r="Y250" s="32" t="str">
        <f>IF($W250,VLOOKUP($B250,项目阶段与里程碑!$B:$E,3,FALSE),"")</f>
        <v/>
      </c>
      <c r="Z250" s="32" t="str">
        <f>IF($W250,VLOOKUP($B250,项目阶段与里程碑!$B:$E,4,FALSE),"")</f>
        <v/>
      </c>
      <c r="AA250" t="e">
        <f>VLOOKUP(F250,内部通讯录!$B:$F,5,FALSE)</f>
        <v>#N/A</v>
      </c>
      <c r="AB250" t="str">
        <f>IFERROR(VLOOKUP($AA250,项目参数!$I$14:$J$21,2,FALSE),"")</f>
        <v/>
      </c>
    </row>
    <row r="251" spans="1:28">
      <c r="A251" s="8"/>
      <c r="B251" s="8"/>
      <c r="C251" s="8"/>
      <c r="D251" s="8"/>
      <c r="E251" s="8"/>
      <c r="F251" s="8"/>
      <c r="G251" s="8"/>
      <c r="H251" s="116"/>
      <c r="I251" s="40"/>
      <c r="J251" s="120" t="str">
        <f>IF(AND($H251&gt;0,$I251&lt;&gt;"",$I251&gt;40000),IFERROR(WORKDAY.INTL($I251,INT(($H251+项目参数!$J$29-1)/项目参数!$J$29)-1,1,项目参数!$B$2:$B$200),WORKDAY($I251,INT(($H251+项目参数!$J$29-1)/项目参数!$J$29)-1,1)),"")</f>
        <v/>
      </c>
      <c r="K251" s="121" t="str">
        <f>IF(AND($L251&lt;&gt;"",$L251&gt;40000,$M251&lt;&gt;"",$M251&gt;40000),(1+IFERROR(NETWORKDAYS.INTL($L251,$M251,1,项目参数!$B$2:$B$200),NETWORKDAYS($L251,$M251,1)))*项目参数!$J$29,"")</f>
        <v/>
      </c>
      <c r="L251" s="40"/>
      <c r="M251" s="40"/>
      <c r="N251" s="58"/>
      <c r="O251" s="61"/>
      <c r="W251" s="98" t="b">
        <f t="shared" si="3"/>
        <v>0</v>
      </c>
      <c r="Y251" s="32" t="str">
        <f>IF($W251,VLOOKUP($B251,项目阶段与里程碑!$B:$E,3,FALSE),"")</f>
        <v/>
      </c>
      <c r="Z251" s="32" t="str">
        <f>IF($W251,VLOOKUP($B251,项目阶段与里程碑!$B:$E,4,FALSE),"")</f>
        <v/>
      </c>
      <c r="AA251" t="e">
        <f>VLOOKUP(F251,内部通讯录!$B:$F,5,FALSE)</f>
        <v>#N/A</v>
      </c>
      <c r="AB251" t="str">
        <f>IFERROR(VLOOKUP($AA251,项目参数!$I$14:$J$21,2,FALSE),"")</f>
        <v/>
      </c>
    </row>
    <row r="252" spans="1:28">
      <c r="A252" s="8"/>
      <c r="B252" s="8"/>
      <c r="C252" s="8"/>
      <c r="D252" s="8"/>
      <c r="E252" s="8"/>
      <c r="F252" s="8"/>
      <c r="G252" s="8"/>
      <c r="H252" s="116"/>
      <c r="I252" s="40"/>
      <c r="J252" s="120" t="str">
        <f>IF(AND($H252&gt;0,$I252&lt;&gt;"",$I252&gt;40000),IFERROR(WORKDAY.INTL($I252,INT(($H252+项目参数!$J$29-1)/项目参数!$J$29)-1,1,项目参数!$B$2:$B$200),WORKDAY($I252,INT(($H252+项目参数!$J$29-1)/项目参数!$J$29)-1,1)),"")</f>
        <v/>
      </c>
      <c r="K252" s="121" t="str">
        <f>IF(AND($L252&lt;&gt;"",$L252&gt;40000,$M252&lt;&gt;"",$M252&gt;40000),(1+IFERROR(NETWORKDAYS.INTL($L252,$M252,1,项目参数!$B$2:$B$200),NETWORKDAYS($L252,$M252,1)))*项目参数!$J$29,"")</f>
        <v/>
      </c>
      <c r="L252" s="40"/>
      <c r="M252" s="40"/>
      <c r="N252" s="58"/>
      <c r="O252" s="61"/>
      <c r="W252" s="98" t="b">
        <f t="shared" si="3"/>
        <v>0</v>
      </c>
      <c r="Y252" s="32" t="str">
        <f>IF($W252,VLOOKUP($B252,项目阶段与里程碑!$B:$E,3,FALSE),"")</f>
        <v/>
      </c>
      <c r="Z252" s="32" t="str">
        <f>IF($W252,VLOOKUP($B252,项目阶段与里程碑!$B:$E,4,FALSE),"")</f>
        <v/>
      </c>
      <c r="AA252" t="e">
        <f>VLOOKUP(F252,内部通讯录!$B:$F,5,FALSE)</f>
        <v>#N/A</v>
      </c>
      <c r="AB252" t="str">
        <f>IFERROR(VLOOKUP($AA252,项目参数!$I$14:$J$21,2,FALSE),"")</f>
        <v/>
      </c>
    </row>
    <row r="253" spans="1:28">
      <c r="A253" s="8"/>
      <c r="B253" s="8"/>
      <c r="C253" s="8"/>
      <c r="D253" s="8"/>
      <c r="E253" s="8"/>
      <c r="F253" s="8"/>
      <c r="G253" s="8"/>
      <c r="H253" s="116"/>
      <c r="I253" s="40"/>
      <c r="J253" s="120" t="str">
        <f>IF(AND($H253&gt;0,$I253&lt;&gt;"",$I253&gt;40000),IFERROR(WORKDAY.INTL($I253,INT(($H253+项目参数!$J$29-1)/项目参数!$J$29)-1,1,项目参数!$B$2:$B$200),WORKDAY($I253,INT(($H253+项目参数!$J$29-1)/项目参数!$J$29)-1,1)),"")</f>
        <v/>
      </c>
      <c r="K253" s="121" t="str">
        <f>IF(AND($L253&lt;&gt;"",$L253&gt;40000,$M253&lt;&gt;"",$M253&gt;40000),(1+IFERROR(NETWORKDAYS.INTL($L253,$M253,1,项目参数!$B$2:$B$200),NETWORKDAYS($L253,$M253,1)))*项目参数!$J$29,"")</f>
        <v/>
      </c>
      <c r="L253" s="40"/>
      <c r="M253" s="40"/>
      <c r="N253" s="58"/>
      <c r="O253" s="61"/>
      <c r="W253" s="98" t="b">
        <f t="shared" si="3"/>
        <v>0</v>
      </c>
      <c r="Y253" s="32" t="str">
        <f>IF($W253,VLOOKUP($B253,项目阶段与里程碑!$B:$E,3,FALSE),"")</f>
        <v/>
      </c>
      <c r="Z253" s="32" t="str">
        <f>IF($W253,VLOOKUP($B253,项目阶段与里程碑!$B:$E,4,FALSE),"")</f>
        <v/>
      </c>
      <c r="AA253" t="e">
        <f>VLOOKUP(F253,内部通讯录!$B:$F,5,FALSE)</f>
        <v>#N/A</v>
      </c>
      <c r="AB253" t="str">
        <f>IFERROR(VLOOKUP($AA253,项目参数!$I$14:$J$21,2,FALSE),"")</f>
        <v/>
      </c>
    </row>
    <row r="254" spans="1:28">
      <c r="A254" s="8"/>
      <c r="B254" s="8"/>
      <c r="C254" s="8"/>
      <c r="D254" s="8"/>
      <c r="E254" s="8"/>
      <c r="F254" s="8"/>
      <c r="G254" s="8"/>
      <c r="H254" s="116"/>
      <c r="I254" s="40"/>
      <c r="J254" s="120" t="str">
        <f>IF(AND($H254&gt;0,$I254&lt;&gt;"",$I254&gt;40000),IFERROR(WORKDAY.INTL($I254,INT(($H254+项目参数!$J$29-1)/项目参数!$J$29)-1,1,项目参数!$B$2:$B$200),WORKDAY($I254,INT(($H254+项目参数!$J$29-1)/项目参数!$J$29)-1,1)),"")</f>
        <v/>
      </c>
      <c r="K254" s="121" t="str">
        <f>IF(AND($L254&lt;&gt;"",$L254&gt;40000,$M254&lt;&gt;"",$M254&gt;40000),(1+IFERROR(NETWORKDAYS.INTL($L254,$M254,1,项目参数!$B$2:$B$200),NETWORKDAYS($L254,$M254,1)))*项目参数!$J$29,"")</f>
        <v/>
      </c>
      <c r="L254" s="40"/>
      <c r="M254" s="40"/>
      <c r="N254" s="58"/>
      <c r="O254" s="61"/>
      <c r="W254" s="98" t="b">
        <f t="shared" si="3"/>
        <v>0</v>
      </c>
      <c r="Y254" s="32" t="str">
        <f>IF($W254,VLOOKUP($B254,项目阶段与里程碑!$B:$E,3,FALSE),"")</f>
        <v/>
      </c>
      <c r="Z254" s="32" t="str">
        <f>IF($W254,VLOOKUP($B254,项目阶段与里程碑!$B:$E,4,FALSE),"")</f>
        <v/>
      </c>
      <c r="AA254" t="e">
        <f>VLOOKUP(F254,内部通讯录!$B:$F,5,FALSE)</f>
        <v>#N/A</v>
      </c>
      <c r="AB254" t="str">
        <f>IFERROR(VLOOKUP($AA254,项目参数!$I$14:$J$21,2,FALSE),"")</f>
        <v/>
      </c>
    </row>
    <row r="255" spans="1:28">
      <c r="A255" s="8"/>
      <c r="B255" s="8"/>
      <c r="C255" s="8"/>
      <c r="D255" s="8"/>
      <c r="E255" s="8"/>
      <c r="F255" s="8"/>
      <c r="G255" s="8"/>
      <c r="H255" s="116"/>
      <c r="I255" s="40"/>
      <c r="J255" s="120" t="str">
        <f>IF(AND($H255&gt;0,$I255&lt;&gt;"",$I255&gt;40000),IFERROR(WORKDAY.INTL($I255,INT(($H255+项目参数!$J$29-1)/项目参数!$J$29)-1,1,项目参数!$B$2:$B$200),WORKDAY($I255,INT(($H255+项目参数!$J$29-1)/项目参数!$J$29)-1,1)),"")</f>
        <v/>
      </c>
      <c r="K255" s="121" t="str">
        <f>IF(AND($L255&lt;&gt;"",$L255&gt;40000,$M255&lt;&gt;"",$M255&gt;40000),(1+IFERROR(NETWORKDAYS.INTL($L255,$M255,1,项目参数!$B$2:$B$200),NETWORKDAYS($L255,$M255,1)))*项目参数!$J$29,"")</f>
        <v/>
      </c>
      <c r="L255" s="40"/>
      <c r="M255" s="40"/>
      <c r="N255" s="58"/>
      <c r="O255" s="61"/>
      <c r="W255" s="98" t="b">
        <f t="shared" si="3"/>
        <v>0</v>
      </c>
      <c r="Y255" s="32" t="str">
        <f>IF($W255,VLOOKUP($B255,项目阶段与里程碑!$B:$E,3,FALSE),"")</f>
        <v/>
      </c>
      <c r="Z255" s="32" t="str">
        <f>IF($W255,VLOOKUP($B255,项目阶段与里程碑!$B:$E,4,FALSE),"")</f>
        <v/>
      </c>
      <c r="AA255" t="e">
        <f>VLOOKUP(F255,内部通讯录!$B:$F,5,FALSE)</f>
        <v>#N/A</v>
      </c>
      <c r="AB255" t="str">
        <f>IFERROR(VLOOKUP($AA255,项目参数!$I$14:$J$21,2,FALSE),"")</f>
        <v/>
      </c>
    </row>
    <row r="256" spans="1:28">
      <c r="A256" s="8"/>
      <c r="B256" s="8"/>
      <c r="C256" s="8"/>
      <c r="D256" s="8"/>
      <c r="E256" s="8"/>
      <c r="F256" s="8"/>
      <c r="G256" s="8"/>
      <c r="H256" s="116"/>
      <c r="I256" s="40"/>
      <c r="J256" s="120" t="str">
        <f>IF(AND($H256&gt;0,$I256&lt;&gt;"",$I256&gt;40000),IFERROR(WORKDAY.INTL($I256,INT(($H256+项目参数!$J$29-1)/项目参数!$J$29)-1,1,项目参数!$B$2:$B$200),WORKDAY($I256,INT(($H256+项目参数!$J$29-1)/项目参数!$J$29)-1,1)),"")</f>
        <v/>
      </c>
      <c r="K256" s="121" t="str">
        <f>IF(AND($L256&lt;&gt;"",$L256&gt;40000,$M256&lt;&gt;"",$M256&gt;40000),(1+IFERROR(NETWORKDAYS.INTL($L256,$M256,1,项目参数!$B$2:$B$200),NETWORKDAYS($L256,$M256,1)))*项目参数!$J$29,"")</f>
        <v/>
      </c>
      <c r="L256" s="40"/>
      <c r="M256" s="40"/>
      <c r="N256" s="58"/>
      <c r="O256" s="61"/>
      <c r="W256" s="98" t="b">
        <f t="shared" si="3"/>
        <v>0</v>
      </c>
      <c r="Y256" s="32" t="str">
        <f>IF($W256,VLOOKUP($B256,项目阶段与里程碑!$B:$E,3,FALSE),"")</f>
        <v/>
      </c>
      <c r="Z256" s="32" t="str">
        <f>IF($W256,VLOOKUP($B256,项目阶段与里程碑!$B:$E,4,FALSE),"")</f>
        <v/>
      </c>
      <c r="AA256" t="e">
        <f>VLOOKUP(F256,内部通讯录!$B:$F,5,FALSE)</f>
        <v>#N/A</v>
      </c>
      <c r="AB256" t="str">
        <f>IFERROR(VLOOKUP($AA256,项目参数!$I$14:$J$21,2,FALSE),"")</f>
        <v/>
      </c>
    </row>
    <row r="257" spans="1:28">
      <c r="A257" s="8"/>
      <c r="B257" s="8"/>
      <c r="C257" s="8"/>
      <c r="D257" s="8"/>
      <c r="E257" s="8"/>
      <c r="F257" s="8"/>
      <c r="G257" s="8"/>
      <c r="H257" s="116"/>
      <c r="I257" s="40"/>
      <c r="J257" s="120" t="str">
        <f>IF(AND($H257&gt;0,$I257&lt;&gt;"",$I257&gt;40000),IFERROR(WORKDAY.INTL($I257,INT(($H257+项目参数!$J$29-1)/项目参数!$J$29)-1,1,项目参数!$B$2:$B$200),WORKDAY($I257,INT(($H257+项目参数!$J$29-1)/项目参数!$J$29)-1,1)),"")</f>
        <v/>
      </c>
      <c r="K257" s="121" t="str">
        <f>IF(AND($L257&lt;&gt;"",$L257&gt;40000,$M257&lt;&gt;"",$M257&gt;40000),(1+IFERROR(NETWORKDAYS.INTL($L257,$M257,1,项目参数!$B$2:$B$200),NETWORKDAYS($L257,$M257,1)))*项目参数!$J$29,"")</f>
        <v/>
      </c>
      <c r="L257" s="40"/>
      <c r="M257" s="40"/>
      <c r="N257" s="58"/>
      <c r="O257" s="61"/>
      <c r="W257" s="98" t="b">
        <f t="shared" si="3"/>
        <v>0</v>
      </c>
      <c r="Y257" s="32" t="str">
        <f>IF($W257,VLOOKUP($B257,项目阶段与里程碑!$B:$E,3,FALSE),"")</f>
        <v/>
      </c>
      <c r="Z257" s="32" t="str">
        <f>IF($W257,VLOOKUP($B257,项目阶段与里程碑!$B:$E,4,FALSE),"")</f>
        <v/>
      </c>
      <c r="AA257" t="e">
        <f>VLOOKUP(F257,内部通讯录!$B:$F,5,FALSE)</f>
        <v>#N/A</v>
      </c>
      <c r="AB257" t="str">
        <f>IFERROR(VLOOKUP($AA257,项目参数!$I$14:$J$21,2,FALSE),"")</f>
        <v/>
      </c>
    </row>
    <row r="258" spans="1:28">
      <c r="A258" s="8"/>
      <c r="B258" s="8"/>
      <c r="C258" s="8"/>
      <c r="D258" s="8"/>
      <c r="E258" s="8"/>
      <c r="F258" s="8"/>
      <c r="G258" s="8"/>
      <c r="H258" s="116"/>
      <c r="I258" s="40"/>
      <c r="J258" s="120" t="str">
        <f>IF(AND($H258&gt;0,$I258&lt;&gt;"",$I258&gt;40000),IFERROR(WORKDAY.INTL($I258,INT(($H258+项目参数!$J$29-1)/项目参数!$J$29)-1,1,项目参数!$B$2:$B$200),WORKDAY($I258,INT(($H258+项目参数!$J$29-1)/项目参数!$J$29)-1,1)),"")</f>
        <v/>
      </c>
      <c r="K258" s="121" t="str">
        <f>IF(AND($L258&lt;&gt;"",$L258&gt;40000,$M258&lt;&gt;"",$M258&gt;40000),(1+IFERROR(NETWORKDAYS.INTL($L258,$M258,1,项目参数!$B$2:$B$200),NETWORKDAYS($L258,$M258,1)))*项目参数!$J$29,"")</f>
        <v/>
      </c>
      <c r="L258" s="40"/>
      <c r="M258" s="40"/>
      <c r="N258" s="58"/>
      <c r="O258" s="61"/>
      <c r="W258" s="98" t="b">
        <f t="shared" ref="W258:W321" si="4">AND(LEN(A258)&gt;0,LEN(C258)&gt;3,LEN(F258)&gt;1,OR(I258=0,AND(H258&gt;0,I258&gt;40000)),OR(L258=0,L258&gt;40000))</f>
        <v>0</v>
      </c>
      <c r="Y258" s="32" t="str">
        <f>IF($W258,VLOOKUP($B258,项目阶段与里程碑!$B:$E,3,FALSE),"")</f>
        <v/>
      </c>
      <c r="Z258" s="32" t="str">
        <f>IF($W258,VLOOKUP($B258,项目阶段与里程碑!$B:$E,4,FALSE),"")</f>
        <v/>
      </c>
      <c r="AA258" t="e">
        <f>VLOOKUP(F258,内部通讯录!$B:$F,5,FALSE)</f>
        <v>#N/A</v>
      </c>
      <c r="AB258" t="str">
        <f>IFERROR(VLOOKUP($AA258,项目参数!$I$14:$J$21,2,FALSE),"")</f>
        <v/>
      </c>
    </row>
    <row r="259" spans="1:28">
      <c r="A259" s="8"/>
      <c r="B259" s="8"/>
      <c r="C259" s="8"/>
      <c r="D259" s="8"/>
      <c r="E259" s="8"/>
      <c r="F259" s="8"/>
      <c r="G259" s="8"/>
      <c r="H259" s="116"/>
      <c r="I259" s="40"/>
      <c r="J259" s="120" t="str">
        <f>IF(AND($H259&gt;0,$I259&lt;&gt;"",$I259&gt;40000),IFERROR(WORKDAY.INTL($I259,INT(($H259+项目参数!$J$29-1)/项目参数!$J$29)-1,1,项目参数!$B$2:$B$200),WORKDAY($I259,INT(($H259+项目参数!$J$29-1)/项目参数!$J$29)-1,1)),"")</f>
        <v/>
      </c>
      <c r="K259" s="121" t="str">
        <f>IF(AND($L259&lt;&gt;"",$L259&gt;40000,$M259&lt;&gt;"",$M259&gt;40000),(1+IFERROR(NETWORKDAYS.INTL($L259,$M259,1,项目参数!$B$2:$B$200),NETWORKDAYS($L259,$M259,1)))*项目参数!$J$29,"")</f>
        <v/>
      </c>
      <c r="L259" s="40"/>
      <c r="M259" s="40"/>
      <c r="N259" s="58"/>
      <c r="O259" s="61"/>
      <c r="W259" s="98" t="b">
        <f t="shared" si="4"/>
        <v>0</v>
      </c>
      <c r="Y259" s="32" t="str">
        <f>IF($W259,VLOOKUP($B259,项目阶段与里程碑!$B:$E,3,FALSE),"")</f>
        <v/>
      </c>
      <c r="Z259" s="32" t="str">
        <f>IF($W259,VLOOKUP($B259,项目阶段与里程碑!$B:$E,4,FALSE),"")</f>
        <v/>
      </c>
      <c r="AA259" t="e">
        <f>VLOOKUP(F259,内部通讯录!$B:$F,5,FALSE)</f>
        <v>#N/A</v>
      </c>
      <c r="AB259" t="str">
        <f>IFERROR(VLOOKUP($AA259,项目参数!$I$14:$J$21,2,FALSE),"")</f>
        <v/>
      </c>
    </row>
    <row r="260" spans="1:28">
      <c r="A260" s="8"/>
      <c r="B260" s="8"/>
      <c r="C260" s="8"/>
      <c r="D260" s="8"/>
      <c r="E260" s="8"/>
      <c r="F260" s="8"/>
      <c r="G260" s="8"/>
      <c r="H260" s="116"/>
      <c r="I260" s="40"/>
      <c r="J260" s="120" t="str">
        <f>IF(AND($H260&gt;0,$I260&lt;&gt;"",$I260&gt;40000),IFERROR(WORKDAY.INTL($I260,INT(($H260+项目参数!$J$29-1)/项目参数!$J$29)-1,1,项目参数!$B$2:$B$200),WORKDAY($I260,INT(($H260+项目参数!$J$29-1)/项目参数!$J$29)-1,1)),"")</f>
        <v/>
      </c>
      <c r="K260" s="121" t="str">
        <f>IF(AND($L260&lt;&gt;"",$L260&gt;40000,$M260&lt;&gt;"",$M260&gt;40000),(1+IFERROR(NETWORKDAYS.INTL($L260,$M260,1,项目参数!$B$2:$B$200),NETWORKDAYS($L260,$M260,1)))*项目参数!$J$29,"")</f>
        <v/>
      </c>
      <c r="L260" s="40"/>
      <c r="M260" s="40"/>
      <c r="N260" s="58"/>
      <c r="O260" s="61"/>
      <c r="W260" s="98" t="b">
        <f t="shared" si="4"/>
        <v>0</v>
      </c>
      <c r="Y260" s="32" t="str">
        <f>IF($W260,VLOOKUP($B260,项目阶段与里程碑!$B:$E,3,FALSE),"")</f>
        <v/>
      </c>
      <c r="Z260" s="32" t="str">
        <f>IF($W260,VLOOKUP($B260,项目阶段与里程碑!$B:$E,4,FALSE),"")</f>
        <v/>
      </c>
      <c r="AA260" t="e">
        <f>VLOOKUP(F260,内部通讯录!$B:$F,5,FALSE)</f>
        <v>#N/A</v>
      </c>
      <c r="AB260" t="str">
        <f>IFERROR(VLOOKUP($AA260,项目参数!$I$14:$J$21,2,FALSE),"")</f>
        <v/>
      </c>
    </row>
    <row r="261" spans="1:28">
      <c r="A261" s="8"/>
      <c r="B261" s="8"/>
      <c r="C261" s="8"/>
      <c r="D261" s="8"/>
      <c r="E261" s="8"/>
      <c r="F261" s="8"/>
      <c r="G261" s="8"/>
      <c r="H261" s="116"/>
      <c r="I261" s="40"/>
      <c r="J261" s="120" t="str">
        <f>IF(AND($H261&gt;0,$I261&lt;&gt;"",$I261&gt;40000),IFERROR(WORKDAY.INTL($I261,INT(($H261+项目参数!$J$29-1)/项目参数!$J$29)-1,1,项目参数!$B$2:$B$200),WORKDAY($I261,INT(($H261+项目参数!$J$29-1)/项目参数!$J$29)-1,1)),"")</f>
        <v/>
      </c>
      <c r="K261" s="121" t="str">
        <f>IF(AND($L261&lt;&gt;"",$L261&gt;40000,$M261&lt;&gt;"",$M261&gt;40000),(1+IFERROR(NETWORKDAYS.INTL($L261,$M261,1,项目参数!$B$2:$B$200),NETWORKDAYS($L261,$M261,1)))*项目参数!$J$29,"")</f>
        <v/>
      </c>
      <c r="L261" s="40"/>
      <c r="M261" s="40"/>
      <c r="N261" s="58"/>
      <c r="O261" s="61"/>
      <c r="W261" s="98" t="b">
        <f t="shared" si="4"/>
        <v>0</v>
      </c>
      <c r="Y261" s="32" t="str">
        <f>IF($W261,VLOOKUP($B261,项目阶段与里程碑!$B:$E,3,FALSE),"")</f>
        <v/>
      </c>
      <c r="Z261" s="32" t="str">
        <f>IF($W261,VLOOKUP($B261,项目阶段与里程碑!$B:$E,4,FALSE),"")</f>
        <v/>
      </c>
      <c r="AA261" t="e">
        <f>VLOOKUP(F261,内部通讯录!$B:$F,5,FALSE)</f>
        <v>#N/A</v>
      </c>
      <c r="AB261" t="str">
        <f>IFERROR(VLOOKUP($AA261,项目参数!$I$14:$J$21,2,FALSE),"")</f>
        <v/>
      </c>
    </row>
    <row r="262" spans="1:28">
      <c r="A262" s="8"/>
      <c r="B262" s="8"/>
      <c r="C262" s="8"/>
      <c r="D262" s="8"/>
      <c r="E262" s="8"/>
      <c r="F262" s="8"/>
      <c r="G262" s="8"/>
      <c r="H262" s="116"/>
      <c r="I262" s="40"/>
      <c r="J262" s="120" t="str">
        <f>IF(AND($H262&gt;0,$I262&lt;&gt;"",$I262&gt;40000),IFERROR(WORKDAY.INTL($I262,INT(($H262+项目参数!$J$29-1)/项目参数!$J$29)-1,1,项目参数!$B$2:$B$200),WORKDAY($I262,INT(($H262+项目参数!$J$29-1)/项目参数!$J$29)-1,1)),"")</f>
        <v/>
      </c>
      <c r="K262" s="121" t="str">
        <f>IF(AND($L262&lt;&gt;"",$L262&gt;40000,$M262&lt;&gt;"",$M262&gt;40000),(1+IFERROR(NETWORKDAYS.INTL($L262,$M262,1,项目参数!$B$2:$B$200),NETWORKDAYS($L262,$M262,1)))*项目参数!$J$29,"")</f>
        <v/>
      </c>
      <c r="L262" s="40"/>
      <c r="M262" s="40"/>
      <c r="N262" s="58"/>
      <c r="O262" s="61"/>
      <c r="W262" s="98" t="b">
        <f t="shared" si="4"/>
        <v>0</v>
      </c>
      <c r="Y262" s="32" t="str">
        <f>IF($W262,VLOOKUP($B262,项目阶段与里程碑!$B:$E,3,FALSE),"")</f>
        <v/>
      </c>
      <c r="Z262" s="32" t="str">
        <f>IF($W262,VLOOKUP($B262,项目阶段与里程碑!$B:$E,4,FALSE),"")</f>
        <v/>
      </c>
      <c r="AA262" t="e">
        <f>VLOOKUP(F262,内部通讯录!$B:$F,5,FALSE)</f>
        <v>#N/A</v>
      </c>
      <c r="AB262" t="str">
        <f>IFERROR(VLOOKUP($AA262,项目参数!$I$14:$J$21,2,FALSE),"")</f>
        <v/>
      </c>
    </row>
    <row r="263" spans="1:28">
      <c r="A263" s="8"/>
      <c r="B263" s="8"/>
      <c r="C263" s="8"/>
      <c r="D263" s="8"/>
      <c r="E263" s="8"/>
      <c r="F263" s="8"/>
      <c r="G263" s="8"/>
      <c r="H263" s="116"/>
      <c r="I263" s="40"/>
      <c r="J263" s="120" t="str">
        <f>IF(AND($H263&gt;0,$I263&lt;&gt;"",$I263&gt;40000),IFERROR(WORKDAY.INTL($I263,INT(($H263+项目参数!$J$29-1)/项目参数!$J$29)-1,1,项目参数!$B$2:$B$200),WORKDAY($I263,INT(($H263+项目参数!$J$29-1)/项目参数!$J$29)-1,1)),"")</f>
        <v/>
      </c>
      <c r="K263" s="121" t="str">
        <f>IF(AND($L263&lt;&gt;"",$L263&gt;40000,$M263&lt;&gt;"",$M263&gt;40000),(1+IFERROR(NETWORKDAYS.INTL($L263,$M263,1,项目参数!$B$2:$B$200),NETWORKDAYS($L263,$M263,1)))*项目参数!$J$29,"")</f>
        <v/>
      </c>
      <c r="L263" s="40"/>
      <c r="M263" s="40"/>
      <c r="N263" s="58"/>
      <c r="O263" s="61"/>
      <c r="W263" s="98" t="b">
        <f t="shared" si="4"/>
        <v>0</v>
      </c>
      <c r="Y263" s="32" t="str">
        <f>IF($W263,VLOOKUP($B263,项目阶段与里程碑!$B:$E,3,FALSE),"")</f>
        <v/>
      </c>
      <c r="Z263" s="32" t="str">
        <f>IF($W263,VLOOKUP($B263,项目阶段与里程碑!$B:$E,4,FALSE),"")</f>
        <v/>
      </c>
      <c r="AA263" t="e">
        <f>VLOOKUP(F263,内部通讯录!$B:$F,5,FALSE)</f>
        <v>#N/A</v>
      </c>
      <c r="AB263" t="str">
        <f>IFERROR(VLOOKUP($AA263,项目参数!$I$14:$J$21,2,FALSE),"")</f>
        <v/>
      </c>
    </row>
    <row r="264" spans="1:28">
      <c r="A264" s="8"/>
      <c r="B264" s="8"/>
      <c r="C264" s="8"/>
      <c r="D264" s="8"/>
      <c r="E264" s="8"/>
      <c r="F264" s="8"/>
      <c r="G264" s="8"/>
      <c r="H264" s="116"/>
      <c r="I264" s="40"/>
      <c r="J264" s="120" t="str">
        <f>IF(AND($H264&gt;0,$I264&lt;&gt;"",$I264&gt;40000),IFERROR(WORKDAY.INTL($I264,INT(($H264+项目参数!$J$29-1)/项目参数!$J$29)-1,1,项目参数!$B$2:$B$200),WORKDAY($I264,INT(($H264+项目参数!$J$29-1)/项目参数!$J$29)-1,1)),"")</f>
        <v/>
      </c>
      <c r="K264" s="121" t="str">
        <f>IF(AND($L264&lt;&gt;"",$L264&gt;40000,$M264&lt;&gt;"",$M264&gt;40000),(1+IFERROR(NETWORKDAYS.INTL($L264,$M264,1,项目参数!$B$2:$B$200),NETWORKDAYS($L264,$M264,1)))*项目参数!$J$29,"")</f>
        <v/>
      </c>
      <c r="L264" s="40"/>
      <c r="M264" s="40"/>
      <c r="N264" s="58"/>
      <c r="O264" s="61"/>
      <c r="W264" s="98" t="b">
        <f t="shared" si="4"/>
        <v>0</v>
      </c>
      <c r="Y264" s="32" t="str">
        <f>IF($W264,VLOOKUP($B264,项目阶段与里程碑!$B:$E,3,FALSE),"")</f>
        <v/>
      </c>
      <c r="Z264" s="32" t="str">
        <f>IF($W264,VLOOKUP($B264,项目阶段与里程碑!$B:$E,4,FALSE),"")</f>
        <v/>
      </c>
      <c r="AA264" t="e">
        <f>VLOOKUP(F264,内部通讯录!$B:$F,5,FALSE)</f>
        <v>#N/A</v>
      </c>
      <c r="AB264" t="str">
        <f>IFERROR(VLOOKUP($AA264,项目参数!$I$14:$J$21,2,FALSE),"")</f>
        <v/>
      </c>
    </row>
    <row r="265" spans="1:28">
      <c r="A265" s="8"/>
      <c r="B265" s="8"/>
      <c r="C265" s="8"/>
      <c r="D265" s="8"/>
      <c r="E265" s="8"/>
      <c r="F265" s="8"/>
      <c r="G265" s="8"/>
      <c r="H265" s="116"/>
      <c r="I265" s="40"/>
      <c r="J265" s="120" t="str">
        <f>IF(AND($H265&gt;0,$I265&lt;&gt;"",$I265&gt;40000),IFERROR(WORKDAY.INTL($I265,INT(($H265+项目参数!$J$29-1)/项目参数!$J$29)-1,1,项目参数!$B$2:$B$200),WORKDAY($I265,INT(($H265+项目参数!$J$29-1)/项目参数!$J$29)-1,1)),"")</f>
        <v/>
      </c>
      <c r="K265" s="121" t="str">
        <f>IF(AND($L265&lt;&gt;"",$L265&gt;40000,$M265&lt;&gt;"",$M265&gt;40000),(1+IFERROR(NETWORKDAYS.INTL($L265,$M265,1,项目参数!$B$2:$B$200),NETWORKDAYS($L265,$M265,1)))*项目参数!$J$29,"")</f>
        <v/>
      </c>
      <c r="L265" s="40"/>
      <c r="M265" s="40"/>
      <c r="N265" s="58"/>
      <c r="O265" s="61"/>
      <c r="W265" s="98" t="b">
        <f t="shared" si="4"/>
        <v>0</v>
      </c>
      <c r="Y265" s="32" t="str">
        <f>IF($W265,VLOOKUP($B265,项目阶段与里程碑!$B:$E,3,FALSE),"")</f>
        <v/>
      </c>
      <c r="Z265" s="32" t="str">
        <f>IF($W265,VLOOKUP($B265,项目阶段与里程碑!$B:$E,4,FALSE),"")</f>
        <v/>
      </c>
      <c r="AA265" t="e">
        <f>VLOOKUP(F265,内部通讯录!$B:$F,5,FALSE)</f>
        <v>#N/A</v>
      </c>
      <c r="AB265" t="str">
        <f>IFERROR(VLOOKUP($AA265,项目参数!$I$14:$J$21,2,FALSE),"")</f>
        <v/>
      </c>
    </row>
    <row r="266" spans="1:28">
      <c r="A266" s="8"/>
      <c r="B266" s="8"/>
      <c r="C266" s="8"/>
      <c r="D266" s="8"/>
      <c r="E266" s="8"/>
      <c r="F266" s="8"/>
      <c r="G266" s="8"/>
      <c r="H266" s="116"/>
      <c r="I266" s="40"/>
      <c r="J266" s="120" t="str">
        <f>IF(AND($H266&gt;0,$I266&lt;&gt;"",$I266&gt;40000),IFERROR(WORKDAY.INTL($I266,INT(($H266+项目参数!$J$29-1)/项目参数!$J$29)-1,1,项目参数!$B$2:$B$200),WORKDAY($I266,INT(($H266+项目参数!$J$29-1)/项目参数!$J$29)-1,1)),"")</f>
        <v/>
      </c>
      <c r="K266" s="121" t="str">
        <f>IF(AND($L266&lt;&gt;"",$L266&gt;40000,$M266&lt;&gt;"",$M266&gt;40000),(1+IFERROR(NETWORKDAYS.INTL($L266,$M266,1,项目参数!$B$2:$B$200),NETWORKDAYS($L266,$M266,1)))*项目参数!$J$29,"")</f>
        <v/>
      </c>
      <c r="L266" s="40"/>
      <c r="M266" s="40"/>
      <c r="N266" s="58"/>
      <c r="O266" s="61"/>
      <c r="W266" s="98" t="b">
        <f t="shared" si="4"/>
        <v>0</v>
      </c>
      <c r="Y266" s="32" t="str">
        <f>IF($W266,VLOOKUP($B266,项目阶段与里程碑!$B:$E,3,FALSE),"")</f>
        <v/>
      </c>
      <c r="Z266" s="32" t="str">
        <f>IF($W266,VLOOKUP($B266,项目阶段与里程碑!$B:$E,4,FALSE),"")</f>
        <v/>
      </c>
      <c r="AA266" t="e">
        <f>VLOOKUP(F266,内部通讯录!$B:$F,5,FALSE)</f>
        <v>#N/A</v>
      </c>
      <c r="AB266" t="str">
        <f>IFERROR(VLOOKUP($AA266,项目参数!$I$14:$J$21,2,FALSE),"")</f>
        <v/>
      </c>
    </row>
    <row r="267" spans="1:28">
      <c r="A267" s="8"/>
      <c r="B267" s="8"/>
      <c r="C267" s="8"/>
      <c r="D267" s="8"/>
      <c r="E267" s="8"/>
      <c r="F267" s="8"/>
      <c r="G267" s="8"/>
      <c r="H267" s="116"/>
      <c r="I267" s="40"/>
      <c r="J267" s="120" t="str">
        <f>IF(AND($H267&gt;0,$I267&lt;&gt;"",$I267&gt;40000),IFERROR(WORKDAY.INTL($I267,INT(($H267+项目参数!$J$29-1)/项目参数!$J$29)-1,1,项目参数!$B$2:$B$200),WORKDAY($I267,INT(($H267+项目参数!$J$29-1)/项目参数!$J$29)-1,1)),"")</f>
        <v/>
      </c>
      <c r="K267" s="121" t="str">
        <f>IF(AND($L267&lt;&gt;"",$L267&gt;40000,$M267&lt;&gt;"",$M267&gt;40000),(1+IFERROR(NETWORKDAYS.INTL($L267,$M267,1,项目参数!$B$2:$B$200),NETWORKDAYS($L267,$M267,1)))*项目参数!$J$29,"")</f>
        <v/>
      </c>
      <c r="L267" s="40"/>
      <c r="M267" s="40"/>
      <c r="N267" s="58"/>
      <c r="O267" s="61"/>
      <c r="W267" s="98" t="b">
        <f t="shared" si="4"/>
        <v>0</v>
      </c>
      <c r="Y267" s="32" t="str">
        <f>IF($W267,VLOOKUP($B267,项目阶段与里程碑!$B:$E,3,FALSE),"")</f>
        <v/>
      </c>
      <c r="Z267" s="32" t="str">
        <f>IF($W267,VLOOKUP($B267,项目阶段与里程碑!$B:$E,4,FALSE),"")</f>
        <v/>
      </c>
      <c r="AA267" t="e">
        <f>VLOOKUP(F267,内部通讯录!$B:$F,5,FALSE)</f>
        <v>#N/A</v>
      </c>
      <c r="AB267" t="str">
        <f>IFERROR(VLOOKUP($AA267,项目参数!$I$14:$J$21,2,FALSE),"")</f>
        <v/>
      </c>
    </row>
    <row r="268" spans="1:28">
      <c r="A268" s="8"/>
      <c r="B268" s="8"/>
      <c r="C268" s="8"/>
      <c r="D268" s="8"/>
      <c r="E268" s="8"/>
      <c r="F268" s="8"/>
      <c r="G268" s="8"/>
      <c r="H268" s="116"/>
      <c r="I268" s="40"/>
      <c r="J268" s="120" t="str">
        <f>IF(AND($H268&gt;0,$I268&lt;&gt;"",$I268&gt;40000),IFERROR(WORKDAY.INTL($I268,INT(($H268+项目参数!$J$29-1)/项目参数!$J$29)-1,1,项目参数!$B$2:$B$200),WORKDAY($I268,INT(($H268+项目参数!$J$29-1)/项目参数!$J$29)-1,1)),"")</f>
        <v/>
      </c>
      <c r="K268" s="121" t="str">
        <f>IF(AND($L268&lt;&gt;"",$L268&gt;40000,$M268&lt;&gt;"",$M268&gt;40000),(1+IFERROR(NETWORKDAYS.INTL($L268,$M268,1,项目参数!$B$2:$B$200),NETWORKDAYS($L268,$M268,1)))*项目参数!$J$29,"")</f>
        <v/>
      </c>
      <c r="L268" s="40"/>
      <c r="M268" s="40"/>
      <c r="N268" s="58"/>
      <c r="O268" s="61"/>
      <c r="W268" s="98" t="b">
        <f t="shared" si="4"/>
        <v>0</v>
      </c>
      <c r="Y268" s="32" t="str">
        <f>IF($W268,VLOOKUP($B268,项目阶段与里程碑!$B:$E,3,FALSE),"")</f>
        <v/>
      </c>
      <c r="Z268" s="32" t="str">
        <f>IF($W268,VLOOKUP($B268,项目阶段与里程碑!$B:$E,4,FALSE),"")</f>
        <v/>
      </c>
      <c r="AA268" t="e">
        <f>VLOOKUP(F268,内部通讯录!$B:$F,5,FALSE)</f>
        <v>#N/A</v>
      </c>
      <c r="AB268" t="str">
        <f>IFERROR(VLOOKUP($AA268,项目参数!$I$14:$J$21,2,FALSE),"")</f>
        <v/>
      </c>
    </row>
    <row r="269" spans="1:28">
      <c r="A269" s="8"/>
      <c r="B269" s="8"/>
      <c r="C269" s="8"/>
      <c r="D269" s="8"/>
      <c r="E269" s="8"/>
      <c r="F269" s="8"/>
      <c r="G269" s="8"/>
      <c r="H269" s="116"/>
      <c r="I269" s="40"/>
      <c r="J269" s="120" t="str">
        <f>IF(AND($H269&gt;0,$I269&lt;&gt;"",$I269&gt;40000),IFERROR(WORKDAY.INTL($I269,INT(($H269+项目参数!$J$29-1)/项目参数!$J$29)-1,1,项目参数!$B$2:$B$200),WORKDAY($I269,INT(($H269+项目参数!$J$29-1)/项目参数!$J$29)-1,1)),"")</f>
        <v/>
      </c>
      <c r="K269" s="121" t="str">
        <f>IF(AND($L269&lt;&gt;"",$L269&gt;40000,$M269&lt;&gt;"",$M269&gt;40000),(1+IFERROR(NETWORKDAYS.INTL($L269,$M269,1,项目参数!$B$2:$B$200),NETWORKDAYS($L269,$M269,1)))*项目参数!$J$29,"")</f>
        <v/>
      </c>
      <c r="L269" s="40"/>
      <c r="M269" s="40"/>
      <c r="N269" s="58"/>
      <c r="O269" s="61"/>
      <c r="W269" s="98" t="b">
        <f t="shared" si="4"/>
        <v>0</v>
      </c>
      <c r="Y269" s="32" t="str">
        <f>IF($W269,VLOOKUP($B269,项目阶段与里程碑!$B:$E,3,FALSE),"")</f>
        <v/>
      </c>
      <c r="Z269" s="32" t="str">
        <f>IF($W269,VLOOKUP($B269,项目阶段与里程碑!$B:$E,4,FALSE),"")</f>
        <v/>
      </c>
      <c r="AA269" t="e">
        <f>VLOOKUP(F269,内部通讯录!$B:$F,5,FALSE)</f>
        <v>#N/A</v>
      </c>
      <c r="AB269" t="str">
        <f>IFERROR(VLOOKUP($AA269,项目参数!$I$14:$J$21,2,FALSE),"")</f>
        <v/>
      </c>
    </row>
    <row r="270" spans="1:28">
      <c r="A270" s="8"/>
      <c r="B270" s="8"/>
      <c r="C270" s="8"/>
      <c r="D270" s="8"/>
      <c r="E270" s="8"/>
      <c r="F270" s="8"/>
      <c r="G270" s="8"/>
      <c r="H270" s="116"/>
      <c r="I270" s="40"/>
      <c r="J270" s="120" t="str">
        <f>IF(AND($H270&gt;0,$I270&lt;&gt;"",$I270&gt;40000),IFERROR(WORKDAY.INTL($I270,INT(($H270+项目参数!$J$29-1)/项目参数!$J$29)-1,1,项目参数!$B$2:$B$200),WORKDAY($I270,INT(($H270+项目参数!$J$29-1)/项目参数!$J$29)-1,1)),"")</f>
        <v/>
      </c>
      <c r="K270" s="121" t="str">
        <f>IF(AND($L270&lt;&gt;"",$L270&gt;40000,$M270&lt;&gt;"",$M270&gt;40000),(1+IFERROR(NETWORKDAYS.INTL($L270,$M270,1,项目参数!$B$2:$B$200),NETWORKDAYS($L270,$M270,1)))*项目参数!$J$29,"")</f>
        <v/>
      </c>
      <c r="L270" s="40"/>
      <c r="M270" s="40"/>
      <c r="N270" s="58"/>
      <c r="O270" s="61"/>
      <c r="W270" s="98" t="b">
        <f t="shared" si="4"/>
        <v>0</v>
      </c>
      <c r="Y270" s="32" t="str">
        <f>IF($W270,VLOOKUP($B270,项目阶段与里程碑!$B:$E,3,FALSE),"")</f>
        <v/>
      </c>
      <c r="Z270" s="32" t="str">
        <f>IF($W270,VLOOKUP($B270,项目阶段与里程碑!$B:$E,4,FALSE),"")</f>
        <v/>
      </c>
      <c r="AA270" t="e">
        <f>VLOOKUP(F270,内部通讯录!$B:$F,5,FALSE)</f>
        <v>#N/A</v>
      </c>
      <c r="AB270" t="str">
        <f>IFERROR(VLOOKUP($AA270,项目参数!$I$14:$J$21,2,FALSE),"")</f>
        <v/>
      </c>
    </row>
    <row r="271" spans="1:28">
      <c r="A271" s="8"/>
      <c r="B271" s="8"/>
      <c r="C271" s="8"/>
      <c r="D271" s="8"/>
      <c r="E271" s="8"/>
      <c r="F271" s="8"/>
      <c r="G271" s="8"/>
      <c r="H271" s="116"/>
      <c r="I271" s="40"/>
      <c r="J271" s="120" t="str">
        <f>IF(AND($H271&gt;0,$I271&lt;&gt;"",$I271&gt;40000),IFERROR(WORKDAY.INTL($I271,INT(($H271+项目参数!$J$29-1)/项目参数!$J$29)-1,1,项目参数!$B$2:$B$200),WORKDAY($I271,INT(($H271+项目参数!$J$29-1)/项目参数!$J$29)-1,1)),"")</f>
        <v/>
      </c>
      <c r="K271" s="121" t="str">
        <f>IF(AND($L271&lt;&gt;"",$L271&gt;40000,$M271&lt;&gt;"",$M271&gt;40000),(1+IFERROR(NETWORKDAYS.INTL($L271,$M271,1,项目参数!$B$2:$B$200),NETWORKDAYS($L271,$M271,1)))*项目参数!$J$29,"")</f>
        <v/>
      </c>
      <c r="L271" s="40"/>
      <c r="M271" s="40"/>
      <c r="N271" s="58"/>
      <c r="O271" s="61"/>
      <c r="W271" s="98" t="b">
        <f t="shared" si="4"/>
        <v>0</v>
      </c>
      <c r="Y271" s="32" t="str">
        <f>IF($W271,VLOOKUP($B271,项目阶段与里程碑!$B:$E,3,FALSE),"")</f>
        <v/>
      </c>
      <c r="Z271" s="32" t="str">
        <f>IF($W271,VLOOKUP($B271,项目阶段与里程碑!$B:$E,4,FALSE),"")</f>
        <v/>
      </c>
      <c r="AA271" t="e">
        <f>VLOOKUP(F271,内部通讯录!$B:$F,5,FALSE)</f>
        <v>#N/A</v>
      </c>
      <c r="AB271" t="str">
        <f>IFERROR(VLOOKUP($AA271,项目参数!$I$14:$J$21,2,FALSE),"")</f>
        <v/>
      </c>
    </row>
    <row r="272" spans="1:28">
      <c r="A272" s="8"/>
      <c r="B272" s="8"/>
      <c r="C272" s="8"/>
      <c r="D272" s="8"/>
      <c r="E272" s="8"/>
      <c r="F272" s="8"/>
      <c r="G272" s="8"/>
      <c r="H272" s="116"/>
      <c r="I272" s="40"/>
      <c r="J272" s="120" t="str">
        <f>IF(AND($H272&gt;0,$I272&lt;&gt;"",$I272&gt;40000),IFERROR(WORKDAY.INTL($I272,INT(($H272+项目参数!$J$29-1)/项目参数!$J$29)-1,1,项目参数!$B$2:$B$200),WORKDAY($I272,INT(($H272+项目参数!$J$29-1)/项目参数!$J$29)-1,1)),"")</f>
        <v/>
      </c>
      <c r="K272" s="121" t="str">
        <f>IF(AND($L272&lt;&gt;"",$L272&gt;40000,$M272&lt;&gt;"",$M272&gt;40000),(1+IFERROR(NETWORKDAYS.INTL($L272,$M272,1,项目参数!$B$2:$B$200),NETWORKDAYS($L272,$M272,1)))*项目参数!$J$29,"")</f>
        <v/>
      </c>
      <c r="L272" s="40"/>
      <c r="M272" s="40"/>
      <c r="N272" s="58"/>
      <c r="O272" s="61"/>
      <c r="W272" s="98" t="b">
        <f t="shared" si="4"/>
        <v>0</v>
      </c>
      <c r="Y272" s="32" t="str">
        <f>IF($W272,VLOOKUP($B272,项目阶段与里程碑!$B:$E,3,FALSE),"")</f>
        <v/>
      </c>
      <c r="Z272" s="32" t="str">
        <f>IF($W272,VLOOKUP($B272,项目阶段与里程碑!$B:$E,4,FALSE),"")</f>
        <v/>
      </c>
      <c r="AA272" t="e">
        <f>VLOOKUP(F272,内部通讯录!$B:$F,5,FALSE)</f>
        <v>#N/A</v>
      </c>
      <c r="AB272" t="str">
        <f>IFERROR(VLOOKUP($AA272,项目参数!$I$14:$J$21,2,FALSE),"")</f>
        <v/>
      </c>
    </row>
    <row r="273" spans="1:28">
      <c r="A273" s="8"/>
      <c r="B273" s="8"/>
      <c r="C273" s="8"/>
      <c r="D273" s="8"/>
      <c r="E273" s="8"/>
      <c r="F273" s="8"/>
      <c r="G273" s="8"/>
      <c r="H273" s="116"/>
      <c r="I273" s="40"/>
      <c r="J273" s="120" t="str">
        <f>IF(AND($H273&gt;0,$I273&lt;&gt;"",$I273&gt;40000),IFERROR(WORKDAY.INTL($I273,INT(($H273+项目参数!$J$29-1)/项目参数!$J$29)-1,1,项目参数!$B$2:$B$200),WORKDAY($I273,INT(($H273+项目参数!$J$29-1)/项目参数!$J$29)-1,1)),"")</f>
        <v/>
      </c>
      <c r="K273" s="121" t="str">
        <f>IF(AND($L273&lt;&gt;"",$L273&gt;40000,$M273&lt;&gt;"",$M273&gt;40000),(1+IFERROR(NETWORKDAYS.INTL($L273,$M273,1,项目参数!$B$2:$B$200),NETWORKDAYS($L273,$M273,1)))*项目参数!$J$29,"")</f>
        <v/>
      </c>
      <c r="L273" s="40"/>
      <c r="M273" s="40"/>
      <c r="N273" s="58"/>
      <c r="O273" s="61"/>
      <c r="W273" s="98" t="b">
        <f t="shared" si="4"/>
        <v>0</v>
      </c>
      <c r="Y273" s="32" t="str">
        <f>IF($W273,VLOOKUP($B273,项目阶段与里程碑!$B:$E,3,FALSE),"")</f>
        <v/>
      </c>
      <c r="Z273" s="32" t="str">
        <f>IF($W273,VLOOKUP($B273,项目阶段与里程碑!$B:$E,4,FALSE),"")</f>
        <v/>
      </c>
      <c r="AA273" t="e">
        <f>VLOOKUP(F273,内部通讯录!$B:$F,5,FALSE)</f>
        <v>#N/A</v>
      </c>
      <c r="AB273" t="str">
        <f>IFERROR(VLOOKUP($AA273,项目参数!$I$14:$J$21,2,FALSE),"")</f>
        <v/>
      </c>
    </row>
    <row r="274" spans="1:28">
      <c r="A274" s="8"/>
      <c r="B274" s="8"/>
      <c r="C274" s="8"/>
      <c r="D274" s="8"/>
      <c r="E274" s="8"/>
      <c r="F274" s="8"/>
      <c r="G274" s="8"/>
      <c r="H274" s="116"/>
      <c r="I274" s="40"/>
      <c r="J274" s="120" t="str">
        <f>IF(AND($H274&gt;0,$I274&lt;&gt;"",$I274&gt;40000),IFERROR(WORKDAY.INTL($I274,INT(($H274+项目参数!$J$29-1)/项目参数!$J$29)-1,1,项目参数!$B$2:$B$200),WORKDAY($I274,INT(($H274+项目参数!$J$29-1)/项目参数!$J$29)-1,1)),"")</f>
        <v/>
      </c>
      <c r="K274" s="121" t="str">
        <f>IF(AND($L274&lt;&gt;"",$L274&gt;40000,$M274&lt;&gt;"",$M274&gt;40000),(1+IFERROR(NETWORKDAYS.INTL($L274,$M274,1,项目参数!$B$2:$B$200),NETWORKDAYS($L274,$M274,1)))*项目参数!$J$29,"")</f>
        <v/>
      </c>
      <c r="L274" s="40"/>
      <c r="M274" s="40"/>
      <c r="N274" s="58"/>
      <c r="O274" s="61"/>
      <c r="W274" s="98" t="b">
        <f t="shared" si="4"/>
        <v>0</v>
      </c>
      <c r="Y274" s="32" t="str">
        <f>IF($W274,VLOOKUP($B274,项目阶段与里程碑!$B:$E,3,FALSE),"")</f>
        <v/>
      </c>
      <c r="Z274" s="32" t="str">
        <f>IF($W274,VLOOKUP($B274,项目阶段与里程碑!$B:$E,4,FALSE),"")</f>
        <v/>
      </c>
      <c r="AA274" t="e">
        <f>VLOOKUP(F274,内部通讯录!$B:$F,5,FALSE)</f>
        <v>#N/A</v>
      </c>
      <c r="AB274" t="str">
        <f>IFERROR(VLOOKUP($AA274,项目参数!$I$14:$J$21,2,FALSE),"")</f>
        <v/>
      </c>
    </row>
    <row r="275" spans="1:28">
      <c r="A275" s="8"/>
      <c r="B275" s="8"/>
      <c r="C275" s="8"/>
      <c r="D275" s="8"/>
      <c r="E275" s="8"/>
      <c r="F275" s="8"/>
      <c r="G275" s="8"/>
      <c r="H275" s="116"/>
      <c r="I275" s="40"/>
      <c r="J275" s="120" t="str">
        <f>IF(AND($H275&gt;0,$I275&lt;&gt;"",$I275&gt;40000),IFERROR(WORKDAY.INTL($I275,INT(($H275+项目参数!$J$29-1)/项目参数!$J$29)-1,1,项目参数!$B$2:$B$200),WORKDAY($I275,INT(($H275+项目参数!$J$29-1)/项目参数!$J$29)-1,1)),"")</f>
        <v/>
      </c>
      <c r="K275" s="121" t="str">
        <f>IF(AND($L275&lt;&gt;"",$L275&gt;40000,$M275&lt;&gt;"",$M275&gt;40000),(1+IFERROR(NETWORKDAYS.INTL($L275,$M275,1,项目参数!$B$2:$B$200),NETWORKDAYS($L275,$M275,1)))*项目参数!$J$29,"")</f>
        <v/>
      </c>
      <c r="L275" s="40"/>
      <c r="M275" s="40"/>
      <c r="N275" s="58"/>
      <c r="O275" s="61"/>
      <c r="W275" s="98" t="b">
        <f t="shared" si="4"/>
        <v>0</v>
      </c>
      <c r="Y275" s="32" t="str">
        <f>IF($W275,VLOOKUP($B275,项目阶段与里程碑!$B:$E,3,FALSE),"")</f>
        <v/>
      </c>
      <c r="Z275" s="32" t="str">
        <f>IF($W275,VLOOKUP($B275,项目阶段与里程碑!$B:$E,4,FALSE),"")</f>
        <v/>
      </c>
      <c r="AA275" t="e">
        <f>VLOOKUP(F275,内部通讯录!$B:$F,5,FALSE)</f>
        <v>#N/A</v>
      </c>
      <c r="AB275" t="str">
        <f>IFERROR(VLOOKUP($AA275,项目参数!$I$14:$J$21,2,FALSE),"")</f>
        <v/>
      </c>
    </row>
    <row r="276" spans="1:28">
      <c r="A276" s="8"/>
      <c r="B276" s="8"/>
      <c r="C276" s="8"/>
      <c r="D276" s="8"/>
      <c r="E276" s="8"/>
      <c r="F276" s="8"/>
      <c r="G276" s="8"/>
      <c r="H276" s="116"/>
      <c r="I276" s="40"/>
      <c r="J276" s="120" t="str">
        <f>IF(AND($H276&gt;0,$I276&lt;&gt;"",$I276&gt;40000),IFERROR(WORKDAY.INTL($I276,INT(($H276+项目参数!$J$29-1)/项目参数!$J$29)-1,1,项目参数!$B$2:$B$200),WORKDAY($I276,INT(($H276+项目参数!$J$29-1)/项目参数!$J$29)-1,1)),"")</f>
        <v/>
      </c>
      <c r="K276" s="121" t="str">
        <f>IF(AND($L276&lt;&gt;"",$L276&gt;40000,$M276&lt;&gt;"",$M276&gt;40000),(1+IFERROR(NETWORKDAYS.INTL($L276,$M276,1,项目参数!$B$2:$B$200),NETWORKDAYS($L276,$M276,1)))*项目参数!$J$29,"")</f>
        <v/>
      </c>
      <c r="L276" s="40"/>
      <c r="M276" s="40"/>
      <c r="N276" s="58"/>
      <c r="O276" s="61"/>
      <c r="W276" s="98" t="b">
        <f t="shared" si="4"/>
        <v>0</v>
      </c>
      <c r="Y276" s="32" t="str">
        <f>IF($W276,VLOOKUP($B276,项目阶段与里程碑!$B:$E,3,FALSE),"")</f>
        <v/>
      </c>
      <c r="Z276" s="32" t="str">
        <f>IF($W276,VLOOKUP($B276,项目阶段与里程碑!$B:$E,4,FALSE),"")</f>
        <v/>
      </c>
      <c r="AA276" t="e">
        <f>VLOOKUP(F276,内部通讯录!$B:$F,5,FALSE)</f>
        <v>#N/A</v>
      </c>
      <c r="AB276" t="str">
        <f>IFERROR(VLOOKUP($AA276,项目参数!$I$14:$J$21,2,FALSE),"")</f>
        <v/>
      </c>
    </row>
    <row r="277" spans="1:28">
      <c r="A277" s="8"/>
      <c r="B277" s="8"/>
      <c r="C277" s="8"/>
      <c r="D277" s="8"/>
      <c r="E277" s="8"/>
      <c r="F277" s="8"/>
      <c r="G277" s="8"/>
      <c r="H277" s="116"/>
      <c r="I277" s="40"/>
      <c r="J277" s="120" t="str">
        <f>IF(AND($H277&gt;0,$I277&lt;&gt;"",$I277&gt;40000),IFERROR(WORKDAY.INTL($I277,INT(($H277+项目参数!$J$29-1)/项目参数!$J$29)-1,1,项目参数!$B$2:$B$200),WORKDAY($I277,INT(($H277+项目参数!$J$29-1)/项目参数!$J$29)-1,1)),"")</f>
        <v/>
      </c>
      <c r="K277" s="121" t="str">
        <f>IF(AND($L277&lt;&gt;"",$L277&gt;40000,$M277&lt;&gt;"",$M277&gt;40000),(1+IFERROR(NETWORKDAYS.INTL($L277,$M277,1,项目参数!$B$2:$B$200),NETWORKDAYS($L277,$M277,1)))*项目参数!$J$29,"")</f>
        <v/>
      </c>
      <c r="L277" s="40"/>
      <c r="M277" s="40"/>
      <c r="N277" s="58"/>
      <c r="O277" s="61"/>
      <c r="W277" s="98" t="b">
        <f t="shared" si="4"/>
        <v>0</v>
      </c>
      <c r="Y277" s="32" t="str">
        <f>IF($W277,VLOOKUP($B277,项目阶段与里程碑!$B:$E,3,FALSE),"")</f>
        <v/>
      </c>
      <c r="Z277" s="32" t="str">
        <f>IF($W277,VLOOKUP($B277,项目阶段与里程碑!$B:$E,4,FALSE),"")</f>
        <v/>
      </c>
      <c r="AA277" t="e">
        <f>VLOOKUP(F277,内部通讯录!$B:$F,5,FALSE)</f>
        <v>#N/A</v>
      </c>
      <c r="AB277" t="str">
        <f>IFERROR(VLOOKUP($AA277,项目参数!$I$14:$J$21,2,FALSE),"")</f>
        <v/>
      </c>
    </row>
    <row r="278" spans="1:28">
      <c r="A278" s="8"/>
      <c r="B278" s="8"/>
      <c r="C278" s="8"/>
      <c r="D278" s="8"/>
      <c r="E278" s="8"/>
      <c r="F278" s="8"/>
      <c r="G278" s="8"/>
      <c r="H278" s="116"/>
      <c r="I278" s="40"/>
      <c r="J278" s="120" t="str">
        <f>IF(AND($H278&gt;0,$I278&lt;&gt;"",$I278&gt;40000),IFERROR(WORKDAY.INTL($I278,INT(($H278+项目参数!$J$29-1)/项目参数!$J$29)-1,1,项目参数!$B$2:$B$200),WORKDAY($I278,INT(($H278+项目参数!$J$29-1)/项目参数!$J$29)-1,1)),"")</f>
        <v/>
      </c>
      <c r="K278" s="121" t="str">
        <f>IF(AND($L278&lt;&gt;"",$L278&gt;40000,$M278&lt;&gt;"",$M278&gt;40000),(1+IFERROR(NETWORKDAYS.INTL($L278,$M278,1,项目参数!$B$2:$B$200),NETWORKDAYS($L278,$M278,1)))*项目参数!$J$29,"")</f>
        <v/>
      </c>
      <c r="L278" s="40"/>
      <c r="M278" s="40"/>
      <c r="N278" s="58"/>
      <c r="O278" s="61"/>
      <c r="W278" s="98" t="b">
        <f t="shared" si="4"/>
        <v>0</v>
      </c>
      <c r="Y278" s="32" t="str">
        <f>IF($W278,VLOOKUP($B278,项目阶段与里程碑!$B:$E,3,FALSE),"")</f>
        <v/>
      </c>
      <c r="Z278" s="32" t="str">
        <f>IF($W278,VLOOKUP($B278,项目阶段与里程碑!$B:$E,4,FALSE),"")</f>
        <v/>
      </c>
      <c r="AA278" t="e">
        <f>VLOOKUP(F278,内部通讯录!$B:$F,5,FALSE)</f>
        <v>#N/A</v>
      </c>
      <c r="AB278" t="str">
        <f>IFERROR(VLOOKUP($AA278,项目参数!$I$14:$J$21,2,FALSE),"")</f>
        <v/>
      </c>
    </row>
    <row r="279" spans="1:28">
      <c r="A279" s="8"/>
      <c r="B279" s="8"/>
      <c r="C279" s="8"/>
      <c r="D279" s="8"/>
      <c r="E279" s="8"/>
      <c r="F279" s="8"/>
      <c r="G279" s="8"/>
      <c r="H279" s="116"/>
      <c r="I279" s="40"/>
      <c r="J279" s="120" t="str">
        <f>IF(AND($H279&gt;0,$I279&lt;&gt;"",$I279&gt;40000),IFERROR(WORKDAY.INTL($I279,INT(($H279+项目参数!$J$29-1)/项目参数!$J$29)-1,1,项目参数!$B$2:$B$200),WORKDAY($I279,INT(($H279+项目参数!$J$29-1)/项目参数!$J$29)-1,1)),"")</f>
        <v/>
      </c>
      <c r="K279" s="121" t="str">
        <f>IF(AND($L279&lt;&gt;"",$L279&gt;40000,$M279&lt;&gt;"",$M279&gt;40000),(1+IFERROR(NETWORKDAYS.INTL($L279,$M279,1,项目参数!$B$2:$B$200),NETWORKDAYS($L279,$M279,1)))*项目参数!$J$29,"")</f>
        <v/>
      </c>
      <c r="L279" s="40"/>
      <c r="M279" s="40"/>
      <c r="N279" s="58"/>
      <c r="O279" s="61"/>
      <c r="W279" s="98" t="b">
        <f t="shared" si="4"/>
        <v>0</v>
      </c>
      <c r="Y279" s="32" t="str">
        <f>IF($W279,VLOOKUP($B279,项目阶段与里程碑!$B:$E,3,FALSE),"")</f>
        <v/>
      </c>
      <c r="Z279" s="32" t="str">
        <f>IF($W279,VLOOKUP($B279,项目阶段与里程碑!$B:$E,4,FALSE),"")</f>
        <v/>
      </c>
      <c r="AA279" t="e">
        <f>VLOOKUP(F279,内部通讯录!$B:$F,5,FALSE)</f>
        <v>#N/A</v>
      </c>
      <c r="AB279" t="str">
        <f>IFERROR(VLOOKUP($AA279,项目参数!$I$14:$J$21,2,FALSE),"")</f>
        <v/>
      </c>
    </row>
    <row r="280" spans="1:28">
      <c r="A280" s="8"/>
      <c r="B280" s="8"/>
      <c r="C280" s="8"/>
      <c r="D280" s="8"/>
      <c r="E280" s="8"/>
      <c r="F280" s="8"/>
      <c r="G280" s="8"/>
      <c r="H280" s="116"/>
      <c r="I280" s="40"/>
      <c r="J280" s="120" t="str">
        <f>IF(AND($H280&gt;0,$I280&lt;&gt;"",$I280&gt;40000),IFERROR(WORKDAY.INTL($I280,INT(($H280+项目参数!$J$29-1)/项目参数!$J$29)-1,1,项目参数!$B$2:$B$200),WORKDAY($I280,INT(($H280+项目参数!$J$29-1)/项目参数!$J$29)-1,1)),"")</f>
        <v/>
      </c>
      <c r="K280" s="121" t="str">
        <f>IF(AND($L280&lt;&gt;"",$L280&gt;40000,$M280&lt;&gt;"",$M280&gt;40000),(1+IFERROR(NETWORKDAYS.INTL($L280,$M280,1,项目参数!$B$2:$B$200),NETWORKDAYS($L280,$M280,1)))*项目参数!$J$29,"")</f>
        <v/>
      </c>
      <c r="L280" s="40"/>
      <c r="M280" s="40"/>
      <c r="N280" s="58"/>
      <c r="O280" s="61"/>
      <c r="W280" s="98" t="b">
        <f t="shared" si="4"/>
        <v>0</v>
      </c>
      <c r="Y280" s="32" t="str">
        <f>IF($W280,VLOOKUP($B280,项目阶段与里程碑!$B:$E,3,FALSE),"")</f>
        <v/>
      </c>
      <c r="Z280" s="32" t="str">
        <f>IF($W280,VLOOKUP($B280,项目阶段与里程碑!$B:$E,4,FALSE),"")</f>
        <v/>
      </c>
      <c r="AA280" t="e">
        <f>VLOOKUP(F280,内部通讯录!$B:$F,5,FALSE)</f>
        <v>#N/A</v>
      </c>
      <c r="AB280" t="str">
        <f>IFERROR(VLOOKUP($AA280,项目参数!$I$14:$J$21,2,FALSE),"")</f>
        <v/>
      </c>
    </row>
    <row r="281" spans="1:28">
      <c r="A281" s="8"/>
      <c r="B281" s="8"/>
      <c r="C281" s="8"/>
      <c r="D281" s="8"/>
      <c r="E281" s="8"/>
      <c r="F281" s="8"/>
      <c r="G281" s="8"/>
      <c r="H281" s="116"/>
      <c r="I281" s="40"/>
      <c r="J281" s="120" t="str">
        <f>IF(AND($H281&gt;0,$I281&lt;&gt;"",$I281&gt;40000),IFERROR(WORKDAY.INTL($I281,INT(($H281+项目参数!$J$29-1)/项目参数!$J$29)-1,1,项目参数!$B$2:$B$200),WORKDAY($I281,INT(($H281+项目参数!$J$29-1)/项目参数!$J$29)-1,1)),"")</f>
        <v/>
      </c>
      <c r="K281" s="121" t="str">
        <f>IF(AND($L281&lt;&gt;"",$L281&gt;40000,$M281&lt;&gt;"",$M281&gt;40000),(1+IFERROR(NETWORKDAYS.INTL($L281,$M281,1,项目参数!$B$2:$B$200),NETWORKDAYS($L281,$M281,1)))*项目参数!$J$29,"")</f>
        <v/>
      </c>
      <c r="L281" s="40"/>
      <c r="M281" s="40"/>
      <c r="N281" s="58"/>
      <c r="O281" s="61"/>
      <c r="W281" s="98" t="b">
        <f t="shared" si="4"/>
        <v>0</v>
      </c>
      <c r="Y281" s="32" t="str">
        <f>IF($W281,VLOOKUP($B281,项目阶段与里程碑!$B:$E,3,FALSE),"")</f>
        <v/>
      </c>
      <c r="Z281" s="32" t="str">
        <f>IF($W281,VLOOKUP($B281,项目阶段与里程碑!$B:$E,4,FALSE),"")</f>
        <v/>
      </c>
      <c r="AA281" t="e">
        <f>VLOOKUP(F281,内部通讯录!$B:$F,5,FALSE)</f>
        <v>#N/A</v>
      </c>
      <c r="AB281" t="str">
        <f>IFERROR(VLOOKUP($AA281,项目参数!$I$14:$J$21,2,FALSE),"")</f>
        <v/>
      </c>
    </row>
    <row r="282" spans="1:28">
      <c r="A282" s="8"/>
      <c r="B282" s="8"/>
      <c r="C282" s="8"/>
      <c r="D282" s="8"/>
      <c r="E282" s="8"/>
      <c r="F282" s="8"/>
      <c r="G282" s="8"/>
      <c r="H282" s="116"/>
      <c r="I282" s="40"/>
      <c r="J282" s="120" t="str">
        <f>IF(AND($H282&gt;0,$I282&lt;&gt;"",$I282&gt;40000),IFERROR(WORKDAY.INTL($I282,INT(($H282+项目参数!$J$29-1)/项目参数!$J$29)-1,1,项目参数!$B$2:$B$200),WORKDAY($I282,INT(($H282+项目参数!$J$29-1)/项目参数!$J$29)-1,1)),"")</f>
        <v/>
      </c>
      <c r="K282" s="121" t="str">
        <f>IF(AND($L282&lt;&gt;"",$L282&gt;40000,$M282&lt;&gt;"",$M282&gt;40000),(1+IFERROR(NETWORKDAYS.INTL($L282,$M282,1,项目参数!$B$2:$B$200),NETWORKDAYS($L282,$M282,1)))*项目参数!$J$29,"")</f>
        <v/>
      </c>
      <c r="L282" s="40"/>
      <c r="M282" s="40"/>
      <c r="N282" s="58"/>
      <c r="O282" s="61"/>
      <c r="W282" s="98" t="b">
        <f t="shared" si="4"/>
        <v>0</v>
      </c>
      <c r="Y282" s="32" t="str">
        <f>IF($W282,VLOOKUP($B282,项目阶段与里程碑!$B:$E,3,FALSE),"")</f>
        <v/>
      </c>
      <c r="Z282" s="32" t="str">
        <f>IF($W282,VLOOKUP($B282,项目阶段与里程碑!$B:$E,4,FALSE),"")</f>
        <v/>
      </c>
      <c r="AA282" t="e">
        <f>VLOOKUP(F282,内部通讯录!$B:$F,5,FALSE)</f>
        <v>#N/A</v>
      </c>
      <c r="AB282" t="str">
        <f>IFERROR(VLOOKUP($AA282,项目参数!$I$14:$J$21,2,FALSE),"")</f>
        <v/>
      </c>
    </row>
    <row r="283" spans="1:28">
      <c r="A283" s="8"/>
      <c r="B283" s="8"/>
      <c r="C283" s="8"/>
      <c r="D283" s="8"/>
      <c r="E283" s="8"/>
      <c r="F283" s="8"/>
      <c r="G283" s="8"/>
      <c r="H283" s="116"/>
      <c r="I283" s="40"/>
      <c r="J283" s="120" t="str">
        <f>IF(AND($H283&gt;0,$I283&lt;&gt;"",$I283&gt;40000),IFERROR(WORKDAY.INTL($I283,INT(($H283+项目参数!$J$29-1)/项目参数!$J$29)-1,1,项目参数!$B$2:$B$200),WORKDAY($I283,INT(($H283+项目参数!$J$29-1)/项目参数!$J$29)-1,1)),"")</f>
        <v/>
      </c>
      <c r="K283" s="121" t="str">
        <f>IF(AND($L283&lt;&gt;"",$L283&gt;40000,$M283&lt;&gt;"",$M283&gt;40000),(1+IFERROR(NETWORKDAYS.INTL($L283,$M283,1,项目参数!$B$2:$B$200),NETWORKDAYS($L283,$M283,1)))*项目参数!$J$29,"")</f>
        <v/>
      </c>
      <c r="L283" s="40"/>
      <c r="M283" s="40"/>
      <c r="N283" s="58"/>
      <c r="O283" s="61"/>
      <c r="W283" s="98" t="b">
        <f t="shared" si="4"/>
        <v>0</v>
      </c>
      <c r="Y283" s="32" t="str">
        <f>IF($W283,VLOOKUP($B283,项目阶段与里程碑!$B:$E,3,FALSE),"")</f>
        <v/>
      </c>
      <c r="Z283" s="32" t="str">
        <f>IF($W283,VLOOKUP($B283,项目阶段与里程碑!$B:$E,4,FALSE),"")</f>
        <v/>
      </c>
      <c r="AA283" t="e">
        <f>VLOOKUP(F283,内部通讯录!$B:$F,5,FALSE)</f>
        <v>#N/A</v>
      </c>
      <c r="AB283" t="str">
        <f>IFERROR(VLOOKUP($AA283,项目参数!$I$14:$J$21,2,FALSE),"")</f>
        <v/>
      </c>
    </row>
    <row r="284" spans="1:28">
      <c r="A284" s="8"/>
      <c r="B284" s="8"/>
      <c r="C284" s="8"/>
      <c r="D284" s="8"/>
      <c r="E284" s="8"/>
      <c r="F284" s="8"/>
      <c r="G284" s="8"/>
      <c r="H284" s="116"/>
      <c r="I284" s="40"/>
      <c r="J284" s="120" t="str">
        <f>IF(AND($H284&gt;0,$I284&lt;&gt;"",$I284&gt;40000),IFERROR(WORKDAY.INTL($I284,INT(($H284+项目参数!$J$29-1)/项目参数!$J$29)-1,1,项目参数!$B$2:$B$200),WORKDAY($I284,INT(($H284+项目参数!$J$29-1)/项目参数!$J$29)-1,1)),"")</f>
        <v/>
      </c>
      <c r="K284" s="121" t="str">
        <f>IF(AND($L284&lt;&gt;"",$L284&gt;40000,$M284&lt;&gt;"",$M284&gt;40000),(1+IFERROR(NETWORKDAYS.INTL($L284,$M284,1,项目参数!$B$2:$B$200),NETWORKDAYS($L284,$M284,1)))*项目参数!$J$29,"")</f>
        <v/>
      </c>
      <c r="L284" s="40"/>
      <c r="M284" s="40"/>
      <c r="N284" s="58"/>
      <c r="O284" s="61"/>
      <c r="W284" s="98" t="b">
        <f t="shared" si="4"/>
        <v>0</v>
      </c>
      <c r="Y284" s="32" t="str">
        <f>IF($W284,VLOOKUP($B284,项目阶段与里程碑!$B:$E,3,FALSE),"")</f>
        <v/>
      </c>
      <c r="Z284" s="32" t="str">
        <f>IF($W284,VLOOKUP($B284,项目阶段与里程碑!$B:$E,4,FALSE),"")</f>
        <v/>
      </c>
      <c r="AA284" t="e">
        <f>VLOOKUP(F284,内部通讯录!$B:$F,5,FALSE)</f>
        <v>#N/A</v>
      </c>
      <c r="AB284" t="str">
        <f>IFERROR(VLOOKUP($AA284,项目参数!$I$14:$J$21,2,FALSE),"")</f>
        <v/>
      </c>
    </row>
    <row r="285" spans="1:28">
      <c r="A285" s="8"/>
      <c r="B285" s="8"/>
      <c r="C285" s="8"/>
      <c r="D285" s="8"/>
      <c r="E285" s="8"/>
      <c r="F285" s="8"/>
      <c r="G285" s="8"/>
      <c r="H285" s="116"/>
      <c r="I285" s="40"/>
      <c r="J285" s="120" t="str">
        <f>IF(AND($H285&gt;0,$I285&lt;&gt;"",$I285&gt;40000),IFERROR(WORKDAY.INTL($I285,INT(($H285+项目参数!$J$29-1)/项目参数!$J$29)-1,1,项目参数!$B$2:$B$200),WORKDAY($I285,INT(($H285+项目参数!$J$29-1)/项目参数!$J$29)-1,1)),"")</f>
        <v/>
      </c>
      <c r="K285" s="121" t="str">
        <f>IF(AND($L285&lt;&gt;"",$L285&gt;40000,$M285&lt;&gt;"",$M285&gt;40000),(1+IFERROR(NETWORKDAYS.INTL($L285,$M285,1,项目参数!$B$2:$B$200),NETWORKDAYS($L285,$M285,1)))*项目参数!$J$29,"")</f>
        <v/>
      </c>
      <c r="L285" s="40"/>
      <c r="M285" s="40"/>
      <c r="N285" s="58"/>
      <c r="O285" s="61"/>
      <c r="W285" s="98" t="b">
        <f t="shared" si="4"/>
        <v>0</v>
      </c>
      <c r="Y285" s="32" t="str">
        <f>IF($W285,VLOOKUP($B285,项目阶段与里程碑!$B:$E,3,FALSE),"")</f>
        <v/>
      </c>
      <c r="Z285" s="32" t="str">
        <f>IF($W285,VLOOKUP($B285,项目阶段与里程碑!$B:$E,4,FALSE),"")</f>
        <v/>
      </c>
      <c r="AA285" t="e">
        <f>VLOOKUP(F285,内部通讯录!$B:$F,5,FALSE)</f>
        <v>#N/A</v>
      </c>
      <c r="AB285" t="str">
        <f>IFERROR(VLOOKUP($AA285,项目参数!$I$14:$J$21,2,FALSE),"")</f>
        <v/>
      </c>
    </row>
    <row r="286" spans="1:28">
      <c r="A286" s="8"/>
      <c r="B286" s="8"/>
      <c r="C286" s="8"/>
      <c r="D286" s="8"/>
      <c r="E286" s="8"/>
      <c r="F286" s="8"/>
      <c r="G286" s="8"/>
      <c r="H286" s="116"/>
      <c r="I286" s="40"/>
      <c r="J286" s="120" t="str">
        <f>IF(AND($H286&gt;0,$I286&lt;&gt;"",$I286&gt;40000),IFERROR(WORKDAY.INTL($I286,INT(($H286+项目参数!$J$29-1)/项目参数!$J$29)-1,1,项目参数!$B$2:$B$200),WORKDAY($I286,INT(($H286+项目参数!$J$29-1)/项目参数!$J$29)-1,1)),"")</f>
        <v/>
      </c>
      <c r="K286" s="121" t="str">
        <f>IF(AND($L286&lt;&gt;"",$L286&gt;40000,$M286&lt;&gt;"",$M286&gt;40000),(1+IFERROR(NETWORKDAYS.INTL($L286,$M286,1,项目参数!$B$2:$B$200),NETWORKDAYS($L286,$M286,1)))*项目参数!$J$29,"")</f>
        <v/>
      </c>
      <c r="L286" s="40"/>
      <c r="M286" s="40"/>
      <c r="N286" s="58"/>
      <c r="O286" s="61"/>
      <c r="W286" s="98" t="b">
        <f t="shared" si="4"/>
        <v>0</v>
      </c>
      <c r="Y286" s="32" t="str">
        <f>IF($W286,VLOOKUP($B286,项目阶段与里程碑!$B:$E,3,FALSE),"")</f>
        <v/>
      </c>
      <c r="Z286" s="32" t="str">
        <f>IF($W286,VLOOKUP($B286,项目阶段与里程碑!$B:$E,4,FALSE),"")</f>
        <v/>
      </c>
      <c r="AA286" t="e">
        <f>VLOOKUP(F286,内部通讯录!$B:$F,5,FALSE)</f>
        <v>#N/A</v>
      </c>
      <c r="AB286" t="str">
        <f>IFERROR(VLOOKUP($AA286,项目参数!$I$14:$J$21,2,FALSE),"")</f>
        <v/>
      </c>
    </row>
    <row r="287" spans="1:28">
      <c r="A287" s="8"/>
      <c r="B287" s="8"/>
      <c r="C287" s="8"/>
      <c r="D287" s="8"/>
      <c r="E287" s="8"/>
      <c r="F287" s="8"/>
      <c r="G287" s="8"/>
      <c r="H287" s="116"/>
      <c r="I287" s="40"/>
      <c r="J287" s="120" t="str">
        <f>IF(AND($H287&gt;0,$I287&lt;&gt;"",$I287&gt;40000),IFERROR(WORKDAY.INTL($I287,INT(($H287+项目参数!$J$29-1)/项目参数!$J$29)-1,1,项目参数!$B$2:$B$200),WORKDAY($I287,INT(($H287+项目参数!$J$29-1)/项目参数!$J$29)-1,1)),"")</f>
        <v/>
      </c>
      <c r="K287" s="121" t="str">
        <f>IF(AND($L287&lt;&gt;"",$L287&gt;40000,$M287&lt;&gt;"",$M287&gt;40000),(1+IFERROR(NETWORKDAYS.INTL($L287,$M287,1,项目参数!$B$2:$B$200),NETWORKDAYS($L287,$M287,1)))*项目参数!$J$29,"")</f>
        <v/>
      </c>
      <c r="L287" s="40"/>
      <c r="M287" s="40"/>
      <c r="N287" s="58"/>
      <c r="O287" s="61"/>
      <c r="W287" s="98" t="b">
        <f t="shared" si="4"/>
        <v>0</v>
      </c>
      <c r="Y287" s="32" t="str">
        <f>IF($W287,VLOOKUP($B287,项目阶段与里程碑!$B:$E,3,FALSE),"")</f>
        <v/>
      </c>
      <c r="Z287" s="32" t="str">
        <f>IF($W287,VLOOKUP($B287,项目阶段与里程碑!$B:$E,4,FALSE),"")</f>
        <v/>
      </c>
      <c r="AA287" t="e">
        <f>VLOOKUP(F287,内部通讯录!$B:$F,5,FALSE)</f>
        <v>#N/A</v>
      </c>
      <c r="AB287" t="str">
        <f>IFERROR(VLOOKUP($AA287,项目参数!$I$14:$J$21,2,FALSE),"")</f>
        <v/>
      </c>
    </row>
    <row r="288" spans="1:28">
      <c r="A288" s="8"/>
      <c r="B288" s="8"/>
      <c r="C288" s="8"/>
      <c r="D288" s="8"/>
      <c r="E288" s="8"/>
      <c r="F288" s="8"/>
      <c r="G288" s="8"/>
      <c r="H288" s="116"/>
      <c r="I288" s="40"/>
      <c r="J288" s="120" t="str">
        <f>IF(AND($H288&gt;0,$I288&lt;&gt;"",$I288&gt;40000),IFERROR(WORKDAY.INTL($I288,INT(($H288+项目参数!$J$29-1)/项目参数!$J$29)-1,1,项目参数!$B$2:$B$200),WORKDAY($I288,INT(($H288+项目参数!$J$29-1)/项目参数!$J$29)-1,1)),"")</f>
        <v/>
      </c>
      <c r="K288" s="121" t="str">
        <f>IF(AND($L288&lt;&gt;"",$L288&gt;40000,$M288&lt;&gt;"",$M288&gt;40000),(1+IFERROR(NETWORKDAYS.INTL($L288,$M288,1,项目参数!$B$2:$B$200),NETWORKDAYS($L288,$M288,1)))*项目参数!$J$29,"")</f>
        <v/>
      </c>
      <c r="L288" s="40"/>
      <c r="M288" s="40"/>
      <c r="N288" s="58"/>
      <c r="O288" s="61"/>
      <c r="W288" s="98" t="b">
        <f t="shared" si="4"/>
        <v>0</v>
      </c>
      <c r="Y288" s="32" t="str">
        <f>IF($W288,VLOOKUP($B288,项目阶段与里程碑!$B:$E,3,FALSE),"")</f>
        <v/>
      </c>
      <c r="Z288" s="32" t="str">
        <f>IF($W288,VLOOKUP($B288,项目阶段与里程碑!$B:$E,4,FALSE),"")</f>
        <v/>
      </c>
      <c r="AA288" t="e">
        <f>VLOOKUP(F288,内部通讯录!$B:$F,5,FALSE)</f>
        <v>#N/A</v>
      </c>
      <c r="AB288" t="str">
        <f>IFERROR(VLOOKUP($AA288,项目参数!$I$14:$J$21,2,FALSE),"")</f>
        <v/>
      </c>
    </row>
    <row r="289" spans="1:28">
      <c r="A289" s="8"/>
      <c r="B289" s="8"/>
      <c r="C289" s="8"/>
      <c r="D289" s="8"/>
      <c r="E289" s="8"/>
      <c r="F289" s="8"/>
      <c r="G289" s="8"/>
      <c r="H289" s="116"/>
      <c r="I289" s="40"/>
      <c r="J289" s="120" t="str">
        <f>IF(AND($H289&gt;0,$I289&lt;&gt;"",$I289&gt;40000),IFERROR(WORKDAY.INTL($I289,INT(($H289+项目参数!$J$29-1)/项目参数!$J$29)-1,1,项目参数!$B$2:$B$200),WORKDAY($I289,INT(($H289+项目参数!$J$29-1)/项目参数!$J$29)-1,1)),"")</f>
        <v/>
      </c>
      <c r="K289" s="121" t="str">
        <f>IF(AND($L289&lt;&gt;"",$L289&gt;40000,$M289&lt;&gt;"",$M289&gt;40000),(1+IFERROR(NETWORKDAYS.INTL($L289,$M289,1,项目参数!$B$2:$B$200),NETWORKDAYS($L289,$M289,1)))*项目参数!$J$29,"")</f>
        <v/>
      </c>
      <c r="L289" s="40"/>
      <c r="M289" s="40"/>
      <c r="N289" s="58"/>
      <c r="O289" s="61"/>
      <c r="W289" s="98" t="b">
        <f t="shared" si="4"/>
        <v>0</v>
      </c>
      <c r="Y289" s="32" t="str">
        <f>IF($W289,VLOOKUP($B289,项目阶段与里程碑!$B:$E,3,FALSE),"")</f>
        <v/>
      </c>
      <c r="Z289" s="32" t="str">
        <f>IF($W289,VLOOKUP($B289,项目阶段与里程碑!$B:$E,4,FALSE),"")</f>
        <v/>
      </c>
      <c r="AA289" t="e">
        <f>VLOOKUP(F289,内部通讯录!$B:$F,5,FALSE)</f>
        <v>#N/A</v>
      </c>
      <c r="AB289" t="str">
        <f>IFERROR(VLOOKUP($AA289,项目参数!$I$14:$J$21,2,FALSE),"")</f>
        <v/>
      </c>
    </row>
    <row r="290" spans="1:28">
      <c r="A290" s="8"/>
      <c r="B290" s="8"/>
      <c r="C290" s="8"/>
      <c r="D290" s="8"/>
      <c r="E290" s="8"/>
      <c r="F290" s="8"/>
      <c r="G290" s="8"/>
      <c r="H290" s="116"/>
      <c r="I290" s="40"/>
      <c r="J290" s="120" t="str">
        <f>IF(AND($H290&gt;0,$I290&lt;&gt;"",$I290&gt;40000),IFERROR(WORKDAY.INTL($I290,INT(($H290+项目参数!$J$29-1)/项目参数!$J$29)-1,1,项目参数!$B$2:$B$200),WORKDAY($I290,INT(($H290+项目参数!$J$29-1)/项目参数!$J$29)-1,1)),"")</f>
        <v/>
      </c>
      <c r="K290" s="121" t="str">
        <f>IF(AND($L290&lt;&gt;"",$L290&gt;40000,$M290&lt;&gt;"",$M290&gt;40000),(1+IFERROR(NETWORKDAYS.INTL($L290,$M290,1,项目参数!$B$2:$B$200),NETWORKDAYS($L290,$M290,1)))*项目参数!$J$29,"")</f>
        <v/>
      </c>
      <c r="L290" s="40"/>
      <c r="M290" s="40"/>
      <c r="N290" s="58"/>
      <c r="O290" s="61"/>
      <c r="W290" s="98" t="b">
        <f t="shared" si="4"/>
        <v>0</v>
      </c>
      <c r="Y290" s="32" t="str">
        <f>IF($W290,VLOOKUP($B290,项目阶段与里程碑!$B:$E,3,FALSE),"")</f>
        <v/>
      </c>
      <c r="Z290" s="32" t="str">
        <f>IF($W290,VLOOKUP($B290,项目阶段与里程碑!$B:$E,4,FALSE),"")</f>
        <v/>
      </c>
      <c r="AA290" t="e">
        <f>VLOOKUP(F290,内部通讯录!$B:$F,5,FALSE)</f>
        <v>#N/A</v>
      </c>
      <c r="AB290" t="str">
        <f>IFERROR(VLOOKUP($AA290,项目参数!$I$14:$J$21,2,FALSE),"")</f>
        <v/>
      </c>
    </row>
    <row r="291" spans="1:28">
      <c r="A291" s="8"/>
      <c r="B291" s="8"/>
      <c r="C291" s="8"/>
      <c r="D291" s="8"/>
      <c r="E291" s="8"/>
      <c r="F291" s="8"/>
      <c r="G291" s="8"/>
      <c r="H291" s="116"/>
      <c r="I291" s="40"/>
      <c r="J291" s="120" t="str">
        <f>IF(AND($H291&gt;0,$I291&lt;&gt;"",$I291&gt;40000),IFERROR(WORKDAY.INTL($I291,INT(($H291+项目参数!$J$29-1)/项目参数!$J$29)-1,1,项目参数!$B$2:$B$200),WORKDAY($I291,INT(($H291+项目参数!$J$29-1)/项目参数!$J$29)-1,1)),"")</f>
        <v/>
      </c>
      <c r="K291" s="121" t="str">
        <f>IF(AND($L291&lt;&gt;"",$L291&gt;40000,$M291&lt;&gt;"",$M291&gt;40000),(1+IFERROR(NETWORKDAYS.INTL($L291,$M291,1,项目参数!$B$2:$B$200),NETWORKDAYS($L291,$M291,1)))*项目参数!$J$29,"")</f>
        <v/>
      </c>
      <c r="L291" s="40"/>
      <c r="M291" s="40"/>
      <c r="N291" s="58"/>
      <c r="O291" s="61"/>
      <c r="W291" s="98" t="b">
        <f t="shared" si="4"/>
        <v>0</v>
      </c>
      <c r="Y291" s="32" t="str">
        <f>IF($W291,VLOOKUP($B291,项目阶段与里程碑!$B:$E,3,FALSE),"")</f>
        <v/>
      </c>
      <c r="Z291" s="32" t="str">
        <f>IF($W291,VLOOKUP($B291,项目阶段与里程碑!$B:$E,4,FALSE),"")</f>
        <v/>
      </c>
      <c r="AA291" t="e">
        <f>VLOOKUP(F291,内部通讯录!$B:$F,5,FALSE)</f>
        <v>#N/A</v>
      </c>
      <c r="AB291" t="str">
        <f>IFERROR(VLOOKUP($AA291,项目参数!$I$14:$J$21,2,FALSE),"")</f>
        <v/>
      </c>
    </row>
    <row r="292" spans="1:28">
      <c r="A292" s="8"/>
      <c r="B292" s="8"/>
      <c r="C292" s="8"/>
      <c r="D292" s="8"/>
      <c r="E292" s="8"/>
      <c r="F292" s="8"/>
      <c r="G292" s="8"/>
      <c r="H292" s="116"/>
      <c r="I292" s="40"/>
      <c r="J292" s="120" t="str">
        <f>IF(AND($H292&gt;0,$I292&lt;&gt;"",$I292&gt;40000),IFERROR(WORKDAY.INTL($I292,INT(($H292+项目参数!$J$29-1)/项目参数!$J$29)-1,1,项目参数!$B$2:$B$200),WORKDAY($I292,INT(($H292+项目参数!$J$29-1)/项目参数!$J$29)-1,1)),"")</f>
        <v/>
      </c>
      <c r="K292" s="121" t="str">
        <f>IF(AND($L292&lt;&gt;"",$L292&gt;40000,$M292&lt;&gt;"",$M292&gt;40000),(1+IFERROR(NETWORKDAYS.INTL($L292,$M292,1,项目参数!$B$2:$B$200),NETWORKDAYS($L292,$M292,1)))*项目参数!$J$29,"")</f>
        <v/>
      </c>
      <c r="L292" s="40"/>
      <c r="M292" s="40"/>
      <c r="N292" s="58"/>
      <c r="O292" s="61"/>
      <c r="W292" s="98" t="b">
        <f t="shared" si="4"/>
        <v>0</v>
      </c>
      <c r="Y292" s="32" t="str">
        <f>IF($W292,VLOOKUP($B292,项目阶段与里程碑!$B:$E,3,FALSE),"")</f>
        <v/>
      </c>
      <c r="Z292" s="32" t="str">
        <f>IF($W292,VLOOKUP($B292,项目阶段与里程碑!$B:$E,4,FALSE),"")</f>
        <v/>
      </c>
      <c r="AA292" t="e">
        <f>VLOOKUP(F292,内部通讯录!$B:$F,5,FALSE)</f>
        <v>#N/A</v>
      </c>
      <c r="AB292" t="str">
        <f>IFERROR(VLOOKUP($AA292,项目参数!$I$14:$J$21,2,FALSE),"")</f>
        <v/>
      </c>
    </row>
    <row r="293" spans="1:28">
      <c r="A293" s="8"/>
      <c r="B293" s="8"/>
      <c r="C293" s="8"/>
      <c r="D293" s="8"/>
      <c r="E293" s="8"/>
      <c r="F293" s="8"/>
      <c r="G293" s="8"/>
      <c r="H293" s="116"/>
      <c r="I293" s="40"/>
      <c r="J293" s="120" t="str">
        <f>IF(AND($H293&gt;0,$I293&lt;&gt;"",$I293&gt;40000),IFERROR(WORKDAY.INTL($I293,INT(($H293+项目参数!$J$29-1)/项目参数!$J$29)-1,1,项目参数!$B$2:$B$200),WORKDAY($I293,INT(($H293+项目参数!$J$29-1)/项目参数!$J$29)-1,1)),"")</f>
        <v/>
      </c>
      <c r="K293" s="121" t="str">
        <f>IF(AND($L293&lt;&gt;"",$L293&gt;40000,$M293&lt;&gt;"",$M293&gt;40000),(1+IFERROR(NETWORKDAYS.INTL($L293,$M293,1,项目参数!$B$2:$B$200),NETWORKDAYS($L293,$M293,1)))*项目参数!$J$29,"")</f>
        <v/>
      </c>
      <c r="L293" s="40"/>
      <c r="M293" s="40"/>
      <c r="N293" s="58"/>
      <c r="O293" s="61"/>
      <c r="W293" s="98" t="b">
        <f t="shared" si="4"/>
        <v>0</v>
      </c>
      <c r="Y293" s="32" t="str">
        <f>IF($W293,VLOOKUP($B293,项目阶段与里程碑!$B:$E,3,FALSE),"")</f>
        <v/>
      </c>
      <c r="Z293" s="32" t="str">
        <f>IF($W293,VLOOKUP($B293,项目阶段与里程碑!$B:$E,4,FALSE),"")</f>
        <v/>
      </c>
      <c r="AA293" t="e">
        <f>VLOOKUP(F293,内部通讯录!$B:$F,5,FALSE)</f>
        <v>#N/A</v>
      </c>
      <c r="AB293" t="str">
        <f>IFERROR(VLOOKUP($AA293,项目参数!$I$14:$J$21,2,FALSE),"")</f>
        <v/>
      </c>
    </row>
    <row r="294" spans="1:28">
      <c r="A294" s="8"/>
      <c r="B294" s="8"/>
      <c r="C294" s="8"/>
      <c r="D294" s="8"/>
      <c r="E294" s="8"/>
      <c r="F294" s="8"/>
      <c r="G294" s="8"/>
      <c r="H294" s="116"/>
      <c r="I294" s="40"/>
      <c r="J294" s="120" t="str">
        <f>IF(AND($H294&gt;0,$I294&lt;&gt;"",$I294&gt;40000),IFERROR(WORKDAY.INTL($I294,INT(($H294+项目参数!$J$29-1)/项目参数!$J$29)-1,1,项目参数!$B$2:$B$200),WORKDAY($I294,INT(($H294+项目参数!$J$29-1)/项目参数!$J$29)-1,1)),"")</f>
        <v/>
      </c>
      <c r="K294" s="121" t="str">
        <f>IF(AND($L294&lt;&gt;"",$L294&gt;40000,$M294&lt;&gt;"",$M294&gt;40000),(1+IFERROR(NETWORKDAYS.INTL($L294,$M294,1,项目参数!$B$2:$B$200),NETWORKDAYS($L294,$M294,1)))*项目参数!$J$29,"")</f>
        <v/>
      </c>
      <c r="L294" s="40"/>
      <c r="M294" s="40"/>
      <c r="N294" s="58"/>
      <c r="O294" s="61"/>
      <c r="W294" s="98" t="b">
        <f t="shared" si="4"/>
        <v>0</v>
      </c>
      <c r="Y294" s="32" t="str">
        <f>IF($W294,VLOOKUP($B294,项目阶段与里程碑!$B:$E,3,FALSE),"")</f>
        <v/>
      </c>
      <c r="Z294" s="32" t="str">
        <f>IF($W294,VLOOKUP($B294,项目阶段与里程碑!$B:$E,4,FALSE),"")</f>
        <v/>
      </c>
      <c r="AA294" t="e">
        <f>VLOOKUP(F294,内部通讯录!$B:$F,5,FALSE)</f>
        <v>#N/A</v>
      </c>
      <c r="AB294" t="str">
        <f>IFERROR(VLOOKUP($AA294,项目参数!$I$14:$J$21,2,FALSE),"")</f>
        <v/>
      </c>
    </row>
    <row r="295" spans="1:28">
      <c r="A295" s="8"/>
      <c r="B295" s="8"/>
      <c r="C295" s="8"/>
      <c r="D295" s="8"/>
      <c r="E295" s="8"/>
      <c r="F295" s="8"/>
      <c r="G295" s="8"/>
      <c r="H295" s="116"/>
      <c r="I295" s="40"/>
      <c r="J295" s="120" t="str">
        <f>IF(AND($H295&gt;0,$I295&lt;&gt;"",$I295&gt;40000),IFERROR(WORKDAY.INTL($I295,INT(($H295+项目参数!$J$29-1)/项目参数!$J$29)-1,1,项目参数!$B$2:$B$200),WORKDAY($I295,INT(($H295+项目参数!$J$29-1)/项目参数!$J$29)-1,1)),"")</f>
        <v/>
      </c>
      <c r="K295" s="121" t="str">
        <f>IF(AND($L295&lt;&gt;"",$L295&gt;40000,$M295&lt;&gt;"",$M295&gt;40000),(1+IFERROR(NETWORKDAYS.INTL($L295,$M295,1,项目参数!$B$2:$B$200),NETWORKDAYS($L295,$M295,1)))*项目参数!$J$29,"")</f>
        <v/>
      </c>
      <c r="L295" s="40"/>
      <c r="M295" s="40"/>
      <c r="N295" s="58"/>
      <c r="O295" s="61"/>
      <c r="W295" s="98" t="b">
        <f t="shared" si="4"/>
        <v>0</v>
      </c>
      <c r="Y295" s="32" t="str">
        <f>IF($W295,VLOOKUP($B295,项目阶段与里程碑!$B:$E,3,FALSE),"")</f>
        <v/>
      </c>
      <c r="Z295" s="32" t="str">
        <f>IF($W295,VLOOKUP($B295,项目阶段与里程碑!$B:$E,4,FALSE),"")</f>
        <v/>
      </c>
      <c r="AA295" t="e">
        <f>VLOOKUP(F295,内部通讯录!$B:$F,5,FALSE)</f>
        <v>#N/A</v>
      </c>
      <c r="AB295" t="str">
        <f>IFERROR(VLOOKUP($AA295,项目参数!$I$14:$J$21,2,FALSE),"")</f>
        <v/>
      </c>
    </row>
    <row r="296" spans="1:28">
      <c r="A296" s="8"/>
      <c r="B296" s="8"/>
      <c r="C296" s="8"/>
      <c r="D296" s="8"/>
      <c r="E296" s="8"/>
      <c r="F296" s="8"/>
      <c r="G296" s="8"/>
      <c r="H296" s="116"/>
      <c r="I296" s="40"/>
      <c r="J296" s="120" t="str">
        <f>IF(AND($H296&gt;0,$I296&lt;&gt;"",$I296&gt;40000),IFERROR(WORKDAY.INTL($I296,INT(($H296+项目参数!$J$29-1)/项目参数!$J$29)-1,1,项目参数!$B$2:$B$200),WORKDAY($I296,INT(($H296+项目参数!$J$29-1)/项目参数!$J$29)-1,1)),"")</f>
        <v/>
      </c>
      <c r="K296" s="121" t="str">
        <f>IF(AND($L296&lt;&gt;"",$L296&gt;40000,$M296&lt;&gt;"",$M296&gt;40000),(1+IFERROR(NETWORKDAYS.INTL($L296,$M296,1,项目参数!$B$2:$B$200),NETWORKDAYS($L296,$M296,1)))*项目参数!$J$29,"")</f>
        <v/>
      </c>
      <c r="L296" s="40"/>
      <c r="M296" s="40"/>
      <c r="N296" s="58"/>
      <c r="O296" s="61"/>
      <c r="W296" s="98" t="b">
        <f t="shared" si="4"/>
        <v>0</v>
      </c>
      <c r="Y296" s="32" t="str">
        <f>IF($W296,VLOOKUP($B296,项目阶段与里程碑!$B:$E,3,FALSE),"")</f>
        <v/>
      </c>
      <c r="Z296" s="32" t="str">
        <f>IF($W296,VLOOKUP($B296,项目阶段与里程碑!$B:$E,4,FALSE),"")</f>
        <v/>
      </c>
      <c r="AA296" t="e">
        <f>VLOOKUP(F296,内部通讯录!$B:$F,5,FALSE)</f>
        <v>#N/A</v>
      </c>
      <c r="AB296" t="str">
        <f>IFERROR(VLOOKUP($AA296,项目参数!$I$14:$J$21,2,FALSE),"")</f>
        <v/>
      </c>
    </row>
    <row r="297" spans="1:28">
      <c r="A297" s="8"/>
      <c r="B297" s="8"/>
      <c r="C297" s="8"/>
      <c r="D297" s="8"/>
      <c r="E297" s="8"/>
      <c r="F297" s="8"/>
      <c r="G297" s="8"/>
      <c r="H297" s="116"/>
      <c r="I297" s="40"/>
      <c r="J297" s="120" t="str">
        <f>IF(AND($H297&gt;0,$I297&lt;&gt;"",$I297&gt;40000),IFERROR(WORKDAY.INTL($I297,INT(($H297+项目参数!$J$29-1)/项目参数!$J$29)-1,1,项目参数!$B$2:$B$200),WORKDAY($I297,INT(($H297+项目参数!$J$29-1)/项目参数!$J$29)-1,1)),"")</f>
        <v/>
      </c>
      <c r="K297" s="121" t="str">
        <f>IF(AND($L297&lt;&gt;"",$L297&gt;40000,$M297&lt;&gt;"",$M297&gt;40000),(1+IFERROR(NETWORKDAYS.INTL($L297,$M297,1,项目参数!$B$2:$B$200),NETWORKDAYS($L297,$M297,1)))*项目参数!$J$29,"")</f>
        <v/>
      </c>
      <c r="L297" s="40"/>
      <c r="M297" s="40"/>
      <c r="N297" s="58"/>
      <c r="O297" s="61"/>
      <c r="W297" s="98" t="b">
        <f t="shared" si="4"/>
        <v>0</v>
      </c>
      <c r="Y297" s="32" t="str">
        <f>IF($W297,VLOOKUP($B297,项目阶段与里程碑!$B:$E,3,FALSE),"")</f>
        <v/>
      </c>
      <c r="Z297" s="32" t="str">
        <f>IF($W297,VLOOKUP($B297,项目阶段与里程碑!$B:$E,4,FALSE),"")</f>
        <v/>
      </c>
      <c r="AA297" t="e">
        <f>VLOOKUP(F297,内部通讯录!$B:$F,5,FALSE)</f>
        <v>#N/A</v>
      </c>
      <c r="AB297" t="str">
        <f>IFERROR(VLOOKUP($AA297,项目参数!$I$14:$J$21,2,FALSE),"")</f>
        <v/>
      </c>
    </row>
    <row r="298" spans="1:28">
      <c r="A298" s="8"/>
      <c r="B298" s="8"/>
      <c r="C298" s="8"/>
      <c r="D298" s="8"/>
      <c r="E298" s="8"/>
      <c r="F298" s="8"/>
      <c r="G298" s="8"/>
      <c r="H298" s="116"/>
      <c r="I298" s="40"/>
      <c r="J298" s="120" t="str">
        <f>IF(AND($H298&gt;0,$I298&lt;&gt;"",$I298&gt;40000),IFERROR(WORKDAY.INTL($I298,INT(($H298+项目参数!$J$29-1)/项目参数!$J$29)-1,1,项目参数!$B$2:$B$200),WORKDAY($I298,INT(($H298+项目参数!$J$29-1)/项目参数!$J$29)-1,1)),"")</f>
        <v/>
      </c>
      <c r="K298" s="121" t="str">
        <f>IF(AND($L298&lt;&gt;"",$L298&gt;40000,$M298&lt;&gt;"",$M298&gt;40000),(1+IFERROR(NETWORKDAYS.INTL($L298,$M298,1,项目参数!$B$2:$B$200),NETWORKDAYS($L298,$M298,1)))*项目参数!$J$29,"")</f>
        <v/>
      </c>
      <c r="L298" s="40"/>
      <c r="M298" s="40"/>
      <c r="N298" s="58"/>
      <c r="O298" s="61"/>
      <c r="W298" s="98" t="b">
        <f t="shared" si="4"/>
        <v>0</v>
      </c>
      <c r="Y298" s="32" t="str">
        <f>IF($W298,VLOOKUP($B298,项目阶段与里程碑!$B:$E,3,FALSE),"")</f>
        <v/>
      </c>
      <c r="Z298" s="32" t="str">
        <f>IF($W298,VLOOKUP($B298,项目阶段与里程碑!$B:$E,4,FALSE),"")</f>
        <v/>
      </c>
      <c r="AA298" t="e">
        <f>VLOOKUP(F298,内部通讯录!$B:$F,5,FALSE)</f>
        <v>#N/A</v>
      </c>
      <c r="AB298" t="str">
        <f>IFERROR(VLOOKUP($AA298,项目参数!$I$14:$J$21,2,FALSE),"")</f>
        <v/>
      </c>
    </row>
    <row r="299" spans="1:28">
      <c r="A299" s="8"/>
      <c r="B299" s="8"/>
      <c r="C299" s="8"/>
      <c r="D299" s="8"/>
      <c r="E299" s="8"/>
      <c r="F299" s="8"/>
      <c r="G299" s="8"/>
      <c r="H299" s="116"/>
      <c r="I299" s="40"/>
      <c r="J299" s="120" t="str">
        <f>IF(AND($H299&gt;0,$I299&lt;&gt;"",$I299&gt;40000),IFERROR(WORKDAY.INTL($I299,INT(($H299+项目参数!$J$29-1)/项目参数!$J$29)-1,1,项目参数!$B$2:$B$200),WORKDAY($I299,INT(($H299+项目参数!$J$29-1)/项目参数!$J$29)-1,1)),"")</f>
        <v/>
      </c>
      <c r="K299" s="121" t="str">
        <f>IF(AND($L299&lt;&gt;"",$L299&gt;40000,$M299&lt;&gt;"",$M299&gt;40000),(1+IFERROR(NETWORKDAYS.INTL($L299,$M299,1,项目参数!$B$2:$B$200),NETWORKDAYS($L299,$M299,1)))*项目参数!$J$29,"")</f>
        <v/>
      </c>
      <c r="L299" s="40"/>
      <c r="M299" s="40"/>
      <c r="N299" s="58"/>
      <c r="O299" s="61"/>
      <c r="W299" s="98" t="b">
        <f t="shared" si="4"/>
        <v>0</v>
      </c>
      <c r="Y299" s="32" t="str">
        <f>IF($W299,VLOOKUP($B299,项目阶段与里程碑!$B:$E,3,FALSE),"")</f>
        <v/>
      </c>
      <c r="Z299" s="32" t="str">
        <f>IF($W299,VLOOKUP($B299,项目阶段与里程碑!$B:$E,4,FALSE),"")</f>
        <v/>
      </c>
      <c r="AA299" t="e">
        <f>VLOOKUP(F299,内部通讯录!$B:$F,5,FALSE)</f>
        <v>#N/A</v>
      </c>
      <c r="AB299" t="str">
        <f>IFERROR(VLOOKUP($AA299,项目参数!$I$14:$J$21,2,FALSE),"")</f>
        <v/>
      </c>
    </row>
    <row r="300" spans="1:28">
      <c r="A300" s="8"/>
      <c r="B300" s="8"/>
      <c r="C300" s="8"/>
      <c r="D300" s="8"/>
      <c r="E300" s="8"/>
      <c r="F300" s="8"/>
      <c r="G300" s="8"/>
      <c r="H300" s="116"/>
      <c r="I300" s="40"/>
      <c r="J300" s="120" t="str">
        <f>IF(AND($H300&gt;0,$I300&lt;&gt;"",$I300&gt;40000),IFERROR(WORKDAY.INTL($I300,INT(($H300+项目参数!$J$29-1)/项目参数!$J$29)-1,1,项目参数!$B$2:$B$200),WORKDAY($I300,INT(($H300+项目参数!$J$29-1)/项目参数!$J$29)-1,1)),"")</f>
        <v/>
      </c>
      <c r="K300" s="121" t="str">
        <f>IF(AND($L300&lt;&gt;"",$L300&gt;40000,$M300&lt;&gt;"",$M300&gt;40000),(1+IFERROR(NETWORKDAYS.INTL($L300,$M300,1,项目参数!$B$2:$B$200),NETWORKDAYS($L300,$M300,1)))*项目参数!$J$29,"")</f>
        <v/>
      </c>
      <c r="L300" s="40"/>
      <c r="M300" s="40"/>
      <c r="N300" s="58"/>
      <c r="O300" s="61"/>
      <c r="W300" s="98" t="b">
        <f t="shared" si="4"/>
        <v>0</v>
      </c>
      <c r="Y300" s="32" t="str">
        <f>IF($W300,VLOOKUP($B300,项目阶段与里程碑!$B:$E,3,FALSE),"")</f>
        <v/>
      </c>
      <c r="Z300" s="32" t="str">
        <f>IF($W300,VLOOKUP($B300,项目阶段与里程碑!$B:$E,4,FALSE),"")</f>
        <v/>
      </c>
      <c r="AA300" t="e">
        <f>VLOOKUP(F300,内部通讯录!$B:$F,5,FALSE)</f>
        <v>#N/A</v>
      </c>
      <c r="AB300" t="str">
        <f>IFERROR(VLOOKUP($AA300,项目参数!$I$14:$J$21,2,FALSE),"")</f>
        <v/>
      </c>
    </row>
    <row r="301" spans="1:28">
      <c r="A301" s="8"/>
      <c r="B301" s="8"/>
      <c r="C301" s="8"/>
      <c r="D301" s="8"/>
      <c r="E301" s="8"/>
      <c r="F301" s="8"/>
      <c r="G301" s="8"/>
      <c r="H301" s="116"/>
      <c r="I301" s="40"/>
      <c r="J301" s="120" t="str">
        <f>IF(AND($H301&gt;0,$I301&lt;&gt;"",$I301&gt;40000),IFERROR(WORKDAY.INTL($I301,INT(($H301+项目参数!$J$29-1)/项目参数!$J$29)-1,1,项目参数!$B$2:$B$200),WORKDAY($I301,INT(($H301+项目参数!$J$29-1)/项目参数!$J$29)-1,1)),"")</f>
        <v/>
      </c>
      <c r="K301" s="121" t="str">
        <f>IF(AND($L301&lt;&gt;"",$L301&gt;40000,$M301&lt;&gt;"",$M301&gt;40000),(1+IFERROR(NETWORKDAYS.INTL($L301,$M301,1,项目参数!$B$2:$B$200),NETWORKDAYS($L301,$M301,1)))*项目参数!$J$29,"")</f>
        <v/>
      </c>
      <c r="L301" s="40"/>
      <c r="M301" s="40"/>
      <c r="N301" s="58"/>
      <c r="O301" s="61"/>
      <c r="W301" s="98" t="b">
        <f t="shared" si="4"/>
        <v>0</v>
      </c>
      <c r="Y301" s="32" t="str">
        <f>IF($W301,VLOOKUP($B301,项目阶段与里程碑!$B:$E,3,FALSE),"")</f>
        <v/>
      </c>
      <c r="Z301" s="32" t="str">
        <f>IF($W301,VLOOKUP($B301,项目阶段与里程碑!$B:$E,4,FALSE),"")</f>
        <v/>
      </c>
      <c r="AA301" t="e">
        <f>VLOOKUP(F301,内部通讯录!$B:$F,5,FALSE)</f>
        <v>#N/A</v>
      </c>
      <c r="AB301" t="str">
        <f>IFERROR(VLOOKUP($AA301,项目参数!$I$14:$J$21,2,FALSE),"")</f>
        <v/>
      </c>
    </row>
    <row r="302" spans="1:28">
      <c r="A302" s="8"/>
      <c r="B302" s="8"/>
      <c r="C302" s="8"/>
      <c r="D302" s="8"/>
      <c r="E302" s="8"/>
      <c r="F302" s="8"/>
      <c r="G302" s="8"/>
      <c r="H302" s="116"/>
      <c r="I302" s="40"/>
      <c r="J302" s="120" t="str">
        <f>IF(AND($H302&gt;0,$I302&lt;&gt;"",$I302&gt;40000),IFERROR(WORKDAY.INTL($I302,INT(($H302+项目参数!$J$29-1)/项目参数!$J$29)-1,1,项目参数!$B$2:$B$200),WORKDAY($I302,INT(($H302+项目参数!$J$29-1)/项目参数!$J$29)-1,1)),"")</f>
        <v/>
      </c>
      <c r="K302" s="121" t="str">
        <f>IF(AND($L302&lt;&gt;"",$L302&gt;40000,$M302&lt;&gt;"",$M302&gt;40000),(1+IFERROR(NETWORKDAYS.INTL($L302,$M302,1,项目参数!$B$2:$B$200),NETWORKDAYS($L302,$M302,1)))*项目参数!$J$29,"")</f>
        <v/>
      </c>
      <c r="L302" s="40"/>
      <c r="M302" s="40"/>
      <c r="N302" s="58"/>
      <c r="O302" s="61"/>
      <c r="W302" s="98" t="b">
        <f t="shared" si="4"/>
        <v>0</v>
      </c>
      <c r="Y302" s="32" t="str">
        <f>IF($W302,VLOOKUP($B302,项目阶段与里程碑!$B:$E,3,FALSE),"")</f>
        <v/>
      </c>
      <c r="Z302" s="32" t="str">
        <f>IF($W302,VLOOKUP($B302,项目阶段与里程碑!$B:$E,4,FALSE),"")</f>
        <v/>
      </c>
      <c r="AA302" t="e">
        <f>VLOOKUP(F302,内部通讯录!$B:$F,5,FALSE)</f>
        <v>#N/A</v>
      </c>
      <c r="AB302" t="str">
        <f>IFERROR(VLOOKUP($AA302,项目参数!$I$14:$J$21,2,FALSE),"")</f>
        <v/>
      </c>
    </row>
    <row r="303" spans="1:28">
      <c r="A303" s="8"/>
      <c r="B303" s="8"/>
      <c r="C303" s="8"/>
      <c r="D303" s="8"/>
      <c r="E303" s="8"/>
      <c r="F303" s="8"/>
      <c r="G303" s="8"/>
      <c r="H303" s="116"/>
      <c r="I303" s="40"/>
      <c r="J303" s="120" t="str">
        <f>IF(AND($H303&gt;0,$I303&lt;&gt;"",$I303&gt;40000),IFERROR(WORKDAY.INTL($I303,INT(($H303+项目参数!$J$29-1)/项目参数!$J$29)-1,1,项目参数!$B$2:$B$200),WORKDAY($I303,INT(($H303+项目参数!$J$29-1)/项目参数!$J$29)-1,1)),"")</f>
        <v/>
      </c>
      <c r="K303" s="121" t="str">
        <f>IF(AND($L303&lt;&gt;"",$L303&gt;40000,$M303&lt;&gt;"",$M303&gt;40000),(1+IFERROR(NETWORKDAYS.INTL($L303,$M303,1,项目参数!$B$2:$B$200),NETWORKDAYS($L303,$M303,1)))*项目参数!$J$29,"")</f>
        <v/>
      </c>
      <c r="L303" s="40"/>
      <c r="M303" s="40"/>
      <c r="N303" s="58"/>
      <c r="O303" s="61"/>
      <c r="W303" s="98" t="b">
        <f t="shared" si="4"/>
        <v>0</v>
      </c>
      <c r="Y303" s="32" t="str">
        <f>IF($W303,VLOOKUP($B303,项目阶段与里程碑!$B:$E,3,FALSE),"")</f>
        <v/>
      </c>
      <c r="Z303" s="32" t="str">
        <f>IF($W303,VLOOKUP($B303,项目阶段与里程碑!$B:$E,4,FALSE),"")</f>
        <v/>
      </c>
      <c r="AA303" t="e">
        <f>VLOOKUP(F303,内部通讯录!$B:$F,5,FALSE)</f>
        <v>#N/A</v>
      </c>
      <c r="AB303" t="str">
        <f>IFERROR(VLOOKUP($AA303,项目参数!$I$14:$J$21,2,FALSE),"")</f>
        <v/>
      </c>
    </row>
    <row r="304" spans="1:28">
      <c r="A304" s="8"/>
      <c r="B304" s="8"/>
      <c r="C304" s="8"/>
      <c r="D304" s="8"/>
      <c r="E304" s="8"/>
      <c r="F304" s="8"/>
      <c r="G304" s="8"/>
      <c r="H304" s="116"/>
      <c r="I304" s="40"/>
      <c r="J304" s="120" t="str">
        <f>IF(AND($H304&gt;0,$I304&lt;&gt;"",$I304&gt;40000),IFERROR(WORKDAY.INTL($I304,INT(($H304+项目参数!$J$29-1)/项目参数!$J$29)-1,1,项目参数!$B$2:$B$200),WORKDAY($I304,INT(($H304+项目参数!$J$29-1)/项目参数!$J$29)-1,1)),"")</f>
        <v/>
      </c>
      <c r="K304" s="121" t="str">
        <f>IF(AND($L304&lt;&gt;"",$L304&gt;40000,$M304&lt;&gt;"",$M304&gt;40000),(1+IFERROR(NETWORKDAYS.INTL($L304,$M304,1,项目参数!$B$2:$B$200),NETWORKDAYS($L304,$M304,1)))*项目参数!$J$29,"")</f>
        <v/>
      </c>
      <c r="L304" s="40"/>
      <c r="M304" s="40"/>
      <c r="N304" s="58"/>
      <c r="O304" s="61"/>
      <c r="W304" s="98" t="b">
        <f t="shared" si="4"/>
        <v>0</v>
      </c>
      <c r="Y304" s="32" t="str">
        <f>IF($W304,VLOOKUP($B304,项目阶段与里程碑!$B:$E,3,FALSE),"")</f>
        <v/>
      </c>
      <c r="Z304" s="32" t="str">
        <f>IF($W304,VLOOKUP($B304,项目阶段与里程碑!$B:$E,4,FALSE),"")</f>
        <v/>
      </c>
      <c r="AA304" t="e">
        <f>VLOOKUP(F304,内部通讯录!$B:$F,5,FALSE)</f>
        <v>#N/A</v>
      </c>
      <c r="AB304" t="str">
        <f>IFERROR(VLOOKUP($AA304,项目参数!$I$14:$J$21,2,FALSE),"")</f>
        <v/>
      </c>
    </row>
    <row r="305" spans="1:28">
      <c r="A305" s="8"/>
      <c r="B305" s="8"/>
      <c r="C305" s="8"/>
      <c r="D305" s="8"/>
      <c r="E305" s="8"/>
      <c r="F305" s="8"/>
      <c r="G305" s="8"/>
      <c r="H305" s="116"/>
      <c r="I305" s="40"/>
      <c r="J305" s="120" t="str">
        <f>IF(AND($H305&gt;0,$I305&lt;&gt;"",$I305&gt;40000),IFERROR(WORKDAY.INTL($I305,INT(($H305+项目参数!$J$29-1)/项目参数!$J$29)-1,1,项目参数!$B$2:$B$200),WORKDAY($I305,INT(($H305+项目参数!$J$29-1)/项目参数!$J$29)-1,1)),"")</f>
        <v/>
      </c>
      <c r="K305" s="121" t="str">
        <f>IF(AND($L305&lt;&gt;"",$L305&gt;40000,$M305&lt;&gt;"",$M305&gt;40000),(1+IFERROR(NETWORKDAYS.INTL($L305,$M305,1,项目参数!$B$2:$B$200),NETWORKDAYS($L305,$M305,1)))*项目参数!$J$29,"")</f>
        <v/>
      </c>
      <c r="L305" s="40"/>
      <c r="M305" s="40"/>
      <c r="N305" s="58"/>
      <c r="O305" s="61"/>
      <c r="W305" s="98" t="b">
        <f t="shared" si="4"/>
        <v>0</v>
      </c>
      <c r="Y305" s="32" t="str">
        <f>IF($W305,VLOOKUP($B305,项目阶段与里程碑!$B:$E,3,FALSE),"")</f>
        <v/>
      </c>
      <c r="Z305" s="32" t="str">
        <f>IF($W305,VLOOKUP($B305,项目阶段与里程碑!$B:$E,4,FALSE),"")</f>
        <v/>
      </c>
      <c r="AA305" t="e">
        <f>VLOOKUP(F305,内部通讯录!$B:$F,5,FALSE)</f>
        <v>#N/A</v>
      </c>
      <c r="AB305" t="str">
        <f>IFERROR(VLOOKUP($AA305,项目参数!$I$14:$J$21,2,FALSE),"")</f>
        <v/>
      </c>
    </row>
    <row r="306" spans="1:28">
      <c r="A306" s="8"/>
      <c r="B306" s="8"/>
      <c r="C306" s="8"/>
      <c r="D306" s="8"/>
      <c r="E306" s="8"/>
      <c r="F306" s="8"/>
      <c r="G306" s="8"/>
      <c r="H306" s="116"/>
      <c r="I306" s="40"/>
      <c r="J306" s="120" t="str">
        <f>IF(AND($H306&gt;0,$I306&lt;&gt;"",$I306&gt;40000),IFERROR(WORKDAY.INTL($I306,INT(($H306+项目参数!$J$29-1)/项目参数!$J$29)-1,1,项目参数!$B$2:$B$200),WORKDAY($I306,INT(($H306+项目参数!$J$29-1)/项目参数!$J$29)-1,1)),"")</f>
        <v/>
      </c>
      <c r="K306" s="121" t="str">
        <f>IF(AND($L306&lt;&gt;"",$L306&gt;40000,$M306&lt;&gt;"",$M306&gt;40000),(1+IFERROR(NETWORKDAYS.INTL($L306,$M306,1,项目参数!$B$2:$B$200),NETWORKDAYS($L306,$M306,1)))*项目参数!$J$29,"")</f>
        <v/>
      </c>
      <c r="L306" s="40"/>
      <c r="M306" s="40"/>
      <c r="N306" s="58"/>
      <c r="O306" s="61"/>
      <c r="W306" s="98" t="b">
        <f t="shared" si="4"/>
        <v>0</v>
      </c>
      <c r="Y306" s="32" t="str">
        <f>IF($W306,VLOOKUP($B306,项目阶段与里程碑!$B:$E,3,FALSE),"")</f>
        <v/>
      </c>
      <c r="Z306" s="32" t="str">
        <f>IF($W306,VLOOKUP($B306,项目阶段与里程碑!$B:$E,4,FALSE),"")</f>
        <v/>
      </c>
      <c r="AA306" t="e">
        <f>VLOOKUP(F306,内部通讯录!$B:$F,5,FALSE)</f>
        <v>#N/A</v>
      </c>
      <c r="AB306" t="str">
        <f>IFERROR(VLOOKUP($AA306,项目参数!$I$14:$J$21,2,FALSE),"")</f>
        <v/>
      </c>
    </row>
    <row r="307" spans="1:28">
      <c r="A307" s="8"/>
      <c r="B307" s="8"/>
      <c r="C307" s="8"/>
      <c r="D307" s="8"/>
      <c r="E307" s="8"/>
      <c r="F307" s="8"/>
      <c r="G307" s="8"/>
      <c r="H307" s="116"/>
      <c r="I307" s="40"/>
      <c r="J307" s="120" t="str">
        <f>IF(AND($H307&gt;0,$I307&lt;&gt;"",$I307&gt;40000),IFERROR(WORKDAY.INTL($I307,INT(($H307+项目参数!$J$29-1)/项目参数!$J$29)-1,1,项目参数!$B$2:$B$200),WORKDAY($I307,INT(($H307+项目参数!$J$29-1)/项目参数!$J$29)-1,1)),"")</f>
        <v/>
      </c>
      <c r="K307" s="121" t="str">
        <f>IF(AND($L307&lt;&gt;"",$L307&gt;40000,$M307&lt;&gt;"",$M307&gt;40000),(1+IFERROR(NETWORKDAYS.INTL($L307,$M307,1,项目参数!$B$2:$B$200),NETWORKDAYS($L307,$M307,1)))*项目参数!$J$29,"")</f>
        <v/>
      </c>
      <c r="L307" s="40"/>
      <c r="M307" s="40"/>
      <c r="N307" s="58"/>
      <c r="O307" s="61"/>
      <c r="W307" s="98" t="b">
        <f t="shared" si="4"/>
        <v>0</v>
      </c>
      <c r="Y307" s="32" t="str">
        <f>IF($W307,VLOOKUP($B307,项目阶段与里程碑!$B:$E,3,FALSE),"")</f>
        <v/>
      </c>
      <c r="Z307" s="32" t="str">
        <f>IF($W307,VLOOKUP($B307,项目阶段与里程碑!$B:$E,4,FALSE),"")</f>
        <v/>
      </c>
      <c r="AA307" t="e">
        <f>VLOOKUP(F307,内部通讯录!$B:$F,5,FALSE)</f>
        <v>#N/A</v>
      </c>
      <c r="AB307" t="str">
        <f>IFERROR(VLOOKUP($AA307,项目参数!$I$14:$J$21,2,FALSE),"")</f>
        <v/>
      </c>
    </row>
    <row r="308" spans="1:28">
      <c r="A308" s="8"/>
      <c r="B308" s="8"/>
      <c r="C308" s="8"/>
      <c r="D308" s="8"/>
      <c r="E308" s="8"/>
      <c r="F308" s="8"/>
      <c r="G308" s="8"/>
      <c r="H308" s="116"/>
      <c r="I308" s="40"/>
      <c r="J308" s="120" t="str">
        <f>IF(AND($H308&gt;0,$I308&lt;&gt;"",$I308&gt;40000),IFERROR(WORKDAY.INTL($I308,INT(($H308+项目参数!$J$29-1)/项目参数!$J$29)-1,1,项目参数!$B$2:$B$200),WORKDAY($I308,INT(($H308+项目参数!$J$29-1)/项目参数!$J$29)-1,1)),"")</f>
        <v/>
      </c>
      <c r="K308" s="121" t="str">
        <f>IF(AND($L308&lt;&gt;"",$L308&gt;40000,$M308&lt;&gt;"",$M308&gt;40000),(1+IFERROR(NETWORKDAYS.INTL($L308,$M308,1,项目参数!$B$2:$B$200),NETWORKDAYS($L308,$M308,1)))*项目参数!$J$29,"")</f>
        <v/>
      </c>
      <c r="L308" s="40"/>
      <c r="M308" s="40"/>
      <c r="N308" s="58"/>
      <c r="O308" s="61"/>
      <c r="W308" s="98" t="b">
        <f t="shared" si="4"/>
        <v>0</v>
      </c>
      <c r="Y308" s="32" t="str">
        <f>IF($W308,VLOOKUP($B308,项目阶段与里程碑!$B:$E,3,FALSE),"")</f>
        <v/>
      </c>
      <c r="Z308" s="32" t="str">
        <f>IF($W308,VLOOKUP($B308,项目阶段与里程碑!$B:$E,4,FALSE),"")</f>
        <v/>
      </c>
      <c r="AA308" t="e">
        <f>VLOOKUP(F308,内部通讯录!$B:$F,5,FALSE)</f>
        <v>#N/A</v>
      </c>
      <c r="AB308" t="str">
        <f>IFERROR(VLOOKUP($AA308,项目参数!$I$14:$J$21,2,FALSE),"")</f>
        <v/>
      </c>
    </row>
    <row r="309" spans="1:28">
      <c r="A309" s="8"/>
      <c r="B309" s="8"/>
      <c r="C309" s="8"/>
      <c r="D309" s="8"/>
      <c r="E309" s="8"/>
      <c r="F309" s="8"/>
      <c r="G309" s="8"/>
      <c r="H309" s="116"/>
      <c r="I309" s="40"/>
      <c r="J309" s="120" t="str">
        <f>IF(AND($H309&gt;0,$I309&lt;&gt;"",$I309&gt;40000),IFERROR(WORKDAY.INTL($I309,INT(($H309+项目参数!$J$29-1)/项目参数!$J$29)-1,1,项目参数!$B$2:$B$200),WORKDAY($I309,INT(($H309+项目参数!$J$29-1)/项目参数!$J$29)-1,1)),"")</f>
        <v/>
      </c>
      <c r="K309" s="121" t="str">
        <f>IF(AND($L309&lt;&gt;"",$L309&gt;40000,$M309&lt;&gt;"",$M309&gt;40000),(1+IFERROR(NETWORKDAYS.INTL($L309,$M309,1,项目参数!$B$2:$B$200),NETWORKDAYS($L309,$M309,1)))*项目参数!$J$29,"")</f>
        <v/>
      </c>
      <c r="L309" s="40"/>
      <c r="M309" s="40"/>
      <c r="N309" s="58"/>
      <c r="O309" s="61"/>
      <c r="W309" s="98" t="b">
        <f t="shared" si="4"/>
        <v>0</v>
      </c>
      <c r="Y309" s="32" t="str">
        <f>IF($W309,VLOOKUP($B309,项目阶段与里程碑!$B:$E,3,FALSE),"")</f>
        <v/>
      </c>
      <c r="Z309" s="32" t="str">
        <f>IF($W309,VLOOKUP($B309,项目阶段与里程碑!$B:$E,4,FALSE),"")</f>
        <v/>
      </c>
      <c r="AA309" t="e">
        <f>VLOOKUP(F309,内部通讯录!$B:$F,5,FALSE)</f>
        <v>#N/A</v>
      </c>
      <c r="AB309" t="str">
        <f>IFERROR(VLOOKUP($AA309,项目参数!$I$14:$J$21,2,FALSE),"")</f>
        <v/>
      </c>
    </row>
    <row r="310" spans="1:28">
      <c r="A310" s="8"/>
      <c r="B310" s="8"/>
      <c r="C310" s="8"/>
      <c r="D310" s="8"/>
      <c r="E310" s="8"/>
      <c r="F310" s="8"/>
      <c r="G310" s="8"/>
      <c r="H310" s="116"/>
      <c r="I310" s="40"/>
      <c r="J310" s="120" t="str">
        <f>IF(AND($H310&gt;0,$I310&lt;&gt;"",$I310&gt;40000),IFERROR(WORKDAY.INTL($I310,INT(($H310+项目参数!$J$29-1)/项目参数!$J$29)-1,1,项目参数!$B$2:$B$200),WORKDAY($I310,INT(($H310+项目参数!$J$29-1)/项目参数!$J$29)-1,1)),"")</f>
        <v/>
      </c>
      <c r="K310" s="121" t="str">
        <f>IF(AND($L310&lt;&gt;"",$L310&gt;40000,$M310&lt;&gt;"",$M310&gt;40000),(1+IFERROR(NETWORKDAYS.INTL($L310,$M310,1,项目参数!$B$2:$B$200),NETWORKDAYS($L310,$M310,1)))*项目参数!$J$29,"")</f>
        <v/>
      </c>
      <c r="L310" s="40"/>
      <c r="M310" s="40"/>
      <c r="N310" s="58"/>
      <c r="O310" s="61"/>
      <c r="W310" s="98" t="b">
        <f t="shared" si="4"/>
        <v>0</v>
      </c>
      <c r="Y310" s="32" t="str">
        <f>IF($W310,VLOOKUP($B310,项目阶段与里程碑!$B:$E,3,FALSE),"")</f>
        <v/>
      </c>
      <c r="Z310" s="32" t="str">
        <f>IF($W310,VLOOKUP($B310,项目阶段与里程碑!$B:$E,4,FALSE),"")</f>
        <v/>
      </c>
      <c r="AA310" t="e">
        <f>VLOOKUP(F310,内部通讯录!$B:$F,5,FALSE)</f>
        <v>#N/A</v>
      </c>
      <c r="AB310" t="str">
        <f>IFERROR(VLOOKUP($AA310,项目参数!$I$14:$J$21,2,FALSE),"")</f>
        <v/>
      </c>
    </row>
    <row r="311" spans="1:28">
      <c r="A311" s="8"/>
      <c r="B311" s="8"/>
      <c r="C311" s="8"/>
      <c r="D311" s="8"/>
      <c r="E311" s="8"/>
      <c r="F311" s="8"/>
      <c r="G311" s="8"/>
      <c r="H311" s="116"/>
      <c r="I311" s="40"/>
      <c r="J311" s="120" t="str">
        <f>IF(AND($H311&gt;0,$I311&lt;&gt;"",$I311&gt;40000),IFERROR(WORKDAY.INTL($I311,INT(($H311+项目参数!$J$29-1)/项目参数!$J$29)-1,1,项目参数!$B$2:$B$200),WORKDAY($I311,INT(($H311+项目参数!$J$29-1)/项目参数!$J$29)-1,1)),"")</f>
        <v/>
      </c>
      <c r="K311" s="121" t="str">
        <f>IF(AND($L311&lt;&gt;"",$L311&gt;40000,$M311&lt;&gt;"",$M311&gt;40000),(1+IFERROR(NETWORKDAYS.INTL($L311,$M311,1,项目参数!$B$2:$B$200),NETWORKDAYS($L311,$M311,1)))*项目参数!$J$29,"")</f>
        <v/>
      </c>
      <c r="L311" s="40"/>
      <c r="M311" s="40"/>
      <c r="N311" s="58"/>
      <c r="O311" s="61"/>
      <c r="W311" s="98" t="b">
        <f t="shared" si="4"/>
        <v>0</v>
      </c>
      <c r="Y311" s="32" t="str">
        <f>IF($W311,VLOOKUP($B311,项目阶段与里程碑!$B:$E,3,FALSE),"")</f>
        <v/>
      </c>
      <c r="Z311" s="32" t="str">
        <f>IF($W311,VLOOKUP($B311,项目阶段与里程碑!$B:$E,4,FALSE),"")</f>
        <v/>
      </c>
      <c r="AA311" t="e">
        <f>VLOOKUP(F311,内部通讯录!$B:$F,5,FALSE)</f>
        <v>#N/A</v>
      </c>
      <c r="AB311" t="str">
        <f>IFERROR(VLOOKUP($AA311,项目参数!$I$14:$J$21,2,FALSE),"")</f>
        <v/>
      </c>
    </row>
    <row r="312" spans="1:28">
      <c r="A312" s="8"/>
      <c r="B312" s="8"/>
      <c r="C312" s="8"/>
      <c r="D312" s="8"/>
      <c r="E312" s="8"/>
      <c r="F312" s="8"/>
      <c r="G312" s="8"/>
      <c r="H312" s="116"/>
      <c r="I312" s="40"/>
      <c r="J312" s="120" t="str">
        <f>IF(AND($H312&gt;0,$I312&lt;&gt;"",$I312&gt;40000),IFERROR(WORKDAY.INTL($I312,INT(($H312+项目参数!$J$29-1)/项目参数!$J$29)-1,1,项目参数!$B$2:$B$200),WORKDAY($I312,INT(($H312+项目参数!$J$29-1)/项目参数!$J$29)-1,1)),"")</f>
        <v/>
      </c>
      <c r="K312" s="121" t="str">
        <f>IF(AND($L312&lt;&gt;"",$L312&gt;40000,$M312&lt;&gt;"",$M312&gt;40000),(1+IFERROR(NETWORKDAYS.INTL($L312,$M312,1,项目参数!$B$2:$B$200),NETWORKDAYS($L312,$M312,1)))*项目参数!$J$29,"")</f>
        <v/>
      </c>
      <c r="L312" s="40"/>
      <c r="M312" s="40"/>
      <c r="N312" s="58"/>
      <c r="O312" s="61"/>
      <c r="W312" s="98" t="b">
        <f t="shared" si="4"/>
        <v>0</v>
      </c>
      <c r="Y312" s="32" t="str">
        <f>IF($W312,VLOOKUP($B312,项目阶段与里程碑!$B:$E,3,FALSE),"")</f>
        <v/>
      </c>
      <c r="Z312" s="32" t="str">
        <f>IF($W312,VLOOKUP($B312,项目阶段与里程碑!$B:$E,4,FALSE),"")</f>
        <v/>
      </c>
      <c r="AA312" t="e">
        <f>VLOOKUP(F312,内部通讯录!$B:$F,5,FALSE)</f>
        <v>#N/A</v>
      </c>
      <c r="AB312" t="str">
        <f>IFERROR(VLOOKUP($AA312,项目参数!$I$14:$J$21,2,FALSE),"")</f>
        <v/>
      </c>
    </row>
    <row r="313" spans="1:28">
      <c r="A313" s="8"/>
      <c r="B313" s="8"/>
      <c r="C313" s="8"/>
      <c r="D313" s="8"/>
      <c r="E313" s="8"/>
      <c r="F313" s="8"/>
      <c r="G313" s="8"/>
      <c r="H313" s="116"/>
      <c r="I313" s="40"/>
      <c r="J313" s="120" t="str">
        <f>IF(AND($H313&gt;0,$I313&lt;&gt;"",$I313&gt;40000),IFERROR(WORKDAY.INTL($I313,INT(($H313+项目参数!$J$29-1)/项目参数!$J$29)-1,1,项目参数!$B$2:$B$200),WORKDAY($I313,INT(($H313+项目参数!$J$29-1)/项目参数!$J$29)-1,1)),"")</f>
        <v/>
      </c>
      <c r="K313" s="121" t="str">
        <f>IF(AND($L313&lt;&gt;"",$L313&gt;40000,$M313&lt;&gt;"",$M313&gt;40000),(1+IFERROR(NETWORKDAYS.INTL($L313,$M313,1,项目参数!$B$2:$B$200),NETWORKDAYS($L313,$M313,1)))*项目参数!$J$29,"")</f>
        <v/>
      </c>
      <c r="L313" s="40"/>
      <c r="M313" s="40"/>
      <c r="N313" s="58"/>
      <c r="O313" s="61"/>
      <c r="W313" s="98" t="b">
        <f t="shared" si="4"/>
        <v>0</v>
      </c>
      <c r="Y313" s="32" t="str">
        <f>IF($W313,VLOOKUP($B313,项目阶段与里程碑!$B:$E,3,FALSE),"")</f>
        <v/>
      </c>
      <c r="Z313" s="32" t="str">
        <f>IF($W313,VLOOKUP($B313,项目阶段与里程碑!$B:$E,4,FALSE),"")</f>
        <v/>
      </c>
      <c r="AA313" t="e">
        <f>VLOOKUP(F313,内部通讯录!$B:$F,5,FALSE)</f>
        <v>#N/A</v>
      </c>
      <c r="AB313" t="str">
        <f>IFERROR(VLOOKUP($AA313,项目参数!$I$14:$J$21,2,FALSE),"")</f>
        <v/>
      </c>
    </row>
    <row r="314" spans="1:28">
      <c r="A314" s="8"/>
      <c r="B314" s="8"/>
      <c r="C314" s="8"/>
      <c r="D314" s="8"/>
      <c r="E314" s="8"/>
      <c r="F314" s="8"/>
      <c r="G314" s="8"/>
      <c r="H314" s="116"/>
      <c r="I314" s="40"/>
      <c r="J314" s="120" t="str">
        <f>IF(AND($H314&gt;0,$I314&lt;&gt;"",$I314&gt;40000),IFERROR(WORKDAY.INTL($I314,INT(($H314+项目参数!$J$29-1)/项目参数!$J$29)-1,1,项目参数!$B$2:$B$200),WORKDAY($I314,INT(($H314+项目参数!$J$29-1)/项目参数!$J$29)-1,1)),"")</f>
        <v/>
      </c>
      <c r="K314" s="121" t="str">
        <f>IF(AND($L314&lt;&gt;"",$L314&gt;40000,$M314&lt;&gt;"",$M314&gt;40000),(1+IFERROR(NETWORKDAYS.INTL($L314,$M314,1,项目参数!$B$2:$B$200),NETWORKDAYS($L314,$M314,1)))*项目参数!$J$29,"")</f>
        <v/>
      </c>
      <c r="L314" s="40"/>
      <c r="M314" s="40"/>
      <c r="N314" s="58"/>
      <c r="O314" s="61"/>
      <c r="W314" s="98" t="b">
        <f t="shared" si="4"/>
        <v>0</v>
      </c>
      <c r="Y314" s="32" t="str">
        <f>IF($W314,VLOOKUP($B314,项目阶段与里程碑!$B:$E,3,FALSE),"")</f>
        <v/>
      </c>
      <c r="Z314" s="32" t="str">
        <f>IF($W314,VLOOKUP($B314,项目阶段与里程碑!$B:$E,4,FALSE),"")</f>
        <v/>
      </c>
      <c r="AA314" t="e">
        <f>VLOOKUP(F314,内部通讯录!$B:$F,5,FALSE)</f>
        <v>#N/A</v>
      </c>
      <c r="AB314" t="str">
        <f>IFERROR(VLOOKUP($AA314,项目参数!$I$14:$J$21,2,FALSE),"")</f>
        <v/>
      </c>
    </row>
    <row r="315" spans="1:28">
      <c r="A315" s="8"/>
      <c r="B315" s="8"/>
      <c r="C315" s="8"/>
      <c r="D315" s="8"/>
      <c r="E315" s="8"/>
      <c r="F315" s="8"/>
      <c r="G315" s="8"/>
      <c r="H315" s="116"/>
      <c r="I315" s="40"/>
      <c r="J315" s="120" t="str">
        <f>IF(AND($H315&gt;0,$I315&lt;&gt;"",$I315&gt;40000),IFERROR(WORKDAY.INTL($I315,INT(($H315+项目参数!$J$29-1)/项目参数!$J$29)-1,1,项目参数!$B$2:$B$200),WORKDAY($I315,INT(($H315+项目参数!$J$29-1)/项目参数!$J$29)-1,1)),"")</f>
        <v/>
      </c>
      <c r="K315" s="121" t="str">
        <f>IF(AND($L315&lt;&gt;"",$L315&gt;40000,$M315&lt;&gt;"",$M315&gt;40000),(1+IFERROR(NETWORKDAYS.INTL($L315,$M315,1,项目参数!$B$2:$B$200),NETWORKDAYS($L315,$M315,1)))*项目参数!$J$29,"")</f>
        <v/>
      </c>
      <c r="L315" s="40"/>
      <c r="M315" s="40"/>
      <c r="N315" s="58"/>
      <c r="O315" s="61"/>
      <c r="W315" s="98" t="b">
        <f t="shared" si="4"/>
        <v>0</v>
      </c>
      <c r="Y315" s="32" t="str">
        <f>IF($W315,VLOOKUP($B315,项目阶段与里程碑!$B:$E,3,FALSE),"")</f>
        <v/>
      </c>
      <c r="Z315" s="32" t="str">
        <f>IF($W315,VLOOKUP($B315,项目阶段与里程碑!$B:$E,4,FALSE),"")</f>
        <v/>
      </c>
      <c r="AA315" t="e">
        <f>VLOOKUP(F315,内部通讯录!$B:$F,5,FALSE)</f>
        <v>#N/A</v>
      </c>
      <c r="AB315" t="str">
        <f>IFERROR(VLOOKUP($AA315,项目参数!$I$14:$J$21,2,FALSE),"")</f>
        <v/>
      </c>
    </row>
    <row r="316" spans="1:28">
      <c r="A316" s="8"/>
      <c r="B316" s="8"/>
      <c r="C316" s="8"/>
      <c r="D316" s="8"/>
      <c r="E316" s="8"/>
      <c r="F316" s="8"/>
      <c r="G316" s="8"/>
      <c r="H316" s="116"/>
      <c r="I316" s="40"/>
      <c r="J316" s="120" t="str">
        <f>IF(AND($H316&gt;0,$I316&lt;&gt;"",$I316&gt;40000),IFERROR(WORKDAY.INTL($I316,INT(($H316+项目参数!$J$29-1)/项目参数!$J$29)-1,1,项目参数!$B$2:$B$200),WORKDAY($I316,INT(($H316+项目参数!$J$29-1)/项目参数!$J$29)-1,1)),"")</f>
        <v/>
      </c>
      <c r="K316" s="121" t="str">
        <f>IF(AND($L316&lt;&gt;"",$L316&gt;40000,$M316&lt;&gt;"",$M316&gt;40000),(1+IFERROR(NETWORKDAYS.INTL($L316,$M316,1,项目参数!$B$2:$B$200),NETWORKDAYS($L316,$M316,1)))*项目参数!$J$29,"")</f>
        <v/>
      </c>
      <c r="L316" s="40"/>
      <c r="M316" s="40"/>
      <c r="N316" s="58"/>
      <c r="O316" s="61"/>
      <c r="W316" s="98" t="b">
        <f t="shared" si="4"/>
        <v>0</v>
      </c>
      <c r="Y316" s="32" t="str">
        <f>IF($W316,VLOOKUP($B316,项目阶段与里程碑!$B:$E,3,FALSE),"")</f>
        <v/>
      </c>
      <c r="Z316" s="32" t="str">
        <f>IF($W316,VLOOKUP($B316,项目阶段与里程碑!$B:$E,4,FALSE),"")</f>
        <v/>
      </c>
      <c r="AA316" t="e">
        <f>VLOOKUP(F316,内部通讯录!$B:$F,5,FALSE)</f>
        <v>#N/A</v>
      </c>
      <c r="AB316" t="str">
        <f>IFERROR(VLOOKUP($AA316,项目参数!$I$14:$J$21,2,FALSE),"")</f>
        <v/>
      </c>
    </row>
    <row r="317" spans="1:28">
      <c r="A317" s="8"/>
      <c r="B317" s="8"/>
      <c r="C317" s="8"/>
      <c r="D317" s="8"/>
      <c r="E317" s="8"/>
      <c r="F317" s="8"/>
      <c r="G317" s="8"/>
      <c r="H317" s="116"/>
      <c r="I317" s="40"/>
      <c r="J317" s="120" t="str">
        <f>IF(AND($H317&gt;0,$I317&lt;&gt;"",$I317&gt;40000),IFERROR(WORKDAY.INTL($I317,INT(($H317+项目参数!$J$29-1)/项目参数!$J$29)-1,1,项目参数!$B$2:$B$200),WORKDAY($I317,INT(($H317+项目参数!$J$29-1)/项目参数!$J$29)-1,1)),"")</f>
        <v/>
      </c>
      <c r="K317" s="121" t="str">
        <f>IF(AND($L317&lt;&gt;"",$L317&gt;40000,$M317&lt;&gt;"",$M317&gt;40000),(1+IFERROR(NETWORKDAYS.INTL($L317,$M317,1,项目参数!$B$2:$B$200),NETWORKDAYS($L317,$M317,1)))*项目参数!$J$29,"")</f>
        <v/>
      </c>
      <c r="L317" s="40"/>
      <c r="M317" s="40"/>
      <c r="N317" s="58"/>
      <c r="O317" s="61"/>
      <c r="W317" s="98" t="b">
        <f t="shared" si="4"/>
        <v>0</v>
      </c>
      <c r="Y317" s="32" t="str">
        <f>IF($W317,VLOOKUP($B317,项目阶段与里程碑!$B:$E,3,FALSE),"")</f>
        <v/>
      </c>
      <c r="Z317" s="32" t="str">
        <f>IF($W317,VLOOKUP($B317,项目阶段与里程碑!$B:$E,4,FALSE),"")</f>
        <v/>
      </c>
      <c r="AA317" t="e">
        <f>VLOOKUP(F317,内部通讯录!$B:$F,5,FALSE)</f>
        <v>#N/A</v>
      </c>
      <c r="AB317" t="str">
        <f>IFERROR(VLOOKUP($AA317,项目参数!$I$14:$J$21,2,FALSE),"")</f>
        <v/>
      </c>
    </row>
    <row r="318" spans="1:28">
      <c r="A318" s="8"/>
      <c r="B318" s="8"/>
      <c r="C318" s="8"/>
      <c r="D318" s="8"/>
      <c r="E318" s="8"/>
      <c r="F318" s="8"/>
      <c r="G318" s="8"/>
      <c r="H318" s="116"/>
      <c r="I318" s="40"/>
      <c r="J318" s="120" t="str">
        <f>IF(AND($H318&gt;0,$I318&lt;&gt;"",$I318&gt;40000),IFERROR(WORKDAY.INTL($I318,INT(($H318+项目参数!$J$29-1)/项目参数!$J$29)-1,1,项目参数!$B$2:$B$200),WORKDAY($I318,INT(($H318+项目参数!$J$29-1)/项目参数!$J$29)-1,1)),"")</f>
        <v/>
      </c>
      <c r="K318" s="121" t="str">
        <f>IF(AND($L318&lt;&gt;"",$L318&gt;40000,$M318&lt;&gt;"",$M318&gt;40000),(1+IFERROR(NETWORKDAYS.INTL($L318,$M318,1,项目参数!$B$2:$B$200),NETWORKDAYS($L318,$M318,1)))*项目参数!$J$29,"")</f>
        <v/>
      </c>
      <c r="L318" s="40"/>
      <c r="M318" s="40"/>
      <c r="N318" s="58"/>
      <c r="O318" s="61"/>
      <c r="W318" s="98" t="b">
        <f t="shared" si="4"/>
        <v>0</v>
      </c>
      <c r="Y318" s="32" t="str">
        <f>IF($W318,VLOOKUP($B318,项目阶段与里程碑!$B:$E,3,FALSE),"")</f>
        <v/>
      </c>
      <c r="Z318" s="32" t="str">
        <f>IF($W318,VLOOKUP($B318,项目阶段与里程碑!$B:$E,4,FALSE),"")</f>
        <v/>
      </c>
      <c r="AA318" t="e">
        <f>VLOOKUP(F318,内部通讯录!$B:$F,5,FALSE)</f>
        <v>#N/A</v>
      </c>
      <c r="AB318" t="str">
        <f>IFERROR(VLOOKUP($AA318,项目参数!$I$14:$J$21,2,FALSE),"")</f>
        <v/>
      </c>
    </row>
    <row r="319" spans="1:28">
      <c r="A319" s="8"/>
      <c r="B319" s="8"/>
      <c r="C319" s="8"/>
      <c r="D319" s="8"/>
      <c r="E319" s="8"/>
      <c r="F319" s="8"/>
      <c r="G319" s="8"/>
      <c r="H319" s="116"/>
      <c r="I319" s="40"/>
      <c r="J319" s="120" t="str">
        <f>IF(AND($H319&gt;0,$I319&lt;&gt;"",$I319&gt;40000),IFERROR(WORKDAY.INTL($I319,INT(($H319+项目参数!$J$29-1)/项目参数!$J$29)-1,1,项目参数!$B$2:$B$200),WORKDAY($I319,INT(($H319+项目参数!$J$29-1)/项目参数!$J$29)-1,1)),"")</f>
        <v/>
      </c>
      <c r="K319" s="121" t="str">
        <f>IF(AND($L319&lt;&gt;"",$L319&gt;40000,$M319&lt;&gt;"",$M319&gt;40000),(1+IFERROR(NETWORKDAYS.INTL($L319,$M319,1,项目参数!$B$2:$B$200),NETWORKDAYS($L319,$M319,1)))*项目参数!$J$29,"")</f>
        <v/>
      </c>
      <c r="L319" s="40"/>
      <c r="M319" s="40"/>
      <c r="N319" s="58"/>
      <c r="O319" s="61"/>
      <c r="W319" s="98" t="b">
        <f t="shared" si="4"/>
        <v>0</v>
      </c>
      <c r="Y319" s="32" t="str">
        <f>IF($W319,VLOOKUP($B319,项目阶段与里程碑!$B:$E,3,FALSE),"")</f>
        <v/>
      </c>
      <c r="Z319" s="32" t="str">
        <f>IF($W319,VLOOKUP($B319,项目阶段与里程碑!$B:$E,4,FALSE),"")</f>
        <v/>
      </c>
      <c r="AA319" t="e">
        <f>VLOOKUP(F319,内部通讯录!$B:$F,5,FALSE)</f>
        <v>#N/A</v>
      </c>
      <c r="AB319" t="str">
        <f>IFERROR(VLOOKUP($AA319,项目参数!$I$14:$J$21,2,FALSE),"")</f>
        <v/>
      </c>
    </row>
    <row r="320" spans="1:28">
      <c r="A320" s="8"/>
      <c r="B320" s="8"/>
      <c r="C320" s="8"/>
      <c r="D320" s="8"/>
      <c r="E320" s="8"/>
      <c r="F320" s="8"/>
      <c r="G320" s="8"/>
      <c r="H320" s="116"/>
      <c r="I320" s="40"/>
      <c r="J320" s="120" t="str">
        <f>IF(AND($H320&gt;0,$I320&lt;&gt;"",$I320&gt;40000),IFERROR(WORKDAY.INTL($I320,INT(($H320+项目参数!$J$29-1)/项目参数!$J$29)-1,1,项目参数!$B$2:$B$200),WORKDAY($I320,INT(($H320+项目参数!$J$29-1)/项目参数!$J$29)-1,1)),"")</f>
        <v/>
      </c>
      <c r="K320" s="121" t="str">
        <f>IF(AND($L320&lt;&gt;"",$L320&gt;40000,$M320&lt;&gt;"",$M320&gt;40000),(1+IFERROR(NETWORKDAYS.INTL($L320,$M320,1,项目参数!$B$2:$B$200),NETWORKDAYS($L320,$M320,1)))*项目参数!$J$29,"")</f>
        <v/>
      </c>
      <c r="L320" s="40"/>
      <c r="M320" s="40"/>
      <c r="N320" s="58"/>
      <c r="O320" s="61"/>
      <c r="W320" s="98" t="b">
        <f t="shared" si="4"/>
        <v>0</v>
      </c>
      <c r="Y320" s="32" t="str">
        <f>IF($W320,VLOOKUP($B320,项目阶段与里程碑!$B:$E,3,FALSE),"")</f>
        <v/>
      </c>
      <c r="Z320" s="32" t="str">
        <f>IF($W320,VLOOKUP($B320,项目阶段与里程碑!$B:$E,4,FALSE),"")</f>
        <v/>
      </c>
      <c r="AA320" t="e">
        <f>VLOOKUP(F320,内部通讯录!$B:$F,5,FALSE)</f>
        <v>#N/A</v>
      </c>
      <c r="AB320" t="str">
        <f>IFERROR(VLOOKUP($AA320,项目参数!$I$14:$J$21,2,FALSE),"")</f>
        <v/>
      </c>
    </row>
    <row r="321" spans="1:28">
      <c r="A321" s="8"/>
      <c r="B321" s="8"/>
      <c r="C321" s="8"/>
      <c r="D321" s="8"/>
      <c r="E321" s="8"/>
      <c r="F321" s="8"/>
      <c r="G321" s="8"/>
      <c r="H321" s="116"/>
      <c r="I321" s="40"/>
      <c r="J321" s="120" t="str">
        <f>IF(AND($H321&gt;0,$I321&lt;&gt;"",$I321&gt;40000),IFERROR(WORKDAY.INTL($I321,INT(($H321+项目参数!$J$29-1)/项目参数!$J$29)-1,1,项目参数!$B$2:$B$200),WORKDAY($I321,INT(($H321+项目参数!$J$29-1)/项目参数!$J$29)-1,1)),"")</f>
        <v/>
      </c>
      <c r="K321" s="121" t="str">
        <f>IF(AND($L321&lt;&gt;"",$L321&gt;40000,$M321&lt;&gt;"",$M321&gt;40000),(1+IFERROR(NETWORKDAYS.INTL($L321,$M321,1,项目参数!$B$2:$B$200),NETWORKDAYS($L321,$M321,1)))*项目参数!$J$29,"")</f>
        <v/>
      </c>
      <c r="L321" s="40"/>
      <c r="M321" s="40"/>
      <c r="N321" s="58"/>
      <c r="O321" s="61"/>
      <c r="W321" s="98" t="b">
        <f t="shared" si="4"/>
        <v>0</v>
      </c>
      <c r="Y321" s="32" t="str">
        <f>IF($W321,VLOOKUP($B321,项目阶段与里程碑!$B:$E,3,FALSE),"")</f>
        <v/>
      </c>
      <c r="Z321" s="32" t="str">
        <f>IF($W321,VLOOKUP($B321,项目阶段与里程碑!$B:$E,4,FALSE),"")</f>
        <v/>
      </c>
      <c r="AA321" t="e">
        <f>VLOOKUP(F321,内部通讯录!$B:$F,5,FALSE)</f>
        <v>#N/A</v>
      </c>
      <c r="AB321" t="str">
        <f>IFERROR(VLOOKUP($AA321,项目参数!$I$14:$J$21,2,FALSE),"")</f>
        <v/>
      </c>
    </row>
    <row r="322" spans="1:28">
      <c r="A322" s="8"/>
      <c r="B322" s="8"/>
      <c r="C322" s="8"/>
      <c r="D322" s="8"/>
      <c r="E322" s="8"/>
      <c r="F322" s="8"/>
      <c r="G322" s="8"/>
      <c r="H322" s="116"/>
      <c r="I322" s="40"/>
      <c r="J322" s="120" t="str">
        <f>IF(AND($H322&gt;0,$I322&lt;&gt;"",$I322&gt;40000),IFERROR(WORKDAY.INTL($I322,INT(($H322+项目参数!$J$29-1)/项目参数!$J$29)-1,1,项目参数!$B$2:$B$200),WORKDAY($I322,INT(($H322+项目参数!$J$29-1)/项目参数!$J$29)-1,1)),"")</f>
        <v/>
      </c>
      <c r="K322" s="121" t="str">
        <f>IF(AND($L322&lt;&gt;"",$L322&gt;40000,$M322&lt;&gt;"",$M322&gt;40000),(1+IFERROR(NETWORKDAYS.INTL($L322,$M322,1,项目参数!$B$2:$B$200),NETWORKDAYS($L322,$M322,1)))*项目参数!$J$29,"")</f>
        <v/>
      </c>
      <c r="L322" s="40"/>
      <c r="M322" s="40"/>
      <c r="N322" s="58"/>
      <c r="O322" s="61"/>
      <c r="W322" s="98" t="b">
        <f t="shared" ref="W322:W385" si="5">AND(LEN(A322)&gt;0,LEN(C322)&gt;3,LEN(F322)&gt;1,OR(I322=0,AND(H322&gt;0,I322&gt;40000)),OR(L322=0,L322&gt;40000))</f>
        <v>0</v>
      </c>
      <c r="Y322" s="32" t="str">
        <f>IF($W322,VLOOKUP($B322,项目阶段与里程碑!$B:$E,3,FALSE),"")</f>
        <v/>
      </c>
      <c r="Z322" s="32" t="str">
        <f>IF($W322,VLOOKUP($B322,项目阶段与里程碑!$B:$E,4,FALSE),"")</f>
        <v/>
      </c>
      <c r="AA322" t="e">
        <f>VLOOKUP(F322,内部通讯录!$B:$F,5,FALSE)</f>
        <v>#N/A</v>
      </c>
      <c r="AB322" t="str">
        <f>IFERROR(VLOOKUP($AA322,项目参数!$I$14:$J$21,2,FALSE),"")</f>
        <v/>
      </c>
    </row>
    <row r="323" spans="1:28">
      <c r="A323" s="8"/>
      <c r="B323" s="8"/>
      <c r="C323" s="8"/>
      <c r="D323" s="8"/>
      <c r="E323" s="8"/>
      <c r="F323" s="8"/>
      <c r="G323" s="8"/>
      <c r="H323" s="116"/>
      <c r="I323" s="40"/>
      <c r="J323" s="120" t="str">
        <f>IF(AND($H323&gt;0,$I323&lt;&gt;"",$I323&gt;40000),IFERROR(WORKDAY.INTL($I323,INT(($H323+项目参数!$J$29-1)/项目参数!$J$29)-1,1,项目参数!$B$2:$B$200),WORKDAY($I323,INT(($H323+项目参数!$J$29-1)/项目参数!$J$29)-1,1)),"")</f>
        <v/>
      </c>
      <c r="K323" s="121" t="str">
        <f>IF(AND($L323&lt;&gt;"",$L323&gt;40000,$M323&lt;&gt;"",$M323&gt;40000),(1+IFERROR(NETWORKDAYS.INTL($L323,$M323,1,项目参数!$B$2:$B$200),NETWORKDAYS($L323,$M323,1)))*项目参数!$J$29,"")</f>
        <v/>
      </c>
      <c r="L323" s="40"/>
      <c r="M323" s="40"/>
      <c r="N323" s="58"/>
      <c r="O323" s="61"/>
      <c r="W323" s="98" t="b">
        <f t="shared" si="5"/>
        <v>0</v>
      </c>
      <c r="Y323" s="32" t="str">
        <f>IF($W323,VLOOKUP($B323,项目阶段与里程碑!$B:$E,3,FALSE),"")</f>
        <v/>
      </c>
      <c r="Z323" s="32" t="str">
        <f>IF($W323,VLOOKUP($B323,项目阶段与里程碑!$B:$E,4,FALSE),"")</f>
        <v/>
      </c>
      <c r="AA323" t="e">
        <f>VLOOKUP(F323,内部通讯录!$B:$F,5,FALSE)</f>
        <v>#N/A</v>
      </c>
      <c r="AB323" t="str">
        <f>IFERROR(VLOOKUP($AA323,项目参数!$I$14:$J$21,2,FALSE),"")</f>
        <v/>
      </c>
    </row>
    <row r="324" spans="1:28">
      <c r="A324" s="8"/>
      <c r="B324" s="8"/>
      <c r="C324" s="8"/>
      <c r="D324" s="8"/>
      <c r="E324" s="8"/>
      <c r="F324" s="8"/>
      <c r="G324" s="8"/>
      <c r="H324" s="116"/>
      <c r="I324" s="40"/>
      <c r="J324" s="120" t="str">
        <f>IF(AND($H324&gt;0,$I324&lt;&gt;"",$I324&gt;40000),IFERROR(WORKDAY.INTL($I324,INT(($H324+项目参数!$J$29-1)/项目参数!$J$29)-1,1,项目参数!$B$2:$B$200),WORKDAY($I324,INT(($H324+项目参数!$J$29-1)/项目参数!$J$29)-1,1)),"")</f>
        <v/>
      </c>
      <c r="K324" s="121" t="str">
        <f>IF(AND($L324&lt;&gt;"",$L324&gt;40000,$M324&lt;&gt;"",$M324&gt;40000),(1+IFERROR(NETWORKDAYS.INTL($L324,$M324,1,项目参数!$B$2:$B$200),NETWORKDAYS($L324,$M324,1)))*项目参数!$J$29,"")</f>
        <v/>
      </c>
      <c r="L324" s="40"/>
      <c r="M324" s="40"/>
      <c r="N324" s="58"/>
      <c r="O324" s="61"/>
      <c r="W324" s="98" t="b">
        <f t="shared" si="5"/>
        <v>0</v>
      </c>
      <c r="Y324" s="32" t="str">
        <f>IF($W324,VLOOKUP($B324,项目阶段与里程碑!$B:$E,3,FALSE),"")</f>
        <v/>
      </c>
      <c r="Z324" s="32" t="str">
        <f>IF($W324,VLOOKUP($B324,项目阶段与里程碑!$B:$E,4,FALSE),"")</f>
        <v/>
      </c>
      <c r="AA324" t="e">
        <f>VLOOKUP(F324,内部通讯录!$B:$F,5,FALSE)</f>
        <v>#N/A</v>
      </c>
      <c r="AB324" t="str">
        <f>IFERROR(VLOOKUP($AA324,项目参数!$I$14:$J$21,2,FALSE),"")</f>
        <v/>
      </c>
    </row>
    <row r="325" spans="1:28">
      <c r="A325" s="8"/>
      <c r="B325" s="8"/>
      <c r="C325" s="8"/>
      <c r="D325" s="8"/>
      <c r="E325" s="8"/>
      <c r="F325" s="8"/>
      <c r="G325" s="8"/>
      <c r="H325" s="116"/>
      <c r="I325" s="40"/>
      <c r="J325" s="120" t="str">
        <f>IF(AND($H325&gt;0,$I325&lt;&gt;"",$I325&gt;40000),IFERROR(WORKDAY.INTL($I325,INT(($H325+项目参数!$J$29-1)/项目参数!$J$29)-1,1,项目参数!$B$2:$B$200),WORKDAY($I325,INT(($H325+项目参数!$J$29-1)/项目参数!$J$29)-1,1)),"")</f>
        <v/>
      </c>
      <c r="K325" s="121" t="str">
        <f>IF(AND($L325&lt;&gt;"",$L325&gt;40000,$M325&lt;&gt;"",$M325&gt;40000),(1+IFERROR(NETWORKDAYS.INTL($L325,$M325,1,项目参数!$B$2:$B$200),NETWORKDAYS($L325,$M325,1)))*项目参数!$J$29,"")</f>
        <v/>
      </c>
      <c r="L325" s="40"/>
      <c r="M325" s="40"/>
      <c r="N325" s="58"/>
      <c r="O325" s="61"/>
      <c r="W325" s="98" t="b">
        <f t="shared" si="5"/>
        <v>0</v>
      </c>
      <c r="Y325" s="32" t="str">
        <f>IF($W325,VLOOKUP($B325,项目阶段与里程碑!$B:$E,3,FALSE),"")</f>
        <v/>
      </c>
      <c r="Z325" s="32" t="str">
        <f>IF($W325,VLOOKUP($B325,项目阶段与里程碑!$B:$E,4,FALSE),"")</f>
        <v/>
      </c>
      <c r="AA325" t="e">
        <f>VLOOKUP(F325,内部通讯录!$B:$F,5,FALSE)</f>
        <v>#N/A</v>
      </c>
      <c r="AB325" t="str">
        <f>IFERROR(VLOOKUP($AA325,项目参数!$I$14:$J$21,2,FALSE),"")</f>
        <v/>
      </c>
    </row>
    <row r="326" spans="1:28">
      <c r="A326" s="8"/>
      <c r="B326" s="8"/>
      <c r="C326" s="8"/>
      <c r="D326" s="8"/>
      <c r="E326" s="8"/>
      <c r="F326" s="8"/>
      <c r="G326" s="8"/>
      <c r="H326" s="116"/>
      <c r="I326" s="40"/>
      <c r="J326" s="120" t="str">
        <f>IF(AND($H326&gt;0,$I326&lt;&gt;"",$I326&gt;40000),IFERROR(WORKDAY.INTL($I326,INT(($H326+项目参数!$J$29-1)/项目参数!$J$29)-1,1,项目参数!$B$2:$B$200),WORKDAY($I326,INT(($H326+项目参数!$J$29-1)/项目参数!$J$29)-1,1)),"")</f>
        <v/>
      </c>
      <c r="K326" s="121" t="str">
        <f>IF(AND($L326&lt;&gt;"",$L326&gt;40000,$M326&lt;&gt;"",$M326&gt;40000),(1+IFERROR(NETWORKDAYS.INTL($L326,$M326,1,项目参数!$B$2:$B$200),NETWORKDAYS($L326,$M326,1)))*项目参数!$J$29,"")</f>
        <v/>
      </c>
      <c r="L326" s="40"/>
      <c r="M326" s="40"/>
      <c r="N326" s="58"/>
      <c r="O326" s="61"/>
      <c r="W326" s="98" t="b">
        <f t="shared" si="5"/>
        <v>0</v>
      </c>
      <c r="Y326" s="32" t="str">
        <f>IF($W326,VLOOKUP($B326,项目阶段与里程碑!$B:$E,3,FALSE),"")</f>
        <v/>
      </c>
      <c r="Z326" s="32" t="str">
        <f>IF($W326,VLOOKUP($B326,项目阶段与里程碑!$B:$E,4,FALSE),"")</f>
        <v/>
      </c>
      <c r="AA326" t="e">
        <f>VLOOKUP(F326,内部通讯录!$B:$F,5,FALSE)</f>
        <v>#N/A</v>
      </c>
      <c r="AB326" t="str">
        <f>IFERROR(VLOOKUP($AA326,项目参数!$I$14:$J$21,2,FALSE),"")</f>
        <v/>
      </c>
    </row>
    <row r="327" spans="1:28">
      <c r="A327" s="8"/>
      <c r="B327" s="8"/>
      <c r="C327" s="8"/>
      <c r="D327" s="8"/>
      <c r="E327" s="8"/>
      <c r="F327" s="8"/>
      <c r="G327" s="8"/>
      <c r="H327" s="116"/>
      <c r="I327" s="40"/>
      <c r="J327" s="120" t="str">
        <f>IF(AND($H327&gt;0,$I327&lt;&gt;"",$I327&gt;40000),IFERROR(WORKDAY.INTL($I327,INT(($H327+项目参数!$J$29-1)/项目参数!$J$29)-1,1,项目参数!$B$2:$B$200),WORKDAY($I327,INT(($H327+项目参数!$J$29-1)/项目参数!$J$29)-1,1)),"")</f>
        <v/>
      </c>
      <c r="K327" s="121" t="str">
        <f>IF(AND($L327&lt;&gt;"",$L327&gt;40000,$M327&lt;&gt;"",$M327&gt;40000),(1+IFERROR(NETWORKDAYS.INTL($L327,$M327,1,项目参数!$B$2:$B$200),NETWORKDAYS($L327,$M327,1)))*项目参数!$J$29,"")</f>
        <v/>
      </c>
      <c r="L327" s="40"/>
      <c r="M327" s="40"/>
      <c r="N327" s="58"/>
      <c r="O327" s="61"/>
      <c r="W327" s="98" t="b">
        <f t="shared" si="5"/>
        <v>0</v>
      </c>
      <c r="Y327" s="32" t="str">
        <f>IF($W327,VLOOKUP($B327,项目阶段与里程碑!$B:$E,3,FALSE),"")</f>
        <v/>
      </c>
      <c r="Z327" s="32" t="str">
        <f>IF($W327,VLOOKUP($B327,项目阶段与里程碑!$B:$E,4,FALSE),"")</f>
        <v/>
      </c>
      <c r="AA327" t="e">
        <f>VLOOKUP(F327,内部通讯录!$B:$F,5,FALSE)</f>
        <v>#N/A</v>
      </c>
      <c r="AB327" t="str">
        <f>IFERROR(VLOOKUP($AA327,项目参数!$I$14:$J$21,2,FALSE),"")</f>
        <v/>
      </c>
    </row>
    <row r="328" spans="1:28">
      <c r="A328" s="8"/>
      <c r="B328" s="8"/>
      <c r="C328" s="8"/>
      <c r="D328" s="8"/>
      <c r="E328" s="8"/>
      <c r="F328" s="8"/>
      <c r="G328" s="8"/>
      <c r="H328" s="116"/>
      <c r="I328" s="40"/>
      <c r="J328" s="120" t="str">
        <f>IF(AND($H328&gt;0,$I328&lt;&gt;"",$I328&gt;40000),IFERROR(WORKDAY.INTL($I328,INT(($H328+项目参数!$J$29-1)/项目参数!$J$29)-1,1,项目参数!$B$2:$B$200),WORKDAY($I328,INT(($H328+项目参数!$J$29-1)/项目参数!$J$29)-1,1)),"")</f>
        <v/>
      </c>
      <c r="K328" s="121" t="str">
        <f>IF(AND($L328&lt;&gt;"",$L328&gt;40000,$M328&lt;&gt;"",$M328&gt;40000),(1+IFERROR(NETWORKDAYS.INTL($L328,$M328,1,项目参数!$B$2:$B$200),NETWORKDAYS($L328,$M328,1)))*项目参数!$J$29,"")</f>
        <v/>
      </c>
      <c r="L328" s="40"/>
      <c r="M328" s="40"/>
      <c r="N328" s="58"/>
      <c r="O328" s="61"/>
      <c r="W328" s="98" t="b">
        <f t="shared" si="5"/>
        <v>0</v>
      </c>
      <c r="Y328" s="32" t="str">
        <f>IF($W328,VLOOKUP($B328,项目阶段与里程碑!$B:$E,3,FALSE),"")</f>
        <v/>
      </c>
      <c r="Z328" s="32" t="str">
        <f>IF($W328,VLOOKUP($B328,项目阶段与里程碑!$B:$E,4,FALSE),"")</f>
        <v/>
      </c>
      <c r="AA328" t="e">
        <f>VLOOKUP(F328,内部通讯录!$B:$F,5,FALSE)</f>
        <v>#N/A</v>
      </c>
      <c r="AB328" t="str">
        <f>IFERROR(VLOOKUP($AA328,项目参数!$I$14:$J$21,2,FALSE),"")</f>
        <v/>
      </c>
    </row>
    <row r="329" spans="1:28">
      <c r="A329" s="8"/>
      <c r="B329" s="8"/>
      <c r="C329" s="8"/>
      <c r="D329" s="8"/>
      <c r="E329" s="8"/>
      <c r="F329" s="8"/>
      <c r="G329" s="8"/>
      <c r="H329" s="116"/>
      <c r="I329" s="40"/>
      <c r="J329" s="120" t="str">
        <f>IF(AND($H329&gt;0,$I329&lt;&gt;"",$I329&gt;40000),IFERROR(WORKDAY.INTL($I329,INT(($H329+项目参数!$J$29-1)/项目参数!$J$29)-1,1,项目参数!$B$2:$B$200),WORKDAY($I329,INT(($H329+项目参数!$J$29-1)/项目参数!$J$29)-1,1)),"")</f>
        <v/>
      </c>
      <c r="K329" s="121" t="str">
        <f>IF(AND($L329&lt;&gt;"",$L329&gt;40000,$M329&lt;&gt;"",$M329&gt;40000),(1+IFERROR(NETWORKDAYS.INTL($L329,$M329,1,项目参数!$B$2:$B$200),NETWORKDAYS($L329,$M329,1)))*项目参数!$J$29,"")</f>
        <v/>
      </c>
      <c r="L329" s="40"/>
      <c r="M329" s="40"/>
      <c r="N329" s="58"/>
      <c r="O329" s="61"/>
      <c r="W329" s="98" t="b">
        <f t="shared" si="5"/>
        <v>0</v>
      </c>
      <c r="Y329" s="32" t="str">
        <f>IF($W329,VLOOKUP($B329,项目阶段与里程碑!$B:$E,3,FALSE),"")</f>
        <v/>
      </c>
      <c r="Z329" s="32" t="str">
        <f>IF($W329,VLOOKUP($B329,项目阶段与里程碑!$B:$E,4,FALSE),"")</f>
        <v/>
      </c>
      <c r="AA329" t="e">
        <f>VLOOKUP(F329,内部通讯录!$B:$F,5,FALSE)</f>
        <v>#N/A</v>
      </c>
      <c r="AB329" t="str">
        <f>IFERROR(VLOOKUP($AA329,项目参数!$I$14:$J$21,2,FALSE),"")</f>
        <v/>
      </c>
    </row>
    <row r="330" spans="1:28">
      <c r="A330" s="8"/>
      <c r="B330" s="8"/>
      <c r="C330" s="8"/>
      <c r="D330" s="8"/>
      <c r="E330" s="8"/>
      <c r="F330" s="8"/>
      <c r="G330" s="8"/>
      <c r="H330" s="116"/>
      <c r="I330" s="40"/>
      <c r="J330" s="120" t="str">
        <f>IF(AND($H330&gt;0,$I330&lt;&gt;"",$I330&gt;40000),IFERROR(WORKDAY.INTL($I330,INT(($H330+项目参数!$J$29-1)/项目参数!$J$29)-1,1,项目参数!$B$2:$B$200),WORKDAY($I330,INT(($H330+项目参数!$J$29-1)/项目参数!$J$29)-1,1)),"")</f>
        <v/>
      </c>
      <c r="K330" s="121" t="str">
        <f>IF(AND($L330&lt;&gt;"",$L330&gt;40000,$M330&lt;&gt;"",$M330&gt;40000),(1+IFERROR(NETWORKDAYS.INTL($L330,$M330,1,项目参数!$B$2:$B$200),NETWORKDAYS($L330,$M330,1)))*项目参数!$J$29,"")</f>
        <v/>
      </c>
      <c r="L330" s="40"/>
      <c r="M330" s="40"/>
      <c r="N330" s="58"/>
      <c r="O330" s="61"/>
      <c r="W330" s="98" t="b">
        <f t="shared" si="5"/>
        <v>0</v>
      </c>
      <c r="Y330" s="32" t="str">
        <f>IF($W330,VLOOKUP($B330,项目阶段与里程碑!$B:$E,3,FALSE),"")</f>
        <v/>
      </c>
      <c r="Z330" s="32" t="str">
        <f>IF($W330,VLOOKUP($B330,项目阶段与里程碑!$B:$E,4,FALSE),"")</f>
        <v/>
      </c>
      <c r="AA330" t="e">
        <f>VLOOKUP(F330,内部通讯录!$B:$F,5,FALSE)</f>
        <v>#N/A</v>
      </c>
      <c r="AB330" t="str">
        <f>IFERROR(VLOOKUP($AA330,项目参数!$I$14:$J$21,2,FALSE),"")</f>
        <v/>
      </c>
    </row>
    <row r="331" spans="1:28">
      <c r="A331" s="8"/>
      <c r="B331" s="8"/>
      <c r="C331" s="8"/>
      <c r="D331" s="8"/>
      <c r="E331" s="8"/>
      <c r="F331" s="8"/>
      <c r="G331" s="8"/>
      <c r="H331" s="116"/>
      <c r="I331" s="40"/>
      <c r="J331" s="120" t="str">
        <f>IF(AND($H331&gt;0,$I331&lt;&gt;"",$I331&gt;40000),IFERROR(WORKDAY.INTL($I331,INT(($H331+项目参数!$J$29-1)/项目参数!$J$29)-1,1,项目参数!$B$2:$B$200),WORKDAY($I331,INT(($H331+项目参数!$J$29-1)/项目参数!$J$29)-1,1)),"")</f>
        <v/>
      </c>
      <c r="K331" s="121" t="str">
        <f>IF(AND($L331&lt;&gt;"",$L331&gt;40000,$M331&lt;&gt;"",$M331&gt;40000),(1+IFERROR(NETWORKDAYS.INTL($L331,$M331,1,项目参数!$B$2:$B$200),NETWORKDAYS($L331,$M331,1)))*项目参数!$J$29,"")</f>
        <v/>
      </c>
      <c r="L331" s="40"/>
      <c r="M331" s="40"/>
      <c r="N331" s="58"/>
      <c r="O331" s="61"/>
      <c r="W331" s="98" t="b">
        <f t="shared" si="5"/>
        <v>0</v>
      </c>
      <c r="Y331" s="32" t="str">
        <f>IF($W331,VLOOKUP($B331,项目阶段与里程碑!$B:$E,3,FALSE),"")</f>
        <v/>
      </c>
      <c r="Z331" s="32" t="str">
        <f>IF($W331,VLOOKUP($B331,项目阶段与里程碑!$B:$E,4,FALSE),"")</f>
        <v/>
      </c>
      <c r="AA331" t="e">
        <f>VLOOKUP(F331,内部通讯录!$B:$F,5,FALSE)</f>
        <v>#N/A</v>
      </c>
      <c r="AB331" t="str">
        <f>IFERROR(VLOOKUP($AA331,项目参数!$I$14:$J$21,2,FALSE),"")</f>
        <v/>
      </c>
    </row>
    <row r="332" spans="1:28">
      <c r="A332" s="8"/>
      <c r="B332" s="8"/>
      <c r="C332" s="8"/>
      <c r="D332" s="8"/>
      <c r="E332" s="8"/>
      <c r="F332" s="8"/>
      <c r="G332" s="8"/>
      <c r="H332" s="116"/>
      <c r="I332" s="40"/>
      <c r="J332" s="120" t="str">
        <f>IF(AND($H332&gt;0,$I332&lt;&gt;"",$I332&gt;40000),IFERROR(WORKDAY.INTL($I332,INT(($H332+项目参数!$J$29-1)/项目参数!$J$29)-1,1,项目参数!$B$2:$B$200),WORKDAY($I332,INT(($H332+项目参数!$J$29-1)/项目参数!$J$29)-1,1)),"")</f>
        <v/>
      </c>
      <c r="K332" s="121" t="str">
        <f>IF(AND($L332&lt;&gt;"",$L332&gt;40000,$M332&lt;&gt;"",$M332&gt;40000),(1+IFERROR(NETWORKDAYS.INTL($L332,$M332,1,项目参数!$B$2:$B$200),NETWORKDAYS($L332,$M332,1)))*项目参数!$J$29,"")</f>
        <v/>
      </c>
      <c r="L332" s="40"/>
      <c r="M332" s="40"/>
      <c r="N332" s="58"/>
      <c r="O332" s="61"/>
      <c r="W332" s="98" t="b">
        <f t="shared" si="5"/>
        <v>0</v>
      </c>
      <c r="Y332" s="32" t="str">
        <f>IF($W332,VLOOKUP($B332,项目阶段与里程碑!$B:$E,3,FALSE),"")</f>
        <v/>
      </c>
      <c r="Z332" s="32" t="str">
        <f>IF($W332,VLOOKUP($B332,项目阶段与里程碑!$B:$E,4,FALSE),"")</f>
        <v/>
      </c>
      <c r="AA332" t="e">
        <f>VLOOKUP(F332,内部通讯录!$B:$F,5,FALSE)</f>
        <v>#N/A</v>
      </c>
      <c r="AB332" t="str">
        <f>IFERROR(VLOOKUP($AA332,项目参数!$I$14:$J$21,2,FALSE),"")</f>
        <v/>
      </c>
    </row>
    <row r="333" spans="1:28">
      <c r="A333" s="8"/>
      <c r="B333" s="8"/>
      <c r="C333" s="8"/>
      <c r="D333" s="8"/>
      <c r="E333" s="8"/>
      <c r="F333" s="8"/>
      <c r="G333" s="8"/>
      <c r="H333" s="116"/>
      <c r="I333" s="40"/>
      <c r="J333" s="120" t="str">
        <f>IF(AND($H333&gt;0,$I333&lt;&gt;"",$I333&gt;40000),IFERROR(WORKDAY.INTL($I333,INT(($H333+项目参数!$J$29-1)/项目参数!$J$29)-1,1,项目参数!$B$2:$B$200),WORKDAY($I333,INT(($H333+项目参数!$J$29-1)/项目参数!$J$29)-1,1)),"")</f>
        <v/>
      </c>
      <c r="K333" s="121" t="str">
        <f>IF(AND($L333&lt;&gt;"",$L333&gt;40000,$M333&lt;&gt;"",$M333&gt;40000),(1+IFERROR(NETWORKDAYS.INTL($L333,$M333,1,项目参数!$B$2:$B$200),NETWORKDAYS($L333,$M333,1)))*项目参数!$J$29,"")</f>
        <v/>
      </c>
      <c r="L333" s="40"/>
      <c r="M333" s="40"/>
      <c r="N333" s="58"/>
      <c r="O333" s="61"/>
      <c r="W333" s="98" t="b">
        <f t="shared" si="5"/>
        <v>0</v>
      </c>
      <c r="Y333" s="32" t="str">
        <f>IF($W333,VLOOKUP($B333,项目阶段与里程碑!$B:$E,3,FALSE),"")</f>
        <v/>
      </c>
      <c r="Z333" s="32" t="str">
        <f>IF($W333,VLOOKUP($B333,项目阶段与里程碑!$B:$E,4,FALSE),"")</f>
        <v/>
      </c>
      <c r="AA333" t="e">
        <f>VLOOKUP(F333,内部通讯录!$B:$F,5,FALSE)</f>
        <v>#N/A</v>
      </c>
      <c r="AB333" t="str">
        <f>IFERROR(VLOOKUP($AA333,项目参数!$I$14:$J$21,2,FALSE),"")</f>
        <v/>
      </c>
    </row>
    <row r="334" spans="1:28">
      <c r="A334" s="8"/>
      <c r="B334" s="8"/>
      <c r="C334" s="8"/>
      <c r="D334" s="8"/>
      <c r="E334" s="8"/>
      <c r="F334" s="8"/>
      <c r="G334" s="8"/>
      <c r="H334" s="116"/>
      <c r="I334" s="40"/>
      <c r="J334" s="120" t="str">
        <f>IF(AND($H334&gt;0,$I334&lt;&gt;"",$I334&gt;40000),IFERROR(WORKDAY.INTL($I334,INT(($H334+项目参数!$J$29-1)/项目参数!$J$29)-1,1,项目参数!$B$2:$B$200),WORKDAY($I334,INT(($H334+项目参数!$J$29-1)/项目参数!$J$29)-1,1)),"")</f>
        <v/>
      </c>
      <c r="K334" s="121" t="str">
        <f>IF(AND($L334&lt;&gt;"",$L334&gt;40000,$M334&lt;&gt;"",$M334&gt;40000),(1+IFERROR(NETWORKDAYS.INTL($L334,$M334,1,项目参数!$B$2:$B$200),NETWORKDAYS($L334,$M334,1)))*项目参数!$J$29,"")</f>
        <v/>
      </c>
      <c r="L334" s="40"/>
      <c r="M334" s="40"/>
      <c r="N334" s="58"/>
      <c r="O334" s="61"/>
      <c r="W334" s="98" t="b">
        <f t="shared" si="5"/>
        <v>0</v>
      </c>
      <c r="Y334" s="32" t="str">
        <f>IF($W334,VLOOKUP($B334,项目阶段与里程碑!$B:$E,3,FALSE),"")</f>
        <v/>
      </c>
      <c r="Z334" s="32" t="str">
        <f>IF($W334,VLOOKUP($B334,项目阶段与里程碑!$B:$E,4,FALSE),"")</f>
        <v/>
      </c>
      <c r="AA334" t="e">
        <f>VLOOKUP(F334,内部通讯录!$B:$F,5,FALSE)</f>
        <v>#N/A</v>
      </c>
      <c r="AB334" t="str">
        <f>IFERROR(VLOOKUP($AA334,项目参数!$I$14:$J$21,2,FALSE),"")</f>
        <v/>
      </c>
    </row>
    <row r="335" spans="1:28">
      <c r="A335" s="8"/>
      <c r="B335" s="8"/>
      <c r="C335" s="8"/>
      <c r="D335" s="8"/>
      <c r="E335" s="8"/>
      <c r="F335" s="8"/>
      <c r="G335" s="8"/>
      <c r="H335" s="116"/>
      <c r="I335" s="40"/>
      <c r="J335" s="120" t="str">
        <f>IF(AND($H335&gt;0,$I335&lt;&gt;"",$I335&gt;40000),IFERROR(WORKDAY.INTL($I335,INT(($H335+项目参数!$J$29-1)/项目参数!$J$29)-1,1,项目参数!$B$2:$B$200),WORKDAY($I335,INT(($H335+项目参数!$J$29-1)/项目参数!$J$29)-1,1)),"")</f>
        <v/>
      </c>
      <c r="K335" s="121" t="str">
        <f>IF(AND($L335&lt;&gt;"",$L335&gt;40000,$M335&lt;&gt;"",$M335&gt;40000),(1+IFERROR(NETWORKDAYS.INTL($L335,$M335,1,项目参数!$B$2:$B$200),NETWORKDAYS($L335,$M335,1)))*项目参数!$J$29,"")</f>
        <v/>
      </c>
      <c r="L335" s="40"/>
      <c r="M335" s="40"/>
      <c r="N335" s="58"/>
      <c r="O335" s="61"/>
      <c r="W335" s="98" t="b">
        <f t="shared" si="5"/>
        <v>0</v>
      </c>
      <c r="Y335" s="32" t="str">
        <f>IF($W335,VLOOKUP($B335,项目阶段与里程碑!$B:$E,3,FALSE),"")</f>
        <v/>
      </c>
      <c r="Z335" s="32" t="str">
        <f>IF($W335,VLOOKUP($B335,项目阶段与里程碑!$B:$E,4,FALSE),"")</f>
        <v/>
      </c>
      <c r="AA335" t="e">
        <f>VLOOKUP(F335,内部通讯录!$B:$F,5,FALSE)</f>
        <v>#N/A</v>
      </c>
      <c r="AB335" t="str">
        <f>IFERROR(VLOOKUP($AA335,项目参数!$I$14:$J$21,2,FALSE),"")</f>
        <v/>
      </c>
    </row>
    <row r="336" spans="1:28">
      <c r="A336" s="8"/>
      <c r="B336" s="8"/>
      <c r="C336" s="8"/>
      <c r="D336" s="8"/>
      <c r="E336" s="8"/>
      <c r="F336" s="8"/>
      <c r="G336" s="8"/>
      <c r="H336" s="116"/>
      <c r="I336" s="40"/>
      <c r="J336" s="120" t="str">
        <f>IF(AND($H336&gt;0,$I336&lt;&gt;"",$I336&gt;40000),IFERROR(WORKDAY.INTL($I336,INT(($H336+项目参数!$J$29-1)/项目参数!$J$29)-1,1,项目参数!$B$2:$B$200),WORKDAY($I336,INT(($H336+项目参数!$J$29-1)/项目参数!$J$29)-1,1)),"")</f>
        <v/>
      </c>
      <c r="K336" s="121" t="str">
        <f>IF(AND($L336&lt;&gt;"",$L336&gt;40000,$M336&lt;&gt;"",$M336&gt;40000),(1+IFERROR(NETWORKDAYS.INTL($L336,$M336,1,项目参数!$B$2:$B$200),NETWORKDAYS($L336,$M336,1)))*项目参数!$J$29,"")</f>
        <v/>
      </c>
      <c r="L336" s="40"/>
      <c r="M336" s="40"/>
      <c r="N336" s="58"/>
      <c r="O336" s="61"/>
      <c r="W336" s="98" t="b">
        <f t="shared" si="5"/>
        <v>0</v>
      </c>
      <c r="Y336" s="32" t="str">
        <f>IF($W336,VLOOKUP($B336,项目阶段与里程碑!$B:$E,3,FALSE),"")</f>
        <v/>
      </c>
      <c r="Z336" s="32" t="str">
        <f>IF($W336,VLOOKUP($B336,项目阶段与里程碑!$B:$E,4,FALSE),"")</f>
        <v/>
      </c>
      <c r="AA336" t="e">
        <f>VLOOKUP(F336,内部通讯录!$B:$F,5,FALSE)</f>
        <v>#N/A</v>
      </c>
      <c r="AB336" t="str">
        <f>IFERROR(VLOOKUP($AA336,项目参数!$I$14:$J$21,2,FALSE),"")</f>
        <v/>
      </c>
    </row>
    <row r="337" spans="1:28">
      <c r="A337" s="8"/>
      <c r="B337" s="8"/>
      <c r="C337" s="8"/>
      <c r="D337" s="8"/>
      <c r="E337" s="8"/>
      <c r="F337" s="8"/>
      <c r="G337" s="8"/>
      <c r="H337" s="116"/>
      <c r="I337" s="40"/>
      <c r="J337" s="120" t="str">
        <f>IF(AND($H337&gt;0,$I337&lt;&gt;"",$I337&gt;40000),IFERROR(WORKDAY.INTL($I337,INT(($H337+项目参数!$J$29-1)/项目参数!$J$29)-1,1,项目参数!$B$2:$B$200),WORKDAY($I337,INT(($H337+项目参数!$J$29-1)/项目参数!$J$29)-1,1)),"")</f>
        <v/>
      </c>
      <c r="K337" s="121" t="str">
        <f>IF(AND($L337&lt;&gt;"",$L337&gt;40000,$M337&lt;&gt;"",$M337&gt;40000),(1+IFERROR(NETWORKDAYS.INTL($L337,$M337,1,项目参数!$B$2:$B$200),NETWORKDAYS($L337,$M337,1)))*项目参数!$J$29,"")</f>
        <v/>
      </c>
      <c r="L337" s="40"/>
      <c r="M337" s="40"/>
      <c r="N337" s="58"/>
      <c r="O337" s="61"/>
      <c r="W337" s="98" t="b">
        <f t="shared" si="5"/>
        <v>0</v>
      </c>
      <c r="Y337" s="32" t="str">
        <f>IF($W337,VLOOKUP($B337,项目阶段与里程碑!$B:$E,3,FALSE),"")</f>
        <v/>
      </c>
      <c r="Z337" s="32" t="str">
        <f>IF($W337,VLOOKUP($B337,项目阶段与里程碑!$B:$E,4,FALSE),"")</f>
        <v/>
      </c>
      <c r="AA337" t="e">
        <f>VLOOKUP(F337,内部通讯录!$B:$F,5,FALSE)</f>
        <v>#N/A</v>
      </c>
      <c r="AB337" t="str">
        <f>IFERROR(VLOOKUP($AA337,项目参数!$I$14:$J$21,2,FALSE),"")</f>
        <v/>
      </c>
    </row>
    <row r="338" spans="1:28">
      <c r="A338" s="8"/>
      <c r="B338" s="8"/>
      <c r="C338" s="8"/>
      <c r="D338" s="8"/>
      <c r="E338" s="8"/>
      <c r="F338" s="8"/>
      <c r="G338" s="8"/>
      <c r="H338" s="116"/>
      <c r="I338" s="40"/>
      <c r="J338" s="120" t="str">
        <f>IF(AND($H338&gt;0,$I338&lt;&gt;"",$I338&gt;40000),IFERROR(WORKDAY.INTL($I338,INT(($H338+项目参数!$J$29-1)/项目参数!$J$29)-1,1,项目参数!$B$2:$B$200),WORKDAY($I338,INT(($H338+项目参数!$J$29-1)/项目参数!$J$29)-1,1)),"")</f>
        <v/>
      </c>
      <c r="K338" s="121" t="str">
        <f>IF(AND($L338&lt;&gt;"",$L338&gt;40000,$M338&lt;&gt;"",$M338&gt;40000),(1+IFERROR(NETWORKDAYS.INTL($L338,$M338,1,项目参数!$B$2:$B$200),NETWORKDAYS($L338,$M338,1)))*项目参数!$J$29,"")</f>
        <v/>
      </c>
      <c r="L338" s="40"/>
      <c r="M338" s="40"/>
      <c r="N338" s="58"/>
      <c r="O338" s="61"/>
      <c r="W338" s="98" t="b">
        <f t="shared" si="5"/>
        <v>0</v>
      </c>
      <c r="Y338" s="32" t="str">
        <f>IF($W338,VLOOKUP($B338,项目阶段与里程碑!$B:$E,3,FALSE),"")</f>
        <v/>
      </c>
      <c r="Z338" s="32" t="str">
        <f>IF($W338,VLOOKUP($B338,项目阶段与里程碑!$B:$E,4,FALSE),"")</f>
        <v/>
      </c>
      <c r="AA338" t="e">
        <f>VLOOKUP(F338,内部通讯录!$B:$F,5,FALSE)</f>
        <v>#N/A</v>
      </c>
      <c r="AB338" t="str">
        <f>IFERROR(VLOOKUP($AA338,项目参数!$I$14:$J$21,2,FALSE),"")</f>
        <v/>
      </c>
    </row>
    <row r="339" spans="1:28">
      <c r="A339" s="8"/>
      <c r="B339" s="8"/>
      <c r="C339" s="8"/>
      <c r="D339" s="8"/>
      <c r="E339" s="8"/>
      <c r="F339" s="8"/>
      <c r="G339" s="8"/>
      <c r="H339" s="116"/>
      <c r="I339" s="40"/>
      <c r="J339" s="120" t="str">
        <f>IF(AND($H339&gt;0,$I339&lt;&gt;"",$I339&gt;40000),IFERROR(WORKDAY.INTL($I339,INT(($H339+项目参数!$J$29-1)/项目参数!$J$29)-1,1,项目参数!$B$2:$B$200),WORKDAY($I339,INT(($H339+项目参数!$J$29-1)/项目参数!$J$29)-1,1)),"")</f>
        <v/>
      </c>
      <c r="K339" s="121" t="str">
        <f>IF(AND($L339&lt;&gt;"",$L339&gt;40000,$M339&lt;&gt;"",$M339&gt;40000),(1+IFERROR(NETWORKDAYS.INTL($L339,$M339,1,项目参数!$B$2:$B$200),NETWORKDAYS($L339,$M339,1)))*项目参数!$J$29,"")</f>
        <v/>
      </c>
      <c r="L339" s="40"/>
      <c r="M339" s="40"/>
      <c r="N339" s="58"/>
      <c r="O339" s="61"/>
      <c r="W339" s="98" t="b">
        <f t="shared" si="5"/>
        <v>0</v>
      </c>
      <c r="Y339" s="32" t="str">
        <f>IF($W339,VLOOKUP($B339,项目阶段与里程碑!$B:$E,3,FALSE),"")</f>
        <v/>
      </c>
      <c r="Z339" s="32" t="str">
        <f>IF($W339,VLOOKUP($B339,项目阶段与里程碑!$B:$E,4,FALSE),"")</f>
        <v/>
      </c>
      <c r="AA339" t="e">
        <f>VLOOKUP(F339,内部通讯录!$B:$F,5,FALSE)</f>
        <v>#N/A</v>
      </c>
      <c r="AB339" t="str">
        <f>IFERROR(VLOOKUP($AA339,项目参数!$I$14:$J$21,2,FALSE),"")</f>
        <v/>
      </c>
    </row>
    <row r="340" spans="1:28">
      <c r="A340" s="8"/>
      <c r="B340" s="8"/>
      <c r="C340" s="8"/>
      <c r="D340" s="8"/>
      <c r="E340" s="8"/>
      <c r="F340" s="8"/>
      <c r="G340" s="8"/>
      <c r="H340" s="116"/>
      <c r="I340" s="40"/>
      <c r="J340" s="120" t="str">
        <f>IF(AND($H340&gt;0,$I340&lt;&gt;"",$I340&gt;40000),IFERROR(WORKDAY.INTL($I340,INT(($H340+项目参数!$J$29-1)/项目参数!$J$29)-1,1,项目参数!$B$2:$B$200),WORKDAY($I340,INT(($H340+项目参数!$J$29-1)/项目参数!$J$29)-1,1)),"")</f>
        <v/>
      </c>
      <c r="K340" s="121" t="str">
        <f>IF(AND($L340&lt;&gt;"",$L340&gt;40000,$M340&lt;&gt;"",$M340&gt;40000),(1+IFERROR(NETWORKDAYS.INTL($L340,$M340,1,项目参数!$B$2:$B$200),NETWORKDAYS($L340,$M340,1)))*项目参数!$J$29,"")</f>
        <v/>
      </c>
      <c r="L340" s="40"/>
      <c r="M340" s="40"/>
      <c r="N340" s="58"/>
      <c r="O340" s="61"/>
      <c r="W340" s="98" t="b">
        <f t="shared" si="5"/>
        <v>0</v>
      </c>
      <c r="Y340" s="32" t="str">
        <f>IF($W340,VLOOKUP($B340,项目阶段与里程碑!$B:$E,3,FALSE),"")</f>
        <v/>
      </c>
      <c r="Z340" s="32" t="str">
        <f>IF($W340,VLOOKUP($B340,项目阶段与里程碑!$B:$E,4,FALSE),"")</f>
        <v/>
      </c>
      <c r="AA340" t="e">
        <f>VLOOKUP(F340,内部通讯录!$B:$F,5,FALSE)</f>
        <v>#N/A</v>
      </c>
      <c r="AB340" t="str">
        <f>IFERROR(VLOOKUP($AA340,项目参数!$I$14:$J$21,2,FALSE),"")</f>
        <v/>
      </c>
    </row>
    <row r="341" spans="1:28">
      <c r="A341" s="8"/>
      <c r="B341" s="8"/>
      <c r="C341" s="8"/>
      <c r="D341" s="8"/>
      <c r="E341" s="8"/>
      <c r="F341" s="8"/>
      <c r="G341" s="8"/>
      <c r="H341" s="116"/>
      <c r="I341" s="40"/>
      <c r="J341" s="120" t="str">
        <f>IF(AND($H341&gt;0,$I341&lt;&gt;"",$I341&gt;40000),IFERROR(WORKDAY.INTL($I341,INT(($H341+项目参数!$J$29-1)/项目参数!$J$29)-1,1,项目参数!$B$2:$B$200),WORKDAY($I341,INT(($H341+项目参数!$J$29-1)/项目参数!$J$29)-1,1)),"")</f>
        <v/>
      </c>
      <c r="K341" s="121" t="str">
        <f>IF(AND($L341&lt;&gt;"",$L341&gt;40000,$M341&lt;&gt;"",$M341&gt;40000),(1+IFERROR(NETWORKDAYS.INTL($L341,$M341,1,项目参数!$B$2:$B$200),NETWORKDAYS($L341,$M341,1)))*项目参数!$J$29,"")</f>
        <v/>
      </c>
      <c r="L341" s="40"/>
      <c r="M341" s="40"/>
      <c r="N341" s="58"/>
      <c r="O341" s="61"/>
      <c r="W341" s="98" t="b">
        <f t="shared" si="5"/>
        <v>0</v>
      </c>
      <c r="Y341" s="32" t="str">
        <f>IF($W341,VLOOKUP($B341,项目阶段与里程碑!$B:$E,3,FALSE),"")</f>
        <v/>
      </c>
      <c r="Z341" s="32" t="str">
        <f>IF($W341,VLOOKUP($B341,项目阶段与里程碑!$B:$E,4,FALSE),"")</f>
        <v/>
      </c>
      <c r="AA341" t="e">
        <f>VLOOKUP(F341,内部通讯录!$B:$F,5,FALSE)</f>
        <v>#N/A</v>
      </c>
      <c r="AB341" t="str">
        <f>IFERROR(VLOOKUP($AA341,项目参数!$I$14:$J$21,2,FALSE),"")</f>
        <v/>
      </c>
    </row>
    <row r="342" spans="1:28">
      <c r="A342" s="8"/>
      <c r="B342" s="8"/>
      <c r="C342" s="8"/>
      <c r="D342" s="8"/>
      <c r="E342" s="8"/>
      <c r="F342" s="8"/>
      <c r="G342" s="8"/>
      <c r="H342" s="116"/>
      <c r="I342" s="40"/>
      <c r="J342" s="120" t="str">
        <f>IF(AND($H342&gt;0,$I342&lt;&gt;"",$I342&gt;40000),IFERROR(WORKDAY.INTL($I342,INT(($H342+项目参数!$J$29-1)/项目参数!$J$29)-1,1,项目参数!$B$2:$B$200),WORKDAY($I342,INT(($H342+项目参数!$J$29-1)/项目参数!$J$29)-1,1)),"")</f>
        <v/>
      </c>
      <c r="K342" s="121" t="str">
        <f>IF(AND($L342&lt;&gt;"",$L342&gt;40000,$M342&lt;&gt;"",$M342&gt;40000),(1+IFERROR(NETWORKDAYS.INTL($L342,$M342,1,项目参数!$B$2:$B$200),NETWORKDAYS($L342,$M342,1)))*项目参数!$J$29,"")</f>
        <v/>
      </c>
      <c r="L342" s="40"/>
      <c r="M342" s="40"/>
      <c r="N342" s="58"/>
      <c r="O342" s="61"/>
      <c r="W342" s="98" t="b">
        <f t="shared" si="5"/>
        <v>0</v>
      </c>
      <c r="Y342" s="32" t="str">
        <f>IF($W342,VLOOKUP($B342,项目阶段与里程碑!$B:$E,3,FALSE),"")</f>
        <v/>
      </c>
      <c r="Z342" s="32" t="str">
        <f>IF($W342,VLOOKUP($B342,项目阶段与里程碑!$B:$E,4,FALSE),"")</f>
        <v/>
      </c>
      <c r="AA342" t="e">
        <f>VLOOKUP(F342,内部通讯录!$B:$F,5,FALSE)</f>
        <v>#N/A</v>
      </c>
      <c r="AB342" t="str">
        <f>IFERROR(VLOOKUP($AA342,项目参数!$I$14:$J$21,2,FALSE),"")</f>
        <v/>
      </c>
    </row>
    <row r="343" spans="1:28">
      <c r="A343" s="8"/>
      <c r="B343" s="8"/>
      <c r="C343" s="8"/>
      <c r="D343" s="8"/>
      <c r="E343" s="8"/>
      <c r="F343" s="8"/>
      <c r="G343" s="8"/>
      <c r="H343" s="116"/>
      <c r="I343" s="40"/>
      <c r="J343" s="120" t="str">
        <f>IF(AND($H343&gt;0,$I343&lt;&gt;"",$I343&gt;40000),IFERROR(WORKDAY.INTL($I343,INT(($H343+项目参数!$J$29-1)/项目参数!$J$29)-1,1,项目参数!$B$2:$B$200),WORKDAY($I343,INT(($H343+项目参数!$J$29-1)/项目参数!$J$29)-1,1)),"")</f>
        <v/>
      </c>
      <c r="K343" s="121" t="str">
        <f>IF(AND($L343&lt;&gt;"",$L343&gt;40000,$M343&lt;&gt;"",$M343&gt;40000),(1+IFERROR(NETWORKDAYS.INTL($L343,$M343,1,项目参数!$B$2:$B$200),NETWORKDAYS($L343,$M343,1)))*项目参数!$J$29,"")</f>
        <v/>
      </c>
      <c r="L343" s="40"/>
      <c r="M343" s="40"/>
      <c r="N343" s="58"/>
      <c r="O343" s="61"/>
      <c r="W343" s="98" t="b">
        <f t="shared" si="5"/>
        <v>0</v>
      </c>
      <c r="Y343" s="32" t="str">
        <f>IF($W343,VLOOKUP($B343,项目阶段与里程碑!$B:$E,3,FALSE),"")</f>
        <v/>
      </c>
      <c r="Z343" s="32" t="str">
        <f>IF($W343,VLOOKUP($B343,项目阶段与里程碑!$B:$E,4,FALSE),"")</f>
        <v/>
      </c>
      <c r="AA343" t="e">
        <f>VLOOKUP(F343,内部通讯录!$B:$F,5,FALSE)</f>
        <v>#N/A</v>
      </c>
      <c r="AB343" t="str">
        <f>IFERROR(VLOOKUP($AA343,项目参数!$I$14:$J$21,2,FALSE),"")</f>
        <v/>
      </c>
    </row>
    <row r="344" spans="1:28">
      <c r="A344" s="8"/>
      <c r="B344" s="8"/>
      <c r="C344" s="8"/>
      <c r="D344" s="8"/>
      <c r="E344" s="8"/>
      <c r="F344" s="8"/>
      <c r="G344" s="8"/>
      <c r="H344" s="116"/>
      <c r="I344" s="40"/>
      <c r="J344" s="120" t="str">
        <f>IF(AND($H344&gt;0,$I344&lt;&gt;"",$I344&gt;40000),IFERROR(WORKDAY.INTL($I344,INT(($H344+项目参数!$J$29-1)/项目参数!$J$29)-1,1,项目参数!$B$2:$B$200),WORKDAY($I344,INT(($H344+项目参数!$J$29-1)/项目参数!$J$29)-1,1)),"")</f>
        <v/>
      </c>
      <c r="K344" s="121" t="str">
        <f>IF(AND($L344&lt;&gt;"",$L344&gt;40000,$M344&lt;&gt;"",$M344&gt;40000),(1+IFERROR(NETWORKDAYS.INTL($L344,$M344,1,项目参数!$B$2:$B$200),NETWORKDAYS($L344,$M344,1)))*项目参数!$J$29,"")</f>
        <v/>
      </c>
      <c r="L344" s="40"/>
      <c r="M344" s="40"/>
      <c r="N344" s="58"/>
      <c r="O344" s="61"/>
      <c r="W344" s="98" t="b">
        <f t="shared" si="5"/>
        <v>0</v>
      </c>
      <c r="Y344" s="32" t="str">
        <f>IF($W344,VLOOKUP($B344,项目阶段与里程碑!$B:$E,3,FALSE),"")</f>
        <v/>
      </c>
      <c r="Z344" s="32" t="str">
        <f>IF($W344,VLOOKUP($B344,项目阶段与里程碑!$B:$E,4,FALSE),"")</f>
        <v/>
      </c>
      <c r="AA344" t="e">
        <f>VLOOKUP(F344,内部通讯录!$B:$F,5,FALSE)</f>
        <v>#N/A</v>
      </c>
      <c r="AB344" t="str">
        <f>IFERROR(VLOOKUP($AA344,项目参数!$I$14:$J$21,2,FALSE),"")</f>
        <v/>
      </c>
    </row>
    <row r="345" spans="1:28">
      <c r="A345" s="8"/>
      <c r="B345" s="8"/>
      <c r="C345" s="8"/>
      <c r="D345" s="8"/>
      <c r="E345" s="8"/>
      <c r="F345" s="8"/>
      <c r="G345" s="8"/>
      <c r="H345" s="116"/>
      <c r="I345" s="40"/>
      <c r="J345" s="120" t="str">
        <f>IF(AND($H345&gt;0,$I345&lt;&gt;"",$I345&gt;40000),IFERROR(WORKDAY.INTL($I345,INT(($H345+项目参数!$J$29-1)/项目参数!$J$29)-1,1,项目参数!$B$2:$B$200),WORKDAY($I345,INT(($H345+项目参数!$J$29-1)/项目参数!$J$29)-1,1)),"")</f>
        <v/>
      </c>
      <c r="K345" s="121" t="str">
        <f>IF(AND($L345&lt;&gt;"",$L345&gt;40000,$M345&lt;&gt;"",$M345&gt;40000),(1+IFERROR(NETWORKDAYS.INTL($L345,$M345,1,项目参数!$B$2:$B$200),NETWORKDAYS($L345,$M345,1)))*项目参数!$J$29,"")</f>
        <v/>
      </c>
      <c r="L345" s="40"/>
      <c r="M345" s="40"/>
      <c r="N345" s="58"/>
      <c r="O345" s="61"/>
      <c r="W345" s="98" t="b">
        <f t="shared" si="5"/>
        <v>0</v>
      </c>
      <c r="Y345" s="32" t="str">
        <f>IF($W345,VLOOKUP($B345,项目阶段与里程碑!$B:$E,3,FALSE),"")</f>
        <v/>
      </c>
      <c r="Z345" s="32" t="str">
        <f>IF($W345,VLOOKUP($B345,项目阶段与里程碑!$B:$E,4,FALSE),"")</f>
        <v/>
      </c>
      <c r="AA345" t="e">
        <f>VLOOKUP(F345,内部通讯录!$B:$F,5,FALSE)</f>
        <v>#N/A</v>
      </c>
      <c r="AB345" t="str">
        <f>IFERROR(VLOOKUP($AA345,项目参数!$I$14:$J$21,2,FALSE),"")</f>
        <v/>
      </c>
    </row>
    <row r="346" spans="1:28">
      <c r="A346" s="8"/>
      <c r="B346" s="8"/>
      <c r="C346" s="8"/>
      <c r="D346" s="8"/>
      <c r="E346" s="8"/>
      <c r="F346" s="8"/>
      <c r="G346" s="8"/>
      <c r="H346" s="116"/>
      <c r="I346" s="40"/>
      <c r="J346" s="120" t="str">
        <f>IF(AND($H346&gt;0,$I346&lt;&gt;"",$I346&gt;40000),IFERROR(WORKDAY.INTL($I346,INT(($H346+项目参数!$J$29-1)/项目参数!$J$29)-1,1,项目参数!$B$2:$B$200),WORKDAY($I346,INT(($H346+项目参数!$J$29-1)/项目参数!$J$29)-1,1)),"")</f>
        <v/>
      </c>
      <c r="K346" s="121" t="str">
        <f>IF(AND($L346&lt;&gt;"",$L346&gt;40000,$M346&lt;&gt;"",$M346&gt;40000),(1+IFERROR(NETWORKDAYS.INTL($L346,$M346,1,项目参数!$B$2:$B$200),NETWORKDAYS($L346,$M346,1)))*项目参数!$J$29,"")</f>
        <v/>
      </c>
      <c r="L346" s="40"/>
      <c r="M346" s="40"/>
      <c r="N346" s="58"/>
      <c r="O346" s="61"/>
      <c r="W346" s="98" t="b">
        <f t="shared" si="5"/>
        <v>0</v>
      </c>
      <c r="Y346" s="32" t="str">
        <f>IF($W346,VLOOKUP($B346,项目阶段与里程碑!$B:$E,3,FALSE),"")</f>
        <v/>
      </c>
      <c r="Z346" s="32" t="str">
        <f>IF($W346,VLOOKUP($B346,项目阶段与里程碑!$B:$E,4,FALSE),"")</f>
        <v/>
      </c>
      <c r="AA346" t="e">
        <f>VLOOKUP(F346,内部通讯录!$B:$F,5,FALSE)</f>
        <v>#N/A</v>
      </c>
      <c r="AB346" t="str">
        <f>IFERROR(VLOOKUP($AA346,项目参数!$I$14:$J$21,2,FALSE),"")</f>
        <v/>
      </c>
    </row>
    <row r="347" spans="1:28">
      <c r="A347" s="8"/>
      <c r="B347" s="8"/>
      <c r="C347" s="8"/>
      <c r="D347" s="8"/>
      <c r="E347" s="8"/>
      <c r="F347" s="8"/>
      <c r="G347" s="8"/>
      <c r="H347" s="116"/>
      <c r="I347" s="40"/>
      <c r="J347" s="120" t="str">
        <f>IF(AND($H347&gt;0,$I347&lt;&gt;"",$I347&gt;40000),IFERROR(WORKDAY.INTL($I347,INT(($H347+项目参数!$J$29-1)/项目参数!$J$29)-1,1,项目参数!$B$2:$B$200),WORKDAY($I347,INT(($H347+项目参数!$J$29-1)/项目参数!$J$29)-1,1)),"")</f>
        <v/>
      </c>
      <c r="K347" s="121" t="str">
        <f>IF(AND($L347&lt;&gt;"",$L347&gt;40000,$M347&lt;&gt;"",$M347&gt;40000),(1+IFERROR(NETWORKDAYS.INTL($L347,$M347,1,项目参数!$B$2:$B$200),NETWORKDAYS($L347,$M347,1)))*项目参数!$J$29,"")</f>
        <v/>
      </c>
      <c r="L347" s="40"/>
      <c r="M347" s="40"/>
      <c r="N347" s="58"/>
      <c r="O347" s="61"/>
      <c r="W347" s="98" t="b">
        <f t="shared" si="5"/>
        <v>0</v>
      </c>
      <c r="Y347" s="32" t="str">
        <f>IF($W347,VLOOKUP($B347,项目阶段与里程碑!$B:$E,3,FALSE),"")</f>
        <v/>
      </c>
      <c r="Z347" s="32" t="str">
        <f>IF($W347,VLOOKUP($B347,项目阶段与里程碑!$B:$E,4,FALSE),"")</f>
        <v/>
      </c>
      <c r="AA347" t="e">
        <f>VLOOKUP(F347,内部通讯录!$B:$F,5,FALSE)</f>
        <v>#N/A</v>
      </c>
      <c r="AB347" t="str">
        <f>IFERROR(VLOOKUP($AA347,项目参数!$I$14:$J$21,2,FALSE),"")</f>
        <v/>
      </c>
    </row>
    <row r="348" spans="1:28">
      <c r="A348" s="8"/>
      <c r="B348" s="8"/>
      <c r="C348" s="8"/>
      <c r="D348" s="8"/>
      <c r="E348" s="8"/>
      <c r="F348" s="8"/>
      <c r="G348" s="8"/>
      <c r="H348" s="116"/>
      <c r="I348" s="40"/>
      <c r="J348" s="120" t="str">
        <f>IF(AND($H348&gt;0,$I348&lt;&gt;"",$I348&gt;40000),IFERROR(WORKDAY.INTL($I348,INT(($H348+项目参数!$J$29-1)/项目参数!$J$29)-1,1,项目参数!$B$2:$B$200),WORKDAY($I348,INT(($H348+项目参数!$J$29-1)/项目参数!$J$29)-1,1)),"")</f>
        <v/>
      </c>
      <c r="K348" s="121" t="str">
        <f>IF(AND($L348&lt;&gt;"",$L348&gt;40000,$M348&lt;&gt;"",$M348&gt;40000),(1+IFERROR(NETWORKDAYS.INTL($L348,$M348,1,项目参数!$B$2:$B$200),NETWORKDAYS($L348,$M348,1)))*项目参数!$J$29,"")</f>
        <v/>
      </c>
      <c r="L348" s="40"/>
      <c r="M348" s="40"/>
      <c r="N348" s="58"/>
      <c r="O348" s="61"/>
      <c r="W348" s="98" t="b">
        <f t="shared" si="5"/>
        <v>0</v>
      </c>
      <c r="Y348" s="32" t="str">
        <f>IF($W348,VLOOKUP($B348,项目阶段与里程碑!$B:$E,3,FALSE),"")</f>
        <v/>
      </c>
      <c r="Z348" s="32" t="str">
        <f>IF($W348,VLOOKUP($B348,项目阶段与里程碑!$B:$E,4,FALSE),"")</f>
        <v/>
      </c>
      <c r="AA348" t="e">
        <f>VLOOKUP(F348,内部通讯录!$B:$F,5,FALSE)</f>
        <v>#N/A</v>
      </c>
      <c r="AB348" t="str">
        <f>IFERROR(VLOOKUP($AA348,项目参数!$I$14:$J$21,2,FALSE),"")</f>
        <v/>
      </c>
    </row>
    <row r="349" spans="1:28">
      <c r="A349" s="8"/>
      <c r="B349" s="8"/>
      <c r="C349" s="8"/>
      <c r="D349" s="8"/>
      <c r="E349" s="8"/>
      <c r="F349" s="8"/>
      <c r="G349" s="8"/>
      <c r="H349" s="116"/>
      <c r="I349" s="40"/>
      <c r="J349" s="120" t="str">
        <f>IF(AND($H349&gt;0,$I349&lt;&gt;"",$I349&gt;40000),IFERROR(WORKDAY.INTL($I349,INT(($H349+项目参数!$J$29-1)/项目参数!$J$29)-1,1,项目参数!$B$2:$B$200),WORKDAY($I349,INT(($H349+项目参数!$J$29-1)/项目参数!$J$29)-1,1)),"")</f>
        <v/>
      </c>
      <c r="K349" s="121" t="str">
        <f>IF(AND($L349&lt;&gt;"",$L349&gt;40000,$M349&lt;&gt;"",$M349&gt;40000),(1+IFERROR(NETWORKDAYS.INTL($L349,$M349,1,项目参数!$B$2:$B$200),NETWORKDAYS($L349,$M349,1)))*项目参数!$J$29,"")</f>
        <v/>
      </c>
      <c r="L349" s="40"/>
      <c r="M349" s="40"/>
      <c r="N349" s="58"/>
      <c r="O349" s="61"/>
      <c r="W349" s="98" t="b">
        <f t="shared" si="5"/>
        <v>0</v>
      </c>
      <c r="Y349" s="32" t="str">
        <f>IF($W349,VLOOKUP($B349,项目阶段与里程碑!$B:$E,3,FALSE),"")</f>
        <v/>
      </c>
      <c r="Z349" s="32" t="str">
        <f>IF($W349,VLOOKUP($B349,项目阶段与里程碑!$B:$E,4,FALSE),"")</f>
        <v/>
      </c>
      <c r="AA349" t="e">
        <f>VLOOKUP(F349,内部通讯录!$B:$F,5,FALSE)</f>
        <v>#N/A</v>
      </c>
      <c r="AB349" t="str">
        <f>IFERROR(VLOOKUP($AA349,项目参数!$I$14:$J$21,2,FALSE),"")</f>
        <v/>
      </c>
    </row>
    <row r="350" spans="1:28">
      <c r="A350" s="8"/>
      <c r="B350" s="8"/>
      <c r="C350" s="8"/>
      <c r="D350" s="8"/>
      <c r="E350" s="8"/>
      <c r="F350" s="8"/>
      <c r="G350" s="8"/>
      <c r="H350" s="116"/>
      <c r="I350" s="40"/>
      <c r="J350" s="120" t="str">
        <f>IF(AND($H350&gt;0,$I350&lt;&gt;"",$I350&gt;40000),IFERROR(WORKDAY.INTL($I350,INT(($H350+项目参数!$J$29-1)/项目参数!$J$29)-1,1,项目参数!$B$2:$B$200),WORKDAY($I350,INT(($H350+项目参数!$J$29-1)/项目参数!$J$29)-1,1)),"")</f>
        <v/>
      </c>
      <c r="K350" s="121" t="str">
        <f>IF(AND($L350&lt;&gt;"",$L350&gt;40000,$M350&lt;&gt;"",$M350&gt;40000),(1+IFERROR(NETWORKDAYS.INTL($L350,$M350,1,项目参数!$B$2:$B$200),NETWORKDAYS($L350,$M350,1)))*项目参数!$J$29,"")</f>
        <v/>
      </c>
      <c r="L350" s="40"/>
      <c r="M350" s="40"/>
      <c r="N350" s="58"/>
      <c r="O350" s="61"/>
      <c r="W350" s="98" t="b">
        <f t="shared" si="5"/>
        <v>0</v>
      </c>
      <c r="Y350" s="32" t="str">
        <f>IF($W350,VLOOKUP($B350,项目阶段与里程碑!$B:$E,3,FALSE),"")</f>
        <v/>
      </c>
      <c r="Z350" s="32" t="str">
        <f>IF($W350,VLOOKUP($B350,项目阶段与里程碑!$B:$E,4,FALSE),"")</f>
        <v/>
      </c>
      <c r="AA350" t="e">
        <f>VLOOKUP(F350,内部通讯录!$B:$F,5,FALSE)</f>
        <v>#N/A</v>
      </c>
      <c r="AB350" t="str">
        <f>IFERROR(VLOOKUP($AA350,项目参数!$I$14:$J$21,2,FALSE),"")</f>
        <v/>
      </c>
    </row>
    <row r="351" spans="1:28">
      <c r="A351" s="8"/>
      <c r="B351" s="8"/>
      <c r="C351" s="8"/>
      <c r="D351" s="8"/>
      <c r="E351" s="8"/>
      <c r="F351" s="8"/>
      <c r="G351" s="8"/>
      <c r="H351" s="116"/>
      <c r="I351" s="40"/>
      <c r="J351" s="120" t="str">
        <f>IF(AND($H351&gt;0,$I351&lt;&gt;"",$I351&gt;40000),IFERROR(WORKDAY.INTL($I351,INT(($H351+项目参数!$J$29-1)/项目参数!$J$29)-1,1,项目参数!$B$2:$B$200),WORKDAY($I351,INT(($H351+项目参数!$J$29-1)/项目参数!$J$29)-1,1)),"")</f>
        <v/>
      </c>
      <c r="K351" s="121" t="str">
        <f>IF(AND($L351&lt;&gt;"",$L351&gt;40000,$M351&lt;&gt;"",$M351&gt;40000),(1+IFERROR(NETWORKDAYS.INTL($L351,$M351,1,项目参数!$B$2:$B$200),NETWORKDAYS($L351,$M351,1)))*项目参数!$J$29,"")</f>
        <v/>
      </c>
      <c r="L351" s="40"/>
      <c r="M351" s="40"/>
      <c r="N351" s="58"/>
      <c r="O351" s="61"/>
      <c r="W351" s="98" t="b">
        <f t="shared" si="5"/>
        <v>0</v>
      </c>
      <c r="Y351" s="32" t="str">
        <f>IF($W351,VLOOKUP($B351,项目阶段与里程碑!$B:$E,3,FALSE),"")</f>
        <v/>
      </c>
      <c r="Z351" s="32" t="str">
        <f>IF($W351,VLOOKUP($B351,项目阶段与里程碑!$B:$E,4,FALSE),"")</f>
        <v/>
      </c>
      <c r="AA351" t="e">
        <f>VLOOKUP(F351,内部通讯录!$B:$F,5,FALSE)</f>
        <v>#N/A</v>
      </c>
      <c r="AB351" t="str">
        <f>IFERROR(VLOOKUP($AA351,项目参数!$I$14:$J$21,2,FALSE),"")</f>
        <v/>
      </c>
    </row>
    <row r="352" spans="1:28">
      <c r="A352" s="8"/>
      <c r="B352" s="8"/>
      <c r="C352" s="8"/>
      <c r="D352" s="8"/>
      <c r="E352" s="8"/>
      <c r="F352" s="8"/>
      <c r="G352" s="8"/>
      <c r="H352" s="116"/>
      <c r="I352" s="40"/>
      <c r="J352" s="120" t="str">
        <f>IF(AND($H352&gt;0,$I352&lt;&gt;"",$I352&gt;40000),IFERROR(WORKDAY.INTL($I352,INT(($H352+项目参数!$J$29-1)/项目参数!$J$29)-1,1,项目参数!$B$2:$B$200),WORKDAY($I352,INT(($H352+项目参数!$J$29-1)/项目参数!$J$29)-1,1)),"")</f>
        <v/>
      </c>
      <c r="K352" s="121" t="str">
        <f>IF(AND($L352&lt;&gt;"",$L352&gt;40000,$M352&lt;&gt;"",$M352&gt;40000),(1+IFERROR(NETWORKDAYS.INTL($L352,$M352,1,项目参数!$B$2:$B$200),NETWORKDAYS($L352,$M352,1)))*项目参数!$J$29,"")</f>
        <v/>
      </c>
      <c r="L352" s="40"/>
      <c r="M352" s="40"/>
      <c r="N352" s="58"/>
      <c r="O352" s="61"/>
      <c r="W352" s="98" t="b">
        <f t="shared" si="5"/>
        <v>0</v>
      </c>
      <c r="Y352" s="32" t="str">
        <f>IF($W352,VLOOKUP($B352,项目阶段与里程碑!$B:$E,3,FALSE),"")</f>
        <v/>
      </c>
      <c r="Z352" s="32" t="str">
        <f>IF($W352,VLOOKUP($B352,项目阶段与里程碑!$B:$E,4,FALSE),"")</f>
        <v/>
      </c>
      <c r="AA352" t="e">
        <f>VLOOKUP(F352,内部通讯录!$B:$F,5,FALSE)</f>
        <v>#N/A</v>
      </c>
      <c r="AB352" t="str">
        <f>IFERROR(VLOOKUP($AA352,项目参数!$I$14:$J$21,2,FALSE),"")</f>
        <v/>
      </c>
    </row>
    <row r="353" spans="1:28">
      <c r="A353" s="8"/>
      <c r="B353" s="8"/>
      <c r="C353" s="8"/>
      <c r="D353" s="8"/>
      <c r="E353" s="8"/>
      <c r="F353" s="8"/>
      <c r="G353" s="8"/>
      <c r="H353" s="116"/>
      <c r="I353" s="40"/>
      <c r="J353" s="120" t="str">
        <f>IF(AND($H353&gt;0,$I353&lt;&gt;"",$I353&gt;40000),IFERROR(WORKDAY.INTL($I353,INT(($H353+项目参数!$J$29-1)/项目参数!$J$29)-1,1,项目参数!$B$2:$B$200),WORKDAY($I353,INT(($H353+项目参数!$J$29-1)/项目参数!$J$29)-1,1)),"")</f>
        <v/>
      </c>
      <c r="K353" s="121" t="str">
        <f>IF(AND($L353&lt;&gt;"",$L353&gt;40000,$M353&lt;&gt;"",$M353&gt;40000),(1+IFERROR(NETWORKDAYS.INTL($L353,$M353,1,项目参数!$B$2:$B$200),NETWORKDAYS($L353,$M353,1)))*项目参数!$J$29,"")</f>
        <v/>
      </c>
      <c r="L353" s="40"/>
      <c r="M353" s="40"/>
      <c r="N353" s="58"/>
      <c r="O353" s="61"/>
      <c r="W353" s="98" t="b">
        <f t="shared" si="5"/>
        <v>0</v>
      </c>
      <c r="Y353" s="32" t="str">
        <f>IF($W353,VLOOKUP($B353,项目阶段与里程碑!$B:$E,3,FALSE),"")</f>
        <v/>
      </c>
      <c r="Z353" s="32" t="str">
        <f>IF($W353,VLOOKUP($B353,项目阶段与里程碑!$B:$E,4,FALSE),"")</f>
        <v/>
      </c>
      <c r="AA353" t="e">
        <f>VLOOKUP(F353,内部通讯录!$B:$F,5,FALSE)</f>
        <v>#N/A</v>
      </c>
      <c r="AB353" t="str">
        <f>IFERROR(VLOOKUP($AA353,项目参数!$I$14:$J$21,2,FALSE),"")</f>
        <v/>
      </c>
    </row>
    <row r="354" spans="1:28">
      <c r="A354" s="8"/>
      <c r="B354" s="8"/>
      <c r="C354" s="8"/>
      <c r="D354" s="8"/>
      <c r="E354" s="8"/>
      <c r="F354" s="8"/>
      <c r="G354" s="8"/>
      <c r="H354" s="116"/>
      <c r="I354" s="40"/>
      <c r="J354" s="120" t="str">
        <f>IF(AND($H354&gt;0,$I354&lt;&gt;"",$I354&gt;40000),IFERROR(WORKDAY.INTL($I354,INT(($H354+项目参数!$J$29-1)/项目参数!$J$29)-1,1,项目参数!$B$2:$B$200),WORKDAY($I354,INT(($H354+项目参数!$J$29-1)/项目参数!$J$29)-1,1)),"")</f>
        <v/>
      </c>
      <c r="K354" s="121" t="str">
        <f>IF(AND($L354&lt;&gt;"",$L354&gt;40000,$M354&lt;&gt;"",$M354&gt;40000),(1+IFERROR(NETWORKDAYS.INTL($L354,$M354,1,项目参数!$B$2:$B$200),NETWORKDAYS($L354,$M354,1)))*项目参数!$J$29,"")</f>
        <v/>
      </c>
      <c r="L354" s="40"/>
      <c r="M354" s="40"/>
      <c r="N354" s="58"/>
      <c r="O354" s="61"/>
      <c r="W354" s="98" t="b">
        <f t="shared" si="5"/>
        <v>0</v>
      </c>
      <c r="Y354" s="32" t="str">
        <f>IF($W354,VLOOKUP($B354,项目阶段与里程碑!$B:$E,3,FALSE),"")</f>
        <v/>
      </c>
      <c r="Z354" s="32" t="str">
        <f>IF($W354,VLOOKUP($B354,项目阶段与里程碑!$B:$E,4,FALSE),"")</f>
        <v/>
      </c>
      <c r="AA354" t="e">
        <f>VLOOKUP(F354,内部通讯录!$B:$F,5,FALSE)</f>
        <v>#N/A</v>
      </c>
      <c r="AB354" t="str">
        <f>IFERROR(VLOOKUP($AA354,项目参数!$I$14:$J$21,2,FALSE),"")</f>
        <v/>
      </c>
    </row>
    <row r="355" spans="1:28">
      <c r="A355" s="8"/>
      <c r="B355" s="8"/>
      <c r="C355" s="8"/>
      <c r="D355" s="8"/>
      <c r="E355" s="8"/>
      <c r="F355" s="8"/>
      <c r="G355" s="8"/>
      <c r="H355" s="116"/>
      <c r="I355" s="40"/>
      <c r="J355" s="120" t="str">
        <f>IF(AND($H355&gt;0,$I355&lt;&gt;"",$I355&gt;40000),IFERROR(WORKDAY.INTL($I355,INT(($H355+项目参数!$J$29-1)/项目参数!$J$29)-1,1,项目参数!$B$2:$B$200),WORKDAY($I355,INT(($H355+项目参数!$J$29-1)/项目参数!$J$29)-1,1)),"")</f>
        <v/>
      </c>
      <c r="K355" s="121" t="str">
        <f>IF(AND($L355&lt;&gt;"",$L355&gt;40000,$M355&lt;&gt;"",$M355&gt;40000),(1+IFERROR(NETWORKDAYS.INTL($L355,$M355,1,项目参数!$B$2:$B$200),NETWORKDAYS($L355,$M355,1)))*项目参数!$J$29,"")</f>
        <v/>
      </c>
      <c r="L355" s="40"/>
      <c r="M355" s="40"/>
      <c r="N355" s="58"/>
      <c r="O355" s="61"/>
      <c r="W355" s="98" t="b">
        <f t="shared" si="5"/>
        <v>0</v>
      </c>
      <c r="Y355" s="32" t="str">
        <f>IF($W355,VLOOKUP($B355,项目阶段与里程碑!$B:$E,3,FALSE),"")</f>
        <v/>
      </c>
      <c r="Z355" s="32" t="str">
        <f>IF($W355,VLOOKUP($B355,项目阶段与里程碑!$B:$E,4,FALSE),"")</f>
        <v/>
      </c>
      <c r="AA355" t="e">
        <f>VLOOKUP(F355,内部通讯录!$B:$F,5,FALSE)</f>
        <v>#N/A</v>
      </c>
      <c r="AB355" t="str">
        <f>IFERROR(VLOOKUP($AA355,项目参数!$I$14:$J$21,2,FALSE),"")</f>
        <v/>
      </c>
    </row>
    <row r="356" spans="1:28">
      <c r="A356" s="8"/>
      <c r="B356" s="8"/>
      <c r="C356" s="8"/>
      <c r="D356" s="8"/>
      <c r="E356" s="8"/>
      <c r="F356" s="8"/>
      <c r="G356" s="8"/>
      <c r="H356" s="116"/>
      <c r="I356" s="40"/>
      <c r="J356" s="120" t="str">
        <f>IF(AND($H356&gt;0,$I356&lt;&gt;"",$I356&gt;40000),IFERROR(WORKDAY.INTL($I356,INT(($H356+项目参数!$J$29-1)/项目参数!$J$29)-1,1,项目参数!$B$2:$B$200),WORKDAY($I356,INT(($H356+项目参数!$J$29-1)/项目参数!$J$29)-1,1)),"")</f>
        <v/>
      </c>
      <c r="K356" s="121" t="str">
        <f>IF(AND($L356&lt;&gt;"",$L356&gt;40000,$M356&lt;&gt;"",$M356&gt;40000),(1+IFERROR(NETWORKDAYS.INTL($L356,$M356,1,项目参数!$B$2:$B$200),NETWORKDAYS($L356,$M356,1)))*项目参数!$J$29,"")</f>
        <v/>
      </c>
      <c r="L356" s="40"/>
      <c r="M356" s="40"/>
      <c r="N356" s="58"/>
      <c r="O356" s="61"/>
      <c r="W356" s="98" t="b">
        <f t="shared" si="5"/>
        <v>0</v>
      </c>
      <c r="Y356" s="32" t="str">
        <f>IF($W356,VLOOKUP($B356,项目阶段与里程碑!$B:$E,3,FALSE),"")</f>
        <v/>
      </c>
      <c r="Z356" s="32" t="str">
        <f>IF($W356,VLOOKUP($B356,项目阶段与里程碑!$B:$E,4,FALSE),"")</f>
        <v/>
      </c>
      <c r="AA356" t="e">
        <f>VLOOKUP(F356,内部通讯录!$B:$F,5,FALSE)</f>
        <v>#N/A</v>
      </c>
      <c r="AB356" t="str">
        <f>IFERROR(VLOOKUP($AA356,项目参数!$I$14:$J$21,2,FALSE),"")</f>
        <v/>
      </c>
    </row>
    <row r="357" spans="1:28">
      <c r="A357" s="8"/>
      <c r="B357" s="8"/>
      <c r="C357" s="8"/>
      <c r="D357" s="8"/>
      <c r="E357" s="8"/>
      <c r="F357" s="8"/>
      <c r="G357" s="8"/>
      <c r="H357" s="116"/>
      <c r="I357" s="40"/>
      <c r="J357" s="120" t="str">
        <f>IF(AND($H357&gt;0,$I357&lt;&gt;"",$I357&gt;40000),IFERROR(WORKDAY.INTL($I357,INT(($H357+项目参数!$J$29-1)/项目参数!$J$29)-1,1,项目参数!$B$2:$B$200),WORKDAY($I357,INT(($H357+项目参数!$J$29-1)/项目参数!$J$29)-1,1)),"")</f>
        <v/>
      </c>
      <c r="K357" s="121" t="str">
        <f>IF(AND($L357&lt;&gt;"",$L357&gt;40000,$M357&lt;&gt;"",$M357&gt;40000),(1+IFERROR(NETWORKDAYS.INTL($L357,$M357,1,项目参数!$B$2:$B$200),NETWORKDAYS($L357,$M357,1)))*项目参数!$J$29,"")</f>
        <v/>
      </c>
      <c r="L357" s="40"/>
      <c r="M357" s="40"/>
      <c r="N357" s="58"/>
      <c r="O357" s="61"/>
      <c r="W357" s="98" t="b">
        <f t="shared" si="5"/>
        <v>0</v>
      </c>
      <c r="Y357" s="32" t="str">
        <f>IF($W357,VLOOKUP($B357,项目阶段与里程碑!$B:$E,3,FALSE),"")</f>
        <v/>
      </c>
      <c r="Z357" s="32" t="str">
        <f>IF($W357,VLOOKUP($B357,项目阶段与里程碑!$B:$E,4,FALSE),"")</f>
        <v/>
      </c>
      <c r="AA357" t="e">
        <f>VLOOKUP(F357,内部通讯录!$B:$F,5,FALSE)</f>
        <v>#N/A</v>
      </c>
      <c r="AB357" t="str">
        <f>IFERROR(VLOOKUP($AA357,项目参数!$I$14:$J$21,2,FALSE),"")</f>
        <v/>
      </c>
    </row>
    <row r="358" spans="1:28">
      <c r="A358" s="8"/>
      <c r="B358" s="8"/>
      <c r="C358" s="8"/>
      <c r="D358" s="8"/>
      <c r="E358" s="8"/>
      <c r="F358" s="8"/>
      <c r="G358" s="8"/>
      <c r="H358" s="116"/>
      <c r="I358" s="40"/>
      <c r="J358" s="120" t="str">
        <f>IF(AND($H358&gt;0,$I358&lt;&gt;"",$I358&gt;40000),IFERROR(WORKDAY.INTL($I358,INT(($H358+项目参数!$J$29-1)/项目参数!$J$29)-1,1,项目参数!$B$2:$B$200),WORKDAY($I358,INT(($H358+项目参数!$J$29-1)/项目参数!$J$29)-1,1)),"")</f>
        <v/>
      </c>
      <c r="K358" s="121" t="str">
        <f>IF(AND($L358&lt;&gt;"",$L358&gt;40000,$M358&lt;&gt;"",$M358&gt;40000),(1+IFERROR(NETWORKDAYS.INTL($L358,$M358,1,项目参数!$B$2:$B$200),NETWORKDAYS($L358,$M358,1)))*项目参数!$J$29,"")</f>
        <v/>
      </c>
      <c r="L358" s="40"/>
      <c r="M358" s="40"/>
      <c r="N358" s="58"/>
      <c r="O358" s="61"/>
      <c r="W358" s="98" t="b">
        <f t="shared" si="5"/>
        <v>0</v>
      </c>
      <c r="Y358" s="32" t="str">
        <f>IF($W358,VLOOKUP($B358,项目阶段与里程碑!$B:$E,3,FALSE),"")</f>
        <v/>
      </c>
      <c r="Z358" s="32" t="str">
        <f>IF($W358,VLOOKUP($B358,项目阶段与里程碑!$B:$E,4,FALSE),"")</f>
        <v/>
      </c>
      <c r="AA358" t="e">
        <f>VLOOKUP(F358,内部通讯录!$B:$F,5,FALSE)</f>
        <v>#N/A</v>
      </c>
      <c r="AB358" t="str">
        <f>IFERROR(VLOOKUP($AA358,项目参数!$I$14:$J$21,2,FALSE),"")</f>
        <v/>
      </c>
    </row>
    <row r="359" spans="1:28">
      <c r="A359" s="8"/>
      <c r="B359" s="8"/>
      <c r="C359" s="8"/>
      <c r="D359" s="8"/>
      <c r="E359" s="8"/>
      <c r="F359" s="8"/>
      <c r="G359" s="8"/>
      <c r="H359" s="116"/>
      <c r="I359" s="40"/>
      <c r="J359" s="120" t="str">
        <f>IF(AND($H359&gt;0,$I359&lt;&gt;"",$I359&gt;40000),IFERROR(WORKDAY.INTL($I359,INT(($H359+项目参数!$J$29-1)/项目参数!$J$29)-1,1,项目参数!$B$2:$B$200),WORKDAY($I359,INT(($H359+项目参数!$J$29-1)/项目参数!$J$29)-1,1)),"")</f>
        <v/>
      </c>
      <c r="K359" s="121" t="str">
        <f>IF(AND($L359&lt;&gt;"",$L359&gt;40000,$M359&lt;&gt;"",$M359&gt;40000),(1+IFERROR(NETWORKDAYS.INTL($L359,$M359,1,项目参数!$B$2:$B$200),NETWORKDAYS($L359,$M359,1)))*项目参数!$J$29,"")</f>
        <v/>
      </c>
      <c r="L359" s="40"/>
      <c r="M359" s="40"/>
      <c r="N359" s="58"/>
      <c r="O359" s="61"/>
      <c r="W359" s="98" t="b">
        <f t="shared" si="5"/>
        <v>0</v>
      </c>
      <c r="Y359" s="32" t="str">
        <f>IF($W359,VLOOKUP($B359,项目阶段与里程碑!$B:$E,3,FALSE),"")</f>
        <v/>
      </c>
      <c r="Z359" s="32" t="str">
        <f>IF($W359,VLOOKUP($B359,项目阶段与里程碑!$B:$E,4,FALSE),"")</f>
        <v/>
      </c>
      <c r="AA359" t="e">
        <f>VLOOKUP(F359,内部通讯录!$B:$F,5,FALSE)</f>
        <v>#N/A</v>
      </c>
      <c r="AB359" t="str">
        <f>IFERROR(VLOOKUP($AA359,项目参数!$I$14:$J$21,2,FALSE),"")</f>
        <v/>
      </c>
    </row>
    <row r="360" spans="1:28">
      <c r="A360" s="8"/>
      <c r="B360" s="8"/>
      <c r="C360" s="8"/>
      <c r="D360" s="8"/>
      <c r="E360" s="8"/>
      <c r="F360" s="8"/>
      <c r="G360" s="8"/>
      <c r="H360" s="116"/>
      <c r="I360" s="40"/>
      <c r="J360" s="120" t="str">
        <f>IF(AND($H360&gt;0,$I360&lt;&gt;"",$I360&gt;40000),IFERROR(WORKDAY.INTL($I360,INT(($H360+项目参数!$J$29-1)/项目参数!$J$29)-1,1,项目参数!$B$2:$B$200),WORKDAY($I360,INT(($H360+项目参数!$J$29-1)/项目参数!$J$29)-1,1)),"")</f>
        <v/>
      </c>
      <c r="K360" s="121" t="str">
        <f>IF(AND($L360&lt;&gt;"",$L360&gt;40000,$M360&lt;&gt;"",$M360&gt;40000),(1+IFERROR(NETWORKDAYS.INTL($L360,$M360,1,项目参数!$B$2:$B$200),NETWORKDAYS($L360,$M360,1)))*项目参数!$J$29,"")</f>
        <v/>
      </c>
      <c r="L360" s="40"/>
      <c r="M360" s="40"/>
      <c r="N360" s="58"/>
      <c r="O360" s="61"/>
      <c r="W360" s="98" t="b">
        <f t="shared" si="5"/>
        <v>0</v>
      </c>
      <c r="Y360" s="32" t="str">
        <f>IF($W360,VLOOKUP($B360,项目阶段与里程碑!$B:$E,3,FALSE),"")</f>
        <v/>
      </c>
      <c r="Z360" s="32" t="str">
        <f>IF($W360,VLOOKUP($B360,项目阶段与里程碑!$B:$E,4,FALSE),"")</f>
        <v/>
      </c>
      <c r="AA360" t="e">
        <f>VLOOKUP(F360,内部通讯录!$B:$F,5,FALSE)</f>
        <v>#N/A</v>
      </c>
      <c r="AB360" t="str">
        <f>IFERROR(VLOOKUP($AA360,项目参数!$I$14:$J$21,2,FALSE),"")</f>
        <v/>
      </c>
    </row>
    <row r="361" spans="1:28">
      <c r="A361" s="8"/>
      <c r="B361" s="8"/>
      <c r="C361" s="8"/>
      <c r="D361" s="8"/>
      <c r="E361" s="8"/>
      <c r="F361" s="8"/>
      <c r="G361" s="8"/>
      <c r="H361" s="116"/>
      <c r="I361" s="40"/>
      <c r="J361" s="120" t="str">
        <f>IF(AND($H361&gt;0,$I361&lt;&gt;"",$I361&gt;40000),IFERROR(WORKDAY.INTL($I361,INT(($H361+项目参数!$J$29-1)/项目参数!$J$29)-1,1,项目参数!$B$2:$B$200),WORKDAY($I361,INT(($H361+项目参数!$J$29-1)/项目参数!$J$29)-1,1)),"")</f>
        <v/>
      </c>
      <c r="K361" s="121" t="str">
        <f>IF(AND($L361&lt;&gt;"",$L361&gt;40000,$M361&lt;&gt;"",$M361&gt;40000),(1+IFERROR(NETWORKDAYS.INTL($L361,$M361,1,项目参数!$B$2:$B$200),NETWORKDAYS($L361,$M361,1)))*项目参数!$J$29,"")</f>
        <v/>
      </c>
      <c r="L361" s="40"/>
      <c r="M361" s="40"/>
      <c r="N361" s="58"/>
      <c r="O361" s="61"/>
      <c r="W361" s="98" t="b">
        <f t="shared" si="5"/>
        <v>0</v>
      </c>
      <c r="Y361" s="32" t="str">
        <f>IF($W361,VLOOKUP($B361,项目阶段与里程碑!$B:$E,3,FALSE),"")</f>
        <v/>
      </c>
      <c r="Z361" s="32" t="str">
        <f>IF($W361,VLOOKUP($B361,项目阶段与里程碑!$B:$E,4,FALSE),"")</f>
        <v/>
      </c>
      <c r="AA361" t="e">
        <f>VLOOKUP(F361,内部通讯录!$B:$F,5,FALSE)</f>
        <v>#N/A</v>
      </c>
      <c r="AB361" t="str">
        <f>IFERROR(VLOOKUP($AA361,项目参数!$I$14:$J$21,2,FALSE),"")</f>
        <v/>
      </c>
    </row>
    <row r="362" spans="1:28">
      <c r="A362" s="8"/>
      <c r="B362" s="8"/>
      <c r="C362" s="8"/>
      <c r="D362" s="8"/>
      <c r="E362" s="8"/>
      <c r="F362" s="8"/>
      <c r="G362" s="8"/>
      <c r="H362" s="116"/>
      <c r="I362" s="40"/>
      <c r="J362" s="120" t="str">
        <f>IF(AND($H362&gt;0,$I362&lt;&gt;"",$I362&gt;40000),IFERROR(WORKDAY.INTL($I362,INT(($H362+项目参数!$J$29-1)/项目参数!$J$29)-1,1,项目参数!$B$2:$B$200),WORKDAY($I362,INT(($H362+项目参数!$J$29-1)/项目参数!$J$29)-1,1)),"")</f>
        <v/>
      </c>
      <c r="K362" s="121" t="str">
        <f>IF(AND($L362&lt;&gt;"",$L362&gt;40000,$M362&lt;&gt;"",$M362&gt;40000),(1+IFERROR(NETWORKDAYS.INTL($L362,$M362,1,项目参数!$B$2:$B$200),NETWORKDAYS($L362,$M362,1)))*项目参数!$J$29,"")</f>
        <v/>
      </c>
      <c r="L362" s="40"/>
      <c r="M362" s="40"/>
      <c r="N362" s="58"/>
      <c r="O362" s="61"/>
      <c r="W362" s="98" t="b">
        <f t="shared" si="5"/>
        <v>0</v>
      </c>
      <c r="Y362" s="32" t="str">
        <f>IF($W362,VLOOKUP($B362,项目阶段与里程碑!$B:$E,3,FALSE),"")</f>
        <v/>
      </c>
      <c r="Z362" s="32" t="str">
        <f>IF($W362,VLOOKUP($B362,项目阶段与里程碑!$B:$E,4,FALSE),"")</f>
        <v/>
      </c>
      <c r="AA362" t="e">
        <f>VLOOKUP(F362,内部通讯录!$B:$F,5,FALSE)</f>
        <v>#N/A</v>
      </c>
      <c r="AB362" t="str">
        <f>IFERROR(VLOOKUP($AA362,项目参数!$I$14:$J$21,2,FALSE),"")</f>
        <v/>
      </c>
    </row>
    <row r="363" spans="1:28">
      <c r="A363" s="8"/>
      <c r="B363" s="8"/>
      <c r="C363" s="8"/>
      <c r="D363" s="8"/>
      <c r="E363" s="8"/>
      <c r="F363" s="8"/>
      <c r="G363" s="8"/>
      <c r="H363" s="116"/>
      <c r="I363" s="40"/>
      <c r="J363" s="120" t="str">
        <f>IF(AND($H363&gt;0,$I363&lt;&gt;"",$I363&gt;40000),IFERROR(WORKDAY.INTL($I363,INT(($H363+项目参数!$J$29-1)/项目参数!$J$29)-1,1,项目参数!$B$2:$B$200),WORKDAY($I363,INT(($H363+项目参数!$J$29-1)/项目参数!$J$29)-1,1)),"")</f>
        <v/>
      </c>
      <c r="K363" s="121" t="str">
        <f>IF(AND($L363&lt;&gt;"",$L363&gt;40000,$M363&lt;&gt;"",$M363&gt;40000),(1+IFERROR(NETWORKDAYS.INTL($L363,$M363,1,项目参数!$B$2:$B$200),NETWORKDAYS($L363,$M363,1)))*项目参数!$J$29,"")</f>
        <v/>
      </c>
      <c r="L363" s="40"/>
      <c r="M363" s="40"/>
      <c r="N363" s="58"/>
      <c r="O363" s="61"/>
      <c r="W363" s="98" t="b">
        <f t="shared" si="5"/>
        <v>0</v>
      </c>
      <c r="Y363" s="32" t="str">
        <f>IF($W363,VLOOKUP($B363,项目阶段与里程碑!$B:$E,3,FALSE),"")</f>
        <v/>
      </c>
      <c r="Z363" s="32" t="str">
        <f>IF($W363,VLOOKUP($B363,项目阶段与里程碑!$B:$E,4,FALSE),"")</f>
        <v/>
      </c>
      <c r="AA363" t="e">
        <f>VLOOKUP(F363,内部通讯录!$B:$F,5,FALSE)</f>
        <v>#N/A</v>
      </c>
      <c r="AB363" t="str">
        <f>IFERROR(VLOOKUP($AA363,项目参数!$I$14:$J$21,2,FALSE),"")</f>
        <v/>
      </c>
    </row>
    <row r="364" spans="1:28">
      <c r="A364" s="8"/>
      <c r="B364" s="8"/>
      <c r="C364" s="8"/>
      <c r="D364" s="8"/>
      <c r="E364" s="8"/>
      <c r="F364" s="8"/>
      <c r="G364" s="8"/>
      <c r="H364" s="116"/>
      <c r="I364" s="40"/>
      <c r="J364" s="120" t="str">
        <f>IF(AND($H364&gt;0,$I364&lt;&gt;"",$I364&gt;40000),IFERROR(WORKDAY.INTL($I364,INT(($H364+项目参数!$J$29-1)/项目参数!$J$29)-1,1,项目参数!$B$2:$B$200),WORKDAY($I364,INT(($H364+项目参数!$J$29-1)/项目参数!$J$29)-1,1)),"")</f>
        <v/>
      </c>
      <c r="K364" s="121" t="str">
        <f>IF(AND($L364&lt;&gt;"",$L364&gt;40000,$M364&lt;&gt;"",$M364&gt;40000),(1+IFERROR(NETWORKDAYS.INTL($L364,$M364,1,项目参数!$B$2:$B$200),NETWORKDAYS($L364,$M364,1)))*项目参数!$J$29,"")</f>
        <v/>
      </c>
      <c r="L364" s="40"/>
      <c r="M364" s="40"/>
      <c r="N364" s="58"/>
      <c r="O364" s="61"/>
      <c r="W364" s="98" t="b">
        <f t="shared" si="5"/>
        <v>0</v>
      </c>
      <c r="Y364" s="32" t="str">
        <f>IF($W364,VLOOKUP($B364,项目阶段与里程碑!$B:$E,3,FALSE),"")</f>
        <v/>
      </c>
      <c r="Z364" s="32" t="str">
        <f>IF($W364,VLOOKUP($B364,项目阶段与里程碑!$B:$E,4,FALSE),"")</f>
        <v/>
      </c>
      <c r="AA364" t="e">
        <f>VLOOKUP(F364,内部通讯录!$B:$F,5,FALSE)</f>
        <v>#N/A</v>
      </c>
      <c r="AB364" t="str">
        <f>IFERROR(VLOOKUP($AA364,项目参数!$I$14:$J$21,2,FALSE),"")</f>
        <v/>
      </c>
    </row>
    <row r="365" spans="1:28">
      <c r="A365" s="8"/>
      <c r="B365" s="8"/>
      <c r="C365" s="8"/>
      <c r="D365" s="8"/>
      <c r="E365" s="8"/>
      <c r="F365" s="8"/>
      <c r="G365" s="8"/>
      <c r="H365" s="116"/>
      <c r="I365" s="40"/>
      <c r="J365" s="120" t="str">
        <f>IF(AND($H365&gt;0,$I365&lt;&gt;"",$I365&gt;40000),IFERROR(WORKDAY.INTL($I365,INT(($H365+项目参数!$J$29-1)/项目参数!$J$29)-1,1,项目参数!$B$2:$B$200),WORKDAY($I365,INT(($H365+项目参数!$J$29-1)/项目参数!$J$29)-1,1)),"")</f>
        <v/>
      </c>
      <c r="K365" s="121" t="str">
        <f>IF(AND($L365&lt;&gt;"",$L365&gt;40000,$M365&lt;&gt;"",$M365&gt;40000),(1+IFERROR(NETWORKDAYS.INTL($L365,$M365,1,项目参数!$B$2:$B$200),NETWORKDAYS($L365,$M365,1)))*项目参数!$J$29,"")</f>
        <v/>
      </c>
      <c r="L365" s="40"/>
      <c r="M365" s="40"/>
      <c r="N365" s="58"/>
      <c r="O365" s="61"/>
      <c r="W365" s="98" t="b">
        <f t="shared" si="5"/>
        <v>0</v>
      </c>
      <c r="Y365" s="32" t="str">
        <f>IF($W365,VLOOKUP($B365,项目阶段与里程碑!$B:$E,3,FALSE),"")</f>
        <v/>
      </c>
      <c r="Z365" s="32" t="str">
        <f>IF($W365,VLOOKUP($B365,项目阶段与里程碑!$B:$E,4,FALSE),"")</f>
        <v/>
      </c>
      <c r="AA365" t="e">
        <f>VLOOKUP(F365,内部通讯录!$B:$F,5,FALSE)</f>
        <v>#N/A</v>
      </c>
      <c r="AB365" t="str">
        <f>IFERROR(VLOOKUP($AA365,项目参数!$I$14:$J$21,2,FALSE),"")</f>
        <v/>
      </c>
    </row>
    <row r="366" spans="1:28">
      <c r="A366" s="8"/>
      <c r="B366" s="8"/>
      <c r="C366" s="8"/>
      <c r="D366" s="8"/>
      <c r="E366" s="8"/>
      <c r="F366" s="8"/>
      <c r="G366" s="8"/>
      <c r="H366" s="116"/>
      <c r="I366" s="40"/>
      <c r="J366" s="120" t="str">
        <f>IF(AND($H366&gt;0,$I366&lt;&gt;"",$I366&gt;40000),IFERROR(WORKDAY.INTL($I366,INT(($H366+项目参数!$J$29-1)/项目参数!$J$29)-1,1,项目参数!$B$2:$B$200),WORKDAY($I366,INT(($H366+项目参数!$J$29-1)/项目参数!$J$29)-1,1)),"")</f>
        <v/>
      </c>
      <c r="K366" s="121" t="str">
        <f>IF(AND($L366&lt;&gt;"",$L366&gt;40000,$M366&lt;&gt;"",$M366&gt;40000),(1+IFERROR(NETWORKDAYS.INTL($L366,$M366,1,项目参数!$B$2:$B$200),NETWORKDAYS($L366,$M366,1)))*项目参数!$J$29,"")</f>
        <v/>
      </c>
      <c r="L366" s="40"/>
      <c r="M366" s="40"/>
      <c r="N366" s="58"/>
      <c r="O366" s="61"/>
      <c r="W366" s="98" t="b">
        <f t="shared" si="5"/>
        <v>0</v>
      </c>
      <c r="Y366" s="32" t="str">
        <f>IF($W366,VLOOKUP($B366,项目阶段与里程碑!$B:$E,3,FALSE),"")</f>
        <v/>
      </c>
      <c r="Z366" s="32" t="str">
        <f>IF($W366,VLOOKUP($B366,项目阶段与里程碑!$B:$E,4,FALSE),"")</f>
        <v/>
      </c>
      <c r="AA366" t="e">
        <f>VLOOKUP(F366,内部通讯录!$B:$F,5,FALSE)</f>
        <v>#N/A</v>
      </c>
      <c r="AB366" t="str">
        <f>IFERROR(VLOOKUP($AA366,项目参数!$I$14:$J$21,2,FALSE),"")</f>
        <v/>
      </c>
    </row>
    <row r="367" spans="1:28">
      <c r="A367" s="8"/>
      <c r="B367" s="8"/>
      <c r="C367" s="8"/>
      <c r="D367" s="8"/>
      <c r="E367" s="8"/>
      <c r="F367" s="8"/>
      <c r="G367" s="8"/>
      <c r="H367" s="116"/>
      <c r="I367" s="40"/>
      <c r="J367" s="120" t="str">
        <f>IF(AND($H367&gt;0,$I367&lt;&gt;"",$I367&gt;40000),IFERROR(WORKDAY.INTL($I367,INT(($H367+项目参数!$J$29-1)/项目参数!$J$29)-1,1,项目参数!$B$2:$B$200),WORKDAY($I367,INT(($H367+项目参数!$J$29-1)/项目参数!$J$29)-1,1)),"")</f>
        <v/>
      </c>
      <c r="K367" s="121" t="str">
        <f>IF(AND($L367&lt;&gt;"",$L367&gt;40000,$M367&lt;&gt;"",$M367&gt;40000),(1+IFERROR(NETWORKDAYS.INTL($L367,$M367,1,项目参数!$B$2:$B$200),NETWORKDAYS($L367,$M367,1)))*项目参数!$J$29,"")</f>
        <v/>
      </c>
      <c r="L367" s="40"/>
      <c r="M367" s="40"/>
      <c r="N367" s="58"/>
      <c r="O367" s="61"/>
      <c r="W367" s="98" t="b">
        <f t="shared" si="5"/>
        <v>0</v>
      </c>
      <c r="Y367" s="32" t="str">
        <f>IF($W367,VLOOKUP($B367,项目阶段与里程碑!$B:$E,3,FALSE),"")</f>
        <v/>
      </c>
      <c r="Z367" s="32" t="str">
        <f>IF($W367,VLOOKUP($B367,项目阶段与里程碑!$B:$E,4,FALSE),"")</f>
        <v/>
      </c>
      <c r="AA367" t="e">
        <f>VLOOKUP(F367,内部通讯录!$B:$F,5,FALSE)</f>
        <v>#N/A</v>
      </c>
      <c r="AB367" t="str">
        <f>IFERROR(VLOOKUP($AA367,项目参数!$I$14:$J$21,2,FALSE),"")</f>
        <v/>
      </c>
    </row>
    <row r="368" spans="1:28">
      <c r="A368" s="8"/>
      <c r="B368" s="8"/>
      <c r="C368" s="8"/>
      <c r="D368" s="8"/>
      <c r="E368" s="8"/>
      <c r="F368" s="8"/>
      <c r="G368" s="8"/>
      <c r="H368" s="116"/>
      <c r="I368" s="40"/>
      <c r="J368" s="120" t="str">
        <f>IF(AND($H368&gt;0,$I368&lt;&gt;"",$I368&gt;40000),IFERROR(WORKDAY.INTL($I368,INT(($H368+项目参数!$J$29-1)/项目参数!$J$29)-1,1,项目参数!$B$2:$B$200),WORKDAY($I368,INT(($H368+项目参数!$J$29-1)/项目参数!$J$29)-1,1)),"")</f>
        <v/>
      </c>
      <c r="K368" s="121" t="str">
        <f>IF(AND($L368&lt;&gt;"",$L368&gt;40000,$M368&lt;&gt;"",$M368&gt;40000),(1+IFERROR(NETWORKDAYS.INTL($L368,$M368,1,项目参数!$B$2:$B$200),NETWORKDAYS($L368,$M368,1)))*项目参数!$J$29,"")</f>
        <v/>
      </c>
      <c r="L368" s="40"/>
      <c r="M368" s="40"/>
      <c r="N368" s="58"/>
      <c r="O368" s="61"/>
      <c r="W368" s="98" t="b">
        <f t="shared" si="5"/>
        <v>0</v>
      </c>
      <c r="Y368" s="32" t="str">
        <f>IF($W368,VLOOKUP($B368,项目阶段与里程碑!$B:$E,3,FALSE),"")</f>
        <v/>
      </c>
      <c r="Z368" s="32" t="str">
        <f>IF($W368,VLOOKUP($B368,项目阶段与里程碑!$B:$E,4,FALSE),"")</f>
        <v/>
      </c>
      <c r="AA368" t="e">
        <f>VLOOKUP(F368,内部通讯录!$B:$F,5,FALSE)</f>
        <v>#N/A</v>
      </c>
      <c r="AB368" t="str">
        <f>IFERROR(VLOOKUP($AA368,项目参数!$I$14:$J$21,2,FALSE),"")</f>
        <v/>
      </c>
    </row>
    <row r="369" spans="1:28">
      <c r="A369" s="8"/>
      <c r="B369" s="8"/>
      <c r="C369" s="8"/>
      <c r="D369" s="8"/>
      <c r="E369" s="8"/>
      <c r="F369" s="8"/>
      <c r="G369" s="8"/>
      <c r="H369" s="116"/>
      <c r="I369" s="40"/>
      <c r="J369" s="120" t="str">
        <f>IF(AND($H369&gt;0,$I369&lt;&gt;"",$I369&gt;40000),IFERROR(WORKDAY.INTL($I369,INT(($H369+项目参数!$J$29-1)/项目参数!$J$29)-1,1,项目参数!$B$2:$B$200),WORKDAY($I369,INT(($H369+项目参数!$J$29-1)/项目参数!$J$29)-1,1)),"")</f>
        <v/>
      </c>
      <c r="K369" s="121" t="str">
        <f>IF(AND($L369&lt;&gt;"",$L369&gt;40000,$M369&lt;&gt;"",$M369&gt;40000),(1+IFERROR(NETWORKDAYS.INTL($L369,$M369,1,项目参数!$B$2:$B$200),NETWORKDAYS($L369,$M369,1)))*项目参数!$J$29,"")</f>
        <v/>
      </c>
      <c r="L369" s="40"/>
      <c r="M369" s="40"/>
      <c r="N369" s="58"/>
      <c r="O369" s="61"/>
      <c r="W369" s="98" t="b">
        <f t="shared" si="5"/>
        <v>0</v>
      </c>
      <c r="Y369" s="32" t="str">
        <f>IF($W369,VLOOKUP($B369,项目阶段与里程碑!$B:$E,3,FALSE),"")</f>
        <v/>
      </c>
      <c r="Z369" s="32" t="str">
        <f>IF($W369,VLOOKUP($B369,项目阶段与里程碑!$B:$E,4,FALSE),"")</f>
        <v/>
      </c>
      <c r="AA369" t="e">
        <f>VLOOKUP(F369,内部通讯录!$B:$F,5,FALSE)</f>
        <v>#N/A</v>
      </c>
      <c r="AB369" t="str">
        <f>IFERROR(VLOOKUP($AA369,项目参数!$I$14:$J$21,2,FALSE),"")</f>
        <v/>
      </c>
    </row>
    <row r="370" spans="1:28">
      <c r="A370" s="8"/>
      <c r="B370" s="8"/>
      <c r="C370" s="8"/>
      <c r="D370" s="8"/>
      <c r="E370" s="8"/>
      <c r="F370" s="8"/>
      <c r="G370" s="8"/>
      <c r="H370" s="116"/>
      <c r="I370" s="40"/>
      <c r="J370" s="120" t="str">
        <f>IF(AND($H370&gt;0,$I370&lt;&gt;"",$I370&gt;40000),IFERROR(WORKDAY.INTL($I370,INT(($H370+项目参数!$J$29-1)/项目参数!$J$29)-1,1,项目参数!$B$2:$B$200),WORKDAY($I370,INT(($H370+项目参数!$J$29-1)/项目参数!$J$29)-1,1)),"")</f>
        <v/>
      </c>
      <c r="K370" s="121" t="str">
        <f>IF(AND($L370&lt;&gt;"",$L370&gt;40000,$M370&lt;&gt;"",$M370&gt;40000),(1+IFERROR(NETWORKDAYS.INTL($L370,$M370,1,项目参数!$B$2:$B$200),NETWORKDAYS($L370,$M370,1)))*项目参数!$J$29,"")</f>
        <v/>
      </c>
      <c r="L370" s="40"/>
      <c r="M370" s="40"/>
      <c r="N370" s="58"/>
      <c r="O370" s="61"/>
      <c r="W370" s="98" t="b">
        <f t="shared" si="5"/>
        <v>0</v>
      </c>
      <c r="Y370" s="32" t="str">
        <f>IF($W370,VLOOKUP($B370,项目阶段与里程碑!$B:$E,3,FALSE),"")</f>
        <v/>
      </c>
      <c r="Z370" s="32" t="str">
        <f>IF($W370,VLOOKUP($B370,项目阶段与里程碑!$B:$E,4,FALSE),"")</f>
        <v/>
      </c>
      <c r="AA370" t="e">
        <f>VLOOKUP(F370,内部通讯录!$B:$F,5,FALSE)</f>
        <v>#N/A</v>
      </c>
      <c r="AB370" t="str">
        <f>IFERROR(VLOOKUP($AA370,项目参数!$I$14:$J$21,2,FALSE),"")</f>
        <v/>
      </c>
    </row>
    <row r="371" spans="1:28">
      <c r="A371" s="8"/>
      <c r="B371" s="8"/>
      <c r="C371" s="8"/>
      <c r="D371" s="8"/>
      <c r="E371" s="8"/>
      <c r="F371" s="8"/>
      <c r="G371" s="8"/>
      <c r="H371" s="116"/>
      <c r="I371" s="40"/>
      <c r="J371" s="120" t="str">
        <f>IF(AND($H371&gt;0,$I371&lt;&gt;"",$I371&gt;40000),IFERROR(WORKDAY.INTL($I371,INT(($H371+项目参数!$J$29-1)/项目参数!$J$29)-1,1,项目参数!$B$2:$B$200),WORKDAY($I371,INT(($H371+项目参数!$J$29-1)/项目参数!$J$29)-1,1)),"")</f>
        <v/>
      </c>
      <c r="K371" s="121" t="str">
        <f>IF(AND($L371&lt;&gt;"",$L371&gt;40000,$M371&lt;&gt;"",$M371&gt;40000),(1+IFERROR(NETWORKDAYS.INTL($L371,$M371,1,项目参数!$B$2:$B$200),NETWORKDAYS($L371,$M371,1)))*项目参数!$J$29,"")</f>
        <v/>
      </c>
      <c r="L371" s="40"/>
      <c r="M371" s="40"/>
      <c r="N371" s="58"/>
      <c r="O371" s="61"/>
      <c r="W371" s="98" t="b">
        <f t="shared" si="5"/>
        <v>0</v>
      </c>
      <c r="Y371" s="32" t="str">
        <f>IF($W371,VLOOKUP($B371,项目阶段与里程碑!$B:$E,3,FALSE),"")</f>
        <v/>
      </c>
      <c r="Z371" s="32" t="str">
        <f>IF($W371,VLOOKUP($B371,项目阶段与里程碑!$B:$E,4,FALSE),"")</f>
        <v/>
      </c>
      <c r="AA371" t="e">
        <f>VLOOKUP(F371,内部通讯录!$B:$F,5,FALSE)</f>
        <v>#N/A</v>
      </c>
      <c r="AB371" t="str">
        <f>IFERROR(VLOOKUP($AA371,项目参数!$I$14:$J$21,2,FALSE),"")</f>
        <v/>
      </c>
    </row>
    <row r="372" spans="1:28">
      <c r="A372" s="8"/>
      <c r="B372" s="8"/>
      <c r="C372" s="8"/>
      <c r="D372" s="8"/>
      <c r="E372" s="8"/>
      <c r="F372" s="8"/>
      <c r="G372" s="8"/>
      <c r="H372" s="116"/>
      <c r="I372" s="40"/>
      <c r="J372" s="120" t="str">
        <f>IF(AND($H372&gt;0,$I372&lt;&gt;"",$I372&gt;40000),IFERROR(WORKDAY.INTL($I372,INT(($H372+项目参数!$J$29-1)/项目参数!$J$29)-1,1,项目参数!$B$2:$B$200),WORKDAY($I372,INT(($H372+项目参数!$J$29-1)/项目参数!$J$29)-1,1)),"")</f>
        <v/>
      </c>
      <c r="K372" s="121" t="str">
        <f>IF(AND($L372&lt;&gt;"",$L372&gt;40000,$M372&lt;&gt;"",$M372&gt;40000),(1+IFERROR(NETWORKDAYS.INTL($L372,$M372,1,项目参数!$B$2:$B$200),NETWORKDAYS($L372,$M372,1)))*项目参数!$J$29,"")</f>
        <v/>
      </c>
      <c r="L372" s="40"/>
      <c r="M372" s="40"/>
      <c r="N372" s="58"/>
      <c r="O372" s="61"/>
      <c r="W372" s="98" t="b">
        <f t="shared" si="5"/>
        <v>0</v>
      </c>
      <c r="Y372" s="32" t="str">
        <f>IF($W372,VLOOKUP($B372,项目阶段与里程碑!$B:$E,3,FALSE),"")</f>
        <v/>
      </c>
      <c r="Z372" s="32" t="str">
        <f>IF($W372,VLOOKUP($B372,项目阶段与里程碑!$B:$E,4,FALSE),"")</f>
        <v/>
      </c>
      <c r="AA372" t="e">
        <f>VLOOKUP(F372,内部通讯录!$B:$F,5,FALSE)</f>
        <v>#N/A</v>
      </c>
      <c r="AB372" t="str">
        <f>IFERROR(VLOOKUP($AA372,项目参数!$I$14:$J$21,2,FALSE),"")</f>
        <v/>
      </c>
    </row>
    <row r="373" spans="1:28">
      <c r="A373" s="8"/>
      <c r="B373" s="8"/>
      <c r="C373" s="8"/>
      <c r="D373" s="8"/>
      <c r="E373" s="8"/>
      <c r="F373" s="8"/>
      <c r="G373" s="8"/>
      <c r="H373" s="116"/>
      <c r="I373" s="40"/>
      <c r="J373" s="120" t="str">
        <f>IF(AND($H373&gt;0,$I373&lt;&gt;"",$I373&gt;40000),IFERROR(WORKDAY.INTL($I373,INT(($H373+项目参数!$J$29-1)/项目参数!$J$29)-1,1,项目参数!$B$2:$B$200),WORKDAY($I373,INT(($H373+项目参数!$J$29-1)/项目参数!$J$29)-1,1)),"")</f>
        <v/>
      </c>
      <c r="K373" s="121" t="str">
        <f>IF(AND($L373&lt;&gt;"",$L373&gt;40000,$M373&lt;&gt;"",$M373&gt;40000),(1+IFERROR(NETWORKDAYS.INTL($L373,$M373,1,项目参数!$B$2:$B$200),NETWORKDAYS($L373,$M373,1)))*项目参数!$J$29,"")</f>
        <v/>
      </c>
      <c r="L373" s="40"/>
      <c r="M373" s="40"/>
      <c r="N373" s="58"/>
      <c r="O373" s="61"/>
      <c r="W373" s="98" t="b">
        <f t="shared" si="5"/>
        <v>0</v>
      </c>
      <c r="Y373" s="32" t="str">
        <f>IF($W373,VLOOKUP($B373,项目阶段与里程碑!$B:$E,3,FALSE),"")</f>
        <v/>
      </c>
      <c r="Z373" s="32" t="str">
        <f>IF($W373,VLOOKUP($B373,项目阶段与里程碑!$B:$E,4,FALSE),"")</f>
        <v/>
      </c>
      <c r="AA373" t="e">
        <f>VLOOKUP(F373,内部通讯录!$B:$F,5,FALSE)</f>
        <v>#N/A</v>
      </c>
      <c r="AB373" t="str">
        <f>IFERROR(VLOOKUP($AA373,项目参数!$I$14:$J$21,2,FALSE),"")</f>
        <v/>
      </c>
    </row>
    <row r="374" spans="1:28">
      <c r="A374" s="8"/>
      <c r="B374" s="8"/>
      <c r="C374" s="8"/>
      <c r="D374" s="8"/>
      <c r="E374" s="8"/>
      <c r="F374" s="8"/>
      <c r="G374" s="8"/>
      <c r="H374" s="116"/>
      <c r="I374" s="40"/>
      <c r="J374" s="120" t="str">
        <f>IF(AND($H374&gt;0,$I374&lt;&gt;"",$I374&gt;40000),IFERROR(WORKDAY.INTL($I374,INT(($H374+项目参数!$J$29-1)/项目参数!$J$29)-1,1,项目参数!$B$2:$B$200),WORKDAY($I374,INT(($H374+项目参数!$J$29-1)/项目参数!$J$29)-1,1)),"")</f>
        <v/>
      </c>
      <c r="K374" s="121" t="str">
        <f>IF(AND($L374&lt;&gt;"",$L374&gt;40000,$M374&lt;&gt;"",$M374&gt;40000),(1+IFERROR(NETWORKDAYS.INTL($L374,$M374,1,项目参数!$B$2:$B$200),NETWORKDAYS($L374,$M374,1)))*项目参数!$J$29,"")</f>
        <v/>
      </c>
      <c r="L374" s="40"/>
      <c r="M374" s="40"/>
      <c r="N374" s="58"/>
      <c r="O374" s="61"/>
      <c r="W374" s="98" t="b">
        <f t="shared" si="5"/>
        <v>0</v>
      </c>
      <c r="Y374" s="32" t="str">
        <f>IF($W374,VLOOKUP($B374,项目阶段与里程碑!$B:$E,3,FALSE),"")</f>
        <v/>
      </c>
      <c r="Z374" s="32" t="str">
        <f>IF($W374,VLOOKUP($B374,项目阶段与里程碑!$B:$E,4,FALSE),"")</f>
        <v/>
      </c>
      <c r="AA374" t="e">
        <f>VLOOKUP(F374,内部通讯录!$B:$F,5,FALSE)</f>
        <v>#N/A</v>
      </c>
      <c r="AB374" t="str">
        <f>IFERROR(VLOOKUP($AA374,项目参数!$I$14:$J$21,2,FALSE),"")</f>
        <v/>
      </c>
    </row>
    <row r="375" spans="1:28">
      <c r="A375" s="8"/>
      <c r="B375" s="8"/>
      <c r="C375" s="8"/>
      <c r="D375" s="8"/>
      <c r="E375" s="8"/>
      <c r="F375" s="8"/>
      <c r="G375" s="8"/>
      <c r="H375" s="116"/>
      <c r="I375" s="40"/>
      <c r="J375" s="120" t="str">
        <f>IF(AND($H375&gt;0,$I375&lt;&gt;"",$I375&gt;40000),IFERROR(WORKDAY.INTL($I375,INT(($H375+项目参数!$J$29-1)/项目参数!$J$29)-1,1,项目参数!$B$2:$B$200),WORKDAY($I375,INT(($H375+项目参数!$J$29-1)/项目参数!$J$29)-1,1)),"")</f>
        <v/>
      </c>
      <c r="K375" s="121" t="str">
        <f>IF(AND($L375&lt;&gt;"",$L375&gt;40000,$M375&lt;&gt;"",$M375&gt;40000),(1+IFERROR(NETWORKDAYS.INTL($L375,$M375,1,项目参数!$B$2:$B$200),NETWORKDAYS($L375,$M375,1)))*项目参数!$J$29,"")</f>
        <v/>
      </c>
      <c r="L375" s="40"/>
      <c r="M375" s="40"/>
      <c r="N375" s="58"/>
      <c r="O375" s="61"/>
      <c r="W375" s="98" t="b">
        <f t="shared" si="5"/>
        <v>0</v>
      </c>
      <c r="Y375" s="32" t="str">
        <f>IF($W375,VLOOKUP($B375,项目阶段与里程碑!$B:$E,3,FALSE),"")</f>
        <v/>
      </c>
      <c r="Z375" s="32" t="str">
        <f>IF($W375,VLOOKUP($B375,项目阶段与里程碑!$B:$E,4,FALSE),"")</f>
        <v/>
      </c>
      <c r="AA375" t="e">
        <f>VLOOKUP(F375,内部通讯录!$B:$F,5,FALSE)</f>
        <v>#N/A</v>
      </c>
      <c r="AB375" t="str">
        <f>IFERROR(VLOOKUP($AA375,项目参数!$I$14:$J$21,2,FALSE),"")</f>
        <v/>
      </c>
    </row>
    <row r="376" spans="1:28">
      <c r="A376" s="8"/>
      <c r="B376" s="8"/>
      <c r="C376" s="8"/>
      <c r="D376" s="8"/>
      <c r="E376" s="8"/>
      <c r="F376" s="8"/>
      <c r="G376" s="8"/>
      <c r="H376" s="116"/>
      <c r="I376" s="40"/>
      <c r="J376" s="120" t="str">
        <f>IF(AND($H376&gt;0,$I376&lt;&gt;"",$I376&gt;40000),IFERROR(WORKDAY.INTL($I376,INT(($H376+项目参数!$J$29-1)/项目参数!$J$29)-1,1,项目参数!$B$2:$B$200),WORKDAY($I376,INT(($H376+项目参数!$J$29-1)/项目参数!$J$29)-1,1)),"")</f>
        <v/>
      </c>
      <c r="K376" s="121" t="str">
        <f>IF(AND($L376&lt;&gt;"",$L376&gt;40000,$M376&lt;&gt;"",$M376&gt;40000),(1+IFERROR(NETWORKDAYS.INTL($L376,$M376,1,项目参数!$B$2:$B$200),NETWORKDAYS($L376,$M376,1)))*项目参数!$J$29,"")</f>
        <v/>
      </c>
      <c r="L376" s="40"/>
      <c r="M376" s="40"/>
      <c r="N376" s="58"/>
      <c r="O376" s="61"/>
      <c r="W376" s="98" t="b">
        <f t="shared" si="5"/>
        <v>0</v>
      </c>
      <c r="Y376" s="32" t="str">
        <f>IF($W376,VLOOKUP($B376,项目阶段与里程碑!$B:$E,3,FALSE),"")</f>
        <v/>
      </c>
      <c r="Z376" s="32" t="str">
        <f>IF($W376,VLOOKUP($B376,项目阶段与里程碑!$B:$E,4,FALSE),"")</f>
        <v/>
      </c>
      <c r="AA376" t="e">
        <f>VLOOKUP(F376,内部通讯录!$B:$F,5,FALSE)</f>
        <v>#N/A</v>
      </c>
      <c r="AB376" t="str">
        <f>IFERROR(VLOOKUP($AA376,项目参数!$I$14:$J$21,2,FALSE),"")</f>
        <v/>
      </c>
    </row>
    <row r="377" spans="1:28">
      <c r="A377" s="8"/>
      <c r="B377" s="8"/>
      <c r="C377" s="8"/>
      <c r="D377" s="8"/>
      <c r="E377" s="8"/>
      <c r="F377" s="8"/>
      <c r="G377" s="8"/>
      <c r="H377" s="116"/>
      <c r="I377" s="40"/>
      <c r="J377" s="120" t="str">
        <f>IF(AND($H377&gt;0,$I377&lt;&gt;"",$I377&gt;40000),IFERROR(WORKDAY.INTL($I377,INT(($H377+项目参数!$J$29-1)/项目参数!$J$29)-1,1,项目参数!$B$2:$B$200),WORKDAY($I377,INT(($H377+项目参数!$J$29-1)/项目参数!$J$29)-1,1)),"")</f>
        <v/>
      </c>
      <c r="K377" s="121" t="str">
        <f>IF(AND($L377&lt;&gt;"",$L377&gt;40000,$M377&lt;&gt;"",$M377&gt;40000),(1+IFERROR(NETWORKDAYS.INTL($L377,$M377,1,项目参数!$B$2:$B$200),NETWORKDAYS($L377,$M377,1)))*项目参数!$J$29,"")</f>
        <v/>
      </c>
      <c r="L377" s="40"/>
      <c r="M377" s="40"/>
      <c r="N377" s="58"/>
      <c r="O377" s="61"/>
      <c r="W377" s="98" t="b">
        <f t="shared" si="5"/>
        <v>0</v>
      </c>
      <c r="Y377" s="32" t="str">
        <f>IF($W377,VLOOKUP($B377,项目阶段与里程碑!$B:$E,3,FALSE),"")</f>
        <v/>
      </c>
      <c r="Z377" s="32" t="str">
        <f>IF($W377,VLOOKUP($B377,项目阶段与里程碑!$B:$E,4,FALSE),"")</f>
        <v/>
      </c>
      <c r="AA377" t="e">
        <f>VLOOKUP(F377,内部通讯录!$B:$F,5,FALSE)</f>
        <v>#N/A</v>
      </c>
      <c r="AB377" t="str">
        <f>IFERROR(VLOOKUP($AA377,项目参数!$I$14:$J$21,2,FALSE),"")</f>
        <v/>
      </c>
    </row>
    <row r="378" spans="1:28">
      <c r="A378" s="8"/>
      <c r="B378" s="8"/>
      <c r="C378" s="8"/>
      <c r="D378" s="8"/>
      <c r="E378" s="8"/>
      <c r="F378" s="8"/>
      <c r="G378" s="8"/>
      <c r="H378" s="116"/>
      <c r="I378" s="40"/>
      <c r="J378" s="120" t="str">
        <f>IF(AND($H378&gt;0,$I378&lt;&gt;"",$I378&gt;40000),IFERROR(WORKDAY.INTL($I378,INT(($H378+项目参数!$J$29-1)/项目参数!$J$29)-1,1,项目参数!$B$2:$B$200),WORKDAY($I378,INT(($H378+项目参数!$J$29-1)/项目参数!$J$29)-1,1)),"")</f>
        <v/>
      </c>
      <c r="K378" s="121" t="str">
        <f>IF(AND($L378&lt;&gt;"",$L378&gt;40000,$M378&lt;&gt;"",$M378&gt;40000),(1+IFERROR(NETWORKDAYS.INTL($L378,$M378,1,项目参数!$B$2:$B$200),NETWORKDAYS($L378,$M378,1)))*项目参数!$J$29,"")</f>
        <v/>
      </c>
      <c r="L378" s="40"/>
      <c r="M378" s="40"/>
      <c r="N378" s="58"/>
      <c r="O378" s="61"/>
      <c r="W378" s="98" t="b">
        <f t="shared" si="5"/>
        <v>0</v>
      </c>
      <c r="Y378" s="32" t="str">
        <f>IF($W378,VLOOKUP($B378,项目阶段与里程碑!$B:$E,3,FALSE),"")</f>
        <v/>
      </c>
      <c r="Z378" s="32" t="str">
        <f>IF($W378,VLOOKUP($B378,项目阶段与里程碑!$B:$E,4,FALSE),"")</f>
        <v/>
      </c>
      <c r="AA378" t="e">
        <f>VLOOKUP(F378,内部通讯录!$B:$F,5,FALSE)</f>
        <v>#N/A</v>
      </c>
      <c r="AB378" t="str">
        <f>IFERROR(VLOOKUP($AA378,项目参数!$I$14:$J$21,2,FALSE),"")</f>
        <v/>
      </c>
    </row>
    <row r="379" spans="1:28">
      <c r="A379" s="8"/>
      <c r="B379" s="8"/>
      <c r="C379" s="8"/>
      <c r="D379" s="8"/>
      <c r="E379" s="8"/>
      <c r="F379" s="8"/>
      <c r="G379" s="8"/>
      <c r="H379" s="116"/>
      <c r="I379" s="40"/>
      <c r="J379" s="120" t="str">
        <f>IF(AND($H379&gt;0,$I379&lt;&gt;"",$I379&gt;40000),IFERROR(WORKDAY.INTL($I379,INT(($H379+项目参数!$J$29-1)/项目参数!$J$29)-1,1,项目参数!$B$2:$B$200),WORKDAY($I379,INT(($H379+项目参数!$J$29-1)/项目参数!$J$29)-1,1)),"")</f>
        <v/>
      </c>
      <c r="K379" s="121" t="str">
        <f>IF(AND($L379&lt;&gt;"",$L379&gt;40000,$M379&lt;&gt;"",$M379&gt;40000),(1+IFERROR(NETWORKDAYS.INTL($L379,$M379,1,项目参数!$B$2:$B$200),NETWORKDAYS($L379,$M379,1)))*项目参数!$J$29,"")</f>
        <v/>
      </c>
      <c r="L379" s="40"/>
      <c r="M379" s="40"/>
      <c r="N379" s="58"/>
      <c r="O379" s="61"/>
      <c r="W379" s="98" t="b">
        <f t="shared" si="5"/>
        <v>0</v>
      </c>
      <c r="Y379" s="32" t="str">
        <f>IF($W379,VLOOKUP($B379,项目阶段与里程碑!$B:$E,3,FALSE),"")</f>
        <v/>
      </c>
      <c r="Z379" s="32" t="str">
        <f>IF($W379,VLOOKUP($B379,项目阶段与里程碑!$B:$E,4,FALSE),"")</f>
        <v/>
      </c>
      <c r="AA379" t="e">
        <f>VLOOKUP(F379,内部通讯录!$B:$F,5,FALSE)</f>
        <v>#N/A</v>
      </c>
      <c r="AB379" t="str">
        <f>IFERROR(VLOOKUP($AA379,项目参数!$I$14:$J$21,2,FALSE),"")</f>
        <v/>
      </c>
    </row>
    <row r="380" spans="1:28">
      <c r="A380" s="8"/>
      <c r="B380" s="8"/>
      <c r="C380" s="8"/>
      <c r="D380" s="8"/>
      <c r="E380" s="8"/>
      <c r="F380" s="8"/>
      <c r="G380" s="8"/>
      <c r="H380" s="116"/>
      <c r="I380" s="40"/>
      <c r="J380" s="120" t="str">
        <f>IF(AND($H380&gt;0,$I380&lt;&gt;"",$I380&gt;40000),IFERROR(WORKDAY.INTL($I380,INT(($H380+项目参数!$J$29-1)/项目参数!$J$29)-1,1,项目参数!$B$2:$B$200),WORKDAY($I380,INT(($H380+项目参数!$J$29-1)/项目参数!$J$29)-1,1)),"")</f>
        <v/>
      </c>
      <c r="K380" s="121" t="str">
        <f>IF(AND($L380&lt;&gt;"",$L380&gt;40000,$M380&lt;&gt;"",$M380&gt;40000),(1+IFERROR(NETWORKDAYS.INTL($L380,$M380,1,项目参数!$B$2:$B$200),NETWORKDAYS($L380,$M380,1)))*项目参数!$J$29,"")</f>
        <v/>
      </c>
      <c r="L380" s="40"/>
      <c r="M380" s="40"/>
      <c r="N380" s="58"/>
      <c r="O380" s="61"/>
      <c r="W380" s="98" t="b">
        <f t="shared" si="5"/>
        <v>0</v>
      </c>
      <c r="Y380" s="32" t="str">
        <f>IF($W380,VLOOKUP($B380,项目阶段与里程碑!$B:$E,3,FALSE),"")</f>
        <v/>
      </c>
      <c r="Z380" s="32" t="str">
        <f>IF($W380,VLOOKUP($B380,项目阶段与里程碑!$B:$E,4,FALSE),"")</f>
        <v/>
      </c>
      <c r="AA380" t="e">
        <f>VLOOKUP(F380,内部通讯录!$B:$F,5,FALSE)</f>
        <v>#N/A</v>
      </c>
      <c r="AB380" t="str">
        <f>IFERROR(VLOOKUP($AA380,项目参数!$I$14:$J$21,2,FALSE),"")</f>
        <v/>
      </c>
    </row>
    <row r="381" spans="1:28">
      <c r="A381" s="8"/>
      <c r="B381" s="8"/>
      <c r="C381" s="8"/>
      <c r="D381" s="8"/>
      <c r="E381" s="8"/>
      <c r="F381" s="8"/>
      <c r="G381" s="8"/>
      <c r="H381" s="116"/>
      <c r="I381" s="40"/>
      <c r="J381" s="120" t="str">
        <f>IF(AND($H381&gt;0,$I381&lt;&gt;"",$I381&gt;40000),IFERROR(WORKDAY.INTL($I381,INT(($H381+项目参数!$J$29-1)/项目参数!$J$29)-1,1,项目参数!$B$2:$B$200),WORKDAY($I381,INT(($H381+项目参数!$J$29-1)/项目参数!$J$29)-1,1)),"")</f>
        <v/>
      </c>
      <c r="K381" s="121" t="str">
        <f>IF(AND($L381&lt;&gt;"",$L381&gt;40000,$M381&lt;&gt;"",$M381&gt;40000),(1+IFERROR(NETWORKDAYS.INTL($L381,$M381,1,项目参数!$B$2:$B$200),NETWORKDAYS($L381,$M381,1)))*项目参数!$J$29,"")</f>
        <v/>
      </c>
      <c r="L381" s="40"/>
      <c r="M381" s="40"/>
      <c r="N381" s="58"/>
      <c r="O381" s="61"/>
      <c r="W381" s="98" t="b">
        <f t="shared" si="5"/>
        <v>0</v>
      </c>
      <c r="Y381" s="32" t="str">
        <f>IF($W381,VLOOKUP($B381,项目阶段与里程碑!$B:$E,3,FALSE),"")</f>
        <v/>
      </c>
      <c r="Z381" s="32" t="str">
        <f>IF($W381,VLOOKUP($B381,项目阶段与里程碑!$B:$E,4,FALSE),"")</f>
        <v/>
      </c>
      <c r="AA381" t="e">
        <f>VLOOKUP(F381,内部通讯录!$B:$F,5,FALSE)</f>
        <v>#N/A</v>
      </c>
      <c r="AB381" t="str">
        <f>IFERROR(VLOOKUP($AA381,项目参数!$I$14:$J$21,2,FALSE),"")</f>
        <v/>
      </c>
    </row>
    <row r="382" spans="1:28">
      <c r="A382" s="8"/>
      <c r="B382" s="8"/>
      <c r="C382" s="8"/>
      <c r="D382" s="8"/>
      <c r="E382" s="8"/>
      <c r="F382" s="8"/>
      <c r="G382" s="8"/>
      <c r="H382" s="116"/>
      <c r="I382" s="40"/>
      <c r="J382" s="120" t="str">
        <f>IF(AND($H382&gt;0,$I382&lt;&gt;"",$I382&gt;40000),IFERROR(WORKDAY.INTL($I382,INT(($H382+项目参数!$J$29-1)/项目参数!$J$29)-1,1,项目参数!$B$2:$B$200),WORKDAY($I382,INT(($H382+项目参数!$J$29-1)/项目参数!$J$29)-1,1)),"")</f>
        <v/>
      </c>
      <c r="K382" s="121" t="str">
        <f>IF(AND($L382&lt;&gt;"",$L382&gt;40000,$M382&lt;&gt;"",$M382&gt;40000),(1+IFERROR(NETWORKDAYS.INTL($L382,$M382,1,项目参数!$B$2:$B$200),NETWORKDAYS($L382,$M382,1)))*项目参数!$J$29,"")</f>
        <v/>
      </c>
      <c r="L382" s="40"/>
      <c r="M382" s="40"/>
      <c r="N382" s="58"/>
      <c r="O382" s="61"/>
      <c r="W382" s="98" t="b">
        <f t="shared" si="5"/>
        <v>0</v>
      </c>
      <c r="Y382" s="32" t="str">
        <f>IF($W382,VLOOKUP($B382,项目阶段与里程碑!$B:$E,3,FALSE),"")</f>
        <v/>
      </c>
      <c r="Z382" s="32" t="str">
        <f>IF($W382,VLOOKUP($B382,项目阶段与里程碑!$B:$E,4,FALSE),"")</f>
        <v/>
      </c>
      <c r="AA382" t="e">
        <f>VLOOKUP(F382,内部通讯录!$B:$F,5,FALSE)</f>
        <v>#N/A</v>
      </c>
      <c r="AB382" t="str">
        <f>IFERROR(VLOOKUP($AA382,项目参数!$I$14:$J$21,2,FALSE),"")</f>
        <v/>
      </c>
    </row>
    <row r="383" spans="1:28">
      <c r="A383" s="8"/>
      <c r="B383" s="8"/>
      <c r="C383" s="8"/>
      <c r="D383" s="8"/>
      <c r="E383" s="8"/>
      <c r="F383" s="8"/>
      <c r="G383" s="8"/>
      <c r="H383" s="116"/>
      <c r="I383" s="40"/>
      <c r="J383" s="120" t="str">
        <f>IF(AND($H383&gt;0,$I383&lt;&gt;"",$I383&gt;40000),IFERROR(WORKDAY.INTL($I383,INT(($H383+项目参数!$J$29-1)/项目参数!$J$29)-1,1,项目参数!$B$2:$B$200),WORKDAY($I383,INT(($H383+项目参数!$J$29-1)/项目参数!$J$29)-1,1)),"")</f>
        <v/>
      </c>
      <c r="K383" s="121" t="str">
        <f>IF(AND($L383&lt;&gt;"",$L383&gt;40000,$M383&lt;&gt;"",$M383&gt;40000),(1+IFERROR(NETWORKDAYS.INTL($L383,$M383,1,项目参数!$B$2:$B$200),NETWORKDAYS($L383,$M383,1)))*项目参数!$J$29,"")</f>
        <v/>
      </c>
      <c r="L383" s="40"/>
      <c r="M383" s="40"/>
      <c r="N383" s="58"/>
      <c r="O383" s="61"/>
      <c r="W383" s="98" t="b">
        <f t="shared" si="5"/>
        <v>0</v>
      </c>
      <c r="Y383" s="32" t="str">
        <f>IF($W383,VLOOKUP($B383,项目阶段与里程碑!$B:$E,3,FALSE),"")</f>
        <v/>
      </c>
      <c r="Z383" s="32" t="str">
        <f>IF($W383,VLOOKUP($B383,项目阶段与里程碑!$B:$E,4,FALSE),"")</f>
        <v/>
      </c>
      <c r="AA383" t="e">
        <f>VLOOKUP(F383,内部通讯录!$B:$F,5,FALSE)</f>
        <v>#N/A</v>
      </c>
      <c r="AB383" t="str">
        <f>IFERROR(VLOOKUP($AA383,项目参数!$I$14:$J$21,2,FALSE),"")</f>
        <v/>
      </c>
    </row>
    <row r="384" spans="1:28">
      <c r="A384" s="8"/>
      <c r="B384" s="8"/>
      <c r="C384" s="8"/>
      <c r="D384" s="8"/>
      <c r="E384" s="8"/>
      <c r="F384" s="8"/>
      <c r="G384" s="8"/>
      <c r="H384" s="116"/>
      <c r="I384" s="40"/>
      <c r="J384" s="120" t="str">
        <f>IF(AND($H384&gt;0,$I384&lt;&gt;"",$I384&gt;40000),IFERROR(WORKDAY.INTL($I384,INT(($H384+项目参数!$J$29-1)/项目参数!$J$29)-1,1,项目参数!$B$2:$B$200),WORKDAY($I384,INT(($H384+项目参数!$J$29-1)/项目参数!$J$29)-1,1)),"")</f>
        <v/>
      </c>
      <c r="K384" s="121" t="str">
        <f>IF(AND($L384&lt;&gt;"",$L384&gt;40000,$M384&lt;&gt;"",$M384&gt;40000),(1+IFERROR(NETWORKDAYS.INTL($L384,$M384,1,项目参数!$B$2:$B$200),NETWORKDAYS($L384,$M384,1)))*项目参数!$J$29,"")</f>
        <v/>
      </c>
      <c r="L384" s="40"/>
      <c r="M384" s="40"/>
      <c r="N384" s="58"/>
      <c r="O384" s="61"/>
      <c r="W384" s="98" t="b">
        <f t="shared" si="5"/>
        <v>0</v>
      </c>
      <c r="Y384" s="32" t="str">
        <f>IF($W384,VLOOKUP($B384,项目阶段与里程碑!$B:$E,3,FALSE),"")</f>
        <v/>
      </c>
      <c r="Z384" s="32" t="str">
        <f>IF($W384,VLOOKUP($B384,项目阶段与里程碑!$B:$E,4,FALSE),"")</f>
        <v/>
      </c>
      <c r="AA384" t="e">
        <f>VLOOKUP(F384,内部通讯录!$B:$F,5,FALSE)</f>
        <v>#N/A</v>
      </c>
      <c r="AB384" t="str">
        <f>IFERROR(VLOOKUP($AA384,项目参数!$I$14:$J$21,2,FALSE),"")</f>
        <v/>
      </c>
    </row>
    <row r="385" spans="1:28">
      <c r="A385" s="8"/>
      <c r="B385" s="8"/>
      <c r="C385" s="8"/>
      <c r="D385" s="8"/>
      <c r="E385" s="8"/>
      <c r="F385" s="8"/>
      <c r="G385" s="8"/>
      <c r="H385" s="116"/>
      <c r="I385" s="40"/>
      <c r="J385" s="120" t="str">
        <f>IF(AND($H385&gt;0,$I385&lt;&gt;"",$I385&gt;40000),IFERROR(WORKDAY.INTL($I385,INT(($H385+项目参数!$J$29-1)/项目参数!$J$29)-1,1,项目参数!$B$2:$B$200),WORKDAY($I385,INT(($H385+项目参数!$J$29-1)/项目参数!$J$29)-1,1)),"")</f>
        <v/>
      </c>
      <c r="K385" s="121" t="str">
        <f>IF(AND($L385&lt;&gt;"",$L385&gt;40000,$M385&lt;&gt;"",$M385&gt;40000),(1+IFERROR(NETWORKDAYS.INTL($L385,$M385,1,项目参数!$B$2:$B$200),NETWORKDAYS($L385,$M385,1)))*项目参数!$J$29,"")</f>
        <v/>
      </c>
      <c r="L385" s="40"/>
      <c r="M385" s="40"/>
      <c r="N385" s="58"/>
      <c r="O385" s="61"/>
      <c r="W385" s="98" t="b">
        <f t="shared" si="5"/>
        <v>0</v>
      </c>
      <c r="Y385" s="32" t="str">
        <f>IF($W385,VLOOKUP($B385,项目阶段与里程碑!$B:$E,3,FALSE),"")</f>
        <v/>
      </c>
      <c r="Z385" s="32" t="str">
        <f>IF($W385,VLOOKUP($B385,项目阶段与里程碑!$B:$E,4,FALSE),"")</f>
        <v/>
      </c>
      <c r="AA385" t="e">
        <f>VLOOKUP(F385,内部通讯录!$B:$F,5,FALSE)</f>
        <v>#N/A</v>
      </c>
      <c r="AB385" t="str">
        <f>IFERROR(VLOOKUP($AA385,项目参数!$I$14:$J$21,2,FALSE),"")</f>
        <v/>
      </c>
    </row>
    <row r="386" spans="1:28">
      <c r="A386" s="8"/>
      <c r="B386" s="8"/>
      <c r="C386" s="8"/>
      <c r="D386" s="8"/>
      <c r="E386" s="8"/>
      <c r="F386" s="8"/>
      <c r="G386" s="8"/>
      <c r="H386" s="116"/>
      <c r="I386" s="40"/>
      <c r="J386" s="120" t="str">
        <f>IF(AND($H386&gt;0,$I386&lt;&gt;"",$I386&gt;40000),IFERROR(WORKDAY.INTL($I386,INT(($H386+项目参数!$J$29-1)/项目参数!$J$29)-1,1,项目参数!$B$2:$B$200),WORKDAY($I386,INT(($H386+项目参数!$J$29-1)/项目参数!$J$29)-1,1)),"")</f>
        <v/>
      </c>
      <c r="K386" s="121" t="str">
        <f>IF(AND($L386&lt;&gt;"",$L386&gt;40000,$M386&lt;&gt;"",$M386&gt;40000),(1+IFERROR(NETWORKDAYS.INTL($L386,$M386,1,项目参数!$B$2:$B$200),NETWORKDAYS($L386,$M386,1)))*项目参数!$J$29,"")</f>
        <v/>
      </c>
      <c r="L386" s="40"/>
      <c r="M386" s="40"/>
      <c r="N386" s="58"/>
      <c r="O386" s="61"/>
      <c r="W386" s="98" t="b">
        <f t="shared" ref="W386:W449" si="6">AND(LEN(A386)&gt;0,LEN(C386)&gt;3,LEN(F386)&gt;1,OR(I386=0,AND(H386&gt;0,I386&gt;40000)),OR(L386=0,L386&gt;40000))</f>
        <v>0</v>
      </c>
      <c r="Y386" s="32" t="str">
        <f>IF($W386,VLOOKUP($B386,项目阶段与里程碑!$B:$E,3,FALSE),"")</f>
        <v/>
      </c>
      <c r="Z386" s="32" t="str">
        <f>IF($W386,VLOOKUP($B386,项目阶段与里程碑!$B:$E,4,FALSE),"")</f>
        <v/>
      </c>
      <c r="AA386" t="e">
        <f>VLOOKUP(F386,内部通讯录!$B:$F,5,FALSE)</f>
        <v>#N/A</v>
      </c>
      <c r="AB386" t="str">
        <f>IFERROR(VLOOKUP($AA386,项目参数!$I$14:$J$21,2,FALSE),"")</f>
        <v/>
      </c>
    </row>
    <row r="387" spans="1:28">
      <c r="A387" s="8"/>
      <c r="B387" s="8"/>
      <c r="C387" s="8"/>
      <c r="D387" s="8"/>
      <c r="E387" s="8"/>
      <c r="F387" s="8"/>
      <c r="G387" s="8"/>
      <c r="H387" s="116"/>
      <c r="I387" s="40"/>
      <c r="J387" s="120" t="str">
        <f>IF(AND($H387&gt;0,$I387&lt;&gt;"",$I387&gt;40000),IFERROR(WORKDAY.INTL($I387,INT(($H387+项目参数!$J$29-1)/项目参数!$J$29)-1,1,项目参数!$B$2:$B$200),WORKDAY($I387,INT(($H387+项目参数!$J$29-1)/项目参数!$J$29)-1,1)),"")</f>
        <v/>
      </c>
      <c r="K387" s="121" t="str">
        <f>IF(AND($L387&lt;&gt;"",$L387&gt;40000,$M387&lt;&gt;"",$M387&gt;40000),(1+IFERROR(NETWORKDAYS.INTL($L387,$M387,1,项目参数!$B$2:$B$200),NETWORKDAYS($L387,$M387,1)))*项目参数!$J$29,"")</f>
        <v/>
      </c>
      <c r="L387" s="40"/>
      <c r="M387" s="40"/>
      <c r="N387" s="58"/>
      <c r="O387" s="61"/>
      <c r="W387" s="98" t="b">
        <f t="shared" si="6"/>
        <v>0</v>
      </c>
      <c r="Y387" s="32" t="str">
        <f>IF($W387,VLOOKUP($B387,项目阶段与里程碑!$B:$E,3,FALSE),"")</f>
        <v/>
      </c>
      <c r="Z387" s="32" t="str">
        <f>IF($W387,VLOOKUP($B387,项目阶段与里程碑!$B:$E,4,FALSE),"")</f>
        <v/>
      </c>
      <c r="AA387" t="e">
        <f>VLOOKUP(F387,内部通讯录!$B:$F,5,FALSE)</f>
        <v>#N/A</v>
      </c>
      <c r="AB387" t="str">
        <f>IFERROR(VLOOKUP($AA387,项目参数!$I$14:$J$21,2,FALSE),"")</f>
        <v/>
      </c>
    </row>
    <row r="388" spans="1:28">
      <c r="A388" s="8"/>
      <c r="B388" s="8"/>
      <c r="C388" s="8"/>
      <c r="D388" s="8"/>
      <c r="E388" s="8"/>
      <c r="F388" s="8"/>
      <c r="G388" s="8"/>
      <c r="H388" s="116"/>
      <c r="I388" s="40"/>
      <c r="J388" s="120" t="str">
        <f>IF(AND($H388&gt;0,$I388&lt;&gt;"",$I388&gt;40000),IFERROR(WORKDAY.INTL($I388,INT(($H388+项目参数!$J$29-1)/项目参数!$J$29)-1,1,项目参数!$B$2:$B$200),WORKDAY($I388,INT(($H388+项目参数!$J$29-1)/项目参数!$J$29)-1,1)),"")</f>
        <v/>
      </c>
      <c r="K388" s="121" t="str">
        <f>IF(AND($L388&lt;&gt;"",$L388&gt;40000,$M388&lt;&gt;"",$M388&gt;40000),(1+IFERROR(NETWORKDAYS.INTL($L388,$M388,1,项目参数!$B$2:$B$200),NETWORKDAYS($L388,$M388,1)))*项目参数!$J$29,"")</f>
        <v/>
      </c>
      <c r="L388" s="40"/>
      <c r="M388" s="40"/>
      <c r="N388" s="58"/>
      <c r="O388" s="61"/>
      <c r="W388" s="98" t="b">
        <f t="shared" si="6"/>
        <v>0</v>
      </c>
      <c r="Y388" s="32" t="str">
        <f>IF($W388,VLOOKUP($B388,项目阶段与里程碑!$B:$E,3,FALSE),"")</f>
        <v/>
      </c>
      <c r="Z388" s="32" t="str">
        <f>IF($W388,VLOOKUP($B388,项目阶段与里程碑!$B:$E,4,FALSE),"")</f>
        <v/>
      </c>
      <c r="AA388" t="e">
        <f>VLOOKUP(F388,内部通讯录!$B:$F,5,FALSE)</f>
        <v>#N/A</v>
      </c>
      <c r="AB388" t="str">
        <f>IFERROR(VLOOKUP($AA388,项目参数!$I$14:$J$21,2,FALSE),"")</f>
        <v/>
      </c>
    </row>
    <row r="389" spans="1:28">
      <c r="A389" s="8"/>
      <c r="B389" s="8"/>
      <c r="C389" s="8"/>
      <c r="D389" s="8"/>
      <c r="E389" s="8"/>
      <c r="F389" s="8"/>
      <c r="G389" s="8"/>
      <c r="H389" s="116"/>
      <c r="I389" s="40"/>
      <c r="J389" s="120" t="str">
        <f>IF(AND($H389&gt;0,$I389&lt;&gt;"",$I389&gt;40000),IFERROR(WORKDAY.INTL($I389,INT(($H389+项目参数!$J$29-1)/项目参数!$J$29)-1,1,项目参数!$B$2:$B$200),WORKDAY($I389,INT(($H389+项目参数!$J$29-1)/项目参数!$J$29)-1,1)),"")</f>
        <v/>
      </c>
      <c r="K389" s="121" t="str">
        <f>IF(AND($L389&lt;&gt;"",$L389&gt;40000,$M389&lt;&gt;"",$M389&gt;40000),(1+IFERROR(NETWORKDAYS.INTL($L389,$M389,1,项目参数!$B$2:$B$200),NETWORKDAYS($L389,$M389,1)))*项目参数!$J$29,"")</f>
        <v/>
      </c>
      <c r="L389" s="40"/>
      <c r="M389" s="40"/>
      <c r="N389" s="58"/>
      <c r="O389" s="61"/>
      <c r="W389" s="98" t="b">
        <f t="shared" si="6"/>
        <v>0</v>
      </c>
      <c r="Y389" s="32" t="str">
        <f>IF($W389,VLOOKUP($B389,项目阶段与里程碑!$B:$E,3,FALSE),"")</f>
        <v/>
      </c>
      <c r="Z389" s="32" t="str">
        <f>IF($W389,VLOOKUP($B389,项目阶段与里程碑!$B:$E,4,FALSE),"")</f>
        <v/>
      </c>
      <c r="AA389" t="e">
        <f>VLOOKUP(F389,内部通讯录!$B:$F,5,FALSE)</f>
        <v>#N/A</v>
      </c>
      <c r="AB389" t="str">
        <f>IFERROR(VLOOKUP($AA389,项目参数!$I$14:$J$21,2,FALSE),"")</f>
        <v/>
      </c>
    </row>
    <row r="390" spans="1:28">
      <c r="A390" s="8"/>
      <c r="B390" s="8"/>
      <c r="C390" s="8"/>
      <c r="D390" s="8"/>
      <c r="E390" s="8"/>
      <c r="F390" s="8"/>
      <c r="G390" s="8"/>
      <c r="H390" s="116"/>
      <c r="I390" s="40"/>
      <c r="J390" s="120" t="str">
        <f>IF(AND($H390&gt;0,$I390&lt;&gt;"",$I390&gt;40000),IFERROR(WORKDAY.INTL($I390,INT(($H390+项目参数!$J$29-1)/项目参数!$J$29)-1,1,项目参数!$B$2:$B$200),WORKDAY($I390,INT(($H390+项目参数!$J$29-1)/项目参数!$J$29)-1,1)),"")</f>
        <v/>
      </c>
      <c r="K390" s="121" t="str">
        <f>IF(AND($L390&lt;&gt;"",$L390&gt;40000,$M390&lt;&gt;"",$M390&gt;40000),(1+IFERROR(NETWORKDAYS.INTL($L390,$M390,1,项目参数!$B$2:$B$200),NETWORKDAYS($L390,$M390,1)))*项目参数!$J$29,"")</f>
        <v/>
      </c>
      <c r="L390" s="40"/>
      <c r="M390" s="40"/>
      <c r="N390" s="58"/>
      <c r="O390" s="61"/>
      <c r="W390" s="98" t="b">
        <f t="shared" si="6"/>
        <v>0</v>
      </c>
      <c r="Y390" s="32" t="str">
        <f>IF($W390,VLOOKUP($B390,项目阶段与里程碑!$B:$E,3,FALSE),"")</f>
        <v/>
      </c>
      <c r="Z390" s="32" t="str">
        <f>IF($W390,VLOOKUP($B390,项目阶段与里程碑!$B:$E,4,FALSE),"")</f>
        <v/>
      </c>
      <c r="AA390" t="e">
        <f>VLOOKUP(F390,内部通讯录!$B:$F,5,FALSE)</f>
        <v>#N/A</v>
      </c>
      <c r="AB390" t="str">
        <f>IFERROR(VLOOKUP($AA390,项目参数!$I$14:$J$21,2,FALSE),"")</f>
        <v/>
      </c>
    </row>
    <row r="391" spans="1:28">
      <c r="A391" s="8"/>
      <c r="B391" s="8"/>
      <c r="C391" s="8"/>
      <c r="D391" s="8"/>
      <c r="E391" s="8"/>
      <c r="F391" s="8"/>
      <c r="G391" s="8"/>
      <c r="H391" s="116"/>
      <c r="I391" s="40"/>
      <c r="J391" s="120" t="str">
        <f>IF(AND($H391&gt;0,$I391&lt;&gt;"",$I391&gt;40000),IFERROR(WORKDAY.INTL($I391,INT(($H391+项目参数!$J$29-1)/项目参数!$J$29)-1,1,项目参数!$B$2:$B$200),WORKDAY($I391,INT(($H391+项目参数!$J$29-1)/项目参数!$J$29)-1,1)),"")</f>
        <v/>
      </c>
      <c r="K391" s="121" t="str">
        <f>IF(AND($L391&lt;&gt;"",$L391&gt;40000,$M391&lt;&gt;"",$M391&gt;40000),(1+IFERROR(NETWORKDAYS.INTL($L391,$M391,1,项目参数!$B$2:$B$200),NETWORKDAYS($L391,$M391,1)))*项目参数!$J$29,"")</f>
        <v/>
      </c>
      <c r="L391" s="40"/>
      <c r="M391" s="40"/>
      <c r="N391" s="58"/>
      <c r="O391" s="61"/>
      <c r="W391" s="98" t="b">
        <f t="shared" si="6"/>
        <v>0</v>
      </c>
      <c r="Y391" s="32" t="str">
        <f>IF($W391,VLOOKUP($B391,项目阶段与里程碑!$B:$E,3,FALSE),"")</f>
        <v/>
      </c>
      <c r="Z391" s="32" t="str">
        <f>IF($W391,VLOOKUP($B391,项目阶段与里程碑!$B:$E,4,FALSE),"")</f>
        <v/>
      </c>
      <c r="AA391" t="e">
        <f>VLOOKUP(F391,内部通讯录!$B:$F,5,FALSE)</f>
        <v>#N/A</v>
      </c>
      <c r="AB391" t="str">
        <f>IFERROR(VLOOKUP($AA391,项目参数!$I$14:$J$21,2,FALSE),"")</f>
        <v/>
      </c>
    </row>
    <row r="392" spans="1:28">
      <c r="A392" s="8"/>
      <c r="B392" s="8"/>
      <c r="C392" s="8"/>
      <c r="D392" s="8"/>
      <c r="E392" s="8"/>
      <c r="F392" s="8"/>
      <c r="G392" s="8"/>
      <c r="H392" s="116"/>
      <c r="I392" s="40"/>
      <c r="J392" s="120" t="str">
        <f>IF(AND($H392&gt;0,$I392&lt;&gt;"",$I392&gt;40000),IFERROR(WORKDAY.INTL($I392,INT(($H392+项目参数!$J$29-1)/项目参数!$J$29)-1,1,项目参数!$B$2:$B$200),WORKDAY($I392,INT(($H392+项目参数!$J$29-1)/项目参数!$J$29)-1,1)),"")</f>
        <v/>
      </c>
      <c r="K392" s="121" t="str">
        <f>IF(AND($L392&lt;&gt;"",$L392&gt;40000,$M392&lt;&gt;"",$M392&gt;40000),(1+IFERROR(NETWORKDAYS.INTL($L392,$M392,1,项目参数!$B$2:$B$200),NETWORKDAYS($L392,$M392,1)))*项目参数!$J$29,"")</f>
        <v/>
      </c>
      <c r="L392" s="40"/>
      <c r="M392" s="40"/>
      <c r="N392" s="58"/>
      <c r="O392" s="61"/>
      <c r="W392" s="98" t="b">
        <f t="shared" si="6"/>
        <v>0</v>
      </c>
      <c r="Y392" s="32" t="str">
        <f>IF($W392,VLOOKUP($B392,项目阶段与里程碑!$B:$E,3,FALSE),"")</f>
        <v/>
      </c>
      <c r="Z392" s="32" t="str">
        <f>IF($W392,VLOOKUP($B392,项目阶段与里程碑!$B:$E,4,FALSE),"")</f>
        <v/>
      </c>
      <c r="AA392" t="e">
        <f>VLOOKUP(F392,内部通讯录!$B:$F,5,FALSE)</f>
        <v>#N/A</v>
      </c>
      <c r="AB392" t="str">
        <f>IFERROR(VLOOKUP($AA392,项目参数!$I$14:$J$21,2,FALSE),"")</f>
        <v/>
      </c>
    </row>
    <row r="393" spans="1:28">
      <c r="A393" s="8"/>
      <c r="B393" s="8"/>
      <c r="C393" s="8"/>
      <c r="D393" s="8"/>
      <c r="E393" s="8"/>
      <c r="F393" s="8"/>
      <c r="G393" s="8"/>
      <c r="H393" s="116"/>
      <c r="I393" s="40"/>
      <c r="J393" s="120" t="str">
        <f>IF(AND($H393&gt;0,$I393&lt;&gt;"",$I393&gt;40000),IFERROR(WORKDAY.INTL($I393,INT(($H393+项目参数!$J$29-1)/项目参数!$J$29)-1,1,项目参数!$B$2:$B$200),WORKDAY($I393,INT(($H393+项目参数!$J$29-1)/项目参数!$J$29)-1,1)),"")</f>
        <v/>
      </c>
      <c r="K393" s="121" t="str">
        <f>IF(AND($L393&lt;&gt;"",$L393&gt;40000,$M393&lt;&gt;"",$M393&gt;40000),(1+IFERROR(NETWORKDAYS.INTL($L393,$M393,1,项目参数!$B$2:$B$200),NETWORKDAYS($L393,$M393,1)))*项目参数!$J$29,"")</f>
        <v/>
      </c>
      <c r="L393" s="40"/>
      <c r="M393" s="40"/>
      <c r="N393" s="58"/>
      <c r="O393" s="61"/>
      <c r="W393" s="98" t="b">
        <f t="shared" si="6"/>
        <v>0</v>
      </c>
      <c r="Y393" s="32" t="str">
        <f>IF($W393,VLOOKUP($B393,项目阶段与里程碑!$B:$E,3,FALSE),"")</f>
        <v/>
      </c>
      <c r="Z393" s="32" t="str">
        <f>IF($W393,VLOOKUP($B393,项目阶段与里程碑!$B:$E,4,FALSE),"")</f>
        <v/>
      </c>
      <c r="AA393" t="e">
        <f>VLOOKUP(F393,内部通讯录!$B:$F,5,FALSE)</f>
        <v>#N/A</v>
      </c>
      <c r="AB393" t="str">
        <f>IFERROR(VLOOKUP($AA393,项目参数!$I$14:$J$21,2,FALSE),"")</f>
        <v/>
      </c>
    </row>
    <row r="394" spans="1:28">
      <c r="A394" s="8"/>
      <c r="B394" s="8"/>
      <c r="C394" s="8"/>
      <c r="D394" s="8"/>
      <c r="E394" s="8"/>
      <c r="F394" s="8"/>
      <c r="G394" s="8"/>
      <c r="H394" s="116"/>
      <c r="I394" s="40"/>
      <c r="J394" s="120" t="str">
        <f>IF(AND($H394&gt;0,$I394&lt;&gt;"",$I394&gt;40000),IFERROR(WORKDAY.INTL($I394,INT(($H394+项目参数!$J$29-1)/项目参数!$J$29)-1,1,项目参数!$B$2:$B$200),WORKDAY($I394,INT(($H394+项目参数!$J$29-1)/项目参数!$J$29)-1,1)),"")</f>
        <v/>
      </c>
      <c r="K394" s="121" t="str">
        <f>IF(AND($L394&lt;&gt;"",$L394&gt;40000,$M394&lt;&gt;"",$M394&gt;40000),(1+IFERROR(NETWORKDAYS.INTL($L394,$M394,1,项目参数!$B$2:$B$200),NETWORKDAYS($L394,$M394,1)))*项目参数!$J$29,"")</f>
        <v/>
      </c>
      <c r="L394" s="40"/>
      <c r="M394" s="40"/>
      <c r="N394" s="58"/>
      <c r="O394" s="61"/>
      <c r="W394" s="98" t="b">
        <f t="shared" si="6"/>
        <v>0</v>
      </c>
      <c r="Y394" s="32" t="str">
        <f>IF($W394,VLOOKUP($B394,项目阶段与里程碑!$B:$E,3,FALSE),"")</f>
        <v/>
      </c>
      <c r="Z394" s="32" t="str">
        <f>IF($W394,VLOOKUP($B394,项目阶段与里程碑!$B:$E,4,FALSE),"")</f>
        <v/>
      </c>
      <c r="AA394" t="e">
        <f>VLOOKUP(F394,内部通讯录!$B:$F,5,FALSE)</f>
        <v>#N/A</v>
      </c>
      <c r="AB394" t="str">
        <f>IFERROR(VLOOKUP($AA394,项目参数!$I$14:$J$21,2,FALSE),"")</f>
        <v/>
      </c>
    </row>
    <row r="395" spans="1:28">
      <c r="A395" s="8"/>
      <c r="B395" s="8"/>
      <c r="C395" s="8"/>
      <c r="D395" s="8"/>
      <c r="E395" s="8"/>
      <c r="F395" s="8"/>
      <c r="G395" s="8"/>
      <c r="H395" s="116"/>
      <c r="I395" s="40"/>
      <c r="J395" s="120" t="str">
        <f>IF(AND($H395&gt;0,$I395&lt;&gt;"",$I395&gt;40000),IFERROR(WORKDAY.INTL($I395,INT(($H395+项目参数!$J$29-1)/项目参数!$J$29)-1,1,项目参数!$B$2:$B$200),WORKDAY($I395,INT(($H395+项目参数!$J$29-1)/项目参数!$J$29)-1,1)),"")</f>
        <v/>
      </c>
      <c r="K395" s="121" t="str">
        <f>IF(AND($L395&lt;&gt;"",$L395&gt;40000,$M395&lt;&gt;"",$M395&gt;40000),(1+IFERROR(NETWORKDAYS.INTL($L395,$M395,1,项目参数!$B$2:$B$200),NETWORKDAYS($L395,$M395,1)))*项目参数!$J$29,"")</f>
        <v/>
      </c>
      <c r="L395" s="40"/>
      <c r="M395" s="40"/>
      <c r="N395" s="58"/>
      <c r="O395" s="61"/>
      <c r="W395" s="98" t="b">
        <f t="shared" si="6"/>
        <v>0</v>
      </c>
      <c r="Y395" s="32" t="str">
        <f>IF($W395,VLOOKUP($B395,项目阶段与里程碑!$B:$E,3,FALSE),"")</f>
        <v/>
      </c>
      <c r="Z395" s="32" t="str">
        <f>IF($W395,VLOOKUP($B395,项目阶段与里程碑!$B:$E,4,FALSE),"")</f>
        <v/>
      </c>
      <c r="AA395" t="e">
        <f>VLOOKUP(F395,内部通讯录!$B:$F,5,FALSE)</f>
        <v>#N/A</v>
      </c>
      <c r="AB395" t="str">
        <f>IFERROR(VLOOKUP($AA395,项目参数!$I$14:$J$21,2,FALSE),"")</f>
        <v/>
      </c>
    </row>
    <row r="396" spans="1:28">
      <c r="A396" s="8"/>
      <c r="B396" s="8"/>
      <c r="C396" s="8"/>
      <c r="D396" s="8"/>
      <c r="E396" s="8"/>
      <c r="F396" s="8"/>
      <c r="G396" s="8"/>
      <c r="H396" s="116"/>
      <c r="I396" s="40"/>
      <c r="J396" s="120" t="str">
        <f>IF(AND($H396&gt;0,$I396&lt;&gt;"",$I396&gt;40000),IFERROR(WORKDAY.INTL($I396,INT(($H396+项目参数!$J$29-1)/项目参数!$J$29)-1,1,项目参数!$B$2:$B$200),WORKDAY($I396,INT(($H396+项目参数!$J$29-1)/项目参数!$J$29)-1,1)),"")</f>
        <v/>
      </c>
      <c r="K396" s="121" t="str">
        <f>IF(AND($L396&lt;&gt;"",$L396&gt;40000,$M396&lt;&gt;"",$M396&gt;40000),(1+IFERROR(NETWORKDAYS.INTL($L396,$M396,1,项目参数!$B$2:$B$200),NETWORKDAYS($L396,$M396,1)))*项目参数!$J$29,"")</f>
        <v/>
      </c>
      <c r="L396" s="40"/>
      <c r="M396" s="40"/>
      <c r="N396" s="58"/>
      <c r="O396" s="61"/>
      <c r="W396" s="98" t="b">
        <f t="shared" si="6"/>
        <v>0</v>
      </c>
      <c r="Y396" s="32" t="str">
        <f>IF($W396,VLOOKUP($B396,项目阶段与里程碑!$B:$E,3,FALSE),"")</f>
        <v/>
      </c>
      <c r="Z396" s="32" t="str">
        <f>IF($W396,VLOOKUP($B396,项目阶段与里程碑!$B:$E,4,FALSE),"")</f>
        <v/>
      </c>
      <c r="AA396" t="e">
        <f>VLOOKUP(F396,内部通讯录!$B:$F,5,FALSE)</f>
        <v>#N/A</v>
      </c>
      <c r="AB396" t="str">
        <f>IFERROR(VLOOKUP($AA396,项目参数!$I$14:$J$21,2,FALSE),"")</f>
        <v/>
      </c>
    </row>
    <row r="397" spans="1:28">
      <c r="A397" s="8"/>
      <c r="B397" s="8"/>
      <c r="C397" s="8"/>
      <c r="D397" s="8"/>
      <c r="E397" s="8"/>
      <c r="F397" s="8"/>
      <c r="G397" s="8"/>
      <c r="H397" s="116"/>
      <c r="I397" s="40"/>
      <c r="J397" s="120" t="str">
        <f>IF(AND($H397&gt;0,$I397&lt;&gt;"",$I397&gt;40000),IFERROR(WORKDAY.INTL($I397,INT(($H397+项目参数!$J$29-1)/项目参数!$J$29)-1,1,项目参数!$B$2:$B$200),WORKDAY($I397,INT(($H397+项目参数!$J$29-1)/项目参数!$J$29)-1,1)),"")</f>
        <v/>
      </c>
      <c r="K397" s="121" t="str">
        <f>IF(AND($L397&lt;&gt;"",$L397&gt;40000,$M397&lt;&gt;"",$M397&gt;40000),(1+IFERROR(NETWORKDAYS.INTL($L397,$M397,1,项目参数!$B$2:$B$200),NETWORKDAYS($L397,$M397,1)))*项目参数!$J$29,"")</f>
        <v/>
      </c>
      <c r="L397" s="40"/>
      <c r="M397" s="40"/>
      <c r="N397" s="58"/>
      <c r="O397" s="61"/>
      <c r="W397" s="98" t="b">
        <f t="shared" si="6"/>
        <v>0</v>
      </c>
      <c r="Y397" s="32" t="str">
        <f>IF($W397,VLOOKUP($B397,项目阶段与里程碑!$B:$E,3,FALSE),"")</f>
        <v/>
      </c>
      <c r="Z397" s="32" t="str">
        <f>IF($W397,VLOOKUP($B397,项目阶段与里程碑!$B:$E,4,FALSE),"")</f>
        <v/>
      </c>
      <c r="AA397" t="e">
        <f>VLOOKUP(F397,内部通讯录!$B:$F,5,FALSE)</f>
        <v>#N/A</v>
      </c>
      <c r="AB397" t="str">
        <f>IFERROR(VLOOKUP($AA397,项目参数!$I$14:$J$21,2,FALSE),"")</f>
        <v/>
      </c>
    </row>
    <row r="398" spans="1:28">
      <c r="A398" s="8"/>
      <c r="B398" s="8"/>
      <c r="C398" s="8"/>
      <c r="D398" s="8"/>
      <c r="E398" s="8"/>
      <c r="F398" s="8"/>
      <c r="G398" s="8"/>
      <c r="H398" s="116"/>
      <c r="I398" s="40"/>
      <c r="J398" s="120" t="str">
        <f>IF(AND($H398&gt;0,$I398&lt;&gt;"",$I398&gt;40000),IFERROR(WORKDAY.INTL($I398,INT(($H398+项目参数!$J$29-1)/项目参数!$J$29)-1,1,项目参数!$B$2:$B$200),WORKDAY($I398,INT(($H398+项目参数!$J$29-1)/项目参数!$J$29)-1,1)),"")</f>
        <v/>
      </c>
      <c r="K398" s="121" t="str">
        <f>IF(AND($L398&lt;&gt;"",$L398&gt;40000,$M398&lt;&gt;"",$M398&gt;40000),(1+IFERROR(NETWORKDAYS.INTL($L398,$M398,1,项目参数!$B$2:$B$200),NETWORKDAYS($L398,$M398,1)))*项目参数!$J$29,"")</f>
        <v/>
      </c>
      <c r="L398" s="40"/>
      <c r="M398" s="40"/>
      <c r="N398" s="58"/>
      <c r="O398" s="61"/>
      <c r="W398" s="98" t="b">
        <f t="shared" si="6"/>
        <v>0</v>
      </c>
      <c r="Y398" s="32" t="str">
        <f>IF($W398,VLOOKUP($B398,项目阶段与里程碑!$B:$E,3,FALSE),"")</f>
        <v/>
      </c>
      <c r="Z398" s="32" t="str">
        <f>IF($W398,VLOOKUP($B398,项目阶段与里程碑!$B:$E,4,FALSE),"")</f>
        <v/>
      </c>
      <c r="AA398" t="e">
        <f>VLOOKUP(F398,内部通讯录!$B:$F,5,FALSE)</f>
        <v>#N/A</v>
      </c>
      <c r="AB398" t="str">
        <f>IFERROR(VLOOKUP($AA398,项目参数!$I$14:$J$21,2,FALSE),"")</f>
        <v/>
      </c>
    </row>
    <row r="399" spans="1:28">
      <c r="A399" s="8"/>
      <c r="B399" s="8"/>
      <c r="C399" s="8"/>
      <c r="D399" s="8"/>
      <c r="E399" s="8"/>
      <c r="F399" s="8"/>
      <c r="G399" s="8"/>
      <c r="H399" s="116"/>
      <c r="I399" s="40"/>
      <c r="J399" s="120" t="str">
        <f>IF(AND($H399&gt;0,$I399&lt;&gt;"",$I399&gt;40000),IFERROR(WORKDAY.INTL($I399,INT(($H399+项目参数!$J$29-1)/项目参数!$J$29)-1,1,项目参数!$B$2:$B$200),WORKDAY($I399,INT(($H399+项目参数!$J$29-1)/项目参数!$J$29)-1,1)),"")</f>
        <v/>
      </c>
      <c r="K399" s="121" t="str">
        <f>IF(AND($L399&lt;&gt;"",$L399&gt;40000,$M399&lt;&gt;"",$M399&gt;40000),(1+IFERROR(NETWORKDAYS.INTL($L399,$M399,1,项目参数!$B$2:$B$200),NETWORKDAYS($L399,$M399,1)))*项目参数!$J$29,"")</f>
        <v/>
      </c>
      <c r="L399" s="40"/>
      <c r="M399" s="40"/>
      <c r="N399" s="58"/>
      <c r="O399" s="61"/>
      <c r="W399" s="98" t="b">
        <f t="shared" si="6"/>
        <v>0</v>
      </c>
      <c r="Y399" s="32" t="str">
        <f>IF($W399,VLOOKUP($B399,项目阶段与里程碑!$B:$E,3,FALSE),"")</f>
        <v/>
      </c>
      <c r="Z399" s="32" t="str">
        <f>IF($W399,VLOOKUP($B399,项目阶段与里程碑!$B:$E,4,FALSE),"")</f>
        <v/>
      </c>
      <c r="AA399" t="e">
        <f>VLOOKUP(F399,内部通讯录!$B:$F,5,FALSE)</f>
        <v>#N/A</v>
      </c>
      <c r="AB399" t="str">
        <f>IFERROR(VLOOKUP($AA399,项目参数!$I$14:$J$21,2,FALSE),"")</f>
        <v/>
      </c>
    </row>
    <row r="400" spans="1:28">
      <c r="A400" s="8"/>
      <c r="B400" s="8"/>
      <c r="C400" s="8"/>
      <c r="D400" s="8"/>
      <c r="E400" s="8"/>
      <c r="F400" s="8"/>
      <c r="G400" s="8"/>
      <c r="H400" s="116"/>
      <c r="I400" s="40"/>
      <c r="J400" s="120" t="str">
        <f>IF(AND($H400&gt;0,$I400&lt;&gt;"",$I400&gt;40000),IFERROR(WORKDAY.INTL($I400,INT(($H400+项目参数!$J$29-1)/项目参数!$J$29)-1,1,项目参数!$B$2:$B$200),WORKDAY($I400,INT(($H400+项目参数!$J$29-1)/项目参数!$J$29)-1,1)),"")</f>
        <v/>
      </c>
      <c r="K400" s="121" t="str">
        <f>IF(AND($L400&lt;&gt;"",$L400&gt;40000,$M400&lt;&gt;"",$M400&gt;40000),(1+IFERROR(NETWORKDAYS.INTL($L400,$M400,1,项目参数!$B$2:$B$200),NETWORKDAYS($L400,$M400,1)))*项目参数!$J$29,"")</f>
        <v/>
      </c>
      <c r="L400" s="40"/>
      <c r="M400" s="40"/>
      <c r="N400" s="58"/>
      <c r="O400" s="61"/>
      <c r="W400" s="98" t="b">
        <f t="shared" si="6"/>
        <v>0</v>
      </c>
      <c r="Y400" s="32" t="str">
        <f>IF($W400,VLOOKUP($B400,项目阶段与里程碑!$B:$E,3,FALSE),"")</f>
        <v/>
      </c>
      <c r="Z400" s="32" t="str">
        <f>IF($W400,VLOOKUP($B400,项目阶段与里程碑!$B:$E,4,FALSE),"")</f>
        <v/>
      </c>
      <c r="AA400" t="e">
        <f>VLOOKUP(F400,内部通讯录!$B:$F,5,FALSE)</f>
        <v>#N/A</v>
      </c>
      <c r="AB400" t="str">
        <f>IFERROR(VLOOKUP($AA400,项目参数!$I$14:$J$21,2,FALSE),"")</f>
        <v/>
      </c>
    </row>
    <row r="401" spans="1:28">
      <c r="A401" s="8"/>
      <c r="B401" s="8"/>
      <c r="C401" s="8"/>
      <c r="D401" s="8"/>
      <c r="E401" s="8"/>
      <c r="F401" s="8"/>
      <c r="G401" s="8"/>
      <c r="H401" s="116"/>
      <c r="I401" s="40"/>
      <c r="J401" s="120" t="str">
        <f>IF(AND($H401&gt;0,$I401&lt;&gt;"",$I401&gt;40000),IFERROR(WORKDAY.INTL($I401,INT(($H401+项目参数!$J$29-1)/项目参数!$J$29)-1,1,项目参数!$B$2:$B$200),WORKDAY($I401,INT(($H401+项目参数!$J$29-1)/项目参数!$J$29)-1,1)),"")</f>
        <v/>
      </c>
      <c r="K401" s="121" t="str">
        <f>IF(AND($L401&lt;&gt;"",$L401&gt;40000,$M401&lt;&gt;"",$M401&gt;40000),(1+IFERROR(NETWORKDAYS.INTL($L401,$M401,1,项目参数!$B$2:$B$200),NETWORKDAYS($L401,$M401,1)))*项目参数!$J$29,"")</f>
        <v/>
      </c>
      <c r="L401" s="40"/>
      <c r="M401" s="40"/>
      <c r="N401" s="58"/>
      <c r="O401" s="61"/>
      <c r="W401" s="98" t="b">
        <f t="shared" si="6"/>
        <v>0</v>
      </c>
      <c r="Y401" s="32" t="str">
        <f>IF($W401,VLOOKUP($B401,项目阶段与里程碑!$B:$E,3,FALSE),"")</f>
        <v/>
      </c>
      <c r="Z401" s="32" t="str">
        <f>IF($W401,VLOOKUP($B401,项目阶段与里程碑!$B:$E,4,FALSE),"")</f>
        <v/>
      </c>
      <c r="AA401" t="e">
        <f>VLOOKUP(F401,内部通讯录!$B:$F,5,FALSE)</f>
        <v>#N/A</v>
      </c>
      <c r="AB401" t="str">
        <f>IFERROR(VLOOKUP($AA401,项目参数!$I$14:$J$21,2,FALSE),"")</f>
        <v/>
      </c>
    </row>
    <row r="402" spans="1:28">
      <c r="A402" s="8"/>
      <c r="B402" s="8"/>
      <c r="C402" s="8"/>
      <c r="D402" s="8"/>
      <c r="E402" s="8"/>
      <c r="F402" s="8"/>
      <c r="G402" s="8"/>
      <c r="H402" s="116"/>
      <c r="I402" s="40"/>
      <c r="J402" s="120" t="str">
        <f>IF(AND($H402&gt;0,$I402&lt;&gt;"",$I402&gt;40000),IFERROR(WORKDAY.INTL($I402,INT(($H402+项目参数!$J$29-1)/项目参数!$J$29)-1,1,项目参数!$B$2:$B$200),WORKDAY($I402,INT(($H402+项目参数!$J$29-1)/项目参数!$J$29)-1,1)),"")</f>
        <v/>
      </c>
      <c r="K402" s="121" t="str">
        <f>IF(AND($L402&lt;&gt;"",$L402&gt;40000,$M402&lt;&gt;"",$M402&gt;40000),(1+IFERROR(NETWORKDAYS.INTL($L402,$M402,1,项目参数!$B$2:$B$200),NETWORKDAYS($L402,$M402,1)))*项目参数!$J$29,"")</f>
        <v/>
      </c>
      <c r="L402" s="40"/>
      <c r="M402" s="40"/>
      <c r="N402" s="58"/>
      <c r="O402" s="61"/>
      <c r="W402" s="98" t="b">
        <f t="shared" si="6"/>
        <v>0</v>
      </c>
      <c r="Y402" s="32" t="str">
        <f>IF($W402,VLOOKUP($B402,项目阶段与里程碑!$B:$E,3,FALSE),"")</f>
        <v/>
      </c>
      <c r="Z402" s="32" t="str">
        <f>IF($W402,VLOOKUP($B402,项目阶段与里程碑!$B:$E,4,FALSE),"")</f>
        <v/>
      </c>
      <c r="AA402" t="e">
        <f>VLOOKUP(F402,内部通讯录!$B:$F,5,FALSE)</f>
        <v>#N/A</v>
      </c>
      <c r="AB402" t="str">
        <f>IFERROR(VLOOKUP($AA402,项目参数!$I$14:$J$21,2,FALSE),"")</f>
        <v/>
      </c>
    </row>
    <row r="403" spans="1:28">
      <c r="A403" s="8"/>
      <c r="B403" s="8"/>
      <c r="C403" s="8"/>
      <c r="D403" s="8"/>
      <c r="E403" s="8"/>
      <c r="F403" s="8"/>
      <c r="G403" s="8"/>
      <c r="H403" s="116"/>
      <c r="I403" s="40"/>
      <c r="J403" s="120" t="str">
        <f>IF(AND($H403&gt;0,$I403&lt;&gt;"",$I403&gt;40000),IFERROR(WORKDAY.INTL($I403,INT(($H403+项目参数!$J$29-1)/项目参数!$J$29)-1,1,项目参数!$B$2:$B$200),WORKDAY($I403,INT(($H403+项目参数!$J$29-1)/项目参数!$J$29)-1,1)),"")</f>
        <v/>
      </c>
      <c r="K403" s="121" t="str">
        <f>IF(AND($L403&lt;&gt;"",$L403&gt;40000,$M403&lt;&gt;"",$M403&gt;40000),(1+IFERROR(NETWORKDAYS.INTL($L403,$M403,1,项目参数!$B$2:$B$200),NETWORKDAYS($L403,$M403,1)))*项目参数!$J$29,"")</f>
        <v/>
      </c>
      <c r="L403" s="40"/>
      <c r="M403" s="40"/>
      <c r="N403" s="58"/>
      <c r="O403" s="61"/>
      <c r="W403" s="98" t="b">
        <f t="shared" si="6"/>
        <v>0</v>
      </c>
      <c r="Y403" s="32" t="str">
        <f>IF($W403,VLOOKUP($B403,项目阶段与里程碑!$B:$E,3,FALSE),"")</f>
        <v/>
      </c>
      <c r="Z403" s="32" t="str">
        <f>IF($W403,VLOOKUP($B403,项目阶段与里程碑!$B:$E,4,FALSE),"")</f>
        <v/>
      </c>
      <c r="AA403" t="e">
        <f>VLOOKUP(F403,内部通讯录!$B:$F,5,FALSE)</f>
        <v>#N/A</v>
      </c>
      <c r="AB403" t="str">
        <f>IFERROR(VLOOKUP($AA403,项目参数!$I$14:$J$21,2,FALSE),"")</f>
        <v/>
      </c>
    </row>
    <row r="404" spans="1:28">
      <c r="A404" s="8"/>
      <c r="B404" s="8"/>
      <c r="C404" s="8"/>
      <c r="D404" s="8"/>
      <c r="E404" s="8"/>
      <c r="F404" s="8"/>
      <c r="G404" s="8"/>
      <c r="H404" s="116"/>
      <c r="I404" s="40"/>
      <c r="J404" s="120" t="str">
        <f>IF(AND($H404&gt;0,$I404&lt;&gt;"",$I404&gt;40000),IFERROR(WORKDAY.INTL($I404,INT(($H404+项目参数!$J$29-1)/项目参数!$J$29)-1,1,项目参数!$B$2:$B$200),WORKDAY($I404,INT(($H404+项目参数!$J$29-1)/项目参数!$J$29)-1,1)),"")</f>
        <v/>
      </c>
      <c r="K404" s="121" t="str">
        <f>IF(AND($L404&lt;&gt;"",$L404&gt;40000,$M404&lt;&gt;"",$M404&gt;40000),(1+IFERROR(NETWORKDAYS.INTL($L404,$M404,1,项目参数!$B$2:$B$200),NETWORKDAYS($L404,$M404,1)))*项目参数!$J$29,"")</f>
        <v/>
      </c>
      <c r="L404" s="40"/>
      <c r="M404" s="40"/>
      <c r="N404" s="58"/>
      <c r="O404" s="61"/>
      <c r="W404" s="98" t="b">
        <f t="shared" si="6"/>
        <v>0</v>
      </c>
      <c r="Y404" s="32" t="str">
        <f>IF($W404,VLOOKUP($B404,项目阶段与里程碑!$B:$E,3,FALSE),"")</f>
        <v/>
      </c>
      <c r="Z404" s="32" t="str">
        <f>IF($W404,VLOOKUP($B404,项目阶段与里程碑!$B:$E,4,FALSE),"")</f>
        <v/>
      </c>
      <c r="AA404" t="e">
        <f>VLOOKUP(F404,内部通讯录!$B:$F,5,FALSE)</f>
        <v>#N/A</v>
      </c>
      <c r="AB404" t="str">
        <f>IFERROR(VLOOKUP($AA404,项目参数!$I$14:$J$21,2,FALSE),"")</f>
        <v/>
      </c>
    </row>
    <row r="405" spans="1:28">
      <c r="A405" s="8"/>
      <c r="B405" s="8"/>
      <c r="C405" s="8"/>
      <c r="D405" s="8"/>
      <c r="E405" s="8"/>
      <c r="F405" s="8"/>
      <c r="G405" s="8"/>
      <c r="H405" s="116"/>
      <c r="I405" s="40"/>
      <c r="J405" s="120" t="str">
        <f>IF(AND($H405&gt;0,$I405&lt;&gt;"",$I405&gt;40000),IFERROR(WORKDAY.INTL($I405,INT(($H405+项目参数!$J$29-1)/项目参数!$J$29)-1,1,项目参数!$B$2:$B$200),WORKDAY($I405,INT(($H405+项目参数!$J$29-1)/项目参数!$J$29)-1,1)),"")</f>
        <v/>
      </c>
      <c r="K405" s="121" t="str">
        <f>IF(AND($L405&lt;&gt;"",$L405&gt;40000,$M405&lt;&gt;"",$M405&gt;40000),(1+IFERROR(NETWORKDAYS.INTL($L405,$M405,1,项目参数!$B$2:$B$200),NETWORKDAYS($L405,$M405,1)))*项目参数!$J$29,"")</f>
        <v/>
      </c>
      <c r="L405" s="40"/>
      <c r="M405" s="40"/>
      <c r="N405" s="58"/>
      <c r="O405" s="61"/>
      <c r="W405" s="98" t="b">
        <f t="shared" si="6"/>
        <v>0</v>
      </c>
      <c r="Y405" s="32" t="str">
        <f>IF($W405,VLOOKUP($B405,项目阶段与里程碑!$B:$E,3,FALSE),"")</f>
        <v/>
      </c>
      <c r="Z405" s="32" t="str">
        <f>IF($W405,VLOOKUP($B405,项目阶段与里程碑!$B:$E,4,FALSE),"")</f>
        <v/>
      </c>
      <c r="AA405" t="e">
        <f>VLOOKUP(F405,内部通讯录!$B:$F,5,FALSE)</f>
        <v>#N/A</v>
      </c>
      <c r="AB405" t="str">
        <f>IFERROR(VLOOKUP($AA405,项目参数!$I$14:$J$21,2,FALSE),"")</f>
        <v/>
      </c>
    </row>
    <row r="406" spans="1:28">
      <c r="A406" s="8"/>
      <c r="B406" s="8"/>
      <c r="C406" s="8"/>
      <c r="D406" s="8"/>
      <c r="E406" s="8"/>
      <c r="F406" s="8"/>
      <c r="G406" s="8"/>
      <c r="H406" s="116"/>
      <c r="I406" s="40"/>
      <c r="J406" s="120" t="str">
        <f>IF(AND($H406&gt;0,$I406&lt;&gt;"",$I406&gt;40000),IFERROR(WORKDAY.INTL($I406,INT(($H406+项目参数!$J$29-1)/项目参数!$J$29)-1,1,项目参数!$B$2:$B$200),WORKDAY($I406,INT(($H406+项目参数!$J$29-1)/项目参数!$J$29)-1,1)),"")</f>
        <v/>
      </c>
      <c r="K406" s="121" t="str">
        <f>IF(AND($L406&lt;&gt;"",$L406&gt;40000,$M406&lt;&gt;"",$M406&gt;40000),(1+IFERROR(NETWORKDAYS.INTL($L406,$M406,1,项目参数!$B$2:$B$200),NETWORKDAYS($L406,$M406,1)))*项目参数!$J$29,"")</f>
        <v/>
      </c>
      <c r="L406" s="40"/>
      <c r="M406" s="40"/>
      <c r="N406" s="58"/>
      <c r="O406" s="61"/>
      <c r="W406" s="98" t="b">
        <f t="shared" si="6"/>
        <v>0</v>
      </c>
      <c r="Y406" s="32" t="str">
        <f>IF($W406,VLOOKUP($B406,项目阶段与里程碑!$B:$E,3,FALSE),"")</f>
        <v/>
      </c>
      <c r="Z406" s="32" t="str">
        <f>IF($W406,VLOOKUP($B406,项目阶段与里程碑!$B:$E,4,FALSE),"")</f>
        <v/>
      </c>
      <c r="AA406" t="e">
        <f>VLOOKUP(F406,内部通讯录!$B:$F,5,FALSE)</f>
        <v>#N/A</v>
      </c>
      <c r="AB406" t="str">
        <f>IFERROR(VLOOKUP($AA406,项目参数!$I$14:$J$21,2,FALSE),"")</f>
        <v/>
      </c>
    </row>
    <row r="407" spans="1:28">
      <c r="A407" s="8"/>
      <c r="B407" s="8"/>
      <c r="C407" s="8"/>
      <c r="D407" s="8"/>
      <c r="E407" s="8"/>
      <c r="F407" s="8"/>
      <c r="G407" s="8"/>
      <c r="H407" s="116"/>
      <c r="I407" s="40"/>
      <c r="J407" s="120" t="str">
        <f>IF(AND($H407&gt;0,$I407&lt;&gt;"",$I407&gt;40000),IFERROR(WORKDAY.INTL($I407,INT(($H407+项目参数!$J$29-1)/项目参数!$J$29)-1,1,项目参数!$B$2:$B$200),WORKDAY($I407,INT(($H407+项目参数!$J$29-1)/项目参数!$J$29)-1,1)),"")</f>
        <v/>
      </c>
      <c r="K407" s="121" t="str">
        <f>IF(AND($L407&lt;&gt;"",$L407&gt;40000,$M407&lt;&gt;"",$M407&gt;40000),(1+IFERROR(NETWORKDAYS.INTL($L407,$M407,1,项目参数!$B$2:$B$200),NETWORKDAYS($L407,$M407,1)))*项目参数!$J$29,"")</f>
        <v/>
      </c>
      <c r="L407" s="40"/>
      <c r="M407" s="40"/>
      <c r="N407" s="58"/>
      <c r="O407" s="61"/>
      <c r="W407" s="98" t="b">
        <f t="shared" si="6"/>
        <v>0</v>
      </c>
      <c r="Y407" s="32" t="str">
        <f>IF($W407,VLOOKUP($B407,项目阶段与里程碑!$B:$E,3,FALSE),"")</f>
        <v/>
      </c>
      <c r="Z407" s="32" t="str">
        <f>IF($W407,VLOOKUP($B407,项目阶段与里程碑!$B:$E,4,FALSE),"")</f>
        <v/>
      </c>
      <c r="AA407" t="e">
        <f>VLOOKUP(F407,内部通讯录!$B:$F,5,FALSE)</f>
        <v>#N/A</v>
      </c>
      <c r="AB407" t="str">
        <f>IFERROR(VLOOKUP($AA407,项目参数!$I$14:$J$21,2,FALSE),"")</f>
        <v/>
      </c>
    </row>
    <row r="408" spans="1:28">
      <c r="A408" s="8"/>
      <c r="B408" s="8"/>
      <c r="C408" s="8"/>
      <c r="D408" s="8"/>
      <c r="E408" s="8"/>
      <c r="F408" s="8"/>
      <c r="G408" s="8"/>
      <c r="H408" s="116"/>
      <c r="I408" s="40"/>
      <c r="J408" s="120" t="str">
        <f>IF(AND($H408&gt;0,$I408&lt;&gt;"",$I408&gt;40000),IFERROR(WORKDAY.INTL($I408,INT(($H408+项目参数!$J$29-1)/项目参数!$J$29)-1,1,项目参数!$B$2:$B$200),WORKDAY($I408,INT(($H408+项目参数!$J$29-1)/项目参数!$J$29)-1,1)),"")</f>
        <v/>
      </c>
      <c r="K408" s="121" t="str">
        <f>IF(AND($L408&lt;&gt;"",$L408&gt;40000,$M408&lt;&gt;"",$M408&gt;40000),(1+IFERROR(NETWORKDAYS.INTL($L408,$M408,1,项目参数!$B$2:$B$200),NETWORKDAYS($L408,$M408,1)))*项目参数!$J$29,"")</f>
        <v/>
      </c>
      <c r="L408" s="40"/>
      <c r="M408" s="40"/>
      <c r="N408" s="58"/>
      <c r="O408" s="61"/>
      <c r="W408" s="98" t="b">
        <f t="shared" si="6"/>
        <v>0</v>
      </c>
      <c r="Y408" s="32" t="str">
        <f>IF($W408,VLOOKUP($B408,项目阶段与里程碑!$B:$E,3,FALSE),"")</f>
        <v/>
      </c>
      <c r="Z408" s="32" t="str">
        <f>IF($W408,VLOOKUP($B408,项目阶段与里程碑!$B:$E,4,FALSE),"")</f>
        <v/>
      </c>
      <c r="AA408" t="e">
        <f>VLOOKUP(F408,内部通讯录!$B:$F,5,FALSE)</f>
        <v>#N/A</v>
      </c>
      <c r="AB408" t="str">
        <f>IFERROR(VLOOKUP($AA408,项目参数!$I$14:$J$21,2,FALSE),"")</f>
        <v/>
      </c>
    </row>
    <row r="409" spans="1:28">
      <c r="A409" s="8"/>
      <c r="B409" s="8"/>
      <c r="C409" s="8"/>
      <c r="D409" s="8"/>
      <c r="E409" s="8"/>
      <c r="F409" s="8"/>
      <c r="G409" s="8"/>
      <c r="H409" s="116"/>
      <c r="I409" s="40"/>
      <c r="J409" s="120" t="str">
        <f>IF(AND($H409&gt;0,$I409&lt;&gt;"",$I409&gt;40000),IFERROR(WORKDAY.INTL($I409,INT(($H409+项目参数!$J$29-1)/项目参数!$J$29)-1,1,项目参数!$B$2:$B$200),WORKDAY($I409,INT(($H409+项目参数!$J$29-1)/项目参数!$J$29)-1,1)),"")</f>
        <v/>
      </c>
      <c r="K409" s="121" t="str">
        <f>IF(AND($L409&lt;&gt;"",$L409&gt;40000,$M409&lt;&gt;"",$M409&gt;40000),(1+IFERROR(NETWORKDAYS.INTL($L409,$M409,1,项目参数!$B$2:$B$200),NETWORKDAYS($L409,$M409,1)))*项目参数!$J$29,"")</f>
        <v/>
      </c>
      <c r="L409" s="40"/>
      <c r="M409" s="40"/>
      <c r="N409" s="58"/>
      <c r="O409" s="61"/>
      <c r="W409" s="98" t="b">
        <f t="shared" si="6"/>
        <v>0</v>
      </c>
      <c r="Y409" s="32" t="str">
        <f>IF($W409,VLOOKUP($B409,项目阶段与里程碑!$B:$E,3,FALSE),"")</f>
        <v/>
      </c>
      <c r="Z409" s="32" t="str">
        <f>IF($W409,VLOOKUP($B409,项目阶段与里程碑!$B:$E,4,FALSE),"")</f>
        <v/>
      </c>
      <c r="AA409" t="e">
        <f>VLOOKUP(F409,内部通讯录!$B:$F,5,FALSE)</f>
        <v>#N/A</v>
      </c>
      <c r="AB409" t="str">
        <f>IFERROR(VLOOKUP($AA409,项目参数!$I$14:$J$21,2,FALSE),"")</f>
        <v/>
      </c>
    </row>
    <row r="410" spans="1:28">
      <c r="A410" s="8"/>
      <c r="B410" s="8"/>
      <c r="C410" s="8"/>
      <c r="D410" s="8"/>
      <c r="E410" s="8"/>
      <c r="F410" s="8"/>
      <c r="G410" s="8"/>
      <c r="H410" s="116"/>
      <c r="I410" s="40"/>
      <c r="J410" s="120" t="str">
        <f>IF(AND($H410&gt;0,$I410&lt;&gt;"",$I410&gt;40000),IFERROR(WORKDAY.INTL($I410,INT(($H410+项目参数!$J$29-1)/项目参数!$J$29)-1,1,项目参数!$B$2:$B$200),WORKDAY($I410,INT(($H410+项目参数!$J$29-1)/项目参数!$J$29)-1,1)),"")</f>
        <v/>
      </c>
      <c r="K410" s="121" t="str">
        <f>IF(AND($L410&lt;&gt;"",$L410&gt;40000,$M410&lt;&gt;"",$M410&gt;40000),(1+IFERROR(NETWORKDAYS.INTL($L410,$M410,1,项目参数!$B$2:$B$200),NETWORKDAYS($L410,$M410,1)))*项目参数!$J$29,"")</f>
        <v/>
      </c>
      <c r="L410" s="40"/>
      <c r="M410" s="40"/>
      <c r="N410" s="58"/>
      <c r="O410" s="61"/>
      <c r="W410" s="98" t="b">
        <f t="shared" si="6"/>
        <v>0</v>
      </c>
      <c r="Y410" s="32" t="str">
        <f>IF($W410,VLOOKUP($B410,项目阶段与里程碑!$B:$E,3,FALSE),"")</f>
        <v/>
      </c>
      <c r="Z410" s="32" t="str">
        <f>IF($W410,VLOOKUP($B410,项目阶段与里程碑!$B:$E,4,FALSE),"")</f>
        <v/>
      </c>
      <c r="AA410" t="e">
        <f>VLOOKUP(F410,内部通讯录!$B:$F,5,FALSE)</f>
        <v>#N/A</v>
      </c>
      <c r="AB410" t="str">
        <f>IFERROR(VLOOKUP($AA410,项目参数!$I$14:$J$21,2,FALSE),"")</f>
        <v/>
      </c>
    </row>
    <row r="411" spans="1:28">
      <c r="A411" s="8"/>
      <c r="B411" s="8"/>
      <c r="C411" s="8"/>
      <c r="D411" s="8"/>
      <c r="E411" s="8"/>
      <c r="F411" s="8"/>
      <c r="G411" s="8"/>
      <c r="H411" s="116"/>
      <c r="I411" s="40"/>
      <c r="J411" s="120" t="str">
        <f>IF(AND($H411&gt;0,$I411&lt;&gt;"",$I411&gt;40000),IFERROR(WORKDAY.INTL($I411,INT(($H411+项目参数!$J$29-1)/项目参数!$J$29)-1,1,项目参数!$B$2:$B$200),WORKDAY($I411,INT(($H411+项目参数!$J$29-1)/项目参数!$J$29)-1,1)),"")</f>
        <v/>
      </c>
      <c r="K411" s="121" t="str">
        <f>IF(AND($L411&lt;&gt;"",$L411&gt;40000,$M411&lt;&gt;"",$M411&gt;40000),(1+IFERROR(NETWORKDAYS.INTL($L411,$M411,1,项目参数!$B$2:$B$200),NETWORKDAYS($L411,$M411,1)))*项目参数!$J$29,"")</f>
        <v/>
      </c>
      <c r="L411" s="40"/>
      <c r="M411" s="40"/>
      <c r="N411" s="58"/>
      <c r="O411" s="61"/>
      <c r="W411" s="98" t="b">
        <f t="shared" si="6"/>
        <v>0</v>
      </c>
      <c r="Y411" s="32" t="str">
        <f>IF($W411,VLOOKUP($B411,项目阶段与里程碑!$B:$E,3,FALSE),"")</f>
        <v/>
      </c>
      <c r="Z411" s="32" t="str">
        <f>IF($W411,VLOOKUP($B411,项目阶段与里程碑!$B:$E,4,FALSE),"")</f>
        <v/>
      </c>
      <c r="AA411" t="e">
        <f>VLOOKUP(F411,内部通讯录!$B:$F,5,FALSE)</f>
        <v>#N/A</v>
      </c>
      <c r="AB411" t="str">
        <f>IFERROR(VLOOKUP($AA411,项目参数!$I$14:$J$21,2,FALSE),"")</f>
        <v/>
      </c>
    </row>
    <row r="412" spans="1:28">
      <c r="A412" s="8"/>
      <c r="B412" s="8"/>
      <c r="C412" s="8"/>
      <c r="D412" s="8"/>
      <c r="E412" s="8"/>
      <c r="F412" s="8"/>
      <c r="G412" s="8"/>
      <c r="H412" s="116"/>
      <c r="I412" s="40"/>
      <c r="J412" s="120" t="str">
        <f>IF(AND($H412&gt;0,$I412&lt;&gt;"",$I412&gt;40000),IFERROR(WORKDAY.INTL($I412,INT(($H412+项目参数!$J$29-1)/项目参数!$J$29)-1,1,项目参数!$B$2:$B$200),WORKDAY($I412,INT(($H412+项目参数!$J$29-1)/项目参数!$J$29)-1,1)),"")</f>
        <v/>
      </c>
      <c r="K412" s="121" t="str">
        <f>IF(AND($L412&lt;&gt;"",$L412&gt;40000,$M412&lt;&gt;"",$M412&gt;40000),(1+IFERROR(NETWORKDAYS.INTL($L412,$M412,1,项目参数!$B$2:$B$200),NETWORKDAYS($L412,$M412,1)))*项目参数!$J$29,"")</f>
        <v/>
      </c>
      <c r="L412" s="40"/>
      <c r="M412" s="40"/>
      <c r="N412" s="58"/>
      <c r="O412" s="61"/>
      <c r="W412" s="98" t="b">
        <f t="shared" si="6"/>
        <v>0</v>
      </c>
      <c r="Y412" s="32" t="str">
        <f>IF($W412,VLOOKUP($B412,项目阶段与里程碑!$B:$E,3,FALSE),"")</f>
        <v/>
      </c>
      <c r="Z412" s="32" t="str">
        <f>IF($W412,VLOOKUP($B412,项目阶段与里程碑!$B:$E,4,FALSE),"")</f>
        <v/>
      </c>
      <c r="AA412" t="e">
        <f>VLOOKUP(F412,内部通讯录!$B:$F,5,FALSE)</f>
        <v>#N/A</v>
      </c>
      <c r="AB412" t="str">
        <f>IFERROR(VLOOKUP($AA412,项目参数!$I$14:$J$21,2,FALSE),"")</f>
        <v/>
      </c>
    </row>
    <row r="413" spans="1:28">
      <c r="A413" s="8"/>
      <c r="B413" s="8"/>
      <c r="C413" s="8"/>
      <c r="D413" s="8"/>
      <c r="E413" s="8"/>
      <c r="F413" s="8"/>
      <c r="G413" s="8"/>
      <c r="H413" s="116"/>
      <c r="I413" s="40"/>
      <c r="J413" s="120" t="str">
        <f>IF(AND($H413&gt;0,$I413&lt;&gt;"",$I413&gt;40000),IFERROR(WORKDAY.INTL($I413,INT(($H413+项目参数!$J$29-1)/项目参数!$J$29)-1,1,项目参数!$B$2:$B$200),WORKDAY($I413,INT(($H413+项目参数!$J$29-1)/项目参数!$J$29)-1,1)),"")</f>
        <v/>
      </c>
      <c r="K413" s="121" t="str">
        <f>IF(AND($L413&lt;&gt;"",$L413&gt;40000,$M413&lt;&gt;"",$M413&gt;40000),(1+IFERROR(NETWORKDAYS.INTL($L413,$M413,1,项目参数!$B$2:$B$200),NETWORKDAYS($L413,$M413,1)))*项目参数!$J$29,"")</f>
        <v/>
      </c>
      <c r="L413" s="40"/>
      <c r="M413" s="40"/>
      <c r="N413" s="58"/>
      <c r="O413" s="61"/>
      <c r="W413" s="98" t="b">
        <f t="shared" si="6"/>
        <v>0</v>
      </c>
      <c r="Y413" s="32" t="str">
        <f>IF($W413,VLOOKUP($B413,项目阶段与里程碑!$B:$E,3,FALSE),"")</f>
        <v/>
      </c>
      <c r="Z413" s="32" t="str">
        <f>IF($W413,VLOOKUP($B413,项目阶段与里程碑!$B:$E,4,FALSE),"")</f>
        <v/>
      </c>
      <c r="AA413" t="e">
        <f>VLOOKUP(F413,内部通讯录!$B:$F,5,FALSE)</f>
        <v>#N/A</v>
      </c>
      <c r="AB413" t="str">
        <f>IFERROR(VLOOKUP($AA413,项目参数!$I$14:$J$21,2,FALSE),"")</f>
        <v/>
      </c>
    </row>
    <row r="414" spans="1:28">
      <c r="A414" s="8"/>
      <c r="B414" s="8"/>
      <c r="C414" s="8"/>
      <c r="D414" s="8"/>
      <c r="E414" s="8"/>
      <c r="F414" s="8"/>
      <c r="G414" s="8"/>
      <c r="H414" s="116"/>
      <c r="I414" s="40"/>
      <c r="J414" s="120" t="str">
        <f>IF(AND($H414&gt;0,$I414&lt;&gt;"",$I414&gt;40000),IFERROR(WORKDAY.INTL($I414,INT(($H414+项目参数!$J$29-1)/项目参数!$J$29)-1,1,项目参数!$B$2:$B$200),WORKDAY($I414,INT(($H414+项目参数!$J$29-1)/项目参数!$J$29)-1,1)),"")</f>
        <v/>
      </c>
      <c r="K414" s="121" t="str">
        <f>IF(AND($L414&lt;&gt;"",$L414&gt;40000,$M414&lt;&gt;"",$M414&gt;40000),(1+IFERROR(NETWORKDAYS.INTL($L414,$M414,1,项目参数!$B$2:$B$200),NETWORKDAYS($L414,$M414,1)))*项目参数!$J$29,"")</f>
        <v/>
      </c>
      <c r="L414" s="40"/>
      <c r="M414" s="40"/>
      <c r="N414" s="58"/>
      <c r="O414" s="61"/>
      <c r="W414" s="98" t="b">
        <f t="shared" si="6"/>
        <v>0</v>
      </c>
      <c r="Y414" s="32" t="str">
        <f>IF($W414,VLOOKUP($B414,项目阶段与里程碑!$B:$E,3,FALSE),"")</f>
        <v/>
      </c>
      <c r="Z414" s="32" t="str">
        <f>IF($W414,VLOOKUP($B414,项目阶段与里程碑!$B:$E,4,FALSE),"")</f>
        <v/>
      </c>
      <c r="AA414" t="e">
        <f>VLOOKUP(F414,内部通讯录!$B:$F,5,FALSE)</f>
        <v>#N/A</v>
      </c>
      <c r="AB414" t="str">
        <f>IFERROR(VLOOKUP($AA414,项目参数!$I$14:$J$21,2,FALSE),"")</f>
        <v/>
      </c>
    </row>
    <row r="415" spans="1:28">
      <c r="A415" s="8"/>
      <c r="B415" s="8"/>
      <c r="C415" s="8"/>
      <c r="D415" s="8"/>
      <c r="E415" s="8"/>
      <c r="F415" s="8"/>
      <c r="G415" s="8"/>
      <c r="H415" s="116"/>
      <c r="I415" s="40"/>
      <c r="J415" s="120" t="str">
        <f>IF(AND($H415&gt;0,$I415&lt;&gt;"",$I415&gt;40000),IFERROR(WORKDAY.INTL($I415,INT(($H415+项目参数!$J$29-1)/项目参数!$J$29)-1,1,项目参数!$B$2:$B$200),WORKDAY($I415,INT(($H415+项目参数!$J$29-1)/项目参数!$J$29)-1,1)),"")</f>
        <v/>
      </c>
      <c r="K415" s="121" t="str">
        <f>IF(AND($L415&lt;&gt;"",$L415&gt;40000,$M415&lt;&gt;"",$M415&gt;40000),(1+IFERROR(NETWORKDAYS.INTL($L415,$M415,1,项目参数!$B$2:$B$200),NETWORKDAYS($L415,$M415,1)))*项目参数!$J$29,"")</f>
        <v/>
      </c>
      <c r="L415" s="40"/>
      <c r="M415" s="40"/>
      <c r="N415" s="58"/>
      <c r="O415" s="61"/>
      <c r="W415" s="98" t="b">
        <f t="shared" si="6"/>
        <v>0</v>
      </c>
      <c r="Y415" s="32" t="str">
        <f>IF($W415,VLOOKUP($B415,项目阶段与里程碑!$B:$E,3,FALSE),"")</f>
        <v/>
      </c>
      <c r="Z415" s="32" t="str">
        <f>IF($W415,VLOOKUP($B415,项目阶段与里程碑!$B:$E,4,FALSE),"")</f>
        <v/>
      </c>
      <c r="AA415" t="e">
        <f>VLOOKUP(F415,内部通讯录!$B:$F,5,FALSE)</f>
        <v>#N/A</v>
      </c>
      <c r="AB415" t="str">
        <f>IFERROR(VLOOKUP($AA415,项目参数!$I$14:$J$21,2,FALSE),"")</f>
        <v/>
      </c>
    </row>
    <row r="416" spans="1:28">
      <c r="A416" s="8"/>
      <c r="B416" s="8"/>
      <c r="C416" s="8"/>
      <c r="D416" s="8"/>
      <c r="E416" s="8"/>
      <c r="F416" s="8"/>
      <c r="G416" s="8"/>
      <c r="H416" s="116"/>
      <c r="I416" s="40"/>
      <c r="J416" s="120" t="str">
        <f>IF(AND($H416&gt;0,$I416&lt;&gt;"",$I416&gt;40000),IFERROR(WORKDAY.INTL($I416,INT(($H416+项目参数!$J$29-1)/项目参数!$J$29)-1,1,项目参数!$B$2:$B$200),WORKDAY($I416,INT(($H416+项目参数!$J$29-1)/项目参数!$J$29)-1,1)),"")</f>
        <v/>
      </c>
      <c r="K416" s="121" t="str">
        <f>IF(AND($L416&lt;&gt;"",$L416&gt;40000,$M416&lt;&gt;"",$M416&gt;40000),(1+IFERROR(NETWORKDAYS.INTL($L416,$M416,1,项目参数!$B$2:$B$200),NETWORKDAYS($L416,$M416,1)))*项目参数!$J$29,"")</f>
        <v/>
      </c>
      <c r="L416" s="40"/>
      <c r="M416" s="40"/>
      <c r="N416" s="58"/>
      <c r="O416" s="61"/>
      <c r="W416" s="98" t="b">
        <f t="shared" si="6"/>
        <v>0</v>
      </c>
      <c r="Y416" s="32" t="str">
        <f>IF($W416,VLOOKUP($B416,项目阶段与里程碑!$B:$E,3,FALSE),"")</f>
        <v/>
      </c>
      <c r="Z416" s="32" t="str">
        <f>IF($W416,VLOOKUP($B416,项目阶段与里程碑!$B:$E,4,FALSE),"")</f>
        <v/>
      </c>
      <c r="AA416" t="e">
        <f>VLOOKUP(F416,内部通讯录!$B:$F,5,FALSE)</f>
        <v>#N/A</v>
      </c>
      <c r="AB416" t="str">
        <f>IFERROR(VLOOKUP($AA416,项目参数!$I$14:$J$21,2,FALSE),"")</f>
        <v/>
      </c>
    </row>
    <row r="417" spans="1:28">
      <c r="A417" s="8"/>
      <c r="B417" s="8"/>
      <c r="C417" s="8"/>
      <c r="D417" s="8"/>
      <c r="E417" s="8"/>
      <c r="F417" s="8"/>
      <c r="G417" s="8"/>
      <c r="H417" s="116"/>
      <c r="I417" s="40"/>
      <c r="J417" s="120" t="str">
        <f>IF(AND($H417&gt;0,$I417&lt;&gt;"",$I417&gt;40000),IFERROR(WORKDAY.INTL($I417,INT(($H417+项目参数!$J$29-1)/项目参数!$J$29)-1,1,项目参数!$B$2:$B$200),WORKDAY($I417,INT(($H417+项目参数!$J$29-1)/项目参数!$J$29)-1,1)),"")</f>
        <v/>
      </c>
      <c r="K417" s="121" t="str">
        <f>IF(AND($L417&lt;&gt;"",$L417&gt;40000,$M417&lt;&gt;"",$M417&gt;40000),(1+IFERROR(NETWORKDAYS.INTL($L417,$M417,1,项目参数!$B$2:$B$200),NETWORKDAYS($L417,$M417,1)))*项目参数!$J$29,"")</f>
        <v/>
      </c>
      <c r="L417" s="40"/>
      <c r="M417" s="40"/>
      <c r="N417" s="58"/>
      <c r="O417" s="61"/>
      <c r="W417" s="98" t="b">
        <f t="shared" si="6"/>
        <v>0</v>
      </c>
      <c r="Y417" s="32" t="str">
        <f>IF($W417,VLOOKUP($B417,项目阶段与里程碑!$B:$E,3,FALSE),"")</f>
        <v/>
      </c>
      <c r="Z417" s="32" t="str">
        <f>IF($W417,VLOOKUP($B417,项目阶段与里程碑!$B:$E,4,FALSE),"")</f>
        <v/>
      </c>
      <c r="AA417" t="e">
        <f>VLOOKUP(F417,内部通讯录!$B:$F,5,FALSE)</f>
        <v>#N/A</v>
      </c>
      <c r="AB417" t="str">
        <f>IFERROR(VLOOKUP($AA417,项目参数!$I$14:$J$21,2,FALSE),"")</f>
        <v/>
      </c>
    </row>
    <row r="418" spans="1:28">
      <c r="A418" s="8"/>
      <c r="B418" s="8"/>
      <c r="C418" s="8"/>
      <c r="D418" s="8"/>
      <c r="E418" s="8"/>
      <c r="F418" s="8"/>
      <c r="G418" s="8"/>
      <c r="H418" s="116"/>
      <c r="I418" s="40"/>
      <c r="J418" s="120" t="str">
        <f>IF(AND($H418&gt;0,$I418&lt;&gt;"",$I418&gt;40000),IFERROR(WORKDAY.INTL($I418,INT(($H418+项目参数!$J$29-1)/项目参数!$J$29)-1,1,项目参数!$B$2:$B$200),WORKDAY($I418,INT(($H418+项目参数!$J$29-1)/项目参数!$J$29)-1,1)),"")</f>
        <v/>
      </c>
      <c r="K418" s="121" t="str">
        <f>IF(AND($L418&lt;&gt;"",$L418&gt;40000,$M418&lt;&gt;"",$M418&gt;40000),(1+IFERROR(NETWORKDAYS.INTL($L418,$M418,1,项目参数!$B$2:$B$200),NETWORKDAYS($L418,$M418,1)))*项目参数!$J$29,"")</f>
        <v/>
      </c>
      <c r="L418" s="40"/>
      <c r="M418" s="40"/>
      <c r="N418" s="58"/>
      <c r="O418" s="61"/>
      <c r="W418" s="98" t="b">
        <f t="shared" si="6"/>
        <v>0</v>
      </c>
      <c r="Y418" s="32" t="str">
        <f>IF($W418,VLOOKUP($B418,项目阶段与里程碑!$B:$E,3,FALSE),"")</f>
        <v/>
      </c>
      <c r="Z418" s="32" t="str">
        <f>IF($W418,VLOOKUP($B418,项目阶段与里程碑!$B:$E,4,FALSE),"")</f>
        <v/>
      </c>
      <c r="AA418" t="e">
        <f>VLOOKUP(F418,内部通讯录!$B:$F,5,FALSE)</f>
        <v>#N/A</v>
      </c>
      <c r="AB418" t="str">
        <f>IFERROR(VLOOKUP($AA418,项目参数!$I$14:$J$21,2,FALSE),"")</f>
        <v/>
      </c>
    </row>
    <row r="419" spans="1:28">
      <c r="A419" s="8"/>
      <c r="B419" s="8"/>
      <c r="C419" s="8"/>
      <c r="D419" s="8"/>
      <c r="E419" s="8"/>
      <c r="F419" s="8"/>
      <c r="G419" s="8"/>
      <c r="H419" s="116"/>
      <c r="I419" s="40"/>
      <c r="J419" s="120" t="str">
        <f>IF(AND($H419&gt;0,$I419&lt;&gt;"",$I419&gt;40000),IFERROR(WORKDAY.INTL($I419,INT(($H419+项目参数!$J$29-1)/项目参数!$J$29)-1,1,项目参数!$B$2:$B$200),WORKDAY($I419,INT(($H419+项目参数!$J$29-1)/项目参数!$J$29)-1,1)),"")</f>
        <v/>
      </c>
      <c r="K419" s="121" t="str">
        <f>IF(AND($L419&lt;&gt;"",$L419&gt;40000,$M419&lt;&gt;"",$M419&gt;40000),(1+IFERROR(NETWORKDAYS.INTL($L419,$M419,1,项目参数!$B$2:$B$200),NETWORKDAYS($L419,$M419,1)))*项目参数!$J$29,"")</f>
        <v/>
      </c>
      <c r="L419" s="40"/>
      <c r="M419" s="40"/>
      <c r="N419" s="58"/>
      <c r="O419" s="61"/>
      <c r="W419" s="98" t="b">
        <f t="shared" si="6"/>
        <v>0</v>
      </c>
      <c r="Y419" s="32" t="str">
        <f>IF($W419,VLOOKUP($B419,项目阶段与里程碑!$B:$E,3,FALSE),"")</f>
        <v/>
      </c>
      <c r="Z419" s="32" t="str">
        <f>IF($W419,VLOOKUP($B419,项目阶段与里程碑!$B:$E,4,FALSE),"")</f>
        <v/>
      </c>
      <c r="AA419" t="e">
        <f>VLOOKUP(F419,内部通讯录!$B:$F,5,FALSE)</f>
        <v>#N/A</v>
      </c>
      <c r="AB419" t="str">
        <f>IFERROR(VLOOKUP($AA419,项目参数!$I$14:$J$21,2,FALSE),"")</f>
        <v/>
      </c>
    </row>
    <row r="420" spans="1:28">
      <c r="A420" s="8"/>
      <c r="B420" s="8"/>
      <c r="C420" s="8"/>
      <c r="D420" s="8"/>
      <c r="E420" s="8"/>
      <c r="F420" s="8"/>
      <c r="G420" s="8"/>
      <c r="H420" s="116"/>
      <c r="I420" s="40"/>
      <c r="J420" s="120" t="str">
        <f>IF(AND($H420&gt;0,$I420&lt;&gt;"",$I420&gt;40000),IFERROR(WORKDAY.INTL($I420,INT(($H420+项目参数!$J$29-1)/项目参数!$J$29)-1,1,项目参数!$B$2:$B$200),WORKDAY($I420,INT(($H420+项目参数!$J$29-1)/项目参数!$J$29)-1,1)),"")</f>
        <v/>
      </c>
      <c r="K420" s="121" t="str">
        <f>IF(AND($L420&lt;&gt;"",$L420&gt;40000,$M420&lt;&gt;"",$M420&gt;40000),(1+IFERROR(NETWORKDAYS.INTL($L420,$M420,1,项目参数!$B$2:$B$200),NETWORKDAYS($L420,$M420,1)))*项目参数!$J$29,"")</f>
        <v/>
      </c>
      <c r="L420" s="40"/>
      <c r="M420" s="40"/>
      <c r="N420" s="58"/>
      <c r="O420" s="61"/>
      <c r="W420" s="98" t="b">
        <f t="shared" si="6"/>
        <v>0</v>
      </c>
      <c r="Y420" s="32" t="str">
        <f>IF($W420,VLOOKUP($B420,项目阶段与里程碑!$B:$E,3,FALSE),"")</f>
        <v/>
      </c>
      <c r="Z420" s="32" t="str">
        <f>IF($W420,VLOOKUP($B420,项目阶段与里程碑!$B:$E,4,FALSE),"")</f>
        <v/>
      </c>
      <c r="AA420" t="e">
        <f>VLOOKUP(F420,内部通讯录!$B:$F,5,FALSE)</f>
        <v>#N/A</v>
      </c>
      <c r="AB420" t="str">
        <f>IFERROR(VLOOKUP($AA420,项目参数!$I$14:$J$21,2,FALSE),"")</f>
        <v/>
      </c>
    </row>
    <row r="421" spans="1:28">
      <c r="A421" s="8"/>
      <c r="B421" s="8"/>
      <c r="C421" s="8"/>
      <c r="D421" s="8"/>
      <c r="E421" s="8"/>
      <c r="F421" s="8"/>
      <c r="G421" s="8"/>
      <c r="H421" s="116"/>
      <c r="I421" s="40"/>
      <c r="J421" s="120" t="str">
        <f>IF(AND($H421&gt;0,$I421&lt;&gt;"",$I421&gt;40000),IFERROR(WORKDAY.INTL($I421,INT(($H421+项目参数!$J$29-1)/项目参数!$J$29)-1,1,项目参数!$B$2:$B$200),WORKDAY($I421,INT(($H421+项目参数!$J$29-1)/项目参数!$J$29)-1,1)),"")</f>
        <v/>
      </c>
      <c r="K421" s="121" t="str">
        <f>IF(AND($L421&lt;&gt;"",$L421&gt;40000,$M421&lt;&gt;"",$M421&gt;40000),(1+IFERROR(NETWORKDAYS.INTL($L421,$M421,1,项目参数!$B$2:$B$200),NETWORKDAYS($L421,$M421,1)))*项目参数!$J$29,"")</f>
        <v/>
      </c>
      <c r="L421" s="40"/>
      <c r="M421" s="40"/>
      <c r="N421" s="58"/>
      <c r="O421" s="61"/>
      <c r="W421" s="98" t="b">
        <f t="shared" si="6"/>
        <v>0</v>
      </c>
      <c r="Y421" s="32" t="str">
        <f>IF($W421,VLOOKUP($B421,项目阶段与里程碑!$B:$E,3,FALSE),"")</f>
        <v/>
      </c>
      <c r="Z421" s="32" t="str">
        <f>IF($W421,VLOOKUP($B421,项目阶段与里程碑!$B:$E,4,FALSE),"")</f>
        <v/>
      </c>
      <c r="AA421" t="e">
        <f>VLOOKUP(F421,内部通讯录!$B:$F,5,FALSE)</f>
        <v>#N/A</v>
      </c>
      <c r="AB421" t="str">
        <f>IFERROR(VLOOKUP($AA421,项目参数!$I$14:$J$21,2,FALSE),"")</f>
        <v/>
      </c>
    </row>
    <row r="422" spans="1:28">
      <c r="A422" s="8"/>
      <c r="B422" s="8"/>
      <c r="C422" s="8"/>
      <c r="D422" s="8"/>
      <c r="E422" s="8"/>
      <c r="F422" s="8"/>
      <c r="G422" s="8"/>
      <c r="H422" s="116"/>
      <c r="I422" s="40"/>
      <c r="J422" s="120" t="str">
        <f>IF(AND($H422&gt;0,$I422&lt;&gt;"",$I422&gt;40000),IFERROR(WORKDAY.INTL($I422,INT(($H422+项目参数!$J$29-1)/项目参数!$J$29)-1,1,项目参数!$B$2:$B$200),WORKDAY($I422,INT(($H422+项目参数!$J$29-1)/项目参数!$J$29)-1,1)),"")</f>
        <v/>
      </c>
      <c r="K422" s="121" t="str">
        <f>IF(AND($L422&lt;&gt;"",$L422&gt;40000,$M422&lt;&gt;"",$M422&gt;40000),(1+IFERROR(NETWORKDAYS.INTL($L422,$M422,1,项目参数!$B$2:$B$200),NETWORKDAYS($L422,$M422,1)))*项目参数!$J$29,"")</f>
        <v/>
      </c>
      <c r="L422" s="40"/>
      <c r="M422" s="40"/>
      <c r="N422" s="58"/>
      <c r="O422" s="61"/>
      <c r="W422" s="98" t="b">
        <f t="shared" si="6"/>
        <v>0</v>
      </c>
      <c r="Y422" s="32" t="str">
        <f>IF($W422,VLOOKUP($B422,项目阶段与里程碑!$B:$E,3,FALSE),"")</f>
        <v/>
      </c>
      <c r="Z422" s="32" t="str">
        <f>IF($W422,VLOOKUP($B422,项目阶段与里程碑!$B:$E,4,FALSE),"")</f>
        <v/>
      </c>
      <c r="AA422" t="e">
        <f>VLOOKUP(F422,内部通讯录!$B:$F,5,FALSE)</f>
        <v>#N/A</v>
      </c>
      <c r="AB422" t="str">
        <f>IFERROR(VLOOKUP($AA422,项目参数!$I$14:$J$21,2,FALSE),"")</f>
        <v/>
      </c>
    </row>
    <row r="423" spans="1:28">
      <c r="A423" s="8"/>
      <c r="B423" s="8"/>
      <c r="C423" s="8"/>
      <c r="D423" s="8"/>
      <c r="E423" s="8"/>
      <c r="F423" s="8"/>
      <c r="G423" s="8"/>
      <c r="H423" s="116"/>
      <c r="I423" s="40"/>
      <c r="J423" s="120" t="str">
        <f>IF(AND($H423&gt;0,$I423&lt;&gt;"",$I423&gt;40000),IFERROR(WORKDAY.INTL($I423,INT(($H423+项目参数!$J$29-1)/项目参数!$J$29)-1,1,项目参数!$B$2:$B$200),WORKDAY($I423,INT(($H423+项目参数!$J$29-1)/项目参数!$J$29)-1,1)),"")</f>
        <v/>
      </c>
      <c r="K423" s="121" t="str">
        <f>IF(AND($L423&lt;&gt;"",$L423&gt;40000,$M423&lt;&gt;"",$M423&gt;40000),(1+IFERROR(NETWORKDAYS.INTL($L423,$M423,1,项目参数!$B$2:$B$200),NETWORKDAYS($L423,$M423,1)))*项目参数!$J$29,"")</f>
        <v/>
      </c>
      <c r="L423" s="40"/>
      <c r="M423" s="40"/>
      <c r="N423" s="58"/>
      <c r="O423" s="61"/>
      <c r="W423" s="98" t="b">
        <f t="shared" si="6"/>
        <v>0</v>
      </c>
      <c r="Y423" s="32" t="str">
        <f>IF($W423,VLOOKUP($B423,项目阶段与里程碑!$B:$E,3,FALSE),"")</f>
        <v/>
      </c>
      <c r="Z423" s="32" t="str">
        <f>IF($W423,VLOOKUP($B423,项目阶段与里程碑!$B:$E,4,FALSE),"")</f>
        <v/>
      </c>
      <c r="AA423" t="e">
        <f>VLOOKUP(F423,内部通讯录!$B:$F,5,FALSE)</f>
        <v>#N/A</v>
      </c>
      <c r="AB423" t="str">
        <f>IFERROR(VLOOKUP($AA423,项目参数!$I$14:$J$21,2,FALSE),"")</f>
        <v/>
      </c>
    </row>
    <row r="424" spans="1:28">
      <c r="A424" s="8"/>
      <c r="B424" s="8"/>
      <c r="C424" s="8"/>
      <c r="D424" s="8"/>
      <c r="E424" s="8"/>
      <c r="F424" s="8"/>
      <c r="G424" s="8"/>
      <c r="H424" s="116"/>
      <c r="I424" s="40"/>
      <c r="J424" s="120" t="str">
        <f>IF(AND($H424&gt;0,$I424&lt;&gt;"",$I424&gt;40000),IFERROR(WORKDAY.INTL($I424,INT(($H424+项目参数!$J$29-1)/项目参数!$J$29)-1,1,项目参数!$B$2:$B$200),WORKDAY($I424,INT(($H424+项目参数!$J$29-1)/项目参数!$J$29)-1,1)),"")</f>
        <v/>
      </c>
      <c r="K424" s="121" t="str">
        <f>IF(AND($L424&lt;&gt;"",$L424&gt;40000,$M424&lt;&gt;"",$M424&gt;40000),(1+IFERROR(NETWORKDAYS.INTL($L424,$M424,1,项目参数!$B$2:$B$200),NETWORKDAYS($L424,$M424,1)))*项目参数!$J$29,"")</f>
        <v/>
      </c>
      <c r="L424" s="40"/>
      <c r="M424" s="40"/>
      <c r="N424" s="58"/>
      <c r="O424" s="61"/>
      <c r="W424" s="98" t="b">
        <f t="shared" si="6"/>
        <v>0</v>
      </c>
      <c r="Y424" s="32" t="str">
        <f>IF($W424,VLOOKUP($B424,项目阶段与里程碑!$B:$E,3,FALSE),"")</f>
        <v/>
      </c>
      <c r="Z424" s="32" t="str">
        <f>IF($W424,VLOOKUP($B424,项目阶段与里程碑!$B:$E,4,FALSE),"")</f>
        <v/>
      </c>
      <c r="AA424" t="e">
        <f>VLOOKUP(F424,内部通讯录!$B:$F,5,FALSE)</f>
        <v>#N/A</v>
      </c>
      <c r="AB424" t="str">
        <f>IFERROR(VLOOKUP($AA424,项目参数!$I$14:$J$21,2,FALSE),"")</f>
        <v/>
      </c>
    </row>
    <row r="425" spans="1:28">
      <c r="A425" s="8"/>
      <c r="B425" s="8"/>
      <c r="C425" s="8"/>
      <c r="D425" s="8"/>
      <c r="E425" s="8"/>
      <c r="F425" s="8"/>
      <c r="G425" s="8"/>
      <c r="H425" s="116"/>
      <c r="I425" s="40"/>
      <c r="J425" s="120" t="str">
        <f>IF(AND($H425&gt;0,$I425&lt;&gt;"",$I425&gt;40000),IFERROR(WORKDAY.INTL($I425,INT(($H425+项目参数!$J$29-1)/项目参数!$J$29)-1,1,项目参数!$B$2:$B$200),WORKDAY($I425,INT(($H425+项目参数!$J$29-1)/项目参数!$J$29)-1,1)),"")</f>
        <v/>
      </c>
      <c r="K425" s="121" t="str">
        <f>IF(AND($L425&lt;&gt;"",$L425&gt;40000,$M425&lt;&gt;"",$M425&gt;40000),(1+IFERROR(NETWORKDAYS.INTL($L425,$M425,1,项目参数!$B$2:$B$200),NETWORKDAYS($L425,$M425,1)))*项目参数!$J$29,"")</f>
        <v/>
      </c>
      <c r="L425" s="40"/>
      <c r="M425" s="40"/>
      <c r="N425" s="58"/>
      <c r="O425" s="61"/>
      <c r="W425" s="98" t="b">
        <f t="shared" si="6"/>
        <v>0</v>
      </c>
      <c r="Y425" s="32" t="str">
        <f>IF($W425,VLOOKUP($B425,项目阶段与里程碑!$B:$E,3,FALSE),"")</f>
        <v/>
      </c>
      <c r="Z425" s="32" t="str">
        <f>IF($W425,VLOOKUP($B425,项目阶段与里程碑!$B:$E,4,FALSE),"")</f>
        <v/>
      </c>
      <c r="AA425" t="e">
        <f>VLOOKUP(F425,内部通讯录!$B:$F,5,FALSE)</f>
        <v>#N/A</v>
      </c>
      <c r="AB425" t="str">
        <f>IFERROR(VLOOKUP($AA425,项目参数!$I$14:$J$21,2,FALSE),"")</f>
        <v/>
      </c>
    </row>
    <row r="426" spans="1:28">
      <c r="A426" s="8"/>
      <c r="B426" s="8"/>
      <c r="C426" s="8"/>
      <c r="D426" s="8"/>
      <c r="E426" s="8"/>
      <c r="F426" s="8"/>
      <c r="G426" s="8"/>
      <c r="H426" s="116"/>
      <c r="I426" s="40"/>
      <c r="J426" s="120" t="str">
        <f>IF(AND($H426&gt;0,$I426&lt;&gt;"",$I426&gt;40000),IFERROR(WORKDAY.INTL($I426,INT(($H426+项目参数!$J$29-1)/项目参数!$J$29)-1,1,项目参数!$B$2:$B$200),WORKDAY($I426,INT(($H426+项目参数!$J$29-1)/项目参数!$J$29)-1,1)),"")</f>
        <v/>
      </c>
      <c r="K426" s="121" t="str">
        <f>IF(AND($L426&lt;&gt;"",$L426&gt;40000,$M426&lt;&gt;"",$M426&gt;40000),(1+IFERROR(NETWORKDAYS.INTL($L426,$M426,1,项目参数!$B$2:$B$200),NETWORKDAYS($L426,$M426,1)))*项目参数!$J$29,"")</f>
        <v/>
      </c>
      <c r="L426" s="40"/>
      <c r="M426" s="40"/>
      <c r="N426" s="58"/>
      <c r="O426" s="61"/>
      <c r="W426" s="98" t="b">
        <f t="shared" si="6"/>
        <v>0</v>
      </c>
      <c r="Y426" s="32" t="str">
        <f>IF($W426,VLOOKUP($B426,项目阶段与里程碑!$B:$E,3,FALSE),"")</f>
        <v/>
      </c>
      <c r="Z426" s="32" t="str">
        <f>IF($W426,VLOOKUP($B426,项目阶段与里程碑!$B:$E,4,FALSE),"")</f>
        <v/>
      </c>
      <c r="AA426" t="e">
        <f>VLOOKUP(F426,内部通讯录!$B:$F,5,FALSE)</f>
        <v>#N/A</v>
      </c>
      <c r="AB426" t="str">
        <f>IFERROR(VLOOKUP($AA426,项目参数!$I$14:$J$21,2,FALSE),"")</f>
        <v/>
      </c>
    </row>
    <row r="427" spans="1:28">
      <c r="A427" s="8"/>
      <c r="B427" s="8"/>
      <c r="C427" s="8"/>
      <c r="D427" s="8"/>
      <c r="E427" s="8"/>
      <c r="F427" s="8"/>
      <c r="G427" s="8"/>
      <c r="H427" s="116"/>
      <c r="I427" s="40"/>
      <c r="J427" s="120" t="str">
        <f>IF(AND($H427&gt;0,$I427&lt;&gt;"",$I427&gt;40000),IFERROR(WORKDAY.INTL($I427,INT(($H427+项目参数!$J$29-1)/项目参数!$J$29)-1,1,项目参数!$B$2:$B$200),WORKDAY($I427,INT(($H427+项目参数!$J$29-1)/项目参数!$J$29)-1,1)),"")</f>
        <v/>
      </c>
      <c r="K427" s="121" t="str">
        <f>IF(AND($L427&lt;&gt;"",$L427&gt;40000,$M427&lt;&gt;"",$M427&gt;40000),(1+IFERROR(NETWORKDAYS.INTL($L427,$M427,1,项目参数!$B$2:$B$200),NETWORKDAYS($L427,$M427,1)))*项目参数!$J$29,"")</f>
        <v/>
      </c>
      <c r="L427" s="40"/>
      <c r="M427" s="40"/>
      <c r="N427" s="58"/>
      <c r="O427" s="61"/>
      <c r="W427" s="98" t="b">
        <f t="shared" si="6"/>
        <v>0</v>
      </c>
      <c r="Y427" s="32" t="str">
        <f>IF($W427,VLOOKUP($B427,项目阶段与里程碑!$B:$E,3,FALSE),"")</f>
        <v/>
      </c>
      <c r="Z427" s="32" t="str">
        <f>IF($W427,VLOOKUP($B427,项目阶段与里程碑!$B:$E,4,FALSE),"")</f>
        <v/>
      </c>
      <c r="AA427" t="e">
        <f>VLOOKUP(F427,内部通讯录!$B:$F,5,FALSE)</f>
        <v>#N/A</v>
      </c>
      <c r="AB427" t="str">
        <f>IFERROR(VLOOKUP($AA427,项目参数!$I$14:$J$21,2,FALSE),"")</f>
        <v/>
      </c>
    </row>
    <row r="428" spans="1:28">
      <c r="A428" s="8"/>
      <c r="B428" s="8"/>
      <c r="C428" s="8"/>
      <c r="D428" s="8"/>
      <c r="E428" s="8"/>
      <c r="F428" s="8"/>
      <c r="G428" s="8"/>
      <c r="H428" s="116"/>
      <c r="I428" s="40"/>
      <c r="J428" s="120" t="str">
        <f>IF(AND($H428&gt;0,$I428&lt;&gt;"",$I428&gt;40000),IFERROR(WORKDAY.INTL($I428,INT(($H428+项目参数!$J$29-1)/项目参数!$J$29)-1,1,项目参数!$B$2:$B$200),WORKDAY($I428,INT(($H428+项目参数!$J$29-1)/项目参数!$J$29)-1,1)),"")</f>
        <v/>
      </c>
      <c r="K428" s="121" t="str">
        <f>IF(AND($L428&lt;&gt;"",$L428&gt;40000,$M428&lt;&gt;"",$M428&gt;40000),(1+IFERROR(NETWORKDAYS.INTL($L428,$M428,1,项目参数!$B$2:$B$200),NETWORKDAYS($L428,$M428,1)))*项目参数!$J$29,"")</f>
        <v/>
      </c>
      <c r="L428" s="40"/>
      <c r="M428" s="40"/>
      <c r="N428" s="58"/>
      <c r="O428" s="61"/>
      <c r="W428" s="98" t="b">
        <f t="shared" si="6"/>
        <v>0</v>
      </c>
      <c r="Y428" s="32" t="str">
        <f>IF($W428,VLOOKUP($B428,项目阶段与里程碑!$B:$E,3,FALSE),"")</f>
        <v/>
      </c>
      <c r="Z428" s="32" t="str">
        <f>IF($W428,VLOOKUP($B428,项目阶段与里程碑!$B:$E,4,FALSE),"")</f>
        <v/>
      </c>
      <c r="AA428" t="e">
        <f>VLOOKUP(F428,内部通讯录!$B:$F,5,FALSE)</f>
        <v>#N/A</v>
      </c>
      <c r="AB428" t="str">
        <f>IFERROR(VLOOKUP($AA428,项目参数!$I$14:$J$21,2,FALSE),"")</f>
        <v/>
      </c>
    </row>
    <row r="429" spans="1:28">
      <c r="A429" s="8"/>
      <c r="B429" s="8"/>
      <c r="C429" s="8"/>
      <c r="D429" s="8"/>
      <c r="E429" s="8"/>
      <c r="F429" s="8"/>
      <c r="G429" s="8"/>
      <c r="H429" s="116"/>
      <c r="I429" s="40"/>
      <c r="J429" s="120" t="str">
        <f>IF(AND($H429&gt;0,$I429&lt;&gt;"",$I429&gt;40000),IFERROR(WORKDAY.INTL($I429,INT(($H429+项目参数!$J$29-1)/项目参数!$J$29)-1,1,项目参数!$B$2:$B$200),WORKDAY($I429,INT(($H429+项目参数!$J$29-1)/项目参数!$J$29)-1,1)),"")</f>
        <v/>
      </c>
      <c r="K429" s="121" t="str">
        <f>IF(AND($L429&lt;&gt;"",$L429&gt;40000,$M429&lt;&gt;"",$M429&gt;40000),(1+IFERROR(NETWORKDAYS.INTL($L429,$M429,1,项目参数!$B$2:$B$200),NETWORKDAYS($L429,$M429,1)))*项目参数!$J$29,"")</f>
        <v/>
      </c>
      <c r="L429" s="40"/>
      <c r="M429" s="40"/>
      <c r="N429" s="58"/>
      <c r="O429" s="61"/>
      <c r="W429" s="98" t="b">
        <f t="shared" si="6"/>
        <v>0</v>
      </c>
      <c r="Y429" s="32" t="str">
        <f>IF($W429,VLOOKUP($B429,项目阶段与里程碑!$B:$E,3,FALSE),"")</f>
        <v/>
      </c>
      <c r="Z429" s="32" t="str">
        <f>IF($W429,VLOOKUP($B429,项目阶段与里程碑!$B:$E,4,FALSE),"")</f>
        <v/>
      </c>
      <c r="AA429" t="e">
        <f>VLOOKUP(F429,内部通讯录!$B:$F,5,FALSE)</f>
        <v>#N/A</v>
      </c>
      <c r="AB429" t="str">
        <f>IFERROR(VLOOKUP($AA429,项目参数!$I$14:$J$21,2,FALSE),"")</f>
        <v/>
      </c>
    </row>
    <row r="430" spans="1:28">
      <c r="A430" s="8"/>
      <c r="B430" s="8"/>
      <c r="C430" s="8"/>
      <c r="D430" s="8"/>
      <c r="E430" s="8"/>
      <c r="F430" s="8"/>
      <c r="G430" s="8"/>
      <c r="H430" s="116"/>
      <c r="I430" s="40"/>
      <c r="J430" s="120" t="str">
        <f>IF(AND($H430&gt;0,$I430&lt;&gt;"",$I430&gt;40000),IFERROR(WORKDAY.INTL($I430,INT(($H430+项目参数!$J$29-1)/项目参数!$J$29)-1,1,项目参数!$B$2:$B$200),WORKDAY($I430,INT(($H430+项目参数!$J$29-1)/项目参数!$J$29)-1,1)),"")</f>
        <v/>
      </c>
      <c r="K430" s="121" t="str">
        <f>IF(AND($L430&lt;&gt;"",$L430&gt;40000,$M430&lt;&gt;"",$M430&gt;40000),(1+IFERROR(NETWORKDAYS.INTL($L430,$M430,1,项目参数!$B$2:$B$200),NETWORKDAYS($L430,$M430,1)))*项目参数!$J$29,"")</f>
        <v/>
      </c>
      <c r="L430" s="40"/>
      <c r="M430" s="40"/>
      <c r="N430" s="58"/>
      <c r="O430" s="61"/>
      <c r="W430" s="98" t="b">
        <f t="shared" si="6"/>
        <v>0</v>
      </c>
      <c r="Y430" s="32" t="str">
        <f>IF($W430,VLOOKUP($B430,项目阶段与里程碑!$B:$E,3,FALSE),"")</f>
        <v/>
      </c>
      <c r="Z430" s="32" t="str">
        <f>IF($W430,VLOOKUP($B430,项目阶段与里程碑!$B:$E,4,FALSE),"")</f>
        <v/>
      </c>
      <c r="AA430" t="e">
        <f>VLOOKUP(F430,内部通讯录!$B:$F,5,FALSE)</f>
        <v>#N/A</v>
      </c>
      <c r="AB430" t="str">
        <f>IFERROR(VLOOKUP($AA430,项目参数!$I$14:$J$21,2,FALSE),"")</f>
        <v/>
      </c>
    </row>
    <row r="431" spans="1:28">
      <c r="A431" s="8"/>
      <c r="B431" s="8"/>
      <c r="C431" s="8"/>
      <c r="D431" s="8"/>
      <c r="E431" s="8"/>
      <c r="F431" s="8"/>
      <c r="G431" s="8"/>
      <c r="H431" s="116"/>
      <c r="I431" s="40"/>
      <c r="J431" s="120" t="str">
        <f>IF(AND($H431&gt;0,$I431&lt;&gt;"",$I431&gt;40000),IFERROR(WORKDAY.INTL($I431,INT(($H431+项目参数!$J$29-1)/项目参数!$J$29)-1,1,项目参数!$B$2:$B$200),WORKDAY($I431,INT(($H431+项目参数!$J$29-1)/项目参数!$J$29)-1,1)),"")</f>
        <v/>
      </c>
      <c r="K431" s="121" t="str">
        <f>IF(AND($L431&lt;&gt;"",$L431&gt;40000,$M431&lt;&gt;"",$M431&gt;40000),(1+IFERROR(NETWORKDAYS.INTL($L431,$M431,1,项目参数!$B$2:$B$200),NETWORKDAYS($L431,$M431,1)))*项目参数!$J$29,"")</f>
        <v/>
      </c>
      <c r="L431" s="40"/>
      <c r="M431" s="40"/>
      <c r="N431" s="58"/>
      <c r="O431" s="61"/>
      <c r="W431" s="98" t="b">
        <f t="shared" si="6"/>
        <v>0</v>
      </c>
      <c r="Y431" s="32" t="str">
        <f>IF($W431,VLOOKUP($B431,项目阶段与里程碑!$B:$E,3,FALSE),"")</f>
        <v/>
      </c>
      <c r="Z431" s="32" t="str">
        <f>IF($W431,VLOOKUP($B431,项目阶段与里程碑!$B:$E,4,FALSE),"")</f>
        <v/>
      </c>
      <c r="AA431" t="e">
        <f>VLOOKUP(F431,内部通讯录!$B:$F,5,FALSE)</f>
        <v>#N/A</v>
      </c>
      <c r="AB431" t="str">
        <f>IFERROR(VLOOKUP($AA431,项目参数!$I$14:$J$21,2,FALSE),"")</f>
        <v/>
      </c>
    </row>
    <row r="432" spans="1:28">
      <c r="A432" s="8"/>
      <c r="B432" s="8"/>
      <c r="C432" s="8"/>
      <c r="D432" s="8"/>
      <c r="E432" s="8"/>
      <c r="F432" s="8"/>
      <c r="G432" s="8"/>
      <c r="H432" s="116"/>
      <c r="I432" s="40"/>
      <c r="J432" s="120" t="str">
        <f>IF(AND($H432&gt;0,$I432&lt;&gt;"",$I432&gt;40000),IFERROR(WORKDAY.INTL($I432,INT(($H432+项目参数!$J$29-1)/项目参数!$J$29)-1,1,项目参数!$B$2:$B$200),WORKDAY($I432,INT(($H432+项目参数!$J$29-1)/项目参数!$J$29)-1,1)),"")</f>
        <v/>
      </c>
      <c r="K432" s="121" t="str">
        <f>IF(AND($L432&lt;&gt;"",$L432&gt;40000,$M432&lt;&gt;"",$M432&gt;40000),(1+IFERROR(NETWORKDAYS.INTL($L432,$M432,1,项目参数!$B$2:$B$200),NETWORKDAYS($L432,$M432,1)))*项目参数!$J$29,"")</f>
        <v/>
      </c>
      <c r="L432" s="40"/>
      <c r="M432" s="40"/>
      <c r="N432" s="58"/>
      <c r="O432" s="61"/>
      <c r="W432" s="98" t="b">
        <f t="shared" si="6"/>
        <v>0</v>
      </c>
      <c r="Y432" s="32" t="str">
        <f>IF($W432,VLOOKUP($B432,项目阶段与里程碑!$B:$E,3,FALSE),"")</f>
        <v/>
      </c>
      <c r="Z432" s="32" t="str">
        <f>IF($W432,VLOOKUP($B432,项目阶段与里程碑!$B:$E,4,FALSE),"")</f>
        <v/>
      </c>
      <c r="AA432" t="e">
        <f>VLOOKUP(F432,内部通讯录!$B:$F,5,FALSE)</f>
        <v>#N/A</v>
      </c>
      <c r="AB432" t="str">
        <f>IFERROR(VLOOKUP($AA432,项目参数!$I$14:$J$21,2,FALSE),"")</f>
        <v/>
      </c>
    </row>
    <row r="433" spans="1:28">
      <c r="A433" s="8"/>
      <c r="B433" s="8"/>
      <c r="C433" s="8"/>
      <c r="D433" s="8"/>
      <c r="E433" s="8"/>
      <c r="F433" s="8"/>
      <c r="G433" s="8"/>
      <c r="H433" s="116"/>
      <c r="I433" s="40"/>
      <c r="J433" s="120" t="str">
        <f>IF(AND($H433&gt;0,$I433&lt;&gt;"",$I433&gt;40000),IFERROR(WORKDAY.INTL($I433,INT(($H433+项目参数!$J$29-1)/项目参数!$J$29)-1,1,项目参数!$B$2:$B$200),WORKDAY($I433,INT(($H433+项目参数!$J$29-1)/项目参数!$J$29)-1,1)),"")</f>
        <v/>
      </c>
      <c r="K433" s="121" t="str">
        <f>IF(AND($L433&lt;&gt;"",$L433&gt;40000,$M433&lt;&gt;"",$M433&gt;40000),(1+IFERROR(NETWORKDAYS.INTL($L433,$M433,1,项目参数!$B$2:$B$200),NETWORKDAYS($L433,$M433,1)))*项目参数!$J$29,"")</f>
        <v/>
      </c>
      <c r="L433" s="40"/>
      <c r="M433" s="40"/>
      <c r="N433" s="58"/>
      <c r="O433" s="61"/>
      <c r="W433" s="98" t="b">
        <f t="shared" si="6"/>
        <v>0</v>
      </c>
      <c r="Y433" s="32" t="str">
        <f>IF($W433,VLOOKUP($B433,项目阶段与里程碑!$B:$E,3,FALSE),"")</f>
        <v/>
      </c>
      <c r="Z433" s="32" t="str">
        <f>IF($W433,VLOOKUP($B433,项目阶段与里程碑!$B:$E,4,FALSE),"")</f>
        <v/>
      </c>
      <c r="AA433" t="e">
        <f>VLOOKUP(F433,内部通讯录!$B:$F,5,FALSE)</f>
        <v>#N/A</v>
      </c>
      <c r="AB433" t="str">
        <f>IFERROR(VLOOKUP($AA433,项目参数!$I$14:$J$21,2,FALSE),"")</f>
        <v/>
      </c>
    </row>
    <row r="434" spans="1:28">
      <c r="A434" s="8"/>
      <c r="B434" s="8"/>
      <c r="C434" s="8"/>
      <c r="D434" s="8"/>
      <c r="E434" s="8"/>
      <c r="F434" s="8"/>
      <c r="G434" s="8"/>
      <c r="H434" s="116"/>
      <c r="I434" s="40"/>
      <c r="J434" s="120" t="str">
        <f>IF(AND($H434&gt;0,$I434&lt;&gt;"",$I434&gt;40000),IFERROR(WORKDAY.INTL($I434,INT(($H434+项目参数!$J$29-1)/项目参数!$J$29)-1,1,项目参数!$B$2:$B$200),WORKDAY($I434,INT(($H434+项目参数!$J$29-1)/项目参数!$J$29)-1,1)),"")</f>
        <v/>
      </c>
      <c r="K434" s="121" t="str">
        <f>IF(AND($L434&lt;&gt;"",$L434&gt;40000,$M434&lt;&gt;"",$M434&gt;40000),(1+IFERROR(NETWORKDAYS.INTL($L434,$M434,1,项目参数!$B$2:$B$200),NETWORKDAYS($L434,$M434,1)))*项目参数!$J$29,"")</f>
        <v/>
      </c>
      <c r="L434" s="40"/>
      <c r="M434" s="40"/>
      <c r="N434" s="58"/>
      <c r="O434" s="61"/>
      <c r="W434" s="98" t="b">
        <f t="shared" si="6"/>
        <v>0</v>
      </c>
      <c r="Y434" s="32" t="str">
        <f>IF($W434,VLOOKUP($B434,项目阶段与里程碑!$B:$E,3,FALSE),"")</f>
        <v/>
      </c>
      <c r="Z434" s="32" t="str">
        <f>IF($W434,VLOOKUP($B434,项目阶段与里程碑!$B:$E,4,FALSE),"")</f>
        <v/>
      </c>
      <c r="AA434" t="e">
        <f>VLOOKUP(F434,内部通讯录!$B:$F,5,FALSE)</f>
        <v>#N/A</v>
      </c>
      <c r="AB434" t="str">
        <f>IFERROR(VLOOKUP($AA434,项目参数!$I$14:$J$21,2,FALSE),"")</f>
        <v/>
      </c>
    </row>
    <row r="435" spans="1:28">
      <c r="A435" s="8"/>
      <c r="B435" s="8"/>
      <c r="C435" s="8"/>
      <c r="D435" s="8"/>
      <c r="E435" s="8"/>
      <c r="F435" s="8"/>
      <c r="G435" s="8"/>
      <c r="H435" s="116"/>
      <c r="I435" s="40"/>
      <c r="J435" s="120" t="str">
        <f>IF(AND($H435&gt;0,$I435&lt;&gt;"",$I435&gt;40000),IFERROR(WORKDAY.INTL($I435,INT(($H435+项目参数!$J$29-1)/项目参数!$J$29)-1,1,项目参数!$B$2:$B$200),WORKDAY($I435,INT(($H435+项目参数!$J$29-1)/项目参数!$J$29)-1,1)),"")</f>
        <v/>
      </c>
      <c r="K435" s="121" t="str">
        <f>IF(AND($L435&lt;&gt;"",$L435&gt;40000,$M435&lt;&gt;"",$M435&gt;40000),(1+IFERROR(NETWORKDAYS.INTL($L435,$M435,1,项目参数!$B$2:$B$200),NETWORKDAYS($L435,$M435,1)))*项目参数!$J$29,"")</f>
        <v/>
      </c>
      <c r="L435" s="40"/>
      <c r="M435" s="40"/>
      <c r="N435" s="58"/>
      <c r="O435" s="61"/>
      <c r="W435" s="98" t="b">
        <f t="shared" si="6"/>
        <v>0</v>
      </c>
      <c r="Y435" s="32" t="str">
        <f>IF($W435,VLOOKUP($B435,项目阶段与里程碑!$B:$E,3,FALSE),"")</f>
        <v/>
      </c>
      <c r="Z435" s="32" t="str">
        <f>IF($W435,VLOOKUP($B435,项目阶段与里程碑!$B:$E,4,FALSE),"")</f>
        <v/>
      </c>
      <c r="AA435" t="e">
        <f>VLOOKUP(F435,内部通讯录!$B:$F,5,FALSE)</f>
        <v>#N/A</v>
      </c>
      <c r="AB435" t="str">
        <f>IFERROR(VLOOKUP($AA435,项目参数!$I$14:$J$21,2,FALSE),"")</f>
        <v/>
      </c>
    </row>
    <row r="436" spans="1:28">
      <c r="A436" s="8"/>
      <c r="B436" s="8"/>
      <c r="C436" s="8"/>
      <c r="D436" s="8"/>
      <c r="E436" s="8"/>
      <c r="F436" s="8"/>
      <c r="G436" s="8"/>
      <c r="H436" s="116"/>
      <c r="I436" s="40"/>
      <c r="J436" s="120" t="str">
        <f>IF(AND($H436&gt;0,$I436&lt;&gt;"",$I436&gt;40000),IFERROR(WORKDAY.INTL($I436,INT(($H436+项目参数!$J$29-1)/项目参数!$J$29)-1,1,项目参数!$B$2:$B$200),WORKDAY($I436,INT(($H436+项目参数!$J$29-1)/项目参数!$J$29)-1,1)),"")</f>
        <v/>
      </c>
      <c r="K436" s="121" t="str">
        <f>IF(AND($L436&lt;&gt;"",$L436&gt;40000,$M436&lt;&gt;"",$M436&gt;40000),(1+IFERROR(NETWORKDAYS.INTL($L436,$M436,1,项目参数!$B$2:$B$200),NETWORKDAYS($L436,$M436,1)))*项目参数!$J$29,"")</f>
        <v/>
      </c>
      <c r="L436" s="40"/>
      <c r="M436" s="40"/>
      <c r="N436" s="58"/>
      <c r="O436" s="61"/>
      <c r="W436" s="98" t="b">
        <f t="shared" si="6"/>
        <v>0</v>
      </c>
      <c r="Y436" s="32" t="str">
        <f>IF($W436,VLOOKUP($B436,项目阶段与里程碑!$B:$E,3,FALSE),"")</f>
        <v/>
      </c>
      <c r="Z436" s="32" t="str">
        <f>IF($W436,VLOOKUP($B436,项目阶段与里程碑!$B:$E,4,FALSE),"")</f>
        <v/>
      </c>
      <c r="AA436" t="e">
        <f>VLOOKUP(F436,内部通讯录!$B:$F,5,FALSE)</f>
        <v>#N/A</v>
      </c>
      <c r="AB436" t="str">
        <f>IFERROR(VLOOKUP($AA436,项目参数!$I$14:$J$21,2,FALSE),"")</f>
        <v/>
      </c>
    </row>
    <row r="437" spans="1:28">
      <c r="A437" s="8"/>
      <c r="B437" s="8"/>
      <c r="C437" s="8"/>
      <c r="D437" s="8"/>
      <c r="E437" s="8"/>
      <c r="F437" s="8"/>
      <c r="G437" s="8"/>
      <c r="H437" s="116"/>
      <c r="I437" s="40"/>
      <c r="J437" s="120" t="str">
        <f>IF(AND($H437&gt;0,$I437&lt;&gt;"",$I437&gt;40000),IFERROR(WORKDAY.INTL($I437,INT(($H437+项目参数!$J$29-1)/项目参数!$J$29)-1,1,项目参数!$B$2:$B$200),WORKDAY($I437,INT(($H437+项目参数!$J$29-1)/项目参数!$J$29)-1,1)),"")</f>
        <v/>
      </c>
      <c r="K437" s="121" t="str">
        <f>IF(AND($L437&lt;&gt;"",$L437&gt;40000,$M437&lt;&gt;"",$M437&gt;40000),(1+IFERROR(NETWORKDAYS.INTL($L437,$M437,1,项目参数!$B$2:$B$200),NETWORKDAYS($L437,$M437,1)))*项目参数!$J$29,"")</f>
        <v/>
      </c>
      <c r="L437" s="40"/>
      <c r="M437" s="40"/>
      <c r="N437" s="58"/>
      <c r="O437" s="61"/>
      <c r="W437" s="98" t="b">
        <f t="shared" si="6"/>
        <v>0</v>
      </c>
      <c r="Y437" s="32" t="str">
        <f>IF($W437,VLOOKUP($B437,项目阶段与里程碑!$B:$E,3,FALSE),"")</f>
        <v/>
      </c>
      <c r="Z437" s="32" t="str">
        <f>IF($W437,VLOOKUP($B437,项目阶段与里程碑!$B:$E,4,FALSE),"")</f>
        <v/>
      </c>
      <c r="AA437" t="e">
        <f>VLOOKUP(F437,内部通讯录!$B:$F,5,FALSE)</f>
        <v>#N/A</v>
      </c>
      <c r="AB437" t="str">
        <f>IFERROR(VLOOKUP($AA437,项目参数!$I$14:$J$21,2,FALSE),"")</f>
        <v/>
      </c>
    </row>
    <row r="438" spans="1:28">
      <c r="A438" s="8"/>
      <c r="B438" s="8"/>
      <c r="C438" s="8"/>
      <c r="D438" s="8"/>
      <c r="E438" s="8"/>
      <c r="F438" s="8"/>
      <c r="G438" s="8"/>
      <c r="H438" s="116"/>
      <c r="I438" s="40"/>
      <c r="J438" s="120" t="str">
        <f>IF(AND($H438&gt;0,$I438&lt;&gt;"",$I438&gt;40000),IFERROR(WORKDAY.INTL($I438,INT(($H438+项目参数!$J$29-1)/项目参数!$J$29)-1,1,项目参数!$B$2:$B$200),WORKDAY($I438,INT(($H438+项目参数!$J$29-1)/项目参数!$J$29)-1,1)),"")</f>
        <v/>
      </c>
      <c r="K438" s="121" t="str">
        <f>IF(AND($L438&lt;&gt;"",$L438&gt;40000,$M438&lt;&gt;"",$M438&gt;40000),(1+IFERROR(NETWORKDAYS.INTL($L438,$M438,1,项目参数!$B$2:$B$200),NETWORKDAYS($L438,$M438,1)))*项目参数!$J$29,"")</f>
        <v/>
      </c>
      <c r="L438" s="40"/>
      <c r="M438" s="40"/>
      <c r="N438" s="58"/>
      <c r="O438" s="61"/>
      <c r="W438" s="98" t="b">
        <f t="shared" si="6"/>
        <v>0</v>
      </c>
      <c r="Y438" s="32" t="str">
        <f>IF($W438,VLOOKUP($B438,项目阶段与里程碑!$B:$E,3,FALSE),"")</f>
        <v/>
      </c>
      <c r="Z438" s="32" t="str">
        <f>IF($W438,VLOOKUP($B438,项目阶段与里程碑!$B:$E,4,FALSE),"")</f>
        <v/>
      </c>
      <c r="AA438" t="e">
        <f>VLOOKUP(F438,内部通讯录!$B:$F,5,FALSE)</f>
        <v>#N/A</v>
      </c>
      <c r="AB438" t="str">
        <f>IFERROR(VLOOKUP($AA438,项目参数!$I$14:$J$21,2,FALSE),"")</f>
        <v/>
      </c>
    </row>
    <row r="439" spans="1:28">
      <c r="A439" s="8"/>
      <c r="B439" s="8"/>
      <c r="C439" s="8"/>
      <c r="D439" s="8"/>
      <c r="E439" s="8"/>
      <c r="F439" s="8"/>
      <c r="G439" s="8"/>
      <c r="H439" s="116"/>
      <c r="I439" s="40"/>
      <c r="J439" s="120" t="str">
        <f>IF(AND($H439&gt;0,$I439&lt;&gt;"",$I439&gt;40000),IFERROR(WORKDAY.INTL($I439,INT(($H439+项目参数!$J$29-1)/项目参数!$J$29)-1,1,项目参数!$B$2:$B$200),WORKDAY($I439,INT(($H439+项目参数!$J$29-1)/项目参数!$J$29)-1,1)),"")</f>
        <v/>
      </c>
      <c r="K439" s="121" t="str">
        <f>IF(AND($L439&lt;&gt;"",$L439&gt;40000,$M439&lt;&gt;"",$M439&gt;40000),(1+IFERROR(NETWORKDAYS.INTL($L439,$M439,1,项目参数!$B$2:$B$200),NETWORKDAYS($L439,$M439,1)))*项目参数!$J$29,"")</f>
        <v/>
      </c>
      <c r="L439" s="40"/>
      <c r="M439" s="40"/>
      <c r="N439" s="58"/>
      <c r="O439" s="61"/>
      <c r="W439" s="98" t="b">
        <f t="shared" si="6"/>
        <v>0</v>
      </c>
      <c r="Y439" s="32" t="str">
        <f>IF($W439,VLOOKUP($B439,项目阶段与里程碑!$B:$E,3,FALSE),"")</f>
        <v/>
      </c>
      <c r="Z439" s="32" t="str">
        <f>IF($W439,VLOOKUP($B439,项目阶段与里程碑!$B:$E,4,FALSE),"")</f>
        <v/>
      </c>
      <c r="AA439" t="e">
        <f>VLOOKUP(F439,内部通讯录!$B:$F,5,FALSE)</f>
        <v>#N/A</v>
      </c>
      <c r="AB439" t="str">
        <f>IFERROR(VLOOKUP($AA439,项目参数!$I$14:$J$21,2,FALSE),"")</f>
        <v/>
      </c>
    </row>
    <row r="440" spans="1:28">
      <c r="A440" s="8"/>
      <c r="B440" s="8"/>
      <c r="C440" s="8"/>
      <c r="D440" s="8"/>
      <c r="E440" s="8"/>
      <c r="F440" s="8"/>
      <c r="G440" s="8"/>
      <c r="H440" s="116"/>
      <c r="I440" s="40"/>
      <c r="J440" s="120" t="str">
        <f>IF(AND($H440&gt;0,$I440&lt;&gt;"",$I440&gt;40000),IFERROR(WORKDAY.INTL($I440,INT(($H440+项目参数!$J$29-1)/项目参数!$J$29)-1,1,项目参数!$B$2:$B$200),WORKDAY($I440,INT(($H440+项目参数!$J$29-1)/项目参数!$J$29)-1,1)),"")</f>
        <v/>
      </c>
      <c r="K440" s="121" t="str">
        <f>IF(AND($L440&lt;&gt;"",$L440&gt;40000,$M440&lt;&gt;"",$M440&gt;40000),(1+IFERROR(NETWORKDAYS.INTL($L440,$M440,1,项目参数!$B$2:$B$200),NETWORKDAYS($L440,$M440,1)))*项目参数!$J$29,"")</f>
        <v/>
      </c>
      <c r="L440" s="40"/>
      <c r="M440" s="40"/>
      <c r="N440" s="58"/>
      <c r="O440" s="61"/>
      <c r="W440" s="98" t="b">
        <f t="shared" si="6"/>
        <v>0</v>
      </c>
      <c r="Y440" s="32" t="str">
        <f>IF($W440,VLOOKUP($B440,项目阶段与里程碑!$B:$E,3,FALSE),"")</f>
        <v/>
      </c>
      <c r="Z440" s="32" t="str">
        <f>IF($W440,VLOOKUP($B440,项目阶段与里程碑!$B:$E,4,FALSE),"")</f>
        <v/>
      </c>
      <c r="AA440" t="e">
        <f>VLOOKUP(F440,内部通讯录!$B:$F,5,FALSE)</f>
        <v>#N/A</v>
      </c>
      <c r="AB440" t="str">
        <f>IFERROR(VLOOKUP($AA440,项目参数!$I$14:$J$21,2,FALSE),"")</f>
        <v/>
      </c>
    </row>
    <row r="441" spans="1:28">
      <c r="A441" s="8"/>
      <c r="B441" s="8"/>
      <c r="C441" s="8"/>
      <c r="D441" s="8"/>
      <c r="E441" s="8"/>
      <c r="F441" s="8"/>
      <c r="G441" s="8"/>
      <c r="H441" s="116"/>
      <c r="I441" s="40"/>
      <c r="J441" s="120" t="str">
        <f>IF(AND($H441&gt;0,$I441&lt;&gt;"",$I441&gt;40000),IFERROR(WORKDAY.INTL($I441,INT(($H441+项目参数!$J$29-1)/项目参数!$J$29)-1,1,项目参数!$B$2:$B$200),WORKDAY($I441,INT(($H441+项目参数!$J$29-1)/项目参数!$J$29)-1,1)),"")</f>
        <v/>
      </c>
      <c r="K441" s="121" t="str">
        <f>IF(AND($L441&lt;&gt;"",$L441&gt;40000,$M441&lt;&gt;"",$M441&gt;40000),(1+IFERROR(NETWORKDAYS.INTL($L441,$M441,1,项目参数!$B$2:$B$200),NETWORKDAYS($L441,$M441,1)))*项目参数!$J$29,"")</f>
        <v/>
      </c>
      <c r="L441" s="40"/>
      <c r="M441" s="40"/>
      <c r="N441" s="58"/>
      <c r="O441" s="61"/>
      <c r="W441" s="98" t="b">
        <f t="shared" si="6"/>
        <v>0</v>
      </c>
      <c r="Y441" s="32" t="str">
        <f>IF($W441,VLOOKUP($B441,项目阶段与里程碑!$B:$E,3,FALSE),"")</f>
        <v/>
      </c>
      <c r="Z441" s="32" t="str">
        <f>IF($W441,VLOOKUP($B441,项目阶段与里程碑!$B:$E,4,FALSE),"")</f>
        <v/>
      </c>
      <c r="AA441" t="e">
        <f>VLOOKUP(F441,内部通讯录!$B:$F,5,FALSE)</f>
        <v>#N/A</v>
      </c>
      <c r="AB441" t="str">
        <f>IFERROR(VLOOKUP($AA441,项目参数!$I$14:$J$21,2,FALSE),"")</f>
        <v/>
      </c>
    </row>
    <row r="442" spans="1:28">
      <c r="A442" s="8"/>
      <c r="B442" s="8"/>
      <c r="C442" s="8"/>
      <c r="D442" s="8"/>
      <c r="E442" s="8"/>
      <c r="F442" s="8"/>
      <c r="G442" s="8"/>
      <c r="H442" s="116"/>
      <c r="I442" s="40"/>
      <c r="J442" s="120" t="str">
        <f>IF(AND($H442&gt;0,$I442&lt;&gt;"",$I442&gt;40000),IFERROR(WORKDAY.INTL($I442,INT(($H442+项目参数!$J$29-1)/项目参数!$J$29)-1,1,项目参数!$B$2:$B$200),WORKDAY($I442,INT(($H442+项目参数!$J$29-1)/项目参数!$J$29)-1,1)),"")</f>
        <v/>
      </c>
      <c r="K442" s="121" t="str">
        <f>IF(AND($L442&lt;&gt;"",$L442&gt;40000,$M442&lt;&gt;"",$M442&gt;40000),(1+IFERROR(NETWORKDAYS.INTL($L442,$M442,1,项目参数!$B$2:$B$200),NETWORKDAYS($L442,$M442,1)))*项目参数!$J$29,"")</f>
        <v/>
      </c>
      <c r="L442" s="40"/>
      <c r="M442" s="40"/>
      <c r="N442" s="58"/>
      <c r="O442" s="61"/>
      <c r="W442" s="98" t="b">
        <f t="shared" si="6"/>
        <v>0</v>
      </c>
      <c r="Y442" s="32" t="str">
        <f>IF($W442,VLOOKUP($B442,项目阶段与里程碑!$B:$E,3,FALSE),"")</f>
        <v/>
      </c>
      <c r="Z442" s="32" t="str">
        <f>IF($W442,VLOOKUP($B442,项目阶段与里程碑!$B:$E,4,FALSE),"")</f>
        <v/>
      </c>
      <c r="AA442" t="e">
        <f>VLOOKUP(F442,内部通讯录!$B:$F,5,FALSE)</f>
        <v>#N/A</v>
      </c>
      <c r="AB442" t="str">
        <f>IFERROR(VLOOKUP($AA442,项目参数!$I$14:$J$21,2,FALSE),"")</f>
        <v/>
      </c>
    </row>
    <row r="443" spans="1:28">
      <c r="A443" s="8"/>
      <c r="B443" s="8"/>
      <c r="C443" s="8"/>
      <c r="D443" s="8"/>
      <c r="E443" s="8"/>
      <c r="F443" s="8"/>
      <c r="G443" s="8"/>
      <c r="H443" s="116"/>
      <c r="I443" s="40"/>
      <c r="J443" s="120" t="str">
        <f>IF(AND($H443&gt;0,$I443&lt;&gt;"",$I443&gt;40000),IFERROR(WORKDAY.INTL($I443,INT(($H443+项目参数!$J$29-1)/项目参数!$J$29)-1,1,项目参数!$B$2:$B$200),WORKDAY($I443,INT(($H443+项目参数!$J$29-1)/项目参数!$J$29)-1,1)),"")</f>
        <v/>
      </c>
      <c r="K443" s="121" t="str">
        <f>IF(AND($L443&lt;&gt;"",$L443&gt;40000,$M443&lt;&gt;"",$M443&gt;40000),(1+IFERROR(NETWORKDAYS.INTL($L443,$M443,1,项目参数!$B$2:$B$200),NETWORKDAYS($L443,$M443,1)))*项目参数!$J$29,"")</f>
        <v/>
      </c>
      <c r="L443" s="40"/>
      <c r="M443" s="40"/>
      <c r="N443" s="58"/>
      <c r="O443" s="61"/>
      <c r="W443" s="98" t="b">
        <f t="shared" si="6"/>
        <v>0</v>
      </c>
      <c r="Y443" s="32" t="str">
        <f>IF($W443,VLOOKUP($B443,项目阶段与里程碑!$B:$E,3,FALSE),"")</f>
        <v/>
      </c>
      <c r="Z443" s="32" t="str">
        <f>IF($W443,VLOOKUP($B443,项目阶段与里程碑!$B:$E,4,FALSE),"")</f>
        <v/>
      </c>
      <c r="AA443" t="e">
        <f>VLOOKUP(F443,内部通讯录!$B:$F,5,FALSE)</f>
        <v>#N/A</v>
      </c>
      <c r="AB443" t="str">
        <f>IFERROR(VLOOKUP($AA443,项目参数!$I$14:$J$21,2,FALSE),"")</f>
        <v/>
      </c>
    </row>
    <row r="444" spans="1:28">
      <c r="A444" s="8"/>
      <c r="B444" s="8"/>
      <c r="C444" s="8"/>
      <c r="D444" s="8"/>
      <c r="E444" s="8"/>
      <c r="F444" s="8"/>
      <c r="G444" s="8"/>
      <c r="H444" s="116"/>
      <c r="I444" s="40"/>
      <c r="J444" s="120" t="str">
        <f>IF(AND($H444&gt;0,$I444&lt;&gt;"",$I444&gt;40000),IFERROR(WORKDAY.INTL($I444,INT(($H444+项目参数!$J$29-1)/项目参数!$J$29)-1,1,项目参数!$B$2:$B$200),WORKDAY($I444,INT(($H444+项目参数!$J$29-1)/项目参数!$J$29)-1,1)),"")</f>
        <v/>
      </c>
      <c r="K444" s="121" t="str">
        <f>IF(AND($L444&lt;&gt;"",$L444&gt;40000,$M444&lt;&gt;"",$M444&gt;40000),(1+IFERROR(NETWORKDAYS.INTL($L444,$M444,1,项目参数!$B$2:$B$200),NETWORKDAYS($L444,$M444,1)))*项目参数!$J$29,"")</f>
        <v/>
      </c>
      <c r="L444" s="40"/>
      <c r="M444" s="40"/>
      <c r="N444" s="58"/>
      <c r="O444" s="61"/>
      <c r="W444" s="98" t="b">
        <f t="shared" si="6"/>
        <v>0</v>
      </c>
      <c r="Y444" s="32" t="str">
        <f>IF($W444,VLOOKUP($B444,项目阶段与里程碑!$B:$E,3,FALSE),"")</f>
        <v/>
      </c>
      <c r="Z444" s="32" t="str">
        <f>IF($W444,VLOOKUP($B444,项目阶段与里程碑!$B:$E,4,FALSE),"")</f>
        <v/>
      </c>
      <c r="AA444" t="e">
        <f>VLOOKUP(F444,内部通讯录!$B:$F,5,FALSE)</f>
        <v>#N/A</v>
      </c>
      <c r="AB444" t="str">
        <f>IFERROR(VLOOKUP($AA444,项目参数!$I$14:$J$21,2,FALSE),"")</f>
        <v/>
      </c>
    </row>
    <row r="445" spans="1:28">
      <c r="A445" s="8"/>
      <c r="B445" s="8"/>
      <c r="C445" s="8"/>
      <c r="D445" s="8"/>
      <c r="E445" s="8"/>
      <c r="F445" s="8"/>
      <c r="G445" s="8"/>
      <c r="H445" s="116"/>
      <c r="I445" s="40"/>
      <c r="J445" s="120" t="str">
        <f>IF(AND($H445&gt;0,$I445&lt;&gt;"",$I445&gt;40000),IFERROR(WORKDAY.INTL($I445,INT(($H445+项目参数!$J$29-1)/项目参数!$J$29)-1,1,项目参数!$B$2:$B$200),WORKDAY($I445,INT(($H445+项目参数!$J$29-1)/项目参数!$J$29)-1,1)),"")</f>
        <v/>
      </c>
      <c r="K445" s="121" t="str">
        <f>IF(AND($L445&lt;&gt;"",$L445&gt;40000,$M445&lt;&gt;"",$M445&gt;40000),(1+IFERROR(NETWORKDAYS.INTL($L445,$M445,1,项目参数!$B$2:$B$200),NETWORKDAYS($L445,$M445,1)))*项目参数!$J$29,"")</f>
        <v/>
      </c>
      <c r="L445" s="40"/>
      <c r="M445" s="40"/>
      <c r="N445" s="58"/>
      <c r="O445" s="61"/>
      <c r="W445" s="98" t="b">
        <f t="shared" si="6"/>
        <v>0</v>
      </c>
      <c r="Y445" s="32" t="str">
        <f>IF($W445,VLOOKUP($B445,项目阶段与里程碑!$B:$E,3,FALSE),"")</f>
        <v/>
      </c>
      <c r="Z445" s="32" t="str">
        <f>IF($W445,VLOOKUP($B445,项目阶段与里程碑!$B:$E,4,FALSE),"")</f>
        <v/>
      </c>
      <c r="AA445" t="e">
        <f>VLOOKUP(F445,内部通讯录!$B:$F,5,FALSE)</f>
        <v>#N/A</v>
      </c>
      <c r="AB445" t="str">
        <f>IFERROR(VLOOKUP($AA445,项目参数!$I$14:$J$21,2,FALSE),"")</f>
        <v/>
      </c>
    </row>
    <row r="446" spans="1:28">
      <c r="A446" s="8"/>
      <c r="B446" s="8"/>
      <c r="C446" s="8"/>
      <c r="D446" s="8"/>
      <c r="E446" s="8"/>
      <c r="F446" s="8"/>
      <c r="G446" s="8"/>
      <c r="H446" s="116"/>
      <c r="I446" s="40"/>
      <c r="J446" s="120" t="str">
        <f>IF(AND($H446&gt;0,$I446&lt;&gt;"",$I446&gt;40000),IFERROR(WORKDAY.INTL($I446,INT(($H446+项目参数!$J$29-1)/项目参数!$J$29)-1,1,项目参数!$B$2:$B$200),WORKDAY($I446,INT(($H446+项目参数!$J$29-1)/项目参数!$J$29)-1,1)),"")</f>
        <v/>
      </c>
      <c r="K446" s="121" t="str">
        <f>IF(AND($L446&lt;&gt;"",$L446&gt;40000,$M446&lt;&gt;"",$M446&gt;40000),(1+IFERROR(NETWORKDAYS.INTL($L446,$M446,1,项目参数!$B$2:$B$200),NETWORKDAYS($L446,$M446,1)))*项目参数!$J$29,"")</f>
        <v/>
      </c>
      <c r="L446" s="40"/>
      <c r="M446" s="40"/>
      <c r="N446" s="58"/>
      <c r="O446" s="61"/>
      <c r="W446" s="98" t="b">
        <f t="shared" si="6"/>
        <v>0</v>
      </c>
      <c r="Y446" s="32" t="str">
        <f>IF($W446,VLOOKUP($B446,项目阶段与里程碑!$B:$E,3,FALSE),"")</f>
        <v/>
      </c>
      <c r="Z446" s="32" t="str">
        <f>IF($W446,VLOOKUP($B446,项目阶段与里程碑!$B:$E,4,FALSE),"")</f>
        <v/>
      </c>
      <c r="AA446" t="e">
        <f>VLOOKUP(F446,内部通讯录!$B:$F,5,FALSE)</f>
        <v>#N/A</v>
      </c>
      <c r="AB446" t="str">
        <f>IFERROR(VLOOKUP($AA446,项目参数!$I$14:$J$21,2,FALSE),"")</f>
        <v/>
      </c>
    </row>
    <row r="447" spans="1:28">
      <c r="A447" s="8"/>
      <c r="B447" s="8"/>
      <c r="C447" s="8"/>
      <c r="D447" s="8"/>
      <c r="E447" s="8"/>
      <c r="F447" s="8"/>
      <c r="G447" s="8"/>
      <c r="H447" s="116"/>
      <c r="I447" s="40"/>
      <c r="J447" s="120" t="str">
        <f>IF(AND($H447&gt;0,$I447&lt;&gt;"",$I447&gt;40000),IFERROR(WORKDAY.INTL($I447,INT(($H447+项目参数!$J$29-1)/项目参数!$J$29)-1,1,项目参数!$B$2:$B$200),WORKDAY($I447,INT(($H447+项目参数!$J$29-1)/项目参数!$J$29)-1,1)),"")</f>
        <v/>
      </c>
      <c r="K447" s="121" t="str">
        <f>IF(AND($L447&lt;&gt;"",$L447&gt;40000,$M447&lt;&gt;"",$M447&gt;40000),(1+IFERROR(NETWORKDAYS.INTL($L447,$M447,1,项目参数!$B$2:$B$200),NETWORKDAYS($L447,$M447,1)))*项目参数!$J$29,"")</f>
        <v/>
      </c>
      <c r="L447" s="40"/>
      <c r="M447" s="40"/>
      <c r="N447" s="58"/>
      <c r="O447" s="61"/>
      <c r="W447" s="98" t="b">
        <f t="shared" si="6"/>
        <v>0</v>
      </c>
      <c r="Y447" s="32" t="str">
        <f>IF($W447,VLOOKUP($B447,项目阶段与里程碑!$B:$E,3,FALSE),"")</f>
        <v/>
      </c>
      <c r="Z447" s="32" t="str">
        <f>IF($W447,VLOOKUP($B447,项目阶段与里程碑!$B:$E,4,FALSE),"")</f>
        <v/>
      </c>
      <c r="AA447" t="e">
        <f>VLOOKUP(F447,内部通讯录!$B:$F,5,FALSE)</f>
        <v>#N/A</v>
      </c>
      <c r="AB447" t="str">
        <f>IFERROR(VLOOKUP($AA447,项目参数!$I$14:$J$21,2,FALSE),"")</f>
        <v/>
      </c>
    </row>
    <row r="448" spans="1:28">
      <c r="A448" s="8"/>
      <c r="B448" s="8"/>
      <c r="C448" s="8"/>
      <c r="D448" s="8"/>
      <c r="E448" s="8"/>
      <c r="F448" s="8"/>
      <c r="G448" s="8"/>
      <c r="H448" s="116"/>
      <c r="I448" s="40"/>
      <c r="J448" s="120" t="str">
        <f>IF(AND($H448&gt;0,$I448&lt;&gt;"",$I448&gt;40000),IFERROR(WORKDAY.INTL($I448,INT(($H448+项目参数!$J$29-1)/项目参数!$J$29)-1,1,项目参数!$B$2:$B$200),WORKDAY($I448,INT(($H448+项目参数!$J$29-1)/项目参数!$J$29)-1,1)),"")</f>
        <v/>
      </c>
      <c r="K448" s="121" t="str">
        <f>IF(AND($L448&lt;&gt;"",$L448&gt;40000,$M448&lt;&gt;"",$M448&gt;40000),(1+IFERROR(NETWORKDAYS.INTL($L448,$M448,1,项目参数!$B$2:$B$200),NETWORKDAYS($L448,$M448,1)))*项目参数!$J$29,"")</f>
        <v/>
      </c>
      <c r="L448" s="40"/>
      <c r="M448" s="40"/>
      <c r="N448" s="58"/>
      <c r="O448" s="61"/>
      <c r="W448" s="98" t="b">
        <f t="shared" si="6"/>
        <v>0</v>
      </c>
      <c r="Y448" s="32" t="str">
        <f>IF($W448,VLOOKUP($B448,项目阶段与里程碑!$B:$E,3,FALSE),"")</f>
        <v/>
      </c>
      <c r="Z448" s="32" t="str">
        <f>IF($W448,VLOOKUP($B448,项目阶段与里程碑!$B:$E,4,FALSE),"")</f>
        <v/>
      </c>
      <c r="AA448" t="e">
        <f>VLOOKUP(F448,内部通讯录!$B:$F,5,FALSE)</f>
        <v>#N/A</v>
      </c>
      <c r="AB448" t="str">
        <f>IFERROR(VLOOKUP($AA448,项目参数!$I$14:$J$21,2,FALSE),"")</f>
        <v/>
      </c>
    </row>
    <row r="449" spans="1:28">
      <c r="A449" s="8"/>
      <c r="B449" s="8"/>
      <c r="C449" s="8"/>
      <c r="D449" s="8"/>
      <c r="E449" s="8"/>
      <c r="F449" s="8"/>
      <c r="G449" s="8"/>
      <c r="H449" s="116"/>
      <c r="I449" s="40"/>
      <c r="J449" s="120" t="str">
        <f>IF(AND($H449&gt;0,$I449&lt;&gt;"",$I449&gt;40000),IFERROR(WORKDAY.INTL($I449,INT(($H449+项目参数!$J$29-1)/项目参数!$J$29)-1,1,项目参数!$B$2:$B$200),WORKDAY($I449,INT(($H449+项目参数!$J$29-1)/项目参数!$J$29)-1,1)),"")</f>
        <v/>
      </c>
      <c r="K449" s="121" t="str">
        <f>IF(AND($L449&lt;&gt;"",$L449&gt;40000,$M449&lt;&gt;"",$M449&gt;40000),(1+IFERROR(NETWORKDAYS.INTL($L449,$M449,1,项目参数!$B$2:$B$200),NETWORKDAYS($L449,$M449,1)))*项目参数!$J$29,"")</f>
        <v/>
      </c>
      <c r="L449" s="40"/>
      <c r="M449" s="40"/>
      <c r="N449" s="58"/>
      <c r="O449" s="61"/>
      <c r="W449" s="98" t="b">
        <f t="shared" si="6"/>
        <v>0</v>
      </c>
      <c r="Y449" s="32" t="str">
        <f>IF($W449,VLOOKUP($B449,项目阶段与里程碑!$B:$E,3,FALSE),"")</f>
        <v/>
      </c>
      <c r="Z449" s="32" t="str">
        <f>IF($W449,VLOOKUP($B449,项目阶段与里程碑!$B:$E,4,FALSE),"")</f>
        <v/>
      </c>
      <c r="AA449" t="e">
        <f>VLOOKUP(F449,内部通讯录!$B:$F,5,FALSE)</f>
        <v>#N/A</v>
      </c>
      <c r="AB449" t="str">
        <f>IFERROR(VLOOKUP($AA449,项目参数!$I$14:$J$21,2,FALSE),"")</f>
        <v/>
      </c>
    </row>
    <row r="450" spans="1:28">
      <c r="A450" s="8"/>
      <c r="B450" s="8"/>
      <c r="C450" s="8"/>
      <c r="D450" s="8"/>
      <c r="E450" s="8"/>
      <c r="F450" s="8"/>
      <c r="G450" s="8"/>
      <c r="H450" s="116"/>
      <c r="I450" s="40"/>
      <c r="J450" s="120" t="str">
        <f>IF(AND($H450&gt;0,$I450&lt;&gt;"",$I450&gt;40000),IFERROR(WORKDAY.INTL($I450,INT(($H450+项目参数!$J$29-1)/项目参数!$J$29)-1,1,项目参数!$B$2:$B$200),WORKDAY($I450,INT(($H450+项目参数!$J$29-1)/项目参数!$J$29)-1,1)),"")</f>
        <v/>
      </c>
      <c r="K450" s="121" t="str">
        <f>IF(AND($L450&lt;&gt;"",$L450&gt;40000,$M450&lt;&gt;"",$M450&gt;40000),(1+IFERROR(NETWORKDAYS.INTL($L450,$M450,1,项目参数!$B$2:$B$200),NETWORKDAYS($L450,$M450,1)))*项目参数!$J$29,"")</f>
        <v/>
      </c>
      <c r="L450" s="40"/>
      <c r="M450" s="40"/>
      <c r="N450" s="58"/>
      <c r="O450" s="61"/>
      <c r="W450" s="98" t="b">
        <f t="shared" ref="W450:W513" si="7">AND(LEN(A450)&gt;0,LEN(C450)&gt;3,LEN(F450)&gt;1,OR(I450=0,AND(H450&gt;0,I450&gt;40000)),OR(L450=0,L450&gt;40000))</f>
        <v>0</v>
      </c>
      <c r="Y450" s="32" t="str">
        <f>IF($W450,VLOOKUP($B450,项目阶段与里程碑!$B:$E,3,FALSE),"")</f>
        <v/>
      </c>
      <c r="Z450" s="32" t="str">
        <f>IF($W450,VLOOKUP($B450,项目阶段与里程碑!$B:$E,4,FALSE),"")</f>
        <v/>
      </c>
      <c r="AA450" t="e">
        <f>VLOOKUP(F450,内部通讯录!$B:$F,5,FALSE)</f>
        <v>#N/A</v>
      </c>
      <c r="AB450" t="str">
        <f>IFERROR(VLOOKUP($AA450,项目参数!$I$14:$J$21,2,FALSE),"")</f>
        <v/>
      </c>
    </row>
    <row r="451" spans="1:28">
      <c r="A451" s="8"/>
      <c r="B451" s="8"/>
      <c r="C451" s="8"/>
      <c r="D451" s="8"/>
      <c r="E451" s="8"/>
      <c r="F451" s="8"/>
      <c r="G451" s="8"/>
      <c r="H451" s="116"/>
      <c r="I451" s="40"/>
      <c r="J451" s="120" t="str">
        <f>IF(AND($H451&gt;0,$I451&lt;&gt;"",$I451&gt;40000),IFERROR(WORKDAY.INTL($I451,INT(($H451+项目参数!$J$29-1)/项目参数!$J$29)-1,1,项目参数!$B$2:$B$200),WORKDAY($I451,INT(($H451+项目参数!$J$29-1)/项目参数!$J$29)-1,1)),"")</f>
        <v/>
      </c>
      <c r="K451" s="121" t="str">
        <f>IF(AND($L451&lt;&gt;"",$L451&gt;40000,$M451&lt;&gt;"",$M451&gt;40000),(1+IFERROR(NETWORKDAYS.INTL($L451,$M451,1,项目参数!$B$2:$B$200),NETWORKDAYS($L451,$M451,1)))*项目参数!$J$29,"")</f>
        <v/>
      </c>
      <c r="L451" s="40"/>
      <c r="M451" s="40"/>
      <c r="N451" s="58"/>
      <c r="O451" s="61"/>
      <c r="W451" s="98" t="b">
        <f t="shared" si="7"/>
        <v>0</v>
      </c>
      <c r="Y451" s="32" t="str">
        <f>IF($W451,VLOOKUP($B451,项目阶段与里程碑!$B:$E,3,FALSE),"")</f>
        <v/>
      </c>
      <c r="Z451" s="32" t="str">
        <f>IF($W451,VLOOKUP($B451,项目阶段与里程碑!$B:$E,4,FALSE),"")</f>
        <v/>
      </c>
      <c r="AA451" t="e">
        <f>VLOOKUP(F451,内部通讯录!$B:$F,5,FALSE)</f>
        <v>#N/A</v>
      </c>
      <c r="AB451" t="str">
        <f>IFERROR(VLOOKUP($AA451,项目参数!$I$14:$J$21,2,FALSE),"")</f>
        <v/>
      </c>
    </row>
    <row r="452" spans="1:28">
      <c r="A452" s="8"/>
      <c r="B452" s="8"/>
      <c r="C452" s="8"/>
      <c r="D452" s="8"/>
      <c r="E452" s="8"/>
      <c r="F452" s="8"/>
      <c r="G452" s="8"/>
      <c r="H452" s="116"/>
      <c r="I452" s="40"/>
      <c r="J452" s="120" t="str">
        <f>IF(AND($H452&gt;0,$I452&lt;&gt;"",$I452&gt;40000),IFERROR(WORKDAY.INTL($I452,INT(($H452+项目参数!$J$29-1)/项目参数!$J$29)-1,1,项目参数!$B$2:$B$200),WORKDAY($I452,INT(($H452+项目参数!$J$29-1)/项目参数!$J$29)-1,1)),"")</f>
        <v/>
      </c>
      <c r="K452" s="121" t="str">
        <f>IF(AND($L452&lt;&gt;"",$L452&gt;40000,$M452&lt;&gt;"",$M452&gt;40000),(1+IFERROR(NETWORKDAYS.INTL($L452,$M452,1,项目参数!$B$2:$B$200),NETWORKDAYS($L452,$M452,1)))*项目参数!$J$29,"")</f>
        <v/>
      </c>
      <c r="L452" s="40"/>
      <c r="M452" s="40"/>
      <c r="N452" s="58"/>
      <c r="O452" s="61"/>
      <c r="W452" s="98" t="b">
        <f t="shared" si="7"/>
        <v>0</v>
      </c>
      <c r="Y452" s="32" t="str">
        <f>IF($W452,VLOOKUP($B452,项目阶段与里程碑!$B:$E,3,FALSE),"")</f>
        <v/>
      </c>
      <c r="Z452" s="32" t="str">
        <f>IF($W452,VLOOKUP($B452,项目阶段与里程碑!$B:$E,4,FALSE),"")</f>
        <v/>
      </c>
      <c r="AA452" t="e">
        <f>VLOOKUP(F452,内部通讯录!$B:$F,5,FALSE)</f>
        <v>#N/A</v>
      </c>
      <c r="AB452" t="str">
        <f>IFERROR(VLOOKUP($AA452,项目参数!$I$14:$J$21,2,FALSE),"")</f>
        <v/>
      </c>
    </row>
    <row r="453" spans="1:28">
      <c r="A453" s="8"/>
      <c r="B453" s="8"/>
      <c r="C453" s="8"/>
      <c r="D453" s="8"/>
      <c r="E453" s="8"/>
      <c r="F453" s="8"/>
      <c r="G453" s="8"/>
      <c r="H453" s="116"/>
      <c r="I453" s="40"/>
      <c r="J453" s="120" t="str">
        <f>IF(AND($H453&gt;0,$I453&lt;&gt;"",$I453&gt;40000),IFERROR(WORKDAY.INTL($I453,INT(($H453+项目参数!$J$29-1)/项目参数!$J$29)-1,1,项目参数!$B$2:$B$200),WORKDAY($I453,INT(($H453+项目参数!$J$29-1)/项目参数!$J$29)-1,1)),"")</f>
        <v/>
      </c>
      <c r="K453" s="121" t="str">
        <f>IF(AND($L453&lt;&gt;"",$L453&gt;40000,$M453&lt;&gt;"",$M453&gt;40000),(1+IFERROR(NETWORKDAYS.INTL($L453,$M453,1,项目参数!$B$2:$B$200),NETWORKDAYS($L453,$M453,1)))*项目参数!$J$29,"")</f>
        <v/>
      </c>
      <c r="L453" s="40"/>
      <c r="M453" s="40"/>
      <c r="N453" s="58"/>
      <c r="O453" s="61"/>
      <c r="W453" s="98" t="b">
        <f t="shared" si="7"/>
        <v>0</v>
      </c>
      <c r="Y453" s="32" t="str">
        <f>IF($W453,VLOOKUP($B453,项目阶段与里程碑!$B:$E,3,FALSE),"")</f>
        <v/>
      </c>
      <c r="Z453" s="32" t="str">
        <f>IF($W453,VLOOKUP($B453,项目阶段与里程碑!$B:$E,4,FALSE),"")</f>
        <v/>
      </c>
      <c r="AA453" t="e">
        <f>VLOOKUP(F453,内部通讯录!$B:$F,5,FALSE)</f>
        <v>#N/A</v>
      </c>
      <c r="AB453" t="str">
        <f>IFERROR(VLOOKUP($AA453,项目参数!$I$14:$J$21,2,FALSE),"")</f>
        <v/>
      </c>
    </row>
    <row r="454" spans="1:28">
      <c r="A454" s="8"/>
      <c r="B454" s="8"/>
      <c r="C454" s="8"/>
      <c r="D454" s="8"/>
      <c r="E454" s="8"/>
      <c r="F454" s="8"/>
      <c r="G454" s="8"/>
      <c r="H454" s="116"/>
      <c r="I454" s="40"/>
      <c r="J454" s="120" t="str">
        <f>IF(AND($H454&gt;0,$I454&lt;&gt;"",$I454&gt;40000),IFERROR(WORKDAY.INTL($I454,INT(($H454+项目参数!$J$29-1)/项目参数!$J$29)-1,1,项目参数!$B$2:$B$200),WORKDAY($I454,INT(($H454+项目参数!$J$29-1)/项目参数!$J$29)-1,1)),"")</f>
        <v/>
      </c>
      <c r="K454" s="121" t="str">
        <f>IF(AND($L454&lt;&gt;"",$L454&gt;40000,$M454&lt;&gt;"",$M454&gt;40000),(1+IFERROR(NETWORKDAYS.INTL($L454,$M454,1,项目参数!$B$2:$B$200),NETWORKDAYS($L454,$M454,1)))*项目参数!$J$29,"")</f>
        <v/>
      </c>
      <c r="L454" s="40"/>
      <c r="M454" s="40"/>
      <c r="N454" s="58"/>
      <c r="O454" s="61"/>
      <c r="W454" s="98" t="b">
        <f t="shared" si="7"/>
        <v>0</v>
      </c>
      <c r="Y454" s="32" t="str">
        <f>IF($W454,VLOOKUP($B454,项目阶段与里程碑!$B:$E,3,FALSE),"")</f>
        <v/>
      </c>
      <c r="Z454" s="32" t="str">
        <f>IF($W454,VLOOKUP($B454,项目阶段与里程碑!$B:$E,4,FALSE),"")</f>
        <v/>
      </c>
      <c r="AA454" t="e">
        <f>VLOOKUP(F454,内部通讯录!$B:$F,5,FALSE)</f>
        <v>#N/A</v>
      </c>
      <c r="AB454" t="str">
        <f>IFERROR(VLOOKUP($AA454,项目参数!$I$14:$J$21,2,FALSE),"")</f>
        <v/>
      </c>
    </row>
    <row r="455" spans="1:28">
      <c r="A455" s="8"/>
      <c r="B455" s="8"/>
      <c r="C455" s="8"/>
      <c r="D455" s="8"/>
      <c r="E455" s="8"/>
      <c r="F455" s="8"/>
      <c r="G455" s="8"/>
      <c r="H455" s="116"/>
      <c r="I455" s="40"/>
      <c r="J455" s="120" t="str">
        <f>IF(AND($H455&gt;0,$I455&lt;&gt;"",$I455&gt;40000),IFERROR(WORKDAY.INTL($I455,INT(($H455+项目参数!$J$29-1)/项目参数!$J$29)-1,1,项目参数!$B$2:$B$200),WORKDAY($I455,INT(($H455+项目参数!$J$29-1)/项目参数!$J$29)-1,1)),"")</f>
        <v/>
      </c>
      <c r="K455" s="121" t="str">
        <f>IF(AND($L455&lt;&gt;"",$L455&gt;40000,$M455&lt;&gt;"",$M455&gt;40000),(1+IFERROR(NETWORKDAYS.INTL($L455,$M455,1,项目参数!$B$2:$B$200),NETWORKDAYS($L455,$M455,1)))*项目参数!$J$29,"")</f>
        <v/>
      </c>
      <c r="L455" s="40"/>
      <c r="M455" s="40"/>
      <c r="N455" s="58"/>
      <c r="O455" s="61"/>
      <c r="W455" s="98" t="b">
        <f t="shared" si="7"/>
        <v>0</v>
      </c>
      <c r="Y455" s="32" t="str">
        <f>IF($W455,VLOOKUP($B455,项目阶段与里程碑!$B:$E,3,FALSE),"")</f>
        <v/>
      </c>
      <c r="Z455" s="32" t="str">
        <f>IF($W455,VLOOKUP($B455,项目阶段与里程碑!$B:$E,4,FALSE),"")</f>
        <v/>
      </c>
      <c r="AA455" t="e">
        <f>VLOOKUP(F455,内部通讯录!$B:$F,5,FALSE)</f>
        <v>#N/A</v>
      </c>
      <c r="AB455" t="str">
        <f>IFERROR(VLOOKUP($AA455,项目参数!$I$14:$J$21,2,FALSE),"")</f>
        <v/>
      </c>
    </row>
    <row r="456" spans="1:28">
      <c r="A456" s="8"/>
      <c r="B456" s="8"/>
      <c r="C456" s="8"/>
      <c r="D456" s="8"/>
      <c r="E456" s="8"/>
      <c r="F456" s="8"/>
      <c r="G456" s="8"/>
      <c r="H456" s="116"/>
      <c r="I456" s="40"/>
      <c r="J456" s="120" t="str">
        <f>IF(AND($H456&gt;0,$I456&lt;&gt;"",$I456&gt;40000),IFERROR(WORKDAY.INTL($I456,INT(($H456+项目参数!$J$29-1)/项目参数!$J$29)-1,1,项目参数!$B$2:$B$200),WORKDAY($I456,INT(($H456+项目参数!$J$29-1)/项目参数!$J$29)-1,1)),"")</f>
        <v/>
      </c>
      <c r="K456" s="121" t="str">
        <f>IF(AND($L456&lt;&gt;"",$L456&gt;40000,$M456&lt;&gt;"",$M456&gt;40000),(1+IFERROR(NETWORKDAYS.INTL($L456,$M456,1,项目参数!$B$2:$B$200),NETWORKDAYS($L456,$M456,1)))*项目参数!$J$29,"")</f>
        <v/>
      </c>
      <c r="L456" s="40"/>
      <c r="M456" s="40"/>
      <c r="N456" s="58"/>
      <c r="O456" s="61"/>
      <c r="W456" s="98" t="b">
        <f t="shared" si="7"/>
        <v>0</v>
      </c>
      <c r="Y456" s="32" t="str">
        <f>IF($W456,VLOOKUP($B456,项目阶段与里程碑!$B:$E,3,FALSE),"")</f>
        <v/>
      </c>
      <c r="Z456" s="32" t="str">
        <f>IF($W456,VLOOKUP($B456,项目阶段与里程碑!$B:$E,4,FALSE),"")</f>
        <v/>
      </c>
      <c r="AA456" t="e">
        <f>VLOOKUP(F456,内部通讯录!$B:$F,5,FALSE)</f>
        <v>#N/A</v>
      </c>
      <c r="AB456" t="str">
        <f>IFERROR(VLOOKUP($AA456,项目参数!$I$14:$J$21,2,FALSE),"")</f>
        <v/>
      </c>
    </row>
    <row r="457" spans="1:28">
      <c r="A457" s="8"/>
      <c r="B457" s="8"/>
      <c r="C457" s="8"/>
      <c r="D457" s="8"/>
      <c r="E457" s="8"/>
      <c r="F457" s="8"/>
      <c r="G457" s="8"/>
      <c r="H457" s="116"/>
      <c r="I457" s="40"/>
      <c r="J457" s="120" t="str">
        <f>IF(AND($H457&gt;0,$I457&lt;&gt;"",$I457&gt;40000),IFERROR(WORKDAY.INTL($I457,INT(($H457+项目参数!$J$29-1)/项目参数!$J$29)-1,1,项目参数!$B$2:$B$200),WORKDAY($I457,INT(($H457+项目参数!$J$29-1)/项目参数!$J$29)-1,1)),"")</f>
        <v/>
      </c>
      <c r="K457" s="121" t="str">
        <f>IF(AND($L457&lt;&gt;"",$L457&gt;40000,$M457&lt;&gt;"",$M457&gt;40000),(1+IFERROR(NETWORKDAYS.INTL($L457,$M457,1,项目参数!$B$2:$B$200),NETWORKDAYS($L457,$M457,1)))*项目参数!$J$29,"")</f>
        <v/>
      </c>
      <c r="L457" s="40"/>
      <c r="M457" s="40"/>
      <c r="N457" s="58"/>
      <c r="O457" s="61"/>
      <c r="W457" s="98" t="b">
        <f t="shared" si="7"/>
        <v>0</v>
      </c>
      <c r="Y457" s="32" t="str">
        <f>IF($W457,VLOOKUP($B457,项目阶段与里程碑!$B:$E,3,FALSE),"")</f>
        <v/>
      </c>
      <c r="Z457" s="32" t="str">
        <f>IF($W457,VLOOKUP($B457,项目阶段与里程碑!$B:$E,4,FALSE),"")</f>
        <v/>
      </c>
      <c r="AA457" t="e">
        <f>VLOOKUP(F457,内部通讯录!$B:$F,5,FALSE)</f>
        <v>#N/A</v>
      </c>
      <c r="AB457" t="str">
        <f>IFERROR(VLOOKUP($AA457,项目参数!$I$14:$J$21,2,FALSE),"")</f>
        <v/>
      </c>
    </row>
    <row r="458" spans="1:28">
      <c r="A458" s="8"/>
      <c r="B458" s="8"/>
      <c r="C458" s="8"/>
      <c r="D458" s="8"/>
      <c r="E458" s="8"/>
      <c r="F458" s="8"/>
      <c r="G458" s="8"/>
      <c r="H458" s="116"/>
      <c r="I458" s="40"/>
      <c r="J458" s="120" t="str">
        <f>IF(AND($H458&gt;0,$I458&lt;&gt;"",$I458&gt;40000),IFERROR(WORKDAY.INTL($I458,INT(($H458+项目参数!$J$29-1)/项目参数!$J$29)-1,1,项目参数!$B$2:$B$200),WORKDAY($I458,INT(($H458+项目参数!$J$29-1)/项目参数!$J$29)-1,1)),"")</f>
        <v/>
      </c>
      <c r="K458" s="121" t="str">
        <f>IF(AND($L458&lt;&gt;"",$L458&gt;40000,$M458&lt;&gt;"",$M458&gt;40000),(1+IFERROR(NETWORKDAYS.INTL($L458,$M458,1,项目参数!$B$2:$B$200),NETWORKDAYS($L458,$M458,1)))*项目参数!$J$29,"")</f>
        <v/>
      </c>
      <c r="L458" s="40"/>
      <c r="M458" s="40"/>
      <c r="N458" s="58"/>
      <c r="O458" s="61"/>
      <c r="W458" s="98" t="b">
        <f t="shared" si="7"/>
        <v>0</v>
      </c>
      <c r="Y458" s="32" t="str">
        <f>IF($W458,VLOOKUP($B458,项目阶段与里程碑!$B:$E,3,FALSE),"")</f>
        <v/>
      </c>
      <c r="Z458" s="32" t="str">
        <f>IF($W458,VLOOKUP($B458,项目阶段与里程碑!$B:$E,4,FALSE),"")</f>
        <v/>
      </c>
      <c r="AA458" t="e">
        <f>VLOOKUP(F458,内部通讯录!$B:$F,5,FALSE)</f>
        <v>#N/A</v>
      </c>
      <c r="AB458" t="str">
        <f>IFERROR(VLOOKUP($AA458,项目参数!$I$14:$J$21,2,FALSE),"")</f>
        <v/>
      </c>
    </row>
    <row r="459" spans="1:28">
      <c r="A459" s="8"/>
      <c r="B459" s="8"/>
      <c r="C459" s="8"/>
      <c r="D459" s="8"/>
      <c r="E459" s="8"/>
      <c r="F459" s="8"/>
      <c r="G459" s="8"/>
      <c r="H459" s="116"/>
      <c r="I459" s="40"/>
      <c r="J459" s="120" t="str">
        <f>IF(AND($H459&gt;0,$I459&lt;&gt;"",$I459&gt;40000),IFERROR(WORKDAY.INTL($I459,INT(($H459+项目参数!$J$29-1)/项目参数!$J$29)-1,1,项目参数!$B$2:$B$200),WORKDAY($I459,INT(($H459+项目参数!$J$29-1)/项目参数!$J$29)-1,1)),"")</f>
        <v/>
      </c>
      <c r="K459" s="121" t="str">
        <f>IF(AND($L459&lt;&gt;"",$L459&gt;40000,$M459&lt;&gt;"",$M459&gt;40000),(1+IFERROR(NETWORKDAYS.INTL($L459,$M459,1,项目参数!$B$2:$B$200),NETWORKDAYS($L459,$M459,1)))*项目参数!$J$29,"")</f>
        <v/>
      </c>
      <c r="L459" s="40"/>
      <c r="M459" s="40"/>
      <c r="N459" s="58"/>
      <c r="O459" s="61"/>
      <c r="W459" s="98" t="b">
        <f t="shared" si="7"/>
        <v>0</v>
      </c>
      <c r="Y459" s="32" t="str">
        <f>IF($W459,VLOOKUP($B459,项目阶段与里程碑!$B:$E,3,FALSE),"")</f>
        <v/>
      </c>
      <c r="Z459" s="32" t="str">
        <f>IF($W459,VLOOKUP($B459,项目阶段与里程碑!$B:$E,4,FALSE),"")</f>
        <v/>
      </c>
      <c r="AA459" t="e">
        <f>VLOOKUP(F459,内部通讯录!$B:$F,5,FALSE)</f>
        <v>#N/A</v>
      </c>
      <c r="AB459" t="str">
        <f>IFERROR(VLOOKUP($AA459,项目参数!$I$14:$J$21,2,FALSE),"")</f>
        <v/>
      </c>
    </row>
    <row r="460" spans="1:28">
      <c r="A460" s="8"/>
      <c r="B460" s="8"/>
      <c r="C460" s="8"/>
      <c r="D460" s="8"/>
      <c r="E460" s="8"/>
      <c r="F460" s="8"/>
      <c r="G460" s="8"/>
      <c r="H460" s="116"/>
      <c r="I460" s="40"/>
      <c r="J460" s="120" t="str">
        <f>IF(AND($H460&gt;0,$I460&lt;&gt;"",$I460&gt;40000),IFERROR(WORKDAY.INTL($I460,INT(($H460+项目参数!$J$29-1)/项目参数!$J$29)-1,1,项目参数!$B$2:$B$200),WORKDAY($I460,INT(($H460+项目参数!$J$29-1)/项目参数!$J$29)-1,1)),"")</f>
        <v/>
      </c>
      <c r="K460" s="121" t="str">
        <f>IF(AND($L460&lt;&gt;"",$L460&gt;40000,$M460&lt;&gt;"",$M460&gt;40000),(1+IFERROR(NETWORKDAYS.INTL($L460,$M460,1,项目参数!$B$2:$B$200),NETWORKDAYS($L460,$M460,1)))*项目参数!$J$29,"")</f>
        <v/>
      </c>
      <c r="L460" s="40"/>
      <c r="M460" s="40"/>
      <c r="N460" s="58"/>
      <c r="O460" s="61"/>
      <c r="W460" s="98" t="b">
        <f t="shared" si="7"/>
        <v>0</v>
      </c>
      <c r="Y460" s="32" t="str">
        <f>IF($W460,VLOOKUP($B460,项目阶段与里程碑!$B:$E,3,FALSE),"")</f>
        <v/>
      </c>
      <c r="Z460" s="32" t="str">
        <f>IF($W460,VLOOKUP($B460,项目阶段与里程碑!$B:$E,4,FALSE),"")</f>
        <v/>
      </c>
      <c r="AA460" t="e">
        <f>VLOOKUP(F460,内部通讯录!$B:$F,5,FALSE)</f>
        <v>#N/A</v>
      </c>
      <c r="AB460" t="str">
        <f>IFERROR(VLOOKUP($AA460,项目参数!$I$14:$J$21,2,FALSE),"")</f>
        <v/>
      </c>
    </row>
    <row r="461" spans="1:28">
      <c r="A461" s="8"/>
      <c r="B461" s="8"/>
      <c r="C461" s="8"/>
      <c r="D461" s="8"/>
      <c r="E461" s="8"/>
      <c r="F461" s="8"/>
      <c r="G461" s="8"/>
      <c r="H461" s="116"/>
      <c r="I461" s="40"/>
      <c r="J461" s="120" t="str">
        <f>IF(AND($H461&gt;0,$I461&lt;&gt;"",$I461&gt;40000),IFERROR(WORKDAY.INTL($I461,INT(($H461+项目参数!$J$29-1)/项目参数!$J$29)-1,1,项目参数!$B$2:$B$200),WORKDAY($I461,INT(($H461+项目参数!$J$29-1)/项目参数!$J$29)-1,1)),"")</f>
        <v/>
      </c>
      <c r="K461" s="121" t="str">
        <f>IF(AND($L461&lt;&gt;"",$L461&gt;40000,$M461&lt;&gt;"",$M461&gt;40000),(1+IFERROR(NETWORKDAYS.INTL($L461,$M461,1,项目参数!$B$2:$B$200),NETWORKDAYS($L461,$M461,1)))*项目参数!$J$29,"")</f>
        <v/>
      </c>
      <c r="L461" s="40"/>
      <c r="M461" s="40"/>
      <c r="N461" s="58"/>
      <c r="O461" s="61"/>
      <c r="W461" s="98" t="b">
        <f t="shared" si="7"/>
        <v>0</v>
      </c>
      <c r="Y461" s="32" t="str">
        <f>IF($W461,VLOOKUP($B461,项目阶段与里程碑!$B:$E,3,FALSE),"")</f>
        <v/>
      </c>
      <c r="Z461" s="32" t="str">
        <f>IF($W461,VLOOKUP($B461,项目阶段与里程碑!$B:$E,4,FALSE),"")</f>
        <v/>
      </c>
      <c r="AA461" t="e">
        <f>VLOOKUP(F461,内部通讯录!$B:$F,5,FALSE)</f>
        <v>#N/A</v>
      </c>
      <c r="AB461" t="str">
        <f>IFERROR(VLOOKUP($AA461,项目参数!$I$14:$J$21,2,FALSE),"")</f>
        <v/>
      </c>
    </row>
    <row r="462" spans="1:28">
      <c r="A462" s="8"/>
      <c r="B462" s="8"/>
      <c r="C462" s="8"/>
      <c r="D462" s="8"/>
      <c r="E462" s="8"/>
      <c r="F462" s="8"/>
      <c r="G462" s="8"/>
      <c r="H462" s="116"/>
      <c r="I462" s="40"/>
      <c r="J462" s="120" t="str">
        <f>IF(AND($H462&gt;0,$I462&lt;&gt;"",$I462&gt;40000),IFERROR(WORKDAY.INTL($I462,INT(($H462+项目参数!$J$29-1)/项目参数!$J$29)-1,1,项目参数!$B$2:$B$200),WORKDAY($I462,INT(($H462+项目参数!$J$29-1)/项目参数!$J$29)-1,1)),"")</f>
        <v/>
      </c>
      <c r="K462" s="121" t="str">
        <f>IF(AND($L462&lt;&gt;"",$L462&gt;40000,$M462&lt;&gt;"",$M462&gt;40000),(1+IFERROR(NETWORKDAYS.INTL($L462,$M462,1,项目参数!$B$2:$B$200),NETWORKDAYS($L462,$M462,1)))*项目参数!$J$29,"")</f>
        <v/>
      </c>
      <c r="L462" s="40"/>
      <c r="M462" s="40"/>
      <c r="N462" s="58"/>
      <c r="O462" s="61"/>
      <c r="W462" s="98" t="b">
        <f t="shared" si="7"/>
        <v>0</v>
      </c>
      <c r="Y462" s="32" t="str">
        <f>IF($W462,VLOOKUP($B462,项目阶段与里程碑!$B:$E,3,FALSE),"")</f>
        <v/>
      </c>
      <c r="Z462" s="32" t="str">
        <f>IF($W462,VLOOKUP($B462,项目阶段与里程碑!$B:$E,4,FALSE),"")</f>
        <v/>
      </c>
      <c r="AA462" t="e">
        <f>VLOOKUP(F462,内部通讯录!$B:$F,5,FALSE)</f>
        <v>#N/A</v>
      </c>
      <c r="AB462" t="str">
        <f>IFERROR(VLOOKUP($AA462,项目参数!$I$14:$J$21,2,FALSE),"")</f>
        <v/>
      </c>
    </row>
    <row r="463" spans="1:28">
      <c r="A463" s="8"/>
      <c r="B463" s="8"/>
      <c r="C463" s="8"/>
      <c r="D463" s="8"/>
      <c r="E463" s="8"/>
      <c r="F463" s="8"/>
      <c r="G463" s="8"/>
      <c r="H463" s="116"/>
      <c r="I463" s="40"/>
      <c r="J463" s="120" t="str">
        <f>IF(AND($H463&gt;0,$I463&lt;&gt;"",$I463&gt;40000),IFERROR(WORKDAY.INTL($I463,INT(($H463+项目参数!$J$29-1)/项目参数!$J$29)-1,1,项目参数!$B$2:$B$200),WORKDAY($I463,INT(($H463+项目参数!$J$29-1)/项目参数!$J$29)-1,1)),"")</f>
        <v/>
      </c>
      <c r="K463" s="121" t="str">
        <f>IF(AND($L463&lt;&gt;"",$L463&gt;40000,$M463&lt;&gt;"",$M463&gt;40000),(1+IFERROR(NETWORKDAYS.INTL($L463,$M463,1,项目参数!$B$2:$B$200),NETWORKDAYS($L463,$M463,1)))*项目参数!$J$29,"")</f>
        <v/>
      </c>
      <c r="L463" s="40"/>
      <c r="M463" s="40"/>
      <c r="N463" s="58"/>
      <c r="O463" s="61"/>
      <c r="W463" s="98" t="b">
        <f t="shared" si="7"/>
        <v>0</v>
      </c>
      <c r="Y463" s="32" t="str">
        <f>IF($W463,VLOOKUP($B463,项目阶段与里程碑!$B:$E,3,FALSE),"")</f>
        <v/>
      </c>
      <c r="Z463" s="32" t="str">
        <f>IF($W463,VLOOKUP($B463,项目阶段与里程碑!$B:$E,4,FALSE),"")</f>
        <v/>
      </c>
      <c r="AA463" t="e">
        <f>VLOOKUP(F463,内部通讯录!$B:$F,5,FALSE)</f>
        <v>#N/A</v>
      </c>
      <c r="AB463" t="str">
        <f>IFERROR(VLOOKUP($AA463,项目参数!$I$14:$J$21,2,FALSE),"")</f>
        <v/>
      </c>
    </row>
    <row r="464" spans="1:28">
      <c r="A464" s="8"/>
      <c r="B464" s="8"/>
      <c r="C464" s="8"/>
      <c r="D464" s="8"/>
      <c r="E464" s="8"/>
      <c r="F464" s="8"/>
      <c r="G464" s="8"/>
      <c r="H464" s="116"/>
      <c r="I464" s="40"/>
      <c r="J464" s="120" t="str">
        <f>IF(AND($H464&gt;0,$I464&lt;&gt;"",$I464&gt;40000),IFERROR(WORKDAY.INTL($I464,INT(($H464+项目参数!$J$29-1)/项目参数!$J$29)-1,1,项目参数!$B$2:$B$200),WORKDAY($I464,INT(($H464+项目参数!$J$29-1)/项目参数!$J$29)-1,1)),"")</f>
        <v/>
      </c>
      <c r="K464" s="121" t="str">
        <f>IF(AND($L464&lt;&gt;"",$L464&gt;40000,$M464&lt;&gt;"",$M464&gt;40000),(1+IFERROR(NETWORKDAYS.INTL($L464,$M464,1,项目参数!$B$2:$B$200),NETWORKDAYS($L464,$M464,1)))*项目参数!$J$29,"")</f>
        <v/>
      </c>
      <c r="L464" s="40"/>
      <c r="M464" s="40"/>
      <c r="N464" s="58"/>
      <c r="O464" s="61"/>
      <c r="W464" s="98" t="b">
        <f t="shared" si="7"/>
        <v>0</v>
      </c>
      <c r="Y464" s="32" t="str">
        <f>IF($W464,VLOOKUP($B464,项目阶段与里程碑!$B:$E,3,FALSE),"")</f>
        <v/>
      </c>
      <c r="Z464" s="32" t="str">
        <f>IF($W464,VLOOKUP($B464,项目阶段与里程碑!$B:$E,4,FALSE),"")</f>
        <v/>
      </c>
      <c r="AA464" t="e">
        <f>VLOOKUP(F464,内部通讯录!$B:$F,5,FALSE)</f>
        <v>#N/A</v>
      </c>
      <c r="AB464" t="str">
        <f>IFERROR(VLOOKUP($AA464,项目参数!$I$14:$J$21,2,FALSE),"")</f>
        <v/>
      </c>
    </row>
    <row r="465" spans="1:28">
      <c r="A465" s="8"/>
      <c r="B465" s="8"/>
      <c r="C465" s="8"/>
      <c r="D465" s="8"/>
      <c r="E465" s="8"/>
      <c r="F465" s="8"/>
      <c r="G465" s="8"/>
      <c r="H465" s="116"/>
      <c r="I465" s="40"/>
      <c r="J465" s="120" t="str">
        <f>IF(AND($H465&gt;0,$I465&lt;&gt;"",$I465&gt;40000),IFERROR(WORKDAY.INTL($I465,INT(($H465+项目参数!$J$29-1)/项目参数!$J$29)-1,1,项目参数!$B$2:$B$200),WORKDAY($I465,INT(($H465+项目参数!$J$29-1)/项目参数!$J$29)-1,1)),"")</f>
        <v/>
      </c>
      <c r="K465" s="121" t="str">
        <f>IF(AND($L465&lt;&gt;"",$L465&gt;40000,$M465&lt;&gt;"",$M465&gt;40000),(1+IFERROR(NETWORKDAYS.INTL($L465,$M465,1,项目参数!$B$2:$B$200),NETWORKDAYS($L465,$M465,1)))*项目参数!$J$29,"")</f>
        <v/>
      </c>
      <c r="L465" s="40"/>
      <c r="M465" s="40"/>
      <c r="N465" s="58"/>
      <c r="O465" s="61"/>
      <c r="W465" s="98" t="b">
        <f t="shared" si="7"/>
        <v>0</v>
      </c>
      <c r="Y465" s="32" t="str">
        <f>IF($W465,VLOOKUP($B465,项目阶段与里程碑!$B:$E,3,FALSE),"")</f>
        <v/>
      </c>
      <c r="Z465" s="32" t="str">
        <f>IF($W465,VLOOKUP($B465,项目阶段与里程碑!$B:$E,4,FALSE),"")</f>
        <v/>
      </c>
      <c r="AA465" t="e">
        <f>VLOOKUP(F465,内部通讯录!$B:$F,5,FALSE)</f>
        <v>#N/A</v>
      </c>
      <c r="AB465" t="str">
        <f>IFERROR(VLOOKUP($AA465,项目参数!$I$14:$J$21,2,FALSE),"")</f>
        <v/>
      </c>
    </row>
    <row r="466" spans="1:28">
      <c r="A466" s="8"/>
      <c r="B466" s="8"/>
      <c r="C466" s="8"/>
      <c r="D466" s="8"/>
      <c r="E466" s="8"/>
      <c r="F466" s="8"/>
      <c r="G466" s="8"/>
      <c r="H466" s="116"/>
      <c r="I466" s="40"/>
      <c r="J466" s="120" t="str">
        <f>IF(AND($H466&gt;0,$I466&lt;&gt;"",$I466&gt;40000),IFERROR(WORKDAY.INTL($I466,INT(($H466+项目参数!$J$29-1)/项目参数!$J$29)-1,1,项目参数!$B$2:$B$200),WORKDAY($I466,INT(($H466+项目参数!$J$29-1)/项目参数!$J$29)-1,1)),"")</f>
        <v/>
      </c>
      <c r="K466" s="121" t="str">
        <f>IF(AND($L466&lt;&gt;"",$L466&gt;40000,$M466&lt;&gt;"",$M466&gt;40000),(1+IFERROR(NETWORKDAYS.INTL($L466,$M466,1,项目参数!$B$2:$B$200),NETWORKDAYS($L466,$M466,1)))*项目参数!$J$29,"")</f>
        <v/>
      </c>
      <c r="L466" s="40"/>
      <c r="M466" s="40"/>
      <c r="N466" s="58"/>
      <c r="O466" s="61"/>
      <c r="W466" s="98" t="b">
        <f t="shared" si="7"/>
        <v>0</v>
      </c>
      <c r="Y466" s="32" t="str">
        <f>IF($W466,VLOOKUP($B466,项目阶段与里程碑!$B:$E,3,FALSE),"")</f>
        <v/>
      </c>
      <c r="Z466" s="32" t="str">
        <f>IF($W466,VLOOKUP($B466,项目阶段与里程碑!$B:$E,4,FALSE),"")</f>
        <v/>
      </c>
      <c r="AA466" t="e">
        <f>VLOOKUP(F466,内部通讯录!$B:$F,5,FALSE)</f>
        <v>#N/A</v>
      </c>
      <c r="AB466" t="str">
        <f>IFERROR(VLOOKUP($AA466,项目参数!$I$14:$J$21,2,FALSE),"")</f>
        <v/>
      </c>
    </row>
    <row r="467" spans="1:28">
      <c r="A467" s="8"/>
      <c r="B467" s="8"/>
      <c r="C467" s="8"/>
      <c r="D467" s="8"/>
      <c r="E467" s="8"/>
      <c r="F467" s="8"/>
      <c r="G467" s="8"/>
      <c r="H467" s="116"/>
      <c r="I467" s="40"/>
      <c r="J467" s="120" t="str">
        <f>IF(AND($H467&gt;0,$I467&lt;&gt;"",$I467&gt;40000),IFERROR(WORKDAY.INTL($I467,INT(($H467+项目参数!$J$29-1)/项目参数!$J$29)-1,1,项目参数!$B$2:$B$200),WORKDAY($I467,INT(($H467+项目参数!$J$29-1)/项目参数!$J$29)-1,1)),"")</f>
        <v/>
      </c>
      <c r="K467" s="121" t="str">
        <f>IF(AND($L467&lt;&gt;"",$L467&gt;40000,$M467&lt;&gt;"",$M467&gt;40000),(1+IFERROR(NETWORKDAYS.INTL($L467,$M467,1,项目参数!$B$2:$B$200),NETWORKDAYS($L467,$M467,1)))*项目参数!$J$29,"")</f>
        <v/>
      </c>
      <c r="L467" s="40"/>
      <c r="M467" s="40"/>
      <c r="N467" s="58"/>
      <c r="O467" s="61"/>
      <c r="W467" s="98" t="b">
        <f t="shared" si="7"/>
        <v>0</v>
      </c>
      <c r="Y467" s="32" t="str">
        <f>IF($W467,VLOOKUP($B467,项目阶段与里程碑!$B:$E,3,FALSE),"")</f>
        <v/>
      </c>
      <c r="Z467" s="32" t="str">
        <f>IF($W467,VLOOKUP($B467,项目阶段与里程碑!$B:$E,4,FALSE),"")</f>
        <v/>
      </c>
      <c r="AA467" t="e">
        <f>VLOOKUP(F467,内部通讯录!$B:$F,5,FALSE)</f>
        <v>#N/A</v>
      </c>
      <c r="AB467" t="str">
        <f>IFERROR(VLOOKUP($AA467,项目参数!$I$14:$J$21,2,FALSE),"")</f>
        <v/>
      </c>
    </row>
    <row r="468" spans="1:28">
      <c r="A468" s="8"/>
      <c r="B468" s="8"/>
      <c r="C468" s="8"/>
      <c r="D468" s="8"/>
      <c r="E468" s="8"/>
      <c r="F468" s="8"/>
      <c r="G468" s="8"/>
      <c r="H468" s="116"/>
      <c r="I468" s="40"/>
      <c r="J468" s="120" t="str">
        <f>IF(AND($H468&gt;0,$I468&lt;&gt;"",$I468&gt;40000),IFERROR(WORKDAY.INTL($I468,INT(($H468+项目参数!$J$29-1)/项目参数!$J$29)-1,1,项目参数!$B$2:$B$200),WORKDAY($I468,INT(($H468+项目参数!$J$29-1)/项目参数!$J$29)-1,1)),"")</f>
        <v/>
      </c>
      <c r="K468" s="121" t="str">
        <f>IF(AND($L468&lt;&gt;"",$L468&gt;40000,$M468&lt;&gt;"",$M468&gt;40000),(1+IFERROR(NETWORKDAYS.INTL($L468,$M468,1,项目参数!$B$2:$B$200),NETWORKDAYS($L468,$M468,1)))*项目参数!$J$29,"")</f>
        <v/>
      </c>
      <c r="L468" s="40"/>
      <c r="M468" s="40"/>
      <c r="N468" s="58"/>
      <c r="O468" s="61"/>
      <c r="W468" s="98" t="b">
        <f t="shared" si="7"/>
        <v>0</v>
      </c>
      <c r="Y468" s="32" t="str">
        <f>IF($W468,VLOOKUP($B468,项目阶段与里程碑!$B:$E,3,FALSE),"")</f>
        <v/>
      </c>
      <c r="Z468" s="32" t="str">
        <f>IF($W468,VLOOKUP($B468,项目阶段与里程碑!$B:$E,4,FALSE),"")</f>
        <v/>
      </c>
      <c r="AA468" t="e">
        <f>VLOOKUP(F468,内部通讯录!$B:$F,5,FALSE)</f>
        <v>#N/A</v>
      </c>
      <c r="AB468" t="str">
        <f>IFERROR(VLOOKUP($AA468,项目参数!$I$14:$J$21,2,FALSE),"")</f>
        <v/>
      </c>
    </row>
    <row r="469" spans="1:28">
      <c r="A469" s="8"/>
      <c r="B469" s="8"/>
      <c r="C469" s="8"/>
      <c r="D469" s="8"/>
      <c r="E469" s="8"/>
      <c r="F469" s="8"/>
      <c r="G469" s="8"/>
      <c r="H469" s="116"/>
      <c r="I469" s="40"/>
      <c r="J469" s="120" t="str">
        <f>IF(AND($H469&gt;0,$I469&lt;&gt;"",$I469&gt;40000),IFERROR(WORKDAY.INTL($I469,INT(($H469+项目参数!$J$29-1)/项目参数!$J$29)-1,1,项目参数!$B$2:$B$200),WORKDAY($I469,INT(($H469+项目参数!$J$29-1)/项目参数!$J$29)-1,1)),"")</f>
        <v/>
      </c>
      <c r="K469" s="121" t="str">
        <f>IF(AND($L469&lt;&gt;"",$L469&gt;40000,$M469&lt;&gt;"",$M469&gt;40000),(1+IFERROR(NETWORKDAYS.INTL($L469,$M469,1,项目参数!$B$2:$B$200),NETWORKDAYS($L469,$M469,1)))*项目参数!$J$29,"")</f>
        <v/>
      </c>
      <c r="L469" s="40"/>
      <c r="M469" s="40"/>
      <c r="N469" s="58"/>
      <c r="O469" s="61"/>
      <c r="W469" s="98" t="b">
        <f t="shared" si="7"/>
        <v>0</v>
      </c>
      <c r="Y469" s="32" t="str">
        <f>IF($W469,VLOOKUP($B469,项目阶段与里程碑!$B:$E,3,FALSE),"")</f>
        <v/>
      </c>
      <c r="Z469" s="32" t="str">
        <f>IF($W469,VLOOKUP($B469,项目阶段与里程碑!$B:$E,4,FALSE),"")</f>
        <v/>
      </c>
      <c r="AA469" t="e">
        <f>VLOOKUP(F469,内部通讯录!$B:$F,5,FALSE)</f>
        <v>#N/A</v>
      </c>
      <c r="AB469" t="str">
        <f>IFERROR(VLOOKUP($AA469,项目参数!$I$14:$J$21,2,FALSE),"")</f>
        <v/>
      </c>
    </row>
    <row r="470" spans="1:28">
      <c r="A470" s="8"/>
      <c r="B470" s="8"/>
      <c r="C470" s="8"/>
      <c r="D470" s="8"/>
      <c r="E470" s="8"/>
      <c r="F470" s="8"/>
      <c r="G470" s="8"/>
      <c r="H470" s="116"/>
      <c r="I470" s="40"/>
      <c r="J470" s="120" t="str">
        <f>IF(AND($H470&gt;0,$I470&lt;&gt;"",$I470&gt;40000),IFERROR(WORKDAY.INTL($I470,INT(($H470+项目参数!$J$29-1)/项目参数!$J$29)-1,1,项目参数!$B$2:$B$200),WORKDAY($I470,INT(($H470+项目参数!$J$29-1)/项目参数!$J$29)-1,1)),"")</f>
        <v/>
      </c>
      <c r="K470" s="121" t="str">
        <f>IF(AND($L470&lt;&gt;"",$L470&gt;40000,$M470&lt;&gt;"",$M470&gt;40000),(1+IFERROR(NETWORKDAYS.INTL($L470,$M470,1,项目参数!$B$2:$B$200),NETWORKDAYS($L470,$M470,1)))*项目参数!$J$29,"")</f>
        <v/>
      </c>
      <c r="L470" s="40"/>
      <c r="M470" s="40"/>
      <c r="N470" s="58"/>
      <c r="O470" s="61"/>
      <c r="W470" s="98" t="b">
        <f t="shared" si="7"/>
        <v>0</v>
      </c>
      <c r="Y470" s="32" t="str">
        <f>IF($W470,VLOOKUP($B470,项目阶段与里程碑!$B:$E,3,FALSE),"")</f>
        <v/>
      </c>
      <c r="Z470" s="32" t="str">
        <f>IF($W470,VLOOKUP($B470,项目阶段与里程碑!$B:$E,4,FALSE),"")</f>
        <v/>
      </c>
      <c r="AA470" t="e">
        <f>VLOOKUP(F470,内部通讯录!$B:$F,5,FALSE)</f>
        <v>#N/A</v>
      </c>
      <c r="AB470" t="str">
        <f>IFERROR(VLOOKUP($AA470,项目参数!$I$14:$J$21,2,FALSE),"")</f>
        <v/>
      </c>
    </row>
    <row r="471" spans="1:28">
      <c r="A471" s="8"/>
      <c r="B471" s="8"/>
      <c r="C471" s="8"/>
      <c r="D471" s="8"/>
      <c r="E471" s="8"/>
      <c r="F471" s="8"/>
      <c r="G471" s="8"/>
      <c r="H471" s="116"/>
      <c r="I471" s="40"/>
      <c r="J471" s="120" t="str">
        <f>IF(AND($H471&gt;0,$I471&lt;&gt;"",$I471&gt;40000),IFERROR(WORKDAY.INTL($I471,INT(($H471+项目参数!$J$29-1)/项目参数!$J$29)-1,1,项目参数!$B$2:$B$200),WORKDAY($I471,INT(($H471+项目参数!$J$29-1)/项目参数!$J$29)-1,1)),"")</f>
        <v/>
      </c>
      <c r="K471" s="121" t="str">
        <f>IF(AND($L471&lt;&gt;"",$L471&gt;40000,$M471&lt;&gt;"",$M471&gt;40000),(1+IFERROR(NETWORKDAYS.INTL($L471,$M471,1,项目参数!$B$2:$B$200),NETWORKDAYS($L471,$M471,1)))*项目参数!$J$29,"")</f>
        <v/>
      </c>
      <c r="L471" s="40"/>
      <c r="M471" s="40"/>
      <c r="N471" s="58"/>
      <c r="O471" s="61"/>
      <c r="W471" s="98" t="b">
        <f t="shared" si="7"/>
        <v>0</v>
      </c>
      <c r="Y471" s="32" t="str">
        <f>IF($W471,VLOOKUP($B471,项目阶段与里程碑!$B:$E,3,FALSE),"")</f>
        <v/>
      </c>
      <c r="Z471" s="32" t="str">
        <f>IF($W471,VLOOKUP($B471,项目阶段与里程碑!$B:$E,4,FALSE),"")</f>
        <v/>
      </c>
      <c r="AA471" t="e">
        <f>VLOOKUP(F471,内部通讯录!$B:$F,5,FALSE)</f>
        <v>#N/A</v>
      </c>
      <c r="AB471" t="str">
        <f>IFERROR(VLOOKUP($AA471,项目参数!$I$14:$J$21,2,FALSE),"")</f>
        <v/>
      </c>
    </row>
    <row r="472" spans="1:28">
      <c r="A472" s="8"/>
      <c r="B472" s="8"/>
      <c r="C472" s="8"/>
      <c r="D472" s="8"/>
      <c r="E472" s="8"/>
      <c r="F472" s="8"/>
      <c r="G472" s="8"/>
      <c r="H472" s="116"/>
      <c r="I472" s="40"/>
      <c r="J472" s="120" t="str">
        <f>IF(AND($H472&gt;0,$I472&lt;&gt;"",$I472&gt;40000),IFERROR(WORKDAY.INTL($I472,INT(($H472+项目参数!$J$29-1)/项目参数!$J$29)-1,1,项目参数!$B$2:$B$200),WORKDAY($I472,INT(($H472+项目参数!$J$29-1)/项目参数!$J$29)-1,1)),"")</f>
        <v/>
      </c>
      <c r="K472" s="121" t="str">
        <f>IF(AND($L472&lt;&gt;"",$L472&gt;40000,$M472&lt;&gt;"",$M472&gt;40000),(1+IFERROR(NETWORKDAYS.INTL($L472,$M472,1,项目参数!$B$2:$B$200),NETWORKDAYS($L472,$M472,1)))*项目参数!$J$29,"")</f>
        <v/>
      </c>
      <c r="L472" s="40"/>
      <c r="M472" s="40"/>
      <c r="N472" s="58"/>
      <c r="O472" s="61"/>
      <c r="W472" s="98" t="b">
        <f t="shared" si="7"/>
        <v>0</v>
      </c>
      <c r="Y472" s="32" t="str">
        <f>IF($W472,VLOOKUP($B472,项目阶段与里程碑!$B:$E,3,FALSE),"")</f>
        <v/>
      </c>
      <c r="Z472" s="32" t="str">
        <f>IF($W472,VLOOKUP($B472,项目阶段与里程碑!$B:$E,4,FALSE),"")</f>
        <v/>
      </c>
      <c r="AA472" t="e">
        <f>VLOOKUP(F472,内部通讯录!$B:$F,5,FALSE)</f>
        <v>#N/A</v>
      </c>
      <c r="AB472" t="str">
        <f>IFERROR(VLOOKUP($AA472,项目参数!$I$14:$J$21,2,FALSE),"")</f>
        <v/>
      </c>
    </row>
    <row r="473" spans="1:28">
      <c r="A473" s="8"/>
      <c r="B473" s="8"/>
      <c r="C473" s="8"/>
      <c r="D473" s="8"/>
      <c r="E473" s="8"/>
      <c r="F473" s="8"/>
      <c r="G473" s="8"/>
      <c r="H473" s="116"/>
      <c r="I473" s="40"/>
      <c r="J473" s="120" t="str">
        <f>IF(AND($H473&gt;0,$I473&lt;&gt;"",$I473&gt;40000),IFERROR(WORKDAY.INTL($I473,INT(($H473+项目参数!$J$29-1)/项目参数!$J$29)-1,1,项目参数!$B$2:$B$200),WORKDAY($I473,INT(($H473+项目参数!$J$29-1)/项目参数!$J$29)-1,1)),"")</f>
        <v/>
      </c>
      <c r="K473" s="121" t="str">
        <f>IF(AND($L473&lt;&gt;"",$L473&gt;40000,$M473&lt;&gt;"",$M473&gt;40000),(1+IFERROR(NETWORKDAYS.INTL($L473,$M473,1,项目参数!$B$2:$B$200),NETWORKDAYS($L473,$M473,1)))*项目参数!$J$29,"")</f>
        <v/>
      </c>
      <c r="L473" s="40"/>
      <c r="M473" s="40"/>
      <c r="N473" s="58"/>
      <c r="O473" s="61"/>
      <c r="W473" s="98" t="b">
        <f t="shared" si="7"/>
        <v>0</v>
      </c>
      <c r="Y473" s="32" t="str">
        <f>IF($W473,VLOOKUP($B473,项目阶段与里程碑!$B:$E,3,FALSE),"")</f>
        <v/>
      </c>
      <c r="Z473" s="32" t="str">
        <f>IF($W473,VLOOKUP($B473,项目阶段与里程碑!$B:$E,4,FALSE),"")</f>
        <v/>
      </c>
      <c r="AA473" t="e">
        <f>VLOOKUP(F473,内部通讯录!$B:$F,5,FALSE)</f>
        <v>#N/A</v>
      </c>
      <c r="AB473" t="str">
        <f>IFERROR(VLOOKUP($AA473,项目参数!$I$14:$J$21,2,FALSE),"")</f>
        <v/>
      </c>
    </row>
    <row r="474" spans="1:28">
      <c r="A474" s="8"/>
      <c r="B474" s="8"/>
      <c r="C474" s="8"/>
      <c r="D474" s="8"/>
      <c r="E474" s="8"/>
      <c r="F474" s="8"/>
      <c r="G474" s="8"/>
      <c r="H474" s="116"/>
      <c r="I474" s="40"/>
      <c r="J474" s="120" t="str">
        <f>IF(AND($H474&gt;0,$I474&lt;&gt;"",$I474&gt;40000),IFERROR(WORKDAY.INTL($I474,INT(($H474+项目参数!$J$29-1)/项目参数!$J$29)-1,1,项目参数!$B$2:$B$200),WORKDAY($I474,INT(($H474+项目参数!$J$29-1)/项目参数!$J$29)-1,1)),"")</f>
        <v/>
      </c>
      <c r="K474" s="121" t="str">
        <f>IF(AND($L474&lt;&gt;"",$L474&gt;40000,$M474&lt;&gt;"",$M474&gt;40000),(1+IFERROR(NETWORKDAYS.INTL($L474,$M474,1,项目参数!$B$2:$B$200),NETWORKDAYS($L474,$M474,1)))*项目参数!$J$29,"")</f>
        <v/>
      </c>
      <c r="L474" s="40"/>
      <c r="M474" s="40"/>
      <c r="N474" s="58"/>
      <c r="O474" s="61"/>
      <c r="W474" s="98" t="b">
        <f t="shared" si="7"/>
        <v>0</v>
      </c>
      <c r="Y474" s="32" t="str">
        <f>IF($W474,VLOOKUP($B474,项目阶段与里程碑!$B:$E,3,FALSE),"")</f>
        <v/>
      </c>
      <c r="Z474" s="32" t="str">
        <f>IF($W474,VLOOKUP($B474,项目阶段与里程碑!$B:$E,4,FALSE),"")</f>
        <v/>
      </c>
      <c r="AA474" t="e">
        <f>VLOOKUP(F474,内部通讯录!$B:$F,5,FALSE)</f>
        <v>#N/A</v>
      </c>
      <c r="AB474" t="str">
        <f>IFERROR(VLOOKUP($AA474,项目参数!$I$14:$J$21,2,FALSE),"")</f>
        <v/>
      </c>
    </row>
    <row r="475" spans="1:28">
      <c r="A475" s="8"/>
      <c r="B475" s="8"/>
      <c r="C475" s="8"/>
      <c r="D475" s="8"/>
      <c r="E475" s="8"/>
      <c r="F475" s="8"/>
      <c r="G475" s="8"/>
      <c r="H475" s="116"/>
      <c r="I475" s="40"/>
      <c r="J475" s="120" t="str">
        <f>IF(AND($H475&gt;0,$I475&lt;&gt;"",$I475&gt;40000),IFERROR(WORKDAY.INTL($I475,INT(($H475+项目参数!$J$29-1)/项目参数!$J$29)-1,1,项目参数!$B$2:$B$200),WORKDAY($I475,INT(($H475+项目参数!$J$29-1)/项目参数!$J$29)-1,1)),"")</f>
        <v/>
      </c>
      <c r="K475" s="121" t="str">
        <f>IF(AND($L475&lt;&gt;"",$L475&gt;40000,$M475&lt;&gt;"",$M475&gt;40000),(1+IFERROR(NETWORKDAYS.INTL($L475,$M475,1,项目参数!$B$2:$B$200),NETWORKDAYS($L475,$M475,1)))*项目参数!$J$29,"")</f>
        <v/>
      </c>
      <c r="L475" s="40"/>
      <c r="M475" s="40"/>
      <c r="N475" s="58"/>
      <c r="O475" s="61"/>
      <c r="W475" s="98" t="b">
        <f t="shared" si="7"/>
        <v>0</v>
      </c>
      <c r="Y475" s="32" t="str">
        <f>IF($W475,VLOOKUP($B475,项目阶段与里程碑!$B:$E,3,FALSE),"")</f>
        <v/>
      </c>
      <c r="Z475" s="32" t="str">
        <f>IF($W475,VLOOKUP($B475,项目阶段与里程碑!$B:$E,4,FALSE),"")</f>
        <v/>
      </c>
      <c r="AA475" t="e">
        <f>VLOOKUP(F475,内部通讯录!$B:$F,5,FALSE)</f>
        <v>#N/A</v>
      </c>
      <c r="AB475" t="str">
        <f>IFERROR(VLOOKUP($AA475,项目参数!$I$14:$J$21,2,FALSE),"")</f>
        <v/>
      </c>
    </row>
    <row r="476" spans="1:28">
      <c r="A476" s="8"/>
      <c r="B476" s="8"/>
      <c r="C476" s="8"/>
      <c r="D476" s="8"/>
      <c r="E476" s="8"/>
      <c r="F476" s="8"/>
      <c r="G476" s="8"/>
      <c r="H476" s="116"/>
      <c r="I476" s="40"/>
      <c r="J476" s="120" t="str">
        <f>IF(AND($H476&gt;0,$I476&lt;&gt;"",$I476&gt;40000),IFERROR(WORKDAY.INTL($I476,INT(($H476+项目参数!$J$29-1)/项目参数!$J$29)-1,1,项目参数!$B$2:$B$200),WORKDAY($I476,INT(($H476+项目参数!$J$29-1)/项目参数!$J$29)-1,1)),"")</f>
        <v/>
      </c>
      <c r="K476" s="121" t="str">
        <f>IF(AND($L476&lt;&gt;"",$L476&gt;40000,$M476&lt;&gt;"",$M476&gt;40000),(1+IFERROR(NETWORKDAYS.INTL($L476,$M476,1,项目参数!$B$2:$B$200),NETWORKDAYS($L476,$M476,1)))*项目参数!$J$29,"")</f>
        <v/>
      </c>
      <c r="L476" s="40"/>
      <c r="M476" s="40"/>
      <c r="N476" s="58"/>
      <c r="O476" s="61"/>
      <c r="W476" s="98" t="b">
        <f t="shared" si="7"/>
        <v>0</v>
      </c>
      <c r="Y476" s="32" t="str">
        <f>IF($W476,VLOOKUP($B476,项目阶段与里程碑!$B:$E,3,FALSE),"")</f>
        <v/>
      </c>
      <c r="Z476" s="32" t="str">
        <f>IF($W476,VLOOKUP($B476,项目阶段与里程碑!$B:$E,4,FALSE),"")</f>
        <v/>
      </c>
      <c r="AA476" t="e">
        <f>VLOOKUP(F476,内部通讯录!$B:$F,5,FALSE)</f>
        <v>#N/A</v>
      </c>
      <c r="AB476" t="str">
        <f>IFERROR(VLOOKUP($AA476,项目参数!$I$14:$J$21,2,FALSE),"")</f>
        <v/>
      </c>
    </row>
    <row r="477" spans="1:28">
      <c r="A477" s="8"/>
      <c r="B477" s="8"/>
      <c r="C477" s="8"/>
      <c r="D477" s="8"/>
      <c r="E477" s="8"/>
      <c r="F477" s="8"/>
      <c r="G477" s="8"/>
      <c r="H477" s="116"/>
      <c r="I477" s="40"/>
      <c r="J477" s="120" t="str">
        <f>IF(AND($H477&gt;0,$I477&lt;&gt;"",$I477&gt;40000),IFERROR(WORKDAY.INTL($I477,INT(($H477+项目参数!$J$29-1)/项目参数!$J$29)-1,1,项目参数!$B$2:$B$200),WORKDAY($I477,INT(($H477+项目参数!$J$29-1)/项目参数!$J$29)-1,1)),"")</f>
        <v/>
      </c>
      <c r="K477" s="121" t="str">
        <f>IF(AND($L477&lt;&gt;"",$L477&gt;40000,$M477&lt;&gt;"",$M477&gt;40000),(1+IFERROR(NETWORKDAYS.INTL($L477,$M477,1,项目参数!$B$2:$B$200),NETWORKDAYS($L477,$M477,1)))*项目参数!$J$29,"")</f>
        <v/>
      </c>
      <c r="L477" s="40"/>
      <c r="M477" s="40"/>
      <c r="N477" s="58"/>
      <c r="O477" s="61"/>
      <c r="W477" s="98" t="b">
        <f t="shared" si="7"/>
        <v>0</v>
      </c>
      <c r="Y477" s="32" t="str">
        <f>IF($W477,VLOOKUP($B477,项目阶段与里程碑!$B:$E,3,FALSE),"")</f>
        <v/>
      </c>
      <c r="Z477" s="32" t="str">
        <f>IF($W477,VLOOKUP($B477,项目阶段与里程碑!$B:$E,4,FALSE),"")</f>
        <v/>
      </c>
      <c r="AA477" t="e">
        <f>VLOOKUP(F477,内部通讯录!$B:$F,5,FALSE)</f>
        <v>#N/A</v>
      </c>
      <c r="AB477" t="str">
        <f>IFERROR(VLOOKUP($AA477,项目参数!$I$14:$J$21,2,FALSE),"")</f>
        <v/>
      </c>
    </row>
    <row r="478" spans="1:28">
      <c r="A478" s="8"/>
      <c r="B478" s="8"/>
      <c r="C478" s="8"/>
      <c r="D478" s="8"/>
      <c r="E478" s="8"/>
      <c r="F478" s="8"/>
      <c r="G478" s="8"/>
      <c r="H478" s="116"/>
      <c r="I478" s="40"/>
      <c r="J478" s="120" t="str">
        <f>IF(AND($H478&gt;0,$I478&lt;&gt;"",$I478&gt;40000),IFERROR(WORKDAY.INTL($I478,INT(($H478+项目参数!$J$29-1)/项目参数!$J$29)-1,1,项目参数!$B$2:$B$200),WORKDAY($I478,INT(($H478+项目参数!$J$29-1)/项目参数!$J$29)-1,1)),"")</f>
        <v/>
      </c>
      <c r="K478" s="121" t="str">
        <f>IF(AND($L478&lt;&gt;"",$L478&gt;40000,$M478&lt;&gt;"",$M478&gt;40000),(1+IFERROR(NETWORKDAYS.INTL($L478,$M478,1,项目参数!$B$2:$B$200),NETWORKDAYS($L478,$M478,1)))*项目参数!$J$29,"")</f>
        <v/>
      </c>
      <c r="L478" s="40"/>
      <c r="M478" s="40"/>
      <c r="N478" s="58"/>
      <c r="O478" s="61"/>
      <c r="W478" s="98" t="b">
        <f t="shared" si="7"/>
        <v>0</v>
      </c>
      <c r="Y478" s="32" t="str">
        <f>IF($W478,VLOOKUP($B478,项目阶段与里程碑!$B:$E,3,FALSE),"")</f>
        <v/>
      </c>
      <c r="Z478" s="32" t="str">
        <f>IF($W478,VLOOKUP($B478,项目阶段与里程碑!$B:$E,4,FALSE),"")</f>
        <v/>
      </c>
      <c r="AA478" t="e">
        <f>VLOOKUP(F478,内部通讯录!$B:$F,5,FALSE)</f>
        <v>#N/A</v>
      </c>
      <c r="AB478" t="str">
        <f>IFERROR(VLOOKUP($AA478,项目参数!$I$14:$J$21,2,FALSE),"")</f>
        <v/>
      </c>
    </row>
    <row r="479" spans="1:28">
      <c r="A479" s="8"/>
      <c r="B479" s="8"/>
      <c r="C479" s="8"/>
      <c r="D479" s="8"/>
      <c r="E479" s="8"/>
      <c r="F479" s="8"/>
      <c r="G479" s="8"/>
      <c r="H479" s="116"/>
      <c r="I479" s="40"/>
      <c r="J479" s="120" t="str">
        <f>IF(AND($H479&gt;0,$I479&lt;&gt;"",$I479&gt;40000),IFERROR(WORKDAY.INTL($I479,INT(($H479+项目参数!$J$29-1)/项目参数!$J$29)-1,1,项目参数!$B$2:$B$200),WORKDAY($I479,INT(($H479+项目参数!$J$29-1)/项目参数!$J$29)-1,1)),"")</f>
        <v/>
      </c>
      <c r="K479" s="121" t="str">
        <f>IF(AND($L479&lt;&gt;"",$L479&gt;40000,$M479&lt;&gt;"",$M479&gt;40000),(1+IFERROR(NETWORKDAYS.INTL($L479,$M479,1,项目参数!$B$2:$B$200),NETWORKDAYS($L479,$M479,1)))*项目参数!$J$29,"")</f>
        <v/>
      </c>
      <c r="L479" s="40"/>
      <c r="M479" s="40"/>
      <c r="N479" s="58"/>
      <c r="O479" s="61"/>
      <c r="W479" s="98" t="b">
        <f t="shared" si="7"/>
        <v>0</v>
      </c>
      <c r="Y479" s="32" t="str">
        <f>IF($W479,VLOOKUP($B479,项目阶段与里程碑!$B:$E,3,FALSE),"")</f>
        <v/>
      </c>
      <c r="Z479" s="32" t="str">
        <f>IF($W479,VLOOKUP($B479,项目阶段与里程碑!$B:$E,4,FALSE),"")</f>
        <v/>
      </c>
      <c r="AA479" t="e">
        <f>VLOOKUP(F479,内部通讯录!$B:$F,5,FALSE)</f>
        <v>#N/A</v>
      </c>
      <c r="AB479" t="str">
        <f>IFERROR(VLOOKUP($AA479,项目参数!$I$14:$J$21,2,FALSE),"")</f>
        <v/>
      </c>
    </row>
    <row r="480" spans="1:28">
      <c r="A480" s="8"/>
      <c r="B480" s="8"/>
      <c r="C480" s="8"/>
      <c r="D480" s="8"/>
      <c r="E480" s="8"/>
      <c r="F480" s="8"/>
      <c r="G480" s="8"/>
      <c r="H480" s="116"/>
      <c r="I480" s="40"/>
      <c r="J480" s="120" t="str">
        <f>IF(AND($H480&gt;0,$I480&lt;&gt;"",$I480&gt;40000),IFERROR(WORKDAY.INTL($I480,INT(($H480+项目参数!$J$29-1)/项目参数!$J$29)-1,1,项目参数!$B$2:$B$200),WORKDAY($I480,INT(($H480+项目参数!$J$29-1)/项目参数!$J$29)-1,1)),"")</f>
        <v/>
      </c>
      <c r="K480" s="121" t="str">
        <f>IF(AND($L480&lt;&gt;"",$L480&gt;40000,$M480&lt;&gt;"",$M480&gt;40000),(1+IFERROR(NETWORKDAYS.INTL($L480,$M480,1,项目参数!$B$2:$B$200),NETWORKDAYS($L480,$M480,1)))*项目参数!$J$29,"")</f>
        <v/>
      </c>
      <c r="L480" s="40"/>
      <c r="M480" s="40"/>
      <c r="N480" s="58"/>
      <c r="O480" s="61"/>
      <c r="W480" s="98" t="b">
        <f t="shared" si="7"/>
        <v>0</v>
      </c>
      <c r="Y480" s="32" t="str">
        <f>IF($W480,VLOOKUP($B480,项目阶段与里程碑!$B:$E,3,FALSE),"")</f>
        <v/>
      </c>
      <c r="Z480" s="32" t="str">
        <f>IF($W480,VLOOKUP($B480,项目阶段与里程碑!$B:$E,4,FALSE),"")</f>
        <v/>
      </c>
      <c r="AA480" t="e">
        <f>VLOOKUP(F480,内部通讯录!$B:$F,5,FALSE)</f>
        <v>#N/A</v>
      </c>
      <c r="AB480" t="str">
        <f>IFERROR(VLOOKUP($AA480,项目参数!$I$14:$J$21,2,FALSE),"")</f>
        <v/>
      </c>
    </row>
    <row r="481" spans="1:28">
      <c r="A481" s="8"/>
      <c r="B481" s="8"/>
      <c r="C481" s="8"/>
      <c r="D481" s="8"/>
      <c r="E481" s="8"/>
      <c r="F481" s="8"/>
      <c r="G481" s="8"/>
      <c r="H481" s="116"/>
      <c r="I481" s="40"/>
      <c r="J481" s="120" t="str">
        <f>IF(AND($H481&gt;0,$I481&lt;&gt;"",$I481&gt;40000),IFERROR(WORKDAY.INTL($I481,INT(($H481+项目参数!$J$29-1)/项目参数!$J$29)-1,1,项目参数!$B$2:$B$200),WORKDAY($I481,INT(($H481+项目参数!$J$29-1)/项目参数!$J$29)-1,1)),"")</f>
        <v/>
      </c>
      <c r="K481" s="121" t="str">
        <f>IF(AND($L481&lt;&gt;"",$L481&gt;40000,$M481&lt;&gt;"",$M481&gt;40000),(1+IFERROR(NETWORKDAYS.INTL($L481,$M481,1,项目参数!$B$2:$B$200),NETWORKDAYS($L481,$M481,1)))*项目参数!$J$29,"")</f>
        <v/>
      </c>
      <c r="L481" s="40"/>
      <c r="M481" s="40"/>
      <c r="N481" s="58"/>
      <c r="O481" s="61"/>
      <c r="W481" s="98" t="b">
        <f t="shared" si="7"/>
        <v>0</v>
      </c>
      <c r="Y481" s="32" t="str">
        <f>IF($W481,VLOOKUP($B481,项目阶段与里程碑!$B:$E,3,FALSE),"")</f>
        <v/>
      </c>
      <c r="Z481" s="32" t="str">
        <f>IF($W481,VLOOKUP($B481,项目阶段与里程碑!$B:$E,4,FALSE),"")</f>
        <v/>
      </c>
      <c r="AA481" t="e">
        <f>VLOOKUP(F481,内部通讯录!$B:$F,5,FALSE)</f>
        <v>#N/A</v>
      </c>
      <c r="AB481" t="str">
        <f>IFERROR(VLOOKUP($AA481,项目参数!$I$14:$J$21,2,FALSE),"")</f>
        <v/>
      </c>
    </row>
    <row r="482" spans="1:28">
      <c r="A482" s="8"/>
      <c r="B482" s="8"/>
      <c r="C482" s="8"/>
      <c r="D482" s="8"/>
      <c r="E482" s="8"/>
      <c r="F482" s="8"/>
      <c r="G482" s="8"/>
      <c r="H482" s="116"/>
      <c r="I482" s="40"/>
      <c r="J482" s="120" t="str">
        <f>IF(AND($H482&gt;0,$I482&lt;&gt;"",$I482&gt;40000),IFERROR(WORKDAY.INTL($I482,INT(($H482+项目参数!$J$29-1)/项目参数!$J$29)-1,1,项目参数!$B$2:$B$200),WORKDAY($I482,INT(($H482+项目参数!$J$29-1)/项目参数!$J$29)-1,1)),"")</f>
        <v/>
      </c>
      <c r="K482" s="121" t="str">
        <f>IF(AND($L482&lt;&gt;"",$L482&gt;40000,$M482&lt;&gt;"",$M482&gt;40000),(1+IFERROR(NETWORKDAYS.INTL($L482,$M482,1,项目参数!$B$2:$B$200),NETWORKDAYS($L482,$M482,1)))*项目参数!$J$29,"")</f>
        <v/>
      </c>
      <c r="L482" s="40"/>
      <c r="M482" s="40"/>
      <c r="N482" s="58"/>
      <c r="O482" s="61"/>
      <c r="W482" s="98" t="b">
        <f t="shared" si="7"/>
        <v>0</v>
      </c>
      <c r="Y482" s="32" t="str">
        <f>IF($W482,VLOOKUP($B482,项目阶段与里程碑!$B:$E,3,FALSE),"")</f>
        <v/>
      </c>
      <c r="Z482" s="32" t="str">
        <f>IF($W482,VLOOKUP($B482,项目阶段与里程碑!$B:$E,4,FALSE),"")</f>
        <v/>
      </c>
      <c r="AA482" t="e">
        <f>VLOOKUP(F482,内部通讯录!$B:$F,5,FALSE)</f>
        <v>#N/A</v>
      </c>
      <c r="AB482" t="str">
        <f>IFERROR(VLOOKUP($AA482,项目参数!$I$14:$J$21,2,FALSE),"")</f>
        <v/>
      </c>
    </row>
    <row r="483" spans="1:28">
      <c r="A483" s="8"/>
      <c r="B483" s="8"/>
      <c r="C483" s="8"/>
      <c r="D483" s="8"/>
      <c r="E483" s="8"/>
      <c r="F483" s="8"/>
      <c r="G483" s="8"/>
      <c r="H483" s="116"/>
      <c r="I483" s="40"/>
      <c r="J483" s="120" t="str">
        <f>IF(AND($H483&gt;0,$I483&lt;&gt;"",$I483&gt;40000),IFERROR(WORKDAY.INTL($I483,INT(($H483+项目参数!$J$29-1)/项目参数!$J$29)-1,1,项目参数!$B$2:$B$200),WORKDAY($I483,INT(($H483+项目参数!$J$29-1)/项目参数!$J$29)-1,1)),"")</f>
        <v/>
      </c>
      <c r="K483" s="121" t="str">
        <f>IF(AND($L483&lt;&gt;"",$L483&gt;40000,$M483&lt;&gt;"",$M483&gt;40000),(1+IFERROR(NETWORKDAYS.INTL($L483,$M483,1,项目参数!$B$2:$B$200),NETWORKDAYS($L483,$M483,1)))*项目参数!$J$29,"")</f>
        <v/>
      </c>
      <c r="L483" s="40"/>
      <c r="M483" s="40"/>
      <c r="N483" s="58"/>
      <c r="O483" s="61"/>
      <c r="W483" s="98" t="b">
        <f t="shared" si="7"/>
        <v>0</v>
      </c>
      <c r="Y483" s="32" t="str">
        <f>IF($W483,VLOOKUP($B483,项目阶段与里程碑!$B:$E,3,FALSE),"")</f>
        <v/>
      </c>
      <c r="Z483" s="32" t="str">
        <f>IF($W483,VLOOKUP($B483,项目阶段与里程碑!$B:$E,4,FALSE),"")</f>
        <v/>
      </c>
      <c r="AA483" t="e">
        <f>VLOOKUP(F483,内部通讯录!$B:$F,5,FALSE)</f>
        <v>#N/A</v>
      </c>
      <c r="AB483" t="str">
        <f>IFERROR(VLOOKUP($AA483,项目参数!$I$14:$J$21,2,FALSE),"")</f>
        <v/>
      </c>
    </row>
    <row r="484" spans="1:28">
      <c r="A484" s="8"/>
      <c r="B484" s="8"/>
      <c r="C484" s="8"/>
      <c r="D484" s="8"/>
      <c r="E484" s="8"/>
      <c r="F484" s="8"/>
      <c r="G484" s="8"/>
      <c r="H484" s="116"/>
      <c r="I484" s="40"/>
      <c r="J484" s="120" t="str">
        <f>IF(AND($H484&gt;0,$I484&lt;&gt;"",$I484&gt;40000),IFERROR(WORKDAY.INTL($I484,INT(($H484+项目参数!$J$29-1)/项目参数!$J$29)-1,1,项目参数!$B$2:$B$200),WORKDAY($I484,INT(($H484+项目参数!$J$29-1)/项目参数!$J$29)-1,1)),"")</f>
        <v/>
      </c>
      <c r="K484" s="121" t="str">
        <f>IF(AND($L484&lt;&gt;"",$L484&gt;40000,$M484&lt;&gt;"",$M484&gt;40000),(1+IFERROR(NETWORKDAYS.INTL($L484,$M484,1,项目参数!$B$2:$B$200),NETWORKDAYS($L484,$M484,1)))*项目参数!$J$29,"")</f>
        <v/>
      </c>
      <c r="L484" s="40"/>
      <c r="M484" s="40"/>
      <c r="N484" s="58"/>
      <c r="O484" s="61"/>
      <c r="W484" s="98" t="b">
        <f t="shared" si="7"/>
        <v>0</v>
      </c>
      <c r="Y484" s="32" t="str">
        <f>IF($W484,VLOOKUP($B484,项目阶段与里程碑!$B:$E,3,FALSE),"")</f>
        <v/>
      </c>
      <c r="Z484" s="32" t="str">
        <f>IF($W484,VLOOKUP($B484,项目阶段与里程碑!$B:$E,4,FALSE),"")</f>
        <v/>
      </c>
      <c r="AA484" t="e">
        <f>VLOOKUP(F484,内部通讯录!$B:$F,5,FALSE)</f>
        <v>#N/A</v>
      </c>
      <c r="AB484" t="str">
        <f>IFERROR(VLOOKUP($AA484,项目参数!$I$14:$J$21,2,FALSE),"")</f>
        <v/>
      </c>
    </row>
    <row r="485" spans="1:28">
      <c r="A485" s="8"/>
      <c r="B485" s="8"/>
      <c r="C485" s="8"/>
      <c r="D485" s="8"/>
      <c r="E485" s="8"/>
      <c r="F485" s="8"/>
      <c r="G485" s="8"/>
      <c r="H485" s="116"/>
      <c r="I485" s="40"/>
      <c r="J485" s="120" t="str">
        <f>IF(AND($H485&gt;0,$I485&lt;&gt;"",$I485&gt;40000),IFERROR(WORKDAY.INTL($I485,INT(($H485+项目参数!$J$29-1)/项目参数!$J$29)-1,1,项目参数!$B$2:$B$200),WORKDAY($I485,INT(($H485+项目参数!$J$29-1)/项目参数!$J$29)-1,1)),"")</f>
        <v/>
      </c>
      <c r="K485" s="121" t="str">
        <f>IF(AND($L485&lt;&gt;"",$L485&gt;40000,$M485&lt;&gt;"",$M485&gt;40000),(1+IFERROR(NETWORKDAYS.INTL($L485,$M485,1,项目参数!$B$2:$B$200),NETWORKDAYS($L485,$M485,1)))*项目参数!$J$29,"")</f>
        <v/>
      </c>
      <c r="L485" s="40"/>
      <c r="M485" s="40"/>
      <c r="N485" s="58"/>
      <c r="O485" s="61"/>
      <c r="W485" s="98" t="b">
        <f t="shared" si="7"/>
        <v>0</v>
      </c>
      <c r="Y485" s="32" t="str">
        <f>IF($W485,VLOOKUP($B485,项目阶段与里程碑!$B:$E,3,FALSE),"")</f>
        <v/>
      </c>
      <c r="Z485" s="32" t="str">
        <f>IF($W485,VLOOKUP($B485,项目阶段与里程碑!$B:$E,4,FALSE),"")</f>
        <v/>
      </c>
      <c r="AA485" t="e">
        <f>VLOOKUP(F485,内部通讯录!$B:$F,5,FALSE)</f>
        <v>#N/A</v>
      </c>
      <c r="AB485" t="str">
        <f>IFERROR(VLOOKUP($AA485,项目参数!$I$14:$J$21,2,FALSE),"")</f>
        <v/>
      </c>
    </row>
    <row r="486" spans="1:28">
      <c r="A486" s="8"/>
      <c r="B486" s="8"/>
      <c r="C486" s="8"/>
      <c r="D486" s="8"/>
      <c r="E486" s="8"/>
      <c r="F486" s="8"/>
      <c r="G486" s="8"/>
      <c r="H486" s="116"/>
      <c r="I486" s="40"/>
      <c r="J486" s="120" t="str">
        <f>IF(AND($H486&gt;0,$I486&lt;&gt;"",$I486&gt;40000),IFERROR(WORKDAY.INTL($I486,INT(($H486+项目参数!$J$29-1)/项目参数!$J$29)-1,1,项目参数!$B$2:$B$200),WORKDAY($I486,INT(($H486+项目参数!$J$29-1)/项目参数!$J$29)-1,1)),"")</f>
        <v/>
      </c>
      <c r="K486" s="121" t="str">
        <f>IF(AND($L486&lt;&gt;"",$L486&gt;40000,$M486&lt;&gt;"",$M486&gt;40000),(1+IFERROR(NETWORKDAYS.INTL($L486,$M486,1,项目参数!$B$2:$B$200),NETWORKDAYS($L486,$M486,1)))*项目参数!$J$29,"")</f>
        <v/>
      </c>
      <c r="L486" s="40"/>
      <c r="M486" s="40"/>
      <c r="N486" s="58"/>
      <c r="O486" s="61"/>
      <c r="W486" s="98" t="b">
        <f t="shared" si="7"/>
        <v>0</v>
      </c>
      <c r="Y486" s="32" t="str">
        <f>IF($W486,VLOOKUP($B486,项目阶段与里程碑!$B:$E,3,FALSE),"")</f>
        <v/>
      </c>
      <c r="Z486" s="32" t="str">
        <f>IF($W486,VLOOKUP($B486,项目阶段与里程碑!$B:$E,4,FALSE),"")</f>
        <v/>
      </c>
      <c r="AA486" t="e">
        <f>VLOOKUP(F486,内部通讯录!$B:$F,5,FALSE)</f>
        <v>#N/A</v>
      </c>
      <c r="AB486" t="str">
        <f>IFERROR(VLOOKUP($AA486,项目参数!$I$14:$J$21,2,FALSE),"")</f>
        <v/>
      </c>
    </row>
    <row r="487" spans="1:28">
      <c r="A487" s="8"/>
      <c r="B487" s="8"/>
      <c r="C487" s="8"/>
      <c r="D487" s="8"/>
      <c r="E487" s="8"/>
      <c r="F487" s="8"/>
      <c r="G487" s="8"/>
      <c r="H487" s="116"/>
      <c r="I487" s="40"/>
      <c r="J487" s="120" t="str">
        <f>IF(AND($H487&gt;0,$I487&lt;&gt;"",$I487&gt;40000),IFERROR(WORKDAY.INTL($I487,INT(($H487+项目参数!$J$29-1)/项目参数!$J$29)-1,1,项目参数!$B$2:$B$200),WORKDAY($I487,INT(($H487+项目参数!$J$29-1)/项目参数!$J$29)-1,1)),"")</f>
        <v/>
      </c>
      <c r="K487" s="121" t="str">
        <f>IF(AND($L487&lt;&gt;"",$L487&gt;40000,$M487&lt;&gt;"",$M487&gt;40000),(1+IFERROR(NETWORKDAYS.INTL($L487,$M487,1,项目参数!$B$2:$B$200),NETWORKDAYS($L487,$M487,1)))*项目参数!$J$29,"")</f>
        <v/>
      </c>
      <c r="L487" s="40"/>
      <c r="M487" s="40"/>
      <c r="N487" s="58"/>
      <c r="O487" s="61"/>
      <c r="W487" s="98" t="b">
        <f t="shared" si="7"/>
        <v>0</v>
      </c>
      <c r="Y487" s="32" t="str">
        <f>IF($W487,VLOOKUP($B487,项目阶段与里程碑!$B:$E,3,FALSE),"")</f>
        <v/>
      </c>
      <c r="Z487" s="32" t="str">
        <f>IF($W487,VLOOKUP($B487,项目阶段与里程碑!$B:$E,4,FALSE),"")</f>
        <v/>
      </c>
      <c r="AA487" t="e">
        <f>VLOOKUP(F487,内部通讯录!$B:$F,5,FALSE)</f>
        <v>#N/A</v>
      </c>
      <c r="AB487" t="str">
        <f>IFERROR(VLOOKUP($AA487,项目参数!$I$14:$J$21,2,FALSE),"")</f>
        <v/>
      </c>
    </row>
    <row r="488" spans="1:28">
      <c r="A488" s="8"/>
      <c r="B488" s="8"/>
      <c r="C488" s="8"/>
      <c r="D488" s="8"/>
      <c r="E488" s="8"/>
      <c r="F488" s="8"/>
      <c r="G488" s="8"/>
      <c r="H488" s="116"/>
      <c r="I488" s="40"/>
      <c r="J488" s="120" t="str">
        <f>IF(AND($H488&gt;0,$I488&lt;&gt;"",$I488&gt;40000),IFERROR(WORKDAY.INTL($I488,INT(($H488+项目参数!$J$29-1)/项目参数!$J$29)-1,1,项目参数!$B$2:$B$200),WORKDAY($I488,INT(($H488+项目参数!$J$29-1)/项目参数!$J$29)-1,1)),"")</f>
        <v/>
      </c>
      <c r="K488" s="121" t="str">
        <f>IF(AND($L488&lt;&gt;"",$L488&gt;40000,$M488&lt;&gt;"",$M488&gt;40000),(1+IFERROR(NETWORKDAYS.INTL($L488,$M488,1,项目参数!$B$2:$B$200),NETWORKDAYS($L488,$M488,1)))*项目参数!$J$29,"")</f>
        <v/>
      </c>
      <c r="L488" s="40"/>
      <c r="M488" s="40"/>
      <c r="N488" s="58"/>
      <c r="O488" s="61"/>
      <c r="W488" s="98" t="b">
        <f t="shared" si="7"/>
        <v>0</v>
      </c>
      <c r="Y488" s="32" t="str">
        <f>IF($W488,VLOOKUP($B488,项目阶段与里程碑!$B:$E,3,FALSE),"")</f>
        <v/>
      </c>
      <c r="Z488" s="32" t="str">
        <f>IF($W488,VLOOKUP($B488,项目阶段与里程碑!$B:$E,4,FALSE),"")</f>
        <v/>
      </c>
      <c r="AA488" t="e">
        <f>VLOOKUP(F488,内部通讯录!$B:$F,5,FALSE)</f>
        <v>#N/A</v>
      </c>
      <c r="AB488" t="str">
        <f>IFERROR(VLOOKUP($AA488,项目参数!$I$14:$J$21,2,FALSE),"")</f>
        <v/>
      </c>
    </row>
    <row r="489" spans="1:28">
      <c r="A489" s="8"/>
      <c r="B489" s="8"/>
      <c r="C489" s="8"/>
      <c r="D489" s="8"/>
      <c r="E489" s="8"/>
      <c r="F489" s="8"/>
      <c r="G489" s="8"/>
      <c r="H489" s="116"/>
      <c r="I489" s="40"/>
      <c r="J489" s="120" t="str">
        <f>IF(AND($H489&gt;0,$I489&lt;&gt;"",$I489&gt;40000),IFERROR(WORKDAY.INTL($I489,INT(($H489+项目参数!$J$29-1)/项目参数!$J$29)-1,1,项目参数!$B$2:$B$200),WORKDAY($I489,INT(($H489+项目参数!$J$29-1)/项目参数!$J$29)-1,1)),"")</f>
        <v/>
      </c>
      <c r="K489" s="121" t="str">
        <f>IF(AND($L489&lt;&gt;"",$L489&gt;40000,$M489&lt;&gt;"",$M489&gt;40000),(1+IFERROR(NETWORKDAYS.INTL($L489,$M489,1,项目参数!$B$2:$B$200),NETWORKDAYS($L489,$M489,1)))*项目参数!$J$29,"")</f>
        <v/>
      </c>
      <c r="L489" s="40"/>
      <c r="M489" s="40"/>
      <c r="N489" s="58"/>
      <c r="O489" s="61"/>
      <c r="W489" s="98" t="b">
        <f t="shared" si="7"/>
        <v>0</v>
      </c>
      <c r="Y489" s="32" t="str">
        <f>IF($W489,VLOOKUP($B489,项目阶段与里程碑!$B:$E,3,FALSE),"")</f>
        <v/>
      </c>
      <c r="Z489" s="32" t="str">
        <f>IF($W489,VLOOKUP($B489,项目阶段与里程碑!$B:$E,4,FALSE),"")</f>
        <v/>
      </c>
      <c r="AA489" t="e">
        <f>VLOOKUP(F489,内部通讯录!$B:$F,5,FALSE)</f>
        <v>#N/A</v>
      </c>
      <c r="AB489" t="str">
        <f>IFERROR(VLOOKUP($AA489,项目参数!$I$14:$J$21,2,FALSE),"")</f>
        <v/>
      </c>
    </row>
    <row r="490" spans="1:28">
      <c r="A490" s="8"/>
      <c r="B490" s="8"/>
      <c r="C490" s="8"/>
      <c r="D490" s="8"/>
      <c r="E490" s="8"/>
      <c r="F490" s="8"/>
      <c r="G490" s="8"/>
      <c r="H490" s="116"/>
      <c r="I490" s="40"/>
      <c r="J490" s="120" t="str">
        <f>IF(AND($H490&gt;0,$I490&lt;&gt;"",$I490&gt;40000),IFERROR(WORKDAY.INTL($I490,INT(($H490+项目参数!$J$29-1)/项目参数!$J$29)-1,1,项目参数!$B$2:$B$200),WORKDAY($I490,INT(($H490+项目参数!$J$29-1)/项目参数!$J$29)-1,1)),"")</f>
        <v/>
      </c>
      <c r="K490" s="121" t="str">
        <f>IF(AND($L490&lt;&gt;"",$L490&gt;40000,$M490&lt;&gt;"",$M490&gt;40000),(1+IFERROR(NETWORKDAYS.INTL($L490,$M490,1,项目参数!$B$2:$B$200),NETWORKDAYS($L490,$M490,1)))*项目参数!$J$29,"")</f>
        <v/>
      </c>
      <c r="L490" s="40"/>
      <c r="M490" s="40"/>
      <c r="N490" s="58"/>
      <c r="O490" s="61"/>
      <c r="W490" s="98" t="b">
        <f t="shared" si="7"/>
        <v>0</v>
      </c>
      <c r="Y490" s="32" t="str">
        <f>IF($W490,VLOOKUP($B490,项目阶段与里程碑!$B:$E,3,FALSE),"")</f>
        <v/>
      </c>
      <c r="Z490" s="32" t="str">
        <f>IF($W490,VLOOKUP($B490,项目阶段与里程碑!$B:$E,4,FALSE),"")</f>
        <v/>
      </c>
      <c r="AA490" t="e">
        <f>VLOOKUP(F490,内部通讯录!$B:$F,5,FALSE)</f>
        <v>#N/A</v>
      </c>
      <c r="AB490" t="str">
        <f>IFERROR(VLOOKUP($AA490,项目参数!$I$14:$J$21,2,FALSE),"")</f>
        <v/>
      </c>
    </row>
    <row r="491" spans="1:28">
      <c r="A491" s="8"/>
      <c r="B491" s="8"/>
      <c r="C491" s="8"/>
      <c r="D491" s="8"/>
      <c r="E491" s="8"/>
      <c r="F491" s="8"/>
      <c r="G491" s="8"/>
      <c r="H491" s="116"/>
      <c r="I491" s="40"/>
      <c r="J491" s="120" t="str">
        <f>IF(AND($H491&gt;0,$I491&lt;&gt;"",$I491&gt;40000),IFERROR(WORKDAY.INTL($I491,INT(($H491+项目参数!$J$29-1)/项目参数!$J$29)-1,1,项目参数!$B$2:$B$200),WORKDAY($I491,INT(($H491+项目参数!$J$29-1)/项目参数!$J$29)-1,1)),"")</f>
        <v/>
      </c>
      <c r="K491" s="121" t="str">
        <f>IF(AND($L491&lt;&gt;"",$L491&gt;40000,$M491&lt;&gt;"",$M491&gt;40000),(1+IFERROR(NETWORKDAYS.INTL($L491,$M491,1,项目参数!$B$2:$B$200),NETWORKDAYS($L491,$M491,1)))*项目参数!$J$29,"")</f>
        <v/>
      </c>
      <c r="L491" s="40"/>
      <c r="M491" s="40"/>
      <c r="N491" s="58"/>
      <c r="O491" s="61"/>
      <c r="W491" s="98" t="b">
        <f t="shared" si="7"/>
        <v>0</v>
      </c>
      <c r="Y491" s="32" t="str">
        <f>IF($W491,VLOOKUP($B491,项目阶段与里程碑!$B:$E,3,FALSE),"")</f>
        <v/>
      </c>
      <c r="Z491" s="32" t="str">
        <f>IF($W491,VLOOKUP($B491,项目阶段与里程碑!$B:$E,4,FALSE),"")</f>
        <v/>
      </c>
      <c r="AA491" t="e">
        <f>VLOOKUP(F491,内部通讯录!$B:$F,5,FALSE)</f>
        <v>#N/A</v>
      </c>
      <c r="AB491" t="str">
        <f>IFERROR(VLOOKUP($AA491,项目参数!$I$14:$J$21,2,FALSE),"")</f>
        <v/>
      </c>
    </row>
    <row r="492" spans="1:28">
      <c r="A492" s="8"/>
      <c r="B492" s="8"/>
      <c r="C492" s="8"/>
      <c r="D492" s="8"/>
      <c r="E492" s="8"/>
      <c r="F492" s="8"/>
      <c r="G492" s="8"/>
      <c r="H492" s="116"/>
      <c r="I492" s="40"/>
      <c r="J492" s="120" t="str">
        <f>IF(AND($H492&gt;0,$I492&lt;&gt;"",$I492&gt;40000),IFERROR(WORKDAY.INTL($I492,INT(($H492+项目参数!$J$29-1)/项目参数!$J$29)-1,1,项目参数!$B$2:$B$200),WORKDAY($I492,INT(($H492+项目参数!$J$29-1)/项目参数!$J$29)-1,1)),"")</f>
        <v/>
      </c>
      <c r="K492" s="121" t="str">
        <f>IF(AND($L492&lt;&gt;"",$L492&gt;40000,$M492&lt;&gt;"",$M492&gt;40000),(1+IFERROR(NETWORKDAYS.INTL($L492,$M492,1,项目参数!$B$2:$B$200),NETWORKDAYS($L492,$M492,1)))*项目参数!$J$29,"")</f>
        <v/>
      </c>
      <c r="L492" s="40"/>
      <c r="M492" s="40"/>
      <c r="N492" s="58"/>
      <c r="O492" s="61"/>
      <c r="W492" s="98" t="b">
        <f t="shared" si="7"/>
        <v>0</v>
      </c>
      <c r="Y492" s="32" t="str">
        <f>IF($W492,VLOOKUP($B492,项目阶段与里程碑!$B:$E,3,FALSE),"")</f>
        <v/>
      </c>
      <c r="Z492" s="32" t="str">
        <f>IF($W492,VLOOKUP($B492,项目阶段与里程碑!$B:$E,4,FALSE),"")</f>
        <v/>
      </c>
      <c r="AA492" t="e">
        <f>VLOOKUP(F492,内部通讯录!$B:$F,5,FALSE)</f>
        <v>#N/A</v>
      </c>
      <c r="AB492" t="str">
        <f>IFERROR(VLOOKUP($AA492,项目参数!$I$14:$J$21,2,FALSE),"")</f>
        <v/>
      </c>
    </row>
    <row r="493" spans="1:28">
      <c r="A493" s="8"/>
      <c r="B493" s="8"/>
      <c r="C493" s="8"/>
      <c r="D493" s="8"/>
      <c r="E493" s="8"/>
      <c r="F493" s="8"/>
      <c r="G493" s="8"/>
      <c r="H493" s="116"/>
      <c r="I493" s="40"/>
      <c r="J493" s="120" t="str">
        <f>IF(AND($H493&gt;0,$I493&lt;&gt;"",$I493&gt;40000),IFERROR(WORKDAY.INTL($I493,INT(($H493+项目参数!$J$29-1)/项目参数!$J$29)-1,1,项目参数!$B$2:$B$200),WORKDAY($I493,INT(($H493+项目参数!$J$29-1)/项目参数!$J$29)-1,1)),"")</f>
        <v/>
      </c>
      <c r="K493" s="121" t="str">
        <f>IF(AND($L493&lt;&gt;"",$L493&gt;40000,$M493&lt;&gt;"",$M493&gt;40000),(1+IFERROR(NETWORKDAYS.INTL($L493,$M493,1,项目参数!$B$2:$B$200),NETWORKDAYS($L493,$M493,1)))*项目参数!$J$29,"")</f>
        <v/>
      </c>
      <c r="L493" s="40"/>
      <c r="M493" s="40"/>
      <c r="N493" s="58"/>
      <c r="O493" s="61"/>
      <c r="W493" s="98" t="b">
        <f t="shared" si="7"/>
        <v>0</v>
      </c>
      <c r="Y493" s="32" t="str">
        <f>IF($W493,VLOOKUP($B493,项目阶段与里程碑!$B:$E,3,FALSE),"")</f>
        <v/>
      </c>
      <c r="Z493" s="32" t="str">
        <f>IF($W493,VLOOKUP($B493,项目阶段与里程碑!$B:$E,4,FALSE),"")</f>
        <v/>
      </c>
      <c r="AA493" t="e">
        <f>VLOOKUP(F493,内部通讯录!$B:$F,5,FALSE)</f>
        <v>#N/A</v>
      </c>
      <c r="AB493" t="str">
        <f>IFERROR(VLOOKUP($AA493,项目参数!$I$14:$J$21,2,FALSE),"")</f>
        <v/>
      </c>
    </row>
    <row r="494" spans="1:28">
      <c r="A494" s="8"/>
      <c r="B494" s="8"/>
      <c r="C494" s="8"/>
      <c r="D494" s="8"/>
      <c r="E494" s="8"/>
      <c r="F494" s="8"/>
      <c r="G494" s="8"/>
      <c r="H494" s="116"/>
      <c r="I494" s="40"/>
      <c r="J494" s="120" t="str">
        <f>IF(AND($H494&gt;0,$I494&lt;&gt;"",$I494&gt;40000),IFERROR(WORKDAY.INTL($I494,INT(($H494+项目参数!$J$29-1)/项目参数!$J$29)-1,1,项目参数!$B$2:$B$200),WORKDAY($I494,INT(($H494+项目参数!$J$29-1)/项目参数!$J$29)-1,1)),"")</f>
        <v/>
      </c>
      <c r="K494" s="121" t="str">
        <f>IF(AND($L494&lt;&gt;"",$L494&gt;40000,$M494&lt;&gt;"",$M494&gt;40000),(1+IFERROR(NETWORKDAYS.INTL($L494,$M494,1,项目参数!$B$2:$B$200),NETWORKDAYS($L494,$M494,1)))*项目参数!$J$29,"")</f>
        <v/>
      </c>
      <c r="L494" s="40"/>
      <c r="M494" s="40"/>
      <c r="N494" s="58"/>
      <c r="O494" s="61"/>
      <c r="W494" s="98" t="b">
        <f t="shared" si="7"/>
        <v>0</v>
      </c>
      <c r="Y494" s="32" t="str">
        <f>IF($W494,VLOOKUP($B494,项目阶段与里程碑!$B:$E,3,FALSE),"")</f>
        <v/>
      </c>
      <c r="Z494" s="32" t="str">
        <f>IF($W494,VLOOKUP($B494,项目阶段与里程碑!$B:$E,4,FALSE),"")</f>
        <v/>
      </c>
      <c r="AA494" t="e">
        <f>VLOOKUP(F494,内部通讯录!$B:$F,5,FALSE)</f>
        <v>#N/A</v>
      </c>
      <c r="AB494" t="str">
        <f>IFERROR(VLOOKUP($AA494,项目参数!$I$14:$J$21,2,FALSE),"")</f>
        <v/>
      </c>
    </row>
    <row r="495" spans="1:28">
      <c r="A495" s="8"/>
      <c r="B495" s="8"/>
      <c r="C495" s="8"/>
      <c r="D495" s="8"/>
      <c r="E495" s="8"/>
      <c r="F495" s="8"/>
      <c r="G495" s="8"/>
      <c r="H495" s="116"/>
      <c r="I495" s="40"/>
      <c r="J495" s="120" t="str">
        <f>IF(AND($H495&gt;0,$I495&lt;&gt;"",$I495&gt;40000),IFERROR(WORKDAY.INTL($I495,INT(($H495+项目参数!$J$29-1)/项目参数!$J$29)-1,1,项目参数!$B$2:$B$200),WORKDAY($I495,INT(($H495+项目参数!$J$29-1)/项目参数!$J$29)-1,1)),"")</f>
        <v/>
      </c>
      <c r="K495" s="121" t="str">
        <f>IF(AND($L495&lt;&gt;"",$L495&gt;40000,$M495&lt;&gt;"",$M495&gt;40000),(1+IFERROR(NETWORKDAYS.INTL($L495,$M495,1,项目参数!$B$2:$B$200),NETWORKDAYS($L495,$M495,1)))*项目参数!$J$29,"")</f>
        <v/>
      </c>
      <c r="L495" s="40"/>
      <c r="M495" s="40"/>
      <c r="N495" s="58"/>
      <c r="O495" s="61"/>
      <c r="W495" s="98" t="b">
        <f t="shared" si="7"/>
        <v>0</v>
      </c>
      <c r="Y495" s="32" t="str">
        <f>IF($W495,VLOOKUP($B495,项目阶段与里程碑!$B:$E,3,FALSE),"")</f>
        <v/>
      </c>
      <c r="Z495" s="32" t="str">
        <f>IF($W495,VLOOKUP($B495,项目阶段与里程碑!$B:$E,4,FALSE),"")</f>
        <v/>
      </c>
      <c r="AA495" t="e">
        <f>VLOOKUP(F495,内部通讯录!$B:$F,5,FALSE)</f>
        <v>#N/A</v>
      </c>
      <c r="AB495" t="str">
        <f>IFERROR(VLOOKUP($AA495,项目参数!$I$14:$J$21,2,FALSE),"")</f>
        <v/>
      </c>
    </row>
    <row r="496" spans="1:28">
      <c r="A496" s="8"/>
      <c r="B496" s="8"/>
      <c r="C496" s="8"/>
      <c r="D496" s="8"/>
      <c r="E496" s="8"/>
      <c r="F496" s="8"/>
      <c r="G496" s="8"/>
      <c r="H496" s="116"/>
      <c r="I496" s="40"/>
      <c r="J496" s="120" t="str">
        <f>IF(AND($H496&gt;0,$I496&lt;&gt;"",$I496&gt;40000),IFERROR(WORKDAY.INTL($I496,INT(($H496+项目参数!$J$29-1)/项目参数!$J$29)-1,1,项目参数!$B$2:$B$200),WORKDAY($I496,INT(($H496+项目参数!$J$29-1)/项目参数!$J$29)-1,1)),"")</f>
        <v/>
      </c>
      <c r="K496" s="121" t="str">
        <f>IF(AND($L496&lt;&gt;"",$L496&gt;40000,$M496&lt;&gt;"",$M496&gt;40000),(1+IFERROR(NETWORKDAYS.INTL($L496,$M496,1,项目参数!$B$2:$B$200),NETWORKDAYS($L496,$M496,1)))*项目参数!$J$29,"")</f>
        <v/>
      </c>
      <c r="L496" s="40"/>
      <c r="M496" s="40"/>
      <c r="N496" s="58"/>
      <c r="O496" s="61"/>
      <c r="W496" s="98" t="b">
        <f t="shared" si="7"/>
        <v>0</v>
      </c>
      <c r="Y496" s="32" t="str">
        <f>IF($W496,VLOOKUP($B496,项目阶段与里程碑!$B:$E,3,FALSE),"")</f>
        <v/>
      </c>
      <c r="Z496" s="32" t="str">
        <f>IF($W496,VLOOKUP($B496,项目阶段与里程碑!$B:$E,4,FALSE),"")</f>
        <v/>
      </c>
      <c r="AA496" t="e">
        <f>VLOOKUP(F496,内部通讯录!$B:$F,5,FALSE)</f>
        <v>#N/A</v>
      </c>
      <c r="AB496" t="str">
        <f>IFERROR(VLOOKUP($AA496,项目参数!$I$14:$J$21,2,FALSE),"")</f>
        <v/>
      </c>
    </row>
    <row r="497" spans="1:28">
      <c r="A497" s="8"/>
      <c r="B497" s="8"/>
      <c r="C497" s="8"/>
      <c r="D497" s="8"/>
      <c r="E497" s="8"/>
      <c r="F497" s="8"/>
      <c r="G497" s="8"/>
      <c r="H497" s="116"/>
      <c r="I497" s="40"/>
      <c r="J497" s="120" t="str">
        <f>IF(AND($H497&gt;0,$I497&lt;&gt;"",$I497&gt;40000),IFERROR(WORKDAY.INTL($I497,INT(($H497+项目参数!$J$29-1)/项目参数!$J$29)-1,1,项目参数!$B$2:$B$200),WORKDAY($I497,INT(($H497+项目参数!$J$29-1)/项目参数!$J$29)-1,1)),"")</f>
        <v/>
      </c>
      <c r="K497" s="121" t="str">
        <f>IF(AND($L497&lt;&gt;"",$L497&gt;40000,$M497&lt;&gt;"",$M497&gt;40000),(1+IFERROR(NETWORKDAYS.INTL($L497,$M497,1,项目参数!$B$2:$B$200),NETWORKDAYS($L497,$M497,1)))*项目参数!$J$29,"")</f>
        <v/>
      </c>
      <c r="L497" s="40"/>
      <c r="M497" s="40"/>
      <c r="N497" s="58"/>
      <c r="O497" s="61"/>
      <c r="W497" s="98" t="b">
        <f t="shared" si="7"/>
        <v>0</v>
      </c>
      <c r="Y497" s="32" t="str">
        <f>IF($W497,VLOOKUP($B497,项目阶段与里程碑!$B:$E,3,FALSE),"")</f>
        <v/>
      </c>
      <c r="Z497" s="32" t="str">
        <f>IF($W497,VLOOKUP($B497,项目阶段与里程碑!$B:$E,4,FALSE),"")</f>
        <v/>
      </c>
      <c r="AA497" t="e">
        <f>VLOOKUP(F497,内部通讯录!$B:$F,5,FALSE)</f>
        <v>#N/A</v>
      </c>
      <c r="AB497" t="str">
        <f>IFERROR(VLOOKUP($AA497,项目参数!$I$14:$J$21,2,FALSE),"")</f>
        <v/>
      </c>
    </row>
    <row r="498" spans="1:28">
      <c r="A498" s="8"/>
      <c r="B498" s="8"/>
      <c r="C498" s="8"/>
      <c r="D498" s="8"/>
      <c r="E498" s="8"/>
      <c r="F498" s="8"/>
      <c r="G498" s="8"/>
      <c r="H498" s="116"/>
      <c r="I498" s="40"/>
      <c r="J498" s="120" t="str">
        <f>IF(AND($H498&gt;0,$I498&lt;&gt;"",$I498&gt;40000),IFERROR(WORKDAY.INTL($I498,INT(($H498+项目参数!$J$29-1)/项目参数!$J$29)-1,1,项目参数!$B$2:$B$200),WORKDAY($I498,INT(($H498+项目参数!$J$29-1)/项目参数!$J$29)-1,1)),"")</f>
        <v/>
      </c>
      <c r="K498" s="121" t="str">
        <f>IF(AND($L498&lt;&gt;"",$L498&gt;40000,$M498&lt;&gt;"",$M498&gt;40000),(1+IFERROR(NETWORKDAYS.INTL($L498,$M498,1,项目参数!$B$2:$B$200),NETWORKDAYS($L498,$M498,1)))*项目参数!$J$29,"")</f>
        <v/>
      </c>
      <c r="L498" s="40"/>
      <c r="M498" s="40"/>
      <c r="N498" s="58"/>
      <c r="O498" s="61"/>
      <c r="W498" s="98" t="b">
        <f t="shared" si="7"/>
        <v>0</v>
      </c>
      <c r="Y498" s="32" t="str">
        <f>IF($W498,VLOOKUP($B498,项目阶段与里程碑!$B:$E,3,FALSE),"")</f>
        <v/>
      </c>
      <c r="Z498" s="32" t="str">
        <f>IF($W498,VLOOKUP($B498,项目阶段与里程碑!$B:$E,4,FALSE),"")</f>
        <v/>
      </c>
      <c r="AA498" t="e">
        <f>VLOOKUP(F498,内部通讯录!$B:$F,5,FALSE)</f>
        <v>#N/A</v>
      </c>
      <c r="AB498" t="str">
        <f>IFERROR(VLOOKUP($AA498,项目参数!$I$14:$J$21,2,FALSE),"")</f>
        <v/>
      </c>
    </row>
    <row r="499" spans="1:28">
      <c r="A499" s="8"/>
      <c r="B499" s="8"/>
      <c r="C499" s="8"/>
      <c r="D499" s="8"/>
      <c r="E499" s="8"/>
      <c r="F499" s="8"/>
      <c r="G499" s="8"/>
      <c r="H499" s="116"/>
      <c r="I499" s="40"/>
      <c r="J499" s="120" t="str">
        <f>IF(AND($H499&gt;0,$I499&lt;&gt;"",$I499&gt;40000),IFERROR(WORKDAY.INTL($I499,INT(($H499+项目参数!$J$29-1)/项目参数!$J$29)-1,1,项目参数!$B$2:$B$200),WORKDAY($I499,INT(($H499+项目参数!$J$29-1)/项目参数!$J$29)-1,1)),"")</f>
        <v/>
      </c>
      <c r="K499" s="121" t="str">
        <f>IF(AND($L499&lt;&gt;"",$L499&gt;40000,$M499&lt;&gt;"",$M499&gt;40000),(1+IFERROR(NETWORKDAYS.INTL($L499,$M499,1,项目参数!$B$2:$B$200),NETWORKDAYS($L499,$M499,1)))*项目参数!$J$29,"")</f>
        <v/>
      </c>
      <c r="L499" s="40"/>
      <c r="M499" s="40"/>
      <c r="N499" s="58"/>
      <c r="O499" s="61"/>
      <c r="W499" s="98" t="b">
        <f t="shared" si="7"/>
        <v>0</v>
      </c>
      <c r="Y499" s="32" t="str">
        <f>IF($W499,VLOOKUP($B499,项目阶段与里程碑!$B:$E,3,FALSE),"")</f>
        <v/>
      </c>
      <c r="Z499" s="32" t="str">
        <f>IF($W499,VLOOKUP($B499,项目阶段与里程碑!$B:$E,4,FALSE),"")</f>
        <v/>
      </c>
      <c r="AA499" t="e">
        <f>VLOOKUP(F499,内部通讯录!$B:$F,5,FALSE)</f>
        <v>#N/A</v>
      </c>
      <c r="AB499" t="str">
        <f>IFERROR(VLOOKUP($AA499,项目参数!$I$14:$J$21,2,FALSE),"")</f>
        <v/>
      </c>
    </row>
    <row r="500" spans="1:28">
      <c r="A500" s="8"/>
      <c r="B500" s="8"/>
      <c r="C500" s="8"/>
      <c r="D500" s="8"/>
      <c r="E500" s="8"/>
      <c r="F500" s="8"/>
      <c r="G500" s="8"/>
      <c r="H500" s="116"/>
      <c r="I500" s="40"/>
      <c r="J500" s="120" t="str">
        <f>IF(AND($H500&gt;0,$I500&lt;&gt;"",$I500&gt;40000),IFERROR(WORKDAY.INTL($I500,INT(($H500+项目参数!$J$29-1)/项目参数!$J$29)-1,1,项目参数!$B$2:$B$200),WORKDAY($I500,INT(($H500+项目参数!$J$29-1)/项目参数!$J$29)-1,1)),"")</f>
        <v/>
      </c>
      <c r="K500" s="121" t="str">
        <f>IF(AND($L500&lt;&gt;"",$L500&gt;40000,$M500&lt;&gt;"",$M500&gt;40000),(1+IFERROR(NETWORKDAYS.INTL($L500,$M500,1,项目参数!$B$2:$B$200),NETWORKDAYS($L500,$M500,1)))*项目参数!$J$29,"")</f>
        <v/>
      </c>
      <c r="L500" s="40"/>
      <c r="M500" s="40"/>
      <c r="N500" s="58"/>
      <c r="O500" s="61"/>
      <c r="W500" s="98" t="b">
        <f t="shared" si="7"/>
        <v>0</v>
      </c>
      <c r="Y500" s="32" t="str">
        <f>IF($W500,VLOOKUP($B500,项目阶段与里程碑!$B:$E,3,FALSE),"")</f>
        <v/>
      </c>
      <c r="Z500" s="32" t="str">
        <f>IF($W500,VLOOKUP($B500,项目阶段与里程碑!$B:$E,4,FALSE),"")</f>
        <v/>
      </c>
      <c r="AA500" t="e">
        <f>VLOOKUP(F500,内部通讯录!$B:$F,5,FALSE)</f>
        <v>#N/A</v>
      </c>
      <c r="AB500" t="str">
        <f>IFERROR(VLOOKUP($AA500,项目参数!$I$14:$J$21,2,FALSE),"")</f>
        <v/>
      </c>
    </row>
    <row r="501" spans="1:28">
      <c r="A501" s="8"/>
      <c r="B501" s="8"/>
      <c r="C501" s="8"/>
      <c r="D501" s="8"/>
      <c r="E501" s="8"/>
      <c r="F501" s="8"/>
      <c r="G501" s="8"/>
      <c r="H501" s="116"/>
      <c r="I501" s="40"/>
      <c r="J501" s="120" t="str">
        <f>IF(AND($H501&gt;0,$I501&lt;&gt;"",$I501&gt;40000),IFERROR(WORKDAY.INTL($I501,INT(($H501+项目参数!$J$29-1)/项目参数!$J$29)-1,1,项目参数!$B$2:$B$200),WORKDAY($I501,INT(($H501+项目参数!$J$29-1)/项目参数!$J$29)-1,1)),"")</f>
        <v/>
      </c>
      <c r="K501" s="121" t="str">
        <f>IF(AND($L501&lt;&gt;"",$L501&gt;40000,$M501&lt;&gt;"",$M501&gt;40000),(1+IFERROR(NETWORKDAYS.INTL($L501,$M501,1,项目参数!$B$2:$B$200),NETWORKDAYS($L501,$M501,1)))*项目参数!$J$29,"")</f>
        <v/>
      </c>
      <c r="L501" s="40"/>
      <c r="M501" s="40"/>
      <c r="N501" s="58"/>
      <c r="O501" s="61"/>
      <c r="W501" s="98" t="b">
        <f t="shared" si="7"/>
        <v>0</v>
      </c>
      <c r="Y501" s="32" t="str">
        <f>IF($W501,VLOOKUP($B501,项目阶段与里程碑!$B:$E,3,FALSE),"")</f>
        <v/>
      </c>
      <c r="Z501" s="32" t="str">
        <f>IF($W501,VLOOKUP($B501,项目阶段与里程碑!$B:$E,4,FALSE),"")</f>
        <v/>
      </c>
      <c r="AA501" t="e">
        <f>VLOOKUP(F501,内部通讯录!$B:$F,5,FALSE)</f>
        <v>#N/A</v>
      </c>
      <c r="AB501" t="str">
        <f>IFERROR(VLOOKUP($AA501,项目参数!$I$14:$J$21,2,FALSE),"")</f>
        <v/>
      </c>
    </row>
    <row r="502" spans="1:28">
      <c r="A502" s="8"/>
      <c r="B502" s="8"/>
      <c r="C502" s="8"/>
      <c r="D502" s="8"/>
      <c r="E502" s="8"/>
      <c r="F502" s="8"/>
      <c r="G502" s="8"/>
      <c r="H502" s="116"/>
      <c r="I502" s="40"/>
      <c r="J502" s="120" t="str">
        <f>IF(AND($H502&gt;0,$I502&lt;&gt;"",$I502&gt;40000),IFERROR(WORKDAY.INTL($I502,INT(($H502+项目参数!$J$29-1)/项目参数!$J$29)-1,1,项目参数!$B$2:$B$200),WORKDAY($I502,INT(($H502+项目参数!$J$29-1)/项目参数!$J$29)-1,1)),"")</f>
        <v/>
      </c>
      <c r="K502" s="121" t="str">
        <f>IF(AND($L502&lt;&gt;"",$L502&gt;40000,$M502&lt;&gt;"",$M502&gt;40000),(1+IFERROR(NETWORKDAYS.INTL($L502,$M502,1,项目参数!$B$2:$B$200),NETWORKDAYS($L502,$M502,1)))*项目参数!$J$29,"")</f>
        <v/>
      </c>
      <c r="L502" s="40"/>
      <c r="M502" s="40"/>
      <c r="N502" s="58"/>
      <c r="O502" s="61"/>
      <c r="W502" s="98" t="b">
        <f t="shared" si="7"/>
        <v>0</v>
      </c>
      <c r="Y502" s="32" t="str">
        <f>IF($W502,VLOOKUP($B502,项目阶段与里程碑!$B:$E,3,FALSE),"")</f>
        <v/>
      </c>
      <c r="Z502" s="32" t="str">
        <f>IF($W502,VLOOKUP($B502,项目阶段与里程碑!$B:$E,4,FALSE),"")</f>
        <v/>
      </c>
      <c r="AA502" t="e">
        <f>VLOOKUP(F502,内部通讯录!$B:$F,5,FALSE)</f>
        <v>#N/A</v>
      </c>
      <c r="AB502" t="str">
        <f>IFERROR(VLOOKUP($AA502,项目参数!$I$14:$J$21,2,FALSE),"")</f>
        <v/>
      </c>
    </row>
    <row r="503" spans="1:28">
      <c r="A503" s="8"/>
      <c r="B503" s="8"/>
      <c r="C503" s="8"/>
      <c r="D503" s="8"/>
      <c r="E503" s="8"/>
      <c r="F503" s="8"/>
      <c r="G503" s="8"/>
      <c r="H503" s="116"/>
      <c r="I503" s="40"/>
      <c r="J503" s="120" t="str">
        <f>IF(AND($H503&gt;0,$I503&lt;&gt;"",$I503&gt;40000),IFERROR(WORKDAY.INTL($I503,INT(($H503+项目参数!$J$29-1)/项目参数!$J$29)-1,1,项目参数!$B$2:$B$200),WORKDAY($I503,INT(($H503+项目参数!$J$29-1)/项目参数!$J$29)-1,1)),"")</f>
        <v/>
      </c>
      <c r="K503" s="121" t="str">
        <f>IF(AND($L503&lt;&gt;"",$L503&gt;40000,$M503&lt;&gt;"",$M503&gt;40000),(1+IFERROR(NETWORKDAYS.INTL($L503,$M503,1,项目参数!$B$2:$B$200),NETWORKDAYS($L503,$M503,1)))*项目参数!$J$29,"")</f>
        <v/>
      </c>
      <c r="L503" s="40"/>
      <c r="M503" s="40"/>
      <c r="N503" s="58"/>
      <c r="O503" s="61"/>
      <c r="W503" s="98" t="b">
        <f t="shared" si="7"/>
        <v>0</v>
      </c>
      <c r="Y503" s="32" t="str">
        <f>IF($W503,VLOOKUP($B503,项目阶段与里程碑!$B:$E,3,FALSE),"")</f>
        <v/>
      </c>
      <c r="Z503" s="32" t="str">
        <f>IF($W503,VLOOKUP($B503,项目阶段与里程碑!$B:$E,4,FALSE),"")</f>
        <v/>
      </c>
      <c r="AA503" t="e">
        <f>VLOOKUP(F503,内部通讯录!$B:$F,5,FALSE)</f>
        <v>#N/A</v>
      </c>
      <c r="AB503" t="str">
        <f>IFERROR(VLOOKUP($AA503,项目参数!$I$14:$J$21,2,FALSE),"")</f>
        <v/>
      </c>
    </row>
    <row r="504" spans="1:28">
      <c r="A504" s="8"/>
      <c r="B504" s="8"/>
      <c r="C504" s="8"/>
      <c r="D504" s="8"/>
      <c r="E504" s="8"/>
      <c r="F504" s="8"/>
      <c r="G504" s="8"/>
      <c r="H504" s="116"/>
      <c r="I504" s="40"/>
      <c r="J504" s="120" t="str">
        <f>IF(AND($H504&gt;0,$I504&lt;&gt;"",$I504&gt;40000),IFERROR(WORKDAY.INTL($I504,INT(($H504+项目参数!$J$29-1)/项目参数!$J$29)-1,1,项目参数!$B$2:$B$200),WORKDAY($I504,INT(($H504+项目参数!$J$29-1)/项目参数!$J$29)-1,1)),"")</f>
        <v/>
      </c>
      <c r="K504" s="121" t="str">
        <f>IF(AND($L504&lt;&gt;"",$L504&gt;40000,$M504&lt;&gt;"",$M504&gt;40000),(1+IFERROR(NETWORKDAYS.INTL($L504,$M504,1,项目参数!$B$2:$B$200),NETWORKDAYS($L504,$M504,1)))*项目参数!$J$29,"")</f>
        <v/>
      </c>
      <c r="L504" s="40"/>
      <c r="M504" s="40"/>
      <c r="N504" s="58"/>
      <c r="O504" s="61"/>
      <c r="W504" s="98" t="b">
        <f t="shared" si="7"/>
        <v>0</v>
      </c>
      <c r="Y504" s="32" t="str">
        <f>IF($W504,VLOOKUP($B504,项目阶段与里程碑!$B:$E,3,FALSE),"")</f>
        <v/>
      </c>
      <c r="Z504" s="32" t="str">
        <f>IF($W504,VLOOKUP($B504,项目阶段与里程碑!$B:$E,4,FALSE),"")</f>
        <v/>
      </c>
      <c r="AA504" t="e">
        <f>VLOOKUP(F504,内部通讯录!$B:$F,5,FALSE)</f>
        <v>#N/A</v>
      </c>
      <c r="AB504" t="str">
        <f>IFERROR(VLOOKUP($AA504,项目参数!$I$14:$J$21,2,FALSE),"")</f>
        <v/>
      </c>
    </row>
    <row r="505" spans="1:28">
      <c r="A505" s="8"/>
      <c r="B505" s="8"/>
      <c r="C505" s="8"/>
      <c r="D505" s="8"/>
      <c r="E505" s="8"/>
      <c r="F505" s="8"/>
      <c r="G505" s="8"/>
      <c r="H505" s="116"/>
      <c r="I505" s="40"/>
      <c r="J505" s="120" t="str">
        <f>IF(AND($H505&gt;0,$I505&lt;&gt;"",$I505&gt;40000),IFERROR(WORKDAY.INTL($I505,INT(($H505+项目参数!$J$29-1)/项目参数!$J$29)-1,1,项目参数!$B$2:$B$200),WORKDAY($I505,INT(($H505+项目参数!$J$29-1)/项目参数!$J$29)-1,1)),"")</f>
        <v/>
      </c>
      <c r="K505" s="121" t="str">
        <f>IF(AND($L505&lt;&gt;"",$L505&gt;40000,$M505&lt;&gt;"",$M505&gt;40000),(1+IFERROR(NETWORKDAYS.INTL($L505,$M505,1,项目参数!$B$2:$B$200),NETWORKDAYS($L505,$M505,1)))*项目参数!$J$29,"")</f>
        <v/>
      </c>
      <c r="L505" s="40"/>
      <c r="M505" s="40"/>
      <c r="N505" s="58"/>
      <c r="O505" s="61"/>
      <c r="W505" s="98" t="b">
        <f t="shared" si="7"/>
        <v>0</v>
      </c>
      <c r="Y505" s="32" t="str">
        <f>IF($W505,VLOOKUP($B505,项目阶段与里程碑!$B:$E,3,FALSE),"")</f>
        <v/>
      </c>
      <c r="Z505" s="32" t="str">
        <f>IF($W505,VLOOKUP($B505,项目阶段与里程碑!$B:$E,4,FALSE),"")</f>
        <v/>
      </c>
      <c r="AA505" t="e">
        <f>VLOOKUP(F505,内部通讯录!$B:$F,5,FALSE)</f>
        <v>#N/A</v>
      </c>
      <c r="AB505" t="str">
        <f>IFERROR(VLOOKUP($AA505,项目参数!$I$14:$J$21,2,FALSE),"")</f>
        <v/>
      </c>
    </row>
    <row r="506" spans="1:28">
      <c r="A506" s="8"/>
      <c r="B506" s="8"/>
      <c r="C506" s="8"/>
      <c r="D506" s="8"/>
      <c r="E506" s="8"/>
      <c r="F506" s="8"/>
      <c r="G506" s="8"/>
      <c r="H506" s="116"/>
      <c r="I506" s="40"/>
      <c r="J506" s="120" t="str">
        <f>IF(AND($H506&gt;0,$I506&lt;&gt;"",$I506&gt;40000),IFERROR(WORKDAY.INTL($I506,INT(($H506+项目参数!$J$29-1)/项目参数!$J$29)-1,1,项目参数!$B$2:$B$200),WORKDAY($I506,INT(($H506+项目参数!$J$29-1)/项目参数!$J$29)-1,1)),"")</f>
        <v/>
      </c>
      <c r="K506" s="121" t="str">
        <f>IF(AND($L506&lt;&gt;"",$L506&gt;40000,$M506&lt;&gt;"",$M506&gt;40000),(1+IFERROR(NETWORKDAYS.INTL($L506,$M506,1,项目参数!$B$2:$B$200),NETWORKDAYS($L506,$M506,1)))*项目参数!$J$29,"")</f>
        <v/>
      </c>
      <c r="L506" s="40"/>
      <c r="M506" s="40"/>
      <c r="N506" s="58"/>
      <c r="O506" s="61"/>
      <c r="W506" s="98" t="b">
        <f t="shared" si="7"/>
        <v>0</v>
      </c>
      <c r="Y506" s="32" t="str">
        <f>IF($W506,VLOOKUP($B506,项目阶段与里程碑!$B:$E,3,FALSE),"")</f>
        <v/>
      </c>
      <c r="Z506" s="32" t="str">
        <f>IF($W506,VLOOKUP($B506,项目阶段与里程碑!$B:$E,4,FALSE),"")</f>
        <v/>
      </c>
      <c r="AA506" t="e">
        <f>VLOOKUP(F506,内部通讯录!$B:$F,5,FALSE)</f>
        <v>#N/A</v>
      </c>
      <c r="AB506" t="str">
        <f>IFERROR(VLOOKUP($AA506,项目参数!$I$14:$J$21,2,FALSE),"")</f>
        <v/>
      </c>
    </row>
    <row r="507" spans="1:28">
      <c r="A507" s="8"/>
      <c r="B507" s="8"/>
      <c r="C507" s="8"/>
      <c r="D507" s="8"/>
      <c r="E507" s="8"/>
      <c r="F507" s="8"/>
      <c r="G507" s="8"/>
      <c r="H507" s="116"/>
      <c r="I507" s="40"/>
      <c r="J507" s="120" t="str">
        <f>IF(AND($H507&gt;0,$I507&lt;&gt;"",$I507&gt;40000),IFERROR(WORKDAY.INTL($I507,INT(($H507+项目参数!$J$29-1)/项目参数!$J$29)-1,1,项目参数!$B$2:$B$200),WORKDAY($I507,INT(($H507+项目参数!$J$29-1)/项目参数!$J$29)-1,1)),"")</f>
        <v/>
      </c>
      <c r="K507" s="121" t="str">
        <f>IF(AND($L507&lt;&gt;"",$L507&gt;40000,$M507&lt;&gt;"",$M507&gt;40000),(1+IFERROR(NETWORKDAYS.INTL($L507,$M507,1,项目参数!$B$2:$B$200),NETWORKDAYS($L507,$M507,1)))*项目参数!$J$29,"")</f>
        <v/>
      </c>
      <c r="L507" s="40"/>
      <c r="M507" s="40"/>
      <c r="N507" s="58"/>
      <c r="O507" s="61"/>
      <c r="W507" s="98" t="b">
        <f t="shared" si="7"/>
        <v>0</v>
      </c>
      <c r="Y507" s="32" t="str">
        <f>IF($W507,VLOOKUP($B507,项目阶段与里程碑!$B:$E,3,FALSE),"")</f>
        <v/>
      </c>
      <c r="Z507" s="32" t="str">
        <f>IF($W507,VLOOKUP($B507,项目阶段与里程碑!$B:$E,4,FALSE),"")</f>
        <v/>
      </c>
      <c r="AA507" t="e">
        <f>VLOOKUP(F507,内部通讯录!$B:$F,5,FALSE)</f>
        <v>#N/A</v>
      </c>
      <c r="AB507" t="str">
        <f>IFERROR(VLOOKUP($AA507,项目参数!$I$14:$J$21,2,FALSE),"")</f>
        <v/>
      </c>
    </row>
    <row r="508" spans="1:28">
      <c r="A508" s="8"/>
      <c r="B508" s="8"/>
      <c r="C508" s="8"/>
      <c r="D508" s="8"/>
      <c r="E508" s="8"/>
      <c r="F508" s="8"/>
      <c r="G508" s="8"/>
      <c r="H508" s="116"/>
      <c r="I508" s="40"/>
      <c r="J508" s="120" t="str">
        <f>IF(AND($H508&gt;0,$I508&lt;&gt;"",$I508&gt;40000),IFERROR(WORKDAY.INTL($I508,INT(($H508+项目参数!$J$29-1)/项目参数!$J$29)-1,1,项目参数!$B$2:$B$200),WORKDAY($I508,INT(($H508+项目参数!$J$29-1)/项目参数!$J$29)-1,1)),"")</f>
        <v/>
      </c>
      <c r="K508" s="121" t="str">
        <f>IF(AND($L508&lt;&gt;"",$L508&gt;40000,$M508&lt;&gt;"",$M508&gt;40000),(1+IFERROR(NETWORKDAYS.INTL($L508,$M508,1,项目参数!$B$2:$B$200),NETWORKDAYS($L508,$M508,1)))*项目参数!$J$29,"")</f>
        <v/>
      </c>
      <c r="L508" s="40"/>
      <c r="M508" s="40"/>
      <c r="N508" s="58"/>
      <c r="O508" s="61"/>
      <c r="W508" s="98" t="b">
        <f t="shared" si="7"/>
        <v>0</v>
      </c>
      <c r="Y508" s="32" t="str">
        <f>IF($W508,VLOOKUP($B508,项目阶段与里程碑!$B:$E,3,FALSE),"")</f>
        <v/>
      </c>
      <c r="Z508" s="32" t="str">
        <f>IF($W508,VLOOKUP($B508,项目阶段与里程碑!$B:$E,4,FALSE),"")</f>
        <v/>
      </c>
      <c r="AA508" t="e">
        <f>VLOOKUP(F508,内部通讯录!$B:$F,5,FALSE)</f>
        <v>#N/A</v>
      </c>
      <c r="AB508" t="str">
        <f>IFERROR(VLOOKUP($AA508,项目参数!$I$14:$J$21,2,FALSE),"")</f>
        <v/>
      </c>
    </row>
    <row r="509" spans="1:28">
      <c r="A509" s="8"/>
      <c r="B509" s="8"/>
      <c r="C509" s="8"/>
      <c r="D509" s="8"/>
      <c r="E509" s="8"/>
      <c r="F509" s="8"/>
      <c r="G509" s="8"/>
      <c r="H509" s="116"/>
      <c r="I509" s="40"/>
      <c r="J509" s="120" t="str">
        <f>IF(AND($H509&gt;0,$I509&lt;&gt;"",$I509&gt;40000),IFERROR(WORKDAY.INTL($I509,INT(($H509+项目参数!$J$29-1)/项目参数!$J$29)-1,1,项目参数!$B$2:$B$200),WORKDAY($I509,INT(($H509+项目参数!$J$29-1)/项目参数!$J$29)-1,1)),"")</f>
        <v/>
      </c>
      <c r="K509" s="121" t="str">
        <f>IF(AND($L509&lt;&gt;"",$L509&gt;40000,$M509&lt;&gt;"",$M509&gt;40000),(1+IFERROR(NETWORKDAYS.INTL($L509,$M509,1,项目参数!$B$2:$B$200),NETWORKDAYS($L509,$M509,1)))*项目参数!$J$29,"")</f>
        <v/>
      </c>
      <c r="L509" s="40"/>
      <c r="M509" s="40"/>
      <c r="N509" s="58"/>
      <c r="O509" s="61"/>
      <c r="W509" s="98" t="b">
        <f t="shared" si="7"/>
        <v>0</v>
      </c>
      <c r="Y509" s="32" t="str">
        <f>IF($W509,VLOOKUP($B509,项目阶段与里程碑!$B:$E,3,FALSE),"")</f>
        <v/>
      </c>
      <c r="Z509" s="32" t="str">
        <f>IF($W509,VLOOKUP($B509,项目阶段与里程碑!$B:$E,4,FALSE),"")</f>
        <v/>
      </c>
      <c r="AA509" t="e">
        <f>VLOOKUP(F509,内部通讯录!$B:$F,5,FALSE)</f>
        <v>#N/A</v>
      </c>
      <c r="AB509" t="str">
        <f>IFERROR(VLOOKUP($AA509,项目参数!$I$14:$J$21,2,FALSE),"")</f>
        <v/>
      </c>
    </row>
    <row r="510" spans="1:28">
      <c r="A510" s="8"/>
      <c r="B510" s="8"/>
      <c r="C510" s="8"/>
      <c r="D510" s="8"/>
      <c r="E510" s="8"/>
      <c r="F510" s="8"/>
      <c r="G510" s="8"/>
      <c r="H510" s="116"/>
      <c r="I510" s="40"/>
      <c r="J510" s="120" t="str">
        <f>IF(AND($H510&gt;0,$I510&lt;&gt;"",$I510&gt;40000),IFERROR(WORKDAY.INTL($I510,INT(($H510+项目参数!$J$29-1)/项目参数!$J$29)-1,1,项目参数!$B$2:$B$200),WORKDAY($I510,INT(($H510+项目参数!$J$29-1)/项目参数!$J$29)-1,1)),"")</f>
        <v/>
      </c>
      <c r="K510" s="121" t="str">
        <f>IF(AND($L510&lt;&gt;"",$L510&gt;40000,$M510&lt;&gt;"",$M510&gt;40000),(1+IFERROR(NETWORKDAYS.INTL($L510,$M510,1,项目参数!$B$2:$B$200),NETWORKDAYS($L510,$M510,1)))*项目参数!$J$29,"")</f>
        <v/>
      </c>
      <c r="L510" s="40"/>
      <c r="M510" s="40"/>
      <c r="N510" s="58"/>
      <c r="O510" s="61"/>
      <c r="W510" s="98" t="b">
        <f t="shared" si="7"/>
        <v>0</v>
      </c>
      <c r="Y510" s="32" t="str">
        <f>IF($W510,VLOOKUP($B510,项目阶段与里程碑!$B:$E,3,FALSE),"")</f>
        <v/>
      </c>
      <c r="Z510" s="32" t="str">
        <f>IF($W510,VLOOKUP($B510,项目阶段与里程碑!$B:$E,4,FALSE),"")</f>
        <v/>
      </c>
      <c r="AA510" t="e">
        <f>VLOOKUP(F510,内部通讯录!$B:$F,5,FALSE)</f>
        <v>#N/A</v>
      </c>
      <c r="AB510" t="str">
        <f>IFERROR(VLOOKUP($AA510,项目参数!$I$14:$J$21,2,FALSE),"")</f>
        <v/>
      </c>
    </row>
    <row r="511" spans="1:28">
      <c r="A511" s="8"/>
      <c r="B511" s="8"/>
      <c r="C511" s="8"/>
      <c r="D511" s="8"/>
      <c r="E511" s="8"/>
      <c r="F511" s="8"/>
      <c r="G511" s="8"/>
      <c r="H511" s="116"/>
      <c r="I511" s="40"/>
      <c r="J511" s="120" t="str">
        <f>IF(AND($H511&gt;0,$I511&lt;&gt;"",$I511&gt;40000),IFERROR(WORKDAY.INTL($I511,INT(($H511+项目参数!$J$29-1)/项目参数!$J$29)-1,1,项目参数!$B$2:$B$200),WORKDAY($I511,INT(($H511+项目参数!$J$29-1)/项目参数!$J$29)-1,1)),"")</f>
        <v/>
      </c>
      <c r="K511" s="121" t="str">
        <f>IF(AND($L511&lt;&gt;"",$L511&gt;40000,$M511&lt;&gt;"",$M511&gt;40000),(1+IFERROR(NETWORKDAYS.INTL($L511,$M511,1,项目参数!$B$2:$B$200),NETWORKDAYS($L511,$M511,1)))*项目参数!$J$29,"")</f>
        <v/>
      </c>
      <c r="L511" s="40"/>
      <c r="M511" s="40"/>
      <c r="N511" s="58"/>
      <c r="O511" s="61"/>
      <c r="W511" s="98" t="b">
        <f t="shared" si="7"/>
        <v>0</v>
      </c>
      <c r="Y511" s="32" t="str">
        <f>IF($W511,VLOOKUP($B511,项目阶段与里程碑!$B:$E,3,FALSE),"")</f>
        <v/>
      </c>
      <c r="Z511" s="32" t="str">
        <f>IF($W511,VLOOKUP($B511,项目阶段与里程碑!$B:$E,4,FALSE),"")</f>
        <v/>
      </c>
      <c r="AA511" t="e">
        <f>VLOOKUP(F511,内部通讯录!$B:$F,5,FALSE)</f>
        <v>#N/A</v>
      </c>
      <c r="AB511" t="str">
        <f>IFERROR(VLOOKUP($AA511,项目参数!$I$14:$J$21,2,FALSE),"")</f>
        <v/>
      </c>
    </row>
    <row r="512" spans="1:28">
      <c r="A512" s="8"/>
      <c r="B512" s="8"/>
      <c r="C512" s="8"/>
      <c r="D512" s="8"/>
      <c r="E512" s="8"/>
      <c r="F512" s="8"/>
      <c r="G512" s="8"/>
      <c r="H512" s="116"/>
      <c r="I512" s="40"/>
      <c r="J512" s="120" t="str">
        <f>IF(AND($H512&gt;0,$I512&lt;&gt;"",$I512&gt;40000),IFERROR(WORKDAY.INTL($I512,INT(($H512+项目参数!$J$29-1)/项目参数!$J$29)-1,1,项目参数!$B$2:$B$200),WORKDAY($I512,INT(($H512+项目参数!$J$29-1)/项目参数!$J$29)-1,1)),"")</f>
        <v/>
      </c>
      <c r="K512" s="121" t="str">
        <f>IF(AND($L512&lt;&gt;"",$L512&gt;40000,$M512&lt;&gt;"",$M512&gt;40000),(1+IFERROR(NETWORKDAYS.INTL($L512,$M512,1,项目参数!$B$2:$B$200),NETWORKDAYS($L512,$M512,1)))*项目参数!$J$29,"")</f>
        <v/>
      </c>
      <c r="L512" s="40"/>
      <c r="M512" s="40"/>
      <c r="N512" s="58"/>
      <c r="O512" s="61"/>
      <c r="W512" s="98" t="b">
        <f t="shared" si="7"/>
        <v>0</v>
      </c>
      <c r="Y512" s="32" t="str">
        <f>IF($W512,VLOOKUP($B512,项目阶段与里程碑!$B:$E,3,FALSE),"")</f>
        <v/>
      </c>
      <c r="Z512" s="32" t="str">
        <f>IF($W512,VLOOKUP($B512,项目阶段与里程碑!$B:$E,4,FALSE),"")</f>
        <v/>
      </c>
      <c r="AA512" t="e">
        <f>VLOOKUP(F512,内部通讯录!$B:$F,5,FALSE)</f>
        <v>#N/A</v>
      </c>
      <c r="AB512" t="str">
        <f>IFERROR(VLOOKUP($AA512,项目参数!$I$14:$J$21,2,FALSE),"")</f>
        <v/>
      </c>
    </row>
    <row r="513" spans="1:28">
      <c r="A513" s="8"/>
      <c r="B513" s="8"/>
      <c r="C513" s="8"/>
      <c r="D513" s="8"/>
      <c r="E513" s="8"/>
      <c r="F513" s="8"/>
      <c r="G513" s="8"/>
      <c r="H513" s="116"/>
      <c r="I513" s="40"/>
      <c r="J513" s="120" t="str">
        <f>IF(AND($H513&gt;0,$I513&lt;&gt;"",$I513&gt;40000),IFERROR(WORKDAY.INTL($I513,INT(($H513+项目参数!$J$29-1)/项目参数!$J$29)-1,1,项目参数!$B$2:$B$200),WORKDAY($I513,INT(($H513+项目参数!$J$29-1)/项目参数!$J$29)-1,1)),"")</f>
        <v/>
      </c>
      <c r="K513" s="121" t="str">
        <f>IF(AND($L513&lt;&gt;"",$L513&gt;40000,$M513&lt;&gt;"",$M513&gt;40000),(1+IFERROR(NETWORKDAYS.INTL($L513,$M513,1,项目参数!$B$2:$B$200),NETWORKDAYS($L513,$M513,1)))*项目参数!$J$29,"")</f>
        <v/>
      </c>
      <c r="L513" s="40"/>
      <c r="M513" s="40"/>
      <c r="N513" s="58"/>
      <c r="O513" s="61"/>
      <c r="W513" s="98" t="b">
        <f t="shared" si="7"/>
        <v>0</v>
      </c>
      <c r="Y513" s="32" t="str">
        <f>IF($W513,VLOOKUP($B513,项目阶段与里程碑!$B:$E,3,FALSE),"")</f>
        <v/>
      </c>
      <c r="Z513" s="32" t="str">
        <f>IF($W513,VLOOKUP($B513,项目阶段与里程碑!$B:$E,4,FALSE),"")</f>
        <v/>
      </c>
      <c r="AA513" t="e">
        <f>VLOOKUP(F513,内部通讯录!$B:$F,5,FALSE)</f>
        <v>#N/A</v>
      </c>
      <c r="AB513" t="str">
        <f>IFERROR(VLOOKUP($AA513,项目参数!$I$14:$J$21,2,FALSE),"")</f>
        <v/>
      </c>
    </row>
    <row r="514" spans="1:28">
      <c r="A514" s="8"/>
      <c r="B514" s="8"/>
      <c r="C514" s="8"/>
      <c r="D514" s="8"/>
      <c r="E514" s="8"/>
      <c r="F514" s="8"/>
      <c r="G514" s="8"/>
      <c r="H514" s="116"/>
      <c r="I514" s="40"/>
      <c r="J514" s="120" t="str">
        <f>IF(AND($H514&gt;0,$I514&lt;&gt;"",$I514&gt;40000),IFERROR(WORKDAY.INTL($I514,INT(($H514+项目参数!$J$29-1)/项目参数!$J$29)-1,1,项目参数!$B$2:$B$200),WORKDAY($I514,INT(($H514+项目参数!$J$29-1)/项目参数!$J$29)-1,1)),"")</f>
        <v/>
      </c>
      <c r="K514" s="121" t="str">
        <f>IF(AND($L514&lt;&gt;"",$L514&gt;40000,$M514&lt;&gt;"",$M514&gt;40000),(1+IFERROR(NETWORKDAYS.INTL($L514,$M514,1,项目参数!$B$2:$B$200),NETWORKDAYS($L514,$M514,1)))*项目参数!$J$29,"")</f>
        <v/>
      </c>
      <c r="L514" s="40"/>
      <c r="M514" s="40"/>
      <c r="N514" s="58"/>
      <c r="O514" s="61"/>
      <c r="W514" s="98" t="b">
        <f t="shared" ref="W514:W577" si="8">AND(LEN(A514)&gt;0,LEN(C514)&gt;3,LEN(F514)&gt;1,OR(I514=0,AND(H514&gt;0,I514&gt;40000)),OR(L514=0,L514&gt;40000))</f>
        <v>0</v>
      </c>
      <c r="Y514" s="32" t="str">
        <f>IF($W514,VLOOKUP($B514,项目阶段与里程碑!$B:$E,3,FALSE),"")</f>
        <v/>
      </c>
      <c r="Z514" s="32" t="str">
        <f>IF($W514,VLOOKUP($B514,项目阶段与里程碑!$B:$E,4,FALSE),"")</f>
        <v/>
      </c>
      <c r="AA514" t="e">
        <f>VLOOKUP(F514,内部通讯录!$B:$F,5,FALSE)</f>
        <v>#N/A</v>
      </c>
      <c r="AB514" t="str">
        <f>IFERROR(VLOOKUP($AA514,项目参数!$I$14:$J$21,2,FALSE),"")</f>
        <v/>
      </c>
    </row>
    <row r="515" spans="1:28">
      <c r="A515" s="8"/>
      <c r="B515" s="8"/>
      <c r="C515" s="8"/>
      <c r="D515" s="8"/>
      <c r="E515" s="8"/>
      <c r="F515" s="8"/>
      <c r="G515" s="8"/>
      <c r="H515" s="116"/>
      <c r="I515" s="40"/>
      <c r="J515" s="120" t="str">
        <f>IF(AND($H515&gt;0,$I515&lt;&gt;"",$I515&gt;40000),IFERROR(WORKDAY.INTL($I515,INT(($H515+项目参数!$J$29-1)/项目参数!$J$29)-1,1,项目参数!$B$2:$B$200),WORKDAY($I515,INT(($H515+项目参数!$J$29-1)/项目参数!$J$29)-1,1)),"")</f>
        <v/>
      </c>
      <c r="K515" s="121" t="str">
        <f>IF(AND($L515&lt;&gt;"",$L515&gt;40000,$M515&lt;&gt;"",$M515&gt;40000),(1+IFERROR(NETWORKDAYS.INTL($L515,$M515,1,项目参数!$B$2:$B$200),NETWORKDAYS($L515,$M515,1)))*项目参数!$J$29,"")</f>
        <v/>
      </c>
      <c r="L515" s="40"/>
      <c r="M515" s="40"/>
      <c r="N515" s="58"/>
      <c r="O515" s="61"/>
      <c r="W515" s="98" t="b">
        <f t="shared" si="8"/>
        <v>0</v>
      </c>
      <c r="Y515" s="32" t="str">
        <f>IF($W515,VLOOKUP($B515,项目阶段与里程碑!$B:$E,3,FALSE),"")</f>
        <v/>
      </c>
      <c r="Z515" s="32" t="str">
        <f>IF($W515,VLOOKUP($B515,项目阶段与里程碑!$B:$E,4,FALSE),"")</f>
        <v/>
      </c>
      <c r="AA515" t="e">
        <f>VLOOKUP(F515,内部通讯录!$B:$F,5,FALSE)</f>
        <v>#N/A</v>
      </c>
      <c r="AB515" t="str">
        <f>IFERROR(VLOOKUP($AA515,项目参数!$I$14:$J$21,2,FALSE),"")</f>
        <v/>
      </c>
    </row>
    <row r="516" spans="1:28">
      <c r="A516" s="8"/>
      <c r="B516" s="8"/>
      <c r="C516" s="8"/>
      <c r="D516" s="8"/>
      <c r="E516" s="8"/>
      <c r="F516" s="8"/>
      <c r="G516" s="8"/>
      <c r="H516" s="116"/>
      <c r="I516" s="40"/>
      <c r="J516" s="120" t="str">
        <f>IF(AND($H516&gt;0,$I516&lt;&gt;"",$I516&gt;40000),IFERROR(WORKDAY.INTL($I516,INT(($H516+项目参数!$J$29-1)/项目参数!$J$29)-1,1,项目参数!$B$2:$B$200),WORKDAY($I516,INT(($H516+项目参数!$J$29-1)/项目参数!$J$29)-1,1)),"")</f>
        <v/>
      </c>
      <c r="K516" s="121" t="str">
        <f>IF(AND($L516&lt;&gt;"",$L516&gt;40000,$M516&lt;&gt;"",$M516&gt;40000),(1+IFERROR(NETWORKDAYS.INTL($L516,$M516,1,项目参数!$B$2:$B$200),NETWORKDAYS($L516,$M516,1)))*项目参数!$J$29,"")</f>
        <v/>
      </c>
      <c r="L516" s="40"/>
      <c r="M516" s="40"/>
      <c r="N516" s="58"/>
      <c r="O516" s="61"/>
      <c r="W516" s="98" t="b">
        <f t="shared" si="8"/>
        <v>0</v>
      </c>
      <c r="Y516" s="32" t="str">
        <f>IF($W516,VLOOKUP($B516,项目阶段与里程碑!$B:$E,3,FALSE),"")</f>
        <v/>
      </c>
      <c r="Z516" s="32" t="str">
        <f>IF($W516,VLOOKUP($B516,项目阶段与里程碑!$B:$E,4,FALSE),"")</f>
        <v/>
      </c>
      <c r="AA516" t="e">
        <f>VLOOKUP(F516,内部通讯录!$B:$F,5,FALSE)</f>
        <v>#N/A</v>
      </c>
      <c r="AB516" t="str">
        <f>IFERROR(VLOOKUP($AA516,项目参数!$I$14:$J$21,2,FALSE),"")</f>
        <v/>
      </c>
    </row>
    <row r="517" spans="1:28">
      <c r="A517" s="8"/>
      <c r="B517" s="8"/>
      <c r="C517" s="8"/>
      <c r="D517" s="8"/>
      <c r="E517" s="8"/>
      <c r="F517" s="8"/>
      <c r="G517" s="8"/>
      <c r="H517" s="116"/>
      <c r="I517" s="40"/>
      <c r="J517" s="120" t="str">
        <f>IF(AND($H517&gt;0,$I517&lt;&gt;"",$I517&gt;40000),IFERROR(WORKDAY.INTL($I517,INT(($H517+项目参数!$J$29-1)/项目参数!$J$29)-1,1,项目参数!$B$2:$B$200),WORKDAY($I517,INT(($H517+项目参数!$J$29-1)/项目参数!$J$29)-1,1)),"")</f>
        <v/>
      </c>
      <c r="K517" s="121" t="str">
        <f>IF(AND($L517&lt;&gt;"",$L517&gt;40000,$M517&lt;&gt;"",$M517&gt;40000),(1+IFERROR(NETWORKDAYS.INTL($L517,$M517,1,项目参数!$B$2:$B$200),NETWORKDAYS($L517,$M517,1)))*项目参数!$J$29,"")</f>
        <v/>
      </c>
      <c r="L517" s="40"/>
      <c r="M517" s="40"/>
      <c r="N517" s="58"/>
      <c r="O517" s="61"/>
      <c r="W517" s="98" t="b">
        <f t="shared" si="8"/>
        <v>0</v>
      </c>
      <c r="Y517" s="32" t="str">
        <f>IF($W517,VLOOKUP($B517,项目阶段与里程碑!$B:$E,3,FALSE),"")</f>
        <v/>
      </c>
      <c r="Z517" s="32" t="str">
        <f>IF($W517,VLOOKUP($B517,项目阶段与里程碑!$B:$E,4,FALSE),"")</f>
        <v/>
      </c>
      <c r="AA517" t="e">
        <f>VLOOKUP(F517,内部通讯录!$B:$F,5,FALSE)</f>
        <v>#N/A</v>
      </c>
      <c r="AB517" t="str">
        <f>IFERROR(VLOOKUP($AA517,项目参数!$I$14:$J$21,2,FALSE),"")</f>
        <v/>
      </c>
    </row>
    <row r="518" spans="1:28">
      <c r="A518" s="8"/>
      <c r="B518" s="8"/>
      <c r="C518" s="8"/>
      <c r="D518" s="8"/>
      <c r="E518" s="8"/>
      <c r="F518" s="8"/>
      <c r="G518" s="8"/>
      <c r="H518" s="116"/>
      <c r="I518" s="40"/>
      <c r="J518" s="120" t="str">
        <f>IF(AND($H518&gt;0,$I518&lt;&gt;"",$I518&gt;40000),IFERROR(WORKDAY.INTL($I518,INT(($H518+项目参数!$J$29-1)/项目参数!$J$29)-1,1,项目参数!$B$2:$B$200),WORKDAY($I518,INT(($H518+项目参数!$J$29-1)/项目参数!$J$29)-1,1)),"")</f>
        <v/>
      </c>
      <c r="K518" s="121" t="str">
        <f>IF(AND($L518&lt;&gt;"",$L518&gt;40000,$M518&lt;&gt;"",$M518&gt;40000),(1+IFERROR(NETWORKDAYS.INTL($L518,$M518,1,项目参数!$B$2:$B$200),NETWORKDAYS($L518,$M518,1)))*项目参数!$J$29,"")</f>
        <v/>
      </c>
      <c r="L518" s="40"/>
      <c r="M518" s="40"/>
      <c r="N518" s="58"/>
      <c r="O518" s="61"/>
      <c r="W518" s="98" t="b">
        <f t="shared" si="8"/>
        <v>0</v>
      </c>
      <c r="Y518" s="32" t="str">
        <f>IF($W518,VLOOKUP($B518,项目阶段与里程碑!$B:$E,3,FALSE),"")</f>
        <v/>
      </c>
      <c r="Z518" s="32" t="str">
        <f>IF($W518,VLOOKUP($B518,项目阶段与里程碑!$B:$E,4,FALSE),"")</f>
        <v/>
      </c>
      <c r="AA518" t="e">
        <f>VLOOKUP(F518,内部通讯录!$B:$F,5,FALSE)</f>
        <v>#N/A</v>
      </c>
      <c r="AB518" t="str">
        <f>IFERROR(VLOOKUP($AA518,项目参数!$I$14:$J$21,2,FALSE),"")</f>
        <v/>
      </c>
    </row>
    <row r="519" spans="1:28">
      <c r="A519" s="8"/>
      <c r="B519" s="8"/>
      <c r="C519" s="8"/>
      <c r="D519" s="8"/>
      <c r="E519" s="8"/>
      <c r="F519" s="8"/>
      <c r="G519" s="8"/>
      <c r="H519" s="116"/>
      <c r="I519" s="40"/>
      <c r="J519" s="120" t="str">
        <f>IF(AND($H519&gt;0,$I519&lt;&gt;"",$I519&gt;40000),IFERROR(WORKDAY.INTL($I519,INT(($H519+项目参数!$J$29-1)/项目参数!$J$29)-1,1,项目参数!$B$2:$B$200),WORKDAY($I519,INT(($H519+项目参数!$J$29-1)/项目参数!$J$29)-1,1)),"")</f>
        <v/>
      </c>
      <c r="K519" s="121" t="str">
        <f>IF(AND($L519&lt;&gt;"",$L519&gt;40000,$M519&lt;&gt;"",$M519&gt;40000),(1+IFERROR(NETWORKDAYS.INTL($L519,$M519,1,项目参数!$B$2:$B$200),NETWORKDAYS($L519,$M519,1)))*项目参数!$J$29,"")</f>
        <v/>
      </c>
      <c r="L519" s="40"/>
      <c r="M519" s="40"/>
      <c r="N519" s="58"/>
      <c r="O519" s="61"/>
      <c r="W519" s="98" t="b">
        <f t="shared" si="8"/>
        <v>0</v>
      </c>
      <c r="Y519" s="32" t="str">
        <f>IF($W519,VLOOKUP($B519,项目阶段与里程碑!$B:$E,3,FALSE),"")</f>
        <v/>
      </c>
      <c r="Z519" s="32" t="str">
        <f>IF($W519,VLOOKUP($B519,项目阶段与里程碑!$B:$E,4,FALSE),"")</f>
        <v/>
      </c>
      <c r="AA519" t="e">
        <f>VLOOKUP(F519,内部通讯录!$B:$F,5,FALSE)</f>
        <v>#N/A</v>
      </c>
      <c r="AB519" t="str">
        <f>IFERROR(VLOOKUP($AA519,项目参数!$I$14:$J$21,2,FALSE),"")</f>
        <v/>
      </c>
    </row>
    <row r="520" spans="1:28">
      <c r="A520" s="8"/>
      <c r="B520" s="8"/>
      <c r="C520" s="8"/>
      <c r="D520" s="8"/>
      <c r="E520" s="8"/>
      <c r="F520" s="8"/>
      <c r="G520" s="8"/>
      <c r="H520" s="116"/>
      <c r="I520" s="40"/>
      <c r="J520" s="120" t="str">
        <f>IF(AND($H520&gt;0,$I520&lt;&gt;"",$I520&gt;40000),IFERROR(WORKDAY.INTL($I520,INT(($H520+项目参数!$J$29-1)/项目参数!$J$29)-1,1,项目参数!$B$2:$B$200),WORKDAY($I520,INT(($H520+项目参数!$J$29-1)/项目参数!$J$29)-1,1)),"")</f>
        <v/>
      </c>
      <c r="K520" s="121" t="str">
        <f>IF(AND($L520&lt;&gt;"",$L520&gt;40000,$M520&lt;&gt;"",$M520&gt;40000),(1+IFERROR(NETWORKDAYS.INTL($L520,$M520,1,项目参数!$B$2:$B$200),NETWORKDAYS($L520,$M520,1)))*项目参数!$J$29,"")</f>
        <v/>
      </c>
      <c r="L520" s="40"/>
      <c r="M520" s="40"/>
      <c r="N520" s="58"/>
      <c r="O520" s="61"/>
      <c r="W520" s="98" t="b">
        <f t="shared" si="8"/>
        <v>0</v>
      </c>
      <c r="Y520" s="32" t="str">
        <f>IF($W520,VLOOKUP($B520,项目阶段与里程碑!$B:$E,3,FALSE),"")</f>
        <v/>
      </c>
      <c r="Z520" s="32" t="str">
        <f>IF($W520,VLOOKUP($B520,项目阶段与里程碑!$B:$E,4,FALSE),"")</f>
        <v/>
      </c>
      <c r="AA520" t="e">
        <f>VLOOKUP(F520,内部通讯录!$B:$F,5,FALSE)</f>
        <v>#N/A</v>
      </c>
      <c r="AB520" t="str">
        <f>IFERROR(VLOOKUP($AA520,项目参数!$I$14:$J$21,2,FALSE),"")</f>
        <v/>
      </c>
    </row>
    <row r="521" spans="1:28">
      <c r="A521" s="8"/>
      <c r="B521" s="8"/>
      <c r="C521" s="8"/>
      <c r="D521" s="8"/>
      <c r="E521" s="8"/>
      <c r="F521" s="8"/>
      <c r="G521" s="8"/>
      <c r="H521" s="116"/>
      <c r="I521" s="40"/>
      <c r="J521" s="120" t="str">
        <f>IF(AND($H521&gt;0,$I521&lt;&gt;"",$I521&gt;40000),IFERROR(WORKDAY.INTL($I521,INT(($H521+项目参数!$J$29-1)/项目参数!$J$29)-1,1,项目参数!$B$2:$B$200),WORKDAY($I521,INT(($H521+项目参数!$J$29-1)/项目参数!$J$29)-1,1)),"")</f>
        <v/>
      </c>
      <c r="K521" s="121" t="str">
        <f>IF(AND($L521&lt;&gt;"",$L521&gt;40000,$M521&lt;&gt;"",$M521&gt;40000),(1+IFERROR(NETWORKDAYS.INTL($L521,$M521,1,项目参数!$B$2:$B$200),NETWORKDAYS($L521,$M521,1)))*项目参数!$J$29,"")</f>
        <v/>
      </c>
      <c r="L521" s="40"/>
      <c r="M521" s="40"/>
      <c r="N521" s="58"/>
      <c r="O521" s="61"/>
      <c r="W521" s="98" t="b">
        <f t="shared" si="8"/>
        <v>0</v>
      </c>
      <c r="Y521" s="32" t="str">
        <f>IF($W521,VLOOKUP($B521,项目阶段与里程碑!$B:$E,3,FALSE),"")</f>
        <v/>
      </c>
      <c r="Z521" s="32" t="str">
        <f>IF($W521,VLOOKUP($B521,项目阶段与里程碑!$B:$E,4,FALSE),"")</f>
        <v/>
      </c>
      <c r="AA521" t="e">
        <f>VLOOKUP(F521,内部通讯录!$B:$F,5,FALSE)</f>
        <v>#N/A</v>
      </c>
      <c r="AB521" t="str">
        <f>IFERROR(VLOOKUP($AA521,项目参数!$I$14:$J$21,2,FALSE),"")</f>
        <v/>
      </c>
    </row>
    <row r="522" spans="1:28">
      <c r="A522" s="8"/>
      <c r="B522" s="8"/>
      <c r="C522" s="8"/>
      <c r="D522" s="8"/>
      <c r="E522" s="8"/>
      <c r="F522" s="8"/>
      <c r="G522" s="8"/>
      <c r="H522" s="116"/>
      <c r="I522" s="40"/>
      <c r="J522" s="120" t="str">
        <f>IF(AND($H522&gt;0,$I522&lt;&gt;"",$I522&gt;40000),IFERROR(WORKDAY.INTL($I522,INT(($H522+项目参数!$J$29-1)/项目参数!$J$29)-1,1,项目参数!$B$2:$B$200),WORKDAY($I522,INT(($H522+项目参数!$J$29-1)/项目参数!$J$29)-1,1)),"")</f>
        <v/>
      </c>
      <c r="K522" s="121" t="str">
        <f>IF(AND($L522&lt;&gt;"",$L522&gt;40000,$M522&lt;&gt;"",$M522&gt;40000),(1+IFERROR(NETWORKDAYS.INTL($L522,$M522,1,项目参数!$B$2:$B$200),NETWORKDAYS($L522,$M522,1)))*项目参数!$J$29,"")</f>
        <v/>
      </c>
      <c r="L522" s="40"/>
      <c r="M522" s="40"/>
      <c r="N522" s="58"/>
      <c r="O522" s="61"/>
      <c r="W522" s="98" t="b">
        <f t="shared" si="8"/>
        <v>0</v>
      </c>
      <c r="Y522" s="32" t="str">
        <f>IF($W522,VLOOKUP($B522,项目阶段与里程碑!$B:$E,3,FALSE),"")</f>
        <v/>
      </c>
      <c r="Z522" s="32" t="str">
        <f>IF($W522,VLOOKUP($B522,项目阶段与里程碑!$B:$E,4,FALSE),"")</f>
        <v/>
      </c>
      <c r="AA522" t="e">
        <f>VLOOKUP(F522,内部通讯录!$B:$F,5,FALSE)</f>
        <v>#N/A</v>
      </c>
      <c r="AB522" t="str">
        <f>IFERROR(VLOOKUP($AA522,项目参数!$I$14:$J$21,2,FALSE),"")</f>
        <v/>
      </c>
    </row>
    <row r="523" spans="1:28">
      <c r="A523" s="8"/>
      <c r="B523" s="8"/>
      <c r="C523" s="8"/>
      <c r="D523" s="8"/>
      <c r="E523" s="8"/>
      <c r="F523" s="8"/>
      <c r="G523" s="8"/>
      <c r="H523" s="116"/>
      <c r="I523" s="40"/>
      <c r="J523" s="120" t="str">
        <f>IF(AND($H523&gt;0,$I523&lt;&gt;"",$I523&gt;40000),IFERROR(WORKDAY.INTL($I523,INT(($H523+项目参数!$J$29-1)/项目参数!$J$29)-1,1,项目参数!$B$2:$B$200),WORKDAY($I523,INT(($H523+项目参数!$J$29-1)/项目参数!$J$29)-1,1)),"")</f>
        <v/>
      </c>
      <c r="K523" s="121" t="str">
        <f>IF(AND($L523&lt;&gt;"",$L523&gt;40000,$M523&lt;&gt;"",$M523&gt;40000),(1+IFERROR(NETWORKDAYS.INTL($L523,$M523,1,项目参数!$B$2:$B$200),NETWORKDAYS($L523,$M523,1)))*项目参数!$J$29,"")</f>
        <v/>
      </c>
      <c r="L523" s="40"/>
      <c r="M523" s="40"/>
      <c r="N523" s="58"/>
      <c r="O523" s="61"/>
      <c r="W523" s="98" t="b">
        <f t="shared" si="8"/>
        <v>0</v>
      </c>
      <c r="Y523" s="32" t="str">
        <f>IF($W523,VLOOKUP($B523,项目阶段与里程碑!$B:$E,3,FALSE),"")</f>
        <v/>
      </c>
      <c r="Z523" s="32" t="str">
        <f>IF($W523,VLOOKUP($B523,项目阶段与里程碑!$B:$E,4,FALSE),"")</f>
        <v/>
      </c>
      <c r="AA523" t="e">
        <f>VLOOKUP(F523,内部通讯录!$B:$F,5,FALSE)</f>
        <v>#N/A</v>
      </c>
      <c r="AB523" t="str">
        <f>IFERROR(VLOOKUP($AA523,项目参数!$I$14:$J$21,2,FALSE),"")</f>
        <v/>
      </c>
    </row>
    <row r="524" spans="1:28">
      <c r="A524" s="8"/>
      <c r="B524" s="8"/>
      <c r="C524" s="8"/>
      <c r="D524" s="8"/>
      <c r="E524" s="8"/>
      <c r="F524" s="8"/>
      <c r="G524" s="8"/>
      <c r="H524" s="116"/>
      <c r="I524" s="40"/>
      <c r="J524" s="120" t="str">
        <f>IF(AND($H524&gt;0,$I524&lt;&gt;"",$I524&gt;40000),IFERROR(WORKDAY.INTL($I524,INT(($H524+项目参数!$J$29-1)/项目参数!$J$29)-1,1,项目参数!$B$2:$B$200),WORKDAY($I524,INT(($H524+项目参数!$J$29-1)/项目参数!$J$29)-1,1)),"")</f>
        <v/>
      </c>
      <c r="K524" s="121" t="str">
        <f>IF(AND($L524&lt;&gt;"",$L524&gt;40000,$M524&lt;&gt;"",$M524&gt;40000),(1+IFERROR(NETWORKDAYS.INTL($L524,$M524,1,项目参数!$B$2:$B$200),NETWORKDAYS($L524,$M524,1)))*项目参数!$J$29,"")</f>
        <v/>
      </c>
      <c r="L524" s="40"/>
      <c r="M524" s="40"/>
      <c r="N524" s="58"/>
      <c r="O524" s="61"/>
      <c r="W524" s="98" t="b">
        <f t="shared" si="8"/>
        <v>0</v>
      </c>
      <c r="Y524" s="32" t="str">
        <f>IF($W524,VLOOKUP($B524,项目阶段与里程碑!$B:$E,3,FALSE),"")</f>
        <v/>
      </c>
      <c r="Z524" s="32" t="str">
        <f>IF($W524,VLOOKUP($B524,项目阶段与里程碑!$B:$E,4,FALSE),"")</f>
        <v/>
      </c>
      <c r="AA524" t="e">
        <f>VLOOKUP(F524,内部通讯录!$B:$F,5,FALSE)</f>
        <v>#N/A</v>
      </c>
      <c r="AB524" t="str">
        <f>IFERROR(VLOOKUP($AA524,项目参数!$I$14:$J$21,2,FALSE),"")</f>
        <v/>
      </c>
    </row>
    <row r="525" spans="1:28">
      <c r="A525" s="8"/>
      <c r="B525" s="8"/>
      <c r="C525" s="8"/>
      <c r="D525" s="8"/>
      <c r="E525" s="8"/>
      <c r="F525" s="8"/>
      <c r="G525" s="8"/>
      <c r="H525" s="116"/>
      <c r="I525" s="40"/>
      <c r="J525" s="120" t="str">
        <f>IF(AND($H525&gt;0,$I525&lt;&gt;"",$I525&gt;40000),IFERROR(WORKDAY.INTL($I525,INT(($H525+项目参数!$J$29-1)/项目参数!$J$29)-1,1,项目参数!$B$2:$B$200),WORKDAY($I525,INT(($H525+项目参数!$J$29-1)/项目参数!$J$29)-1,1)),"")</f>
        <v/>
      </c>
      <c r="K525" s="121" t="str">
        <f>IF(AND($L525&lt;&gt;"",$L525&gt;40000,$M525&lt;&gt;"",$M525&gt;40000),(1+IFERROR(NETWORKDAYS.INTL($L525,$M525,1,项目参数!$B$2:$B$200),NETWORKDAYS($L525,$M525,1)))*项目参数!$J$29,"")</f>
        <v/>
      </c>
      <c r="L525" s="40"/>
      <c r="M525" s="40"/>
      <c r="N525" s="58"/>
      <c r="O525" s="61"/>
      <c r="W525" s="98" t="b">
        <f t="shared" si="8"/>
        <v>0</v>
      </c>
      <c r="Y525" s="32" t="str">
        <f>IF($W525,VLOOKUP($B525,项目阶段与里程碑!$B:$E,3,FALSE),"")</f>
        <v/>
      </c>
      <c r="Z525" s="32" t="str">
        <f>IF($W525,VLOOKUP($B525,项目阶段与里程碑!$B:$E,4,FALSE),"")</f>
        <v/>
      </c>
      <c r="AA525" t="e">
        <f>VLOOKUP(F525,内部通讯录!$B:$F,5,FALSE)</f>
        <v>#N/A</v>
      </c>
      <c r="AB525" t="str">
        <f>IFERROR(VLOOKUP($AA525,项目参数!$I$14:$J$21,2,FALSE),"")</f>
        <v/>
      </c>
    </row>
    <row r="526" spans="1:28">
      <c r="A526" s="8"/>
      <c r="B526" s="8"/>
      <c r="C526" s="8"/>
      <c r="D526" s="8"/>
      <c r="E526" s="8"/>
      <c r="F526" s="8"/>
      <c r="G526" s="8"/>
      <c r="H526" s="116"/>
      <c r="I526" s="40"/>
      <c r="J526" s="120" t="str">
        <f>IF(AND($H526&gt;0,$I526&lt;&gt;"",$I526&gt;40000),IFERROR(WORKDAY.INTL($I526,INT(($H526+项目参数!$J$29-1)/项目参数!$J$29)-1,1,项目参数!$B$2:$B$200),WORKDAY($I526,INT(($H526+项目参数!$J$29-1)/项目参数!$J$29)-1,1)),"")</f>
        <v/>
      </c>
      <c r="K526" s="121" t="str">
        <f>IF(AND($L526&lt;&gt;"",$L526&gt;40000,$M526&lt;&gt;"",$M526&gt;40000),(1+IFERROR(NETWORKDAYS.INTL($L526,$M526,1,项目参数!$B$2:$B$200),NETWORKDAYS($L526,$M526,1)))*项目参数!$J$29,"")</f>
        <v/>
      </c>
      <c r="L526" s="40"/>
      <c r="M526" s="40"/>
      <c r="N526" s="58"/>
      <c r="O526" s="61"/>
      <c r="W526" s="98" t="b">
        <f t="shared" si="8"/>
        <v>0</v>
      </c>
      <c r="Y526" s="32" t="str">
        <f>IF($W526,VLOOKUP($B526,项目阶段与里程碑!$B:$E,3,FALSE),"")</f>
        <v/>
      </c>
      <c r="Z526" s="32" t="str">
        <f>IF($W526,VLOOKUP($B526,项目阶段与里程碑!$B:$E,4,FALSE),"")</f>
        <v/>
      </c>
      <c r="AA526" t="e">
        <f>VLOOKUP(F526,内部通讯录!$B:$F,5,FALSE)</f>
        <v>#N/A</v>
      </c>
      <c r="AB526" t="str">
        <f>IFERROR(VLOOKUP($AA526,项目参数!$I$14:$J$21,2,FALSE),"")</f>
        <v/>
      </c>
    </row>
    <row r="527" spans="1:28">
      <c r="A527" s="8"/>
      <c r="B527" s="8"/>
      <c r="C527" s="8"/>
      <c r="D527" s="8"/>
      <c r="E527" s="8"/>
      <c r="F527" s="8"/>
      <c r="G527" s="8"/>
      <c r="H527" s="116"/>
      <c r="I527" s="40"/>
      <c r="J527" s="120" t="str">
        <f>IF(AND($H527&gt;0,$I527&lt;&gt;"",$I527&gt;40000),IFERROR(WORKDAY.INTL($I527,INT(($H527+项目参数!$J$29-1)/项目参数!$J$29)-1,1,项目参数!$B$2:$B$200),WORKDAY($I527,INT(($H527+项目参数!$J$29-1)/项目参数!$J$29)-1,1)),"")</f>
        <v/>
      </c>
      <c r="K527" s="121" t="str">
        <f>IF(AND($L527&lt;&gt;"",$L527&gt;40000,$M527&lt;&gt;"",$M527&gt;40000),(1+IFERROR(NETWORKDAYS.INTL($L527,$M527,1,项目参数!$B$2:$B$200),NETWORKDAYS($L527,$M527,1)))*项目参数!$J$29,"")</f>
        <v/>
      </c>
      <c r="L527" s="40"/>
      <c r="M527" s="40"/>
      <c r="N527" s="58"/>
      <c r="O527" s="61"/>
      <c r="W527" s="98" t="b">
        <f t="shared" si="8"/>
        <v>0</v>
      </c>
      <c r="Y527" s="32" t="str">
        <f>IF($W527,VLOOKUP($B527,项目阶段与里程碑!$B:$E,3,FALSE),"")</f>
        <v/>
      </c>
      <c r="Z527" s="32" t="str">
        <f>IF($W527,VLOOKUP($B527,项目阶段与里程碑!$B:$E,4,FALSE),"")</f>
        <v/>
      </c>
      <c r="AA527" t="e">
        <f>VLOOKUP(F527,内部通讯录!$B:$F,5,FALSE)</f>
        <v>#N/A</v>
      </c>
      <c r="AB527" t="str">
        <f>IFERROR(VLOOKUP($AA527,项目参数!$I$14:$J$21,2,FALSE),"")</f>
        <v/>
      </c>
    </row>
    <row r="528" spans="1:28">
      <c r="A528" s="8"/>
      <c r="B528" s="8"/>
      <c r="C528" s="8"/>
      <c r="D528" s="8"/>
      <c r="E528" s="8"/>
      <c r="F528" s="8"/>
      <c r="G528" s="8"/>
      <c r="H528" s="116"/>
      <c r="I528" s="40"/>
      <c r="J528" s="120" t="str">
        <f>IF(AND($H528&gt;0,$I528&lt;&gt;"",$I528&gt;40000),IFERROR(WORKDAY.INTL($I528,INT(($H528+项目参数!$J$29-1)/项目参数!$J$29)-1,1,项目参数!$B$2:$B$200),WORKDAY($I528,INT(($H528+项目参数!$J$29-1)/项目参数!$J$29)-1,1)),"")</f>
        <v/>
      </c>
      <c r="K528" s="121" t="str">
        <f>IF(AND($L528&lt;&gt;"",$L528&gt;40000,$M528&lt;&gt;"",$M528&gt;40000),(1+IFERROR(NETWORKDAYS.INTL($L528,$M528,1,项目参数!$B$2:$B$200),NETWORKDAYS($L528,$M528,1)))*项目参数!$J$29,"")</f>
        <v/>
      </c>
      <c r="L528" s="40"/>
      <c r="M528" s="40"/>
      <c r="N528" s="58"/>
      <c r="O528" s="61"/>
      <c r="W528" s="98" t="b">
        <f t="shared" si="8"/>
        <v>0</v>
      </c>
      <c r="Y528" s="32" t="str">
        <f>IF($W528,VLOOKUP($B528,项目阶段与里程碑!$B:$E,3,FALSE),"")</f>
        <v/>
      </c>
      <c r="Z528" s="32" t="str">
        <f>IF($W528,VLOOKUP($B528,项目阶段与里程碑!$B:$E,4,FALSE),"")</f>
        <v/>
      </c>
      <c r="AA528" t="e">
        <f>VLOOKUP(F528,内部通讯录!$B:$F,5,FALSE)</f>
        <v>#N/A</v>
      </c>
      <c r="AB528" t="str">
        <f>IFERROR(VLOOKUP($AA528,项目参数!$I$14:$J$21,2,FALSE),"")</f>
        <v/>
      </c>
    </row>
    <row r="529" spans="1:28">
      <c r="A529" s="8"/>
      <c r="B529" s="8"/>
      <c r="C529" s="8"/>
      <c r="D529" s="8"/>
      <c r="E529" s="8"/>
      <c r="F529" s="8"/>
      <c r="G529" s="8"/>
      <c r="H529" s="116"/>
      <c r="I529" s="40"/>
      <c r="J529" s="120" t="str">
        <f>IF(AND($H529&gt;0,$I529&lt;&gt;"",$I529&gt;40000),IFERROR(WORKDAY.INTL($I529,INT(($H529+项目参数!$J$29-1)/项目参数!$J$29)-1,1,项目参数!$B$2:$B$200),WORKDAY($I529,INT(($H529+项目参数!$J$29-1)/项目参数!$J$29)-1,1)),"")</f>
        <v/>
      </c>
      <c r="K529" s="121" t="str">
        <f>IF(AND($L529&lt;&gt;"",$L529&gt;40000,$M529&lt;&gt;"",$M529&gt;40000),(1+IFERROR(NETWORKDAYS.INTL($L529,$M529,1,项目参数!$B$2:$B$200),NETWORKDAYS($L529,$M529,1)))*项目参数!$J$29,"")</f>
        <v/>
      </c>
      <c r="L529" s="40"/>
      <c r="M529" s="40"/>
      <c r="N529" s="58"/>
      <c r="O529" s="61"/>
      <c r="W529" s="98" t="b">
        <f t="shared" si="8"/>
        <v>0</v>
      </c>
      <c r="Y529" s="32" t="str">
        <f>IF($W529,VLOOKUP($B529,项目阶段与里程碑!$B:$E,3,FALSE),"")</f>
        <v/>
      </c>
      <c r="Z529" s="32" t="str">
        <f>IF($W529,VLOOKUP($B529,项目阶段与里程碑!$B:$E,4,FALSE),"")</f>
        <v/>
      </c>
      <c r="AA529" t="e">
        <f>VLOOKUP(F529,内部通讯录!$B:$F,5,FALSE)</f>
        <v>#N/A</v>
      </c>
      <c r="AB529" t="str">
        <f>IFERROR(VLOOKUP($AA529,项目参数!$I$14:$J$21,2,FALSE),"")</f>
        <v/>
      </c>
    </row>
    <row r="530" spans="1:28">
      <c r="A530" s="8"/>
      <c r="B530" s="8"/>
      <c r="C530" s="8"/>
      <c r="D530" s="8"/>
      <c r="E530" s="8"/>
      <c r="F530" s="8"/>
      <c r="G530" s="8"/>
      <c r="H530" s="116"/>
      <c r="I530" s="40"/>
      <c r="J530" s="120" t="str">
        <f>IF(AND($H530&gt;0,$I530&lt;&gt;"",$I530&gt;40000),IFERROR(WORKDAY.INTL($I530,INT(($H530+项目参数!$J$29-1)/项目参数!$J$29)-1,1,项目参数!$B$2:$B$200),WORKDAY($I530,INT(($H530+项目参数!$J$29-1)/项目参数!$J$29)-1,1)),"")</f>
        <v/>
      </c>
      <c r="K530" s="121" t="str">
        <f>IF(AND($L530&lt;&gt;"",$L530&gt;40000,$M530&lt;&gt;"",$M530&gt;40000),(1+IFERROR(NETWORKDAYS.INTL($L530,$M530,1,项目参数!$B$2:$B$200),NETWORKDAYS($L530,$M530,1)))*项目参数!$J$29,"")</f>
        <v/>
      </c>
      <c r="L530" s="40"/>
      <c r="M530" s="40"/>
      <c r="N530" s="58"/>
      <c r="O530" s="61"/>
      <c r="W530" s="98" t="b">
        <f t="shared" si="8"/>
        <v>0</v>
      </c>
      <c r="Y530" s="32" t="str">
        <f>IF($W530,VLOOKUP($B530,项目阶段与里程碑!$B:$E,3,FALSE),"")</f>
        <v/>
      </c>
      <c r="Z530" s="32" t="str">
        <f>IF($W530,VLOOKUP($B530,项目阶段与里程碑!$B:$E,4,FALSE),"")</f>
        <v/>
      </c>
      <c r="AA530" t="e">
        <f>VLOOKUP(F530,内部通讯录!$B:$F,5,FALSE)</f>
        <v>#N/A</v>
      </c>
      <c r="AB530" t="str">
        <f>IFERROR(VLOOKUP($AA530,项目参数!$I$14:$J$21,2,FALSE),"")</f>
        <v/>
      </c>
    </row>
    <row r="531" spans="1:28">
      <c r="A531" s="8"/>
      <c r="B531" s="8"/>
      <c r="C531" s="8"/>
      <c r="D531" s="8"/>
      <c r="E531" s="8"/>
      <c r="F531" s="8"/>
      <c r="G531" s="8"/>
      <c r="H531" s="116"/>
      <c r="I531" s="40"/>
      <c r="J531" s="120" t="str">
        <f>IF(AND($H531&gt;0,$I531&lt;&gt;"",$I531&gt;40000),IFERROR(WORKDAY.INTL($I531,INT(($H531+项目参数!$J$29-1)/项目参数!$J$29)-1,1,项目参数!$B$2:$B$200),WORKDAY($I531,INT(($H531+项目参数!$J$29-1)/项目参数!$J$29)-1,1)),"")</f>
        <v/>
      </c>
      <c r="K531" s="121" t="str">
        <f>IF(AND($L531&lt;&gt;"",$L531&gt;40000,$M531&lt;&gt;"",$M531&gt;40000),(1+IFERROR(NETWORKDAYS.INTL($L531,$M531,1,项目参数!$B$2:$B$200),NETWORKDAYS($L531,$M531,1)))*项目参数!$J$29,"")</f>
        <v/>
      </c>
      <c r="L531" s="40"/>
      <c r="M531" s="40"/>
      <c r="N531" s="58"/>
      <c r="O531" s="61"/>
      <c r="W531" s="98" t="b">
        <f t="shared" si="8"/>
        <v>0</v>
      </c>
      <c r="Y531" s="32" t="str">
        <f>IF($W531,VLOOKUP($B531,项目阶段与里程碑!$B:$E,3,FALSE),"")</f>
        <v/>
      </c>
      <c r="Z531" s="32" t="str">
        <f>IF($W531,VLOOKUP($B531,项目阶段与里程碑!$B:$E,4,FALSE),"")</f>
        <v/>
      </c>
      <c r="AA531" t="e">
        <f>VLOOKUP(F531,内部通讯录!$B:$F,5,FALSE)</f>
        <v>#N/A</v>
      </c>
      <c r="AB531" t="str">
        <f>IFERROR(VLOOKUP($AA531,项目参数!$I$14:$J$21,2,FALSE),"")</f>
        <v/>
      </c>
    </row>
    <row r="532" spans="1:28">
      <c r="A532" s="8"/>
      <c r="B532" s="8"/>
      <c r="C532" s="8"/>
      <c r="D532" s="8"/>
      <c r="E532" s="8"/>
      <c r="F532" s="8"/>
      <c r="G532" s="8"/>
      <c r="H532" s="116"/>
      <c r="I532" s="40"/>
      <c r="J532" s="120" t="str">
        <f>IF(AND($H532&gt;0,$I532&lt;&gt;"",$I532&gt;40000),IFERROR(WORKDAY.INTL($I532,INT(($H532+项目参数!$J$29-1)/项目参数!$J$29)-1,1,项目参数!$B$2:$B$200),WORKDAY($I532,INT(($H532+项目参数!$J$29-1)/项目参数!$J$29)-1,1)),"")</f>
        <v/>
      </c>
      <c r="K532" s="121" t="str">
        <f>IF(AND($L532&lt;&gt;"",$L532&gt;40000,$M532&lt;&gt;"",$M532&gt;40000),(1+IFERROR(NETWORKDAYS.INTL($L532,$M532,1,项目参数!$B$2:$B$200),NETWORKDAYS($L532,$M532,1)))*项目参数!$J$29,"")</f>
        <v/>
      </c>
      <c r="L532" s="40"/>
      <c r="M532" s="40"/>
      <c r="N532" s="58"/>
      <c r="O532" s="61"/>
      <c r="W532" s="98" t="b">
        <f t="shared" si="8"/>
        <v>0</v>
      </c>
      <c r="Y532" s="32" t="str">
        <f>IF($W532,VLOOKUP($B532,项目阶段与里程碑!$B:$E,3,FALSE),"")</f>
        <v/>
      </c>
      <c r="Z532" s="32" t="str">
        <f>IF($W532,VLOOKUP($B532,项目阶段与里程碑!$B:$E,4,FALSE),"")</f>
        <v/>
      </c>
      <c r="AA532" t="e">
        <f>VLOOKUP(F532,内部通讯录!$B:$F,5,FALSE)</f>
        <v>#N/A</v>
      </c>
      <c r="AB532" t="str">
        <f>IFERROR(VLOOKUP($AA532,项目参数!$I$14:$J$21,2,FALSE),"")</f>
        <v/>
      </c>
    </row>
    <row r="533" spans="1:28">
      <c r="A533" s="8"/>
      <c r="B533" s="8"/>
      <c r="C533" s="8"/>
      <c r="D533" s="8"/>
      <c r="E533" s="8"/>
      <c r="F533" s="8"/>
      <c r="G533" s="8"/>
      <c r="H533" s="116"/>
      <c r="I533" s="40"/>
      <c r="J533" s="120" t="str">
        <f>IF(AND($H533&gt;0,$I533&lt;&gt;"",$I533&gt;40000),IFERROR(WORKDAY.INTL($I533,INT(($H533+项目参数!$J$29-1)/项目参数!$J$29)-1,1,项目参数!$B$2:$B$200),WORKDAY($I533,INT(($H533+项目参数!$J$29-1)/项目参数!$J$29)-1,1)),"")</f>
        <v/>
      </c>
      <c r="K533" s="121" t="str">
        <f>IF(AND($L533&lt;&gt;"",$L533&gt;40000,$M533&lt;&gt;"",$M533&gt;40000),(1+IFERROR(NETWORKDAYS.INTL($L533,$M533,1,项目参数!$B$2:$B$200),NETWORKDAYS($L533,$M533,1)))*项目参数!$J$29,"")</f>
        <v/>
      </c>
      <c r="L533" s="40"/>
      <c r="M533" s="40"/>
      <c r="N533" s="58"/>
      <c r="O533" s="61"/>
      <c r="W533" s="98" t="b">
        <f t="shared" si="8"/>
        <v>0</v>
      </c>
      <c r="Y533" s="32" t="str">
        <f>IF($W533,VLOOKUP($B533,项目阶段与里程碑!$B:$E,3,FALSE),"")</f>
        <v/>
      </c>
      <c r="Z533" s="32" t="str">
        <f>IF($W533,VLOOKUP($B533,项目阶段与里程碑!$B:$E,4,FALSE),"")</f>
        <v/>
      </c>
      <c r="AA533" t="e">
        <f>VLOOKUP(F533,内部通讯录!$B:$F,5,FALSE)</f>
        <v>#N/A</v>
      </c>
      <c r="AB533" t="str">
        <f>IFERROR(VLOOKUP($AA533,项目参数!$I$14:$J$21,2,FALSE),"")</f>
        <v/>
      </c>
    </row>
    <row r="534" spans="1:28">
      <c r="A534" s="8"/>
      <c r="B534" s="8"/>
      <c r="C534" s="8"/>
      <c r="D534" s="8"/>
      <c r="E534" s="8"/>
      <c r="F534" s="8"/>
      <c r="G534" s="8"/>
      <c r="H534" s="116"/>
      <c r="I534" s="40"/>
      <c r="J534" s="120" t="str">
        <f>IF(AND($H534&gt;0,$I534&lt;&gt;"",$I534&gt;40000),IFERROR(WORKDAY.INTL($I534,INT(($H534+项目参数!$J$29-1)/项目参数!$J$29)-1,1,项目参数!$B$2:$B$200),WORKDAY($I534,INT(($H534+项目参数!$J$29-1)/项目参数!$J$29)-1,1)),"")</f>
        <v/>
      </c>
      <c r="K534" s="121" t="str">
        <f>IF(AND($L534&lt;&gt;"",$L534&gt;40000,$M534&lt;&gt;"",$M534&gt;40000),(1+IFERROR(NETWORKDAYS.INTL($L534,$M534,1,项目参数!$B$2:$B$200),NETWORKDAYS($L534,$M534,1)))*项目参数!$J$29,"")</f>
        <v/>
      </c>
      <c r="L534" s="40"/>
      <c r="M534" s="40"/>
      <c r="N534" s="58"/>
      <c r="O534" s="61"/>
      <c r="W534" s="98" t="b">
        <f t="shared" si="8"/>
        <v>0</v>
      </c>
      <c r="Y534" s="32" t="str">
        <f>IF($W534,VLOOKUP($B534,项目阶段与里程碑!$B:$E,3,FALSE),"")</f>
        <v/>
      </c>
      <c r="Z534" s="32" t="str">
        <f>IF($W534,VLOOKUP($B534,项目阶段与里程碑!$B:$E,4,FALSE),"")</f>
        <v/>
      </c>
      <c r="AA534" t="e">
        <f>VLOOKUP(F534,内部通讯录!$B:$F,5,FALSE)</f>
        <v>#N/A</v>
      </c>
      <c r="AB534" t="str">
        <f>IFERROR(VLOOKUP($AA534,项目参数!$I$14:$J$21,2,FALSE),"")</f>
        <v/>
      </c>
    </row>
    <row r="535" spans="1:28">
      <c r="A535" s="8"/>
      <c r="B535" s="8"/>
      <c r="C535" s="8"/>
      <c r="D535" s="8"/>
      <c r="E535" s="8"/>
      <c r="F535" s="8"/>
      <c r="G535" s="8"/>
      <c r="H535" s="116"/>
      <c r="I535" s="40"/>
      <c r="J535" s="120" t="str">
        <f>IF(AND($H535&gt;0,$I535&lt;&gt;"",$I535&gt;40000),IFERROR(WORKDAY.INTL($I535,INT(($H535+项目参数!$J$29-1)/项目参数!$J$29)-1,1,项目参数!$B$2:$B$200),WORKDAY($I535,INT(($H535+项目参数!$J$29-1)/项目参数!$J$29)-1,1)),"")</f>
        <v/>
      </c>
      <c r="K535" s="121" t="str">
        <f>IF(AND($L535&lt;&gt;"",$L535&gt;40000,$M535&lt;&gt;"",$M535&gt;40000),(1+IFERROR(NETWORKDAYS.INTL($L535,$M535,1,项目参数!$B$2:$B$200),NETWORKDAYS($L535,$M535,1)))*项目参数!$J$29,"")</f>
        <v/>
      </c>
      <c r="L535" s="40"/>
      <c r="M535" s="40"/>
      <c r="N535" s="58"/>
      <c r="O535" s="61"/>
      <c r="W535" s="98" t="b">
        <f t="shared" si="8"/>
        <v>0</v>
      </c>
      <c r="Y535" s="32" t="str">
        <f>IF($W535,VLOOKUP($B535,项目阶段与里程碑!$B:$E,3,FALSE),"")</f>
        <v/>
      </c>
      <c r="Z535" s="32" t="str">
        <f>IF($W535,VLOOKUP($B535,项目阶段与里程碑!$B:$E,4,FALSE),"")</f>
        <v/>
      </c>
      <c r="AA535" t="e">
        <f>VLOOKUP(F535,内部通讯录!$B:$F,5,FALSE)</f>
        <v>#N/A</v>
      </c>
      <c r="AB535" t="str">
        <f>IFERROR(VLOOKUP($AA535,项目参数!$I$14:$J$21,2,FALSE),"")</f>
        <v/>
      </c>
    </row>
    <row r="536" spans="1:28">
      <c r="A536" s="8"/>
      <c r="B536" s="8"/>
      <c r="C536" s="8"/>
      <c r="D536" s="8"/>
      <c r="E536" s="8"/>
      <c r="F536" s="8"/>
      <c r="G536" s="8"/>
      <c r="H536" s="116"/>
      <c r="I536" s="40"/>
      <c r="J536" s="120" t="str">
        <f>IF(AND($H536&gt;0,$I536&lt;&gt;"",$I536&gt;40000),IFERROR(WORKDAY.INTL($I536,INT(($H536+项目参数!$J$29-1)/项目参数!$J$29)-1,1,项目参数!$B$2:$B$200),WORKDAY($I536,INT(($H536+项目参数!$J$29-1)/项目参数!$J$29)-1,1)),"")</f>
        <v/>
      </c>
      <c r="K536" s="121" t="str">
        <f>IF(AND($L536&lt;&gt;"",$L536&gt;40000,$M536&lt;&gt;"",$M536&gt;40000),(1+IFERROR(NETWORKDAYS.INTL($L536,$M536,1,项目参数!$B$2:$B$200),NETWORKDAYS($L536,$M536,1)))*项目参数!$J$29,"")</f>
        <v/>
      </c>
      <c r="L536" s="40"/>
      <c r="M536" s="40"/>
      <c r="N536" s="58"/>
      <c r="O536" s="61"/>
      <c r="W536" s="98" t="b">
        <f t="shared" si="8"/>
        <v>0</v>
      </c>
      <c r="Y536" s="32" t="str">
        <f>IF($W536,VLOOKUP($B536,项目阶段与里程碑!$B:$E,3,FALSE),"")</f>
        <v/>
      </c>
      <c r="Z536" s="32" t="str">
        <f>IF($W536,VLOOKUP($B536,项目阶段与里程碑!$B:$E,4,FALSE),"")</f>
        <v/>
      </c>
      <c r="AA536" t="e">
        <f>VLOOKUP(F536,内部通讯录!$B:$F,5,FALSE)</f>
        <v>#N/A</v>
      </c>
      <c r="AB536" t="str">
        <f>IFERROR(VLOOKUP($AA536,项目参数!$I$14:$J$21,2,FALSE),"")</f>
        <v/>
      </c>
    </row>
    <row r="537" spans="1:28">
      <c r="A537" s="8"/>
      <c r="B537" s="8"/>
      <c r="C537" s="8"/>
      <c r="D537" s="8"/>
      <c r="E537" s="8"/>
      <c r="F537" s="8"/>
      <c r="G537" s="8"/>
      <c r="H537" s="116"/>
      <c r="I537" s="40"/>
      <c r="J537" s="120" t="str">
        <f>IF(AND($H537&gt;0,$I537&lt;&gt;"",$I537&gt;40000),IFERROR(WORKDAY.INTL($I537,INT(($H537+项目参数!$J$29-1)/项目参数!$J$29)-1,1,项目参数!$B$2:$B$200),WORKDAY($I537,INT(($H537+项目参数!$J$29-1)/项目参数!$J$29)-1,1)),"")</f>
        <v/>
      </c>
      <c r="K537" s="121" t="str">
        <f>IF(AND($L537&lt;&gt;"",$L537&gt;40000,$M537&lt;&gt;"",$M537&gt;40000),(1+IFERROR(NETWORKDAYS.INTL($L537,$M537,1,项目参数!$B$2:$B$200),NETWORKDAYS($L537,$M537,1)))*项目参数!$J$29,"")</f>
        <v/>
      </c>
      <c r="L537" s="40"/>
      <c r="M537" s="40"/>
      <c r="N537" s="58"/>
      <c r="O537" s="61"/>
      <c r="W537" s="98" t="b">
        <f t="shared" si="8"/>
        <v>0</v>
      </c>
      <c r="Y537" s="32" t="str">
        <f>IF($W537,VLOOKUP($B537,项目阶段与里程碑!$B:$E,3,FALSE),"")</f>
        <v/>
      </c>
      <c r="Z537" s="32" t="str">
        <f>IF($W537,VLOOKUP($B537,项目阶段与里程碑!$B:$E,4,FALSE),"")</f>
        <v/>
      </c>
      <c r="AA537" t="e">
        <f>VLOOKUP(F537,内部通讯录!$B:$F,5,FALSE)</f>
        <v>#N/A</v>
      </c>
      <c r="AB537" t="str">
        <f>IFERROR(VLOOKUP($AA537,项目参数!$I$14:$J$21,2,FALSE),"")</f>
        <v/>
      </c>
    </row>
    <row r="538" spans="1:28">
      <c r="A538" s="8"/>
      <c r="B538" s="8"/>
      <c r="C538" s="8"/>
      <c r="D538" s="8"/>
      <c r="E538" s="8"/>
      <c r="F538" s="8"/>
      <c r="G538" s="8"/>
      <c r="H538" s="116"/>
      <c r="I538" s="40"/>
      <c r="J538" s="120" t="str">
        <f>IF(AND($H538&gt;0,$I538&lt;&gt;"",$I538&gt;40000),IFERROR(WORKDAY.INTL($I538,INT(($H538+项目参数!$J$29-1)/项目参数!$J$29)-1,1,项目参数!$B$2:$B$200),WORKDAY($I538,INT(($H538+项目参数!$J$29-1)/项目参数!$J$29)-1,1)),"")</f>
        <v/>
      </c>
      <c r="K538" s="121" t="str">
        <f>IF(AND($L538&lt;&gt;"",$L538&gt;40000,$M538&lt;&gt;"",$M538&gt;40000),(1+IFERROR(NETWORKDAYS.INTL($L538,$M538,1,项目参数!$B$2:$B$200),NETWORKDAYS($L538,$M538,1)))*项目参数!$J$29,"")</f>
        <v/>
      </c>
      <c r="L538" s="40"/>
      <c r="M538" s="40"/>
      <c r="N538" s="58"/>
      <c r="O538" s="61"/>
      <c r="W538" s="98" t="b">
        <f t="shared" si="8"/>
        <v>0</v>
      </c>
      <c r="Y538" s="32" t="str">
        <f>IF($W538,VLOOKUP($B538,项目阶段与里程碑!$B:$E,3,FALSE),"")</f>
        <v/>
      </c>
      <c r="Z538" s="32" t="str">
        <f>IF($W538,VLOOKUP($B538,项目阶段与里程碑!$B:$E,4,FALSE),"")</f>
        <v/>
      </c>
      <c r="AA538" t="e">
        <f>VLOOKUP(F538,内部通讯录!$B:$F,5,FALSE)</f>
        <v>#N/A</v>
      </c>
      <c r="AB538" t="str">
        <f>IFERROR(VLOOKUP($AA538,项目参数!$I$14:$J$21,2,FALSE),"")</f>
        <v/>
      </c>
    </row>
    <row r="539" spans="1:28">
      <c r="A539" s="8"/>
      <c r="B539" s="8"/>
      <c r="C539" s="8"/>
      <c r="D539" s="8"/>
      <c r="E539" s="8"/>
      <c r="F539" s="8"/>
      <c r="G539" s="8"/>
      <c r="H539" s="116"/>
      <c r="I539" s="40"/>
      <c r="J539" s="120" t="str">
        <f>IF(AND($H539&gt;0,$I539&lt;&gt;"",$I539&gt;40000),IFERROR(WORKDAY.INTL($I539,INT(($H539+项目参数!$J$29-1)/项目参数!$J$29)-1,1,项目参数!$B$2:$B$200),WORKDAY($I539,INT(($H539+项目参数!$J$29-1)/项目参数!$J$29)-1,1)),"")</f>
        <v/>
      </c>
      <c r="K539" s="121" t="str">
        <f>IF(AND($L539&lt;&gt;"",$L539&gt;40000,$M539&lt;&gt;"",$M539&gt;40000),(1+IFERROR(NETWORKDAYS.INTL($L539,$M539,1,项目参数!$B$2:$B$200),NETWORKDAYS($L539,$M539,1)))*项目参数!$J$29,"")</f>
        <v/>
      </c>
      <c r="L539" s="40"/>
      <c r="M539" s="40"/>
      <c r="N539" s="58"/>
      <c r="O539" s="61"/>
      <c r="W539" s="98" t="b">
        <f t="shared" si="8"/>
        <v>0</v>
      </c>
      <c r="Y539" s="32" t="str">
        <f>IF($W539,VLOOKUP($B539,项目阶段与里程碑!$B:$E,3,FALSE),"")</f>
        <v/>
      </c>
      <c r="Z539" s="32" t="str">
        <f>IF($W539,VLOOKUP($B539,项目阶段与里程碑!$B:$E,4,FALSE),"")</f>
        <v/>
      </c>
      <c r="AA539" t="e">
        <f>VLOOKUP(F539,内部通讯录!$B:$F,5,FALSE)</f>
        <v>#N/A</v>
      </c>
      <c r="AB539" t="str">
        <f>IFERROR(VLOOKUP($AA539,项目参数!$I$14:$J$21,2,FALSE),"")</f>
        <v/>
      </c>
    </row>
    <row r="540" spans="1:28">
      <c r="A540" s="8"/>
      <c r="B540" s="8"/>
      <c r="C540" s="8"/>
      <c r="D540" s="8"/>
      <c r="E540" s="8"/>
      <c r="F540" s="8"/>
      <c r="G540" s="8"/>
      <c r="H540" s="116"/>
      <c r="I540" s="40"/>
      <c r="J540" s="120" t="str">
        <f>IF(AND($H540&gt;0,$I540&lt;&gt;"",$I540&gt;40000),IFERROR(WORKDAY.INTL($I540,INT(($H540+项目参数!$J$29-1)/项目参数!$J$29)-1,1,项目参数!$B$2:$B$200),WORKDAY($I540,INT(($H540+项目参数!$J$29-1)/项目参数!$J$29)-1,1)),"")</f>
        <v/>
      </c>
      <c r="K540" s="121" t="str">
        <f>IF(AND($L540&lt;&gt;"",$L540&gt;40000,$M540&lt;&gt;"",$M540&gt;40000),(1+IFERROR(NETWORKDAYS.INTL($L540,$M540,1,项目参数!$B$2:$B$200),NETWORKDAYS($L540,$M540,1)))*项目参数!$J$29,"")</f>
        <v/>
      </c>
      <c r="L540" s="40"/>
      <c r="M540" s="40"/>
      <c r="N540" s="58"/>
      <c r="O540" s="61"/>
      <c r="W540" s="98" t="b">
        <f t="shared" si="8"/>
        <v>0</v>
      </c>
      <c r="Y540" s="32" t="str">
        <f>IF($W540,VLOOKUP($B540,项目阶段与里程碑!$B:$E,3,FALSE),"")</f>
        <v/>
      </c>
      <c r="Z540" s="32" t="str">
        <f>IF($W540,VLOOKUP($B540,项目阶段与里程碑!$B:$E,4,FALSE),"")</f>
        <v/>
      </c>
      <c r="AA540" t="e">
        <f>VLOOKUP(F540,内部通讯录!$B:$F,5,FALSE)</f>
        <v>#N/A</v>
      </c>
      <c r="AB540" t="str">
        <f>IFERROR(VLOOKUP($AA540,项目参数!$I$14:$J$21,2,FALSE),"")</f>
        <v/>
      </c>
    </row>
    <row r="541" spans="1:28">
      <c r="A541" s="8"/>
      <c r="B541" s="8"/>
      <c r="C541" s="8"/>
      <c r="D541" s="8"/>
      <c r="E541" s="8"/>
      <c r="F541" s="8"/>
      <c r="G541" s="8"/>
      <c r="H541" s="116"/>
      <c r="I541" s="40"/>
      <c r="J541" s="120" t="str">
        <f>IF(AND($H541&gt;0,$I541&lt;&gt;"",$I541&gt;40000),IFERROR(WORKDAY.INTL($I541,INT(($H541+项目参数!$J$29-1)/项目参数!$J$29)-1,1,项目参数!$B$2:$B$200),WORKDAY($I541,INT(($H541+项目参数!$J$29-1)/项目参数!$J$29)-1,1)),"")</f>
        <v/>
      </c>
      <c r="K541" s="121" t="str">
        <f>IF(AND($L541&lt;&gt;"",$L541&gt;40000,$M541&lt;&gt;"",$M541&gt;40000),(1+IFERROR(NETWORKDAYS.INTL($L541,$M541,1,项目参数!$B$2:$B$200),NETWORKDAYS($L541,$M541,1)))*项目参数!$J$29,"")</f>
        <v/>
      </c>
      <c r="L541" s="40"/>
      <c r="M541" s="40"/>
      <c r="N541" s="58"/>
      <c r="O541" s="61"/>
      <c r="W541" s="98" t="b">
        <f t="shared" si="8"/>
        <v>0</v>
      </c>
      <c r="Y541" s="32" t="str">
        <f>IF($W541,VLOOKUP($B541,项目阶段与里程碑!$B:$E,3,FALSE),"")</f>
        <v/>
      </c>
      <c r="Z541" s="32" t="str">
        <f>IF($W541,VLOOKUP($B541,项目阶段与里程碑!$B:$E,4,FALSE),"")</f>
        <v/>
      </c>
      <c r="AA541" t="e">
        <f>VLOOKUP(F541,内部通讯录!$B:$F,5,FALSE)</f>
        <v>#N/A</v>
      </c>
      <c r="AB541" t="str">
        <f>IFERROR(VLOOKUP($AA541,项目参数!$I$14:$J$21,2,FALSE),"")</f>
        <v/>
      </c>
    </row>
    <row r="542" spans="1:28">
      <c r="A542" s="8"/>
      <c r="B542" s="8"/>
      <c r="C542" s="8"/>
      <c r="D542" s="8"/>
      <c r="E542" s="8"/>
      <c r="F542" s="8"/>
      <c r="G542" s="8"/>
      <c r="H542" s="116"/>
      <c r="I542" s="40"/>
      <c r="J542" s="120" t="str">
        <f>IF(AND($H542&gt;0,$I542&lt;&gt;"",$I542&gt;40000),IFERROR(WORKDAY.INTL($I542,INT(($H542+项目参数!$J$29-1)/项目参数!$J$29)-1,1,项目参数!$B$2:$B$200),WORKDAY($I542,INT(($H542+项目参数!$J$29-1)/项目参数!$J$29)-1,1)),"")</f>
        <v/>
      </c>
      <c r="K542" s="121" t="str">
        <f>IF(AND($L542&lt;&gt;"",$L542&gt;40000,$M542&lt;&gt;"",$M542&gt;40000),(1+IFERROR(NETWORKDAYS.INTL($L542,$M542,1,项目参数!$B$2:$B$200),NETWORKDAYS($L542,$M542,1)))*项目参数!$J$29,"")</f>
        <v/>
      </c>
      <c r="L542" s="40"/>
      <c r="M542" s="40"/>
      <c r="N542" s="58"/>
      <c r="O542" s="61"/>
      <c r="W542" s="98" t="b">
        <f t="shared" si="8"/>
        <v>0</v>
      </c>
      <c r="Y542" s="32" t="str">
        <f>IF($W542,VLOOKUP($B542,项目阶段与里程碑!$B:$E,3,FALSE),"")</f>
        <v/>
      </c>
      <c r="Z542" s="32" t="str">
        <f>IF($W542,VLOOKUP($B542,项目阶段与里程碑!$B:$E,4,FALSE),"")</f>
        <v/>
      </c>
      <c r="AA542" t="e">
        <f>VLOOKUP(F542,内部通讯录!$B:$F,5,FALSE)</f>
        <v>#N/A</v>
      </c>
      <c r="AB542" t="str">
        <f>IFERROR(VLOOKUP($AA542,项目参数!$I$14:$J$21,2,FALSE),"")</f>
        <v/>
      </c>
    </row>
    <row r="543" spans="1:28">
      <c r="A543" s="8"/>
      <c r="B543" s="8"/>
      <c r="C543" s="8"/>
      <c r="D543" s="8"/>
      <c r="E543" s="8"/>
      <c r="F543" s="8"/>
      <c r="G543" s="8"/>
      <c r="H543" s="116"/>
      <c r="I543" s="40"/>
      <c r="J543" s="120" t="str">
        <f>IF(AND($H543&gt;0,$I543&lt;&gt;"",$I543&gt;40000),IFERROR(WORKDAY.INTL($I543,INT(($H543+项目参数!$J$29-1)/项目参数!$J$29)-1,1,项目参数!$B$2:$B$200),WORKDAY($I543,INT(($H543+项目参数!$J$29-1)/项目参数!$J$29)-1,1)),"")</f>
        <v/>
      </c>
      <c r="K543" s="121" t="str">
        <f>IF(AND($L543&lt;&gt;"",$L543&gt;40000,$M543&lt;&gt;"",$M543&gt;40000),(1+IFERROR(NETWORKDAYS.INTL($L543,$M543,1,项目参数!$B$2:$B$200),NETWORKDAYS($L543,$M543,1)))*项目参数!$J$29,"")</f>
        <v/>
      </c>
      <c r="L543" s="40"/>
      <c r="M543" s="40"/>
      <c r="N543" s="58"/>
      <c r="O543" s="61"/>
      <c r="W543" s="98" t="b">
        <f t="shared" si="8"/>
        <v>0</v>
      </c>
      <c r="Y543" s="32" t="str">
        <f>IF($W543,VLOOKUP($B543,项目阶段与里程碑!$B:$E,3,FALSE),"")</f>
        <v/>
      </c>
      <c r="Z543" s="32" t="str">
        <f>IF($W543,VLOOKUP($B543,项目阶段与里程碑!$B:$E,4,FALSE),"")</f>
        <v/>
      </c>
      <c r="AA543" t="e">
        <f>VLOOKUP(F543,内部通讯录!$B:$F,5,FALSE)</f>
        <v>#N/A</v>
      </c>
      <c r="AB543" t="str">
        <f>IFERROR(VLOOKUP($AA543,项目参数!$I$14:$J$21,2,FALSE),"")</f>
        <v/>
      </c>
    </row>
    <row r="544" spans="1:28">
      <c r="A544" s="8"/>
      <c r="B544" s="8"/>
      <c r="C544" s="8"/>
      <c r="D544" s="8"/>
      <c r="E544" s="8"/>
      <c r="F544" s="8"/>
      <c r="G544" s="8"/>
      <c r="H544" s="116"/>
      <c r="I544" s="40"/>
      <c r="J544" s="120" t="str">
        <f>IF(AND($H544&gt;0,$I544&lt;&gt;"",$I544&gt;40000),IFERROR(WORKDAY.INTL($I544,INT(($H544+项目参数!$J$29-1)/项目参数!$J$29)-1,1,项目参数!$B$2:$B$200),WORKDAY($I544,INT(($H544+项目参数!$J$29-1)/项目参数!$J$29)-1,1)),"")</f>
        <v/>
      </c>
      <c r="K544" s="121" t="str">
        <f>IF(AND($L544&lt;&gt;"",$L544&gt;40000,$M544&lt;&gt;"",$M544&gt;40000),(1+IFERROR(NETWORKDAYS.INTL($L544,$M544,1,项目参数!$B$2:$B$200),NETWORKDAYS($L544,$M544,1)))*项目参数!$J$29,"")</f>
        <v/>
      </c>
      <c r="L544" s="40"/>
      <c r="M544" s="40"/>
      <c r="N544" s="58"/>
      <c r="O544" s="61"/>
      <c r="W544" s="98" t="b">
        <f t="shared" si="8"/>
        <v>0</v>
      </c>
      <c r="Y544" s="32" t="str">
        <f>IF($W544,VLOOKUP($B544,项目阶段与里程碑!$B:$E,3,FALSE),"")</f>
        <v/>
      </c>
      <c r="Z544" s="32" t="str">
        <f>IF($W544,VLOOKUP($B544,项目阶段与里程碑!$B:$E,4,FALSE),"")</f>
        <v/>
      </c>
      <c r="AA544" t="e">
        <f>VLOOKUP(F544,内部通讯录!$B:$F,5,FALSE)</f>
        <v>#N/A</v>
      </c>
      <c r="AB544" t="str">
        <f>IFERROR(VLOOKUP($AA544,项目参数!$I$14:$J$21,2,FALSE),"")</f>
        <v/>
      </c>
    </row>
    <row r="545" spans="1:28">
      <c r="A545" s="8"/>
      <c r="B545" s="8"/>
      <c r="C545" s="8"/>
      <c r="D545" s="8"/>
      <c r="E545" s="8"/>
      <c r="F545" s="8"/>
      <c r="G545" s="8"/>
      <c r="H545" s="116"/>
      <c r="I545" s="40"/>
      <c r="J545" s="120" t="str">
        <f>IF(AND($H545&gt;0,$I545&lt;&gt;"",$I545&gt;40000),IFERROR(WORKDAY.INTL($I545,INT(($H545+项目参数!$J$29-1)/项目参数!$J$29)-1,1,项目参数!$B$2:$B$200),WORKDAY($I545,INT(($H545+项目参数!$J$29-1)/项目参数!$J$29)-1,1)),"")</f>
        <v/>
      </c>
      <c r="K545" s="121" t="str">
        <f>IF(AND($L545&lt;&gt;"",$L545&gt;40000,$M545&lt;&gt;"",$M545&gt;40000),(1+IFERROR(NETWORKDAYS.INTL($L545,$M545,1,项目参数!$B$2:$B$200),NETWORKDAYS($L545,$M545,1)))*项目参数!$J$29,"")</f>
        <v/>
      </c>
      <c r="L545" s="40"/>
      <c r="M545" s="40"/>
      <c r="N545" s="58"/>
      <c r="O545" s="61"/>
      <c r="W545" s="98" t="b">
        <f t="shared" si="8"/>
        <v>0</v>
      </c>
      <c r="Y545" s="32" t="str">
        <f>IF($W545,VLOOKUP($B545,项目阶段与里程碑!$B:$E,3,FALSE),"")</f>
        <v/>
      </c>
      <c r="Z545" s="32" t="str">
        <f>IF($W545,VLOOKUP($B545,项目阶段与里程碑!$B:$E,4,FALSE),"")</f>
        <v/>
      </c>
      <c r="AA545" t="e">
        <f>VLOOKUP(F545,内部通讯录!$B:$F,5,FALSE)</f>
        <v>#N/A</v>
      </c>
      <c r="AB545" t="str">
        <f>IFERROR(VLOOKUP($AA545,项目参数!$I$14:$J$21,2,FALSE),"")</f>
        <v/>
      </c>
    </row>
    <row r="546" spans="1:28">
      <c r="A546" s="8"/>
      <c r="B546" s="8"/>
      <c r="C546" s="8"/>
      <c r="D546" s="8"/>
      <c r="E546" s="8"/>
      <c r="F546" s="8"/>
      <c r="G546" s="8"/>
      <c r="H546" s="116"/>
      <c r="I546" s="40"/>
      <c r="J546" s="120" t="str">
        <f>IF(AND($H546&gt;0,$I546&lt;&gt;"",$I546&gt;40000),IFERROR(WORKDAY.INTL($I546,INT(($H546+项目参数!$J$29-1)/项目参数!$J$29)-1,1,项目参数!$B$2:$B$200),WORKDAY($I546,INT(($H546+项目参数!$J$29-1)/项目参数!$J$29)-1,1)),"")</f>
        <v/>
      </c>
      <c r="K546" s="121" t="str">
        <f>IF(AND($L546&lt;&gt;"",$L546&gt;40000,$M546&lt;&gt;"",$M546&gt;40000),(1+IFERROR(NETWORKDAYS.INTL($L546,$M546,1,项目参数!$B$2:$B$200),NETWORKDAYS($L546,$M546,1)))*项目参数!$J$29,"")</f>
        <v/>
      </c>
      <c r="L546" s="40"/>
      <c r="M546" s="40"/>
      <c r="N546" s="58"/>
      <c r="O546" s="61"/>
      <c r="W546" s="98" t="b">
        <f t="shared" si="8"/>
        <v>0</v>
      </c>
      <c r="Y546" s="32" t="str">
        <f>IF($W546,VLOOKUP($B546,项目阶段与里程碑!$B:$E,3,FALSE),"")</f>
        <v/>
      </c>
      <c r="Z546" s="32" t="str">
        <f>IF($W546,VLOOKUP($B546,项目阶段与里程碑!$B:$E,4,FALSE),"")</f>
        <v/>
      </c>
      <c r="AA546" t="e">
        <f>VLOOKUP(F546,内部通讯录!$B:$F,5,FALSE)</f>
        <v>#N/A</v>
      </c>
      <c r="AB546" t="str">
        <f>IFERROR(VLOOKUP($AA546,项目参数!$I$14:$J$21,2,FALSE),"")</f>
        <v/>
      </c>
    </row>
    <row r="547" spans="1:28">
      <c r="A547" s="8"/>
      <c r="B547" s="8"/>
      <c r="C547" s="8"/>
      <c r="D547" s="8"/>
      <c r="E547" s="8"/>
      <c r="F547" s="8"/>
      <c r="G547" s="8"/>
      <c r="H547" s="116"/>
      <c r="I547" s="40"/>
      <c r="J547" s="120" t="str">
        <f>IF(AND($H547&gt;0,$I547&lt;&gt;"",$I547&gt;40000),IFERROR(WORKDAY.INTL($I547,INT(($H547+项目参数!$J$29-1)/项目参数!$J$29)-1,1,项目参数!$B$2:$B$200),WORKDAY($I547,INT(($H547+项目参数!$J$29-1)/项目参数!$J$29)-1,1)),"")</f>
        <v/>
      </c>
      <c r="K547" s="121" t="str">
        <f>IF(AND($L547&lt;&gt;"",$L547&gt;40000,$M547&lt;&gt;"",$M547&gt;40000),(1+IFERROR(NETWORKDAYS.INTL($L547,$M547,1,项目参数!$B$2:$B$200),NETWORKDAYS($L547,$M547,1)))*项目参数!$J$29,"")</f>
        <v/>
      </c>
      <c r="L547" s="40"/>
      <c r="M547" s="40"/>
      <c r="N547" s="58"/>
      <c r="O547" s="61"/>
      <c r="W547" s="98" t="b">
        <f t="shared" si="8"/>
        <v>0</v>
      </c>
      <c r="Y547" s="32" t="str">
        <f>IF($W547,VLOOKUP($B547,项目阶段与里程碑!$B:$E,3,FALSE),"")</f>
        <v/>
      </c>
      <c r="Z547" s="32" t="str">
        <f>IF($W547,VLOOKUP($B547,项目阶段与里程碑!$B:$E,4,FALSE),"")</f>
        <v/>
      </c>
      <c r="AA547" t="e">
        <f>VLOOKUP(F547,内部通讯录!$B:$F,5,FALSE)</f>
        <v>#N/A</v>
      </c>
      <c r="AB547" t="str">
        <f>IFERROR(VLOOKUP($AA547,项目参数!$I$14:$J$21,2,FALSE),"")</f>
        <v/>
      </c>
    </row>
    <row r="548" spans="1:28">
      <c r="A548" s="8"/>
      <c r="B548" s="8"/>
      <c r="C548" s="8"/>
      <c r="D548" s="8"/>
      <c r="E548" s="8"/>
      <c r="F548" s="8"/>
      <c r="G548" s="8"/>
      <c r="H548" s="116"/>
      <c r="I548" s="40"/>
      <c r="J548" s="120" t="str">
        <f>IF(AND($H548&gt;0,$I548&lt;&gt;"",$I548&gt;40000),IFERROR(WORKDAY.INTL($I548,INT(($H548+项目参数!$J$29-1)/项目参数!$J$29)-1,1,项目参数!$B$2:$B$200),WORKDAY($I548,INT(($H548+项目参数!$J$29-1)/项目参数!$J$29)-1,1)),"")</f>
        <v/>
      </c>
      <c r="K548" s="121" t="str">
        <f>IF(AND($L548&lt;&gt;"",$L548&gt;40000,$M548&lt;&gt;"",$M548&gt;40000),(1+IFERROR(NETWORKDAYS.INTL($L548,$M548,1,项目参数!$B$2:$B$200),NETWORKDAYS($L548,$M548,1)))*项目参数!$J$29,"")</f>
        <v/>
      </c>
      <c r="L548" s="40"/>
      <c r="M548" s="40"/>
      <c r="N548" s="58"/>
      <c r="O548" s="61"/>
      <c r="W548" s="98" t="b">
        <f t="shared" si="8"/>
        <v>0</v>
      </c>
      <c r="Y548" s="32" t="str">
        <f>IF($W548,VLOOKUP($B548,项目阶段与里程碑!$B:$E,3,FALSE),"")</f>
        <v/>
      </c>
      <c r="Z548" s="32" t="str">
        <f>IF($W548,VLOOKUP($B548,项目阶段与里程碑!$B:$E,4,FALSE),"")</f>
        <v/>
      </c>
      <c r="AA548" t="e">
        <f>VLOOKUP(F548,内部通讯录!$B:$F,5,FALSE)</f>
        <v>#N/A</v>
      </c>
      <c r="AB548" t="str">
        <f>IFERROR(VLOOKUP($AA548,项目参数!$I$14:$J$21,2,FALSE),"")</f>
        <v/>
      </c>
    </row>
    <row r="549" spans="1:28">
      <c r="A549" s="8"/>
      <c r="B549" s="8"/>
      <c r="C549" s="8"/>
      <c r="D549" s="8"/>
      <c r="E549" s="8"/>
      <c r="F549" s="8"/>
      <c r="G549" s="8"/>
      <c r="H549" s="116"/>
      <c r="I549" s="40"/>
      <c r="J549" s="120" t="str">
        <f>IF(AND($H549&gt;0,$I549&lt;&gt;"",$I549&gt;40000),IFERROR(WORKDAY.INTL($I549,INT(($H549+项目参数!$J$29-1)/项目参数!$J$29)-1,1,项目参数!$B$2:$B$200),WORKDAY($I549,INT(($H549+项目参数!$J$29-1)/项目参数!$J$29)-1,1)),"")</f>
        <v/>
      </c>
      <c r="K549" s="121" t="str">
        <f>IF(AND($L549&lt;&gt;"",$L549&gt;40000,$M549&lt;&gt;"",$M549&gt;40000),(1+IFERROR(NETWORKDAYS.INTL($L549,$M549,1,项目参数!$B$2:$B$200),NETWORKDAYS($L549,$M549,1)))*项目参数!$J$29,"")</f>
        <v/>
      </c>
      <c r="L549" s="40"/>
      <c r="M549" s="40"/>
      <c r="N549" s="58"/>
      <c r="O549" s="61"/>
      <c r="W549" s="98" t="b">
        <f t="shared" si="8"/>
        <v>0</v>
      </c>
      <c r="Y549" s="32" t="str">
        <f>IF($W549,VLOOKUP($B549,项目阶段与里程碑!$B:$E,3,FALSE),"")</f>
        <v/>
      </c>
      <c r="Z549" s="32" t="str">
        <f>IF($W549,VLOOKUP($B549,项目阶段与里程碑!$B:$E,4,FALSE),"")</f>
        <v/>
      </c>
      <c r="AA549" t="e">
        <f>VLOOKUP(F549,内部通讯录!$B:$F,5,FALSE)</f>
        <v>#N/A</v>
      </c>
      <c r="AB549" t="str">
        <f>IFERROR(VLOOKUP($AA549,项目参数!$I$14:$J$21,2,FALSE),"")</f>
        <v/>
      </c>
    </row>
    <row r="550" spans="1:28">
      <c r="A550" s="8"/>
      <c r="B550" s="8"/>
      <c r="C550" s="8"/>
      <c r="D550" s="8"/>
      <c r="E550" s="8"/>
      <c r="F550" s="8"/>
      <c r="G550" s="8"/>
      <c r="H550" s="116"/>
      <c r="I550" s="40"/>
      <c r="J550" s="120" t="str">
        <f>IF(AND($H550&gt;0,$I550&lt;&gt;"",$I550&gt;40000),IFERROR(WORKDAY.INTL($I550,INT(($H550+项目参数!$J$29-1)/项目参数!$J$29)-1,1,项目参数!$B$2:$B$200),WORKDAY($I550,INT(($H550+项目参数!$J$29-1)/项目参数!$J$29)-1,1)),"")</f>
        <v/>
      </c>
      <c r="K550" s="121" t="str">
        <f>IF(AND($L550&lt;&gt;"",$L550&gt;40000,$M550&lt;&gt;"",$M550&gt;40000),(1+IFERROR(NETWORKDAYS.INTL($L550,$M550,1,项目参数!$B$2:$B$200),NETWORKDAYS($L550,$M550,1)))*项目参数!$J$29,"")</f>
        <v/>
      </c>
      <c r="L550" s="40"/>
      <c r="M550" s="40"/>
      <c r="N550" s="58"/>
      <c r="O550" s="61"/>
      <c r="W550" s="98" t="b">
        <f t="shared" si="8"/>
        <v>0</v>
      </c>
      <c r="Y550" s="32" t="str">
        <f>IF($W550,VLOOKUP($B550,项目阶段与里程碑!$B:$E,3,FALSE),"")</f>
        <v/>
      </c>
      <c r="Z550" s="32" t="str">
        <f>IF($W550,VLOOKUP($B550,项目阶段与里程碑!$B:$E,4,FALSE),"")</f>
        <v/>
      </c>
      <c r="AA550" t="e">
        <f>VLOOKUP(F550,内部通讯录!$B:$F,5,FALSE)</f>
        <v>#N/A</v>
      </c>
      <c r="AB550" t="str">
        <f>IFERROR(VLOOKUP($AA550,项目参数!$I$14:$J$21,2,FALSE),"")</f>
        <v/>
      </c>
    </row>
    <row r="551" spans="1:28">
      <c r="A551" s="8"/>
      <c r="B551" s="8"/>
      <c r="C551" s="8"/>
      <c r="D551" s="8"/>
      <c r="E551" s="8"/>
      <c r="F551" s="8"/>
      <c r="G551" s="8"/>
      <c r="H551" s="116"/>
      <c r="I551" s="40"/>
      <c r="J551" s="120" t="str">
        <f>IF(AND($H551&gt;0,$I551&lt;&gt;"",$I551&gt;40000),IFERROR(WORKDAY.INTL($I551,INT(($H551+项目参数!$J$29-1)/项目参数!$J$29)-1,1,项目参数!$B$2:$B$200),WORKDAY($I551,INT(($H551+项目参数!$J$29-1)/项目参数!$J$29)-1,1)),"")</f>
        <v/>
      </c>
      <c r="K551" s="121" t="str">
        <f>IF(AND($L551&lt;&gt;"",$L551&gt;40000,$M551&lt;&gt;"",$M551&gt;40000),(1+IFERROR(NETWORKDAYS.INTL($L551,$M551,1,项目参数!$B$2:$B$200),NETWORKDAYS($L551,$M551,1)))*项目参数!$J$29,"")</f>
        <v/>
      </c>
      <c r="L551" s="40"/>
      <c r="M551" s="40"/>
      <c r="N551" s="58"/>
      <c r="O551" s="61"/>
      <c r="W551" s="98" t="b">
        <f t="shared" si="8"/>
        <v>0</v>
      </c>
      <c r="Y551" s="32" t="str">
        <f>IF($W551,VLOOKUP($B551,项目阶段与里程碑!$B:$E,3,FALSE),"")</f>
        <v/>
      </c>
      <c r="Z551" s="32" t="str">
        <f>IF($W551,VLOOKUP($B551,项目阶段与里程碑!$B:$E,4,FALSE),"")</f>
        <v/>
      </c>
      <c r="AA551" t="e">
        <f>VLOOKUP(F551,内部通讯录!$B:$F,5,FALSE)</f>
        <v>#N/A</v>
      </c>
      <c r="AB551" t="str">
        <f>IFERROR(VLOOKUP($AA551,项目参数!$I$14:$J$21,2,FALSE),"")</f>
        <v/>
      </c>
    </row>
    <row r="552" spans="1:28">
      <c r="A552" s="8"/>
      <c r="B552" s="8"/>
      <c r="C552" s="8"/>
      <c r="D552" s="8"/>
      <c r="E552" s="8"/>
      <c r="F552" s="8"/>
      <c r="G552" s="8"/>
      <c r="H552" s="116"/>
      <c r="I552" s="40"/>
      <c r="J552" s="120" t="str">
        <f>IF(AND($H552&gt;0,$I552&lt;&gt;"",$I552&gt;40000),IFERROR(WORKDAY.INTL($I552,INT(($H552+项目参数!$J$29-1)/项目参数!$J$29)-1,1,项目参数!$B$2:$B$200),WORKDAY($I552,INT(($H552+项目参数!$J$29-1)/项目参数!$J$29)-1,1)),"")</f>
        <v/>
      </c>
      <c r="K552" s="121" t="str">
        <f>IF(AND($L552&lt;&gt;"",$L552&gt;40000,$M552&lt;&gt;"",$M552&gt;40000),(1+IFERROR(NETWORKDAYS.INTL($L552,$M552,1,项目参数!$B$2:$B$200),NETWORKDAYS($L552,$M552,1)))*项目参数!$J$29,"")</f>
        <v/>
      </c>
      <c r="L552" s="40"/>
      <c r="M552" s="40"/>
      <c r="N552" s="58"/>
      <c r="O552" s="61"/>
      <c r="W552" s="98" t="b">
        <f t="shared" si="8"/>
        <v>0</v>
      </c>
      <c r="Y552" s="32" t="str">
        <f>IF($W552,VLOOKUP($B552,项目阶段与里程碑!$B:$E,3,FALSE),"")</f>
        <v/>
      </c>
      <c r="Z552" s="32" t="str">
        <f>IF($W552,VLOOKUP($B552,项目阶段与里程碑!$B:$E,4,FALSE),"")</f>
        <v/>
      </c>
      <c r="AA552" t="e">
        <f>VLOOKUP(F552,内部通讯录!$B:$F,5,FALSE)</f>
        <v>#N/A</v>
      </c>
      <c r="AB552" t="str">
        <f>IFERROR(VLOOKUP($AA552,项目参数!$I$14:$J$21,2,FALSE),"")</f>
        <v/>
      </c>
    </row>
    <row r="553" spans="1:28">
      <c r="A553" s="8"/>
      <c r="B553" s="8"/>
      <c r="C553" s="8"/>
      <c r="D553" s="8"/>
      <c r="E553" s="8"/>
      <c r="F553" s="8"/>
      <c r="G553" s="8"/>
      <c r="H553" s="116"/>
      <c r="I553" s="40"/>
      <c r="J553" s="120" t="str">
        <f>IF(AND($H553&gt;0,$I553&lt;&gt;"",$I553&gt;40000),IFERROR(WORKDAY.INTL($I553,INT(($H553+项目参数!$J$29-1)/项目参数!$J$29)-1,1,项目参数!$B$2:$B$200),WORKDAY($I553,INT(($H553+项目参数!$J$29-1)/项目参数!$J$29)-1,1)),"")</f>
        <v/>
      </c>
      <c r="K553" s="121" t="str">
        <f>IF(AND($L553&lt;&gt;"",$L553&gt;40000,$M553&lt;&gt;"",$M553&gt;40000),(1+IFERROR(NETWORKDAYS.INTL($L553,$M553,1,项目参数!$B$2:$B$200),NETWORKDAYS($L553,$M553,1)))*项目参数!$J$29,"")</f>
        <v/>
      </c>
      <c r="L553" s="40"/>
      <c r="M553" s="40"/>
      <c r="N553" s="58"/>
      <c r="O553" s="61"/>
      <c r="W553" s="98" t="b">
        <f t="shared" si="8"/>
        <v>0</v>
      </c>
      <c r="Y553" s="32" t="str">
        <f>IF($W553,VLOOKUP($B553,项目阶段与里程碑!$B:$E,3,FALSE),"")</f>
        <v/>
      </c>
      <c r="Z553" s="32" t="str">
        <f>IF($W553,VLOOKUP($B553,项目阶段与里程碑!$B:$E,4,FALSE),"")</f>
        <v/>
      </c>
      <c r="AA553" t="e">
        <f>VLOOKUP(F553,内部通讯录!$B:$F,5,FALSE)</f>
        <v>#N/A</v>
      </c>
      <c r="AB553" t="str">
        <f>IFERROR(VLOOKUP($AA553,项目参数!$I$14:$J$21,2,FALSE),"")</f>
        <v/>
      </c>
    </row>
    <row r="554" spans="1:28">
      <c r="A554" s="8"/>
      <c r="B554" s="8"/>
      <c r="C554" s="8"/>
      <c r="D554" s="8"/>
      <c r="E554" s="8"/>
      <c r="F554" s="8"/>
      <c r="G554" s="8"/>
      <c r="H554" s="116"/>
      <c r="I554" s="40"/>
      <c r="J554" s="120" t="str">
        <f>IF(AND($H554&gt;0,$I554&lt;&gt;"",$I554&gt;40000),IFERROR(WORKDAY.INTL($I554,INT(($H554+项目参数!$J$29-1)/项目参数!$J$29)-1,1,项目参数!$B$2:$B$200),WORKDAY($I554,INT(($H554+项目参数!$J$29-1)/项目参数!$J$29)-1,1)),"")</f>
        <v/>
      </c>
      <c r="K554" s="121" t="str">
        <f>IF(AND($L554&lt;&gt;"",$L554&gt;40000,$M554&lt;&gt;"",$M554&gt;40000),(1+IFERROR(NETWORKDAYS.INTL($L554,$M554,1,项目参数!$B$2:$B$200),NETWORKDAYS($L554,$M554,1)))*项目参数!$J$29,"")</f>
        <v/>
      </c>
      <c r="L554" s="40"/>
      <c r="M554" s="40"/>
      <c r="N554" s="58"/>
      <c r="O554" s="61"/>
      <c r="W554" s="98" t="b">
        <f t="shared" si="8"/>
        <v>0</v>
      </c>
      <c r="Y554" s="32" t="str">
        <f>IF($W554,VLOOKUP($B554,项目阶段与里程碑!$B:$E,3,FALSE),"")</f>
        <v/>
      </c>
      <c r="Z554" s="32" t="str">
        <f>IF($W554,VLOOKUP($B554,项目阶段与里程碑!$B:$E,4,FALSE),"")</f>
        <v/>
      </c>
      <c r="AA554" t="e">
        <f>VLOOKUP(F554,内部通讯录!$B:$F,5,FALSE)</f>
        <v>#N/A</v>
      </c>
      <c r="AB554" t="str">
        <f>IFERROR(VLOOKUP($AA554,项目参数!$I$14:$J$21,2,FALSE),"")</f>
        <v/>
      </c>
    </row>
    <row r="555" spans="1:28">
      <c r="A555" s="8"/>
      <c r="B555" s="8"/>
      <c r="C555" s="8"/>
      <c r="D555" s="8"/>
      <c r="E555" s="8"/>
      <c r="F555" s="8"/>
      <c r="G555" s="8"/>
      <c r="H555" s="116"/>
      <c r="I555" s="40"/>
      <c r="J555" s="120" t="str">
        <f>IF(AND($H555&gt;0,$I555&lt;&gt;"",$I555&gt;40000),IFERROR(WORKDAY.INTL($I555,INT(($H555+项目参数!$J$29-1)/项目参数!$J$29)-1,1,项目参数!$B$2:$B$200),WORKDAY($I555,INT(($H555+项目参数!$J$29-1)/项目参数!$J$29)-1,1)),"")</f>
        <v/>
      </c>
      <c r="K555" s="121" t="str">
        <f>IF(AND($L555&lt;&gt;"",$L555&gt;40000,$M555&lt;&gt;"",$M555&gt;40000),(1+IFERROR(NETWORKDAYS.INTL($L555,$M555,1,项目参数!$B$2:$B$200),NETWORKDAYS($L555,$M555,1)))*项目参数!$J$29,"")</f>
        <v/>
      </c>
      <c r="L555" s="40"/>
      <c r="M555" s="40"/>
      <c r="N555" s="58"/>
      <c r="O555" s="61"/>
      <c r="W555" s="98" t="b">
        <f t="shared" si="8"/>
        <v>0</v>
      </c>
      <c r="Y555" s="32" t="str">
        <f>IF($W555,VLOOKUP($B555,项目阶段与里程碑!$B:$E,3,FALSE),"")</f>
        <v/>
      </c>
      <c r="Z555" s="32" t="str">
        <f>IF($W555,VLOOKUP($B555,项目阶段与里程碑!$B:$E,4,FALSE),"")</f>
        <v/>
      </c>
      <c r="AA555" t="e">
        <f>VLOOKUP(F555,内部通讯录!$B:$F,5,FALSE)</f>
        <v>#N/A</v>
      </c>
      <c r="AB555" t="str">
        <f>IFERROR(VLOOKUP($AA555,项目参数!$I$14:$J$21,2,FALSE),"")</f>
        <v/>
      </c>
    </row>
    <row r="556" spans="1:28">
      <c r="A556" s="8"/>
      <c r="B556" s="8"/>
      <c r="C556" s="8"/>
      <c r="D556" s="8"/>
      <c r="E556" s="8"/>
      <c r="F556" s="8"/>
      <c r="G556" s="8"/>
      <c r="H556" s="116"/>
      <c r="I556" s="40"/>
      <c r="J556" s="120" t="str">
        <f>IF(AND($H556&gt;0,$I556&lt;&gt;"",$I556&gt;40000),IFERROR(WORKDAY.INTL($I556,INT(($H556+项目参数!$J$29-1)/项目参数!$J$29)-1,1,项目参数!$B$2:$B$200),WORKDAY($I556,INT(($H556+项目参数!$J$29-1)/项目参数!$J$29)-1,1)),"")</f>
        <v/>
      </c>
      <c r="K556" s="121" t="str">
        <f>IF(AND($L556&lt;&gt;"",$L556&gt;40000,$M556&lt;&gt;"",$M556&gt;40000),(1+IFERROR(NETWORKDAYS.INTL($L556,$M556,1,项目参数!$B$2:$B$200),NETWORKDAYS($L556,$M556,1)))*项目参数!$J$29,"")</f>
        <v/>
      </c>
      <c r="L556" s="40"/>
      <c r="M556" s="40"/>
      <c r="N556" s="58"/>
      <c r="O556" s="61"/>
      <c r="W556" s="98" t="b">
        <f t="shared" si="8"/>
        <v>0</v>
      </c>
      <c r="Y556" s="32" t="str">
        <f>IF($W556,VLOOKUP($B556,项目阶段与里程碑!$B:$E,3,FALSE),"")</f>
        <v/>
      </c>
      <c r="Z556" s="32" t="str">
        <f>IF($W556,VLOOKUP($B556,项目阶段与里程碑!$B:$E,4,FALSE),"")</f>
        <v/>
      </c>
      <c r="AA556" t="e">
        <f>VLOOKUP(F556,内部通讯录!$B:$F,5,FALSE)</f>
        <v>#N/A</v>
      </c>
      <c r="AB556" t="str">
        <f>IFERROR(VLOOKUP($AA556,项目参数!$I$14:$J$21,2,FALSE),"")</f>
        <v/>
      </c>
    </row>
    <row r="557" spans="1:28">
      <c r="A557" s="8"/>
      <c r="B557" s="8"/>
      <c r="C557" s="8"/>
      <c r="D557" s="8"/>
      <c r="E557" s="8"/>
      <c r="F557" s="8"/>
      <c r="G557" s="8"/>
      <c r="H557" s="116"/>
      <c r="I557" s="40"/>
      <c r="J557" s="120" t="str">
        <f>IF(AND($H557&gt;0,$I557&lt;&gt;"",$I557&gt;40000),IFERROR(WORKDAY.INTL($I557,INT(($H557+项目参数!$J$29-1)/项目参数!$J$29)-1,1,项目参数!$B$2:$B$200),WORKDAY($I557,INT(($H557+项目参数!$J$29-1)/项目参数!$J$29)-1,1)),"")</f>
        <v/>
      </c>
      <c r="K557" s="121" t="str">
        <f>IF(AND($L557&lt;&gt;"",$L557&gt;40000,$M557&lt;&gt;"",$M557&gt;40000),(1+IFERROR(NETWORKDAYS.INTL($L557,$M557,1,项目参数!$B$2:$B$200),NETWORKDAYS($L557,$M557,1)))*项目参数!$J$29,"")</f>
        <v/>
      </c>
      <c r="L557" s="40"/>
      <c r="M557" s="40"/>
      <c r="N557" s="58"/>
      <c r="O557" s="61"/>
      <c r="W557" s="98" t="b">
        <f t="shared" si="8"/>
        <v>0</v>
      </c>
      <c r="Y557" s="32" t="str">
        <f>IF($W557,VLOOKUP($B557,项目阶段与里程碑!$B:$E,3,FALSE),"")</f>
        <v/>
      </c>
      <c r="Z557" s="32" t="str">
        <f>IF($W557,VLOOKUP($B557,项目阶段与里程碑!$B:$E,4,FALSE),"")</f>
        <v/>
      </c>
      <c r="AA557" t="e">
        <f>VLOOKUP(F557,内部通讯录!$B:$F,5,FALSE)</f>
        <v>#N/A</v>
      </c>
      <c r="AB557" t="str">
        <f>IFERROR(VLOOKUP($AA557,项目参数!$I$14:$J$21,2,FALSE),"")</f>
        <v/>
      </c>
    </row>
    <row r="558" spans="1:28">
      <c r="A558" s="8"/>
      <c r="B558" s="8"/>
      <c r="C558" s="8"/>
      <c r="D558" s="8"/>
      <c r="E558" s="8"/>
      <c r="F558" s="8"/>
      <c r="G558" s="8"/>
      <c r="H558" s="116"/>
      <c r="I558" s="40"/>
      <c r="J558" s="120" t="str">
        <f>IF(AND($H558&gt;0,$I558&lt;&gt;"",$I558&gt;40000),IFERROR(WORKDAY.INTL($I558,INT(($H558+项目参数!$J$29-1)/项目参数!$J$29)-1,1,项目参数!$B$2:$B$200),WORKDAY($I558,INT(($H558+项目参数!$J$29-1)/项目参数!$J$29)-1,1)),"")</f>
        <v/>
      </c>
      <c r="K558" s="121" t="str">
        <f>IF(AND($L558&lt;&gt;"",$L558&gt;40000,$M558&lt;&gt;"",$M558&gt;40000),(1+IFERROR(NETWORKDAYS.INTL($L558,$M558,1,项目参数!$B$2:$B$200),NETWORKDAYS($L558,$M558,1)))*项目参数!$J$29,"")</f>
        <v/>
      </c>
      <c r="L558" s="40"/>
      <c r="M558" s="40"/>
      <c r="N558" s="58"/>
      <c r="O558" s="61"/>
      <c r="W558" s="98" t="b">
        <f t="shared" si="8"/>
        <v>0</v>
      </c>
      <c r="Y558" s="32" t="str">
        <f>IF($W558,VLOOKUP($B558,项目阶段与里程碑!$B:$E,3,FALSE),"")</f>
        <v/>
      </c>
      <c r="Z558" s="32" t="str">
        <f>IF($W558,VLOOKUP($B558,项目阶段与里程碑!$B:$E,4,FALSE),"")</f>
        <v/>
      </c>
      <c r="AA558" t="e">
        <f>VLOOKUP(F558,内部通讯录!$B:$F,5,FALSE)</f>
        <v>#N/A</v>
      </c>
      <c r="AB558" t="str">
        <f>IFERROR(VLOOKUP($AA558,项目参数!$I$14:$J$21,2,FALSE),"")</f>
        <v/>
      </c>
    </row>
    <row r="559" spans="1:28">
      <c r="A559" s="8"/>
      <c r="B559" s="8"/>
      <c r="C559" s="8"/>
      <c r="D559" s="8"/>
      <c r="E559" s="8"/>
      <c r="F559" s="8"/>
      <c r="G559" s="8"/>
      <c r="H559" s="116"/>
      <c r="I559" s="40"/>
      <c r="J559" s="120" t="str">
        <f>IF(AND($H559&gt;0,$I559&lt;&gt;"",$I559&gt;40000),IFERROR(WORKDAY.INTL($I559,INT(($H559+项目参数!$J$29-1)/项目参数!$J$29)-1,1,项目参数!$B$2:$B$200),WORKDAY($I559,INT(($H559+项目参数!$J$29-1)/项目参数!$J$29)-1,1)),"")</f>
        <v/>
      </c>
      <c r="K559" s="121" t="str">
        <f>IF(AND($L559&lt;&gt;"",$L559&gt;40000,$M559&lt;&gt;"",$M559&gt;40000),(1+IFERROR(NETWORKDAYS.INTL($L559,$M559,1,项目参数!$B$2:$B$200),NETWORKDAYS($L559,$M559,1)))*项目参数!$J$29,"")</f>
        <v/>
      </c>
      <c r="L559" s="40"/>
      <c r="M559" s="40"/>
      <c r="N559" s="58"/>
      <c r="O559" s="61"/>
      <c r="W559" s="98" t="b">
        <f t="shared" si="8"/>
        <v>0</v>
      </c>
      <c r="Y559" s="32" t="str">
        <f>IF($W559,VLOOKUP($B559,项目阶段与里程碑!$B:$E,3,FALSE),"")</f>
        <v/>
      </c>
      <c r="Z559" s="32" t="str">
        <f>IF($W559,VLOOKUP($B559,项目阶段与里程碑!$B:$E,4,FALSE),"")</f>
        <v/>
      </c>
      <c r="AA559" t="e">
        <f>VLOOKUP(F559,内部通讯录!$B:$F,5,FALSE)</f>
        <v>#N/A</v>
      </c>
      <c r="AB559" t="str">
        <f>IFERROR(VLOOKUP($AA559,项目参数!$I$14:$J$21,2,FALSE),"")</f>
        <v/>
      </c>
    </row>
    <row r="560" spans="1:28">
      <c r="A560" s="8"/>
      <c r="B560" s="8"/>
      <c r="C560" s="8"/>
      <c r="D560" s="8"/>
      <c r="E560" s="8"/>
      <c r="F560" s="8"/>
      <c r="G560" s="8"/>
      <c r="H560" s="116"/>
      <c r="I560" s="40"/>
      <c r="J560" s="120" t="str">
        <f>IF(AND($H560&gt;0,$I560&lt;&gt;"",$I560&gt;40000),IFERROR(WORKDAY.INTL($I560,INT(($H560+项目参数!$J$29-1)/项目参数!$J$29)-1,1,项目参数!$B$2:$B$200),WORKDAY($I560,INT(($H560+项目参数!$J$29-1)/项目参数!$J$29)-1,1)),"")</f>
        <v/>
      </c>
      <c r="K560" s="121" t="str">
        <f>IF(AND($L560&lt;&gt;"",$L560&gt;40000,$M560&lt;&gt;"",$M560&gt;40000),(1+IFERROR(NETWORKDAYS.INTL($L560,$M560,1,项目参数!$B$2:$B$200),NETWORKDAYS($L560,$M560,1)))*项目参数!$J$29,"")</f>
        <v/>
      </c>
      <c r="L560" s="40"/>
      <c r="M560" s="40"/>
      <c r="N560" s="58"/>
      <c r="O560" s="61"/>
      <c r="W560" s="98" t="b">
        <f t="shared" si="8"/>
        <v>0</v>
      </c>
      <c r="Y560" s="32" t="str">
        <f>IF($W560,VLOOKUP($B560,项目阶段与里程碑!$B:$E,3,FALSE),"")</f>
        <v/>
      </c>
      <c r="Z560" s="32" t="str">
        <f>IF($W560,VLOOKUP($B560,项目阶段与里程碑!$B:$E,4,FALSE),"")</f>
        <v/>
      </c>
      <c r="AA560" t="e">
        <f>VLOOKUP(F560,内部通讯录!$B:$F,5,FALSE)</f>
        <v>#N/A</v>
      </c>
      <c r="AB560" t="str">
        <f>IFERROR(VLOOKUP($AA560,项目参数!$I$14:$J$21,2,FALSE),"")</f>
        <v/>
      </c>
    </row>
    <row r="561" spans="1:28">
      <c r="A561" s="8"/>
      <c r="B561" s="8"/>
      <c r="C561" s="8"/>
      <c r="D561" s="8"/>
      <c r="E561" s="8"/>
      <c r="F561" s="8"/>
      <c r="G561" s="8"/>
      <c r="H561" s="116"/>
      <c r="I561" s="40"/>
      <c r="J561" s="120" t="str">
        <f>IF(AND($H561&gt;0,$I561&lt;&gt;"",$I561&gt;40000),IFERROR(WORKDAY.INTL($I561,INT(($H561+项目参数!$J$29-1)/项目参数!$J$29)-1,1,项目参数!$B$2:$B$200),WORKDAY($I561,INT(($H561+项目参数!$J$29-1)/项目参数!$J$29)-1,1)),"")</f>
        <v/>
      </c>
      <c r="K561" s="121" t="str">
        <f>IF(AND($L561&lt;&gt;"",$L561&gt;40000,$M561&lt;&gt;"",$M561&gt;40000),(1+IFERROR(NETWORKDAYS.INTL($L561,$M561,1,项目参数!$B$2:$B$200),NETWORKDAYS($L561,$M561,1)))*项目参数!$J$29,"")</f>
        <v/>
      </c>
      <c r="L561" s="40"/>
      <c r="M561" s="40"/>
      <c r="N561" s="58"/>
      <c r="O561" s="61"/>
      <c r="W561" s="98" t="b">
        <f t="shared" si="8"/>
        <v>0</v>
      </c>
      <c r="Y561" s="32" t="str">
        <f>IF($W561,VLOOKUP($B561,项目阶段与里程碑!$B:$E,3,FALSE),"")</f>
        <v/>
      </c>
      <c r="Z561" s="32" t="str">
        <f>IF($W561,VLOOKUP($B561,项目阶段与里程碑!$B:$E,4,FALSE),"")</f>
        <v/>
      </c>
      <c r="AA561" t="e">
        <f>VLOOKUP(F561,内部通讯录!$B:$F,5,FALSE)</f>
        <v>#N/A</v>
      </c>
      <c r="AB561" t="str">
        <f>IFERROR(VLOOKUP($AA561,项目参数!$I$14:$J$21,2,FALSE),"")</f>
        <v/>
      </c>
    </row>
    <row r="562" spans="1:28">
      <c r="A562" s="8"/>
      <c r="B562" s="8"/>
      <c r="C562" s="8"/>
      <c r="D562" s="8"/>
      <c r="E562" s="8"/>
      <c r="F562" s="8"/>
      <c r="G562" s="8"/>
      <c r="H562" s="116"/>
      <c r="I562" s="40"/>
      <c r="J562" s="120" t="str">
        <f>IF(AND($H562&gt;0,$I562&lt;&gt;"",$I562&gt;40000),IFERROR(WORKDAY.INTL($I562,INT(($H562+项目参数!$J$29-1)/项目参数!$J$29)-1,1,项目参数!$B$2:$B$200),WORKDAY($I562,INT(($H562+项目参数!$J$29-1)/项目参数!$J$29)-1,1)),"")</f>
        <v/>
      </c>
      <c r="K562" s="121" t="str">
        <f>IF(AND($L562&lt;&gt;"",$L562&gt;40000,$M562&lt;&gt;"",$M562&gt;40000),(1+IFERROR(NETWORKDAYS.INTL($L562,$M562,1,项目参数!$B$2:$B$200),NETWORKDAYS($L562,$M562,1)))*项目参数!$J$29,"")</f>
        <v/>
      </c>
      <c r="L562" s="40"/>
      <c r="M562" s="40"/>
      <c r="N562" s="58"/>
      <c r="O562" s="61"/>
      <c r="W562" s="98" t="b">
        <f t="shared" si="8"/>
        <v>0</v>
      </c>
      <c r="Y562" s="32" t="str">
        <f>IF($W562,VLOOKUP($B562,项目阶段与里程碑!$B:$E,3,FALSE),"")</f>
        <v/>
      </c>
      <c r="Z562" s="32" t="str">
        <f>IF($W562,VLOOKUP($B562,项目阶段与里程碑!$B:$E,4,FALSE),"")</f>
        <v/>
      </c>
      <c r="AA562" t="e">
        <f>VLOOKUP(F562,内部通讯录!$B:$F,5,FALSE)</f>
        <v>#N/A</v>
      </c>
      <c r="AB562" t="str">
        <f>IFERROR(VLOOKUP($AA562,项目参数!$I$14:$J$21,2,FALSE),"")</f>
        <v/>
      </c>
    </row>
    <row r="563" spans="1:28">
      <c r="A563" s="8"/>
      <c r="B563" s="8"/>
      <c r="C563" s="8"/>
      <c r="D563" s="8"/>
      <c r="E563" s="8"/>
      <c r="F563" s="8"/>
      <c r="G563" s="8"/>
      <c r="H563" s="116"/>
      <c r="I563" s="40"/>
      <c r="J563" s="120" t="str">
        <f>IF(AND($H563&gt;0,$I563&lt;&gt;"",$I563&gt;40000),IFERROR(WORKDAY.INTL($I563,INT(($H563+项目参数!$J$29-1)/项目参数!$J$29)-1,1,项目参数!$B$2:$B$200),WORKDAY($I563,INT(($H563+项目参数!$J$29-1)/项目参数!$J$29)-1,1)),"")</f>
        <v/>
      </c>
      <c r="K563" s="121" t="str">
        <f>IF(AND($L563&lt;&gt;"",$L563&gt;40000,$M563&lt;&gt;"",$M563&gt;40000),(1+IFERROR(NETWORKDAYS.INTL($L563,$M563,1,项目参数!$B$2:$B$200),NETWORKDAYS($L563,$M563,1)))*项目参数!$J$29,"")</f>
        <v/>
      </c>
      <c r="L563" s="40"/>
      <c r="M563" s="40"/>
      <c r="N563" s="58"/>
      <c r="O563" s="61"/>
      <c r="W563" s="98" t="b">
        <f t="shared" si="8"/>
        <v>0</v>
      </c>
      <c r="Y563" s="32" t="str">
        <f>IF($W563,VLOOKUP($B563,项目阶段与里程碑!$B:$E,3,FALSE),"")</f>
        <v/>
      </c>
      <c r="Z563" s="32" t="str">
        <f>IF($W563,VLOOKUP($B563,项目阶段与里程碑!$B:$E,4,FALSE),"")</f>
        <v/>
      </c>
      <c r="AA563" t="e">
        <f>VLOOKUP(F563,内部通讯录!$B:$F,5,FALSE)</f>
        <v>#N/A</v>
      </c>
      <c r="AB563" t="str">
        <f>IFERROR(VLOOKUP($AA563,项目参数!$I$14:$J$21,2,FALSE),"")</f>
        <v/>
      </c>
    </row>
    <row r="564" spans="1:28">
      <c r="A564" s="8"/>
      <c r="B564" s="8"/>
      <c r="C564" s="8"/>
      <c r="D564" s="8"/>
      <c r="E564" s="8"/>
      <c r="F564" s="8"/>
      <c r="G564" s="8"/>
      <c r="H564" s="116"/>
      <c r="I564" s="40"/>
      <c r="J564" s="120" t="str">
        <f>IF(AND($H564&gt;0,$I564&lt;&gt;"",$I564&gt;40000),IFERROR(WORKDAY.INTL($I564,INT(($H564+项目参数!$J$29-1)/项目参数!$J$29)-1,1,项目参数!$B$2:$B$200),WORKDAY($I564,INT(($H564+项目参数!$J$29-1)/项目参数!$J$29)-1,1)),"")</f>
        <v/>
      </c>
      <c r="K564" s="121" t="str">
        <f>IF(AND($L564&lt;&gt;"",$L564&gt;40000,$M564&lt;&gt;"",$M564&gt;40000),(1+IFERROR(NETWORKDAYS.INTL($L564,$M564,1,项目参数!$B$2:$B$200),NETWORKDAYS($L564,$M564,1)))*项目参数!$J$29,"")</f>
        <v/>
      </c>
      <c r="L564" s="40"/>
      <c r="M564" s="40"/>
      <c r="N564" s="58"/>
      <c r="O564" s="61"/>
      <c r="W564" s="98" t="b">
        <f t="shared" si="8"/>
        <v>0</v>
      </c>
      <c r="Y564" s="32" t="str">
        <f>IF($W564,VLOOKUP($B564,项目阶段与里程碑!$B:$E,3,FALSE),"")</f>
        <v/>
      </c>
      <c r="Z564" s="32" t="str">
        <f>IF($W564,VLOOKUP($B564,项目阶段与里程碑!$B:$E,4,FALSE),"")</f>
        <v/>
      </c>
      <c r="AA564" t="e">
        <f>VLOOKUP(F564,内部通讯录!$B:$F,5,FALSE)</f>
        <v>#N/A</v>
      </c>
      <c r="AB564" t="str">
        <f>IFERROR(VLOOKUP($AA564,项目参数!$I$14:$J$21,2,FALSE),"")</f>
        <v/>
      </c>
    </row>
    <row r="565" spans="1:28">
      <c r="A565" s="8"/>
      <c r="B565" s="8"/>
      <c r="C565" s="8"/>
      <c r="D565" s="8"/>
      <c r="E565" s="8"/>
      <c r="F565" s="8"/>
      <c r="G565" s="8"/>
      <c r="H565" s="116"/>
      <c r="I565" s="40"/>
      <c r="J565" s="120" t="str">
        <f>IF(AND($H565&gt;0,$I565&lt;&gt;"",$I565&gt;40000),IFERROR(WORKDAY.INTL($I565,INT(($H565+项目参数!$J$29-1)/项目参数!$J$29)-1,1,项目参数!$B$2:$B$200),WORKDAY($I565,INT(($H565+项目参数!$J$29-1)/项目参数!$J$29)-1,1)),"")</f>
        <v/>
      </c>
      <c r="K565" s="121" t="str">
        <f>IF(AND($L565&lt;&gt;"",$L565&gt;40000,$M565&lt;&gt;"",$M565&gt;40000),(1+IFERROR(NETWORKDAYS.INTL($L565,$M565,1,项目参数!$B$2:$B$200),NETWORKDAYS($L565,$M565,1)))*项目参数!$J$29,"")</f>
        <v/>
      </c>
      <c r="L565" s="40"/>
      <c r="M565" s="40"/>
      <c r="N565" s="58"/>
      <c r="O565" s="61"/>
      <c r="W565" s="98" t="b">
        <f t="shared" si="8"/>
        <v>0</v>
      </c>
      <c r="Y565" s="32" t="str">
        <f>IF($W565,VLOOKUP($B565,项目阶段与里程碑!$B:$E,3,FALSE),"")</f>
        <v/>
      </c>
      <c r="Z565" s="32" t="str">
        <f>IF($W565,VLOOKUP($B565,项目阶段与里程碑!$B:$E,4,FALSE),"")</f>
        <v/>
      </c>
      <c r="AA565" t="e">
        <f>VLOOKUP(F565,内部通讯录!$B:$F,5,FALSE)</f>
        <v>#N/A</v>
      </c>
      <c r="AB565" t="str">
        <f>IFERROR(VLOOKUP($AA565,项目参数!$I$14:$J$21,2,FALSE),"")</f>
        <v/>
      </c>
    </row>
    <row r="566" spans="1:28">
      <c r="A566" s="8"/>
      <c r="B566" s="8"/>
      <c r="C566" s="8"/>
      <c r="D566" s="8"/>
      <c r="E566" s="8"/>
      <c r="F566" s="8"/>
      <c r="G566" s="8"/>
      <c r="H566" s="116"/>
      <c r="I566" s="40"/>
      <c r="J566" s="120" t="str">
        <f>IF(AND($H566&gt;0,$I566&lt;&gt;"",$I566&gt;40000),IFERROR(WORKDAY.INTL($I566,INT(($H566+项目参数!$J$29-1)/项目参数!$J$29)-1,1,项目参数!$B$2:$B$200),WORKDAY($I566,INT(($H566+项目参数!$J$29-1)/项目参数!$J$29)-1,1)),"")</f>
        <v/>
      </c>
      <c r="K566" s="121" t="str">
        <f>IF(AND($L566&lt;&gt;"",$L566&gt;40000,$M566&lt;&gt;"",$M566&gt;40000),(1+IFERROR(NETWORKDAYS.INTL($L566,$M566,1,项目参数!$B$2:$B$200),NETWORKDAYS($L566,$M566,1)))*项目参数!$J$29,"")</f>
        <v/>
      </c>
      <c r="L566" s="40"/>
      <c r="M566" s="40"/>
      <c r="N566" s="58"/>
      <c r="O566" s="61"/>
      <c r="W566" s="98" t="b">
        <f t="shared" si="8"/>
        <v>0</v>
      </c>
      <c r="Y566" s="32" t="str">
        <f>IF($W566,VLOOKUP($B566,项目阶段与里程碑!$B:$E,3,FALSE),"")</f>
        <v/>
      </c>
      <c r="Z566" s="32" t="str">
        <f>IF($W566,VLOOKUP($B566,项目阶段与里程碑!$B:$E,4,FALSE),"")</f>
        <v/>
      </c>
      <c r="AA566" t="e">
        <f>VLOOKUP(F566,内部通讯录!$B:$F,5,FALSE)</f>
        <v>#N/A</v>
      </c>
      <c r="AB566" t="str">
        <f>IFERROR(VLOOKUP($AA566,项目参数!$I$14:$J$21,2,FALSE),"")</f>
        <v/>
      </c>
    </row>
    <row r="567" spans="1:28">
      <c r="A567" s="8"/>
      <c r="B567" s="8"/>
      <c r="C567" s="8"/>
      <c r="D567" s="8"/>
      <c r="E567" s="8"/>
      <c r="F567" s="8"/>
      <c r="G567" s="8"/>
      <c r="H567" s="116"/>
      <c r="I567" s="40"/>
      <c r="J567" s="120" t="str">
        <f>IF(AND($H567&gt;0,$I567&lt;&gt;"",$I567&gt;40000),IFERROR(WORKDAY.INTL($I567,INT(($H567+项目参数!$J$29-1)/项目参数!$J$29)-1,1,项目参数!$B$2:$B$200),WORKDAY($I567,INT(($H567+项目参数!$J$29-1)/项目参数!$J$29)-1,1)),"")</f>
        <v/>
      </c>
      <c r="K567" s="121" t="str">
        <f>IF(AND($L567&lt;&gt;"",$L567&gt;40000,$M567&lt;&gt;"",$M567&gt;40000),(1+IFERROR(NETWORKDAYS.INTL($L567,$M567,1,项目参数!$B$2:$B$200),NETWORKDAYS($L567,$M567,1)))*项目参数!$J$29,"")</f>
        <v/>
      </c>
      <c r="L567" s="40"/>
      <c r="M567" s="40"/>
      <c r="N567" s="58"/>
      <c r="O567" s="61"/>
      <c r="W567" s="98" t="b">
        <f t="shared" si="8"/>
        <v>0</v>
      </c>
      <c r="Y567" s="32" t="str">
        <f>IF($W567,VLOOKUP($B567,项目阶段与里程碑!$B:$E,3,FALSE),"")</f>
        <v/>
      </c>
      <c r="Z567" s="32" t="str">
        <f>IF($W567,VLOOKUP($B567,项目阶段与里程碑!$B:$E,4,FALSE),"")</f>
        <v/>
      </c>
      <c r="AA567" t="e">
        <f>VLOOKUP(F567,内部通讯录!$B:$F,5,FALSE)</f>
        <v>#N/A</v>
      </c>
      <c r="AB567" t="str">
        <f>IFERROR(VLOOKUP($AA567,项目参数!$I$14:$J$21,2,FALSE),"")</f>
        <v/>
      </c>
    </row>
    <row r="568" spans="1:28">
      <c r="A568" s="8"/>
      <c r="B568" s="8"/>
      <c r="C568" s="8"/>
      <c r="D568" s="8"/>
      <c r="E568" s="8"/>
      <c r="F568" s="8"/>
      <c r="G568" s="8"/>
      <c r="H568" s="116"/>
      <c r="I568" s="40"/>
      <c r="J568" s="120" t="str">
        <f>IF(AND($H568&gt;0,$I568&lt;&gt;"",$I568&gt;40000),IFERROR(WORKDAY.INTL($I568,INT(($H568+项目参数!$J$29-1)/项目参数!$J$29)-1,1,项目参数!$B$2:$B$200),WORKDAY($I568,INT(($H568+项目参数!$J$29-1)/项目参数!$J$29)-1,1)),"")</f>
        <v/>
      </c>
      <c r="K568" s="121" t="str">
        <f>IF(AND($L568&lt;&gt;"",$L568&gt;40000,$M568&lt;&gt;"",$M568&gt;40000),(1+IFERROR(NETWORKDAYS.INTL($L568,$M568,1,项目参数!$B$2:$B$200),NETWORKDAYS($L568,$M568,1)))*项目参数!$J$29,"")</f>
        <v/>
      </c>
      <c r="L568" s="40"/>
      <c r="M568" s="40"/>
      <c r="N568" s="58"/>
      <c r="O568" s="61"/>
      <c r="W568" s="98" t="b">
        <f t="shared" si="8"/>
        <v>0</v>
      </c>
      <c r="Y568" s="32" t="str">
        <f>IF($W568,VLOOKUP($B568,项目阶段与里程碑!$B:$E,3,FALSE),"")</f>
        <v/>
      </c>
      <c r="Z568" s="32" t="str">
        <f>IF($W568,VLOOKUP($B568,项目阶段与里程碑!$B:$E,4,FALSE),"")</f>
        <v/>
      </c>
      <c r="AA568" t="e">
        <f>VLOOKUP(F568,内部通讯录!$B:$F,5,FALSE)</f>
        <v>#N/A</v>
      </c>
      <c r="AB568" t="str">
        <f>IFERROR(VLOOKUP($AA568,项目参数!$I$14:$J$21,2,FALSE),"")</f>
        <v/>
      </c>
    </row>
    <row r="569" spans="1:28">
      <c r="A569" s="8"/>
      <c r="B569" s="8"/>
      <c r="C569" s="8"/>
      <c r="D569" s="8"/>
      <c r="E569" s="8"/>
      <c r="F569" s="8"/>
      <c r="G569" s="8"/>
      <c r="H569" s="116"/>
      <c r="I569" s="40"/>
      <c r="J569" s="120" t="str">
        <f>IF(AND($H569&gt;0,$I569&lt;&gt;"",$I569&gt;40000),IFERROR(WORKDAY.INTL($I569,INT(($H569+项目参数!$J$29-1)/项目参数!$J$29)-1,1,项目参数!$B$2:$B$200),WORKDAY($I569,INT(($H569+项目参数!$J$29-1)/项目参数!$J$29)-1,1)),"")</f>
        <v/>
      </c>
      <c r="K569" s="121" t="str">
        <f>IF(AND($L569&lt;&gt;"",$L569&gt;40000,$M569&lt;&gt;"",$M569&gt;40000),(1+IFERROR(NETWORKDAYS.INTL($L569,$M569,1,项目参数!$B$2:$B$200),NETWORKDAYS($L569,$M569,1)))*项目参数!$J$29,"")</f>
        <v/>
      </c>
      <c r="L569" s="40"/>
      <c r="M569" s="40"/>
      <c r="N569" s="58"/>
      <c r="O569" s="61"/>
      <c r="W569" s="98" t="b">
        <f t="shared" si="8"/>
        <v>0</v>
      </c>
      <c r="Y569" s="32" t="str">
        <f>IF($W569,VLOOKUP($B569,项目阶段与里程碑!$B:$E,3,FALSE),"")</f>
        <v/>
      </c>
      <c r="Z569" s="32" t="str">
        <f>IF($W569,VLOOKUP($B569,项目阶段与里程碑!$B:$E,4,FALSE),"")</f>
        <v/>
      </c>
      <c r="AA569" t="e">
        <f>VLOOKUP(F569,内部通讯录!$B:$F,5,FALSE)</f>
        <v>#N/A</v>
      </c>
      <c r="AB569" t="str">
        <f>IFERROR(VLOOKUP($AA569,项目参数!$I$14:$J$21,2,FALSE),"")</f>
        <v/>
      </c>
    </row>
    <row r="570" spans="1:28">
      <c r="A570" s="8"/>
      <c r="B570" s="8"/>
      <c r="C570" s="8"/>
      <c r="D570" s="8"/>
      <c r="E570" s="8"/>
      <c r="F570" s="8"/>
      <c r="G570" s="8"/>
      <c r="H570" s="116"/>
      <c r="I570" s="40"/>
      <c r="J570" s="120" t="str">
        <f>IF(AND($H570&gt;0,$I570&lt;&gt;"",$I570&gt;40000),IFERROR(WORKDAY.INTL($I570,INT(($H570+项目参数!$J$29-1)/项目参数!$J$29)-1,1,项目参数!$B$2:$B$200),WORKDAY($I570,INT(($H570+项目参数!$J$29-1)/项目参数!$J$29)-1,1)),"")</f>
        <v/>
      </c>
      <c r="K570" s="121" t="str">
        <f>IF(AND($L570&lt;&gt;"",$L570&gt;40000,$M570&lt;&gt;"",$M570&gt;40000),(1+IFERROR(NETWORKDAYS.INTL($L570,$M570,1,项目参数!$B$2:$B$200),NETWORKDAYS($L570,$M570,1)))*项目参数!$J$29,"")</f>
        <v/>
      </c>
      <c r="L570" s="40"/>
      <c r="M570" s="40"/>
      <c r="N570" s="58"/>
      <c r="O570" s="61"/>
      <c r="W570" s="98" t="b">
        <f t="shared" si="8"/>
        <v>0</v>
      </c>
      <c r="Y570" s="32" t="str">
        <f>IF($W570,VLOOKUP($B570,项目阶段与里程碑!$B:$E,3,FALSE),"")</f>
        <v/>
      </c>
      <c r="Z570" s="32" t="str">
        <f>IF($W570,VLOOKUP($B570,项目阶段与里程碑!$B:$E,4,FALSE),"")</f>
        <v/>
      </c>
      <c r="AA570" t="e">
        <f>VLOOKUP(F570,内部通讯录!$B:$F,5,FALSE)</f>
        <v>#N/A</v>
      </c>
      <c r="AB570" t="str">
        <f>IFERROR(VLOOKUP($AA570,项目参数!$I$14:$J$21,2,FALSE),"")</f>
        <v/>
      </c>
    </row>
    <row r="571" spans="1:28">
      <c r="A571" s="8"/>
      <c r="B571" s="8"/>
      <c r="C571" s="8"/>
      <c r="D571" s="8"/>
      <c r="E571" s="8"/>
      <c r="F571" s="8"/>
      <c r="G571" s="8"/>
      <c r="H571" s="116"/>
      <c r="I571" s="40"/>
      <c r="J571" s="120" t="str">
        <f>IF(AND($H571&gt;0,$I571&lt;&gt;"",$I571&gt;40000),IFERROR(WORKDAY.INTL($I571,INT(($H571+项目参数!$J$29-1)/项目参数!$J$29)-1,1,项目参数!$B$2:$B$200),WORKDAY($I571,INT(($H571+项目参数!$J$29-1)/项目参数!$J$29)-1,1)),"")</f>
        <v/>
      </c>
      <c r="K571" s="121" t="str">
        <f>IF(AND($L571&lt;&gt;"",$L571&gt;40000,$M571&lt;&gt;"",$M571&gt;40000),(1+IFERROR(NETWORKDAYS.INTL($L571,$M571,1,项目参数!$B$2:$B$200),NETWORKDAYS($L571,$M571,1)))*项目参数!$J$29,"")</f>
        <v/>
      </c>
      <c r="L571" s="40"/>
      <c r="M571" s="40"/>
      <c r="N571" s="58"/>
      <c r="O571" s="61"/>
      <c r="W571" s="98" t="b">
        <f t="shared" si="8"/>
        <v>0</v>
      </c>
      <c r="Y571" s="32" t="str">
        <f>IF($W571,VLOOKUP($B571,项目阶段与里程碑!$B:$E,3,FALSE),"")</f>
        <v/>
      </c>
      <c r="Z571" s="32" t="str">
        <f>IF($W571,VLOOKUP($B571,项目阶段与里程碑!$B:$E,4,FALSE),"")</f>
        <v/>
      </c>
      <c r="AA571" t="e">
        <f>VLOOKUP(F571,内部通讯录!$B:$F,5,FALSE)</f>
        <v>#N/A</v>
      </c>
      <c r="AB571" t="str">
        <f>IFERROR(VLOOKUP($AA571,项目参数!$I$14:$J$21,2,FALSE),"")</f>
        <v/>
      </c>
    </row>
    <row r="572" spans="1:28">
      <c r="A572" s="8"/>
      <c r="B572" s="8"/>
      <c r="C572" s="8"/>
      <c r="D572" s="8"/>
      <c r="E572" s="8"/>
      <c r="F572" s="8"/>
      <c r="G572" s="8"/>
      <c r="H572" s="116"/>
      <c r="I572" s="40"/>
      <c r="J572" s="120" t="str">
        <f>IF(AND($H572&gt;0,$I572&lt;&gt;"",$I572&gt;40000),IFERROR(WORKDAY.INTL($I572,INT(($H572+项目参数!$J$29-1)/项目参数!$J$29)-1,1,项目参数!$B$2:$B$200),WORKDAY($I572,INT(($H572+项目参数!$J$29-1)/项目参数!$J$29)-1,1)),"")</f>
        <v/>
      </c>
      <c r="K572" s="121" t="str">
        <f>IF(AND($L572&lt;&gt;"",$L572&gt;40000,$M572&lt;&gt;"",$M572&gt;40000),(1+IFERROR(NETWORKDAYS.INTL($L572,$M572,1,项目参数!$B$2:$B$200),NETWORKDAYS($L572,$M572,1)))*项目参数!$J$29,"")</f>
        <v/>
      </c>
      <c r="L572" s="40"/>
      <c r="M572" s="40"/>
      <c r="N572" s="58"/>
      <c r="O572" s="61"/>
      <c r="W572" s="98" t="b">
        <f t="shared" si="8"/>
        <v>0</v>
      </c>
      <c r="Y572" s="32" t="str">
        <f>IF($W572,VLOOKUP($B572,项目阶段与里程碑!$B:$E,3,FALSE),"")</f>
        <v/>
      </c>
      <c r="Z572" s="32" t="str">
        <f>IF($W572,VLOOKUP($B572,项目阶段与里程碑!$B:$E,4,FALSE),"")</f>
        <v/>
      </c>
      <c r="AA572" t="e">
        <f>VLOOKUP(F572,内部通讯录!$B:$F,5,FALSE)</f>
        <v>#N/A</v>
      </c>
      <c r="AB572" t="str">
        <f>IFERROR(VLOOKUP($AA572,项目参数!$I$14:$J$21,2,FALSE),"")</f>
        <v/>
      </c>
    </row>
    <row r="573" spans="1:28">
      <c r="A573" s="8"/>
      <c r="B573" s="8"/>
      <c r="C573" s="8"/>
      <c r="D573" s="8"/>
      <c r="E573" s="8"/>
      <c r="F573" s="8"/>
      <c r="G573" s="8"/>
      <c r="H573" s="116"/>
      <c r="I573" s="40"/>
      <c r="J573" s="120" t="str">
        <f>IF(AND($H573&gt;0,$I573&lt;&gt;"",$I573&gt;40000),IFERROR(WORKDAY.INTL($I573,INT(($H573+项目参数!$J$29-1)/项目参数!$J$29)-1,1,项目参数!$B$2:$B$200),WORKDAY($I573,INT(($H573+项目参数!$J$29-1)/项目参数!$J$29)-1,1)),"")</f>
        <v/>
      </c>
      <c r="K573" s="121" t="str">
        <f>IF(AND($L573&lt;&gt;"",$L573&gt;40000,$M573&lt;&gt;"",$M573&gt;40000),(1+IFERROR(NETWORKDAYS.INTL($L573,$M573,1,项目参数!$B$2:$B$200),NETWORKDAYS($L573,$M573,1)))*项目参数!$J$29,"")</f>
        <v/>
      </c>
      <c r="L573" s="40"/>
      <c r="M573" s="40"/>
      <c r="N573" s="58"/>
      <c r="O573" s="61"/>
      <c r="W573" s="98" t="b">
        <f t="shared" si="8"/>
        <v>0</v>
      </c>
      <c r="Y573" s="32" t="str">
        <f>IF($W573,VLOOKUP($B573,项目阶段与里程碑!$B:$E,3,FALSE),"")</f>
        <v/>
      </c>
      <c r="Z573" s="32" t="str">
        <f>IF($W573,VLOOKUP($B573,项目阶段与里程碑!$B:$E,4,FALSE),"")</f>
        <v/>
      </c>
      <c r="AA573" t="e">
        <f>VLOOKUP(F573,内部通讯录!$B:$F,5,FALSE)</f>
        <v>#N/A</v>
      </c>
      <c r="AB573" t="str">
        <f>IFERROR(VLOOKUP($AA573,项目参数!$I$14:$J$21,2,FALSE),"")</f>
        <v/>
      </c>
    </row>
    <row r="574" spans="1:28">
      <c r="A574" s="8"/>
      <c r="B574" s="8"/>
      <c r="C574" s="8"/>
      <c r="D574" s="8"/>
      <c r="E574" s="8"/>
      <c r="F574" s="8"/>
      <c r="G574" s="8"/>
      <c r="H574" s="116"/>
      <c r="I574" s="40"/>
      <c r="J574" s="120" t="str">
        <f>IF(AND($H574&gt;0,$I574&lt;&gt;"",$I574&gt;40000),IFERROR(WORKDAY.INTL($I574,INT(($H574+项目参数!$J$29-1)/项目参数!$J$29)-1,1,项目参数!$B$2:$B$200),WORKDAY($I574,INT(($H574+项目参数!$J$29-1)/项目参数!$J$29)-1,1)),"")</f>
        <v/>
      </c>
      <c r="K574" s="121" t="str">
        <f>IF(AND($L574&lt;&gt;"",$L574&gt;40000,$M574&lt;&gt;"",$M574&gt;40000),(1+IFERROR(NETWORKDAYS.INTL($L574,$M574,1,项目参数!$B$2:$B$200),NETWORKDAYS($L574,$M574,1)))*项目参数!$J$29,"")</f>
        <v/>
      </c>
      <c r="L574" s="40"/>
      <c r="M574" s="40"/>
      <c r="N574" s="58"/>
      <c r="O574" s="61"/>
      <c r="W574" s="98" t="b">
        <f t="shared" si="8"/>
        <v>0</v>
      </c>
      <c r="Y574" s="32" t="str">
        <f>IF($W574,VLOOKUP($B574,项目阶段与里程碑!$B:$E,3,FALSE),"")</f>
        <v/>
      </c>
      <c r="Z574" s="32" t="str">
        <f>IF($W574,VLOOKUP($B574,项目阶段与里程碑!$B:$E,4,FALSE),"")</f>
        <v/>
      </c>
      <c r="AA574" t="e">
        <f>VLOOKUP(F574,内部通讯录!$B:$F,5,FALSE)</f>
        <v>#N/A</v>
      </c>
      <c r="AB574" t="str">
        <f>IFERROR(VLOOKUP($AA574,项目参数!$I$14:$J$21,2,FALSE),"")</f>
        <v/>
      </c>
    </row>
    <row r="575" spans="1:28">
      <c r="A575" s="8"/>
      <c r="B575" s="8"/>
      <c r="C575" s="8"/>
      <c r="D575" s="8"/>
      <c r="E575" s="8"/>
      <c r="F575" s="8"/>
      <c r="G575" s="8"/>
      <c r="H575" s="116"/>
      <c r="I575" s="40"/>
      <c r="J575" s="120" t="str">
        <f>IF(AND($H575&gt;0,$I575&lt;&gt;"",$I575&gt;40000),IFERROR(WORKDAY.INTL($I575,INT(($H575+项目参数!$J$29-1)/项目参数!$J$29)-1,1,项目参数!$B$2:$B$200),WORKDAY($I575,INT(($H575+项目参数!$J$29-1)/项目参数!$J$29)-1,1)),"")</f>
        <v/>
      </c>
      <c r="K575" s="121" t="str">
        <f>IF(AND($L575&lt;&gt;"",$L575&gt;40000,$M575&lt;&gt;"",$M575&gt;40000),(1+IFERROR(NETWORKDAYS.INTL($L575,$M575,1,项目参数!$B$2:$B$200),NETWORKDAYS($L575,$M575,1)))*项目参数!$J$29,"")</f>
        <v/>
      </c>
      <c r="L575" s="40"/>
      <c r="M575" s="40"/>
      <c r="N575" s="58"/>
      <c r="O575" s="61"/>
      <c r="W575" s="98" t="b">
        <f t="shared" si="8"/>
        <v>0</v>
      </c>
      <c r="Y575" s="32" t="str">
        <f>IF($W575,VLOOKUP($B575,项目阶段与里程碑!$B:$E,3,FALSE),"")</f>
        <v/>
      </c>
      <c r="Z575" s="32" t="str">
        <f>IF($W575,VLOOKUP($B575,项目阶段与里程碑!$B:$E,4,FALSE),"")</f>
        <v/>
      </c>
      <c r="AA575" t="e">
        <f>VLOOKUP(F575,内部通讯录!$B:$F,5,FALSE)</f>
        <v>#N/A</v>
      </c>
      <c r="AB575" t="str">
        <f>IFERROR(VLOOKUP($AA575,项目参数!$I$14:$J$21,2,FALSE),"")</f>
        <v/>
      </c>
    </row>
    <row r="576" spans="1:28">
      <c r="A576" s="8"/>
      <c r="B576" s="8"/>
      <c r="C576" s="8"/>
      <c r="D576" s="8"/>
      <c r="E576" s="8"/>
      <c r="F576" s="8"/>
      <c r="G576" s="8"/>
      <c r="H576" s="116"/>
      <c r="I576" s="40"/>
      <c r="J576" s="120" t="str">
        <f>IF(AND($H576&gt;0,$I576&lt;&gt;"",$I576&gt;40000),IFERROR(WORKDAY.INTL($I576,INT(($H576+项目参数!$J$29-1)/项目参数!$J$29)-1,1,项目参数!$B$2:$B$200),WORKDAY($I576,INT(($H576+项目参数!$J$29-1)/项目参数!$J$29)-1,1)),"")</f>
        <v/>
      </c>
      <c r="K576" s="121" t="str">
        <f>IF(AND($L576&lt;&gt;"",$L576&gt;40000,$M576&lt;&gt;"",$M576&gt;40000),(1+IFERROR(NETWORKDAYS.INTL($L576,$M576,1,项目参数!$B$2:$B$200),NETWORKDAYS($L576,$M576,1)))*项目参数!$J$29,"")</f>
        <v/>
      </c>
      <c r="L576" s="40"/>
      <c r="M576" s="40"/>
      <c r="N576" s="58"/>
      <c r="O576" s="61"/>
      <c r="W576" s="98" t="b">
        <f t="shared" si="8"/>
        <v>0</v>
      </c>
      <c r="Y576" s="32" t="str">
        <f>IF($W576,VLOOKUP($B576,项目阶段与里程碑!$B:$E,3,FALSE),"")</f>
        <v/>
      </c>
      <c r="Z576" s="32" t="str">
        <f>IF($W576,VLOOKUP($B576,项目阶段与里程碑!$B:$E,4,FALSE),"")</f>
        <v/>
      </c>
      <c r="AA576" t="e">
        <f>VLOOKUP(F576,内部通讯录!$B:$F,5,FALSE)</f>
        <v>#N/A</v>
      </c>
      <c r="AB576" t="str">
        <f>IFERROR(VLOOKUP($AA576,项目参数!$I$14:$J$21,2,FALSE),"")</f>
        <v/>
      </c>
    </row>
    <row r="577" spans="1:28">
      <c r="A577" s="8"/>
      <c r="B577" s="8"/>
      <c r="C577" s="8"/>
      <c r="D577" s="8"/>
      <c r="E577" s="8"/>
      <c r="F577" s="8"/>
      <c r="G577" s="8"/>
      <c r="H577" s="116"/>
      <c r="I577" s="40"/>
      <c r="J577" s="120" t="str">
        <f>IF(AND($H577&gt;0,$I577&lt;&gt;"",$I577&gt;40000),IFERROR(WORKDAY.INTL($I577,INT(($H577+项目参数!$J$29-1)/项目参数!$J$29)-1,1,项目参数!$B$2:$B$200),WORKDAY($I577,INT(($H577+项目参数!$J$29-1)/项目参数!$J$29)-1,1)),"")</f>
        <v/>
      </c>
      <c r="K577" s="121" t="str">
        <f>IF(AND($L577&lt;&gt;"",$L577&gt;40000,$M577&lt;&gt;"",$M577&gt;40000),(1+IFERROR(NETWORKDAYS.INTL($L577,$M577,1,项目参数!$B$2:$B$200),NETWORKDAYS($L577,$M577,1)))*项目参数!$J$29,"")</f>
        <v/>
      </c>
      <c r="L577" s="40"/>
      <c r="M577" s="40"/>
      <c r="N577" s="58"/>
      <c r="O577" s="61"/>
      <c r="W577" s="98" t="b">
        <f t="shared" si="8"/>
        <v>0</v>
      </c>
      <c r="Y577" s="32" t="str">
        <f>IF($W577,VLOOKUP($B577,项目阶段与里程碑!$B:$E,3,FALSE),"")</f>
        <v/>
      </c>
      <c r="Z577" s="32" t="str">
        <f>IF($W577,VLOOKUP($B577,项目阶段与里程碑!$B:$E,4,FALSE),"")</f>
        <v/>
      </c>
      <c r="AA577" t="e">
        <f>VLOOKUP(F577,内部通讯录!$B:$F,5,FALSE)</f>
        <v>#N/A</v>
      </c>
      <c r="AB577" t="str">
        <f>IFERROR(VLOOKUP($AA577,项目参数!$I$14:$J$21,2,FALSE),"")</f>
        <v/>
      </c>
    </row>
    <row r="578" spans="1:28">
      <c r="A578" s="8"/>
      <c r="B578" s="8"/>
      <c r="C578" s="8"/>
      <c r="D578" s="8"/>
      <c r="E578" s="8"/>
      <c r="F578" s="8"/>
      <c r="G578" s="8"/>
      <c r="H578" s="116"/>
      <c r="I578" s="40"/>
      <c r="J578" s="120" t="str">
        <f>IF(AND($H578&gt;0,$I578&lt;&gt;"",$I578&gt;40000),IFERROR(WORKDAY.INTL($I578,INT(($H578+项目参数!$J$29-1)/项目参数!$J$29)-1,1,项目参数!$B$2:$B$200),WORKDAY($I578,INT(($H578+项目参数!$J$29-1)/项目参数!$J$29)-1,1)),"")</f>
        <v/>
      </c>
      <c r="K578" s="121" t="str">
        <f>IF(AND($L578&lt;&gt;"",$L578&gt;40000,$M578&lt;&gt;"",$M578&gt;40000),(1+IFERROR(NETWORKDAYS.INTL($L578,$M578,1,项目参数!$B$2:$B$200),NETWORKDAYS($L578,$M578,1)))*项目参数!$J$29,"")</f>
        <v/>
      </c>
      <c r="L578" s="40"/>
      <c r="M578" s="40"/>
      <c r="N578" s="58"/>
      <c r="O578" s="61"/>
      <c r="W578" s="98" t="b">
        <f t="shared" ref="W578:W641" si="9">AND(LEN(A578)&gt;0,LEN(C578)&gt;3,LEN(F578)&gt;1,OR(I578=0,AND(H578&gt;0,I578&gt;40000)),OR(L578=0,L578&gt;40000))</f>
        <v>0</v>
      </c>
      <c r="Y578" s="32" t="str">
        <f>IF($W578,VLOOKUP($B578,项目阶段与里程碑!$B:$E,3,FALSE),"")</f>
        <v/>
      </c>
      <c r="Z578" s="32" t="str">
        <f>IF($W578,VLOOKUP($B578,项目阶段与里程碑!$B:$E,4,FALSE),"")</f>
        <v/>
      </c>
      <c r="AA578" t="e">
        <f>VLOOKUP(F578,内部通讯录!$B:$F,5,FALSE)</f>
        <v>#N/A</v>
      </c>
      <c r="AB578" t="str">
        <f>IFERROR(VLOOKUP($AA578,项目参数!$I$14:$J$21,2,FALSE),"")</f>
        <v/>
      </c>
    </row>
    <row r="579" spans="1:28">
      <c r="A579" s="8"/>
      <c r="B579" s="8"/>
      <c r="C579" s="8"/>
      <c r="D579" s="8"/>
      <c r="E579" s="8"/>
      <c r="F579" s="8"/>
      <c r="G579" s="8"/>
      <c r="H579" s="116"/>
      <c r="I579" s="40"/>
      <c r="J579" s="120" t="str">
        <f>IF(AND($H579&gt;0,$I579&lt;&gt;"",$I579&gt;40000),IFERROR(WORKDAY.INTL($I579,INT(($H579+项目参数!$J$29-1)/项目参数!$J$29)-1,1,项目参数!$B$2:$B$200),WORKDAY($I579,INT(($H579+项目参数!$J$29-1)/项目参数!$J$29)-1,1)),"")</f>
        <v/>
      </c>
      <c r="K579" s="121" t="str">
        <f>IF(AND($L579&lt;&gt;"",$L579&gt;40000,$M579&lt;&gt;"",$M579&gt;40000),(1+IFERROR(NETWORKDAYS.INTL($L579,$M579,1,项目参数!$B$2:$B$200),NETWORKDAYS($L579,$M579,1)))*项目参数!$J$29,"")</f>
        <v/>
      </c>
      <c r="L579" s="40"/>
      <c r="M579" s="40"/>
      <c r="N579" s="58"/>
      <c r="O579" s="61"/>
      <c r="W579" s="98" t="b">
        <f t="shared" si="9"/>
        <v>0</v>
      </c>
      <c r="Y579" s="32" t="str">
        <f>IF($W579,VLOOKUP($B579,项目阶段与里程碑!$B:$E,3,FALSE),"")</f>
        <v/>
      </c>
      <c r="Z579" s="32" t="str">
        <f>IF($W579,VLOOKUP($B579,项目阶段与里程碑!$B:$E,4,FALSE),"")</f>
        <v/>
      </c>
      <c r="AA579" t="e">
        <f>VLOOKUP(F579,内部通讯录!$B:$F,5,FALSE)</f>
        <v>#N/A</v>
      </c>
      <c r="AB579" t="str">
        <f>IFERROR(VLOOKUP($AA579,项目参数!$I$14:$J$21,2,FALSE),"")</f>
        <v/>
      </c>
    </row>
    <row r="580" spans="1:28">
      <c r="A580" s="8"/>
      <c r="B580" s="8"/>
      <c r="C580" s="8"/>
      <c r="D580" s="8"/>
      <c r="E580" s="8"/>
      <c r="F580" s="8"/>
      <c r="G580" s="8"/>
      <c r="H580" s="116"/>
      <c r="I580" s="40"/>
      <c r="J580" s="120" t="str">
        <f>IF(AND($H580&gt;0,$I580&lt;&gt;"",$I580&gt;40000),IFERROR(WORKDAY.INTL($I580,INT(($H580+项目参数!$J$29-1)/项目参数!$J$29)-1,1,项目参数!$B$2:$B$200),WORKDAY($I580,INT(($H580+项目参数!$J$29-1)/项目参数!$J$29)-1,1)),"")</f>
        <v/>
      </c>
      <c r="K580" s="121" t="str">
        <f>IF(AND($L580&lt;&gt;"",$L580&gt;40000,$M580&lt;&gt;"",$M580&gt;40000),(1+IFERROR(NETWORKDAYS.INTL($L580,$M580,1,项目参数!$B$2:$B$200),NETWORKDAYS($L580,$M580,1)))*项目参数!$J$29,"")</f>
        <v/>
      </c>
      <c r="L580" s="40"/>
      <c r="M580" s="40"/>
      <c r="N580" s="58"/>
      <c r="O580" s="61"/>
      <c r="W580" s="98" t="b">
        <f t="shared" si="9"/>
        <v>0</v>
      </c>
      <c r="Y580" s="32" t="str">
        <f>IF($W580,VLOOKUP($B580,项目阶段与里程碑!$B:$E,3,FALSE),"")</f>
        <v/>
      </c>
      <c r="Z580" s="32" t="str">
        <f>IF($W580,VLOOKUP($B580,项目阶段与里程碑!$B:$E,4,FALSE),"")</f>
        <v/>
      </c>
      <c r="AA580" t="e">
        <f>VLOOKUP(F580,内部通讯录!$B:$F,5,FALSE)</f>
        <v>#N/A</v>
      </c>
      <c r="AB580" t="str">
        <f>IFERROR(VLOOKUP($AA580,项目参数!$I$14:$J$21,2,FALSE),"")</f>
        <v/>
      </c>
    </row>
    <row r="581" spans="1:28">
      <c r="A581" s="8"/>
      <c r="B581" s="8"/>
      <c r="C581" s="8"/>
      <c r="D581" s="8"/>
      <c r="E581" s="8"/>
      <c r="F581" s="8"/>
      <c r="G581" s="8"/>
      <c r="H581" s="116"/>
      <c r="I581" s="40"/>
      <c r="J581" s="120" t="str">
        <f>IF(AND($H581&gt;0,$I581&lt;&gt;"",$I581&gt;40000),IFERROR(WORKDAY.INTL($I581,INT(($H581+项目参数!$J$29-1)/项目参数!$J$29)-1,1,项目参数!$B$2:$B$200),WORKDAY($I581,INT(($H581+项目参数!$J$29-1)/项目参数!$J$29)-1,1)),"")</f>
        <v/>
      </c>
      <c r="K581" s="121" t="str">
        <f>IF(AND($L581&lt;&gt;"",$L581&gt;40000,$M581&lt;&gt;"",$M581&gt;40000),(1+IFERROR(NETWORKDAYS.INTL($L581,$M581,1,项目参数!$B$2:$B$200),NETWORKDAYS($L581,$M581,1)))*项目参数!$J$29,"")</f>
        <v/>
      </c>
      <c r="L581" s="40"/>
      <c r="M581" s="40"/>
      <c r="N581" s="58"/>
      <c r="O581" s="61"/>
      <c r="W581" s="98" t="b">
        <f t="shared" si="9"/>
        <v>0</v>
      </c>
      <c r="Y581" s="32" t="str">
        <f>IF($W581,VLOOKUP($B581,项目阶段与里程碑!$B:$E,3,FALSE),"")</f>
        <v/>
      </c>
      <c r="Z581" s="32" t="str">
        <f>IF($W581,VLOOKUP($B581,项目阶段与里程碑!$B:$E,4,FALSE),"")</f>
        <v/>
      </c>
      <c r="AA581" t="e">
        <f>VLOOKUP(F581,内部通讯录!$B:$F,5,FALSE)</f>
        <v>#N/A</v>
      </c>
      <c r="AB581" t="str">
        <f>IFERROR(VLOOKUP($AA581,项目参数!$I$14:$J$21,2,FALSE),"")</f>
        <v/>
      </c>
    </row>
    <row r="582" spans="1:28">
      <c r="A582" s="8"/>
      <c r="B582" s="8"/>
      <c r="C582" s="8"/>
      <c r="D582" s="8"/>
      <c r="E582" s="8"/>
      <c r="F582" s="8"/>
      <c r="G582" s="8"/>
      <c r="H582" s="116"/>
      <c r="I582" s="40"/>
      <c r="J582" s="120" t="str">
        <f>IF(AND($H582&gt;0,$I582&lt;&gt;"",$I582&gt;40000),IFERROR(WORKDAY.INTL($I582,INT(($H582+项目参数!$J$29-1)/项目参数!$J$29)-1,1,项目参数!$B$2:$B$200),WORKDAY($I582,INT(($H582+项目参数!$J$29-1)/项目参数!$J$29)-1,1)),"")</f>
        <v/>
      </c>
      <c r="K582" s="121" t="str">
        <f>IF(AND($L582&lt;&gt;"",$L582&gt;40000,$M582&lt;&gt;"",$M582&gt;40000),(1+IFERROR(NETWORKDAYS.INTL($L582,$M582,1,项目参数!$B$2:$B$200),NETWORKDAYS($L582,$M582,1)))*项目参数!$J$29,"")</f>
        <v/>
      </c>
      <c r="L582" s="40"/>
      <c r="M582" s="40"/>
      <c r="N582" s="58"/>
      <c r="O582" s="61"/>
      <c r="W582" s="98" t="b">
        <f t="shared" si="9"/>
        <v>0</v>
      </c>
      <c r="Y582" s="32" t="str">
        <f>IF($W582,VLOOKUP($B582,项目阶段与里程碑!$B:$E,3,FALSE),"")</f>
        <v/>
      </c>
      <c r="Z582" s="32" t="str">
        <f>IF($W582,VLOOKUP($B582,项目阶段与里程碑!$B:$E,4,FALSE),"")</f>
        <v/>
      </c>
      <c r="AA582" t="e">
        <f>VLOOKUP(F582,内部通讯录!$B:$F,5,FALSE)</f>
        <v>#N/A</v>
      </c>
      <c r="AB582" t="str">
        <f>IFERROR(VLOOKUP($AA582,项目参数!$I$14:$J$21,2,FALSE),"")</f>
        <v/>
      </c>
    </row>
    <row r="583" spans="1:28">
      <c r="A583" s="8"/>
      <c r="B583" s="8"/>
      <c r="C583" s="8"/>
      <c r="D583" s="8"/>
      <c r="E583" s="8"/>
      <c r="F583" s="8"/>
      <c r="G583" s="8"/>
      <c r="H583" s="116"/>
      <c r="I583" s="40"/>
      <c r="J583" s="120" t="str">
        <f>IF(AND($H583&gt;0,$I583&lt;&gt;"",$I583&gt;40000),IFERROR(WORKDAY.INTL($I583,INT(($H583+项目参数!$J$29-1)/项目参数!$J$29)-1,1,项目参数!$B$2:$B$200),WORKDAY($I583,INT(($H583+项目参数!$J$29-1)/项目参数!$J$29)-1,1)),"")</f>
        <v/>
      </c>
      <c r="K583" s="121" t="str">
        <f>IF(AND($L583&lt;&gt;"",$L583&gt;40000,$M583&lt;&gt;"",$M583&gt;40000),(1+IFERROR(NETWORKDAYS.INTL($L583,$M583,1,项目参数!$B$2:$B$200),NETWORKDAYS($L583,$M583,1)))*项目参数!$J$29,"")</f>
        <v/>
      </c>
      <c r="L583" s="40"/>
      <c r="M583" s="40"/>
      <c r="N583" s="58"/>
      <c r="O583" s="61"/>
      <c r="W583" s="98" t="b">
        <f t="shared" si="9"/>
        <v>0</v>
      </c>
      <c r="Y583" s="32" t="str">
        <f>IF($W583,VLOOKUP($B583,项目阶段与里程碑!$B:$E,3,FALSE),"")</f>
        <v/>
      </c>
      <c r="Z583" s="32" t="str">
        <f>IF($W583,VLOOKUP($B583,项目阶段与里程碑!$B:$E,4,FALSE),"")</f>
        <v/>
      </c>
      <c r="AA583" t="e">
        <f>VLOOKUP(F583,内部通讯录!$B:$F,5,FALSE)</f>
        <v>#N/A</v>
      </c>
      <c r="AB583" t="str">
        <f>IFERROR(VLOOKUP($AA583,项目参数!$I$14:$J$21,2,FALSE),"")</f>
        <v/>
      </c>
    </row>
    <row r="584" spans="1:28">
      <c r="A584" s="8"/>
      <c r="B584" s="8"/>
      <c r="C584" s="8"/>
      <c r="D584" s="8"/>
      <c r="E584" s="8"/>
      <c r="F584" s="8"/>
      <c r="G584" s="8"/>
      <c r="H584" s="116"/>
      <c r="I584" s="40"/>
      <c r="J584" s="120" t="str">
        <f>IF(AND($H584&gt;0,$I584&lt;&gt;"",$I584&gt;40000),IFERROR(WORKDAY.INTL($I584,INT(($H584+项目参数!$J$29-1)/项目参数!$J$29)-1,1,项目参数!$B$2:$B$200),WORKDAY($I584,INT(($H584+项目参数!$J$29-1)/项目参数!$J$29)-1,1)),"")</f>
        <v/>
      </c>
      <c r="K584" s="121" t="str">
        <f>IF(AND($L584&lt;&gt;"",$L584&gt;40000,$M584&lt;&gt;"",$M584&gt;40000),(1+IFERROR(NETWORKDAYS.INTL($L584,$M584,1,项目参数!$B$2:$B$200),NETWORKDAYS($L584,$M584,1)))*项目参数!$J$29,"")</f>
        <v/>
      </c>
      <c r="L584" s="40"/>
      <c r="M584" s="40"/>
      <c r="N584" s="58"/>
      <c r="O584" s="61"/>
      <c r="W584" s="98" t="b">
        <f t="shared" si="9"/>
        <v>0</v>
      </c>
      <c r="Y584" s="32" t="str">
        <f>IF($W584,VLOOKUP($B584,项目阶段与里程碑!$B:$E,3,FALSE),"")</f>
        <v/>
      </c>
      <c r="Z584" s="32" t="str">
        <f>IF($W584,VLOOKUP($B584,项目阶段与里程碑!$B:$E,4,FALSE),"")</f>
        <v/>
      </c>
      <c r="AA584" t="e">
        <f>VLOOKUP(F584,内部通讯录!$B:$F,5,FALSE)</f>
        <v>#N/A</v>
      </c>
      <c r="AB584" t="str">
        <f>IFERROR(VLOOKUP($AA584,项目参数!$I$14:$J$21,2,FALSE),"")</f>
        <v/>
      </c>
    </row>
    <row r="585" spans="1:28">
      <c r="A585" s="8"/>
      <c r="B585" s="8"/>
      <c r="C585" s="8"/>
      <c r="D585" s="8"/>
      <c r="E585" s="8"/>
      <c r="F585" s="8"/>
      <c r="G585" s="8"/>
      <c r="H585" s="116"/>
      <c r="I585" s="40"/>
      <c r="J585" s="120" t="str">
        <f>IF(AND($H585&gt;0,$I585&lt;&gt;"",$I585&gt;40000),IFERROR(WORKDAY.INTL($I585,INT(($H585+项目参数!$J$29-1)/项目参数!$J$29)-1,1,项目参数!$B$2:$B$200),WORKDAY($I585,INT(($H585+项目参数!$J$29-1)/项目参数!$J$29)-1,1)),"")</f>
        <v/>
      </c>
      <c r="K585" s="121" t="str">
        <f>IF(AND($L585&lt;&gt;"",$L585&gt;40000,$M585&lt;&gt;"",$M585&gt;40000),(1+IFERROR(NETWORKDAYS.INTL($L585,$M585,1,项目参数!$B$2:$B$200),NETWORKDAYS($L585,$M585,1)))*项目参数!$J$29,"")</f>
        <v/>
      </c>
      <c r="L585" s="40"/>
      <c r="M585" s="40"/>
      <c r="N585" s="58"/>
      <c r="O585" s="61"/>
      <c r="W585" s="98" t="b">
        <f t="shared" si="9"/>
        <v>0</v>
      </c>
      <c r="Y585" s="32" t="str">
        <f>IF($W585,VLOOKUP($B585,项目阶段与里程碑!$B:$E,3,FALSE),"")</f>
        <v/>
      </c>
      <c r="Z585" s="32" t="str">
        <f>IF($W585,VLOOKUP($B585,项目阶段与里程碑!$B:$E,4,FALSE),"")</f>
        <v/>
      </c>
      <c r="AA585" t="e">
        <f>VLOOKUP(F585,内部通讯录!$B:$F,5,FALSE)</f>
        <v>#N/A</v>
      </c>
      <c r="AB585" t="str">
        <f>IFERROR(VLOOKUP($AA585,项目参数!$I$14:$J$21,2,FALSE),"")</f>
        <v/>
      </c>
    </row>
    <row r="586" spans="1:28">
      <c r="A586" s="8"/>
      <c r="B586" s="8"/>
      <c r="C586" s="8"/>
      <c r="D586" s="8"/>
      <c r="E586" s="8"/>
      <c r="F586" s="8"/>
      <c r="G586" s="8"/>
      <c r="H586" s="116"/>
      <c r="I586" s="40"/>
      <c r="J586" s="120" t="str">
        <f>IF(AND($H586&gt;0,$I586&lt;&gt;"",$I586&gt;40000),IFERROR(WORKDAY.INTL($I586,INT(($H586+项目参数!$J$29-1)/项目参数!$J$29)-1,1,项目参数!$B$2:$B$200),WORKDAY($I586,INT(($H586+项目参数!$J$29-1)/项目参数!$J$29)-1,1)),"")</f>
        <v/>
      </c>
      <c r="K586" s="121" t="str">
        <f>IF(AND($L586&lt;&gt;"",$L586&gt;40000,$M586&lt;&gt;"",$M586&gt;40000),(1+IFERROR(NETWORKDAYS.INTL($L586,$M586,1,项目参数!$B$2:$B$200),NETWORKDAYS($L586,$M586,1)))*项目参数!$J$29,"")</f>
        <v/>
      </c>
      <c r="L586" s="40"/>
      <c r="M586" s="40"/>
      <c r="N586" s="58"/>
      <c r="O586" s="61"/>
      <c r="W586" s="98" t="b">
        <f t="shared" si="9"/>
        <v>0</v>
      </c>
      <c r="Y586" s="32" t="str">
        <f>IF($W586,VLOOKUP($B586,项目阶段与里程碑!$B:$E,3,FALSE),"")</f>
        <v/>
      </c>
      <c r="Z586" s="32" t="str">
        <f>IF($W586,VLOOKUP($B586,项目阶段与里程碑!$B:$E,4,FALSE),"")</f>
        <v/>
      </c>
      <c r="AA586" t="e">
        <f>VLOOKUP(F586,内部通讯录!$B:$F,5,FALSE)</f>
        <v>#N/A</v>
      </c>
      <c r="AB586" t="str">
        <f>IFERROR(VLOOKUP($AA586,项目参数!$I$14:$J$21,2,FALSE),"")</f>
        <v/>
      </c>
    </row>
    <row r="587" spans="1:28">
      <c r="A587" s="8"/>
      <c r="B587" s="8"/>
      <c r="C587" s="8"/>
      <c r="D587" s="8"/>
      <c r="E587" s="8"/>
      <c r="F587" s="8"/>
      <c r="G587" s="8"/>
      <c r="H587" s="116"/>
      <c r="I587" s="40"/>
      <c r="J587" s="120" t="str">
        <f>IF(AND($H587&gt;0,$I587&lt;&gt;"",$I587&gt;40000),IFERROR(WORKDAY.INTL($I587,INT(($H587+项目参数!$J$29-1)/项目参数!$J$29)-1,1,项目参数!$B$2:$B$200),WORKDAY($I587,INT(($H587+项目参数!$J$29-1)/项目参数!$J$29)-1,1)),"")</f>
        <v/>
      </c>
      <c r="K587" s="121" t="str">
        <f>IF(AND($L587&lt;&gt;"",$L587&gt;40000,$M587&lt;&gt;"",$M587&gt;40000),(1+IFERROR(NETWORKDAYS.INTL($L587,$M587,1,项目参数!$B$2:$B$200),NETWORKDAYS($L587,$M587,1)))*项目参数!$J$29,"")</f>
        <v/>
      </c>
      <c r="L587" s="40"/>
      <c r="M587" s="40"/>
      <c r="N587" s="58"/>
      <c r="O587" s="61"/>
      <c r="W587" s="98" t="b">
        <f t="shared" si="9"/>
        <v>0</v>
      </c>
      <c r="Y587" s="32" t="str">
        <f>IF($W587,VLOOKUP($B587,项目阶段与里程碑!$B:$E,3,FALSE),"")</f>
        <v/>
      </c>
      <c r="Z587" s="32" t="str">
        <f>IF($W587,VLOOKUP($B587,项目阶段与里程碑!$B:$E,4,FALSE),"")</f>
        <v/>
      </c>
      <c r="AA587" t="e">
        <f>VLOOKUP(F587,内部通讯录!$B:$F,5,FALSE)</f>
        <v>#N/A</v>
      </c>
      <c r="AB587" t="str">
        <f>IFERROR(VLOOKUP($AA587,项目参数!$I$14:$J$21,2,FALSE),"")</f>
        <v/>
      </c>
    </row>
    <row r="588" spans="1:28">
      <c r="A588" s="8"/>
      <c r="B588" s="8"/>
      <c r="C588" s="8"/>
      <c r="D588" s="8"/>
      <c r="E588" s="8"/>
      <c r="F588" s="8"/>
      <c r="G588" s="8"/>
      <c r="H588" s="116"/>
      <c r="I588" s="40"/>
      <c r="J588" s="120" t="str">
        <f>IF(AND($H588&gt;0,$I588&lt;&gt;"",$I588&gt;40000),IFERROR(WORKDAY.INTL($I588,INT(($H588+项目参数!$J$29-1)/项目参数!$J$29)-1,1,项目参数!$B$2:$B$200),WORKDAY($I588,INT(($H588+项目参数!$J$29-1)/项目参数!$J$29)-1,1)),"")</f>
        <v/>
      </c>
      <c r="K588" s="121" t="str">
        <f>IF(AND($L588&lt;&gt;"",$L588&gt;40000,$M588&lt;&gt;"",$M588&gt;40000),(1+IFERROR(NETWORKDAYS.INTL($L588,$M588,1,项目参数!$B$2:$B$200),NETWORKDAYS($L588,$M588,1)))*项目参数!$J$29,"")</f>
        <v/>
      </c>
      <c r="L588" s="40"/>
      <c r="M588" s="40"/>
      <c r="N588" s="58"/>
      <c r="O588" s="61"/>
      <c r="W588" s="98" t="b">
        <f t="shared" si="9"/>
        <v>0</v>
      </c>
      <c r="Y588" s="32" t="str">
        <f>IF($W588,VLOOKUP($B588,项目阶段与里程碑!$B:$E,3,FALSE),"")</f>
        <v/>
      </c>
      <c r="Z588" s="32" t="str">
        <f>IF($W588,VLOOKUP($B588,项目阶段与里程碑!$B:$E,4,FALSE),"")</f>
        <v/>
      </c>
      <c r="AA588" t="e">
        <f>VLOOKUP(F588,内部通讯录!$B:$F,5,FALSE)</f>
        <v>#N/A</v>
      </c>
      <c r="AB588" t="str">
        <f>IFERROR(VLOOKUP($AA588,项目参数!$I$14:$J$21,2,FALSE),"")</f>
        <v/>
      </c>
    </row>
    <row r="589" spans="1:28">
      <c r="A589" s="8"/>
      <c r="B589" s="8"/>
      <c r="C589" s="8"/>
      <c r="D589" s="8"/>
      <c r="E589" s="8"/>
      <c r="F589" s="8"/>
      <c r="G589" s="8"/>
      <c r="H589" s="116"/>
      <c r="I589" s="40"/>
      <c r="J589" s="120" t="str">
        <f>IF(AND($H589&gt;0,$I589&lt;&gt;"",$I589&gt;40000),IFERROR(WORKDAY.INTL($I589,INT(($H589+项目参数!$J$29-1)/项目参数!$J$29)-1,1,项目参数!$B$2:$B$200),WORKDAY($I589,INT(($H589+项目参数!$J$29-1)/项目参数!$J$29)-1,1)),"")</f>
        <v/>
      </c>
      <c r="K589" s="121" t="str">
        <f>IF(AND($L589&lt;&gt;"",$L589&gt;40000,$M589&lt;&gt;"",$M589&gt;40000),(1+IFERROR(NETWORKDAYS.INTL($L589,$M589,1,项目参数!$B$2:$B$200),NETWORKDAYS($L589,$M589,1)))*项目参数!$J$29,"")</f>
        <v/>
      </c>
      <c r="L589" s="40"/>
      <c r="M589" s="40"/>
      <c r="N589" s="58"/>
      <c r="O589" s="61"/>
      <c r="W589" s="98" t="b">
        <f t="shared" si="9"/>
        <v>0</v>
      </c>
      <c r="Y589" s="32" t="str">
        <f>IF($W589,VLOOKUP($B589,项目阶段与里程碑!$B:$E,3,FALSE),"")</f>
        <v/>
      </c>
      <c r="Z589" s="32" t="str">
        <f>IF($W589,VLOOKUP($B589,项目阶段与里程碑!$B:$E,4,FALSE),"")</f>
        <v/>
      </c>
      <c r="AA589" t="e">
        <f>VLOOKUP(F589,内部通讯录!$B:$F,5,FALSE)</f>
        <v>#N/A</v>
      </c>
      <c r="AB589" t="str">
        <f>IFERROR(VLOOKUP($AA589,项目参数!$I$14:$J$21,2,FALSE),"")</f>
        <v/>
      </c>
    </row>
    <row r="590" spans="1:28">
      <c r="A590" s="8"/>
      <c r="B590" s="8"/>
      <c r="C590" s="8"/>
      <c r="D590" s="8"/>
      <c r="E590" s="8"/>
      <c r="F590" s="8"/>
      <c r="G590" s="8"/>
      <c r="H590" s="116"/>
      <c r="I590" s="40"/>
      <c r="J590" s="120" t="str">
        <f>IF(AND($H590&gt;0,$I590&lt;&gt;"",$I590&gt;40000),IFERROR(WORKDAY.INTL($I590,INT(($H590+项目参数!$J$29-1)/项目参数!$J$29)-1,1,项目参数!$B$2:$B$200),WORKDAY($I590,INT(($H590+项目参数!$J$29-1)/项目参数!$J$29)-1,1)),"")</f>
        <v/>
      </c>
      <c r="K590" s="121" t="str">
        <f>IF(AND($L590&lt;&gt;"",$L590&gt;40000,$M590&lt;&gt;"",$M590&gt;40000),(1+IFERROR(NETWORKDAYS.INTL($L590,$M590,1,项目参数!$B$2:$B$200),NETWORKDAYS($L590,$M590,1)))*项目参数!$J$29,"")</f>
        <v/>
      </c>
      <c r="L590" s="40"/>
      <c r="M590" s="40"/>
      <c r="N590" s="58"/>
      <c r="O590" s="61"/>
      <c r="W590" s="98" t="b">
        <f t="shared" si="9"/>
        <v>0</v>
      </c>
      <c r="Y590" s="32" t="str">
        <f>IF($W590,VLOOKUP($B590,项目阶段与里程碑!$B:$E,3,FALSE),"")</f>
        <v/>
      </c>
      <c r="Z590" s="32" t="str">
        <f>IF($W590,VLOOKUP($B590,项目阶段与里程碑!$B:$E,4,FALSE),"")</f>
        <v/>
      </c>
      <c r="AA590" t="e">
        <f>VLOOKUP(F590,内部通讯录!$B:$F,5,FALSE)</f>
        <v>#N/A</v>
      </c>
      <c r="AB590" t="str">
        <f>IFERROR(VLOOKUP($AA590,项目参数!$I$14:$J$21,2,FALSE),"")</f>
        <v/>
      </c>
    </row>
    <row r="591" spans="1:28">
      <c r="A591" s="8"/>
      <c r="B591" s="8"/>
      <c r="C591" s="8"/>
      <c r="D591" s="8"/>
      <c r="E591" s="8"/>
      <c r="F591" s="8"/>
      <c r="G591" s="8"/>
      <c r="H591" s="116"/>
      <c r="I591" s="40"/>
      <c r="J591" s="120" t="str">
        <f>IF(AND($H591&gt;0,$I591&lt;&gt;"",$I591&gt;40000),IFERROR(WORKDAY.INTL($I591,INT(($H591+项目参数!$J$29-1)/项目参数!$J$29)-1,1,项目参数!$B$2:$B$200),WORKDAY($I591,INT(($H591+项目参数!$J$29-1)/项目参数!$J$29)-1,1)),"")</f>
        <v/>
      </c>
      <c r="K591" s="121" t="str">
        <f>IF(AND($L591&lt;&gt;"",$L591&gt;40000,$M591&lt;&gt;"",$M591&gt;40000),(1+IFERROR(NETWORKDAYS.INTL($L591,$M591,1,项目参数!$B$2:$B$200),NETWORKDAYS($L591,$M591,1)))*项目参数!$J$29,"")</f>
        <v/>
      </c>
      <c r="L591" s="40"/>
      <c r="M591" s="40"/>
      <c r="N591" s="58"/>
      <c r="O591" s="61"/>
      <c r="W591" s="98" t="b">
        <f t="shared" si="9"/>
        <v>0</v>
      </c>
      <c r="Y591" s="32" t="str">
        <f>IF($W591,VLOOKUP($B591,项目阶段与里程碑!$B:$E,3,FALSE),"")</f>
        <v/>
      </c>
      <c r="Z591" s="32" t="str">
        <f>IF($W591,VLOOKUP($B591,项目阶段与里程碑!$B:$E,4,FALSE),"")</f>
        <v/>
      </c>
      <c r="AA591" t="e">
        <f>VLOOKUP(F591,内部通讯录!$B:$F,5,FALSE)</f>
        <v>#N/A</v>
      </c>
      <c r="AB591" t="str">
        <f>IFERROR(VLOOKUP($AA591,项目参数!$I$14:$J$21,2,FALSE),"")</f>
        <v/>
      </c>
    </row>
    <row r="592" spans="1:28">
      <c r="A592" s="8"/>
      <c r="B592" s="8"/>
      <c r="C592" s="8"/>
      <c r="D592" s="8"/>
      <c r="E592" s="8"/>
      <c r="F592" s="8"/>
      <c r="G592" s="8"/>
      <c r="H592" s="116"/>
      <c r="I592" s="40"/>
      <c r="J592" s="120" t="str">
        <f>IF(AND($H592&gt;0,$I592&lt;&gt;"",$I592&gt;40000),IFERROR(WORKDAY.INTL($I592,INT(($H592+项目参数!$J$29-1)/项目参数!$J$29)-1,1,项目参数!$B$2:$B$200),WORKDAY($I592,INT(($H592+项目参数!$J$29-1)/项目参数!$J$29)-1,1)),"")</f>
        <v/>
      </c>
      <c r="K592" s="121" t="str">
        <f>IF(AND($L592&lt;&gt;"",$L592&gt;40000,$M592&lt;&gt;"",$M592&gt;40000),(1+IFERROR(NETWORKDAYS.INTL($L592,$M592,1,项目参数!$B$2:$B$200),NETWORKDAYS($L592,$M592,1)))*项目参数!$J$29,"")</f>
        <v/>
      </c>
      <c r="L592" s="40"/>
      <c r="M592" s="40"/>
      <c r="N592" s="58"/>
      <c r="O592" s="61"/>
      <c r="W592" s="98" t="b">
        <f t="shared" si="9"/>
        <v>0</v>
      </c>
      <c r="Y592" s="32" t="str">
        <f>IF($W592,VLOOKUP($B592,项目阶段与里程碑!$B:$E,3,FALSE),"")</f>
        <v/>
      </c>
      <c r="Z592" s="32" t="str">
        <f>IF($W592,VLOOKUP($B592,项目阶段与里程碑!$B:$E,4,FALSE),"")</f>
        <v/>
      </c>
      <c r="AA592" t="e">
        <f>VLOOKUP(F592,内部通讯录!$B:$F,5,FALSE)</f>
        <v>#N/A</v>
      </c>
      <c r="AB592" t="str">
        <f>IFERROR(VLOOKUP($AA592,项目参数!$I$14:$J$21,2,FALSE),"")</f>
        <v/>
      </c>
    </row>
    <row r="593" spans="1:28">
      <c r="A593" s="8"/>
      <c r="B593" s="8"/>
      <c r="C593" s="8"/>
      <c r="D593" s="8"/>
      <c r="E593" s="8"/>
      <c r="F593" s="8"/>
      <c r="G593" s="8"/>
      <c r="H593" s="116"/>
      <c r="I593" s="40"/>
      <c r="J593" s="120" t="str">
        <f>IF(AND($H593&gt;0,$I593&lt;&gt;"",$I593&gt;40000),IFERROR(WORKDAY.INTL($I593,INT(($H593+项目参数!$J$29-1)/项目参数!$J$29)-1,1,项目参数!$B$2:$B$200),WORKDAY($I593,INT(($H593+项目参数!$J$29-1)/项目参数!$J$29)-1,1)),"")</f>
        <v/>
      </c>
      <c r="K593" s="121" t="str">
        <f>IF(AND($L593&lt;&gt;"",$L593&gt;40000,$M593&lt;&gt;"",$M593&gt;40000),(1+IFERROR(NETWORKDAYS.INTL($L593,$M593,1,项目参数!$B$2:$B$200),NETWORKDAYS($L593,$M593,1)))*项目参数!$J$29,"")</f>
        <v/>
      </c>
      <c r="L593" s="40"/>
      <c r="M593" s="40"/>
      <c r="N593" s="58"/>
      <c r="O593" s="61"/>
      <c r="W593" s="98" t="b">
        <f t="shared" si="9"/>
        <v>0</v>
      </c>
      <c r="Y593" s="32" t="str">
        <f>IF($W593,VLOOKUP($B593,项目阶段与里程碑!$B:$E,3,FALSE),"")</f>
        <v/>
      </c>
      <c r="Z593" s="32" t="str">
        <f>IF($W593,VLOOKUP($B593,项目阶段与里程碑!$B:$E,4,FALSE),"")</f>
        <v/>
      </c>
      <c r="AA593" t="e">
        <f>VLOOKUP(F593,内部通讯录!$B:$F,5,FALSE)</f>
        <v>#N/A</v>
      </c>
      <c r="AB593" t="str">
        <f>IFERROR(VLOOKUP($AA593,项目参数!$I$14:$J$21,2,FALSE),"")</f>
        <v/>
      </c>
    </row>
    <row r="594" spans="1:28">
      <c r="A594" s="8"/>
      <c r="B594" s="8"/>
      <c r="C594" s="8"/>
      <c r="D594" s="8"/>
      <c r="E594" s="8"/>
      <c r="F594" s="8"/>
      <c r="G594" s="8"/>
      <c r="H594" s="116"/>
      <c r="I594" s="40"/>
      <c r="J594" s="120" t="str">
        <f>IF(AND($H594&gt;0,$I594&lt;&gt;"",$I594&gt;40000),IFERROR(WORKDAY.INTL($I594,INT(($H594+项目参数!$J$29-1)/项目参数!$J$29)-1,1,项目参数!$B$2:$B$200),WORKDAY($I594,INT(($H594+项目参数!$J$29-1)/项目参数!$J$29)-1,1)),"")</f>
        <v/>
      </c>
      <c r="K594" s="121" t="str">
        <f>IF(AND($L594&lt;&gt;"",$L594&gt;40000,$M594&lt;&gt;"",$M594&gt;40000),(1+IFERROR(NETWORKDAYS.INTL($L594,$M594,1,项目参数!$B$2:$B$200),NETWORKDAYS($L594,$M594,1)))*项目参数!$J$29,"")</f>
        <v/>
      </c>
      <c r="L594" s="40"/>
      <c r="M594" s="40"/>
      <c r="N594" s="58"/>
      <c r="O594" s="61"/>
      <c r="W594" s="98" t="b">
        <f t="shared" si="9"/>
        <v>0</v>
      </c>
      <c r="Y594" s="32" t="str">
        <f>IF($W594,VLOOKUP($B594,项目阶段与里程碑!$B:$E,3,FALSE),"")</f>
        <v/>
      </c>
      <c r="Z594" s="32" t="str">
        <f>IF($W594,VLOOKUP($B594,项目阶段与里程碑!$B:$E,4,FALSE),"")</f>
        <v/>
      </c>
      <c r="AA594" t="e">
        <f>VLOOKUP(F594,内部通讯录!$B:$F,5,FALSE)</f>
        <v>#N/A</v>
      </c>
      <c r="AB594" t="str">
        <f>IFERROR(VLOOKUP($AA594,项目参数!$I$14:$J$21,2,FALSE),"")</f>
        <v/>
      </c>
    </row>
    <row r="595" spans="1:28">
      <c r="A595" s="8"/>
      <c r="B595" s="8"/>
      <c r="C595" s="8"/>
      <c r="D595" s="8"/>
      <c r="E595" s="8"/>
      <c r="F595" s="8"/>
      <c r="G595" s="8"/>
      <c r="H595" s="116"/>
      <c r="I595" s="40"/>
      <c r="J595" s="120" t="str">
        <f>IF(AND($H595&gt;0,$I595&lt;&gt;"",$I595&gt;40000),IFERROR(WORKDAY.INTL($I595,INT(($H595+项目参数!$J$29-1)/项目参数!$J$29)-1,1,项目参数!$B$2:$B$200),WORKDAY($I595,INT(($H595+项目参数!$J$29-1)/项目参数!$J$29)-1,1)),"")</f>
        <v/>
      </c>
      <c r="K595" s="121" t="str">
        <f>IF(AND($L595&lt;&gt;"",$L595&gt;40000,$M595&lt;&gt;"",$M595&gt;40000),(1+IFERROR(NETWORKDAYS.INTL($L595,$M595,1,项目参数!$B$2:$B$200),NETWORKDAYS($L595,$M595,1)))*项目参数!$J$29,"")</f>
        <v/>
      </c>
      <c r="L595" s="40"/>
      <c r="M595" s="40"/>
      <c r="N595" s="58"/>
      <c r="O595" s="61"/>
      <c r="W595" s="98" t="b">
        <f t="shared" si="9"/>
        <v>0</v>
      </c>
      <c r="Y595" s="32" t="str">
        <f>IF($W595,VLOOKUP($B595,项目阶段与里程碑!$B:$E,3,FALSE),"")</f>
        <v/>
      </c>
      <c r="Z595" s="32" t="str">
        <f>IF($W595,VLOOKUP($B595,项目阶段与里程碑!$B:$E,4,FALSE),"")</f>
        <v/>
      </c>
      <c r="AA595" t="e">
        <f>VLOOKUP(F595,内部通讯录!$B:$F,5,FALSE)</f>
        <v>#N/A</v>
      </c>
      <c r="AB595" t="str">
        <f>IFERROR(VLOOKUP($AA595,项目参数!$I$14:$J$21,2,FALSE),"")</f>
        <v/>
      </c>
    </row>
    <row r="596" spans="1:28">
      <c r="A596" s="8"/>
      <c r="B596" s="8"/>
      <c r="C596" s="8"/>
      <c r="D596" s="8"/>
      <c r="E596" s="8"/>
      <c r="F596" s="8"/>
      <c r="G596" s="8"/>
      <c r="H596" s="116"/>
      <c r="I596" s="40"/>
      <c r="J596" s="120" t="str">
        <f>IF(AND($H596&gt;0,$I596&lt;&gt;"",$I596&gt;40000),IFERROR(WORKDAY.INTL($I596,INT(($H596+项目参数!$J$29-1)/项目参数!$J$29)-1,1,项目参数!$B$2:$B$200),WORKDAY($I596,INT(($H596+项目参数!$J$29-1)/项目参数!$J$29)-1,1)),"")</f>
        <v/>
      </c>
      <c r="K596" s="121" t="str">
        <f>IF(AND($L596&lt;&gt;"",$L596&gt;40000,$M596&lt;&gt;"",$M596&gt;40000),(1+IFERROR(NETWORKDAYS.INTL($L596,$M596,1,项目参数!$B$2:$B$200),NETWORKDAYS($L596,$M596,1)))*项目参数!$J$29,"")</f>
        <v/>
      </c>
      <c r="L596" s="40"/>
      <c r="M596" s="40"/>
      <c r="N596" s="58"/>
      <c r="O596" s="61"/>
      <c r="W596" s="98" t="b">
        <f t="shared" si="9"/>
        <v>0</v>
      </c>
      <c r="Y596" s="32" t="str">
        <f>IF($W596,VLOOKUP($B596,项目阶段与里程碑!$B:$E,3,FALSE),"")</f>
        <v/>
      </c>
      <c r="Z596" s="32" t="str">
        <f>IF($W596,VLOOKUP($B596,项目阶段与里程碑!$B:$E,4,FALSE),"")</f>
        <v/>
      </c>
      <c r="AA596" t="e">
        <f>VLOOKUP(F596,内部通讯录!$B:$F,5,FALSE)</f>
        <v>#N/A</v>
      </c>
      <c r="AB596" t="str">
        <f>IFERROR(VLOOKUP($AA596,项目参数!$I$14:$J$21,2,FALSE),"")</f>
        <v/>
      </c>
    </row>
    <row r="597" spans="1:28">
      <c r="A597" s="8"/>
      <c r="B597" s="8"/>
      <c r="C597" s="8"/>
      <c r="D597" s="8"/>
      <c r="E597" s="8"/>
      <c r="F597" s="8"/>
      <c r="G597" s="8"/>
      <c r="H597" s="116"/>
      <c r="I597" s="40"/>
      <c r="J597" s="120" t="str">
        <f>IF(AND($H597&gt;0,$I597&lt;&gt;"",$I597&gt;40000),IFERROR(WORKDAY.INTL($I597,INT(($H597+项目参数!$J$29-1)/项目参数!$J$29)-1,1,项目参数!$B$2:$B$200),WORKDAY($I597,INT(($H597+项目参数!$J$29-1)/项目参数!$J$29)-1,1)),"")</f>
        <v/>
      </c>
      <c r="K597" s="121" t="str">
        <f>IF(AND($L597&lt;&gt;"",$L597&gt;40000,$M597&lt;&gt;"",$M597&gt;40000),(1+IFERROR(NETWORKDAYS.INTL($L597,$M597,1,项目参数!$B$2:$B$200),NETWORKDAYS($L597,$M597,1)))*项目参数!$J$29,"")</f>
        <v/>
      </c>
      <c r="L597" s="40"/>
      <c r="M597" s="40"/>
      <c r="N597" s="58"/>
      <c r="O597" s="61"/>
      <c r="W597" s="98" t="b">
        <f t="shared" si="9"/>
        <v>0</v>
      </c>
      <c r="Y597" s="32" t="str">
        <f>IF($W597,VLOOKUP($B597,项目阶段与里程碑!$B:$E,3,FALSE),"")</f>
        <v/>
      </c>
      <c r="Z597" s="32" t="str">
        <f>IF($W597,VLOOKUP($B597,项目阶段与里程碑!$B:$E,4,FALSE),"")</f>
        <v/>
      </c>
      <c r="AA597" t="e">
        <f>VLOOKUP(F597,内部通讯录!$B:$F,5,FALSE)</f>
        <v>#N/A</v>
      </c>
      <c r="AB597" t="str">
        <f>IFERROR(VLOOKUP($AA597,项目参数!$I$14:$J$21,2,FALSE),"")</f>
        <v/>
      </c>
    </row>
    <row r="598" spans="1:28">
      <c r="A598" s="8"/>
      <c r="B598" s="8"/>
      <c r="C598" s="8"/>
      <c r="D598" s="8"/>
      <c r="E598" s="8"/>
      <c r="F598" s="8"/>
      <c r="G598" s="8"/>
      <c r="H598" s="116"/>
      <c r="I598" s="40"/>
      <c r="J598" s="120" t="str">
        <f>IF(AND($H598&gt;0,$I598&lt;&gt;"",$I598&gt;40000),IFERROR(WORKDAY.INTL($I598,INT(($H598+项目参数!$J$29-1)/项目参数!$J$29)-1,1,项目参数!$B$2:$B$200),WORKDAY($I598,INT(($H598+项目参数!$J$29-1)/项目参数!$J$29)-1,1)),"")</f>
        <v/>
      </c>
      <c r="K598" s="121" t="str">
        <f>IF(AND($L598&lt;&gt;"",$L598&gt;40000,$M598&lt;&gt;"",$M598&gt;40000),(1+IFERROR(NETWORKDAYS.INTL($L598,$M598,1,项目参数!$B$2:$B$200),NETWORKDAYS($L598,$M598,1)))*项目参数!$J$29,"")</f>
        <v/>
      </c>
      <c r="L598" s="40"/>
      <c r="M598" s="40"/>
      <c r="N598" s="58"/>
      <c r="O598" s="61"/>
      <c r="W598" s="98" t="b">
        <f t="shared" si="9"/>
        <v>0</v>
      </c>
      <c r="Y598" s="32" t="str">
        <f>IF($W598,VLOOKUP($B598,项目阶段与里程碑!$B:$E,3,FALSE),"")</f>
        <v/>
      </c>
      <c r="Z598" s="32" t="str">
        <f>IF($W598,VLOOKUP($B598,项目阶段与里程碑!$B:$E,4,FALSE),"")</f>
        <v/>
      </c>
      <c r="AA598" t="e">
        <f>VLOOKUP(F598,内部通讯录!$B:$F,5,FALSE)</f>
        <v>#N/A</v>
      </c>
      <c r="AB598" t="str">
        <f>IFERROR(VLOOKUP($AA598,项目参数!$I$14:$J$21,2,FALSE),"")</f>
        <v/>
      </c>
    </row>
    <row r="599" spans="1:28">
      <c r="A599" s="8"/>
      <c r="B599" s="8"/>
      <c r="C599" s="8"/>
      <c r="D599" s="8"/>
      <c r="E599" s="8"/>
      <c r="F599" s="8"/>
      <c r="G599" s="8"/>
      <c r="H599" s="116"/>
      <c r="I599" s="40"/>
      <c r="J599" s="120" t="str">
        <f>IF(AND($H599&gt;0,$I599&lt;&gt;"",$I599&gt;40000),IFERROR(WORKDAY.INTL($I599,INT(($H599+项目参数!$J$29-1)/项目参数!$J$29)-1,1,项目参数!$B$2:$B$200),WORKDAY($I599,INT(($H599+项目参数!$J$29-1)/项目参数!$J$29)-1,1)),"")</f>
        <v/>
      </c>
      <c r="K599" s="121" t="str">
        <f>IF(AND($L599&lt;&gt;"",$L599&gt;40000,$M599&lt;&gt;"",$M599&gt;40000),(1+IFERROR(NETWORKDAYS.INTL($L599,$M599,1,项目参数!$B$2:$B$200),NETWORKDAYS($L599,$M599,1)))*项目参数!$J$29,"")</f>
        <v/>
      </c>
      <c r="L599" s="40"/>
      <c r="M599" s="40"/>
      <c r="N599" s="58"/>
      <c r="O599" s="61"/>
      <c r="W599" s="98" t="b">
        <f t="shared" si="9"/>
        <v>0</v>
      </c>
      <c r="Y599" s="32" t="str">
        <f>IF($W599,VLOOKUP($B599,项目阶段与里程碑!$B:$E,3,FALSE),"")</f>
        <v/>
      </c>
      <c r="Z599" s="32" t="str">
        <f>IF($W599,VLOOKUP($B599,项目阶段与里程碑!$B:$E,4,FALSE),"")</f>
        <v/>
      </c>
      <c r="AA599" t="e">
        <f>VLOOKUP(F599,内部通讯录!$B:$F,5,FALSE)</f>
        <v>#N/A</v>
      </c>
      <c r="AB599" t="str">
        <f>IFERROR(VLOOKUP($AA599,项目参数!$I$14:$J$21,2,FALSE),"")</f>
        <v/>
      </c>
    </row>
    <row r="600" spans="1:28">
      <c r="A600" s="8"/>
      <c r="B600" s="8"/>
      <c r="C600" s="8"/>
      <c r="D600" s="8"/>
      <c r="E600" s="8"/>
      <c r="F600" s="8"/>
      <c r="G600" s="8"/>
      <c r="H600" s="116"/>
      <c r="I600" s="40"/>
      <c r="J600" s="120" t="str">
        <f>IF(AND($H600&gt;0,$I600&lt;&gt;"",$I600&gt;40000),IFERROR(WORKDAY.INTL($I600,INT(($H600+项目参数!$J$29-1)/项目参数!$J$29)-1,1,项目参数!$B$2:$B$200),WORKDAY($I600,INT(($H600+项目参数!$J$29-1)/项目参数!$J$29)-1,1)),"")</f>
        <v/>
      </c>
      <c r="K600" s="121" t="str">
        <f>IF(AND($L600&lt;&gt;"",$L600&gt;40000,$M600&lt;&gt;"",$M600&gt;40000),(1+IFERROR(NETWORKDAYS.INTL($L600,$M600,1,项目参数!$B$2:$B$200),NETWORKDAYS($L600,$M600,1)))*项目参数!$J$29,"")</f>
        <v/>
      </c>
      <c r="L600" s="40"/>
      <c r="M600" s="40"/>
      <c r="N600" s="58"/>
      <c r="O600" s="61"/>
      <c r="W600" s="98" t="b">
        <f t="shared" si="9"/>
        <v>0</v>
      </c>
      <c r="Y600" s="32" t="str">
        <f>IF($W600,VLOOKUP($B600,项目阶段与里程碑!$B:$E,3,FALSE),"")</f>
        <v/>
      </c>
      <c r="Z600" s="32" t="str">
        <f>IF($W600,VLOOKUP($B600,项目阶段与里程碑!$B:$E,4,FALSE),"")</f>
        <v/>
      </c>
      <c r="AA600" t="e">
        <f>VLOOKUP(F600,内部通讯录!$B:$F,5,FALSE)</f>
        <v>#N/A</v>
      </c>
      <c r="AB600" t="str">
        <f>IFERROR(VLOOKUP($AA600,项目参数!$I$14:$J$21,2,FALSE),"")</f>
        <v/>
      </c>
    </row>
    <row r="601" spans="1:28">
      <c r="A601" s="8"/>
      <c r="B601" s="8"/>
      <c r="C601" s="8"/>
      <c r="D601" s="8"/>
      <c r="E601" s="8"/>
      <c r="F601" s="8"/>
      <c r="G601" s="8"/>
      <c r="H601" s="116"/>
      <c r="I601" s="40"/>
      <c r="J601" s="120" t="str">
        <f>IF(AND($H601&gt;0,$I601&lt;&gt;"",$I601&gt;40000),IFERROR(WORKDAY.INTL($I601,INT(($H601+项目参数!$J$29-1)/项目参数!$J$29)-1,1,项目参数!$B$2:$B$200),WORKDAY($I601,INT(($H601+项目参数!$J$29-1)/项目参数!$J$29)-1,1)),"")</f>
        <v/>
      </c>
      <c r="K601" s="121" t="str">
        <f>IF(AND($L601&lt;&gt;"",$L601&gt;40000,$M601&lt;&gt;"",$M601&gt;40000),(1+IFERROR(NETWORKDAYS.INTL($L601,$M601,1,项目参数!$B$2:$B$200),NETWORKDAYS($L601,$M601,1)))*项目参数!$J$29,"")</f>
        <v/>
      </c>
      <c r="L601" s="40"/>
      <c r="M601" s="40"/>
      <c r="N601" s="58"/>
      <c r="O601" s="61"/>
      <c r="W601" s="98" t="b">
        <f t="shared" si="9"/>
        <v>0</v>
      </c>
      <c r="Y601" s="32" t="str">
        <f>IF($W601,VLOOKUP($B601,项目阶段与里程碑!$B:$E,3,FALSE),"")</f>
        <v/>
      </c>
      <c r="Z601" s="32" t="str">
        <f>IF($W601,VLOOKUP($B601,项目阶段与里程碑!$B:$E,4,FALSE),"")</f>
        <v/>
      </c>
      <c r="AA601" t="e">
        <f>VLOOKUP(F601,内部通讯录!$B:$F,5,FALSE)</f>
        <v>#N/A</v>
      </c>
      <c r="AB601" t="str">
        <f>IFERROR(VLOOKUP($AA601,项目参数!$I$14:$J$21,2,FALSE),"")</f>
        <v/>
      </c>
    </row>
    <row r="602" spans="1:28">
      <c r="A602" s="8"/>
      <c r="B602" s="8"/>
      <c r="C602" s="8"/>
      <c r="D602" s="8"/>
      <c r="E602" s="8"/>
      <c r="F602" s="8"/>
      <c r="G602" s="8"/>
      <c r="H602" s="116"/>
      <c r="I602" s="40"/>
      <c r="J602" s="120" t="str">
        <f>IF(AND($H602&gt;0,$I602&lt;&gt;"",$I602&gt;40000),IFERROR(WORKDAY.INTL($I602,INT(($H602+项目参数!$J$29-1)/项目参数!$J$29)-1,1,项目参数!$B$2:$B$200),WORKDAY($I602,INT(($H602+项目参数!$J$29-1)/项目参数!$J$29)-1,1)),"")</f>
        <v/>
      </c>
      <c r="K602" s="121" t="str">
        <f>IF(AND($L602&lt;&gt;"",$L602&gt;40000,$M602&lt;&gt;"",$M602&gt;40000),(1+IFERROR(NETWORKDAYS.INTL($L602,$M602,1,项目参数!$B$2:$B$200),NETWORKDAYS($L602,$M602,1)))*项目参数!$J$29,"")</f>
        <v/>
      </c>
      <c r="L602" s="40"/>
      <c r="M602" s="40"/>
      <c r="N602" s="58"/>
      <c r="O602" s="61"/>
      <c r="W602" s="98" t="b">
        <f t="shared" si="9"/>
        <v>0</v>
      </c>
      <c r="Y602" s="32" t="str">
        <f>IF($W602,VLOOKUP($B602,项目阶段与里程碑!$B:$E,3,FALSE),"")</f>
        <v/>
      </c>
      <c r="Z602" s="32" t="str">
        <f>IF($W602,VLOOKUP($B602,项目阶段与里程碑!$B:$E,4,FALSE),"")</f>
        <v/>
      </c>
      <c r="AA602" t="e">
        <f>VLOOKUP(F602,内部通讯录!$B:$F,5,FALSE)</f>
        <v>#N/A</v>
      </c>
      <c r="AB602" t="str">
        <f>IFERROR(VLOOKUP($AA602,项目参数!$I$14:$J$21,2,FALSE),"")</f>
        <v/>
      </c>
    </row>
    <row r="603" spans="1:28">
      <c r="A603" s="8"/>
      <c r="B603" s="8"/>
      <c r="C603" s="8"/>
      <c r="D603" s="8"/>
      <c r="E603" s="8"/>
      <c r="F603" s="8"/>
      <c r="G603" s="8"/>
      <c r="H603" s="116"/>
      <c r="I603" s="40"/>
      <c r="J603" s="120" t="str">
        <f>IF(AND($H603&gt;0,$I603&lt;&gt;"",$I603&gt;40000),IFERROR(WORKDAY.INTL($I603,INT(($H603+项目参数!$J$29-1)/项目参数!$J$29)-1,1,项目参数!$B$2:$B$200),WORKDAY($I603,INT(($H603+项目参数!$J$29-1)/项目参数!$J$29)-1,1)),"")</f>
        <v/>
      </c>
      <c r="K603" s="121" t="str">
        <f>IF(AND($L603&lt;&gt;"",$L603&gt;40000,$M603&lt;&gt;"",$M603&gt;40000),(1+IFERROR(NETWORKDAYS.INTL($L603,$M603,1,项目参数!$B$2:$B$200),NETWORKDAYS($L603,$M603,1)))*项目参数!$J$29,"")</f>
        <v/>
      </c>
      <c r="L603" s="40"/>
      <c r="M603" s="40"/>
      <c r="N603" s="58"/>
      <c r="O603" s="61"/>
      <c r="W603" s="98" t="b">
        <f t="shared" si="9"/>
        <v>0</v>
      </c>
      <c r="Y603" s="32" t="str">
        <f>IF($W603,VLOOKUP($B603,项目阶段与里程碑!$B:$E,3,FALSE),"")</f>
        <v/>
      </c>
      <c r="Z603" s="32" t="str">
        <f>IF($W603,VLOOKUP($B603,项目阶段与里程碑!$B:$E,4,FALSE),"")</f>
        <v/>
      </c>
      <c r="AA603" t="e">
        <f>VLOOKUP(F603,内部通讯录!$B:$F,5,FALSE)</f>
        <v>#N/A</v>
      </c>
      <c r="AB603" t="str">
        <f>IFERROR(VLOOKUP($AA603,项目参数!$I$14:$J$21,2,FALSE),"")</f>
        <v/>
      </c>
    </row>
    <row r="604" spans="1:28">
      <c r="A604" s="8"/>
      <c r="B604" s="8"/>
      <c r="C604" s="8"/>
      <c r="D604" s="8"/>
      <c r="E604" s="8"/>
      <c r="F604" s="8"/>
      <c r="G604" s="8"/>
      <c r="H604" s="116"/>
      <c r="I604" s="40"/>
      <c r="J604" s="120" t="str">
        <f>IF(AND($H604&gt;0,$I604&lt;&gt;"",$I604&gt;40000),IFERROR(WORKDAY.INTL($I604,INT(($H604+项目参数!$J$29-1)/项目参数!$J$29)-1,1,项目参数!$B$2:$B$200),WORKDAY($I604,INT(($H604+项目参数!$J$29-1)/项目参数!$J$29)-1,1)),"")</f>
        <v/>
      </c>
      <c r="K604" s="121" t="str">
        <f>IF(AND($L604&lt;&gt;"",$L604&gt;40000,$M604&lt;&gt;"",$M604&gt;40000),(1+IFERROR(NETWORKDAYS.INTL($L604,$M604,1,项目参数!$B$2:$B$200),NETWORKDAYS($L604,$M604,1)))*项目参数!$J$29,"")</f>
        <v/>
      </c>
      <c r="L604" s="40"/>
      <c r="M604" s="40"/>
      <c r="N604" s="58"/>
      <c r="O604" s="61"/>
      <c r="W604" s="98" t="b">
        <f t="shared" si="9"/>
        <v>0</v>
      </c>
      <c r="Y604" s="32" t="str">
        <f>IF($W604,VLOOKUP($B604,项目阶段与里程碑!$B:$E,3,FALSE),"")</f>
        <v/>
      </c>
      <c r="Z604" s="32" t="str">
        <f>IF($W604,VLOOKUP($B604,项目阶段与里程碑!$B:$E,4,FALSE),"")</f>
        <v/>
      </c>
      <c r="AA604" t="e">
        <f>VLOOKUP(F604,内部通讯录!$B:$F,5,FALSE)</f>
        <v>#N/A</v>
      </c>
      <c r="AB604" t="str">
        <f>IFERROR(VLOOKUP($AA604,项目参数!$I$14:$J$21,2,FALSE),"")</f>
        <v/>
      </c>
    </row>
    <row r="605" spans="1:28">
      <c r="A605" s="8"/>
      <c r="B605" s="8"/>
      <c r="C605" s="8"/>
      <c r="D605" s="8"/>
      <c r="E605" s="8"/>
      <c r="F605" s="8"/>
      <c r="G605" s="8"/>
      <c r="H605" s="116"/>
      <c r="I605" s="40"/>
      <c r="J605" s="120" t="str">
        <f>IF(AND($H605&gt;0,$I605&lt;&gt;"",$I605&gt;40000),IFERROR(WORKDAY.INTL($I605,INT(($H605+项目参数!$J$29-1)/项目参数!$J$29)-1,1,项目参数!$B$2:$B$200),WORKDAY($I605,INT(($H605+项目参数!$J$29-1)/项目参数!$J$29)-1,1)),"")</f>
        <v/>
      </c>
      <c r="K605" s="121" t="str">
        <f>IF(AND($L605&lt;&gt;"",$L605&gt;40000,$M605&lt;&gt;"",$M605&gt;40000),(1+IFERROR(NETWORKDAYS.INTL($L605,$M605,1,项目参数!$B$2:$B$200),NETWORKDAYS($L605,$M605,1)))*项目参数!$J$29,"")</f>
        <v/>
      </c>
      <c r="L605" s="40"/>
      <c r="M605" s="40"/>
      <c r="N605" s="58"/>
      <c r="O605" s="61"/>
      <c r="W605" s="98" t="b">
        <f t="shared" si="9"/>
        <v>0</v>
      </c>
      <c r="Y605" s="32" t="str">
        <f>IF($W605,VLOOKUP($B605,项目阶段与里程碑!$B:$E,3,FALSE),"")</f>
        <v/>
      </c>
      <c r="Z605" s="32" t="str">
        <f>IF($W605,VLOOKUP($B605,项目阶段与里程碑!$B:$E,4,FALSE),"")</f>
        <v/>
      </c>
      <c r="AA605" t="e">
        <f>VLOOKUP(F605,内部通讯录!$B:$F,5,FALSE)</f>
        <v>#N/A</v>
      </c>
      <c r="AB605" t="str">
        <f>IFERROR(VLOOKUP($AA605,项目参数!$I$14:$J$21,2,FALSE),"")</f>
        <v/>
      </c>
    </row>
    <row r="606" spans="1:28">
      <c r="A606" s="8"/>
      <c r="B606" s="8"/>
      <c r="C606" s="8"/>
      <c r="D606" s="8"/>
      <c r="E606" s="8"/>
      <c r="F606" s="8"/>
      <c r="G606" s="8"/>
      <c r="H606" s="116"/>
      <c r="I606" s="40"/>
      <c r="J606" s="120" t="str">
        <f>IF(AND($H606&gt;0,$I606&lt;&gt;"",$I606&gt;40000),IFERROR(WORKDAY.INTL($I606,INT(($H606+项目参数!$J$29-1)/项目参数!$J$29)-1,1,项目参数!$B$2:$B$200),WORKDAY($I606,INT(($H606+项目参数!$J$29-1)/项目参数!$J$29)-1,1)),"")</f>
        <v/>
      </c>
      <c r="K606" s="121" t="str">
        <f>IF(AND($L606&lt;&gt;"",$L606&gt;40000,$M606&lt;&gt;"",$M606&gt;40000),(1+IFERROR(NETWORKDAYS.INTL($L606,$M606,1,项目参数!$B$2:$B$200),NETWORKDAYS($L606,$M606,1)))*项目参数!$J$29,"")</f>
        <v/>
      </c>
      <c r="L606" s="40"/>
      <c r="M606" s="40"/>
      <c r="N606" s="58"/>
      <c r="O606" s="61"/>
      <c r="W606" s="98" t="b">
        <f t="shared" si="9"/>
        <v>0</v>
      </c>
      <c r="Y606" s="32" t="str">
        <f>IF($W606,VLOOKUP($B606,项目阶段与里程碑!$B:$E,3,FALSE),"")</f>
        <v/>
      </c>
      <c r="Z606" s="32" t="str">
        <f>IF($W606,VLOOKUP($B606,项目阶段与里程碑!$B:$E,4,FALSE),"")</f>
        <v/>
      </c>
      <c r="AA606" t="e">
        <f>VLOOKUP(F606,内部通讯录!$B:$F,5,FALSE)</f>
        <v>#N/A</v>
      </c>
      <c r="AB606" t="str">
        <f>IFERROR(VLOOKUP($AA606,项目参数!$I$14:$J$21,2,FALSE),"")</f>
        <v/>
      </c>
    </row>
    <row r="607" spans="1:28">
      <c r="A607" s="8"/>
      <c r="B607" s="8"/>
      <c r="C607" s="8"/>
      <c r="D607" s="8"/>
      <c r="E607" s="8"/>
      <c r="F607" s="8"/>
      <c r="G607" s="8"/>
      <c r="H607" s="116"/>
      <c r="I607" s="40"/>
      <c r="J607" s="120" t="str">
        <f>IF(AND($H607&gt;0,$I607&lt;&gt;"",$I607&gt;40000),IFERROR(WORKDAY.INTL($I607,INT(($H607+项目参数!$J$29-1)/项目参数!$J$29)-1,1,项目参数!$B$2:$B$200),WORKDAY($I607,INT(($H607+项目参数!$J$29-1)/项目参数!$J$29)-1,1)),"")</f>
        <v/>
      </c>
      <c r="K607" s="121" t="str">
        <f>IF(AND($L607&lt;&gt;"",$L607&gt;40000,$M607&lt;&gt;"",$M607&gt;40000),(1+IFERROR(NETWORKDAYS.INTL($L607,$M607,1,项目参数!$B$2:$B$200),NETWORKDAYS($L607,$M607,1)))*项目参数!$J$29,"")</f>
        <v/>
      </c>
      <c r="L607" s="40"/>
      <c r="M607" s="40"/>
      <c r="N607" s="58"/>
      <c r="O607" s="61"/>
      <c r="W607" s="98" t="b">
        <f t="shared" si="9"/>
        <v>0</v>
      </c>
      <c r="Y607" s="32" t="str">
        <f>IF($W607,VLOOKUP($B607,项目阶段与里程碑!$B:$E,3,FALSE),"")</f>
        <v/>
      </c>
      <c r="Z607" s="32" t="str">
        <f>IF($W607,VLOOKUP($B607,项目阶段与里程碑!$B:$E,4,FALSE),"")</f>
        <v/>
      </c>
      <c r="AA607" t="e">
        <f>VLOOKUP(F607,内部通讯录!$B:$F,5,FALSE)</f>
        <v>#N/A</v>
      </c>
      <c r="AB607" t="str">
        <f>IFERROR(VLOOKUP($AA607,项目参数!$I$14:$J$21,2,FALSE),"")</f>
        <v/>
      </c>
    </row>
    <row r="608" spans="1:28">
      <c r="A608" s="8"/>
      <c r="B608" s="8"/>
      <c r="C608" s="8"/>
      <c r="D608" s="8"/>
      <c r="E608" s="8"/>
      <c r="F608" s="8"/>
      <c r="G608" s="8"/>
      <c r="H608" s="116"/>
      <c r="I608" s="40"/>
      <c r="J608" s="120" t="str">
        <f>IF(AND($H608&gt;0,$I608&lt;&gt;"",$I608&gt;40000),IFERROR(WORKDAY.INTL($I608,INT(($H608+项目参数!$J$29-1)/项目参数!$J$29)-1,1,项目参数!$B$2:$B$200),WORKDAY($I608,INT(($H608+项目参数!$J$29-1)/项目参数!$J$29)-1,1)),"")</f>
        <v/>
      </c>
      <c r="K608" s="121" t="str">
        <f>IF(AND($L608&lt;&gt;"",$L608&gt;40000,$M608&lt;&gt;"",$M608&gt;40000),(1+IFERROR(NETWORKDAYS.INTL($L608,$M608,1,项目参数!$B$2:$B$200),NETWORKDAYS($L608,$M608,1)))*项目参数!$J$29,"")</f>
        <v/>
      </c>
      <c r="L608" s="40"/>
      <c r="M608" s="40"/>
      <c r="N608" s="58"/>
      <c r="O608" s="61"/>
      <c r="W608" s="98" t="b">
        <f t="shared" si="9"/>
        <v>0</v>
      </c>
      <c r="Y608" s="32" t="str">
        <f>IF($W608,VLOOKUP($B608,项目阶段与里程碑!$B:$E,3,FALSE),"")</f>
        <v/>
      </c>
      <c r="Z608" s="32" t="str">
        <f>IF($W608,VLOOKUP($B608,项目阶段与里程碑!$B:$E,4,FALSE),"")</f>
        <v/>
      </c>
      <c r="AA608" t="e">
        <f>VLOOKUP(F608,内部通讯录!$B:$F,5,FALSE)</f>
        <v>#N/A</v>
      </c>
      <c r="AB608" t="str">
        <f>IFERROR(VLOOKUP($AA608,项目参数!$I$14:$J$21,2,FALSE),"")</f>
        <v/>
      </c>
    </row>
    <row r="609" spans="1:28">
      <c r="A609" s="8"/>
      <c r="B609" s="8"/>
      <c r="C609" s="8"/>
      <c r="D609" s="8"/>
      <c r="E609" s="8"/>
      <c r="F609" s="8"/>
      <c r="G609" s="8"/>
      <c r="H609" s="116"/>
      <c r="I609" s="40"/>
      <c r="J609" s="120" t="str">
        <f>IF(AND($H609&gt;0,$I609&lt;&gt;"",$I609&gt;40000),IFERROR(WORKDAY.INTL($I609,INT(($H609+项目参数!$J$29-1)/项目参数!$J$29)-1,1,项目参数!$B$2:$B$200),WORKDAY($I609,INT(($H609+项目参数!$J$29-1)/项目参数!$J$29)-1,1)),"")</f>
        <v/>
      </c>
      <c r="K609" s="121" t="str">
        <f>IF(AND($L609&lt;&gt;"",$L609&gt;40000,$M609&lt;&gt;"",$M609&gt;40000),(1+IFERROR(NETWORKDAYS.INTL($L609,$M609,1,项目参数!$B$2:$B$200),NETWORKDAYS($L609,$M609,1)))*项目参数!$J$29,"")</f>
        <v/>
      </c>
      <c r="L609" s="40"/>
      <c r="M609" s="40"/>
      <c r="N609" s="58"/>
      <c r="O609" s="61"/>
      <c r="W609" s="98" t="b">
        <f t="shared" si="9"/>
        <v>0</v>
      </c>
      <c r="Y609" s="32" t="str">
        <f>IF($W609,VLOOKUP($B609,项目阶段与里程碑!$B:$E,3,FALSE),"")</f>
        <v/>
      </c>
      <c r="Z609" s="32" t="str">
        <f>IF($W609,VLOOKUP($B609,项目阶段与里程碑!$B:$E,4,FALSE),"")</f>
        <v/>
      </c>
      <c r="AA609" t="e">
        <f>VLOOKUP(F609,内部通讯录!$B:$F,5,FALSE)</f>
        <v>#N/A</v>
      </c>
      <c r="AB609" t="str">
        <f>IFERROR(VLOOKUP($AA609,项目参数!$I$14:$J$21,2,FALSE),"")</f>
        <v/>
      </c>
    </row>
    <row r="610" spans="1:28">
      <c r="A610" s="8"/>
      <c r="B610" s="8"/>
      <c r="C610" s="8"/>
      <c r="D610" s="8"/>
      <c r="E610" s="8"/>
      <c r="F610" s="8"/>
      <c r="G610" s="8"/>
      <c r="H610" s="116"/>
      <c r="I610" s="40"/>
      <c r="J610" s="120" t="str">
        <f>IF(AND($H610&gt;0,$I610&lt;&gt;"",$I610&gt;40000),IFERROR(WORKDAY.INTL($I610,INT(($H610+项目参数!$J$29-1)/项目参数!$J$29)-1,1,项目参数!$B$2:$B$200),WORKDAY($I610,INT(($H610+项目参数!$J$29-1)/项目参数!$J$29)-1,1)),"")</f>
        <v/>
      </c>
      <c r="K610" s="121" t="str">
        <f>IF(AND($L610&lt;&gt;"",$L610&gt;40000,$M610&lt;&gt;"",$M610&gt;40000),(1+IFERROR(NETWORKDAYS.INTL($L610,$M610,1,项目参数!$B$2:$B$200),NETWORKDAYS($L610,$M610,1)))*项目参数!$J$29,"")</f>
        <v/>
      </c>
      <c r="L610" s="40"/>
      <c r="M610" s="40"/>
      <c r="N610" s="58"/>
      <c r="O610" s="61"/>
      <c r="W610" s="98" t="b">
        <f t="shared" si="9"/>
        <v>0</v>
      </c>
      <c r="Y610" s="32" t="str">
        <f>IF($W610,VLOOKUP($B610,项目阶段与里程碑!$B:$E,3,FALSE),"")</f>
        <v/>
      </c>
      <c r="Z610" s="32" t="str">
        <f>IF($W610,VLOOKUP($B610,项目阶段与里程碑!$B:$E,4,FALSE),"")</f>
        <v/>
      </c>
      <c r="AA610" t="e">
        <f>VLOOKUP(F610,内部通讯录!$B:$F,5,FALSE)</f>
        <v>#N/A</v>
      </c>
      <c r="AB610" t="str">
        <f>IFERROR(VLOOKUP($AA610,项目参数!$I$14:$J$21,2,FALSE),"")</f>
        <v/>
      </c>
    </row>
    <row r="611" spans="1:28">
      <c r="A611" s="8"/>
      <c r="B611" s="8"/>
      <c r="C611" s="8"/>
      <c r="D611" s="8"/>
      <c r="E611" s="8"/>
      <c r="F611" s="8"/>
      <c r="G611" s="8"/>
      <c r="H611" s="116"/>
      <c r="I611" s="40"/>
      <c r="J611" s="120" t="str">
        <f>IF(AND($H611&gt;0,$I611&lt;&gt;"",$I611&gt;40000),IFERROR(WORKDAY.INTL($I611,INT(($H611+项目参数!$J$29-1)/项目参数!$J$29)-1,1,项目参数!$B$2:$B$200),WORKDAY($I611,INT(($H611+项目参数!$J$29-1)/项目参数!$J$29)-1,1)),"")</f>
        <v/>
      </c>
      <c r="K611" s="121" t="str">
        <f>IF(AND($L611&lt;&gt;"",$L611&gt;40000,$M611&lt;&gt;"",$M611&gt;40000),(1+IFERROR(NETWORKDAYS.INTL($L611,$M611,1,项目参数!$B$2:$B$200),NETWORKDAYS($L611,$M611,1)))*项目参数!$J$29,"")</f>
        <v/>
      </c>
      <c r="L611" s="40"/>
      <c r="M611" s="40"/>
      <c r="N611" s="58"/>
      <c r="O611" s="61"/>
      <c r="W611" s="98" t="b">
        <f t="shared" si="9"/>
        <v>0</v>
      </c>
      <c r="Y611" s="32" t="str">
        <f>IF($W611,VLOOKUP($B611,项目阶段与里程碑!$B:$E,3,FALSE),"")</f>
        <v/>
      </c>
      <c r="Z611" s="32" t="str">
        <f>IF($W611,VLOOKUP($B611,项目阶段与里程碑!$B:$E,4,FALSE),"")</f>
        <v/>
      </c>
      <c r="AA611" t="e">
        <f>VLOOKUP(F611,内部通讯录!$B:$F,5,FALSE)</f>
        <v>#N/A</v>
      </c>
      <c r="AB611" t="str">
        <f>IFERROR(VLOOKUP($AA611,项目参数!$I$14:$J$21,2,FALSE),"")</f>
        <v/>
      </c>
    </row>
    <row r="612" spans="1:28">
      <c r="A612" s="8"/>
      <c r="B612" s="8"/>
      <c r="C612" s="8"/>
      <c r="D612" s="8"/>
      <c r="E612" s="8"/>
      <c r="F612" s="8"/>
      <c r="G612" s="8"/>
      <c r="H612" s="116"/>
      <c r="I612" s="40"/>
      <c r="J612" s="120" t="str">
        <f>IF(AND($H612&gt;0,$I612&lt;&gt;"",$I612&gt;40000),IFERROR(WORKDAY.INTL($I612,INT(($H612+项目参数!$J$29-1)/项目参数!$J$29)-1,1,项目参数!$B$2:$B$200),WORKDAY($I612,INT(($H612+项目参数!$J$29-1)/项目参数!$J$29)-1,1)),"")</f>
        <v/>
      </c>
      <c r="K612" s="121" t="str">
        <f>IF(AND($L612&lt;&gt;"",$L612&gt;40000,$M612&lt;&gt;"",$M612&gt;40000),(1+IFERROR(NETWORKDAYS.INTL($L612,$M612,1,项目参数!$B$2:$B$200),NETWORKDAYS($L612,$M612,1)))*项目参数!$J$29,"")</f>
        <v/>
      </c>
      <c r="L612" s="40"/>
      <c r="M612" s="40"/>
      <c r="N612" s="58"/>
      <c r="O612" s="61"/>
      <c r="W612" s="98" t="b">
        <f t="shared" si="9"/>
        <v>0</v>
      </c>
      <c r="Y612" s="32" t="str">
        <f>IF($W612,VLOOKUP($B612,项目阶段与里程碑!$B:$E,3,FALSE),"")</f>
        <v/>
      </c>
      <c r="Z612" s="32" t="str">
        <f>IF($W612,VLOOKUP($B612,项目阶段与里程碑!$B:$E,4,FALSE),"")</f>
        <v/>
      </c>
      <c r="AA612" t="e">
        <f>VLOOKUP(F612,内部通讯录!$B:$F,5,FALSE)</f>
        <v>#N/A</v>
      </c>
      <c r="AB612" t="str">
        <f>IFERROR(VLOOKUP($AA612,项目参数!$I$14:$J$21,2,FALSE),"")</f>
        <v/>
      </c>
    </row>
    <row r="613" spans="1:28">
      <c r="A613" s="8"/>
      <c r="B613" s="8"/>
      <c r="C613" s="8"/>
      <c r="D613" s="8"/>
      <c r="E613" s="8"/>
      <c r="F613" s="8"/>
      <c r="G613" s="8"/>
      <c r="H613" s="116"/>
      <c r="I613" s="40"/>
      <c r="J613" s="120" t="str">
        <f>IF(AND($H613&gt;0,$I613&lt;&gt;"",$I613&gt;40000),IFERROR(WORKDAY.INTL($I613,INT(($H613+项目参数!$J$29-1)/项目参数!$J$29)-1,1,项目参数!$B$2:$B$200),WORKDAY($I613,INT(($H613+项目参数!$J$29-1)/项目参数!$J$29)-1,1)),"")</f>
        <v/>
      </c>
      <c r="K613" s="121" t="str">
        <f>IF(AND($L613&lt;&gt;"",$L613&gt;40000,$M613&lt;&gt;"",$M613&gt;40000),(1+IFERROR(NETWORKDAYS.INTL($L613,$M613,1,项目参数!$B$2:$B$200),NETWORKDAYS($L613,$M613,1)))*项目参数!$J$29,"")</f>
        <v/>
      </c>
      <c r="L613" s="40"/>
      <c r="M613" s="40"/>
      <c r="N613" s="58"/>
      <c r="O613" s="61"/>
      <c r="W613" s="98" t="b">
        <f t="shared" si="9"/>
        <v>0</v>
      </c>
      <c r="Y613" s="32" t="str">
        <f>IF($W613,VLOOKUP($B613,项目阶段与里程碑!$B:$E,3,FALSE),"")</f>
        <v/>
      </c>
      <c r="Z613" s="32" t="str">
        <f>IF($W613,VLOOKUP($B613,项目阶段与里程碑!$B:$E,4,FALSE),"")</f>
        <v/>
      </c>
      <c r="AA613" t="e">
        <f>VLOOKUP(F613,内部通讯录!$B:$F,5,FALSE)</f>
        <v>#N/A</v>
      </c>
      <c r="AB613" t="str">
        <f>IFERROR(VLOOKUP($AA613,项目参数!$I$14:$J$21,2,FALSE),"")</f>
        <v/>
      </c>
    </row>
    <row r="614" spans="1:28">
      <c r="A614" s="8"/>
      <c r="B614" s="8"/>
      <c r="C614" s="8"/>
      <c r="D614" s="8"/>
      <c r="E614" s="8"/>
      <c r="F614" s="8"/>
      <c r="G614" s="8"/>
      <c r="H614" s="116"/>
      <c r="I614" s="40"/>
      <c r="J614" s="120" t="str">
        <f>IF(AND($H614&gt;0,$I614&lt;&gt;"",$I614&gt;40000),IFERROR(WORKDAY.INTL($I614,INT(($H614+项目参数!$J$29-1)/项目参数!$J$29)-1,1,项目参数!$B$2:$B$200),WORKDAY($I614,INT(($H614+项目参数!$J$29-1)/项目参数!$J$29)-1,1)),"")</f>
        <v/>
      </c>
      <c r="K614" s="121" t="str">
        <f>IF(AND($L614&lt;&gt;"",$L614&gt;40000,$M614&lt;&gt;"",$M614&gt;40000),(1+IFERROR(NETWORKDAYS.INTL($L614,$M614,1,项目参数!$B$2:$B$200),NETWORKDAYS($L614,$M614,1)))*项目参数!$J$29,"")</f>
        <v/>
      </c>
      <c r="L614" s="40"/>
      <c r="M614" s="40"/>
      <c r="N614" s="58"/>
      <c r="O614" s="61"/>
      <c r="W614" s="98" t="b">
        <f t="shared" si="9"/>
        <v>0</v>
      </c>
      <c r="Y614" s="32" t="str">
        <f>IF($W614,VLOOKUP($B614,项目阶段与里程碑!$B:$E,3,FALSE),"")</f>
        <v/>
      </c>
      <c r="Z614" s="32" t="str">
        <f>IF($W614,VLOOKUP($B614,项目阶段与里程碑!$B:$E,4,FALSE),"")</f>
        <v/>
      </c>
      <c r="AA614" t="e">
        <f>VLOOKUP(F614,内部通讯录!$B:$F,5,FALSE)</f>
        <v>#N/A</v>
      </c>
      <c r="AB614" t="str">
        <f>IFERROR(VLOOKUP($AA614,项目参数!$I$14:$J$21,2,FALSE),"")</f>
        <v/>
      </c>
    </row>
    <row r="615" spans="1:28">
      <c r="A615" s="8"/>
      <c r="B615" s="8"/>
      <c r="C615" s="8"/>
      <c r="D615" s="8"/>
      <c r="E615" s="8"/>
      <c r="F615" s="8"/>
      <c r="G615" s="8"/>
      <c r="H615" s="116"/>
      <c r="I615" s="40"/>
      <c r="J615" s="120" t="str">
        <f>IF(AND($H615&gt;0,$I615&lt;&gt;"",$I615&gt;40000),IFERROR(WORKDAY.INTL($I615,INT(($H615+项目参数!$J$29-1)/项目参数!$J$29)-1,1,项目参数!$B$2:$B$200),WORKDAY($I615,INT(($H615+项目参数!$J$29-1)/项目参数!$J$29)-1,1)),"")</f>
        <v/>
      </c>
      <c r="K615" s="121" t="str">
        <f>IF(AND($L615&lt;&gt;"",$L615&gt;40000,$M615&lt;&gt;"",$M615&gt;40000),(1+IFERROR(NETWORKDAYS.INTL($L615,$M615,1,项目参数!$B$2:$B$200),NETWORKDAYS($L615,$M615,1)))*项目参数!$J$29,"")</f>
        <v/>
      </c>
      <c r="L615" s="40"/>
      <c r="M615" s="40"/>
      <c r="N615" s="58"/>
      <c r="O615" s="61"/>
      <c r="W615" s="98" t="b">
        <f t="shared" si="9"/>
        <v>0</v>
      </c>
      <c r="Y615" s="32" t="str">
        <f>IF($W615,VLOOKUP($B615,项目阶段与里程碑!$B:$E,3,FALSE),"")</f>
        <v/>
      </c>
      <c r="Z615" s="32" t="str">
        <f>IF($W615,VLOOKUP($B615,项目阶段与里程碑!$B:$E,4,FALSE),"")</f>
        <v/>
      </c>
      <c r="AA615" t="e">
        <f>VLOOKUP(F615,内部通讯录!$B:$F,5,FALSE)</f>
        <v>#N/A</v>
      </c>
      <c r="AB615" t="str">
        <f>IFERROR(VLOOKUP($AA615,项目参数!$I$14:$J$21,2,FALSE),"")</f>
        <v/>
      </c>
    </row>
    <row r="616" spans="1:28">
      <c r="A616" s="8"/>
      <c r="B616" s="8"/>
      <c r="C616" s="8"/>
      <c r="D616" s="8"/>
      <c r="E616" s="8"/>
      <c r="F616" s="8"/>
      <c r="G616" s="8"/>
      <c r="H616" s="116"/>
      <c r="I616" s="40"/>
      <c r="J616" s="120" t="str">
        <f>IF(AND($H616&gt;0,$I616&lt;&gt;"",$I616&gt;40000),IFERROR(WORKDAY.INTL($I616,INT(($H616+项目参数!$J$29-1)/项目参数!$J$29)-1,1,项目参数!$B$2:$B$200),WORKDAY($I616,INT(($H616+项目参数!$J$29-1)/项目参数!$J$29)-1,1)),"")</f>
        <v/>
      </c>
      <c r="K616" s="121" t="str">
        <f>IF(AND($L616&lt;&gt;"",$L616&gt;40000,$M616&lt;&gt;"",$M616&gt;40000),(1+IFERROR(NETWORKDAYS.INTL($L616,$M616,1,项目参数!$B$2:$B$200),NETWORKDAYS($L616,$M616,1)))*项目参数!$J$29,"")</f>
        <v/>
      </c>
      <c r="L616" s="40"/>
      <c r="M616" s="40"/>
      <c r="N616" s="58"/>
      <c r="O616" s="61"/>
      <c r="W616" s="98" t="b">
        <f t="shared" si="9"/>
        <v>0</v>
      </c>
      <c r="Y616" s="32" t="str">
        <f>IF($W616,VLOOKUP($B616,项目阶段与里程碑!$B:$E,3,FALSE),"")</f>
        <v/>
      </c>
      <c r="Z616" s="32" t="str">
        <f>IF($W616,VLOOKUP($B616,项目阶段与里程碑!$B:$E,4,FALSE),"")</f>
        <v/>
      </c>
      <c r="AA616" t="e">
        <f>VLOOKUP(F616,内部通讯录!$B:$F,5,FALSE)</f>
        <v>#N/A</v>
      </c>
      <c r="AB616" t="str">
        <f>IFERROR(VLOOKUP($AA616,项目参数!$I$14:$J$21,2,FALSE),"")</f>
        <v/>
      </c>
    </row>
    <row r="617" spans="1:28">
      <c r="A617" s="8"/>
      <c r="B617" s="8"/>
      <c r="C617" s="8"/>
      <c r="D617" s="8"/>
      <c r="E617" s="8"/>
      <c r="F617" s="8"/>
      <c r="G617" s="8"/>
      <c r="H617" s="116"/>
      <c r="I617" s="40"/>
      <c r="J617" s="120" t="str">
        <f>IF(AND($H617&gt;0,$I617&lt;&gt;"",$I617&gt;40000),IFERROR(WORKDAY.INTL($I617,INT(($H617+项目参数!$J$29-1)/项目参数!$J$29)-1,1,项目参数!$B$2:$B$200),WORKDAY($I617,INT(($H617+项目参数!$J$29-1)/项目参数!$J$29)-1,1)),"")</f>
        <v/>
      </c>
      <c r="K617" s="121" t="str">
        <f>IF(AND($L617&lt;&gt;"",$L617&gt;40000,$M617&lt;&gt;"",$M617&gt;40000),(1+IFERROR(NETWORKDAYS.INTL($L617,$M617,1,项目参数!$B$2:$B$200),NETWORKDAYS($L617,$M617,1)))*项目参数!$J$29,"")</f>
        <v/>
      </c>
      <c r="L617" s="40"/>
      <c r="M617" s="40"/>
      <c r="N617" s="58"/>
      <c r="O617" s="61"/>
      <c r="W617" s="98" t="b">
        <f t="shared" si="9"/>
        <v>0</v>
      </c>
      <c r="Y617" s="32" t="str">
        <f>IF($W617,VLOOKUP($B617,项目阶段与里程碑!$B:$E,3,FALSE),"")</f>
        <v/>
      </c>
      <c r="Z617" s="32" t="str">
        <f>IF($W617,VLOOKUP($B617,项目阶段与里程碑!$B:$E,4,FALSE),"")</f>
        <v/>
      </c>
      <c r="AA617" t="e">
        <f>VLOOKUP(F617,内部通讯录!$B:$F,5,FALSE)</f>
        <v>#N/A</v>
      </c>
      <c r="AB617" t="str">
        <f>IFERROR(VLOOKUP($AA617,项目参数!$I$14:$J$21,2,FALSE),"")</f>
        <v/>
      </c>
    </row>
    <row r="618" spans="1:28">
      <c r="A618" s="8"/>
      <c r="B618" s="8"/>
      <c r="C618" s="8"/>
      <c r="D618" s="8"/>
      <c r="E618" s="8"/>
      <c r="F618" s="8"/>
      <c r="G618" s="8"/>
      <c r="H618" s="116"/>
      <c r="I618" s="40"/>
      <c r="J618" s="120" t="str">
        <f>IF(AND($H618&gt;0,$I618&lt;&gt;"",$I618&gt;40000),IFERROR(WORKDAY.INTL($I618,INT(($H618+项目参数!$J$29-1)/项目参数!$J$29)-1,1,项目参数!$B$2:$B$200),WORKDAY($I618,INT(($H618+项目参数!$J$29-1)/项目参数!$J$29)-1,1)),"")</f>
        <v/>
      </c>
      <c r="K618" s="121" t="str">
        <f>IF(AND($L618&lt;&gt;"",$L618&gt;40000,$M618&lt;&gt;"",$M618&gt;40000),(1+IFERROR(NETWORKDAYS.INTL($L618,$M618,1,项目参数!$B$2:$B$200),NETWORKDAYS($L618,$M618,1)))*项目参数!$J$29,"")</f>
        <v/>
      </c>
      <c r="L618" s="40"/>
      <c r="M618" s="40"/>
      <c r="N618" s="58"/>
      <c r="O618" s="61"/>
      <c r="W618" s="98" t="b">
        <f t="shared" si="9"/>
        <v>0</v>
      </c>
      <c r="Y618" s="32" t="str">
        <f>IF($W618,VLOOKUP($B618,项目阶段与里程碑!$B:$E,3,FALSE),"")</f>
        <v/>
      </c>
      <c r="Z618" s="32" t="str">
        <f>IF($W618,VLOOKUP($B618,项目阶段与里程碑!$B:$E,4,FALSE),"")</f>
        <v/>
      </c>
      <c r="AA618" t="e">
        <f>VLOOKUP(F618,内部通讯录!$B:$F,5,FALSE)</f>
        <v>#N/A</v>
      </c>
      <c r="AB618" t="str">
        <f>IFERROR(VLOOKUP($AA618,项目参数!$I$14:$J$21,2,FALSE),"")</f>
        <v/>
      </c>
    </row>
    <row r="619" spans="1:28">
      <c r="A619" s="8"/>
      <c r="B619" s="8"/>
      <c r="C619" s="8"/>
      <c r="D619" s="8"/>
      <c r="E619" s="8"/>
      <c r="F619" s="8"/>
      <c r="G619" s="8"/>
      <c r="H619" s="116"/>
      <c r="I619" s="40"/>
      <c r="J619" s="120" t="str">
        <f>IF(AND($H619&gt;0,$I619&lt;&gt;"",$I619&gt;40000),IFERROR(WORKDAY.INTL($I619,INT(($H619+项目参数!$J$29-1)/项目参数!$J$29)-1,1,项目参数!$B$2:$B$200),WORKDAY($I619,INT(($H619+项目参数!$J$29-1)/项目参数!$J$29)-1,1)),"")</f>
        <v/>
      </c>
      <c r="K619" s="121" t="str">
        <f>IF(AND($L619&lt;&gt;"",$L619&gt;40000,$M619&lt;&gt;"",$M619&gt;40000),(1+IFERROR(NETWORKDAYS.INTL($L619,$M619,1,项目参数!$B$2:$B$200),NETWORKDAYS($L619,$M619,1)))*项目参数!$J$29,"")</f>
        <v/>
      </c>
      <c r="L619" s="40"/>
      <c r="M619" s="40"/>
      <c r="N619" s="58"/>
      <c r="O619" s="61"/>
      <c r="W619" s="98" t="b">
        <f t="shared" si="9"/>
        <v>0</v>
      </c>
      <c r="Y619" s="32" t="str">
        <f>IF($W619,VLOOKUP($B619,项目阶段与里程碑!$B:$E,3,FALSE),"")</f>
        <v/>
      </c>
      <c r="Z619" s="32" t="str">
        <f>IF($W619,VLOOKUP($B619,项目阶段与里程碑!$B:$E,4,FALSE),"")</f>
        <v/>
      </c>
      <c r="AA619" t="e">
        <f>VLOOKUP(F619,内部通讯录!$B:$F,5,FALSE)</f>
        <v>#N/A</v>
      </c>
      <c r="AB619" t="str">
        <f>IFERROR(VLOOKUP($AA619,项目参数!$I$14:$J$21,2,FALSE),"")</f>
        <v/>
      </c>
    </row>
    <row r="620" spans="1:28">
      <c r="A620" s="8"/>
      <c r="B620" s="8"/>
      <c r="C620" s="8"/>
      <c r="D620" s="8"/>
      <c r="E620" s="8"/>
      <c r="F620" s="8"/>
      <c r="G620" s="8"/>
      <c r="H620" s="116"/>
      <c r="I620" s="40"/>
      <c r="J620" s="120" t="str">
        <f>IF(AND($H620&gt;0,$I620&lt;&gt;"",$I620&gt;40000),IFERROR(WORKDAY.INTL($I620,INT(($H620+项目参数!$J$29-1)/项目参数!$J$29)-1,1,项目参数!$B$2:$B$200),WORKDAY($I620,INT(($H620+项目参数!$J$29-1)/项目参数!$J$29)-1,1)),"")</f>
        <v/>
      </c>
      <c r="K620" s="121" t="str">
        <f>IF(AND($L620&lt;&gt;"",$L620&gt;40000,$M620&lt;&gt;"",$M620&gt;40000),(1+IFERROR(NETWORKDAYS.INTL($L620,$M620,1,项目参数!$B$2:$B$200),NETWORKDAYS($L620,$M620,1)))*项目参数!$J$29,"")</f>
        <v/>
      </c>
      <c r="L620" s="40"/>
      <c r="M620" s="40"/>
      <c r="N620" s="58"/>
      <c r="O620" s="61"/>
      <c r="W620" s="98" t="b">
        <f t="shared" si="9"/>
        <v>0</v>
      </c>
      <c r="Y620" s="32" t="str">
        <f>IF($W620,VLOOKUP($B620,项目阶段与里程碑!$B:$E,3,FALSE),"")</f>
        <v/>
      </c>
      <c r="Z620" s="32" t="str">
        <f>IF($W620,VLOOKUP($B620,项目阶段与里程碑!$B:$E,4,FALSE),"")</f>
        <v/>
      </c>
      <c r="AA620" t="e">
        <f>VLOOKUP(F620,内部通讯录!$B:$F,5,FALSE)</f>
        <v>#N/A</v>
      </c>
      <c r="AB620" t="str">
        <f>IFERROR(VLOOKUP($AA620,项目参数!$I$14:$J$21,2,FALSE),"")</f>
        <v/>
      </c>
    </row>
    <row r="621" spans="1:28">
      <c r="A621" s="8"/>
      <c r="B621" s="8"/>
      <c r="C621" s="8"/>
      <c r="D621" s="8"/>
      <c r="E621" s="8"/>
      <c r="F621" s="8"/>
      <c r="G621" s="8"/>
      <c r="H621" s="116"/>
      <c r="I621" s="40"/>
      <c r="J621" s="120" t="str">
        <f>IF(AND($H621&gt;0,$I621&lt;&gt;"",$I621&gt;40000),IFERROR(WORKDAY.INTL($I621,INT(($H621+项目参数!$J$29-1)/项目参数!$J$29)-1,1,项目参数!$B$2:$B$200),WORKDAY($I621,INT(($H621+项目参数!$J$29-1)/项目参数!$J$29)-1,1)),"")</f>
        <v/>
      </c>
      <c r="K621" s="121" t="str">
        <f>IF(AND($L621&lt;&gt;"",$L621&gt;40000,$M621&lt;&gt;"",$M621&gt;40000),(1+IFERROR(NETWORKDAYS.INTL($L621,$M621,1,项目参数!$B$2:$B$200),NETWORKDAYS($L621,$M621,1)))*项目参数!$J$29,"")</f>
        <v/>
      </c>
      <c r="L621" s="40"/>
      <c r="M621" s="40"/>
      <c r="N621" s="58"/>
      <c r="O621" s="61"/>
      <c r="W621" s="98" t="b">
        <f t="shared" si="9"/>
        <v>0</v>
      </c>
      <c r="Y621" s="32" t="str">
        <f>IF($W621,VLOOKUP($B621,项目阶段与里程碑!$B:$E,3,FALSE),"")</f>
        <v/>
      </c>
      <c r="Z621" s="32" t="str">
        <f>IF($W621,VLOOKUP($B621,项目阶段与里程碑!$B:$E,4,FALSE),"")</f>
        <v/>
      </c>
      <c r="AA621" t="e">
        <f>VLOOKUP(F621,内部通讯录!$B:$F,5,FALSE)</f>
        <v>#N/A</v>
      </c>
      <c r="AB621" t="str">
        <f>IFERROR(VLOOKUP($AA621,项目参数!$I$14:$J$21,2,FALSE),"")</f>
        <v/>
      </c>
    </row>
    <row r="622" spans="1:28">
      <c r="A622" s="8"/>
      <c r="B622" s="8"/>
      <c r="C622" s="8"/>
      <c r="D622" s="8"/>
      <c r="E622" s="8"/>
      <c r="F622" s="8"/>
      <c r="G622" s="8"/>
      <c r="H622" s="116"/>
      <c r="I622" s="40"/>
      <c r="J622" s="120" t="str">
        <f>IF(AND($H622&gt;0,$I622&lt;&gt;"",$I622&gt;40000),IFERROR(WORKDAY.INTL($I622,INT(($H622+项目参数!$J$29-1)/项目参数!$J$29)-1,1,项目参数!$B$2:$B$200),WORKDAY($I622,INT(($H622+项目参数!$J$29-1)/项目参数!$J$29)-1,1)),"")</f>
        <v/>
      </c>
      <c r="K622" s="121" t="str">
        <f>IF(AND($L622&lt;&gt;"",$L622&gt;40000,$M622&lt;&gt;"",$M622&gt;40000),(1+IFERROR(NETWORKDAYS.INTL($L622,$M622,1,项目参数!$B$2:$B$200),NETWORKDAYS($L622,$M622,1)))*项目参数!$J$29,"")</f>
        <v/>
      </c>
      <c r="L622" s="40"/>
      <c r="M622" s="40"/>
      <c r="N622" s="58"/>
      <c r="O622" s="61"/>
      <c r="W622" s="98" t="b">
        <f t="shared" si="9"/>
        <v>0</v>
      </c>
      <c r="Y622" s="32" t="str">
        <f>IF($W622,VLOOKUP($B622,项目阶段与里程碑!$B:$E,3,FALSE),"")</f>
        <v/>
      </c>
      <c r="Z622" s="32" t="str">
        <f>IF($W622,VLOOKUP($B622,项目阶段与里程碑!$B:$E,4,FALSE),"")</f>
        <v/>
      </c>
      <c r="AA622" t="e">
        <f>VLOOKUP(F622,内部通讯录!$B:$F,5,FALSE)</f>
        <v>#N/A</v>
      </c>
      <c r="AB622" t="str">
        <f>IFERROR(VLOOKUP($AA622,项目参数!$I$14:$J$21,2,FALSE),"")</f>
        <v/>
      </c>
    </row>
    <row r="623" spans="1:28">
      <c r="A623" s="8"/>
      <c r="B623" s="8"/>
      <c r="C623" s="8"/>
      <c r="D623" s="8"/>
      <c r="E623" s="8"/>
      <c r="F623" s="8"/>
      <c r="G623" s="8"/>
      <c r="H623" s="116"/>
      <c r="I623" s="40"/>
      <c r="J623" s="120" t="str">
        <f>IF(AND($H623&gt;0,$I623&lt;&gt;"",$I623&gt;40000),IFERROR(WORKDAY.INTL($I623,INT(($H623+项目参数!$J$29-1)/项目参数!$J$29)-1,1,项目参数!$B$2:$B$200),WORKDAY($I623,INT(($H623+项目参数!$J$29-1)/项目参数!$J$29)-1,1)),"")</f>
        <v/>
      </c>
      <c r="K623" s="121" t="str">
        <f>IF(AND($L623&lt;&gt;"",$L623&gt;40000,$M623&lt;&gt;"",$M623&gt;40000),(1+IFERROR(NETWORKDAYS.INTL($L623,$M623,1,项目参数!$B$2:$B$200),NETWORKDAYS($L623,$M623,1)))*项目参数!$J$29,"")</f>
        <v/>
      </c>
      <c r="L623" s="40"/>
      <c r="M623" s="40"/>
      <c r="N623" s="58"/>
      <c r="O623" s="61"/>
      <c r="W623" s="98" t="b">
        <f t="shared" si="9"/>
        <v>0</v>
      </c>
      <c r="Y623" s="32" t="str">
        <f>IF($W623,VLOOKUP($B623,项目阶段与里程碑!$B:$E,3,FALSE),"")</f>
        <v/>
      </c>
      <c r="Z623" s="32" t="str">
        <f>IF($W623,VLOOKUP($B623,项目阶段与里程碑!$B:$E,4,FALSE),"")</f>
        <v/>
      </c>
      <c r="AA623" t="e">
        <f>VLOOKUP(F623,内部通讯录!$B:$F,5,FALSE)</f>
        <v>#N/A</v>
      </c>
      <c r="AB623" t="str">
        <f>IFERROR(VLOOKUP($AA623,项目参数!$I$14:$J$21,2,FALSE),"")</f>
        <v/>
      </c>
    </row>
    <row r="624" spans="1:28">
      <c r="A624" s="8"/>
      <c r="B624" s="8"/>
      <c r="C624" s="8"/>
      <c r="D624" s="8"/>
      <c r="E624" s="8"/>
      <c r="F624" s="8"/>
      <c r="G624" s="8"/>
      <c r="H624" s="116"/>
      <c r="I624" s="40"/>
      <c r="J624" s="120" t="str">
        <f>IF(AND($H624&gt;0,$I624&lt;&gt;"",$I624&gt;40000),IFERROR(WORKDAY.INTL($I624,INT(($H624+项目参数!$J$29-1)/项目参数!$J$29)-1,1,项目参数!$B$2:$B$200),WORKDAY($I624,INT(($H624+项目参数!$J$29-1)/项目参数!$J$29)-1,1)),"")</f>
        <v/>
      </c>
      <c r="K624" s="121" t="str">
        <f>IF(AND($L624&lt;&gt;"",$L624&gt;40000,$M624&lt;&gt;"",$M624&gt;40000),(1+IFERROR(NETWORKDAYS.INTL($L624,$M624,1,项目参数!$B$2:$B$200),NETWORKDAYS($L624,$M624,1)))*项目参数!$J$29,"")</f>
        <v/>
      </c>
      <c r="L624" s="40"/>
      <c r="M624" s="40"/>
      <c r="N624" s="58"/>
      <c r="O624" s="61"/>
      <c r="W624" s="98" t="b">
        <f t="shared" si="9"/>
        <v>0</v>
      </c>
      <c r="Y624" s="32" t="str">
        <f>IF($W624,VLOOKUP($B624,项目阶段与里程碑!$B:$E,3,FALSE),"")</f>
        <v/>
      </c>
      <c r="Z624" s="32" t="str">
        <f>IF($W624,VLOOKUP($B624,项目阶段与里程碑!$B:$E,4,FALSE),"")</f>
        <v/>
      </c>
      <c r="AA624" t="e">
        <f>VLOOKUP(F624,内部通讯录!$B:$F,5,FALSE)</f>
        <v>#N/A</v>
      </c>
      <c r="AB624" t="str">
        <f>IFERROR(VLOOKUP($AA624,项目参数!$I$14:$J$21,2,FALSE),"")</f>
        <v/>
      </c>
    </row>
    <row r="625" spans="1:28">
      <c r="A625" s="8"/>
      <c r="B625" s="8"/>
      <c r="C625" s="8"/>
      <c r="D625" s="8"/>
      <c r="E625" s="8"/>
      <c r="F625" s="8"/>
      <c r="G625" s="8"/>
      <c r="H625" s="116"/>
      <c r="I625" s="40"/>
      <c r="J625" s="120" t="str">
        <f>IF(AND($H625&gt;0,$I625&lt;&gt;"",$I625&gt;40000),IFERROR(WORKDAY.INTL($I625,INT(($H625+项目参数!$J$29-1)/项目参数!$J$29)-1,1,项目参数!$B$2:$B$200),WORKDAY($I625,INT(($H625+项目参数!$J$29-1)/项目参数!$J$29)-1,1)),"")</f>
        <v/>
      </c>
      <c r="K625" s="121" t="str">
        <f>IF(AND($L625&lt;&gt;"",$L625&gt;40000,$M625&lt;&gt;"",$M625&gt;40000),(1+IFERROR(NETWORKDAYS.INTL($L625,$M625,1,项目参数!$B$2:$B$200),NETWORKDAYS($L625,$M625,1)))*项目参数!$J$29,"")</f>
        <v/>
      </c>
      <c r="L625" s="40"/>
      <c r="M625" s="40"/>
      <c r="N625" s="58"/>
      <c r="O625" s="61"/>
      <c r="W625" s="98" t="b">
        <f t="shared" si="9"/>
        <v>0</v>
      </c>
      <c r="Y625" s="32" t="str">
        <f>IF($W625,VLOOKUP($B625,项目阶段与里程碑!$B:$E,3,FALSE),"")</f>
        <v/>
      </c>
      <c r="Z625" s="32" t="str">
        <f>IF($W625,VLOOKUP($B625,项目阶段与里程碑!$B:$E,4,FALSE),"")</f>
        <v/>
      </c>
      <c r="AA625" t="e">
        <f>VLOOKUP(F625,内部通讯录!$B:$F,5,FALSE)</f>
        <v>#N/A</v>
      </c>
      <c r="AB625" t="str">
        <f>IFERROR(VLOOKUP($AA625,项目参数!$I$14:$J$21,2,FALSE),"")</f>
        <v/>
      </c>
    </row>
    <row r="626" spans="1:28">
      <c r="A626" s="8"/>
      <c r="B626" s="8"/>
      <c r="C626" s="8"/>
      <c r="D626" s="8"/>
      <c r="E626" s="8"/>
      <c r="F626" s="8"/>
      <c r="G626" s="8"/>
      <c r="H626" s="116"/>
      <c r="I626" s="40"/>
      <c r="J626" s="120" t="str">
        <f>IF(AND($H626&gt;0,$I626&lt;&gt;"",$I626&gt;40000),IFERROR(WORKDAY.INTL($I626,INT(($H626+项目参数!$J$29-1)/项目参数!$J$29)-1,1,项目参数!$B$2:$B$200),WORKDAY($I626,INT(($H626+项目参数!$J$29-1)/项目参数!$J$29)-1,1)),"")</f>
        <v/>
      </c>
      <c r="K626" s="121" t="str">
        <f>IF(AND($L626&lt;&gt;"",$L626&gt;40000,$M626&lt;&gt;"",$M626&gt;40000),(1+IFERROR(NETWORKDAYS.INTL($L626,$M626,1,项目参数!$B$2:$B$200),NETWORKDAYS($L626,$M626,1)))*项目参数!$J$29,"")</f>
        <v/>
      </c>
      <c r="L626" s="40"/>
      <c r="M626" s="40"/>
      <c r="N626" s="58"/>
      <c r="O626" s="61"/>
      <c r="W626" s="98" t="b">
        <f t="shared" si="9"/>
        <v>0</v>
      </c>
      <c r="Y626" s="32" t="str">
        <f>IF($W626,VLOOKUP($B626,项目阶段与里程碑!$B:$E,3,FALSE),"")</f>
        <v/>
      </c>
      <c r="Z626" s="32" t="str">
        <f>IF($W626,VLOOKUP($B626,项目阶段与里程碑!$B:$E,4,FALSE),"")</f>
        <v/>
      </c>
      <c r="AA626" t="e">
        <f>VLOOKUP(F626,内部通讯录!$B:$F,5,FALSE)</f>
        <v>#N/A</v>
      </c>
      <c r="AB626" t="str">
        <f>IFERROR(VLOOKUP($AA626,项目参数!$I$14:$J$21,2,FALSE),"")</f>
        <v/>
      </c>
    </row>
    <row r="627" spans="1:28">
      <c r="A627" s="8"/>
      <c r="B627" s="8"/>
      <c r="C627" s="8"/>
      <c r="D627" s="8"/>
      <c r="E627" s="8"/>
      <c r="F627" s="8"/>
      <c r="G627" s="8"/>
      <c r="H627" s="116"/>
      <c r="I627" s="40"/>
      <c r="J627" s="120" t="str">
        <f>IF(AND($H627&gt;0,$I627&lt;&gt;"",$I627&gt;40000),IFERROR(WORKDAY.INTL($I627,INT(($H627+项目参数!$J$29-1)/项目参数!$J$29)-1,1,项目参数!$B$2:$B$200),WORKDAY($I627,INT(($H627+项目参数!$J$29-1)/项目参数!$J$29)-1,1)),"")</f>
        <v/>
      </c>
      <c r="K627" s="121" t="str">
        <f>IF(AND($L627&lt;&gt;"",$L627&gt;40000,$M627&lt;&gt;"",$M627&gt;40000),(1+IFERROR(NETWORKDAYS.INTL($L627,$M627,1,项目参数!$B$2:$B$200),NETWORKDAYS($L627,$M627,1)))*项目参数!$J$29,"")</f>
        <v/>
      </c>
      <c r="L627" s="40"/>
      <c r="M627" s="40"/>
      <c r="N627" s="58"/>
      <c r="O627" s="61"/>
      <c r="W627" s="98" t="b">
        <f t="shared" si="9"/>
        <v>0</v>
      </c>
      <c r="Y627" s="32" t="str">
        <f>IF($W627,VLOOKUP($B627,项目阶段与里程碑!$B:$E,3,FALSE),"")</f>
        <v/>
      </c>
      <c r="Z627" s="32" t="str">
        <f>IF($W627,VLOOKUP($B627,项目阶段与里程碑!$B:$E,4,FALSE),"")</f>
        <v/>
      </c>
      <c r="AA627" t="e">
        <f>VLOOKUP(F627,内部通讯录!$B:$F,5,FALSE)</f>
        <v>#N/A</v>
      </c>
      <c r="AB627" t="str">
        <f>IFERROR(VLOOKUP($AA627,项目参数!$I$14:$J$21,2,FALSE),"")</f>
        <v/>
      </c>
    </row>
    <row r="628" spans="1:28">
      <c r="A628" s="8"/>
      <c r="B628" s="8"/>
      <c r="C628" s="8"/>
      <c r="D628" s="8"/>
      <c r="E628" s="8"/>
      <c r="F628" s="8"/>
      <c r="G628" s="8"/>
      <c r="H628" s="116"/>
      <c r="I628" s="40"/>
      <c r="J628" s="120" t="str">
        <f>IF(AND($H628&gt;0,$I628&lt;&gt;"",$I628&gt;40000),IFERROR(WORKDAY.INTL($I628,INT(($H628+项目参数!$J$29-1)/项目参数!$J$29)-1,1,项目参数!$B$2:$B$200),WORKDAY($I628,INT(($H628+项目参数!$J$29-1)/项目参数!$J$29)-1,1)),"")</f>
        <v/>
      </c>
      <c r="K628" s="121" t="str">
        <f>IF(AND($L628&lt;&gt;"",$L628&gt;40000,$M628&lt;&gt;"",$M628&gt;40000),(1+IFERROR(NETWORKDAYS.INTL($L628,$M628,1,项目参数!$B$2:$B$200),NETWORKDAYS($L628,$M628,1)))*项目参数!$J$29,"")</f>
        <v/>
      </c>
      <c r="L628" s="40"/>
      <c r="M628" s="40"/>
      <c r="N628" s="58"/>
      <c r="O628" s="61"/>
      <c r="W628" s="98" t="b">
        <f t="shared" si="9"/>
        <v>0</v>
      </c>
      <c r="Y628" s="32" t="str">
        <f>IF($W628,VLOOKUP($B628,项目阶段与里程碑!$B:$E,3,FALSE),"")</f>
        <v/>
      </c>
      <c r="Z628" s="32" t="str">
        <f>IF($W628,VLOOKUP($B628,项目阶段与里程碑!$B:$E,4,FALSE),"")</f>
        <v/>
      </c>
      <c r="AA628" t="e">
        <f>VLOOKUP(F628,内部通讯录!$B:$F,5,FALSE)</f>
        <v>#N/A</v>
      </c>
      <c r="AB628" t="str">
        <f>IFERROR(VLOOKUP($AA628,项目参数!$I$14:$J$21,2,FALSE),"")</f>
        <v/>
      </c>
    </row>
    <row r="629" spans="1:28">
      <c r="A629" s="8"/>
      <c r="B629" s="8"/>
      <c r="C629" s="8"/>
      <c r="D629" s="8"/>
      <c r="E629" s="8"/>
      <c r="F629" s="8"/>
      <c r="G629" s="8"/>
      <c r="H629" s="116"/>
      <c r="I629" s="40"/>
      <c r="J629" s="120" t="str">
        <f>IF(AND($H629&gt;0,$I629&lt;&gt;"",$I629&gt;40000),IFERROR(WORKDAY.INTL($I629,INT(($H629+项目参数!$J$29-1)/项目参数!$J$29)-1,1,项目参数!$B$2:$B$200),WORKDAY($I629,INT(($H629+项目参数!$J$29-1)/项目参数!$J$29)-1,1)),"")</f>
        <v/>
      </c>
      <c r="K629" s="121" t="str">
        <f>IF(AND($L629&lt;&gt;"",$L629&gt;40000,$M629&lt;&gt;"",$M629&gt;40000),(1+IFERROR(NETWORKDAYS.INTL($L629,$M629,1,项目参数!$B$2:$B$200),NETWORKDAYS($L629,$M629,1)))*项目参数!$J$29,"")</f>
        <v/>
      </c>
      <c r="L629" s="40"/>
      <c r="M629" s="40"/>
      <c r="N629" s="58"/>
      <c r="O629" s="61"/>
      <c r="W629" s="98" t="b">
        <f t="shared" si="9"/>
        <v>0</v>
      </c>
      <c r="Y629" s="32" t="str">
        <f>IF($W629,VLOOKUP($B629,项目阶段与里程碑!$B:$E,3,FALSE),"")</f>
        <v/>
      </c>
      <c r="Z629" s="32" t="str">
        <f>IF($W629,VLOOKUP($B629,项目阶段与里程碑!$B:$E,4,FALSE),"")</f>
        <v/>
      </c>
      <c r="AA629" t="e">
        <f>VLOOKUP(F629,内部通讯录!$B:$F,5,FALSE)</f>
        <v>#N/A</v>
      </c>
      <c r="AB629" t="str">
        <f>IFERROR(VLOOKUP($AA629,项目参数!$I$14:$J$21,2,FALSE),"")</f>
        <v/>
      </c>
    </row>
    <row r="630" spans="1:28">
      <c r="A630" s="8"/>
      <c r="B630" s="8"/>
      <c r="C630" s="8"/>
      <c r="D630" s="8"/>
      <c r="E630" s="8"/>
      <c r="F630" s="8"/>
      <c r="G630" s="8"/>
      <c r="H630" s="116"/>
      <c r="I630" s="40"/>
      <c r="J630" s="120" t="str">
        <f>IF(AND($H630&gt;0,$I630&lt;&gt;"",$I630&gt;40000),IFERROR(WORKDAY.INTL($I630,INT(($H630+项目参数!$J$29-1)/项目参数!$J$29)-1,1,项目参数!$B$2:$B$200),WORKDAY($I630,INT(($H630+项目参数!$J$29-1)/项目参数!$J$29)-1,1)),"")</f>
        <v/>
      </c>
      <c r="K630" s="121" t="str">
        <f>IF(AND($L630&lt;&gt;"",$L630&gt;40000,$M630&lt;&gt;"",$M630&gt;40000),(1+IFERROR(NETWORKDAYS.INTL($L630,$M630,1,项目参数!$B$2:$B$200),NETWORKDAYS($L630,$M630,1)))*项目参数!$J$29,"")</f>
        <v/>
      </c>
      <c r="L630" s="40"/>
      <c r="M630" s="40"/>
      <c r="N630" s="58"/>
      <c r="O630" s="61"/>
      <c r="W630" s="98" t="b">
        <f t="shared" si="9"/>
        <v>0</v>
      </c>
      <c r="Y630" s="32" t="str">
        <f>IF($W630,VLOOKUP($B630,项目阶段与里程碑!$B:$E,3,FALSE),"")</f>
        <v/>
      </c>
      <c r="Z630" s="32" t="str">
        <f>IF($W630,VLOOKUP($B630,项目阶段与里程碑!$B:$E,4,FALSE),"")</f>
        <v/>
      </c>
      <c r="AA630" t="e">
        <f>VLOOKUP(F630,内部通讯录!$B:$F,5,FALSE)</f>
        <v>#N/A</v>
      </c>
      <c r="AB630" t="str">
        <f>IFERROR(VLOOKUP($AA630,项目参数!$I$14:$J$21,2,FALSE),"")</f>
        <v/>
      </c>
    </row>
    <row r="631" spans="1:28">
      <c r="A631" s="8"/>
      <c r="B631" s="8"/>
      <c r="C631" s="8"/>
      <c r="D631" s="8"/>
      <c r="E631" s="8"/>
      <c r="F631" s="8"/>
      <c r="G631" s="8"/>
      <c r="H631" s="116"/>
      <c r="I631" s="40"/>
      <c r="J631" s="120" t="str">
        <f>IF(AND($H631&gt;0,$I631&lt;&gt;"",$I631&gt;40000),IFERROR(WORKDAY.INTL($I631,INT(($H631+项目参数!$J$29-1)/项目参数!$J$29)-1,1,项目参数!$B$2:$B$200),WORKDAY($I631,INT(($H631+项目参数!$J$29-1)/项目参数!$J$29)-1,1)),"")</f>
        <v/>
      </c>
      <c r="K631" s="121" t="str">
        <f>IF(AND($L631&lt;&gt;"",$L631&gt;40000,$M631&lt;&gt;"",$M631&gt;40000),(1+IFERROR(NETWORKDAYS.INTL($L631,$M631,1,项目参数!$B$2:$B$200),NETWORKDAYS($L631,$M631,1)))*项目参数!$J$29,"")</f>
        <v/>
      </c>
      <c r="L631" s="40"/>
      <c r="M631" s="40"/>
      <c r="N631" s="58"/>
      <c r="O631" s="61"/>
      <c r="W631" s="98" t="b">
        <f t="shared" si="9"/>
        <v>0</v>
      </c>
      <c r="Y631" s="32" t="str">
        <f>IF($W631,VLOOKUP($B631,项目阶段与里程碑!$B:$E,3,FALSE),"")</f>
        <v/>
      </c>
      <c r="Z631" s="32" t="str">
        <f>IF($W631,VLOOKUP($B631,项目阶段与里程碑!$B:$E,4,FALSE),"")</f>
        <v/>
      </c>
      <c r="AA631" t="e">
        <f>VLOOKUP(F631,内部通讯录!$B:$F,5,FALSE)</f>
        <v>#N/A</v>
      </c>
      <c r="AB631" t="str">
        <f>IFERROR(VLOOKUP($AA631,项目参数!$I$14:$J$21,2,FALSE),"")</f>
        <v/>
      </c>
    </row>
    <row r="632" spans="1:28">
      <c r="A632" s="8"/>
      <c r="B632" s="8"/>
      <c r="C632" s="8"/>
      <c r="D632" s="8"/>
      <c r="E632" s="8"/>
      <c r="F632" s="8"/>
      <c r="G632" s="8"/>
      <c r="H632" s="116"/>
      <c r="I632" s="40"/>
      <c r="J632" s="120" t="str">
        <f>IF(AND($H632&gt;0,$I632&lt;&gt;"",$I632&gt;40000),IFERROR(WORKDAY.INTL($I632,INT(($H632+项目参数!$J$29-1)/项目参数!$J$29)-1,1,项目参数!$B$2:$B$200),WORKDAY($I632,INT(($H632+项目参数!$J$29-1)/项目参数!$J$29)-1,1)),"")</f>
        <v/>
      </c>
      <c r="K632" s="121" t="str">
        <f>IF(AND($L632&lt;&gt;"",$L632&gt;40000,$M632&lt;&gt;"",$M632&gt;40000),(1+IFERROR(NETWORKDAYS.INTL($L632,$M632,1,项目参数!$B$2:$B$200),NETWORKDAYS($L632,$M632,1)))*项目参数!$J$29,"")</f>
        <v/>
      </c>
      <c r="L632" s="40"/>
      <c r="M632" s="40"/>
      <c r="N632" s="58"/>
      <c r="O632" s="61"/>
      <c r="W632" s="98" t="b">
        <f t="shared" si="9"/>
        <v>0</v>
      </c>
      <c r="Y632" s="32" t="str">
        <f>IF($W632,VLOOKUP($B632,项目阶段与里程碑!$B:$E,3,FALSE),"")</f>
        <v/>
      </c>
      <c r="Z632" s="32" t="str">
        <f>IF($W632,VLOOKUP($B632,项目阶段与里程碑!$B:$E,4,FALSE),"")</f>
        <v/>
      </c>
      <c r="AA632" t="e">
        <f>VLOOKUP(F632,内部通讯录!$B:$F,5,FALSE)</f>
        <v>#N/A</v>
      </c>
      <c r="AB632" t="str">
        <f>IFERROR(VLOOKUP($AA632,项目参数!$I$14:$J$21,2,FALSE),"")</f>
        <v/>
      </c>
    </row>
    <row r="633" spans="1:28">
      <c r="A633" s="8"/>
      <c r="B633" s="8"/>
      <c r="C633" s="8"/>
      <c r="D633" s="8"/>
      <c r="E633" s="8"/>
      <c r="F633" s="8"/>
      <c r="G633" s="8"/>
      <c r="H633" s="116"/>
      <c r="I633" s="40"/>
      <c r="J633" s="120" t="str">
        <f>IF(AND($H633&gt;0,$I633&lt;&gt;"",$I633&gt;40000),IFERROR(WORKDAY.INTL($I633,INT(($H633+项目参数!$J$29-1)/项目参数!$J$29)-1,1,项目参数!$B$2:$B$200),WORKDAY($I633,INT(($H633+项目参数!$J$29-1)/项目参数!$J$29)-1,1)),"")</f>
        <v/>
      </c>
      <c r="K633" s="121" t="str">
        <f>IF(AND($L633&lt;&gt;"",$L633&gt;40000,$M633&lt;&gt;"",$M633&gt;40000),(1+IFERROR(NETWORKDAYS.INTL($L633,$M633,1,项目参数!$B$2:$B$200),NETWORKDAYS($L633,$M633,1)))*项目参数!$J$29,"")</f>
        <v/>
      </c>
      <c r="L633" s="40"/>
      <c r="M633" s="40"/>
      <c r="N633" s="58"/>
      <c r="O633" s="61"/>
      <c r="W633" s="98" t="b">
        <f t="shared" si="9"/>
        <v>0</v>
      </c>
      <c r="Y633" s="32" t="str">
        <f>IF($W633,VLOOKUP($B633,项目阶段与里程碑!$B:$E,3,FALSE),"")</f>
        <v/>
      </c>
      <c r="Z633" s="32" t="str">
        <f>IF($W633,VLOOKUP($B633,项目阶段与里程碑!$B:$E,4,FALSE),"")</f>
        <v/>
      </c>
      <c r="AA633" t="e">
        <f>VLOOKUP(F633,内部通讯录!$B:$F,5,FALSE)</f>
        <v>#N/A</v>
      </c>
      <c r="AB633" t="str">
        <f>IFERROR(VLOOKUP($AA633,项目参数!$I$14:$J$21,2,FALSE),"")</f>
        <v/>
      </c>
    </row>
    <row r="634" spans="1:28">
      <c r="A634" s="8"/>
      <c r="B634" s="8"/>
      <c r="C634" s="8"/>
      <c r="D634" s="8"/>
      <c r="E634" s="8"/>
      <c r="F634" s="8"/>
      <c r="G634" s="8"/>
      <c r="H634" s="116"/>
      <c r="I634" s="40"/>
      <c r="J634" s="120" t="str">
        <f>IF(AND($H634&gt;0,$I634&lt;&gt;"",$I634&gt;40000),IFERROR(WORKDAY.INTL($I634,INT(($H634+项目参数!$J$29-1)/项目参数!$J$29)-1,1,项目参数!$B$2:$B$200),WORKDAY($I634,INT(($H634+项目参数!$J$29-1)/项目参数!$J$29)-1,1)),"")</f>
        <v/>
      </c>
      <c r="K634" s="121" t="str">
        <f>IF(AND($L634&lt;&gt;"",$L634&gt;40000,$M634&lt;&gt;"",$M634&gt;40000),(1+IFERROR(NETWORKDAYS.INTL($L634,$M634,1,项目参数!$B$2:$B$200),NETWORKDAYS($L634,$M634,1)))*项目参数!$J$29,"")</f>
        <v/>
      </c>
      <c r="L634" s="40"/>
      <c r="M634" s="40"/>
      <c r="N634" s="58"/>
      <c r="O634" s="61"/>
      <c r="W634" s="98" t="b">
        <f t="shared" si="9"/>
        <v>0</v>
      </c>
      <c r="Y634" s="32" t="str">
        <f>IF($W634,VLOOKUP($B634,项目阶段与里程碑!$B:$E,3,FALSE),"")</f>
        <v/>
      </c>
      <c r="Z634" s="32" t="str">
        <f>IF($W634,VLOOKUP($B634,项目阶段与里程碑!$B:$E,4,FALSE),"")</f>
        <v/>
      </c>
      <c r="AA634" t="e">
        <f>VLOOKUP(F634,内部通讯录!$B:$F,5,FALSE)</f>
        <v>#N/A</v>
      </c>
      <c r="AB634" t="str">
        <f>IFERROR(VLOOKUP($AA634,项目参数!$I$14:$J$21,2,FALSE),"")</f>
        <v/>
      </c>
    </row>
    <row r="635" spans="1:28">
      <c r="A635" s="8"/>
      <c r="B635" s="8"/>
      <c r="C635" s="8"/>
      <c r="D635" s="8"/>
      <c r="E635" s="8"/>
      <c r="F635" s="8"/>
      <c r="G635" s="8"/>
      <c r="H635" s="116"/>
      <c r="I635" s="40"/>
      <c r="J635" s="120" t="str">
        <f>IF(AND($H635&gt;0,$I635&lt;&gt;"",$I635&gt;40000),IFERROR(WORKDAY.INTL($I635,INT(($H635+项目参数!$J$29-1)/项目参数!$J$29)-1,1,项目参数!$B$2:$B$200),WORKDAY($I635,INT(($H635+项目参数!$J$29-1)/项目参数!$J$29)-1,1)),"")</f>
        <v/>
      </c>
      <c r="K635" s="121" t="str">
        <f>IF(AND($L635&lt;&gt;"",$L635&gt;40000,$M635&lt;&gt;"",$M635&gt;40000),(1+IFERROR(NETWORKDAYS.INTL($L635,$M635,1,项目参数!$B$2:$B$200),NETWORKDAYS($L635,$M635,1)))*项目参数!$J$29,"")</f>
        <v/>
      </c>
      <c r="L635" s="40"/>
      <c r="M635" s="40"/>
      <c r="N635" s="58"/>
      <c r="O635" s="61"/>
      <c r="W635" s="98" t="b">
        <f t="shared" si="9"/>
        <v>0</v>
      </c>
      <c r="Y635" s="32" t="str">
        <f>IF($W635,VLOOKUP($B635,项目阶段与里程碑!$B:$E,3,FALSE),"")</f>
        <v/>
      </c>
      <c r="Z635" s="32" t="str">
        <f>IF($W635,VLOOKUP($B635,项目阶段与里程碑!$B:$E,4,FALSE),"")</f>
        <v/>
      </c>
      <c r="AA635" t="e">
        <f>VLOOKUP(F635,内部通讯录!$B:$F,5,FALSE)</f>
        <v>#N/A</v>
      </c>
      <c r="AB635" t="str">
        <f>IFERROR(VLOOKUP($AA635,项目参数!$I$14:$J$21,2,FALSE),"")</f>
        <v/>
      </c>
    </row>
    <row r="636" spans="1:28">
      <c r="A636" s="8"/>
      <c r="B636" s="8"/>
      <c r="C636" s="8"/>
      <c r="D636" s="8"/>
      <c r="E636" s="8"/>
      <c r="F636" s="8"/>
      <c r="G636" s="8"/>
      <c r="H636" s="116"/>
      <c r="I636" s="40"/>
      <c r="J636" s="120" t="str">
        <f>IF(AND($H636&gt;0,$I636&lt;&gt;"",$I636&gt;40000),IFERROR(WORKDAY.INTL($I636,INT(($H636+项目参数!$J$29-1)/项目参数!$J$29)-1,1,项目参数!$B$2:$B$200),WORKDAY($I636,INT(($H636+项目参数!$J$29-1)/项目参数!$J$29)-1,1)),"")</f>
        <v/>
      </c>
      <c r="K636" s="121" t="str">
        <f>IF(AND($L636&lt;&gt;"",$L636&gt;40000,$M636&lt;&gt;"",$M636&gt;40000),(1+IFERROR(NETWORKDAYS.INTL($L636,$M636,1,项目参数!$B$2:$B$200),NETWORKDAYS($L636,$M636,1)))*项目参数!$J$29,"")</f>
        <v/>
      </c>
      <c r="L636" s="40"/>
      <c r="M636" s="40"/>
      <c r="N636" s="58"/>
      <c r="O636" s="61"/>
      <c r="W636" s="98" t="b">
        <f t="shared" si="9"/>
        <v>0</v>
      </c>
      <c r="Y636" s="32" t="str">
        <f>IF($W636,VLOOKUP($B636,项目阶段与里程碑!$B:$E,3,FALSE),"")</f>
        <v/>
      </c>
      <c r="Z636" s="32" t="str">
        <f>IF($W636,VLOOKUP($B636,项目阶段与里程碑!$B:$E,4,FALSE),"")</f>
        <v/>
      </c>
      <c r="AA636" t="e">
        <f>VLOOKUP(F636,内部通讯录!$B:$F,5,FALSE)</f>
        <v>#N/A</v>
      </c>
      <c r="AB636" t="str">
        <f>IFERROR(VLOOKUP($AA636,项目参数!$I$14:$J$21,2,FALSE),"")</f>
        <v/>
      </c>
    </row>
    <row r="637" spans="1:28">
      <c r="A637" s="8"/>
      <c r="B637" s="8"/>
      <c r="C637" s="8"/>
      <c r="D637" s="8"/>
      <c r="E637" s="8"/>
      <c r="F637" s="8"/>
      <c r="G637" s="8"/>
      <c r="H637" s="116"/>
      <c r="I637" s="40"/>
      <c r="J637" s="120" t="str">
        <f>IF(AND($H637&gt;0,$I637&lt;&gt;"",$I637&gt;40000),IFERROR(WORKDAY.INTL($I637,INT(($H637+项目参数!$J$29-1)/项目参数!$J$29)-1,1,项目参数!$B$2:$B$200),WORKDAY($I637,INT(($H637+项目参数!$J$29-1)/项目参数!$J$29)-1,1)),"")</f>
        <v/>
      </c>
      <c r="K637" s="121" t="str">
        <f>IF(AND($L637&lt;&gt;"",$L637&gt;40000,$M637&lt;&gt;"",$M637&gt;40000),(1+IFERROR(NETWORKDAYS.INTL($L637,$M637,1,项目参数!$B$2:$B$200),NETWORKDAYS($L637,$M637,1)))*项目参数!$J$29,"")</f>
        <v/>
      </c>
      <c r="L637" s="40"/>
      <c r="M637" s="40"/>
      <c r="N637" s="58"/>
      <c r="O637" s="61"/>
      <c r="W637" s="98" t="b">
        <f t="shared" si="9"/>
        <v>0</v>
      </c>
      <c r="Y637" s="32" t="str">
        <f>IF($W637,VLOOKUP($B637,项目阶段与里程碑!$B:$E,3,FALSE),"")</f>
        <v/>
      </c>
      <c r="Z637" s="32" t="str">
        <f>IF($W637,VLOOKUP($B637,项目阶段与里程碑!$B:$E,4,FALSE),"")</f>
        <v/>
      </c>
      <c r="AA637" t="e">
        <f>VLOOKUP(F637,内部通讯录!$B:$F,5,FALSE)</f>
        <v>#N/A</v>
      </c>
      <c r="AB637" t="str">
        <f>IFERROR(VLOOKUP($AA637,项目参数!$I$14:$J$21,2,FALSE),"")</f>
        <v/>
      </c>
    </row>
    <row r="638" spans="1:28">
      <c r="A638" s="8"/>
      <c r="B638" s="8"/>
      <c r="C638" s="8"/>
      <c r="D638" s="8"/>
      <c r="E638" s="8"/>
      <c r="F638" s="8"/>
      <c r="G638" s="8"/>
      <c r="H638" s="116"/>
      <c r="I638" s="40"/>
      <c r="J638" s="120" t="str">
        <f>IF(AND($H638&gt;0,$I638&lt;&gt;"",$I638&gt;40000),IFERROR(WORKDAY.INTL($I638,INT(($H638+项目参数!$J$29-1)/项目参数!$J$29)-1,1,项目参数!$B$2:$B$200),WORKDAY($I638,INT(($H638+项目参数!$J$29-1)/项目参数!$J$29)-1,1)),"")</f>
        <v/>
      </c>
      <c r="K638" s="121" t="str">
        <f>IF(AND($L638&lt;&gt;"",$L638&gt;40000,$M638&lt;&gt;"",$M638&gt;40000),(1+IFERROR(NETWORKDAYS.INTL($L638,$M638,1,项目参数!$B$2:$B$200),NETWORKDAYS($L638,$M638,1)))*项目参数!$J$29,"")</f>
        <v/>
      </c>
      <c r="L638" s="40"/>
      <c r="M638" s="40"/>
      <c r="N638" s="58"/>
      <c r="O638" s="61"/>
      <c r="W638" s="98" t="b">
        <f t="shared" si="9"/>
        <v>0</v>
      </c>
      <c r="Y638" s="32" t="str">
        <f>IF($W638,VLOOKUP($B638,项目阶段与里程碑!$B:$E,3,FALSE),"")</f>
        <v/>
      </c>
      <c r="Z638" s="32" t="str">
        <f>IF($W638,VLOOKUP($B638,项目阶段与里程碑!$B:$E,4,FALSE),"")</f>
        <v/>
      </c>
      <c r="AA638" t="e">
        <f>VLOOKUP(F638,内部通讯录!$B:$F,5,FALSE)</f>
        <v>#N/A</v>
      </c>
      <c r="AB638" t="str">
        <f>IFERROR(VLOOKUP($AA638,项目参数!$I$14:$J$21,2,FALSE),"")</f>
        <v/>
      </c>
    </row>
    <row r="639" spans="1:28">
      <c r="A639" s="8"/>
      <c r="B639" s="8"/>
      <c r="C639" s="8"/>
      <c r="D639" s="8"/>
      <c r="E639" s="8"/>
      <c r="F639" s="8"/>
      <c r="G639" s="8"/>
      <c r="H639" s="116"/>
      <c r="I639" s="40"/>
      <c r="J639" s="120" t="str">
        <f>IF(AND($H639&gt;0,$I639&lt;&gt;"",$I639&gt;40000),IFERROR(WORKDAY.INTL($I639,INT(($H639+项目参数!$J$29-1)/项目参数!$J$29)-1,1,项目参数!$B$2:$B$200),WORKDAY($I639,INT(($H639+项目参数!$J$29-1)/项目参数!$J$29)-1,1)),"")</f>
        <v/>
      </c>
      <c r="K639" s="121" t="str">
        <f>IF(AND($L639&lt;&gt;"",$L639&gt;40000,$M639&lt;&gt;"",$M639&gt;40000),(1+IFERROR(NETWORKDAYS.INTL($L639,$M639,1,项目参数!$B$2:$B$200),NETWORKDAYS($L639,$M639,1)))*项目参数!$J$29,"")</f>
        <v/>
      </c>
      <c r="L639" s="40"/>
      <c r="M639" s="40"/>
      <c r="N639" s="58"/>
      <c r="O639" s="61"/>
      <c r="W639" s="98" t="b">
        <f t="shared" si="9"/>
        <v>0</v>
      </c>
      <c r="Y639" s="32" t="str">
        <f>IF($W639,VLOOKUP($B639,项目阶段与里程碑!$B:$E,3,FALSE),"")</f>
        <v/>
      </c>
      <c r="Z639" s="32" t="str">
        <f>IF($W639,VLOOKUP($B639,项目阶段与里程碑!$B:$E,4,FALSE),"")</f>
        <v/>
      </c>
      <c r="AA639" t="e">
        <f>VLOOKUP(F639,内部通讯录!$B:$F,5,FALSE)</f>
        <v>#N/A</v>
      </c>
      <c r="AB639" t="str">
        <f>IFERROR(VLOOKUP($AA639,项目参数!$I$14:$J$21,2,FALSE),"")</f>
        <v/>
      </c>
    </row>
    <row r="640" spans="1:28">
      <c r="A640" s="8"/>
      <c r="B640" s="8"/>
      <c r="C640" s="8"/>
      <c r="D640" s="8"/>
      <c r="E640" s="8"/>
      <c r="F640" s="8"/>
      <c r="G640" s="8"/>
      <c r="H640" s="116"/>
      <c r="I640" s="40"/>
      <c r="J640" s="120" t="str">
        <f>IF(AND($H640&gt;0,$I640&lt;&gt;"",$I640&gt;40000),IFERROR(WORKDAY.INTL($I640,INT(($H640+项目参数!$J$29-1)/项目参数!$J$29)-1,1,项目参数!$B$2:$B$200),WORKDAY($I640,INT(($H640+项目参数!$J$29-1)/项目参数!$J$29)-1,1)),"")</f>
        <v/>
      </c>
      <c r="K640" s="121" t="str">
        <f>IF(AND($L640&lt;&gt;"",$L640&gt;40000,$M640&lt;&gt;"",$M640&gt;40000),(1+IFERROR(NETWORKDAYS.INTL($L640,$M640,1,项目参数!$B$2:$B$200),NETWORKDAYS($L640,$M640,1)))*项目参数!$J$29,"")</f>
        <v/>
      </c>
      <c r="L640" s="40"/>
      <c r="M640" s="40"/>
      <c r="N640" s="58"/>
      <c r="O640" s="61"/>
      <c r="W640" s="98" t="b">
        <f t="shared" si="9"/>
        <v>0</v>
      </c>
      <c r="Y640" s="32" t="str">
        <f>IF($W640,VLOOKUP($B640,项目阶段与里程碑!$B:$E,3,FALSE),"")</f>
        <v/>
      </c>
      <c r="Z640" s="32" t="str">
        <f>IF($W640,VLOOKUP($B640,项目阶段与里程碑!$B:$E,4,FALSE),"")</f>
        <v/>
      </c>
      <c r="AA640" t="e">
        <f>VLOOKUP(F640,内部通讯录!$B:$F,5,FALSE)</f>
        <v>#N/A</v>
      </c>
      <c r="AB640" t="str">
        <f>IFERROR(VLOOKUP($AA640,项目参数!$I$14:$J$21,2,FALSE),"")</f>
        <v/>
      </c>
    </row>
    <row r="641" spans="1:28">
      <c r="A641" s="8"/>
      <c r="B641" s="8"/>
      <c r="C641" s="8"/>
      <c r="D641" s="8"/>
      <c r="E641" s="8"/>
      <c r="F641" s="8"/>
      <c r="G641" s="8"/>
      <c r="H641" s="116"/>
      <c r="I641" s="40"/>
      <c r="J641" s="120" t="str">
        <f>IF(AND($H641&gt;0,$I641&lt;&gt;"",$I641&gt;40000),IFERROR(WORKDAY.INTL($I641,INT(($H641+项目参数!$J$29-1)/项目参数!$J$29)-1,1,项目参数!$B$2:$B$200),WORKDAY($I641,INT(($H641+项目参数!$J$29-1)/项目参数!$J$29)-1,1)),"")</f>
        <v/>
      </c>
      <c r="K641" s="121" t="str">
        <f>IF(AND($L641&lt;&gt;"",$L641&gt;40000,$M641&lt;&gt;"",$M641&gt;40000),(1+IFERROR(NETWORKDAYS.INTL($L641,$M641,1,项目参数!$B$2:$B$200),NETWORKDAYS($L641,$M641,1)))*项目参数!$J$29,"")</f>
        <v/>
      </c>
      <c r="L641" s="40"/>
      <c r="M641" s="40"/>
      <c r="N641" s="58"/>
      <c r="O641" s="61"/>
      <c r="W641" s="98" t="b">
        <f t="shared" si="9"/>
        <v>0</v>
      </c>
      <c r="Y641" s="32" t="str">
        <f>IF($W641,VLOOKUP($B641,项目阶段与里程碑!$B:$E,3,FALSE),"")</f>
        <v/>
      </c>
      <c r="Z641" s="32" t="str">
        <f>IF($W641,VLOOKUP($B641,项目阶段与里程碑!$B:$E,4,FALSE),"")</f>
        <v/>
      </c>
      <c r="AA641" t="e">
        <f>VLOOKUP(F641,内部通讯录!$B:$F,5,FALSE)</f>
        <v>#N/A</v>
      </c>
      <c r="AB641" t="str">
        <f>IFERROR(VLOOKUP($AA641,项目参数!$I$14:$J$21,2,FALSE),"")</f>
        <v/>
      </c>
    </row>
    <row r="642" spans="1:28">
      <c r="A642" s="8"/>
      <c r="B642" s="8"/>
      <c r="C642" s="8"/>
      <c r="D642" s="8"/>
      <c r="E642" s="8"/>
      <c r="F642" s="8"/>
      <c r="G642" s="8"/>
      <c r="H642" s="116"/>
      <c r="I642" s="40"/>
      <c r="J642" s="120" t="str">
        <f>IF(AND($H642&gt;0,$I642&lt;&gt;"",$I642&gt;40000),IFERROR(WORKDAY.INTL($I642,INT(($H642+项目参数!$J$29-1)/项目参数!$J$29)-1,1,项目参数!$B$2:$B$200),WORKDAY($I642,INT(($H642+项目参数!$J$29-1)/项目参数!$J$29)-1,1)),"")</f>
        <v/>
      </c>
      <c r="K642" s="121" t="str">
        <f>IF(AND($L642&lt;&gt;"",$L642&gt;40000,$M642&lt;&gt;"",$M642&gt;40000),(1+IFERROR(NETWORKDAYS.INTL($L642,$M642,1,项目参数!$B$2:$B$200),NETWORKDAYS($L642,$M642,1)))*项目参数!$J$29,"")</f>
        <v/>
      </c>
      <c r="L642" s="40"/>
      <c r="M642" s="40"/>
      <c r="N642" s="58"/>
      <c r="O642" s="61"/>
      <c r="W642" s="98" t="b">
        <f t="shared" ref="W642:W705" si="10">AND(LEN(A642)&gt;0,LEN(C642)&gt;3,LEN(F642)&gt;1,OR(I642=0,AND(H642&gt;0,I642&gt;40000)),OR(L642=0,L642&gt;40000))</f>
        <v>0</v>
      </c>
      <c r="Y642" s="32" t="str">
        <f>IF($W642,VLOOKUP($B642,项目阶段与里程碑!$B:$E,3,FALSE),"")</f>
        <v/>
      </c>
      <c r="Z642" s="32" t="str">
        <f>IF($W642,VLOOKUP($B642,项目阶段与里程碑!$B:$E,4,FALSE),"")</f>
        <v/>
      </c>
      <c r="AA642" t="e">
        <f>VLOOKUP(F642,内部通讯录!$B:$F,5,FALSE)</f>
        <v>#N/A</v>
      </c>
      <c r="AB642" t="str">
        <f>IFERROR(VLOOKUP($AA642,项目参数!$I$14:$J$21,2,FALSE),"")</f>
        <v/>
      </c>
    </row>
    <row r="643" spans="1:28">
      <c r="A643" s="8"/>
      <c r="B643" s="8"/>
      <c r="C643" s="8"/>
      <c r="D643" s="8"/>
      <c r="E643" s="8"/>
      <c r="F643" s="8"/>
      <c r="G643" s="8"/>
      <c r="H643" s="116"/>
      <c r="I643" s="40"/>
      <c r="J643" s="120" t="str">
        <f>IF(AND($H643&gt;0,$I643&lt;&gt;"",$I643&gt;40000),IFERROR(WORKDAY.INTL($I643,INT(($H643+项目参数!$J$29-1)/项目参数!$J$29)-1,1,项目参数!$B$2:$B$200),WORKDAY($I643,INT(($H643+项目参数!$J$29-1)/项目参数!$J$29)-1,1)),"")</f>
        <v/>
      </c>
      <c r="K643" s="121" t="str">
        <f>IF(AND($L643&lt;&gt;"",$L643&gt;40000,$M643&lt;&gt;"",$M643&gt;40000),(1+IFERROR(NETWORKDAYS.INTL($L643,$M643,1,项目参数!$B$2:$B$200),NETWORKDAYS($L643,$M643,1)))*项目参数!$J$29,"")</f>
        <v/>
      </c>
      <c r="L643" s="40"/>
      <c r="M643" s="40"/>
      <c r="N643" s="58"/>
      <c r="O643" s="61"/>
      <c r="W643" s="98" t="b">
        <f t="shared" si="10"/>
        <v>0</v>
      </c>
      <c r="Y643" s="32" t="str">
        <f>IF($W643,VLOOKUP($B643,项目阶段与里程碑!$B:$E,3,FALSE),"")</f>
        <v/>
      </c>
      <c r="Z643" s="32" t="str">
        <f>IF($W643,VLOOKUP($B643,项目阶段与里程碑!$B:$E,4,FALSE),"")</f>
        <v/>
      </c>
      <c r="AA643" t="e">
        <f>VLOOKUP(F643,内部通讯录!$B:$F,5,FALSE)</f>
        <v>#N/A</v>
      </c>
      <c r="AB643" t="str">
        <f>IFERROR(VLOOKUP($AA643,项目参数!$I$14:$J$21,2,FALSE),"")</f>
        <v/>
      </c>
    </row>
    <row r="644" spans="1:28">
      <c r="A644" s="8"/>
      <c r="B644" s="8"/>
      <c r="C644" s="8"/>
      <c r="D644" s="8"/>
      <c r="E644" s="8"/>
      <c r="F644" s="8"/>
      <c r="G644" s="8"/>
      <c r="H644" s="116"/>
      <c r="I644" s="40"/>
      <c r="J644" s="120" t="str">
        <f>IF(AND($H644&gt;0,$I644&lt;&gt;"",$I644&gt;40000),IFERROR(WORKDAY.INTL($I644,INT(($H644+项目参数!$J$29-1)/项目参数!$J$29)-1,1,项目参数!$B$2:$B$200),WORKDAY($I644,INT(($H644+项目参数!$J$29-1)/项目参数!$J$29)-1,1)),"")</f>
        <v/>
      </c>
      <c r="K644" s="121" t="str">
        <f>IF(AND($L644&lt;&gt;"",$L644&gt;40000,$M644&lt;&gt;"",$M644&gt;40000),(1+IFERROR(NETWORKDAYS.INTL($L644,$M644,1,项目参数!$B$2:$B$200),NETWORKDAYS($L644,$M644,1)))*项目参数!$J$29,"")</f>
        <v/>
      </c>
      <c r="L644" s="40"/>
      <c r="M644" s="40"/>
      <c r="N644" s="58"/>
      <c r="O644" s="61"/>
      <c r="W644" s="98" t="b">
        <f t="shared" si="10"/>
        <v>0</v>
      </c>
      <c r="Y644" s="32" t="str">
        <f>IF($W644,VLOOKUP($B644,项目阶段与里程碑!$B:$E,3,FALSE),"")</f>
        <v/>
      </c>
      <c r="Z644" s="32" t="str">
        <f>IF($W644,VLOOKUP($B644,项目阶段与里程碑!$B:$E,4,FALSE),"")</f>
        <v/>
      </c>
      <c r="AA644" t="e">
        <f>VLOOKUP(F644,内部通讯录!$B:$F,5,FALSE)</f>
        <v>#N/A</v>
      </c>
      <c r="AB644" t="str">
        <f>IFERROR(VLOOKUP($AA644,项目参数!$I$14:$J$21,2,FALSE),"")</f>
        <v/>
      </c>
    </row>
    <row r="645" spans="1:28">
      <c r="A645" s="8"/>
      <c r="B645" s="8"/>
      <c r="C645" s="8"/>
      <c r="D645" s="8"/>
      <c r="E645" s="8"/>
      <c r="F645" s="8"/>
      <c r="G645" s="8"/>
      <c r="H645" s="116"/>
      <c r="I645" s="40"/>
      <c r="J645" s="120" t="str">
        <f>IF(AND($H645&gt;0,$I645&lt;&gt;"",$I645&gt;40000),IFERROR(WORKDAY.INTL($I645,INT(($H645+项目参数!$J$29-1)/项目参数!$J$29)-1,1,项目参数!$B$2:$B$200),WORKDAY($I645,INT(($H645+项目参数!$J$29-1)/项目参数!$J$29)-1,1)),"")</f>
        <v/>
      </c>
      <c r="K645" s="121" t="str">
        <f>IF(AND($L645&lt;&gt;"",$L645&gt;40000,$M645&lt;&gt;"",$M645&gt;40000),(1+IFERROR(NETWORKDAYS.INTL($L645,$M645,1,项目参数!$B$2:$B$200),NETWORKDAYS($L645,$M645,1)))*项目参数!$J$29,"")</f>
        <v/>
      </c>
      <c r="L645" s="40"/>
      <c r="M645" s="40"/>
      <c r="N645" s="58"/>
      <c r="O645" s="61"/>
      <c r="W645" s="98" t="b">
        <f t="shared" si="10"/>
        <v>0</v>
      </c>
      <c r="Y645" s="32" t="str">
        <f>IF($W645,VLOOKUP($B645,项目阶段与里程碑!$B:$E,3,FALSE),"")</f>
        <v/>
      </c>
      <c r="Z645" s="32" t="str">
        <f>IF($W645,VLOOKUP($B645,项目阶段与里程碑!$B:$E,4,FALSE),"")</f>
        <v/>
      </c>
      <c r="AA645" t="e">
        <f>VLOOKUP(F645,内部通讯录!$B:$F,5,FALSE)</f>
        <v>#N/A</v>
      </c>
      <c r="AB645" t="str">
        <f>IFERROR(VLOOKUP($AA645,项目参数!$I$14:$J$21,2,FALSE),"")</f>
        <v/>
      </c>
    </row>
    <row r="646" spans="1:28">
      <c r="A646" s="8"/>
      <c r="B646" s="8"/>
      <c r="C646" s="8"/>
      <c r="D646" s="8"/>
      <c r="E646" s="8"/>
      <c r="F646" s="8"/>
      <c r="G646" s="8"/>
      <c r="H646" s="116"/>
      <c r="I646" s="40"/>
      <c r="J646" s="120" t="str">
        <f>IF(AND($H646&gt;0,$I646&lt;&gt;"",$I646&gt;40000),IFERROR(WORKDAY.INTL($I646,INT(($H646+项目参数!$J$29-1)/项目参数!$J$29)-1,1,项目参数!$B$2:$B$200),WORKDAY($I646,INT(($H646+项目参数!$J$29-1)/项目参数!$J$29)-1,1)),"")</f>
        <v/>
      </c>
      <c r="K646" s="121" t="str">
        <f>IF(AND($L646&lt;&gt;"",$L646&gt;40000,$M646&lt;&gt;"",$M646&gt;40000),(1+IFERROR(NETWORKDAYS.INTL($L646,$M646,1,项目参数!$B$2:$B$200),NETWORKDAYS($L646,$M646,1)))*项目参数!$J$29,"")</f>
        <v/>
      </c>
      <c r="L646" s="40"/>
      <c r="M646" s="40"/>
      <c r="N646" s="58"/>
      <c r="O646" s="61"/>
      <c r="W646" s="98" t="b">
        <f t="shared" si="10"/>
        <v>0</v>
      </c>
      <c r="Y646" s="32" t="str">
        <f>IF($W646,VLOOKUP($B646,项目阶段与里程碑!$B:$E,3,FALSE),"")</f>
        <v/>
      </c>
      <c r="Z646" s="32" t="str">
        <f>IF($W646,VLOOKUP($B646,项目阶段与里程碑!$B:$E,4,FALSE),"")</f>
        <v/>
      </c>
      <c r="AA646" t="e">
        <f>VLOOKUP(F646,内部通讯录!$B:$F,5,FALSE)</f>
        <v>#N/A</v>
      </c>
      <c r="AB646" t="str">
        <f>IFERROR(VLOOKUP($AA646,项目参数!$I$14:$J$21,2,FALSE),"")</f>
        <v/>
      </c>
    </row>
    <row r="647" spans="1:28">
      <c r="A647" s="8"/>
      <c r="B647" s="8"/>
      <c r="C647" s="8"/>
      <c r="D647" s="8"/>
      <c r="E647" s="8"/>
      <c r="F647" s="8"/>
      <c r="G647" s="8"/>
      <c r="H647" s="116"/>
      <c r="I647" s="40"/>
      <c r="J647" s="120" t="str">
        <f>IF(AND($H647&gt;0,$I647&lt;&gt;"",$I647&gt;40000),IFERROR(WORKDAY.INTL($I647,INT(($H647+项目参数!$J$29-1)/项目参数!$J$29)-1,1,项目参数!$B$2:$B$200),WORKDAY($I647,INT(($H647+项目参数!$J$29-1)/项目参数!$J$29)-1,1)),"")</f>
        <v/>
      </c>
      <c r="K647" s="121" t="str">
        <f>IF(AND($L647&lt;&gt;"",$L647&gt;40000,$M647&lt;&gt;"",$M647&gt;40000),(1+IFERROR(NETWORKDAYS.INTL($L647,$M647,1,项目参数!$B$2:$B$200),NETWORKDAYS($L647,$M647,1)))*项目参数!$J$29,"")</f>
        <v/>
      </c>
      <c r="L647" s="40"/>
      <c r="M647" s="40"/>
      <c r="N647" s="58"/>
      <c r="O647" s="61"/>
      <c r="W647" s="98" t="b">
        <f t="shared" si="10"/>
        <v>0</v>
      </c>
      <c r="Y647" s="32" t="str">
        <f>IF($W647,VLOOKUP($B647,项目阶段与里程碑!$B:$E,3,FALSE),"")</f>
        <v/>
      </c>
      <c r="Z647" s="32" t="str">
        <f>IF($W647,VLOOKUP($B647,项目阶段与里程碑!$B:$E,4,FALSE),"")</f>
        <v/>
      </c>
      <c r="AA647" t="e">
        <f>VLOOKUP(F647,内部通讯录!$B:$F,5,FALSE)</f>
        <v>#N/A</v>
      </c>
      <c r="AB647" t="str">
        <f>IFERROR(VLOOKUP($AA647,项目参数!$I$14:$J$21,2,FALSE),"")</f>
        <v/>
      </c>
    </row>
    <row r="648" spans="1:28">
      <c r="A648" s="8"/>
      <c r="B648" s="8"/>
      <c r="C648" s="8"/>
      <c r="D648" s="8"/>
      <c r="E648" s="8"/>
      <c r="F648" s="8"/>
      <c r="G648" s="8"/>
      <c r="H648" s="116"/>
      <c r="I648" s="40"/>
      <c r="J648" s="120" t="str">
        <f>IF(AND($H648&gt;0,$I648&lt;&gt;"",$I648&gt;40000),IFERROR(WORKDAY.INTL($I648,INT(($H648+项目参数!$J$29-1)/项目参数!$J$29)-1,1,项目参数!$B$2:$B$200),WORKDAY($I648,INT(($H648+项目参数!$J$29-1)/项目参数!$J$29)-1,1)),"")</f>
        <v/>
      </c>
      <c r="K648" s="121" t="str">
        <f>IF(AND($L648&lt;&gt;"",$L648&gt;40000,$M648&lt;&gt;"",$M648&gt;40000),(1+IFERROR(NETWORKDAYS.INTL($L648,$M648,1,项目参数!$B$2:$B$200),NETWORKDAYS($L648,$M648,1)))*项目参数!$J$29,"")</f>
        <v/>
      </c>
      <c r="L648" s="40"/>
      <c r="M648" s="40"/>
      <c r="N648" s="58"/>
      <c r="O648" s="61"/>
      <c r="W648" s="98" t="b">
        <f t="shared" si="10"/>
        <v>0</v>
      </c>
      <c r="Y648" s="32" t="str">
        <f>IF($W648,VLOOKUP($B648,项目阶段与里程碑!$B:$E,3,FALSE),"")</f>
        <v/>
      </c>
      <c r="Z648" s="32" t="str">
        <f>IF($W648,VLOOKUP($B648,项目阶段与里程碑!$B:$E,4,FALSE),"")</f>
        <v/>
      </c>
      <c r="AA648" t="e">
        <f>VLOOKUP(F648,内部通讯录!$B:$F,5,FALSE)</f>
        <v>#N/A</v>
      </c>
      <c r="AB648" t="str">
        <f>IFERROR(VLOOKUP($AA648,项目参数!$I$14:$J$21,2,FALSE),"")</f>
        <v/>
      </c>
    </row>
    <row r="649" spans="1:28">
      <c r="A649" s="8"/>
      <c r="B649" s="8"/>
      <c r="C649" s="8"/>
      <c r="D649" s="8"/>
      <c r="E649" s="8"/>
      <c r="F649" s="8"/>
      <c r="G649" s="8"/>
      <c r="H649" s="116"/>
      <c r="I649" s="40"/>
      <c r="J649" s="120" t="str">
        <f>IF(AND($H649&gt;0,$I649&lt;&gt;"",$I649&gt;40000),IFERROR(WORKDAY.INTL($I649,INT(($H649+项目参数!$J$29-1)/项目参数!$J$29)-1,1,项目参数!$B$2:$B$200),WORKDAY($I649,INT(($H649+项目参数!$J$29-1)/项目参数!$J$29)-1,1)),"")</f>
        <v/>
      </c>
      <c r="K649" s="121" t="str">
        <f>IF(AND($L649&lt;&gt;"",$L649&gt;40000,$M649&lt;&gt;"",$M649&gt;40000),(1+IFERROR(NETWORKDAYS.INTL($L649,$M649,1,项目参数!$B$2:$B$200),NETWORKDAYS($L649,$M649,1)))*项目参数!$J$29,"")</f>
        <v/>
      </c>
      <c r="L649" s="40"/>
      <c r="M649" s="40"/>
      <c r="N649" s="58"/>
      <c r="O649" s="61"/>
      <c r="W649" s="98" t="b">
        <f t="shared" si="10"/>
        <v>0</v>
      </c>
      <c r="Y649" s="32" t="str">
        <f>IF($W649,VLOOKUP($B649,项目阶段与里程碑!$B:$E,3,FALSE),"")</f>
        <v/>
      </c>
      <c r="Z649" s="32" t="str">
        <f>IF($W649,VLOOKUP($B649,项目阶段与里程碑!$B:$E,4,FALSE),"")</f>
        <v/>
      </c>
      <c r="AA649" t="e">
        <f>VLOOKUP(F649,内部通讯录!$B:$F,5,FALSE)</f>
        <v>#N/A</v>
      </c>
      <c r="AB649" t="str">
        <f>IFERROR(VLOOKUP($AA649,项目参数!$I$14:$J$21,2,FALSE),"")</f>
        <v/>
      </c>
    </row>
    <row r="650" spans="1:28">
      <c r="A650" s="8"/>
      <c r="B650" s="8"/>
      <c r="C650" s="8"/>
      <c r="D650" s="8"/>
      <c r="E650" s="8"/>
      <c r="F650" s="8"/>
      <c r="G650" s="8"/>
      <c r="H650" s="116"/>
      <c r="I650" s="40"/>
      <c r="J650" s="120" t="str">
        <f>IF(AND($H650&gt;0,$I650&lt;&gt;"",$I650&gt;40000),IFERROR(WORKDAY.INTL($I650,INT(($H650+项目参数!$J$29-1)/项目参数!$J$29)-1,1,项目参数!$B$2:$B$200),WORKDAY($I650,INT(($H650+项目参数!$J$29-1)/项目参数!$J$29)-1,1)),"")</f>
        <v/>
      </c>
      <c r="K650" s="121" t="str">
        <f>IF(AND($L650&lt;&gt;"",$L650&gt;40000,$M650&lt;&gt;"",$M650&gt;40000),(1+IFERROR(NETWORKDAYS.INTL($L650,$M650,1,项目参数!$B$2:$B$200),NETWORKDAYS($L650,$M650,1)))*项目参数!$J$29,"")</f>
        <v/>
      </c>
      <c r="L650" s="40"/>
      <c r="M650" s="40"/>
      <c r="N650" s="58"/>
      <c r="O650" s="61"/>
      <c r="W650" s="98" t="b">
        <f t="shared" si="10"/>
        <v>0</v>
      </c>
      <c r="Y650" s="32" t="str">
        <f>IF($W650,VLOOKUP($B650,项目阶段与里程碑!$B:$E,3,FALSE),"")</f>
        <v/>
      </c>
      <c r="Z650" s="32" t="str">
        <f>IF($W650,VLOOKUP($B650,项目阶段与里程碑!$B:$E,4,FALSE),"")</f>
        <v/>
      </c>
      <c r="AA650" t="e">
        <f>VLOOKUP(F650,内部通讯录!$B:$F,5,FALSE)</f>
        <v>#N/A</v>
      </c>
      <c r="AB650" t="str">
        <f>IFERROR(VLOOKUP($AA650,项目参数!$I$14:$J$21,2,FALSE),"")</f>
        <v/>
      </c>
    </row>
    <row r="651" spans="1:28">
      <c r="A651" s="8"/>
      <c r="B651" s="8"/>
      <c r="C651" s="8"/>
      <c r="D651" s="8"/>
      <c r="E651" s="8"/>
      <c r="F651" s="8"/>
      <c r="G651" s="8"/>
      <c r="H651" s="116"/>
      <c r="I651" s="40"/>
      <c r="J651" s="120" t="str">
        <f>IF(AND($H651&gt;0,$I651&lt;&gt;"",$I651&gt;40000),IFERROR(WORKDAY.INTL($I651,INT(($H651+项目参数!$J$29-1)/项目参数!$J$29)-1,1,项目参数!$B$2:$B$200),WORKDAY($I651,INT(($H651+项目参数!$J$29-1)/项目参数!$J$29)-1,1)),"")</f>
        <v/>
      </c>
      <c r="K651" s="121" t="str">
        <f>IF(AND($L651&lt;&gt;"",$L651&gt;40000,$M651&lt;&gt;"",$M651&gt;40000),(1+IFERROR(NETWORKDAYS.INTL($L651,$M651,1,项目参数!$B$2:$B$200),NETWORKDAYS($L651,$M651,1)))*项目参数!$J$29,"")</f>
        <v/>
      </c>
      <c r="L651" s="40"/>
      <c r="M651" s="40"/>
      <c r="N651" s="58"/>
      <c r="O651" s="61"/>
      <c r="W651" s="98" t="b">
        <f t="shared" si="10"/>
        <v>0</v>
      </c>
      <c r="Y651" s="32" t="str">
        <f>IF($W651,VLOOKUP($B651,项目阶段与里程碑!$B:$E,3,FALSE),"")</f>
        <v/>
      </c>
      <c r="Z651" s="32" t="str">
        <f>IF($W651,VLOOKUP($B651,项目阶段与里程碑!$B:$E,4,FALSE),"")</f>
        <v/>
      </c>
      <c r="AA651" t="e">
        <f>VLOOKUP(F651,内部通讯录!$B:$F,5,FALSE)</f>
        <v>#N/A</v>
      </c>
      <c r="AB651" t="str">
        <f>IFERROR(VLOOKUP($AA651,项目参数!$I$14:$J$21,2,FALSE),"")</f>
        <v/>
      </c>
    </row>
    <row r="652" spans="1:28">
      <c r="A652" s="8"/>
      <c r="B652" s="8"/>
      <c r="C652" s="8"/>
      <c r="D652" s="8"/>
      <c r="E652" s="8"/>
      <c r="F652" s="8"/>
      <c r="G652" s="8"/>
      <c r="H652" s="116"/>
      <c r="I652" s="40"/>
      <c r="J652" s="120" t="str">
        <f>IF(AND($H652&gt;0,$I652&lt;&gt;"",$I652&gt;40000),IFERROR(WORKDAY.INTL($I652,INT(($H652+项目参数!$J$29-1)/项目参数!$J$29)-1,1,项目参数!$B$2:$B$200),WORKDAY($I652,INT(($H652+项目参数!$J$29-1)/项目参数!$J$29)-1,1)),"")</f>
        <v/>
      </c>
      <c r="K652" s="121" t="str">
        <f>IF(AND($L652&lt;&gt;"",$L652&gt;40000,$M652&lt;&gt;"",$M652&gt;40000),(1+IFERROR(NETWORKDAYS.INTL($L652,$M652,1,项目参数!$B$2:$B$200),NETWORKDAYS($L652,$M652,1)))*项目参数!$J$29,"")</f>
        <v/>
      </c>
      <c r="L652" s="40"/>
      <c r="M652" s="40"/>
      <c r="N652" s="58"/>
      <c r="O652" s="61"/>
      <c r="W652" s="98" t="b">
        <f t="shared" si="10"/>
        <v>0</v>
      </c>
      <c r="Y652" s="32" t="str">
        <f>IF($W652,VLOOKUP($B652,项目阶段与里程碑!$B:$E,3,FALSE),"")</f>
        <v/>
      </c>
      <c r="Z652" s="32" t="str">
        <f>IF($W652,VLOOKUP($B652,项目阶段与里程碑!$B:$E,4,FALSE),"")</f>
        <v/>
      </c>
      <c r="AA652" t="e">
        <f>VLOOKUP(F652,内部通讯录!$B:$F,5,FALSE)</f>
        <v>#N/A</v>
      </c>
      <c r="AB652" t="str">
        <f>IFERROR(VLOOKUP($AA652,项目参数!$I$14:$J$21,2,FALSE),"")</f>
        <v/>
      </c>
    </row>
    <row r="653" spans="1:28">
      <c r="A653" s="8"/>
      <c r="B653" s="8"/>
      <c r="C653" s="8"/>
      <c r="D653" s="8"/>
      <c r="E653" s="8"/>
      <c r="F653" s="8"/>
      <c r="G653" s="8"/>
      <c r="H653" s="116"/>
      <c r="I653" s="40"/>
      <c r="J653" s="120" t="str">
        <f>IF(AND($H653&gt;0,$I653&lt;&gt;"",$I653&gt;40000),IFERROR(WORKDAY.INTL($I653,INT(($H653+项目参数!$J$29-1)/项目参数!$J$29)-1,1,项目参数!$B$2:$B$200),WORKDAY($I653,INT(($H653+项目参数!$J$29-1)/项目参数!$J$29)-1,1)),"")</f>
        <v/>
      </c>
      <c r="K653" s="121" t="str">
        <f>IF(AND($L653&lt;&gt;"",$L653&gt;40000,$M653&lt;&gt;"",$M653&gt;40000),(1+IFERROR(NETWORKDAYS.INTL($L653,$M653,1,项目参数!$B$2:$B$200),NETWORKDAYS($L653,$M653,1)))*项目参数!$J$29,"")</f>
        <v/>
      </c>
      <c r="L653" s="40"/>
      <c r="M653" s="40"/>
      <c r="N653" s="58"/>
      <c r="O653" s="61"/>
      <c r="W653" s="98" t="b">
        <f t="shared" si="10"/>
        <v>0</v>
      </c>
      <c r="Y653" s="32" t="str">
        <f>IF($W653,VLOOKUP($B653,项目阶段与里程碑!$B:$E,3,FALSE),"")</f>
        <v/>
      </c>
      <c r="Z653" s="32" t="str">
        <f>IF($W653,VLOOKUP($B653,项目阶段与里程碑!$B:$E,4,FALSE),"")</f>
        <v/>
      </c>
      <c r="AA653" t="e">
        <f>VLOOKUP(F653,内部通讯录!$B:$F,5,FALSE)</f>
        <v>#N/A</v>
      </c>
      <c r="AB653" t="str">
        <f>IFERROR(VLOOKUP($AA653,项目参数!$I$14:$J$21,2,FALSE),"")</f>
        <v/>
      </c>
    </row>
    <row r="654" spans="1:28">
      <c r="A654" s="8"/>
      <c r="B654" s="8"/>
      <c r="C654" s="8"/>
      <c r="D654" s="8"/>
      <c r="E654" s="8"/>
      <c r="F654" s="8"/>
      <c r="G654" s="8"/>
      <c r="H654" s="116"/>
      <c r="I654" s="40"/>
      <c r="J654" s="120" t="str">
        <f>IF(AND($H654&gt;0,$I654&lt;&gt;"",$I654&gt;40000),IFERROR(WORKDAY.INTL($I654,INT(($H654+项目参数!$J$29-1)/项目参数!$J$29)-1,1,项目参数!$B$2:$B$200),WORKDAY($I654,INT(($H654+项目参数!$J$29-1)/项目参数!$J$29)-1,1)),"")</f>
        <v/>
      </c>
      <c r="K654" s="121" t="str">
        <f>IF(AND($L654&lt;&gt;"",$L654&gt;40000,$M654&lt;&gt;"",$M654&gt;40000),(1+IFERROR(NETWORKDAYS.INTL($L654,$M654,1,项目参数!$B$2:$B$200),NETWORKDAYS($L654,$M654,1)))*项目参数!$J$29,"")</f>
        <v/>
      </c>
      <c r="L654" s="40"/>
      <c r="M654" s="40"/>
      <c r="N654" s="58"/>
      <c r="O654" s="61"/>
      <c r="W654" s="98" t="b">
        <f t="shared" si="10"/>
        <v>0</v>
      </c>
      <c r="Y654" s="32" t="str">
        <f>IF($W654,VLOOKUP($B654,项目阶段与里程碑!$B:$E,3,FALSE),"")</f>
        <v/>
      </c>
      <c r="Z654" s="32" t="str">
        <f>IF($W654,VLOOKUP($B654,项目阶段与里程碑!$B:$E,4,FALSE),"")</f>
        <v/>
      </c>
      <c r="AA654" t="e">
        <f>VLOOKUP(F654,内部通讯录!$B:$F,5,FALSE)</f>
        <v>#N/A</v>
      </c>
      <c r="AB654" t="str">
        <f>IFERROR(VLOOKUP($AA654,项目参数!$I$14:$J$21,2,FALSE),"")</f>
        <v/>
      </c>
    </row>
    <row r="655" spans="1:28">
      <c r="A655" s="8"/>
      <c r="B655" s="8"/>
      <c r="C655" s="8"/>
      <c r="D655" s="8"/>
      <c r="E655" s="8"/>
      <c r="F655" s="8"/>
      <c r="G655" s="8"/>
      <c r="H655" s="116"/>
      <c r="I655" s="40"/>
      <c r="J655" s="120" t="str">
        <f>IF(AND($H655&gt;0,$I655&lt;&gt;"",$I655&gt;40000),IFERROR(WORKDAY.INTL($I655,INT(($H655+项目参数!$J$29-1)/项目参数!$J$29)-1,1,项目参数!$B$2:$B$200),WORKDAY($I655,INT(($H655+项目参数!$J$29-1)/项目参数!$J$29)-1,1)),"")</f>
        <v/>
      </c>
      <c r="K655" s="121" t="str">
        <f>IF(AND($L655&lt;&gt;"",$L655&gt;40000,$M655&lt;&gt;"",$M655&gt;40000),(1+IFERROR(NETWORKDAYS.INTL($L655,$M655,1,项目参数!$B$2:$B$200),NETWORKDAYS($L655,$M655,1)))*项目参数!$J$29,"")</f>
        <v/>
      </c>
      <c r="L655" s="40"/>
      <c r="M655" s="40"/>
      <c r="N655" s="58"/>
      <c r="O655" s="61"/>
      <c r="W655" s="98" t="b">
        <f t="shared" si="10"/>
        <v>0</v>
      </c>
      <c r="Y655" s="32" t="str">
        <f>IF($W655,VLOOKUP($B655,项目阶段与里程碑!$B:$E,3,FALSE),"")</f>
        <v/>
      </c>
      <c r="Z655" s="32" t="str">
        <f>IF($W655,VLOOKUP($B655,项目阶段与里程碑!$B:$E,4,FALSE),"")</f>
        <v/>
      </c>
      <c r="AA655" t="e">
        <f>VLOOKUP(F655,内部通讯录!$B:$F,5,FALSE)</f>
        <v>#N/A</v>
      </c>
      <c r="AB655" t="str">
        <f>IFERROR(VLOOKUP($AA655,项目参数!$I$14:$J$21,2,FALSE),"")</f>
        <v/>
      </c>
    </row>
    <row r="656" spans="1:28">
      <c r="A656" s="8"/>
      <c r="B656" s="8"/>
      <c r="C656" s="8"/>
      <c r="D656" s="8"/>
      <c r="E656" s="8"/>
      <c r="F656" s="8"/>
      <c r="G656" s="8"/>
      <c r="H656" s="116"/>
      <c r="I656" s="40"/>
      <c r="J656" s="120" t="str">
        <f>IF(AND($H656&gt;0,$I656&lt;&gt;"",$I656&gt;40000),IFERROR(WORKDAY.INTL($I656,INT(($H656+项目参数!$J$29-1)/项目参数!$J$29)-1,1,项目参数!$B$2:$B$200),WORKDAY($I656,INT(($H656+项目参数!$J$29-1)/项目参数!$J$29)-1,1)),"")</f>
        <v/>
      </c>
      <c r="K656" s="121" t="str">
        <f>IF(AND($L656&lt;&gt;"",$L656&gt;40000,$M656&lt;&gt;"",$M656&gt;40000),(1+IFERROR(NETWORKDAYS.INTL($L656,$M656,1,项目参数!$B$2:$B$200),NETWORKDAYS($L656,$M656,1)))*项目参数!$J$29,"")</f>
        <v/>
      </c>
      <c r="L656" s="40"/>
      <c r="M656" s="40"/>
      <c r="N656" s="58"/>
      <c r="O656" s="61"/>
      <c r="W656" s="98" t="b">
        <f t="shared" si="10"/>
        <v>0</v>
      </c>
      <c r="Y656" s="32" t="str">
        <f>IF($W656,VLOOKUP($B656,项目阶段与里程碑!$B:$E,3,FALSE),"")</f>
        <v/>
      </c>
      <c r="Z656" s="32" t="str">
        <f>IF($W656,VLOOKUP($B656,项目阶段与里程碑!$B:$E,4,FALSE),"")</f>
        <v/>
      </c>
      <c r="AA656" t="e">
        <f>VLOOKUP(F656,内部通讯录!$B:$F,5,FALSE)</f>
        <v>#N/A</v>
      </c>
      <c r="AB656" t="str">
        <f>IFERROR(VLOOKUP($AA656,项目参数!$I$14:$J$21,2,FALSE),"")</f>
        <v/>
      </c>
    </row>
    <row r="657" spans="1:28">
      <c r="A657" s="8"/>
      <c r="B657" s="8"/>
      <c r="C657" s="8"/>
      <c r="D657" s="8"/>
      <c r="E657" s="8"/>
      <c r="F657" s="8"/>
      <c r="G657" s="8"/>
      <c r="H657" s="116"/>
      <c r="I657" s="40"/>
      <c r="J657" s="120" t="str">
        <f>IF(AND($H657&gt;0,$I657&lt;&gt;"",$I657&gt;40000),IFERROR(WORKDAY.INTL($I657,INT(($H657+项目参数!$J$29-1)/项目参数!$J$29)-1,1,项目参数!$B$2:$B$200),WORKDAY($I657,INT(($H657+项目参数!$J$29-1)/项目参数!$J$29)-1,1)),"")</f>
        <v/>
      </c>
      <c r="K657" s="121" t="str">
        <f>IF(AND($L657&lt;&gt;"",$L657&gt;40000,$M657&lt;&gt;"",$M657&gt;40000),(1+IFERROR(NETWORKDAYS.INTL($L657,$M657,1,项目参数!$B$2:$B$200),NETWORKDAYS($L657,$M657,1)))*项目参数!$J$29,"")</f>
        <v/>
      </c>
      <c r="L657" s="40"/>
      <c r="M657" s="40"/>
      <c r="N657" s="58"/>
      <c r="O657" s="61"/>
      <c r="W657" s="98" t="b">
        <f t="shared" si="10"/>
        <v>0</v>
      </c>
      <c r="Y657" s="32" t="str">
        <f>IF($W657,VLOOKUP($B657,项目阶段与里程碑!$B:$E,3,FALSE),"")</f>
        <v/>
      </c>
      <c r="Z657" s="32" t="str">
        <f>IF($W657,VLOOKUP($B657,项目阶段与里程碑!$B:$E,4,FALSE),"")</f>
        <v/>
      </c>
      <c r="AA657" t="e">
        <f>VLOOKUP(F657,内部通讯录!$B:$F,5,FALSE)</f>
        <v>#N/A</v>
      </c>
      <c r="AB657" t="str">
        <f>IFERROR(VLOOKUP($AA657,项目参数!$I$14:$J$21,2,FALSE),"")</f>
        <v/>
      </c>
    </row>
    <row r="658" spans="1:28">
      <c r="A658" s="8"/>
      <c r="B658" s="8"/>
      <c r="C658" s="8"/>
      <c r="D658" s="8"/>
      <c r="E658" s="8"/>
      <c r="F658" s="8"/>
      <c r="G658" s="8"/>
      <c r="H658" s="116"/>
      <c r="I658" s="40"/>
      <c r="J658" s="120" t="str">
        <f>IF(AND($H658&gt;0,$I658&lt;&gt;"",$I658&gt;40000),IFERROR(WORKDAY.INTL($I658,INT(($H658+项目参数!$J$29-1)/项目参数!$J$29)-1,1,项目参数!$B$2:$B$200),WORKDAY($I658,INT(($H658+项目参数!$J$29-1)/项目参数!$J$29)-1,1)),"")</f>
        <v/>
      </c>
      <c r="K658" s="121" t="str">
        <f>IF(AND($L658&lt;&gt;"",$L658&gt;40000,$M658&lt;&gt;"",$M658&gt;40000),(1+IFERROR(NETWORKDAYS.INTL($L658,$M658,1,项目参数!$B$2:$B$200),NETWORKDAYS($L658,$M658,1)))*项目参数!$J$29,"")</f>
        <v/>
      </c>
      <c r="L658" s="40"/>
      <c r="M658" s="40"/>
      <c r="N658" s="58"/>
      <c r="O658" s="61"/>
      <c r="W658" s="98" t="b">
        <f t="shared" si="10"/>
        <v>0</v>
      </c>
      <c r="Y658" s="32" t="str">
        <f>IF($W658,VLOOKUP($B658,项目阶段与里程碑!$B:$E,3,FALSE),"")</f>
        <v/>
      </c>
      <c r="Z658" s="32" t="str">
        <f>IF($W658,VLOOKUP($B658,项目阶段与里程碑!$B:$E,4,FALSE),"")</f>
        <v/>
      </c>
      <c r="AA658" t="e">
        <f>VLOOKUP(F658,内部通讯录!$B:$F,5,FALSE)</f>
        <v>#N/A</v>
      </c>
      <c r="AB658" t="str">
        <f>IFERROR(VLOOKUP($AA658,项目参数!$I$14:$J$21,2,FALSE),"")</f>
        <v/>
      </c>
    </row>
    <row r="659" spans="1:28">
      <c r="A659" s="8"/>
      <c r="B659" s="8"/>
      <c r="C659" s="8"/>
      <c r="D659" s="8"/>
      <c r="E659" s="8"/>
      <c r="F659" s="8"/>
      <c r="G659" s="8"/>
      <c r="H659" s="116"/>
      <c r="I659" s="40"/>
      <c r="J659" s="120" t="str">
        <f>IF(AND($H659&gt;0,$I659&lt;&gt;"",$I659&gt;40000),IFERROR(WORKDAY.INTL($I659,INT(($H659+项目参数!$J$29-1)/项目参数!$J$29)-1,1,项目参数!$B$2:$B$200),WORKDAY($I659,INT(($H659+项目参数!$J$29-1)/项目参数!$J$29)-1,1)),"")</f>
        <v/>
      </c>
      <c r="K659" s="121" t="str">
        <f>IF(AND($L659&lt;&gt;"",$L659&gt;40000,$M659&lt;&gt;"",$M659&gt;40000),(1+IFERROR(NETWORKDAYS.INTL($L659,$M659,1,项目参数!$B$2:$B$200),NETWORKDAYS($L659,$M659,1)))*项目参数!$J$29,"")</f>
        <v/>
      </c>
      <c r="L659" s="40"/>
      <c r="M659" s="40"/>
      <c r="N659" s="58"/>
      <c r="O659" s="61"/>
      <c r="W659" s="98" t="b">
        <f t="shared" si="10"/>
        <v>0</v>
      </c>
      <c r="Y659" s="32" t="str">
        <f>IF($W659,VLOOKUP($B659,项目阶段与里程碑!$B:$E,3,FALSE),"")</f>
        <v/>
      </c>
      <c r="Z659" s="32" t="str">
        <f>IF($W659,VLOOKUP($B659,项目阶段与里程碑!$B:$E,4,FALSE),"")</f>
        <v/>
      </c>
      <c r="AA659" t="e">
        <f>VLOOKUP(F659,内部通讯录!$B:$F,5,FALSE)</f>
        <v>#N/A</v>
      </c>
      <c r="AB659" t="str">
        <f>IFERROR(VLOOKUP($AA659,项目参数!$I$14:$J$21,2,FALSE),"")</f>
        <v/>
      </c>
    </row>
    <row r="660" spans="1:28">
      <c r="A660" s="8"/>
      <c r="B660" s="8"/>
      <c r="C660" s="8"/>
      <c r="D660" s="8"/>
      <c r="E660" s="8"/>
      <c r="F660" s="8"/>
      <c r="G660" s="8"/>
      <c r="H660" s="116"/>
      <c r="I660" s="40"/>
      <c r="J660" s="120" t="str">
        <f>IF(AND($H660&gt;0,$I660&lt;&gt;"",$I660&gt;40000),IFERROR(WORKDAY.INTL($I660,INT(($H660+项目参数!$J$29-1)/项目参数!$J$29)-1,1,项目参数!$B$2:$B$200),WORKDAY($I660,INT(($H660+项目参数!$J$29-1)/项目参数!$J$29)-1,1)),"")</f>
        <v/>
      </c>
      <c r="K660" s="121" t="str">
        <f>IF(AND($L660&lt;&gt;"",$L660&gt;40000,$M660&lt;&gt;"",$M660&gt;40000),(1+IFERROR(NETWORKDAYS.INTL($L660,$M660,1,项目参数!$B$2:$B$200),NETWORKDAYS($L660,$M660,1)))*项目参数!$J$29,"")</f>
        <v/>
      </c>
      <c r="L660" s="40"/>
      <c r="M660" s="40"/>
      <c r="N660" s="58"/>
      <c r="O660" s="61"/>
      <c r="W660" s="98" t="b">
        <f t="shared" si="10"/>
        <v>0</v>
      </c>
      <c r="Y660" s="32" t="str">
        <f>IF($W660,VLOOKUP($B660,项目阶段与里程碑!$B:$E,3,FALSE),"")</f>
        <v/>
      </c>
      <c r="Z660" s="32" t="str">
        <f>IF($W660,VLOOKUP($B660,项目阶段与里程碑!$B:$E,4,FALSE),"")</f>
        <v/>
      </c>
      <c r="AA660" t="e">
        <f>VLOOKUP(F660,内部通讯录!$B:$F,5,FALSE)</f>
        <v>#N/A</v>
      </c>
      <c r="AB660" t="str">
        <f>IFERROR(VLOOKUP($AA660,项目参数!$I$14:$J$21,2,FALSE),"")</f>
        <v/>
      </c>
    </row>
    <row r="661" spans="1:28">
      <c r="A661" s="8"/>
      <c r="B661" s="8"/>
      <c r="C661" s="8"/>
      <c r="D661" s="8"/>
      <c r="E661" s="8"/>
      <c r="F661" s="8"/>
      <c r="G661" s="8"/>
      <c r="H661" s="116"/>
      <c r="I661" s="40"/>
      <c r="J661" s="120" t="str">
        <f>IF(AND($H661&gt;0,$I661&lt;&gt;"",$I661&gt;40000),IFERROR(WORKDAY.INTL($I661,INT(($H661+项目参数!$J$29-1)/项目参数!$J$29)-1,1,项目参数!$B$2:$B$200),WORKDAY($I661,INT(($H661+项目参数!$J$29-1)/项目参数!$J$29)-1,1)),"")</f>
        <v/>
      </c>
      <c r="K661" s="121" t="str">
        <f>IF(AND($L661&lt;&gt;"",$L661&gt;40000,$M661&lt;&gt;"",$M661&gt;40000),(1+IFERROR(NETWORKDAYS.INTL($L661,$M661,1,项目参数!$B$2:$B$200),NETWORKDAYS($L661,$M661,1)))*项目参数!$J$29,"")</f>
        <v/>
      </c>
      <c r="L661" s="40"/>
      <c r="M661" s="40"/>
      <c r="N661" s="58"/>
      <c r="O661" s="61"/>
      <c r="W661" s="98" t="b">
        <f t="shared" si="10"/>
        <v>0</v>
      </c>
      <c r="Y661" s="32" t="str">
        <f>IF($W661,VLOOKUP($B661,项目阶段与里程碑!$B:$E,3,FALSE),"")</f>
        <v/>
      </c>
      <c r="Z661" s="32" t="str">
        <f>IF($W661,VLOOKUP($B661,项目阶段与里程碑!$B:$E,4,FALSE),"")</f>
        <v/>
      </c>
      <c r="AA661" t="e">
        <f>VLOOKUP(F661,内部通讯录!$B:$F,5,FALSE)</f>
        <v>#N/A</v>
      </c>
      <c r="AB661" t="str">
        <f>IFERROR(VLOOKUP($AA661,项目参数!$I$14:$J$21,2,FALSE),"")</f>
        <v/>
      </c>
    </row>
    <row r="662" spans="1:28">
      <c r="A662" s="8"/>
      <c r="B662" s="8"/>
      <c r="C662" s="8"/>
      <c r="D662" s="8"/>
      <c r="E662" s="8"/>
      <c r="F662" s="8"/>
      <c r="G662" s="8"/>
      <c r="H662" s="116"/>
      <c r="I662" s="40"/>
      <c r="J662" s="120" t="str">
        <f>IF(AND($H662&gt;0,$I662&lt;&gt;"",$I662&gt;40000),IFERROR(WORKDAY.INTL($I662,INT(($H662+项目参数!$J$29-1)/项目参数!$J$29)-1,1,项目参数!$B$2:$B$200),WORKDAY($I662,INT(($H662+项目参数!$J$29-1)/项目参数!$J$29)-1,1)),"")</f>
        <v/>
      </c>
      <c r="K662" s="121" t="str">
        <f>IF(AND($L662&lt;&gt;"",$L662&gt;40000,$M662&lt;&gt;"",$M662&gt;40000),(1+IFERROR(NETWORKDAYS.INTL($L662,$M662,1,项目参数!$B$2:$B$200),NETWORKDAYS($L662,$M662,1)))*项目参数!$J$29,"")</f>
        <v/>
      </c>
      <c r="L662" s="40"/>
      <c r="M662" s="40"/>
      <c r="N662" s="58"/>
      <c r="O662" s="61"/>
      <c r="W662" s="98" t="b">
        <f t="shared" si="10"/>
        <v>0</v>
      </c>
      <c r="Y662" s="32" t="str">
        <f>IF($W662,VLOOKUP($B662,项目阶段与里程碑!$B:$E,3,FALSE),"")</f>
        <v/>
      </c>
      <c r="Z662" s="32" t="str">
        <f>IF($W662,VLOOKUP($B662,项目阶段与里程碑!$B:$E,4,FALSE),"")</f>
        <v/>
      </c>
      <c r="AA662" t="e">
        <f>VLOOKUP(F662,内部通讯录!$B:$F,5,FALSE)</f>
        <v>#N/A</v>
      </c>
      <c r="AB662" t="str">
        <f>IFERROR(VLOOKUP($AA662,项目参数!$I$14:$J$21,2,FALSE),"")</f>
        <v/>
      </c>
    </row>
    <row r="663" spans="1:28">
      <c r="A663" s="8"/>
      <c r="B663" s="8"/>
      <c r="C663" s="8"/>
      <c r="D663" s="8"/>
      <c r="E663" s="8"/>
      <c r="F663" s="8"/>
      <c r="G663" s="8"/>
      <c r="H663" s="116"/>
      <c r="I663" s="40"/>
      <c r="J663" s="120" t="str">
        <f>IF(AND($H663&gt;0,$I663&lt;&gt;"",$I663&gt;40000),IFERROR(WORKDAY.INTL($I663,INT(($H663+项目参数!$J$29-1)/项目参数!$J$29)-1,1,项目参数!$B$2:$B$200),WORKDAY($I663,INT(($H663+项目参数!$J$29-1)/项目参数!$J$29)-1,1)),"")</f>
        <v/>
      </c>
      <c r="K663" s="121" t="str">
        <f>IF(AND($L663&lt;&gt;"",$L663&gt;40000,$M663&lt;&gt;"",$M663&gt;40000),(1+IFERROR(NETWORKDAYS.INTL($L663,$M663,1,项目参数!$B$2:$B$200),NETWORKDAYS($L663,$M663,1)))*项目参数!$J$29,"")</f>
        <v/>
      </c>
      <c r="L663" s="40"/>
      <c r="M663" s="40"/>
      <c r="N663" s="58"/>
      <c r="O663" s="61"/>
      <c r="W663" s="98" t="b">
        <f t="shared" si="10"/>
        <v>0</v>
      </c>
      <c r="Y663" s="32" t="str">
        <f>IF($W663,VLOOKUP($B663,项目阶段与里程碑!$B:$E,3,FALSE),"")</f>
        <v/>
      </c>
      <c r="Z663" s="32" t="str">
        <f>IF($W663,VLOOKUP($B663,项目阶段与里程碑!$B:$E,4,FALSE),"")</f>
        <v/>
      </c>
      <c r="AA663" t="e">
        <f>VLOOKUP(F663,内部通讯录!$B:$F,5,FALSE)</f>
        <v>#N/A</v>
      </c>
      <c r="AB663" t="str">
        <f>IFERROR(VLOOKUP($AA663,项目参数!$I$14:$J$21,2,FALSE),"")</f>
        <v/>
      </c>
    </row>
    <row r="664" spans="1:28">
      <c r="A664" s="8"/>
      <c r="B664" s="8"/>
      <c r="C664" s="8"/>
      <c r="D664" s="8"/>
      <c r="E664" s="8"/>
      <c r="F664" s="8"/>
      <c r="G664" s="8"/>
      <c r="H664" s="116"/>
      <c r="I664" s="40"/>
      <c r="J664" s="120" t="str">
        <f>IF(AND($H664&gt;0,$I664&lt;&gt;"",$I664&gt;40000),IFERROR(WORKDAY.INTL($I664,INT(($H664+项目参数!$J$29-1)/项目参数!$J$29)-1,1,项目参数!$B$2:$B$200),WORKDAY($I664,INT(($H664+项目参数!$J$29-1)/项目参数!$J$29)-1,1)),"")</f>
        <v/>
      </c>
      <c r="K664" s="121" t="str">
        <f>IF(AND($L664&lt;&gt;"",$L664&gt;40000,$M664&lt;&gt;"",$M664&gt;40000),(1+IFERROR(NETWORKDAYS.INTL($L664,$M664,1,项目参数!$B$2:$B$200),NETWORKDAYS($L664,$M664,1)))*项目参数!$J$29,"")</f>
        <v/>
      </c>
      <c r="L664" s="40"/>
      <c r="M664" s="40"/>
      <c r="N664" s="58"/>
      <c r="O664" s="61"/>
      <c r="W664" s="98" t="b">
        <f t="shared" si="10"/>
        <v>0</v>
      </c>
      <c r="Y664" s="32" t="str">
        <f>IF($W664,VLOOKUP($B664,项目阶段与里程碑!$B:$E,3,FALSE),"")</f>
        <v/>
      </c>
      <c r="Z664" s="32" t="str">
        <f>IF($W664,VLOOKUP($B664,项目阶段与里程碑!$B:$E,4,FALSE),"")</f>
        <v/>
      </c>
      <c r="AA664" t="e">
        <f>VLOOKUP(F664,内部通讯录!$B:$F,5,FALSE)</f>
        <v>#N/A</v>
      </c>
      <c r="AB664" t="str">
        <f>IFERROR(VLOOKUP($AA664,项目参数!$I$14:$J$21,2,FALSE),"")</f>
        <v/>
      </c>
    </row>
    <row r="665" spans="1:28">
      <c r="A665" s="8"/>
      <c r="B665" s="8"/>
      <c r="C665" s="8"/>
      <c r="D665" s="8"/>
      <c r="E665" s="8"/>
      <c r="F665" s="8"/>
      <c r="G665" s="8"/>
      <c r="H665" s="116"/>
      <c r="I665" s="40"/>
      <c r="J665" s="120" t="str">
        <f>IF(AND($H665&gt;0,$I665&lt;&gt;"",$I665&gt;40000),IFERROR(WORKDAY.INTL($I665,INT(($H665+项目参数!$J$29-1)/项目参数!$J$29)-1,1,项目参数!$B$2:$B$200),WORKDAY($I665,INT(($H665+项目参数!$J$29-1)/项目参数!$J$29)-1,1)),"")</f>
        <v/>
      </c>
      <c r="K665" s="121" t="str">
        <f>IF(AND($L665&lt;&gt;"",$L665&gt;40000,$M665&lt;&gt;"",$M665&gt;40000),(1+IFERROR(NETWORKDAYS.INTL($L665,$M665,1,项目参数!$B$2:$B$200),NETWORKDAYS($L665,$M665,1)))*项目参数!$J$29,"")</f>
        <v/>
      </c>
      <c r="L665" s="40"/>
      <c r="M665" s="40"/>
      <c r="N665" s="58"/>
      <c r="O665" s="61"/>
      <c r="W665" s="98" t="b">
        <f t="shared" si="10"/>
        <v>0</v>
      </c>
      <c r="Y665" s="32" t="str">
        <f>IF($W665,VLOOKUP($B665,项目阶段与里程碑!$B:$E,3,FALSE),"")</f>
        <v/>
      </c>
      <c r="Z665" s="32" t="str">
        <f>IF($W665,VLOOKUP($B665,项目阶段与里程碑!$B:$E,4,FALSE),"")</f>
        <v/>
      </c>
      <c r="AA665" t="e">
        <f>VLOOKUP(F665,内部通讯录!$B:$F,5,FALSE)</f>
        <v>#N/A</v>
      </c>
      <c r="AB665" t="str">
        <f>IFERROR(VLOOKUP($AA665,项目参数!$I$14:$J$21,2,FALSE),"")</f>
        <v/>
      </c>
    </row>
    <row r="666" spans="1:28">
      <c r="A666" s="8"/>
      <c r="B666" s="8"/>
      <c r="C666" s="8"/>
      <c r="D666" s="8"/>
      <c r="E666" s="8"/>
      <c r="F666" s="8"/>
      <c r="G666" s="8"/>
      <c r="H666" s="116"/>
      <c r="I666" s="40"/>
      <c r="J666" s="120" t="str">
        <f>IF(AND($H666&gt;0,$I666&lt;&gt;"",$I666&gt;40000),IFERROR(WORKDAY.INTL($I666,INT(($H666+项目参数!$J$29-1)/项目参数!$J$29)-1,1,项目参数!$B$2:$B$200),WORKDAY($I666,INT(($H666+项目参数!$J$29-1)/项目参数!$J$29)-1,1)),"")</f>
        <v/>
      </c>
      <c r="K666" s="121" t="str">
        <f>IF(AND($L666&lt;&gt;"",$L666&gt;40000,$M666&lt;&gt;"",$M666&gt;40000),(1+IFERROR(NETWORKDAYS.INTL($L666,$M666,1,项目参数!$B$2:$B$200),NETWORKDAYS($L666,$M666,1)))*项目参数!$J$29,"")</f>
        <v/>
      </c>
      <c r="L666" s="40"/>
      <c r="M666" s="40"/>
      <c r="N666" s="58"/>
      <c r="O666" s="61"/>
      <c r="W666" s="98" t="b">
        <f t="shared" si="10"/>
        <v>0</v>
      </c>
      <c r="Y666" s="32" t="str">
        <f>IF($W666,VLOOKUP($B666,项目阶段与里程碑!$B:$E,3,FALSE),"")</f>
        <v/>
      </c>
      <c r="Z666" s="32" t="str">
        <f>IF($W666,VLOOKUP($B666,项目阶段与里程碑!$B:$E,4,FALSE),"")</f>
        <v/>
      </c>
      <c r="AA666" t="e">
        <f>VLOOKUP(F666,内部通讯录!$B:$F,5,FALSE)</f>
        <v>#N/A</v>
      </c>
      <c r="AB666" t="str">
        <f>IFERROR(VLOOKUP($AA666,项目参数!$I$14:$J$21,2,FALSE),"")</f>
        <v/>
      </c>
    </row>
    <row r="667" spans="1:28">
      <c r="A667" s="8"/>
      <c r="B667" s="8"/>
      <c r="C667" s="8"/>
      <c r="D667" s="8"/>
      <c r="E667" s="8"/>
      <c r="F667" s="8"/>
      <c r="G667" s="8"/>
      <c r="H667" s="116"/>
      <c r="I667" s="40"/>
      <c r="J667" s="120" t="str">
        <f>IF(AND($H667&gt;0,$I667&lt;&gt;"",$I667&gt;40000),IFERROR(WORKDAY.INTL($I667,INT(($H667+项目参数!$J$29-1)/项目参数!$J$29)-1,1,项目参数!$B$2:$B$200),WORKDAY($I667,INT(($H667+项目参数!$J$29-1)/项目参数!$J$29)-1,1)),"")</f>
        <v/>
      </c>
      <c r="K667" s="121" t="str">
        <f>IF(AND($L667&lt;&gt;"",$L667&gt;40000,$M667&lt;&gt;"",$M667&gt;40000),(1+IFERROR(NETWORKDAYS.INTL($L667,$M667,1,项目参数!$B$2:$B$200),NETWORKDAYS($L667,$M667,1)))*项目参数!$J$29,"")</f>
        <v/>
      </c>
      <c r="L667" s="40"/>
      <c r="M667" s="40"/>
      <c r="N667" s="58"/>
      <c r="O667" s="61"/>
      <c r="W667" s="98" t="b">
        <f t="shared" si="10"/>
        <v>0</v>
      </c>
      <c r="Y667" s="32" t="str">
        <f>IF($W667,VLOOKUP($B667,项目阶段与里程碑!$B:$E,3,FALSE),"")</f>
        <v/>
      </c>
      <c r="Z667" s="32" t="str">
        <f>IF($W667,VLOOKUP($B667,项目阶段与里程碑!$B:$E,4,FALSE),"")</f>
        <v/>
      </c>
      <c r="AA667" t="e">
        <f>VLOOKUP(F667,内部通讯录!$B:$F,5,FALSE)</f>
        <v>#N/A</v>
      </c>
      <c r="AB667" t="str">
        <f>IFERROR(VLOOKUP($AA667,项目参数!$I$14:$J$21,2,FALSE),"")</f>
        <v/>
      </c>
    </row>
    <row r="668" spans="1:28">
      <c r="A668" s="8"/>
      <c r="B668" s="8"/>
      <c r="C668" s="8"/>
      <c r="D668" s="8"/>
      <c r="E668" s="8"/>
      <c r="F668" s="8"/>
      <c r="G668" s="8"/>
      <c r="H668" s="116"/>
      <c r="I668" s="40"/>
      <c r="J668" s="120" t="str">
        <f>IF(AND($H668&gt;0,$I668&lt;&gt;"",$I668&gt;40000),IFERROR(WORKDAY.INTL($I668,INT(($H668+项目参数!$J$29-1)/项目参数!$J$29)-1,1,项目参数!$B$2:$B$200),WORKDAY($I668,INT(($H668+项目参数!$J$29-1)/项目参数!$J$29)-1,1)),"")</f>
        <v/>
      </c>
      <c r="K668" s="121" t="str">
        <f>IF(AND($L668&lt;&gt;"",$L668&gt;40000,$M668&lt;&gt;"",$M668&gt;40000),(1+IFERROR(NETWORKDAYS.INTL($L668,$M668,1,项目参数!$B$2:$B$200),NETWORKDAYS($L668,$M668,1)))*项目参数!$J$29,"")</f>
        <v/>
      </c>
      <c r="L668" s="40"/>
      <c r="M668" s="40"/>
      <c r="N668" s="58"/>
      <c r="O668" s="61"/>
      <c r="W668" s="98" t="b">
        <f t="shared" si="10"/>
        <v>0</v>
      </c>
      <c r="Y668" s="32" t="str">
        <f>IF($W668,VLOOKUP($B668,项目阶段与里程碑!$B:$E,3,FALSE),"")</f>
        <v/>
      </c>
      <c r="Z668" s="32" t="str">
        <f>IF($W668,VLOOKUP($B668,项目阶段与里程碑!$B:$E,4,FALSE),"")</f>
        <v/>
      </c>
      <c r="AA668" t="e">
        <f>VLOOKUP(F668,内部通讯录!$B:$F,5,FALSE)</f>
        <v>#N/A</v>
      </c>
      <c r="AB668" t="str">
        <f>IFERROR(VLOOKUP($AA668,项目参数!$I$14:$J$21,2,FALSE),"")</f>
        <v/>
      </c>
    </row>
    <row r="669" spans="1:28">
      <c r="A669" s="8"/>
      <c r="B669" s="8"/>
      <c r="C669" s="8"/>
      <c r="D669" s="8"/>
      <c r="E669" s="8"/>
      <c r="F669" s="8"/>
      <c r="G669" s="8"/>
      <c r="H669" s="116"/>
      <c r="I669" s="40"/>
      <c r="J669" s="120" t="str">
        <f>IF(AND($H669&gt;0,$I669&lt;&gt;"",$I669&gt;40000),IFERROR(WORKDAY.INTL($I669,INT(($H669+项目参数!$J$29-1)/项目参数!$J$29)-1,1,项目参数!$B$2:$B$200),WORKDAY($I669,INT(($H669+项目参数!$J$29-1)/项目参数!$J$29)-1,1)),"")</f>
        <v/>
      </c>
      <c r="K669" s="121" t="str">
        <f>IF(AND($L669&lt;&gt;"",$L669&gt;40000,$M669&lt;&gt;"",$M669&gt;40000),(1+IFERROR(NETWORKDAYS.INTL($L669,$M669,1,项目参数!$B$2:$B$200),NETWORKDAYS($L669,$M669,1)))*项目参数!$J$29,"")</f>
        <v/>
      </c>
      <c r="L669" s="40"/>
      <c r="M669" s="40"/>
      <c r="N669" s="58"/>
      <c r="O669" s="61"/>
      <c r="W669" s="98" t="b">
        <f t="shared" si="10"/>
        <v>0</v>
      </c>
      <c r="Y669" s="32" t="str">
        <f>IF($W669,VLOOKUP($B669,项目阶段与里程碑!$B:$E,3,FALSE),"")</f>
        <v/>
      </c>
      <c r="Z669" s="32" t="str">
        <f>IF($W669,VLOOKUP($B669,项目阶段与里程碑!$B:$E,4,FALSE),"")</f>
        <v/>
      </c>
      <c r="AA669" t="e">
        <f>VLOOKUP(F669,内部通讯录!$B:$F,5,FALSE)</f>
        <v>#N/A</v>
      </c>
      <c r="AB669" t="str">
        <f>IFERROR(VLOOKUP($AA669,项目参数!$I$14:$J$21,2,FALSE),"")</f>
        <v/>
      </c>
    </row>
    <row r="670" spans="1:28">
      <c r="A670" s="8"/>
      <c r="B670" s="8"/>
      <c r="C670" s="8"/>
      <c r="D670" s="8"/>
      <c r="E670" s="8"/>
      <c r="F670" s="8"/>
      <c r="G670" s="8"/>
      <c r="H670" s="116"/>
      <c r="I670" s="40"/>
      <c r="J670" s="120" t="str">
        <f>IF(AND($H670&gt;0,$I670&lt;&gt;"",$I670&gt;40000),IFERROR(WORKDAY.INTL($I670,INT(($H670+项目参数!$J$29-1)/项目参数!$J$29)-1,1,项目参数!$B$2:$B$200),WORKDAY($I670,INT(($H670+项目参数!$J$29-1)/项目参数!$J$29)-1,1)),"")</f>
        <v/>
      </c>
      <c r="K670" s="121" t="str">
        <f>IF(AND($L670&lt;&gt;"",$L670&gt;40000,$M670&lt;&gt;"",$M670&gt;40000),(1+IFERROR(NETWORKDAYS.INTL($L670,$M670,1,项目参数!$B$2:$B$200),NETWORKDAYS($L670,$M670,1)))*项目参数!$J$29,"")</f>
        <v/>
      </c>
      <c r="L670" s="40"/>
      <c r="M670" s="40"/>
      <c r="N670" s="58"/>
      <c r="O670" s="61"/>
      <c r="W670" s="98" t="b">
        <f t="shared" si="10"/>
        <v>0</v>
      </c>
      <c r="Y670" s="32" t="str">
        <f>IF($W670,VLOOKUP($B670,项目阶段与里程碑!$B:$E,3,FALSE),"")</f>
        <v/>
      </c>
      <c r="Z670" s="32" t="str">
        <f>IF($W670,VLOOKUP($B670,项目阶段与里程碑!$B:$E,4,FALSE),"")</f>
        <v/>
      </c>
      <c r="AA670" t="e">
        <f>VLOOKUP(F670,内部通讯录!$B:$F,5,FALSE)</f>
        <v>#N/A</v>
      </c>
      <c r="AB670" t="str">
        <f>IFERROR(VLOOKUP($AA670,项目参数!$I$14:$J$21,2,FALSE),"")</f>
        <v/>
      </c>
    </row>
    <row r="671" spans="1:28">
      <c r="A671" s="8"/>
      <c r="B671" s="8"/>
      <c r="C671" s="8"/>
      <c r="D671" s="8"/>
      <c r="E671" s="8"/>
      <c r="F671" s="8"/>
      <c r="G671" s="8"/>
      <c r="H671" s="116"/>
      <c r="I671" s="40"/>
      <c r="J671" s="120" t="str">
        <f>IF(AND($H671&gt;0,$I671&lt;&gt;"",$I671&gt;40000),IFERROR(WORKDAY.INTL($I671,INT(($H671+项目参数!$J$29-1)/项目参数!$J$29)-1,1,项目参数!$B$2:$B$200),WORKDAY($I671,INT(($H671+项目参数!$J$29-1)/项目参数!$J$29)-1,1)),"")</f>
        <v/>
      </c>
      <c r="K671" s="121" t="str">
        <f>IF(AND($L671&lt;&gt;"",$L671&gt;40000,$M671&lt;&gt;"",$M671&gt;40000),(1+IFERROR(NETWORKDAYS.INTL($L671,$M671,1,项目参数!$B$2:$B$200),NETWORKDAYS($L671,$M671,1)))*项目参数!$J$29,"")</f>
        <v/>
      </c>
      <c r="L671" s="40"/>
      <c r="M671" s="40"/>
      <c r="N671" s="58"/>
      <c r="O671" s="61"/>
      <c r="W671" s="98" t="b">
        <f t="shared" si="10"/>
        <v>0</v>
      </c>
      <c r="Y671" s="32" t="str">
        <f>IF($W671,VLOOKUP($B671,项目阶段与里程碑!$B:$E,3,FALSE),"")</f>
        <v/>
      </c>
      <c r="Z671" s="32" t="str">
        <f>IF($W671,VLOOKUP($B671,项目阶段与里程碑!$B:$E,4,FALSE),"")</f>
        <v/>
      </c>
      <c r="AA671" t="e">
        <f>VLOOKUP(F671,内部通讯录!$B:$F,5,FALSE)</f>
        <v>#N/A</v>
      </c>
      <c r="AB671" t="str">
        <f>IFERROR(VLOOKUP($AA671,项目参数!$I$14:$J$21,2,FALSE),"")</f>
        <v/>
      </c>
    </row>
    <row r="672" spans="1:28">
      <c r="A672" s="8"/>
      <c r="B672" s="8"/>
      <c r="C672" s="8"/>
      <c r="D672" s="8"/>
      <c r="E672" s="8"/>
      <c r="F672" s="8"/>
      <c r="G672" s="8"/>
      <c r="H672" s="116"/>
      <c r="I672" s="40"/>
      <c r="J672" s="120" t="str">
        <f>IF(AND($H672&gt;0,$I672&lt;&gt;"",$I672&gt;40000),IFERROR(WORKDAY.INTL($I672,INT(($H672+项目参数!$J$29-1)/项目参数!$J$29)-1,1,项目参数!$B$2:$B$200),WORKDAY($I672,INT(($H672+项目参数!$J$29-1)/项目参数!$J$29)-1,1)),"")</f>
        <v/>
      </c>
      <c r="K672" s="121" t="str">
        <f>IF(AND($L672&lt;&gt;"",$L672&gt;40000,$M672&lt;&gt;"",$M672&gt;40000),(1+IFERROR(NETWORKDAYS.INTL($L672,$M672,1,项目参数!$B$2:$B$200),NETWORKDAYS($L672,$M672,1)))*项目参数!$J$29,"")</f>
        <v/>
      </c>
      <c r="L672" s="40"/>
      <c r="M672" s="40"/>
      <c r="N672" s="58"/>
      <c r="O672" s="61"/>
      <c r="W672" s="98" t="b">
        <f t="shared" si="10"/>
        <v>0</v>
      </c>
      <c r="Y672" s="32" t="str">
        <f>IF($W672,VLOOKUP($B672,项目阶段与里程碑!$B:$E,3,FALSE),"")</f>
        <v/>
      </c>
      <c r="Z672" s="32" t="str">
        <f>IF($W672,VLOOKUP($B672,项目阶段与里程碑!$B:$E,4,FALSE),"")</f>
        <v/>
      </c>
      <c r="AA672" t="e">
        <f>VLOOKUP(F672,内部通讯录!$B:$F,5,FALSE)</f>
        <v>#N/A</v>
      </c>
      <c r="AB672" t="str">
        <f>IFERROR(VLOOKUP($AA672,项目参数!$I$14:$J$21,2,FALSE),"")</f>
        <v/>
      </c>
    </row>
    <row r="673" spans="1:28">
      <c r="A673" s="8"/>
      <c r="B673" s="8"/>
      <c r="C673" s="8"/>
      <c r="D673" s="8"/>
      <c r="E673" s="8"/>
      <c r="F673" s="8"/>
      <c r="G673" s="8"/>
      <c r="H673" s="116"/>
      <c r="I673" s="40"/>
      <c r="J673" s="120" t="str">
        <f>IF(AND($H673&gt;0,$I673&lt;&gt;"",$I673&gt;40000),IFERROR(WORKDAY.INTL($I673,INT(($H673+项目参数!$J$29-1)/项目参数!$J$29)-1,1,项目参数!$B$2:$B$200),WORKDAY($I673,INT(($H673+项目参数!$J$29-1)/项目参数!$J$29)-1,1)),"")</f>
        <v/>
      </c>
      <c r="K673" s="121" t="str">
        <f>IF(AND($L673&lt;&gt;"",$L673&gt;40000,$M673&lt;&gt;"",$M673&gt;40000),(1+IFERROR(NETWORKDAYS.INTL($L673,$M673,1,项目参数!$B$2:$B$200),NETWORKDAYS($L673,$M673,1)))*项目参数!$J$29,"")</f>
        <v/>
      </c>
      <c r="L673" s="40"/>
      <c r="M673" s="40"/>
      <c r="N673" s="58"/>
      <c r="O673" s="61"/>
      <c r="W673" s="98" t="b">
        <f t="shared" si="10"/>
        <v>0</v>
      </c>
      <c r="Y673" s="32" t="str">
        <f>IF($W673,VLOOKUP($B673,项目阶段与里程碑!$B:$E,3,FALSE),"")</f>
        <v/>
      </c>
      <c r="Z673" s="32" t="str">
        <f>IF($W673,VLOOKUP($B673,项目阶段与里程碑!$B:$E,4,FALSE),"")</f>
        <v/>
      </c>
      <c r="AA673" t="e">
        <f>VLOOKUP(F673,内部通讯录!$B:$F,5,FALSE)</f>
        <v>#N/A</v>
      </c>
      <c r="AB673" t="str">
        <f>IFERROR(VLOOKUP($AA673,项目参数!$I$14:$J$21,2,FALSE),"")</f>
        <v/>
      </c>
    </row>
    <row r="674" spans="1:28">
      <c r="A674" s="8"/>
      <c r="B674" s="8"/>
      <c r="C674" s="8"/>
      <c r="D674" s="8"/>
      <c r="E674" s="8"/>
      <c r="F674" s="8"/>
      <c r="G674" s="8"/>
      <c r="H674" s="116"/>
      <c r="I674" s="40"/>
      <c r="J674" s="120" t="str">
        <f>IF(AND($H674&gt;0,$I674&lt;&gt;"",$I674&gt;40000),IFERROR(WORKDAY.INTL($I674,INT(($H674+项目参数!$J$29-1)/项目参数!$J$29)-1,1,项目参数!$B$2:$B$200),WORKDAY($I674,INT(($H674+项目参数!$J$29-1)/项目参数!$J$29)-1,1)),"")</f>
        <v/>
      </c>
      <c r="K674" s="121" t="str">
        <f>IF(AND($L674&lt;&gt;"",$L674&gt;40000,$M674&lt;&gt;"",$M674&gt;40000),(1+IFERROR(NETWORKDAYS.INTL($L674,$M674,1,项目参数!$B$2:$B$200),NETWORKDAYS($L674,$M674,1)))*项目参数!$J$29,"")</f>
        <v/>
      </c>
      <c r="L674" s="40"/>
      <c r="M674" s="40"/>
      <c r="N674" s="58"/>
      <c r="O674" s="61"/>
      <c r="W674" s="98" t="b">
        <f t="shared" si="10"/>
        <v>0</v>
      </c>
      <c r="Y674" s="32" t="str">
        <f>IF($W674,VLOOKUP($B674,项目阶段与里程碑!$B:$E,3,FALSE),"")</f>
        <v/>
      </c>
      <c r="Z674" s="32" t="str">
        <f>IF($W674,VLOOKUP($B674,项目阶段与里程碑!$B:$E,4,FALSE),"")</f>
        <v/>
      </c>
      <c r="AA674" t="e">
        <f>VLOOKUP(F674,内部通讯录!$B:$F,5,FALSE)</f>
        <v>#N/A</v>
      </c>
      <c r="AB674" t="str">
        <f>IFERROR(VLOOKUP($AA674,项目参数!$I$14:$J$21,2,FALSE),"")</f>
        <v/>
      </c>
    </row>
    <row r="675" spans="1:28">
      <c r="A675" s="8"/>
      <c r="B675" s="8"/>
      <c r="C675" s="8"/>
      <c r="D675" s="8"/>
      <c r="E675" s="8"/>
      <c r="F675" s="8"/>
      <c r="G675" s="8"/>
      <c r="H675" s="116"/>
      <c r="I675" s="40"/>
      <c r="J675" s="120" t="str">
        <f>IF(AND($H675&gt;0,$I675&lt;&gt;"",$I675&gt;40000),IFERROR(WORKDAY.INTL($I675,INT(($H675+项目参数!$J$29-1)/项目参数!$J$29)-1,1,项目参数!$B$2:$B$200),WORKDAY($I675,INT(($H675+项目参数!$J$29-1)/项目参数!$J$29)-1,1)),"")</f>
        <v/>
      </c>
      <c r="K675" s="121" t="str">
        <f>IF(AND($L675&lt;&gt;"",$L675&gt;40000,$M675&lt;&gt;"",$M675&gt;40000),(1+IFERROR(NETWORKDAYS.INTL($L675,$M675,1,项目参数!$B$2:$B$200),NETWORKDAYS($L675,$M675,1)))*项目参数!$J$29,"")</f>
        <v/>
      </c>
      <c r="L675" s="40"/>
      <c r="M675" s="40"/>
      <c r="N675" s="58"/>
      <c r="O675" s="61"/>
      <c r="W675" s="98" t="b">
        <f t="shared" si="10"/>
        <v>0</v>
      </c>
      <c r="Y675" s="32" t="str">
        <f>IF($W675,VLOOKUP($B675,项目阶段与里程碑!$B:$E,3,FALSE),"")</f>
        <v/>
      </c>
      <c r="Z675" s="32" t="str">
        <f>IF($W675,VLOOKUP($B675,项目阶段与里程碑!$B:$E,4,FALSE),"")</f>
        <v/>
      </c>
      <c r="AA675" t="e">
        <f>VLOOKUP(F675,内部通讯录!$B:$F,5,FALSE)</f>
        <v>#N/A</v>
      </c>
      <c r="AB675" t="str">
        <f>IFERROR(VLOOKUP($AA675,项目参数!$I$14:$J$21,2,FALSE),"")</f>
        <v/>
      </c>
    </row>
    <row r="676" spans="1:28">
      <c r="A676" s="8"/>
      <c r="B676" s="8"/>
      <c r="C676" s="8"/>
      <c r="D676" s="8"/>
      <c r="E676" s="8"/>
      <c r="F676" s="8"/>
      <c r="G676" s="8"/>
      <c r="H676" s="116"/>
      <c r="I676" s="40"/>
      <c r="J676" s="120" t="str">
        <f>IF(AND($H676&gt;0,$I676&lt;&gt;"",$I676&gt;40000),IFERROR(WORKDAY.INTL($I676,INT(($H676+项目参数!$J$29-1)/项目参数!$J$29)-1,1,项目参数!$B$2:$B$200),WORKDAY($I676,INT(($H676+项目参数!$J$29-1)/项目参数!$J$29)-1,1)),"")</f>
        <v/>
      </c>
      <c r="K676" s="121" t="str">
        <f>IF(AND($L676&lt;&gt;"",$L676&gt;40000,$M676&lt;&gt;"",$M676&gt;40000),(1+IFERROR(NETWORKDAYS.INTL($L676,$M676,1,项目参数!$B$2:$B$200),NETWORKDAYS($L676,$M676,1)))*项目参数!$J$29,"")</f>
        <v/>
      </c>
      <c r="L676" s="40"/>
      <c r="M676" s="40"/>
      <c r="N676" s="58"/>
      <c r="O676" s="61"/>
      <c r="W676" s="98" t="b">
        <f t="shared" si="10"/>
        <v>0</v>
      </c>
      <c r="Y676" s="32" t="str">
        <f>IF($W676,VLOOKUP($B676,项目阶段与里程碑!$B:$E,3,FALSE),"")</f>
        <v/>
      </c>
      <c r="Z676" s="32" t="str">
        <f>IF($W676,VLOOKUP($B676,项目阶段与里程碑!$B:$E,4,FALSE),"")</f>
        <v/>
      </c>
      <c r="AA676" t="e">
        <f>VLOOKUP(F676,内部通讯录!$B:$F,5,FALSE)</f>
        <v>#N/A</v>
      </c>
      <c r="AB676" t="str">
        <f>IFERROR(VLOOKUP($AA676,项目参数!$I$14:$J$21,2,FALSE),"")</f>
        <v/>
      </c>
    </row>
    <row r="677" spans="1:28">
      <c r="A677" s="8"/>
      <c r="B677" s="8"/>
      <c r="C677" s="8"/>
      <c r="D677" s="8"/>
      <c r="E677" s="8"/>
      <c r="F677" s="8"/>
      <c r="G677" s="8"/>
      <c r="H677" s="116"/>
      <c r="I677" s="40"/>
      <c r="J677" s="120" t="str">
        <f>IF(AND($H677&gt;0,$I677&lt;&gt;"",$I677&gt;40000),IFERROR(WORKDAY.INTL($I677,INT(($H677+项目参数!$J$29-1)/项目参数!$J$29)-1,1,项目参数!$B$2:$B$200),WORKDAY($I677,INT(($H677+项目参数!$J$29-1)/项目参数!$J$29)-1,1)),"")</f>
        <v/>
      </c>
      <c r="K677" s="121" t="str">
        <f>IF(AND($L677&lt;&gt;"",$L677&gt;40000,$M677&lt;&gt;"",$M677&gt;40000),(1+IFERROR(NETWORKDAYS.INTL($L677,$M677,1,项目参数!$B$2:$B$200),NETWORKDAYS($L677,$M677,1)))*项目参数!$J$29,"")</f>
        <v/>
      </c>
      <c r="L677" s="40"/>
      <c r="M677" s="40"/>
      <c r="N677" s="58"/>
      <c r="O677" s="61"/>
      <c r="W677" s="98" t="b">
        <f t="shared" si="10"/>
        <v>0</v>
      </c>
      <c r="Y677" s="32" t="str">
        <f>IF($W677,VLOOKUP($B677,项目阶段与里程碑!$B:$E,3,FALSE),"")</f>
        <v/>
      </c>
      <c r="Z677" s="32" t="str">
        <f>IF($W677,VLOOKUP($B677,项目阶段与里程碑!$B:$E,4,FALSE),"")</f>
        <v/>
      </c>
      <c r="AA677" t="e">
        <f>VLOOKUP(F677,内部通讯录!$B:$F,5,FALSE)</f>
        <v>#N/A</v>
      </c>
      <c r="AB677" t="str">
        <f>IFERROR(VLOOKUP($AA677,项目参数!$I$14:$J$21,2,FALSE),"")</f>
        <v/>
      </c>
    </row>
    <row r="678" spans="1:28">
      <c r="A678" s="8"/>
      <c r="B678" s="8"/>
      <c r="C678" s="8"/>
      <c r="D678" s="8"/>
      <c r="E678" s="8"/>
      <c r="F678" s="8"/>
      <c r="G678" s="8"/>
      <c r="H678" s="116"/>
      <c r="I678" s="40"/>
      <c r="J678" s="120" t="str">
        <f>IF(AND($H678&gt;0,$I678&lt;&gt;"",$I678&gt;40000),IFERROR(WORKDAY.INTL($I678,INT(($H678+项目参数!$J$29-1)/项目参数!$J$29)-1,1,项目参数!$B$2:$B$200),WORKDAY($I678,INT(($H678+项目参数!$J$29-1)/项目参数!$J$29)-1,1)),"")</f>
        <v/>
      </c>
      <c r="K678" s="121" t="str">
        <f>IF(AND($L678&lt;&gt;"",$L678&gt;40000,$M678&lt;&gt;"",$M678&gt;40000),(1+IFERROR(NETWORKDAYS.INTL($L678,$M678,1,项目参数!$B$2:$B$200),NETWORKDAYS($L678,$M678,1)))*项目参数!$J$29,"")</f>
        <v/>
      </c>
      <c r="L678" s="40"/>
      <c r="M678" s="40"/>
      <c r="N678" s="58"/>
      <c r="O678" s="61"/>
      <c r="W678" s="98" t="b">
        <f t="shared" si="10"/>
        <v>0</v>
      </c>
      <c r="Y678" s="32" t="str">
        <f>IF($W678,VLOOKUP($B678,项目阶段与里程碑!$B:$E,3,FALSE),"")</f>
        <v/>
      </c>
      <c r="Z678" s="32" t="str">
        <f>IF($W678,VLOOKUP($B678,项目阶段与里程碑!$B:$E,4,FALSE),"")</f>
        <v/>
      </c>
      <c r="AA678" t="e">
        <f>VLOOKUP(F678,内部通讯录!$B:$F,5,FALSE)</f>
        <v>#N/A</v>
      </c>
      <c r="AB678" t="str">
        <f>IFERROR(VLOOKUP($AA678,项目参数!$I$14:$J$21,2,FALSE),"")</f>
        <v/>
      </c>
    </row>
    <row r="679" spans="1:28">
      <c r="A679" s="8"/>
      <c r="B679" s="8"/>
      <c r="C679" s="8"/>
      <c r="D679" s="8"/>
      <c r="E679" s="8"/>
      <c r="F679" s="8"/>
      <c r="G679" s="8"/>
      <c r="H679" s="116"/>
      <c r="I679" s="40"/>
      <c r="J679" s="120" t="str">
        <f>IF(AND($H679&gt;0,$I679&lt;&gt;"",$I679&gt;40000),IFERROR(WORKDAY.INTL($I679,INT(($H679+项目参数!$J$29-1)/项目参数!$J$29)-1,1,项目参数!$B$2:$B$200),WORKDAY($I679,INT(($H679+项目参数!$J$29-1)/项目参数!$J$29)-1,1)),"")</f>
        <v/>
      </c>
      <c r="K679" s="121" t="str">
        <f>IF(AND($L679&lt;&gt;"",$L679&gt;40000,$M679&lt;&gt;"",$M679&gt;40000),(1+IFERROR(NETWORKDAYS.INTL($L679,$M679,1,项目参数!$B$2:$B$200),NETWORKDAYS($L679,$M679,1)))*项目参数!$J$29,"")</f>
        <v/>
      </c>
      <c r="L679" s="40"/>
      <c r="M679" s="40"/>
      <c r="N679" s="58"/>
      <c r="O679" s="61"/>
      <c r="W679" s="98" t="b">
        <f t="shared" si="10"/>
        <v>0</v>
      </c>
      <c r="Y679" s="32" t="str">
        <f>IF($W679,VLOOKUP($B679,项目阶段与里程碑!$B:$E,3,FALSE),"")</f>
        <v/>
      </c>
      <c r="Z679" s="32" t="str">
        <f>IF($W679,VLOOKUP($B679,项目阶段与里程碑!$B:$E,4,FALSE),"")</f>
        <v/>
      </c>
      <c r="AA679" t="e">
        <f>VLOOKUP(F679,内部通讯录!$B:$F,5,FALSE)</f>
        <v>#N/A</v>
      </c>
      <c r="AB679" t="str">
        <f>IFERROR(VLOOKUP($AA679,项目参数!$I$14:$J$21,2,FALSE),"")</f>
        <v/>
      </c>
    </row>
    <row r="680" spans="1:28">
      <c r="A680" s="8"/>
      <c r="B680" s="8"/>
      <c r="C680" s="8"/>
      <c r="D680" s="8"/>
      <c r="E680" s="8"/>
      <c r="F680" s="8"/>
      <c r="G680" s="8"/>
      <c r="H680" s="116"/>
      <c r="I680" s="40"/>
      <c r="J680" s="120" t="str">
        <f>IF(AND($H680&gt;0,$I680&lt;&gt;"",$I680&gt;40000),IFERROR(WORKDAY.INTL($I680,INT(($H680+项目参数!$J$29-1)/项目参数!$J$29)-1,1,项目参数!$B$2:$B$200),WORKDAY($I680,INT(($H680+项目参数!$J$29-1)/项目参数!$J$29)-1,1)),"")</f>
        <v/>
      </c>
      <c r="K680" s="121" t="str">
        <f>IF(AND($L680&lt;&gt;"",$L680&gt;40000,$M680&lt;&gt;"",$M680&gt;40000),(1+IFERROR(NETWORKDAYS.INTL($L680,$M680,1,项目参数!$B$2:$B$200),NETWORKDAYS($L680,$M680,1)))*项目参数!$J$29,"")</f>
        <v/>
      </c>
      <c r="L680" s="40"/>
      <c r="M680" s="40"/>
      <c r="N680" s="58"/>
      <c r="O680" s="61"/>
      <c r="W680" s="98" t="b">
        <f t="shared" si="10"/>
        <v>0</v>
      </c>
      <c r="Y680" s="32" t="str">
        <f>IF($W680,VLOOKUP($B680,项目阶段与里程碑!$B:$E,3,FALSE),"")</f>
        <v/>
      </c>
      <c r="Z680" s="32" t="str">
        <f>IF($W680,VLOOKUP($B680,项目阶段与里程碑!$B:$E,4,FALSE),"")</f>
        <v/>
      </c>
      <c r="AA680" t="e">
        <f>VLOOKUP(F680,内部通讯录!$B:$F,5,FALSE)</f>
        <v>#N/A</v>
      </c>
      <c r="AB680" t="str">
        <f>IFERROR(VLOOKUP($AA680,项目参数!$I$14:$J$21,2,FALSE),"")</f>
        <v/>
      </c>
    </row>
    <row r="681" spans="1:28">
      <c r="A681" s="8"/>
      <c r="B681" s="8"/>
      <c r="C681" s="8"/>
      <c r="D681" s="8"/>
      <c r="E681" s="8"/>
      <c r="F681" s="8"/>
      <c r="G681" s="8"/>
      <c r="H681" s="116"/>
      <c r="I681" s="40"/>
      <c r="J681" s="120" t="str">
        <f>IF(AND($H681&gt;0,$I681&lt;&gt;"",$I681&gt;40000),IFERROR(WORKDAY.INTL($I681,INT(($H681+项目参数!$J$29-1)/项目参数!$J$29)-1,1,项目参数!$B$2:$B$200),WORKDAY($I681,INT(($H681+项目参数!$J$29-1)/项目参数!$J$29)-1,1)),"")</f>
        <v/>
      </c>
      <c r="K681" s="121" t="str">
        <f>IF(AND($L681&lt;&gt;"",$L681&gt;40000,$M681&lt;&gt;"",$M681&gt;40000),(1+IFERROR(NETWORKDAYS.INTL($L681,$M681,1,项目参数!$B$2:$B$200),NETWORKDAYS($L681,$M681,1)))*项目参数!$J$29,"")</f>
        <v/>
      </c>
      <c r="L681" s="40"/>
      <c r="M681" s="40"/>
      <c r="N681" s="58"/>
      <c r="O681" s="61"/>
      <c r="W681" s="98" t="b">
        <f t="shared" si="10"/>
        <v>0</v>
      </c>
      <c r="Y681" s="32" t="str">
        <f>IF($W681,VLOOKUP($B681,项目阶段与里程碑!$B:$E,3,FALSE),"")</f>
        <v/>
      </c>
      <c r="Z681" s="32" t="str">
        <f>IF($W681,VLOOKUP($B681,项目阶段与里程碑!$B:$E,4,FALSE),"")</f>
        <v/>
      </c>
      <c r="AA681" t="e">
        <f>VLOOKUP(F681,内部通讯录!$B:$F,5,FALSE)</f>
        <v>#N/A</v>
      </c>
      <c r="AB681" t="str">
        <f>IFERROR(VLOOKUP($AA681,项目参数!$I$14:$J$21,2,FALSE),"")</f>
        <v/>
      </c>
    </row>
    <row r="682" spans="1:28">
      <c r="A682" s="8"/>
      <c r="B682" s="8"/>
      <c r="C682" s="8"/>
      <c r="D682" s="8"/>
      <c r="E682" s="8"/>
      <c r="F682" s="8"/>
      <c r="G682" s="8"/>
      <c r="H682" s="116"/>
      <c r="I682" s="40"/>
      <c r="J682" s="120" t="str">
        <f>IF(AND($H682&gt;0,$I682&lt;&gt;"",$I682&gt;40000),IFERROR(WORKDAY.INTL($I682,INT(($H682+项目参数!$J$29-1)/项目参数!$J$29)-1,1,项目参数!$B$2:$B$200),WORKDAY($I682,INT(($H682+项目参数!$J$29-1)/项目参数!$J$29)-1,1)),"")</f>
        <v/>
      </c>
      <c r="K682" s="121" t="str">
        <f>IF(AND($L682&lt;&gt;"",$L682&gt;40000,$M682&lt;&gt;"",$M682&gt;40000),(1+IFERROR(NETWORKDAYS.INTL($L682,$M682,1,项目参数!$B$2:$B$200),NETWORKDAYS($L682,$M682,1)))*项目参数!$J$29,"")</f>
        <v/>
      </c>
      <c r="L682" s="40"/>
      <c r="M682" s="40"/>
      <c r="N682" s="58"/>
      <c r="O682" s="61"/>
      <c r="W682" s="98" t="b">
        <f t="shared" si="10"/>
        <v>0</v>
      </c>
      <c r="Y682" s="32" t="str">
        <f>IF($W682,VLOOKUP($B682,项目阶段与里程碑!$B:$E,3,FALSE),"")</f>
        <v/>
      </c>
      <c r="Z682" s="32" t="str">
        <f>IF($W682,VLOOKUP($B682,项目阶段与里程碑!$B:$E,4,FALSE),"")</f>
        <v/>
      </c>
      <c r="AA682" t="e">
        <f>VLOOKUP(F682,内部通讯录!$B:$F,5,FALSE)</f>
        <v>#N/A</v>
      </c>
      <c r="AB682" t="str">
        <f>IFERROR(VLOOKUP($AA682,项目参数!$I$14:$J$21,2,FALSE),"")</f>
        <v/>
      </c>
    </row>
    <row r="683" spans="1:28">
      <c r="A683" s="8"/>
      <c r="B683" s="8"/>
      <c r="C683" s="8"/>
      <c r="D683" s="8"/>
      <c r="E683" s="8"/>
      <c r="F683" s="8"/>
      <c r="G683" s="8"/>
      <c r="H683" s="116"/>
      <c r="I683" s="40"/>
      <c r="J683" s="120" t="str">
        <f>IF(AND($H683&gt;0,$I683&lt;&gt;"",$I683&gt;40000),IFERROR(WORKDAY.INTL($I683,INT(($H683+项目参数!$J$29-1)/项目参数!$J$29)-1,1,项目参数!$B$2:$B$200),WORKDAY($I683,INT(($H683+项目参数!$J$29-1)/项目参数!$J$29)-1,1)),"")</f>
        <v/>
      </c>
      <c r="K683" s="121" t="str">
        <f>IF(AND($L683&lt;&gt;"",$L683&gt;40000,$M683&lt;&gt;"",$M683&gt;40000),(1+IFERROR(NETWORKDAYS.INTL($L683,$M683,1,项目参数!$B$2:$B$200),NETWORKDAYS($L683,$M683,1)))*项目参数!$J$29,"")</f>
        <v/>
      </c>
      <c r="L683" s="40"/>
      <c r="M683" s="40"/>
      <c r="N683" s="58"/>
      <c r="O683" s="61"/>
      <c r="W683" s="98" t="b">
        <f t="shared" si="10"/>
        <v>0</v>
      </c>
      <c r="Y683" s="32" t="str">
        <f>IF($W683,VLOOKUP($B683,项目阶段与里程碑!$B:$E,3,FALSE),"")</f>
        <v/>
      </c>
      <c r="Z683" s="32" t="str">
        <f>IF($W683,VLOOKUP($B683,项目阶段与里程碑!$B:$E,4,FALSE),"")</f>
        <v/>
      </c>
      <c r="AA683" t="e">
        <f>VLOOKUP(F683,内部通讯录!$B:$F,5,FALSE)</f>
        <v>#N/A</v>
      </c>
      <c r="AB683" t="str">
        <f>IFERROR(VLOOKUP($AA683,项目参数!$I$14:$J$21,2,FALSE),"")</f>
        <v/>
      </c>
    </row>
    <row r="684" spans="1:28">
      <c r="A684" s="8"/>
      <c r="B684" s="8"/>
      <c r="C684" s="8"/>
      <c r="D684" s="8"/>
      <c r="E684" s="8"/>
      <c r="F684" s="8"/>
      <c r="G684" s="8"/>
      <c r="H684" s="116"/>
      <c r="I684" s="40"/>
      <c r="J684" s="120" t="str">
        <f>IF(AND($H684&gt;0,$I684&lt;&gt;"",$I684&gt;40000),IFERROR(WORKDAY.INTL($I684,INT(($H684+项目参数!$J$29-1)/项目参数!$J$29)-1,1,项目参数!$B$2:$B$200),WORKDAY($I684,INT(($H684+项目参数!$J$29-1)/项目参数!$J$29)-1,1)),"")</f>
        <v/>
      </c>
      <c r="K684" s="121" t="str">
        <f>IF(AND($L684&lt;&gt;"",$L684&gt;40000,$M684&lt;&gt;"",$M684&gt;40000),(1+IFERROR(NETWORKDAYS.INTL($L684,$M684,1,项目参数!$B$2:$B$200),NETWORKDAYS($L684,$M684,1)))*项目参数!$J$29,"")</f>
        <v/>
      </c>
      <c r="L684" s="40"/>
      <c r="M684" s="40"/>
      <c r="N684" s="58"/>
      <c r="O684" s="61"/>
      <c r="W684" s="98" t="b">
        <f t="shared" si="10"/>
        <v>0</v>
      </c>
      <c r="Y684" s="32" t="str">
        <f>IF($W684,VLOOKUP($B684,项目阶段与里程碑!$B:$E,3,FALSE),"")</f>
        <v/>
      </c>
      <c r="Z684" s="32" t="str">
        <f>IF($W684,VLOOKUP($B684,项目阶段与里程碑!$B:$E,4,FALSE),"")</f>
        <v/>
      </c>
      <c r="AA684" t="e">
        <f>VLOOKUP(F684,内部通讯录!$B:$F,5,FALSE)</f>
        <v>#N/A</v>
      </c>
      <c r="AB684" t="str">
        <f>IFERROR(VLOOKUP($AA684,项目参数!$I$14:$J$21,2,FALSE),"")</f>
        <v/>
      </c>
    </row>
    <row r="685" spans="1:28">
      <c r="A685" s="8"/>
      <c r="B685" s="8"/>
      <c r="C685" s="8"/>
      <c r="D685" s="8"/>
      <c r="E685" s="8"/>
      <c r="F685" s="8"/>
      <c r="G685" s="8"/>
      <c r="H685" s="116"/>
      <c r="I685" s="40"/>
      <c r="J685" s="120" t="str">
        <f>IF(AND($H685&gt;0,$I685&lt;&gt;"",$I685&gt;40000),IFERROR(WORKDAY.INTL($I685,INT(($H685+项目参数!$J$29-1)/项目参数!$J$29)-1,1,项目参数!$B$2:$B$200),WORKDAY($I685,INT(($H685+项目参数!$J$29-1)/项目参数!$J$29)-1,1)),"")</f>
        <v/>
      </c>
      <c r="K685" s="121" t="str">
        <f>IF(AND($L685&lt;&gt;"",$L685&gt;40000,$M685&lt;&gt;"",$M685&gt;40000),(1+IFERROR(NETWORKDAYS.INTL($L685,$M685,1,项目参数!$B$2:$B$200),NETWORKDAYS($L685,$M685,1)))*项目参数!$J$29,"")</f>
        <v/>
      </c>
      <c r="L685" s="40"/>
      <c r="M685" s="40"/>
      <c r="N685" s="58"/>
      <c r="O685" s="61"/>
      <c r="W685" s="98" t="b">
        <f t="shared" si="10"/>
        <v>0</v>
      </c>
      <c r="Y685" s="32" t="str">
        <f>IF($W685,VLOOKUP($B685,项目阶段与里程碑!$B:$E,3,FALSE),"")</f>
        <v/>
      </c>
      <c r="Z685" s="32" t="str">
        <f>IF($W685,VLOOKUP($B685,项目阶段与里程碑!$B:$E,4,FALSE),"")</f>
        <v/>
      </c>
      <c r="AA685" t="e">
        <f>VLOOKUP(F685,内部通讯录!$B:$F,5,FALSE)</f>
        <v>#N/A</v>
      </c>
      <c r="AB685" t="str">
        <f>IFERROR(VLOOKUP($AA685,项目参数!$I$14:$J$21,2,FALSE),"")</f>
        <v/>
      </c>
    </row>
    <row r="686" spans="1:28">
      <c r="A686" s="8"/>
      <c r="B686" s="8"/>
      <c r="C686" s="8"/>
      <c r="D686" s="8"/>
      <c r="E686" s="8"/>
      <c r="F686" s="8"/>
      <c r="G686" s="8"/>
      <c r="H686" s="116"/>
      <c r="I686" s="40"/>
      <c r="J686" s="120" t="str">
        <f>IF(AND($H686&gt;0,$I686&lt;&gt;"",$I686&gt;40000),IFERROR(WORKDAY.INTL($I686,INT(($H686+项目参数!$J$29-1)/项目参数!$J$29)-1,1,项目参数!$B$2:$B$200),WORKDAY($I686,INT(($H686+项目参数!$J$29-1)/项目参数!$J$29)-1,1)),"")</f>
        <v/>
      </c>
      <c r="K686" s="121" t="str">
        <f>IF(AND($L686&lt;&gt;"",$L686&gt;40000,$M686&lt;&gt;"",$M686&gt;40000),(1+IFERROR(NETWORKDAYS.INTL($L686,$M686,1,项目参数!$B$2:$B$200),NETWORKDAYS($L686,$M686,1)))*项目参数!$J$29,"")</f>
        <v/>
      </c>
      <c r="L686" s="40"/>
      <c r="M686" s="40"/>
      <c r="N686" s="58"/>
      <c r="O686" s="61"/>
      <c r="W686" s="98" t="b">
        <f t="shared" si="10"/>
        <v>0</v>
      </c>
      <c r="Y686" s="32" t="str">
        <f>IF($W686,VLOOKUP($B686,项目阶段与里程碑!$B:$E,3,FALSE),"")</f>
        <v/>
      </c>
      <c r="Z686" s="32" t="str">
        <f>IF($W686,VLOOKUP($B686,项目阶段与里程碑!$B:$E,4,FALSE),"")</f>
        <v/>
      </c>
      <c r="AA686" t="e">
        <f>VLOOKUP(F686,内部通讯录!$B:$F,5,FALSE)</f>
        <v>#N/A</v>
      </c>
      <c r="AB686" t="str">
        <f>IFERROR(VLOOKUP($AA686,项目参数!$I$14:$J$21,2,FALSE),"")</f>
        <v/>
      </c>
    </row>
    <row r="687" spans="1:28">
      <c r="A687" s="8"/>
      <c r="B687" s="8"/>
      <c r="C687" s="8"/>
      <c r="D687" s="8"/>
      <c r="E687" s="8"/>
      <c r="F687" s="8"/>
      <c r="G687" s="8"/>
      <c r="H687" s="116"/>
      <c r="I687" s="40"/>
      <c r="J687" s="120" t="str">
        <f>IF(AND($H687&gt;0,$I687&lt;&gt;"",$I687&gt;40000),IFERROR(WORKDAY.INTL($I687,INT(($H687+项目参数!$J$29-1)/项目参数!$J$29)-1,1,项目参数!$B$2:$B$200),WORKDAY($I687,INT(($H687+项目参数!$J$29-1)/项目参数!$J$29)-1,1)),"")</f>
        <v/>
      </c>
      <c r="K687" s="121" t="str">
        <f>IF(AND($L687&lt;&gt;"",$L687&gt;40000,$M687&lt;&gt;"",$M687&gt;40000),(1+IFERROR(NETWORKDAYS.INTL($L687,$M687,1,项目参数!$B$2:$B$200),NETWORKDAYS($L687,$M687,1)))*项目参数!$J$29,"")</f>
        <v/>
      </c>
      <c r="L687" s="40"/>
      <c r="M687" s="40"/>
      <c r="N687" s="58"/>
      <c r="O687" s="61"/>
      <c r="W687" s="98" t="b">
        <f t="shared" si="10"/>
        <v>0</v>
      </c>
      <c r="Y687" s="32" t="str">
        <f>IF($W687,VLOOKUP($B687,项目阶段与里程碑!$B:$E,3,FALSE),"")</f>
        <v/>
      </c>
      <c r="Z687" s="32" t="str">
        <f>IF($W687,VLOOKUP($B687,项目阶段与里程碑!$B:$E,4,FALSE),"")</f>
        <v/>
      </c>
      <c r="AA687" t="e">
        <f>VLOOKUP(F687,内部通讯录!$B:$F,5,FALSE)</f>
        <v>#N/A</v>
      </c>
      <c r="AB687" t="str">
        <f>IFERROR(VLOOKUP($AA687,项目参数!$I$14:$J$21,2,FALSE),"")</f>
        <v/>
      </c>
    </row>
    <row r="688" spans="1:28">
      <c r="A688" s="8"/>
      <c r="B688" s="8"/>
      <c r="C688" s="8"/>
      <c r="D688" s="8"/>
      <c r="E688" s="8"/>
      <c r="F688" s="8"/>
      <c r="G688" s="8"/>
      <c r="H688" s="116"/>
      <c r="I688" s="40"/>
      <c r="J688" s="120" t="str">
        <f>IF(AND($H688&gt;0,$I688&lt;&gt;"",$I688&gt;40000),IFERROR(WORKDAY.INTL($I688,INT(($H688+项目参数!$J$29-1)/项目参数!$J$29)-1,1,项目参数!$B$2:$B$200),WORKDAY($I688,INT(($H688+项目参数!$J$29-1)/项目参数!$J$29)-1,1)),"")</f>
        <v/>
      </c>
      <c r="K688" s="121" t="str">
        <f>IF(AND($L688&lt;&gt;"",$L688&gt;40000,$M688&lt;&gt;"",$M688&gt;40000),(1+IFERROR(NETWORKDAYS.INTL($L688,$M688,1,项目参数!$B$2:$B$200),NETWORKDAYS($L688,$M688,1)))*项目参数!$J$29,"")</f>
        <v/>
      </c>
      <c r="L688" s="40"/>
      <c r="M688" s="40"/>
      <c r="N688" s="58"/>
      <c r="O688" s="61"/>
      <c r="W688" s="98" t="b">
        <f t="shared" si="10"/>
        <v>0</v>
      </c>
      <c r="Y688" s="32" t="str">
        <f>IF($W688,VLOOKUP($B688,项目阶段与里程碑!$B:$E,3,FALSE),"")</f>
        <v/>
      </c>
      <c r="Z688" s="32" t="str">
        <f>IF($W688,VLOOKUP($B688,项目阶段与里程碑!$B:$E,4,FALSE),"")</f>
        <v/>
      </c>
      <c r="AA688" t="e">
        <f>VLOOKUP(F688,内部通讯录!$B:$F,5,FALSE)</f>
        <v>#N/A</v>
      </c>
      <c r="AB688" t="str">
        <f>IFERROR(VLOOKUP($AA688,项目参数!$I$14:$J$21,2,FALSE),"")</f>
        <v/>
      </c>
    </row>
    <row r="689" spans="1:28">
      <c r="A689" s="8"/>
      <c r="B689" s="8"/>
      <c r="C689" s="8"/>
      <c r="D689" s="8"/>
      <c r="E689" s="8"/>
      <c r="F689" s="8"/>
      <c r="G689" s="8"/>
      <c r="H689" s="116"/>
      <c r="I689" s="40"/>
      <c r="J689" s="120" t="str">
        <f>IF(AND($H689&gt;0,$I689&lt;&gt;"",$I689&gt;40000),IFERROR(WORKDAY.INTL($I689,INT(($H689+项目参数!$J$29-1)/项目参数!$J$29)-1,1,项目参数!$B$2:$B$200),WORKDAY($I689,INT(($H689+项目参数!$J$29-1)/项目参数!$J$29)-1,1)),"")</f>
        <v/>
      </c>
      <c r="K689" s="121" t="str">
        <f>IF(AND($L689&lt;&gt;"",$L689&gt;40000,$M689&lt;&gt;"",$M689&gt;40000),(1+IFERROR(NETWORKDAYS.INTL($L689,$M689,1,项目参数!$B$2:$B$200),NETWORKDAYS($L689,$M689,1)))*项目参数!$J$29,"")</f>
        <v/>
      </c>
      <c r="L689" s="40"/>
      <c r="M689" s="40"/>
      <c r="N689" s="58"/>
      <c r="O689" s="61"/>
      <c r="W689" s="98" t="b">
        <f t="shared" si="10"/>
        <v>0</v>
      </c>
      <c r="Y689" s="32" t="str">
        <f>IF($W689,VLOOKUP($B689,项目阶段与里程碑!$B:$E,3,FALSE),"")</f>
        <v/>
      </c>
      <c r="Z689" s="32" t="str">
        <f>IF($W689,VLOOKUP($B689,项目阶段与里程碑!$B:$E,4,FALSE),"")</f>
        <v/>
      </c>
      <c r="AA689" t="e">
        <f>VLOOKUP(F689,内部通讯录!$B:$F,5,FALSE)</f>
        <v>#N/A</v>
      </c>
      <c r="AB689" t="str">
        <f>IFERROR(VLOOKUP($AA689,项目参数!$I$14:$J$21,2,FALSE),"")</f>
        <v/>
      </c>
    </row>
    <row r="690" spans="1:28">
      <c r="A690" s="8"/>
      <c r="B690" s="8"/>
      <c r="C690" s="8"/>
      <c r="D690" s="8"/>
      <c r="E690" s="8"/>
      <c r="F690" s="8"/>
      <c r="G690" s="8"/>
      <c r="H690" s="116"/>
      <c r="I690" s="40"/>
      <c r="J690" s="120" t="str">
        <f>IF(AND($H690&gt;0,$I690&lt;&gt;"",$I690&gt;40000),IFERROR(WORKDAY.INTL($I690,INT(($H690+项目参数!$J$29-1)/项目参数!$J$29)-1,1,项目参数!$B$2:$B$200),WORKDAY($I690,INT(($H690+项目参数!$J$29-1)/项目参数!$J$29)-1,1)),"")</f>
        <v/>
      </c>
      <c r="K690" s="121" t="str">
        <f>IF(AND($L690&lt;&gt;"",$L690&gt;40000,$M690&lt;&gt;"",$M690&gt;40000),(1+IFERROR(NETWORKDAYS.INTL($L690,$M690,1,项目参数!$B$2:$B$200),NETWORKDAYS($L690,$M690,1)))*项目参数!$J$29,"")</f>
        <v/>
      </c>
      <c r="L690" s="40"/>
      <c r="M690" s="40"/>
      <c r="N690" s="58"/>
      <c r="O690" s="61"/>
      <c r="W690" s="98" t="b">
        <f t="shared" si="10"/>
        <v>0</v>
      </c>
      <c r="Y690" s="32" t="str">
        <f>IF($W690,VLOOKUP($B690,项目阶段与里程碑!$B:$E,3,FALSE),"")</f>
        <v/>
      </c>
      <c r="Z690" s="32" t="str">
        <f>IF($W690,VLOOKUP($B690,项目阶段与里程碑!$B:$E,4,FALSE),"")</f>
        <v/>
      </c>
      <c r="AA690" t="e">
        <f>VLOOKUP(F690,内部通讯录!$B:$F,5,FALSE)</f>
        <v>#N/A</v>
      </c>
      <c r="AB690" t="str">
        <f>IFERROR(VLOOKUP($AA690,项目参数!$I$14:$J$21,2,FALSE),"")</f>
        <v/>
      </c>
    </row>
    <row r="691" spans="1:28">
      <c r="A691" s="8"/>
      <c r="B691" s="8"/>
      <c r="C691" s="8"/>
      <c r="D691" s="8"/>
      <c r="E691" s="8"/>
      <c r="F691" s="8"/>
      <c r="G691" s="8"/>
      <c r="H691" s="116"/>
      <c r="I691" s="40"/>
      <c r="J691" s="120" t="str">
        <f>IF(AND($H691&gt;0,$I691&lt;&gt;"",$I691&gt;40000),IFERROR(WORKDAY.INTL($I691,INT(($H691+项目参数!$J$29-1)/项目参数!$J$29)-1,1,项目参数!$B$2:$B$200),WORKDAY($I691,INT(($H691+项目参数!$J$29-1)/项目参数!$J$29)-1,1)),"")</f>
        <v/>
      </c>
      <c r="K691" s="121" t="str">
        <f>IF(AND($L691&lt;&gt;"",$L691&gt;40000,$M691&lt;&gt;"",$M691&gt;40000),(1+IFERROR(NETWORKDAYS.INTL($L691,$M691,1,项目参数!$B$2:$B$200),NETWORKDAYS($L691,$M691,1)))*项目参数!$J$29,"")</f>
        <v/>
      </c>
      <c r="L691" s="40"/>
      <c r="M691" s="40"/>
      <c r="N691" s="58"/>
      <c r="O691" s="61"/>
      <c r="W691" s="98" t="b">
        <f t="shared" si="10"/>
        <v>0</v>
      </c>
      <c r="Y691" s="32" t="str">
        <f>IF($W691,VLOOKUP($B691,项目阶段与里程碑!$B:$E,3,FALSE),"")</f>
        <v/>
      </c>
      <c r="Z691" s="32" t="str">
        <f>IF($W691,VLOOKUP($B691,项目阶段与里程碑!$B:$E,4,FALSE),"")</f>
        <v/>
      </c>
      <c r="AA691" t="e">
        <f>VLOOKUP(F691,内部通讯录!$B:$F,5,FALSE)</f>
        <v>#N/A</v>
      </c>
      <c r="AB691" t="str">
        <f>IFERROR(VLOOKUP($AA691,项目参数!$I$14:$J$21,2,FALSE),"")</f>
        <v/>
      </c>
    </row>
    <row r="692" spans="1:28">
      <c r="A692" s="8"/>
      <c r="B692" s="8"/>
      <c r="C692" s="8"/>
      <c r="D692" s="8"/>
      <c r="E692" s="8"/>
      <c r="F692" s="8"/>
      <c r="G692" s="8"/>
      <c r="H692" s="116"/>
      <c r="I692" s="40"/>
      <c r="J692" s="120" t="str">
        <f>IF(AND($H692&gt;0,$I692&lt;&gt;"",$I692&gt;40000),IFERROR(WORKDAY.INTL($I692,INT(($H692+项目参数!$J$29-1)/项目参数!$J$29)-1,1,项目参数!$B$2:$B$200),WORKDAY($I692,INT(($H692+项目参数!$J$29-1)/项目参数!$J$29)-1,1)),"")</f>
        <v/>
      </c>
      <c r="K692" s="121" t="str">
        <f>IF(AND($L692&lt;&gt;"",$L692&gt;40000,$M692&lt;&gt;"",$M692&gt;40000),(1+IFERROR(NETWORKDAYS.INTL($L692,$M692,1,项目参数!$B$2:$B$200),NETWORKDAYS($L692,$M692,1)))*项目参数!$J$29,"")</f>
        <v/>
      </c>
      <c r="L692" s="40"/>
      <c r="M692" s="40"/>
      <c r="N692" s="58"/>
      <c r="O692" s="61"/>
      <c r="W692" s="98" t="b">
        <f t="shared" si="10"/>
        <v>0</v>
      </c>
      <c r="Y692" s="32" t="str">
        <f>IF($W692,VLOOKUP($B692,项目阶段与里程碑!$B:$E,3,FALSE),"")</f>
        <v/>
      </c>
      <c r="Z692" s="32" t="str">
        <f>IF($W692,VLOOKUP($B692,项目阶段与里程碑!$B:$E,4,FALSE),"")</f>
        <v/>
      </c>
      <c r="AA692" t="e">
        <f>VLOOKUP(F692,内部通讯录!$B:$F,5,FALSE)</f>
        <v>#N/A</v>
      </c>
      <c r="AB692" t="str">
        <f>IFERROR(VLOOKUP($AA692,项目参数!$I$14:$J$21,2,FALSE),"")</f>
        <v/>
      </c>
    </row>
    <row r="693" spans="1:28">
      <c r="A693" s="8"/>
      <c r="B693" s="8"/>
      <c r="C693" s="8"/>
      <c r="D693" s="8"/>
      <c r="E693" s="8"/>
      <c r="F693" s="8"/>
      <c r="G693" s="8"/>
      <c r="H693" s="116"/>
      <c r="I693" s="40"/>
      <c r="J693" s="120" t="str">
        <f>IF(AND($H693&gt;0,$I693&lt;&gt;"",$I693&gt;40000),IFERROR(WORKDAY.INTL($I693,INT(($H693+项目参数!$J$29-1)/项目参数!$J$29)-1,1,项目参数!$B$2:$B$200),WORKDAY($I693,INT(($H693+项目参数!$J$29-1)/项目参数!$J$29)-1,1)),"")</f>
        <v/>
      </c>
      <c r="K693" s="121" t="str">
        <f>IF(AND($L693&lt;&gt;"",$L693&gt;40000,$M693&lt;&gt;"",$M693&gt;40000),(1+IFERROR(NETWORKDAYS.INTL($L693,$M693,1,项目参数!$B$2:$B$200),NETWORKDAYS($L693,$M693,1)))*项目参数!$J$29,"")</f>
        <v/>
      </c>
      <c r="L693" s="40"/>
      <c r="M693" s="40"/>
      <c r="N693" s="58"/>
      <c r="O693" s="61"/>
      <c r="W693" s="98" t="b">
        <f t="shared" si="10"/>
        <v>0</v>
      </c>
      <c r="Y693" s="32" t="str">
        <f>IF($W693,VLOOKUP($B693,项目阶段与里程碑!$B:$E,3,FALSE),"")</f>
        <v/>
      </c>
      <c r="Z693" s="32" t="str">
        <f>IF($W693,VLOOKUP($B693,项目阶段与里程碑!$B:$E,4,FALSE),"")</f>
        <v/>
      </c>
      <c r="AA693" t="e">
        <f>VLOOKUP(F693,内部通讯录!$B:$F,5,FALSE)</f>
        <v>#N/A</v>
      </c>
      <c r="AB693" t="str">
        <f>IFERROR(VLOOKUP($AA693,项目参数!$I$14:$J$21,2,FALSE),"")</f>
        <v/>
      </c>
    </row>
    <row r="694" spans="1:28">
      <c r="A694" s="8"/>
      <c r="B694" s="8"/>
      <c r="C694" s="8"/>
      <c r="D694" s="8"/>
      <c r="E694" s="8"/>
      <c r="F694" s="8"/>
      <c r="G694" s="8"/>
      <c r="H694" s="116"/>
      <c r="I694" s="40"/>
      <c r="J694" s="120" t="str">
        <f>IF(AND($H694&gt;0,$I694&lt;&gt;"",$I694&gt;40000),IFERROR(WORKDAY.INTL($I694,INT(($H694+项目参数!$J$29-1)/项目参数!$J$29)-1,1,项目参数!$B$2:$B$200),WORKDAY($I694,INT(($H694+项目参数!$J$29-1)/项目参数!$J$29)-1,1)),"")</f>
        <v/>
      </c>
      <c r="K694" s="121" t="str">
        <f>IF(AND($L694&lt;&gt;"",$L694&gt;40000,$M694&lt;&gt;"",$M694&gt;40000),(1+IFERROR(NETWORKDAYS.INTL($L694,$M694,1,项目参数!$B$2:$B$200),NETWORKDAYS($L694,$M694,1)))*项目参数!$J$29,"")</f>
        <v/>
      </c>
      <c r="L694" s="40"/>
      <c r="M694" s="40"/>
      <c r="N694" s="58"/>
      <c r="O694" s="61"/>
      <c r="W694" s="98" t="b">
        <f t="shared" si="10"/>
        <v>0</v>
      </c>
      <c r="Y694" s="32" t="str">
        <f>IF($W694,VLOOKUP($B694,项目阶段与里程碑!$B:$E,3,FALSE),"")</f>
        <v/>
      </c>
      <c r="Z694" s="32" t="str">
        <f>IF($W694,VLOOKUP($B694,项目阶段与里程碑!$B:$E,4,FALSE),"")</f>
        <v/>
      </c>
      <c r="AA694" t="e">
        <f>VLOOKUP(F694,内部通讯录!$B:$F,5,FALSE)</f>
        <v>#N/A</v>
      </c>
      <c r="AB694" t="str">
        <f>IFERROR(VLOOKUP($AA694,项目参数!$I$14:$J$21,2,FALSE),"")</f>
        <v/>
      </c>
    </row>
    <row r="695" spans="1:28">
      <c r="A695" s="8"/>
      <c r="B695" s="8"/>
      <c r="C695" s="8"/>
      <c r="D695" s="8"/>
      <c r="E695" s="8"/>
      <c r="F695" s="8"/>
      <c r="G695" s="8"/>
      <c r="H695" s="116"/>
      <c r="I695" s="40"/>
      <c r="J695" s="120" t="str">
        <f>IF(AND($H695&gt;0,$I695&lt;&gt;"",$I695&gt;40000),IFERROR(WORKDAY.INTL($I695,INT(($H695+项目参数!$J$29-1)/项目参数!$J$29)-1,1,项目参数!$B$2:$B$200),WORKDAY($I695,INT(($H695+项目参数!$J$29-1)/项目参数!$J$29)-1,1)),"")</f>
        <v/>
      </c>
      <c r="K695" s="121" t="str">
        <f>IF(AND($L695&lt;&gt;"",$L695&gt;40000,$M695&lt;&gt;"",$M695&gt;40000),(1+IFERROR(NETWORKDAYS.INTL($L695,$M695,1,项目参数!$B$2:$B$200),NETWORKDAYS($L695,$M695,1)))*项目参数!$J$29,"")</f>
        <v/>
      </c>
      <c r="L695" s="40"/>
      <c r="M695" s="40"/>
      <c r="N695" s="58"/>
      <c r="O695" s="61"/>
      <c r="W695" s="98" t="b">
        <f t="shared" si="10"/>
        <v>0</v>
      </c>
      <c r="Y695" s="32" t="str">
        <f>IF($W695,VLOOKUP($B695,项目阶段与里程碑!$B:$E,3,FALSE),"")</f>
        <v/>
      </c>
      <c r="Z695" s="32" t="str">
        <f>IF($W695,VLOOKUP($B695,项目阶段与里程碑!$B:$E,4,FALSE),"")</f>
        <v/>
      </c>
      <c r="AA695" t="e">
        <f>VLOOKUP(F695,内部通讯录!$B:$F,5,FALSE)</f>
        <v>#N/A</v>
      </c>
      <c r="AB695" t="str">
        <f>IFERROR(VLOOKUP($AA695,项目参数!$I$14:$J$21,2,FALSE),"")</f>
        <v/>
      </c>
    </row>
    <row r="696" spans="1:28">
      <c r="A696" s="8"/>
      <c r="B696" s="8"/>
      <c r="C696" s="8"/>
      <c r="D696" s="8"/>
      <c r="E696" s="8"/>
      <c r="F696" s="8"/>
      <c r="G696" s="8"/>
      <c r="H696" s="116"/>
      <c r="I696" s="40"/>
      <c r="J696" s="120" t="str">
        <f>IF(AND($H696&gt;0,$I696&lt;&gt;"",$I696&gt;40000),IFERROR(WORKDAY.INTL($I696,INT(($H696+项目参数!$J$29-1)/项目参数!$J$29)-1,1,项目参数!$B$2:$B$200),WORKDAY($I696,INT(($H696+项目参数!$J$29-1)/项目参数!$J$29)-1,1)),"")</f>
        <v/>
      </c>
      <c r="K696" s="121" t="str">
        <f>IF(AND($L696&lt;&gt;"",$L696&gt;40000,$M696&lt;&gt;"",$M696&gt;40000),(1+IFERROR(NETWORKDAYS.INTL($L696,$M696,1,项目参数!$B$2:$B$200),NETWORKDAYS($L696,$M696,1)))*项目参数!$J$29,"")</f>
        <v/>
      </c>
      <c r="L696" s="40"/>
      <c r="M696" s="40"/>
      <c r="N696" s="58"/>
      <c r="O696" s="61"/>
      <c r="W696" s="98" t="b">
        <f t="shared" si="10"/>
        <v>0</v>
      </c>
      <c r="Y696" s="32" t="str">
        <f>IF($W696,VLOOKUP($B696,项目阶段与里程碑!$B:$E,3,FALSE),"")</f>
        <v/>
      </c>
      <c r="Z696" s="32" t="str">
        <f>IF($W696,VLOOKUP($B696,项目阶段与里程碑!$B:$E,4,FALSE),"")</f>
        <v/>
      </c>
      <c r="AA696" t="e">
        <f>VLOOKUP(F696,内部通讯录!$B:$F,5,FALSE)</f>
        <v>#N/A</v>
      </c>
      <c r="AB696" t="str">
        <f>IFERROR(VLOOKUP($AA696,项目参数!$I$14:$J$21,2,FALSE),"")</f>
        <v/>
      </c>
    </row>
    <row r="697" spans="1:28">
      <c r="A697" s="8"/>
      <c r="B697" s="8"/>
      <c r="C697" s="8"/>
      <c r="D697" s="8"/>
      <c r="E697" s="8"/>
      <c r="F697" s="8"/>
      <c r="G697" s="8"/>
      <c r="H697" s="116"/>
      <c r="I697" s="40"/>
      <c r="J697" s="120" t="str">
        <f>IF(AND($H697&gt;0,$I697&lt;&gt;"",$I697&gt;40000),IFERROR(WORKDAY.INTL($I697,INT(($H697+项目参数!$J$29-1)/项目参数!$J$29)-1,1,项目参数!$B$2:$B$200),WORKDAY($I697,INT(($H697+项目参数!$J$29-1)/项目参数!$J$29)-1,1)),"")</f>
        <v/>
      </c>
      <c r="K697" s="121" t="str">
        <f>IF(AND($L697&lt;&gt;"",$L697&gt;40000,$M697&lt;&gt;"",$M697&gt;40000),(1+IFERROR(NETWORKDAYS.INTL($L697,$M697,1,项目参数!$B$2:$B$200),NETWORKDAYS($L697,$M697,1)))*项目参数!$J$29,"")</f>
        <v/>
      </c>
      <c r="L697" s="40"/>
      <c r="M697" s="40"/>
      <c r="N697" s="58"/>
      <c r="O697" s="61"/>
      <c r="W697" s="98" t="b">
        <f t="shared" si="10"/>
        <v>0</v>
      </c>
      <c r="Y697" s="32" t="str">
        <f>IF($W697,VLOOKUP($B697,项目阶段与里程碑!$B:$E,3,FALSE),"")</f>
        <v/>
      </c>
      <c r="Z697" s="32" t="str">
        <f>IF($W697,VLOOKUP($B697,项目阶段与里程碑!$B:$E,4,FALSE),"")</f>
        <v/>
      </c>
      <c r="AA697" t="e">
        <f>VLOOKUP(F697,内部通讯录!$B:$F,5,FALSE)</f>
        <v>#N/A</v>
      </c>
      <c r="AB697" t="str">
        <f>IFERROR(VLOOKUP($AA697,项目参数!$I$14:$J$21,2,FALSE),"")</f>
        <v/>
      </c>
    </row>
    <row r="698" spans="1:28">
      <c r="A698" s="8"/>
      <c r="B698" s="8"/>
      <c r="C698" s="8"/>
      <c r="D698" s="8"/>
      <c r="E698" s="8"/>
      <c r="F698" s="8"/>
      <c r="G698" s="8"/>
      <c r="H698" s="116"/>
      <c r="I698" s="40"/>
      <c r="J698" s="120" t="str">
        <f>IF(AND($H698&gt;0,$I698&lt;&gt;"",$I698&gt;40000),IFERROR(WORKDAY.INTL($I698,INT(($H698+项目参数!$J$29-1)/项目参数!$J$29)-1,1,项目参数!$B$2:$B$200),WORKDAY($I698,INT(($H698+项目参数!$J$29-1)/项目参数!$J$29)-1,1)),"")</f>
        <v/>
      </c>
      <c r="K698" s="121" t="str">
        <f>IF(AND($L698&lt;&gt;"",$L698&gt;40000,$M698&lt;&gt;"",$M698&gt;40000),(1+IFERROR(NETWORKDAYS.INTL($L698,$M698,1,项目参数!$B$2:$B$200),NETWORKDAYS($L698,$M698,1)))*项目参数!$J$29,"")</f>
        <v/>
      </c>
      <c r="L698" s="40"/>
      <c r="M698" s="40"/>
      <c r="N698" s="58"/>
      <c r="O698" s="61"/>
      <c r="W698" s="98" t="b">
        <f t="shared" si="10"/>
        <v>0</v>
      </c>
      <c r="Y698" s="32" t="str">
        <f>IF($W698,VLOOKUP($B698,项目阶段与里程碑!$B:$E,3,FALSE),"")</f>
        <v/>
      </c>
      <c r="Z698" s="32" t="str">
        <f>IF($W698,VLOOKUP($B698,项目阶段与里程碑!$B:$E,4,FALSE),"")</f>
        <v/>
      </c>
      <c r="AA698" t="e">
        <f>VLOOKUP(F698,内部通讯录!$B:$F,5,FALSE)</f>
        <v>#N/A</v>
      </c>
      <c r="AB698" t="str">
        <f>IFERROR(VLOOKUP($AA698,项目参数!$I$14:$J$21,2,FALSE),"")</f>
        <v/>
      </c>
    </row>
    <row r="699" spans="1:28">
      <c r="A699" s="8"/>
      <c r="B699" s="8"/>
      <c r="C699" s="8"/>
      <c r="D699" s="8"/>
      <c r="E699" s="8"/>
      <c r="F699" s="8"/>
      <c r="G699" s="8"/>
      <c r="H699" s="116"/>
      <c r="I699" s="40"/>
      <c r="J699" s="120" t="str">
        <f>IF(AND($H699&gt;0,$I699&lt;&gt;"",$I699&gt;40000),IFERROR(WORKDAY.INTL($I699,INT(($H699+项目参数!$J$29-1)/项目参数!$J$29)-1,1,项目参数!$B$2:$B$200),WORKDAY($I699,INT(($H699+项目参数!$J$29-1)/项目参数!$J$29)-1,1)),"")</f>
        <v/>
      </c>
      <c r="K699" s="121" t="str">
        <f>IF(AND($L699&lt;&gt;"",$L699&gt;40000,$M699&lt;&gt;"",$M699&gt;40000),(1+IFERROR(NETWORKDAYS.INTL($L699,$M699,1,项目参数!$B$2:$B$200),NETWORKDAYS($L699,$M699,1)))*项目参数!$J$29,"")</f>
        <v/>
      </c>
      <c r="L699" s="40"/>
      <c r="M699" s="40"/>
      <c r="N699" s="58"/>
      <c r="O699" s="61"/>
      <c r="W699" s="98" t="b">
        <f t="shared" si="10"/>
        <v>0</v>
      </c>
      <c r="Y699" s="32" t="str">
        <f>IF($W699,VLOOKUP($B699,项目阶段与里程碑!$B:$E,3,FALSE),"")</f>
        <v/>
      </c>
      <c r="Z699" s="32" t="str">
        <f>IF($W699,VLOOKUP($B699,项目阶段与里程碑!$B:$E,4,FALSE),"")</f>
        <v/>
      </c>
      <c r="AA699" t="e">
        <f>VLOOKUP(F699,内部通讯录!$B:$F,5,FALSE)</f>
        <v>#N/A</v>
      </c>
      <c r="AB699" t="str">
        <f>IFERROR(VLOOKUP($AA699,项目参数!$I$14:$J$21,2,FALSE),"")</f>
        <v/>
      </c>
    </row>
    <row r="700" spans="1:28">
      <c r="A700" s="8"/>
      <c r="B700" s="8"/>
      <c r="C700" s="8"/>
      <c r="D700" s="8"/>
      <c r="E700" s="8"/>
      <c r="F700" s="8"/>
      <c r="G700" s="8"/>
      <c r="H700" s="116"/>
      <c r="I700" s="40"/>
      <c r="J700" s="120" t="str">
        <f>IF(AND($H700&gt;0,$I700&lt;&gt;"",$I700&gt;40000),IFERROR(WORKDAY.INTL($I700,INT(($H700+项目参数!$J$29-1)/项目参数!$J$29)-1,1,项目参数!$B$2:$B$200),WORKDAY($I700,INT(($H700+项目参数!$J$29-1)/项目参数!$J$29)-1,1)),"")</f>
        <v/>
      </c>
      <c r="K700" s="121" t="str">
        <f>IF(AND($L700&lt;&gt;"",$L700&gt;40000,$M700&lt;&gt;"",$M700&gt;40000),(1+IFERROR(NETWORKDAYS.INTL($L700,$M700,1,项目参数!$B$2:$B$200),NETWORKDAYS($L700,$M700,1)))*项目参数!$J$29,"")</f>
        <v/>
      </c>
      <c r="L700" s="40"/>
      <c r="M700" s="40"/>
      <c r="N700" s="58"/>
      <c r="O700" s="61"/>
      <c r="W700" s="98" t="b">
        <f t="shared" si="10"/>
        <v>0</v>
      </c>
      <c r="Y700" s="32" t="str">
        <f>IF($W700,VLOOKUP($B700,项目阶段与里程碑!$B:$E,3,FALSE),"")</f>
        <v/>
      </c>
      <c r="Z700" s="32" t="str">
        <f>IF($W700,VLOOKUP($B700,项目阶段与里程碑!$B:$E,4,FALSE),"")</f>
        <v/>
      </c>
      <c r="AA700" t="e">
        <f>VLOOKUP(F700,内部通讯录!$B:$F,5,FALSE)</f>
        <v>#N/A</v>
      </c>
      <c r="AB700" t="str">
        <f>IFERROR(VLOOKUP($AA700,项目参数!$I$14:$J$21,2,FALSE),"")</f>
        <v/>
      </c>
    </row>
    <row r="701" spans="1:28">
      <c r="A701" s="8"/>
      <c r="B701" s="8"/>
      <c r="C701" s="8"/>
      <c r="D701" s="8"/>
      <c r="E701" s="8"/>
      <c r="F701" s="8"/>
      <c r="G701" s="8"/>
      <c r="H701" s="116"/>
      <c r="I701" s="40"/>
      <c r="J701" s="120" t="str">
        <f>IF(AND($H701&gt;0,$I701&lt;&gt;"",$I701&gt;40000),IFERROR(WORKDAY.INTL($I701,INT(($H701+项目参数!$J$29-1)/项目参数!$J$29)-1,1,项目参数!$B$2:$B$200),WORKDAY($I701,INT(($H701+项目参数!$J$29-1)/项目参数!$J$29)-1,1)),"")</f>
        <v/>
      </c>
      <c r="K701" s="121" t="str">
        <f>IF(AND($L701&lt;&gt;"",$L701&gt;40000,$M701&lt;&gt;"",$M701&gt;40000),(1+IFERROR(NETWORKDAYS.INTL($L701,$M701,1,项目参数!$B$2:$B$200),NETWORKDAYS($L701,$M701,1)))*项目参数!$J$29,"")</f>
        <v/>
      </c>
      <c r="L701" s="40"/>
      <c r="M701" s="40"/>
      <c r="N701" s="58"/>
      <c r="O701" s="61"/>
      <c r="W701" s="98" t="b">
        <f t="shared" si="10"/>
        <v>0</v>
      </c>
      <c r="Y701" s="32" t="str">
        <f>IF($W701,VLOOKUP($B701,项目阶段与里程碑!$B:$E,3,FALSE),"")</f>
        <v/>
      </c>
      <c r="Z701" s="32" t="str">
        <f>IF($W701,VLOOKUP($B701,项目阶段与里程碑!$B:$E,4,FALSE),"")</f>
        <v/>
      </c>
      <c r="AA701" t="e">
        <f>VLOOKUP(F701,内部通讯录!$B:$F,5,FALSE)</f>
        <v>#N/A</v>
      </c>
      <c r="AB701" t="str">
        <f>IFERROR(VLOOKUP($AA701,项目参数!$I$14:$J$21,2,FALSE),"")</f>
        <v/>
      </c>
    </row>
    <row r="702" spans="1:28">
      <c r="A702" s="8"/>
      <c r="B702" s="8"/>
      <c r="C702" s="8"/>
      <c r="D702" s="8"/>
      <c r="E702" s="8"/>
      <c r="F702" s="8"/>
      <c r="G702" s="8"/>
      <c r="H702" s="116"/>
      <c r="I702" s="40"/>
      <c r="J702" s="120" t="str">
        <f>IF(AND($H702&gt;0,$I702&lt;&gt;"",$I702&gt;40000),IFERROR(WORKDAY.INTL($I702,INT(($H702+项目参数!$J$29-1)/项目参数!$J$29)-1,1,项目参数!$B$2:$B$200),WORKDAY($I702,INT(($H702+项目参数!$J$29-1)/项目参数!$J$29)-1,1)),"")</f>
        <v/>
      </c>
      <c r="K702" s="121" t="str">
        <f>IF(AND($L702&lt;&gt;"",$L702&gt;40000,$M702&lt;&gt;"",$M702&gt;40000),(1+IFERROR(NETWORKDAYS.INTL($L702,$M702,1,项目参数!$B$2:$B$200),NETWORKDAYS($L702,$M702,1)))*项目参数!$J$29,"")</f>
        <v/>
      </c>
      <c r="L702" s="40"/>
      <c r="M702" s="40"/>
      <c r="N702" s="58"/>
      <c r="O702" s="61"/>
      <c r="W702" s="98" t="b">
        <f t="shared" si="10"/>
        <v>0</v>
      </c>
      <c r="Y702" s="32" t="str">
        <f>IF($W702,VLOOKUP($B702,项目阶段与里程碑!$B:$E,3,FALSE),"")</f>
        <v/>
      </c>
      <c r="Z702" s="32" t="str">
        <f>IF($W702,VLOOKUP($B702,项目阶段与里程碑!$B:$E,4,FALSE),"")</f>
        <v/>
      </c>
      <c r="AA702" t="e">
        <f>VLOOKUP(F702,内部通讯录!$B:$F,5,FALSE)</f>
        <v>#N/A</v>
      </c>
      <c r="AB702" t="str">
        <f>IFERROR(VLOOKUP($AA702,项目参数!$I$14:$J$21,2,FALSE),"")</f>
        <v/>
      </c>
    </row>
    <row r="703" spans="1:28">
      <c r="A703" s="8"/>
      <c r="B703" s="8"/>
      <c r="C703" s="8"/>
      <c r="D703" s="8"/>
      <c r="E703" s="8"/>
      <c r="F703" s="8"/>
      <c r="G703" s="8"/>
      <c r="H703" s="116"/>
      <c r="I703" s="40"/>
      <c r="J703" s="120" t="str">
        <f>IF(AND($H703&gt;0,$I703&lt;&gt;"",$I703&gt;40000),IFERROR(WORKDAY.INTL($I703,INT(($H703+项目参数!$J$29-1)/项目参数!$J$29)-1,1,项目参数!$B$2:$B$200),WORKDAY($I703,INT(($H703+项目参数!$J$29-1)/项目参数!$J$29)-1,1)),"")</f>
        <v/>
      </c>
      <c r="K703" s="121" t="str">
        <f>IF(AND($L703&lt;&gt;"",$L703&gt;40000,$M703&lt;&gt;"",$M703&gt;40000),(1+IFERROR(NETWORKDAYS.INTL($L703,$M703,1,项目参数!$B$2:$B$200),NETWORKDAYS($L703,$M703,1)))*项目参数!$J$29,"")</f>
        <v/>
      </c>
      <c r="L703" s="40"/>
      <c r="M703" s="40"/>
      <c r="N703" s="58"/>
      <c r="O703" s="61"/>
      <c r="W703" s="98" t="b">
        <f t="shared" si="10"/>
        <v>0</v>
      </c>
      <c r="Y703" s="32" t="str">
        <f>IF($W703,VLOOKUP($B703,项目阶段与里程碑!$B:$E,3,FALSE),"")</f>
        <v/>
      </c>
      <c r="Z703" s="32" t="str">
        <f>IF($W703,VLOOKUP($B703,项目阶段与里程碑!$B:$E,4,FALSE),"")</f>
        <v/>
      </c>
      <c r="AA703" t="e">
        <f>VLOOKUP(F703,内部通讯录!$B:$F,5,FALSE)</f>
        <v>#N/A</v>
      </c>
      <c r="AB703" t="str">
        <f>IFERROR(VLOOKUP($AA703,项目参数!$I$14:$J$21,2,FALSE),"")</f>
        <v/>
      </c>
    </row>
    <row r="704" spans="1:28">
      <c r="A704" s="8"/>
      <c r="B704" s="8"/>
      <c r="C704" s="8"/>
      <c r="D704" s="8"/>
      <c r="E704" s="8"/>
      <c r="F704" s="8"/>
      <c r="G704" s="8"/>
      <c r="H704" s="116"/>
      <c r="I704" s="40"/>
      <c r="J704" s="120" t="str">
        <f>IF(AND($H704&gt;0,$I704&lt;&gt;"",$I704&gt;40000),IFERROR(WORKDAY.INTL($I704,INT(($H704+项目参数!$J$29-1)/项目参数!$J$29)-1,1,项目参数!$B$2:$B$200),WORKDAY($I704,INT(($H704+项目参数!$J$29-1)/项目参数!$J$29)-1,1)),"")</f>
        <v/>
      </c>
      <c r="K704" s="121" t="str">
        <f>IF(AND($L704&lt;&gt;"",$L704&gt;40000,$M704&lt;&gt;"",$M704&gt;40000),(1+IFERROR(NETWORKDAYS.INTL($L704,$M704,1,项目参数!$B$2:$B$200),NETWORKDAYS($L704,$M704,1)))*项目参数!$J$29,"")</f>
        <v/>
      </c>
      <c r="L704" s="40"/>
      <c r="M704" s="40"/>
      <c r="N704" s="58"/>
      <c r="O704" s="61"/>
      <c r="W704" s="98" t="b">
        <f t="shared" si="10"/>
        <v>0</v>
      </c>
      <c r="Y704" s="32" t="str">
        <f>IF($W704,VLOOKUP($B704,项目阶段与里程碑!$B:$E,3,FALSE),"")</f>
        <v/>
      </c>
      <c r="Z704" s="32" t="str">
        <f>IF($W704,VLOOKUP($B704,项目阶段与里程碑!$B:$E,4,FALSE),"")</f>
        <v/>
      </c>
      <c r="AA704" t="e">
        <f>VLOOKUP(F704,内部通讯录!$B:$F,5,FALSE)</f>
        <v>#N/A</v>
      </c>
      <c r="AB704" t="str">
        <f>IFERROR(VLOOKUP($AA704,项目参数!$I$14:$J$21,2,FALSE),"")</f>
        <v/>
      </c>
    </row>
    <row r="705" spans="1:28">
      <c r="A705" s="8"/>
      <c r="B705" s="8"/>
      <c r="C705" s="8"/>
      <c r="D705" s="8"/>
      <c r="E705" s="8"/>
      <c r="F705" s="8"/>
      <c r="G705" s="8"/>
      <c r="H705" s="116"/>
      <c r="I705" s="40"/>
      <c r="J705" s="120" t="str">
        <f>IF(AND($H705&gt;0,$I705&lt;&gt;"",$I705&gt;40000),IFERROR(WORKDAY.INTL($I705,INT(($H705+项目参数!$J$29-1)/项目参数!$J$29)-1,1,项目参数!$B$2:$B$200),WORKDAY($I705,INT(($H705+项目参数!$J$29-1)/项目参数!$J$29)-1,1)),"")</f>
        <v/>
      </c>
      <c r="K705" s="121" t="str">
        <f>IF(AND($L705&lt;&gt;"",$L705&gt;40000,$M705&lt;&gt;"",$M705&gt;40000),(1+IFERROR(NETWORKDAYS.INTL($L705,$M705,1,项目参数!$B$2:$B$200),NETWORKDAYS($L705,$M705,1)))*项目参数!$J$29,"")</f>
        <v/>
      </c>
      <c r="L705" s="40"/>
      <c r="M705" s="40"/>
      <c r="N705" s="58"/>
      <c r="O705" s="61"/>
      <c r="W705" s="98" t="b">
        <f t="shared" si="10"/>
        <v>0</v>
      </c>
      <c r="Y705" s="32" t="str">
        <f>IF($W705,VLOOKUP($B705,项目阶段与里程碑!$B:$E,3,FALSE),"")</f>
        <v/>
      </c>
      <c r="Z705" s="32" t="str">
        <f>IF($W705,VLOOKUP($B705,项目阶段与里程碑!$B:$E,4,FALSE),"")</f>
        <v/>
      </c>
      <c r="AA705" t="e">
        <f>VLOOKUP(F705,内部通讯录!$B:$F,5,FALSE)</f>
        <v>#N/A</v>
      </c>
      <c r="AB705" t="str">
        <f>IFERROR(VLOOKUP($AA705,项目参数!$I$14:$J$21,2,FALSE),"")</f>
        <v/>
      </c>
    </row>
    <row r="706" spans="1:28">
      <c r="A706" s="8"/>
      <c r="B706" s="8"/>
      <c r="C706" s="8"/>
      <c r="D706" s="8"/>
      <c r="E706" s="8"/>
      <c r="F706" s="8"/>
      <c r="G706" s="8"/>
      <c r="H706" s="116"/>
      <c r="I706" s="40"/>
      <c r="J706" s="120" t="str">
        <f>IF(AND($H706&gt;0,$I706&lt;&gt;"",$I706&gt;40000),IFERROR(WORKDAY.INTL($I706,INT(($H706+项目参数!$J$29-1)/项目参数!$J$29)-1,1,项目参数!$B$2:$B$200),WORKDAY($I706,INT(($H706+项目参数!$J$29-1)/项目参数!$J$29)-1,1)),"")</f>
        <v/>
      </c>
      <c r="K706" s="121" t="str">
        <f>IF(AND($L706&lt;&gt;"",$L706&gt;40000,$M706&lt;&gt;"",$M706&gt;40000),(1+IFERROR(NETWORKDAYS.INTL($L706,$M706,1,项目参数!$B$2:$B$200),NETWORKDAYS($L706,$M706,1)))*项目参数!$J$29,"")</f>
        <v/>
      </c>
      <c r="L706" s="40"/>
      <c r="M706" s="40"/>
      <c r="N706" s="58"/>
      <c r="O706" s="61"/>
      <c r="W706" s="98" t="b">
        <f t="shared" ref="W706:W769" si="11">AND(LEN(A706)&gt;0,LEN(C706)&gt;3,LEN(F706)&gt;1,OR(I706=0,AND(H706&gt;0,I706&gt;40000)),OR(L706=0,L706&gt;40000))</f>
        <v>0</v>
      </c>
      <c r="Y706" s="32" t="str">
        <f>IF($W706,VLOOKUP($B706,项目阶段与里程碑!$B:$E,3,FALSE),"")</f>
        <v/>
      </c>
      <c r="Z706" s="32" t="str">
        <f>IF($W706,VLOOKUP($B706,项目阶段与里程碑!$B:$E,4,FALSE),"")</f>
        <v/>
      </c>
      <c r="AA706" t="e">
        <f>VLOOKUP(F706,内部通讯录!$B:$F,5,FALSE)</f>
        <v>#N/A</v>
      </c>
      <c r="AB706" t="str">
        <f>IFERROR(VLOOKUP($AA706,项目参数!$I$14:$J$21,2,FALSE),"")</f>
        <v/>
      </c>
    </row>
    <row r="707" spans="1:28">
      <c r="A707" s="8"/>
      <c r="B707" s="8"/>
      <c r="C707" s="8"/>
      <c r="D707" s="8"/>
      <c r="E707" s="8"/>
      <c r="F707" s="8"/>
      <c r="G707" s="8"/>
      <c r="H707" s="116"/>
      <c r="I707" s="40"/>
      <c r="J707" s="120" t="str">
        <f>IF(AND($H707&gt;0,$I707&lt;&gt;"",$I707&gt;40000),IFERROR(WORKDAY.INTL($I707,INT(($H707+项目参数!$J$29-1)/项目参数!$J$29)-1,1,项目参数!$B$2:$B$200),WORKDAY($I707,INT(($H707+项目参数!$J$29-1)/项目参数!$J$29)-1,1)),"")</f>
        <v/>
      </c>
      <c r="K707" s="121" t="str">
        <f>IF(AND($L707&lt;&gt;"",$L707&gt;40000,$M707&lt;&gt;"",$M707&gt;40000),(1+IFERROR(NETWORKDAYS.INTL($L707,$M707,1,项目参数!$B$2:$B$200),NETWORKDAYS($L707,$M707,1)))*项目参数!$J$29,"")</f>
        <v/>
      </c>
      <c r="L707" s="40"/>
      <c r="M707" s="40"/>
      <c r="N707" s="58"/>
      <c r="O707" s="61"/>
      <c r="W707" s="98" t="b">
        <f t="shared" si="11"/>
        <v>0</v>
      </c>
      <c r="Y707" s="32" t="str">
        <f>IF($W707,VLOOKUP($B707,项目阶段与里程碑!$B:$E,3,FALSE),"")</f>
        <v/>
      </c>
      <c r="Z707" s="32" t="str">
        <f>IF($W707,VLOOKUP($B707,项目阶段与里程碑!$B:$E,4,FALSE),"")</f>
        <v/>
      </c>
      <c r="AA707" t="e">
        <f>VLOOKUP(F707,内部通讯录!$B:$F,5,FALSE)</f>
        <v>#N/A</v>
      </c>
      <c r="AB707" t="str">
        <f>IFERROR(VLOOKUP($AA707,项目参数!$I$14:$J$21,2,FALSE),"")</f>
        <v/>
      </c>
    </row>
    <row r="708" spans="1:28">
      <c r="A708" s="8"/>
      <c r="B708" s="8"/>
      <c r="C708" s="8"/>
      <c r="D708" s="8"/>
      <c r="E708" s="8"/>
      <c r="F708" s="8"/>
      <c r="G708" s="8"/>
      <c r="H708" s="116"/>
      <c r="I708" s="40"/>
      <c r="J708" s="120" t="str">
        <f>IF(AND($H708&gt;0,$I708&lt;&gt;"",$I708&gt;40000),IFERROR(WORKDAY.INTL($I708,INT(($H708+项目参数!$J$29-1)/项目参数!$J$29)-1,1,项目参数!$B$2:$B$200),WORKDAY($I708,INT(($H708+项目参数!$J$29-1)/项目参数!$J$29)-1,1)),"")</f>
        <v/>
      </c>
      <c r="K708" s="121" t="str">
        <f>IF(AND($L708&lt;&gt;"",$L708&gt;40000,$M708&lt;&gt;"",$M708&gt;40000),(1+IFERROR(NETWORKDAYS.INTL($L708,$M708,1,项目参数!$B$2:$B$200),NETWORKDAYS($L708,$M708,1)))*项目参数!$J$29,"")</f>
        <v/>
      </c>
      <c r="L708" s="40"/>
      <c r="M708" s="40"/>
      <c r="N708" s="58"/>
      <c r="O708" s="61"/>
      <c r="W708" s="98" t="b">
        <f t="shared" si="11"/>
        <v>0</v>
      </c>
      <c r="Y708" s="32" t="str">
        <f>IF($W708,VLOOKUP($B708,项目阶段与里程碑!$B:$E,3,FALSE),"")</f>
        <v/>
      </c>
      <c r="Z708" s="32" t="str">
        <f>IF($W708,VLOOKUP($B708,项目阶段与里程碑!$B:$E,4,FALSE),"")</f>
        <v/>
      </c>
      <c r="AA708" t="e">
        <f>VLOOKUP(F708,内部通讯录!$B:$F,5,FALSE)</f>
        <v>#N/A</v>
      </c>
      <c r="AB708" t="str">
        <f>IFERROR(VLOOKUP($AA708,项目参数!$I$14:$J$21,2,FALSE),"")</f>
        <v/>
      </c>
    </row>
    <row r="709" spans="1:28">
      <c r="A709" s="8"/>
      <c r="B709" s="8"/>
      <c r="C709" s="8"/>
      <c r="D709" s="8"/>
      <c r="E709" s="8"/>
      <c r="F709" s="8"/>
      <c r="G709" s="8"/>
      <c r="H709" s="116"/>
      <c r="I709" s="40"/>
      <c r="J709" s="120" t="str">
        <f>IF(AND($H709&gt;0,$I709&lt;&gt;"",$I709&gt;40000),IFERROR(WORKDAY.INTL($I709,INT(($H709+项目参数!$J$29-1)/项目参数!$J$29)-1,1,项目参数!$B$2:$B$200),WORKDAY($I709,INT(($H709+项目参数!$J$29-1)/项目参数!$J$29)-1,1)),"")</f>
        <v/>
      </c>
      <c r="K709" s="121" t="str">
        <f>IF(AND($L709&lt;&gt;"",$L709&gt;40000,$M709&lt;&gt;"",$M709&gt;40000),(1+IFERROR(NETWORKDAYS.INTL($L709,$M709,1,项目参数!$B$2:$B$200),NETWORKDAYS($L709,$M709,1)))*项目参数!$J$29,"")</f>
        <v/>
      </c>
      <c r="L709" s="40"/>
      <c r="M709" s="40"/>
      <c r="N709" s="58"/>
      <c r="O709" s="61"/>
      <c r="W709" s="98" t="b">
        <f t="shared" si="11"/>
        <v>0</v>
      </c>
      <c r="Y709" s="32" t="str">
        <f>IF($W709,VLOOKUP($B709,项目阶段与里程碑!$B:$E,3,FALSE),"")</f>
        <v/>
      </c>
      <c r="Z709" s="32" t="str">
        <f>IF($W709,VLOOKUP($B709,项目阶段与里程碑!$B:$E,4,FALSE),"")</f>
        <v/>
      </c>
      <c r="AA709" t="e">
        <f>VLOOKUP(F709,内部通讯录!$B:$F,5,FALSE)</f>
        <v>#N/A</v>
      </c>
      <c r="AB709" t="str">
        <f>IFERROR(VLOOKUP($AA709,项目参数!$I$14:$J$21,2,FALSE),"")</f>
        <v/>
      </c>
    </row>
    <row r="710" spans="1:28">
      <c r="A710" s="8"/>
      <c r="B710" s="8"/>
      <c r="C710" s="8"/>
      <c r="D710" s="8"/>
      <c r="E710" s="8"/>
      <c r="F710" s="8"/>
      <c r="G710" s="8"/>
      <c r="H710" s="116"/>
      <c r="I710" s="40"/>
      <c r="J710" s="120" t="str">
        <f>IF(AND($H710&gt;0,$I710&lt;&gt;"",$I710&gt;40000),IFERROR(WORKDAY.INTL($I710,INT(($H710+项目参数!$J$29-1)/项目参数!$J$29)-1,1,项目参数!$B$2:$B$200),WORKDAY($I710,INT(($H710+项目参数!$J$29-1)/项目参数!$J$29)-1,1)),"")</f>
        <v/>
      </c>
      <c r="K710" s="121" t="str">
        <f>IF(AND($L710&lt;&gt;"",$L710&gt;40000,$M710&lt;&gt;"",$M710&gt;40000),(1+IFERROR(NETWORKDAYS.INTL($L710,$M710,1,项目参数!$B$2:$B$200),NETWORKDAYS($L710,$M710,1)))*项目参数!$J$29,"")</f>
        <v/>
      </c>
      <c r="L710" s="40"/>
      <c r="M710" s="40"/>
      <c r="N710" s="58"/>
      <c r="O710" s="61"/>
      <c r="W710" s="98" t="b">
        <f t="shared" si="11"/>
        <v>0</v>
      </c>
      <c r="Y710" s="32" t="str">
        <f>IF($W710,VLOOKUP($B710,项目阶段与里程碑!$B:$E,3,FALSE),"")</f>
        <v/>
      </c>
      <c r="Z710" s="32" t="str">
        <f>IF($W710,VLOOKUP($B710,项目阶段与里程碑!$B:$E,4,FALSE),"")</f>
        <v/>
      </c>
      <c r="AA710" t="e">
        <f>VLOOKUP(F710,内部通讯录!$B:$F,5,FALSE)</f>
        <v>#N/A</v>
      </c>
      <c r="AB710" t="str">
        <f>IFERROR(VLOOKUP($AA710,项目参数!$I$14:$J$21,2,FALSE),"")</f>
        <v/>
      </c>
    </row>
    <row r="711" spans="1:28">
      <c r="A711" s="8"/>
      <c r="B711" s="8"/>
      <c r="C711" s="8"/>
      <c r="D711" s="8"/>
      <c r="E711" s="8"/>
      <c r="F711" s="8"/>
      <c r="G711" s="8"/>
      <c r="H711" s="116"/>
      <c r="I711" s="40"/>
      <c r="J711" s="120" t="str">
        <f>IF(AND($H711&gt;0,$I711&lt;&gt;"",$I711&gt;40000),IFERROR(WORKDAY.INTL($I711,INT(($H711+项目参数!$J$29-1)/项目参数!$J$29)-1,1,项目参数!$B$2:$B$200),WORKDAY($I711,INT(($H711+项目参数!$J$29-1)/项目参数!$J$29)-1,1)),"")</f>
        <v/>
      </c>
      <c r="K711" s="121" t="str">
        <f>IF(AND($L711&lt;&gt;"",$L711&gt;40000,$M711&lt;&gt;"",$M711&gt;40000),(1+IFERROR(NETWORKDAYS.INTL($L711,$M711,1,项目参数!$B$2:$B$200),NETWORKDAYS($L711,$M711,1)))*项目参数!$J$29,"")</f>
        <v/>
      </c>
      <c r="L711" s="40"/>
      <c r="M711" s="40"/>
      <c r="N711" s="58"/>
      <c r="O711" s="61"/>
      <c r="W711" s="98" t="b">
        <f t="shared" si="11"/>
        <v>0</v>
      </c>
      <c r="Y711" s="32" t="str">
        <f>IF($W711,VLOOKUP($B711,项目阶段与里程碑!$B:$E,3,FALSE),"")</f>
        <v/>
      </c>
      <c r="Z711" s="32" t="str">
        <f>IF($W711,VLOOKUP($B711,项目阶段与里程碑!$B:$E,4,FALSE),"")</f>
        <v/>
      </c>
      <c r="AA711" t="e">
        <f>VLOOKUP(F711,内部通讯录!$B:$F,5,FALSE)</f>
        <v>#N/A</v>
      </c>
      <c r="AB711" t="str">
        <f>IFERROR(VLOOKUP($AA711,项目参数!$I$14:$J$21,2,FALSE),"")</f>
        <v/>
      </c>
    </row>
    <row r="712" spans="1:28">
      <c r="A712" s="8"/>
      <c r="B712" s="8"/>
      <c r="C712" s="8"/>
      <c r="D712" s="8"/>
      <c r="E712" s="8"/>
      <c r="F712" s="8"/>
      <c r="G712" s="8"/>
      <c r="H712" s="116"/>
      <c r="I712" s="40"/>
      <c r="J712" s="120" t="str">
        <f>IF(AND($H712&gt;0,$I712&lt;&gt;"",$I712&gt;40000),IFERROR(WORKDAY.INTL($I712,INT(($H712+项目参数!$J$29-1)/项目参数!$J$29)-1,1,项目参数!$B$2:$B$200),WORKDAY($I712,INT(($H712+项目参数!$J$29-1)/项目参数!$J$29)-1,1)),"")</f>
        <v/>
      </c>
      <c r="K712" s="121" t="str">
        <f>IF(AND($L712&lt;&gt;"",$L712&gt;40000,$M712&lt;&gt;"",$M712&gt;40000),(1+IFERROR(NETWORKDAYS.INTL($L712,$M712,1,项目参数!$B$2:$B$200),NETWORKDAYS($L712,$M712,1)))*项目参数!$J$29,"")</f>
        <v/>
      </c>
      <c r="L712" s="40"/>
      <c r="M712" s="40"/>
      <c r="N712" s="58"/>
      <c r="O712" s="61"/>
      <c r="W712" s="98" t="b">
        <f t="shared" si="11"/>
        <v>0</v>
      </c>
      <c r="Y712" s="32" t="str">
        <f>IF($W712,VLOOKUP($B712,项目阶段与里程碑!$B:$E,3,FALSE),"")</f>
        <v/>
      </c>
      <c r="Z712" s="32" t="str">
        <f>IF($W712,VLOOKUP($B712,项目阶段与里程碑!$B:$E,4,FALSE),"")</f>
        <v/>
      </c>
      <c r="AA712" t="e">
        <f>VLOOKUP(F712,内部通讯录!$B:$F,5,FALSE)</f>
        <v>#N/A</v>
      </c>
      <c r="AB712" t="str">
        <f>IFERROR(VLOOKUP($AA712,项目参数!$I$14:$J$21,2,FALSE),"")</f>
        <v/>
      </c>
    </row>
    <row r="713" spans="1:28">
      <c r="A713" s="8"/>
      <c r="B713" s="8"/>
      <c r="C713" s="8"/>
      <c r="D713" s="8"/>
      <c r="E713" s="8"/>
      <c r="F713" s="8"/>
      <c r="G713" s="8"/>
      <c r="H713" s="116"/>
      <c r="I713" s="40"/>
      <c r="J713" s="120" t="str">
        <f>IF(AND($H713&gt;0,$I713&lt;&gt;"",$I713&gt;40000),IFERROR(WORKDAY.INTL($I713,INT(($H713+项目参数!$J$29-1)/项目参数!$J$29)-1,1,项目参数!$B$2:$B$200),WORKDAY($I713,INT(($H713+项目参数!$J$29-1)/项目参数!$J$29)-1,1)),"")</f>
        <v/>
      </c>
      <c r="K713" s="121" t="str">
        <f>IF(AND($L713&lt;&gt;"",$L713&gt;40000,$M713&lt;&gt;"",$M713&gt;40000),(1+IFERROR(NETWORKDAYS.INTL($L713,$M713,1,项目参数!$B$2:$B$200),NETWORKDAYS($L713,$M713,1)))*项目参数!$J$29,"")</f>
        <v/>
      </c>
      <c r="L713" s="40"/>
      <c r="M713" s="40"/>
      <c r="N713" s="58"/>
      <c r="O713" s="61"/>
      <c r="W713" s="98" t="b">
        <f t="shared" si="11"/>
        <v>0</v>
      </c>
      <c r="Y713" s="32" t="str">
        <f>IF($W713,VLOOKUP($B713,项目阶段与里程碑!$B:$E,3,FALSE),"")</f>
        <v/>
      </c>
      <c r="Z713" s="32" t="str">
        <f>IF($W713,VLOOKUP($B713,项目阶段与里程碑!$B:$E,4,FALSE),"")</f>
        <v/>
      </c>
      <c r="AA713" t="e">
        <f>VLOOKUP(F713,内部通讯录!$B:$F,5,FALSE)</f>
        <v>#N/A</v>
      </c>
      <c r="AB713" t="str">
        <f>IFERROR(VLOOKUP($AA713,项目参数!$I$14:$J$21,2,FALSE),"")</f>
        <v/>
      </c>
    </row>
    <row r="714" spans="1:28">
      <c r="A714" s="8"/>
      <c r="B714" s="8"/>
      <c r="C714" s="8"/>
      <c r="D714" s="8"/>
      <c r="E714" s="8"/>
      <c r="F714" s="8"/>
      <c r="G714" s="8"/>
      <c r="H714" s="116"/>
      <c r="I714" s="40"/>
      <c r="J714" s="120" t="str">
        <f>IF(AND($H714&gt;0,$I714&lt;&gt;"",$I714&gt;40000),IFERROR(WORKDAY.INTL($I714,INT(($H714+项目参数!$J$29-1)/项目参数!$J$29)-1,1,项目参数!$B$2:$B$200),WORKDAY($I714,INT(($H714+项目参数!$J$29-1)/项目参数!$J$29)-1,1)),"")</f>
        <v/>
      </c>
      <c r="K714" s="121" t="str">
        <f>IF(AND($L714&lt;&gt;"",$L714&gt;40000,$M714&lt;&gt;"",$M714&gt;40000),(1+IFERROR(NETWORKDAYS.INTL($L714,$M714,1,项目参数!$B$2:$B$200),NETWORKDAYS($L714,$M714,1)))*项目参数!$J$29,"")</f>
        <v/>
      </c>
      <c r="L714" s="40"/>
      <c r="M714" s="40"/>
      <c r="N714" s="58"/>
      <c r="O714" s="61"/>
      <c r="W714" s="98" t="b">
        <f t="shared" si="11"/>
        <v>0</v>
      </c>
      <c r="Y714" s="32" t="str">
        <f>IF($W714,VLOOKUP($B714,项目阶段与里程碑!$B:$E,3,FALSE),"")</f>
        <v/>
      </c>
      <c r="Z714" s="32" t="str">
        <f>IF($W714,VLOOKUP($B714,项目阶段与里程碑!$B:$E,4,FALSE),"")</f>
        <v/>
      </c>
      <c r="AA714" t="e">
        <f>VLOOKUP(F714,内部通讯录!$B:$F,5,FALSE)</f>
        <v>#N/A</v>
      </c>
      <c r="AB714" t="str">
        <f>IFERROR(VLOOKUP($AA714,项目参数!$I$14:$J$21,2,FALSE),"")</f>
        <v/>
      </c>
    </row>
    <row r="715" spans="1:28">
      <c r="A715" s="8"/>
      <c r="B715" s="8"/>
      <c r="C715" s="8"/>
      <c r="D715" s="8"/>
      <c r="E715" s="8"/>
      <c r="F715" s="8"/>
      <c r="G715" s="8"/>
      <c r="H715" s="116"/>
      <c r="I715" s="40"/>
      <c r="J715" s="120" t="str">
        <f>IF(AND($H715&gt;0,$I715&lt;&gt;"",$I715&gt;40000),IFERROR(WORKDAY.INTL($I715,INT(($H715+项目参数!$J$29-1)/项目参数!$J$29)-1,1,项目参数!$B$2:$B$200),WORKDAY($I715,INT(($H715+项目参数!$J$29-1)/项目参数!$J$29)-1,1)),"")</f>
        <v/>
      </c>
      <c r="K715" s="121" t="str">
        <f>IF(AND($L715&lt;&gt;"",$L715&gt;40000,$M715&lt;&gt;"",$M715&gt;40000),(1+IFERROR(NETWORKDAYS.INTL($L715,$M715,1,项目参数!$B$2:$B$200),NETWORKDAYS($L715,$M715,1)))*项目参数!$J$29,"")</f>
        <v/>
      </c>
      <c r="L715" s="40"/>
      <c r="M715" s="40"/>
      <c r="N715" s="58"/>
      <c r="O715" s="61"/>
      <c r="W715" s="98" t="b">
        <f t="shared" si="11"/>
        <v>0</v>
      </c>
      <c r="Y715" s="32" t="str">
        <f>IF($W715,VLOOKUP($B715,项目阶段与里程碑!$B:$E,3,FALSE),"")</f>
        <v/>
      </c>
      <c r="Z715" s="32" t="str">
        <f>IF($W715,VLOOKUP($B715,项目阶段与里程碑!$B:$E,4,FALSE),"")</f>
        <v/>
      </c>
      <c r="AA715" t="e">
        <f>VLOOKUP(F715,内部通讯录!$B:$F,5,FALSE)</f>
        <v>#N/A</v>
      </c>
      <c r="AB715" t="str">
        <f>IFERROR(VLOOKUP($AA715,项目参数!$I$14:$J$21,2,FALSE),"")</f>
        <v/>
      </c>
    </row>
    <row r="716" spans="1:28">
      <c r="A716" s="8"/>
      <c r="B716" s="8"/>
      <c r="C716" s="8"/>
      <c r="D716" s="8"/>
      <c r="E716" s="8"/>
      <c r="F716" s="8"/>
      <c r="G716" s="8"/>
      <c r="H716" s="116"/>
      <c r="I716" s="40"/>
      <c r="J716" s="120" t="str">
        <f>IF(AND($H716&gt;0,$I716&lt;&gt;"",$I716&gt;40000),IFERROR(WORKDAY.INTL($I716,INT(($H716+项目参数!$J$29-1)/项目参数!$J$29)-1,1,项目参数!$B$2:$B$200),WORKDAY($I716,INT(($H716+项目参数!$J$29-1)/项目参数!$J$29)-1,1)),"")</f>
        <v/>
      </c>
      <c r="K716" s="121" t="str">
        <f>IF(AND($L716&lt;&gt;"",$L716&gt;40000,$M716&lt;&gt;"",$M716&gt;40000),(1+IFERROR(NETWORKDAYS.INTL($L716,$M716,1,项目参数!$B$2:$B$200),NETWORKDAYS($L716,$M716,1)))*项目参数!$J$29,"")</f>
        <v/>
      </c>
      <c r="L716" s="40"/>
      <c r="M716" s="40"/>
      <c r="N716" s="58"/>
      <c r="O716" s="61"/>
      <c r="W716" s="98" t="b">
        <f t="shared" si="11"/>
        <v>0</v>
      </c>
      <c r="Y716" s="32" t="str">
        <f>IF($W716,VLOOKUP($B716,项目阶段与里程碑!$B:$E,3,FALSE),"")</f>
        <v/>
      </c>
      <c r="Z716" s="32" t="str">
        <f>IF($W716,VLOOKUP($B716,项目阶段与里程碑!$B:$E,4,FALSE),"")</f>
        <v/>
      </c>
      <c r="AA716" t="e">
        <f>VLOOKUP(F716,内部通讯录!$B:$F,5,FALSE)</f>
        <v>#N/A</v>
      </c>
      <c r="AB716" t="str">
        <f>IFERROR(VLOOKUP($AA716,项目参数!$I$14:$J$21,2,FALSE),"")</f>
        <v/>
      </c>
    </row>
    <row r="717" spans="1:28">
      <c r="A717" s="8"/>
      <c r="B717" s="8"/>
      <c r="C717" s="8"/>
      <c r="D717" s="8"/>
      <c r="E717" s="8"/>
      <c r="F717" s="8"/>
      <c r="G717" s="8"/>
      <c r="H717" s="116"/>
      <c r="I717" s="40"/>
      <c r="J717" s="120" t="str">
        <f>IF(AND($H717&gt;0,$I717&lt;&gt;"",$I717&gt;40000),IFERROR(WORKDAY.INTL($I717,INT(($H717+项目参数!$J$29-1)/项目参数!$J$29)-1,1,项目参数!$B$2:$B$200),WORKDAY($I717,INT(($H717+项目参数!$J$29-1)/项目参数!$J$29)-1,1)),"")</f>
        <v/>
      </c>
      <c r="K717" s="121" t="str">
        <f>IF(AND($L717&lt;&gt;"",$L717&gt;40000,$M717&lt;&gt;"",$M717&gt;40000),(1+IFERROR(NETWORKDAYS.INTL($L717,$M717,1,项目参数!$B$2:$B$200),NETWORKDAYS($L717,$M717,1)))*项目参数!$J$29,"")</f>
        <v/>
      </c>
      <c r="L717" s="40"/>
      <c r="M717" s="40"/>
      <c r="N717" s="58"/>
      <c r="O717" s="61"/>
      <c r="W717" s="98" t="b">
        <f t="shared" si="11"/>
        <v>0</v>
      </c>
      <c r="Y717" s="32" t="str">
        <f>IF($W717,VLOOKUP($B717,项目阶段与里程碑!$B:$E,3,FALSE),"")</f>
        <v/>
      </c>
      <c r="Z717" s="32" t="str">
        <f>IF($W717,VLOOKUP($B717,项目阶段与里程碑!$B:$E,4,FALSE),"")</f>
        <v/>
      </c>
      <c r="AA717" t="e">
        <f>VLOOKUP(F717,内部通讯录!$B:$F,5,FALSE)</f>
        <v>#N/A</v>
      </c>
      <c r="AB717" t="str">
        <f>IFERROR(VLOOKUP($AA717,项目参数!$I$14:$J$21,2,FALSE),"")</f>
        <v/>
      </c>
    </row>
    <row r="718" spans="1:28">
      <c r="A718" s="8"/>
      <c r="B718" s="8"/>
      <c r="C718" s="8"/>
      <c r="D718" s="8"/>
      <c r="E718" s="8"/>
      <c r="F718" s="8"/>
      <c r="G718" s="8"/>
      <c r="H718" s="116"/>
      <c r="I718" s="40"/>
      <c r="J718" s="120" t="str">
        <f>IF(AND($H718&gt;0,$I718&lt;&gt;"",$I718&gt;40000),IFERROR(WORKDAY.INTL($I718,INT(($H718+项目参数!$J$29-1)/项目参数!$J$29)-1,1,项目参数!$B$2:$B$200),WORKDAY($I718,INT(($H718+项目参数!$J$29-1)/项目参数!$J$29)-1,1)),"")</f>
        <v/>
      </c>
      <c r="K718" s="121" t="str">
        <f>IF(AND($L718&lt;&gt;"",$L718&gt;40000,$M718&lt;&gt;"",$M718&gt;40000),(1+IFERROR(NETWORKDAYS.INTL($L718,$M718,1,项目参数!$B$2:$B$200),NETWORKDAYS($L718,$M718,1)))*项目参数!$J$29,"")</f>
        <v/>
      </c>
      <c r="L718" s="40"/>
      <c r="M718" s="40"/>
      <c r="N718" s="58"/>
      <c r="O718" s="61"/>
      <c r="W718" s="98" t="b">
        <f t="shared" si="11"/>
        <v>0</v>
      </c>
      <c r="Y718" s="32" t="str">
        <f>IF($W718,VLOOKUP($B718,项目阶段与里程碑!$B:$E,3,FALSE),"")</f>
        <v/>
      </c>
      <c r="Z718" s="32" t="str">
        <f>IF($W718,VLOOKUP($B718,项目阶段与里程碑!$B:$E,4,FALSE),"")</f>
        <v/>
      </c>
      <c r="AA718" t="e">
        <f>VLOOKUP(F718,内部通讯录!$B:$F,5,FALSE)</f>
        <v>#N/A</v>
      </c>
      <c r="AB718" t="str">
        <f>IFERROR(VLOOKUP($AA718,项目参数!$I$14:$J$21,2,FALSE),"")</f>
        <v/>
      </c>
    </row>
    <row r="719" spans="1:28">
      <c r="A719" s="8"/>
      <c r="B719" s="8"/>
      <c r="C719" s="8"/>
      <c r="D719" s="8"/>
      <c r="E719" s="8"/>
      <c r="F719" s="8"/>
      <c r="G719" s="8"/>
      <c r="H719" s="116"/>
      <c r="I719" s="40"/>
      <c r="J719" s="120" t="str">
        <f>IF(AND($H719&gt;0,$I719&lt;&gt;"",$I719&gt;40000),IFERROR(WORKDAY.INTL($I719,INT(($H719+项目参数!$J$29-1)/项目参数!$J$29)-1,1,项目参数!$B$2:$B$200),WORKDAY($I719,INT(($H719+项目参数!$J$29-1)/项目参数!$J$29)-1,1)),"")</f>
        <v/>
      </c>
      <c r="K719" s="121" t="str">
        <f>IF(AND($L719&lt;&gt;"",$L719&gt;40000,$M719&lt;&gt;"",$M719&gt;40000),(1+IFERROR(NETWORKDAYS.INTL($L719,$M719,1,项目参数!$B$2:$B$200),NETWORKDAYS($L719,$M719,1)))*项目参数!$J$29,"")</f>
        <v/>
      </c>
      <c r="L719" s="40"/>
      <c r="M719" s="40"/>
      <c r="N719" s="58"/>
      <c r="O719" s="61"/>
      <c r="W719" s="98" t="b">
        <f t="shared" si="11"/>
        <v>0</v>
      </c>
      <c r="Y719" s="32" t="str">
        <f>IF($W719,VLOOKUP($B719,项目阶段与里程碑!$B:$E,3,FALSE),"")</f>
        <v/>
      </c>
      <c r="Z719" s="32" t="str">
        <f>IF($W719,VLOOKUP($B719,项目阶段与里程碑!$B:$E,4,FALSE),"")</f>
        <v/>
      </c>
      <c r="AA719" t="e">
        <f>VLOOKUP(F719,内部通讯录!$B:$F,5,FALSE)</f>
        <v>#N/A</v>
      </c>
      <c r="AB719" t="str">
        <f>IFERROR(VLOOKUP($AA719,项目参数!$I$14:$J$21,2,FALSE),"")</f>
        <v/>
      </c>
    </row>
    <row r="720" spans="1:28">
      <c r="A720" s="8"/>
      <c r="B720" s="8"/>
      <c r="C720" s="8"/>
      <c r="D720" s="8"/>
      <c r="E720" s="8"/>
      <c r="F720" s="8"/>
      <c r="G720" s="8"/>
      <c r="H720" s="116"/>
      <c r="I720" s="40"/>
      <c r="J720" s="120" t="str">
        <f>IF(AND($H720&gt;0,$I720&lt;&gt;"",$I720&gt;40000),IFERROR(WORKDAY.INTL($I720,INT(($H720+项目参数!$J$29-1)/项目参数!$J$29)-1,1,项目参数!$B$2:$B$200),WORKDAY($I720,INT(($H720+项目参数!$J$29-1)/项目参数!$J$29)-1,1)),"")</f>
        <v/>
      </c>
      <c r="K720" s="121" t="str">
        <f>IF(AND($L720&lt;&gt;"",$L720&gt;40000,$M720&lt;&gt;"",$M720&gt;40000),(1+IFERROR(NETWORKDAYS.INTL($L720,$M720,1,项目参数!$B$2:$B$200),NETWORKDAYS($L720,$M720,1)))*项目参数!$J$29,"")</f>
        <v/>
      </c>
      <c r="L720" s="40"/>
      <c r="M720" s="40"/>
      <c r="N720" s="58"/>
      <c r="O720" s="61"/>
      <c r="W720" s="98" t="b">
        <f t="shared" si="11"/>
        <v>0</v>
      </c>
      <c r="Y720" s="32" t="str">
        <f>IF($W720,VLOOKUP($B720,项目阶段与里程碑!$B:$E,3,FALSE),"")</f>
        <v/>
      </c>
      <c r="Z720" s="32" t="str">
        <f>IF($W720,VLOOKUP($B720,项目阶段与里程碑!$B:$E,4,FALSE),"")</f>
        <v/>
      </c>
      <c r="AA720" t="e">
        <f>VLOOKUP(F720,内部通讯录!$B:$F,5,FALSE)</f>
        <v>#N/A</v>
      </c>
      <c r="AB720" t="str">
        <f>IFERROR(VLOOKUP($AA720,项目参数!$I$14:$J$21,2,FALSE),"")</f>
        <v/>
      </c>
    </row>
    <row r="721" spans="1:28">
      <c r="A721" s="8"/>
      <c r="B721" s="8"/>
      <c r="C721" s="8"/>
      <c r="D721" s="8"/>
      <c r="E721" s="8"/>
      <c r="F721" s="8"/>
      <c r="G721" s="8"/>
      <c r="H721" s="116"/>
      <c r="I721" s="40"/>
      <c r="J721" s="120" t="str">
        <f>IF(AND($H721&gt;0,$I721&lt;&gt;"",$I721&gt;40000),IFERROR(WORKDAY.INTL($I721,INT(($H721+项目参数!$J$29-1)/项目参数!$J$29)-1,1,项目参数!$B$2:$B$200),WORKDAY($I721,INT(($H721+项目参数!$J$29-1)/项目参数!$J$29)-1,1)),"")</f>
        <v/>
      </c>
      <c r="K721" s="121" t="str">
        <f>IF(AND($L721&lt;&gt;"",$L721&gt;40000,$M721&lt;&gt;"",$M721&gt;40000),(1+IFERROR(NETWORKDAYS.INTL($L721,$M721,1,项目参数!$B$2:$B$200),NETWORKDAYS($L721,$M721,1)))*项目参数!$J$29,"")</f>
        <v/>
      </c>
      <c r="L721" s="40"/>
      <c r="M721" s="40"/>
      <c r="N721" s="58"/>
      <c r="O721" s="61"/>
      <c r="W721" s="98" t="b">
        <f t="shared" si="11"/>
        <v>0</v>
      </c>
      <c r="Y721" s="32" t="str">
        <f>IF($W721,VLOOKUP($B721,项目阶段与里程碑!$B:$E,3,FALSE),"")</f>
        <v/>
      </c>
      <c r="Z721" s="32" t="str">
        <f>IF($W721,VLOOKUP($B721,项目阶段与里程碑!$B:$E,4,FALSE),"")</f>
        <v/>
      </c>
      <c r="AA721" t="e">
        <f>VLOOKUP(F721,内部通讯录!$B:$F,5,FALSE)</f>
        <v>#N/A</v>
      </c>
      <c r="AB721" t="str">
        <f>IFERROR(VLOOKUP($AA721,项目参数!$I$14:$J$21,2,FALSE),"")</f>
        <v/>
      </c>
    </row>
    <row r="722" spans="1:28">
      <c r="A722" s="8"/>
      <c r="B722" s="8"/>
      <c r="C722" s="8"/>
      <c r="D722" s="8"/>
      <c r="E722" s="8"/>
      <c r="F722" s="8"/>
      <c r="G722" s="8"/>
      <c r="H722" s="116"/>
      <c r="I722" s="40"/>
      <c r="J722" s="120" t="str">
        <f>IF(AND($H722&gt;0,$I722&lt;&gt;"",$I722&gt;40000),IFERROR(WORKDAY.INTL($I722,INT(($H722+项目参数!$J$29-1)/项目参数!$J$29)-1,1,项目参数!$B$2:$B$200),WORKDAY($I722,INT(($H722+项目参数!$J$29-1)/项目参数!$J$29)-1,1)),"")</f>
        <v/>
      </c>
      <c r="K722" s="121" t="str">
        <f>IF(AND($L722&lt;&gt;"",$L722&gt;40000,$M722&lt;&gt;"",$M722&gt;40000),(1+IFERROR(NETWORKDAYS.INTL($L722,$M722,1,项目参数!$B$2:$B$200),NETWORKDAYS($L722,$M722,1)))*项目参数!$J$29,"")</f>
        <v/>
      </c>
      <c r="L722" s="40"/>
      <c r="M722" s="40"/>
      <c r="N722" s="58"/>
      <c r="O722" s="61"/>
      <c r="W722" s="98" t="b">
        <f t="shared" si="11"/>
        <v>0</v>
      </c>
      <c r="Y722" s="32" t="str">
        <f>IF($W722,VLOOKUP($B722,项目阶段与里程碑!$B:$E,3,FALSE),"")</f>
        <v/>
      </c>
      <c r="Z722" s="32" t="str">
        <f>IF($W722,VLOOKUP($B722,项目阶段与里程碑!$B:$E,4,FALSE),"")</f>
        <v/>
      </c>
      <c r="AA722" t="e">
        <f>VLOOKUP(F722,内部通讯录!$B:$F,5,FALSE)</f>
        <v>#N/A</v>
      </c>
      <c r="AB722" t="str">
        <f>IFERROR(VLOOKUP($AA722,项目参数!$I$14:$J$21,2,FALSE),"")</f>
        <v/>
      </c>
    </row>
    <row r="723" spans="1:28">
      <c r="A723" s="8"/>
      <c r="B723" s="8"/>
      <c r="C723" s="8"/>
      <c r="D723" s="8"/>
      <c r="E723" s="8"/>
      <c r="F723" s="8"/>
      <c r="G723" s="8"/>
      <c r="H723" s="116"/>
      <c r="I723" s="40"/>
      <c r="J723" s="120" t="str">
        <f>IF(AND($H723&gt;0,$I723&lt;&gt;"",$I723&gt;40000),IFERROR(WORKDAY.INTL($I723,INT(($H723+项目参数!$J$29-1)/项目参数!$J$29)-1,1,项目参数!$B$2:$B$200),WORKDAY($I723,INT(($H723+项目参数!$J$29-1)/项目参数!$J$29)-1,1)),"")</f>
        <v/>
      </c>
      <c r="K723" s="121" t="str">
        <f>IF(AND($L723&lt;&gt;"",$L723&gt;40000,$M723&lt;&gt;"",$M723&gt;40000),(1+IFERROR(NETWORKDAYS.INTL($L723,$M723,1,项目参数!$B$2:$B$200),NETWORKDAYS($L723,$M723,1)))*项目参数!$J$29,"")</f>
        <v/>
      </c>
      <c r="L723" s="40"/>
      <c r="M723" s="40"/>
      <c r="N723" s="58"/>
      <c r="O723" s="61"/>
      <c r="W723" s="98" t="b">
        <f t="shared" si="11"/>
        <v>0</v>
      </c>
      <c r="Y723" s="32" t="str">
        <f>IF($W723,VLOOKUP($B723,项目阶段与里程碑!$B:$E,3,FALSE),"")</f>
        <v/>
      </c>
      <c r="Z723" s="32" t="str">
        <f>IF($W723,VLOOKUP($B723,项目阶段与里程碑!$B:$E,4,FALSE),"")</f>
        <v/>
      </c>
      <c r="AA723" t="e">
        <f>VLOOKUP(F723,内部通讯录!$B:$F,5,FALSE)</f>
        <v>#N/A</v>
      </c>
      <c r="AB723" t="str">
        <f>IFERROR(VLOOKUP($AA723,项目参数!$I$14:$J$21,2,FALSE),"")</f>
        <v/>
      </c>
    </row>
    <row r="724" spans="1:28">
      <c r="A724" s="8"/>
      <c r="B724" s="8"/>
      <c r="C724" s="8"/>
      <c r="D724" s="8"/>
      <c r="E724" s="8"/>
      <c r="F724" s="8"/>
      <c r="G724" s="8"/>
      <c r="H724" s="116"/>
      <c r="I724" s="40"/>
      <c r="J724" s="120" t="str">
        <f>IF(AND($H724&gt;0,$I724&lt;&gt;"",$I724&gt;40000),IFERROR(WORKDAY.INTL($I724,INT(($H724+项目参数!$J$29-1)/项目参数!$J$29)-1,1,项目参数!$B$2:$B$200),WORKDAY($I724,INT(($H724+项目参数!$J$29-1)/项目参数!$J$29)-1,1)),"")</f>
        <v/>
      </c>
      <c r="K724" s="121" t="str">
        <f>IF(AND($L724&lt;&gt;"",$L724&gt;40000,$M724&lt;&gt;"",$M724&gt;40000),(1+IFERROR(NETWORKDAYS.INTL($L724,$M724,1,项目参数!$B$2:$B$200),NETWORKDAYS($L724,$M724,1)))*项目参数!$J$29,"")</f>
        <v/>
      </c>
      <c r="L724" s="40"/>
      <c r="M724" s="40"/>
      <c r="N724" s="58"/>
      <c r="O724" s="61"/>
      <c r="W724" s="98" t="b">
        <f t="shared" si="11"/>
        <v>0</v>
      </c>
      <c r="Y724" s="32" t="str">
        <f>IF($W724,VLOOKUP($B724,项目阶段与里程碑!$B:$E,3,FALSE),"")</f>
        <v/>
      </c>
      <c r="Z724" s="32" t="str">
        <f>IF($W724,VLOOKUP($B724,项目阶段与里程碑!$B:$E,4,FALSE),"")</f>
        <v/>
      </c>
      <c r="AA724" t="e">
        <f>VLOOKUP(F724,内部通讯录!$B:$F,5,FALSE)</f>
        <v>#N/A</v>
      </c>
      <c r="AB724" t="str">
        <f>IFERROR(VLOOKUP($AA724,项目参数!$I$14:$J$21,2,FALSE),"")</f>
        <v/>
      </c>
    </row>
    <row r="725" spans="1:28">
      <c r="A725" s="8"/>
      <c r="B725" s="8"/>
      <c r="C725" s="8"/>
      <c r="D725" s="8"/>
      <c r="E725" s="8"/>
      <c r="F725" s="8"/>
      <c r="G725" s="8"/>
      <c r="H725" s="116"/>
      <c r="I725" s="40"/>
      <c r="J725" s="120" t="str">
        <f>IF(AND($H725&gt;0,$I725&lt;&gt;"",$I725&gt;40000),IFERROR(WORKDAY.INTL($I725,INT(($H725+项目参数!$J$29-1)/项目参数!$J$29)-1,1,项目参数!$B$2:$B$200),WORKDAY($I725,INT(($H725+项目参数!$J$29-1)/项目参数!$J$29)-1,1)),"")</f>
        <v/>
      </c>
      <c r="K725" s="121" t="str">
        <f>IF(AND($L725&lt;&gt;"",$L725&gt;40000,$M725&lt;&gt;"",$M725&gt;40000),(1+IFERROR(NETWORKDAYS.INTL($L725,$M725,1,项目参数!$B$2:$B$200),NETWORKDAYS($L725,$M725,1)))*项目参数!$J$29,"")</f>
        <v/>
      </c>
      <c r="L725" s="40"/>
      <c r="M725" s="40"/>
      <c r="N725" s="58"/>
      <c r="O725" s="61"/>
      <c r="W725" s="98" t="b">
        <f t="shared" si="11"/>
        <v>0</v>
      </c>
      <c r="Y725" s="32" t="str">
        <f>IF($W725,VLOOKUP($B725,项目阶段与里程碑!$B:$E,3,FALSE),"")</f>
        <v/>
      </c>
      <c r="Z725" s="32" t="str">
        <f>IF($W725,VLOOKUP($B725,项目阶段与里程碑!$B:$E,4,FALSE),"")</f>
        <v/>
      </c>
      <c r="AA725" t="e">
        <f>VLOOKUP(F725,内部通讯录!$B:$F,5,FALSE)</f>
        <v>#N/A</v>
      </c>
      <c r="AB725" t="str">
        <f>IFERROR(VLOOKUP($AA725,项目参数!$I$14:$J$21,2,FALSE),"")</f>
        <v/>
      </c>
    </row>
    <row r="726" spans="1:28">
      <c r="A726" s="8"/>
      <c r="B726" s="8"/>
      <c r="C726" s="8"/>
      <c r="D726" s="8"/>
      <c r="E726" s="8"/>
      <c r="F726" s="8"/>
      <c r="G726" s="8"/>
      <c r="H726" s="116"/>
      <c r="I726" s="40"/>
      <c r="J726" s="120" t="str">
        <f>IF(AND($H726&gt;0,$I726&lt;&gt;"",$I726&gt;40000),IFERROR(WORKDAY.INTL($I726,INT(($H726+项目参数!$J$29-1)/项目参数!$J$29)-1,1,项目参数!$B$2:$B$200),WORKDAY($I726,INT(($H726+项目参数!$J$29-1)/项目参数!$J$29)-1,1)),"")</f>
        <v/>
      </c>
      <c r="K726" s="121" t="str">
        <f>IF(AND($L726&lt;&gt;"",$L726&gt;40000,$M726&lt;&gt;"",$M726&gt;40000),(1+IFERROR(NETWORKDAYS.INTL($L726,$M726,1,项目参数!$B$2:$B$200),NETWORKDAYS($L726,$M726,1)))*项目参数!$J$29,"")</f>
        <v/>
      </c>
      <c r="L726" s="40"/>
      <c r="M726" s="40"/>
      <c r="N726" s="58"/>
      <c r="O726" s="61"/>
      <c r="W726" s="98" t="b">
        <f t="shared" si="11"/>
        <v>0</v>
      </c>
      <c r="Y726" s="32" t="str">
        <f>IF($W726,VLOOKUP($B726,项目阶段与里程碑!$B:$E,3,FALSE),"")</f>
        <v/>
      </c>
      <c r="Z726" s="32" t="str">
        <f>IF($W726,VLOOKUP($B726,项目阶段与里程碑!$B:$E,4,FALSE),"")</f>
        <v/>
      </c>
      <c r="AA726" t="e">
        <f>VLOOKUP(F726,内部通讯录!$B:$F,5,FALSE)</f>
        <v>#N/A</v>
      </c>
      <c r="AB726" t="str">
        <f>IFERROR(VLOOKUP($AA726,项目参数!$I$14:$J$21,2,FALSE),"")</f>
        <v/>
      </c>
    </row>
    <row r="727" spans="1:28">
      <c r="A727" s="8"/>
      <c r="B727" s="8"/>
      <c r="C727" s="8"/>
      <c r="D727" s="8"/>
      <c r="E727" s="8"/>
      <c r="F727" s="8"/>
      <c r="G727" s="8"/>
      <c r="H727" s="116"/>
      <c r="I727" s="40"/>
      <c r="J727" s="120" t="str">
        <f>IF(AND($H727&gt;0,$I727&lt;&gt;"",$I727&gt;40000),IFERROR(WORKDAY.INTL($I727,INT(($H727+项目参数!$J$29-1)/项目参数!$J$29)-1,1,项目参数!$B$2:$B$200),WORKDAY($I727,INT(($H727+项目参数!$J$29-1)/项目参数!$J$29)-1,1)),"")</f>
        <v/>
      </c>
      <c r="K727" s="121" t="str">
        <f>IF(AND($L727&lt;&gt;"",$L727&gt;40000,$M727&lt;&gt;"",$M727&gt;40000),(1+IFERROR(NETWORKDAYS.INTL($L727,$M727,1,项目参数!$B$2:$B$200),NETWORKDAYS($L727,$M727,1)))*项目参数!$J$29,"")</f>
        <v/>
      </c>
      <c r="L727" s="40"/>
      <c r="M727" s="40"/>
      <c r="N727" s="58"/>
      <c r="O727" s="61"/>
      <c r="W727" s="98" t="b">
        <f t="shared" si="11"/>
        <v>0</v>
      </c>
      <c r="Y727" s="32" t="str">
        <f>IF($W727,VLOOKUP($B727,项目阶段与里程碑!$B:$E,3,FALSE),"")</f>
        <v/>
      </c>
      <c r="Z727" s="32" t="str">
        <f>IF($W727,VLOOKUP($B727,项目阶段与里程碑!$B:$E,4,FALSE),"")</f>
        <v/>
      </c>
      <c r="AA727" t="e">
        <f>VLOOKUP(F727,内部通讯录!$B:$F,5,FALSE)</f>
        <v>#N/A</v>
      </c>
      <c r="AB727" t="str">
        <f>IFERROR(VLOOKUP($AA727,项目参数!$I$14:$J$21,2,FALSE),"")</f>
        <v/>
      </c>
    </row>
    <row r="728" spans="1:28">
      <c r="A728" s="8"/>
      <c r="B728" s="8"/>
      <c r="C728" s="8"/>
      <c r="D728" s="8"/>
      <c r="E728" s="8"/>
      <c r="F728" s="8"/>
      <c r="G728" s="8"/>
      <c r="H728" s="116"/>
      <c r="I728" s="40"/>
      <c r="J728" s="120" t="str">
        <f>IF(AND($H728&gt;0,$I728&lt;&gt;"",$I728&gt;40000),IFERROR(WORKDAY.INTL($I728,INT(($H728+项目参数!$J$29-1)/项目参数!$J$29)-1,1,项目参数!$B$2:$B$200),WORKDAY($I728,INT(($H728+项目参数!$J$29-1)/项目参数!$J$29)-1,1)),"")</f>
        <v/>
      </c>
      <c r="K728" s="121" t="str">
        <f>IF(AND($L728&lt;&gt;"",$L728&gt;40000,$M728&lt;&gt;"",$M728&gt;40000),(1+IFERROR(NETWORKDAYS.INTL($L728,$M728,1,项目参数!$B$2:$B$200),NETWORKDAYS($L728,$M728,1)))*项目参数!$J$29,"")</f>
        <v/>
      </c>
      <c r="L728" s="40"/>
      <c r="M728" s="40"/>
      <c r="N728" s="58"/>
      <c r="O728" s="61"/>
      <c r="W728" s="98" t="b">
        <f t="shared" si="11"/>
        <v>0</v>
      </c>
      <c r="Y728" s="32" t="str">
        <f>IF($W728,VLOOKUP($B728,项目阶段与里程碑!$B:$E,3,FALSE),"")</f>
        <v/>
      </c>
      <c r="Z728" s="32" t="str">
        <f>IF($W728,VLOOKUP($B728,项目阶段与里程碑!$B:$E,4,FALSE),"")</f>
        <v/>
      </c>
      <c r="AA728" t="e">
        <f>VLOOKUP(F728,内部通讯录!$B:$F,5,FALSE)</f>
        <v>#N/A</v>
      </c>
      <c r="AB728" t="str">
        <f>IFERROR(VLOOKUP($AA728,项目参数!$I$14:$J$21,2,FALSE),"")</f>
        <v/>
      </c>
    </row>
    <row r="729" spans="1:28">
      <c r="A729" s="8"/>
      <c r="B729" s="8"/>
      <c r="C729" s="8"/>
      <c r="D729" s="8"/>
      <c r="E729" s="8"/>
      <c r="F729" s="8"/>
      <c r="G729" s="8"/>
      <c r="H729" s="116"/>
      <c r="I729" s="40"/>
      <c r="J729" s="120" t="str">
        <f>IF(AND($H729&gt;0,$I729&lt;&gt;"",$I729&gt;40000),IFERROR(WORKDAY.INTL($I729,INT(($H729+项目参数!$J$29-1)/项目参数!$J$29)-1,1,项目参数!$B$2:$B$200),WORKDAY($I729,INT(($H729+项目参数!$J$29-1)/项目参数!$J$29)-1,1)),"")</f>
        <v/>
      </c>
      <c r="K729" s="121" t="str">
        <f>IF(AND($L729&lt;&gt;"",$L729&gt;40000,$M729&lt;&gt;"",$M729&gt;40000),(1+IFERROR(NETWORKDAYS.INTL($L729,$M729,1,项目参数!$B$2:$B$200),NETWORKDAYS($L729,$M729,1)))*项目参数!$J$29,"")</f>
        <v/>
      </c>
      <c r="L729" s="40"/>
      <c r="M729" s="40"/>
      <c r="N729" s="58"/>
      <c r="O729" s="61"/>
      <c r="W729" s="98" t="b">
        <f t="shared" si="11"/>
        <v>0</v>
      </c>
      <c r="Y729" s="32" t="str">
        <f>IF($W729,VLOOKUP($B729,项目阶段与里程碑!$B:$E,3,FALSE),"")</f>
        <v/>
      </c>
      <c r="Z729" s="32" t="str">
        <f>IF($W729,VLOOKUP($B729,项目阶段与里程碑!$B:$E,4,FALSE),"")</f>
        <v/>
      </c>
      <c r="AA729" t="e">
        <f>VLOOKUP(F729,内部通讯录!$B:$F,5,FALSE)</f>
        <v>#N/A</v>
      </c>
      <c r="AB729" t="str">
        <f>IFERROR(VLOOKUP($AA729,项目参数!$I$14:$J$21,2,FALSE),"")</f>
        <v/>
      </c>
    </row>
    <row r="730" spans="1:28">
      <c r="A730" s="8"/>
      <c r="B730" s="8"/>
      <c r="C730" s="8"/>
      <c r="D730" s="8"/>
      <c r="E730" s="8"/>
      <c r="F730" s="8"/>
      <c r="G730" s="8"/>
      <c r="H730" s="116"/>
      <c r="I730" s="40"/>
      <c r="J730" s="120" t="str">
        <f>IF(AND($H730&gt;0,$I730&lt;&gt;"",$I730&gt;40000),IFERROR(WORKDAY.INTL($I730,INT(($H730+项目参数!$J$29-1)/项目参数!$J$29)-1,1,项目参数!$B$2:$B$200),WORKDAY($I730,INT(($H730+项目参数!$J$29-1)/项目参数!$J$29)-1,1)),"")</f>
        <v/>
      </c>
      <c r="K730" s="121" t="str">
        <f>IF(AND($L730&lt;&gt;"",$L730&gt;40000,$M730&lt;&gt;"",$M730&gt;40000),(1+IFERROR(NETWORKDAYS.INTL($L730,$M730,1,项目参数!$B$2:$B$200),NETWORKDAYS($L730,$M730,1)))*项目参数!$J$29,"")</f>
        <v/>
      </c>
      <c r="L730" s="40"/>
      <c r="M730" s="40"/>
      <c r="N730" s="58"/>
      <c r="O730" s="61"/>
      <c r="W730" s="98" t="b">
        <f t="shared" si="11"/>
        <v>0</v>
      </c>
      <c r="Y730" s="32" t="str">
        <f>IF($W730,VLOOKUP($B730,项目阶段与里程碑!$B:$E,3,FALSE),"")</f>
        <v/>
      </c>
      <c r="Z730" s="32" t="str">
        <f>IF($W730,VLOOKUP($B730,项目阶段与里程碑!$B:$E,4,FALSE),"")</f>
        <v/>
      </c>
      <c r="AA730" t="e">
        <f>VLOOKUP(F730,内部通讯录!$B:$F,5,FALSE)</f>
        <v>#N/A</v>
      </c>
      <c r="AB730" t="str">
        <f>IFERROR(VLOOKUP($AA730,项目参数!$I$14:$J$21,2,FALSE),"")</f>
        <v/>
      </c>
    </row>
    <row r="731" spans="1:28">
      <c r="A731" s="8"/>
      <c r="B731" s="8"/>
      <c r="C731" s="8"/>
      <c r="D731" s="8"/>
      <c r="E731" s="8"/>
      <c r="F731" s="8"/>
      <c r="G731" s="8"/>
      <c r="H731" s="116"/>
      <c r="I731" s="40"/>
      <c r="J731" s="120" t="str">
        <f>IF(AND($H731&gt;0,$I731&lt;&gt;"",$I731&gt;40000),IFERROR(WORKDAY.INTL($I731,INT(($H731+项目参数!$J$29-1)/项目参数!$J$29)-1,1,项目参数!$B$2:$B$200),WORKDAY($I731,INT(($H731+项目参数!$J$29-1)/项目参数!$J$29)-1,1)),"")</f>
        <v/>
      </c>
      <c r="K731" s="121" t="str">
        <f>IF(AND($L731&lt;&gt;"",$L731&gt;40000,$M731&lt;&gt;"",$M731&gt;40000),(1+IFERROR(NETWORKDAYS.INTL($L731,$M731,1,项目参数!$B$2:$B$200),NETWORKDAYS($L731,$M731,1)))*项目参数!$J$29,"")</f>
        <v/>
      </c>
      <c r="L731" s="40"/>
      <c r="M731" s="40"/>
      <c r="N731" s="58"/>
      <c r="O731" s="61"/>
      <c r="W731" s="98" t="b">
        <f t="shared" si="11"/>
        <v>0</v>
      </c>
      <c r="Y731" s="32" t="str">
        <f>IF($W731,VLOOKUP($B731,项目阶段与里程碑!$B:$E,3,FALSE),"")</f>
        <v/>
      </c>
      <c r="Z731" s="32" t="str">
        <f>IF($W731,VLOOKUP($B731,项目阶段与里程碑!$B:$E,4,FALSE),"")</f>
        <v/>
      </c>
      <c r="AA731" t="e">
        <f>VLOOKUP(F731,内部通讯录!$B:$F,5,FALSE)</f>
        <v>#N/A</v>
      </c>
      <c r="AB731" t="str">
        <f>IFERROR(VLOOKUP($AA731,项目参数!$I$14:$J$21,2,FALSE),"")</f>
        <v/>
      </c>
    </row>
    <row r="732" spans="1:28">
      <c r="A732" s="8"/>
      <c r="B732" s="8"/>
      <c r="C732" s="8"/>
      <c r="D732" s="8"/>
      <c r="E732" s="8"/>
      <c r="F732" s="8"/>
      <c r="G732" s="8"/>
      <c r="H732" s="116"/>
      <c r="I732" s="40"/>
      <c r="J732" s="120" t="str">
        <f>IF(AND($H732&gt;0,$I732&lt;&gt;"",$I732&gt;40000),IFERROR(WORKDAY.INTL($I732,INT(($H732+项目参数!$J$29-1)/项目参数!$J$29)-1,1,项目参数!$B$2:$B$200),WORKDAY($I732,INT(($H732+项目参数!$J$29-1)/项目参数!$J$29)-1,1)),"")</f>
        <v/>
      </c>
      <c r="K732" s="121" t="str">
        <f>IF(AND($L732&lt;&gt;"",$L732&gt;40000,$M732&lt;&gt;"",$M732&gt;40000),(1+IFERROR(NETWORKDAYS.INTL($L732,$M732,1,项目参数!$B$2:$B$200),NETWORKDAYS($L732,$M732,1)))*项目参数!$J$29,"")</f>
        <v/>
      </c>
      <c r="L732" s="40"/>
      <c r="M732" s="40"/>
      <c r="N732" s="58"/>
      <c r="O732" s="61"/>
      <c r="W732" s="98" t="b">
        <f t="shared" si="11"/>
        <v>0</v>
      </c>
      <c r="Y732" s="32" t="str">
        <f>IF($W732,VLOOKUP($B732,项目阶段与里程碑!$B:$E,3,FALSE),"")</f>
        <v/>
      </c>
      <c r="Z732" s="32" t="str">
        <f>IF($W732,VLOOKUP($B732,项目阶段与里程碑!$B:$E,4,FALSE),"")</f>
        <v/>
      </c>
      <c r="AA732" t="e">
        <f>VLOOKUP(F732,内部通讯录!$B:$F,5,FALSE)</f>
        <v>#N/A</v>
      </c>
      <c r="AB732" t="str">
        <f>IFERROR(VLOOKUP($AA732,项目参数!$I$14:$J$21,2,FALSE),"")</f>
        <v/>
      </c>
    </row>
    <row r="733" spans="1:28">
      <c r="A733" s="8"/>
      <c r="B733" s="8"/>
      <c r="C733" s="8"/>
      <c r="D733" s="8"/>
      <c r="E733" s="8"/>
      <c r="F733" s="8"/>
      <c r="G733" s="8"/>
      <c r="H733" s="116"/>
      <c r="I733" s="40"/>
      <c r="J733" s="120" t="str">
        <f>IF(AND($H733&gt;0,$I733&lt;&gt;"",$I733&gt;40000),IFERROR(WORKDAY.INTL($I733,INT(($H733+项目参数!$J$29-1)/项目参数!$J$29)-1,1,项目参数!$B$2:$B$200),WORKDAY($I733,INT(($H733+项目参数!$J$29-1)/项目参数!$J$29)-1,1)),"")</f>
        <v/>
      </c>
      <c r="K733" s="121" t="str">
        <f>IF(AND($L733&lt;&gt;"",$L733&gt;40000,$M733&lt;&gt;"",$M733&gt;40000),(1+IFERROR(NETWORKDAYS.INTL($L733,$M733,1,项目参数!$B$2:$B$200),NETWORKDAYS($L733,$M733,1)))*项目参数!$J$29,"")</f>
        <v/>
      </c>
      <c r="L733" s="40"/>
      <c r="M733" s="40"/>
      <c r="N733" s="58"/>
      <c r="O733" s="61"/>
      <c r="W733" s="98" t="b">
        <f t="shared" si="11"/>
        <v>0</v>
      </c>
      <c r="Y733" s="32" t="str">
        <f>IF($W733,VLOOKUP($B733,项目阶段与里程碑!$B:$E,3,FALSE),"")</f>
        <v/>
      </c>
      <c r="Z733" s="32" t="str">
        <f>IF($W733,VLOOKUP($B733,项目阶段与里程碑!$B:$E,4,FALSE),"")</f>
        <v/>
      </c>
      <c r="AA733" t="e">
        <f>VLOOKUP(F733,内部通讯录!$B:$F,5,FALSE)</f>
        <v>#N/A</v>
      </c>
      <c r="AB733" t="str">
        <f>IFERROR(VLOOKUP($AA733,项目参数!$I$14:$J$21,2,FALSE),"")</f>
        <v/>
      </c>
    </row>
    <row r="734" spans="1:28">
      <c r="A734" s="8"/>
      <c r="B734" s="8"/>
      <c r="C734" s="8"/>
      <c r="D734" s="8"/>
      <c r="E734" s="8"/>
      <c r="F734" s="8"/>
      <c r="G734" s="8"/>
      <c r="H734" s="116"/>
      <c r="I734" s="40"/>
      <c r="J734" s="120" t="str">
        <f>IF(AND($H734&gt;0,$I734&lt;&gt;"",$I734&gt;40000),IFERROR(WORKDAY.INTL($I734,INT(($H734+项目参数!$J$29-1)/项目参数!$J$29)-1,1,项目参数!$B$2:$B$200),WORKDAY($I734,INT(($H734+项目参数!$J$29-1)/项目参数!$J$29)-1,1)),"")</f>
        <v/>
      </c>
      <c r="K734" s="121" t="str">
        <f>IF(AND($L734&lt;&gt;"",$L734&gt;40000,$M734&lt;&gt;"",$M734&gt;40000),(1+IFERROR(NETWORKDAYS.INTL($L734,$M734,1,项目参数!$B$2:$B$200),NETWORKDAYS($L734,$M734,1)))*项目参数!$J$29,"")</f>
        <v/>
      </c>
      <c r="L734" s="40"/>
      <c r="M734" s="40"/>
      <c r="N734" s="58"/>
      <c r="O734" s="61"/>
      <c r="W734" s="98" t="b">
        <f t="shared" si="11"/>
        <v>0</v>
      </c>
      <c r="Y734" s="32" t="str">
        <f>IF($W734,VLOOKUP($B734,项目阶段与里程碑!$B:$E,3,FALSE),"")</f>
        <v/>
      </c>
      <c r="Z734" s="32" t="str">
        <f>IF($W734,VLOOKUP($B734,项目阶段与里程碑!$B:$E,4,FALSE),"")</f>
        <v/>
      </c>
      <c r="AA734" t="e">
        <f>VLOOKUP(F734,内部通讯录!$B:$F,5,FALSE)</f>
        <v>#N/A</v>
      </c>
      <c r="AB734" t="str">
        <f>IFERROR(VLOOKUP($AA734,项目参数!$I$14:$J$21,2,FALSE),"")</f>
        <v/>
      </c>
    </row>
    <row r="735" spans="1:28">
      <c r="A735" s="8"/>
      <c r="B735" s="8"/>
      <c r="C735" s="8"/>
      <c r="D735" s="8"/>
      <c r="E735" s="8"/>
      <c r="F735" s="8"/>
      <c r="G735" s="8"/>
      <c r="H735" s="116"/>
      <c r="I735" s="40"/>
      <c r="J735" s="120" t="str">
        <f>IF(AND($H735&gt;0,$I735&lt;&gt;"",$I735&gt;40000),IFERROR(WORKDAY.INTL($I735,INT(($H735+项目参数!$J$29-1)/项目参数!$J$29)-1,1,项目参数!$B$2:$B$200),WORKDAY($I735,INT(($H735+项目参数!$J$29-1)/项目参数!$J$29)-1,1)),"")</f>
        <v/>
      </c>
      <c r="K735" s="121" t="str">
        <f>IF(AND($L735&lt;&gt;"",$L735&gt;40000,$M735&lt;&gt;"",$M735&gt;40000),(1+IFERROR(NETWORKDAYS.INTL($L735,$M735,1,项目参数!$B$2:$B$200),NETWORKDAYS($L735,$M735,1)))*项目参数!$J$29,"")</f>
        <v/>
      </c>
      <c r="L735" s="40"/>
      <c r="M735" s="40"/>
      <c r="N735" s="58"/>
      <c r="O735" s="61"/>
      <c r="W735" s="98" t="b">
        <f t="shared" si="11"/>
        <v>0</v>
      </c>
      <c r="Y735" s="32" t="str">
        <f>IF($W735,VLOOKUP($B735,项目阶段与里程碑!$B:$E,3,FALSE),"")</f>
        <v/>
      </c>
      <c r="Z735" s="32" t="str">
        <f>IF($W735,VLOOKUP($B735,项目阶段与里程碑!$B:$E,4,FALSE),"")</f>
        <v/>
      </c>
      <c r="AA735" t="e">
        <f>VLOOKUP(F735,内部通讯录!$B:$F,5,FALSE)</f>
        <v>#N/A</v>
      </c>
      <c r="AB735" t="str">
        <f>IFERROR(VLOOKUP($AA735,项目参数!$I$14:$J$21,2,FALSE),"")</f>
        <v/>
      </c>
    </row>
    <row r="736" spans="1:28">
      <c r="A736" s="8"/>
      <c r="B736" s="8"/>
      <c r="C736" s="8"/>
      <c r="D736" s="8"/>
      <c r="E736" s="8"/>
      <c r="F736" s="8"/>
      <c r="G736" s="8"/>
      <c r="H736" s="116"/>
      <c r="I736" s="40"/>
      <c r="J736" s="120" t="str">
        <f>IF(AND($H736&gt;0,$I736&lt;&gt;"",$I736&gt;40000),IFERROR(WORKDAY.INTL($I736,INT(($H736+项目参数!$J$29-1)/项目参数!$J$29)-1,1,项目参数!$B$2:$B$200),WORKDAY($I736,INT(($H736+项目参数!$J$29-1)/项目参数!$J$29)-1,1)),"")</f>
        <v/>
      </c>
      <c r="K736" s="121" t="str">
        <f>IF(AND($L736&lt;&gt;"",$L736&gt;40000,$M736&lt;&gt;"",$M736&gt;40000),(1+IFERROR(NETWORKDAYS.INTL($L736,$M736,1,项目参数!$B$2:$B$200),NETWORKDAYS($L736,$M736,1)))*项目参数!$J$29,"")</f>
        <v/>
      </c>
      <c r="L736" s="40"/>
      <c r="M736" s="40"/>
      <c r="N736" s="58"/>
      <c r="O736" s="61"/>
      <c r="W736" s="98" t="b">
        <f t="shared" si="11"/>
        <v>0</v>
      </c>
      <c r="Y736" s="32" t="str">
        <f>IF($W736,VLOOKUP($B736,项目阶段与里程碑!$B:$E,3,FALSE),"")</f>
        <v/>
      </c>
      <c r="Z736" s="32" t="str">
        <f>IF($W736,VLOOKUP($B736,项目阶段与里程碑!$B:$E,4,FALSE),"")</f>
        <v/>
      </c>
      <c r="AA736" t="e">
        <f>VLOOKUP(F736,内部通讯录!$B:$F,5,FALSE)</f>
        <v>#N/A</v>
      </c>
      <c r="AB736" t="str">
        <f>IFERROR(VLOOKUP($AA736,项目参数!$I$14:$J$21,2,FALSE),"")</f>
        <v/>
      </c>
    </row>
    <row r="737" spans="1:28">
      <c r="A737" s="8"/>
      <c r="B737" s="8"/>
      <c r="C737" s="8"/>
      <c r="D737" s="8"/>
      <c r="E737" s="8"/>
      <c r="F737" s="8"/>
      <c r="G737" s="8"/>
      <c r="H737" s="116"/>
      <c r="I737" s="40"/>
      <c r="J737" s="120" t="str">
        <f>IF(AND($H737&gt;0,$I737&lt;&gt;"",$I737&gt;40000),IFERROR(WORKDAY.INTL($I737,INT(($H737+项目参数!$J$29-1)/项目参数!$J$29)-1,1,项目参数!$B$2:$B$200),WORKDAY($I737,INT(($H737+项目参数!$J$29-1)/项目参数!$J$29)-1,1)),"")</f>
        <v/>
      </c>
      <c r="K737" s="121" t="str">
        <f>IF(AND($L737&lt;&gt;"",$L737&gt;40000,$M737&lt;&gt;"",$M737&gt;40000),(1+IFERROR(NETWORKDAYS.INTL($L737,$M737,1,项目参数!$B$2:$B$200),NETWORKDAYS($L737,$M737,1)))*项目参数!$J$29,"")</f>
        <v/>
      </c>
      <c r="L737" s="40"/>
      <c r="M737" s="40"/>
      <c r="N737" s="58"/>
      <c r="O737" s="61"/>
      <c r="W737" s="98" t="b">
        <f t="shared" si="11"/>
        <v>0</v>
      </c>
      <c r="Y737" s="32" t="str">
        <f>IF($W737,VLOOKUP($B737,项目阶段与里程碑!$B:$E,3,FALSE),"")</f>
        <v/>
      </c>
      <c r="Z737" s="32" t="str">
        <f>IF($W737,VLOOKUP($B737,项目阶段与里程碑!$B:$E,4,FALSE),"")</f>
        <v/>
      </c>
      <c r="AA737" t="e">
        <f>VLOOKUP(F737,内部通讯录!$B:$F,5,FALSE)</f>
        <v>#N/A</v>
      </c>
      <c r="AB737" t="str">
        <f>IFERROR(VLOOKUP($AA737,项目参数!$I$14:$J$21,2,FALSE),"")</f>
        <v/>
      </c>
    </row>
    <row r="738" spans="1:28">
      <c r="A738" s="8"/>
      <c r="B738" s="8"/>
      <c r="C738" s="8"/>
      <c r="D738" s="8"/>
      <c r="E738" s="8"/>
      <c r="F738" s="8"/>
      <c r="G738" s="8"/>
      <c r="H738" s="116"/>
      <c r="I738" s="40"/>
      <c r="J738" s="120" t="str">
        <f>IF(AND($H738&gt;0,$I738&lt;&gt;"",$I738&gt;40000),IFERROR(WORKDAY.INTL($I738,INT(($H738+项目参数!$J$29-1)/项目参数!$J$29)-1,1,项目参数!$B$2:$B$200),WORKDAY($I738,INT(($H738+项目参数!$J$29-1)/项目参数!$J$29)-1,1)),"")</f>
        <v/>
      </c>
      <c r="K738" s="121" t="str">
        <f>IF(AND($L738&lt;&gt;"",$L738&gt;40000,$M738&lt;&gt;"",$M738&gt;40000),(1+IFERROR(NETWORKDAYS.INTL($L738,$M738,1,项目参数!$B$2:$B$200),NETWORKDAYS($L738,$M738,1)))*项目参数!$J$29,"")</f>
        <v/>
      </c>
      <c r="L738" s="40"/>
      <c r="M738" s="40"/>
      <c r="N738" s="58"/>
      <c r="O738" s="61"/>
      <c r="W738" s="98" t="b">
        <f t="shared" si="11"/>
        <v>0</v>
      </c>
      <c r="Y738" s="32" t="str">
        <f>IF($W738,VLOOKUP($B738,项目阶段与里程碑!$B:$E,3,FALSE),"")</f>
        <v/>
      </c>
      <c r="Z738" s="32" t="str">
        <f>IF($W738,VLOOKUP($B738,项目阶段与里程碑!$B:$E,4,FALSE),"")</f>
        <v/>
      </c>
      <c r="AA738" t="e">
        <f>VLOOKUP(F738,内部通讯录!$B:$F,5,FALSE)</f>
        <v>#N/A</v>
      </c>
      <c r="AB738" t="str">
        <f>IFERROR(VLOOKUP($AA738,项目参数!$I$14:$J$21,2,FALSE),"")</f>
        <v/>
      </c>
    </row>
    <row r="739" spans="1:28">
      <c r="A739" s="8"/>
      <c r="B739" s="8"/>
      <c r="C739" s="8"/>
      <c r="D739" s="8"/>
      <c r="E739" s="8"/>
      <c r="F739" s="8"/>
      <c r="G739" s="8"/>
      <c r="H739" s="116"/>
      <c r="I739" s="40"/>
      <c r="J739" s="120" t="str">
        <f>IF(AND($H739&gt;0,$I739&lt;&gt;"",$I739&gt;40000),IFERROR(WORKDAY.INTL($I739,INT(($H739+项目参数!$J$29-1)/项目参数!$J$29)-1,1,项目参数!$B$2:$B$200),WORKDAY($I739,INT(($H739+项目参数!$J$29-1)/项目参数!$J$29)-1,1)),"")</f>
        <v/>
      </c>
      <c r="K739" s="121" t="str">
        <f>IF(AND($L739&lt;&gt;"",$L739&gt;40000,$M739&lt;&gt;"",$M739&gt;40000),(1+IFERROR(NETWORKDAYS.INTL($L739,$M739,1,项目参数!$B$2:$B$200),NETWORKDAYS($L739,$M739,1)))*项目参数!$J$29,"")</f>
        <v/>
      </c>
      <c r="L739" s="40"/>
      <c r="M739" s="40"/>
      <c r="N739" s="58"/>
      <c r="O739" s="61"/>
      <c r="W739" s="98" t="b">
        <f t="shared" si="11"/>
        <v>0</v>
      </c>
      <c r="Y739" s="32" t="str">
        <f>IF($W739,VLOOKUP($B739,项目阶段与里程碑!$B:$E,3,FALSE),"")</f>
        <v/>
      </c>
      <c r="Z739" s="32" t="str">
        <f>IF($W739,VLOOKUP($B739,项目阶段与里程碑!$B:$E,4,FALSE),"")</f>
        <v/>
      </c>
      <c r="AA739" t="e">
        <f>VLOOKUP(F739,内部通讯录!$B:$F,5,FALSE)</f>
        <v>#N/A</v>
      </c>
      <c r="AB739" t="str">
        <f>IFERROR(VLOOKUP($AA739,项目参数!$I$14:$J$21,2,FALSE),"")</f>
        <v/>
      </c>
    </row>
    <row r="740" spans="1:28">
      <c r="A740" s="8"/>
      <c r="B740" s="8"/>
      <c r="C740" s="8"/>
      <c r="D740" s="8"/>
      <c r="E740" s="8"/>
      <c r="F740" s="8"/>
      <c r="G740" s="8"/>
      <c r="H740" s="116"/>
      <c r="I740" s="40"/>
      <c r="J740" s="120" t="str">
        <f>IF(AND($H740&gt;0,$I740&lt;&gt;"",$I740&gt;40000),IFERROR(WORKDAY.INTL($I740,INT(($H740+项目参数!$J$29-1)/项目参数!$J$29)-1,1,项目参数!$B$2:$B$200),WORKDAY($I740,INT(($H740+项目参数!$J$29-1)/项目参数!$J$29)-1,1)),"")</f>
        <v/>
      </c>
      <c r="K740" s="121" t="str">
        <f>IF(AND($L740&lt;&gt;"",$L740&gt;40000,$M740&lt;&gt;"",$M740&gt;40000),(1+IFERROR(NETWORKDAYS.INTL($L740,$M740,1,项目参数!$B$2:$B$200),NETWORKDAYS($L740,$M740,1)))*项目参数!$J$29,"")</f>
        <v/>
      </c>
      <c r="L740" s="40"/>
      <c r="M740" s="40"/>
      <c r="N740" s="58"/>
      <c r="O740" s="61"/>
      <c r="W740" s="98" t="b">
        <f t="shared" si="11"/>
        <v>0</v>
      </c>
      <c r="Y740" s="32" t="str">
        <f>IF($W740,VLOOKUP($B740,项目阶段与里程碑!$B:$E,3,FALSE),"")</f>
        <v/>
      </c>
      <c r="Z740" s="32" t="str">
        <f>IF($W740,VLOOKUP($B740,项目阶段与里程碑!$B:$E,4,FALSE),"")</f>
        <v/>
      </c>
      <c r="AA740" t="e">
        <f>VLOOKUP(F740,内部通讯录!$B:$F,5,FALSE)</f>
        <v>#N/A</v>
      </c>
      <c r="AB740" t="str">
        <f>IFERROR(VLOOKUP($AA740,项目参数!$I$14:$J$21,2,FALSE),"")</f>
        <v/>
      </c>
    </row>
    <row r="741" spans="1:28">
      <c r="A741" s="8"/>
      <c r="B741" s="8"/>
      <c r="C741" s="8"/>
      <c r="D741" s="8"/>
      <c r="E741" s="8"/>
      <c r="F741" s="8"/>
      <c r="G741" s="8"/>
      <c r="H741" s="116"/>
      <c r="I741" s="40"/>
      <c r="J741" s="120" t="str">
        <f>IF(AND($H741&gt;0,$I741&lt;&gt;"",$I741&gt;40000),IFERROR(WORKDAY.INTL($I741,INT(($H741+项目参数!$J$29-1)/项目参数!$J$29)-1,1,项目参数!$B$2:$B$200),WORKDAY($I741,INT(($H741+项目参数!$J$29-1)/项目参数!$J$29)-1,1)),"")</f>
        <v/>
      </c>
      <c r="K741" s="121" t="str">
        <f>IF(AND($L741&lt;&gt;"",$L741&gt;40000,$M741&lt;&gt;"",$M741&gt;40000),(1+IFERROR(NETWORKDAYS.INTL($L741,$M741,1,项目参数!$B$2:$B$200),NETWORKDAYS($L741,$M741,1)))*项目参数!$J$29,"")</f>
        <v/>
      </c>
      <c r="L741" s="40"/>
      <c r="M741" s="40"/>
      <c r="N741" s="58"/>
      <c r="O741" s="61"/>
      <c r="W741" s="98" t="b">
        <f t="shared" si="11"/>
        <v>0</v>
      </c>
      <c r="Y741" s="32" t="str">
        <f>IF($W741,VLOOKUP($B741,项目阶段与里程碑!$B:$E,3,FALSE),"")</f>
        <v/>
      </c>
      <c r="Z741" s="32" t="str">
        <f>IF($W741,VLOOKUP($B741,项目阶段与里程碑!$B:$E,4,FALSE),"")</f>
        <v/>
      </c>
      <c r="AA741" t="e">
        <f>VLOOKUP(F741,内部通讯录!$B:$F,5,FALSE)</f>
        <v>#N/A</v>
      </c>
      <c r="AB741" t="str">
        <f>IFERROR(VLOOKUP($AA741,项目参数!$I$14:$J$21,2,FALSE),"")</f>
        <v/>
      </c>
    </row>
    <row r="742" spans="1:28">
      <c r="A742" s="8"/>
      <c r="B742" s="8"/>
      <c r="C742" s="8"/>
      <c r="D742" s="8"/>
      <c r="E742" s="8"/>
      <c r="F742" s="8"/>
      <c r="G742" s="8"/>
      <c r="H742" s="116"/>
      <c r="I742" s="40"/>
      <c r="J742" s="120" t="str">
        <f>IF(AND($H742&gt;0,$I742&lt;&gt;"",$I742&gt;40000),IFERROR(WORKDAY.INTL($I742,INT(($H742+项目参数!$J$29-1)/项目参数!$J$29)-1,1,项目参数!$B$2:$B$200),WORKDAY($I742,INT(($H742+项目参数!$J$29-1)/项目参数!$J$29)-1,1)),"")</f>
        <v/>
      </c>
      <c r="K742" s="121" t="str">
        <f>IF(AND($L742&lt;&gt;"",$L742&gt;40000,$M742&lt;&gt;"",$M742&gt;40000),(1+IFERROR(NETWORKDAYS.INTL($L742,$M742,1,项目参数!$B$2:$B$200),NETWORKDAYS($L742,$M742,1)))*项目参数!$J$29,"")</f>
        <v/>
      </c>
      <c r="L742" s="40"/>
      <c r="M742" s="40"/>
      <c r="N742" s="58"/>
      <c r="O742" s="61"/>
      <c r="W742" s="98" t="b">
        <f t="shared" si="11"/>
        <v>0</v>
      </c>
      <c r="Y742" s="32" t="str">
        <f>IF($W742,VLOOKUP($B742,项目阶段与里程碑!$B:$E,3,FALSE),"")</f>
        <v/>
      </c>
      <c r="Z742" s="32" t="str">
        <f>IF($W742,VLOOKUP($B742,项目阶段与里程碑!$B:$E,4,FALSE),"")</f>
        <v/>
      </c>
      <c r="AA742" t="e">
        <f>VLOOKUP(F742,内部通讯录!$B:$F,5,FALSE)</f>
        <v>#N/A</v>
      </c>
      <c r="AB742" t="str">
        <f>IFERROR(VLOOKUP($AA742,项目参数!$I$14:$J$21,2,FALSE),"")</f>
        <v/>
      </c>
    </row>
    <row r="743" spans="1:28">
      <c r="A743" s="8"/>
      <c r="B743" s="8"/>
      <c r="C743" s="8"/>
      <c r="D743" s="8"/>
      <c r="E743" s="8"/>
      <c r="F743" s="8"/>
      <c r="G743" s="8"/>
      <c r="H743" s="116"/>
      <c r="I743" s="40"/>
      <c r="J743" s="120" t="str">
        <f>IF(AND($H743&gt;0,$I743&lt;&gt;"",$I743&gt;40000),IFERROR(WORKDAY.INTL($I743,INT(($H743+项目参数!$J$29-1)/项目参数!$J$29)-1,1,项目参数!$B$2:$B$200),WORKDAY($I743,INT(($H743+项目参数!$J$29-1)/项目参数!$J$29)-1,1)),"")</f>
        <v/>
      </c>
      <c r="K743" s="121" t="str">
        <f>IF(AND($L743&lt;&gt;"",$L743&gt;40000,$M743&lt;&gt;"",$M743&gt;40000),(1+IFERROR(NETWORKDAYS.INTL($L743,$M743,1,项目参数!$B$2:$B$200),NETWORKDAYS($L743,$M743,1)))*项目参数!$J$29,"")</f>
        <v/>
      </c>
      <c r="L743" s="40"/>
      <c r="M743" s="40"/>
      <c r="N743" s="58"/>
      <c r="O743" s="61"/>
      <c r="W743" s="98" t="b">
        <f t="shared" si="11"/>
        <v>0</v>
      </c>
      <c r="Y743" s="32" t="str">
        <f>IF($W743,VLOOKUP($B743,项目阶段与里程碑!$B:$E,3,FALSE),"")</f>
        <v/>
      </c>
      <c r="Z743" s="32" t="str">
        <f>IF($W743,VLOOKUP($B743,项目阶段与里程碑!$B:$E,4,FALSE),"")</f>
        <v/>
      </c>
      <c r="AA743" t="e">
        <f>VLOOKUP(F743,内部通讯录!$B:$F,5,FALSE)</f>
        <v>#N/A</v>
      </c>
      <c r="AB743" t="str">
        <f>IFERROR(VLOOKUP($AA743,项目参数!$I$14:$J$21,2,FALSE),"")</f>
        <v/>
      </c>
    </row>
    <row r="744" spans="1:28">
      <c r="A744" s="8"/>
      <c r="B744" s="8"/>
      <c r="C744" s="8"/>
      <c r="D744" s="8"/>
      <c r="E744" s="8"/>
      <c r="F744" s="8"/>
      <c r="G744" s="8"/>
      <c r="H744" s="116"/>
      <c r="I744" s="40"/>
      <c r="J744" s="120" t="str">
        <f>IF(AND($H744&gt;0,$I744&lt;&gt;"",$I744&gt;40000),IFERROR(WORKDAY.INTL($I744,INT(($H744+项目参数!$J$29-1)/项目参数!$J$29)-1,1,项目参数!$B$2:$B$200),WORKDAY($I744,INT(($H744+项目参数!$J$29-1)/项目参数!$J$29)-1,1)),"")</f>
        <v/>
      </c>
      <c r="K744" s="121" t="str">
        <f>IF(AND($L744&lt;&gt;"",$L744&gt;40000,$M744&lt;&gt;"",$M744&gt;40000),(1+IFERROR(NETWORKDAYS.INTL($L744,$M744,1,项目参数!$B$2:$B$200),NETWORKDAYS($L744,$M744,1)))*项目参数!$J$29,"")</f>
        <v/>
      </c>
      <c r="L744" s="40"/>
      <c r="M744" s="40"/>
      <c r="N744" s="58"/>
      <c r="O744" s="61"/>
      <c r="W744" s="98" t="b">
        <f t="shared" si="11"/>
        <v>0</v>
      </c>
      <c r="Y744" s="32" t="str">
        <f>IF($W744,VLOOKUP($B744,项目阶段与里程碑!$B:$E,3,FALSE),"")</f>
        <v/>
      </c>
      <c r="Z744" s="32" t="str">
        <f>IF($W744,VLOOKUP($B744,项目阶段与里程碑!$B:$E,4,FALSE),"")</f>
        <v/>
      </c>
      <c r="AA744" t="e">
        <f>VLOOKUP(F744,内部通讯录!$B:$F,5,FALSE)</f>
        <v>#N/A</v>
      </c>
      <c r="AB744" t="str">
        <f>IFERROR(VLOOKUP($AA744,项目参数!$I$14:$J$21,2,FALSE),"")</f>
        <v/>
      </c>
    </row>
    <row r="745" spans="1:28">
      <c r="A745" s="8"/>
      <c r="B745" s="8"/>
      <c r="C745" s="8"/>
      <c r="D745" s="8"/>
      <c r="E745" s="8"/>
      <c r="F745" s="8"/>
      <c r="G745" s="8"/>
      <c r="H745" s="116"/>
      <c r="I745" s="40"/>
      <c r="J745" s="120" t="str">
        <f>IF(AND($H745&gt;0,$I745&lt;&gt;"",$I745&gt;40000),IFERROR(WORKDAY.INTL($I745,INT(($H745+项目参数!$J$29-1)/项目参数!$J$29)-1,1,项目参数!$B$2:$B$200),WORKDAY($I745,INT(($H745+项目参数!$J$29-1)/项目参数!$J$29)-1,1)),"")</f>
        <v/>
      </c>
      <c r="K745" s="121" t="str">
        <f>IF(AND($L745&lt;&gt;"",$L745&gt;40000,$M745&lt;&gt;"",$M745&gt;40000),(1+IFERROR(NETWORKDAYS.INTL($L745,$M745,1,项目参数!$B$2:$B$200),NETWORKDAYS($L745,$M745,1)))*项目参数!$J$29,"")</f>
        <v/>
      </c>
      <c r="L745" s="40"/>
      <c r="M745" s="40"/>
      <c r="N745" s="58"/>
      <c r="O745" s="61"/>
      <c r="W745" s="98" t="b">
        <f t="shared" si="11"/>
        <v>0</v>
      </c>
      <c r="Y745" s="32" t="str">
        <f>IF($W745,VLOOKUP($B745,项目阶段与里程碑!$B:$E,3,FALSE),"")</f>
        <v/>
      </c>
      <c r="Z745" s="32" t="str">
        <f>IF($W745,VLOOKUP($B745,项目阶段与里程碑!$B:$E,4,FALSE),"")</f>
        <v/>
      </c>
      <c r="AA745" t="e">
        <f>VLOOKUP(F745,内部通讯录!$B:$F,5,FALSE)</f>
        <v>#N/A</v>
      </c>
      <c r="AB745" t="str">
        <f>IFERROR(VLOOKUP($AA745,项目参数!$I$14:$J$21,2,FALSE),"")</f>
        <v/>
      </c>
    </row>
    <row r="746" spans="1:28">
      <c r="A746" s="8"/>
      <c r="B746" s="8"/>
      <c r="C746" s="8"/>
      <c r="D746" s="8"/>
      <c r="E746" s="8"/>
      <c r="F746" s="8"/>
      <c r="G746" s="8"/>
      <c r="H746" s="116"/>
      <c r="I746" s="40"/>
      <c r="J746" s="120" t="str">
        <f>IF(AND($H746&gt;0,$I746&lt;&gt;"",$I746&gt;40000),IFERROR(WORKDAY.INTL($I746,INT(($H746+项目参数!$J$29-1)/项目参数!$J$29)-1,1,项目参数!$B$2:$B$200),WORKDAY($I746,INT(($H746+项目参数!$J$29-1)/项目参数!$J$29)-1,1)),"")</f>
        <v/>
      </c>
      <c r="K746" s="121" t="str">
        <f>IF(AND($L746&lt;&gt;"",$L746&gt;40000,$M746&lt;&gt;"",$M746&gt;40000),(1+IFERROR(NETWORKDAYS.INTL($L746,$M746,1,项目参数!$B$2:$B$200),NETWORKDAYS($L746,$M746,1)))*项目参数!$J$29,"")</f>
        <v/>
      </c>
      <c r="L746" s="40"/>
      <c r="M746" s="40"/>
      <c r="N746" s="58"/>
      <c r="O746" s="61"/>
      <c r="W746" s="98" t="b">
        <f t="shared" si="11"/>
        <v>0</v>
      </c>
      <c r="Y746" s="32" t="str">
        <f>IF($W746,VLOOKUP($B746,项目阶段与里程碑!$B:$E,3,FALSE),"")</f>
        <v/>
      </c>
      <c r="Z746" s="32" t="str">
        <f>IF($W746,VLOOKUP($B746,项目阶段与里程碑!$B:$E,4,FALSE),"")</f>
        <v/>
      </c>
      <c r="AA746" t="e">
        <f>VLOOKUP(F746,内部通讯录!$B:$F,5,FALSE)</f>
        <v>#N/A</v>
      </c>
      <c r="AB746" t="str">
        <f>IFERROR(VLOOKUP($AA746,项目参数!$I$14:$J$21,2,FALSE),"")</f>
        <v/>
      </c>
    </row>
    <row r="747" spans="1:28">
      <c r="A747" s="8"/>
      <c r="B747" s="8"/>
      <c r="C747" s="8"/>
      <c r="D747" s="8"/>
      <c r="E747" s="8"/>
      <c r="F747" s="8"/>
      <c r="G747" s="8"/>
      <c r="H747" s="116"/>
      <c r="I747" s="40"/>
      <c r="J747" s="120" t="str">
        <f>IF(AND($H747&gt;0,$I747&lt;&gt;"",$I747&gt;40000),IFERROR(WORKDAY.INTL($I747,INT(($H747+项目参数!$J$29-1)/项目参数!$J$29)-1,1,项目参数!$B$2:$B$200),WORKDAY($I747,INT(($H747+项目参数!$J$29-1)/项目参数!$J$29)-1,1)),"")</f>
        <v/>
      </c>
      <c r="K747" s="121" t="str">
        <f>IF(AND($L747&lt;&gt;"",$L747&gt;40000,$M747&lt;&gt;"",$M747&gt;40000),(1+IFERROR(NETWORKDAYS.INTL($L747,$M747,1,项目参数!$B$2:$B$200),NETWORKDAYS($L747,$M747,1)))*项目参数!$J$29,"")</f>
        <v/>
      </c>
      <c r="L747" s="40"/>
      <c r="M747" s="40"/>
      <c r="N747" s="58"/>
      <c r="O747" s="61"/>
      <c r="W747" s="98" t="b">
        <f t="shared" si="11"/>
        <v>0</v>
      </c>
      <c r="Y747" s="32" t="str">
        <f>IF($W747,VLOOKUP($B747,项目阶段与里程碑!$B:$E,3,FALSE),"")</f>
        <v/>
      </c>
      <c r="Z747" s="32" t="str">
        <f>IF($W747,VLOOKUP($B747,项目阶段与里程碑!$B:$E,4,FALSE),"")</f>
        <v/>
      </c>
      <c r="AA747" t="e">
        <f>VLOOKUP(F747,内部通讯录!$B:$F,5,FALSE)</f>
        <v>#N/A</v>
      </c>
      <c r="AB747" t="str">
        <f>IFERROR(VLOOKUP($AA747,项目参数!$I$14:$J$21,2,FALSE),"")</f>
        <v/>
      </c>
    </row>
    <row r="748" spans="1:28">
      <c r="A748" s="8"/>
      <c r="B748" s="8"/>
      <c r="C748" s="8"/>
      <c r="D748" s="8"/>
      <c r="E748" s="8"/>
      <c r="F748" s="8"/>
      <c r="G748" s="8"/>
      <c r="H748" s="116"/>
      <c r="I748" s="40"/>
      <c r="J748" s="120" t="str">
        <f>IF(AND($H748&gt;0,$I748&lt;&gt;"",$I748&gt;40000),IFERROR(WORKDAY.INTL($I748,INT(($H748+项目参数!$J$29-1)/项目参数!$J$29)-1,1,项目参数!$B$2:$B$200),WORKDAY($I748,INT(($H748+项目参数!$J$29-1)/项目参数!$J$29)-1,1)),"")</f>
        <v/>
      </c>
      <c r="K748" s="121" t="str">
        <f>IF(AND($L748&lt;&gt;"",$L748&gt;40000,$M748&lt;&gt;"",$M748&gt;40000),(1+IFERROR(NETWORKDAYS.INTL($L748,$M748,1,项目参数!$B$2:$B$200),NETWORKDAYS($L748,$M748,1)))*项目参数!$J$29,"")</f>
        <v/>
      </c>
      <c r="L748" s="40"/>
      <c r="M748" s="40"/>
      <c r="N748" s="58"/>
      <c r="O748" s="61"/>
      <c r="W748" s="98" t="b">
        <f t="shared" si="11"/>
        <v>0</v>
      </c>
      <c r="Y748" s="32" t="str">
        <f>IF($W748,VLOOKUP($B748,项目阶段与里程碑!$B:$E,3,FALSE),"")</f>
        <v/>
      </c>
      <c r="Z748" s="32" t="str">
        <f>IF($W748,VLOOKUP($B748,项目阶段与里程碑!$B:$E,4,FALSE),"")</f>
        <v/>
      </c>
      <c r="AA748" t="e">
        <f>VLOOKUP(F748,内部通讯录!$B:$F,5,FALSE)</f>
        <v>#N/A</v>
      </c>
      <c r="AB748" t="str">
        <f>IFERROR(VLOOKUP($AA748,项目参数!$I$14:$J$21,2,FALSE),"")</f>
        <v/>
      </c>
    </row>
    <row r="749" spans="1:28">
      <c r="A749" s="8"/>
      <c r="B749" s="8"/>
      <c r="C749" s="8"/>
      <c r="D749" s="8"/>
      <c r="E749" s="8"/>
      <c r="F749" s="8"/>
      <c r="G749" s="8"/>
      <c r="H749" s="116"/>
      <c r="I749" s="40"/>
      <c r="J749" s="120" t="str">
        <f>IF(AND($H749&gt;0,$I749&lt;&gt;"",$I749&gt;40000),IFERROR(WORKDAY.INTL($I749,INT(($H749+项目参数!$J$29-1)/项目参数!$J$29)-1,1,项目参数!$B$2:$B$200),WORKDAY($I749,INT(($H749+项目参数!$J$29-1)/项目参数!$J$29)-1,1)),"")</f>
        <v/>
      </c>
      <c r="K749" s="121" t="str">
        <f>IF(AND($L749&lt;&gt;"",$L749&gt;40000,$M749&lt;&gt;"",$M749&gt;40000),(1+IFERROR(NETWORKDAYS.INTL($L749,$M749,1,项目参数!$B$2:$B$200),NETWORKDAYS($L749,$M749,1)))*项目参数!$J$29,"")</f>
        <v/>
      </c>
      <c r="L749" s="40"/>
      <c r="M749" s="40"/>
      <c r="N749" s="58"/>
      <c r="O749" s="61"/>
      <c r="W749" s="98" t="b">
        <f t="shared" si="11"/>
        <v>0</v>
      </c>
      <c r="Y749" s="32" t="str">
        <f>IF($W749,VLOOKUP($B749,项目阶段与里程碑!$B:$E,3,FALSE),"")</f>
        <v/>
      </c>
      <c r="Z749" s="32" t="str">
        <f>IF($W749,VLOOKUP($B749,项目阶段与里程碑!$B:$E,4,FALSE),"")</f>
        <v/>
      </c>
      <c r="AA749" t="e">
        <f>VLOOKUP(F749,内部通讯录!$B:$F,5,FALSE)</f>
        <v>#N/A</v>
      </c>
      <c r="AB749" t="str">
        <f>IFERROR(VLOOKUP($AA749,项目参数!$I$14:$J$21,2,FALSE),"")</f>
        <v/>
      </c>
    </row>
    <row r="750" spans="1:28">
      <c r="A750" s="8"/>
      <c r="B750" s="8"/>
      <c r="C750" s="8"/>
      <c r="D750" s="8"/>
      <c r="E750" s="8"/>
      <c r="F750" s="8"/>
      <c r="G750" s="8"/>
      <c r="H750" s="116"/>
      <c r="I750" s="40"/>
      <c r="J750" s="120" t="str">
        <f>IF(AND($H750&gt;0,$I750&lt;&gt;"",$I750&gt;40000),IFERROR(WORKDAY.INTL($I750,INT(($H750+项目参数!$J$29-1)/项目参数!$J$29)-1,1,项目参数!$B$2:$B$200),WORKDAY($I750,INT(($H750+项目参数!$J$29-1)/项目参数!$J$29)-1,1)),"")</f>
        <v/>
      </c>
      <c r="K750" s="121" t="str">
        <f>IF(AND($L750&lt;&gt;"",$L750&gt;40000,$M750&lt;&gt;"",$M750&gt;40000),(1+IFERROR(NETWORKDAYS.INTL($L750,$M750,1,项目参数!$B$2:$B$200),NETWORKDAYS($L750,$M750,1)))*项目参数!$J$29,"")</f>
        <v/>
      </c>
      <c r="L750" s="40"/>
      <c r="M750" s="40"/>
      <c r="N750" s="58"/>
      <c r="O750" s="61"/>
      <c r="W750" s="98" t="b">
        <f t="shared" si="11"/>
        <v>0</v>
      </c>
      <c r="Y750" s="32" t="str">
        <f>IF($W750,VLOOKUP($B750,项目阶段与里程碑!$B:$E,3,FALSE),"")</f>
        <v/>
      </c>
      <c r="Z750" s="32" t="str">
        <f>IF($W750,VLOOKUP($B750,项目阶段与里程碑!$B:$E,4,FALSE),"")</f>
        <v/>
      </c>
      <c r="AA750" t="e">
        <f>VLOOKUP(F750,内部通讯录!$B:$F,5,FALSE)</f>
        <v>#N/A</v>
      </c>
      <c r="AB750" t="str">
        <f>IFERROR(VLOOKUP($AA750,项目参数!$I$14:$J$21,2,FALSE),"")</f>
        <v/>
      </c>
    </row>
    <row r="751" spans="1:28">
      <c r="A751" s="8"/>
      <c r="B751" s="8"/>
      <c r="C751" s="8"/>
      <c r="D751" s="8"/>
      <c r="E751" s="8"/>
      <c r="F751" s="8"/>
      <c r="G751" s="8"/>
      <c r="H751" s="116"/>
      <c r="I751" s="40"/>
      <c r="J751" s="120" t="str">
        <f>IF(AND($H751&gt;0,$I751&lt;&gt;"",$I751&gt;40000),IFERROR(WORKDAY.INTL($I751,INT(($H751+项目参数!$J$29-1)/项目参数!$J$29)-1,1,项目参数!$B$2:$B$200),WORKDAY($I751,INT(($H751+项目参数!$J$29-1)/项目参数!$J$29)-1,1)),"")</f>
        <v/>
      </c>
      <c r="K751" s="121" t="str">
        <f>IF(AND($L751&lt;&gt;"",$L751&gt;40000,$M751&lt;&gt;"",$M751&gt;40000),(1+IFERROR(NETWORKDAYS.INTL($L751,$M751,1,项目参数!$B$2:$B$200),NETWORKDAYS($L751,$M751,1)))*项目参数!$J$29,"")</f>
        <v/>
      </c>
      <c r="L751" s="40"/>
      <c r="M751" s="40"/>
      <c r="N751" s="58"/>
      <c r="O751" s="61"/>
      <c r="W751" s="98" t="b">
        <f t="shared" si="11"/>
        <v>0</v>
      </c>
      <c r="Y751" s="32" t="str">
        <f>IF($W751,VLOOKUP($B751,项目阶段与里程碑!$B:$E,3,FALSE),"")</f>
        <v/>
      </c>
      <c r="Z751" s="32" t="str">
        <f>IF($W751,VLOOKUP($B751,项目阶段与里程碑!$B:$E,4,FALSE),"")</f>
        <v/>
      </c>
      <c r="AA751" t="e">
        <f>VLOOKUP(F751,内部通讯录!$B:$F,5,FALSE)</f>
        <v>#N/A</v>
      </c>
      <c r="AB751" t="str">
        <f>IFERROR(VLOOKUP($AA751,项目参数!$I$14:$J$21,2,FALSE),"")</f>
        <v/>
      </c>
    </row>
    <row r="752" spans="1:28">
      <c r="A752" s="8"/>
      <c r="B752" s="8"/>
      <c r="C752" s="8"/>
      <c r="D752" s="8"/>
      <c r="E752" s="8"/>
      <c r="F752" s="8"/>
      <c r="G752" s="8"/>
      <c r="H752" s="116"/>
      <c r="I752" s="40"/>
      <c r="J752" s="120" t="str">
        <f>IF(AND($H752&gt;0,$I752&lt;&gt;"",$I752&gt;40000),IFERROR(WORKDAY.INTL($I752,INT(($H752+项目参数!$J$29-1)/项目参数!$J$29)-1,1,项目参数!$B$2:$B$200),WORKDAY($I752,INT(($H752+项目参数!$J$29-1)/项目参数!$J$29)-1,1)),"")</f>
        <v/>
      </c>
      <c r="K752" s="121" t="str">
        <f>IF(AND($L752&lt;&gt;"",$L752&gt;40000,$M752&lt;&gt;"",$M752&gt;40000),(1+IFERROR(NETWORKDAYS.INTL($L752,$M752,1,项目参数!$B$2:$B$200),NETWORKDAYS($L752,$M752,1)))*项目参数!$J$29,"")</f>
        <v/>
      </c>
      <c r="L752" s="40"/>
      <c r="M752" s="40"/>
      <c r="N752" s="58"/>
      <c r="O752" s="61"/>
      <c r="W752" s="98" t="b">
        <f t="shared" si="11"/>
        <v>0</v>
      </c>
      <c r="Y752" s="32" t="str">
        <f>IF($W752,VLOOKUP($B752,项目阶段与里程碑!$B:$E,3,FALSE),"")</f>
        <v/>
      </c>
      <c r="Z752" s="32" t="str">
        <f>IF($W752,VLOOKUP($B752,项目阶段与里程碑!$B:$E,4,FALSE),"")</f>
        <v/>
      </c>
      <c r="AA752" t="e">
        <f>VLOOKUP(F752,内部通讯录!$B:$F,5,FALSE)</f>
        <v>#N/A</v>
      </c>
      <c r="AB752" t="str">
        <f>IFERROR(VLOOKUP($AA752,项目参数!$I$14:$J$21,2,FALSE),"")</f>
        <v/>
      </c>
    </row>
    <row r="753" spans="1:28">
      <c r="A753" s="8"/>
      <c r="B753" s="8"/>
      <c r="C753" s="8"/>
      <c r="D753" s="8"/>
      <c r="E753" s="8"/>
      <c r="F753" s="8"/>
      <c r="G753" s="8"/>
      <c r="H753" s="116"/>
      <c r="I753" s="40"/>
      <c r="J753" s="120" t="str">
        <f>IF(AND($H753&gt;0,$I753&lt;&gt;"",$I753&gt;40000),IFERROR(WORKDAY.INTL($I753,INT(($H753+项目参数!$J$29-1)/项目参数!$J$29)-1,1,项目参数!$B$2:$B$200),WORKDAY($I753,INT(($H753+项目参数!$J$29-1)/项目参数!$J$29)-1,1)),"")</f>
        <v/>
      </c>
      <c r="K753" s="121" t="str">
        <f>IF(AND($L753&lt;&gt;"",$L753&gt;40000,$M753&lt;&gt;"",$M753&gt;40000),(1+IFERROR(NETWORKDAYS.INTL($L753,$M753,1,项目参数!$B$2:$B$200),NETWORKDAYS($L753,$M753,1)))*项目参数!$J$29,"")</f>
        <v/>
      </c>
      <c r="L753" s="40"/>
      <c r="M753" s="40"/>
      <c r="N753" s="58"/>
      <c r="O753" s="61"/>
      <c r="W753" s="98" t="b">
        <f t="shared" si="11"/>
        <v>0</v>
      </c>
      <c r="Y753" s="32" t="str">
        <f>IF($W753,VLOOKUP($B753,项目阶段与里程碑!$B:$E,3,FALSE),"")</f>
        <v/>
      </c>
      <c r="Z753" s="32" t="str">
        <f>IF($W753,VLOOKUP($B753,项目阶段与里程碑!$B:$E,4,FALSE),"")</f>
        <v/>
      </c>
      <c r="AA753" t="e">
        <f>VLOOKUP(F753,内部通讯录!$B:$F,5,FALSE)</f>
        <v>#N/A</v>
      </c>
      <c r="AB753" t="str">
        <f>IFERROR(VLOOKUP($AA753,项目参数!$I$14:$J$21,2,FALSE),"")</f>
        <v/>
      </c>
    </row>
    <row r="754" spans="1:28">
      <c r="A754" s="8"/>
      <c r="B754" s="8"/>
      <c r="C754" s="8"/>
      <c r="D754" s="8"/>
      <c r="E754" s="8"/>
      <c r="F754" s="8"/>
      <c r="G754" s="8"/>
      <c r="H754" s="116"/>
      <c r="I754" s="40"/>
      <c r="J754" s="120" t="str">
        <f>IF(AND($H754&gt;0,$I754&lt;&gt;"",$I754&gt;40000),IFERROR(WORKDAY.INTL($I754,INT(($H754+项目参数!$J$29-1)/项目参数!$J$29)-1,1,项目参数!$B$2:$B$200),WORKDAY($I754,INT(($H754+项目参数!$J$29-1)/项目参数!$J$29)-1,1)),"")</f>
        <v/>
      </c>
      <c r="K754" s="121" t="str">
        <f>IF(AND($L754&lt;&gt;"",$L754&gt;40000,$M754&lt;&gt;"",$M754&gt;40000),(1+IFERROR(NETWORKDAYS.INTL($L754,$M754,1,项目参数!$B$2:$B$200),NETWORKDAYS($L754,$M754,1)))*项目参数!$J$29,"")</f>
        <v/>
      </c>
      <c r="L754" s="40"/>
      <c r="M754" s="40"/>
      <c r="N754" s="58"/>
      <c r="O754" s="61"/>
      <c r="W754" s="98" t="b">
        <f t="shared" si="11"/>
        <v>0</v>
      </c>
      <c r="Y754" s="32" t="str">
        <f>IF($W754,VLOOKUP($B754,项目阶段与里程碑!$B:$E,3,FALSE),"")</f>
        <v/>
      </c>
      <c r="Z754" s="32" t="str">
        <f>IF($W754,VLOOKUP($B754,项目阶段与里程碑!$B:$E,4,FALSE),"")</f>
        <v/>
      </c>
      <c r="AA754" t="e">
        <f>VLOOKUP(F754,内部通讯录!$B:$F,5,FALSE)</f>
        <v>#N/A</v>
      </c>
      <c r="AB754" t="str">
        <f>IFERROR(VLOOKUP($AA754,项目参数!$I$14:$J$21,2,FALSE),"")</f>
        <v/>
      </c>
    </row>
    <row r="755" spans="1:28">
      <c r="A755" s="8"/>
      <c r="B755" s="8"/>
      <c r="C755" s="8"/>
      <c r="D755" s="8"/>
      <c r="E755" s="8"/>
      <c r="F755" s="8"/>
      <c r="G755" s="8"/>
      <c r="H755" s="116"/>
      <c r="I755" s="40"/>
      <c r="J755" s="120" t="str">
        <f>IF(AND($H755&gt;0,$I755&lt;&gt;"",$I755&gt;40000),IFERROR(WORKDAY.INTL($I755,INT(($H755+项目参数!$J$29-1)/项目参数!$J$29)-1,1,项目参数!$B$2:$B$200),WORKDAY($I755,INT(($H755+项目参数!$J$29-1)/项目参数!$J$29)-1,1)),"")</f>
        <v/>
      </c>
      <c r="K755" s="121" t="str">
        <f>IF(AND($L755&lt;&gt;"",$L755&gt;40000,$M755&lt;&gt;"",$M755&gt;40000),(1+IFERROR(NETWORKDAYS.INTL($L755,$M755,1,项目参数!$B$2:$B$200),NETWORKDAYS($L755,$M755,1)))*项目参数!$J$29,"")</f>
        <v/>
      </c>
      <c r="L755" s="40"/>
      <c r="M755" s="40"/>
      <c r="N755" s="58"/>
      <c r="O755" s="61"/>
      <c r="W755" s="98" t="b">
        <f t="shared" si="11"/>
        <v>0</v>
      </c>
      <c r="Y755" s="32" t="str">
        <f>IF($W755,VLOOKUP($B755,项目阶段与里程碑!$B:$E,3,FALSE),"")</f>
        <v/>
      </c>
      <c r="Z755" s="32" t="str">
        <f>IF($W755,VLOOKUP($B755,项目阶段与里程碑!$B:$E,4,FALSE),"")</f>
        <v/>
      </c>
      <c r="AA755" t="e">
        <f>VLOOKUP(F755,内部通讯录!$B:$F,5,FALSE)</f>
        <v>#N/A</v>
      </c>
      <c r="AB755" t="str">
        <f>IFERROR(VLOOKUP($AA755,项目参数!$I$14:$J$21,2,FALSE),"")</f>
        <v/>
      </c>
    </row>
    <row r="756" spans="1:28">
      <c r="A756" s="8"/>
      <c r="B756" s="8"/>
      <c r="C756" s="8"/>
      <c r="D756" s="8"/>
      <c r="E756" s="8"/>
      <c r="F756" s="8"/>
      <c r="G756" s="8"/>
      <c r="H756" s="116"/>
      <c r="I756" s="40"/>
      <c r="J756" s="120" t="str">
        <f>IF(AND($H756&gt;0,$I756&lt;&gt;"",$I756&gt;40000),IFERROR(WORKDAY.INTL($I756,INT(($H756+项目参数!$J$29-1)/项目参数!$J$29)-1,1,项目参数!$B$2:$B$200),WORKDAY($I756,INT(($H756+项目参数!$J$29-1)/项目参数!$J$29)-1,1)),"")</f>
        <v/>
      </c>
      <c r="K756" s="121" t="str">
        <f>IF(AND($L756&lt;&gt;"",$L756&gt;40000,$M756&lt;&gt;"",$M756&gt;40000),(1+IFERROR(NETWORKDAYS.INTL($L756,$M756,1,项目参数!$B$2:$B$200),NETWORKDAYS($L756,$M756,1)))*项目参数!$J$29,"")</f>
        <v/>
      </c>
      <c r="L756" s="40"/>
      <c r="M756" s="40"/>
      <c r="N756" s="58"/>
      <c r="O756" s="61"/>
      <c r="W756" s="98" t="b">
        <f t="shared" si="11"/>
        <v>0</v>
      </c>
      <c r="Y756" s="32" t="str">
        <f>IF($W756,VLOOKUP($B756,项目阶段与里程碑!$B:$E,3,FALSE),"")</f>
        <v/>
      </c>
      <c r="Z756" s="32" t="str">
        <f>IF($W756,VLOOKUP($B756,项目阶段与里程碑!$B:$E,4,FALSE),"")</f>
        <v/>
      </c>
      <c r="AA756" t="e">
        <f>VLOOKUP(F756,内部通讯录!$B:$F,5,FALSE)</f>
        <v>#N/A</v>
      </c>
      <c r="AB756" t="str">
        <f>IFERROR(VLOOKUP($AA756,项目参数!$I$14:$J$21,2,FALSE),"")</f>
        <v/>
      </c>
    </row>
    <row r="757" spans="1:28">
      <c r="A757" s="8"/>
      <c r="B757" s="8"/>
      <c r="C757" s="8"/>
      <c r="D757" s="8"/>
      <c r="E757" s="8"/>
      <c r="F757" s="8"/>
      <c r="G757" s="8"/>
      <c r="H757" s="116"/>
      <c r="I757" s="40"/>
      <c r="J757" s="120" t="str">
        <f>IF(AND($H757&gt;0,$I757&lt;&gt;"",$I757&gt;40000),IFERROR(WORKDAY.INTL($I757,INT(($H757+项目参数!$J$29-1)/项目参数!$J$29)-1,1,项目参数!$B$2:$B$200),WORKDAY($I757,INT(($H757+项目参数!$J$29-1)/项目参数!$J$29)-1,1)),"")</f>
        <v/>
      </c>
      <c r="K757" s="121" t="str">
        <f>IF(AND($L757&lt;&gt;"",$L757&gt;40000,$M757&lt;&gt;"",$M757&gt;40000),(1+IFERROR(NETWORKDAYS.INTL($L757,$M757,1,项目参数!$B$2:$B$200),NETWORKDAYS($L757,$M757,1)))*项目参数!$J$29,"")</f>
        <v/>
      </c>
      <c r="L757" s="40"/>
      <c r="M757" s="40"/>
      <c r="N757" s="58"/>
      <c r="O757" s="61"/>
      <c r="W757" s="98" t="b">
        <f t="shared" si="11"/>
        <v>0</v>
      </c>
      <c r="Y757" s="32" t="str">
        <f>IF($W757,VLOOKUP($B757,项目阶段与里程碑!$B:$E,3,FALSE),"")</f>
        <v/>
      </c>
      <c r="Z757" s="32" t="str">
        <f>IF($W757,VLOOKUP($B757,项目阶段与里程碑!$B:$E,4,FALSE),"")</f>
        <v/>
      </c>
      <c r="AA757" t="e">
        <f>VLOOKUP(F757,内部通讯录!$B:$F,5,FALSE)</f>
        <v>#N/A</v>
      </c>
      <c r="AB757" t="str">
        <f>IFERROR(VLOOKUP($AA757,项目参数!$I$14:$J$21,2,FALSE),"")</f>
        <v/>
      </c>
    </row>
    <row r="758" spans="1:28">
      <c r="A758" s="8"/>
      <c r="B758" s="8"/>
      <c r="C758" s="8"/>
      <c r="D758" s="8"/>
      <c r="E758" s="8"/>
      <c r="F758" s="8"/>
      <c r="G758" s="8"/>
      <c r="H758" s="116"/>
      <c r="I758" s="40"/>
      <c r="J758" s="120" t="str">
        <f>IF(AND($H758&gt;0,$I758&lt;&gt;"",$I758&gt;40000),IFERROR(WORKDAY.INTL($I758,INT(($H758+项目参数!$J$29-1)/项目参数!$J$29)-1,1,项目参数!$B$2:$B$200),WORKDAY($I758,INT(($H758+项目参数!$J$29-1)/项目参数!$J$29)-1,1)),"")</f>
        <v/>
      </c>
      <c r="K758" s="121" t="str">
        <f>IF(AND($L758&lt;&gt;"",$L758&gt;40000,$M758&lt;&gt;"",$M758&gt;40000),(1+IFERROR(NETWORKDAYS.INTL($L758,$M758,1,项目参数!$B$2:$B$200),NETWORKDAYS($L758,$M758,1)))*项目参数!$J$29,"")</f>
        <v/>
      </c>
      <c r="L758" s="40"/>
      <c r="M758" s="40"/>
      <c r="N758" s="58"/>
      <c r="O758" s="61"/>
      <c r="W758" s="98" t="b">
        <f t="shared" si="11"/>
        <v>0</v>
      </c>
      <c r="Y758" s="32" t="str">
        <f>IF($W758,VLOOKUP($B758,项目阶段与里程碑!$B:$E,3,FALSE),"")</f>
        <v/>
      </c>
      <c r="Z758" s="32" t="str">
        <f>IF($W758,VLOOKUP($B758,项目阶段与里程碑!$B:$E,4,FALSE),"")</f>
        <v/>
      </c>
      <c r="AA758" t="e">
        <f>VLOOKUP(F758,内部通讯录!$B:$F,5,FALSE)</f>
        <v>#N/A</v>
      </c>
      <c r="AB758" t="str">
        <f>IFERROR(VLOOKUP($AA758,项目参数!$I$14:$J$21,2,FALSE),"")</f>
        <v/>
      </c>
    </row>
    <row r="759" spans="1:28">
      <c r="A759" s="8"/>
      <c r="B759" s="8"/>
      <c r="C759" s="8"/>
      <c r="D759" s="8"/>
      <c r="E759" s="8"/>
      <c r="F759" s="8"/>
      <c r="G759" s="8"/>
      <c r="H759" s="116"/>
      <c r="I759" s="40"/>
      <c r="J759" s="120" t="str">
        <f>IF(AND($H759&gt;0,$I759&lt;&gt;"",$I759&gt;40000),IFERROR(WORKDAY.INTL($I759,INT(($H759+项目参数!$J$29-1)/项目参数!$J$29)-1,1,项目参数!$B$2:$B$200),WORKDAY($I759,INT(($H759+项目参数!$J$29-1)/项目参数!$J$29)-1,1)),"")</f>
        <v/>
      </c>
      <c r="K759" s="121" t="str">
        <f>IF(AND($L759&lt;&gt;"",$L759&gt;40000,$M759&lt;&gt;"",$M759&gt;40000),(1+IFERROR(NETWORKDAYS.INTL($L759,$M759,1,项目参数!$B$2:$B$200),NETWORKDAYS($L759,$M759,1)))*项目参数!$J$29,"")</f>
        <v/>
      </c>
      <c r="L759" s="40"/>
      <c r="M759" s="40"/>
      <c r="N759" s="58"/>
      <c r="O759" s="61"/>
      <c r="W759" s="98" t="b">
        <f t="shared" si="11"/>
        <v>0</v>
      </c>
      <c r="Y759" s="32" t="str">
        <f>IF($W759,VLOOKUP($B759,项目阶段与里程碑!$B:$E,3,FALSE),"")</f>
        <v/>
      </c>
      <c r="Z759" s="32" t="str">
        <f>IF($W759,VLOOKUP($B759,项目阶段与里程碑!$B:$E,4,FALSE),"")</f>
        <v/>
      </c>
      <c r="AA759" t="e">
        <f>VLOOKUP(F759,内部通讯录!$B:$F,5,FALSE)</f>
        <v>#N/A</v>
      </c>
      <c r="AB759" t="str">
        <f>IFERROR(VLOOKUP($AA759,项目参数!$I$14:$J$21,2,FALSE),"")</f>
        <v/>
      </c>
    </row>
    <row r="760" spans="1:28">
      <c r="A760" s="8"/>
      <c r="B760" s="8"/>
      <c r="C760" s="8"/>
      <c r="D760" s="8"/>
      <c r="E760" s="8"/>
      <c r="F760" s="8"/>
      <c r="G760" s="8"/>
      <c r="H760" s="116"/>
      <c r="I760" s="40"/>
      <c r="J760" s="120" t="str">
        <f>IF(AND($H760&gt;0,$I760&lt;&gt;"",$I760&gt;40000),IFERROR(WORKDAY.INTL($I760,INT(($H760+项目参数!$J$29-1)/项目参数!$J$29)-1,1,项目参数!$B$2:$B$200),WORKDAY($I760,INT(($H760+项目参数!$J$29-1)/项目参数!$J$29)-1,1)),"")</f>
        <v/>
      </c>
      <c r="K760" s="121" t="str">
        <f>IF(AND($L760&lt;&gt;"",$L760&gt;40000,$M760&lt;&gt;"",$M760&gt;40000),(1+IFERROR(NETWORKDAYS.INTL($L760,$M760,1,项目参数!$B$2:$B$200),NETWORKDAYS($L760,$M760,1)))*项目参数!$J$29,"")</f>
        <v/>
      </c>
      <c r="L760" s="40"/>
      <c r="M760" s="40"/>
      <c r="N760" s="58"/>
      <c r="O760" s="61"/>
      <c r="W760" s="98" t="b">
        <f t="shared" si="11"/>
        <v>0</v>
      </c>
      <c r="Y760" s="32" t="str">
        <f>IF($W760,VLOOKUP($B760,项目阶段与里程碑!$B:$E,3,FALSE),"")</f>
        <v/>
      </c>
      <c r="Z760" s="32" t="str">
        <f>IF($W760,VLOOKUP($B760,项目阶段与里程碑!$B:$E,4,FALSE),"")</f>
        <v/>
      </c>
      <c r="AA760" t="e">
        <f>VLOOKUP(F760,内部通讯录!$B:$F,5,FALSE)</f>
        <v>#N/A</v>
      </c>
      <c r="AB760" t="str">
        <f>IFERROR(VLOOKUP($AA760,项目参数!$I$14:$J$21,2,FALSE),"")</f>
        <v/>
      </c>
    </row>
    <row r="761" spans="1:28">
      <c r="A761" s="8"/>
      <c r="B761" s="8"/>
      <c r="C761" s="8"/>
      <c r="D761" s="8"/>
      <c r="E761" s="8"/>
      <c r="F761" s="8"/>
      <c r="G761" s="8"/>
      <c r="H761" s="116"/>
      <c r="I761" s="40"/>
      <c r="J761" s="120" t="str">
        <f>IF(AND($H761&gt;0,$I761&lt;&gt;"",$I761&gt;40000),IFERROR(WORKDAY.INTL($I761,INT(($H761+项目参数!$J$29-1)/项目参数!$J$29)-1,1,项目参数!$B$2:$B$200),WORKDAY($I761,INT(($H761+项目参数!$J$29-1)/项目参数!$J$29)-1,1)),"")</f>
        <v/>
      </c>
      <c r="K761" s="121" t="str">
        <f>IF(AND($L761&lt;&gt;"",$L761&gt;40000,$M761&lt;&gt;"",$M761&gt;40000),(1+IFERROR(NETWORKDAYS.INTL($L761,$M761,1,项目参数!$B$2:$B$200),NETWORKDAYS($L761,$M761,1)))*项目参数!$J$29,"")</f>
        <v/>
      </c>
      <c r="L761" s="40"/>
      <c r="M761" s="40"/>
      <c r="N761" s="58"/>
      <c r="O761" s="61"/>
      <c r="W761" s="98" t="b">
        <f t="shared" si="11"/>
        <v>0</v>
      </c>
      <c r="Y761" s="32" t="str">
        <f>IF($W761,VLOOKUP($B761,项目阶段与里程碑!$B:$E,3,FALSE),"")</f>
        <v/>
      </c>
      <c r="Z761" s="32" t="str">
        <f>IF($W761,VLOOKUP($B761,项目阶段与里程碑!$B:$E,4,FALSE),"")</f>
        <v/>
      </c>
      <c r="AA761" t="e">
        <f>VLOOKUP(F761,内部通讯录!$B:$F,5,FALSE)</f>
        <v>#N/A</v>
      </c>
      <c r="AB761" t="str">
        <f>IFERROR(VLOOKUP($AA761,项目参数!$I$14:$J$21,2,FALSE),"")</f>
        <v/>
      </c>
    </row>
    <row r="762" spans="1:28">
      <c r="A762" s="8"/>
      <c r="B762" s="8"/>
      <c r="C762" s="8"/>
      <c r="D762" s="8"/>
      <c r="E762" s="8"/>
      <c r="F762" s="8"/>
      <c r="G762" s="8"/>
      <c r="H762" s="116"/>
      <c r="I762" s="40"/>
      <c r="J762" s="120" t="str">
        <f>IF(AND($H762&gt;0,$I762&lt;&gt;"",$I762&gt;40000),IFERROR(WORKDAY.INTL($I762,INT(($H762+项目参数!$J$29-1)/项目参数!$J$29)-1,1,项目参数!$B$2:$B$200),WORKDAY($I762,INT(($H762+项目参数!$J$29-1)/项目参数!$J$29)-1,1)),"")</f>
        <v/>
      </c>
      <c r="K762" s="121" t="str">
        <f>IF(AND($L762&lt;&gt;"",$L762&gt;40000,$M762&lt;&gt;"",$M762&gt;40000),(1+IFERROR(NETWORKDAYS.INTL($L762,$M762,1,项目参数!$B$2:$B$200),NETWORKDAYS($L762,$M762,1)))*项目参数!$J$29,"")</f>
        <v/>
      </c>
      <c r="L762" s="40"/>
      <c r="M762" s="40"/>
      <c r="N762" s="58"/>
      <c r="O762" s="61"/>
      <c r="W762" s="98" t="b">
        <f t="shared" si="11"/>
        <v>0</v>
      </c>
      <c r="Y762" s="32" t="str">
        <f>IF($W762,VLOOKUP($B762,项目阶段与里程碑!$B:$E,3,FALSE),"")</f>
        <v/>
      </c>
      <c r="Z762" s="32" t="str">
        <f>IF($W762,VLOOKUP($B762,项目阶段与里程碑!$B:$E,4,FALSE),"")</f>
        <v/>
      </c>
      <c r="AA762" t="e">
        <f>VLOOKUP(F762,内部通讯录!$B:$F,5,FALSE)</f>
        <v>#N/A</v>
      </c>
      <c r="AB762" t="str">
        <f>IFERROR(VLOOKUP($AA762,项目参数!$I$14:$J$21,2,FALSE),"")</f>
        <v/>
      </c>
    </row>
    <row r="763" spans="1:28">
      <c r="A763" s="8"/>
      <c r="B763" s="8"/>
      <c r="C763" s="8"/>
      <c r="D763" s="8"/>
      <c r="E763" s="8"/>
      <c r="F763" s="8"/>
      <c r="G763" s="8"/>
      <c r="H763" s="116"/>
      <c r="I763" s="40"/>
      <c r="J763" s="120" t="str">
        <f>IF(AND($H763&gt;0,$I763&lt;&gt;"",$I763&gt;40000),IFERROR(WORKDAY.INTL($I763,INT(($H763+项目参数!$J$29-1)/项目参数!$J$29)-1,1,项目参数!$B$2:$B$200),WORKDAY($I763,INT(($H763+项目参数!$J$29-1)/项目参数!$J$29)-1,1)),"")</f>
        <v/>
      </c>
      <c r="K763" s="121" t="str">
        <f>IF(AND($L763&lt;&gt;"",$L763&gt;40000,$M763&lt;&gt;"",$M763&gt;40000),(1+IFERROR(NETWORKDAYS.INTL($L763,$M763,1,项目参数!$B$2:$B$200),NETWORKDAYS($L763,$M763,1)))*项目参数!$J$29,"")</f>
        <v/>
      </c>
      <c r="L763" s="40"/>
      <c r="M763" s="40"/>
      <c r="N763" s="58"/>
      <c r="O763" s="61"/>
      <c r="W763" s="98" t="b">
        <f t="shared" si="11"/>
        <v>0</v>
      </c>
      <c r="Y763" s="32" t="str">
        <f>IF($W763,VLOOKUP($B763,项目阶段与里程碑!$B:$E,3,FALSE),"")</f>
        <v/>
      </c>
      <c r="Z763" s="32" t="str">
        <f>IF($W763,VLOOKUP($B763,项目阶段与里程碑!$B:$E,4,FALSE),"")</f>
        <v/>
      </c>
      <c r="AA763" t="e">
        <f>VLOOKUP(F763,内部通讯录!$B:$F,5,FALSE)</f>
        <v>#N/A</v>
      </c>
      <c r="AB763" t="str">
        <f>IFERROR(VLOOKUP($AA763,项目参数!$I$14:$J$21,2,FALSE),"")</f>
        <v/>
      </c>
    </row>
    <row r="764" spans="1:28">
      <c r="A764" s="8"/>
      <c r="B764" s="8"/>
      <c r="C764" s="8"/>
      <c r="D764" s="8"/>
      <c r="E764" s="8"/>
      <c r="F764" s="8"/>
      <c r="G764" s="8"/>
      <c r="H764" s="116"/>
      <c r="I764" s="40"/>
      <c r="J764" s="120" t="str">
        <f>IF(AND($H764&gt;0,$I764&lt;&gt;"",$I764&gt;40000),IFERROR(WORKDAY.INTL($I764,INT(($H764+项目参数!$J$29-1)/项目参数!$J$29)-1,1,项目参数!$B$2:$B$200),WORKDAY($I764,INT(($H764+项目参数!$J$29-1)/项目参数!$J$29)-1,1)),"")</f>
        <v/>
      </c>
      <c r="K764" s="121" t="str">
        <f>IF(AND($L764&lt;&gt;"",$L764&gt;40000,$M764&lt;&gt;"",$M764&gt;40000),(1+IFERROR(NETWORKDAYS.INTL($L764,$M764,1,项目参数!$B$2:$B$200),NETWORKDAYS($L764,$M764,1)))*项目参数!$J$29,"")</f>
        <v/>
      </c>
      <c r="L764" s="40"/>
      <c r="M764" s="40"/>
      <c r="N764" s="58"/>
      <c r="O764" s="61"/>
      <c r="W764" s="98" t="b">
        <f t="shared" si="11"/>
        <v>0</v>
      </c>
      <c r="Y764" s="32" t="str">
        <f>IF($W764,VLOOKUP($B764,项目阶段与里程碑!$B:$E,3,FALSE),"")</f>
        <v/>
      </c>
      <c r="Z764" s="32" t="str">
        <f>IF($W764,VLOOKUP($B764,项目阶段与里程碑!$B:$E,4,FALSE),"")</f>
        <v/>
      </c>
      <c r="AA764" t="e">
        <f>VLOOKUP(F764,内部通讯录!$B:$F,5,FALSE)</f>
        <v>#N/A</v>
      </c>
      <c r="AB764" t="str">
        <f>IFERROR(VLOOKUP($AA764,项目参数!$I$14:$J$21,2,FALSE),"")</f>
        <v/>
      </c>
    </row>
    <row r="765" spans="1:28">
      <c r="A765" s="8"/>
      <c r="B765" s="8"/>
      <c r="C765" s="8"/>
      <c r="D765" s="8"/>
      <c r="E765" s="8"/>
      <c r="F765" s="8"/>
      <c r="G765" s="8"/>
      <c r="H765" s="116"/>
      <c r="I765" s="40"/>
      <c r="J765" s="120" t="str">
        <f>IF(AND($H765&gt;0,$I765&lt;&gt;"",$I765&gt;40000),IFERROR(WORKDAY.INTL($I765,INT(($H765+项目参数!$J$29-1)/项目参数!$J$29)-1,1,项目参数!$B$2:$B$200),WORKDAY($I765,INT(($H765+项目参数!$J$29-1)/项目参数!$J$29)-1,1)),"")</f>
        <v/>
      </c>
      <c r="K765" s="121" t="str">
        <f>IF(AND($L765&lt;&gt;"",$L765&gt;40000,$M765&lt;&gt;"",$M765&gt;40000),(1+IFERROR(NETWORKDAYS.INTL($L765,$M765,1,项目参数!$B$2:$B$200),NETWORKDAYS($L765,$M765,1)))*项目参数!$J$29,"")</f>
        <v/>
      </c>
      <c r="L765" s="40"/>
      <c r="M765" s="40"/>
      <c r="N765" s="58"/>
      <c r="O765" s="61"/>
      <c r="W765" s="98" t="b">
        <f t="shared" si="11"/>
        <v>0</v>
      </c>
      <c r="Y765" s="32" t="str">
        <f>IF($W765,VLOOKUP($B765,项目阶段与里程碑!$B:$E,3,FALSE),"")</f>
        <v/>
      </c>
      <c r="Z765" s="32" t="str">
        <f>IF($W765,VLOOKUP($B765,项目阶段与里程碑!$B:$E,4,FALSE),"")</f>
        <v/>
      </c>
      <c r="AA765" t="e">
        <f>VLOOKUP(F765,内部通讯录!$B:$F,5,FALSE)</f>
        <v>#N/A</v>
      </c>
      <c r="AB765" t="str">
        <f>IFERROR(VLOOKUP($AA765,项目参数!$I$14:$J$21,2,FALSE),"")</f>
        <v/>
      </c>
    </row>
    <row r="766" spans="1:28">
      <c r="A766" s="8"/>
      <c r="B766" s="8"/>
      <c r="C766" s="8"/>
      <c r="D766" s="8"/>
      <c r="E766" s="8"/>
      <c r="F766" s="8"/>
      <c r="G766" s="8"/>
      <c r="H766" s="116"/>
      <c r="I766" s="40"/>
      <c r="J766" s="120" t="str">
        <f>IF(AND($H766&gt;0,$I766&lt;&gt;"",$I766&gt;40000),IFERROR(WORKDAY.INTL($I766,INT(($H766+项目参数!$J$29-1)/项目参数!$J$29)-1,1,项目参数!$B$2:$B$200),WORKDAY($I766,INT(($H766+项目参数!$J$29-1)/项目参数!$J$29)-1,1)),"")</f>
        <v/>
      </c>
      <c r="K766" s="121" t="str">
        <f>IF(AND($L766&lt;&gt;"",$L766&gt;40000,$M766&lt;&gt;"",$M766&gt;40000),(1+IFERROR(NETWORKDAYS.INTL($L766,$M766,1,项目参数!$B$2:$B$200),NETWORKDAYS($L766,$M766,1)))*项目参数!$J$29,"")</f>
        <v/>
      </c>
      <c r="L766" s="40"/>
      <c r="M766" s="40"/>
      <c r="N766" s="58"/>
      <c r="O766" s="61"/>
      <c r="W766" s="98" t="b">
        <f t="shared" si="11"/>
        <v>0</v>
      </c>
      <c r="Y766" s="32" t="str">
        <f>IF($W766,VLOOKUP($B766,项目阶段与里程碑!$B:$E,3,FALSE),"")</f>
        <v/>
      </c>
      <c r="Z766" s="32" t="str">
        <f>IF($W766,VLOOKUP($B766,项目阶段与里程碑!$B:$E,4,FALSE),"")</f>
        <v/>
      </c>
      <c r="AA766" t="e">
        <f>VLOOKUP(F766,内部通讯录!$B:$F,5,FALSE)</f>
        <v>#N/A</v>
      </c>
      <c r="AB766" t="str">
        <f>IFERROR(VLOOKUP($AA766,项目参数!$I$14:$J$21,2,FALSE),"")</f>
        <v/>
      </c>
    </row>
    <row r="767" spans="1:28">
      <c r="A767" s="8"/>
      <c r="B767" s="8"/>
      <c r="C767" s="8"/>
      <c r="D767" s="8"/>
      <c r="E767" s="8"/>
      <c r="F767" s="8"/>
      <c r="G767" s="8"/>
      <c r="H767" s="116"/>
      <c r="I767" s="40"/>
      <c r="J767" s="120" t="str">
        <f>IF(AND($H767&gt;0,$I767&lt;&gt;"",$I767&gt;40000),IFERROR(WORKDAY.INTL($I767,INT(($H767+项目参数!$J$29-1)/项目参数!$J$29)-1,1,项目参数!$B$2:$B$200),WORKDAY($I767,INT(($H767+项目参数!$J$29-1)/项目参数!$J$29)-1,1)),"")</f>
        <v/>
      </c>
      <c r="K767" s="121" t="str">
        <f>IF(AND($L767&lt;&gt;"",$L767&gt;40000,$M767&lt;&gt;"",$M767&gt;40000),(1+IFERROR(NETWORKDAYS.INTL($L767,$M767,1,项目参数!$B$2:$B$200),NETWORKDAYS($L767,$M767,1)))*项目参数!$J$29,"")</f>
        <v/>
      </c>
      <c r="L767" s="40"/>
      <c r="M767" s="40"/>
      <c r="N767" s="58"/>
      <c r="O767" s="61"/>
      <c r="W767" s="98" t="b">
        <f t="shared" si="11"/>
        <v>0</v>
      </c>
      <c r="Y767" s="32" t="str">
        <f>IF($W767,VLOOKUP($B767,项目阶段与里程碑!$B:$E,3,FALSE),"")</f>
        <v/>
      </c>
      <c r="Z767" s="32" t="str">
        <f>IF($W767,VLOOKUP($B767,项目阶段与里程碑!$B:$E,4,FALSE),"")</f>
        <v/>
      </c>
      <c r="AA767" t="e">
        <f>VLOOKUP(F767,内部通讯录!$B:$F,5,FALSE)</f>
        <v>#N/A</v>
      </c>
      <c r="AB767" t="str">
        <f>IFERROR(VLOOKUP($AA767,项目参数!$I$14:$J$21,2,FALSE),"")</f>
        <v/>
      </c>
    </row>
    <row r="768" spans="1:28">
      <c r="A768" s="8"/>
      <c r="B768" s="8"/>
      <c r="C768" s="8"/>
      <c r="D768" s="8"/>
      <c r="E768" s="8"/>
      <c r="F768" s="8"/>
      <c r="G768" s="8"/>
      <c r="H768" s="116"/>
      <c r="I768" s="40"/>
      <c r="J768" s="120" t="str">
        <f>IF(AND($H768&gt;0,$I768&lt;&gt;"",$I768&gt;40000),IFERROR(WORKDAY.INTL($I768,INT(($H768+项目参数!$J$29-1)/项目参数!$J$29)-1,1,项目参数!$B$2:$B$200),WORKDAY($I768,INT(($H768+项目参数!$J$29-1)/项目参数!$J$29)-1,1)),"")</f>
        <v/>
      </c>
      <c r="K768" s="121" t="str">
        <f>IF(AND($L768&lt;&gt;"",$L768&gt;40000,$M768&lt;&gt;"",$M768&gt;40000),(1+IFERROR(NETWORKDAYS.INTL($L768,$M768,1,项目参数!$B$2:$B$200),NETWORKDAYS($L768,$M768,1)))*项目参数!$J$29,"")</f>
        <v/>
      </c>
      <c r="L768" s="40"/>
      <c r="M768" s="40"/>
      <c r="N768" s="58"/>
      <c r="O768" s="61"/>
      <c r="W768" s="98" t="b">
        <f t="shared" si="11"/>
        <v>0</v>
      </c>
      <c r="Y768" s="32" t="str">
        <f>IF($W768,VLOOKUP($B768,项目阶段与里程碑!$B:$E,3,FALSE),"")</f>
        <v/>
      </c>
      <c r="Z768" s="32" t="str">
        <f>IF($W768,VLOOKUP($B768,项目阶段与里程碑!$B:$E,4,FALSE),"")</f>
        <v/>
      </c>
      <c r="AA768" t="e">
        <f>VLOOKUP(F768,内部通讯录!$B:$F,5,FALSE)</f>
        <v>#N/A</v>
      </c>
      <c r="AB768" t="str">
        <f>IFERROR(VLOOKUP($AA768,项目参数!$I$14:$J$21,2,FALSE),"")</f>
        <v/>
      </c>
    </row>
    <row r="769" spans="1:28">
      <c r="A769" s="8"/>
      <c r="B769" s="8"/>
      <c r="C769" s="8"/>
      <c r="D769" s="8"/>
      <c r="E769" s="8"/>
      <c r="F769" s="8"/>
      <c r="G769" s="8"/>
      <c r="H769" s="116"/>
      <c r="I769" s="40"/>
      <c r="J769" s="120" t="str">
        <f>IF(AND($H769&gt;0,$I769&lt;&gt;"",$I769&gt;40000),IFERROR(WORKDAY.INTL($I769,INT(($H769+项目参数!$J$29-1)/项目参数!$J$29)-1,1,项目参数!$B$2:$B$200),WORKDAY($I769,INT(($H769+项目参数!$J$29-1)/项目参数!$J$29)-1,1)),"")</f>
        <v/>
      </c>
      <c r="K769" s="121" t="str">
        <f>IF(AND($L769&lt;&gt;"",$L769&gt;40000,$M769&lt;&gt;"",$M769&gt;40000),(1+IFERROR(NETWORKDAYS.INTL($L769,$M769,1,项目参数!$B$2:$B$200),NETWORKDAYS($L769,$M769,1)))*项目参数!$J$29,"")</f>
        <v/>
      </c>
      <c r="L769" s="40"/>
      <c r="M769" s="40"/>
      <c r="N769" s="58"/>
      <c r="O769" s="61"/>
      <c r="W769" s="98" t="b">
        <f t="shared" si="11"/>
        <v>0</v>
      </c>
      <c r="Y769" s="32" t="str">
        <f>IF($W769,VLOOKUP($B769,项目阶段与里程碑!$B:$E,3,FALSE),"")</f>
        <v/>
      </c>
      <c r="Z769" s="32" t="str">
        <f>IF($W769,VLOOKUP($B769,项目阶段与里程碑!$B:$E,4,FALSE),"")</f>
        <v/>
      </c>
      <c r="AA769" t="e">
        <f>VLOOKUP(F769,内部通讯录!$B:$F,5,FALSE)</f>
        <v>#N/A</v>
      </c>
      <c r="AB769" t="str">
        <f>IFERROR(VLOOKUP($AA769,项目参数!$I$14:$J$21,2,FALSE),"")</f>
        <v/>
      </c>
    </row>
    <row r="770" spans="1:28">
      <c r="A770" s="8"/>
      <c r="B770" s="8"/>
      <c r="C770" s="8"/>
      <c r="D770" s="8"/>
      <c r="E770" s="8"/>
      <c r="F770" s="8"/>
      <c r="G770" s="8"/>
      <c r="H770" s="116"/>
      <c r="I770" s="40"/>
      <c r="J770" s="120" t="str">
        <f>IF(AND($H770&gt;0,$I770&lt;&gt;"",$I770&gt;40000),IFERROR(WORKDAY.INTL($I770,INT(($H770+项目参数!$J$29-1)/项目参数!$J$29)-1,1,项目参数!$B$2:$B$200),WORKDAY($I770,INT(($H770+项目参数!$J$29-1)/项目参数!$J$29)-1,1)),"")</f>
        <v/>
      </c>
      <c r="K770" s="121" t="str">
        <f>IF(AND($L770&lt;&gt;"",$L770&gt;40000,$M770&lt;&gt;"",$M770&gt;40000),(1+IFERROR(NETWORKDAYS.INTL($L770,$M770,1,项目参数!$B$2:$B$200),NETWORKDAYS($L770,$M770,1)))*项目参数!$J$29,"")</f>
        <v/>
      </c>
      <c r="L770" s="40"/>
      <c r="M770" s="40"/>
      <c r="N770" s="58"/>
      <c r="O770" s="61"/>
      <c r="W770" s="98" t="b">
        <f t="shared" ref="W770:W833" si="12">AND(LEN(A770)&gt;0,LEN(C770)&gt;3,LEN(F770)&gt;1,OR(I770=0,AND(H770&gt;0,I770&gt;40000)),OR(L770=0,L770&gt;40000))</f>
        <v>0</v>
      </c>
      <c r="Y770" s="32" t="str">
        <f>IF($W770,VLOOKUP($B770,项目阶段与里程碑!$B:$E,3,FALSE),"")</f>
        <v/>
      </c>
      <c r="Z770" s="32" t="str">
        <f>IF($W770,VLOOKUP($B770,项目阶段与里程碑!$B:$E,4,FALSE),"")</f>
        <v/>
      </c>
      <c r="AA770" t="e">
        <f>VLOOKUP(F770,内部通讯录!$B:$F,5,FALSE)</f>
        <v>#N/A</v>
      </c>
      <c r="AB770" t="str">
        <f>IFERROR(VLOOKUP($AA770,项目参数!$I$14:$J$21,2,FALSE),"")</f>
        <v/>
      </c>
    </row>
    <row r="771" spans="1:28">
      <c r="A771" s="8"/>
      <c r="B771" s="8"/>
      <c r="C771" s="8"/>
      <c r="D771" s="8"/>
      <c r="E771" s="8"/>
      <c r="F771" s="8"/>
      <c r="G771" s="8"/>
      <c r="H771" s="116"/>
      <c r="I771" s="40"/>
      <c r="J771" s="120" t="str">
        <f>IF(AND($H771&gt;0,$I771&lt;&gt;"",$I771&gt;40000),IFERROR(WORKDAY.INTL($I771,INT(($H771+项目参数!$J$29-1)/项目参数!$J$29)-1,1,项目参数!$B$2:$B$200),WORKDAY($I771,INT(($H771+项目参数!$J$29-1)/项目参数!$J$29)-1,1)),"")</f>
        <v/>
      </c>
      <c r="K771" s="121" t="str">
        <f>IF(AND($L771&lt;&gt;"",$L771&gt;40000,$M771&lt;&gt;"",$M771&gt;40000),(1+IFERROR(NETWORKDAYS.INTL($L771,$M771,1,项目参数!$B$2:$B$200),NETWORKDAYS($L771,$M771,1)))*项目参数!$J$29,"")</f>
        <v/>
      </c>
      <c r="L771" s="40"/>
      <c r="M771" s="40"/>
      <c r="N771" s="58"/>
      <c r="O771" s="61"/>
      <c r="W771" s="98" t="b">
        <f t="shared" si="12"/>
        <v>0</v>
      </c>
      <c r="Y771" s="32" t="str">
        <f>IF($W771,VLOOKUP($B771,项目阶段与里程碑!$B:$E,3,FALSE),"")</f>
        <v/>
      </c>
      <c r="Z771" s="32" t="str">
        <f>IF($W771,VLOOKUP($B771,项目阶段与里程碑!$B:$E,4,FALSE),"")</f>
        <v/>
      </c>
      <c r="AA771" t="e">
        <f>VLOOKUP(F771,内部通讯录!$B:$F,5,FALSE)</f>
        <v>#N/A</v>
      </c>
      <c r="AB771" t="str">
        <f>IFERROR(VLOOKUP($AA771,项目参数!$I$14:$J$21,2,FALSE),"")</f>
        <v/>
      </c>
    </row>
    <row r="772" spans="1:28">
      <c r="A772" s="8"/>
      <c r="B772" s="8"/>
      <c r="C772" s="8"/>
      <c r="D772" s="8"/>
      <c r="E772" s="8"/>
      <c r="F772" s="8"/>
      <c r="G772" s="8"/>
      <c r="H772" s="116"/>
      <c r="I772" s="40"/>
      <c r="J772" s="120" t="str">
        <f>IF(AND($H772&gt;0,$I772&lt;&gt;"",$I772&gt;40000),IFERROR(WORKDAY.INTL($I772,INT(($H772+项目参数!$J$29-1)/项目参数!$J$29)-1,1,项目参数!$B$2:$B$200),WORKDAY($I772,INT(($H772+项目参数!$J$29-1)/项目参数!$J$29)-1,1)),"")</f>
        <v/>
      </c>
      <c r="K772" s="121" t="str">
        <f>IF(AND($L772&lt;&gt;"",$L772&gt;40000,$M772&lt;&gt;"",$M772&gt;40000),(1+IFERROR(NETWORKDAYS.INTL($L772,$M772,1,项目参数!$B$2:$B$200),NETWORKDAYS($L772,$M772,1)))*项目参数!$J$29,"")</f>
        <v/>
      </c>
      <c r="L772" s="40"/>
      <c r="M772" s="40"/>
      <c r="N772" s="58"/>
      <c r="O772" s="61"/>
      <c r="W772" s="98" t="b">
        <f t="shared" si="12"/>
        <v>0</v>
      </c>
      <c r="Y772" s="32" t="str">
        <f>IF($W772,VLOOKUP($B772,项目阶段与里程碑!$B:$E,3,FALSE),"")</f>
        <v/>
      </c>
      <c r="Z772" s="32" t="str">
        <f>IF($W772,VLOOKUP($B772,项目阶段与里程碑!$B:$E,4,FALSE),"")</f>
        <v/>
      </c>
      <c r="AA772" t="e">
        <f>VLOOKUP(F772,内部通讯录!$B:$F,5,FALSE)</f>
        <v>#N/A</v>
      </c>
      <c r="AB772" t="str">
        <f>IFERROR(VLOOKUP($AA772,项目参数!$I$14:$J$21,2,FALSE),"")</f>
        <v/>
      </c>
    </row>
    <row r="773" spans="1:28">
      <c r="A773" s="8"/>
      <c r="B773" s="8"/>
      <c r="C773" s="8"/>
      <c r="D773" s="8"/>
      <c r="E773" s="8"/>
      <c r="F773" s="8"/>
      <c r="G773" s="8"/>
      <c r="H773" s="116"/>
      <c r="I773" s="40"/>
      <c r="J773" s="120" t="str">
        <f>IF(AND($H773&gt;0,$I773&lt;&gt;"",$I773&gt;40000),IFERROR(WORKDAY.INTL($I773,INT(($H773+项目参数!$J$29-1)/项目参数!$J$29)-1,1,项目参数!$B$2:$B$200),WORKDAY($I773,INT(($H773+项目参数!$J$29-1)/项目参数!$J$29)-1,1)),"")</f>
        <v/>
      </c>
      <c r="K773" s="121" t="str">
        <f>IF(AND($L773&lt;&gt;"",$L773&gt;40000,$M773&lt;&gt;"",$M773&gt;40000),(1+IFERROR(NETWORKDAYS.INTL($L773,$M773,1,项目参数!$B$2:$B$200),NETWORKDAYS($L773,$M773,1)))*项目参数!$J$29,"")</f>
        <v/>
      </c>
      <c r="L773" s="40"/>
      <c r="M773" s="40"/>
      <c r="N773" s="58"/>
      <c r="O773" s="61"/>
      <c r="W773" s="98" t="b">
        <f t="shared" si="12"/>
        <v>0</v>
      </c>
      <c r="Y773" s="32" t="str">
        <f>IF($W773,VLOOKUP($B773,项目阶段与里程碑!$B:$E,3,FALSE),"")</f>
        <v/>
      </c>
      <c r="Z773" s="32" t="str">
        <f>IF($W773,VLOOKUP($B773,项目阶段与里程碑!$B:$E,4,FALSE),"")</f>
        <v/>
      </c>
      <c r="AA773" t="e">
        <f>VLOOKUP(F773,内部通讯录!$B:$F,5,FALSE)</f>
        <v>#N/A</v>
      </c>
      <c r="AB773" t="str">
        <f>IFERROR(VLOOKUP($AA773,项目参数!$I$14:$J$21,2,FALSE),"")</f>
        <v/>
      </c>
    </row>
    <row r="774" spans="1:28">
      <c r="A774" s="8"/>
      <c r="B774" s="8"/>
      <c r="C774" s="8"/>
      <c r="D774" s="8"/>
      <c r="E774" s="8"/>
      <c r="F774" s="8"/>
      <c r="G774" s="8"/>
      <c r="H774" s="116"/>
      <c r="I774" s="40"/>
      <c r="J774" s="120" t="str">
        <f>IF(AND($H774&gt;0,$I774&lt;&gt;"",$I774&gt;40000),IFERROR(WORKDAY.INTL($I774,INT(($H774+项目参数!$J$29-1)/项目参数!$J$29)-1,1,项目参数!$B$2:$B$200),WORKDAY($I774,INT(($H774+项目参数!$J$29-1)/项目参数!$J$29)-1,1)),"")</f>
        <v/>
      </c>
      <c r="K774" s="121" t="str">
        <f>IF(AND($L774&lt;&gt;"",$L774&gt;40000,$M774&lt;&gt;"",$M774&gt;40000),(1+IFERROR(NETWORKDAYS.INTL($L774,$M774,1,项目参数!$B$2:$B$200),NETWORKDAYS($L774,$M774,1)))*项目参数!$J$29,"")</f>
        <v/>
      </c>
      <c r="L774" s="40"/>
      <c r="M774" s="40"/>
      <c r="N774" s="58"/>
      <c r="O774" s="61"/>
      <c r="W774" s="98" t="b">
        <f t="shared" si="12"/>
        <v>0</v>
      </c>
      <c r="Y774" s="32" t="str">
        <f>IF($W774,VLOOKUP($B774,项目阶段与里程碑!$B:$E,3,FALSE),"")</f>
        <v/>
      </c>
      <c r="Z774" s="32" t="str">
        <f>IF($W774,VLOOKUP($B774,项目阶段与里程碑!$B:$E,4,FALSE),"")</f>
        <v/>
      </c>
      <c r="AA774" t="e">
        <f>VLOOKUP(F774,内部通讯录!$B:$F,5,FALSE)</f>
        <v>#N/A</v>
      </c>
      <c r="AB774" t="str">
        <f>IFERROR(VLOOKUP($AA774,项目参数!$I$14:$J$21,2,FALSE),"")</f>
        <v/>
      </c>
    </row>
    <row r="775" spans="1:28">
      <c r="A775" s="8"/>
      <c r="B775" s="8"/>
      <c r="C775" s="8"/>
      <c r="D775" s="8"/>
      <c r="E775" s="8"/>
      <c r="F775" s="8"/>
      <c r="G775" s="8"/>
      <c r="H775" s="116"/>
      <c r="I775" s="40"/>
      <c r="J775" s="120" t="str">
        <f>IF(AND($H775&gt;0,$I775&lt;&gt;"",$I775&gt;40000),IFERROR(WORKDAY.INTL($I775,INT(($H775+项目参数!$J$29-1)/项目参数!$J$29)-1,1,项目参数!$B$2:$B$200),WORKDAY($I775,INT(($H775+项目参数!$J$29-1)/项目参数!$J$29)-1,1)),"")</f>
        <v/>
      </c>
      <c r="K775" s="121" t="str">
        <f>IF(AND($L775&lt;&gt;"",$L775&gt;40000,$M775&lt;&gt;"",$M775&gt;40000),(1+IFERROR(NETWORKDAYS.INTL($L775,$M775,1,项目参数!$B$2:$B$200),NETWORKDAYS($L775,$M775,1)))*项目参数!$J$29,"")</f>
        <v/>
      </c>
      <c r="L775" s="40"/>
      <c r="M775" s="40"/>
      <c r="N775" s="58"/>
      <c r="O775" s="61"/>
      <c r="W775" s="98" t="b">
        <f t="shared" si="12"/>
        <v>0</v>
      </c>
      <c r="Y775" s="32" t="str">
        <f>IF($W775,VLOOKUP($B775,项目阶段与里程碑!$B:$E,3,FALSE),"")</f>
        <v/>
      </c>
      <c r="Z775" s="32" t="str">
        <f>IF($W775,VLOOKUP($B775,项目阶段与里程碑!$B:$E,4,FALSE),"")</f>
        <v/>
      </c>
      <c r="AA775" t="e">
        <f>VLOOKUP(F775,内部通讯录!$B:$F,5,FALSE)</f>
        <v>#N/A</v>
      </c>
      <c r="AB775" t="str">
        <f>IFERROR(VLOOKUP($AA775,项目参数!$I$14:$J$21,2,FALSE),"")</f>
        <v/>
      </c>
    </row>
    <row r="776" spans="1:28">
      <c r="A776" s="8"/>
      <c r="B776" s="8"/>
      <c r="C776" s="8"/>
      <c r="D776" s="8"/>
      <c r="E776" s="8"/>
      <c r="F776" s="8"/>
      <c r="G776" s="8"/>
      <c r="H776" s="116"/>
      <c r="I776" s="40"/>
      <c r="J776" s="120" t="str">
        <f>IF(AND($H776&gt;0,$I776&lt;&gt;"",$I776&gt;40000),IFERROR(WORKDAY.INTL($I776,INT(($H776+项目参数!$J$29-1)/项目参数!$J$29)-1,1,项目参数!$B$2:$B$200),WORKDAY($I776,INT(($H776+项目参数!$J$29-1)/项目参数!$J$29)-1,1)),"")</f>
        <v/>
      </c>
      <c r="K776" s="121" t="str">
        <f>IF(AND($L776&lt;&gt;"",$L776&gt;40000,$M776&lt;&gt;"",$M776&gt;40000),(1+IFERROR(NETWORKDAYS.INTL($L776,$M776,1,项目参数!$B$2:$B$200),NETWORKDAYS($L776,$M776,1)))*项目参数!$J$29,"")</f>
        <v/>
      </c>
      <c r="L776" s="40"/>
      <c r="M776" s="40"/>
      <c r="N776" s="58"/>
      <c r="O776" s="61"/>
      <c r="W776" s="98" t="b">
        <f t="shared" si="12"/>
        <v>0</v>
      </c>
      <c r="Y776" s="32" t="str">
        <f>IF($W776,VLOOKUP($B776,项目阶段与里程碑!$B:$E,3,FALSE),"")</f>
        <v/>
      </c>
      <c r="Z776" s="32" t="str">
        <f>IF($W776,VLOOKUP($B776,项目阶段与里程碑!$B:$E,4,FALSE),"")</f>
        <v/>
      </c>
      <c r="AA776" t="e">
        <f>VLOOKUP(F776,内部通讯录!$B:$F,5,FALSE)</f>
        <v>#N/A</v>
      </c>
      <c r="AB776" t="str">
        <f>IFERROR(VLOOKUP($AA776,项目参数!$I$14:$J$21,2,FALSE),"")</f>
        <v/>
      </c>
    </row>
    <row r="777" spans="1:28">
      <c r="A777" s="8"/>
      <c r="B777" s="8"/>
      <c r="C777" s="8"/>
      <c r="D777" s="8"/>
      <c r="E777" s="8"/>
      <c r="F777" s="8"/>
      <c r="G777" s="8"/>
      <c r="H777" s="116"/>
      <c r="I777" s="40"/>
      <c r="J777" s="120" t="str">
        <f>IF(AND($H777&gt;0,$I777&lt;&gt;"",$I777&gt;40000),IFERROR(WORKDAY.INTL($I777,INT(($H777+项目参数!$J$29-1)/项目参数!$J$29)-1,1,项目参数!$B$2:$B$200),WORKDAY($I777,INT(($H777+项目参数!$J$29-1)/项目参数!$J$29)-1,1)),"")</f>
        <v/>
      </c>
      <c r="K777" s="121" t="str">
        <f>IF(AND($L777&lt;&gt;"",$L777&gt;40000,$M777&lt;&gt;"",$M777&gt;40000),(1+IFERROR(NETWORKDAYS.INTL($L777,$M777,1,项目参数!$B$2:$B$200),NETWORKDAYS($L777,$M777,1)))*项目参数!$J$29,"")</f>
        <v/>
      </c>
      <c r="L777" s="40"/>
      <c r="M777" s="40"/>
      <c r="N777" s="58"/>
      <c r="O777" s="61"/>
      <c r="W777" s="98" t="b">
        <f t="shared" si="12"/>
        <v>0</v>
      </c>
      <c r="Y777" s="32" t="str">
        <f>IF($W777,VLOOKUP($B777,项目阶段与里程碑!$B:$E,3,FALSE),"")</f>
        <v/>
      </c>
      <c r="Z777" s="32" t="str">
        <f>IF($W777,VLOOKUP($B777,项目阶段与里程碑!$B:$E,4,FALSE),"")</f>
        <v/>
      </c>
      <c r="AA777" t="e">
        <f>VLOOKUP(F777,内部通讯录!$B:$F,5,FALSE)</f>
        <v>#N/A</v>
      </c>
      <c r="AB777" t="str">
        <f>IFERROR(VLOOKUP($AA777,项目参数!$I$14:$J$21,2,FALSE),"")</f>
        <v/>
      </c>
    </row>
    <row r="778" spans="1:28">
      <c r="A778" s="8"/>
      <c r="B778" s="8"/>
      <c r="C778" s="8"/>
      <c r="D778" s="8"/>
      <c r="E778" s="8"/>
      <c r="F778" s="8"/>
      <c r="G778" s="8"/>
      <c r="H778" s="116"/>
      <c r="I778" s="40"/>
      <c r="J778" s="120" t="str">
        <f>IF(AND($H778&gt;0,$I778&lt;&gt;"",$I778&gt;40000),IFERROR(WORKDAY.INTL($I778,INT(($H778+项目参数!$J$29-1)/项目参数!$J$29)-1,1,项目参数!$B$2:$B$200),WORKDAY($I778,INT(($H778+项目参数!$J$29-1)/项目参数!$J$29)-1,1)),"")</f>
        <v/>
      </c>
      <c r="K778" s="121" t="str">
        <f>IF(AND($L778&lt;&gt;"",$L778&gt;40000,$M778&lt;&gt;"",$M778&gt;40000),(1+IFERROR(NETWORKDAYS.INTL($L778,$M778,1,项目参数!$B$2:$B$200),NETWORKDAYS($L778,$M778,1)))*项目参数!$J$29,"")</f>
        <v/>
      </c>
      <c r="L778" s="40"/>
      <c r="M778" s="40"/>
      <c r="N778" s="58"/>
      <c r="O778" s="61"/>
      <c r="W778" s="98" t="b">
        <f t="shared" si="12"/>
        <v>0</v>
      </c>
      <c r="Y778" s="32" t="str">
        <f>IF($W778,VLOOKUP($B778,项目阶段与里程碑!$B:$E,3,FALSE),"")</f>
        <v/>
      </c>
      <c r="Z778" s="32" t="str">
        <f>IF($W778,VLOOKUP($B778,项目阶段与里程碑!$B:$E,4,FALSE),"")</f>
        <v/>
      </c>
      <c r="AA778" t="e">
        <f>VLOOKUP(F778,内部通讯录!$B:$F,5,FALSE)</f>
        <v>#N/A</v>
      </c>
      <c r="AB778" t="str">
        <f>IFERROR(VLOOKUP($AA778,项目参数!$I$14:$J$21,2,FALSE),"")</f>
        <v/>
      </c>
    </row>
    <row r="779" spans="1:28">
      <c r="A779" s="8"/>
      <c r="B779" s="8"/>
      <c r="C779" s="8"/>
      <c r="D779" s="8"/>
      <c r="E779" s="8"/>
      <c r="F779" s="8"/>
      <c r="G779" s="8"/>
      <c r="H779" s="116"/>
      <c r="I779" s="40"/>
      <c r="J779" s="120" t="str">
        <f>IF(AND($H779&gt;0,$I779&lt;&gt;"",$I779&gt;40000),IFERROR(WORKDAY.INTL($I779,INT(($H779+项目参数!$J$29-1)/项目参数!$J$29)-1,1,项目参数!$B$2:$B$200),WORKDAY($I779,INT(($H779+项目参数!$J$29-1)/项目参数!$J$29)-1,1)),"")</f>
        <v/>
      </c>
      <c r="K779" s="121" t="str">
        <f>IF(AND($L779&lt;&gt;"",$L779&gt;40000,$M779&lt;&gt;"",$M779&gt;40000),(1+IFERROR(NETWORKDAYS.INTL($L779,$M779,1,项目参数!$B$2:$B$200),NETWORKDAYS($L779,$M779,1)))*项目参数!$J$29,"")</f>
        <v/>
      </c>
      <c r="L779" s="40"/>
      <c r="M779" s="40"/>
      <c r="N779" s="58"/>
      <c r="O779" s="61"/>
      <c r="W779" s="98" t="b">
        <f t="shared" si="12"/>
        <v>0</v>
      </c>
      <c r="Y779" s="32" t="str">
        <f>IF($W779,VLOOKUP($B779,项目阶段与里程碑!$B:$E,3,FALSE),"")</f>
        <v/>
      </c>
      <c r="Z779" s="32" t="str">
        <f>IF($W779,VLOOKUP($B779,项目阶段与里程碑!$B:$E,4,FALSE),"")</f>
        <v/>
      </c>
      <c r="AA779" t="e">
        <f>VLOOKUP(F779,内部通讯录!$B:$F,5,FALSE)</f>
        <v>#N/A</v>
      </c>
      <c r="AB779" t="str">
        <f>IFERROR(VLOOKUP($AA779,项目参数!$I$14:$J$21,2,FALSE),"")</f>
        <v/>
      </c>
    </row>
    <row r="780" spans="1:28">
      <c r="A780" s="8"/>
      <c r="B780" s="8"/>
      <c r="C780" s="8"/>
      <c r="D780" s="8"/>
      <c r="E780" s="8"/>
      <c r="F780" s="8"/>
      <c r="G780" s="8"/>
      <c r="H780" s="116"/>
      <c r="I780" s="40"/>
      <c r="J780" s="120" t="str">
        <f>IF(AND($H780&gt;0,$I780&lt;&gt;"",$I780&gt;40000),IFERROR(WORKDAY.INTL($I780,INT(($H780+项目参数!$J$29-1)/项目参数!$J$29)-1,1,项目参数!$B$2:$B$200),WORKDAY($I780,INT(($H780+项目参数!$J$29-1)/项目参数!$J$29)-1,1)),"")</f>
        <v/>
      </c>
      <c r="K780" s="121" t="str">
        <f>IF(AND($L780&lt;&gt;"",$L780&gt;40000,$M780&lt;&gt;"",$M780&gt;40000),(1+IFERROR(NETWORKDAYS.INTL($L780,$M780,1,项目参数!$B$2:$B$200),NETWORKDAYS($L780,$M780,1)))*项目参数!$J$29,"")</f>
        <v/>
      </c>
      <c r="L780" s="40"/>
      <c r="M780" s="40"/>
      <c r="N780" s="58"/>
      <c r="O780" s="61"/>
      <c r="W780" s="98" t="b">
        <f t="shared" si="12"/>
        <v>0</v>
      </c>
      <c r="Y780" s="32" t="str">
        <f>IF($W780,VLOOKUP($B780,项目阶段与里程碑!$B:$E,3,FALSE),"")</f>
        <v/>
      </c>
      <c r="Z780" s="32" t="str">
        <f>IF($W780,VLOOKUP($B780,项目阶段与里程碑!$B:$E,4,FALSE),"")</f>
        <v/>
      </c>
      <c r="AA780" t="e">
        <f>VLOOKUP(F780,内部通讯录!$B:$F,5,FALSE)</f>
        <v>#N/A</v>
      </c>
      <c r="AB780" t="str">
        <f>IFERROR(VLOOKUP($AA780,项目参数!$I$14:$J$21,2,FALSE),"")</f>
        <v/>
      </c>
    </row>
    <row r="781" spans="1:28">
      <c r="A781" s="8"/>
      <c r="B781" s="8"/>
      <c r="C781" s="8"/>
      <c r="D781" s="8"/>
      <c r="E781" s="8"/>
      <c r="F781" s="8"/>
      <c r="G781" s="8"/>
      <c r="H781" s="116"/>
      <c r="I781" s="40"/>
      <c r="J781" s="120" t="str">
        <f>IF(AND($H781&gt;0,$I781&lt;&gt;"",$I781&gt;40000),IFERROR(WORKDAY.INTL($I781,INT(($H781+项目参数!$J$29-1)/项目参数!$J$29)-1,1,项目参数!$B$2:$B$200),WORKDAY($I781,INT(($H781+项目参数!$J$29-1)/项目参数!$J$29)-1,1)),"")</f>
        <v/>
      </c>
      <c r="K781" s="121" t="str">
        <f>IF(AND($L781&lt;&gt;"",$L781&gt;40000,$M781&lt;&gt;"",$M781&gt;40000),(1+IFERROR(NETWORKDAYS.INTL($L781,$M781,1,项目参数!$B$2:$B$200),NETWORKDAYS($L781,$M781,1)))*项目参数!$J$29,"")</f>
        <v/>
      </c>
      <c r="L781" s="40"/>
      <c r="M781" s="40"/>
      <c r="N781" s="58"/>
      <c r="O781" s="61"/>
      <c r="W781" s="98" t="b">
        <f t="shared" si="12"/>
        <v>0</v>
      </c>
      <c r="Y781" s="32" t="str">
        <f>IF($W781,VLOOKUP($B781,项目阶段与里程碑!$B:$E,3,FALSE),"")</f>
        <v/>
      </c>
      <c r="Z781" s="32" t="str">
        <f>IF($W781,VLOOKUP($B781,项目阶段与里程碑!$B:$E,4,FALSE),"")</f>
        <v/>
      </c>
      <c r="AA781" t="e">
        <f>VLOOKUP(F781,内部通讯录!$B:$F,5,FALSE)</f>
        <v>#N/A</v>
      </c>
      <c r="AB781" t="str">
        <f>IFERROR(VLOOKUP($AA781,项目参数!$I$14:$J$21,2,FALSE),"")</f>
        <v/>
      </c>
    </row>
    <row r="782" spans="1:28">
      <c r="A782" s="8"/>
      <c r="B782" s="8"/>
      <c r="C782" s="8"/>
      <c r="D782" s="8"/>
      <c r="E782" s="8"/>
      <c r="F782" s="8"/>
      <c r="G782" s="8"/>
      <c r="H782" s="116"/>
      <c r="I782" s="40"/>
      <c r="J782" s="120" t="str">
        <f>IF(AND($H782&gt;0,$I782&lt;&gt;"",$I782&gt;40000),IFERROR(WORKDAY.INTL($I782,INT(($H782+项目参数!$J$29-1)/项目参数!$J$29)-1,1,项目参数!$B$2:$B$200),WORKDAY($I782,INT(($H782+项目参数!$J$29-1)/项目参数!$J$29)-1,1)),"")</f>
        <v/>
      </c>
      <c r="K782" s="121" t="str">
        <f>IF(AND($L782&lt;&gt;"",$L782&gt;40000,$M782&lt;&gt;"",$M782&gt;40000),(1+IFERROR(NETWORKDAYS.INTL($L782,$M782,1,项目参数!$B$2:$B$200),NETWORKDAYS($L782,$M782,1)))*项目参数!$J$29,"")</f>
        <v/>
      </c>
      <c r="L782" s="40"/>
      <c r="M782" s="40"/>
      <c r="N782" s="58"/>
      <c r="O782" s="61"/>
      <c r="W782" s="98" t="b">
        <f t="shared" si="12"/>
        <v>0</v>
      </c>
      <c r="Y782" s="32" t="str">
        <f>IF($W782,VLOOKUP($B782,项目阶段与里程碑!$B:$E,3,FALSE),"")</f>
        <v/>
      </c>
      <c r="Z782" s="32" t="str">
        <f>IF($W782,VLOOKUP($B782,项目阶段与里程碑!$B:$E,4,FALSE),"")</f>
        <v/>
      </c>
      <c r="AA782" t="e">
        <f>VLOOKUP(F782,内部通讯录!$B:$F,5,FALSE)</f>
        <v>#N/A</v>
      </c>
      <c r="AB782" t="str">
        <f>IFERROR(VLOOKUP($AA782,项目参数!$I$14:$J$21,2,FALSE),"")</f>
        <v/>
      </c>
    </row>
    <row r="783" spans="1:28">
      <c r="A783" s="8"/>
      <c r="B783" s="8"/>
      <c r="C783" s="8"/>
      <c r="D783" s="8"/>
      <c r="E783" s="8"/>
      <c r="F783" s="8"/>
      <c r="G783" s="8"/>
      <c r="H783" s="116"/>
      <c r="I783" s="40"/>
      <c r="J783" s="120" t="str">
        <f>IF(AND($H783&gt;0,$I783&lt;&gt;"",$I783&gt;40000),IFERROR(WORKDAY.INTL($I783,INT(($H783+项目参数!$J$29-1)/项目参数!$J$29)-1,1,项目参数!$B$2:$B$200),WORKDAY($I783,INT(($H783+项目参数!$J$29-1)/项目参数!$J$29)-1,1)),"")</f>
        <v/>
      </c>
      <c r="K783" s="121" t="str">
        <f>IF(AND($L783&lt;&gt;"",$L783&gt;40000,$M783&lt;&gt;"",$M783&gt;40000),(1+IFERROR(NETWORKDAYS.INTL($L783,$M783,1,项目参数!$B$2:$B$200),NETWORKDAYS($L783,$M783,1)))*项目参数!$J$29,"")</f>
        <v/>
      </c>
      <c r="L783" s="40"/>
      <c r="M783" s="40"/>
      <c r="N783" s="58"/>
      <c r="O783" s="61"/>
      <c r="W783" s="98" t="b">
        <f t="shared" si="12"/>
        <v>0</v>
      </c>
      <c r="Y783" s="32" t="str">
        <f>IF($W783,VLOOKUP($B783,项目阶段与里程碑!$B:$E,3,FALSE),"")</f>
        <v/>
      </c>
      <c r="Z783" s="32" t="str">
        <f>IF($W783,VLOOKUP($B783,项目阶段与里程碑!$B:$E,4,FALSE),"")</f>
        <v/>
      </c>
      <c r="AA783" t="e">
        <f>VLOOKUP(F783,内部通讯录!$B:$F,5,FALSE)</f>
        <v>#N/A</v>
      </c>
      <c r="AB783" t="str">
        <f>IFERROR(VLOOKUP($AA783,项目参数!$I$14:$J$21,2,FALSE),"")</f>
        <v/>
      </c>
    </row>
    <row r="784" spans="1:28">
      <c r="A784" s="8"/>
      <c r="B784" s="8"/>
      <c r="C784" s="8"/>
      <c r="D784" s="8"/>
      <c r="E784" s="8"/>
      <c r="F784" s="8"/>
      <c r="G784" s="8"/>
      <c r="H784" s="116"/>
      <c r="I784" s="40"/>
      <c r="J784" s="120" t="str">
        <f>IF(AND($H784&gt;0,$I784&lt;&gt;"",$I784&gt;40000),IFERROR(WORKDAY.INTL($I784,INT(($H784+项目参数!$J$29-1)/项目参数!$J$29)-1,1,项目参数!$B$2:$B$200),WORKDAY($I784,INT(($H784+项目参数!$J$29-1)/项目参数!$J$29)-1,1)),"")</f>
        <v/>
      </c>
      <c r="K784" s="121" t="str">
        <f>IF(AND($L784&lt;&gt;"",$L784&gt;40000,$M784&lt;&gt;"",$M784&gt;40000),(1+IFERROR(NETWORKDAYS.INTL($L784,$M784,1,项目参数!$B$2:$B$200),NETWORKDAYS($L784,$M784,1)))*项目参数!$J$29,"")</f>
        <v/>
      </c>
      <c r="L784" s="40"/>
      <c r="M784" s="40"/>
      <c r="N784" s="58"/>
      <c r="O784" s="61"/>
      <c r="W784" s="98" t="b">
        <f t="shared" si="12"/>
        <v>0</v>
      </c>
      <c r="Y784" s="32" t="str">
        <f>IF($W784,VLOOKUP($B784,项目阶段与里程碑!$B:$E,3,FALSE),"")</f>
        <v/>
      </c>
      <c r="Z784" s="32" t="str">
        <f>IF($W784,VLOOKUP($B784,项目阶段与里程碑!$B:$E,4,FALSE),"")</f>
        <v/>
      </c>
      <c r="AA784" t="e">
        <f>VLOOKUP(F784,内部通讯录!$B:$F,5,FALSE)</f>
        <v>#N/A</v>
      </c>
      <c r="AB784" t="str">
        <f>IFERROR(VLOOKUP($AA784,项目参数!$I$14:$J$21,2,FALSE),"")</f>
        <v/>
      </c>
    </row>
    <row r="785" spans="1:28">
      <c r="A785" s="8"/>
      <c r="B785" s="8"/>
      <c r="C785" s="8"/>
      <c r="D785" s="8"/>
      <c r="E785" s="8"/>
      <c r="F785" s="8"/>
      <c r="G785" s="8"/>
      <c r="H785" s="116"/>
      <c r="I785" s="40"/>
      <c r="J785" s="120" t="str">
        <f>IF(AND($H785&gt;0,$I785&lt;&gt;"",$I785&gt;40000),IFERROR(WORKDAY.INTL($I785,INT(($H785+项目参数!$J$29-1)/项目参数!$J$29)-1,1,项目参数!$B$2:$B$200),WORKDAY($I785,INT(($H785+项目参数!$J$29-1)/项目参数!$J$29)-1,1)),"")</f>
        <v/>
      </c>
      <c r="K785" s="121" t="str">
        <f>IF(AND($L785&lt;&gt;"",$L785&gt;40000,$M785&lt;&gt;"",$M785&gt;40000),(1+IFERROR(NETWORKDAYS.INTL($L785,$M785,1,项目参数!$B$2:$B$200),NETWORKDAYS($L785,$M785,1)))*项目参数!$J$29,"")</f>
        <v/>
      </c>
      <c r="L785" s="40"/>
      <c r="M785" s="40"/>
      <c r="N785" s="58"/>
      <c r="O785" s="61"/>
      <c r="W785" s="98" t="b">
        <f t="shared" si="12"/>
        <v>0</v>
      </c>
      <c r="Y785" s="32" t="str">
        <f>IF($W785,VLOOKUP($B785,项目阶段与里程碑!$B:$E,3,FALSE),"")</f>
        <v/>
      </c>
      <c r="Z785" s="32" t="str">
        <f>IF($W785,VLOOKUP($B785,项目阶段与里程碑!$B:$E,4,FALSE),"")</f>
        <v/>
      </c>
      <c r="AA785" t="e">
        <f>VLOOKUP(F785,内部通讯录!$B:$F,5,FALSE)</f>
        <v>#N/A</v>
      </c>
      <c r="AB785" t="str">
        <f>IFERROR(VLOOKUP($AA785,项目参数!$I$14:$J$21,2,FALSE),"")</f>
        <v/>
      </c>
    </row>
    <row r="786" spans="1:28">
      <c r="A786" s="8"/>
      <c r="B786" s="8"/>
      <c r="C786" s="8"/>
      <c r="D786" s="8"/>
      <c r="E786" s="8"/>
      <c r="F786" s="8"/>
      <c r="G786" s="8"/>
      <c r="H786" s="116"/>
      <c r="I786" s="40"/>
      <c r="J786" s="120" t="str">
        <f>IF(AND($H786&gt;0,$I786&lt;&gt;"",$I786&gt;40000),IFERROR(WORKDAY.INTL($I786,INT(($H786+项目参数!$J$29-1)/项目参数!$J$29)-1,1,项目参数!$B$2:$B$200),WORKDAY($I786,INT(($H786+项目参数!$J$29-1)/项目参数!$J$29)-1,1)),"")</f>
        <v/>
      </c>
      <c r="K786" s="121" t="str">
        <f>IF(AND($L786&lt;&gt;"",$L786&gt;40000,$M786&lt;&gt;"",$M786&gt;40000),(1+IFERROR(NETWORKDAYS.INTL($L786,$M786,1,项目参数!$B$2:$B$200),NETWORKDAYS($L786,$M786,1)))*项目参数!$J$29,"")</f>
        <v/>
      </c>
      <c r="L786" s="40"/>
      <c r="M786" s="40"/>
      <c r="N786" s="58"/>
      <c r="O786" s="61"/>
      <c r="W786" s="98" t="b">
        <f t="shared" si="12"/>
        <v>0</v>
      </c>
      <c r="Y786" s="32" t="str">
        <f>IF($W786,VLOOKUP($B786,项目阶段与里程碑!$B:$E,3,FALSE),"")</f>
        <v/>
      </c>
      <c r="Z786" s="32" t="str">
        <f>IF($W786,VLOOKUP($B786,项目阶段与里程碑!$B:$E,4,FALSE),"")</f>
        <v/>
      </c>
      <c r="AA786" t="e">
        <f>VLOOKUP(F786,内部通讯录!$B:$F,5,FALSE)</f>
        <v>#N/A</v>
      </c>
      <c r="AB786" t="str">
        <f>IFERROR(VLOOKUP($AA786,项目参数!$I$14:$J$21,2,FALSE),"")</f>
        <v/>
      </c>
    </row>
    <row r="787" spans="1:28">
      <c r="A787" s="8"/>
      <c r="B787" s="8"/>
      <c r="C787" s="8"/>
      <c r="D787" s="8"/>
      <c r="E787" s="8"/>
      <c r="F787" s="8"/>
      <c r="G787" s="8"/>
      <c r="H787" s="116"/>
      <c r="I787" s="40"/>
      <c r="J787" s="120" t="str">
        <f>IF(AND($H787&gt;0,$I787&lt;&gt;"",$I787&gt;40000),IFERROR(WORKDAY.INTL($I787,INT(($H787+项目参数!$J$29-1)/项目参数!$J$29)-1,1,项目参数!$B$2:$B$200),WORKDAY($I787,INT(($H787+项目参数!$J$29-1)/项目参数!$J$29)-1,1)),"")</f>
        <v/>
      </c>
      <c r="K787" s="121" t="str">
        <f>IF(AND($L787&lt;&gt;"",$L787&gt;40000,$M787&lt;&gt;"",$M787&gt;40000),(1+IFERROR(NETWORKDAYS.INTL($L787,$M787,1,项目参数!$B$2:$B$200),NETWORKDAYS($L787,$M787,1)))*项目参数!$J$29,"")</f>
        <v/>
      </c>
      <c r="L787" s="40"/>
      <c r="M787" s="40"/>
      <c r="N787" s="58"/>
      <c r="O787" s="61"/>
      <c r="W787" s="98" t="b">
        <f t="shared" si="12"/>
        <v>0</v>
      </c>
      <c r="Y787" s="32" t="str">
        <f>IF($W787,VLOOKUP($B787,项目阶段与里程碑!$B:$E,3,FALSE),"")</f>
        <v/>
      </c>
      <c r="Z787" s="32" t="str">
        <f>IF($W787,VLOOKUP($B787,项目阶段与里程碑!$B:$E,4,FALSE),"")</f>
        <v/>
      </c>
      <c r="AA787" t="e">
        <f>VLOOKUP(F787,内部通讯录!$B:$F,5,FALSE)</f>
        <v>#N/A</v>
      </c>
      <c r="AB787" t="str">
        <f>IFERROR(VLOOKUP($AA787,项目参数!$I$14:$J$21,2,FALSE),"")</f>
        <v/>
      </c>
    </row>
    <row r="788" spans="1:28">
      <c r="A788" s="8"/>
      <c r="B788" s="8"/>
      <c r="C788" s="8"/>
      <c r="D788" s="8"/>
      <c r="E788" s="8"/>
      <c r="F788" s="8"/>
      <c r="G788" s="8"/>
      <c r="H788" s="116"/>
      <c r="I788" s="40"/>
      <c r="J788" s="120" t="str">
        <f>IF(AND($H788&gt;0,$I788&lt;&gt;"",$I788&gt;40000),IFERROR(WORKDAY.INTL($I788,INT(($H788+项目参数!$J$29-1)/项目参数!$J$29)-1,1,项目参数!$B$2:$B$200),WORKDAY($I788,INT(($H788+项目参数!$J$29-1)/项目参数!$J$29)-1,1)),"")</f>
        <v/>
      </c>
      <c r="K788" s="121" t="str">
        <f>IF(AND($L788&lt;&gt;"",$L788&gt;40000,$M788&lt;&gt;"",$M788&gt;40000),(1+IFERROR(NETWORKDAYS.INTL($L788,$M788,1,项目参数!$B$2:$B$200),NETWORKDAYS($L788,$M788,1)))*项目参数!$J$29,"")</f>
        <v/>
      </c>
      <c r="L788" s="40"/>
      <c r="M788" s="40"/>
      <c r="N788" s="58"/>
      <c r="O788" s="61"/>
      <c r="W788" s="98" t="b">
        <f t="shared" si="12"/>
        <v>0</v>
      </c>
      <c r="Y788" s="32" t="str">
        <f>IF($W788,VLOOKUP($B788,项目阶段与里程碑!$B:$E,3,FALSE),"")</f>
        <v/>
      </c>
      <c r="Z788" s="32" t="str">
        <f>IF($W788,VLOOKUP($B788,项目阶段与里程碑!$B:$E,4,FALSE),"")</f>
        <v/>
      </c>
      <c r="AA788" t="e">
        <f>VLOOKUP(F788,内部通讯录!$B:$F,5,FALSE)</f>
        <v>#N/A</v>
      </c>
      <c r="AB788" t="str">
        <f>IFERROR(VLOOKUP($AA788,项目参数!$I$14:$J$21,2,FALSE),"")</f>
        <v/>
      </c>
    </row>
    <row r="789" spans="1:28">
      <c r="A789" s="8"/>
      <c r="B789" s="8"/>
      <c r="C789" s="8"/>
      <c r="D789" s="8"/>
      <c r="E789" s="8"/>
      <c r="F789" s="8"/>
      <c r="G789" s="8"/>
      <c r="H789" s="116"/>
      <c r="I789" s="40"/>
      <c r="J789" s="120" t="str">
        <f>IF(AND($H789&gt;0,$I789&lt;&gt;"",$I789&gt;40000),IFERROR(WORKDAY.INTL($I789,INT(($H789+项目参数!$J$29-1)/项目参数!$J$29)-1,1,项目参数!$B$2:$B$200),WORKDAY($I789,INT(($H789+项目参数!$J$29-1)/项目参数!$J$29)-1,1)),"")</f>
        <v/>
      </c>
      <c r="K789" s="121" t="str">
        <f>IF(AND($L789&lt;&gt;"",$L789&gt;40000,$M789&lt;&gt;"",$M789&gt;40000),(1+IFERROR(NETWORKDAYS.INTL($L789,$M789,1,项目参数!$B$2:$B$200),NETWORKDAYS($L789,$M789,1)))*项目参数!$J$29,"")</f>
        <v/>
      </c>
      <c r="L789" s="40"/>
      <c r="M789" s="40"/>
      <c r="N789" s="58"/>
      <c r="O789" s="61"/>
      <c r="W789" s="98" t="b">
        <f t="shared" si="12"/>
        <v>0</v>
      </c>
      <c r="Y789" s="32" t="str">
        <f>IF($W789,VLOOKUP($B789,项目阶段与里程碑!$B:$E,3,FALSE),"")</f>
        <v/>
      </c>
      <c r="Z789" s="32" t="str">
        <f>IF($W789,VLOOKUP($B789,项目阶段与里程碑!$B:$E,4,FALSE),"")</f>
        <v/>
      </c>
      <c r="AA789" t="e">
        <f>VLOOKUP(F789,内部通讯录!$B:$F,5,FALSE)</f>
        <v>#N/A</v>
      </c>
      <c r="AB789" t="str">
        <f>IFERROR(VLOOKUP($AA789,项目参数!$I$14:$J$21,2,FALSE),"")</f>
        <v/>
      </c>
    </row>
    <row r="790" spans="1:28">
      <c r="A790" s="8"/>
      <c r="B790" s="8"/>
      <c r="C790" s="8"/>
      <c r="D790" s="8"/>
      <c r="E790" s="8"/>
      <c r="F790" s="8"/>
      <c r="G790" s="8"/>
      <c r="H790" s="116"/>
      <c r="I790" s="40"/>
      <c r="J790" s="120" t="str">
        <f>IF(AND($H790&gt;0,$I790&lt;&gt;"",$I790&gt;40000),IFERROR(WORKDAY.INTL($I790,INT(($H790+项目参数!$J$29-1)/项目参数!$J$29)-1,1,项目参数!$B$2:$B$200),WORKDAY($I790,INT(($H790+项目参数!$J$29-1)/项目参数!$J$29)-1,1)),"")</f>
        <v/>
      </c>
      <c r="K790" s="121" t="str">
        <f>IF(AND($L790&lt;&gt;"",$L790&gt;40000,$M790&lt;&gt;"",$M790&gt;40000),(1+IFERROR(NETWORKDAYS.INTL($L790,$M790,1,项目参数!$B$2:$B$200),NETWORKDAYS($L790,$M790,1)))*项目参数!$J$29,"")</f>
        <v/>
      </c>
      <c r="L790" s="40"/>
      <c r="M790" s="40"/>
      <c r="N790" s="58"/>
      <c r="O790" s="61"/>
      <c r="W790" s="98" t="b">
        <f t="shared" si="12"/>
        <v>0</v>
      </c>
      <c r="Y790" s="32" t="str">
        <f>IF($W790,VLOOKUP($B790,项目阶段与里程碑!$B:$E,3,FALSE),"")</f>
        <v/>
      </c>
      <c r="Z790" s="32" t="str">
        <f>IF($W790,VLOOKUP($B790,项目阶段与里程碑!$B:$E,4,FALSE),"")</f>
        <v/>
      </c>
      <c r="AA790" t="e">
        <f>VLOOKUP(F790,内部通讯录!$B:$F,5,FALSE)</f>
        <v>#N/A</v>
      </c>
      <c r="AB790" t="str">
        <f>IFERROR(VLOOKUP($AA790,项目参数!$I$14:$J$21,2,FALSE),"")</f>
        <v/>
      </c>
    </row>
    <row r="791" spans="1:28">
      <c r="A791" s="8"/>
      <c r="B791" s="8"/>
      <c r="C791" s="8"/>
      <c r="D791" s="8"/>
      <c r="E791" s="8"/>
      <c r="F791" s="8"/>
      <c r="G791" s="8"/>
      <c r="H791" s="116"/>
      <c r="I791" s="40"/>
      <c r="J791" s="120" t="str">
        <f>IF(AND($H791&gt;0,$I791&lt;&gt;"",$I791&gt;40000),IFERROR(WORKDAY.INTL($I791,INT(($H791+项目参数!$J$29-1)/项目参数!$J$29)-1,1,项目参数!$B$2:$B$200),WORKDAY($I791,INT(($H791+项目参数!$J$29-1)/项目参数!$J$29)-1,1)),"")</f>
        <v/>
      </c>
      <c r="K791" s="121" t="str">
        <f>IF(AND($L791&lt;&gt;"",$L791&gt;40000,$M791&lt;&gt;"",$M791&gt;40000),(1+IFERROR(NETWORKDAYS.INTL($L791,$M791,1,项目参数!$B$2:$B$200),NETWORKDAYS($L791,$M791,1)))*项目参数!$J$29,"")</f>
        <v/>
      </c>
      <c r="L791" s="40"/>
      <c r="M791" s="40"/>
      <c r="N791" s="58"/>
      <c r="O791" s="61"/>
      <c r="W791" s="98" t="b">
        <f t="shared" si="12"/>
        <v>0</v>
      </c>
      <c r="Y791" s="32" t="str">
        <f>IF($W791,VLOOKUP($B791,项目阶段与里程碑!$B:$E,3,FALSE),"")</f>
        <v/>
      </c>
      <c r="Z791" s="32" t="str">
        <f>IF($W791,VLOOKUP($B791,项目阶段与里程碑!$B:$E,4,FALSE),"")</f>
        <v/>
      </c>
      <c r="AA791" t="e">
        <f>VLOOKUP(F791,内部通讯录!$B:$F,5,FALSE)</f>
        <v>#N/A</v>
      </c>
      <c r="AB791" t="str">
        <f>IFERROR(VLOOKUP($AA791,项目参数!$I$14:$J$21,2,FALSE),"")</f>
        <v/>
      </c>
    </row>
    <row r="792" spans="1:28">
      <c r="A792" s="8"/>
      <c r="B792" s="8"/>
      <c r="C792" s="8"/>
      <c r="D792" s="8"/>
      <c r="E792" s="8"/>
      <c r="F792" s="8"/>
      <c r="G792" s="8"/>
      <c r="H792" s="116"/>
      <c r="I792" s="40"/>
      <c r="J792" s="120" t="str">
        <f>IF(AND($H792&gt;0,$I792&lt;&gt;"",$I792&gt;40000),IFERROR(WORKDAY.INTL($I792,INT(($H792+项目参数!$J$29-1)/项目参数!$J$29)-1,1,项目参数!$B$2:$B$200),WORKDAY($I792,INT(($H792+项目参数!$J$29-1)/项目参数!$J$29)-1,1)),"")</f>
        <v/>
      </c>
      <c r="K792" s="121" t="str">
        <f>IF(AND($L792&lt;&gt;"",$L792&gt;40000,$M792&lt;&gt;"",$M792&gt;40000),(1+IFERROR(NETWORKDAYS.INTL($L792,$M792,1,项目参数!$B$2:$B$200),NETWORKDAYS($L792,$M792,1)))*项目参数!$J$29,"")</f>
        <v/>
      </c>
      <c r="L792" s="40"/>
      <c r="M792" s="40"/>
      <c r="N792" s="58"/>
      <c r="O792" s="61"/>
      <c r="W792" s="98" t="b">
        <f t="shared" si="12"/>
        <v>0</v>
      </c>
      <c r="Y792" s="32" t="str">
        <f>IF($W792,VLOOKUP($B792,项目阶段与里程碑!$B:$E,3,FALSE),"")</f>
        <v/>
      </c>
      <c r="Z792" s="32" t="str">
        <f>IF($W792,VLOOKUP($B792,项目阶段与里程碑!$B:$E,4,FALSE),"")</f>
        <v/>
      </c>
      <c r="AA792" t="e">
        <f>VLOOKUP(F792,内部通讯录!$B:$F,5,FALSE)</f>
        <v>#N/A</v>
      </c>
      <c r="AB792" t="str">
        <f>IFERROR(VLOOKUP($AA792,项目参数!$I$14:$J$21,2,FALSE),"")</f>
        <v/>
      </c>
    </row>
    <row r="793" spans="1:28">
      <c r="A793" s="8"/>
      <c r="B793" s="8"/>
      <c r="C793" s="8"/>
      <c r="D793" s="8"/>
      <c r="E793" s="8"/>
      <c r="F793" s="8"/>
      <c r="G793" s="8"/>
      <c r="H793" s="116"/>
      <c r="I793" s="40"/>
      <c r="J793" s="120" t="str">
        <f>IF(AND($H793&gt;0,$I793&lt;&gt;"",$I793&gt;40000),IFERROR(WORKDAY.INTL($I793,INT(($H793+项目参数!$J$29-1)/项目参数!$J$29)-1,1,项目参数!$B$2:$B$200),WORKDAY($I793,INT(($H793+项目参数!$J$29-1)/项目参数!$J$29)-1,1)),"")</f>
        <v/>
      </c>
      <c r="K793" s="121" t="str">
        <f>IF(AND($L793&lt;&gt;"",$L793&gt;40000,$M793&lt;&gt;"",$M793&gt;40000),(1+IFERROR(NETWORKDAYS.INTL($L793,$M793,1,项目参数!$B$2:$B$200),NETWORKDAYS($L793,$M793,1)))*项目参数!$J$29,"")</f>
        <v/>
      </c>
      <c r="L793" s="40"/>
      <c r="M793" s="40"/>
      <c r="N793" s="58"/>
      <c r="O793" s="61"/>
      <c r="W793" s="98" t="b">
        <f t="shared" si="12"/>
        <v>0</v>
      </c>
      <c r="Y793" s="32" t="str">
        <f>IF($W793,VLOOKUP($B793,项目阶段与里程碑!$B:$E,3,FALSE),"")</f>
        <v/>
      </c>
      <c r="Z793" s="32" t="str">
        <f>IF($W793,VLOOKUP($B793,项目阶段与里程碑!$B:$E,4,FALSE),"")</f>
        <v/>
      </c>
      <c r="AA793" t="e">
        <f>VLOOKUP(F793,内部通讯录!$B:$F,5,FALSE)</f>
        <v>#N/A</v>
      </c>
      <c r="AB793" t="str">
        <f>IFERROR(VLOOKUP($AA793,项目参数!$I$14:$J$21,2,FALSE),"")</f>
        <v/>
      </c>
    </row>
    <row r="794" spans="1:28">
      <c r="A794" s="8"/>
      <c r="B794" s="8"/>
      <c r="C794" s="8"/>
      <c r="D794" s="8"/>
      <c r="E794" s="8"/>
      <c r="F794" s="8"/>
      <c r="G794" s="8"/>
      <c r="H794" s="116"/>
      <c r="I794" s="40"/>
      <c r="J794" s="120" t="str">
        <f>IF(AND($H794&gt;0,$I794&lt;&gt;"",$I794&gt;40000),IFERROR(WORKDAY.INTL($I794,INT(($H794+项目参数!$J$29-1)/项目参数!$J$29)-1,1,项目参数!$B$2:$B$200),WORKDAY($I794,INT(($H794+项目参数!$J$29-1)/项目参数!$J$29)-1,1)),"")</f>
        <v/>
      </c>
      <c r="K794" s="121" t="str">
        <f>IF(AND($L794&lt;&gt;"",$L794&gt;40000,$M794&lt;&gt;"",$M794&gt;40000),(1+IFERROR(NETWORKDAYS.INTL($L794,$M794,1,项目参数!$B$2:$B$200),NETWORKDAYS($L794,$M794,1)))*项目参数!$J$29,"")</f>
        <v/>
      </c>
      <c r="L794" s="40"/>
      <c r="M794" s="40"/>
      <c r="N794" s="58"/>
      <c r="O794" s="61"/>
      <c r="W794" s="98" t="b">
        <f t="shared" si="12"/>
        <v>0</v>
      </c>
      <c r="Y794" s="32" t="str">
        <f>IF($W794,VLOOKUP($B794,项目阶段与里程碑!$B:$E,3,FALSE),"")</f>
        <v/>
      </c>
      <c r="Z794" s="32" t="str">
        <f>IF($W794,VLOOKUP($B794,项目阶段与里程碑!$B:$E,4,FALSE),"")</f>
        <v/>
      </c>
      <c r="AA794" t="e">
        <f>VLOOKUP(F794,内部通讯录!$B:$F,5,FALSE)</f>
        <v>#N/A</v>
      </c>
      <c r="AB794" t="str">
        <f>IFERROR(VLOOKUP($AA794,项目参数!$I$14:$J$21,2,FALSE),"")</f>
        <v/>
      </c>
    </row>
    <row r="795" spans="1:28">
      <c r="A795" s="8"/>
      <c r="B795" s="8"/>
      <c r="C795" s="8"/>
      <c r="D795" s="8"/>
      <c r="E795" s="8"/>
      <c r="F795" s="8"/>
      <c r="G795" s="8"/>
      <c r="H795" s="116"/>
      <c r="I795" s="40"/>
      <c r="J795" s="120" t="str">
        <f>IF(AND($H795&gt;0,$I795&lt;&gt;"",$I795&gt;40000),IFERROR(WORKDAY.INTL($I795,INT(($H795+项目参数!$J$29-1)/项目参数!$J$29)-1,1,项目参数!$B$2:$B$200),WORKDAY($I795,INT(($H795+项目参数!$J$29-1)/项目参数!$J$29)-1,1)),"")</f>
        <v/>
      </c>
      <c r="K795" s="121" t="str">
        <f>IF(AND($L795&lt;&gt;"",$L795&gt;40000,$M795&lt;&gt;"",$M795&gt;40000),(1+IFERROR(NETWORKDAYS.INTL($L795,$M795,1,项目参数!$B$2:$B$200),NETWORKDAYS($L795,$M795,1)))*项目参数!$J$29,"")</f>
        <v/>
      </c>
      <c r="L795" s="40"/>
      <c r="M795" s="40"/>
      <c r="N795" s="58"/>
      <c r="O795" s="61"/>
      <c r="W795" s="98" t="b">
        <f t="shared" si="12"/>
        <v>0</v>
      </c>
      <c r="Y795" s="32" t="str">
        <f>IF($W795,VLOOKUP($B795,项目阶段与里程碑!$B:$E,3,FALSE),"")</f>
        <v/>
      </c>
      <c r="Z795" s="32" t="str">
        <f>IF($W795,VLOOKUP($B795,项目阶段与里程碑!$B:$E,4,FALSE),"")</f>
        <v/>
      </c>
      <c r="AA795" t="e">
        <f>VLOOKUP(F795,内部通讯录!$B:$F,5,FALSE)</f>
        <v>#N/A</v>
      </c>
      <c r="AB795" t="str">
        <f>IFERROR(VLOOKUP($AA795,项目参数!$I$14:$J$21,2,FALSE),"")</f>
        <v/>
      </c>
    </row>
    <row r="796" spans="1:28">
      <c r="A796" s="8"/>
      <c r="B796" s="8"/>
      <c r="C796" s="8"/>
      <c r="D796" s="8"/>
      <c r="E796" s="8"/>
      <c r="F796" s="8"/>
      <c r="G796" s="8"/>
      <c r="H796" s="116"/>
      <c r="I796" s="40"/>
      <c r="J796" s="120" t="str">
        <f>IF(AND($H796&gt;0,$I796&lt;&gt;"",$I796&gt;40000),IFERROR(WORKDAY.INTL($I796,INT(($H796+项目参数!$J$29-1)/项目参数!$J$29)-1,1,项目参数!$B$2:$B$200),WORKDAY($I796,INT(($H796+项目参数!$J$29-1)/项目参数!$J$29)-1,1)),"")</f>
        <v/>
      </c>
      <c r="K796" s="121" t="str">
        <f>IF(AND($L796&lt;&gt;"",$L796&gt;40000,$M796&lt;&gt;"",$M796&gt;40000),(1+IFERROR(NETWORKDAYS.INTL($L796,$M796,1,项目参数!$B$2:$B$200),NETWORKDAYS($L796,$M796,1)))*项目参数!$J$29,"")</f>
        <v/>
      </c>
      <c r="L796" s="40"/>
      <c r="M796" s="40"/>
      <c r="N796" s="58"/>
      <c r="O796" s="61"/>
      <c r="W796" s="98" t="b">
        <f t="shared" si="12"/>
        <v>0</v>
      </c>
      <c r="Y796" s="32" t="str">
        <f>IF($W796,VLOOKUP($B796,项目阶段与里程碑!$B:$E,3,FALSE),"")</f>
        <v/>
      </c>
      <c r="Z796" s="32" t="str">
        <f>IF($W796,VLOOKUP($B796,项目阶段与里程碑!$B:$E,4,FALSE),"")</f>
        <v/>
      </c>
      <c r="AA796" t="e">
        <f>VLOOKUP(F796,内部通讯录!$B:$F,5,FALSE)</f>
        <v>#N/A</v>
      </c>
      <c r="AB796" t="str">
        <f>IFERROR(VLOOKUP($AA796,项目参数!$I$14:$J$21,2,FALSE),"")</f>
        <v/>
      </c>
    </row>
    <row r="797" spans="1:28">
      <c r="A797" s="8"/>
      <c r="B797" s="8"/>
      <c r="C797" s="8"/>
      <c r="D797" s="8"/>
      <c r="E797" s="8"/>
      <c r="F797" s="8"/>
      <c r="G797" s="8"/>
      <c r="H797" s="116"/>
      <c r="I797" s="40"/>
      <c r="J797" s="120" t="str">
        <f>IF(AND($H797&gt;0,$I797&lt;&gt;"",$I797&gt;40000),IFERROR(WORKDAY.INTL($I797,INT(($H797+项目参数!$J$29-1)/项目参数!$J$29)-1,1,项目参数!$B$2:$B$200),WORKDAY($I797,INT(($H797+项目参数!$J$29-1)/项目参数!$J$29)-1,1)),"")</f>
        <v/>
      </c>
      <c r="K797" s="121" t="str">
        <f>IF(AND($L797&lt;&gt;"",$L797&gt;40000,$M797&lt;&gt;"",$M797&gt;40000),(1+IFERROR(NETWORKDAYS.INTL($L797,$M797,1,项目参数!$B$2:$B$200),NETWORKDAYS($L797,$M797,1)))*项目参数!$J$29,"")</f>
        <v/>
      </c>
      <c r="L797" s="40"/>
      <c r="M797" s="40"/>
      <c r="N797" s="58"/>
      <c r="O797" s="61"/>
      <c r="W797" s="98" t="b">
        <f t="shared" si="12"/>
        <v>0</v>
      </c>
      <c r="Y797" s="32" t="str">
        <f>IF($W797,VLOOKUP($B797,项目阶段与里程碑!$B:$E,3,FALSE),"")</f>
        <v/>
      </c>
      <c r="Z797" s="32" t="str">
        <f>IF($W797,VLOOKUP($B797,项目阶段与里程碑!$B:$E,4,FALSE),"")</f>
        <v/>
      </c>
      <c r="AA797" t="e">
        <f>VLOOKUP(F797,内部通讯录!$B:$F,5,FALSE)</f>
        <v>#N/A</v>
      </c>
      <c r="AB797" t="str">
        <f>IFERROR(VLOOKUP($AA797,项目参数!$I$14:$J$21,2,FALSE),"")</f>
        <v/>
      </c>
    </row>
    <row r="798" spans="1:28">
      <c r="A798" s="8"/>
      <c r="B798" s="8"/>
      <c r="C798" s="8"/>
      <c r="D798" s="8"/>
      <c r="E798" s="8"/>
      <c r="F798" s="8"/>
      <c r="G798" s="8"/>
      <c r="H798" s="116"/>
      <c r="I798" s="40"/>
      <c r="J798" s="120" t="str">
        <f>IF(AND($H798&gt;0,$I798&lt;&gt;"",$I798&gt;40000),IFERROR(WORKDAY.INTL($I798,INT(($H798+项目参数!$J$29-1)/项目参数!$J$29)-1,1,项目参数!$B$2:$B$200),WORKDAY($I798,INT(($H798+项目参数!$J$29-1)/项目参数!$J$29)-1,1)),"")</f>
        <v/>
      </c>
      <c r="K798" s="121" t="str">
        <f>IF(AND($L798&lt;&gt;"",$L798&gt;40000,$M798&lt;&gt;"",$M798&gt;40000),(1+IFERROR(NETWORKDAYS.INTL($L798,$M798,1,项目参数!$B$2:$B$200),NETWORKDAYS($L798,$M798,1)))*项目参数!$J$29,"")</f>
        <v/>
      </c>
      <c r="L798" s="40"/>
      <c r="M798" s="40"/>
      <c r="N798" s="58"/>
      <c r="O798" s="61"/>
      <c r="W798" s="98" t="b">
        <f t="shared" si="12"/>
        <v>0</v>
      </c>
      <c r="Y798" s="32" t="str">
        <f>IF($W798,VLOOKUP($B798,项目阶段与里程碑!$B:$E,3,FALSE),"")</f>
        <v/>
      </c>
      <c r="Z798" s="32" t="str">
        <f>IF($W798,VLOOKUP($B798,项目阶段与里程碑!$B:$E,4,FALSE),"")</f>
        <v/>
      </c>
      <c r="AA798" t="e">
        <f>VLOOKUP(F798,内部通讯录!$B:$F,5,FALSE)</f>
        <v>#N/A</v>
      </c>
      <c r="AB798" t="str">
        <f>IFERROR(VLOOKUP($AA798,项目参数!$I$14:$J$21,2,FALSE),"")</f>
        <v/>
      </c>
    </row>
    <row r="799" spans="1:28">
      <c r="A799" s="8"/>
      <c r="B799" s="8"/>
      <c r="C799" s="8"/>
      <c r="D799" s="8"/>
      <c r="E799" s="8"/>
      <c r="F799" s="8"/>
      <c r="G799" s="8"/>
      <c r="H799" s="116"/>
      <c r="I799" s="40"/>
      <c r="J799" s="120" t="str">
        <f>IF(AND($H799&gt;0,$I799&lt;&gt;"",$I799&gt;40000),IFERROR(WORKDAY.INTL($I799,INT(($H799+项目参数!$J$29-1)/项目参数!$J$29)-1,1,项目参数!$B$2:$B$200),WORKDAY($I799,INT(($H799+项目参数!$J$29-1)/项目参数!$J$29)-1,1)),"")</f>
        <v/>
      </c>
      <c r="K799" s="121" t="str">
        <f>IF(AND($L799&lt;&gt;"",$L799&gt;40000,$M799&lt;&gt;"",$M799&gt;40000),(1+IFERROR(NETWORKDAYS.INTL($L799,$M799,1,项目参数!$B$2:$B$200),NETWORKDAYS($L799,$M799,1)))*项目参数!$J$29,"")</f>
        <v/>
      </c>
      <c r="L799" s="40"/>
      <c r="M799" s="40"/>
      <c r="N799" s="58"/>
      <c r="O799" s="61"/>
      <c r="W799" s="98" t="b">
        <f t="shared" si="12"/>
        <v>0</v>
      </c>
      <c r="Y799" s="32" t="str">
        <f>IF($W799,VLOOKUP($B799,项目阶段与里程碑!$B:$E,3,FALSE),"")</f>
        <v/>
      </c>
      <c r="Z799" s="32" t="str">
        <f>IF($W799,VLOOKUP($B799,项目阶段与里程碑!$B:$E,4,FALSE),"")</f>
        <v/>
      </c>
      <c r="AA799" t="e">
        <f>VLOOKUP(F799,内部通讯录!$B:$F,5,FALSE)</f>
        <v>#N/A</v>
      </c>
      <c r="AB799" t="str">
        <f>IFERROR(VLOOKUP($AA799,项目参数!$I$14:$J$21,2,FALSE),"")</f>
        <v/>
      </c>
    </row>
    <row r="800" spans="1:28">
      <c r="A800" s="8"/>
      <c r="B800" s="8"/>
      <c r="C800" s="8"/>
      <c r="D800" s="8"/>
      <c r="E800" s="8"/>
      <c r="F800" s="8"/>
      <c r="G800" s="8"/>
      <c r="H800" s="116"/>
      <c r="I800" s="40"/>
      <c r="J800" s="120" t="str">
        <f>IF(AND($H800&gt;0,$I800&lt;&gt;"",$I800&gt;40000),IFERROR(WORKDAY.INTL($I800,INT(($H800+项目参数!$J$29-1)/项目参数!$J$29)-1,1,项目参数!$B$2:$B$200),WORKDAY($I800,INT(($H800+项目参数!$J$29-1)/项目参数!$J$29)-1,1)),"")</f>
        <v/>
      </c>
      <c r="K800" s="121" t="str">
        <f>IF(AND($L800&lt;&gt;"",$L800&gt;40000,$M800&lt;&gt;"",$M800&gt;40000),(1+IFERROR(NETWORKDAYS.INTL($L800,$M800,1,项目参数!$B$2:$B$200),NETWORKDAYS($L800,$M800,1)))*项目参数!$J$29,"")</f>
        <v/>
      </c>
      <c r="L800" s="40"/>
      <c r="M800" s="40"/>
      <c r="N800" s="58"/>
      <c r="O800" s="61"/>
      <c r="W800" s="98" t="b">
        <f t="shared" si="12"/>
        <v>0</v>
      </c>
      <c r="Y800" s="32" t="str">
        <f>IF($W800,VLOOKUP($B800,项目阶段与里程碑!$B:$E,3,FALSE),"")</f>
        <v/>
      </c>
      <c r="Z800" s="32" t="str">
        <f>IF($W800,VLOOKUP($B800,项目阶段与里程碑!$B:$E,4,FALSE),"")</f>
        <v/>
      </c>
      <c r="AA800" t="e">
        <f>VLOOKUP(F800,内部通讯录!$B:$F,5,FALSE)</f>
        <v>#N/A</v>
      </c>
      <c r="AB800" t="str">
        <f>IFERROR(VLOOKUP($AA800,项目参数!$I$14:$J$21,2,FALSE),"")</f>
        <v/>
      </c>
    </row>
    <row r="801" spans="1:28">
      <c r="A801" s="8"/>
      <c r="B801" s="8"/>
      <c r="C801" s="8"/>
      <c r="D801" s="8"/>
      <c r="E801" s="8"/>
      <c r="F801" s="8"/>
      <c r="G801" s="8"/>
      <c r="H801" s="116"/>
      <c r="I801" s="40"/>
      <c r="J801" s="120" t="str">
        <f>IF(AND($H801&gt;0,$I801&lt;&gt;"",$I801&gt;40000),IFERROR(WORKDAY.INTL($I801,INT(($H801+项目参数!$J$29-1)/项目参数!$J$29)-1,1,项目参数!$B$2:$B$200),WORKDAY($I801,INT(($H801+项目参数!$J$29-1)/项目参数!$J$29)-1,1)),"")</f>
        <v/>
      </c>
      <c r="K801" s="121" t="str">
        <f>IF(AND($L801&lt;&gt;"",$L801&gt;40000,$M801&lt;&gt;"",$M801&gt;40000),(1+IFERROR(NETWORKDAYS.INTL($L801,$M801,1,项目参数!$B$2:$B$200),NETWORKDAYS($L801,$M801,1)))*项目参数!$J$29,"")</f>
        <v/>
      </c>
      <c r="L801" s="40"/>
      <c r="M801" s="40"/>
      <c r="N801" s="58"/>
      <c r="O801" s="61"/>
      <c r="W801" s="98" t="b">
        <f t="shared" si="12"/>
        <v>0</v>
      </c>
      <c r="Y801" s="32" t="str">
        <f>IF($W801,VLOOKUP($B801,项目阶段与里程碑!$B:$E,3,FALSE),"")</f>
        <v/>
      </c>
      <c r="Z801" s="32" t="str">
        <f>IF($W801,VLOOKUP($B801,项目阶段与里程碑!$B:$E,4,FALSE),"")</f>
        <v/>
      </c>
      <c r="AA801" t="e">
        <f>VLOOKUP(F801,内部通讯录!$B:$F,5,FALSE)</f>
        <v>#N/A</v>
      </c>
      <c r="AB801" t="str">
        <f>IFERROR(VLOOKUP($AA801,项目参数!$I$14:$J$21,2,FALSE),"")</f>
        <v/>
      </c>
    </row>
    <row r="802" spans="1:28">
      <c r="A802" s="8"/>
      <c r="B802" s="8"/>
      <c r="C802" s="8"/>
      <c r="D802" s="8"/>
      <c r="E802" s="8"/>
      <c r="F802" s="8"/>
      <c r="G802" s="8"/>
      <c r="H802" s="116"/>
      <c r="I802" s="40"/>
      <c r="J802" s="120" t="str">
        <f>IF(AND($H802&gt;0,$I802&lt;&gt;"",$I802&gt;40000),IFERROR(WORKDAY.INTL($I802,INT(($H802+项目参数!$J$29-1)/项目参数!$J$29)-1,1,项目参数!$B$2:$B$200),WORKDAY($I802,INT(($H802+项目参数!$J$29-1)/项目参数!$J$29)-1,1)),"")</f>
        <v/>
      </c>
      <c r="K802" s="121" t="str">
        <f>IF(AND($L802&lt;&gt;"",$L802&gt;40000,$M802&lt;&gt;"",$M802&gt;40000),(1+IFERROR(NETWORKDAYS.INTL($L802,$M802,1,项目参数!$B$2:$B$200),NETWORKDAYS($L802,$M802,1)))*项目参数!$J$29,"")</f>
        <v/>
      </c>
      <c r="L802" s="40"/>
      <c r="M802" s="40"/>
      <c r="N802" s="58"/>
      <c r="O802" s="61"/>
      <c r="W802" s="98" t="b">
        <f t="shared" si="12"/>
        <v>0</v>
      </c>
      <c r="Y802" s="32" t="str">
        <f>IF($W802,VLOOKUP($B802,项目阶段与里程碑!$B:$E,3,FALSE),"")</f>
        <v/>
      </c>
      <c r="Z802" s="32" t="str">
        <f>IF($W802,VLOOKUP($B802,项目阶段与里程碑!$B:$E,4,FALSE),"")</f>
        <v/>
      </c>
      <c r="AA802" t="e">
        <f>VLOOKUP(F802,内部通讯录!$B:$F,5,FALSE)</f>
        <v>#N/A</v>
      </c>
      <c r="AB802" t="str">
        <f>IFERROR(VLOOKUP($AA802,项目参数!$I$14:$J$21,2,FALSE),"")</f>
        <v/>
      </c>
    </row>
    <row r="803" spans="1:28">
      <c r="A803" s="8"/>
      <c r="B803" s="8"/>
      <c r="C803" s="8"/>
      <c r="D803" s="8"/>
      <c r="E803" s="8"/>
      <c r="F803" s="8"/>
      <c r="G803" s="8"/>
      <c r="H803" s="116"/>
      <c r="I803" s="40"/>
      <c r="J803" s="120" t="str">
        <f>IF(AND($H803&gt;0,$I803&lt;&gt;"",$I803&gt;40000),IFERROR(WORKDAY.INTL($I803,INT(($H803+项目参数!$J$29-1)/项目参数!$J$29)-1,1,项目参数!$B$2:$B$200),WORKDAY($I803,INT(($H803+项目参数!$J$29-1)/项目参数!$J$29)-1,1)),"")</f>
        <v/>
      </c>
      <c r="K803" s="121" t="str">
        <f>IF(AND($L803&lt;&gt;"",$L803&gt;40000,$M803&lt;&gt;"",$M803&gt;40000),(1+IFERROR(NETWORKDAYS.INTL($L803,$M803,1,项目参数!$B$2:$B$200),NETWORKDAYS($L803,$M803,1)))*项目参数!$J$29,"")</f>
        <v/>
      </c>
      <c r="L803" s="40"/>
      <c r="M803" s="40"/>
      <c r="N803" s="58"/>
      <c r="O803" s="61"/>
      <c r="W803" s="98" t="b">
        <f t="shared" si="12"/>
        <v>0</v>
      </c>
      <c r="Y803" s="32" t="str">
        <f>IF($W803,VLOOKUP($B803,项目阶段与里程碑!$B:$E,3,FALSE),"")</f>
        <v/>
      </c>
      <c r="Z803" s="32" t="str">
        <f>IF($W803,VLOOKUP($B803,项目阶段与里程碑!$B:$E,4,FALSE),"")</f>
        <v/>
      </c>
      <c r="AA803" t="e">
        <f>VLOOKUP(F803,内部通讯录!$B:$F,5,FALSE)</f>
        <v>#N/A</v>
      </c>
      <c r="AB803" t="str">
        <f>IFERROR(VLOOKUP($AA803,项目参数!$I$14:$J$21,2,FALSE),"")</f>
        <v/>
      </c>
    </row>
    <row r="804" spans="1:28">
      <c r="A804" s="8"/>
      <c r="B804" s="8"/>
      <c r="C804" s="8"/>
      <c r="D804" s="8"/>
      <c r="E804" s="8"/>
      <c r="F804" s="8"/>
      <c r="G804" s="8"/>
      <c r="H804" s="116"/>
      <c r="I804" s="40"/>
      <c r="J804" s="120" t="str">
        <f>IF(AND($H804&gt;0,$I804&lt;&gt;"",$I804&gt;40000),IFERROR(WORKDAY.INTL($I804,INT(($H804+项目参数!$J$29-1)/项目参数!$J$29)-1,1,项目参数!$B$2:$B$200),WORKDAY($I804,INT(($H804+项目参数!$J$29-1)/项目参数!$J$29)-1,1)),"")</f>
        <v/>
      </c>
      <c r="K804" s="121" t="str">
        <f>IF(AND($L804&lt;&gt;"",$L804&gt;40000,$M804&lt;&gt;"",$M804&gt;40000),(1+IFERROR(NETWORKDAYS.INTL($L804,$M804,1,项目参数!$B$2:$B$200),NETWORKDAYS($L804,$M804,1)))*项目参数!$J$29,"")</f>
        <v/>
      </c>
      <c r="L804" s="40"/>
      <c r="M804" s="40"/>
      <c r="N804" s="58"/>
      <c r="O804" s="61"/>
      <c r="W804" s="98" t="b">
        <f t="shared" si="12"/>
        <v>0</v>
      </c>
      <c r="Y804" s="32" t="str">
        <f>IF($W804,VLOOKUP($B804,项目阶段与里程碑!$B:$E,3,FALSE),"")</f>
        <v/>
      </c>
      <c r="Z804" s="32" t="str">
        <f>IF($W804,VLOOKUP($B804,项目阶段与里程碑!$B:$E,4,FALSE),"")</f>
        <v/>
      </c>
      <c r="AA804" t="e">
        <f>VLOOKUP(F804,内部通讯录!$B:$F,5,FALSE)</f>
        <v>#N/A</v>
      </c>
      <c r="AB804" t="str">
        <f>IFERROR(VLOOKUP($AA804,项目参数!$I$14:$J$21,2,FALSE),"")</f>
        <v/>
      </c>
    </row>
    <row r="805" spans="1:28">
      <c r="A805" s="8"/>
      <c r="B805" s="8"/>
      <c r="C805" s="8"/>
      <c r="D805" s="8"/>
      <c r="E805" s="8"/>
      <c r="F805" s="8"/>
      <c r="G805" s="8"/>
      <c r="H805" s="116"/>
      <c r="I805" s="40"/>
      <c r="J805" s="120" t="str">
        <f>IF(AND($H805&gt;0,$I805&lt;&gt;"",$I805&gt;40000),IFERROR(WORKDAY.INTL($I805,INT(($H805+项目参数!$J$29-1)/项目参数!$J$29)-1,1,项目参数!$B$2:$B$200),WORKDAY($I805,INT(($H805+项目参数!$J$29-1)/项目参数!$J$29)-1,1)),"")</f>
        <v/>
      </c>
      <c r="K805" s="121" t="str">
        <f>IF(AND($L805&lt;&gt;"",$L805&gt;40000,$M805&lt;&gt;"",$M805&gt;40000),(1+IFERROR(NETWORKDAYS.INTL($L805,$M805,1,项目参数!$B$2:$B$200),NETWORKDAYS($L805,$M805,1)))*项目参数!$J$29,"")</f>
        <v/>
      </c>
      <c r="L805" s="40"/>
      <c r="M805" s="40"/>
      <c r="N805" s="58"/>
      <c r="O805" s="61"/>
      <c r="W805" s="98" t="b">
        <f t="shared" si="12"/>
        <v>0</v>
      </c>
      <c r="Y805" s="32" t="str">
        <f>IF($W805,VLOOKUP($B805,项目阶段与里程碑!$B:$E,3,FALSE),"")</f>
        <v/>
      </c>
      <c r="Z805" s="32" t="str">
        <f>IF($W805,VLOOKUP($B805,项目阶段与里程碑!$B:$E,4,FALSE),"")</f>
        <v/>
      </c>
      <c r="AA805" t="e">
        <f>VLOOKUP(F805,内部通讯录!$B:$F,5,FALSE)</f>
        <v>#N/A</v>
      </c>
      <c r="AB805" t="str">
        <f>IFERROR(VLOOKUP($AA805,项目参数!$I$14:$J$21,2,FALSE),"")</f>
        <v/>
      </c>
    </row>
    <row r="806" spans="1:28">
      <c r="A806" s="8"/>
      <c r="B806" s="8"/>
      <c r="C806" s="8"/>
      <c r="D806" s="8"/>
      <c r="E806" s="8"/>
      <c r="F806" s="8"/>
      <c r="G806" s="8"/>
      <c r="H806" s="116"/>
      <c r="I806" s="40"/>
      <c r="J806" s="120" t="str">
        <f>IF(AND($H806&gt;0,$I806&lt;&gt;"",$I806&gt;40000),IFERROR(WORKDAY.INTL($I806,INT(($H806+项目参数!$J$29-1)/项目参数!$J$29)-1,1,项目参数!$B$2:$B$200),WORKDAY($I806,INT(($H806+项目参数!$J$29-1)/项目参数!$J$29)-1,1)),"")</f>
        <v/>
      </c>
      <c r="K806" s="121" t="str">
        <f>IF(AND($L806&lt;&gt;"",$L806&gt;40000,$M806&lt;&gt;"",$M806&gt;40000),(1+IFERROR(NETWORKDAYS.INTL($L806,$M806,1,项目参数!$B$2:$B$200),NETWORKDAYS($L806,$M806,1)))*项目参数!$J$29,"")</f>
        <v/>
      </c>
      <c r="L806" s="40"/>
      <c r="M806" s="40"/>
      <c r="N806" s="58"/>
      <c r="O806" s="61"/>
      <c r="W806" s="98" t="b">
        <f t="shared" si="12"/>
        <v>0</v>
      </c>
      <c r="Y806" s="32" t="str">
        <f>IF($W806,VLOOKUP($B806,项目阶段与里程碑!$B:$E,3,FALSE),"")</f>
        <v/>
      </c>
      <c r="Z806" s="32" t="str">
        <f>IF($W806,VLOOKUP($B806,项目阶段与里程碑!$B:$E,4,FALSE),"")</f>
        <v/>
      </c>
      <c r="AA806" t="e">
        <f>VLOOKUP(F806,内部通讯录!$B:$F,5,FALSE)</f>
        <v>#N/A</v>
      </c>
      <c r="AB806" t="str">
        <f>IFERROR(VLOOKUP($AA806,项目参数!$I$14:$J$21,2,FALSE),"")</f>
        <v/>
      </c>
    </row>
    <row r="807" spans="1:28">
      <c r="A807" s="8"/>
      <c r="B807" s="8"/>
      <c r="C807" s="8"/>
      <c r="D807" s="8"/>
      <c r="E807" s="8"/>
      <c r="F807" s="8"/>
      <c r="G807" s="8"/>
      <c r="H807" s="116"/>
      <c r="I807" s="40"/>
      <c r="J807" s="120" t="str">
        <f>IF(AND($H807&gt;0,$I807&lt;&gt;"",$I807&gt;40000),IFERROR(WORKDAY.INTL($I807,INT(($H807+项目参数!$J$29-1)/项目参数!$J$29)-1,1,项目参数!$B$2:$B$200),WORKDAY($I807,INT(($H807+项目参数!$J$29-1)/项目参数!$J$29)-1,1)),"")</f>
        <v/>
      </c>
      <c r="K807" s="121" t="str">
        <f>IF(AND($L807&lt;&gt;"",$L807&gt;40000,$M807&lt;&gt;"",$M807&gt;40000),(1+IFERROR(NETWORKDAYS.INTL($L807,$M807,1,项目参数!$B$2:$B$200),NETWORKDAYS($L807,$M807,1)))*项目参数!$J$29,"")</f>
        <v/>
      </c>
      <c r="L807" s="40"/>
      <c r="M807" s="40"/>
      <c r="N807" s="58"/>
      <c r="O807" s="61"/>
      <c r="W807" s="98" t="b">
        <f t="shared" si="12"/>
        <v>0</v>
      </c>
      <c r="Y807" s="32" t="str">
        <f>IF($W807,VLOOKUP($B807,项目阶段与里程碑!$B:$E,3,FALSE),"")</f>
        <v/>
      </c>
      <c r="Z807" s="32" t="str">
        <f>IF($W807,VLOOKUP($B807,项目阶段与里程碑!$B:$E,4,FALSE),"")</f>
        <v/>
      </c>
      <c r="AA807" t="e">
        <f>VLOOKUP(F807,内部通讯录!$B:$F,5,FALSE)</f>
        <v>#N/A</v>
      </c>
      <c r="AB807" t="str">
        <f>IFERROR(VLOOKUP($AA807,项目参数!$I$14:$J$21,2,FALSE),"")</f>
        <v/>
      </c>
    </row>
    <row r="808" spans="1:28">
      <c r="A808" s="8"/>
      <c r="B808" s="8"/>
      <c r="C808" s="8"/>
      <c r="D808" s="8"/>
      <c r="E808" s="8"/>
      <c r="F808" s="8"/>
      <c r="G808" s="8"/>
      <c r="H808" s="116"/>
      <c r="I808" s="40"/>
      <c r="J808" s="120" t="str">
        <f>IF(AND($H808&gt;0,$I808&lt;&gt;"",$I808&gt;40000),IFERROR(WORKDAY.INTL($I808,INT(($H808+项目参数!$J$29-1)/项目参数!$J$29)-1,1,项目参数!$B$2:$B$200),WORKDAY($I808,INT(($H808+项目参数!$J$29-1)/项目参数!$J$29)-1,1)),"")</f>
        <v/>
      </c>
      <c r="K808" s="121" t="str">
        <f>IF(AND($L808&lt;&gt;"",$L808&gt;40000,$M808&lt;&gt;"",$M808&gt;40000),(1+IFERROR(NETWORKDAYS.INTL($L808,$M808,1,项目参数!$B$2:$B$200),NETWORKDAYS($L808,$M808,1)))*项目参数!$J$29,"")</f>
        <v/>
      </c>
      <c r="L808" s="40"/>
      <c r="M808" s="40"/>
      <c r="N808" s="58"/>
      <c r="O808" s="61"/>
      <c r="W808" s="98" t="b">
        <f t="shared" si="12"/>
        <v>0</v>
      </c>
      <c r="Y808" s="32" t="str">
        <f>IF($W808,VLOOKUP($B808,项目阶段与里程碑!$B:$E,3,FALSE),"")</f>
        <v/>
      </c>
      <c r="Z808" s="32" t="str">
        <f>IF($W808,VLOOKUP($B808,项目阶段与里程碑!$B:$E,4,FALSE),"")</f>
        <v/>
      </c>
      <c r="AA808" t="e">
        <f>VLOOKUP(F808,内部通讯录!$B:$F,5,FALSE)</f>
        <v>#N/A</v>
      </c>
      <c r="AB808" t="str">
        <f>IFERROR(VLOOKUP($AA808,项目参数!$I$14:$J$21,2,FALSE),"")</f>
        <v/>
      </c>
    </row>
    <row r="809" spans="1:28">
      <c r="A809" s="8"/>
      <c r="B809" s="8"/>
      <c r="C809" s="8"/>
      <c r="D809" s="8"/>
      <c r="E809" s="8"/>
      <c r="F809" s="8"/>
      <c r="G809" s="8"/>
      <c r="H809" s="116"/>
      <c r="I809" s="40"/>
      <c r="J809" s="120" t="str">
        <f>IF(AND($H809&gt;0,$I809&lt;&gt;"",$I809&gt;40000),IFERROR(WORKDAY.INTL($I809,INT(($H809+项目参数!$J$29-1)/项目参数!$J$29)-1,1,项目参数!$B$2:$B$200),WORKDAY($I809,INT(($H809+项目参数!$J$29-1)/项目参数!$J$29)-1,1)),"")</f>
        <v/>
      </c>
      <c r="K809" s="121" t="str">
        <f>IF(AND($L809&lt;&gt;"",$L809&gt;40000,$M809&lt;&gt;"",$M809&gt;40000),(1+IFERROR(NETWORKDAYS.INTL($L809,$M809,1,项目参数!$B$2:$B$200),NETWORKDAYS($L809,$M809,1)))*项目参数!$J$29,"")</f>
        <v/>
      </c>
      <c r="L809" s="40"/>
      <c r="M809" s="40"/>
      <c r="N809" s="58"/>
      <c r="O809" s="61"/>
      <c r="W809" s="98" t="b">
        <f t="shared" si="12"/>
        <v>0</v>
      </c>
      <c r="Y809" s="32" t="str">
        <f>IF($W809,VLOOKUP($B809,项目阶段与里程碑!$B:$E,3,FALSE),"")</f>
        <v/>
      </c>
      <c r="Z809" s="32" t="str">
        <f>IF($W809,VLOOKUP($B809,项目阶段与里程碑!$B:$E,4,FALSE),"")</f>
        <v/>
      </c>
      <c r="AA809" t="e">
        <f>VLOOKUP(F809,内部通讯录!$B:$F,5,FALSE)</f>
        <v>#N/A</v>
      </c>
      <c r="AB809" t="str">
        <f>IFERROR(VLOOKUP($AA809,项目参数!$I$14:$J$21,2,FALSE),"")</f>
        <v/>
      </c>
    </row>
    <row r="810" spans="1:28">
      <c r="A810" s="8"/>
      <c r="B810" s="8"/>
      <c r="C810" s="8"/>
      <c r="D810" s="8"/>
      <c r="E810" s="8"/>
      <c r="F810" s="8"/>
      <c r="G810" s="8"/>
      <c r="H810" s="116"/>
      <c r="I810" s="40"/>
      <c r="J810" s="120" t="str">
        <f>IF(AND($H810&gt;0,$I810&lt;&gt;"",$I810&gt;40000),IFERROR(WORKDAY.INTL($I810,INT(($H810+项目参数!$J$29-1)/项目参数!$J$29)-1,1,项目参数!$B$2:$B$200),WORKDAY($I810,INT(($H810+项目参数!$J$29-1)/项目参数!$J$29)-1,1)),"")</f>
        <v/>
      </c>
      <c r="K810" s="121" t="str">
        <f>IF(AND($L810&lt;&gt;"",$L810&gt;40000,$M810&lt;&gt;"",$M810&gt;40000),(1+IFERROR(NETWORKDAYS.INTL($L810,$M810,1,项目参数!$B$2:$B$200),NETWORKDAYS($L810,$M810,1)))*项目参数!$J$29,"")</f>
        <v/>
      </c>
      <c r="L810" s="40"/>
      <c r="M810" s="40"/>
      <c r="N810" s="58"/>
      <c r="O810" s="61"/>
      <c r="W810" s="98" t="b">
        <f t="shared" si="12"/>
        <v>0</v>
      </c>
      <c r="Y810" s="32" t="str">
        <f>IF($W810,VLOOKUP($B810,项目阶段与里程碑!$B:$E,3,FALSE),"")</f>
        <v/>
      </c>
      <c r="Z810" s="32" t="str">
        <f>IF($W810,VLOOKUP($B810,项目阶段与里程碑!$B:$E,4,FALSE),"")</f>
        <v/>
      </c>
      <c r="AA810" t="e">
        <f>VLOOKUP(F810,内部通讯录!$B:$F,5,FALSE)</f>
        <v>#N/A</v>
      </c>
      <c r="AB810" t="str">
        <f>IFERROR(VLOOKUP($AA810,项目参数!$I$14:$J$21,2,FALSE),"")</f>
        <v/>
      </c>
    </row>
    <row r="811" spans="1:28">
      <c r="A811" s="8"/>
      <c r="B811" s="8"/>
      <c r="C811" s="8"/>
      <c r="D811" s="8"/>
      <c r="E811" s="8"/>
      <c r="F811" s="8"/>
      <c r="G811" s="8"/>
      <c r="H811" s="116"/>
      <c r="I811" s="40"/>
      <c r="J811" s="120" t="str">
        <f>IF(AND($H811&gt;0,$I811&lt;&gt;"",$I811&gt;40000),IFERROR(WORKDAY.INTL($I811,INT(($H811+项目参数!$J$29-1)/项目参数!$J$29)-1,1,项目参数!$B$2:$B$200),WORKDAY($I811,INT(($H811+项目参数!$J$29-1)/项目参数!$J$29)-1,1)),"")</f>
        <v/>
      </c>
      <c r="K811" s="121" t="str">
        <f>IF(AND($L811&lt;&gt;"",$L811&gt;40000,$M811&lt;&gt;"",$M811&gt;40000),(1+IFERROR(NETWORKDAYS.INTL($L811,$M811,1,项目参数!$B$2:$B$200),NETWORKDAYS($L811,$M811,1)))*项目参数!$J$29,"")</f>
        <v/>
      </c>
      <c r="L811" s="40"/>
      <c r="M811" s="40"/>
      <c r="N811" s="58"/>
      <c r="O811" s="61"/>
      <c r="W811" s="98" t="b">
        <f t="shared" si="12"/>
        <v>0</v>
      </c>
      <c r="Y811" s="32" t="str">
        <f>IF($W811,VLOOKUP($B811,项目阶段与里程碑!$B:$E,3,FALSE),"")</f>
        <v/>
      </c>
      <c r="Z811" s="32" t="str">
        <f>IF($W811,VLOOKUP($B811,项目阶段与里程碑!$B:$E,4,FALSE),"")</f>
        <v/>
      </c>
      <c r="AA811" t="e">
        <f>VLOOKUP(F811,内部通讯录!$B:$F,5,FALSE)</f>
        <v>#N/A</v>
      </c>
      <c r="AB811" t="str">
        <f>IFERROR(VLOOKUP($AA811,项目参数!$I$14:$J$21,2,FALSE),"")</f>
        <v/>
      </c>
    </row>
    <row r="812" spans="1:28">
      <c r="A812" s="8"/>
      <c r="B812" s="8"/>
      <c r="C812" s="8"/>
      <c r="D812" s="8"/>
      <c r="E812" s="8"/>
      <c r="F812" s="8"/>
      <c r="G812" s="8"/>
      <c r="H812" s="116"/>
      <c r="I812" s="40"/>
      <c r="J812" s="120" t="str">
        <f>IF(AND($H812&gt;0,$I812&lt;&gt;"",$I812&gt;40000),IFERROR(WORKDAY.INTL($I812,INT(($H812+项目参数!$J$29-1)/项目参数!$J$29)-1,1,项目参数!$B$2:$B$200),WORKDAY($I812,INT(($H812+项目参数!$J$29-1)/项目参数!$J$29)-1,1)),"")</f>
        <v/>
      </c>
      <c r="K812" s="121" t="str">
        <f>IF(AND($L812&lt;&gt;"",$L812&gt;40000,$M812&lt;&gt;"",$M812&gt;40000),(1+IFERROR(NETWORKDAYS.INTL($L812,$M812,1,项目参数!$B$2:$B$200),NETWORKDAYS($L812,$M812,1)))*项目参数!$J$29,"")</f>
        <v/>
      </c>
      <c r="L812" s="40"/>
      <c r="M812" s="40"/>
      <c r="N812" s="58"/>
      <c r="O812" s="61"/>
      <c r="W812" s="98" t="b">
        <f t="shared" si="12"/>
        <v>0</v>
      </c>
      <c r="Y812" s="32" t="str">
        <f>IF($W812,VLOOKUP($B812,项目阶段与里程碑!$B:$E,3,FALSE),"")</f>
        <v/>
      </c>
      <c r="Z812" s="32" t="str">
        <f>IF($W812,VLOOKUP($B812,项目阶段与里程碑!$B:$E,4,FALSE),"")</f>
        <v/>
      </c>
      <c r="AA812" t="e">
        <f>VLOOKUP(F812,内部通讯录!$B:$F,5,FALSE)</f>
        <v>#N/A</v>
      </c>
      <c r="AB812" t="str">
        <f>IFERROR(VLOOKUP($AA812,项目参数!$I$14:$J$21,2,FALSE),"")</f>
        <v/>
      </c>
    </row>
    <row r="813" spans="1:28">
      <c r="A813" s="8"/>
      <c r="B813" s="8"/>
      <c r="C813" s="8"/>
      <c r="D813" s="8"/>
      <c r="E813" s="8"/>
      <c r="F813" s="8"/>
      <c r="G813" s="8"/>
      <c r="H813" s="116"/>
      <c r="I813" s="40"/>
      <c r="J813" s="120" t="str">
        <f>IF(AND($H813&gt;0,$I813&lt;&gt;"",$I813&gt;40000),IFERROR(WORKDAY.INTL($I813,INT(($H813+项目参数!$J$29-1)/项目参数!$J$29)-1,1,项目参数!$B$2:$B$200),WORKDAY($I813,INT(($H813+项目参数!$J$29-1)/项目参数!$J$29)-1,1)),"")</f>
        <v/>
      </c>
      <c r="K813" s="121" t="str">
        <f>IF(AND($L813&lt;&gt;"",$L813&gt;40000,$M813&lt;&gt;"",$M813&gt;40000),(1+IFERROR(NETWORKDAYS.INTL($L813,$M813,1,项目参数!$B$2:$B$200),NETWORKDAYS($L813,$M813,1)))*项目参数!$J$29,"")</f>
        <v/>
      </c>
      <c r="L813" s="40"/>
      <c r="M813" s="40"/>
      <c r="N813" s="58"/>
      <c r="O813" s="61"/>
      <c r="W813" s="98" t="b">
        <f t="shared" si="12"/>
        <v>0</v>
      </c>
      <c r="Y813" s="32" t="str">
        <f>IF($W813,VLOOKUP($B813,项目阶段与里程碑!$B:$E,3,FALSE),"")</f>
        <v/>
      </c>
      <c r="Z813" s="32" t="str">
        <f>IF($W813,VLOOKUP($B813,项目阶段与里程碑!$B:$E,4,FALSE),"")</f>
        <v/>
      </c>
      <c r="AA813" t="e">
        <f>VLOOKUP(F813,内部通讯录!$B:$F,5,FALSE)</f>
        <v>#N/A</v>
      </c>
      <c r="AB813" t="str">
        <f>IFERROR(VLOOKUP($AA813,项目参数!$I$14:$J$21,2,FALSE),"")</f>
        <v/>
      </c>
    </row>
    <row r="814" spans="1:28">
      <c r="A814" s="8"/>
      <c r="B814" s="8"/>
      <c r="C814" s="8"/>
      <c r="D814" s="8"/>
      <c r="E814" s="8"/>
      <c r="F814" s="8"/>
      <c r="G814" s="8"/>
      <c r="H814" s="116"/>
      <c r="I814" s="40"/>
      <c r="J814" s="120" t="str">
        <f>IF(AND($H814&gt;0,$I814&lt;&gt;"",$I814&gt;40000),IFERROR(WORKDAY.INTL($I814,INT(($H814+项目参数!$J$29-1)/项目参数!$J$29)-1,1,项目参数!$B$2:$B$200),WORKDAY($I814,INT(($H814+项目参数!$J$29-1)/项目参数!$J$29)-1,1)),"")</f>
        <v/>
      </c>
      <c r="K814" s="121" t="str">
        <f>IF(AND($L814&lt;&gt;"",$L814&gt;40000,$M814&lt;&gt;"",$M814&gt;40000),(1+IFERROR(NETWORKDAYS.INTL($L814,$M814,1,项目参数!$B$2:$B$200),NETWORKDAYS($L814,$M814,1)))*项目参数!$J$29,"")</f>
        <v/>
      </c>
      <c r="L814" s="40"/>
      <c r="M814" s="40"/>
      <c r="N814" s="58"/>
      <c r="O814" s="61"/>
      <c r="W814" s="98" t="b">
        <f t="shared" si="12"/>
        <v>0</v>
      </c>
      <c r="Y814" s="32" t="str">
        <f>IF($W814,VLOOKUP($B814,项目阶段与里程碑!$B:$E,3,FALSE),"")</f>
        <v/>
      </c>
      <c r="Z814" s="32" t="str">
        <f>IF($W814,VLOOKUP($B814,项目阶段与里程碑!$B:$E,4,FALSE),"")</f>
        <v/>
      </c>
      <c r="AA814" t="e">
        <f>VLOOKUP(F814,内部通讯录!$B:$F,5,FALSE)</f>
        <v>#N/A</v>
      </c>
      <c r="AB814" t="str">
        <f>IFERROR(VLOOKUP($AA814,项目参数!$I$14:$J$21,2,FALSE),"")</f>
        <v/>
      </c>
    </row>
    <row r="815" spans="1:28">
      <c r="A815" s="8"/>
      <c r="B815" s="8"/>
      <c r="C815" s="8"/>
      <c r="D815" s="8"/>
      <c r="E815" s="8"/>
      <c r="F815" s="8"/>
      <c r="G815" s="8"/>
      <c r="H815" s="116"/>
      <c r="I815" s="40"/>
      <c r="J815" s="120" t="str">
        <f>IF(AND($H815&gt;0,$I815&lt;&gt;"",$I815&gt;40000),IFERROR(WORKDAY.INTL($I815,INT(($H815+项目参数!$J$29-1)/项目参数!$J$29)-1,1,项目参数!$B$2:$B$200),WORKDAY($I815,INT(($H815+项目参数!$J$29-1)/项目参数!$J$29)-1,1)),"")</f>
        <v/>
      </c>
      <c r="K815" s="121" t="str">
        <f>IF(AND($L815&lt;&gt;"",$L815&gt;40000,$M815&lt;&gt;"",$M815&gt;40000),(1+IFERROR(NETWORKDAYS.INTL($L815,$M815,1,项目参数!$B$2:$B$200),NETWORKDAYS($L815,$M815,1)))*项目参数!$J$29,"")</f>
        <v/>
      </c>
      <c r="L815" s="40"/>
      <c r="M815" s="40"/>
      <c r="N815" s="58"/>
      <c r="O815" s="61"/>
      <c r="W815" s="98" t="b">
        <f t="shared" si="12"/>
        <v>0</v>
      </c>
      <c r="Y815" s="32" t="str">
        <f>IF($W815,VLOOKUP($B815,项目阶段与里程碑!$B:$E,3,FALSE),"")</f>
        <v/>
      </c>
      <c r="Z815" s="32" t="str">
        <f>IF($W815,VLOOKUP($B815,项目阶段与里程碑!$B:$E,4,FALSE),"")</f>
        <v/>
      </c>
      <c r="AA815" t="e">
        <f>VLOOKUP(F815,内部通讯录!$B:$F,5,FALSE)</f>
        <v>#N/A</v>
      </c>
      <c r="AB815" t="str">
        <f>IFERROR(VLOOKUP($AA815,项目参数!$I$14:$J$21,2,FALSE),"")</f>
        <v/>
      </c>
    </row>
    <row r="816" spans="1:28">
      <c r="A816" s="8"/>
      <c r="B816" s="8"/>
      <c r="C816" s="8"/>
      <c r="D816" s="8"/>
      <c r="E816" s="8"/>
      <c r="F816" s="8"/>
      <c r="G816" s="8"/>
      <c r="H816" s="116"/>
      <c r="I816" s="40"/>
      <c r="J816" s="120" t="str">
        <f>IF(AND($H816&gt;0,$I816&lt;&gt;"",$I816&gt;40000),IFERROR(WORKDAY.INTL($I816,INT(($H816+项目参数!$J$29-1)/项目参数!$J$29)-1,1,项目参数!$B$2:$B$200),WORKDAY($I816,INT(($H816+项目参数!$J$29-1)/项目参数!$J$29)-1,1)),"")</f>
        <v/>
      </c>
      <c r="K816" s="121" t="str">
        <f>IF(AND($L816&lt;&gt;"",$L816&gt;40000,$M816&lt;&gt;"",$M816&gt;40000),(1+IFERROR(NETWORKDAYS.INTL($L816,$M816,1,项目参数!$B$2:$B$200),NETWORKDAYS($L816,$M816,1)))*项目参数!$J$29,"")</f>
        <v/>
      </c>
      <c r="L816" s="40"/>
      <c r="M816" s="40"/>
      <c r="N816" s="58"/>
      <c r="O816" s="61"/>
      <c r="W816" s="98" t="b">
        <f t="shared" si="12"/>
        <v>0</v>
      </c>
      <c r="Y816" s="32" t="str">
        <f>IF($W816,VLOOKUP($B816,项目阶段与里程碑!$B:$E,3,FALSE),"")</f>
        <v/>
      </c>
      <c r="Z816" s="32" t="str">
        <f>IF($W816,VLOOKUP($B816,项目阶段与里程碑!$B:$E,4,FALSE),"")</f>
        <v/>
      </c>
      <c r="AA816" t="e">
        <f>VLOOKUP(F816,内部通讯录!$B:$F,5,FALSE)</f>
        <v>#N/A</v>
      </c>
      <c r="AB816" t="str">
        <f>IFERROR(VLOOKUP($AA816,项目参数!$I$14:$J$21,2,FALSE),"")</f>
        <v/>
      </c>
    </row>
    <row r="817" spans="1:28">
      <c r="A817" s="8"/>
      <c r="B817" s="8"/>
      <c r="C817" s="8"/>
      <c r="D817" s="8"/>
      <c r="E817" s="8"/>
      <c r="F817" s="8"/>
      <c r="G817" s="8"/>
      <c r="H817" s="116"/>
      <c r="I817" s="40"/>
      <c r="J817" s="120" t="str">
        <f>IF(AND($H817&gt;0,$I817&lt;&gt;"",$I817&gt;40000),IFERROR(WORKDAY.INTL($I817,INT(($H817+项目参数!$J$29-1)/项目参数!$J$29)-1,1,项目参数!$B$2:$B$200),WORKDAY($I817,INT(($H817+项目参数!$J$29-1)/项目参数!$J$29)-1,1)),"")</f>
        <v/>
      </c>
      <c r="K817" s="121" t="str">
        <f>IF(AND($L817&lt;&gt;"",$L817&gt;40000,$M817&lt;&gt;"",$M817&gt;40000),(1+IFERROR(NETWORKDAYS.INTL($L817,$M817,1,项目参数!$B$2:$B$200),NETWORKDAYS($L817,$M817,1)))*项目参数!$J$29,"")</f>
        <v/>
      </c>
      <c r="L817" s="40"/>
      <c r="M817" s="40"/>
      <c r="N817" s="58"/>
      <c r="O817" s="61"/>
      <c r="W817" s="98" t="b">
        <f t="shared" si="12"/>
        <v>0</v>
      </c>
      <c r="Y817" s="32" t="str">
        <f>IF($W817,VLOOKUP($B817,项目阶段与里程碑!$B:$E,3,FALSE),"")</f>
        <v/>
      </c>
      <c r="Z817" s="32" t="str">
        <f>IF($W817,VLOOKUP($B817,项目阶段与里程碑!$B:$E,4,FALSE),"")</f>
        <v/>
      </c>
      <c r="AA817" t="e">
        <f>VLOOKUP(F817,内部通讯录!$B:$F,5,FALSE)</f>
        <v>#N/A</v>
      </c>
      <c r="AB817" t="str">
        <f>IFERROR(VLOOKUP($AA817,项目参数!$I$14:$J$21,2,FALSE),"")</f>
        <v/>
      </c>
    </row>
    <row r="818" spans="1:28">
      <c r="A818" s="8"/>
      <c r="B818" s="8"/>
      <c r="C818" s="8"/>
      <c r="D818" s="8"/>
      <c r="E818" s="8"/>
      <c r="F818" s="8"/>
      <c r="G818" s="8"/>
      <c r="H818" s="116"/>
      <c r="I818" s="40"/>
      <c r="J818" s="120" t="str">
        <f>IF(AND($H818&gt;0,$I818&lt;&gt;"",$I818&gt;40000),IFERROR(WORKDAY.INTL($I818,INT(($H818+项目参数!$J$29-1)/项目参数!$J$29)-1,1,项目参数!$B$2:$B$200),WORKDAY($I818,INT(($H818+项目参数!$J$29-1)/项目参数!$J$29)-1,1)),"")</f>
        <v/>
      </c>
      <c r="K818" s="121" t="str">
        <f>IF(AND($L818&lt;&gt;"",$L818&gt;40000,$M818&lt;&gt;"",$M818&gt;40000),(1+IFERROR(NETWORKDAYS.INTL($L818,$M818,1,项目参数!$B$2:$B$200),NETWORKDAYS($L818,$M818,1)))*项目参数!$J$29,"")</f>
        <v/>
      </c>
      <c r="L818" s="40"/>
      <c r="M818" s="40"/>
      <c r="N818" s="58"/>
      <c r="O818" s="61"/>
      <c r="W818" s="98" t="b">
        <f t="shared" si="12"/>
        <v>0</v>
      </c>
      <c r="Y818" s="32" t="str">
        <f>IF($W818,VLOOKUP($B818,项目阶段与里程碑!$B:$E,3,FALSE),"")</f>
        <v/>
      </c>
      <c r="Z818" s="32" t="str">
        <f>IF($W818,VLOOKUP($B818,项目阶段与里程碑!$B:$E,4,FALSE),"")</f>
        <v/>
      </c>
      <c r="AA818" t="e">
        <f>VLOOKUP(F818,内部通讯录!$B:$F,5,FALSE)</f>
        <v>#N/A</v>
      </c>
      <c r="AB818" t="str">
        <f>IFERROR(VLOOKUP($AA818,项目参数!$I$14:$J$21,2,FALSE),"")</f>
        <v/>
      </c>
    </row>
    <row r="819" spans="1:28">
      <c r="A819" s="8"/>
      <c r="B819" s="8"/>
      <c r="C819" s="8"/>
      <c r="D819" s="8"/>
      <c r="E819" s="8"/>
      <c r="F819" s="8"/>
      <c r="G819" s="8"/>
      <c r="H819" s="116"/>
      <c r="I819" s="40"/>
      <c r="J819" s="120" t="str">
        <f>IF(AND($H819&gt;0,$I819&lt;&gt;"",$I819&gt;40000),IFERROR(WORKDAY.INTL($I819,INT(($H819+项目参数!$J$29-1)/项目参数!$J$29)-1,1,项目参数!$B$2:$B$200),WORKDAY($I819,INT(($H819+项目参数!$J$29-1)/项目参数!$J$29)-1,1)),"")</f>
        <v/>
      </c>
      <c r="K819" s="121" t="str">
        <f>IF(AND($L819&lt;&gt;"",$L819&gt;40000,$M819&lt;&gt;"",$M819&gt;40000),(1+IFERROR(NETWORKDAYS.INTL($L819,$M819,1,项目参数!$B$2:$B$200),NETWORKDAYS($L819,$M819,1)))*项目参数!$J$29,"")</f>
        <v/>
      </c>
      <c r="L819" s="40"/>
      <c r="M819" s="40"/>
      <c r="N819" s="58"/>
      <c r="O819" s="61"/>
      <c r="W819" s="98" t="b">
        <f t="shared" si="12"/>
        <v>0</v>
      </c>
      <c r="Y819" s="32" t="str">
        <f>IF($W819,VLOOKUP($B819,项目阶段与里程碑!$B:$E,3,FALSE),"")</f>
        <v/>
      </c>
      <c r="Z819" s="32" t="str">
        <f>IF($W819,VLOOKUP($B819,项目阶段与里程碑!$B:$E,4,FALSE),"")</f>
        <v/>
      </c>
      <c r="AA819" t="e">
        <f>VLOOKUP(F819,内部通讯录!$B:$F,5,FALSE)</f>
        <v>#N/A</v>
      </c>
      <c r="AB819" t="str">
        <f>IFERROR(VLOOKUP($AA819,项目参数!$I$14:$J$21,2,FALSE),"")</f>
        <v/>
      </c>
    </row>
    <row r="820" spans="1:28">
      <c r="A820" s="8"/>
      <c r="B820" s="8"/>
      <c r="C820" s="8"/>
      <c r="D820" s="8"/>
      <c r="E820" s="8"/>
      <c r="F820" s="8"/>
      <c r="G820" s="8"/>
      <c r="H820" s="116"/>
      <c r="I820" s="40"/>
      <c r="J820" s="120" t="str">
        <f>IF(AND($H820&gt;0,$I820&lt;&gt;"",$I820&gt;40000),IFERROR(WORKDAY.INTL($I820,INT(($H820+项目参数!$J$29-1)/项目参数!$J$29)-1,1,项目参数!$B$2:$B$200),WORKDAY($I820,INT(($H820+项目参数!$J$29-1)/项目参数!$J$29)-1,1)),"")</f>
        <v/>
      </c>
      <c r="K820" s="121" t="str">
        <f>IF(AND($L820&lt;&gt;"",$L820&gt;40000,$M820&lt;&gt;"",$M820&gt;40000),(1+IFERROR(NETWORKDAYS.INTL($L820,$M820,1,项目参数!$B$2:$B$200),NETWORKDAYS($L820,$M820,1)))*项目参数!$J$29,"")</f>
        <v/>
      </c>
      <c r="L820" s="40"/>
      <c r="M820" s="40"/>
      <c r="N820" s="58"/>
      <c r="O820" s="61"/>
      <c r="W820" s="98" t="b">
        <f t="shared" si="12"/>
        <v>0</v>
      </c>
      <c r="Y820" s="32" t="str">
        <f>IF($W820,VLOOKUP($B820,项目阶段与里程碑!$B:$E,3,FALSE),"")</f>
        <v/>
      </c>
      <c r="Z820" s="32" t="str">
        <f>IF($W820,VLOOKUP($B820,项目阶段与里程碑!$B:$E,4,FALSE),"")</f>
        <v/>
      </c>
      <c r="AA820" t="e">
        <f>VLOOKUP(F820,内部通讯录!$B:$F,5,FALSE)</f>
        <v>#N/A</v>
      </c>
      <c r="AB820" t="str">
        <f>IFERROR(VLOOKUP($AA820,项目参数!$I$14:$J$21,2,FALSE),"")</f>
        <v/>
      </c>
    </row>
    <row r="821" spans="1:28">
      <c r="A821" s="8"/>
      <c r="B821" s="8"/>
      <c r="C821" s="8"/>
      <c r="D821" s="8"/>
      <c r="E821" s="8"/>
      <c r="F821" s="8"/>
      <c r="G821" s="8"/>
      <c r="H821" s="116"/>
      <c r="I821" s="40"/>
      <c r="J821" s="120" t="str">
        <f>IF(AND($H821&gt;0,$I821&lt;&gt;"",$I821&gt;40000),IFERROR(WORKDAY.INTL($I821,INT(($H821+项目参数!$J$29-1)/项目参数!$J$29)-1,1,项目参数!$B$2:$B$200),WORKDAY($I821,INT(($H821+项目参数!$J$29-1)/项目参数!$J$29)-1,1)),"")</f>
        <v/>
      </c>
      <c r="K821" s="121" t="str">
        <f>IF(AND($L821&lt;&gt;"",$L821&gt;40000,$M821&lt;&gt;"",$M821&gt;40000),(1+IFERROR(NETWORKDAYS.INTL($L821,$M821,1,项目参数!$B$2:$B$200),NETWORKDAYS($L821,$M821,1)))*项目参数!$J$29,"")</f>
        <v/>
      </c>
      <c r="L821" s="40"/>
      <c r="M821" s="40"/>
      <c r="N821" s="58"/>
      <c r="O821" s="61"/>
      <c r="W821" s="98" t="b">
        <f t="shared" si="12"/>
        <v>0</v>
      </c>
      <c r="Y821" s="32" t="str">
        <f>IF($W821,VLOOKUP($B821,项目阶段与里程碑!$B:$E,3,FALSE),"")</f>
        <v/>
      </c>
      <c r="Z821" s="32" t="str">
        <f>IF($W821,VLOOKUP($B821,项目阶段与里程碑!$B:$E,4,FALSE),"")</f>
        <v/>
      </c>
      <c r="AA821" t="e">
        <f>VLOOKUP(F821,内部通讯录!$B:$F,5,FALSE)</f>
        <v>#N/A</v>
      </c>
      <c r="AB821" t="str">
        <f>IFERROR(VLOOKUP($AA821,项目参数!$I$14:$J$21,2,FALSE),"")</f>
        <v/>
      </c>
    </row>
    <row r="822" spans="1:28">
      <c r="A822" s="8"/>
      <c r="B822" s="8"/>
      <c r="C822" s="8"/>
      <c r="D822" s="8"/>
      <c r="E822" s="8"/>
      <c r="F822" s="8"/>
      <c r="G822" s="8"/>
      <c r="H822" s="116"/>
      <c r="I822" s="40"/>
      <c r="J822" s="120" t="str">
        <f>IF(AND($H822&gt;0,$I822&lt;&gt;"",$I822&gt;40000),IFERROR(WORKDAY.INTL($I822,INT(($H822+项目参数!$J$29-1)/项目参数!$J$29)-1,1,项目参数!$B$2:$B$200),WORKDAY($I822,INT(($H822+项目参数!$J$29-1)/项目参数!$J$29)-1,1)),"")</f>
        <v/>
      </c>
      <c r="K822" s="121" t="str">
        <f>IF(AND($L822&lt;&gt;"",$L822&gt;40000,$M822&lt;&gt;"",$M822&gt;40000),(1+IFERROR(NETWORKDAYS.INTL($L822,$M822,1,项目参数!$B$2:$B$200),NETWORKDAYS($L822,$M822,1)))*项目参数!$J$29,"")</f>
        <v/>
      </c>
      <c r="L822" s="40"/>
      <c r="M822" s="40"/>
      <c r="N822" s="58"/>
      <c r="O822" s="61"/>
      <c r="W822" s="98" t="b">
        <f t="shared" si="12"/>
        <v>0</v>
      </c>
      <c r="Y822" s="32" t="str">
        <f>IF($W822,VLOOKUP($B822,项目阶段与里程碑!$B:$E,3,FALSE),"")</f>
        <v/>
      </c>
      <c r="Z822" s="32" t="str">
        <f>IF($W822,VLOOKUP($B822,项目阶段与里程碑!$B:$E,4,FALSE),"")</f>
        <v/>
      </c>
      <c r="AA822" t="e">
        <f>VLOOKUP(F822,内部通讯录!$B:$F,5,FALSE)</f>
        <v>#N/A</v>
      </c>
      <c r="AB822" t="str">
        <f>IFERROR(VLOOKUP($AA822,项目参数!$I$14:$J$21,2,FALSE),"")</f>
        <v/>
      </c>
    </row>
    <row r="823" spans="1:28">
      <c r="A823" s="8"/>
      <c r="B823" s="8"/>
      <c r="C823" s="8"/>
      <c r="D823" s="8"/>
      <c r="E823" s="8"/>
      <c r="F823" s="8"/>
      <c r="G823" s="8"/>
      <c r="H823" s="116"/>
      <c r="I823" s="40"/>
      <c r="J823" s="120" t="str">
        <f>IF(AND($H823&gt;0,$I823&lt;&gt;"",$I823&gt;40000),IFERROR(WORKDAY.INTL($I823,INT(($H823+项目参数!$J$29-1)/项目参数!$J$29)-1,1,项目参数!$B$2:$B$200),WORKDAY($I823,INT(($H823+项目参数!$J$29-1)/项目参数!$J$29)-1,1)),"")</f>
        <v/>
      </c>
      <c r="K823" s="121" t="str">
        <f>IF(AND($L823&lt;&gt;"",$L823&gt;40000,$M823&lt;&gt;"",$M823&gt;40000),(1+IFERROR(NETWORKDAYS.INTL($L823,$M823,1,项目参数!$B$2:$B$200),NETWORKDAYS($L823,$M823,1)))*项目参数!$J$29,"")</f>
        <v/>
      </c>
      <c r="L823" s="40"/>
      <c r="M823" s="40"/>
      <c r="N823" s="58"/>
      <c r="O823" s="61"/>
      <c r="W823" s="98" t="b">
        <f t="shared" si="12"/>
        <v>0</v>
      </c>
      <c r="Y823" s="32" t="str">
        <f>IF($W823,VLOOKUP($B823,项目阶段与里程碑!$B:$E,3,FALSE),"")</f>
        <v/>
      </c>
      <c r="Z823" s="32" t="str">
        <f>IF($W823,VLOOKUP($B823,项目阶段与里程碑!$B:$E,4,FALSE),"")</f>
        <v/>
      </c>
      <c r="AA823" t="e">
        <f>VLOOKUP(F823,内部通讯录!$B:$F,5,FALSE)</f>
        <v>#N/A</v>
      </c>
      <c r="AB823" t="str">
        <f>IFERROR(VLOOKUP($AA823,项目参数!$I$14:$J$21,2,FALSE),"")</f>
        <v/>
      </c>
    </row>
    <row r="824" spans="1:28">
      <c r="A824" s="8"/>
      <c r="B824" s="8"/>
      <c r="C824" s="8"/>
      <c r="D824" s="8"/>
      <c r="E824" s="8"/>
      <c r="F824" s="8"/>
      <c r="G824" s="8"/>
      <c r="H824" s="116"/>
      <c r="I824" s="40"/>
      <c r="J824" s="120" t="str">
        <f>IF(AND($H824&gt;0,$I824&lt;&gt;"",$I824&gt;40000),IFERROR(WORKDAY.INTL($I824,INT(($H824+项目参数!$J$29-1)/项目参数!$J$29)-1,1,项目参数!$B$2:$B$200),WORKDAY($I824,INT(($H824+项目参数!$J$29-1)/项目参数!$J$29)-1,1)),"")</f>
        <v/>
      </c>
      <c r="K824" s="121" t="str">
        <f>IF(AND($L824&lt;&gt;"",$L824&gt;40000,$M824&lt;&gt;"",$M824&gt;40000),(1+IFERROR(NETWORKDAYS.INTL($L824,$M824,1,项目参数!$B$2:$B$200),NETWORKDAYS($L824,$M824,1)))*项目参数!$J$29,"")</f>
        <v/>
      </c>
      <c r="L824" s="40"/>
      <c r="M824" s="40"/>
      <c r="N824" s="58"/>
      <c r="O824" s="61"/>
      <c r="W824" s="98" t="b">
        <f t="shared" si="12"/>
        <v>0</v>
      </c>
      <c r="Y824" s="32" t="str">
        <f>IF($W824,VLOOKUP($B824,项目阶段与里程碑!$B:$E,3,FALSE),"")</f>
        <v/>
      </c>
      <c r="Z824" s="32" t="str">
        <f>IF($W824,VLOOKUP($B824,项目阶段与里程碑!$B:$E,4,FALSE),"")</f>
        <v/>
      </c>
      <c r="AA824" t="e">
        <f>VLOOKUP(F824,内部通讯录!$B:$F,5,FALSE)</f>
        <v>#N/A</v>
      </c>
      <c r="AB824" t="str">
        <f>IFERROR(VLOOKUP($AA824,项目参数!$I$14:$J$21,2,FALSE),"")</f>
        <v/>
      </c>
    </row>
    <row r="825" spans="1:28">
      <c r="A825" s="8"/>
      <c r="B825" s="8"/>
      <c r="C825" s="8"/>
      <c r="D825" s="8"/>
      <c r="E825" s="8"/>
      <c r="F825" s="8"/>
      <c r="G825" s="8"/>
      <c r="H825" s="116"/>
      <c r="I825" s="40"/>
      <c r="J825" s="120" t="str">
        <f>IF(AND($H825&gt;0,$I825&lt;&gt;"",$I825&gt;40000),IFERROR(WORKDAY.INTL($I825,INT(($H825+项目参数!$J$29-1)/项目参数!$J$29)-1,1,项目参数!$B$2:$B$200),WORKDAY($I825,INT(($H825+项目参数!$J$29-1)/项目参数!$J$29)-1,1)),"")</f>
        <v/>
      </c>
      <c r="K825" s="121" t="str">
        <f>IF(AND($L825&lt;&gt;"",$L825&gt;40000,$M825&lt;&gt;"",$M825&gt;40000),(1+IFERROR(NETWORKDAYS.INTL($L825,$M825,1,项目参数!$B$2:$B$200),NETWORKDAYS($L825,$M825,1)))*项目参数!$J$29,"")</f>
        <v/>
      </c>
      <c r="L825" s="40"/>
      <c r="M825" s="40"/>
      <c r="N825" s="58"/>
      <c r="O825" s="61"/>
      <c r="W825" s="98" t="b">
        <f t="shared" si="12"/>
        <v>0</v>
      </c>
      <c r="Y825" s="32" t="str">
        <f>IF($W825,VLOOKUP($B825,项目阶段与里程碑!$B:$E,3,FALSE),"")</f>
        <v/>
      </c>
      <c r="Z825" s="32" t="str">
        <f>IF($W825,VLOOKUP($B825,项目阶段与里程碑!$B:$E,4,FALSE),"")</f>
        <v/>
      </c>
      <c r="AA825" t="e">
        <f>VLOOKUP(F825,内部通讯录!$B:$F,5,FALSE)</f>
        <v>#N/A</v>
      </c>
      <c r="AB825" t="str">
        <f>IFERROR(VLOOKUP($AA825,项目参数!$I$14:$J$21,2,FALSE),"")</f>
        <v/>
      </c>
    </row>
    <row r="826" spans="1:28">
      <c r="A826" s="8"/>
      <c r="B826" s="8"/>
      <c r="C826" s="8"/>
      <c r="D826" s="8"/>
      <c r="E826" s="8"/>
      <c r="F826" s="8"/>
      <c r="G826" s="8"/>
      <c r="H826" s="116"/>
      <c r="I826" s="40"/>
      <c r="J826" s="120" t="str">
        <f>IF(AND($H826&gt;0,$I826&lt;&gt;"",$I826&gt;40000),IFERROR(WORKDAY.INTL($I826,INT(($H826+项目参数!$J$29-1)/项目参数!$J$29)-1,1,项目参数!$B$2:$B$200),WORKDAY($I826,INT(($H826+项目参数!$J$29-1)/项目参数!$J$29)-1,1)),"")</f>
        <v/>
      </c>
      <c r="K826" s="121" t="str">
        <f>IF(AND($L826&lt;&gt;"",$L826&gt;40000,$M826&lt;&gt;"",$M826&gt;40000),(1+IFERROR(NETWORKDAYS.INTL($L826,$M826,1,项目参数!$B$2:$B$200),NETWORKDAYS($L826,$M826,1)))*项目参数!$J$29,"")</f>
        <v/>
      </c>
      <c r="L826" s="40"/>
      <c r="M826" s="40"/>
      <c r="N826" s="58"/>
      <c r="O826" s="61"/>
      <c r="W826" s="98" t="b">
        <f t="shared" si="12"/>
        <v>0</v>
      </c>
      <c r="Y826" s="32" t="str">
        <f>IF($W826,VLOOKUP($B826,项目阶段与里程碑!$B:$E,3,FALSE),"")</f>
        <v/>
      </c>
      <c r="Z826" s="32" t="str">
        <f>IF($W826,VLOOKUP($B826,项目阶段与里程碑!$B:$E,4,FALSE),"")</f>
        <v/>
      </c>
      <c r="AA826" t="e">
        <f>VLOOKUP(F826,内部通讯录!$B:$F,5,FALSE)</f>
        <v>#N/A</v>
      </c>
      <c r="AB826" t="str">
        <f>IFERROR(VLOOKUP($AA826,项目参数!$I$14:$J$21,2,FALSE),"")</f>
        <v/>
      </c>
    </row>
    <row r="827" spans="1:28">
      <c r="A827" s="8"/>
      <c r="B827" s="8"/>
      <c r="C827" s="8"/>
      <c r="D827" s="8"/>
      <c r="E827" s="8"/>
      <c r="F827" s="8"/>
      <c r="G827" s="8"/>
      <c r="H827" s="116"/>
      <c r="I827" s="40"/>
      <c r="J827" s="120" t="str">
        <f>IF(AND($H827&gt;0,$I827&lt;&gt;"",$I827&gt;40000),IFERROR(WORKDAY.INTL($I827,INT(($H827+项目参数!$J$29-1)/项目参数!$J$29)-1,1,项目参数!$B$2:$B$200),WORKDAY($I827,INT(($H827+项目参数!$J$29-1)/项目参数!$J$29)-1,1)),"")</f>
        <v/>
      </c>
      <c r="K827" s="121" t="str">
        <f>IF(AND($L827&lt;&gt;"",$L827&gt;40000,$M827&lt;&gt;"",$M827&gt;40000),(1+IFERROR(NETWORKDAYS.INTL($L827,$M827,1,项目参数!$B$2:$B$200),NETWORKDAYS($L827,$M827,1)))*项目参数!$J$29,"")</f>
        <v/>
      </c>
      <c r="L827" s="40"/>
      <c r="M827" s="40"/>
      <c r="N827" s="58"/>
      <c r="O827" s="61"/>
      <c r="W827" s="98" t="b">
        <f t="shared" si="12"/>
        <v>0</v>
      </c>
      <c r="Y827" s="32" t="str">
        <f>IF($W827,VLOOKUP($B827,项目阶段与里程碑!$B:$E,3,FALSE),"")</f>
        <v/>
      </c>
      <c r="Z827" s="32" t="str">
        <f>IF($W827,VLOOKUP($B827,项目阶段与里程碑!$B:$E,4,FALSE),"")</f>
        <v/>
      </c>
      <c r="AA827" t="e">
        <f>VLOOKUP(F827,内部通讯录!$B:$F,5,FALSE)</f>
        <v>#N/A</v>
      </c>
      <c r="AB827" t="str">
        <f>IFERROR(VLOOKUP($AA827,项目参数!$I$14:$J$21,2,FALSE),"")</f>
        <v/>
      </c>
    </row>
    <row r="828" spans="1:28">
      <c r="A828" s="8"/>
      <c r="B828" s="8"/>
      <c r="C828" s="8"/>
      <c r="D828" s="8"/>
      <c r="E828" s="8"/>
      <c r="F828" s="8"/>
      <c r="G828" s="8"/>
      <c r="H828" s="116"/>
      <c r="I828" s="40"/>
      <c r="J828" s="120" t="str">
        <f>IF(AND($H828&gt;0,$I828&lt;&gt;"",$I828&gt;40000),IFERROR(WORKDAY.INTL($I828,INT(($H828+项目参数!$J$29-1)/项目参数!$J$29)-1,1,项目参数!$B$2:$B$200),WORKDAY($I828,INT(($H828+项目参数!$J$29-1)/项目参数!$J$29)-1,1)),"")</f>
        <v/>
      </c>
      <c r="K828" s="121" t="str">
        <f>IF(AND($L828&lt;&gt;"",$L828&gt;40000,$M828&lt;&gt;"",$M828&gt;40000),(1+IFERROR(NETWORKDAYS.INTL($L828,$M828,1,项目参数!$B$2:$B$200),NETWORKDAYS($L828,$M828,1)))*项目参数!$J$29,"")</f>
        <v/>
      </c>
      <c r="L828" s="40"/>
      <c r="M828" s="40"/>
      <c r="N828" s="58"/>
      <c r="O828" s="61"/>
      <c r="W828" s="98" t="b">
        <f t="shared" si="12"/>
        <v>0</v>
      </c>
      <c r="Y828" s="32" t="str">
        <f>IF($W828,VLOOKUP($B828,项目阶段与里程碑!$B:$E,3,FALSE),"")</f>
        <v/>
      </c>
      <c r="Z828" s="32" t="str">
        <f>IF($W828,VLOOKUP($B828,项目阶段与里程碑!$B:$E,4,FALSE),"")</f>
        <v/>
      </c>
      <c r="AA828" t="e">
        <f>VLOOKUP(F828,内部通讯录!$B:$F,5,FALSE)</f>
        <v>#N/A</v>
      </c>
      <c r="AB828" t="str">
        <f>IFERROR(VLOOKUP($AA828,项目参数!$I$14:$J$21,2,FALSE),"")</f>
        <v/>
      </c>
    </row>
    <row r="829" spans="1:28">
      <c r="A829" s="8"/>
      <c r="B829" s="8"/>
      <c r="C829" s="8"/>
      <c r="D829" s="8"/>
      <c r="E829" s="8"/>
      <c r="F829" s="8"/>
      <c r="G829" s="8"/>
      <c r="H829" s="116"/>
      <c r="I829" s="40"/>
      <c r="J829" s="120" t="str">
        <f>IF(AND($H829&gt;0,$I829&lt;&gt;"",$I829&gt;40000),IFERROR(WORKDAY.INTL($I829,INT(($H829+项目参数!$J$29-1)/项目参数!$J$29)-1,1,项目参数!$B$2:$B$200),WORKDAY($I829,INT(($H829+项目参数!$J$29-1)/项目参数!$J$29)-1,1)),"")</f>
        <v/>
      </c>
      <c r="K829" s="121" t="str">
        <f>IF(AND($L829&lt;&gt;"",$L829&gt;40000,$M829&lt;&gt;"",$M829&gt;40000),(1+IFERROR(NETWORKDAYS.INTL($L829,$M829,1,项目参数!$B$2:$B$200),NETWORKDAYS($L829,$M829,1)))*项目参数!$J$29,"")</f>
        <v/>
      </c>
      <c r="L829" s="40"/>
      <c r="M829" s="40"/>
      <c r="N829" s="58"/>
      <c r="O829" s="61"/>
      <c r="W829" s="98" t="b">
        <f t="shared" si="12"/>
        <v>0</v>
      </c>
      <c r="Y829" s="32" t="str">
        <f>IF($W829,VLOOKUP($B829,项目阶段与里程碑!$B:$E,3,FALSE),"")</f>
        <v/>
      </c>
      <c r="Z829" s="32" t="str">
        <f>IF($W829,VLOOKUP($B829,项目阶段与里程碑!$B:$E,4,FALSE),"")</f>
        <v/>
      </c>
      <c r="AA829" t="e">
        <f>VLOOKUP(F829,内部通讯录!$B:$F,5,FALSE)</f>
        <v>#N/A</v>
      </c>
      <c r="AB829" t="str">
        <f>IFERROR(VLOOKUP($AA829,项目参数!$I$14:$J$21,2,FALSE),"")</f>
        <v/>
      </c>
    </row>
    <row r="830" spans="1:28">
      <c r="A830" s="8"/>
      <c r="B830" s="8"/>
      <c r="C830" s="8"/>
      <c r="D830" s="8"/>
      <c r="E830" s="8"/>
      <c r="F830" s="8"/>
      <c r="G830" s="8"/>
      <c r="H830" s="116"/>
      <c r="I830" s="40"/>
      <c r="J830" s="120" t="str">
        <f>IF(AND($H830&gt;0,$I830&lt;&gt;"",$I830&gt;40000),IFERROR(WORKDAY.INTL($I830,INT(($H830+项目参数!$J$29-1)/项目参数!$J$29)-1,1,项目参数!$B$2:$B$200),WORKDAY($I830,INT(($H830+项目参数!$J$29-1)/项目参数!$J$29)-1,1)),"")</f>
        <v/>
      </c>
      <c r="K830" s="121" t="str">
        <f>IF(AND($L830&lt;&gt;"",$L830&gt;40000,$M830&lt;&gt;"",$M830&gt;40000),(1+IFERROR(NETWORKDAYS.INTL($L830,$M830,1,项目参数!$B$2:$B$200),NETWORKDAYS($L830,$M830,1)))*项目参数!$J$29,"")</f>
        <v/>
      </c>
      <c r="L830" s="40"/>
      <c r="M830" s="40"/>
      <c r="N830" s="58"/>
      <c r="O830" s="61"/>
      <c r="W830" s="98" t="b">
        <f t="shared" si="12"/>
        <v>0</v>
      </c>
      <c r="Y830" s="32" t="str">
        <f>IF($W830,VLOOKUP($B830,项目阶段与里程碑!$B:$E,3,FALSE),"")</f>
        <v/>
      </c>
      <c r="Z830" s="32" t="str">
        <f>IF($W830,VLOOKUP($B830,项目阶段与里程碑!$B:$E,4,FALSE),"")</f>
        <v/>
      </c>
      <c r="AA830" t="e">
        <f>VLOOKUP(F830,内部通讯录!$B:$F,5,FALSE)</f>
        <v>#N/A</v>
      </c>
      <c r="AB830" t="str">
        <f>IFERROR(VLOOKUP($AA830,项目参数!$I$14:$J$21,2,FALSE),"")</f>
        <v/>
      </c>
    </row>
    <row r="831" spans="1:28">
      <c r="A831" s="8"/>
      <c r="B831" s="8"/>
      <c r="C831" s="8"/>
      <c r="D831" s="8"/>
      <c r="E831" s="8"/>
      <c r="F831" s="8"/>
      <c r="G831" s="8"/>
      <c r="H831" s="116"/>
      <c r="I831" s="40"/>
      <c r="J831" s="120" t="str">
        <f>IF(AND($H831&gt;0,$I831&lt;&gt;"",$I831&gt;40000),IFERROR(WORKDAY.INTL($I831,INT(($H831+项目参数!$J$29-1)/项目参数!$J$29)-1,1,项目参数!$B$2:$B$200),WORKDAY($I831,INT(($H831+项目参数!$J$29-1)/项目参数!$J$29)-1,1)),"")</f>
        <v/>
      </c>
      <c r="K831" s="121" t="str">
        <f>IF(AND($L831&lt;&gt;"",$L831&gt;40000,$M831&lt;&gt;"",$M831&gt;40000),(1+IFERROR(NETWORKDAYS.INTL($L831,$M831,1,项目参数!$B$2:$B$200),NETWORKDAYS($L831,$M831,1)))*项目参数!$J$29,"")</f>
        <v/>
      </c>
      <c r="L831" s="40"/>
      <c r="M831" s="40"/>
      <c r="N831" s="58"/>
      <c r="O831" s="61"/>
      <c r="W831" s="98" t="b">
        <f t="shared" si="12"/>
        <v>0</v>
      </c>
      <c r="Y831" s="32" t="str">
        <f>IF($W831,VLOOKUP($B831,项目阶段与里程碑!$B:$E,3,FALSE),"")</f>
        <v/>
      </c>
      <c r="Z831" s="32" t="str">
        <f>IF($W831,VLOOKUP($B831,项目阶段与里程碑!$B:$E,4,FALSE),"")</f>
        <v/>
      </c>
      <c r="AA831" t="e">
        <f>VLOOKUP(F831,内部通讯录!$B:$F,5,FALSE)</f>
        <v>#N/A</v>
      </c>
      <c r="AB831" t="str">
        <f>IFERROR(VLOOKUP($AA831,项目参数!$I$14:$J$21,2,FALSE),"")</f>
        <v/>
      </c>
    </row>
    <row r="832" spans="1:28">
      <c r="A832" s="8"/>
      <c r="B832" s="8"/>
      <c r="C832" s="8"/>
      <c r="D832" s="8"/>
      <c r="E832" s="8"/>
      <c r="F832" s="8"/>
      <c r="G832" s="8"/>
      <c r="H832" s="116"/>
      <c r="I832" s="40"/>
      <c r="J832" s="120" t="str">
        <f>IF(AND($H832&gt;0,$I832&lt;&gt;"",$I832&gt;40000),IFERROR(WORKDAY.INTL($I832,INT(($H832+项目参数!$J$29-1)/项目参数!$J$29)-1,1,项目参数!$B$2:$B$200),WORKDAY($I832,INT(($H832+项目参数!$J$29-1)/项目参数!$J$29)-1,1)),"")</f>
        <v/>
      </c>
      <c r="K832" s="121" t="str">
        <f>IF(AND($L832&lt;&gt;"",$L832&gt;40000,$M832&lt;&gt;"",$M832&gt;40000),(1+IFERROR(NETWORKDAYS.INTL($L832,$M832,1,项目参数!$B$2:$B$200),NETWORKDAYS($L832,$M832,1)))*项目参数!$J$29,"")</f>
        <v/>
      </c>
      <c r="L832" s="40"/>
      <c r="M832" s="40"/>
      <c r="N832" s="58"/>
      <c r="O832" s="61"/>
      <c r="W832" s="98" t="b">
        <f t="shared" si="12"/>
        <v>0</v>
      </c>
      <c r="Y832" s="32" t="str">
        <f>IF($W832,VLOOKUP($B832,项目阶段与里程碑!$B:$E,3,FALSE),"")</f>
        <v/>
      </c>
      <c r="Z832" s="32" t="str">
        <f>IF($W832,VLOOKUP($B832,项目阶段与里程碑!$B:$E,4,FALSE),"")</f>
        <v/>
      </c>
      <c r="AA832" t="e">
        <f>VLOOKUP(F832,内部通讯录!$B:$F,5,FALSE)</f>
        <v>#N/A</v>
      </c>
      <c r="AB832" t="str">
        <f>IFERROR(VLOOKUP($AA832,项目参数!$I$14:$J$21,2,FALSE),"")</f>
        <v/>
      </c>
    </row>
    <row r="833" spans="1:28">
      <c r="A833" s="8"/>
      <c r="B833" s="8"/>
      <c r="C833" s="8"/>
      <c r="D833" s="8"/>
      <c r="E833" s="8"/>
      <c r="F833" s="8"/>
      <c r="G833" s="8"/>
      <c r="H833" s="116"/>
      <c r="I833" s="40"/>
      <c r="J833" s="120" t="str">
        <f>IF(AND($H833&gt;0,$I833&lt;&gt;"",$I833&gt;40000),IFERROR(WORKDAY.INTL($I833,INT(($H833+项目参数!$J$29-1)/项目参数!$J$29)-1,1,项目参数!$B$2:$B$200),WORKDAY($I833,INT(($H833+项目参数!$J$29-1)/项目参数!$J$29)-1,1)),"")</f>
        <v/>
      </c>
      <c r="K833" s="121" t="str">
        <f>IF(AND($L833&lt;&gt;"",$L833&gt;40000,$M833&lt;&gt;"",$M833&gt;40000),(1+IFERROR(NETWORKDAYS.INTL($L833,$M833,1,项目参数!$B$2:$B$200),NETWORKDAYS($L833,$M833,1)))*项目参数!$J$29,"")</f>
        <v/>
      </c>
      <c r="L833" s="40"/>
      <c r="M833" s="40"/>
      <c r="N833" s="58"/>
      <c r="O833" s="61"/>
      <c r="W833" s="98" t="b">
        <f t="shared" si="12"/>
        <v>0</v>
      </c>
      <c r="Y833" s="32" t="str">
        <f>IF($W833,VLOOKUP($B833,项目阶段与里程碑!$B:$E,3,FALSE),"")</f>
        <v/>
      </c>
      <c r="Z833" s="32" t="str">
        <f>IF($W833,VLOOKUP($B833,项目阶段与里程碑!$B:$E,4,FALSE),"")</f>
        <v/>
      </c>
      <c r="AA833" t="e">
        <f>VLOOKUP(F833,内部通讯录!$B:$F,5,FALSE)</f>
        <v>#N/A</v>
      </c>
      <c r="AB833" t="str">
        <f>IFERROR(VLOOKUP($AA833,项目参数!$I$14:$J$21,2,FALSE),"")</f>
        <v/>
      </c>
    </row>
    <row r="834" spans="1:28">
      <c r="A834" s="8"/>
      <c r="B834" s="8"/>
      <c r="C834" s="8"/>
      <c r="D834" s="8"/>
      <c r="E834" s="8"/>
      <c r="F834" s="8"/>
      <c r="G834" s="8"/>
      <c r="H834" s="116"/>
      <c r="I834" s="40"/>
      <c r="J834" s="120" t="str">
        <f>IF(AND($H834&gt;0,$I834&lt;&gt;"",$I834&gt;40000),IFERROR(WORKDAY.INTL($I834,INT(($H834+项目参数!$J$29-1)/项目参数!$J$29)-1,1,项目参数!$B$2:$B$200),WORKDAY($I834,INT(($H834+项目参数!$J$29-1)/项目参数!$J$29)-1,1)),"")</f>
        <v/>
      </c>
      <c r="K834" s="121" t="str">
        <f>IF(AND($L834&lt;&gt;"",$L834&gt;40000,$M834&lt;&gt;"",$M834&gt;40000),(1+IFERROR(NETWORKDAYS.INTL($L834,$M834,1,项目参数!$B$2:$B$200),NETWORKDAYS($L834,$M834,1)))*项目参数!$J$29,"")</f>
        <v/>
      </c>
      <c r="L834" s="40"/>
      <c r="M834" s="40"/>
      <c r="N834" s="58"/>
      <c r="O834" s="61"/>
      <c r="W834" s="98" t="b">
        <f t="shared" ref="W834:W897" si="13">AND(LEN(A834)&gt;0,LEN(C834)&gt;3,LEN(F834)&gt;1,OR(I834=0,AND(H834&gt;0,I834&gt;40000)),OR(L834=0,L834&gt;40000))</f>
        <v>0</v>
      </c>
      <c r="Y834" s="32" t="str">
        <f>IF($W834,VLOOKUP($B834,项目阶段与里程碑!$B:$E,3,FALSE),"")</f>
        <v/>
      </c>
      <c r="Z834" s="32" t="str">
        <f>IF($W834,VLOOKUP($B834,项目阶段与里程碑!$B:$E,4,FALSE),"")</f>
        <v/>
      </c>
      <c r="AA834" t="e">
        <f>VLOOKUP(F834,内部通讯录!$B:$F,5,FALSE)</f>
        <v>#N/A</v>
      </c>
      <c r="AB834" t="str">
        <f>IFERROR(VLOOKUP($AA834,项目参数!$I$14:$J$21,2,FALSE),"")</f>
        <v/>
      </c>
    </row>
    <row r="835" spans="1:28">
      <c r="A835" s="8"/>
      <c r="B835" s="8"/>
      <c r="C835" s="8"/>
      <c r="D835" s="8"/>
      <c r="E835" s="8"/>
      <c r="F835" s="8"/>
      <c r="G835" s="8"/>
      <c r="H835" s="116"/>
      <c r="I835" s="40"/>
      <c r="J835" s="120" t="str">
        <f>IF(AND($H835&gt;0,$I835&lt;&gt;"",$I835&gt;40000),IFERROR(WORKDAY.INTL($I835,INT(($H835+项目参数!$J$29-1)/项目参数!$J$29)-1,1,项目参数!$B$2:$B$200),WORKDAY($I835,INT(($H835+项目参数!$J$29-1)/项目参数!$J$29)-1,1)),"")</f>
        <v/>
      </c>
      <c r="K835" s="121" t="str">
        <f>IF(AND($L835&lt;&gt;"",$L835&gt;40000,$M835&lt;&gt;"",$M835&gt;40000),(1+IFERROR(NETWORKDAYS.INTL($L835,$M835,1,项目参数!$B$2:$B$200),NETWORKDAYS($L835,$M835,1)))*项目参数!$J$29,"")</f>
        <v/>
      </c>
      <c r="L835" s="40"/>
      <c r="M835" s="40"/>
      <c r="N835" s="58"/>
      <c r="O835" s="61"/>
      <c r="W835" s="98" t="b">
        <f t="shared" si="13"/>
        <v>0</v>
      </c>
      <c r="Y835" s="32" t="str">
        <f>IF($W835,VLOOKUP($B835,项目阶段与里程碑!$B:$E,3,FALSE),"")</f>
        <v/>
      </c>
      <c r="Z835" s="32" t="str">
        <f>IF($W835,VLOOKUP($B835,项目阶段与里程碑!$B:$E,4,FALSE),"")</f>
        <v/>
      </c>
      <c r="AA835" t="e">
        <f>VLOOKUP(F835,内部通讯录!$B:$F,5,FALSE)</f>
        <v>#N/A</v>
      </c>
      <c r="AB835" t="str">
        <f>IFERROR(VLOOKUP($AA835,项目参数!$I$14:$J$21,2,FALSE),"")</f>
        <v/>
      </c>
    </row>
    <row r="836" spans="1:28">
      <c r="A836" s="8"/>
      <c r="B836" s="8"/>
      <c r="C836" s="8"/>
      <c r="D836" s="8"/>
      <c r="E836" s="8"/>
      <c r="F836" s="8"/>
      <c r="G836" s="8"/>
      <c r="H836" s="116"/>
      <c r="I836" s="40"/>
      <c r="J836" s="120" t="str">
        <f>IF(AND($H836&gt;0,$I836&lt;&gt;"",$I836&gt;40000),IFERROR(WORKDAY.INTL($I836,INT(($H836+项目参数!$J$29-1)/项目参数!$J$29)-1,1,项目参数!$B$2:$B$200),WORKDAY($I836,INT(($H836+项目参数!$J$29-1)/项目参数!$J$29)-1,1)),"")</f>
        <v/>
      </c>
      <c r="K836" s="121" t="str">
        <f>IF(AND($L836&lt;&gt;"",$L836&gt;40000,$M836&lt;&gt;"",$M836&gt;40000),(1+IFERROR(NETWORKDAYS.INTL($L836,$M836,1,项目参数!$B$2:$B$200),NETWORKDAYS($L836,$M836,1)))*项目参数!$J$29,"")</f>
        <v/>
      </c>
      <c r="L836" s="40"/>
      <c r="M836" s="40"/>
      <c r="N836" s="58"/>
      <c r="O836" s="61"/>
      <c r="W836" s="98" t="b">
        <f t="shared" si="13"/>
        <v>0</v>
      </c>
      <c r="Y836" s="32" t="str">
        <f>IF($W836,VLOOKUP($B836,项目阶段与里程碑!$B:$E,3,FALSE),"")</f>
        <v/>
      </c>
      <c r="Z836" s="32" t="str">
        <f>IF($W836,VLOOKUP($B836,项目阶段与里程碑!$B:$E,4,FALSE),"")</f>
        <v/>
      </c>
      <c r="AA836" t="e">
        <f>VLOOKUP(F836,内部通讯录!$B:$F,5,FALSE)</f>
        <v>#N/A</v>
      </c>
      <c r="AB836" t="str">
        <f>IFERROR(VLOOKUP($AA836,项目参数!$I$14:$J$21,2,FALSE),"")</f>
        <v/>
      </c>
    </row>
    <row r="837" spans="1:28">
      <c r="A837" s="8"/>
      <c r="B837" s="8"/>
      <c r="C837" s="8"/>
      <c r="D837" s="8"/>
      <c r="E837" s="8"/>
      <c r="F837" s="8"/>
      <c r="G837" s="8"/>
      <c r="H837" s="116"/>
      <c r="I837" s="40"/>
      <c r="J837" s="120" t="str">
        <f>IF(AND($H837&gt;0,$I837&lt;&gt;"",$I837&gt;40000),IFERROR(WORKDAY.INTL($I837,INT(($H837+项目参数!$J$29-1)/项目参数!$J$29)-1,1,项目参数!$B$2:$B$200),WORKDAY($I837,INT(($H837+项目参数!$J$29-1)/项目参数!$J$29)-1,1)),"")</f>
        <v/>
      </c>
      <c r="K837" s="121" t="str">
        <f>IF(AND($L837&lt;&gt;"",$L837&gt;40000,$M837&lt;&gt;"",$M837&gt;40000),(1+IFERROR(NETWORKDAYS.INTL($L837,$M837,1,项目参数!$B$2:$B$200),NETWORKDAYS($L837,$M837,1)))*项目参数!$J$29,"")</f>
        <v/>
      </c>
      <c r="L837" s="40"/>
      <c r="M837" s="40"/>
      <c r="N837" s="58"/>
      <c r="O837" s="61"/>
      <c r="W837" s="98" t="b">
        <f t="shared" si="13"/>
        <v>0</v>
      </c>
      <c r="Y837" s="32" t="str">
        <f>IF($W837,VLOOKUP($B837,项目阶段与里程碑!$B:$E,3,FALSE),"")</f>
        <v/>
      </c>
      <c r="Z837" s="32" t="str">
        <f>IF($W837,VLOOKUP($B837,项目阶段与里程碑!$B:$E,4,FALSE),"")</f>
        <v/>
      </c>
      <c r="AA837" t="e">
        <f>VLOOKUP(F837,内部通讯录!$B:$F,5,FALSE)</f>
        <v>#N/A</v>
      </c>
      <c r="AB837" t="str">
        <f>IFERROR(VLOOKUP($AA837,项目参数!$I$14:$J$21,2,FALSE),"")</f>
        <v/>
      </c>
    </row>
    <row r="838" spans="1:28">
      <c r="A838" s="8"/>
      <c r="B838" s="8"/>
      <c r="C838" s="8"/>
      <c r="D838" s="8"/>
      <c r="E838" s="8"/>
      <c r="F838" s="8"/>
      <c r="G838" s="8"/>
      <c r="H838" s="116"/>
      <c r="I838" s="40"/>
      <c r="J838" s="120" t="str">
        <f>IF(AND($H838&gt;0,$I838&lt;&gt;"",$I838&gt;40000),IFERROR(WORKDAY.INTL($I838,INT(($H838+项目参数!$J$29-1)/项目参数!$J$29)-1,1,项目参数!$B$2:$B$200),WORKDAY($I838,INT(($H838+项目参数!$J$29-1)/项目参数!$J$29)-1,1)),"")</f>
        <v/>
      </c>
      <c r="K838" s="121" t="str">
        <f>IF(AND($L838&lt;&gt;"",$L838&gt;40000,$M838&lt;&gt;"",$M838&gt;40000),(1+IFERROR(NETWORKDAYS.INTL($L838,$M838,1,项目参数!$B$2:$B$200),NETWORKDAYS($L838,$M838,1)))*项目参数!$J$29,"")</f>
        <v/>
      </c>
      <c r="L838" s="40"/>
      <c r="M838" s="40"/>
      <c r="N838" s="58"/>
      <c r="O838" s="61"/>
      <c r="W838" s="98" t="b">
        <f t="shared" si="13"/>
        <v>0</v>
      </c>
      <c r="Y838" s="32" t="str">
        <f>IF($W838,VLOOKUP($B838,项目阶段与里程碑!$B:$E,3,FALSE),"")</f>
        <v/>
      </c>
      <c r="Z838" s="32" t="str">
        <f>IF($W838,VLOOKUP($B838,项目阶段与里程碑!$B:$E,4,FALSE),"")</f>
        <v/>
      </c>
      <c r="AA838" t="e">
        <f>VLOOKUP(F838,内部通讯录!$B:$F,5,FALSE)</f>
        <v>#N/A</v>
      </c>
      <c r="AB838" t="str">
        <f>IFERROR(VLOOKUP($AA838,项目参数!$I$14:$J$21,2,FALSE),"")</f>
        <v/>
      </c>
    </row>
    <row r="839" spans="1:28">
      <c r="A839" s="8"/>
      <c r="B839" s="8"/>
      <c r="C839" s="8"/>
      <c r="D839" s="8"/>
      <c r="E839" s="8"/>
      <c r="F839" s="8"/>
      <c r="G839" s="8"/>
      <c r="H839" s="116"/>
      <c r="I839" s="40"/>
      <c r="J839" s="120" t="str">
        <f>IF(AND($H839&gt;0,$I839&lt;&gt;"",$I839&gt;40000),IFERROR(WORKDAY.INTL($I839,INT(($H839+项目参数!$J$29-1)/项目参数!$J$29)-1,1,项目参数!$B$2:$B$200),WORKDAY($I839,INT(($H839+项目参数!$J$29-1)/项目参数!$J$29)-1,1)),"")</f>
        <v/>
      </c>
      <c r="K839" s="121" t="str">
        <f>IF(AND($L839&lt;&gt;"",$L839&gt;40000,$M839&lt;&gt;"",$M839&gt;40000),(1+IFERROR(NETWORKDAYS.INTL($L839,$M839,1,项目参数!$B$2:$B$200),NETWORKDAYS($L839,$M839,1)))*项目参数!$J$29,"")</f>
        <v/>
      </c>
      <c r="L839" s="40"/>
      <c r="M839" s="40"/>
      <c r="N839" s="58"/>
      <c r="O839" s="61"/>
      <c r="W839" s="98" t="b">
        <f t="shared" si="13"/>
        <v>0</v>
      </c>
      <c r="Y839" s="32" t="str">
        <f>IF($W839,VLOOKUP($B839,项目阶段与里程碑!$B:$E,3,FALSE),"")</f>
        <v/>
      </c>
      <c r="Z839" s="32" t="str">
        <f>IF($W839,VLOOKUP($B839,项目阶段与里程碑!$B:$E,4,FALSE),"")</f>
        <v/>
      </c>
      <c r="AA839" t="e">
        <f>VLOOKUP(F839,内部通讯录!$B:$F,5,FALSE)</f>
        <v>#N/A</v>
      </c>
      <c r="AB839" t="str">
        <f>IFERROR(VLOOKUP($AA839,项目参数!$I$14:$J$21,2,FALSE),"")</f>
        <v/>
      </c>
    </row>
    <row r="840" spans="1:28">
      <c r="A840" s="8"/>
      <c r="B840" s="8"/>
      <c r="C840" s="8"/>
      <c r="D840" s="8"/>
      <c r="E840" s="8"/>
      <c r="F840" s="8"/>
      <c r="G840" s="8"/>
      <c r="H840" s="116"/>
      <c r="I840" s="40"/>
      <c r="J840" s="120" t="str">
        <f>IF(AND($H840&gt;0,$I840&lt;&gt;"",$I840&gt;40000),IFERROR(WORKDAY.INTL($I840,INT(($H840+项目参数!$J$29-1)/项目参数!$J$29)-1,1,项目参数!$B$2:$B$200),WORKDAY($I840,INT(($H840+项目参数!$J$29-1)/项目参数!$J$29)-1,1)),"")</f>
        <v/>
      </c>
      <c r="K840" s="121" t="str">
        <f>IF(AND($L840&lt;&gt;"",$L840&gt;40000,$M840&lt;&gt;"",$M840&gt;40000),(1+IFERROR(NETWORKDAYS.INTL($L840,$M840,1,项目参数!$B$2:$B$200),NETWORKDAYS($L840,$M840,1)))*项目参数!$J$29,"")</f>
        <v/>
      </c>
      <c r="L840" s="40"/>
      <c r="M840" s="40"/>
      <c r="N840" s="58"/>
      <c r="O840" s="61"/>
      <c r="W840" s="98" t="b">
        <f t="shared" si="13"/>
        <v>0</v>
      </c>
      <c r="Y840" s="32" t="str">
        <f>IF($W840,VLOOKUP($B840,项目阶段与里程碑!$B:$E,3,FALSE),"")</f>
        <v/>
      </c>
      <c r="Z840" s="32" t="str">
        <f>IF($W840,VLOOKUP($B840,项目阶段与里程碑!$B:$E,4,FALSE),"")</f>
        <v/>
      </c>
      <c r="AA840" t="e">
        <f>VLOOKUP(F840,内部通讯录!$B:$F,5,FALSE)</f>
        <v>#N/A</v>
      </c>
      <c r="AB840" t="str">
        <f>IFERROR(VLOOKUP($AA840,项目参数!$I$14:$J$21,2,FALSE),"")</f>
        <v/>
      </c>
    </row>
    <row r="841" spans="1:28">
      <c r="A841" s="8"/>
      <c r="B841" s="8"/>
      <c r="C841" s="8"/>
      <c r="D841" s="8"/>
      <c r="E841" s="8"/>
      <c r="F841" s="8"/>
      <c r="G841" s="8"/>
      <c r="H841" s="116"/>
      <c r="I841" s="40"/>
      <c r="J841" s="120" t="str">
        <f>IF(AND($H841&gt;0,$I841&lt;&gt;"",$I841&gt;40000),IFERROR(WORKDAY.INTL($I841,INT(($H841+项目参数!$J$29-1)/项目参数!$J$29)-1,1,项目参数!$B$2:$B$200),WORKDAY($I841,INT(($H841+项目参数!$J$29-1)/项目参数!$J$29)-1,1)),"")</f>
        <v/>
      </c>
      <c r="K841" s="121" t="str">
        <f>IF(AND($L841&lt;&gt;"",$L841&gt;40000,$M841&lt;&gt;"",$M841&gt;40000),(1+IFERROR(NETWORKDAYS.INTL($L841,$M841,1,项目参数!$B$2:$B$200),NETWORKDAYS($L841,$M841,1)))*项目参数!$J$29,"")</f>
        <v/>
      </c>
      <c r="L841" s="40"/>
      <c r="M841" s="40"/>
      <c r="N841" s="58"/>
      <c r="O841" s="61"/>
      <c r="W841" s="98" t="b">
        <f t="shared" si="13"/>
        <v>0</v>
      </c>
      <c r="Y841" s="32" t="str">
        <f>IF($W841,VLOOKUP($B841,项目阶段与里程碑!$B:$E,3,FALSE),"")</f>
        <v/>
      </c>
      <c r="Z841" s="32" t="str">
        <f>IF($W841,VLOOKUP($B841,项目阶段与里程碑!$B:$E,4,FALSE),"")</f>
        <v/>
      </c>
      <c r="AA841" t="e">
        <f>VLOOKUP(F841,内部通讯录!$B:$F,5,FALSE)</f>
        <v>#N/A</v>
      </c>
      <c r="AB841" t="str">
        <f>IFERROR(VLOOKUP($AA841,项目参数!$I$14:$J$21,2,FALSE),"")</f>
        <v/>
      </c>
    </row>
    <row r="842" spans="1:28">
      <c r="A842" s="8"/>
      <c r="B842" s="8"/>
      <c r="C842" s="8"/>
      <c r="D842" s="8"/>
      <c r="E842" s="8"/>
      <c r="F842" s="8"/>
      <c r="G842" s="8"/>
      <c r="H842" s="116"/>
      <c r="I842" s="40"/>
      <c r="J842" s="120" t="str">
        <f>IF(AND($H842&gt;0,$I842&lt;&gt;"",$I842&gt;40000),IFERROR(WORKDAY.INTL($I842,INT(($H842+项目参数!$J$29-1)/项目参数!$J$29)-1,1,项目参数!$B$2:$B$200),WORKDAY($I842,INT(($H842+项目参数!$J$29-1)/项目参数!$J$29)-1,1)),"")</f>
        <v/>
      </c>
      <c r="K842" s="121" t="str">
        <f>IF(AND($L842&lt;&gt;"",$L842&gt;40000,$M842&lt;&gt;"",$M842&gt;40000),(1+IFERROR(NETWORKDAYS.INTL($L842,$M842,1,项目参数!$B$2:$B$200),NETWORKDAYS($L842,$M842,1)))*项目参数!$J$29,"")</f>
        <v/>
      </c>
      <c r="L842" s="40"/>
      <c r="M842" s="40"/>
      <c r="N842" s="58"/>
      <c r="O842" s="61"/>
      <c r="W842" s="98" t="b">
        <f t="shared" si="13"/>
        <v>0</v>
      </c>
      <c r="Y842" s="32" t="str">
        <f>IF($W842,VLOOKUP($B842,项目阶段与里程碑!$B:$E,3,FALSE),"")</f>
        <v/>
      </c>
      <c r="Z842" s="32" t="str">
        <f>IF($W842,VLOOKUP($B842,项目阶段与里程碑!$B:$E,4,FALSE),"")</f>
        <v/>
      </c>
      <c r="AA842" t="e">
        <f>VLOOKUP(F842,内部通讯录!$B:$F,5,FALSE)</f>
        <v>#N/A</v>
      </c>
      <c r="AB842" t="str">
        <f>IFERROR(VLOOKUP($AA842,项目参数!$I$14:$J$21,2,FALSE),"")</f>
        <v/>
      </c>
    </row>
    <row r="843" spans="1:28">
      <c r="A843" s="8"/>
      <c r="B843" s="8"/>
      <c r="C843" s="8"/>
      <c r="D843" s="8"/>
      <c r="E843" s="8"/>
      <c r="F843" s="8"/>
      <c r="G843" s="8"/>
      <c r="H843" s="116"/>
      <c r="I843" s="40"/>
      <c r="J843" s="120" t="str">
        <f>IF(AND($H843&gt;0,$I843&lt;&gt;"",$I843&gt;40000),IFERROR(WORKDAY.INTL($I843,INT(($H843+项目参数!$J$29-1)/项目参数!$J$29)-1,1,项目参数!$B$2:$B$200),WORKDAY($I843,INT(($H843+项目参数!$J$29-1)/项目参数!$J$29)-1,1)),"")</f>
        <v/>
      </c>
      <c r="K843" s="121" t="str">
        <f>IF(AND($L843&lt;&gt;"",$L843&gt;40000,$M843&lt;&gt;"",$M843&gt;40000),(1+IFERROR(NETWORKDAYS.INTL($L843,$M843,1,项目参数!$B$2:$B$200),NETWORKDAYS($L843,$M843,1)))*项目参数!$J$29,"")</f>
        <v/>
      </c>
      <c r="L843" s="40"/>
      <c r="M843" s="40"/>
      <c r="N843" s="58"/>
      <c r="O843" s="61"/>
      <c r="W843" s="98" t="b">
        <f t="shared" si="13"/>
        <v>0</v>
      </c>
      <c r="Y843" s="32" t="str">
        <f>IF($W843,VLOOKUP($B843,项目阶段与里程碑!$B:$E,3,FALSE),"")</f>
        <v/>
      </c>
      <c r="Z843" s="32" t="str">
        <f>IF($W843,VLOOKUP($B843,项目阶段与里程碑!$B:$E,4,FALSE),"")</f>
        <v/>
      </c>
      <c r="AA843" t="e">
        <f>VLOOKUP(F843,内部通讯录!$B:$F,5,FALSE)</f>
        <v>#N/A</v>
      </c>
      <c r="AB843" t="str">
        <f>IFERROR(VLOOKUP($AA843,项目参数!$I$14:$J$21,2,FALSE),"")</f>
        <v/>
      </c>
    </row>
    <row r="844" spans="1:28">
      <c r="A844" s="8"/>
      <c r="B844" s="8"/>
      <c r="C844" s="8"/>
      <c r="D844" s="8"/>
      <c r="E844" s="8"/>
      <c r="F844" s="8"/>
      <c r="G844" s="8"/>
      <c r="H844" s="116"/>
      <c r="I844" s="40"/>
      <c r="J844" s="120" t="str">
        <f>IF(AND($H844&gt;0,$I844&lt;&gt;"",$I844&gt;40000),IFERROR(WORKDAY.INTL($I844,INT(($H844+项目参数!$J$29-1)/项目参数!$J$29)-1,1,项目参数!$B$2:$B$200),WORKDAY($I844,INT(($H844+项目参数!$J$29-1)/项目参数!$J$29)-1,1)),"")</f>
        <v/>
      </c>
      <c r="K844" s="121" t="str">
        <f>IF(AND($L844&lt;&gt;"",$L844&gt;40000,$M844&lt;&gt;"",$M844&gt;40000),(1+IFERROR(NETWORKDAYS.INTL($L844,$M844,1,项目参数!$B$2:$B$200),NETWORKDAYS($L844,$M844,1)))*项目参数!$J$29,"")</f>
        <v/>
      </c>
      <c r="L844" s="40"/>
      <c r="M844" s="40"/>
      <c r="N844" s="58"/>
      <c r="O844" s="61"/>
      <c r="W844" s="98" t="b">
        <f t="shared" si="13"/>
        <v>0</v>
      </c>
      <c r="Y844" s="32" t="str">
        <f>IF($W844,VLOOKUP($B844,项目阶段与里程碑!$B:$E,3,FALSE),"")</f>
        <v/>
      </c>
      <c r="Z844" s="32" t="str">
        <f>IF($W844,VLOOKUP($B844,项目阶段与里程碑!$B:$E,4,FALSE),"")</f>
        <v/>
      </c>
      <c r="AA844" t="e">
        <f>VLOOKUP(F844,内部通讯录!$B:$F,5,FALSE)</f>
        <v>#N/A</v>
      </c>
      <c r="AB844" t="str">
        <f>IFERROR(VLOOKUP($AA844,项目参数!$I$14:$J$21,2,FALSE),"")</f>
        <v/>
      </c>
    </row>
    <row r="845" spans="1:28">
      <c r="A845" s="8"/>
      <c r="B845" s="8"/>
      <c r="C845" s="8"/>
      <c r="D845" s="8"/>
      <c r="E845" s="8"/>
      <c r="F845" s="8"/>
      <c r="G845" s="8"/>
      <c r="H845" s="116"/>
      <c r="I845" s="40"/>
      <c r="J845" s="120" t="str">
        <f>IF(AND($H845&gt;0,$I845&lt;&gt;"",$I845&gt;40000),IFERROR(WORKDAY.INTL($I845,INT(($H845+项目参数!$J$29-1)/项目参数!$J$29)-1,1,项目参数!$B$2:$B$200),WORKDAY($I845,INT(($H845+项目参数!$J$29-1)/项目参数!$J$29)-1,1)),"")</f>
        <v/>
      </c>
      <c r="K845" s="121" t="str">
        <f>IF(AND($L845&lt;&gt;"",$L845&gt;40000,$M845&lt;&gt;"",$M845&gt;40000),(1+IFERROR(NETWORKDAYS.INTL($L845,$M845,1,项目参数!$B$2:$B$200),NETWORKDAYS($L845,$M845,1)))*项目参数!$J$29,"")</f>
        <v/>
      </c>
      <c r="L845" s="40"/>
      <c r="M845" s="40"/>
      <c r="N845" s="58"/>
      <c r="O845" s="61"/>
      <c r="W845" s="98" t="b">
        <f t="shared" si="13"/>
        <v>0</v>
      </c>
      <c r="Y845" s="32" t="str">
        <f>IF($W845,VLOOKUP($B845,项目阶段与里程碑!$B:$E,3,FALSE),"")</f>
        <v/>
      </c>
      <c r="Z845" s="32" t="str">
        <f>IF($W845,VLOOKUP($B845,项目阶段与里程碑!$B:$E,4,FALSE),"")</f>
        <v/>
      </c>
      <c r="AA845" t="e">
        <f>VLOOKUP(F845,内部通讯录!$B:$F,5,FALSE)</f>
        <v>#N/A</v>
      </c>
      <c r="AB845" t="str">
        <f>IFERROR(VLOOKUP($AA845,项目参数!$I$14:$J$21,2,FALSE),"")</f>
        <v/>
      </c>
    </row>
    <row r="846" spans="1:28">
      <c r="A846" s="8"/>
      <c r="B846" s="8"/>
      <c r="C846" s="8"/>
      <c r="D846" s="8"/>
      <c r="E846" s="8"/>
      <c r="F846" s="8"/>
      <c r="G846" s="8"/>
      <c r="H846" s="116"/>
      <c r="I846" s="40"/>
      <c r="J846" s="120" t="str">
        <f>IF(AND($H846&gt;0,$I846&lt;&gt;"",$I846&gt;40000),IFERROR(WORKDAY.INTL($I846,INT(($H846+项目参数!$J$29-1)/项目参数!$J$29)-1,1,项目参数!$B$2:$B$200),WORKDAY($I846,INT(($H846+项目参数!$J$29-1)/项目参数!$J$29)-1,1)),"")</f>
        <v/>
      </c>
      <c r="K846" s="121" t="str">
        <f>IF(AND($L846&lt;&gt;"",$L846&gt;40000,$M846&lt;&gt;"",$M846&gt;40000),(1+IFERROR(NETWORKDAYS.INTL($L846,$M846,1,项目参数!$B$2:$B$200),NETWORKDAYS($L846,$M846,1)))*项目参数!$J$29,"")</f>
        <v/>
      </c>
      <c r="L846" s="40"/>
      <c r="M846" s="40"/>
      <c r="N846" s="58"/>
      <c r="O846" s="61"/>
      <c r="W846" s="98" t="b">
        <f t="shared" si="13"/>
        <v>0</v>
      </c>
      <c r="Y846" s="32" t="str">
        <f>IF($W846,VLOOKUP($B846,项目阶段与里程碑!$B:$E,3,FALSE),"")</f>
        <v/>
      </c>
      <c r="Z846" s="32" t="str">
        <f>IF($W846,VLOOKUP($B846,项目阶段与里程碑!$B:$E,4,FALSE),"")</f>
        <v/>
      </c>
      <c r="AA846" t="e">
        <f>VLOOKUP(F846,内部通讯录!$B:$F,5,FALSE)</f>
        <v>#N/A</v>
      </c>
      <c r="AB846" t="str">
        <f>IFERROR(VLOOKUP($AA846,项目参数!$I$14:$J$21,2,FALSE),"")</f>
        <v/>
      </c>
    </row>
    <row r="847" spans="1:28">
      <c r="A847" s="8"/>
      <c r="B847" s="8"/>
      <c r="C847" s="8"/>
      <c r="D847" s="8"/>
      <c r="E847" s="8"/>
      <c r="F847" s="8"/>
      <c r="G847" s="8"/>
      <c r="H847" s="116"/>
      <c r="I847" s="40"/>
      <c r="J847" s="120" t="str">
        <f>IF(AND($H847&gt;0,$I847&lt;&gt;"",$I847&gt;40000),IFERROR(WORKDAY.INTL($I847,INT(($H847+项目参数!$J$29-1)/项目参数!$J$29)-1,1,项目参数!$B$2:$B$200),WORKDAY($I847,INT(($H847+项目参数!$J$29-1)/项目参数!$J$29)-1,1)),"")</f>
        <v/>
      </c>
      <c r="K847" s="121" t="str">
        <f>IF(AND($L847&lt;&gt;"",$L847&gt;40000,$M847&lt;&gt;"",$M847&gt;40000),(1+IFERROR(NETWORKDAYS.INTL($L847,$M847,1,项目参数!$B$2:$B$200),NETWORKDAYS($L847,$M847,1)))*项目参数!$J$29,"")</f>
        <v/>
      </c>
      <c r="L847" s="40"/>
      <c r="M847" s="40"/>
      <c r="N847" s="58"/>
      <c r="O847" s="61"/>
      <c r="W847" s="98" t="b">
        <f t="shared" si="13"/>
        <v>0</v>
      </c>
      <c r="Y847" s="32" t="str">
        <f>IF($W847,VLOOKUP($B847,项目阶段与里程碑!$B:$E,3,FALSE),"")</f>
        <v/>
      </c>
      <c r="Z847" s="32" t="str">
        <f>IF($W847,VLOOKUP($B847,项目阶段与里程碑!$B:$E,4,FALSE),"")</f>
        <v/>
      </c>
      <c r="AA847" t="e">
        <f>VLOOKUP(F847,内部通讯录!$B:$F,5,FALSE)</f>
        <v>#N/A</v>
      </c>
      <c r="AB847" t="str">
        <f>IFERROR(VLOOKUP($AA847,项目参数!$I$14:$J$21,2,FALSE),"")</f>
        <v/>
      </c>
    </row>
    <row r="848" spans="1:28">
      <c r="A848" s="8"/>
      <c r="B848" s="8"/>
      <c r="C848" s="8"/>
      <c r="D848" s="8"/>
      <c r="E848" s="8"/>
      <c r="F848" s="8"/>
      <c r="G848" s="8"/>
      <c r="H848" s="116"/>
      <c r="I848" s="40"/>
      <c r="J848" s="120" t="str">
        <f>IF(AND($H848&gt;0,$I848&lt;&gt;"",$I848&gt;40000),IFERROR(WORKDAY.INTL($I848,INT(($H848+项目参数!$J$29-1)/项目参数!$J$29)-1,1,项目参数!$B$2:$B$200),WORKDAY($I848,INT(($H848+项目参数!$J$29-1)/项目参数!$J$29)-1,1)),"")</f>
        <v/>
      </c>
      <c r="K848" s="121" t="str">
        <f>IF(AND($L848&lt;&gt;"",$L848&gt;40000,$M848&lt;&gt;"",$M848&gt;40000),(1+IFERROR(NETWORKDAYS.INTL($L848,$M848,1,项目参数!$B$2:$B$200),NETWORKDAYS($L848,$M848,1)))*项目参数!$J$29,"")</f>
        <v/>
      </c>
      <c r="L848" s="40"/>
      <c r="M848" s="40"/>
      <c r="N848" s="58"/>
      <c r="O848" s="61"/>
      <c r="W848" s="98" t="b">
        <f t="shared" si="13"/>
        <v>0</v>
      </c>
      <c r="Y848" s="32" t="str">
        <f>IF($W848,VLOOKUP($B848,项目阶段与里程碑!$B:$E,3,FALSE),"")</f>
        <v/>
      </c>
      <c r="Z848" s="32" t="str">
        <f>IF($W848,VLOOKUP($B848,项目阶段与里程碑!$B:$E,4,FALSE),"")</f>
        <v/>
      </c>
      <c r="AA848" t="e">
        <f>VLOOKUP(F848,内部通讯录!$B:$F,5,FALSE)</f>
        <v>#N/A</v>
      </c>
      <c r="AB848" t="str">
        <f>IFERROR(VLOOKUP($AA848,项目参数!$I$14:$J$21,2,FALSE),"")</f>
        <v/>
      </c>
    </row>
    <row r="849" spans="1:28">
      <c r="A849" s="8"/>
      <c r="B849" s="8"/>
      <c r="C849" s="8"/>
      <c r="D849" s="8"/>
      <c r="E849" s="8"/>
      <c r="F849" s="8"/>
      <c r="G849" s="8"/>
      <c r="H849" s="116"/>
      <c r="I849" s="40"/>
      <c r="J849" s="120" t="str">
        <f>IF(AND($H849&gt;0,$I849&lt;&gt;"",$I849&gt;40000),IFERROR(WORKDAY.INTL($I849,INT(($H849+项目参数!$J$29-1)/项目参数!$J$29)-1,1,项目参数!$B$2:$B$200),WORKDAY($I849,INT(($H849+项目参数!$J$29-1)/项目参数!$J$29)-1,1)),"")</f>
        <v/>
      </c>
      <c r="K849" s="121" t="str">
        <f>IF(AND($L849&lt;&gt;"",$L849&gt;40000,$M849&lt;&gt;"",$M849&gt;40000),(1+IFERROR(NETWORKDAYS.INTL($L849,$M849,1,项目参数!$B$2:$B$200),NETWORKDAYS($L849,$M849,1)))*项目参数!$J$29,"")</f>
        <v/>
      </c>
      <c r="L849" s="40"/>
      <c r="M849" s="40"/>
      <c r="N849" s="58"/>
      <c r="O849" s="61"/>
      <c r="W849" s="98" t="b">
        <f t="shared" si="13"/>
        <v>0</v>
      </c>
      <c r="Y849" s="32" t="str">
        <f>IF($W849,VLOOKUP($B849,项目阶段与里程碑!$B:$E,3,FALSE),"")</f>
        <v/>
      </c>
      <c r="Z849" s="32" t="str">
        <f>IF($W849,VLOOKUP($B849,项目阶段与里程碑!$B:$E,4,FALSE),"")</f>
        <v/>
      </c>
      <c r="AA849" t="e">
        <f>VLOOKUP(F849,内部通讯录!$B:$F,5,FALSE)</f>
        <v>#N/A</v>
      </c>
      <c r="AB849" t="str">
        <f>IFERROR(VLOOKUP($AA849,项目参数!$I$14:$J$21,2,FALSE),"")</f>
        <v/>
      </c>
    </row>
    <row r="850" spans="1:28">
      <c r="A850" s="8"/>
      <c r="B850" s="8"/>
      <c r="C850" s="8"/>
      <c r="D850" s="8"/>
      <c r="E850" s="8"/>
      <c r="F850" s="8"/>
      <c r="G850" s="8"/>
      <c r="H850" s="116"/>
      <c r="I850" s="40"/>
      <c r="J850" s="120" t="str">
        <f>IF(AND($H850&gt;0,$I850&lt;&gt;"",$I850&gt;40000),IFERROR(WORKDAY.INTL($I850,INT(($H850+项目参数!$J$29-1)/项目参数!$J$29)-1,1,项目参数!$B$2:$B$200),WORKDAY($I850,INT(($H850+项目参数!$J$29-1)/项目参数!$J$29)-1,1)),"")</f>
        <v/>
      </c>
      <c r="K850" s="121" t="str">
        <f>IF(AND($L850&lt;&gt;"",$L850&gt;40000,$M850&lt;&gt;"",$M850&gt;40000),(1+IFERROR(NETWORKDAYS.INTL($L850,$M850,1,项目参数!$B$2:$B$200),NETWORKDAYS($L850,$M850,1)))*项目参数!$J$29,"")</f>
        <v/>
      </c>
      <c r="L850" s="40"/>
      <c r="M850" s="40"/>
      <c r="N850" s="58"/>
      <c r="O850" s="61"/>
      <c r="W850" s="98" t="b">
        <f t="shared" si="13"/>
        <v>0</v>
      </c>
      <c r="Y850" s="32" t="str">
        <f>IF($W850,VLOOKUP($B850,项目阶段与里程碑!$B:$E,3,FALSE),"")</f>
        <v/>
      </c>
      <c r="Z850" s="32" t="str">
        <f>IF($W850,VLOOKUP($B850,项目阶段与里程碑!$B:$E,4,FALSE),"")</f>
        <v/>
      </c>
      <c r="AA850" t="e">
        <f>VLOOKUP(F850,内部通讯录!$B:$F,5,FALSE)</f>
        <v>#N/A</v>
      </c>
      <c r="AB850" t="str">
        <f>IFERROR(VLOOKUP($AA850,项目参数!$I$14:$J$21,2,FALSE),"")</f>
        <v/>
      </c>
    </row>
    <row r="851" spans="1:28">
      <c r="A851" s="8"/>
      <c r="B851" s="8"/>
      <c r="C851" s="8"/>
      <c r="D851" s="8"/>
      <c r="E851" s="8"/>
      <c r="F851" s="8"/>
      <c r="G851" s="8"/>
      <c r="H851" s="116"/>
      <c r="I851" s="40"/>
      <c r="J851" s="120" t="str">
        <f>IF(AND($H851&gt;0,$I851&lt;&gt;"",$I851&gt;40000),IFERROR(WORKDAY.INTL($I851,INT(($H851+项目参数!$J$29-1)/项目参数!$J$29)-1,1,项目参数!$B$2:$B$200),WORKDAY($I851,INT(($H851+项目参数!$J$29-1)/项目参数!$J$29)-1,1)),"")</f>
        <v/>
      </c>
      <c r="K851" s="121" t="str">
        <f>IF(AND($L851&lt;&gt;"",$L851&gt;40000,$M851&lt;&gt;"",$M851&gt;40000),(1+IFERROR(NETWORKDAYS.INTL($L851,$M851,1,项目参数!$B$2:$B$200),NETWORKDAYS($L851,$M851,1)))*项目参数!$J$29,"")</f>
        <v/>
      </c>
      <c r="L851" s="40"/>
      <c r="M851" s="40"/>
      <c r="N851" s="58"/>
      <c r="O851" s="61"/>
      <c r="W851" s="98" t="b">
        <f t="shared" si="13"/>
        <v>0</v>
      </c>
      <c r="Y851" s="32" t="str">
        <f>IF($W851,VLOOKUP($B851,项目阶段与里程碑!$B:$E,3,FALSE),"")</f>
        <v/>
      </c>
      <c r="Z851" s="32" t="str">
        <f>IF($W851,VLOOKUP($B851,项目阶段与里程碑!$B:$E,4,FALSE),"")</f>
        <v/>
      </c>
      <c r="AA851" t="e">
        <f>VLOOKUP(F851,内部通讯录!$B:$F,5,FALSE)</f>
        <v>#N/A</v>
      </c>
      <c r="AB851" t="str">
        <f>IFERROR(VLOOKUP($AA851,项目参数!$I$14:$J$21,2,FALSE),"")</f>
        <v/>
      </c>
    </row>
    <row r="852" spans="1:28">
      <c r="A852" s="8"/>
      <c r="B852" s="8"/>
      <c r="C852" s="8"/>
      <c r="D852" s="8"/>
      <c r="E852" s="8"/>
      <c r="F852" s="8"/>
      <c r="G852" s="8"/>
      <c r="H852" s="116"/>
      <c r="I852" s="40"/>
      <c r="J852" s="120" t="str">
        <f>IF(AND($H852&gt;0,$I852&lt;&gt;"",$I852&gt;40000),IFERROR(WORKDAY.INTL($I852,INT(($H852+项目参数!$J$29-1)/项目参数!$J$29)-1,1,项目参数!$B$2:$B$200),WORKDAY($I852,INT(($H852+项目参数!$J$29-1)/项目参数!$J$29)-1,1)),"")</f>
        <v/>
      </c>
      <c r="K852" s="121" t="str">
        <f>IF(AND($L852&lt;&gt;"",$L852&gt;40000,$M852&lt;&gt;"",$M852&gt;40000),(1+IFERROR(NETWORKDAYS.INTL($L852,$M852,1,项目参数!$B$2:$B$200),NETWORKDAYS($L852,$M852,1)))*项目参数!$J$29,"")</f>
        <v/>
      </c>
      <c r="L852" s="40"/>
      <c r="M852" s="40"/>
      <c r="N852" s="58"/>
      <c r="O852" s="61"/>
      <c r="W852" s="98" t="b">
        <f t="shared" si="13"/>
        <v>0</v>
      </c>
      <c r="Y852" s="32" t="str">
        <f>IF($W852,VLOOKUP($B852,项目阶段与里程碑!$B:$E,3,FALSE),"")</f>
        <v/>
      </c>
      <c r="Z852" s="32" t="str">
        <f>IF($W852,VLOOKUP($B852,项目阶段与里程碑!$B:$E,4,FALSE),"")</f>
        <v/>
      </c>
      <c r="AA852" t="e">
        <f>VLOOKUP(F852,内部通讯录!$B:$F,5,FALSE)</f>
        <v>#N/A</v>
      </c>
      <c r="AB852" t="str">
        <f>IFERROR(VLOOKUP($AA852,项目参数!$I$14:$J$21,2,FALSE),"")</f>
        <v/>
      </c>
    </row>
    <row r="853" spans="1:28">
      <c r="A853" s="8"/>
      <c r="B853" s="8"/>
      <c r="C853" s="8"/>
      <c r="D853" s="8"/>
      <c r="E853" s="8"/>
      <c r="F853" s="8"/>
      <c r="G853" s="8"/>
      <c r="H853" s="116"/>
      <c r="I853" s="40"/>
      <c r="J853" s="120" t="str">
        <f>IF(AND($H853&gt;0,$I853&lt;&gt;"",$I853&gt;40000),IFERROR(WORKDAY.INTL($I853,INT(($H853+项目参数!$J$29-1)/项目参数!$J$29)-1,1,项目参数!$B$2:$B$200),WORKDAY($I853,INT(($H853+项目参数!$J$29-1)/项目参数!$J$29)-1,1)),"")</f>
        <v/>
      </c>
      <c r="K853" s="121" t="str">
        <f>IF(AND($L853&lt;&gt;"",$L853&gt;40000,$M853&lt;&gt;"",$M853&gt;40000),(1+IFERROR(NETWORKDAYS.INTL($L853,$M853,1,项目参数!$B$2:$B$200),NETWORKDAYS($L853,$M853,1)))*项目参数!$J$29,"")</f>
        <v/>
      </c>
      <c r="L853" s="40"/>
      <c r="M853" s="40"/>
      <c r="N853" s="58"/>
      <c r="O853" s="61"/>
      <c r="W853" s="98" t="b">
        <f t="shared" si="13"/>
        <v>0</v>
      </c>
      <c r="Y853" s="32" t="str">
        <f>IF($W853,VLOOKUP($B853,项目阶段与里程碑!$B:$E,3,FALSE),"")</f>
        <v/>
      </c>
      <c r="Z853" s="32" t="str">
        <f>IF($W853,VLOOKUP($B853,项目阶段与里程碑!$B:$E,4,FALSE),"")</f>
        <v/>
      </c>
      <c r="AA853" t="e">
        <f>VLOOKUP(F853,内部通讯录!$B:$F,5,FALSE)</f>
        <v>#N/A</v>
      </c>
      <c r="AB853" t="str">
        <f>IFERROR(VLOOKUP($AA853,项目参数!$I$14:$J$21,2,FALSE),"")</f>
        <v/>
      </c>
    </row>
    <row r="854" spans="1:28">
      <c r="A854" s="8"/>
      <c r="B854" s="8"/>
      <c r="C854" s="8"/>
      <c r="D854" s="8"/>
      <c r="E854" s="8"/>
      <c r="F854" s="8"/>
      <c r="G854" s="8"/>
      <c r="H854" s="116"/>
      <c r="I854" s="40"/>
      <c r="J854" s="120" t="str">
        <f>IF(AND($H854&gt;0,$I854&lt;&gt;"",$I854&gt;40000),IFERROR(WORKDAY.INTL($I854,INT(($H854+项目参数!$J$29-1)/项目参数!$J$29)-1,1,项目参数!$B$2:$B$200),WORKDAY($I854,INT(($H854+项目参数!$J$29-1)/项目参数!$J$29)-1,1)),"")</f>
        <v/>
      </c>
      <c r="K854" s="121" t="str">
        <f>IF(AND($L854&lt;&gt;"",$L854&gt;40000,$M854&lt;&gt;"",$M854&gt;40000),(1+IFERROR(NETWORKDAYS.INTL($L854,$M854,1,项目参数!$B$2:$B$200),NETWORKDAYS($L854,$M854,1)))*项目参数!$J$29,"")</f>
        <v/>
      </c>
      <c r="L854" s="40"/>
      <c r="M854" s="40"/>
      <c r="N854" s="58"/>
      <c r="O854" s="61"/>
      <c r="W854" s="98" t="b">
        <f t="shared" si="13"/>
        <v>0</v>
      </c>
      <c r="Y854" s="32" t="str">
        <f>IF($W854,VLOOKUP($B854,项目阶段与里程碑!$B:$E,3,FALSE),"")</f>
        <v/>
      </c>
      <c r="Z854" s="32" t="str">
        <f>IF($W854,VLOOKUP($B854,项目阶段与里程碑!$B:$E,4,FALSE),"")</f>
        <v/>
      </c>
      <c r="AA854" t="e">
        <f>VLOOKUP(F854,内部通讯录!$B:$F,5,FALSE)</f>
        <v>#N/A</v>
      </c>
      <c r="AB854" t="str">
        <f>IFERROR(VLOOKUP($AA854,项目参数!$I$14:$J$21,2,FALSE),"")</f>
        <v/>
      </c>
    </row>
    <row r="855" spans="1:28">
      <c r="A855" s="8"/>
      <c r="B855" s="8"/>
      <c r="C855" s="8"/>
      <c r="D855" s="8"/>
      <c r="E855" s="8"/>
      <c r="F855" s="8"/>
      <c r="G855" s="8"/>
      <c r="H855" s="116"/>
      <c r="I855" s="40"/>
      <c r="J855" s="120" t="str">
        <f>IF(AND($H855&gt;0,$I855&lt;&gt;"",$I855&gt;40000),IFERROR(WORKDAY.INTL($I855,INT(($H855+项目参数!$J$29-1)/项目参数!$J$29)-1,1,项目参数!$B$2:$B$200),WORKDAY($I855,INT(($H855+项目参数!$J$29-1)/项目参数!$J$29)-1,1)),"")</f>
        <v/>
      </c>
      <c r="K855" s="121" t="str">
        <f>IF(AND($L855&lt;&gt;"",$L855&gt;40000,$M855&lt;&gt;"",$M855&gt;40000),(1+IFERROR(NETWORKDAYS.INTL($L855,$M855,1,项目参数!$B$2:$B$200),NETWORKDAYS($L855,$M855,1)))*项目参数!$J$29,"")</f>
        <v/>
      </c>
      <c r="L855" s="40"/>
      <c r="M855" s="40"/>
      <c r="N855" s="58"/>
      <c r="O855" s="61"/>
      <c r="W855" s="98" t="b">
        <f t="shared" si="13"/>
        <v>0</v>
      </c>
      <c r="Y855" s="32" t="str">
        <f>IF($W855,VLOOKUP($B855,项目阶段与里程碑!$B:$E,3,FALSE),"")</f>
        <v/>
      </c>
      <c r="Z855" s="32" t="str">
        <f>IF($W855,VLOOKUP($B855,项目阶段与里程碑!$B:$E,4,FALSE),"")</f>
        <v/>
      </c>
      <c r="AA855" t="e">
        <f>VLOOKUP(F855,内部通讯录!$B:$F,5,FALSE)</f>
        <v>#N/A</v>
      </c>
      <c r="AB855" t="str">
        <f>IFERROR(VLOOKUP($AA855,项目参数!$I$14:$J$21,2,FALSE),"")</f>
        <v/>
      </c>
    </row>
    <row r="856" spans="1:28">
      <c r="A856" s="8"/>
      <c r="B856" s="8"/>
      <c r="C856" s="8"/>
      <c r="D856" s="8"/>
      <c r="E856" s="8"/>
      <c r="F856" s="8"/>
      <c r="G856" s="8"/>
      <c r="H856" s="116"/>
      <c r="I856" s="40"/>
      <c r="J856" s="120" t="str">
        <f>IF(AND($H856&gt;0,$I856&lt;&gt;"",$I856&gt;40000),IFERROR(WORKDAY.INTL($I856,INT(($H856+项目参数!$J$29-1)/项目参数!$J$29)-1,1,项目参数!$B$2:$B$200),WORKDAY($I856,INT(($H856+项目参数!$J$29-1)/项目参数!$J$29)-1,1)),"")</f>
        <v/>
      </c>
      <c r="K856" s="121" t="str">
        <f>IF(AND($L856&lt;&gt;"",$L856&gt;40000,$M856&lt;&gt;"",$M856&gt;40000),(1+IFERROR(NETWORKDAYS.INTL($L856,$M856,1,项目参数!$B$2:$B$200),NETWORKDAYS($L856,$M856,1)))*项目参数!$J$29,"")</f>
        <v/>
      </c>
      <c r="L856" s="40"/>
      <c r="M856" s="40"/>
      <c r="N856" s="58"/>
      <c r="O856" s="61"/>
      <c r="W856" s="98" t="b">
        <f t="shared" si="13"/>
        <v>0</v>
      </c>
      <c r="Y856" s="32" t="str">
        <f>IF($W856,VLOOKUP($B856,项目阶段与里程碑!$B:$E,3,FALSE),"")</f>
        <v/>
      </c>
      <c r="Z856" s="32" t="str">
        <f>IF($W856,VLOOKUP($B856,项目阶段与里程碑!$B:$E,4,FALSE),"")</f>
        <v/>
      </c>
      <c r="AA856" t="e">
        <f>VLOOKUP(F856,内部通讯录!$B:$F,5,FALSE)</f>
        <v>#N/A</v>
      </c>
      <c r="AB856" t="str">
        <f>IFERROR(VLOOKUP($AA856,项目参数!$I$14:$J$21,2,FALSE),"")</f>
        <v/>
      </c>
    </row>
    <row r="857" spans="1:28">
      <c r="A857" s="8"/>
      <c r="B857" s="8"/>
      <c r="C857" s="8"/>
      <c r="D857" s="8"/>
      <c r="E857" s="8"/>
      <c r="F857" s="8"/>
      <c r="G857" s="8"/>
      <c r="H857" s="116"/>
      <c r="I857" s="40"/>
      <c r="J857" s="120" t="str">
        <f>IF(AND($H857&gt;0,$I857&lt;&gt;"",$I857&gt;40000),IFERROR(WORKDAY.INTL($I857,INT(($H857+项目参数!$J$29-1)/项目参数!$J$29)-1,1,项目参数!$B$2:$B$200),WORKDAY($I857,INT(($H857+项目参数!$J$29-1)/项目参数!$J$29)-1,1)),"")</f>
        <v/>
      </c>
      <c r="K857" s="121" t="str">
        <f>IF(AND($L857&lt;&gt;"",$L857&gt;40000,$M857&lt;&gt;"",$M857&gt;40000),(1+IFERROR(NETWORKDAYS.INTL($L857,$M857,1,项目参数!$B$2:$B$200),NETWORKDAYS($L857,$M857,1)))*项目参数!$J$29,"")</f>
        <v/>
      </c>
      <c r="L857" s="40"/>
      <c r="M857" s="40"/>
      <c r="N857" s="58"/>
      <c r="O857" s="61"/>
      <c r="W857" s="98" t="b">
        <f t="shared" si="13"/>
        <v>0</v>
      </c>
      <c r="Y857" s="32" t="str">
        <f>IF($W857,VLOOKUP($B857,项目阶段与里程碑!$B:$E,3,FALSE),"")</f>
        <v/>
      </c>
      <c r="Z857" s="32" t="str">
        <f>IF($W857,VLOOKUP($B857,项目阶段与里程碑!$B:$E,4,FALSE),"")</f>
        <v/>
      </c>
      <c r="AA857" t="e">
        <f>VLOOKUP(F857,内部通讯录!$B:$F,5,FALSE)</f>
        <v>#N/A</v>
      </c>
      <c r="AB857" t="str">
        <f>IFERROR(VLOOKUP($AA857,项目参数!$I$14:$J$21,2,FALSE),"")</f>
        <v/>
      </c>
    </row>
    <row r="858" spans="1:28">
      <c r="A858" s="8"/>
      <c r="B858" s="8"/>
      <c r="C858" s="8"/>
      <c r="D858" s="8"/>
      <c r="E858" s="8"/>
      <c r="F858" s="8"/>
      <c r="G858" s="8"/>
      <c r="H858" s="116"/>
      <c r="I858" s="40"/>
      <c r="J858" s="120" t="str">
        <f>IF(AND($H858&gt;0,$I858&lt;&gt;"",$I858&gt;40000),IFERROR(WORKDAY.INTL($I858,INT(($H858+项目参数!$J$29-1)/项目参数!$J$29)-1,1,项目参数!$B$2:$B$200),WORKDAY($I858,INT(($H858+项目参数!$J$29-1)/项目参数!$J$29)-1,1)),"")</f>
        <v/>
      </c>
      <c r="K858" s="121" t="str">
        <f>IF(AND($L858&lt;&gt;"",$L858&gt;40000,$M858&lt;&gt;"",$M858&gt;40000),(1+IFERROR(NETWORKDAYS.INTL($L858,$M858,1,项目参数!$B$2:$B$200),NETWORKDAYS($L858,$M858,1)))*项目参数!$J$29,"")</f>
        <v/>
      </c>
      <c r="L858" s="40"/>
      <c r="M858" s="40"/>
      <c r="N858" s="58"/>
      <c r="O858" s="61"/>
      <c r="W858" s="98" t="b">
        <f t="shared" si="13"/>
        <v>0</v>
      </c>
      <c r="Y858" s="32" t="str">
        <f>IF($W858,VLOOKUP($B858,项目阶段与里程碑!$B:$E,3,FALSE),"")</f>
        <v/>
      </c>
      <c r="Z858" s="32" t="str">
        <f>IF($W858,VLOOKUP($B858,项目阶段与里程碑!$B:$E,4,FALSE),"")</f>
        <v/>
      </c>
      <c r="AA858" t="e">
        <f>VLOOKUP(F858,内部通讯录!$B:$F,5,FALSE)</f>
        <v>#N/A</v>
      </c>
      <c r="AB858" t="str">
        <f>IFERROR(VLOOKUP($AA858,项目参数!$I$14:$J$21,2,FALSE),"")</f>
        <v/>
      </c>
    </row>
    <row r="859" spans="1:28">
      <c r="A859" s="8"/>
      <c r="B859" s="8"/>
      <c r="C859" s="8"/>
      <c r="D859" s="8"/>
      <c r="E859" s="8"/>
      <c r="F859" s="8"/>
      <c r="G859" s="8"/>
      <c r="H859" s="116"/>
      <c r="I859" s="40"/>
      <c r="J859" s="120" t="str">
        <f>IF(AND($H859&gt;0,$I859&lt;&gt;"",$I859&gt;40000),IFERROR(WORKDAY.INTL($I859,INT(($H859+项目参数!$J$29-1)/项目参数!$J$29)-1,1,项目参数!$B$2:$B$200),WORKDAY($I859,INT(($H859+项目参数!$J$29-1)/项目参数!$J$29)-1,1)),"")</f>
        <v/>
      </c>
      <c r="K859" s="121" t="str">
        <f>IF(AND($L859&lt;&gt;"",$L859&gt;40000,$M859&lt;&gt;"",$M859&gt;40000),(1+IFERROR(NETWORKDAYS.INTL($L859,$M859,1,项目参数!$B$2:$B$200),NETWORKDAYS($L859,$M859,1)))*项目参数!$J$29,"")</f>
        <v/>
      </c>
      <c r="L859" s="40"/>
      <c r="M859" s="40"/>
      <c r="N859" s="58"/>
      <c r="O859" s="61"/>
      <c r="W859" s="98" t="b">
        <f t="shared" si="13"/>
        <v>0</v>
      </c>
      <c r="Y859" s="32" t="str">
        <f>IF($W859,VLOOKUP($B859,项目阶段与里程碑!$B:$E,3,FALSE),"")</f>
        <v/>
      </c>
      <c r="Z859" s="32" t="str">
        <f>IF($W859,VLOOKUP($B859,项目阶段与里程碑!$B:$E,4,FALSE),"")</f>
        <v/>
      </c>
      <c r="AA859" t="e">
        <f>VLOOKUP(F859,内部通讯录!$B:$F,5,FALSE)</f>
        <v>#N/A</v>
      </c>
      <c r="AB859" t="str">
        <f>IFERROR(VLOOKUP($AA859,项目参数!$I$14:$J$21,2,FALSE),"")</f>
        <v/>
      </c>
    </row>
    <row r="860" spans="1:28">
      <c r="A860" s="8"/>
      <c r="B860" s="8"/>
      <c r="C860" s="8"/>
      <c r="D860" s="8"/>
      <c r="E860" s="8"/>
      <c r="F860" s="8"/>
      <c r="G860" s="8"/>
      <c r="H860" s="116"/>
      <c r="I860" s="40"/>
      <c r="J860" s="120" t="str">
        <f>IF(AND($H860&gt;0,$I860&lt;&gt;"",$I860&gt;40000),IFERROR(WORKDAY.INTL($I860,INT(($H860+项目参数!$J$29-1)/项目参数!$J$29)-1,1,项目参数!$B$2:$B$200),WORKDAY($I860,INT(($H860+项目参数!$J$29-1)/项目参数!$J$29)-1,1)),"")</f>
        <v/>
      </c>
      <c r="K860" s="121" t="str">
        <f>IF(AND($L860&lt;&gt;"",$L860&gt;40000,$M860&lt;&gt;"",$M860&gt;40000),(1+IFERROR(NETWORKDAYS.INTL($L860,$M860,1,项目参数!$B$2:$B$200),NETWORKDAYS($L860,$M860,1)))*项目参数!$J$29,"")</f>
        <v/>
      </c>
      <c r="L860" s="40"/>
      <c r="M860" s="40"/>
      <c r="N860" s="58"/>
      <c r="O860" s="61"/>
      <c r="W860" s="98" t="b">
        <f t="shared" si="13"/>
        <v>0</v>
      </c>
      <c r="Y860" s="32" t="str">
        <f>IF($W860,VLOOKUP($B860,项目阶段与里程碑!$B:$E,3,FALSE),"")</f>
        <v/>
      </c>
      <c r="Z860" s="32" t="str">
        <f>IF($W860,VLOOKUP($B860,项目阶段与里程碑!$B:$E,4,FALSE),"")</f>
        <v/>
      </c>
      <c r="AA860" t="e">
        <f>VLOOKUP(F860,内部通讯录!$B:$F,5,FALSE)</f>
        <v>#N/A</v>
      </c>
      <c r="AB860" t="str">
        <f>IFERROR(VLOOKUP($AA860,项目参数!$I$14:$J$21,2,FALSE),"")</f>
        <v/>
      </c>
    </row>
    <row r="861" spans="1:28">
      <c r="A861" s="8"/>
      <c r="B861" s="8"/>
      <c r="C861" s="8"/>
      <c r="D861" s="8"/>
      <c r="E861" s="8"/>
      <c r="F861" s="8"/>
      <c r="G861" s="8"/>
      <c r="H861" s="116"/>
      <c r="I861" s="40"/>
      <c r="J861" s="120" t="str">
        <f>IF(AND($H861&gt;0,$I861&lt;&gt;"",$I861&gt;40000),IFERROR(WORKDAY.INTL($I861,INT(($H861+项目参数!$J$29-1)/项目参数!$J$29)-1,1,项目参数!$B$2:$B$200),WORKDAY($I861,INT(($H861+项目参数!$J$29-1)/项目参数!$J$29)-1,1)),"")</f>
        <v/>
      </c>
      <c r="K861" s="121" t="str">
        <f>IF(AND($L861&lt;&gt;"",$L861&gt;40000,$M861&lt;&gt;"",$M861&gt;40000),(1+IFERROR(NETWORKDAYS.INTL($L861,$M861,1,项目参数!$B$2:$B$200),NETWORKDAYS($L861,$M861,1)))*项目参数!$J$29,"")</f>
        <v/>
      </c>
      <c r="L861" s="40"/>
      <c r="M861" s="40"/>
      <c r="N861" s="58"/>
      <c r="O861" s="61"/>
      <c r="W861" s="98" t="b">
        <f t="shared" si="13"/>
        <v>0</v>
      </c>
      <c r="Y861" s="32" t="str">
        <f>IF($W861,VLOOKUP($B861,项目阶段与里程碑!$B:$E,3,FALSE),"")</f>
        <v/>
      </c>
      <c r="Z861" s="32" t="str">
        <f>IF($W861,VLOOKUP($B861,项目阶段与里程碑!$B:$E,4,FALSE),"")</f>
        <v/>
      </c>
      <c r="AA861" t="e">
        <f>VLOOKUP(F861,内部通讯录!$B:$F,5,FALSE)</f>
        <v>#N/A</v>
      </c>
      <c r="AB861" t="str">
        <f>IFERROR(VLOOKUP($AA861,项目参数!$I$14:$J$21,2,FALSE),"")</f>
        <v/>
      </c>
    </row>
    <row r="862" spans="1:28">
      <c r="A862" s="8"/>
      <c r="B862" s="8"/>
      <c r="C862" s="8"/>
      <c r="D862" s="8"/>
      <c r="E862" s="8"/>
      <c r="F862" s="8"/>
      <c r="G862" s="8"/>
      <c r="H862" s="116"/>
      <c r="I862" s="40"/>
      <c r="J862" s="120" t="str">
        <f>IF(AND($H862&gt;0,$I862&lt;&gt;"",$I862&gt;40000),IFERROR(WORKDAY.INTL($I862,INT(($H862+项目参数!$J$29-1)/项目参数!$J$29)-1,1,项目参数!$B$2:$B$200),WORKDAY($I862,INT(($H862+项目参数!$J$29-1)/项目参数!$J$29)-1,1)),"")</f>
        <v/>
      </c>
      <c r="K862" s="121" t="str">
        <f>IF(AND($L862&lt;&gt;"",$L862&gt;40000,$M862&lt;&gt;"",$M862&gt;40000),(1+IFERROR(NETWORKDAYS.INTL($L862,$M862,1,项目参数!$B$2:$B$200),NETWORKDAYS($L862,$M862,1)))*项目参数!$J$29,"")</f>
        <v/>
      </c>
      <c r="L862" s="40"/>
      <c r="M862" s="40"/>
      <c r="N862" s="58"/>
      <c r="O862" s="61"/>
      <c r="W862" s="98" t="b">
        <f t="shared" si="13"/>
        <v>0</v>
      </c>
      <c r="Y862" s="32" t="str">
        <f>IF($W862,VLOOKUP($B862,项目阶段与里程碑!$B:$E,3,FALSE),"")</f>
        <v/>
      </c>
      <c r="Z862" s="32" t="str">
        <f>IF($W862,VLOOKUP($B862,项目阶段与里程碑!$B:$E,4,FALSE),"")</f>
        <v/>
      </c>
      <c r="AA862" t="e">
        <f>VLOOKUP(F862,内部通讯录!$B:$F,5,FALSE)</f>
        <v>#N/A</v>
      </c>
      <c r="AB862" t="str">
        <f>IFERROR(VLOOKUP($AA862,项目参数!$I$14:$J$21,2,FALSE),"")</f>
        <v/>
      </c>
    </row>
    <row r="863" spans="1:28">
      <c r="A863" s="8"/>
      <c r="B863" s="8"/>
      <c r="C863" s="8"/>
      <c r="D863" s="8"/>
      <c r="E863" s="8"/>
      <c r="F863" s="8"/>
      <c r="G863" s="8"/>
      <c r="H863" s="116"/>
      <c r="I863" s="40"/>
      <c r="J863" s="120" t="str">
        <f>IF(AND($H863&gt;0,$I863&lt;&gt;"",$I863&gt;40000),IFERROR(WORKDAY.INTL($I863,INT(($H863+项目参数!$J$29-1)/项目参数!$J$29)-1,1,项目参数!$B$2:$B$200),WORKDAY($I863,INT(($H863+项目参数!$J$29-1)/项目参数!$J$29)-1,1)),"")</f>
        <v/>
      </c>
      <c r="K863" s="121" t="str">
        <f>IF(AND($L863&lt;&gt;"",$L863&gt;40000,$M863&lt;&gt;"",$M863&gt;40000),(1+IFERROR(NETWORKDAYS.INTL($L863,$M863,1,项目参数!$B$2:$B$200),NETWORKDAYS($L863,$M863,1)))*项目参数!$J$29,"")</f>
        <v/>
      </c>
      <c r="L863" s="40"/>
      <c r="M863" s="40"/>
      <c r="N863" s="58"/>
      <c r="O863" s="61"/>
      <c r="W863" s="98" t="b">
        <f t="shared" si="13"/>
        <v>0</v>
      </c>
      <c r="Y863" s="32" t="str">
        <f>IF($W863,VLOOKUP($B863,项目阶段与里程碑!$B:$E,3,FALSE),"")</f>
        <v/>
      </c>
      <c r="Z863" s="32" t="str">
        <f>IF($W863,VLOOKUP($B863,项目阶段与里程碑!$B:$E,4,FALSE),"")</f>
        <v/>
      </c>
      <c r="AA863" t="e">
        <f>VLOOKUP(F863,内部通讯录!$B:$F,5,FALSE)</f>
        <v>#N/A</v>
      </c>
      <c r="AB863" t="str">
        <f>IFERROR(VLOOKUP($AA863,项目参数!$I$14:$J$21,2,FALSE),"")</f>
        <v/>
      </c>
    </row>
    <row r="864" spans="1:28">
      <c r="A864" s="8"/>
      <c r="B864" s="8"/>
      <c r="C864" s="8"/>
      <c r="D864" s="8"/>
      <c r="E864" s="8"/>
      <c r="F864" s="8"/>
      <c r="G864" s="8"/>
      <c r="H864" s="116"/>
      <c r="I864" s="40"/>
      <c r="J864" s="120" t="str">
        <f>IF(AND($H864&gt;0,$I864&lt;&gt;"",$I864&gt;40000),IFERROR(WORKDAY.INTL($I864,INT(($H864+项目参数!$J$29-1)/项目参数!$J$29)-1,1,项目参数!$B$2:$B$200),WORKDAY($I864,INT(($H864+项目参数!$J$29-1)/项目参数!$J$29)-1,1)),"")</f>
        <v/>
      </c>
      <c r="K864" s="121" t="str">
        <f>IF(AND($L864&lt;&gt;"",$L864&gt;40000,$M864&lt;&gt;"",$M864&gt;40000),(1+IFERROR(NETWORKDAYS.INTL($L864,$M864,1,项目参数!$B$2:$B$200),NETWORKDAYS($L864,$M864,1)))*项目参数!$J$29,"")</f>
        <v/>
      </c>
      <c r="L864" s="40"/>
      <c r="M864" s="40"/>
      <c r="N864" s="58"/>
      <c r="O864" s="61"/>
      <c r="W864" s="98" t="b">
        <f t="shared" si="13"/>
        <v>0</v>
      </c>
      <c r="Y864" s="32" t="str">
        <f>IF($W864,VLOOKUP($B864,项目阶段与里程碑!$B:$E,3,FALSE),"")</f>
        <v/>
      </c>
      <c r="Z864" s="32" t="str">
        <f>IF($W864,VLOOKUP($B864,项目阶段与里程碑!$B:$E,4,FALSE),"")</f>
        <v/>
      </c>
      <c r="AA864" t="e">
        <f>VLOOKUP(F864,内部通讯录!$B:$F,5,FALSE)</f>
        <v>#N/A</v>
      </c>
      <c r="AB864" t="str">
        <f>IFERROR(VLOOKUP($AA864,项目参数!$I$14:$J$21,2,FALSE),"")</f>
        <v/>
      </c>
    </row>
    <row r="865" spans="1:28">
      <c r="A865" s="8"/>
      <c r="B865" s="8"/>
      <c r="C865" s="8"/>
      <c r="D865" s="8"/>
      <c r="E865" s="8"/>
      <c r="F865" s="8"/>
      <c r="G865" s="8"/>
      <c r="H865" s="116"/>
      <c r="I865" s="40"/>
      <c r="J865" s="120" t="str">
        <f>IF(AND($H865&gt;0,$I865&lt;&gt;"",$I865&gt;40000),IFERROR(WORKDAY.INTL($I865,INT(($H865+项目参数!$J$29-1)/项目参数!$J$29)-1,1,项目参数!$B$2:$B$200),WORKDAY($I865,INT(($H865+项目参数!$J$29-1)/项目参数!$J$29)-1,1)),"")</f>
        <v/>
      </c>
      <c r="K865" s="121" t="str">
        <f>IF(AND($L865&lt;&gt;"",$L865&gt;40000,$M865&lt;&gt;"",$M865&gt;40000),(1+IFERROR(NETWORKDAYS.INTL($L865,$M865,1,项目参数!$B$2:$B$200),NETWORKDAYS($L865,$M865,1)))*项目参数!$J$29,"")</f>
        <v/>
      </c>
      <c r="L865" s="40"/>
      <c r="M865" s="40"/>
      <c r="N865" s="58"/>
      <c r="O865" s="61"/>
      <c r="W865" s="98" t="b">
        <f t="shared" si="13"/>
        <v>0</v>
      </c>
      <c r="Y865" s="32" t="str">
        <f>IF($W865,VLOOKUP($B865,项目阶段与里程碑!$B:$E,3,FALSE),"")</f>
        <v/>
      </c>
      <c r="Z865" s="32" t="str">
        <f>IF($W865,VLOOKUP($B865,项目阶段与里程碑!$B:$E,4,FALSE),"")</f>
        <v/>
      </c>
      <c r="AA865" t="e">
        <f>VLOOKUP(F865,内部通讯录!$B:$F,5,FALSE)</f>
        <v>#N/A</v>
      </c>
      <c r="AB865" t="str">
        <f>IFERROR(VLOOKUP($AA865,项目参数!$I$14:$J$21,2,FALSE),"")</f>
        <v/>
      </c>
    </row>
    <row r="866" spans="1:28">
      <c r="A866" s="8"/>
      <c r="B866" s="8"/>
      <c r="C866" s="8"/>
      <c r="D866" s="8"/>
      <c r="E866" s="8"/>
      <c r="F866" s="8"/>
      <c r="G866" s="8"/>
      <c r="H866" s="116"/>
      <c r="I866" s="40"/>
      <c r="J866" s="120" t="str">
        <f>IF(AND($H866&gt;0,$I866&lt;&gt;"",$I866&gt;40000),IFERROR(WORKDAY.INTL($I866,INT(($H866+项目参数!$J$29-1)/项目参数!$J$29)-1,1,项目参数!$B$2:$B$200),WORKDAY($I866,INT(($H866+项目参数!$J$29-1)/项目参数!$J$29)-1,1)),"")</f>
        <v/>
      </c>
      <c r="K866" s="121" t="str">
        <f>IF(AND($L866&lt;&gt;"",$L866&gt;40000,$M866&lt;&gt;"",$M866&gt;40000),(1+IFERROR(NETWORKDAYS.INTL($L866,$M866,1,项目参数!$B$2:$B$200),NETWORKDAYS($L866,$M866,1)))*项目参数!$J$29,"")</f>
        <v/>
      </c>
      <c r="L866" s="40"/>
      <c r="M866" s="40"/>
      <c r="N866" s="58"/>
      <c r="O866" s="61"/>
      <c r="W866" s="98" t="b">
        <f t="shared" si="13"/>
        <v>0</v>
      </c>
      <c r="Y866" s="32" t="str">
        <f>IF($W866,VLOOKUP($B866,项目阶段与里程碑!$B:$E,3,FALSE),"")</f>
        <v/>
      </c>
      <c r="Z866" s="32" t="str">
        <f>IF($W866,VLOOKUP($B866,项目阶段与里程碑!$B:$E,4,FALSE),"")</f>
        <v/>
      </c>
      <c r="AA866" t="e">
        <f>VLOOKUP(F866,内部通讯录!$B:$F,5,FALSE)</f>
        <v>#N/A</v>
      </c>
      <c r="AB866" t="str">
        <f>IFERROR(VLOOKUP($AA866,项目参数!$I$14:$J$21,2,FALSE),"")</f>
        <v/>
      </c>
    </row>
    <row r="867" spans="1:28">
      <c r="A867" s="8"/>
      <c r="B867" s="8"/>
      <c r="C867" s="8"/>
      <c r="D867" s="8"/>
      <c r="E867" s="8"/>
      <c r="F867" s="8"/>
      <c r="G867" s="8"/>
      <c r="H867" s="116"/>
      <c r="I867" s="40"/>
      <c r="J867" s="120" t="str">
        <f>IF(AND($H867&gt;0,$I867&lt;&gt;"",$I867&gt;40000),IFERROR(WORKDAY.INTL($I867,INT(($H867+项目参数!$J$29-1)/项目参数!$J$29)-1,1,项目参数!$B$2:$B$200),WORKDAY($I867,INT(($H867+项目参数!$J$29-1)/项目参数!$J$29)-1,1)),"")</f>
        <v/>
      </c>
      <c r="K867" s="121" t="str">
        <f>IF(AND($L867&lt;&gt;"",$L867&gt;40000,$M867&lt;&gt;"",$M867&gt;40000),(1+IFERROR(NETWORKDAYS.INTL($L867,$M867,1,项目参数!$B$2:$B$200),NETWORKDAYS($L867,$M867,1)))*项目参数!$J$29,"")</f>
        <v/>
      </c>
      <c r="L867" s="40"/>
      <c r="M867" s="40"/>
      <c r="N867" s="58"/>
      <c r="O867" s="61"/>
      <c r="W867" s="98" t="b">
        <f t="shared" si="13"/>
        <v>0</v>
      </c>
      <c r="Y867" s="32" t="str">
        <f>IF($W867,VLOOKUP($B867,项目阶段与里程碑!$B:$E,3,FALSE),"")</f>
        <v/>
      </c>
      <c r="Z867" s="32" t="str">
        <f>IF($W867,VLOOKUP($B867,项目阶段与里程碑!$B:$E,4,FALSE),"")</f>
        <v/>
      </c>
      <c r="AA867" t="e">
        <f>VLOOKUP(F867,内部通讯录!$B:$F,5,FALSE)</f>
        <v>#N/A</v>
      </c>
      <c r="AB867" t="str">
        <f>IFERROR(VLOOKUP($AA867,项目参数!$I$14:$J$21,2,FALSE),"")</f>
        <v/>
      </c>
    </row>
    <row r="868" spans="1:28">
      <c r="A868" s="8"/>
      <c r="B868" s="8"/>
      <c r="C868" s="8"/>
      <c r="D868" s="8"/>
      <c r="E868" s="8"/>
      <c r="F868" s="8"/>
      <c r="G868" s="8"/>
      <c r="H868" s="116"/>
      <c r="I868" s="40"/>
      <c r="J868" s="120" t="str">
        <f>IF(AND($H868&gt;0,$I868&lt;&gt;"",$I868&gt;40000),IFERROR(WORKDAY.INTL($I868,INT(($H868+项目参数!$J$29-1)/项目参数!$J$29)-1,1,项目参数!$B$2:$B$200),WORKDAY($I868,INT(($H868+项目参数!$J$29-1)/项目参数!$J$29)-1,1)),"")</f>
        <v/>
      </c>
      <c r="K868" s="121" t="str">
        <f>IF(AND($L868&lt;&gt;"",$L868&gt;40000,$M868&lt;&gt;"",$M868&gt;40000),(1+IFERROR(NETWORKDAYS.INTL($L868,$M868,1,项目参数!$B$2:$B$200),NETWORKDAYS($L868,$M868,1)))*项目参数!$J$29,"")</f>
        <v/>
      </c>
      <c r="L868" s="40"/>
      <c r="M868" s="40"/>
      <c r="N868" s="58"/>
      <c r="O868" s="61"/>
      <c r="W868" s="98" t="b">
        <f t="shared" si="13"/>
        <v>0</v>
      </c>
      <c r="Y868" s="32" t="str">
        <f>IF($W868,VLOOKUP($B868,项目阶段与里程碑!$B:$E,3,FALSE),"")</f>
        <v/>
      </c>
      <c r="Z868" s="32" t="str">
        <f>IF($W868,VLOOKUP($B868,项目阶段与里程碑!$B:$E,4,FALSE),"")</f>
        <v/>
      </c>
      <c r="AA868" t="e">
        <f>VLOOKUP(F868,内部通讯录!$B:$F,5,FALSE)</f>
        <v>#N/A</v>
      </c>
      <c r="AB868" t="str">
        <f>IFERROR(VLOOKUP($AA868,项目参数!$I$14:$J$21,2,FALSE),"")</f>
        <v/>
      </c>
    </row>
    <row r="869" spans="1:28">
      <c r="A869" s="8"/>
      <c r="B869" s="8"/>
      <c r="C869" s="8"/>
      <c r="D869" s="8"/>
      <c r="E869" s="8"/>
      <c r="F869" s="8"/>
      <c r="G869" s="8"/>
      <c r="H869" s="116"/>
      <c r="I869" s="40"/>
      <c r="J869" s="120" t="str">
        <f>IF(AND($H869&gt;0,$I869&lt;&gt;"",$I869&gt;40000),IFERROR(WORKDAY.INTL($I869,INT(($H869+项目参数!$J$29-1)/项目参数!$J$29)-1,1,项目参数!$B$2:$B$200),WORKDAY($I869,INT(($H869+项目参数!$J$29-1)/项目参数!$J$29)-1,1)),"")</f>
        <v/>
      </c>
      <c r="K869" s="121" t="str">
        <f>IF(AND($L869&lt;&gt;"",$L869&gt;40000,$M869&lt;&gt;"",$M869&gt;40000),(1+IFERROR(NETWORKDAYS.INTL($L869,$M869,1,项目参数!$B$2:$B$200),NETWORKDAYS($L869,$M869,1)))*项目参数!$J$29,"")</f>
        <v/>
      </c>
      <c r="L869" s="40"/>
      <c r="M869" s="40"/>
      <c r="N869" s="58"/>
      <c r="O869" s="61"/>
      <c r="W869" s="98" t="b">
        <f t="shared" si="13"/>
        <v>0</v>
      </c>
      <c r="Y869" s="32" t="str">
        <f>IF($W869,VLOOKUP($B869,项目阶段与里程碑!$B:$E,3,FALSE),"")</f>
        <v/>
      </c>
      <c r="Z869" s="32" t="str">
        <f>IF($W869,VLOOKUP($B869,项目阶段与里程碑!$B:$E,4,FALSE),"")</f>
        <v/>
      </c>
      <c r="AA869" t="e">
        <f>VLOOKUP(F869,内部通讯录!$B:$F,5,FALSE)</f>
        <v>#N/A</v>
      </c>
      <c r="AB869" t="str">
        <f>IFERROR(VLOOKUP($AA869,项目参数!$I$14:$J$21,2,FALSE),"")</f>
        <v/>
      </c>
    </row>
    <row r="870" spans="1:28">
      <c r="A870" s="8"/>
      <c r="B870" s="8"/>
      <c r="C870" s="8"/>
      <c r="D870" s="8"/>
      <c r="E870" s="8"/>
      <c r="F870" s="8"/>
      <c r="G870" s="8"/>
      <c r="H870" s="116"/>
      <c r="I870" s="40"/>
      <c r="J870" s="120" t="str">
        <f>IF(AND($H870&gt;0,$I870&lt;&gt;"",$I870&gt;40000),IFERROR(WORKDAY.INTL($I870,INT(($H870+项目参数!$J$29-1)/项目参数!$J$29)-1,1,项目参数!$B$2:$B$200),WORKDAY($I870,INT(($H870+项目参数!$J$29-1)/项目参数!$J$29)-1,1)),"")</f>
        <v/>
      </c>
      <c r="K870" s="121" t="str">
        <f>IF(AND($L870&lt;&gt;"",$L870&gt;40000,$M870&lt;&gt;"",$M870&gt;40000),(1+IFERROR(NETWORKDAYS.INTL($L870,$M870,1,项目参数!$B$2:$B$200),NETWORKDAYS($L870,$M870,1)))*项目参数!$J$29,"")</f>
        <v/>
      </c>
      <c r="L870" s="40"/>
      <c r="M870" s="40"/>
      <c r="N870" s="58"/>
      <c r="O870" s="61"/>
      <c r="W870" s="98" t="b">
        <f t="shared" si="13"/>
        <v>0</v>
      </c>
      <c r="Y870" s="32" t="str">
        <f>IF($W870,VLOOKUP($B870,项目阶段与里程碑!$B:$E,3,FALSE),"")</f>
        <v/>
      </c>
      <c r="Z870" s="32" t="str">
        <f>IF($W870,VLOOKUP($B870,项目阶段与里程碑!$B:$E,4,FALSE),"")</f>
        <v/>
      </c>
      <c r="AA870" t="e">
        <f>VLOOKUP(F870,内部通讯录!$B:$F,5,FALSE)</f>
        <v>#N/A</v>
      </c>
      <c r="AB870" t="str">
        <f>IFERROR(VLOOKUP($AA870,项目参数!$I$14:$J$21,2,FALSE),"")</f>
        <v/>
      </c>
    </row>
    <row r="871" spans="1:28">
      <c r="A871" s="8"/>
      <c r="B871" s="8"/>
      <c r="C871" s="8"/>
      <c r="D871" s="8"/>
      <c r="E871" s="8"/>
      <c r="F871" s="8"/>
      <c r="G871" s="8"/>
      <c r="H871" s="116"/>
      <c r="I871" s="40"/>
      <c r="J871" s="120" t="str">
        <f>IF(AND($H871&gt;0,$I871&lt;&gt;"",$I871&gt;40000),IFERROR(WORKDAY.INTL($I871,INT(($H871+项目参数!$J$29-1)/项目参数!$J$29)-1,1,项目参数!$B$2:$B$200),WORKDAY($I871,INT(($H871+项目参数!$J$29-1)/项目参数!$J$29)-1,1)),"")</f>
        <v/>
      </c>
      <c r="K871" s="121" t="str">
        <f>IF(AND($L871&lt;&gt;"",$L871&gt;40000,$M871&lt;&gt;"",$M871&gt;40000),(1+IFERROR(NETWORKDAYS.INTL($L871,$M871,1,项目参数!$B$2:$B$200),NETWORKDAYS($L871,$M871,1)))*项目参数!$J$29,"")</f>
        <v/>
      </c>
      <c r="L871" s="40"/>
      <c r="M871" s="40"/>
      <c r="N871" s="58"/>
      <c r="O871" s="61"/>
      <c r="W871" s="98" t="b">
        <f t="shared" si="13"/>
        <v>0</v>
      </c>
      <c r="Y871" s="32" t="str">
        <f>IF($W871,VLOOKUP($B871,项目阶段与里程碑!$B:$E,3,FALSE),"")</f>
        <v/>
      </c>
      <c r="Z871" s="32" t="str">
        <f>IF($W871,VLOOKUP($B871,项目阶段与里程碑!$B:$E,4,FALSE),"")</f>
        <v/>
      </c>
      <c r="AA871" t="e">
        <f>VLOOKUP(F871,内部通讯录!$B:$F,5,FALSE)</f>
        <v>#N/A</v>
      </c>
      <c r="AB871" t="str">
        <f>IFERROR(VLOOKUP($AA871,项目参数!$I$14:$J$21,2,FALSE),"")</f>
        <v/>
      </c>
    </row>
    <row r="872" spans="1:28">
      <c r="A872" s="8"/>
      <c r="B872" s="8"/>
      <c r="C872" s="8"/>
      <c r="D872" s="8"/>
      <c r="E872" s="8"/>
      <c r="F872" s="8"/>
      <c r="G872" s="8"/>
      <c r="H872" s="116"/>
      <c r="I872" s="40"/>
      <c r="J872" s="120" t="str">
        <f>IF(AND($H872&gt;0,$I872&lt;&gt;"",$I872&gt;40000),IFERROR(WORKDAY.INTL($I872,INT(($H872+项目参数!$J$29-1)/项目参数!$J$29)-1,1,项目参数!$B$2:$B$200),WORKDAY($I872,INT(($H872+项目参数!$J$29-1)/项目参数!$J$29)-1,1)),"")</f>
        <v/>
      </c>
      <c r="K872" s="121" t="str">
        <f>IF(AND($L872&lt;&gt;"",$L872&gt;40000,$M872&lt;&gt;"",$M872&gt;40000),(1+IFERROR(NETWORKDAYS.INTL($L872,$M872,1,项目参数!$B$2:$B$200),NETWORKDAYS($L872,$M872,1)))*项目参数!$J$29,"")</f>
        <v/>
      </c>
      <c r="L872" s="40"/>
      <c r="M872" s="40"/>
      <c r="N872" s="58"/>
      <c r="O872" s="61"/>
      <c r="W872" s="98" t="b">
        <f t="shared" si="13"/>
        <v>0</v>
      </c>
      <c r="Y872" s="32" t="str">
        <f>IF($W872,VLOOKUP($B872,项目阶段与里程碑!$B:$E,3,FALSE),"")</f>
        <v/>
      </c>
      <c r="Z872" s="32" t="str">
        <f>IF($W872,VLOOKUP($B872,项目阶段与里程碑!$B:$E,4,FALSE),"")</f>
        <v/>
      </c>
      <c r="AA872" t="e">
        <f>VLOOKUP(F872,内部通讯录!$B:$F,5,FALSE)</f>
        <v>#N/A</v>
      </c>
      <c r="AB872" t="str">
        <f>IFERROR(VLOOKUP($AA872,项目参数!$I$14:$J$21,2,FALSE),"")</f>
        <v/>
      </c>
    </row>
    <row r="873" spans="1:28">
      <c r="A873" s="8"/>
      <c r="B873" s="8"/>
      <c r="C873" s="8"/>
      <c r="D873" s="8"/>
      <c r="E873" s="8"/>
      <c r="F873" s="8"/>
      <c r="G873" s="8"/>
      <c r="H873" s="116"/>
      <c r="I873" s="40"/>
      <c r="J873" s="120" t="str">
        <f>IF(AND($H873&gt;0,$I873&lt;&gt;"",$I873&gt;40000),IFERROR(WORKDAY.INTL($I873,INT(($H873+项目参数!$J$29-1)/项目参数!$J$29)-1,1,项目参数!$B$2:$B$200),WORKDAY($I873,INT(($H873+项目参数!$J$29-1)/项目参数!$J$29)-1,1)),"")</f>
        <v/>
      </c>
      <c r="K873" s="121" t="str">
        <f>IF(AND($L873&lt;&gt;"",$L873&gt;40000,$M873&lt;&gt;"",$M873&gt;40000),(1+IFERROR(NETWORKDAYS.INTL($L873,$M873,1,项目参数!$B$2:$B$200),NETWORKDAYS($L873,$M873,1)))*项目参数!$J$29,"")</f>
        <v/>
      </c>
      <c r="L873" s="40"/>
      <c r="M873" s="40"/>
      <c r="N873" s="58"/>
      <c r="O873" s="61"/>
      <c r="W873" s="98" t="b">
        <f t="shared" si="13"/>
        <v>0</v>
      </c>
      <c r="Y873" s="32" t="str">
        <f>IF($W873,VLOOKUP($B873,项目阶段与里程碑!$B:$E,3,FALSE),"")</f>
        <v/>
      </c>
      <c r="Z873" s="32" t="str">
        <f>IF($W873,VLOOKUP($B873,项目阶段与里程碑!$B:$E,4,FALSE),"")</f>
        <v/>
      </c>
      <c r="AA873" t="e">
        <f>VLOOKUP(F873,内部通讯录!$B:$F,5,FALSE)</f>
        <v>#N/A</v>
      </c>
      <c r="AB873" t="str">
        <f>IFERROR(VLOOKUP($AA873,项目参数!$I$14:$J$21,2,FALSE),"")</f>
        <v/>
      </c>
    </row>
    <row r="874" spans="1:28">
      <c r="A874" s="8"/>
      <c r="B874" s="8"/>
      <c r="C874" s="8"/>
      <c r="D874" s="8"/>
      <c r="E874" s="8"/>
      <c r="F874" s="8"/>
      <c r="G874" s="8"/>
      <c r="H874" s="116"/>
      <c r="I874" s="40"/>
      <c r="J874" s="120" t="str">
        <f>IF(AND($H874&gt;0,$I874&lt;&gt;"",$I874&gt;40000),IFERROR(WORKDAY.INTL($I874,INT(($H874+项目参数!$J$29-1)/项目参数!$J$29)-1,1,项目参数!$B$2:$B$200),WORKDAY($I874,INT(($H874+项目参数!$J$29-1)/项目参数!$J$29)-1,1)),"")</f>
        <v/>
      </c>
      <c r="K874" s="121" t="str">
        <f>IF(AND($L874&lt;&gt;"",$L874&gt;40000,$M874&lt;&gt;"",$M874&gt;40000),(1+IFERROR(NETWORKDAYS.INTL($L874,$M874,1,项目参数!$B$2:$B$200),NETWORKDAYS($L874,$M874,1)))*项目参数!$J$29,"")</f>
        <v/>
      </c>
      <c r="L874" s="40"/>
      <c r="M874" s="40"/>
      <c r="N874" s="58"/>
      <c r="O874" s="61"/>
      <c r="W874" s="98" t="b">
        <f t="shared" si="13"/>
        <v>0</v>
      </c>
      <c r="Y874" s="32" t="str">
        <f>IF($W874,VLOOKUP($B874,项目阶段与里程碑!$B:$E,3,FALSE),"")</f>
        <v/>
      </c>
      <c r="Z874" s="32" t="str">
        <f>IF($W874,VLOOKUP($B874,项目阶段与里程碑!$B:$E,4,FALSE),"")</f>
        <v/>
      </c>
      <c r="AA874" t="e">
        <f>VLOOKUP(F874,内部通讯录!$B:$F,5,FALSE)</f>
        <v>#N/A</v>
      </c>
      <c r="AB874" t="str">
        <f>IFERROR(VLOOKUP($AA874,项目参数!$I$14:$J$21,2,FALSE),"")</f>
        <v/>
      </c>
    </row>
    <row r="875" spans="1:28">
      <c r="A875" s="8"/>
      <c r="B875" s="8"/>
      <c r="C875" s="8"/>
      <c r="D875" s="8"/>
      <c r="E875" s="8"/>
      <c r="F875" s="8"/>
      <c r="G875" s="8"/>
      <c r="H875" s="116"/>
      <c r="I875" s="40"/>
      <c r="J875" s="120" t="str">
        <f>IF(AND($H875&gt;0,$I875&lt;&gt;"",$I875&gt;40000),IFERROR(WORKDAY.INTL($I875,INT(($H875+项目参数!$J$29-1)/项目参数!$J$29)-1,1,项目参数!$B$2:$B$200),WORKDAY($I875,INT(($H875+项目参数!$J$29-1)/项目参数!$J$29)-1,1)),"")</f>
        <v/>
      </c>
      <c r="K875" s="121" t="str">
        <f>IF(AND($L875&lt;&gt;"",$L875&gt;40000,$M875&lt;&gt;"",$M875&gt;40000),(1+IFERROR(NETWORKDAYS.INTL($L875,$M875,1,项目参数!$B$2:$B$200),NETWORKDAYS($L875,$M875,1)))*项目参数!$J$29,"")</f>
        <v/>
      </c>
      <c r="L875" s="40"/>
      <c r="M875" s="40"/>
      <c r="N875" s="58"/>
      <c r="O875" s="61"/>
      <c r="W875" s="98" t="b">
        <f t="shared" si="13"/>
        <v>0</v>
      </c>
      <c r="Y875" s="32" t="str">
        <f>IF($W875,VLOOKUP($B875,项目阶段与里程碑!$B:$E,3,FALSE),"")</f>
        <v/>
      </c>
      <c r="Z875" s="32" t="str">
        <f>IF($W875,VLOOKUP($B875,项目阶段与里程碑!$B:$E,4,FALSE),"")</f>
        <v/>
      </c>
      <c r="AA875" t="e">
        <f>VLOOKUP(F875,内部通讯录!$B:$F,5,FALSE)</f>
        <v>#N/A</v>
      </c>
      <c r="AB875" t="str">
        <f>IFERROR(VLOOKUP($AA875,项目参数!$I$14:$J$21,2,FALSE),"")</f>
        <v/>
      </c>
    </row>
    <row r="876" spans="1:28">
      <c r="A876" s="8"/>
      <c r="B876" s="8"/>
      <c r="C876" s="8"/>
      <c r="D876" s="8"/>
      <c r="E876" s="8"/>
      <c r="F876" s="8"/>
      <c r="G876" s="8"/>
      <c r="H876" s="116"/>
      <c r="I876" s="40"/>
      <c r="J876" s="120" t="str">
        <f>IF(AND($H876&gt;0,$I876&lt;&gt;"",$I876&gt;40000),IFERROR(WORKDAY.INTL($I876,INT(($H876+项目参数!$J$29-1)/项目参数!$J$29)-1,1,项目参数!$B$2:$B$200),WORKDAY($I876,INT(($H876+项目参数!$J$29-1)/项目参数!$J$29)-1,1)),"")</f>
        <v/>
      </c>
      <c r="K876" s="121" t="str">
        <f>IF(AND($L876&lt;&gt;"",$L876&gt;40000,$M876&lt;&gt;"",$M876&gt;40000),(1+IFERROR(NETWORKDAYS.INTL($L876,$M876,1,项目参数!$B$2:$B$200),NETWORKDAYS($L876,$M876,1)))*项目参数!$J$29,"")</f>
        <v/>
      </c>
      <c r="L876" s="40"/>
      <c r="M876" s="40"/>
      <c r="N876" s="58"/>
      <c r="O876" s="61"/>
      <c r="W876" s="98" t="b">
        <f t="shared" si="13"/>
        <v>0</v>
      </c>
      <c r="Y876" s="32" t="str">
        <f>IF($W876,VLOOKUP($B876,项目阶段与里程碑!$B:$E,3,FALSE),"")</f>
        <v/>
      </c>
      <c r="Z876" s="32" t="str">
        <f>IF($W876,VLOOKUP($B876,项目阶段与里程碑!$B:$E,4,FALSE),"")</f>
        <v/>
      </c>
      <c r="AA876" t="e">
        <f>VLOOKUP(F876,内部通讯录!$B:$F,5,FALSE)</f>
        <v>#N/A</v>
      </c>
      <c r="AB876" t="str">
        <f>IFERROR(VLOOKUP($AA876,项目参数!$I$14:$J$21,2,FALSE),"")</f>
        <v/>
      </c>
    </row>
    <row r="877" spans="1:28">
      <c r="A877" s="8"/>
      <c r="B877" s="8"/>
      <c r="C877" s="8"/>
      <c r="D877" s="8"/>
      <c r="E877" s="8"/>
      <c r="F877" s="8"/>
      <c r="G877" s="8"/>
      <c r="H877" s="116"/>
      <c r="I877" s="40"/>
      <c r="J877" s="120" t="str">
        <f>IF(AND($H877&gt;0,$I877&lt;&gt;"",$I877&gt;40000),IFERROR(WORKDAY.INTL($I877,INT(($H877+项目参数!$J$29-1)/项目参数!$J$29)-1,1,项目参数!$B$2:$B$200),WORKDAY($I877,INT(($H877+项目参数!$J$29-1)/项目参数!$J$29)-1,1)),"")</f>
        <v/>
      </c>
      <c r="K877" s="121" t="str">
        <f>IF(AND($L877&lt;&gt;"",$L877&gt;40000,$M877&lt;&gt;"",$M877&gt;40000),(1+IFERROR(NETWORKDAYS.INTL($L877,$M877,1,项目参数!$B$2:$B$200),NETWORKDAYS($L877,$M877,1)))*项目参数!$J$29,"")</f>
        <v/>
      </c>
      <c r="L877" s="40"/>
      <c r="M877" s="40"/>
      <c r="N877" s="58"/>
      <c r="O877" s="61"/>
      <c r="W877" s="98" t="b">
        <f t="shared" si="13"/>
        <v>0</v>
      </c>
      <c r="Y877" s="32" t="str">
        <f>IF($W877,VLOOKUP($B877,项目阶段与里程碑!$B:$E,3,FALSE),"")</f>
        <v/>
      </c>
      <c r="Z877" s="32" t="str">
        <f>IF($W877,VLOOKUP($B877,项目阶段与里程碑!$B:$E,4,FALSE),"")</f>
        <v/>
      </c>
      <c r="AA877" t="e">
        <f>VLOOKUP(F877,内部通讯录!$B:$F,5,FALSE)</f>
        <v>#N/A</v>
      </c>
      <c r="AB877" t="str">
        <f>IFERROR(VLOOKUP($AA877,项目参数!$I$14:$J$21,2,FALSE),"")</f>
        <v/>
      </c>
    </row>
    <row r="878" spans="1:28">
      <c r="A878" s="8"/>
      <c r="B878" s="8"/>
      <c r="C878" s="8"/>
      <c r="D878" s="8"/>
      <c r="E878" s="8"/>
      <c r="F878" s="8"/>
      <c r="G878" s="8"/>
      <c r="H878" s="116"/>
      <c r="I878" s="40"/>
      <c r="J878" s="120" t="str">
        <f>IF(AND($H878&gt;0,$I878&lt;&gt;"",$I878&gt;40000),IFERROR(WORKDAY.INTL($I878,INT(($H878+项目参数!$J$29-1)/项目参数!$J$29)-1,1,项目参数!$B$2:$B$200),WORKDAY($I878,INT(($H878+项目参数!$J$29-1)/项目参数!$J$29)-1,1)),"")</f>
        <v/>
      </c>
      <c r="K878" s="121" t="str">
        <f>IF(AND($L878&lt;&gt;"",$L878&gt;40000,$M878&lt;&gt;"",$M878&gt;40000),(1+IFERROR(NETWORKDAYS.INTL($L878,$M878,1,项目参数!$B$2:$B$200),NETWORKDAYS($L878,$M878,1)))*项目参数!$J$29,"")</f>
        <v/>
      </c>
      <c r="L878" s="40"/>
      <c r="M878" s="40"/>
      <c r="N878" s="58"/>
      <c r="O878" s="61"/>
      <c r="W878" s="98" t="b">
        <f t="shared" si="13"/>
        <v>0</v>
      </c>
      <c r="Y878" s="32" t="str">
        <f>IF($W878,VLOOKUP($B878,项目阶段与里程碑!$B:$E,3,FALSE),"")</f>
        <v/>
      </c>
      <c r="Z878" s="32" t="str">
        <f>IF($W878,VLOOKUP($B878,项目阶段与里程碑!$B:$E,4,FALSE),"")</f>
        <v/>
      </c>
      <c r="AA878" t="e">
        <f>VLOOKUP(F878,内部通讯录!$B:$F,5,FALSE)</f>
        <v>#N/A</v>
      </c>
      <c r="AB878" t="str">
        <f>IFERROR(VLOOKUP($AA878,项目参数!$I$14:$J$21,2,FALSE),"")</f>
        <v/>
      </c>
    </row>
    <row r="879" spans="1:28">
      <c r="A879" s="8"/>
      <c r="B879" s="8"/>
      <c r="C879" s="8"/>
      <c r="D879" s="8"/>
      <c r="E879" s="8"/>
      <c r="F879" s="8"/>
      <c r="G879" s="8"/>
      <c r="H879" s="116"/>
      <c r="I879" s="40"/>
      <c r="J879" s="120" t="str">
        <f>IF(AND($H879&gt;0,$I879&lt;&gt;"",$I879&gt;40000),IFERROR(WORKDAY.INTL($I879,INT(($H879+项目参数!$J$29-1)/项目参数!$J$29)-1,1,项目参数!$B$2:$B$200),WORKDAY($I879,INT(($H879+项目参数!$J$29-1)/项目参数!$J$29)-1,1)),"")</f>
        <v/>
      </c>
      <c r="K879" s="121" t="str">
        <f>IF(AND($L879&lt;&gt;"",$L879&gt;40000,$M879&lt;&gt;"",$M879&gt;40000),(1+IFERROR(NETWORKDAYS.INTL($L879,$M879,1,项目参数!$B$2:$B$200),NETWORKDAYS($L879,$M879,1)))*项目参数!$J$29,"")</f>
        <v/>
      </c>
      <c r="L879" s="40"/>
      <c r="M879" s="40"/>
      <c r="N879" s="58"/>
      <c r="O879" s="61"/>
      <c r="W879" s="98" t="b">
        <f t="shared" si="13"/>
        <v>0</v>
      </c>
      <c r="Y879" s="32" t="str">
        <f>IF($W879,VLOOKUP($B879,项目阶段与里程碑!$B:$E,3,FALSE),"")</f>
        <v/>
      </c>
      <c r="Z879" s="32" t="str">
        <f>IF($W879,VLOOKUP($B879,项目阶段与里程碑!$B:$E,4,FALSE),"")</f>
        <v/>
      </c>
      <c r="AA879" t="e">
        <f>VLOOKUP(F879,内部通讯录!$B:$F,5,FALSE)</f>
        <v>#N/A</v>
      </c>
      <c r="AB879" t="str">
        <f>IFERROR(VLOOKUP($AA879,项目参数!$I$14:$J$21,2,FALSE),"")</f>
        <v/>
      </c>
    </row>
    <row r="880" spans="1:28">
      <c r="A880" s="8"/>
      <c r="B880" s="8"/>
      <c r="C880" s="8"/>
      <c r="D880" s="8"/>
      <c r="E880" s="8"/>
      <c r="F880" s="8"/>
      <c r="G880" s="8"/>
      <c r="H880" s="116"/>
      <c r="I880" s="40"/>
      <c r="J880" s="120" t="str">
        <f>IF(AND($H880&gt;0,$I880&lt;&gt;"",$I880&gt;40000),IFERROR(WORKDAY.INTL($I880,INT(($H880+项目参数!$J$29-1)/项目参数!$J$29)-1,1,项目参数!$B$2:$B$200),WORKDAY($I880,INT(($H880+项目参数!$J$29-1)/项目参数!$J$29)-1,1)),"")</f>
        <v/>
      </c>
      <c r="K880" s="121" t="str">
        <f>IF(AND($L880&lt;&gt;"",$L880&gt;40000,$M880&lt;&gt;"",$M880&gt;40000),(1+IFERROR(NETWORKDAYS.INTL($L880,$M880,1,项目参数!$B$2:$B$200),NETWORKDAYS($L880,$M880,1)))*项目参数!$J$29,"")</f>
        <v/>
      </c>
      <c r="L880" s="40"/>
      <c r="M880" s="40"/>
      <c r="N880" s="58"/>
      <c r="O880" s="61"/>
      <c r="W880" s="98" t="b">
        <f t="shared" si="13"/>
        <v>0</v>
      </c>
      <c r="Y880" s="32" t="str">
        <f>IF($W880,VLOOKUP($B880,项目阶段与里程碑!$B:$E,3,FALSE),"")</f>
        <v/>
      </c>
      <c r="Z880" s="32" t="str">
        <f>IF($W880,VLOOKUP($B880,项目阶段与里程碑!$B:$E,4,FALSE),"")</f>
        <v/>
      </c>
      <c r="AA880" t="e">
        <f>VLOOKUP(F880,内部通讯录!$B:$F,5,FALSE)</f>
        <v>#N/A</v>
      </c>
      <c r="AB880" t="str">
        <f>IFERROR(VLOOKUP($AA880,项目参数!$I$14:$J$21,2,FALSE),"")</f>
        <v/>
      </c>
    </row>
    <row r="881" spans="1:28">
      <c r="A881" s="8"/>
      <c r="B881" s="8"/>
      <c r="C881" s="8"/>
      <c r="D881" s="8"/>
      <c r="E881" s="8"/>
      <c r="F881" s="8"/>
      <c r="G881" s="8"/>
      <c r="H881" s="116"/>
      <c r="I881" s="40"/>
      <c r="J881" s="120" t="str">
        <f>IF(AND($H881&gt;0,$I881&lt;&gt;"",$I881&gt;40000),IFERROR(WORKDAY.INTL($I881,INT(($H881+项目参数!$J$29-1)/项目参数!$J$29)-1,1,项目参数!$B$2:$B$200),WORKDAY($I881,INT(($H881+项目参数!$J$29-1)/项目参数!$J$29)-1,1)),"")</f>
        <v/>
      </c>
      <c r="K881" s="121" t="str">
        <f>IF(AND($L881&lt;&gt;"",$L881&gt;40000,$M881&lt;&gt;"",$M881&gt;40000),(1+IFERROR(NETWORKDAYS.INTL($L881,$M881,1,项目参数!$B$2:$B$200),NETWORKDAYS($L881,$M881,1)))*项目参数!$J$29,"")</f>
        <v/>
      </c>
      <c r="L881" s="40"/>
      <c r="M881" s="40"/>
      <c r="N881" s="58"/>
      <c r="O881" s="61"/>
      <c r="W881" s="98" t="b">
        <f t="shared" si="13"/>
        <v>0</v>
      </c>
      <c r="Y881" s="32" t="str">
        <f>IF($W881,VLOOKUP($B881,项目阶段与里程碑!$B:$E,3,FALSE),"")</f>
        <v/>
      </c>
      <c r="Z881" s="32" t="str">
        <f>IF($W881,VLOOKUP($B881,项目阶段与里程碑!$B:$E,4,FALSE),"")</f>
        <v/>
      </c>
      <c r="AA881" t="e">
        <f>VLOOKUP(F881,内部通讯录!$B:$F,5,FALSE)</f>
        <v>#N/A</v>
      </c>
      <c r="AB881" t="str">
        <f>IFERROR(VLOOKUP($AA881,项目参数!$I$14:$J$21,2,FALSE),"")</f>
        <v/>
      </c>
    </row>
    <row r="882" spans="1:28">
      <c r="A882" s="8"/>
      <c r="B882" s="8"/>
      <c r="C882" s="8"/>
      <c r="D882" s="8"/>
      <c r="E882" s="8"/>
      <c r="F882" s="8"/>
      <c r="G882" s="8"/>
      <c r="H882" s="116"/>
      <c r="I882" s="40"/>
      <c r="J882" s="120" t="str">
        <f>IF(AND($H882&gt;0,$I882&lt;&gt;"",$I882&gt;40000),IFERROR(WORKDAY.INTL($I882,INT(($H882+项目参数!$J$29-1)/项目参数!$J$29)-1,1,项目参数!$B$2:$B$200),WORKDAY($I882,INT(($H882+项目参数!$J$29-1)/项目参数!$J$29)-1,1)),"")</f>
        <v/>
      </c>
      <c r="K882" s="121" t="str">
        <f>IF(AND($L882&lt;&gt;"",$L882&gt;40000,$M882&lt;&gt;"",$M882&gt;40000),(1+IFERROR(NETWORKDAYS.INTL($L882,$M882,1,项目参数!$B$2:$B$200),NETWORKDAYS($L882,$M882,1)))*项目参数!$J$29,"")</f>
        <v/>
      </c>
      <c r="L882" s="40"/>
      <c r="M882" s="40"/>
      <c r="N882" s="58"/>
      <c r="O882" s="61"/>
      <c r="W882" s="98" t="b">
        <f t="shared" si="13"/>
        <v>0</v>
      </c>
      <c r="Y882" s="32" t="str">
        <f>IF($W882,VLOOKUP($B882,项目阶段与里程碑!$B:$E,3,FALSE),"")</f>
        <v/>
      </c>
      <c r="Z882" s="32" t="str">
        <f>IF($W882,VLOOKUP($B882,项目阶段与里程碑!$B:$E,4,FALSE),"")</f>
        <v/>
      </c>
      <c r="AA882" t="e">
        <f>VLOOKUP(F882,内部通讯录!$B:$F,5,FALSE)</f>
        <v>#N/A</v>
      </c>
      <c r="AB882" t="str">
        <f>IFERROR(VLOOKUP($AA882,项目参数!$I$14:$J$21,2,FALSE),"")</f>
        <v/>
      </c>
    </row>
    <row r="883" spans="1:28">
      <c r="A883" s="8"/>
      <c r="B883" s="8"/>
      <c r="C883" s="8"/>
      <c r="D883" s="8"/>
      <c r="E883" s="8"/>
      <c r="F883" s="8"/>
      <c r="G883" s="8"/>
      <c r="H883" s="116"/>
      <c r="I883" s="40"/>
      <c r="J883" s="120" t="str">
        <f>IF(AND($H883&gt;0,$I883&lt;&gt;"",$I883&gt;40000),IFERROR(WORKDAY.INTL($I883,INT(($H883+项目参数!$J$29-1)/项目参数!$J$29)-1,1,项目参数!$B$2:$B$200),WORKDAY($I883,INT(($H883+项目参数!$J$29-1)/项目参数!$J$29)-1,1)),"")</f>
        <v/>
      </c>
      <c r="K883" s="121" t="str">
        <f>IF(AND($L883&lt;&gt;"",$L883&gt;40000,$M883&lt;&gt;"",$M883&gt;40000),(1+IFERROR(NETWORKDAYS.INTL($L883,$M883,1,项目参数!$B$2:$B$200),NETWORKDAYS($L883,$M883,1)))*项目参数!$J$29,"")</f>
        <v/>
      </c>
      <c r="L883" s="40"/>
      <c r="M883" s="40"/>
      <c r="N883" s="58"/>
      <c r="O883" s="61"/>
      <c r="W883" s="98" t="b">
        <f t="shared" si="13"/>
        <v>0</v>
      </c>
      <c r="Y883" s="32" t="str">
        <f>IF($W883,VLOOKUP($B883,项目阶段与里程碑!$B:$E,3,FALSE),"")</f>
        <v/>
      </c>
      <c r="Z883" s="32" t="str">
        <f>IF($W883,VLOOKUP($B883,项目阶段与里程碑!$B:$E,4,FALSE),"")</f>
        <v/>
      </c>
      <c r="AA883" t="e">
        <f>VLOOKUP(F883,内部通讯录!$B:$F,5,FALSE)</f>
        <v>#N/A</v>
      </c>
      <c r="AB883" t="str">
        <f>IFERROR(VLOOKUP($AA883,项目参数!$I$14:$J$21,2,FALSE),"")</f>
        <v/>
      </c>
    </row>
    <row r="884" spans="1:28">
      <c r="A884" s="8"/>
      <c r="B884" s="8"/>
      <c r="C884" s="8"/>
      <c r="D884" s="8"/>
      <c r="E884" s="8"/>
      <c r="F884" s="8"/>
      <c r="G884" s="8"/>
      <c r="H884" s="116"/>
      <c r="I884" s="40"/>
      <c r="J884" s="120" t="str">
        <f>IF(AND($H884&gt;0,$I884&lt;&gt;"",$I884&gt;40000),IFERROR(WORKDAY.INTL($I884,INT(($H884+项目参数!$J$29-1)/项目参数!$J$29)-1,1,项目参数!$B$2:$B$200),WORKDAY($I884,INT(($H884+项目参数!$J$29-1)/项目参数!$J$29)-1,1)),"")</f>
        <v/>
      </c>
      <c r="K884" s="121" t="str">
        <f>IF(AND($L884&lt;&gt;"",$L884&gt;40000,$M884&lt;&gt;"",$M884&gt;40000),(1+IFERROR(NETWORKDAYS.INTL($L884,$M884,1,项目参数!$B$2:$B$200),NETWORKDAYS($L884,$M884,1)))*项目参数!$J$29,"")</f>
        <v/>
      </c>
      <c r="L884" s="40"/>
      <c r="M884" s="40"/>
      <c r="N884" s="58"/>
      <c r="O884" s="61"/>
      <c r="W884" s="98" t="b">
        <f t="shared" si="13"/>
        <v>0</v>
      </c>
      <c r="Y884" s="32" t="str">
        <f>IF($W884,VLOOKUP($B884,项目阶段与里程碑!$B:$E,3,FALSE),"")</f>
        <v/>
      </c>
      <c r="Z884" s="32" t="str">
        <f>IF($W884,VLOOKUP($B884,项目阶段与里程碑!$B:$E,4,FALSE),"")</f>
        <v/>
      </c>
      <c r="AA884" t="e">
        <f>VLOOKUP(F884,内部通讯录!$B:$F,5,FALSE)</f>
        <v>#N/A</v>
      </c>
      <c r="AB884" t="str">
        <f>IFERROR(VLOOKUP($AA884,项目参数!$I$14:$J$21,2,FALSE),"")</f>
        <v/>
      </c>
    </row>
    <row r="885" spans="1:28">
      <c r="A885" s="8"/>
      <c r="B885" s="8"/>
      <c r="C885" s="8"/>
      <c r="D885" s="8"/>
      <c r="E885" s="8"/>
      <c r="F885" s="8"/>
      <c r="G885" s="8"/>
      <c r="H885" s="116"/>
      <c r="I885" s="40"/>
      <c r="J885" s="120" t="str">
        <f>IF(AND($H885&gt;0,$I885&lt;&gt;"",$I885&gt;40000),IFERROR(WORKDAY.INTL($I885,INT(($H885+项目参数!$J$29-1)/项目参数!$J$29)-1,1,项目参数!$B$2:$B$200),WORKDAY($I885,INT(($H885+项目参数!$J$29-1)/项目参数!$J$29)-1,1)),"")</f>
        <v/>
      </c>
      <c r="K885" s="121" t="str">
        <f>IF(AND($L885&lt;&gt;"",$L885&gt;40000,$M885&lt;&gt;"",$M885&gt;40000),(1+IFERROR(NETWORKDAYS.INTL($L885,$M885,1,项目参数!$B$2:$B$200),NETWORKDAYS($L885,$M885,1)))*项目参数!$J$29,"")</f>
        <v/>
      </c>
      <c r="L885" s="40"/>
      <c r="M885" s="40"/>
      <c r="N885" s="58"/>
      <c r="O885" s="61"/>
      <c r="W885" s="98" t="b">
        <f t="shared" si="13"/>
        <v>0</v>
      </c>
      <c r="Y885" s="32" t="str">
        <f>IF($W885,VLOOKUP($B885,项目阶段与里程碑!$B:$E,3,FALSE),"")</f>
        <v/>
      </c>
      <c r="Z885" s="32" t="str">
        <f>IF($W885,VLOOKUP($B885,项目阶段与里程碑!$B:$E,4,FALSE),"")</f>
        <v/>
      </c>
      <c r="AA885" t="e">
        <f>VLOOKUP(F885,内部通讯录!$B:$F,5,FALSE)</f>
        <v>#N/A</v>
      </c>
      <c r="AB885" t="str">
        <f>IFERROR(VLOOKUP($AA885,项目参数!$I$14:$J$21,2,FALSE),"")</f>
        <v/>
      </c>
    </row>
    <row r="886" spans="1:28">
      <c r="A886" s="8"/>
      <c r="B886" s="8"/>
      <c r="C886" s="8"/>
      <c r="D886" s="8"/>
      <c r="E886" s="8"/>
      <c r="F886" s="8"/>
      <c r="G886" s="8"/>
      <c r="H886" s="116"/>
      <c r="I886" s="40"/>
      <c r="J886" s="120" t="str">
        <f>IF(AND($H886&gt;0,$I886&lt;&gt;"",$I886&gt;40000),IFERROR(WORKDAY.INTL($I886,INT(($H886+项目参数!$J$29-1)/项目参数!$J$29)-1,1,项目参数!$B$2:$B$200),WORKDAY($I886,INT(($H886+项目参数!$J$29-1)/项目参数!$J$29)-1,1)),"")</f>
        <v/>
      </c>
      <c r="K886" s="121" t="str">
        <f>IF(AND($L886&lt;&gt;"",$L886&gt;40000,$M886&lt;&gt;"",$M886&gt;40000),(1+IFERROR(NETWORKDAYS.INTL($L886,$M886,1,项目参数!$B$2:$B$200),NETWORKDAYS($L886,$M886,1)))*项目参数!$J$29,"")</f>
        <v/>
      </c>
      <c r="L886" s="40"/>
      <c r="M886" s="40"/>
      <c r="N886" s="58"/>
      <c r="O886" s="61"/>
      <c r="W886" s="98" t="b">
        <f t="shared" si="13"/>
        <v>0</v>
      </c>
      <c r="Y886" s="32" t="str">
        <f>IF($W886,VLOOKUP($B886,项目阶段与里程碑!$B:$E,3,FALSE),"")</f>
        <v/>
      </c>
      <c r="Z886" s="32" t="str">
        <f>IF($W886,VLOOKUP($B886,项目阶段与里程碑!$B:$E,4,FALSE),"")</f>
        <v/>
      </c>
      <c r="AA886" t="e">
        <f>VLOOKUP(F886,内部通讯录!$B:$F,5,FALSE)</f>
        <v>#N/A</v>
      </c>
      <c r="AB886" t="str">
        <f>IFERROR(VLOOKUP($AA886,项目参数!$I$14:$J$21,2,FALSE),"")</f>
        <v/>
      </c>
    </row>
    <row r="887" spans="1:28">
      <c r="A887" s="8"/>
      <c r="B887" s="8"/>
      <c r="C887" s="8"/>
      <c r="D887" s="8"/>
      <c r="E887" s="8"/>
      <c r="F887" s="8"/>
      <c r="G887" s="8"/>
      <c r="H887" s="116"/>
      <c r="I887" s="40"/>
      <c r="J887" s="120" t="str">
        <f>IF(AND($H887&gt;0,$I887&lt;&gt;"",$I887&gt;40000),IFERROR(WORKDAY.INTL($I887,INT(($H887+项目参数!$J$29-1)/项目参数!$J$29)-1,1,项目参数!$B$2:$B$200),WORKDAY($I887,INT(($H887+项目参数!$J$29-1)/项目参数!$J$29)-1,1)),"")</f>
        <v/>
      </c>
      <c r="K887" s="121" t="str">
        <f>IF(AND($L887&lt;&gt;"",$L887&gt;40000,$M887&lt;&gt;"",$M887&gt;40000),(1+IFERROR(NETWORKDAYS.INTL($L887,$M887,1,项目参数!$B$2:$B$200),NETWORKDAYS($L887,$M887,1)))*项目参数!$J$29,"")</f>
        <v/>
      </c>
      <c r="L887" s="40"/>
      <c r="M887" s="40"/>
      <c r="N887" s="58"/>
      <c r="O887" s="61"/>
      <c r="W887" s="98" t="b">
        <f t="shared" si="13"/>
        <v>0</v>
      </c>
      <c r="Y887" s="32" t="str">
        <f>IF($W887,VLOOKUP($B887,项目阶段与里程碑!$B:$E,3,FALSE),"")</f>
        <v/>
      </c>
      <c r="Z887" s="32" t="str">
        <f>IF($W887,VLOOKUP($B887,项目阶段与里程碑!$B:$E,4,FALSE),"")</f>
        <v/>
      </c>
      <c r="AA887" t="e">
        <f>VLOOKUP(F887,内部通讯录!$B:$F,5,FALSE)</f>
        <v>#N/A</v>
      </c>
      <c r="AB887" t="str">
        <f>IFERROR(VLOOKUP($AA887,项目参数!$I$14:$J$21,2,FALSE),"")</f>
        <v/>
      </c>
    </row>
    <row r="888" spans="1:28">
      <c r="A888" s="8"/>
      <c r="B888" s="8"/>
      <c r="C888" s="8"/>
      <c r="D888" s="8"/>
      <c r="E888" s="8"/>
      <c r="F888" s="8"/>
      <c r="G888" s="8"/>
      <c r="H888" s="116"/>
      <c r="I888" s="40"/>
      <c r="J888" s="120" t="str">
        <f>IF(AND($H888&gt;0,$I888&lt;&gt;"",$I888&gt;40000),IFERROR(WORKDAY.INTL($I888,INT(($H888+项目参数!$J$29-1)/项目参数!$J$29)-1,1,项目参数!$B$2:$B$200),WORKDAY($I888,INT(($H888+项目参数!$J$29-1)/项目参数!$J$29)-1,1)),"")</f>
        <v/>
      </c>
      <c r="K888" s="121" t="str">
        <f>IF(AND($L888&lt;&gt;"",$L888&gt;40000,$M888&lt;&gt;"",$M888&gt;40000),(1+IFERROR(NETWORKDAYS.INTL($L888,$M888,1,项目参数!$B$2:$B$200),NETWORKDAYS($L888,$M888,1)))*项目参数!$J$29,"")</f>
        <v/>
      </c>
      <c r="L888" s="40"/>
      <c r="M888" s="40"/>
      <c r="N888" s="58"/>
      <c r="O888" s="61"/>
      <c r="W888" s="98" t="b">
        <f t="shared" si="13"/>
        <v>0</v>
      </c>
      <c r="Y888" s="32" t="str">
        <f>IF($W888,VLOOKUP($B888,项目阶段与里程碑!$B:$E,3,FALSE),"")</f>
        <v/>
      </c>
      <c r="Z888" s="32" t="str">
        <f>IF($W888,VLOOKUP($B888,项目阶段与里程碑!$B:$E,4,FALSE),"")</f>
        <v/>
      </c>
      <c r="AA888" t="e">
        <f>VLOOKUP(F888,内部通讯录!$B:$F,5,FALSE)</f>
        <v>#N/A</v>
      </c>
      <c r="AB888" t="str">
        <f>IFERROR(VLOOKUP($AA888,项目参数!$I$14:$J$21,2,FALSE),"")</f>
        <v/>
      </c>
    </row>
    <row r="889" spans="1:28">
      <c r="A889" s="8"/>
      <c r="B889" s="8"/>
      <c r="C889" s="8"/>
      <c r="D889" s="8"/>
      <c r="E889" s="8"/>
      <c r="F889" s="8"/>
      <c r="G889" s="8"/>
      <c r="H889" s="116"/>
      <c r="I889" s="40"/>
      <c r="J889" s="120" t="str">
        <f>IF(AND($H889&gt;0,$I889&lt;&gt;"",$I889&gt;40000),IFERROR(WORKDAY.INTL($I889,INT(($H889+项目参数!$J$29-1)/项目参数!$J$29)-1,1,项目参数!$B$2:$B$200),WORKDAY($I889,INT(($H889+项目参数!$J$29-1)/项目参数!$J$29)-1,1)),"")</f>
        <v/>
      </c>
      <c r="K889" s="121" t="str">
        <f>IF(AND($L889&lt;&gt;"",$L889&gt;40000,$M889&lt;&gt;"",$M889&gt;40000),(1+IFERROR(NETWORKDAYS.INTL($L889,$M889,1,项目参数!$B$2:$B$200),NETWORKDAYS($L889,$M889,1)))*项目参数!$J$29,"")</f>
        <v/>
      </c>
      <c r="L889" s="40"/>
      <c r="M889" s="40"/>
      <c r="N889" s="58"/>
      <c r="O889" s="61"/>
      <c r="W889" s="98" t="b">
        <f t="shared" si="13"/>
        <v>0</v>
      </c>
      <c r="Y889" s="32" t="str">
        <f>IF($W889,VLOOKUP($B889,项目阶段与里程碑!$B:$E,3,FALSE),"")</f>
        <v/>
      </c>
      <c r="Z889" s="32" t="str">
        <f>IF($W889,VLOOKUP($B889,项目阶段与里程碑!$B:$E,4,FALSE),"")</f>
        <v/>
      </c>
      <c r="AA889" t="e">
        <f>VLOOKUP(F889,内部通讯录!$B:$F,5,FALSE)</f>
        <v>#N/A</v>
      </c>
      <c r="AB889" t="str">
        <f>IFERROR(VLOOKUP($AA889,项目参数!$I$14:$J$21,2,FALSE),"")</f>
        <v/>
      </c>
    </row>
    <row r="890" spans="1:28">
      <c r="A890" s="8"/>
      <c r="B890" s="8"/>
      <c r="C890" s="8"/>
      <c r="D890" s="8"/>
      <c r="E890" s="8"/>
      <c r="F890" s="8"/>
      <c r="G890" s="8"/>
      <c r="H890" s="116"/>
      <c r="I890" s="40"/>
      <c r="J890" s="120" t="str">
        <f>IF(AND($H890&gt;0,$I890&lt;&gt;"",$I890&gt;40000),IFERROR(WORKDAY.INTL($I890,INT(($H890+项目参数!$J$29-1)/项目参数!$J$29)-1,1,项目参数!$B$2:$B$200),WORKDAY($I890,INT(($H890+项目参数!$J$29-1)/项目参数!$J$29)-1,1)),"")</f>
        <v/>
      </c>
      <c r="K890" s="121" t="str">
        <f>IF(AND($L890&lt;&gt;"",$L890&gt;40000,$M890&lt;&gt;"",$M890&gt;40000),(1+IFERROR(NETWORKDAYS.INTL($L890,$M890,1,项目参数!$B$2:$B$200),NETWORKDAYS($L890,$M890,1)))*项目参数!$J$29,"")</f>
        <v/>
      </c>
      <c r="L890" s="40"/>
      <c r="M890" s="40"/>
      <c r="N890" s="58"/>
      <c r="O890" s="61"/>
      <c r="W890" s="98" t="b">
        <f t="shared" si="13"/>
        <v>0</v>
      </c>
      <c r="Y890" s="32" t="str">
        <f>IF($W890,VLOOKUP($B890,项目阶段与里程碑!$B:$E,3,FALSE),"")</f>
        <v/>
      </c>
      <c r="Z890" s="32" t="str">
        <f>IF($W890,VLOOKUP($B890,项目阶段与里程碑!$B:$E,4,FALSE),"")</f>
        <v/>
      </c>
      <c r="AA890" t="e">
        <f>VLOOKUP(F890,内部通讯录!$B:$F,5,FALSE)</f>
        <v>#N/A</v>
      </c>
      <c r="AB890" t="str">
        <f>IFERROR(VLOOKUP($AA890,项目参数!$I$14:$J$21,2,FALSE),"")</f>
        <v/>
      </c>
    </row>
    <row r="891" spans="1:28">
      <c r="A891" s="8"/>
      <c r="B891" s="8"/>
      <c r="C891" s="8"/>
      <c r="D891" s="8"/>
      <c r="E891" s="8"/>
      <c r="F891" s="8"/>
      <c r="G891" s="8"/>
      <c r="H891" s="116"/>
      <c r="I891" s="40"/>
      <c r="J891" s="120" t="str">
        <f>IF(AND($H891&gt;0,$I891&lt;&gt;"",$I891&gt;40000),IFERROR(WORKDAY.INTL($I891,INT(($H891+项目参数!$J$29-1)/项目参数!$J$29)-1,1,项目参数!$B$2:$B$200),WORKDAY($I891,INT(($H891+项目参数!$J$29-1)/项目参数!$J$29)-1,1)),"")</f>
        <v/>
      </c>
      <c r="K891" s="121" t="str">
        <f>IF(AND($L891&lt;&gt;"",$L891&gt;40000,$M891&lt;&gt;"",$M891&gt;40000),(1+IFERROR(NETWORKDAYS.INTL($L891,$M891,1,项目参数!$B$2:$B$200),NETWORKDAYS($L891,$M891,1)))*项目参数!$J$29,"")</f>
        <v/>
      </c>
      <c r="L891" s="40"/>
      <c r="M891" s="40"/>
      <c r="N891" s="58"/>
      <c r="O891" s="61"/>
      <c r="W891" s="98" t="b">
        <f t="shared" si="13"/>
        <v>0</v>
      </c>
      <c r="Y891" s="32" t="str">
        <f>IF($W891,VLOOKUP($B891,项目阶段与里程碑!$B:$E,3,FALSE),"")</f>
        <v/>
      </c>
      <c r="Z891" s="32" t="str">
        <f>IF($W891,VLOOKUP($B891,项目阶段与里程碑!$B:$E,4,FALSE),"")</f>
        <v/>
      </c>
      <c r="AA891" t="e">
        <f>VLOOKUP(F891,内部通讯录!$B:$F,5,FALSE)</f>
        <v>#N/A</v>
      </c>
      <c r="AB891" t="str">
        <f>IFERROR(VLOOKUP($AA891,项目参数!$I$14:$J$21,2,FALSE),"")</f>
        <v/>
      </c>
    </row>
    <row r="892" spans="1:28">
      <c r="A892" s="8"/>
      <c r="B892" s="8"/>
      <c r="C892" s="8"/>
      <c r="D892" s="8"/>
      <c r="E892" s="8"/>
      <c r="F892" s="8"/>
      <c r="G892" s="8"/>
      <c r="H892" s="116"/>
      <c r="I892" s="40"/>
      <c r="J892" s="120" t="str">
        <f>IF(AND($H892&gt;0,$I892&lt;&gt;"",$I892&gt;40000),IFERROR(WORKDAY.INTL($I892,INT(($H892+项目参数!$J$29-1)/项目参数!$J$29)-1,1,项目参数!$B$2:$B$200),WORKDAY($I892,INT(($H892+项目参数!$J$29-1)/项目参数!$J$29)-1,1)),"")</f>
        <v/>
      </c>
      <c r="K892" s="121" t="str">
        <f>IF(AND($L892&lt;&gt;"",$L892&gt;40000,$M892&lt;&gt;"",$M892&gt;40000),(1+IFERROR(NETWORKDAYS.INTL($L892,$M892,1,项目参数!$B$2:$B$200),NETWORKDAYS($L892,$M892,1)))*项目参数!$J$29,"")</f>
        <v/>
      </c>
      <c r="L892" s="40"/>
      <c r="M892" s="40"/>
      <c r="N892" s="58"/>
      <c r="O892" s="61"/>
      <c r="W892" s="98" t="b">
        <f t="shared" si="13"/>
        <v>0</v>
      </c>
      <c r="Y892" s="32" t="str">
        <f>IF($W892,VLOOKUP($B892,项目阶段与里程碑!$B:$E,3,FALSE),"")</f>
        <v/>
      </c>
      <c r="Z892" s="32" t="str">
        <f>IF($W892,VLOOKUP($B892,项目阶段与里程碑!$B:$E,4,FALSE),"")</f>
        <v/>
      </c>
      <c r="AA892" t="e">
        <f>VLOOKUP(F892,内部通讯录!$B:$F,5,FALSE)</f>
        <v>#N/A</v>
      </c>
      <c r="AB892" t="str">
        <f>IFERROR(VLOOKUP($AA892,项目参数!$I$14:$J$21,2,FALSE),"")</f>
        <v/>
      </c>
    </row>
    <row r="893" spans="1:28">
      <c r="A893" s="8"/>
      <c r="B893" s="8"/>
      <c r="C893" s="8"/>
      <c r="D893" s="8"/>
      <c r="E893" s="8"/>
      <c r="F893" s="8"/>
      <c r="G893" s="8"/>
      <c r="H893" s="116"/>
      <c r="I893" s="40"/>
      <c r="J893" s="120" t="str">
        <f>IF(AND($H893&gt;0,$I893&lt;&gt;"",$I893&gt;40000),IFERROR(WORKDAY.INTL($I893,INT(($H893+项目参数!$J$29-1)/项目参数!$J$29)-1,1,项目参数!$B$2:$B$200),WORKDAY($I893,INT(($H893+项目参数!$J$29-1)/项目参数!$J$29)-1,1)),"")</f>
        <v/>
      </c>
      <c r="K893" s="121" t="str">
        <f>IF(AND($L893&lt;&gt;"",$L893&gt;40000,$M893&lt;&gt;"",$M893&gt;40000),(1+IFERROR(NETWORKDAYS.INTL($L893,$M893,1,项目参数!$B$2:$B$200),NETWORKDAYS($L893,$M893,1)))*项目参数!$J$29,"")</f>
        <v/>
      </c>
      <c r="L893" s="40"/>
      <c r="M893" s="40"/>
      <c r="N893" s="58"/>
      <c r="O893" s="61"/>
      <c r="W893" s="98" t="b">
        <f t="shared" si="13"/>
        <v>0</v>
      </c>
      <c r="Y893" s="32" t="str">
        <f>IF($W893,VLOOKUP($B893,项目阶段与里程碑!$B:$E,3,FALSE),"")</f>
        <v/>
      </c>
      <c r="Z893" s="32" t="str">
        <f>IF($W893,VLOOKUP($B893,项目阶段与里程碑!$B:$E,4,FALSE),"")</f>
        <v/>
      </c>
      <c r="AA893" t="e">
        <f>VLOOKUP(F893,内部通讯录!$B:$F,5,FALSE)</f>
        <v>#N/A</v>
      </c>
      <c r="AB893" t="str">
        <f>IFERROR(VLOOKUP($AA893,项目参数!$I$14:$J$21,2,FALSE),"")</f>
        <v/>
      </c>
    </row>
    <row r="894" spans="1:28">
      <c r="A894" s="8"/>
      <c r="B894" s="8"/>
      <c r="C894" s="8"/>
      <c r="D894" s="8"/>
      <c r="E894" s="8"/>
      <c r="F894" s="8"/>
      <c r="G894" s="8"/>
      <c r="H894" s="116"/>
      <c r="I894" s="40"/>
      <c r="J894" s="120" t="str">
        <f>IF(AND($H894&gt;0,$I894&lt;&gt;"",$I894&gt;40000),IFERROR(WORKDAY.INTL($I894,INT(($H894+项目参数!$J$29-1)/项目参数!$J$29)-1,1,项目参数!$B$2:$B$200),WORKDAY($I894,INT(($H894+项目参数!$J$29-1)/项目参数!$J$29)-1,1)),"")</f>
        <v/>
      </c>
      <c r="K894" s="121" t="str">
        <f>IF(AND($L894&lt;&gt;"",$L894&gt;40000,$M894&lt;&gt;"",$M894&gt;40000),(1+IFERROR(NETWORKDAYS.INTL($L894,$M894,1,项目参数!$B$2:$B$200),NETWORKDAYS($L894,$M894,1)))*项目参数!$J$29,"")</f>
        <v/>
      </c>
      <c r="L894" s="40"/>
      <c r="M894" s="40"/>
      <c r="N894" s="58"/>
      <c r="O894" s="61"/>
      <c r="W894" s="98" t="b">
        <f t="shared" si="13"/>
        <v>0</v>
      </c>
      <c r="Y894" s="32" t="str">
        <f>IF($W894,VLOOKUP($B894,项目阶段与里程碑!$B:$E,3,FALSE),"")</f>
        <v/>
      </c>
      <c r="Z894" s="32" t="str">
        <f>IF($W894,VLOOKUP($B894,项目阶段与里程碑!$B:$E,4,FALSE),"")</f>
        <v/>
      </c>
      <c r="AA894" t="e">
        <f>VLOOKUP(F894,内部通讯录!$B:$F,5,FALSE)</f>
        <v>#N/A</v>
      </c>
      <c r="AB894" t="str">
        <f>IFERROR(VLOOKUP($AA894,项目参数!$I$14:$J$21,2,FALSE),"")</f>
        <v/>
      </c>
    </row>
    <row r="895" spans="1:28">
      <c r="A895" s="8"/>
      <c r="B895" s="8"/>
      <c r="C895" s="8"/>
      <c r="D895" s="8"/>
      <c r="E895" s="8"/>
      <c r="F895" s="8"/>
      <c r="G895" s="8"/>
      <c r="H895" s="116"/>
      <c r="I895" s="40"/>
      <c r="J895" s="120" t="str">
        <f>IF(AND($H895&gt;0,$I895&lt;&gt;"",$I895&gt;40000),IFERROR(WORKDAY.INTL($I895,INT(($H895+项目参数!$J$29-1)/项目参数!$J$29)-1,1,项目参数!$B$2:$B$200),WORKDAY($I895,INT(($H895+项目参数!$J$29-1)/项目参数!$J$29)-1,1)),"")</f>
        <v/>
      </c>
      <c r="K895" s="121" t="str">
        <f>IF(AND($L895&lt;&gt;"",$L895&gt;40000,$M895&lt;&gt;"",$M895&gt;40000),(1+IFERROR(NETWORKDAYS.INTL($L895,$M895,1,项目参数!$B$2:$B$200),NETWORKDAYS($L895,$M895,1)))*项目参数!$J$29,"")</f>
        <v/>
      </c>
      <c r="L895" s="40"/>
      <c r="M895" s="40"/>
      <c r="N895" s="58"/>
      <c r="O895" s="61"/>
      <c r="W895" s="98" t="b">
        <f t="shared" si="13"/>
        <v>0</v>
      </c>
      <c r="Y895" s="32" t="str">
        <f>IF($W895,VLOOKUP($B895,项目阶段与里程碑!$B:$E,3,FALSE),"")</f>
        <v/>
      </c>
      <c r="Z895" s="32" t="str">
        <f>IF($W895,VLOOKUP($B895,项目阶段与里程碑!$B:$E,4,FALSE),"")</f>
        <v/>
      </c>
      <c r="AA895" t="e">
        <f>VLOOKUP(F895,内部通讯录!$B:$F,5,FALSE)</f>
        <v>#N/A</v>
      </c>
      <c r="AB895" t="str">
        <f>IFERROR(VLOOKUP($AA895,项目参数!$I$14:$J$21,2,FALSE),"")</f>
        <v/>
      </c>
    </row>
    <row r="896" spans="1:28">
      <c r="A896" s="8"/>
      <c r="B896" s="8"/>
      <c r="C896" s="8"/>
      <c r="D896" s="8"/>
      <c r="E896" s="8"/>
      <c r="F896" s="8"/>
      <c r="G896" s="8"/>
      <c r="H896" s="116"/>
      <c r="I896" s="40"/>
      <c r="J896" s="120" t="str">
        <f>IF(AND($H896&gt;0,$I896&lt;&gt;"",$I896&gt;40000),IFERROR(WORKDAY.INTL($I896,INT(($H896+项目参数!$J$29-1)/项目参数!$J$29)-1,1,项目参数!$B$2:$B$200),WORKDAY($I896,INT(($H896+项目参数!$J$29-1)/项目参数!$J$29)-1,1)),"")</f>
        <v/>
      </c>
      <c r="K896" s="121" t="str">
        <f>IF(AND($L896&lt;&gt;"",$L896&gt;40000,$M896&lt;&gt;"",$M896&gt;40000),(1+IFERROR(NETWORKDAYS.INTL($L896,$M896,1,项目参数!$B$2:$B$200),NETWORKDAYS($L896,$M896,1)))*项目参数!$J$29,"")</f>
        <v/>
      </c>
      <c r="L896" s="40"/>
      <c r="M896" s="40"/>
      <c r="N896" s="58"/>
      <c r="O896" s="61"/>
      <c r="W896" s="98" t="b">
        <f t="shared" si="13"/>
        <v>0</v>
      </c>
      <c r="Y896" s="32" t="str">
        <f>IF($W896,VLOOKUP($B896,项目阶段与里程碑!$B:$E,3,FALSE),"")</f>
        <v/>
      </c>
      <c r="Z896" s="32" t="str">
        <f>IF($W896,VLOOKUP($B896,项目阶段与里程碑!$B:$E,4,FALSE),"")</f>
        <v/>
      </c>
      <c r="AA896" t="e">
        <f>VLOOKUP(F896,内部通讯录!$B:$F,5,FALSE)</f>
        <v>#N/A</v>
      </c>
      <c r="AB896" t="str">
        <f>IFERROR(VLOOKUP($AA896,项目参数!$I$14:$J$21,2,FALSE),"")</f>
        <v/>
      </c>
    </row>
    <row r="897" spans="1:28">
      <c r="A897" s="8"/>
      <c r="B897" s="8"/>
      <c r="C897" s="8"/>
      <c r="D897" s="8"/>
      <c r="E897" s="8"/>
      <c r="F897" s="8"/>
      <c r="G897" s="8"/>
      <c r="H897" s="116"/>
      <c r="I897" s="40"/>
      <c r="J897" s="120" t="str">
        <f>IF(AND($H897&gt;0,$I897&lt;&gt;"",$I897&gt;40000),IFERROR(WORKDAY.INTL($I897,INT(($H897+项目参数!$J$29-1)/项目参数!$J$29)-1,1,项目参数!$B$2:$B$200),WORKDAY($I897,INT(($H897+项目参数!$J$29-1)/项目参数!$J$29)-1,1)),"")</f>
        <v/>
      </c>
      <c r="K897" s="121" t="str">
        <f>IF(AND($L897&lt;&gt;"",$L897&gt;40000,$M897&lt;&gt;"",$M897&gt;40000),(1+IFERROR(NETWORKDAYS.INTL($L897,$M897,1,项目参数!$B$2:$B$200),NETWORKDAYS($L897,$M897,1)))*项目参数!$J$29,"")</f>
        <v/>
      </c>
      <c r="L897" s="40"/>
      <c r="M897" s="40"/>
      <c r="N897" s="58"/>
      <c r="O897" s="61"/>
      <c r="W897" s="98" t="b">
        <f t="shared" si="13"/>
        <v>0</v>
      </c>
      <c r="Y897" s="32" t="str">
        <f>IF($W897,VLOOKUP($B897,项目阶段与里程碑!$B:$E,3,FALSE),"")</f>
        <v/>
      </c>
      <c r="Z897" s="32" t="str">
        <f>IF($W897,VLOOKUP($B897,项目阶段与里程碑!$B:$E,4,FALSE),"")</f>
        <v/>
      </c>
      <c r="AA897" t="e">
        <f>VLOOKUP(F897,内部通讯录!$B:$F,5,FALSE)</f>
        <v>#N/A</v>
      </c>
      <c r="AB897" t="str">
        <f>IFERROR(VLOOKUP($AA897,项目参数!$I$14:$J$21,2,FALSE),"")</f>
        <v/>
      </c>
    </row>
    <row r="898" spans="1:28">
      <c r="A898" s="8"/>
      <c r="B898" s="8"/>
      <c r="C898" s="8"/>
      <c r="D898" s="8"/>
      <c r="E898" s="8"/>
      <c r="F898" s="8"/>
      <c r="G898" s="8"/>
      <c r="H898" s="116"/>
      <c r="I898" s="40"/>
      <c r="J898" s="120" t="str">
        <f>IF(AND($H898&gt;0,$I898&lt;&gt;"",$I898&gt;40000),IFERROR(WORKDAY.INTL($I898,INT(($H898+项目参数!$J$29-1)/项目参数!$J$29)-1,1,项目参数!$B$2:$B$200),WORKDAY($I898,INT(($H898+项目参数!$J$29-1)/项目参数!$J$29)-1,1)),"")</f>
        <v/>
      </c>
      <c r="K898" s="121" t="str">
        <f>IF(AND($L898&lt;&gt;"",$L898&gt;40000,$M898&lt;&gt;"",$M898&gt;40000),(1+IFERROR(NETWORKDAYS.INTL($L898,$M898,1,项目参数!$B$2:$B$200),NETWORKDAYS($L898,$M898,1)))*项目参数!$J$29,"")</f>
        <v/>
      </c>
      <c r="L898" s="40"/>
      <c r="M898" s="40"/>
      <c r="N898" s="58"/>
      <c r="O898" s="61"/>
      <c r="W898" s="98" t="b">
        <f t="shared" ref="W898:W961" si="14">AND(LEN(A898)&gt;0,LEN(C898)&gt;3,LEN(F898)&gt;1,OR(I898=0,AND(H898&gt;0,I898&gt;40000)),OR(L898=0,L898&gt;40000))</f>
        <v>0</v>
      </c>
      <c r="Y898" s="32" t="str">
        <f>IF($W898,VLOOKUP($B898,项目阶段与里程碑!$B:$E,3,FALSE),"")</f>
        <v/>
      </c>
      <c r="Z898" s="32" t="str">
        <f>IF($W898,VLOOKUP($B898,项目阶段与里程碑!$B:$E,4,FALSE),"")</f>
        <v/>
      </c>
      <c r="AA898" t="e">
        <f>VLOOKUP(F898,内部通讯录!$B:$F,5,FALSE)</f>
        <v>#N/A</v>
      </c>
      <c r="AB898" t="str">
        <f>IFERROR(VLOOKUP($AA898,项目参数!$I$14:$J$21,2,FALSE),"")</f>
        <v/>
      </c>
    </row>
    <row r="899" spans="1:28">
      <c r="A899" s="8"/>
      <c r="B899" s="8"/>
      <c r="C899" s="8"/>
      <c r="D899" s="8"/>
      <c r="E899" s="8"/>
      <c r="F899" s="8"/>
      <c r="G899" s="8"/>
      <c r="H899" s="116"/>
      <c r="I899" s="40"/>
      <c r="J899" s="120" t="str">
        <f>IF(AND($H899&gt;0,$I899&lt;&gt;"",$I899&gt;40000),IFERROR(WORKDAY.INTL($I899,INT(($H899+项目参数!$J$29-1)/项目参数!$J$29)-1,1,项目参数!$B$2:$B$200),WORKDAY($I899,INT(($H899+项目参数!$J$29-1)/项目参数!$J$29)-1,1)),"")</f>
        <v/>
      </c>
      <c r="K899" s="121" t="str">
        <f>IF(AND($L899&lt;&gt;"",$L899&gt;40000,$M899&lt;&gt;"",$M899&gt;40000),(1+IFERROR(NETWORKDAYS.INTL($L899,$M899,1,项目参数!$B$2:$B$200),NETWORKDAYS($L899,$M899,1)))*项目参数!$J$29,"")</f>
        <v/>
      </c>
      <c r="L899" s="40"/>
      <c r="M899" s="40"/>
      <c r="N899" s="58"/>
      <c r="O899" s="61"/>
      <c r="W899" s="98" t="b">
        <f t="shared" si="14"/>
        <v>0</v>
      </c>
      <c r="Y899" s="32" t="str">
        <f>IF($W899,VLOOKUP($B899,项目阶段与里程碑!$B:$E,3,FALSE),"")</f>
        <v/>
      </c>
      <c r="Z899" s="32" t="str">
        <f>IF($W899,VLOOKUP($B899,项目阶段与里程碑!$B:$E,4,FALSE),"")</f>
        <v/>
      </c>
      <c r="AA899" t="e">
        <f>VLOOKUP(F899,内部通讯录!$B:$F,5,FALSE)</f>
        <v>#N/A</v>
      </c>
      <c r="AB899" t="str">
        <f>IFERROR(VLOOKUP($AA899,项目参数!$I$14:$J$21,2,FALSE),"")</f>
        <v/>
      </c>
    </row>
    <row r="900" spans="1:28">
      <c r="A900" s="8"/>
      <c r="B900" s="8"/>
      <c r="C900" s="8"/>
      <c r="D900" s="8"/>
      <c r="E900" s="8"/>
      <c r="F900" s="8"/>
      <c r="G900" s="8"/>
      <c r="H900" s="116"/>
      <c r="I900" s="40"/>
      <c r="J900" s="120" t="str">
        <f>IF(AND($H900&gt;0,$I900&lt;&gt;"",$I900&gt;40000),IFERROR(WORKDAY.INTL($I900,INT(($H900+项目参数!$J$29-1)/项目参数!$J$29)-1,1,项目参数!$B$2:$B$200),WORKDAY($I900,INT(($H900+项目参数!$J$29-1)/项目参数!$J$29)-1,1)),"")</f>
        <v/>
      </c>
      <c r="K900" s="121" t="str">
        <f>IF(AND($L900&lt;&gt;"",$L900&gt;40000,$M900&lt;&gt;"",$M900&gt;40000),(1+IFERROR(NETWORKDAYS.INTL($L900,$M900,1,项目参数!$B$2:$B$200),NETWORKDAYS($L900,$M900,1)))*项目参数!$J$29,"")</f>
        <v/>
      </c>
      <c r="L900" s="40"/>
      <c r="M900" s="40"/>
      <c r="N900" s="58"/>
      <c r="O900" s="61"/>
      <c r="W900" s="98" t="b">
        <f t="shared" si="14"/>
        <v>0</v>
      </c>
      <c r="Y900" s="32" t="str">
        <f>IF($W900,VLOOKUP($B900,项目阶段与里程碑!$B:$E,3,FALSE),"")</f>
        <v/>
      </c>
      <c r="Z900" s="32" t="str">
        <f>IF($W900,VLOOKUP($B900,项目阶段与里程碑!$B:$E,4,FALSE),"")</f>
        <v/>
      </c>
      <c r="AA900" t="e">
        <f>VLOOKUP(F900,内部通讯录!$B:$F,5,FALSE)</f>
        <v>#N/A</v>
      </c>
      <c r="AB900" t="str">
        <f>IFERROR(VLOOKUP($AA900,项目参数!$I$14:$J$21,2,FALSE),"")</f>
        <v/>
      </c>
    </row>
    <row r="901" spans="1:28">
      <c r="A901" s="8"/>
      <c r="B901" s="8"/>
      <c r="C901" s="8"/>
      <c r="D901" s="8"/>
      <c r="E901" s="8"/>
      <c r="F901" s="8"/>
      <c r="G901" s="8"/>
      <c r="H901" s="116"/>
      <c r="I901" s="40"/>
      <c r="J901" s="120" t="str">
        <f>IF(AND($H901&gt;0,$I901&lt;&gt;"",$I901&gt;40000),IFERROR(WORKDAY.INTL($I901,INT(($H901+项目参数!$J$29-1)/项目参数!$J$29)-1,1,项目参数!$B$2:$B$200),WORKDAY($I901,INT(($H901+项目参数!$J$29-1)/项目参数!$J$29)-1,1)),"")</f>
        <v/>
      </c>
      <c r="K901" s="121" t="str">
        <f>IF(AND($L901&lt;&gt;"",$L901&gt;40000,$M901&lt;&gt;"",$M901&gt;40000),(1+IFERROR(NETWORKDAYS.INTL($L901,$M901,1,项目参数!$B$2:$B$200),NETWORKDAYS($L901,$M901,1)))*项目参数!$J$29,"")</f>
        <v/>
      </c>
      <c r="L901" s="40"/>
      <c r="M901" s="40"/>
      <c r="N901" s="58"/>
      <c r="O901" s="61"/>
      <c r="W901" s="98" t="b">
        <f t="shared" si="14"/>
        <v>0</v>
      </c>
      <c r="Y901" s="32" t="str">
        <f>IF($W901,VLOOKUP($B901,项目阶段与里程碑!$B:$E,3,FALSE),"")</f>
        <v/>
      </c>
      <c r="Z901" s="32" t="str">
        <f>IF($W901,VLOOKUP($B901,项目阶段与里程碑!$B:$E,4,FALSE),"")</f>
        <v/>
      </c>
      <c r="AA901" t="e">
        <f>VLOOKUP(F901,内部通讯录!$B:$F,5,FALSE)</f>
        <v>#N/A</v>
      </c>
      <c r="AB901" t="str">
        <f>IFERROR(VLOOKUP($AA901,项目参数!$I$14:$J$21,2,FALSE),"")</f>
        <v/>
      </c>
    </row>
    <row r="902" spans="1:28">
      <c r="A902" s="8"/>
      <c r="B902" s="8"/>
      <c r="C902" s="8"/>
      <c r="D902" s="8"/>
      <c r="E902" s="8"/>
      <c r="F902" s="8"/>
      <c r="G902" s="8"/>
      <c r="H902" s="116"/>
      <c r="I902" s="40"/>
      <c r="J902" s="120" t="str">
        <f>IF(AND($H902&gt;0,$I902&lt;&gt;"",$I902&gt;40000),IFERROR(WORKDAY.INTL($I902,INT(($H902+项目参数!$J$29-1)/项目参数!$J$29)-1,1,项目参数!$B$2:$B$200),WORKDAY($I902,INT(($H902+项目参数!$J$29-1)/项目参数!$J$29)-1,1)),"")</f>
        <v/>
      </c>
      <c r="K902" s="121" t="str">
        <f>IF(AND($L902&lt;&gt;"",$L902&gt;40000,$M902&lt;&gt;"",$M902&gt;40000),(1+IFERROR(NETWORKDAYS.INTL($L902,$M902,1,项目参数!$B$2:$B$200),NETWORKDAYS($L902,$M902,1)))*项目参数!$J$29,"")</f>
        <v/>
      </c>
      <c r="L902" s="40"/>
      <c r="M902" s="40"/>
      <c r="N902" s="58"/>
      <c r="O902" s="61"/>
      <c r="W902" s="98" t="b">
        <f t="shared" si="14"/>
        <v>0</v>
      </c>
      <c r="Y902" s="32" t="str">
        <f>IF($W902,VLOOKUP($B902,项目阶段与里程碑!$B:$E,3,FALSE),"")</f>
        <v/>
      </c>
      <c r="Z902" s="32" t="str">
        <f>IF($W902,VLOOKUP($B902,项目阶段与里程碑!$B:$E,4,FALSE),"")</f>
        <v/>
      </c>
      <c r="AA902" t="e">
        <f>VLOOKUP(F902,内部通讯录!$B:$F,5,FALSE)</f>
        <v>#N/A</v>
      </c>
      <c r="AB902" t="str">
        <f>IFERROR(VLOOKUP($AA902,项目参数!$I$14:$J$21,2,FALSE),"")</f>
        <v/>
      </c>
    </row>
    <row r="903" spans="1:28">
      <c r="A903" s="8"/>
      <c r="B903" s="8"/>
      <c r="C903" s="8"/>
      <c r="D903" s="8"/>
      <c r="E903" s="8"/>
      <c r="F903" s="8"/>
      <c r="G903" s="8"/>
      <c r="H903" s="116"/>
      <c r="I903" s="40"/>
      <c r="J903" s="120" t="str">
        <f>IF(AND($H903&gt;0,$I903&lt;&gt;"",$I903&gt;40000),IFERROR(WORKDAY.INTL($I903,INT(($H903+项目参数!$J$29-1)/项目参数!$J$29)-1,1,项目参数!$B$2:$B$200),WORKDAY($I903,INT(($H903+项目参数!$J$29-1)/项目参数!$J$29)-1,1)),"")</f>
        <v/>
      </c>
      <c r="K903" s="121" t="str">
        <f>IF(AND($L903&lt;&gt;"",$L903&gt;40000,$M903&lt;&gt;"",$M903&gt;40000),(1+IFERROR(NETWORKDAYS.INTL($L903,$M903,1,项目参数!$B$2:$B$200),NETWORKDAYS($L903,$M903,1)))*项目参数!$J$29,"")</f>
        <v/>
      </c>
      <c r="L903" s="40"/>
      <c r="M903" s="40"/>
      <c r="N903" s="58"/>
      <c r="O903" s="61"/>
      <c r="W903" s="98" t="b">
        <f t="shared" si="14"/>
        <v>0</v>
      </c>
      <c r="Y903" s="32" t="str">
        <f>IF($W903,VLOOKUP($B903,项目阶段与里程碑!$B:$E,3,FALSE),"")</f>
        <v/>
      </c>
      <c r="Z903" s="32" t="str">
        <f>IF($W903,VLOOKUP($B903,项目阶段与里程碑!$B:$E,4,FALSE),"")</f>
        <v/>
      </c>
      <c r="AA903" t="e">
        <f>VLOOKUP(F903,内部通讯录!$B:$F,5,FALSE)</f>
        <v>#N/A</v>
      </c>
      <c r="AB903" t="str">
        <f>IFERROR(VLOOKUP($AA903,项目参数!$I$14:$J$21,2,FALSE),"")</f>
        <v/>
      </c>
    </row>
    <row r="904" spans="1:28">
      <c r="A904" s="8"/>
      <c r="B904" s="8"/>
      <c r="C904" s="8"/>
      <c r="D904" s="8"/>
      <c r="E904" s="8"/>
      <c r="F904" s="8"/>
      <c r="G904" s="8"/>
      <c r="H904" s="116"/>
      <c r="I904" s="40"/>
      <c r="J904" s="120" t="str">
        <f>IF(AND($H904&gt;0,$I904&lt;&gt;"",$I904&gt;40000),IFERROR(WORKDAY.INTL($I904,INT(($H904+项目参数!$J$29-1)/项目参数!$J$29)-1,1,项目参数!$B$2:$B$200),WORKDAY($I904,INT(($H904+项目参数!$J$29-1)/项目参数!$J$29)-1,1)),"")</f>
        <v/>
      </c>
      <c r="K904" s="121" t="str">
        <f>IF(AND($L904&lt;&gt;"",$L904&gt;40000,$M904&lt;&gt;"",$M904&gt;40000),(1+IFERROR(NETWORKDAYS.INTL($L904,$M904,1,项目参数!$B$2:$B$200),NETWORKDAYS($L904,$M904,1)))*项目参数!$J$29,"")</f>
        <v/>
      </c>
      <c r="L904" s="40"/>
      <c r="M904" s="40"/>
      <c r="N904" s="58"/>
      <c r="O904" s="61"/>
      <c r="W904" s="98" t="b">
        <f t="shared" si="14"/>
        <v>0</v>
      </c>
      <c r="Y904" s="32" t="str">
        <f>IF($W904,VLOOKUP($B904,项目阶段与里程碑!$B:$E,3,FALSE),"")</f>
        <v/>
      </c>
      <c r="Z904" s="32" t="str">
        <f>IF($W904,VLOOKUP($B904,项目阶段与里程碑!$B:$E,4,FALSE),"")</f>
        <v/>
      </c>
      <c r="AA904" t="e">
        <f>VLOOKUP(F904,内部通讯录!$B:$F,5,FALSE)</f>
        <v>#N/A</v>
      </c>
      <c r="AB904" t="str">
        <f>IFERROR(VLOOKUP($AA904,项目参数!$I$14:$J$21,2,FALSE),"")</f>
        <v/>
      </c>
    </row>
    <row r="905" spans="1:28">
      <c r="A905" s="8"/>
      <c r="B905" s="8"/>
      <c r="C905" s="8"/>
      <c r="D905" s="8"/>
      <c r="E905" s="8"/>
      <c r="F905" s="8"/>
      <c r="G905" s="8"/>
      <c r="H905" s="116"/>
      <c r="I905" s="40"/>
      <c r="J905" s="120" t="str">
        <f>IF(AND($H905&gt;0,$I905&lt;&gt;"",$I905&gt;40000),IFERROR(WORKDAY.INTL($I905,INT(($H905+项目参数!$J$29-1)/项目参数!$J$29)-1,1,项目参数!$B$2:$B$200),WORKDAY($I905,INT(($H905+项目参数!$J$29-1)/项目参数!$J$29)-1,1)),"")</f>
        <v/>
      </c>
      <c r="K905" s="121" t="str">
        <f>IF(AND($L905&lt;&gt;"",$L905&gt;40000,$M905&lt;&gt;"",$M905&gt;40000),(1+IFERROR(NETWORKDAYS.INTL($L905,$M905,1,项目参数!$B$2:$B$200),NETWORKDAYS($L905,$M905,1)))*项目参数!$J$29,"")</f>
        <v/>
      </c>
      <c r="L905" s="40"/>
      <c r="M905" s="40"/>
      <c r="N905" s="58"/>
      <c r="O905" s="61"/>
      <c r="W905" s="98" t="b">
        <f t="shared" si="14"/>
        <v>0</v>
      </c>
      <c r="Y905" s="32" t="str">
        <f>IF($W905,VLOOKUP($B905,项目阶段与里程碑!$B:$E,3,FALSE),"")</f>
        <v/>
      </c>
      <c r="Z905" s="32" t="str">
        <f>IF($W905,VLOOKUP($B905,项目阶段与里程碑!$B:$E,4,FALSE),"")</f>
        <v/>
      </c>
      <c r="AA905" t="e">
        <f>VLOOKUP(F905,内部通讯录!$B:$F,5,FALSE)</f>
        <v>#N/A</v>
      </c>
      <c r="AB905" t="str">
        <f>IFERROR(VLOOKUP($AA905,项目参数!$I$14:$J$21,2,FALSE),"")</f>
        <v/>
      </c>
    </row>
    <row r="906" spans="1:28">
      <c r="A906" s="8"/>
      <c r="B906" s="8"/>
      <c r="C906" s="8"/>
      <c r="D906" s="8"/>
      <c r="E906" s="8"/>
      <c r="F906" s="8"/>
      <c r="G906" s="8"/>
      <c r="H906" s="116"/>
      <c r="I906" s="40"/>
      <c r="J906" s="120" t="str">
        <f>IF(AND($H906&gt;0,$I906&lt;&gt;"",$I906&gt;40000),IFERROR(WORKDAY.INTL($I906,INT(($H906+项目参数!$J$29-1)/项目参数!$J$29)-1,1,项目参数!$B$2:$B$200),WORKDAY($I906,INT(($H906+项目参数!$J$29-1)/项目参数!$J$29)-1,1)),"")</f>
        <v/>
      </c>
      <c r="K906" s="121" t="str">
        <f>IF(AND($L906&lt;&gt;"",$L906&gt;40000,$M906&lt;&gt;"",$M906&gt;40000),(1+IFERROR(NETWORKDAYS.INTL($L906,$M906,1,项目参数!$B$2:$B$200),NETWORKDAYS($L906,$M906,1)))*项目参数!$J$29,"")</f>
        <v/>
      </c>
      <c r="L906" s="40"/>
      <c r="M906" s="40"/>
      <c r="N906" s="58"/>
      <c r="O906" s="61"/>
      <c r="W906" s="98" t="b">
        <f t="shared" si="14"/>
        <v>0</v>
      </c>
      <c r="Y906" s="32" t="str">
        <f>IF($W906,VLOOKUP($B906,项目阶段与里程碑!$B:$E,3,FALSE),"")</f>
        <v/>
      </c>
      <c r="Z906" s="32" t="str">
        <f>IF($W906,VLOOKUP($B906,项目阶段与里程碑!$B:$E,4,FALSE),"")</f>
        <v/>
      </c>
      <c r="AA906" t="e">
        <f>VLOOKUP(F906,内部通讯录!$B:$F,5,FALSE)</f>
        <v>#N/A</v>
      </c>
      <c r="AB906" t="str">
        <f>IFERROR(VLOOKUP($AA906,项目参数!$I$14:$J$21,2,FALSE),"")</f>
        <v/>
      </c>
    </row>
    <row r="907" spans="1:28">
      <c r="A907" s="8"/>
      <c r="B907" s="8"/>
      <c r="C907" s="8"/>
      <c r="D907" s="8"/>
      <c r="E907" s="8"/>
      <c r="F907" s="8"/>
      <c r="G907" s="8"/>
      <c r="H907" s="116"/>
      <c r="I907" s="40"/>
      <c r="J907" s="120" t="str">
        <f>IF(AND($H907&gt;0,$I907&lt;&gt;"",$I907&gt;40000),IFERROR(WORKDAY.INTL($I907,INT(($H907+项目参数!$J$29-1)/项目参数!$J$29)-1,1,项目参数!$B$2:$B$200),WORKDAY($I907,INT(($H907+项目参数!$J$29-1)/项目参数!$J$29)-1,1)),"")</f>
        <v/>
      </c>
      <c r="K907" s="121" t="str">
        <f>IF(AND($L907&lt;&gt;"",$L907&gt;40000,$M907&lt;&gt;"",$M907&gt;40000),(1+IFERROR(NETWORKDAYS.INTL($L907,$M907,1,项目参数!$B$2:$B$200),NETWORKDAYS($L907,$M907,1)))*项目参数!$J$29,"")</f>
        <v/>
      </c>
      <c r="L907" s="40"/>
      <c r="M907" s="40"/>
      <c r="N907" s="58"/>
      <c r="O907" s="61"/>
      <c r="W907" s="98" t="b">
        <f t="shared" si="14"/>
        <v>0</v>
      </c>
      <c r="Y907" s="32" t="str">
        <f>IF($W907,VLOOKUP($B907,项目阶段与里程碑!$B:$E,3,FALSE),"")</f>
        <v/>
      </c>
      <c r="Z907" s="32" t="str">
        <f>IF($W907,VLOOKUP($B907,项目阶段与里程碑!$B:$E,4,FALSE),"")</f>
        <v/>
      </c>
      <c r="AA907" t="e">
        <f>VLOOKUP(F907,内部通讯录!$B:$F,5,FALSE)</f>
        <v>#N/A</v>
      </c>
      <c r="AB907" t="str">
        <f>IFERROR(VLOOKUP($AA907,项目参数!$I$14:$J$21,2,FALSE),"")</f>
        <v/>
      </c>
    </row>
    <row r="908" spans="1:28">
      <c r="A908" s="8"/>
      <c r="B908" s="8"/>
      <c r="C908" s="8"/>
      <c r="D908" s="8"/>
      <c r="E908" s="8"/>
      <c r="F908" s="8"/>
      <c r="G908" s="8"/>
      <c r="H908" s="116"/>
      <c r="I908" s="40"/>
      <c r="J908" s="120" t="str">
        <f>IF(AND($H908&gt;0,$I908&lt;&gt;"",$I908&gt;40000),IFERROR(WORKDAY.INTL($I908,INT(($H908+项目参数!$J$29-1)/项目参数!$J$29)-1,1,项目参数!$B$2:$B$200),WORKDAY($I908,INT(($H908+项目参数!$J$29-1)/项目参数!$J$29)-1,1)),"")</f>
        <v/>
      </c>
      <c r="K908" s="121" t="str">
        <f>IF(AND($L908&lt;&gt;"",$L908&gt;40000,$M908&lt;&gt;"",$M908&gt;40000),(1+IFERROR(NETWORKDAYS.INTL($L908,$M908,1,项目参数!$B$2:$B$200),NETWORKDAYS($L908,$M908,1)))*项目参数!$J$29,"")</f>
        <v/>
      </c>
      <c r="L908" s="40"/>
      <c r="M908" s="40"/>
      <c r="N908" s="58"/>
      <c r="O908" s="61"/>
      <c r="W908" s="98" t="b">
        <f t="shared" si="14"/>
        <v>0</v>
      </c>
      <c r="Y908" s="32" t="str">
        <f>IF($W908,VLOOKUP($B908,项目阶段与里程碑!$B:$E,3,FALSE),"")</f>
        <v/>
      </c>
      <c r="Z908" s="32" t="str">
        <f>IF($W908,VLOOKUP($B908,项目阶段与里程碑!$B:$E,4,FALSE),"")</f>
        <v/>
      </c>
      <c r="AA908" t="e">
        <f>VLOOKUP(F908,内部通讯录!$B:$F,5,FALSE)</f>
        <v>#N/A</v>
      </c>
      <c r="AB908" t="str">
        <f>IFERROR(VLOOKUP($AA908,项目参数!$I$14:$J$21,2,FALSE),"")</f>
        <v/>
      </c>
    </row>
    <row r="909" spans="1:28">
      <c r="A909" s="8"/>
      <c r="B909" s="8"/>
      <c r="C909" s="8"/>
      <c r="D909" s="8"/>
      <c r="E909" s="8"/>
      <c r="F909" s="8"/>
      <c r="G909" s="8"/>
      <c r="H909" s="116"/>
      <c r="I909" s="40"/>
      <c r="J909" s="120" t="str">
        <f>IF(AND($H909&gt;0,$I909&lt;&gt;"",$I909&gt;40000),IFERROR(WORKDAY.INTL($I909,INT(($H909+项目参数!$J$29-1)/项目参数!$J$29)-1,1,项目参数!$B$2:$B$200),WORKDAY($I909,INT(($H909+项目参数!$J$29-1)/项目参数!$J$29)-1,1)),"")</f>
        <v/>
      </c>
      <c r="K909" s="121" t="str">
        <f>IF(AND($L909&lt;&gt;"",$L909&gt;40000,$M909&lt;&gt;"",$M909&gt;40000),(1+IFERROR(NETWORKDAYS.INTL($L909,$M909,1,项目参数!$B$2:$B$200),NETWORKDAYS($L909,$M909,1)))*项目参数!$J$29,"")</f>
        <v/>
      </c>
      <c r="L909" s="40"/>
      <c r="M909" s="40"/>
      <c r="N909" s="58"/>
      <c r="O909" s="61"/>
      <c r="W909" s="98" t="b">
        <f t="shared" si="14"/>
        <v>0</v>
      </c>
      <c r="Y909" s="32" t="str">
        <f>IF($W909,VLOOKUP($B909,项目阶段与里程碑!$B:$E,3,FALSE),"")</f>
        <v/>
      </c>
      <c r="Z909" s="32" t="str">
        <f>IF($W909,VLOOKUP($B909,项目阶段与里程碑!$B:$E,4,FALSE),"")</f>
        <v/>
      </c>
      <c r="AA909" t="e">
        <f>VLOOKUP(F909,内部通讯录!$B:$F,5,FALSE)</f>
        <v>#N/A</v>
      </c>
      <c r="AB909" t="str">
        <f>IFERROR(VLOOKUP($AA909,项目参数!$I$14:$J$21,2,FALSE),"")</f>
        <v/>
      </c>
    </row>
    <row r="910" spans="1:28">
      <c r="A910" s="8"/>
      <c r="B910" s="8"/>
      <c r="C910" s="8"/>
      <c r="D910" s="8"/>
      <c r="E910" s="8"/>
      <c r="F910" s="8"/>
      <c r="G910" s="8"/>
      <c r="H910" s="116"/>
      <c r="I910" s="40"/>
      <c r="J910" s="120" t="str">
        <f>IF(AND($H910&gt;0,$I910&lt;&gt;"",$I910&gt;40000),IFERROR(WORKDAY.INTL($I910,INT(($H910+项目参数!$J$29-1)/项目参数!$J$29)-1,1,项目参数!$B$2:$B$200),WORKDAY($I910,INT(($H910+项目参数!$J$29-1)/项目参数!$J$29)-1,1)),"")</f>
        <v/>
      </c>
      <c r="K910" s="121" t="str">
        <f>IF(AND($L910&lt;&gt;"",$L910&gt;40000,$M910&lt;&gt;"",$M910&gt;40000),(1+IFERROR(NETWORKDAYS.INTL($L910,$M910,1,项目参数!$B$2:$B$200),NETWORKDAYS($L910,$M910,1)))*项目参数!$J$29,"")</f>
        <v/>
      </c>
      <c r="L910" s="40"/>
      <c r="M910" s="40"/>
      <c r="N910" s="58"/>
      <c r="O910" s="61"/>
      <c r="W910" s="98" t="b">
        <f t="shared" si="14"/>
        <v>0</v>
      </c>
      <c r="Y910" s="32" t="str">
        <f>IF($W910,VLOOKUP($B910,项目阶段与里程碑!$B:$E,3,FALSE),"")</f>
        <v/>
      </c>
      <c r="Z910" s="32" t="str">
        <f>IF($W910,VLOOKUP($B910,项目阶段与里程碑!$B:$E,4,FALSE),"")</f>
        <v/>
      </c>
      <c r="AA910" t="e">
        <f>VLOOKUP(F910,内部通讯录!$B:$F,5,FALSE)</f>
        <v>#N/A</v>
      </c>
      <c r="AB910" t="str">
        <f>IFERROR(VLOOKUP($AA910,项目参数!$I$14:$J$21,2,FALSE),"")</f>
        <v/>
      </c>
    </row>
    <row r="911" spans="1:28">
      <c r="A911" s="8"/>
      <c r="B911" s="8"/>
      <c r="C911" s="8"/>
      <c r="D911" s="8"/>
      <c r="E911" s="8"/>
      <c r="F911" s="8"/>
      <c r="G911" s="8"/>
      <c r="H911" s="116"/>
      <c r="I911" s="40"/>
      <c r="J911" s="120" t="str">
        <f>IF(AND($H911&gt;0,$I911&lt;&gt;"",$I911&gt;40000),IFERROR(WORKDAY.INTL($I911,INT(($H911+项目参数!$J$29-1)/项目参数!$J$29)-1,1,项目参数!$B$2:$B$200),WORKDAY($I911,INT(($H911+项目参数!$J$29-1)/项目参数!$J$29)-1,1)),"")</f>
        <v/>
      </c>
      <c r="K911" s="121" t="str">
        <f>IF(AND($L911&lt;&gt;"",$L911&gt;40000,$M911&lt;&gt;"",$M911&gt;40000),(1+IFERROR(NETWORKDAYS.INTL($L911,$M911,1,项目参数!$B$2:$B$200),NETWORKDAYS($L911,$M911,1)))*项目参数!$J$29,"")</f>
        <v/>
      </c>
      <c r="L911" s="40"/>
      <c r="M911" s="40"/>
      <c r="N911" s="58"/>
      <c r="O911" s="61"/>
      <c r="W911" s="98" t="b">
        <f t="shared" si="14"/>
        <v>0</v>
      </c>
      <c r="Y911" s="32" t="str">
        <f>IF($W911,VLOOKUP($B911,项目阶段与里程碑!$B:$E,3,FALSE),"")</f>
        <v/>
      </c>
      <c r="Z911" s="32" t="str">
        <f>IF($W911,VLOOKUP($B911,项目阶段与里程碑!$B:$E,4,FALSE),"")</f>
        <v/>
      </c>
      <c r="AA911" t="e">
        <f>VLOOKUP(F911,内部通讯录!$B:$F,5,FALSE)</f>
        <v>#N/A</v>
      </c>
      <c r="AB911" t="str">
        <f>IFERROR(VLOOKUP($AA911,项目参数!$I$14:$J$21,2,FALSE),"")</f>
        <v/>
      </c>
    </row>
    <row r="912" spans="1:28">
      <c r="A912" s="8"/>
      <c r="B912" s="8"/>
      <c r="C912" s="8"/>
      <c r="D912" s="8"/>
      <c r="E912" s="8"/>
      <c r="F912" s="8"/>
      <c r="G912" s="8"/>
      <c r="H912" s="116"/>
      <c r="I912" s="40"/>
      <c r="J912" s="120" t="str">
        <f>IF(AND($H912&gt;0,$I912&lt;&gt;"",$I912&gt;40000),IFERROR(WORKDAY.INTL($I912,INT(($H912+项目参数!$J$29-1)/项目参数!$J$29)-1,1,项目参数!$B$2:$B$200),WORKDAY($I912,INT(($H912+项目参数!$J$29-1)/项目参数!$J$29)-1,1)),"")</f>
        <v/>
      </c>
      <c r="K912" s="121" t="str">
        <f>IF(AND($L912&lt;&gt;"",$L912&gt;40000,$M912&lt;&gt;"",$M912&gt;40000),(1+IFERROR(NETWORKDAYS.INTL($L912,$M912,1,项目参数!$B$2:$B$200),NETWORKDAYS($L912,$M912,1)))*项目参数!$J$29,"")</f>
        <v/>
      </c>
      <c r="L912" s="40"/>
      <c r="M912" s="40"/>
      <c r="N912" s="58"/>
      <c r="O912" s="61"/>
      <c r="W912" s="98" t="b">
        <f t="shared" si="14"/>
        <v>0</v>
      </c>
      <c r="Y912" s="32" t="str">
        <f>IF($W912,VLOOKUP($B912,项目阶段与里程碑!$B:$E,3,FALSE),"")</f>
        <v/>
      </c>
      <c r="Z912" s="32" t="str">
        <f>IF($W912,VLOOKUP($B912,项目阶段与里程碑!$B:$E,4,FALSE),"")</f>
        <v/>
      </c>
      <c r="AA912" t="e">
        <f>VLOOKUP(F912,内部通讯录!$B:$F,5,FALSE)</f>
        <v>#N/A</v>
      </c>
      <c r="AB912" t="str">
        <f>IFERROR(VLOOKUP($AA912,项目参数!$I$14:$J$21,2,FALSE),"")</f>
        <v/>
      </c>
    </row>
    <row r="913" spans="1:28">
      <c r="A913" s="8"/>
      <c r="B913" s="8"/>
      <c r="C913" s="8"/>
      <c r="D913" s="8"/>
      <c r="E913" s="8"/>
      <c r="F913" s="8"/>
      <c r="G913" s="8"/>
      <c r="H913" s="116"/>
      <c r="I913" s="40"/>
      <c r="J913" s="120" t="str">
        <f>IF(AND($H913&gt;0,$I913&lt;&gt;"",$I913&gt;40000),IFERROR(WORKDAY.INTL($I913,INT(($H913+项目参数!$J$29-1)/项目参数!$J$29)-1,1,项目参数!$B$2:$B$200),WORKDAY($I913,INT(($H913+项目参数!$J$29-1)/项目参数!$J$29)-1,1)),"")</f>
        <v/>
      </c>
      <c r="K913" s="121" t="str">
        <f>IF(AND($L913&lt;&gt;"",$L913&gt;40000,$M913&lt;&gt;"",$M913&gt;40000),(1+IFERROR(NETWORKDAYS.INTL($L913,$M913,1,项目参数!$B$2:$B$200),NETWORKDAYS($L913,$M913,1)))*项目参数!$J$29,"")</f>
        <v/>
      </c>
      <c r="L913" s="40"/>
      <c r="M913" s="40"/>
      <c r="N913" s="58"/>
      <c r="O913" s="61"/>
      <c r="W913" s="98" t="b">
        <f t="shared" si="14"/>
        <v>0</v>
      </c>
      <c r="Y913" s="32" t="str">
        <f>IF($W913,VLOOKUP($B913,项目阶段与里程碑!$B:$E,3,FALSE),"")</f>
        <v/>
      </c>
      <c r="Z913" s="32" t="str">
        <f>IF($W913,VLOOKUP($B913,项目阶段与里程碑!$B:$E,4,FALSE),"")</f>
        <v/>
      </c>
      <c r="AA913" t="e">
        <f>VLOOKUP(F913,内部通讯录!$B:$F,5,FALSE)</f>
        <v>#N/A</v>
      </c>
      <c r="AB913" t="str">
        <f>IFERROR(VLOOKUP($AA913,项目参数!$I$14:$J$21,2,FALSE),"")</f>
        <v/>
      </c>
    </row>
    <row r="914" spans="1:28">
      <c r="A914" s="8"/>
      <c r="B914" s="8"/>
      <c r="C914" s="8"/>
      <c r="D914" s="8"/>
      <c r="E914" s="8"/>
      <c r="F914" s="8"/>
      <c r="G914" s="8"/>
      <c r="H914" s="116"/>
      <c r="I914" s="40"/>
      <c r="J914" s="120" t="str">
        <f>IF(AND($H914&gt;0,$I914&lt;&gt;"",$I914&gt;40000),IFERROR(WORKDAY.INTL($I914,INT(($H914+项目参数!$J$29-1)/项目参数!$J$29)-1,1,项目参数!$B$2:$B$200),WORKDAY($I914,INT(($H914+项目参数!$J$29-1)/项目参数!$J$29)-1,1)),"")</f>
        <v/>
      </c>
      <c r="K914" s="121" t="str">
        <f>IF(AND($L914&lt;&gt;"",$L914&gt;40000,$M914&lt;&gt;"",$M914&gt;40000),(1+IFERROR(NETWORKDAYS.INTL($L914,$M914,1,项目参数!$B$2:$B$200),NETWORKDAYS($L914,$M914,1)))*项目参数!$J$29,"")</f>
        <v/>
      </c>
      <c r="L914" s="40"/>
      <c r="M914" s="40"/>
      <c r="N914" s="58"/>
      <c r="O914" s="61"/>
      <c r="W914" s="98" t="b">
        <f t="shared" si="14"/>
        <v>0</v>
      </c>
      <c r="Y914" s="32" t="str">
        <f>IF($W914,VLOOKUP($B914,项目阶段与里程碑!$B:$E,3,FALSE),"")</f>
        <v/>
      </c>
      <c r="Z914" s="32" t="str">
        <f>IF($W914,VLOOKUP($B914,项目阶段与里程碑!$B:$E,4,FALSE),"")</f>
        <v/>
      </c>
      <c r="AA914" t="e">
        <f>VLOOKUP(F914,内部通讯录!$B:$F,5,FALSE)</f>
        <v>#N/A</v>
      </c>
      <c r="AB914" t="str">
        <f>IFERROR(VLOOKUP($AA914,项目参数!$I$14:$J$21,2,FALSE),"")</f>
        <v/>
      </c>
    </row>
    <row r="915" spans="1:28">
      <c r="A915" s="8"/>
      <c r="B915" s="8"/>
      <c r="C915" s="8"/>
      <c r="D915" s="8"/>
      <c r="E915" s="8"/>
      <c r="F915" s="8"/>
      <c r="G915" s="8"/>
      <c r="H915" s="116"/>
      <c r="I915" s="40"/>
      <c r="J915" s="120" t="str">
        <f>IF(AND($H915&gt;0,$I915&lt;&gt;"",$I915&gt;40000),IFERROR(WORKDAY.INTL($I915,INT(($H915+项目参数!$J$29-1)/项目参数!$J$29)-1,1,项目参数!$B$2:$B$200),WORKDAY($I915,INT(($H915+项目参数!$J$29-1)/项目参数!$J$29)-1,1)),"")</f>
        <v/>
      </c>
      <c r="K915" s="121" t="str">
        <f>IF(AND($L915&lt;&gt;"",$L915&gt;40000,$M915&lt;&gt;"",$M915&gt;40000),(1+IFERROR(NETWORKDAYS.INTL($L915,$M915,1,项目参数!$B$2:$B$200),NETWORKDAYS($L915,$M915,1)))*项目参数!$J$29,"")</f>
        <v/>
      </c>
      <c r="L915" s="40"/>
      <c r="M915" s="40"/>
      <c r="N915" s="58"/>
      <c r="O915" s="61"/>
      <c r="W915" s="98" t="b">
        <f t="shared" si="14"/>
        <v>0</v>
      </c>
      <c r="Y915" s="32" t="str">
        <f>IF($W915,VLOOKUP($B915,项目阶段与里程碑!$B:$E,3,FALSE),"")</f>
        <v/>
      </c>
      <c r="Z915" s="32" t="str">
        <f>IF($W915,VLOOKUP($B915,项目阶段与里程碑!$B:$E,4,FALSE),"")</f>
        <v/>
      </c>
      <c r="AA915" t="e">
        <f>VLOOKUP(F915,内部通讯录!$B:$F,5,FALSE)</f>
        <v>#N/A</v>
      </c>
      <c r="AB915" t="str">
        <f>IFERROR(VLOOKUP($AA915,项目参数!$I$14:$J$21,2,FALSE),"")</f>
        <v/>
      </c>
    </row>
    <row r="916" spans="1:28">
      <c r="A916" s="8"/>
      <c r="B916" s="8"/>
      <c r="C916" s="8"/>
      <c r="D916" s="8"/>
      <c r="E916" s="8"/>
      <c r="F916" s="8"/>
      <c r="G916" s="8"/>
      <c r="H916" s="116"/>
      <c r="I916" s="40"/>
      <c r="J916" s="120" t="str">
        <f>IF(AND($H916&gt;0,$I916&lt;&gt;"",$I916&gt;40000),IFERROR(WORKDAY.INTL($I916,INT(($H916+项目参数!$J$29-1)/项目参数!$J$29)-1,1,项目参数!$B$2:$B$200),WORKDAY($I916,INT(($H916+项目参数!$J$29-1)/项目参数!$J$29)-1,1)),"")</f>
        <v/>
      </c>
      <c r="K916" s="121" t="str">
        <f>IF(AND($L916&lt;&gt;"",$L916&gt;40000,$M916&lt;&gt;"",$M916&gt;40000),(1+IFERROR(NETWORKDAYS.INTL($L916,$M916,1,项目参数!$B$2:$B$200),NETWORKDAYS($L916,$M916,1)))*项目参数!$J$29,"")</f>
        <v/>
      </c>
      <c r="L916" s="40"/>
      <c r="M916" s="40"/>
      <c r="N916" s="58"/>
      <c r="O916" s="61"/>
      <c r="W916" s="98" t="b">
        <f t="shared" si="14"/>
        <v>0</v>
      </c>
      <c r="Y916" s="32" t="str">
        <f>IF($W916,VLOOKUP($B916,项目阶段与里程碑!$B:$E,3,FALSE),"")</f>
        <v/>
      </c>
      <c r="Z916" s="32" t="str">
        <f>IF($W916,VLOOKUP($B916,项目阶段与里程碑!$B:$E,4,FALSE),"")</f>
        <v/>
      </c>
      <c r="AA916" t="e">
        <f>VLOOKUP(F916,内部通讯录!$B:$F,5,FALSE)</f>
        <v>#N/A</v>
      </c>
      <c r="AB916" t="str">
        <f>IFERROR(VLOOKUP($AA916,项目参数!$I$14:$J$21,2,FALSE),"")</f>
        <v/>
      </c>
    </row>
    <row r="917" spans="1:28">
      <c r="A917" s="8"/>
      <c r="B917" s="8"/>
      <c r="C917" s="8"/>
      <c r="D917" s="8"/>
      <c r="E917" s="8"/>
      <c r="F917" s="8"/>
      <c r="G917" s="8"/>
      <c r="H917" s="116"/>
      <c r="I917" s="40"/>
      <c r="J917" s="120" t="str">
        <f>IF(AND($H917&gt;0,$I917&lt;&gt;"",$I917&gt;40000),IFERROR(WORKDAY.INTL($I917,INT(($H917+项目参数!$J$29-1)/项目参数!$J$29)-1,1,项目参数!$B$2:$B$200),WORKDAY($I917,INT(($H917+项目参数!$J$29-1)/项目参数!$J$29)-1,1)),"")</f>
        <v/>
      </c>
      <c r="K917" s="121" t="str">
        <f>IF(AND($L917&lt;&gt;"",$L917&gt;40000,$M917&lt;&gt;"",$M917&gt;40000),(1+IFERROR(NETWORKDAYS.INTL($L917,$M917,1,项目参数!$B$2:$B$200),NETWORKDAYS($L917,$M917,1)))*项目参数!$J$29,"")</f>
        <v/>
      </c>
      <c r="L917" s="40"/>
      <c r="M917" s="40"/>
      <c r="N917" s="58"/>
      <c r="O917" s="61"/>
      <c r="W917" s="98" t="b">
        <f t="shared" si="14"/>
        <v>0</v>
      </c>
      <c r="Y917" s="32" t="str">
        <f>IF($W917,VLOOKUP($B917,项目阶段与里程碑!$B:$E,3,FALSE),"")</f>
        <v/>
      </c>
      <c r="Z917" s="32" t="str">
        <f>IF($W917,VLOOKUP($B917,项目阶段与里程碑!$B:$E,4,FALSE),"")</f>
        <v/>
      </c>
      <c r="AA917" t="e">
        <f>VLOOKUP(F917,内部通讯录!$B:$F,5,FALSE)</f>
        <v>#N/A</v>
      </c>
      <c r="AB917" t="str">
        <f>IFERROR(VLOOKUP($AA917,项目参数!$I$14:$J$21,2,FALSE),"")</f>
        <v/>
      </c>
    </row>
    <row r="918" spans="1:28">
      <c r="A918" s="8"/>
      <c r="B918" s="8"/>
      <c r="C918" s="8"/>
      <c r="D918" s="8"/>
      <c r="E918" s="8"/>
      <c r="F918" s="8"/>
      <c r="G918" s="8"/>
      <c r="H918" s="116"/>
      <c r="I918" s="40"/>
      <c r="J918" s="120" t="str">
        <f>IF(AND($H918&gt;0,$I918&lt;&gt;"",$I918&gt;40000),IFERROR(WORKDAY.INTL($I918,INT(($H918+项目参数!$J$29-1)/项目参数!$J$29)-1,1,项目参数!$B$2:$B$200),WORKDAY($I918,INT(($H918+项目参数!$J$29-1)/项目参数!$J$29)-1,1)),"")</f>
        <v/>
      </c>
      <c r="K918" s="121" t="str">
        <f>IF(AND($L918&lt;&gt;"",$L918&gt;40000,$M918&lt;&gt;"",$M918&gt;40000),(1+IFERROR(NETWORKDAYS.INTL($L918,$M918,1,项目参数!$B$2:$B$200),NETWORKDAYS($L918,$M918,1)))*项目参数!$J$29,"")</f>
        <v/>
      </c>
      <c r="L918" s="40"/>
      <c r="M918" s="40"/>
      <c r="N918" s="58"/>
      <c r="O918" s="61"/>
      <c r="W918" s="98" t="b">
        <f t="shared" si="14"/>
        <v>0</v>
      </c>
      <c r="Y918" s="32" t="str">
        <f>IF($W918,VLOOKUP($B918,项目阶段与里程碑!$B:$E,3,FALSE),"")</f>
        <v/>
      </c>
      <c r="Z918" s="32" t="str">
        <f>IF($W918,VLOOKUP($B918,项目阶段与里程碑!$B:$E,4,FALSE),"")</f>
        <v/>
      </c>
      <c r="AA918" t="e">
        <f>VLOOKUP(F918,内部通讯录!$B:$F,5,FALSE)</f>
        <v>#N/A</v>
      </c>
      <c r="AB918" t="str">
        <f>IFERROR(VLOOKUP($AA918,项目参数!$I$14:$J$21,2,FALSE),"")</f>
        <v/>
      </c>
    </row>
    <row r="919" spans="1:28">
      <c r="A919" s="8"/>
      <c r="B919" s="8"/>
      <c r="C919" s="8"/>
      <c r="D919" s="8"/>
      <c r="E919" s="8"/>
      <c r="F919" s="8"/>
      <c r="G919" s="8"/>
      <c r="H919" s="116"/>
      <c r="I919" s="40"/>
      <c r="J919" s="120" t="str">
        <f>IF(AND($H919&gt;0,$I919&lt;&gt;"",$I919&gt;40000),IFERROR(WORKDAY.INTL($I919,INT(($H919+项目参数!$J$29-1)/项目参数!$J$29)-1,1,项目参数!$B$2:$B$200),WORKDAY($I919,INT(($H919+项目参数!$J$29-1)/项目参数!$J$29)-1,1)),"")</f>
        <v/>
      </c>
      <c r="K919" s="121" t="str">
        <f>IF(AND($L919&lt;&gt;"",$L919&gt;40000,$M919&lt;&gt;"",$M919&gt;40000),(1+IFERROR(NETWORKDAYS.INTL($L919,$M919,1,项目参数!$B$2:$B$200),NETWORKDAYS($L919,$M919,1)))*项目参数!$J$29,"")</f>
        <v/>
      </c>
      <c r="L919" s="40"/>
      <c r="M919" s="40"/>
      <c r="N919" s="58"/>
      <c r="O919" s="61"/>
      <c r="W919" s="98" t="b">
        <f t="shared" si="14"/>
        <v>0</v>
      </c>
      <c r="Y919" s="32" t="str">
        <f>IF($W919,VLOOKUP($B919,项目阶段与里程碑!$B:$E,3,FALSE),"")</f>
        <v/>
      </c>
      <c r="Z919" s="32" t="str">
        <f>IF($W919,VLOOKUP($B919,项目阶段与里程碑!$B:$E,4,FALSE),"")</f>
        <v/>
      </c>
      <c r="AA919" t="e">
        <f>VLOOKUP(F919,内部通讯录!$B:$F,5,FALSE)</f>
        <v>#N/A</v>
      </c>
      <c r="AB919" t="str">
        <f>IFERROR(VLOOKUP($AA919,项目参数!$I$14:$J$21,2,FALSE),"")</f>
        <v/>
      </c>
    </row>
    <row r="920" spans="1:28">
      <c r="A920" s="8"/>
      <c r="B920" s="8"/>
      <c r="C920" s="8"/>
      <c r="D920" s="8"/>
      <c r="E920" s="8"/>
      <c r="F920" s="8"/>
      <c r="G920" s="8"/>
      <c r="H920" s="116"/>
      <c r="I920" s="40"/>
      <c r="J920" s="120" t="str">
        <f>IF(AND($H920&gt;0,$I920&lt;&gt;"",$I920&gt;40000),IFERROR(WORKDAY.INTL($I920,INT(($H920+项目参数!$J$29-1)/项目参数!$J$29)-1,1,项目参数!$B$2:$B$200),WORKDAY($I920,INT(($H920+项目参数!$J$29-1)/项目参数!$J$29)-1,1)),"")</f>
        <v/>
      </c>
      <c r="K920" s="121" t="str">
        <f>IF(AND($L920&lt;&gt;"",$L920&gt;40000,$M920&lt;&gt;"",$M920&gt;40000),(1+IFERROR(NETWORKDAYS.INTL($L920,$M920,1,项目参数!$B$2:$B$200),NETWORKDAYS($L920,$M920,1)))*项目参数!$J$29,"")</f>
        <v/>
      </c>
      <c r="L920" s="40"/>
      <c r="M920" s="40"/>
      <c r="N920" s="58"/>
      <c r="O920" s="61"/>
      <c r="W920" s="98" t="b">
        <f t="shared" si="14"/>
        <v>0</v>
      </c>
      <c r="Y920" s="32" t="str">
        <f>IF($W920,VLOOKUP($B920,项目阶段与里程碑!$B:$E,3,FALSE),"")</f>
        <v/>
      </c>
      <c r="Z920" s="32" t="str">
        <f>IF($W920,VLOOKUP($B920,项目阶段与里程碑!$B:$E,4,FALSE),"")</f>
        <v/>
      </c>
      <c r="AA920" t="e">
        <f>VLOOKUP(F920,内部通讯录!$B:$F,5,FALSE)</f>
        <v>#N/A</v>
      </c>
      <c r="AB920" t="str">
        <f>IFERROR(VLOOKUP($AA920,项目参数!$I$14:$J$21,2,FALSE),"")</f>
        <v/>
      </c>
    </row>
    <row r="921" spans="1:28">
      <c r="A921" s="8"/>
      <c r="B921" s="8"/>
      <c r="C921" s="8"/>
      <c r="D921" s="8"/>
      <c r="E921" s="8"/>
      <c r="F921" s="8"/>
      <c r="G921" s="8"/>
      <c r="H921" s="116"/>
      <c r="I921" s="40"/>
      <c r="J921" s="120" t="str">
        <f>IF(AND($H921&gt;0,$I921&lt;&gt;"",$I921&gt;40000),IFERROR(WORKDAY.INTL($I921,INT(($H921+项目参数!$J$29-1)/项目参数!$J$29)-1,1,项目参数!$B$2:$B$200),WORKDAY($I921,INT(($H921+项目参数!$J$29-1)/项目参数!$J$29)-1,1)),"")</f>
        <v/>
      </c>
      <c r="K921" s="121" t="str">
        <f>IF(AND($L921&lt;&gt;"",$L921&gt;40000,$M921&lt;&gt;"",$M921&gt;40000),(1+IFERROR(NETWORKDAYS.INTL($L921,$M921,1,项目参数!$B$2:$B$200),NETWORKDAYS($L921,$M921,1)))*项目参数!$J$29,"")</f>
        <v/>
      </c>
      <c r="L921" s="40"/>
      <c r="M921" s="40"/>
      <c r="N921" s="58"/>
      <c r="O921" s="61"/>
      <c r="W921" s="98" t="b">
        <f t="shared" si="14"/>
        <v>0</v>
      </c>
      <c r="Y921" s="32" t="str">
        <f>IF($W921,VLOOKUP($B921,项目阶段与里程碑!$B:$E,3,FALSE),"")</f>
        <v/>
      </c>
      <c r="Z921" s="32" t="str">
        <f>IF($W921,VLOOKUP($B921,项目阶段与里程碑!$B:$E,4,FALSE),"")</f>
        <v/>
      </c>
      <c r="AA921" t="e">
        <f>VLOOKUP(F921,内部通讯录!$B:$F,5,FALSE)</f>
        <v>#N/A</v>
      </c>
      <c r="AB921" t="str">
        <f>IFERROR(VLOOKUP($AA921,项目参数!$I$14:$J$21,2,FALSE),"")</f>
        <v/>
      </c>
    </row>
    <row r="922" spans="1:28">
      <c r="A922" s="8"/>
      <c r="B922" s="8"/>
      <c r="C922" s="8"/>
      <c r="D922" s="8"/>
      <c r="E922" s="8"/>
      <c r="F922" s="8"/>
      <c r="G922" s="8"/>
      <c r="H922" s="116"/>
      <c r="I922" s="40"/>
      <c r="J922" s="120" t="str">
        <f>IF(AND($H922&gt;0,$I922&lt;&gt;"",$I922&gt;40000),IFERROR(WORKDAY.INTL($I922,INT(($H922+项目参数!$J$29-1)/项目参数!$J$29)-1,1,项目参数!$B$2:$B$200),WORKDAY($I922,INT(($H922+项目参数!$J$29-1)/项目参数!$J$29)-1,1)),"")</f>
        <v/>
      </c>
      <c r="K922" s="121" t="str">
        <f>IF(AND($L922&lt;&gt;"",$L922&gt;40000,$M922&lt;&gt;"",$M922&gt;40000),(1+IFERROR(NETWORKDAYS.INTL($L922,$M922,1,项目参数!$B$2:$B$200),NETWORKDAYS($L922,$M922,1)))*项目参数!$J$29,"")</f>
        <v/>
      </c>
      <c r="L922" s="40"/>
      <c r="M922" s="40"/>
      <c r="N922" s="58"/>
      <c r="O922" s="61"/>
      <c r="W922" s="98" t="b">
        <f t="shared" si="14"/>
        <v>0</v>
      </c>
      <c r="Y922" s="32" t="str">
        <f>IF($W922,VLOOKUP($B922,项目阶段与里程碑!$B:$E,3,FALSE),"")</f>
        <v/>
      </c>
      <c r="Z922" s="32" t="str">
        <f>IF($W922,VLOOKUP($B922,项目阶段与里程碑!$B:$E,4,FALSE),"")</f>
        <v/>
      </c>
      <c r="AA922" t="e">
        <f>VLOOKUP(F922,内部通讯录!$B:$F,5,FALSE)</f>
        <v>#N/A</v>
      </c>
      <c r="AB922" t="str">
        <f>IFERROR(VLOOKUP($AA922,项目参数!$I$14:$J$21,2,FALSE),"")</f>
        <v/>
      </c>
    </row>
    <row r="923" spans="1:28">
      <c r="A923" s="8"/>
      <c r="B923" s="8"/>
      <c r="C923" s="8"/>
      <c r="D923" s="8"/>
      <c r="E923" s="8"/>
      <c r="F923" s="8"/>
      <c r="G923" s="8"/>
      <c r="H923" s="116"/>
      <c r="I923" s="40"/>
      <c r="J923" s="120" t="str">
        <f>IF(AND($H923&gt;0,$I923&lt;&gt;"",$I923&gt;40000),IFERROR(WORKDAY.INTL($I923,INT(($H923+项目参数!$J$29-1)/项目参数!$J$29)-1,1,项目参数!$B$2:$B$200),WORKDAY($I923,INT(($H923+项目参数!$J$29-1)/项目参数!$J$29)-1,1)),"")</f>
        <v/>
      </c>
      <c r="K923" s="121" t="str">
        <f>IF(AND($L923&lt;&gt;"",$L923&gt;40000,$M923&lt;&gt;"",$M923&gt;40000),(1+IFERROR(NETWORKDAYS.INTL($L923,$M923,1,项目参数!$B$2:$B$200),NETWORKDAYS($L923,$M923,1)))*项目参数!$J$29,"")</f>
        <v/>
      </c>
      <c r="L923" s="40"/>
      <c r="M923" s="40"/>
      <c r="N923" s="58"/>
      <c r="O923" s="61"/>
      <c r="W923" s="98" t="b">
        <f t="shared" si="14"/>
        <v>0</v>
      </c>
      <c r="Y923" s="32" t="str">
        <f>IF($W923,VLOOKUP($B923,项目阶段与里程碑!$B:$E,3,FALSE),"")</f>
        <v/>
      </c>
      <c r="Z923" s="32" t="str">
        <f>IF($W923,VLOOKUP($B923,项目阶段与里程碑!$B:$E,4,FALSE),"")</f>
        <v/>
      </c>
      <c r="AA923" t="e">
        <f>VLOOKUP(F923,内部通讯录!$B:$F,5,FALSE)</f>
        <v>#N/A</v>
      </c>
      <c r="AB923" t="str">
        <f>IFERROR(VLOOKUP($AA923,项目参数!$I$14:$J$21,2,FALSE),"")</f>
        <v/>
      </c>
    </row>
    <row r="924" spans="1:28">
      <c r="A924" s="8"/>
      <c r="B924" s="8"/>
      <c r="C924" s="8"/>
      <c r="D924" s="8"/>
      <c r="E924" s="8"/>
      <c r="F924" s="8"/>
      <c r="G924" s="8"/>
      <c r="H924" s="116"/>
      <c r="I924" s="40"/>
      <c r="J924" s="120" t="str">
        <f>IF(AND($H924&gt;0,$I924&lt;&gt;"",$I924&gt;40000),IFERROR(WORKDAY.INTL($I924,INT(($H924+项目参数!$J$29-1)/项目参数!$J$29)-1,1,项目参数!$B$2:$B$200),WORKDAY($I924,INT(($H924+项目参数!$J$29-1)/项目参数!$J$29)-1,1)),"")</f>
        <v/>
      </c>
      <c r="K924" s="121" t="str">
        <f>IF(AND($L924&lt;&gt;"",$L924&gt;40000,$M924&lt;&gt;"",$M924&gt;40000),(1+IFERROR(NETWORKDAYS.INTL($L924,$M924,1,项目参数!$B$2:$B$200),NETWORKDAYS($L924,$M924,1)))*项目参数!$J$29,"")</f>
        <v/>
      </c>
      <c r="L924" s="40"/>
      <c r="M924" s="40"/>
      <c r="N924" s="58"/>
      <c r="O924" s="61"/>
      <c r="W924" s="98" t="b">
        <f t="shared" si="14"/>
        <v>0</v>
      </c>
      <c r="Y924" s="32" t="str">
        <f>IF($W924,VLOOKUP($B924,项目阶段与里程碑!$B:$E,3,FALSE),"")</f>
        <v/>
      </c>
      <c r="Z924" s="32" t="str">
        <f>IF($W924,VLOOKUP($B924,项目阶段与里程碑!$B:$E,4,FALSE),"")</f>
        <v/>
      </c>
      <c r="AA924" t="e">
        <f>VLOOKUP(F924,内部通讯录!$B:$F,5,FALSE)</f>
        <v>#N/A</v>
      </c>
      <c r="AB924" t="str">
        <f>IFERROR(VLOOKUP($AA924,项目参数!$I$14:$J$21,2,FALSE),"")</f>
        <v/>
      </c>
    </row>
    <row r="925" spans="1:28">
      <c r="A925" s="8"/>
      <c r="B925" s="8"/>
      <c r="C925" s="8"/>
      <c r="D925" s="8"/>
      <c r="E925" s="8"/>
      <c r="F925" s="8"/>
      <c r="G925" s="8"/>
      <c r="H925" s="116"/>
      <c r="I925" s="40"/>
      <c r="J925" s="120" t="str">
        <f>IF(AND($H925&gt;0,$I925&lt;&gt;"",$I925&gt;40000),IFERROR(WORKDAY.INTL($I925,INT(($H925+项目参数!$J$29-1)/项目参数!$J$29)-1,1,项目参数!$B$2:$B$200),WORKDAY($I925,INT(($H925+项目参数!$J$29-1)/项目参数!$J$29)-1,1)),"")</f>
        <v/>
      </c>
      <c r="K925" s="121" t="str">
        <f>IF(AND($L925&lt;&gt;"",$L925&gt;40000,$M925&lt;&gt;"",$M925&gt;40000),(1+IFERROR(NETWORKDAYS.INTL($L925,$M925,1,项目参数!$B$2:$B$200),NETWORKDAYS($L925,$M925,1)))*项目参数!$J$29,"")</f>
        <v/>
      </c>
      <c r="L925" s="40"/>
      <c r="M925" s="40"/>
      <c r="N925" s="58"/>
      <c r="O925" s="61"/>
      <c r="W925" s="98" t="b">
        <f t="shared" si="14"/>
        <v>0</v>
      </c>
      <c r="Y925" s="32" t="str">
        <f>IF($W925,VLOOKUP($B925,项目阶段与里程碑!$B:$E,3,FALSE),"")</f>
        <v/>
      </c>
      <c r="Z925" s="32" t="str">
        <f>IF($W925,VLOOKUP($B925,项目阶段与里程碑!$B:$E,4,FALSE),"")</f>
        <v/>
      </c>
      <c r="AA925" t="e">
        <f>VLOOKUP(F925,内部通讯录!$B:$F,5,FALSE)</f>
        <v>#N/A</v>
      </c>
      <c r="AB925" t="str">
        <f>IFERROR(VLOOKUP($AA925,项目参数!$I$14:$J$21,2,FALSE),"")</f>
        <v/>
      </c>
    </row>
    <row r="926" spans="1:28">
      <c r="A926" s="8"/>
      <c r="B926" s="8"/>
      <c r="C926" s="8"/>
      <c r="D926" s="8"/>
      <c r="E926" s="8"/>
      <c r="F926" s="8"/>
      <c r="G926" s="8"/>
      <c r="H926" s="116"/>
      <c r="I926" s="40"/>
      <c r="J926" s="120" t="str">
        <f>IF(AND($H926&gt;0,$I926&lt;&gt;"",$I926&gt;40000),IFERROR(WORKDAY.INTL($I926,INT(($H926+项目参数!$J$29-1)/项目参数!$J$29)-1,1,项目参数!$B$2:$B$200),WORKDAY($I926,INT(($H926+项目参数!$J$29-1)/项目参数!$J$29)-1,1)),"")</f>
        <v/>
      </c>
      <c r="K926" s="121" t="str">
        <f>IF(AND($L926&lt;&gt;"",$L926&gt;40000,$M926&lt;&gt;"",$M926&gt;40000),(1+IFERROR(NETWORKDAYS.INTL($L926,$M926,1,项目参数!$B$2:$B$200),NETWORKDAYS($L926,$M926,1)))*项目参数!$J$29,"")</f>
        <v/>
      </c>
      <c r="L926" s="40"/>
      <c r="M926" s="40"/>
      <c r="N926" s="58"/>
      <c r="O926" s="61"/>
      <c r="W926" s="98" t="b">
        <f t="shared" si="14"/>
        <v>0</v>
      </c>
      <c r="Y926" s="32" t="str">
        <f>IF($W926,VLOOKUP($B926,项目阶段与里程碑!$B:$E,3,FALSE),"")</f>
        <v/>
      </c>
      <c r="Z926" s="32" t="str">
        <f>IF($W926,VLOOKUP($B926,项目阶段与里程碑!$B:$E,4,FALSE),"")</f>
        <v/>
      </c>
      <c r="AA926" t="e">
        <f>VLOOKUP(F926,内部通讯录!$B:$F,5,FALSE)</f>
        <v>#N/A</v>
      </c>
      <c r="AB926" t="str">
        <f>IFERROR(VLOOKUP($AA926,项目参数!$I$14:$J$21,2,FALSE),"")</f>
        <v/>
      </c>
    </row>
    <row r="927" spans="1:28">
      <c r="A927" s="8"/>
      <c r="B927" s="8"/>
      <c r="C927" s="8"/>
      <c r="D927" s="8"/>
      <c r="E927" s="8"/>
      <c r="F927" s="8"/>
      <c r="G927" s="8"/>
      <c r="H927" s="116"/>
      <c r="I927" s="40"/>
      <c r="J927" s="120" t="str">
        <f>IF(AND($H927&gt;0,$I927&lt;&gt;"",$I927&gt;40000),IFERROR(WORKDAY.INTL($I927,INT(($H927+项目参数!$J$29-1)/项目参数!$J$29)-1,1,项目参数!$B$2:$B$200),WORKDAY($I927,INT(($H927+项目参数!$J$29-1)/项目参数!$J$29)-1,1)),"")</f>
        <v/>
      </c>
      <c r="K927" s="121" t="str">
        <f>IF(AND($L927&lt;&gt;"",$L927&gt;40000,$M927&lt;&gt;"",$M927&gt;40000),(1+IFERROR(NETWORKDAYS.INTL($L927,$M927,1,项目参数!$B$2:$B$200),NETWORKDAYS($L927,$M927,1)))*项目参数!$J$29,"")</f>
        <v/>
      </c>
      <c r="L927" s="40"/>
      <c r="M927" s="40"/>
      <c r="N927" s="58"/>
      <c r="O927" s="61"/>
      <c r="W927" s="98" t="b">
        <f t="shared" si="14"/>
        <v>0</v>
      </c>
      <c r="Y927" s="32" t="str">
        <f>IF($W927,VLOOKUP($B927,项目阶段与里程碑!$B:$E,3,FALSE),"")</f>
        <v/>
      </c>
      <c r="Z927" s="32" t="str">
        <f>IF($W927,VLOOKUP($B927,项目阶段与里程碑!$B:$E,4,FALSE),"")</f>
        <v/>
      </c>
      <c r="AA927" t="e">
        <f>VLOOKUP(F927,内部通讯录!$B:$F,5,FALSE)</f>
        <v>#N/A</v>
      </c>
      <c r="AB927" t="str">
        <f>IFERROR(VLOOKUP($AA927,项目参数!$I$14:$J$21,2,FALSE),"")</f>
        <v/>
      </c>
    </row>
    <row r="928" spans="1:28">
      <c r="A928" s="8"/>
      <c r="B928" s="8"/>
      <c r="C928" s="8"/>
      <c r="D928" s="8"/>
      <c r="E928" s="8"/>
      <c r="F928" s="8"/>
      <c r="G928" s="8"/>
      <c r="H928" s="116"/>
      <c r="I928" s="40"/>
      <c r="J928" s="120" t="str">
        <f>IF(AND($H928&gt;0,$I928&lt;&gt;"",$I928&gt;40000),IFERROR(WORKDAY.INTL($I928,INT(($H928+项目参数!$J$29-1)/项目参数!$J$29)-1,1,项目参数!$B$2:$B$200),WORKDAY($I928,INT(($H928+项目参数!$J$29-1)/项目参数!$J$29)-1,1)),"")</f>
        <v/>
      </c>
      <c r="K928" s="121" t="str">
        <f>IF(AND($L928&lt;&gt;"",$L928&gt;40000,$M928&lt;&gt;"",$M928&gt;40000),(1+IFERROR(NETWORKDAYS.INTL($L928,$M928,1,项目参数!$B$2:$B$200),NETWORKDAYS($L928,$M928,1)))*项目参数!$J$29,"")</f>
        <v/>
      </c>
      <c r="L928" s="40"/>
      <c r="M928" s="40"/>
      <c r="N928" s="58"/>
      <c r="O928" s="61"/>
      <c r="W928" s="98" t="b">
        <f t="shared" si="14"/>
        <v>0</v>
      </c>
      <c r="Y928" s="32" t="str">
        <f>IF($W928,VLOOKUP($B928,项目阶段与里程碑!$B:$E,3,FALSE),"")</f>
        <v/>
      </c>
      <c r="Z928" s="32" t="str">
        <f>IF($W928,VLOOKUP($B928,项目阶段与里程碑!$B:$E,4,FALSE),"")</f>
        <v/>
      </c>
      <c r="AA928" t="e">
        <f>VLOOKUP(F928,内部通讯录!$B:$F,5,FALSE)</f>
        <v>#N/A</v>
      </c>
      <c r="AB928" t="str">
        <f>IFERROR(VLOOKUP($AA928,项目参数!$I$14:$J$21,2,FALSE),"")</f>
        <v/>
      </c>
    </row>
    <row r="929" spans="1:28">
      <c r="A929" s="8"/>
      <c r="B929" s="8"/>
      <c r="C929" s="8"/>
      <c r="D929" s="8"/>
      <c r="E929" s="8"/>
      <c r="F929" s="8"/>
      <c r="G929" s="8"/>
      <c r="H929" s="116"/>
      <c r="I929" s="40"/>
      <c r="J929" s="120" t="str">
        <f>IF(AND($H929&gt;0,$I929&lt;&gt;"",$I929&gt;40000),IFERROR(WORKDAY.INTL($I929,INT(($H929+项目参数!$J$29-1)/项目参数!$J$29)-1,1,项目参数!$B$2:$B$200),WORKDAY($I929,INT(($H929+项目参数!$J$29-1)/项目参数!$J$29)-1,1)),"")</f>
        <v/>
      </c>
      <c r="K929" s="121" t="str">
        <f>IF(AND($L929&lt;&gt;"",$L929&gt;40000,$M929&lt;&gt;"",$M929&gt;40000),(1+IFERROR(NETWORKDAYS.INTL($L929,$M929,1,项目参数!$B$2:$B$200),NETWORKDAYS($L929,$M929,1)))*项目参数!$J$29,"")</f>
        <v/>
      </c>
      <c r="L929" s="40"/>
      <c r="M929" s="40"/>
      <c r="N929" s="58"/>
      <c r="O929" s="61"/>
      <c r="W929" s="98" t="b">
        <f t="shared" si="14"/>
        <v>0</v>
      </c>
      <c r="Y929" s="32" t="str">
        <f>IF($W929,VLOOKUP($B929,项目阶段与里程碑!$B:$E,3,FALSE),"")</f>
        <v/>
      </c>
      <c r="Z929" s="32" t="str">
        <f>IF($W929,VLOOKUP($B929,项目阶段与里程碑!$B:$E,4,FALSE),"")</f>
        <v/>
      </c>
      <c r="AA929" t="e">
        <f>VLOOKUP(F929,内部通讯录!$B:$F,5,FALSE)</f>
        <v>#N/A</v>
      </c>
      <c r="AB929" t="str">
        <f>IFERROR(VLOOKUP($AA929,项目参数!$I$14:$J$21,2,FALSE),"")</f>
        <v/>
      </c>
    </row>
    <row r="930" spans="1:28">
      <c r="A930" s="8"/>
      <c r="B930" s="8"/>
      <c r="C930" s="8"/>
      <c r="D930" s="8"/>
      <c r="E930" s="8"/>
      <c r="F930" s="8"/>
      <c r="G930" s="8"/>
      <c r="H930" s="116"/>
      <c r="I930" s="40"/>
      <c r="J930" s="120" t="str">
        <f>IF(AND($H930&gt;0,$I930&lt;&gt;"",$I930&gt;40000),IFERROR(WORKDAY.INTL($I930,INT(($H930+项目参数!$J$29-1)/项目参数!$J$29)-1,1,项目参数!$B$2:$B$200),WORKDAY($I930,INT(($H930+项目参数!$J$29-1)/项目参数!$J$29)-1,1)),"")</f>
        <v/>
      </c>
      <c r="K930" s="121" t="str">
        <f>IF(AND($L930&lt;&gt;"",$L930&gt;40000,$M930&lt;&gt;"",$M930&gt;40000),(1+IFERROR(NETWORKDAYS.INTL($L930,$M930,1,项目参数!$B$2:$B$200),NETWORKDAYS($L930,$M930,1)))*项目参数!$J$29,"")</f>
        <v/>
      </c>
      <c r="L930" s="40"/>
      <c r="M930" s="40"/>
      <c r="N930" s="58"/>
      <c r="O930" s="61"/>
      <c r="W930" s="98" t="b">
        <f t="shared" si="14"/>
        <v>0</v>
      </c>
      <c r="Y930" s="32" t="str">
        <f>IF($W930,VLOOKUP($B930,项目阶段与里程碑!$B:$E,3,FALSE),"")</f>
        <v/>
      </c>
      <c r="Z930" s="32" t="str">
        <f>IF($W930,VLOOKUP($B930,项目阶段与里程碑!$B:$E,4,FALSE),"")</f>
        <v/>
      </c>
      <c r="AA930" t="e">
        <f>VLOOKUP(F930,内部通讯录!$B:$F,5,FALSE)</f>
        <v>#N/A</v>
      </c>
      <c r="AB930" t="str">
        <f>IFERROR(VLOOKUP($AA930,项目参数!$I$14:$J$21,2,FALSE),"")</f>
        <v/>
      </c>
    </row>
    <row r="931" spans="1:28">
      <c r="A931" s="8"/>
      <c r="B931" s="8"/>
      <c r="C931" s="8"/>
      <c r="D931" s="8"/>
      <c r="E931" s="8"/>
      <c r="F931" s="8"/>
      <c r="G931" s="8"/>
      <c r="H931" s="116"/>
      <c r="I931" s="40"/>
      <c r="J931" s="120" t="str">
        <f>IF(AND($H931&gt;0,$I931&lt;&gt;"",$I931&gt;40000),IFERROR(WORKDAY.INTL($I931,INT(($H931+项目参数!$J$29-1)/项目参数!$J$29)-1,1,项目参数!$B$2:$B$200),WORKDAY($I931,INT(($H931+项目参数!$J$29-1)/项目参数!$J$29)-1,1)),"")</f>
        <v/>
      </c>
      <c r="K931" s="121" t="str">
        <f>IF(AND($L931&lt;&gt;"",$L931&gt;40000,$M931&lt;&gt;"",$M931&gt;40000),(1+IFERROR(NETWORKDAYS.INTL($L931,$M931,1,项目参数!$B$2:$B$200),NETWORKDAYS($L931,$M931,1)))*项目参数!$J$29,"")</f>
        <v/>
      </c>
      <c r="L931" s="40"/>
      <c r="M931" s="40"/>
      <c r="N931" s="58"/>
      <c r="O931" s="61"/>
      <c r="W931" s="98" t="b">
        <f t="shared" si="14"/>
        <v>0</v>
      </c>
      <c r="Y931" s="32" t="str">
        <f>IF($W931,VLOOKUP($B931,项目阶段与里程碑!$B:$E,3,FALSE),"")</f>
        <v/>
      </c>
      <c r="Z931" s="32" t="str">
        <f>IF($W931,VLOOKUP($B931,项目阶段与里程碑!$B:$E,4,FALSE),"")</f>
        <v/>
      </c>
      <c r="AA931" t="e">
        <f>VLOOKUP(F931,内部通讯录!$B:$F,5,FALSE)</f>
        <v>#N/A</v>
      </c>
      <c r="AB931" t="str">
        <f>IFERROR(VLOOKUP($AA931,项目参数!$I$14:$J$21,2,FALSE),"")</f>
        <v/>
      </c>
    </row>
    <row r="932" spans="1:28">
      <c r="A932" s="8"/>
      <c r="B932" s="8"/>
      <c r="C932" s="8"/>
      <c r="D932" s="8"/>
      <c r="E932" s="8"/>
      <c r="F932" s="8"/>
      <c r="G932" s="8"/>
      <c r="H932" s="116"/>
      <c r="I932" s="40"/>
      <c r="J932" s="120" t="str">
        <f>IF(AND($H932&gt;0,$I932&lt;&gt;"",$I932&gt;40000),IFERROR(WORKDAY.INTL($I932,INT(($H932+项目参数!$J$29-1)/项目参数!$J$29)-1,1,项目参数!$B$2:$B$200),WORKDAY($I932,INT(($H932+项目参数!$J$29-1)/项目参数!$J$29)-1,1)),"")</f>
        <v/>
      </c>
      <c r="K932" s="121" t="str">
        <f>IF(AND($L932&lt;&gt;"",$L932&gt;40000,$M932&lt;&gt;"",$M932&gt;40000),(1+IFERROR(NETWORKDAYS.INTL($L932,$M932,1,项目参数!$B$2:$B$200),NETWORKDAYS($L932,$M932,1)))*项目参数!$J$29,"")</f>
        <v/>
      </c>
      <c r="L932" s="40"/>
      <c r="M932" s="40"/>
      <c r="N932" s="58"/>
      <c r="O932" s="61"/>
      <c r="W932" s="98" t="b">
        <f t="shared" si="14"/>
        <v>0</v>
      </c>
      <c r="Y932" s="32" t="str">
        <f>IF($W932,VLOOKUP($B932,项目阶段与里程碑!$B:$E,3,FALSE),"")</f>
        <v/>
      </c>
      <c r="Z932" s="32" t="str">
        <f>IF($W932,VLOOKUP($B932,项目阶段与里程碑!$B:$E,4,FALSE),"")</f>
        <v/>
      </c>
      <c r="AA932" t="e">
        <f>VLOOKUP(F932,内部通讯录!$B:$F,5,FALSE)</f>
        <v>#N/A</v>
      </c>
      <c r="AB932" t="str">
        <f>IFERROR(VLOOKUP($AA932,项目参数!$I$14:$J$21,2,FALSE),"")</f>
        <v/>
      </c>
    </row>
    <row r="933" spans="1:28">
      <c r="A933" s="8"/>
      <c r="B933" s="8"/>
      <c r="C933" s="8"/>
      <c r="D933" s="8"/>
      <c r="E933" s="8"/>
      <c r="F933" s="8"/>
      <c r="G933" s="8"/>
      <c r="H933" s="116"/>
      <c r="I933" s="40"/>
      <c r="J933" s="120" t="str">
        <f>IF(AND($H933&gt;0,$I933&lt;&gt;"",$I933&gt;40000),IFERROR(WORKDAY.INTL($I933,INT(($H933+项目参数!$J$29-1)/项目参数!$J$29)-1,1,项目参数!$B$2:$B$200),WORKDAY($I933,INT(($H933+项目参数!$J$29-1)/项目参数!$J$29)-1,1)),"")</f>
        <v/>
      </c>
      <c r="K933" s="121" t="str">
        <f>IF(AND($L933&lt;&gt;"",$L933&gt;40000,$M933&lt;&gt;"",$M933&gt;40000),(1+IFERROR(NETWORKDAYS.INTL($L933,$M933,1,项目参数!$B$2:$B$200),NETWORKDAYS($L933,$M933,1)))*项目参数!$J$29,"")</f>
        <v/>
      </c>
      <c r="L933" s="40"/>
      <c r="M933" s="40"/>
      <c r="N933" s="58"/>
      <c r="O933" s="61"/>
      <c r="W933" s="98" t="b">
        <f t="shared" si="14"/>
        <v>0</v>
      </c>
      <c r="Y933" s="32" t="str">
        <f>IF($W933,VLOOKUP($B933,项目阶段与里程碑!$B:$E,3,FALSE),"")</f>
        <v/>
      </c>
      <c r="Z933" s="32" t="str">
        <f>IF($W933,VLOOKUP($B933,项目阶段与里程碑!$B:$E,4,FALSE),"")</f>
        <v/>
      </c>
      <c r="AA933" t="e">
        <f>VLOOKUP(F933,内部通讯录!$B:$F,5,FALSE)</f>
        <v>#N/A</v>
      </c>
      <c r="AB933" t="str">
        <f>IFERROR(VLOOKUP($AA933,项目参数!$I$14:$J$21,2,FALSE),"")</f>
        <v/>
      </c>
    </row>
    <row r="934" spans="1:28">
      <c r="A934" s="8"/>
      <c r="B934" s="8"/>
      <c r="C934" s="8"/>
      <c r="D934" s="8"/>
      <c r="E934" s="8"/>
      <c r="F934" s="8"/>
      <c r="G934" s="8"/>
      <c r="H934" s="116"/>
      <c r="I934" s="40"/>
      <c r="J934" s="120" t="str">
        <f>IF(AND($H934&gt;0,$I934&lt;&gt;"",$I934&gt;40000),IFERROR(WORKDAY.INTL($I934,INT(($H934+项目参数!$J$29-1)/项目参数!$J$29)-1,1,项目参数!$B$2:$B$200),WORKDAY($I934,INT(($H934+项目参数!$J$29-1)/项目参数!$J$29)-1,1)),"")</f>
        <v/>
      </c>
      <c r="K934" s="121" t="str">
        <f>IF(AND($L934&lt;&gt;"",$L934&gt;40000,$M934&lt;&gt;"",$M934&gt;40000),(1+IFERROR(NETWORKDAYS.INTL($L934,$M934,1,项目参数!$B$2:$B$200),NETWORKDAYS($L934,$M934,1)))*项目参数!$J$29,"")</f>
        <v/>
      </c>
      <c r="L934" s="40"/>
      <c r="M934" s="40"/>
      <c r="N934" s="58"/>
      <c r="O934" s="61"/>
      <c r="W934" s="98" t="b">
        <f t="shared" si="14"/>
        <v>0</v>
      </c>
      <c r="Y934" s="32" t="str">
        <f>IF($W934,VLOOKUP($B934,项目阶段与里程碑!$B:$E,3,FALSE),"")</f>
        <v/>
      </c>
      <c r="Z934" s="32" t="str">
        <f>IF($W934,VLOOKUP($B934,项目阶段与里程碑!$B:$E,4,FALSE),"")</f>
        <v/>
      </c>
      <c r="AA934" t="e">
        <f>VLOOKUP(F934,内部通讯录!$B:$F,5,FALSE)</f>
        <v>#N/A</v>
      </c>
      <c r="AB934" t="str">
        <f>IFERROR(VLOOKUP($AA934,项目参数!$I$14:$J$21,2,FALSE),"")</f>
        <v/>
      </c>
    </row>
    <row r="935" spans="1:28">
      <c r="A935" s="8"/>
      <c r="B935" s="8"/>
      <c r="C935" s="8"/>
      <c r="D935" s="8"/>
      <c r="E935" s="8"/>
      <c r="F935" s="8"/>
      <c r="G935" s="8"/>
      <c r="H935" s="116"/>
      <c r="I935" s="40"/>
      <c r="J935" s="120" t="str">
        <f>IF(AND($H935&gt;0,$I935&lt;&gt;"",$I935&gt;40000),IFERROR(WORKDAY.INTL($I935,INT(($H935+项目参数!$J$29-1)/项目参数!$J$29)-1,1,项目参数!$B$2:$B$200),WORKDAY($I935,INT(($H935+项目参数!$J$29-1)/项目参数!$J$29)-1,1)),"")</f>
        <v/>
      </c>
      <c r="K935" s="121" t="str">
        <f>IF(AND($L935&lt;&gt;"",$L935&gt;40000,$M935&lt;&gt;"",$M935&gt;40000),(1+IFERROR(NETWORKDAYS.INTL($L935,$M935,1,项目参数!$B$2:$B$200),NETWORKDAYS($L935,$M935,1)))*项目参数!$J$29,"")</f>
        <v/>
      </c>
      <c r="L935" s="40"/>
      <c r="M935" s="40"/>
      <c r="N935" s="58"/>
      <c r="O935" s="61"/>
      <c r="W935" s="98" t="b">
        <f t="shared" si="14"/>
        <v>0</v>
      </c>
      <c r="Y935" s="32" t="str">
        <f>IF($W935,VLOOKUP($B935,项目阶段与里程碑!$B:$E,3,FALSE),"")</f>
        <v/>
      </c>
      <c r="Z935" s="32" t="str">
        <f>IF($W935,VLOOKUP($B935,项目阶段与里程碑!$B:$E,4,FALSE),"")</f>
        <v/>
      </c>
      <c r="AA935" t="e">
        <f>VLOOKUP(F935,内部通讯录!$B:$F,5,FALSE)</f>
        <v>#N/A</v>
      </c>
      <c r="AB935" t="str">
        <f>IFERROR(VLOOKUP($AA935,项目参数!$I$14:$J$21,2,FALSE),"")</f>
        <v/>
      </c>
    </row>
    <row r="936" spans="1:28">
      <c r="A936" s="8"/>
      <c r="B936" s="8"/>
      <c r="C936" s="8"/>
      <c r="D936" s="8"/>
      <c r="E936" s="8"/>
      <c r="F936" s="8"/>
      <c r="G936" s="8"/>
      <c r="H936" s="116"/>
      <c r="I936" s="40"/>
      <c r="J936" s="120" t="str">
        <f>IF(AND($H936&gt;0,$I936&lt;&gt;"",$I936&gt;40000),IFERROR(WORKDAY.INTL($I936,INT(($H936+项目参数!$J$29-1)/项目参数!$J$29)-1,1,项目参数!$B$2:$B$200),WORKDAY($I936,INT(($H936+项目参数!$J$29-1)/项目参数!$J$29)-1,1)),"")</f>
        <v/>
      </c>
      <c r="K936" s="121" t="str">
        <f>IF(AND($L936&lt;&gt;"",$L936&gt;40000,$M936&lt;&gt;"",$M936&gt;40000),(1+IFERROR(NETWORKDAYS.INTL($L936,$M936,1,项目参数!$B$2:$B$200),NETWORKDAYS($L936,$M936,1)))*项目参数!$J$29,"")</f>
        <v/>
      </c>
      <c r="L936" s="40"/>
      <c r="M936" s="40"/>
      <c r="N936" s="58"/>
      <c r="O936" s="61"/>
      <c r="W936" s="98" t="b">
        <f t="shared" si="14"/>
        <v>0</v>
      </c>
      <c r="Y936" s="32" t="str">
        <f>IF($W936,VLOOKUP($B936,项目阶段与里程碑!$B:$E,3,FALSE),"")</f>
        <v/>
      </c>
      <c r="Z936" s="32" t="str">
        <f>IF($W936,VLOOKUP($B936,项目阶段与里程碑!$B:$E,4,FALSE),"")</f>
        <v/>
      </c>
      <c r="AA936" t="e">
        <f>VLOOKUP(F936,内部通讯录!$B:$F,5,FALSE)</f>
        <v>#N/A</v>
      </c>
      <c r="AB936" t="str">
        <f>IFERROR(VLOOKUP($AA936,项目参数!$I$14:$J$21,2,FALSE),"")</f>
        <v/>
      </c>
    </row>
    <row r="937" spans="1:28">
      <c r="A937" s="8"/>
      <c r="B937" s="8"/>
      <c r="C937" s="8"/>
      <c r="D937" s="8"/>
      <c r="E937" s="8"/>
      <c r="F937" s="8"/>
      <c r="G937" s="8"/>
      <c r="H937" s="116"/>
      <c r="I937" s="40"/>
      <c r="J937" s="120" t="str">
        <f>IF(AND($H937&gt;0,$I937&lt;&gt;"",$I937&gt;40000),IFERROR(WORKDAY.INTL($I937,INT(($H937+项目参数!$J$29-1)/项目参数!$J$29)-1,1,项目参数!$B$2:$B$200),WORKDAY($I937,INT(($H937+项目参数!$J$29-1)/项目参数!$J$29)-1,1)),"")</f>
        <v/>
      </c>
      <c r="K937" s="121" t="str">
        <f>IF(AND($L937&lt;&gt;"",$L937&gt;40000,$M937&lt;&gt;"",$M937&gt;40000),(1+IFERROR(NETWORKDAYS.INTL($L937,$M937,1,项目参数!$B$2:$B$200),NETWORKDAYS($L937,$M937,1)))*项目参数!$J$29,"")</f>
        <v/>
      </c>
      <c r="L937" s="40"/>
      <c r="M937" s="40"/>
      <c r="N937" s="58"/>
      <c r="O937" s="61"/>
      <c r="W937" s="98" t="b">
        <f t="shared" si="14"/>
        <v>0</v>
      </c>
      <c r="Y937" s="32" t="str">
        <f>IF($W937,VLOOKUP($B937,项目阶段与里程碑!$B:$E,3,FALSE),"")</f>
        <v/>
      </c>
      <c r="Z937" s="32" t="str">
        <f>IF($W937,VLOOKUP($B937,项目阶段与里程碑!$B:$E,4,FALSE),"")</f>
        <v/>
      </c>
      <c r="AA937" t="e">
        <f>VLOOKUP(F937,内部通讯录!$B:$F,5,FALSE)</f>
        <v>#N/A</v>
      </c>
      <c r="AB937" t="str">
        <f>IFERROR(VLOOKUP($AA937,项目参数!$I$14:$J$21,2,FALSE),"")</f>
        <v/>
      </c>
    </row>
    <row r="938" spans="1:28">
      <c r="A938" s="8"/>
      <c r="B938" s="8"/>
      <c r="C938" s="8"/>
      <c r="D938" s="8"/>
      <c r="E938" s="8"/>
      <c r="F938" s="8"/>
      <c r="G938" s="8"/>
      <c r="H938" s="116"/>
      <c r="I938" s="40"/>
      <c r="J938" s="120" t="str">
        <f>IF(AND($H938&gt;0,$I938&lt;&gt;"",$I938&gt;40000),IFERROR(WORKDAY.INTL($I938,INT(($H938+项目参数!$J$29-1)/项目参数!$J$29)-1,1,项目参数!$B$2:$B$200),WORKDAY($I938,INT(($H938+项目参数!$J$29-1)/项目参数!$J$29)-1,1)),"")</f>
        <v/>
      </c>
      <c r="K938" s="121" t="str">
        <f>IF(AND($L938&lt;&gt;"",$L938&gt;40000,$M938&lt;&gt;"",$M938&gt;40000),(1+IFERROR(NETWORKDAYS.INTL($L938,$M938,1,项目参数!$B$2:$B$200),NETWORKDAYS($L938,$M938,1)))*项目参数!$J$29,"")</f>
        <v/>
      </c>
      <c r="L938" s="40"/>
      <c r="M938" s="40"/>
      <c r="N938" s="58"/>
      <c r="O938" s="61"/>
      <c r="W938" s="98" t="b">
        <f t="shared" si="14"/>
        <v>0</v>
      </c>
      <c r="Y938" s="32" t="str">
        <f>IF($W938,VLOOKUP($B938,项目阶段与里程碑!$B:$E,3,FALSE),"")</f>
        <v/>
      </c>
      <c r="Z938" s="32" t="str">
        <f>IF($W938,VLOOKUP($B938,项目阶段与里程碑!$B:$E,4,FALSE),"")</f>
        <v/>
      </c>
      <c r="AA938" t="e">
        <f>VLOOKUP(F938,内部通讯录!$B:$F,5,FALSE)</f>
        <v>#N/A</v>
      </c>
      <c r="AB938" t="str">
        <f>IFERROR(VLOOKUP($AA938,项目参数!$I$14:$J$21,2,FALSE),"")</f>
        <v/>
      </c>
    </row>
    <row r="939" spans="1:28">
      <c r="A939" s="8"/>
      <c r="B939" s="8"/>
      <c r="C939" s="8"/>
      <c r="D939" s="8"/>
      <c r="E939" s="8"/>
      <c r="F939" s="8"/>
      <c r="G939" s="8"/>
      <c r="H939" s="116"/>
      <c r="I939" s="40"/>
      <c r="J939" s="120" t="str">
        <f>IF(AND($H939&gt;0,$I939&lt;&gt;"",$I939&gt;40000),IFERROR(WORKDAY.INTL($I939,INT(($H939+项目参数!$J$29-1)/项目参数!$J$29)-1,1,项目参数!$B$2:$B$200),WORKDAY($I939,INT(($H939+项目参数!$J$29-1)/项目参数!$J$29)-1,1)),"")</f>
        <v/>
      </c>
      <c r="K939" s="121" t="str">
        <f>IF(AND($L939&lt;&gt;"",$L939&gt;40000,$M939&lt;&gt;"",$M939&gt;40000),(1+IFERROR(NETWORKDAYS.INTL($L939,$M939,1,项目参数!$B$2:$B$200),NETWORKDAYS($L939,$M939,1)))*项目参数!$J$29,"")</f>
        <v/>
      </c>
      <c r="L939" s="40"/>
      <c r="M939" s="40"/>
      <c r="N939" s="58"/>
      <c r="O939" s="61"/>
      <c r="W939" s="98" t="b">
        <f t="shared" si="14"/>
        <v>0</v>
      </c>
      <c r="Y939" s="32" t="str">
        <f>IF($W939,VLOOKUP($B939,项目阶段与里程碑!$B:$E,3,FALSE),"")</f>
        <v/>
      </c>
      <c r="Z939" s="32" t="str">
        <f>IF($W939,VLOOKUP($B939,项目阶段与里程碑!$B:$E,4,FALSE),"")</f>
        <v/>
      </c>
      <c r="AA939" t="e">
        <f>VLOOKUP(F939,内部通讯录!$B:$F,5,FALSE)</f>
        <v>#N/A</v>
      </c>
      <c r="AB939" t="str">
        <f>IFERROR(VLOOKUP($AA939,项目参数!$I$14:$J$21,2,FALSE),"")</f>
        <v/>
      </c>
    </row>
    <row r="940" spans="1:28">
      <c r="A940" s="8"/>
      <c r="B940" s="8"/>
      <c r="C940" s="8"/>
      <c r="D940" s="8"/>
      <c r="E940" s="8"/>
      <c r="F940" s="8"/>
      <c r="G940" s="8"/>
      <c r="H940" s="116"/>
      <c r="I940" s="40"/>
      <c r="J940" s="120" t="str">
        <f>IF(AND($H940&gt;0,$I940&lt;&gt;"",$I940&gt;40000),IFERROR(WORKDAY.INTL($I940,INT(($H940+项目参数!$J$29-1)/项目参数!$J$29)-1,1,项目参数!$B$2:$B$200),WORKDAY($I940,INT(($H940+项目参数!$J$29-1)/项目参数!$J$29)-1,1)),"")</f>
        <v/>
      </c>
      <c r="K940" s="121" t="str">
        <f>IF(AND($L940&lt;&gt;"",$L940&gt;40000,$M940&lt;&gt;"",$M940&gt;40000),(1+IFERROR(NETWORKDAYS.INTL($L940,$M940,1,项目参数!$B$2:$B$200),NETWORKDAYS($L940,$M940,1)))*项目参数!$J$29,"")</f>
        <v/>
      </c>
      <c r="L940" s="40"/>
      <c r="M940" s="40"/>
      <c r="N940" s="58"/>
      <c r="O940" s="61"/>
      <c r="W940" s="98" t="b">
        <f t="shared" si="14"/>
        <v>0</v>
      </c>
      <c r="Y940" s="32" t="str">
        <f>IF($W940,VLOOKUP($B940,项目阶段与里程碑!$B:$E,3,FALSE),"")</f>
        <v/>
      </c>
      <c r="Z940" s="32" t="str">
        <f>IF($W940,VLOOKUP($B940,项目阶段与里程碑!$B:$E,4,FALSE),"")</f>
        <v/>
      </c>
      <c r="AA940" t="e">
        <f>VLOOKUP(F940,内部通讯录!$B:$F,5,FALSE)</f>
        <v>#N/A</v>
      </c>
      <c r="AB940" t="str">
        <f>IFERROR(VLOOKUP($AA940,项目参数!$I$14:$J$21,2,FALSE),"")</f>
        <v/>
      </c>
    </row>
    <row r="941" spans="1:28">
      <c r="A941" s="8"/>
      <c r="B941" s="8"/>
      <c r="C941" s="8"/>
      <c r="D941" s="8"/>
      <c r="E941" s="8"/>
      <c r="F941" s="8"/>
      <c r="G941" s="8"/>
      <c r="H941" s="116"/>
      <c r="I941" s="40"/>
      <c r="J941" s="120" t="str">
        <f>IF(AND($H941&gt;0,$I941&lt;&gt;"",$I941&gt;40000),IFERROR(WORKDAY.INTL($I941,INT(($H941+项目参数!$J$29-1)/项目参数!$J$29)-1,1,项目参数!$B$2:$B$200),WORKDAY($I941,INT(($H941+项目参数!$J$29-1)/项目参数!$J$29)-1,1)),"")</f>
        <v/>
      </c>
      <c r="K941" s="121" t="str">
        <f>IF(AND($L941&lt;&gt;"",$L941&gt;40000,$M941&lt;&gt;"",$M941&gt;40000),(1+IFERROR(NETWORKDAYS.INTL($L941,$M941,1,项目参数!$B$2:$B$200),NETWORKDAYS($L941,$M941,1)))*项目参数!$J$29,"")</f>
        <v/>
      </c>
      <c r="L941" s="40"/>
      <c r="M941" s="40"/>
      <c r="N941" s="58"/>
      <c r="O941" s="61"/>
      <c r="W941" s="98" t="b">
        <f t="shared" si="14"/>
        <v>0</v>
      </c>
      <c r="Y941" s="32" t="str">
        <f>IF($W941,VLOOKUP($B941,项目阶段与里程碑!$B:$E,3,FALSE),"")</f>
        <v/>
      </c>
      <c r="Z941" s="32" t="str">
        <f>IF($W941,VLOOKUP($B941,项目阶段与里程碑!$B:$E,4,FALSE),"")</f>
        <v/>
      </c>
      <c r="AA941" t="e">
        <f>VLOOKUP(F941,内部通讯录!$B:$F,5,FALSE)</f>
        <v>#N/A</v>
      </c>
      <c r="AB941" t="str">
        <f>IFERROR(VLOOKUP($AA941,项目参数!$I$14:$J$21,2,FALSE),"")</f>
        <v/>
      </c>
    </row>
    <row r="942" spans="1:28">
      <c r="A942" s="8"/>
      <c r="B942" s="8"/>
      <c r="C942" s="8"/>
      <c r="D942" s="8"/>
      <c r="E942" s="8"/>
      <c r="F942" s="8"/>
      <c r="G942" s="8"/>
      <c r="H942" s="116"/>
      <c r="I942" s="40"/>
      <c r="J942" s="120" t="str">
        <f>IF(AND($H942&gt;0,$I942&lt;&gt;"",$I942&gt;40000),IFERROR(WORKDAY.INTL($I942,INT(($H942+项目参数!$J$29-1)/项目参数!$J$29)-1,1,项目参数!$B$2:$B$200),WORKDAY($I942,INT(($H942+项目参数!$J$29-1)/项目参数!$J$29)-1,1)),"")</f>
        <v/>
      </c>
      <c r="K942" s="121" t="str">
        <f>IF(AND($L942&lt;&gt;"",$L942&gt;40000,$M942&lt;&gt;"",$M942&gt;40000),(1+IFERROR(NETWORKDAYS.INTL($L942,$M942,1,项目参数!$B$2:$B$200),NETWORKDAYS($L942,$M942,1)))*项目参数!$J$29,"")</f>
        <v/>
      </c>
      <c r="L942" s="40"/>
      <c r="M942" s="40"/>
      <c r="N942" s="58"/>
      <c r="O942" s="61"/>
      <c r="W942" s="98" t="b">
        <f t="shared" si="14"/>
        <v>0</v>
      </c>
      <c r="Y942" s="32" t="str">
        <f>IF($W942,VLOOKUP($B942,项目阶段与里程碑!$B:$E,3,FALSE),"")</f>
        <v/>
      </c>
      <c r="Z942" s="32" t="str">
        <f>IF($W942,VLOOKUP($B942,项目阶段与里程碑!$B:$E,4,FALSE),"")</f>
        <v/>
      </c>
      <c r="AA942" t="e">
        <f>VLOOKUP(F942,内部通讯录!$B:$F,5,FALSE)</f>
        <v>#N/A</v>
      </c>
      <c r="AB942" t="str">
        <f>IFERROR(VLOOKUP($AA942,项目参数!$I$14:$J$21,2,FALSE),"")</f>
        <v/>
      </c>
    </row>
    <row r="943" spans="1:28">
      <c r="A943" s="8"/>
      <c r="B943" s="8"/>
      <c r="C943" s="8"/>
      <c r="D943" s="8"/>
      <c r="E943" s="8"/>
      <c r="F943" s="8"/>
      <c r="G943" s="8"/>
      <c r="H943" s="116"/>
      <c r="I943" s="40"/>
      <c r="J943" s="120" t="str">
        <f>IF(AND($H943&gt;0,$I943&lt;&gt;"",$I943&gt;40000),IFERROR(WORKDAY.INTL($I943,INT(($H943+项目参数!$J$29-1)/项目参数!$J$29)-1,1,项目参数!$B$2:$B$200),WORKDAY($I943,INT(($H943+项目参数!$J$29-1)/项目参数!$J$29)-1,1)),"")</f>
        <v/>
      </c>
      <c r="K943" s="121" t="str">
        <f>IF(AND($L943&lt;&gt;"",$L943&gt;40000,$M943&lt;&gt;"",$M943&gt;40000),(1+IFERROR(NETWORKDAYS.INTL($L943,$M943,1,项目参数!$B$2:$B$200),NETWORKDAYS($L943,$M943,1)))*项目参数!$J$29,"")</f>
        <v/>
      </c>
      <c r="L943" s="40"/>
      <c r="M943" s="40"/>
      <c r="N943" s="58"/>
      <c r="O943" s="61"/>
      <c r="W943" s="98" t="b">
        <f t="shared" si="14"/>
        <v>0</v>
      </c>
      <c r="Y943" s="32" t="str">
        <f>IF($W943,VLOOKUP($B943,项目阶段与里程碑!$B:$E,3,FALSE),"")</f>
        <v/>
      </c>
      <c r="Z943" s="32" t="str">
        <f>IF($W943,VLOOKUP($B943,项目阶段与里程碑!$B:$E,4,FALSE),"")</f>
        <v/>
      </c>
      <c r="AA943" t="e">
        <f>VLOOKUP(F943,内部通讯录!$B:$F,5,FALSE)</f>
        <v>#N/A</v>
      </c>
      <c r="AB943" t="str">
        <f>IFERROR(VLOOKUP($AA943,项目参数!$I$14:$J$21,2,FALSE),"")</f>
        <v/>
      </c>
    </row>
    <row r="944" spans="1:28">
      <c r="A944" s="8"/>
      <c r="B944" s="8"/>
      <c r="C944" s="8"/>
      <c r="D944" s="8"/>
      <c r="E944" s="8"/>
      <c r="F944" s="8"/>
      <c r="G944" s="8"/>
      <c r="H944" s="116"/>
      <c r="I944" s="40"/>
      <c r="J944" s="120" t="str">
        <f>IF(AND($H944&gt;0,$I944&lt;&gt;"",$I944&gt;40000),IFERROR(WORKDAY.INTL($I944,INT(($H944+项目参数!$J$29-1)/项目参数!$J$29)-1,1,项目参数!$B$2:$B$200),WORKDAY($I944,INT(($H944+项目参数!$J$29-1)/项目参数!$J$29)-1,1)),"")</f>
        <v/>
      </c>
      <c r="K944" s="121" t="str">
        <f>IF(AND($L944&lt;&gt;"",$L944&gt;40000,$M944&lt;&gt;"",$M944&gt;40000),(1+IFERROR(NETWORKDAYS.INTL($L944,$M944,1,项目参数!$B$2:$B$200),NETWORKDAYS($L944,$M944,1)))*项目参数!$J$29,"")</f>
        <v/>
      </c>
      <c r="L944" s="40"/>
      <c r="M944" s="40"/>
      <c r="N944" s="58"/>
      <c r="O944" s="61"/>
      <c r="W944" s="98" t="b">
        <f t="shared" si="14"/>
        <v>0</v>
      </c>
      <c r="Y944" s="32" t="str">
        <f>IF($W944,VLOOKUP($B944,项目阶段与里程碑!$B:$E,3,FALSE),"")</f>
        <v/>
      </c>
      <c r="Z944" s="32" t="str">
        <f>IF($W944,VLOOKUP($B944,项目阶段与里程碑!$B:$E,4,FALSE),"")</f>
        <v/>
      </c>
      <c r="AA944" t="e">
        <f>VLOOKUP(F944,内部通讯录!$B:$F,5,FALSE)</f>
        <v>#N/A</v>
      </c>
      <c r="AB944" t="str">
        <f>IFERROR(VLOOKUP($AA944,项目参数!$I$14:$J$21,2,FALSE),"")</f>
        <v/>
      </c>
    </row>
    <row r="945" spans="1:28">
      <c r="A945" s="8"/>
      <c r="B945" s="8"/>
      <c r="C945" s="8"/>
      <c r="D945" s="8"/>
      <c r="E945" s="8"/>
      <c r="F945" s="8"/>
      <c r="G945" s="8"/>
      <c r="H945" s="116"/>
      <c r="I945" s="40"/>
      <c r="J945" s="120" t="str">
        <f>IF(AND($H945&gt;0,$I945&lt;&gt;"",$I945&gt;40000),IFERROR(WORKDAY.INTL($I945,INT(($H945+项目参数!$J$29-1)/项目参数!$J$29)-1,1,项目参数!$B$2:$B$200),WORKDAY($I945,INT(($H945+项目参数!$J$29-1)/项目参数!$J$29)-1,1)),"")</f>
        <v/>
      </c>
      <c r="K945" s="121" t="str">
        <f>IF(AND($L945&lt;&gt;"",$L945&gt;40000,$M945&lt;&gt;"",$M945&gt;40000),(1+IFERROR(NETWORKDAYS.INTL($L945,$M945,1,项目参数!$B$2:$B$200),NETWORKDAYS($L945,$M945,1)))*项目参数!$J$29,"")</f>
        <v/>
      </c>
      <c r="L945" s="40"/>
      <c r="M945" s="40"/>
      <c r="N945" s="58"/>
      <c r="O945" s="61"/>
      <c r="W945" s="98" t="b">
        <f t="shared" si="14"/>
        <v>0</v>
      </c>
      <c r="Y945" s="32" t="str">
        <f>IF($W945,VLOOKUP($B945,项目阶段与里程碑!$B:$E,3,FALSE),"")</f>
        <v/>
      </c>
      <c r="Z945" s="32" t="str">
        <f>IF($W945,VLOOKUP($B945,项目阶段与里程碑!$B:$E,4,FALSE),"")</f>
        <v/>
      </c>
      <c r="AA945" t="e">
        <f>VLOOKUP(F945,内部通讯录!$B:$F,5,FALSE)</f>
        <v>#N/A</v>
      </c>
      <c r="AB945" t="str">
        <f>IFERROR(VLOOKUP($AA945,项目参数!$I$14:$J$21,2,FALSE),"")</f>
        <v/>
      </c>
    </row>
    <row r="946" spans="1:28">
      <c r="A946" s="8"/>
      <c r="B946" s="8"/>
      <c r="C946" s="8"/>
      <c r="D946" s="8"/>
      <c r="E946" s="8"/>
      <c r="F946" s="8"/>
      <c r="G946" s="8"/>
      <c r="H946" s="116"/>
      <c r="I946" s="40"/>
      <c r="J946" s="120" t="str">
        <f>IF(AND($H946&gt;0,$I946&lt;&gt;"",$I946&gt;40000),IFERROR(WORKDAY.INTL($I946,INT(($H946+项目参数!$J$29-1)/项目参数!$J$29)-1,1,项目参数!$B$2:$B$200),WORKDAY($I946,INT(($H946+项目参数!$J$29-1)/项目参数!$J$29)-1,1)),"")</f>
        <v/>
      </c>
      <c r="K946" s="121" t="str">
        <f>IF(AND($L946&lt;&gt;"",$L946&gt;40000,$M946&lt;&gt;"",$M946&gt;40000),(1+IFERROR(NETWORKDAYS.INTL($L946,$M946,1,项目参数!$B$2:$B$200),NETWORKDAYS($L946,$M946,1)))*项目参数!$J$29,"")</f>
        <v/>
      </c>
      <c r="L946" s="40"/>
      <c r="M946" s="40"/>
      <c r="N946" s="58"/>
      <c r="O946" s="61"/>
      <c r="W946" s="98" t="b">
        <f t="shared" si="14"/>
        <v>0</v>
      </c>
      <c r="Y946" s="32" t="str">
        <f>IF($W946,VLOOKUP($B946,项目阶段与里程碑!$B:$E,3,FALSE),"")</f>
        <v/>
      </c>
      <c r="Z946" s="32" t="str">
        <f>IF($W946,VLOOKUP($B946,项目阶段与里程碑!$B:$E,4,FALSE),"")</f>
        <v/>
      </c>
      <c r="AA946" t="e">
        <f>VLOOKUP(F946,内部通讯录!$B:$F,5,FALSE)</f>
        <v>#N/A</v>
      </c>
      <c r="AB946" t="str">
        <f>IFERROR(VLOOKUP($AA946,项目参数!$I$14:$J$21,2,FALSE),"")</f>
        <v/>
      </c>
    </row>
    <row r="947" spans="1:28">
      <c r="A947" s="8"/>
      <c r="B947" s="8"/>
      <c r="C947" s="8"/>
      <c r="D947" s="8"/>
      <c r="E947" s="8"/>
      <c r="F947" s="8"/>
      <c r="G947" s="8"/>
      <c r="H947" s="116"/>
      <c r="I947" s="40"/>
      <c r="J947" s="120" t="str">
        <f>IF(AND($H947&gt;0,$I947&lt;&gt;"",$I947&gt;40000),IFERROR(WORKDAY.INTL($I947,INT(($H947+项目参数!$J$29-1)/项目参数!$J$29)-1,1,项目参数!$B$2:$B$200),WORKDAY($I947,INT(($H947+项目参数!$J$29-1)/项目参数!$J$29)-1,1)),"")</f>
        <v/>
      </c>
      <c r="K947" s="121" t="str">
        <f>IF(AND($L947&lt;&gt;"",$L947&gt;40000,$M947&lt;&gt;"",$M947&gt;40000),(1+IFERROR(NETWORKDAYS.INTL($L947,$M947,1,项目参数!$B$2:$B$200),NETWORKDAYS($L947,$M947,1)))*项目参数!$J$29,"")</f>
        <v/>
      </c>
      <c r="L947" s="40"/>
      <c r="M947" s="40"/>
      <c r="N947" s="58"/>
      <c r="O947" s="61"/>
      <c r="W947" s="98" t="b">
        <f t="shared" si="14"/>
        <v>0</v>
      </c>
      <c r="Y947" s="32" t="str">
        <f>IF($W947,VLOOKUP($B947,项目阶段与里程碑!$B:$E,3,FALSE),"")</f>
        <v/>
      </c>
      <c r="Z947" s="32" t="str">
        <f>IF($W947,VLOOKUP($B947,项目阶段与里程碑!$B:$E,4,FALSE),"")</f>
        <v/>
      </c>
      <c r="AA947" t="e">
        <f>VLOOKUP(F947,内部通讯录!$B:$F,5,FALSE)</f>
        <v>#N/A</v>
      </c>
      <c r="AB947" t="str">
        <f>IFERROR(VLOOKUP($AA947,项目参数!$I$14:$J$21,2,FALSE),"")</f>
        <v/>
      </c>
    </row>
    <row r="948" spans="1:28">
      <c r="A948" s="8"/>
      <c r="B948" s="8"/>
      <c r="C948" s="8"/>
      <c r="D948" s="8"/>
      <c r="E948" s="8"/>
      <c r="F948" s="8"/>
      <c r="G948" s="8"/>
      <c r="H948" s="116"/>
      <c r="I948" s="40"/>
      <c r="J948" s="120" t="str">
        <f>IF(AND($H948&gt;0,$I948&lt;&gt;"",$I948&gt;40000),IFERROR(WORKDAY.INTL($I948,INT(($H948+项目参数!$J$29-1)/项目参数!$J$29)-1,1,项目参数!$B$2:$B$200),WORKDAY($I948,INT(($H948+项目参数!$J$29-1)/项目参数!$J$29)-1,1)),"")</f>
        <v/>
      </c>
      <c r="K948" s="121" t="str">
        <f>IF(AND($L948&lt;&gt;"",$L948&gt;40000,$M948&lt;&gt;"",$M948&gt;40000),(1+IFERROR(NETWORKDAYS.INTL($L948,$M948,1,项目参数!$B$2:$B$200),NETWORKDAYS($L948,$M948,1)))*项目参数!$J$29,"")</f>
        <v/>
      </c>
      <c r="L948" s="40"/>
      <c r="M948" s="40"/>
      <c r="N948" s="58"/>
      <c r="O948" s="61"/>
      <c r="W948" s="98" t="b">
        <f t="shared" si="14"/>
        <v>0</v>
      </c>
      <c r="Y948" s="32" t="str">
        <f>IF($W948,VLOOKUP($B948,项目阶段与里程碑!$B:$E,3,FALSE),"")</f>
        <v/>
      </c>
      <c r="Z948" s="32" t="str">
        <f>IF($W948,VLOOKUP($B948,项目阶段与里程碑!$B:$E,4,FALSE),"")</f>
        <v/>
      </c>
      <c r="AA948" t="e">
        <f>VLOOKUP(F948,内部通讯录!$B:$F,5,FALSE)</f>
        <v>#N/A</v>
      </c>
      <c r="AB948" t="str">
        <f>IFERROR(VLOOKUP($AA948,项目参数!$I$14:$J$21,2,FALSE),"")</f>
        <v/>
      </c>
    </row>
    <row r="949" spans="1:28">
      <c r="A949" s="8"/>
      <c r="B949" s="8"/>
      <c r="C949" s="8"/>
      <c r="D949" s="8"/>
      <c r="E949" s="8"/>
      <c r="F949" s="8"/>
      <c r="G949" s="8"/>
      <c r="H949" s="116"/>
      <c r="I949" s="40"/>
      <c r="J949" s="120" t="str">
        <f>IF(AND($H949&gt;0,$I949&lt;&gt;"",$I949&gt;40000),IFERROR(WORKDAY.INTL($I949,INT(($H949+项目参数!$J$29-1)/项目参数!$J$29)-1,1,项目参数!$B$2:$B$200),WORKDAY($I949,INT(($H949+项目参数!$J$29-1)/项目参数!$J$29)-1,1)),"")</f>
        <v/>
      </c>
      <c r="K949" s="121" t="str">
        <f>IF(AND($L949&lt;&gt;"",$L949&gt;40000,$M949&lt;&gt;"",$M949&gt;40000),(1+IFERROR(NETWORKDAYS.INTL($L949,$M949,1,项目参数!$B$2:$B$200),NETWORKDAYS($L949,$M949,1)))*项目参数!$J$29,"")</f>
        <v/>
      </c>
      <c r="L949" s="40"/>
      <c r="M949" s="40"/>
      <c r="N949" s="58"/>
      <c r="O949" s="61"/>
      <c r="W949" s="98" t="b">
        <f t="shared" si="14"/>
        <v>0</v>
      </c>
      <c r="Y949" s="32" t="str">
        <f>IF($W949,VLOOKUP($B949,项目阶段与里程碑!$B:$E,3,FALSE),"")</f>
        <v/>
      </c>
      <c r="Z949" s="32" t="str">
        <f>IF($W949,VLOOKUP($B949,项目阶段与里程碑!$B:$E,4,FALSE),"")</f>
        <v/>
      </c>
      <c r="AA949" t="e">
        <f>VLOOKUP(F949,内部通讯录!$B:$F,5,FALSE)</f>
        <v>#N/A</v>
      </c>
      <c r="AB949" t="str">
        <f>IFERROR(VLOOKUP($AA949,项目参数!$I$14:$J$21,2,FALSE),"")</f>
        <v/>
      </c>
    </row>
    <row r="950" spans="1:28">
      <c r="A950" s="8"/>
      <c r="B950" s="8"/>
      <c r="C950" s="8"/>
      <c r="D950" s="8"/>
      <c r="E950" s="8"/>
      <c r="F950" s="8"/>
      <c r="G950" s="8"/>
      <c r="H950" s="116"/>
      <c r="I950" s="40"/>
      <c r="J950" s="120" t="str">
        <f>IF(AND($H950&gt;0,$I950&lt;&gt;"",$I950&gt;40000),IFERROR(WORKDAY.INTL($I950,INT(($H950+项目参数!$J$29-1)/项目参数!$J$29)-1,1,项目参数!$B$2:$B$200),WORKDAY($I950,INT(($H950+项目参数!$J$29-1)/项目参数!$J$29)-1,1)),"")</f>
        <v/>
      </c>
      <c r="K950" s="121" t="str">
        <f>IF(AND($L950&lt;&gt;"",$L950&gt;40000,$M950&lt;&gt;"",$M950&gt;40000),(1+IFERROR(NETWORKDAYS.INTL($L950,$M950,1,项目参数!$B$2:$B$200),NETWORKDAYS($L950,$M950,1)))*项目参数!$J$29,"")</f>
        <v/>
      </c>
      <c r="L950" s="40"/>
      <c r="M950" s="40"/>
      <c r="N950" s="58"/>
      <c r="O950" s="61"/>
      <c r="W950" s="98" t="b">
        <f t="shared" si="14"/>
        <v>0</v>
      </c>
      <c r="Y950" s="32" t="str">
        <f>IF($W950,VLOOKUP($B950,项目阶段与里程碑!$B:$E,3,FALSE),"")</f>
        <v/>
      </c>
      <c r="Z950" s="32" t="str">
        <f>IF($W950,VLOOKUP($B950,项目阶段与里程碑!$B:$E,4,FALSE),"")</f>
        <v/>
      </c>
      <c r="AA950" t="e">
        <f>VLOOKUP(F950,内部通讯录!$B:$F,5,FALSE)</f>
        <v>#N/A</v>
      </c>
      <c r="AB950" t="str">
        <f>IFERROR(VLOOKUP($AA950,项目参数!$I$14:$J$21,2,FALSE),"")</f>
        <v/>
      </c>
    </row>
    <row r="951" spans="1:28">
      <c r="A951" s="8"/>
      <c r="B951" s="8"/>
      <c r="C951" s="8"/>
      <c r="D951" s="8"/>
      <c r="E951" s="8"/>
      <c r="F951" s="8"/>
      <c r="G951" s="8"/>
      <c r="H951" s="116"/>
      <c r="I951" s="40"/>
      <c r="J951" s="120" t="str">
        <f>IF(AND($H951&gt;0,$I951&lt;&gt;"",$I951&gt;40000),IFERROR(WORKDAY.INTL($I951,INT(($H951+项目参数!$J$29-1)/项目参数!$J$29)-1,1,项目参数!$B$2:$B$200),WORKDAY($I951,INT(($H951+项目参数!$J$29-1)/项目参数!$J$29)-1,1)),"")</f>
        <v/>
      </c>
      <c r="K951" s="121" t="str">
        <f>IF(AND($L951&lt;&gt;"",$L951&gt;40000,$M951&lt;&gt;"",$M951&gt;40000),(1+IFERROR(NETWORKDAYS.INTL($L951,$M951,1,项目参数!$B$2:$B$200),NETWORKDAYS($L951,$M951,1)))*项目参数!$J$29,"")</f>
        <v/>
      </c>
      <c r="L951" s="40"/>
      <c r="M951" s="40"/>
      <c r="N951" s="58"/>
      <c r="O951" s="61"/>
      <c r="W951" s="98" t="b">
        <f t="shared" si="14"/>
        <v>0</v>
      </c>
      <c r="Y951" s="32" t="str">
        <f>IF($W951,VLOOKUP($B951,项目阶段与里程碑!$B:$E,3,FALSE),"")</f>
        <v/>
      </c>
      <c r="Z951" s="32" t="str">
        <f>IF($W951,VLOOKUP($B951,项目阶段与里程碑!$B:$E,4,FALSE),"")</f>
        <v/>
      </c>
      <c r="AA951" t="e">
        <f>VLOOKUP(F951,内部通讯录!$B:$F,5,FALSE)</f>
        <v>#N/A</v>
      </c>
      <c r="AB951" t="str">
        <f>IFERROR(VLOOKUP($AA951,项目参数!$I$14:$J$21,2,FALSE),"")</f>
        <v/>
      </c>
    </row>
    <row r="952" spans="1:28">
      <c r="A952" s="8"/>
      <c r="B952" s="8"/>
      <c r="C952" s="8"/>
      <c r="D952" s="8"/>
      <c r="E952" s="8"/>
      <c r="F952" s="8"/>
      <c r="G952" s="8"/>
      <c r="H952" s="116"/>
      <c r="I952" s="40"/>
      <c r="J952" s="120" t="str">
        <f>IF(AND($H952&gt;0,$I952&lt;&gt;"",$I952&gt;40000),IFERROR(WORKDAY.INTL($I952,INT(($H952+项目参数!$J$29-1)/项目参数!$J$29)-1,1,项目参数!$B$2:$B$200),WORKDAY($I952,INT(($H952+项目参数!$J$29-1)/项目参数!$J$29)-1,1)),"")</f>
        <v/>
      </c>
      <c r="K952" s="121" t="str">
        <f>IF(AND($L952&lt;&gt;"",$L952&gt;40000,$M952&lt;&gt;"",$M952&gt;40000),(1+IFERROR(NETWORKDAYS.INTL($L952,$M952,1,项目参数!$B$2:$B$200),NETWORKDAYS($L952,$M952,1)))*项目参数!$J$29,"")</f>
        <v/>
      </c>
      <c r="L952" s="40"/>
      <c r="M952" s="40"/>
      <c r="N952" s="58"/>
      <c r="O952" s="61"/>
      <c r="W952" s="98" t="b">
        <f t="shared" si="14"/>
        <v>0</v>
      </c>
      <c r="Y952" s="32" t="str">
        <f>IF($W952,VLOOKUP($B952,项目阶段与里程碑!$B:$E,3,FALSE),"")</f>
        <v/>
      </c>
      <c r="Z952" s="32" t="str">
        <f>IF($W952,VLOOKUP($B952,项目阶段与里程碑!$B:$E,4,FALSE),"")</f>
        <v/>
      </c>
      <c r="AA952" t="e">
        <f>VLOOKUP(F952,内部通讯录!$B:$F,5,FALSE)</f>
        <v>#N/A</v>
      </c>
      <c r="AB952" t="str">
        <f>IFERROR(VLOOKUP($AA952,项目参数!$I$14:$J$21,2,FALSE),"")</f>
        <v/>
      </c>
    </row>
    <row r="953" spans="1:28">
      <c r="A953" s="8"/>
      <c r="B953" s="8"/>
      <c r="C953" s="8"/>
      <c r="D953" s="8"/>
      <c r="E953" s="8"/>
      <c r="F953" s="8"/>
      <c r="G953" s="8"/>
      <c r="H953" s="116"/>
      <c r="I953" s="40"/>
      <c r="J953" s="120" t="str">
        <f>IF(AND($H953&gt;0,$I953&lt;&gt;"",$I953&gt;40000),IFERROR(WORKDAY.INTL($I953,INT(($H953+项目参数!$J$29-1)/项目参数!$J$29)-1,1,项目参数!$B$2:$B$200),WORKDAY($I953,INT(($H953+项目参数!$J$29-1)/项目参数!$J$29)-1,1)),"")</f>
        <v/>
      </c>
      <c r="K953" s="121" t="str">
        <f>IF(AND($L953&lt;&gt;"",$L953&gt;40000,$M953&lt;&gt;"",$M953&gt;40000),(1+IFERROR(NETWORKDAYS.INTL($L953,$M953,1,项目参数!$B$2:$B$200),NETWORKDAYS($L953,$M953,1)))*项目参数!$J$29,"")</f>
        <v/>
      </c>
      <c r="L953" s="40"/>
      <c r="M953" s="40"/>
      <c r="N953" s="58"/>
      <c r="O953" s="61"/>
      <c r="W953" s="98" t="b">
        <f t="shared" si="14"/>
        <v>0</v>
      </c>
      <c r="Y953" s="32" t="str">
        <f>IF($W953,VLOOKUP($B953,项目阶段与里程碑!$B:$E,3,FALSE),"")</f>
        <v/>
      </c>
      <c r="Z953" s="32" t="str">
        <f>IF($W953,VLOOKUP($B953,项目阶段与里程碑!$B:$E,4,FALSE),"")</f>
        <v/>
      </c>
      <c r="AA953" t="e">
        <f>VLOOKUP(F953,内部通讯录!$B:$F,5,FALSE)</f>
        <v>#N/A</v>
      </c>
      <c r="AB953" t="str">
        <f>IFERROR(VLOOKUP($AA953,项目参数!$I$14:$J$21,2,FALSE),"")</f>
        <v/>
      </c>
    </row>
    <row r="954" spans="1:28">
      <c r="A954" s="8"/>
      <c r="B954" s="8"/>
      <c r="C954" s="8"/>
      <c r="D954" s="8"/>
      <c r="E954" s="8"/>
      <c r="F954" s="8"/>
      <c r="G954" s="8"/>
      <c r="H954" s="116"/>
      <c r="I954" s="40"/>
      <c r="J954" s="120" t="str">
        <f>IF(AND($H954&gt;0,$I954&lt;&gt;"",$I954&gt;40000),IFERROR(WORKDAY.INTL($I954,INT(($H954+项目参数!$J$29-1)/项目参数!$J$29)-1,1,项目参数!$B$2:$B$200),WORKDAY($I954,INT(($H954+项目参数!$J$29-1)/项目参数!$J$29)-1,1)),"")</f>
        <v/>
      </c>
      <c r="K954" s="121" t="str">
        <f>IF(AND($L954&lt;&gt;"",$L954&gt;40000,$M954&lt;&gt;"",$M954&gt;40000),(1+IFERROR(NETWORKDAYS.INTL($L954,$M954,1,项目参数!$B$2:$B$200),NETWORKDAYS($L954,$M954,1)))*项目参数!$J$29,"")</f>
        <v/>
      </c>
      <c r="L954" s="40"/>
      <c r="M954" s="40"/>
      <c r="N954" s="58"/>
      <c r="O954" s="61"/>
      <c r="W954" s="98" t="b">
        <f t="shared" si="14"/>
        <v>0</v>
      </c>
      <c r="Y954" s="32" t="str">
        <f>IF($W954,VLOOKUP($B954,项目阶段与里程碑!$B:$E,3,FALSE),"")</f>
        <v/>
      </c>
      <c r="Z954" s="32" t="str">
        <f>IF($W954,VLOOKUP($B954,项目阶段与里程碑!$B:$E,4,FALSE),"")</f>
        <v/>
      </c>
      <c r="AA954" t="e">
        <f>VLOOKUP(F954,内部通讯录!$B:$F,5,FALSE)</f>
        <v>#N/A</v>
      </c>
      <c r="AB954" t="str">
        <f>IFERROR(VLOOKUP($AA954,项目参数!$I$14:$J$21,2,FALSE),"")</f>
        <v/>
      </c>
    </row>
    <row r="955" spans="1:28">
      <c r="A955" s="8"/>
      <c r="B955" s="8"/>
      <c r="C955" s="8"/>
      <c r="D955" s="8"/>
      <c r="E955" s="8"/>
      <c r="F955" s="8"/>
      <c r="G955" s="8"/>
      <c r="H955" s="116"/>
      <c r="I955" s="40"/>
      <c r="J955" s="120" t="str">
        <f>IF(AND($H955&gt;0,$I955&lt;&gt;"",$I955&gt;40000),IFERROR(WORKDAY.INTL($I955,INT(($H955+项目参数!$J$29-1)/项目参数!$J$29)-1,1,项目参数!$B$2:$B$200),WORKDAY($I955,INT(($H955+项目参数!$J$29-1)/项目参数!$J$29)-1,1)),"")</f>
        <v/>
      </c>
      <c r="K955" s="121" t="str">
        <f>IF(AND($L955&lt;&gt;"",$L955&gt;40000,$M955&lt;&gt;"",$M955&gt;40000),(1+IFERROR(NETWORKDAYS.INTL($L955,$M955,1,项目参数!$B$2:$B$200),NETWORKDAYS($L955,$M955,1)))*项目参数!$J$29,"")</f>
        <v/>
      </c>
      <c r="L955" s="40"/>
      <c r="M955" s="40"/>
      <c r="N955" s="58"/>
      <c r="O955" s="61"/>
      <c r="W955" s="98" t="b">
        <f t="shared" si="14"/>
        <v>0</v>
      </c>
      <c r="Y955" s="32" t="str">
        <f>IF($W955,VLOOKUP($B955,项目阶段与里程碑!$B:$E,3,FALSE),"")</f>
        <v/>
      </c>
      <c r="Z955" s="32" t="str">
        <f>IF($W955,VLOOKUP($B955,项目阶段与里程碑!$B:$E,4,FALSE),"")</f>
        <v/>
      </c>
      <c r="AA955" t="e">
        <f>VLOOKUP(F955,内部通讯录!$B:$F,5,FALSE)</f>
        <v>#N/A</v>
      </c>
      <c r="AB955" t="str">
        <f>IFERROR(VLOOKUP($AA955,项目参数!$I$14:$J$21,2,FALSE),"")</f>
        <v/>
      </c>
    </row>
    <row r="956" spans="1:28">
      <c r="A956" s="8"/>
      <c r="B956" s="8"/>
      <c r="C956" s="8"/>
      <c r="D956" s="8"/>
      <c r="E956" s="8"/>
      <c r="F956" s="8"/>
      <c r="G956" s="8"/>
      <c r="H956" s="116"/>
      <c r="I956" s="40"/>
      <c r="J956" s="120" t="str">
        <f>IF(AND($H956&gt;0,$I956&lt;&gt;"",$I956&gt;40000),IFERROR(WORKDAY.INTL($I956,INT(($H956+项目参数!$J$29-1)/项目参数!$J$29)-1,1,项目参数!$B$2:$B$200),WORKDAY($I956,INT(($H956+项目参数!$J$29-1)/项目参数!$J$29)-1,1)),"")</f>
        <v/>
      </c>
      <c r="K956" s="121" t="str">
        <f>IF(AND($L956&lt;&gt;"",$L956&gt;40000,$M956&lt;&gt;"",$M956&gt;40000),(1+IFERROR(NETWORKDAYS.INTL($L956,$M956,1,项目参数!$B$2:$B$200),NETWORKDAYS($L956,$M956,1)))*项目参数!$J$29,"")</f>
        <v/>
      </c>
      <c r="L956" s="40"/>
      <c r="M956" s="40"/>
      <c r="N956" s="58"/>
      <c r="O956" s="61"/>
      <c r="W956" s="98" t="b">
        <f t="shared" si="14"/>
        <v>0</v>
      </c>
      <c r="Y956" s="32" t="str">
        <f>IF($W956,VLOOKUP($B956,项目阶段与里程碑!$B:$E,3,FALSE),"")</f>
        <v/>
      </c>
      <c r="Z956" s="32" t="str">
        <f>IF($W956,VLOOKUP($B956,项目阶段与里程碑!$B:$E,4,FALSE),"")</f>
        <v/>
      </c>
      <c r="AA956" t="e">
        <f>VLOOKUP(F956,内部通讯录!$B:$F,5,FALSE)</f>
        <v>#N/A</v>
      </c>
      <c r="AB956" t="str">
        <f>IFERROR(VLOOKUP($AA956,项目参数!$I$14:$J$21,2,FALSE),"")</f>
        <v/>
      </c>
    </row>
    <row r="957" spans="1:28">
      <c r="A957" s="8"/>
      <c r="B957" s="8"/>
      <c r="C957" s="8"/>
      <c r="D957" s="8"/>
      <c r="E957" s="8"/>
      <c r="F957" s="8"/>
      <c r="G957" s="8"/>
      <c r="H957" s="116"/>
      <c r="I957" s="40"/>
      <c r="J957" s="120" t="str">
        <f>IF(AND($H957&gt;0,$I957&lt;&gt;"",$I957&gt;40000),IFERROR(WORKDAY.INTL($I957,INT(($H957+项目参数!$J$29-1)/项目参数!$J$29)-1,1,项目参数!$B$2:$B$200),WORKDAY($I957,INT(($H957+项目参数!$J$29-1)/项目参数!$J$29)-1,1)),"")</f>
        <v/>
      </c>
      <c r="K957" s="121" t="str">
        <f>IF(AND($L957&lt;&gt;"",$L957&gt;40000,$M957&lt;&gt;"",$M957&gt;40000),(1+IFERROR(NETWORKDAYS.INTL($L957,$M957,1,项目参数!$B$2:$B$200),NETWORKDAYS($L957,$M957,1)))*项目参数!$J$29,"")</f>
        <v/>
      </c>
      <c r="L957" s="40"/>
      <c r="M957" s="40"/>
      <c r="N957" s="58"/>
      <c r="O957" s="61"/>
      <c r="W957" s="98" t="b">
        <f t="shared" si="14"/>
        <v>0</v>
      </c>
      <c r="Y957" s="32" t="str">
        <f>IF($W957,VLOOKUP($B957,项目阶段与里程碑!$B:$E,3,FALSE),"")</f>
        <v/>
      </c>
      <c r="Z957" s="32" t="str">
        <f>IF($W957,VLOOKUP($B957,项目阶段与里程碑!$B:$E,4,FALSE),"")</f>
        <v/>
      </c>
      <c r="AA957" t="e">
        <f>VLOOKUP(F957,内部通讯录!$B:$F,5,FALSE)</f>
        <v>#N/A</v>
      </c>
      <c r="AB957" t="str">
        <f>IFERROR(VLOOKUP($AA957,项目参数!$I$14:$J$21,2,FALSE),"")</f>
        <v/>
      </c>
    </row>
    <row r="958" spans="1:28">
      <c r="A958" s="8"/>
      <c r="B958" s="8"/>
      <c r="C958" s="8"/>
      <c r="D958" s="8"/>
      <c r="E958" s="8"/>
      <c r="F958" s="8"/>
      <c r="G958" s="8"/>
      <c r="H958" s="116"/>
      <c r="I958" s="40"/>
      <c r="J958" s="120" t="str">
        <f>IF(AND($H958&gt;0,$I958&lt;&gt;"",$I958&gt;40000),IFERROR(WORKDAY.INTL($I958,INT(($H958+项目参数!$J$29-1)/项目参数!$J$29)-1,1,项目参数!$B$2:$B$200),WORKDAY($I958,INT(($H958+项目参数!$J$29-1)/项目参数!$J$29)-1,1)),"")</f>
        <v/>
      </c>
      <c r="K958" s="121" t="str">
        <f>IF(AND($L958&lt;&gt;"",$L958&gt;40000,$M958&lt;&gt;"",$M958&gt;40000),(1+IFERROR(NETWORKDAYS.INTL($L958,$M958,1,项目参数!$B$2:$B$200),NETWORKDAYS($L958,$M958,1)))*项目参数!$J$29,"")</f>
        <v/>
      </c>
      <c r="L958" s="40"/>
      <c r="M958" s="40"/>
      <c r="N958" s="58"/>
      <c r="O958" s="61"/>
      <c r="W958" s="98" t="b">
        <f t="shared" si="14"/>
        <v>0</v>
      </c>
      <c r="Y958" s="32" t="str">
        <f>IF($W958,VLOOKUP($B958,项目阶段与里程碑!$B:$E,3,FALSE),"")</f>
        <v/>
      </c>
      <c r="Z958" s="32" t="str">
        <f>IF($W958,VLOOKUP($B958,项目阶段与里程碑!$B:$E,4,FALSE),"")</f>
        <v/>
      </c>
      <c r="AA958" t="e">
        <f>VLOOKUP(F958,内部通讯录!$B:$F,5,FALSE)</f>
        <v>#N/A</v>
      </c>
      <c r="AB958" t="str">
        <f>IFERROR(VLOOKUP($AA958,项目参数!$I$14:$J$21,2,FALSE),"")</f>
        <v/>
      </c>
    </row>
    <row r="959" spans="1:28">
      <c r="A959" s="8"/>
      <c r="B959" s="8"/>
      <c r="C959" s="8"/>
      <c r="D959" s="8"/>
      <c r="E959" s="8"/>
      <c r="F959" s="8"/>
      <c r="G959" s="8"/>
      <c r="H959" s="116"/>
      <c r="I959" s="40"/>
      <c r="J959" s="120" t="str">
        <f>IF(AND($H959&gt;0,$I959&lt;&gt;"",$I959&gt;40000),IFERROR(WORKDAY.INTL($I959,INT(($H959+项目参数!$J$29-1)/项目参数!$J$29)-1,1,项目参数!$B$2:$B$200),WORKDAY($I959,INT(($H959+项目参数!$J$29-1)/项目参数!$J$29)-1,1)),"")</f>
        <v/>
      </c>
      <c r="K959" s="121" t="str">
        <f>IF(AND($L959&lt;&gt;"",$L959&gt;40000,$M959&lt;&gt;"",$M959&gt;40000),(1+IFERROR(NETWORKDAYS.INTL($L959,$M959,1,项目参数!$B$2:$B$200),NETWORKDAYS($L959,$M959,1)))*项目参数!$J$29,"")</f>
        <v/>
      </c>
      <c r="L959" s="40"/>
      <c r="M959" s="40"/>
      <c r="N959" s="58"/>
      <c r="O959" s="61"/>
      <c r="W959" s="98" t="b">
        <f t="shared" si="14"/>
        <v>0</v>
      </c>
      <c r="Y959" s="32" t="str">
        <f>IF($W959,VLOOKUP($B959,项目阶段与里程碑!$B:$E,3,FALSE),"")</f>
        <v/>
      </c>
      <c r="Z959" s="32" t="str">
        <f>IF($W959,VLOOKUP($B959,项目阶段与里程碑!$B:$E,4,FALSE),"")</f>
        <v/>
      </c>
      <c r="AA959" t="e">
        <f>VLOOKUP(F959,内部通讯录!$B:$F,5,FALSE)</f>
        <v>#N/A</v>
      </c>
      <c r="AB959" t="str">
        <f>IFERROR(VLOOKUP($AA959,项目参数!$I$14:$J$21,2,FALSE),"")</f>
        <v/>
      </c>
    </row>
    <row r="960" spans="1:28">
      <c r="A960" s="8"/>
      <c r="B960" s="8"/>
      <c r="C960" s="8"/>
      <c r="D960" s="8"/>
      <c r="E960" s="8"/>
      <c r="F960" s="8"/>
      <c r="G960" s="8"/>
      <c r="H960" s="116"/>
      <c r="I960" s="40"/>
      <c r="J960" s="120" t="str">
        <f>IF(AND($H960&gt;0,$I960&lt;&gt;"",$I960&gt;40000),IFERROR(WORKDAY.INTL($I960,INT(($H960+项目参数!$J$29-1)/项目参数!$J$29)-1,1,项目参数!$B$2:$B$200),WORKDAY($I960,INT(($H960+项目参数!$J$29-1)/项目参数!$J$29)-1,1)),"")</f>
        <v/>
      </c>
      <c r="K960" s="121" t="str">
        <f>IF(AND($L960&lt;&gt;"",$L960&gt;40000,$M960&lt;&gt;"",$M960&gt;40000),(1+IFERROR(NETWORKDAYS.INTL($L960,$M960,1,项目参数!$B$2:$B$200),NETWORKDAYS($L960,$M960,1)))*项目参数!$J$29,"")</f>
        <v/>
      </c>
      <c r="L960" s="40"/>
      <c r="M960" s="40"/>
      <c r="N960" s="58"/>
      <c r="O960" s="61"/>
      <c r="W960" s="98" t="b">
        <f t="shared" si="14"/>
        <v>0</v>
      </c>
      <c r="Y960" s="32" t="str">
        <f>IF($W960,VLOOKUP($B960,项目阶段与里程碑!$B:$E,3,FALSE),"")</f>
        <v/>
      </c>
      <c r="Z960" s="32" t="str">
        <f>IF($W960,VLOOKUP($B960,项目阶段与里程碑!$B:$E,4,FALSE),"")</f>
        <v/>
      </c>
      <c r="AA960" t="e">
        <f>VLOOKUP(F960,内部通讯录!$B:$F,5,FALSE)</f>
        <v>#N/A</v>
      </c>
      <c r="AB960" t="str">
        <f>IFERROR(VLOOKUP($AA960,项目参数!$I$14:$J$21,2,FALSE),"")</f>
        <v/>
      </c>
    </row>
    <row r="961" spans="1:28">
      <c r="A961" s="8"/>
      <c r="B961" s="8"/>
      <c r="C961" s="8"/>
      <c r="D961" s="8"/>
      <c r="E961" s="8"/>
      <c r="F961" s="8"/>
      <c r="G961" s="8"/>
      <c r="H961" s="116"/>
      <c r="I961" s="40"/>
      <c r="J961" s="120" t="str">
        <f>IF(AND($H961&gt;0,$I961&lt;&gt;"",$I961&gt;40000),IFERROR(WORKDAY.INTL($I961,INT(($H961+项目参数!$J$29-1)/项目参数!$J$29)-1,1,项目参数!$B$2:$B$200),WORKDAY($I961,INT(($H961+项目参数!$J$29-1)/项目参数!$J$29)-1,1)),"")</f>
        <v/>
      </c>
      <c r="K961" s="121" t="str">
        <f>IF(AND($L961&lt;&gt;"",$L961&gt;40000,$M961&lt;&gt;"",$M961&gt;40000),(1+IFERROR(NETWORKDAYS.INTL($L961,$M961,1,项目参数!$B$2:$B$200),NETWORKDAYS($L961,$M961,1)))*项目参数!$J$29,"")</f>
        <v/>
      </c>
      <c r="L961" s="40"/>
      <c r="M961" s="40"/>
      <c r="N961" s="58"/>
      <c r="O961" s="61"/>
      <c r="W961" s="98" t="b">
        <f t="shared" si="14"/>
        <v>0</v>
      </c>
      <c r="Y961" s="32" t="str">
        <f>IF($W961,VLOOKUP($B961,项目阶段与里程碑!$B:$E,3,FALSE),"")</f>
        <v/>
      </c>
      <c r="Z961" s="32" t="str">
        <f>IF($W961,VLOOKUP($B961,项目阶段与里程碑!$B:$E,4,FALSE),"")</f>
        <v/>
      </c>
      <c r="AA961" t="e">
        <f>VLOOKUP(F961,内部通讯录!$B:$F,5,FALSE)</f>
        <v>#N/A</v>
      </c>
      <c r="AB961" t="str">
        <f>IFERROR(VLOOKUP($AA961,项目参数!$I$14:$J$21,2,FALSE),"")</f>
        <v/>
      </c>
    </row>
    <row r="962" spans="1:28">
      <c r="A962" s="8"/>
      <c r="B962" s="8"/>
      <c r="C962" s="8"/>
      <c r="D962" s="8"/>
      <c r="E962" s="8"/>
      <c r="F962" s="8"/>
      <c r="G962" s="8"/>
      <c r="H962" s="116"/>
      <c r="I962" s="40"/>
      <c r="J962" s="120" t="str">
        <f>IF(AND($H962&gt;0,$I962&lt;&gt;"",$I962&gt;40000),IFERROR(WORKDAY.INTL($I962,INT(($H962+项目参数!$J$29-1)/项目参数!$J$29)-1,1,项目参数!$B$2:$B$200),WORKDAY($I962,INT(($H962+项目参数!$J$29-1)/项目参数!$J$29)-1,1)),"")</f>
        <v/>
      </c>
      <c r="K962" s="121" t="str">
        <f>IF(AND($L962&lt;&gt;"",$L962&gt;40000,$M962&lt;&gt;"",$M962&gt;40000),(1+IFERROR(NETWORKDAYS.INTL($L962,$M962,1,项目参数!$B$2:$B$200),NETWORKDAYS($L962,$M962,1)))*项目参数!$J$29,"")</f>
        <v/>
      </c>
      <c r="L962" s="40"/>
      <c r="M962" s="40"/>
      <c r="N962" s="58"/>
      <c r="O962" s="61"/>
      <c r="W962" s="98" t="b">
        <f t="shared" ref="W962:W1025" si="15">AND(LEN(A962)&gt;0,LEN(C962)&gt;3,LEN(F962)&gt;1,OR(I962=0,AND(H962&gt;0,I962&gt;40000)),OR(L962=0,L962&gt;40000))</f>
        <v>0</v>
      </c>
      <c r="Y962" s="32" t="str">
        <f>IF($W962,VLOOKUP($B962,项目阶段与里程碑!$B:$E,3,FALSE),"")</f>
        <v/>
      </c>
      <c r="Z962" s="32" t="str">
        <f>IF($W962,VLOOKUP($B962,项目阶段与里程碑!$B:$E,4,FALSE),"")</f>
        <v/>
      </c>
      <c r="AA962" t="e">
        <f>VLOOKUP(F962,内部通讯录!$B:$F,5,FALSE)</f>
        <v>#N/A</v>
      </c>
      <c r="AB962" t="str">
        <f>IFERROR(VLOOKUP($AA962,项目参数!$I$14:$J$21,2,FALSE),"")</f>
        <v/>
      </c>
    </row>
    <row r="963" spans="1:28">
      <c r="A963" s="8"/>
      <c r="B963" s="8"/>
      <c r="C963" s="8"/>
      <c r="D963" s="8"/>
      <c r="E963" s="8"/>
      <c r="F963" s="8"/>
      <c r="G963" s="8"/>
      <c r="H963" s="116"/>
      <c r="I963" s="40"/>
      <c r="J963" s="120" t="str">
        <f>IF(AND($H963&gt;0,$I963&lt;&gt;"",$I963&gt;40000),IFERROR(WORKDAY.INTL($I963,INT(($H963+项目参数!$J$29-1)/项目参数!$J$29)-1,1,项目参数!$B$2:$B$200),WORKDAY($I963,INT(($H963+项目参数!$J$29-1)/项目参数!$J$29)-1,1)),"")</f>
        <v/>
      </c>
      <c r="K963" s="121" t="str">
        <f>IF(AND($L963&lt;&gt;"",$L963&gt;40000,$M963&lt;&gt;"",$M963&gt;40000),(1+IFERROR(NETWORKDAYS.INTL($L963,$M963,1,项目参数!$B$2:$B$200),NETWORKDAYS($L963,$M963,1)))*项目参数!$J$29,"")</f>
        <v/>
      </c>
      <c r="L963" s="40"/>
      <c r="M963" s="40"/>
      <c r="N963" s="58"/>
      <c r="O963" s="61"/>
      <c r="W963" s="98" t="b">
        <f t="shared" si="15"/>
        <v>0</v>
      </c>
      <c r="Y963" s="32" t="str">
        <f>IF($W963,VLOOKUP($B963,项目阶段与里程碑!$B:$E,3,FALSE),"")</f>
        <v/>
      </c>
      <c r="Z963" s="32" t="str">
        <f>IF($W963,VLOOKUP($B963,项目阶段与里程碑!$B:$E,4,FALSE),"")</f>
        <v/>
      </c>
      <c r="AA963" t="e">
        <f>VLOOKUP(F963,内部通讯录!$B:$F,5,FALSE)</f>
        <v>#N/A</v>
      </c>
      <c r="AB963" t="str">
        <f>IFERROR(VLOOKUP($AA963,项目参数!$I$14:$J$21,2,FALSE),"")</f>
        <v/>
      </c>
    </row>
    <row r="964" spans="1:28">
      <c r="A964" s="8"/>
      <c r="B964" s="8"/>
      <c r="C964" s="8"/>
      <c r="D964" s="8"/>
      <c r="E964" s="8"/>
      <c r="F964" s="8"/>
      <c r="G964" s="8"/>
      <c r="H964" s="116"/>
      <c r="I964" s="40"/>
      <c r="J964" s="120" t="str">
        <f>IF(AND($H964&gt;0,$I964&lt;&gt;"",$I964&gt;40000),IFERROR(WORKDAY.INTL($I964,INT(($H964+项目参数!$J$29-1)/项目参数!$J$29)-1,1,项目参数!$B$2:$B$200),WORKDAY($I964,INT(($H964+项目参数!$J$29-1)/项目参数!$J$29)-1,1)),"")</f>
        <v/>
      </c>
      <c r="K964" s="121" t="str">
        <f>IF(AND($L964&lt;&gt;"",$L964&gt;40000,$M964&lt;&gt;"",$M964&gt;40000),(1+IFERROR(NETWORKDAYS.INTL($L964,$M964,1,项目参数!$B$2:$B$200),NETWORKDAYS($L964,$M964,1)))*项目参数!$J$29,"")</f>
        <v/>
      </c>
      <c r="L964" s="40"/>
      <c r="M964" s="40"/>
      <c r="N964" s="58"/>
      <c r="O964" s="61"/>
      <c r="W964" s="98" t="b">
        <f t="shared" si="15"/>
        <v>0</v>
      </c>
      <c r="Y964" s="32" t="str">
        <f>IF($W964,VLOOKUP($B964,项目阶段与里程碑!$B:$E,3,FALSE),"")</f>
        <v/>
      </c>
      <c r="Z964" s="32" t="str">
        <f>IF($W964,VLOOKUP($B964,项目阶段与里程碑!$B:$E,4,FALSE),"")</f>
        <v/>
      </c>
      <c r="AA964" t="e">
        <f>VLOOKUP(F964,内部通讯录!$B:$F,5,FALSE)</f>
        <v>#N/A</v>
      </c>
      <c r="AB964" t="str">
        <f>IFERROR(VLOOKUP($AA964,项目参数!$I$14:$J$21,2,FALSE),"")</f>
        <v/>
      </c>
    </row>
    <row r="965" spans="1:28">
      <c r="A965" s="8"/>
      <c r="B965" s="8"/>
      <c r="C965" s="8"/>
      <c r="D965" s="8"/>
      <c r="E965" s="8"/>
      <c r="F965" s="8"/>
      <c r="G965" s="8"/>
      <c r="H965" s="116"/>
      <c r="I965" s="40"/>
      <c r="J965" s="120" t="str">
        <f>IF(AND($H965&gt;0,$I965&lt;&gt;"",$I965&gt;40000),IFERROR(WORKDAY.INTL($I965,INT(($H965+项目参数!$J$29-1)/项目参数!$J$29)-1,1,项目参数!$B$2:$B$200),WORKDAY($I965,INT(($H965+项目参数!$J$29-1)/项目参数!$J$29)-1,1)),"")</f>
        <v/>
      </c>
      <c r="K965" s="121" t="str">
        <f>IF(AND($L965&lt;&gt;"",$L965&gt;40000,$M965&lt;&gt;"",$M965&gt;40000),(1+IFERROR(NETWORKDAYS.INTL($L965,$M965,1,项目参数!$B$2:$B$200),NETWORKDAYS($L965,$M965,1)))*项目参数!$J$29,"")</f>
        <v/>
      </c>
      <c r="L965" s="40"/>
      <c r="M965" s="40"/>
      <c r="N965" s="58"/>
      <c r="O965" s="61"/>
      <c r="W965" s="98" t="b">
        <f t="shared" si="15"/>
        <v>0</v>
      </c>
      <c r="Y965" s="32" t="str">
        <f>IF($W965,VLOOKUP($B965,项目阶段与里程碑!$B:$E,3,FALSE),"")</f>
        <v/>
      </c>
      <c r="Z965" s="32" t="str">
        <f>IF($W965,VLOOKUP($B965,项目阶段与里程碑!$B:$E,4,FALSE),"")</f>
        <v/>
      </c>
      <c r="AA965" t="e">
        <f>VLOOKUP(F965,内部通讯录!$B:$F,5,FALSE)</f>
        <v>#N/A</v>
      </c>
      <c r="AB965" t="str">
        <f>IFERROR(VLOOKUP($AA965,项目参数!$I$14:$J$21,2,FALSE),"")</f>
        <v/>
      </c>
    </row>
    <row r="966" spans="1:28">
      <c r="A966" s="8"/>
      <c r="B966" s="8"/>
      <c r="C966" s="8"/>
      <c r="D966" s="8"/>
      <c r="E966" s="8"/>
      <c r="F966" s="8"/>
      <c r="G966" s="8"/>
      <c r="H966" s="116"/>
      <c r="I966" s="40"/>
      <c r="J966" s="120" t="str">
        <f>IF(AND($H966&gt;0,$I966&lt;&gt;"",$I966&gt;40000),IFERROR(WORKDAY.INTL($I966,INT(($H966+项目参数!$J$29-1)/项目参数!$J$29)-1,1,项目参数!$B$2:$B$200),WORKDAY($I966,INT(($H966+项目参数!$J$29-1)/项目参数!$J$29)-1,1)),"")</f>
        <v/>
      </c>
      <c r="K966" s="121" t="str">
        <f>IF(AND($L966&lt;&gt;"",$L966&gt;40000,$M966&lt;&gt;"",$M966&gt;40000),(1+IFERROR(NETWORKDAYS.INTL($L966,$M966,1,项目参数!$B$2:$B$200),NETWORKDAYS($L966,$M966,1)))*项目参数!$J$29,"")</f>
        <v/>
      </c>
      <c r="L966" s="40"/>
      <c r="M966" s="40"/>
      <c r="N966" s="58"/>
      <c r="O966" s="61"/>
      <c r="W966" s="98" t="b">
        <f t="shared" si="15"/>
        <v>0</v>
      </c>
      <c r="Y966" s="32" t="str">
        <f>IF($W966,VLOOKUP($B966,项目阶段与里程碑!$B:$E,3,FALSE),"")</f>
        <v/>
      </c>
      <c r="Z966" s="32" t="str">
        <f>IF($W966,VLOOKUP($B966,项目阶段与里程碑!$B:$E,4,FALSE),"")</f>
        <v/>
      </c>
      <c r="AA966" t="e">
        <f>VLOOKUP(F966,内部通讯录!$B:$F,5,FALSE)</f>
        <v>#N/A</v>
      </c>
      <c r="AB966" t="str">
        <f>IFERROR(VLOOKUP($AA966,项目参数!$I$14:$J$21,2,FALSE),"")</f>
        <v/>
      </c>
    </row>
    <row r="967" spans="1:28">
      <c r="A967" s="8"/>
      <c r="B967" s="8"/>
      <c r="C967" s="8"/>
      <c r="D967" s="8"/>
      <c r="E967" s="8"/>
      <c r="F967" s="8"/>
      <c r="G967" s="8"/>
      <c r="H967" s="116"/>
      <c r="I967" s="40"/>
      <c r="J967" s="120" t="str">
        <f>IF(AND($H967&gt;0,$I967&lt;&gt;"",$I967&gt;40000),IFERROR(WORKDAY.INTL($I967,INT(($H967+项目参数!$J$29-1)/项目参数!$J$29)-1,1,项目参数!$B$2:$B$200),WORKDAY($I967,INT(($H967+项目参数!$J$29-1)/项目参数!$J$29)-1,1)),"")</f>
        <v/>
      </c>
      <c r="K967" s="121" t="str">
        <f>IF(AND($L967&lt;&gt;"",$L967&gt;40000,$M967&lt;&gt;"",$M967&gt;40000),(1+IFERROR(NETWORKDAYS.INTL($L967,$M967,1,项目参数!$B$2:$B$200),NETWORKDAYS($L967,$M967,1)))*项目参数!$J$29,"")</f>
        <v/>
      </c>
      <c r="L967" s="40"/>
      <c r="M967" s="40"/>
      <c r="N967" s="58"/>
      <c r="O967" s="61"/>
      <c r="W967" s="98" t="b">
        <f t="shared" si="15"/>
        <v>0</v>
      </c>
      <c r="Y967" s="32" t="str">
        <f>IF($W967,VLOOKUP($B967,项目阶段与里程碑!$B:$E,3,FALSE),"")</f>
        <v/>
      </c>
      <c r="Z967" s="32" t="str">
        <f>IF($W967,VLOOKUP($B967,项目阶段与里程碑!$B:$E,4,FALSE),"")</f>
        <v/>
      </c>
      <c r="AA967" t="e">
        <f>VLOOKUP(F967,内部通讯录!$B:$F,5,FALSE)</f>
        <v>#N/A</v>
      </c>
      <c r="AB967" t="str">
        <f>IFERROR(VLOOKUP($AA967,项目参数!$I$14:$J$21,2,FALSE),"")</f>
        <v/>
      </c>
    </row>
    <row r="968" spans="1:28">
      <c r="A968" s="8"/>
      <c r="B968" s="8"/>
      <c r="C968" s="8"/>
      <c r="D968" s="8"/>
      <c r="E968" s="8"/>
      <c r="F968" s="8"/>
      <c r="G968" s="8"/>
      <c r="H968" s="116"/>
      <c r="I968" s="40"/>
      <c r="J968" s="120" t="str">
        <f>IF(AND($H968&gt;0,$I968&lt;&gt;"",$I968&gt;40000),IFERROR(WORKDAY.INTL($I968,INT(($H968+项目参数!$J$29-1)/项目参数!$J$29)-1,1,项目参数!$B$2:$B$200),WORKDAY($I968,INT(($H968+项目参数!$J$29-1)/项目参数!$J$29)-1,1)),"")</f>
        <v/>
      </c>
      <c r="K968" s="121" t="str">
        <f>IF(AND($L968&lt;&gt;"",$L968&gt;40000,$M968&lt;&gt;"",$M968&gt;40000),(1+IFERROR(NETWORKDAYS.INTL($L968,$M968,1,项目参数!$B$2:$B$200),NETWORKDAYS($L968,$M968,1)))*项目参数!$J$29,"")</f>
        <v/>
      </c>
      <c r="L968" s="40"/>
      <c r="M968" s="40"/>
      <c r="N968" s="58"/>
      <c r="O968" s="61"/>
      <c r="W968" s="98" t="b">
        <f t="shared" si="15"/>
        <v>0</v>
      </c>
      <c r="Y968" s="32" t="str">
        <f>IF($W968,VLOOKUP($B968,项目阶段与里程碑!$B:$E,3,FALSE),"")</f>
        <v/>
      </c>
      <c r="Z968" s="32" t="str">
        <f>IF($W968,VLOOKUP($B968,项目阶段与里程碑!$B:$E,4,FALSE),"")</f>
        <v/>
      </c>
      <c r="AA968" t="e">
        <f>VLOOKUP(F968,内部通讯录!$B:$F,5,FALSE)</f>
        <v>#N/A</v>
      </c>
      <c r="AB968" t="str">
        <f>IFERROR(VLOOKUP($AA968,项目参数!$I$14:$J$21,2,FALSE),"")</f>
        <v/>
      </c>
    </row>
    <row r="969" spans="1:28">
      <c r="A969" s="8"/>
      <c r="B969" s="8"/>
      <c r="C969" s="8"/>
      <c r="D969" s="8"/>
      <c r="E969" s="8"/>
      <c r="F969" s="8"/>
      <c r="G969" s="8"/>
      <c r="H969" s="116"/>
      <c r="I969" s="40"/>
      <c r="J969" s="120" t="str">
        <f>IF(AND($H969&gt;0,$I969&lt;&gt;"",$I969&gt;40000),IFERROR(WORKDAY.INTL($I969,INT(($H969+项目参数!$J$29-1)/项目参数!$J$29)-1,1,项目参数!$B$2:$B$200),WORKDAY($I969,INT(($H969+项目参数!$J$29-1)/项目参数!$J$29)-1,1)),"")</f>
        <v/>
      </c>
      <c r="K969" s="121" t="str">
        <f>IF(AND($L969&lt;&gt;"",$L969&gt;40000,$M969&lt;&gt;"",$M969&gt;40000),(1+IFERROR(NETWORKDAYS.INTL($L969,$M969,1,项目参数!$B$2:$B$200),NETWORKDAYS($L969,$M969,1)))*项目参数!$J$29,"")</f>
        <v/>
      </c>
      <c r="L969" s="40"/>
      <c r="M969" s="40"/>
      <c r="N969" s="58"/>
      <c r="O969" s="61"/>
      <c r="W969" s="98" t="b">
        <f t="shared" si="15"/>
        <v>0</v>
      </c>
      <c r="Y969" s="32" t="str">
        <f>IF($W969,VLOOKUP($B969,项目阶段与里程碑!$B:$E,3,FALSE),"")</f>
        <v/>
      </c>
      <c r="Z969" s="32" t="str">
        <f>IF($W969,VLOOKUP($B969,项目阶段与里程碑!$B:$E,4,FALSE),"")</f>
        <v/>
      </c>
      <c r="AA969" t="e">
        <f>VLOOKUP(F969,内部通讯录!$B:$F,5,FALSE)</f>
        <v>#N/A</v>
      </c>
      <c r="AB969" t="str">
        <f>IFERROR(VLOOKUP($AA969,项目参数!$I$14:$J$21,2,FALSE),"")</f>
        <v/>
      </c>
    </row>
    <row r="970" spans="1:28">
      <c r="A970" s="8"/>
      <c r="B970" s="8"/>
      <c r="C970" s="8"/>
      <c r="D970" s="8"/>
      <c r="E970" s="8"/>
      <c r="F970" s="8"/>
      <c r="G970" s="8"/>
      <c r="H970" s="116"/>
      <c r="I970" s="40"/>
      <c r="J970" s="120" t="str">
        <f>IF(AND($H970&gt;0,$I970&lt;&gt;"",$I970&gt;40000),IFERROR(WORKDAY.INTL($I970,INT(($H970+项目参数!$J$29-1)/项目参数!$J$29)-1,1,项目参数!$B$2:$B$200),WORKDAY($I970,INT(($H970+项目参数!$J$29-1)/项目参数!$J$29)-1,1)),"")</f>
        <v/>
      </c>
      <c r="K970" s="121" t="str">
        <f>IF(AND($L970&lt;&gt;"",$L970&gt;40000,$M970&lt;&gt;"",$M970&gt;40000),(1+IFERROR(NETWORKDAYS.INTL($L970,$M970,1,项目参数!$B$2:$B$200),NETWORKDAYS($L970,$M970,1)))*项目参数!$J$29,"")</f>
        <v/>
      </c>
      <c r="L970" s="40"/>
      <c r="M970" s="40"/>
      <c r="N970" s="58"/>
      <c r="O970" s="61"/>
      <c r="W970" s="98" t="b">
        <f t="shared" si="15"/>
        <v>0</v>
      </c>
      <c r="Y970" s="32" t="str">
        <f>IF($W970,VLOOKUP($B970,项目阶段与里程碑!$B:$E,3,FALSE),"")</f>
        <v/>
      </c>
      <c r="Z970" s="32" t="str">
        <f>IF($W970,VLOOKUP($B970,项目阶段与里程碑!$B:$E,4,FALSE),"")</f>
        <v/>
      </c>
      <c r="AA970" t="e">
        <f>VLOOKUP(F970,内部通讯录!$B:$F,5,FALSE)</f>
        <v>#N/A</v>
      </c>
      <c r="AB970" t="str">
        <f>IFERROR(VLOOKUP($AA970,项目参数!$I$14:$J$21,2,FALSE),"")</f>
        <v/>
      </c>
    </row>
    <row r="971" spans="1:28">
      <c r="A971" s="8"/>
      <c r="B971" s="8"/>
      <c r="C971" s="8"/>
      <c r="D971" s="8"/>
      <c r="E971" s="8"/>
      <c r="F971" s="8"/>
      <c r="G971" s="8"/>
      <c r="H971" s="116"/>
      <c r="I971" s="40"/>
      <c r="J971" s="120" t="str">
        <f>IF(AND($H971&gt;0,$I971&lt;&gt;"",$I971&gt;40000),IFERROR(WORKDAY.INTL($I971,INT(($H971+项目参数!$J$29-1)/项目参数!$J$29)-1,1,项目参数!$B$2:$B$200),WORKDAY($I971,INT(($H971+项目参数!$J$29-1)/项目参数!$J$29)-1,1)),"")</f>
        <v/>
      </c>
      <c r="K971" s="121" t="str">
        <f>IF(AND($L971&lt;&gt;"",$L971&gt;40000,$M971&lt;&gt;"",$M971&gt;40000),(1+IFERROR(NETWORKDAYS.INTL($L971,$M971,1,项目参数!$B$2:$B$200),NETWORKDAYS($L971,$M971,1)))*项目参数!$J$29,"")</f>
        <v/>
      </c>
      <c r="L971" s="40"/>
      <c r="M971" s="40"/>
      <c r="N971" s="58"/>
      <c r="O971" s="61"/>
      <c r="W971" s="98" t="b">
        <f t="shared" si="15"/>
        <v>0</v>
      </c>
      <c r="Y971" s="32" t="str">
        <f>IF($W971,VLOOKUP($B971,项目阶段与里程碑!$B:$E,3,FALSE),"")</f>
        <v/>
      </c>
      <c r="Z971" s="32" t="str">
        <f>IF($W971,VLOOKUP($B971,项目阶段与里程碑!$B:$E,4,FALSE),"")</f>
        <v/>
      </c>
      <c r="AA971" t="e">
        <f>VLOOKUP(F971,内部通讯录!$B:$F,5,FALSE)</f>
        <v>#N/A</v>
      </c>
      <c r="AB971" t="str">
        <f>IFERROR(VLOOKUP($AA971,项目参数!$I$14:$J$21,2,FALSE),"")</f>
        <v/>
      </c>
    </row>
    <row r="972" spans="1:28">
      <c r="A972" s="8"/>
      <c r="B972" s="8"/>
      <c r="C972" s="8"/>
      <c r="D972" s="8"/>
      <c r="E972" s="8"/>
      <c r="F972" s="8"/>
      <c r="G972" s="8"/>
      <c r="H972" s="116"/>
      <c r="I972" s="40"/>
      <c r="J972" s="120" t="str">
        <f>IF(AND($H972&gt;0,$I972&lt;&gt;"",$I972&gt;40000),IFERROR(WORKDAY.INTL($I972,INT(($H972+项目参数!$J$29-1)/项目参数!$J$29)-1,1,项目参数!$B$2:$B$200),WORKDAY($I972,INT(($H972+项目参数!$J$29-1)/项目参数!$J$29)-1,1)),"")</f>
        <v/>
      </c>
      <c r="K972" s="121" t="str">
        <f>IF(AND($L972&lt;&gt;"",$L972&gt;40000,$M972&lt;&gt;"",$M972&gt;40000),(1+IFERROR(NETWORKDAYS.INTL($L972,$M972,1,项目参数!$B$2:$B$200),NETWORKDAYS($L972,$M972,1)))*项目参数!$J$29,"")</f>
        <v/>
      </c>
      <c r="L972" s="40"/>
      <c r="M972" s="40"/>
      <c r="N972" s="58"/>
      <c r="O972" s="61"/>
      <c r="W972" s="98" t="b">
        <f t="shared" si="15"/>
        <v>0</v>
      </c>
      <c r="Y972" s="32" t="str">
        <f>IF($W972,VLOOKUP($B972,项目阶段与里程碑!$B:$E,3,FALSE),"")</f>
        <v/>
      </c>
      <c r="Z972" s="32" t="str">
        <f>IF($W972,VLOOKUP($B972,项目阶段与里程碑!$B:$E,4,FALSE),"")</f>
        <v/>
      </c>
      <c r="AA972" t="e">
        <f>VLOOKUP(F972,内部通讯录!$B:$F,5,FALSE)</f>
        <v>#N/A</v>
      </c>
      <c r="AB972" t="str">
        <f>IFERROR(VLOOKUP($AA972,项目参数!$I$14:$J$21,2,FALSE),"")</f>
        <v/>
      </c>
    </row>
    <row r="973" spans="1:28">
      <c r="A973" s="8"/>
      <c r="B973" s="8"/>
      <c r="C973" s="8"/>
      <c r="D973" s="8"/>
      <c r="E973" s="8"/>
      <c r="F973" s="8"/>
      <c r="G973" s="8"/>
      <c r="H973" s="116"/>
      <c r="I973" s="40"/>
      <c r="J973" s="120" t="str">
        <f>IF(AND($H973&gt;0,$I973&lt;&gt;"",$I973&gt;40000),IFERROR(WORKDAY.INTL($I973,INT(($H973+项目参数!$J$29-1)/项目参数!$J$29)-1,1,项目参数!$B$2:$B$200),WORKDAY($I973,INT(($H973+项目参数!$J$29-1)/项目参数!$J$29)-1,1)),"")</f>
        <v/>
      </c>
      <c r="K973" s="121" t="str">
        <f>IF(AND($L973&lt;&gt;"",$L973&gt;40000,$M973&lt;&gt;"",$M973&gt;40000),(1+IFERROR(NETWORKDAYS.INTL($L973,$M973,1,项目参数!$B$2:$B$200),NETWORKDAYS($L973,$M973,1)))*项目参数!$J$29,"")</f>
        <v/>
      </c>
      <c r="L973" s="40"/>
      <c r="M973" s="40"/>
      <c r="N973" s="58"/>
      <c r="O973" s="61"/>
      <c r="W973" s="98" t="b">
        <f t="shared" si="15"/>
        <v>0</v>
      </c>
      <c r="Y973" s="32" t="str">
        <f>IF($W973,VLOOKUP($B973,项目阶段与里程碑!$B:$E,3,FALSE),"")</f>
        <v/>
      </c>
      <c r="Z973" s="32" t="str">
        <f>IF($W973,VLOOKUP($B973,项目阶段与里程碑!$B:$E,4,FALSE),"")</f>
        <v/>
      </c>
      <c r="AA973" t="e">
        <f>VLOOKUP(F973,内部通讯录!$B:$F,5,FALSE)</f>
        <v>#N/A</v>
      </c>
      <c r="AB973" t="str">
        <f>IFERROR(VLOOKUP($AA973,项目参数!$I$14:$J$21,2,FALSE),"")</f>
        <v/>
      </c>
    </row>
    <row r="974" spans="1:28">
      <c r="A974" s="8"/>
      <c r="B974" s="8"/>
      <c r="C974" s="8"/>
      <c r="D974" s="8"/>
      <c r="E974" s="8"/>
      <c r="F974" s="8"/>
      <c r="G974" s="8"/>
      <c r="H974" s="116"/>
      <c r="I974" s="40"/>
      <c r="J974" s="120" t="str">
        <f>IF(AND($H974&gt;0,$I974&lt;&gt;"",$I974&gt;40000),IFERROR(WORKDAY.INTL($I974,INT(($H974+项目参数!$J$29-1)/项目参数!$J$29)-1,1,项目参数!$B$2:$B$200),WORKDAY($I974,INT(($H974+项目参数!$J$29-1)/项目参数!$J$29)-1,1)),"")</f>
        <v/>
      </c>
      <c r="K974" s="121" t="str">
        <f>IF(AND($L974&lt;&gt;"",$L974&gt;40000,$M974&lt;&gt;"",$M974&gt;40000),(1+IFERROR(NETWORKDAYS.INTL($L974,$M974,1,项目参数!$B$2:$B$200),NETWORKDAYS($L974,$M974,1)))*项目参数!$J$29,"")</f>
        <v/>
      </c>
      <c r="L974" s="40"/>
      <c r="M974" s="40"/>
      <c r="N974" s="58"/>
      <c r="O974" s="61"/>
      <c r="W974" s="98" t="b">
        <f t="shared" si="15"/>
        <v>0</v>
      </c>
      <c r="Y974" s="32" t="str">
        <f>IF($W974,VLOOKUP($B974,项目阶段与里程碑!$B:$E,3,FALSE),"")</f>
        <v/>
      </c>
      <c r="Z974" s="32" t="str">
        <f>IF($W974,VLOOKUP($B974,项目阶段与里程碑!$B:$E,4,FALSE),"")</f>
        <v/>
      </c>
      <c r="AA974" t="e">
        <f>VLOOKUP(F974,内部通讯录!$B:$F,5,FALSE)</f>
        <v>#N/A</v>
      </c>
      <c r="AB974" t="str">
        <f>IFERROR(VLOOKUP($AA974,项目参数!$I$14:$J$21,2,FALSE),"")</f>
        <v/>
      </c>
    </row>
    <row r="975" spans="1:28">
      <c r="A975" s="8"/>
      <c r="B975" s="8"/>
      <c r="C975" s="8"/>
      <c r="D975" s="8"/>
      <c r="E975" s="8"/>
      <c r="F975" s="8"/>
      <c r="G975" s="8"/>
      <c r="H975" s="116"/>
      <c r="I975" s="40"/>
      <c r="J975" s="120" t="str">
        <f>IF(AND($H975&gt;0,$I975&lt;&gt;"",$I975&gt;40000),IFERROR(WORKDAY.INTL($I975,INT(($H975+项目参数!$J$29-1)/项目参数!$J$29)-1,1,项目参数!$B$2:$B$200),WORKDAY($I975,INT(($H975+项目参数!$J$29-1)/项目参数!$J$29)-1,1)),"")</f>
        <v/>
      </c>
      <c r="K975" s="121" t="str">
        <f>IF(AND($L975&lt;&gt;"",$L975&gt;40000,$M975&lt;&gt;"",$M975&gt;40000),(1+IFERROR(NETWORKDAYS.INTL($L975,$M975,1,项目参数!$B$2:$B$200),NETWORKDAYS($L975,$M975,1)))*项目参数!$J$29,"")</f>
        <v/>
      </c>
      <c r="L975" s="40"/>
      <c r="M975" s="40"/>
      <c r="N975" s="58"/>
      <c r="O975" s="61"/>
      <c r="W975" s="98" t="b">
        <f t="shared" si="15"/>
        <v>0</v>
      </c>
      <c r="Y975" s="32" t="str">
        <f>IF($W975,VLOOKUP($B975,项目阶段与里程碑!$B:$E,3,FALSE),"")</f>
        <v/>
      </c>
      <c r="Z975" s="32" t="str">
        <f>IF($W975,VLOOKUP($B975,项目阶段与里程碑!$B:$E,4,FALSE),"")</f>
        <v/>
      </c>
      <c r="AA975" t="e">
        <f>VLOOKUP(F975,内部通讯录!$B:$F,5,FALSE)</f>
        <v>#N/A</v>
      </c>
      <c r="AB975" t="str">
        <f>IFERROR(VLOOKUP($AA975,项目参数!$I$14:$J$21,2,FALSE),"")</f>
        <v/>
      </c>
    </row>
    <row r="976" spans="1:28">
      <c r="A976" s="8"/>
      <c r="B976" s="8"/>
      <c r="C976" s="8"/>
      <c r="D976" s="8"/>
      <c r="E976" s="8"/>
      <c r="F976" s="8"/>
      <c r="G976" s="8"/>
      <c r="H976" s="116"/>
      <c r="I976" s="40"/>
      <c r="J976" s="120" t="str">
        <f>IF(AND($H976&gt;0,$I976&lt;&gt;"",$I976&gt;40000),IFERROR(WORKDAY.INTL($I976,INT(($H976+项目参数!$J$29-1)/项目参数!$J$29)-1,1,项目参数!$B$2:$B$200),WORKDAY($I976,INT(($H976+项目参数!$J$29-1)/项目参数!$J$29)-1,1)),"")</f>
        <v/>
      </c>
      <c r="K976" s="121" t="str">
        <f>IF(AND($L976&lt;&gt;"",$L976&gt;40000,$M976&lt;&gt;"",$M976&gt;40000),(1+IFERROR(NETWORKDAYS.INTL($L976,$M976,1,项目参数!$B$2:$B$200),NETWORKDAYS($L976,$M976,1)))*项目参数!$J$29,"")</f>
        <v/>
      </c>
      <c r="L976" s="40"/>
      <c r="M976" s="40"/>
      <c r="N976" s="58"/>
      <c r="O976" s="61"/>
      <c r="W976" s="98" t="b">
        <f t="shared" si="15"/>
        <v>0</v>
      </c>
      <c r="Y976" s="32" t="str">
        <f>IF($W976,VLOOKUP($B976,项目阶段与里程碑!$B:$E,3,FALSE),"")</f>
        <v/>
      </c>
      <c r="Z976" s="32" t="str">
        <f>IF($W976,VLOOKUP($B976,项目阶段与里程碑!$B:$E,4,FALSE),"")</f>
        <v/>
      </c>
      <c r="AA976" t="e">
        <f>VLOOKUP(F976,内部通讯录!$B:$F,5,FALSE)</f>
        <v>#N/A</v>
      </c>
      <c r="AB976" t="str">
        <f>IFERROR(VLOOKUP($AA976,项目参数!$I$14:$J$21,2,FALSE),"")</f>
        <v/>
      </c>
    </row>
    <row r="977" spans="1:28">
      <c r="A977" s="8"/>
      <c r="B977" s="8"/>
      <c r="C977" s="8"/>
      <c r="D977" s="8"/>
      <c r="E977" s="8"/>
      <c r="F977" s="8"/>
      <c r="G977" s="8"/>
      <c r="H977" s="116"/>
      <c r="I977" s="40"/>
      <c r="J977" s="120" t="str">
        <f>IF(AND($H977&gt;0,$I977&lt;&gt;"",$I977&gt;40000),IFERROR(WORKDAY.INTL($I977,INT(($H977+项目参数!$J$29-1)/项目参数!$J$29)-1,1,项目参数!$B$2:$B$200),WORKDAY($I977,INT(($H977+项目参数!$J$29-1)/项目参数!$J$29)-1,1)),"")</f>
        <v/>
      </c>
      <c r="K977" s="121" t="str">
        <f>IF(AND($L977&lt;&gt;"",$L977&gt;40000,$M977&lt;&gt;"",$M977&gt;40000),(1+IFERROR(NETWORKDAYS.INTL($L977,$M977,1,项目参数!$B$2:$B$200),NETWORKDAYS($L977,$M977,1)))*项目参数!$J$29,"")</f>
        <v/>
      </c>
      <c r="L977" s="40"/>
      <c r="M977" s="40"/>
      <c r="N977" s="58"/>
      <c r="O977" s="61"/>
      <c r="W977" s="98" t="b">
        <f t="shared" si="15"/>
        <v>0</v>
      </c>
      <c r="Y977" s="32" t="str">
        <f>IF($W977,VLOOKUP($B977,项目阶段与里程碑!$B:$E,3,FALSE),"")</f>
        <v/>
      </c>
      <c r="Z977" s="32" t="str">
        <f>IF($W977,VLOOKUP($B977,项目阶段与里程碑!$B:$E,4,FALSE),"")</f>
        <v/>
      </c>
      <c r="AA977" t="e">
        <f>VLOOKUP(F977,内部通讯录!$B:$F,5,FALSE)</f>
        <v>#N/A</v>
      </c>
      <c r="AB977" t="str">
        <f>IFERROR(VLOOKUP($AA977,项目参数!$I$14:$J$21,2,FALSE),"")</f>
        <v/>
      </c>
    </row>
    <row r="978" spans="1:28">
      <c r="A978" s="8"/>
      <c r="B978" s="8"/>
      <c r="C978" s="8"/>
      <c r="D978" s="8"/>
      <c r="E978" s="8"/>
      <c r="F978" s="8"/>
      <c r="G978" s="8"/>
      <c r="H978" s="116"/>
      <c r="I978" s="40"/>
      <c r="J978" s="120" t="str">
        <f>IF(AND($H978&gt;0,$I978&lt;&gt;"",$I978&gt;40000),IFERROR(WORKDAY.INTL($I978,INT(($H978+项目参数!$J$29-1)/项目参数!$J$29)-1,1,项目参数!$B$2:$B$200),WORKDAY($I978,INT(($H978+项目参数!$J$29-1)/项目参数!$J$29)-1,1)),"")</f>
        <v/>
      </c>
      <c r="K978" s="121" t="str">
        <f>IF(AND($L978&lt;&gt;"",$L978&gt;40000,$M978&lt;&gt;"",$M978&gt;40000),(1+IFERROR(NETWORKDAYS.INTL($L978,$M978,1,项目参数!$B$2:$B$200),NETWORKDAYS($L978,$M978,1)))*项目参数!$J$29,"")</f>
        <v/>
      </c>
      <c r="L978" s="40"/>
      <c r="M978" s="40"/>
      <c r="N978" s="58"/>
      <c r="O978" s="61"/>
      <c r="W978" s="98" t="b">
        <f t="shared" si="15"/>
        <v>0</v>
      </c>
      <c r="Y978" s="32" t="str">
        <f>IF($W978,VLOOKUP($B978,项目阶段与里程碑!$B:$E,3,FALSE),"")</f>
        <v/>
      </c>
      <c r="Z978" s="32" t="str">
        <f>IF($W978,VLOOKUP($B978,项目阶段与里程碑!$B:$E,4,FALSE),"")</f>
        <v/>
      </c>
      <c r="AA978" t="e">
        <f>VLOOKUP(F978,内部通讯录!$B:$F,5,FALSE)</f>
        <v>#N/A</v>
      </c>
      <c r="AB978" t="str">
        <f>IFERROR(VLOOKUP($AA978,项目参数!$I$14:$J$21,2,FALSE),"")</f>
        <v/>
      </c>
    </row>
    <row r="979" spans="1:28">
      <c r="A979" s="8"/>
      <c r="B979" s="8"/>
      <c r="C979" s="8"/>
      <c r="D979" s="8"/>
      <c r="E979" s="8"/>
      <c r="F979" s="8"/>
      <c r="G979" s="8"/>
      <c r="H979" s="116"/>
      <c r="I979" s="40"/>
      <c r="J979" s="120" t="str">
        <f>IF(AND($H979&gt;0,$I979&lt;&gt;"",$I979&gt;40000),IFERROR(WORKDAY.INTL($I979,INT(($H979+项目参数!$J$29-1)/项目参数!$J$29)-1,1,项目参数!$B$2:$B$200),WORKDAY($I979,INT(($H979+项目参数!$J$29-1)/项目参数!$J$29)-1,1)),"")</f>
        <v/>
      </c>
      <c r="K979" s="121" t="str">
        <f>IF(AND($L979&lt;&gt;"",$L979&gt;40000,$M979&lt;&gt;"",$M979&gt;40000),(1+IFERROR(NETWORKDAYS.INTL($L979,$M979,1,项目参数!$B$2:$B$200),NETWORKDAYS($L979,$M979,1)))*项目参数!$J$29,"")</f>
        <v/>
      </c>
      <c r="L979" s="40"/>
      <c r="M979" s="40"/>
      <c r="N979" s="58"/>
      <c r="O979" s="61"/>
      <c r="W979" s="98" t="b">
        <f t="shared" si="15"/>
        <v>0</v>
      </c>
      <c r="Y979" s="32" t="str">
        <f>IF($W979,VLOOKUP($B979,项目阶段与里程碑!$B:$E,3,FALSE),"")</f>
        <v/>
      </c>
      <c r="Z979" s="32" t="str">
        <f>IF($W979,VLOOKUP($B979,项目阶段与里程碑!$B:$E,4,FALSE),"")</f>
        <v/>
      </c>
      <c r="AA979" t="e">
        <f>VLOOKUP(F979,内部通讯录!$B:$F,5,FALSE)</f>
        <v>#N/A</v>
      </c>
      <c r="AB979" t="str">
        <f>IFERROR(VLOOKUP($AA979,项目参数!$I$14:$J$21,2,FALSE),"")</f>
        <v/>
      </c>
    </row>
    <row r="980" spans="1:28">
      <c r="A980" s="8"/>
      <c r="B980" s="8"/>
      <c r="C980" s="8"/>
      <c r="D980" s="8"/>
      <c r="E980" s="8"/>
      <c r="F980" s="8"/>
      <c r="G980" s="8"/>
      <c r="H980" s="116"/>
      <c r="I980" s="40"/>
      <c r="J980" s="120" t="str">
        <f>IF(AND($H980&gt;0,$I980&lt;&gt;"",$I980&gt;40000),IFERROR(WORKDAY.INTL($I980,INT(($H980+项目参数!$J$29-1)/项目参数!$J$29)-1,1,项目参数!$B$2:$B$200),WORKDAY($I980,INT(($H980+项目参数!$J$29-1)/项目参数!$J$29)-1,1)),"")</f>
        <v/>
      </c>
      <c r="K980" s="121" t="str">
        <f>IF(AND($L980&lt;&gt;"",$L980&gt;40000,$M980&lt;&gt;"",$M980&gt;40000),(1+IFERROR(NETWORKDAYS.INTL($L980,$M980,1,项目参数!$B$2:$B$200),NETWORKDAYS($L980,$M980,1)))*项目参数!$J$29,"")</f>
        <v/>
      </c>
      <c r="L980" s="40"/>
      <c r="M980" s="40"/>
      <c r="N980" s="58"/>
      <c r="O980" s="61"/>
      <c r="W980" s="98" t="b">
        <f t="shared" si="15"/>
        <v>0</v>
      </c>
      <c r="Y980" s="32" t="str">
        <f>IF($W980,VLOOKUP($B980,项目阶段与里程碑!$B:$E,3,FALSE),"")</f>
        <v/>
      </c>
      <c r="Z980" s="32" t="str">
        <f>IF($W980,VLOOKUP($B980,项目阶段与里程碑!$B:$E,4,FALSE),"")</f>
        <v/>
      </c>
      <c r="AA980" t="e">
        <f>VLOOKUP(F980,内部通讯录!$B:$F,5,FALSE)</f>
        <v>#N/A</v>
      </c>
      <c r="AB980" t="str">
        <f>IFERROR(VLOOKUP($AA980,项目参数!$I$14:$J$21,2,FALSE),"")</f>
        <v/>
      </c>
    </row>
    <row r="981" spans="1:28">
      <c r="A981" s="8"/>
      <c r="B981" s="8"/>
      <c r="C981" s="8"/>
      <c r="D981" s="8"/>
      <c r="E981" s="8"/>
      <c r="F981" s="8"/>
      <c r="G981" s="8"/>
      <c r="H981" s="116"/>
      <c r="I981" s="40"/>
      <c r="J981" s="120" t="str">
        <f>IF(AND($H981&gt;0,$I981&lt;&gt;"",$I981&gt;40000),IFERROR(WORKDAY.INTL($I981,INT(($H981+项目参数!$J$29-1)/项目参数!$J$29)-1,1,项目参数!$B$2:$B$200),WORKDAY($I981,INT(($H981+项目参数!$J$29-1)/项目参数!$J$29)-1,1)),"")</f>
        <v/>
      </c>
      <c r="K981" s="121" t="str">
        <f>IF(AND($L981&lt;&gt;"",$L981&gt;40000,$M981&lt;&gt;"",$M981&gt;40000),(1+IFERROR(NETWORKDAYS.INTL($L981,$M981,1,项目参数!$B$2:$B$200),NETWORKDAYS($L981,$M981,1)))*项目参数!$J$29,"")</f>
        <v/>
      </c>
      <c r="L981" s="40"/>
      <c r="M981" s="40"/>
      <c r="N981" s="58"/>
      <c r="O981" s="61"/>
      <c r="W981" s="98" t="b">
        <f t="shared" si="15"/>
        <v>0</v>
      </c>
      <c r="Y981" s="32" t="str">
        <f>IF($W981,VLOOKUP($B981,项目阶段与里程碑!$B:$E,3,FALSE),"")</f>
        <v/>
      </c>
      <c r="Z981" s="32" t="str">
        <f>IF($W981,VLOOKUP($B981,项目阶段与里程碑!$B:$E,4,FALSE),"")</f>
        <v/>
      </c>
      <c r="AA981" t="e">
        <f>VLOOKUP(F981,内部通讯录!$B:$F,5,FALSE)</f>
        <v>#N/A</v>
      </c>
      <c r="AB981" t="str">
        <f>IFERROR(VLOOKUP($AA981,项目参数!$I$14:$J$21,2,FALSE),"")</f>
        <v/>
      </c>
    </row>
    <row r="982" spans="1:28">
      <c r="A982" s="8"/>
      <c r="B982" s="8"/>
      <c r="C982" s="8"/>
      <c r="D982" s="8"/>
      <c r="E982" s="8"/>
      <c r="F982" s="8"/>
      <c r="G982" s="8"/>
      <c r="H982" s="116"/>
      <c r="I982" s="40"/>
      <c r="J982" s="120" t="str">
        <f>IF(AND($H982&gt;0,$I982&lt;&gt;"",$I982&gt;40000),IFERROR(WORKDAY.INTL($I982,INT(($H982+项目参数!$J$29-1)/项目参数!$J$29)-1,1,项目参数!$B$2:$B$200),WORKDAY($I982,INT(($H982+项目参数!$J$29-1)/项目参数!$J$29)-1,1)),"")</f>
        <v/>
      </c>
      <c r="K982" s="121" t="str">
        <f>IF(AND($L982&lt;&gt;"",$L982&gt;40000,$M982&lt;&gt;"",$M982&gt;40000),(1+IFERROR(NETWORKDAYS.INTL($L982,$M982,1,项目参数!$B$2:$B$200),NETWORKDAYS($L982,$M982,1)))*项目参数!$J$29,"")</f>
        <v/>
      </c>
      <c r="L982" s="40"/>
      <c r="M982" s="40"/>
      <c r="N982" s="58"/>
      <c r="O982" s="61"/>
      <c r="W982" s="98" t="b">
        <f t="shared" si="15"/>
        <v>0</v>
      </c>
      <c r="Y982" s="32" t="str">
        <f>IF($W982,VLOOKUP($B982,项目阶段与里程碑!$B:$E,3,FALSE),"")</f>
        <v/>
      </c>
      <c r="Z982" s="32" t="str">
        <f>IF($W982,VLOOKUP($B982,项目阶段与里程碑!$B:$E,4,FALSE),"")</f>
        <v/>
      </c>
      <c r="AA982" t="e">
        <f>VLOOKUP(F982,内部通讯录!$B:$F,5,FALSE)</f>
        <v>#N/A</v>
      </c>
      <c r="AB982" t="str">
        <f>IFERROR(VLOOKUP($AA982,项目参数!$I$14:$J$21,2,FALSE),"")</f>
        <v/>
      </c>
    </row>
    <row r="983" spans="1:28">
      <c r="A983" s="8"/>
      <c r="B983" s="8"/>
      <c r="C983" s="8"/>
      <c r="D983" s="8"/>
      <c r="E983" s="8"/>
      <c r="F983" s="8"/>
      <c r="G983" s="8"/>
      <c r="H983" s="116"/>
      <c r="I983" s="40"/>
      <c r="J983" s="120" t="str">
        <f>IF(AND($H983&gt;0,$I983&lt;&gt;"",$I983&gt;40000),IFERROR(WORKDAY.INTL($I983,INT(($H983+项目参数!$J$29-1)/项目参数!$J$29)-1,1,项目参数!$B$2:$B$200),WORKDAY($I983,INT(($H983+项目参数!$J$29-1)/项目参数!$J$29)-1,1)),"")</f>
        <v/>
      </c>
      <c r="K983" s="121" t="str">
        <f>IF(AND($L983&lt;&gt;"",$L983&gt;40000,$M983&lt;&gt;"",$M983&gt;40000),(1+IFERROR(NETWORKDAYS.INTL($L983,$M983,1,项目参数!$B$2:$B$200),NETWORKDAYS($L983,$M983,1)))*项目参数!$J$29,"")</f>
        <v/>
      </c>
      <c r="L983" s="40"/>
      <c r="M983" s="40"/>
      <c r="N983" s="58"/>
      <c r="O983" s="61"/>
      <c r="W983" s="98" t="b">
        <f t="shared" si="15"/>
        <v>0</v>
      </c>
      <c r="Y983" s="32" t="str">
        <f>IF($W983,VLOOKUP($B983,项目阶段与里程碑!$B:$E,3,FALSE),"")</f>
        <v/>
      </c>
      <c r="Z983" s="32" t="str">
        <f>IF($W983,VLOOKUP($B983,项目阶段与里程碑!$B:$E,4,FALSE),"")</f>
        <v/>
      </c>
      <c r="AA983" t="e">
        <f>VLOOKUP(F983,内部通讯录!$B:$F,5,FALSE)</f>
        <v>#N/A</v>
      </c>
      <c r="AB983" t="str">
        <f>IFERROR(VLOOKUP($AA983,项目参数!$I$14:$J$21,2,FALSE),"")</f>
        <v/>
      </c>
    </row>
    <row r="984" spans="1:28">
      <c r="A984" s="8"/>
      <c r="B984" s="8"/>
      <c r="C984" s="8"/>
      <c r="D984" s="8"/>
      <c r="E984" s="8"/>
      <c r="F984" s="8"/>
      <c r="G984" s="8"/>
      <c r="H984" s="116"/>
      <c r="I984" s="40"/>
      <c r="J984" s="120" t="str">
        <f>IF(AND($H984&gt;0,$I984&lt;&gt;"",$I984&gt;40000),IFERROR(WORKDAY.INTL($I984,INT(($H984+项目参数!$J$29-1)/项目参数!$J$29)-1,1,项目参数!$B$2:$B$200),WORKDAY($I984,INT(($H984+项目参数!$J$29-1)/项目参数!$J$29)-1,1)),"")</f>
        <v/>
      </c>
      <c r="K984" s="121" t="str">
        <f>IF(AND($L984&lt;&gt;"",$L984&gt;40000,$M984&lt;&gt;"",$M984&gt;40000),(1+IFERROR(NETWORKDAYS.INTL($L984,$M984,1,项目参数!$B$2:$B$200),NETWORKDAYS($L984,$M984,1)))*项目参数!$J$29,"")</f>
        <v/>
      </c>
      <c r="L984" s="40"/>
      <c r="M984" s="40"/>
      <c r="N984" s="58"/>
      <c r="O984" s="61"/>
      <c r="W984" s="98" t="b">
        <f t="shared" si="15"/>
        <v>0</v>
      </c>
      <c r="Y984" s="32" t="str">
        <f>IF($W984,VLOOKUP($B984,项目阶段与里程碑!$B:$E,3,FALSE),"")</f>
        <v/>
      </c>
      <c r="Z984" s="32" t="str">
        <f>IF($W984,VLOOKUP($B984,项目阶段与里程碑!$B:$E,4,FALSE),"")</f>
        <v/>
      </c>
      <c r="AA984" t="e">
        <f>VLOOKUP(F984,内部通讯录!$B:$F,5,FALSE)</f>
        <v>#N/A</v>
      </c>
      <c r="AB984" t="str">
        <f>IFERROR(VLOOKUP($AA984,项目参数!$I$14:$J$21,2,FALSE),"")</f>
        <v/>
      </c>
    </row>
    <row r="985" spans="1:28">
      <c r="A985" s="8"/>
      <c r="B985" s="8"/>
      <c r="C985" s="8"/>
      <c r="D985" s="8"/>
      <c r="E985" s="8"/>
      <c r="F985" s="8"/>
      <c r="G985" s="8"/>
      <c r="H985" s="116"/>
      <c r="I985" s="40"/>
      <c r="J985" s="120" t="str">
        <f>IF(AND($H985&gt;0,$I985&lt;&gt;"",$I985&gt;40000),IFERROR(WORKDAY.INTL($I985,INT(($H985+项目参数!$J$29-1)/项目参数!$J$29)-1,1,项目参数!$B$2:$B$200),WORKDAY($I985,INT(($H985+项目参数!$J$29-1)/项目参数!$J$29)-1,1)),"")</f>
        <v/>
      </c>
      <c r="K985" s="121" t="str">
        <f>IF(AND($L985&lt;&gt;"",$L985&gt;40000,$M985&lt;&gt;"",$M985&gt;40000),(1+IFERROR(NETWORKDAYS.INTL($L985,$M985,1,项目参数!$B$2:$B$200),NETWORKDAYS($L985,$M985,1)))*项目参数!$J$29,"")</f>
        <v/>
      </c>
      <c r="L985" s="40"/>
      <c r="M985" s="40"/>
      <c r="N985" s="58"/>
      <c r="O985" s="61"/>
      <c r="W985" s="98" t="b">
        <f t="shared" si="15"/>
        <v>0</v>
      </c>
      <c r="Y985" s="32" t="str">
        <f>IF($W985,VLOOKUP($B985,项目阶段与里程碑!$B:$E,3,FALSE),"")</f>
        <v/>
      </c>
      <c r="Z985" s="32" t="str">
        <f>IF($W985,VLOOKUP($B985,项目阶段与里程碑!$B:$E,4,FALSE),"")</f>
        <v/>
      </c>
      <c r="AA985" t="e">
        <f>VLOOKUP(F985,内部通讯录!$B:$F,5,FALSE)</f>
        <v>#N/A</v>
      </c>
      <c r="AB985" t="str">
        <f>IFERROR(VLOOKUP($AA985,项目参数!$I$14:$J$21,2,FALSE),"")</f>
        <v/>
      </c>
    </row>
    <row r="986" spans="1:28">
      <c r="A986" s="8"/>
      <c r="B986" s="8"/>
      <c r="C986" s="8"/>
      <c r="D986" s="8"/>
      <c r="E986" s="8"/>
      <c r="F986" s="8"/>
      <c r="G986" s="8"/>
      <c r="H986" s="116"/>
      <c r="I986" s="40"/>
      <c r="J986" s="120" t="str">
        <f>IF(AND($H986&gt;0,$I986&lt;&gt;"",$I986&gt;40000),IFERROR(WORKDAY.INTL($I986,INT(($H986+项目参数!$J$29-1)/项目参数!$J$29)-1,1,项目参数!$B$2:$B$200),WORKDAY($I986,INT(($H986+项目参数!$J$29-1)/项目参数!$J$29)-1,1)),"")</f>
        <v/>
      </c>
      <c r="K986" s="121" t="str">
        <f>IF(AND($L986&lt;&gt;"",$L986&gt;40000,$M986&lt;&gt;"",$M986&gt;40000),(1+IFERROR(NETWORKDAYS.INTL($L986,$M986,1,项目参数!$B$2:$B$200),NETWORKDAYS($L986,$M986,1)))*项目参数!$J$29,"")</f>
        <v/>
      </c>
      <c r="L986" s="40"/>
      <c r="M986" s="40"/>
      <c r="N986" s="58"/>
      <c r="O986" s="61"/>
      <c r="W986" s="98" t="b">
        <f t="shared" si="15"/>
        <v>0</v>
      </c>
      <c r="Y986" s="32" t="str">
        <f>IF($W986,VLOOKUP($B986,项目阶段与里程碑!$B:$E,3,FALSE),"")</f>
        <v/>
      </c>
      <c r="Z986" s="32" t="str">
        <f>IF($W986,VLOOKUP($B986,项目阶段与里程碑!$B:$E,4,FALSE),"")</f>
        <v/>
      </c>
      <c r="AA986" t="e">
        <f>VLOOKUP(F986,内部通讯录!$B:$F,5,FALSE)</f>
        <v>#N/A</v>
      </c>
      <c r="AB986" t="str">
        <f>IFERROR(VLOOKUP($AA986,项目参数!$I$14:$J$21,2,FALSE),"")</f>
        <v/>
      </c>
    </row>
    <row r="987" spans="1:28">
      <c r="A987" s="8"/>
      <c r="B987" s="8"/>
      <c r="C987" s="8"/>
      <c r="D987" s="8"/>
      <c r="E987" s="8"/>
      <c r="F987" s="8"/>
      <c r="G987" s="8"/>
      <c r="H987" s="116"/>
      <c r="I987" s="40"/>
      <c r="J987" s="120" t="str">
        <f>IF(AND($H987&gt;0,$I987&lt;&gt;"",$I987&gt;40000),IFERROR(WORKDAY.INTL($I987,INT(($H987+项目参数!$J$29-1)/项目参数!$J$29)-1,1,项目参数!$B$2:$B$200),WORKDAY($I987,INT(($H987+项目参数!$J$29-1)/项目参数!$J$29)-1,1)),"")</f>
        <v/>
      </c>
      <c r="K987" s="121" t="str">
        <f>IF(AND($L987&lt;&gt;"",$L987&gt;40000,$M987&lt;&gt;"",$M987&gt;40000),(1+IFERROR(NETWORKDAYS.INTL($L987,$M987,1,项目参数!$B$2:$B$200),NETWORKDAYS($L987,$M987,1)))*项目参数!$J$29,"")</f>
        <v/>
      </c>
      <c r="L987" s="40"/>
      <c r="M987" s="40"/>
      <c r="N987" s="58"/>
      <c r="O987" s="61"/>
      <c r="W987" s="98" t="b">
        <f t="shared" si="15"/>
        <v>0</v>
      </c>
      <c r="Y987" s="32" t="str">
        <f>IF($W987,VLOOKUP($B987,项目阶段与里程碑!$B:$E,3,FALSE),"")</f>
        <v/>
      </c>
      <c r="Z987" s="32" t="str">
        <f>IF($W987,VLOOKUP($B987,项目阶段与里程碑!$B:$E,4,FALSE),"")</f>
        <v/>
      </c>
      <c r="AA987" t="e">
        <f>VLOOKUP(F987,内部通讯录!$B:$F,5,FALSE)</f>
        <v>#N/A</v>
      </c>
      <c r="AB987" t="str">
        <f>IFERROR(VLOOKUP($AA987,项目参数!$I$14:$J$21,2,FALSE),"")</f>
        <v/>
      </c>
    </row>
    <row r="988" spans="1:28">
      <c r="A988" s="8"/>
      <c r="B988" s="8"/>
      <c r="C988" s="8"/>
      <c r="D988" s="8"/>
      <c r="E988" s="8"/>
      <c r="F988" s="8"/>
      <c r="G988" s="8"/>
      <c r="H988" s="116"/>
      <c r="I988" s="40"/>
      <c r="J988" s="120" t="str">
        <f>IF(AND($H988&gt;0,$I988&lt;&gt;"",$I988&gt;40000),IFERROR(WORKDAY.INTL($I988,INT(($H988+项目参数!$J$29-1)/项目参数!$J$29)-1,1,项目参数!$B$2:$B$200),WORKDAY($I988,INT(($H988+项目参数!$J$29-1)/项目参数!$J$29)-1,1)),"")</f>
        <v/>
      </c>
      <c r="K988" s="121" t="str">
        <f>IF(AND($L988&lt;&gt;"",$L988&gt;40000,$M988&lt;&gt;"",$M988&gt;40000),(1+IFERROR(NETWORKDAYS.INTL($L988,$M988,1,项目参数!$B$2:$B$200),NETWORKDAYS($L988,$M988,1)))*项目参数!$J$29,"")</f>
        <v/>
      </c>
      <c r="L988" s="40"/>
      <c r="M988" s="40"/>
      <c r="N988" s="58"/>
      <c r="O988" s="61"/>
      <c r="W988" s="98" t="b">
        <f t="shared" si="15"/>
        <v>0</v>
      </c>
      <c r="Y988" s="32" t="str">
        <f>IF($W988,VLOOKUP($B988,项目阶段与里程碑!$B:$E,3,FALSE),"")</f>
        <v/>
      </c>
      <c r="Z988" s="32" t="str">
        <f>IF($W988,VLOOKUP($B988,项目阶段与里程碑!$B:$E,4,FALSE),"")</f>
        <v/>
      </c>
      <c r="AA988" t="e">
        <f>VLOOKUP(F988,内部通讯录!$B:$F,5,FALSE)</f>
        <v>#N/A</v>
      </c>
      <c r="AB988" t="str">
        <f>IFERROR(VLOOKUP($AA988,项目参数!$I$14:$J$21,2,FALSE),"")</f>
        <v/>
      </c>
    </row>
    <row r="989" spans="1:28">
      <c r="A989" s="8"/>
      <c r="B989" s="8"/>
      <c r="C989" s="8"/>
      <c r="D989" s="8"/>
      <c r="E989" s="8"/>
      <c r="F989" s="8"/>
      <c r="G989" s="8"/>
      <c r="H989" s="116"/>
      <c r="I989" s="40"/>
      <c r="J989" s="120" t="str">
        <f>IF(AND($H989&gt;0,$I989&lt;&gt;"",$I989&gt;40000),IFERROR(WORKDAY.INTL($I989,INT(($H989+项目参数!$J$29-1)/项目参数!$J$29)-1,1,项目参数!$B$2:$B$200),WORKDAY($I989,INT(($H989+项目参数!$J$29-1)/项目参数!$J$29)-1,1)),"")</f>
        <v/>
      </c>
      <c r="K989" s="121" t="str">
        <f>IF(AND($L989&lt;&gt;"",$L989&gt;40000,$M989&lt;&gt;"",$M989&gt;40000),(1+IFERROR(NETWORKDAYS.INTL($L989,$M989,1,项目参数!$B$2:$B$200),NETWORKDAYS($L989,$M989,1)))*项目参数!$J$29,"")</f>
        <v/>
      </c>
      <c r="L989" s="40"/>
      <c r="M989" s="40"/>
      <c r="N989" s="58"/>
      <c r="O989" s="61"/>
      <c r="W989" s="98" t="b">
        <f t="shared" si="15"/>
        <v>0</v>
      </c>
      <c r="Y989" s="32" t="str">
        <f>IF($W989,VLOOKUP($B989,项目阶段与里程碑!$B:$E,3,FALSE),"")</f>
        <v/>
      </c>
      <c r="Z989" s="32" t="str">
        <f>IF($W989,VLOOKUP($B989,项目阶段与里程碑!$B:$E,4,FALSE),"")</f>
        <v/>
      </c>
      <c r="AA989" t="e">
        <f>VLOOKUP(F989,内部通讯录!$B:$F,5,FALSE)</f>
        <v>#N/A</v>
      </c>
      <c r="AB989" t="str">
        <f>IFERROR(VLOOKUP($AA989,项目参数!$I$14:$J$21,2,FALSE),"")</f>
        <v/>
      </c>
    </row>
    <row r="990" spans="1:28">
      <c r="A990" s="8"/>
      <c r="B990" s="8"/>
      <c r="C990" s="8"/>
      <c r="D990" s="8"/>
      <c r="E990" s="8"/>
      <c r="F990" s="8"/>
      <c r="G990" s="8"/>
      <c r="H990" s="116"/>
      <c r="I990" s="40"/>
      <c r="J990" s="120" t="str">
        <f>IF(AND($H990&gt;0,$I990&lt;&gt;"",$I990&gt;40000),IFERROR(WORKDAY.INTL($I990,INT(($H990+项目参数!$J$29-1)/项目参数!$J$29)-1,1,项目参数!$B$2:$B$200),WORKDAY($I990,INT(($H990+项目参数!$J$29-1)/项目参数!$J$29)-1,1)),"")</f>
        <v/>
      </c>
      <c r="K990" s="121" t="str">
        <f>IF(AND($L990&lt;&gt;"",$L990&gt;40000,$M990&lt;&gt;"",$M990&gt;40000),(1+IFERROR(NETWORKDAYS.INTL($L990,$M990,1,项目参数!$B$2:$B$200),NETWORKDAYS($L990,$M990,1)))*项目参数!$J$29,"")</f>
        <v/>
      </c>
      <c r="L990" s="40"/>
      <c r="M990" s="40"/>
      <c r="N990" s="58"/>
      <c r="O990" s="61"/>
      <c r="W990" s="98" t="b">
        <f t="shared" si="15"/>
        <v>0</v>
      </c>
      <c r="Y990" s="32" t="str">
        <f>IF($W990,VLOOKUP($B990,项目阶段与里程碑!$B:$E,3,FALSE),"")</f>
        <v/>
      </c>
      <c r="Z990" s="32" t="str">
        <f>IF($W990,VLOOKUP($B990,项目阶段与里程碑!$B:$E,4,FALSE),"")</f>
        <v/>
      </c>
      <c r="AA990" t="e">
        <f>VLOOKUP(F990,内部通讯录!$B:$F,5,FALSE)</f>
        <v>#N/A</v>
      </c>
      <c r="AB990" t="str">
        <f>IFERROR(VLOOKUP($AA990,项目参数!$I$14:$J$21,2,FALSE),"")</f>
        <v/>
      </c>
    </row>
    <row r="991" spans="1:28">
      <c r="A991" s="8"/>
      <c r="B991" s="8"/>
      <c r="C991" s="8"/>
      <c r="D991" s="8"/>
      <c r="E991" s="8"/>
      <c r="F991" s="8"/>
      <c r="G991" s="8"/>
      <c r="H991" s="116"/>
      <c r="I991" s="40"/>
      <c r="J991" s="120" t="str">
        <f>IF(AND($H991&gt;0,$I991&lt;&gt;"",$I991&gt;40000),IFERROR(WORKDAY.INTL($I991,INT(($H991+项目参数!$J$29-1)/项目参数!$J$29)-1,1,项目参数!$B$2:$B$200),WORKDAY($I991,INT(($H991+项目参数!$J$29-1)/项目参数!$J$29)-1,1)),"")</f>
        <v/>
      </c>
      <c r="K991" s="121" t="str">
        <f>IF(AND($L991&lt;&gt;"",$L991&gt;40000,$M991&lt;&gt;"",$M991&gt;40000),(1+IFERROR(NETWORKDAYS.INTL($L991,$M991,1,项目参数!$B$2:$B$200),NETWORKDAYS($L991,$M991,1)))*项目参数!$J$29,"")</f>
        <v/>
      </c>
      <c r="L991" s="40"/>
      <c r="M991" s="40"/>
      <c r="N991" s="58"/>
      <c r="O991" s="61"/>
      <c r="W991" s="98" t="b">
        <f t="shared" si="15"/>
        <v>0</v>
      </c>
      <c r="Y991" s="32" t="str">
        <f>IF($W991,VLOOKUP($B991,项目阶段与里程碑!$B:$E,3,FALSE),"")</f>
        <v/>
      </c>
      <c r="Z991" s="32" t="str">
        <f>IF($W991,VLOOKUP($B991,项目阶段与里程碑!$B:$E,4,FALSE),"")</f>
        <v/>
      </c>
      <c r="AA991" t="e">
        <f>VLOOKUP(F991,内部通讯录!$B:$F,5,FALSE)</f>
        <v>#N/A</v>
      </c>
      <c r="AB991" t="str">
        <f>IFERROR(VLOOKUP($AA991,项目参数!$I$14:$J$21,2,FALSE),"")</f>
        <v/>
      </c>
    </row>
    <row r="992" spans="1:28">
      <c r="A992" s="8"/>
      <c r="B992" s="8"/>
      <c r="C992" s="8"/>
      <c r="D992" s="8"/>
      <c r="E992" s="8"/>
      <c r="F992" s="8"/>
      <c r="G992" s="8"/>
      <c r="H992" s="116"/>
      <c r="I992" s="40"/>
      <c r="J992" s="120" t="str">
        <f>IF(AND($H992&gt;0,$I992&lt;&gt;"",$I992&gt;40000),IFERROR(WORKDAY.INTL($I992,INT(($H992+项目参数!$J$29-1)/项目参数!$J$29)-1,1,项目参数!$B$2:$B$200),WORKDAY($I992,INT(($H992+项目参数!$J$29-1)/项目参数!$J$29)-1,1)),"")</f>
        <v/>
      </c>
      <c r="K992" s="121" t="str">
        <f>IF(AND($L992&lt;&gt;"",$L992&gt;40000,$M992&lt;&gt;"",$M992&gt;40000),(1+IFERROR(NETWORKDAYS.INTL($L992,$M992,1,项目参数!$B$2:$B$200),NETWORKDAYS($L992,$M992,1)))*项目参数!$J$29,"")</f>
        <v/>
      </c>
      <c r="L992" s="40"/>
      <c r="M992" s="40"/>
      <c r="N992" s="58"/>
      <c r="O992" s="61"/>
      <c r="W992" s="98" t="b">
        <f t="shared" si="15"/>
        <v>0</v>
      </c>
      <c r="Y992" s="32" t="str">
        <f>IF($W992,VLOOKUP($B992,项目阶段与里程碑!$B:$E,3,FALSE),"")</f>
        <v/>
      </c>
      <c r="Z992" s="32" t="str">
        <f>IF($W992,VLOOKUP($B992,项目阶段与里程碑!$B:$E,4,FALSE),"")</f>
        <v/>
      </c>
      <c r="AA992" t="e">
        <f>VLOOKUP(F992,内部通讯录!$B:$F,5,FALSE)</f>
        <v>#N/A</v>
      </c>
      <c r="AB992" t="str">
        <f>IFERROR(VLOOKUP($AA992,项目参数!$I$14:$J$21,2,FALSE),"")</f>
        <v/>
      </c>
    </row>
    <row r="993" spans="1:28">
      <c r="A993" s="8"/>
      <c r="B993" s="8"/>
      <c r="C993" s="8"/>
      <c r="D993" s="8"/>
      <c r="E993" s="8"/>
      <c r="F993" s="8"/>
      <c r="G993" s="8"/>
      <c r="H993" s="116"/>
      <c r="I993" s="40"/>
      <c r="J993" s="120" t="str">
        <f>IF(AND($H993&gt;0,$I993&lt;&gt;"",$I993&gt;40000),IFERROR(WORKDAY.INTL($I993,INT(($H993+项目参数!$J$29-1)/项目参数!$J$29)-1,1,项目参数!$B$2:$B$200),WORKDAY($I993,INT(($H993+项目参数!$J$29-1)/项目参数!$J$29)-1,1)),"")</f>
        <v/>
      </c>
      <c r="K993" s="121" t="str">
        <f>IF(AND($L993&lt;&gt;"",$L993&gt;40000,$M993&lt;&gt;"",$M993&gt;40000),(1+IFERROR(NETWORKDAYS.INTL($L993,$M993,1,项目参数!$B$2:$B$200),NETWORKDAYS($L993,$M993,1)))*项目参数!$J$29,"")</f>
        <v/>
      </c>
      <c r="L993" s="40"/>
      <c r="M993" s="40"/>
      <c r="N993" s="58"/>
      <c r="O993" s="61"/>
      <c r="W993" s="98" t="b">
        <f t="shared" si="15"/>
        <v>0</v>
      </c>
      <c r="Y993" s="32" t="str">
        <f>IF($W993,VLOOKUP($B993,项目阶段与里程碑!$B:$E,3,FALSE),"")</f>
        <v/>
      </c>
      <c r="Z993" s="32" t="str">
        <f>IF($W993,VLOOKUP($B993,项目阶段与里程碑!$B:$E,4,FALSE),"")</f>
        <v/>
      </c>
      <c r="AA993" t="e">
        <f>VLOOKUP(F993,内部通讯录!$B:$F,5,FALSE)</f>
        <v>#N/A</v>
      </c>
      <c r="AB993" t="str">
        <f>IFERROR(VLOOKUP($AA993,项目参数!$I$14:$J$21,2,FALSE),"")</f>
        <v/>
      </c>
    </row>
    <row r="994" spans="1:28">
      <c r="A994" s="8"/>
      <c r="B994" s="8"/>
      <c r="C994" s="8"/>
      <c r="D994" s="8"/>
      <c r="E994" s="8"/>
      <c r="F994" s="8"/>
      <c r="G994" s="8"/>
      <c r="H994" s="116"/>
      <c r="I994" s="40"/>
      <c r="J994" s="120" t="str">
        <f>IF(AND($H994&gt;0,$I994&lt;&gt;"",$I994&gt;40000),IFERROR(WORKDAY.INTL($I994,INT(($H994+项目参数!$J$29-1)/项目参数!$J$29)-1,1,项目参数!$B$2:$B$200),WORKDAY($I994,INT(($H994+项目参数!$J$29-1)/项目参数!$J$29)-1,1)),"")</f>
        <v/>
      </c>
      <c r="K994" s="121" t="str">
        <f>IF(AND($L994&lt;&gt;"",$L994&gt;40000,$M994&lt;&gt;"",$M994&gt;40000),(1+IFERROR(NETWORKDAYS.INTL($L994,$M994,1,项目参数!$B$2:$B$200),NETWORKDAYS($L994,$M994,1)))*项目参数!$J$29,"")</f>
        <v/>
      </c>
      <c r="L994" s="40"/>
      <c r="M994" s="40"/>
      <c r="N994" s="58"/>
      <c r="O994" s="61"/>
      <c r="W994" s="98" t="b">
        <f t="shared" si="15"/>
        <v>0</v>
      </c>
      <c r="Y994" s="32" t="str">
        <f>IF($W994,VLOOKUP($B994,项目阶段与里程碑!$B:$E,3,FALSE),"")</f>
        <v/>
      </c>
      <c r="Z994" s="32" t="str">
        <f>IF($W994,VLOOKUP($B994,项目阶段与里程碑!$B:$E,4,FALSE),"")</f>
        <v/>
      </c>
      <c r="AA994" t="e">
        <f>VLOOKUP(F994,内部通讯录!$B:$F,5,FALSE)</f>
        <v>#N/A</v>
      </c>
      <c r="AB994" t="str">
        <f>IFERROR(VLOOKUP($AA994,项目参数!$I$14:$J$21,2,FALSE),"")</f>
        <v/>
      </c>
    </row>
    <row r="995" spans="1:28">
      <c r="A995" s="8"/>
      <c r="B995" s="8"/>
      <c r="C995" s="8"/>
      <c r="D995" s="8"/>
      <c r="E995" s="8"/>
      <c r="F995" s="8"/>
      <c r="G995" s="8"/>
      <c r="H995" s="116"/>
      <c r="I995" s="40"/>
      <c r="J995" s="120" t="str">
        <f>IF(AND($H995&gt;0,$I995&lt;&gt;"",$I995&gt;40000),IFERROR(WORKDAY.INTL($I995,INT(($H995+项目参数!$J$29-1)/项目参数!$J$29)-1,1,项目参数!$B$2:$B$200),WORKDAY($I995,INT(($H995+项目参数!$J$29-1)/项目参数!$J$29)-1,1)),"")</f>
        <v/>
      </c>
      <c r="K995" s="121" t="str">
        <f>IF(AND($L995&lt;&gt;"",$L995&gt;40000,$M995&lt;&gt;"",$M995&gt;40000),(1+IFERROR(NETWORKDAYS.INTL($L995,$M995,1,项目参数!$B$2:$B$200),NETWORKDAYS($L995,$M995,1)))*项目参数!$J$29,"")</f>
        <v/>
      </c>
      <c r="L995" s="40"/>
      <c r="M995" s="40"/>
      <c r="N995" s="58"/>
      <c r="O995" s="61"/>
      <c r="W995" s="98" t="b">
        <f t="shared" si="15"/>
        <v>0</v>
      </c>
      <c r="Y995" s="32" t="str">
        <f>IF($W995,VLOOKUP($B995,项目阶段与里程碑!$B:$E,3,FALSE),"")</f>
        <v/>
      </c>
      <c r="Z995" s="32" t="str">
        <f>IF($W995,VLOOKUP($B995,项目阶段与里程碑!$B:$E,4,FALSE),"")</f>
        <v/>
      </c>
      <c r="AA995" t="e">
        <f>VLOOKUP(F995,内部通讯录!$B:$F,5,FALSE)</f>
        <v>#N/A</v>
      </c>
      <c r="AB995" t="str">
        <f>IFERROR(VLOOKUP($AA995,项目参数!$I$14:$J$21,2,FALSE),"")</f>
        <v/>
      </c>
    </row>
    <row r="996" spans="1:28">
      <c r="A996" s="8"/>
      <c r="B996" s="8"/>
      <c r="C996" s="8"/>
      <c r="D996" s="8"/>
      <c r="E996" s="8"/>
      <c r="F996" s="8"/>
      <c r="G996" s="8"/>
      <c r="H996" s="116"/>
      <c r="I996" s="40"/>
      <c r="J996" s="120" t="str">
        <f>IF(AND($H996&gt;0,$I996&lt;&gt;"",$I996&gt;40000),IFERROR(WORKDAY.INTL($I996,INT(($H996+项目参数!$J$29-1)/项目参数!$J$29)-1,1,项目参数!$B$2:$B$200),WORKDAY($I996,INT(($H996+项目参数!$J$29-1)/项目参数!$J$29)-1,1)),"")</f>
        <v/>
      </c>
      <c r="K996" s="121" t="str">
        <f>IF(AND($L996&lt;&gt;"",$L996&gt;40000,$M996&lt;&gt;"",$M996&gt;40000),(1+IFERROR(NETWORKDAYS.INTL($L996,$M996,1,项目参数!$B$2:$B$200),NETWORKDAYS($L996,$M996,1)))*项目参数!$J$29,"")</f>
        <v/>
      </c>
      <c r="L996" s="40"/>
      <c r="M996" s="40"/>
      <c r="N996" s="58"/>
      <c r="O996" s="61"/>
      <c r="W996" s="98" t="b">
        <f t="shared" si="15"/>
        <v>0</v>
      </c>
      <c r="Y996" s="32" t="str">
        <f>IF($W996,VLOOKUP($B996,项目阶段与里程碑!$B:$E,3,FALSE),"")</f>
        <v/>
      </c>
      <c r="Z996" s="32" t="str">
        <f>IF($W996,VLOOKUP($B996,项目阶段与里程碑!$B:$E,4,FALSE),"")</f>
        <v/>
      </c>
      <c r="AA996" t="e">
        <f>VLOOKUP(F996,内部通讯录!$B:$F,5,FALSE)</f>
        <v>#N/A</v>
      </c>
      <c r="AB996" t="str">
        <f>IFERROR(VLOOKUP($AA996,项目参数!$I$14:$J$21,2,FALSE),"")</f>
        <v/>
      </c>
    </row>
    <row r="997" spans="1:28">
      <c r="A997" s="8"/>
      <c r="B997" s="8"/>
      <c r="C997" s="8"/>
      <c r="D997" s="8"/>
      <c r="E997" s="8"/>
      <c r="F997" s="8"/>
      <c r="G997" s="8"/>
      <c r="H997" s="116"/>
      <c r="I997" s="40"/>
      <c r="J997" s="120" t="str">
        <f>IF(AND($H997&gt;0,$I997&lt;&gt;"",$I997&gt;40000),IFERROR(WORKDAY.INTL($I997,INT(($H997+项目参数!$J$29-1)/项目参数!$J$29)-1,1,项目参数!$B$2:$B$200),WORKDAY($I997,INT(($H997+项目参数!$J$29-1)/项目参数!$J$29)-1,1)),"")</f>
        <v/>
      </c>
      <c r="K997" s="121" t="str">
        <f>IF(AND($L997&lt;&gt;"",$L997&gt;40000,$M997&lt;&gt;"",$M997&gt;40000),(1+IFERROR(NETWORKDAYS.INTL($L997,$M997,1,项目参数!$B$2:$B$200),NETWORKDAYS($L997,$M997,1)))*项目参数!$J$29,"")</f>
        <v/>
      </c>
      <c r="L997" s="40"/>
      <c r="M997" s="40"/>
      <c r="N997" s="58"/>
      <c r="O997" s="61"/>
      <c r="W997" s="98" t="b">
        <f t="shared" si="15"/>
        <v>0</v>
      </c>
      <c r="Y997" s="32" t="str">
        <f>IF($W997,VLOOKUP($B997,项目阶段与里程碑!$B:$E,3,FALSE),"")</f>
        <v/>
      </c>
      <c r="Z997" s="32" t="str">
        <f>IF($W997,VLOOKUP($B997,项目阶段与里程碑!$B:$E,4,FALSE),"")</f>
        <v/>
      </c>
      <c r="AA997" t="e">
        <f>VLOOKUP(F997,内部通讯录!$B:$F,5,FALSE)</f>
        <v>#N/A</v>
      </c>
      <c r="AB997" t="str">
        <f>IFERROR(VLOOKUP($AA997,项目参数!$I$14:$J$21,2,FALSE),"")</f>
        <v/>
      </c>
    </row>
    <row r="998" spans="1:28">
      <c r="A998" s="8"/>
      <c r="B998" s="8"/>
      <c r="C998" s="8"/>
      <c r="D998" s="8"/>
      <c r="E998" s="8"/>
      <c r="F998" s="8"/>
      <c r="G998" s="8"/>
      <c r="H998" s="116"/>
      <c r="I998" s="40"/>
      <c r="J998" s="120" t="str">
        <f>IF(AND($H998&gt;0,$I998&lt;&gt;"",$I998&gt;40000),IFERROR(WORKDAY.INTL($I998,INT(($H998+项目参数!$J$29-1)/项目参数!$J$29)-1,1,项目参数!$B$2:$B$200),WORKDAY($I998,INT(($H998+项目参数!$J$29-1)/项目参数!$J$29)-1,1)),"")</f>
        <v/>
      </c>
      <c r="K998" s="121" t="str">
        <f>IF(AND($L998&lt;&gt;"",$L998&gt;40000,$M998&lt;&gt;"",$M998&gt;40000),(1+IFERROR(NETWORKDAYS.INTL($L998,$M998,1,项目参数!$B$2:$B$200),NETWORKDAYS($L998,$M998,1)))*项目参数!$J$29,"")</f>
        <v/>
      </c>
      <c r="L998" s="40"/>
      <c r="M998" s="40"/>
      <c r="N998" s="58"/>
      <c r="O998" s="61"/>
      <c r="W998" s="98" t="b">
        <f t="shared" si="15"/>
        <v>0</v>
      </c>
      <c r="Y998" s="32" t="str">
        <f>IF($W998,VLOOKUP($B998,项目阶段与里程碑!$B:$E,3,FALSE),"")</f>
        <v/>
      </c>
      <c r="Z998" s="32" t="str">
        <f>IF($W998,VLOOKUP($B998,项目阶段与里程碑!$B:$E,4,FALSE),"")</f>
        <v/>
      </c>
      <c r="AA998" t="e">
        <f>VLOOKUP(F998,内部通讯录!$B:$F,5,FALSE)</f>
        <v>#N/A</v>
      </c>
      <c r="AB998" t="str">
        <f>IFERROR(VLOOKUP($AA998,项目参数!$I$14:$J$21,2,FALSE),"")</f>
        <v/>
      </c>
    </row>
    <row r="999" spans="1:28">
      <c r="A999" s="8"/>
      <c r="B999" s="8"/>
      <c r="C999" s="8"/>
      <c r="D999" s="8"/>
      <c r="E999" s="8"/>
      <c r="F999" s="8"/>
      <c r="G999" s="8"/>
      <c r="H999" s="116"/>
      <c r="I999" s="40"/>
      <c r="J999" s="120" t="str">
        <f>IF(AND($H999&gt;0,$I999&lt;&gt;"",$I999&gt;40000),IFERROR(WORKDAY.INTL($I999,INT(($H999+项目参数!$J$29-1)/项目参数!$J$29)-1,1,项目参数!$B$2:$B$200),WORKDAY($I999,INT(($H999+项目参数!$J$29-1)/项目参数!$J$29)-1,1)),"")</f>
        <v/>
      </c>
      <c r="K999" s="121" t="str">
        <f>IF(AND($L999&lt;&gt;"",$L999&gt;40000,$M999&lt;&gt;"",$M999&gt;40000),(1+IFERROR(NETWORKDAYS.INTL($L999,$M999,1,项目参数!$B$2:$B$200),NETWORKDAYS($L999,$M999,1)))*项目参数!$J$29,"")</f>
        <v/>
      </c>
      <c r="L999" s="40"/>
      <c r="M999" s="40"/>
      <c r="N999" s="58"/>
      <c r="O999" s="61"/>
      <c r="W999" s="98" t="b">
        <f t="shared" si="15"/>
        <v>0</v>
      </c>
      <c r="Y999" s="32" t="str">
        <f>IF($W999,VLOOKUP($B999,项目阶段与里程碑!$B:$E,3,FALSE),"")</f>
        <v/>
      </c>
      <c r="Z999" s="32" t="str">
        <f>IF($W999,VLOOKUP($B999,项目阶段与里程碑!$B:$E,4,FALSE),"")</f>
        <v/>
      </c>
      <c r="AA999" t="e">
        <f>VLOOKUP(F999,内部通讯录!$B:$F,5,FALSE)</f>
        <v>#N/A</v>
      </c>
      <c r="AB999" t="str">
        <f>IFERROR(VLOOKUP($AA999,项目参数!$I$14:$J$21,2,FALSE),"")</f>
        <v/>
      </c>
    </row>
    <row r="1000" spans="1:28">
      <c r="A1000" s="8"/>
      <c r="B1000" s="8"/>
      <c r="C1000" s="8"/>
      <c r="D1000" s="8"/>
      <c r="E1000" s="8"/>
      <c r="F1000" s="8"/>
      <c r="G1000" s="8"/>
      <c r="H1000" s="116"/>
      <c r="I1000" s="40"/>
      <c r="J1000" s="120" t="str">
        <f>IF(AND($H1000&gt;0,$I1000&lt;&gt;"",$I1000&gt;40000),IFERROR(WORKDAY.INTL($I1000,INT(($H1000+项目参数!$J$29-1)/项目参数!$J$29)-1,1,项目参数!$B$2:$B$200),WORKDAY($I1000,INT(($H1000+项目参数!$J$29-1)/项目参数!$J$29)-1,1)),"")</f>
        <v/>
      </c>
      <c r="K1000" s="121" t="str">
        <f>IF(AND($L1000&lt;&gt;"",$L1000&gt;40000,$M1000&lt;&gt;"",$M1000&gt;40000),(1+IFERROR(NETWORKDAYS.INTL($L1000,$M1000,1,项目参数!$B$2:$B$200),NETWORKDAYS($L1000,$M1000,1)))*项目参数!$J$29,"")</f>
        <v/>
      </c>
      <c r="L1000" s="40"/>
      <c r="M1000" s="40"/>
      <c r="N1000" s="58"/>
      <c r="O1000" s="61"/>
      <c r="W1000" s="98" t="b">
        <f t="shared" si="15"/>
        <v>0</v>
      </c>
      <c r="Y1000" s="32" t="str">
        <f>IF($W1000,VLOOKUP($B1000,项目阶段与里程碑!$B:$E,3,FALSE),"")</f>
        <v/>
      </c>
      <c r="Z1000" s="32" t="str">
        <f>IF($W1000,VLOOKUP($B1000,项目阶段与里程碑!$B:$E,4,FALSE),"")</f>
        <v/>
      </c>
      <c r="AA1000" t="e">
        <f>VLOOKUP(F1000,内部通讯录!$B:$F,5,FALSE)</f>
        <v>#N/A</v>
      </c>
      <c r="AB1000" t="str">
        <f>IFERROR(VLOOKUP($AA1000,项目参数!$I$14:$J$21,2,FALSE),"")</f>
        <v/>
      </c>
    </row>
    <row r="1001" spans="1:28">
      <c r="A1001" s="8"/>
      <c r="B1001" s="8"/>
      <c r="C1001" s="8"/>
      <c r="D1001" s="8"/>
      <c r="E1001" s="8"/>
      <c r="F1001" s="8"/>
      <c r="G1001" s="8"/>
      <c r="H1001" s="116"/>
      <c r="I1001" s="40"/>
      <c r="J1001" s="120" t="str">
        <f>IF(AND($H1001&gt;0,$I1001&lt;&gt;"",$I1001&gt;40000),IFERROR(WORKDAY.INTL($I1001,INT(($H1001+项目参数!$J$29-1)/项目参数!$J$29)-1,1,项目参数!$B$2:$B$200),WORKDAY($I1001,INT(($H1001+项目参数!$J$29-1)/项目参数!$J$29)-1,1)),"")</f>
        <v/>
      </c>
      <c r="K1001" s="121" t="str">
        <f>IF(AND($L1001&lt;&gt;"",$L1001&gt;40000,$M1001&lt;&gt;"",$M1001&gt;40000),(1+IFERROR(NETWORKDAYS.INTL($L1001,$M1001,1,项目参数!$B$2:$B$200),NETWORKDAYS($L1001,$M1001,1)))*项目参数!$J$29,"")</f>
        <v/>
      </c>
      <c r="L1001" s="40"/>
      <c r="M1001" s="40"/>
      <c r="N1001" s="58"/>
      <c r="O1001" s="61"/>
      <c r="W1001" s="98" t="b">
        <f t="shared" si="15"/>
        <v>0</v>
      </c>
      <c r="Y1001" s="32" t="str">
        <f>IF($W1001,VLOOKUP($B1001,项目阶段与里程碑!$B:$E,3,FALSE),"")</f>
        <v/>
      </c>
      <c r="Z1001" s="32" t="str">
        <f>IF($W1001,VLOOKUP($B1001,项目阶段与里程碑!$B:$E,4,FALSE),"")</f>
        <v/>
      </c>
      <c r="AA1001" t="e">
        <f>VLOOKUP(F1001,内部通讯录!$B:$F,5,FALSE)</f>
        <v>#N/A</v>
      </c>
      <c r="AB1001" t="str">
        <f>IFERROR(VLOOKUP($AA1001,项目参数!$I$14:$J$21,2,FALSE),"")</f>
        <v/>
      </c>
    </row>
    <row r="1002" spans="1:28">
      <c r="A1002" s="8"/>
      <c r="B1002" s="8"/>
      <c r="C1002" s="8"/>
      <c r="D1002" s="8"/>
      <c r="E1002" s="8"/>
      <c r="F1002" s="8"/>
      <c r="G1002" s="8"/>
      <c r="H1002" s="116"/>
      <c r="I1002" s="40"/>
      <c r="J1002" s="120" t="str">
        <f>IF(AND($H1002&gt;0,$I1002&lt;&gt;"",$I1002&gt;40000),IFERROR(WORKDAY.INTL($I1002,INT(($H1002+项目参数!$J$29-1)/项目参数!$J$29)-1,1,项目参数!$B$2:$B$200),WORKDAY($I1002,INT(($H1002+项目参数!$J$29-1)/项目参数!$J$29)-1,1)),"")</f>
        <v/>
      </c>
      <c r="K1002" s="121" t="str">
        <f>IF(AND($L1002&lt;&gt;"",$L1002&gt;40000,$M1002&lt;&gt;"",$M1002&gt;40000),(1+IFERROR(NETWORKDAYS.INTL($L1002,$M1002,1,项目参数!$B$2:$B$200),NETWORKDAYS($L1002,$M1002,1)))*项目参数!$J$29,"")</f>
        <v/>
      </c>
      <c r="L1002" s="40"/>
      <c r="M1002" s="40"/>
      <c r="N1002" s="58"/>
      <c r="O1002" s="61"/>
      <c r="W1002" s="98" t="b">
        <f t="shared" si="15"/>
        <v>0</v>
      </c>
      <c r="Y1002" s="32" t="str">
        <f>IF($W1002,VLOOKUP($B1002,项目阶段与里程碑!$B:$E,3,FALSE),"")</f>
        <v/>
      </c>
      <c r="Z1002" s="32" t="str">
        <f>IF($W1002,VLOOKUP($B1002,项目阶段与里程碑!$B:$E,4,FALSE),"")</f>
        <v/>
      </c>
      <c r="AA1002" t="e">
        <f>VLOOKUP(F1002,内部通讯录!$B:$F,5,FALSE)</f>
        <v>#N/A</v>
      </c>
      <c r="AB1002" t="str">
        <f>IFERROR(VLOOKUP($AA1002,项目参数!$I$14:$J$21,2,FALSE),"")</f>
        <v/>
      </c>
    </row>
    <row r="1003" spans="1:28">
      <c r="A1003" s="8"/>
      <c r="B1003" s="8"/>
      <c r="C1003" s="8"/>
      <c r="D1003" s="8"/>
      <c r="E1003" s="8"/>
      <c r="F1003" s="8"/>
      <c r="G1003" s="8"/>
      <c r="H1003" s="116"/>
      <c r="I1003" s="40"/>
      <c r="J1003" s="120" t="str">
        <f>IF(AND($H1003&gt;0,$I1003&lt;&gt;"",$I1003&gt;40000),IFERROR(WORKDAY.INTL($I1003,INT(($H1003+项目参数!$J$29-1)/项目参数!$J$29)-1,1,项目参数!$B$2:$B$200),WORKDAY($I1003,INT(($H1003+项目参数!$J$29-1)/项目参数!$J$29)-1,1)),"")</f>
        <v/>
      </c>
      <c r="K1003" s="121" t="str">
        <f>IF(AND($L1003&lt;&gt;"",$L1003&gt;40000,$M1003&lt;&gt;"",$M1003&gt;40000),(1+IFERROR(NETWORKDAYS.INTL($L1003,$M1003,1,项目参数!$B$2:$B$200),NETWORKDAYS($L1003,$M1003,1)))*项目参数!$J$29,"")</f>
        <v/>
      </c>
      <c r="L1003" s="40"/>
      <c r="M1003" s="40"/>
      <c r="N1003" s="58"/>
      <c r="O1003" s="61"/>
      <c r="W1003" s="98" t="b">
        <f t="shared" si="15"/>
        <v>0</v>
      </c>
      <c r="Y1003" s="32" t="str">
        <f>IF($W1003,VLOOKUP($B1003,项目阶段与里程碑!$B:$E,3,FALSE),"")</f>
        <v/>
      </c>
      <c r="Z1003" s="32" t="str">
        <f>IF($W1003,VLOOKUP($B1003,项目阶段与里程碑!$B:$E,4,FALSE),"")</f>
        <v/>
      </c>
      <c r="AA1003" t="e">
        <f>VLOOKUP(F1003,内部通讯录!$B:$F,5,FALSE)</f>
        <v>#N/A</v>
      </c>
      <c r="AB1003" t="str">
        <f>IFERROR(VLOOKUP($AA1003,项目参数!$I$14:$J$21,2,FALSE),"")</f>
        <v/>
      </c>
    </row>
    <row r="1004" spans="1:28">
      <c r="A1004" s="8"/>
      <c r="B1004" s="8"/>
      <c r="C1004" s="8"/>
      <c r="D1004" s="8"/>
      <c r="E1004" s="8"/>
      <c r="F1004" s="8"/>
      <c r="G1004" s="8"/>
      <c r="H1004" s="116"/>
      <c r="I1004" s="40"/>
      <c r="J1004" s="120" t="str">
        <f>IF(AND($H1004&gt;0,$I1004&lt;&gt;"",$I1004&gt;40000),IFERROR(WORKDAY.INTL($I1004,INT(($H1004+项目参数!$J$29-1)/项目参数!$J$29)-1,1,项目参数!$B$2:$B$200),WORKDAY($I1004,INT(($H1004+项目参数!$J$29-1)/项目参数!$J$29)-1,1)),"")</f>
        <v/>
      </c>
      <c r="K1004" s="121" t="str">
        <f>IF(AND($L1004&lt;&gt;"",$L1004&gt;40000,$M1004&lt;&gt;"",$M1004&gt;40000),(1+IFERROR(NETWORKDAYS.INTL($L1004,$M1004,1,项目参数!$B$2:$B$200),NETWORKDAYS($L1004,$M1004,1)))*项目参数!$J$29,"")</f>
        <v/>
      </c>
      <c r="L1004" s="40"/>
      <c r="M1004" s="40"/>
      <c r="N1004" s="58"/>
      <c r="O1004" s="61"/>
      <c r="W1004" s="98" t="b">
        <f t="shared" si="15"/>
        <v>0</v>
      </c>
      <c r="Y1004" s="32" t="str">
        <f>IF($W1004,VLOOKUP($B1004,项目阶段与里程碑!$B:$E,3,FALSE),"")</f>
        <v/>
      </c>
      <c r="Z1004" s="32" t="str">
        <f>IF($W1004,VLOOKUP($B1004,项目阶段与里程碑!$B:$E,4,FALSE),"")</f>
        <v/>
      </c>
      <c r="AA1004" t="e">
        <f>VLOOKUP(F1004,内部通讯录!$B:$F,5,FALSE)</f>
        <v>#N/A</v>
      </c>
      <c r="AB1004" t="str">
        <f>IFERROR(VLOOKUP($AA1004,项目参数!$I$14:$J$21,2,FALSE),"")</f>
        <v/>
      </c>
    </row>
    <row r="1005" spans="1:28">
      <c r="A1005" s="8"/>
      <c r="B1005" s="8"/>
      <c r="C1005" s="8"/>
      <c r="D1005" s="8"/>
      <c r="E1005" s="8"/>
      <c r="F1005" s="8"/>
      <c r="G1005" s="8"/>
      <c r="H1005" s="116"/>
      <c r="I1005" s="40"/>
      <c r="J1005" s="120" t="str">
        <f>IF(AND($H1005&gt;0,$I1005&lt;&gt;"",$I1005&gt;40000),IFERROR(WORKDAY.INTL($I1005,INT(($H1005+项目参数!$J$29-1)/项目参数!$J$29)-1,1,项目参数!$B$2:$B$200),WORKDAY($I1005,INT(($H1005+项目参数!$J$29-1)/项目参数!$J$29)-1,1)),"")</f>
        <v/>
      </c>
      <c r="K1005" s="121" t="str">
        <f>IF(AND($L1005&lt;&gt;"",$L1005&gt;40000,$M1005&lt;&gt;"",$M1005&gt;40000),(1+IFERROR(NETWORKDAYS.INTL($L1005,$M1005,1,项目参数!$B$2:$B$200),NETWORKDAYS($L1005,$M1005,1)))*项目参数!$J$29,"")</f>
        <v/>
      </c>
      <c r="L1005" s="40"/>
      <c r="M1005" s="40"/>
      <c r="N1005" s="58"/>
      <c r="O1005" s="61"/>
      <c r="W1005" s="98" t="b">
        <f t="shared" si="15"/>
        <v>0</v>
      </c>
      <c r="Y1005" s="32" t="str">
        <f>IF($W1005,VLOOKUP($B1005,项目阶段与里程碑!$B:$E,3,FALSE),"")</f>
        <v/>
      </c>
      <c r="Z1005" s="32" t="str">
        <f>IF($W1005,VLOOKUP($B1005,项目阶段与里程碑!$B:$E,4,FALSE),"")</f>
        <v/>
      </c>
      <c r="AA1005" t="e">
        <f>VLOOKUP(F1005,内部通讯录!$B:$F,5,FALSE)</f>
        <v>#N/A</v>
      </c>
      <c r="AB1005" t="str">
        <f>IFERROR(VLOOKUP($AA1005,项目参数!$I$14:$J$21,2,FALSE),"")</f>
        <v/>
      </c>
    </row>
    <row r="1006" spans="1:28">
      <c r="A1006" s="8"/>
      <c r="B1006" s="8"/>
      <c r="C1006" s="8"/>
      <c r="D1006" s="8"/>
      <c r="E1006" s="8"/>
      <c r="F1006" s="8"/>
      <c r="G1006" s="8"/>
      <c r="H1006" s="116"/>
      <c r="I1006" s="40"/>
      <c r="J1006" s="120" t="str">
        <f>IF(AND($H1006&gt;0,$I1006&lt;&gt;"",$I1006&gt;40000),IFERROR(WORKDAY.INTL($I1006,INT(($H1006+项目参数!$J$29-1)/项目参数!$J$29)-1,1,项目参数!$B$2:$B$200),WORKDAY($I1006,INT(($H1006+项目参数!$J$29-1)/项目参数!$J$29)-1,1)),"")</f>
        <v/>
      </c>
      <c r="K1006" s="121" t="str">
        <f>IF(AND($L1006&lt;&gt;"",$L1006&gt;40000,$M1006&lt;&gt;"",$M1006&gt;40000),(1+IFERROR(NETWORKDAYS.INTL($L1006,$M1006,1,项目参数!$B$2:$B$200),NETWORKDAYS($L1006,$M1006,1)))*项目参数!$J$29,"")</f>
        <v/>
      </c>
      <c r="L1006" s="40"/>
      <c r="M1006" s="40"/>
      <c r="N1006" s="58"/>
      <c r="O1006" s="61"/>
      <c r="W1006" s="98" t="b">
        <f t="shared" si="15"/>
        <v>0</v>
      </c>
      <c r="Y1006" s="32" t="str">
        <f>IF($W1006,VLOOKUP($B1006,项目阶段与里程碑!$B:$E,3,FALSE),"")</f>
        <v/>
      </c>
      <c r="Z1006" s="32" t="str">
        <f>IF($W1006,VLOOKUP($B1006,项目阶段与里程碑!$B:$E,4,FALSE),"")</f>
        <v/>
      </c>
      <c r="AA1006" t="e">
        <f>VLOOKUP(F1006,内部通讯录!$B:$F,5,FALSE)</f>
        <v>#N/A</v>
      </c>
      <c r="AB1006" t="str">
        <f>IFERROR(VLOOKUP($AA1006,项目参数!$I$14:$J$21,2,FALSE),"")</f>
        <v/>
      </c>
    </row>
    <row r="1007" spans="1:28">
      <c r="A1007" s="8"/>
      <c r="B1007" s="8"/>
      <c r="C1007" s="8"/>
      <c r="D1007" s="8"/>
      <c r="E1007" s="8"/>
      <c r="F1007" s="8"/>
      <c r="G1007" s="8"/>
      <c r="H1007" s="116"/>
      <c r="I1007" s="40"/>
      <c r="J1007" s="120" t="str">
        <f>IF(AND($H1007&gt;0,$I1007&lt;&gt;"",$I1007&gt;40000),IFERROR(WORKDAY.INTL($I1007,INT(($H1007+项目参数!$J$29-1)/项目参数!$J$29)-1,1,项目参数!$B$2:$B$200),WORKDAY($I1007,INT(($H1007+项目参数!$J$29-1)/项目参数!$J$29)-1,1)),"")</f>
        <v/>
      </c>
      <c r="K1007" s="121" t="str">
        <f>IF(AND($L1007&lt;&gt;"",$L1007&gt;40000,$M1007&lt;&gt;"",$M1007&gt;40000),(1+IFERROR(NETWORKDAYS.INTL($L1007,$M1007,1,项目参数!$B$2:$B$200),NETWORKDAYS($L1007,$M1007,1)))*项目参数!$J$29,"")</f>
        <v/>
      </c>
      <c r="L1007" s="40"/>
      <c r="M1007" s="40"/>
      <c r="N1007" s="58"/>
      <c r="O1007" s="61"/>
      <c r="W1007" s="98" t="b">
        <f t="shared" si="15"/>
        <v>0</v>
      </c>
      <c r="Y1007" s="32" t="str">
        <f>IF($W1007,VLOOKUP($B1007,项目阶段与里程碑!$B:$E,3,FALSE),"")</f>
        <v/>
      </c>
      <c r="Z1007" s="32" t="str">
        <f>IF($W1007,VLOOKUP($B1007,项目阶段与里程碑!$B:$E,4,FALSE),"")</f>
        <v/>
      </c>
      <c r="AA1007" t="e">
        <f>VLOOKUP(F1007,内部通讯录!$B:$F,5,FALSE)</f>
        <v>#N/A</v>
      </c>
      <c r="AB1007" t="str">
        <f>IFERROR(VLOOKUP($AA1007,项目参数!$I$14:$J$21,2,FALSE),"")</f>
        <v/>
      </c>
    </row>
    <row r="1008" spans="1:28">
      <c r="A1008" s="8"/>
      <c r="B1008" s="8"/>
      <c r="C1008" s="8"/>
      <c r="D1008" s="8"/>
      <c r="E1008" s="8"/>
      <c r="F1008" s="8"/>
      <c r="G1008" s="8"/>
      <c r="H1008" s="116"/>
      <c r="I1008" s="40"/>
      <c r="J1008" s="120" t="str">
        <f>IF(AND($H1008&gt;0,$I1008&lt;&gt;"",$I1008&gt;40000),IFERROR(WORKDAY.INTL($I1008,INT(($H1008+项目参数!$J$29-1)/项目参数!$J$29)-1,1,项目参数!$B$2:$B$200),WORKDAY($I1008,INT(($H1008+项目参数!$J$29-1)/项目参数!$J$29)-1,1)),"")</f>
        <v/>
      </c>
      <c r="K1008" s="121" t="str">
        <f>IF(AND($L1008&lt;&gt;"",$L1008&gt;40000,$M1008&lt;&gt;"",$M1008&gt;40000),(1+IFERROR(NETWORKDAYS.INTL($L1008,$M1008,1,项目参数!$B$2:$B$200),NETWORKDAYS($L1008,$M1008,1)))*项目参数!$J$29,"")</f>
        <v/>
      </c>
      <c r="L1008" s="40"/>
      <c r="M1008" s="40"/>
      <c r="N1008" s="58"/>
      <c r="O1008" s="61"/>
      <c r="W1008" s="98" t="b">
        <f t="shared" si="15"/>
        <v>0</v>
      </c>
      <c r="Y1008" s="32" t="str">
        <f>IF($W1008,VLOOKUP($B1008,项目阶段与里程碑!$B:$E,3,FALSE),"")</f>
        <v/>
      </c>
      <c r="Z1008" s="32" t="str">
        <f>IF($W1008,VLOOKUP($B1008,项目阶段与里程碑!$B:$E,4,FALSE),"")</f>
        <v/>
      </c>
      <c r="AA1008" t="e">
        <f>VLOOKUP(F1008,内部通讯录!$B:$F,5,FALSE)</f>
        <v>#N/A</v>
      </c>
      <c r="AB1008" t="str">
        <f>IFERROR(VLOOKUP($AA1008,项目参数!$I$14:$J$21,2,FALSE),"")</f>
        <v/>
      </c>
    </row>
    <row r="1009" spans="1:28">
      <c r="A1009" s="8"/>
      <c r="B1009" s="8"/>
      <c r="C1009" s="8"/>
      <c r="D1009" s="8"/>
      <c r="E1009" s="8"/>
      <c r="F1009" s="8"/>
      <c r="G1009" s="8"/>
      <c r="H1009" s="116"/>
      <c r="I1009" s="40"/>
      <c r="J1009" s="120" t="str">
        <f>IF(AND($H1009&gt;0,$I1009&lt;&gt;"",$I1009&gt;40000),IFERROR(WORKDAY.INTL($I1009,INT(($H1009+项目参数!$J$29-1)/项目参数!$J$29)-1,1,项目参数!$B$2:$B$200),WORKDAY($I1009,INT(($H1009+项目参数!$J$29-1)/项目参数!$J$29)-1,1)),"")</f>
        <v/>
      </c>
      <c r="K1009" s="121" t="str">
        <f>IF(AND($L1009&lt;&gt;"",$L1009&gt;40000,$M1009&lt;&gt;"",$M1009&gt;40000),(1+IFERROR(NETWORKDAYS.INTL($L1009,$M1009,1,项目参数!$B$2:$B$200),NETWORKDAYS($L1009,$M1009,1)))*项目参数!$J$29,"")</f>
        <v/>
      </c>
      <c r="L1009" s="40"/>
      <c r="M1009" s="40"/>
      <c r="N1009" s="58"/>
      <c r="O1009" s="61"/>
      <c r="W1009" s="98" t="b">
        <f t="shared" si="15"/>
        <v>0</v>
      </c>
      <c r="Y1009" s="32" t="str">
        <f>IF($W1009,VLOOKUP($B1009,项目阶段与里程碑!$B:$E,3,FALSE),"")</f>
        <v/>
      </c>
      <c r="Z1009" s="32" t="str">
        <f>IF($W1009,VLOOKUP($B1009,项目阶段与里程碑!$B:$E,4,FALSE),"")</f>
        <v/>
      </c>
      <c r="AA1009" t="e">
        <f>VLOOKUP(F1009,内部通讯录!$B:$F,5,FALSE)</f>
        <v>#N/A</v>
      </c>
      <c r="AB1009" t="str">
        <f>IFERROR(VLOOKUP($AA1009,项目参数!$I$14:$J$21,2,FALSE),"")</f>
        <v/>
      </c>
    </row>
    <row r="1010" spans="1:28">
      <c r="A1010" s="8"/>
      <c r="B1010" s="8"/>
      <c r="C1010" s="8"/>
      <c r="D1010" s="8"/>
      <c r="E1010" s="8"/>
      <c r="F1010" s="8"/>
      <c r="G1010" s="8"/>
      <c r="H1010" s="116"/>
      <c r="I1010" s="40"/>
      <c r="J1010" s="120" t="str">
        <f>IF(AND($H1010&gt;0,$I1010&lt;&gt;"",$I1010&gt;40000),IFERROR(WORKDAY.INTL($I1010,INT(($H1010+项目参数!$J$29-1)/项目参数!$J$29)-1,1,项目参数!$B$2:$B$200),WORKDAY($I1010,INT(($H1010+项目参数!$J$29-1)/项目参数!$J$29)-1,1)),"")</f>
        <v/>
      </c>
      <c r="K1010" s="121" t="str">
        <f>IF(AND($L1010&lt;&gt;"",$L1010&gt;40000,$M1010&lt;&gt;"",$M1010&gt;40000),(1+IFERROR(NETWORKDAYS.INTL($L1010,$M1010,1,项目参数!$B$2:$B$200),NETWORKDAYS($L1010,$M1010,1)))*项目参数!$J$29,"")</f>
        <v/>
      </c>
      <c r="L1010" s="40"/>
      <c r="M1010" s="40"/>
      <c r="N1010" s="58"/>
      <c r="O1010" s="61"/>
      <c r="W1010" s="98" t="b">
        <f t="shared" si="15"/>
        <v>0</v>
      </c>
      <c r="Y1010" s="32" t="str">
        <f>IF($W1010,VLOOKUP($B1010,项目阶段与里程碑!$B:$E,3,FALSE),"")</f>
        <v/>
      </c>
      <c r="Z1010" s="32" t="str">
        <f>IF($W1010,VLOOKUP($B1010,项目阶段与里程碑!$B:$E,4,FALSE),"")</f>
        <v/>
      </c>
      <c r="AA1010" t="e">
        <f>VLOOKUP(F1010,内部通讯录!$B:$F,5,FALSE)</f>
        <v>#N/A</v>
      </c>
      <c r="AB1010" t="str">
        <f>IFERROR(VLOOKUP($AA1010,项目参数!$I$14:$J$21,2,FALSE),"")</f>
        <v/>
      </c>
    </row>
    <row r="1011" spans="1:28">
      <c r="A1011" s="8"/>
      <c r="B1011" s="8"/>
      <c r="C1011" s="8"/>
      <c r="D1011" s="8"/>
      <c r="E1011" s="8"/>
      <c r="F1011" s="8"/>
      <c r="G1011" s="8"/>
      <c r="H1011" s="116"/>
      <c r="I1011" s="40"/>
      <c r="J1011" s="120" t="str">
        <f>IF(AND($H1011&gt;0,$I1011&lt;&gt;"",$I1011&gt;40000),IFERROR(WORKDAY.INTL($I1011,INT(($H1011+项目参数!$J$29-1)/项目参数!$J$29)-1,1,项目参数!$B$2:$B$200),WORKDAY($I1011,INT(($H1011+项目参数!$J$29-1)/项目参数!$J$29)-1,1)),"")</f>
        <v/>
      </c>
      <c r="K1011" s="121" t="str">
        <f>IF(AND($L1011&lt;&gt;"",$L1011&gt;40000,$M1011&lt;&gt;"",$M1011&gt;40000),(1+IFERROR(NETWORKDAYS.INTL($L1011,$M1011,1,项目参数!$B$2:$B$200),NETWORKDAYS($L1011,$M1011,1)))*项目参数!$J$29,"")</f>
        <v/>
      </c>
      <c r="L1011" s="40"/>
      <c r="M1011" s="40"/>
      <c r="N1011" s="58"/>
      <c r="O1011" s="61"/>
      <c r="W1011" s="98" t="b">
        <f t="shared" si="15"/>
        <v>0</v>
      </c>
      <c r="Y1011" s="32" t="str">
        <f>IF($W1011,VLOOKUP($B1011,项目阶段与里程碑!$B:$E,3,FALSE),"")</f>
        <v/>
      </c>
      <c r="Z1011" s="32" t="str">
        <f>IF($W1011,VLOOKUP($B1011,项目阶段与里程碑!$B:$E,4,FALSE),"")</f>
        <v/>
      </c>
      <c r="AA1011" t="e">
        <f>VLOOKUP(F1011,内部通讯录!$B:$F,5,FALSE)</f>
        <v>#N/A</v>
      </c>
      <c r="AB1011" t="str">
        <f>IFERROR(VLOOKUP($AA1011,项目参数!$I$14:$J$21,2,FALSE),"")</f>
        <v/>
      </c>
    </row>
    <row r="1012" spans="1:28">
      <c r="A1012" s="8"/>
      <c r="B1012" s="8"/>
      <c r="C1012" s="8"/>
      <c r="D1012" s="8"/>
      <c r="E1012" s="8"/>
      <c r="F1012" s="8"/>
      <c r="G1012" s="8"/>
      <c r="H1012" s="116"/>
      <c r="I1012" s="40"/>
      <c r="J1012" s="120" t="str">
        <f>IF(AND($H1012&gt;0,$I1012&lt;&gt;"",$I1012&gt;40000),IFERROR(WORKDAY.INTL($I1012,INT(($H1012+项目参数!$J$29-1)/项目参数!$J$29)-1,1,项目参数!$B$2:$B$200),WORKDAY($I1012,INT(($H1012+项目参数!$J$29-1)/项目参数!$J$29)-1,1)),"")</f>
        <v/>
      </c>
      <c r="K1012" s="121" t="str">
        <f>IF(AND($L1012&lt;&gt;"",$L1012&gt;40000,$M1012&lt;&gt;"",$M1012&gt;40000),(1+IFERROR(NETWORKDAYS.INTL($L1012,$M1012,1,项目参数!$B$2:$B$200),NETWORKDAYS($L1012,$M1012,1)))*项目参数!$J$29,"")</f>
        <v/>
      </c>
      <c r="L1012" s="40"/>
      <c r="M1012" s="40"/>
      <c r="N1012" s="58"/>
      <c r="O1012" s="61"/>
      <c r="W1012" s="98" t="b">
        <f t="shared" si="15"/>
        <v>0</v>
      </c>
      <c r="Y1012" s="32" t="str">
        <f>IF($W1012,VLOOKUP($B1012,项目阶段与里程碑!$B:$E,3,FALSE),"")</f>
        <v/>
      </c>
      <c r="Z1012" s="32" t="str">
        <f>IF($W1012,VLOOKUP($B1012,项目阶段与里程碑!$B:$E,4,FALSE),"")</f>
        <v/>
      </c>
      <c r="AA1012" t="e">
        <f>VLOOKUP(F1012,内部通讯录!$B:$F,5,FALSE)</f>
        <v>#N/A</v>
      </c>
      <c r="AB1012" t="str">
        <f>IFERROR(VLOOKUP($AA1012,项目参数!$I$14:$J$21,2,FALSE),"")</f>
        <v/>
      </c>
    </row>
    <row r="1013" spans="1:28">
      <c r="A1013" s="8"/>
      <c r="B1013" s="8"/>
      <c r="C1013" s="8"/>
      <c r="D1013" s="8"/>
      <c r="E1013" s="8"/>
      <c r="F1013" s="8"/>
      <c r="G1013" s="8"/>
      <c r="H1013" s="116"/>
      <c r="I1013" s="40"/>
      <c r="J1013" s="120" t="str">
        <f>IF(AND($H1013&gt;0,$I1013&lt;&gt;"",$I1013&gt;40000),IFERROR(WORKDAY.INTL($I1013,INT(($H1013+项目参数!$J$29-1)/项目参数!$J$29)-1,1,项目参数!$B$2:$B$200),WORKDAY($I1013,INT(($H1013+项目参数!$J$29-1)/项目参数!$J$29)-1,1)),"")</f>
        <v/>
      </c>
      <c r="K1013" s="121" t="str">
        <f>IF(AND($L1013&lt;&gt;"",$L1013&gt;40000,$M1013&lt;&gt;"",$M1013&gt;40000),(1+IFERROR(NETWORKDAYS.INTL($L1013,$M1013,1,项目参数!$B$2:$B$200),NETWORKDAYS($L1013,$M1013,1)))*项目参数!$J$29,"")</f>
        <v/>
      </c>
      <c r="L1013" s="40"/>
      <c r="M1013" s="40"/>
      <c r="N1013" s="58"/>
      <c r="O1013" s="61"/>
      <c r="W1013" s="98" t="b">
        <f t="shared" si="15"/>
        <v>0</v>
      </c>
      <c r="Y1013" s="32" t="str">
        <f>IF($W1013,VLOOKUP($B1013,项目阶段与里程碑!$B:$E,3,FALSE),"")</f>
        <v/>
      </c>
      <c r="Z1013" s="32" t="str">
        <f>IF($W1013,VLOOKUP($B1013,项目阶段与里程碑!$B:$E,4,FALSE),"")</f>
        <v/>
      </c>
      <c r="AA1013" t="e">
        <f>VLOOKUP(F1013,内部通讯录!$B:$F,5,FALSE)</f>
        <v>#N/A</v>
      </c>
      <c r="AB1013" t="str">
        <f>IFERROR(VLOOKUP($AA1013,项目参数!$I$14:$J$21,2,FALSE),"")</f>
        <v/>
      </c>
    </row>
    <row r="1014" spans="1:28">
      <c r="A1014" s="8"/>
      <c r="B1014" s="8"/>
      <c r="C1014" s="8"/>
      <c r="D1014" s="8"/>
      <c r="E1014" s="8"/>
      <c r="F1014" s="8"/>
      <c r="G1014" s="8"/>
      <c r="H1014" s="116"/>
      <c r="I1014" s="40"/>
      <c r="J1014" s="120" t="str">
        <f>IF(AND($H1014&gt;0,$I1014&lt;&gt;"",$I1014&gt;40000),IFERROR(WORKDAY.INTL($I1014,INT(($H1014+项目参数!$J$29-1)/项目参数!$J$29)-1,1,项目参数!$B$2:$B$200),WORKDAY($I1014,INT(($H1014+项目参数!$J$29-1)/项目参数!$J$29)-1,1)),"")</f>
        <v/>
      </c>
      <c r="K1014" s="121" t="str">
        <f>IF(AND($L1014&lt;&gt;"",$L1014&gt;40000,$M1014&lt;&gt;"",$M1014&gt;40000),(1+IFERROR(NETWORKDAYS.INTL($L1014,$M1014,1,项目参数!$B$2:$B$200),NETWORKDAYS($L1014,$M1014,1)))*项目参数!$J$29,"")</f>
        <v/>
      </c>
      <c r="L1014" s="40"/>
      <c r="M1014" s="40"/>
      <c r="N1014" s="58"/>
      <c r="O1014" s="61"/>
      <c r="W1014" s="98" t="b">
        <f t="shared" si="15"/>
        <v>0</v>
      </c>
      <c r="Y1014" s="32" t="str">
        <f>IF($W1014,VLOOKUP($B1014,项目阶段与里程碑!$B:$E,3,FALSE),"")</f>
        <v/>
      </c>
      <c r="Z1014" s="32" t="str">
        <f>IF($W1014,VLOOKUP($B1014,项目阶段与里程碑!$B:$E,4,FALSE),"")</f>
        <v/>
      </c>
      <c r="AA1014" t="e">
        <f>VLOOKUP(F1014,内部通讯录!$B:$F,5,FALSE)</f>
        <v>#N/A</v>
      </c>
      <c r="AB1014" t="str">
        <f>IFERROR(VLOOKUP($AA1014,项目参数!$I$14:$J$21,2,FALSE),"")</f>
        <v/>
      </c>
    </row>
    <row r="1015" spans="1:28">
      <c r="A1015" s="8"/>
      <c r="B1015" s="8"/>
      <c r="C1015" s="8"/>
      <c r="D1015" s="8"/>
      <c r="E1015" s="8"/>
      <c r="F1015" s="8"/>
      <c r="G1015" s="8"/>
      <c r="H1015" s="116"/>
      <c r="I1015" s="40"/>
      <c r="J1015" s="120" t="str">
        <f>IF(AND($H1015&gt;0,$I1015&lt;&gt;"",$I1015&gt;40000),IFERROR(WORKDAY.INTL($I1015,INT(($H1015+项目参数!$J$29-1)/项目参数!$J$29)-1,1,项目参数!$B$2:$B$200),WORKDAY($I1015,INT(($H1015+项目参数!$J$29-1)/项目参数!$J$29)-1,1)),"")</f>
        <v/>
      </c>
      <c r="K1015" s="121" t="str">
        <f>IF(AND($L1015&lt;&gt;"",$L1015&gt;40000,$M1015&lt;&gt;"",$M1015&gt;40000),(1+IFERROR(NETWORKDAYS.INTL($L1015,$M1015,1,项目参数!$B$2:$B$200),NETWORKDAYS($L1015,$M1015,1)))*项目参数!$J$29,"")</f>
        <v/>
      </c>
      <c r="L1015" s="40"/>
      <c r="M1015" s="40"/>
      <c r="N1015" s="58"/>
      <c r="O1015" s="61"/>
      <c r="W1015" s="98" t="b">
        <f t="shared" si="15"/>
        <v>0</v>
      </c>
      <c r="Y1015" s="32" t="str">
        <f>IF($W1015,VLOOKUP($B1015,项目阶段与里程碑!$B:$E,3,FALSE),"")</f>
        <v/>
      </c>
      <c r="Z1015" s="32" t="str">
        <f>IF($W1015,VLOOKUP($B1015,项目阶段与里程碑!$B:$E,4,FALSE),"")</f>
        <v/>
      </c>
      <c r="AA1015" t="e">
        <f>VLOOKUP(F1015,内部通讯录!$B:$F,5,FALSE)</f>
        <v>#N/A</v>
      </c>
      <c r="AB1015" t="str">
        <f>IFERROR(VLOOKUP($AA1015,项目参数!$I$14:$J$21,2,FALSE),"")</f>
        <v/>
      </c>
    </row>
    <row r="1016" spans="1:28">
      <c r="A1016" s="8"/>
      <c r="B1016" s="8"/>
      <c r="C1016" s="8"/>
      <c r="D1016" s="8"/>
      <c r="E1016" s="8"/>
      <c r="F1016" s="8"/>
      <c r="G1016" s="8"/>
      <c r="H1016" s="116"/>
      <c r="I1016" s="40"/>
      <c r="J1016" s="120" t="str">
        <f>IF(AND($H1016&gt;0,$I1016&lt;&gt;"",$I1016&gt;40000),IFERROR(WORKDAY.INTL($I1016,INT(($H1016+项目参数!$J$29-1)/项目参数!$J$29)-1,1,项目参数!$B$2:$B$200),WORKDAY($I1016,INT(($H1016+项目参数!$J$29-1)/项目参数!$J$29)-1,1)),"")</f>
        <v/>
      </c>
      <c r="K1016" s="121" t="str">
        <f>IF(AND($L1016&lt;&gt;"",$L1016&gt;40000,$M1016&lt;&gt;"",$M1016&gt;40000),(1+IFERROR(NETWORKDAYS.INTL($L1016,$M1016,1,项目参数!$B$2:$B$200),NETWORKDAYS($L1016,$M1016,1)))*项目参数!$J$29,"")</f>
        <v/>
      </c>
      <c r="L1016" s="40"/>
      <c r="M1016" s="40"/>
      <c r="N1016" s="58"/>
      <c r="O1016" s="61"/>
      <c r="W1016" s="98" t="b">
        <f t="shared" si="15"/>
        <v>0</v>
      </c>
      <c r="Y1016" s="32" t="str">
        <f>IF($W1016,VLOOKUP($B1016,项目阶段与里程碑!$B:$E,3,FALSE),"")</f>
        <v/>
      </c>
      <c r="Z1016" s="32" t="str">
        <f>IF($W1016,VLOOKUP($B1016,项目阶段与里程碑!$B:$E,4,FALSE),"")</f>
        <v/>
      </c>
      <c r="AA1016" t="e">
        <f>VLOOKUP(F1016,内部通讯录!$B:$F,5,FALSE)</f>
        <v>#N/A</v>
      </c>
      <c r="AB1016" t="str">
        <f>IFERROR(VLOOKUP($AA1016,项目参数!$I$14:$J$21,2,FALSE),"")</f>
        <v/>
      </c>
    </row>
    <row r="1017" spans="1:28">
      <c r="A1017" s="8"/>
      <c r="B1017" s="8"/>
      <c r="C1017" s="8"/>
      <c r="D1017" s="8"/>
      <c r="E1017" s="8"/>
      <c r="F1017" s="8"/>
      <c r="G1017" s="8"/>
      <c r="H1017" s="116"/>
      <c r="I1017" s="40"/>
      <c r="J1017" s="120" t="str">
        <f>IF(AND($H1017&gt;0,$I1017&lt;&gt;"",$I1017&gt;40000),IFERROR(WORKDAY.INTL($I1017,INT(($H1017+项目参数!$J$29-1)/项目参数!$J$29)-1,1,项目参数!$B$2:$B$200),WORKDAY($I1017,INT(($H1017+项目参数!$J$29-1)/项目参数!$J$29)-1,1)),"")</f>
        <v/>
      </c>
      <c r="K1017" s="121" t="str">
        <f>IF(AND($L1017&lt;&gt;"",$L1017&gt;40000,$M1017&lt;&gt;"",$M1017&gt;40000),(1+IFERROR(NETWORKDAYS.INTL($L1017,$M1017,1,项目参数!$B$2:$B$200),NETWORKDAYS($L1017,$M1017,1)))*项目参数!$J$29,"")</f>
        <v/>
      </c>
      <c r="L1017" s="40"/>
      <c r="M1017" s="40"/>
      <c r="N1017" s="58"/>
      <c r="O1017" s="61"/>
      <c r="W1017" s="98" t="b">
        <f t="shared" si="15"/>
        <v>0</v>
      </c>
      <c r="Y1017" s="32" t="str">
        <f>IF($W1017,VLOOKUP($B1017,项目阶段与里程碑!$B:$E,3,FALSE),"")</f>
        <v/>
      </c>
      <c r="Z1017" s="32" t="str">
        <f>IF($W1017,VLOOKUP($B1017,项目阶段与里程碑!$B:$E,4,FALSE),"")</f>
        <v/>
      </c>
      <c r="AA1017" t="e">
        <f>VLOOKUP(F1017,内部通讯录!$B:$F,5,FALSE)</f>
        <v>#N/A</v>
      </c>
      <c r="AB1017" t="str">
        <f>IFERROR(VLOOKUP($AA1017,项目参数!$I$14:$J$21,2,FALSE),"")</f>
        <v/>
      </c>
    </row>
    <row r="1018" spans="1:28">
      <c r="A1018" s="8"/>
      <c r="B1018" s="8"/>
      <c r="C1018" s="8"/>
      <c r="D1018" s="8"/>
      <c r="E1018" s="8"/>
      <c r="F1018" s="8"/>
      <c r="G1018" s="8"/>
      <c r="H1018" s="116"/>
      <c r="I1018" s="40"/>
      <c r="J1018" s="120" t="str">
        <f>IF(AND($H1018&gt;0,$I1018&lt;&gt;"",$I1018&gt;40000),IFERROR(WORKDAY.INTL($I1018,INT(($H1018+项目参数!$J$29-1)/项目参数!$J$29)-1,1,项目参数!$B$2:$B$200),WORKDAY($I1018,INT(($H1018+项目参数!$J$29-1)/项目参数!$J$29)-1,1)),"")</f>
        <v/>
      </c>
      <c r="K1018" s="121" t="str">
        <f>IF(AND($L1018&lt;&gt;"",$L1018&gt;40000,$M1018&lt;&gt;"",$M1018&gt;40000),(1+IFERROR(NETWORKDAYS.INTL($L1018,$M1018,1,项目参数!$B$2:$B$200),NETWORKDAYS($L1018,$M1018,1)))*项目参数!$J$29,"")</f>
        <v/>
      </c>
      <c r="L1018" s="40"/>
      <c r="M1018" s="40"/>
      <c r="N1018" s="58"/>
      <c r="O1018" s="61"/>
      <c r="W1018" s="98" t="b">
        <f t="shared" si="15"/>
        <v>0</v>
      </c>
      <c r="Y1018" s="32" t="str">
        <f>IF($W1018,VLOOKUP($B1018,项目阶段与里程碑!$B:$E,3,FALSE),"")</f>
        <v/>
      </c>
      <c r="Z1018" s="32" t="str">
        <f>IF($W1018,VLOOKUP($B1018,项目阶段与里程碑!$B:$E,4,FALSE),"")</f>
        <v/>
      </c>
      <c r="AA1018" t="e">
        <f>VLOOKUP(F1018,内部通讯录!$B:$F,5,FALSE)</f>
        <v>#N/A</v>
      </c>
      <c r="AB1018" t="str">
        <f>IFERROR(VLOOKUP($AA1018,项目参数!$I$14:$J$21,2,FALSE),"")</f>
        <v/>
      </c>
    </row>
    <row r="1019" spans="1:28">
      <c r="A1019" s="8"/>
      <c r="B1019" s="8"/>
      <c r="C1019" s="8"/>
      <c r="D1019" s="8"/>
      <c r="E1019" s="8"/>
      <c r="F1019" s="8"/>
      <c r="G1019" s="8"/>
      <c r="H1019" s="116"/>
      <c r="I1019" s="40"/>
      <c r="J1019" s="120" t="str">
        <f>IF(AND($H1019&gt;0,$I1019&lt;&gt;"",$I1019&gt;40000),IFERROR(WORKDAY.INTL($I1019,INT(($H1019+项目参数!$J$29-1)/项目参数!$J$29)-1,1,项目参数!$B$2:$B$200),WORKDAY($I1019,INT(($H1019+项目参数!$J$29-1)/项目参数!$J$29)-1,1)),"")</f>
        <v/>
      </c>
      <c r="K1019" s="121" t="str">
        <f>IF(AND($L1019&lt;&gt;"",$L1019&gt;40000,$M1019&lt;&gt;"",$M1019&gt;40000),(1+IFERROR(NETWORKDAYS.INTL($L1019,$M1019,1,项目参数!$B$2:$B$200),NETWORKDAYS($L1019,$M1019,1)))*项目参数!$J$29,"")</f>
        <v/>
      </c>
      <c r="L1019" s="40"/>
      <c r="M1019" s="40"/>
      <c r="N1019" s="58"/>
      <c r="O1019" s="61"/>
      <c r="W1019" s="98" t="b">
        <f t="shared" si="15"/>
        <v>0</v>
      </c>
      <c r="Y1019" s="32" t="str">
        <f>IF($W1019,VLOOKUP($B1019,项目阶段与里程碑!$B:$E,3,FALSE),"")</f>
        <v/>
      </c>
      <c r="Z1019" s="32" t="str">
        <f>IF($W1019,VLOOKUP($B1019,项目阶段与里程碑!$B:$E,4,FALSE),"")</f>
        <v/>
      </c>
      <c r="AA1019" t="e">
        <f>VLOOKUP(F1019,内部通讯录!$B:$F,5,FALSE)</f>
        <v>#N/A</v>
      </c>
      <c r="AB1019" t="str">
        <f>IFERROR(VLOOKUP($AA1019,项目参数!$I$14:$J$21,2,FALSE),"")</f>
        <v/>
      </c>
    </row>
    <row r="1020" spans="1:28">
      <c r="A1020" s="8"/>
      <c r="B1020" s="8"/>
      <c r="C1020" s="8"/>
      <c r="D1020" s="8"/>
      <c r="E1020" s="8"/>
      <c r="F1020" s="8"/>
      <c r="G1020" s="8"/>
      <c r="H1020" s="116"/>
      <c r="I1020" s="40"/>
      <c r="J1020" s="120" t="str">
        <f>IF(AND($H1020&gt;0,$I1020&lt;&gt;"",$I1020&gt;40000),IFERROR(WORKDAY.INTL($I1020,INT(($H1020+项目参数!$J$29-1)/项目参数!$J$29)-1,1,项目参数!$B$2:$B$200),WORKDAY($I1020,INT(($H1020+项目参数!$J$29-1)/项目参数!$J$29)-1,1)),"")</f>
        <v/>
      </c>
      <c r="K1020" s="121" t="str">
        <f>IF(AND($L1020&lt;&gt;"",$L1020&gt;40000,$M1020&lt;&gt;"",$M1020&gt;40000),(1+IFERROR(NETWORKDAYS.INTL($L1020,$M1020,1,项目参数!$B$2:$B$200),NETWORKDAYS($L1020,$M1020,1)))*项目参数!$J$29,"")</f>
        <v/>
      </c>
      <c r="L1020" s="40"/>
      <c r="M1020" s="40"/>
      <c r="N1020" s="58"/>
      <c r="O1020" s="61"/>
      <c r="W1020" s="98" t="b">
        <f t="shared" si="15"/>
        <v>0</v>
      </c>
      <c r="Y1020" s="32" t="str">
        <f>IF($W1020,VLOOKUP($B1020,项目阶段与里程碑!$B:$E,3,FALSE),"")</f>
        <v/>
      </c>
      <c r="Z1020" s="32" t="str">
        <f>IF($W1020,VLOOKUP($B1020,项目阶段与里程碑!$B:$E,4,FALSE),"")</f>
        <v/>
      </c>
      <c r="AA1020" t="e">
        <f>VLOOKUP(F1020,内部通讯录!$B:$F,5,FALSE)</f>
        <v>#N/A</v>
      </c>
      <c r="AB1020" t="str">
        <f>IFERROR(VLOOKUP($AA1020,项目参数!$I$14:$J$21,2,FALSE),"")</f>
        <v/>
      </c>
    </row>
    <row r="1021" spans="1:28">
      <c r="A1021" s="8"/>
      <c r="B1021" s="8"/>
      <c r="C1021" s="8"/>
      <c r="D1021" s="8"/>
      <c r="E1021" s="8"/>
      <c r="F1021" s="8"/>
      <c r="G1021" s="8"/>
      <c r="H1021" s="116"/>
      <c r="I1021" s="40"/>
      <c r="J1021" s="120" t="str">
        <f>IF(AND($H1021&gt;0,$I1021&lt;&gt;"",$I1021&gt;40000),IFERROR(WORKDAY.INTL($I1021,INT(($H1021+项目参数!$J$29-1)/项目参数!$J$29)-1,1,项目参数!$B$2:$B$200),WORKDAY($I1021,INT(($H1021+项目参数!$J$29-1)/项目参数!$J$29)-1,1)),"")</f>
        <v/>
      </c>
      <c r="K1021" s="121" t="str">
        <f>IF(AND($L1021&lt;&gt;"",$L1021&gt;40000,$M1021&lt;&gt;"",$M1021&gt;40000),(1+IFERROR(NETWORKDAYS.INTL($L1021,$M1021,1,项目参数!$B$2:$B$200),NETWORKDAYS($L1021,$M1021,1)))*项目参数!$J$29,"")</f>
        <v/>
      </c>
      <c r="L1021" s="40"/>
      <c r="M1021" s="40"/>
      <c r="N1021" s="58"/>
      <c r="O1021" s="61"/>
      <c r="W1021" s="98" t="b">
        <f t="shared" si="15"/>
        <v>0</v>
      </c>
      <c r="Y1021" s="32" t="str">
        <f>IF($W1021,VLOOKUP($B1021,项目阶段与里程碑!$B:$E,3,FALSE),"")</f>
        <v/>
      </c>
      <c r="Z1021" s="32" t="str">
        <f>IF($W1021,VLOOKUP($B1021,项目阶段与里程碑!$B:$E,4,FALSE),"")</f>
        <v/>
      </c>
      <c r="AA1021" t="e">
        <f>VLOOKUP(F1021,内部通讯录!$B:$F,5,FALSE)</f>
        <v>#N/A</v>
      </c>
      <c r="AB1021" t="str">
        <f>IFERROR(VLOOKUP($AA1021,项目参数!$I$14:$J$21,2,FALSE),"")</f>
        <v/>
      </c>
    </row>
    <row r="1022" spans="1:28">
      <c r="A1022" s="8"/>
      <c r="B1022" s="8"/>
      <c r="C1022" s="8"/>
      <c r="D1022" s="8"/>
      <c r="E1022" s="8"/>
      <c r="F1022" s="8"/>
      <c r="G1022" s="8"/>
      <c r="H1022" s="116"/>
      <c r="I1022" s="40"/>
      <c r="J1022" s="120" t="str">
        <f>IF(AND($H1022&gt;0,$I1022&lt;&gt;"",$I1022&gt;40000),IFERROR(WORKDAY.INTL($I1022,INT(($H1022+项目参数!$J$29-1)/项目参数!$J$29)-1,1,项目参数!$B$2:$B$200),WORKDAY($I1022,INT(($H1022+项目参数!$J$29-1)/项目参数!$J$29)-1,1)),"")</f>
        <v/>
      </c>
      <c r="K1022" s="121" t="str">
        <f>IF(AND($L1022&lt;&gt;"",$L1022&gt;40000,$M1022&lt;&gt;"",$M1022&gt;40000),(1+IFERROR(NETWORKDAYS.INTL($L1022,$M1022,1,项目参数!$B$2:$B$200),NETWORKDAYS($L1022,$M1022,1)))*项目参数!$J$29,"")</f>
        <v/>
      </c>
      <c r="L1022" s="40"/>
      <c r="M1022" s="40"/>
      <c r="N1022" s="58"/>
      <c r="O1022" s="61"/>
      <c r="W1022" s="98" t="b">
        <f t="shared" si="15"/>
        <v>0</v>
      </c>
      <c r="Y1022" s="32" t="str">
        <f>IF($W1022,VLOOKUP($B1022,项目阶段与里程碑!$B:$E,3,FALSE),"")</f>
        <v/>
      </c>
      <c r="Z1022" s="32" t="str">
        <f>IF($W1022,VLOOKUP($B1022,项目阶段与里程碑!$B:$E,4,FALSE),"")</f>
        <v/>
      </c>
      <c r="AA1022" t="e">
        <f>VLOOKUP(F1022,内部通讯录!$B:$F,5,FALSE)</f>
        <v>#N/A</v>
      </c>
      <c r="AB1022" t="str">
        <f>IFERROR(VLOOKUP($AA1022,项目参数!$I$14:$J$21,2,FALSE),"")</f>
        <v/>
      </c>
    </row>
    <row r="1023" spans="1:28">
      <c r="A1023" s="8"/>
      <c r="B1023" s="8"/>
      <c r="C1023" s="8"/>
      <c r="D1023" s="8"/>
      <c r="E1023" s="8"/>
      <c r="F1023" s="8"/>
      <c r="G1023" s="8"/>
      <c r="H1023" s="116"/>
      <c r="I1023" s="40"/>
      <c r="J1023" s="120" t="str">
        <f>IF(AND($H1023&gt;0,$I1023&lt;&gt;"",$I1023&gt;40000),IFERROR(WORKDAY.INTL($I1023,INT(($H1023+项目参数!$J$29-1)/项目参数!$J$29)-1,1,项目参数!$B$2:$B$200),WORKDAY($I1023,INT(($H1023+项目参数!$J$29-1)/项目参数!$J$29)-1,1)),"")</f>
        <v/>
      </c>
      <c r="K1023" s="121" t="str">
        <f>IF(AND($L1023&lt;&gt;"",$L1023&gt;40000,$M1023&lt;&gt;"",$M1023&gt;40000),(1+IFERROR(NETWORKDAYS.INTL($L1023,$M1023,1,项目参数!$B$2:$B$200),NETWORKDAYS($L1023,$M1023,1)))*项目参数!$J$29,"")</f>
        <v/>
      </c>
      <c r="L1023" s="40"/>
      <c r="M1023" s="40"/>
      <c r="N1023" s="58"/>
      <c r="O1023" s="61"/>
      <c r="W1023" s="98" t="b">
        <f t="shared" si="15"/>
        <v>0</v>
      </c>
      <c r="Y1023" s="32" t="str">
        <f>IF($W1023,VLOOKUP($B1023,项目阶段与里程碑!$B:$E,3,FALSE),"")</f>
        <v/>
      </c>
      <c r="Z1023" s="32" t="str">
        <f>IF($W1023,VLOOKUP($B1023,项目阶段与里程碑!$B:$E,4,FALSE),"")</f>
        <v/>
      </c>
      <c r="AA1023" t="e">
        <f>VLOOKUP(F1023,内部通讯录!$B:$F,5,FALSE)</f>
        <v>#N/A</v>
      </c>
      <c r="AB1023" t="str">
        <f>IFERROR(VLOOKUP($AA1023,项目参数!$I$14:$J$21,2,FALSE),"")</f>
        <v/>
      </c>
    </row>
    <row r="1024" spans="1:28">
      <c r="A1024" s="8"/>
      <c r="B1024" s="8"/>
      <c r="C1024" s="8"/>
      <c r="D1024" s="8"/>
      <c r="E1024" s="8"/>
      <c r="F1024" s="8"/>
      <c r="G1024" s="8"/>
      <c r="H1024" s="116"/>
      <c r="I1024" s="40"/>
      <c r="J1024" s="120" t="str">
        <f>IF(AND($H1024&gt;0,$I1024&lt;&gt;"",$I1024&gt;40000),IFERROR(WORKDAY.INTL($I1024,INT(($H1024+项目参数!$J$29-1)/项目参数!$J$29)-1,1,项目参数!$B$2:$B$200),WORKDAY($I1024,INT(($H1024+项目参数!$J$29-1)/项目参数!$J$29)-1,1)),"")</f>
        <v/>
      </c>
      <c r="K1024" s="121" t="str">
        <f>IF(AND($L1024&lt;&gt;"",$L1024&gt;40000,$M1024&lt;&gt;"",$M1024&gt;40000),(1+IFERROR(NETWORKDAYS.INTL($L1024,$M1024,1,项目参数!$B$2:$B$200),NETWORKDAYS($L1024,$M1024,1)))*项目参数!$J$29,"")</f>
        <v/>
      </c>
      <c r="L1024" s="40"/>
      <c r="M1024" s="40"/>
      <c r="N1024" s="58"/>
      <c r="O1024" s="61"/>
      <c r="W1024" s="98" t="b">
        <f t="shared" si="15"/>
        <v>0</v>
      </c>
      <c r="Y1024" s="32" t="str">
        <f>IF($W1024,VLOOKUP($B1024,项目阶段与里程碑!$B:$E,3,FALSE),"")</f>
        <v/>
      </c>
      <c r="Z1024" s="32" t="str">
        <f>IF($W1024,VLOOKUP($B1024,项目阶段与里程碑!$B:$E,4,FALSE),"")</f>
        <v/>
      </c>
      <c r="AA1024" t="e">
        <f>VLOOKUP(F1024,内部通讯录!$B:$F,5,FALSE)</f>
        <v>#N/A</v>
      </c>
      <c r="AB1024" t="str">
        <f>IFERROR(VLOOKUP($AA1024,项目参数!$I$14:$J$21,2,FALSE),"")</f>
        <v/>
      </c>
    </row>
    <row r="1025" spans="1:28">
      <c r="A1025" s="8"/>
      <c r="B1025" s="8"/>
      <c r="C1025" s="8"/>
      <c r="D1025" s="8"/>
      <c r="E1025" s="8"/>
      <c r="F1025" s="8"/>
      <c r="G1025" s="8"/>
      <c r="H1025" s="116"/>
      <c r="I1025" s="40"/>
      <c r="J1025" s="120" t="str">
        <f>IF(AND($H1025&gt;0,$I1025&lt;&gt;"",$I1025&gt;40000),IFERROR(WORKDAY.INTL($I1025,INT(($H1025+项目参数!$J$29-1)/项目参数!$J$29)-1,1,项目参数!$B$2:$B$200),WORKDAY($I1025,INT(($H1025+项目参数!$J$29-1)/项目参数!$J$29)-1,1)),"")</f>
        <v/>
      </c>
      <c r="K1025" s="121" t="str">
        <f>IF(AND($L1025&lt;&gt;"",$L1025&gt;40000,$M1025&lt;&gt;"",$M1025&gt;40000),(1+IFERROR(NETWORKDAYS.INTL($L1025,$M1025,1,项目参数!$B$2:$B$200),NETWORKDAYS($L1025,$M1025,1)))*项目参数!$J$29,"")</f>
        <v/>
      </c>
      <c r="L1025" s="40"/>
      <c r="M1025" s="40"/>
      <c r="N1025" s="58"/>
      <c r="O1025" s="61"/>
      <c r="W1025" s="98" t="b">
        <f t="shared" si="15"/>
        <v>0</v>
      </c>
      <c r="Y1025" s="32" t="str">
        <f>IF($W1025,VLOOKUP($B1025,项目阶段与里程碑!$B:$E,3,FALSE),"")</f>
        <v/>
      </c>
      <c r="Z1025" s="32" t="str">
        <f>IF($W1025,VLOOKUP($B1025,项目阶段与里程碑!$B:$E,4,FALSE),"")</f>
        <v/>
      </c>
      <c r="AA1025" t="e">
        <f>VLOOKUP(F1025,内部通讯录!$B:$F,5,FALSE)</f>
        <v>#N/A</v>
      </c>
      <c r="AB1025" t="str">
        <f>IFERROR(VLOOKUP($AA1025,项目参数!$I$14:$J$21,2,FALSE),"")</f>
        <v/>
      </c>
    </row>
    <row r="1026" spans="1:28">
      <c r="A1026" s="8"/>
      <c r="B1026" s="8"/>
      <c r="C1026" s="8"/>
      <c r="D1026" s="8"/>
      <c r="E1026" s="8"/>
      <c r="F1026" s="8"/>
      <c r="G1026" s="8"/>
      <c r="H1026" s="116"/>
      <c r="I1026" s="40"/>
      <c r="J1026" s="120" t="str">
        <f>IF(AND($H1026&gt;0,$I1026&lt;&gt;"",$I1026&gt;40000),IFERROR(WORKDAY.INTL($I1026,INT(($H1026+项目参数!$J$29-1)/项目参数!$J$29)-1,1,项目参数!$B$2:$B$200),WORKDAY($I1026,INT(($H1026+项目参数!$J$29-1)/项目参数!$J$29)-1,1)),"")</f>
        <v/>
      </c>
      <c r="K1026" s="121" t="str">
        <f>IF(AND($L1026&lt;&gt;"",$L1026&gt;40000,$M1026&lt;&gt;"",$M1026&gt;40000),(1+IFERROR(NETWORKDAYS.INTL($L1026,$M1026,1,项目参数!$B$2:$B$200),NETWORKDAYS($L1026,$M1026,1)))*项目参数!$J$29,"")</f>
        <v/>
      </c>
      <c r="L1026" s="40"/>
      <c r="M1026" s="40"/>
      <c r="N1026" s="58"/>
      <c r="O1026" s="61"/>
      <c r="W1026" s="98" t="b">
        <f t="shared" ref="W1026:W1089" si="16">AND(LEN(A1026)&gt;0,LEN(C1026)&gt;3,LEN(F1026)&gt;1,OR(I1026=0,AND(H1026&gt;0,I1026&gt;40000)),OR(L1026=0,L1026&gt;40000))</f>
        <v>0</v>
      </c>
      <c r="Y1026" s="32" t="str">
        <f>IF($W1026,VLOOKUP($B1026,项目阶段与里程碑!$B:$E,3,FALSE),"")</f>
        <v/>
      </c>
      <c r="Z1026" s="32" t="str">
        <f>IF($W1026,VLOOKUP($B1026,项目阶段与里程碑!$B:$E,4,FALSE),"")</f>
        <v/>
      </c>
      <c r="AA1026" t="e">
        <f>VLOOKUP(F1026,内部通讯录!$B:$F,5,FALSE)</f>
        <v>#N/A</v>
      </c>
      <c r="AB1026" t="str">
        <f>IFERROR(VLOOKUP($AA1026,项目参数!$I$14:$J$21,2,FALSE),"")</f>
        <v/>
      </c>
    </row>
    <row r="1027" spans="1:28">
      <c r="A1027" s="8"/>
      <c r="B1027" s="8"/>
      <c r="C1027" s="8"/>
      <c r="D1027" s="8"/>
      <c r="E1027" s="8"/>
      <c r="F1027" s="8"/>
      <c r="G1027" s="8"/>
      <c r="H1027" s="116"/>
      <c r="I1027" s="40"/>
      <c r="J1027" s="120" t="str">
        <f>IF(AND($H1027&gt;0,$I1027&lt;&gt;"",$I1027&gt;40000),IFERROR(WORKDAY.INTL($I1027,INT(($H1027+项目参数!$J$29-1)/项目参数!$J$29)-1,1,项目参数!$B$2:$B$200),WORKDAY($I1027,INT(($H1027+项目参数!$J$29-1)/项目参数!$J$29)-1,1)),"")</f>
        <v/>
      </c>
      <c r="K1027" s="121" t="str">
        <f>IF(AND($L1027&lt;&gt;"",$L1027&gt;40000,$M1027&lt;&gt;"",$M1027&gt;40000),(1+IFERROR(NETWORKDAYS.INTL($L1027,$M1027,1,项目参数!$B$2:$B$200),NETWORKDAYS($L1027,$M1027,1)))*项目参数!$J$29,"")</f>
        <v/>
      </c>
      <c r="L1027" s="40"/>
      <c r="M1027" s="40"/>
      <c r="N1027" s="58"/>
      <c r="O1027" s="61"/>
      <c r="W1027" s="98" t="b">
        <f t="shared" si="16"/>
        <v>0</v>
      </c>
      <c r="Y1027" s="32" t="str">
        <f>IF($W1027,VLOOKUP($B1027,项目阶段与里程碑!$B:$E,3,FALSE),"")</f>
        <v/>
      </c>
      <c r="Z1027" s="32" t="str">
        <f>IF($W1027,VLOOKUP($B1027,项目阶段与里程碑!$B:$E,4,FALSE),"")</f>
        <v/>
      </c>
      <c r="AA1027" t="e">
        <f>VLOOKUP(F1027,内部通讯录!$B:$F,5,FALSE)</f>
        <v>#N/A</v>
      </c>
      <c r="AB1027" t="str">
        <f>IFERROR(VLOOKUP($AA1027,项目参数!$I$14:$J$21,2,FALSE),"")</f>
        <v/>
      </c>
    </row>
    <row r="1028" spans="1:28">
      <c r="A1028" s="8"/>
      <c r="B1028" s="8"/>
      <c r="C1028" s="8"/>
      <c r="D1028" s="8"/>
      <c r="E1028" s="8"/>
      <c r="F1028" s="8"/>
      <c r="G1028" s="8"/>
      <c r="H1028" s="116"/>
      <c r="I1028" s="40"/>
      <c r="J1028" s="120" t="str">
        <f>IF(AND($H1028&gt;0,$I1028&lt;&gt;"",$I1028&gt;40000),IFERROR(WORKDAY.INTL($I1028,INT(($H1028+项目参数!$J$29-1)/项目参数!$J$29)-1,1,项目参数!$B$2:$B$200),WORKDAY($I1028,INT(($H1028+项目参数!$J$29-1)/项目参数!$J$29)-1,1)),"")</f>
        <v/>
      </c>
      <c r="K1028" s="121" t="str">
        <f>IF(AND($L1028&lt;&gt;"",$L1028&gt;40000,$M1028&lt;&gt;"",$M1028&gt;40000),(1+IFERROR(NETWORKDAYS.INTL($L1028,$M1028,1,项目参数!$B$2:$B$200),NETWORKDAYS($L1028,$M1028,1)))*项目参数!$J$29,"")</f>
        <v/>
      </c>
      <c r="L1028" s="40"/>
      <c r="M1028" s="40"/>
      <c r="N1028" s="58"/>
      <c r="O1028" s="61"/>
      <c r="W1028" s="98" t="b">
        <f t="shared" si="16"/>
        <v>0</v>
      </c>
      <c r="Y1028" s="32" t="str">
        <f>IF($W1028,VLOOKUP($B1028,项目阶段与里程碑!$B:$E,3,FALSE),"")</f>
        <v/>
      </c>
      <c r="Z1028" s="32" t="str">
        <f>IF($W1028,VLOOKUP($B1028,项目阶段与里程碑!$B:$E,4,FALSE),"")</f>
        <v/>
      </c>
      <c r="AA1028" t="e">
        <f>VLOOKUP(F1028,内部通讯录!$B:$F,5,FALSE)</f>
        <v>#N/A</v>
      </c>
      <c r="AB1028" t="str">
        <f>IFERROR(VLOOKUP($AA1028,项目参数!$I$14:$J$21,2,FALSE),"")</f>
        <v/>
      </c>
    </row>
    <row r="1029" spans="1:28">
      <c r="A1029" s="8"/>
      <c r="B1029" s="8"/>
      <c r="C1029" s="8"/>
      <c r="D1029" s="8"/>
      <c r="E1029" s="8"/>
      <c r="F1029" s="8"/>
      <c r="G1029" s="8"/>
      <c r="H1029" s="116"/>
      <c r="I1029" s="40"/>
      <c r="J1029" s="120" t="str">
        <f>IF(AND($H1029&gt;0,$I1029&lt;&gt;"",$I1029&gt;40000),IFERROR(WORKDAY.INTL($I1029,INT(($H1029+项目参数!$J$29-1)/项目参数!$J$29)-1,1,项目参数!$B$2:$B$200),WORKDAY($I1029,INT(($H1029+项目参数!$J$29-1)/项目参数!$J$29)-1,1)),"")</f>
        <v/>
      </c>
      <c r="K1029" s="121" t="str">
        <f>IF(AND($L1029&lt;&gt;"",$L1029&gt;40000,$M1029&lt;&gt;"",$M1029&gt;40000),(1+IFERROR(NETWORKDAYS.INTL($L1029,$M1029,1,项目参数!$B$2:$B$200),NETWORKDAYS($L1029,$M1029,1)))*项目参数!$J$29,"")</f>
        <v/>
      </c>
      <c r="L1029" s="40"/>
      <c r="M1029" s="40"/>
      <c r="N1029" s="58"/>
      <c r="O1029" s="61"/>
      <c r="W1029" s="98" t="b">
        <f t="shared" si="16"/>
        <v>0</v>
      </c>
      <c r="Y1029" s="32" t="str">
        <f>IF($W1029,VLOOKUP($B1029,项目阶段与里程碑!$B:$E,3,FALSE),"")</f>
        <v/>
      </c>
      <c r="Z1029" s="32" t="str">
        <f>IF($W1029,VLOOKUP($B1029,项目阶段与里程碑!$B:$E,4,FALSE),"")</f>
        <v/>
      </c>
      <c r="AA1029" t="e">
        <f>VLOOKUP(F1029,内部通讯录!$B:$F,5,FALSE)</f>
        <v>#N/A</v>
      </c>
      <c r="AB1029" t="str">
        <f>IFERROR(VLOOKUP($AA1029,项目参数!$I$14:$J$21,2,FALSE),"")</f>
        <v/>
      </c>
    </row>
    <row r="1030" spans="1:28">
      <c r="A1030" s="8"/>
      <c r="B1030" s="8"/>
      <c r="C1030" s="8"/>
      <c r="D1030" s="8"/>
      <c r="E1030" s="8"/>
      <c r="F1030" s="8"/>
      <c r="G1030" s="8"/>
      <c r="H1030" s="116"/>
      <c r="I1030" s="40"/>
      <c r="J1030" s="120" t="str">
        <f>IF(AND($H1030&gt;0,$I1030&lt;&gt;"",$I1030&gt;40000),IFERROR(WORKDAY.INTL($I1030,INT(($H1030+项目参数!$J$29-1)/项目参数!$J$29)-1,1,项目参数!$B$2:$B$200),WORKDAY($I1030,INT(($H1030+项目参数!$J$29-1)/项目参数!$J$29)-1,1)),"")</f>
        <v/>
      </c>
      <c r="K1030" s="121" t="str">
        <f>IF(AND($L1030&lt;&gt;"",$L1030&gt;40000,$M1030&lt;&gt;"",$M1030&gt;40000),(1+IFERROR(NETWORKDAYS.INTL($L1030,$M1030,1,项目参数!$B$2:$B$200),NETWORKDAYS($L1030,$M1030,1)))*项目参数!$J$29,"")</f>
        <v/>
      </c>
      <c r="L1030" s="40"/>
      <c r="M1030" s="40"/>
      <c r="N1030" s="58"/>
      <c r="O1030" s="61"/>
      <c r="W1030" s="98" t="b">
        <f t="shared" si="16"/>
        <v>0</v>
      </c>
      <c r="Y1030" s="32" t="str">
        <f>IF($W1030,VLOOKUP($B1030,项目阶段与里程碑!$B:$E,3,FALSE),"")</f>
        <v/>
      </c>
      <c r="Z1030" s="32" t="str">
        <f>IF($W1030,VLOOKUP($B1030,项目阶段与里程碑!$B:$E,4,FALSE),"")</f>
        <v/>
      </c>
      <c r="AA1030" t="e">
        <f>VLOOKUP(F1030,内部通讯录!$B:$F,5,FALSE)</f>
        <v>#N/A</v>
      </c>
      <c r="AB1030" t="str">
        <f>IFERROR(VLOOKUP($AA1030,项目参数!$I$14:$J$21,2,FALSE),"")</f>
        <v/>
      </c>
    </row>
    <row r="1031" spans="1:28">
      <c r="A1031" s="8"/>
      <c r="B1031" s="8"/>
      <c r="C1031" s="8"/>
      <c r="D1031" s="8"/>
      <c r="E1031" s="8"/>
      <c r="F1031" s="8"/>
      <c r="G1031" s="8"/>
      <c r="H1031" s="116"/>
      <c r="I1031" s="40"/>
      <c r="J1031" s="120" t="str">
        <f>IF(AND($H1031&gt;0,$I1031&lt;&gt;"",$I1031&gt;40000),IFERROR(WORKDAY.INTL($I1031,INT(($H1031+项目参数!$J$29-1)/项目参数!$J$29)-1,1,项目参数!$B$2:$B$200),WORKDAY($I1031,INT(($H1031+项目参数!$J$29-1)/项目参数!$J$29)-1,1)),"")</f>
        <v/>
      </c>
      <c r="K1031" s="121" t="str">
        <f>IF(AND($L1031&lt;&gt;"",$L1031&gt;40000,$M1031&lt;&gt;"",$M1031&gt;40000),(1+IFERROR(NETWORKDAYS.INTL($L1031,$M1031,1,项目参数!$B$2:$B$200),NETWORKDAYS($L1031,$M1031,1)))*项目参数!$J$29,"")</f>
        <v/>
      </c>
      <c r="L1031" s="40"/>
      <c r="M1031" s="40"/>
      <c r="N1031" s="58"/>
      <c r="O1031" s="61"/>
      <c r="W1031" s="98" t="b">
        <f t="shared" si="16"/>
        <v>0</v>
      </c>
      <c r="Y1031" s="32" t="str">
        <f>IF($W1031,VLOOKUP($B1031,项目阶段与里程碑!$B:$E,3,FALSE),"")</f>
        <v/>
      </c>
      <c r="Z1031" s="32" t="str">
        <f>IF($W1031,VLOOKUP($B1031,项目阶段与里程碑!$B:$E,4,FALSE),"")</f>
        <v/>
      </c>
      <c r="AA1031" t="e">
        <f>VLOOKUP(F1031,内部通讯录!$B:$F,5,FALSE)</f>
        <v>#N/A</v>
      </c>
      <c r="AB1031" t="str">
        <f>IFERROR(VLOOKUP($AA1031,项目参数!$I$14:$J$21,2,FALSE),"")</f>
        <v/>
      </c>
    </row>
    <row r="1032" spans="1:28">
      <c r="A1032" s="8"/>
      <c r="B1032" s="8"/>
      <c r="C1032" s="8"/>
      <c r="D1032" s="8"/>
      <c r="E1032" s="8"/>
      <c r="F1032" s="8"/>
      <c r="G1032" s="8"/>
      <c r="H1032" s="116"/>
      <c r="I1032" s="40"/>
      <c r="J1032" s="120" t="str">
        <f>IF(AND($H1032&gt;0,$I1032&lt;&gt;"",$I1032&gt;40000),IFERROR(WORKDAY.INTL($I1032,INT(($H1032+项目参数!$J$29-1)/项目参数!$J$29)-1,1,项目参数!$B$2:$B$200),WORKDAY($I1032,INT(($H1032+项目参数!$J$29-1)/项目参数!$J$29)-1,1)),"")</f>
        <v/>
      </c>
      <c r="K1032" s="121" t="str">
        <f>IF(AND($L1032&lt;&gt;"",$L1032&gt;40000,$M1032&lt;&gt;"",$M1032&gt;40000),(1+IFERROR(NETWORKDAYS.INTL($L1032,$M1032,1,项目参数!$B$2:$B$200),NETWORKDAYS($L1032,$M1032,1)))*项目参数!$J$29,"")</f>
        <v/>
      </c>
      <c r="L1032" s="40"/>
      <c r="M1032" s="40"/>
      <c r="N1032" s="58"/>
      <c r="O1032" s="61"/>
      <c r="W1032" s="98" t="b">
        <f t="shared" si="16"/>
        <v>0</v>
      </c>
      <c r="Y1032" s="32" t="str">
        <f>IF($W1032,VLOOKUP($B1032,项目阶段与里程碑!$B:$E,3,FALSE),"")</f>
        <v/>
      </c>
      <c r="Z1032" s="32" t="str">
        <f>IF($W1032,VLOOKUP($B1032,项目阶段与里程碑!$B:$E,4,FALSE),"")</f>
        <v/>
      </c>
      <c r="AA1032" t="e">
        <f>VLOOKUP(F1032,内部通讯录!$B:$F,5,FALSE)</f>
        <v>#N/A</v>
      </c>
      <c r="AB1032" t="str">
        <f>IFERROR(VLOOKUP($AA1032,项目参数!$I$14:$J$21,2,FALSE),"")</f>
        <v/>
      </c>
    </row>
    <row r="1033" spans="1:28">
      <c r="A1033" s="8"/>
      <c r="B1033" s="8"/>
      <c r="C1033" s="8"/>
      <c r="D1033" s="8"/>
      <c r="E1033" s="8"/>
      <c r="F1033" s="8"/>
      <c r="G1033" s="8"/>
      <c r="H1033" s="116"/>
      <c r="I1033" s="40"/>
      <c r="J1033" s="120" t="str">
        <f>IF(AND($H1033&gt;0,$I1033&lt;&gt;"",$I1033&gt;40000),IFERROR(WORKDAY.INTL($I1033,INT(($H1033+项目参数!$J$29-1)/项目参数!$J$29)-1,1,项目参数!$B$2:$B$200),WORKDAY($I1033,INT(($H1033+项目参数!$J$29-1)/项目参数!$J$29)-1,1)),"")</f>
        <v/>
      </c>
      <c r="K1033" s="121" t="str">
        <f>IF(AND($L1033&lt;&gt;"",$L1033&gt;40000,$M1033&lt;&gt;"",$M1033&gt;40000),(1+IFERROR(NETWORKDAYS.INTL($L1033,$M1033,1,项目参数!$B$2:$B$200),NETWORKDAYS($L1033,$M1033,1)))*项目参数!$J$29,"")</f>
        <v/>
      </c>
      <c r="L1033" s="40"/>
      <c r="M1033" s="40"/>
      <c r="N1033" s="58"/>
      <c r="O1033" s="61"/>
      <c r="W1033" s="98" t="b">
        <f t="shared" si="16"/>
        <v>0</v>
      </c>
      <c r="Y1033" s="32" t="str">
        <f>IF($W1033,VLOOKUP($B1033,项目阶段与里程碑!$B:$E,3,FALSE),"")</f>
        <v/>
      </c>
      <c r="Z1033" s="32" t="str">
        <f>IF($W1033,VLOOKUP($B1033,项目阶段与里程碑!$B:$E,4,FALSE),"")</f>
        <v/>
      </c>
      <c r="AA1033" t="e">
        <f>VLOOKUP(F1033,内部通讯录!$B:$F,5,FALSE)</f>
        <v>#N/A</v>
      </c>
      <c r="AB1033" t="str">
        <f>IFERROR(VLOOKUP($AA1033,项目参数!$I$14:$J$21,2,FALSE),"")</f>
        <v/>
      </c>
    </row>
    <row r="1034" spans="1:28">
      <c r="A1034" s="8"/>
      <c r="B1034" s="8"/>
      <c r="C1034" s="8"/>
      <c r="D1034" s="8"/>
      <c r="E1034" s="8"/>
      <c r="F1034" s="8"/>
      <c r="G1034" s="8"/>
      <c r="H1034" s="116"/>
      <c r="I1034" s="40"/>
      <c r="J1034" s="120" t="str">
        <f>IF(AND($H1034&gt;0,$I1034&lt;&gt;"",$I1034&gt;40000),IFERROR(WORKDAY.INTL($I1034,INT(($H1034+项目参数!$J$29-1)/项目参数!$J$29)-1,1,项目参数!$B$2:$B$200),WORKDAY($I1034,INT(($H1034+项目参数!$J$29-1)/项目参数!$J$29)-1,1)),"")</f>
        <v/>
      </c>
      <c r="K1034" s="121" t="str">
        <f>IF(AND($L1034&lt;&gt;"",$L1034&gt;40000,$M1034&lt;&gt;"",$M1034&gt;40000),(1+IFERROR(NETWORKDAYS.INTL($L1034,$M1034,1,项目参数!$B$2:$B$200),NETWORKDAYS($L1034,$M1034,1)))*项目参数!$J$29,"")</f>
        <v/>
      </c>
      <c r="L1034" s="40"/>
      <c r="M1034" s="40"/>
      <c r="N1034" s="58"/>
      <c r="O1034" s="61"/>
      <c r="W1034" s="98" t="b">
        <f t="shared" si="16"/>
        <v>0</v>
      </c>
      <c r="Y1034" s="32" t="str">
        <f>IF($W1034,VLOOKUP($B1034,项目阶段与里程碑!$B:$E,3,FALSE),"")</f>
        <v/>
      </c>
      <c r="Z1034" s="32" t="str">
        <f>IF($W1034,VLOOKUP($B1034,项目阶段与里程碑!$B:$E,4,FALSE),"")</f>
        <v/>
      </c>
      <c r="AA1034" t="e">
        <f>VLOOKUP(F1034,内部通讯录!$B:$F,5,FALSE)</f>
        <v>#N/A</v>
      </c>
      <c r="AB1034" t="str">
        <f>IFERROR(VLOOKUP($AA1034,项目参数!$I$14:$J$21,2,FALSE),"")</f>
        <v/>
      </c>
    </row>
    <row r="1035" spans="1:28">
      <c r="A1035" s="8"/>
      <c r="B1035" s="8"/>
      <c r="C1035" s="8"/>
      <c r="D1035" s="8"/>
      <c r="E1035" s="8"/>
      <c r="F1035" s="8"/>
      <c r="G1035" s="8"/>
      <c r="H1035" s="116"/>
      <c r="I1035" s="40"/>
      <c r="J1035" s="120" t="str">
        <f>IF(AND($H1035&gt;0,$I1035&lt;&gt;"",$I1035&gt;40000),IFERROR(WORKDAY.INTL($I1035,INT(($H1035+项目参数!$J$29-1)/项目参数!$J$29)-1,1,项目参数!$B$2:$B$200),WORKDAY($I1035,INT(($H1035+项目参数!$J$29-1)/项目参数!$J$29)-1,1)),"")</f>
        <v/>
      </c>
      <c r="K1035" s="121" t="str">
        <f>IF(AND($L1035&lt;&gt;"",$L1035&gt;40000,$M1035&lt;&gt;"",$M1035&gt;40000),(1+IFERROR(NETWORKDAYS.INTL($L1035,$M1035,1,项目参数!$B$2:$B$200),NETWORKDAYS($L1035,$M1035,1)))*项目参数!$J$29,"")</f>
        <v/>
      </c>
      <c r="L1035" s="40"/>
      <c r="M1035" s="40"/>
      <c r="N1035" s="58"/>
      <c r="O1035" s="61"/>
      <c r="W1035" s="98" t="b">
        <f t="shared" si="16"/>
        <v>0</v>
      </c>
      <c r="Y1035" s="32" t="str">
        <f>IF($W1035,VLOOKUP($B1035,项目阶段与里程碑!$B:$E,3,FALSE),"")</f>
        <v/>
      </c>
      <c r="Z1035" s="32" t="str">
        <f>IF($W1035,VLOOKUP($B1035,项目阶段与里程碑!$B:$E,4,FALSE),"")</f>
        <v/>
      </c>
      <c r="AA1035" t="e">
        <f>VLOOKUP(F1035,内部通讯录!$B:$F,5,FALSE)</f>
        <v>#N/A</v>
      </c>
      <c r="AB1035" t="str">
        <f>IFERROR(VLOOKUP($AA1035,项目参数!$I$14:$J$21,2,FALSE),"")</f>
        <v/>
      </c>
    </row>
    <row r="1036" spans="1:28">
      <c r="A1036" s="8"/>
      <c r="B1036" s="8"/>
      <c r="C1036" s="8"/>
      <c r="D1036" s="8"/>
      <c r="E1036" s="8"/>
      <c r="F1036" s="8"/>
      <c r="G1036" s="8"/>
      <c r="H1036" s="116"/>
      <c r="I1036" s="40"/>
      <c r="J1036" s="120" t="str">
        <f>IF(AND($H1036&gt;0,$I1036&lt;&gt;"",$I1036&gt;40000),IFERROR(WORKDAY.INTL($I1036,INT(($H1036+项目参数!$J$29-1)/项目参数!$J$29)-1,1,项目参数!$B$2:$B$200),WORKDAY($I1036,INT(($H1036+项目参数!$J$29-1)/项目参数!$J$29)-1,1)),"")</f>
        <v/>
      </c>
      <c r="K1036" s="121" t="str">
        <f>IF(AND($L1036&lt;&gt;"",$L1036&gt;40000,$M1036&lt;&gt;"",$M1036&gt;40000),(1+IFERROR(NETWORKDAYS.INTL($L1036,$M1036,1,项目参数!$B$2:$B$200),NETWORKDAYS($L1036,$M1036,1)))*项目参数!$J$29,"")</f>
        <v/>
      </c>
      <c r="L1036" s="40"/>
      <c r="M1036" s="40"/>
      <c r="N1036" s="58"/>
      <c r="O1036" s="61"/>
      <c r="W1036" s="98" t="b">
        <f t="shared" si="16"/>
        <v>0</v>
      </c>
      <c r="Y1036" s="32" t="str">
        <f>IF($W1036,VLOOKUP($B1036,项目阶段与里程碑!$B:$E,3,FALSE),"")</f>
        <v/>
      </c>
      <c r="Z1036" s="32" t="str">
        <f>IF($W1036,VLOOKUP($B1036,项目阶段与里程碑!$B:$E,4,FALSE),"")</f>
        <v/>
      </c>
      <c r="AA1036" t="e">
        <f>VLOOKUP(F1036,内部通讯录!$B:$F,5,FALSE)</f>
        <v>#N/A</v>
      </c>
      <c r="AB1036" t="str">
        <f>IFERROR(VLOOKUP($AA1036,项目参数!$I$14:$J$21,2,FALSE),"")</f>
        <v/>
      </c>
    </row>
    <row r="1037" spans="1:28">
      <c r="A1037" s="8"/>
      <c r="B1037" s="8"/>
      <c r="C1037" s="8"/>
      <c r="D1037" s="8"/>
      <c r="E1037" s="8"/>
      <c r="F1037" s="8"/>
      <c r="G1037" s="8"/>
      <c r="H1037" s="116"/>
      <c r="I1037" s="40"/>
      <c r="J1037" s="120" t="str">
        <f>IF(AND($H1037&gt;0,$I1037&lt;&gt;"",$I1037&gt;40000),IFERROR(WORKDAY.INTL($I1037,INT(($H1037+项目参数!$J$29-1)/项目参数!$J$29)-1,1,项目参数!$B$2:$B$200),WORKDAY($I1037,INT(($H1037+项目参数!$J$29-1)/项目参数!$J$29)-1,1)),"")</f>
        <v/>
      </c>
      <c r="K1037" s="121" t="str">
        <f>IF(AND($L1037&lt;&gt;"",$L1037&gt;40000,$M1037&lt;&gt;"",$M1037&gt;40000),(1+IFERROR(NETWORKDAYS.INTL($L1037,$M1037,1,项目参数!$B$2:$B$200),NETWORKDAYS($L1037,$M1037,1)))*项目参数!$J$29,"")</f>
        <v/>
      </c>
      <c r="L1037" s="40"/>
      <c r="M1037" s="40"/>
      <c r="N1037" s="58"/>
      <c r="O1037" s="61"/>
      <c r="W1037" s="98" t="b">
        <f t="shared" si="16"/>
        <v>0</v>
      </c>
      <c r="Y1037" s="32" t="str">
        <f>IF($W1037,VLOOKUP($B1037,项目阶段与里程碑!$B:$E,3,FALSE),"")</f>
        <v/>
      </c>
      <c r="Z1037" s="32" t="str">
        <f>IF($W1037,VLOOKUP($B1037,项目阶段与里程碑!$B:$E,4,FALSE),"")</f>
        <v/>
      </c>
      <c r="AA1037" t="e">
        <f>VLOOKUP(F1037,内部通讯录!$B:$F,5,FALSE)</f>
        <v>#N/A</v>
      </c>
      <c r="AB1037" t="str">
        <f>IFERROR(VLOOKUP($AA1037,项目参数!$I$14:$J$21,2,FALSE),"")</f>
        <v/>
      </c>
    </row>
    <row r="1038" spans="1:28">
      <c r="A1038" s="8"/>
      <c r="B1038" s="8"/>
      <c r="C1038" s="8"/>
      <c r="D1038" s="8"/>
      <c r="E1038" s="8"/>
      <c r="F1038" s="8"/>
      <c r="G1038" s="8"/>
      <c r="H1038" s="116"/>
      <c r="I1038" s="40"/>
      <c r="J1038" s="120" t="str">
        <f>IF(AND($H1038&gt;0,$I1038&lt;&gt;"",$I1038&gt;40000),IFERROR(WORKDAY.INTL($I1038,INT(($H1038+项目参数!$J$29-1)/项目参数!$J$29)-1,1,项目参数!$B$2:$B$200),WORKDAY($I1038,INT(($H1038+项目参数!$J$29-1)/项目参数!$J$29)-1,1)),"")</f>
        <v/>
      </c>
      <c r="K1038" s="121" t="str">
        <f>IF(AND($L1038&lt;&gt;"",$L1038&gt;40000,$M1038&lt;&gt;"",$M1038&gt;40000),(1+IFERROR(NETWORKDAYS.INTL($L1038,$M1038,1,项目参数!$B$2:$B$200),NETWORKDAYS($L1038,$M1038,1)))*项目参数!$J$29,"")</f>
        <v/>
      </c>
      <c r="L1038" s="40"/>
      <c r="M1038" s="40"/>
      <c r="N1038" s="58"/>
      <c r="O1038" s="61"/>
      <c r="W1038" s="98" t="b">
        <f t="shared" si="16"/>
        <v>0</v>
      </c>
      <c r="Y1038" s="32" t="str">
        <f>IF($W1038,VLOOKUP($B1038,项目阶段与里程碑!$B:$E,3,FALSE),"")</f>
        <v/>
      </c>
      <c r="Z1038" s="32" t="str">
        <f>IF($W1038,VLOOKUP($B1038,项目阶段与里程碑!$B:$E,4,FALSE),"")</f>
        <v/>
      </c>
      <c r="AA1038" t="e">
        <f>VLOOKUP(F1038,内部通讯录!$B:$F,5,FALSE)</f>
        <v>#N/A</v>
      </c>
      <c r="AB1038" t="str">
        <f>IFERROR(VLOOKUP($AA1038,项目参数!$I$14:$J$21,2,FALSE),"")</f>
        <v/>
      </c>
    </row>
    <row r="1039" spans="1:28">
      <c r="A1039" s="8"/>
      <c r="B1039" s="8"/>
      <c r="C1039" s="8"/>
      <c r="D1039" s="8"/>
      <c r="E1039" s="8"/>
      <c r="F1039" s="8"/>
      <c r="G1039" s="8"/>
      <c r="H1039" s="116"/>
      <c r="I1039" s="40"/>
      <c r="J1039" s="120" t="str">
        <f>IF(AND($H1039&gt;0,$I1039&lt;&gt;"",$I1039&gt;40000),IFERROR(WORKDAY.INTL($I1039,INT(($H1039+项目参数!$J$29-1)/项目参数!$J$29)-1,1,项目参数!$B$2:$B$200),WORKDAY($I1039,INT(($H1039+项目参数!$J$29-1)/项目参数!$J$29)-1,1)),"")</f>
        <v/>
      </c>
      <c r="K1039" s="121" t="str">
        <f>IF(AND($L1039&lt;&gt;"",$L1039&gt;40000,$M1039&lt;&gt;"",$M1039&gt;40000),(1+IFERROR(NETWORKDAYS.INTL($L1039,$M1039,1,项目参数!$B$2:$B$200),NETWORKDAYS($L1039,$M1039,1)))*项目参数!$J$29,"")</f>
        <v/>
      </c>
      <c r="L1039" s="40"/>
      <c r="M1039" s="40"/>
      <c r="N1039" s="58"/>
      <c r="O1039" s="61"/>
      <c r="W1039" s="98" t="b">
        <f t="shared" si="16"/>
        <v>0</v>
      </c>
      <c r="Y1039" s="32" t="str">
        <f>IF($W1039,VLOOKUP($B1039,项目阶段与里程碑!$B:$E,3,FALSE),"")</f>
        <v/>
      </c>
      <c r="Z1039" s="32" t="str">
        <f>IF($W1039,VLOOKUP($B1039,项目阶段与里程碑!$B:$E,4,FALSE),"")</f>
        <v/>
      </c>
      <c r="AA1039" t="e">
        <f>VLOOKUP(F1039,内部通讯录!$B:$F,5,FALSE)</f>
        <v>#N/A</v>
      </c>
      <c r="AB1039" t="str">
        <f>IFERROR(VLOOKUP($AA1039,项目参数!$I$14:$J$21,2,FALSE),"")</f>
        <v/>
      </c>
    </row>
    <row r="1040" spans="1:28">
      <c r="A1040" s="8"/>
      <c r="B1040" s="8"/>
      <c r="C1040" s="8"/>
      <c r="D1040" s="8"/>
      <c r="E1040" s="8"/>
      <c r="F1040" s="8"/>
      <c r="G1040" s="8"/>
      <c r="H1040" s="116"/>
      <c r="I1040" s="40"/>
      <c r="J1040" s="120" t="str">
        <f>IF(AND($H1040&gt;0,$I1040&lt;&gt;"",$I1040&gt;40000),IFERROR(WORKDAY.INTL($I1040,INT(($H1040+项目参数!$J$29-1)/项目参数!$J$29)-1,1,项目参数!$B$2:$B$200),WORKDAY($I1040,INT(($H1040+项目参数!$J$29-1)/项目参数!$J$29)-1,1)),"")</f>
        <v/>
      </c>
      <c r="K1040" s="121" t="str">
        <f>IF(AND($L1040&lt;&gt;"",$L1040&gt;40000,$M1040&lt;&gt;"",$M1040&gt;40000),(1+IFERROR(NETWORKDAYS.INTL($L1040,$M1040,1,项目参数!$B$2:$B$200),NETWORKDAYS($L1040,$M1040,1)))*项目参数!$J$29,"")</f>
        <v/>
      </c>
      <c r="L1040" s="40"/>
      <c r="M1040" s="40"/>
      <c r="N1040" s="58"/>
      <c r="O1040" s="61"/>
      <c r="W1040" s="98" t="b">
        <f t="shared" si="16"/>
        <v>0</v>
      </c>
      <c r="Y1040" s="32" t="str">
        <f>IF($W1040,VLOOKUP($B1040,项目阶段与里程碑!$B:$E,3,FALSE),"")</f>
        <v/>
      </c>
      <c r="Z1040" s="32" t="str">
        <f>IF($W1040,VLOOKUP($B1040,项目阶段与里程碑!$B:$E,4,FALSE),"")</f>
        <v/>
      </c>
      <c r="AA1040" t="e">
        <f>VLOOKUP(F1040,内部通讯录!$B:$F,5,FALSE)</f>
        <v>#N/A</v>
      </c>
      <c r="AB1040" t="str">
        <f>IFERROR(VLOOKUP($AA1040,项目参数!$I$14:$J$21,2,FALSE),"")</f>
        <v/>
      </c>
    </row>
    <row r="1041" spans="1:28">
      <c r="A1041" s="8"/>
      <c r="B1041" s="8"/>
      <c r="C1041" s="8"/>
      <c r="D1041" s="8"/>
      <c r="E1041" s="8"/>
      <c r="F1041" s="8"/>
      <c r="G1041" s="8"/>
      <c r="H1041" s="116"/>
      <c r="I1041" s="40"/>
      <c r="J1041" s="120" t="str">
        <f>IF(AND($H1041&gt;0,$I1041&lt;&gt;"",$I1041&gt;40000),IFERROR(WORKDAY.INTL($I1041,INT(($H1041+项目参数!$J$29-1)/项目参数!$J$29)-1,1,项目参数!$B$2:$B$200),WORKDAY($I1041,INT(($H1041+项目参数!$J$29-1)/项目参数!$J$29)-1,1)),"")</f>
        <v/>
      </c>
      <c r="K1041" s="121" t="str">
        <f>IF(AND($L1041&lt;&gt;"",$L1041&gt;40000,$M1041&lt;&gt;"",$M1041&gt;40000),(1+IFERROR(NETWORKDAYS.INTL($L1041,$M1041,1,项目参数!$B$2:$B$200),NETWORKDAYS($L1041,$M1041,1)))*项目参数!$J$29,"")</f>
        <v/>
      </c>
      <c r="L1041" s="40"/>
      <c r="M1041" s="40"/>
      <c r="N1041" s="58"/>
      <c r="O1041" s="61"/>
      <c r="W1041" s="98" t="b">
        <f t="shared" si="16"/>
        <v>0</v>
      </c>
      <c r="Y1041" s="32" t="str">
        <f>IF($W1041,VLOOKUP($B1041,项目阶段与里程碑!$B:$E,3,FALSE),"")</f>
        <v/>
      </c>
      <c r="Z1041" s="32" t="str">
        <f>IF($W1041,VLOOKUP($B1041,项目阶段与里程碑!$B:$E,4,FALSE),"")</f>
        <v/>
      </c>
      <c r="AA1041" t="e">
        <f>VLOOKUP(F1041,内部通讯录!$B:$F,5,FALSE)</f>
        <v>#N/A</v>
      </c>
      <c r="AB1041" t="str">
        <f>IFERROR(VLOOKUP($AA1041,项目参数!$I$14:$J$21,2,FALSE),"")</f>
        <v/>
      </c>
    </row>
    <row r="1042" spans="1:28">
      <c r="A1042" s="8"/>
      <c r="B1042" s="8"/>
      <c r="C1042" s="8"/>
      <c r="D1042" s="8"/>
      <c r="E1042" s="8"/>
      <c r="F1042" s="8"/>
      <c r="G1042" s="8"/>
      <c r="H1042" s="116"/>
      <c r="I1042" s="40"/>
      <c r="J1042" s="120" t="str">
        <f>IF(AND($H1042&gt;0,$I1042&lt;&gt;"",$I1042&gt;40000),IFERROR(WORKDAY.INTL($I1042,INT(($H1042+项目参数!$J$29-1)/项目参数!$J$29)-1,1,项目参数!$B$2:$B$200),WORKDAY($I1042,INT(($H1042+项目参数!$J$29-1)/项目参数!$J$29)-1,1)),"")</f>
        <v/>
      </c>
      <c r="K1042" s="121" t="str">
        <f>IF(AND($L1042&lt;&gt;"",$L1042&gt;40000,$M1042&lt;&gt;"",$M1042&gt;40000),(1+IFERROR(NETWORKDAYS.INTL($L1042,$M1042,1,项目参数!$B$2:$B$200),NETWORKDAYS($L1042,$M1042,1)))*项目参数!$J$29,"")</f>
        <v/>
      </c>
      <c r="L1042" s="40"/>
      <c r="M1042" s="40"/>
      <c r="N1042" s="58"/>
      <c r="O1042" s="61"/>
      <c r="W1042" s="98" t="b">
        <f t="shared" si="16"/>
        <v>0</v>
      </c>
      <c r="Y1042" s="32" t="str">
        <f>IF($W1042,VLOOKUP($B1042,项目阶段与里程碑!$B:$E,3,FALSE),"")</f>
        <v/>
      </c>
      <c r="Z1042" s="32" t="str">
        <f>IF($W1042,VLOOKUP($B1042,项目阶段与里程碑!$B:$E,4,FALSE),"")</f>
        <v/>
      </c>
      <c r="AA1042" t="e">
        <f>VLOOKUP(F1042,内部通讯录!$B:$F,5,FALSE)</f>
        <v>#N/A</v>
      </c>
      <c r="AB1042" t="str">
        <f>IFERROR(VLOOKUP($AA1042,项目参数!$I$14:$J$21,2,FALSE),"")</f>
        <v/>
      </c>
    </row>
    <row r="1043" spans="1:28">
      <c r="A1043" s="8"/>
      <c r="B1043" s="8"/>
      <c r="C1043" s="8"/>
      <c r="D1043" s="8"/>
      <c r="E1043" s="8"/>
      <c r="F1043" s="8"/>
      <c r="G1043" s="8"/>
      <c r="H1043" s="116"/>
      <c r="I1043" s="40"/>
      <c r="J1043" s="120" t="str">
        <f>IF(AND($H1043&gt;0,$I1043&lt;&gt;"",$I1043&gt;40000),IFERROR(WORKDAY.INTL($I1043,INT(($H1043+项目参数!$J$29-1)/项目参数!$J$29)-1,1,项目参数!$B$2:$B$200),WORKDAY($I1043,INT(($H1043+项目参数!$J$29-1)/项目参数!$J$29)-1,1)),"")</f>
        <v/>
      </c>
      <c r="K1043" s="121" t="str">
        <f>IF(AND($L1043&lt;&gt;"",$L1043&gt;40000,$M1043&lt;&gt;"",$M1043&gt;40000),(1+IFERROR(NETWORKDAYS.INTL($L1043,$M1043,1,项目参数!$B$2:$B$200),NETWORKDAYS($L1043,$M1043,1)))*项目参数!$J$29,"")</f>
        <v/>
      </c>
      <c r="L1043" s="40"/>
      <c r="M1043" s="40"/>
      <c r="N1043" s="58"/>
      <c r="O1043" s="61"/>
      <c r="W1043" s="98" t="b">
        <f t="shared" si="16"/>
        <v>0</v>
      </c>
      <c r="Y1043" s="32" t="str">
        <f>IF($W1043,VLOOKUP($B1043,项目阶段与里程碑!$B:$E,3,FALSE),"")</f>
        <v/>
      </c>
      <c r="Z1043" s="32" t="str">
        <f>IF($W1043,VLOOKUP($B1043,项目阶段与里程碑!$B:$E,4,FALSE),"")</f>
        <v/>
      </c>
      <c r="AA1043" t="e">
        <f>VLOOKUP(F1043,内部通讯录!$B:$F,5,FALSE)</f>
        <v>#N/A</v>
      </c>
      <c r="AB1043" t="str">
        <f>IFERROR(VLOOKUP($AA1043,项目参数!$I$14:$J$21,2,FALSE),"")</f>
        <v/>
      </c>
    </row>
    <row r="1044" spans="1:28">
      <c r="A1044" s="8"/>
      <c r="B1044" s="8"/>
      <c r="C1044" s="8"/>
      <c r="D1044" s="8"/>
      <c r="E1044" s="8"/>
      <c r="F1044" s="8"/>
      <c r="G1044" s="8"/>
      <c r="H1044" s="116"/>
      <c r="I1044" s="40"/>
      <c r="J1044" s="120" t="str">
        <f>IF(AND($H1044&gt;0,$I1044&lt;&gt;"",$I1044&gt;40000),IFERROR(WORKDAY.INTL($I1044,INT(($H1044+项目参数!$J$29-1)/项目参数!$J$29)-1,1,项目参数!$B$2:$B$200),WORKDAY($I1044,INT(($H1044+项目参数!$J$29-1)/项目参数!$J$29)-1,1)),"")</f>
        <v/>
      </c>
      <c r="K1044" s="121" t="str">
        <f>IF(AND($L1044&lt;&gt;"",$L1044&gt;40000,$M1044&lt;&gt;"",$M1044&gt;40000),(1+IFERROR(NETWORKDAYS.INTL($L1044,$M1044,1,项目参数!$B$2:$B$200),NETWORKDAYS($L1044,$M1044,1)))*项目参数!$J$29,"")</f>
        <v/>
      </c>
      <c r="L1044" s="40"/>
      <c r="M1044" s="40"/>
      <c r="N1044" s="58"/>
      <c r="O1044" s="61"/>
      <c r="W1044" s="98" t="b">
        <f t="shared" si="16"/>
        <v>0</v>
      </c>
      <c r="Y1044" s="32" t="str">
        <f>IF($W1044,VLOOKUP($B1044,项目阶段与里程碑!$B:$E,3,FALSE),"")</f>
        <v/>
      </c>
      <c r="Z1044" s="32" t="str">
        <f>IF($W1044,VLOOKUP($B1044,项目阶段与里程碑!$B:$E,4,FALSE),"")</f>
        <v/>
      </c>
      <c r="AA1044" t="e">
        <f>VLOOKUP(F1044,内部通讯录!$B:$F,5,FALSE)</f>
        <v>#N/A</v>
      </c>
      <c r="AB1044" t="str">
        <f>IFERROR(VLOOKUP($AA1044,项目参数!$I$14:$J$21,2,FALSE),"")</f>
        <v/>
      </c>
    </row>
    <row r="1045" spans="1:28">
      <c r="A1045" s="8"/>
      <c r="B1045" s="8"/>
      <c r="C1045" s="8"/>
      <c r="D1045" s="8"/>
      <c r="E1045" s="8"/>
      <c r="F1045" s="8"/>
      <c r="G1045" s="8"/>
      <c r="H1045" s="116"/>
      <c r="I1045" s="40"/>
      <c r="J1045" s="120" t="str">
        <f>IF(AND($H1045&gt;0,$I1045&lt;&gt;"",$I1045&gt;40000),IFERROR(WORKDAY.INTL($I1045,INT(($H1045+项目参数!$J$29-1)/项目参数!$J$29)-1,1,项目参数!$B$2:$B$200),WORKDAY($I1045,INT(($H1045+项目参数!$J$29-1)/项目参数!$J$29)-1,1)),"")</f>
        <v/>
      </c>
      <c r="K1045" s="121" t="str">
        <f>IF(AND($L1045&lt;&gt;"",$L1045&gt;40000,$M1045&lt;&gt;"",$M1045&gt;40000),(1+IFERROR(NETWORKDAYS.INTL($L1045,$M1045,1,项目参数!$B$2:$B$200),NETWORKDAYS($L1045,$M1045,1)))*项目参数!$J$29,"")</f>
        <v/>
      </c>
      <c r="L1045" s="40"/>
      <c r="M1045" s="40"/>
      <c r="N1045" s="58"/>
      <c r="O1045" s="61"/>
      <c r="W1045" s="98" t="b">
        <f t="shared" si="16"/>
        <v>0</v>
      </c>
      <c r="Y1045" s="32" t="str">
        <f>IF($W1045,VLOOKUP($B1045,项目阶段与里程碑!$B:$E,3,FALSE),"")</f>
        <v/>
      </c>
      <c r="Z1045" s="32" t="str">
        <f>IF($W1045,VLOOKUP($B1045,项目阶段与里程碑!$B:$E,4,FALSE),"")</f>
        <v/>
      </c>
      <c r="AA1045" t="e">
        <f>VLOOKUP(F1045,内部通讯录!$B:$F,5,FALSE)</f>
        <v>#N/A</v>
      </c>
      <c r="AB1045" t="str">
        <f>IFERROR(VLOOKUP($AA1045,项目参数!$I$14:$J$21,2,FALSE),"")</f>
        <v/>
      </c>
    </row>
    <row r="1046" spans="1:28">
      <c r="A1046" s="8"/>
      <c r="B1046" s="8"/>
      <c r="C1046" s="8"/>
      <c r="D1046" s="8"/>
      <c r="E1046" s="8"/>
      <c r="F1046" s="8"/>
      <c r="G1046" s="8"/>
      <c r="H1046" s="116"/>
      <c r="I1046" s="40"/>
      <c r="J1046" s="120" t="str">
        <f>IF(AND($H1046&gt;0,$I1046&lt;&gt;"",$I1046&gt;40000),IFERROR(WORKDAY.INTL($I1046,INT(($H1046+项目参数!$J$29-1)/项目参数!$J$29)-1,1,项目参数!$B$2:$B$200),WORKDAY($I1046,INT(($H1046+项目参数!$J$29-1)/项目参数!$J$29)-1,1)),"")</f>
        <v/>
      </c>
      <c r="K1046" s="121" t="str">
        <f>IF(AND($L1046&lt;&gt;"",$L1046&gt;40000,$M1046&lt;&gt;"",$M1046&gt;40000),(1+IFERROR(NETWORKDAYS.INTL($L1046,$M1046,1,项目参数!$B$2:$B$200),NETWORKDAYS($L1046,$M1046,1)))*项目参数!$J$29,"")</f>
        <v/>
      </c>
      <c r="L1046" s="40"/>
      <c r="M1046" s="40"/>
      <c r="N1046" s="58"/>
      <c r="O1046" s="61"/>
      <c r="W1046" s="98" t="b">
        <f t="shared" si="16"/>
        <v>0</v>
      </c>
      <c r="Y1046" s="32" t="str">
        <f>IF($W1046,VLOOKUP($B1046,项目阶段与里程碑!$B:$E,3,FALSE),"")</f>
        <v/>
      </c>
      <c r="Z1046" s="32" t="str">
        <f>IF($W1046,VLOOKUP($B1046,项目阶段与里程碑!$B:$E,4,FALSE),"")</f>
        <v/>
      </c>
      <c r="AA1046" t="e">
        <f>VLOOKUP(F1046,内部通讯录!$B:$F,5,FALSE)</f>
        <v>#N/A</v>
      </c>
      <c r="AB1046" t="str">
        <f>IFERROR(VLOOKUP($AA1046,项目参数!$I$14:$J$21,2,FALSE),"")</f>
        <v/>
      </c>
    </row>
    <row r="1047" spans="1:28">
      <c r="A1047" s="8"/>
      <c r="B1047" s="8"/>
      <c r="C1047" s="8"/>
      <c r="D1047" s="8"/>
      <c r="E1047" s="8"/>
      <c r="F1047" s="8"/>
      <c r="G1047" s="8"/>
      <c r="H1047" s="116"/>
      <c r="I1047" s="40"/>
      <c r="J1047" s="120" t="str">
        <f>IF(AND($H1047&gt;0,$I1047&lt;&gt;"",$I1047&gt;40000),IFERROR(WORKDAY.INTL($I1047,INT(($H1047+项目参数!$J$29-1)/项目参数!$J$29)-1,1,项目参数!$B$2:$B$200),WORKDAY($I1047,INT(($H1047+项目参数!$J$29-1)/项目参数!$J$29)-1,1)),"")</f>
        <v/>
      </c>
      <c r="K1047" s="121" t="str">
        <f>IF(AND($L1047&lt;&gt;"",$L1047&gt;40000,$M1047&lt;&gt;"",$M1047&gt;40000),(1+IFERROR(NETWORKDAYS.INTL($L1047,$M1047,1,项目参数!$B$2:$B$200),NETWORKDAYS($L1047,$M1047,1)))*项目参数!$J$29,"")</f>
        <v/>
      </c>
      <c r="L1047" s="40"/>
      <c r="M1047" s="40"/>
      <c r="N1047" s="58"/>
      <c r="O1047" s="61"/>
      <c r="W1047" s="98" t="b">
        <f t="shared" si="16"/>
        <v>0</v>
      </c>
      <c r="Y1047" s="32" t="str">
        <f>IF($W1047,VLOOKUP($B1047,项目阶段与里程碑!$B:$E,3,FALSE),"")</f>
        <v/>
      </c>
      <c r="Z1047" s="32" t="str">
        <f>IF($W1047,VLOOKUP($B1047,项目阶段与里程碑!$B:$E,4,FALSE),"")</f>
        <v/>
      </c>
      <c r="AA1047" t="e">
        <f>VLOOKUP(F1047,内部通讯录!$B:$F,5,FALSE)</f>
        <v>#N/A</v>
      </c>
      <c r="AB1047" t="str">
        <f>IFERROR(VLOOKUP($AA1047,项目参数!$I$14:$J$21,2,FALSE),"")</f>
        <v/>
      </c>
    </row>
    <row r="1048" spans="1:28">
      <c r="A1048" s="8"/>
      <c r="B1048" s="8"/>
      <c r="C1048" s="8"/>
      <c r="D1048" s="8"/>
      <c r="E1048" s="8"/>
      <c r="F1048" s="8"/>
      <c r="G1048" s="8"/>
      <c r="H1048" s="116"/>
      <c r="I1048" s="40"/>
      <c r="J1048" s="120" t="str">
        <f>IF(AND($H1048&gt;0,$I1048&lt;&gt;"",$I1048&gt;40000),IFERROR(WORKDAY.INTL($I1048,INT(($H1048+项目参数!$J$29-1)/项目参数!$J$29)-1,1,项目参数!$B$2:$B$200),WORKDAY($I1048,INT(($H1048+项目参数!$J$29-1)/项目参数!$J$29)-1,1)),"")</f>
        <v/>
      </c>
      <c r="K1048" s="121" t="str">
        <f>IF(AND($L1048&lt;&gt;"",$L1048&gt;40000,$M1048&lt;&gt;"",$M1048&gt;40000),(1+IFERROR(NETWORKDAYS.INTL($L1048,$M1048,1,项目参数!$B$2:$B$200),NETWORKDAYS($L1048,$M1048,1)))*项目参数!$J$29,"")</f>
        <v/>
      </c>
      <c r="L1048" s="40"/>
      <c r="M1048" s="40"/>
      <c r="N1048" s="58"/>
      <c r="O1048" s="61"/>
      <c r="W1048" s="98" t="b">
        <f t="shared" si="16"/>
        <v>0</v>
      </c>
      <c r="Y1048" s="32" t="str">
        <f>IF($W1048,VLOOKUP($B1048,项目阶段与里程碑!$B:$E,3,FALSE),"")</f>
        <v/>
      </c>
      <c r="Z1048" s="32" t="str">
        <f>IF($W1048,VLOOKUP($B1048,项目阶段与里程碑!$B:$E,4,FALSE),"")</f>
        <v/>
      </c>
      <c r="AA1048" t="e">
        <f>VLOOKUP(F1048,内部通讯录!$B:$F,5,FALSE)</f>
        <v>#N/A</v>
      </c>
      <c r="AB1048" t="str">
        <f>IFERROR(VLOOKUP($AA1048,项目参数!$I$14:$J$21,2,FALSE),"")</f>
        <v/>
      </c>
    </row>
    <row r="1049" spans="1:28">
      <c r="A1049" s="8"/>
      <c r="B1049" s="8"/>
      <c r="C1049" s="8"/>
      <c r="D1049" s="8"/>
      <c r="E1049" s="8"/>
      <c r="F1049" s="8"/>
      <c r="G1049" s="8"/>
      <c r="H1049" s="116"/>
      <c r="I1049" s="40"/>
      <c r="J1049" s="120" t="str">
        <f>IF(AND($H1049&gt;0,$I1049&lt;&gt;"",$I1049&gt;40000),IFERROR(WORKDAY.INTL($I1049,INT(($H1049+项目参数!$J$29-1)/项目参数!$J$29)-1,1,项目参数!$B$2:$B$200),WORKDAY($I1049,INT(($H1049+项目参数!$J$29-1)/项目参数!$J$29)-1,1)),"")</f>
        <v/>
      </c>
      <c r="K1049" s="121" t="str">
        <f>IF(AND($L1049&lt;&gt;"",$L1049&gt;40000,$M1049&lt;&gt;"",$M1049&gt;40000),(1+IFERROR(NETWORKDAYS.INTL($L1049,$M1049,1,项目参数!$B$2:$B$200),NETWORKDAYS($L1049,$M1049,1)))*项目参数!$J$29,"")</f>
        <v/>
      </c>
      <c r="L1049" s="40"/>
      <c r="M1049" s="40"/>
      <c r="N1049" s="58"/>
      <c r="O1049" s="61"/>
      <c r="W1049" s="98" t="b">
        <f t="shared" si="16"/>
        <v>0</v>
      </c>
      <c r="Y1049" s="32" t="str">
        <f>IF($W1049,VLOOKUP($B1049,项目阶段与里程碑!$B:$E,3,FALSE),"")</f>
        <v/>
      </c>
      <c r="Z1049" s="32" t="str">
        <f>IF($W1049,VLOOKUP($B1049,项目阶段与里程碑!$B:$E,4,FALSE),"")</f>
        <v/>
      </c>
      <c r="AA1049" t="e">
        <f>VLOOKUP(F1049,内部通讯录!$B:$F,5,FALSE)</f>
        <v>#N/A</v>
      </c>
      <c r="AB1049" t="str">
        <f>IFERROR(VLOOKUP($AA1049,项目参数!$I$14:$J$21,2,FALSE),"")</f>
        <v/>
      </c>
    </row>
    <row r="1050" spans="1:28">
      <c r="A1050" s="8"/>
      <c r="B1050" s="8"/>
      <c r="C1050" s="8"/>
      <c r="D1050" s="8"/>
      <c r="E1050" s="8"/>
      <c r="F1050" s="8"/>
      <c r="G1050" s="8"/>
      <c r="H1050" s="116"/>
      <c r="I1050" s="40"/>
      <c r="J1050" s="120" t="str">
        <f>IF(AND($H1050&gt;0,$I1050&lt;&gt;"",$I1050&gt;40000),IFERROR(WORKDAY.INTL($I1050,INT(($H1050+项目参数!$J$29-1)/项目参数!$J$29)-1,1,项目参数!$B$2:$B$200),WORKDAY($I1050,INT(($H1050+项目参数!$J$29-1)/项目参数!$J$29)-1,1)),"")</f>
        <v/>
      </c>
      <c r="K1050" s="121" t="str">
        <f>IF(AND($L1050&lt;&gt;"",$L1050&gt;40000,$M1050&lt;&gt;"",$M1050&gt;40000),(1+IFERROR(NETWORKDAYS.INTL($L1050,$M1050,1,项目参数!$B$2:$B$200),NETWORKDAYS($L1050,$M1050,1)))*项目参数!$J$29,"")</f>
        <v/>
      </c>
      <c r="L1050" s="40"/>
      <c r="M1050" s="40"/>
      <c r="N1050" s="58"/>
      <c r="O1050" s="61"/>
      <c r="W1050" s="98" t="b">
        <f t="shared" si="16"/>
        <v>0</v>
      </c>
      <c r="Y1050" s="32" t="str">
        <f>IF($W1050,VLOOKUP($B1050,项目阶段与里程碑!$B:$E,3,FALSE),"")</f>
        <v/>
      </c>
      <c r="Z1050" s="32" t="str">
        <f>IF($W1050,VLOOKUP($B1050,项目阶段与里程碑!$B:$E,4,FALSE),"")</f>
        <v/>
      </c>
      <c r="AA1050" t="e">
        <f>VLOOKUP(F1050,内部通讯录!$B:$F,5,FALSE)</f>
        <v>#N/A</v>
      </c>
      <c r="AB1050" t="str">
        <f>IFERROR(VLOOKUP($AA1050,项目参数!$I$14:$J$21,2,FALSE),"")</f>
        <v/>
      </c>
    </row>
    <row r="1051" spans="1:28">
      <c r="A1051" s="8"/>
      <c r="B1051" s="8"/>
      <c r="C1051" s="8"/>
      <c r="D1051" s="8"/>
      <c r="E1051" s="8"/>
      <c r="F1051" s="8"/>
      <c r="G1051" s="8"/>
      <c r="H1051" s="116"/>
      <c r="I1051" s="40"/>
      <c r="J1051" s="120" t="str">
        <f>IF(AND($H1051&gt;0,$I1051&lt;&gt;"",$I1051&gt;40000),IFERROR(WORKDAY.INTL($I1051,INT(($H1051+项目参数!$J$29-1)/项目参数!$J$29)-1,1,项目参数!$B$2:$B$200),WORKDAY($I1051,INT(($H1051+项目参数!$J$29-1)/项目参数!$J$29)-1,1)),"")</f>
        <v/>
      </c>
      <c r="K1051" s="121" t="str">
        <f>IF(AND($L1051&lt;&gt;"",$L1051&gt;40000,$M1051&lt;&gt;"",$M1051&gt;40000),(1+IFERROR(NETWORKDAYS.INTL($L1051,$M1051,1,项目参数!$B$2:$B$200),NETWORKDAYS($L1051,$M1051,1)))*项目参数!$J$29,"")</f>
        <v/>
      </c>
      <c r="L1051" s="40"/>
      <c r="M1051" s="40"/>
      <c r="N1051" s="58"/>
      <c r="O1051" s="61"/>
      <c r="W1051" s="98" t="b">
        <f t="shared" si="16"/>
        <v>0</v>
      </c>
      <c r="Y1051" s="32" t="str">
        <f>IF($W1051,VLOOKUP($B1051,项目阶段与里程碑!$B:$E,3,FALSE),"")</f>
        <v/>
      </c>
      <c r="Z1051" s="32" t="str">
        <f>IF($W1051,VLOOKUP($B1051,项目阶段与里程碑!$B:$E,4,FALSE),"")</f>
        <v/>
      </c>
      <c r="AA1051" t="e">
        <f>VLOOKUP(F1051,内部通讯录!$B:$F,5,FALSE)</f>
        <v>#N/A</v>
      </c>
      <c r="AB1051" t="str">
        <f>IFERROR(VLOOKUP($AA1051,项目参数!$I$14:$J$21,2,FALSE),"")</f>
        <v/>
      </c>
    </row>
    <row r="1052" spans="1:28">
      <c r="A1052" s="8"/>
      <c r="B1052" s="8"/>
      <c r="C1052" s="8"/>
      <c r="D1052" s="8"/>
      <c r="E1052" s="8"/>
      <c r="F1052" s="8"/>
      <c r="G1052" s="8"/>
      <c r="H1052" s="116"/>
      <c r="I1052" s="40"/>
      <c r="J1052" s="120" t="str">
        <f>IF(AND($H1052&gt;0,$I1052&lt;&gt;"",$I1052&gt;40000),IFERROR(WORKDAY.INTL($I1052,INT(($H1052+项目参数!$J$29-1)/项目参数!$J$29)-1,1,项目参数!$B$2:$B$200),WORKDAY($I1052,INT(($H1052+项目参数!$J$29-1)/项目参数!$J$29)-1,1)),"")</f>
        <v/>
      </c>
      <c r="K1052" s="121" t="str">
        <f>IF(AND($L1052&lt;&gt;"",$L1052&gt;40000,$M1052&lt;&gt;"",$M1052&gt;40000),(1+IFERROR(NETWORKDAYS.INTL($L1052,$M1052,1,项目参数!$B$2:$B$200),NETWORKDAYS($L1052,$M1052,1)))*项目参数!$J$29,"")</f>
        <v/>
      </c>
      <c r="L1052" s="40"/>
      <c r="M1052" s="40"/>
      <c r="N1052" s="58"/>
      <c r="O1052" s="61"/>
      <c r="W1052" s="98" t="b">
        <f t="shared" si="16"/>
        <v>0</v>
      </c>
      <c r="Y1052" s="32" t="str">
        <f>IF($W1052,VLOOKUP($B1052,项目阶段与里程碑!$B:$E,3,FALSE),"")</f>
        <v/>
      </c>
      <c r="Z1052" s="32" t="str">
        <f>IF($W1052,VLOOKUP($B1052,项目阶段与里程碑!$B:$E,4,FALSE),"")</f>
        <v/>
      </c>
      <c r="AA1052" t="e">
        <f>VLOOKUP(F1052,内部通讯录!$B:$F,5,FALSE)</f>
        <v>#N/A</v>
      </c>
      <c r="AB1052" t="str">
        <f>IFERROR(VLOOKUP($AA1052,项目参数!$I$14:$J$21,2,FALSE),"")</f>
        <v/>
      </c>
    </row>
    <row r="1053" spans="1:28">
      <c r="A1053" s="8"/>
      <c r="B1053" s="8"/>
      <c r="C1053" s="8"/>
      <c r="D1053" s="8"/>
      <c r="E1053" s="8"/>
      <c r="F1053" s="8"/>
      <c r="G1053" s="8"/>
      <c r="H1053" s="116"/>
      <c r="I1053" s="40"/>
      <c r="J1053" s="120" t="str">
        <f>IF(AND($H1053&gt;0,$I1053&lt;&gt;"",$I1053&gt;40000),IFERROR(WORKDAY.INTL($I1053,INT(($H1053+项目参数!$J$29-1)/项目参数!$J$29)-1,1,项目参数!$B$2:$B$200),WORKDAY($I1053,INT(($H1053+项目参数!$J$29-1)/项目参数!$J$29)-1,1)),"")</f>
        <v/>
      </c>
      <c r="K1053" s="121" t="str">
        <f>IF(AND($L1053&lt;&gt;"",$L1053&gt;40000,$M1053&lt;&gt;"",$M1053&gt;40000),(1+IFERROR(NETWORKDAYS.INTL($L1053,$M1053,1,项目参数!$B$2:$B$200),NETWORKDAYS($L1053,$M1053,1)))*项目参数!$J$29,"")</f>
        <v/>
      </c>
      <c r="L1053" s="40"/>
      <c r="M1053" s="40"/>
      <c r="N1053" s="58"/>
      <c r="O1053" s="61"/>
      <c r="W1053" s="98" t="b">
        <f t="shared" si="16"/>
        <v>0</v>
      </c>
      <c r="Y1053" s="32" t="str">
        <f>IF($W1053,VLOOKUP($B1053,项目阶段与里程碑!$B:$E,3,FALSE),"")</f>
        <v/>
      </c>
      <c r="Z1053" s="32" t="str">
        <f>IF($W1053,VLOOKUP($B1053,项目阶段与里程碑!$B:$E,4,FALSE),"")</f>
        <v/>
      </c>
      <c r="AA1053" t="e">
        <f>VLOOKUP(F1053,内部通讯录!$B:$F,5,FALSE)</f>
        <v>#N/A</v>
      </c>
      <c r="AB1053" t="str">
        <f>IFERROR(VLOOKUP($AA1053,项目参数!$I$14:$J$21,2,FALSE),"")</f>
        <v/>
      </c>
    </row>
    <row r="1054" spans="1:28">
      <c r="A1054" s="8"/>
      <c r="B1054" s="8"/>
      <c r="C1054" s="8"/>
      <c r="D1054" s="8"/>
      <c r="E1054" s="8"/>
      <c r="F1054" s="8"/>
      <c r="G1054" s="8"/>
      <c r="H1054" s="116"/>
      <c r="I1054" s="40"/>
      <c r="J1054" s="120" t="str">
        <f>IF(AND($H1054&gt;0,$I1054&lt;&gt;"",$I1054&gt;40000),IFERROR(WORKDAY.INTL($I1054,INT(($H1054+项目参数!$J$29-1)/项目参数!$J$29)-1,1,项目参数!$B$2:$B$200),WORKDAY($I1054,INT(($H1054+项目参数!$J$29-1)/项目参数!$J$29)-1,1)),"")</f>
        <v/>
      </c>
      <c r="K1054" s="121" t="str">
        <f>IF(AND($L1054&lt;&gt;"",$L1054&gt;40000,$M1054&lt;&gt;"",$M1054&gt;40000),(1+IFERROR(NETWORKDAYS.INTL($L1054,$M1054,1,项目参数!$B$2:$B$200),NETWORKDAYS($L1054,$M1054,1)))*项目参数!$J$29,"")</f>
        <v/>
      </c>
      <c r="L1054" s="40"/>
      <c r="M1054" s="40"/>
      <c r="N1054" s="58"/>
      <c r="O1054" s="61"/>
      <c r="W1054" s="98" t="b">
        <f t="shared" si="16"/>
        <v>0</v>
      </c>
      <c r="Y1054" s="32" t="str">
        <f>IF($W1054,VLOOKUP($B1054,项目阶段与里程碑!$B:$E,3,FALSE),"")</f>
        <v/>
      </c>
      <c r="Z1054" s="32" t="str">
        <f>IF($W1054,VLOOKUP($B1054,项目阶段与里程碑!$B:$E,4,FALSE),"")</f>
        <v/>
      </c>
      <c r="AA1054" t="e">
        <f>VLOOKUP(F1054,内部通讯录!$B:$F,5,FALSE)</f>
        <v>#N/A</v>
      </c>
      <c r="AB1054" t="str">
        <f>IFERROR(VLOOKUP($AA1054,项目参数!$I$14:$J$21,2,FALSE),"")</f>
        <v/>
      </c>
    </row>
    <row r="1055" spans="1:28">
      <c r="A1055" s="8"/>
      <c r="B1055" s="8"/>
      <c r="C1055" s="8"/>
      <c r="D1055" s="8"/>
      <c r="E1055" s="8"/>
      <c r="F1055" s="8"/>
      <c r="G1055" s="8"/>
      <c r="H1055" s="116"/>
      <c r="I1055" s="40"/>
      <c r="J1055" s="120" t="str">
        <f>IF(AND($H1055&gt;0,$I1055&lt;&gt;"",$I1055&gt;40000),IFERROR(WORKDAY.INTL($I1055,INT(($H1055+项目参数!$J$29-1)/项目参数!$J$29)-1,1,项目参数!$B$2:$B$200),WORKDAY($I1055,INT(($H1055+项目参数!$J$29-1)/项目参数!$J$29)-1,1)),"")</f>
        <v/>
      </c>
      <c r="K1055" s="121" t="str">
        <f>IF(AND($L1055&lt;&gt;"",$L1055&gt;40000,$M1055&lt;&gt;"",$M1055&gt;40000),(1+IFERROR(NETWORKDAYS.INTL($L1055,$M1055,1,项目参数!$B$2:$B$200),NETWORKDAYS($L1055,$M1055,1)))*项目参数!$J$29,"")</f>
        <v/>
      </c>
      <c r="L1055" s="40"/>
      <c r="M1055" s="40"/>
      <c r="N1055" s="58"/>
      <c r="O1055" s="61"/>
      <c r="W1055" s="98" t="b">
        <f t="shared" si="16"/>
        <v>0</v>
      </c>
      <c r="Y1055" s="32" t="str">
        <f>IF($W1055,VLOOKUP($B1055,项目阶段与里程碑!$B:$E,3,FALSE),"")</f>
        <v/>
      </c>
      <c r="Z1055" s="32" t="str">
        <f>IF($W1055,VLOOKUP($B1055,项目阶段与里程碑!$B:$E,4,FALSE),"")</f>
        <v/>
      </c>
      <c r="AA1055" t="e">
        <f>VLOOKUP(F1055,内部通讯录!$B:$F,5,FALSE)</f>
        <v>#N/A</v>
      </c>
      <c r="AB1055" t="str">
        <f>IFERROR(VLOOKUP($AA1055,项目参数!$I$14:$J$21,2,FALSE),"")</f>
        <v/>
      </c>
    </row>
    <row r="1056" spans="1:28">
      <c r="A1056" s="8"/>
      <c r="B1056" s="8"/>
      <c r="C1056" s="8"/>
      <c r="D1056" s="8"/>
      <c r="E1056" s="8"/>
      <c r="F1056" s="8"/>
      <c r="G1056" s="8"/>
      <c r="H1056" s="116"/>
      <c r="I1056" s="40"/>
      <c r="J1056" s="120" t="str">
        <f>IF(AND($H1056&gt;0,$I1056&lt;&gt;"",$I1056&gt;40000),IFERROR(WORKDAY.INTL($I1056,INT(($H1056+项目参数!$J$29-1)/项目参数!$J$29)-1,1,项目参数!$B$2:$B$200),WORKDAY($I1056,INT(($H1056+项目参数!$J$29-1)/项目参数!$J$29)-1,1)),"")</f>
        <v/>
      </c>
      <c r="K1056" s="121" t="str">
        <f>IF(AND($L1056&lt;&gt;"",$L1056&gt;40000,$M1056&lt;&gt;"",$M1056&gt;40000),(1+IFERROR(NETWORKDAYS.INTL($L1056,$M1056,1,项目参数!$B$2:$B$200),NETWORKDAYS($L1056,$M1056,1)))*项目参数!$J$29,"")</f>
        <v/>
      </c>
      <c r="L1056" s="40"/>
      <c r="M1056" s="40"/>
      <c r="N1056" s="58"/>
      <c r="O1056" s="61"/>
      <c r="W1056" s="98" t="b">
        <f t="shared" si="16"/>
        <v>0</v>
      </c>
      <c r="Y1056" s="32" t="str">
        <f>IF($W1056,VLOOKUP($B1056,项目阶段与里程碑!$B:$E,3,FALSE),"")</f>
        <v/>
      </c>
      <c r="Z1056" s="32" t="str">
        <f>IF($W1056,VLOOKUP($B1056,项目阶段与里程碑!$B:$E,4,FALSE),"")</f>
        <v/>
      </c>
      <c r="AA1056" t="e">
        <f>VLOOKUP(F1056,内部通讯录!$B:$F,5,FALSE)</f>
        <v>#N/A</v>
      </c>
      <c r="AB1056" t="str">
        <f>IFERROR(VLOOKUP($AA1056,项目参数!$I$14:$J$21,2,FALSE),"")</f>
        <v/>
      </c>
    </row>
    <row r="1057" spans="1:28">
      <c r="A1057" s="8"/>
      <c r="B1057" s="8"/>
      <c r="C1057" s="8"/>
      <c r="D1057" s="8"/>
      <c r="E1057" s="8"/>
      <c r="F1057" s="8"/>
      <c r="G1057" s="8"/>
      <c r="H1057" s="116"/>
      <c r="I1057" s="40"/>
      <c r="J1057" s="120" t="str">
        <f>IF(AND($H1057&gt;0,$I1057&lt;&gt;"",$I1057&gt;40000),IFERROR(WORKDAY.INTL($I1057,INT(($H1057+项目参数!$J$29-1)/项目参数!$J$29)-1,1,项目参数!$B$2:$B$200),WORKDAY($I1057,INT(($H1057+项目参数!$J$29-1)/项目参数!$J$29)-1,1)),"")</f>
        <v/>
      </c>
      <c r="K1057" s="121" t="str">
        <f>IF(AND($L1057&lt;&gt;"",$L1057&gt;40000,$M1057&lt;&gt;"",$M1057&gt;40000),(1+IFERROR(NETWORKDAYS.INTL($L1057,$M1057,1,项目参数!$B$2:$B$200),NETWORKDAYS($L1057,$M1057,1)))*项目参数!$J$29,"")</f>
        <v/>
      </c>
      <c r="L1057" s="40"/>
      <c r="M1057" s="40"/>
      <c r="N1057" s="58"/>
      <c r="O1057" s="61"/>
      <c r="W1057" s="98" t="b">
        <f t="shared" si="16"/>
        <v>0</v>
      </c>
      <c r="Y1057" s="32" t="str">
        <f>IF($W1057,VLOOKUP($B1057,项目阶段与里程碑!$B:$E,3,FALSE),"")</f>
        <v/>
      </c>
      <c r="Z1057" s="32" t="str">
        <f>IF($W1057,VLOOKUP($B1057,项目阶段与里程碑!$B:$E,4,FALSE),"")</f>
        <v/>
      </c>
      <c r="AA1057" t="e">
        <f>VLOOKUP(F1057,内部通讯录!$B:$F,5,FALSE)</f>
        <v>#N/A</v>
      </c>
      <c r="AB1057" t="str">
        <f>IFERROR(VLOOKUP($AA1057,项目参数!$I$14:$J$21,2,FALSE),"")</f>
        <v/>
      </c>
    </row>
    <row r="1058" spans="1:28">
      <c r="A1058" s="8"/>
      <c r="B1058" s="8"/>
      <c r="C1058" s="8"/>
      <c r="D1058" s="8"/>
      <c r="E1058" s="8"/>
      <c r="F1058" s="8"/>
      <c r="G1058" s="8"/>
      <c r="H1058" s="116"/>
      <c r="I1058" s="40"/>
      <c r="J1058" s="120" t="str">
        <f>IF(AND($H1058&gt;0,$I1058&lt;&gt;"",$I1058&gt;40000),IFERROR(WORKDAY.INTL($I1058,INT(($H1058+项目参数!$J$29-1)/项目参数!$J$29)-1,1,项目参数!$B$2:$B$200),WORKDAY($I1058,INT(($H1058+项目参数!$J$29-1)/项目参数!$J$29)-1,1)),"")</f>
        <v/>
      </c>
      <c r="K1058" s="121" t="str">
        <f>IF(AND($L1058&lt;&gt;"",$L1058&gt;40000,$M1058&lt;&gt;"",$M1058&gt;40000),(1+IFERROR(NETWORKDAYS.INTL($L1058,$M1058,1,项目参数!$B$2:$B$200),NETWORKDAYS($L1058,$M1058,1)))*项目参数!$J$29,"")</f>
        <v/>
      </c>
      <c r="L1058" s="40"/>
      <c r="M1058" s="40"/>
      <c r="N1058" s="58"/>
      <c r="O1058" s="61"/>
      <c r="W1058" s="98" t="b">
        <f t="shared" si="16"/>
        <v>0</v>
      </c>
      <c r="Y1058" s="32" t="str">
        <f>IF($W1058,VLOOKUP($B1058,项目阶段与里程碑!$B:$E,3,FALSE),"")</f>
        <v/>
      </c>
      <c r="Z1058" s="32" t="str">
        <f>IF($W1058,VLOOKUP($B1058,项目阶段与里程碑!$B:$E,4,FALSE),"")</f>
        <v/>
      </c>
      <c r="AA1058" t="e">
        <f>VLOOKUP(F1058,内部通讯录!$B:$F,5,FALSE)</f>
        <v>#N/A</v>
      </c>
      <c r="AB1058" t="str">
        <f>IFERROR(VLOOKUP($AA1058,项目参数!$I$14:$J$21,2,FALSE),"")</f>
        <v/>
      </c>
    </row>
    <row r="1059" spans="1:28">
      <c r="A1059" s="8"/>
      <c r="B1059" s="8"/>
      <c r="C1059" s="8"/>
      <c r="D1059" s="8"/>
      <c r="E1059" s="8"/>
      <c r="F1059" s="8"/>
      <c r="G1059" s="8"/>
      <c r="H1059" s="116"/>
      <c r="I1059" s="40"/>
      <c r="J1059" s="120" t="str">
        <f>IF(AND($H1059&gt;0,$I1059&lt;&gt;"",$I1059&gt;40000),IFERROR(WORKDAY.INTL($I1059,INT(($H1059+项目参数!$J$29-1)/项目参数!$J$29)-1,1,项目参数!$B$2:$B$200),WORKDAY($I1059,INT(($H1059+项目参数!$J$29-1)/项目参数!$J$29)-1,1)),"")</f>
        <v/>
      </c>
      <c r="K1059" s="121" t="str">
        <f>IF(AND($L1059&lt;&gt;"",$L1059&gt;40000,$M1059&lt;&gt;"",$M1059&gt;40000),(1+IFERROR(NETWORKDAYS.INTL($L1059,$M1059,1,项目参数!$B$2:$B$200),NETWORKDAYS($L1059,$M1059,1)))*项目参数!$J$29,"")</f>
        <v/>
      </c>
      <c r="L1059" s="40"/>
      <c r="M1059" s="40"/>
      <c r="N1059" s="58"/>
      <c r="O1059" s="61"/>
      <c r="W1059" s="98" t="b">
        <f t="shared" si="16"/>
        <v>0</v>
      </c>
      <c r="Y1059" s="32" t="str">
        <f>IF($W1059,VLOOKUP($B1059,项目阶段与里程碑!$B:$E,3,FALSE),"")</f>
        <v/>
      </c>
      <c r="Z1059" s="32" t="str">
        <f>IF($W1059,VLOOKUP($B1059,项目阶段与里程碑!$B:$E,4,FALSE),"")</f>
        <v/>
      </c>
      <c r="AA1059" t="e">
        <f>VLOOKUP(F1059,内部通讯录!$B:$F,5,FALSE)</f>
        <v>#N/A</v>
      </c>
      <c r="AB1059" t="str">
        <f>IFERROR(VLOOKUP($AA1059,项目参数!$I$14:$J$21,2,FALSE),"")</f>
        <v/>
      </c>
    </row>
    <row r="1060" spans="1:28">
      <c r="A1060" s="8"/>
      <c r="B1060" s="8"/>
      <c r="C1060" s="8"/>
      <c r="D1060" s="8"/>
      <c r="E1060" s="8"/>
      <c r="F1060" s="8"/>
      <c r="G1060" s="8"/>
      <c r="H1060" s="116"/>
      <c r="I1060" s="40"/>
      <c r="J1060" s="120" t="str">
        <f>IF(AND($H1060&gt;0,$I1060&lt;&gt;"",$I1060&gt;40000),IFERROR(WORKDAY.INTL($I1060,INT(($H1060+项目参数!$J$29-1)/项目参数!$J$29)-1,1,项目参数!$B$2:$B$200),WORKDAY($I1060,INT(($H1060+项目参数!$J$29-1)/项目参数!$J$29)-1,1)),"")</f>
        <v/>
      </c>
      <c r="K1060" s="121" t="str">
        <f>IF(AND($L1060&lt;&gt;"",$L1060&gt;40000,$M1060&lt;&gt;"",$M1060&gt;40000),(1+IFERROR(NETWORKDAYS.INTL($L1060,$M1060,1,项目参数!$B$2:$B$200),NETWORKDAYS($L1060,$M1060,1)))*项目参数!$J$29,"")</f>
        <v/>
      </c>
      <c r="L1060" s="40"/>
      <c r="M1060" s="40"/>
      <c r="N1060" s="58"/>
      <c r="O1060" s="61"/>
      <c r="W1060" s="98" t="b">
        <f t="shared" si="16"/>
        <v>0</v>
      </c>
      <c r="Y1060" s="32" t="str">
        <f>IF($W1060,VLOOKUP($B1060,项目阶段与里程碑!$B:$E,3,FALSE),"")</f>
        <v/>
      </c>
      <c r="Z1060" s="32" t="str">
        <f>IF($W1060,VLOOKUP($B1060,项目阶段与里程碑!$B:$E,4,FALSE),"")</f>
        <v/>
      </c>
      <c r="AA1060" t="e">
        <f>VLOOKUP(F1060,内部通讯录!$B:$F,5,FALSE)</f>
        <v>#N/A</v>
      </c>
      <c r="AB1060" t="str">
        <f>IFERROR(VLOOKUP($AA1060,项目参数!$I$14:$J$21,2,FALSE),"")</f>
        <v/>
      </c>
    </row>
    <row r="1061" spans="1:28">
      <c r="A1061" s="8"/>
      <c r="B1061" s="8"/>
      <c r="C1061" s="8"/>
      <c r="D1061" s="8"/>
      <c r="E1061" s="8"/>
      <c r="F1061" s="8"/>
      <c r="G1061" s="8"/>
      <c r="H1061" s="116"/>
      <c r="I1061" s="40"/>
      <c r="J1061" s="120" t="str">
        <f>IF(AND($H1061&gt;0,$I1061&lt;&gt;"",$I1061&gt;40000),IFERROR(WORKDAY.INTL($I1061,INT(($H1061+项目参数!$J$29-1)/项目参数!$J$29)-1,1,项目参数!$B$2:$B$200),WORKDAY($I1061,INT(($H1061+项目参数!$J$29-1)/项目参数!$J$29)-1,1)),"")</f>
        <v/>
      </c>
      <c r="K1061" s="121" t="str">
        <f>IF(AND($L1061&lt;&gt;"",$L1061&gt;40000,$M1061&lt;&gt;"",$M1061&gt;40000),(1+IFERROR(NETWORKDAYS.INTL($L1061,$M1061,1,项目参数!$B$2:$B$200),NETWORKDAYS($L1061,$M1061,1)))*项目参数!$J$29,"")</f>
        <v/>
      </c>
      <c r="L1061" s="40"/>
      <c r="M1061" s="40"/>
      <c r="N1061" s="58"/>
      <c r="O1061" s="61"/>
      <c r="W1061" s="98" t="b">
        <f t="shared" si="16"/>
        <v>0</v>
      </c>
      <c r="Y1061" s="32" t="str">
        <f>IF($W1061,VLOOKUP($B1061,项目阶段与里程碑!$B:$E,3,FALSE),"")</f>
        <v/>
      </c>
      <c r="Z1061" s="32" t="str">
        <f>IF($W1061,VLOOKUP($B1061,项目阶段与里程碑!$B:$E,4,FALSE),"")</f>
        <v/>
      </c>
      <c r="AA1061" t="e">
        <f>VLOOKUP(F1061,内部通讯录!$B:$F,5,FALSE)</f>
        <v>#N/A</v>
      </c>
      <c r="AB1061" t="str">
        <f>IFERROR(VLOOKUP($AA1061,项目参数!$I$14:$J$21,2,FALSE),"")</f>
        <v/>
      </c>
    </row>
    <row r="1062" spans="1:28">
      <c r="A1062" s="8"/>
      <c r="B1062" s="8"/>
      <c r="C1062" s="8"/>
      <c r="D1062" s="8"/>
      <c r="E1062" s="8"/>
      <c r="F1062" s="8"/>
      <c r="G1062" s="8"/>
      <c r="H1062" s="116"/>
      <c r="I1062" s="40"/>
      <c r="J1062" s="120" t="str">
        <f>IF(AND($H1062&gt;0,$I1062&lt;&gt;"",$I1062&gt;40000),IFERROR(WORKDAY.INTL($I1062,INT(($H1062+项目参数!$J$29-1)/项目参数!$J$29)-1,1,项目参数!$B$2:$B$200),WORKDAY($I1062,INT(($H1062+项目参数!$J$29-1)/项目参数!$J$29)-1,1)),"")</f>
        <v/>
      </c>
      <c r="K1062" s="121" t="str">
        <f>IF(AND($L1062&lt;&gt;"",$L1062&gt;40000,$M1062&lt;&gt;"",$M1062&gt;40000),(1+IFERROR(NETWORKDAYS.INTL($L1062,$M1062,1,项目参数!$B$2:$B$200),NETWORKDAYS($L1062,$M1062,1)))*项目参数!$J$29,"")</f>
        <v/>
      </c>
      <c r="L1062" s="40"/>
      <c r="M1062" s="40"/>
      <c r="N1062" s="58"/>
      <c r="O1062" s="61"/>
      <c r="W1062" s="98" t="b">
        <f t="shared" si="16"/>
        <v>0</v>
      </c>
      <c r="Y1062" s="32" t="str">
        <f>IF($W1062,VLOOKUP($B1062,项目阶段与里程碑!$B:$E,3,FALSE),"")</f>
        <v/>
      </c>
      <c r="Z1062" s="32" t="str">
        <f>IF($W1062,VLOOKUP($B1062,项目阶段与里程碑!$B:$E,4,FALSE),"")</f>
        <v/>
      </c>
      <c r="AA1062" t="e">
        <f>VLOOKUP(F1062,内部通讯录!$B:$F,5,FALSE)</f>
        <v>#N/A</v>
      </c>
      <c r="AB1062" t="str">
        <f>IFERROR(VLOOKUP($AA1062,项目参数!$I$14:$J$21,2,FALSE),"")</f>
        <v/>
      </c>
    </row>
    <row r="1063" spans="1:28">
      <c r="A1063" s="8"/>
      <c r="B1063" s="8"/>
      <c r="C1063" s="8"/>
      <c r="D1063" s="8"/>
      <c r="E1063" s="8"/>
      <c r="F1063" s="8"/>
      <c r="G1063" s="8"/>
      <c r="H1063" s="116"/>
      <c r="I1063" s="40"/>
      <c r="J1063" s="120" t="str">
        <f>IF(AND($H1063&gt;0,$I1063&lt;&gt;"",$I1063&gt;40000),IFERROR(WORKDAY.INTL($I1063,INT(($H1063+项目参数!$J$29-1)/项目参数!$J$29)-1,1,项目参数!$B$2:$B$200),WORKDAY($I1063,INT(($H1063+项目参数!$J$29-1)/项目参数!$J$29)-1,1)),"")</f>
        <v/>
      </c>
      <c r="K1063" s="121" t="str">
        <f>IF(AND($L1063&lt;&gt;"",$L1063&gt;40000,$M1063&lt;&gt;"",$M1063&gt;40000),(1+IFERROR(NETWORKDAYS.INTL($L1063,$M1063,1,项目参数!$B$2:$B$200),NETWORKDAYS($L1063,$M1063,1)))*项目参数!$J$29,"")</f>
        <v/>
      </c>
      <c r="L1063" s="40"/>
      <c r="M1063" s="40"/>
      <c r="N1063" s="58"/>
      <c r="O1063" s="61"/>
      <c r="W1063" s="98" t="b">
        <f t="shared" si="16"/>
        <v>0</v>
      </c>
      <c r="Y1063" s="32" t="str">
        <f>IF($W1063,VLOOKUP($B1063,项目阶段与里程碑!$B:$E,3,FALSE),"")</f>
        <v/>
      </c>
      <c r="Z1063" s="32" t="str">
        <f>IF($W1063,VLOOKUP($B1063,项目阶段与里程碑!$B:$E,4,FALSE),"")</f>
        <v/>
      </c>
      <c r="AA1063" t="e">
        <f>VLOOKUP(F1063,内部通讯录!$B:$F,5,FALSE)</f>
        <v>#N/A</v>
      </c>
      <c r="AB1063" t="str">
        <f>IFERROR(VLOOKUP($AA1063,项目参数!$I$14:$J$21,2,FALSE),"")</f>
        <v/>
      </c>
    </row>
    <row r="1064" spans="1:28">
      <c r="A1064" s="8"/>
      <c r="B1064" s="8"/>
      <c r="C1064" s="8"/>
      <c r="D1064" s="8"/>
      <c r="E1064" s="8"/>
      <c r="F1064" s="8"/>
      <c r="G1064" s="8"/>
      <c r="H1064" s="116"/>
      <c r="I1064" s="40"/>
      <c r="J1064" s="120" t="str">
        <f>IF(AND($H1064&gt;0,$I1064&lt;&gt;"",$I1064&gt;40000),IFERROR(WORKDAY.INTL($I1064,INT(($H1064+项目参数!$J$29-1)/项目参数!$J$29)-1,1,项目参数!$B$2:$B$200),WORKDAY($I1064,INT(($H1064+项目参数!$J$29-1)/项目参数!$J$29)-1,1)),"")</f>
        <v/>
      </c>
      <c r="K1064" s="121" t="str">
        <f>IF(AND($L1064&lt;&gt;"",$L1064&gt;40000,$M1064&lt;&gt;"",$M1064&gt;40000),(1+IFERROR(NETWORKDAYS.INTL($L1064,$M1064,1,项目参数!$B$2:$B$200),NETWORKDAYS($L1064,$M1064,1)))*项目参数!$J$29,"")</f>
        <v/>
      </c>
      <c r="L1064" s="40"/>
      <c r="M1064" s="40"/>
      <c r="N1064" s="58"/>
      <c r="O1064" s="61"/>
      <c r="W1064" s="98" t="b">
        <f t="shared" si="16"/>
        <v>0</v>
      </c>
      <c r="Y1064" s="32" t="str">
        <f>IF($W1064,VLOOKUP($B1064,项目阶段与里程碑!$B:$E,3,FALSE),"")</f>
        <v/>
      </c>
      <c r="Z1064" s="32" t="str">
        <f>IF($W1064,VLOOKUP($B1064,项目阶段与里程碑!$B:$E,4,FALSE),"")</f>
        <v/>
      </c>
      <c r="AA1064" t="e">
        <f>VLOOKUP(F1064,内部通讯录!$B:$F,5,FALSE)</f>
        <v>#N/A</v>
      </c>
      <c r="AB1064" t="str">
        <f>IFERROR(VLOOKUP($AA1064,项目参数!$I$14:$J$21,2,FALSE),"")</f>
        <v/>
      </c>
    </row>
    <row r="1065" spans="1:28">
      <c r="A1065" s="8"/>
      <c r="B1065" s="8"/>
      <c r="C1065" s="8"/>
      <c r="D1065" s="8"/>
      <c r="E1065" s="8"/>
      <c r="F1065" s="8"/>
      <c r="G1065" s="8"/>
      <c r="H1065" s="116"/>
      <c r="I1065" s="40"/>
      <c r="J1065" s="120" t="str">
        <f>IF(AND($H1065&gt;0,$I1065&lt;&gt;"",$I1065&gt;40000),IFERROR(WORKDAY.INTL($I1065,INT(($H1065+项目参数!$J$29-1)/项目参数!$J$29)-1,1,项目参数!$B$2:$B$200),WORKDAY($I1065,INT(($H1065+项目参数!$J$29-1)/项目参数!$J$29)-1,1)),"")</f>
        <v/>
      </c>
      <c r="K1065" s="121" t="str">
        <f>IF(AND($L1065&lt;&gt;"",$L1065&gt;40000,$M1065&lt;&gt;"",$M1065&gt;40000),(1+IFERROR(NETWORKDAYS.INTL($L1065,$M1065,1,项目参数!$B$2:$B$200),NETWORKDAYS($L1065,$M1065,1)))*项目参数!$J$29,"")</f>
        <v/>
      </c>
      <c r="L1065" s="40"/>
      <c r="M1065" s="40"/>
      <c r="N1065" s="58"/>
      <c r="O1065" s="61"/>
      <c r="W1065" s="98" t="b">
        <f t="shared" si="16"/>
        <v>0</v>
      </c>
      <c r="Y1065" s="32" t="str">
        <f>IF($W1065,VLOOKUP($B1065,项目阶段与里程碑!$B:$E,3,FALSE),"")</f>
        <v/>
      </c>
      <c r="Z1065" s="32" t="str">
        <f>IF($W1065,VLOOKUP($B1065,项目阶段与里程碑!$B:$E,4,FALSE),"")</f>
        <v/>
      </c>
      <c r="AA1065" t="e">
        <f>VLOOKUP(F1065,内部通讯录!$B:$F,5,FALSE)</f>
        <v>#N/A</v>
      </c>
      <c r="AB1065" t="str">
        <f>IFERROR(VLOOKUP($AA1065,项目参数!$I$14:$J$21,2,FALSE),"")</f>
        <v/>
      </c>
    </row>
    <row r="1066" spans="1:28">
      <c r="A1066" s="8"/>
      <c r="B1066" s="8"/>
      <c r="C1066" s="8"/>
      <c r="D1066" s="8"/>
      <c r="E1066" s="8"/>
      <c r="F1066" s="8"/>
      <c r="G1066" s="8"/>
      <c r="H1066" s="116"/>
      <c r="I1066" s="40"/>
      <c r="J1066" s="120" t="str">
        <f>IF(AND($H1066&gt;0,$I1066&lt;&gt;"",$I1066&gt;40000),IFERROR(WORKDAY.INTL($I1066,INT(($H1066+项目参数!$J$29-1)/项目参数!$J$29)-1,1,项目参数!$B$2:$B$200),WORKDAY($I1066,INT(($H1066+项目参数!$J$29-1)/项目参数!$J$29)-1,1)),"")</f>
        <v/>
      </c>
      <c r="K1066" s="121" t="str">
        <f>IF(AND($L1066&lt;&gt;"",$L1066&gt;40000,$M1066&lt;&gt;"",$M1066&gt;40000),(1+IFERROR(NETWORKDAYS.INTL($L1066,$M1066,1,项目参数!$B$2:$B$200),NETWORKDAYS($L1066,$M1066,1)))*项目参数!$J$29,"")</f>
        <v/>
      </c>
      <c r="L1066" s="40"/>
      <c r="M1066" s="40"/>
      <c r="N1066" s="58"/>
      <c r="O1066" s="61"/>
      <c r="W1066" s="98" t="b">
        <f t="shared" si="16"/>
        <v>0</v>
      </c>
      <c r="Y1066" s="32" t="str">
        <f>IF($W1066,VLOOKUP($B1066,项目阶段与里程碑!$B:$E,3,FALSE),"")</f>
        <v/>
      </c>
      <c r="Z1066" s="32" t="str">
        <f>IF($W1066,VLOOKUP($B1066,项目阶段与里程碑!$B:$E,4,FALSE),"")</f>
        <v/>
      </c>
      <c r="AA1066" t="e">
        <f>VLOOKUP(F1066,内部通讯录!$B:$F,5,FALSE)</f>
        <v>#N/A</v>
      </c>
      <c r="AB1066" t="str">
        <f>IFERROR(VLOOKUP($AA1066,项目参数!$I$14:$J$21,2,FALSE),"")</f>
        <v/>
      </c>
    </row>
    <row r="1067" spans="1:28">
      <c r="A1067" s="8"/>
      <c r="B1067" s="8"/>
      <c r="C1067" s="8"/>
      <c r="D1067" s="8"/>
      <c r="E1067" s="8"/>
      <c r="F1067" s="8"/>
      <c r="G1067" s="8"/>
      <c r="H1067" s="116"/>
      <c r="I1067" s="40"/>
      <c r="J1067" s="120" t="str">
        <f>IF(AND($H1067&gt;0,$I1067&lt;&gt;"",$I1067&gt;40000),IFERROR(WORKDAY.INTL($I1067,INT(($H1067+项目参数!$J$29-1)/项目参数!$J$29)-1,1,项目参数!$B$2:$B$200),WORKDAY($I1067,INT(($H1067+项目参数!$J$29-1)/项目参数!$J$29)-1,1)),"")</f>
        <v/>
      </c>
      <c r="K1067" s="121" t="str">
        <f>IF(AND($L1067&lt;&gt;"",$L1067&gt;40000,$M1067&lt;&gt;"",$M1067&gt;40000),(1+IFERROR(NETWORKDAYS.INTL($L1067,$M1067,1,项目参数!$B$2:$B$200),NETWORKDAYS($L1067,$M1067,1)))*项目参数!$J$29,"")</f>
        <v/>
      </c>
      <c r="L1067" s="40"/>
      <c r="M1067" s="40"/>
      <c r="N1067" s="58"/>
      <c r="O1067" s="61"/>
      <c r="W1067" s="98" t="b">
        <f t="shared" si="16"/>
        <v>0</v>
      </c>
      <c r="Y1067" s="32" t="str">
        <f>IF($W1067,VLOOKUP($B1067,项目阶段与里程碑!$B:$E,3,FALSE),"")</f>
        <v/>
      </c>
      <c r="Z1067" s="32" t="str">
        <f>IF($W1067,VLOOKUP($B1067,项目阶段与里程碑!$B:$E,4,FALSE),"")</f>
        <v/>
      </c>
      <c r="AA1067" t="e">
        <f>VLOOKUP(F1067,内部通讯录!$B:$F,5,FALSE)</f>
        <v>#N/A</v>
      </c>
      <c r="AB1067" t="str">
        <f>IFERROR(VLOOKUP($AA1067,项目参数!$I$14:$J$21,2,FALSE),"")</f>
        <v/>
      </c>
    </row>
    <row r="1068" spans="1:28">
      <c r="A1068" s="8"/>
      <c r="B1068" s="8"/>
      <c r="C1068" s="8"/>
      <c r="D1068" s="8"/>
      <c r="E1068" s="8"/>
      <c r="F1068" s="8"/>
      <c r="G1068" s="8"/>
      <c r="H1068" s="116"/>
      <c r="I1068" s="40"/>
      <c r="J1068" s="120" t="str">
        <f>IF(AND($H1068&gt;0,$I1068&lt;&gt;"",$I1068&gt;40000),IFERROR(WORKDAY.INTL($I1068,INT(($H1068+项目参数!$J$29-1)/项目参数!$J$29)-1,1,项目参数!$B$2:$B$200),WORKDAY($I1068,INT(($H1068+项目参数!$J$29-1)/项目参数!$J$29)-1,1)),"")</f>
        <v/>
      </c>
      <c r="K1068" s="121" t="str">
        <f>IF(AND($L1068&lt;&gt;"",$L1068&gt;40000,$M1068&lt;&gt;"",$M1068&gt;40000),(1+IFERROR(NETWORKDAYS.INTL($L1068,$M1068,1,项目参数!$B$2:$B$200),NETWORKDAYS($L1068,$M1068,1)))*项目参数!$J$29,"")</f>
        <v/>
      </c>
      <c r="L1068" s="40"/>
      <c r="M1068" s="40"/>
      <c r="N1068" s="58"/>
      <c r="O1068" s="61"/>
      <c r="W1068" s="98" t="b">
        <f t="shared" si="16"/>
        <v>0</v>
      </c>
      <c r="Y1068" s="32" t="str">
        <f>IF($W1068,VLOOKUP($B1068,项目阶段与里程碑!$B:$E,3,FALSE),"")</f>
        <v/>
      </c>
      <c r="Z1068" s="32" t="str">
        <f>IF($W1068,VLOOKUP($B1068,项目阶段与里程碑!$B:$E,4,FALSE),"")</f>
        <v/>
      </c>
      <c r="AA1068" t="e">
        <f>VLOOKUP(F1068,内部通讯录!$B:$F,5,FALSE)</f>
        <v>#N/A</v>
      </c>
      <c r="AB1068" t="str">
        <f>IFERROR(VLOOKUP($AA1068,项目参数!$I$14:$J$21,2,FALSE),"")</f>
        <v/>
      </c>
    </row>
    <row r="1069" spans="1:28">
      <c r="A1069" s="8"/>
      <c r="B1069" s="8"/>
      <c r="C1069" s="8"/>
      <c r="D1069" s="8"/>
      <c r="E1069" s="8"/>
      <c r="F1069" s="8"/>
      <c r="G1069" s="8"/>
      <c r="H1069" s="116"/>
      <c r="I1069" s="40"/>
      <c r="J1069" s="120" t="str">
        <f>IF(AND($H1069&gt;0,$I1069&lt;&gt;"",$I1069&gt;40000),IFERROR(WORKDAY.INTL($I1069,INT(($H1069+项目参数!$J$29-1)/项目参数!$J$29)-1,1,项目参数!$B$2:$B$200),WORKDAY($I1069,INT(($H1069+项目参数!$J$29-1)/项目参数!$J$29)-1,1)),"")</f>
        <v/>
      </c>
      <c r="K1069" s="121" t="str">
        <f>IF(AND($L1069&lt;&gt;"",$L1069&gt;40000,$M1069&lt;&gt;"",$M1069&gt;40000),(1+IFERROR(NETWORKDAYS.INTL($L1069,$M1069,1,项目参数!$B$2:$B$200),NETWORKDAYS($L1069,$M1069,1)))*项目参数!$J$29,"")</f>
        <v/>
      </c>
      <c r="L1069" s="40"/>
      <c r="M1069" s="40"/>
      <c r="N1069" s="58"/>
      <c r="O1069" s="61"/>
      <c r="W1069" s="98" t="b">
        <f t="shared" si="16"/>
        <v>0</v>
      </c>
      <c r="Y1069" s="32" t="str">
        <f>IF($W1069,VLOOKUP($B1069,项目阶段与里程碑!$B:$E,3,FALSE),"")</f>
        <v/>
      </c>
      <c r="Z1069" s="32" t="str">
        <f>IF($W1069,VLOOKUP($B1069,项目阶段与里程碑!$B:$E,4,FALSE),"")</f>
        <v/>
      </c>
      <c r="AA1069" t="e">
        <f>VLOOKUP(F1069,内部通讯录!$B:$F,5,FALSE)</f>
        <v>#N/A</v>
      </c>
      <c r="AB1069" t="str">
        <f>IFERROR(VLOOKUP($AA1069,项目参数!$I$14:$J$21,2,FALSE),"")</f>
        <v/>
      </c>
    </row>
    <row r="1070" spans="1:28">
      <c r="A1070" s="8"/>
      <c r="B1070" s="8"/>
      <c r="C1070" s="8"/>
      <c r="D1070" s="8"/>
      <c r="E1070" s="8"/>
      <c r="F1070" s="8"/>
      <c r="G1070" s="8"/>
      <c r="H1070" s="116"/>
      <c r="I1070" s="40"/>
      <c r="J1070" s="120" t="str">
        <f>IF(AND($H1070&gt;0,$I1070&lt;&gt;"",$I1070&gt;40000),IFERROR(WORKDAY.INTL($I1070,INT(($H1070+项目参数!$J$29-1)/项目参数!$J$29)-1,1,项目参数!$B$2:$B$200),WORKDAY($I1070,INT(($H1070+项目参数!$J$29-1)/项目参数!$J$29)-1,1)),"")</f>
        <v/>
      </c>
      <c r="K1070" s="121" t="str">
        <f>IF(AND($L1070&lt;&gt;"",$L1070&gt;40000,$M1070&lt;&gt;"",$M1070&gt;40000),(1+IFERROR(NETWORKDAYS.INTL($L1070,$M1070,1,项目参数!$B$2:$B$200),NETWORKDAYS($L1070,$M1070,1)))*项目参数!$J$29,"")</f>
        <v/>
      </c>
      <c r="L1070" s="40"/>
      <c r="M1070" s="40"/>
      <c r="N1070" s="58"/>
      <c r="O1070" s="61"/>
      <c r="W1070" s="98" t="b">
        <f t="shared" si="16"/>
        <v>0</v>
      </c>
      <c r="Y1070" s="32" t="str">
        <f>IF($W1070,VLOOKUP($B1070,项目阶段与里程碑!$B:$E,3,FALSE),"")</f>
        <v/>
      </c>
      <c r="Z1070" s="32" t="str">
        <f>IF($W1070,VLOOKUP($B1070,项目阶段与里程碑!$B:$E,4,FALSE),"")</f>
        <v/>
      </c>
      <c r="AA1070" t="e">
        <f>VLOOKUP(F1070,内部通讯录!$B:$F,5,FALSE)</f>
        <v>#N/A</v>
      </c>
      <c r="AB1070" t="str">
        <f>IFERROR(VLOOKUP($AA1070,项目参数!$I$14:$J$21,2,FALSE),"")</f>
        <v/>
      </c>
    </row>
    <row r="1071" spans="1:28">
      <c r="A1071" s="8"/>
      <c r="B1071" s="8"/>
      <c r="C1071" s="8"/>
      <c r="D1071" s="8"/>
      <c r="E1071" s="8"/>
      <c r="F1071" s="8"/>
      <c r="G1071" s="8"/>
      <c r="H1071" s="116"/>
      <c r="I1071" s="40"/>
      <c r="J1071" s="120" t="str">
        <f>IF(AND($H1071&gt;0,$I1071&lt;&gt;"",$I1071&gt;40000),IFERROR(WORKDAY.INTL($I1071,INT(($H1071+项目参数!$J$29-1)/项目参数!$J$29)-1,1,项目参数!$B$2:$B$200),WORKDAY($I1071,INT(($H1071+项目参数!$J$29-1)/项目参数!$J$29)-1,1)),"")</f>
        <v/>
      </c>
      <c r="K1071" s="121" t="str">
        <f>IF(AND($L1071&lt;&gt;"",$L1071&gt;40000,$M1071&lt;&gt;"",$M1071&gt;40000),(1+IFERROR(NETWORKDAYS.INTL($L1071,$M1071,1,项目参数!$B$2:$B$200),NETWORKDAYS($L1071,$M1071,1)))*项目参数!$J$29,"")</f>
        <v/>
      </c>
      <c r="L1071" s="40"/>
      <c r="M1071" s="40"/>
      <c r="N1071" s="58"/>
      <c r="O1071" s="61"/>
      <c r="W1071" s="98" t="b">
        <f t="shared" si="16"/>
        <v>0</v>
      </c>
      <c r="Y1071" s="32" t="str">
        <f>IF($W1071,VLOOKUP($B1071,项目阶段与里程碑!$B:$E,3,FALSE),"")</f>
        <v/>
      </c>
      <c r="Z1071" s="32" t="str">
        <f>IF($W1071,VLOOKUP($B1071,项目阶段与里程碑!$B:$E,4,FALSE),"")</f>
        <v/>
      </c>
      <c r="AA1071" t="e">
        <f>VLOOKUP(F1071,内部通讯录!$B:$F,5,FALSE)</f>
        <v>#N/A</v>
      </c>
      <c r="AB1071" t="str">
        <f>IFERROR(VLOOKUP($AA1071,项目参数!$I$14:$J$21,2,FALSE),"")</f>
        <v/>
      </c>
    </row>
    <row r="1072" spans="1:28">
      <c r="A1072" s="8"/>
      <c r="B1072" s="8"/>
      <c r="C1072" s="8"/>
      <c r="D1072" s="8"/>
      <c r="E1072" s="8"/>
      <c r="F1072" s="8"/>
      <c r="G1072" s="8"/>
      <c r="H1072" s="116"/>
      <c r="I1072" s="40"/>
      <c r="J1072" s="120" t="str">
        <f>IF(AND($H1072&gt;0,$I1072&lt;&gt;"",$I1072&gt;40000),IFERROR(WORKDAY.INTL($I1072,INT(($H1072+项目参数!$J$29-1)/项目参数!$J$29)-1,1,项目参数!$B$2:$B$200),WORKDAY($I1072,INT(($H1072+项目参数!$J$29-1)/项目参数!$J$29)-1,1)),"")</f>
        <v/>
      </c>
      <c r="K1072" s="121" t="str">
        <f>IF(AND($L1072&lt;&gt;"",$L1072&gt;40000,$M1072&lt;&gt;"",$M1072&gt;40000),(1+IFERROR(NETWORKDAYS.INTL($L1072,$M1072,1,项目参数!$B$2:$B$200),NETWORKDAYS($L1072,$M1072,1)))*项目参数!$J$29,"")</f>
        <v/>
      </c>
      <c r="L1072" s="40"/>
      <c r="M1072" s="40"/>
      <c r="N1072" s="58"/>
      <c r="O1072" s="61"/>
      <c r="W1072" s="98" t="b">
        <f t="shared" si="16"/>
        <v>0</v>
      </c>
      <c r="Y1072" s="32" t="str">
        <f>IF($W1072,VLOOKUP($B1072,项目阶段与里程碑!$B:$E,3,FALSE),"")</f>
        <v/>
      </c>
      <c r="Z1072" s="32" t="str">
        <f>IF($W1072,VLOOKUP($B1072,项目阶段与里程碑!$B:$E,4,FALSE),"")</f>
        <v/>
      </c>
      <c r="AA1072" t="e">
        <f>VLOOKUP(F1072,内部通讯录!$B:$F,5,FALSE)</f>
        <v>#N/A</v>
      </c>
      <c r="AB1072" t="str">
        <f>IFERROR(VLOOKUP($AA1072,项目参数!$I$14:$J$21,2,FALSE),"")</f>
        <v/>
      </c>
    </row>
    <row r="1073" spans="1:28">
      <c r="A1073" s="8"/>
      <c r="B1073" s="8"/>
      <c r="C1073" s="8"/>
      <c r="D1073" s="8"/>
      <c r="E1073" s="8"/>
      <c r="F1073" s="8"/>
      <c r="G1073" s="8"/>
      <c r="H1073" s="116"/>
      <c r="I1073" s="40"/>
      <c r="J1073" s="120" t="str">
        <f>IF(AND($H1073&gt;0,$I1073&lt;&gt;"",$I1073&gt;40000),IFERROR(WORKDAY.INTL($I1073,INT(($H1073+项目参数!$J$29-1)/项目参数!$J$29)-1,1,项目参数!$B$2:$B$200),WORKDAY($I1073,INT(($H1073+项目参数!$J$29-1)/项目参数!$J$29)-1,1)),"")</f>
        <v/>
      </c>
      <c r="K1073" s="121" t="str">
        <f>IF(AND($L1073&lt;&gt;"",$L1073&gt;40000,$M1073&lt;&gt;"",$M1073&gt;40000),(1+IFERROR(NETWORKDAYS.INTL($L1073,$M1073,1,项目参数!$B$2:$B$200),NETWORKDAYS($L1073,$M1073,1)))*项目参数!$J$29,"")</f>
        <v/>
      </c>
      <c r="L1073" s="40"/>
      <c r="M1073" s="40"/>
      <c r="N1073" s="58"/>
      <c r="O1073" s="61"/>
      <c r="W1073" s="98" t="b">
        <f t="shared" si="16"/>
        <v>0</v>
      </c>
      <c r="Y1073" s="32" t="str">
        <f>IF($W1073,VLOOKUP($B1073,项目阶段与里程碑!$B:$E,3,FALSE),"")</f>
        <v/>
      </c>
      <c r="Z1073" s="32" t="str">
        <f>IF($W1073,VLOOKUP($B1073,项目阶段与里程碑!$B:$E,4,FALSE),"")</f>
        <v/>
      </c>
      <c r="AA1073" t="e">
        <f>VLOOKUP(F1073,内部通讯录!$B:$F,5,FALSE)</f>
        <v>#N/A</v>
      </c>
      <c r="AB1073" t="str">
        <f>IFERROR(VLOOKUP($AA1073,项目参数!$I$14:$J$21,2,FALSE),"")</f>
        <v/>
      </c>
    </row>
    <row r="1074" spans="1:28">
      <c r="A1074" s="8"/>
      <c r="B1074" s="8"/>
      <c r="C1074" s="8"/>
      <c r="D1074" s="8"/>
      <c r="E1074" s="8"/>
      <c r="F1074" s="8"/>
      <c r="G1074" s="8"/>
      <c r="H1074" s="116"/>
      <c r="I1074" s="40"/>
      <c r="J1074" s="120" t="str">
        <f>IF(AND($H1074&gt;0,$I1074&lt;&gt;"",$I1074&gt;40000),IFERROR(WORKDAY.INTL($I1074,INT(($H1074+项目参数!$J$29-1)/项目参数!$J$29)-1,1,项目参数!$B$2:$B$200),WORKDAY($I1074,INT(($H1074+项目参数!$J$29-1)/项目参数!$J$29)-1,1)),"")</f>
        <v/>
      </c>
      <c r="K1074" s="121" t="str">
        <f>IF(AND($L1074&lt;&gt;"",$L1074&gt;40000,$M1074&lt;&gt;"",$M1074&gt;40000),(1+IFERROR(NETWORKDAYS.INTL($L1074,$M1074,1,项目参数!$B$2:$B$200),NETWORKDAYS($L1074,$M1074,1)))*项目参数!$J$29,"")</f>
        <v/>
      </c>
      <c r="L1074" s="40"/>
      <c r="M1074" s="40"/>
      <c r="N1074" s="58"/>
      <c r="O1074" s="61"/>
      <c r="W1074" s="98" t="b">
        <f t="shared" si="16"/>
        <v>0</v>
      </c>
      <c r="Y1074" s="32" t="str">
        <f>IF($W1074,VLOOKUP($B1074,项目阶段与里程碑!$B:$E,3,FALSE),"")</f>
        <v/>
      </c>
      <c r="Z1074" s="32" t="str">
        <f>IF($W1074,VLOOKUP($B1074,项目阶段与里程碑!$B:$E,4,FALSE),"")</f>
        <v/>
      </c>
      <c r="AA1074" t="e">
        <f>VLOOKUP(F1074,内部通讯录!$B:$F,5,FALSE)</f>
        <v>#N/A</v>
      </c>
      <c r="AB1074" t="str">
        <f>IFERROR(VLOOKUP($AA1074,项目参数!$I$14:$J$21,2,FALSE),"")</f>
        <v/>
      </c>
    </row>
    <row r="1075" spans="1:28">
      <c r="A1075" s="8"/>
      <c r="B1075" s="8"/>
      <c r="C1075" s="8"/>
      <c r="D1075" s="8"/>
      <c r="E1075" s="8"/>
      <c r="F1075" s="8"/>
      <c r="G1075" s="8"/>
      <c r="H1075" s="116"/>
      <c r="I1075" s="40"/>
      <c r="J1075" s="120" t="str">
        <f>IF(AND($H1075&gt;0,$I1075&lt;&gt;"",$I1075&gt;40000),IFERROR(WORKDAY.INTL($I1075,INT(($H1075+项目参数!$J$29-1)/项目参数!$J$29)-1,1,项目参数!$B$2:$B$200),WORKDAY($I1075,INT(($H1075+项目参数!$J$29-1)/项目参数!$J$29)-1,1)),"")</f>
        <v/>
      </c>
      <c r="K1075" s="121" t="str">
        <f>IF(AND($L1075&lt;&gt;"",$L1075&gt;40000,$M1075&lt;&gt;"",$M1075&gt;40000),(1+IFERROR(NETWORKDAYS.INTL($L1075,$M1075,1,项目参数!$B$2:$B$200),NETWORKDAYS($L1075,$M1075,1)))*项目参数!$J$29,"")</f>
        <v/>
      </c>
      <c r="L1075" s="40"/>
      <c r="M1075" s="40"/>
      <c r="N1075" s="58"/>
      <c r="O1075" s="61"/>
      <c r="W1075" s="98" t="b">
        <f t="shared" si="16"/>
        <v>0</v>
      </c>
      <c r="Y1075" s="32" t="str">
        <f>IF($W1075,VLOOKUP($B1075,项目阶段与里程碑!$B:$E,3,FALSE),"")</f>
        <v/>
      </c>
      <c r="Z1075" s="32" t="str">
        <f>IF($W1075,VLOOKUP($B1075,项目阶段与里程碑!$B:$E,4,FALSE),"")</f>
        <v/>
      </c>
      <c r="AA1075" t="e">
        <f>VLOOKUP(F1075,内部通讯录!$B:$F,5,FALSE)</f>
        <v>#N/A</v>
      </c>
      <c r="AB1075" t="str">
        <f>IFERROR(VLOOKUP($AA1075,项目参数!$I$14:$J$21,2,FALSE),"")</f>
        <v/>
      </c>
    </row>
    <row r="1076" spans="1:28">
      <c r="A1076" s="8"/>
      <c r="B1076" s="8"/>
      <c r="C1076" s="8"/>
      <c r="D1076" s="8"/>
      <c r="E1076" s="8"/>
      <c r="F1076" s="8"/>
      <c r="G1076" s="8"/>
      <c r="H1076" s="116"/>
      <c r="I1076" s="40"/>
      <c r="J1076" s="120" t="str">
        <f>IF(AND($H1076&gt;0,$I1076&lt;&gt;"",$I1076&gt;40000),IFERROR(WORKDAY.INTL($I1076,INT(($H1076+项目参数!$J$29-1)/项目参数!$J$29)-1,1,项目参数!$B$2:$B$200),WORKDAY($I1076,INT(($H1076+项目参数!$J$29-1)/项目参数!$J$29)-1,1)),"")</f>
        <v/>
      </c>
      <c r="K1076" s="121" t="str">
        <f>IF(AND($L1076&lt;&gt;"",$L1076&gt;40000,$M1076&lt;&gt;"",$M1076&gt;40000),(1+IFERROR(NETWORKDAYS.INTL($L1076,$M1076,1,项目参数!$B$2:$B$200),NETWORKDAYS($L1076,$M1076,1)))*项目参数!$J$29,"")</f>
        <v/>
      </c>
      <c r="L1076" s="40"/>
      <c r="M1076" s="40"/>
      <c r="N1076" s="58"/>
      <c r="O1076" s="61"/>
      <c r="W1076" s="98" t="b">
        <f t="shared" si="16"/>
        <v>0</v>
      </c>
      <c r="Y1076" s="32" t="str">
        <f>IF($W1076,VLOOKUP($B1076,项目阶段与里程碑!$B:$E,3,FALSE),"")</f>
        <v/>
      </c>
      <c r="Z1076" s="32" t="str">
        <f>IF($W1076,VLOOKUP($B1076,项目阶段与里程碑!$B:$E,4,FALSE),"")</f>
        <v/>
      </c>
      <c r="AA1076" t="e">
        <f>VLOOKUP(F1076,内部通讯录!$B:$F,5,FALSE)</f>
        <v>#N/A</v>
      </c>
      <c r="AB1076" t="str">
        <f>IFERROR(VLOOKUP($AA1076,项目参数!$I$14:$J$21,2,FALSE),"")</f>
        <v/>
      </c>
    </row>
    <row r="1077" spans="1:28">
      <c r="A1077" s="8"/>
      <c r="B1077" s="8"/>
      <c r="C1077" s="8"/>
      <c r="D1077" s="8"/>
      <c r="E1077" s="8"/>
      <c r="F1077" s="8"/>
      <c r="G1077" s="8"/>
      <c r="H1077" s="116"/>
      <c r="I1077" s="40"/>
      <c r="J1077" s="120" t="str">
        <f>IF(AND($H1077&gt;0,$I1077&lt;&gt;"",$I1077&gt;40000),IFERROR(WORKDAY.INTL($I1077,INT(($H1077+项目参数!$J$29-1)/项目参数!$J$29)-1,1,项目参数!$B$2:$B$200),WORKDAY($I1077,INT(($H1077+项目参数!$J$29-1)/项目参数!$J$29)-1,1)),"")</f>
        <v/>
      </c>
      <c r="K1077" s="121" t="str">
        <f>IF(AND($L1077&lt;&gt;"",$L1077&gt;40000,$M1077&lt;&gt;"",$M1077&gt;40000),(1+IFERROR(NETWORKDAYS.INTL($L1077,$M1077,1,项目参数!$B$2:$B$200),NETWORKDAYS($L1077,$M1077,1)))*项目参数!$J$29,"")</f>
        <v/>
      </c>
      <c r="L1077" s="40"/>
      <c r="M1077" s="40"/>
      <c r="N1077" s="58"/>
      <c r="O1077" s="61"/>
      <c r="W1077" s="98" t="b">
        <f t="shared" si="16"/>
        <v>0</v>
      </c>
      <c r="Y1077" s="32" t="str">
        <f>IF($W1077,VLOOKUP($B1077,项目阶段与里程碑!$B:$E,3,FALSE),"")</f>
        <v/>
      </c>
      <c r="Z1077" s="32" t="str">
        <f>IF($W1077,VLOOKUP($B1077,项目阶段与里程碑!$B:$E,4,FALSE),"")</f>
        <v/>
      </c>
      <c r="AA1077" t="e">
        <f>VLOOKUP(F1077,内部通讯录!$B:$F,5,FALSE)</f>
        <v>#N/A</v>
      </c>
      <c r="AB1077" t="str">
        <f>IFERROR(VLOOKUP($AA1077,项目参数!$I$14:$J$21,2,FALSE),"")</f>
        <v/>
      </c>
    </row>
    <row r="1078" spans="1:28">
      <c r="A1078" s="8"/>
      <c r="B1078" s="8"/>
      <c r="C1078" s="8"/>
      <c r="D1078" s="8"/>
      <c r="E1078" s="8"/>
      <c r="F1078" s="8"/>
      <c r="G1078" s="8"/>
      <c r="H1078" s="116"/>
      <c r="I1078" s="40"/>
      <c r="J1078" s="120" t="str">
        <f>IF(AND($H1078&gt;0,$I1078&lt;&gt;"",$I1078&gt;40000),IFERROR(WORKDAY.INTL($I1078,INT(($H1078+项目参数!$J$29-1)/项目参数!$J$29)-1,1,项目参数!$B$2:$B$200),WORKDAY($I1078,INT(($H1078+项目参数!$J$29-1)/项目参数!$J$29)-1,1)),"")</f>
        <v/>
      </c>
      <c r="K1078" s="121" t="str">
        <f>IF(AND($L1078&lt;&gt;"",$L1078&gt;40000,$M1078&lt;&gt;"",$M1078&gt;40000),(1+IFERROR(NETWORKDAYS.INTL($L1078,$M1078,1,项目参数!$B$2:$B$200),NETWORKDAYS($L1078,$M1078,1)))*项目参数!$J$29,"")</f>
        <v/>
      </c>
      <c r="L1078" s="40"/>
      <c r="M1078" s="40"/>
      <c r="N1078" s="58"/>
      <c r="O1078" s="61"/>
      <c r="W1078" s="98" t="b">
        <f t="shared" si="16"/>
        <v>0</v>
      </c>
      <c r="Y1078" s="32" t="str">
        <f>IF($W1078,VLOOKUP($B1078,项目阶段与里程碑!$B:$E,3,FALSE),"")</f>
        <v/>
      </c>
      <c r="Z1078" s="32" t="str">
        <f>IF($W1078,VLOOKUP($B1078,项目阶段与里程碑!$B:$E,4,FALSE),"")</f>
        <v/>
      </c>
      <c r="AA1078" t="e">
        <f>VLOOKUP(F1078,内部通讯录!$B:$F,5,FALSE)</f>
        <v>#N/A</v>
      </c>
      <c r="AB1078" t="str">
        <f>IFERROR(VLOOKUP($AA1078,项目参数!$I$14:$J$21,2,FALSE),"")</f>
        <v/>
      </c>
    </row>
    <row r="1079" spans="1:28">
      <c r="A1079" s="8"/>
      <c r="B1079" s="8"/>
      <c r="C1079" s="8"/>
      <c r="D1079" s="8"/>
      <c r="E1079" s="8"/>
      <c r="F1079" s="8"/>
      <c r="G1079" s="8"/>
      <c r="H1079" s="116"/>
      <c r="I1079" s="40"/>
      <c r="J1079" s="120" t="str">
        <f>IF(AND($H1079&gt;0,$I1079&lt;&gt;"",$I1079&gt;40000),IFERROR(WORKDAY.INTL($I1079,INT(($H1079+项目参数!$J$29-1)/项目参数!$J$29)-1,1,项目参数!$B$2:$B$200),WORKDAY($I1079,INT(($H1079+项目参数!$J$29-1)/项目参数!$J$29)-1,1)),"")</f>
        <v/>
      </c>
      <c r="K1079" s="121" t="str">
        <f>IF(AND($L1079&lt;&gt;"",$L1079&gt;40000,$M1079&lt;&gt;"",$M1079&gt;40000),(1+IFERROR(NETWORKDAYS.INTL($L1079,$M1079,1,项目参数!$B$2:$B$200),NETWORKDAYS($L1079,$M1079,1)))*项目参数!$J$29,"")</f>
        <v/>
      </c>
      <c r="L1079" s="40"/>
      <c r="M1079" s="40"/>
      <c r="N1079" s="58"/>
      <c r="O1079" s="61"/>
      <c r="W1079" s="98" t="b">
        <f t="shared" si="16"/>
        <v>0</v>
      </c>
      <c r="Y1079" s="32" t="str">
        <f>IF($W1079,VLOOKUP($B1079,项目阶段与里程碑!$B:$E,3,FALSE),"")</f>
        <v/>
      </c>
      <c r="Z1079" s="32" t="str">
        <f>IF($W1079,VLOOKUP($B1079,项目阶段与里程碑!$B:$E,4,FALSE),"")</f>
        <v/>
      </c>
      <c r="AA1079" t="e">
        <f>VLOOKUP(F1079,内部通讯录!$B:$F,5,FALSE)</f>
        <v>#N/A</v>
      </c>
      <c r="AB1079" t="str">
        <f>IFERROR(VLOOKUP($AA1079,项目参数!$I$14:$J$21,2,FALSE),"")</f>
        <v/>
      </c>
    </row>
    <row r="1080" spans="1:28">
      <c r="A1080" s="8"/>
      <c r="B1080" s="8"/>
      <c r="C1080" s="8"/>
      <c r="D1080" s="8"/>
      <c r="E1080" s="8"/>
      <c r="F1080" s="8"/>
      <c r="G1080" s="8"/>
      <c r="H1080" s="116"/>
      <c r="I1080" s="40"/>
      <c r="J1080" s="120" t="str">
        <f>IF(AND($H1080&gt;0,$I1080&lt;&gt;"",$I1080&gt;40000),IFERROR(WORKDAY.INTL($I1080,INT(($H1080+项目参数!$J$29-1)/项目参数!$J$29)-1,1,项目参数!$B$2:$B$200),WORKDAY($I1080,INT(($H1080+项目参数!$J$29-1)/项目参数!$J$29)-1,1)),"")</f>
        <v/>
      </c>
      <c r="K1080" s="121" t="str">
        <f>IF(AND($L1080&lt;&gt;"",$L1080&gt;40000,$M1080&lt;&gt;"",$M1080&gt;40000),(1+IFERROR(NETWORKDAYS.INTL($L1080,$M1080,1,项目参数!$B$2:$B$200),NETWORKDAYS($L1080,$M1080,1)))*项目参数!$J$29,"")</f>
        <v/>
      </c>
      <c r="L1080" s="40"/>
      <c r="M1080" s="40"/>
      <c r="N1080" s="58"/>
      <c r="O1080" s="61"/>
      <c r="W1080" s="98" t="b">
        <f t="shared" si="16"/>
        <v>0</v>
      </c>
      <c r="Y1080" s="32" t="str">
        <f>IF($W1080,VLOOKUP($B1080,项目阶段与里程碑!$B:$E,3,FALSE),"")</f>
        <v/>
      </c>
      <c r="Z1080" s="32" t="str">
        <f>IF($W1080,VLOOKUP($B1080,项目阶段与里程碑!$B:$E,4,FALSE),"")</f>
        <v/>
      </c>
      <c r="AA1080" t="e">
        <f>VLOOKUP(F1080,内部通讯录!$B:$F,5,FALSE)</f>
        <v>#N/A</v>
      </c>
      <c r="AB1080" t="str">
        <f>IFERROR(VLOOKUP($AA1080,项目参数!$I$14:$J$21,2,FALSE),"")</f>
        <v/>
      </c>
    </row>
    <row r="1081" spans="1:28">
      <c r="A1081" s="8"/>
      <c r="B1081" s="8"/>
      <c r="C1081" s="8"/>
      <c r="D1081" s="8"/>
      <c r="E1081" s="8"/>
      <c r="F1081" s="8"/>
      <c r="G1081" s="8"/>
      <c r="H1081" s="116"/>
      <c r="I1081" s="40"/>
      <c r="J1081" s="120" t="str">
        <f>IF(AND($H1081&gt;0,$I1081&lt;&gt;"",$I1081&gt;40000),IFERROR(WORKDAY.INTL($I1081,INT(($H1081+项目参数!$J$29-1)/项目参数!$J$29)-1,1,项目参数!$B$2:$B$200),WORKDAY($I1081,INT(($H1081+项目参数!$J$29-1)/项目参数!$J$29)-1,1)),"")</f>
        <v/>
      </c>
      <c r="K1081" s="121" t="str">
        <f>IF(AND($L1081&lt;&gt;"",$L1081&gt;40000,$M1081&lt;&gt;"",$M1081&gt;40000),(1+IFERROR(NETWORKDAYS.INTL($L1081,$M1081,1,项目参数!$B$2:$B$200),NETWORKDAYS($L1081,$M1081,1)))*项目参数!$J$29,"")</f>
        <v/>
      </c>
      <c r="L1081" s="40"/>
      <c r="M1081" s="40"/>
      <c r="N1081" s="58"/>
      <c r="O1081" s="61"/>
      <c r="W1081" s="98" t="b">
        <f t="shared" si="16"/>
        <v>0</v>
      </c>
      <c r="Y1081" s="32" t="str">
        <f>IF($W1081,VLOOKUP($B1081,项目阶段与里程碑!$B:$E,3,FALSE),"")</f>
        <v/>
      </c>
      <c r="Z1081" s="32" t="str">
        <f>IF($W1081,VLOOKUP($B1081,项目阶段与里程碑!$B:$E,4,FALSE),"")</f>
        <v/>
      </c>
      <c r="AA1081" t="e">
        <f>VLOOKUP(F1081,内部通讯录!$B:$F,5,FALSE)</f>
        <v>#N/A</v>
      </c>
      <c r="AB1081" t="str">
        <f>IFERROR(VLOOKUP($AA1081,项目参数!$I$14:$J$21,2,FALSE),"")</f>
        <v/>
      </c>
    </row>
    <row r="1082" spans="1:28">
      <c r="A1082" s="8"/>
      <c r="B1082" s="8"/>
      <c r="C1082" s="8"/>
      <c r="D1082" s="8"/>
      <c r="E1082" s="8"/>
      <c r="F1082" s="8"/>
      <c r="G1082" s="8"/>
      <c r="H1082" s="116"/>
      <c r="I1082" s="40"/>
      <c r="J1082" s="120" t="str">
        <f>IF(AND($H1082&gt;0,$I1082&lt;&gt;"",$I1082&gt;40000),IFERROR(WORKDAY.INTL($I1082,INT(($H1082+项目参数!$J$29-1)/项目参数!$J$29)-1,1,项目参数!$B$2:$B$200),WORKDAY($I1082,INT(($H1082+项目参数!$J$29-1)/项目参数!$J$29)-1,1)),"")</f>
        <v/>
      </c>
      <c r="K1082" s="121" t="str">
        <f>IF(AND($L1082&lt;&gt;"",$L1082&gt;40000,$M1082&lt;&gt;"",$M1082&gt;40000),(1+IFERROR(NETWORKDAYS.INTL($L1082,$M1082,1,项目参数!$B$2:$B$200),NETWORKDAYS($L1082,$M1082,1)))*项目参数!$J$29,"")</f>
        <v/>
      </c>
      <c r="L1082" s="40"/>
      <c r="M1082" s="40"/>
      <c r="N1082" s="58"/>
      <c r="O1082" s="61"/>
      <c r="W1082" s="98" t="b">
        <f t="shared" si="16"/>
        <v>0</v>
      </c>
      <c r="Y1082" s="32" t="str">
        <f>IF($W1082,VLOOKUP($B1082,项目阶段与里程碑!$B:$E,3,FALSE),"")</f>
        <v/>
      </c>
      <c r="Z1082" s="32" t="str">
        <f>IF($W1082,VLOOKUP($B1082,项目阶段与里程碑!$B:$E,4,FALSE),"")</f>
        <v/>
      </c>
      <c r="AA1082" t="e">
        <f>VLOOKUP(F1082,内部通讯录!$B:$F,5,FALSE)</f>
        <v>#N/A</v>
      </c>
      <c r="AB1082" t="str">
        <f>IFERROR(VLOOKUP($AA1082,项目参数!$I$14:$J$21,2,FALSE),"")</f>
        <v/>
      </c>
    </row>
    <row r="1083" spans="1:28">
      <c r="A1083" s="8"/>
      <c r="B1083" s="8"/>
      <c r="C1083" s="8"/>
      <c r="D1083" s="8"/>
      <c r="E1083" s="8"/>
      <c r="F1083" s="8"/>
      <c r="G1083" s="8"/>
      <c r="H1083" s="116"/>
      <c r="I1083" s="40"/>
      <c r="J1083" s="120" t="str">
        <f>IF(AND($H1083&gt;0,$I1083&lt;&gt;"",$I1083&gt;40000),IFERROR(WORKDAY.INTL($I1083,INT(($H1083+项目参数!$J$29-1)/项目参数!$J$29)-1,1,项目参数!$B$2:$B$200),WORKDAY($I1083,INT(($H1083+项目参数!$J$29-1)/项目参数!$J$29)-1,1)),"")</f>
        <v/>
      </c>
      <c r="K1083" s="121" t="str">
        <f>IF(AND($L1083&lt;&gt;"",$L1083&gt;40000,$M1083&lt;&gt;"",$M1083&gt;40000),(1+IFERROR(NETWORKDAYS.INTL($L1083,$M1083,1,项目参数!$B$2:$B$200),NETWORKDAYS($L1083,$M1083,1)))*项目参数!$J$29,"")</f>
        <v/>
      </c>
      <c r="L1083" s="40"/>
      <c r="M1083" s="40"/>
      <c r="N1083" s="58"/>
      <c r="O1083" s="61"/>
      <c r="W1083" s="98" t="b">
        <f t="shared" si="16"/>
        <v>0</v>
      </c>
      <c r="Y1083" s="32" t="str">
        <f>IF($W1083,VLOOKUP($B1083,项目阶段与里程碑!$B:$E,3,FALSE),"")</f>
        <v/>
      </c>
      <c r="Z1083" s="32" t="str">
        <f>IF($W1083,VLOOKUP($B1083,项目阶段与里程碑!$B:$E,4,FALSE),"")</f>
        <v/>
      </c>
      <c r="AA1083" t="e">
        <f>VLOOKUP(F1083,内部通讯录!$B:$F,5,FALSE)</f>
        <v>#N/A</v>
      </c>
      <c r="AB1083" t="str">
        <f>IFERROR(VLOOKUP($AA1083,项目参数!$I$14:$J$21,2,FALSE),"")</f>
        <v/>
      </c>
    </row>
    <row r="1084" spans="1:28">
      <c r="A1084" s="8"/>
      <c r="B1084" s="8"/>
      <c r="C1084" s="8"/>
      <c r="D1084" s="8"/>
      <c r="E1084" s="8"/>
      <c r="F1084" s="8"/>
      <c r="G1084" s="8"/>
      <c r="H1084" s="116"/>
      <c r="I1084" s="40"/>
      <c r="J1084" s="120" t="str">
        <f>IF(AND($H1084&gt;0,$I1084&lt;&gt;"",$I1084&gt;40000),IFERROR(WORKDAY.INTL($I1084,INT(($H1084+项目参数!$J$29-1)/项目参数!$J$29)-1,1,项目参数!$B$2:$B$200),WORKDAY($I1084,INT(($H1084+项目参数!$J$29-1)/项目参数!$J$29)-1,1)),"")</f>
        <v/>
      </c>
      <c r="K1084" s="121" t="str">
        <f>IF(AND($L1084&lt;&gt;"",$L1084&gt;40000,$M1084&lt;&gt;"",$M1084&gt;40000),(1+IFERROR(NETWORKDAYS.INTL($L1084,$M1084,1,项目参数!$B$2:$B$200),NETWORKDAYS($L1084,$M1084,1)))*项目参数!$J$29,"")</f>
        <v/>
      </c>
      <c r="L1084" s="40"/>
      <c r="M1084" s="40"/>
      <c r="N1084" s="58"/>
      <c r="O1084" s="61"/>
      <c r="W1084" s="98" t="b">
        <f t="shared" si="16"/>
        <v>0</v>
      </c>
      <c r="Y1084" s="32" t="str">
        <f>IF($W1084,VLOOKUP($B1084,项目阶段与里程碑!$B:$E,3,FALSE),"")</f>
        <v/>
      </c>
      <c r="Z1084" s="32" t="str">
        <f>IF($W1084,VLOOKUP($B1084,项目阶段与里程碑!$B:$E,4,FALSE),"")</f>
        <v/>
      </c>
      <c r="AA1084" t="e">
        <f>VLOOKUP(F1084,内部通讯录!$B:$F,5,FALSE)</f>
        <v>#N/A</v>
      </c>
      <c r="AB1084" t="str">
        <f>IFERROR(VLOOKUP($AA1084,项目参数!$I$14:$J$21,2,FALSE),"")</f>
        <v/>
      </c>
    </row>
    <row r="1085" spans="1:28">
      <c r="A1085" s="8"/>
      <c r="B1085" s="8"/>
      <c r="C1085" s="8"/>
      <c r="D1085" s="8"/>
      <c r="E1085" s="8"/>
      <c r="F1085" s="8"/>
      <c r="G1085" s="8"/>
      <c r="H1085" s="116"/>
      <c r="I1085" s="40"/>
      <c r="J1085" s="120" t="str">
        <f>IF(AND($H1085&gt;0,$I1085&lt;&gt;"",$I1085&gt;40000),IFERROR(WORKDAY.INTL($I1085,INT(($H1085+项目参数!$J$29-1)/项目参数!$J$29)-1,1,项目参数!$B$2:$B$200),WORKDAY($I1085,INT(($H1085+项目参数!$J$29-1)/项目参数!$J$29)-1,1)),"")</f>
        <v/>
      </c>
      <c r="K1085" s="121" t="str">
        <f>IF(AND($L1085&lt;&gt;"",$L1085&gt;40000,$M1085&lt;&gt;"",$M1085&gt;40000),(1+IFERROR(NETWORKDAYS.INTL($L1085,$M1085,1,项目参数!$B$2:$B$200),NETWORKDAYS($L1085,$M1085,1)))*项目参数!$J$29,"")</f>
        <v/>
      </c>
      <c r="L1085" s="40"/>
      <c r="M1085" s="40"/>
      <c r="N1085" s="58"/>
      <c r="O1085" s="61"/>
      <c r="W1085" s="98" t="b">
        <f t="shared" si="16"/>
        <v>0</v>
      </c>
      <c r="Y1085" s="32" t="str">
        <f>IF($W1085,VLOOKUP($B1085,项目阶段与里程碑!$B:$E,3,FALSE),"")</f>
        <v/>
      </c>
      <c r="Z1085" s="32" t="str">
        <f>IF($W1085,VLOOKUP($B1085,项目阶段与里程碑!$B:$E,4,FALSE),"")</f>
        <v/>
      </c>
      <c r="AA1085" t="e">
        <f>VLOOKUP(F1085,内部通讯录!$B:$F,5,FALSE)</f>
        <v>#N/A</v>
      </c>
      <c r="AB1085" t="str">
        <f>IFERROR(VLOOKUP($AA1085,项目参数!$I$14:$J$21,2,FALSE),"")</f>
        <v/>
      </c>
    </row>
    <row r="1086" spans="1:28">
      <c r="A1086" s="8"/>
      <c r="B1086" s="8"/>
      <c r="C1086" s="8"/>
      <c r="D1086" s="8"/>
      <c r="E1086" s="8"/>
      <c r="F1086" s="8"/>
      <c r="G1086" s="8"/>
      <c r="H1086" s="116"/>
      <c r="I1086" s="40"/>
      <c r="J1086" s="120" t="str">
        <f>IF(AND($H1086&gt;0,$I1086&lt;&gt;"",$I1086&gt;40000),IFERROR(WORKDAY.INTL($I1086,INT(($H1086+项目参数!$J$29-1)/项目参数!$J$29)-1,1,项目参数!$B$2:$B$200),WORKDAY($I1086,INT(($H1086+项目参数!$J$29-1)/项目参数!$J$29)-1,1)),"")</f>
        <v/>
      </c>
      <c r="K1086" s="121" t="str">
        <f>IF(AND($L1086&lt;&gt;"",$L1086&gt;40000,$M1086&lt;&gt;"",$M1086&gt;40000),(1+IFERROR(NETWORKDAYS.INTL($L1086,$M1086,1,项目参数!$B$2:$B$200),NETWORKDAYS($L1086,$M1086,1)))*项目参数!$J$29,"")</f>
        <v/>
      </c>
      <c r="L1086" s="40"/>
      <c r="M1086" s="40"/>
      <c r="N1086" s="58"/>
      <c r="O1086" s="61"/>
      <c r="W1086" s="98" t="b">
        <f t="shared" si="16"/>
        <v>0</v>
      </c>
      <c r="Y1086" s="32" t="str">
        <f>IF($W1086,VLOOKUP($B1086,项目阶段与里程碑!$B:$E,3,FALSE),"")</f>
        <v/>
      </c>
      <c r="Z1086" s="32" t="str">
        <f>IF($W1086,VLOOKUP($B1086,项目阶段与里程碑!$B:$E,4,FALSE),"")</f>
        <v/>
      </c>
      <c r="AA1086" t="e">
        <f>VLOOKUP(F1086,内部通讯录!$B:$F,5,FALSE)</f>
        <v>#N/A</v>
      </c>
      <c r="AB1086" t="str">
        <f>IFERROR(VLOOKUP($AA1086,项目参数!$I$14:$J$21,2,FALSE),"")</f>
        <v/>
      </c>
    </row>
    <row r="1087" spans="1:28">
      <c r="A1087" s="8"/>
      <c r="B1087" s="8"/>
      <c r="C1087" s="8"/>
      <c r="D1087" s="8"/>
      <c r="E1087" s="8"/>
      <c r="F1087" s="8"/>
      <c r="G1087" s="8"/>
      <c r="H1087" s="116"/>
      <c r="I1087" s="40"/>
      <c r="J1087" s="120" t="str">
        <f>IF(AND($H1087&gt;0,$I1087&lt;&gt;"",$I1087&gt;40000),IFERROR(WORKDAY.INTL($I1087,INT(($H1087+项目参数!$J$29-1)/项目参数!$J$29)-1,1,项目参数!$B$2:$B$200),WORKDAY($I1087,INT(($H1087+项目参数!$J$29-1)/项目参数!$J$29)-1,1)),"")</f>
        <v/>
      </c>
      <c r="K1087" s="121" t="str">
        <f>IF(AND($L1087&lt;&gt;"",$L1087&gt;40000,$M1087&lt;&gt;"",$M1087&gt;40000),(1+IFERROR(NETWORKDAYS.INTL($L1087,$M1087,1,项目参数!$B$2:$B$200),NETWORKDAYS($L1087,$M1087,1)))*项目参数!$J$29,"")</f>
        <v/>
      </c>
      <c r="L1087" s="40"/>
      <c r="M1087" s="40"/>
      <c r="N1087" s="58"/>
      <c r="O1087" s="61"/>
      <c r="W1087" s="98" t="b">
        <f t="shared" si="16"/>
        <v>0</v>
      </c>
      <c r="Y1087" s="32" t="str">
        <f>IF($W1087,VLOOKUP($B1087,项目阶段与里程碑!$B:$E,3,FALSE),"")</f>
        <v/>
      </c>
      <c r="Z1087" s="32" t="str">
        <f>IF($W1087,VLOOKUP($B1087,项目阶段与里程碑!$B:$E,4,FALSE),"")</f>
        <v/>
      </c>
      <c r="AA1087" t="e">
        <f>VLOOKUP(F1087,内部通讯录!$B:$F,5,FALSE)</f>
        <v>#N/A</v>
      </c>
      <c r="AB1087" t="str">
        <f>IFERROR(VLOOKUP($AA1087,项目参数!$I$14:$J$21,2,FALSE),"")</f>
        <v/>
      </c>
    </row>
    <row r="1088" spans="1:28">
      <c r="A1088" s="8"/>
      <c r="B1088" s="8"/>
      <c r="C1088" s="8"/>
      <c r="D1088" s="8"/>
      <c r="E1088" s="8"/>
      <c r="F1088" s="8"/>
      <c r="G1088" s="8"/>
      <c r="H1088" s="116"/>
      <c r="I1088" s="40"/>
      <c r="J1088" s="120" t="str">
        <f>IF(AND($H1088&gt;0,$I1088&lt;&gt;"",$I1088&gt;40000),IFERROR(WORKDAY.INTL($I1088,INT(($H1088+项目参数!$J$29-1)/项目参数!$J$29)-1,1,项目参数!$B$2:$B$200),WORKDAY($I1088,INT(($H1088+项目参数!$J$29-1)/项目参数!$J$29)-1,1)),"")</f>
        <v/>
      </c>
      <c r="K1088" s="121" t="str">
        <f>IF(AND($L1088&lt;&gt;"",$L1088&gt;40000,$M1088&lt;&gt;"",$M1088&gt;40000),(1+IFERROR(NETWORKDAYS.INTL($L1088,$M1088,1,项目参数!$B$2:$B$200),NETWORKDAYS($L1088,$M1088,1)))*项目参数!$J$29,"")</f>
        <v/>
      </c>
      <c r="L1088" s="40"/>
      <c r="M1088" s="40"/>
      <c r="N1088" s="58"/>
      <c r="O1088" s="61"/>
      <c r="W1088" s="98" t="b">
        <f t="shared" si="16"/>
        <v>0</v>
      </c>
      <c r="Y1088" s="32" t="str">
        <f>IF($W1088,VLOOKUP($B1088,项目阶段与里程碑!$B:$E,3,FALSE),"")</f>
        <v/>
      </c>
      <c r="Z1088" s="32" t="str">
        <f>IF($W1088,VLOOKUP($B1088,项目阶段与里程碑!$B:$E,4,FALSE),"")</f>
        <v/>
      </c>
      <c r="AA1088" t="e">
        <f>VLOOKUP(F1088,内部通讯录!$B:$F,5,FALSE)</f>
        <v>#N/A</v>
      </c>
      <c r="AB1088" t="str">
        <f>IFERROR(VLOOKUP($AA1088,项目参数!$I$14:$J$21,2,FALSE),"")</f>
        <v/>
      </c>
    </row>
    <row r="1089" spans="1:28">
      <c r="A1089" s="8"/>
      <c r="B1089" s="8"/>
      <c r="C1089" s="8"/>
      <c r="D1089" s="8"/>
      <c r="E1089" s="8"/>
      <c r="F1089" s="8"/>
      <c r="G1089" s="8"/>
      <c r="H1089" s="116"/>
      <c r="I1089" s="40"/>
      <c r="J1089" s="120" t="str">
        <f>IF(AND($H1089&gt;0,$I1089&lt;&gt;"",$I1089&gt;40000),IFERROR(WORKDAY.INTL($I1089,INT(($H1089+项目参数!$J$29-1)/项目参数!$J$29)-1,1,项目参数!$B$2:$B$200),WORKDAY($I1089,INT(($H1089+项目参数!$J$29-1)/项目参数!$J$29)-1,1)),"")</f>
        <v/>
      </c>
      <c r="K1089" s="121" t="str">
        <f>IF(AND($L1089&lt;&gt;"",$L1089&gt;40000,$M1089&lt;&gt;"",$M1089&gt;40000),(1+IFERROR(NETWORKDAYS.INTL($L1089,$M1089,1,项目参数!$B$2:$B$200),NETWORKDAYS($L1089,$M1089,1)))*项目参数!$J$29,"")</f>
        <v/>
      </c>
      <c r="L1089" s="40"/>
      <c r="M1089" s="40"/>
      <c r="N1089" s="58"/>
      <c r="O1089" s="61"/>
      <c r="W1089" s="98" t="b">
        <f t="shared" si="16"/>
        <v>0</v>
      </c>
      <c r="Y1089" s="32" t="str">
        <f>IF($W1089,VLOOKUP($B1089,项目阶段与里程碑!$B:$E,3,FALSE),"")</f>
        <v/>
      </c>
      <c r="Z1089" s="32" t="str">
        <f>IF($W1089,VLOOKUP($B1089,项目阶段与里程碑!$B:$E,4,FALSE),"")</f>
        <v/>
      </c>
      <c r="AA1089" t="e">
        <f>VLOOKUP(F1089,内部通讯录!$B:$F,5,FALSE)</f>
        <v>#N/A</v>
      </c>
      <c r="AB1089" t="str">
        <f>IFERROR(VLOOKUP($AA1089,项目参数!$I$14:$J$21,2,FALSE),"")</f>
        <v/>
      </c>
    </row>
    <row r="1090" spans="1:28">
      <c r="A1090" s="8"/>
      <c r="B1090" s="8"/>
      <c r="C1090" s="8"/>
      <c r="D1090" s="8"/>
      <c r="E1090" s="8"/>
      <c r="F1090" s="8"/>
      <c r="G1090" s="8"/>
      <c r="H1090" s="116"/>
      <c r="I1090" s="40"/>
      <c r="J1090" s="120" t="str">
        <f>IF(AND($H1090&gt;0,$I1090&lt;&gt;"",$I1090&gt;40000),IFERROR(WORKDAY.INTL($I1090,INT(($H1090+项目参数!$J$29-1)/项目参数!$J$29)-1,1,项目参数!$B$2:$B$200),WORKDAY($I1090,INT(($H1090+项目参数!$J$29-1)/项目参数!$J$29)-1,1)),"")</f>
        <v/>
      </c>
      <c r="K1090" s="121" t="str">
        <f>IF(AND($L1090&lt;&gt;"",$L1090&gt;40000,$M1090&lt;&gt;"",$M1090&gt;40000),(1+IFERROR(NETWORKDAYS.INTL($L1090,$M1090,1,项目参数!$B$2:$B$200),NETWORKDAYS($L1090,$M1090,1)))*项目参数!$J$29,"")</f>
        <v/>
      </c>
      <c r="L1090" s="40"/>
      <c r="M1090" s="40"/>
      <c r="N1090" s="58"/>
      <c r="O1090" s="61"/>
      <c r="W1090" s="98" t="b">
        <f t="shared" ref="W1090:W1153" si="17">AND(LEN(A1090)&gt;0,LEN(C1090)&gt;3,LEN(F1090)&gt;1,OR(I1090=0,AND(H1090&gt;0,I1090&gt;40000)),OR(L1090=0,L1090&gt;40000))</f>
        <v>0</v>
      </c>
      <c r="Y1090" s="32" t="str">
        <f>IF($W1090,VLOOKUP($B1090,项目阶段与里程碑!$B:$E,3,FALSE),"")</f>
        <v/>
      </c>
      <c r="Z1090" s="32" t="str">
        <f>IF($W1090,VLOOKUP($B1090,项目阶段与里程碑!$B:$E,4,FALSE),"")</f>
        <v/>
      </c>
      <c r="AA1090" t="e">
        <f>VLOOKUP(F1090,内部通讯录!$B:$F,5,FALSE)</f>
        <v>#N/A</v>
      </c>
      <c r="AB1090" t="str">
        <f>IFERROR(VLOOKUP($AA1090,项目参数!$I$14:$J$21,2,FALSE),"")</f>
        <v/>
      </c>
    </row>
    <row r="1091" spans="1:28">
      <c r="A1091" s="8"/>
      <c r="B1091" s="8"/>
      <c r="C1091" s="8"/>
      <c r="D1091" s="8"/>
      <c r="E1091" s="8"/>
      <c r="F1091" s="8"/>
      <c r="G1091" s="8"/>
      <c r="H1091" s="116"/>
      <c r="I1091" s="40"/>
      <c r="J1091" s="120" t="str">
        <f>IF(AND($H1091&gt;0,$I1091&lt;&gt;"",$I1091&gt;40000),IFERROR(WORKDAY.INTL($I1091,INT(($H1091+项目参数!$J$29-1)/项目参数!$J$29)-1,1,项目参数!$B$2:$B$200),WORKDAY($I1091,INT(($H1091+项目参数!$J$29-1)/项目参数!$J$29)-1,1)),"")</f>
        <v/>
      </c>
      <c r="K1091" s="121" t="str">
        <f>IF(AND($L1091&lt;&gt;"",$L1091&gt;40000,$M1091&lt;&gt;"",$M1091&gt;40000),(1+IFERROR(NETWORKDAYS.INTL($L1091,$M1091,1,项目参数!$B$2:$B$200),NETWORKDAYS($L1091,$M1091,1)))*项目参数!$J$29,"")</f>
        <v/>
      </c>
      <c r="L1091" s="40"/>
      <c r="M1091" s="40"/>
      <c r="N1091" s="58"/>
      <c r="O1091" s="61"/>
      <c r="W1091" s="98" t="b">
        <f t="shared" si="17"/>
        <v>0</v>
      </c>
      <c r="Y1091" s="32" t="str">
        <f>IF($W1091,VLOOKUP($B1091,项目阶段与里程碑!$B:$E,3,FALSE),"")</f>
        <v/>
      </c>
      <c r="Z1091" s="32" t="str">
        <f>IF($W1091,VLOOKUP($B1091,项目阶段与里程碑!$B:$E,4,FALSE),"")</f>
        <v/>
      </c>
      <c r="AA1091" t="e">
        <f>VLOOKUP(F1091,内部通讯录!$B:$F,5,FALSE)</f>
        <v>#N/A</v>
      </c>
      <c r="AB1091" t="str">
        <f>IFERROR(VLOOKUP($AA1091,项目参数!$I$14:$J$21,2,FALSE),"")</f>
        <v/>
      </c>
    </row>
    <row r="1092" spans="1:28">
      <c r="A1092" s="8"/>
      <c r="B1092" s="8"/>
      <c r="C1092" s="8"/>
      <c r="D1092" s="8"/>
      <c r="E1092" s="8"/>
      <c r="F1092" s="8"/>
      <c r="G1092" s="8"/>
      <c r="H1092" s="116"/>
      <c r="I1092" s="40"/>
      <c r="J1092" s="120" t="str">
        <f>IF(AND($H1092&gt;0,$I1092&lt;&gt;"",$I1092&gt;40000),IFERROR(WORKDAY.INTL($I1092,INT(($H1092+项目参数!$J$29-1)/项目参数!$J$29)-1,1,项目参数!$B$2:$B$200),WORKDAY($I1092,INT(($H1092+项目参数!$J$29-1)/项目参数!$J$29)-1,1)),"")</f>
        <v/>
      </c>
      <c r="K1092" s="121" t="str">
        <f>IF(AND($L1092&lt;&gt;"",$L1092&gt;40000,$M1092&lt;&gt;"",$M1092&gt;40000),(1+IFERROR(NETWORKDAYS.INTL($L1092,$M1092,1,项目参数!$B$2:$B$200),NETWORKDAYS($L1092,$M1092,1)))*项目参数!$J$29,"")</f>
        <v/>
      </c>
      <c r="L1092" s="40"/>
      <c r="M1092" s="40"/>
      <c r="N1092" s="58"/>
      <c r="O1092" s="61"/>
      <c r="W1092" s="98" t="b">
        <f t="shared" si="17"/>
        <v>0</v>
      </c>
      <c r="Y1092" s="32" t="str">
        <f>IF($W1092,VLOOKUP($B1092,项目阶段与里程碑!$B:$E,3,FALSE),"")</f>
        <v/>
      </c>
      <c r="Z1092" s="32" t="str">
        <f>IF($W1092,VLOOKUP($B1092,项目阶段与里程碑!$B:$E,4,FALSE),"")</f>
        <v/>
      </c>
      <c r="AA1092" t="e">
        <f>VLOOKUP(F1092,内部通讯录!$B:$F,5,FALSE)</f>
        <v>#N/A</v>
      </c>
      <c r="AB1092" t="str">
        <f>IFERROR(VLOOKUP($AA1092,项目参数!$I$14:$J$21,2,FALSE),"")</f>
        <v/>
      </c>
    </row>
    <row r="1093" spans="1:28">
      <c r="A1093" s="8"/>
      <c r="B1093" s="8"/>
      <c r="C1093" s="8"/>
      <c r="D1093" s="8"/>
      <c r="E1093" s="8"/>
      <c r="F1093" s="8"/>
      <c r="G1093" s="8"/>
      <c r="H1093" s="116"/>
      <c r="I1093" s="40"/>
      <c r="J1093" s="120" t="str">
        <f>IF(AND($H1093&gt;0,$I1093&lt;&gt;"",$I1093&gt;40000),IFERROR(WORKDAY.INTL($I1093,INT(($H1093+项目参数!$J$29-1)/项目参数!$J$29)-1,1,项目参数!$B$2:$B$200),WORKDAY($I1093,INT(($H1093+项目参数!$J$29-1)/项目参数!$J$29)-1,1)),"")</f>
        <v/>
      </c>
      <c r="K1093" s="121" t="str">
        <f>IF(AND($L1093&lt;&gt;"",$L1093&gt;40000,$M1093&lt;&gt;"",$M1093&gt;40000),(1+IFERROR(NETWORKDAYS.INTL($L1093,$M1093,1,项目参数!$B$2:$B$200),NETWORKDAYS($L1093,$M1093,1)))*项目参数!$J$29,"")</f>
        <v/>
      </c>
      <c r="L1093" s="40"/>
      <c r="M1093" s="40"/>
      <c r="N1093" s="58"/>
      <c r="O1093" s="61"/>
      <c r="W1093" s="98" t="b">
        <f t="shared" si="17"/>
        <v>0</v>
      </c>
      <c r="Y1093" s="32" t="str">
        <f>IF($W1093,VLOOKUP($B1093,项目阶段与里程碑!$B:$E,3,FALSE),"")</f>
        <v/>
      </c>
      <c r="Z1093" s="32" t="str">
        <f>IF($W1093,VLOOKUP($B1093,项目阶段与里程碑!$B:$E,4,FALSE),"")</f>
        <v/>
      </c>
      <c r="AA1093" t="e">
        <f>VLOOKUP(F1093,内部通讯录!$B:$F,5,FALSE)</f>
        <v>#N/A</v>
      </c>
      <c r="AB1093" t="str">
        <f>IFERROR(VLOOKUP($AA1093,项目参数!$I$14:$J$21,2,FALSE),"")</f>
        <v/>
      </c>
    </row>
    <row r="1094" spans="1:28">
      <c r="A1094" s="8"/>
      <c r="B1094" s="8"/>
      <c r="C1094" s="8"/>
      <c r="D1094" s="8"/>
      <c r="E1094" s="8"/>
      <c r="F1094" s="8"/>
      <c r="G1094" s="8"/>
      <c r="H1094" s="116"/>
      <c r="I1094" s="40"/>
      <c r="J1094" s="120" t="str">
        <f>IF(AND($H1094&gt;0,$I1094&lt;&gt;"",$I1094&gt;40000),IFERROR(WORKDAY.INTL($I1094,INT(($H1094+项目参数!$J$29-1)/项目参数!$J$29)-1,1,项目参数!$B$2:$B$200),WORKDAY($I1094,INT(($H1094+项目参数!$J$29-1)/项目参数!$J$29)-1,1)),"")</f>
        <v/>
      </c>
      <c r="K1094" s="121" t="str">
        <f>IF(AND($L1094&lt;&gt;"",$L1094&gt;40000,$M1094&lt;&gt;"",$M1094&gt;40000),(1+IFERROR(NETWORKDAYS.INTL($L1094,$M1094,1,项目参数!$B$2:$B$200),NETWORKDAYS($L1094,$M1094,1)))*项目参数!$J$29,"")</f>
        <v/>
      </c>
      <c r="L1094" s="40"/>
      <c r="M1094" s="40"/>
      <c r="N1094" s="58"/>
      <c r="O1094" s="61"/>
      <c r="W1094" s="98" t="b">
        <f t="shared" si="17"/>
        <v>0</v>
      </c>
      <c r="Y1094" s="32" t="str">
        <f>IF($W1094,VLOOKUP($B1094,项目阶段与里程碑!$B:$E,3,FALSE),"")</f>
        <v/>
      </c>
      <c r="Z1094" s="32" t="str">
        <f>IF($W1094,VLOOKUP($B1094,项目阶段与里程碑!$B:$E,4,FALSE),"")</f>
        <v/>
      </c>
      <c r="AA1094" t="e">
        <f>VLOOKUP(F1094,内部通讯录!$B:$F,5,FALSE)</f>
        <v>#N/A</v>
      </c>
      <c r="AB1094" t="str">
        <f>IFERROR(VLOOKUP($AA1094,项目参数!$I$14:$J$21,2,FALSE),"")</f>
        <v/>
      </c>
    </row>
    <row r="1095" spans="1:28">
      <c r="A1095" s="8"/>
      <c r="B1095" s="8"/>
      <c r="C1095" s="8"/>
      <c r="D1095" s="8"/>
      <c r="E1095" s="8"/>
      <c r="F1095" s="8"/>
      <c r="G1095" s="8"/>
      <c r="H1095" s="116"/>
      <c r="I1095" s="40"/>
      <c r="J1095" s="120" t="str">
        <f>IF(AND($H1095&gt;0,$I1095&lt;&gt;"",$I1095&gt;40000),IFERROR(WORKDAY.INTL($I1095,INT(($H1095+项目参数!$J$29-1)/项目参数!$J$29)-1,1,项目参数!$B$2:$B$200),WORKDAY($I1095,INT(($H1095+项目参数!$J$29-1)/项目参数!$J$29)-1,1)),"")</f>
        <v/>
      </c>
      <c r="K1095" s="121" t="str">
        <f>IF(AND($L1095&lt;&gt;"",$L1095&gt;40000,$M1095&lt;&gt;"",$M1095&gt;40000),(1+IFERROR(NETWORKDAYS.INTL($L1095,$M1095,1,项目参数!$B$2:$B$200),NETWORKDAYS($L1095,$M1095,1)))*项目参数!$J$29,"")</f>
        <v/>
      </c>
      <c r="L1095" s="40"/>
      <c r="M1095" s="40"/>
      <c r="N1095" s="58"/>
      <c r="O1095" s="61"/>
      <c r="W1095" s="98" t="b">
        <f t="shared" si="17"/>
        <v>0</v>
      </c>
      <c r="Y1095" s="32" t="str">
        <f>IF($W1095,VLOOKUP($B1095,项目阶段与里程碑!$B:$E,3,FALSE),"")</f>
        <v/>
      </c>
      <c r="Z1095" s="32" t="str">
        <f>IF($W1095,VLOOKUP($B1095,项目阶段与里程碑!$B:$E,4,FALSE),"")</f>
        <v/>
      </c>
      <c r="AA1095" t="e">
        <f>VLOOKUP(F1095,内部通讯录!$B:$F,5,FALSE)</f>
        <v>#N/A</v>
      </c>
      <c r="AB1095" t="str">
        <f>IFERROR(VLOOKUP($AA1095,项目参数!$I$14:$J$21,2,FALSE),"")</f>
        <v/>
      </c>
    </row>
    <row r="1096" spans="1:28">
      <c r="A1096" s="8"/>
      <c r="B1096" s="8"/>
      <c r="C1096" s="8"/>
      <c r="D1096" s="8"/>
      <c r="E1096" s="8"/>
      <c r="F1096" s="8"/>
      <c r="G1096" s="8"/>
      <c r="H1096" s="116"/>
      <c r="I1096" s="40"/>
      <c r="J1096" s="120" t="str">
        <f>IF(AND($H1096&gt;0,$I1096&lt;&gt;"",$I1096&gt;40000),IFERROR(WORKDAY.INTL($I1096,INT(($H1096+项目参数!$J$29-1)/项目参数!$J$29)-1,1,项目参数!$B$2:$B$200),WORKDAY($I1096,INT(($H1096+项目参数!$J$29-1)/项目参数!$J$29)-1,1)),"")</f>
        <v/>
      </c>
      <c r="K1096" s="121" t="str">
        <f>IF(AND($L1096&lt;&gt;"",$L1096&gt;40000,$M1096&lt;&gt;"",$M1096&gt;40000),(1+IFERROR(NETWORKDAYS.INTL($L1096,$M1096,1,项目参数!$B$2:$B$200),NETWORKDAYS($L1096,$M1096,1)))*项目参数!$J$29,"")</f>
        <v/>
      </c>
      <c r="L1096" s="40"/>
      <c r="M1096" s="40"/>
      <c r="N1096" s="58"/>
      <c r="O1096" s="61"/>
      <c r="W1096" s="98" t="b">
        <f t="shared" si="17"/>
        <v>0</v>
      </c>
      <c r="Y1096" s="32" t="str">
        <f>IF($W1096,VLOOKUP($B1096,项目阶段与里程碑!$B:$E,3,FALSE),"")</f>
        <v/>
      </c>
      <c r="Z1096" s="32" t="str">
        <f>IF($W1096,VLOOKUP($B1096,项目阶段与里程碑!$B:$E,4,FALSE),"")</f>
        <v/>
      </c>
      <c r="AA1096" t="e">
        <f>VLOOKUP(F1096,内部通讯录!$B:$F,5,FALSE)</f>
        <v>#N/A</v>
      </c>
      <c r="AB1096" t="str">
        <f>IFERROR(VLOOKUP($AA1096,项目参数!$I$14:$J$21,2,FALSE),"")</f>
        <v/>
      </c>
    </row>
    <row r="1097" spans="1:28">
      <c r="A1097" s="8"/>
      <c r="B1097" s="8"/>
      <c r="C1097" s="8"/>
      <c r="D1097" s="8"/>
      <c r="E1097" s="8"/>
      <c r="F1097" s="8"/>
      <c r="G1097" s="8"/>
      <c r="H1097" s="116"/>
      <c r="I1097" s="40"/>
      <c r="J1097" s="120" t="str">
        <f>IF(AND($H1097&gt;0,$I1097&lt;&gt;"",$I1097&gt;40000),IFERROR(WORKDAY.INTL($I1097,INT(($H1097+项目参数!$J$29-1)/项目参数!$J$29)-1,1,项目参数!$B$2:$B$200),WORKDAY($I1097,INT(($H1097+项目参数!$J$29-1)/项目参数!$J$29)-1,1)),"")</f>
        <v/>
      </c>
      <c r="K1097" s="121" t="str">
        <f>IF(AND($L1097&lt;&gt;"",$L1097&gt;40000,$M1097&lt;&gt;"",$M1097&gt;40000),(1+IFERROR(NETWORKDAYS.INTL($L1097,$M1097,1,项目参数!$B$2:$B$200),NETWORKDAYS($L1097,$M1097,1)))*项目参数!$J$29,"")</f>
        <v/>
      </c>
      <c r="L1097" s="40"/>
      <c r="M1097" s="40"/>
      <c r="N1097" s="58"/>
      <c r="O1097" s="61"/>
      <c r="W1097" s="98" t="b">
        <f t="shared" si="17"/>
        <v>0</v>
      </c>
      <c r="Y1097" s="32" t="str">
        <f>IF($W1097,VLOOKUP($B1097,项目阶段与里程碑!$B:$E,3,FALSE),"")</f>
        <v/>
      </c>
      <c r="Z1097" s="32" t="str">
        <f>IF($W1097,VLOOKUP($B1097,项目阶段与里程碑!$B:$E,4,FALSE),"")</f>
        <v/>
      </c>
      <c r="AA1097" t="e">
        <f>VLOOKUP(F1097,内部通讯录!$B:$F,5,FALSE)</f>
        <v>#N/A</v>
      </c>
      <c r="AB1097" t="str">
        <f>IFERROR(VLOOKUP($AA1097,项目参数!$I$14:$J$21,2,FALSE),"")</f>
        <v/>
      </c>
    </row>
    <row r="1098" spans="1:28">
      <c r="A1098" s="8"/>
      <c r="B1098" s="8"/>
      <c r="C1098" s="8"/>
      <c r="D1098" s="8"/>
      <c r="E1098" s="8"/>
      <c r="F1098" s="8"/>
      <c r="G1098" s="8"/>
      <c r="H1098" s="116"/>
      <c r="I1098" s="40"/>
      <c r="J1098" s="120" t="str">
        <f>IF(AND($H1098&gt;0,$I1098&lt;&gt;"",$I1098&gt;40000),IFERROR(WORKDAY.INTL($I1098,INT(($H1098+项目参数!$J$29-1)/项目参数!$J$29)-1,1,项目参数!$B$2:$B$200),WORKDAY($I1098,INT(($H1098+项目参数!$J$29-1)/项目参数!$J$29)-1,1)),"")</f>
        <v/>
      </c>
      <c r="K1098" s="121" t="str">
        <f>IF(AND($L1098&lt;&gt;"",$L1098&gt;40000,$M1098&lt;&gt;"",$M1098&gt;40000),(1+IFERROR(NETWORKDAYS.INTL($L1098,$M1098,1,项目参数!$B$2:$B$200),NETWORKDAYS($L1098,$M1098,1)))*项目参数!$J$29,"")</f>
        <v/>
      </c>
      <c r="L1098" s="40"/>
      <c r="M1098" s="40"/>
      <c r="N1098" s="58"/>
      <c r="O1098" s="61"/>
      <c r="W1098" s="98" t="b">
        <f t="shared" si="17"/>
        <v>0</v>
      </c>
      <c r="Y1098" s="32" t="str">
        <f>IF($W1098,VLOOKUP($B1098,项目阶段与里程碑!$B:$E,3,FALSE),"")</f>
        <v/>
      </c>
      <c r="Z1098" s="32" t="str">
        <f>IF($W1098,VLOOKUP($B1098,项目阶段与里程碑!$B:$E,4,FALSE),"")</f>
        <v/>
      </c>
      <c r="AA1098" t="e">
        <f>VLOOKUP(F1098,内部通讯录!$B:$F,5,FALSE)</f>
        <v>#N/A</v>
      </c>
      <c r="AB1098" t="str">
        <f>IFERROR(VLOOKUP($AA1098,项目参数!$I$14:$J$21,2,FALSE),"")</f>
        <v/>
      </c>
    </row>
    <row r="1099" spans="1:28">
      <c r="A1099" s="8"/>
      <c r="B1099" s="8"/>
      <c r="C1099" s="8"/>
      <c r="D1099" s="8"/>
      <c r="E1099" s="8"/>
      <c r="F1099" s="8"/>
      <c r="G1099" s="8"/>
      <c r="H1099" s="116"/>
      <c r="I1099" s="40"/>
      <c r="J1099" s="120" t="str">
        <f>IF(AND($H1099&gt;0,$I1099&lt;&gt;"",$I1099&gt;40000),IFERROR(WORKDAY.INTL($I1099,INT(($H1099+项目参数!$J$29-1)/项目参数!$J$29)-1,1,项目参数!$B$2:$B$200),WORKDAY($I1099,INT(($H1099+项目参数!$J$29-1)/项目参数!$J$29)-1,1)),"")</f>
        <v/>
      </c>
      <c r="K1099" s="121" t="str">
        <f>IF(AND($L1099&lt;&gt;"",$L1099&gt;40000,$M1099&lt;&gt;"",$M1099&gt;40000),(1+IFERROR(NETWORKDAYS.INTL($L1099,$M1099,1,项目参数!$B$2:$B$200),NETWORKDAYS($L1099,$M1099,1)))*项目参数!$J$29,"")</f>
        <v/>
      </c>
      <c r="L1099" s="40"/>
      <c r="M1099" s="40"/>
      <c r="N1099" s="58"/>
      <c r="O1099" s="61"/>
      <c r="W1099" s="98" t="b">
        <f t="shared" si="17"/>
        <v>0</v>
      </c>
      <c r="Y1099" s="32" t="str">
        <f>IF($W1099,VLOOKUP($B1099,项目阶段与里程碑!$B:$E,3,FALSE),"")</f>
        <v/>
      </c>
      <c r="Z1099" s="32" t="str">
        <f>IF($W1099,VLOOKUP($B1099,项目阶段与里程碑!$B:$E,4,FALSE),"")</f>
        <v/>
      </c>
      <c r="AA1099" t="e">
        <f>VLOOKUP(F1099,内部通讯录!$B:$F,5,FALSE)</f>
        <v>#N/A</v>
      </c>
      <c r="AB1099" t="str">
        <f>IFERROR(VLOOKUP($AA1099,项目参数!$I$14:$J$21,2,FALSE),"")</f>
        <v/>
      </c>
    </row>
    <row r="1100" spans="1:28">
      <c r="A1100" s="8"/>
      <c r="B1100" s="8"/>
      <c r="C1100" s="8"/>
      <c r="D1100" s="8"/>
      <c r="E1100" s="8"/>
      <c r="F1100" s="8"/>
      <c r="G1100" s="8"/>
      <c r="H1100" s="116"/>
      <c r="I1100" s="40"/>
      <c r="J1100" s="120" t="str">
        <f>IF(AND($H1100&gt;0,$I1100&lt;&gt;"",$I1100&gt;40000),IFERROR(WORKDAY.INTL($I1100,INT(($H1100+项目参数!$J$29-1)/项目参数!$J$29)-1,1,项目参数!$B$2:$B$200),WORKDAY($I1100,INT(($H1100+项目参数!$J$29-1)/项目参数!$J$29)-1,1)),"")</f>
        <v/>
      </c>
      <c r="K1100" s="121" t="str">
        <f>IF(AND($L1100&lt;&gt;"",$L1100&gt;40000,$M1100&lt;&gt;"",$M1100&gt;40000),(1+IFERROR(NETWORKDAYS.INTL($L1100,$M1100,1,项目参数!$B$2:$B$200),NETWORKDAYS($L1100,$M1100,1)))*项目参数!$J$29,"")</f>
        <v/>
      </c>
      <c r="L1100" s="40"/>
      <c r="M1100" s="40"/>
      <c r="N1100" s="58"/>
      <c r="O1100" s="61"/>
      <c r="W1100" s="98" t="b">
        <f t="shared" si="17"/>
        <v>0</v>
      </c>
      <c r="Y1100" s="32" t="str">
        <f>IF($W1100,VLOOKUP($B1100,项目阶段与里程碑!$B:$E,3,FALSE),"")</f>
        <v/>
      </c>
      <c r="Z1100" s="32" t="str">
        <f>IF($W1100,VLOOKUP($B1100,项目阶段与里程碑!$B:$E,4,FALSE),"")</f>
        <v/>
      </c>
      <c r="AA1100" t="e">
        <f>VLOOKUP(F1100,内部通讯录!$B:$F,5,FALSE)</f>
        <v>#N/A</v>
      </c>
      <c r="AB1100" t="str">
        <f>IFERROR(VLOOKUP($AA1100,项目参数!$I$14:$J$21,2,FALSE),"")</f>
        <v/>
      </c>
    </row>
    <row r="1101" spans="1:28">
      <c r="A1101" s="8"/>
      <c r="B1101" s="8"/>
      <c r="C1101" s="8"/>
      <c r="D1101" s="8"/>
      <c r="E1101" s="8"/>
      <c r="F1101" s="8"/>
      <c r="G1101" s="8"/>
      <c r="H1101" s="116"/>
      <c r="I1101" s="40"/>
      <c r="J1101" s="120" t="str">
        <f>IF(AND($H1101&gt;0,$I1101&lt;&gt;"",$I1101&gt;40000),IFERROR(WORKDAY.INTL($I1101,INT(($H1101+项目参数!$J$29-1)/项目参数!$J$29)-1,1,项目参数!$B$2:$B$200),WORKDAY($I1101,INT(($H1101+项目参数!$J$29-1)/项目参数!$J$29)-1,1)),"")</f>
        <v/>
      </c>
      <c r="K1101" s="121" t="str">
        <f>IF(AND($L1101&lt;&gt;"",$L1101&gt;40000,$M1101&lt;&gt;"",$M1101&gt;40000),(1+IFERROR(NETWORKDAYS.INTL($L1101,$M1101,1,项目参数!$B$2:$B$200),NETWORKDAYS($L1101,$M1101,1)))*项目参数!$J$29,"")</f>
        <v/>
      </c>
      <c r="L1101" s="40"/>
      <c r="M1101" s="40"/>
      <c r="N1101" s="58"/>
      <c r="O1101" s="61"/>
      <c r="W1101" s="98" t="b">
        <f t="shared" si="17"/>
        <v>0</v>
      </c>
      <c r="Y1101" s="32" t="str">
        <f>IF($W1101,VLOOKUP($B1101,项目阶段与里程碑!$B:$E,3,FALSE),"")</f>
        <v/>
      </c>
      <c r="Z1101" s="32" t="str">
        <f>IF($W1101,VLOOKUP($B1101,项目阶段与里程碑!$B:$E,4,FALSE),"")</f>
        <v/>
      </c>
      <c r="AA1101" t="e">
        <f>VLOOKUP(F1101,内部通讯录!$B:$F,5,FALSE)</f>
        <v>#N/A</v>
      </c>
      <c r="AB1101" t="str">
        <f>IFERROR(VLOOKUP($AA1101,项目参数!$I$14:$J$21,2,FALSE),"")</f>
        <v/>
      </c>
    </row>
    <row r="1102" spans="1:28">
      <c r="A1102" s="8"/>
      <c r="B1102" s="8"/>
      <c r="C1102" s="8"/>
      <c r="D1102" s="8"/>
      <c r="E1102" s="8"/>
      <c r="F1102" s="8"/>
      <c r="G1102" s="8"/>
      <c r="H1102" s="116"/>
      <c r="I1102" s="40"/>
      <c r="J1102" s="120" t="str">
        <f>IF(AND($H1102&gt;0,$I1102&lt;&gt;"",$I1102&gt;40000),IFERROR(WORKDAY.INTL($I1102,INT(($H1102+项目参数!$J$29-1)/项目参数!$J$29)-1,1,项目参数!$B$2:$B$200),WORKDAY($I1102,INT(($H1102+项目参数!$J$29-1)/项目参数!$J$29)-1,1)),"")</f>
        <v/>
      </c>
      <c r="K1102" s="121" t="str">
        <f>IF(AND($L1102&lt;&gt;"",$L1102&gt;40000,$M1102&lt;&gt;"",$M1102&gt;40000),(1+IFERROR(NETWORKDAYS.INTL($L1102,$M1102,1,项目参数!$B$2:$B$200),NETWORKDAYS($L1102,$M1102,1)))*项目参数!$J$29,"")</f>
        <v/>
      </c>
      <c r="L1102" s="40"/>
      <c r="M1102" s="40"/>
      <c r="N1102" s="58"/>
      <c r="O1102" s="61"/>
      <c r="W1102" s="98" t="b">
        <f t="shared" si="17"/>
        <v>0</v>
      </c>
      <c r="Y1102" s="32" t="str">
        <f>IF($W1102,VLOOKUP($B1102,项目阶段与里程碑!$B:$E,3,FALSE),"")</f>
        <v/>
      </c>
      <c r="Z1102" s="32" t="str">
        <f>IF($W1102,VLOOKUP($B1102,项目阶段与里程碑!$B:$E,4,FALSE),"")</f>
        <v/>
      </c>
      <c r="AA1102" t="e">
        <f>VLOOKUP(F1102,内部通讯录!$B:$F,5,FALSE)</f>
        <v>#N/A</v>
      </c>
      <c r="AB1102" t="str">
        <f>IFERROR(VLOOKUP($AA1102,项目参数!$I$14:$J$21,2,FALSE),"")</f>
        <v/>
      </c>
    </row>
    <row r="1103" spans="1:28">
      <c r="A1103" s="8"/>
      <c r="B1103" s="8"/>
      <c r="C1103" s="8"/>
      <c r="D1103" s="8"/>
      <c r="E1103" s="8"/>
      <c r="F1103" s="8"/>
      <c r="G1103" s="8"/>
      <c r="H1103" s="116"/>
      <c r="I1103" s="40"/>
      <c r="J1103" s="120" t="str">
        <f>IF(AND($H1103&gt;0,$I1103&lt;&gt;"",$I1103&gt;40000),IFERROR(WORKDAY.INTL($I1103,INT(($H1103+项目参数!$J$29-1)/项目参数!$J$29)-1,1,项目参数!$B$2:$B$200),WORKDAY($I1103,INT(($H1103+项目参数!$J$29-1)/项目参数!$J$29)-1,1)),"")</f>
        <v/>
      </c>
      <c r="K1103" s="121" t="str">
        <f>IF(AND($L1103&lt;&gt;"",$L1103&gt;40000,$M1103&lt;&gt;"",$M1103&gt;40000),(1+IFERROR(NETWORKDAYS.INTL($L1103,$M1103,1,项目参数!$B$2:$B$200),NETWORKDAYS($L1103,$M1103,1)))*项目参数!$J$29,"")</f>
        <v/>
      </c>
      <c r="L1103" s="40"/>
      <c r="M1103" s="40"/>
      <c r="N1103" s="58"/>
      <c r="O1103" s="61"/>
      <c r="W1103" s="98" t="b">
        <f t="shared" si="17"/>
        <v>0</v>
      </c>
      <c r="Y1103" s="32" t="str">
        <f>IF($W1103,VLOOKUP($B1103,项目阶段与里程碑!$B:$E,3,FALSE),"")</f>
        <v/>
      </c>
      <c r="Z1103" s="32" t="str">
        <f>IF($W1103,VLOOKUP($B1103,项目阶段与里程碑!$B:$E,4,FALSE),"")</f>
        <v/>
      </c>
      <c r="AA1103" t="e">
        <f>VLOOKUP(F1103,内部通讯录!$B:$F,5,FALSE)</f>
        <v>#N/A</v>
      </c>
      <c r="AB1103" t="str">
        <f>IFERROR(VLOOKUP($AA1103,项目参数!$I$14:$J$21,2,FALSE),"")</f>
        <v/>
      </c>
    </row>
    <row r="1104" spans="1:28">
      <c r="A1104" s="8"/>
      <c r="B1104" s="8"/>
      <c r="C1104" s="8"/>
      <c r="D1104" s="8"/>
      <c r="E1104" s="8"/>
      <c r="F1104" s="8"/>
      <c r="G1104" s="8"/>
      <c r="H1104" s="116"/>
      <c r="I1104" s="40"/>
      <c r="J1104" s="120" t="str">
        <f>IF(AND($H1104&gt;0,$I1104&lt;&gt;"",$I1104&gt;40000),IFERROR(WORKDAY.INTL($I1104,INT(($H1104+项目参数!$J$29-1)/项目参数!$J$29)-1,1,项目参数!$B$2:$B$200),WORKDAY($I1104,INT(($H1104+项目参数!$J$29-1)/项目参数!$J$29)-1,1)),"")</f>
        <v/>
      </c>
      <c r="K1104" s="121" t="str">
        <f>IF(AND($L1104&lt;&gt;"",$L1104&gt;40000,$M1104&lt;&gt;"",$M1104&gt;40000),(1+IFERROR(NETWORKDAYS.INTL($L1104,$M1104,1,项目参数!$B$2:$B$200),NETWORKDAYS($L1104,$M1104,1)))*项目参数!$J$29,"")</f>
        <v/>
      </c>
      <c r="L1104" s="40"/>
      <c r="M1104" s="40"/>
      <c r="N1104" s="58"/>
      <c r="O1104" s="61"/>
      <c r="W1104" s="98" t="b">
        <f t="shared" si="17"/>
        <v>0</v>
      </c>
      <c r="Y1104" s="32" t="str">
        <f>IF($W1104,VLOOKUP($B1104,项目阶段与里程碑!$B:$E,3,FALSE),"")</f>
        <v/>
      </c>
      <c r="Z1104" s="32" t="str">
        <f>IF($W1104,VLOOKUP($B1104,项目阶段与里程碑!$B:$E,4,FALSE),"")</f>
        <v/>
      </c>
      <c r="AA1104" t="e">
        <f>VLOOKUP(F1104,内部通讯录!$B:$F,5,FALSE)</f>
        <v>#N/A</v>
      </c>
      <c r="AB1104" t="str">
        <f>IFERROR(VLOOKUP($AA1104,项目参数!$I$14:$J$21,2,FALSE),"")</f>
        <v/>
      </c>
    </row>
    <row r="1105" spans="1:28">
      <c r="A1105" s="8"/>
      <c r="B1105" s="8"/>
      <c r="C1105" s="8"/>
      <c r="D1105" s="8"/>
      <c r="E1105" s="8"/>
      <c r="F1105" s="8"/>
      <c r="G1105" s="8"/>
      <c r="H1105" s="116"/>
      <c r="I1105" s="40"/>
      <c r="J1105" s="120" t="str">
        <f>IF(AND($H1105&gt;0,$I1105&lt;&gt;"",$I1105&gt;40000),IFERROR(WORKDAY.INTL($I1105,INT(($H1105+项目参数!$J$29-1)/项目参数!$J$29)-1,1,项目参数!$B$2:$B$200),WORKDAY($I1105,INT(($H1105+项目参数!$J$29-1)/项目参数!$J$29)-1,1)),"")</f>
        <v/>
      </c>
      <c r="K1105" s="121" t="str">
        <f>IF(AND($L1105&lt;&gt;"",$L1105&gt;40000,$M1105&lt;&gt;"",$M1105&gt;40000),(1+IFERROR(NETWORKDAYS.INTL($L1105,$M1105,1,项目参数!$B$2:$B$200),NETWORKDAYS($L1105,$M1105,1)))*项目参数!$J$29,"")</f>
        <v/>
      </c>
      <c r="L1105" s="40"/>
      <c r="M1105" s="40"/>
      <c r="N1105" s="58"/>
      <c r="O1105" s="61"/>
      <c r="W1105" s="98" t="b">
        <f t="shared" si="17"/>
        <v>0</v>
      </c>
      <c r="Y1105" s="32" t="str">
        <f>IF($W1105,VLOOKUP($B1105,项目阶段与里程碑!$B:$E,3,FALSE),"")</f>
        <v/>
      </c>
      <c r="Z1105" s="32" t="str">
        <f>IF($W1105,VLOOKUP($B1105,项目阶段与里程碑!$B:$E,4,FALSE),"")</f>
        <v/>
      </c>
      <c r="AA1105" t="e">
        <f>VLOOKUP(F1105,内部通讯录!$B:$F,5,FALSE)</f>
        <v>#N/A</v>
      </c>
      <c r="AB1105" t="str">
        <f>IFERROR(VLOOKUP($AA1105,项目参数!$I$14:$J$21,2,FALSE),"")</f>
        <v/>
      </c>
    </row>
    <row r="1106" spans="1:28">
      <c r="A1106" s="8"/>
      <c r="B1106" s="8"/>
      <c r="C1106" s="8"/>
      <c r="D1106" s="8"/>
      <c r="E1106" s="8"/>
      <c r="F1106" s="8"/>
      <c r="G1106" s="8"/>
      <c r="H1106" s="116"/>
      <c r="I1106" s="40"/>
      <c r="J1106" s="120" t="str">
        <f>IF(AND($H1106&gt;0,$I1106&lt;&gt;"",$I1106&gt;40000),IFERROR(WORKDAY.INTL($I1106,INT(($H1106+项目参数!$J$29-1)/项目参数!$J$29)-1,1,项目参数!$B$2:$B$200),WORKDAY($I1106,INT(($H1106+项目参数!$J$29-1)/项目参数!$J$29)-1,1)),"")</f>
        <v/>
      </c>
      <c r="K1106" s="121" t="str">
        <f>IF(AND($L1106&lt;&gt;"",$L1106&gt;40000,$M1106&lt;&gt;"",$M1106&gt;40000),(1+IFERROR(NETWORKDAYS.INTL($L1106,$M1106,1,项目参数!$B$2:$B$200),NETWORKDAYS($L1106,$M1106,1)))*项目参数!$J$29,"")</f>
        <v/>
      </c>
      <c r="L1106" s="40"/>
      <c r="M1106" s="40"/>
      <c r="N1106" s="58"/>
      <c r="O1106" s="61"/>
      <c r="W1106" s="98" t="b">
        <f t="shared" si="17"/>
        <v>0</v>
      </c>
      <c r="Y1106" s="32" t="str">
        <f>IF($W1106,VLOOKUP($B1106,项目阶段与里程碑!$B:$E,3,FALSE),"")</f>
        <v/>
      </c>
      <c r="Z1106" s="32" t="str">
        <f>IF($W1106,VLOOKUP($B1106,项目阶段与里程碑!$B:$E,4,FALSE),"")</f>
        <v/>
      </c>
      <c r="AA1106" t="e">
        <f>VLOOKUP(F1106,内部通讯录!$B:$F,5,FALSE)</f>
        <v>#N/A</v>
      </c>
      <c r="AB1106" t="str">
        <f>IFERROR(VLOOKUP($AA1106,项目参数!$I$14:$J$21,2,FALSE),"")</f>
        <v/>
      </c>
    </row>
    <row r="1107" spans="1:28">
      <c r="A1107" s="8"/>
      <c r="B1107" s="8"/>
      <c r="C1107" s="8"/>
      <c r="D1107" s="8"/>
      <c r="E1107" s="8"/>
      <c r="F1107" s="8"/>
      <c r="G1107" s="8"/>
      <c r="H1107" s="116"/>
      <c r="I1107" s="40"/>
      <c r="J1107" s="120" t="str">
        <f>IF(AND($H1107&gt;0,$I1107&lt;&gt;"",$I1107&gt;40000),IFERROR(WORKDAY.INTL($I1107,INT(($H1107+项目参数!$J$29-1)/项目参数!$J$29)-1,1,项目参数!$B$2:$B$200),WORKDAY($I1107,INT(($H1107+项目参数!$J$29-1)/项目参数!$J$29)-1,1)),"")</f>
        <v/>
      </c>
      <c r="K1107" s="121" t="str">
        <f>IF(AND($L1107&lt;&gt;"",$L1107&gt;40000,$M1107&lt;&gt;"",$M1107&gt;40000),(1+IFERROR(NETWORKDAYS.INTL($L1107,$M1107,1,项目参数!$B$2:$B$200),NETWORKDAYS($L1107,$M1107,1)))*项目参数!$J$29,"")</f>
        <v/>
      </c>
      <c r="L1107" s="40"/>
      <c r="M1107" s="40"/>
      <c r="N1107" s="58"/>
      <c r="O1107" s="61"/>
      <c r="W1107" s="98" t="b">
        <f t="shared" si="17"/>
        <v>0</v>
      </c>
      <c r="Y1107" s="32" t="str">
        <f>IF($W1107,VLOOKUP($B1107,项目阶段与里程碑!$B:$E,3,FALSE),"")</f>
        <v/>
      </c>
      <c r="Z1107" s="32" t="str">
        <f>IF($W1107,VLOOKUP($B1107,项目阶段与里程碑!$B:$E,4,FALSE),"")</f>
        <v/>
      </c>
      <c r="AA1107" t="e">
        <f>VLOOKUP(F1107,内部通讯录!$B:$F,5,FALSE)</f>
        <v>#N/A</v>
      </c>
      <c r="AB1107" t="str">
        <f>IFERROR(VLOOKUP($AA1107,项目参数!$I$14:$J$21,2,FALSE),"")</f>
        <v/>
      </c>
    </row>
    <row r="1108" spans="1:28">
      <c r="A1108" s="8"/>
      <c r="B1108" s="8"/>
      <c r="C1108" s="8"/>
      <c r="D1108" s="8"/>
      <c r="E1108" s="8"/>
      <c r="F1108" s="8"/>
      <c r="G1108" s="8"/>
      <c r="H1108" s="116"/>
      <c r="I1108" s="40"/>
      <c r="J1108" s="120" t="str">
        <f>IF(AND($H1108&gt;0,$I1108&lt;&gt;"",$I1108&gt;40000),IFERROR(WORKDAY.INTL($I1108,INT(($H1108+项目参数!$J$29-1)/项目参数!$J$29)-1,1,项目参数!$B$2:$B$200),WORKDAY($I1108,INT(($H1108+项目参数!$J$29-1)/项目参数!$J$29)-1,1)),"")</f>
        <v/>
      </c>
      <c r="K1108" s="121" t="str">
        <f>IF(AND($L1108&lt;&gt;"",$L1108&gt;40000,$M1108&lt;&gt;"",$M1108&gt;40000),(1+IFERROR(NETWORKDAYS.INTL($L1108,$M1108,1,项目参数!$B$2:$B$200),NETWORKDAYS($L1108,$M1108,1)))*项目参数!$J$29,"")</f>
        <v/>
      </c>
      <c r="L1108" s="40"/>
      <c r="M1108" s="40"/>
      <c r="N1108" s="58"/>
      <c r="O1108" s="61"/>
      <c r="W1108" s="98" t="b">
        <f t="shared" si="17"/>
        <v>0</v>
      </c>
      <c r="Y1108" s="32" t="str">
        <f>IF($W1108,VLOOKUP($B1108,项目阶段与里程碑!$B:$E,3,FALSE),"")</f>
        <v/>
      </c>
      <c r="Z1108" s="32" t="str">
        <f>IF($W1108,VLOOKUP($B1108,项目阶段与里程碑!$B:$E,4,FALSE),"")</f>
        <v/>
      </c>
      <c r="AA1108" t="e">
        <f>VLOOKUP(F1108,内部通讯录!$B:$F,5,FALSE)</f>
        <v>#N/A</v>
      </c>
      <c r="AB1108" t="str">
        <f>IFERROR(VLOOKUP($AA1108,项目参数!$I$14:$J$21,2,FALSE),"")</f>
        <v/>
      </c>
    </row>
    <row r="1109" spans="1:28">
      <c r="A1109" s="8"/>
      <c r="B1109" s="8"/>
      <c r="C1109" s="8"/>
      <c r="D1109" s="8"/>
      <c r="E1109" s="8"/>
      <c r="F1109" s="8"/>
      <c r="G1109" s="8"/>
      <c r="H1109" s="116"/>
      <c r="I1109" s="40"/>
      <c r="J1109" s="120" t="str">
        <f>IF(AND($H1109&gt;0,$I1109&lt;&gt;"",$I1109&gt;40000),IFERROR(WORKDAY.INTL($I1109,INT(($H1109+项目参数!$J$29-1)/项目参数!$J$29)-1,1,项目参数!$B$2:$B$200),WORKDAY($I1109,INT(($H1109+项目参数!$J$29-1)/项目参数!$J$29)-1,1)),"")</f>
        <v/>
      </c>
      <c r="K1109" s="121" t="str">
        <f>IF(AND($L1109&lt;&gt;"",$L1109&gt;40000,$M1109&lt;&gt;"",$M1109&gt;40000),(1+IFERROR(NETWORKDAYS.INTL($L1109,$M1109,1,项目参数!$B$2:$B$200),NETWORKDAYS($L1109,$M1109,1)))*项目参数!$J$29,"")</f>
        <v/>
      </c>
      <c r="L1109" s="40"/>
      <c r="M1109" s="40"/>
      <c r="N1109" s="58"/>
      <c r="O1109" s="61"/>
      <c r="W1109" s="98" t="b">
        <f t="shared" si="17"/>
        <v>0</v>
      </c>
      <c r="Y1109" s="32" t="str">
        <f>IF($W1109,VLOOKUP($B1109,项目阶段与里程碑!$B:$E,3,FALSE),"")</f>
        <v/>
      </c>
      <c r="Z1109" s="32" t="str">
        <f>IF($W1109,VLOOKUP($B1109,项目阶段与里程碑!$B:$E,4,FALSE),"")</f>
        <v/>
      </c>
      <c r="AA1109" t="e">
        <f>VLOOKUP(F1109,内部通讯录!$B:$F,5,FALSE)</f>
        <v>#N/A</v>
      </c>
      <c r="AB1109" t="str">
        <f>IFERROR(VLOOKUP($AA1109,项目参数!$I$14:$J$21,2,FALSE),"")</f>
        <v/>
      </c>
    </row>
    <row r="1110" spans="1:28">
      <c r="A1110" s="8"/>
      <c r="B1110" s="8"/>
      <c r="C1110" s="8"/>
      <c r="D1110" s="8"/>
      <c r="E1110" s="8"/>
      <c r="F1110" s="8"/>
      <c r="G1110" s="8"/>
      <c r="H1110" s="116"/>
      <c r="I1110" s="40"/>
      <c r="J1110" s="120" t="str">
        <f>IF(AND($H1110&gt;0,$I1110&lt;&gt;"",$I1110&gt;40000),IFERROR(WORKDAY.INTL($I1110,INT(($H1110+项目参数!$J$29-1)/项目参数!$J$29)-1,1,项目参数!$B$2:$B$200),WORKDAY($I1110,INT(($H1110+项目参数!$J$29-1)/项目参数!$J$29)-1,1)),"")</f>
        <v/>
      </c>
      <c r="K1110" s="121" t="str">
        <f>IF(AND($L1110&lt;&gt;"",$L1110&gt;40000,$M1110&lt;&gt;"",$M1110&gt;40000),(1+IFERROR(NETWORKDAYS.INTL($L1110,$M1110,1,项目参数!$B$2:$B$200),NETWORKDAYS($L1110,$M1110,1)))*项目参数!$J$29,"")</f>
        <v/>
      </c>
      <c r="L1110" s="40"/>
      <c r="M1110" s="40"/>
      <c r="N1110" s="58"/>
      <c r="O1110" s="61"/>
      <c r="W1110" s="98" t="b">
        <f t="shared" si="17"/>
        <v>0</v>
      </c>
      <c r="Y1110" s="32" t="str">
        <f>IF($W1110,VLOOKUP($B1110,项目阶段与里程碑!$B:$E,3,FALSE),"")</f>
        <v/>
      </c>
      <c r="Z1110" s="32" t="str">
        <f>IF($W1110,VLOOKUP($B1110,项目阶段与里程碑!$B:$E,4,FALSE),"")</f>
        <v/>
      </c>
      <c r="AA1110" t="e">
        <f>VLOOKUP(F1110,内部通讯录!$B:$F,5,FALSE)</f>
        <v>#N/A</v>
      </c>
      <c r="AB1110" t="str">
        <f>IFERROR(VLOOKUP($AA1110,项目参数!$I$14:$J$21,2,FALSE),"")</f>
        <v/>
      </c>
    </row>
    <row r="1111" spans="1:28">
      <c r="A1111" s="8"/>
      <c r="B1111" s="8"/>
      <c r="C1111" s="8"/>
      <c r="D1111" s="8"/>
      <c r="E1111" s="8"/>
      <c r="F1111" s="8"/>
      <c r="G1111" s="8"/>
      <c r="H1111" s="116"/>
      <c r="I1111" s="40"/>
      <c r="J1111" s="120" t="str">
        <f>IF(AND($H1111&gt;0,$I1111&lt;&gt;"",$I1111&gt;40000),IFERROR(WORKDAY.INTL($I1111,INT(($H1111+项目参数!$J$29-1)/项目参数!$J$29)-1,1,项目参数!$B$2:$B$200),WORKDAY($I1111,INT(($H1111+项目参数!$J$29-1)/项目参数!$J$29)-1,1)),"")</f>
        <v/>
      </c>
      <c r="K1111" s="121" t="str">
        <f>IF(AND($L1111&lt;&gt;"",$L1111&gt;40000,$M1111&lt;&gt;"",$M1111&gt;40000),(1+IFERROR(NETWORKDAYS.INTL($L1111,$M1111,1,项目参数!$B$2:$B$200),NETWORKDAYS($L1111,$M1111,1)))*项目参数!$J$29,"")</f>
        <v/>
      </c>
      <c r="L1111" s="40"/>
      <c r="M1111" s="40"/>
      <c r="N1111" s="58"/>
      <c r="O1111" s="61"/>
      <c r="W1111" s="98" t="b">
        <f t="shared" si="17"/>
        <v>0</v>
      </c>
      <c r="Y1111" s="32" t="str">
        <f>IF($W1111,VLOOKUP($B1111,项目阶段与里程碑!$B:$E,3,FALSE),"")</f>
        <v/>
      </c>
      <c r="Z1111" s="32" t="str">
        <f>IF($W1111,VLOOKUP($B1111,项目阶段与里程碑!$B:$E,4,FALSE),"")</f>
        <v/>
      </c>
      <c r="AA1111" t="e">
        <f>VLOOKUP(F1111,内部通讯录!$B:$F,5,FALSE)</f>
        <v>#N/A</v>
      </c>
      <c r="AB1111" t="str">
        <f>IFERROR(VLOOKUP($AA1111,项目参数!$I$14:$J$21,2,FALSE),"")</f>
        <v/>
      </c>
    </row>
    <row r="1112" spans="1:28">
      <c r="A1112" s="8"/>
      <c r="B1112" s="8"/>
      <c r="C1112" s="8"/>
      <c r="D1112" s="8"/>
      <c r="E1112" s="8"/>
      <c r="F1112" s="8"/>
      <c r="G1112" s="8"/>
      <c r="H1112" s="116"/>
      <c r="I1112" s="40"/>
      <c r="J1112" s="120" t="str">
        <f>IF(AND($H1112&gt;0,$I1112&lt;&gt;"",$I1112&gt;40000),IFERROR(WORKDAY.INTL($I1112,INT(($H1112+项目参数!$J$29-1)/项目参数!$J$29)-1,1,项目参数!$B$2:$B$200),WORKDAY($I1112,INT(($H1112+项目参数!$J$29-1)/项目参数!$J$29)-1,1)),"")</f>
        <v/>
      </c>
      <c r="K1112" s="121" t="str">
        <f>IF(AND($L1112&lt;&gt;"",$L1112&gt;40000,$M1112&lt;&gt;"",$M1112&gt;40000),(1+IFERROR(NETWORKDAYS.INTL($L1112,$M1112,1,项目参数!$B$2:$B$200),NETWORKDAYS($L1112,$M1112,1)))*项目参数!$J$29,"")</f>
        <v/>
      </c>
      <c r="L1112" s="40"/>
      <c r="M1112" s="40"/>
      <c r="N1112" s="58"/>
      <c r="O1112" s="61"/>
      <c r="W1112" s="98" t="b">
        <f t="shared" si="17"/>
        <v>0</v>
      </c>
      <c r="Y1112" s="32" t="str">
        <f>IF($W1112,VLOOKUP($B1112,项目阶段与里程碑!$B:$E,3,FALSE),"")</f>
        <v/>
      </c>
      <c r="Z1112" s="32" t="str">
        <f>IF($W1112,VLOOKUP($B1112,项目阶段与里程碑!$B:$E,4,FALSE),"")</f>
        <v/>
      </c>
      <c r="AA1112" t="e">
        <f>VLOOKUP(F1112,内部通讯录!$B:$F,5,FALSE)</f>
        <v>#N/A</v>
      </c>
      <c r="AB1112" t="str">
        <f>IFERROR(VLOOKUP($AA1112,项目参数!$I$14:$J$21,2,FALSE),"")</f>
        <v/>
      </c>
    </row>
    <row r="1113" spans="1:28">
      <c r="A1113" s="8"/>
      <c r="B1113" s="8"/>
      <c r="C1113" s="8"/>
      <c r="D1113" s="8"/>
      <c r="E1113" s="8"/>
      <c r="F1113" s="8"/>
      <c r="G1113" s="8"/>
      <c r="H1113" s="116"/>
      <c r="I1113" s="40"/>
      <c r="J1113" s="120" t="str">
        <f>IF(AND($H1113&gt;0,$I1113&lt;&gt;"",$I1113&gt;40000),IFERROR(WORKDAY.INTL($I1113,INT(($H1113+项目参数!$J$29-1)/项目参数!$J$29)-1,1,项目参数!$B$2:$B$200),WORKDAY($I1113,INT(($H1113+项目参数!$J$29-1)/项目参数!$J$29)-1,1)),"")</f>
        <v/>
      </c>
      <c r="K1113" s="121" t="str">
        <f>IF(AND($L1113&lt;&gt;"",$L1113&gt;40000,$M1113&lt;&gt;"",$M1113&gt;40000),(1+IFERROR(NETWORKDAYS.INTL($L1113,$M1113,1,项目参数!$B$2:$B$200),NETWORKDAYS($L1113,$M1113,1)))*项目参数!$J$29,"")</f>
        <v/>
      </c>
      <c r="L1113" s="40"/>
      <c r="M1113" s="40"/>
      <c r="N1113" s="58"/>
      <c r="O1113" s="61"/>
      <c r="W1113" s="98" t="b">
        <f t="shared" si="17"/>
        <v>0</v>
      </c>
      <c r="Y1113" s="32" t="str">
        <f>IF($W1113,VLOOKUP($B1113,项目阶段与里程碑!$B:$E,3,FALSE),"")</f>
        <v/>
      </c>
      <c r="Z1113" s="32" t="str">
        <f>IF($W1113,VLOOKUP($B1113,项目阶段与里程碑!$B:$E,4,FALSE),"")</f>
        <v/>
      </c>
      <c r="AA1113" t="e">
        <f>VLOOKUP(F1113,内部通讯录!$B:$F,5,FALSE)</f>
        <v>#N/A</v>
      </c>
      <c r="AB1113" t="str">
        <f>IFERROR(VLOOKUP($AA1113,项目参数!$I$14:$J$21,2,FALSE),"")</f>
        <v/>
      </c>
    </row>
    <row r="1114" spans="1:28">
      <c r="A1114" s="8"/>
      <c r="B1114" s="8"/>
      <c r="C1114" s="8"/>
      <c r="D1114" s="8"/>
      <c r="E1114" s="8"/>
      <c r="F1114" s="8"/>
      <c r="G1114" s="8"/>
      <c r="H1114" s="116"/>
      <c r="I1114" s="40"/>
      <c r="J1114" s="120" t="str">
        <f>IF(AND($H1114&gt;0,$I1114&lt;&gt;"",$I1114&gt;40000),IFERROR(WORKDAY.INTL($I1114,INT(($H1114+项目参数!$J$29-1)/项目参数!$J$29)-1,1,项目参数!$B$2:$B$200),WORKDAY($I1114,INT(($H1114+项目参数!$J$29-1)/项目参数!$J$29)-1,1)),"")</f>
        <v/>
      </c>
      <c r="K1114" s="121" t="str">
        <f>IF(AND($L1114&lt;&gt;"",$L1114&gt;40000,$M1114&lt;&gt;"",$M1114&gt;40000),(1+IFERROR(NETWORKDAYS.INTL($L1114,$M1114,1,项目参数!$B$2:$B$200),NETWORKDAYS($L1114,$M1114,1)))*项目参数!$J$29,"")</f>
        <v/>
      </c>
      <c r="L1114" s="40"/>
      <c r="M1114" s="40"/>
      <c r="N1114" s="58"/>
      <c r="O1114" s="61"/>
      <c r="W1114" s="98" t="b">
        <f t="shared" si="17"/>
        <v>0</v>
      </c>
      <c r="Y1114" s="32" t="str">
        <f>IF($W1114,VLOOKUP($B1114,项目阶段与里程碑!$B:$E,3,FALSE),"")</f>
        <v/>
      </c>
      <c r="Z1114" s="32" t="str">
        <f>IF($W1114,VLOOKUP($B1114,项目阶段与里程碑!$B:$E,4,FALSE),"")</f>
        <v/>
      </c>
      <c r="AA1114" t="e">
        <f>VLOOKUP(F1114,内部通讯录!$B:$F,5,FALSE)</f>
        <v>#N/A</v>
      </c>
      <c r="AB1114" t="str">
        <f>IFERROR(VLOOKUP($AA1114,项目参数!$I$14:$J$21,2,FALSE),"")</f>
        <v/>
      </c>
    </row>
    <row r="1115" spans="1:28">
      <c r="A1115" s="8"/>
      <c r="B1115" s="8"/>
      <c r="C1115" s="8"/>
      <c r="D1115" s="8"/>
      <c r="E1115" s="8"/>
      <c r="F1115" s="8"/>
      <c r="G1115" s="8"/>
      <c r="H1115" s="116"/>
      <c r="I1115" s="40"/>
      <c r="J1115" s="120" t="str">
        <f>IF(AND($H1115&gt;0,$I1115&lt;&gt;"",$I1115&gt;40000),IFERROR(WORKDAY.INTL($I1115,INT(($H1115+项目参数!$J$29-1)/项目参数!$J$29)-1,1,项目参数!$B$2:$B$200),WORKDAY($I1115,INT(($H1115+项目参数!$J$29-1)/项目参数!$J$29)-1,1)),"")</f>
        <v/>
      </c>
      <c r="K1115" s="121" t="str">
        <f>IF(AND($L1115&lt;&gt;"",$L1115&gt;40000,$M1115&lt;&gt;"",$M1115&gt;40000),(1+IFERROR(NETWORKDAYS.INTL($L1115,$M1115,1,项目参数!$B$2:$B$200),NETWORKDAYS($L1115,$M1115,1)))*项目参数!$J$29,"")</f>
        <v/>
      </c>
      <c r="L1115" s="40"/>
      <c r="M1115" s="40"/>
      <c r="N1115" s="58"/>
      <c r="O1115" s="61"/>
      <c r="W1115" s="98" t="b">
        <f t="shared" si="17"/>
        <v>0</v>
      </c>
      <c r="Y1115" s="32" t="str">
        <f>IF($W1115,VLOOKUP($B1115,项目阶段与里程碑!$B:$E,3,FALSE),"")</f>
        <v/>
      </c>
      <c r="Z1115" s="32" t="str">
        <f>IF($W1115,VLOOKUP($B1115,项目阶段与里程碑!$B:$E,4,FALSE),"")</f>
        <v/>
      </c>
      <c r="AA1115" t="e">
        <f>VLOOKUP(F1115,内部通讯录!$B:$F,5,FALSE)</f>
        <v>#N/A</v>
      </c>
      <c r="AB1115" t="str">
        <f>IFERROR(VLOOKUP($AA1115,项目参数!$I$14:$J$21,2,FALSE),"")</f>
        <v/>
      </c>
    </row>
    <row r="1116" spans="1:28">
      <c r="A1116" s="8"/>
      <c r="B1116" s="8"/>
      <c r="C1116" s="8"/>
      <c r="D1116" s="8"/>
      <c r="E1116" s="8"/>
      <c r="F1116" s="8"/>
      <c r="G1116" s="8"/>
      <c r="H1116" s="116"/>
      <c r="I1116" s="40"/>
      <c r="J1116" s="120" t="str">
        <f>IF(AND($H1116&gt;0,$I1116&lt;&gt;"",$I1116&gt;40000),IFERROR(WORKDAY.INTL($I1116,INT(($H1116+项目参数!$J$29-1)/项目参数!$J$29)-1,1,项目参数!$B$2:$B$200),WORKDAY($I1116,INT(($H1116+项目参数!$J$29-1)/项目参数!$J$29)-1,1)),"")</f>
        <v/>
      </c>
      <c r="K1116" s="121" t="str">
        <f>IF(AND($L1116&lt;&gt;"",$L1116&gt;40000,$M1116&lt;&gt;"",$M1116&gt;40000),(1+IFERROR(NETWORKDAYS.INTL($L1116,$M1116,1,项目参数!$B$2:$B$200),NETWORKDAYS($L1116,$M1116,1)))*项目参数!$J$29,"")</f>
        <v/>
      </c>
      <c r="L1116" s="40"/>
      <c r="M1116" s="40"/>
      <c r="N1116" s="58"/>
      <c r="O1116" s="61"/>
      <c r="W1116" s="98" t="b">
        <f t="shared" si="17"/>
        <v>0</v>
      </c>
      <c r="Y1116" s="32" t="str">
        <f>IF($W1116,VLOOKUP($B1116,项目阶段与里程碑!$B:$E,3,FALSE),"")</f>
        <v/>
      </c>
      <c r="Z1116" s="32" t="str">
        <f>IF($W1116,VLOOKUP($B1116,项目阶段与里程碑!$B:$E,4,FALSE),"")</f>
        <v/>
      </c>
      <c r="AA1116" t="e">
        <f>VLOOKUP(F1116,内部通讯录!$B:$F,5,FALSE)</f>
        <v>#N/A</v>
      </c>
      <c r="AB1116" t="str">
        <f>IFERROR(VLOOKUP($AA1116,项目参数!$I$14:$J$21,2,FALSE),"")</f>
        <v/>
      </c>
    </row>
    <row r="1117" spans="1:28">
      <c r="A1117" s="8"/>
      <c r="B1117" s="8"/>
      <c r="C1117" s="8"/>
      <c r="D1117" s="8"/>
      <c r="E1117" s="8"/>
      <c r="F1117" s="8"/>
      <c r="G1117" s="8"/>
      <c r="H1117" s="116"/>
      <c r="I1117" s="40"/>
      <c r="J1117" s="120" t="str">
        <f>IF(AND($H1117&gt;0,$I1117&lt;&gt;"",$I1117&gt;40000),IFERROR(WORKDAY.INTL($I1117,INT(($H1117+项目参数!$J$29-1)/项目参数!$J$29)-1,1,项目参数!$B$2:$B$200),WORKDAY($I1117,INT(($H1117+项目参数!$J$29-1)/项目参数!$J$29)-1,1)),"")</f>
        <v/>
      </c>
      <c r="K1117" s="121" t="str">
        <f>IF(AND($L1117&lt;&gt;"",$L1117&gt;40000,$M1117&lt;&gt;"",$M1117&gt;40000),(1+IFERROR(NETWORKDAYS.INTL($L1117,$M1117,1,项目参数!$B$2:$B$200),NETWORKDAYS($L1117,$M1117,1)))*项目参数!$J$29,"")</f>
        <v/>
      </c>
      <c r="L1117" s="40"/>
      <c r="M1117" s="40"/>
      <c r="N1117" s="58"/>
      <c r="O1117" s="61"/>
      <c r="W1117" s="98" t="b">
        <f t="shared" si="17"/>
        <v>0</v>
      </c>
      <c r="Y1117" s="32" t="str">
        <f>IF($W1117,VLOOKUP($B1117,项目阶段与里程碑!$B:$E,3,FALSE),"")</f>
        <v/>
      </c>
      <c r="Z1117" s="32" t="str">
        <f>IF($W1117,VLOOKUP($B1117,项目阶段与里程碑!$B:$E,4,FALSE),"")</f>
        <v/>
      </c>
      <c r="AA1117" t="e">
        <f>VLOOKUP(F1117,内部通讯录!$B:$F,5,FALSE)</f>
        <v>#N/A</v>
      </c>
      <c r="AB1117" t="str">
        <f>IFERROR(VLOOKUP($AA1117,项目参数!$I$14:$J$21,2,FALSE),"")</f>
        <v/>
      </c>
    </row>
    <row r="1118" spans="1:28">
      <c r="A1118" s="8"/>
      <c r="B1118" s="8"/>
      <c r="C1118" s="8"/>
      <c r="D1118" s="8"/>
      <c r="E1118" s="8"/>
      <c r="F1118" s="8"/>
      <c r="G1118" s="8"/>
      <c r="H1118" s="116"/>
      <c r="I1118" s="40"/>
      <c r="J1118" s="120" t="str">
        <f>IF(AND($H1118&gt;0,$I1118&lt;&gt;"",$I1118&gt;40000),IFERROR(WORKDAY.INTL($I1118,INT(($H1118+项目参数!$J$29-1)/项目参数!$J$29)-1,1,项目参数!$B$2:$B$200),WORKDAY($I1118,INT(($H1118+项目参数!$J$29-1)/项目参数!$J$29)-1,1)),"")</f>
        <v/>
      </c>
      <c r="K1118" s="121" t="str">
        <f>IF(AND($L1118&lt;&gt;"",$L1118&gt;40000,$M1118&lt;&gt;"",$M1118&gt;40000),(1+IFERROR(NETWORKDAYS.INTL($L1118,$M1118,1,项目参数!$B$2:$B$200),NETWORKDAYS($L1118,$M1118,1)))*项目参数!$J$29,"")</f>
        <v/>
      </c>
      <c r="L1118" s="40"/>
      <c r="M1118" s="40"/>
      <c r="N1118" s="58"/>
      <c r="O1118" s="61"/>
      <c r="W1118" s="98" t="b">
        <f t="shared" si="17"/>
        <v>0</v>
      </c>
      <c r="Y1118" s="32" t="str">
        <f>IF($W1118,VLOOKUP($B1118,项目阶段与里程碑!$B:$E,3,FALSE),"")</f>
        <v/>
      </c>
      <c r="Z1118" s="32" t="str">
        <f>IF($W1118,VLOOKUP($B1118,项目阶段与里程碑!$B:$E,4,FALSE),"")</f>
        <v/>
      </c>
      <c r="AA1118" t="e">
        <f>VLOOKUP(F1118,内部通讯录!$B:$F,5,FALSE)</f>
        <v>#N/A</v>
      </c>
      <c r="AB1118" t="str">
        <f>IFERROR(VLOOKUP($AA1118,项目参数!$I$14:$J$21,2,FALSE),"")</f>
        <v/>
      </c>
    </row>
    <row r="1119" spans="1:28">
      <c r="A1119" s="8"/>
      <c r="B1119" s="8"/>
      <c r="C1119" s="8"/>
      <c r="D1119" s="8"/>
      <c r="E1119" s="8"/>
      <c r="F1119" s="8"/>
      <c r="G1119" s="8"/>
      <c r="H1119" s="116"/>
      <c r="I1119" s="40"/>
      <c r="J1119" s="120" t="str">
        <f>IF(AND($H1119&gt;0,$I1119&lt;&gt;"",$I1119&gt;40000),IFERROR(WORKDAY.INTL($I1119,INT(($H1119+项目参数!$J$29-1)/项目参数!$J$29)-1,1,项目参数!$B$2:$B$200),WORKDAY($I1119,INT(($H1119+项目参数!$J$29-1)/项目参数!$J$29)-1,1)),"")</f>
        <v/>
      </c>
      <c r="K1119" s="121" t="str">
        <f>IF(AND($L1119&lt;&gt;"",$L1119&gt;40000,$M1119&lt;&gt;"",$M1119&gt;40000),(1+IFERROR(NETWORKDAYS.INTL($L1119,$M1119,1,项目参数!$B$2:$B$200),NETWORKDAYS($L1119,$M1119,1)))*项目参数!$J$29,"")</f>
        <v/>
      </c>
      <c r="L1119" s="40"/>
      <c r="M1119" s="40"/>
      <c r="N1119" s="58"/>
      <c r="O1119" s="61"/>
      <c r="W1119" s="98" t="b">
        <f t="shared" si="17"/>
        <v>0</v>
      </c>
      <c r="Y1119" s="32" t="str">
        <f>IF($W1119,VLOOKUP($B1119,项目阶段与里程碑!$B:$E,3,FALSE),"")</f>
        <v/>
      </c>
      <c r="Z1119" s="32" t="str">
        <f>IF($W1119,VLOOKUP($B1119,项目阶段与里程碑!$B:$E,4,FALSE),"")</f>
        <v/>
      </c>
      <c r="AA1119" t="e">
        <f>VLOOKUP(F1119,内部通讯录!$B:$F,5,FALSE)</f>
        <v>#N/A</v>
      </c>
      <c r="AB1119" t="str">
        <f>IFERROR(VLOOKUP($AA1119,项目参数!$I$14:$J$21,2,FALSE),"")</f>
        <v/>
      </c>
    </row>
    <row r="1120" spans="1:28">
      <c r="A1120" s="8"/>
      <c r="B1120" s="8"/>
      <c r="C1120" s="8"/>
      <c r="D1120" s="8"/>
      <c r="E1120" s="8"/>
      <c r="F1120" s="8"/>
      <c r="G1120" s="8"/>
      <c r="H1120" s="116"/>
      <c r="I1120" s="40"/>
      <c r="J1120" s="120" t="str">
        <f>IF(AND($H1120&gt;0,$I1120&lt;&gt;"",$I1120&gt;40000),IFERROR(WORKDAY.INTL($I1120,INT(($H1120+项目参数!$J$29-1)/项目参数!$J$29)-1,1,项目参数!$B$2:$B$200),WORKDAY($I1120,INT(($H1120+项目参数!$J$29-1)/项目参数!$J$29)-1,1)),"")</f>
        <v/>
      </c>
      <c r="K1120" s="121" t="str">
        <f>IF(AND($L1120&lt;&gt;"",$L1120&gt;40000,$M1120&lt;&gt;"",$M1120&gt;40000),(1+IFERROR(NETWORKDAYS.INTL($L1120,$M1120,1,项目参数!$B$2:$B$200),NETWORKDAYS($L1120,$M1120,1)))*项目参数!$J$29,"")</f>
        <v/>
      </c>
      <c r="L1120" s="40"/>
      <c r="M1120" s="40"/>
      <c r="N1120" s="58"/>
      <c r="O1120" s="61"/>
      <c r="W1120" s="98" t="b">
        <f t="shared" si="17"/>
        <v>0</v>
      </c>
      <c r="Y1120" s="32" t="str">
        <f>IF($W1120,VLOOKUP($B1120,项目阶段与里程碑!$B:$E,3,FALSE),"")</f>
        <v/>
      </c>
      <c r="Z1120" s="32" t="str">
        <f>IF($W1120,VLOOKUP($B1120,项目阶段与里程碑!$B:$E,4,FALSE),"")</f>
        <v/>
      </c>
      <c r="AA1120" t="e">
        <f>VLOOKUP(F1120,内部通讯录!$B:$F,5,FALSE)</f>
        <v>#N/A</v>
      </c>
      <c r="AB1120" t="str">
        <f>IFERROR(VLOOKUP($AA1120,项目参数!$I$14:$J$21,2,FALSE),"")</f>
        <v/>
      </c>
    </row>
    <row r="1121" spans="1:28">
      <c r="A1121" s="8"/>
      <c r="B1121" s="8"/>
      <c r="C1121" s="8"/>
      <c r="D1121" s="8"/>
      <c r="E1121" s="8"/>
      <c r="F1121" s="8"/>
      <c r="G1121" s="8"/>
      <c r="H1121" s="116"/>
      <c r="I1121" s="40"/>
      <c r="J1121" s="120" t="str">
        <f>IF(AND($H1121&gt;0,$I1121&lt;&gt;"",$I1121&gt;40000),IFERROR(WORKDAY.INTL($I1121,INT(($H1121+项目参数!$J$29-1)/项目参数!$J$29)-1,1,项目参数!$B$2:$B$200),WORKDAY($I1121,INT(($H1121+项目参数!$J$29-1)/项目参数!$J$29)-1,1)),"")</f>
        <v/>
      </c>
      <c r="K1121" s="121" t="str">
        <f>IF(AND($L1121&lt;&gt;"",$L1121&gt;40000,$M1121&lt;&gt;"",$M1121&gt;40000),(1+IFERROR(NETWORKDAYS.INTL($L1121,$M1121,1,项目参数!$B$2:$B$200),NETWORKDAYS($L1121,$M1121,1)))*项目参数!$J$29,"")</f>
        <v/>
      </c>
      <c r="L1121" s="40"/>
      <c r="M1121" s="40"/>
      <c r="N1121" s="58"/>
      <c r="O1121" s="61"/>
      <c r="W1121" s="98" t="b">
        <f t="shared" si="17"/>
        <v>0</v>
      </c>
      <c r="Y1121" s="32" t="str">
        <f>IF($W1121,VLOOKUP($B1121,项目阶段与里程碑!$B:$E,3,FALSE),"")</f>
        <v/>
      </c>
      <c r="Z1121" s="32" t="str">
        <f>IF($W1121,VLOOKUP($B1121,项目阶段与里程碑!$B:$E,4,FALSE),"")</f>
        <v/>
      </c>
      <c r="AA1121" t="e">
        <f>VLOOKUP(F1121,内部通讯录!$B:$F,5,FALSE)</f>
        <v>#N/A</v>
      </c>
      <c r="AB1121" t="str">
        <f>IFERROR(VLOOKUP($AA1121,项目参数!$I$14:$J$21,2,FALSE),"")</f>
        <v/>
      </c>
    </row>
    <row r="1122" spans="1:28">
      <c r="A1122" s="8"/>
      <c r="B1122" s="8"/>
      <c r="C1122" s="8"/>
      <c r="D1122" s="8"/>
      <c r="E1122" s="8"/>
      <c r="F1122" s="8"/>
      <c r="G1122" s="8"/>
      <c r="H1122" s="116"/>
      <c r="I1122" s="40"/>
      <c r="J1122" s="120" t="str">
        <f>IF(AND($H1122&gt;0,$I1122&lt;&gt;"",$I1122&gt;40000),IFERROR(WORKDAY.INTL($I1122,INT(($H1122+项目参数!$J$29-1)/项目参数!$J$29)-1,1,项目参数!$B$2:$B$200),WORKDAY($I1122,INT(($H1122+项目参数!$J$29-1)/项目参数!$J$29)-1,1)),"")</f>
        <v/>
      </c>
      <c r="K1122" s="121" t="str">
        <f>IF(AND($L1122&lt;&gt;"",$L1122&gt;40000,$M1122&lt;&gt;"",$M1122&gt;40000),(1+IFERROR(NETWORKDAYS.INTL($L1122,$M1122,1,项目参数!$B$2:$B$200),NETWORKDAYS($L1122,$M1122,1)))*项目参数!$J$29,"")</f>
        <v/>
      </c>
      <c r="L1122" s="40"/>
      <c r="M1122" s="40"/>
      <c r="N1122" s="58"/>
      <c r="O1122" s="61"/>
      <c r="W1122" s="98" t="b">
        <f t="shared" si="17"/>
        <v>0</v>
      </c>
      <c r="Y1122" s="32" t="str">
        <f>IF($W1122,VLOOKUP($B1122,项目阶段与里程碑!$B:$E,3,FALSE),"")</f>
        <v/>
      </c>
      <c r="Z1122" s="32" t="str">
        <f>IF($W1122,VLOOKUP($B1122,项目阶段与里程碑!$B:$E,4,FALSE),"")</f>
        <v/>
      </c>
      <c r="AA1122" t="e">
        <f>VLOOKUP(F1122,内部通讯录!$B:$F,5,FALSE)</f>
        <v>#N/A</v>
      </c>
      <c r="AB1122" t="str">
        <f>IFERROR(VLOOKUP($AA1122,项目参数!$I$14:$J$21,2,FALSE),"")</f>
        <v/>
      </c>
    </row>
    <row r="1123" spans="1:28">
      <c r="A1123" s="8"/>
      <c r="B1123" s="8"/>
      <c r="C1123" s="8"/>
      <c r="D1123" s="8"/>
      <c r="E1123" s="8"/>
      <c r="F1123" s="8"/>
      <c r="G1123" s="8"/>
      <c r="H1123" s="116"/>
      <c r="I1123" s="40"/>
      <c r="J1123" s="120" t="str">
        <f>IF(AND($H1123&gt;0,$I1123&lt;&gt;"",$I1123&gt;40000),IFERROR(WORKDAY.INTL($I1123,INT(($H1123+项目参数!$J$29-1)/项目参数!$J$29)-1,1,项目参数!$B$2:$B$200),WORKDAY($I1123,INT(($H1123+项目参数!$J$29-1)/项目参数!$J$29)-1,1)),"")</f>
        <v/>
      </c>
      <c r="K1123" s="121" t="str">
        <f>IF(AND($L1123&lt;&gt;"",$L1123&gt;40000,$M1123&lt;&gt;"",$M1123&gt;40000),(1+IFERROR(NETWORKDAYS.INTL($L1123,$M1123,1,项目参数!$B$2:$B$200),NETWORKDAYS($L1123,$M1123,1)))*项目参数!$J$29,"")</f>
        <v/>
      </c>
      <c r="L1123" s="40"/>
      <c r="M1123" s="40"/>
      <c r="N1123" s="58"/>
      <c r="O1123" s="61"/>
      <c r="W1123" s="98" t="b">
        <f t="shared" si="17"/>
        <v>0</v>
      </c>
      <c r="Y1123" s="32" t="str">
        <f>IF($W1123,VLOOKUP($B1123,项目阶段与里程碑!$B:$E,3,FALSE),"")</f>
        <v/>
      </c>
      <c r="Z1123" s="32" t="str">
        <f>IF($W1123,VLOOKUP($B1123,项目阶段与里程碑!$B:$E,4,FALSE),"")</f>
        <v/>
      </c>
      <c r="AA1123" t="e">
        <f>VLOOKUP(F1123,内部通讯录!$B:$F,5,FALSE)</f>
        <v>#N/A</v>
      </c>
      <c r="AB1123" t="str">
        <f>IFERROR(VLOOKUP($AA1123,项目参数!$I$14:$J$21,2,FALSE),"")</f>
        <v/>
      </c>
    </row>
    <row r="1124" spans="1:28">
      <c r="A1124" s="8"/>
      <c r="B1124" s="8"/>
      <c r="C1124" s="8"/>
      <c r="D1124" s="8"/>
      <c r="E1124" s="8"/>
      <c r="F1124" s="8"/>
      <c r="G1124" s="8"/>
      <c r="H1124" s="116"/>
      <c r="I1124" s="40"/>
      <c r="J1124" s="120" t="str">
        <f>IF(AND($H1124&gt;0,$I1124&lt;&gt;"",$I1124&gt;40000),IFERROR(WORKDAY.INTL($I1124,INT(($H1124+项目参数!$J$29-1)/项目参数!$J$29)-1,1,项目参数!$B$2:$B$200),WORKDAY($I1124,INT(($H1124+项目参数!$J$29-1)/项目参数!$J$29)-1,1)),"")</f>
        <v/>
      </c>
      <c r="K1124" s="121" t="str">
        <f>IF(AND($L1124&lt;&gt;"",$L1124&gt;40000,$M1124&lt;&gt;"",$M1124&gt;40000),(1+IFERROR(NETWORKDAYS.INTL($L1124,$M1124,1,项目参数!$B$2:$B$200),NETWORKDAYS($L1124,$M1124,1)))*项目参数!$J$29,"")</f>
        <v/>
      </c>
      <c r="L1124" s="40"/>
      <c r="M1124" s="40"/>
      <c r="N1124" s="58"/>
      <c r="O1124" s="61"/>
      <c r="W1124" s="98" t="b">
        <f t="shared" si="17"/>
        <v>0</v>
      </c>
      <c r="Y1124" s="32" t="str">
        <f>IF($W1124,VLOOKUP($B1124,项目阶段与里程碑!$B:$E,3,FALSE),"")</f>
        <v/>
      </c>
      <c r="Z1124" s="32" t="str">
        <f>IF($W1124,VLOOKUP($B1124,项目阶段与里程碑!$B:$E,4,FALSE),"")</f>
        <v/>
      </c>
      <c r="AA1124" t="e">
        <f>VLOOKUP(F1124,内部通讯录!$B:$F,5,FALSE)</f>
        <v>#N/A</v>
      </c>
      <c r="AB1124" t="str">
        <f>IFERROR(VLOOKUP($AA1124,项目参数!$I$14:$J$21,2,FALSE),"")</f>
        <v/>
      </c>
    </row>
    <row r="1125" spans="1:28">
      <c r="A1125" s="8"/>
      <c r="B1125" s="8"/>
      <c r="C1125" s="8"/>
      <c r="D1125" s="8"/>
      <c r="E1125" s="8"/>
      <c r="F1125" s="8"/>
      <c r="G1125" s="8"/>
      <c r="H1125" s="116"/>
      <c r="I1125" s="40"/>
      <c r="J1125" s="120" t="str">
        <f>IF(AND($H1125&gt;0,$I1125&lt;&gt;"",$I1125&gt;40000),IFERROR(WORKDAY.INTL($I1125,INT(($H1125+项目参数!$J$29-1)/项目参数!$J$29)-1,1,项目参数!$B$2:$B$200),WORKDAY($I1125,INT(($H1125+项目参数!$J$29-1)/项目参数!$J$29)-1,1)),"")</f>
        <v/>
      </c>
      <c r="K1125" s="121" t="str">
        <f>IF(AND($L1125&lt;&gt;"",$L1125&gt;40000,$M1125&lt;&gt;"",$M1125&gt;40000),(1+IFERROR(NETWORKDAYS.INTL($L1125,$M1125,1,项目参数!$B$2:$B$200),NETWORKDAYS($L1125,$M1125,1)))*项目参数!$J$29,"")</f>
        <v/>
      </c>
      <c r="L1125" s="40"/>
      <c r="M1125" s="40"/>
      <c r="N1125" s="58"/>
      <c r="O1125" s="61"/>
      <c r="W1125" s="98" t="b">
        <f t="shared" si="17"/>
        <v>0</v>
      </c>
      <c r="Y1125" s="32" t="str">
        <f>IF($W1125,VLOOKUP($B1125,项目阶段与里程碑!$B:$E,3,FALSE),"")</f>
        <v/>
      </c>
      <c r="Z1125" s="32" t="str">
        <f>IF($W1125,VLOOKUP($B1125,项目阶段与里程碑!$B:$E,4,FALSE),"")</f>
        <v/>
      </c>
      <c r="AA1125" t="e">
        <f>VLOOKUP(F1125,内部通讯录!$B:$F,5,FALSE)</f>
        <v>#N/A</v>
      </c>
      <c r="AB1125" t="str">
        <f>IFERROR(VLOOKUP($AA1125,项目参数!$I$14:$J$21,2,FALSE),"")</f>
        <v/>
      </c>
    </row>
    <row r="1126" spans="1:28">
      <c r="A1126" s="8"/>
      <c r="B1126" s="8"/>
      <c r="C1126" s="8"/>
      <c r="D1126" s="8"/>
      <c r="E1126" s="8"/>
      <c r="F1126" s="8"/>
      <c r="G1126" s="8"/>
      <c r="H1126" s="116"/>
      <c r="I1126" s="40"/>
      <c r="J1126" s="120" t="str">
        <f>IF(AND($H1126&gt;0,$I1126&lt;&gt;"",$I1126&gt;40000),IFERROR(WORKDAY.INTL($I1126,INT(($H1126+项目参数!$J$29-1)/项目参数!$J$29)-1,1,项目参数!$B$2:$B$200),WORKDAY($I1126,INT(($H1126+项目参数!$J$29-1)/项目参数!$J$29)-1,1)),"")</f>
        <v/>
      </c>
      <c r="K1126" s="121" t="str">
        <f>IF(AND($L1126&lt;&gt;"",$L1126&gt;40000,$M1126&lt;&gt;"",$M1126&gt;40000),(1+IFERROR(NETWORKDAYS.INTL($L1126,$M1126,1,项目参数!$B$2:$B$200),NETWORKDAYS($L1126,$M1126,1)))*项目参数!$J$29,"")</f>
        <v/>
      </c>
      <c r="L1126" s="40"/>
      <c r="M1126" s="40"/>
      <c r="N1126" s="58"/>
      <c r="O1126" s="61"/>
      <c r="W1126" s="98" t="b">
        <f t="shared" si="17"/>
        <v>0</v>
      </c>
      <c r="Y1126" s="32" t="str">
        <f>IF($W1126,VLOOKUP($B1126,项目阶段与里程碑!$B:$E,3,FALSE),"")</f>
        <v/>
      </c>
      <c r="Z1126" s="32" t="str">
        <f>IF($W1126,VLOOKUP($B1126,项目阶段与里程碑!$B:$E,4,FALSE),"")</f>
        <v/>
      </c>
      <c r="AA1126" t="e">
        <f>VLOOKUP(F1126,内部通讯录!$B:$F,5,FALSE)</f>
        <v>#N/A</v>
      </c>
      <c r="AB1126" t="str">
        <f>IFERROR(VLOOKUP($AA1126,项目参数!$I$14:$J$21,2,FALSE),"")</f>
        <v/>
      </c>
    </row>
    <row r="1127" spans="1:28">
      <c r="A1127" s="8"/>
      <c r="B1127" s="8"/>
      <c r="C1127" s="8"/>
      <c r="D1127" s="8"/>
      <c r="E1127" s="8"/>
      <c r="F1127" s="8"/>
      <c r="G1127" s="8"/>
      <c r="H1127" s="116"/>
      <c r="I1127" s="40"/>
      <c r="J1127" s="120" t="str">
        <f>IF(AND($H1127&gt;0,$I1127&lt;&gt;"",$I1127&gt;40000),IFERROR(WORKDAY.INTL($I1127,INT(($H1127+项目参数!$J$29-1)/项目参数!$J$29)-1,1,项目参数!$B$2:$B$200),WORKDAY($I1127,INT(($H1127+项目参数!$J$29-1)/项目参数!$J$29)-1,1)),"")</f>
        <v/>
      </c>
      <c r="K1127" s="121" t="str">
        <f>IF(AND($L1127&lt;&gt;"",$L1127&gt;40000,$M1127&lt;&gt;"",$M1127&gt;40000),(1+IFERROR(NETWORKDAYS.INTL($L1127,$M1127,1,项目参数!$B$2:$B$200),NETWORKDAYS($L1127,$M1127,1)))*项目参数!$J$29,"")</f>
        <v/>
      </c>
      <c r="L1127" s="40"/>
      <c r="M1127" s="40"/>
      <c r="N1127" s="58"/>
      <c r="O1127" s="61"/>
      <c r="W1127" s="98" t="b">
        <f t="shared" si="17"/>
        <v>0</v>
      </c>
      <c r="Y1127" s="32" t="str">
        <f>IF($W1127,VLOOKUP($B1127,项目阶段与里程碑!$B:$E,3,FALSE),"")</f>
        <v/>
      </c>
      <c r="Z1127" s="32" t="str">
        <f>IF($W1127,VLOOKUP($B1127,项目阶段与里程碑!$B:$E,4,FALSE),"")</f>
        <v/>
      </c>
      <c r="AA1127" t="e">
        <f>VLOOKUP(F1127,内部通讯录!$B:$F,5,FALSE)</f>
        <v>#N/A</v>
      </c>
      <c r="AB1127" t="str">
        <f>IFERROR(VLOOKUP($AA1127,项目参数!$I$14:$J$21,2,FALSE),"")</f>
        <v/>
      </c>
    </row>
    <row r="1128" spans="1:28">
      <c r="A1128" s="8"/>
      <c r="B1128" s="8"/>
      <c r="C1128" s="8"/>
      <c r="D1128" s="8"/>
      <c r="E1128" s="8"/>
      <c r="F1128" s="8"/>
      <c r="G1128" s="8"/>
      <c r="H1128" s="116"/>
      <c r="I1128" s="40"/>
      <c r="J1128" s="120" t="str">
        <f>IF(AND($H1128&gt;0,$I1128&lt;&gt;"",$I1128&gt;40000),IFERROR(WORKDAY.INTL($I1128,INT(($H1128+项目参数!$J$29-1)/项目参数!$J$29)-1,1,项目参数!$B$2:$B$200),WORKDAY($I1128,INT(($H1128+项目参数!$J$29-1)/项目参数!$J$29)-1,1)),"")</f>
        <v/>
      </c>
      <c r="K1128" s="121" t="str">
        <f>IF(AND($L1128&lt;&gt;"",$L1128&gt;40000,$M1128&lt;&gt;"",$M1128&gt;40000),(1+IFERROR(NETWORKDAYS.INTL($L1128,$M1128,1,项目参数!$B$2:$B$200),NETWORKDAYS($L1128,$M1128,1)))*项目参数!$J$29,"")</f>
        <v/>
      </c>
      <c r="L1128" s="40"/>
      <c r="M1128" s="40"/>
      <c r="N1128" s="58"/>
      <c r="O1128" s="61"/>
      <c r="W1128" s="98" t="b">
        <f t="shared" si="17"/>
        <v>0</v>
      </c>
      <c r="Y1128" s="32" t="str">
        <f>IF($W1128,VLOOKUP($B1128,项目阶段与里程碑!$B:$E,3,FALSE),"")</f>
        <v/>
      </c>
      <c r="Z1128" s="32" t="str">
        <f>IF($W1128,VLOOKUP($B1128,项目阶段与里程碑!$B:$E,4,FALSE),"")</f>
        <v/>
      </c>
      <c r="AA1128" t="e">
        <f>VLOOKUP(F1128,内部通讯录!$B:$F,5,FALSE)</f>
        <v>#N/A</v>
      </c>
      <c r="AB1128" t="str">
        <f>IFERROR(VLOOKUP($AA1128,项目参数!$I$14:$J$21,2,FALSE),"")</f>
        <v/>
      </c>
    </row>
    <row r="1129" spans="1:28">
      <c r="A1129" s="8"/>
      <c r="B1129" s="8"/>
      <c r="C1129" s="8"/>
      <c r="D1129" s="8"/>
      <c r="E1129" s="8"/>
      <c r="F1129" s="8"/>
      <c r="G1129" s="8"/>
      <c r="H1129" s="116"/>
      <c r="I1129" s="40"/>
      <c r="J1129" s="120" t="str">
        <f>IF(AND($H1129&gt;0,$I1129&lt;&gt;"",$I1129&gt;40000),IFERROR(WORKDAY.INTL($I1129,INT(($H1129+项目参数!$J$29-1)/项目参数!$J$29)-1,1,项目参数!$B$2:$B$200),WORKDAY($I1129,INT(($H1129+项目参数!$J$29-1)/项目参数!$J$29)-1,1)),"")</f>
        <v/>
      </c>
      <c r="K1129" s="121" t="str">
        <f>IF(AND($L1129&lt;&gt;"",$L1129&gt;40000,$M1129&lt;&gt;"",$M1129&gt;40000),(1+IFERROR(NETWORKDAYS.INTL($L1129,$M1129,1,项目参数!$B$2:$B$200),NETWORKDAYS($L1129,$M1129,1)))*项目参数!$J$29,"")</f>
        <v/>
      </c>
      <c r="L1129" s="40"/>
      <c r="M1129" s="40"/>
      <c r="N1129" s="58"/>
      <c r="O1129" s="61"/>
      <c r="W1129" s="98" t="b">
        <f t="shared" si="17"/>
        <v>0</v>
      </c>
      <c r="Y1129" s="32" t="str">
        <f>IF($W1129,VLOOKUP($B1129,项目阶段与里程碑!$B:$E,3,FALSE),"")</f>
        <v/>
      </c>
      <c r="Z1129" s="32" t="str">
        <f>IF($W1129,VLOOKUP($B1129,项目阶段与里程碑!$B:$E,4,FALSE),"")</f>
        <v/>
      </c>
      <c r="AA1129" t="e">
        <f>VLOOKUP(F1129,内部通讯录!$B:$F,5,FALSE)</f>
        <v>#N/A</v>
      </c>
      <c r="AB1129" t="str">
        <f>IFERROR(VLOOKUP($AA1129,项目参数!$I$14:$J$21,2,FALSE),"")</f>
        <v/>
      </c>
    </row>
    <row r="1130" spans="1:28">
      <c r="A1130" s="8"/>
      <c r="B1130" s="8"/>
      <c r="C1130" s="8"/>
      <c r="D1130" s="8"/>
      <c r="E1130" s="8"/>
      <c r="F1130" s="8"/>
      <c r="G1130" s="8"/>
      <c r="H1130" s="116"/>
      <c r="I1130" s="40"/>
      <c r="J1130" s="120" t="str">
        <f>IF(AND($H1130&gt;0,$I1130&lt;&gt;"",$I1130&gt;40000),IFERROR(WORKDAY.INTL($I1130,INT(($H1130+项目参数!$J$29-1)/项目参数!$J$29)-1,1,项目参数!$B$2:$B$200),WORKDAY($I1130,INT(($H1130+项目参数!$J$29-1)/项目参数!$J$29)-1,1)),"")</f>
        <v/>
      </c>
      <c r="K1130" s="121" t="str">
        <f>IF(AND($L1130&lt;&gt;"",$L1130&gt;40000,$M1130&lt;&gt;"",$M1130&gt;40000),(1+IFERROR(NETWORKDAYS.INTL($L1130,$M1130,1,项目参数!$B$2:$B$200),NETWORKDAYS($L1130,$M1130,1)))*项目参数!$J$29,"")</f>
        <v/>
      </c>
      <c r="L1130" s="40"/>
      <c r="M1130" s="40"/>
      <c r="N1130" s="58"/>
      <c r="O1130" s="61"/>
      <c r="W1130" s="98" t="b">
        <f t="shared" si="17"/>
        <v>0</v>
      </c>
      <c r="Y1130" s="32" t="str">
        <f>IF($W1130,VLOOKUP($B1130,项目阶段与里程碑!$B:$E,3,FALSE),"")</f>
        <v/>
      </c>
      <c r="Z1130" s="32" t="str">
        <f>IF($W1130,VLOOKUP($B1130,项目阶段与里程碑!$B:$E,4,FALSE),"")</f>
        <v/>
      </c>
      <c r="AA1130" t="e">
        <f>VLOOKUP(F1130,内部通讯录!$B:$F,5,FALSE)</f>
        <v>#N/A</v>
      </c>
      <c r="AB1130" t="str">
        <f>IFERROR(VLOOKUP($AA1130,项目参数!$I$14:$J$21,2,FALSE),"")</f>
        <v/>
      </c>
    </row>
    <row r="1131" spans="1:28">
      <c r="A1131" s="8"/>
      <c r="B1131" s="8"/>
      <c r="C1131" s="8"/>
      <c r="D1131" s="8"/>
      <c r="E1131" s="8"/>
      <c r="F1131" s="8"/>
      <c r="G1131" s="8"/>
      <c r="H1131" s="116"/>
      <c r="I1131" s="40"/>
      <c r="J1131" s="120" t="str">
        <f>IF(AND($H1131&gt;0,$I1131&lt;&gt;"",$I1131&gt;40000),IFERROR(WORKDAY.INTL($I1131,INT(($H1131+项目参数!$J$29-1)/项目参数!$J$29)-1,1,项目参数!$B$2:$B$200),WORKDAY($I1131,INT(($H1131+项目参数!$J$29-1)/项目参数!$J$29)-1,1)),"")</f>
        <v/>
      </c>
      <c r="K1131" s="121" t="str">
        <f>IF(AND($L1131&lt;&gt;"",$L1131&gt;40000,$M1131&lt;&gt;"",$M1131&gt;40000),(1+IFERROR(NETWORKDAYS.INTL($L1131,$M1131,1,项目参数!$B$2:$B$200),NETWORKDAYS($L1131,$M1131,1)))*项目参数!$J$29,"")</f>
        <v/>
      </c>
      <c r="L1131" s="40"/>
      <c r="M1131" s="40"/>
      <c r="N1131" s="58"/>
      <c r="O1131" s="61"/>
      <c r="W1131" s="98" t="b">
        <f t="shared" si="17"/>
        <v>0</v>
      </c>
      <c r="Y1131" s="32" t="str">
        <f>IF($W1131,VLOOKUP($B1131,项目阶段与里程碑!$B:$E,3,FALSE),"")</f>
        <v/>
      </c>
      <c r="Z1131" s="32" t="str">
        <f>IF($W1131,VLOOKUP($B1131,项目阶段与里程碑!$B:$E,4,FALSE),"")</f>
        <v/>
      </c>
      <c r="AA1131" t="e">
        <f>VLOOKUP(F1131,内部通讯录!$B:$F,5,FALSE)</f>
        <v>#N/A</v>
      </c>
      <c r="AB1131" t="str">
        <f>IFERROR(VLOOKUP($AA1131,项目参数!$I$14:$J$21,2,FALSE),"")</f>
        <v/>
      </c>
    </row>
    <row r="1132" spans="1:28">
      <c r="A1132" s="8"/>
      <c r="B1132" s="8"/>
      <c r="C1132" s="8"/>
      <c r="D1132" s="8"/>
      <c r="E1132" s="8"/>
      <c r="F1132" s="8"/>
      <c r="G1132" s="8"/>
      <c r="H1132" s="116"/>
      <c r="I1132" s="40"/>
      <c r="J1132" s="120" t="str">
        <f>IF(AND($H1132&gt;0,$I1132&lt;&gt;"",$I1132&gt;40000),IFERROR(WORKDAY.INTL($I1132,INT(($H1132+项目参数!$J$29-1)/项目参数!$J$29)-1,1,项目参数!$B$2:$B$200),WORKDAY($I1132,INT(($H1132+项目参数!$J$29-1)/项目参数!$J$29)-1,1)),"")</f>
        <v/>
      </c>
      <c r="K1132" s="121" t="str">
        <f>IF(AND($L1132&lt;&gt;"",$L1132&gt;40000,$M1132&lt;&gt;"",$M1132&gt;40000),(1+IFERROR(NETWORKDAYS.INTL($L1132,$M1132,1,项目参数!$B$2:$B$200),NETWORKDAYS($L1132,$M1132,1)))*项目参数!$J$29,"")</f>
        <v/>
      </c>
      <c r="L1132" s="40"/>
      <c r="M1132" s="40"/>
      <c r="N1132" s="58"/>
      <c r="O1132" s="61"/>
      <c r="W1132" s="98" t="b">
        <f t="shared" si="17"/>
        <v>0</v>
      </c>
      <c r="Y1132" s="32" t="str">
        <f>IF($W1132,VLOOKUP($B1132,项目阶段与里程碑!$B:$E,3,FALSE),"")</f>
        <v/>
      </c>
      <c r="Z1132" s="32" t="str">
        <f>IF($W1132,VLOOKUP($B1132,项目阶段与里程碑!$B:$E,4,FALSE),"")</f>
        <v/>
      </c>
      <c r="AA1132" t="e">
        <f>VLOOKUP(F1132,内部通讯录!$B:$F,5,FALSE)</f>
        <v>#N/A</v>
      </c>
      <c r="AB1132" t="str">
        <f>IFERROR(VLOOKUP($AA1132,项目参数!$I$14:$J$21,2,FALSE),"")</f>
        <v/>
      </c>
    </row>
    <row r="1133" spans="1:28">
      <c r="A1133" s="8"/>
      <c r="B1133" s="8"/>
      <c r="C1133" s="8"/>
      <c r="D1133" s="8"/>
      <c r="E1133" s="8"/>
      <c r="F1133" s="8"/>
      <c r="G1133" s="8"/>
      <c r="H1133" s="116"/>
      <c r="I1133" s="40"/>
      <c r="J1133" s="120" t="str">
        <f>IF(AND($H1133&gt;0,$I1133&lt;&gt;"",$I1133&gt;40000),IFERROR(WORKDAY.INTL($I1133,INT(($H1133+项目参数!$J$29-1)/项目参数!$J$29)-1,1,项目参数!$B$2:$B$200),WORKDAY($I1133,INT(($H1133+项目参数!$J$29-1)/项目参数!$J$29)-1,1)),"")</f>
        <v/>
      </c>
      <c r="K1133" s="121" t="str">
        <f>IF(AND($L1133&lt;&gt;"",$L1133&gt;40000,$M1133&lt;&gt;"",$M1133&gt;40000),(1+IFERROR(NETWORKDAYS.INTL($L1133,$M1133,1,项目参数!$B$2:$B$200),NETWORKDAYS($L1133,$M1133,1)))*项目参数!$J$29,"")</f>
        <v/>
      </c>
      <c r="L1133" s="40"/>
      <c r="M1133" s="40"/>
      <c r="N1133" s="58"/>
      <c r="O1133" s="61"/>
      <c r="W1133" s="98" t="b">
        <f t="shared" si="17"/>
        <v>0</v>
      </c>
      <c r="Y1133" s="32" t="str">
        <f>IF($W1133,VLOOKUP($B1133,项目阶段与里程碑!$B:$E,3,FALSE),"")</f>
        <v/>
      </c>
      <c r="Z1133" s="32" t="str">
        <f>IF($W1133,VLOOKUP($B1133,项目阶段与里程碑!$B:$E,4,FALSE),"")</f>
        <v/>
      </c>
      <c r="AA1133" t="e">
        <f>VLOOKUP(F1133,内部通讯录!$B:$F,5,FALSE)</f>
        <v>#N/A</v>
      </c>
      <c r="AB1133" t="str">
        <f>IFERROR(VLOOKUP($AA1133,项目参数!$I$14:$J$21,2,FALSE),"")</f>
        <v/>
      </c>
    </row>
    <row r="1134" spans="1:28">
      <c r="A1134" s="8"/>
      <c r="B1134" s="8"/>
      <c r="C1134" s="8"/>
      <c r="D1134" s="8"/>
      <c r="E1134" s="8"/>
      <c r="F1134" s="8"/>
      <c r="G1134" s="8"/>
      <c r="H1134" s="116"/>
      <c r="I1134" s="40"/>
      <c r="J1134" s="120" t="str">
        <f>IF(AND($H1134&gt;0,$I1134&lt;&gt;"",$I1134&gt;40000),IFERROR(WORKDAY.INTL($I1134,INT(($H1134+项目参数!$J$29-1)/项目参数!$J$29)-1,1,项目参数!$B$2:$B$200),WORKDAY($I1134,INT(($H1134+项目参数!$J$29-1)/项目参数!$J$29)-1,1)),"")</f>
        <v/>
      </c>
      <c r="K1134" s="121" t="str">
        <f>IF(AND($L1134&lt;&gt;"",$L1134&gt;40000,$M1134&lt;&gt;"",$M1134&gt;40000),(1+IFERROR(NETWORKDAYS.INTL($L1134,$M1134,1,项目参数!$B$2:$B$200),NETWORKDAYS($L1134,$M1134,1)))*项目参数!$J$29,"")</f>
        <v/>
      </c>
      <c r="L1134" s="40"/>
      <c r="M1134" s="40"/>
      <c r="N1134" s="58"/>
      <c r="O1134" s="61"/>
      <c r="W1134" s="98" t="b">
        <f t="shared" si="17"/>
        <v>0</v>
      </c>
      <c r="Y1134" s="32" t="str">
        <f>IF($W1134,VLOOKUP($B1134,项目阶段与里程碑!$B:$E,3,FALSE),"")</f>
        <v/>
      </c>
      <c r="Z1134" s="32" t="str">
        <f>IF($W1134,VLOOKUP($B1134,项目阶段与里程碑!$B:$E,4,FALSE),"")</f>
        <v/>
      </c>
      <c r="AA1134" t="e">
        <f>VLOOKUP(F1134,内部通讯录!$B:$F,5,FALSE)</f>
        <v>#N/A</v>
      </c>
      <c r="AB1134" t="str">
        <f>IFERROR(VLOOKUP($AA1134,项目参数!$I$14:$J$21,2,FALSE),"")</f>
        <v/>
      </c>
    </row>
    <row r="1135" spans="1:28">
      <c r="A1135" s="8"/>
      <c r="B1135" s="8"/>
      <c r="C1135" s="8"/>
      <c r="D1135" s="8"/>
      <c r="E1135" s="8"/>
      <c r="F1135" s="8"/>
      <c r="G1135" s="8"/>
      <c r="H1135" s="116"/>
      <c r="I1135" s="40"/>
      <c r="J1135" s="120" t="str">
        <f>IF(AND($H1135&gt;0,$I1135&lt;&gt;"",$I1135&gt;40000),IFERROR(WORKDAY.INTL($I1135,INT(($H1135+项目参数!$J$29-1)/项目参数!$J$29)-1,1,项目参数!$B$2:$B$200),WORKDAY($I1135,INT(($H1135+项目参数!$J$29-1)/项目参数!$J$29)-1,1)),"")</f>
        <v/>
      </c>
      <c r="K1135" s="121" t="str">
        <f>IF(AND($L1135&lt;&gt;"",$L1135&gt;40000,$M1135&lt;&gt;"",$M1135&gt;40000),(1+IFERROR(NETWORKDAYS.INTL($L1135,$M1135,1,项目参数!$B$2:$B$200),NETWORKDAYS($L1135,$M1135,1)))*项目参数!$J$29,"")</f>
        <v/>
      </c>
      <c r="L1135" s="40"/>
      <c r="M1135" s="40"/>
      <c r="N1135" s="58"/>
      <c r="O1135" s="61"/>
      <c r="W1135" s="98" t="b">
        <f t="shared" si="17"/>
        <v>0</v>
      </c>
      <c r="Y1135" s="32" t="str">
        <f>IF($W1135,VLOOKUP($B1135,项目阶段与里程碑!$B:$E,3,FALSE),"")</f>
        <v/>
      </c>
      <c r="Z1135" s="32" t="str">
        <f>IF($W1135,VLOOKUP($B1135,项目阶段与里程碑!$B:$E,4,FALSE),"")</f>
        <v/>
      </c>
      <c r="AA1135" t="e">
        <f>VLOOKUP(F1135,内部通讯录!$B:$F,5,FALSE)</f>
        <v>#N/A</v>
      </c>
      <c r="AB1135" t="str">
        <f>IFERROR(VLOOKUP($AA1135,项目参数!$I$14:$J$21,2,FALSE),"")</f>
        <v/>
      </c>
    </row>
    <row r="1136" spans="1:28">
      <c r="A1136" s="8"/>
      <c r="B1136" s="8"/>
      <c r="C1136" s="8"/>
      <c r="D1136" s="8"/>
      <c r="E1136" s="8"/>
      <c r="F1136" s="8"/>
      <c r="G1136" s="8"/>
      <c r="H1136" s="116"/>
      <c r="I1136" s="40"/>
      <c r="J1136" s="120" t="str">
        <f>IF(AND($H1136&gt;0,$I1136&lt;&gt;"",$I1136&gt;40000),IFERROR(WORKDAY.INTL($I1136,INT(($H1136+项目参数!$J$29-1)/项目参数!$J$29)-1,1,项目参数!$B$2:$B$200),WORKDAY($I1136,INT(($H1136+项目参数!$J$29-1)/项目参数!$J$29)-1,1)),"")</f>
        <v/>
      </c>
      <c r="K1136" s="121" t="str">
        <f>IF(AND($L1136&lt;&gt;"",$L1136&gt;40000,$M1136&lt;&gt;"",$M1136&gt;40000),(1+IFERROR(NETWORKDAYS.INTL($L1136,$M1136,1,项目参数!$B$2:$B$200),NETWORKDAYS($L1136,$M1136,1)))*项目参数!$J$29,"")</f>
        <v/>
      </c>
      <c r="L1136" s="40"/>
      <c r="M1136" s="40"/>
      <c r="N1136" s="58"/>
      <c r="O1136" s="61"/>
      <c r="W1136" s="98" t="b">
        <f t="shared" si="17"/>
        <v>0</v>
      </c>
      <c r="Y1136" s="32" t="str">
        <f>IF($W1136,VLOOKUP($B1136,项目阶段与里程碑!$B:$E,3,FALSE),"")</f>
        <v/>
      </c>
      <c r="Z1136" s="32" t="str">
        <f>IF($W1136,VLOOKUP($B1136,项目阶段与里程碑!$B:$E,4,FALSE),"")</f>
        <v/>
      </c>
      <c r="AA1136" t="e">
        <f>VLOOKUP(F1136,内部通讯录!$B:$F,5,FALSE)</f>
        <v>#N/A</v>
      </c>
      <c r="AB1136" t="str">
        <f>IFERROR(VLOOKUP($AA1136,项目参数!$I$14:$J$21,2,FALSE),"")</f>
        <v/>
      </c>
    </row>
    <row r="1137" spans="1:28">
      <c r="A1137" s="8"/>
      <c r="B1137" s="8"/>
      <c r="C1137" s="8"/>
      <c r="D1137" s="8"/>
      <c r="E1137" s="8"/>
      <c r="F1137" s="8"/>
      <c r="G1137" s="8"/>
      <c r="H1137" s="116"/>
      <c r="I1137" s="40"/>
      <c r="J1137" s="120" t="str">
        <f>IF(AND($H1137&gt;0,$I1137&lt;&gt;"",$I1137&gt;40000),IFERROR(WORKDAY.INTL($I1137,INT(($H1137+项目参数!$J$29-1)/项目参数!$J$29)-1,1,项目参数!$B$2:$B$200),WORKDAY($I1137,INT(($H1137+项目参数!$J$29-1)/项目参数!$J$29)-1,1)),"")</f>
        <v/>
      </c>
      <c r="K1137" s="121" t="str">
        <f>IF(AND($L1137&lt;&gt;"",$L1137&gt;40000,$M1137&lt;&gt;"",$M1137&gt;40000),(1+IFERROR(NETWORKDAYS.INTL($L1137,$M1137,1,项目参数!$B$2:$B$200),NETWORKDAYS($L1137,$M1137,1)))*项目参数!$J$29,"")</f>
        <v/>
      </c>
      <c r="L1137" s="40"/>
      <c r="M1137" s="40"/>
      <c r="N1137" s="58"/>
      <c r="O1137" s="61"/>
      <c r="W1137" s="98" t="b">
        <f t="shared" si="17"/>
        <v>0</v>
      </c>
      <c r="Y1137" s="32" t="str">
        <f>IF($W1137,VLOOKUP($B1137,项目阶段与里程碑!$B:$E,3,FALSE),"")</f>
        <v/>
      </c>
      <c r="Z1137" s="32" t="str">
        <f>IF($W1137,VLOOKUP($B1137,项目阶段与里程碑!$B:$E,4,FALSE),"")</f>
        <v/>
      </c>
      <c r="AA1137" t="e">
        <f>VLOOKUP(F1137,内部通讯录!$B:$F,5,FALSE)</f>
        <v>#N/A</v>
      </c>
      <c r="AB1137" t="str">
        <f>IFERROR(VLOOKUP($AA1137,项目参数!$I$14:$J$21,2,FALSE),"")</f>
        <v/>
      </c>
    </row>
    <row r="1138" spans="1:28">
      <c r="A1138" s="8"/>
      <c r="B1138" s="8"/>
      <c r="C1138" s="8"/>
      <c r="D1138" s="8"/>
      <c r="E1138" s="8"/>
      <c r="F1138" s="8"/>
      <c r="G1138" s="8"/>
      <c r="H1138" s="116"/>
      <c r="I1138" s="40"/>
      <c r="J1138" s="120" t="str">
        <f>IF(AND($H1138&gt;0,$I1138&lt;&gt;"",$I1138&gt;40000),IFERROR(WORKDAY.INTL($I1138,INT(($H1138+项目参数!$J$29-1)/项目参数!$J$29)-1,1,项目参数!$B$2:$B$200),WORKDAY($I1138,INT(($H1138+项目参数!$J$29-1)/项目参数!$J$29)-1,1)),"")</f>
        <v/>
      </c>
      <c r="K1138" s="121" t="str">
        <f>IF(AND($L1138&lt;&gt;"",$L1138&gt;40000,$M1138&lt;&gt;"",$M1138&gt;40000),(1+IFERROR(NETWORKDAYS.INTL($L1138,$M1138,1,项目参数!$B$2:$B$200),NETWORKDAYS($L1138,$M1138,1)))*项目参数!$J$29,"")</f>
        <v/>
      </c>
      <c r="L1138" s="40"/>
      <c r="M1138" s="40"/>
      <c r="N1138" s="58"/>
      <c r="O1138" s="61"/>
      <c r="W1138" s="98" t="b">
        <f t="shared" si="17"/>
        <v>0</v>
      </c>
      <c r="Y1138" s="32" t="str">
        <f>IF($W1138,VLOOKUP($B1138,项目阶段与里程碑!$B:$E,3,FALSE),"")</f>
        <v/>
      </c>
      <c r="Z1138" s="32" t="str">
        <f>IF($W1138,VLOOKUP($B1138,项目阶段与里程碑!$B:$E,4,FALSE),"")</f>
        <v/>
      </c>
      <c r="AA1138" t="e">
        <f>VLOOKUP(F1138,内部通讯录!$B:$F,5,FALSE)</f>
        <v>#N/A</v>
      </c>
      <c r="AB1138" t="str">
        <f>IFERROR(VLOOKUP($AA1138,项目参数!$I$14:$J$21,2,FALSE),"")</f>
        <v/>
      </c>
    </row>
    <row r="1139" spans="1:28">
      <c r="A1139" s="8"/>
      <c r="B1139" s="8"/>
      <c r="C1139" s="8"/>
      <c r="D1139" s="8"/>
      <c r="E1139" s="8"/>
      <c r="F1139" s="8"/>
      <c r="G1139" s="8"/>
      <c r="H1139" s="116"/>
      <c r="I1139" s="40"/>
      <c r="J1139" s="120" t="str">
        <f>IF(AND($H1139&gt;0,$I1139&lt;&gt;"",$I1139&gt;40000),IFERROR(WORKDAY.INTL($I1139,INT(($H1139+项目参数!$J$29-1)/项目参数!$J$29)-1,1,项目参数!$B$2:$B$200),WORKDAY($I1139,INT(($H1139+项目参数!$J$29-1)/项目参数!$J$29)-1,1)),"")</f>
        <v/>
      </c>
      <c r="K1139" s="121" t="str">
        <f>IF(AND($L1139&lt;&gt;"",$L1139&gt;40000,$M1139&lt;&gt;"",$M1139&gt;40000),(1+IFERROR(NETWORKDAYS.INTL($L1139,$M1139,1,项目参数!$B$2:$B$200),NETWORKDAYS($L1139,$M1139,1)))*项目参数!$J$29,"")</f>
        <v/>
      </c>
      <c r="L1139" s="40"/>
      <c r="M1139" s="40"/>
      <c r="N1139" s="58"/>
      <c r="O1139" s="61"/>
      <c r="W1139" s="98" t="b">
        <f t="shared" si="17"/>
        <v>0</v>
      </c>
      <c r="Y1139" s="32" t="str">
        <f>IF($W1139,VLOOKUP($B1139,项目阶段与里程碑!$B:$E,3,FALSE),"")</f>
        <v/>
      </c>
      <c r="Z1139" s="32" t="str">
        <f>IF($W1139,VLOOKUP($B1139,项目阶段与里程碑!$B:$E,4,FALSE),"")</f>
        <v/>
      </c>
      <c r="AA1139" t="e">
        <f>VLOOKUP(F1139,内部通讯录!$B:$F,5,FALSE)</f>
        <v>#N/A</v>
      </c>
      <c r="AB1139" t="str">
        <f>IFERROR(VLOOKUP($AA1139,项目参数!$I$14:$J$21,2,FALSE),"")</f>
        <v/>
      </c>
    </row>
    <row r="1140" spans="1:28">
      <c r="A1140" s="8"/>
      <c r="B1140" s="8"/>
      <c r="C1140" s="8"/>
      <c r="D1140" s="8"/>
      <c r="E1140" s="8"/>
      <c r="F1140" s="8"/>
      <c r="G1140" s="8"/>
      <c r="H1140" s="116"/>
      <c r="I1140" s="40"/>
      <c r="J1140" s="120" t="str">
        <f>IF(AND($H1140&gt;0,$I1140&lt;&gt;"",$I1140&gt;40000),IFERROR(WORKDAY.INTL($I1140,INT(($H1140+项目参数!$J$29-1)/项目参数!$J$29)-1,1,项目参数!$B$2:$B$200),WORKDAY($I1140,INT(($H1140+项目参数!$J$29-1)/项目参数!$J$29)-1,1)),"")</f>
        <v/>
      </c>
      <c r="K1140" s="121" t="str">
        <f>IF(AND($L1140&lt;&gt;"",$L1140&gt;40000,$M1140&lt;&gt;"",$M1140&gt;40000),(1+IFERROR(NETWORKDAYS.INTL($L1140,$M1140,1,项目参数!$B$2:$B$200),NETWORKDAYS($L1140,$M1140,1)))*项目参数!$J$29,"")</f>
        <v/>
      </c>
      <c r="L1140" s="40"/>
      <c r="M1140" s="40"/>
      <c r="N1140" s="58"/>
      <c r="O1140" s="61"/>
      <c r="W1140" s="98" t="b">
        <f t="shared" si="17"/>
        <v>0</v>
      </c>
      <c r="Y1140" s="32" t="str">
        <f>IF($W1140,VLOOKUP($B1140,项目阶段与里程碑!$B:$E,3,FALSE),"")</f>
        <v/>
      </c>
      <c r="Z1140" s="32" t="str">
        <f>IF($W1140,VLOOKUP($B1140,项目阶段与里程碑!$B:$E,4,FALSE),"")</f>
        <v/>
      </c>
      <c r="AA1140" t="e">
        <f>VLOOKUP(F1140,内部通讯录!$B:$F,5,FALSE)</f>
        <v>#N/A</v>
      </c>
      <c r="AB1140" t="str">
        <f>IFERROR(VLOOKUP($AA1140,项目参数!$I$14:$J$21,2,FALSE),"")</f>
        <v/>
      </c>
    </row>
    <row r="1141" spans="1:28">
      <c r="A1141" s="8"/>
      <c r="B1141" s="8"/>
      <c r="C1141" s="8"/>
      <c r="D1141" s="8"/>
      <c r="E1141" s="8"/>
      <c r="F1141" s="8"/>
      <c r="G1141" s="8"/>
      <c r="H1141" s="116"/>
      <c r="I1141" s="40"/>
      <c r="J1141" s="120" t="str">
        <f>IF(AND($H1141&gt;0,$I1141&lt;&gt;"",$I1141&gt;40000),IFERROR(WORKDAY.INTL($I1141,INT(($H1141+项目参数!$J$29-1)/项目参数!$J$29)-1,1,项目参数!$B$2:$B$200),WORKDAY($I1141,INT(($H1141+项目参数!$J$29-1)/项目参数!$J$29)-1,1)),"")</f>
        <v/>
      </c>
      <c r="K1141" s="121" t="str">
        <f>IF(AND($L1141&lt;&gt;"",$L1141&gt;40000,$M1141&lt;&gt;"",$M1141&gt;40000),(1+IFERROR(NETWORKDAYS.INTL($L1141,$M1141,1,项目参数!$B$2:$B$200),NETWORKDAYS($L1141,$M1141,1)))*项目参数!$J$29,"")</f>
        <v/>
      </c>
      <c r="L1141" s="40"/>
      <c r="M1141" s="40"/>
      <c r="N1141" s="58"/>
      <c r="O1141" s="61"/>
      <c r="W1141" s="98" t="b">
        <f t="shared" si="17"/>
        <v>0</v>
      </c>
      <c r="Y1141" s="32" t="str">
        <f>IF($W1141,VLOOKUP($B1141,项目阶段与里程碑!$B:$E,3,FALSE),"")</f>
        <v/>
      </c>
      <c r="Z1141" s="32" t="str">
        <f>IF($W1141,VLOOKUP($B1141,项目阶段与里程碑!$B:$E,4,FALSE),"")</f>
        <v/>
      </c>
      <c r="AA1141" t="e">
        <f>VLOOKUP(F1141,内部通讯录!$B:$F,5,FALSE)</f>
        <v>#N/A</v>
      </c>
      <c r="AB1141" t="str">
        <f>IFERROR(VLOOKUP($AA1141,项目参数!$I$14:$J$21,2,FALSE),"")</f>
        <v/>
      </c>
    </row>
    <row r="1142" spans="1:28">
      <c r="A1142" s="8"/>
      <c r="B1142" s="8"/>
      <c r="C1142" s="8"/>
      <c r="D1142" s="8"/>
      <c r="E1142" s="8"/>
      <c r="F1142" s="8"/>
      <c r="G1142" s="8"/>
      <c r="H1142" s="116"/>
      <c r="I1142" s="40"/>
      <c r="J1142" s="120" t="str">
        <f>IF(AND($H1142&gt;0,$I1142&lt;&gt;"",$I1142&gt;40000),IFERROR(WORKDAY.INTL($I1142,INT(($H1142+项目参数!$J$29-1)/项目参数!$J$29)-1,1,项目参数!$B$2:$B$200),WORKDAY($I1142,INT(($H1142+项目参数!$J$29-1)/项目参数!$J$29)-1,1)),"")</f>
        <v/>
      </c>
      <c r="K1142" s="121" t="str">
        <f>IF(AND($L1142&lt;&gt;"",$L1142&gt;40000,$M1142&lt;&gt;"",$M1142&gt;40000),(1+IFERROR(NETWORKDAYS.INTL($L1142,$M1142,1,项目参数!$B$2:$B$200),NETWORKDAYS($L1142,$M1142,1)))*项目参数!$J$29,"")</f>
        <v/>
      </c>
      <c r="L1142" s="40"/>
      <c r="M1142" s="40"/>
      <c r="N1142" s="58"/>
      <c r="O1142" s="61"/>
      <c r="W1142" s="98" t="b">
        <f t="shared" si="17"/>
        <v>0</v>
      </c>
      <c r="Y1142" s="32" t="str">
        <f>IF($W1142,VLOOKUP($B1142,项目阶段与里程碑!$B:$E,3,FALSE),"")</f>
        <v/>
      </c>
      <c r="Z1142" s="32" t="str">
        <f>IF($W1142,VLOOKUP($B1142,项目阶段与里程碑!$B:$E,4,FALSE),"")</f>
        <v/>
      </c>
      <c r="AA1142" t="e">
        <f>VLOOKUP(F1142,内部通讯录!$B:$F,5,FALSE)</f>
        <v>#N/A</v>
      </c>
      <c r="AB1142" t="str">
        <f>IFERROR(VLOOKUP($AA1142,项目参数!$I$14:$J$21,2,FALSE),"")</f>
        <v/>
      </c>
    </row>
    <row r="1143" spans="1:28">
      <c r="A1143" s="8"/>
      <c r="B1143" s="8"/>
      <c r="C1143" s="8"/>
      <c r="D1143" s="8"/>
      <c r="E1143" s="8"/>
      <c r="F1143" s="8"/>
      <c r="G1143" s="8"/>
      <c r="H1143" s="116"/>
      <c r="I1143" s="40"/>
      <c r="J1143" s="120" t="str">
        <f>IF(AND($H1143&gt;0,$I1143&lt;&gt;"",$I1143&gt;40000),IFERROR(WORKDAY.INTL($I1143,INT(($H1143+项目参数!$J$29-1)/项目参数!$J$29)-1,1,项目参数!$B$2:$B$200),WORKDAY($I1143,INT(($H1143+项目参数!$J$29-1)/项目参数!$J$29)-1,1)),"")</f>
        <v/>
      </c>
      <c r="K1143" s="121" t="str">
        <f>IF(AND($L1143&lt;&gt;"",$L1143&gt;40000,$M1143&lt;&gt;"",$M1143&gt;40000),(1+IFERROR(NETWORKDAYS.INTL($L1143,$M1143,1,项目参数!$B$2:$B$200),NETWORKDAYS($L1143,$M1143,1)))*项目参数!$J$29,"")</f>
        <v/>
      </c>
      <c r="L1143" s="40"/>
      <c r="M1143" s="40"/>
      <c r="N1143" s="58"/>
      <c r="O1143" s="61"/>
      <c r="W1143" s="98" t="b">
        <f t="shared" si="17"/>
        <v>0</v>
      </c>
      <c r="Y1143" s="32" t="str">
        <f>IF($W1143,VLOOKUP($B1143,项目阶段与里程碑!$B:$E,3,FALSE),"")</f>
        <v/>
      </c>
      <c r="Z1143" s="32" t="str">
        <f>IF($W1143,VLOOKUP($B1143,项目阶段与里程碑!$B:$E,4,FALSE),"")</f>
        <v/>
      </c>
      <c r="AA1143" t="e">
        <f>VLOOKUP(F1143,内部通讯录!$B:$F,5,FALSE)</f>
        <v>#N/A</v>
      </c>
      <c r="AB1143" t="str">
        <f>IFERROR(VLOOKUP($AA1143,项目参数!$I$14:$J$21,2,FALSE),"")</f>
        <v/>
      </c>
    </row>
    <row r="1144" spans="1:28">
      <c r="A1144" s="8"/>
      <c r="B1144" s="8"/>
      <c r="C1144" s="8"/>
      <c r="D1144" s="8"/>
      <c r="E1144" s="8"/>
      <c r="F1144" s="8"/>
      <c r="G1144" s="8"/>
      <c r="H1144" s="116"/>
      <c r="I1144" s="40"/>
      <c r="J1144" s="120" t="str">
        <f>IF(AND($H1144&gt;0,$I1144&lt;&gt;"",$I1144&gt;40000),IFERROR(WORKDAY.INTL($I1144,INT(($H1144+项目参数!$J$29-1)/项目参数!$J$29)-1,1,项目参数!$B$2:$B$200),WORKDAY($I1144,INT(($H1144+项目参数!$J$29-1)/项目参数!$J$29)-1,1)),"")</f>
        <v/>
      </c>
      <c r="K1144" s="121" t="str">
        <f>IF(AND($L1144&lt;&gt;"",$L1144&gt;40000,$M1144&lt;&gt;"",$M1144&gt;40000),(1+IFERROR(NETWORKDAYS.INTL($L1144,$M1144,1,项目参数!$B$2:$B$200),NETWORKDAYS($L1144,$M1144,1)))*项目参数!$J$29,"")</f>
        <v/>
      </c>
      <c r="L1144" s="40"/>
      <c r="M1144" s="40"/>
      <c r="N1144" s="58"/>
      <c r="O1144" s="61"/>
      <c r="W1144" s="98" t="b">
        <f t="shared" si="17"/>
        <v>0</v>
      </c>
      <c r="Y1144" s="32" t="str">
        <f>IF($W1144,VLOOKUP($B1144,项目阶段与里程碑!$B:$E,3,FALSE),"")</f>
        <v/>
      </c>
      <c r="Z1144" s="32" t="str">
        <f>IF($W1144,VLOOKUP($B1144,项目阶段与里程碑!$B:$E,4,FALSE),"")</f>
        <v/>
      </c>
      <c r="AA1144" t="e">
        <f>VLOOKUP(F1144,内部通讯录!$B:$F,5,FALSE)</f>
        <v>#N/A</v>
      </c>
      <c r="AB1144" t="str">
        <f>IFERROR(VLOOKUP($AA1144,项目参数!$I$14:$J$21,2,FALSE),"")</f>
        <v/>
      </c>
    </row>
    <row r="1145" spans="1:28">
      <c r="A1145" s="8"/>
      <c r="B1145" s="8"/>
      <c r="C1145" s="8"/>
      <c r="D1145" s="8"/>
      <c r="E1145" s="8"/>
      <c r="F1145" s="8"/>
      <c r="G1145" s="8"/>
      <c r="H1145" s="116"/>
      <c r="I1145" s="40"/>
      <c r="J1145" s="120" t="str">
        <f>IF(AND($H1145&gt;0,$I1145&lt;&gt;"",$I1145&gt;40000),IFERROR(WORKDAY.INTL($I1145,INT(($H1145+项目参数!$J$29-1)/项目参数!$J$29)-1,1,项目参数!$B$2:$B$200),WORKDAY($I1145,INT(($H1145+项目参数!$J$29-1)/项目参数!$J$29)-1,1)),"")</f>
        <v/>
      </c>
      <c r="K1145" s="121" t="str">
        <f>IF(AND($L1145&lt;&gt;"",$L1145&gt;40000,$M1145&lt;&gt;"",$M1145&gt;40000),(1+IFERROR(NETWORKDAYS.INTL($L1145,$M1145,1,项目参数!$B$2:$B$200),NETWORKDAYS($L1145,$M1145,1)))*项目参数!$J$29,"")</f>
        <v/>
      </c>
      <c r="L1145" s="40"/>
      <c r="M1145" s="40"/>
      <c r="N1145" s="58"/>
      <c r="O1145" s="61"/>
      <c r="W1145" s="98" t="b">
        <f t="shared" si="17"/>
        <v>0</v>
      </c>
      <c r="Y1145" s="32" t="str">
        <f>IF($W1145,VLOOKUP($B1145,项目阶段与里程碑!$B:$E,3,FALSE),"")</f>
        <v/>
      </c>
      <c r="Z1145" s="32" t="str">
        <f>IF($W1145,VLOOKUP($B1145,项目阶段与里程碑!$B:$E,4,FALSE),"")</f>
        <v/>
      </c>
      <c r="AA1145" t="e">
        <f>VLOOKUP(F1145,内部通讯录!$B:$F,5,FALSE)</f>
        <v>#N/A</v>
      </c>
      <c r="AB1145" t="str">
        <f>IFERROR(VLOOKUP($AA1145,项目参数!$I$14:$J$21,2,FALSE),"")</f>
        <v/>
      </c>
    </row>
    <row r="1146" spans="1:28">
      <c r="A1146" s="8"/>
      <c r="B1146" s="8"/>
      <c r="C1146" s="8"/>
      <c r="D1146" s="8"/>
      <c r="E1146" s="8"/>
      <c r="F1146" s="8"/>
      <c r="G1146" s="8"/>
      <c r="H1146" s="116"/>
      <c r="I1146" s="40"/>
      <c r="J1146" s="120" t="str">
        <f>IF(AND($H1146&gt;0,$I1146&lt;&gt;"",$I1146&gt;40000),IFERROR(WORKDAY.INTL($I1146,INT(($H1146+项目参数!$J$29-1)/项目参数!$J$29)-1,1,项目参数!$B$2:$B$200),WORKDAY($I1146,INT(($H1146+项目参数!$J$29-1)/项目参数!$J$29)-1,1)),"")</f>
        <v/>
      </c>
      <c r="K1146" s="121" t="str">
        <f>IF(AND($L1146&lt;&gt;"",$L1146&gt;40000,$M1146&lt;&gt;"",$M1146&gt;40000),(1+IFERROR(NETWORKDAYS.INTL($L1146,$M1146,1,项目参数!$B$2:$B$200),NETWORKDAYS($L1146,$M1146,1)))*项目参数!$J$29,"")</f>
        <v/>
      </c>
      <c r="L1146" s="40"/>
      <c r="M1146" s="40"/>
      <c r="N1146" s="58"/>
      <c r="O1146" s="61"/>
      <c r="W1146" s="98" t="b">
        <f t="shared" si="17"/>
        <v>0</v>
      </c>
      <c r="Y1146" s="32" t="str">
        <f>IF($W1146,VLOOKUP($B1146,项目阶段与里程碑!$B:$E,3,FALSE),"")</f>
        <v/>
      </c>
      <c r="Z1146" s="32" t="str">
        <f>IF($W1146,VLOOKUP($B1146,项目阶段与里程碑!$B:$E,4,FALSE),"")</f>
        <v/>
      </c>
      <c r="AA1146" t="e">
        <f>VLOOKUP(F1146,内部通讯录!$B:$F,5,FALSE)</f>
        <v>#N/A</v>
      </c>
      <c r="AB1146" t="str">
        <f>IFERROR(VLOOKUP($AA1146,项目参数!$I$14:$J$21,2,FALSE),"")</f>
        <v/>
      </c>
    </row>
    <row r="1147" spans="1:28">
      <c r="A1147" s="8"/>
      <c r="B1147" s="8"/>
      <c r="C1147" s="8"/>
      <c r="D1147" s="8"/>
      <c r="E1147" s="8"/>
      <c r="F1147" s="8"/>
      <c r="G1147" s="8"/>
      <c r="H1147" s="116"/>
      <c r="I1147" s="40"/>
      <c r="J1147" s="120" t="str">
        <f>IF(AND($H1147&gt;0,$I1147&lt;&gt;"",$I1147&gt;40000),IFERROR(WORKDAY.INTL($I1147,INT(($H1147+项目参数!$J$29-1)/项目参数!$J$29)-1,1,项目参数!$B$2:$B$200),WORKDAY($I1147,INT(($H1147+项目参数!$J$29-1)/项目参数!$J$29)-1,1)),"")</f>
        <v/>
      </c>
      <c r="K1147" s="121" t="str">
        <f>IF(AND($L1147&lt;&gt;"",$L1147&gt;40000,$M1147&lt;&gt;"",$M1147&gt;40000),(1+IFERROR(NETWORKDAYS.INTL($L1147,$M1147,1,项目参数!$B$2:$B$200),NETWORKDAYS($L1147,$M1147,1)))*项目参数!$J$29,"")</f>
        <v/>
      </c>
      <c r="L1147" s="40"/>
      <c r="M1147" s="40"/>
      <c r="N1147" s="58"/>
      <c r="O1147" s="61"/>
      <c r="W1147" s="98" t="b">
        <f t="shared" si="17"/>
        <v>0</v>
      </c>
      <c r="Y1147" s="32" t="str">
        <f>IF($W1147,VLOOKUP($B1147,项目阶段与里程碑!$B:$E,3,FALSE),"")</f>
        <v/>
      </c>
      <c r="Z1147" s="32" t="str">
        <f>IF($W1147,VLOOKUP($B1147,项目阶段与里程碑!$B:$E,4,FALSE),"")</f>
        <v/>
      </c>
      <c r="AA1147" t="e">
        <f>VLOOKUP(F1147,内部通讯录!$B:$F,5,FALSE)</f>
        <v>#N/A</v>
      </c>
      <c r="AB1147" t="str">
        <f>IFERROR(VLOOKUP($AA1147,项目参数!$I$14:$J$21,2,FALSE),"")</f>
        <v/>
      </c>
    </row>
    <row r="1148" spans="1:28">
      <c r="A1148" s="8"/>
      <c r="B1148" s="8"/>
      <c r="C1148" s="8"/>
      <c r="D1148" s="8"/>
      <c r="E1148" s="8"/>
      <c r="F1148" s="8"/>
      <c r="G1148" s="8"/>
      <c r="H1148" s="116"/>
      <c r="I1148" s="40"/>
      <c r="J1148" s="120" t="str">
        <f>IF(AND($H1148&gt;0,$I1148&lt;&gt;"",$I1148&gt;40000),IFERROR(WORKDAY.INTL($I1148,INT(($H1148+项目参数!$J$29-1)/项目参数!$J$29)-1,1,项目参数!$B$2:$B$200),WORKDAY($I1148,INT(($H1148+项目参数!$J$29-1)/项目参数!$J$29)-1,1)),"")</f>
        <v/>
      </c>
      <c r="K1148" s="121" t="str">
        <f>IF(AND($L1148&lt;&gt;"",$L1148&gt;40000,$M1148&lt;&gt;"",$M1148&gt;40000),(1+IFERROR(NETWORKDAYS.INTL($L1148,$M1148,1,项目参数!$B$2:$B$200),NETWORKDAYS($L1148,$M1148,1)))*项目参数!$J$29,"")</f>
        <v/>
      </c>
      <c r="L1148" s="40"/>
      <c r="M1148" s="40"/>
      <c r="N1148" s="58"/>
      <c r="O1148" s="61"/>
      <c r="W1148" s="98" t="b">
        <f t="shared" si="17"/>
        <v>0</v>
      </c>
      <c r="Y1148" s="32" t="str">
        <f>IF($W1148,VLOOKUP($B1148,项目阶段与里程碑!$B:$E,3,FALSE),"")</f>
        <v/>
      </c>
      <c r="Z1148" s="32" t="str">
        <f>IF($W1148,VLOOKUP($B1148,项目阶段与里程碑!$B:$E,4,FALSE),"")</f>
        <v/>
      </c>
      <c r="AA1148" t="e">
        <f>VLOOKUP(F1148,内部通讯录!$B:$F,5,FALSE)</f>
        <v>#N/A</v>
      </c>
      <c r="AB1148" t="str">
        <f>IFERROR(VLOOKUP($AA1148,项目参数!$I$14:$J$21,2,FALSE),"")</f>
        <v/>
      </c>
    </row>
    <row r="1149" spans="1:28">
      <c r="A1149" s="8"/>
      <c r="B1149" s="8"/>
      <c r="C1149" s="8"/>
      <c r="D1149" s="8"/>
      <c r="E1149" s="8"/>
      <c r="F1149" s="8"/>
      <c r="G1149" s="8"/>
      <c r="H1149" s="116"/>
      <c r="I1149" s="40"/>
      <c r="J1149" s="120" t="str">
        <f>IF(AND($H1149&gt;0,$I1149&lt;&gt;"",$I1149&gt;40000),IFERROR(WORKDAY.INTL($I1149,INT(($H1149+项目参数!$J$29-1)/项目参数!$J$29)-1,1,项目参数!$B$2:$B$200),WORKDAY($I1149,INT(($H1149+项目参数!$J$29-1)/项目参数!$J$29)-1,1)),"")</f>
        <v/>
      </c>
      <c r="K1149" s="121" t="str">
        <f>IF(AND($L1149&lt;&gt;"",$L1149&gt;40000,$M1149&lt;&gt;"",$M1149&gt;40000),(1+IFERROR(NETWORKDAYS.INTL($L1149,$M1149,1,项目参数!$B$2:$B$200),NETWORKDAYS($L1149,$M1149,1)))*项目参数!$J$29,"")</f>
        <v/>
      </c>
      <c r="L1149" s="40"/>
      <c r="M1149" s="40"/>
      <c r="N1149" s="58"/>
      <c r="O1149" s="61"/>
      <c r="W1149" s="98" t="b">
        <f t="shared" si="17"/>
        <v>0</v>
      </c>
      <c r="Y1149" s="32" t="str">
        <f>IF($W1149,VLOOKUP($B1149,项目阶段与里程碑!$B:$E,3,FALSE),"")</f>
        <v/>
      </c>
      <c r="Z1149" s="32" t="str">
        <f>IF($W1149,VLOOKUP($B1149,项目阶段与里程碑!$B:$E,4,FALSE),"")</f>
        <v/>
      </c>
      <c r="AA1149" t="e">
        <f>VLOOKUP(F1149,内部通讯录!$B:$F,5,FALSE)</f>
        <v>#N/A</v>
      </c>
      <c r="AB1149" t="str">
        <f>IFERROR(VLOOKUP($AA1149,项目参数!$I$14:$J$21,2,FALSE),"")</f>
        <v/>
      </c>
    </row>
    <row r="1150" spans="1:28">
      <c r="A1150" s="8"/>
      <c r="B1150" s="8"/>
      <c r="C1150" s="8"/>
      <c r="D1150" s="8"/>
      <c r="E1150" s="8"/>
      <c r="F1150" s="8"/>
      <c r="G1150" s="8"/>
      <c r="H1150" s="116"/>
      <c r="I1150" s="40"/>
      <c r="J1150" s="120" t="str">
        <f>IF(AND($H1150&gt;0,$I1150&lt;&gt;"",$I1150&gt;40000),IFERROR(WORKDAY.INTL($I1150,INT(($H1150+项目参数!$J$29-1)/项目参数!$J$29)-1,1,项目参数!$B$2:$B$200),WORKDAY($I1150,INT(($H1150+项目参数!$J$29-1)/项目参数!$J$29)-1,1)),"")</f>
        <v/>
      </c>
      <c r="K1150" s="121" t="str">
        <f>IF(AND($L1150&lt;&gt;"",$L1150&gt;40000,$M1150&lt;&gt;"",$M1150&gt;40000),(1+IFERROR(NETWORKDAYS.INTL($L1150,$M1150,1,项目参数!$B$2:$B$200),NETWORKDAYS($L1150,$M1150,1)))*项目参数!$J$29,"")</f>
        <v/>
      </c>
      <c r="L1150" s="40"/>
      <c r="M1150" s="40"/>
      <c r="N1150" s="58"/>
      <c r="O1150" s="61"/>
      <c r="W1150" s="98" t="b">
        <f t="shared" si="17"/>
        <v>0</v>
      </c>
      <c r="Y1150" s="32" t="str">
        <f>IF($W1150,VLOOKUP($B1150,项目阶段与里程碑!$B:$E,3,FALSE),"")</f>
        <v/>
      </c>
      <c r="Z1150" s="32" t="str">
        <f>IF($W1150,VLOOKUP($B1150,项目阶段与里程碑!$B:$E,4,FALSE),"")</f>
        <v/>
      </c>
      <c r="AA1150" t="e">
        <f>VLOOKUP(F1150,内部通讯录!$B:$F,5,FALSE)</f>
        <v>#N/A</v>
      </c>
      <c r="AB1150" t="str">
        <f>IFERROR(VLOOKUP($AA1150,项目参数!$I$14:$J$21,2,FALSE),"")</f>
        <v/>
      </c>
    </row>
    <row r="1151" spans="1:28">
      <c r="A1151" s="8"/>
      <c r="B1151" s="8"/>
      <c r="C1151" s="8"/>
      <c r="D1151" s="8"/>
      <c r="E1151" s="8"/>
      <c r="F1151" s="8"/>
      <c r="G1151" s="8"/>
      <c r="H1151" s="116"/>
      <c r="I1151" s="40"/>
      <c r="J1151" s="120" t="str">
        <f>IF(AND($H1151&gt;0,$I1151&lt;&gt;"",$I1151&gt;40000),IFERROR(WORKDAY.INTL($I1151,INT(($H1151+项目参数!$J$29-1)/项目参数!$J$29)-1,1,项目参数!$B$2:$B$200),WORKDAY($I1151,INT(($H1151+项目参数!$J$29-1)/项目参数!$J$29)-1,1)),"")</f>
        <v/>
      </c>
      <c r="K1151" s="121" t="str">
        <f>IF(AND($L1151&lt;&gt;"",$L1151&gt;40000,$M1151&lt;&gt;"",$M1151&gt;40000),(1+IFERROR(NETWORKDAYS.INTL($L1151,$M1151,1,项目参数!$B$2:$B$200),NETWORKDAYS($L1151,$M1151,1)))*项目参数!$J$29,"")</f>
        <v/>
      </c>
      <c r="L1151" s="40"/>
      <c r="M1151" s="40"/>
      <c r="N1151" s="58"/>
      <c r="O1151" s="61"/>
      <c r="W1151" s="98" t="b">
        <f t="shared" si="17"/>
        <v>0</v>
      </c>
      <c r="Y1151" s="32" t="str">
        <f>IF($W1151,VLOOKUP($B1151,项目阶段与里程碑!$B:$E,3,FALSE),"")</f>
        <v/>
      </c>
      <c r="Z1151" s="32" t="str">
        <f>IF($W1151,VLOOKUP($B1151,项目阶段与里程碑!$B:$E,4,FALSE),"")</f>
        <v/>
      </c>
      <c r="AA1151" t="e">
        <f>VLOOKUP(F1151,内部通讯录!$B:$F,5,FALSE)</f>
        <v>#N/A</v>
      </c>
      <c r="AB1151" t="str">
        <f>IFERROR(VLOOKUP($AA1151,项目参数!$I$14:$J$21,2,FALSE),"")</f>
        <v/>
      </c>
    </row>
    <row r="1152" spans="1:28">
      <c r="A1152" s="8"/>
      <c r="B1152" s="8"/>
      <c r="C1152" s="8"/>
      <c r="D1152" s="8"/>
      <c r="E1152" s="8"/>
      <c r="F1152" s="8"/>
      <c r="G1152" s="8"/>
      <c r="H1152" s="116"/>
      <c r="I1152" s="40"/>
      <c r="J1152" s="120" t="str">
        <f>IF(AND($H1152&gt;0,$I1152&lt;&gt;"",$I1152&gt;40000),IFERROR(WORKDAY.INTL($I1152,INT(($H1152+项目参数!$J$29-1)/项目参数!$J$29)-1,1,项目参数!$B$2:$B$200),WORKDAY($I1152,INT(($H1152+项目参数!$J$29-1)/项目参数!$J$29)-1,1)),"")</f>
        <v/>
      </c>
      <c r="K1152" s="121" t="str">
        <f>IF(AND($L1152&lt;&gt;"",$L1152&gt;40000,$M1152&lt;&gt;"",$M1152&gt;40000),(1+IFERROR(NETWORKDAYS.INTL($L1152,$M1152,1,项目参数!$B$2:$B$200),NETWORKDAYS($L1152,$M1152,1)))*项目参数!$J$29,"")</f>
        <v/>
      </c>
      <c r="L1152" s="40"/>
      <c r="M1152" s="40"/>
      <c r="N1152" s="58"/>
      <c r="O1152" s="61"/>
      <c r="W1152" s="98" t="b">
        <f t="shared" si="17"/>
        <v>0</v>
      </c>
      <c r="Y1152" s="32" t="str">
        <f>IF($W1152,VLOOKUP($B1152,项目阶段与里程碑!$B:$E,3,FALSE),"")</f>
        <v/>
      </c>
      <c r="Z1152" s="32" t="str">
        <f>IF($W1152,VLOOKUP($B1152,项目阶段与里程碑!$B:$E,4,FALSE),"")</f>
        <v/>
      </c>
      <c r="AA1152" t="e">
        <f>VLOOKUP(F1152,内部通讯录!$B:$F,5,FALSE)</f>
        <v>#N/A</v>
      </c>
      <c r="AB1152" t="str">
        <f>IFERROR(VLOOKUP($AA1152,项目参数!$I$14:$J$21,2,FALSE),"")</f>
        <v/>
      </c>
    </row>
    <row r="1153" spans="1:28">
      <c r="A1153" s="8"/>
      <c r="B1153" s="8"/>
      <c r="C1153" s="8"/>
      <c r="D1153" s="8"/>
      <c r="E1153" s="8"/>
      <c r="F1153" s="8"/>
      <c r="G1153" s="8"/>
      <c r="H1153" s="116"/>
      <c r="I1153" s="40"/>
      <c r="J1153" s="120" t="str">
        <f>IF(AND($H1153&gt;0,$I1153&lt;&gt;"",$I1153&gt;40000),IFERROR(WORKDAY.INTL($I1153,INT(($H1153+项目参数!$J$29-1)/项目参数!$J$29)-1,1,项目参数!$B$2:$B$200),WORKDAY($I1153,INT(($H1153+项目参数!$J$29-1)/项目参数!$J$29)-1,1)),"")</f>
        <v/>
      </c>
      <c r="K1153" s="121" t="str">
        <f>IF(AND($L1153&lt;&gt;"",$L1153&gt;40000,$M1153&lt;&gt;"",$M1153&gt;40000),(1+IFERROR(NETWORKDAYS.INTL($L1153,$M1153,1,项目参数!$B$2:$B$200),NETWORKDAYS($L1153,$M1153,1)))*项目参数!$J$29,"")</f>
        <v/>
      </c>
      <c r="L1153" s="40"/>
      <c r="M1153" s="40"/>
      <c r="N1153" s="58"/>
      <c r="O1153" s="61"/>
      <c r="W1153" s="98" t="b">
        <f t="shared" si="17"/>
        <v>0</v>
      </c>
      <c r="Y1153" s="32" t="str">
        <f>IF($W1153,VLOOKUP($B1153,项目阶段与里程碑!$B:$E,3,FALSE),"")</f>
        <v/>
      </c>
      <c r="Z1153" s="32" t="str">
        <f>IF($W1153,VLOOKUP($B1153,项目阶段与里程碑!$B:$E,4,FALSE),"")</f>
        <v/>
      </c>
      <c r="AA1153" t="e">
        <f>VLOOKUP(F1153,内部通讯录!$B:$F,5,FALSE)</f>
        <v>#N/A</v>
      </c>
      <c r="AB1153" t="str">
        <f>IFERROR(VLOOKUP($AA1153,项目参数!$I$14:$J$21,2,FALSE),"")</f>
        <v/>
      </c>
    </row>
    <row r="1154" spans="1:28">
      <c r="A1154" s="8"/>
      <c r="B1154" s="8"/>
      <c r="C1154" s="8"/>
      <c r="D1154" s="8"/>
      <c r="E1154" s="8"/>
      <c r="F1154" s="8"/>
      <c r="G1154" s="8"/>
      <c r="H1154" s="116"/>
      <c r="I1154" s="40"/>
      <c r="J1154" s="120" t="str">
        <f>IF(AND($H1154&gt;0,$I1154&lt;&gt;"",$I1154&gt;40000),IFERROR(WORKDAY.INTL($I1154,INT(($H1154+项目参数!$J$29-1)/项目参数!$J$29)-1,1,项目参数!$B$2:$B$200),WORKDAY($I1154,INT(($H1154+项目参数!$J$29-1)/项目参数!$J$29)-1,1)),"")</f>
        <v/>
      </c>
      <c r="K1154" s="121" t="str">
        <f>IF(AND($L1154&lt;&gt;"",$L1154&gt;40000,$M1154&lt;&gt;"",$M1154&gt;40000),(1+IFERROR(NETWORKDAYS.INTL($L1154,$M1154,1,项目参数!$B$2:$B$200),NETWORKDAYS($L1154,$M1154,1)))*项目参数!$J$29,"")</f>
        <v/>
      </c>
      <c r="L1154" s="40"/>
      <c r="M1154" s="40"/>
      <c r="N1154" s="58"/>
      <c r="O1154" s="61"/>
      <c r="W1154" s="98" t="b">
        <f t="shared" ref="W1154:W1217" si="18">AND(LEN(A1154)&gt;0,LEN(C1154)&gt;3,LEN(F1154)&gt;1,OR(I1154=0,AND(H1154&gt;0,I1154&gt;40000)),OR(L1154=0,L1154&gt;40000))</f>
        <v>0</v>
      </c>
      <c r="Y1154" s="32" t="str">
        <f>IF($W1154,VLOOKUP($B1154,项目阶段与里程碑!$B:$E,3,FALSE),"")</f>
        <v/>
      </c>
      <c r="Z1154" s="32" t="str">
        <f>IF($W1154,VLOOKUP($B1154,项目阶段与里程碑!$B:$E,4,FALSE),"")</f>
        <v/>
      </c>
      <c r="AA1154" t="e">
        <f>VLOOKUP(F1154,内部通讯录!$B:$F,5,FALSE)</f>
        <v>#N/A</v>
      </c>
      <c r="AB1154" t="str">
        <f>IFERROR(VLOOKUP($AA1154,项目参数!$I$14:$J$21,2,FALSE),"")</f>
        <v/>
      </c>
    </row>
    <row r="1155" spans="1:28">
      <c r="A1155" s="8"/>
      <c r="B1155" s="8"/>
      <c r="C1155" s="8"/>
      <c r="D1155" s="8"/>
      <c r="E1155" s="8"/>
      <c r="F1155" s="8"/>
      <c r="G1155" s="8"/>
      <c r="H1155" s="116"/>
      <c r="I1155" s="40"/>
      <c r="J1155" s="120" t="str">
        <f>IF(AND($H1155&gt;0,$I1155&lt;&gt;"",$I1155&gt;40000),IFERROR(WORKDAY.INTL($I1155,INT(($H1155+项目参数!$J$29-1)/项目参数!$J$29)-1,1,项目参数!$B$2:$B$200),WORKDAY($I1155,INT(($H1155+项目参数!$J$29-1)/项目参数!$J$29)-1,1)),"")</f>
        <v/>
      </c>
      <c r="K1155" s="121" t="str">
        <f>IF(AND($L1155&lt;&gt;"",$L1155&gt;40000,$M1155&lt;&gt;"",$M1155&gt;40000),(1+IFERROR(NETWORKDAYS.INTL($L1155,$M1155,1,项目参数!$B$2:$B$200),NETWORKDAYS($L1155,$M1155,1)))*项目参数!$J$29,"")</f>
        <v/>
      </c>
      <c r="L1155" s="40"/>
      <c r="M1155" s="40"/>
      <c r="N1155" s="58"/>
      <c r="O1155" s="61"/>
      <c r="W1155" s="98" t="b">
        <f t="shared" si="18"/>
        <v>0</v>
      </c>
      <c r="Y1155" s="32" t="str">
        <f>IF($W1155,VLOOKUP($B1155,项目阶段与里程碑!$B:$E,3,FALSE),"")</f>
        <v/>
      </c>
      <c r="Z1155" s="32" t="str">
        <f>IF($W1155,VLOOKUP($B1155,项目阶段与里程碑!$B:$E,4,FALSE),"")</f>
        <v/>
      </c>
      <c r="AA1155" t="e">
        <f>VLOOKUP(F1155,内部通讯录!$B:$F,5,FALSE)</f>
        <v>#N/A</v>
      </c>
      <c r="AB1155" t="str">
        <f>IFERROR(VLOOKUP($AA1155,项目参数!$I$14:$J$21,2,FALSE),"")</f>
        <v/>
      </c>
    </row>
    <row r="1156" spans="1:28">
      <c r="A1156" s="8"/>
      <c r="B1156" s="8"/>
      <c r="C1156" s="8"/>
      <c r="D1156" s="8"/>
      <c r="E1156" s="8"/>
      <c r="F1156" s="8"/>
      <c r="G1156" s="8"/>
      <c r="H1156" s="116"/>
      <c r="I1156" s="40"/>
      <c r="J1156" s="120" t="str">
        <f>IF(AND($H1156&gt;0,$I1156&lt;&gt;"",$I1156&gt;40000),IFERROR(WORKDAY.INTL($I1156,INT(($H1156+项目参数!$J$29-1)/项目参数!$J$29)-1,1,项目参数!$B$2:$B$200),WORKDAY($I1156,INT(($H1156+项目参数!$J$29-1)/项目参数!$J$29)-1,1)),"")</f>
        <v/>
      </c>
      <c r="K1156" s="121" t="str">
        <f>IF(AND($L1156&lt;&gt;"",$L1156&gt;40000,$M1156&lt;&gt;"",$M1156&gt;40000),(1+IFERROR(NETWORKDAYS.INTL($L1156,$M1156,1,项目参数!$B$2:$B$200),NETWORKDAYS($L1156,$M1156,1)))*项目参数!$J$29,"")</f>
        <v/>
      </c>
      <c r="L1156" s="40"/>
      <c r="M1156" s="40"/>
      <c r="N1156" s="58"/>
      <c r="O1156" s="61"/>
      <c r="W1156" s="98" t="b">
        <f t="shared" si="18"/>
        <v>0</v>
      </c>
      <c r="Y1156" s="32" t="str">
        <f>IF($W1156,VLOOKUP($B1156,项目阶段与里程碑!$B:$E,3,FALSE),"")</f>
        <v/>
      </c>
      <c r="Z1156" s="32" t="str">
        <f>IF($W1156,VLOOKUP($B1156,项目阶段与里程碑!$B:$E,4,FALSE),"")</f>
        <v/>
      </c>
      <c r="AA1156" t="e">
        <f>VLOOKUP(F1156,内部通讯录!$B:$F,5,FALSE)</f>
        <v>#N/A</v>
      </c>
      <c r="AB1156" t="str">
        <f>IFERROR(VLOOKUP($AA1156,项目参数!$I$14:$J$21,2,FALSE),"")</f>
        <v/>
      </c>
    </row>
    <row r="1157" spans="1:28">
      <c r="A1157" s="8"/>
      <c r="B1157" s="8"/>
      <c r="C1157" s="8"/>
      <c r="D1157" s="8"/>
      <c r="E1157" s="8"/>
      <c r="F1157" s="8"/>
      <c r="G1157" s="8"/>
      <c r="H1157" s="116"/>
      <c r="I1157" s="40"/>
      <c r="J1157" s="120" t="str">
        <f>IF(AND($H1157&gt;0,$I1157&lt;&gt;"",$I1157&gt;40000),IFERROR(WORKDAY.INTL($I1157,INT(($H1157+项目参数!$J$29-1)/项目参数!$J$29)-1,1,项目参数!$B$2:$B$200),WORKDAY($I1157,INT(($H1157+项目参数!$J$29-1)/项目参数!$J$29)-1,1)),"")</f>
        <v/>
      </c>
      <c r="K1157" s="121" t="str">
        <f>IF(AND($L1157&lt;&gt;"",$L1157&gt;40000,$M1157&lt;&gt;"",$M1157&gt;40000),(1+IFERROR(NETWORKDAYS.INTL($L1157,$M1157,1,项目参数!$B$2:$B$200),NETWORKDAYS($L1157,$M1157,1)))*项目参数!$J$29,"")</f>
        <v/>
      </c>
      <c r="L1157" s="40"/>
      <c r="M1157" s="40"/>
      <c r="N1157" s="58"/>
      <c r="O1157" s="61"/>
      <c r="W1157" s="98" t="b">
        <f t="shared" si="18"/>
        <v>0</v>
      </c>
      <c r="Y1157" s="32" t="str">
        <f>IF($W1157,VLOOKUP($B1157,项目阶段与里程碑!$B:$E,3,FALSE),"")</f>
        <v/>
      </c>
      <c r="Z1157" s="32" t="str">
        <f>IF($W1157,VLOOKUP($B1157,项目阶段与里程碑!$B:$E,4,FALSE),"")</f>
        <v/>
      </c>
      <c r="AA1157" t="e">
        <f>VLOOKUP(F1157,内部通讯录!$B:$F,5,FALSE)</f>
        <v>#N/A</v>
      </c>
      <c r="AB1157" t="str">
        <f>IFERROR(VLOOKUP($AA1157,项目参数!$I$14:$J$21,2,FALSE),"")</f>
        <v/>
      </c>
    </row>
    <row r="1158" spans="1:28">
      <c r="A1158" s="8"/>
      <c r="B1158" s="8"/>
      <c r="C1158" s="8"/>
      <c r="D1158" s="8"/>
      <c r="E1158" s="8"/>
      <c r="F1158" s="8"/>
      <c r="G1158" s="8"/>
      <c r="H1158" s="116"/>
      <c r="I1158" s="40"/>
      <c r="J1158" s="120" t="str">
        <f>IF(AND($H1158&gt;0,$I1158&lt;&gt;"",$I1158&gt;40000),IFERROR(WORKDAY.INTL($I1158,INT(($H1158+项目参数!$J$29-1)/项目参数!$J$29)-1,1,项目参数!$B$2:$B$200),WORKDAY($I1158,INT(($H1158+项目参数!$J$29-1)/项目参数!$J$29)-1,1)),"")</f>
        <v/>
      </c>
      <c r="K1158" s="121" t="str">
        <f>IF(AND($L1158&lt;&gt;"",$L1158&gt;40000,$M1158&lt;&gt;"",$M1158&gt;40000),(1+IFERROR(NETWORKDAYS.INTL($L1158,$M1158,1,项目参数!$B$2:$B$200),NETWORKDAYS($L1158,$M1158,1)))*项目参数!$J$29,"")</f>
        <v/>
      </c>
      <c r="L1158" s="40"/>
      <c r="M1158" s="40"/>
      <c r="N1158" s="58"/>
      <c r="O1158" s="61"/>
      <c r="W1158" s="98" t="b">
        <f t="shared" si="18"/>
        <v>0</v>
      </c>
      <c r="Y1158" s="32" t="str">
        <f>IF($W1158,VLOOKUP($B1158,项目阶段与里程碑!$B:$E,3,FALSE),"")</f>
        <v/>
      </c>
      <c r="Z1158" s="32" t="str">
        <f>IF($W1158,VLOOKUP($B1158,项目阶段与里程碑!$B:$E,4,FALSE),"")</f>
        <v/>
      </c>
      <c r="AA1158" t="e">
        <f>VLOOKUP(F1158,内部通讯录!$B:$F,5,FALSE)</f>
        <v>#N/A</v>
      </c>
      <c r="AB1158" t="str">
        <f>IFERROR(VLOOKUP($AA1158,项目参数!$I$14:$J$21,2,FALSE),"")</f>
        <v/>
      </c>
    </row>
    <row r="1159" spans="1:28">
      <c r="A1159" s="8"/>
      <c r="B1159" s="8"/>
      <c r="C1159" s="8"/>
      <c r="D1159" s="8"/>
      <c r="E1159" s="8"/>
      <c r="F1159" s="8"/>
      <c r="G1159" s="8"/>
      <c r="H1159" s="116"/>
      <c r="I1159" s="40"/>
      <c r="J1159" s="120" t="str">
        <f>IF(AND($H1159&gt;0,$I1159&lt;&gt;"",$I1159&gt;40000),IFERROR(WORKDAY.INTL($I1159,INT(($H1159+项目参数!$J$29-1)/项目参数!$J$29)-1,1,项目参数!$B$2:$B$200),WORKDAY($I1159,INT(($H1159+项目参数!$J$29-1)/项目参数!$J$29)-1,1)),"")</f>
        <v/>
      </c>
      <c r="K1159" s="121" t="str">
        <f>IF(AND($L1159&lt;&gt;"",$L1159&gt;40000,$M1159&lt;&gt;"",$M1159&gt;40000),(1+IFERROR(NETWORKDAYS.INTL($L1159,$M1159,1,项目参数!$B$2:$B$200),NETWORKDAYS($L1159,$M1159,1)))*项目参数!$J$29,"")</f>
        <v/>
      </c>
      <c r="L1159" s="40"/>
      <c r="M1159" s="40"/>
      <c r="N1159" s="58"/>
      <c r="O1159" s="61"/>
      <c r="W1159" s="98" t="b">
        <f t="shared" si="18"/>
        <v>0</v>
      </c>
      <c r="Y1159" s="32" t="str">
        <f>IF($W1159,VLOOKUP($B1159,项目阶段与里程碑!$B:$E,3,FALSE),"")</f>
        <v/>
      </c>
      <c r="Z1159" s="32" t="str">
        <f>IF($W1159,VLOOKUP($B1159,项目阶段与里程碑!$B:$E,4,FALSE),"")</f>
        <v/>
      </c>
      <c r="AA1159" t="e">
        <f>VLOOKUP(F1159,内部通讯录!$B:$F,5,FALSE)</f>
        <v>#N/A</v>
      </c>
      <c r="AB1159" t="str">
        <f>IFERROR(VLOOKUP($AA1159,项目参数!$I$14:$J$21,2,FALSE),"")</f>
        <v/>
      </c>
    </row>
    <row r="1160" spans="1:28">
      <c r="A1160" s="8"/>
      <c r="B1160" s="8"/>
      <c r="C1160" s="8"/>
      <c r="D1160" s="8"/>
      <c r="E1160" s="8"/>
      <c r="F1160" s="8"/>
      <c r="G1160" s="8"/>
      <c r="H1160" s="116"/>
      <c r="I1160" s="40"/>
      <c r="J1160" s="120" t="str">
        <f>IF(AND($H1160&gt;0,$I1160&lt;&gt;"",$I1160&gt;40000),IFERROR(WORKDAY.INTL($I1160,INT(($H1160+项目参数!$J$29-1)/项目参数!$J$29)-1,1,项目参数!$B$2:$B$200),WORKDAY($I1160,INT(($H1160+项目参数!$J$29-1)/项目参数!$J$29)-1,1)),"")</f>
        <v/>
      </c>
      <c r="K1160" s="121" t="str">
        <f>IF(AND($L1160&lt;&gt;"",$L1160&gt;40000,$M1160&lt;&gt;"",$M1160&gt;40000),(1+IFERROR(NETWORKDAYS.INTL($L1160,$M1160,1,项目参数!$B$2:$B$200),NETWORKDAYS($L1160,$M1160,1)))*项目参数!$J$29,"")</f>
        <v/>
      </c>
      <c r="L1160" s="40"/>
      <c r="M1160" s="40"/>
      <c r="N1160" s="58"/>
      <c r="O1160" s="61"/>
      <c r="W1160" s="98" t="b">
        <f t="shared" si="18"/>
        <v>0</v>
      </c>
      <c r="Y1160" s="32" t="str">
        <f>IF($W1160,VLOOKUP($B1160,项目阶段与里程碑!$B:$E,3,FALSE),"")</f>
        <v/>
      </c>
      <c r="Z1160" s="32" t="str">
        <f>IF($W1160,VLOOKUP($B1160,项目阶段与里程碑!$B:$E,4,FALSE),"")</f>
        <v/>
      </c>
      <c r="AA1160" t="e">
        <f>VLOOKUP(F1160,内部通讯录!$B:$F,5,FALSE)</f>
        <v>#N/A</v>
      </c>
      <c r="AB1160" t="str">
        <f>IFERROR(VLOOKUP($AA1160,项目参数!$I$14:$J$21,2,FALSE),"")</f>
        <v/>
      </c>
    </row>
    <row r="1161" spans="1:28">
      <c r="A1161" s="8"/>
      <c r="B1161" s="8"/>
      <c r="C1161" s="8"/>
      <c r="D1161" s="8"/>
      <c r="E1161" s="8"/>
      <c r="F1161" s="8"/>
      <c r="G1161" s="8"/>
      <c r="H1161" s="116"/>
      <c r="I1161" s="40"/>
      <c r="J1161" s="120" t="str">
        <f>IF(AND($H1161&gt;0,$I1161&lt;&gt;"",$I1161&gt;40000),IFERROR(WORKDAY.INTL($I1161,INT(($H1161+项目参数!$J$29-1)/项目参数!$J$29)-1,1,项目参数!$B$2:$B$200),WORKDAY($I1161,INT(($H1161+项目参数!$J$29-1)/项目参数!$J$29)-1,1)),"")</f>
        <v/>
      </c>
      <c r="K1161" s="121" t="str">
        <f>IF(AND($L1161&lt;&gt;"",$L1161&gt;40000,$M1161&lt;&gt;"",$M1161&gt;40000),(1+IFERROR(NETWORKDAYS.INTL($L1161,$M1161,1,项目参数!$B$2:$B$200),NETWORKDAYS($L1161,$M1161,1)))*项目参数!$J$29,"")</f>
        <v/>
      </c>
      <c r="L1161" s="40"/>
      <c r="M1161" s="40"/>
      <c r="N1161" s="58"/>
      <c r="O1161" s="61"/>
      <c r="W1161" s="98" t="b">
        <f t="shared" si="18"/>
        <v>0</v>
      </c>
      <c r="Y1161" s="32" t="str">
        <f>IF($W1161,VLOOKUP($B1161,项目阶段与里程碑!$B:$E,3,FALSE),"")</f>
        <v/>
      </c>
      <c r="Z1161" s="32" t="str">
        <f>IF($W1161,VLOOKUP($B1161,项目阶段与里程碑!$B:$E,4,FALSE),"")</f>
        <v/>
      </c>
      <c r="AA1161" t="e">
        <f>VLOOKUP(F1161,内部通讯录!$B:$F,5,FALSE)</f>
        <v>#N/A</v>
      </c>
      <c r="AB1161" t="str">
        <f>IFERROR(VLOOKUP($AA1161,项目参数!$I$14:$J$21,2,FALSE),"")</f>
        <v/>
      </c>
    </row>
    <row r="1162" spans="1:28">
      <c r="A1162" s="8"/>
      <c r="B1162" s="8"/>
      <c r="C1162" s="8"/>
      <c r="D1162" s="8"/>
      <c r="E1162" s="8"/>
      <c r="F1162" s="8"/>
      <c r="G1162" s="8"/>
      <c r="H1162" s="116"/>
      <c r="I1162" s="40"/>
      <c r="J1162" s="120" t="str">
        <f>IF(AND($H1162&gt;0,$I1162&lt;&gt;"",$I1162&gt;40000),IFERROR(WORKDAY.INTL($I1162,INT(($H1162+项目参数!$J$29-1)/项目参数!$J$29)-1,1,项目参数!$B$2:$B$200),WORKDAY($I1162,INT(($H1162+项目参数!$J$29-1)/项目参数!$J$29)-1,1)),"")</f>
        <v/>
      </c>
      <c r="K1162" s="121" t="str">
        <f>IF(AND($L1162&lt;&gt;"",$L1162&gt;40000,$M1162&lt;&gt;"",$M1162&gt;40000),(1+IFERROR(NETWORKDAYS.INTL($L1162,$M1162,1,项目参数!$B$2:$B$200),NETWORKDAYS($L1162,$M1162,1)))*项目参数!$J$29,"")</f>
        <v/>
      </c>
      <c r="L1162" s="40"/>
      <c r="M1162" s="40"/>
      <c r="N1162" s="58"/>
      <c r="O1162" s="61"/>
      <c r="W1162" s="98" t="b">
        <f t="shared" si="18"/>
        <v>0</v>
      </c>
      <c r="Y1162" s="32" t="str">
        <f>IF($W1162,VLOOKUP($B1162,项目阶段与里程碑!$B:$E,3,FALSE),"")</f>
        <v/>
      </c>
      <c r="Z1162" s="32" t="str">
        <f>IF($W1162,VLOOKUP($B1162,项目阶段与里程碑!$B:$E,4,FALSE),"")</f>
        <v/>
      </c>
      <c r="AA1162" t="e">
        <f>VLOOKUP(F1162,内部通讯录!$B:$F,5,FALSE)</f>
        <v>#N/A</v>
      </c>
      <c r="AB1162" t="str">
        <f>IFERROR(VLOOKUP($AA1162,项目参数!$I$14:$J$21,2,FALSE),"")</f>
        <v/>
      </c>
    </row>
    <row r="1163" spans="1:28">
      <c r="A1163" s="8"/>
      <c r="B1163" s="8"/>
      <c r="C1163" s="8"/>
      <c r="D1163" s="8"/>
      <c r="E1163" s="8"/>
      <c r="F1163" s="8"/>
      <c r="G1163" s="8"/>
      <c r="H1163" s="116"/>
      <c r="I1163" s="40"/>
      <c r="J1163" s="120" t="str">
        <f>IF(AND($H1163&gt;0,$I1163&lt;&gt;"",$I1163&gt;40000),IFERROR(WORKDAY.INTL($I1163,INT(($H1163+项目参数!$J$29-1)/项目参数!$J$29)-1,1,项目参数!$B$2:$B$200),WORKDAY($I1163,INT(($H1163+项目参数!$J$29-1)/项目参数!$J$29)-1,1)),"")</f>
        <v/>
      </c>
      <c r="K1163" s="121" t="str">
        <f>IF(AND($L1163&lt;&gt;"",$L1163&gt;40000,$M1163&lt;&gt;"",$M1163&gt;40000),(1+IFERROR(NETWORKDAYS.INTL($L1163,$M1163,1,项目参数!$B$2:$B$200),NETWORKDAYS($L1163,$M1163,1)))*项目参数!$J$29,"")</f>
        <v/>
      </c>
      <c r="L1163" s="40"/>
      <c r="M1163" s="40"/>
      <c r="N1163" s="58"/>
      <c r="O1163" s="61"/>
      <c r="W1163" s="98" t="b">
        <f t="shared" si="18"/>
        <v>0</v>
      </c>
      <c r="Y1163" s="32" t="str">
        <f>IF($W1163,VLOOKUP($B1163,项目阶段与里程碑!$B:$E,3,FALSE),"")</f>
        <v/>
      </c>
      <c r="Z1163" s="32" t="str">
        <f>IF($W1163,VLOOKUP($B1163,项目阶段与里程碑!$B:$E,4,FALSE),"")</f>
        <v/>
      </c>
      <c r="AA1163" t="e">
        <f>VLOOKUP(F1163,内部通讯录!$B:$F,5,FALSE)</f>
        <v>#N/A</v>
      </c>
      <c r="AB1163" t="str">
        <f>IFERROR(VLOOKUP($AA1163,项目参数!$I$14:$J$21,2,FALSE),"")</f>
        <v/>
      </c>
    </row>
    <row r="1164" spans="1:28">
      <c r="A1164" s="8"/>
      <c r="B1164" s="8"/>
      <c r="C1164" s="8"/>
      <c r="D1164" s="8"/>
      <c r="E1164" s="8"/>
      <c r="F1164" s="8"/>
      <c r="G1164" s="8"/>
      <c r="H1164" s="116"/>
      <c r="I1164" s="40"/>
      <c r="J1164" s="120" t="str">
        <f>IF(AND($H1164&gt;0,$I1164&lt;&gt;"",$I1164&gt;40000),IFERROR(WORKDAY.INTL($I1164,INT(($H1164+项目参数!$J$29-1)/项目参数!$J$29)-1,1,项目参数!$B$2:$B$200),WORKDAY($I1164,INT(($H1164+项目参数!$J$29-1)/项目参数!$J$29)-1,1)),"")</f>
        <v/>
      </c>
      <c r="K1164" s="121" t="str">
        <f>IF(AND($L1164&lt;&gt;"",$L1164&gt;40000,$M1164&lt;&gt;"",$M1164&gt;40000),(1+IFERROR(NETWORKDAYS.INTL($L1164,$M1164,1,项目参数!$B$2:$B$200),NETWORKDAYS($L1164,$M1164,1)))*项目参数!$J$29,"")</f>
        <v/>
      </c>
      <c r="L1164" s="40"/>
      <c r="M1164" s="40"/>
      <c r="N1164" s="58"/>
      <c r="O1164" s="61"/>
      <c r="W1164" s="98" t="b">
        <f t="shared" si="18"/>
        <v>0</v>
      </c>
      <c r="Y1164" s="32" t="str">
        <f>IF($W1164,VLOOKUP($B1164,项目阶段与里程碑!$B:$E,3,FALSE),"")</f>
        <v/>
      </c>
      <c r="Z1164" s="32" t="str">
        <f>IF($W1164,VLOOKUP($B1164,项目阶段与里程碑!$B:$E,4,FALSE),"")</f>
        <v/>
      </c>
      <c r="AA1164" t="e">
        <f>VLOOKUP(F1164,内部通讯录!$B:$F,5,FALSE)</f>
        <v>#N/A</v>
      </c>
      <c r="AB1164" t="str">
        <f>IFERROR(VLOOKUP($AA1164,项目参数!$I$14:$J$21,2,FALSE),"")</f>
        <v/>
      </c>
    </row>
    <row r="1165" spans="1:28">
      <c r="A1165" s="8"/>
      <c r="B1165" s="8"/>
      <c r="C1165" s="8"/>
      <c r="D1165" s="8"/>
      <c r="E1165" s="8"/>
      <c r="F1165" s="8"/>
      <c r="G1165" s="8"/>
      <c r="H1165" s="116"/>
      <c r="I1165" s="40"/>
      <c r="J1165" s="120" t="str">
        <f>IF(AND($H1165&gt;0,$I1165&lt;&gt;"",$I1165&gt;40000),IFERROR(WORKDAY.INTL($I1165,INT(($H1165+项目参数!$J$29-1)/项目参数!$J$29)-1,1,项目参数!$B$2:$B$200),WORKDAY($I1165,INT(($H1165+项目参数!$J$29-1)/项目参数!$J$29)-1,1)),"")</f>
        <v/>
      </c>
      <c r="K1165" s="121" t="str">
        <f>IF(AND($L1165&lt;&gt;"",$L1165&gt;40000,$M1165&lt;&gt;"",$M1165&gt;40000),(1+IFERROR(NETWORKDAYS.INTL($L1165,$M1165,1,项目参数!$B$2:$B$200),NETWORKDAYS($L1165,$M1165,1)))*项目参数!$J$29,"")</f>
        <v/>
      </c>
      <c r="L1165" s="40"/>
      <c r="M1165" s="40"/>
      <c r="N1165" s="58"/>
      <c r="O1165" s="61"/>
      <c r="W1165" s="98" t="b">
        <f t="shared" si="18"/>
        <v>0</v>
      </c>
      <c r="Y1165" s="32" t="str">
        <f>IF($W1165,VLOOKUP($B1165,项目阶段与里程碑!$B:$E,3,FALSE),"")</f>
        <v/>
      </c>
      <c r="Z1165" s="32" t="str">
        <f>IF($W1165,VLOOKUP($B1165,项目阶段与里程碑!$B:$E,4,FALSE),"")</f>
        <v/>
      </c>
      <c r="AA1165" t="e">
        <f>VLOOKUP(F1165,内部通讯录!$B:$F,5,FALSE)</f>
        <v>#N/A</v>
      </c>
      <c r="AB1165" t="str">
        <f>IFERROR(VLOOKUP($AA1165,项目参数!$I$14:$J$21,2,FALSE),"")</f>
        <v/>
      </c>
    </row>
    <row r="1166" spans="1:28">
      <c r="A1166" s="8"/>
      <c r="B1166" s="8"/>
      <c r="C1166" s="8"/>
      <c r="D1166" s="8"/>
      <c r="E1166" s="8"/>
      <c r="F1166" s="8"/>
      <c r="G1166" s="8"/>
      <c r="H1166" s="116"/>
      <c r="I1166" s="40"/>
      <c r="J1166" s="120" t="str">
        <f>IF(AND($H1166&gt;0,$I1166&lt;&gt;"",$I1166&gt;40000),IFERROR(WORKDAY.INTL($I1166,INT(($H1166+项目参数!$J$29-1)/项目参数!$J$29)-1,1,项目参数!$B$2:$B$200),WORKDAY($I1166,INT(($H1166+项目参数!$J$29-1)/项目参数!$J$29)-1,1)),"")</f>
        <v/>
      </c>
      <c r="K1166" s="121" t="str">
        <f>IF(AND($L1166&lt;&gt;"",$L1166&gt;40000,$M1166&lt;&gt;"",$M1166&gt;40000),(1+IFERROR(NETWORKDAYS.INTL($L1166,$M1166,1,项目参数!$B$2:$B$200),NETWORKDAYS($L1166,$M1166,1)))*项目参数!$J$29,"")</f>
        <v/>
      </c>
      <c r="L1166" s="40"/>
      <c r="M1166" s="40"/>
      <c r="N1166" s="58"/>
      <c r="O1166" s="61"/>
      <c r="W1166" s="98" t="b">
        <f t="shared" si="18"/>
        <v>0</v>
      </c>
      <c r="Y1166" s="32" t="str">
        <f>IF($W1166,VLOOKUP($B1166,项目阶段与里程碑!$B:$E,3,FALSE),"")</f>
        <v/>
      </c>
      <c r="Z1166" s="32" t="str">
        <f>IF($W1166,VLOOKUP($B1166,项目阶段与里程碑!$B:$E,4,FALSE),"")</f>
        <v/>
      </c>
      <c r="AA1166" t="e">
        <f>VLOOKUP(F1166,内部通讯录!$B:$F,5,FALSE)</f>
        <v>#N/A</v>
      </c>
      <c r="AB1166" t="str">
        <f>IFERROR(VLOOKUP($AA1166,项目参数!$I$14:$J$21,2,FALSE),"")</f>
        <v/>
      </c>
    </row>
    <row r="1167" spans="1:28">
      <c r="A1167" s="8"/>
      <c r="B1167" s="8"/>
      <c r="C1167" s="8"/>
      <c r="D1167" s="8"/>
      <c r="E1167" s="8"/>
      <c r="F1167" s="8"/>
      <c r="G1167" s="8"/>
      <c r="H1167" s="116"/>
      <c r="I1167" s="40"/>
      <c r="J1167" s="120" t="str">
        <f>IF(AND($H1167&gt;0,$I1167&lt;&gt;"",$I1167&gt;40000),IFERROR(WORKDAY.INTL($I1167,INT(($H1167+项目参数!$J$29-1)/项目参数!$J$29)-1,1,项目参数!$B$2:$B$200),WORKDAY($I1167,INT(($H1167+项目参数!$J$29-1)/项目参数!$J$29)-1,1)),"")</f>
        <v/>
      </c>
      <c r="K1167" s="121" t="str">
        <f>IF(AND($L1167&lt;&gt;"",$L1167&gt;40000,$M1167&lt;&gt;"",$M1167&gt;40000),(1+IFERROR(NETWORKDAYS.INTL($L1167,$M1167,1,项目参数!$B$2:$B$200),NETWORKDAYS($L1167,$M1167,1)))*项目参数!$J$29,"")</f>
        <v/>
      </c>
      <c r="L1167" s="40"/>
      <c r="M1167" s="40"/>
      <c r="N1167" s="58"/>
      <c r="O1167" s="61"/>
      <c r="W1167" s="98" t="b">
        <f t="shared" si="18"/>
        <v>0</v>
      </c>
      <c r="Y1167" s="32" t="str">
        <f>IF($W1167,VLOOKUP($B1167,项目阶段与里程碑!$B:$E,3,FALSE),"")</f>
        <v/>
      </c>
      <c r="Z1167" s="32" t="str">
        <f>IF($W1167,VLOOKUP($B1167,项目阶段与里程碑!$B:$E,4,FALSE),"")</f>
        <v/>
      </c>
      <c r="AA1167" t="e">
        <f>VLOOKUP(F1167,内部通讯录!$B:$F,5,FALSE)</f>
        <v>#N/A</v>
      </c>
      <c r="AB1167" t="str">
        <f>IFERROR(VLOOKUP($AA1167,项目参数!$I$14:$J$21,2,FALSE),"")</f>
        <v/>
      </c>
    </row>
    <row r="1168" spans="1:28">
      <c r="A1168" s="8"/>
      <c r="B1168" s="8"/>
      <c r="C1168" s="8"/>
      <c r="D1168" s="8"/>
      <c r="E1168" s="8"/>
      <c r="F1168" s="8"/>
      <c r="G1168" s="8"/>
      <c r="H1168" s="116"/>
      <c r="I1168" s="40"/>
      <c r="J1168" s="120" t="str">
        <f>IF(AND($H1168&gt;0,$I1168&lt;&gt;"",$I1168&gt;40000),IFERROR(WORKDAY.INTL($I1168,INT(($H1168+项目参数!$J$29-1)/项目参数!$J$29)-1,1,项目参数!$B$2:$B$200),WORKDAY($I1168,INT(($H1168+项目参数!$J$29-1)/项目参数!$J$29)-1,1)),"")</f>
        <v/>
      </c>
      <c r="K1168" s="121" t="str">
        <f>IF(AND($L1168&lt;&gt;"",$L1168&gt;40000,$M1168&lt;&gt;"",$M1168&gt;40000),(1+IFERROR(NETWORKDAYS.INTL($L1168,$M1168,1,项目参数!$B$2:$B$200),NETWORKDAYS($L1168,$M1168,1)))*项目参数!$J$29,"")</f>
        <v/>
      </c>
      <c r="L1168" s="40"/>
      <c r="M1168" s="40"/>
      <c r="N1168" s="58"/>
      <c r="O1168" s="61"/>
      <c r="W1168" s="98" t="b">
        <f t="shared" si="18"/>
        <v>0</v>
      </c>
      <c r="Y1168" s="32" t="str">
        <f>IF($W1168,VLOOKUP($B1168,项目阶段与里程碑!$B:$E,3,FALSE),"")</f>
        <v/>
      </c>
      <c r="Z1168" s="32" t="str">
        <f>IF($W1168,VLOOKUP($B1168,项目阶段与里程碑!$B:$E,4,FALSE),"")</f>
        <v/>
      </c>
      <c r="AA1168" t="e">
        <f>VLOOKUP(F1168,内部通讯录!$B:$F,5,FALSE)</f>
        <v>#N/A</v>
      </c>
      <c r="AB1168" t="str">
        <f>IFERROR(VLOOKUP($AA1168,项目参数!$I$14:$J$21,2,FALSE),"")</f>
        <v/>
      </c>
    </row>
    <row r="1169" spans="1:28">
      <c r="A1169" s="8"/>
      <c r="B1169" s="8"/>
      <c r="C1169" s="8"/>
      <c r="D1169" s="8"/>
      <c r="E1169" s="8"/>
      <c r="F1169" s="8"/>
      <c r="G1169" s="8"/>
      <c r="H1169" s="116"/>
      <c r="I1169" s="40"/>
      <c r="J1169" s="120" t="str">
        <f>IF(AND($H1169&gt;0,$I1169&lt;&gt;"",$I1169&gt;40000),IFERROR(WORKDAY.INTL($I1169,INT(($H1169+项目参数!$J$29-1)/项目参数!$J$29)-1,1,项目参数!$B$2:$B$200),WORKDAY($I1169,INT(($H1169+项目参数!$J$29-1)/项目参数!$J$29)-1,1)),"")</f>
        <v/>
      </c>
      <c r="K1169" s="121" t="str">
        <f>IF(AND($L1169&lt;&gt;"",$L1169&gt;40000,$M1169&lt;&gt;"",$M1169&gt;40000),(1+IFERROR(NETWORKDAYS.INTL($L1169,$M1169,1,项目参数!$B$2:$B$200),NETWORKDAYS($L1169,$M1169,1)))*项目参数!$J$29,"")</f>
        <v/>
      </c>
      <c r="L1169" s="40"/>
      <c r="M1169" s="40"/>
      <c r="N1169" s="58"/>
      <c r="O1169" s="61"/>
      <c r="W1169" s="98" t="b">
        <f t="shared" si="18"/>
        <v>0</v>
      </c>
      <c r="Y1169" s="32" t="str">
        <f>IF($W1169,VLOOKUP($B1169,项目阶段与里程碑!$B:$E,3,FALSE),"")</f>
        <v/>
      </c>
      <c r="Z1169" s="32" t="str">
        <f>IF($W1169,VLOOKUP($B1169,项目阶段与里程碑!$B:$E,4,FALSE),"")</f>
        <v/>
      </c>
      <c r="AA1169" t="e">
        <f>VLOOKUP(F1169,内部通讯录!$B:$F,5,FALSE)</f>
        <v>#N/A</v>
      </c>
      <c r="AB1169" t="str">
        <f>IFERROR(VLOOKUP($AA1169,项目参数!$I$14:$J$21,2,FALSE),"")</f>
        <v/>
      </c>
    </row>
    <row r="1170" spans="1:28">
      <c r="A1170" s="8"/>
      <c r="B1170" s="8"/>
      <c r="C1170" s="8"/>
      <c r="D1170" s="8"/>
      <c r="E1170" s="8"/>
      <c r="F1170" s="8"/>
      <c r="G1170" s="8"/>
      <c r="H1170" s="116"/>
      <c r="I1170" s="40"/>
      <c r="J1170" s="120" t="str">
        <f>IF(AND($H1170&gt;0,$I1170&lt;&gt;"",$I1170&gt;40000),IFERROR(WORKDAY.INTL($I1170,INT(($H1170+项目参数!$J$29-1)/项目参数!$J$29)-1,1,项目参数!$B$2:$B$200),WORKDAY($I1170,INT(($H1170+项目参数!$J$29-1)/项目参数!$J$29)-1,1)),"")</f>
        <v/>
      </c>
      <c r="K1170" s="121" t="str">
        <f>IF(AND($L1170&lt;&gt;"",$L1170&gt;40000,$M1170&lt;&gt;"",$M1170&gt;40000),(1+IFERROR(NETWORKDAYS.INTL($L1170,$M1170,1,项目参数!$B$2:$B$200),NETWORKDAYS($L1170,$M1170,1)))*项目参数!$J$29,"")</f>
        <v/>
      </c>
      <c r="L1170" s="40"/>
      <c r="M1170" s="40"/>
      <c r="N1170" s="58"/>
      <c r="O1170" s="61"/>
      <c r="W1170" s="98" t="b">
        <f t="shared" si="18"/>
        <v>0</v>
      </c>
      <c r="Y1170" s="32" t="str">
        <f>IF($W1170,VLOOKUP($B1170,项目阶段与里程碑!$B:$E,3,FALSE),"")</f>
        <v/>
      </c>
      <c r="Z1170" s="32" t="str">
        <f>IF($W1170,VLOOKUP($B1170,项目阶段与里程碑!$B:$E,4,FALSE),"")</f>
        <v/>
      </c>
      <c r="AA1170" t="e">
        <f>VLOOKUP(F1170,内部通讯录!$B:$F,5,FALSE)</f>
        <v>#N/A</v>
      </c>
      <c r="AB1170" t="str">
        <f>IFERROR(VLOOKUP($AA1170,项目参数!$I$14:$J$21,2,FALSE),"")</f>
        <v/>
      </c>
    </row>
    <row r="1171" spans="1:28">
      <c r="A1171" s="8"/>
      <c r="B1171" s="8"/>
      <c r="C1171" s="8"/>
      <c r="D1171" s="8"/>
      <c r="E1171" s="8"/>
      <c r="F1171" s="8"/>
      <c r="G1171" s="8"/>
      <c r="H1171" s="116"/>
      <c r="I1171" s="40"/>
      <c r="J1171" s="120" t="str">
        <f>IF(AND($H1171&gt;0,$I1171&lt;&gt;"",$I1171&gt;40000),IFERROR(WORKDAY.INTL($I1171,INT(($H1171+项目参数!$J$29-1)/项目参数!$J$29)-1,1,项目参数!$B$2:$B$200),WORKDAY($I1171,INT(($H1171+项目参数!$J$29-1)/项目参数!$J$29)-1,1)),"")</f>
        <v/>
      </c>
      <c r="K1171" s="121" t="str">
        <f>IF(AND($L1171&lt;&gt;"",$L1171&gt;40000,$M1171&lt;&gt;"",$M1171&gt;40000),(1+IFERROR(NETWORKDAYS.INTL($L1171,$M1171,1,项目参数!$B$2:$B$200),NETWORKDAYS($L1171,$M1171,1)))*项目参数!$J$29,"")</f>
        <v/>
      </c>
      <c r="L1171" s="40"/>
      <c r="M1171" s="40"/>
      <c r="N1171" s="58"/>
      <c r="O1171" s="61"/>
      <c r="W1171" s="98" t="b">
        <f t="shared" si="18"/>
        <v>0</v>
      </c>
      <c r="Y1171" s="32" t="str">
        <f>IF($W1171,VLOOKUP($B1171,项目阶段与里程碑!$B:$E,3,FALSE),"")</f>
        <v/>
      </c>
      <c r="Z1171" s="32" t="str">
        <f>IF($W1171,VLOOKUP($B1171,项目阶段与里程碑!$B:$E,4,FALSE),"")</f>
        <v/>
      </c>
      <c r="AA1171" t="e">
        <f>VLOOKUP(F1171,内部通讯录!$B:$F,5,FALSE)</f>
        <v>#N/A</v>
      </c>
      <c r="AB1171" t="str">
        <f>IFERROR(VLOOKUP($AA1171,项目参数!$I$14:$J$21,2,FALSE),"")</f>
        <v/>
      </c>
    </row>
    <row r="1172" spans="1:28">
      <c r="A1172" s="8"/>
      <c r="B1172" s="8"/>
      <c r="C1172" s="8"/>
      <c r="D1172" s="8"/>
      <c r="E1172" s="8"/>
      <c r="F1172" s="8"/>
      <c r="G1172" s="8"/>
      <c r="H1172" s="116"/>
      <c r="I1172" s="40"/>
      <c r="J1172" s="120" t="str">
        <f>IF(AND($H1172&gt;0,$I1172&lt;&gt;"",$I1172&gt;40000),IFERROR(WORKDAY.INTL($I1172,INT(($H1172+项目参数!$J$29-1)/项目参数!$J$29)-1,1,项目参数!$B$2:$B$200),WORKDAY($I1172,INT(($H1172+项目参数!$J$29-1)/项目参数!$J$29)-1,1)),"")</f>
        <v/>
      </c>
      <c r="K1172" s="121" t="str">
        <f>IF(AND($L1172&lt;&gt;"",$L1172&gt;40000,$M1172&lt;&gt;"",$M1172&gt;40000),(1+IFERROR(NETWORKDAYS.INTL($L1172,$M1172,1,项目参数!$B$2:$B$200),NETWORKDAYS($L1172,$M1172,1)))*项目参数!$J$29,"")</f>
        <v/>
      </c>
      <c r="L1172" s="40"/>
      <c r="M1172" s="40"/>
      <c r="N1172" s="58"/>
      <c r="O1172" s="61"/>
      <c r="W1172" s="98" t="b">
        <f t="shared" si="18"/>
        <v>0</v>
      </c>
      <c r="Y1172" s="32" t="str">
        <f>IF($W1172,VLOOKUP($B1172,项目阶段与里程碑!$B:$E,3,FALSE),"")</f>
        <v/>
      </c>
      <c r="Z1172" s="32" t="str">
        <f>IF($W1172,VLOOKUP($B1172,项目阶段与里程碑!$B:$E,4,FALSE),"")</f>
        <v/>
      </c>
      <c r="AA1172" t="e">
        <f>VLOOKUP(F1172,内部通讯录!$B:$F,5,FALSE)</f>
        <v>#N/A</v>
      </c>
      <c r="AB1172" t="str">
        <f>IFERROR(VLOOKUP($AA1172,项目参数!$I$14:$J$21,2,FALSE),"")</f>
        <v/>
      </c>
    </row>
    <row r="1173" spans="1:28">
      <c r="A1173" s="8"/>
      <c r="B1173" s="8"/>
      <c r="C1173" s="8"/>
      <c r="D1173" s="8"/>
      <c r="E1173" s="8"/>
      <c r="F1173" s="8"/>
      <c r="G1173" s="8"/>
      <c r="H1173" s="116"/>
      <c r="I1173" s="40"/>
      <c r="J1173" s="120" t="str">
        <f>IF(AND($H1173&gt;0,$I1173&lt;&gt;"",$I1173&gt;40000),IFERROR(WORKDAY.INTL($I1173,INT(($H1173+项目参数!$J$29-1)/项目参数!$J$29)-1,1,项目参数!$B$2:$B$200),WORKDAY($I1173,INT(($H1173+项目参数!$J$29-1)/项目参数!$J$29)-1,1)),"")</f>
        <v/>
      </c>
      <c r="K1173" s="121" t="str">
        <f>IF(AND($L1173&lt;&gt;"",$L1173&gt;40000,$M1173&lt;&gt;"",$M1173&gt;40000),(1+IFERROR(NETWORKDAYS.INTL($L1173,$M1173,1,项目参数!$B$2:$B$200),NETWORKDAYS($L1173,$M1173,1)))*项目参数!$J$29,"")</f>
        <v/>
      </c>
      <c r="L1173" s="40"/>
      <c r="M1173" s="40"/>
      <c r="N1173" s="58"/>
      <c r="O1173" s="61"/>
      <c r="W1173" s="98" t="b">
        <f t="shared" si="18"/>
        <v>0</v>
      </c>
      <c r="Y1173" s="32" t="str">
        <f>IF($W1173,VLOOKUP($B1173,项目阶段与里程碑!$B:$E,3,FALSE),"")</f>
        <v/>
      </c>
      <c r="Z1173" s="32" t="str">
        <f>IF($W1173,VLOOKUP($B1173,项目阶段与里程碑!$B:$E,4,FALSE),"")</f>
        <v/>
      </c>
      <c r="AA1173" t="e">
        <f>VLOOKUP(F1173,内部通讯录!$B:$F,5,FALSE)</f>
        <v>#N/A</v>
      </c>
      <c r="AB1173" t="str">
        <f>IFERROR(VLOOKUP($AA1173,项目参数!$I$14:$J$21,2,FALSE),"")</f>
        <v/>
      </c>
    </row>
    <row r="1174" spans="1:28">
      <c r="A1174" s="8"/>
      <c r="B1174" s="8"/>
      <c r="C1174" s="8"/>
      <c r="D1174" s="8"/>
      <c r="E1174" s="8"/>
      <c r="F1174" s="8"/>
      <c r="G1174" s="8"/>
      <c r="H1174" s="116"/>
      <c r="I1174" s="40"/>
      <c r="J1174" s="120" t="str">
        <f>IF(AND($H1174&gt;0,$I1174&lt;&gt;"",$I1174&gt;40000),IFERROR(WORKDAY.INTL($I1174,INT(($H1174+项目参数!$J$29-1)/项目参数!$J$29)-1,1,项目参数!$B$2:$B$200),WORKDAY($I1174,INT(($H1174+项目参数!$J$29-1)/项目参数!$J$29)-1,1)),"")</f>
        <v/>
      </c>
      <c r="K1174" s="121" t="str">
        <f>IF(AND($L1174&lt;&gt;"",$L1174&gt;40000,$M1174&lt;&gt;"",$M1174&gt;40000),(1+IFERROR(NETWORKDAYS.INTL($L1174,$M1174,1,项目参数!$B$2:$B$200),NETWORKDAYS($L1174,$M1174,1)))*项目参数!$J$29,"")</f>
        <v/>
      </c>
      <c r="L1174" s="40"/>
      <c r="M1174" s="40"/>
      <c r="N1174" s="58"/>
      <c r="O1174" s="61"/>
      <c r="W1174" s="98" t="b">
        <f t="shared" si="18"/>
        <v>0</v>
      </c>
      <c r="Y1174" s="32" t="str">
        <f>IF($W1174,VLOOKUP($B1174,项目阶段与里程碑!$B:$E,3,FALSE),"")</f>
        <v/>
      </c>
      <c r="Z1174" s="32" t="str">
        <f>IF($W1174,VLOOKUP($B1174,项目阶段与里程碑!$B:$E,4,FALSE),"")</f>
        <v/>
      </c>
      <c r="AA1174" t="e">
        <f>VLOOKUP(F1174,内部通讯录!$B:$F,5,FALSE)</f>
        <v>#N/A</v>
      </c>
      <c r="AB1174" t="str">
        <f>IFERROR(VLOOKUP($AA1174,项目参数!$I$14:$J$21,2,FALSE),"")</f>
        <v/>
      </c>
    </row>
    <row r="1175" spans="1:28">
      <c r="A1175" s="8"/>
      <c r="B1175" s="8"/>
      <c r="C1175" s="8"/>
      <c r="D1175" s="8"/>
      <c r="E1175" s="8"/>
      <c r="F1175" s="8"/>
      <c r="G1175" s="8"/>
      <c r="H1175" s="116"/>
      <c r="I1175" s="40"/>
      <c r="J1175" s="120" t="str">
        <f>IF(AND($H1175&gt;0,$I1175&lt;&gt;"",$I1175&gt;40000),IFERROR(WORKDAY.INTL($I1175,INT(($H1175+项目参数!$J$29-1)/项目参数!$J$29)-1,1,项目参数!$B$2:$B$200),WORKDAY($I1175,INT(($H1175+项目参数!$J$29-1)/项目参数!$J$29)-1,1)),"")</f>
        <v/>
      </c>
      <c r="K1175" s="121" t="str">
        <f>IF(AND($L1175&lt;&gt;"",$L1175&gt;40000,$M1175&lt;&gt;"",$M1175&gt;40000),(1+IFERROR(NETWORKDAYS.INTL($L1175,$M1175,1,项目参数!$B$2:$B$200),NETWORKDAYS($L1175,$M1175,1)))*项目参数!$J$29,"")</f>
        <v/>
      </c>
      <c r="L1175" s="40"/>
      <c r="M1175" s="40"/>
      <c r="N1175" s="58"/>
      <c r="O1175" s="61"/>
      <c r="W1175" s="98" t="b">
        <f t="shared" si="18"/>
        <v>0</v>
      </c>
      <c r="Y1175" s="32" t="str">
        <f>IF($W1175,VLOOKUP($B1175,项目阶段与里程碑!$B:$E,3,FALSE),"")</f>
        <v/>
      </c>
      <c r="Z1175" s="32" t="str">
        <f>IF($W1175,VLOOKUP($B1175,项目阶段与里程碑!$B:$E,4,FALSE),"")</f>
        <v/>
      </c>
      <c r="AA1175" t="e">
        <f>VLOOKUP(F1175,内部通讯录!$B:$F,5,FALSE)</f>
        <v>#N/A</v>
      </c>
      <c r="AB1175" t="str">
        <f>IFERROR(VLOOKUP($AA1175,项目参数!$I$14:$J$21,2,FALSE),"")</f>
        <v/>
      </c>
    </row>
    <row r="1176" spans="1:28">
      <c r="A1176" s="8"/>
      <c r="B1176" s="8"/>
      <c r="C1176" s="8"/>
      <c r="D1176" s="8"/>
      <c r="E1176" s="8"/>
      <c r="F1176" s="8"/>
      <c r="G1176" s="8"/>
      <c r="H1176" s="116"/>
      <c r="I1176" s="40"/>
      <c r="J1176" s="120" t="str">
        <f>IF(AND($H1176&gt;0,$I1176&lt;&gt;"",$I1176&gt;40000),IFERROR(WORKDAY.INTL($I1176,INT(($H1176+项目参数!$J$29-1)/项目参数!$J$29)-1,1,项目参数!$B$2:$B$200),WORKDAY($I1176,INT(($H1176+项目参数!$J$29-1)/项目参数!$J$29)-1,1)),"")</f>
        <v/>
      </c>
      <c r="K1176" s="121" t="str">
        <f>IF(AND($L1176&lt;&gt;"",$L1176&gt;40000,$M1176&lt;&gt;"",$M1176&gt;40000),(1+IFERROR(NETWORKDAYS.INTL($L1176,$M1176,1,项目参数!$B$2:$B$200),NETWORKDAYS($L1176,$M1176,1)))*项目参数!$J$29,"")</f>
        <v/>
      </c>
      <c r="L1176" s="40"/>
      <c r="M1176" s="40"/>
      <c r="N1176" s="58"/>
      <c r="O1176" s="61"/>
      <c r="W1176" s="98" t="b">
        <f t="shared" si="18"/>
        <v>0</v>
      </c>
      <c r="Y1176" s="32" t="str">
        <f>IF($W1176,VLOOKUP($B1176,项目阶段与里程碑!$B:$E,3,FALSE),"")</f>
        <v/>
      </c>
      <c r="Z1176" s="32" t="str">
        <f>IF($W1176,VLOOKUP($B1176,项目阶段与里程碑!$B:$E,4,FALSE),"")</f>
        <v/>
      </c>
      <c r="AA1176" t="e">
        <f>VLOOKUP(F1176,内部通讯录!$B:$F,5,FALSE)</f>
        <v>#N/A</v>
      </c>
      <c r="AB1176" t="str">
        <f>IFERROR(VLOOKUP($AA1176,项目参数!$I$14:$J$21,2,FALSE),"")</f>
        <v/>
      </c>
    </row>
    <row r="1177" spans="1:28">
      <c r="A1177" s="8"/>
      <c r="B1177" s="8"/>
      <c r="C1177" s="8"/>
      <c r="D1177" s="8"/>
      <c r="E1177" s="8"/>
      <c r="F1177" s="8"/>
      <c r="G1177" s="8"/>
      <c r="H1177" s="116"/>
      <c r="I1177" s="40"/>
      <c r="J1177" s="120" t="str">
        <f>IF(AND($H1177&gt;0,$I1177&lt;&gt;"",$I1177&gt;40000),IFERROR(WORKDAY.INTL($I1177,INT(($H1177+项目参数!$J$29-1)/项目参数!$J$29)-1,1,项目参数!$B$2:$B$200),WORKDAY($I1177,INT(($H1177+项目参数!$J$29-1)/项目参数!$J$29)-1,1)),"")</f>
        <v/>
      </c>
      <c r="K1177" s="121" t="str">
        <f>IF(AND($L1177&lt;&gt;"",$L1177&gt;40000,$M1177&lt;&gt;"",$M1177&gt;40000),(1+IFERROR(NETWORKDAYS.INTL($L1177,$M1177,1,项目参数!$B$2:$B$200),NETWORKDAYS($L1177,$M1177,1)))*项目参数!$J$29,"")</f>
        <v/>
      </c>
      <c r="L1177" s="40"/>
      <c r="M1177" s="40"/>
      <c r="N1177" s="58"/>
      <c r="O1177" s="61"/>
      <c r="W1177" s="98" t="b">
        <f t="shared" si="18"/>
        <v>0</v>
      </c>
      <c r="Y1177" s="32" t="str">
        <f>IF($W1177,VLOOKUP($B1177,项目阶段与里程碑!$B:$E,3,FALSE),"")</f>
        <v/>
      </c>
      <c r="Z1177" s="32" t="str">
        <f>IF($W1177,VLOOKUP($B1177,项目阶段与里程碑!$B:$E,4,FALSE),"")</f>
        <v/>
      </c>
      <c r="AA1177" t="e">
        <f>VLOOKUP(F1177,内部通讯录!$B:$F,5,FALSE)</f>
        <v>#N/A</v>
      </c>
      <c r="AB1177" t="str">
        <f>IFERROR(VLOOKUP($AA1177,项目参数!$I$14:$J$21,2,FALSE),"")</f>
        <v/>
      </c>
    </row>
    <row r="1178" spans="1:28">
      <c r="A1178" s="8"/>
      <c r="B1178" s="8"/>
      <c r="C1178" s="8"/>
      <c r="D1178" s="8"/>
      <c r="E1178" s="8"/>
      <c r="F1178" s="8"/>
      <c r="G1178" s="8"/>
      <c r="H1178" s="116"/>
      <c r="I1178" s="40"/>
      <c r="J1178" s="120" t="str">
        <f>IF(AND($H1178&gt;0,$I1178&lt;&gt;"",$I1178&gt;40000),IFERROR(WORKDAY.INTL($I1178,INT(($H1178+项目参数!$J$29-1)/项目参数!$J$29)-1,1,项目参数!$B$2:$B$200),WORKDAY($I1178,INT(($H1178+项目参数!$J$29-1)/项目参数!$J$29)-1,1)),"")</f>
        <v/>
      </c>
      <c r="K1178" s="121" t="str">
        <f>IF(AND($L1178&lt;&gt;"",$L1178&gt;40000,$M1178&lt;&gt;"",$M1178&gt;40000),(1+IFERROR(NETWORKDAYS.INTL($L1178,$M1178,1,项目参数!$B$2:$B$200),NETWORKDAYS($L1178,$M1178,1)))*项目参数!$J$29,"")</f>
        <v/>
      </c>
      <c r="L1178" s="40"/>
      <c r="M1178" s="40"/>
      <c r="N1178" s="58"/>
      <c r="O1178" s="61"/>
      <c r="W1178" s="98" t="b">
        <f t="shared" si="18"/>
        <v>0</v>
      </c>
      <c r="Y1178" s="32" t="str">
        <f>IF($W1178,VLOOKUP($B1178,项目阶段与里程碑!$B:$E,3,FALSE),"")</f>
        <v/>
      </c>
      <c r="Z1178" s="32" t="str">
        <f>IF($W1178,VLOOKUP($B1178,项目阶段与里程碑!$B:$E,4,FALSE),"")</f>
        <v/>
      </c>
      <c r="AA1178" t="e">
        <f>VLOOKUP(F1178,内部通讯录!$B:$F,5,FALSE)</f>
        <v>#N/A</v>
      </c>
      <c r="AB1178" t="str">
        <f>IFERROR(VLOOKUP($AA1178,项目参数!$I$14:$J$21,2,FALSE),"")</f>
        <v/>
      </c>
    </row>
    <row r="1179" spans="1:28">
      <c r="A1179" s="8"/>
      <c r="B1179" s="8"/>
      <c r="C1179" s="8"/>
      <c r="D1179" s="8"/>
      <c r="E1179" s="8"/>
      <c r="F1179" s="8"/>
      <c r="G1179" s="8"/>
      <c r="H1179" s="116"/>
      <c r="I1179" s="40"/>
      <c r="J1179" s="120" t="str">
        <f>IF(AND($H1179&gt;0,$I1179&lt;&gt;"",$I1179&gt;40000),IFERROR(WORKDAY.INTL($I1179,INT(($H1179+项目参数!$J$29-1)/项目参数!$J$29)-1,1,项目参数!$B$2:$B$200),WORKDAY($I1179,INT(($H1179+项目参数!$J$29-1)/项目参数!$J$29)-1,1)),"")</f>
        <v/>
      </c>
      <c r="K1179" s="121" t="str">
        <f>IF(AND($L1179&lt;&gt;"",$L1179&gt;40000,$M1179&lt;&gt;"",$M1179&gt;40000),(1+IFERROR(NETWORKDAYS.INTL($L1179,$M1179,1,项目参数!$B$2:$B$200),NETWORKDAYS($L1179,$M1179,1)))*项目参数!$J$29,"")</f>
        <v/>
      </c>
      <c r="L1179" s="40"/>
      <c r="M1179" s="40"/>
      <c r="N1179" s="58"/>
      <c r="O1179" s="61"/>
      <c r="W1179" s="98" t="b">
        <f t="shared" si="18"/>
        <v>0</v>
      </c>
      <c r="Y1179" s="32" t="str">
        <f>IF($W1179,VLOOKUP($B1179,项目阶段与里程碑!$B:$E,3,FALSE),"")</f>
        <v/>
      </c>
      <c r="Z1179" s="32" t="str">
        <f>IF($W1179,VLOOKUP($B1179,项目阶段与里程碑!$B:$E,4,FALSE),"")</f>
        <v/>
      </c>
      <c r="AA1179" t="e">
        <f>VLOOKUP(F1179,内部通讯录!$B:$F,5,FALSE)</f>
        <v>#N/A</v>
      </c>
      <c r="AB1179" t="str">
        <f>IFERROR(VLOOKUP($AA1179,项目参数!$I$14:$J$21,2,FALSE),"")</f>
        <v/>
      </c>
    </row>
    <row r="1180" spans="1:28">
      <c r="A1180" s="8"/>
      <c r="B1180" s="8"/>
      <c r="C1180" s="8"/>
      <c r="D1180" s="8"/>
      <c r="E1180" s="8"/>
      <c r="F1180" s="8"/>
      <c r="G1180" s="8"/>
      <c r="H1180" s="116"/>
      <c r="I1180" s="40"/>
      <c r="J1180" s="120" t="str">
        <f>IF(AND($H1180&gt;0,$I1180&lt;&gt;"",$I1180&gt;40000),IFERROR(WORKDAY.INTL($I1180,INT(($H1180+项目参数!$J$29-1)/项目参数!$J$29)-1,1,项目参数!$B$2:$B$200),WORKDAY($I1180,INT(($H1180+项目参数!$J$29-1)/项目参数!$J$29)-1,1)),"")</f>
        <v/>
      </c>
      <c r="K1180" s="121" t="str">
        <f>IF(AND($L1180&lt;&gt;"",$L1180&gt;40000,$M1180&lt;&gt;"",$M1180&gt;40000),(1+IFERROR(NETWORKDAYS.INTL($L1180,$M1180,1,项目参数!$B$2:$B$200),NETWORKDAYS($L1180,$M1180,1)))*项目参数!$J$29,"")</f>
        <v/>
      </c>
      <c r="L1180" s="40"/>
      <c r="M1180" s="40"/>
      <c r="N1180" s="58"/>
      <c r="O1180" s="61"/>
      <c r="W1180" s="98" t="b">
        <f t="shared" si="18"/>
        <v>0</v>
      </c>
      <c r="Y1180" s="32" t="str">
        <f>IF($W1180,VLOOKUP($B1180,项目阶段与里程碑!$B:$E,3,FALSE),"")</f>
        <v/>
      </c>
      <c r="Z1180" s="32" t="str">
        <f>IF($W1180,VLOOKUP($B1180,项目阶段与里程碑!$B:$E,4,FALSE),"")</f>
        <v/>
      </c>
      <c r="AA1180" t="e">
        <f>VLOOKUP(F1180,内部通讯录!$B:$F,5,FALSE)</f>
        <v>#N/A</v>
      </c>
      <c r="AB1180" t="str">
        <f>IFERROR(VLOOKUP($AA1180,项目参数!$I$14:$J$21,2,FALSE),"")</f>
        <v/>
      </c>
    </row>
    <row r="1181" spans="1:28">
      <c r="A1181" s="8"/>
      <c r="B1181" s="8"/>
      <c r="C1181" s="8"/>
      <c r="D1181" s="8"/>
      <c r="E1181" s="8"/>
      <c r="F1181" s="8"/>
      <c r="G1181" s="8"/>
      <c r="H1181" s="116"/>
      <c r="I1181" s="40"/>
      <c r="J1181" s="120" t="str">
        <f>IF(AND($H1181&gt;0,$I1181&lt;&gt;"",$I1181&gt;40000),IFERROR(WORKDAY.INTL($I1181,INT(($H1181+项目参数!$J$29-1)/项目参数!$J$29)-1,1,项目参数!$B$2:$B$200),WORKDAY($I1181,INT(($H1181+项目参数!$J$29-1)/项目参数!$J$29)-1,1)),"")</f>
        <v/>
      </c>
      <c r="K1181" s="121" t="str">
        <f>IF(AND($L1181&lt;&gt;"",$L1181&gt;40000,$M1181&lt;&gt;"",$M1181&gt;40000),(1+IFERROR(NETWORKDAYS.INTL($L1181,$M1181,1,项目参数!$B$2:$B$200),NETWORKDAYS($L1181,$M1181,1)))*项目参数!$J$29,"")</f>
        <v/>
      </c>
      <c r="L1181" s="40"/>
      <c r="M1181" s="40"/>
      <c r="N1181" s="58"/>
      <c r="O1181" s="61"/>
      <c r="W1181" s="98" t="b">
        <f t="shared" si="18"/>
        <v>0</v>
      </c>
      <c r="Y1181" s="32" t="str">
        <f>IF($W1181,VLOOKUP($B1181,项目阶段与里程碑!$B:$E,3,FALSE),"")</f>
        <v/>
      </c>
      <c r="Z1181" s="32" t="str">
        <f>IF($W1181,VLOOKUP($B1181,项目阶段与里程碑!$B:$E,4,FALSE),"")</f>
        <v/>
      </c>
      <c r="AA1181" t="e">
        <f>VLOOKUP(F1181,内部通讯录!$B:$F,5,FALSE)</f>
        <v>#N/A</v>
      </c>
      <c r="AB1181" t="str">
        <f>IFERROR(VLOOKUP($AA1181,项目参数!$I$14:$J$21,2,FALSE),"")</f>
        <v/>
      </c>
    </row>
    <row r="1182" spans="1:28">
      <c r="A1182" s="8"/>
      <c r="B1182" s="8"/>
      <c r="C1182" s="8"/>
      <c r="D1182" s="8"/>
      <c r="E1182" s="8"/>
      <c r="F1182" s="8"/>
      <c r="G1182" s="8"/>
      <c r="H1182" s="116"/>
      <c r="I1182" s="40"/>
      <c r="J1182" s="120" t="str">
        <f>IF(AND($H1182&gt;0,$I1182&lt;&gt;"",$I1182&gt;40000),IFERROR(WORKDAY.INTL($I1182,INT(($H1182+项目参数!$J$29-1)/项目参数!$J$29)-1,1,项目参数!$B$2:$B$200),WORKDAY($I1182,INT(($H1182+项目参数!$J$29-1)/项目参数!$J$29)-1,1)),"")</f>
        <v/>
      </c>
      <c r="K1182" s="121" t="str">
        <f>IF(AND($L1182&lt;&gt;"",$L1182&gt;40000,$M1182&lt;&gt;"",$M1182&gt;40000),(1+IFERROR(NETWORKDAYS.INTL($L1182,$M1182,1,项目参数!$B$2:$B$200),NETWORKDAYS($L1182,$M1182,1)))*项目参数!$J$29,"")</f>
        <v/>
      </c>
      <c r="L1182" s="40"/>
      <c r="M1182" s="40"/>
      <c r="N1182" s="58"/>
      <c r="O1182" s="61"/>
      <c r="W1182" s="98" t="b">
        <f t="shared" si="18"/>
        <v>0</v>
      </c>
      <c r="Y1182" s="32" t="str">
        <f>IF($W1182,VLOOKUP($B1182,项目阶段与里程碑!$B:$E,3,FALSE),"")</f>
        <v/>
      </c>
      <c r="Z1182" s="32" t="str">
        <f>IF($W1182,VLOOKUP($B1182,项目阶段与里程碑!$B:$E,4,FALSE),"")</f>
        <v/>
      </c>
      <c r="AA1182" t="e">
        <f>VLOOKUP(F1182,内部通讯录!$B:$F,5,FALSE)</f>
        <v>#N/A</v>
      </c>
      <c r="AB1182" t="str">
        <f>IFERROR(VLOOKUP($AA1182,项目参数!$I$14:$J$21,2,FALSE),"")</f>
        <v/>
      </c>
    </row>
    <row r="1183" spans="1:28">
      <c r="A1183" s="8"/>
      <c r="B1183" s="8"/>
      <c r="C1183" s="8"/>
      <c r="D1183" s="8"/>
      <c r="E1183" s="8"/>
      <c r="F1183" s="8"/>
      <c r="G1183" s="8"/>
      <c r="H1183" s="116"/>
      <c r="I1183" s="40"/>
      <c r="J1183" s="120" t="str">
        <f>IF(AND($H1183&gt;0,$I1183&lt;&gt;"",$I1183&gt;40000),IFERROR(WORKDAY.INTL($I1183,INT(($H1183+项目参数!$J$29-1)/项目参数!$J$29)-1,1,项目参数!$B$2:$B$200),WORKDAY($I1183,INT(($H1183+项目参数!$J$29-1)/项目参数!$J$29)-1,1)),"")</f>
        <v/>
      </c>
      <c r="K1183" s="121" t="str">
        <f>IF(AND($L1183&lt;&gt;"",$L1183&gt;40000,$M1183&lt;&gt;"",$M1183&gt;40000),(1+IFERROR(NETWORKDAYS.INTL($L1183,$M1183,1,项目参数!$B$2:$B$200),NETWORKDAYS($L1183,$M1183,1)))*项目参数!$J$29,"")</f>
        <v/>
      </c>
      <c r="L1183" s="40"/>
      <c r="M1183" s="40"/>
      <c r="N1183" s="58"/>
      <c r="O1183" s="61"/>
      <c r="W1183" s="98" t="b">
        <f t="shared" si="18"/>
        <v>0</v>
      </c>
      <c r="Y1183" s="32" t="str">
        <f>IF($W1183,VLOOKUP($B1183,项目阶段与里程碑!$B:$E,3,FALSE),"")</f>
        <v/>
      </c>
      <c r="Z1183" s="32" t="str">
        <f>IF($W1183,VLOOKUP($B1183,项目阶段与里程碑!$B:$E,4,FALSE),"")</f>
        <v/>
      </c>
      <c r="AA1183" t="e">
        <f>VLOOKUP(F1183,内部通讯录!$B:$F,5,FALSE)</f>
        <v>#N/A</v>
      </c>
      <c r="AB1183" t="str">
        <f>IFERROR(VLOOKUP($AA1183,项目参数!$I$14:$J$21,2,FALSE),"")</f>
        <v/>
      </c>
    </row>
    <row r="1184" spans="1:28">
      <c r="A1184" s="8"/>
      <c r="B1184" s="8"/>
      <c r="C1184" s="8"/>
      <c r="D1184" s="8"/>
      <c r="E1184" s="8"/>
      <c r="F1184" s="8"/>
      <c r="G1184" s="8"/>
      <c r="H1184" s="116"/>
      <c r="I1184" s="40"/>
      <c r="J1184" s="120" t="str">
        <f>IF(AND($H1184&gt;0,$I1184&lt;&gt;"",$I1184&gt;40000),IFERROR(WORKDAY.INTL($I1184,INT(($H1184+项目参数!$J$29-1)/项目参数!$J$29)-1,1,项目参数!$B$2:$B$200),WORKDAY($I1184,INT(($H1184+项目参数!$J$29-1)/项目参数!$J$29)-1,1)),"")</f>
        <v/>
      </c>
      <c r="K1184" s="121" t="str">
        <f>IF(AND($L1184&lt;&gt;"",$L1184&gt;40000,$M1184&lt;&gt;"",$M1184&gt;40000),(1+IFERROR(NETWORKDAYS.INTL($L1184,$M1184,1,项目参数!$B$2:$B$200),NETWORKDAYS($L1184,$M1184,1)))*项目参数!$J$29,"")</f>
        <v/>
      </c>
      <c r="L1184" s="40"/>
      <c r="M1184" s="40"/>
      <c r="N1184" s="58"/>
      <c r="O1184" s="61"/>
      <c r="W1184" s="98" t="b">
        <f t="shared" si="18"/>
        <v>0</v>
      </c>
      <c r="Y1184" s="32" t="str">
        <f>IF($W1184,VLOOKUP($B1184,项目阶段与里程碑!$B:$E,3,FALSE),"")</f>
        <v/>
      </c>
      <c r="Z1184" s="32" t="str">
        <f>IF($W1184,VLOOKUP($B1184,项目阶段与里程碑!$B:$E,4,FALSE),"")</f>
        <v/>
      </c>
      <c r="AA1184" t="e">
        <f>VLOOKUP(F1184,内部通讯录!$B:$F,5,FALSE)</f>
        <v>#N/A</v>
      </c>
      <c r="AB1184" t="str">
        <f>IFERROR(VLOOKUP($AA1184,项目参数!$I$14:$J$21,2,FALSE),"")</f>
        <v/>
      </c>
    </row>
    <row r="1185" spans="1:28">
      <c r="A1185" s="8"/>
      <c r="B1185" s="8"/>
      <c r="C1185" s="8"/>
      <c r="D1185" s="8"/>
      <c r="E1185" s="8"/>
      <c r="F1185" s="8"/>
      <c r="G1185" s="8"/>
      <c r="H1185" s="116"/>
      <c r="I1185" s="40"/>
      <c r="J1185" s="120" t="str">
        <f>IF(AND($H1185&gt;0,$I1185&lt;&gt;"",$I1185&gt;40000),IFERROR(WORKDAY.INTL($I1185,INT(($H1185+项目参数!$J$29-1)/项目参数!$J$29)-1,1,项目参数!$B$2:$B$200),WORKDAY($I1185,INT(($H1185+项目参数!$J$29-1)/项目参数!$J$29)-1,1)),"")</f>
        <v/>
      </c>
      <c r="K1185" s="121" t="str">
        <f>IF(AND($L1185&lt;&gt;"",$L1185&gt;40000,$M1185&lt;&gt;"",$M1185&gt;40000),(1+IFERROR(NETWORKDAYS.INTL($L1185,$M1185,1,项目参数!$B$2:$B$200),NETWORKDAYS($L1185,$M1185,1)))*项目参数!$J$29,"")</f>
        <v/>
      </c>
      <c r="L1185" s="40"/>
      <c r="M1185" s="40"/>
      <c r="N1185" s="58"/>
      <c r="O1185" s="61"/>
      <c r="W1185" s="98" t="b">
        <f t="shared" si="18"/>
        <v>0</v>
      </c>
      <c r="Y1185" s="32" t="str">
        <f>IF($W1185,VLOOKUP($B1185,项目阶段与里程碑!$B:$E,3,FALSE),"")</f>
        <v/>
      </c>
      <c r="Z1185" s="32" t="str">
        <f>IF($W1185,VLOOKUP($B1185,项目阶段与里程碑!$B:$E,4,FALSE),"")</f>
        <v/>
      </c>
      <c r="AA1185" t="e">
        <f>VLOOKUP(F1185,内部通讯录!$B:$F,5,FALSE)</f>
        <v>#N/A</v>
      </c>
      <c r="AB1185" t="str">
        <f>IFERROR(VLOOKUP($AA1185,项目参数!$I$14:$J$21,2,FALSE),"")</f>
        <v/>
      </c>
    </row>
    <row r="1186" spans="1:28">
      <c r="A1186" s="8"/>
      <c r="B1186" s="8"/>
      <c r="C1186" s="8"/>
      <c r="D1186" s="8"/>
      <c r="E1186" s="8"/>
      <c r="F1186" s="8"/>
      <c r="G1186" s="8"/>
      <c r="H1186" s="116"/>
      <c r="I1186" s="40"/>
      <c r="J1186" s="120" t="str">
        <f>IF(AND($H1186&gt;0,$I1186&lt;&gt;"",$I1186&gt;40000),IFERROR(WORKDAY.INTL($I1186,INT(($H1186+项目参数!$J$29-1)/项目参数!$J$29)-1,1,项目参数!$B$2:$B$200),WORKDAY($I1186,INT(($H1186+项目参数!$J$29-1)/项目参数!$J$29)-1,1)),"")</f>
        <v/>
      </c>
      <c r="K1186" s="121" t="str">
        <f>IF(AND($L1186&lt;&gt;"",$L1186&gt;40000,$M1186&lt;&gt;"",$M1186&gt;40000),(1+IFERROR(NETWORKDAYS.INTL($L1186,$M1186,1,项目参数!$B$2:$B$200),NETWORKDAYS($L1186,$M1186,1)))*项目参数!$J$29,"")</f>
        <v/>
      </c>
      <c r="L1186" s="40"/>
      <c r="M1186" s="40"/>
      <c r="N1186" s="58"/>
      <c r="O1186" s="61"/>
      <c r="W1186" s="98" t="b">
        <f t="shared" si="18"/>
        <v>0</v>
      </c>
      <c r="Y1186" s="32" t="str">
        <f>IF($W1186,VLOOKUP($B1186,项目阶段与里程碑!$B:$E,3,FALSE),"")</f>
        <v/>
      </c>
      <c r="Z1186" s="32" t="str">
        <f>IF($W1186,VLOOKUP($B1186,项目阶段与里程碑!$B:$E,4,FALSE),"")</f>
        <v/>
      </c>
      <c r="AA1186" t="e">
        <f>VLOOKUP(F1186,内部通讯录!$B:$F,5,FALSE)</f>
        <v>#N/A</v>
      </c>
      <c r="AB1186" t="str">
        <f>IFERROR(VLOOKUP($AA1186,项目参数!$I$14:$J$21,2,FALSE),"")</f>
        <v/>
      </c>
    </row>
    <row r="1187" spans="1:28">
      <c r="A1187" s="8"/>
      <c r="B1187" s="8"/>
      <c r="C1187" s="8"/>
      <c r="D1187" s="8"/>
      <c r="E1187" s="8"/>
      <c r="F1187" s="8"/>
      <c r="G1187" s="8"/>
      <c r="H1187" s="116"/>
      <c r="I1187" s="40"/>
      <c r="J1187" s="120" t="str">
        <f>IF(AND($H1187&gt;0,$I1187&lt;&gt;"",$I1187&gt;40000),IFERROR(WORKDAY.INTL($I1187,INT(($H1187+项目参数!$J$29-1)/项目参数!$J$29)-1,1,项目参数!$B$2:$B$200),WORKDAY($I1187,INT(($H1187+项目参数!$J$29-1)/项目参数!$J$29)-1,1)),"")</f>
        <v/>
      </c>
      <c r="K1187" s="121" t="str">
        <f>IF(AND($L1187&lt;&gt;"",$L1187&gt;40000,$M1187&lt;&gt;"",$M1187&gt;40000),(1+IFERROR(NETWORKDAYS.INTL($L1187,$M1187,1,项目参数!$B$2:$B$200),NETWORKDAYS($L1187,$M1187,1)))*项目参数!$J$29,"")</f>
        <v/>
      </c>
      <c r="L1187" s="40"/>
      <c r="M1187" s="40"/>
      <c r="N1187" s="58"/>
      <c r="O1187" s="61"/>
      <c r="W1187" s="98" t="b">
        <f t="shared" si="18"/>
        <v>0</v>
      </c>
      <c r="Y1187" s="32" t="str">
        <f>IF($W1187,VLOOKUP($B1187,项目阶段与里程碑!$B:$E,3,FALSE),"")</f>
        <v/>
      </c>
      <c r="Z1187" s="32" t="str">
        <f>IF($W1187,VLOOKUP($B1187,项目阶段与里程碑!$B:$E,4,FALSE),"")</f>
        <v/>
      </c>
      <c r="AA1187" t="e">
        <f>VLOOKUP(F1187,内部通讯录!$B:$F,5,FALSE)</f>
        <v>#N/A</v>
      </c>
      <c r="AB1187" t="str">
        <f>IFERROR(VLOOKUP($AA1187,项目参数!$I$14:$J$21,2,FALSE),"")</f>
        <v/>
      </c>
    </row>
    <row r="1188" spans="1:28">
      <c r="A1188" s="8"/>
      <c r="B1188" s="8"/>
      <c r="C1188" s="8"/>
      <c r="D1188" s="8"/>
      <c r="E1188" s="8"/>
      <c r="F1188" s="8"/>
      <c r="G1188" s="8"/>
      <c r="H1188" s="116"/>
      <c r="I1188" s="40"/>
      <c r="J1188" s="120" t="str">
        <f>IF(AND($H1188&gt;0,$I1188&lt;&gt;"",$I1188&gt;40000),IFERROR(WORKDAY.INTL($I1188,INT(($H1188+项目参数!$J$29-1)/项目参数!$J$29)-1,1,项目参数!$B$2:$B$200),WORKDAY($I1188,INT(($H1188+项目参数!$J$29-1)/项目参数!$J$29)-1,1)),"")</f>
        <v/>
      </c>
      <c r="K1188" s="121" t="str">
        <f>IF(AND($L1188&lt;&gt;"",$L1188&gt;40000,$M1188&lt;&gt;"",$M1188&gt;40000),(1+IFERROR(NETWORKDAYS.INTL($L1188,$M1188,1,项目参数!$B$2:$B$200),NETWORKDAYS($L1188,$M1188,1)))*项目参数!$J$29,"")</f>
        <v/>
      </c>
      <c r="L1188" s="40"/>
      <c r="M1188" s="40"/>
      <c r="N1188" s="58"/>
      <c r="O1188" s="61"/>
      <c r="W1188" s="98" t="b">
        <f t="shared" si="18"/>
        <v>0</v>
      </c>
      <c r="Y1188" s="32" t="str">
        <f>IF($W1188,VLOOKUP($B1188,项目阶段与里程碑!$B:$E,3,FALSE),"")</f>
        <v/>
      </c>
      <c r="Z1188" s="32" t="str">
        <f>IF($W1188,VLOOKUP($B1188,项目阶段与里程碑!$B:$E,4,FALSE),"")</f>
        <v/>
      </c>
      <c r="AA1188" t="e">
        <f>VLOOKUP(F1188,内部通讯录!$B:$F,5,FALSE)</f>
        <v>#N/A</v>
      </c>
      <c r="AB1188" t="str">
        <f>IFERROR(VLOOKUP($AA1188,项目参数!$I$14:$J$21,2,FALSE),"")</f>
        <v/>
      </c>
    </row>
    <row r="1189" spans="1:28">
      <c r="A1189" s="8"/>
      <c r="B1189" s="8"/>
      <c r="C1189" s="8"/>
      <c r="D1189" s="8"/>
      <c r="E1189" s="8"/>
      <c r="F1189" s="8"/>
      <c r="G1189" s="8"/>
      <c r="H1189" s="116"/>
      <c r="I1189" s="40"/>
      <c r="J1189" s="120" t="str">
        <f>IF(AND($H1189&gt;0,$I1189&lt;&gt;"",$I1189&gt;40000),IFERROR(WORKDAY.INTL($I1189,INT(($H1189+项目参数!$J$29-1)/项目参数!$J$29)-1,1,项目参数!$B$2:$B$200),WORKDAY($I1189,INT(($H1189+项目参数!$J$29-1)/项目参数!$J$29)-1,1)),"")</f>
        <v/>
      </c>
      <c r="K1189" s="121" t="str">
        <f>IF(AND($L1189&lt;&gt;"",$L1189&gt;40000,$M1189&lt;&gt;"",$M1189&gt;40000),(1+IFERROR(NETWORKDAYS.INTL($L1189,$M1189,1,项目参数!$B$2:$B$200),NETWORKDAYS($L1189,$M1189,1)))*项目参数!$J$29,"")</f>
        <v/>
      </c>
      <c r="L1189" s="40"/>
      <c r="M1189" s="40"/>
      <c r="N1189" s="58"/>
      <c r="O1189" s="61"/>
      <c r="W1189" s="98" t="b">
        <f t="shared" si="18"/>
        <v>0</v>
      </c>
      <c r="Y1189" s="32" t="str">
        <f>IF($W1189,VLOOKUP($B1189,项目阶段与里程碑!$B:$E,3,FALSE),"")</f>
        <v/>
      </c>
      <c r="Z1189" s="32" t="str">
        <f>IF($W1189,VLOOKUP($B1189,项目阶段与里程碑!$B:$E,4,FALSE),"")</f>
        <v/>
      </c>
      <c r="AA1189" t="e">
        <f>VLOOKUP(F1189,内部通讯录!$B:$F,5,FALSE)</f>
        <v>#N/A</v>
      </c>
      <c r="AB1189" t="str">
        <f>IFERROR(VLOOKUP($AA1189,项目参数!$I$14:$J$21,2,FALSE),"")</f>
        <v/>
      </c>
    </row>
    <row r="1190" spans="1:28">
      <c r="A1190" s="8"/>
      <c r="B1190" s="8"/>
      <c r="C1190" s="8"/>
      <c r="D1190" s="8"/>
      <c r="E1190" s="8"/>
      <c r="F1190" s="8"/>
      <c r="G1190" s="8"/>
      <c r="H1190" s="116"/>
      <c r="I1190" s="40"/>
      <c r="J1190" s="120" t="str">
        <f>IF(AND($H1190&gt;0,$I1190&lt;&gt;"",$I1190&gt;40000),IFERROR(WORKDAY.INTL($I1190,INT(($H1190+项目参数!$J$29-1)/项目参数!$J$29)-1,1,项目参数!$B$2:$B$200),WORKDAY($I1190,INT(($H1190+项目参数!$J$29-1)/项目参数!$J$29)-1,1)),"")</f>
        <v/>
      </c>
      <c r="K1190" s="121" t="str">
        <f>IF(AND($L1190&lt;&gt;"",$L1190&gt;40000,$M1190&lt;&gt;"",$M1190&gt;40000),(1+IFERROR(NETWORKDAYS.INTL($L1190,$M1190,1,项目参数!$B$2:$B$200),NETWORKDAYS($L1190,$M1190,1)))*项目参数!$J$29,"")</f>
        <v/>
      </c>
      <c r="L1190" s="40"/>
      <c r="M1190" s="40"/>
      <c r="N1190" s="58"/>
      <c r="O1190" s="61"/>
      <c r="W1190" s="98" t="b">
        <f t="shared" si="18"/>
        <v>0</v>
      </c>
      <c r="Y1190" s="32" t="str">
        <f>IF($W1190,VLOOKUP($B1190,项目阶段与里程碑!$B:$E,3,FALSE),"")</f>
        <v/>
      </c>
      <c r="Z1190" s="32" t="str">
        <f>IF($W1190,VLOOKUP($B1190,项目阶段与里程碑!$B:$E,4,FALSE),"")</f>
        <v/>
      </c>
      <c r="AA1190" t="e">
        <f>VLOOKUP(F1190,内部通讯录!$B:$F,5,FALSE)</f>
        <v>#N/A</v>
      </c>
      <c r="AB1190" t="str">
        <f>IFERROR(VLOOKUP($AA1190,项目参数!$I$14:$J$21,2,FALSE),"")</f>
        <v/>
      </c>
    </row>
    <row r="1191" spans="1:28">
      <c r="A1191" s="8"/>
      <c r="B1191" s="8"/>
      <c r="C1191" s="8"/>
      <c r="D1191" s="8"/>
      <c r="E1191" s="8"/>
      <c r="F1191" s="8"/>
      <c r="G1191" s="8"/>
      <c r="H1191" s="116"/>
      <c r="I1191" s="40"/>
      <c r="J1191" s="120" t="str">
        <f>IF(AND($H1191&gt;0,$I1191&lt;&gt;"",$I1191&gt;40000),IFERROR(WORKDAY.INTL($I1191,INT(($H1191+项目参数!$J$29-1)/项目参数!$J$29)-1,1,项目参数!$B$2:$B$200),WORKDAY($I1191,INT(($H1191+项目参数!$J$29-1)/项目参数!$J$29)-1,1)),"")</f>
        <v/>
      </c>
      <c r="K1191" s="121" t="str">
        <f>IF(AND($L1191&lt;&gt;"",$L1191&gt;40000,$M1191&lt;&gt;"",$M1191&gt;40000),(1+IFERROR(NETWORKDAYS.INTL($L1191,$M1191,1,项目参数!$B$2:$B$200),NETWORKDAYS($L1191,$M1191,1)))*项目参数!$J$29,"")</f>
        <v/>
      </c>
      <c r="L1191" s="40"/>
      <c r="M1191" s="40"/>
      <c r="N1191" s="58"/>
      <c r="O1191" s="61"/>
      <c r="W1191" s="98" t="b">
        <f t="shared" si="18"/>
        <v>0</v>
      </c>
      <c r="Y1191" s="32" t="str">
        <f>IF($W1191,VLOOKUP($B1191,项目阶段与里程碑!$B:$E,3,FALSE),"")</f>
        <v/>
      </c>
      <c r="Z1191" s="32" t="str">
        <f>IF($W1191,VLOOKUP($B1191,项目阶段与里程碑!$B:$E,4,FALSE),"")</f>
        <v/>
      </c>
      <c r="AA1191" t="e">
        <f>VLOOKUP(F1191,内部通讯录!$B:$F,5,FALSE)</f>
        <v>#N/A</v>
      </c>
      <c r="AB1191" t="str">
        <f>IFERROR(VLOOKUP($AA1191,项目参数!$I$14:$J$21,2,FALSE),"")</f>
        <v/>
      </c>
    </row>
    <row r="1192" spans="1:28">
      <c r="A1192" s="8"/>
      <c r="B1192" s="8"/>
      <c r="C1192" s="8"/>
      <c r="D1192" s="8"/>
      <c r="E1192" s="8"/>
      <c r="F1192" s="8"/>
      <c r="G1192" s="8"/>
      <c r="H1192" s="116"/>
      <c r="I1192" s="40"/>
      <c r="J1192" s="120" t="str">
        <f>IF(AND($H1192&gt;0,$I1192&lt;&gt;"",$I1192&gt;40000),IFERROR(WORKDAY.INTL($I1192,INT(($H1192+项目参数!$J$29-1)/项目参数!$J$29)-1,1,项目参数!$B$2:$B$200),WORKDAY($I1192,INT(($H1192+项目参数!$J$29-1)/项目参数!$J$29)-1,1)),"")</f>
        <v/>
      </c>
      <c r="K1192" s="121" t="str">
        <f>IF(AND($L1192&lt;&gt;"",$L1192&gt;40000,$M1192&lt;&gt;"",$M1192&gt;40000),(1+IFERROR(NETWORKDAYS.INTL($L1192,$M1192,1,项目参数!$B$2:$B$200),NETWORKDAYS($L1192,$M1192,1)))*项目参数!$J$29,"")</f>
        <v/>
      </c>
      <c r="L1192" s="40"/>
      <c r="M1192" s="40"/>
      <c r="N1192" s="58"/>
      <c r="O1192" s="61"/>
      <c r="W1192" s="98" t="b">
        <f t="shared" si="18"/>
        <v>0</v>
      </c>
      <c r="Y1192" s="32" t="str">
        <f>IF($W1192,VLOOKUP($B1192,项目阶段与里程碑!$B:$E,3,FALSE),"")</f>
        <v/>
      </c>
      <c r="Z1192" s="32" t="str">
        <f>IF($W1192,VLOOKUP($B1192,项目阶段与里程碑!$B:$E,4,FALSE),"")</f>
        <v/>
      </c>
      <c r="AA1192" t="e">
        <f>VLOOKUP(F1192,内部通讯录!$B:$F,5,FALSE)</f>
        <v>#N/A</v>
      </c>
      <c r="AB1192" t="str">
        <f>IFERROR(VLOOKUP($AA1192,项目参数!$I$14:$J$21,2,FALSE),"")</f>
        <v/>
      </c>
    </row>
    <row r="1193" spans="1:28">
      <c r="A1193" s="8"/>
      <c r="B1193" s="8"/>
      <c r="C1193" s="8"/>
      <c r="D1193" s="8"/>
      <c r="E1193" s="8"/>
      <c r="F1193" s="8"/>
      <c r="G1193" s="8"/>
      <c r="H1193" s="116"/>
      <c r="I1193" s="40"/>
      <c r="J1193" s="120" t="str">
        <f>IF(AND($H1193&gt;0,$I1193&lt;&gt;"",$I1193&gt;40000),IFERROR(WORKDAY.INTL($I1193,INT(($H1193+项目参数!$J$29-1)/项目参数!$J$29)-1,1,项目参数!$B$2:$B$200),WORKDAY($I1193,INT(($H1193+项目参数!$J$29-1)/项目参数!$J$29)-1,1)),"")</f>
        <v/>
      </c>
      <c r="K1193" s="121" t="str">
        <f>IF(AND($L1193&lt;&gt;"",$L1193&gt;40000,$M1193&lt;&gt;"",$M1193&gt;40000),(1+IFERROR(NETWORKDAYS.INTL($L1193,$M1193,1,项目参数!$B$2:$B$200),NETWORKDAYS($L1193,$M1193,1)))*项目参数!$J$29,"")</f>
        <v/>
      </c>
      <c r="L1193" s="40"/>
      <c r="M1193" s="40"/>
      <c r="N1193" s="58"/>
      <c r="O1193" s="61"/>
      <c r="W1193" s="98" t="b">
        <f t="shared" si="18"/>
        <v>0</v>
      </c>
      <c r="Y1193" s="32" t="str">
        <f>IF($W1193,VLOOKUP($B1193,项目阶段与里程碑!$B:$E,3,FALSE),"")</f>
        <v/>
      </c>
      <c r="Z1193" s="32" t="str">
        <f>IF($W1193,VLOOKUP($B1193,项目阶段与里程碑!$B:$E,4,FALSE),"")</f>
        <v/>
      </c>
      <c r="AA1193" t="e">
        <f>VLOOKUP(F1193,内部通讯录!$B:$F,5,FALSE)</f>
        <v>#N/A</v>
      </c>
      <c r="AB1193" t="str">
        <f>IFERROR(VLOOKUP($AA1193,项目参数!$I$14:$J$21,2,FALSE),"")</f>
        <v/>
      </c>
    </row>
    <row r="1194" spans="1:28">
      <c r="A1194" s="8"/>
      <c r="B1194" s="8"/>
      <c r="C1194" s="8"/>
      <c r="D1194" s="8"/>
      <c r="E1194" s="8"/>
      <c r="F1194" s="8"/>
      <c r="G1194" s="8"/>
      <c r="H1194" s="116"/>
      <c r="I1194" s="40"/>
      <c r="J1194" s="120" t="str">
        <f>IF(AND($H1194&gt;0,$I1194&lt;&gt;"",$I1194&gt;40000),IFERROR(WORKDAY.INTL($I1194,INT(($H1194+项目参数!$J$29-1)/项目参数!$J$29)-1,1,项目参数!$B$2:$B$200),WORKDAY($I1194,INT(($H1194+项目参数!$J$29-1)/项目参数!$J$29)-1,1)),"")</f>
        <v/>
      </c>
      <c r="K1194" s="121" t="str">
        <f>IF(AND($L1194&lt;&gt;"",$L1194&gt;40000,$M1194&lt;&gt;"",$M1194&gt;40000),(1+IFERROR(NETWORKDAYS.INTL($L1194,$M1194,1,项目参数!$B$2:$B$200),NETWORKDAYS($L1194,$M1194,1)))*项目参数!$J$29,"")</f>
        <v/>
      </c>
      <c r="L1194" s="40"/>
      <c r="M1194" s="40"/>
      <c r="N1194" s="58"/>
      <c r="O1194" s="61"/>
      <c r="W1194" s="98" t="b">
        <f t="shared" si="18"/>
        <v>0</v>
      </c>
      <c r="Y1194" s="32" t="str">
        <f>IF($W1194,VLOOKUP($B1194,项目阶段与里程碑!$B:$E,3,FALSE),"")</f>
        <v/>
      </c>
      <c r="Z1194" s="32" t="str">
        <f>IF($W1194,VLOOKUP($B1194,项目阶段与里程碑!$B:$E,4,FALSE),"")</f>
        <v/>
      </c>
      <c r="AA1194" t="e">
        <f>VLOOKUP(F1194,内部通讯录!$B:$F,5,FALSE)</f>
        <v>#N/A</v>
      </c>
      <c r="AB1194" t="str">
        <f>IFERROR(VLOOKUP($AA1194,项目参数!$I$14:$J$21,2,FALSE),"")</f>
        <v/>
      </c>
    </row>
    <row r="1195" spans="1:28">
      <c r="A1195" s="8"/>
      <c r="B1195" s="8"/>
      <c r="C1195" s="8"/>
      <c r="D1195" s="8"/>
      <c r="E1195" s="8"/>
      <c r="F1195" s="8"/>
      <c r="G1195" s="8"/>
      <c r="H1195" s="116"/>
      <c r="I1195" s="40"/>
      <c r="J1195" s="120" t="str">
        <f>IF(AND($H1195&gt;0,$I1195&lt;&gt;"",$I1195&gt;40000),IFERROR(WORKDAY.INTL($I1195,INT(($H1195+项目参数!$J$29-1)/项目参数!$J$29)-1,1,项目参数!$B$2:$B$200),WORKDAY($I1195,INT(($H1195+项目参数!$J$29-1)/项目参数!$J$29)-1,1)),"")</f>
        <v/>
      </c>
      <c r="K1195" s="121" t="str">
        <f>IF(AND($L1195&lt;&gt;"",$L1195&gt;40000,$M1195&lt;&gt;"",$M1195&gt;40000),(1+IFERROR(NETWORKDAYS.INTL($L1195,$M1195,1,项目参数!$B$2:$B$200),NETWORKDAYS($L1195,$M1195,1)))*项目参数!$J$29,"")</f>
        <v/>
      </c>
      <c r="L1195" s="40"/>
      <c r="M1195" s="40"/>
      <c r="N1195" s="58"/>
      <c r="O1195" s="61"/>
      <c r="W1195" s="98" t="b">
        <f t="shared" si="18"/>
        <v>0</v>
      </c>
      <c r="Y1195" s="32" t="str">
        <f>IF($W1195,VLOOKUP($B1195,项目阶段与里程碑!$B:$E,3,FALSE),"")</f>
        <v/>
      </c>
      <c r="Z1195" s="32" t="str">
        <f>IF($W1195,VLOOKUP($B1195,项目阶段与里程碑!$B:$E,4,FALSE),"")</f>
        <v/>
      </c>
      <c r="AA1195" t="e">
        <f>VLOOKUP(F1195,内部通讯录!$B:$F,5,FALSE)</f>
        <v>#N/A</v>
      </c>
      <c r="AB1195" t="str">
        <f>IFERROR(VLOOKUP($AA1195,项目参数!$I$14:$J$21,2,FALSE),"")</f>
        <v/>
      </c>
    </row>
    <row r="1196" spans="1:28">
      <c r="A1196" s="8"/>
      <c r="B1196" s="8"/>
      <c r="C1196" s="8"/>
      <c r="D1196" s="8"/>
      <c r="E1196" s="8"/>
      <c r="F1196" s="8"/>
      <c r="G1196" s="8"/>
      <c r="H1196" s="116"/>
      <c r="I1196" s="40"/>
      <c r="J1196" s="120" t="str">
        <f>IF(AND($H1196&gt;0,$I1196&lt;&gt;"",$I1196&gt;40000),IFERROR(WORKDAY.INTL($I1196,INT(($H1196+项目参数!$J$29-1)/项目参数!$J$29)-1,1,项目参数!$B$2:$B$200),WORKDAY($I1196,INT(($H1196+项目参数!$J$29-1)/项目参数!$J$29)-1,1)),"")</f>
        <v/>
      </c>
      <c r="K1196" s="121" t="str">
        <f>IF(AND($L1196&lt;&gt;"",$L1196&gt;40000,$M1196&lt;&gt;"",$M1196&gt;40000),(1+IFERROR(NETWORKDAYS.INTL($L1196,$M1196,1,项目参数!$B$2:$B$200),NETWORKDAYS($L1196,$M1196,1)))*项目参数!$J$29,"")</f>
        <v/>
      </c>
      <c r="L1196" s="40"/>
      <c r="M1196" s="40"/>
      <c r="N1196" s="58"/>
      <c r="O1196" s="61"/>
      <c r="W1196" s="98" t="b">
        <f t="shared" si="18"/>
        <v>0</v>
      </c>
      <c r="Y1196" s="32" t="str">
        <f>IF($W1196,VLOOKUP($B1196,项目阶段与里程碑!$B:$E,3,FALSE),"")</f>
        <v/>
      </c>
      <c r="Z1196" s="32" t="str">
        <f>IF($W1196,VLOOKUP($B1196,项目阶段与里程碑!$B:$E,4,FALSE),"")</f>
        <v/>
      </c>
      <c r="AA1196" t="e">
        <f>VLOOKUP(F1196,内部通讯录!$B:$F,5,FALSE)</f>
        <v>#N/A</v>
      </c>
      <c r="AB1196" t="str">
        <f>IFERROR(VLOOKUP($AA1196,项目参数!$I$14:$J$21,2,FALSE),"")</f>
        <v/>
      </c>
    </row>
    <row r="1197" spans="1:28">
      <c r="A1197" s="8"/>
      <c r="B1197" s="8"/>
      <c r="C1197" s="8"/>
      <c r="D1197" s="8"/>
      <c r="E1197" s="8"/>
      <c r="F1197" s="8"/>
      <c r="G1197" s="8"/>
      <c r="H1197" s="116"/>
      <c r="I1197" s="40"/>
      <c r="J1197" s="120" t="str">
        <f>IF(AND($H1197&gt;0,$I1197&lt;&gt;"",$I1197&gt;40000),IFERROR(WORKDAY.INTL($I1197,INT(($H1197+项目参数!$J$29-1)/项目参数!$J$29)-1,1,项目参数!$B$2:$B$200),WORKDAY($I1197,INT(($H1197+项目参数!$J$29-1)/项目参数!$J$29)-1,1)),"")</f>
        <v/>
      </c>
      <c r="K1197" s="121" t="str">
        <f>IF(AND($L1197&lt;&gt;"",$L1197&gt;40000,$M1197&lt;&gt;"",$M1197&gt;40000),(1+IFERROR(NETWORKDAYS.INTL($L1197,$M1197,1,项目参数!$B$2:$B$200),NETWORKDAYS($L1197,$M1197,1)))*项目参数!$J$29,"")</f>
        <v/>
      </c>
      <c r="L1197" s="40"/>
      <c r="M1197" s="40"/>
      <c r="N1197" s="58"/>
      <c r="O1197" s="61"/>
      <c r="W1197" s="98" t="b">
        <f t="shared" si="18"/>
        <v>0</v>
      </c>
      <c r="Y1197" s="32" t="str">
        <f>IF($W1197,VLOOKUP($B1197,项目阶段与里程碑!$B:$E,3,FALSE),"")</f>
        <v/>
      </c>
      <c r="Z1197" s="32" t="str">
        <f>IF($W1197,VLOOKUP($B1197,项目阶段与里程碑!$B:$E,4,FALSE),"")</f>
        <v/>
      </c>
      <c r="AA1197" t="e">
        <f>VLOOKUP(F1197,内部通讯录!$B:$F,5,FALSE)</f>
        <v>#N/A</v>
      </c>
      <c r="AB1197" t="str">
        <f>IFERROR(VLOOKUP($AA1197,项目参数!$I$14:$J$21,2,FALSE),"")</f>
        <v/>
      </c>
    </row>
    <row r="1198" spans="1:28">
      <c r="A1198" s="8"/>
      <c r="B1198" s="8"/>
      <c r="C1198" s="8"/>
      <c r="D1198" s="8"/>
      <c r="E1198" s="8"/>
      <c r="F1198" s="8"/>
      <c r="G1198" s="8"/>
      <c r="H1198" s="116"/>
      <c r="I1198" s="40"/>
      <c r="J1198" s="120" t="str">
        <f>IF(AND($H1198&gt;0,$I1198&lt;&gt;"",$I1198&gt;40000),IFERROR(WORKDAY.INTL($I1198,INT(($H1198+项目参数!$J$29-1)/项目参数!$J$29)-1,1,项目参数!$B$2:$B$200),WORKDAY($I1198,INT(($H1198+项目参数!$J$29-1)/项目参数!$J$29)-1,1)),"")</f>
        <v/>
      </c>
      <c r="K1198" s="121" t="str">
        <f>IF(AND($L1198&lt;&gt;"",$L1198&gt;40000,$M1198&lt;&gt;"",$M1198&gt;40000),(1+IFERROR(NETWORKDAYS.INTL($L1198,$M1198,1,项目参数!$B$2:$B$200),NETWORKDAYS($L1198,$M1198,1)))*项目参数!$J$29,"")</f>
        <v/>
      </c>
      <c r="L1198" s="40"/>
      <c r="M1198" s="40"/>
      <c r="N1198" s="58"/>
      <c r="O1198" s="61"/>
      <c r="W1198" s="98" t="b">
        <f t="shared" si="18"/>
        <v>0</v>
      </c>
      <c r="Y1198" s="32" t="str">
        <f>IF($W1198,VLOOKUP($B1198,项目阶段与里程碑!$B:$E,3,FALSE),"")</f>
        <v/>
      </c>
      <c r="Z1198" s="32" t="str">
        <f>IF($W1198,VLOOKUP($B1198,项目阶段与里程碑!$B:$E,4,FALSE),"")</f>
        <v/>
      </c>
      <c r="AA1198" t="e">
        <f>VLOOKUP(F1198,内部通讯录!$B:$F,5,FALSE)</f>
        <v>#N/A</v>
      </c>
      <c r="AB1198" t="str">
        <f>IFERROR(VLOOKUP($AA1198,项目参数!$I$14:$J$21,2,FALSE),"")</f>
        <v/>
      </c>
    </row>
    <row r="1199" spans="1:28">
      <c r="A1199" s="8"/>
      <c r="B1199" s="8"/>
      <c r="C1199" s="8"/>
      <c r="D1199" s="8"/>
      <c r="E1199" s="8"/>
      <c r="F1199" s="8"/>
      <c r="G1199" s="8"/>
      <c r="H1199" s="116"/>
      <c r="I1199" s="40"/>
      <c r="J1199" s="120" t="str">
        <f>IF(AND($H1199&gt;0,$I1199&lt;&gt;"",$I1199&gt;40000),IFERROR(WORKDAY.INTL($I1199,INT(($H1199+项目参数!$J$29-1)/项目参数!$J$29)-1,1,项目参数!$B$2:$B$200),WORKDAY($I1199,INT(($H1199+项目参数!$J$29-1)/项目参数!$J$29)-1,1)),"")</f>
        <v/>
      </c>
      <c r="K1199" s="121" t="str">
        <f>IF(AND($L1199&lt;&gt;"",$L1199&gt;40000,$M1199&lt;&gt;"",$M1199&gt;40000),(1+IFERROR(NETWORKDAYS.INTL($L1199,$M1199,1,项目参数!$B$2:$B$200),NETWORKDAYS($L1199,$M1199,1)))*项目参数!$J$29,"")</f>
        <v/>
      </c>
      <c r="L1199" s="40"/>
      <c r="M1199" s="40"/>
      <c r="N1199" s="58"/>
      <c r="O1199" s="61"/>
      <c r="W1199" s="98" t="b">
        <f t="shared" si="18"/>
        <v>0</v>
      </c>
      <c r="Y1199" s="32" t="str">
        <f>IF($W1199,VLOOKUP($B1199,项目阶段与里程碑!$B:$E,3,FALSE),"")</f>
        <v/>
      </c>
      <c r="Z1199" s="32" t="str">
        <f>IF($W1199,VLOOKUP($B1199,项目阶段与里程碑!$B:$E,4,FALSE),"")</f>
        <v/>
      </c>
      <c r="AA1199" t="e">
        <f>VLOOKUP(F1199,内部通讯录!$B:$F,5,FALSE)</f>
        <v>#N/A</v>
      </c>
      <c r="AB1199" t="str">
        <f>IFERROR(VLOOKUP($AA1199,项目参数!$I$14:$J$21,2,FALSE),"")</f>
        <v/>
      </c>
    </row>
    <row r="1200" spans="1:28">
      <c r="A1200" s="8"/>
      <c r="B1200" s="8"/>
      <c r="C1200" s="8"/>
      <c r="D1200" s="8"/>
      <c r="E1200" s="8"/>
      <c r="F1200" s="8"/>
      <c r="G1200" s="8"/>
      <c r="H1200" s="116"/>
      <c r="I1200" s="40"/>
      <c r="J1200" s="120" t="str">
        <f>IF(AND($H1200&gt;0,$I1200&lt;&gt;"",$I1200&gt;40000),IFERROR(WORKDAY.INTL($I1200,INT(($H1200+项目参数!$J$29-1)/项目参数!$J$29)-1,1,项目参数!$B$2:$B$200),WORKDAY($I1200,INT(($H1200+项目参数!$J$29-1)/项目参数!$J$29)-1,1)),"")</f>
        <v/>
      </c>
      <c r="K1200" s="121" t="str">
        <f>IF(AND($L1200&lt;&gt;"",$L1200&gt;40000,$M1200&lt;&gt;"",$M1200&gt;40000),(1+IFERROR(NETWORKDAYS.INTL($L1200,$M1200,1,项目参数!$B$2:$B$200),NETWORKDAYS($L1200,$M1200,1)))*项目参数!$J$29,"")</f>
        <v/>
      </c>
      <c r="L1200" s="40"/>
      <c r="M1200" s="40"/>
      <c r="N1200" s="58"/>
      <c r="O1200" s="61"/>
      <c r="W1200" s="98" t="b">
        <f t="shared" si="18"/>
        <v>0</v>
      </c>
      <c r="Y1200" s="32" t="str">
        <f>IF($W1200,VLOOKUP($B1200,项目阶段与里程碑!$B:$E,3,FALSE),"")</f>
        <v/>
      </c>
      <c r="Z1200" s="32" t="str">
        <f>IF($W1200,VLOOKUP($B1200,项目阶段与里程碑!$B:$E,4,FALSE),"")</f>
        <v/>
      </c>
      <c r="AA1200" t="e">
        <f>VLOOKUP(F1200,内部通讯录!$B:$F,5,FALSE)</f>
        <v>#N/A</v>
      </c>
      <c r="AB1200" t="str">
        <f>IFERROR(VLOOKUP($AA1200,项目参数!$I$14:$J$21,2,FALSE),"")</f>
        <v/>
      </c>
    </row>
    <row r="1201" spans="1:28">
      <c r="A1201" s="8"/>
      <c r="B1201" s="8"/>
      <c r="C1201" s="8"/>
      <c r="D1201" s="8"/>
      <c r="E1201" s="8"/>
      <c r="F1201" s="8"/>
      <c r="G1201" s="8"/>
      <c r="H1201" s="116"/>
      <c r="I1201" s="40"/>
      <c r="J1201" s="120" t="str">
        <f>IF(AND($H1201&gt;0,$I1201&lt;&gt;"",$I1201&gt;40000),IFERROR(WORKDAY.INTL($I1201,INT(($H1201+项目参数!$J$29-1)/项目参数!$J$29)-1,1,项目参数!$B$2:$B$200),WORKDAY($I1201,INT(($H1201+项目参数!$J$29-1)/项目参数!$J$29)-1,1)),"")</f>
        <v/>
      </c>
      <c r="K1201" s="121" t="str">
        <f>IF(AND($L1201&lt;&gt;"",$L1201&gt;40000,$M1201&lt;&gt;"",$M1201&gt;40000),(1+IFERROR(NETWORKDAYS.INTL($L1201,$M1201,1,项目参数!$B$2:$B$200),NETWORKDAYS($L1201,$M1201,1)))*项目参数!$J$29,"")</f>
        <v/>
      </c>
      <c r="L1201" s="40"/>
      <c r="M1201" s="40"/>
      <c r="N1201" s="58"/>
      <c r="O1201" s="61"/>
      <c r="W1201" s="98" t="b">
        <f t="shared" si="18"/>
        <v>0</v>
      </c>
      <c r="Y1201" s="32" t="str">
        <f>IF($W1201,VLOOKUP($B1201,项目阶段与里程碑!$B:$E,3,FALSE),"")</f>
        <v/>
      </c>
      <c r="Z1201" s="32" t="str">
        <f>IF($W1201,VLOOKUP($B1201,项目阶段与里程碑!$B:$E,4,FALSE),"")</f>
        <v/>
      </c>
      <c r="AA1201" t="e">
        <f>VLOOKUP(F1201,内部通讯录!$B:$F,5,FALSE)</f>
        <v>#N/A</v>
      </c>
      <c r="AB1201" t="str">
        <f>IFERROR(VLOOKUP($AA1201,项目参数!$I$14:$J$21,2,FALSE),"")</f>
        <v/>
      </c>
    </row>
    <row r="1202" spans="1:28">
      <c r="A1202" s="8"/>
      <c r="B1202" s="8"/>
      <c r="C1202" s="8"/>
      <c r="D1202" s="8"/>
      <c r="E1202" s="8"/>
      <c r="F1202" s="8"/>
      <c r="G1202" s="8"/>
      <c r="H1202" s="116"/>
      <c r="I1202" s="40"/>
      <c r="J1202" s="120" t="str">
        <f>IF(AND($H1202&gt;0,$I1202&lt;&gt;"",$I1202&gt;40000),IFERROR(WORKDAY.INTL($I1202,INT(($H1202+项目参数!$J$29-1)/项目参数!$J$29)-1,1,项目参数!$B$2:$B$200),WORKDAY($I1202,INT(($H1202+项目参数!$J$29-1)/项目参数!$J$29)-1,1)),"")</f>
        <v/>
      </c>
      <c r="K1202" s="121" t="str">
        <f>IF(AND($L1202&lt;&gt;"",$L1202&gt;40000,$M1202&lt;&gt;"",$M1202&gt;40000),(1+IFERROR(NETWORKDAYS.INTL($L1202,$M1202,1,项目参数!$B$2:$B$200),NETWORKDAYS($L1202,$M1202,1)))*项目参数!$J$29,"")</f>
        <v/>
      </c>
      <c r="L1202" s="40"/>
      <c r="M1202" s="40"/>
      <c r="N1202" s="58"/>
      <c r="O1202" s="61"/>
      <c r="W1202" s="98" t="b">
        <f t="shared" si="18"/>
        <v>0</v>
      </c>
      <c r="Y1202" s="32" t="str">
        <f>IF($W1202,VLOOKUP($B1202,项目阶段与里程碑!$B:$E,3,FALSE),"")</f>
        <v/>
      </c>
      <c r="Z1202" s="32" t="str">
        <f>IF($W1202,VLOOKUP($B1202,项目阶段与里程碑!$B:$E,4,FALSE),"")</f>
        <v/>
      </c>
      <c r="AA1202" t="e">
        <f>VLOOKUP(F1202,内部通讯录!$B:$F,5,FALSE)</f>
        <v>#N/A</v>
      </c>
      <c r="AB1202" t="str">
        <f>IFERROR(VLOOKUP($AA1202,项目参数!$I$14:$J$21,2,FALSE),"")</f>
        <v/>
      </c>
    </row>
    <row r="1203" spans="1:28">
      <c r="A1203" s="8"/>
      <c r="B1203" s="8"/>
      <c r="C1203" s="8"/>
      <c r="D1203" s="8"/>
      <c r="E1203" s="8"/>
      <c r="F1203" s="8"/>
      <c r="G1203" s="8"/>
      <c r="H1203" s="116"/>
      <c r="I1203" s="40"/>
      <c r="J1203" s="120" t="str">
        <f>IF(AND($H1203&gt;0,$I1203&lt;&gt;"",$I1203&gt;40000),IFERROR(WORKDAY.INTL($I1203,INT(($H1203+项目参数!$J$29-1)/项目参数!$J$29)-1,1,项目参数!$B$2:$B$200),WORKDAY($I1203,INT(($H1203+项目参数!$J$29-1)/项目参数!$J$29)-1,1)),"")</f>
        <v/>
      </c>
      <c r="K1203" s="121" t="str">
        <f>IF(AND($L1203&lt;&gt;"",$L1203&gt;40000,$M1203&lt;&gt;"",$M1203&gt;40000),(1+IFERROR(NETWORKDAYS.INTL($L1203,$M1203,1,项目参数!$B$2:$B$200),NETWORKDAYS($L1203,$M1203,1)))*项目参数!$J$29,"")</f>
        <v/>
      </c>
      <c r="L1203" s="40"/>
      <c r="M1203" s="40"/>
      <c r="N1203" s="58"/>
      <c r="O1203" s="61"/>
      <c r="W1203" s="98" t="b">
        <f t="shared" si="18"/>
        <v>0</v>
      </c>
      <c r="Y1203" s="32" t="str">
        <f>IF($W1203,VLOOKUP($B1203,项目阶段与里程碑!$B:$E,3,FALSE),"")</f>
        <v/>
      </c>
      <c r="Z1203" s="32" t="str">
        <f>IF($W1203,VLOOKUP($B1203,项目阶段与里程碑!$B:$E,4,FALSE),"")</f>
        <v/>
      </c>
      <c r="AA1203" t="e">
        <f>VLOOKUP(F1203,内部通讯录!$B:$F,5,FALSE)</f>
        <v>#N/A</v>
      </c>
      <c r="AB1203" t="str">
        <f>IFERROR(VLOOKUP($AA1203,项目参数!$I$14:$J$21,2,FALSE),"")</f>
        <v/>
      </c>
    </row>
    <row r="1204" spans="1:28">
      <c r="A1204" s="8"/>
      <c r="B1204" s="8"/>
      <c r="C1204" s="8"/>
      <c r="D1204" s="8"/>
      <c r="E1204" s="8"/>
      <c r="F1204" s="8"/>
      <c r="G1204" s="8"/>
      <c r="H1204" s="116"/>
      <c r="I1204" s="40"/>
      <c r="J1204" s="120" t="str">
        <f>IF(AND($H1204&gt;0,$I1204&lt;&gt;"",$I1204&gt;40000),IFERROR(WORKDAY.INTL($I1204,INT(($H1204+项目参数!$J$29-1)/项目参数!$J$29)-1,1,项目参数!$B$2:$B$200),WORKDAY($I1204,INT(($H1204+项目参数!$J$29-1)/项目参数!$J$29)-1,1)),"")</f>
        <v/>
      </c>
      <c r="K1204" s="121" t="str">
        <f>IF(AND($L1204&lt;&gt;"",$L1204&gt;40000,$M1204&lt;&gt;"",$M1204&gt;40000),(1+IFERROR(NETWORKDAYS.INTL($L1204,$M1204,1,项目参数!$B$2:$B$200),NETWORKDAYS($L1204,$M1204,1)))*项目参数!$J$29,"")</f>
        <v/>
      </c>
      <c r="L1204" s="40"/>
      <c r="M1204" s="40"/>
      <c r="N1204" s="58"/>
      <c r="O1204" s="61"/>
      <c r="W1204" s="98" t="b">
        <f t="shared" si="18"/>
        <v>0</v>
      </c>
      <c r="Y1204" s="32" t="str">
        <f>IF($W1204,VLOOKUP($B1204,项目阶段与里程碑!$B:$E,3,FALSE),"")</f>
        <v/>
      </c>
      <c r="Z1204" s="32" t="str">
        <f>IF($W1204,VLOOKUP($B1204,项目阶段与里程碑!$B:$E,4,FALSE),"")</f>
        <v/>
      </c>
      <c r="AA1204" t="e">
        <f>VLOOKUP(F1204,内部通讯录!$B:$F,5,FALSE)</f>
        <v>#N/A</v>
      </c>
      <c r="AB1204" t="str">
        <f>IFERROR(VLOOKUP($AA1204,项目参数!$I$14:$J$21,2,FALSE),"")</f>
        <v/>
      </c>
    </row>
    <row r="1205" spans="1:28">
      <c r="A1205" s="8"/>
      <c r="B1205" s="8"/>
      <c r="C1205" s="8"/>
      <c r="D1205" s="8"/>
      <c r="E1205" s="8"/>
      <c r="F1205" s="8"/>
      <c r="G1205" s="8"/>
      <c r="H1205" s="116"/>
      <c r="I1205" s="40"/>
      <c r="J1205" s="120" t="str">
        <f>IF(AND($H1205&gt;0,$I1205&lt;&gt;"",$I1205&gt;40000),IFERROR(WORKDAY.INTL($I1205,INT(($H1205+项目参数!$J$29-1)/项目参数!$J$29)-1,1,项目参数!$B$2:$B$200),WORKDAY($I1205,INT(($H1205+项目参数!$J$29-1)/项目参数!$J$29)-1,1)),"")</f>
        <v/>
      </c>
      <c r="K1205" s="121" t="str">
        <f>IF(AND($L1205&lt;&gt;"",$L1205&gt;40000,$M1205&lt;&gt;"",$M1205&gt;40000),(1+IFERROR(NETWORKDAYS.INTL($L1205,$M1205,1,项目参数!$B$2:$B$200),NETWORKDAYS($L1205,$M1205,1)))*项目参数!$J$29,"")</f>
        <v/>
      </c>
      <c r="L1205" s="40"/>
      <c r="M1205" s="40"/>
      <c r="N1205" s="58"/>
      <c r="O1205" s="61"/>
      <c r="W1205" s="98" t="b">
        <f t="shared" si="18"/>
        <v>0</v>
      </c>
      <c r="Y1205" s="32" t="str">
        <f>IF($W1205,VLOOKUP($B1205,项目阶段与里程碑!$B:$E,3,FALSE),"")</f>
        <v/>
      </c>
      <c r="Z1205" s="32" t="str">
        <f>IF($W1205,VLOOKUP($B1205,项目阶段与里程碑!$B:$E,4,FALSE),"")</f>
        <v/>
      </c>
      <c r="AA1205" t="e">
        <f>VLOOKUP(F1205,内部通讯录!$B:$F,5,FALSE)</f>
        <v>#N/A</v>
      </c>
      <c r="AB1205" t="str">
        <f>IFERROR(VLOOKUP($AA1205,项目参数!$I$14:$J$21,2,FALSE),"")</f>
        <v/>
      </c>
    </row>
    <row r="1206" spans="1:28">
      <c r="A1206" s="8"/>
      <c r="B1206" s="8"/>
      <c r="C1206" s="8"/>
      <c r="D1206" s="8"/>
      <c r="E1206" s="8"/>
      <c r="F1206" s="8"/>
      <c r="G1206" s="8"/>
      <c r="H1206" s="116"/>
      <c r="I1206" s="40"/>
      <c r="J1206" s="120" t="str">
        <f>IF(AND($H1206&gt;0,$I1206&lt;&gt;"",$I1206&gt;40000),IFERROR(WORKDAY.INTL($I1206,INT(($H1206+项目参数!$J$29-1)/项目参数!$J$29)-1,1,项目参数!$B$2:$B$200),WORKDAY($I1206,INT(($H1206+项目参数!$J$29-1)/项目参数!$J$29)-1,1)),"")</f>
        <v/>
      </c>
      <c r="K1206" s="121" t="str">
        <f>IF(AND($L1206&lt;&gt;"",$L1206&gt;40000,$M1206&lt;&gt;"",$M1206&gt;40000),(1+IFERROR(NETWORKDAYS.INTL($L1206,$M1206,1,项目参数!$B$2:$B$200),NETWORKDAYS($L1206,$M1206,1)))*项目参数!$J$29,"")</f>
        <v/>
      </c>
      <c r="L1206" s="40"/>
      <c r="M1206" s="40"/>
      <c r="N1206" s="58"/>
      <c r="O1206" s="61"/>
      <c r="W1206" s="98" t="b">
        <f t="shared" si="18"/>
        <v>0</v>
      </c>
      <c r="Y1206" s="32" t="str">
        <f>IF($W1206,VLOOKUP($B1206,项目阶段与里程碑!$B:$E,3,FALSE),"")</f>
        <v/>
      </c>
      <c r="Z1206" s="32" t="str">
        <f>IF($W1206,VLOOKUP($B1206,项目阶段与里程碑!$B:$E,4,FALSE),"")</f>
        <v/>
      </c>
      <c r="AA1206" t="e">
        <f>VLOOKUP(F1206,内部通讯录!$B:$F,5,FALSE)</f>
        <v>#N/A</v>
      </c>
      <c r="AB1206" t="str">
        <f>IFERROR(VLOOKUP($AA1206,项目参数!$I$14:$J$21,2,FALSE),"")</f>
        <v/>
      </c>
    </row>
    <row r="1207" spans="1:28">
      <c r="A1207" s="8"/>
      <c r="B1207" s="8"/>
      <c r="C1207" s="8"/>
      <c r="D1207" s="8"/>
      <c r="E1207" s="8"/>
      <c r="F1207" s="8"/>
      <c r="G1207" s="8"/>
      <c r="H1207" s="116"/>
      <c r="I1207" s="40"/>
      <c r="J1207" s="120" t="str">
        <f>IF(AND($H1207&gt;0,$I1207&lt;&gt;"",$I1207&gt;40000),IFERROR(WORKDAY.INTL($I1207,INT(($H1207+项目参数!$J$29-1)/项目参数!$J$29)-1,1,项目参数!$B$2:$B$200),WORKDAY($I1207,INT(($H1207+项目参数!$J$29-1)/项目参数!$J$29)-1,1)),"")</f>
        <v/>
      </c>
      <c r="K1207" s="121" t="str">
        <f>IF(AND($L1207&lt;&gt;"",$L1207&gt;40000,$M1207&lt;&gt;"",$M1207&gt;40000),(1+IFERROR(NETWORKDAYS.INTL($L1207,$M1207,1,项目参数!$B$2:$B$200),NETWORKDAYS($L1207,$M1207,1)))*项目参数!$J$29,"")</f>
        <v/>
      </c>
      <c r="L1207" s="40"/>
      <c r="M1207" s="40"/>
      <c r="N1207" s="58"/>
      <c r="O1207" s="61"/>
      <c r="W1207" s="98" t="b">
        <f t="shared" si="18"/>
        <v>0</v>
      </c>
      <c r="Y1207" s="32" t="str">
        <f>IF($W1207,VLOOKUP($B1207,项目阶段与里程碑!$B:$E,3,FALSE),"")</f>
        <v/>
      </c>
      <c r="Z1207" s="32" t="str">
        <f>IF($W1207,VLOOKUP($B1207,项目阶段与里程碑!$B:$E,4,FALSE),"")</f>
        <v/>
      </c>
      <c r="AA1207" t="e">
        <f>VLOOKUP(F1207,内部通讯录!$B:$F,5,FALSE)</f>
        <v>#N/A</v>
      </c>
      <c r="AB1207" t="str">
        <f>IFERROR(VLOOKUP($AA1207,项目参数!$I$14:$J$21,2,FALSE),"")</f>
        <v/>
      </c>
    </row>
    <row r="1208" spans="1:28">
      <c r="A1208" s="8"/>
      <c r="B1208" s="8"/>
      <c r="C1208" s="8"/>
      <c r="D1208" s="8"/>
      <c r="E1208" s="8"/>
      <c r="F1208" s="8"/>
      <c r="G1208" s="8"/>
      <c r="H1208" s="116"/>
      <c r="I1208" s="40"/>
      <c r="J1208" s="120" t="str">
        <f>IF(AND($H1208&gt;0,$I1208&lt;&gt;"",$I1208&gt;40000),IFERROR(WORKDAY.INTL($I1208,INT(($H1208+项目参数!$J$29-1)/项目参数!$J$29)-1,1,项目参数!$B$2:$B$200),WORKDAY($I1208,INT(($H1208+项目参数!$J$29-1)/项目参数!$J$29)-1,1)),"")</f>
        <v/>
      </c>
      <c r="K1208" s="121" t="str">
        <f>IF(AND($L1208&lt;&gt;"",$L1208&gt;40000,$M1208&lt;&gt;"",$M1208&gt;40000),(1+IFERROR(NETWORKDAYS.INTL($L1208,$M1208,1,项目参数!$B$2:$B$200),NETWORKDAYS($L1208,$M1208,1)))*项目参数!$J$29,"")</f>
        <v/>
      </c>
      <c r="L1208" s="40"/>
      <c r="M1208" s="40"/>
      <c r="N1208" s="58"/>
      <c r="O1208" s="61"/>
      <c r="W1208" s="98" t="b">
        <f t="shared" si="18"/>
        <v>0</v>
      </c>
      <c r="Y1208" s="32" t="str">
        <f>IF($W1208,VLOOKUP($B1208,项目阶段与里程碑!$B:$E,3,FALSE),"")</f>
        <v/>
      </c>
      <c r="Z1208" s="32" t="str">
        <f>IF($W1208,VLOOKUP($B1208,项目阶段与里程碑!$B:$E,4,FALSE),"")</f>
        <v/>
      </c>
      <c r="AA1208" t="e">
        <f>VLOOKUP(F1208,内部通讯录!$B:$F,5,FALSE)</f>
        <v>#N/A</v>
      </c>
      <c r="AB1208" t="str">
        <f>IFERROR(VLOOKUP($AA1208,项目参数!$I$14:$J$21,2,FALSE),"")</f>
        <v/>
      </c>
    </row>
    <row r="1209" spans="1:28">
      <c r="A1209" s="8"/>
      <c r="B1209" s="8"/>
      <c r="C1209" s="8"/>
      <c r="D1209" s="8"/>
      <c r="E1209" s="8"/>
      <c r="F1209" s="8"/>
      <c r="G1209" s="8"/>
      <c r="H1209" s="116"/>
      <c r="I1209" s="40"/>
      <c r="J1209" s="120" t="str">
        <f>IF(AND($H1209&gt;0,$I1209&lt;&gt;"",$I1209&gt;40000),IFERROR(WORKDAY.INTL($I1209,INT(($H1209+项目参数!$J$29-1)/项目参数!$J$29)-1,1,项目参数!$B$2:$B$200),WORKDAY($I1209,INT(($H1209+项目参数!$J$29-1)/项目参数!$J$29)-1,1)),"")</f>
        <v/>
      </c>
      <c r="K1209" s="121" t="str">
        <f>IF(AND($L1209&lt;&gt;"",$L1209&gt;40000,$M1209&lt;&gt;"",$M1209&gt;40000),(1+IFERROR(NETWORKDAYS.INTL($L1209,$M1209,1,项目参数!$B$2:$B$200),NETWORKDAYS($L1209,$M1209,1)))*项目参数!$J$29,"")</f>
        <v/>
      </c>
      <c r="L1209" s="40"/>
      <c r="M1209" s="40"/>
      <c r="N1209" s="58"/>
      <c r="O1209" s="61"/>
      <c r="W1209" s="98" t="b">
        <f t="shared" si="18"/>
        <v>0</v>
      </c>
      <c r="Y1209" s="32" t="str">
        <f>IF($W1209,VLOOKUP($B1209,项目阶段与里程碑!$B:$E,3,FALSE),"")</f>
        <v/>
      </c>
      <c r="Z1209" s="32" t="str">
        <f>IF($W1209,VLOOKUP($B1209,项目阶段与里程碑!$B:$E,4,FALSE),"")</f>
        <v/>
      </c>
      <c r="AA1209" t="e">
        <f>VLOOKUP(F1209,内部通讯录!$B:$F,5,FALSE)</f>
        <v>#N/A</v>
      </c>
      <c r="AB1209" t="str">
        <f>IFERROR(VLOOKUP($AA1209,项目参数!$I$14:$J$21,2,FALSE),"")</f>
        <v/>
      </c>
    </row>
    <row r="1210" spans="1:28">
      <c r="A1210" s="8"/>
      <c r="B1210" s="8"/>
      <c r="C1210" s="8"/>
      <c r="D1210" s="8"/>
      <c r="E1210" s="8"/>
      <c r="F1210" s="8"/>
      <c r="G1210" s="8"/>
      <c r="H1210" s="116"/>
      <c r="I1210" s="40"/>
      <c r="J1210" s="120" t="str">
        <f>IF(AND($H1210&gt;0,$I1210&lt;&gt;"",$I1210&gt;40000),IFERROR(WORKDAY.INTL($I1210,INT(($H1210+项目参数!$J$29-1)/项目参数!$J$29)-1,1,项目参数!$B$2:$B$200),WORKDAY($I1210,INT(($H1210+项目参数!$J$29-1)/项目参数!$J$29)-1,1)),"")</f>
        <v/>
      </c>
      <c r="K1210" s="121" t="str">
        <f>IF(AND($L1210&lt;&gt;"",$L1210&gt;40000,$M1210&lt;&gt;"",$M1210&gt;40000),(1+IFERROR(NETWORKDAYS.INTL($L1210,$M1210,1,项目参数!$B$2:$B$200),NETWORKDAYS($L1210,$M1210,1)))*项目参数!$J$29,"")</f>
        <v/>
      </c>
      <c r="L1210" s="40"/>
      <c r="M1210" s="40"/>
      <c r="N1210" s="58"/>
      <c r="O1210" s="61"/>
      <c r="W1210" s="98" t="b">
        <f t="shared" si="18"/>
        <v>0</v>
      </c>
      <c r="Y1210" s="32" t="str">
        <f>IF($W1210,VLOOKUP($B1210,项目阶段与里程碑!$B:$E,3,FALSE),"")</f>
        <v/>
      </c>
      <c r="Z1210" s="32" t="str">
        <f>IF($W1210,VLOOKUP($B1210,项目阶段与里程碑!$B:$E,4,FALSE),"")</f>
        <v/>
      </c>
      <c r="AA1210" t="e">
        <f>VLOOKUP(F1210,内部通讯录!$B:$F,5,FALSE)</f>
        <v>#N/A</v>
      </c>
      <c r="AB1210" t="str">
        <f>IFERROR(VLOOKUP($AA1210,项目参数!$I$14:$J$21,2,FALSE),"")</f>
        <v/>
      </c>
    </row>
    <row r="1211" spans="1:28">
      <c r="A1211" s="8"/>
      <c r="B1211" s="8"/>
      <c r="C1211" s="8"/>
      <c r="D1211" s="8"/>
      <c r="E1211" s="8"/>
      <c r="F1211" s="8"/>
      <c r="G1211" s="8"/>
      <c r="H1211" s="116"/>
      <c r="I1211" s="40"/>
      <c r="J1211" s="120" t="str">
        <f>IF(AND($H1211&gt;0,$I1211&lt;&gt;"",$I1211&gt;40000),IFERROR(WORKDAY.INTL($I1211,INT(($H1211+项目参数!$J$29-1)/项目参数!$J$29)-1,1,项目参数!$B$2:$B$200),WORKDAY($I1211,INT(($H1211+项目参数!$J$29-1)/项目参数!$J$29)-1,1)),"")</f>
        <v/>
      </c>
      <c r="K1211" s="121" t="str">
        <f>IF(AND($L1211&lt;&gt;"",$L1211&gt;40000,$M1211&lt;&gt;"",$M1211&gt;40000),(1+IFERROR(NETWORKDAYS.INTL($L1211,$M1211,1,项目参数!$B$2:$B$200),NETWORKDAYS($L1211,$M1211,1)))*项目参数!$J$29,"")</f>
        <v/>
      </c>
      <c r="L1211" s="40"/>
      <c r="M1211" s="40"/>
      <c r="N1211" s="58"/>
      <c r="O1211" s="61"/>
      <c r="W1211" s="98" t="b">
        <f t="shared" si="18"/>
        <v>0</v>
      </c>
      <c r="Y1211" s="32" t="str">
        <f>IF($W1211,VLOOKUP($B1211,项目阶段与里程碑!$B:$E,3,FALSE),"")</f>
        <v/>
      </c>
      <c r="Z1211" s="32" t="str">
        <f>IF($W1211,VLOOKUP($B1211,项目阶段与里程碑!$B:$E,4,FALSE),"")</f>
        <v/>
      </c>
      <c r="AA1211" t="e">
        <f>VLOOKUP(F1211,内部通讯录!$B:$F,5,FALSE)</f>
        <v>#N/A</v>
      </c>
      <c r="AB1211" t="str">
        <f>IFERROR(VLOOKUP($AA1211,项目参数!$I$14:$J$21,2,FALSE),"")</f>
        <v/>
      </c>
    </row>
    <row r="1212" spans="1:28">
      <c r="A1212" s="8"/>
      <c r="B1212" s="8"/>
      <c r="C1212" s="8"/>
      <c r="D1212" s="8"/>
      <c r="E1212" s="8"/>
      <c r="F1212" s="8"/>
      <c r="G1212" s="8"/>
      <c r="H1212" s="116"/>
      <c r="I1212" s="40"/>
      <c r="J1212" s="120" t="str">
        <f>IF(AND($H1212&gt;0,$I1212&lt;&gt;"",$I1212&gt;40000),IFERROR(WORKDAY.INTL($I1212,INT(($H1212+项目参数!$J$29-1)/项目参数!$J$29)-1,1,项目参数!$B$2:$B$200),WORKDAY($I1212,INT(($H1212+项目参数!$J$29-1)/项目参数!$J$29)-1,1)),"")</f>
        <v/>
      </c>
      <c r="K1212" s="121" t="str">
        <f>IF(AND($L1212&lt;&gt;"",$L1212&gt;40000,$M1212&lt;&gt;"",$M1212&gt;40000),(1+IFERROR(NETWORKDAYS.INTL($L1212,$M1212,1,项目参数!$B$2:$B$200),NETWORKDAYS($L1212,$M1212,1)))*项目参数!$J$29,"")</f>
        <v/>
      </c>
      <c r="L1212" s="40"/>
      <c r="M1212" s="40"/>
      <c r="N1212" s="58"/>
      <c r="O1212" s="61"/>
      <c r="W1212" s="98" t="b">
        <f t="shared" si="18"/>
        <v>0</v>
      </c>
      <c r="Y1212" s="32" t="str">
        <f>IF($W1212,VLOOKUP($B1212,项目阶段与里程碑!$B:$E,3,FALSE),"")</f>
        <v/>
      </c>
      <c r="Z1212" s="32" t="str">
        <f>IF($W1212,VLOOKUP($B1212,项目阶段与里程碑!$B:$E,4,FALSE),"")</f>
        <v/>
      </c>
      <c r="AA1212" t="e">
        <f>VLOOKUP(F1212,内部通讯录!$B:$F,5,FALSE)</f>
        <v>#N/A</v>
      </c>
      <c r="AB1212" t="str">
        <f>IFERROR(VLOOKUP($AA1212,项目参数!$I$14:$J$21,2,FALSE),"")</f>
        <v/>
      </c>
    </row>
    <row r="1213" spans="1:28">
      <c r="A1213" s="8"/>
      <c r="B1213" s="8"/>
      <c r="C1213" s="8"/>
      <c r="D1213" s="8"/>
      <c r="E1213" s="8"/>
      <c r="F1213" s="8"/>
      <c r="G1213" s="8"/>
      <c r="H1213" s="116"/>
      <c r="I1213" s="40"/>
      <c r="J1213" s="120" t="str">
        <f>IF(AND($H1213&gt;0,$I1213&lt;&gt;"",$I1213&gt;40000),IFERROR(WORKDAY.INTL($I1213,INT(($H1213+项目参数!$J$29-1)/项目参数!$J$29)-1,1,项目参数!$B$2:$B$200),WORKDAY($I1213,INT(($H1213+项目参数!$J$29-1)/项目参数!$J$29)-1,1)),"")</f>
        <v/>
      </c>
      <c r="K1213" s="121" t="str">
        <f>IF(AND($L1213&lt;&gt;"",$L1213&gt;40000,$M1213&lt;&gt;"",$M1213&gt;40000),(1+IFERROR(NETWORKDAYS.INTL($L1213,$M1213,1,项目参数!$B$2:$B$200),NETWORKDAYS($L1213,$M1213,1)))*项目参数!$J$29,"")</f>
        <v/>
      </c>
      <c r="L1213" s="40"/>
      <c r="M1213" s="40"/>
      <c r="N1213" s="58"/>
      <c r="O1213" s="61"/>
      <c r="W1213" s="98" t="b">
        <f t="shared" si="18"/>
        <v>0</v>
      </c>
      <c r="Y1213" s="32" t="str">
        <f>IF($W1213,VLOOKUP($B1213,项目阶段与里程碑!$B:$E,3,FALSE),"")</f>
        <v/>
      </c>
      <c r="Z1213" s="32" t="str">
        <f>IF($W1213,VLOOKUP($B1213,项目阶段与里程碑!$B:$E,4,FALSE),"")</f>
        <v/>
      </c>
      <c r="AA1213" t="e">
        <f>VLOOKUP(F1213,内部通讯录!$B:$F,5,FALSE)</f>
        <v>#N/A</v>
      </c>
      <c r="AB1213" t="str">
        <f>IFERROR(VLOOKUP($AA1213,项目参数!$I$14:$J$21,2,FALSE),"")</f>
        <v/>
      </c>
    </row>
    <row r="1214" spans="1:28">
      <c r="A1214" s="8"/>
      <c r="B1214" s="8"/>
      <c r="C1214" s="8"/>
      <c r="D1214" s="8"/>
      <c r="E1214" s="8"/>
      <c r="F1214" s="8"/>
      <c r="G1214" s="8"/>
      <c r="H1214" s="116"/>
      <c r="I1214" s="40"/>
      <c r="J1214" s="120" t="str">
        <f>IF(AND($H1214&gt;0,$I1214&lt;&gt;"",$I1214&gt;40000),IFERROR(WORKDAY.INTL($I1214,INT(($H1214+项目参数!$J$29-1)/项目参数!$J$29)-1,1,项目参数!$B$2:$B$200),WORKDAY($I1214,INT(($H1214+项目参数!$J$29-1)/项目参数!$J$29)-1,1)),"")</f>
        <v/>
      </c>
      <c r="K1214" s="121" t="str">
        <f>IF(AND($L1214&lt;&gt;"",$L1214&gt;40000,$M1214&lt;&gt;"",$M1214&gt;40000),(1+IFERROR(NETWORKDAYS.INTL($L1214,$M1214,1,项目参数!$B$2:$B$200),NETWORKDAYS($L1214,$M1214,1)))*项目参数!$J$29,"")</f>
        <v/>
      </c>
      <c r="L1214" s="40"/>
      <c r="M1214" s="40"/>
      <c r="N1214" s="58"/>
      <c r="O1214" s="61"/>
      <c r="W1214" s="98" t="b">
        <f t="shared" si="18"/>
        <v>0</v>
      </c>
      <c r="Y1214" s="32" t="str">
        <f>IF($W1214,VLOOKUP($B1214,项目阶段与里程碑!$B:$E,3,FALSE),"")</f>
        <v/>
      </c>
      <c r="Z1214" s="32" t="str">
        <f>IF($W1214,VLOOKUP($B1214,项目阶段与里程碑!$B:$E,4,FALSE),"")</f>
        <v/>
      </c>
      <c r="AA1214" t="e">
        <f>VLOOKUP(F1214,内部通讯录!$B:$F,5,FALSE)</f>
        <v>#N/A</v>
      </c>
      <c r="AB1214" t="str">
        <f>IFERROR(VLOOKUP($AA1214,项目参数!$I$14:$J$21,2,FALSE),"")</f>
        <v/>
      </c>
    </row>
    <row r="1215" spans="1:28">
      <c r="A1215" s="8"/>
      <c r="B1215" s="8"/>
      <c r="C1215" s="8"/>
      <c r="D1215" s="8"/>
      <c r="E1215" s="8"/>
      <c r="F1215" s="8"/>
      <c r="G1215" s="8"/>
      <c r="H1215" s="116"/>
      <c r="I1215" s="40"/>
      <c r="J1215" s="120" t="str">
        <f>IF(AND($H1215&gt;0,$I1215&lt;&gt;"",$I1215&gt;40000),IFERROR(WORKDAY.INTL($I1215,INT(($H1215+项目参数!$J$29-1)/项目参数!$J$29)-1,1,项目参数!$B$2:$B$200),WORKDAY($I1215,INT(($H1215+项目参数!$J$29-1)/项目参数!$J$29)-1,1)),"")</f>
        <v/>
      </c>
      <c r="K1215" s="121" t="str">
        <f>IF(AND($L1215&lt;&gt;"",$L1215&gt;40000,$M1215&lt;&gt;"",$M1215&gt;40000),(1+IFERROR(NETWORKDAYS.INTL($L1215,$M1215,1,项目参数!$B$2:$B$200),NETWORKDAYS($L1215,$M1215,1)))*项目参数!$J$29,"")</f>
        <v/>
      </c>
      <c r="L1215" s="40"/>
      <c r="M1215" s="40"/>
      <c r="N1215" s="58"/>
      <c r="O1215" s="61"/>
      <c r="W1215" s="98" t="b">
        <f t="shared" si="18"/>
        <v>0</v>
      </c>
      <c r="Y1215" s="32" t="str">
        <f>IF($W1215,VLOOKUP($B1215,项目阶段与里程碑!$B:$E,3,FALSE),"")</f>
        <v/>
      </c>
      <c r="Z1215" s="32" t="str">
        <f>IF($W1215,VLOOKUP($B1215,项目阶段与里程碑!$B:$E,4,FALSE),"")</f>
        <v/>
      </c>
      <c r="AA1215" t="e">
        <f>VLOOKUP(F1215,内部通讯录!$B:$F,5,FALSE)</f>
        <v>#N/A</v>
      </c>
      <c r="AB1215" t="str">
        <f>IFERROR(VLOOKUP($AA1215,项目参数!$I$14:$J$21,2,FALSE),"")</f>
        <v/>
      </c>
    </row>
    <row r="1216" spans="1:28">
      <c r="A1216" s="8"/>
      <c r="B1216" s="8"/>
      <c r="C1216" s="8"/>
      <c r="D1216" s="8"/>
      <c r="E1216" s="8"/>
      <c r="F1216" s="8"/>
      <c r="G1216" s="8"/>
      <c r="H1216" s="116"/>
      <c r="I1216" s="40"/>
      <c r="J1216" s="120" t="str">
        <f>IF(AND($H1216&gt;0,$I1216&lt;&gt;"",$I1216&gt;40000),IFERROR(WORKDAY.INTL($I1216,INT(($H1216+项目参数!$J$29-1)/项目参数!$J$29)-1,1,项目参数!$B$2:$B$200),WORKDAY($I1216,INT(($H1216+项目参数!$J$29-1)/项目参数!$J$29)-1,1)),"")</f>
        <v/>
      </c>
      <c r="K1216" s="121" t="str">
        <f>IF(AND($L1216&lt;&gt;"",$L1216&gt;40000,$M1216&lt;&gt;"",$M1216&gt;40000),(1+IFERROR(NETWORKDAYS.INTL($L1216,$M1216,1,项目参数!$B$2:$B$200),NETWORKDAYS($L1216,$M1216,1)))*项目参数!$J$29,"")</f>
        <v/>
      </c>
      <c r="L1216" s="40"/>
      <c r="M1216" s="40"/>
      <c r="N1216" s="58"/>
      <c r="O1216" s="61"/>
      <c r="W1216" s="98" t="b">
        <f t="shared" si="18"/>
        <v>0</v>
      </c>
      <c r="Y1216" s="32" t="str">
        <f>IF($W1216,VLOOKUP($B1216,项目阶段与里程碑!$B:$E,3,FALSE),"")</f>
        <v/>
      </c>
      <c r="Z1216" s="32" t="str">
        <f>IF($W1216,VLOOKUP($B1216,项目阶段与里程碑!$B:$E,4,FALSE),"")</f>
        <v/>
      </c>
      <c r="AA1216" t="e">
        <f>VLOOKUP(F1216,内部通讯录!$B:$F,5,FALSE)</f>
        <v>#N/A</v>
      </c>
      <c r="AB1216" t="str">
        <f>IFERROR(VLOOKUP($AA1216,项目参数!$I$14:$J$21,2,FALSE),"")</f>
        <v/>
      </c>
    </row>
    <row r="1217" spans="1:28">
      <c r="A1217" s="8"/>
      <c r="B1217" s="8"/>
      <c r="C1217" s="8"/>
      <c r="D1217" s="8"/>
      <c r="E1217" s="8"/>
      <c r="F1217" s="8"/>
      <c r="G1217" s="8"/>
      <c r="H1217" s="116"/>
      <c r="I1217" s="40"/>
      <c r="J1217" s="120" t="str">
        <f>IF(AND($H1217&gt;0,$I1217&lt;&gt;"",$I1217&gt;40000),IFERROR(WORKDAY.INTL($I1217,INT(($H1217+项目参数!$J$29-1)/项目参数!$J$29)-1,1,项目参数!$B$2:$B$200),WORKDAY($I1217,INT(($H1217+项目参数!$J$29-1)/项目参数!$J$29)-1,1)),"")</f>
        <v/>
      </c>
      <c r="K1217" s="121" t="str">
        <f>IF(AND($L1217&lt;&gt;"",$L1217&gt;40000,$M1217&lt;&gt;"",$M1217&gt;40000),(1+IFERROR(NETWORKDAYS.INTL($L1217,$M1217,1,项目参数!$B$2:$B$200),NETWORKDAYS($L1217,$M1217,1)))*项目参数!$J$29,"")</f>
        <v/>
      </c>
      <c r="L1217" s="40"/>
      <c r="M1217" s="40"/>
      <c r="N1217" s="58"/>
      <c r="O1217" s="61"/>
      <c r="W1217" s="98" t="b">
        <f t="shared" si="18"/>
        <v>0</v>
      </c>
      <c r="Y1217" s="32" t="str">
        <f>IF($W1217,VLOOKUP($B1217,项目阶段与里程碑!$B:$E,3,FALSE),"")</f>
        <v/>
      </c>
      <c r="Z1217" s="32" t="str">
        <f>IF($W1217,VLOOKUP($B1217,项目阶段与里程碑!$B:$E,4,FALSE),"")</f>
        <v/>
      </c>
      <c r="AA1217" t="e">
        <f>VLOOKUP(F1217,内部通讯录!$B:$F,5,FALSE)</f>
        <v>#N/A</v>
      </c>
      <c r="AB1217" t="str">
        <f>IFERROR(VLOOKUP($AA1217,项目参数!$I$14:$J$21,2,FALSE),"")</f>
        <v/>
      </c>
    </row>
    <row r="1218" spans="1:28">
      <c r="A1218" s="8"/>
      <c r="B1218" s="8"/>
      <c r="C1218" s="8"/>
      <c r="D1218" s="8"/>
      <c r="E1218" s="8"/>
      <c r="F1218" s="8"/>
      <c r="G1218" s="8"/>
      <c r="H1218" s="116"/>
      <c r="I1218" s="40"/>
      <c r="J1218" s="120" t="str">
        <f>IF(AND($H1218&gt;0,$I1218&lt;&gt;"",$I1218&gt;40000),IFERROR(WORKDAY.INTL($I1218,INT(($H1218+项目参数!$J$29-1)/项目参数!$J$29)-1,1,项目参数!$B$2:$B$200),WORKDAY($I1218,INT(($H1218+项目参数!$J$29-1)/项目参数!$J$29)-1,1)),"")</f>
        <v/>
      </c>
      <c r="K1218" s="121" t="str">
        <f>IF(AND($L1218&lt;&gt;"",$L1218&gt;40000,$M1218&lt;&gt;"",$M1218&gt;40000),(1+IFERROR(NETWORKDAYS.INTL($L1218,$M1218,1,项目参数!$B$2:$B$200),NETWORKDAYS($L1218,$M1218,1)))*项目参数!$J$29,"")</f>
        <v/>
      </c>
      <c r="L1218" s="40"/>
      <c r="M1218" s="40"/>
      <c r="N1218" s="58"/>
      <c r="O1218" s="61"/>
      <c r="W1218" s="98" t="b">
        <f t="shared" ref="W1218:W1281" si="19">AND(LEN(A1218)&gt;0,LEN(C1218)&gt;3,LEN(F1218)&gt;1,OR(I1218=0,AND(H1218&gt;0,I1218&gt;40000)),OR(L1218=0,L1218&gt;40000))</f>
        <v>0</v>
      </c>
      <c r="Y1218" s="32" t="str">
        <f>IF($W1218,VLOOKUP($B1218,项目阶段与里程碑!$B:$E,3,FALSE),"")</f>
        <v/>
      </c>
      <c r="Z1218" s="32" t="str">
        <f>IF($W1218,VLOOKUP($B1218,项目阶段与里程碑!$B:$E,4,FALSE),"")</f>
        <v/>
      </c>
      <c r="AA1218" t="e">
        <f>VLOOKUP(F1218,内部通讯录!$B:$F,5,FALSE)</f>
        <v>#N/A</v>
      </c>
      <c r="AB1218" t="str">
        <f>IFERROR(VLOOKUP($AA1218,项目参数!$I$14:$J$21,2,FALSE),"")</f>
        <v/>
      </c>
    </row>
    <row r="1219" spans="1:28">
      <c r="A1219" s="8"/>
      <c r="B1219" s="8"/>
      <c r="C1219" s="8"/>
      <c r="D1219" s="8"/>
      <c r="E1219" s="8"/>
      <c r="F1219" s="8"/>
      <c r="G1219" s="8"/>
      <c r="H1219" s="116"/>
      <c r="I1219" s="40"/>
      <c r="J1219" s="120" t="str">
        <f>IF(AND($H1219&gt;0,$I1219&lt;&gt;"",$I1219&gt;40000),IFERROR(WORKDAY.INTL($I1219,INT(($H1219+项目参数!$J$29-1)/项目参数!$J$29)-1,1,项目参数!$B$2:$B$200),WORKDAY($I1219,INT(($H1219+项目参数!$J$29-1)/项目参数!$J$29)-1,1)),"")</f>
        <v/>
      </c>
      <c r="K1219" s="121" t="str">
        <f>IF(AND($L1219&lt;&gt;"",$L1219&gt;40000,$M1219&lt;&gt;"",$M1219&gt;40000),(1+IFERROR(NETWORKDAYS.INTL($L1219,$M1219,1,项目参数!$B$2:$B$200),NETWORKDAYS($L1219,$M1219,1)))*项目参数!$J$29,"")</f>
        <v/>
      </c>
      <c r="L1219" s="40"/>
      <c r="M1219" s="40"/>
      <c r="N1219" s="58"/>
      <c r="O1219" s="61"/>
      <c r="W1219" s="98" t="b">
        <f t="shared" si="19"/>
        <v>0</v>
      </c>
      <c r="Y1219" s="32" t="str">
        <f>IF($W1219,VLOOKUP($B1219,项目阶段与里程碑!$B:$E,3,FALSE),"")</f>
        <v/>
      </c>
      <c r="Z1219" s="32" t="str">
        <f>IF($W1219,VLOOKUP($B1219,项目阶段与里程碑!$B:$E,4,FALSE),"")</f>
        <v/>
      </c>
      <c r="AA1219" t="e">
        <f>VLOOKUP(F1219,内部通讯录!$B:$F,5,FALSE)</f>
        <v>#N/A</v>
      </c>
      <c r="AB1219" t="str">
        <f>IFERROR(VLOOKUP($AA1219,项目参数!$I$14:$J$21,2,FALSE),"")</f>
        <v/>
      </c>
    </row>
    <row r="1220" spans="1:28">
      <c r="A1220" s="8"/>
      <c r="B1220" s="8"/>
      <c r="C1220" s="8"/>
      <c r="D1220" s="8"/>
      <c r="E1220" s="8"/>
      <c r="F1220" s="8"/>
      <c r="G1220" s="8"/>
      <c r="H1220" s="116"/>
      <c r="I1220" s="40"/>
      <c r="J1220" s="120" t="str">
        <f>IF(AND($H1220&gt;0,$I1220&lt;&gt;"",$I1220&gt;40000),IFERROR(WORKDAY.INTL($I1220,INT(($H1220+项目参数!$J$29-1)/项目参数!$J$29)-1,1,项目参数!$B$2:$B$200),WORKDAY($I1220,INT(($H1220+项目参数!$J$29-1)/项目参数!$J$29)-1,1)),"")</f>
        <v/>
      </c>
      <c r="K1220" s="121" t="str">
        <f>IF(AND($L1220&lt;&gt;"",$L1220&gt;40000,$M1220&lt;&gt;"",$M1220&gt;40000),(1+IFERROR(NETWORKDAYS.INTL($L1220,$M1220,1,项目参数!$B$2:$B$200),NETWORKDAYS($L1220,$M1220,1)))*项目参数!$J$29,"")</f>
        <v/>
      </c>
      <c r="L1220" s="40"/>
      <c r="M1220" s="40"/>
      <c r="N1220" s="58"/>
      <c r="O1220" s="61"/>
      <c r="W1220" s="98" t="b">
        <f t="shared" si="19"/>
        <v>0</v>
      </c>
      <c r="Y1220" s="32" t="str">
        <f>IF($W1220,VLOOKUP($B1220,项目阶段与里程碑!$B:$E,3,FALSE),"")</f>
        <v/>
      </c>
      <c r="Z1220" s="32" t="str">
        <f>IF($W1220,VLOOKUP($B1220,项目阶段与里程碑!$B:$E,4,FALSE),"")</f>
        <v/>
      </c>
      <c r="AA1220" t="e">
        <f>VLOOKUP(F1220,内部通讯录!$B:$F,5,FALSE)</f>
        <v>#N/A</v>
      </c>
      <c r="AB1220" t="str">
        <f>IFERROR(VLOOKUP($AA1220,项目参数!$I$14:$J$21,2,FALSE),"")</f>
        <v/>
      </c>
    </row>
    <row r="1221" spans="1:28">
      <c r="A1221" s="8"/>
      <c r="B1221" s="8"/>
      <c r="C1221" s="8"/>
      <c r="D1221" s="8"/>
      <c r="E1221" s="8"/>
      <c r="F1221" s="8"/>
      <c r="G1221" s="8"/>
      <c r="H1221" s="116"/>
      <c r="I1221" s="40"/>
      <c r="J1221" s="120" t="str">
        <f>IF(AND($H1221&gt;0,$I1221&lt;&gt;"",$I1221&gt;40000),IFERROR(WORKDAY.INTL($I1221,INT(($H1221+项目参数!$J$29-1)/项目参数!$J$29)-1,1,项目参数!$B$2:$B$200),WORKDAY($I1221,INT(($H1221+项目参数!$J$29-1)/项目参数!$J$29)-1,1)),"")</f>
        <v/>
      </c>
      <c r="K1221" s="121" t="str">
        <f>IF(AND($L1221&lt;&gt;"",$L1221&gt;40000,$M1221&lt;&gt;"",$M1221&gt;40000),(1+IFERROR(NETWORKDAYS.INTL($L1221,$M1221,1,项目参数!$B$2:$B$200),NETWORKDAYS($L1221,$M1221,1)))*项目参数!$J$29,"")</f>
        <v/>
      </c>
      <c r="L1221" s="40"/>
      <c r="M1221" s="40"/>
      <c r="N1221" s="58"/>
      <c r="O1221" s="61"/>
      <c r="W1221" s="98" t="b">
        <f t="shared" si="19"/>
        <v>0</v>
      </c>
      <c r="Y1221" s="32" t="str">
        <f>IF($W1221,VLOOKUP($B1221,项目阶段与里程碑!$B:$E,3,FALSE),"")</f>
        <v/>
      </c>
      <c r="Z1221" s="32" t="str">
        <f>IF($W1221,VLOOKUP($B1221,项目阶段与里程碑!$B:$E,4,FALSE),"")</f>
        <v/>
      </c>
      <c r="AA1221" t="e">
        <f>VLOOKUP(F1221,内部通讯录!$B:$F,5,FALSE)</f>
        <v>#N/A</v>
      </c>
      <c r="AB1221" t="str">
        <f>IFERROR(VLOOKUP($AA1221,项目参数!$I$14:$J$21,2,FALSE),"")</f>
        <v/>
      </c>
    </row>
    <row r="1222" spans="1:28">
      <c r="A1222" s="8"/>
      <c r="B1222" s="8"/>
      <c r="C1222" s="8"/>
      <c r="D1222" s="8"/>
      <c r="E1222" s="8"/>
      <c r="F1222" s="8"/>
      <c r="G1222" s="8"/>
      <c r="H1222" s="116"/>
      <c r="I1222" s="40"/>
      <c r="J1222" s="120" t="str">
        <f>IF(AND($H1222&gt;0,$I1222&lt;&gt;"",$I1222&gt;40000),IFERROR(WORKDAY.INTL($I1222,INT(($H1222+项目参数!$J$29-1)/项目参数!$J$29)-1,1,项目参数!$B$2:$B$200),WORKDAY($I1222,INT(($H1222+项目参数!$J$29-1)/项目参数!$J$29)-1,1)),"")</f>
        <v/>
      </c>
      <c r="K1222" s="121" t="str">
        <f>IF(AND($L1222&lt;&gt;"",$L1222&gt;40000,$M1222&lt;&gt;"",$M1222&gt;40000),(1+IFERROR(NETWORKDAYS.INTL($L1222,$M1222,1,项目参数!$B$2:$B$200),NETWORKDAYS($L1222,$M1222,1)))*项目参数!$J$29,"")</f>
        <v/>
      </c>
      <c r="L1222" s="40"/>
      <c r="M1222" s="40"/>
      <c r="N1222" s="58"/>
      <c r="O1222" s="61"/>
      <c r="W1222" s="98" t="b">
        <f t="shared" si="19"/>
        <v>0</v>
      </c>
      <c r="Y1222" s="32" t="str">
        <f>IF($W1222,VLOOKUP($B1222,项目阶段与里程碑!$B:$E,3,FALSE),"")</f>
        <v/>
      </c>
      <c r="Z1222" s="32" t="str">
        <f>IF($W1222,VLOOKUP($B1222,项目阶段与里程碑!$B:$E,4,FALSE),"")</f>
        <v/>
      </c>
      <c r="AA1222" t="e">
        <f>VLOOKUP(F1222,内部通讯录!$B:$F,5,FALSE)</f>
        <v>#N/A</v>
      </c>
      <c r="AB1222" t="str">
        <f>IFERROR(VLOOKUP($AA1222,项目参数!$I$14:$J$21,2,FALSE),"")</f>
        <v/>
      </c>
    </row>
    <row r="1223" spans="1:28">
      <c r="A1223" s="8"/>
      <c r="B1223" s="8"/>
      <c r="C1223" s="8"/>
      <c r="D1223" s="8"/>
      <c r="E1223" s="8"/>
      <c r="F1223" s="8"/>
      <c r="G1223" s="8"/>
      <c r="H1223" s="116"/>
      <c r="I1223" s="40"/>
      <c r="J1223" s="120" t="str">
        <f>IF(AND($H1223&gt;0,$I1223&lt;&gt;"",$I1223&gt;40000),IFERROR(WORKDAY.INTL($I1223,INT(($H1223+项目参数!$J$29-1)/项目参数!$J$29)-1,1,项目参数!$B$2:$B$200),WORKDAY($I1223,INT(($H1223+项目参数!$J$29-1)/项目参数!$J$29)-1,1)),"")</f>
        <v/>
      </c>
      <c r="K1223" s="121" t="str">
        <f>IF(AND($L1223&lt;&gt;"",$L1223&gt;40000,$M1223&lt;&gt;"",$M1223&gt;40000),(1+IFERROR(NETWORKDAYS.INTL($L1223,$M1223,1,项目参数!$B$2:$B$200),NETWORKDAYS($L1223,$M1223,1)))*项目参数!$J$29,"")</f>
        <v/>
      </c>
      <c r="L1223" s="40"/>
      <c r="M1223" s="40"/>
      <c r="N1223" s="58"/>
      <c r="O1223" s="61"/>
      <c r="W1223" s="98" t="b">
        <f t="shared" si="19"/>
        <v>0</v>
      </c>
      <c r="Y1223" s="32" t="str">
        <f>IF($W1223,VLOOKUP($B1223,项目阶段与里程碑!$B:$E,3,FALSE),"")</f>
        <v/>
      </c>
      <c r="Z1223" s="32" t="str">
        <f>IF($W1223,VLOOKUP($B1223,项目阶段与里程碑!$B:$E,4,FALSE),"")</f>
        <v/>
      </c>
      <c r="AA1223" t="e">
        <f>VLOOKUP(F1223,内部通讯录!$B:$F,5,FALSE)</f>
        <v>#N/A</v>
      </c>
      <c r="AB1223" t="str">
        <f>IFERROR(VLOOKUP($AA1223,项目参数!$I$14:$J$21,2,FALSE),"")</f>
        <v/>
      </c>
    </row>
    <row r="1224" spans="1:28">
      <c r="A1224" s="8"/>
      <c r="B1224" s="8"/>
      <c r="C1224" s="8"/>
      <c r="D1224" s="8"/>
      <c r="E1224" s="8"/>
      <c r="F1224" s="8"/>
      <c r="G1224" s="8"/>
      <c r="H1224" s="116"/>
      <c r="I1224" s="40"/>
      <c r="J1224" s="120" t="str">
        <f>IF(AND($H1224&gt;0,$I1224&lt;&gt;"",$I1224&gt;40000),IFERROR(WORKDAY.INTL($I1224,INT(($H1224+项目参数!$J$29-1)/项目参数!$J$29)-1,1,项目参数!$B$2:$B$200),WORKDAY($I1224,INT(($H1224+项目参数!$J$29-1)/项目参数!$J$29)-1,1)),"")</f>
        <v/>
      </c>
      <c r="K1224" s="121" t="str">
        <f>IF(AND($L1224&lt;&gt;"",$L1224&gt;40000,$M1224&lt;&gt;"",$M1224&gt;40000),(1+IFERROR(NETWORKDAYS.INTL($L1224,$M1224,1,项目参数!$B$2:$B$200),NETWORKDAYS($L1224,$M1224,1)))*项目参数!$J$29,"")</f>
        <v/>
      </c>
      <c r="L1224" s="40"/>
      <c r="M1224" s="40"/>
      <c r="N1224" s="58"/>
      <c r="O1224" s="61"/>
      <c r="W1224" s="98" t="b">
        <f t="shared" si="19"/>
        <v>0</v>
      </c>
      <c r="Y1224" s="32" t="str">
        <f>IF($W1224,VLOOKUP($B1224,项目阶段与里程碑!$B:$E,3,FALSE),"")</f>
        <v/>
      </c>
      <c r="Z1224" s="32" t="str">
        <f>IF($W1224,VLOOKUP($B1224,项目阶段与里程碑!$B:$E,4,FALSE),"")</f>
        <v/>
      </c>
      <c r="AA1224" t="e">
        <f>VLOOKUP(F1224,内部通讯录!$B:$F,5,FALSE)</f>
        <v>#N/A</v>
      </c>
      <c r="AB1224" t="str">
        <f>IFERROR(VLOOKUP($AA1224,项目参数!$I$14:$J$21,2,FALSE),"")</f>
        <v/>
      </c>
    </row>
    <row r="1225" spans="1:28">
      <c r="A1225" s="8"/>
      <c r="B1225" s="8"/>
      <c r="C1225" s="8"/>
      <c r="D1225" s="8"/>
      <c r="E1225" s="8"/>
      <c r="F1225" s="8"/>
      <c r="G1225" s="8"/>
      <c r="H1225" s="116"/>
      <c r="I1225" s="40"/>
      <c r="J1225" s="120" t="str">
        <f>IF(AND($H1225&gt;0,$I1225&lt;&gt;"",$I1225&gt;40000),IFERROR(WORKDAY.INTL($I1225,INT(($H1225+项目参数!$J$29-1)/项目参数!$J$29)-1,1,项目参数!$B$2:$B$200),WORKDAY($I1225,INT(($H1225+项目参数!$J$29-1)/项目参数!$J$29)-1,1)),"")</f>
        <v/>
      </c>
      <c r="K1225" s="121" t="str">
        <f>IF(AND($L1225&lt;&gt;"",$L1225&gt;40000,$M1225&lt;&gt;"",$M1225&gt;40000),(1+IFERROR(NETWORKDAYS.INTL($L1225,$M1225,1,项目参数!$B$2:$B$200),NETWORKDAYS($L1225,$M1225,1)))*项目参数!$J$29,"")</f>
        <v/>
      </c>
      <c r="L1225" s="40"/>
      <c r="M1225" s="40"/>
      <c r="N1225" s="58"/>
      <c r="O1225" s="61"/>
      <c r="W1225" s="98" t="b">
        <f t="shared" si="19"/>
        <v>0</v>
      </c>
      <c r="Y1225" s="32" t="str">
        <f>IF($W1225,VLOOKUP($B1225,项目阶段与里程碑!$B:$E,3,FALSE),"")</f>
        <v/>
      </c>
      <c r="Z1225" s="32" t="str">
        <f>IF($W1225,VLOOKUP($B1225,项目阶段与里程碑!$B:$E,4,FALSE),"")</f>
        <v/>
      </c>
      <c r="AA1225" t="e">
        <f>VLOOKUP(F1225,内部通讯录!$B:$F,5,FALSE)</f>
        <v>#N/A</v>
      </c>
      <c r="AB1225" t="str">
        <f>IFERROR(VLOOKUP($AA1225,项目参数!$I$14:$J$21,2,FALSE),"")</f>
        <v/>
      </c>
    </row>
    <row r="1226" spans="1:28">
      <c r="A1226" s="8"/>
      <c r="B1226" s="8"/>
      <c r="C1226" s="8"/>
      <c r="D1226" s="8"/>
      <c r="E1226" s="8"/>
      <c r="F1226" s="8"/>
      <c r="G1226" s="8"/>
      <c r="H1226" s="116"/>
      <c r="I1226" s="40"/>
      <c r="J1226" s="120" t="str">
        <f>IF(AND($H1226&gt;0,$I1226&lt;&gt;"",$I1226&gt;40000),IFERROR(WORKDAY.INTL($I1226,INT(($H1226+项目参数!$J$29-1)/项目参数!$J$29)-1,1,项目参数!$B$2:$B$200),WORKDAY($I1226,INT(($H1226+项目参数!$J$29-1)/项目参数!$J$29)-1,1)),"")</f>
        <v/>
      </c>
      <c r="K1226" s="121" t="str">
        <f>IF(AND($L1226&lt;&gt;"",$L1226&gt;40000,$M1226&lt;&gt;"",$M1226&gt;40000),(1+IFERROR(NETWORKDAYS.INTL($L1226,$M1226,1,项目参数!$B$2:$B$200),NETWORKDAYS($L1226,$M1226,1)))*项目参数!$J$29,"")</f>
        <v/>
      </c>
      <c r="L1226" s="40"/>
      <c r="M1226" s="40"/>
      <c r="N1226" s="58"/>
      <c r="O1226" s="61"/>
      <c r="W1226" s="98" t="b">
        <f t="shared" si="19"/>
        <v>0</v>
      </c>
      <c r="Y1226" s="32" t="str">
        <f>IF($W1226,VLOOKUP($B1226,项目阶段与里程碑!$B:$E,3,FALSE),"")</f>
        <v/>
      </c>
      <c r="Z1226" s="32" t="str">
        <f>IF($W1226,VLOOKUP($B1226,项目阶段与里程碑!$B:$E,4,FALSE),"")</f>
        <v/>
      </c>
      <c r="AA1226" t="e">
        <f>VLOOKUP(F1226,内部通讯录!$B:$F,5,FALSE)</f>
        <v>#N/A</v>
      </c>
      <c r="AB1226" t="str">
        <f>IFERROR(VLOOKUP($AA1226,项目参数!$I$14:$J$21,2,FALSE),"")</f>
        <v/>
      </c>
    </row>
    <row r="1227" spans="1:28">
      <c r="A1227" s="8"/>
      <c r="B1227" s="8"/>
      <c r="C1227" s="8"/>
      <c r="D1227" s="8"/>
      <c r="E1227" s="8"/>
      <c r="F1227" s="8"/>
      <c r="G1227" s="8"/>
      <c r="H1227" s="116"/>
      <c r="I1227" s="40"/>
      <c r="J1227" s="120" t="str">
        <f>IF(AND($H1227&gt;0,$I1227&lt;&gt;"",$I1227&gt;40000),IFERROR(WORKDAY.INTL($I1227,INT(($H1227+项目参数!$J$29-1)/项目参数!$J$29)-1,1,项目参数!$B$2:$B$200),WORKDAY($I1227,INT(($H1227+项目参数!$J$29-1)/项目参数!$J$29)-1,1)),"")</f>
        <v/>
      </c>
      <c r="K1227" s="121" t="str">
        <f>IF(AND($L1227&lt;&gt;"",$L1227&gt;40000,$M1227&lt;&gt;"",$M1227&gt;40000),(1+IFERROR(NETWORKDAYS.INTL($L1227,$M1227,1,项目参数!$B$2:$B$200),NETWORKDAYS($L1227,$M1227,1)))*项目参数!$J$29,"")</f>
        <v/>
      </c>
      <c r="L1227" s="40"/>
      <c r="M1227" s="40"/>
      <c r="N1227" s="58"/>
      <c r="O1227" s="61"/>
      <c r="W1227" s="98" t="b">
        <f t="shared" si="19"/>
        <v>0</v>
      </c>
      <c r="Y1227" s="32" t="str">
        <f>IF($W1227,VLOOKUP($B1227,项目阶段与里程碑!$B:$E,3,FALSE),"")</f>
        <v/>
      </c>
      <c r="Z1227" s="32" t="str">
        <f>IF($W1227,VLOOKUP($B1227,项目阶段与里程碑!$B:$E,4,FALSE),"")</f>
        <v/>
      </c>
      <c r="AA1227" t="e">
        <f>VLOOKUP(F1227,内部通讯录!$B:$F,5,FALSE)</f>
        <v>#N/A</v>
      </c>
      <c r="AB1227" t="str">
        <f>IFERROR(VLOOKUP($AA1227,项目参数!$I$14:$J$21,2,FALSE),"")</f>
        <v/>
      </c>
    </row>
    <row r="1228" spans="1:28">
      <c r="A1228" s="8"/>
      <c r="B1228" s="8"/>
      <c r="C1228" s="8"/>
      <c r="D1228" s="8"/>
      <c r="E1228" s="8"/>
      <c r="F1228" s="8"/>
      <c r="G1228" s="8"/>
      <c r="H1228" s="116"/>
      <c r="I1228" s="40"/>
      <c r="J1228" s="120" t="str">
        <f>IF(AND($H1228&gt;0,$I1228&lt;&gt;"",$I1228&gt;40000),IFERROR(WORKDAY.INTL($I1228,INT(($H1228+项目参数!$J$29-1)/项目参数!$J$29)-1,1,项目参数!$B$2:$B$200),WORKDAY($I1228,INT(($H1228+项目参数!$J$29-1)/项目参数!$J$29)-1,1)),"")</f>
        <v/>
      </c>
      <c r="K1228" s="121" t="str">
        <f>IF(AND($L1228&lt;&gt;"",$L1228&gt;40000,$M1228&lt;&gt;"",$M1228&gt;40000),(1+IFERROR(NETWORKDAYS.INTL($L1228,$M1228,1,项目参数!$B$2:$B$200),NETWORKDAYS($L1228,$M1228,1)))*项目参数!$J$29,"")</f>
        <v/>
      </c>
      <c r="L1228" s="40"/>
      <c r="M1228" s="40"/>
      <c r="N1228" s="58"/>
      <c r="O1228" s="61"/>
      <c r="W1228" s="98" t="b">
        <f t="shared" si="19"/>
        <v>0</v>
      </c>
      <c r="Y1228" s="32" t="str">
        <f>IF($W1228,VLOOKUP($B1228,项目阶段与里程碑!$B:$E,3,FALSE),"")</f>
        <v/>
      </c>
      <c r="Z1228" s="32" t="str">
        <f>IF($W1228,VLOOKUP($B1228,项目阶段与里程碑!$B:$E,4,FALSE),"")</f>
        <v/>
      </c>
      <c r="AA1228" t="e">
        <f>VLOOKUP(F1228,内部通讯录!$B:$F,5,FALSE)</f>
        <v>#N/A</v>
      </c>
      <c r="AB1228" t="str">
        <f>IFERROR(VLOOKUP($AA1228,项目参数!$I$14:$J$21,2,FALSE),"")</f>
        <v/>
      </c>
    </row>
    <row r="1229" spans="1:28">
      <c r="A1229" s="8"/>
      <c r="B1229" s="8"/>
      <c r="C1229" s="8"/>
      <c r="D1229" s="8"/>
      <c r="E1229" s="8"/>
      <c r="F1229" s="8"/>
      <c r="G1229" s="8"/>
      <c r="H1229" s="116"/>
      <c r="I1229" s="40"/>
      <c r="J1229" s="120" t="str">
        <f>IF(AND($H1229&gt;0,$I1229&lt;&gt;"",$I1229&gt;40000),IFERROR(WORKDAY.INTL($I1229,INT(($H1229+项目参数!$J$29-1)/项目参数!$J$29)-1,1,项目参数!$B$2:$B$200),WORKDAY($I1229,INT(($H1229+项目参数!$J$29-1)/项目参数!$J$29)-1,1)),"")</f>
        <v/>
      </c>
      <c r="K1229" s="121" t="str">
        <f>IF(AND($L1229&lt;&gt;"",$L1229&gt;40000,$M1229&lt;&gt;"",$M1229&gt;40000),(1+IFERROR(NETWORKDAYS.INTL($L1229,$M1229,1,项目参数!$B$2:$B$200),NETWORKDAYS($L1229,$M1229,1)))*项目参数!$J$29,"")</f>
        <v/>
      </c>
      <c r="L1229" s="40"/>
      <c r="M1229" s="40"/>
      <c r="N1229" s="58"/>
      <c r="O1229" s="61"/>
      <c r="W1229" s="98" t="b">
        <f t="shared" si="19"/>
        <v>0</v>
      </c>
      <c r="Y1229" s="32" t="str">
        <f>IF($W1229,VLOOKUP($B1229,项目阶段与里程碑!$B:$E,3,FALSE),"")</f>
        <v/>
      </c>
      <c r="Z1229" s="32" t="str">
        <f>IF($W1229,VLOOKUP($B1229,项目阶段与里程碑!$B:$E,4,FALSE),"")</f>
        <v/>
      </c>
      <c r="AA1229" t="e">
        <f>VLOOKUP(F1229,内部通讯录!$B:$F,5,FALSE)</f>
        <v>#N/A</v>
      </c>
      <c r="AB1229" t="str">
        <f>IFERROR(VLOOKUP($AA1229,项目参数!$I$14:$J$21,2,FALSE),"")</f>
        <v/>
      </c>
    </row>
    <row r="1230" spans="1:28">
      <c r="A1230" s="8"/>
      <c r="B1230" s="8"/>
      <c r="C1230" s="8"/>
      <c r="D1230" s="8"/>
      <c r="E1230" s="8"/>
      <c r="F1230" s="8"/>
      <c r="G1230" s="8"/>
      <c r="H1230" s="116"/>
      <c r="I1230" s="40"/>
      <c r="J1230" s="120" t="str">
        <f>IF(AND($H1230&gt;0,$I1230&lt;&gt;"",$I1230&gt;40000),IFERROR(WORKDAY.INTL($I1230,INT(($H1230+项目参数!$J$29-1)/项目参数!$J$29)-1,1,项目参数!$B$2:$B$200),WORKDAY($I1230,INT(($H1230+项目参数!$J$29-1)/项目参数!$J$29)-1,1)),"")</f>
        <v/>
      </c>
      <c r="K1230" s="121" t="str">
        <f>IF(AND($L1230&lt;&gt;"",$L1230&gt;40000,$M1230&lt;&gt;"",$M1230&gt;40000),(1+IFERROR(NETWORKDAYS.INTL($L1230,$M1230,1,项目参数!$B$2:$B$200),NETWORKDAYS($L1230,$M1230,1)))*项目参数!$J$29,"")</f>
        <v/>
      </c>
      <c r="L1230" s="40"/>
      <c r="M1230" s="40"/>
      <c r="N1230" s="58"/>
      <c r="O1230" s="61"/>
      <c r="W1230" s="98" t="b">
        <f t="shared" si="19"/>
        <v>0</v>
      </c>
      <c r="Y1230" s="32" t="str">
        <f>IF($W1230,VLOOKUP($B1230,项目阶段与里程碑!$B:$E,3,FALSE),"")</f>
        <v/>
      </c>
      <c r="Z1230" s="32" t="str">
        <f>IF($W1230,VLOOKUP($B1230,项目阶段与里程碑!$B:$E,4,FALSE),"")</f>
        <v/>
      </c>
      <c r="AA1230" t="e">
        <f>VLOOKUP(F1230,内部通讯录!$B:$F,5,FALSE)</f>
        <v>#N/A</v>
      </c>
      <c r="AB1230" t="str">
        <f>IFERROR(VLOOKUP($AA1230,项目参数!$I$14:$J$21,2,FALSE),"")</f>
        <v/>
      </c>
    </row>
    <row r="1231" spans="1:28">
      <c r="A1231" s="8"/>
      <c r="B1231" s="8"/>
      <c r="C1231" s="8"/>
      <c r="D1231" s="8"/>
      <c r="E1231" s="8"/>
      <c r="F1231" s="8"/>
      <c r="G1231" s="8"/>
      <c r="H1231" s="116"/>
      <c r="I1231" s="40"/>
      <c r="J1231" s="120" t="str">
        <f>IF(AND($H1231&gt;0,$I1231&lt;&gt;"",$I1231&gt;40000),IFERROR(WORKDAY.INTL($I1231,INT(($H1231+项目参数!$J$29-1)/项目参数!$J$29)-1,1,项目参数!$B$2:$B$200),WORKDAY($I1231,INT(($H1231+项目参数!$J$29-1)/项目参数!$J$29)-1,1)),"")</f>
        <v/>
      </c>
      <c r="K1231" s="121" t="str">
        <f>IF(AND($L1231&lt;&gt;"",$L1231&gt;40000,$M1231&lt;&gt;"",$M1231&gt;40000),(1+IFERROR(NETWORKDAYS.INTL($L1231,$M1231,1,项目参数!$B$2:$B$200),NETWORKDAYS($L1231,$M1231,1)))*项目参数!$J$29,"")</f>
        <v/>
      </c>
      <c r="L1231" s="40"/>
      <c r="M1231" s="40"/>
      <c r="N1231" s="58"/>
      <c r="O1231" s="61"/>
      <c r="W1231" s="98" t="b">
        <f t="shared" si="19"/>
        <v>0</v>
      </c>
      <c r="Y1231" s="32" t="str">
        <f>IF($W1231,VLOOKUP($B1231,项目阶段与里程碑!$B:$E,3,FALSE),"")</f>
        <v/>
      </c>
      <c r="Z1231" s="32" t="str">
        <f>IF($W1231,VLOOKUP($B1231,项目阶段与里程碑!$B:$E,4,FALSE),"")</f>
        <v/>
      </c>
      <c r="AA1231" t="e">
        <f>VLOOKUP(F1231,内部通讯录!$B:$F,5,FALSE)</f>
        <v>#N/A</v>
      </c>
      <c r="AB1231" t="str">
        <f>IFERROR(VLOOKUP($AA1231,项目参数!$I$14:$J$21,2,FALSE),"")</f>
        <v/>
      </c>
    </row>
    <row r="1232" spans="1:28">
      <c r="A1232" s="8"/>
      <c r="B1232" s="8"/>
      <c r="C1232" s="8"/>
      <c r="D1232" s="8"/>
      <c r="E1232" s="8"/>
      <c r="F1232" s="8"/>
      <c r="G1232" s="8"/>
      <c r="H1232" s="116"/>
      <c r="I1232" s="40"/>
      <c r="J1232" s="120" t="str">
        <f>IF(AND($H1232&gt;0,$I1232&lt;&gt;"",$I1232&gt;40000),IFERROR(WORKDAY.INTL($I1232,INT(($H1232+项目参数!$J$29-1)/项目参数!$J$29)-1,1,项目参数!$B$2:$B$200),WORKDAY($I1232,INT(($H1232+项目参数!$J$29-1)/项目参数!$J$29)-1,1)),"")</f>
        <v/>
      </c>
      <c r="K1232" s="121" t="str">
        <f>IF(AND($L1232&lt;&gt;"",$L1232&gt;40000,$M1232&lt;&gt;"",$M1232&gt;40000),(1+IFERROR(NETWORKDAYS.INTL($L1232,$M1232,1,项目参数!$B$2:$B$200),NETWORKDAYS($L1232,$M1232,1)))*项目参数!$J$29,"")</f>
        <v/>
      </c>
      <c r="L1232" s="40"/>
      <c r="M1232" s="40"/>
      <c r="N1232" s="58"/>
      <c r="O1232" s="61"/>
      <c r="W1232" s="98" t="b">
        <f t="shared" si="19"/>
        <v>0</v>
      </c>
      <c r="Y1232" s="32" t="str">
        <f>IF($W1232,VLOOKUP($B1232,项目阶段与里程碑!$B:$E,3,FALSE),"")</f>
        <v/>
      </c>
      <c r="Z1232" s="32" t="str">
        <f>IF($W1232,VLOOKUP($B1232,项目阶段与里程碑!$B:$E,4,FALSE),"")</f>
        <v/>
      </c>
      <c r="AA1232" t="e">
        <f>VLOOKUP(F1232,内部通讯录!$B:$F,5,FALSE)</f>
        <v>#N/A</v>
      </c>
      <c r="AB1232" t="str">
        <f>IFERROR(VLOOKUP($AA1232,项目参数!$I$14:$J$21,2,FALSE),"")</f>
        <v/>
      </c>
    </row>
    <row r="1233" spans="1:28">
      <c r="A1233" s="8"/>
      <c r="B1233" s="8"/>
      <c r="C1233" s="8"/>
      <c r="D1233" s="8"/>
      <c r="E1233" s="8"/>
      <c r="F1233" s="8"/>
      <c r="G1233" s="8"/>
      <c r="H1233" s="116"/>
      <c r="I1233" s="40"/>
      <c r="J1233" s="120" t="str">
        <f>IF(AND($H1233&gt;0,$I1233&lt;&gt;"",$I1233&gt;40000),IFERROR(WORKDAY.INTL($I1233,INT(($H1233+项目参数!$J$29-1)/项目参数!$J$29)-1,1,项目参数!$B$2:$B$200),WORKDAY($I1233,INT(($H1233+项目参数!$J$29-1)/项目参数!$J$29)-1,1)),"")</f>
        <v/>
      </c>
      <c r="K1233" s="121" t="str">
        <f>IF(AND($L1233&lt;&gt;"",$L1233&gt;40000,$M1233&lt;&gt;"",$M1233&gt;40000),(1+IFERROR(NETWORKDAYS.INTL($L1233,$M1233,1,项目参数!$B$2:$B$200),NETWORKDAYS($L1233,$M1233,1)))*项目参数!$J$29,"")</f>
        <v/>
      </c>
      <c r="L1233" s="40"/>
      <c r="M1233" s="40"/>
      <c r="N1233" s="58"/>
      <c r="O1233" s="61"/>
      <c r="W1233" s="98" t="b">
        <f t="shared" si="19"/>
        <v>0</v>
      </c>
      <c r="Y1233" s="32" t="str">
        <f>IF($W1233,VLOOKUP($B1233,项目阶段与里程碑!$B:$E,3,FALSE),"")</f>
        <v/>
      </c>
      <c r="Z1233" s="32" t="str">
        <f>IF($W1233,VLOOKUP($B1233,项目阶段与里程碑!$B:$E,4,FALSE),"")</f>
        <v/>
      </c>
      <c r="AA1233" t="e">
        <f>VLOOKUP(F1233,内部通讯录!$B:$F,5,FALSE)</f>
        <v>#N/A</v>
      </c>
      <c r="AB1233" t="str">
        <f>IFERROR(VLOOKUP($AA1233,项目参数!$I$14:$J$21,2,FALSE),"")</f>
        <v/>
      </c>
    </row>
    <row r="1234" spans="1:28">
      <c r="A1234" s="8"/>
      <c r="B1234" s="8"/>
      <c r="C1234" s="8"/>
      <c r="D1234" s="8"/>
      <c r="E1234" s="8"/>
      <c r="F1234" s="8"/>
      <c r="G1234" s="8"/>
      <c r="H1234" s="116"/>
      <c r="I1234" s="40"/>
      <c r="J1234" s="120" t="str">
        <f>IF(AND($H1234&gt;0,$I1234&lt;&gt;"",$I1234&gt;40000),IFERROR(WORKDAY.INTL($I1234,INT(($H1234+项目参数!$J$29-1)/项目参数!$J$29)-1,1,项目参数!$B$2:$B$200),WORKDAY($I1234,INT(($H1234+项目参数!$J$29-1)/项目参数!$J$29)-1,1)),"")</f>
        <v/>
      </c>
      <c r="K1234" s="121" t="str">
        <f>IF(AND($L1234&lt;&gt;"",$L1234&gt;40000,$M1234&lt;&gt;"",$M1234&gt;40000),(1+IFERROR(NETWORKDAYS.INTL($L1234,$M1234,1,项目参数!$B$2:$B$200),NETWORKDAYS($L1234,$M1234,1)))*项目参数!$J$29,"")</f>
        <v/>
      </c>
      <c r="L1234" s="40"/>
      <c r="M1234" s="40"/>
      <c r="N1234" s="58"/>
      <c r="O1234" s="61"/>
      <c r="W1234" s="98" t="b">
        <f t="shared" si="19"/>
        <v>0</v>
      </c>
      <c r="Y1234" s="32" t="str">
        <f>IF($W1234,VLOOKUP($B1234,项目阶段与里程碑!$B:$E,3,FALSE),"")</f>
        <v/>
      </c>
      <c r="Z1234" s="32" t="str">
        <f>IF($W1234,VLOOKUP($B1234,项目阶段与里程碑!$B:$E,4,FALSE),"")</f>
        <v/>
      </c>
      <c r="AA1234" t="e">
        <f>VLOOKUP(F1234,内部通讯录!$B:$F,5,FALSE)</f>
        <v>#N/A</v>
      </c>
      <c r="AB1234" t="str">
        <f>IFERROR(VLOOKUP($AA1234,项目参数!$I$14:$J$21,2,FALSE),"")</f>
        <v/>
      </c>
    </row>
    <row r="1235" spans="1:28">
      <c r="A1235" s="8"/>
      <c r="B1235" s="8"/>
      <c r="C1235" s="8"/>
      <c r="D1235" s="8"/>
      <c r="E1235" s="8"/>
      <c r="F1235" s="8"/>
      <c r="G1235" s="8"/>
      <c r="H1235" s="116"/>
      <c r="I1235" s="40"/>
      <c r="J1235" s="120" t="str">
        <f>IF(AND($H1235&gt;0,$I1235&lt;&gt;"",$I1235&gt;40000),IFERROR(WORKDAY.INTL($I1235,INT(($H1235+项目参数!$J$29-1)/项目参数!$J$29)-1,1,项目参数!$B$2:$B$200),WORKDAY($I1235,INT(($H1235+项目参数!$J$29-1)/项目参数!$J$29)-1,1)),"")</f>
        <v/>
      </c>
      <c r="K1235" s="121" t="str">
        <f>IF(AND($L1235&lt;&gt;"",$L1235&gt;40000,$M1235&lt;&gt;"",$M1235&gt;40000),(1+IFERROR(NETWORKDAYS.INTL($L1235,$M1235,1,项目参数!$B$2:$B$200),NETWORKDAYS($L1235,$M1235,1)))*项目参数!$J$29,"")</f>
        <v/>
      </c>
      <c r="L1235" s="40"/>
      <c r="M1235" s="40"/>
      <c r="N1235" s="58"/>
      <c r="O1235" s="61"/>
      <c r="W1235" s="98" t="b">
        <f t="shared" si="19"/>
        <v>0</v>
      </c>
      <c r="Y1235" s="32" t="str">
        <f>IF($W1235,VLOOKUP($B1235,项目阶段与里程碑!$B:$E,3,FALSE),"")</f>
        <v/>
      </c>
      <c r="Z1235" s="32" t="str">
        <f>IF($W1235,VLOOKUP($B1235,项目阶段与里程碑!$B:$E,4,FALSE),"")</f>
        <v/>
      </c>
      <c r="AA1235" t="e">
        <f>VLOOKUP(F1235,内部通讯录!$B:$F,5,FALSE)</f>
        <v>#N/A</v>
      </c>
      <c r="AB1235" t="str">
        <f>IFERROR(VLOOKUP($AA1235,项目参数!$I$14:$J$21,2,FALSE),"")</f>
        <v/>
      </c>
    </row>
    <row r="1236" spans="1:28">
      <c r="A1236" s="8"/>
      <c r="B1236" s="8"/>
      <c r="C1236" s="8"/>
      <c r="D1236" s="8"/>
      <c r="E1236" s="8"/>
      <c r="F1236" s="8"/>
      <c r="G1236" s="8"/>
      <c r="H1236" s="116"/>
      <c r="I1236" s="40"/>
      <c r="J1236" s="120" t="str">
        <f>IF(AND($H1236&gt;0,$I1236&lt;&gt;"",$I1236&gt;40000),IFERROR(WORKDAY.INTL($I1236,INT(($H1236+项目参数!$J$29-1)/项目参数!$J$29)-1,1,项目参数!$B$2:$B$200),WORKDAY($I1236,INT(($H1236+项目参数!$J$29-1)/项目参数!$J$29)-1,1)),"")</f>
        <v/>
      </c>
      <c r="K1236" s="121" t="str">
        <f>IF(AND($L1236&lt;&gt;"",$L1236&gt;40000,$M1236&lt;&gt;"",$M1236&gt;40000),(1+IFERROR(NETWORKDAYS.INTL($L1236,$M1236,1,项目参数!$B$2:$B$200),NETWORKDAYS($L1236,$M1236,1)))*项目参数!$J$29,"")</f>
        <v/>
      </c>
      <c r="L1236" s="40"/>
      <c r="M1236" s="40"/>
      <c r="N1236" s="58"/>
      <c r="O1236" s="61"/>
      <c r="W1236" s="98" t="b">
        <f t="shared" si="19"/>
        <v>0</v>
      </c>
      <c r="Y1236" s="32" t="str">
        <f>IF($W1236,VLOOKUP($B1236,项目阶段与里程碑!$B:$E,3,FALSE),"")</f>
        <v/>
      </c>
      <c r="Z1236" s="32" t="str">
        <f>IF($W1236,VLOOKUP($B1236,项目阶段与里程碑!$B:$E,4,FALSE),"")</f>
        <v/>
      </c>
      <c r="AA1236" t="e">
        <f>VLOOKUP(F1236,内部通讯录!$B:$F,5,FALSE)</f>
        <v>#N/A</v>
      </c>
      <c r="AB1236" t="str">
        <f>IFERROR(VLOOKUP($AA1236,项目参数!$I$14:$J$21,2,FALSE),"")</f>
        <v/>
      </c>
    </row>
    <row r="1237" spans="1:28">
      <c r="A1237" s="8"/>
      <c r="B1237" s="8"/>
      <c r="C1237" s="8"/>
      <c r="D1237" s="8"/>
      <c r="E1237" s="8"/>
      <c r="F1237" s="8"/>
      <c r="G1237" s="8"/>
      <c r="H1237" s="116"/>
      <c r="I1237" s="40"/>
      <c r="J1237" s="120" t="str">
        <f>IF(AND($H1237&gt;0,$I1237&lt;&gt;"",$I1237&gt;40000),IFERROR(WORKDAY.INTL($I1237,INT(($H1237+项目参数!$J$29-1)/项目参数!$J$29)-1,1,项目参数!$B$2:$B$200),WORKDAY($I1237,INT(($H1237+项目参数!$J$29-1)/项目参数!$J$29)-1,1)),"")</f>
        <v/>
      </c>
      <c r="K1237" s="121" t="str">
        <f>IF(AND($L1237&lt;&gt;"",$L1237&gt;40000,$M1237&lt;&gt;"",$M1237&gt;40000),(1+IFERROR(NETWORKDAYS.INTL($L1237,$M1237,1,项目参数!$B$2:$B$200),NETWORKDAYS($L1237,$M1237,1)))*项目参数!$J$29,"")</f>
        <v/>
      </c>
      <c r="L1237" s="40"/>
      <c r="M1237" s="40"/>
      <c r="N1237" s="58"/>
      <c r="O1237" s="61"/>
      <c r="W1237" s="98" t="b">
        <f t="shared" si="19"/>
        <v>0</v>
      </c>
      <c r="Y1237" s="32" t="str">
        <f>IF($W1237,VLOOKUP($B1237,项目阶段与里程碑!$B:$E,3,FALSE),"")</f>
        <v/>
      </c>
      <c r="Z1237" s="32" t="str">
        <f>IF($W1237,VLOOKUP($B1237,项目阶段与里程碑!$B:$E,4,FALSE),"")</f>
        <v/>
      </c>
      <c r="AA1237" t="e">
        <f>VLOOKUP(F1237,内部通讯录!$B:$F,5,FALSE)</f>
        <v>#N/A</v>
      </c>
      <c r="AB1237" t="str">
        <f>IFERROR(VLOOKUP($AA1237,项目参数!$I$14:$J$21,2,FALSE),"")</f>
        <v/>
      </c>
    </row>
    <row r="1238" spans="1:28">
      <c r="A1238" s="8"/>
      <c r="B1238" s="8"/>
      <c r="C1238" s="8"/>
      <c r="D1238" s="8"/>
      <c r="E1238" s="8"/>
      <c r="F1238" s="8"/>
      <c r="G1238" s="8"/>
      <c r="H1238" s="116"/>
      <c r="I1238" s="40"/>
      <c r="J1238" s="120" t="str">
        <f>IF(AND($H1238&gt;0,$I1238&lt;&gt;"",$I1238&gt;40000),IFERROR(WORKDAY.INTL($I1238,INT(($H1238+项目参数!$J$29-1)/项目参数!$J$29)-1,1,项目参数!$B$2:$B$200),WORKDAY($I1238,INT(($H1238+项目参数!$J$29-1)/项目参数!$J$29)-1,1)),"")</f>
        <v/>
      </c>
      <c r="K1238" s="121" t="str">
        <f>IF(AND($L1238&lt;&gt;"",$L1238&gt;40000,$M1238&lt;&gt;"",$M1238&gt;40000),(1+IFERROR(NETWORKDAYS.INTL($L1238,$M1238,1,项目参数!$B$2:$B$200),NETWORKDAYS($L1238,$M1238,1)))*项目参数!$J$29,"")</f>
        <v/>
      </c>
      <c r="L1238" s="40"/>
      <c r="M1238" s="40"/>
      <c r="N1238" s="58"/>
      <c r="O1238" s="61"/>
      <c r="W1238" s="98" t="b">
        <f t="shared" si="19"/>
        <v>0</v>
      </c>
      <c r="Y1238" s="32" t="str">
        <f>IF($W1238,VLOOKUP($B1238,项目阶段与里程碑!$B:$E,3,FALSE),"")</f>
        <v/>
      </c>
      <c r="Z1238" s="32" t="str">
        <f>IF($W1238,VLOOKUP($B1238,项目阶段与里程碑!$B:$E,4,FALSE),"")</f>
        <v/>
      </c>
      <c r="AA1238" t="e">
        <f>VLOOKUP(F1238,内部通讯录!$B:$F,5,FALSE)</f>
        <v>#N/A</v>
      </c>
      <c r="AB1238" t="str">
        <f>IFERROR(VLOOKUP($AA1238,项目参数!$I$14:$J$21,2,FALSE),"")</f>
        <v/>
      </c>
    </row>
    <row r="1239" spans="1:28">
      <c r="A1239" s="8"/>
      <c r="B1239" s="8"/>
      <c r="C1239" s="8"/>
      <c r="D1239" s="8"/>
      <c r="E1239" s="8"/>
      <c r="F1239" s="8"/>
      <c r="G1239" s="8"/>
      <c r="H1239" s="116"/>
      <c r="I1239" s="40"/>
      <c r="J1239" s="120" t="str">
        <f>IF(AND($H1239&gt;0,$I1239&lt;&gt;"",$I1239&gt;40000),IFERROR(WORKDAY.INTL($I1239,INT(($H1239+项目参数!$J$29-1)/项目参数!$J$29)-1,1,项目参数!$B$2:$B$200),WORKDAY($I1239,INT(($H1239+项目参数!$J$29-1)/项目参数!$J$29)-1,1)),"")</f>
        <v/>
      </c>
      <c r="K1239" s="121" t="str">
        <f>IF(AND($L1239&lt;&gt;"",$L1239&gt;40000,$M1239&lt;&gt;"",$M1239&gt;40000),(1+IFERROR(NETWORKDAYS.INTL($L1239,$M1239,1,项目参数!$B$2:$B$200),NETWORKDAYS($L1239,$M1239,1)))*项目参数!$J$29,"")</f>
        <v/>
      </c>
      <c r="L1239" s="40"/>
      <c r="M1239" s="40"/>
      <c r="N1239" s="58"/>
      <c r="O1239" s="61"/>
      <c r="W1239" s="98" t="b">
        <f t="shared" si="19"/>
        <v>0</v>
      </c>
      <c r="Y1239" s="32" t="str">
        <f>IF($W1239,VLOOKUP($B1239,项目阶段与里程碑!$B:$E,3,FALSE),"")</f>
        <v/>
      </c>
      <c r="Z1239" s="32" t="str">
        <f>IF($W1239,VLOOKUP($B1239,项目阶段与里程碑!$B:$E,4,FALSE),"")</f>
        <v/>
      </c>
      <c r="AA1239" t="e">
        <f>VLOOKUP(F1239,内部通讯录!$B:$F,5,FALSE)</f>
        <v>#N/A</v>
      </c>
      <c r="AB1239" t="str">
        <f>IFERROR(VLOOKUP($AA1239,项目参数!$I$14:$J$21,2,FALSE),"")</f>
        <v/>
      </c>
    </row>
    <row r="1240" spans="1:28">
      <c r="A1240" s="8"/>
      <c r="B1240" s="8"/>
      <c r="C1240" s="8"/>
      <c r="D1240" s="8"/>
      <c r="E1240" s="8"/>
      <c r="F1240" s="8"/>
      <c r="G1240" s="8"/>
      <c r="H1240" s="116"/>
      <c r="I1240" s="40"/>
      <c r="J1240" s="120" t="str">
        <f>IF(AND($H1240&gt;0,$I1240&lt;&gt;"",$I1240&gt;40000),IFERROR(WORKDAY.INTL($I1240,INT(($H1240+项目参数!$J$29-1)/项目参数!$J$29)-1,1,项目参数!$B$2:$B$200),WORKDAY($I1240,INT(($H1240+项目参数!$J$29-1)/项目参数!$J$29)-1,1)),"")</f>
        <v/>
      </c>
      <c r="K1240" s="121" t="str">
        <f>IF(AND($L1240&lt;&gt;"",$L1240&gt;40000,$M1240&lt;&gt;"",$M1240&gt;40000),(1+IFERROR(NETWORKDAYS.INTL($L1240,$M1240,1,项目参数!$B$2:$B$200),NETWORKDAYS($L1240,$M1240,1)))*项目参数!$J$29,"")</f>
        <v/>
      </c>
      <c r="L1240" s="40"/>
      <c r="M1240" s="40"/>
      <c r="N1240" s="58"/>
      <c r="O1240" s="61"/>
      <c r="W1240" s="98" t="b">
        <f t="shared" si="19"/>
        <v>0</v>
      </c>
      <c r="Y1240" s="32" t="str">
        <f>IF($W1240,VLOOKUP($B1240,项目阶段与里程碑!$B:$E,3,FALSE),"")</f>
        <v/>
      </c>
      <c r="Z1240" s="32" t="str">
        <f>IF($W1240,VLOOKUP($B1240,项目阶段与里程碑!$B:$E,4,FALSE),"")</f>
        <v/>
      </c>
      <c r="AA1240" t="e">
        <f>VLOOKUP(F1240,内部通讯录!$B:$F,5,FALSE)</f>
        <v>#N/A</v>
      </c>
      <c r="AB1240" t="str">
        <f>IFERROR(VLOOKUP($AA1240,项目参数!$I$14:$J$21,2,FALSE),"")</f>
        <v/>
      </c>
    </row>
    <row r="1241" spans="1:28">
      <c r="A1241" s="8"/>
      <c r="B1241" s="8"/>
      <c r="C1241" s="8"/>
      <c r="D1241" s="8"/>
      <c r="E1241" s="8"/>
      <c r="F1241" s="8"/>
      <c r="G1241" s="8"/>
      <c r="H1241" s="116"/>
      <c r="I1241" s="40"/>
      <c r="J1241" s="120" t="str">
        <f>IF(AND($H1241&gt;0,$I1241&lt;&gt;"",$I1241&gt;40000),IFERROR(WORKDAY.INTL($I1241,INT(($H1241+项目参数!$J$29-1)/项目参数!$J$29)-1,1,项目参数!$B$2:$B$200),WORKDAY($I1241,INT(($H1241+项目参数!$J$29-1)/项目参数!$J$29)-1,1)),"")</f>
        <v/>
      </c>
      <c r="K1241" s="121" t="str">
        <f>IF(AND($L1241&lt;&gt;"",$L1241&gt;40000,$M1241&lt;&gt;"",$M1241&gt;40000),(1+IFERROR(NETWORKDAYS.INTL($L1241,$M1241,1,项目参数!$B$2:$B$200),NETWORKDAYS($L1241,$M1241,1)))*项目参数!$J$29,"")</f>
        <v/>
      </c>
      <c r="L1241" s="40"/>
      <c r="M1241" s="40"/>
      <c r="N1241" s="58"/>
      <c r="O1241" s="61"/>
      <c r="W1241" s="98" t="b">
        <f t="shared" si="19"/>
        <v>0</v>
      </c>
      <c r="Y1241" s="32" t="str">
        <f>IF($W1241,VLOOKUP($B1241,项目阶段与里程碑!$B:$E,3,FALSE),"")</f>
        <v/>
      </c>
      <c r="Z1241" s="32" t="str">
        <f>IF($W1241,VLOOKUP($B1241,项目阶段与里程碑!$B:$E,4,FALSE),"")</f>
        <v/>
      </c>
      <c r="AA1241" t="e">
        <f>VLOOKUP(F1241,内部通讯录!$B:$F,5,FALSE)</f>
        <v>#N/A</v>
      </c>
      <c r="AB1241" t="str">
        <f>IFERROR(VLOOKUP($AA1241,项目参数!$I$14:$J$21,2,FALSE),"")</f>
        <v/>
      </c>
    </row>
    <row r="1242" spans="1:28">
      <c r="A1242" s="8"/>
      <c r="B1242" s="8"/>
      <c r="C1242" s="8"/>
      <c r="D1242" s="8"/>
      <c r="E1242" s="8"/>
      <c r="F1242" s="8"/>
      <c r="G1242" s="8"/>
      <c r="H1242" s="116"/>
      <c r="I1242" s="40"/>
      <c r="J1242" s="120" t="str">
        <f>IF(AND($H1242&gt;0,$I1242&lt;&gt;"",$I1242&gt;40000),IFERROR(WORKDAY.INTL($I1242,INT(($H1242+项目参数!$J$29-1)/项目参数!$J$29)-1,1,项目参数!$B$2:$B$200),WORKDAY($I1242,INT(($H1242+项目参数!$J$29-1)/项目参数!$J$29)-1,1)),"")</f>
        <v/>
      </c>
      <c r="K1242" s="121" t="str">
        <f>IF(AND($L1242&lt;&gt;"",$L1242&gt;40000,$M1242&lt;&gt;"",$M1242&gt;40000),(1+IFERROR(NETWORKDAYS.INTL($L1242,$M1242,1,项目参数!$B$2:$B$200),NETWORKDAYS($L1242,$M1242,1)))*项目参数!$J$29,"")</f>
        <v/>
      </c>
      <c r="L1242" s="40"/>
      <c r="M1242" s="40"/>
      <c r="N1242" s="58"/>
      <c r="O1242" s="61"/>
      <c r="W1242" s="98" t="b">
        <f t="shared" si="19"/>
        <v>0</v>
      </c>
      <c r="Y1242" s="32" t="str">
        <f>IF($W1242,VLOOKUP($B1242,项目阶段与里程碑!$B:$E,3,FALSE),"")</f>
        <v/>
      </c>
      <c r="Z1242" s="32" t="str">
        <f>IF($W1242,VLOOKUP($B1242,项目阶段与里程碑!$B:$E,4,FALSE),"")</f>
        <v/>
      </c>
      <c r="AA1242" t="e">
        <f>VLOOKUP(F1242,内部通讯录!$B:$F,5,FALSE)</f>
        <v>#N/A</v>
      </c>
      <c r="AB1242" t="str">
        <f>IFERROR(VLOOKUP($AA1242,项目参数!$I$14:$J$21,2,FALSE),"")</f>
        <v/>
      </c>
    </row>
    <row r="1243" spans="1:28">
      <c r="A1243" s="8"/>
      <c r="B1243" s="8"/>
      <c r="C1243" s="8"/>
      <c r="D1243" s="8"/>
      <c r="E1243" s="8"/>
      <c r="F1243" s="8"/>
      <c r="G1243" s="8"/>
      <c r="H1243" s="116"/>
      <c r="I1243" s="40"/>
      <c r="J1243" s="120" t="str">
        <f>IF(AND($H1243&gt;0,$I1243&lt;&gt;"",$I1243&gt;40000),IFERROR(WORKDAY.INTL($I1243,INT(($H1243+项目参数!$J$29-1)/项目参数!$J$29)-1,1,项目参数!$B$2:$B$200),WORKDAY($I1243,INT(($H1243+项目参数!$J$29-1)/项目参数!$J$29)-1,1)),"")</f>
        <v/>
      </c>
      <c r="K1243" s="121" t="str">
        <f>IF(AND($L1243&lt;&gt;"",$L1243&gt;40000,$M1243&lt;&gt;"",$M1243&gt;40000),(1+IFERROR(NETWORKDAYS.INTL($L1243,$M1243,1,项目参数!$B$2:$B$200),NETWORKDAYS($L1243,$M1243,1)))*项目参数!$J$29,"")</f>
        <v/>
      </c>
      <c r="L1243" s="40"/>
      <c r="M1243" s="40"/>
      <c r="N1243" s="58"/>
      <c r="O1243" s="61"/>
      <c r="W1243" s="98" t="b">
        <f t="shared" si="19"/>
        <v>0</v>
      </c>
      <c r="Y1243" s="32" t="str">
        <f>IF($W1243,VLOOKUP($B1243,项目阶段与里程碑!$B:$E,3,FALSE),"")</f>
        <v/>
      </c>
      <c r="Z1243" s="32" t="str">
        <f>IF($W1243,VLOOKUP($B1243,项目阶段与里程碑!$B:$E,4,FALSE),"")</f>
        <v/>
      </c>
      <c r="AA1243" t="e">
        <f>VLOOKUP(F1243,内部通讯录!$B:$F,5,FALSE)</f>
        <v>#N/A</v>
      </c>
      <c r="AB1243" t="str">
        <f>IFERROR(VLOOKUP($AA1243,项目参数!$I$14:$J$21,2,FALSE),"")</f>
        <v/>
      </c>
    </row>
    <row r="1244" spans="1:28">
      <c r="A1244" s="8"/>
      <c r="B1244" s="8"/>
      <c r="C1244" s="8"/>
      <c r="D1244" s="8"/>
      <c r="E1244" s="8"/>
      <c r="F1244" s="8"/>
      <c r="G1244" s="8"/>
      <c r="H1244" s="116"/>
      <c r="I1244" s="40"/>
      <c r="J1244" s="120" t="str">
        <f>IF(AND($H1244&gt;0,$I1244&lt;&gt;"",$I1244&gt;40000),IFERROR(WORKDAY.INTL($I1244,INT(($H1244+项目参数!$J$29-1)/项目参数!$J$29)-1,1,项目参数!$B$2:$B$200),WORKDAY($I1244,INT(($H1244+项目参数!$J$29-1)/项目参数!$J$29)-1,1)),"")</f>
        <v/>
      </c>
      <c r="K1244" s="121" t="str">
        <f>IF(AND($L1244&lt;&gt;"",$L1244&gt;40000,$M1244&lt;&gt;"",$M1244&gt;40000),(1+IFERROR(NETWORKDAYS.INTL($L1244,$M1244,1,项目参数!$B$2:$B$200),NETWORKDAYS($L1244,$M1244,1)))*项目参数!$J$29,"")</f>
        <v/>
      </c>
      <c r="L1244" s="40"/>
      <c r="M1244" s="40"/>
      <c r="N1244" s="58"/>
      <c r="O1244" s="61"/>
      <c r="W1244" s="98" t="b">
        <f t="shared" si="19"/>
        <v>0</v>
      </c>
      <c r="Y1244" s="32" t="str">
        <f>IF($W1244,VLOOKUP($B1244,项目阶段与里程碑!$B:$E,3,FALSE),"")</f>
        <v/>
      </c>
      <c r="Z1244" s="32" t="str">
        <f>IF($W1244,VLOOKUP($B1244,项目阶段与里程碑!$B:$E,4,FALSE),"")</f>
        <v/>
      </c>
      <c r="AA1244" t="e">
        <f>VLOOKUP(F1244,内部通讯录!$B:$F,5,FALSE)</f>
        <v>#N/A</v>
      </c>
      <c r="AB1244" t="str">
        <f>IFERROR(VLOOKUP($AA1244,项目参数!$I$14:$J$21,2,FALSE),"")</f>
        <v/>
      </c>
    </row>
    <row r="1245" spans="1:28">
      <c r="A1245" s="8"/>
      <c r="B1245" s="8"/>
      <c r="C1245" s="8"/>
      <c r="D1245" s="8"/>
      <c r="E1245" s="8"/>
      <c r="F1245" s="8"/>
      <c r="G1245" s="8"/>
      <c r="H1245" s="116"/>
      <c r="I1245" s="40"/>
      <c r="J1245" s="120" t="str">
        <f>IF(AND($H1245&gt;0,$I1245&lt;&gt;"",$I1245&gt;40000),IFERROR(WORKDAY.INTL($I1245,INT(($H1245+项目参数!$J$29-1)/项目参数!$J$29)-1,1,项目参数!$B$2:$B$200),WORKDAY($I1245,INT(($H1245+项目参数!$J$29-1)/项目参数!$J$29)-1,1)),"")</f>
        <v/>
      </c>
      <c r="K1245" s="121" t="str">
        <f>IF(AND($L1245&lt;&gt;"",$L1245&gt;40000,$M1245&lt;&gt;"",$M1245&gt;40000),(1+IFERROR(NETWORKDAYS.INTL($L1245,$M1245,1,项目参数!$B$2:$B$200),NETWORKDAYS($L1245,$M1245,1)))*项目参数!$J$29,"")</f>
        <v/>
      </c>
      <c r="L1245" s="40"/>
      <c r="M1245" s="40"/>
      <c r="N1245" s="58"/>
      <c r="O1245" s="61"/>
      <c r="W1245" s="98" t="b">
        <f t="shared" si="19"/>
        <v>0</v>
      </c>
      <c r="Y1245" s="32" t="str">
        <f>IF($W1245,VLOOKUP($B1245,项目阶段与里程碑!$B:$E,3,FALSE),"")</f>
        <v/>
      </c>
      <c r="Z1245" s="32" t="str">
        <f>IF($W1245,VLOOKUP($B1245,项目阶段与里程碑!$B:$E,4,FALSE),"")</f>
        <v/>
      </c>
      <c r="AA1245" t="e">
        <f>VLOOKUP(F1245,内部通讯录!$B:$F,5,FALSE)</f>
        <v>#N/A</v>
      </c>
      <c r="AB1245" t="str">
        <f>IFERROR(VLOOKUP($AA1245,项目参数!$I$14:$J$21,2,FALSE),"")</f>
        <v/>
      </c>
    </row>
    <row r="1246" spans="1:28">
      <c r="A1246" s="8"/>
      <c r="B1246" s="8"/>
      <c r="C1246" s="8"/>
      <c r="D1246" s="8"/>
      <c r="E1246" s="8"/>
      <c r="F1246" s="8"/>
      <c r="G1246" s="8"/>
      <c r="H1246" s="116"/>
      <c r="I1246" s="40"/>
      <c r="J1246" s="120" t="str">
        <f>IF(AND($H1246&gt;0,$I1246&lt;&gt;"",$I1246&gt;40000),IFERROR(WORKDAY.INTL($I1246,INT(($H1246+项目参数!$J$29-1)/项目参数!$J$29)-1,1,项目参数!$B$2:$B$200),WORKDAY($I1246,INT(($H1246+项目参数!$J$29-1)/项目参数!$J$29)-1,1)),"")</f>
        <v/>
      </c>
      <c r="K1246" s="121" t="str">
        <f>IF(AND($L1246&lt;&gt;"",$L1246&gt;40000,$M1246&lt;&gt;"",$M1246&gt;40000),(1+IFERROR(NETWORKDAYS.INTL($L1246,$M1246,1,项目参数!$B$2:$B$200),NETWORKDAYS($L1246,$M1246,1)))*项目参数!$J$29,"")</f>
        <v/>
      </c>
      <c r="L1246" s="40"/>
      <c r="M1246" s="40"/>
      <c r="N1246" s="58"/>
      <c r="O1246" s="61"/>
      <c r="W1246" s="98" t="b">
        <f t="shared" si="19"/>
        <v>0</v>
      </c>
      <c r="Y1246" s="32" t="str">
        <f>IF($W1246,VLOOKUP($B1246,项目阶段与里程碑!$B:$E,3,FALSE),"")</f>
        <v/>
      </c>
      <c r="Z1246" s="32" t="str">
        <f>IF($W1246,VLOOKUP($B1246,项目阶段与里程碑!$B:$E,4,FALSE),"")</f>
        <v/>
      </c>
      <c r="AA1246" t="e">
        <f>VLOOKUP(F1246,内部通讯录!$B:$F,5,FALSE)</f>
        <v>#N/A</v>
      </c>
      <c r="AB1246" t="str">
        <f>IFERROR(VLOOKUP($AA1246,项目参数!$I$14:$J$21,2,FALSE),"")</f>
        <v/>
      </c>
    </row>
    <row r="1247" spans="1:28">
      <c r="A1247" s="8"/>
      <c r="B1247" s="8"/>
      <c r="C1247" s="8"/>
      <c r="D1247" s="8"/>
      <c r="E1247" s="8"/>
      <c r="F1247" s="8"/>
      <c r="G1247" s="8"/>
      <c r="H1247" s="116"/>
      <c r="I1247" s="40"/>
      <c r="J1247" s="120" t="str">
        <f>IF(AND($H1247&gt;0,$I1247&lt;&gt;"",$I1247&gt;40000),IFERROR(WORKDAY.INTL($I1247,INT(($H1247+项目参数!$J$29-1)/项目参数!$J$29)-1,1,项目参数!$B$2:$B$200),WORKDAY($I1247,INT(($H1247+项目参数!$J$29-1)/项目参数!$J$29)-1,1)),"")</f>
        <v/>
      </c>
      <c r="K1247" s="121" t="str">
        <f>IF(AND($L1247&lt;&gt;"",$L1247&gt;40000,$M1247&lt;&gt;"",$M1247&gt;40000),(1+IFERROR(NETWORKDAYS.INTL($L1247,$M1247,1,项目参数!$B$2:$B$200),NETWORKDAYS($L1247,$M1247,1)))*项目参数!$J$29,"")</f>
        <v/>
      </c>
      <c r="L1247" s="40"/>
      <c r="M1247" s="40"/>
      <c r="N1247" s="58"/>
      <c r="O1247" s="61"/>
      <c r="W1247" s="98" t="b">
        <f t="shared" si="19"/>
        <v>0</v>
      </c>
      <c r="Y1247" s="32" t="str">
        <f>IF($W1247,VLOOKUP($B1247,项目阶段与里程碑!$B:$E,3,FALSE),"")</f>
        <v/>
      </c>
      <c r="Z1247" s="32" t="str">
        <f>IF($W1247,VLOOKUP($B1247,项目阶段与里程碑!$B:$E,4,FALSE),"")</f>
        <v/>
      </c>
      <c r="AA1247" t="e">
        <f>VLOOKUP(F1247,内部通讯录!$B:$F,5,FALSE)</f>
        <v>#N/A</v>
      </c>
      <c r="AB1247" t="str">
        <f>IFERROR(VLOOKUP($AA1247,项目参数!$I$14:$J$21,2,FALSE),"")</f>
        <v/>
      </c>
    </row>
    <row r="1248" spans="1:28">
      <c r="A1248" s="8"/>
      <c r="B1248" s="8"/>
      <c r="C1248" s="8"/>
      <c r="D1248" s="8"/>
      <c r="E1248" s="8"/>
      <c r="F1248" s="8"/>
      <c r="G1248" s="8"/>
      <c r="H1248" s="116"/>
      <c r="I1248" s="40"/>
      <c r="J1248" s="120" t="str">
        <f>IF(AND($H1248&gt;0,$I1248&lt;&gt;"",$I1248&gt;40000),IFERROR(WORKDAY.INTL($I1248,INT(($H1248+项目参数!$J$29-1)/项目参数!$J$29)-1,1,项目参数!$B$2:$B$200),WORKDAY($I1248,INT(($H1248+项目参数!$J$29-1)/项目参数!$J$29)-1,1)),"")</f>
        <v/>
      </c>
      <c r="K1248" s="121" t="str">
        <f>IF(AND($L1248&lt;&gt;"",$L1248&gt;40000,$M1248&lt;&gt;"",$M1248&gt;40000),(1+IFERROR(NETWORKDAYS.INTL($L1248,$M1248,1,项目参数!$B$2:$B$200),NETWORKDAYS($L1248,$M1248,1)))*项目参数!$J$29,"")</f>
        <v/>
      </c>
      <c r="L1248" s="40"/>
      <c r="M1248" s="40"/>
      <c r="N1248" s="58"/>
      <c r="O1248" s="61"/>
      <c r="W1248" s="98" t="b">
        <f t="shared" si="19"/>
        <v>0</v>
      </c>
      <c r="Y1248" s="32" t="str">
        <f>IF($W1248,VLOOKUP($B1248,项目阶段与里程碑!$B:$E,3,FALSE),"")</f>
        <v/>
      </c>
      <c r="Z1248" s="32" t="str">
        <f>IF($W1248,VLOOKUP($B1248,项目阶段与里程碑!$B:$E,4,FALSE),"")</f>
        <v/>
      </c>
      <c r="AA1248" t="e">
        <f>VLOOKUP(F1248,内部通讯录!$B:$F,5,FALSE)</f>
        <v>#N/A</v>
      </c>
      <c r="AB1248" t="str">
        <f>IFERROR(VLOOKUP($AA1248,项目参数!$I$14:$J$21,2,FALSE),"")</f>
        <v/>
      </c>
    </row>
    <row r="1249" spans="1:28">
      <c r="A1249" s="8"/>
      <c r="B1249" s="8"/>
      <c r="C1249" s="8"/>
      <c r="D1249" s="8"/>
      <c r="E1249" s="8"/>
      <c r="F1249" s="8"/>
      <c r="G1249" s="8"/>
      <c r="H1249" s="116"/>
      <c r="I1249" s="40"/>
      <c r="J1249" s="120" t="str">
        <f>IF(AND($H1249&gt;0,$I1249&lt;&gt;"",$I1249&gt;40000),IFERROR(WORKDAY.INTL($I1249,INT(($H1249+项目参数!$J$29-1)/项目参数!$J$29)-1,1,项目参数!$B$2:$B$200),WORKDAY($I1249,INT(($H1249+项目参数!$J$29-1)/项目参数!$J$29)-1,1)),"")</f>
        <v/>
      </c>
      <c r="K1249" s="121" t="str">
        <f>IF(AND($L1249&lt;&gt;"",$L1249&gt;40000,$M1249&lt;&gt;"",$M1249&gt;40000),(1+IFERROR(NETWORKDAYS.INTL($L1249,$M1249,1,项目参数!$B$2:$B$200),NETWORKDAYS($L1249,$M1249,1)))*项目参数!$J$29,"")</f>
        <v/>
      </c>
      <c r="L1249" s="40"/>
      <c r="M1249" s="40"/>
      <c r="N1249" s="58"/>
      <c r="O1249" s="61"/>
      <c r="W1249" s="98" t="b">
        <f t="shared" si="19"/>
        <v>0</v>
      </c>
      <c r="Y1249" s="32" t="str">
        <f>IF($W1249,VLOOKUP($B1249,项目阶段与里程碑!$B:$E,3,FALSE),"")</f>
        <v/>
      </c>
      <c r="Z1249" s="32" t="str">
        <f>IF($W1249,VLOOKUP($B1249,项目阶段与里程碑!$B:$E,4,FALSE),"")</f>
        <v/>
      </c>
      <c r="AA1249" t="e">
        <f>VLOOKUP(F1249,内部通讯录!$B:$F,5,FALSE)</f>
        <v>#N/A</v>
      </c>
      <c r="AB1249" t="str">
        <f>IFERROR(VLOOKUP($AA1249,项目参数!$I$14:$J$21,2,FALSE),"")</f>
        <v/>
      </c>
    </row>
    <row r="1250" spans="1:28">
      <c r="A1250" s="8"/>
      <c r="B1250" s="8"/>
      <c r="C1250" s="8"/>
      <c r="D1250" s="8"/>
      <c r="E1250" s="8"/>
      <c r="F1250" s="8"/>
      <c r="G1250" s="8"/>
      <c r="H1250" s="116"/>
      <c r="I1250" s="40"/>
      <c r="J1250" s="120" t="str">
        <f>IF(AND($H1250&gt;0,$I1250&lt;&gt;"",$I1250&gt;40000),IFERROR(WORKDAY.INTL($I1250,INT(($H1250+项目参数!$J$29-1)/项目参数!$J$29)-1,1,项目参数!$B$2:$B$200),WORKDAY($I1250,INT(($H1250+项目参数!$J$29-1)/项目参数!$J$29)-1,1)),"")</f>
        <v/>
      </c>
      <c r="K1250" s="121" t="str">
        <f>IF(AND($L1250&lt;&gt;"",$L1250&gt;40000,$M1250&lt;&gt;"",$M1250&gt;40000),(1+IFERROR(NETWORKDAYS.INTL($L1250,$M1250,1,项目参数!$B$2:$B$200),NETWORKDAYS($L1250,$M1250,1)))*项目参数!$J$29,"")</f>
        <v/>
      </c>
      <c r="L1250" s="40"/>
      <c r="M1250" s="40"/>
      <c r="N1250" s="58"/>
      <c r="O1250" s="61"/>
      <c r="W1250" s="98" t="b">
        <f t="shared" si="19"/>
        <v>0</v>
      </c>
      <c r="Y1250" s="32" t="str">
        <f>IF($W1250,VLOOKUP($B1250,项目阶段与里程碑!$B:$E,3,FALSE),"")</f>
        <v/>
      </c>
      <c r="Z1250" s="32" t="str">
        <f>IF($W1250,VLOOKUP($B1250,项目阶段与里程碑!$B:$E,4,FALSE),"")</f>
        <v/>
      </c>
      <c r="AA1250" t="e">
        <f>VLOOKUP(F1250,内部通讯录!$B:$F,5,FALSE)</f>
        <v>#N/A</v>
      </c>
      <c r="AB1250" t="str">
        <f>IFERROR(VLOOKUP($AA1250,项目参数!$I$14:$J$21,2,FALSE),"")</f>
        <v/>
      </c>
    </row>
    <row r="1251" spans="1:28">
      <c r="A1251" s="8"/>
      <c r="B1251" s="8"/>
      <c r="C1251" s="8"/>
      <c r="D1251" s="8"/>
      <c r="E1251" s="8"/>
      <c r="F1251" s="8"/>
      <c r="G1251" s="8"/>
      <c r="H1251" s="116"/>
      <c r="I1251" s="40"/>
      <c r="J1251" s="120" t="str">
        <f>IF(AND($H1251&gt;0,$I1251&lt;&gt;"",$I1251&gt;40000),IFERROR(WORKDAY.INTL($I1251,INT(($H1251+项目参数!$J$29-1)/项目参数!$J$29)-1,1,项目参数!$B$2:$B$200),WORKDAY($I1251,INT(($H1251+项目参数!$J$29-1)/项目参数!$J$29)-1,1)),"")</f>
        <v/>
      </c>
      <c r="K1251" s="121" t="str">
        <f>IF(AND($L1251&lt;&gt;"",$L1251&gt;40000,$M1251&lt;&gt;"",$M1251&gt;40000),(1+IFERROR(NETWORKDAYS.INTL($L1251,$M1251,1,项目参数!$B$2:$B$200),NETWORKDAYS($L1251,$M1251,1)))*项目参数!$J$29,"")</f>
        <v/>
      </c>
      <c r="L1251" s="40"/>
      <c r="M1251" s="40"/>
      <c r="N1251" s="58"/>
      <c r="O1251" s="61"/>
      <c r="W1251" s="98" t="b">
        <f t="shared" si="19"/>
        <v>0</v>
      </c>
      <c r="Y1251" s="32" t="str">
        <f>IF($W1251,VLOOKUP($B1251,项目阶段与里程碑!$B:$E,3,FALSE),"")</f>
        <v/>
      </c>
      <c r="Z1251" s="32" t="str">
        <f>IF($W1251,VLOOKUP($B1251,项目阶段与里程碑!$B:$E,4,FALSE),"")</f>
        <v/>
      </c>
      <c r="AA1251" t="e">
        <f>VLOOKUP(F1251,内部通讯录!$B:$F,5,FALSE)</f>
        <v>#N/A</v>
      </c>
      <c r="AB1251" t="str">
        <f>IFERROR(VLOOKUP($AA1251,项目参数!$I$14:$J$21,2,FALSE),"")</f>
        <v/>
      </c>
    </row>
    <row r="1252" spans="1:28">
      <c r="A1252" s="8"/>
      <c r="B1252" s="8"/>
      <c r="C1252" s="8"/>
      <c r="D1252" s="8"/>
      <c r="E1252" s="8"/>
      <c r="F1252" s="8"/>
      <c r="G1252" s="8"/>
      <c r="H1252" s="116"/>
      <c r="I1252" s="40"/>
      <c r="J1252" s="120" t="str">
        <f>IF(AND($H1252&gt;0,$I1252&lt;&gt;"",$I1252&gt;40000),IFERROR(WORKDAY.INTL($I1252,INT(($H1252+项目参数!$J$29-1)/项目参数!$J$29)-1,1,项目参数!$B$2:$B$200),WORKDAY($I1252,INT(($H1252+项目参数!$J$29-1)/项目参数!$J$29)-1,1)),"")</f>
        <v/>
      </c>
      <c r="K1252" s="121" t="str">
        <f>IF(AND($L1252&lt;&gt;"",$L1252&gt;40000,$M1252&lt;&gt;"",$M1252&gt;40000),(1+IFERROR(NETWORKDAYS.INTL($L1252,$M1252,1,项目参数!$B$2:$B$200),NETWORKDAYS($L1252,$M1252,1)))*项目参数!$J$29,"")</f>
        <v/>
      </c>
      <c r="L1252" s="40"/>
      <c r="M1252" s="40"/>
      <c r="N1252" s="58"/>
      <c r="O1252" s="61"/>
      <c r="W1252" s="98" t="b">
        <f t="shared" si="19"/>
        <v>0</v>
      </c>
      <c r="Y1252" s="32" t="str">
        <f>IF($W1252,VLOOKUP($B1252,项目阶段与里程碑!$B:$E,3,FALSE),"")</f>
        <v/>
      </c>
      <c r="Z1252" s="32" t="str">
        <f>IF($W1252,VLOOKUP($B1252,项目阶段与里程碑!$B:$E,4,FALSE),"")</f>
        <v/>
      </c>
      <c r="AA1252" t="e">
        <f>VLOOKUP(F1252,内部通讯录!$B:$F,5,FALSE)</f>
        <v>#N/A</v>
      </c>
      <c r="AB1252" t="str">
        <f>IFERROR(VLOOKUP($AA1252,项目参数!$I$14:$J$21,2,FALSE),"")</f>
        <v/>
      </c>
    </row>
    <row r="1253" spans="1:28">
      <c r="A1253" s="8"/>
      <c r="B1253" s="8"/>
      <c r="C1253" s="8"/>
      <c r="D1253" s="8"/>
      <c r="E1253" s="8"/>
      <c r="F1253" s="8"/>
      <c r="G1253" s="8"/>
      <c r="H1253" s="116"/>
      <c r="I1253" s="40"/>
      <c r="J1253" s="120" t="str">
        <f>IF(AND($H1253&gt;0,$I1253&lt;&gt;"",$I1253&gt;40000),IFERROR(WORKDAY.INTL($I1253,INT(($H1253+项目参数!$J$29-1)/项目参数!$J$29)-1,1,项目参数!$B$2:$B$200),WORKDAY($I1253,INT(($H1253+项目参数!$J$29-1)/项目参数!$J$29)-1,1)),"")</f>
        <v/>
      </c>
      <c r="K1253" s="121" t="str">
        <f>IF(AND($L1253&lt;&gt;"",$L1253&gt;40000,$M1253&lt;&gt;"",$M1253&gt;40000),(1+IFERROR(NETWORKDAYS.INTL($L1253,$M1253,1,项目参数!$B$2:$B$200),NETWORKDAYS($L1253,$M1253,1)))*项目参数!$J$29,"")</f>
        <v/>
      </c>
      <c r="L1253" s="40"/>
      <c r="M1253" s="40"/>
      <c r="N1253" s="58"/>
      <c r="O1253" s="61"/>
      <c r="W1253" s="98" t="b">
        <f t="shared" si="19"/>
        <v>0</v>
      </c>
      <c r="Y1253" s="32" t="str">
        <f>IF($W1253,VLOOKUP($B1253,项目阶段与里程碑!$B:$E,3,FALSE),"")</f>
        <v/>
      </c>
      <c r="Z1253" s="32" t="str">
        <f>IF($W1253,VLOOKUP($B1253,项目阶段与里程碑!$B:$E,4,FALSE),"")</f>
        <v/>
      </c>
      <c r="AA1253" t="e">
        <f>VLOOKUP(F1253,内部通讯录!$B:$F,5,FALSE)</f>
        <v>#N/A</v>
      </c>
      <c r="AB1253" t="str">
        <f>IFERROR(VLOOKUP($AA1253,项目参数!$I$14:$J$21,2,FALSE),"")</f>
        <v/>
      </c>
    </row>
    <row r="1254" spans="1:28">
      <c r="A1254" s="8"/>
      <c r="B1254" s="8"/>
      <c r="C1254" s="8"/>
      <c r="D1254" s="8"/>
      <c r="E1254" s="8"/>
      <c r="F1254" s="8"/>
      <c r="G1254" s="8"/>
      <c r="H1254" s="116"/>
      <c r="I1254" s="40"/>
      <c r="J1254" s="120" t="str">
        <f>IF(AND($H1254&gt;0,$I1254&lt;&gt;"",$I1254&gt;40000),IFERROR(WORKDAY.INTL($I1254,INT(($H1254+项目参数!$J$29-1)/项目参数!$J$29)-1,1,项目参数!$B$2:$B$200),WORKDAY($I1254,INT(($H1254+项目参数!$J$29-1)/项目参数!$J$29)-1,1)),"")</f>
        <v/>
      </c>
      <c r="K1254" s="121" t="str">
        <f>IF(AND($L1254&lt;&gt;"",$L1254&gt;40000,$M1254&lt;&gt;"",$M1254&gt;40000),(1+IFERROR(NETWORKDAYS.INTL($L1254,$M1254,1,项目参数!$B$2:$B$200),NETWORKDAYS($L1254,$M1254,1)))*项目参数!$J$29,"")</f>
        <v/>
      </c>
      <c r="L1254" s="40"/>
      <c r="M1254" s="40"/>
      <c r="N1254" s="58"/>
      <c r="O1254" s="61"/>
      <c r="W1254" s="98" t="b">
        <f t="shared" si="19"/>
        <v>0</v>
      </c>
      <c r="Y1254" s="32" t="str">
        <f>IF($W1254,VLOOKUP($B1254,项目阶段与里程碑!$B:$E,3,FALSE),"")</f>
        <v/>
      </c>
      <c r="Z1254" s="32" t="str">
        <f>IF($W1254,VLOOKUP($B1254,项目阶段与里程碑!$B:$E,4,FALSE),"")</f>
        <v/>
      </c>
      <c r="AA1254" t="e">
        <f>VLOOKUP(F1254,内部通讯录!$B:$F,5,FALSE)</f>
        <v>#N/A</v>
      </c>
      <c r="AB1254" t="str">
        <f>IFERROR(VLOOKUP($AA1254,项目参数!$I$14:$J$21,2,FALSE),"")</f>
        <v/>
      </c>
    </row>
    <row r="1255" spans="1:28">
      <c r="A1255" s="8"/>
      <c r="B1255" s="8"/>
      <c r="C1255" s="8"/>
      <c r="D1255" s="8"/>
      <c r="E1255" s="8"/>
      <c r="F1255" s="8"/>
      <c r="G1255" s="8"/>
      <c r="H1255" s="116"/>
      <c r="I1255" s="40"/>
      <c r="J1255" s="120" t="str">
        <f>IF(AND($H1255&gt;0,$I1255&lt;&gt;"",$I1255&gt;40000),IFERROR(WORKDAY.INTL($I1255,INT(($H1255+项目参数!$J$29-1)/项目参数!$J$29)-1,1,项目参数!$B$2:$B$200),WORKDAY($I1255,INT(($H1255+项目参数!$J$29-1)/项目参数!$J$29)-1,1)),"")</f>
        <v/>
      </c>
      <c r="K1255" s="121" t="str">
        <f>IF(AND($L1255&lt;&gt;"",$L1255&gt;40000,$M1255&lt;&gt;"",$M1255&gt;40000),(1+IFERROR(NETWORKDAYS.INTL($L1255,$M1255,1,项目参数!$B$2:$B$200),NETWORKDAYS($L1255,$M1255,1)))*项目参数!$J$29,"")</f>
        <v/>
      </c>
      <c r="L1255" s="40"/>
      <c r="M1255" s="40"/>
      <c r="N1255" s="58"/>
      <c r="O1255" s="61"/>
      <c r="W1255" s="98" t="b">
        <f t="shared" si="19"/>
        <v>0</v>
      </c>
      <c r="Y1255" s="32" t="str">
        <f>IF($W1255,VLOOKUP($B1255,项目阶段与里程碑!$B:$E,3,FALSE),"")</f>
        <v/>
      </c>
      <c r="Z1255" s="32" t="str">
        <f>IF($W1255,VLOOKUP($B1255,项目阶段与里程碑!$B:$E,4,FALSE),"")</f>
        <v/>
      </c>
      <c r="AA1255" t="e">
        <f>VLOOKUP(F1255,内部通讯录!$B:$F,5,FALSE)</f>
        <v>#N/A</v>
      </c>
      <c r="AB1255" t="str">
        <f>IFERROR(VLOOKUP($AA1255,项目参数!$I$14:$J$21,2,FALSE),"")</f>
        <v/>
      </c>
    </row>
    <row r="1256" spans="1:28">
      <c r="A1256" s="8"/>
      <c r="B1256" s="8"/>
      <c r="C1256" s="8"/>
      <c r="D1256" s="8"/>
      <c r="E1256" s="8"/>
      <c r="F1256" s="8"/>
      <c r="G1256" s="8"/>
      <c r="H1256" s="116"/>
      <c r="I1256" s="40"/>
      <c r="J1256" s="120" t="str">
        <f>IF(AND($H1256&gt;0,$I1256&lt;&gt;"",$I1256&gt;40000),IFERROR(WORKDAY.INTL($I1256,INT(($H1256+项目参数!$J$29-1)/项目参数!$J$29)-1,1,项目参数!$B$2:$B$200),WORKDAY($I1256,INT(($H1256+项目参数!$J$29-1)/项目参数!$J$29)-1,1)),"")</f>
        <v/>
      </c>
      <c r="K1256" s="121" t="str">
        <f>IF(AND($L1256&lt;&gt;"",$L1256&gt;40000,$M1256&lt;&gt;"",$M1256&gt;40000),(1+IFERROR(NETWORKDAYS.INTL($L1256,$M1256,1,项目参数!$B$2:$B$200),NETWORKDAYS($L1256,$M1256,1)))*项目参数!$J$29,"")</f>
        <v/>
      </c>
      <c r="L1256" s="40"/>
      <c r="M1256" s="40"/>
      <c r="N1256" s="58"/>
      <c r="O1256" s="61"/>
      <c r="W1256" s="98" t="b">
        <f t="shared" si="19"/>
        <v>0</v>
      </c>
      <c r="Y1256" s="32" t="str">
        <f>IF($W1256,VLOOKUP($B1256,项目阶段与里程碑!$B:$E,3,FALSE),"")</f>
        <v/>
      </c>
      <c r="Z1256" s="32" t="str">
        <f>IF($W1256,VLOOKUP($B1256,项目阶段与里程碑!$B:$E,4,FALSE),"")</f>
        <v/>
      </c>
      <c r="AA1256" t="e">
        <f>VLOOKUP(F1256,内部通讯录!$B:$F,5,FALSE)</f>
        <v>#N/A</v>
      </c>
      <c r="AB1256" t="str">
        <f>IFERROR(VLOOKUP($AA1256,项目参数!$I$14:$J$21,2,FALSE),"")</f>
        <v/>
      </c>
    </row>
    <row r="1257" spans="1:28">
      <c r="A1257" s="8"/>
      <c r="B1257" s="8"/>
      <c r="C1257" s="8"/>
      <c r="D1257" s="8"/>
      <c r="E1257" s="8"/>
      <c r="F1257" s="8"/>
      <c r="G1257" s="8"/>
      <c r="H1257" s="116"/>
      <c r="I1257" s="40"/>
      <c r="J1257" s="120" t="str">
        <f>IF(AND($H1257&gt;0,$I1257&lt;&gt;"",$I1257&gt;40000),IFERROR(WORKDAY.INTL($I1257,INT(($H1257+项目参数!$J$29-1)/项目参数!$J$29)-1,1,项目参数!$B$2:$B$200),WORKDAY($I1257,INT(($H1257+项目参数!$J$29-1)/项目参数!$J$29)-1,1)),"")</f>
        <v/>
      </c>
      <c r="K1257" s="121" t="str">
        <f>IF(AND($L1257&lt;&gt;"",$L1257&gt;40000,$M1257&lt;&gt;"",$M1257&gt;40000),(1+IFERROR(NETWORKDAYS.INTL($L1257,$M1257,1,项目参数!$B$2:$B$200),NETWORKDAYS($L1257,$M1257,1)))*项目参数!$J$29,"")</f>
        <v/>
      </c>
      <c r="L1257" s="40"/>
      <c r="M1257" s="40"/>
      <c r="N1257" s="58"/>
      <c r="O1257" s="61"/>
      <c r="W1257" s="98" t="b">
        <f t="shared" si="19"/>
        <v>0</v>
      </c>
      <c r="Y1257" s="32" t="str">
        <f>IF($W1257,VLOOKUP($B1257,项目阶段与里程碑!$B:$E,3,FALSE),"")</f>
        <v/>
      </c>
      <c r="Z1257" s="32" t="str">
        <f>IF($W1257,VLOOKUP($B1257,项目阶段与里程碑!$B:$E,4,FALSE),"")</f>
        <v/>
      </c>
      <c r="AA1257" t="e">
        <f>VLOOKUP(F1257,内部通讯录!$B:$F,5,FALSE)</f>
        <v>#N/A</v>
      </c>
      <c r="AB1257" t="str">
        <f>IFERROR(VLOOKUP($AA1257,项目参数!$I$14:$J$21,2,FALSE),"")</f>
        <v/>
      </c>
    </row>
    <row r="1258" spans="1:28">
      <c r="A1258" s="8"/>
      <c r="B1258" s="8"/>
      <c r="C1258" s="8"/>
      <c r="D1258" s="8"/>
      <c r="E1258" s="8"/>
      <c r="F1258" s="8"/>
      <c r="G1258" s="8"/>
      <c r="H1258" s="116"/>
      <c r="I1258" s="40"/>
      <c r="J1258" s="120" t="str">
        <f>IF(AND($H1258&gt;0,$I1258&lt;&gt;"",$I1258&gt;40000),IFERROR(WORKDAY.INTL($I1258,INT(($H1258+项目参数!$J$29-1)/项目参数!$J$29)-1,1,项目参数!$B$2:$B$200),WORKDAY($I1258,INT(($H1258+项目参数!$J$29-1)/项目参数!$J$29)-1,1)),"")</f>
        <v/>
      </c>
      <c r="K1258" s="121" t="str">
        <f>IF(AND($L1258&lt;&gt;"",$L1258&gt;40000,$M1258&lt;&gt;"",$M1258&gt;40000),(1+IFERROR(NETWORKDAYS.INTL($L1258,$M1258,1,项目参数!$B$2:$B$200),NETWORKDAYS($L1258,$M1258,1)))*项目参数!$J$29,"")</f>
        <v/>
      </c>
      <c r="L1258" s="40"/>
      <c r="M1258" s="40"/>
      <c r="N1258" s="58"/>
      <c r="O1258" s="61"/>
      <c r="W1258" s="98" t="b">
        <f t="shared" si="19"/>
        <v>0</v>
      </c>
      <c r="Y1258" s="32" t="str">
        <f>IF($W1258,VLOOKUP($B1258,项目阶段与里程碑!$B:$E,3,FALSE),"")</f>
        <v/>
      </c>
      <c r="Z1258" s="32" t="str">
        <f>IF($W1258,VLOOKUP($B1258,项目阶段与里程碑!$B:$E,4,FALSE),"")</f>
        <v/>
      </c>
      <c r="AA1258" t="e">
        <f>VLOOKUP(F1258,内部通讯录!$B:$F,5,FALSE)</f>
        <v>#N/A</v>
      </c>
      <c r="AB1258" t="str">
        <f>IFERROR(VLOOKUP($AA1258,项目参数!$I$14:$J$21,2,FALSE),"")</f>
        <v/>
      </c>
    </row>
    <row r="1259" spans="1:28">
      <c r="A1259" s="8"/>
      <c r="B1259" s="8"/>
      <c r="C1259" s="8"/>
      <c r="D1259" s="8"/>
      <c r="E1259" s="8"/>
      <c r="F1259" s="8"/>
      <c r="G1259" s="8"/>
      <c r="H1259" s="116"/>
      <c r="I1259" s="40"/>
      <c r="J1259" s="120" t="str">
        <f>IF(AND($H1259&gt;0,$I1259&lt;&gt;"",$I1259&gt;40000),IFERROR(WORKDAY.INTL($I1259,INT(($H1259+项目参数!$J$29-1)/项目参数!$J$29)-1,1,项目参数!$B$2:$B$200),WORKDAY($I1259,INT(($H1259+项目参数!$J$29-1)/项目参数!$J$29)-1,1)),"")</f>
        <v/>
      </c>
      <c r="K1259" s="121" t="str">
        <f>IF(AND($L1259&lt;&gt;"",$L1259&gt;40000,$M1259&lt;&gt;"",$M1259&gt;40000),(1+IFERROR(NETWORKDAYS.INTL($L1259,$M1259,1,项目参数!$B$2:$B$200),NETWORKDAYS($L1259,$M1259,1)))*项目参数!$J$29,"")</f>
        <v/>
      </c>
      <c r="L1259" s="40"/>
      <c r="M1259" s="40"/>
      <c r="N1259" s="58"/>
      <c r="O1259" s="61"/>
      <c r="W1259" s="98" t="b">
        <f t="shared" si="19"/>
        <v>0</v>
      </c>
      <c r="Y1259" s="32" t="str">
        <f>IF($W1259,VLOOKUP($B1259,项目阶段与里程碑!$B:$E,3,FALSE),"")</f>
        <v/>
      </c>
      <c r="Z1259" s="32" t="str">
        <f>IF($W1259,VLOOKUP($B1259,项目阶段与里程碑!$B:$E,4,FALSE),"")</f>
        <v/>
      </c>
      <c r="AA1259" t="e">
        <f>VLOOKUP(F1259,内部通讯录!$B:$F,5,FALSE)</f>
        <v>#N/A</v>
      </c>
      <c r="AB1259" t="str">
        <f>IFERROR(VLOOKUP($AA1259,项目参数!$I$14:$J$21,2,FALSE),"")</f>
        <v/>
      </c>
    </row>
    <row r="1260" spans="1:28">
      <c r="A1260" s="8"/>
      <c r="B1260" s="8"/>
      <c r="C1260" s="8"/>
      <c r="D1260" s="8"/>
      <c r="E1260" s="8"/>
      <c r="F1260" s="8"/>
      <c r="G1260" s="8"/>
      <c r="H1260" s="116"/>
      <c r="I1260" s="40"/>
      <c r="J1260" s="120" t="str">
        <f>IF(AND($H1260&gt;0,$I1260&lt;&gt;"",$I1260&gt;40000),IFERROR(WORKDAY.INTL($I1260,INT(($H1260+项目参数!$J$29-1)/项目参数!$J$29)-1,1,项目参数!$B$2:$B$200),WORKDAY($I1260,INT(($H1260+项目参数!$J$29-1)/项目参数!$J$29)-1,1)),"")</f>
        <v/>
      </c>
      <c r="K1260" s="121" t="str">
        <f>IF(AND($L1260&lt;&gt;"",$L1260&gt;40000,$M1260&lt;&gt;"",$M1260&gt;40000),(1+IFERROR(NETWORKDAYS.INTL($L1260,$M1260,1,项目参数!$B$2:$B$200),NETWORKDAYS($L1260,$M1260,1)))*项目参数!$J$29,"")</f>
        <v/>
      </c>
      <c r="L1260" s="40"/>
      <c r="M1260" s="40"/>
      <c r="N1260" s="58"/>
      <c r="O1260" s="61"/>
      <c r="W1260" s="98" t="b">
        <f t="shared" si="19"/>
        <v>0</v>
      </c>
      <c r="Y1260" s="32" t="str">
        <f>IF($W1260,VLOOKUP($B1260,项目阶段与里程碑!$B:$E,3,FALSE),"")</f>
        <v/>
      </c>
      <c r="Z1260" s="32" t="str">
        <f>IF($W1260,VLOOKUP($B1260,项目阶段与里程碑!$B:$E,4,FALSE),"")</f>
        <v/>
      </c>
      <c r="AA1260" t="e">
        <f>VLOOKUP(F1260,内部通讯录!$B:$F,5,FALSE)</f>
        <v>#N/A</v>
      </c>
      <c r="AB1260" t="str">
        <f>IFERROR(VLOOKUP($AA1260,项目参数!$I$14:$J$21,2,FALSE),"")</f>
        <v/>
      </c>
    </row>
    <row r="1261" spans="1:28">
      <c r="A1261" s="8"/>
      <c r="B1261" s="8"/>
      <c r="C1261" s="8"/>
      <c r="D1261" s="8"/>
      <c r="E1261" s="8"/>
      <c r="F1261" s="8"/>
      <c r="G1261" s="8"/>
      <c r="H1261" s="116"/>
      <c r="I1261" s="40"/>
      <c r="J1261" s="120" t="str">
        <f>IF(AND($H1261&gt;0,$I1261&lt;&gt;"",$I1261&gt;40000),IFERROR(WORKDAY.INTL($I1261,INT(($H1261+项目参数!$J$29-1)/项目参数!$J$29)-1,1,项目参数!$B$2:$B$200),WORKDAY($I1261,INT(($H1261+项目参数!$J$29-1)/项目参数!$J$29)-1,1)),"")</f>
        <v/>
      </c>
      <c r="K1261" s="121" t="str">
        <f>IF(AND($L1261&lt;&gt;"",$L1261&gt;40000,$M1261&lt;&gt;"",$M1261&gt;40000),(1+IFERROR(NETWORKDAYS.INTL($L1261,$M1261,1,项目参数!$B$2:$B$200),NETWORKDAYS($L1261,$M1261,1)))*项目参数!$J$29,"")</f>
        <v/>
      </c>
      <c r="L1261" s="40"/>
      <c r="M1261" s="40"/>
      <c r="N1261" s="58"/>
      <c r="O1261" s="61"/>
      <c r="W1261" s="98" t="b">
        <f t="shared" si="19"/>
        <v>0</v>
      </c>
      <c r="Y1261" s="32" t="str">
        <f>IF($W1261,VLOOKUP($B1261,项目阶段与里程碑!$B:$E,3,FALSE),"")</f>
        <v/>
      </c>
      <c r="Z1261" s="32" t="str">
        <f>IF($W1261,VLOOKUP($B1261,项目阶段与里程碑!$B:$E,4,FALSE),"")</f>
        <v/>
      </c>
      <c r="AA1261" t="e">
        <f>VLOOKUP(F1261,内部通讯录!$B:$F,5,FALSE)</f>
        <v>#N/A</v>
      </c>
      <c r="AB1261" t="str">
        <f>IFERROR(VLOOKUP($AA1261,项目参数!$I$14:$J$21,2,FALSE),"")</f>
        <v/>
      </c>
    </row>
    <row r="1262" spans="1:28">
      <c r="A1262" s="8"/>
      <c r="B1262" s="8"/>
      <c r="C1262" s="8"/>
      <c r="D1262" s="8"/>
      <c r="E1262" s="8"/>
      <c r="F1262" s="8"/>
      <c r="G1262" s="8"/>
      <c r="H1262" s="116"/>
      <c r="I1262" s="40"/>
      <c r="J1262" s="120" t="str">
        <f>IF(AND($H1262&gt;0,$I1262&lt;&gt;"",$I1262&gt;40000),IFERROR(WORKDAY.INTL($I1262,INT(($H1262+项目参数!$J$29-1)/项目参数!$J$29)-1,1,项目参数!$B$2:$B$200),WORKDAY($I1262,INT(($H1262+项目参数!$J$29-1)/项目参数!$J$29)-1,1)),"")</f>
        <v/>
      </c>
      <c r="K1262" s="121" t="str">
        <f>IF(AND($L1262&lt;&gt;"",$L1262&gt;40000,$M1262&lt;&gt;"",$M1262&gt;40000),(1+IFERROR(NETWORKDAYS.INTL($L1262,$M1262,1,项目参数!$B$2:$B$200),NETWORKDAYS($L1262,$M1262,1)))*项目参数!$J$29,"")</f>
        <v/>
      </c>
      <c r="L1262" s="40"/>
      <c r="M1262" s="40"/>
      <c r="N1262" s="58"/>
      <c r="O1262" s="61"/>
      <c r="W1262" s="98" t="b">
        <f t="shared" si="19"/>
        <v>0</v>
      </c>
      <c r="Y1262" s="32" t="str">
        <f>IF($W1262,VLOOKUP($B1262,项目阶段与里程碑!$B:$E,3,FALSE),"")</f>
        <v/>
      </c>
      <c r="Z1262" s="32" t="str">
        <f>IF($W1262,VLOOKUP($B1262,项目阶段与里程碑!$B:$E,4,FALSE),"")</f>
        <v/>
      </c>
      <c r="AA1262" t="e">
        <f>VLOOKUP(F1262,内部通讯录!$B:$F,5,FALSE)</f>
        <v>#N/A</v>
      </c>
      <c r="AB1262" t="str">
        <f>IFERROR(VLOOKUP($AA1262,项目参数!$I$14:$J$21,2,FALSE),"")</f>
        <v/>
      </c>
    </row>
    <row r="1263" spans="1:28">
      <c r="A1263" s="8"/>
      <c r="B1263" s="8"/>
      <c r="C1263" s="8"/>
      <c r="D1263" s="8"/>
      <c r="E1263" s="8"/>
      <c r="F1263" s="8"/>
      <c r="G1263" s="8"/>
      <c r="H1263" s="116"/>
      <c r="I1263" s="40"/>
      <c r="J1263" s="120" t="str">
        <f>IF(AND($H1263&gt;0,$I1263&lt;&gt;"",$I1263&gt;40000),IFERROR(WORKDAY.INTL($I1263,INT(($H1263+项目参数!$J$29-1)/项目参数!$J$29)-1,1,项目参数!$B$2:$B$200),WORKDAY($I1263,INT(($H1263+项目参数!$J$29-1)/项目参数!$J$29)-1,1)),"")</f>
        <v/>
      </c>
      <c r="K1263" s="121" t="str">
        <f>IF(AND($L1263&lt;&gt;"",$L1263&gt;40000,$M1263&lt;&gt;"",$M1263&gt;40000),(1+IFERROR(NETWORKDAYS.INTL($L1263,$M1263,1,项目参数!$B$2:$B$200),NETWORKDAYS($L1263,$M1263,1)))*项目参数!$J$29,"")</f>
        <v/>
      </c>
      <c r="L1263" s="40"/>
      <c r="M1263" s="40"/>
      <c r="N1263" s="58"/>
      <c r="O1263" s="61"/>
      <c r="W1263" s="98" t="b">
        <f t="shared" si="19"/>
        <v>0</v>
      </c>
      <c r="Y1263" s="32" t="str">
        <f>IF($W1263,VLOOKUP($B1263,项目阶段与里程碑!$B:$E,3,FALSE),"")</f>
        <v/>
      </c>
      <c r="Z1263" s="32" t="str">
        <f>IF($W1263,VLOOKUP($B1263,项目阶段与里程碑!$B:$E,4,FALSE),"")</f>
        <v/>
      </c>
      <c r="AA1263" t="e">
        <f>VLOOKUP(F1263,内部通讯录!$B:$F,5,FALSE)</f>
        <v>#N/A</v>
      </c>
      <c r="AB1263" t="str">
        <f>IFERROR(VLOOKUP($AA1263,项目参数!$I$14:$J$21,2,FALSE),"")</f>
        <v/>
      </c>
    </row>
    <row r="1264" spans="1:28">
      <c r="A1264" s="8"/>
      <c r="B1264" s="8"/>
      <c r="C1264" s="8"/>
      <c r="D1264" s="8"/>
      <c r="E1264" s="8"/>
      <c r="F1264" s="8"/>
      <c r="G1264" s="8"/>
      <c r="H1264" s="116"/>
      <c r="I1264" s="40"/>
      <c r="J1264" s="120" t="str">
        <f>IF(AND($H1264&gt;0,$I1264&lt;&gt;"",$I1264&gt;40000),IFERROR(WORKDAY.INTL($I1264,INT(($H1264+项目参数!$J$29-1)/项目参数!$J$29)-1,1,项目参数!$B$2:$B$200),WORKDAY($I1264,INT(($H1264+项目参数!$J$29-1)/项目参数!$J$29)-1,1)),"")</f>
        <v/>
      </c>
      <c r="K1264" s="121" t="str">
        <f>IF(AND($L1264&lt;&gt;"",$L1264&gt;40000,$M1264&lt;&gt;"",$M1264&gt;40000),(1+IFERROR(NETWORKDAYS.INTL($L1264,$M1264,1,项目参数!$B$2:$B$200),NETWORKDAYS($L1264,$M1264,1)))*项目参数!$J$29,"")</f>
        <v/>
      </c>
      <c r="L1264" s="40"/>
      <c r="M1264" s="40"/>
      <c r="N1264" s="58"/>
      <c r="O1264" s="61"/>
      <c r="W1264" s="98" t="b">
        <f t="shared" si="19"/>
        <v>0</v>
      </c>
      <c r="Y1264" s="32" t="str">
        <f>IF($W1264,VLOOKUP($B1264,项目阶段与里程碑!$B:$E,3,FALSE),"")</f>
        <v/>
      </c>
      <c r="Z1264" s="32" t="str">
        <f>IF($W1264,VLOOKUP($B1264,项目阶段与里程碑!$B:$E,4,FALSE),"")</f>
        <v/>
      </c>
      <c r="AA1264" t="e">
        <f>VLOOKUP(F1264,内部通讯录!$B:$F,5,FALSE)</f>
        <v>#N/A</v>
      </c>
      <c r="AB1264" t="str">
        <f>IFERROR(VLOOKUP($AA1264,项目参数!$I$14:$J$21,2,FALSE),"")</f>
        <v/>
      </c>
    </row>
    <row r="1265" spans="1:28">
      <c r="A1265" s="8"/>
      <c r="B1265" s="8"/>
      <c r="C1265" s="8"/>
      <c r="D1265" s="8"/>
      <c r="E1265" s="8"/>
      <c r="F1265" s="8"/>
      <c r="G1265" s="8"/>
      <c r="H1265" s="116"/>
      <c r="I1265" s="40"/>
      <c r="J1265" s="120" t="str">
        <f>IF(AND($H1265&gt;0,$I1265&lt;&gt;"",$I1265&gt;40000),IFERROR(WORKDAY.INTL($I1265,INT(($H1265+项目参数!$J$29-1)/项目参数!$J$29)-1,1,项目参数!$B$2:$B$200),WORKDAY($I1265,INT(($H1265+项目参数!$J$29-1)/项目参数!$J$29)-1,1)),"")</f>
        <v/>
      </c>
      <c r="K1265" s="121" t="str">
        <f>IF(AND($L1265&lt;&gt;"",$L1265&gt;40000,$M1265&lt;&gt;"",$M1265&gt;40000),(1+IFERROR(NETWORKDAYS.INTL($L1265,$M1265,1,项目参数!$B$2:$B$200),NETWORKDAYS($L1265,$M1265,1)))*项目参数!$J$29,"")</f>
        <v/>
      </c>
      <c r="L1265" s="40"/>
      <c r="M1265" s="40"/>
      <c r="N1265" s="58"/>
      <c r="O1265" s="61"/>
      <c r="W1265" s="98" t="b">
        <f t="shared" si="19"/>
        <v>0</v>
      </c>
      <c r="Y1265" s="32" t="str">
        <f>IF($W1265,VLOOKUP($B1265,项目阶段与里程碑!$B:$E,3,FALSE),"")</f>
        <v/>
      </c>
      <c r="Z1265" s="32" t="str">
        <f>IF($W1265,VLOOKUP($B1265,项目阶段与里程碑!$B:$E,4,FALSE),"")</f>
        <v/>
      </c>
      <c r="AA1265" t="e">
        <f>VLOOKUP(F1265,内部通讯录!$B:$F,5,FALSE)</f>
        <v>#N/A</v>
      </c>
      <c r="AB1265" t="str">
        <f>IFERROR(VLOOKUP($AA1265,项目参数!$I$14:$J$21,2,FALSE),"")</f>
        <v/>
      </c>
    </row>
    <row r="1266" spans="1:28">
      <c r="A1266" s="8"/>
      <c r="B1266" s="8"/>
      <c r="C1266" s="8"/>
      <c r="D1266" s="8"/>
      <c r="E1266" s="8"/>
      <c r="F1266" s="8"/>
      <c r="G1266" s="8"/>
      <c r="H1266" s="116"/>
      <c r="I1266" s="40"/>
      <c r="J1266" s="120" t="str">
        <f>IF(AND($H1266&gt;0,$I1266&lt;&gt;"",$I1266&gt;40000),IFERROR(WORKDAY.INTL($I1266,INT(($H1266+项目参数!$J$29-1)/项目参数!$J$29)-1,1,项目参数!$B$2:$B$200),WORKDAY($I1266,INT(($H1266+项目参数!$J$29-1)/项目参数!$J$29)-1,1)),"")</f>
        <v/>
      </c>
      <c r="K1266" s="121" t="str">
        <f>IF(AND($L1266&lt;&gt;"",$L1266&gt;40000,$M1266&lt;&gt;"",$M1266&gt;40000),(1+IFERROR(NETWORKDAYS.INTL($L1266,$M1266,1,项目参数!$B$2:$B$200),NETWORKDAYS($L1266,$M1266,1)))*项目参数!$J$29,"")</f>
        <v/>
      </c>
      <c r="L1266" s="40"/>
      <c r="M1266" s="40"/>
      <c r="N1266" s="58"/>
      <c r="O1266" s="61"/>
      <c r="W1266" s="98" t="b">
        <f t="shared" si="19"/>
        <v>0</v>
      </c>
      <c r="Y1266" s="32" t="str">
        <f>IF($W1266,VLOOKUP($B1266,项目阶段与里程碑!$B:$E,3,FALSE),"")</f>
        <v/>
      </c>
      <c r="Z1266" s="32" t="str">
        <f>IF($W1266,VLOOKUP($B1266,项目阶段与里程碑!$B:$E,4,FALSE),"")</f>
        <v/>
      </c>
      <c r="AA1266" t="e">
        <f>VLOOKUP(F1266,内部通讯录!$B:$F,5,FALSE)</f>
        <v>#N/A</v>
      </c>
      <c r="AB1266" t="str">
        <f>IFERROR(VLOOKUP($AA1266,项目参数!$I$14:$J$21,2,FALSE),"")</f>
        <v/>
      </c>
    </row>
    <row r="1267" spans="1:28">
      <c r="A1267" s="8"/>
      <c r="B1267" s="8"/>
      <c r="C1267" s="8"/>
      <c r="D1267" s="8"/>
      <c r="E1267" s="8"/>
      <c r="F1267" s="8"/>
      <c r="G1267" s="8"/>
      <c r="H1267" s="116"/>
      <c r="I1267" s="40"/>
      <c r="J1267" s="120" t="str">
        <f>IF(AND($H1267&gt;0,$I1267&lt;&gt;"",$I1267&gt;40000),IFERROR(WORKDAY.INTL($I1267,INT(($H1267+项目参数!$J$29-1)/项目参数!$J$29)-1,1,项目参数!$B$2:$B$200),WORKDAY($I1267,INT(($H1267+项目参数!$J$29-1)/项目参数!$J$29)-1,1)),"")</f>
        <v/>
      </c>
      <c r="K1267" s="121" t="str">
        <f>IF(AND($L1267&lt;&gt;"",$L1267&gt;40000,$M1267&lt;&gt;"",$M1267&gt;40000),(1+IFERROR(NETWORKDAYS.INTL($L1267,$M1267,1,项目参数!$B$2:$B$200),NETWORKDAYS($L1267,$M1267,1)))*项目参数!$J$29,"")</f>
        <v/>
      </c>
      <c r="L1267" s="40"/>
      <c r="M1267" s="40"/>
      <c r="N1267" s="58"/>
      <c r="O1267" s="61"/>
      <c r="W1267" s="98" t="b">
        <f t="shared" si="19"/>
        <v>0</v>
      </c>
      <c r="Y1267" s="32" t="str">
        <f>IF($W1267,VLOOKUP($B1267,项目阶段与里程碑!$B:$E,3,FALSE),"")</f>
        <v/>
      </c>
      <c r="Z1267" s="32" t="str">
        <f>IF($W1267,VLOOKUP($B1267,项目阶段与里程碑!$B:$E,4,FALSE),"")</f>
        <v/>
      </c>
      <c r="AA1267" t="e">
        <f>VLOOKUP(F1267,内部通讯录!$B:$F,5,FALSE)</f>
        <v>#N/A</v>
      </c>
      <c r="AB1267" t="str">
        <f>IFERROR(VLOOKUP($AA1267,项目参数!$I$14:$J$21,2,FALSE),"")</f>
        <v/>
      </c>
    </row>
    <row r="1268" spans="1:28">
      <c r="A1268" s="8"/>
      <c r="B1268" s="8"/>
      <c r="C1268" s="8"/>
      <c r="D1268" s="8"/>
      <c r="E1268" s="8"/>
      <c r="F1268" s="8"/>
      <c r="G1268" s="8"/>
      <c r="H1268" s="116"/>
      <c r="I1268" s="40"/>
      <c r="J1268" s="120" t="str">
        <f>IF(AND($H1268&gt;0,$I1268&lt;&gt;"",$I1268&gt;40000),IFERROR(WORKDAY.INTL($I1268,INT(($H1268+项目参数!$J$29-1)/项目参数!$J$29)-1,1,项目参数!$B$2:$B$200),WORKDAY($I1268,INT(($H1268+项目参数!$J$29-1)/项目参数!$J$29)-1,1)),"")</f>
        <v/>
      </c>
      <c r="K1268" s="121" t="str">
        <f>IF(AND($L1268&lt;&gt;"",$L1268&gt;40000,$M1268&lt;&gt;"",$M1268&gt;40000),(1+IFERROR(NETWORKDAYS.INTL($L1268,$M1268,1,项目参数!$B$2:$B$200),NETWORKDAYS($L1268,$M1268,1)))*项目参数!$J$29,"")</f>
        <v/>
      </c>
      <c r="L1268" s="40"/>
      <c r="M1268" s="40"/>
      <c r="N1268" s="58"/>
      <c r="O1268" s="61"/>
      <c r="W1268" s="98" t="b">
        <f t="shared" si="19"/>
        <v>0</v>
      </c>
      <c r="Y1268" s="32" t="str">
        <f>IF($W1268,VLOOKUP($B1268,项目阶段与里程碑!$B:$E,3,FALSE),"")</f>
        <v/>
      </c>
      <c r="Z1268" s="32" t="str">
        <f>IF($W1268,VLOOKUP($B1268,项目阶段与里程碑!$B:$E,4,FALSE),"")</f>
        <v/>
      </c>
      <c r="AA1268" t="e">
        <f>VLOOKUP(F1268,内部通讯录!$B:$F,5,FALSE)</f>
        <v>#N/A</v>
      </c>
      <c r="AB1268" t="str">
        <f>IFERROR(VLOOKUP($AA1268,项目参数!$I$14:$J$21,2,FALSE),"")</f>
        <v/>
      </c>
    </row>
    <row r="1269" spans="1:28">
      <c r="A1269" s="8"/>
      <c r="B1269" s="8"/>
      <c r="C1269" s="8"/>
      <c r="D1269" s="8"/>
      <c r="E1269" s="8"/>
      <c r="F1269" s="8"/>
      <c r="G1269" s="8"/>
      <c r="H1269" s="116"/>
      <c r="I1269" s="40"/>
      <c r="J1269" s="120" t="str">
        <f>IF(AND($H1269&gt;0,$I1269&lt;&gt;"",$I1269&gt;40000),IFERROR(WORKDAY.INTL($I1269,INT(($H1269+项目参数!$J$29-1)/项目参数!$J$29)-1,1,项目参数!$B$2:$B$200),WORKDAY($I1269,INT(($H1269+项目参数!$J$29-1)/项目参数!$J$29)-1,1)),"")</f>
        <v/>
      </c>
      <c r="K1269" s="121" t="str">
        <f>IF(AND($L1269&lt;&gt;"",$L1269&gt;40000,$M1269&lt;&gt;"",$M1269&gt;40000),(1+IFERROR(NETWORKDAYS.INTL($L1269,$M1269,1,项目参数!$B$2:$B$200),NETWORKDAYS($L1269,$M1269,1)))*项目参数!$J$29,"")</f>
        <v/>
      </c>
      <c r="L1269" s="40"/>
      <c r="M1269" s="40"/>
      <c r="N1269" s="58"/>
      <c r="O1269" s="61"/>
      <c r="W1269" s="98" t="b">
        <f t="shared" si="19"/>
        <v>0</v>
      </c>
      <c r="Y1269" s="32" t="str">
        <f>IF($W1269,VLOOKUP($B1269,项目阶段与里程碑!$B:$E,3,FALSE),"")</f>
        <v/>
      </c>
      <c r="Z1269" s="32" t="str">
        <f>IF($W1269,VLOOKUP($B1269,项目阶段与里程碑!$B:$E,4,FALSE),"")</f>
        <v/>
      </c>
      <c r="AA1269" t="e">
        <f>VLOOKUP(F1269,内部通讯录!$B:$F,5,FALSE)</f>
        <v>#N/A</v>
      </c>
      <c r="AB1269" t="str">
        <f>IFERROR(VLOOKUP($AA1269,项目参数!$I$14:$J$21,2,FALSE),"")</f>
        <v/>
      </c>
    </row>
    <row r="1270" spans="1:28">
      <c r="A1270" s="8"/>
      <c r="B1270" s="8"/>
      <c r="C1270" s="8"/>
      <c r="D1270" s="8"/>
      <c r="E1270" s="8"/>
      <c r="F1270" s="8"/>
      <c r="G1270" s="8"/>
      <c r="H1270" s="116"/>
      <c r="I1270" s="40"/>
      <c r="J1270" s="120" t="str">
        <f>IF(AND($H1270&gt;0,$I1270&lt;&gt;"",$I1270&gt;40000),IFERROR(WORKDAY.INTL($I1270,INT(($H1270+项目参数!$J$29-1)/项目参数!$J$29)-1,1,项目参数!$B$2:$B$200),WORKDAY($I1270,INT(($H1270+项目参数!$J$29-1)/项目参数!$J$29)-1,1)),"")</f>
        <v/>
      </c>
      <c r="K1270" s="121" t="str">
        <f>IF(AND($L1270&lt;&gt;"",$L1270&gt;40000,$M1270&lt;&gt;"",$M1270&gt;40000),(1+IFERROR(NETWORKDAYS.INTL($L1270,$M1270,1,项目参数!$B$2:$B$200),NETWORKDAYS($L1270,$M1270,1)))*项目参数!$J$29,"")</f>
        <v/>
      </c>
      <c r="L1270" s="40"/>
      <c r="M1270" s="40"/>
      <c r="N1270" s="58"/>
      <c r="O1270" s="61"/>
      <c r="W1270" s="98" t="b">
        <f t="shared" si="19"/>
        <v>0</v>
      </c>
      <c r="Y1270" s="32" t="str">
        <f>IF($W1270,VLOOKUP($B1270,项目阶段与里程碑!$B:$E,3,FALSE),"")</f>
        <v/>
      </c>
      <c r="Z1270" s="32" t="str">
        <f>IF($W1270,VLOOKUP($B1270,项目阶段与里程碑!$B:$E,4,FALSE),"")</f>
        <v/>
      </c>
      <c r="AA1270" t="e">
        <f>VLOOKUP(F1270,内部通讯录!$B:$F,5,FALSE)</f>
        <v>#N/A</v>
      </c>
      <c r="AB1270" t="str">
        <f>IFERROR(VLOOKUP($AA1270,项目参数!$I$14:$J$21,2,FALSE),"")</f>
        <v/>
      </c>
    </row>
    <row r="1271" spans="1:28">
      <c r="A1271" s="8"/>
      <c r="B1271" s="8"/>
      <c r="C1271" s="8"/>
      <c r="D1271" s="8"/>
      <c r="E1271" s="8"/>
      <c r="F1271" s="8"/>
      <c r="G1271" s="8"/>
      <c r="H1271" s="116"/>
      <c r="I1271" s="40"/>
      <c r="J1271" s="120" t="str">
        <f>IF(AND($H1271&gt;0,$I1271&lt;&gt;"",$I1271&gt;40000),IFERROR(WORKDAY.INTL($I1271,INT(($H1271+项目参数!$J$29-1)/项目参数!$J$29)-1,1,项目参数!$B$2:$B$200),WORKDAY($I1271,INT(($H1271+项目参数!$J$29-1)/项目参数!$J$29)-1,1)),"")</f>
        <v/>
      </c>
      <c r="K1271" s="121" t="str">
        <f>IF(AND($L1271&lt;&gt;"",$L1271&gt;40000,$M1271&lt;&gt;"",$M1271&gt;40000),(1+IFERROR(NETWORKDAYS.INTL($L1271,$M1271,1,项目参数!$B$2:$B$200),NETWORKDAYS($L1271,$M1271,1)))*项目参数!$J$29,"")</f>
        <v/>
      </c>
      <c r="L1271" s="40"/>
      <c r="M1271" s="40"/>
      <c r="N1271" s="58"/>
      <c r="O1271" s="61"/>
      <c r="W1271" s="98" t="b">
        <f t="shared" si="19"/>
        <v>0</v>
      </c>
      <c r="Y1271" s="32" t="str">
        <f>IF($W1271,VLOOKUP($B1271,项目阶段与里程碑!$B:$E,3,FALSE),"")</f>
        <v/>
      </c>
      <c r="Z1271" s="32" t="str">
        <f>IF($W1271,VLOOKUP($B1271,项目阶段与里程碑!$B:$E,4,FALSE),"")</f>
        <v/>
      </c>
      <c r="AA1271" t="e">
        <f>VLOOKUP(F1271,内部通讯录!$B:$F,5,FALSE)</f>
        <v>#N/A</v>
      </c>
      <c r="AB1271" t="str">
        <f>IFERROR(VLOOKUP($AA1271,项目参数!$I$14:$J$21,2,FALSE),"")</f>
        <v/>
      </c>
    </row>
    <row r="1272" spans="1:28">
      <c r="A1272" s="8"/>
      <c r="B1272" s="8"/>
      <c r="C1272" s="8"/>
      <c r="D1272" s="8"/>
      <c r="E1272" s="8"/>
      <c r="F1272" s="8"/>
      <c r="G1272" s="8"/>
      <c r="H1272" s="116"/>
      <c r="I1272" s="40"/>
      <c r="J1272" s="120" t="str">
        <f>IF(AND($H1272&gt;0,$I1272&lt;&gt;"",$I1272&gt;40000),IFERROR(WORKDAY.INTL($I1272,INT(($H1272+项目参数!$J$29-1)/项目参数!$J$29)-1,1,项目参数!$B$2:$B$200),WORKDAY($I1272,INT(($H1272+项目参数!$J$29-1)/项目参数!$J$29)-1,1)),"")</f>
        <v/>
      </c>
      <c r="K1272" s="121" t="str">
        <f>IF(AND($L1272&lt;&gt;"",$L1272&gt;40000,$M1272&lt;&gt;"",$M1272&gt;40000),(1+IFERROR(NETWORKDAYS.INTL($L1272,$M1272,1,项目参数!$B$2:$B$200),NETWORKDAYS($L1272,$M1272,1)))*项目参数!$J$29,"")</f>
        <v/>
      </c>
      <c r="L1272" s="40"/>
      <c r="M1272" s="40"/>
      <c r="N1272" s="58"/>
      <c r="O1272" s="61"/>
      <c r="W1272" s="98" t="b">
        <f t="shared" si="19"/>
        <v>0</v>
      </c>
      <c r="Y1272" s="32" t="str">
        <f>IF($W1272,VLOOKUP($B1272,项目阶段与里程碑!$B:$E,3,FALSE),"")</f>
        <v/>
      </c>
      <c r="Z1272" s="32" t="str">
        <f>IF($W1272,VLOOKUP($B1272,项目阶段与里程碑!$B:$E,4,FALSE),"")</f>
        <v/>
      </c>
      <c r="AA1272" t="e">
        <f>VLOOKUP(F1272,内部通讯录!$B:$F,5,FALSE)</f>
        <v>#N/A</v>
      </c>
      <c r="AB1272" t="str">
        <f>IFERROR(VLOOKUP($AA1272,项目参数!$I$14:$J$21,2,FALSE),"")</f>
        <v/>
      </c>
    </row>
    <row r="1273" spans="1:28">
      <c r="A1273" s="8"/>
      <c r="B1273" s="8"/>
      <c r="C1273" s="8"/>
      <c r="D1273" s="8"/>
      <c r="E1273" s="8"/>
      <c r="F1273" s="8"/>
      <c r="G1273" s="8"/>
      <c r="H1273" s="116"/>
      <c r="I1273" s="40"/>
      <c r="J1273" s="120" t="str">
        <f>IF(AND($H1273&gt;0,$I1273&lt;&gt;"",$I1273&gt;40000),IFERROR(WORKDAY.INTL($I1273,INT(($H1273+项目参数!$J$29-1)/项目参数!$J$29)-1,1,项目参数!$B$2:$B$200),WORKDAY($I1273,INT(($H1273+项目参数!$J$29-1)/项目参数!$J$29)-1,1)),"")</f>
        <v/>
      </c>
      <c r="K1273" s="121" t="str">
        <f>IF(AND($L1273&lt;&gt;"",$L1273&gt;40000,$M1273&lt;&gt;"",$M1273&gt;40000),(1+IFERROR(NETWORKDAYS.INTL($L1273,$M1273,1,项目参数!$B$2:$B$200),NETWORKDAYS($L1273,$M1273,1)))*项目参数!$J$29,"")</f>
        <v/>
      </c>
      <c r="L1273" s="40"/>
      <c r="M1273" s="40"/>
      <c r="N1273" s="58"/>
      <c r="O1273" s="61"/>
      <c r="W1273" s="98" t="b">
        <f t="shared" si="19"/>
        <v>0</v>
      </c>
      <c r="Y1273" s="32" t="str">
        <f>IF($W1273,VLOOKUP($B1273,项目阶段与里程碑!$B:$E,3,FALSE),"")</f>
        <v/>
      </c>
      <c r="Z1273" s="32" t="str">
        <f>IF($W1273,VLOOKUP($B1273,项目阶段与里程碑!$B:$E,4,FALSE),"")</f>
        <v/>
      </c>
      <c r="AA1273" t="e">
        <f>VLOOKUP(F1273,内部通讯录!$B:$F,5,FALSE)</f>
        <v>#N/A</v>
      </c>
      <c r="AB1273" t="str">
        <f>IFERROR(VLOOKUP($AA1273,项目参数!$I$14:$J$21,2,FALSE),"")</f>
        <v/>
      </c>
    </row>
    <row r="1274" spans="1:28">
      <c r="A1274" s="8"/>
      <c r="B1274" s="8"/>
      <c r="C1274" s="8"/>
      <c r="D1274" s="8"/>
      <c r="E1274" s="8"/>
      <c r="F1274" s="8"/>
      <c r="G1274" s="8"/>
      <c r="H1274" s="116"/>
      <c r="I1274" s="40"/>
      <c r="J1274" s="120" t="str">
        <f>IF(AND($H1274&gt;0,$I1274&lt;&gt;"",$I1274&gt;40000),IFERROR(WORKDAY.INTL($I1274,INT(($H1274+项目参数!$J$29-1)/项目参数!$J$29)-1,1,项目参数!$B$2:$B$200),WORKDAY($I1274,INT(($H1274+项目参数!$J$29-1)/项目参数!$J$29)-1,1)),"")</f>
        <v/>
      </c>
      <c r="K1274" s="121" t="str">
        <f>IF(AND($L1274&lt;&gt;"",$L1274&gt;40000,$M1274&lt;&gt;"",$M1274&gt;40000),(1+IFERROR(NETWORKDAYS.INTL($L1274,$M1274,1,项目参数!$B$2:$B$200),NETWORKDAYS($L1274,$M1274,1)))*项目参数!$J$29,"")</f>
        <v/>
      </c>
      <c r="L1274" s="40"/>
      <c r="M1274" s="40"/>
      <c r="N1274" s="58"/>
      <c r="O1274" s="61"/>
      <c r="W1274" s="98" t="b">
        <f t="shared" si="19"/>
        <v>0</v>
      </c>
      <c r="Y1274" s="32" t="str">
        <f>IF($W1274,VLOOKUP($B1274,项目阶段与里程碑!$B:$E,3,FALSE),"")</f>
        <v/>
      </c>
      <c r="Z1274" s="32" t="str">
        <f>IF($W1274,VLOOKUP($B1274,项目阶段与里程碑!$B:$E,4,FALSE),"")</f>
        <v/>
      </c>
      <c r="AA1274" t="e">
        <f>VLOOKUP(F1274,内部通讯录!$B:$F,5,FALSE)</f>
        <v>#N/A</v>
      </c>
      <c r="AB1274" t="str">
        <f>IFERROR(VLOOKUP($AA1274,项目参数!$I$14:$J$21,2,FALSE),"")</f>
        <v/>
      </c>
    </row>
    <row r="1275" spans="1:28">
      <c r="A1275" s="8"/>
      <c r="B1275" s="8"/>
      <c r="C1275" s="8"/>
      <c r="D1275" s="8"/>
      <c r="E1275" s="8"/>
      <c r="F1275" s="8"/>
      <c r="G1275" s="8"/>
      <c r="H1275" s="116"/>
      <c r="I1275" s="40"/>
      <c r="J1275" s="120" t="str">
        <f>IF(AND($H1275&gt;0,$I1275&lt;&gt;"",$I1275&gt;40000),IFERROR(WORKDAY.INTL($I1275,INT(($H1275+项目参数!$J$29-1)/项目参数!$J$29)-1,1,项目参数!$B$2:$B$200),WORKDAY($I1275,INT(($H1275+项目参数!$J$29-1)/项目参数!$J$29)-1,1)),"")</f>
        <v/>
      </c>
      <c r="K1275" s="121" t="str">
        <f>IF(AND($L1275&lt;&gt;"",$L1275&gt;40000,$M1275&lt;&gt;"",$M1275&gt;40000),(1+IFERROR(NETWORKDAYS.INTL($L1275,$M1275,1,项目参数!$B$2:$B$200),NETWORKDAYS($L1275,$M1275,1)))*项目参数!$J$29,"")</f>
        <v/>
      </c>
      <c r="L1275" s="40"/>
      <c r="M1275" s="40"/>
      <c r="N1275" s="58"/>
      <c r="O1275" s="61"/>
      <c r="W1275" s="98" t="b">
        <f t="shared" si="19"/>
        <v>0</v>
      </c>
      <c r="Y1275" s="32" t="str">
        <f>IF($W1275,VLOOKUP($B1275,项目阶段与里程碑!$B:$E,3,FALSE),"")</f>
        <v/>
      </c>
      <c r="Z1275" s="32" t="str">
        <f>IF($W1275,VLOOKUP($B1275,项目阶段与里程碑!$B:$E,4,FALSE),"")</f>
        <v/>
      </c>
      <c r="AA1275" t="e">
        <f>VLOOKUP(F1275,内部通讯录!$B:$F,5,FALSE)</f>
        <v>#N/A</v>
      </c>
      <c r="AB1275" t="str">
        <f>IFERROR(VLOOKUP($AA1275,项目参数!$I$14:$J$21,2,FALSE),"")</f>
        <v/>
      </c>
    </row>
    <row r="1276" spans="1:28">
      <c r="A1276" s="8"/>
      <c r="B1276" s="8"/>
      <c r="C1276" s="8"/>
      <c r="D1276" s="8"/>
      <c r="E1276" s="8"/>
      <c r="F1276" s="8"/>
      <c r="G1276" s="8"/>
      <c r="H1276" s="116"/>
      <c r="I1276" s="40"/>
      <c r="J1276" s="120" t="str">
        <f>IF(AND($H1276&gt;0,$I1276&lt;&gt;"",$I1276&gt;40000),IFERROR(WORKDAY.INTL($I1276,INT(($H1276+项目参数!$J$29-1)/项目参数!$J$29)-1,1,项目参数!$B$2:$B$200),WORKDAY($I1276,INT(($H1276+项目参数!$J$29-1)/项目参数!$J$29)-1,1)),"")</f>
        <v/>
      </c>
      <c r="K1276" s="121" t="str">
        <f>IF(AND($L1276&lt;&gt;"",$L1276&gt;40000,$M1276&lt;&gt;"",$M1276&gt;40000),(1+IFERROR(NETWORKDAYS.INTL($L1276,$M1276,1,项目参数!$B$2:$B$200),NETWORKDAYS($L1276,$M1276,1)))*项目参数!$J$29,"")</f>
        <v/>
      </c>
      <c r="L1276" s="40"/>
      <c r="M1276" s="40"/>
      <c r="N1276" s="58"/>
      <c r="O1276" s="61"/>
      <c r="W1276" s="98" t="b">
        <f t="shared" si="19"/>
        <v>0</v>
      </c>
      <c r="Y1276" s="32" t="str">
        <f>IF($W1276,VLOOKUP($B1276,项目阶段与里程碑!$B:$E,3,FALSE),"")</f>
        <v/>
      </c>
      <c r="Z1276" s="32" t="str">
        <f>IF($W1276,VLOOKUP($B1276,项目阶段与里程碑!$B:$E,4,FALSE),"")</f>
        <v/>
      </c>
      <c r="AA1276" t="e">
        <f>VLOOKUP(F1276,内部通讯录!$B:$F,5,FALSE)</f>
        <v>#N/A</v>
      </c>
      <c r="AB1276" t="str">
        <f>IFERROR(VLOOKUP($AA1276,项目参数!$I$14:$J$21,2,FALSE),"")</f>
        <v/>
      </c>
    </row>
    <row r="1277" spans="1:28">
      <c r="A1277" s="8"/>
      <c r="B1277" s="8"/>
      <c r="C1277" s="8"/>
      <c r="D1277" s="8"/>
      <c r="E1277" s="8"/>
      <c r="F1277" s="8"/>
      <c r="G1277" s="8"/>
      <c r="H1277" s="116"/>
      <c r="I1277" s="40"/>
      <c r="J1277" s="120" t="str">
        <f>IF(AND($H1277&gt;0,$I1277&lt;&gt;"",$I1277&gt;40000),IFERROR(WORKDAY.INTL($I1277,INT(($H1277+项目参数!$J$29-1)/项目参数!$J$29)-1,1,项目参数!$B$2:$B$200),WORKDAY($I1277,INT(($H1277+项目参数!$J$29-1)/项目参数!$J$29)-1,1)),"")</f>
        <v/>
      </c>
      <c r="K1277" s="121" t="str">
        <f>IF(AND($L1277&lt;&gt;"",$L1277&gt;40000,$M1277&lt;&gt;"",$M1277&gt;40000),(1+IFERROR(NETWORKDAYS.INTL($L1277,$M1277,1,项目参数!$B$2:$B$200),NETWORKDAYS($L1277,$M1277,1)))*项目参数!$J$29,"")</f>
        <v/>
      </c>
      <c r="L1277" s="40"/>
      <c r="M1277" s="40"/>
      <c r="N1277" s="58"/>
      <c r="O1277" s="61"/>
      <c r="W1277" s="98" t="b">
        <f t="shared" si="19"/>
        <v>0</v>
      </c>
      <c r="Y1277" s="32" t="str">
        <f>IF($W1277,VLOOKUP($B1277,项目阶段与里程碑!$B:$E,3,FALSE),"")</f>
        <v/>
      </c>
      <c r="Z1277" s="32" t="str">
        <f>IF($W1277,VLOOKUP($B1277,项目阶段与里程碑!$B:$E,4,FALSE),"")</f>
        <v/>
      </c>
      <c r="AA1277" t="e">
        <f>VLOOKUP(F1277,内部通讯录!$B:$F,5,FALSE)</f>
        <v>#N/A</v>
      </c>
      <c r="AB1277" t="str">
        <f>IFERROR(VLOOKUP($AA1277,项目参数!$I$14:$J$21,2,FALSE),"")</f>
        <v/>
      </c>
    </row>
    <row r="1278" spans="1:28">
      <c r="A1278" s="8"/>
      <c r="B1278" s="8"/>
      <c r="C1278" s="8"/>
      <c r="D1278" s="8"/>
      <c r="E1278" s="8"/>
      <c r="F1278" s="8"/>
      <c r="G1278" s="8"/>
      <c r="H1278" s="116"/>
      <c r="I1278" s="40"/>
      <c r="J1278" s="120" t="str">
        <f>IF(AND($H1278&gt;0,$I1278&lt;&gt;"",$I1278&gt;40000),IFERROR(WORKDAY.INTL($I1278,INT(($H1278+项目参数!$J$29-1)/项目参数!$J$29)-1,1,项目参数!$B$2:$B$200),WORKDAY($I1278,INT(($H1278+项目参数!$J$29-1)/项目参数!$J$29)-1,1)),"")</f>
        <v/>
      </c>
      <c r="K1278" s="121" t="str">
        <f>IF(AND($L1278&lt;&gt;"",$L1278&gt;40000,$M1278&lt;&gt;"",$M1278&gt;40000),(1+IFERROR(NETWORKDAYS.INTL($L1278,$M1278,1,项目参数!$B$2:$B$200),NETWORKDAYS($L1278,$M1278,1)))*项目参数!$J$29,"")</f>
        <v/>
      </c>
      <c r="L1278" s="40"/>
      <c r="M1278" s="40"/>
      <c r="N1278" s="58"/>
      <c r="O1278" s="61"/>
      <c r="W1278" s="98" t="b">
        <f t="shared" si="19"/>
        <v>0</v>
      </c>
      <c r="Y1278" s="32" t="str">
        <f>IF($W1278,VLOOKUP($B1278,项目阶段与里程碑!$B:$E,3,FALSE),"")</f>
        <v/>
      </c>
      <c r="Z1278" s="32" t="str">
        <f>IF($W1278,VLOOKUP($B1278,项目阶段与里程碑!$B:$E,4,FALSE),"")</f>
        <v/>
      </c>
      <c r="AA1278" t="e">
        <f>VLOOKUP(F1278,内部通讯录!$B:$F,5,FALSE)</f>
        <v>#N/A</v>
      </c>
      <c r="AB1278" t="str">
        <f>IFERROR(VLOOKUP($AA1278,项目参数!$I$14:$J$21,2,FALSE),"")</f>
        <v/>
      </c>
    </row>
    <row r="1279" spans="1:28">
      <c r="A1279" s="8"/>
      <c r="B1279" s="8"/>
      <c r="C1279" s="8"/>
      <c r="D1279" s="8"/>
      <c r="E1279" s="8"/>
      <c r="F1279" s="8"/>
      <c r="G1279" s="8"/>
      <c r="H1279" s="116"/>
      <c r="I1279" s="40"/>
      <c r="J1279" s="120" t="str">
        <f>IF(AND($H1279&gt;0,$I1279&lt;&gt;"",$I1279&gt;40000),IFERROR(WORKDAY.INTL($I1279,INT(($H1279+项目参数!$J$29-1)/项目参数!$J$29)-1,1,项目参数!$B$2:$B$200),WORKDAY($I1279,INT(($H1279+项目参数!$J$29-1)/项目参数!$J$29)-1,1)),"")</f>
        <v/>
      </c>
      <c r="K1279" s="121" t="str">
        <f>IF(AND($L1279&lt;&gt;"",$L1279&gt;40000,$M1279&lt;&gt;"",$M1279&gt;40000),(1+IFERROR(NETWORKDAYS.INTL($L1279,$M1279,1,项目参数!$B$2:$B$200),NETWORKDAYS($L1279,$M1279,1)))*项目参数!$J$29,"")</f>
        <v/>
      </c>
      <c r="L1279" s="40"/>
      <c r="M1279" s="40"/>
      <c r="N1279" s="58"/>
      <c r="O1279" s="61"/>
      <c r="W1279" s="98" t="b">
        <f t="shared" si="19"/>
        <v>0</v>
      </c>
      <c r="Y1279" s="32" t="str">
        <f>IF($W1279,VLOOKUP($B1279,项目阶段与里程碑!$B:$E,3,FALSE),"")</f>
        <v/>
      </c>
      <c r="Z1279" s="32" t="str">
        <f>IF($W1279,VLOOKUP($B1279,项目阶段与里程碑!$B:$E,4,FALSE),"")</f>
        <v/>
      </c>
      <c r="AA1279" t="e">
        <f>VLOOKUP(F1279,内部通讯录!$B:$F,5,FALSE)</f>
        <v>#N/A</v>
      </c>
      <c r="AB1279" t="str">
        <f>IFERROR(VLOOKUP($AA1279,项目参数!$I$14:$J$21,2,FALSE),"")</f>
        <v/>
      </c>
    </row>
    <row r="1280" spans="1:28">
      <c r="A1280" s="8"/>
      <c r="B1280" s="8"/>
      <c r="C1280" s="8"/>
      <c r="D1280" s="8"/>
      <c r="E1280" s="8"/>
      <c r="F1280" s="8"/>
      <c r="G1280" s="8"/>
      <c r="H1280" s="116"/>
      <c r="I1280" s="40"/>
      <c r="J1280" s="120" t="str">
        <f>IF(AND($H1280&gt;0,$I1280&lt;&gt;"",$I1280&gt;40000),IFERROR(WORKDAY.INTL($I1280,INT(($H1280+项目参数!$J$29-1)/项目参数!$J$29)-1,1,项目参数!$B$2:$B$200),WORKDAY($I1280,INT(($H1280+项目参数!$J$29-1)/项目参数!$J$29)-1,1)),"")</f>
        <v/>
      </c>
      <c r="K1280" s="121" t="str">
        <f>IF(AND($L1280&lt;&gt;"",$L1280&gt;40000,$M1280&lt;&gt;"",$M1280&gt;40000),(1+IFERROR(NETWORKDAYS.INTL($L1280,$M1280,1,项目参数!$B$2:$B$200),NETWORKDAYS($L1280,$M1280,1)))*项目参数!$J$29,"")</f>
        <v/>
      </c>
      <c r="L1280" s="40"/>
      <c r="M1280" s="40"/>
      <c r="N1280" s="58"/>
      <c r="O1280" s="61"/>
      <c r="W1280" s="98" t="b">
        <f t="shared" si="19"/>
        <v>0</v>
      </c>
      <c r="Y1280" s="32" t="str">
        <f>IF($W1280,VLOOKUP($B1280,项目阶段与里程碑!$B:$E,3,FALSE),"")</f>
        <v/>
      </c>
      <c r="Z1280" s="32" t="str">
        <f>IF($W1280,VLOOKUP($B1280,项目阶段与里程碑!$B:$E,4,FALSE),"")</f>
        <v/>
      </c>
      <c r="AA1280" t="e">
        <f>VLOOKUP(F1280,内部通讯录!$B:$F,5,FALSE)</f>
        <v>#N/A</v>
      </c>
      <c r="AB1280" t="str">
        <f>IFERROR(VLOOKUP($AA1280,项目参数!$I$14:$J$21,2,FALSE),"")</f>
        <v/>
      </c>
    </row>
    <row r="1281" spans="1:28">
      <c r="A1281" s="8"/>
      <c r="B1281" s="8"/>
      <c r="C1281" s="8"/>
      <c r="D1281" s="8"/>
      <c r="E1281" s="8"/>
      <c r="F1281" s="8"/>
      <c r="G1281" s="8"/>
      <c r="H1281" s="116"/>
      <c r="I1281" s="40"/>
      <c r="J1281" s="120" t="str">
        <f>IF(AND($H1281&gt;0,$I1281&lt;&gt;"",$I1281&gt;40000),IFERROR(WORKDAY.INTL($I1281,INT(($H1281+项目参数!$J$29-1)/项目参数!$J$29)-1,1,项目参数!$B$2:$B$200),WORKDAY($I1281,INT(($H1281+项目参数!$J$29-1)/项目参数!$J$29)-1,1)),"")</f>
        <v/>
      </c>
      <c r="K1281" s="121" t="str">
        <f>IF(AND($L1281&lt;&gt;"",$L1281&gt;40000,$M1281&lt;&gt;"",$M1281&gt;40000),(1+IFERROR(NETWORKDAYS.INTL($L1281,$M1281,1,项目参数!$B$2:$B$200),NETWORKDAYS($L1281,$M1281,1)))*项目参数!$J$29,"")</f>
        <v/>
      </c>
      <c r="L1281" s="40"/>
      <c r="M1281" s="40"/>
      <c r="N1281" s="58"/>
      <c r="O1281" s="61"/>
      <c r="W1281" s="98" t="b">
        <f t="shared" si="19"/>
        <v>0</v>
      </c>
      <c r="Y1281" s="32" t="str">
        <f>IF($W1281,VLOOKUP($B1281,项目阶段与里程碑!$B:$E,3,FALSE),"")</f>
        <v/>
      </c>
      <c r="Z1281" s="32" t="str">
        <f>IF($W1281,VLOOKUP($B1281,项目阶段与里程碑!$B:$E,4,FALSE),"")</f>
        <v/>
      </c>
      <c r="AA1281" t="e">
        <f>VLOOKUP(F1281,内部通讯录!$B:$F,5,FALSE)</f>
        <v>#N/A</v>
      </c>
      <c r="AB1281" t="str">
        <f>IFERROR(VLOOKUP($AA1281,项目参数!$I$14:$J$21,2,FALSE),"")</f>
        <v/>
      </c>
    </row>
    <row r="1282" spans="1:28">
      <c r="A1282" s="8"/>
      <c r="B1282" s="8"/>
      <c r="C1282" s="8"/>
      <c r="D1282" s="8"/>
      <c r="E1282" s="8"/>
      <c r="F1282" s="8"/>
      <c r="G1282" s="8"/>
      <c r="H1282" s="116"/>
      <c r="I1282" s="40"/>
      <c r="J1282" s="120" t="str">
        <f>IF(AND($H1282&gt;0,$I1282&lt;&gt;"",$I1282&gt;40000),IFERROR(WORKDAY.INTL($I1282,INT(($H1282+项目参数!$J$29-1)/项目参数!$J$29)-1,1,项目参数!$B$2:$B$200),WORKDAY($I1282,INT(($H1282+项目参数!$J$29-1)/项目参数!$J$29)-1,1)),"")</f>
        <v/>
      </c>
      <c r="K1282" s="121" t="str">
        <f>IF(AND($L1282&lt;&gt;"",$L1282&gt;40000,$M1282&lt;&gt;"",$M1282&gt;40000),(1+IFERROR(NETWORKDAYS.INTL($L1282,$M1282,1,项目参数!$B$2:$B$200),NETWORKDAYS($L1282,$M1282,1)))*项目参数!$J$29,"")</f>
        <v/>
      </c>
      <c r="L1282" s="40"/>
      <c r="M1282" s="40"/>
      <c r="N1282" s="58"/>
      <c r="O1282" s="61"/>
      <c r="W1282" s="98" t="b">
        <f t="shared" ref="W1282:W1345" si="20">AND(LEN(A1282)&gt;0,LEN(C1282)&gt;3,LEN(F1282)&gt;1,OR(I1282=0,AND(H1282&gt;0,I1282&gt;40000)),OR(L1282=0,L1282&gt;40000))</f>
        <v>0</v>
      </c>
      <c r="Y1282" s="32" t="str">
        <f>IF($W1282,VLOOKUP($B1282,项目阶段与里程碑!$B:$E,3,FALSE),"")</f>
        <v/>
      </c>
      <c r="Z1282" s="32" t="str">
        <f>IF($W1282,VLOOKUP($B1282,项目阶段与里程碑!$B:$E,4,FALSE),"")</f>
        <v/>
      </c>
      <c r="AA1282" t="e">
        <f>VLOOKUP(F1282,内部通讯录!$B:$F,5,FALSE)</f>
        <v>#N/A</v>
      </c>
      <c r="AB1282" t="str">
        <f>IFERROR(VLOOKUP($AA1282,项目参数!$I$14:$J$21,2,FALSE),"")</f>
        <v/>
      </c>
    </row>
    <row r="1283" spans="1:28">
      <c r="A1283" s="8"/>
      <c r="B1283" s="8"/>
      <c r="C1283" s="8"/>
      <c r="D1283" s="8"/>
      <c r="E1283" s="8"/>
      <c r="F1283" s="8"/>
      <c r="G1283" s="8"/>
      <c r="H1283" s="116"/>
      <c r="I1283" s="40"/>
      <c r="J1283" s="120" t="str">
        <f>IF(AND($H1283&gt;0,$I1283&lt;&gt;"",$I1283&gt;40000),IFERROR(WORKDAY.INTL($I1283,INT(($H1283+项目参数!$J$29-1)/项目参数!$J$29)-1,1,项目参数!$B$2:$B$200),WORKDAY($I1283,INT(($H1283+项目参数!$J$29-1)/项目参数!$J$29)-1,1)),"")</f>
        <v/>
      </c>
      <c r="K1283" s="121" t="str">
        <f>IF(AND($L1283&lt;&gt;"",$L1283&gt;40000,$M1283&lt;&gt;"",$M1283&gt;40000),(1+IFERROR(NETWORKDAYS.INTL($L1283,$M1283,1,项目参数!$B$2:$B$200),NETWORKDAYS($L1283,$M1283,1)))*项目参数!$J$29,"")</f>
        <v/>
      </c>
      <c r="L1283" s="40"/>
      <c r="M1283" s="40"/>
      <c r="N1283" s="58"/>
      <c r="O1283" s="61"/>
      <c r="W1283" s="98" t="b">
        <f t="shared" si="20"/>
        <v>0</v>
      </c>
      <c r="Y1283" s="32" t="str">
        <f>IF($W1283,VLOOKUP($B1283,项目阶段与里程碑!$B:$E,3,FALSE),"")</f>
        <v/>
      </c>
      <c r="Z1283" s="32" t="str">
        <f>IF($W1283,VLOOKUP($B1283,项目阶段与里程碑!$B:$E,4,FALSE),"")</f>
        <v/>
      </c>
      <c r="AA1283" t="e">
        <f>VLOOKUP(F1283,内部通讯录!$B:$F,5,FALSE)</f>
        <v>#N/A</v>
      </c>
      <c r="AB1283" t="str">
        <f>IFERROR(VLOOKUP($AA1283,项目参数!$I$14:$J$21,2,FALSE),"")</f>
        <v/>
      </c>
    </row>
    <row r="1284" spans="1:28">
      <c r="A1284" s="8"/>
      <c r="B1284" s="8"/>
      <c r="C1284" s="8"/>
      <c r="D1284" s="8"/>
      <c r="E1284" s="8"/>
      <c r="F1284" s="8"/>
      <c r="G1284" s="8"/>
      <c r="H1284" s="116"/>
      <c r="I1284" s="40"/>
      <c r="J1284" s="120" t="str">
        <f>IF(AND($H1284&gt;0,$I1284&lt;&gt;"",$I1284&gt;40000),IFERROR(WORKDAY.INTL($I1284,INT(($H1284+项目参数!$J$29-1)/项目参数!$J$29)-1,1,项目参数!$B$2:$B$200),WORKDAY($I1284,INT(($H1284+项目参数!$J$29-1)/项目参数!$J$29)-1,1)),"")</f>
        <v/>
      </c>
      <c r="K1284" s="121" t="str">
        <f>IF(AND($L1284&lt;&gt;"",$L1284&gt;40000,$M1284&lt;&gt;"",$M1284&gt;40000),(1+IFERROR(NETWORKDAYS.INTL($L1284,$M1284,1,项目参数!$B$2:$B$200),NETWORKDAYS($L1284,$M1284,1)))*项目参数!$J$29,"")</f>
        <v/>
      </c>
      <c r="L1284" s="40"/>
      <c r="M1284" s="40"/>
      <c r="N1284" s="58"/>
      <c r="O1284" s="61"/>
      <c r="W1284" s="98" t="b">
        <f t="shared" si="20"/>
        <v>0</v>
      </c>
      <c r="Y1284" s="32" t="str">
        <f>IF($W1284,VLOOKUP($B1284,项目阶段与里程碑!$B:$E,3,FALSE),"")</f>
        <v/>
      </c>
      <c r="Z1284" s="32" t="str">
        <f>IF($W1284,VLOOKUP($B1284,项目阶段与里程碑!$B:$E,4,FALSE),"")</f>
        <v/>
      </c>
      <c r="AA1284" t="e">
        <f>VLOOKUP(F1284,内部通讯录!$B:$F,5,FALSE)</f>
        <v>#N/A</v>
      </c>
      <c r="AB1284" t="str">
        <f>IFERROR(VLOOKUP($AA1284,项目参数!$I$14:$J$21,2,FALSE),"")</f>
        <v/>
      </c>
    </row>
    <row r="1285" spans="1:28">
      <c r="A1285" s="8"/>
      <c r="B1285" s="8"/>
      <c r="C1285" s="8"/>
      <c r="D1285" s="8"/>
      <c r="E1285" s="8"/>
      <c r="F1285" s="8"/>
      <c r="G1285" s="8"/>
      <c r="H1285" s="116"/>
      <c r="I1285" s="40"/>
      <c r="J1285" s="120" t="str">
        <f>IF(AND($H1285&gt;0,$I1285&lt;&gt;"",$I1285&gt;40000),IFERROR(WORKDAY.INTL($I1285,INT(($H1285+项目参数!$J$29-1)/项目参数!$J$29)-1,1,项目参数!$B$2:$B$200),WORKDAY($I1285,INT(($H1285+项目参数!$J$29-1)/项目参数!$J$29)-1,1)),"")</f>
        <v/>
      </c>
      <c r="K1285" s="121" t="str">
        <f>IF(AND($L1285&lt;&gt;"",$L1285&gt;40000,$M1285&lt;&gt;"",$M1285&gt;40000),(1+IFERROR(NETWORKDAYS.INTL($L1285,$M1285,1,项目参数!$B$2:$B$200),NETWORKDAYS($L1285,$M1285,1)))*项目参数!$J$29,"")</f>
        <v/>
      </c>
      <c r="L1285" s="40"/>
      <c r="M1285" s="40"/>
      <c r="N1285" s="58"/>
      <c r="O1285" s="61"/>
      <c r="W1285" s="98" t="b">
        <f t="shared" si="20"/>
        <v>0</v>
      </c>
      <c r="Y1285" s="32" t="str">
        <f>IF($W1285,VLOOKUP($B1285,项目阶段与里程碑!$B:$E,3,FALSE),"")</f>
        <v/>
      </c>
      <c r="Z1285" s="32" t="str">
        <f>IF($W1285,VLOOKUP($B1285,项目阶段与里程碑!$B:$E,4,FALSE),"")</f>
        <v/>
      </c>
      <c r="AA1285" t="e">
        <f>VLOOKUP(F1285,内部通讯录!$B:$F,5,FALSE)</f>
        <v>#N/A</v>
      </c>
      <c r="AB1285" t="str">
        <f>IFERROR(VLOOKUP($AA1285,项目参数!$I$14:$J$21,2,FALSE),"")</f>
        <v/>
      </c>
    </row>
    <row r="1286" spans="1:28">
      <c r="A1286" s="8"/>
      <c r="B1286" s="8"/>
      <c r="C1286" s="8"/>
      <c r="D1286" s="8"/>
      <c r="E1286" s="8"/>
      <c r="F1286" s="8"/>
      <c r="G1286" s="8"/>
      <c r="H1286" s="116"/>
      <c r="I1286" s="40"/>
      <c r="J1286" s="120" t="str">
        <f>IF(AND($H1286&gt;0,$I1286&lt;&gt;"",$I1286&gt;40000),IFERROR(WORKDAY.INTL($I1286,INT(($H1286+项目参数!$J$29-1)/项目参数!$J$29)-1,1,项目参数!$B$2:$B$200),WORKDAY($I1286,INT(($H1286+项目参数!$J$29-1)/项目参数!$J$29)-1,1)),"")</f>
        <v/>
      </c>
      <c r="K1286" s="121" t="str">
        <f>IF(AND($L1286&lt;&gt;"",$L1286&gt;40000,$M1286&lt;&gt;"",$M1286&gt;40000),(1+IFERROR(NETWORKDAYS.INTL($L1286,$M1286,1,项目参数!$B$2:$B$200),NETWORKDAYS($L1286,$M1286,1)))*项目参数!$J$29,"")</f>
        <v/>
      </c>
      <c r="L1286" s="40"/>
      <c r="M1286" s="40"/>
      <c r="N1286" s="58"/>
      <c r="O1286" s="61"/>
      <c r="W1286" s="98" t="b">
        <f t="shared" si="20"/>
        <v>0</v>
      </c>
      <c r="Y1286" s="32" t="str">
        <f>IF($W1286,VLOOKUP($B1286,项目阶段与里程碑!$B:$E,3,FALSE),"")</f>
        <v/>
      </c>
      <c r="Z1286" s="32" t="str">
        <f>IF($W1286,VLOOKUP($B1286,项目阶段与里程碑!$B:$E,4,FALSE),"")</f>
        <v/>
      </c>
      <c r="AA1286" t="e">
        <f>VLOOKUP(F1286,内部通讯录!$B:$F,5,FALSE)</f>
        <v>#N/A</v>
      </c>
      <c r="AB1286" t="str">
        <f>IFERROR(VLOOKUP($AA1286,项目参数!$I$14:$J$21,2,FALSE),"")</f>
        <v/>
      </c>
    </row>
    <row r="1287" spans="1:28">
      <c r="A1287" s="8"/>
      <c r="B1287" s="8"/>
      <c r="C1287" s="8"/>
      <c r="D1287" s="8"/>
      <c r="E1287" s="8"/>
      <c r="F1287" s="8"/>
      <c r="G1287" s="8"/>
      <c r="H1287" s="116"/>
      <c r="I1287" s="40"/>
      <c r="J1287" s="120" t="str">
        <f>IF(AND($H1287&gt;0,$I1287&lt;&gt;"",$I1287&gt;40000),IFERROR(WORKDAY.INTL($I1287,INT(($H1287+项目参数!$J$29-1)/项目参数!$J$29)-1,1,项目参数!$B$2:$B$200),WORKDAY($I1287,INT(($H1287+项目参数!$J$29-1)/项目参数!$J$29)-1,1)),"")</f>
        <v/>
      </c>
      <c r="K1287" s="121" t="str">
        <f>IF(AND($L1287&lt;&gt;"",$L1287&gt;40000,$M1287&lt;&gt;"",$M1287&gt;40000),(1+IFERROR(NETWORKDAYS.INTL($L1287,$M1287,1,项目参数!$B$2:$B$200),NETWORKDAYS($L1287,$M1287,1)))*项目参数!$J$29,"")</f>
        <v/>
      </c>
      <c r="L1287" s="40"/>
      <c r="M1287" s="40"/>
      <c r="N1287" s="58"/>
      <c r="O1287" s="61"/>
      <c r="W1287" s="98" t="b">
        <f t="shared" si="20"/>
        <v>0</v>
      </c>
      <c r="Y1287" s="32" t="str">
        <f>IF($W1287,VLOOKUP($B1287,项目阶段与里程碑!$B:$E,3,FALSE),"")</f>
        <v/>
      </c>
      <c r="Z1287" s="32" t="str">
        <f>IF($W1287,VLOOKUP($B1287,项目阶段与里程碑!$B:$E,4,FALSE),"")</f>
        <v/>
      </c>
      <c r="AA1287" t="e">
        <f>VLOOKUP(F1287,内部通讯录!$B:$F,5,FALSE)</f>
        <v>#N/A</v>
      </c>
      <c r="AB1287" t="str">
        <f>IFERROR(VLOOKUP($AA1287,项目参数!$I$14:$J$21,2,FALSE),"")</f>
        <v/>
      </c>
    </row>
    <row r="1288" spans="1:28">
      <c r="A1288" s="8"/>
      <c r="B1288" s="8"/>
      <c r="C1288" s="8"/>
      <c r="D1288" s="8"/>
      <c r="E1288" s="8"/>
      <c r="F1288" s="8"/>
      <c r="G1288" s="8"/>
      <c r="H1288" s="116"/>
      <c r="I1288" s="40"/>
      <c r="J1288" s="120" t="str">
        <f>IF(AND($H1288&gt;0,$I1288&lt;&gt;"",$I1288&gt;40000),IFERROR(WORKDAY.INTL($I1288,INT(($H1288+项目参数!$J$29-1)/项目参数!$J$29)-1,1,项目参数!$B$2:$B$200),WORKDAY($I1288,INT(($H1288+项目参数!$J$29-1)/项目参数!$J$29)-1,1)),"")</f>
        <v/>
      </c>
      <c r="K1288" s="121" t="str">
        <f>IF(AND($L1288&lt;&gt;"",$L1288&gt;40000,$M1288&lt;&gt;"",$M1288&gt;40000),(1+IFERROR(NETWORKDAYS.INTL($L1288,$M1288,1,项目参数!$B$2:$B$200),NETWORKDAYS($L1288,$M1288,1)))*项目参数!$J$29,"")</f>
        <v/>
      </c>
      <c r="L1288" s="40"/>
      <c r="M1288" s="40"/>
      <c r="N1288" s="58"/>
      <c r="O1288" s="61"/>
      <c r="W1288" s="98" t="b">
        <f t="shared" si="20"/>
        <v>0</v>
      </c>
      <c r="Y1288" s="32" t="str">
        <f>IF($W1288,VLOOKUP($B1288,项目阶段与里程碑!$B:$E,3,FALSE),"")</f>
        <v/>
      </c>
      <c r="Z1288" s="32" t="str">
        <f>IF($W1288,VLOOKUP($B1288,项目阶段与里程碑!$B:$E,4,FALSE),"")</f>
        <v/>
      </c>
      <c r="AA1288" t="e">
        <f>VLOOKUP(F1288,内部通讯录!$B:$F,5,FALSE)</f>
        <v>#N/A</v>
      </c>
      <c r="AB1288" t="str">
        <f>IFERROR(VLOOKUP($AA1288,项目参数!$I$14:$J$21,2,FALSE),"")</f>
        <v/>
      </c>
    </row>
    <row r="1289" spans="1:28">
      <c r="A1289" s="8"/>
      <c r="B1289" s="8"/>
      <c r="C1289" s="8"/>
      <c r="D1289" s="8"/>
      <c r="E1289" s="8"/>
      <c r="F1289" s="8"/>
      <c r="G1289" s="8"/>
      <c r="H1289" s="116"/>
      <c r="I1289" s="40"/>
      <c r="J1289" s="120" t="str">
        <f>IF(AND($H1289&gt;0,$I1289&lt;&gt;"",$I1289&gt;40000),IFERROR(WORKDAY.INTL($I1289,INT(($H1289+项目参数!$J$29-1)/项目参数!$J$29)-1,1,项目参数!$B$2:$B$200),WORKDAY($I1289,INT(($H1289+项目参数!$J$29-1)/项目参数!$J$29)-1,1)),"")</f>
        <v/>
      </c>
      <c r="K1289" s="121" t="str">
        <f>IF(AND($L1289&lt;&gt;"",$L1289&gt;40000,$M1289&lt;&gt;"",$M1289&gt;40000),(1+IFERROR(NETWORKDAYS.INTL($L1289,$M1289,1,项目参数!$B$2:$B$200),NETWORKDAYS($L1289,$M1289,1)))*项目参数!$J$29,"")</f>
        <v/>
      </c>
      <c r="L1289" s="40"/>
      <c r="M1289" s="40"/>
      <c r="N1289" s="58"/>
      <c r="O1289" s="61"/>
      <c r="W1289" s="98" t="b">
        <f t="shared" si="20"/>
        <v>0</v>
      </c>
      <c r="Y1289" s="32" t="str">
        <f>IF($W1289,VLOOKUP($B1289,项目阶段与里程碑!$B:$E,3,FALSE),"")</f>
        <v/>
      </c>
      <c r="Z1289" s="32" t="str">
        <f>IF($W1289,VLOOKUP($B1289,项目阶段与里程碑!$B:$E,4,FALSE),"")</f>
        <v/>
      </c>
      <c r="AA1289" t="e">
        <f>VLOOKUP(F1289,内部通讯录!$B:$F,5,FALSE)</f>
        <v>#N/A</v>
      </c>
      <c r="AB1289" t="str">
        <f>IFERROR(VLOOKUP($AA1289,项目参数!$I$14:$J$21,2,FALSE),"")</f>
        <v/>
      </c>
    </row>
    <row r="1290" spans="1:28">
      <c r="A1290" s="8"/>
      <c r="B1290" s="8"/>
      <c r="C1290" s="8"/>
      <c r="D1290" s="8"/>
      <c r="E1290" s="8"/>
      <c r="F1290" s="8"/>
      <c r="G1290" s="8"/>
      <c r="H1290" s="116"/>
      <c r="I1290" s="40"/>
      <c r="J1290" s="120" t="str">
        <f>IF(AND($H1290&gt;0,$I1290&lt;&gt;"",$I1290&gt;40000),IFERROR(WORKDAY.INTL($I1290,INT(($H1290+项目参数!$J$29-1)/项目参数!$J$29)-1,1,项目参数!$B$2:$B$200),WORKDAY($I1290,INT(($H1290+项目参数!$J$29-1)/项目参数!$J$29)-1,1)),"")</f>
        <v/>
      </c>
      <c r="K1290" s="121" t="str">
        <f>IF(AND($L1290&lt;&gt;"",$L1290&gt;40000,$M1290&lt;&gt;"",$M1290&gt;40000),(1+IFERROR(NETWORKDAYS.INTL($L1290,$M1290,1,项目参数!$B$2:$B$200),NETWORKDAYS($L1290,$M1290,1)))*项目参数!$J$29,"")</f>
        <v/>
      </c>
      <c r="L1290" s="40"/>
      <c r="M1290" s="40"/>
      <c r="N1290" s="58"/>
      <c r="O1290" s="61"/>
      <c r="W1290" s="98" t="b">
        <f t="shared" si="20"/>
        <v>0</v>
      </c>
      <c r="Y1290" s="32" t="str">
        <f>IF($W1290,VLOOKUP($B1290,项目阶段与里程碑!$B:$E,3,FALSE),"")</f>
        <v/>
      </c>
      <c r="Z1290" s="32" t="str">
        <f>IF($W1290,VLOOKUP($B1290,项目阶段与里程碑!$B:$E,4,FALSE),"")</f>
        <v/>
      </c>
      <c r="AA1290" t="e">
        <f>VLOOKUP(F1290,内部通讯录!$B:$F,5,FALSE)</f>
        <v>#N/A</v>
      </c>
      <c r="AB1290" t="str">
        <f>IFERROR(VLOOKUP($AA1290,项目参数!$I$14:$J$21,2,FALSE),"")</f>
        <v/>
      </c>
    </row>
    <row r="1291" spans="1:28">
      <c r="A1291" s="8"/>
      <c r="B1291" s="8"/>
      <c r="C1291" s="8"/>
      <c r="D1291" s="8"/>
      <c r="E1291" s="8"/>
      <c r="F1291" s="8"/>
      <c r="G1291" s="8"/>
      <c r="H1291" s="116"/>
      <c r="I1291" s="40"/>
      <c r="J1291" s="120" t="str">
        <f>IF(AND($H1291&gt;0,$I1291&lt;&gt;"",$I1291&gt;40000),IFERROR(WORKDAY.INTL($I1291,INT(($H1291+项目参数!$J$29-1)/项目参数!$J$29)-1,1,项目参数!$B$2:$B$200),WORKDAY($I1291,INT(($H1291+项目参数!$J$29-1)/项目参数!$J$29)-1,1)),"")</f>
        <v/>
      </c>
      <c r="K1291" s="121" t="str">
        <f>IF(AND($L1291&lt;&gt;"",$L1291&gt;40000,$M1291&lt;&gt;"",$M1291&gt;40000),(1+IFERROR(NETWORKDAYS.INTL($L1291,$M1291,1,项目参数!$B$2:$B$200),NETWORKDAYS($L1291,$M1291,1)))*项目参数!$J$29,"")</f>
        <v/>
      </c>
      <c r="L1291" s="40"/>
      <c r="M1291" s="40"/>
      <c r="N1291" s="58"/>
      <c r="O1291" s="61"/>
      <c r="W1291" s="98" t="b">
        <f t="shared" si="20"/>
        <v>0</v>
      </c>
      <c r="Y1291" s="32" t="str">
        <f>IF($W1291,VLOOKUP($B1291,项目阶段与里程碑!$B:$E,3,FALSE),"")</f>
        <v/>
      </c>
      <c r="Z1291" s="32" t="str">
        <f>IF($W1291,VLOOKUP($B1291,项目阶段与里程碑!$B:$E,4,FALSE),"")</f>
        <v/>
      </c>
      <c r="AA1291" t="e">
        <f>VLOOKUP(F1291,内部通讯录!$B:$F,5,FALSE)</f>
        <v>#N/A</v>
      </c>
      <c r="AB1291" t="str">
        <f>IFERROR(VLOOKUP($AA1291,项目参数!$I$14:$J$21,2,FALSE),"")</f>
        <v/>
      </c>
    </row>
    <row r="1292" spans="1:28">
      <c r="A1292" s="8"/>
      <c r="B1292" s="8"/>
      <c r="C1292" s="8"/>
      <c r="D1292" s="8"/>
      <c r="E1292" s="8"/>
      <c r="F1292" s="8"/>
      <c r="G1292" s="8"/>
      <c r="H1292" s="116"/>
      <c r="I1292" s="40"/>
      <c r="J1292" s="120" t="str">
        <f>IF(AND($H1292&gt;0,$I1292&lt;&gt;"",$I1292&gt;40000),IFERROR(WORKDAY.INTL($I1292,INT(($H1292+项目参数!$J$29-1)/项目参数!$J$29)-1,1,项目参数!$B$2:$B$200),WORKDAY($I1292,INT(($H1292+项目参数!$J$29-1)/项目参数!$J$29)-1,1)),"")</f>
        <v/>
      </c>
      <c r="K1292" s="121" t="str">
        <f>IF(AND($L1292&lt;&gt;"",$L1292&gt;40000,$M1292&lt;&gt;"",$M1292&gt;40000),(1+IFERROR(NETWORKDAYS.INTL($L1292,$M1292,1,项目参数!$B$2:$B$200),NETWORKDAYS($L1292,$M1292,1)))*项目参数!$J$29,"")</f>
        <v/>
      </c>
      <c r="L1292" s="40"/>
      <c r="M1292" s="40"/>
      <c r="N1292" s="58"/>
      <c r="O1292" s="61"/>
      <c r="W1292" s="98" t="b">
        <f t="shared" si="20"/>
        <v>0</v>
      </c>
      <c r="Y1292" s="32" t="str">
        <f>IF($W1292,VLOOKUP($B1292,项目阶段与里程碑!$B:$E,3,FALSE),"")</f>
        <v/>
      </c>
      <c r="Z1292" s="32" t="str">
        <f>IF($W1292,VLOOKUP($B1292,项目阶段与里程碑!$B:$E,4,FALSE),"")</f>
        <v/>
      </c>
      <c r="AA1292" t="e">
        <f>VLOOKUP(F1292,内部通讯录!$B:$F,5,FALSE)</f>
        <v>#N/A</v>
      </c>
      <c r="AB1292" t="str">
        <f>IFERROR(VLOOKUP($AA1292,项目参数!$I$14:$J$21,2,FALSE),"")</f>
        <v/>
      </c>
    </row>
    <row r="1293" spans="1:28">
      <c r="A1293" s="8"/>
      <c r="B1293" s="8"/>
      <c r="C1293" s="8"/>
      <c r="D1293" s="8"/>
      <c r="E1293" s="8"/>
      <c r="F1293" s="8"/>
      <c r="G1293" s="8"/>
      <c r="H1293" s="116"/>
      <c r="I1293" s="40"/>
      <c r="J1293" s="120" t="str">
        <f>IF(AND($H1293&gt;0,$I1293&lt;&gt;"",$I1293&gt;40000),IFERROR(WORKDAY.INTL($I1293,INT(($H1293+项目参数!$J$29-1)/项目参数!$J$29)-1,1,项目参数!$B$2:$B$200),WORKDAY($I1293,INT(($H1293+项目参数!$J$29-1)/项目参数!$J$29)-1,1)),"")</f>
        <v/>
      </c>
      <c r="K1293" s="121" t="str">
        <f>IF(AND($L1293&lt;&gt;"",$L1293&gt;40000,$M1293&lt;&gt;"",$M1293&gt;40000),(1+IFERROR(NETWORKDAYS.INTL($L1293,$M1293,1,项目参数!$B$2:$B$200),NETWORKDAYS($L1293,$M1293,1)))*项目参数!$J$29,"")</f>
        <v/>
      </c>
      <c r="L1293" s="40"/>
      <c r="M1293" s="40"/>
      <c r="N1293" s="58"/>
      <c r="O1293" s="61"/>
      <c r="W1293" s="98" t="b">
        <f t="shared" si="20"/>
        <v>0</v>
      </c>
      <c r="Y1293" s="32" t="str">
        <f>IF($W1293,VLOOKUP($B1293,项目阶段与里程碑!$B:$E,3,FALSE),"")</f>
        <v/>
      </c>
      <c r="Z1293" s="32" t="str">
        <f>IF($W1293,VLOOKUP($B1293,项目阶段与里程碑!$B:$E,4,FALSE),"")</f>
        <v/>
      </c>
      <c r="AA1293" t="e">
        <f>VLOOKUP(F1293,内部通讯录!$B:$F,5,FALSE)</f>
        <v>#N/A</v>
      </c>
      <c r="AB1293" t="str">
        <f>IFERROR(VLOOKUP($AA1293,项目参数!$I$14:$J$21,2,FALSE),"")</f>
        <v/>
      </c>
    </row>
    <row r="1294" spans="1:28">
      <c r="A1294" s="8"/>
      <c r="B1294" s="8"/>
      <c r="C1294" s="8"/>
      <c r="D1294" s="8"/>
      <c r="E1294" s="8"/>
      <c r="F1294" s="8"/>
      <c r="G1294" s="8"/>
      <c r="H1294" s="116"/>
      <c r="I1294" s="40"/>
      <c r="J1294" s="120" t="str">
        <f>IF(AND($H1294&gt;0,$I1294&lt;&gt;"",$I1294&gt;40000),IFERROR(WORKDAY.INTL($I1294,INT(($H1294+项目参数!$J$29-1)/项目参数!$J$29)-1,1,项目参数!$B$2:$B$200),WORKDAY($I1294,INT(($H1294+项目参数!$J$29-1)/项目参数!$J$29)-1,1)),"")</f>
        <v/>
      </c>
      <c r="K1294" s="121" t="str">
        <f>IF(AND($L1294&lt;&gt;"",$L1294&gt;40000,$M1294&lt;&gt;"",$M1294&gt;40000),(1+IFERROR(NETWORKDAYS.INTL($L1294,$M1294,1,项目参数!$B$2:$B$200),NETWORKDAYS($L1294,$M1294,1)))*项目参数!$J$29,"")</f>
        <v/>
      </c>
      <c r="L1294" s="40"/>
      <c r="M1294" s="40"/>
      <c r="N1294" s="58"/>
      <c r="O1294" s="61"/>
      <c r="W1294" s="98" t="b">
        <f t="shared" si="20"/>
        <v>0</v>
      </c>
      <c r="Y1294" s="32" t="str">
        <f>IF($W1294,VLOOKUP($B1294,项目阶段与里程碑!$B:$E,3,FALSE),"")</f>
        <v/>
      </c>
      <c r="Z1294" s="32" t="str">
        <f>IF($W1294,VLOOKUP($B1294,项目阶段与里程碑!$B:$E,4,FALSE),"")</f>
        <v/>
      </c>
      <c r="AA1294" t="e">
        <f>VLOOKUP(F1294,内部通讯录!$B:$F,5,FALSE)</f>
        <v>#N/A</v>
      </c>
      <c r="AB1294" t="str">
        <f>IFERROR(VLOOKUP($AA1294,项目参数!$I$14:$J$21,2,FALSE),"")</f>
        <v/>
      </c>
    </row>
    <row r="1295" spans="1:28">
      <c r="A1295" s="8"/>
      <c r="B1295" s="8"/>
      <c r="C1295" s="8"/>
      <c r="D1295" s="8"/>
      <c r="E1295" s="8"/>
      <c r="F1295" s="8"/>
      <c r="G1295" s="8"/>
      <c r="H1295" s="116"/>
      <c r="I1295" s="40"/>
      <c r="J1295" s="120" t="str">
        <f>IF(AND($H1295&gt;0,$I1295&lt;&gt;"",$I1295&gt;40000),IFERROR(WORKDAY.INTL($I1295,INT(($H1295+项目参数!$J$29-1)/项目参数!$J$29)-1,1,项目参数!$B$2:$B$200),WORKDAY($I1295,INT(($H1295+项目参数!$J$29-1)/项目参数!$J$29)-1,1)),"")</f>
        <v/>
      </c>
      <c r="K1295" s="121" t="str">
        <f>IF(AND($L1295&lt;&gt;"",$L1295&gt;40000,$M1295&lt;&gt;"",$M1295&gt;40000),(1+IFERROR(NETWORKDAYS.INTL($L1295,$M1295,1,项目参数!$B$2:$B$200),NETWORKDAYS($L1295,$M1295,1)))*项目参数!$J$29,"")</f>
        <v/>
      </c>
      <c r="L1295" s="40"/>
      <c r="M1295" s="40"/>
      <c r="N1295" s="58"/>
      <c r="O1295" s="61"/>
      <c r="W1295" s="98" t="b">
        <f t="shared" si="20"/>
        <v>0</v>
      </c>
      <c r="Y1295" s="32" t="str">
        <f>IF($W1295,VLOOKUP($B1295,项目阶段与里程碑!$B:$E,3,FALSE),"")</f>
        <v/>
      </c>
      <c r="Z1295" s="32" t="str">
        <f>IF($W1295,VLOOKUP($B1295,项目阶段与里程碑!$B:$E,4,FALSE),"")</f>
        <v/>
      </c>
      <c r="AA1295" t="e">
        <f>VLOOKUP(F1295,内部通讯录!$B:$F,5,FALSE)</f>
        <v>#N/A</v>
      </c>
      <c r="AB1295" t="str">
        <f>IFERROR(VLOOKUP($AA1295,项目参数!$I$14:$J$21,2,FALSE),"")</f>
        <v/>
      </c>
    </row>
    <row r="1296" spans="1:28">
      <c r="A1296" s="8"/>
      <c r="B1296" s="8"/>
      <c r="C1296" s="8"/>
      <c r="D1296" s="8"/>
      <c r="E1296" s="8"/>
      <c r="F1296" s="8"/>
      <c r="G1296" s="8"/>
      <c r="H1296" s="116"/>
      <c r="I1296" s="40"/>
      <c r="J1296" s="120" t="str">
        <f>IF(AND($H1296&gt;0,$I1296&lt;&gt;"",$I1296&gt;40000),IFERROR(WORKDAY.INTL($I1296,INT(($H1296+项目参数!$J$29-1)/项目参数!$J$29)-1,1,项目参数!$B$2:$B$200),WORKDAY($I1296,INT(($H1296+项目参数!$J$29-1)/项目参数!$J$29)-1,1)),"")</f>
        <v/>
      </c>
      <c r="K1296" s="121" t="str">
        <f>IF(AND($L1296&lt;&gt;"",$L1296&gt;40000,$M1296&lt;&gt;"",$M1296&gt;40000),(1+IFERROR(NETWORKDAYS.INTL($L1296,$M1296,1,项目参数!$B$2:$B$200),NETWORKDAYS($L1296,$M1296,1)))*项目参数!$J$29,"")</f>
        <v/>
      </c>
      <c r="L1296" s="40"/>
      <c r="M1296" s="40"/>
      <c r="N1296" s="58"/>
      <c r="O1296" s="61"/>
      <c r="W1296" s="98" t="b">
        <f t="shared" si="20"/>
        <v>0</v>
      </c>
      <c r="Y1296" s="32" t="str">
        <f>IF($W1296,VLOOKUP($B1296,项目阶段与里程碑!$B:$E,3,FALSE),"")</f>
        <v/>
      </c>
      <c r="Z1296" s="32" t="str">
        <f>IF($W1296,VLOOKUP($B1296,项目阶段与里程碑!$B:$E,4,FALSE),"")</f>
        <v/>
      </c>
      <c r="AA1296" t="e">
        <f>VLOOKUP(F1296,内部通讯录!$B:$F,5,FALSE)</f>
        <v>#N/A</v>
      </c>
      <c r="AB1296" t="str">
        <f>IFERROR(VLOOKUP($AA1296,项目参数!$I$14:$J$21,2,FALSE),"")</f>
        <v/>
      </c>
    </row>
    <row r="1297" spans="1:28">
      <c r="A1297" s="8"/>
      <c r="B1297" s="8"/>
      <c r="C1297" s="8"/>
      <c r="D1297" s="8"/>
      <c r="E1297" s="8"/>
      <c r="F1297" s="8"/>
      <c r="G1297" s="8"/>
      <c r="H1297" s="116"/>
      <c r="I1297" s="40"/>
      <c r="J1297" s="120" t="str">
        <f>IF(AND($H1297&gt;0,$I1297&lt;&gt;"",$I1297&gt;40000),IFERROR(WORKDAY.INTL($I1297,INT(($H1297+项目参数!$J$29-1)/项目参数!$J$29)-1,1,项目参数!$B$2:$B$200),WORKDAY($I1297,INT(($H1297+项目参数!$J$29-1)/项目参数!$J$29)-1,1)),"")</f>
        <v/>
      </c>
      <c r="K1297" s="121" t="str">
        <f>IF(AND($L1297&lt;&gt;"",$L1297&gt;40000,$M1297&lt;&gt;"",$M1297&gt;40000),(1+IFERROR(NETWORKDAYS.INTL($L1297,$M1297,1,项目参数!$B$2:$B$200),NETWORKDAYS($L1297,$M1297,1)))*项目参数!$J$29,"")</f>
        <v/>
      </c>
      <c r="L1297" s="40"/>
      <c r="M1297" s="40"/>
      <c r="N1297" s="58"/>
      <c r="O1297" s="61"/>
      <c r="W1297" s="98" t="b">
        <f t="shared" si="20"/>
        <v>0</v>
      </c>
      <c r="Y1297" s="32" t="str">
        <f>IF($W1297,VLOOKUP($B1297,项目阶段与里程碑!$B:$E,3,FALSE),"")</f>
        <v/>
      </c>
      <c r="Z1297" s="32" t="str">
        <f>IF($W1297,VLOOKUP($B1297,项目阶段与里程碑!$B:$E,4,FALSE),"")</f>
        <v/>
      </c>
      <c r="AA1297" t="e">
        <f>VLOOKUP(F1297,内部通讯录!$B:$F,5,FALSE)</f>
        <v>#N/A</v>
      </c>
      <c r="AB1297" t="str">
        <f>IFERROR(VLOOKUP($AA1297,项目参数!$I$14:$J$21,2,FALSE),"")</f>
        <v/>
      </c>
    </row>
    <row r="1298" spans="1:28">
      <c r="A1298" s="8"/>
      <c r="B1298" s="8"/>
      <c r="C1298" s="8"/>
      <c r="D1298" s="8"/>
      <c r="E1298" s="8"/>
      <c r="F1298" s="8"/>
      <c r="G1298" s="8"/>
      <c r="H1298" s="116"/>
      <c r="I1298" s="40"/>
      <c r="J1298" s="120" t="str">
        <f>IF(AND($H1298&gt;0,$I1298&lt;&gt;"",$I1298&gt;40000),IFERROR(WORKDAY.INTL($I1298,INT(($H1298+项目参数!$J$29-1)/项目参数!$J$29)-1,1,项目参数!$B$2:$B$200),WORKDAY($I1298,INT(($H1298+项目参数!$J$29-1)/项目参数!$J$29)-1,1)),"")</f>
        <v/>
      </c>
      <c r="K1298" s="121" t="str">
        <f>IF(AND($L1298&lt;&gt;"",$L1298&gt;40000,$M1298&lt;&gt;"",$M1298&gt;40000),(1+IFERROR(NETWORKDAYS.INTL($L1298,$M1298,1,项目参数!$B$2:$B$200),NETWORKDAYS($L1298,$M1298,1)))*项目参数!$J$29,"")</f>
        <v/>
      </c>
      <c r="L1298" s="40"/>
      <c r="M1298" s="40"/>
      <c r="N1298" s="58"/>
      <c r="O1298" s="61"/>
      <c r="W1298" s="98" t="b">
        <f t="shared" si="20"/>
        <v>0</v>
      </c>
      <c r="Y1298" s="32" t="str">
        <f>IF($W1298,VLOOKUP($B1298,项目阶段与里程碑!$B:$E,3,FALSE),"")</f>
        <v/>
      </c>
      <c r="Z1298" s="32" t="str">
        <f>IF($W1298,VLOOKUP($B1298,项目阶段与里程碑!$B:$E,4,FALSE),"")</f>
        <v/>
      </c>
      <c r="AA1298" t="e">
        <f>VLOOKUP(F1298,内部通讯录!$B:$F,5,FALSE)</f>
        <v>#N/A</v>
      </c>
      <c r="AB1298" t="str">
        <f>IFERROR(VLOOKUP($AA1298,项目参数!$I$14:$J$21,2,FALSE),"")</f>
        <v/>
      </c>
    </row>
    <row r="1299" spans="1:28">
      <c r="A1299" s="8"/>
      <c r="B1299" s="8"/>
      <c r="C1299" s="8"/>
      <c r="D1299" s="8"/>
      <c r="E1299" s="8"/>
      <c r="F1299" s="8"/>
      <c r="G1299" s="8"/>
      <c r="H1299" s="116"/>
      <c r="I1299" s="40"/>
      <c r="J1299" s="120" t="str">
        <f>IF(AND($H1299&gt;0,$I1299&lt;&gt;"",$I1299&gt;40000),IFERROR(WORKDAY.INTL($I1299,INT(($H1299+项目参数!$J$29-1)/项目参数!$J$29)-1,1,项目参数!$B$2:$B$200),WORKDAY($I1299,INT(($H1299+项目参数!$J$29-1)/项目参数!$J$29)-1,1)),"")</f>
        <v/>
      </c>
      <c r="K1299" s="121" t="str">
        <f>IF(AND($L1299&lt;&gt;"",$L1299&gt;40000,$M1299&lt;&gt;"",$M1299&gt;40000),(1+IFERROR(NETWORKDAYS.INTL($L1299,$M1299,1,项目参数!$B$2:$B$200),NETWORKDAYS($L1299,$M1299,1)))*项目参数!$J$29,"")</f>
        <v/>
      </c>
      <c r="L1299" s="40"/>
      <c r="M1299" s="40"/>
      <c r="N1299" s="58"/>
      <c r="O1299" s="61"/>
      <c r="W1299" s="98" t="b">
        <f t="shared" si="20"/>
        <v>0</v>
      </c>
      <c r="Y1299" s="32" t="str">
        <f>IF($W1299,VLOOKUP($B1299,项目阶段与里程碑!$B:$E,3,FALSE),"")</f>
        <v/>
      </c>
      <c r="Z1299" s="32" t="str">
        <f>IF($W1299,VLOOKUP($B1299,项目阶段与里程碑!$B:$E,4,FALSE),"")</f>
        <v/>
      </c>
      <c r="AA1299" t="e">
        <f>VLOOKUP(F1299,内部通讯录!$B:$F,5,FALSE)</f>
        <v>#N/A</v>
      </c>
      <c r="AB1299" t="str">
        <f>IFERROR(VLOOKUP($AA1299,项目参数!$I$14:$J$21,2,FALSE),"")</f>
        <v/>
      </c>
    </row>
    <row r="1300" spans="1:28">
      <c r="A1300" s="8"/>
      <c r="B1300" s="8"/>
      <c r="C1300" s="8"/>
      <c r="D1300" s="8"/>
      <c r="E1300" s="8"/>
      <c r="F1300" s="8"/>
      <c r="G1300" s="8"/>
      <c r="H1300" s="116"/>
      <c r="I1300" s="40"/>
      <c r="J1300" s="120" t="str">
        <f>IF(AND($H1300&gt;0,$I1300&lt;&gt;"",$I1300&gt;40000),IFERROR(WORKDAY.INTL($I1300,INT(($H1300+项目参数!$J$29-1)/项目参数!$J$29)-1,1,项目参数!$B$2:$B$200),WORKDAY($I1300,INT(($H1300+项目参数!$J$29-1)/项目参数!$J$29)-1,1)),"")</f>
        <v/>
      </c>
      <c r="K1300" s="121" t="str">
        <f>IF(AND($L1300&lt;&gt;"",$L1300&gt;40000,$M1300&lt;&gt;"",$M1300&gt;40000),(1+IFERROR(NETWORKDAYS.INTL($L1300,$M1300,1,项目参数!$B$2:$B$200),NETWORKDAYS($L1300,$M1300,1)))*项目参数!$J$29,"")</f>
        <v/>
      </c>
      <c r="L1300" s="40"/>
      <c r="M1300" s="40"/>
      <c r="N1300" s="58"/>
      <c r="O1300" s="61"/>
      <c r="W1300" s="98" t="b">
        <f t="shared" si="20"/>
        <v>0</v>
      </c>
      <c r="Y1300" s="32" t="str">
        <f>IF($W1300,VLOOKUP($B1300,项目阶段与里程碑!$B:$E,3,FALSE),"")</f>
        <v/>
      </c>
      <c r="Z1300" s="32" t="str">
        <f>IF($W1300,VLOOKUP($B1300,项目阶段与里程碑!$B:$E,4,FALSE),"")</f>
        <v/>
      </c>
      <c r="AA1300" t="e">
        <f>VLOOKUP(F1300,内部通讯录!$B:$F,5,FALSE)</f>
        <v>#N/A</v>
      </c>
      <c r="AB1300" t="str">
        <f>IFERROR(VLOOKUP($AA1300,项目参数!$I$14:$J$21,2,FALSE),"")</f>
        <v/>
      </c>
    </row>
    <row r="1301" spans="1:28">
      <c r="A1301" s="8"/>
      <c r="B1301" s="8"/>
      <c r="C1301" s="8"/>
      <c r="D1301" s="8"/>
      <c r="E1301" s="8"/>
      <c r="F1301" s="8"/>
      <c r="G1301" s="8"/>
      <c r="H1301" s="116"/>
      <c r="I1301" s="40"/>
      <c r="J1301" s="120" t="str">
        <f>IF(AND($H1301&gt;0,$I1301&lt;&gt;"",$I1301&gt;40000),IFERROR(WORKDAY.INTL($I1301,INT(($H1301+项目参数!$J$29-1)/项目参数!$J$29)-1,1,项目参数!$B$2:$B$200),WORKDAY($I1301,INT(($H1301+项目参数!$J$29-1)/项目参数!$J$29)-1,1)),"")</f>
        <v/>
      </c>
      <c r="K1301" s="121" t="str">
        <f>IF(AND($L1301&lt;&gt;"",$L1301&gt;40000,$M1301&lt;&gt;"",$M1301&gt;40000),(1+IFERROR(NETWORKDAYS.INTL($L1301,$M1301,1,项目参数!$B$2:$B$200),NETWORKDAYS($L1301,$M1301,1)))*项目参数!$J$29,"")</f>
        <v/>
      </c>
      <c r="L1301" s="40"/>
      <c r="M1301" s="40"/>
      <c r="N1301" s="58"/>
      <c r="O1301" s="61"/>
      <c r="W1301" s="98" t="b">
        <f t="shared" si="20"/>
        <v>0</v>
      </c>
      <c r="Y1301" s="32" t="str">
        <f>IF($W1301,VLOOKUP($B1301,项目阶段与里程碑!$B:$E,3,FALSE),"")</f>
        <v/>
      </c>
      <c r="Z1301" s="32" t="str">
        <f>IF($W1301,VLOOKUP($B1301,项目阶段与里程碑!$B:$E,4,FALSE),"")</f>
        <v/>
      </c>
      <c r="AA1301" t="e">
        <f>VLOOKUP(F1301,内部通讯录!$B:$F,5,FALSE)</f>
        <v>#N/A</v>
      </c>
      <c r="AB1301" t="str">
        <f>IFERROR(VLOOKUP($AA1301,项目参数!$I$14:$J$21,2,FALSE),"")</f>
        <v/>
      </c>
    </row>
    <row r="1302" spans="1:28">
      <c r="A1302" s="8"/>
      <c r="B1302" s="8"/>
      <c r="C1302" s="8"/>
      <c r="D1302" s="8"/>
      <c r="E1302" s="8"/>
      <c r="F1302" s="8"/>
      <c r="G1302" s="8"/>
      <c r="H1302" s="116"/>
      <c r="I1302" s="40"/>
      <c r="J1302" s="120" t="str">
        <f>IF(AND($H1302&gt;0,$I1302&lt;&gt;"",$I1302&gt;40000),IFERROR(WORKDAY.INTL($I1302,INT(($H1302+项目参数!$J$29-1)/项目参数!$J$29)-1,1,项目参数!$B$2:$B$200),WORKDAY($I1302,INT(($H1302+项目参数!$J$29-1)/项目参数!$J$29)-1,1)),"")</f>
        <v/>
      </c>
      <c r="K1302" s="121" t="str">
        <f>IF(AND($L1302&lt;&gt;"",$L1302&gt;40000,$M1302&lt;&gt;"",$M1302&gt;40000),(1+IFERROR(NETWORKDAYS.INTL($L1302,$M1302,1,项目参数!$B$2:$B$200),NETWORKDAYS($L1302,$M1302,1)))*项目参数!$J$29,"")</f>
        <v/>
      </c>
      <c r="L1302" s="40"/>
      <c r="M1302" s="40"/>
      <c r="N1302" s="58"/>
      <c r="O1302" s="61"/>
      <c r="W1302" s="98" t="b">
        <f t="shared" si="20"/>
        <v>0</v>
      </c>
      <c r="Y1302" s="32" t="str">
        <f>IF($W1302,VLOOKUP($B1302,项目阶段与里程碑!$B:$E,3,FALSE),"")</f>
        <v/>
      </c>
      <c r="Z1302" s="32" t="str">
        <f>IF($W1302,VLOOKUP($B1302,项目阶段与里程碑!$B:$E,4,FALSE),"")</f>
        <v/>
      </c>
      <c r="AA1302" t="e">
        <f>VLOOKUP(F1302,内部通讯录!$B:$F,5,FALSE)</f>
        <v>#N/A</v>
      </c>
      <c r="AB1302" t="str">
        <f>IFERROR(VLOOKUP($AA1302,项目参数!$I$14:$J$21,2,FALSE),"")</f>
        <v/>
      </c>
    </row>
    <row r="1303" spans="1:28">
      <c r="A1303" s="8"/>
      <c r="B1303" s="8"/>
      <c r="C1303" s="8"/>
      <c r="D1303" s="8"/>
      <c r="E1303" s="8"/>
      <c r="F1303" s="8"/>
      <c r="G1303" s="8"/>
      <c r="H1303" s="116"/>
      <c r="I1303" s="40"/>
      <c r="J1303" s="120" t="str">
        <f>IF(AND($H1303&gt;0,$I1303&lt;&gt;"",$I1303&gt;40000),IFERROR(WORKDAY.INTL($I1303,INT(($H1303+项目参数!$J$29-1)/项目参数!$J$29)-1,1,项目参数!$B$2:$B$200),WORKDAY($I1303,INT(($H1303+项目参数!$J$29-1)/项目参数!$J$29)-1,1)),"")</f>
        <v/>
      </c>
      <c r="K1303" s="121" t="str">
        <f>IF(AND($L1303&lt;&gt;"",$L1303&gt;40000,$M1303&lt;&gt;"",$M1303&gt;40000),(1+IFERROR(NETWORKDAYS.INTL($L1303,$M1303,1,项目参数!$B$2:$B$200),NETWORKDAYS($L1303,$M1303,1)))*项目参数!$J$29,"")</f>
        <v/>
      </c>
      <c r="L1303" s="40"/>
      <c r="M1303" s="40"/>
      <c r="N1303" s="58"/>
      <c r="O1303" s="61"/>
      <c r="W1303" s="98" t="b">
        <f t="shared" si="20"/>
        <v>0</v>
      </c>
      <c r="Y1303" s="32" t="str">
        <f>IF($W1303,VLOOKUP($B1303,项目阶段与里程碑!$B:$E,3,FALSE),"")</f>
        <v/>
      </c>
      <c r="Z1303" s="32" t="str">
        <f>IF($W1303,VLOOKUP($B1303,项目阶段与里程碑!$B:$E,4,FALSE),"")</f>
        <v/>
      </c>
      <c r="AA1303" t="e">
        <f>VLOOKUP(F1303,内部通讯录!$B:$F,5,FALSE)</f>
        <v>#N/A</v>
      </c>
      <c r="AB1303" t="str">
        <f>IFERROR(VLOOKUP($AA1303,项目参数!$I$14:$J$21,2,FALSE),"")</f>
        <v/>
      </c>
    </row>
    <row r="1304" spans="1:28">
      <c r="A1304" s="8"/>
      <c r="B1304" s="8"/>
      <c r="C1304" s="8"/>
      <c r="D1304" s="8"/>
      <c r="E1304" s="8"/>
      <c r="F1304" s="8"/>
      <c r="G1304" s="8"/>
      <c r="H1304" s="116"/>
      <c r="I1304" s="40"/>
      <c r="J1304" s="120" t="str">
        <f>IF(AND($H1304&gt;0,$I1304&lt;&gt;"",$I1304&gt;40000),IFERROR(WORKDAY.INTL($I1304,INT(($H1304+项目参数!$J$29-1)/项目参数!$J$29)-1,1,项目参数!$B$2:$B$200),WORKDAY($I1304,INT(($H1304+项目参数!$J$29-1)/项目参数!$J$29)-1,1)),"")</f>
        <v/>
      </c>
      <c r="K1304" s="121" t="str">
        <f>IF(AND($L1304&lt;&gt;"",$L1304&gt;40000,$M1304&lt;&gt;"",$M1304&gt;40000),(1+IFERROR(NETWORKDAYS.INTL($L1304,$M1304,1,项目参数!$B$2:$B$200),NETWORKDAYS($L1304,$M1304,1)))*项目参数!$J$29,"")</f>
        <v/>
      </c>
      <c r="L1304" s="40"/>
      <c r="M1304" s="40"/>
      <c r="N1304" s="58"/>
      <c r="O1304" s="61"/>
      <c r="W1304" s="98" t="b">
        <f t="shared" si="20"/>
        <v>0</v>
      </c>
      <c r="Y1304" s="32" t="str">
        <f>IF($W1304,VLOOKUP($B1304,项目阶段与里程碑!$B:$E,3,FALSE),"")</f>
        <v/>
      </c>
      <c r="Z1304" s="32" t="str">
        <f>IF($W1304,VLOOKUP($B1304,项目阶段与里程碑!$B:$E,4,FALSE),"")</f>
        <v/>
      </c>
      <c r="AA1304" t="e">
        <f>VLOOKUP(F1304,内部通讯录!$B:$F,5,FALSE)</f>
        <v>#N/A</v>
      </c>
      <c r="AB1304" t="str">
        <f>IFERROR(VLOOKUP($AA1304,项目参数!$I$14:$J$21,2,FALSE),"")</f>
        <v/>
      </c>
    </row>
    <row r="1305" spans="1:28">
      <c r="A1305" s="8"/>
      <c r="B1305" s="8"/>
      <c r="C1305" s="8"/>
      <c r="D1305" s="8"/>
      <c r="E1305" s="8"/>
      <c r="F1305" s="8"/>
      <c r="G1305" s="8"/>
      <c r="H1305" s="116"/>
      <c r="I1305" s="40"/>
      <c r="J1305" s="120" t="str">
        <f>IF(AND($H1305&gt;0,$I1305&lt;&gt;"",$I1305&gt;40000),IFERROR(WORKDAY.INTL($I1305,INT(($H1305+项目参数!$J$29-1)/项目参数!$J$29)-1,1,项目参数!$B$2:$B$200),WORKDAY($I1305,INT(($H1305+项目参数!$J$29-1)/项目参数!$J$29)-1,1)),"")</f>
        <v/>
      </c>
      <c r="K1305" s="121" t="str">
        <f>IF(AND($L1305&lt;&gt;"",$L1305&gt;40000,$M1305&lt;&gt;"",$M1305&gt;40000),(1+IFERROR(NETWORKDAYS.INTL($L1305,$M1305,1,项目参数!$B$2:$B$200),NETWORKDAYS($L1305,$M1305,1)))*项目参数!$J$29,"")</f>
        <v/>
      </c>
      <c r="L1305" s="40"/>
      <c r="M1305" s="40"/>
      <c r="N1305" s="58"/>
      <c r="O1305" s="61"/>
      <c r="W1305" s="98" t="b">
        <f t="shared" si="20"/>
        <v>0</v>
      </c>
      <c r="Y1305" s="32" t="str">
        <f>IF($W1305,VLOOKUP($B1305,项目阶段与里程碑!$B:$E,3,FALSE),"")</f>
        <v/>
      </c>
      <c r="Z1305" s="32" t="str">
        <f>IF($W1305,VLOOKUP($B1305,项目阶段与里程碑!$B:$E,4,FALSE),"")</f>
        <v/>
      </c>
      <c r="AA1305" t="e">
        <f>VLOOKUP(F1305,内部通讯录!$B:$F,5,FALSE)</f>
        <v>#N/A</v>
      </c>
      <c r="AB1305" t="str">
        <f>IFERROR(VLOOKUP($AA1305,项目参数!$I$14:$J$21,2,FALSE),"")</f>
        <v/>
      </c>
    </row>
    <row r="1306" spans="1:28">
      <c r="A1306" s="8"/>
      <c r="B1306" s="8"/>
      <c r="C1306" s="8"/>
      <c r="D1306" s="8"/>
      <c r="E1306" s="8"/>
      <c r="F1306" s="8"/>
      <c r="G1306" s="8"/>
      <c r="H1306" s="116"/>
      <c r="I1306" s="40"/>
      <c r="J1306" s="120" t="str">
        <f>IF(AND($H1306&gt;0,$I1306&lt;&gt;"",$I1306&gt;40000),IFERROR(WORKDAY.INTL($I1306,INT(($H1306+项目参数!$J$29-1)/项目参数!$J$29)-1,1,项目参数!$B$2:$B$200),WORKDAY($I1306,INT(($H1306+项目参数!$J$29-1)/项目参数!$J$29)-1,1)),"")</f>
        <v/>
      </c>
      <c r="K1306" s="121" t="str">
        <f>IF(AND($L1306&lt;&gt;"",$L1306&gt;40000,$M1306&lt;&gt;"",$M1306&gt;40000),(1+IFERROR(NETWORKDAYS.INTL($L1306,$M1306,1,项目参数!$B$2:$B$200),NETWORKDAYS($L1306,$M1306,1)))*项目参数!$J$29,"")</f>
        <v/>
      </c>
      <c r="L1306" s="40"/>
      <c r="M1306" s="40"/>
      <c r="N1306" s="58"/>
      <c r="O1306" s="61"/>
      <c r="W1306" s="98" t="b">
        <f t="shared" si="20"/>
        <v>0</v>
      </c>
      <c r="Y1306" s="32" t="str">
        <f>IF($W1306,VLOOKUP($B1306,项目阶段与里程碑!$B:$E,3,FALSE),"")</f>
        <v/>
      </c>
      <c r="Z1306" s="32" t="str">
        <f>IF($W1306,VLOOKUP($B1306,项目阶段与里程碑!$B:$E,4,FALSE),"")</f>
        <v/>
      </c>
      <c r="AA1306" t="e">
        <f>VLOOKUP(F1306,内部通讯录!$B:$F,5,FALSE)</f>
        <v>#N/A</v>
      </c>
      <c r="AB1306" t="str">
        <f>IFERROR(VLOOKUP($AA1306,项目参数!$I$14:$J$21,2,FALSE),"")</f>
        <v/>
      </c>
    </row>
    <row r="1307" spans="1:28">
      <c r="A1307" s="8"/>
      <c r="B1307" s="8"/>
      <c r="C1307" s="8"/>
      <c r="D1307" s="8"/>
      <c r="E1307" s="8"/>
      <c r="F1307" s="8"/>
      <c r="G1307" s="8"/>
      <c r="H1307" s="116"/>
      <c r="I1307" s="40"/>
      <c r="J1307" s="120" t="str">
        <f>IF(AND($H1307&gt;0,$I1307&lt;&gt;"",$I1307&gt;40000),IFERROR(WORKDAY.INTL($I1307,INT(($H1307+项目参数!$J$29-1)/项目参数!$J$29)-1,1,项目参数!$B$2:$B$200),WORKDAY($I1307,INT(($H1307+项目参数!$J$29-1)/项目参数!$J$29)-1,1)),"")</f>
        <v/>
      </c>
      <c r="K1307" s="121" t="str">
        <f>IF(AND($L1307&lt;&gt;"",$L1307&gt;40000,$M1307&lt;&gt;"",$M1307&gt;40000),(1+IFERROR(NETWORKDAYS.INTL($L1307,$M1307,1,项目参数!$B$2:$B$200),NETWORKDAYS($L1307,$M1307,1)))*项目参数!$J$29,"")</f>
        <v/>
      </c>
      <c r="L1307" s="40"/>
      <c r="M1307" s="40"/>
      <c r="N1307" s="58"/>
      <c r="O1307" s="61"/>
      <c r="W1307" s="98" t="b">
        <f t="shared" si="20"/>
        <v>0</v>
      </c>
      <c r="Y1307" s="32" t="str">
        <f>IF($W1307,VLOOKUP($B1307,项目阶段与里程碑!$B:$E,3,FALSE),"")</f>
        <v/>
      </c>
      <c r="Z1307" s="32" t="str">
        <f>IF($W1307,VLOOKUP($B1307,项目阶段与里程碑!$B:$E,4,FALSE),"")</f>
        <v/>
      </c>
      <c r="AA1307" t="e">
        <f>VLOOKUP(F1307,内部通讯录!$B:$F,5,FALSE)</f>
        <v>#N/A</v>
      </c>
      <c r="AB1307" t="str">
        <f>IFERROR(VLOOKUP($AA1307,项目参数!$I$14:$J$21,2,FALSE),"")</f>
        <v/>
      </c>
    </row>
    <row r="1308" spans="1:28">
      <c r="A1308" s="8"/>
      <c r="B1308" s="8"/>
      <c r="C1308" s="8"/>
      <c r="D1308" s="8"/>
      <c r="E1308" s="8"/>
      <c r="F1308" s="8"/>
      <c r="G1308" s="8"/>
      <c r="H1308" s="116"/>
      <c r="I1308" s="40"/>
      <c r="J1308" s="120" t="str">
        <f>IF(AND($H1308&gt;0,$I1308&lt;&gt;"",$I1308&gt;40000),IFERROR(WORKDAY.INTL($I1308,INT(($H1308+项目参数!$J$29-1)/项目参数!$J$29)-1,1,项目参数!$B$2:$B$200),WORKDAY($I1308,INT(($H1308+项目参数!$J$29-1)/项目参数!$J$29)-1,1)),"")</f>
        <v/>
      </c>
      <c r="K1308" s="121" t="str">
        <f>IF(AND($L1308&lt;&gt;"",$L1308&gt;40000,$M1308&lt;&gt;"",$M1308&gt;40000),(1+IFERROR(NETWORKDAYS.INTL($L1308,$M1308,1,项目参数!$B$2:$B$200),NETWORKDAYS($L1308,$M1308,1)))*项目参数!$J$29,"")</f>
        <v/>
      </c>
      <c r="L1308" s="40"/>
      <c r="M1308" s="40"/>
      <c r="N1308" s="58"/>
      <c r="O1308" s="61"/>
      <c r="W1308" s="98" t="b">
        <f t="shared" si="20"/>
        <v>0</v>
      </c>
      <c r="Y1308" s="32" t="str">
        <f>IF($W1308,VLOOKUP($B1308,项目阶段与里程碑!$B:$E,3,FALSE),"")</f>
        <v/>
      </c>
      <c r="Z1308" s="32" t="str">
        <f>IF($W1308,VLOOKUP($B1308,项目阶段与里程碑!$B:$E,4,FALSE),"")</f>
        <v/>
      </c>
      <c r="AA1308" t="e">
        <f>VLOOKUP(F1308,内部通讯录!$B:$F,5,FALSE)</f>
        <v>#N/A</v>
      </c>
      <c r="AB1308" t="str">
        <f>IFERROR(VLOOKUP($AA1308,项目参数!$I$14:$J$21,2,FALSE),"")</f>
        <v/>
      </c>
    </row>
    <row r="1309" spans="1:28">
      <c r="A1309" s="8"/>
      <c r="B1309" s="8"/>
      <c r="C1309" s="8"/>
      <c r="D1309" s="8"/>
      <c r="E1309" s="8"/>
      <c r="F1309" s="8"/>
      <c r="G1309" s="8"/>
      <c r="H1309" s="116"/>
      <c r="I1309" s="40"/>
      <c r="J1309" s="120" t="str">
        <f>IF(AND($H1309&gt;0,$I1309&lt;&gt;"",$I1309&gt;40000),IFERROR(WORKDAY.INTL($I1309,INT(($H1309+项目参数!$J$29-1)/项目参数!$J$29)-1,1,项目参数!$B$2:$B$200),WORKDAY($I1309,INT(($H1309+项目参数!$J$29-1)/项目参数!$J$29)-1,1)),"")</f>
        <v/>
      </c>
      <c r="K1309" s="121" t="str">
        <f>IF(AND($L1309&lt;&gt;"",$L1309&gt;40000,$M1309&lt;&gt;"",$M1309&gt;40000),(1+IFERROR(NETWORKDAYS.INTL($L1309,$M1309,1,项目参数!$B$2:$B$200),NETWORKDAYS($L1309,$M1309,1)))*项目参数!$J$29,"")</f>
        <v/>
      </c>
      <c r="L1309" s="40"/>
      <c r="M1309" s="40"/>
      <c r="N1309" s="58"/>
      <c r="O1309" s="61"/>
      <c r="W1309" s="98" t="b">
        <f t="shared" si="20"/>
        <v>0</v>
      </c>
      <c r="Y1309" s="32" t="str">
        <f>IF($W1309,VLOOKUP($B1309,项目阶段与里程碑!$B:$E,3,FALSE),"")</f>
        <v/>
      </c>
      <c r="Z1309" s="32" t="str">
        <f>IF($W1309,VLOOKUP($B1309,项目阶段与里程碑!$B:$E,4,FALSE),"")</f>
        <v/>
      </c>
      <c r="AA1309" t="e">
        <f>VLOOKUP(F1309,内部通讯录!$B:$F,5,FALSE)</f>
        <v>#N/A</v>
      </c>
      <c r="AB1309" t="str">
        <f>IFERROR(VLOOKUP($AA1309,项目参数!$I$14:$J$21,2,FALSE),"")</f>
        <v/>
      </c>
    </row>
    <row r="1310" spans="1:28">
      <c r="A1310" s="8"/>
      <c r="B1310" s="8"/>
      <c r="C1310" s="8"/>
      <c r="D1310" s="8"/>
      <c r="E1310" s="8"/>
      <c r="F1310" s="8"/>
      <c r="G1310" s="8"/>
      <c r="H1310" s="116"/>
      <c r="I1310" s="40"/>
      <c r="J1310" s="120" t="str">
        <f>IF(AND($H1310&gt;0,$I1310&lt;&gt;"",$I1310&gt;40000),IFERROR(WORKDAY.INTL($I1310,INT(($H1310+项目参数!$J$29-1)/项目参数!$J$29)-1,1,项目参数!$B$2:$B$200),WORKDAY($I1310,INT(($H1310+项目参数!$J$29-1)/项目参数!$J$29)-1,1)),"")</f>
        <v/>
      </c>
      <c r="K1310" s="121" t="str">
        <f>IF(AND($L1310&lt;&gt;"",$L1310&gt;40000,$M1310&lt;&gt;"",$M1310&gt;40000),(1+IFERROR(NETWORKDAYS.INTL($L1310,$M1310,1,项目参数!$B$2:$B$200),NETWORKDAYS($L1310,$M1310,1)))*项目参数!$J$29,"")</f>
        <v/>
      </c>
      <c r="L1310" s="40"/>
      <c r="M1310" s="40"/>
      <c r="N1310" s="58"/>
      <c r="O1310" s="61"/>
      <c r="W1310" s="98" t="b">
        <f t="shared" si="20"/>
        <v>0</v>
      </c>
      <c r="Y1310" s="32" t="str">
        <f>IF($W1310,VLOOKUP($B1310,项目阶段与里程碑!$B:$E,3,FALSE),"")</f>
        <v/>
      </c>
      <c r="Z1310" s="32" t="str">
        <f>IF($W1310,VLOOKUP($B1310,项目阶段与里程碑!$B:$E,4,FALSE),"")</f>
        <v/>
      </c>
      <c r="AA1310" t="e">
        <f>VLOOKUP(F1310,内部通讯录!$B:$F,5,FALSE)</f>
        <v>#N/A</v>
      </c>
      <c r="AB1310" t="str">
        <f>IFERROR(VLOOKUP($AA1310,项目参数!$I$14:$J$21,2,FALSE),"")</f>
        <v/>
      </c>
    </row>
    <row r="1311" spans="1:28">
      <c r="A1311" s="8"/>
      <c r="B1311" s="8"/>
      <c r="C1311" s="8"/>
      <c r="D1311" s="8"/>
      <c r="E1311" s="8"/>
      <c r="F1311" s="8"/>
      <c r="G1311" s="8"/>
      <c r="H1311" s="116"/>
      <c r="I1311" s="40"/>
      <c r="J1311" s="120" t="str">
        <f>IF(AND($H1311&gt;0,$I1311&lt;&gt;"",$I1311&gt;40000),IFERROR(WORKDAY.INTL($I1311,INT(($H1311+项目参数!$J$29-1)/项目参数!$J$29)-1,1,项目参数!$B$2:$B$200),WORKDAY($I1311,INT(($H1311+项目参数!$J$29-1)/项目参数!$J$29)-1,1)),"")</f>
        <v/>
      </c>
      <c r="K1311" s="121" t="str">
        <f>IF(AND($L1311&lt;&gt;"",$L1311&gt;40000,$M1311&lt;&gt;"",$M1311&gt;40000),(1+IFERROR(NETWORKDAYS.INTL($L1311,$M1311,1,项目参数!$B$2:$B$200),NETWORKDAYS($L1311,$M1311,1)))*项目参数!$J$29,"")</f>
        <v/>
      </c>
      <c r="L1311" s="40"/>
      <c r="M1311" s="40"/>
      <c r="N1311" s="58"/>
      <c r="O1311" s="61"/>
      <c r="W1311" s="98" t="b">
        <f t="shared" si="20"/>
        <v>0</v>
      </c>
      <c r="Y1311" s="32" t="str">
        <f>IF($W1311,VLOOKUP($B1311,项目阶段与里程碑!$B:$E,3,FALSE),"")</f>
        <v/>
      </c>
      <c r="Z1311" s="32" t="str">
        <f>IF($W1311,VLOOKUP($B1311,项目阶段与里程碑!$B:$E,4,FALSE),"")</f>
        <v/>
      </c>
      <c r="AA1311" t="e">
        <f>VLOOKUP(F1311,内部通讯录!$B:$F,5,FALSE)</f>
        <v>#N/A</v>
      </c>
      <c r="AB1311" t="str">
        <f>IFERROR(VLOOKUP($AA1311,项目参数!$I$14:$J$21,2,FALSE),"")</f>
        <v/>
      </c>
    </row>
    <row r="1312" spans="1:28">
      <c r="A1312" s="8"/>
      <c r="B1312" s="8"/>
      <c r="C1312" s="8"/>
      <c r="D1312" s="8"/>
      <c r="E1312" s="8"/>
      <c r="F1312" s="8"/>
      <c r="G1312" s="8"/>
      <c r="H1312" s="116"/>
      <c r="I1312" s="40"/>
      <c r="J1312" s="120" t="str">
        <f>IF(AND($H1312&gt;0,$I1312&lt;&gt;"",$I1312&gt;40000),IFERROR(WORKDAY.INTL($I1312,INT(($H1312+项目参数!$J$29-1)/项目参数!$J$29)-1,1,项目参数!$B$2:$B$200),WORKDAY($I1312,INT(($H1312+项目参数!$J$29-1)/项目参数!$J$29)-1,1)),"")</f>
        <v/>
      </c>
      <c r="K1312" s="121" t="str">
        <f>IF(AND($L1312&lt;&gt;"",$L1312&gt;40000,$M1312&lt;&gt;"",$M1312&gt;40000),(1+IFERROR(NETWORKDAYS.INTL($L1312,$M1312,1,项目参数!$B$2:$B$200),NETWORKDAYS($L1312,$M1312,1)))*项目参数!$J$29,"")</f>
        <v/>
      </c>
      <c r="L1312" s="40"/>
      <c r="M1312" s="40"/>
      <c r="N1312" s="58"/>
      <c r="O1312" s="61"/>
      <c r="W1312" s="98" t="b">
        <f t="shared" si="20"/>
        <v>0</v>
      </c>
      <c r="Y1312" s="32" t="str">
        <f>IF($W1312,VLOOKUP($B1312,项目阶段与里程碑!$B:$E,3,FALSE),"")</f>
        <v/>
      </c>
      <c r="Z1312" s="32" t="str">
        <f>IF($W1312,VLOOKUP($B1312,项目阶段与里程碑!$B:$E,4,FALSE),"")</f>
        <v/>
      </c>
      <c r="AA1312" t="e">
        <f>VLOOKUP(F1312,内部通讯录!$B:$F,5,FALSE)</f>
        <v>#N/A</v>
      </c>
      <c r="AB1312" t="str">
        <f>IFERROR(VLOOKUP($AA1312,项目参数!$I$14:$J$21,2,FALSE),"")</f>
        <v/>
      </c>
    </row>
    <row r="1313" spans="1:28">
      <c r="A1313" s="8"/>
      <c r="B1313" s="8"/>
      <c r="C1313" s="8"/>
      <c r="D1313" s="8"/>
      <c r="E1313" s="8"/>
      <c r="F1313" s="8"/>
      <c r="G1313" s="8"/>
      <c r="H1313" s="116"/>
      <c r="I1313" s="40"/>
      <c r="J1313" s="120" t="str">
        <f>IF(AND($H1313&gt;0,$I1313&lt;&gt;"",$I1313&gt;40000),IFERROR(WORKDAY.INTL($I1313,INT(($H1313+项目参数!$J$29-1)/项目参数!$J$29)-1,1,项目参数!$B$2:$B$200),WORKDAY($I1313,INT(($H1313+项目参数!$J$29-1)/项目参数!$J$29)-1,1)),"")</f>
        <v/>
      </c>
      <c r="K1313" s="121" t="str">
        <f>IF(AND($L1313&lt;&gt;"",$L1313&gt;40000,$M1313&lt;&gt;"",$M1313&gt;40000),(1+IFERROR(NETWORKDAYS.INTL($L1313,$M1313,1,项目参数!$B$2:$B$200),NETWORKDAYS($L1313,$M1313,1)))*项目参数!$J$29,"")</f>
        <v/>
      </c>
      <c r="L1313" s="40"/>
      <c r="M1313" s="40"/>
      <c r="N1313" s="58"/>
      <c r="O1313" s="61"/>
      <c r="W1313" s="98" t="b">
        <f t="shared" si="20"/>
        <v>0</v>
      </c>
      <c r="Y1313" s="32" t="str">
        <f>IF($W1313,VLOOKUP($B1313,项目阶段与里程碑!$B:$E,3,FALSE),"")</f>
        <v/>
      </c>
      <c r="Z1313" s="32" t="str">
        <f>IF($W1313,VLOOKUP($B1313,项目阶段与里程碑!$B:$E,4,FALSE),"")</f>
        <v/>
      </c>
      <c r="AA1313" t="e">
        <f>VLOOKUP(F1313,内部通讯录!$B:$F,5,FALSE)</f>
        <v>#N/A</v>
      </c>
      <c r="AB1313" t="str">
        <f>IFERROR(VLOOKUP($AA1313,项目参数!$I$14:$J$21,2,FALSE),"")</f>
        <v/>
      </c>
    </row>
    <row r="1314" spans="1:28">
      <c r="A1314" s="8"/>
      <c r="B1314" s="8"/>
      <c r="C1314" s="8"/>
      <c r="D1314" s="8"/>
      <c r="E1314" s="8"/>
      <c r="F1314" s="8"/>
      <c r="G1314" s="8"/>
      <c r="H1314" s="116"/>
      <c r="I1314" s="40"/>
      <c r="J1314" s="120" t="str">
        <f>IF(AND($H1314&gt;0,$I1314&lt;&gt;"",$I1314&gt;40000),IFERROR(WORKDAY.INTL($I1314,INT(($H1314+项目参数!$J$29-1)/项目参数!$J$29)-1,1,项目参数!$B$2:$B$200),WORKDAY($I1314,INT(($H1314+项目参数!$J$29-1)/项目参数!$J$29)-1,1)),"")</f>
        <v/>
      </c>
      <c r="K1314" s="121" t="str">
        <f>IF(AND($L1314&lt;&gt;"",$L1314&gt;40000,$M1314&lt;&gt;"",$M1314&gt;40000),(1+IFERROR(NETWORKDAYS.INTL($L1314,$M1314,1,项目参数!$B$2:$B$200),NETWORKDAYS($L1314,$M1314,1)))*项目参数!$J$29,"")</f>
        <v/>
      </c>
      <c r="L1314" s="40"/>
      <c r="M1314" s="40"/>
      <c r="N1314" s="58"/>
      <c r="O1314" s="61"/>
      <c r="W1314" s="98" t="b">
        <f t="shared" si="20"/>
        <v>0</v>
      </c>
      <c r="Y1314" s="32" t="str">
        <f>IF($W1314,VLOOKUP($B1314,项目阶段与里程碑!$B:$E,3,FALSE),"")</f>
        <v/>
      </c>
      <c r="Z1314" s="32" t="str">
        <f>IF($W1314,VLOOKUP($B1314,项目阶段与里程碑!$B:$E,4,FALSE),"")</f>
        <v/>
      </c>
      <c r="AA1314" t="e">
        <f>VLOOKUP(F1314,内部通讯录!$B:$F,5,FALSE)</f>
        <v>#N/A</v>
      </c>
      <c r="AB1314" t="str">
        <f>IFERROR(VLOOKUP($AA1314,项目参数!$I$14:$J$21,2,FALSE),"")</f>
        <v/>
      </c>
    </row>
    <row r="1315" spans="1:28">
      <c r="A1315" s="8"/>
      <c r="B1315" s="8"/>
      <c r="C1315" s="8"/>
      <c r="D1315" s="8"/>
      <c r="E1315" s="8"/>
      <c r="F1315" s="8"/>
      <c r="G1315" s="8"/>
      <c r="H1315" s="116"/>
      <c r="I1315" s="40"/>
      <c r="J1315" s="120" t="str">
        <f>IF(AND($H1315&gt;0,$I1315&lt;&gt;"",$I1315&gt;40000),IFERROR(WORKDAY.INTL($I1315,INT(($H1315+项目参数!$J$29-1)/项目参数!$J$29)-1,1,项目参数!$B$2:$B$200),WORKDAY($I1315,INT(($H1315+项目参数!$J$29-1)/项目参数!$J$29)-1,1)),"")</f>
        <v/>
      </c>
      <c r="K1315" s="121" t="str">
        <f>IF(AND($L1315&lt;&gt;"",$L1315&gt;40000,$M1315&lt;&gt;"",$M1315&gt;40000),(1+IFERROR(NETWORKDAYS.INTL($L1315,$M1315,1,项目参数!$B$2:$B$200),NETWORKDAYS($L1315,$M1315,1)))*项目参数!$J$29,"")</f>
        <v/>
      </c>
      <c r="L1315" s="40"/>
      <c r="M1315" s="40"/>
      <c r="N1315" s="58"/>
      <c r="O1315" s="61"/>
      <c r="W1315" s="98" t="b">
        <f t="shared" si="20"/>
        <v>0</v>
      </c>
      <c r="Y1315" s="32" t="str">
        <f>IF($W1315,VLOOKUP($B1315,项目阶段与里程碑!$B:$E,3,FALSE),"")</f>
        <v/>
      </c>
      <c r="Z1315" s="32" t="str">
        <f>IF($W1315,VLOOKUP($B1315,项目阶段与里程碑!$B:$E,4,FALSE),"")</f>
        <v/>
      </c>
      <c r="AA1315" t="e">
        <f>VLOOKUP(F1315,内部通讯录!$B:$F,5,FALSE)</f>
        <v>#N/A</v>
      </c>
      <c r="AB1315" t="str">
        <f>IFERROR(VLOOKUP($AA1315,项目参数!$I$14:$J$21,2,FALSE),"")</f>
        <v/>
      </c>
    </row>
    <row r="1316" spans="1:28">
      <c r="A1316" s="8"/>
      <c r="B1316" s="8"/>
      <c r="C1316" s="8"/>
      <c r="D1316" s="8"/>
      <c r="E1316" s="8"/>
      <c r="F1316" s="8"/>
      <c r="G1316" s="8"/>
      <c r="H1316" s="116"/>
      <c r="I1316" s="40"/>
      <c r="J1316" s="120" t="str">
        <f>IF(AND($H1316&gt;0,$I1316&lt;&gt;"",$I1316&gt;40000),IFERROR(WORKDAY.INTL($I1316,INT(($H1316+项目参数!$J$29-1)/项目参数!$J$29)-1,1,项目参数!$B$2:$B$200),WORKDAY($I1316,INT(($H1316+项目参数!$J$29-1)/项目参数!$J$29)-1,1)),"")</f>
        <v/>
      </c>
      <c r="K1316" s="121" t="str">
        <f>IF(AND($L1316&lt;&gt;"",$L1316&gt;40000,$M1316&lt;&gt;"",$M1316&gt;40000),(1+IFERROR(NETWORKDAYS.INTL($L1316,$M1316,1,项目参数!$B$2:$B$200),NETWORKDAYS($L1316,$M1316,1)))*项目参数!$J$29,"")</f>
        <v/>
      </c>
      <c r="L1316" s="40"/>
      <c r="M1316" s="40"/>
      <c r="N1316" s="58"/>
      <c r="O1316" s="61"/>
      <c r="W1316" s="98" t="b">
        <f t="shared" si="20"/>
        <v>0</v>
      </c>
      <c r="Y1316" s="32" t="str">
        <f>IF($W1316,VLOOKUP($B1316,项目阶段与里程碑!$B:$E,3,FALSE),"")</f>
        <v/>
      </c>
      <c r="Z1316" s="32" t="str">
        <f>IF($W1316,VLOOKUP($B1316,项目阶段与里程碑!$B:$E,4,FALSE),"")</f>
        <v/>
      </c>
      <c r="AA1316" t="e">
        <f>VLOOKUP(F1316,内部通讯录!$B:$F,5,FALSE)</f>
        <v>#N/A</v>
      </c>
      <c r="AB1316" t="str">
        <f>IFERROR(VLOOKUP($AA1316,项目参数!$I$14:$J$21,2,FALSE),"")</f>
        <v/>
      </c>
    </row>
    <row r="1317" spans="1:28">
      <c r="A1317" s="8"/>
      <c r="B1317" s="8"/>
      <c r="C1317" s="8"/>
      <c r="D1317" s="8"/>
      <c r="E1317" s="8"/>
      <c r="F1317" s="8"/>
      <c r="G1317" s="8"/>
      <c r="H1317" s="116"/>
      <c r="I1317" s="40"/>
      <c r="J1317" s="120" t="str">
        <f>IF(AND($H1317&gt;0,$I1317&lt;&gt;"",$I1317&gt;40000),IFERROR(WORKDAY.INTL($I1317,INT(($H1317+项目参数!$J$29-1)/项目参数!$J$29)-1,1,项目参数!$B$2:$B$200),WORKDAY($I1317,INT(($H1317+项目参数!$J$29-1)/项目参数!$J$29)-1,1)),"")</f>
        <v/>
      </c>
      <c r="K1317" s="121" t="str">
        <f>IF(AND($L1317&lt;&gt;"",$L1317&gt;40000,$M1317&lt;&gt;"",$M1317&gt;40000),(1+IFERROR(NETWORKDAYS.INTL($L1317,$M1317,1,项目参数!$B$2:$B$200),NETWORKDAYS($L1317,$M1317,1)))*项目参数!$J$29,"")</f>
        <v/>
      </c>
      <c r="L1317" s="40"/>
      <c r="M1317" s="40"/>
      <c r="N1317" s="58"/>
      <c r="O1317" s="61"/>
      <c r="W1317" s="98" t="b">
        <f t="shared" si="20"/>
        <v>0</v>
      </c>
      <c r="Y1317" s="32" t="str">
        <f>IF($W1317,VLOOKUP($B1317,项目阶段与里程碑!$B:$E,3,FALSE),"")</f>
        <v/>
      </c>
      <c r="Z1317" s="32" t="str">
        <f>IF($W1317,VLOOKUP($B1317,项目阶段与里程碑!$B:$E,4,FALSE),"")</f>
        <v/>
      </c>
      <c r="AA1317" t="e">
        <f>VLOOKUP(F1317,内部通讯录!$B:$F,5,FALSE)</f>
        <v>#N/A</v>
      </c>
      <c r="AB1317" t="str">
        <f>IFERROR(VLOOKUP($AA1317,项目参数!$I$14:$J$21,2,FALSE),"")</f>
        <v/>
      </c>
    </row>
    <row r="1318" spans="1:28">
      <c r="A1318" s="8"/>
      <c r="B1318" s="8"/>
      <c r="C1318" s="8"/>
      <c r="D1318" s="8"/>
      <c r="E1318" s="8"/>
      <c r="F1318" s="8"/>
      <c r="G1318" s="8"/>
      <c r="H1318" s="116"/>
      <c r="I1318" s="40"/>
      <c r="J1318" s="120" t="str">
        <f>IF(AND($H1318&gt;0,$I1318&lt;&gt;"",$I1318&gt;40000),IFERROR(WORKDAY.INTL($I1318,INT(($H1318+项目参数!$J$29-1)/项目参数!$J$29)-1,1,项目参数!$B$2:$B$200),WORKDAY($I1318,INT(($H1318+项目参数!$J$29-1)/项目参数!$J$29)-1,1)),"")</f>
        <v/>
      </c>
      <c r="K1318" s="121" t="str">
        <f>IF(AND($L1318&lt;&gt;"",$L1318&gt;40000,$M1318&lt;&gt;"",$M1318&gt;40000),(1+IFERROR(NETWORKDAYS.INTL($L1318,$M1318,1,项目参数!$B$2:$B$200),NETWORKDAYS($L1318,$M1318,1)))*项目参数!$J$29,"")</f>
        <v/>
      </c>
      <c r="L1318" s="40"/>
      <c r="M1318" s="40"/>
      <c r="N1318" s="58"/>
      <c r="O1318" s="61"/>
      <c r="W1318" s="98" t="b">
        <f t="shared" si="20"/>
        <v>0</v>
      </c>
      <c r="Y1318" s="32" t="str">
        <f>IF($W1318,VLOOKUP($B1318,项目阶段与里程碑!$B:$E,3,FALSE),"")</f>
        <v/>
      </c>
      <c r="Z1318" s="32" t="str">
        <f>IF($W1318,VLOOKUP($B1318,项目阶段与里程碑!$B:$E,4,FALSE),"")</f>
        <v/>
      </c>
      <c r="AA1318" t="e">
        <f>VLOOKUP(F1318,内部通讯录!$B:$F,5,FALSE)</f>
        <v>#N/A</v>
      </c>
      <c r="AB1318" t="str">
        <f>IFERROR(VLOOKUP($AA1318,项目参数!$I$14:$J$21,2,FALSE),"")</f>
        <v/>
      </c>
    </row>
    <row r="1319" spans="1:28">
      <c r="A1319" s="8"/>
      <c r="B1319" s="8"/>
      <c r="C1319" s="8"/>
      <c r="D1319" s="8"/>
      <c r="E1319" s="8"/>
      <c r="F1319" s="8"/>
      <c r="G1319" s="8"/>
      <c r="H1319" s="116"/>
      <c r="I1319" s="40"/>
      <c r="J1319" s="120" t="str">
        <f>IF(AND($H1319&gt;0,$I1319&lt;&gt;"",$I1319&gt;40000),IFERROR(WORKDAY.INTL($I1319,INT(($H1319+项目参数!$J$29-1)/项目参数!$J$29)-1,1,项目参数!$B$2:$B$200),WORKDAY($I1319,INT(($H1319+项目参数!$J$29-1)/项目参数!$J$29)-1,1)),"")</f>
        <v/>
      </c>
      <c r="K1319" s="121" t="str">
        <f>IF(AND($L1319&lt;&gt;"",$L1319&gt;40000,$M1319&lt;&gt;"",$M1319&gt;40000),(1+IFERROR(NETWORKDAYS.INTL($L1319,$M1319,1,项目参数!$B$2:$B$200),NETWORKDAYS($L1319,$M1319,1)))*项目参数!$J$29,"")</f>
        <v/>
      </c>
      <c r="L1319" s="40"/>
      <c r="M1319" s="40"/>
      <c r="N1319" s="58"/>
      <c r="O1319" s="61"/>
      <c r="W1319" s="98" t="b">
        <f t="shared" si="20"/>
        <v>0</v>
      </c>
      <c r="Y1319" s="32" t="str">
        <f>IF($W1319,VLOOKUP($B1319,项目阶段与里程碑!$B:$E,3,FALSE),"")</f>
        <v/>
      </c>
      <c r="Z1319" s="32" t="str">
        <f>IF($W1319,VLOOKUP($B1319,项目阶段与里程碑!$B:$E,4,FALSE),"")</f>
        <v/>
      </c>
      <c r="AA1319" t="e">
        <f>VLOOKUP(F1319,内部通讯录!$B:$F,5,FALSE)</f>
        <v>#N/A</v>
      </c>
      <c r="AB1319" t="str">
        <f>IFERROR(VLOOKUP($AA1319,项目参数!$I$14:$J$21,2,FALSE),"")</f>
        <v/>
      </c>
    </row>
    <row r="1320" spans="1:28">
      <c r="A1320" s="8"/>
      <c r="B1320" s="8"/>
      <c r="C1320" s="8"/>
      <c r="D1320" s="8"/>
      <c r="E1320" s="8"/>
      <c r="F1320" s="8"/>
      <c r="G1320" s="8"/>
      <c r="H1320" s="116"/>
      <c r="I1320" s="40"/>
      <c r="J1320" s="120" t="str">
        <f>IF(AND($H1320&gt;0,$I1320&lt;&gt;"",$I1320&gt;40000),IFERROR(WORKDAY.INTL($I1320,INT(($H1320+项目参数!$J$29-1)/项目参数!$J$29)-1,1,项目参数!$B$2:$B$200),WORKDAY($I1320,INT(($H1320+项目参数!$J$29-1)/项目参数!$J$29)-1,1)),"")</f>
        <v/>
      </c>
      <c r="K1320" s="121" t="str">
        <f>IF(AND($L1320&lt;&gt;"",$L1320&gt;40000,$M1320&lt;&gt;"",$M1320&gt;40000),(1+IFERROR(NETWORKDAYS.INTL($L1320,$M1320,1,项目参数!$B$2:$B$200),NETWORKDAYS($L1320,$M1320,1)))*项目参数!$J$29,"")</f>
        <v/>
      </c>
      <c r="L1320" s="40"/>
      <c r="M1320" s="40"/>
      <c r="N1320" s="58"/>
      <c r="O1320" s="61"/>
      <c r="W1320" s="98" t="b">
        <f t="shared" si="20"/>
        <v>0</v>
      </c>
      <c r="Y1320" s="32" t="str">
        <f>IF($W1320,VLOOKUP($B1320,项目阶段与里程碑!$B:$E,3,FALSE),"")</f>
        <v/>
      </c>
      <c r="Z1320" s="32" t="str">
        <f>IF($W1320,VLOOKUP($B1320,项目阶段与里程碑!$B:$E,4,FALSE),"")</f>
        <v/>
      </c>
      <c r="AA1320" t="e">
        <f>VLOOKUP(F1320,内部通讯录!$B:$F,5,FALSE)</f>
        <v>#N/A</v>
      </c>
      <c r="AB1320" t="str">
        <f>IFERROR(VLOOKUP($AA1320,项目参数!$I$14:$J$21,2,FALSE),"")</f>
        <v/>
      </c>
    </row>
    <row r="1321" spans="1:28">
      <c r="A1321" s="8"/>
      <c r="B1321" s="8"/>
      <c r="C1321" s="8"/>
      <c r="D1321" s="8"/>
      <c r="E1321" s="8"/>
      <c r="F1321" s="8"/>
      <c r="G1321" s="8"/>
      <c r="H1321" s="116"/>
      <c r="I1321" s="40"/>
      <c r="J1321" s="120" t="str">
        <f>IF(AND($H1321&gt;0,$I1321&lt;&gt;"",$I1321&gt;40000),IFERROR(WORKDAY.INTL($I1321,INT(($H1321+项目参数!$J$29-1)/项目参数!$J$29)-1,1,项目参数!$B$2:$B$200),WORKDAY($I1321,INT(($H1321+项目参数!$J$29-1)/项目参数!$J$29)-1,1)),"")</f>
        <v/>
      </c>
      <c r="K1321" s="121" t="str">
        <f>IF(AND($L1321&lt;&gt;"",$L1321&gt;40000,$M1321&lt;&gt;"",$M1321&gt;40000),(1+IFERROR(NETWORKDAYS.INTL($L1321,$M1321,1,项目参数!$B$2:$B$200),NETWORKDAYS($L1321,$M1321,1)))*项目参数!$J$29,"")</f>
        <v/>
      </c>
      <c r="L1321" s="40"/>
      <c r="M1321" s="40"/>
      <c r="N1321" s="58"/>
      <c r="O1321" s="61"/>
      <c r="W1321" s="98" t="b">
        <f t="shared" si="20"/>
        <v>0</v>
      </c>
      <c r="Y1321" s="32" t="str">
        <f>IF($W1321,VLOOKUP($B1321,项目阶段与里程碑!$B:$E,3,FALSE),"")</f>
        <v/>
      </c>
      <c r="Z1321" s="32" t="str">
        <f>IF($W1321,VLOOKUP($B1321,项目阶段与里程碑!$B:$E,4,FALSE),"")</f>
        <v/>
      </c>
      <c r="AA1321" t="e">
        <f>VLOOKUP(F1321,内部通讯录!$B:$F,5,FALSE)</f>
        <v>#N/A</v>
      </c>
      <c r="AB1321" t="str">
        <f>IFERROR(VLOOKUP($AA1321,项目参数!$I$14:$J$21,2,FALSE),"")</f>
        <v/>
      </c>
    </row>
    <row r="1322" spans="1:28">
      <c r="A1322" s="8"/>
      <c r="B1322" s="8"/>
      <c r="C1322" s="8"/>
      <c r="D1322" s="8"/>
      <c r="E1322" s="8"/>
      <c r="F1322" s="8"/>
      <c r="G1322" s="8"/>
      <c r="H1322" s="116"/>
      <c r="I1322" s="40"/>
      <c r="J1322" s="120" t="str">
        <f>IF(AND($H1322&gt;0,$I1322&lt;&gt;"",$I1322&gt;40000),IFERROR(WORKDAY.INTL($I1322,INT(($H1322+项目参数!$J$29-1)/项目参数!$J$29)-1,1,项目参数!$B$2:$B$200),WORKDAY($I1322,INT(($H1322+项目参数!$J$29-1)/项目参数!$J$29)-1,1)),"")</f>
        <v/>
      </c>
      <c r="K1322" s="121" t="str">
        <f>IF(AND($L1322&lt;&gt;"",$L1322&gt;40000,$M1322&lt;&gt;"",$M1322&gt;40000),(1+IFERROR(NETWORKDAYS.INTL($L1322,$M1322,1,项目参数!$B$2:$B$200),NETWORKDAYS($L1322,$M1322,1)))*项目参数!$J$29,"")</f>
        <v/>
      </c>
      <c r="L1322" s="40"/>
      <c r="M1322" s="40"/>
      <c r="N1322" s="58"/>
      <c r="O1322" s="61"/>
      <c r="W1322" s="98" t="b">
        <f t="shared" si="20"/>
        <v>0</v>
      </c>
      <c r="Y1322" s="32" t="str">
        <f>IF($W1322,VLOOKUP($B1322,项目阶段与里程碑!$B:$E,3,FALSE),"")</f>
        <v/>
      </c>
      <c r="Z1322" s="32" t="str">
        <f>IF($W1322,VLOOKUP($B1322,项目阶段与里程碑!$B:$E,4,FALSE),"")</f>
        <v/>
      </c>
      <c r="AA1322" t="e">
        <f>VLOOKUP(F1322,内部通讯录!$B:$F,5,FALSE)</f>
        <v>#N/A</v>
      </c>
      <c r="AB1322" t="str">
        <f>IFERROR(VLOOKUP($AA1322,项目参数!$I$14:$J$21,2,FALSE),"")</f>
        <v/>
      </c>
    </row>
    <row r="1323" spans="1:28">
      <c r="A1323" s="8"/>
      <c r="B1323" s="8"/>
      <c r="C1323" s="8"/>
      <c r="D1323" s="8"/>
      <c r="E1323" s="8"/>
      <c r="F1323" s="8"/>
      <c r="G1323" s="8"/>
      <c r="H1323" s="116"/>
      <c r="I1323" s="40"/>
      <c r="J1323" s="120" t="str">
        <f>IF(AND($H1323&gt;0,$I1323&lt;&gt;"",$I1323&gt;40000),IFERROR(WORKDAY.INTL($I1323,INT(($H1323+项目参数!$J$29-1)/项目参数!$J$29)-1,1,项目参数!$B$2:$B$200),WORKDAY($I1323,INT(($H1323+项目参数!$J$29-1)/项目参数!$J$29)-1,1)),"")</f>
        <v/>
      </c>
      <c r="K1323" s="121" t="str">
        <f>IF(AND($L1323&lt;&gt;"",$L1323&gt;40000,$M1323&lt;&gt;"",$M1323&gt;40000),(1+IFERROR(NETWORKDAYS.INTL($L1323,$M1323,1,项目参数!$B$2:$B$200),NETWORKDAYS($L1323,$M1323,1)))*项目参数!$J$29,"")</f>
        <v/>
      </c>
      <c r="L1323" s="40"/>
      <c r="M1323" s="40"/>
      <c r="N1323" s="58"/>
      <c r="O1323" s="61"/>
      <c r="W1323" s="98" t="b">
        <f t="shared" si="20"/>
        <v>0</v>
      </c>
      <c r="Y1323" s="32" t="str">
        <f>IF($W1323,VLOOKUP($B1323,项目阶段与里程碑!$B:$E,3,FALSE),"")</f>
        <v/>
      </c>
      <c r="Z1323" s="32" t="str">
        <f>IF($W1323,VLOOKUP($B1323,项目阶段与里程碑!$B:$E,4,FALSE),"")</f>
        <v/>
      </c>
      <c r="AA1323" t="e">
        <f>VLOOKUP(F1323,内部通讯录!$B:$F,5,FALSE)</f>
        <v>#N/A</v>
      </c>
      <c r="AB1323" t="str">
        <f>IFERROR(VLOOKUP($AA1323,项目参数!$I$14:$J$21,2,FALSE),"")</f>
        <v/>
      </c>
    </row>
    <row r="1324" spans="1:28">
      <c r="A1324" s="8"/>
      <c r="B1324" s="8"/>
      <c r="C1324" s="8"/>
      <c r="D1324" s="8"/>
      <c r="E1324" s="8"/>
      <c r="F1324" s="8"/>
      <c r="G1324" s="8"/>
      <c r="H1324" s="116"/>
      <c r="I1324" s="40"/>
      <c r="J1324" s="120" t="str">
        <f>IF(AND($H1324&gt;0,$I1324&lt;&gt;"",$I1324&gt;40000),IFERROR(WORKDAY.INTL($I1324,INT(($H1324+项目参数!$J$29-1)/项目参数!$J$29)-1,1,项目参数!$B$2:$B$200),WORKDAY($I1324,INT(($H1324+项目参数!$J$29-1)/项目参数!$J$29)-1,1)),"")</f>
        <v/>
      </c>
      <c r="K1324" s="121" t="str">
        <f>IF(AND($L1324&lt;&gt;"",$L1324&gt;40000,$M1324&lt;&gt;"",$M1324&gt;40000),(1+IFERROR(NETWORKDAYS.INTL($L1324,$M1324,1,项目参数!$B$2:$B$200),NETWORKDAYS($L1324,$M1324,1)))*项目参数!$J$29,"")</f>
        <v/>
      </c>
      <c r="L1324" s="40"/>
      <c r="M1324" s="40"/>
      <c r="N1324" s="58"/>
      <c r="O1324" s="61"/>
      <c r="W1324" s="98" t="b">
        <f t="shared" si="20"/>
        <v>0</v>
      </c>
      <c r="Y1324" s="32" t="str">
        <f>IF($W1324,VLOOKUP($B1324,项目阶段与里程碑!$B:$E,3,FALSE),"")</f>
        <v/>
      </c>
      <c r="Z1324" s="32" t="str">
        <f>IF($W1324,VLOOKUP($B1324,项目阶段与里程碑!$B:$E,4,FALSE),"")</f>
        <v/>
      </c>
      <c r="AA1324" t="e">
        <f>VLOOKUP(F1324,内部通讯录!$B:$F,5,FALSE)</f>
        <v>#N/A</v>
      </c>
      <c r="AB1324" t="str">
        <f>IFERROR(VLOOKUP($AA1324,项目参数!$I$14:$J$21,2,FALSE),"")</f>
        <v/>
      </c>
    </row>
    <row r="1325" spans="1:28">
      <c r="A1325" s="8"/>
      <c r="B1325" s="8"/>
      <c r="C1325" s="8"/>
      <c r="D1325" s="8"/>
      <c r="E1325" s="8"/>
      <c r="F1325" s="8"/>
      <c r="G1325" s="8"/>
      <c r="H1325" s="116"/>
      <c r="I1325" s="40"/>
      <c r="J1325" s="120" t="str">
        <f>IF(AND($H1325&gt;0,$I1325&lt;&gt;"",$I1325&gt;40000),IFERROR(WORKDAY.INTL($I1325,INT(($H1325+项目参数!$J$29-1)/项目参数!$J$29)-1,1,项目参数!$B$2:$B$200),WORKDAY($I1325,INT(($H1325+项目参数!$J$29-1)/项目参数!$J$29)-1,1)),"")</f>
        <v/>
      </c>
      <c r="K1325" s="121" t="str">
        <f>IF(AND($L1325&lt;&gt;"",$L1325&gt;40000,$M1325&lt;&gt;"",$M1325&gt;40000),(1+IFERROR(NETWORKDAYS.INTL($L1325,$M1325,1,项目参数!$B$2:$B$200),NETWORKDAYS($L1325,$M1325,1)))*项目参数!$J$29,"")</f>
        <v/>
      </c>
      <c r="L1325" s="40"/>
      <c r="M1325" s="40"/>
      <c r="N1325" s="58"/>
      <c r="O1325" s="61"/>
      <c r="W1325" s="98" t="b">
        <f t="shared" si="20"/>
        <v>0</v>
      </c>
      <c r="Y1325" s="32" t="str">
        <f>IF($W1325,VLOOKUP($B1325,项目阶段与里程碑!$B:$E,3,FALSE),"")</f>
        <v/>
      </c>
      <c r="Z1325" s="32" t="str">
        <f>IF($W1325,VLOOKUP($B1325,项目阶段与里程碑!$B:$E,4,FALSE),"")</f>
        <v/>
      </c>
      <c r="AA1325" t="e">
        <f>VLOOKUP(F1325,内部通讯录!$B:$F,5,FALSE)</f>
        <v>#N/A</v>
      </c>
      <c r="AB1325" t="str">
        <f>IFERROR(VLOOKUP($AA1325,项目参数!$I$14:$J$21,2,FALSE),"")</f>
        <v/>
      </c>
    </row>
    <row r="1326" spans="1:28">
      <c r="A1326" s="8"/>
      <c r="B1326" s="8"/>
      <c r="C1326" s="8"/>
      <c r="D1326" s="8"/>
      <c r="E1326" s="8"/>
      <c r="F1326" s="8"/>
      <c r="G1326" s="8"/>
      <c r="H1326" s="116"/>
      <c r="I1326" s="40"/>
      <c r="J1326" s="120" t="str">
        <f>IF(AND($H1326&gt;0,$I1326&lt;&gt;"",$I1326&gt;40000),IFERROR(WORKDAY.INTL($I1326,INT(($H1326+项目参数!$J$29-1)/项目参数!$J$29)-1,1,项目参数!$B$2:$B$200),WORKDAY($I1326,INT(($H1326+项目参数!$J$29-1)/项目参数!$J$29)-1,1)),"")</f>
        <v/>
      </c>
      <c r="K1326" s="121" t="str">
        <f>IF(AND($L1326&lt;&gt;"",$L1326&gt;40000,$M1326&lt;&gt;"",$M1326&gt;40000),(1+IFERROR(NETWORKDAYS.INTL($L1326,$M1326,1,项目参数!$B$2:$B$200),NETWORKDAYS($L1326,$M1326,1)))*项目参数!$J$29,"")</f>
        <v/>
      </c>
      <c r="L1326" s="40"/>
      <c r="M1326" s="40"/>
      <c r="N1326" s="58"/>
      <c r="O1326" s="61"/>
      <c r="W1326" s="98" t="b">
        <f t="shared" si="20"/>
        <v>0</v>
      </c>
      <c r="Y1326" s="32" t="str">
        <f>IF($W1326,VLOOKUP($B1326,项目阶段与里程碑!$B:$E,3,FALSE),"")</f>
        <v/>
      </c>
      <c r="Z1326" s="32" t="str">
        <f>IF($W1326,VLOOKUP($B1326,项目阶段与里程碑!$B:$E,4,FALSE),"")</f>
        <v/>
      </c>
      <c r="AA1326" t="e">
        <f>VLOOKUP(F1326,内部通讯录!$B:$F,5,FALSE)</f>
        <v>#N/A</v>
      </c>
      <c r="AB1326" t="str">
        <f>IFERROR(VLOOKUP($AA1326,项目参数!$I$14:$J$21,2,FALSE),"")</f>
        <v/>
      </c>
    </row>
    <row r="1327" spans="1:28">
      <c r="A1327" s="8"/>
      <c r="B1327" s="8"/>
      <c r="C1327" s="8"/>
      <c r="D1327" s="8"/>
      <c r="E1327" s="8"/>
      <c r="F1327" s="8"/>
      <c r="G1327" s="8"/>
      <c r="H1327" s="116"/>
      <c r="I1327" s="40"/>
      <c r="J1327" s="120" t="str">
        <f>IF(AND($H1327&gt;0,$I1327&lt;&gt;"",$I1327&gt;40000),IFERROR(WORKDAY.INTL($I1327,INT(($H1327+项目参数!$J$29-1)/项目参数!$J$29)-1,1,项目参数!$B$2:$B$200),WORKDAY($I1327,INT(($H1327+项目参数!$J$29-1)/项目参数!$J$29)-1,1)),"")</f>
        <v/>
      </c>
      <c r="K1327" s="121" t="str">
        <f>IF(AND($L1327&lt;&gt;"",$L1327&gt;40000,$M1327&lt;&gt;"",$M1327&gt;40000),(1+IFERROR(NETWORKDAYS.INTL($L1327,$M1327,1,项目参数!$B$2:$B$200),NETWORKDAYS($L1327,$M1327,1)))*项目参数!$J$29,"")</f>
        <v/>
      </c>
      <c r="L1327" s="40"/>
      <c r="M1327" s="40"/>
      <c r="N1327" s="58"/>
      <c r="O1327" s="61"/>
      <c r="W1327" s="98" t="b">
        <f t="shared" si="20"/>
        <v>0</v>
      </c>
      <c r="Y1327" s="32" t="str">
        <f>IF($W1327,VLOOKUP($B1327,项目阶段与里程碑!$B:$E,3,FALSE),"")</f>
        <v/>
      </c>
      <c r="Z1327" s="32" t="str">
        <f>IF($W1327,VLOOKUP($B1327,项目阶段与里程碑!$B:$E,4,FALSE),"")</f>
        <v/>
      </c>
      <c r="AA1327" t="e">
        <f>VLOOKUP(F1327,内部通讯录!$B:$F,5,FALSE)</f>
        <v>#N/A</v>
      </c>
      <c r="AB1327" t="str">
        <f>IFERROR(VLOOKUP($AA1327,项目参数!$I$14:$J$21,2,FALSE),"")</f>
        <v/>
      </c>
    </row>
    <row r="1328" spans="1:28">
      <c r="A1328" s="8"/>
      <c r="B1328" s="8"/>
      <c r="C1328" s="8"/>
      <c r="D1328" s="8"/>
      <c r="E1328" s="8"/>
      <c r="F1328" s="8"/>
      <c r="G1328" s="8"/>
      <c r="H1328" s="116"/>
      <c r="I1328" s="40"/>
      <c r="J1328" s="120" t="str">
        <f>IF(AND($H1328&gt;0,$I1328&lt;&gt;"",$I1328&gt;40000),IFERROR(WORKDAY.INTL($I1328,INT(($H1328+项目参数!$J$29-1)/项目参数!$J$29)-1,1,项目参数!$B$2:$B$200),WORKDAY($I1328,INT(($H1328+项目参数!$J$29-1)/项目参数!$J$29)-1,1)),"")</f>
        <v/>
      </c>
      <c r="K1328" s="121" t="str">
        <f>IF(AND($L1328&lt;&gt;"",$L1328&gt;40000,$M1328&lt;&gt;"",$M1328&gt;40000),(1+IFERROR(NETWORKDAYS.INTL($L1328,$M1328,1,项目参数!$B$2:$B$200),NETWORKDAYS($L1328,$M1328,1)))*项目参数!$J$29,"")</f>
        <v/>
      </c>
      <c r="L1328" s="40"/>
      <c r="M1328" s="40"/>
      <c r="N1328" s="58"/>
      <c r="O1328" s="61"/>
      <c r="W1328" s="98" t="b">
        <f t="shared" si="20"/>
        <v>0</v>
      </c>
      <c r="Y1328" s="32" t="str">
        <f>IF($W1328,VLOOKUP($B1328,项目阶段与里程碑!$B:$E,3,FALSE),"")</f>
        <v/>
      </c>
      <c r="Z1328" s="32" t="str">
        <f>IF($W1328,VLOOKUP($B1328,项目阶段与里程碑!$B:$E,4,FALSE),"")</f>
        <v/>
      </c>
      <c r="AA1328" t="e">
        <f>VLOOKUP(F1328,内部通讯录!$B:$F,5,FALSE)</f>
        <v>#N/A</v>
      </c>
      <c r="AB1328" t="str">
        <f>IFERROR(VLOOKUP($AA1328,项目参数!$I$14:$J$21,2,FALSE),"")</f>
        <v/>
      </c>
    </row>
    <row r="1329" spans="1:28">
      <c r="A1329" s="8"/>
      <c r="B1329" s="8"/>
      <c r="C1329" s="8"/>
      <c r="D1329" s="8"/>
      <c r="E1329" s="8"/>
      <c r="F1329" s="8"/>
      <c r="G1329" s="8"/>
      <c r="H1329" s="116"/>
      <c r="I1329" s="40"/>
      <c r="J1329" s="120" t="str">
        <f>IF(AND($H1329&gt;0,$I1329&lt;&gt;"",$I1329&gt;40000),IFERROR(WORKDAY.INTL($I1329,INT(($H1329+项目参数!$J$29-1)/项目参数!$J$29)-1,1,项目参数!$B$2:$B$200),WORKDAY($I1329,INT(($H1329+项目参数!$J$29-1)/项目参数!$J$29)-1,1)),"")</f>
        <v/>
      </c>
      <c r="K1329" s="121" t="str">
        <f>IF(AND($L1329&lt;&gt;"",$L1329&gt;40000,$M1329&lt;&gt;"",$M1329&gt;40000),(1+IFERROR(NETWORKDAYS.INTL($L1329,$M1329,1,项目参数!$B$2:$B$200),NETWORKDAYS($L1329,$M1329,1)))*项目参数!$J$29,"")</f>
        <v/>
      </c>
      <c r="L1329" s="40"/>
      <c r="M1329" s="40"/>
      <c r="N1329" s="58"/>
      <c r="O1329" s="61"/>
      <c r="W1329" s="98" t="b">
        <f t="shared" si="20"/>
        <v>0</v>
      </c>
      <c r="Y1329" s="32" t="str">
        <f>IF($W1329,VLOOKUP($B1329,项目阶段与里程碑!$B:$E,3,FALSE),"")</f>
        <v/>
      </c>
      <c r="Z1329" s="32" t="str">
        <f>IF($W1329,VLOOKUP($B1329,项目阶段与里程碑!$B:$E,4,FALSE),"")</f>
        <v/>
      </c>
      <c r="AA1329" t="e">
        <f>VLOOKUP(F1329,内部通讯录!$B:$F,5,FALSE)</f>
        <v>#N/A</v>
      </c>
      <c r="AB1329" t="str">
        <f>IFERROR(VLOOKUP($AA1329,项目参数!$I$14:$J$21,2,FALSE),"")</f>
        <v/>
      </c>
    </row>
    <row r="1330" spans="1:28">
      <c r="A1330" s="8"/>
      <c r="B1330" s="8"/>
      <c r="C1330" s="8"/>
      <c r="D1330" s="8"/>
      <c r="E1330" s="8"/>
      <c r="F1330" s="8"/>
      <c r="G1330" s="8"/>
      <c r="H1330" s="116"/>
      <c r="I1330" s="40"/>
      <c r="J1330" s="120" t="str">
        <f>IF(AND($H1330&gt;0,$I1330&lt;&gt;"",$I1330&gt;40000),IFERROR(WORKDAY.INTL($I1330,INT(($H1330+项目参数!$J$29-1)/项目参数!$J$29)-1,1,项目参数!$B$2:$B$200),WORKDAY($I1330,INT(($H1330+项目参数!$J$29-1)/项目参数!$J$29)-1,1)),"")</f>
        <v/>
      </c>
      <c r="K1330" s="121" t="str">
        <f>IF(AND($L1330&lt;&gt;"",$L1330&gt;40000,$M1330&lt;&gt;"",$M1330&gt;40000),(1+IFERROR(NETWORKDAYS.INTL($L1330,$M1330,1,项目参数!$B$2:$B$200),NETWORKDAYS($L1330,$M1330,1)))*项目参数!$J$29,"")</f>
        <v/>
      </c>
      <c r="L1330" s="40"/>
      <c r="M1330" s="40"/>
      <c r="N1330" s="58"/>
      <c r="O1330" s="61"/>
      <c r="W1330" s="98" t="b">
        <f t="shared" si="20"/>
        <v>0</v>
      </c>
      <c r="Y1330" s="32" t="str">
        <f>IF($W1330,VLOOKUP($B1330,项目阶段与里程碑!$B:$E,3,FALSE),"")</f>
        <v/>
      </c>
      <c r="Z1330" s="32" t="str">
        <f>IF($W1330,VLOOKUP($B1330,项目阶段与里程碑!$B:$E,4,FALSE),"")</f>
        <v/>
      </c>
      <c r="AA1330" t="e">
        <f>VLOOKUP(F1330,内部通讯录!$B:$F,5,FALSE)</f>
        <v>#N/A</v>
      </c>
      <c r="AB1330" t="str">
        <f>IFERROR(VLOOKUP($AA1330,项目参数!$I$14:$J$21,2,FALSE),"")</f>
        <v/>
      </c>
    </row>
    <row r="1331" spans="1:28">
      <c r="A1331" s="8"/>
      <c r="B1331" s="8"/>
      <c r="C1331" s="8"/>
      <c r="D1331" s="8"/>
      <c r="E1331" s="8"/>
      <c r="F1331" s="8"/>
      <c r="G1331" s="8"/>
      <c r="H1331" s="116"/>
      <c r="I1331" s="40"/>
      <c r="J1331" s="120" t="str">
        <f>IF(AND($H1331&gt;0,$I1331&lt;&gt;"",$I1331&gt;40000),IFERROR(WORKDAY.INTL($I1331,INT(($H1331+项目参数!$J$29-1)/项目参数!$J$29)-1,1,项目参数!$B$2:$B$200),WORKDAY($I1331,INT(($H1331+项目参数!$J$29-1)/项目参数!$J$29)-1,1)),"")</f>
        <v/>
      </c>
      <c r="K1331" s="121" t="str">
        <f>IF(AND($L1331&lt;&gt;"",$L1331&gt;40000,$M1331&lt;&gt;"",$M1331&gt;40000),(1+IFERROR(NETWORKDAYS.INTL($L1331,$M1331,1,项目参数!$B$2:$B$200),NETWORKDAYS($L1331,$M1331,1)))*项目参数!$J$29,"")</f>
        <v/>
      </c>
      <c r="L1331" s="40"/>
      <c r="M1331" s="40"/>
      <c r="N1331" s="58"/>
      <c r="O1331" s="61"/>
      <c r="W1331" s="98" t="b">
        <f t="shared" si="20"/>
        <v>0</v>
      </c>
      <c r="Y1331" s="32" t="str">
        <f>IF($W1331,VLOOKUP($B1331,项目阶段与里程碑!$B:$E,3,FALSE),"")</f>
        <v/>
      </c>
      <c r="Z1331" s="32" t="str">
        <f>IF($W1331,VLOOKUP($B1331,项目阶段与里程碑!$B:$E,4,FALSE),"")</f>
        <v/>
      </c>
      <c r="AA1331" t="e">
        <f>VLOOKUP(F1331,内部通讯录!$B:$F,5,FALSE)</f>
        <v>#N/A</v>
      </c>
      <c r="AB1331" t="str">
        <f>IFERROR(VLOOKUP($AA1331,项目参数!$I$14:$J$21,2,FALSE),"")</f>
        <v/>
      </c>
    </row>
    <row r="1332" spans="1:28">
      <c r="A1332" s="8"/>
      <c r="B1332" s="8"/>
      <c r="C1332" s="8"/>
      <c r="D1332" s="8"/>
      <c r="E1332" s="8"/>
      <c r="F1332" s="8"/>
      <c r="G1332" s="8"/>
      <c r="H1332" s="116"/>
      <c r="I1332" s="40"/>
      <c r="J1332" s="120" t="str">
        <f>IF(AND($H1332&gt;0,$I1332&lt;&gt;"",$I1332&gt;40000),IFERROR(WORKDAY.INTL($I1332,INT(($H1332+项目参数!$J$29-1)/项目参数!$J$29)-1,1,项目参数!$B$2:$B$200),WORKDAY($I1332,INT(($H1332+项目参数!$J$29-1)/项目参数!$J$29)-1,1)),"")</f>
        <v/>
      </c>
      <c r="K1332" s="121" t="str">
        <f>IF(AND($L1332&lt;&gt;"",$L1332&gt;40000,$M1332&lt;&gt;"",$M1332&gt;40000),(1+IFERROR(NETWORKDAYS.INTL($L1332,$M1332,1,项目参数!$B$2:$B$200),NETWORKDAYS($L1332,$M1332,1)))*项目参数!$J$29,"")</f>
        <v/>
      </c>
      <c r="L1332" s="40"/>
      <c r="M1332" s="40"/>
      <c r="N1332" s="58"/>
      <c r="O1332" s="61"/>
      <c r="W1332" s="98" t="b">
        <f t="shared" si="20"/>
        <v>0</v>
      </c>
      <c r="Y1332" s="32" t="str">
        <f>IF($W1332,VLOOKUP($B1332,项目阶段与里程碑!$B:$E,3,FALSE),"")</f>
        <v/>
      </c>
      <c r="Z1332" s="32" t="str">
        <f>IF($W1332,VLOOKUP($B1332,项目阶段与里程碑!$B:$E,4,FALSE),"")</f>
        <v/>
      </c>
      <c r="AA1332" t="e">
        <f>VLOOKUP(F1332,内部通讯录!$B:$F,5,FALSE)</f>
        <v>#N/A</v>
      </c>
      <c r="AB1332" t="str">
        <f>IFERROR(VLOOKUP($AA1332,项目参数!$I$14:$J$21,2,FALSE),"")</f>
        <v/>
      </c>
    </row>
    <row r="1333" spans="1:28">
      <c r="A1333" s="8"/>
      <c r="B1333" s="8"/>
      <c r="C1333" s="8"/>
      <c r="D1333" s="8"/>
      <c r="E1333" s="8"/>
      <c r="F1333" s="8"/>
      <c r="G1333" s="8"/>
      <c r="H1333" s="116"/>
      <c r="I1333" s="40"/>
      <c r="J1333" s="120" t="str">
        <f>IF(AND($H1333&gt;0,$I1333&lt;&gt;"",$I1333&gt;40000),IFERROR(WORKDAY.INTL($I1333,INT(($H1333+项目参数!$J$29-1)/项目参数!$J$29)-1,1,项目参数!$B$2:$B$200),WORKDAY($I1333,INT(($H1333+项目参数!$J$29-1)/项目参数!$J$29)-1,1)),"")</f>
        <v/>
      </c>
      <c r="K1333" s="121" t="str">
        <f>IF(AND($L1333&lt;&gt;"",$L1333&gt;40000,$M1333&lt;&gt;"",$M1333&gt;40000),(1+IFERROR(NETWORKDAYS.INTL($L1333,$M1333,1,项目参数!$B$2:$B$200),NETWORKDAYS($L1333,$M1333,1)))*项目参数!$J$29,"")</f>
        <v/>
      </c>
      <c r="L1333" s="40"/>
      <c r="M1333" s="40"/>
      <c r="N1333" s="58"/>
      <c r="O1333" s="61"/>
      <c r="W1333" s="98" t="b">
        <f t="shared" si="20"/>
        <v>0</v>
      </c>
      <c r="Y1333" s="32" t="str">
        <f>IF($W1333,VLOOKUP($B1333,项目阶段与里程碑!$B:$E,3,FALSE),"")</f>
        <v/>
      </c>
      <c r="Z1333" s="32" t="str">
        <f>IF($W1333,VLOOKUP($B1333,项目阶段与里程碑!$B:$E,4,FALSE),"")</f>
        <v/>
      </c>
      <c r="AA1333" t="e">
        <f>VLOOKUP(F1333,内部通讯录!$B:$F,5,FALSE)</f>
        <v>#N/A</v>
      </c>
      <c r="AB1333" t="str">
        <f>IFERROR(VLOOKUP($AA1333,项目参数!$I$14:$J$21,2,FALSE),"")</f>
        <v/>
      </c>
    </row>
    <row r="1334" spans="1:28">
      <c r="A1334" s="8"/>
      <c r="B1334" s="8"/>
      <c r="C1334" s="8"/>
      <c r="D1334" s="8"/>
      <c r="E1334" s="8"/>
      <c r="F1334" s="8"/>
      <c r="G1334" s="8"/>
      <c r="H1334" s="116"/>
      <c r="I1334" s="40"/>
      <c r="J1334" s="120" t="str">
        <f>IF(AND($H1334&gt;0,$I1334&lt;&gt;"",$I1334&gt;40000),IFERROR(WORKDAY.INTL($I1334,INT(($H1334+项目参数!$J$29-1)/项目参数!$J$29)-1,1,项目参数!$B$2:$B$200),WORKDAY($I1334,INT(($H1334+项目参数!$J$29-1)/项目参数!$J$29)-1,1)),"")</f>
        <v/>
      </c>
      <c r="K1334" s="121" t="str">
        <f>IF(AND($L1334&lt;&gt;"",$L1334&gt;40000,$M1334&lt;&gt;"",$M1334&gt;40000),(1+IFERROR(NETWORKDAYS.INTL($L1334,$M1334,1,项目参数!$B$2:$B$200),NETWORKDAYS($L1334,$M1334,1)))*项目参数!$J$29,"")</f>
        <v/>
      </c>
      <c r="L1334" s="40"/>
      <c r="M1334" s="40"/>
      <c r="N1334" s="58"/>
      <c r="O1334" s="61"/>
      <c r="W1334" s="98" t="b">
        <f t="shared" si="20"/>
        <v>0</v>
      </c>
      <c r="Y1334" s="32" t="str">
        <f>IF($W1334,VLOOKUP($B1334,项目阶段与里程碑!$B:$E,3,FALSE),"")</f>
        <v/>
      </c>
      <c r="Z1334" s="32" t="str">
        <f>IF($W1334,VLOOKUP($B1334,项目阶段与里程碑!$B:$E,4,FALSE),"")</f>
        <v/>
      </c>
      <c r="AA1334" t="e">
        <f>VLOOKUP(F1334,内部通讯录!$B:$F,5,FALSE)</f>
        <v>#N/A</v>
      </c>
      <c r="AB1334" t="str">
        <f>IFERROR(VLOOKUP($AA1334,项目参数!$I$14:$J$21,2,FALSE),"")</f>
        <v/>
      </c>
    </row>
    <row r="1335" spans="1:28">
      <c r="A1335" s="8"/>
      <c r="B1335" s="8"/>
      <c r="C1335" s="8"/>
      <c r="D1335" s="8"/>
      <c r="E1335" s="8"/>
      <c r="F1335" s="8"/>
      <c r="G1335" s="8"/>
      <c r="H1335" s="116"/>
      <c r="I1335" s="40"/>
      <c r="J1335" s="120" t="str">
        <f>IF(AND($H1335&gt;0,$I1335&lt;&gt;"",$I1335&gt;40000),IFERROR(WORKDAY.INTL($I1335,INT(($H1335+项目参数!$J$29-1)/项目参数!$J$29)-1,1,项目参数!$B$2:$B$200),WORKDAY($I1335,INT(($H1335+项目参数!$J$29-1)/项目参数!$J$29)-1,1)),"")</f>
        <v/>
      </c>
      <c r="K1335" s="121" t="str">
        <f>IF(AND($L1335&lt;&gt;"",$L1335&gt;40000,$M1335&lt;&gt;"",$M1335&gt;40000),(1+IFERROR(NETWORKDAYS.INTL($L1335,$M1335,1,项目参数!$B$2:$B$200),NETWORKDAYS($L1335,$M1335,1)))*项目参数!$J$29,"")</f>
        <v/>
      </c>
      <c r="L1335" s="40"/>
      <c r="M1335" s="40"/>
      <c r="N1335" s="58"/>
      <c r="O1335" s="61"/>
      <c r="W1335" s="98" t="b">
        <f t="shared" si="20"/>
        <v>0</v>
      </c>
      <c r="Y1335" s="32" t="str">
        <f>IF($W1335,VLOOKUP($B1335,项目阶段与里程碑!$B:$E,3,FALSE),"")</f>
        <v/>
      </c>
      <c r="Z1335" s="32" t="str">
        <f>IF($W1335,VLOOKUP($B1335,项目阶段与里程碑!$B:$E,4,FALSE),"")</f>
        <v/>
      </c>
      <c r="AA1335" t="e">
        <f>VLOOKUP(F1335,内部通讯录!$B:$F,5,FALSE)</f>
        <v>#N/A</v>
      </c>
      <c r="AB1335" t="str">
        <f>IFERROR(VLOOKUP($AA1335,项目参数!$I$14:$J$21,2,FALSE),"")</f>
        <v/>
      </c>
    </row>
    <row r="1336" spans="1:28">
      <c r="A1336" s="8"/>
      <c r="B1336" s="8"/>
      <c r="C1336" s="8"/>
      <c r="D1336" s="8"/>
      <c r="E1336" s="8"/>
      <c r="F1336" s="8"/>
      <c r="G1336" s="8"/>
      <c r="H1336" s="116"/>
      <c r="I1336" s="40"/>
      <c r="J1336" s="120" t="str">
        <f>IF(AND($H1336&gt;0,$I1336&lt;&gt;"",$I1336&gt;40000),IFERROR(WORKDAY.INTL($I1336,INT(($H1336+项目参数!$J$29-1)/项目参数!$J$29)-1,1,项目参数!$B$2:$B$200),WORKDAY($I1336,INT(($H1336+项目参数!$J$29-1)/项目参数!$J$29)-1,1)),"")</f>
        <v/>
      </c>
      <c r="K1336" s="121" t="str">
        <f>IF(AND($L1336&lt;&gt;"",$L1336&gt;40000,$M1336&lt;&gt;"",$M1336&gt;40000),(1+IFERROR(NETWORKDAYS.INTL($L1336,$M1336,1,项目参数!$B$2:$B$200),NETWORKDAYS($L1336,$M1336,1)))*项目参数!$J$29,"")</f>
        <v/>
      </c>
      <c r="L1336" s="40"/>
      <c r="M1336" s="40"/>
      <c r="N1336" s="58"/>
      <c r="O1336" s="61"/>
      <c r="W1336" s="98" t="b">
        <f t="shared" si="20"/>
        <v>0</v>
      </c>
      <c r="Y1336" s="32" t="str">
        <f>IF($W1336,VLOOKUP($B1336,项目阶段与里程碑!$B:$E,3,FALSE),"")</f>
        <v/>
      </c>
      <c r="Z1336" s="32" t="str">
        <f>IF($W1336,VLOOKUP($B1336,项目阶段与里程碑!$B:$E,4,FALSE),"")</f>
        <v/>
      </c>
      <c r="AA1336" t="e">
        <f>VLOOKUP(F1336,内部通讯录!$B:$F,5,FALSE)</f>
        <v>#N/A</v>
      </c>
      <c r="AB1336" t="str">
        <f>IFERROR(VLOOKUP($AA1336,项目参数!$I$14:$J$21,2,FALSE),"")</f>
        <v/>
      </c>
    </row>
    <row r="1337" spans="1:28">
      <c r="A1337" s="8"/>
      <c r="B1337" s="8"/>
      <c r="C1337" s="8"/>
      <c r="D1337" s="8"/>
      <c r="E1337" s="8"/>
      <c r="F1337" s="8"/>
      <c r="G1337" s="8"/>
      <c r="H1337" s="116"/>
      <c r="I1337" s="40"/>
      <c r="J1337" s="120" t="str">
        <f>IF(AND($H1337&gt;0,$I1337&lt;&gt;"",$I1337&gt;40000),IFERROR(WORKDAY.INTL($I1337,INT(($H1337+项目参数!$J$29-1)/项目参数!$J$29)-1,1,项目参数!$B$2:$B$200),WORKDAY($I1337,INT(($H1337+项目参数!$J$29-1)/项目参数!$J$29)-1,1)),"")</f>
        <v/>
      </c>
      <c r="K1337" s="121" t="str">
        <f>IF(AND($L1337&lt;&gt;"",$L1337&gt;40000,$M1337&lt;&gt;"",$M1337&gt;40000),(1+IFERROR(NETWORKDAYS.INTL($L1337,$M1337,1,项目参数!$B$2:$B$200),NETWORKDAYS($L1337,$M1337,1)))*项目参数!$J$29,"")</f>
        <v/>
      </c>
      <c r="L1337" s="40"/>
      <c r="M1337" s="40"/>
      <c r="N1337" s="58"/>
      <c r="O1337" s="61"/>
      <c r="W1337" s="98" t="b">
        <f t="shared" si="20"/>
        <v>0</v>
      </c>
      <c r="Y1337" s="32" t="str">
        <f>IF($W1337,VLOOKUP($B1337,项目阶段与里程碑!$B:$E,3,FALSE),"")</f>
        <v/>
      </c>
      <c r="Z1337" s="32" t="str">
        <f>IF($W1337,VLOOKUP($B1337,项目阶段与里程碑!$B:$E,4,FALSE),"")</f>
        <v/>
      </c>
      <c r="AA1337" t="e">
        <f>VLOOKUP(F1337,内部通讯录!$B:$F,5,FALSE)</f>
        <v>#N/A</v>
      </c>
      <c r="AB1337" t="str">
        <f>IFERROR(VLOOKUP($AA1337,项目参数!$I$14:$J$21,2,FALSE),"")</f>
        <v/>
      </c>
    </row>
    <row r="1338" spans="1:28">
      <c r="A1338" s="8"/>
      <c r="B1338" s="8"/>
      <c r="C1338" s="8"/>
      <c r="D1338" s="8"/>
      <c r="E1338" s="8"/>
      <c r="F1338" s="8"/>
      <c r="G1338" s="8"/>
      <c r="H1338" s="116"/>
      <c r="I1338" s="40"/>
      <c r="J1338" s="120" t="str">
        <f>IF(AND($H1338&gt;0,$I1338&lt;&gt;"",$I1338&gt;40000),IFERROR(WORKDAY.INTL($I1338,INT(($H1338+项目参数!$J$29-1)/项目参数!$J$29)-1,1,项目参数!$B$2:$B$200),WORKDAY($I1338,INT(($H1338+项目参数!$J$29-1)/项目参数!$J$29)-1,1)),"")</f>
        <v/>
      </c>
      <c r="K1338" s="121" t="str">
        <f>IF(AND($L1338&lt;&gt;"",$L1338&gt;40000,$M1338&lt;&gt;"",$M1338&gt;40000),(1+IFERROR(NETWORKDAYS.INTL($L1338,$M1338,1,项目参数!$B$2:$B$200),NETWORKDAYS($L1338,$M1338,1)))*项目参数!$J$29,"")</f>
        <v/>
      </c>
      <c r="L1338" s="40"/>
      <c r="M1338" s="40"/>
      <c r="N1338" s="58"/>
      <c r="O1338" s="61"/>
      <c r="W1338" s="98" t="b">
        <f t="shared" si="20"/>
        <v>0</v>
      </c>
      <c r="Y1338" s="32" t="str">
        <f>IF($W1338,VLOOKUP($B1338,项目阶段与里程碑!$B:$E,3,FALSE),"")</f>
        <v/>
      </c>
      <c r="Z1338" s="32" t="str">
        <f>IF($W1338,VLOOKUP($B1338,项目阶段与里程碑!$B:$E,4,FALSE),"")</f>
        <v/>
      </c>
      <c r="AA1338" t="e">
        <f>VLOOKUP(F1338,内部通讯录!$B:$F,5,FALSE)</f>
        <v>#N/A</v>
      </c>
      <c r="AB1338" t="str">
        <f>IFERROR(VLOOKUP($AA1338,项目参数!$I$14:$J$21,2,FALSE),"")</f>
        <v/>
      </c>
    </row>
    <row r="1339" spans="1:28">
      <c r="A1339" s="8"/>
      <c r="B1339" s="8"/>
      <c r="C1339" s="8"/>
      <c r="D1339" s="8"/>
      <c r="E1339" s="8"/>
      <c r="F1339" s="8"/>
      <c r="G1339" s="8"/>
      <c r="H1339" s="116"/>
      <c r="I1339" s="40"/>
      <c r="J1339" s="120" t="str">
        <f>IF(AND($H1339&gt;0,$I1339&lt;&gt;"",$I1339&gt;40000),IFERROR(WORKDAY.INTL($I1339,INT(($H1339+项目参数!$J$29-1)/项目参数!$J$29)-1,1,项目参数!$B$2:$B$200),WORKDAY($I1339,INT(($H1339+项目参数!$J$29-1)/项目参数!$J$29)-1,1)),"")</f>
        <v/>
      </c>
      <c r="K1339" s="121" t="str">
        <f>IF(AND($L1339&lt;&gt;"",$L1339&gt;40000,$M1339&lt;&gt;"",$M1339&gt;40000),(1+IFERROR(NETWORKDAYS.INTL($L1339,$M1339,1,项目参数!$B$2:$B$200),NETWORKDAYS($L1339,$M1339,1)))*项目参数!$J$29,"")</f>
        <v/>
      </c>
      <c r="L1339" s="40"/>
      <c r="M1339" s="40"/>
      <c r="N1339" s="58"/>
      <c r="O1339" s="61"/>
      <c r="W1339" s="98" t="b">
        <f t="shared" si="20"/>
        <v>0</v>
      </c>
      <c r="Y1339" s="32" t="str">
        <f>IF($W1339,VLOOKUP($B1339,项目阶段与里程碑!$B:$E,3,FALSE),"")</f>
        <v/>
      </c>
      <c r="Z1339" s="32" t="str">
        <f>IF($W1339,VLOOKUP($B1339,项目阶段与里程碑!$B:$E,4,FALSE),"")</f>
        <v/>
      </c>
      <c r="AA1339" t="e">
        <f>VLOOKUP(F1339,内部通讯录!$B:$F,5,FALSE)</f>
        <v>#N/A</v>
      </c>
      <c r="AB1339" t="str">
        <f>IFERROR(VLOOKUP($AA1339,项目参数!$I$14:$J$21,2,FALSE),"")</f>
        <v/>
      </c>
    </row>
    <row r="1340" spans="1:28">
      <c r="A1340" s="8"/>
      <c r="B1340" s="8"/>
      <c r="C1340" s="8"/>
      <c r="D1340" s="8"/>
      <c r="E1340" s="8"/>
      <c r="F1340" s="8"/>
      <c r="G1340" s="8"/>
      <c r="H1340" s="116"/>
      <c r="I1340" s="40"/>
      <c r="J1340" s="120" t="str">
        <f>IF(AND($H1340&gt;0,$I1340&lt;&gt;"",$I1340&gt;40000),IFERROR(WORKDAY.INTL($I1340,INT(($H1340+项目参数!$J$29-1)/项目参数!$J$29)-1,1,项目参数!$B$2:$B$200),WORKDAY($I1340,INT(($H1340+项目参数!$J$29-1)/项目参数!$J$29)-1,1)),"")</f>
        <v/>
      </c>
      <c r="K1340" s="121" t="str">
        <f>IF(AND($L1340&lt;&gt;"",$L1340&gt;40000,$M1340&lt;&gt;"",$M1340&gt;40000),(1+IFERROR(NETWORKDAYS.INTL($L1340,$M1340,1,项目参数!$B$2:$B$200),NETWORKDAYS($L1340,$M1340,1)))*项目参数!$J$29,"")</f>
        <v/>
      </c>
      <c r="L1340" s="40"/>
      <c r="M1340" s="40"/>
      <c r="N1340" s="58"/>
      <c r="O1340" s="61"/>
      <c r="W1340" s="98" t="b">
        <f t="shared" si="20"/>
        <v>0</v>
      </c>
      <c r="Y1340" s="32" t="str">
        <f>IF($W1340,VLOOKUP($B1340,项目阶段与里程碑!$B:$E,3,FALSE),"")</f>
        <v/>
      </c>
      <c r="Z1340" s="32" t="str">
        <f>IF($W1340,VLOOKUP($B1340,项目阶段与里程碑!$B:$E,4,FALSE),"")</f>
        <v/>
      </c>
      <c r="AA1340" t="e">
        <f>VLOOKUP(F1340,内部通讯录!$B:$F,5,FALSE)</f>
        <v>#N/A</v>
      </c>
      <c r="AB1340" t="str">
        <f>IFERROR(VLOOKUP($AA1340,项目参数!$I$14:$J$21,2,FALSE),"")</f>
        <v/>
      </c>
    </row>
    <row r="1341" spans="1:28">
      <c r="A1341" s="8"/>
      <c r="B1341" s="8"/>
      <c r="C1341" s="8"/>
      <c r="D1341" s="8"/>
      <c r="E1341" s="8"/>
      <c r="F1341" s="8"/>
      <c r="G1341" s="8"/>
      <c r="H1341" s="116"/>
      <c r="I1341" s="40"/>
      <c r="J1341" s="120" t="str">
        <f>IF(AND($H1341&gt;0,$I1341&lt;&gt;"",$I1341&gt;40000),IFERROR(WORKDAY.INTL($I1341,INT(($H1341+项目参数!$J$29-1)/项目参数!$J$29)-1,1,项目参数!$B$2:$B$200),WORKDAY($I1341,INT(($H1341+项目参数!$J$29-1)/项目参数!$J$29)-1,1)),"")</f>
        <v/>
      </c>
      <c r="K1341" s="121" t="str">
        <f>IF(AND($L1341&lt;&gt;"",$L1341&gt;40000,$M1341&lt;&gt;"",$M1341&gt;40000),(1+IFERROR(NETWORKDAYS.INTL($L1341,$M1341,1,项目参数!$B$2:$B$200),NETWORKDAYS($L1341,$M1341,1)))*项目参数!$J$29,"")</f>
        <v/>
      </c>
      <c r="L1341" s="40"/>
      <c r="M1341" s="40"/>
      <c r="N1341" s="58"/>
      <c r="O1341" s="61"/>
      <c r="W1341" s="98" t="b">
        <f t="shared" si="20"/>
        <v>0</v>
      </c>
      <c r="Y1341" s="32" t="str">
        <f>IF($W1341,VLOOKUP($B1341,项目阶段与里程碑!$B:$E,3,FALSE),"")</f>
        <v/>
      </c>
      <c r="Z1341" s="32" t="str">
        <f>IF($W1341,VLOOKUP($B1341,项目阶段与里程碑!$B:$E,4,FALSE),"")</f>
        <v/>
      </c>
      <c r="AA1341" t="e">
        <f>VLOOKUP(F1341,内部通讯录!$B:$F,5,FALSE)</f>
        <v>#N/A</v>
      </c>
      <c r="AB1341" t="str">
        <f>IFERROR(VLOOKUP($AA1341,项目参数!$I$14:$J$21,2,FALSE),"")</f>
        <v/>
      </c>
    </row>
    <row r="1342" spans="1:28">
      <c r="A1342" s="8"/>
      <c r="B1342" s="8"/>
      <c r="C1342" s="8"/>
      <c r="D1342" s="8"/>
      <c r="E1342" s="8"/>
      <c r="F1342" s="8"/>
      <c r="G1342" s="8"/>
      <c r="H1342" s="116"/>
      <c r="I1342" s="40"/>
      <c r="J1342" s="120" t="str">
        <f>IF(AND($H1342&gt;0,$I1342&lt;&gt;"",$I1342&gt;40000),IFERROR(WORKDAY.INTL($I1342,INT(($H1342+项目参数!$J$29-1)/项目参数!$J$29)-1,1,项目参数!$B$2:$B$200),WORKDAY($I1342,INT(($H1342+项目参数!$J$29-1)/项目参数!$J$29)-1,1)),"")</f>
        <v/>
      </c>
      <c r="K1342" s="121" t="str">
        <f>IF(AND($L1342&lt;&gt;"",$L1342&gt;40000,$M1342&lt;&gt;"",$M1342&gt;40000),(1+IFERROR(NETWORKDAYS.INTL($L1342,$M1342,1,项目参数!$B$2:$B$200),NETWORKDAYS($L1342,$M1342,1)))*项目参数!$J$29,"")</f>
        <v/>
      </c>
      <c r="L1342" s="40"/>
      <c r="M1342" s="40"/>
      <c r="N1342" s="58"/>
      <c r="O1342" s="61"/>
      <c r="W1342" s="98" t="b">
        <f t="shared" si="20"/>
        <v>0</v>
      </c>
      <c r="Y1342" s="32" t="str">
        <f>IF($W1342,VLOOKUP($B1342,项目阶段与里程碑!$B:$E,3,FALSE),"")</f>
        <v/>
      </c>
      <c r="Z1342" s="32" t="str">
        <f>IF($W1342,VLOOKUP($B1342,项目阶段与里程碑!$B:$E,4,FALSE),"")</f>
        <v/>
      </c>
      <c r="AA1342" t="e">
        <f>VLOOKUP(F1342,内部通讯录!$B:$F,5,FALSE)</f>
        <v>#N/A</v>
      </c>
      <c r="AB1342" t="str">
        <f>IFERROR(VLOOKUP($AA1342,项目参数!$I$14:$J$21,2,FALSE),"")</f>
        <v/>
      </c>
    </row>
    <row r="1343" spans="1:28">
      <c r="A1343" s="8"/>
      <c r="B1343" s="8"/>
      <c r="C1343" s="8"/>
      <c r="D1343" s="8"/>
      <c r="E1343" s="8"/>
      <c r="F1343" s="8"/>
      <c r="G1343" s="8"/>
      <c r="H1343" s="116"/>
      <c r="I1343" s="40"/>
      <c r="J1343" s="120" t="str">
        <f>IF(AND($H1343&gt;0,$I1343&lt;&gt;"",$I1343&gt;40000),IFERROR(WORKDAY.INTL($I1343,INT(($H1343+项目参数!$J$29-1)/项目参数!$J$29)-1,1,项目参数!$B$2:$B$200),WORKDAY($I1343,INT(($H1343+项目参数!$J$29-1)/项目参数!$J$29)-1,1)),"")</f>
        <v/>
      </c>
      <c r="K1343" s="121" t="str">
        <f>IF(AND($L1343&lt;&gt;"",$L1343&gt;40000,$M1343&lt;&gt;"",$M1343&gt;40000),(1+IFERROR(NETWORKDAYS.INTL($L1343,$M1343,1,项目参数!$B$2:$B$200),NETWORKDAYS($L1343,$M1343,1)))*项目参数!$J$29,"")</f>
        <v/>
      </c>
      <c r="L1343" s="40"/>
      <c r="M1343" s="40"/>
      <c r="N1343" s="58"/>
      <c r="O1343" s="61"/>
      <c r="W1343" s="98" t="b">
        <f t="shared" si="20"/>
        <v>0</v>
      </c>
      <c r="Y1343" s="32" t="str">
        <f>IF($W1343,VLOOKUP($B1343,项目阶段与里程碑!$B:$E,3,FALSE),"")</f>
        <v/>
      </c>
      <c r="Z1343" s="32" t="str">
        <f>IF($W1343,VLOOKUP($B1343,项目阶段与里程碑!$B:$E,4,FALSE),"")</f>
        <v/>
      </c>
      <c r="AA1343" t="e">
        <f>VLOOKUP(F1343,内部通讯录!$B:$F,5,FALSE)</f>
        <v>#N/A</v>
      </c>
      <c r="AB1343" t="str">
        <f>IFERROR(VLOOKUP($AA1343,项目参数!$I$14:$J$21,2,FALSE),"")</f>
        <v/>
      </c>
    </row>
    <row r="1344" spans="1:28">
      <c r="A1344" s="8"/>
      <c r="B1344" s="8"/>
      <c r="C1344" s="8"/>
      <c r="D1344" s="8"/>
      <c r="E1344" s="8"/>
      <c r="F1344" s="8"/>
      <c r="G1344" s="8"/>
      <c r="H1344" s="116"/>
      <c r="I1344" s="40"/>
      <c r="J1344" s="120" t="str">
        <f>IF(AND($H1344&gt;0,$I1344&lt;&gt;"",$I1344&gt;40000),IFERROR(WORKDAY.INTL($I1344,INT(($H1344+项目参数!$J$29-1)/项目参数!$J$29)-1,1,项目参数!$B$2:$B$200),WORKDAY($I1344,INT(($H1344+项目参数!$J$29-1)/项目参数!$J$29)-1,1)),"")</f>
        <v/>
      </c>
      <c r="K1344" s="121" t="str">
        <f>IF(AND($L1344&lt;&gt;"",$L1344&gt;40000,$M1344&lt;&gt;"",$M1344&gt;40000),(1+IFERROR(NETWORKDAYS.INTL($L1344,$M1344,1,项目参数!$B$2:$B$200),NETWORKDAYS($L1344,$M1344,1)))*项目参数!$J$29,"")</f>
        <v/>
      </c>
      <c r="L1344" s="40"/>
      <c r="M1344" s="40"/>
      <c r="N1344" s="58"/>
      <c r="O1344" s="61"/>
      <c r="W1344" s="98" t="b">
        <f t="shared" si="20"/>
        <v>0</v>
      </c>
      <c r="Y1344" s="32" t="str">
        <f>IF($W1344,VLOOKUP($B1344,项目阶段与里程碑!$B:$E,3,FALSE),"")</f>
        <v/>
      </c>
      <c r="Z1344" s="32" t="str">
        <f>IF($W1344,VLOOKUP($B1344,项目阶段与里程碑!$B:$E,4,FALSE),"")</f>
        <v/>
      </c>
      <c r="AA1344" t="e">
        <f>VLOOKUP(F1344,内部通讯录!$B:$F,5,FALSE)</f>
        <v>#N/A</v>
      </c>
      <c r="AB1344" t="str">
        <f>IFERROR(VLOOKUP($AA1344,项目参数!$I$14:$J$21,2,FALSE),"")</f>
        <v/>
      </c>
    </row>
    <row r="1345" spans="1:28">
      <c r="A1345" s="8"/>
      <c r="B1345" s="8"/>
      <c r="C1345" s="8"/>
      <c r="D1345" s="8"/>
      <c r="E1345" s="8"/>
      <c r="F1345" s="8"/>
      <c r="G1345" s="8"/>
      <c r="H1345" s="116"/>
      <c r="I1345" s="40"/>
      <c r="J1345" s="120" t="str">
        <f>IF(AND($H1345&gt;0,$I1345&lt;&gt;"",$I1345&gt;40000),IFERROR(WORKDAY.INTL($I1345,INT(($H1345+项目参数!$J$29-1)/项目参数!$J$29)-1,1,项目参数!$B$2:$B$200),WORKDAY($I1345,INT(($H1345+项目参数!$J$29-1)/项目参数!$J$29)-1,1)),"")</f>
        <v/>
      </c>
      <c r="K1345" s="121" t="str">
        <f>IF(AND($L1345&lt;&gt;"",$L1345&gt;40000,$M1345&lt;&gt;"",$M1345&gt;40000),(1+IFERROR(NETWORKDAYS.INTL($L1345,$M1345,1,项目参数!$B$2:$B$200),NETWORKDAYS($L1345,$M1345,1)))*项目参数!$J$29,"")</f>
        <v/>
      </c>
      <c r="L1345" s="40"/>
      <c r="M1345" s="40"/>
      <c r="N1345" s="58"/>
      <c r="O1345" s="61"/>
      <c r="W1345" s="98" t="b">
        <f t="shared" si="20"/>
        <v>0</v>
      </c>
      <c r="Y1345" s="32" t="str">
        <f>IF($W1345,VLOOKUP($B1345,项目阶段与里程碑!$B:$E,3,FALSE),"")</f>
        <v/>
      </c>
      <c r="Z1345" s="32" t="str">
        <f>IF($W1345,VLOOKUP($B1345,项目阶段与里程碑!$B:$E,4,FALSE),"")</f>
        <v/>
      </c>
      <c r="AA1345" t="e">
        <f>VLOOKUP(F1345,内部通讯录!$B:$F,5,FALSE)</f>
        <v>#N/A</v>
      </c>
      <c r="AB1345" t="str">
        <f>IFERROR(VLOOKUP($AA1345,项目参数!$I$14:$J$21,2,FALSE),"")</f>
        <v/>
      </c>
    </row>
    <row r="1346" spans="1:28">
      <c r="A1346" s="8"/>
      <c r="B1346" s="8"/>
      <c r="C1346" s="8"/>
      <c r="D1346" s="8"/>
      <c r="E1346" s="8"/>
      <c r="F1346" s="8"/>
      <c r="G1346" s="8"/>
      <c r="H1346" s="116"/>
      <c r="I1346" s="40"/>
      <c r="J1346" s="120" t="str">
        <f>IF(AND($H1346&gt;0,$I1346&lt;&gt;"",$I1346&gt;40000),IFERROR(WORKDAY.INTL($I1346,INT(($H1346+项目参数!$J$29-1)/项目参数!$J$29)-1,1,项目参数!$B$2:$B$200),WORKDAY($I1346,INT(($H1346+项目参数!$J$29-1)/项目参数!$J$29)-1,1)),"")</f>
        <v/>
      </c>
      <c r="K1346" s="121" t="str">
        <f>IF(AND($L1346&lt;&gt;"",$L1346&gt;40000,$M1346&lt;&gt;"",$M1346&gt;40000),(1+IFERROR(NETWORKDAYS.INTL($L1346,$M1346,1,项目参数!$B$2:$B$200),NETWORKDAYS($L1346,$M1346,1)))*项目参数!$J$29,"")</f>
        <v/>
      </c>
      <c r="L1346" s="40"/>
      <c r="M1346" s="40"/>
      <c r="N1346" s="58"/>
      <c r="O1346" s="61"/>
      <c r="W1346" s="98" t="b">
        <f t="shared" ref="W1346:W1409" si="21">AND(LEN(A1346)&gt;0,LEN(C1346)&gt;3,LEN(F1346)&gt;1,OR(I1346=0,AND(H1346&gt;0,I1346&gt;40000)),OR(L1346=0,L1346&gt;40000))</f>
        <v>0</v>
      </c>
      <c r="Y1346" s="32" t="str">
        <f>IF($W1346,VLOOKUP($B1346,项目阶段与里程碑!$B:$E,3,FALSE),"")</f>
        <v/>
      </c>
      <c r="Z1346" s="32" t="str">
        <f>IF($W1346,VLOOKUP($B1346,项目阶段与里程碑!$B:$E,4,FALSE),"")</f>
        <v/>
      </c>
      <c r="AA1346" t="e">
        <f>VLOOKUP(F1346,内部通讯录!$B:$F,5,FALSE)</f>
        <v>#N/A</v>
      </c>
      <c r="AB1346" t="str">
        <f>IFERROR(VLOOKUP($AA1346,项目参数!$I$14:$J$21,2,FALSE),"")</f>
        <v/>
      </c>
    </row>
    <row r="1347" spans="1:28">
      <c r="A1347" s="8"/>
      <c r="B1347" s="8"/>
      <c r="C1347" s="8"/>
      <c r="D1347" s="8"/>
      <c r="E1347" s="8"/>
      <c r="F1347" s="8"/>
      <c r="G1347" s="8"/>
      <c r="H1347" s="116"/>
      <c r="I1347" s="40"/>
      <c r="J1347" s="120" t="str">
        <f>IF(AND($H1347&gt;0,$I1347&lt;&gt;"",$I1347&gt;40000),IFERROR(WORKDAY.INTL($I1347,INT(($H1347+项目参数!$J$29-1)/项目参数!$J$29)-1,1,项目参数!$B$2:$B$200),WORKDAY($I1347,INT(($H1347+项目参数!$J$29-1)/项目参数!$J$29)-1,1)),"")</f>
        <v/>
      </c>
      <c r="K1347" s="121" t="str">
        <f>IF(AND($L1347&lt;&gt;"",$L1347&gt;40000,$M1347&lt;&gt;"",$M1347&gt;40000),(1+IFERROR(NETWORKDAYS.INTL($L1347,$M1347,1,项目参数!$B$2:$B$200),NETWORKDAYS($L1347,$M1347,1)))*项目参数!$J$29,"")</f>
        <v/>
      </c>
      <c r="L1347" s="40"/>
      <c r="M1347" s="40"/>
      <c r="N1347" s="58"/>
      <c r="O1347" s="61"/>
      <c r="W1347" s="98" t="b">
        <f t="shared" si="21"/>
        <v>0</v>
      </c>
      <c r="Y1347" s="32" t="str">
        <f>IF($W1347,VLOOKUP($B1347,项目阶段与里程碑!$B:$E,3,FALSE),"")</f>
        <v/>
      </c>
      <c r="Z1347" s="32" t="str">
        <f>IF($W1347,VLOOKUP($B1347,项目阶段与里程碑!$B:$E,4,FALSE),"")</f>
        <v/>
      </c>
      <c r="AA1347" t="e">
        <f>VLOOKUP(F1347,内部通讯录!$B:$F,5,FALSE)</f>
        <v>#N/A</v>
      </c>
      <c r="AB1347" t="str">
        <f>IFERROR(VLOOKUP($AA1347,项目参数!$I$14:$J$21,2,FALSE),"")</f>
        <v/>
      </c>
    </row>
    <row r="1348" spans="1:28">
      <c r="A1348" s="8"/>
      <c r="B1348" s="8"/>
      <c r="C1348" s="8"/>
      <c r="D1348" s="8"/>
      <c r="E1348" s="8"/>
      <c r="F1348" s="8"/>
      <c r="G1348" s="8"/>
      <c r="H1348" s="116"/>
      <c r="I1348" s="40"/>
      <c r="J1348" s="120" t="str">
        <f>IF(AND($H1348&gt;0,$I1348&lt;&gt;"",$I1348&gt;40000),IFERROR(WORKDAY.INTL($I1348,INT(($H1348+项目参数!$J$29-1)/项目参数!$J$29)-1,1,项目参数!$B$2:$B$200),WORKDAY($I1348,INT(($H1348+项目参数!$J$29-1)/项目参数!$J$29)-1,1)),"")</f>
        <v/>
      </c>
      <c r="K1348" s="121" t="str">
        <f>IF(AND($L1348&lt;&gt;"",$L1348&gt;40000,$M1348&lt;&gt;"",$M1348&gt;40000),(1+IFERROR(NETWORKDAYS.INTL($L1348,$M1348,1,项目参数!$B$2:$B$200),NETWORKDAYS($L1348,$M1348,1)))*项目参数!$J$29,"")</f>
        <v/>
      </c>
      <c r="L1348" s="40"/>
      <c r="M1348" s="40"/>
      <c r="N1348" s="58"/>
      <c r="O1348" s="61"/>
      <c r="W1348" s="98" t="b">
        <f t="shared" si="21"/>
        <v>0</v>
      </c>
      <c r="Y1348" s="32" t="str">
        <f>IF($W1348,VLOOKUP($B1348,项目阶段与里程碑!$B:$E,3,FALSE),"")</f>
        <v/>
      </c>
      <c r="Z1348" s="32" t="str">
        <f>IF($W1348,VLOOKUP($B1348,项目阶段与里程碑!$B:$E,4,FALSE),"")</f>
        <v/>
      </c>
      <c r="AA1348" t="e">
        <f>VLOOKUP(F1348,内部通讯录!$B:$F,5,FALSE)</f>
        <v>#N/A</v>
      </c>
      <c r="AB1348" t="str">
        <f>IFERROR(VLOOKUP($AA1348,项目参数!$I$14:$J$21,2,FALSE),"")</f>
        <v/>
      </c>
    </row>
    <row r="1349" spans="1:28">
      <c r="A1349" s="8"/>
      <c r="B1349" s="8"/>
      <c r="C1349" s="8"/>
      <c r="D1349" s="8"/>
      <c r="E1349" s="8"/>
      <c r="F1349" s="8"/>
      <c r="G1349" s="8"/>
      <c r="H1349" s="116"/>
      <c r="I1349" s="40"/>
      <c r="J1349" s="120" t="str">
        <f>IF(AND($H1349&gt;0,$I1349&lt;&gt;"",$I1349&gt;40000),IFERROR(WORKDAY.INTL($I1349,INT(($H1349+项目参数!$J$29-1)/项目参数!$J$29)-1,1,项目参数!$B$2:$B$200),WORKDAY($I1349,INT(($H1349+项目参数!$J$29-1)/项目参数!$J$29)-1,1)),"")</f>
        <v/>
      </c>
      <c r="K1349" s="121" t="str">
        <f>IF(AND($L1349&lt;&gt;"",$L1349&gt;40000,$M1349&lt;&gt;"",$M1349&gt;40000),(1+IFERROR(NETWORKDAYS.INTL($L1349,$M1349,1,项目参数!$B$2:$B$200),NETWORKDAYS($L1349,$M1349,1)))*项目参数!$J$29,"")</f>
        <v/>
      </c>
      <c r="L1349" s="40"/>
      <c r="M1349" s="40"/>
      <c r="N1349" s="58"/>
      <c r="O1349" s="61"/>
      <c r="W1349" s="98" t="b">
        <f t="shared" si="21"/>
        <v>0</v>
      </c>
      <c r="Y1349" s="32" t="str">
        <f>IF($W1349,VLOOKUP($B1349,项目阶段与里程碑!$B:$E,3,FALSE),"")</f>
        <v/>
      </c>
      <c r="Z1349" s="32" t="str">
        <f>IF($W1349,VLOOKUP($B1349,项目阶段与里程碑!$B:$E,4,FALSE),"")</f>
        <v/>
      </c>
      <c r="AA1349" t="e">
        <f>VLOOKUP(F1349,内部通讯录!$B:$F,5,FALSE)</f>
        <v>#N/A</v>
      </c>
      <c r="AB1349" t="str">
        <f>IFERROR(VLOOKUP($AA1349,项目参数!$I$14:$J$21,2,FALSE),"")</f>
        <v/>
      </c>
    </row>
    <row r="1350" spans="1:28">
      <c r="A1350" s="8"/>
      <c r="B1350" s="8"/>
      <c r="C1350" s="8"/>
      <c r="D1350" s="8"/>
      <c r="E1350" s="8"/>
      <c r="F1350" s="8"/>
      <c r="G1350" s="8"/>
      <c r="H1350" s="116"/>
      <c r="I1350" s="40"/>
      <c r="J1350" s="120" t="str">
        <f>IF(AND($H1350&gt;0,$I1350&lt;&gt;"",$I1350&gt;40000),IFERROR(WORKDAY.INTL($I1350,INT(($H1350+项目参数!$J$29-1)/项目参数!$J$29)-1,1,项目参数!$B$2:$B$200),WORKDAY($I1350,INT(($H1350+项目参数!$J$29-1)/项目参数!$J$29)-1,1)),"")</f>
        <v/>
      </c>
      <c r="K1350" s="121" t="str">
        <f>IF(AND($L1350&lt;&gt;"",$L1350&gt;40000,$M1350&lt;&gt;"",$M1350&gt;40000),(1+IFERROR(NETWORKDAYS.INTL($L1350,$M1350,1,项目参数!$B$2:$B$200),NETWORKDAYS($L1350,$M1350,1)))*项目参数!$J$29,"")</f>
        <v/>
      </c>
      <c r="L1350" s="40"/>
      <c r="M1350" s="40"/>
      <c r="N1350" s="58"/>
      <c r="O1350" s="61"/>
      <c r="W1350" s="98" t="b">
        <f t="shared" si="21"/>
        <v>0</v>
      </c>
      <c r="Y1350" s="32" t="str">
        <f>IF($W1350,VLOOKUP($B1350,项目阶段与里程碑!$B:$E,3,FALSE),"")</f>
        <v/>
      </c>
      <c r="Z1350" s="32" t="str">
        <f>IF($W1350,VLOOKUP($B1350,项目阶段与里程碑!$B:$E,4,FALSE),"")</f>
        <v/>
      </c>
      <c r="AA1350" t="e">
        <f>VLOOKUP(F1350,内部通讯录!$B:$F,5,FALSE)</f>
        <v>#N/A</v>
      </c>
      <c r="AB1350" t="str">
        <f>IFERROR(VLOOKUP($AA1350,项目参数!$I$14:$J$21,2,FALSE),"")</f>
        <v/>
      </c>
    </row>
    <row r="1351" spans="1:28">
      <c r="A1351" s="8"/>
      <c r="B1351" s="8"/>
      <c r="C1351" s="8"/>
      <c r="D1351" s="8"/>
      <c r="E1351" s="8"/>
      <c r="F1351" s="8"/>
      <c r="G1351" s="8"/>
      <c r="H1351" s="116"/>
      <c r="I1351" s="40"/>
      <c r="J1351" s="120" t="str">
        <f>IF(AND($H1351&gt;0,$I1351&lt;&gt;"",$I1351&gt;40000),IFERROR(WORKDAY.INTL($I1351,INT(($H1351+项目参数!$J$29-1)/项目参数!$J$29)-1,1,项目参数!$B$2:$B$200),WORKDAY($I1351,INT(($H1351+项目参数!$J$29-1)/项目参数!$J$29)-1,1)),"")</f>
        <v/>
      </c>
      <c r="K1351" s="121" t="str">
        <f>IF(AND($L1351&lt;&gt;"",$L1351&gt;40000,$M1351&lt;&gt;"",$M1351&gt;40000),(1+IFERROR(NETWORKDAYS.INTL($L1351,$M1351,1,项目参数!$B$2:$B$200),NETWORKDAYS($L1351,$M1351,1)))*项目参数!$J$29,"")</f>
        <v/>
      </c>
      <c r="L1351" s="40"/>
      <c r="M1351" s="40"/>
      <c r="N1351" s="58"/>
      <c r="O1351" s="61"/>
      <c r="W1351" s="98" t="b">
        <f t="shared" si="21"/>
        <v>0</v>
      </c>
      <c r="Y1351" s="32" t="str">
        <f>IF($W1351,VLOOKUP($B1351,项目阶段与里程碑!$B:$E,3,FALSE),"")</f>
        <v/>
      </c>
      <c r="Z1351" s="32" t="str">
        <f>IF($W1351,VLOOKUP($B1351,项目阶段与里程碑!$B:$E,4,FALSE),"")</f>
        <v/>
      </c>
      <c r="AA1351" t="e">
        <f>VLOOKUP(F1351,内部通讯录!$B:$F,5,FALSE)</f>
        <v>#N/A</v>
      </c>
      <c r="AB1351" t="str">
        <f>IFERROR(VLOOKUP($AA1351,项目参数!$I$14:$J$21,2,FALSE),"")</f>
        <v/>
      </c>
    </row>
    <row r="1352" spans="1:28">
      <c r="A1352" s="8"/>
      <c r="B1352" s="8"/>
      <c r="C1352" s="8"/>
      <c r="D1352" s="8"/>
      <c r="E1352" s="8"/>
      <c r="F1352" s="8"/>
      <c r="G1352" s="8"/>
      <c r="H1352" s="116"/>
      <c r="I1352" s="40"/>
      <c r="J1352" s="120" t="str">
        <f>IF(AND($H1352&gt;0,$I1352&lt;&gt;"",$I1352&gt;40000),IFERROR(WORKDAY.INTL($I1352,INT(($H1352+项目参数!$J$29-1)/项目参数!$J$29)-1,1,项目参数!$B$2:$B$200),WORKDAY($I1352,INT(($H1352+项目参数!$J$29-1)/项目参数!$J$29)-1,1)),"")</f>
        <v/>
      </c>
      <c r="K1352" s="121" t="str">
        <f>IF(AND($L1352&lt;&gt;"",$L1352&gt;40000,$M1352&lt;&gt;"",$M1352&gt;40000),(1+IFERROR(NETWORKDAYS.INTL($L1352,$M1352,1,项目参数!$B$2:$B$200),NETWORKDAYS($L1352,$M1352,1)))*项目参数!$J$29,"")</f>
        <v/>
      </c>
      <c r="L1352" s="40"/>
      <c r="M1352" s="40"/>
      <c r="N1352" s="58"/>
      <c r="O1352" s="61"/>
      <c r="W1352" s="98" t="b">
        <f t="shared" si="21"/>
        <v>0</v>
      </c>
      <c r="Y1352" s="32" t="str">
        <f>IF($W1352,VLOOKUP($B1352,项目阶段与里程碑!$B:$E,3,FALSE),"")</f>
        <v/>
      </c>
      <c r="Z1352" s="32" t="str">
        <f>IF($W1352,VLOOKUP($B1352,项目阶段与里程碑!$B:$E,4,FALSE),"")</f>
        <v/>
      </c>
      <c r="AA1352" t="e">
        <f>VLOOKUP(F1352,内部通讯录!$B:$F,5,FALSE)</f>
        <v>#N/A</v>
      </c>
      <c r="AB1352" t="str">
        <f>IFERROR(VLOOKUP($AA1352,项目参数!$I$14:$J$21,2,FALSE),"")</f>
        <v/>
      </c>
    </row>
    <row r="1353" spans="1:28">
      <c r="A1353" s="8"/>
      <c r="B1353" s="8"/>
      <c r="C1353" s="8"/>
      <c r="D1353" s="8"/>
      <c r="E1353" s="8"/>
      <c r="F1353" s="8"/>
      <c r="G1353" s="8"/>
      <c r="H1353" s="116"/>
      <c r="I1353" s="40"/>
      <c r="J1353" s="120" t="str">
        <f>IF(AND($H1353&gt;0,$I1353&lt;&gt;"",$I1353&gt;40000),IFERROR(WORKDAY.INTL($I1353,INT(($H1353+项目参数!$J$29-1)/项目参数!$J$29)-1,1,项目参数!$B$2:$B$200),WORKDAY($I1353,INT(($H1353+项目参数!$J$29-1)/项目参数!$J$29)-1,1)),"")</f>
        <v/>
      </c>
      <c r="K1353" s="121" t="str">
        <f>IF(AND($L1353&lt;&gt;"",$L1353&gt;40000,$M1353&lt;&gt;"",$M1353&gt;40000),(1+IFERROR(NETWORKDAYS.INTL($L1353,$M1353,1,项目参数!$B$2:$B$200),NETWORKDAYS($L1353,$M1353,1)))*项目参数!$J$29,"")</f>
        <v/>
      </c>
      <c r="L1353" s="40"/>
      <c r="M1353" s="40"/>
      <c r="N1353" s="58"/>
      <c r="O1353" s="61"/>
      <c r="W1353" s="98" t="b">
        <f t="shared" si="21"/>
        <v>0</v>
      </c>
      <c r="Y1353" s="32" t="str">
        <f>IF($W1353,VLOOKUP($B1353,项目阶段与里程碑!$B:$E,3,FALSE),"")</f>
        <v/>
      </c>
      <c r="Z1353" s="32" t="str">
        <f>IF($W1353,VLOOKUP($B1353,项目阶段与里程碑!$B:$E,4,FALSE),"")</f>
        <v/>
      </c>
      <c r="AA1353" t="e">
        <f>VLOOKUP(F1353,内部通讯录!$B:$F,5,FALSE)</f>
        <v>#N/A</v>
      </c>
      <c r="AB1353" t="str">
        <f>IFERROR(VLOOKUP($AA1353,项目参数!$I$14:$J$21,2,FALSE),"")</f>
        <v/>
      </c>
    </row>
    <row r="1354" spans="1:28">
      <c r="A1354" s="8"/>
      <c r="B1354" s="8"/>
      <c r="C1354" s="8"/>
      <c r="D1354" s="8"/>
      <c r="E1354" s="8"/>
      <c r="F1354" s="8"/>
      <c r="G1354" s="8"/>
      <c r="H1354" s="116"/>
      <c r="I1354" s="40"/>
      <c r="J1354" s="120" t="str">
        <f>IF(AND($H1354&gt;0,$I1354&lt;&gt;"",$I1354&gt;40000),IFERROR(WORKDAY.INTL($I1354,INT(($H1354+项目参数!$J$29-1)/项目参数!$J$29)-1,1,项目参数!$B$2:$B$200),WORKDAY($I1354,INT(($H1354+项目参数!$J$29-1)/项目参数!$J$29)-1,1)),"")</f>
        <v/>
      </c>
      <c r="K1354" s="121" t="str">
        <f>IF(AND($L1354&lt;&gt;"",$L1354&gt;40000,$M1354&lt;&gt;"",$M1354&gt;40000),(1+IFERROR(NETWORKDAYS.INTL($L1354,$M1354,1,项目参数!$B$2:$B$200),NETWORKDAYS($L1354,$M1354,1)))*项目参数!$J$29,"")</f>
        <v/>
      </c>
      <c r="L1354" s="40"/>
      <c r="M1354" s="40"/>
      <c r="N1354" s="58"/>
      <c r="O1354" s="61"/>
      <c r="W1354" s="98" t="b">
        <f t="shared" si="21"/>
        <v>0</v>
      </c>
      <c r="Y1354" s="32" t="str">
        <f>IF($W1354,VLOOKUP($B1354,项目阶段与里程碑!$B:$E,3,FALSE),"")</f>
        <v/>
      </c>
      <c r="Z1354" s="32" t="str">
        <f>IF($W1354,VLOOKUP($B1354,项目阶段与里程碑!$B:$E,4,FALSE),"")</f>
        <v/>
      </c>
      <c r="AA1354" t="e">
        <f>VLOOKUP(F1354,内部通讯录!$B:$F,5,FALSE)</f>
        <v>#N/A</v>
      </c>
      <c r="AB1354" t="str">
        <f>IFERROR(VLOOKUP($AA1354,项目参数!$I$14:$J$21,2,FALSE),"")</f>
        <v/>
      </c>
    </row>
    <row r="1355" spans="1:28">
      <c r="A1355" s="8"/>
      <c r="B1355" s="8"/>
      <c r="C1355" s="8"/>
      <c r="D1355" s="8"/>
      <c r="E1355" s="8"/>
      <c r="F1355" s="8"/>
      <c r="G1355" s="8"/>
      <c r="H1355" s="116"/>
      <c r="I1355" s="40"/>
      <c r="J1355" s="120" t="str">
        <f>IF(AND($H1355&gt;0,$I1355&lt;&gt;"",$I1355&gt;40000),IFERROR(WORKDAY.INTL($I1355,INT(($H1355+项目参数!$J$29-1)/项目参数!$J$29)-1,1,项目参数!$B$2:$B$200),WORKDAY($I1355,INT(($H1355+项目参数!$J$29-1)/项目参数!$J$29)-1,1)),"")</f>
        <v/>
      </c>
      <c r="K1355" s="121" t="str">
        <f>IF(AND($L1355&lt;&gt;"",$L1355&gt;40000,$M1355&lt;&gt;"",$M1355&gt;40000),(1+IFERROR(NETWORKDAYS.INTL($L1355,$M1355,1,项目参数!$B$2:$B$200),NETWORKDAYS($L1355,$M1355,1)))*项目参数!$J$29,"")</f>
        <v/>
      </c>
      <c r="L1355" s="40"/>
      <c r="M1355" s="40"/>
      <c r="N1355" s="58"/>
      <c r="O1355" s="61"/>
      <c r="W1355" s="98" t="b">
        <f t="shared" si="21"/>
        <v>0</v>
      </c>
      <c r="Y1355" s="32" t="str">
        <f>IF($W1355,VLOOKUP($B1355,项目阶段与里程碑!$B:$E,3,FALSE),"")</f>
        <v/>
      </c>
      <c r="Z1355" s="32" t="str">
        <f>IF($W1355,VLOOKUP($B1355,项目阶段与里程碑!$B:$E,4,FALSE),"")</f>
        <v/>
      </c>
      <c r="AA1355" t="e">
        <f>VLOOKUP(F1355,内部通讯录!$B:$F,5,FALSE)</f>
        <v>#N/A</v>
      </c>
      <c r="AB1355" t="str">
        <f>IFERROR(VLOOKUP($AA1355,项目参数!$I$14:$J$21,2,FALSE),"")</f>
        <v/>
      </c>
    </row>
    <row r="1356" spans="1:28">
      <c r="A1356" s="8"/>
      <c r="B1356" s="8"/>
      <c r="C1356" s="8"/>
      <c r="D1356" s="8"/>
      <c r="E1356" s="8"/>
      <c r="F1356" s="8"/>
      <c r="G1356" s="8"/>
      <c r="H1356" s="116"/>
      <c r="I1356" s="40"/>
      <c r="J1356" s="120" t="str">
        <f>IF(AND($H1356&gt;0,$I1356&lt;&gt;"",$I1356&gt;40000),IFERROR(WORKDAY.INTL($I1356,INT(($H1356+项目参数!$J$29-1)/项目参数!$J$29)-1,1,项目参数!$B$2:$B$200),WORKDAY($I1356,INT(($H1356+项目参数!$J$29-1)/项目参数!$J$29)-1,1)),"")</f>
        <v/>
      </c>
      <c r="K1356" s="121" t="str">
        <f>IF(AND($L1356&lt;&gt;"",$L1356&gt;40000,$M1356&lt;&gt;"",$M1356&gt;40000),(1+IFERROR(NETWORKDAYS.INTL($L1356,$M1356,1,项目参数!$B$2:$B$200),NETWORKDAYS($L1356,$M1356,1)))*项目参数!$J$29,"")</f>
        <v/>
      </c>
      <c r="L1356" s="40"/>
      <c r="M1356" s="40"/>
      <c r="N1356" s="58"/>
      <c r="O1356" s="61"/>
      <c r="W1356" s="98" t="b">
        <f t="shared" si="21"/>
        <v>0</v>
      </c>
      <c r="Y1356" s="32" t="str">
        <f>IF($W1356,VLOOKUP($B1356,项目阶段与里程碑!$B:$E,3,FALSE),"")</f>
        <v/>
      </c>
      <c r="Z1356" s="32" t="str">
        <f>IF($W1356,VLOOKUP($B1356,项目阶段与里程碑!$B:$E,4,FALSE),"")</f>
        <v/>
      </c>
      <c r="AA1356" t="e">
        <f>VLOOKUP(F1356,内部通讯录!$B:$F,5,FALSE)</f>
        <v>#N/A</v>
      </c>
      <c r="AB1356" t="str">
        <f>IFERROR(VLOOKUP($AA1356,项目参数!$I$14:$J$21,2,FALSE),"")</f>
        <v/>
      </c>
    </row>
    <row r="1357" spans="1:28">
      <c r="A1357" s="8"/>
      <c r="B1357" s="8"/>
      <c r="C1357" s="8"/>
      <c r="D1357" s="8"/>
      <c r="E1357" s="8"/>
      <c r="F1357" s="8"/>
      <c r="G1357" s="8"/>
      <c r="H1357" s="116"/>
      <c r="I1357" s="40"/>
      <c r="J1357" s="120" t="str">
        <f>IF(AND($H1357&gt;0,$I1357&lt;&gt;"",$I1357&gt;40000),IFERROR(WORKDAY.INTL($I1357,INT(($H1357+项目参数!$J$29-1)/项目参数!$J$29)-1,1,项目参数!$B$2:$B$200),WORKDAY($I1357,INT(($H1357+项目参数!$J$29-1)/项目参数!$J$29)-1,1)),"")</f>
        <v/>
      </c>
      <c r="K1357" s="121" t="str">
        <f>IF(AND($L1357&lt;&gt;"",$L1357&gt;40000,$M1357&lt;&gt;"",$M1357&gt;40000),(1+IFERROR(NETWORKDAYS.INTL($L1357,$M1357,1,项目参数!$B$2:$B$200),NETWORKDAYS($L1357,$M1357,1)))*项目参数!$J$29,"")</f>
        <v/>
      </c>
      <c r="L1357" s="40"/>
      <c r="M1357" s="40"/>
      <c r="N1357" s="58"/>
      <c r="O1357" s="61"/>
      <c r="W1357" s="98" t="b">
        <f t="shared" si="21"/>
        <v>0</v>
      </c>
      <c r="Y1357" s="32" t="str">
        <f>IF($W1357,VLOOKUP($B1357,项目阶段与里程碑!$B:$E,3,FALSE),"")</f>
        <v/>
      </c>
      <c r="Z1357" s="32" t="str">
        <f>IF($W1357,VLOOKUP($B1357,项目阶段与里程碑!$B:$E,4,FALSE),"")</f>
        <v/>
      </c>
      <c r="AA1357" t="e">
        <f>VLOOKUP(F1357,内部通讯录!$B:$F,5,FALSE)</f>
        <v>#N/A</v>
      </c>
      <c r="AB1357" t="str">
        <f>IFERROR(VLOOKUP($AA1357,项目参数!$I$14:$J$21,2,FALSE),"")</f>
        <v/>
      </c>
    </row>
    <row r="1358" spans="1:28">
      <c r="A1358" s="8"/>
      <c r="B1358" s="8"/>
      <c r="C1358" s="8"/>
      <c r="D1358" s="8"/>
      <c r="E1358" s="8"/>
      <c r="F1358" s="8"/>
      <c r="G1358" s="8"/>
      <c r="H1358" s="116"/>
      <c r="I1358" s="40"/>
      <c r="J1358" s="120" t="str">
        <f>IF(AND($H1358&gt;0,$I1358&lt;&gt;"",$I1358&gt;40000),IFERROR(WORKDAY.INTL($I1358,INT(($H1358+项目参数!$J$29-1)/项目参数!$J$29)-1,1,项目参数!$B$2:$B$200),WORKDAY($I1358,INT(($H1358+项目参数!$J$29-1)/项目参数!$J$29)-1,1)),"")</f>
        <v/>
      </c>
      <c r="K1358" s="121" t="str">
        <f>IF(AND($L1358&lt;&gt;"",$L1358&gt;40000,$M1358&lt;&gt;"",$M1358&gt;40000),(1+IFERROR(NETWORKDAYS.INTL($L1358,$M1358,1,项目参数!$B$2:$B$200),NETWORKDAYS($L1358,$M1358,1)))*项目参数!$J$29,"")</f>
        <v/>
      </c>
      <c r="L1358" s="40"/>
      <c r="M1358" s="40"/>
      <c r="N1358" s="58"/>
      <c r="O1358" s="61"/>
      <c r="W1358" s="98" t="b">
        <f t="shared" si="21"/>
        <v>0</v>
      </c>
      <c r="Y1358" s="32" t="str">
        <f>IF($W1358,VLOOKUP($B1358,项目阶段与里程碑!$B:$E,3,FALSE),"")</f>
        <v/>
      </c>
      <c r="Z1358" s="32" t="str">
        <f>IF($W1358,VLOOKUP($B1358,项目阶段与里程碑!$B:$E,4,FALSE),"")</f>
        <v/>
      </c>
      <c r="AA1358" t="e">
        <f>VLOOKUP(F1358,内部通讯录!$B:$F,5,FALSE)</f>
        <v>#N/A</v>
      </c>
      <c r="AB1358" t="str">
        <f>IFERROR(VLOOKUP($AA1358,项目参数!$I$14:$J$21,2,FALSE),"")</f>
        <v/>
      </c>
    </row>
    <row r="1359" spans="1:28">
      <c r="A1359" s="8"/>
      <c r="B1359" s="8"/>
      <c r="C1359" s="8"/>
      <c r="D1359" s="8"/>
      <c r="E1359" s="8"/>
      <c r="F1359" s="8"/>
      <c r="G1359" s="8"/>
      <c r="H1359" s="116"/>
      <c r="I1359" s="40"/>
      <c r="J1359" s="120" t="str">
        <f>IF(AND($H1359&gt;0,$I1359&lt;&gt;"",$I1359&gt;40000),IFERROR(WORKDAY.INTL($I1359,INT(($H1359+项目参数!$J$29-1)/项目参数!$J$29)-1,1,项目参数!$B$2:$B$200),WORKDAY($I1359,INT(($H1359+项目参数!$J$29-1)/项目参数!$J$29)-1,1)),"")</f>
        <v/>
      </c>
      <c r="K1359" s="121" t="str">
        <f>IF(AND($L1359&lt;&gt;"",$L1359&gt;40000,$M1359&lt;&gt;"",$M1359&gt;40000),(1+IFERROR(NETWORKDAYS.INTL($L1359,$M1359,1,项目参数!$B$2:$B$200),NETWORKDAYS($L1359,$M1359,1)))*项目参数!$J$29,"")</f>
        <v/>
      </c>
      <c r="L1359" s="40"/>
      <c r="M1359" s="40"/>
      <c r="N1359" s="58"/>
      <c r="O1359" s="61"/>
      <c r="W1359" s="98" t="b">
        <f t="shared" si="21"/>
        <v>0</v>
      </c>
      <c r="Y1359" s="32" t="str">
        <f>IF($W1359,VLOOKUP($B1359,项目阶段与里程碑!$B:$E,3,FALSE),"")</f>
        <v/>
      </c>
      <c r="Z1359" s="32" t="str">
        <f>IF($W1359,VLOOKUP($B1359,项目阶段与里程碑!$B:$E,4,FALSE),"")</f>
        <v/>
      </c>
      <c r="AA1359" t="e">
        <f>VLOOKUP(F1359,内部通讯录!$B:$F,5,FALSE)</f>
        <v>#N/A</v>
      </c>
      <c r="AB1359" t="str">
        <f>IFERROR(VLOOKUP($AA1359,项目参数!$I$14:$J$21,2,FALSE),"")</f>
        <v/>
      </c>
    </row>
    <row r="1360" spans="1:28">
      <c r="A1360" s="8"/>
      <c r="B1360" s="8"/>
      <c r="C1360" s="8"/>
      <c r="D1360" s="8"/>
      <c r="E1360" s="8"/>
      <c r="F1360" s="8"/>
      <c r="G1360" s="8"/>
      <c r="H1360" s="116"/>
      <c r="I1360" s="40"/>
      <c r="J1360" s="120" t="str">
        <f>IF(AND($H1360&gt;0,$I1360&lt;&gt;"",$I1360&gt;40000),IFERROR(WORKDAY.INTL($I1360,INT(($H1360+项目参数!$J$29-1)/项目参数!$J$29)-1,1,项目参数!$B$2:$B$200),WORKDAY($I1360,INT(($H1360+项目参数!$J$29-1)/项目参数!$J$29)-1,1)),"")</f>
        <v/>
      </c>
      <c r="K1360" s="121" t="str">
        <f>IF(AND($L1360&lt;&gt;"",$L1360&gt;40000,$M1360&lt;&gt;"",$M1360&gt;40000),(1+IFERROR(NETWORKDAYS.INTL($L1360,$M1360,1,项目参数!$B$2:$B$200),NETWORKDAYS($L1360,$M1360,1)))*项目参数!$J$29,"")</f>
        <v/>
      </c>
      <c r="L1360" s="40"/>
      <c r="M1360" s="40"/>
      <c r="N1360" s="58"/>
      <c r="O1360" s="61"/>
      <c r="W1360" s="98" t="b">
        <f t="shared" si="21"/>
        <v>0</v>
      </c>
      <c r="Y1360" s="32" t="str">
        <f>IF($W1360,VLOOKUP($B1360,项目阶段与里程碑!$B:$E,3,FALSE),"")</f>
        <v/>
      </c>
      <c r="Z1360" s="32" t="str">
        <f>IF($W1360,VLOOKUP($B1360,项目阶段与里程碑!$B:$E,4,FALSE),"")</f>
        <v/>
      </c>
      <c r="AA1360" t="e">
        <f>VLOOKUP(F1360,内部通讯录!$B:$F,5,FALSE)</f>
        <v>#N/A</v>
      </c>
      <c r="AB1360" t="str">
        <f>IFERROR(VLOOKUP($AA1360,项目参数!$I$14:$J$21,2,FALSE),"")</f>
        <v/>
      </c>
    </row>
    <row r="1361" spans="1:28">
      <c r="A1361" s="8"/>
      <c r="B1361" s="8"/>
      <c r="C1361" s="8"/>
      <c r="D1361" s="8"/>
      <c r="E1361" s="8"/>
      <c r="F1361" s="8"/>
      <c r="G1361" s="8"/>
      <c r="H1361" s="116"/>
      <c r="I1361" s="40"/>
      <c r="J1361" s="120" t="str">
        <f>IF(AND($H1361&gt;0,$I1361&lt;&gt;"",$I1361&gt;40000),IFERROR(WORKDAY.INTL($I1361,INT(($H1361+项目参数!$J$29-1)/项目参数!$J$29)-1,1,项目参数!$B$2:$B$200),WORKDAY($I1361,INT(($H1361+项目参数!$J$29-1)/项目参数!$J$29)-1,1)),"")</f>
        <v/>
      </c>
      <c r="K1361" s="121" t="str">
        <f>IF(AND($L1361&lt;&gt;"",$L1361&gt;40000,$M1361&lt;&gt;"",$M1361&gt;40000),(1+IFERROR(NETWORKDAYS.INTL($L1361,$M1361,1,项目参数!$B$2:$B$200),NETWORKDAYS($L1361,$M1361,1)))*项目参数!$J$29,"")</f>
        <v/>
      </c>
      <c r="L1361" s="40"/>
      <c r="M1361" s="40"/>
      <c r="N1361" s="58"/>
      <c r="O1361" s="61"/>
      <c r="W1361" s="98" t="b">
        <f t="shared" si="21"/>
        <v>0</v>
      </c>
      <c r="Y1361" s="32" t="str">
        <f>IF($W1361,VLOOKUP($B1361,项目阶段与里程碑!$B:$E,3,FALSE),"")</f>
        <v/>
      </c>
      <c r="Z1361" s="32" t="str">
        <f>IF($W1361,VLOOKUP($B1361,项目阶段与里程碑!$B:$E,4,FALSE),"")</f>
        <v/>
      </c>
      <c r="AA1361" t="e">
        <f>VLOOKUP(F1361,内部通讯录!$B:$F,5,FALSE)</f>
        <v>#N/A</v>
      </c>
      <c r="AB1361" t="str">
        <f>IFERROR(VLOOKUP($AA1361,项目参数!$I$14:$J$21,2,FALSE),"")</f>
        <v/>
      </c>
    </row>
    <row r="1362" spans="1:28">
      <c r="A1362" s="8"/>
      <c r="B1362" s="8"/>
      <c r="C1362" s="8"/>
      <c r="D1362" s="8"/>
      <c r="E1362" s="8"/>
      <c r="F1362" s="8"/>
      <c r="G1362" s="8"/>
      <c r="H1362" s="116"/>
      <c r="I1362" s="40"/>
      <c r="J1362" s="120" t="str">
        <f>IF(AND($H1362&gt;0,$I1362&lt;&gt;"",$I1362&gt;40000),IFERROR(WORKDAY.INTL($I1362,INT(($H1362+项目参数!$J$29-1)/项目参数!$J$29)-1,1,项目参数!$B$2:$B$200),WORKDAY($I1362,INT(($H1362+项目参数!$J$29-1)/项目参数!$J$29)-1,1)),"")</f>
        <v/>
      </c>
      <c r="K1362" s="121" t="str">
        <f>IF(AND($L1362&lt;&gt;"",$L1362&gt;40000,$M1362&lt;&gt;"",$M1362&gt;40000),(1+IFERROR(NETWORKDAYS.INTL($L1362,$M1362,1,项目参数!$B$2:$B$200),NETWORKDAYS($L1362,$M1362,1)))*项目参数!$J$29,"")</f>
        <v/>
      </c>
      <c r="L1362" s="40"/>
      <c r="M1362" s="40"/>
      <c r="N1362" s="58"/>
      <c r="O1362" s="61"/>
      <c r="W1362" s="98" t="b">
        <f t="shared" si="21"/>
        <v>0</v>
      </c>
      <c r="Y1362" s="32" t="str">
        <f>IF($W1362,VLOOKUP($B1362,项目阶段与里程碑!$B:$E,3,FALSE),"")</f>
        <v/>
      </c>
      <c r="Z1362" s="32" t="str">
        <f>IF($W1362,VLOOKUP($B1362,项目阶段与里程碑!$B:$E,4,FALSE),"")</f>
        <v/>
      </c>
      <c r="AA1362" t="e">
        <f>VLOOKUP(F1362,内部通讯录!$B:$F,5,FALSE)</f>
        <v>#N/A</v>
      </c>
      <c r="AB1362" t="str">
        <f>IFERROR(VLOOKUP($AA1362,项目参数!$I$14:$J$21,2,FALSE),"")</f>
        <v/>
      </c>
    </row>
    <row r="1363" spans="1:28">
      <c r="A1363" s="8"/>
      <c r="B1363" s="8"/>
      <c r="C1363" s="8"/>
      <c r="D1363" s="8"/>
      <c r="E1363" s="8"/>
      <c r="F1363" s="8"/>
      <c r="G1363" s="8"/>
      <c r="H1363" s="116"/>
      <c r="I1363" s="40"/>
      <c r="J1363" s="120" t="str">
        <f>IF(AND($H1363&gt;0,$I1363&lt;&gt;"",$I1363&gt;40000),IFERROR(WORKDAY.INTL($I1363,INT(($H1363+项目参数!$J$29-1)/项目参数!$J$29)-1,1,项目参数!$B$2:$B$200),WORKDAY($I1363,INT(($H1363+项目参数!$J$29-1)/项目参数!$J$29)-1,1)),"")</f>
        <v/>
      </c>
      <c r="K1363" s="121" t="str">
        <f>IF(AND($L1363&lt;&gt;"",$L1363&gt;40000,$M1363&lt;&gt;"",$M1363&gt;40000),(1+IFERROR(NETWORKDAYS.INTL($L1363,$M1363,1,项目参数!$B$2:$B$200),NETWORKDAYS($L1363,$M1363,1)))*项目参数!$J$29,"")</f>
        <v/>
      </c>
      <c r="L1363" s="40"/>
      <c r="M1363" s="40"/>
      <c r="N1363" s="58"/>
      <c r="O1363" s="61"/>
      <c r="W1363" s="98" t="b">
        <f t="shared" si="21"/>
        <v>0</v>
      </c>
      <c r="Y1363" s="32" t="str">
        <f>IF($W1363,VLOOKUP($B1363,项目阶段与里程碑!$B:$E,3,FALSE),"")</f>
        <v/>
      </c>
      <c r="Z1363" s="32" t="str">
        <f>IF($W1363,VLOOKUP($B1363,项目阶段与里程碑!$B:$E,4,FALSE),"")</f>
        <v/>
      </c>
      <c r="AA1363" t="e">
        <f>VLOOKUP(F1363,内部通讯录!$B:$F,5,FALSE)</f>
        <v>#N/A</v>
      </c>
      <c r="AB1363" t="str">
        <f>IFERROR(VLOOKUP($AA1363,项目参数!$I$14:$J$21,2,FALSE),"")</f>
        <v/>
      </c>
    </row>
    <row r="1364" spans="1:28">
      <c r="A1364" s="8"/>
      <c r="B1364" s="8"/>
      <c r="C1364" s="8"/>
      <c r="D1364" s="8"/>
      <c r="E1364" s="8"/>
      <c r="F1364" s="8"/>
      <c r="G1364" s="8"/>
      <c r="H1364" s="116"/>
      <c r="I1364" s="40"/>
      <c r="J1364" s="120" t="str">
        <f>IF(AND($H1364&gt;0,$I1364&lt;&gt;"",$I1364&gt;40000),IFERROR(WORKDAY.INTL($I1364,INT(($H1364+项目参数!$J$29-1)/项目参数!$J$29)-1,1,项目参数!$B$2:$B$200),WORKDAY($I1364,INT(($H1364+项目参数!$J$29-1)/项目参数!$J$29)-1,1)),"")</f>
        <v/>
      </c>
      <c r="K1364" s="121" t="str">
        <f>IF(AND($L1364&lt;&gt;"",$L1364&gt;40000,$M1364&lt;&gt;"",$M1364&gt;40000),(1+IFERROR(NETWORKDAYS.INTL($L1364,$M1364,1,项目参数!$B$2:$B$200),NETWORKDAYS($L1364,$M1364,1)))*项目参数!$J$29,"")</f>
        <v/>
      </c>
      <c r="L1364" s="40"/>
      <c r="M1364" s="40"/>
      <c r="N1364" s="58"/>
      <c r="O1364" s="61"/>
      <c r="W1364" s="98" t="b">
        <f t="shared" si="21"/>
        <v>0</v>
      </c>
      <c r="Y1364" s="32" t="str">
        <f>IF($W1364,VLOOKUP($B1364,项目阶段与里程碑!$B:$E,3,FALSE),"")</f>
        <v/>
      </c>
      <c r="Z1364" s="32" t="str">
        <f>IF($W1364,VLOOKUP($B1364,项目阶段与里程碑!$B:$E,4,FALSE),"")</f>
        <v/>
      </c>
      <c r="AA1364" t="e">
        <f>VLOOKUP(F1364,内部通讯录!$B:$F,5,FALSE)</f>
        <v>#N/A</v>
      </c>
      <c r="AB1364" t="str">
        <f>IFERROR(VLOOKUP($AA1364,项目参数!$I$14:$J$21,2,FALSE),"")</f>
        <v/>
      </c>
    </row>
    <row r="1365" spans="1:28">
      <c r="A1365" s="8"/>
      <c r="B1365" s="8"/>
      <c r="C1365" s="8"/>
      <c r="D1365" s="8"/>
      <c r="E1365" s="8"/>
      <c r="F1365" s="8"/>
      <c r="G1365" s="8"/>
      <c r="H1365" s="116"/>
      <c r="I1365" s="40"/>
      <c r="J1365" s="120" t="str">
        <f>IF(AND($H1365&gt;0,$I1365&lt;&gt;"",$I1365&gt;40000),IFERROR(WORKDAY.INTL($I1365,INT(($H1365+项目参数!$J$29-1)/项目参数!$J$29)-1,1,项目参数!$B$2:$B$200),WORKDAY($I1365,INT(($H1365+项目参数!$J$29-1)/项目参数!$J$29)-1,1)),"")</f>
        <v/>
      </c>
      <c r="K1365" s="121" t="str">
        <f>IF(AND($L1365&lt;&gt;"",$L1365&gt;40000,$M1365&lt;&gt;"",$M1365&gt;40000),(1+IFERROR(NETWORKDAYS.INTL($L1365,$M1365,1,项目参数!$B$2:$B$200),NETWORKDAYS($L1365,$M1365,1)))*项目参数!$J$29,"")</f>
        <v/>
      </c>
      <c r="L1365" s="40"/>
      <c r="M1365" s="40"/>
      <c r="N1365" s="58"/>
      <c r="O1365" s="61"/>
      <c r="W1365" s="98" t="b">
        <f t="shared" si="21"/>
        <v>0</v>
      </c>
      <c r="Y1365" s="32" t="str">
        <f>IF($W1365,VLOOKUP($B1365,项目阶段与里程碑!$B:$E,3,FALSE),"")</f>
        <v/>
      </c>
      <c r="Z1365" s="32" t="str">
        <f>IF($W1365,VLOOKUP($B1365,项目阶段与里程碑!$B:$E,4,FALSE),"")</f>
        <v/>
      </c>
      <c r="AA1365" t="e">
        <f>VLOOKUP(F1365,内部通讯录!$B:$F,5,FALSE)</f>
        <v>#N/A</v>
      </c>
      <c r="AB1365" t="str">
        <f>IFERROR(VLOOKUP($AA1365,项目参数!$I$14:$J$21,2,FALSE),"")</f>
        <v/>
      </c>
    </row>
    <row r="1366" spans="1:28">
      <c r="A1366" s="8"/>
      <c r="B1366" s="8"/>
      <c r="C1366" s="8"/>
      <c r="D1366" s="8"/>
      <c r="E1366" s="8"/>
      <c r="F1366" s="8"/>
      <c r="G1366" s="8"/>
      <c r="H1366" s="116"/>
      <c r="I1366" s="40"/>
      <c r="J1366" s="120" t="str">
        <f>IF(AND($H1366&gt;0,$I1366&lt;&gt;"",$I1366&gt;40000),IFERROR(WORKDAY.INTL($I1366,INT(($H1366+项目参数!$J$29-1)/项目参数!$J$29)-1,1,项目参数!$B$2:$B$200),WORKDAY($I1366,INT(($H1366+项目参数!$J$29-1)/项目参数!$J$29)-1,1)),"")</f>
        <v/>
      </c>
      <c r="K1366" s="121" t="str">
        <f>IF(AND($L1366&lt;&gt;"",$L1366&gt;40000,$M1366&lt;&gt;"",$M1366&gt;40000),(1+IFERROR(NETWORKDAYS.INTL($L1366,$M1366,1,项目参数!$B$2:$B$200),NETWORKDAYS($L1366,$M1366,1)))*项目参数!$J$29,"")</f>
        <v/>
      </c>
      <c r="L1366" s="40"/>
      <c r="M1366" s="40"/>
      <c r="N1366" s="58"/>
      <c r="O1366" s="61"/>
      <c r="W1366" s="98" t="b">
        <f t="shared" si="21"/>
        <v>0</v>
      </c>
      <c r="Y1366" s="32" t="str">
        <f>IF($W1366,VLOOKUP($B1366,项目阶段与里程碑!$B:$E,3,FALSE),"")</f>
        <v/>
      </c>
      <c r="Z1366" s="32" t="str">
        <f>IF($W1366,VLOOKUP($B1366,项目阶段与里程碑!$B:$E,4,FALSE),"")</f>
        <v/>
      </c>
      <c r="AA1366" t="e">
        <f>VLOOKUP(F1366,内部通讯录!$B:$F,5,FALSE)</f>
        <v>#N/A</v>
      </c>
      <c r="AB1366" t="str">
        <f>IFERROR(VLOOKUP($AA1366,项目参数!$I$14:$J$21,2,FALSE),"")</f>
        <v/>
      </c>
    </row>
    <row r="1367" spans="1:28">
      <c r="A1367" s="8"/>
      <c r="B1367" s="8"/>
      <c r="C1367" s="8"/>
      <c r="D1367" s="8"/>
      <c r="E1367" s="8"/>
      <c r="F1367" s="8"/>
      <c r="G1367" s="8"/>
      <c r="H1367" s="116"/>
      <c r="I1367" s="40"/>
      <c r="J1367" s="120" t="str">
        <f>IF(AND($H1367&gt;0,$I1367&lt;&gt;"",$I1367&gt;40000),IFERROR(WORKDAY.INTL($I1367,INT(($H1367+项目参数!$J$29-1)/项目参数!$J$29)-1,1,项目参数!$B$2:$B$200),WORKDAY($I1367,INT(($H1367+项目参数!$J$29-1)/项目参数!$J$29)-1,1)),"")</f>
        <v/>
      </c>
      <c r="K1367" s="121" t="str">
        <f>IF(AND($L1367&lt;&gt;"",$L1367&gt;40000,$M1367&lt;&gt;"",$M1367&gt;40000),(1+IFERROR(NETWORKDAYS.INTL($L1367,$M1367,1,项目参数!$B$2:$B$200),NETWORKDAYS($L1367,$M1367,1)))*项目参数!$J$29,"")</f>
        <v/>
      </c>
      <c r="L1367" s="40"/>
      <c r="M1367" s="40"/>
      <c r="N1367" s="58"/>
      <c r="O1367" s="61"/>
      <c r="W1367" s="98" t="b">
        <f t="shared" si="21"/>
        <v>0</v>
      </c>
      <c r="Y1367" s="32" t="str">
        <f>IF($W1367,VLOOKUP($B1367,项目阶段与里程碑!$B:$E,3,FALSE),"")</f>
        <v/>
      </c>
      <c r="Z1367" s="32" t="str">
        <f>IF($W1367,VLOOKUP($B1367,项目阶段与里程碑!$B:$E,4,FALSE),"")</f>
        <v/>
      </c>
      <c r="AA1367" t="e">
        <f>VLOOKUP(F1367,内部通讯录!$B:$F,5,FALSE)</f>
        <v>#N/A</v>
      </c>
      <c r="AB1367" t="str">
        <f>IFERROR(VLOOKUP($AA1367,项目参数!$I$14:$J$21,2,FALSE),"")</f>
        <v/>
      </c>
    </row>
    <row r="1368" spans="1:28">
      <c r="A1368" s="8"/>
      <c r="B1368" s="8"/>
      <c r="C1368" s="8"/>
      <c r="D1368" s="8"/>
      <c r="E1368" s="8"/>
      <c r="F1368" s="8"/>
      <c r="G1368" s="8"/>
      <c r="H1368" s="116"/>
      <c r="I1368" s="40"/>
      <c r="J1368" s="120" t="str">
        <f>IF(AND($H1368&gt;0,$I1368&lt;&gt;"",$I1368&gt;40000),IFERROR(WORKDAY.INTL($I1368,INT(($H1368+项目参数!$J$29-1)/项目参数!$J$29)-1,1,项目参数!$B$2:$B$200),WORKDAY($I1368,INT(($H1368+项目参数!$J$29-1)/项目参数!$J$29)-1,1)),"")</f>
        <v/>
      </c>
      <c r="K1368" s="121" t="str">
        <f>IF(AND($L1368&lt;&gt;"",$L1368&gt;40000,$M1368&lt;&gt;"",$M1368&gt;40000),(1+IFERROR(NETWORKDAYS.INTL($L1368,$M1368,1,项目参数!$B$2:$B$200),NETWORKDAYS($L1368,$M1368,1)))*项目参数!$J$29,"")</f>
        <v/>
      </c>
      <c r="L1368" s="40"/>
      <c r="M1368" s="40"/>
      <c r="N1368" s="58"/>
      <c r="O1368" s="61"/>
      <c r="W1368" s="98" t="b">
        <f t="shared" si="21"/>
        <v>0</v>
      </c>
      <c r="Y1368" s="32" t="str">
        <f>IF($W1368,VLOOKUP($B1368,项目阶段与里程碑!$B:$E,3,FALSE),"")</f>
        <v/>
      </c>
      <c r="Z1368" s="32" t="str">
        <f>IF($W1368,VLOOKUP($B1368,项目阶段与里程碑!$B:$E,4,FALSE),"")</f>
        <v/>
      </c>
      <c r="AA1368" t="e">
        <f>VLOOKUP(F1368,内部通讯录!$B:$F,5,FALSE)</f>
        <v>#N/A</v>
      </c>
      <c r="AB1368" t="str">
        <f>IFERROR(VLOOKUP($AA1368,项目参数!$I$14:$J$21,2,FALSE),"")</f>
        <v/>
      </c>
    </row>
    <row r="1369" spans="1:28">
      <c r="A1369" s="8"/>
      <c r="B1369" s="8"/>
      <c r="C1369" s="8"/>
      <c r="D1369" s="8"/>
      <c r="E1369" s="8"/>
      <c r="F1369" s="8"/>
      <c r="G1369" s="8"/>
      <c r="H1369" s="116"/>
      <c r="I1369" s="40"/>
      <c r="J1369" s="120" t="str">
        <f>IF(AND($H1369&gt;0,$I1369&lt;&gt;"",$I1369&gt;40000),IFERROR(WORKDAY.INTL($I1369,INT(($H1369+项目参数!$J$29-1)/项目参数!$J$29)-1,1,项目参数!$B$2:$B$200),WORKDAY($I1369,INT(($H1369+项目参数!$J$29-1)/项目参数!$J$29)-1,1)),"")</f>
        <v/>
      </c>
      <c r="K1369" s="121" t="str">
        <f>IF(AND($L1369&lt;&gt;"",$L1369&gt;40000,$M1369&lt;&gt;"",$M1369&gt;40000),(1+IFERROR(NETWORKDAYS.INTL($L1369,$M1369,1,项目参数!$B$2:$B$200),NETWORKDAYS($L1369,$M1369,1)))*项目参数!$J$29,"")</f>
        <v/>
      </c>
      <c r="L1369" s="40"/>
      <c r="M1369" s="40"/>
      <c r="N1369" s="58"/>
      <c r="O1369" s="61"/>
      <c r="W1369" s="98" t="b">
        <f t="shared" si="21"/>
        <v>0</v>
      </c>
      <c r="Y1369" s="32" t="str">
        <f>IF($W1369,VLOOKUP($B1369,项目阶段与里程碑!$B:$E,3,FALSE),"")</f>
        <v/>
      </c>
      <c r="Z1369" s="32" t="str">
        <f>IF($W1369,VLOOKUP($B1369,项目阶段与里程碑!$B:$E,4,FALSE),"")</f>
        <v/>
      </c>
      <c r="AA1369" t="e">
        <f>VLOOKUP(F1369,内部通讯录!$B:$F,5,FALSE)</f>
        <v>#N/A</v>
      </c>
      <c r="AB1369" t="str">
        <f>IFERROR(VLOOKUP($AA1369,项目参数!$I$14:$J$21,2,FALSE),"")</f>
        <v/>
      </c>
    </row>
    <row r="1370" spans="1:28">
      <c r="A1370" s="8"/>
      <c r="B1370" s="8"/>
      <c r="C1370" s="8"/>
      <c r="D1370" s="8"/>
      <c r="E1370" s="8"/>
      <c r="F1370" s="8"/>
      <c r="G1370" s="8"/>
      <c r="H1370" s="116"/>
      <c r="I1370" s="40"/>
      <c r="J1370" s="120" t="str">
        <f>IF(AND($H1370&gt;0,$I1370&lt;&gt;"",$I1370&gt;40000),IFERROR(WORKDAY.INTL($I1370,INT(($H1370+项目参数!$J$29-1)/项目参数!$J$29)-1,1,项目参数!$B$2:$B$200),WORKDAY($I1370,INT(($H1370+项目参数!$J$29-1)/项目参数!$J$29)-1,1)),"")</f>
        <v/>
      </c>
      <c r="K1370" s="121" t="str">
        <f>IF(AND($L1370&lt;&gt;"",$L1370&gt;40000,$M1370&lt;&gt;"",$M1370&gt;40000),(1+IFERROR(NETWORKDAYS.INTL($L1370,$M1370,1,项目参数!$B$2:$B$200),NETWORKDAYS($L1370,$M1370,1)))*项目参数!$J$29,"")</f>
        <v/>
      </c>
      <c r="L1370" s="40"/>
      <c r="M1370" s="40"/>
      <c r="N1370" s="58"/>
      <c r="O1370" s="61"/>
      <c r="W1370" s="98" t="b">
        <f t="shared" si="21"/>
        <v>0</v>
      </c>
      <c r="Y1370" s="32" t="str">
        <f>IF($W1370,VLOOKUP($B1370,项目阶段与里程碑!$B:$E,3,FALSE),"")</f>
        <v/>
      </c>
      <c r="Z1370" s="32" t="str">
        <f>IF($W1370,VLOOKUP($B1370,项目阶段与里程碑!$B:$E,4,FALSE),"")</f>
        <v/>
      </c>
      <c r="AA1370" t="e">
        <f>VLOOKUP(F1370,内部通讯录!$B:$F,5,FALSE)</f>
        <v>#N/A</v>
      </c>
      <c r="AB1370" t="str">
        <f>IFERROR(VLOOKUP($AA1370,项目参数!$I$14:$J$21,2,FALSE),"")</f>
        <v/>
      </c>
    </row>
    <row r="1371" spans="1:28">
      <c r="A1371" s="8"/>
      <c r="B1371" s="8"/>
      <c r="C1371" s="8"/>
      <c r="D1371" s="8"/>
      <c r="E1371" s="8"/>
      <c r="F1371" s="8"/>
      <c r="G1371" s="8"/>
      <c r="H1371" s="116"/>
      <c r="I1371" s="40"/>
      <c r="J1371" s="120" t="str">
        <f>IF(AND($H1371&gt;0,$I1371&lt;&gt;"",$I1371&gt;40000),IFERROR(WORKDAY.INTL($I1371,INT(($H1371+项目参数!$J$29-1)/项目参数!$J$29)-1,1,项目参数!$B$2:$B$200),WORKDAY($I1371,INT(($H1371+项目参数!$J$29-1)/项目参数!$J$29)-1,1)),"")</f>
        <v/>
      </c>
      <c r="K1371" s="121" t="str">
        <f>IF(AND($L1371&lt;&gt;"",$L1371&gt;40000,$M1371&lt;&gt;"",$M1371&gt;40000),(1+IFERROR(NETWORKDAYS.INTL($L1371,$M1371,1,项目参数!$B$2:$B$200),NETWORKDAYS($L1371,$M1371,1)))*项目参数!$J$29,"")</f>
        <v/>
      </c>
      <c r="L1371" s="40"/>
      <c r="M1371" s="40"/>
      <c r="N1371" s="58"/>
      <c r="O1371" s="61"/>
      <c r="W1371" s="98" t="b">
        <f t="shared" si="21"/>
        <v>0</v>
      </c>
      <c r="Y1371" s="32" t="str">
        <f>IF($W1371,VLOOKUP($B1371,项目阶段与里程碑!$B:$E,3,FALSE),"")</f>
        <v/>
      </c>
      <c r="Z1371" s="32" t="str">
        <f>IF($W1371,VLOOKUP($B1371,项目阶段与里程碑!$B:$E,4,FALSE),"")</f>
        <v/>
      </c>
      <c r="AA1371" t="e">
        <f>VLOOKUP(F1371,内部通讯录!$B:$F,5,FALSE)</f>
        <v>#N/A</v>
      </c>
      <c r="AB1371" t="str">
        <f>IFERROR(VLOOKUP($AA1371,项目参数!$I$14:$J$21,2,FALSE),"")</f>
        <v/>
      </c>
    </row>
    <row r="1372" spans="1:28">
      <c r="A1372" s="8"/>
      <c r="B1372" s="8"/>
      <c r="C1372" s="8"/>
      <c r="D1372" s="8"/>
      <c r="E1372" s="8"/>
      <c r="F1372" s="8"/>
      <c r="G1372" s="8"/>
      <c r="H1372" s="116"/>
      <c r="I1372" s="40"/>
      <c r="J1372" s="120" t="str">
        <f>IF(AND($H1372&gt;0,$I1372&lt;&gt;"",$I1372&gt;40000),IFERROR(WORKDAY.INTL($I1372,INT(($H1372+项目参数!$J$29-1)/项目参数!$J$29)-1,1,项目参数!$B$2:$B$200),WORKDAY($I1372,INT(($H1372+项目参数!$J$29-1)/项目参数!$J$29)-1,1)),"")</f>
        <v/>
      </c>
      <c r="K1372" s="121" t="str">
        <f>IF(AND($L1372&lt;&gt;"",$L1372&gt;40000,$M1372&lt;&gt;"",$M1372&gt;40000),(1+IFERROR(NETWORKDAYS.INTL($L1372,$M1372,1,项目参数!$B$2:$B$200),NETWORKDAYS($L1372,$M1372,1)))*项目参数!$J$29,"")</f>
        <v/>
      </c>
      <c r="L1372" s="40"/>
      <c r="M1372" s="40"/>
      <c r="N1372" s="58"/>
      <c r="O1372" s="61"/>
      <c r="W1372" s="98" t="b">
        <f t="shared" si="21"/>
        <v>0</v>
      </c>
      <c r="Y1372" s="32" t="str">
        <f>IF($W1372,VLOOKUP($B1372,项目阶段与里程碑!$B:$E,3,FALSE),"")</f>
        <v/>
      </c>
      <c r="Z1372" s="32" t="str">
        <f>IF($W1372,VLOOKUP($B1372,项目阶段与里程碑!$B:$E,4,FALSE),"")</f>
        <v/>
      </c>
      <c r="AA1372" t="e">
        <f>VLOOKUP(F1372,内部通讯录!$B:$F,5,FALSE)</f>
        <v>#N/A</v>
      </c>
      <c r="AB1372" t="str">
        <f>IFERROR(VLOOKUP($AA1372,项目参数!$I$14:$J$21,2,FALSE),"")</f>
        <v/>
      </c>
    </row>
    <row r="1373" spans="1:28">
      <c r="A1373" s="8"/>
      <c r="B1373" s="8"/>
      <c r="C1373" s="8"/>
      <c r="D1373" s="8"/>
      <c r="E1373" s="8"/>
      <c r="F1373" s="8"/>
      <c r="G1373" s="8"/>
      <c r="H1373" s="116"/>
      <c r="I1373" s="40"/>
      <c r="J1373" s="120" t="str">
        <f>IF(AND($H1373&gt;0,$I1373&lt;&gt;"",$I1373&gt;40000),IFERROR(WORKDAY.INTL($I1373,INT(($H1373+项目参数!$J$29-1)/项目参数!$J$29)-1,1,项目参数!$B$2:$B$200),WORKDAY($I1373,INT(($H1373+项目参数!$J$29-1)/项目参数!$J$29)-1,1)),"")</f>
        <v/>
      </c>
      <c r="K1373" s="121" t="str">
        <f>IF(AND($L1373&lt;&gt;"",$L1373&gt;40000,$M1373&lt;&gt;"",$M1373&gt;40000),(1+IFERROR(NETWORKDAYS.INTL($L1373,$M1373,1,项目参数!$B$2:$B$200),NETWORKDAYS($L1373,$M1373,1)))*项目参数!$J$29,"")</f>
        <v/>
      </c>
      <c r="L1373" s="40"/>
      <c r="M1373" s="40"/>
      <c r="N1373" s="58"/>
      <c r="O1373" s="61"/>
      <c r="W1373" s="98" t="b">
        <f t="shared" si="21"/>
        <v>0</v>
      </c>
      <c r="Y1373" s="32" t="str">
        <f>IF($W1373,VLOOKUP($B1373,项目阶段与里程碑!$B:$E,3,FALSE),"")</f>
        <v/>
      </c>
      <c r="Z1373" s="32" t="str">
        <f>IF($W1373,VLOOKUP($B1373,项目阶段与里程碑!$B:$E,4,FALSE),"")</f>
        <v/>
      </c>
      <c r="AA1373" t="e">
        <f>VLOOKUP(F1373,内部通讯录!$B:$F,5,FALSE)</f>
        <v>#N/A</v>
      </c>
      <c r="AB1373" t="str">
        <f>IFERROR(VLOOKUP($AA1373,项目参数!$I$14:$J$21,2,FALSE),"")</f>
        <v/>
      </c>
    </row>
    <row r="1374" spans="1:28">
      <c r="A1374" s="8"/>
      <c r="B1374" s="8"/>
      <c r="C1374" s="8"/>
      <c r="D1374" s="8"/>
      <c r="E1374" s="8"/>
      <c r="F1374" s="8"/>
      <c r="G1374" s="8"/>
      <c r="H1374" s="116"/>
      <c r="I1374" s="40"/>
      <c r="J1374" s="120" t="str">
        <f>IF(AND($H1374&gt;0,$I1374&lt;&gt;"",$I1374&gt;40000),IFERROR(WORKDAY.INTL($I1374,INT(($H1374+项目参数!$J$29-1)/项目参数!$J$29)-1,1,项目参数!$B$2:$B$200),WORKDAY($I1374,INT(($H1374+项目参数!$J$29-1)/项目参数!$J$29)-1,1)),"")</f>
        <v/>
      </c>
      <c r="K1374" s="121" t="str">
        <f>IF(AND($L1374&lt;&gt;"",$L1374&gt;40000,$M1374&lt;&gt;"",$M1374&gt;40000),(1+IFERROR(NETWORKDAYS.INTL($L1374,$M1374,1,项目参数!$B$2:$B$200),NETWORKDAYS($L1374,$M1374,1)))*项目参数!$J$29,"")</f>
        <v/>
      </c>
      <c r="L1374" s="40"/>
      <c r="M1374" s="40"/>
      <c r="N1374" s="58"/>
      <c r="O1374" s="61"/>
      <c r="W1374" s="98" t="b">
        <f t="shared" si="21"/>
        <v>0</v>
      </c>
      <c r="Y1374" s="32" t="str">
        <f>IF($W1374,VLOOKUP($B1374,项目阶段与里程碑!$B:$E,3,FALSE),"")</f>
        <v/>
      </c>
      <c r="Z1374" s="32" t="str">
        <f>IF($W1374,VLOOKUP($B1374,项目阶段与里程碑!$B:$E,4,FALSE),"")</f>
        <v/>
      </c>
      <c r="AA1374" t="e">
        <f>VLOOKUP(F1374,内部通讯录!$B:$F,5,FALSE)</f>
        <v>#N/A</v>
      </c>
      <c r="AB1374" t="str">
        <f>IFERROR(VLOOKUP($AA1374,项目参数!$I$14:$J$21,2,FALSE),"")</f>
        <v/>
      </c>
    </row>
    <row r="1375" spans="1:28">
      <c r="A1375" s="8"/>
      <c r="B1375" s="8"/>
      <c r="C1375" s="8"/>
      <c r="D1375" s="8"/>
      <c r="E1375" s="8"/>
      <c r="F1375" s="8"/>
      <c r="G1375" s="8"/>
      <c r="H1375" s="116"/>
      <c r="I1375" s="40"/>
      <c r="J1375" s="120" t="str">
        <f>IF(AND($H1375&gt;0,$I1375&lt;&gt;"",$I1375&gt;40000),IFERROR(WORKDAY.INTL($I1375,INT(($H1375+项目参数!$J$29-1)/项目参数!$J$29)-1,1,项目参数!$B$2:$B$200),WORKDAY($I1375,INT(($H1375+项目参数!$J$29-1)/项目参数!$J$29)-1,1)),"")</f>
        <v/>
      </c>
      <c r="K1375" s="121" t="str">
        <f>IF(AND($L1375&lt;&gt;"",$L1375&gt;40000,$M1375&lt;&gt;"",$M1375&gt;40000),(1+IFERROR(NETWORKDAYS.INTL($L1375,$M1375,1,项目参数!$B$2:$B$200),NETWORKDAYS($L1375,$M1375,1)))*项目参数!$J$29,"")</f>
        <v/>
      </c>
      <c r="L1375" s="40"/>
      <c r="M1375" s="40"/>
      <c r="N1375" s="58"/>
      <c r="O1375" s="61"/>
      <c r="W1375" s="98" t="b">
        <f t="shared" si="21"/>
        <v>0</v>
      </c>
      <c r="Y1375" s="32" t="str">
        <f>IF($W1375,VLOOKUP($B1375,项目阶段与里程碑!$B:$E,3,FALSE),"")</f>
        <v/>
      </c>
      <c r="Z1375" s="32" t="str">
        <f>IF($W1375,VLOOKUP($B1375,项目阶段与里程碑!$B:$E,4,FALSE),"")</f>
        <v/>
      </c>
      <c r="AA1375" t="e">
        <f>VLOOKUP(F1375,内部通讯录!$B:$F,5,FALSE)</f>
        <v>#N/A</v>
      </c>
      <c r="AB1375" t="str">
        <f>IFERROR(VLOOKUP($AA1375,项目参数!$I$14:$J$21,2,FALSE),"")</f>
        <v/>
      </c>
    </row>
    <row r="1376" spans="1:28">
      <c r="A1376" s="8"/>
      <c r="B1376" s="8"/>
      <c r="C1376" s="8"/>
      <c r="D1376" s="8"/>
      <c r="E1376" s="8"/>
      <c r="F1376" s="8"/>
      <c r="G1376" s="8"/>
      <c r="H1376" s="116"/>
      <c r="I1376" s="40"/>
      <c r="J1376" s="120" t="str">
        <f>IF(AND($H1376&gt;0,$I1376&lt;&gt;"",$I1376&gt;40000),IFERROR(WORKDAY.INTL($I1376,INT(($H1376+项目参数!$J$29-1)/项目参数!$J$29)-1,1,项目参数!$B$2:$B$200),WORKDAY($I1376,INT(($H1376+项目参数!$J$29-1)/项目参数!$J$29)-1,1)),"")</f>
        <v/>
      </c>
      <c r="K1376" s="121" t="str">
        <f>IF(AND($L1376&lt;&gt;"",$L1376&gt;40000,$M1376&lt;&gt;"",$M1376&gt;40000),(1+IFERROR(NETWORKDAYS.INTL($L1376,$M1376,1,项目参数!$B$2:$B$200),NETWORKDAYS($L1376,$M1376,1)))*项目参数!$J$29,"")</f>
        <v/>
      </c>
      <c r="L1376" s="40"/>
      <c r="M1376" s="40"/>
      <c r="N1376" s="58"/>
      <c r="O1376" s="61"/>
      <c r="W1376" s="98" t="b">
        <f t="shared" si="21"/>
        <v>0</v>
      </c>
      <c r="Y1376" s="32" t="str">
        <f>IF($W1376,VLOOKUP($B1376,项目阶段与里程碑!$B:$E,3,FALSE),"")</f>
        <v/>
      </c>
      <c r="Z1376" s="32" t="str">
        <f>IF($W1376,VLOOKUP($B1376,项目阶段与里程碑!$B:$E,4,FALSE),"")</f>
        <v/>
      </c>
      <c r="AA1376" t="e">
        <f>VLOOKUP(F1376,内部通讯录!$B:$F,5,FALSE)</f>
        <v>#N/A</v>
      </c>
      <c r="AB1376" t="str">
        <f>IFERROR(VLOOKUP($AA1376,项目参数!$I$14:$J$21,2,FALSE),"")</f>
        <v/>
      </c>
    </row>
    <row r="1377" spans="1:28">
      <c r="A1377" s="8"/>
      <c r="B1377" s="8"/>
      <c r="C1377" s="8"/>
      <c r="D1377" s="8"/>
      <c r="E1377" s="8"/>
      <c r="F1377" s="8"/>
      <c r="G1377" s="8"/>
      <c r="H1377" s="116"/>
      <c r="I1377" s="40"/>
      <c r="J1377" s="120" t="str">
        <f>IF(AND($H1377&gt;0,$I1377&lt;&gt;"",$I1377&gt;40000),IFERROR(WORKDAY.INTL($I1377,INT(($H1377+项目参数!$J$29-1)/项目参数!$J$29)-1,1,项目参数!$B$2:$B$200),WORKDAY($I1377,INT(($H1377+项目参数!$J$29-1)/项目参数!$J$29)-1,1)),"")</f>
        <v/>
      </c>
      <c r="K1377" s="121" t="str">
        <f>IF(AND($L1377&lt;&gt;"",$L1377&gt;40000,$M1377&lt;&gt;"",$M1377&gt;40000),(1+IFERROR(NETWORKDAYS.INTL($L1377,$M1377,1,项目参数!$B$2:$B$200),NETWORKDAYS($L1377,$M1377,1)))*项目参数!$J$29,"")</f>
        <v/>
      </c>
      <c r="L1377" s="40"/>
      <c r="M1377" s="40"/>
      <c r="N1377" s="58"/>
      <c r="O1377" s="61"/>
      <c r="W1377" s="98" t="b">
        <f t="shared" si="21"/>
        <v>0</v>
      </c>
      <c r="Y1377" s="32" t="str">
        <f>IF($W1377,VLOOKUP($B1377,项目阶段与里程碑!$B:$E,3,FALSE),"")</f>
        <v/>
      </c>
      <c r="Z1377" s="32" t="str">
        <f>IF($W1377,VLOOKUP($B1377,项目阶段与里程碑!$B:$E,4,FALSE),"")</f>
        <v/>
      </c>
      <c r="AA1377" t="e">
        <f>VLOOKUP(F1377,内部通讯录!$B:$F,5,FALSE)</f>
        <v>#N/A</v>
      </c>
      <c r="AB1377" t="str">
        <f>IFERROR(VLOOKUP($AA1377,项目参数!$I$14:$J$21,2,FALSE),"")</f>
        <v/>
      </c>
    </row>
    <row r="1378" spans="1:28">
      <c r="A1378" s="8"/>
      <c r="B1378" s="8"/>
      <c r="C1378" s="8"/>
      <c r="D1378" s="8"/>
      <c r="E1378" s="8"/>
      <c r="F1378" s="8"/>
      <c r="G1378" s="8"/>
      <c r="H1378" s="116"/>
      <c r="I1378" s="40"/>
      <c r="J1378" s="120" t="str">
        <f>IF(AND($H1378&gt;0,$I1378&lt;&gt;"",$I1378&gt;40000),IFERROR(WORKDAY.INTL($I1378,INT(($H1378+项目参数!$J$29-1)/项目参数!$J$29)-1,1,项目参数!$B$2:$B$200),WORKDAY($I1378,INT(($H1378+项目参数!$J$29-1)/项目参数!$J$29)-1,1)),"")</f>
        <v/>
      </c>
      <c r="K1378" s="121" t="str">
        <f>IF(AND($L1378&lt;&gt;"",$L1378&gt;40000,$M1378&lt;&gt;"",$M1378&gt;40000),(1+IFERROR(NETWORKDAYS.INTL($L1378,$M1378,1,项目参数!$B$2:$B$200),NETWORKDAYS($L1378,$M1378,1)))*项目参数!$J$29,"")</f>
        <v/>
      </c>
      <c r="L1378" s="40"/>
      <c r="M1378" s="40"/>
      <c r="N1378" s="58"/>
      <c r="O1378" s="61"/>
      <c r="W1378" s="98" t="b">
        <f t="shared" si="21"/>
        <v>0</v>
      </c>
      <c r="Y1378" s="32" t="str">
        <f>IF($W1378,VLOOKUP($B1378,项目阶段与里程碑!$B:$E,3,FALSE),"")</f>
        <v/>
      </c>
      <c r="Z1378" s="32" t="str">
        <f>IF($W1378,VLOOKUP($B1378,项目阶段与里程碑!$B:$E,4,FALSE),"")</f>
        <v/>
      </c>
      <c r="AA1378" t="e">
        <f>VLOOKUP(F1378,内部通讯录!$B:$F,5,FALSE)</f>
        <v>#N/A</v>
      </c>
      <c r="AB1378" t="str">
        <f>IFERROR(VLOOKUP($AA1378,项目参数!$I$14:$J$21,2,FALSE),"")</f>
        <v/>
      </c>
    </row>
    <row r="1379" spans="1:28">
      <c r="A1379" s="8"/>
      <c r="B1379" s="8"/>
      <c r="C1379" s="8"/>
      <c r="D1379" s="8"/>
      <c r="E1379" s="8"/>
      <c r="F1379" s="8"/>
      <c r="G1379" s="8"/>
      <c r="H1379" s="116"/>
      <c r="I1379" s="40"/>
      <c r="J1379" s="120" t="str">
        <f>IF(AND($H1379&gt;0,$I1379&lt;&gt;"",$I1379&gt;40000),IFERROR(WORKDAY.INTL($I1379,INT(($H1379+项目参数!$J$29-1)/项目参数!$J$29)-1,1,项目参数!$B$2:$B$200),WORKDAY($I1379,INT(($H1379+项目参数!$J$29-1)/项目参数!$J$29)-1,1)),"")</f>
        <v/>
      </c>
      <c r="K1379" s="121" t="str">
        <f>IF(AND($L1379&lt;&gt;"",$L1379&gt;40000,$M1379&lt;&gt;"",$M1379&gt;40000),(1+IFERROR(NETWORKDAYS.INTL($L1379,$M1379,1,项目参数!$B$2:$B$200),NETWORKDAYS($L1379,$M1379,1)))*项目参数!$J$29,"")</f>
        <v/>
      </c>
      <c r="L1379" s="40"/>
      <c r="M1379" s="40"/>
      <c r="N1379" s="58"/>
      <c r="O1379" s="61"/>
      <c r="W1379" s="98" t="b">
        <f t="shared" si="21"/>
        <v>0</v>
      </c>
      <c r="Y1379" s="32" t="str">
        <f>IF($W1379,VLOOKUP($B1379,项目阶段与里程碑!$B:$E,3,FALSE),"")</f>
        <v/>
      </c>
      <c r="Z1379" s="32" t="str">
        <f>IF($W1379,VLOOKUP($B1379,项目阶段与里程碑!$B:$E,4,FALSE),"")</f>
        <v/>
      </c>
      <c r="AA1379" t="e">
        <f>VLOOKUP(F1379,内部通讯录!$B:$F,5,FALSE)</f>
        <v>#N/A</v>
      </c>
      <c r="AB1379" t="str">
        <f>IFERROR(VLOOKUP($AA1379,项目参数!$I$14:$J$21,2,FALSE),"")</f>
        <v/>
      </c>
    </row>
    <row r="1380" spans="1:28">
      <c r="A1380" s="8"/>
      <c r="B1380" s="8"/>
      <c r="C1380" s="8"/>
      <c r="D1380" s="8"/>
      <c r="E1380" s="8"/>
      <c r="F1380" s="8"/>
      <c r="G1380" s="8"/>
      <c r="H1380" s="116"/>
      <c r="I1380" s="40"/>
      <c r="J1380" s="120" t="str">
        <f>IF(AND($H1380&gt;0,$I1380&lt;&gt;"",$I1380&gt;40000),IFERROR(WORKDAY.INTL($I1380,INT(($H1380+项目参数!$J$29-1)/项目参数!$J$29)-1,1,项目参数!$B$2:$B$200),WORKDAY($I1380,INT(($H1380+项目参数!$J$29-1)/项目参数!$J$29)-1,1)),"")</f>
        <v/>
      </c>
      <c r="K1380" s="121" t="str">
        <f>IF(AND($L1380&lt;&gt;"",$L1380&gt;40000,$M1380&lt;&gt;"",$M1380&gt;40000),(1+IFERROR(NETWORKDAYS.INTL($L1380,$M1380,1,项目参数!$B$2:$B$200),NETWORKDAYS($L1380,$M1380,1)))*项目参数!$J$29,"")</f>
        <v/>
      </c>
      <c r="L1380" s="40"/>
      <c r="M1380" s="40"/>
      <c r="N1380" s="58"/>
      <c r="O1380" s="61"/>
      <c r="W1380" s="98" t="b">
        <f t="shared" si="21"/>
        <v>0</v>
      </c>
      <c r="Y1380" s="32" t="str">
        <f>IF($W1380,VLOOKUP($B1380,项目阶段与里程碑!$B:$E,3,FALSE),"")</f>
        <v/>
      </c>
      <c r="Z1380" s="32" t="str">
        <f>IF($W1380,VLOOKUP($B1380,项目阶段与里程碑!$B:$E,4,FALSE),"")</f>
        <v/>
      </c>
      <c r="AA1380" t="e">
        <f>VLOOKUP(F1380,内部通讯录!$B:$F,5,FALSE)</f>
        <v>#N/A</v>
      </c>
      <c r="AB1380" t="str">
        <f>IFERROR(VLOOKUP($AA1380,项目参数!$I$14:$J$21,2,FALSE),"")</f>
        <v/>
      </c>
    </row>
    <row r="1381" spans="1:28">
      <c r="A1381" s="8"/>
      <c r="B1381" s="8"/>
      <c r="C1381" s="8"/>
      <c r="D1381" s="8"/>
      <c r="E1381" s="8"/>
      <c r="F1381" s="8"/>
      <c r="G1381" s="8"/>
      <c r="H1381" s="116"/>
      <c r="I1381" s="40"/>
      <c r="J1381" s="120" t="str">
        <f>IF(AND($H1381&gt;0,$I1381&lt;&gt;"",$I1381&gt;40000),IFERROR(WORKDAY.INTL($I1381,INT(($H1381+项目参数!$J$29-1)/项目参数!$J$29)-1,1,项目参数!$B$2:$B$200),WORKDAY($I1381,INT(($H1381+项目参数!$J$29-1)/项目参数!$J$29)-1,1)),"")</f>
        <v/>
      </c>
      <c r="K1381" s="121" t="str">
        <f>IF(AND($L1381&lt;&gt;"",$L1381&gt;40000,$M1381&lt;&gt;"",$M1381&gt;40000),(1+IFERROR(NETWORKDAYS.INTL($L1381,$M1381,1,项目参数!$B$2:$B$200),NETWORKDAYS($L1381,$M1381,1)))*项目参数!$J$29,"")</f>
        <v/>
      </c>
      <c r="L1381" s="40"/>
      <c r="M1381" s="40"/>
      <c r="N1381" s="58"/>
      <c r="O1381" s="61"/>
      <c r="W1381" s="98" t="b">
        <f t="shared" si="21"/>
        <v>0</v>
      </c>
      <c r="Y1381" s="32" t="str">
        <f>IF($W1381,VLOOKUP($B1381,项目阶段与里程碑!$B:$E,3,FALSE),"")</f>
        <v/>
      </c>
      <c r="Z1381" s="32" t="str">
        <f>IF($W1381,VLOOKUP($B1381,项目阶段与里程碑!$B:$E,4,FALSE),"")</f>
        <v/>
      </c>
      <c r="AA1381" t="e">
        <f>VLOOKUP(F1381,内部通讯录!$B:$F,5,FALSE)</f>
        <v>#N/A</v>
      </c>
      <c r="AB1381" t="str">
        <f>IFERROR(VLOOKUP($AA1381,项目参数!$I$14:$J$21,2,FALSE),"")</f>
        <v/>
      </c>
    </row>
    <row r="1382" spans="1:28">
      <c r="A1382" s="8"/>
      <c r="B1382" s="8"/>
      <c r="C1382" s="8"/>
      <c r="D1382" s="8"/>
      <c r="E1382" s="8"/>
      <c r="F1382" s="8"/>
      <c r="G1382" s="8"/>
      <c r="H1382" s="116"/>
      <c r="I1382" s="40"/>
      <c r="J1382" s="120" t="str">
        <f>IF(AND($H1382&gt;0,$I1382&lt;&gt;"",$I1382&gt;40000),IFERROR(WORKDAY.INTL($I1382,INT(($H1382+项目参数!$J$29-1)/项目参数!$J$29)-1,1,项目参数!$B$2:$B$200),WORKDAY($I1382,INT(($H1382+项目参数!$J$29-1)/项目参数!$J$29)-1,1)),"")</f>
        <v/>
      </c>
      <c r="K1382" s="121" t="str">
        <f>IF(AND($L1382&lt;&gt;"",$L1382&gt;40000,$M1382&lt;&gt;"",$M1382&gt;40000),(1+IFERROR(NETWORKDAYS.INTL($L1382,$M1382,1,项目参数!$B$2:$B$200),NETWORKDAYS($L1382,$M1382,1)))*项目参数!$J$29,"")</f>
        <v/>
      </c>
      <c r="L1382" s="40"/>
      <c r="M1382" s="40"/>
      <c r="N1382" s="58"/>
      <c r="O1382" s="61"/>
      <c r="W1382" s="98" t="b">
        <f t="shared" si="21"/>
        <v>0</v>
      </c>
      <c r="Y1382" s="32" t="str">
        <f>IF($W1382,VLOOKUP($B1382,项目阶段与里程碑!$B:$E,3,FALSE),"")</f>
        <v/>
      </c>
      <c r="Z1382" s="32" t="str">
        <f>IF($W1382,VLOOKUP($B1382,项目阶段与里程碑!$B:$E,4,FALSE),"")</f>
        <v/>
      </c>
      <c r="AA1382" t="e">
        <f>VLOOKUP(F1382,内部通讯录!$B:$F,5,FALSE)</f>
        <v>#N/A</v>
      </c>
      <c r="AB1382" t="str">
        <f>IFERROR(VLOOKUP($AA1382,项目参数!$I$14:$J$21,2,FALSE),"")</f>
        <v/>
      </c>
    </row>
    <row r="1383" spans="1:28">
      <c r="A1383" s="8"/>
      <c r="B1383" s="8"/>
      <c r="C1383" s="8"/>
      <c r="D1383" s="8"/>
      <c r="E1383" s="8"/>
      <c r="F1383" s="8"/>
      <c r="G1383" s="8"/>
      <c r="H1383" s="116"/>
      <c r="I1383" s="40"/>
      <c r="J1383" s="120" t="str">
        <f>IF(AND($H1383&gt;0,$I1383&lt;&gt;"",$I1383&gt;40000),IFERROR(WORKDAY.INTL($I1383,INT(($H1383+项目参数!$J$29-1)/项目参数!$J$29)-1,1,项目参数!$B$2:$B$200),WORKDAY($I1383,INT(($H1383+项目参数!$J$29-1)/项目参数!$J$29)-1,1)),"")</f>
        <v/>
      </c>
      <c r="K1383" s="121" t="str">
        <f>IF(AND($L1383&lt;&gt;"",$L1383&gt;40000,$M1383&lt;&gt;"",$M1383&gt;40000),(1+IFERROR(NETWORKDAYS.INTL($L1383,$M1383,1,项目参数!$B$2:$B$200),NETWORKDAYS($L1383,$M1383,1)))*项目参数!$J$29,"")</f>
        <v/>
      </c>
      <c r="L1383" s="40"/>
      <c r="M1383" s="40"/>
      <c r="N1383" s="58"/>
      <c r="O1383" s="61"/>
      <c r="W1383" s="98" t="b">
        <f t="shared" si="21"/>
        <v>0</v>
      </c>
      <c r="Y1383" s="32" t="str">
        <f>IF($W1383,VLOOKUP($B1383,项目阶段与里程碑!$B:$E,3,FALSE),"")</f>
        <v/>
      </c>
      <c r="Z1383" s="32" t="str">
        <f>IF($W1383,VLOOKUP($B1383,项目阶段与里程碑!$B:$E,4,FALSE),"")</f>
        <v/>
      </c>
      <c r="AA1383" t="e">
        <f>VLOOKUP(F1383,内部通讯录!$B:$F,5,FALSE)</f>
        <v>#N/A</v>
      </c>
      <c r="AB1383" t="str">
        <f>IFERROR(VLOOKUP($AA1383,项目参数!$I$14:$J$21,2,FALSE),"")</f>
        <v/>
      </c>
    </row>
    <row r="1384" spans="1:28">
      <c r="A1384" s="8"/>
      <c r="B1384" s="8"/>
      <c r="C1384" s="8"/>
      <c r="D1384" s="8"/>
      <c r="E1384" s="8"/>
      <c r="F1384" s="8"/>
      <c r="G1384" s="8"/>
      <c r="H1384" s="116"/>
      <c r="I1384" s="40"/>
      <c r="J1384" s="120" t="str">
        <f>IF(AND($H1384&gt;0,$I1384&lt;&gt;"",$I1384&gt;40000),IFERROR(WORKDAY.INTL($I1384,INT(($H1384+项目参数!$J$29-1)/项目参数!$J$29)-1,1,项目参数!$B$2:$B$200),WORKDAY($I1384,INT(($H1384+项目参数!$J$29-1)/项目参数!$J$29)-1,1)),"")</f>
        <v/>
      </c>
      <c r="K1384" s="121" t="str">
        <f>IF(AND($L1384&lt;&gt;"",$L1384&gt;40000,$M1384&lt;&gt;"",$M1384&gt;40000),(1+IFERROR(NETWORKDAYS.INTL($L1384,$M1384,1,项目参数!$B$2:$B$200),NETWORKDAYS($L1384,$M1384,1)))*项目参数!$J$29,"")</f>
        <v/>
      </c>
      <c r="L1384" s="40"/>
      <c r="M1384" s="40"/>
      <c r="N1384" s="58"/>
      <c r="O1384" s="61"/>
      <c r="W1384" s="98" t="b">
        <f t="shared" si="21"/>
        <v>0</v>
      </c>
      <c r="Y1384" s="32" t="str">
        <f>IF($W1384,VLOOKUP($B1384,项目阶段与里程碑!$B:$E,3,FALSE),"")</f>
        <v/>
      </c>
      <c r="Z1384" s="32" t="str">
        <f>IF($W1384,VLOOKUP($B1384,项目阶段与里程碑!$B:$E,4,FALSE),"")</f>
        <v/>
      </c>
      <c r="AA1384" t="e">
        <f>VLOOKUP(F1384,内部通讯录!$B:$F,5,FALSE)</f>
        <v>#N/A</v>
      </c>
      <c r="AB1384" t="str">
        <f>IFERROR(VLOOKUP($AA1384,项目参数!$I$14:$J$21,2,FALSE),"")</f>
        <v/>
      </c>
    </row>
    <row r="1385" spans="1:28">
      <c r="A1385" s="8"/>
      <c r="B1385" s="8"/>
      <c r="C1385" s="8"/>
      <c r="D1385" s="8"/>
      <c r="E1385" s="8"/>
      <c r="F1385" s="8"/>
      <c r="G1385" s="8"/>
      <c r="H1385" s="116"/>
      <c r="I1385" s="40"/>
      <c r="J1385" s="120" t="str">
        <f>IF(AND($H1385&gt;0,$I1385&lt;&gt;"",$I1385&gt;40000),IFERROR(WORKDAY.INTL($I1385,INT(($H1385+项目参数!$J$29-1)/项目参数!$J$29)-1,1,项目参数!$B$2:$B$200),WORKDAY($I1385,INT(($H1385+项目参数!$J$29-1)/项目参数!$J$29)-1,1)),"")</f>
        <v/>
      </c>
      <c r="K1385" s="121" t="str">
        <f>IF(AND($L1385&lt;&gt;"",$L1385&gt;40000,$M1385&lt;&gt;"",$M1385&gt;40000),(1+IFERROR(NETWORKDAYS.INTL($L1385,$M1385,1,项目参数!$B$2:$B$200),NETWORKDAYS($L1385,$M1385,1)))*项目参数!$J$29,"")</f>
        <v/>
      </c>
      <c r="L1385" s="40"/>
      <c r="M1385" s="40"/>
      <c r="N1385" s="58"/>
      <c r="O1385" s="61"/>
      <c r="W1385" s="98" t="b">
        <f t="shared" si="21"/>
        <v>0</v>
      </c>
      <c r="Y1385" s="32" t="str">
        <f>IF($W1385,VLOOKUP($B1385,项目阶段与里程碑!$B:$E,3,FALSE),"")</f>
        <v/>
      </c>
      <c r="Z1385" s="32" t="str">
        <f>IF($W1385,VLOOKUP($B1385,项目阶段与里程碑!$B:$E,4,FALSE),"")</f>
        <v/>
      </c>
      <c r="AA1385" t="e">
        <f>VLOOKUP(F1385,内部通讯录!$B:$F,5,FALSE)</f>
        <v>#N/A</v>
      </c>
      <c r="AB1385" t="str">
        <f>IFERROR(VLOOKUP($AA1385,项目参数!$I$14:$J$21,2,FALSE),"")</f>
        <v/>
      </c>
    </row>
    <row r="1386" spans="1:28">
      <c r="A1386" s="8"/>
      <c r="B1386" s="8"/>
      <c r="C1386" s="8"/>
      <c r="D1386" s="8"/>
      <c r="E1386" s="8"/>
      <c r="F1386" s="8"/>
      <c r="G1386" s="8"/>
      <c r="H1386" s="116"/>
      <c r="I1386" s="40"/>
      <c r="J1386" s="120" t="str">
        <f>IF(AND($H1386&gt;0,$I1386&lt;&gt;"",$I1386&gt;40000),IFERROR(WORKDAY.INTL($I1386,INT(($H1386+项目参数!$J$29-1)/项目参数!$J$29)-1,1,项目参数!$B$2:$B$200),WORKDAY($I1386,INT(($H1386+项目参数!$J$29-1)/项目参数!$J$29)-1,1)),"")</f>
        <v/>
      </c>
      <c r="K1386" s="121" t="str">
        <f>IF(AND($L1386&lt;&gt;"",$L1386&gt;40000,$M1386&lt;&gt;"",$M1386&gt;40000),(1+IFERROR(NETWORKDAYS.INTL($L1386,$M1386,1,项目参数!$B$2:$B$200),NETWORKDAYS($L1386,$M1386,1)))*项目参数!$J$29,"")</f>
        <v/>
      </c>
      <c r="L1386" s="40"/>
      <c r="M1386" s="40"/>
      <c r="N1386" s="58"/>
      <c r="O1386" s="61"/>
      <c r="W1386" s="98" t="b">
        <f t="shared" si="21"/>
        <v>0</v>
      </c>
      <c r="Y1386" s="32" t="str">
        <f>IF($W1386,VLOOKUP($B1386,项目阶段与里程碑!$B:$E,3,FALSE),"")</f>
        <v/>
      </c>
      <c r="Z1386" s="32" t="str">
        <f>IF($W1386,VLOOKUP($B1386,项目阶段与里程碑!$B:$E,4,FALSE),"")</f>
        <v/>
      </c>
      <c r="AA1386" t="e">
        <f>VLOOKUP(F1386,内部通讯录!$B:$F,5,FALSE)</f>
        <v>#N/A</v>
      </c>
      <c r="AB1386" t="str">
        <f>IFERROR(VLOOKUP($AA1386,项目参数!$I$14:$J$21,2,FALSE),"")</f>
        <v/>
      </c>
    </row>
    <row r="1387" spans="1:28">
      <c r="A1387" s="8"/>
      <c r="B1387" s="8"/>
      <c r="C1387" s="8"/>
      <c r="D1387" s="8"/>
      <c r="E1387" s="8"/>
      <c r="F1387" s="8"/>
      <c r="G1387" s="8"/>
      <c r="H1387" s="116"/>
      <c r="I1387" s="40"/>
      <c r="J1387" s="120" t="str">
        <f>IF(AND($H1387&gt;0,$I1387&lt;&gt;"",$I1387&gt;40000),IFERROR(WORKDAY.INTL($I1387,INT(($H1387+项目参数!$J$29-1)/项目参数!$J$29)-1,1,项目参数!$B$2:$B$200),WORKDAY($I1387,INT(($H1387+项目参数!$J$29-1)/项目参数!$J$29)-1,1)),"")</f>
        <v/>
      </c>
      <c r="K1387" s="121" t="str">
        <f>IF(AND($L1387&lt;&gt;"",$L1387&gt;40000,$M1387&lt;&gt;"",$M1387&gt;40000),(1+IFERROR(NETWORKDAYS.INTL($L1387,$M1387,1,项目参数!$B$2:$B$200),NETWORKDAYS($L1387,$M1387,1)))*项目参数!$J$29,"")</f>
        <v/>
      </c>
      <c r="L1387" s="40"/>
      <c r="M1387" s="40"/>
      <c r="N1387" s="58"/>
      <c r="O1387" s="61"/>
      <c r="W1387" s="98" t="b">
        <f t="shared" si="21"/>
        <v>0</v>
      </c>
      <c r="Y1387" s="32" t="str">
        <f>IF($W1387,VLOOKUP($B1387,项目阶段与里程碑!$B:$E,3,FALSE),"")</f>
        <v/>
      </c>
      <c r="Z1387" s="32" t="str">
        <f>IF($W1387,VLOOKUP($B1387,项目阶段与里程碑!$B:$E,4,FALSE),"")</f>
        <v/>
      </c>
      <c r="AA1387" t="e">
        <f>VLOOKUP(F1387,内部通讯录!$B:$F,5,FALSE)</f>
        <v>#N/A</v>
      </c>
      <c r="AB1387" t="str">
        <f>IFERROR(VLOOKUP($AA1387,项目参数!$I$14:$J$21,2,FALSE),"")</f>
        <v/>
      </c>
    </row>
    <row r="1388" spans="1:28">
      <c r="A1388" s="8"/>
      <c r="B1388" s="8"/>
      <c r="C1388" s="8"/>
      <c r="D1388" s="8"/>
      <c r="E1388" s="8"/>
      <c r="F1388" s="8"/>
      <c r="G1388" s="8"/>
      <c r="H1388" s="116"/>
      <c r="I1388" s="40"/>
      <c r="J1388" s="120" t="str">
        <f>IF(AND($H1388&gt;0,$I1388&lt;&gt;"",$I1388&gt;40000),IFERROR(WORKDAY.INTL($I1388,INT(($H1388+项目参数!$J$29-1)/项目参数!$J$29)-1,1,项目参数!$B$2:$B$200),WORKDAY($I1388,INT(($H1388+项目参数!$J$29-1)/项目参数!$J$29)-1,1)),"")</f>
        <v/>
      </c>
      <c r="K1388" s="121" t="str">
        <f>IF(AND($L1388&lt;&gt;"",$L1388&gt;40000,$M1388&lt;&gt;"",$M1388&gt;40000),(1+IFERROR(NETWORKDAYS.INTL($L1388,$M1388,1,项目参数!$B$2:$B$200),NETWORKDAYS($L1388,$M1388,1)))*项目参数!$J$29,"")</f>
        <v/>
      </c>
      <c r="L1388" s="40"/>
      <c r="M1388" s="40"/>
      <c r="N1388" s="58"/>
      <c r="O1388" s="61"/>
      <c r="W1388" s="98" t="b">
        <f t="shared" si="21"/>
        <v>0</v>
      </c>
      <c r="Y1388" s="32" t="str">
        <f>IF($W1388,VLOOKUP($B1388,项目阶段与里程碑!$B:$E,3,FALSE),"")</f>
        <v/>
      </c>
      <c r="Z1388" s="32" t="str">
        <f>IF($W1388,VLOOKUP($B1388,项目阶段与里程碑!$B:$E,4,FALSE),"")</f>
        <v/>
      </c>
      <c r="AA1388" t="e">
        <f>VLOOKUP(F1388,内部通讯录!$B:$F,5,FALSE)</f>
        <v>#N/A</v>
      </c>
      <c r="AB1388" t="str">
        <f>IFERROR(VLOOKUP($AA1388,项目参数!$I$14:$J$21,2,FALSE),"")</f>
        <v/>
      </c>
    </row>
    <row r="1389" spans="1:28">
      <c r="A1389" s="8"/>
      <c r="B1389" s="8"/>
      <c r="C1389" s="8"/>
      <c r="D1389" s="8"/>
      <c r="E1389" s="8"/>
      <c r="F1389" s="8"/>
      <c r="G1389" s="8"/>
      <c r="H1389" s="116"/>
      <c r="I1389" s="40"/>
      <c r="J1389" s="120" t="str">
        <f>IF(AND($H1389&gt;0,$I1389&lt;&gt;"",$I1389&gt;40000),IFERROR(WORKDAY.INTL($I1389,INT(($H1389+项目参数!$J$29-1)/项目参数!$J$29)-1,1,项目参数!$B$2:$B$200),WORKDAY($I1389,INT(($H1389+项目参数!$J$29-1)/项目参数!$J$29)-1,1)),"")</f>
        <v/>
      </c>
      <c r="K1389" s="121" t="str">
        <f>IF(AND($L1389&lt;&gt;"",$L1389&gt;40000,$M1389&lt;&gt;"",$M1389&gt;40000),(1+IFERROR(NETWORKDAYS.INTL($L1389,$M1389,1,项目参数!$B$2:$B$200),NETWORKDAYS($L1389,$M1389,1)))*项目参数!$J$29,"")</f>
        <v/>
      </c>
      <c r="L1389" s="40"/>
      <c r="M1389" s="40"/>
      <c r="N1389" s="58"/>
      <c r="O1389" s="61"/>
      <c r="W1389" s="98" t="b">
        <f t="shared" si="21"/>
        <v>0</v>
      </c>
      <c r="Y1389" s="32" t="str">
        <f>IF($W1389,VLOOKUP($B1389,项目阶段与里程碑!$B:$E,3,FALSE),"")</f>
        <v/>
      </c>
      <c r="Z1389" s="32" t="str">
        <f>IF($W1389,VLOOKUP($B1389,项目阶段与里程碑!$B:$E,4,FALSE),"")</f>
        <v/>
      </c>
      <c r="AA1389" t="e">
        <f>VLOOKUP(F1389,内部通讯录!$B:$F,5,FALSE)</f>
        <v>#N/A</v>
      </c>
      <c r="AB1389" t="str">
        <f>IFERROR(VLOOKUP($AA1389,项目参数!$I$14:$J$21,2,FALSE),"")</f>
        <v/>
      </c>
    </row>
    <row r="1390" spans="1:28">
      <c r="A1390" s="8"/>
      <c r="B1390" s="8"/>
      <c r="C1390" s="8"/>
      <c r="D1390" s="8"/>
      <c r="E1390" s="8"/>
      <c r="F1390" s="8"/>
      <c r="G1390" s="8"/>
      <c r="H1390" s="116"/>
      <c r="I1390" s="40"/>
      <c r="J1390" s="120" t="str">
        <f>IF(AND($H1390&gt;0,$I1390&lt;&gt;"",$I1390&gt;40000),IFERROR(WORKDAY.INTL($I1390,INT(($H1390+项目参数!$J$29-1)/项目参数!$J$29)-1,1,项目参数!$B$2:$B$200),WORKDAY($I1390,INT(($H1390+项目参数!$J$29-1)/项目参数!$J$29)-1,1)),"")</f>
        <v/>
      </c>
      <c r="K1390" s="121" t="str">
        <f>IF(AND($L1390&lt;&gt;"",$L1390&gt;40000,$M1390&lt;&gt;"",$M1390&gt;40000),(1+IFERROR(NETWORKDAYS.INTL($L1390,$M1390,1,项目参数!$B$2:$B$200),NETWORKDAYS($L1390,$M1390,1)))*项目参数!$J$29,"")</f>
        <v/>
      </c>
      <c r="L1390" s="40"/>
      <c r="M1390" s="40"/>
      <c r="N1390" s="58"/>
      <c r="O1390" s="61"/>
      <c r="W1390" s="98" t="b">
        <f t="shared" si="21"/>
        <v>0</v>
      </c>
      <c r="Y1390" s="32" t="str">
        <f>IF($W1390,VLOOKUP($B1390,项目阶段与里程碑!$B:$E,3,FALSE),"")</f>
        <v/>
      </c>
      <c r="Z1390" s="32" t="str">
        <f>IF($W1390,VLOOKUP($B1390,项目阶段与里程碑!$B:$E,4,FALSE),"")</f>
        <v/>
      </c>
      <c r="AA1390" t="e">
        <f>VLOOKUP(F1390,内部通讯录!$B:$F,5,FALSE)</f>
        <v>#N/A</v>
      </c>
      <c r="AB1390" t="str">
        <f>IFERROR(VLOOKUP($AA1390,项目参数!$I$14:$J$21,2,FALSE),"")</f>
        <v/>
      </c>
    </row>
    <row r="1391" spans="1:28">
      <c r="A1391" s="8"/>
      <c r="B1391" s="8"/>
      <c r="C1391" s="8"/>
      <c r="D1391" s="8"/>
      <c r="E1391" s="8"/>
      <c r="F1391" s="8"/>
      <c r="G1391" s="8"/>
      <c r="H1391" s="116"/>
      <c r="I1391" s="40"/>
      <c r="J1391" s="120" t="str">
        <f>IF(AND($H1391&gt;0,$I1391&lt;&gt;"",$I1391&gt;40000),IFERROR(WORKDAY.INTL($I1391,INT(($H1391+项目参数!$J$29-1)/项目参数!$J$29)-1,1,项目参数!$B$2:$B$200),WORKDAY($I1391,INT(($H1391+项目参数!$J$29-1)/项目参数!$J$29)-1,1)),"")</f>
        <v/>
      </c>
      <c r="K1391" s="121" t="str">
        <f>IF(AND($L1391&lt;&gt;"",$L1391&gt;40000,$M1391&lt;&gt;"",$M1391&gt;40000),(1+IFERROR(NETWORKDAYS.INTL($L1391,$M1391,1,项目参数!$B$2:$B$200),NETWORKDAYS($L1391,$M1391,1)))*项目参数!$J$29,"")</f>
        <v/>
      </c>
      <c r="L1391" s="40"/>
      <c r="M1391" s="40"/>
      <c r="N1391" s="58"/>
      <c r="O1391" s="61"/>
      <c r="W1391" s="98" t="b">
        <f t="shared" si="21"/>
        <v>0</v>
      </c>
      <c r="Y1391" s="32" t="str">
        <f>IF($W1391,VLOOKUP($B1391,项目阶段与里程碑!$B:$E,3,FALSE),"")</f>
        <v/>
      </c>
      <c r="Z1391" s="32" t="str">
        <f>IF($W1391,VLOOKUP($B1391,项目阶段与里程碑!$B:$E,4,FALSE),"")</f>
        <v/>
      </c>
      <c r="AA1391" t="e">
        <f>VLOOKUP(F1391,内部通讯录!$B:$F,5,FALSE)</f>
        <v>#N/A</v>
      </c>
      <c r="AB1391" t="str">
        <f>IFERROR(VLOOKUP($AA1391,项目参数!$I$14:$J$21,2,FALSE),"")</f>
        <v/>
      </c>
    </row>
    <row r="1392" spans="1:28">
      <c r="A1392" s="8"/>
      <c r="B1392" s="8"/>
      <c r="C1392" s="8"/>
      <c r="D1392" s="8"/>
      <c r="E1392" s="8"/>
      <c r="F1392" s="8"/>
      <c r="G1392" s="8"/>
      <c r="H1392" s="116"/>
      <c r="I1392" s="40"/>
      <c r="J1392" s="120" t="str">
        <f>IF(AND($H1392&gt;0,$I1392&lt;&gt;"",$I1392&gt;40000),IFERROR(WORKDAY.INTL($I1392,INT(($H1392+项目参数!$J$29-1)/项目参数!$J$29)-1,1,项目参数!$B$2:$B$200),WORKDAY($I1392,INT(($H1392+项目参数!$J$29-1)/项目参数!$J$29)-1,1)),"")</f>
        <v/>
      </c>
      <c r="K1392" s="121" t="str">
        <f>IF(AND($L1392&lt;&gt;"",$L1392&gt;40000,$M1392&lt;&gt;"",$M1392&gt;40000),(1+IFERROR(NETWORKDAYS.INTL($L1392,$M1392,1,项目参数!$B$2:$B$200),NETWORKDAYS($L1392,$M1392,1)))*项目参数!$J$29,"")</f>
        <v/>
      </c>
      <c r="L1392" s="40"/>
      <c r="M1392" s="40"/>
      <c r="N1392" s="58"/>
      <c r="O1392" s="61"/>
      <c r="W1392" s="98" t="b">
        <f t="shared" si="21"/>
        <v>0</v>
      </c>
      <c r="Y1392" s="32" t="str">
        <f>IF($W1392,VLOOKUP($B1392,项目阶段与里程碑!$B:$E,3,FALSE),"")</f>
        <v/>
      </c>
      <c r="Z1392" s="32" t="str">
        <f>IF($W1392,VLOOKUP($B1392,项目阶段与里程碑!$B:$E,4,FALSE),"")</f>
        <v/>
      </c>
      <c r="AA1392" t="e">
        <f>VLOOKUP(F1392,内部通讯录!$B:$F,5,FALSE)</f>
        <v>#N/A</v>
      </c>
      <c r="AB1392" t="str">
        <f>IFERROR(VLOOKUP($AA1392,项目参数!$I$14:$J$21,2,FALSE),"")</f>
        <v/>
      </c>
    </row>
    <row r="1393" spans="1:28">
      <c r="A1393" s="8"/>
      <c r="B1393" s="8"/>
      <c r="C1393" s="8"/>
      <c r="D1393" s="8"/>
      <c r="E1393" s="8"/>
      <c r="F1393" s="8"/>
      <c r="G1393" s="8"/>
      <c r="H1393" s="116"/>
      <c r="I1393" s="40"/>
      <c r="J1393" s="120" t="str">
        <f>IF(AND($H1393&gt;0,$I1393&lt;&gt;"",$I1393&gt;40000),IFERROR(WORKDAY.INTL($I1393,INT(($H1393+项目参数!$J$29-1)/项目参数!$J$29)-1,1,项目参数!$B$2:$B$200),WORKDAY($I1393,INT(($H1393+项目参数!$J$29-1)/项目参数!$J$29)-1,1)),"")</f>
        <v/>
      </c>
      <c r="K1393" s="121" t="str">
        <f>IF(AND($L1393&lt;&gt;"",$L1393&gt;40000,$M1393&lt;&gt;"",$M1393&gt;40000),(1+IFERROR(NETWORKDAYS.INTL($L1393,$M1393,1,项目参数!$B$2:$B$200),NETWORKDAYS($L1393,$M1393,1)))*项目参数!$J$29,"")</f>
        <v/>
      </c>
      <c r="L1393" s="40"/>
      <c r="M1393" s="40"/>
      <c r="N1393" s="58"/>
      <c r="O1393" s="61"/>
      <c r="W1393" s="98" t="b">
        <f t="shared" si="21"/>
        <v>0</v>
      </c>
      <c r="Y1393" s="32" t="str">
        <f>IF($W1393,VLOOKUP($B1393,项目阶段与里程碑!$B:$E,3,FALSE),"")</f>
        <v/>
      </c>
      <c r="Z1393" s="32" t="str">
        <f>IF($W1393,VLOOKUP($B1393,项目阶段与里程碑!$B:$E,4,FALSE),"")</f>
        <v/>
      </c>
      <c r="AA1393" t="e">
        <f>VLOOKUP(F1393,内部通讯录!$B:$F,5,FALSE)</f>
        <v>#N/A</v>
      </c>
      <c r="AB1393" t="str">
        <f>IFERROR(VLOOKUP($AA1393,项目参数!$I$14:$J$21,2,FALSE),"")</f>
        <v/>
      </c>
    </row>
    <row r="1394" spans="1:28">
      <c r="A1394" s="8"/>
      <c r="B1394" s="8"/>
      <c r="C1394" s="8"/>
      <c r="D1394" s="8"/>
      <c r="E1394" s="8"/>
      <c r="F1394" s="8"/>
      <c r="G1394" s="8"/>
      <c r="H1394" s="116"/>
      <c r="I1394" s="40"/>
      <c r="J1394" s="120" t="str">
        <f>IF(AND($H1394&gt;0,$I1394&lt;&gt;"",$I1394&gt;40000),IFERROR(WORKDAY.INTL($I1394,INT(($H1394+项目参数!$J$29-1)/项目参数!$J$29)-1,1,项目参数!$B$2:$B$200),WORKDAY($I1394,INT(($H1394+项目参数!$J$29-1)/项目参数!$J$29)-1,1)),"")</f>
        <v/>
      </c>
      <c r="K1394" s="121" t="str">
        <f>IF(AND($L1394&lt;&gt;"",$L1394&gt;40000,$M1394&lt;&gt;"",$M1394&gt;40000),(1+IFERROR(NETWORKDAYS.INTL($L1394,$M1394,1,项目参数!$B$2:$B$200),NETWORKDAYS($L1394,$M1394,1)))*项目参数!$J$29,"")</f>
        <v/>
      </c>
      <c r="L1394" s="40"/>
      <c r="M1394" s="40"/>
      <c r="N1394" s="58"/>
      <c r="O1394" s="61"/>
      <c r="W1394" s="98" t="b">
        <f t="shared" si="21"/>
        <v>0</v>
      </c>
      <c r="Y1394" s="32" t="str">
        <f>IF($W1394,VLOOKUP($B1394,项目阶段与里程碑!$B:$E,3,FALSE),"")</f>
        <v/>
      </c>
      <c r="Z1394" s="32" t="str">
        <f>IF($W1394,VLOOKUP($B1394,项目阶段与里程碑!$B:$E,4,FALSE),"")</f>
        <v/>
      </c>
      <c r="AA1394" t="e">
        <f>VLOOKUP(F1394,内部通讯录!$B:$F,5,FALSE)</f>
        <v>#N/A</v>
      </c>
      <c r="AB1394" t="str">
        <f>IFERROR(VLOOKUP($AA1394,项目参数!$I$14:$J$21,2,FALSE),"")</f>
        <v/>
      </c>
    </row>
    <row r="1395" spans="1:28">
      <c r="A1395" s="8"/>
      <c r="B1395" s="8"/>
      <c r="C1395" s="8"/>
      <c r="D1395" s="8"/>
      <c r="E1395" s="8"/>
      <c r="F1395" s="8"/>
      <c r="G1395" s="8"/>
      <c r="H1395" s="116"/>
      <c r="I1395" s="40"/>
      <c r="J1395" s="120" t="str">
        <f>IF(AND($H1395&gt;0,$I1395&lt;&gt;"",$I1395&gt;40000),IFERROR(WORKDAY.INTL($I1395,INT(($H1395+项目参数!$J$29-1)/项目参数!$J$29)-1,1,项目参数!$B$2:$B$200),WORKDAY($I1395,INT(($H1395+项目参数!$J$29-1)/项目参数!$J$29)-1,1)),"")</f>
        <v/>
      </c>
      <c r="K1395" s="121" t="str">
        <f>IF(AND($L1395&lt;&gt;"",$L1395&gt;40000,$M1395&lt;&gt;"",$M1395&gt;40000),(1+IFERROR(NETWORKDAYS.INTL($L1395,$M1395,1,项目参数!$B$2:$B$200),NETWORKDAYS($L1395,$M1395,1)))*项目参数!$J$29,"")</f>
        <v/>
      </c>
      <c r="L1395" s="40"/>
      <c r="M1395" s="40"/>
      <c r="N1395" s="58"/>
      <c r="O1395" s="61"/>
      <c r="W1395" s="98" t="b">
        <f t="shared" si="21"/>
        <v>0</v>
      </c>
      <c r="Y1395" s="32" t="str">
        <f>IF($W1395,VLOOKUP($B1395,项目阶段与里程碑!$B:$E,3,FALSE),"")</f>
        <v/>
      </c>
      <c r="Z1395" s="32" t="str">
        <f>IF($W1395,VLOOKUP($B1395,项目阶段与里程碑!$B:$E,4,FALSE),"")</f>
        <v/>
      </c>
      <c r="AA1395" t="e">
        <f>VLOOKUP(F1395,内部通讯录!$B:$F,5,FALSE)</f>
        <v>#N/A</v>
      </c>
      <c r="AB1395" t="str">
        <f>IFERROR(VLOOKUP($AA1395,项目参数!$I$14:$J$21,2,FALSE),"")</f>
        <v/>
      </c>
    </row>
    <row r="1396" spans="1:28">
      <c r="A1396" s="8"/>
      <c r="B1396" s="8"/>
      <c r="C1396" s="8"/>
      <c r="D1396" s="8"/>
      <c r="E1396" s="8"/>
      <c r="F1396" s="8"/>
      <c r="G1396" s="8"/>
      <c r="H1396" s="116"/>
      <c r="I1396" s="40"/>
      <c r="J1396" s="120" t="str">
        <f>IF(AND($H1396&gt;0,$I1396&lt;&gt;"",$I1396&gt;40000),IFERROR(WORKDAY.INTL($I1396,INT(($H1396+项目参数!$J$29-1)/项目参数!$J$29)-1,1,项目参数!$B$2:$B$200),WORKDAY($I1396,INT(($H1396+项目参数!$J$29-1)/项目参数!$J$29)-1,1)),"")</f>
        <v/>
      </c>
      <c r="K1396" s="121" t="str">
        <f>IF(AND($L1396&lt;&gt;"",$L1396&gt;40000,$M1396&lt;&gt;"",$M1396&gt;40000),(1+IFERROR(NETWORKDAYS.INTL($L1396,$M1396,1,项目参数!$B$2:$B$200),NETWORKDAYS($L1396,$M1396,1)))*项目参数!$J$29,"")</f>
        <v/>
      </c>
      <c r="L1396" s="40"/>
      <c r="M1396" s="40"/>
      <c r="N1396" s="58"/>
      <c r="O1396" s="61"/>
      <c r="W1396" s="98" t="b">
        <f t="shared" si="21"/>
        <v>0</v>
      </c>
      <c r="Y1396" s="32" t="str">
        <f>IF($W1396,VLOOKUP($B1396,项目阶段与里程碑!$B:$E,3,FALSE),"")</f>
        <v/>
      </c>
      <c r="Z1396" s="32" t="str">
        <f>IF($W1396,VLOOKUP($B1396,项目阶段与里程碑!$B:$E,4,FALSE),"")</f>
        <v/>
      </c>
      <c r="AA1396" t="e">
        <f>VLOOKUP(F1396,内部通讯录!$B:$F,5,FALSE)</f>
        <v>#N/A</v>
      </c>
      <c r="AB1396" t="str">
        <f>IFERROR(VLOOKUP($AA1396,项目参数!$I$14:$J$21,2,FALSE),"")</f>
        <v/>
      </c>
    </row>
    <row r="1397" spans="1:28">
      <c r="A1397" s="8"/>
      <c r="B1397" s="8"/>
      <c r="C1397" s="8"/>
      <c r="D1397" s="8"/>
      <c r="E1397" s="8"/>
      <c r="F1397" s="8"/>
      <c r="G1397" s="8"/>
      <c r="H1397" s="116"/>
      <c r="I1397" s="40"/>
      <c r="J1397" s="120" t="str">
        <f>IF(AND($H1397&gt;0,$I1397&lt;&gt;"",$I1397&gt;40000),IFERROR(WORKDAY.INTL($I1397,INT(($H1397+项目参数!$J$29-1)/项目参数!$J$29)-1,1,项目参数!$B$2:$B$200),WORKDAY($I1397,INT(($H1397+项目参数!$J$29-1)/项目参数!$J$29)-1,1)),"")</f>
        <v/>
      </c>
      <c r="K1397" s="121" t="str">
        <f>IF(AND($L1397&lt;&gt;"",$L1397&gt;40000,$M1397&lt;&gt;"",$M1397&gt;40000),(1+IFERROR(NETWORKDAYS.INTL($L1397,$M1397,1,项目参数!$B$2:$B$200),NETWORKDAYS($L1397,$M1397,1)))*项目参数!$J$29,"")</f>
        <v/>
      </c>
      <c r="L1397" s="40"/>
      <c r="M1397" s="40"/>
      <c r="N1397" s="58"/>
      <c r="O1397" s="61"/>
      <c r="W1397" s="98" t="b">
        <f t="shared" si="21"/>
        <v>0</v>
      </c>
      <c r="Y1397" s="32" t="str">
        <f>IF($W1397,VLOOKUP($B1397,项目阶段与里程碑!$B:$E,3,FALSE),"")</f>
        <v/>
      </c>
      <c r="Z1397" s="32" t="str">
        <f>IF($W1397,VLOOKUP($B1397,项目阶段与里程碑!$B:$E,4,FALSE),"")</f>
        <v/>
      </c>
      <c r="AA1397" t="e">
        <f>VLOOKUP(F1397,内部通讯录!$B:$F,5,FALSE)</f>
        <v>#N/A</v>
      </c>
      <c r="AB1397" t="str">
        <f>IFERROR(VLOOKUP($AA1397,项目参数!$I$14:$J$21,2,FALSE),"")</f>
        <v/>
      </c>
    </row>
    <row r="1398" spans="1:28">
      <c r="A1398" s="8"/>
      <c r="B1398" s="8"/>
      <c r="C1398" s="8"/>
      <c r="D1398" s="8"/>
      <c r="E1398" s="8"/>
      <c r="F1398" s="8"/>
      <c r="G1398" s="8"/>
      <c r="H1398" s="116"/>
      <c r="I1398" s="40"/>
      <c r="J1398" s="120" t="str">
        <f>IF(AND($H1398&gt;0,$I1398&lt;&gt;"",$I1398&gt;40000),IFERROR(WORKDAY.INTL($I1398,INT(($H1398+项目参数!$J$29-1)/项目参数!$J$29)-1,1,项目参数!$B$2:$B$200),WORKDAY($I1398,INT(($H1398+项目参数!$J$29-1)/项目参数!$J$29)-1,1)),"")</f>
        <v/>
      </c>
      <c r="K1398" s="121" t="str">
        <f>IF(AND($L1398&lt;&gt;"",$L1398&gt;40000,$M1398&lt;&gt;"",$M1398&gt;40000),(1+IFERROR(NETWORKDAYS.INTL($L1398,$M1398,1,项目参数!$B$2:$B$200),NETWORKDAYS($L1398,$M1398,1)))*项目参数!$J$29,"")</f>
        <v/>
      </c>
      <c r="L1398" s="40"/>
      <c r="M1398" s="40"/>
      <c r="N1398" s="58"/>
      <c r="O1398" s="61"/>
      <c r="W1398" s="98" t="b">
        <f t="shared" si="21"/>
        <v>0</v>
      </c>
      <c r="Y1398" s="32" t="str">
        <f>IF($W1398,VLOOKUP($B1398,项目阶段与里程碑!$B:$E,3,FALSE),"")</f>
        <v/>
      </c>
      <c r="Z1398" s="32" t="str">
        <f>IF($W1398,VLOOKUP($B1398,项目阶段与里程碑!$B:$E,4,FALSE),"")</f>
        <v/>
      </c>
      <c r="AA1398" t="e">
        <f>VLOOKUP(F1398,内部通讯录!$B:$F,5,FALSE)</f>
        <v>#N/A</v>
      </c>
      <c r="AB1398" t="str">
        <f>IFERROR(VLOOKUP($AA1398,项目参数!$I$14:$J$21,2,FALSE),"")</f>
        <v/>
      </c>
    </row>
    <row r="1399" spans="1:28">
      <c r="A1399" s="8"/>
      <c r="B1399" s="8"/>
      <c r="C1399" s="8"/>
      <c r="D1399" s="8"/>
      <c r="E1399" s="8"/>
      <c r="F1399" s="8"/>
      <c r="G1399" s="8"/>
      <c r="H1399" s="116"/>
      <c r="I1399" s="40"/>
      <c r="J1399" s="120" t="str">
        <f>IF(AND($H1399&gt;0,$I1399&lt;&gt;"",$I1399&gt;40000),IFERROR(WORKDAY.INTL($I1399,INT(($H1399+项目参数!$J$29-1)/项目参数!$J$29)-1,1,项目参数!$B$2:$B$200),WORKDAY($I1399,INT(($H1399+项目参数!$J$29-1)/项目参数!$J$29)-1,1)),"")</f>
        <v/>
      </c>
      <c r="K1399" s="121" t="str">
        <f>IF(AND($L1399&lt;&gt;"",$L1399&gt;40000,$M1399&lt;&gt;"",$M1399&gt;40000),(1+IFERROR(NETWORKDAYS.INTL($L1399,$M1399,1,项目参数!$B$2:$B$200),NETWORKDAYS($L1399,$M1399,1)))*项目参数!$J$29,"")</f>
        <v/>
      </c>
      <c r="L1399" s="40"/>
      <c r="M1399" s="40"/>
      <c r="N1399" s="58"/>
      <c r="O1399" s="61"/>
      <c r="W1399" s="98" t="b">
        <f t="shared" si="21"/>
        <v>0</v>
      </c>
      <c r="Y1399" s="32" t="str">
        <f>IF($W1399,VLOOKUP($B1399,项目阶段与里程碑!$B:$E,3,FALSE),"")</f>
        <v/>
      </c>
      <c r="Z1399" s="32" t="str">
        <f>IF($W1399,VLOOKUP($B1399,项目阶段与里程碑!$B:$E,4,FALSE),"")</f>
        <v/>
      </c>
      <c r="AA1399" t="e">
        <f>VLOOKUP(F1399,内部通讯录!$B:$F,5,FALSE)</f>
        <v>#N/A</v>
      </c>
      <c r="AB1399" t="str">
        <f>IFERROR(VLOOKUP($AA1399,项目参数!$I$14:$J$21,2,FALSE),"")</f>
        <v/>
      </c>
    </row>
    <row r="1400" spans="1:28">
      <c r="A1400" s="8"/>
      <c r="B1400" s="8"/>
      <c r="C1400" s="8"/>
      <c r="D1400" s="8"/>
      <c r="E1400" s="8"/>
      <c r="F1400" s="8"/>
      <c r="G1400" s="8"/>
      <c r="H1400" s="116"/>
      <c r="I1400" s="40"/>
      <c r="J1400" s="120" t="str">
        <f>IF(AND($H1400&gt;0,$I1400&lt;&gt;"",$I1400&gt;40000),IFERROR(WORKDAY.INTL($I1400,INT(($H1400+项目参数!$J$29-1)/项目参数!$J$29)-1,1,项目参数!$B$2:$B$200),WORKDAY($I1400,INT(($H1400+项目参数!$J$29-1)/项目参数!$J$29)-1,1)),"")</f>
        <v/>
      </c>
      <c r="K1400" s="121" t="str">
        <f>IF(AND($L1400&lt;&gt;"",$L1400&gt;40000,$M1400&lt;&gt;"",$M1400&gt;40000),(1+IFERROR(NETWORKDAYS.INTL($L1400,$M1400,1,项目参数!$B$2:$B$200),NETWORKDAYS($L1400,$M1400,1)))*项目参数!$J$29,"")</f>
        <v/>
      </c>
      <c r="L1400" s="40"/>
      <c r="M1400" s="40"/>
      <c r="N1400" s="58"/>
      <c r="O1400" s="61"/>
      <c r="W1400" s="98" t="b">
        <f t="shared" si="21"/>
        <v>0</v>
      </c>
      <c r="Y1400" s="32" t="str">
        <f>IF($W1400,VLOOKUP($B1400,项目阶段与里程碑!$B:$E,3,FALSE),"")</f>
        <v/>
      </c>
      <c r="Z1400" s="32" t="str">
        <f>IF($W1400,VLOOKUP($B1400,项目阶段与里程碑!$B:$E,4,FALSE),"")</f>
        <v/>
      </c>
      <c r="AA1400" t="e">
        <f>VLOOKUP(F1400,内部通讯录!$B:$F,5,FALSE)</f>
        <v>#N/A</v>
      </c>
      <c r="AB1400" t="str">
        <f>IFERROR(VLOOKUP($AA1400,项目参数!$I$14:$J$21,2,FALSE),"")</f>
        <v/>
      </c>
    </row>
    <row r="1401" spans="1:28">
      <c r="A1401" s="8"/>
      <c r="B1401" s="8"/>
      <c r="C1401" s="8"/>
      <c r="D1401" s="8"/>
      <c r="E1401" s="8"/>
      <c r="F1401" s="8"/>
      <c r="G1401" s="8"/>
      <c r="H1401" s="116"/>
      <c r="I1401" s="40"/>
      <c r="J1401" s="120" t="str">
        <f>IF(AND($H1401&gt;0,$I1401&lt;&gt;"",$I1401&gt;40000),IFERROR(WORKDAY.INTL($I1401,INT(($H1401+项目参数!$J$29-1)/项目参数!$J$29)-1,1,项目参数!$B$2:$B$200),WORKDAY($I1401,INT(($H1401+项目参数!$J$29-1)/项目参数!$J$29)-1,1)),"")</f>
        <v/>
      </c>
      <c r="K1401" s="121" t="str">
        <f>IF(AND($L1401&lt;&gt;"",$L1401&gt;40000,$M1401&lt;&gt;"",$M1401&gt;40000),(1+IFERROR(NETWORKDAYS.INTL($L1401,$M1401,1,项目参数!$B$2:$B$200),NETWORKDAYS($L1401,$M1401,1)))*项目参数!$J$29,"")</f>
        <v/>
      </c>
      <c r="L1401" s="40"/>
      <c r="M1401" s="40"/>
      <c r="N1401" s="58"/>
      <c r="O1401" s="61"/>
      <c r="W1401" s="98" t="b">
        <f t="shared" si="21"/>
        <v>0</v>
      </c>
      <c r="Y1401" s="32" t="str">
        <f>IF($W1401,VLOOKUP($B1401,项目阶段与里程碑!$B:$E,3,FALSE),"")</f>
        <v/>
      </c>
      <c r="Z1401" s="32" t="str">
        <f>IF($W1401,VLOOKUP($B1401,项目阶段与里程碑!$B:$E,4,FALSE),"")</f>
        <v/>
      </c>
      <c r="AA1401" t="e">
        <f>VLOOKUP(F1401,内部通讯录!$B:$F,5,FALSE)</f>
        <v>#N/A</v>
      </c>
      <c r="AB1401" t="str">
        <f>IFERROR(VLOOKUP($AA1401,项目参数!$I$14:$J$21,2,FALSE),"")</f>
        <v/>
      </c>
    </row>
    <row r="1402" spans="1:28">
      <c r="A1402" s="8"/>
      <c r="B1402" s="8"/>
      <c r="C1402" s="8"/>
      <c r="D1402" s="8"/>
      <c r="E1402" s="8"/>
      <c r="F1402" s="8"/>
      <c r="G1402" s="8"/>
      <c r="H1402" s="116"/>
      <c r="I1402" s="40"/>
      <c r="J1402" s="120" t="str">
        <f>IF(AND($H1402&gt;0,$I1402&lt;&gt;"",$I1402&gt;40000),IFERROR(WORKDAY.INTL($I1402,INT(($H1402+项目参数!$J$29-1)/项目参数!$J$29)-1,1,项目参数!$B$2:$B$200),WORKDAY($I1402,INT(($H1402+项目参数!$J$29-1)/项目参数!$J$29)-1,1)),"")</f>
        <v/>
      </c>
      <c r="K1402" s="121" t="str">
        <f>IF(AND($L1402&lt;&gt;"",$L1402&gt;40000,$M1402&lt;&gt;"",$M1402&gt;40000),(1+IFERROR(NETWORKDAYS.INTL($L1402,$M1402,1,项目参数!$B$2:$B$200),NETWORKDAYS($L1402,$M1402,1)))*项目参数!$J$29,"")</f>
        <v/>
      </c>
      <c r="L1402" s="40"/>
      <c r="M1402" s="40"/>
      <c r="N1402" s="58"/>
      <c r="O1402" s="61"/>
      <c r="W1402" s="98" t="b">
        <f t="shared" si="21"/>
        <v>0</v>
      </c>
      <c r="Y1402" s="32" t="str">
        <f>IF($W1402,VLOOKUP($B1402,项目阶段与里程碑!$B:$E,3,FALSE),"")</f>
        <v/>
      </c>
      <c r="Z1402" s="32" t="str">
        <f>IF($W1402,VLOOKUP($B1402,项目阶段与里程碑!$B:$E,4,FALSE),"")</f>
        <v/>
      </c>
      <c r="AA1402" t="e">
        <f>VLOOKUP(F1402,内部通讯录!$B:$F,5,FALSE)</f>
        <v>#N/A</v>
      </c>
      <c r="AB1402" t="str">
        <f>IFERROR(VLOOKUP($AA1402,项目参数!$I$14:$J$21,2,FALSE),"")</f>
        <v/>
      </c>
    </row>
    <row r="1403" spans="1:28">
      <c r="A1403" s="8"/>
      <c r="B1403" s="8"/>
      <c r="C1403" s="8"/>
      <c r="D1403" s="8"/>
      <c r="E1403" s="8"/>
      <c r="F1403" s="8"/>
      <c r="G1403" s="8"/>
      <c r="H1403" s="116"/>
      <c r="I1403" s="40"/>
      <c r="J1403" s="120" t="str">
        <f>IF(AND($H1403&gt;0,$I1403&lt;&gt;"",$I1403&gt;40000),IFERROR(WORKDAY.INTL($I1403,INT(($H1403+项目参数!$J$29-1)/项目参数!$J$29)-1,1,项目参数!$B$2:$B$200),WORKDAY($I1403,INT(($H1403+项目参数!$J$29-1)/项目参数!$J$29)-1,1)),"")</f>
        <v/>
      </c>
      <c r="K1403" s="121" t="str">
        <f>IF(AND($L1403&lt;&gt;"",$L1403&gt;40000,$M1403&lt;&gt;"",$M1403&gt;40000),(1+IFERROR(NETWORKDAYS.INTL($L1403,$M1403,1,项目参数!$B$2:$B$200),NETWORKDAYS($L1403,$M1403,1)))*项目参数!$J$29,"")</f>
        <v/>
      </c>
      <c r="L1403" s="40"/>
      <c r="M1403" s="40"/>
      <c r="N1403" s="58"/>
      <c r="O1403" s="61"/>
      <c r="W1403" s="98" t="b">
        <f t="shared" si="21"/>
        <v>0</v>
      </c>
      <c r="Y1403" s="32" t="str">
        <f>IF($W1403,VLOOKUP($B1403,项目阶段与里程碑!$B:$E,3,FALSE),"")</f>
        <v/>
      </c>
      <c r="Z1403" s="32" t="str">
        <f>IF($W1403,VLOOKUP($B1403,项目阶段与里程碑!$B:$E,4,FALSE),"")</f>
        <v/>
      </c>
      <c r="AA1403" t="e">
        <f>VLOOKUP(F1403,内部通讯录!$B:$F,5,FALSE)</f>
        <v>#N/A</v>
      </c>
      <c r="AB1403" t="str">
        <f>IFERROR(VLOOKUP($AA1403,项目参数!$I$14:$J$21,2,FALSE),"")</f>
        <v/>
      </c>
    </row>
    <row r="1404" spans="1:28">
      <c r="A1404" s="8"/>
      <c r="B1404" s="8"/>
      <c r="C1404" s="8"/>
      <c r="D1404" s="8"/>
      <c r="E1404" s="8"/>
      <c r="F1404" s="8"/>
      <c r="G1404" s="8"/>
      <c r="H1404" s="116"/>
      <c r="I1404" s="40"/>
      <c r="J1404" s="120" t="str">
        <f>IF(AND($H1404&gt;0,$I1404&lt;&gt;"",$I1404&gt;40000),IFERROR(WORKDAY.INTL($I1404,INT(($H1404+项目参数!$J$29-1)/项目参数!$J$29)-1,1,项目参数!$B$2:$B$200),WORKDAY($I1404,INT(($H1404+项目参数!$J$29-1)/项目参数!$J$29)-1,1)),"")</f>
        <v/>
      </c>
      <c r="K1404" s="121" t="str">
        <f>IF(AND($L1404&lt;&gt;"",$L1404&gt;40000,$M1404&lt;&gt;"",$M1404&gt;40000),(1+IFERROR(NETWORKDAYS.INTL($L1404,$M1404,1,项目参数!$B$2:$B$200),NETWORKDAYS($L1404,$M1404,1)))*项目参数!$J$29,"")</f>
        <v/>
      </c>
      <c r="L1404" s="40"/>
      <c r="M1404" s="40"/>
      <c r="N1404" s="58"/>
      <c r="O1404" s="61"/>
      <c r="W1404" s="98" t="b">
        <f t="shared" si="21"/>
        <v>0</v>
      </c>
      <c r="Y1404" s="32" t="str">
        <f>IF($W1404,VLOOKUP($B1404,项目阶段与里程碑!$B:$E,3,FALSE),"")</f>
        <v/>
      </c>
      <c r="Z1404" s="32" t="str">
        <f>IF($W1404,VLOOKUP($B1404,项目阶段与里程碑!$B:$E,4,FALSE),"")</f>
        <v/>
      </c>
      <c r="AA1404" t="e">
        <f>VLOOKUP(F1404,内部通讯录!$B:$F,5,FALSE)</f>
        <v>#N/A</v>
      </c>
      <c r="AB1404" t="str">
        <f>IFERROR(VLOOKUP($AA1404,项目参数!$I$14:$J$21,2,FALSE),"")</f>
        <v/>
      </c>
    </row>
    <row r="1405" spans="1:28">
      <c r="A1405" s="8"/>
      <c r="B1405" s="8"/>
      <c r="C1405" s="8"/>
      <c r="D1405" s="8"/>
      <c r="E1405" s="8"/>
      <c r="F1405" s="8"/>
      <c r="G1405" s="8"/>
      <c r="H1405" s="116"/>
      <c r="I1405" s="40"/>
      <c r="J1405" s="120" t="str">
        <f>IF(AND($H1405&gt;0,$I1405&lt;&gt;"",$I1405&gt;40000),IFERROR(WORKDAY.INTL($I1405,INT(($H1405+项目参数!$J$29-1)/项目参数!$J$29)-1,1,项目参数!$B$2:$B$200),WORKDAY($I1405,INT(($H1405+项目参数!$J$29-1)/项目参数!$J$29)-1,1)),"")</f>
        <v/>
      </c>
      <c r="K1405" s="121" t="str">
        <f>IF(AND($L1405&lt;&gt;"",$L1405&gt;40000,$M1405&lt;&gt;"",$M1405&gt;40000),(1+IFERROR(NETWORKDAYS.INTL($L1405,$M1405,1,项目参数!$B$2:$B$200),NETWORKDAYS($L1405,$M1405,1)))*项目参数!$J$29,"")</f>
        <v/>
      </c>
      <c r="L1405" s="40"/>
      <c r="M1405" s="40"/>
      <c r="N1405" s="58"/>
      <c r="O1405" s="61"/>
      <c r="W1405" s="98" t="b">
        <f t="shared" si="21"/>
        <v>0</v>
      </c>
      <c r="Y1405" s="32" t="str">
        <f>IF($W1405,VLOOKUP($B1405,项目阶段与里程碑!$B:$E,3,FALSE),"")</f>
        <v/>
      </c>
      <c r="Z1405" s="32" t="str">
        <f>IF($W1405,VLOOKUP($B1405,项目阶段与里程碑!$B:$E,4,FALSE),"")</f>
        <v/>
      </c>
      <c r="AA1405" t="e">
        <f>VLOOKUP(F1405,内部通讯录!$B:$F,5,FALSE)</f>
        <v>#N/A</v>
      </c>
      <c r="AB1405" t="str">
        <f>IFERROR(VLOOKUP($AA1405,项目参数!$I$14:$J$21,2,FALSE),"")</f>
        <v/>
      </c>
    </row>
    <row r="1406" spans="1:28">
      <c r="A1406" s="8"/>
      <c r="B1406" s="8"/>
      <c r="C1406" s="8"/>
      <c r="D1406" s="8"/>
      <c r="E1406" s="8"/>
      <c r="F1406" s="8"/>
      <c r="G1406" s="8"/>
      <c r="H1406" s="116"/>
      <c r="I1406" s="40"/>
      <c r="J1406" s="120" t="str">
        <f>IF(AND($H1406&gt;0,$I1406&lt;&gt;"",$I1406&gt;40000),IFERROR(WORKDAY.INTL($I1406,INT(($H1406+项目参数!$J$29-1)/项目参数!$J$29)-1,1,项目参数!$B$2:$B$200),WORKDAY($I1406,INT(($H1406+项目参数!$J$29-1)/项目参数!$J$29)-1,1)),"")</f>
        <v/>
      </c>
      <c r="K1406" s="121" t="str">
        <f>IF(AND($L1406&lt;&gt;"",$L1406&gt;40000,$M1406&lt;&gt;"",$M1406&gt;40000),(1+IFERROR(NETWORKDAYS.INTL($L1406,$M1406,1,项目参数!$B$2:$B$200),NETWORKDAYS($L1406,$M1406,1)))*项目参数!$J$29,"")</f>
        <v/>
      </c>
      <c r="L1406" s="40"/>
      <c r="M1406" s="40"/>
      <c r="N1406" s="58"/>
      <c r="O1406" s="61"/>
      <c r="W1406" s="98" t="b">
        <f t="shared" si="21"/>
        <v>0</v>
      </c>
      <c r="Y1406" s="32" t="str">
        <f>IF($W1406,VLOOKUP($B1406,项目阶段与里程碑!$B:$E,3,FALSE),"")</f>
        <v/>
      </c>
      <c r="Z1406" s="32" t="str">
        <f>IF($W1406,VLOOKUP($B1406,项目阶段与里程碑!$B:$E,4,FALSE),"")</f>
        <v/>
      </c>
      <c r="AA1406" t="e">
        <f>VLOOKUP(F1406,内部通讯录!$B:$F,5,FALSE)</f>
        <v>#N/A</v>
      </c>
      <c r="AB1406" t="str">
        <f>IFERROR(VLOOKUP($AA1406,项目参数!$I$14:$J$21,2,FALSE),"")</f>
        <v/>
      </c>
    </row>
    <row r="1407" spans="1:28">
      <c r="A1407" s="8"/>
      <c r="B1407" s="8"/>
      <c r="C1407" s="8"/>
      <c r="D1407" s="8"/>
      <c r="E1407" s="8"/>
      <c r="F1407" s="8"/>
      <c r="G1407" s="8"/>
      <c r="H1407" s="116"/>
      <c r="I1407" s="40"/>
      <c r="J1407" s="120" t="str">
        <f>IF(AND($H1407&gt;0,$I1407&lt;&gt;"",$I1407&gt;40000),IFERROR(WORKDAY.INTL($I1407,INT(($H1407+项目参数!$J$29-1)/项目参数!$J$29)-1,1,项目参数!$B$2:$B$200),WORKDAY($I1407,INT(($H1407+项目参数!$J$29-1)/项目参数!$J$29)-1,1)),"")</f>
        <v/>
      </c>
      <c r="K1407" s="121" t="str">
        <f>IF(AND($L1407&lt;&gt;"",$L1407&gt;40000,$M1407&lt;&gt;"",$M1407&gt;40000),(1+IFERROR(NETWORKDAYS.INTL($L1407,$M1407,1,项目参数!$B$2:$B$200),NETWORKDAYS($L1407,$M1407,1)))*项目参数!$J$29,"")</f>
        <v/>
      </c>
      <c r="L1407" s="40"/>
      <c r="M1407" s="40"/>
      <c r="N1407" s="58"/>
      <c r="O1407" s="61"/>
      <c r="W1407" s="98" t="b">
        <f t="shared" si="21"/>
        <v>0</v>
      </c>
      <c r="Y1407" s="32" t="str">
        <f>IF($W1407,VLOOKUP($B1407,项目阶段与里程碑!$B:$E,3,FALSE),"")</f>
        <v/>
      </c>
      <c r="Z1407" s="32" t="str">
        <f>IF($W1407,VLOOKUP($B1407,项目阶段与里程碑!$B:$E,4,FALSE),"")</f>
        <v/>
      </c>
      <c r="AA1407" t="e">
        <f>VLOOKUP(F1407,内部通讯录!$B:$F,5,FALSE)</f>
        <v>#N/A</v>
      </c>
      <c r="AB1407" t="str">
        <f>IFERROR(VLOOKUP($AA1407,项目参数!$I$14:$J$21,2,FALSE),"")</f>
        <v/>
      </c>
    </row>
    <row r="1408" spans="1:28">
      <c r="A1408" s="8"/>
      <c r="B1408" s="8"/>
      <c r="C1408" s="8"/>
      <c r="D1408" s="8"/>
      <c r="E1408" s="8"/>
      <c r="F1408" s="8"/>
      <c r="G1408" s="8"/>
      <c r="H1408" s="116"/>
      <c r="I1408" s="40"/>
      <c r="J1408" s="120" t="str">
        <f>IF(AND($H1408&gt;0,$I1408&lt;&gt;"",$I1408&gt;40000),IFERROR(WORKDAY.INTL($I1408,INT(($H1408+项目参数!$J$29-1)/项目参数!$J$29)-1,1,项目参数!$B$2:$B$200),WORKDAY($I1408,INT(($H1408+项目参数!$J$29-1)/项目参数!$J$29)-1,1)),"")</f>
        <v/>
      </c>
      <c r="K1408" s="121" t="str">
        <f>IF(AND($L1408&lt;&gt;"",$L1408&gt;40000,$M1408&lt;&gt;"",$M1408&gt;40000),(1+IFERROR(NETWORKDAYS.INTL($L1408,$M1408,1,项目参数!$B$2:$B$200),NETWORKDAYS($L1408,$M1408,1)))*项目参数!$J$29,"")</f>
        <v/>
      </c>
      <c r="L1408" s="40"/>
      <c r="M1408" s="40"/>
      <c r="N1408" s="58"/>
      <c r="O1408" s="61"/>
      <c r="W1408" s="98" t="b">
        <f t="shared" si="21"/>
        <v>0</v>
      </c>
      <c r="Y1408" s="32" t="str">
        <f>IF($W1408,VLOOKUP($B1408,项目阶段与里程碑!$B:$E,3,FALSE),"")</f>
        <v/>
      </c>
      <c r="Z1408" s="32" t="str">
        <f>IF($W1408,VLOOKUP($B1408,项目阶段与里程碑!$B:$E,4,FALSE),"")</f>
        <v/>
      </c>
      <c r="AA1408" t="e">
        <f>VLOOKUP(F1408,内部通讯录!$B:$F,5,FALSE)</f>
        <v>#N/A</v>
      </c>
      <c r="AB1408" t="str">
        <f>IFERROR(VLOOKUP($AA1408,项目参数!$I$14:$J$21,2,FALSE),"")</f>
        <v/>
      </c>
    </row>
    <row r="1409" spans="1:28">
      <c r="A1409" s="8"/>
      <c r="B1409" s="8"/>
      <c r="C1409" s="8"/>
      <c r="D1409" s="8"/>
      <c r="E1409" s="8"/>
      <c r="F1409" s="8"/>
      <c r="G1409" s="8"/>
      <c r="H1409" s="116"/>
      <c r="I1409" s="40"/>
      <c r="J1409" s="120" t="str">
        <f>IF(AND($H1409&gt;0,$I1409&lt;&gt;"",$I1409&gt;40000),IFERROR(WORKDAY.INTL($I1409,INT(($H1409+项目参数!$J$29-1)/项目参数!$J$29)-1,1,项目参数!$B$2:$B$200),WORKDAY($I1409,INT(($H1409+项目参数!$J$29-1)/项目参数!$J$29)-1,1)),"")</f>
        <v/>
      </c>
      <c r="K1409" s="121" t="str">
        <f>IF(AND($L1409&lt;&gt;"",$L1409&gt;40000,$M1409&lt;&gt;"",$M1409&gt;40000),(1+IFERROR(NETWORKDAYS.INTL($L1409,$M1409,1,项目参数!$B$2:$B$200),NETWORKDAYS($L1409,$M1409,1)))*项目参数!$J$29,"")</f>
        <v/>
      </c>
      <c r="L1409" s="40"/>
      <c r="M1409" s="40"/>
      <c r="N1409" s="58"/>
      <c r="O1409" s="61"/>
      <c r="W1409" s="98" t="b">
        <f t="shared" si="21"/>
        <v>0</v>
      </c>
      <c r="Y1409" s="32" t="str">
        <f>IF($W1409,VLOOKUP($B1409,项目阶段与里程碑!$B:$E,3,FALSE),"")</f>
        <v/>
      </c>
      <c r="Z1409" s="32" t="str">
        <f>IF($W1409,VLOOKUP($B1409,项目阶段与里程碑!$B:$E,4,FALSE),"")</f>
        <v/>
      </c>
      <c r="AA1409" t="e">
        <f>VLOOKUP(F1409,内部通讯录!$B:$F,5,FALSE)</f>
        <v>#N/A</v>
      </c>
      <c r="AB1409" t="str">
        <f>IFERROR(VLOOKUP($AA1409,项目参数!$I$14:$J$21,2,FALSE),"")</f>
        <v/>
      </c>
    </row>
    <row r="1410" spans="1:28">
      <c r="A1410" s="8"/>
      <c r="B1410" s="8"/>
      <c r="C1410" s="8"/>
      <c r="D1410" s="8"/>
      <c r="E1410" s="8"/>
      <c r="F1410" s="8"/>
      <c r="G1410" s="8"/>
      <c r="H1410" s="116"/>
      <c r="I1410" s="40"/>
      <c r="J1410" s="120" t="str">
        <f>IF(AND($H1410&gt;0,$I1410&lt;&gt;"",$I1410&gt;40000),IFERROR(WORKDAY.INTL($I1410,INT(($H1410+项目参数!$J$29-1)/项目参数!$J$29)-1,1,项目参数!$B$2:$B$200),WORKDAY($I1410,INT(($H1410+项目参数!$J$29-1)/项目参数!$J$29)-1,1)),"")</f>
        <v/>
      </c>
      <c r="K1410" s="121" t="str">
        <f>IF(AND($L1410&lt;&gt;"",$L1410&gt;40000,$M1410&lt;&gt;"",$M1410&gt;40000),(1+IFERROR(NETWORKDAYS.INTL($L1410,$M1410,1,项目参数!$B$2:$B$200),NETWORKDAYS($L1410,$M1410,1)))*项目参数!$J$29,"")</f>
        <v/>
      </c>
      <c r="L1410" s="40"/>
      <c r="M1410" s="40"/>
      <c r="N1410" s="58"/>
      <c r="O1410" s="61"/>
      <c r="W1410" s="98" t="b">
        <f t="shared" ref="W1410:W1473" si="22">AND(LEN(A1410)&gt;0,LEN(C1410)&gt;3,LEN(F1410)&gt;1,OR(I1410=0,AND(H1410&gt;0,I1410&gt;40000)),OR(L1410=0,L1410&gt;40000))</f>
        <v>0</v>
      </c>
      <c r="Y1410" s="32" t="str">
        <f>IF($W1410,VLOOKUP($B1410,项目阶段与里程碑!$B:$E,3,FALSE),"")</f>
        <v/>
      </c>
      <c r="Z1410" s="32" t="str">
        <f>IF($W1410,VLOOKUP($B1410,项目阶段与里程碑!$B:$E,4,FALSE),"")</f>
        <v/>
      </c>
      <c r="AA1410" t="e">
        <f>VLOOKUP(F1410,内部通讯录!$B:$F,5,FALSE)</f>
        <v>#N/A</v>
      </c>
      <c r="AB1410" t="str">
        <f>IFERROR(VLOOKUP($AA1410,项目参数!$I$14:$J$21,2,FALSE),"")</f>
        <v/>
      </c>
    </row>
    <row r="1411" spans="1:28">
      <c r="A1411" s="8"/>
      <c r="B1411" s="8"/>
      <c r="C1411" s="8"/>
      <c r="D1411" s="8"/>
      <c r="E1411" s="8"/>
      <c r="F1411" s="8"/>
      <c r="G1411" s="8"/>
      <c r="H1411" s="116"/>
      <c r="I1411" s="40"/>
      <c r="J1411" s="120" t="str">
        <f>IF(AND($H1411&gt;0,$I1411&lt;&gt;"",$I1411&gt;40000),IFERROR(WORKDAY.INTL($I1411,INT(($H1411+项目参数!$J$29-1)/项目参数!$J$29)-1,1,项目参数!$B$2:$B$200),WORKDAY($I1411,INT(($H1411+项目参数!$J$29-1)/项目参数!$J$29)-1,1)),"")</f>
        <v/>
      </c>
      <c r="K1411" s="121" t="str">
        <f>IF(AND($L1411&lt;&gt;"",$L1411&gt;40000,$M1411&lt;&gt;"",$M1411&gt;40000),(1+IFERROR(NETWORKDAYS.INTL($L1411,$M1411,1,项目参数!$B$2:$B$200),NETWORKDAYS($L1411,$M1411,1)))*项目参数!$J$29,"")</f>
        <v/>
      </c>
      <c r="L1411" s="40"/>
      <c r="M1411" s="40"/>
      <c r="N1411" s="58"/>
      <c r="O1411" s="61"/>
      <c r="W1411" s="98" t="b">
        <f t="shared" si="22"/>
        <v>0</v>
      </c>
      <c r="Y1411" s="32" t="str">
        <f>IF($W1411,VLOOKUP($B1411,项目阶段与里程碑!$B:$E,3,FALSE),"")</f>
        <v/>
      </c>
      <c r="Z1411" s="32" t="str">
        <f>IF($W1411,VLOOKUP($B1411,项目阶段与里程碑!$B:$E,4,FALSE),"")</f>
        <v/>
      </c>
      <c r="AA1411" t="e">
        <f>VLOOKUP(F1411,内部通讯录!$B:$F,5,FALSE)</f>
        <v>#N/A</v>
      </c>
      <c r="AB1411" t="str">
        <f>IFERROR(VLOOKUP($AA1411,项目参数!$I$14:$J$21,2,FALSE),"")</f>
        <v/>
      </c>
    </row>
    <row r="1412" spans="1:28">
      <c r="A1412" s="8"/>
      <c r="B1412" s="8"/>
      <c r="C1412" s="8"/>
      <c r="D1412" s="8"/>
      <c r="E1412" s="8"/>
      <c r="F1412" s="8"/>
      <c r="G1412" s="8"/>
      <c r="H1412" s="116"/>
      <c r="I1412" s="40"/>
      <c r="J1412" s="120" t="str">
        <f>IF(AND($H1412&gt;0,$I1412&lt;&gt;"",$I1412&gt;40000),IFERROR(WORKDAY.INTL($I1412,INT(($H1412+项目参数!$J$29-1)/项目参数!$J$29)-1,1,项目参数!$B$2:$B$200),WORKDAY($I1412,INT(($H1412+项目参数!$J$29-1)/项目参数!$J$29)-1,1)),"")</f>
        <v/>
      </c>
      <c r="K1412" s="121" t="str">
        <f>IF(AND($L1412&lt;&gt;"",$L1412&gt;40000,$M1412&lt;&gt;"",$M1412&gt;40000),(1+IFERROR(NETWORKDAYS.INTL($L1412,$M1412,1,项目参数!$B$2:$B$200),NETWORKDAYS($L1412,$M1412,1)))*项目参数!$J$29,"")</f>
        <v/>
      </c>
      <c r="L1412" s="40"/>
      <c r="M1412" s="40"/>
      <c r="N1412" s="58"/>
      <c r="O1412" s="61"/>
      <c r="W1412" s="98" t="b">
        <f t="shared" si="22"/>
        <v>0</v>
      </c>
      <c r="Y1412" s="32" t="str">
        <f>IF($W1412,VLOOKUP($B1412,项目阶段与里程碑!$B:$E,3,FALSE),"")</f>
        <v/>
      </c>
      <c r="Z1412" s="32" t="str">
        <f>IF($W1412,VLOOKUP($B1412,项目阶段与里程碑!$B:$E,4,FALSE),"")</f>
        <v/>
      </c>
      <c r="AA1412" t="e">
        <f>VLOOKUP(F1412,内部通讯录!$B:$F,5,FALSE)</f>
        <v>#N/A</v>
      </c>
      <c r="AB1412" t="str">
        <f>IFERROR(VLOOKUP($AA1412,项目参数!$I$14:$J$21,2,FALSE),"")</f>
        <v/>
      </c>
    </row>
    <row r="1413" spans="1:28">
      <c r="A1413" s="8"/>
      <c r="B1413" s="8"/>
      <c r="C1413" s="8"/>
      <c r="D1413" s="8"/>
      <c r="E1413" s="8"/>
      <c r="F1413" s="8"/>
      <c r="G1413" s="8"/>
      <c r="H1413" s="116"/>
      <c r="I1413" s="40"/>
      <c r="J1413" s="120" t="str">
        <f>IF(AND($H1413&gt;0,$I1413&lt;&gt;"",$I1413&gt;40000),IFERROR(WORKDAY.INTL($I1413,INT(($H1413+项目参数!$J$29-1)/项目参数!$J$29)-1,1,项目参数!$B$2:$B$200),WORKDAY($I1413,INT(($H1413+项目参数!$J$29-1)/项目参数!$J$29)-1,1)),"")</f>
        <v/>
      </c>
      <c r="K1413" s="121" t="str">
        <f>IF(AND($L1413&lt;&gt;"",$L1413&gt;40000,$M1413&lt;&gt;"",$M1413&gt;40000),(1+IFERROR(NETWORKDAYS.INTL($L1413,$M1413,1,项目参数!$B$2:$B$200),NETWORKDAYS($L1413,$M1413,1)))*项目参数!$J$29,"")</f>
        <v/>
      </c>
      <c r="L1413" s="40"/>
      <c r="M1413" s="40"/>
      <c r="N1413" s="58"/>
      <c r="O1413" s="61"/>
      <c r="W1413" s="98" t="b">
        <f t="shared" si="22"/>
        <v>0</v>
      </c>
      <c r="Y1413" s="32" t="str">
        <f>IF($W1413,VLOOKUP($B1413,项目阶段与里程碑!$B:$E,3,FALSE),"")</f>
        <v/>
      </c>
      <c r="Z1413" s="32" t="str">
        <f>IF($W1413,VLOOKUP($B1413,项目阶段与里程碑!$B:$E,4,FALSE),"")</f>
        <v/>
      </c>
      <c r="AA1413" t="e">
        <f>VLOOKUP(F1413,内部通讯录!$B:$F,5,FALSE)</f>
        <v>#N/A</v>
      </c>
      <c r="AB1413" t="str">
        <f>IFERROR(VLOOKUP($AA1413,项目参数!$I$14:$J$21,2,FALSE),"")</f>
        <v/>
      </c>
    </row>
    <row r="1414" spans="1:28">
      <c r="A1414" s="8"/>
      <c r="B1414" s="8"/>
      <c r="C1414" s="8"/>
      <c r="D1414" s="8"/>
      <c r="E1414" s="8"/>
      <c r="F1414" s="8"/>
      <c r="G1414" s="8"/>
      <c r="H1414" s="116"/>
      <c r="I1414" s="40"/>
      <c r="J1414" s="120" t="str">
        <f>IF(AND($H1414&gt;0,$I1414&lt;&gt;"",$I1414&gt;40000),IFERROR(WORKDAY.INTL($I1414,INT(($H1414+项目参数!$J$29-1)/项目参数!$J$29)-1,1,项目参数!$B$2:$B$200),WORKDAY($I1414,INT(($H1414+项目参数!$J$29-1)/项目参数!$J$29)-1,1)),"")</f>
        <v/>
      </c>
      <c r="K1414" s="121" t="str">
        <f>IF(AND($L1414&lt;&gt;"",$L1414&gt;40000,$M1414&lt;&gt;"",$M1414&gt;40000),(1+IFERROR(NETWORKDAYS.INTL($L1414,$M1414,1,项目参数!$B$2:$B$200),NETWORKDAYS($L1414,$M1414,1)))*项目参数!$J$29,"")</f>
        <v/>
      </c>
      <c r="L1414" s="40"/>
      <c r="M1414" s="40"/>
      <c r="N1414" s="58"/>
      <c r="O1414" s="61"/>
      <c r="W1414" s="98" t="b">
        <f t="shared" si="22"/>
        <v>0</v>
      </c>
      <c r="Y1414" s="32" t="str">
        <f>IF($W1414,VLOOKUP($B1414,项目阶段与里程碑!$B:$E,3,FALSE),"")</f>
        <v/>
      </c>
      <c r="Z1414" s="32" t="str">
        <f>IF($W1414,VLOOKUP($B1414,项目阶段与里程碑!$B:$E,4,FALSE),"")</f>
        <v/>
      </c>
      <c r="AA1414" t="e">
        <f>VLOOKUP(F1414,内部通讯录!$B:$F,5,FALSE)</f>
        <v>#N/A</v>
      </c>
      <c r="AB1414" t="str">
        <f>IFERROR(VLOOKUP($AA1414,项目参数!$I$14:$J$21,2,FALSE),"")</f>
        <v/>
      </c>
    </row>
    <row r="1415" spans="1:28">
      <c r="A1415" s="8"/>
      <c r="B1415" s="8"/>
      <c r="C1415" s="8"/>
      <c r="D1415" s="8"/>
      <c r="E1415" s="8"/>
      <c r="F1415" s="8"/>
      <c r="G1415" s="8"/>
      <c r="H1415" s="116"/>
      <c r="I1415" s="40"/>
      <c r="J1415" s="120" t="str">
        <f>IF(AND($H1415&gt;0,$I1415&lt;&gt;"",$I1415&gt;40000),IFERROR(WORKDAY.INTL($I1415,INT(($H1415+项目参数!$J$29-1)/项目参数!$J$29)-1,1,项目参数!$B$2:$B$200),WORKDAY($I1415,INT(($H1415+项目参数!$J$29-1)/项目参数!$J$29)-1,1)),"")</f>
        <v/>
      </c>
      <c r="K1415" s="121" t="str">
        <f>IF(AND($L1415&lt;&gt;"",$L1415&gt;40000,$M1415&lt;&gt;"",$M1415&gt;40000),(1+IFERROR(NETWORKDAYS.INTL($L1415,$M1415,1,项目参数!$B$2:$B$200),NETWORKDAYS($L1415,$M1415,1)))*项目参数!$J$29,"")</f>
        <v/>
      </c>
      <c r="L1415" s="40"/>
      <c r="M1415" s="40"/>
      <c r="N1415" s="58"/>
      <c r="O1415" s="61"/>
      <c r="W1415" s="98" t="b">
        <f t="shared" si="22"/>
        <v>0</v>
      </c>
      <c r="Y1415" s="32" t="str">
        <f>IF($W1415,VLOOKUP($B1415,项目阶段与里程碑!$B:$E,3,FALSE),"")</f>
        <v/>
      </c>
      <c r="Z1415" s="32" t="str">
        <f>IF($W1415,VLOOKUP($B1415,项目阶段与里程碑!$B:$E,4,FALSE),"")</f>
        <v/>
      </c>
      <c r="AA1415" t="e">
        <f>VLOOKUP(F1415,内部通讯录!$B:$F,5,FALSE)</f>
        <v>#N/A</v>
      </c>
      <c r="AB1415" t="str">
        <f>IFERROR(VLOOKUP($AA1415,项目参数!$I$14:$J$21,2,FALSE),"")</f>
        <v/>
      </c>
    </row>
    <row r="1416" spans="1:28">
      <c r="A1416" s="8"/>
      <c r="B1416" s="8"/>
      <c r="C1416" s="8"/>
      <c r="D1416" s="8"/>
      <c r="E1416" s="8"/>
      <c r="F1416" s="8"/>
      <c r="G1416" s="8"/>
      <c r="H1416" s="116"/>
      <c r="I1416" s="40"/>
      <c r="J1416" s="120" t="str">
        <f>IF(AND($H1416&gt;0,$I1416&lt;&gt;"",$I1416&gt;40000),IFERROR(WORKDAY.INTL($I1416,INT(($H1416+项目参数!$J$29-1)/项目参数!$J$29)-1,1,项目参数!$B$2:$B$200),WORKDAY($I1416,INT(($H1416+项目参数!$J$29-1)/项目参数!$J$29)-1,1)),"")</f>
        <v/>
      </c>
      <c r="K1416" s="121" t="str">
        <f>IF(AND($L1416&lt;&gt;"",$L1416&gt;40000,$M1416&lt;&gt;"",$M1416&gt;40000),(1+IFERROR(NETWORKDAYS.INTL($L1416,$M1416,1,项目参数!$B$2:$B$200),NETWORKDAYS($L1416,$M1416,1)))*项目参数!$J$29,"")</f>
        <v/>
      </c>
      <c r="L1416" s="40"/>
      <c r="M1416" s="40"/>
      <c r="N1416" s="58"/>
      <c r="O1416" s="61"/>
      <c r="W1416" s="98" t="b">
        <f t="shared" si="22"/>
        <v>0</v>
      </c>
      <c r="Y1416" s="32" t="str">
        <f>IF($W1416,VLOOKUP($B1416,项目阶段与里程碑!$B:$E,3,FALSE),"")</f>
        <v/>
      </c>
      <c r="Z1416" s="32" t="str">
        <f>IF($W1416,VLOOKUP($B1416,项目阶段与里程碑!$B:$E,4,FALSE),"")</f>
        <v/>
      </c>
      <c r="AA1416" t="e">
        <f>VLOOKUP(F1416,内部通讯录!$B:$F,5,FALSE)</f>
        <v>#N/A</v>
      </c>
      <c r="AB1416" t="str">
        <f>IFERROR(VLOOKUP($AA1416,项目参数!$I$14:$J$21,2,FALSE),"")</f>
        <v/>
      </c>
    </row>
    <row r="1417" spans="1:28">
      <c r="A1417" s="8"/>
      <c r="B1417" s="8"/>
      <c r="C1417" s="8"/>
      <c r="D1417" s="8"/>
      <c r="E1417" s="8"/>
      <c r="F1417" s="8"/>
      <c r="G1417" s="8"/>
      <c r="H1417" s="116"/>
      <c r="I1417" s="40"/>
      <c r="J1417" s="120" t="str">
        <f>IF(AND($H1417&gt;0,$I1417&lt;&gt;"",$I1417&gt;40000),IFERROR(WORKDAY.INTL($I1417,INT(($H1417+项目参数!$J$29-1)/项目参数!$J$29)-1,1,项目参数!$B$2:$B$200),WORKDAY($I1417,INT(($H1417+项目参数!$J$29-1)/项目参数!$J$29)-1,1)),"")</f>
        <v/>
      </c>
      <c r="K1417" s="121" t="str">
        <f>IF(AND($L1417&lt;&gt;"",$L1417&gt;40000,$M1417&lt;&gt;"",$M1417&gt;40000),(1+IFERROR(NETWORKDAYS.INTL($L1417,$M1417,1,项目参数!$B$2:$B$200),NETWORKDAYS($L1417,$M1417,1)))*项目参数!$J$29,"")</f>
        <v/>
      </c>
      <c r="L1417" s="40"/>
      <c r="M1417" s="40"/>
      <c r="N1417" s="58"/>
      <c r="O1417" s="61"/>
      <c r="W1417" s="98" t="b">
        <f t="shared" si="22"/>
        <v>0</v>
      </c>
      <c r="Y1417" s="32" t="str">
        <f>IF($W1417,VLOOKUP($B1417,项目阶段与里程碑!$B:$E,3,FALSE),"")</f>
        <v/>
      </c>
      <c r="Z1417" s="32" t="str">
        <f>IF($W1417,VLOOKUP($B1417,项目阶段与里程碑!$B:$E,4,FALSE),"")</f>
        <v/>
      </c>
      <c r="AA1417" t="e">
        <f>VLOOKUP(F1417,内部通讯录!$B:$F,5,FALSE)</f>
        <v>#N/A</v>
      </c>
      <c r="AB1417" t="str">
        <f>IFERROR(VLOOKUP($AA1417,项目参数!$I$14:$J$21,2,FALSE),"")</f>
        <v/>
      </c>
    </row>
    <row r="1418" spans="1:28">
      <c r="A1418" s="8"/>
      <c r="B1418" s="8"/>
      <c r="C1418" s="8"/>
      <c r="D1418" s="8"/>
      <c r="E1418" s="8"/>
      <c r="F1418" s="8"/>
      <c r="G1418" s="8"/>
      <c r="H1418" s="116"/>
      <c r="I1418" s="40"/>
      <c r="J1418" s="120" t="str">
        <f>IF(AND($H1418&gt;0,$I1418&lt;&gt;"",$I1418&gt;40000),IFERROR(WORKDAY.INTL($I1418,INT(($H1418+项目参数!$J$29-1)/项目参数!$J$29)-1,1,项目参数!$B$2:$B$200),WORKDAY($I1418,INT(($H1418+项目参数!$J$29-1)/项目参数!$J$29)-1,1)),"")</f>
        <v/>
      </c>
      <c r="K1418" s="121" t="str">
        <f>IF(AND($L1418&lt;&gt;"",$L1418&gt;40000,$M1418&lt;&gt;"",$M1418&gt;40000),(1+IFERROR(NETWORKDAYS.INTL($L1418,$M1418,1,项目参数!$B$2:$B$200),NETWORKDAYS($L1418,$M1418,1)))*项目参数!$J$29,"")</f>
        <v/>
      </c>
      <c r="L1418" s="40"/>
      <c r="M1418" s="40"/>
      <c r="N1418" s="58"/>
      <c r="O1418" s="61"/>
      <c r="W1418" s="98" t="b">
        <f t="shared" si="22"/>
        <v>0</v>
      </c>
      <c r="Y1418" s="32" t="str">
        <f>IF($W1418,VLOOKUP($B1418,项目阶段与里程碑!$B:$E,3,FALSE),"")</f>
        <v/>
      </c>
      <c r="Z1418" s="32" t="str">
        <f>IF($W1418,VLOOKUP($B1418,项目阶段与里程碑!$B:$E,4,FALSE),"")</f>
        <v/>
      </c>
      <c r="AA1418" t="e">
        <f>VLOOKUP(F1418,内部通讯录!$B:$F,5,FALSE)</f>
        <v>#N/A</v>
      </c>
      <c r="AB1418" t="str">
        <f>IFERROR(VLOOKUP($AA1418,项目参数!$I$14:$J$21,2,FALSE),"")</f>
        <v/>
      </c>
    </row>
    <row r="1419" spans="1:28">
      <c r="A1419" s="8"/>
      <c r="B1419" s="8"/>
      <c r="C1419" s="8"/>
      <c r="D1419" s="8"/>
      <c r="E1419" s="8"/>
      <c r="F1419" s="8"/>
      <c r="G1419" s="8"/>
      <c r="H1419" s="116"/>
      <c r="I1419" s="40"/>
      <c r="J1419" s="120" t="str">
        <f>IF(AND($H1419&gt;0,$I1419&lt;&gt;"",$I1419&gt;40000),IFERROR(WORKDAY.INTL($I1419,INT(($H1419+项目参数!$J$29-1)/项目参数!$J$29)-1,1,项目参数!$B$2:$B$200),WORKDAY($I1419,INT(($H1419+项目参数!$J$29-1)/项目参数!$J$29)-1,1)),"")</f>
        <v/>
      </c>
      <c r="K1419" s="121" t="str">
        <f>IF(AND($L1419&lt;&gt;"",$L1419&gt;40000,$M1419&lt;&gt;"",$M1419&gt;40000),(1+IFERROR(NETWORKDAYS.INTL($L1419,$M1419,1,项目参数!$B$2:$B$200),NETWORKDAYS($L1419,$M1419,1)))*项目参数!$J$29,"")</f>
        <v/>
      </c>
      <c r="L1419" s="40"/>
      <c r="M1419" s="40"/>
      <c r="N1419" s="58"/>
      <c r="O1419" s="61"/>
      <c r="W1419" s="98" t="b">
        <f t="shared" si="22"/>
        <v>0</v>
      </c>
      <c r="Y1419" s="32" t="str">
        <f>IF($W1419,VLOOKUP($B1419,项目阶段与里程碑!$B:$E,3,FALSE),"")</f>
        <v/>
      </c>
      <c r="Z1419" s="32" t="str">
        <f>IF($W1419,VLOOKUP($B1419,项目阶段与里程碑!$B:$E,4,FALSE),"")</f>
        <v/>
      </c>
      <c r="AA1419" t="e">
        <f>VLOOKUP(F1419,内部通讯录!$B:$F,5,FALSE)</f>
        <v>#N/A</v>
      </c>
      <c r="AB1419" t="str">
        <f>IFERROR(VLOOKUP($AA1419,项目参数!$I$14:$J$21,2,FALSE),"")</f>
        <v/>
      </c>
    </row>
    <row r="1420" spans="1:28">
      <c r="A1420" s="8"/>
      <c r="B1420" s="8"/>
      <c r="C1420" s="8"/>
      <c r="D1420" s="8"/>
      <c r="E1420" s="8"/>
      <c r="F1420" s="8"/>
      <c r="G1420" s="8"/>
      <c r="H1420" s="116"/>
      <c r="I1420" s="40"/>
      <c r="J1420" s="120" t="str">
        <f>IF(AND($H1420&gt;0,$I1420&lt;&gt;"",$I1420&gt;40000),IFERROR(WORKDAY.INTL($I1420,INT(($H1420+项目参数!$J$29-1)/项目参数!$J$29)-1,1,项目参数!$B$2:$B$200),WORKDAY($I1420,INT(($H1420+项目参数!$J$29-1)/项目参数!$J$29)-1,1)),"")</f>
        <v/>
      </c>
      <c r="K1420" s="121" t="str">
        <f>IF(AND($L1420&lt;&gt;"",$L1420&gt;40000,$M1420&lt;&gt;"",$M1420&gt;40000),(1+IFERROR(NETWORKDAYS.INTL($L1420,$M1420,1,项目参数!$B$2:$B$200),NETWORKDAYS($L1420,$M1420,1)))*项目参数!$J$29,"")</f>
        <v/>
      </c>
      <c r="L1420" s="40"/>
      <c r="M1420" s="40"/>
      <c r="N1420" s="58"/>
      <c r="O1420" s="61"/>
      <c r="W1420" s="98" t="b">
        <f t="shared" si="22"/>
        <v>0</v>
      </c>
      <c r="Y1420" s="32" t="str">
        <f>IF($W1420,VLOOKUP($B1420,项目阶段与里程碑!$B:$E,3,FALSE),"")</f>
        <v/>
      </c>
      <c r="Z1420" s="32" t="str">
        <f>IF($W1420,VLOOKUP($B1420,项目阶段与里程碑!$B:$E,4,FALSE),"")</f>
        <v/>
      </c>
      <c r="AA1420" t="e">
        <f>VLOOKUP(F1420,内部通讯录!$B:$F,5,FALSE)</f>
        <v>#N/A</v>
      </c>
      <c r="AB1420" t="str">
        <f>IFERROR(VLOOKUP($AA1420,项目参数!$I$14:$J$21,2,FALSE),"")</f>
        <v/>
      </c>
    </row>
    <row r="1421" spans="1:28">
      <c r="A1421" s="8"/>
      <c r="B1421" s="8"/>
      <c r="C1421" s="8"/>
      <c r="D1421" s="8"/>
      <c r="E1421" s="8"/>
      <c r="F1421" s="8"/>
      <c r="G1421" s="8"/>
      <c r="H1421" s="116"/>
      <c r="I1421" s="40"/>
      <c r="J1421" s="120" t="str">
        <f>IF(AND($H1421&gt;0,$I1421&lt;&gt;"",$I1421&gt;40000),IFERROR(WORKDAY.INTL($I1421,INT(($H1421+项目参数!$J$29-1)/项目参数!$J$29)-1,1,项目参数!$B$2:$B$200),WORKDAY($I1421,INT(($H1421+项目参数!$J$29-1)/项目参数!$J$29)-1,1)),"")</f>
        <v/>
      </c>
      <c r="K1421" s="121" t="str">
        <f>IF(AND($L1421&lt;&gt;"",$L1421&gt;40000,$M1421&lt;&gt;"",$M1421&gt;40000),(1+IFERROR(NETWORKDAYS.INTL($L1421,$M1421,1,项目参数!$B$2:$B$200),NETWORKDAYS($L1421,$M1421,1)))*项目参数!$J$29,"")</f>
        <v/>
      </c>
      <c r="L1421" s="40"/>
      <c r="M1421" s="40"/>
      <c r="N1421" s="58"/>
      <c r="O1421" s="61"/>
      <c r="W1421" s="98" t="b">
        <f t="shared" si="22"/>
        <v>0</v>
      </c>
      <c r="Y1421" s="32" t="str">
        <f>IF($W1421,VLOOKUP($B1421,项目阶段与里程碑!$B:$E,3,FALSE),"")</f>
        <v/>
      </c>
      <c r="Z1421" s="32" t="str">
        <f>IF($W1421,VLOOKUP($B1421,项目阶段与里程碑!$B:$E,4,FALSE),"")</f>
        <v/>
      </c>
      <c r="AA1421" t="e">
        <f>VLOOKUP(F1421,内部通讯录!$B:$F,5,FALSE)</f>
        <v>#N/A</v>
      </c>
      <c r="AB1421" t="str">
        <f>IFERROR(VLOOKUP($AA1421,项目参数!$I$14:$J$21,2,FALSE),"")</f>
        <v/>
      </c>
    </row>
    <row r="1422" spans="1:28">
      <c r="A1422" s="8"/>
      <c r="B1422" s="8"/>
      <c r="C1422" s="8"/>
      <c r="D1422" s="8"/>
      <c r="E1422" s="8"/>
      <c r="F1422" s="8"/>
      <c r="G1422" s="8"/>
      <c r="H1422" s="116"/>
      <c r="I1422" s="40"/>
      <c r="J1422" s="120" t="str">
        <f>IF(AND($H1422&gt;0,$I1422&lt;&gt;"",$I1422&gt;40000),IFERROR(WORKDAY.INTL($I1422,INT(($H1422+项目参数!$J$29-1)/项目参数!$J$29)-1,1,项目参数!$B$2:$B$200),WORKDAY($I1422,INT(($H1422+项目参数!$J$29-1)/项目参数!$J$29)-1,1)),"")</f>
        <v/>
      </c>
      <c r="K1422" s="121" t="str">
        <f>IF(AND($L1422&lt;&gt;"",$L1422&gt;40000,$M1422&lt;&gt;"",$M1422&gt;40000),(1+IFERROR(NETWORKDAYS.INTL($L1422,$M1422,1,项目参数!$B$2:$B$200),NETWORKDAYS($L1422,$M1422,1)))*项目参数!$J$29,"")</f>
        <v/>
      </c>
      <c r="L1422" s="40"/>
      <c r="M1422" s="40"/>
      <c r="N1422" s="58"/>
      <c r="O1422" s="61"/>
      <c r="W1422" s="98" t="b">
        <f t="shared" si="22"/>
        <v>0</v>
      </c>
      <c r="Y1422" s="32" t="str">
        <f>IF($W1422,VLOOKUP($B1422,项目阶段与里程碑!$B:$E,3,FALSE),"")</f>
        <v/>
      </c>
      <c r="Z1422" s="32" t="str">
        <f>IF($W1422,VLOOKUP($B1422,项目阶段与里程碑!$B:$E,4,FALSE),"")</f>
        <v/>
      </c>
      <c r="AA1422" t="e">
        <f>VLOOKUP(F1422,内部通讯录!$B:$F,5,FALSE)</f>
        <v>#N/A</v>
      </c>
      <c r="AB1422" t="str">
        <f>IFERROR(VLOOKUP($AA1422,项目参数!$I$14:$J$21,2,FALSE),"")</f>
        <v/>
      </c>
    </row>
    <row r="1423" spans="1:28">
      <c r="A1423" s="8"/>
      <c r="B1423" s="8"/>
      <c r="C1423" s="8"/>
      <c r="D1423" s="8"/>
      <c r="E1423" s="8"/>
      <c r="F1423" s="8"/>
      <c r="G1423" s="8"/>
      <c r="H1423" s="116"/>
      <c r="I1423" s="40"/>
      <c r="J1423" s="120" t="str">
        <f>IF(AND($H1423&gt;0,$I1423&lt;&gt;"",$I1423&gt;40000),IFERROR(WORKDAY.INTL($I1423,INT(($H1423+项目参数!$J$29-1)/项目参数!$J$29)-1,1,项目参数!$B$2:$B$200),WORKDAY($I1423,INT(($H1423+项目参数!$J$29-1)/项目参数!$J$29)-1,1)),"")</f>
        <v/>
      </c>
      <c r="K1423" s="121" t="str">
        <f>IF(AND($L1423&lt;&gt;"",$L1423&gt;40000,$M1423&lt;&gt;"",$M1423&gt;40000),(1+IFERROR(NETWORKDAYS.INTL($L1423,$M1423,1,项目参数!$B$2:$B$200),NETWORKDAYS($L1423,$M1423,1)))*项目参数!$J$29,"")</f>
        <v/>
      </c>
      <c r="L1423" s="40"/>
      <c r="M1423" s="40"/>
      <c r="N1423" s="58"/>
      <c r="O1423" s="61"/>
      <c r="W1423" s="98" t="b">
        <f t="shared" si="22"/>
        <v>0</v>
      </c>
      <c r="Y1423" s="32" t="str">
        <f>IF($W1423,VLOOKUP($B1423,项目阶段与里程碑!$B:$E,3,FALSE),"")</f>
        <v/>
      </c>
      <c r="Z1423" s="32" t="str">
        <f>IF($W1423,VLOOKUP($B1423,项目阶段与里程碑!$B:$E,4,FALSE),"")</f>
        <v/>
      </c>
      <c r="AA1423" t="e">
        <f>VLOOKUP(F1423,内部通讯录!$B:$F,5,FALSE)</f>
        <v>#N/A</v>
      </c>
      <c r="AB1423" t="str">
        <f>IFERROR(VLOOKUP($AA1423,项目参数!$I$14:$J$21,2,FALSE),"")</f>
        <v/>
      </c>
    </row>
    <row r="1424" spans="1:28">
      <c r="A1424" s="8"/>
      <c r="B1424" s="8"/>
      <c r="C1424" s="8"/>
      <c r="D1424" s="8"/>
      <c r="E1424" s="8"/>
      <c r="F1424" s="8"/>
      <c r="G1424" s="8"/>
      <c r="H1424" s="116"/>
      <c r="I1424" s="40"/>
      <c r="J1424" s="120" t="str">
        <f>IF(AND($H1424&gt;0,$I1424&lt;&gt;"",$I1424&gt;40000),IFERROR(WORKDAY.INTL($I1424,INT(($H1424+项目参数!$J$29-1)/项目参数!$J$29)-1,1,项目参数!$B$2:$B$200),WORKDAY($I1424,INT(($H1424+项目参数!$J$29-1)/项目参数!$J$29)-1,1)),"")</f>
        <v/>
      </c>
      <c r="K1424" s="121" t="str">
        <f>IF(AND($L1424&lt;&gt;"",$L1424&gt;40000,$M1424&lt;&gt;"",$M1424&gt;40000),(1+IFERROR(NETWORKDAYS.INTL($L1424,$M1424,1,项目参数!$B$2:$B$200),NETWORKDAYS($L1424,$M1424,1)))*项目参数!$J$29,"")</f>
        <v/>
      </c>
      <c r="L1424" s="40"/>
      <c r="M1424" s="40"/>
      <c r="N1424" s="58"/>
      <c r="O1424" s="61"/>
      <c r="W1424" s="98" t="b">
        <f t="shared" si="22"/>
        <v>0</v>
      </c>
      <c r="Y1424" s="32" t="str">
        <f>IF($W1424,VLOOKUP($B1424,项目阶段与里程碑!$B:$E,3,FALSE),"")</f>
        <v/>
      </c>
      <c r="Z1424" s="32" t="str">
        <f>IF($W1424,VLOOKUP($B1424,项目阶段与里程碑!$B:$E,4,FALSE),"")</f>
        <v/>
      </c>
      <c r="AA1424" t="e">
        <f>VLOOKUP(F1424,内部通讯录!$B:$F,5,FALSE)</f>
        <v>#N/A</v>
      </c>
      <c r="AB1424" t="str">
        <f>IFERROR(VLOOKUP($AA1424,项目参数!$I$14:$J$21,2,FALSE),"")</f>
        <v/>
      </c>
    </row>
    <row r="1425" spans="1:28">
      <c r="A1425" s="8"/>
      <c r="B1425" s="8"/>
      <c r="C1425" s="8"/>
      <c r="D1425" s="8"/>
      <c r="E1425" s="8"/>
      <c r="F1425" s="8"/>
      <c r="G1425" s="8"/>
      <c r="H1425" s="116"/>
      <c r="I1425" s="40"/>
      <c r="J1425" s="120" t="str">
        <f>IF(AND($H1425&gt;0,$I1425&lt;&gt;"",$I1425&gt;40000),IFERROR(WORKDAY.INTL($I1425,INT(($H1425+项目参数!$J$29-1)/项目参数!$J$29)-1,1,项目参数!$B$2:$B$200),WORKDAY($I1425,INT(($H1425+项目参数!$J$29-1)/项目参数!$J$29)-1,1)),"")</f>
        <v/>
      </c>
      <c r="K1425" s="121" t="str">
        <f>IF(AND($L1425&lt;&gt;"",$L1425&gt;40000,$M1425&lt;&gt;"",$M1425&gt;40000),(1+IFERROR(NETWORKDAYS.INTL($L1425,$M1425,1,项目参数!$B$2:$B$200),NETWORKDAYS($L1425,$M1425,1)))*项目参数!$J$29,"")</f>
        <v/>
      </c>
      <c r="L1425" s="40"/>
      <c r="M1425" s="40"/>
      <c r="N1425" s="58"/>
      <c r="O1425" s="61"/>
      <c r="W1425" s="98" t="b">
        <f t="shared" si="22"/>
        <v>0</v>
      </c>
      <c r="Y1425" s="32" t="str">
        <f>IF($W1425,VLOOKUP($B1425,项目阶段与里程碑!$B:$E,3,FALSE),"")</f>
        <v/>
      </c>
      <c r="Z1425" s="32" t="str">
        <f>IF($W1425,VLOOKUP($B1425,项目阶段与里程碑!$B:$E,4,FALSE),"")</f>
        <v/>
      </c>
      <c r="AA1425" t="e">
        <f>VLOOKUP(F1425,内部通讯录!$B:$F,5,FALSE)</f>
        <v>#N/A</v>
      </c>
      <c r="AB1425" t="str">
        <f>IFERROR(VLOOKUP($AA1425,项目参数!$I$14:$J$21,2,FALSE),"")</f>
        <v/>
      </c>
    </row>
    <row r="1426" spans="1:28">
      <c r="A1426" s="8"/>
      <c r="B1426" s="8"/>
      <c r="C1426" s="8"/>
      <c r="D1426" s="8"/>
      <c r="E1426" s="8"/>
      <c r="F1426" s="8"/>
      <c r="G1426" s="8"/>
      <c r="H1426" s="116"/>
      <c r="I1426" s="40"/>
      <c r="J1426" s="120" t="str">
        <f>IF(AND($H1426&gt;0,$I1426&lt;&gt;"",$I1426&gt;40000),IFERROR(WORKDAY.INTL($I1426,INT(($H1426+项目参数!$J$29-1)/项目参数!$J$29)-1,1,项目参数!$B$2:$B$200),WORKDAY($I1426,INT(($H1426+项目参数!$J$29-1)/项目参数!$J$29)-1,1)),"")</f>
        <v/>
      </c>
      <c r="K1426" s="121" t="str">
        <f>IF(AND($L1426&lt;&gt;"",$L1426&gt;40000,$M1426&lt;&gt;"",$M1426&gt;40000),(1+IFERROR(NETWORKDAYS.INTL($L1426,$M1426,1,项目参数!$B$2:$B$200),NETWORKDAYS($L1426,$M1426,1)))*项目参数!$J$29,"")</f>
        <v/>
      </c>
      <c r="L1426" s="40"/>
      <c r="M1426" s="40"/>
      <c r="N1426" s="58"/>
      <c r="O1426" s="61"/>
      <c r="W1426" s="98" t="b">
        <f t="shared" si="22"/>
        <v>0</v>
      </c>
      <c r="Y1426" s="32" t="str">
        <f>IF($W1426,VLOOKUP($B1426,项目阶段与里程碑!$B:$E,3,FALSE),"")</f>
        <v/>
      </c>
      <c r="Z1426" s="32" t="str">
        <f>IF($W1426,VLOOKUP($B1426,项目阶段与里程碑!$B:$E,4,FALSE),"")</f>
        <v/>
      </c>
      <c r="AA1426" t="e">
        <f>VLOOKUP(F1426,内部通讯录!$B:$F,5,FALSE)</f>
        <v>#N/A</v>
      </c>
      <c r="AB1426" t="str">
        <f>IFERROR(VLOOKUP($AA1426,项目参数!$I$14:$J$21,2,FALSE),"")</f>
        <v/>
      </c>
    </row>
    <row r="1427" spans="1:28">
      <c r="A1427" s="8"/>
      <c r="B1427" s="8"/>
      <c r="C1427" s="8"/>
      <c r="D1427" s="8"/>
      <c r="E1427" s="8"/>
      <c r="F1427" s="8"/>
      <c r="G1427" s="8"/>
      <c r="H1427" s="116"/>
      <c r="I1427" s="40"/>
      <c r="J1427" s="120" t="str">
        <f>IF(AND($H1427&gt;0,$I1427&lt;&gt;"",$I1427&gt;40000),IFERROR(WORKDAY.INTL($I1427,INT(($H1427+项目参数!$J$29-1)/项目参数!$J$29)-1,1,项目参数!$B$2:$B$200),WORKDAY($I1427,INT(($H1427+项目参数!$J$29-1)/项目参数!$J$29)-1,1)),"")</f>
        <v/>
      </c>
      <c r="K1427" s="121" t="str">
        <f>IF(AND($L1427&lt;&gt;"",$L1427&gt;40000,$M1427&lt;&gt;"",$M1427&gt;40000),(1+IFERROR(NETWORKDAYS.INTL($L1427,$M1427,1,项目参数!$B$2:$B$200),NETWORKDAYS($L1427,$M1427,1)))*项目参数!$J$29,"")</f>
        <v/>
      </c>
      <c r="L1427" s="40"/>
      <c r="M1427" s="40"/>
      <c r="N1427" s="58"/>
      <c r="O1427" s="61"/>
      <c r="W1427" s="98" t="b">
        <f t="shared" si="22"/>
        <v>0</v>
      </c>
      <c r="Y1427" s="32" t="str">
        <f>IF($W1427,VLOOKUP($B1427,项目阶段与里程碑!$B:$E,3,FALSE),"")</f>
        <v/>
      </c>
      <c r="Z1427" s="32" t="str">
        <f>IF($W1427,VLOOKUP($B1427,项目阶段与里程碑!$B:$E,4,FALSE),"")</f>
        <v/>
      </c>
      <c r="AA1427" t="e">
        <f>VLOOKUP(F1427,内部通讯录!$B:$F,5,FALSE)</f>
        <v>#N/A</v>
      </c>
      <c r="AB1427" t="str">
        <f>IFERROR(VLOOKUP($AA1427,项目参数!$I$14:$J$21,2,FALSE),"")</f>
        <v/>
      </c>
    </row>
    <row r="1428" spans="1:28">
      <c r="A1428" s="8"/>
      <c r="B1428" s="8"/>
      <c r="C1428" s="8"/>
      <c r="D1428" s="8"/>
      <c r="E1428" s="8"/>
      <c r="F1428" s="8"/>
      <c r="G1428" s="8"/>
      <c r="H1428" s="116"/>
      <c r="I1428" s="40"/>
      <c r="J1428" s="120" t="str">
        <f>IF(AND($H1428&gt;0,$I1428&lt;&gt;"",$I1428&gt;40000),IFERROR(WORKDAY.INTL($I1428,INT(($H1428+项目参数!$J$29-1)/项目参数!$J$29)-1,1,项目参数!$B$2:$B$200),WORKDAY($I1428,INT(($H1428+项目参数!$J$29-1)/项目参数!$J$29)-1,1)),"")</f>
        <v/>
      </c>
      <c r="K1428" s="121" t="str">
        <f>IF(AND($L1428&lt;&gt;"",$L1428&gt;40000,$M1428&lt;&gt;"",$M1428&gt;40000),(1+IFERROR(NETWORKDAYS.INTL($L1428,$M1428,1,项目参数!$B$2:$B$200),NETWORKDAYS($L1428,$M1428,1)))*项目参数!$J$29,"")</f>
        <v/>
      </c>
      <c r="L1428" s="40"/>
      <c r="M1428" s="40"/>
      <c r="N1428" s="58"/>
      <c r="O1428" s="61"/>
      <c r="W1428" s="98" t="b">
        <f t="shared" si="22"/>
        <v>0</v>
      </c>
      <c r="Y1428" s="32" t="str">
        <f>IF($W1428,VLOOKUP($B1428,项目阶段与里程碑!$B:$E,3,FALSE),"")</f>
        <v/>
      </c>
      <c r="Z1428" s="32" t="str">
        <f>IF($W1428,VLOOKUP($B1428,项目阶段与里程碑!$B:$E,4,FALSE),"")</f>
        <v/>
      </c>
      <c r="AA1428" t="e">
        <f>VLOOKUP(F1428,内部通讯录!$B:$F,5,FALSE)</f>
        <v>#N/A</v>
      </c>
      <c r="AB1428" t="str">
        <f>IFERROR(VLOOKUP($AA1428,项目参数!$I$14:$J$21,2,FALSE),"")</f>
        <v/>
      </c>
    </row>
    <row r="1429" spans="1:28">
      <c r="A1429" s="8"/>
      <c r="B1429" s="8"/>
      <c r="C1429" s="8"/>
      <c r="D1429" s="8"/>
      <c r="E1429" s="8"/>
      <c r="F1429" s="8"/>
      <c r="G1429" s="8"/>
      <c r="H1429" s="116"/>
      <c r="I1429" s="40"/>
      <c r="J1429" s="120" t="str">
        <f>IF(AND($H1429&gt;0,$I1429&lt;&gt;"",$I1429&gt;40000),IFERROR(WORKDAY.INTL($I1429,INT(($H1429+项目参数!$J$29-1)/项目参数!$J$29)-1,1,项目参数!$B$2:$B$200),WORKDAY($I1429,INT(($H1429+项目参数!$J$29-1)/项目参数!$J$29)-1,1)),"")</f>
        <v/>
      </c>
      <c r="K1429" s="121" t="str">
        <f>IF(AND($L1429&lt;&gt;"",$L1429&gt;40000,$M1429&lt;&gt;"",$M1429&gt;40000),(1+IFERROR(NETWORKDAYS.INTL($L1429,$M1429,1,项目参数!$B$2:$B$200),NETWORKDAYS($L1429,$M1429,1)))*项目参数!$J$29,"")</f>
        <v/>
      </c>
      <c r="L1429" s="40"/>
      <c r="M1429" s="40"/>
      <c r="N1429" s="58"/>
      <c r="O1429" s="61"/>
      <c r="W1429" s="98" t="b">
        <f t="shared" si="22"/>
        <v>0</v>
      </c>
      <c r="Y1429" s="32" t="str">
        <f>IF($W1429,VLOOKUP($B1429,项目阶段与里程碑!$B:$E,3,FALSE),"")</f>
        <v/>
      </c>
      <c r="Z1429" s="32" t="str">
        <f>IF($W1429,VLOOKUP($B1429,项目阶段与里程碑!$B:$E,4,FALSE),"")</f>
        <v/>
      </c>
      <c r="AA1429" t="e">
        <f>VLOOKUP(F1429,内部通讯录!$B:$F,5,FALSE)</f>
        <v>#N/A</v>
      </c>
      <c r="AB1429" t="str">
        <f>IFERROR(VLOOKUP($AA1429,项目参数!$I$14:$J$21,2,FALSE),"")</f>
        <v/>
      </c>
    </row>
    <row r="1430" spans="1:28">
      <c r="A1430" s="8"/>
      <c r="B1430" s="8"/>
      <c r="C1430" s="8"/>
      <c r="D1430" s="8"/>
      <c r="E1430" s="8"/>
      <c r="F1430" s="8"/>
      <c r="G1430" s="8"/>
      <c r="H1430" s="116"/>
      <c r="I1430" s="40"/>
      <c r="J1430" s="120" t="str">
        <f>IF(AND($H1430&gt;0,$I1430&lt;&gt;"",$I1430&gt;40000),IFERROR(WORKDAY.INTL($I1430,INT(($H1430+项目参数!$J$29-1)/项目参数!$J$29)-1,1,项目参数!$B$2:$B$200),WORKDAY($I1430,INT(($H1430+项目参数!$J$29-1)/项目参数!$J$29)-1,1)),"")</f>
        <v/>
      </c>
      <c r="K1430" s="121" t="str">
        <f>IF(AND($L1430&lt;&gt;"",$L1430&gt;40000,$M1430&lt;&gt;"",$M1430&gt;40000),(1+IFERROR(NETWORKDAYS.INTL($L1430,$M1430,1,项目参数!$B$2:$B$200),NETWORKDAYS($L1430,$M1430,1)))*项目参数!$J$29,"")</f>
        <v/>
      </c>
      <c r="L1430" s="40"/>
      <c r="M1430" s="40"/>
      <c r="N1430" s="58"/>
      <c r="O1430" s="61"/>
      <c r="W1430" s="98" t="b">
        <f t="shared" si="22"/>
        <v>0</v>
      </c>
      <c r="Y1430" s="32" t="str">
        <f>IF($W1430,VLOOKUP($B1430,项目阶段与里程碑!$B:$E,3,FALSE),"")</f>
        <v/>
      </c>
      <c r="Z1430" s="32" t="str">
        <f>IF($W1430,VLOOKUP($B1430,项目阶段与里程碑!$B:$E,4,FALSE),"")</f>
        <v/>
      </c>
      <c r="AA1430" t="e">
        <f>VLOOKUP(F1430,内部通讯录!$B:$F,5,FALSE)</f>
        <v>#N/A</v>
      </c>
      <c r="AB1430" t="str">
        <f>IFERROR(VLOOKUP($AA1430,项目参数!$I$14:$J$21,2,FALSE),"")</f>
        <v/>
      </c>
    </row>
    <row r="1431" spans="1:28">
      <c r="A1431" s="8"/>
      <c r="B1431" s="8"/>
      <c r="C1431" s="8"/>
      <c r="D1431" s="8"/>
      <c r="E1431" s="8"/>
      <c r="F1431" s="8"/>
      <c r="G1431" s="8"/>
      <c r="H1431" s="116"/>
      <c r="I1431" s="40"/>
      <c r="J1431" s="120" t="str">
        <f>IF(AND($H1431&gt;0,$I1431&lt;&gt;"",$I1431&gt;40000),IFERROR(WORKDAY.INTL($I1431,INT(($H1431+项目参数!$J$29-1)/项目参数!$J$29)-1,1,项目参数!$B$2:$B$200),WORKDAY($I1431,INT(($H1431+项目参数!$J$29-1)/项目参数!$J$29)-1,1)),"")</f>
        <v/>
      </c>
      <c r="K1431" s="121" t="str">
        <f>IF(AND($L1431&lt;&gt;"",$L1431&gt;40000,$M1431&lt;&gt;"",$M1431&gt;40000),(1+IFERROR(NETWORKDAYS.INTL($L1431,$M1431,1,项目参数!$B$2:$B$200),NETWORKDAYS($L1431,$M1431,1)))*项目参数!$J$29,"")</f>
        <v/>
      </c>
      <c r="L1431" s="40"/>
      <c r="M1431" s="40"/>
      <c r="N1431" s="58"/>
      <c r="O1431" s="61"/>
      <c r="W1431" s="98" t="b">
        <f t="shared" si="22"/>
        <v>0</v>
      </c>
      <c r="Y1431" s="32" t="str">
        <f>IF($W1431,VLOOKUP($B1431,项目阶段与里程碑!$B:$E,3,FALSE),"")</f>
        <v/>
      </c>
      <c r="Z1431" s="32" t="str">
        <f>IF($W1431,VLOOKUP($B1431,项目阶段与里程碑!$B:$E,4,FALSE),"")</f>
        <v/>
      </c>
      <c r="AA1431" t="e">
        <f>VLOOKUP(F1431,内部通讯录!$B:$F,5,FALSE)</f>
        <v>#N/A</v>
      </c>
      <c r="AB1431" t="str">
        <f>IFERROR(VLOOKUP($AA1431,项目参数!$I$14:$J$21,2,FALSE),"")</f>
        <v/>
      </c>
    </row>
    <row r="1432" spans="1:28">
      <c r="A1432" s="8"/>
      <c r="B1432" s="8"/>
      <c r="C1432" s="8"/>
      <c r="D1432" s="8"/>
      <c r="E1432" s="8"/>
      <c r="F1432" s="8"/>
      <c r="G1432" s="8"/>
      <c r="H1432" s="116"/>
      <c r="I1432" s="40"/>
      <c r="J1432" s="120" t="str">
        <f>IF(AND($H1432&gt;0,$I1432&lt;&gt;"",$I1432&gt;40000),IFERROR(WORKDAY.INTL($I1432,INT(($H1432+项目参数!$J$29-1)/项目参数!$J$29)-1,1,项目参数!$B$2:$B$200),WORKDAY($I1432,INT(($H1432+项目参数!$J$29-1)/项目参数!$J$29)-1,1)),"")</f>
        <v/>
      </c>
      <c r="K1432" s="121" t="str">
        <f>IF(AND($L1432&lt;&gt;"",$L1432&gt;40000,$M1432&lt;&gt;"",$M1432&gt;40000),(1+IFERROR(NETWORKDAYS.INTL($L1432,$M1432,1,项目参数!$B$2:$B$200),NETWORKDAYS($L1432,$M1432,1)))*项目参数!$J$29,"")</f>
        <v/>
      </c>
      <c r="L1432" s="40"/>
      <c r="M1432" s="40"/>
      <c r="N1432" s="58"/>
      <c r="O1432" s="61"/>
      <c r="W1432" s="98" t="b">
        <f t="shared" si="22"/>
        <v>0</v>
      </c>
      <c r="Y1432" s="32" t="str">
        <f>IF($W1432,VLOOKUP($B1432,项目阶段与里程碑!$B:$E,3,FALSE),"")</f>
        <v/>
      </c>
      <c r="Z1432" s="32" t="str">
        <f>IF($W1432,VLOOKUP($B1432,项目阶段与里程碑!$B:$E,4,FALSE),"")</f>
        <v/>
      </c>
      <c r="AA1432" t="e">
        <f>VLOOKUP(F1432,内部通讯录!$B:$F,5,FALSE)</f>
        <v>#N/A</v>
      </c>
      <c r="AB1432" t="str">
        <f>IFERROR(VLOOKUP($AA1432,项目参数!$I$14:$J$21,2,FALSE),"")</f>
        <v/>
      </c>
    </row>
    <row r="1433" spans="1:28">
      <c r="A1433" s="8"/>
      <c r="B1433" s="8"/>
      <c r="C1433" s="8"/>
      <c r="D1433" s="8"/>
      <c r="E1433" s="8"/>
      <c r="F1433" s="8"/>
      <c r="G1433" s="8"/>
      <c r="H1433" s="116"/>
      <c r="I1433" s="40"/>
      <c r="J1433" s="120" t="str">
        <f>IF(AND($H1433&gt;0,$I1433&lt;&gt;"",$I1433&gt;40000),IFERROR(WORKDAY.INTL($I1433,INT(($H1433+项目参数!$J$29-1)/项目参数!$J$29)-1,1,项目参数!$B$2:$B$200),WORKDAY($I1433,INT(($H1433+项目参数!$J$29-1)/项目参数!$J$29)-1,1)),"")</f>
        <v/>
      </c>
      <c r="K1433" s="121" t="str">
        <f>IF(AND($L1433&lt;&gt;"",$L1433&gt;40000,$M1433&lt;&gt;"",$M1433&gt;40000),(1+IFERROR(NETWORKDAYS.INTL($L1433,$M1433,1,项目参数!$B$2:$B$200),NETWORKDAYS($L1433,$M1433,1)))*项目参数!$J$29,"")</f>
        <v/>
      </c>
      <c r="L1433" s="40"/>
      <c r="M1433" s="40"/>
      <c r="N1433" s="58"/>
      <c r="O1433" s="61"/>
      <c r="W1433" s="98" t="b">
        <f t="shared" si="22"/>
        <v>0</v>
      </c>
      <c r="Y1433" s="32" t="str">
        <f>IF($W1433,VLOOKUP($B1433,项目阶段与里程碑!$B:$E,3,FALSE),"")</f>
        <v/>
      </c>
      <c r="Z1433" s="32" t="str">
        <f>IF($W1433,VLOOKUP($B1433,项目阶段与里程碑!$B:$E,4,FALSE),"")</f>
        <v/>
      </c>
      <c r="AA1433" t="e">
        <f>VLOOKUP(F1433,内部通讯录!$B:$F,5,FALSE)</f>
        <v>#N/A</v>
      </c>
      <c r="AB1433" t="str">
        <f>IFERROR(VLOOKUP($AA1433,项目参数!$I$14:$J$21,2,FALSE),"")</f>
        <v/>
      </c>
    </row>
    <row r="1434" spans="1:28">
      <c r="A1434" s="8"/>
      <c r="B1434" s="8"/>
      <c r="C1434" s="8"/>
      <c r="D1434" s="8"/>
      <c r="E1434" s="8"/>
      <c r="F1434" s="8"/>
      <c r="G1434" s="8"/>
      <c r="H1434" s="116"/>
      <c r="I1434" s="40"/>
      <c r="J1434" s="120" t="str">
        <f>IF(AND($H1434&gt;0,$I1434&lt;&gt;"",$I1434&gt;40000),IFERROR(WORKDAY.INTL($I1434,INT(($H1434+项目参数!$J$29-1)/项目参数!$J$29)-1,1,项目参数!$B$2:$B$200),WORKDAY($I1434,INT(($H1434+项目参数!$J$29-1)/项目参数!$J$29)-1,1)),"")</f>
        <v/>
      </c>
      <c r="K1434" s="121" t="str">
        <f>IF(AND($L1434&lt;&gt;"",$L1434&gt;40000,$M1434&lt;&gt;"",$M1434&gt;40000),(1+IFERROR(NETWORKDAYS.INTL($L1434,$M1434,1,项目参数!$B$2:$B$200),NETWORKDAYS($L1434,$M1434,1)))*项目参数!$J$29,"")</f>
        <v/>
      </c>
      <c r="L1434" s="40"/>
      <c r="M1434" s="40"/>
      <c r="N1434" s="58"/>
      <c r="O1434" s="61"/>
      <c r="W1434" s="98" t="b">
        <f t="shared" si="22"/>
        <v>0</v>
      </c>
      <c r="Y1434" s="32" t="str">
        <f>IF($W1434,VLOOKUP($B1434,项目阶段与里程碑!$B:$E,3,FALSE),"")</f>
        <v/>
      </c>
      <c r="Z1434" s="32" t="str">
        <f>IF($W1434,VLOOKUP($B1434,项目阶段与里程碑!$B:$E,4,FALSE),"")</f>
        <v/>
      </c>
      <c r="AA1434" t="e">
        <f>VLOOKUP(F1434,内部通讯录!$B:$F,5,FALSE)</f>
        <v>#N/A</v>
      </c>
      <c r="AB1434" t="str">
        <f>IFERROR(VLOOKUP($AA1434,项目参数!$I$14:$J$21,2,FALSE),"")</f>
        <v/>
      </c>
    </row>
    <row r="1435" spans="1:28">
      <c r="A1435" s="8"/>
      <c r="B1435" s="8"/>
      <c r="C1435" s="8"/>
      <c r="D1435" s="8"/>
      <c r="E1435" s="8"/>
      <c r="F1435" s="8"/>
      <c r="G1435" s="8"/>
      <c r="H1435" s="116"/>
      <c r="I1435" s="40"/>
      <c r="J1435" s="120" t="str">
        <f>IF(AND($H1435&gt;0,$I1435&lt;&gt;"",$I1435&gt;40000),IFERROR(WORKDAY.INTL($I1435,INT(($H1435+项目参数!$J$29-1)/项目参数!$J$29)-1,1,项目参数!$B$2:$B$200),WORKDAY($I1435,INT(($H1435+项目参数!$J$29-1)/项目参数!$J$29)-1,1)),"")</f>
        <v/>
      </c>
      <c r="K1435" s="121" t="str">
        <f>IF(AND($L1435&lt;&gt;"",$L1435&gt;40000,$M1435&lt;&gt;"",$M1435&gt;40000),(1+IFERROR(NETWORKDAYS.INTL($L1435,$M1435,1,项目参数!$B$2:$B$200),NETWORKDAYS($L1435,$M1435,1)))*项目参数!$J$29,"")</f>
        <v/>
      </c>
      <c r="L1435" s="40"/>
      <c r="M1435" s="40"/>
      <c r="N1435" s="58"/>
      <c r="O1435" s="61"/>
      <c r="W1435" s="98" t="b">
        <f t="shared" si="22"/>
        <v>0</v>
      </c>
      <c r="Y1435" s="32" t="str">
        <f>IF($W1435,VLOOKUP($B1435,项目阶段与里程碑!$B:$E,3,FALSE),"")</f>
        <v/>
      </c>
      <c r="Z1435" s="32" t="str">
        <f>IF($W1435,VLOOKUP($B1435,项目阶段与里程碑!$B:$E,4,FALSE),"")</f>
        <v/>
      </c>
      <c r="AA1435" t="e">
        <f>VLOOKUP(F1435,内部通讯录!$B:$F,5,FALSE)</f>
        <v>#N/A</v>
      </c>
      <c r="AB1435" t="str">
        <f>IFERROR(VLOOKUP($AA1435,项目参数!$I$14:$J$21,2,FALSE),"")</f>
        <v/>
      </c>
    </row>
    <row r="1436" spans="1:28">
      <c r="A1436" s="8"/>
      <c r="B1436" s="8"/>
      <c r="C1436" s="8"/>
      <c r="D1436" s="8"/>
      <c r="E1436" s="8"/>
      <c r="F1436" s="8"/>
      <c r="G1436" s="8"/>
      <c r="H1436" s="116"/>
      <c r="I1436" s="40"/>
      <c r="J1436" s="120" t="str">
        <f>IF(AND($H1436&gt;0,$I1436&lt;&gt;"",$I1436&gt;40000),IFERROR(WORKDAY.INTL($I1436,INT(($H1436+项目参数!$J$29-1)/项目参数!$J$29)-1,1,项目参数!$B$2:$B$200),WORKDAY($I1436,INT(($H1436+项目参数!$J$29-1)/项目参数!$J$29)-1,1)),"")</f>
        <v/>
      </c>
      <c r="K1436" s="121" t="str">
        <f>IF(AND($L1436&lt;&gt;"",$L1436&gt;40000,$M1436&lt;&gt;"",$M1436&gt;40000),(1+IFERROR(NETWORKDAYS.INTL($L1436,$M1436,1,项目参数!$B$2:$B$200),NETWORKDAYS($L1436,$M1436,1)))*项目参数!$J$29,"")</f>
        <v/>
      </c>
      <c r="L1436" s="40"/>
      <c r="M1436" s="40"/>
      <c r="N1436" s="58"/>
      <c r="O1436" s="61"/>
      <c r="W1436" s="98" t="b">
        <f t="shared" si="22"/>
        <v>0</v>
      </c>
      <c r="Y1436" s="32" t="str">
        <f>IF($W1436,VLOOKUP($B1436,项目阶段与里程碑!$B:$E,3,FALSE),"")</f>
        <v/>
      </c>
      <c r="Z1436" s="32" t="str">
        <f>IF($W1436,VLOOKUP($B1436,项目阶段与里程碑!$B:$E,4,FALSE),"")</f>
        <v/>
      </c>
      <c r="AA1436" t="e">
        <f>VLOOKUP(F1436,内部通讯录!$B:$F,5,FALSE)</f>
        <v>#N/A</v>
      </c>
      <c r="AB1436" t="str">
        <f>IFERROR(VLOOKUP($AA1436,项目参数!$I$14:$J$21,2,FALSE),"")</f>
        <v/>
      </c>
    </row>
    <row r="1437" spans="1:28">
      <c r="A1437" s="8"/>
      <c r="B1437" s="8"/>
      <c r="C1437" s="8"/>
      <c r="D1437" s="8"/>
      <c r="E1437" s="8"/>
      <c r="F1437" s="8"/>
      <c r="G1437" s="8"/>
      <c r="H1437" s="116"/>
      <c r="I1437" s="40"/>
      <c r="J1437" s="120" t="str">
        <f>IF(AND($H1437&gt;0,$I1437&lt;&gt;"",$I1437&gt;40000),IFERROR(WORKDAY.INTL($I1437,INT(($H1437+项目参数!$J$29-1)/项目参数!$J$29)-1,1,项目参数!$B$2:$B$200),WORKDAY($I1437,INT(($H1437+项目参数!$J$29-1)/项目参数!$J$29)-1,1)),"")</f>
        <v/>
      </c>
      <c r="K1437" s="121" t="str">
        <f>IF(AND($L1437&lt;&gt;"",$L1437&gt;40000,$M1437&lt;&gt;"",$M1437&gt;40000),(1+IFERROR(NETWORKDAYS.INTL($L1437,$M1437,1,项目参数!$B$2:$B$200),NETWORKDAYS($L1437,$M1437,1)))*项目参数!$J$29,"")</f>
        <v/>
      </c>
      <c r="L1437" s="40"/>
      <c r="M1437" s="40"/>
      <c r="N1437" s="58"/>
      <c r="O1437" s="61"/>
      <c r="W1437" s="98" t="b">
        <f t="shared" si="22"/>
        <v>0</v>
      </c>
      <c r="Y1437" s="32" t="str">
        <f>IF($W1437,VLOOKUP($B1437,项目阶段与里程碑!$B:$E,3,FALSE),"")</f>
        <v/>
      </c>
      <c r="Z1437" s="32" t="str">
        <f>IF($W1437,VLOOKUP($B1437,项目阶段与里程碑!$B:$E,4,FALSE),"")</f>
        <v/>
      </c>
      <c r="AA1437" t="e">
        <f>VLOOKUP(F1437,内部通讯录!$B:$F,5,FALSE)</f>
        <v>#N/A</v>
      </c>
      <c r="AB1437" t="str">
        <f>IFERROR(VLOOKUP($AA1437,项目参数!$I$14:$J$21,2,FALSE),"")</f>
        <v/>
      </c>
    </row>
    <row r="1438" spans="1:28">
      <c r="A1438" s="8"/>
      <c r="B1438" s="8"/>
      <c r="C1438" s="8"/>
      <c r="D1438" s="8"/>
      <c r="E1438" s="8"/>
      <c r="F1438" s="8"/>
      <c r="G1438" s="8"/>
      <c r="H1438" s="116"/>
      <c r="I1438" s="40"/>
      <c r="J1438" s="120" t="str">
        <f>IF(AND($H1438&gt;0,$I1438&lt;&gt;"",$I1438&gt;40000),IFERROR(WORKDAY.INTL($I1438,INT(($H1438+项目参数!$J$29-1)/项目参数!$J$29)-1,1,项目参数!$B$2:$B$200),WORKDAY($I1438,INT(($H1438+项目参数!$J$29-1)/项目参数!$J$29)-1,1)),"")</f>
        <v/>
      </c>
      <c r="K1438" s="121" t="str">
        <f>IF(AND($L1438&lt;&gt;"",$L1438&gt;40000,$M1438&lt;&gt;"",$M1438&gt;40000),(1+IFERROR(NETWORKDAYS.INTL($L1438,$M1438,1,项目参数!$B$2:$B$200),NETWORKDAYS($L1438,$M1438,1)))*项目参数!$J$29,"")</f>
        <v/>
      </c>
      <c r="L1438" s="40"/>
      <c r="M1438" s="40"/>
      <c r="N1438" s="58"/>
      <c r="O1438" s="61"/>
      <c r="W1438" s="98" t="b">
        <f t="shared" si="22"/>
        <v>0</v>
      </c>
      <c r="Y1438" s="32" t="str">
        <f>IF($W1438,VLOOKUP($B1438,项目阶段与里程碑!$B:$E,3,FALSE),"")</f>
        <v/>
      </c>
      <c r="Z1438" s="32" t="str">
        <f>IF($W1438,VLOOKUP($B1438,项目阶段与里程碑!$B:$E,4,FALSE),"")</f>
        <v/>
      </c>
      <c r="AA1438" t="e">
        <f>VLOOKUP(F1438,内部通讯录!$B:$F,5,FALSE)</f>
        <v>#N/A</v>
      </c>
      <c r="AB1438" t="str">
        <f>IFERROR(VLOOKUP($AA1438,项目参数!$I$14:$J$21,2,FALSE),"")</f>
        <v/>
      </c>
    </row>
    <row r="1439" spans="1:28">
      <c r="A1439" s="8"/>
      <c r="B1439" s="8"/>
      <c r="C1439" s="8"/>
      <c r="D1439" s="8"/>
      <c r="E1439" s="8"/>
      <c r="F1439" s="8"/>
      <c r="G1439" s="8"/>
      <c r="H1439" s="116"/>
      <c r="I1439" s="40"/>
      <c r="J1439" s="120" t="str">
        <f>IF(AND($H1439&gt;0,$I1439&lt;&gt;"",$I1439&gt;40000),IFERROR(WORKDAY.INTL($I1439,INT(($H1439+项目参数!$J$29-1)/项目参数!$J$29)-1,1,项目参数!$B$2:$B$200),WORKDAY($I1439,INT(($H1439+项目参数!$J$29-1)/项目参数!$J$29)-1,1)),"")</f>
        <v/>
      </c>
      <c r="K1439" s="121" t="str">
        <f>IF(AND($L1439&lt;&gt;"",$L1439&gt;40000,$M1439&lt;&gt;"",$M1439&gt;40000),(1+IFERROR(NETWORKDAYS.INTL($L1439,$M1439,1,项目参数!$B$2:$B$200),NETWORKDAYS($L1439,$M1439,1)))*项目参数!$J$29,"")</f>
        <v/>
      </c>
      <c r="L1439" s="40"/>
      <c r="M1439" s="40"/>
      <c r="N1439" s="58"/>
      <c r="O1439" s="61"/>
      <c r="W1439" s="98" t="b">
        <f t="shared" si="22"/>
        <v>0</v>
      </c>
      <c r="Y1439" s="32" t="str">
        <f>IF($W1439,VLOOKUP($B1439,项目阶段与里程碑!$B:$E,3,FALSE),"")</f>
        <v/>
      </c>
      <c r="Z1439" s="32" t="str">
        <f>IF($W1439,VLOOKUP($B1439,项目阶段与里程碑!$B:$E,4,FALSE),"")</f>
        <v/>
      </c>
      <c r="AA1439" t="e">
        <f>VLOOKUP(F1439,内部通讯录!$B:$F,5,FALSE)</f>
        <v>#N/A</v>
      </c>
      <c r="AB1439" t="str">
        <f>IFERROR(VLOOKUP($AA1439,项目参数!$I$14:$J$21,2,FALSE),"")</f>
        <v/>
      </c>
    </row>
    <row r="1440" spans="1:28">
      <c r="A1440" s="8"/>
      <c r="B1440" s="8"/>
      <c r="C1440" s="8"/>
      <c r="D1440" s="8"/>
      <c r="E1440" s="8"/>
      <c r="F1440" s="8"/>
      <c r="G1440" s="8"/>
      <c r="H1440" s="116"/>
      <c r="I1440" s="40"/>
      <c r="J1440" s="120" t="str">
        <f>IF(AND($H1440&gt;0,$I1440&lt;&gt;"",$I1440&gt;40000),IFERROR(WORKDAY.INTL($I1440,INT(($H1440+项目参数!$J$29-1)/项目参数!$J$29)-1,1,项目参数!$B$2:$B$200),WORKDAY($I1440,INT(($H1440+项目参数!$J$29-1)/项目参数!$J$29)-1,1)),"")</f>
        <v/>
      </c>
      <c r="K1440" s="121" t="str">
        <f>IF(AND($L1440&lt;&gt;"",$L1440&gt;40000,$M1440&lt;&gt;"",$M1440&gt;40000),(1+IFERROR(NETWORKDAYS.INTL($L1440,$M1440,1,项目参数!$B$2:$B$200),NETWORKDAYS($L1440,$M1440,1)))*项目参数!$J$29,"")</f>
        <v/>
      </c>
      <c r="L1440" s="40"/>
      <c r="M1440" s="40"/>
      <c r="N1440" s="58"/>
      <c r="O1440" s="61"/>
      <c r="W1440" s="98" t="b">
        <f t="shared" si="22"/>
        <v>0</v>
      </c>
      <c r="Y1440" s="32" t="str">
        <f>IF($W1440,VLOOKUP($B1440,项目阶段与里程碑!$B:$E,3,FALSE),"")</f>
        <v/>
      </c>
      <c r="Z1440" s="32" t="str">
        <f>IF($W1440,VLOOKUP($B1440,项目阶段与里程碑!$B:$E,4,FALSE),"")</f>
        <v/>
      </c>
      <c r="AA1440" t="e">
        <f>VLOOKUP(F1440,内部通讯录!$B:$F,5,FALSE)</f>
        <v>#N/A</v>
      </c>
      <c r="AB1440" t="str">
        <f>IFERROR(VLOOKUP($AA1440,项目参数!$I$14:$J$21,2,FALSE),"")</f>
        <v/>
      </c>
    </row>
    <row r="1441" spans="1:28">
      <c r="A1441" s="8"/>
      <c r="B1441" s="8"/>
      <c r="C1441" s="8"/>
      <c r="D1441" s="8"/>
      <c r="E1441" s="8"/>
      <c r="F1441" s="8"/>
      <c r="G1441" s="8"/>
      <c r="H1441" s="116"/>
      <c r="I1441" s="40"/>
      <c r="J1441" s="120" t="str">
        <f>IF(AND($H1441&gt;0,$I1441&lt;&gt;"",$I1441&gt;40000),IFERROR(WORKDAY.INTL($I1441,INT(($H1441+项目参数!$J$29-1)/项目参数!$J$29)-1,1,项目参数!$B$2:$B$200),WORKDAY($I1441,INT(($H1441+项目参数!$J$29-1)/项目参数!$J$29)-1,1)),"")</f>
        <v/>
      </c>
      <c r="K1441" s="121" t="str">
        <f>IF(AND($L1441&lt;&gt;"",$L1441&gt;40000,$M1441&lt;&gt;"",$M1441&gt;40000),(1+IFERROR(NETWORKDAYS.INTL($L1441,$M1441,1,项目参数!$B$2:$B$200),NETWORKDAYS($L1441,$M1441,1)))*项目参数!$J$29,"")</f>
        <v/>
      </c>
      <c r="L1441" s="40"/>
      <c r="M1441" s="40"/>
      <c r="N1441" s="58"/>
      <c r="O1441" s="61"/>
      <c r="W1441" s="98" t="b">
        <f t="shared" si="22"/>
        <v>0</v>
      </c>
      <c r="Y1441" s="32" t="str">
        <f>IF($W1441,VLOOKUP($B1441,项目阶段与里程碑!$B:$E,3,FALSE),"")</f>
        <v/>
      </c>
      <c r="Z1441" s="32" t="str">
        <f>IF($W1441,VLOOKUP($B1441,项目阶段与里程碑!$B:$E,4,FALSE),"")</f>
        <v/>
      </c>
      <c r="AA1441" t="e">
        <f>VLOOKUP(F1441,内部通讯录!$B:$F,5,FALSE)</f>
        <v>#N/A</v>
      </c>
      <c r="AB1441" t="str">
        <f>IFERROR(VLOOKUP($AA1441,项目参数!$I$14:$J$21,2,FALSE),"")</f>
        <v/>
      </c>
    </row>
    <row r="1442" spans="1:28">
      <c r="A1442" s="8"/>
      <c r="B1442" s="8"/>
      <c r="C1442" s="8"/>
      <c r="D1442" s="8"/>
      <c r="E1442" s="8"/>
      <c r="F1442" s="8"/>
      <c r="G1442" s="8"/>
      <c r="H1442" s="116"/>
      <c r="I1442" s="40"/>
      <c r="J1442" s="120" t="str">
        <f>IF(AND($H1442&gt;0,$I1442&lt;&gt;"",$I1442&gt;40000),IFERROR(WORKDAY.INTL($I1442,INT(($H1442+项目参数!$J$29-1)/项目参数!$J$29)-1,1,项目参数!$B$2:$B$200),WORKDAY($I1442,INT(($H1442+项目参数!$J$29-1)/项目参数!$J$29)-1,1)),"")</f>
        <v/>
      </c>
      <c r="K1442" s="121" t="str">
        <f>IF(AND($L1442&lt;&gt;"",$L1442&gt;40000,$M1442&lt;&gt;"",$M1442&gt;40000),(1+IFERROR(NETWORKDAYS.INTL($L1442,$M1442,1,项目参数!$B$2:$B$200),NETWORKDAYS($L1442,$M1442,1)))*项目参数!$J$29,"")</f>
        <v/>
      </c>
      <c r="L1442" s="40"/>
      <c r="M1442" s="40"/>
      <c r="N1442" s="58"/>
      <c r="O1442" s="61"/>
      <c r="W1442" s="98" t="b">
        <f t="shared" si="22"/>
        <v>0</v>
      </c>
      <c r="Y1442" s="32" t="str">
        <f>IF($W1442,VLOOKUP($B1442,项目阶段与里程碑!$B:$E,3,FALSE),"")</f>
        <v/>
      </c>
      <c r="Z1442" s="32" t="str">
        <f>IF($W1442,VLOOKUP($B1442,项目阶段与里程碑!$B:$E,4,FALSE),"")</f>
        <v/>
      </c>
      <c r="AA1442" t="e">
        <f>VLOOKUP(F1442,内部通讯录!$B:$F,5,FALSE)</f>
        <v>#N/A</v>
      </c>
      <c r="AB1442" t="str">
        <f>IFERROR(VLOOKUP($AA1442,项目参数!$I$14:$J$21,2,FALSE),"")</f>
        <v/>
      </c>
    </row>
    <row r="1443" spans="1:28">
      <c r="A1443" s="8"/>
      <c r="B1443" s="8"/>
      <c r="C1443" s="8"/>
      <c r="D1443" s="8"/>
      <c r="E1443" s="8"/>
      <c r="F1443" s="8"/>
      <c r="G1443" s="8"/>
      <c r="H1443" s="116"/>
      <c r="I1443" s="40"/>
      <c r="J1443" s="120" t="str">
        <f>IF(AND($H1443&gt;0,$I1443&lt;&gt;"",$I1443&gt;40000),IFERROR(WORKDAY.INTL($I1443,INT(($H1443+项目参数!$J$29-1)/项目参数!$J$29)-1,1,项目参数!$B$2:$B$200),WORKDAY($I1443,INT(($H1443+项目参数!$J$29-1)/项目参数!$J$29)-1,1)),"")</f>
        <v/>
      </c>
      <c r="K1443" s="121" t="str">
        <f>IF(AND($L1443&lt;&gt;"",$L1443&gt;40000,$M1443&lt;&gt;"",$M1443&gt;40000),(1+IFERROR(NETWORKDAYS.INTL($L1443,$M1443,1,项目参数!$B$2:$B$200),NETWORKDAYS($L1443,$M1443,1)))*项目参数!$J$29,"")</f>
        <v/>
      </c>
      <c r="L1443" s="40"/>
      <c r="M1443" s="40"/>
      <c r="N1443" s="58"/>
      <c r="O1443" s="61"/>
      <c r="W1443" s="98" t="b">
        <f t="shared" si="22"/>
        <v>0</v>
      </c>
      <c r="Y1443" s="32" t="str">
        <f>IF($W1443,VLOOKUP($B1443,项目阶段与里程碑!$B:$E,3,FALSE),"")</f>
        <v/>
      </c>
      <c r="Z1443" s="32" t="str">
        <f>IF($W1443,VLOOKUP($B1443,项目阶段与里程碑!$B:$E,4,FALSE),"")</f>
        <v/>
      </c>
      <c r="AA1443" t="e">
        <f>VLOOKUP(F1443,内部通讯录!$B:$F,5,FALSE)</f>
        <v>#N/A</v>
      </c>
      <c r="AB1443" t="str">
        <f>IFERROR(VLOOKUP($AA1443,项目参数!$I$14:$J$21,2,FALSE),"")</f>
        <v/>
      </c>
    </row>
    <row r="1444" spans="1:28">
      <c r="A1444" s="8"/>
      <c r="B1444" s="8"/>
      <c r="C1444" s="8"/>
      <c r="D1444" s="8"/>
      <c r="E1444" s="8"/>
      <c r="F1444" s="8"/>
      <c r="G1444" s="8"/>
      <c r="H1444" s="116"/>
      <c r="I1444" s="40"/>
      <c r="J1444" s="120" t="str">
        <f>IF(AND($H1444&gt;0,$I1444&lt;&gt;"",$I1444&gt;40000),IFERROR(WORKDAY.INTL($I1444,INT(($H1444+项目参数!$J$29-1)/项目参数!$J$29)-1,1,项目参数!$B$2:$B$200),WORKDAY($I1444,INT(($H1444+项目参数!$J$29-1)/项目参数!$J$29)-1,1)),"")</f>
        <v/>
      </c>
      <c r="K1444" s="121" t="str">
        <f>IF(AND($L1444&lt;&gt;"",$L1444&gt;40000,$M1444&lt;&gt;"",$M1444&gt;40000),(1+IFERROR(NETWORKDAYS.INTL($L1444,$M1444,1,项目参数!$B$2:$B$200),NETWORKDAYS($L1444,$M1444,1)))*项目参数!$J$29,"")</f>
        <v/>
      </c>
      <c r="L1444" s="40"/>
      <c r="M1444" s="40"/>
      <c r="N1444" s="58"/>
      <c r="O1444" s="61"/>
      <c r="W1444" s="98" t="b">
        <f t="shared" si="22"/>
        <v>0</v>
      </c>
      <c r="Y1444" s="32" t="str">
        <f>IF($W1444,VLOOKUP($B1444,项目阶段与里程碑!$B:$E,3,FALSE),"")</f>
        <v/>
      </c>
      <c r="Z1444" s="32" t="str">
        <f>IF($W1444,VLOOKUP($B1444,项目阶段与里程碑!$B:$E,4,FALSE),"")</f>
        <v/>
      </c>
      <c r="AA1444" t="e">
        <f>VLOOKUP(F1444,内部通讯录!$B:$F,5,FALSE)</f>
        <v>#N/A</v>
      </c>
      <c r="AB1444" t="str">
        <f>IFERROR(VLOOKUP($AA1444,项目参数!$I$14:$J$21,2,FALSE),"")</f>
        <v/>
      </c>
    </row>
    <row r="1445" spans="1:28">
      <c r="A1445" s="8"/>
      <c r="B1445" s="8"/>
      <c r="C1445" s="8"/>
      <c r="D1445" s="8"/>
      <c r="E1445" s="8"/>
      <c r="F1445" s="8"/>
      <c r="G1445" s="8"/>
      <c r="H1445" s="116"/>
      <c r="I1445" s="40"/>
      <c r="J1445" s="120" t="str">
        <f>IF(AND($H1445&gt;0,$I1445&lt;&gt;"",$I1445&gt;40000),IFERROR(WORKDAY.INTL($I1445,INT(($H1445+项目参数!$J$29-1)/项目参数!$J$29)-1,1,项目参数!$B$2:$B$200),WORKDAY($I1445,INT(($H1445+项目参数!$J$29-1)/项目参数!$J$29)-1,1)),"")</f>
        <v/>
      </c>
      <c r="K1445" s="121" t="str">
        <f>IF(AND($L1445&lt;&gt;"",$L1445&gt;40000,$M1445&lt;&gt;"",$M1445&gt;40000),(1+IFERROR(NETWORKDAYS.INTL($L1445,$M1445,1,项目参数!$B$2:$B$200),NETWORKDAYS($L1445,$M1445,1)))*项目参数!$J$29,"")</f>
        <v/>
      </c>
      <c r="L1445" s="40"/>
      <c r="M1445" s="40"/>
      <c r="N1445" s="58"/>
      <c r="O1445" s="61"/>
      <c r="W1445" s="98" t="b">
        <f t="shared" si="22"/>
        <v>0</v>
      </c>
      <c r="Y1445" s="32" t="str">
        <f>IF($W1445,VLOOKUP($B1445,项目阶段与里程碑!$B:$E,3,FALSE),"")</f>
        <v/>
      </c>
      <c r="Z1445" s="32" t="str">
        <f>IF($W1445,VLOOKUP($B1445,项目阶段与里程碑!$B:$E,4,FALSE),"")</f>
        <v/>
      </c>
      <c r="AA1445" t="e">
        <f>VLOOKUP(F1445,内部通讯录!$B:$F,5,FALSE)</f>
        <v>#N/A</v>
      </c>
      <c r="AB1445" t="str">
        <f>IFERROR(VLOOKUP($AA1445,项目参数!$I$14:$J$21,2,FALSE),"")</f>
        <v/>
      </c>
    </row>
    <row r="1446" spans="1:28">
      <c r="A1446" s="8"/>
      <c r="B1446" s="8"/>
      <c r="C1446" s="8"/>
      <c r="D1446" s="8"/>
      <c r="E1446" s="8"/>
      <c r="F1446" s="8"/>
      <c r="G1446" s="8"/>
      <c r="H1446" s="116"/>
      <c r="I1446" s="40"/>
      <c r="J1446" s="120" t="str">
        <f>IF(AND($H1446&gt;0,$I1446&lt;&gt;"",$I1446&gt;40000),IFERROR(WORKDAY.INTL($I1446,INT(($H1446+项目参数!$J$29-1)/项目参数!$J$29)-1,1,项目参数!$B$2:$B$200),WORKDAY($I1446,INT(($H1446+项目参数!$J$29-1)/项目参数!$J$29)-1,1)),"")</f>
        <v/>
      </c>
      <c r="K1446" s="121" t="str">
        <f>IF(AND($L1446&lt;&gt;"",$L1446&gt;40000,$M1446&lt;&gt;"",$M1446&gt;40000),(1+IFERROR(NETWORKDAYS.INTL($L1446,$M1446,1,项目参数!$B$2:$B$200),NETWORKDAYS($L1446,$M1446,1)))*项目参数!$J$29,"")</f>
        <v/>
      </c>
      <c r="L1446" s="40"/>
      <c r="M1446" s="40"/>
      <c r="N1446" s="58"/>
      <c r="O1446" s="61"/>
      <c r="W1446" s="98" t="b">
        <f t="shared" si="22"/>
        <v>0</v>
      </c>
      <c r="Y1446" s="32" t="str">
        <f>IF($W1446,VLOOKUP($B1446,项目阶段与里程碑!$B:$E,3,FALSE),"")</f>
        <v/>
      </c>
      <c r="Z1446" s="32" t="str">
        <f>IF($W1446,VLOOKUP($B1446,项目阶段与里程碑!$B:$E,4,FALSE),"")</f>
        <v/>
      </c>
      <c r="AA1446" t="e">
        <f>VLOOKUP(F1446,内部通讯录!$B:$F,5,FALSE)</f>
        <v>#N/A</v>
      </c>
      <c r="AB1446" t="str">
        <f>IFERROR(VLOOKUP($AA1446,项目参数!$I$14:$J$21,2,FALSE),"")</f>
        <v/>
      </c>
    </row>
    <row r="1447" spans="1:28">
      <c r="A1447" s="8"/>
      <c r="B1447" s="8"/>
      <c r="C1447" s="8"/>
      <c r="D1447" s="8"/>
      <c r="E1447" s="8"/>
      <c r="F1447" s="8"/>
      <c r="G1447" s="8"/>
      <c r="H1447" s="116"/>
      <c r="I1447" s="40"/>
      <c r="J1447" s="120" t="str">
        <f>IF(AND($H1447&gt;0,$I1447&lt;&gt;"",$I1447&gt;40000),IFERROR(WORKDAY.INTL($I1447,INT(($H1447+项目参数!$J$29-1)/项目参数!$J$29)-1,1,项目参数!$B$2:$B$200),WORKDAY($I1447,INT(($H1447+项目参数!$J$29-1)/项目参数!$J$29)-1,1)),"")</f>
        <v/>
      </c>
      <c r="K1447" s="121" t="str">
        <f>IF(AND($L1447&lt;&gt;"",$L1447&gt;40000,$M1447&lt;&gt;"",$M1447&gt;40000),(1+IFERROR(NETWORKDAYS.INTL($L1447,$M1447,1,项目参数!$B$2:$B$200),NETWORKDAYS($L1447,$M1447,1)))*项目参数!$J$29,"")</f>
        <v/>
      </c>
      <c r="L1447" s="40"/>
      <c r="M1447" s="40"/>
      <c r="N1447" s="58"/>
      <c r="O1447" s="61"/>
      <c r="W1447" s="98" t="b">
        <f t="shared" si="22"/>
        <v>0</v>
      </c>
      <c r="Y1447" s="32" t="str">
        <f>IF($W1447,VLOOKUP($B1447,项目阶段与里程碑!$B:$E,3,FALSE),"")</f>
        <v/>
      </c>
      <c r="Z1447" s="32" t="str">
        <f>IF($W1447,VLOOKUP($B1447,项目阶段与里程碑!$B:$E,4,FALSE),"")</f>
        <v/>
      </c>
      <c r="AA1447" t="e">
        <f>VLOOKUP(F1447,内部通讯录!$B:$F,5,FALSE)</f>
        <v>#N/A</v>
      </c>
      <c r="AB1447" t="str">
        <f>IFERROR(VLOOKUP($AA1447,项目参数!$I$14:$J$21,2,FALSE),"")</f>
        <v/>
      </c>
    </row>
    <row r="1448" spans="1:28">
      <c r="A1448" s="8"/>
      <c r="B1448" s="8"/>
      <c r="C1448" s="8"/>
      <c r="D1448" s="8"/>
      <c r="E1448" s="8"/>
      <c r="F1448" s="8"/>
      <c r="G1448" s="8"/>
      <c r="H1448" s="116"/>
      <c r="I1448" s="40"/>
      <c r="J1448" s="120" t="str">
        <f>IF(AND($H1448&gt;0,$I1448&lt;&gt;"",$I1448&gt;40000),IFERROR(WORKDAY.INTL($I1448,INT(($H1448+项目参数!$J$29-1)/项目参数!$J$29)-1,1,项目参数!$B$2:$B$200),WORKDAY($I1448,INT(($H1448+项目参数!$J$29-1)/项目参数!$J$29)-1,1)),"")</f>
        <v/>
      </c>
      <c r="K1448" s="121" t="str">
        <f>IF(AND($L1448&lt;&gt;"",$L1448&gt;40000,$M1448&lt;&gt;"",$M1448&gt;40000),(1+IFERROR(NETWORKDAYS.INTL($L1448,$M1448,1,项目参数!$B$2:$B$200),NETWORKDAYS($L1448,$M1448,1)))*项目参数!$J$29,"")</f>
        <v/>
      </c>
      <c r="L1448" s="40"/>
      <c r="M1448" s="40"/>
      <c r="N1448" s="58"/>
      <c r="O1448" s="61"/>
      <c r="W1448" s="98" t="b">
        <f t="shared" si="22"/>
        <v>0</v>
      </c>
      <c r="Y1448" s="32" t="str">
        <f>IF($W1448,VLOOKUP($B1448,项目阶段与里程碑!$B:$E,3,FALSE),"")</f>
        <v/>
      </c>
      <c r="Z1448" s="32" t="str">
        <f>IF($W1448,VLOOKUP($B1448,项目阶段与里程碑!$B:$E,4,FALSE),"")</f>
        <v/>
      </c>
      <c r="AA1448" t="e">
        <f>VLOOKUP(F1448,内部通讯录!$B:$F,5,FALSE)</f>
        <v>#N/A</v>
      </c>
      <c r="AB1448" t="str">
        <f>IFERROR(VLOOKUP($AA1448,项目参数!$I$14:$J$21,2,FALSE),"")</f>
        <v/>
      </c>
    </row>
    <row r="1449" spans="1:28">
      <c r="A1449" s="8"/>
      <c r="B1449" s="8"/>
      <c r="C1449" s="8"/>
      <c r="D1449" s="8"/>
      <c r="E1449" s="8"/>
      <c r="F1449" s="8"/>
      <c r="G1449" s="8"/>
      <c r="H1449" s="116"/>
      <c r="I1449" s="40"/>
      <c r="J1449" s="120" t="str">
        <f>IF(AND($H1449&gt;0,$I1449&lt;&gt;"",$I1449&gt;40000),IFERROR(WORKDAY.INTL($I1449,INT(($H1449+项目参数!$J$29-1)/项目参数!$J$29)-1,1,项目参数!$B$2:$B$200),WORKDAY($I1449,INT(($H1449+项目参数!$J$29-1)/项目参数!$J$29)-1,1)),"")</f>
        <v/>
      </c>
      <c r="K1449" s="121" t="str">
        <f>IF(AND($L1449&lt;&gt;"",$L1449&gt;40000,$M1449&lt;&gt;"",$M1449&gt;40000),(1+IFERROR(NETWORKDAYS.INTL($L1449,$M1449,1,项目参数!$B$2:$B$200),NETWORKDAYS($L1449,$M1449,1)))*项目参数!$J$29,"")</f>
        <v/>
      </c>
      <c r="L1449" s="40"/>
      <c r="M1449" s="40"/>
      <c r="N1449" s="58"/>
      <c r="O1449" s="61"/>
      <c r="W1449" s="98" t="b">
        <f t="shared" si="22"/>
        <v>0</v>
      </c>
      <c r="Y1449" s="32" t="str">
        <f>IF($W1449,VLOOKUP($B1449,项目阶段与里程碑!$B:$E,3,FALSE),"")</f>
        <v/>
      </c>
      <c r="Z1449" s="32" t="str">
        <f>IF($W1449,VLOOKUP($B1449,项目阶段与里程碑!$B:$E,4,FALSE),"")</f>
        <v/>
      </c>
      <c r="AA1449" t="e">
        <f>VLOOKUP(F1449,内部通讯录!$B:$F,5,FALSE)</f>
        <v>#N/A</v>
      </c>
      <c r="AB1449" t="str">
        <f>IFERROR(VLOOKUP($AA1449,项目参数!$I$14:$J$21,2,FALSE),"")</f>
        <v/>
      </c>
    </row>
    <row r="1450" spans="1:28">
      <c r="A1450" s="8"/>
      <c r="B1450" s="8"/>
      <c r="C1450" s="8"/>
      <c r="D1450" s="8"/>
      <c r="E1450" s="8"/>
      <c r="F1450" s="8"/>
      <c r="G1450" s="8"/>
      <c r="H1450" s="116"/>
      <c r="I1450" s="40"/>
      <c r="J1450" s="120" t="str">
        <f>IF(AND($H1450&gt;0,$I1450&lt;&gt;"",$I1450&gt;40000),IFERROR(WORKDAY.INTL($I1450,INT(($H1450+项目参数!$J$29-1)/项目参数!$J$29)-1,1,项目参数!$B$2:$B$200),WORKDAY($I1450,INT(($H1450+项目参数!$J$29-1)/项目参数!$J$29)-1,1)),"")</f>
        <v/>
      </c>
      <c r="K1450" s="121" t="str">
        <f>IF(AND($L1450&lt;&gt;"",$L1450&gt;40000,$M1450&lt;&gt;"",$M1450&gt;40000),(1+IFERROR(NETWORKDAYS.INTL($L1450,$M1450,1,项目参数!$B$2:$B$200),NETWORKDAYS($L1450,$M1450,1)))*项目参数!$J$29,"")</f>
        <v/>
      </c>
      <c r="L1450" s="40"/>
      <c r="M1450" s="40"/>
      <c r="N1450" s="58"/>
      <c r="O1450" s="61"/>
      <c r="W1450" s="98" t="b">
        <f t="shared" si="22"/>
        <v>0</v>
      </c>
      <c r="Y1450" s="32" t="str">
        <f>IF($W1450,VLOOKUP($B1450,项目阶段与里程碑!$B:$E,3,FALSE),"")</f>
        <v/>
      </c>
      <c r="Z1450" s="32" t="str">
        <f>IF($W1450,VLOOKUP($B1450,项目阶段与里程碑!$B:$E,4,FALSE),"")</f>
        <v/>
      </c>
      <c r="AA1450" t="e">
        <f>VLOOKUP(F1450,内部通讯录!$B:$F,5,FALSE)</f>
        <v>#N/A</v>
      </c>
      <c r="AB1450" t="str">
        <f>IFERROR(VLOOKUP($AA1450,项目参数!$I$14:$J$21,2,FALSE),"")</f>
        <v/>
      </c>
    </row>
    <row r="1451" spans="1:28">
      <c r="A1451" s="8"/>
      <c r="B1451" s="8"/>
      <c r="C1451" s="8"/>
      <c r="D1451" s="8"/>
      <c r="E1451" s="8"/>
      <c r="F1451" s="8"/>
      <c r="G1451" s="8"/>
      <c r="H1451" s="116"/>
      <c r="I1451" s="40"/>
      <c r="J1451" s="120" t="str">
        <f>IF(AND($H1451&gt;0,$I1451&lt;&gt;"",$I1451&gt;40000),IFERROR(WORKDAY.INTL($I1451,INT(($H1451+项目参数!$J$29-1)/项目参数!$J$29)-1,1,项目参数!$B$2:$B$200),WORKDAY($I1451,INT(($H1451+项目参数!$J$29-1)/项目参数!$J$29)-1,1)),"")</f>
        <v/>
      </c>
      <c r="K1451" s="121" t="str">
        <f>IF(AND($L1451&lt;&gt;"",$L1451&gt;40000,$M1451&lt;&gt;"",$M1451&gt;40000),(1+IFERROR(NETWORKDAYS.INTL($L1451,$M1451,1,项目参数!$B$2:$B$200),NETWORKDAYS($L1451,$M1451,1)))*项目参数!$J$29,"")</f>
        <v/>
      </c>
      <c r="L1451" s="40"/>
      <c r="M1451" s="40"/>
      <c r="N1451" s="58"/>
      <c r="O1451" s="61"/>
      <c r="W1451" s="98" t="b">
        <f t="shared" si="22"/>
        <v>0</v>
      </c>
      <c r="Y1451" s="32" t="str">
        <f>IF($W1451,VLOOKUP($B1451,项目阶段与里程碑!$B:$E,3,FALSE),"")</f>
        <v/>
      </c>
      <c r="Z1451" s="32" t="str">
        <f>IF($W1451,VLOOKUP($B1451,项目阶段与里程碑!$B:$E,4,FALSE),"")</f>
        <v/>
      </c>
      <c r="AA1451" t="e">
        <f>VLOOKUP(F1451,内部通讯录!$B:$F,5,FALSE)</f>
        <v>#N/A</v>
      </c>
      <c r="AB1451" t="str">
        <f>IFERROR(VLOOKUP($AA1451,项目参数!$I$14:$J$21,2,FALSE),"")</f>
        <v/>
      </c>
    </row>
    <row r="1452" spans="1:28">
      <c r="A1452" s="8"/>
      <c r="B1452" s="8"/>
      <c r="C1452" s="8"/>
      <c r="D1452" s="8"/>
      <c r="E1452" s="8"/>
      <c r="F1452" s="8"/>
      <c r="G1452" s="8"/>
      <c r="H1452" s="116"/>
      <c r="I1452" s="40"/>
      <c r="J1452" s="120" t="str">
        <f>IF(AND($H1452&gt;0,$I1452&lt;&gt;"",$I1452&gt;40000),IFERROR(WORKDAY.INTL($I1452,INT(($H1452+项目参数!$J$29-1)/项目参数!$J$29)-1,1,项目参数!$B$2:$B$200),WORKDAY($I1452,INT(($H1452+项目参数!$J$29-1)/项目参数!$J$29)-1,1)),"")</f>
        <v/>
      </c>
      <c r="K1452" s="121" t="str">
        <f>IF(AND($L1452&lt;&gt;"",$L1452&gt;40000,$M1452&lt;&gt;"",$M1452&gt;40000),(1+IFERROR(NETWORKDAYS.INTL($L1452,$M1452,1,项目参数!$B$2:$B$200),NETWORKDAYS($L1452,$M1452,1)))*项目参数!$J$29,"")</f>
        <v/>
      </c>
      <c r="L1452" s="40"/>
      <c r="M1452" s="40"/>
      <c r="N1452" s="58"/>
      <c r="O1452" s="61"/>
      <c r="W1452" s="98" t="b">
        <f t="shared" si="22"/>
        <v>0</v>
      </c>
      <c r="Y1452" s="32" t="str">
        <f>IF($W1452,VLOOKUP($B1452,项目阶段与里程碑!$B:$E,3,FALSE),"")</f>
        <v/>
      </c>
      <c r="Z1452" s="32" t="str">
        <f>IF($W1452,VLOOKUP($B1452,项目阶段与里程碑!$B:$E,4,FALSE),"")</f>
        <v/>
      </c>
      <c r="AA1452" t="e">
        <f>VLOOKUP(F1452,内部通讯录!$B:$F,5,FALSE)</f>
        <v>#N/A</v>
      </c>
      <c r="AB1452" t="str">
        <f>IFERROR(VLOOKUP($AA1452,项目参数!$I$14:$J$21,2,FALSE),"")</f>
        <v/>
      </c>
    </row>
    <row r="1453" spans="1:28">
      <c r="A1453" s="8"/>
      <c r="B1453" s="8"/>
      <c r="C1453" s="8"/>
      <c r="D1453" s="8"/>
      <c r="E1453" s="8"/>
      <c r="F1453" s="8"/>
      <c r="G1453" s="8"/>
      <c r="H1453" s="116"/>
      <c r="I1453" s="40"/>
      <c r="J1453" s="120" t="str">
        <f>IF(AND($H1453&gt;0,$I1453&lt;&gt;"",$I1453&gt;40000),IFERROR(WORKDAY.INTL($I1453,INT(($H1453+项目参数!$J$29-1)/项目参数!$J$29)-1,1,项目参数!$B$2:$B$200),WORKDAY($I1453,INT(($H1453+项目参数!$J$29-1)/项目参数!$J$29)-1,1)),"")</f>
        <v/>
      </c>
      <c r="K1453" s="121" t="str">
        <f>IF(AND($L1453&lt;&gt;"",$L1453&gt;40000,$M1453&lt;&gt;"",$M1453&gt;40000),(1+IFERROR(NETWORKDAYS.INTL($L1453,$M1453,1,项目参数!$B$2:$B$200),NETWORKDAYS($L1453,$M1453,1)))*项目参数!$J$29,"")</f>
        <v/>
      </c>
      <c r="L1453" s="40"/>
      <c r="M1453" s="40"/>
      <c r="N1453" s="58"/>
      <c r="O1453" s="61"/>
      <c r="W1453" s="98" t="b">
        <f t="shared" si="22"/>
        <v>0</v>
      </c>
      <c r="Y1453" s="32" t="str">
        <f>IF($W1453,VLOOKUP($B1453,项目阶段与里程碑!$B:$E,3,FALSE),"")</f>
        <v/>
      </c>
      <c r="Z1453" s="32" t="str">
        <f>IF($W1453,VLOOKUP($B1453,项目阶段与里程碑!$B:$E,4,FALSE),"")</f>
        <v/>
      </c>
      <c r="AA1453" t="e">
        <f>VLOOKUP(F1453,内部通讯录!$B:$F,5,FALSE)</f>
        <v>#N/A</v>
      </c>
      <c r="AB1453" t="str">
        <f>IFERROR(VLOOKUP($AA1453,项目参数!$I$14:$J$21,2,FALSE),"")</f>
        <v/>
      </c>
    </row>
    <row r="1454" spans="1:28">
      <c r="A1454" s="8"/>
      <c r="B1454" s="8"/>
      <c r="C1454" s="8"/>
      <c r="D1454" s="8"/>
      <c r="E1454" s="8"/>
      <c r="F1454" s="8"/>
      <c r="G1454" s="8"/>
      <c r="H1454" s="116"/>
      <c r="I1454" s="40"/>
      <c r="J1454" s="120" t="str">
        <f>IF(AND($H1454&gt;0,$I1454&lt;&gt;"",$I1454&gt;40000),IFERROR(WORKDAY.INTL($I1454,INT(($H1454+项目参数!$J$29-1)/项目参数!$J$29)-1,1,项目参数!$B$2:$B$200),WORKDAY($I1454,INT(($H1454+项目参数!$J$29-1)/项目参数!$J$29)-1,1)),"")</f>
        <v/>
      </c>
      <c r="K1454" s="121" t="str">
        <f>IF(AND($L1454&lt;&gt;"",$L1454&gt;40000,$M1454&lt;&gt;"",$M1454&gt;40000),(1+IFERROR(NETWORKDAYS.INTL($L1454,$M1454,1,项目参数!$B$2:$B$200),NETWORKDAYS($L1454,$M1454,1)))*项目参数!$J$29,"")</f>
        <v/>
      </c>
      <c r="L1454" s="40"/>
      <c r="M1454" s="40"/>
      <c r="N1454" s="58"/>
      <c r="O1454" s="61"/>
      <c r="W1454" s="98" t="b">
        <f t="shared" si="22"/>
        <v>0</v>
      </c>
      <c r="Y1454" s="32" t="str">
        <f>IF($W1454,VLOOKUP($B1454,项目阶段与里程碑!$B:$E,3,FALSE),"")</f>
        <v/>
      </c>
      <c r="Z1454" s="32" t="str">
        <f>IF($W1454,VLOOKUP($B1454,项目阶段与里程碑!$B:$E,4,FALSE),"")</f>
        <v/>
      </c>
      <c r="AA1454" t="e">
        <f>VLOOKUP(F1454,内部通讯录!$B:$F,5,FALSE)</f>
        <v>#N/A</v>
      </c>
      <c r="AB1454" t="str">
        <f>IFERROR(VLOOKUP($AA1454,项目参数!$I$14:$J$21,2,FALSE),"")</f>
        <v/>
      </c>
    </row>
    <row r="1455" spans="1:28">
      <c r="A1455" s="8"/>
      <c r="B1455" s="8"/>
      <c r="C1455" s="8"/>
      <c r="D1455" s="8"/>
      <c r="E1455" s="8"/>
      <c r="F1455" s="8"/>
      <c r="G1455" s="8"/>
      <c r="H1455" s="116"/>
      <c r="I1455" s="40"/>
      <c r="J1455" s="120" t="str">
        <f>IF(AND($H1455&gt;0,$I1455&lt;&gt;"",$I1455&gt;40000),IFERROR(WORKDAY.INTL($I1455,INT(($H1455+项目参数!$J$29-1)/项目参数!$J$29)-1,1,项目参数!$B$2:$B$200),WORKDAY($I1455,INT(($H1455+项目参数!$J$29-1)/项目参数!$J$29)-1,1)),"")</f>
        <v/>
      </c>
      <c r="K1455" s="121" t="str">
        <f>IF(AND($L1455&lt;&gt;"",$L1455&gt;40000,$M1455&lt;&gt;"",$M1455&gt;40000),(1+IFERROR(NETWORKDAYS.INTL($L1455,$M1455,1,项目参数!$B$2:$B$200),NETWORKDAYS($L1455,$M1455,1)))*项目参数!$J$29,"")</f>
        <v/>
      </c>
      <c r="L1455" s="40"/>
      <c r="M1455" s="40"/>
      <c r="N1455" s="58"/>
      <c r="O1455" s="61"/>
      <c r="W1455" s="98" t="b">
        <f t="shared" si="22"/>
        <v>0</v>
      </c>
      <c r="Y1455" s="32" t="str">
        <f>IF($W1455,VLOOKUP($B1455,项目阶段与里程碑!$B:$E,3,FALSE),"")</f>
        <v/>
      </c>
      <c r="Z1455" s="32" t="str">
        <f>IF($W1455,VLOOKUP($B1455,项目阶段与里程碑!$B:$E,4,FALSE),"")</f>
        <v/>
      </c>
      <c r="AA1455" t="e">
        <f>VLOOKUP(F1455,内部通讯录!$B:$F,5,FALSE)</f>
        <v>#N/A</v>
      </c>
      <c r="AB1455" t="str">
        <f>IFERROR(VLOOKUP($AA1455,项目参数!$I$14:$J$21,2,FALSE),"")</f>
        <v/>
      </c>
    </row>
    <row r="1456" spans="1:28">
      <c r="A1456" s="8"/>
      <c r="B1456" s="8"/>
      <c r="C1456" s="8"/>
      <c r="D1456" s="8"/>
      <c r="E1456" s="8"/>
      <c r="F1456" s="8"/>
      <c r="G1456" s="8"/>
      <c r="H1456" s="116"/>
      <c r="I1456" s="40"/>
      <c r="J1456" s="120" t="str">
        <f>IF(AND($H1456&gt;0,$I1456&lt;&gt;"",$I1456&gt;40000),IFERROR(WORKDAY.INTL($I1456,INT(($H1456+项目参数!$J$29-1)/项目参数!$J$29)-1,1,项目参数!$B$2:$B$200),WORKDAY($I1456,INT(($H1456+项目参数!$J$29-1)/项目参数!$J$29)-1,1)),"")</f>
        <v/>
      </c>
      <c r="K1456" s="121" t="str">
        <f>IF(AND($L1456&lt;&gt;"",$L1456&gt;40000,$M1456&lt;&gt;"",$M1456&gt;40000),(1+IFERROR(NETWORKDAYS.INTL($L1456,$M1456,1,项目参数!$B$2:$B$200),NETWORKDAYS($L1456,$M1456,1)))*项目参数!$J$29,"")</f>
        <v/>
      </c>
      <c r="L1456" s="40"/>
      <c r="M1456" s="40"/>
      <c r="N1456" s="58"/>
      <c r="O1456" s="61"/>
      <c r="W1456" s="98" t="b">
        <f t="shared" si="22"/>
        <v>0</v>
      </c>
      <c r="Y1456" s="32" t="str">
        <f>IF($W1456,VLOOKUP($B1456,项目阶段与里程碑!$B:$E,3,FALSE),"")</f>
        <v/>
      </c>
      <c r="Z1456" s="32" t="str">
        <f>IF($W1456,VLOOKUP($B1456,项目阶段与里程碑!$B:$E,4,FALSE),"")</f>
        <v/>
      </c>
      <c r="AA1456" t="e">
        <f>VLOOKUP(F1456,内部通讯录!$B:$F,5,FALSE)</f>
        <v>#N/A</v>
      </c>
      <c r="AB1456" t="str">
        <f>IFERROR(VLOOKUP($AA1456,项目参数!$I$14:$J$21,2,FALSE),"")</f>
        <v/>
      </c>
    </row>
    <row r="1457" spans="1:28">
      <c r="A1457" s="8"/>
      <c r="B1457" s="8"/>
      <c r="C1457" s="8"/>
      <c r="D1457" s="8"/>
      <c r="E1457" s="8"/>
      <c r="F1457" s="8"/>
      <c r="G1457" s="8"/>
      <c r="H1457" s="116"/>
      <c r="I1457" s="40"/>
      <c r="J1457" s="120" t="str">
        <f>IF(AND($H1457&gt;0,$I1457&lt;&gt;"",$I1457&gt;40000),IFERROR(WORKDAY.INTL($I1457,INT(($H1457+项目参数!$J$29-1)/项目参数!$J$29)-1,1,项目参数!$B$2:$B$200),WORKDAY($I1457,INT(($H1457+项目参数!$J$29-1)/项目参数!$J$29)-1,1)),"")</f>
        <v/>
      </c>
      <c r="K1457" s="121" t="str">
        <f>IF(AND($L1457&lt;&gt;"",$L1457&gt;40000,$M1457&lt;&gt;"",$M1457&gt;40000),(1+IFERROR(NETWORKDAYS.INTL($L1457,$M1457,1,项目参数!$B$2:$B$200),NETWORKDAYS($L1457,$M1457,1)))*项目参数!$J$29,"")</f>
        <v/>
      </c>
      <c r="L1457" s="40"/>
      <c r="M1457" s="40"/>
      <c r="N1457" s="58"/>
      <c r="O1457" s="61"/>
      <c r="W1457" s="98" t="b">
        <f t="shared" si="22"/>
        <v>0</v>
      </c>
      <c r="Y1457" s="32" t="str">
        <f>IF($W1457,VLOOKUP($B1457,项目阶段与里程碑!$B:$E,3,FALSE),"")</f>
        <v/>
      </c>
      <c r="Z1457" s="32" t="str">
        <f>IF($W1457,VLOOKUP($B1457,项目阶段与里程碑!$B:$E,4,FALSE),"")</f>
        <v/>
      </c>
      <c r="AA1457" t="e">
        <f>VLOOKUP(F1457,内部通讯录!$B:$F,5,FALSE)</f>
        <v>#N/A</v>
      </c>
      <c r="AB1457" t="str">
        <f>IFERROR(VLOOKUP($AA1457,项目参数!$I$14:$J$21,2,FALSE),"")</f>
        <v/>
      </c>
    </row>
    <row r="1458" spans="1:28">
      <c r="A1458" s="8"/>
      <c r="B1458" s="8"/>
      <c r="C1458" s="8"/>
      <c r="D1458" s="8"/>
      <c r="E1458" s="8"/>
      <c r="F1458" s="8"/>
      <c r="G1458" s="8"/>
      <c r="H1458" s="116"/>
      <c r="I1458" s="40"/>
      <c r="J1458" s="120" t="str">
        <f>IF(AND($H1458&gt;0,$I1458&lt;&gt;"",$I1458&gt;40000),IFERROR(WORKDAY.INTL($I1458,INT(($H1458+项目参数!$J$29-1)/项目参数!$J$29)-1,1,项目参数!$B$2:$B$200),WORKDAY($I1458,INT(($H1458+项目参数!$J$29-1)/项目参数!$J$29)-1,1)),"")</f>
        <v/>
      </c>
      <c r="K1458" s="121" t="str">
        <f>IF(AND($L1458&lt;&gt;"",$L1458&gt;40000,$M1458&lt;&gt;"",$M1458&gt;40000),(1+IFERROR(NETWORKDAYS.INTL($L1458,$M1458,1,项目参数!$B$2:$B$200),NETWORKDAYS($L1458,$M1458,1)))*项目参数!$J$29,"")</f>
        <v/>
      </c>
      <c r="L1458" s="40"/>
      <c r="M1458" s="40"/>
      <c r="N1458" s="58"/>
      <c r="O1458" s="61"/>
      <c r="W1458" s="98" t="b">
        <f t="shared" si="22"/>
        <v>0</v>
      </c>
      <c r="Y1458" s="32" t="str">
        <f>IF($W1458,VLOOKUP($B1458,项目阶段与里程碑!$B:$E,3,FALSE),"")</f>
        <v/>
      </c>
      <c r="Z1458" s="32" t="str">
        <f>IF($W1458,VLOOKUP($B1458,项目阶段与里程碑!$B:$E,4,FALSE),"")</f>
        <v/>
      </c>
      <c r="AA1458" t="e">
        <f>VLOOKUP(F1458,内部通讯录!$B:$F,5,FALSE)</f>
        <v>#N/A</v>
      </c>
      <c r="AB1458" t="str">
        <f>IFERROR(VLOOKUP($AA1458,项目参数!$I$14:$J$21,2,FALSE),"")</f>
        <v/>
      </c>
    </row>
    <row r="1459" spans="1:28">
      <c r="A1459" s="8"/>
      <c r="B1459" s="8"/>
      <c r="C1459" s="8"/>
      <c r="D1459" s="8"/>
      <c r="E1459" s="8"/>
      <c r="F1459" s="8"/>
      <c r="G1459" s="8"/>
      <c r="H1459" s="116"/>
      <c r="I1459" s="40"/>
      <c r="J1459" s="120" t="str">
        <f>IF(AND($H1459&gt;0,$I1459&lt;&gt;"",$I1459&gt;40000),IFERROR(WORKDAY.INTL($I1459,INT(($H1459+项目参数!$J$29-1)/项目参数!$J$29)-1,1,项目参数!$B$2:$B$200),WORKDAY($I1459,INT(($H1459+项目参数!$J$29-1)/项目参数!$J$29)-1,1)),"")</f>
        <v/>
      </c>
      <c r="K1459" s="121" t="str">
        <f>IF(AND($L1459&lt;&gt;"",$L1459&gt;40000,$M1459&lt;&gt;"",$M1459&gt;40000),(1+IFERROR(NETWORKDAYS.INTL($L1459,$M1459,1,项目参数!$B$2:$B$200),NETWORKDAYS($L1459,$M1459,1)))*项目参数!$J$29,"")</f>
        <v/>
      </c>
      <c r="L1459" s="40"/>
      <c r="M1459" s="40"/>
      <c r="N1459" s="58"/>
      <c r="O1459" s="61"/>
      <c r="W1459" s="98" t="b">
        <f t="shared" si="22"/>
        <v>0</v>
      </c>
      <c r="Y1459" s="32" t="str">
        <f>IF($W1459,VLOOKUP($B1459,项目阶段与里程碑!$B:$E,3,FALSE),"")</f>
        <v/>
      </c>
      <c r="Z1459" s="32" t="str">
        <f>IF($W1459,VLOOKUP($B1459,项目阶段与里程碑!$B:$E,4,FALSE),"")</f>
        <v/>
      </c>
      <c r="AA1459" t="e">
        <f>VLOOKUP(F1459,内部通讯录!$B:$F,5,FALSE)</f>
        <v>#N/A</v>
      </c>
      <c r="AB1459" t="str">
        <f>IFERROR(VLOOKUP($AA1459,项目参数!$I$14:$J$21,2,FALSE),"")</f>
        <v/>
      </c>
    </row>
    <row r="1460" spans="1:28">
      <c r="A1460" s="8"/>
      <c r="B1460" s="8"/>
      <c r="C1460" s="8"/>
      <c r="D1460" s="8"/>
      <c r="E1460" s="8"/>
      <c r="F1460" s="8"/>
      <c r="G1460" s="8"/>
      <c r="H1460" s="116"/>
      <c r="I1460" s="40"/>
      <c r="J1460" s="120" t="str">
        <f>IF(AND($H1460&gt;0,$I1460&lt;&gt;"",$I1460&gt;40000),IFERROR(WORKDAY.INTL($I1460,INT(($H1460+项目参数!$J$29-1)/项目参数!$J$29)-1,1,项目参数!$B$2:$B$200),WORKDAY($I1460,INT(($H1460+项目参数!$J$29-1)/项目参数!$J$29)-1,1)),"")</f>
        <v/>
      </c>
      <c r="K1460" s="121" t="str">
        <f>IF(AND($L1460&lt;&gt;"",$L1460&gt;40000,$M1460&lt;&gt;"",$M1460&gt;40000),(1+IFERROR(NETWORKDAYS.INTL($L1460,$M1460,1,项目参数!$B$2:$B$200),NETWORKDAYS($L1460,$M1460,1)))*项目参数!$J$29,"")</f>
        <v/>
      </c>
      <c r="L1460" s="40"/>
      <c r="M1460" s="40"/>
      <c r="N1460" s="58"/>
      <c r="O1460" s="61"/>
      <c r="W1460" s="98" t="b">
        <f t="shared" si="22"/>
        <v>0</v>
      </c>
      <c r="Y1460" s="32" t="str">
        <f>IF($W1460,VLOOKUP($B1460,项目阶段与里程碑!$B:$E,3,FALSE),"")</f>
        <v/>
      </c>
      <c r="Z1460" s="32" t="str">
        <f>IF($W1460,VLOOKUP($B1460,项目阶段与里程碑!$B:$E,4,FALSE),"")</f>
        <v/>
      </c>
      <c r="AA1460" t="e">
        <f>VLOOKUP(F1460,内部通讯录!$B:$F,5,FALSE)</f>
        <v>#N/A</v>
      </c>
      <c r="AB1460" t="str">
        <f>IFERROR(VLOOKUP($AA1460,项目参数!$I$14:$J$21,2,FALSE),"")</f>
        <v/>
      </c>
    </row>
    <row r="1461" spans="1:28">
      <c r="A1461" s="8"/>
      <c r="B1461" s="8"/>
      <c r="C1461" s="8"/>
      <c r="D1461" s="8"/>
      <c r="E1461" s="8"/>
      <c r="F1461" s="8"/>
      <c r="G1461" s="8"/>
      <c r="H1461" s="116"/>
      <c r="I1461" s="40"/>
      <c r="J1461" s="120" t="str">
        <f>IF(AND($H1461&gt;0,$I1461&lt;&gt;"",$I1461&gt;40000),IFERROR(WORKDAY.INTL($I1461,INT(($H1461+项目参数!$J$29-1)/项目参数!$J$29)-1,1,项目参数!$B$2:$B$200),WORKDAY($I1461,INT(($H1461+项目参数!$J$29-1)/项目参数!$J$29)-1,1)),"")</f>
        <v/>
      </c>
      <c r="K1461" s="121" t="str">
        <f>IF(AND($L1461&lt;&gt;"",$L1461&gt;40000,$M1461&lt;&gt;"",$M1461&gt;40000),(1+IFERROR(NETWORKDAYS.INTL($L1461,$M1461,1,项目参数!$B$2:$B$200),NETWORKDAYS($L1461,$M1461,1)))*项目参数!$J$29,"")</f>
        <v/>
      </c>
      <c r="L1461" s="40"/>
      <c r="M1461" s="40"/>
      <c r="N1461" s="58"/>
      <c r="O1461" s="61"/>
      <c r="W1461" s="98" t="b">
        <f t="shared" si="22"/>
        <v>0</v>
      </c>
      <c r="Y1461" s="32" t="str">
        <f>IF($W1461,VLOOKUP($B1461,项目阶段与里程碑!$B:$E,3,FALSE),"")</f>
        <v/>
      </c>
      <c r="Z1461" s="32" t="str">
        <f>IF($W1461,VLOOKUP($B1461,项目阶段与里程碑!$B:$E,4,FALSE),"")</f>
        <v/>
      </c>
      <c r="AA1461" t="e">
        <f>VLOOKUP(F1461,内部通讯录!$B:$F,5,FALSE)</f>
        <v>#N/A</v>
      </c>
      <c r="AB1461" t="str">
        <f>IFERROR(VLOOKUP($AA1461,项目参数!$I$14:$J$21,2,FALSE),"")</f>
        <v/>
      </c>
    </row>
    <row r="1462" spans="1:28">
      <c r="A1462" s="8"/>
      <c r="B1462" s="8"/>
      <c r="C1462" s="8"/>
      <c r="D1462" s="8"/>
      <c r="E1462" s="8"/>
      <c r="F1462" s="8"/>
      <c r="G1462" s="8"/>
      <c r="H1462" s="116"/>
      <c r="I1462" s="40"/>
      <c r="J1462" s="120" t="str">
        <f>IF(AND($H1462&gt;0,$I1462&lt;&gt;"",$I1462&gt;40000),IFERROR(WORKDAY.INTL($I1462,INT(($H1462+项目参数!$J$29-1)/项目参数!$J$29)-1,1,项目参数!$B$2:$B$200),WORKDAY($I1462,INT(($H1462+项目参数!$J$29-1)/项目参数!$J$29)-1,1)),"")</f>
        <v/>
      </c>
      <c r="K1462" s="121" t="str">
        <f>IF(AND($L1462&lt;&gt;"",$L1462&gt;40000,$M1462&lt;&gt;"",$M1462&gt;40000),(1+IFERROR(NETWORKDAYS.INTL($L1462,$M1462,1,项目参数!$B$2:$B$200),NETWORKDAYS($L1462,$M1462,1)))*项目参数!$J$29,"")</f>
        <v/>
      </c>
      <c r="L1462" s="40"/>
      <c r="M1462" s="40"/>
      <c r="N1462" s="58"/>
      <c r="O1462" s="61"/>
      <c r="W1462" s="98" t="b">
        <f t="shared" si="22"/>
        <v>0</v>
      </c>
      <c r="Y1462" s="32" t="str">
        <f>IF($W1462,VLOOKUP($B1462,项目阶段与里程碑!$B:$E,3,FALSE),"")</f>
        <v/>
      </c>
      <c r="Z1462" s="32" t="str">
        <f>IF($W1462,VLOOKUP($B1462,项目阶段与里程碑!$B:$E,4,FALSE),"")</f>
        <v/>
      </c>
      <c r="AA1462" t="e">
        <f>VLOOKUP(F1462,内部通讯录!$B:$F,5,FALSE)</f>
        <v>#N/A</v>
      </c>
      <c r="AB1462" t="str">
        <f>IFERROR(VLOOKUP($AA1462,项目参数!$I$14:$J$21,2,FALSE),"")</f>
        <v/>
      </c>
    </row>
    <row r="1463" spans="1:28">
      <c r="A1463" s="8"/>
      <c r="B1463" s="8"/>
      <c r="C1463" s="8"/>
      <c r="D1463" s="8"/>
      <c r="E1463" s="8"/>
      <c r="F1463" s="8"/>
      <c r="G1463" s="8"/>
      <c r="H1463" s="116"/>
      <c r="I1463" s="40"/>
      <c r="J1463" s="120" t="str">
        <f>IF(AND($H1463&gt;0,$I1463&lt;&gt;"",$I1463&gt;40000),IFERROR(WORKDAY.INTL($I1463,INT(($H1463+项目参数!$J$29-1)/项目参数!$J$29)-1,1,项目参数!$B$2:$B$200),WORKDAY($I1463,INT(($H1463+项目参数!$J$29-1)/项目参数!$J$29)-1,1)),"")</f>
        <v/>
      </c>
      <c r="K1463" s="121" t="str">
        <f>IF(AND($L1463&lt;&gt;"",$L1463&gt;40000,$M1463&lt;&gt;"",$M1463&gt;40000),(1+IFERROR(NETWORKDAYS.INTL($L1463,$M1463,1,项目参数!$B$2:$B$200),NETWORKDAYS($L1463,$M1463,1)))*项目参数!$J$29,"")</f>
        <v/>
      </c>
      <c r="L1463" s="40"/>
      <c r="M1463" s="40"/>
      <c r="N1463" s="58"/>
      <c r="O1463" s="61"/>
      <c r="W1463" s="98" t="b">
        <f t="shared" si="22"/>
        <v>0</v>
      </c>
      <c r="Y1463" s="32" t="str">
        <f>IF($W1463,VLOOKUP($B1463,项目阶段与里程碑!$B:$E,3,FALSE),"")</f>
        <v/>
      </c>
      <c r="Z1463" s="32" t="str">
        <f>IF($W1463,VLOOKUP($B1463,项目阶段与里程碑!$B:$E,4,FALSE),"")</f>
        <v/>
      </c>
      <c r="AA1463" t="e">
        <f>VLOOKUP(F1463,内部通讯录!$B:$F,5,FALSE)</f>
        <v>#N/A</v>
      </c>
      <c r="AB1463" t="str">
        <f>IFERROR(VLOOKUP($AA1463,项目参数!$I$14:$J$21,2,FALSE),"")</f>
        <v/>
      </c>
    </row>
    <row r="1464" spans="1:28">
      <c r="A1464" s="8"/>
      <c r="B1464" s="8"/>
      <c r="C1464" s="8"/>
      <c r="D1464" s="8"/>
      <c r="E1464" s="8"/>
      <c r="F1464" s="8"/>
      <c r="G1464" s="8"/>
      <c r="H1464" s="116"/>
      <c r="I1464" s="40"/>
      <c r="J1464" s="120" t="str">
        <f>IF(AND($H1464&gt;0,$I1464&lt;&gt;"",$I1464&gt;40000),IFERROR(WORKDAY.INTL($I1464,INT(($H1464+项目参数!$J$29-1)/项目参数!$J$29)-1,1,项目参数!$B$2:$B$200),WORKDAY($I1464,INT(($H1464+项目参数!$J$29-1)/项目参数!$J$29)-1,1)),"")</f>
        <v/>
      </c>
      <c r="K1464" s="121" t="str">
        <f>IF(AND($L1464&lt;&gt;"",$L1464&gt;40000,$M1464&lt;&gt;"",$M1464&gt;40000),(1+IFERROR(NETWORKDAYS.INTL($L1464,$M1464,1,项目参数!$B$2:$B$200),NETWORKDAYS($L1464,$M1464,1)))*项目参数!$J$29,"")</f>
        <v/>
      </c>
      <c r="L1464" s="40"/>
      <c r="M1464" s="40"/>
      <c r="N1464" s="58"/>
      <c r="O1464" s="61"/>
      <c r="W1464" s="98" t="b">
        <f t="shared" si="22"/>
        <v>0</v>
      </c>
      <c r="Y1464" s="32" t="str">
        <f>IF($W1464,VLOOKUP($B1464,项目阶段与里程碑!$B:$E,3,FALSE),"")</f>
        <v/>
      </c>
      <c r="Z1464" s="32" t="str">
        <f>IF($W1464,VLOOKUP($B1464,项目阶段与里程碑!$B:$E,4,FALSE),"")</f>
        <v/>
      </c>
      <c r="AA1464" t="e">
        <f>VLOOKUP(F1464,内部通讯录!$B:$F,5,FALSE)</f>
        <v>#N/A</v>
      </c>
      <c r="AB1464" t="str">
        <f>IFERROR(VLOOKUP($AA1464,项目参数!$I$14:$J$21,2,FALSE),"")</f>
        <v/>
      </c>
    </row>
    <row r="1465" spans="1:28">
      <c r="A1465" s="8"/>
      <c r="B1465" s="8"/>
      <c r="C1465" s="8"/>
      <c r="D1465" s="8"/>
      <c r="E1465" s="8"/>
      <c r="F1465" s="8"/>
      <c r="G1465" s="8"/>
      <c r="H1465" s="116"/>
      <c r="I1465" s="40"/>
      <c r="J1465" s="120" t="str">
        <f>IF(AND($H1465&gt;0,$I1465&lt;&gt;"",$I1465&gt;40000),IFERROR(WORKDAY.INTL($I1465,INT(($H1465+项目参数!$J$29-1)/项目参数!$J$29)-1,1,项目参数!$B$2:$B$200),WORKDAY($I1465,INT(($H1465+项目参数!$J$29-1)/项目参数!$J$29)-1,1)),"")</f>
        <v/>
      </c>
      <c r="K1465" s="121" t="str">
        <f>IF(AND($L1465&lt;&gt;"",$L1465&gt;40000,$M1465&lt;&gt;"",$M1465&gt;40000),(1+IFERROR(NETWORKDAYS.INTL($L1465,$M1465,1,项目参数!$B$2:$B$200),NETWORKDAYS($L1465,$M1465,1)))*项目参数!$J$29,"")</f>
        <v/>
      </c>
      <c r="L1465" s="40"/>
      <c r="M1465" s="40"/>
      <c r="N1465" s="58"/>
      <c r="O1465" s="61"/>
      <c r="W1465" s="98" t="b">
        <f t="shared" si="22"/>
        <v>0</v>
      </c>
      <c r="Y1465" s="32" t="str">
        <f>IF($W1465,VLOOKUP($B1465,项目阶段与里程碑!$B:$E,3,FALSE),"")</f>
        <v/>
      </c>
      <c r="Z1465" s="32" t="str">
        <f>IF($W1465,VLOOKUP($B1465,项目阶段与里程碑!$B:$E,4,FALSE),"")</f>
        <v/>
      </c>
      <c r="AA1465" t="e">
        <f>VLOOKUP(F1465,内部通讯录!$B:$F,5,FALSE)</f>
        <v>#N/A</v>
      </c>
      <c r="AB1465" t="str">
        <f>IFERROR(VLOOKUP($AA1465,项目参数!$I$14:$J$21,2,FALSE),"")</f>
        <v/>
      </c>
    </row>
    <row r="1466" spans="1:28">
      <c r="A1466" s="8"/>
      <c r="B1466" s="8"/>
      <c r="C1466" s="8"/>
      <c r="D1466" s="8"/>
      <c r="E1466" s="8"/>
      <c r="F1466" s="8"/>
      <c r="G1466" s="8"/>
      <c r="H1466" s="116"/>
      <c r="I1466" s="40"/>
      <c r="J1466" s="120" t="str">
        <f>IF(AND($H1466&gt;0,$I1466&lt;&gt;"",$I1466&gt;40000),IFERROR(WORKDAY.INTL($I1466,INT(($H1466+项目参数!$J$29-1)/项目参数!$J$29)-1,1,项目参数!$B$2:$B$200),WORKDAY($I1466,INT(($H1466+项目参数!$J$29-1)/项目参数!$J$29)-1,1)),"")</f>
        <v/>
      </c>
      <c r="K1466" s="121" t="str">
        <f>IF(AND($L1466&lt;&gt;"",$L1466&gt;40000,$M1466&lt;&gt;"",$M1466&gt;40000),(1+IFERROR(NETWORKDAYS.INTL($L1466,$M1466,1,项目参数!$B$2:$B$200),NETWORKDAYS($L1466,$M1466,1)))*项目参数!$J$29,"")</f>
        <v/>
      </c>
      <c r="L1466" s="40"/>
      <c r="M1466" s="40"/>
      <c r="N1466" s="58"/>
      <c r="O1466" s="61"/>
      <c r="W1466" s="98" t="b">
        <f t="shared" si="22"/>
        <v>0</v>
      </c>
      <c r="Y1466" s="32" t="str">
        <f>IF($W1466,VLOOKUP($B1466,项目阶段与里程碑!$B:$E,3,FALSE),"")</f>
        <v/>
      </c>
      <c r="Z1466" s="32" t="str">
        <f>IF($W1466,VLOOKUP($B1466,项目阶段与里程碑!$B:$E,4,FALSE),"")</f>
        <v/>
      </c>
      <c r="AA1466" t="e">
        <f>VLOOKUP(F1466,内部通讯录!$B:$F,5,FALSE)</f>
        <v>#N/A</v>
      </c>
      <c r="AB1466" t="str">
        <f>IFERROR(VLOOKUP($AA1466,项目参数!$I$14:$J$21,2,FALSE),"")</f>
        <v/>
      </c>
    </row>
    <row r="1467" spans="1:28">
      <c r="A1467" s="8"/>
      <c r="B1467" s="8"/>
      <c r="C1467" s="8"/>
      <c r="D1467" s="8"/>
      <c r="E1467" s="8"/>
      <c r="F1467" s="8"/>
      <c r="G1467" s="8"/>
      <c r="H1467" s="116"/>
      <c r="I1467" s="40"/>
      <c r="J1467" s="120" t="str">
        <f>IF(AND($H1467&gt;0,$I1467&lt;&gt;"",$I1467&gt;40000),IFERROR(WORKDAY.INTL($I1467,INT(($H1467+项目参数!$J$29-1)/项目参数!$J$29)-1,1,项目参数!$B$2:$B$200),WORKDAY($I1467,INT(($H1467+项目参数!$J$29-1)/项目参数!$J$29)-1,1)),"")</f>
        <v/>
      </c>
      <c r="K1467" s="121" t="str">
        <f>IF(AND($L1467&lt;&gt;"",$L1467&gt;40000,$M1467&lt;&gt;"",$M1467&gt;40000),(1+IFERROR(NETWORKDAYS.INTL($L1467,$M1467,1,项目参数!$B$2:$B$200),NETWORKDAYS($L1467,$M1467,1)))*项目参数!$J$29,"")</f>
        <v/>
      </c>
      <c r="L1467" s="40"/>
      <c r="M1467" s="40"/>
      <c r="N1467" s="58"/>
      <c r="O1467" s="61"/>
      <c r="W1467" s="98" t="b">
        <f t="shared" si="22"/>
        <v>0</v>
      </c>
      <c r="Y1467" s="32" t="str">
        <f>IF($W1467,VLOOKUP($B1467,项目阶段与里程碑!$B:$E,3,FALSE),"")</f>
        <v/>
      </c>
      <c r="Z1467" s="32" t="str">
        <f>IF($W1467,VLOOKUP($B1467,项目阶段与里程碑!$B:$E,4,FALSE),"")</f>
        <v/>
      </c>
      <c r="AA1467" t="e">
        <f>VLOOKUP(F1467,内部通讯录!$B:$F,5,FALSE)</f>
        <v>#N/A</v>
      </c>
      <c r="AB1467" t="str">
        <f>IFERROR(VLOOKUP($AA1467,项目参数!$I$14:$J$21,2,FALSE),"")</f>
        <v/>
      </c>
    </row>
    <row r="1468" spans="1:28">
      <c r="A1468" s="8"/>
      <c r="B1468" s="8"/>
      <c r="C1468" s="8"/>
      <c r="D1468" s="8"/>
      <c r="E1468" s="8"/>
      <c r="F1468" s="8"/>
      <c r="G1468" s="8"/>
      <c r="H1468" s="116"/>
      <c r="I1468" s="40"/>
      <c r="J1468" s="120" t="str">
        <f>IF(AND($H1468&gt;0,$I1468&lt;&gt;"",$I1468&gt;40000),IFERROR(WORKDAY.INTL($I1468,INT(($H1468+项目参数!$J$29-1)/项目参数!$J$29)-1,1,项目参数!$B$2:$B$200),WORKDAY($I1468,INT(($H1468+项目参数!$J$29-1)/项目参数!$J$29)-1,1)),"")</f>
        <v/>
      </c>
      <c r="K1468" s="121" t="str">
        <f>IF(AND($L1468&lt;&gt;"",$L1468&gt;40000,$M1468&lt;&gt;"",$M1468&gt;40000),(1+IFERROR(NETWORKDAYS.INTL($L1468,$M1468,1,项目参数!$B$2:$B$200),NETWORKDAYS($L1468,$M1468,1)))*项目参数!$J$29,"")</f>
        <v/>
      </c>
      <c r="L1468" s="40"/>
      <c r="M1468" s="40"/>
      <c r="N1468" s="58"/>
      <c r="O1468" s="61"/>
      <c r="W1468" s="98" t="b">
        <f t="shared" si="22"/>
        <v>0</v>
      </c>
      <c r="Y1468" s="32" t="str">
        <f>IF($W1468,VLOOKUP($B1468,项目阶段与里程碑!$B:$E,3,FALSE),"")</f>
        <v/>
      </c>
      <c r="Z1468" s="32" t="str">
        <f>IF($W1468,VLOOKUP($B1468,项目阶段与里程碑!$B:$E,4,FALSE),"")</f>
        <v/>
      </c>
      <c r="AA1468" t="e">
        <f>VLOOKUP(F1468,内部通讯录!$B:$F,5,FALSE)</f>
        <v>#N/A</v>
      </c>
      <c r="AB1468" t="str">
        <f>IFERROR(VLOOKUP($AA1468,项目参数!$I$14:$J$21,2,FALSE),"")</f>
        <v/>
      </c>
    </row>
    <row r="1469" spans="1:28">
      <c r="A1469" s="8"/>
      <c r="B1469" s="8"/>
      <c r="C1469" s="8"/>
      <c r="D1469" s="8"/>
      <c r="E1469" s="8"/>
      <c r="F1469" s="8"/>
      <c r="G1469" s="8"/>
      <c r="H1469" s="116"/>
      <c r="I1469" s="40"/>
      <c r="J1469" s="120" t="str">
        <f>IF(AND($H1469&gt;0,$I1469&lt;&gt;"",$I1469&gt;40000),IFERROR(WORKDAY.INTL($I1469,INT(($H1469+项目参数!$J$29-1)/项目参数!$J$29)-1,1,项目参数!$B$2:$B$200),WORKDAY($I1469,INT(($H1469+项目参数!$J$29-1)/项目参数!$J$29)-1,1)),"")</f>
        <v/>
      </c>
      <c r="K1469" s="121" t="str">
        <f>IF(AND($L1469&lt;&gt;"",$L1469&gt;40000,$M1469&lt;&gt;"",$M1469&gt;40000),(1+IFERROR(NETWORKDAYS.INTL($L1469,$M1469,1,项目参数!$B$2:$B$200),NETWORKDAYS($L1469,$M1469,1)))*项目参数!$J$29,"")</f>
        <v/>
      </c>
      <c r="L1469" s="40"/>
      <c r="M1469" s="40"/>
      <c r="N1469" s="58"/>
      <c r="O1469" s="61"/>
      <c r="W1469" s="98" t="b">
        <f t="shared" si="22"/>
        <v>0</v>
      </c>
      <c r="Y1469" s="32" t="str">
        <f>IF($W1469,VLOOKUP($B1469,项目阶段与里程碑!$B:$E,3,FALSE),"")</f>
        <v/>
      </c>
      <c r="Z1469" s="32" t="str">
        <f>IF($W1469,VLOOKUP($B1469,项目阶段与里程碑!$B:$E,4,FALSE),"")</f>
        <v/>
      </c>
      <c r="AA1469" t="e">
        <f>VLOOKUP(F1469,内部通讯录!$B:$F,5,FALSE)</f>
        <v>#N/A</v>
      </c>
      <c r="AB1469" t="str">
        <f>IFERROR(VLOOKUP($AA1469,项目参数!$I$14:$J$21,2,FALSE),"")</f>
        <v/>
      </c>
    </row>
    <row r="1470" spans="1:28">
      <c r="A1470" s="8"/>
      <c r="B1470" s="8"/>
      <c r="C1470" s="8"/>
      <c r="D1470" s="8"/>
      <c r="E1470" s="8"/>
      <c r="F1470" s="8"/>
      <c r="G1470" s="8"/>
      <c r="H1470" s="116"/>
      <c r="I1470" s="40"/>
      <c r="J1470" s="120" t="str">
        <f>IF(AND($H1470&gt;0,$I1470&lt;&gt;"",$I1470&gt;40000),IFERROR(WORKDAY.INTL($I1470,INT(($H1470+项目参数!$J$29-1)/项目参数!$J$29)-1,1,项目参数!$B$2:$B$200),WORKDAY($I1470,INT(($H1470+项目参数!$J$29-1)/项目参数!$J$29)-1,1)),"")</f>
        <v/>
      </c>
      <c r="K1470" s="121" t="str">
        <f>IF(AND($L1470&lt;&gt;"",$L1470&gt;40000,$M1470&lt;&gt;"",$M1470&gt;40000),(1+IFERROR(NETWORKDAYS.INTL($L1470,$M1470,1,项目参数!$B$2:$B$200),NETWORKDAYS($L1470,$M1470,1)))*项目参数!$J$29,"")</f>
        <v/>
      </c>
      <c r="L1470" s="40"/>
      <c r="M1470" s="40"/>
      <c r="N1470" s="58"/>
      <c r="O1470" s="61"/>
      <c r="W1470" s="98" t="b">
        <f t="shared" si="22"/>
        <v>0</v>
      </c>
      <c r="Y1470" s="32" t="str">
        <f>IF($W1470,VLOOKUP($B1470,项目阶段与里程碑!$B:$E,3,FALSE),"")</f>
        <v/>
      </c>
      <c r="Z1470" s="32" t="str">
        <f>IF($W1470,VLOOKUP($B1470,项目阶段与里程碑!$B:$E,4,FALSE),"")</f>
        <v/>
      </c>
      <c r="AA1470" t="e">
        <f>VLOOKUP(F1470,内部通讯录!$B:$F,5,FALSE)</f>
        <v>#N/A</v>
      </c>
      <c r="AB1470" t="str">
        <f>IFERROR(VLOOKUP($AA1470,项目参数!$I$14:$J$21,2,FALSE),"")</f>
        <v/>
      </c>
    </row>
    <row r="1471" spans="1:28">
      <c r="A1471" s="8"/>
      <c r="B1471" s="8"/>
      <c r="C1471" s="8"/>
      <c r="D1471" s="8"/>
      <c r="E1471" s="8"/>
      <c r="F1471" s="8"/>
      <c r="G1471" s="8"/>
      <c r="H1471" s="116"/>
      <c r="I1471" s="40"/>
      <c r="J1471" s="120" t="str">
        <f>IF(AND($H1471&gt;0,$I1471&lt;&gt;"",$I1471&gt;40000),IFERROR(WORKDAY.INTL($I1471,INT(($H1471+项目参数!$J$29-1)/项目参数!$J$29)-1,1,项目参数!$B$2:$B$200),WORKDAY($I1471,INT(($H1471+项目参数!$J$29-1)/项目参数!$J$29)-1,1)),"")</f>
        <v/>
      </c>
      <c r="K1471" s="121" t="str">
        <f>IF(AND($L1471&lt;&gt;"",$L1471&gt;40000,$M1471&lt;&gt;"",$M1471&gt;40000),(1+IFERROR(NETWORKDAYS.INTL($L1471,$M1471,1,项目参数!$B$2:$B$200),NETWORKDAYS($L1471,$M1471,1)))*项目参数!$J$29,"")</f>
        <v/>
      </c>
      <c r="L1471" s="40"/>
      <c r="M1471" s="40"/>
      <c r="N1471" s="58"/>
      <c r="O1471" s="61"/>
      <c r="W1471" s="98" t="b">
        <f t="shared" si="22"/>
        <v>0</v>
      </c>
      <c r="Y1471" s="32" t="str">
        <f>IF($W1471,VLOOKUP($B1471,项目阶段与里程碑!$B:$E,3,FALSE),"")</f>
        <v/>
      </c>
      <c r="Z1471" s="32" t="str">
        <f>IF($W1471,VLOOKUP($B1471,项目阶段与里程碑!$B:$E,4,FALSE),"")</f>
        <v/>
      </c>
      <c r="AA1471" t="e">
        <f>VLOOKUP(F1471,内部通讯录!$B:$F,5,FALSE)</f>
        <v>#N/A</v>
      </c>
      <c r="AB1471" t="str">
        <f>IFERROR(VLOOKUP($AA1471,项目参数!$I$14:$J$21,2,FALSE),"")</f>
        <v/>
      </c>
    </row>
    <row r="1472" spans="1:28">
      <c r="A1472" s="8"/>
      <c r="B1472" s="8"/>
      <c r="C1472" s="8"/>
      <c r="D1472" s="8"/>
      <c r="E1472" s="8"/>
      <c r="F1472" s="8"/>
      <c r="G1472" s="8"/>
      <c r="H1472" s="116"/>
      <c r="I1472" s="40"/>
      <c r="J1472" s="120" t="str">
        <f>IF(AND($H1472&gt;0,$I1472&lt;&gt;"",$I1472&gt;40000),IFERROR(WORKDAY.INTL($I1472,INT(($H1472+项目参数!$J$29-1)/项目参数!$J$29)-1,1,项目参数!$B$2:$B$200),WORKDAY($I1472,INT(($H1472+项目参数!$J$29-1)/项目参数!$J$29)-1,1)),"")</f>
        <v/>
      </c>
      <c r="K1472" s="121" t="str">
        <f>IF(AND($L1472&lt;&gt;"",$L1472&gt;40000,$M1472&lt;&gt;"",$M1472&gt;40000),(1+IFERROR(NETWORKDAYS.INTL($L1472,$M1472,1,项目参数!$B$2:$B$200),NETWORKDAYS($L1472,$M1472,1)))*项目参数!$J$29,"")</f>
        <v/>
      </c>
      <c r="L1472" s="40"/>
      <c r="M1472" s="40"/>
      <c r="N1472" s="58"/>
      <c r="O1472" s="61"/>
      <c r="W1472" s="98" t="b">
        <f t="shared" si="22"/>
        <v>0</v>
      </c>
      <c r="Y1472" s="32" t="str">
        <f>IF($W1472,VLOOKUP($B1472,项目阶段与里程碑!$B:$E,3,FALSE),"")</f>
        <v/>
      </c>
      <c r="Z1472" s="32" t="str">
        <f>IF($W1472,VLOOKUP($B1472,项目阶段与里程碑!$B:$E,4,FALSE),"")</f>
        <v/>
      </c>
      <c r="AA1472" t="e">
        <f>VLOOKUP(F1472,内部通讯录!$B:$F,5,FALSE)</f>
        <v>#N/A</v>
      </c>
      <c r="AB1472" t="str">
        <f>IFERROR(VLOOKUP($AA1472,项目参数!$I$14:$J$21,2,FALSE),"")</f>
        <v/>
      </c>
    </row>
    <row r="1473" spans="1:28">
      <c r="A1473" s="8"/>
      <c r="B1473" s="8"/>
      <c r="C1473" s="8"/>
      <c r="D1473" s="8"/>
      <c r="E1473" s="8"/>
      <c r="F1473" s="8"/>
      <c r="G1473" s="8"/>
      <c r="H1473" s="116"/>
      <c r="I1473" s="40"/>
      <c r="J1473" s="120" t="str">
        <f>IF(AND($H1473&gt;0,$I1473&lt;&gt;"",$I1473&gt;40000),IFERROR(WORKDAY.INTL($I1473,INT(($H1473+项目参数!$J$29-1)/项目参数!$J$29)-1,1,项目参数!$B$2:$B$200),WORKDAY($I1473,INT(($H1473+项目参数!$J$29-1)/项目参数!$J$29)-1,1)),"")</f>
        <v/>
      </c>
      <c r="K1473" s="121" t="str">
        <f>IF(AND($L1473&lt;&gt;"",$L1473&gt;40000,$M1473&lt;&gt;"",$M1473&gt;40000),(1+IFERROR(NETWORKDAYS.INTL($L1473,$M1473,1,项目参数!$B$2:$B$200),NETWORKDAYS($L1473,$M1473,1)))*项目参数!$J$29,"")</f>
        <v/>
      </c>
      <c r="L1473" s="40"/>
      <c r="M1473" s="40"/>
      <c r="N1473" s="58"/>
      <c r="O1473" s="61"/>
      <c r="W1473" s="98" t="b">
        <f t="shared" si="22"/>
        <v>0</v>
      </c>
      <c r="Y1473" s="32" t="str">
        <f>IF($W1473,VLOOKUP($B1473,项目阶段与里程碑!$B:$E,3,FALSE),"")</f>
        <v/>
      </c>
      <c r="Z1473" s="32" t="str">
        <f>IF($W1473,VLOOKUP($B1473,项目阶段与里程碑!$B:$E,4,FALSE),"")</f>
        <v/>
      </c>
      <c r="AA1473" t="e">
        <f>VLOOKUP(F1473,内部通讯录!$B:$F,5,FALSE)</f>
        <v>#N/A</v>
      </c>
      <c r="AB1473" t="str">
        <f>IFERROR(VLOOKUP($AA1473,项目参数!$I$14:$J$21,2,FALSE),"")</f>
        <v/>
      </c>
    </row>
    <row r="1474" spans="1:28">
      <c r="A1474" s="8"/>
      <c r="B1474" s="8"/>
      <c r="C1474" s="8"/>
      <c r="D1474" s="8"/>
      <c r="E1474" s="8"/>
      <c r="F1474" s="8"/>
      <c r="G1474" s="8"/>
      <c r="H1474" s="116"/>
      <c r="I1474" s="40"/>
      <c r="J1474" s="120" t="str">
        <f>IF(AND($H1474&gt;0,$I1474&lt;&gt;"",$I1474&gt;40000),IFERROR(WORKDAY.INTL($I1474,INT(($H1474+项目参数!$J$29-1)/项目参数!$J$29)-1,1,项目参数!$B$2:$B$200),WORKDAY($I1474,INT(($H1474+项目参数!$J$29-1)/项目参数!$J$29)-1,1)),"")</f>
        <v/>
      </c>
      <c r="K1474" s="121" t="str">
        <f>IF(AND($L1474&lt;&gt;"",$L1474&gt;40000,$M1474&lt;&gt;"",$M1474&gt;40000),(1+IFERROR(NETWORKDAYS.INTL($L1474,$M1474,1,项目参数!$B$2:$B$200),NETWORKDAYS($L1474,$M1474,1)))*项目参数!$J$29,"")</f>
        <v/>
      </c>
      <c r="L1474" s="40"/>
      <c r="M1474" s="40"/>
      <c r="N1474" s="58"/>
      <c r="O1474" s="61"/>
      <c r="W1474" s="98" t="b">
        <f t="shared" ref="W1474:W1537" si="23">AND(LEN(A1474)&gt;0,LEN(C1474)&gt;3,LEN(F1474)&gt;1,OR(I1474=0,AND(H1474&gt;0,I1474&gt;40000)),OR(L1474=0,L1474&gt;40000))</f>
        <v>0</v>
      </c>
      <c r="Y1474" s="32" t="str">
        <f>IF($W1474,VLOOKUP($B1474,项目阶段与里程碑!$B:$E,3,FALSE),"")</f>
        <v/>
      </c>
      <c r="Z1474" s="32" t="str">
        <f>IF($W1474,VLOOKUP($B1474,项目阶段与里程碑!$B:$E,4,FALSE),"")</f>
        <v/>
      </c>
      <c r="AA1474" t="e">
        <f>VLOOKUP(F1474,内部通讯录!$B:$F,5,FALSE)</f>
        <v>#N/A</v>
      </c>
      <c r="AB1474" t="str">
        <f>IFERROR(VLOOKUP($AA1474,项目参数!$I$14:$J$21,2,FALSE),"")</f>
        <v/>
      </c>
    </row>
    <row r="1475" spans="1:28">
      <c r="A1475" s="8"/>
      <c r="B1475" s="8"/>
      <c r="C1475" s="8"/>
      <c r="D1475" s="8"/>
      <c r="E1475" s="8"/>
      <c r="F1475" s="8"/>
      <c r="G1475" s="8"/>
      <c r="H1475" s="116"/>
      <c r="I1475" s="40"/>
      <c r="J1475" s="120" t="str">
        <f>IF(AND($H1475&gt;0,$I1475&lt;&gt;"",$I1475&gt;40000),IFERROR(WORKDAY.INTL($I1475,INT(($H1475+项目参数!$J$29-1)/项目参数!$J$29)-1,1,项目参数!$B$2:$B$200),WORKDAY($I1475,INT(($H1475+项目参数!$J$29-1)/项目参数!$J$29)-1,1)),"")</f>
        <v/>
      </c>
      <c r="K1475" s="121" t="str">
        <f>IF(AND($L1475&lt;&gt;"",$L1475&gt;40000,$M1475&lt;&gt;"",$M1475&gt;40000),(1+IFERROR(NETWORKDAYS.INTL($L1475,$M1475,1,项目参数!$B$2:$B$200),NETWORKDAYS($L1475,$M1475,1)))*项目参数!$J$29,"")</f>
        <v/>
      </c>
      <c r="L1475" s="40"/>
      <c r="M1475" s="40"/>
      <c r="N1475" s="58"/>
      <c r="O1475" s="61"/>
      <c r="W1475" s="98" t="b">
        <f t="shared" si="23"/>
        <v>0</v>
      </c>
      <c r="Y1475" s="32" t="str">
        <f>IF($W1475,VLOOKUP($B1475,项目阶段与里程碑!$B:$E,3,FALSE),"")</f>
        <v/>
      </c>
      <c r="Z1475" s="32" t="str">
        <f>IF($W1475,VLOOKUP($B1475,项目阶段与里程碑!$B:$E,4,FALSE),"")</f>
        <v/>
      </c>
      <c r="AA1475" t="e">
        <f>VLOOKUP(F1475,内部通讯录!$B:$F,5,FALSE)</f>
        <v>#N/A</v>
      </c>
      <c r="AB1475" t="str">
        <f>IFERROR(VLOOKUP($AA1475,项目参数!$I$14:$J$21,2,FALSE),"")</f>
        <v/>
      </c>
    </row>
    <row r="1476" spans="1:28">
      <c r="A1476" s="8"/>
      <c r="B1476" s="8"/>
      <c r="C1476" s="8"/>
      <c r="D1476" s="8"/>
      <c r="E1476" s="8"/>
      <c r="F1476" s="8"/>
      <c r="G1476" s="8"/>
      <c r="H1476" s="116"/>
      <c r="I1476" s="40"/>
      <c r="J1476" s="120" t="str">
        <f>IF(AND($H1476&gt;0,$I1476&lt;&gt;"",$I1476&gt;40000),IFERROR(WORKDAY.INTL($I1476,INT(($H1476+项目参数!$J$29-1)/项目参数!$J$29)-1,1,项目参数!$B$2:$B$200),WORKDAY($I1476,INT(($H1476+项目参数!$J$29-1)/项目参数!$J$29)-1,1)),"")</f>
        <v/>
      </c>
      <c r="K1476" s="121" t="str">
        <f>IF(AND($L1476&lt;&gt;"",$L1476&gt;40000,$M1476&lt;&gt;"",$M1476&gt;40000),(1+IFERROR(NETWORKDAYS.INTL($L1476,$M1476,1,项目参数!$B$2:$B$200),NETWORKDAYS($L1476,$M1476,1)))*项目参数!$J$29,"")</f>
        <v/>
      </c>
      <c r="L1476" s="40"/>
      <c r="M1476" s="40"/>
      <c r="N1476" s="58"/>
      <c r="O1476" s="61"/>
      <c r="W1476" s="98" t="b">
        <f t="shared" si="23"/>
        <v>0</v>
      </c>
      <c r="Y1476" s="32" t="str">
        <f>IF($W1476,VLOOKUP($B1476,项目阶段与里程碑!$B:$E,3,FALSE),"")</f>
        <v/>
      </c>
      <c r="Z1476" s="32" t="str">
        <f>IF($W1476,VLOOKUP($B1476,项目阶段与里程碑!$B:$E,4,FALSE),"")</f>
        <v/>
      </c>
      <c r="AA1476" t="e">
        <f>VLOOKUP(F1476,内部通讯录!$B:$F,5,FALSE)</f>
        <v>#N/A</v>
      </c>
      <c r="AB1476" t="str">
        <f>IFERROR(VLOOKUP($AA1476,项目参数!$I$14:$J$21,2,FALSE),"")</f>
        <v/>
      </c>
    </row>
    <row r="1477" spans="1:28">
      <c r="A1477" s="8"/>
      <c r="B1477" s="8"/>
      <c r="C1477" s="8"/>
      <c r="D1477" s="8"/>
      <c r="E1477" s="8"/>
      <c r="F1477" s="8"/>
      <c r="G1477" s="8"/>
      <c r="H1477" s="116"/>
      <c r="I1477" s="40"/>
      <c r="J1477" s="120" t="str">
        <f>IF(AND($H1477&gt;0,$I1477&lt;&gt;"",$I1477&gt;40000),IFERROR(WORKDAY.INTL($I1477,INT(($H1477+项目参数!$J$29-1)/项目参数!$J$29)-1,1,项目参数!$B$2:$B$200),WORKDAY($I1477,INT(($H1477+项目参数!$J$29-1)/项目参数!$J$29)-1,1)),"")</f>
        <v/>
      </c>
      <c r="K1477" s="121" t="str">
        <f>IF(AND($L1477&lt;&gt;"",$L1477&gt;40000,$M1477&lt;&gt;"",$M1477&gt;40000),(1+IFERROR(NETWORKDAYS.INTL($L1477,$M1477,1,项目参数!$B$2:$B$200),NETWORKDAYS($L1477,$M1477,1)))*项目参数!$J$29,"")</f>
        <v/>
      </c>
      <c r="L1477" s="40"/>
      <c r="M1477" s="40"/>
      <c r="N1477" s="58"/>
      <c r="O1477" s="61"/>
      <c r="W1477" s="98" t="b">
        <f t="shared" si="23"/>
        <v>0</v>
      </c>
      <c r="Y1477" s="32" t="str">
        <f>IF($W1477,VLOOKUP($B1477,项目阶段与里程碑!$B:$E,3,FALSE),"")</f>
        <v/>
      </c>
      <c r="Z1477" s="32" t="str">
        <f>IF($W1477,VLOOKUP($B1477,项目阶段与里程碑!$B:$E,4,FALSE),"")</f>
        <v/>
      </c>
      <c r="AA1477" t="e">
        <f>VLOOKUP(F1477,内部通讯录!$B:$F,5,FALSE)</f>
        <v>#N/A</v>
      </c>
      <c r="AB1477" t="str">
        <f>IFERROR(VLOOKUP($AA1477,项目参数!$I$14:$J$21,2,FALSE),"")</f>
        <v/>
      </c>
    </row>
    <row r="1478" spans="1:28">
      <c r="A1478" s="8"/>
      <c r="B1478" s="8"/>
      <c r="C1478" s="8"/>
      <c r="D1478" s="8"/>
      <c r="E1478" s="8"/>
      <c r="F1478" s="8"/>
      <c r="G1478" s="8"/>
      <c r="H1478" s="116"/>
      <c r="I1478" s="40"/>
      <c r="J1478" s="120" t="str">
        <f>IF(AND($H1478&gt;0,$I1478&lt;&gt;"",$I1478&gt;40000),IFERROR(WORKDAY.INTL($I1478,INT(($H1478+项目参数!$J$29-1)/项目参数!$J$29)-1,1,项目参数!$B$2:$B$200),WORKDAY($I1478,INT(($H1478+项目参数!$J$29-1)/项目参数!$J$29)-1,1)),"")</f>
        <v/>
      </c>
      <c r="K1478" s="121" t="str">
        <f>IF(AND($L1478&lt;&gt;"",$L1478&gt;40000,$M1478&lt;&gt;"",$M1478&gt;40000),(1+IFERROR(NETWORKDAYS.INTL($L1478,$M1478,1,项目参数!$B$2:$B$200),NETWORKDAYS($L1478,$M1478,1)))*项目参数!$J$29,"")</f>
        <v/>
      </c>
      <c r="L1478" s="40"/>
      <c r="M1478" s="40"/>
      <c r="N1478" s="58"/>
      <c r="O1478" s="61"/>
      <c r="W1478" s="98" t="b">
        <f t="shared" si="23"/>
        <v>0</v>
      </c>
      <c r="Y1478" s="32" t="str">
        <f>IF($W1478,VLOOKUP($B1478,项目阶段与里程碑!$B:$E,3,FALSE),"")</f>
        <v/>
      </c>
      <c r="Z1478" s="32" t="str">
        <f>IF($W1478,VLOOKUP($B1478,项目阶段与里程碑!$B:$E,4,FALSE),"")</f>
        <v/>
      </c>
      <c r="AA1478" t="e">
        <f>VLOOKUP(F1478,内部通讯录!$B:$F,5,FALSE)</f>
        <v>#N/A</v>
      </c>
      <c r="AB1478" t="str">
        <f>IFERROR(VLOOKUP($AA1478,项目参数!$I$14:$J$21,2,FALSE),"")</f>
        <v/>
      </c>
    </row>
    <row r="1479" spans="1:28">
      <c r="A1479" s="8"/>
      <c r="B1479" s="8"/>
      <c r="C1479" s="8"/>
      <c r="D1479" s="8"/>
      <c r="E1479" s="8"/>
      <c r="F1479" s="8"/>
      <c r="G1479" s="8"/>
      <c r="H1479" s="116"/>
      <c r="I1479" s="40"/>
      <c r="J1479" s="120" t="str">
        <f>IF(AND($H1479&gt;0,$I1479&lt;&gt;"",$I1479&gt;40000),IFERROR(WORKDAY.INTL($I1479,INT(($H1479+项目参数!$J$29-1)/项目参数!$J$29)-1,1,项目参数!$B$2:$B$200),WORKDAY($I1479,INT(($H1479+项目参数!$J$29-1)/项目参数!$J$29)-1,1)),"")</f>
        <v/>
      </c>
      <c r="K1479" s="121" t="str">
        <f>IF(AND($L1479&lt;&gt;"",$L1479&gt;40000,$M1479&lt;&gt;"",$M1479&gt;40000),(1+IFERROR(NETWORKDAYS.INTL($L1479,$M1479,1,项目参数!$B$2:$B$200),NETWORKDAYS($L1479,$M1479,1)))*项目参数!$J$29,"")</f>
        <v/>
      </c>
      <c r="L1479" s="40"/>
      <c r="M1479" s="40"/>
      <c r="N1479" s="58"/>
      <c r="O1479" s="61"/>
      <c r="W1479" s="98" t="b">
        <f t="shared" si="23"/>
        <v>0</v>
      </c>
      <c r="Y1479" s="32" t="str">
        <f>IF($W1479,VLOOKUP($B1479,项目阶段与里程碑!$B:$E,3,FALSE),"")</f>
        <v/>
      </c>
      <c r="Z1479" s="32" t="str">
        <f>IF($W1479,VLOOKUP($B1479,项目阶段与里程碑!$B:$E,4,FALSE),"")</f>
        <v/>
      </c>
      <c r="AA1479" t="e">
        <f>VLOOKUP(F1479,内部通讯录!$B:$F,5,FALSE)</f>
        <v>#N/A</v>
      </c>
      <c r="AB1479" t="str">
        <f>IFERROR(VLOOKUP($AA1479,项目参数!$I$14:$J$21,2,FALSE),"")</f>
        <v/>
      </c>
    </row>
    <row r="1480" spans="1:28">
      <c r="A1480" s="8"/>
      <c r="B1480" s="8"/>
      <c r="C1480" s="8"/>
      <c r="D1480" s="8"/>
      <c r="E1480" s="8"/>
      <c r="F1480" s="8"/>
      <c r="G1480" s="8"/>
      <c r="H1480" s="116"/>
      <c r="I1480" s="40"/>
      <c r="J1480" s="120" t="str">
        <f>IF(AND($H1480&gt;0,$I1480&lt;&gt;"",$I1480&gt;40000),IFERROR(WORKDAY.INTL($I1480,INT(($H1480+项目参数!$J$29-1)/项目参数!$J$29)-1,1,项目参数!$B$2:$B$200),WORKDAY($I1480,INT(($H1480+项目参数!$J$29-1)/项目参数!$J$29)-1,1)),"")</f>
        <v/>
      </c>
      <c r="K1480" s="121" t="str">
        <f>IF(AND($L1480&lt;&gt;"",$L1480&gt;40000,$M1480&lt;&gt;"",$M1480&gt;40000),(1+IFERROR(NETWORKDAYS.INTL($L1480,$M1480,1,项目参数!$B$2:$B$200),NETWORKDAYS($L1480,$M1480,1)))*项目参数!$J$29,"")</f>
        <v/>
      </c>
      <c r="L1480" s="40"/>
      <c r="M1480" s="40"/>
      <c r="N1480" s="58"/>
      <c r="O1480" s="61"/>
      <c r="W1480" s="98" t="b">
        <f t="shared" si="23"/>
        <v>0</v>
      </c>
      <c r="Y1480" s="32" t="str">
        <f>IF($W1480,VLOOKUP($B1480,项目阶段与里程碑!$B:$E,3,FALSE),"")</f>
        <v/>
      </c>
      <c r="Z1480" s="32" t="str">
        <f>IF($W1480,VLOOKUP($B1480,项目阶段与里程碑!$B:$E,4,FALSE),"")</f>
        <v/>
      </c>
      <c r="AA1480" t="e">
        <f>VLOOKUP(F1480,内部通讯录!$B:$F,5,FALSE)</f>
        <v>#N/A</v>
      </c>
      <c r="AB1480" t="str">
        <f>IFERROR(VLOOKUP($AA1480,项目参数!$I$14:$J$21,2,FALSE),"")</f>
        <v/>
      </c>
    </row>
    <row r="1481" spans="1:28">
      <c r="A1481" s="8"/>
      <c r="B1481" s="8"/>
      <c r="C1481" s="8"/>
      <c r="D1481" s="8"/>
      <c r="E1481" s="8"/>
      <c r="F1481" s="8"/>
      <c r="G1481" s="8"/>
      <c r="H1481" s="116"/>
      <c r="I1481" s="40"/>
      <c r="J1481" s="120" t="str">
        <f>IF(AND($H1481&gt;0,$I1481&lt;&gt;"",$I1481&gt;40000),IFERROR(WORKDAY.INTL($I1481,INT(($H1481+项目参数!$J$29-1)/项目参数!$J$29)-1,1,项目参数!$B$2:$B$200),WORKDAY($I1481,INT(($H1481+项目参数!$J$29-1)/项目参数!$J$29)-1,1)),"")</f>
        <v/>
      </c>
      <c r="K1481" s="121" t="str">
        <f>IF(AND($L1481&lt;&gt;"",$L1481&gt;40000,$M1481&lt;&gt;"",$M1481&gt;40000),(1+IFERROR(NETWORKDAYS.INTL($L1481,$M1481,1,项目参数!$B$2:$B$200),NETWORKDAYS($L1481,$M1481,1)))*项目参数!$J$29,"")</f>
        <v/>
      </c>
      <c r="L1481" s="40"/>
      <c r="M1481" s="40"/>
      <c r="N1481" s="58"/>
      <c r="O1481" s="61"/>
      <c r="W1481" s="98" t="b">
        <f t="shared" si="23"/>
        <v>0</v>
      </c>
      <c r="Y1481" s="32" t="str">
        <f>IF($W1481,VLOOKUP($B1481,项目阶段与里程碑!$B:$E,3,FALSE),"")</f>
        <v/>
      </c>
      <c r="Z1481" s="32" t="str">
        <f>IF($W1481,VLOOKUP($B1481,项目阶段与里程碑!$B:$E,4,FALSE),"")</f>
        <v/>
      </c>
      <c r="AA1481" t="e">
        <f>VLOOKUP(F1481,内部通讯录!$B:$F,5,FALSE)</f>
        <v>#N/A</v>
      </c>
      <c r="AB1481" t="str">
        <f>IFERROR(VLOOKUP($AA1481,项目参数!$I$14:$J$21,2,FALSE),"")</f>
        <v/>
      </c>
    </row>
    <row r="1482" spans="1:28">
      <c r="A1482" s="8"/>
      <c r="B1482" s="8"/>
      <c r="C1482" s="8"/>
      <c r="D1482" s="8"/>
      <c r="E1482" s="8"/>
      <c r="F1482" s="8"/>
      <c r="G1482" s="8"/>
      <c r="H1482" s="116"/>
      <c r="I1482" s="40"/>
      <c r="J1482" s="120" t="str">
        <f>IF(AND($H1482&gt;0,$I1482&lt;&gt;"",$I1482&gt;40000),IFERROR(WORKDAY.INTL($I1482,INT(($H1482+项目参数!$J$29-1)/项目参数!$J$29)-1,1,项目参数!$B$2:$B$200),WORKDAY($I1482,INT(($H1482+项目参数!$J$29-1)/项目参数!$J$29)-1,1)),"")</f>
        <v/>
      </c>
      <c r="K1482" s="121" t="str">
        <f>IF(AND($L1482&lt;&gt;"",$L1482&gt;40000,$M1482&lt;&gt;"",$M1482&gt;40000),(1+IFERROR(NETWORKDAYS.INTL($L1482,$M1482,1,项目参数!$B$2:$B$200),NETWORKDAYS($L1482,$M1482,1)))*项目参数!$J$29,"")</f>
        <v/>
      </c>
      <c r="L1482" s="40"/>
      <c r="M1482" s="40"/>
      <c r="N1482" s="58"/>
      <c r="O1482" s="61"/>
      <c r="W1482" s="98" t="b">
        <f t="shared" si="23"/>
        <v>0</v>
      </c>
      <c r="Y1482" s="32" t="str">
        <f>IF($W1482,VLOOKUP($B1482,项目阶段与里程碑!$B:$E,3,FALSE),"")</f>
        <v/>
      </c>
      <c r="Z1482" s="32" t="str">
        <f>IF($W1482,VLOOKUP($B1482,项目阶段与里程碑!$B:$E,4,FALSE),"")</f>
        <v/>
      </c>
      <c r="AA1482" t="e">
        <f>VLOOKUP(F1482,内部通讯录!$B:$F,5,FALSE)</f>
        <v>#N/A</v>
      </c>
      <c r="AB1482" t="str">
        <f>IFERROR(VLOOKUP($AA1482,项目参数!$I$14:$J$21,2,FALSE),"")</f>
        <v/>
      </c>
    </row>
    <row r="1483" spans="1:28">
      <c r="A1483" s="8"/>
      <c r="B1483" s="8"/>
      <c r="C1483" s="8"/>
      <c r="D1483" s="8"/>
      <c r="E1483" s="8"/>
      <c r="F1483" s="8"/>
      <c r="G1483" s="8"/>
      <c r="H1483" s="116"/>
      <c r="I1483" s="40"/>
      <c r="J1483" s="120" t="str">
        <f>IF(AND($H1483&gt;0,$I1483&lt;&gt;"",$I1483&gt;40000),IFERROR(WORKDAY.INTL($I1483,INT(($H1483+项目参数!$J$29-1)/项目参数!$J$29)-1,1,项目参数!$B$2:$B$200),WORKDAY($I1483,INT(($H1483+项目参数!$J$29-1)/项目参数!$J$29)-1,1)),"")</f>
        <v/>
      </c>
      <c r="K1483" s="121" t="str">
        <f>IF(AND($L1483&lt;&gt;"",$L1483&gt;40000,$M1483&lt;&gt;"",$M1483&gt;40000),(1+IFERROR(NETWORKDAYS.INTL($L1483,$M1483,1,项目参数!$B$2:$B$200),NETWORKDAYS($L1483,$M1483,1)))*项目参数!$J$29,"")</f>
        <v/>
      </c>
      <c r="L1483" s="40"/>
      <c r="M1483" s="40"/>
      <c r="N1483" s="58"/>
      <c r="O1483" s="61"/>
      <c r="W1483" s="98" t="b">
        <f t="shared" si="23"/>
        <v>0</v>
      </c>
      <c r="Y1483" s="32" t="str">
        <f>IF($W1483,VLOOKUP($B1483,项目阶段与里程碑!$B:$E,3,FALSE),"")</f>
        <v/>
      </c>
      <c r="Z1483" s="32" t="str">
        <f>IF($W1483,VLOOKUP($B1483,项目阶段与里程碑!$B:$E,4,FALSE),"")</f>
        <v/>
      </c>
      <c r="AA1483" t="e">
        <f>VLOOKUP(F1483,内部通讯录!$B:$F,5,FALSE)</f>
        <v>#N/A</v>
      </c>
      <c r="AB1483" t="str">
        <f>IFERROR(VLOOKUP($AA1483,项目参数!$I$14:$J$21,2,FALSE),"")</f>
        <v/>
      </c>
    </row>
    <row r="1484" spans="1:28">
      <c r="A1484" s="8"/>
      <c r="B1484" s="8"/>
      <c r="C1484" s="8"/>
      <c r="D1484" s="8"/>
      <c r="E1484" s="8"/>
      <c r="F1484" s="8"/>
      <c r="G1484" s="8"/>
      <c r="H1484" s="116"/>
      <c r="I1484" s="40"/>
      <c r="J1484" s="120" t="str">
        <f>IF(AND($H1484&gt;0,$I1484&lt;&gt;"",$I1484&gt;40000),IFERROR(WORKDAY.INTL($I1484,INT(($H1484+项目参数!$J$29-1)/项目参数!$J$29)-1,1,项目参数!$B$2:$B$200),WORKDAY($I1484,INT(($H1484+项目参数!$J$29-1)/项目参数!$J$29)-1,1)),"")</f>
        <v/>
      </c>
      <c r="K1484" s="121" t="str">
        <f>IF(AND($L1484&lt;&gt;"",$L1484&gt;40000,$M1484&lt;&gt;"",$M1484&gt;40000),(1+IFERROR(NETWORKDAYS.INTL($L1484,$M1484,1,项目参数!$B$2:$B$200),NETWORKDAYS($L1484,$M1484,1)))*项目参数!$J$29,"")</f>
        <v/>
      </c>
      <c r="L1484" s="40"/>
      <c r="M1484" s="40"/>
      <c r="N1484" s="58"/>
      <c r="O1484" s="61"/>
      <c r="W1484" s="98" t="b">
        <f t="shared" si="23"/>
        <v>0</v>
      </c>
      <c r="Y1484" s="32" t="str">
        <f>IF($W1484,VLOOKUP($B1484,项目阶段与里程碑!$B:$E,3,FALSE),"")</f>
        <v/>
      </c>
      <c r="Z1484" s="32" t="str">
        <f>IF($W1484,VLOOKUP($B1484,项目阶段与里程碑!$B:$E,4,FALSE),"")</f>
        <v/>
      </c>
      <c r="AA1484" t="e">
        <f>VLOOKUP(F1484,内部通讯录!$B:$F,5,FALSE)</f>
        <v>#N/A</v>
      </c>
      <c r="AB1484" t="str">
        <f>IFERROR(VLOOKUP($AA1484,项目参数!$I$14:$J$21,2,FALSE),"")</f>
        <v/>
      </c>
    </row>
    <row r="1485" spans="1:28">
      <c r="A1485" s="8"/>
      <c r="B1485" s="8"/>
      <c r="C1485" s="8"/>
      <c r="D1485" s="8"/>
      <c r="E1485" s="8"/>
      <c r="F1485" s="8"/>
      <c r="G1485" s="8"/>
      <c r="H1485" s="116"/>
      <c r="I1485" s="40"/>
      <c r="J1485" s="120" t="str">
        <f>IF(AND($H1485&gt;0,$I1485&lt;&gt;"",$I1485&gt;40000),IFERROR(WORKDAY.INTL($I1485,INT(($H1485+项目参数!$J$29-1)/项目参数!$J$29)-1,1,项目参数!$B$2:$B$200),WORKDAY($I1485,INT(($H1485+项目参数!$J$29-1)/项目参数!$J$29)-1,1)),"")</f>
        <v/>
      </c>
      <c r="K1485" s="121" t="str">
        <f>IF(AND($L1485&lt;&gt;"",$L1485&gt;40000,$M1485&lt;&gt;"",$M1485&gt;40000),(1+IFERROR(NETWORKDAYS.INTL($L1485,$M1485,1,项目参数!$B$2:$B$200),NETWORKDAYS($L1485,$M1485,1)))*项目参数!$J$29,"")</f>
        <v/>
      </c>
      <c r="L1485" s="40"/>
      <c r="M1485" s="40"/>
      <c r="N1485" s="58"/>
      <c r="O1485" s="61"/>
      <c r="W1485" s="98" t="b">
        <f t="shared" si="23"/>
        <v>0</v>
      </c>
      <c r="Y1485" s="32" t="str">
        <f>IF($W1485,VLOOKUP($B1485,项目阶段与里程碑!$B:$E,3,FALSE),"")</f>
        <v/>
      </c>
      <c r="Z1485" s="32" t="str">
        <f>IF($W1485,VLOOKUP($B1485,项目阶段与里程碑!$B:$E,4,FALSE),"")</f>
        <v/>
      </c>
      <c r="AA1485" t="e">
        <f>VLOOKUP(F1485,内部通讯录!$B:$F,5,FALSE)</f>
        <v>#N/A</v>
      </c>
      <c r="AB1485" t="str">
        <f>IFERROR(VLOOKUP($AA1485,项目参数!$I$14:$J$21,2,FALSE),"")</f>
        <v/>
      </c>
    </row>
    <row r="1486" spans="1:28">
      <c r="A1486" s="8"/>
      <c r="B1486" s="8"/>
      <c r="C1486" s="8"/>
      <c r="D1486" s="8"/>
      <c r="E1486" s="8"/>
      <c r="F1486" s="8"/>
      <c r="G1486" s="8"/>
      <c r="H1486" s="116"/>
      <c r="I1486" s="40"/>
      <c r="J1486" s="120" t="str">
        <f>IF(AND($H1486&gt;0,$I1486&lt;&gt;"",$I1486&gt;40000),IFERROR(WORKDAY.INTL($I1486,INT(($H1486+项目参数!$J$29-1)/项目参数!$J$29)-1,1,项目参数!$B$2:$B$200),WORKDAY($I1486,INT(($H1486+项目参数!$J$29-1)/项目参数!$J$29)-1,1)),"")</f>
        <v/>
      </c>
      <c r="K1486" s="121" t="str">
        <f>IF(AND($L1486&lt;&gt;"",$L1486&gt;40000,$M1486&lt;&gt;"",$M1486&gt;40000),(1+IFERROR(NETWORKDAYS.INTL($L1486,$M1486,1,项目参数!$B$2:$B$200),NETWORKDAYS($L1486,$M1486,1)))*项目参数!$J$29,"")</f>
        <v/>
      </c>
      <c r="L1486" s="40"/>
      <c r="M1486" s="40"/>
      <c r="N1486" s="58"/>
      <c r="O1486" s="61"/>
      <c r="W1486" s="98" t="b">
        <f t="shared" si="23"/>
        <v>0</v>
      </c>
      <c r="Y1486" s="32" t="str">
        <f>IF($W1486,VLOOKUP($B1486,项目阶段与里程碑!$B:$E,3,FALSE),"")</f>
        <v/>
      </c>
      <c r="Z1486" s="32" t="str">
        <f>IF($W1486,VLOOKUP($B1486,项目阶段与里程碑!$B:$E,4,FALSE),"")</f>
        <v/>
      </c>
      <c r="AA1486" t="e">
        <f>VLOOKUP(F1486,内部通讯录!$B:$F,5,FALSE)</f>
        <v>#N/A</v>
      </c>
      <c r="AB1486" t="str">
        <f>IFERROR(VLOOKUP($AA1486,项目参数!$I$14:$J$21,2,FALSE),"")</f>
        <v/>
      </c>
    </row>
    <row r="1487" spans="1:28">
      <c r="A1487" s="8"/>
      <c r="B1487" s="8"/>
      <c r="C1487" s="8"/>
      <c r="D1487" s="8"/>
      <c r="E1487" s="8"/>
      <c r="F1487" s="8"/>
      <c r="G1487" s="8"/>
      <c r="H1487" s="116"/>
      <c r="I1487" s="40"/>
      <c r="J1487" s="120" t="str">
        <f>IF(AND($H1487&gt;0,$I1487&lt;&gt;"",$I1487&gt;40000),IFERROR(WORKDAY.INTL($I1487,INT(($H1487+项目参数!$J$29-1)/项目参数!$J$29)-1,1,项目参数!$B$2:$B$200),WORKDAY($I1487,INT(($H1487+项目参数!$J$29-1)/项目参数!$J$29)-1,1)),"")</f>
        <v/>
      </c>
      <c r="K1487" s="121" t="str">
        <f>IF(AND($L1487&lt;&gt;"",$L1487&gt;40000,$M1487&lt;&gt;"",$M1487&gt;40000),(1+IFERROR(NETWORKDAYS.INTL($L1487,$M1487,1,项目参数!$B$2:$B$200),NETWORKDAYS($L1487,$M1487,1)))*项目参数!$J$29,"")</f>
        <v/>
      </c>
      <c r="L1487" s="40"/>
      <c r="M1487" s="40"/>
      <c r="N1487" s="58"/>
      <c r="O1487" s="61"/>
      <c r="W1487" s="98" t="b">
        <f t="shared" si="23"/>
        <v>0</v>
      </c>
      <c r="Y1487" s="32" t="str">
        <f>IF($W1487,VLOOKUP($B1487,项目阶段与里程碑!$B:$E,3,FALSE),"")</f>
        <v/>
      </c>
      <c r="Z1487" s="32" t="str">
        <f>IF($W1487,VLOOKUP($B1487,项目阶段与里程碑!$B:$E,4,FALSE),"")</f>
        <v/>
      </c>
      <c r="AA1487" t="e">
        <f>VLOOKUP(F1487,内部通讯录!$B:$F,5,FALSE)</f>
        <v>#N/A</v>
      </c>
      <c r="AB1487" t="str">
        <f>IFERROR(VLOOKUP($AA1487,项目参数!$I$14:$J$21,2,FALSE),"")</f>
        <v/>
      </c>
    </row>
    <row r="1488" spans="1:28">
      <c r="A1488" s="8"/>
      <c r="B1488" s="8"/>
      <c r="C1488" s="8"/>
      <c r="D1488" s="8"/>
      <c r="E1488" s="8"/>
      <c r="F1488" s="8"/>
      <c r="G1488" s="8"/>
      <c r="H1488" s="116"/>
      <c r="I1488" s="40"/>
      <c r="J1488" s="120" t="str">
        <f>IF(AND($H1488&gt;0,$I1488&lt;&gt;"",$I1488&gt;40000),IFERROR(WORKDAY.INTL($I1488,INT(($H1488+项目参数!$J$29-1)/项目参数!$J$29)-1,1,项目参数!$B$2:$B$200),WORKDAY($I1488,INT(($H1488+项目参数!$J$29-1)/项目参数!$J$29)-1,1)),"")</f>
        <v/>
      </c>
      <c r="K1488" s="121" t="str">
        <f>IF(AND($L1488&lt;&gt;"",$L1488&gt;40000,$M1488&lt;&gt;"",$M1488&gt;40000),(1+IFERROR(NETWORKDAYS.INTL($L1488,$M1488,1,项目参数!$B$2:$B$200),NETWORKDAYS($L1488,$M1488,1)))*项目参数!$J$29,"")</f>
        <v/>
      </c>
      <c r="L1488" s="40"/>
      <c r="M1488" s="40"/>
      <c r="N1488" s="58"/>
      <c r="O1488" s="61"/>
      <c r="W1488" s="98" t="b">
        <f t="shared" si="23"/>
        <v>0</v>
      </c>
      <c r="Y1488" s="32" t="str">
        <f>IF($W1488,VLOOKUP($B1488,项目阶段与里程碑!$B:$E,3,FALSE),"")</f>
        <v/>
      </c>
      <c r="Z1488" s="32" t="str">
        <f>IF($W1488,VLOOKUP($B1488,项目阶段与里程碑!$B:$E,4,FALSE),"")</f>
        <v/>
      </c>
      <c r="AA1488" t="e">
        <f>VLOOKUP(F1488,内部通讯录!$B:$F,5,FALSE)</f>
        <v>#N/A</v>
      </c>
      <c r="AB1488" t="str">
        <f>IFERROR(VLOOKUP($AA1488,项目参数!$I$14:$J$21,2,FALSE),"")</f>
        <v/>
      </c>
    </row>
    <row r="1489" spans="1:28">
      <c r="A1489" s="8"/>
      <c r="B1489" s="8"/>
      <c r="C1489" s="8"/>
      <c r="D1489" s="8"/>
      <c r="E1489" s="8"/>
      <c r="F1489" s="8"/>
      <c r="G1489" s="8"/>
      <c r="H1489" s="116"/>
      <c r="I1489" s="40"/>
      <c r="J1489" s="120" t="str">
        <f>IF(AND($H1489&gt;0,$I1489&lt;&gt;"",$I1489&gt;40000),IFERROR(WORKDAY.INTL($I1489,INT(($H1489+项目参数!$J$29-1)/项目参数!$J$29)-1,1,项目参数!$B$2:$B$200),WORKDAY($I1489,INT(($H1489+项目参数!$J$29-1)/项目参数!$J$29)-1,1)),"")</f>
        <v/>
      </c>
      <c r="K1489" s="121" t="str">
        <f>IF(AND($L1489&lt;&gt;"",$L1489&gt;40000,$M1489&lt;&gt;"",$M1489&gt;40000),(1+IFERROR(NETWORKDAYS.INTL($L1489,$M1489,1,项目参数!$B$2:$B$200),NETWORKDAYS($L1489,$M1489,1)))*项目参数!$J$29,"")</f>
        <v/>
      </c>
      <c r="L1489" s="40"/>
      <c r="M1489" s="40"/>
      <c r="N1489" s="58"/>
      <c r="O1489" s="61"/>
      <c r="W1489" s="98" t="b">
        <f t="shared" si="23"/>
        <v>0</v>
      </c>
      <c r="Y1489" s="32" t="str">
        <f>IF($W1489,VLOOKUP($B1489,项目阶段与里程碑!$B:$E,3,FALSE),"")</f>
        <v/>
      </c>
      <c r="Z1489" s="32" t="str">
        <f>IF($W1489,VLOOKUP($B1489,项目阶段与里程碑!$B:$E,4,FALSE),"")</f>
        <v/>
      </c>
      <c r="AA1489" t="e">
        <f>VLOOKUP(F1489,内部通讯录!$B:$F,5,FALSE)</f>
        <v>#N/A</v>
      </c>
      <c r="AB1489" t="str">
        <f>IFERROR(VLOOKUP($AA1489,项目参数!$I$14:$J$21,2,FALSE),"")</f>
        <v/>
      </c>
    </row>
    <row r="1490" spans="1:28">
      <c r="A1490" s="8"/>
      <c r="B1490" s="8"/>
      <c r="C1490" s="8"/>
      <c r="D1490" s="8"/>
      <c r="E1490" s="8"/>
      <c r="F1490" s="8"/>
      <c r="G1490" s="8"/>
      <c r="H1490" s="116"/>
      <c r="I1490" s="40"/>
      <c r="J1490" s="120" t="str">
        <f>IF(AND($H1490&gt;0,$I1490&lt;&gt;"",$I1490&gt;40000),IFERROR(WORKDAY.INTL($I1490,INT(($H1490+项目参数!$J$29-1)/项目参数!$J$29)-1,1,项目参数!$B$2:$B$200),WORKDAY($I1490,INT(($H1490+项目参数!$J$29-1)/项目参数!$J$29)-1,1)),"")</f>
        <v/>
      </c>
      <c r="K1490" s="121" t="str">
        <f>IF(AND($L1490&lt;&gt;"",$L1490&gt;40000,$M1490&lt;&gt;"",$M1490&gt;40000),(1+IFERROR(NETWORKDAYS.INTL($L1490,$M1490,1,项目参数!$B$2:$B$200),NETWORKDAYS($L1490,$M1490,1)))*项目参数!$J$29,"")</f>
        <v/>
      </c>
      <c r="L1490" s="40"/>
      <c r="M1490" s="40"/>
      <c r="N1490" s="58"/>
      <c r="O1490" s="61"/>
      <c r="W1490" s="98" t="b">
        <f t="shared" si="23"/>
        <v>0</v>
      </c>
      <c r="Y1490" s="32" t="str">
        <f>IF($W1490,VLOOKUP($B1490,项目阶段与里程碑!$B:$E,3,FALSE),"")</f>
        <v/>
      </c>
      <c r="Z1490" s="32" t="str">
        <f>IF($W1490,VLOOKUP($B1490,项目阶段与里程碑!$B:$E,4,FALSE),"")</f>
        <v/>
      </c>
      <c r="AA1490" t="e">
        <f>VLOOKUP(F1490,内部通讯录!$B:$F,5,FALSE)</f>
        <v>#N/A</v>
      </c>
      <c r="AB1490" t="str">
        <f>IFERROR(VLOOKUP($AA1490,项目参数!$I$14:$J$21,2,FALSE),"")</f>
        <v/>
      </c>
    </row>
    <row r="1491" spans="1:28">
      <c r="A1491" s="8"/>
      <c r="B1491" s="8"/>
      <c r="C1491" s="8"/>
      <c r="D1491" s="8"/>
      <c r="E1491" s="8"/>
      <c r="F1491" s="8"/>
      <c r="G1491" s="8"/>
      <c r="H1491" s="116"/>
      <c r="I1491" s="40"/>
      <c r="J1491" s="120" t="str">
        <f>IF(AND($H1491&gt;0,$I1491&lt;&gt;"",$I1491&gt;40000),IFERROR(WORKDAY.INTL($I1491,INT(($H1491+项目参数!$J$29-1)/项目参数!$J$29)-1,1,项目参数!$B$2:$B$200),WORKDAY($I1491,INT(($H1491+项目参数!$J$29-1)/项目参数!$J$29)-1,1)),"")</f>
        <v/>
      </c>
      <c r="K1491" s="121" t="str">
        <f>IF(AND($L1491&lt;&gt;"",$L1491&gt;40000,$M1491&lt;&gt;"",$M1491&gt;40000),(1+IFERROR(NETWORKDAYS.INTL($L1491,$M1491,1,项目参数!$B$2:$B$200),NETWORKDAYS($L1491,$M1491,1)))*项目参数!$J$29,"")</f>
        <v/>
      </c>
      <c r="L1491" s="40"/>
      <c r="M1491" s="40"/>
      <c r="N1491" s="58"/>
      <c r="O1491" s="61"/>
      <c r="W1491" s="98" t="b">
        <f t="shared" si="23"/>
        <v>0</v>
      </c>
      <c r="Y1491" s="32" t="str">
        <f>IF($W1491,VLOOKUP($B1491,项目阶段与里程碑!$B:$E,3,FALSE),"")</f>
        <v/>
      </c>
      <c r="Z1491" s="32" t="str">
        <f>IF($W1491,VLOOKUP($B1491,项目阶段与里程碑!$B:$E,4,FALSE),"")</f>
        <v/>
      </c>
      <c r="AA1491" t="e">
        <f>VLOOKUP(F1491,内部通讯录!$B:$F,5,FALSE)</f>
        <v>#N/A</v>
      </c>
      <c r="AB1491" t="str">
        <f>IFERROR(VLOOKUP($AA1491,项目参数!$I$14:$J$21,2,FALSE),"")</f>
        <v/>
      </c>
    </row>
    <row r="1492" spans="1:28">
      <c r="A1492" s="8"/>
      <c r="B1492" s="8"/>
      <c r="C1492" s="8"/>
      <c r="D1492" s="8"/>
      <c r="E1492" s="8"/>
      <c r="F1492" s="8"/>
      <c r="G1492" s="8"/>
      <c r="H1492" s="116"/>
      <c r="I1492" s="40"/>
      <c r="J1492" s="120" t="str">
        <f>IF(AND($H1492&gt;0,$I1492&lt;&gt;"",$I1492&gt;40000),IFERROR(WORKDAY.INTL($I1492,INT(($H1492+项目参数!$J$29-1)/项目参数!$J$29)-1,1,项目参数!$B$2:$B$200),WORKDAY($I1492,INT(($H1492+项目参数!$J$29-1)/项目参数!$J$29)-1,1)),"")</f>
        <v/>
      </c>
      <c r="K1492" s="121" t="str">
        <f>IF(AND($L1492&lt;&gt;"",$L1492&gt;40000,$M1492&lt;&gt;"",$M1492&gt;40000),(1+IFERROR(NETWORKDAYS.INTL($L1492,$M1492,1,项目参数!$B$2:$B$200),NETWORKDAYS($L1492,$M1492,1)))*项目参数!$J$29,"")</f>
        <v/>
      </c>
      <c r="L1492" s="40"/>
      <c r="M1492" s="40"/>
      <c r="N1492" s="58"/>
      <c r="O1492" s="61"/>
      <c r="W1492" s="98" t="b">
        <f t="shared" si="23"/>
        <v>0</v>
      </c>
      <c r="Y1492" s="32" t="str">
        <f>IF($W1492,VLOOKUP($B1492,项目阶段与里程碑!$B:$E,3,FALSE),"")</f>
        <v/>
      </c>
      <c r="Z1492" s="32" t="str">
        <f>IF($W1492,VLOOKUP($B1492,项目阶段与里程碑!$B:$E,4,FALSE),"")</f>
        <v/>
      </c>
      <c r="AA1492" t="e">
        <f>VLOOKUP(F1492,内部通讯录!$B:$F,5,FALSE)</f>
        <v>#N/A</v>
      </c>
      <c r="AB1492" t="str">
        <f>IFERROR(VLOOKUP($AA1492,项目参数!$I$14:$J$21,2,FALSE),"")</f>
        <v/>
      </c>
    </row>
    <row r="1493" spans="1:28">
      <c r="A1493" s="8"/>
      <c r="B1493" s="8"/>
      <c r="C1493" s="8"/>
      <c r="D1493" s="8"/>
      <c r="E1493" s="8"/>
      <c r="F1493" s="8"/>
      <c r="G1493" s="8"/>
      <c r="H1493" s="116"/>
      <c r="I1493" s="40"/>
      <c r="J1493" s="120" t="str">
        <f>IF(AND($H1493&gt;0,$I1493&lt;&gt;"",$I1493&gt;40000),IFERROR(WORKDAY.INTL($I1493,INT(($H1493+项目参数!$J$29-1)/项目参数!$J$29)-1,1,项目参数!$B$2:$B$200),WORKDAY($I1493,INT(($H1493+项目参数!$J$29-1)/项目参数!$J$29)-1,1)),"")</f>
        <v/>
      </c>
      <c r="K1493" s="121" t="str">
        <f>IF(AND($L1493&lt;&gt;"",$L1493&gt;40000,$M1493&lt;&gt;"",$M1493&gt;40000),(1+IFERROR(NETWORKDAYS.INTL($L1493,$M1493,1,项目参数!$B$2:$B$200),NETWORKDAYS($L1493,$M1493,1)))*项目参数!$J$29,"")</f>
        <v/>
      </c>
      <c r="L1493" s="40"/>
      <c r="M1493" s="40"/>
      <c r="N1493" s="58"/>
      <c r="O1493" s="61"/>
      <c r="W1493" s="98" t="b">
        <f t="shared" si="23"/>
        <v>0</v>
      </c>
      <c r="Y1493" s="32" t="str">
        <f>IF($W1493,VLOOKUP($B1493,项目阶段与里程碑!$B:$E,3,FALSE),"")</f>
        <v/>
      </c>
      <c r="Z1493" s="32" t="str">
        <f>IF($W1493,VLOOKUP($B1493,项目阶段与里程碑!$B:$E,4,FALSE),"")</f>
        <v/>
      </c>
      <c r="AA1493" t="e">
        <f>VLOOKUP(F1493,内部通讯录!$B:$F,5,FALSE)</f>
        <v>#N/A</v>
      </c>
      <c r="AB1493" t="str">
        <f>IFERROR(VLOOKUP($AA1493,项目参数!$I$14:$J$21,2,FALSE),"")</f>
        <v/>
      </c>
    </row>
    <row r="1494" spans="1:28">
      <c r="A1494" s="8"/>
      <c r="B1494" s="8"/>
      <c r="C1494" s="8"/>
      <c r="D1494" s="8"/>
      <c r="E1494" s="8"/>
      <c r="F1494" s="8"/>
      <c r="G1494" s="8"/>
      <c r="H1494" s="116"/>
      <c r="I1494" s="40"/>
      <c r="J1494" s="120" t="str">
        <f>IF(AND($H1494&gt;0,$I1494&lt;&gt;"",$I1494&gt;40000),IFERROR(WORKDAY.INTL($I1494,INT(($H1494+项目参数!$J$29-1)/项目参数!$J$29)-1,1,项目参数!$B$2:$B$200),WORKDAY($I1494,INT(($H1494+项目参数!$J$29-1)/项目参数!$J$29)-1,1)),"")</f>
        <v/>
      </c>
      <c r="K1494" s="121" t="str">
        <f>IF(AND($L1494&lt;&gt;"",$L1494&gt;40000,$M1494&lt;&gt;"",$M1494&gt;40000),(1+IFERROR(NETWORKDAYS.INTL($L1494,$M1494,1,项目参数!$B$2:$B$200),NETWORKDAYS($L1494,$M1494,1)))*项目参数!$J$29,"")</f>
        <v/>
      </c>
      <c r="L1494" s="40"/>
      <c r="M1494" s="40"/>
      <c r="N1494" s="58"/>
      <c r="O1494" s="61"/>
      <c r="W1494" s="98" t="b">
        <f t="shared" si="23"/>
        <v>0</v>
      </c>
      <c r="Y1494" s="32" t="str">
        <f>IF($W1494,VLOOKUP($B1494,项目阶段与里程碑!$B:$E,3,FALSE),"")</f>
        <v/>
      </c>
      <c r="Z1494" s="32" t="str">
        <f>IF($W1494,VLOOKUP($B1494,项目阶段与里程碑!$B:$E,4,FALSE),"")</f>
        <v/>
      </c>
      <c r="AA1494" t="e">
        <f>VLOOKUP(F1494,内部通讯录!$B:$F,5,FALSE)</f>
        <v>#N/A</v>
      </c>
      <c r="AB1494" t="str">
        <f>IFERROR(VLOOKUP($AA1494,项目参数!$I$14:$J$21,2,FALSE),"")</f>
        <v/>
      </c>
    </row>
    <row r="1495" spans="1:28">
      <c r="A1495" s="8"/>
      <c r="B1495" s="8"/>
      <c r="C1495" s="8"/>
      <c r="D1495" s="8"/>
      <c r="E1495" s="8"/>
      <c r="F1495" s="8"/>
      <c r="G1495" s="8"/>
      <c r="H1495" s="116"/>
      <c r="I1495" s="40"/>
      <c r="J1495" s="120" t="str">
        <f>IF(AND($H1495&gt;0,$I1495&lt;&gt;"",$I1495&gt;40000),IFERROR(WORKDAY.INTL($I1495,INT(($H1495+项目参数!$J$29-1)/项目参数!$J$29)-1,1,项目参数!$B$2:$B$200),WORKDAY($I1495,INT(($H1495+项目参数!$J$29-1)/项目参数!$J$29)-1,1)),"")</f>
        <v/>
      </c>
      <c r="K1495" s="121" t="str">
        <f>IF(AND($L1495&lt;&gt;"",$L1495&gt;40000,$M1495&lt;&gt;"",$M1495&gt;40000),(1+IFERROR(NETWORKDAYS.INTL($L1495,$M1495,1,项目参数!$B$2:$B$200),NETWORKDAYS($L1495,$M1495,1)))*项目参数!$J$29,"")</f>
        <v/>
      </c>
      <c r="L1495" s="40"/>
      <c r="M1495" s="40"/>
      <c r="N1495" s="58"/>
      <c r="O1495" s="61"/>
      <c r="W1495" s="98" t="b">
        <f t="shared" si="23"/>
        <v>0</v>
      </c>
      <c r="Y1495" s="32" t="str">
        <f>IF($W1495,VLOOKUP($B1495,项目阶段与里程碑!$B:$E,3,FALSE),"")</f>
        <v/>
      </c>
      <c r="Z1495" s="32" t="str">
        <f>IF($W1495,VLOOKUP($B1495,项目阶段与里程碑!$B:$E,4,FALSE),"")</f>
        <v/>
      </c>
      <c r="AA1495" t="e">
        <f>VLOOKUP(F1495,内部通讯录!$B:$F,5,FALSE)</f>
        <v>#N/A</v>
      </c>
      <c r="AB1495" t="str">
        <f>IFERROR(VLOOKUP($AA1495,项目参数!$I$14:$J$21,2,FALSE),"")</f>
        <v/>
      </c>
    </row>
    <row r="1496" spans="1:28">
      <c r="A1496" s="8"/>
      <c r="B1496" s="8"/>
      <c r="C1496" s="8"/>
      <c r="D1496" s="8"/>
      <c r="E1496" s="8"/>
      <c r="F1496" s="8"/>
      <c r="G1496" s="8"/>
      <c r="H1496" s="116"/>
      <c r="I1496" s="40"/>
      <c r="J1496" s="120" t="str">
        <f>IF(AND($H1496&gt;0,$I1496&lt;&gt;"",$I1496&gt;40000),IFERROR(WORKDAY.INTL($I1496,INT(($H1496+项目参数!$J$29-1)/项目参数!$J$29)-1,1,项目参数!$B$2:$B$200),WORKDAY($I1496,INT(($H1496+项目参数!$J$29-1)/项目参数!$J$29)-1,1)),"")</f>
        <v/>
      </c>
      <c r="K1496" s="121" t="str">
        <f>IF(AND($L1496&lt;&gt;"",$L1496&gt;40000,$M1496&lt;&gt;"",$M1496&gt;40000),(1+IFERROR(NETWORKDAYS.INTL($L1496,$M1496,1,项目参数!$B$2:$B$200),NETWORKDAYS($L1496,$M1496,1)))*项目参数!$J$29,"")</f>
        <v/>
      </c>
      <c r="L1496" s="40"/>
      <c r="M1496" s="40"/>
      <c r="N1496" s="58"/>
      <c r="O1496" s="61"/>
      <c r="W1496" s="98" t="b">
        <f t="shared" si="23"/>
        <v>0</v>
      </c>
      <c r="Y1496" s="32" t="str">
        <f>IF($W1496,VLOOKUP($B1496,项目阶段与里程碑!$B:$E,3,FALSE),"")</f>
        <v/>
      </c>
      <c r="Z1496" s="32" t="str">
        <f>IF($W1496,VLOOKUP($B1496,项目阶段与里程碑!$B:$E,4,FALSE),"")</f>
        <v/>
      </c>
      <c r="AA1496" t="e">
        <f>VLOOKUP(F1496,内部通讯录!$B:$F,5,FALSE)</f>
        <v>#N/A</v>
      </c>
      <c r="AB1496" t="str">
        <f>IFERROR(VLOOKUP($AA1496,项目参数!$I$14:$J$21,2,FALSE),"")</f>
        <v/>
      </c>
    </row>
    <row r="1497" spans="1:28">
      <c r="A1497" s="8"/>
      <c r="B1497" s="8"/>
      <c r="C1497" s="8"/>
      <c r="D1497" s="8"/>
      <c r="E1497" s="8"/>
      <c r="F1497" s="8"/>
      <c r="G1497" s="8"/>
      <c r="H1497" s="116"/>
      <c r="I1497" s="40"/>
      <c r="J1497" s="120" t="str">
        <f>IF(AND($H1497&gt;0,$I1497&lt;&gt;"",$I1497&gt;40000),IFERROR(WORKDAY.INTL($I1497,INT(($H1497+项目参数!$J$29-1)/项目参数!$J$29)-1,1,项目参数!$B$2:$B$200),WORKDAY($I1497,INT(($H1497+项目参数!$J$29-1)/项目参数!$J$29)-1,1)),"")</f>
        <v/>
      </c>
      <c r="K1497" s="121" t="str">
        <f>IF(AND($L1497&lt;&gt;"",$L1497&gt;40000,$M1497&lt;&gt;"",$M1497&gt;40000),(1+IFERROR(NETWORKDAYS.INTL($L1497,$M1497,1,项目参数!$B$2:$B$200),NETWORKDAYS($L1497,$M1497,1)))*项目参数!$J$29,"")</f>
        <v/>
      </c>
      <c r="L1497" s="40"/>
      <c r="M1497" s="40"/>
      <c r="N1497" s="58"/>
      <c r="O1497" s="61"/>
      <c r="W1497" s="98" t="b">
        <f t="shared" si="23"/>
        <v>0</v>
      </c>
      <c r="Y1497" s="32" t="str">
        <f>IF($W1497,VLOOKUP($B1497,项目阶段与里程碑!$B:$E,3,FALSE),"")</f>
        <v/>
      </c>
      <c r="Z1497" s="32" t="str">
        <f>IF($W1497,VLOOKUP($B1497,项目阶段与里程碑!$B:$E,4,FALSE),"")</f>
        <v/>
      </c>
      <c r="AA1497" t="e">
        <f>VLOOKUP(F1497,内部通讯录!$B:$F,5,FALSE)</f>
        <v>#N/A</v>
      </c>
      <c r="AB1497" t="str">
        <f>IFERROR(VLOOKUP($AA1497,项目参数!$I$14:$J$21,2,FALSE),"")</f>
        <v/>
      </c>
    </row>
    <row r="1498" spans="1:28">
      <c r="A1498" s="8"/>
      <c r="B1498" s="8"/>
      <c r="C1498" s="8"/>
      <c r="D1498" s="8"/>
      <c r="E1498" s="8"/>
      <c r="F1498" s="8"/>
      <c r="G1498" s="8"/>
      <c r="H1498" s="116"/>
      <c r="I1498" s="40"/>
      <c r="J1498" s="120" t="str">
        <f>IF(AND($H1498&gt;0,$I1498&lt;&gt;"",$I1498&gt;40000),IFERROR(WORKDAY.INTL($I1498,INT(($H1498+项目参数!$J$29-1)/项目参数!$J$29)-1,1,项目参数!$B$2:$B$200),WORKDAY($I1498,INT(($H1498+项目参数!$J$29-1)/项目参数!$J$29)-1,1)),"")</f>
        <v/>
      </c>
      <c r="K1498" s="121" t="str">
        <f>IF(AND($L1498&lt;&gt;"",$L1498&gt;40000,$M1498&lt;&gt;"",$M1498&gt;40000),(1+IFERROR(NETWORKDAYS.INTL($L1498,$M1498,1,项目参数!$B$2:$B$200),NETWORKDAYS($L1498,$M1498,1)))*项目参数!$J$29,"")</f>
        <v/>
      </c>
      <c r="L1498" s="40"/>
      <c r="M1498" s="40"/>
      <c r="N1498" s="58"/>
      <c r="O1498" s="61"/>
      <c r="W1498" s="98" t="b">
        <f t="shared" si="23"/>
        <v>0</v>
      </c>
      <c r="Y1498" s="32" t="str">
        <f>IF($W1498,VLOOKUP($B1498,项目阶段与里程碑!$B:$E,3,FALSE),"")</f>
        <v/>
      </c>
      <c r="Z1498" s="32" t="str">
        <f>IF($W1498,VLOOKUP($B1498,项目阶段与里程碑!$B:$E,4,FALSE),"")</f>
        <v/>
      </c>
      <c r="AA1498" t="e">
        <f>VLOOKUP(F1498,内部通讯录!$B:$F,5,FALSE)</f>
        <v>#N/A</v>
      </c>
      <c r="AB1498" t="str">
        <f>IFERROR(VLOOKUP($AA1498,项目参数!$I$14:$J$21,2,FALSE),"")</f>
        <v/>
      </c>
    </row>
    <row r="1499" spans="1:28">
      <c r="A1499" s="8"/>
      <c r="B1499" s="8"/>
      <c r="C1499" s="8"/>
      <c r="D1499" s="8"/>
      <c r="E1499" s="8"/>
      <c r="F1499" s="8"/>
      <c r="G1499" s="8"/>
      <c r="H1499" s="116"/>
      <c r="I1499" s="40"/>
      <c r="J1499" s="120" t="str">
        <f>IF(AND($H1499&gt;0,$I1499&lt;&gt;"",$I1499&gt;40000),IFERROR(WORKDAY.INTL($I1499,INT(($H1499+项目参数!$J$29-1)/项目参数!$J$29)-1,1,项目参数!$B$2:$B$200),WORKDAY($I1499,INT(($H1499+项目参数!$J$29-1)/项目参数!$J$29)-1,1)),"")</f>
        <v/>
      </c>
      <c r="K1499" s="121" t="str">
        <f>IF(AND($L1499&lt;&gt;"",$L1499&gt;40000,$M1499&lt;&gt;"",$M1499&gt;40000),(1+IFERROR(NETWORKDAYS.INTL($L1499,$M1499,1,项目参数!$B$2:$B$200),NETWORKDAYS($L1499,$M1499,1)))*项目参数!$J$29,"")</f>
        <v/>
      </c>
      <c r="L1499" s="40"/>
      <c r="M1499" s="40"/>
      <c r="N1499" s="58"/>
      <c r="O1499" s="61"/>
      <c r="W1499" s="98" t="b">
        <f t="shared" si="23"/>
        <v>0</v>
      </c>
      <c r="Y1499" s="32" t="str">
        <f>IF($W1499,VLOOKUP($B1499,项目阶段与里程碑!$B:$E,3,FALSE),"")</f>
        <v/>
      </c>
      <c r="Z1499" s="32" t="str">
        <f>IF($W1499,VLOOKUP($B1499,项目阶段与里程碑!$B:$E,4,FALSE),"")</f>
        <v/>
      </c>
      <c r="AA1499" t="e">
        <f>VLOOKUP(F1499,内部通讯录!$B:$F,5,FALSE)</f>
        <v>#N/A</v>
      </c>
      <c r="AB1499" t="str">
        <f>IFERROR(VLOOKUP($AA1499,项目参数!$I$14:$J$21,2,FALSE),"")</f>
        <v/>
      </c>
    </row>
    <row r="1500" spans="1:28">
      <c r="A1500" s="8"/>
      <c r="B1500" s="8"/>
      <c r="C1500" s="8"/>
      <c r="D1500" s="8"/>
      <c r="E1500" s="8"/>
      <c r="F1500" s="8"/>
      <c r="G1500" s="8"/>
      <c r="H1500" s="116"/>
      <c r="I1500" s="40"/>
      <c r="J1500" s="120" t="str">
        <f>IF(AND($H1500&gt;0,$I1500&lt;&gt;"",$I1500&gt;40000),IFERROR(WORKDAY.INTL($I1500,INT(($H1500+项目参数!$J$29-1)/项目参数!$J$29)-1,1,项目参数!$B$2:$B$200),WORKDAY($I1500,INT(($H1500+项目参数!$J$29-1)/项目参数!$J$29)-1,1)),"")</f>
        <v/>
      </c>
      <c r="K1500" s="121" t="str">
        <f>IF(AND($L1500&lt;&gt;"",$L1500&gt;40000,$M1500&lt;&gt;"",$M1500&gt;40000),(1+IFERROR(NETWORKDAYS.INTL($L1500,$M1500,1,项目参数!$B$2:$B$200),NETWORKDAYS($L1500,$M1500,1)))*项目参数!$J$29,"")</f>
        <v/>
      </c>
      <c r="L1500" s="40"/>
      <c r="M1500" s="40"/>
      <c r="N1500" s="58"/>
      <c r="O1500" s="61"/>
      <c r="W1500" s="98" t="b">
        <f t="shared" si="23"/>
        <v>0</v>
      </c>
      <c r="Y1500" s="32" t="str">
        <f>IF($W1500,VLOOKUP($B1500,项目阶段与里程碑!$B:$E,3,FALSE),"")</f>
        <v/>
      </c>
      <c r="Z1500" s="32" t="str">
        <f>IF($W1500,VLOOKUP($B1500,项目阶段与里程碑!$B:$E,4,FALSE),"")</f>
        <v/>
      </c>
      <c r="AA1500" t="e">
        <f>VLOOKUP(F1500,内部通讯录!$B:$F,5,FALSE)</f>
        <v>#N/A</v>
      </c>
      <c r="AB1500" t="str">
        <f>IFERROR(VLOOKUP($AA1500,项目参数!$I$14:$J$21,2,FALSE),"")</f>
        <v/>
      </c>
    </row>
    <row r="1501" spans="1:28">
      <c r="A1501" s="8"/>
      <c r="B1501" s="8"/>
      <c r="C1501" s="8"/>
      <c r="D1501" s="8"/>
      <c r="E1501" s="8"/>
      <c r="F1501" s="8"/>
      <c r="G1501" s="8"/>
      <c r="H1501" s="116"/>
      <c r="I1501" s="40"/>
      <c r="J1501" s="120" t="str">
        <f>IF(AND($H1501&gt;0,$I1501&lt;&gt;"",$I1501&gt;40000),IFERROR(WORKDAY.INTL($I1501,INT(($H1501+项目参数!$J$29-1)/项目参数!$J$29)-1,1,项目参数!$B$2:$B$200),WORKDAY($I1501,INT(($H1501+项目参数!$J$29-1)/项目参数!$J$29)-1,1)),"")</f>
        <v/>
      </c>
      <c r="K1501" s="121" t="str">
        <f>IF(AND($L1501&lt;&gt;"",$L1501&gt;40000,$M1501&lt;&gt;"",$M1501&gt;40000),(1+IFERROR(NETWORKDAYS.INTL($L1501,$M1501,1,项目参数!$B$2:$B$200),NETWORKDAYS($L1501,$M1501,1)))*项目参数!$J$29,"")</f>
        <v/>
      </c>
      <c r="L1501" s="40"/>
      <c r="M1501" s="40"/>
      <c r="N1501" s="58"/>
      <c r="O1501" s="61"/>
      <c r="W1501" s="98" t="b">
        <f t="shared" si="23"/>
        <v>0</v>
      </c>
      <c r="Y1501" s="32" t="str">
        <f>IF($W1501,VLOOKUP($B1501,项目阶段与里程碑!$B:$E,3,FALSE),"")</f>
        <v/>
      </c>
      <c r="Z1501" s="32" t="str">
        <f>IF($W1501,VLOOKUP($B1501,项目阶段与里程碑!$B:$E,4,FALSE),"")</f>
        <v/>
      </c>
      <c r="AA1501" t="e">
        <f>VLOOKUP(F1501,内部通讯录!$B:$F,5,FALSE)</f>
        <v>#N/A</v>
      </c>
      <c r="AB1501" t="str">
        <f>IFERROR(VLOOKUP($AA1501,项目参数!$I$14:$J$21,2,FALSE),"")</f>
        <v/>
      </c>
    </row>
    <row r="1502" spans="1:28">
      <c r="A1502" s="8"/>
      <c r="B1502" s="8"/>
      <c r="C1502" s="8"/>
      <c r="D1502" s="8"/>
      <c r="E1502" s="8"/>
      <c r="F1502" s="8"/>
      <c r="G1502" s="8"/>
      <c r="H1502" s="116"/>
      <c r="I1502" s="40"/>
      <c r="J1502" s="120" t="str">
        <f>IF(AND($H1502&gt;0,$I1502&lt;&gt;"",$I1502&gt;40000),IFERROR(WORKDAY.INTL($I1502,INT(($H1502+项目参数!$J$29-1)/项目参数!$J$29)-1,1,项目参数!$B$2:$B$200),WORKDAY($I1502,INT(($H1502+项目参数!$J$29-1)/项目参数!$J$29)-1,1)),"")</f>
        <v/>
      </c>
      <c r="K1502" s="121" t="str">
        <f>IF(AND($L1502&lt;&gt;"",$L1502&gt;40000,$M1502&lt;&gt;"",$M1502&gt;40000),(1+IFERROR(NETWORKDAYS.INTL($L1502,$M1502,1,项目参数!$B$2:$B$200),NETWORKDAYS($L1502,$M1502,1)))*项目参数!$J$29,"")</f>
        <v/>
      </c>
      <c r="L1502" s="40"/>
      <c r="M1502" s="40"/>
      <c r="N1502" s="58"/>
      <c r="O1502" s="61"/>
      <c r="W1502" s="98" t="b">
        <f t="shared" si="23"/>
        <v>0</v>
      </c>
      <c r="Y1502" s="32" t="str">
        <f>IF($W1502,VLOOKUP($B1502,项目阶段与里程碑!$B:$E,3,FALSE),"")</f>
        <v/>
      </c>
      <c r="Z1502" s="32" t="str">
        <f>IF($W1502,VLOOKUP($B1502,项目阶段与里程碑!$B:$E,4,FALSE),"")</f>
        <v/>
      </c>
      <c r="AA1502" t="e">
        <f>VLOOKUP(F1502,内部通讯录!$B:$F,5,FALSE)</f>
        <v>#N/A</v>
      </c>
      <c r="AB1502" t="str">
        <f>IFERROR(VLOOKUP($AA1502,项目参数!$I$14:$J$21,2,FALSE),"")</f>
        <v/>
      </c>
    </row>
    <row r="1503" spans="1:28">
      <c r="A1503" s="8"/>
      <c r="B1503" s="8"/>
      <c r="C1503" s="8"/>
      <c r="D1503" s="8"/>
      <c r="E1503" s="8"/>
      <c r="F1503" s="8"/>
      <c r="G1503" s="8"/>
      <c r="H1503" s="116"/>
      <c r="I1503" s="40"/>
      <c r="J1503" s="120" t="str">
        <f>IF(AND($H1503&gt;0,$I1503&lt;&gt;"",$I1503&gt;40000),IFERROR(WORKDAY.INTL($I1503,INT(($H1503+项目参数!$J$29-1)/项目参数!$J$29)-1,1,项目参数!$B$2:$B$200),WORKDAY($I1503,INT(($H1503+项目参数!$J$29-1)/项目参数!$J$29)-1,1)),"")</f>
        <v/>
      </c>
      <c r="K1503" s="121" t="str">
        <f>IF(AND($L1503&lt;&gt;"",$L1503&gt;40000,$M1503&lt;&gt;"",$M1503&gt;40000),(1+IFERROR(NETWORKDAYS.INTL($L1503,$M1503,1,项目参数!$B$2:$B$200),NETWORKDAYS($L1503,$M1503,1)))*项目参数!$J$29,"")</f>
        <v/>
      </c>
      <c r="L1503" s="40"/>
      <c r="M1503" s="40"/>
      <c r="N1503" s="58"/>
      <c r="O1503" s="61"/>
      <c r="W1503" s="98" t="b">
        <f t="shared" si="23"/>
        <v>0</v>
      </c>
      <c r="Y1503" s="32" t="str">
        <f>IF($W1503,VLOOKUP($B1503,项目阶段与里程碑!$B:$E,3,FALSE),"")</f>
        <v/>
      </c>
      <c r="Z1503" s="32" t="str">
        <f>IF($W1503,VLOOKUP($B1503,项目阶段与里程碑!$B:$E,4,FALSE),"")</f>
        <v/>
      </c>
      <c r="AA1503" t="e">
        <f>VLOOKUP(F1503,内部通讯录!$B:$F,5,FALSE)</f>
        <v>#N/A</v>
      </c>
      <c r="AB1503" t="str">
        <f>IFERROR(VLOOKUP($AA1503,项目参数!$I$14:$J$21,2,FALSE),"")</f>
        <v/>
      </c>
    </row>
    <row r="1504" spans="1:28">
      <c r="A1504" s="8"/>
      <c r="B1504" s="8"/>
      <c r="C1504" s="8"/>
      <c r="D1504" s="8"/>
      <c r="E1504" s="8"/>
      <c r="F1504" s="8"/>
      <c r="G1504" s="8"/>
      <c r="H1504" s="116"/>
      <c r="I1504" s="40"/>
      <c r="J1504" s="120" t="str">
        <f>IF(AND($H1504&gt;0,$I1504&lt;&gt;"",$I1504&gt;40000),IFERROR(WORKDAY.INTL($I1504,INT(($H1504+项目参数!$J$29-1)/项目参数!$J$29)-1,1,项目参数!$B$2:$B$200),WORKDAY($I1504,INT(($H1504+项目参数!$J$29-1)/项目参数!$J$29)-1,1)),"")</f>
        <v/>
      </c>
      <c r="K1504" s="121" t="str">
        <f>IF(AND($L1504&lt;&gt;"",$L1504&gt;40000,$M1504&lt;&gt;"",$M1504&gt;40000),(1+IFERROR(NETWORKDAYS.INTL($L1504,$M1504,1,项目参数!$B$2:$B$200),NETWORKDAYS($L1504,$M1504,1)))*项目参数!$J$29,"")</f>
        <v/>
      </c>
      <c r="L1504" s="40"/>
      <c r="M1504" s="40"/>
      <c r="N1504" s="58"/>
      <c r="O1504" s="61"/>
      <c r="W1504" s="98" t="b">
        <f t="shared" si="23"/>
        <v>0</v>
      </c>
      <c r="Y1504" s="32" t="str">
        <f>IF($W1504,VLOOKUP($B1504,项目阶段与里程碑!$B:$E,3,FALSE),"")</f>
        <v/>
      </c>
      <c r="Z1504" s="32" t="str">
        <f>IF($W1504,VLOOKUP($B1504,项目阶段与里程碑!$B:$E,4,FALSE),"")</f>
        <v/>
      </c>
      <c r="AA1504" t="e">
        <f>VLOOKUP(F1504,内部通讯录!$B:$F,5,FALSE)</f>
        <v>#N/A</v>
      </c>
      <c r="AB1504" t="str">
        <f>IFERROR(VLOOKUP($AA1504,项目参数!$I$14:$J$21,2,FALSE),"")</f>
        <v/>
      </c>
    </row>
    <row r="1505" spans="1:28">
      <c r="A1505" s="8"/>
      <c r="B1505" s="8"/>
      <c r="C1505" s="8"/>
      <c r="D1505" s="8"/>
      <c r="E1505" s="8"/>
      <c r="F1505" s="8"/>
      <c r="G1505" s="8"/>
      <c r="H1505" s="116"/>
      <c r="I1505" s="40"/>
      <c r="J1505" s="120" t="str">
        <f>IF(AND($H1505&gt;0,$I1505&lt;&gt;"",$I1505&gt;40000),IFERROR(WORKDAY.INTL($I1505,INT(($H1505+项目参数!$J$29-1)/项目参数!$J$29)-1,1,项目参数!$B$2:$B$200),WORKDAY($I1505,INT(($H1505+项目参数!$J$29-1)/项目参数!$J$29)-1,1)),"")</f>
        <v/>
      </c>
      <c r="K1505" s="121" t="str">
        <f>IF(AND($L1505&lt;&gt;"",$L1505&gt;40000,$M1505&lt;&gt;"",$M1505&gt;40000),(1+IFERROR(NETWORKDAYS.INTL($L1505,$M1505,1,项目参数!$B$2:$B$200),NETWORKDAYS($L1505,$M1505,1)))*项目参数!$J$29,"")</f>
        <v/>
      </c>
      <c r="L1505" s="40"/>
      <c r="M1505" s="40"/>
      <c r="N1505" s="58"/>
      <c r="O1505" s="61"/>
      <c r="W1505" s="98" t="b">
        <f t="shared" si="23"/>
        <v>0</v>
      </c>
      <c r="Y1505" s="32" t="str">
        <f>IF($W1505,VLOOKUP($B1505,项目阶段与里程碑!$B:$E,3,FALSE),"")</f>
        <v/>
      </c>
      <c r="Z1505" s="32" t="str">
        <f>IF($W1505,VLOOKUP($B1505,项目阶段与里程碑!$B:$E,4,FALSE),"")</f>
        <v/>
      </c>
      <c r="AA1505" t="e">
        <f>VLOOKUP(F1505,内部通讯录!$B:$F,5,FALSE)</f>
        <v>#N/A</v>
      </c>
      <c r="AB1505" t="str">
        <f>IFERROR(VLOOKUP($AA1505,项目参数!$I$14:$J$21,2,FALSE),"")</f>
        <v/>
      </c>
    </row>
    <row r="1506" spans="1:28">
      <c r="A1506" s="8"/>
      <c r="B1506" s="8"/>
      <c r="C1506" s="8"/>
      <c r="D1506" s="8"/>
      <c r="E1506" s="8"/>
      <c r="F1506" s="8"/>
      <c r="G1506" s="8"/>
      <c r="H1506" s="116"/>
      <c r="I1506" s="40"/>
      <c r="J1506" s="120" t="str">
        <f>IF(AND($H1506&gt;0,$I1506&lt;&gt;"",$I1506&gt;40000),IFERROR(WORKDAY.INTL($I1506,INT(($H1506+项目参数!$J$29-1)/项目参数!$J$29)-1,1,项目参数!$B$2:$B$200),WORKDAY($I1506,INT(($H1506+项目参数!$J$29-1)/项目参数!$J$29)-1,1)),"")</f>
        <v/>
      </c>
      <c r="K1506" s="121" t="str">
        <f>IF(AND($L1506&lt;&gt;"",$L1506&gt;40000,$M1506&lt;&gt;"",$M1506&gt;40000),(1+IFERROR(NETWORKDAYS.INTL($L1506,$M1506,1,项目参数!$B$2:$B$200),NETWORKDAYS($L1506,$M1506,1)))*项目参数!$J$29,"")</f>
        <v/>
      </c>
      <c r="L1506" s="40"/>
      <c r="M1506" s="40"/>
      <c r="N1506" s="58"/>
      <c r="O1506" s="61"/>
      <c r="W1506" s="98" t="b">
        <f t="shared" si="23"/>
        <v>0</v>
      </c>
      <c r="Y1506" s="32" t="str">
        <f>IF($W1506,VLOOKUP($B1506,项目阶段与里程碑!$B:$E,3,FALSE),"")</f>
        <v/>
      </c>
      <c r="Z1506" s="32" t="str">
        <f>IF($W1506,VLOOKUP($B1506,项目阶段与里程碑!$B:$E,4,FALSE),"")</f>
        <v/>
      </c>
      <c r="AA1506" t="e">
        <f>VLOOKUP(F1506,内部通讯录!$B:$F,5,FALSE)</f>
        <v>#N/A</v>
      </c>
      <c r="AB1506" t="str">
        <f>IFERROR(VLOOKUP($AA1506,项目参数!$I$14:$J$21,2,FALSE),"")</f>
        <v/>
      </c>
    </row>
    <row r="1507" spans="1:28">
      <c r="A1507" s="8"/>
      <c r="B1507" s="8"/>
      <c r="C1507" s="8"/>
      <c r="D1507" s="8"/>
      <c r="E1507" s="8"/>
      <c r="F1507" s="8"/>
      <c r="G1507" s="8"/>
      <c r="H1507" s="116"/>
      <c r="I1507" s="40"/>
      <c r="J1507" s="120" t="str">
        <f>IF(AND($H1507&gt;0,$I1507&lt;&gt;"",$I1507&gt;40000),IFERROR(WORKDAY.INTL($I1507,INT(($H1507+项目参数!$J$29-1)/项目参数!$J$29)-1,1,项目参数!$B$2:$B$200),WORKDAY($I1507,INT(($H1507+项目参数!$J$29-1)/项目参数!$J$29)-1,1)),"")</f>
        <v/>
      </c>
      <c r="K1507" s="121" t="str">
        <f>IF(AND($L1507&lt;&gt;"",$L1507&gt;40000,$M1507&lt;&gt;"",$M1507&gt;40000),(1+IFERROR(NETWORKDAYS.INTL($L1507,$M1507,1,项目参数!$B$2:$B$200),NETWORKDAYS($L1507,$M1507,1)))*项目参数!$J$29,"")</f>
        <v/>
      </c>
      <c r="L1507" s="40"/>
      <c r="M1507" s="40"/>
      <c r="N1507" s="58"/>
      <c r="O1507" s="61"/>
      <c r="W1507" s="98" t="b">
        <f t="shared" si="23"/>
        <v>0</v>
      </c>
      <c r="Y1507" s="32" t="str">
        <f>IF($W1507,VLOOKUP($B1507,项目阶段与里程碑!$B:$E,3,FALSE),"")</f>
        <v/>
      </c>
      <c r="Z1507" s="32" t="str">
        <f>IF($W1507,VLOOKUP($B1507,项目阶段与里程碑!$B:$E,4,FALSE),"")</f>
        <v/>
      </c>
      <c r="AA1507" t="e">
        <f>VLOOKUP(F1507,内部通讯录!$B:$F,5,FALSE)</f>
        <v>#N/A</v>
      </c>
      <c r="AB1507" t="str">
        <f>IFERROR(VLOOKUP($AA1507,项目参数!$I$14:$J$21,2,FALSE),"")</f>
        <v/>
      </c>
    </row>
    <row r="1508" spans="1:28">
      <c r="A1508" s="8"/>
      <c r="B1508" s="8"/>
      <c r="C1508" s="8"/>
      <c r="D1508" s="8"/>
      <c r="E1508" s="8"/>
      <c r="F1508" s="8"/>
      <c r="G1508" s="8"/>
      <c r="H1508" s="116"/>
      <c r="I1508" s="40"/>
      <c r="J1508" s="120" t="str">
        <f>IF(AND($H1508&gt;0,$I1508&lt;&gt;"",$I1508&gt;40000),IFERROR(WORKDAY.INTL($I1508,INT(($H1508+项目参数!$J$29-1)/项目参数!$J$29)-1,1,项目参数!$B$2:$B$200),WORKDAY($I1508,INT(($H1508+项目参数!$J$29-1)/项目参数!$J$29)-1,1)),"")</f>
        <v/>
      </c>
      <c r="K1508" s="121" t="str">
        <f>IF(AND($L1508&lt;&gt;"",$L1508&gt;40000,$M1508&lt;&gt;"",$M1508&gt;40000),(1+IFERROR(NETWORKDAYS.INTL($L1508,$M1508,1,项目参数!$B$2:$B$200),NETWORKDAYS($L1508,$M1508,1)))*项目参数!$J$29,"")</f>
        <v/>
      </c>
      <c r="L1508" s="40"/>
      <c r="M1508" s="40"/>
      <c r="N1508" s="58"/>
      <c r="O1508" s="61"/>
      <c r="W1508" s="98" t="b">
        <f t="shared" si="23"/>
        <v>0</v>
      </c>
      <c r="Y1508" s="32" t="str">
        <f>IF($W1508,VLOOKUP($B1508,项目阶段与里程碑!$B:$E,3,FALSE),"")</f>
        <v/>
      </c>
      <c r="Z1508" s="32" t="str">
        <f>IF($W1508,VLOOKUP($B1508,项目阶段与里程碑!$B:$E,4,FALSE),"")</f>
        <v/>
      </c>
      <c r="AA1508" t="e">
        <f>VLOOKUP(F1508,内部通讯录!$B:$F,5,FALSE)</f>
        <v>#N/A</v>
      </c>
      <c r="AB1508" t="str">
        <f>IFERROR(VLOOKUP($AA1508,项目参数!$I$14:$J$21,2,FALSE),"")</f>
        <v/>
      </c>
    </row>
    <row r="1509" spans="1:28">
      <c r="A1509" s="8"/>
      <c r="B1509" s="8"/>
      <c r="C1509" s="8"/>
      <c r="D1509" s="8"/>
      <c r="E1509" s="8"/>
      <c r="F1509" s="8"/>
      <c r="G1509" s="8"/>
      <c r="H1509" s="116"/>
      <c r="I1509" s="40"/>
      <c r="J1509" s="120" t="str">
        <f>IF(AND($H1509&gt;0,$I1509&lt;&gt;"",$I1509&gt;40000),IFERROR(WORKDAY.INTL($I1509,INT(($H1509+项目参数!$J$29-1)/项目参数!$J$29)-1,1,项目参数!$B$2:$B$200),WORKDAY($I1509,INT(($H1509+项目参数!$J$29-1)/项目参数!$J$29)-1,1)),"")</f>
        <v/>
      </c>
      <c r="K1509" s="121" t="str">
        <f>IF(AND($L1509&lt;&gt;"",$L1509&gt;40000,$M1509&lt;&gt;"",$M1509&gt;40000),(1+IFERROR(NETWORKDAYS.INTL($L1509,$M1509,1,项目参数!$B$2:$B$200),NETWORKDAYS($L1509,$M1509,1)))*项目参数!$J$29,"")</f>
        <v/>
      </c>
      <c r="L1509" s="40"/>
      <c r="M1509" s="40"/>
      <c r="N1509" s="58"/>
      <c r="O1509" s="61"/>
      <c r="W1509" s="98" t="b">
        <f t="shared" si="23"/>
        <v>0</v>
      </c>
      <c r="Y1509" s="32" t="str">
        <f>IF($W1509,VLOOKUP($B1509,项目阶段与里程碑!$B:$E,3,FALSE),"")</f>
        <v/>
      </c>
      <c r="Z1509" s="32" t="str">
        <f>IF($W1509,VLOOKUP($B1509,项目阶段与里程碑!$B:$E,4,FALSE),"")</f>
        <v/>
      </c>
      <c r="AA1509" t="e">
        <f>VLOOKUP(F1509,内部通讯录!$B:$F,5,FALSE)</f>
        <v>#N/A</v>
      </c>
      <c r="AB1509" t="str">
        <f>IFERROR(VLOOKUP($AA1509,项目参数!$I$14:$J$21,2,FALSE),"")</f>
        <v/>
      </c>
    </row>
    <row r="1510" spans="1:28">
      <c r="A1510" s="8"/>
      <c r="B1510" s="8"/>
      <c r="C1510" s="8"/>
      <c r="D1510" s="8"/>
      <c r="E1510" s="8"/>
      <c r="F1510" s="8"/>
      <c r="G1510" s="8"/>
      <c r="H1510" s="116"/>
      <c r="I1510" s="40"/>
      <c r="J1510" s="120" t="str">
        <f>IF(AND($H1510&gt;0,$I1510&lt;&gt;"",$I1510&gt;40000),IFERROR(WORKDAY.INTL($I1510,INT(($H1510+项目参数!$J$29-1)/项目参数!$J$29)-1,1,项目参数!$B$2:$B$200),WORKDAY($I1510,INT(($H1510+项目参数!$J$29-1)/项目参数!$J$29)-1,1)),"")</f>
        <v/>
      </c>
      <c r="K1510" s="121" t="str">
        <f>IF(AND($L1510&lt;&gt;"",$L1510&gt;40000,$M1510&lt;&gt;"",$M1510&gt;40000),(1+IFERROR(NETWORKDAYS.INTL($L1510,$M1510,1,项目参数!$B$2:$B$200),NETWORKDAYS($L1510,$M1510,1)))*项目参数!$J$29,"")</f>
        <v/>
      </c>
      <c r="L1510" s="40"/>
      <c r="M1510" s="40"/>
      <c r="N1510" s="58"/>
      <c r="O1510" s="61"/>
      <c r="W1510" s="98" t="b">
        <f t="shared" si="23"/>
        <v>0</v>
      </c>
      <c r="Y1510" s="32" t="str">
        <f>IF($W1510,VLOOKUP($B1510,项目阶段与里程碑!$B:$E,3,FALSE),"")</f>
        <v/>
      </c>
      <c r="Z1510" s="32" t="str">
        <f>IF($W1510,VLOOKUP($B1510,项目阶段与里程碑!$B:$E,4,FALSE),"")</f>
        <v/>
      </c>
      <c r="AA1510" t="e">
        <f>VLOOKUP(F1510,内部通讯录!$B:$F,5,FALSE)</f>
        <v>#N/A</v>
      </c>
      <c r="AB1510" t="str">
        <f>IFERROR(VLOOKUP($AA1510,项目参数!$I$14:$J$21,2,FALSE),"")</f>
        <v/>
      </c>
    </row>
    <row r="1511" spans="1:28">
      <c r="A1511" s="8"/>
      <c r="B1511" s="8"/>
      <c r="C1511" s="8"/>
      <c r="D1511" s="8"/>
      <c r="E1511" s="8"/>
      <c r="F1511" s="8"/>
      <c r="G1511" s="8"/>
      <c r="H1511" s="116"/>
      <c r="I1511" s="40"/>
      <c r="J1511" s="120" t="str">
        <f>IF(AND($H1511&gt;0,$I1511&lt;&gt;"",$I1511&gt;40000),IFERROR(WORKDAY.INTL($I1511,INT(($H1511+项目参数!$J$29-1)/项目参数!$J$29)-1,1,项目参数!$B$2:$B$200),WORKDAY($I1511,INT(($H1511+项目参数!$J$29-1)/项目参数!$J$29)-1,1)),"")</f>
        <v/>
      </c>
      <c r="K1511" s="121" t="str">
        <f>IF(AND($L1511&lt;&gt;"",$L1511&gt;40000,$M1511&lt;&gt;"",$M1511&gt;40000),(1+IFERROR(NETWORKDAYS.INTL($L1511,$M1511,1,项目参数!$B$2:$B$200),NETWORKDAYS($L1511,$M1511,1)))*项目参数!$J$29,"")</f>
        <v/>
      </c>
      <c r="L1511" s="40"/>
      <c r="M1511" s="40"/>
      <c r="N1511" s="58"/>
      <c r="O1511" s="61"/>
      <c r="W1511" s="98" t="b">
        <f t="shared" si="23"/>
        <v>0</v>
      </c>
      <c r="Y1511" s="32" t="str">
        <f>IF($W1511,VLOOKUP($B1511,项目阶段与里程碑!$B:$E,3,FALSE),"")</f>
        <v/>
      </c>
      <c r="Z1511" s="32" t="str">
        <f>IF($W1511,VLOOKUP($B1511,项目阶段与里程碑!$B:$E,4,FALSE),"")</f>
        <v/>
      </c>
      <c r="AA1511" t="e">
        <f>VLOOKUP(F1511,内部通讯录!$B:$F,5,FALSE)</f>
        <v>#N/A</v>
      </c>
      <c r="AB1511" t="str">
        <f>IFERROR(VLOOKUP($AA1511,项目参数!$I$14:$J$21,2,FALSE),"")</f>
        <v/>
      </c>
    </row>
    <row r="1512" spans="1:28">
      <c r="A1512" s="8"/>
      <c r="B1512" s="8"/>
      <c r="C1512" s="8"/>
      <c r="D1512" s="8"/>
      <c r="E1512" s="8"/>
      <c r="F1512" s="8"/>
      <c r="G1512" s="8"/>
      <c r="H1512" s="116"/>
      <c r="I1512" s="40"/>
      <c r="J1512" s="120" t="str">
        <f>IF(AND($H1512&gt;0,$I1512&lt;&gt;"",$I1512&gt;40000),IFERROR(WORKDAY.INTL($I1512,INT(($H1512+项目参数!$J$29-1)/项目参数!$J$29)-1,1,项目参数!$B$2:$B$200),WORKDAY($I1512,INT(($H1512+项目参数!$J$29-1)/项目参数!$J$29)-1,1)),"")</f>
        <v/>
      </c>
      <c r="K1512" s="121" t="str">
        <f>IF(AND($L1512&lt;&gt;"",$L1512&gt;40000,$M1512&lt;&gt;"",$M1512&gt;40000),(1+IFERROR(NETWORKDAYS.INTL($L1512,$M1512,1,项目参数!$B$2:$B$200),NETWORKDAYS($L1512,$M1512,1)))*项目参数!$J$29,"")</f>
        <v/>
      </c>
      <c r="L1512" s="40"/>
      <c r="M1512" s="40"/>
      <c r="N1512" s="58"/>
      <c r="O1512" s="61"/>
      <c r="W1512" s="98" t="b">
        <f t="shared" si="23"/>
        <v>0</v>
      </c>
      <c r="Y1512" s="32" t="str">
        <f>IF($W1512,VLOOKUP($B1512,项目阶段与里程碑!$B:$E,3,FALSE),"")</f>
        <v/>
      </c>
      <c r="Z1512" s="32" t="str">
        <f>IF($W1512,VLOOKUP($B1512,项目阶段与里程碑!$B:$E,4,FALSE),"")</f>
        <v/>
      </c>
      <c r="AA1512" t="e">
        <f>VLOOKUP(F1512,内部通讯录!$B:$F,5,FALSE)</f>
        <v>#N/A</v>
      </c>
      <c r="AB1512" t="str">
        <f>IFERROR(VLOOKUP($AA1512,项目参数!$I$14:$J$21,2,FALSE),"")</f>
        <v/>
      </c>
    </row>
    <row r="1513" spans="1:28">
      <c r="A1513" s="8"/>
      <c r="B1513" s="8"/>
      <c r="C1513" s="8"/>
      <c r="D1513" s="8"/>
      <c r="E1513" s="8"/>
      <c r="F1513" s="8"/>
      <c r="G1513" s="8"/>
      <c r="H1513" s="116"/>
      <c r="I1513" s="40"/>
      <c r="J1513" s="120" t="str">
        <f>IF(AND($H1513&gt;0,$I1513&lt;&gt;"",$I1513&gt;40000),IFERROR(WORKDAY.INTL($I1513,INT(($H1513+项目参数!$J$29-1)/项目参数!$J$29)-1,1,项目参数!$B$2:$B$200),WORKDAY($I1513,INT(($H1513+项目参数!$J$29-1)/项目参数!$J$29)-1,1)),"")</f>
        <v/>
      </c>
      <c r="K1513" s="121" t="str">
        <f>IF(AND($L1513&lt;&gt;"",$L1513&gt;40000,$M1513&lt;&gt;"",$M1513&gt;40000),(1+IFERROR(NETWORKDAYS.INTL($L1513,$M1513,1,项目参数!$B$2:$B$200),NETWORKDAYS($L1513,$M1513,1)))*项目参数!$J$29,"")</f>
        <v/>
      </c>
      <c r="L1513" s="40"/>
      <c r="M1513" s="40"/>
      <c r="N1513" s="58"/>
      <c r="O1513" s="61"/>
      <c r="W1513" s="98" t="b">
        <f t="shared" si="23"/>
        <v>0</v>
      </c>
      <c r="Y1513" s="32" t="str">
        <f>IF($W1513,VLOOKUP($B1513,项目阶段与里程碑!$B:$E,3,FALSE),"")</f>
        <v/>
      </c>
      <c r="Z1513" s="32" t="str">
        <f>IF($W1513,VLOOKUP($B1513,项目阶段与里程碑!$B:$E,4,FALSE),"")</f>
        <v/>
      </c>
      <c r="AA1513" t="e">
        <f>VLOOKUP(F1513,内部通讯录!$B:$F,5,FALSE)</f>
        <v>#N/A</v>
      </c>
      <c r="AB1513" t="str">
        <f>IFERROR(VLOOKUP($AA1513,项目参数!$I$14:$J$21,2,FALSE),"")</f>
        <v/>
      </c>
    </row>
    <row r="1514" spans="1:28">
      <c r="A1514" s="8"/>
      <c r="B1514" s="8"/>
      <c r="C1514" s="8"/>
      <c r="D1514" s="8"/>
      <c r="E1514" s="8"/>
      <c r="F1514" s="8"/>
      <c r="G1514" s="8"/>
      <c r="H1514" s="116"/>
      <c r="I1514" s="40"/>
      <c r="J1514" s="120" t="str">
        <f>IF(AND($H1514&gt;0,$I1514&lt;&gt;"",$I1514&gt;40000),IFERROR(WORKDAY.INTL($I1514,INT(($H1514+项目参数!$J$29-1)/项目参数!$J$29)-1,1,项目参数!$B$2:$B$200),WORKDAY($I1514,INT(($H1514+项目参数!$J$29-1)/项目参数!$J$29)-1,1)),"")</f>
        <v/>
      </c>
      <c r="K1514" s="121" t="str">
        <f>IF(AND($L1514&lt;&gt;"",$L1514&gt;40000,$M1514&lt;&gt;"",$M1514&gt;40000),(1+IFERROR(NETWORKDAYS.INTL($L1514,$M1514,1,项目参数!$B$2:$B$200),NETWORKDAYS($L1514,$M1514,1)))*项目参数!$J$29,"")</f>
        <v/>
      </c>
      <c r="L1514" s="40"/>
      <c r="M1514" s="40"/>
      <c r="N1514" s="58"/>
      <c r="O1514" s="61"/>
      <c r="W1514" s="98" t="b">
        <f t="shared" si="23"/>
        <v>0</v>
      </c>
      <c r="Y1514" s="32" t="str">
        <f>IF($W1514,VLOOKUP($B1514,项目阶段与里程碑!$B:$E,3,FALSE),"")</f>
        <v/>
      </c>
      <c r="Z1514" s="32" t="str">
        <f>IF($W1514,VLOOKUP($B1514,项目阶段与里程碑!$B:$E,4,FALSE),"")</f>
        <v/>
      </c>
      <c r="AA1514" t="e">
        <f>VLOOKUP(F1514,内部通讯录!$B:$F,5,FALSE)</f>
        <v>#N/A</v>
      </c>
      <c r="AB1514" t="str">
        <f>IFERROR(VLOOKUP($AA1514,项目参数!$I$14:$J$21,2,FALSE),"")</f>
        <v/>
      </c>
    </row>
    <row r="1515" spans="1:28">
      <c r="A1515" s="8"/>
      <c r="B1515" s="8"/>
      <c r="C1515" s="8"/>
      <c r="D1515" s="8"/>
      <c r="E1515" s="8"/>
      <c r="F1515" s="8"/>
      <c r="G1515" s="8"/>
      <c r="H1515" s="116"/>
      <c r="I1515" s="40"/>
      <c r="J1515" s="120" t="str">
        <f>IF(AND($H1515&gt;0,$I1515&lt;&gt;"",$I1515&gt;40000),IFERROR(WORKDAY.INTL($I1515,INT(($H1515+项目参数!$J$29-1)/项目参数!$J$29)-1,1,项目参数!$B$2:$B$200),WORKDAY($I1515,INT(($H1515+项目参数!$J$29-1)/项目参数!$J$29)-1,1)),"")</f>
        <v/>
      </c>
      <c r="K1515" s="121" t="str">
        <f>IF(AND($L1515&lt;&gt;"",$L1515&gt;40000,$M1515&lt;&gt;"",$M1515&gt;40000),(1+IFERROR(NETWORKDAYS.INTL($L1515,$M1515,1,项目参数!$B$2:$B$200),NETWORKDAYS($L1515,$M1515,1)))*项目参数!$J$29,"")</f>
        <v/>
      </c>
      <c r="L1515" s="40"/>
      <c r="M1515" s="40"/>
      <c r="N1515" s="58"/>
      <c r="O1515" s="61"/>
      <c r="W1515" s="98" t="b">
        <f t="shared" si="23"/>
        <v>0</v>
      </c>
      <c r="Y1515" s="32" t="str">
        <f>IF($W1515,VLOOKUP($B1515,项目阶段与里程碑!$B:$E,3,FALSE),"")</f>
        <v/>
      </c>
      <c r="Z1515" s="32" t="str">
        <f>IF($W1515,VLOOKUP($B1515,项目阶段与里程碑!$B:$E,4,FALSE),"")</f>
        <v/>
      </c>
      <c r="AA1515" t="e">
        <f>VLOOKUP(F1515,内部通讯录!$B:$F,5,FALSE)</f>
        <v>#N/A</v>
      </c>
      <c r="AB1515" t="str">
        <f>IFERROR(VLOOKUP($AA1515,项目参数!$I$14:$J$21,2,FALSE),"")</f>
        <v/>
      </c>
    </row>
    <row r="1516" spans="1:28">
      <c r="A1516" s="8"/>
      <c r="B1516" s="8"/>
      <c r="C1516" s="8"/>
      <c r="D1516" s="8"/>
      <c r="E1516" s="8"/>
      <c r="F1516" s="8"/>
      <c r="G1516" s="8"/>
      <c r="H1516" s="116"/>
      <c r="I1516" s="40"/>
      <c r="J1516" s="120" t="str">
        <f>IF(AND($H1516&gt;0,$I1516&lt;&gt;"",$I1516&gt;40000),IFERROR(WORKDAY.INTL($I1516,INT(($H1516+项目参数!$J$29-1)/项目参数!$J$29)-1,1,项目参数!$B$2:$B$200),WORKDAY($I1516,INT(($H1516+项目参数!$J$29-1)/项目参数!$J$29)-1,1)),"")</f>
        <v/>
      </c>
      <c r="K1516" s="121" t="str">
        <f>IF(AND($L1516&lt;&gt;"",$L1516&gt;40000,$M1516&lt;&gt;"",$M1516&gt;40000),(1+IFERROR(NETWORKDAYS.INTL($L1516,$M1516,1,项目参数!$B$2:$B$200),NETWORKDAYS($L1516,$M1516,1)))*项目参数!$J$29,"")</f>
        <v/>
      </c>
      <c r="L1516" s="40"/>
      <c r="M1516" s="40"/>
      <c r="N1516" s="58"/>
      <c r="O1516" s="61"/>
      <c r="W1516" s="98" t="b">
        <f t="shared" si="23"/>
        <v>0</v>
      </c>
      <c r="Y1516" s="32" t="str">
        <f>IF($W1516,VLOOKUP($B1516,项目阶段与里程碑!$B:$E,3,FALSE),"")</f>
        <v/>
      </c>
      <c r="Z1516" s="32" t="str">
        <f>IF($W1516,VLOOKUP($B1516,项目阶段与里程碑!$B:$E,4,FALSE),"")</f>
        <v/>
      </c>
      <c r="AA1516" t="e">
        <f>VLOOKUP(F1516,内部通讯录!$B:$F,5,FALSE)</f>
        <v>#N/A</v>
      </c>
      <c r="AB1516" t="str">
        <f>IFERROR(VLOOKUP($AA1516,项目参数!$I$14:$J$21,2,FALSE),"")</f>
        <v/>
      </c>
    </row>
    <row r="1517" spans="1:28">
      <c r="A1517" s="8"/>
      <c r="B1517" s="8"/>
      <c r="C1517" s="8"/>
      <c r="D1517" s="8"/>
      <c r="E1517" s="8"/>
      <c r="F1517" s="8"/>
      <c r="G1517" s="8"/>
      <c r="H1517" s="116"/>
      <c r="I1517" s="40"/>
      <c r="J1517" s="120" t="str">
        <f>IF(AND($H1517&gt;0,$I1517&lt;&gt;"",$I1517&gt;40000),IFERROR(WORKDAY.INTL($I1517,INT(($H1517+项目参数!$J$29-1)/项目参数!$J$29)-1,1,项目参数!$B$2:$B$200),WORKDAY($I1517,INT(($H1517+项目参数!$J$29-1)/项目参数!$J$29)-1,1)),"")</f>
        <v/>
      </c>
      <c r="K1517" s="121" t="str">
        <f>IF(AND($L1517&lt;&gt;"",$L1517&gt;40000,$M1517&lt;&gt;"",$M1517&gt;40000),(1+IFERROR(NETWORKDAYS.INTL($L1517,$M1517,1,项目参数!$B$2:$B$200),NETWORKDAYS($L1517,$M1517,1)))*项目参数!$J$29,"")</f>
        <v/>
      </c>
      <c r="L1517" s="40"/>
      <c r="M1517" s="40"/>
      <c r="N1517" s="58"/>
      <c r="O1517" s="61"/>
      <c r="W1517" s="98" t="b">
        <f t="shared" si="23"/>
        <v>0</v>
      </c>
      <c r="Y1517" s="32" t="str">
        <f>IF($W1517,VLOOKUP($B1517,项目阶段与里程碑!$B:$E,3,FALSE),"")</f>
        <v/>
      </c>
      <c r="Z1517" s="32" t="str">
        <f>IF($W1517,VLOOKUP($B1517,项目阶段与里程碑!$B:$E,4,FALSE),"")</f>
        <v/>
      </c>
      <c r="AA1517" t="e">
        <f>VLOOKUP(F1517,内部通讯录!$B:$F,5,FALSE)</f>
        <v>#N/A</v>
      </c>
      <c r="AB1517" t="str">
        <f>IFERROR(VLOOKUP($AA1517,项目参数!$I$14:$J$21,2,FALSE),"")</f>
        <v/>
      </c>
    </row>
    <row r="1518" spans="1:28">
      <c r="A1518" s="8"/>
      <c r="B1518" s="8"/>
      <c r="C1518" s="8"/>
      <c r="D1518" s="8"/>
      <c r="E1518" s="8"/>
      <c r="F1518" s="8"/>
      <c r="G1518" s="8"/>
      <c r="H1518" s="116"/>
      <c r="I1518" s="40"/>
      <c r="J1518" s="120" t="str">
        <f>IF(AND($H1518&gt;0,$I1518&lt;&gt;"",$I1518&gt;40000),IFERROR(WORKDAY.INTL($I1518,INT(($H1518+项目参数!$J$29-1)/项目参数!$J$29)-1,1,项目参数!$B$2:$B$200),WORKDAY($I1518,INT(($H1518+项目参数!$J$29-1)/项目参数!$J$29)-1,1)),"")</f>
        <v/>
      </c>
      <c r="K1518" s="121" t="str">
        <f>IF(AND($L1518&lt;&gt;"",$L1518&gt;40000,$M1518&lt;&gt;"",$M1518&gt;40000),(1+IFERROR(NETWORKDAYS.INTL($L1518,$M1518,1,项目参数!$B$2:$B$200),NETWORKDAYS($L1518,$M1518,1)))*项目参数!$J$29,"")</f>
        <v/>
      </c>
      <c r="L1518" s="40"/>
      <c r="M1518" s="40"/>
      <c r="N1518" s="58"/>
      <c r="O1518" s="61"/>
      <c r="W1518" s="98" t="b">
        <f t="shared" si="23"/>
        <v>0</v>
      </c>
      <c r="Y1518" s="32" t="str">
        <f>IF($W1518,VLOOKUP($B1518,项目阶段与里程碑!$B:$E,3,FALSE),"")</f>
        <v/>
      </c>
      <c r="Z1518" s="32" t="str">
        <f>IF($W1518,VLOOKUP($B1518,项目阶段与里程碑!$B:$E,4,FALSE),"")</f>
        <v/>
      </c>
      <c r="AA1518" t="e">
        <f>VLOOKUP(F1518,内部通讯录!$B:$F,5,FALSE)</f>
        <v>#N/A</v>
      </c>
      <c r="AB1518" t="str">
        <f>IFERROR(VLOOKUP($AA1518,项目参数!$I$14:$J$21,2,FALSE),"")</f>
        <v/>
      </c>
    </row>
    <row r="1519" spans="1:28">
      <c r="A1519" s="8"/>
      <c r="B1519" s="8"/>
      <c r="C1519" s="8"/>
      <c r="D1519" s="8"/>
      <c r="E1519" s="8"/>
      <c r="F1519" s="8"/>
      <c r="G1519" s="8"/>
      <c r="H1519" s="116"/>
      <c r="I1519" s="40"/>
      <c r="J1519" s="120" t="str">
        <f>IF(AND($H1519&gt;0,$I1519&lt;&gt;"",$I1519&gt;40000),IFERROR(WORKDAY.INTL($I1519,INT(($H1519+项目参数!$J$29-1)/项目参数!$J$29)-1,1,项目参数!$B$2:$B$200),WORKDAY($I1519,INT(($H1519+项目参数!$J$29-1)/项目参数!$J$29)-1,1)),"")</f>
        <v/>
      </c>
      <c r="K1519" s="121" t="str">
        <f>IF(AND($L1519&lt;&gt;"",$L1519&gt;40000,$M1519&lt;&gt;"",$M1519&gt;40000),(1+IFERROR(NETWORKDAYS.INTL($L1519,$M1519,1,项目参数!$B$2:$B$200),NETWORKDAYS($L1519,$M1519,1)))*项目参数!$J$29,"")</f>
        <v/>
      </c>
      <c r="L1519" s="40"/>
      <c r="M1519" s="40"/>
      <c r="N1519" s="58"/>
      <c r="O1519" s="61"/>
      <c r="W1519" s="98" t="b">
        <f t="shared" si="23"/>
        <v>0</v>
      </c>
      <c r="Y1519" s="32" t="str">
        <f>IF($W1519,VLOOKUP($B1519,项目阶段与里程碑!$B:$E,3,FALSE),"")</f>
        <v/>
      </c>
      <c r="Z1519" s="32" t="str">
        <f>IF($W1519,VLOOKUP($B1519,项目阶段与里程碑!$B:$E,4,FALSE),"")</f>
        <v/>
      </c>
      <c r="AA1519" t="e">
        <f>VLOOKUP(F1519,内部通讯录!$B:$F,5,FALSE)</f>
        <v>#N/A</v>
      </c>
      <c r="AB1519" t="str">
        <f>IFERROR(VLOOKUP($AA1519,项目参数!$I$14:$J$21,2,FALSE),"")</f>
        <v/>
      </c>
    </row>
    <row r="1520" spans="1:28">
      <c r="A1520" s="8"/>
      <c r="B1520" s="8"/>
      <c r="C1520" s="8"/>
      <c r="D1520" s="8"/>
      <c r="E1520" s="8"/>
      <c r="F1520" s="8"/>
      <c r="G1520" s="8"/>
      <c r="H1520" s="116"/>
      <c r="I1520" s="40"/>
      <c r="J1520" s="120" t="str">
        <f>IF(AND($H1520&gt;0,$I1520&lt;&gt;"",$I1520&gt;40000),IFERROR(WORKDAY.INTL($I1520,INT(($H1520+项目参数!$J$29-1)/项目参数!$J$29)-1,1,项目参数!$B$2:$B$200),WORKDAY($I1520,INT(($H1520+项目参数!$J$29-1)/项目参数!$J$29)-1,1)),"")</f>
        <v/>
      </c>
      <c r="K1520" s="121" t="str">
        <f>IF(AND($L1520&lt;&gt;"",$L1520&gt;40000,$M1520&lt;&gt;"",$M1520&gt;40000),(1+IFERROR(NETWORKDAYS.INTL($L1520,$M1520,1,项目参数!$B$2:$B$200),NETWORKDAYS($L1520,$M1520,1)))*项目参数!$J$29,"")</f>
        <v/>
      </c>
      <c r="L1520" s="40"/>
      <c r="M1520" s="40"/>
      <c r="N1520" s="58"/>
      <c r="O1520" s="61"/>
      <c r="W1520" s="98" t="b">
        <f t="shared" si="23"/>
        <v>0</v>
      </c>
      <c r="Y1520" s="32" t="str">
        <f>IF($W1520,VLOOKUP($B1520,项目阶段与里程碑!$B:$E,3,FALSE),"")</f>
        <v/>
      </c>
      <c r="Z1520" s="32" t="str">
        <f>IF($W1520,VLOOKUP($B1520,项目阶段与里程碑!$B:$E,4,FALSE),"")</f>
        <v/>
      </c>
      <c r="AA1520" t="e">
        <f>VLOOKUP(F1520,内部通讯录!$B:$F,5,FALSE)</f>
        <v>#N/A</v>
      </c>
      <c r="AB1520" t="str">
        <f>IFERROR(VLOOKUP($AA1520,项目参数!$I$14:$J$21,2,FALSE),"")</f>
        <v/>
      </c>
    </row>
    <row r="1521" spans="1:28">
      <c r="A1521" s="8"/>
      <c r="B1521" s="8"/>
      <c r="C1521" s="8"/>
      <c r="D1521" s="8"/>
      <c r="E1521" s="8"/>
      <c r="F1521" s="8"/>
      <c r="G1521" s="8"/>
      <c r="H1521" s="116"/>
      <c r="I1521" s="40"/>
      <c r="J1521" s="120" t="str">
        <f>IF(AND($H1521&gt;0,$I1521&lt;&gt;"",$I1521&gt;40000),IFERROR(WORKDAY.INTL($I1521,INT(($H1521+项目参数!$J$29-1)/项目参数!$J$29)-1,1,项目参数!$B$2:$B$200),WORKDAY($I1521,INT(($H1521+项目参数!$J$29-1)/项目参数!$J$29)-1,1)),"")</f>
        <v/>
      </c>
      <c r="K1521" s="121" t="str">
        <f>IF(AND($L1521&lt;&gt;"",$L1521&gt;40000,$M1521&lt;&gt;"",$M1521&gt;40000),(1+IFERROR(NETWORKDAYS.INTL($L1521,$M1521,1,项目参数!$B$2:$B$200),NETWORKDAYS($L1521,$M1521,1)))*项目参数!$J$29,"")</f>
        <v/>
      </c>
      <c r="L1521" s="40"/>
      <c r="M1521" s="40"/>
      <c r="N1521" s="58"/>
      <c r="O1521" s="61"/>
      <c r="W1521" s="98" t="b">
        <f t="shared" si="23"/>
        <v>0</v>
      </c>
      <c r="Y1521" s="32" t="str">
        <f>IF($W1521,VLOOKUP($B1521,项目阶段与里程碑!$B:$E,3,FALSE),"")</f>
        <v/>
      </c>
      <c r="Z1521" s="32" t="str">
        <f>IF($W1521,VLOOKUP($B1521,项目阶段与里程碑!$B:$E,4,FALSE),"")</f>
        <v/>
      </c>
      <c r="AA1521" t="e">
        <f>VLOOKUP(F1521,内部通讯录!$B:$F,5,FALSE)</f>
        <v>#N/A</v>
      </c>
      <c r="AB1521" t="str">
        <f>IFERROR(VLOOKUP($AA1521,项目参数!$I$14:$J$21,2,FALSE),"")</f>
        <v/>
      </c>
    </row>
    <row r="1522" spans="1:28">
      <c r="A1522" s="8"/>
      <c r="B1522" s="8"/>
      <c r="C1522" s="8"/>
      <c r="D1522" s="8"/>
      <c r="E1522" s="8"/>
      <c r="F1522" s="8"/>
      <c r="G1522" s="8"/>
      <c r="H1522" s="116"/>
      <c r="I1522" s="40"/>
      <c r="J1522" s="120" t="str">
        <f>IF(AND($H1522&gt;0,$I1522&lt;&gt;"",$I1522&gt;40000),IFERROR(WORKDAY.INTL($I1522,INT(($H1522+项目参数!$J$29-1)/项目参数!$J$29)-1,1,项目参数!$B$2:$B$200),WORKDAY($I1522,INT(($H1522+项目参数!$J$29-1)/项目参数!$J$29)-1,1)),"")</f>
        <v/>
      </c>
      <c r="K1522" s="121" t="str">
        <f>IF(AND($L1522&lt;&gt;"",$L1522&gt;40000,$M1522&lt;&gt;"",$M1522&gt;40000),(1+IFERROR(NETWORKDAYS.INTL($L1522,$M1522,1,项目参数!$B$2:$B$200),NETWORKDAYS($L1522,$M1522,1)))*项目参数!$J$29,"")</f>
        <v/>
      </c>
      <c r="L1522" s="40"/>
      <c r="M1522" s="40"/>
      <c r="N1522" s="58"/>
      <c r="O1522" s="61"/>
      <c r="W1522" s="98" t="b">
        <f t="shared" si="23"/>
        <v>0</v>
      </c>
      <c r="Y1522" s="32" t="str">
        <f>IF($W1522,VLOOKUP($B1522,项目阶段与里程碑!$B:$E,3,FALSE),"")</f>
        <v/>
      </c>
      <c r="Z1522" s="32" t="str">
        <f>IF($W1522,VLOOKUP($B1522,项目阶段与里程碑!$B:$E,4,FALSE),"")</f>
        <v/>
      </c>
      <c r="AA1522" t="e">
        <f>VLOOKUP(F1522,内部通讯录!$B:$F,5,FALSE)</f>
        <v>#N/A</v>
      </c>
      <c r="AB1522" t="str">
        <f>IFERROR(VLOOKUP($AA1522,项目参数!$I$14:$J$21,2,FALSE),"")</f>
        <v/>
      </c>
    </row>
    <row r="1523" spans="1:28">
      <c r="A1523" s="8"/>
      <c r="B1523" s="8"/>
      <c r="C1523" s="8"/>
      <c r="D1523" s="8"/>
      <c r="E1523" s="8"/>
      <c r="F1523" s="8"/>
      <c r="G1523" s="8"/>
      <c r="H1523" s="116"/>
      <c r="I1523" s="40"/>
      <c r="J1523" s="120" t="str">
        <f>IF(AND($H1523&gt;0,$I1523&lt;&gt;"",$I1523&gt;40000),IFERROR(WORKDAY.INTL($I1523,INT(($H1523+项目参数!$J$29-1)/项目参数!$J$29)-1,1,项目参数!$B$2:$B$200),WORKDAY($I1523,INT(($H1523+项目参数!$J$29-1)/项目参数!$J$29)-1,1)),"")</f>
        <v/>
      </c>
      <c r="K1523" s="121" t="str">
        <f>IF(AND($L1523&lt;&gt;"",$L1523&gt;40000,$M1523&lt;&gt;"",$M1523&gt;40000),(1+IFERROR(NETWORKDAYS.INTL($L1523,$M1523,1,项目参数!$B$2:$B$200),NETWORKDAYS($L1523,$M1523,1)))*项目参数!$J$29,"")</f>
        <v/>
      </c>
      <c r="L1523" s="40"/>
      <c r="M1523" s="40"/>
      <c r="N1523" s="58"/>
      <c r="O1523" s="61"/>
      <c r="W1523" s="98" t="b">
        <f t="shared" si="23"/>
        <v>0</v>
      </c>
      <c r="Y1523" s="32" t="str">
        <f>IF($W1523,VLOOKUP($B1523,项目阶段与里程碑!$B:$E,3,FALSE),"")</f>
        <v/>
      </c>
      <c r="Z1523" s="32" t="str">
        <f>IF($W1523,VLOOKUP($B1523,项目阶段与里程碑!$B:$E,4,FALSE),"")</f>
        <v/>
      </c>
      <c r="AA1523" t="e">
        <f>VLOOKUP(F1523,内部通讯录!$B:$F,5,FALSE)</f>
        <v>#N/A</v>
      </c>
      <c r="AB1523" t="str">
        <f>IFERROR(VLOOKUP($AA1523,项目参数!$I$14:$J$21,2,FALSE),"")</f>
        <v/>
      </c>
    </row>
    <row r="1524" spans="1:28">
      <c r="A1524" s="8"/>
      <c r="B1524" s="8"/>
      <c r="C1524" s="8"/>
      <c r="D1524" s="8"/>
      <c r="E1524" s="8"/>
      <c r="F1524" s="8"/>
      <c r="G1524" s="8"/>
      <c r="H1524" s="116"/>
      <c r="I1524" s="40"/>
      <c r="J1524" s="120" t="str">
        <f>IF(AND($H1524&gt;0,$I1524&lt;&gt;"",$I1524&gt;40000),IFERROR(WORKDAY.INTL($I1524,INT(($H1524+项目参数!$J$29-1)/项目参数!$J$29)-1,1,项目参数!$B$2:$B$200),WORKDAY($I1524,INT(($H1524+项目参数!$J$29-1)/项目参数!$J$29)-1,1)),"")</f>
        <v/>
      </c>
      <c r="K1524" s="121" t="str">
        <f>IF(AND($L1524&lt;&gt;"",$L1524&gt;40000,$M1524&lt;&gt;"",$M1524&gt;40000),(1+IFERROR(NETWORKDAYS.INTL($L1524,$M1524,1,项目参数!$B$2:$B$200),NETWORKDAYS($L1524,$M1524,1)))*项目参数!$J$29,"")</f>
        <v/>
      </c>
      <c r="L1524" s="40"/>
      <c r="M1524" s="40"/>
      <c r="N1524" s="58"/>
      <c r="O1524" s="61"/>
      <c r="W1524" s="98" t="b">
        <f t="shared" si="23"/>
        <v>0</v>
      </c>
      <c r="Y1524" s="32" t="str">
        <f>IF($W1524,VLOOKUP($B1524,项目阶段与里程碑!$B:$E,3,FALSE),"")</f>
        <v/>
      </c>
      <c r="Z1524" s="32" t="str">
        <f>IF($W1524,VLOOKUP($B1524,项目阶段与里程碑!$B:$E,4,FALSE),"")</f>
        <v/>
      </c>
      <c r="AA1524" t="e">
        <f>VLOOKUP(F1524,内部通讯录!$B:$F,5,FALSE)</f>
        <v>#N/A</v>
      </c>
      <c r="AB1524" t="str">
        <f>IFERROR(VLOOKUP($AA1524,项目参数!$I$14:$J$21,2,FALSE),"")</f>
        <v/>
      </c>
    </row>
    <row r="1525" spans="1:28">
      <c r="A1525" s="8"/>
      <c r="B1525" s="8"/>
      <c r="C1525" s="8"/>
      <c r="D1525" s="8"/>
      <c r="E1525" s="8"/>
      <c r="F1525" s="8"/>
      <c r="G1525" s="8"/>
      <c r="H1525" s="116"/>
      <c r="I1525" s="40"/>
      <c r="J1525" s="120" t="str">
        <f>IF(AND($H1525&gt;0,$I1525&lt;&gt;"",$I1525&gt;40000),IFERROR(WORKDAY.INTL($I1525,INT(($H1525+项目参数!$J$29-1)/项目参数!$J$29)-1,1,项目参数!$B$2:$B$200),WORKDAY($I1525,INT(($H1525+项目参数!$J$29-1)/项目参数!$J$29)-1,1)),"")</f>
        <v/>
      </c>
      <c r="K1525" s="121" t="str">
        <f>IF(AND($L1525&lt;&gt;"",$L1525&gt;40000,$M1525&lt;&gt;"",$M1525&gt;40000),(1+IFERROR(NETWORKDAYS.INTL($L1525,$M1525,1,项目参数!$B$2:$B$200),NETWORKDAYS($L1525,$M1525,1)))*项目参数!$J$29,"")</f>
        <v/>
      </c>
      <c r="L1525" s="40"/>
      <c r="M1525" s="40"/>
      <c r="N1525" s="58"/>
      <c r="O1525" s="61"/>
      <c r="W1525" s="98" t="b">
        <f t="shared" si="23"/>
        <v>0</v>
      </c>
      <c r="Y1525" s="32" t="str">
        <f>IF($W1525,VLOOKUP($B1525,项目阶段与里程碑!$B:$E,3,FALSE),"")</f>
        <v/>
      </c>
      <c r="Z1525" s="32" t="str">
        <f>IF($W1525,VLOOKUP($B1525,项目阶段与里程碑!$B:$E,4,FALSE),"")</f>
        <v/>
      </c>
      <c r="AA1525" t="e">
        <f>VLOOKUP(F1525,内部通讯录!$B:$F,5,FALSE)</f>
        <v>#N/A</v>
      </c>
      <c r="AB1525" t="str">
        <f>IFERROR(VLOOKUP($AA1525,项目参数!$I$14:$J$21,2,FALSE),"")</f>
        <v/>
      </c>
    </row>
    <row r="1526" spans="1:28">
      <c r="A1526" s="8"/>
      <c r="B1526" s="8"/>
      <c r="C1526" s="8"/>
      <c r="D1526" s="8"/>
      <c r="E1526" s="8"/>
      <c r="F1526" s="8"/>
      <c r="G1526" s="8"/>
      <c r="H1526" s="116"/>
      <c r="I1526" s="40"/>
      <c r="J1526" s="120" t="str">
        <f>IF(AND($H1526&gt;0,$I1526&lt;&gt;"",$I1526&gt;40000),IFERROR(WORKDAY.INTL($I1526,INT(($H1526+项目参数!$J$29-1)/项目参数!$J$29)-1,1,项目参数!$B$2:$B$200),WORKDAY($I1526,INT(($H1526+项目参数!$J$29-1)/项目参数!$J$29)-1,1)),"")</f>
        <v/>
      </c>
      <c r="K1526" s="121" t="str">
        <f>IF(AND($L1526&lt;&gt;"",$L1526&gt;40000,$M1526&lt;&gt;"",$M1526&gt;40000),(1+IFERROR(NETWORKDAYS.INTL($L1526,$M1526,1,项目参数!$B$2:$B$200),NETWORKDAYS($L1526,$M1526,1)))*项目参数!$J$29,"")</f>
        <v/>
      </c>
      <c r="L1526" s="40"/>
      <c r="M1526" s="40"/>
      <c r="N1526" s="58"/>
      <c r="O1526" s="61"/>
      <c r="W1526" s="98" t="b">
        <f t="shared" si="23"/>
        <v>0</v>
      </c>
      <c r="Y1526" s="32" t="str">
        <f>IF($W1526,VLOOKUP($B1526,项目阶段与里程碑!$B:$E,3,FALSE),"")</f>
        <v/>
      </c>
      <c r="Z1526" s="32" t="str">
        <f>IF($W1526,VLOOKUP($B1526,项目阶段与里程碑!$B:$E,4,FALSE),"")</f>
        <v/>
      </c>
      <c r="AA1526" t="e">
        <f>VLOOKUP(F1526,内部通讯录!$B:$F,5,FALSE)</f>
        <v>#N/A</v>
      </c>
      <c r="AB1526" t="str">
        <f>IFERROR(VLOOKUP($AA1526,项目参数!$I$14:$J$21,2,FALSE),"")</f>
        <v/>
      </c>
    </row>
    <row r="1527" spans="1:28">
      <c r="A1527" s="8"/>
      <c r="B1527" s="8"/>
      <c r="C1527" s="8"/>
      <c r="D1527" s="8"/>
      <c r="E1527" s="8"/>
      <c r="F1527" s="8"/>
      <c r="G1527" s="8"/>
      <c r="H1527" s="116"/>
      <c r="I1527" s="40"/>
      <c r="J1527" s="120" t="str">
        <f>IF(AND($H1527&gt;0,$I1527&lt;&gt;"",$I1527&gt;40000),IFERROR(WORKDAY.INTL($I1527,INT(($H1527+项目参数!$J$29-1)/项目参数!$J$29)-1,1,项目参数!$B$2:$B$200),WORKDAY($I1527,INT(($H1527+项目参数!$J$29-1)/项目参数!$J$29)-1,1)),"")</f>
        <v/>
      </c>
      <c r="K1527" s="121" t="str">
        <f>IF(AND($L1527&lt;&gt;"",$L1527&gt;40000,$M1527&lt;&gt;"",$M1527&gt;40000),(1+IFERROR(NETWORKDAYS.INTL($L1527,$M1527,1,项目参数!$B$2:$B$200),NETWORKDAYS($L1527,$M1527,1)))*项目参数!$J$29,"")</f>
        <v/>
      </c>
      <c r="L1527" s="40"/>
      <c r="M1527" s="40"/>
      <c r="N1527" s="58"/>
      <c r="O1527" s="61"/>
      <c r="W1527" s="98" t="b">
        <f t="shared" si="23"/>
        <v>0</v>
      </c>
      <c r="Y1527" s="32" t="str">
        <f>IF($W1527,VLOOKUP($B1527,项目阶段与里程碑!$B:$E,3,FALSE),"")</f>
        <v/>
      </c>
      <c r="Z1527" s="32" t="str">
        <f>IF($W1527,VLOOKUP($B1527,项目阶段与里程碑!$B:$E,4,FALSE),"")</f>
        <v/>
      </c>
      <c r="AA1527" t="e">
        <f>VLOOKUP(F1527,内部通讯录!$B:$F,5,FALSE)</f>
        <v>#N/A</v>
      </c>
      <c r="AB1527" t="str">
        <f>IFERROR(VLOOKUP($AA1527,项目参数!$I$14:$J$21,2,FALSE),"")</f>
        <v/>
      </c>
    </row>
    <row r="1528" spans="1:28">
      <c r="A1528" s="8"/>
      <c r="B1528" s="8"/>
      <c r="C1528" s="8"/>
      <c r="D1528" s="8"/>
      <c r="E1528" s="8"/>
      <c r="F1528" s="8"/>
      <c r="G1528" s="8"/>
      <c r="H1528" s="116"/>
      <c r="I1528" s="40"/>
      <c r="J1528" s="120" t="str">
        <f>IF(AND($H1528&gt;0,$I1528&lt;&gt;"",$I1528&gt;40000),IFERROR(WORKDAY.INTL($I1528,INT(($H1528+项目参数!$J$29-1)/项目参数!$J$29)-1,1,项目参数!$B$2:$B$200),WORKDAY($I1528,INT(($H1528+项目参数!$J$29-1)/项目参数!$J$29)-1,1)),"")</f>
        <v/>
      </c>
      <c r="K1528" s="121" t="str">
        <f>IF(AND($L1528&lt;&gt;"",$L1528&gt;40000,$M1528&lt;&gt;"",$M1528&gt;40000),(1+IFERROR(NETWORKDAYS.INTL($L1528,$M1528,1,项目参数!$B$2:$B$200),NETWORKDAYS($L1528,$M1528,1)))*项目参数!$J$29,"")</f>
        <v/>
      </c>
      <c r="L1528" s="40"/>
      <c r="M1528" s="40"/>
      <c r="N1528" s="58"/>
      <c r="O1528" s="61"/>
      <c r="W1528" s="98" t="b">
        <f t="shared" si="23"/>
        <v>0</v>
      </c>
      <c r="Y1528" s="32" t="str">
        <f>IF($W1528,VLOOKUP($B1528,项目阶段与里程碑!$B:$E,3,FALSE),"")</f>
        <v/>
      </c>
      <c r="Z1528" s="32" t="str">
        <f>IF($W1528,VLOOKUP($B1528,项目阶段与里程碑!$B:$E,4,FALSE),"")</f>
        <v/>
      </c>
      <c r="AA1528" t="e">
        <f>VLOOKUP(F1528,内部通讯录!$B:$F,5,FALSE)</f>
        <v>#N/A</v>
      </c>
      <c r="AB1528" t="str">
        <f>IFERROR(VLOOKUP($AA1528,项目参数!$I$14:$J$21,2,FALSE),"")</f>
        <v/>
      </c>
    </row>
    <row r="1529" spans="1:28">
      <c r="A1529" s="8"/>
      <c r="B1529" s="8"/>
      <c r="C1529" s="8"/>
      <c r="D1529" s="8"/>
      <c r="E1529" s="8"/>
      <c r="F1529" s="8"/>
      <c r="G1529" s="8"/>
      <c r="H1529" s="116"/>
      <c r="I1529" s="40"/>
      <c r="J1529" s="120" t="str">
        <f>IF(AND($H1529&gt;0,$I1529&lt;&gt;"",$I1529&gt;40000),IFERROR(WORKDAY.INTL($I1529,INT(($H1529+项目参数!$J$29-1)/项目参数!$J$29)-1,1,项目参数!$B$2:$B$200),WORKDAY($I1529,INT(($H1529+项目参数!$J$29-1)/项目参数!$J$29)-1,1)),"")</f>
        <v/>
      </c>
      <c r="K1529" s="121" t="str">
        <f>IF(AND($L1529&lt;&gt;"",$L1529&gt;40000,$M1529&lt;&gt;"",$M1529&gt;40000),(1+IFERROR(NETWORKDAYS.INTL($L1529,$M1529,1,项目参数!$B$2:$B$200),NETWORKDAYS($L1529,$M1529,1)))*项目参数!$J$29,"")</f>
        <v/>
      </c>
      <c r="L1529" s="40"/>
      <c r="M1529" s="40"/>
      <c r="N1529" s="58"/>
      <c r="O1529" s="61"/>
      <c r="W1529" s="98" t="b">
        <f t="shared" si="23"/>
        <v>0</v>
      </c>
      <c r="Y1529" s="32" t="str">
        <f>IF($W1529,VLOOKUP($B1529,项目阶段与里程碑!$B:$E,3,FALSE),"")</f>
        <v/>
      </c>
      <c r="Z1529" s="32" t="str">
        <f>IF($W1529,VLOOKUP($B1529,项目阶段与里程碑!$B:$E,4,FALSE),"")</f>
        <v/>
      </c>
      <c r="AA1529" t="e">
        <f>VLOOKUP(F1529,内部通讯录!$B:$F,5,FALSE)</f>
        <v>#N/A</v>
      </c>
      <c r="AB1529" t="str">
        <f>IFERROR(VLOOKUP($AA1529,项目参数!$I$14:$J$21,2,FALSE),"")</f>
        <v/>
      </c>
    </row>
    <row r="1530" spans="1:28">
      <c r="A1530" s="8"/>
      <c r="B1530" s="8"/>
      <c r="C1530" s="8"/>
      <c r="D1530" s="8"/>
      <c r="E1530" s="8"/>
      <c r="F1530" s="8"/>
      <c r="G1530" s="8"/>
      <c r="H1530" s="116"/>
      <c r="I1530" s="40"/>
      <c r="J1530" s="120" t="str">
        <f>IF(AND($H1530&gt;0,$I1530&lt;&gt;"",$I1530&gt;40000),IFERROR(WORKDAY.INTL($I1530,INT(($H1530+项目参数!$J$29-1)/项目参数!$J$29)-1,1,项目参数!$B$2:$B$200),WORKDAY($I1530,INT(($H1530+项目参数!$J$29-1)/项目参数!$J$29)-1,1)),"")</f>
        <v/>
      </c>
      <c r="K1530" s="121" t="str">
        <f>IF(AND($L1530&lt;&gt;"",$L1530&gt;40000,$M1530&lt;&gt;"",$M1530&gt;40000),(1+IFERROR(NETWORKDAYS.INTL($L1530,$M1530,1,项目参数!$B$2:$B$200),NETWORKDAYS($L1530,$M1530,1)))*项目参数!$J$29,"")</f>
        <v/>
      </c>
      <c r="L1530" s="40"/>
      <c r="M1530" s="40"/>
      <c r="N1530" s="58"/>
      <c r="O1530" s="61"/>
      <c r="W1530" s="98" t="b">
        <f t="shared" si="23"/>
        <v>0</v>
      </c>
      <c r="Y1530" s="32" t="str">
        <f>IF($W1530,VLOOKUP($B1530,项目阶段与里程碑!$B:$E,3,FALSE),"")</f>
        <v/>
      </c>
      <c r="Z1530" s="32" t="str">
        <f>IF($W1530,VLOOKUP($B1530,项目阶段与里程碑!$B:$E,4,FALSE),"")</f>
        <v/>
      </c>
      <c r="AA1530" t="e">
        <f>VLOOKUP(F1530,内部通讯录!$B:$F,5,FALSE)</f>
        <v>#N/A</v>
      </c>
      <c r="AB1530" t="str">
        <f>IFERROR(VLOOKUP($AA1530,项目参数!$I$14:$J$21,2,FALSE),"")</f>
        <v/>
      </c>
    </row>
    <row r="1531" spans="1:28">
      <c r="A1531" s="8"/>
      <c r="B1531" s="8"/>
      <c r="C1531" s="8"/>
      <c r="D1531" s="8"/>
      <c r="E1531" s="8"/>
      <c r="F1531" s="8"/>
      <c r="G1531" s="8"/>
      <c r="H1531" s="116"/>
      <c r="I1531" s="40"/>
      <c r="J1531" s="120" t="str">
        <f>IF(AND($H1531&gt;0,$I1531&lt;&gt;"",$I1531&gt;40000),IFERROR(WORKDAY.INTL($I1531,INT(($H1531+项目参数!$J$29-1)/项目参数!$J$29)-1,1,项目参数!$B$2:$B$200),WORKDAY($I1531,INT(($H1531+项目参数!$J$29-1)/项目参数!$J$29)-1,1)),"")</f>
        <v/>
      </c>
      <c r="K1531" s="121" t="str">
        <f>IF(AND($L1531&lt;&gt;"",$L1531&gt;40000,$M1531&lt;&gt;"",$M1531&gt;40000),(1+IFERROR(NETWORKDAYS.INTL($L1531,$M1531,1,项目参数!$B$2:$B$200),NETWORKDAYS($L1531,$M1531,1)))*项目参数!$J$29,"")</f>
        <v/>
      </c>
      <c r="L1531" s="40"/>
      <c r="M1531" s="40"/>
      <c r="N1531" s="58"/>
      <c r="O1531" s="61"/>
      <c r="W1531" s="98" t="b">
        <f t="shared" si="23"/>
        <v>0</v>
      </c>
      <c r="Y1531" s="32" t="str">
        <f>IF($W1531,VLOOKUP($B1531,项目阶段与里程碑!$B:$E,3,FALSE),"")</f>
        <v/>
      </c>
      <c r="Z1531" s="32" t="str">
        <f>IF($W1531,VLOOKUP($B1531,项目阶段与里程碑!$B:$E,4,FALSE),"")</f>
        <v/>
      </c>
      <c r="AA1531" t="e">
        <f>VLOOKUP(F1531,内部通讯录!$B:$F,5,FALSE)</f>
        <v>#N/A</v>
      </c>
      <c r="AB1531" t="str">
        <f>IFERROR(VLOOKUP($AA1531,项目参数!$I$14:$J$21,2,FALSE),"")</f>
        <v/>
      </c>
    </row>
    <row r="1532" spans="1:28">
      <c r="A1532" s="8"/>
      <c r="B1532" s="8"/>
      <c r="C1532" s="8"/>
      <c r="D1532" s="8"/>
      <c r="E1532" s="8"/>
      <c r="F1532" s="8"/>
      <c r="G1532" s="8"/>
      <c r="H1532" s="116"/>
      <c r="I1532" s="40"/>
      <c r="J1532" s="120" t="str">
        <f>IF(AND($H1532&gt;0,$I1532&lt;&gt;"",$I1532&gt;40000),IFERROR(WORKDAY.INTL($I1532,INT(($H1532+项目参数!$J$29-1)/项目参数!$J$29)-1,1,项目参数!$B$2:$B$200),WORKDAY($I1532,INT(($H1532+项目参数!$J$29-1)/项目参数!$J$29)-1,1)),"")</f>
        <v/>
      </c>
      <c r="K1532" s="121" t="str">
        <f>IF(AND($L1532&lt;&gt;"",$L1532&gt;40000,$M1532&lt;&gt;"",$M1532&gt;40000),(1+IFERROR(NETWORKDAYS.INTL($L1532,$M1532,1,项目参数!$B$2:$B$200),NETWORKDAYS($L1532,$M1532,1)))*项目参数!$J$29,"")</f>
        <v/>
      </c>
      <c r="L1532" s="40"/>
      <c r="M1532" s="40"/>
      <c r="N1532" s="58"/>
      <c r="O1532" s="61"/>
      <c r="W1532" s="98" t="b">
        <f t="shared" si="23"/>
        <v>0</v>
      </c>
      <c r="Y1532" s="32" t="str">
        <f>IF($W1532,VLOOKUP($B1532,项目阶段与里程碑!$B:$E,3,FALSE),"")</f>
        <v/>
      </c>
      <c r="Z1532" s="32" t="str">
        <f>IF($W1532,VLOOKUP($B1532,项目阶段与里程碑!$B:$E,4,FALSE),"")</f>
        <v/>
      </c>
      <c r="AA1532" t="e">
        <f>VLOOKUP(F1532,内部通讯录!$B:$F,5,FALSE)</f>
        <v>#N/A</v>
      </c>
      <c r="AB1532" t="str">
        <f>IFERROR(VLOOKUP($AA1532,项目参数!$I$14:$J$21,2,FALSE),"")</f>
        <v/>
      </c>
    </row>
    <row r="1533" spans="1:28">
      <c r="A1533" s="8"/>
      <c r="B1533" s="8"/>
      <c r="C1533" s="8"/>
      <c r="D1533" s="8"/>
      <c r="E1533" s="8"/>
      <c r="F1533" s="8"/>
      <c r="G1533" s="8"/>
      <c r="H1533" s="116"/>
      <c r="I1533" s="40"/>
      <c r="J1533" s="120" t="str">
        <f>IF(AND($H1533&gt;0,$I1533&lt;&gt;"",$I1533&gt;40000),IFERROR(WORKDAY.INTL($I1533,INT(($H1533+项目参数!$J$29-1)/项目参数!$J$29)-1,1,项目参数!$B$2:$B$200),WORKDAY($I1533,INT(($H1533+项目参数!$J$29-1)/项目参数!$J$29)-1,1)),"")</f>
        <v/>
      </c>
      <c r="K1533" s="121" t="str">
        <f>IF(AND($L1533&lt;&gt;"",$L1533&gt;40000,$M1533&lt;&gt;"",$M1533&gt;40000),(1+IFERROR(NETWORKDAYS.INTL($L1533,$M1533,1,项目参数!$B$2:$B$200),NETWORKDAYS($L1533,$M1533,1)))*项目参数!$J$29,"")</f>
        <v/>
      </c>
      <c r="L1533" s="40"/>
      <c r="M1533" s="40"/>
      <c r="N1533" s="58"/>
      <c r="O1533" s="61"/>
      <c r="W1533" s="98" t="b">
        <f t="shared" si="23"/>
        <v>0</v>
      </c>
      <c r="Y1533" s="32" t="str">
        <f>IF($W1533,VLOOKUP($B1533,项目阶段与里程碑!$B:$E,3,FALSE),"")</f>
        <v/>
      </c>
      <c r="Z1533" s="32" t="str">
        <f>IF($W1533,VLOOKUP($B1533,项目阶段与里程碑!$B:$E,4,FALSE),"")</f>
        <v/>
      </c>
      <c r="AA1533" t="e">
        <f>VLOOKUP(F1533,内部通讯录!$B:$F,5,FALSE)</f>
        <v>#N/A</v>
      </c>
      <c r="AB1533" t="str">
        <f>IFERROR(VLOOKUP($AA1533,项目参数!$I$14:$J$21,2,FALSE),"")</f>
        <v/>
      </c>
    </row>
    <row r="1534" spans="1:28">
      <c r="A1534" s="8"/>
      <c r="B1534" s="8"/>
      <c r="C1534" s="8"/>
      <c r="D1534" s="8"/>
      <c r="E1534" s="8"/>
      <c r="F1534" s="8"/>
      <c r="G1534" s="8"/>
      <c r="H1534" s="116"/>
      <c r="I1534" s="40"/>
      <c r="J1534" s="120" t="str">
        <f>IF(AND($H1534&gt;0,$I1534&lt;&gt;"",$I1534&gt;40000),IFERROR(WORKDAY.INTL($I1534,INT(($H1534+项目参数!$J$29-1)/项目参数!$J$29)-1,1,项目参数!$B$2:$B$200),WORKDAY($I1534,INT(($H1534+项目参数!$J$29-1)/项目参数!$J$29)-1,1)),"")</f>
        <v/>
      </c>
      <c r="K1534" s="121" t="str">
        <f>IF(AND($L1534&lt;&gt;"",$L1534&gt;40000,$M1534&lt;&gt;"",$M1534&gt;40000),(1+IFERROR(NETWORKDAYS.INTL($L1534,$M1534,1,项目参数!$B$2:$B$200),NETWORKDAYS($L1534,$M1534,1)))*项目参数!$J$29,"")</f>
        <v/>
      </c>
      <c r="L1534" s="40"/>
      <c r="M1534" s="40"/>
      <c r="N1534" s="58"/>
      <c r="O1534" s="61"/>
      <c r="W1534" s="98" t="b">
        <f t="shared" si="23"/>
        <v>0</v>
      </c>
      <c r="Y1534" s="32" t="str">
        <f>IF($W1534,VLOOKUP($B1534,项目阶段与里程碑!$B:$E,3,FALSE),"")</f>
        <v/>
      </c>
      <c r="Z1534" s="32" t="str">
        <f>IF($W1534,VLOOKUP($B1534,项目阶段与里程碑!$B:$E,4,FALSE),"")</f>
        <v/>
      </c>
      <c r="AA1534" t="e">
        <f>VLOOKUP(F1534,内部通讯录!$B:$F,5,FALSE)</f>
        <v>#N/A</v>
      </c>
      <c r="AB1534" t="str">
        <f>IFERROR(VLOOKUP($AA1534,项目参数!$I$14:$J$21,2,FALSE),"")</f>
        <v/>
      </c>
    </row>
    <row r="1535" spans="1:28">
      <c r="A1535" s="8"/>
      <c r="B1535" s="8"/>
      <c r="C1535" s="8"/>
      <c r="D1535" s="8"/>
      <c r="E1535" s="8"/>
      <c r="F1535" s="8"/>
      <c r="G1535" s="8"/>
      <c r="H1535" s="116"/>
      <c r="I1535" s="40"/>
      <c r="J1535" s="120" t="str">
        <f>IF(AND($H1535&gt;0,$I1535&lt;&gt;"",$I1535&gt;40000),IFERROR(WORKDAY.INTL($I1535,INT(($H1535+项目参数!$J$29-1)/项目参数!$J$29)-1,1,项目参数!$B$2:$B$200),WORKDAY($I1535,INT(($H1535+项目参数!$J$29-1)/项目参数!$J$29)-1,1)),"")</f>
        <v/>
      </c>
      <c r="K1535" s="121" t="str">
        <f>IF(AND($L1535&lt;&gt;"",$L1535&gt;40000,$M1535&lt;&gt;"",$M1535&gt;40000),(1+IFERROR(NETWORKDAYS.INTL($L1535,$M1535,1,项目参数!$B$2:$B$200),NETWORKDAYS($L1535,$M1535,1)))*项目参数!$J$29,"")</f>
        <v/>
      </c>
      <c r="L1535" s="40"/>
      <c r="M1535" s="40"/>
      <c r="N1535" s="58"/>
      <c r="O1535" s="61"/>
      <c r="W1535" s="98" t="b">
        <f t="shared" si="23"/>
        <v>0</v>
      </c>
      <c r="Y1535" s="32" t="str">
        <f>IF($W1535,VLOOKUP($B1535,项目阶段与里程碑!$B:$E,3,FALSE),"")</f>
        <v/>
      </c>
      <c r="Z1535" s="32" t="str">
        <f>IF($W1535,VLOOKUP($B1535,项目阶段与里程碑!$B:$E,4,FALSE),"")</f>
        <v/>
      </c>
      <c r="AA1535" t="e">
        <f>VLOOKUP(F1535,内部通讯录!$B:$F,5,FALSE)</f>
        <v>#N/A</v>
      </c>
      <c r="AB1535" t="str">
        <f>IFERROR(VLOOKUP($AA1535,项目参数!$I$14:$J$21,2,FALSE),"")</f>
        <v/>
      </c>
    </row>
    <row r="1536" spans="1:28">
      <c r="A1536" s="8"/>
      <c r="B1536" s="8"/>
      <c r="C1536" s="8"/>
      <c r="D1536" s="8"/>
      <c r="E1536" s="8"/>
      <c r="F1536" s="8"/>
      <c r="G1536" s="8"/>
      <c r="H1536" s="116"/>
      <c r="I1536" s="40"/>
      <c r="J1536" s="120" t="str">
        <f>IF(AND($H1536&gt;0,$I1536&lt;&gt;"",$I1536&gt;40000),IFERROR(WORKDAY.INTL($I1536,INT(($H1536+项目参数!$J$29-1)/项目参数!$J$29)-1,1,项目参数!$B$2:$B$200),WORKDAY($I1536,INT(($H1536+项目参数!$J$29-1)/项目参数!$J$29)-1,1)),"")</f>
        <v/>
      </c>
      <c r="K1536" s="121" t="str">
        <f>IF(AND($L1536&lt;&gt;"",$L1536&gt;40000,$M1536&lt;&gt;"",$M1536&gt;40000),(1+IFERROR(NETWORKDAYS.INTL($L1536,$M1536,1,项目参数!$B$2:$B$200),NETWORKDAYS($L1536,$M1536,1)))*项目参数!$J$29,"")</f>
        <v/>
      </c>
      <c r="L1536" s="40"/>
      <c r="M1536" s="40"/>
      <c r="N1536" s="58"/>
      <c r="O1536" s="61"/>
      <c r="W1536" s="98" t="b">
        <f t="shared" si="23"/>
        <v>0</v>
      </c>
      <c r="Y1536" s="32" t="str">
        <f>IF($W1536,VLOOKUP($B1536,项目阶段与里程碑!$B:$E,3,FALSE),"")</f>
        <v/>
      </c>
      <c r="Z1536" s="32" t="str">
        <f>IF($W1536,VLOOKUP($B1536,项目阶段与里程碑!$B:$E,4,FALSE),"")</f>
        <v/>
      </c>
      <c r="AA1536" t="e">
        <f>VLOOKUP(F1536,内部通讯录!$B:$F,5,FALSE)</f>
        <v>#N/A</v>
      </c>
      <c r="AB1536" t="str">
        <f>IFERROR(VLOOKUP($AA1536,项目参数!$I$14:$J$21,2,FALSE),"")</f>
        <v/>
      </c>
    </row>
    <row r="1537" spans="1:28">
      <c r="A1537" s="8"/>
      <c r="B1537" s="8"/>
      <c r="C1537" s="8"/>
      <c r="D1537" s="8"/>
      <c r="E1537" s="8"/>
      <c r="F1537" s="8"/>
      <c r="G1537" s="8"/>
      <c r="H1537" s="116"/>
      <c r="I1537" s="40"/>
      <c r="J1537" s="120" t="str">
        <f>IF(AND($H1537&gt;0,$I1537&lt;&gt;"",$I1537&gt;40000),IFERROR(WORKDAY.INTL($I1537,INT(($H1537+项目参数!$J$29-1)/项目参数!$J$29)-1,1,项目参数!$B$2:$B$200),WORKDAY($I1537,INT(($H1537+项目参数!$J$29-1)/项目参数!$J$29)-1,1)),"")</f>
        <v/>
      </c>
      <c r="K1537" s="121" t="str">
        <f>IF(AND($L1537&lt;&gt;"",$L1537&gt;40000,$M1537&lt;&gt;"",$M1537&gt;40000),(1+IFERROR(NETWORKDAYS.INTL($L1537,$M1537,1,项目参数!$B$2:$B$200),NETWORKDAYS($L1537,$M1537,1)))*项目参数!$J$29,"")</f>
        <v/>
      </c>
      <c r="L1537" s="40"/>
      <c r="M1537" s="40"/>
      <c r="N1537" s="58"/>
      <c r="O1537" s="61"/>
      <c r="W1537" s="98" t="b">
        <f t="shared" si="23"/>
        <v>0</v>
      </c>
      <c r="Y1537" s="32" t="str">
        <f>IF($W1537,VLOOKUP($B1537,项目阶段与里程碑!$B:$E,3,FALSE),"")</f>
        <v/>
      </c>
      <c r="Z1537" s="32" t="str">
        <f>IF($W1537,VLOOKUP($B1537,项目阶段与里程碑!$B:$E,4,FALSE),"")</f>
        <v/>
      </c>
      <c r="AA1537" t="e">
        <f>VLOOKUP(F1537,内部通讯录!$B:$F,5,FALSE)</f>
        <v>#N/A</v>
      </c>
      <c r="AB1537" t="str">
        <f>IFERROR(VLOOKUP($AA1537,项目参数!$I$14:$J$21,2,FALSE),"")</f>
        <v/>
      </c>
    </row>
    <row r="1538" spans="1:28">
      <c r="A1538" s="8"/>
      <c r="B1538" s="8"/>
      <c r="C1538" s="8"/>
      <c r="D1538" s="8"/>
      <c r="E1538" s="8"/>
      <c r="F1538" s="8"/>
      <c r="G1538" s="8"/>
      <c r="H1538" s="116"/>
      <c r="I1538" s="40"/>
      <c r="J1538" s="120" t="str">
        <f>IF(AND($H1538&gt;0,$I1538&lt;&gt;"",$I1538&gt;40000),IFERROR(WORKDAY.INTL($I1538,INT(($H1538+项目参数!$J$29-1)/项目参数!$J$29)-1,1,项目参数!$B$2:$B$200),WORKDAY($I1538,INT(($H1538+项目参数!$J$29-1)/项目参数!$J$29)-1,1)),"")</f>
        <v/>
      </c>
      <c r="K1538" s="121" t="str">
        <f>IF(AND($L1538&lt;&gt;"",$L1538&gt;40000,$M1538&lt;&gt;"",$M1538&gt;40000),(1+IFERROR(NETWORKDAYS.INTL($L1538,$M1538,1,项目参数!$B$2:$B$200),NETWORKDAYS($L1538,$M1538,1)))*项目参数!$J$29,"")</f>
        <v/>
      </c>
      <c r="L1538" s="40"/>
      <c r="M1538" s="40"/>
      <c r="N1538" s="58"/>
      <c r="O1538" s="61"/>
      <c r="W1538" s="98" t="b">
        <f t="shared" ref="W1538:W1601" si="24">AND(LEN(A1538)&gt;0,LEN(C1538)&gt;3,LEN(F1538)&gt;1,OR(I1538=0,AND(H1538&gt;0,I1538&gt;40000)),OR(L1538=0,L1538&gt;40000))</f>
        <v>0</v>
      </c>
      <c r="Y1538" s="32" t="str">
        <f>IF($W1538,VLOOKUP($B1538,项目阶段与里程碑!$B:$E,3,FALSE),"")</f>
        <v/>
      </c>
      <c r="Z1538" s="32" t="str">
        <f>IF($W1538,VLOOKUP($B1538,项目阶段与里程碑!$B:$E,4,FALSE),"")</f>
        <v/>
      </c>
      <c r="AA1538" t="e">
        <f>VLOOKUP(F1538,内部通讯录!$B:$F,5,FALSE)</f>
        <v>#N/A</v>
      </c>
      <c r="AB1538" t="str">
        <f>IFERROR(VLOOKUP($AA1538,项目参数!$I$14:$J$21,2,FALSE),"")</f>
        <v/>
      </c>
    </row>
    <row r="1539" spans="1:28">
      <c r="A1539" s="8"/>
      <c r="B1539" s="8"/>
      <c r="C1539" s="8"/>
      <c r="D1539" s="8"/>
      <c r="E1539" s="8"/>
      <c r="F1539" s="8"/>
      <c r="G1539" s="8"/>
      <c r="H1539" s="116"/>
      <c r="I1539" s="40"/>
      <c r="J1539" s="120" t="str">
        <f>IF(AND($H1539&gt;0,$I1539&lt;&gt;"",$I1539&gt;40000),IFERROR(WORKDAY.INTL($I1539,INT(($H1539+项目参数!$J$29-1)/项目参数!$J$29)-1,1,项目参数!$B$2:$B$200),WORKDAY($I1539,INT(($H1539+项目参数!$J$29-1)/项目参数!$J$29)-1,1)),"")</f>
        <v/>
      </c>
      <c r="K1539" s="121" t="str">
        <f>IF(AND($L1539&lt;&gt;"",$L1539&gt;40000,$M1539&lt;&gt;"",$M1539&gt;40000),(1+IFERROR(NETWORKDAYS.INTL($L1539,$M1539,1,项目参数!$B$2:$B$200),NETWORKDAYS($L1539,$M1539,1)))*项目参数!$J$29,"")</f>
        <v/>
      </c>
      <c r="L1539" s="40"/>
      <c r="M1539" s="40"/>
      <c r="N1539" s="58"/>
      <c r="O1539" s="61"/>
      <c r="W1539" s="98" t="b">
        <f t="shared" si="24"/>
        <v>0</v>
      </c>
      <c r="Y1539" s="32" t="str">
        <f>IF($W1539,VLOOKUP($B1539,项目阶段与里程碑!$B:$E,3,FALSE),"")</f>
        <v/>
      </c>
      <c r="Z1539" s="32" t="str">
        <f>IF($W1539,VLOOKUP($B1539,项目阶段与里程碑!$B:$E,4,FALSE),"")</f>
        <v/>
      </c>
      <c r="AA1539" t="e">
        <f>VLOOKUP(F1539,内部通讯录!$B:$F,5,FALSE)</f>
        <v>#N/A</v>
      </c>
      <c r="AB1539" t="str">
        <f>IFERROR(VLOOKUP($AA1539,项目参数!$I$14:$J$21,2,FALSE),"")</f>
        <v/>
      </c>
    </row>
    <row r="1540" spans="1:28">
      <c r="A1540" s="8"/>
      <c r="B1540" s="8"/>
      <c r="C1540" s="8"/>
      <c r="D1540" s="8"/>
      <c r="E1540" s="8"/>
      <c r="F1540" s="8"/>
      <c r="G1540" s="8"/>
      <c r="H1540" s="116"/>
      <c r="I1540" s="40"/>
      <c r="J1540" s="120" t="str">
        <f>IF(AND($H1540&gt;0,$I1540&lt;&gt;"",$I1540&gt;40000),IFERROR(WORKDAY.INTL($I1540,INT(($H1540+项目参数!$J$29-1)/项目参数!$J$29)-1,1,项目参数!$B$2:$B$200),WORKDAY($I1540,INT(($H1540+项目参数!$J$29-1)/项目参数!$J$29)-1,1)),"")</f>
        <v/>
      </c>
      <c r="K1540" s="121" t="str">
        <f>IF(AND($L1540&lt;&gt;"",$L1540&gt;40000,$M1540&lt;&gt;"",$M1540&gt;40000),(1+IFERROR(NETWORKDAYS.INTL($L1540,$M1540,1,项目参数!$B$2:$B$200),NETWORKDAYS($L1540,$M1540,1)))*项目参数!$J$29,"")</f>
        <v/>
      </c>
      <c r="L1540" s="40"/>
      <c r="M1540" s="40"/>
      <c r="N1540" s="58"/>
      <c r="O1540" s="61"/>
      <c r="W1540" s="98" t="b">
        <f t="shared" si="24"/>
        <v>0</v>
      </c>
      <c r="Y1540" s="32" t="str">
        <f>IF($W1540,VLOOKUP($B1540,项目阶段与里程碑!$B:$E,3,FALSE),"")</f>
        <v/>
      </c>
      <c r="Z1540" s="32" t="str">
        <f>IF($W1540,VLOOKUP($B1540,项目阶段与里程碑!$B:$E,4,FALSE),"")</f>
        <v/>
      </c>
      <c r="AA1540" t="e">
        <f>VLOOKUP(F1540,内部通讯录!$B:$F,5,FALSE)</f>
        <v>#N/A</v>
      </c>
      <c r="AB1540" t="str">
        <f>IFERROR(VLOOKUP($AA1540,项目参数!$I$14:$J$21,2,FALSE),"")</f>
        <v/>
      </c>
    </row>
    <row r="1541" spans="1:28">
      <c r="A1541" s="8"/>
      <c r="B1541" s="8"/>
      <c r="C1541" s="8"/>
      <c r="D1541" s="8"/>
      <c r="E1541" s="8"/>
      <c r="F1541" s="8"/>
      <c r="G1541" s="8"/>
      <c r="H1541" s="116"/>
      <c r="I1541" s="40"/>
      <c r="J1541" s="120" t="str">
        <f>IF(AND($H1541&gt;0,$I1541&lt;&gt;"",$I1541&gt;40000),IFERROR(WORKDAY.INTL($I1541,INT(($H1541+项目参数!$J$29-1)/项目参数!$J$29)-1,1,项目参数!$B$2:$B$200),WORKDAY($I1541,INT(($H1541+项目参数!$J$29-1)/项目参数!$J$29)-1,1)),"")</f>
        <v/>
      </c>
      <c r="K1541" s="121" t="str">
        <f>IF(AND($L1541&lt;&gt;"",$L1541&gt;40000,$M1541&lt;&gt;"",$M1541&gt;40000),(1+IFERROR(NETWORKDAYS.INTL($L1541,$M1541,1,项目参数!$B$2:$B$200),NETWORKDAYS($L1541,$M1541,1)))*项目参数!$J$29,"")</f>
        <v/>
      </c>
      <c r="L1541" s="40"/>
      <c r="M1541" s="40"/>
      <c r="N1541" s="58"/>
      <c r="O1541" s="61"/>
      <c r="W1541" s="98" t="b">
        <f t="shared" si="24"/>
        <v>0</v>
      </c>
      <c r="Y1541" s="32" t="str">
        <f>IF($W1541,VLOOKUP($B1541,项目阶段与里程碑!$B:$E,3,FALSE),"")</f>
        <v/>
      </c>
      <c r="Z1541" s="32" t="str">
        <f>IF($W1541,VLOOKUP($B1541,项目阶段与里程碑!$B:$E,4,FALSE),"")</f>
        <v/>
      </c>
      <c r="AA1541" t="e">
        <f>VLOOKUP(F1541,内部通讯录!$B:$F,5,FALSE)</f>
        <v>#N/A</v>
      </c>
      <c r="AB1541" t="str">
        <f>IFERROR(VLOOKUP($AA1541,项目参数!$I$14:$J$21,2,FALSE),"")</f>
        <v/>
      </c>
    </row>
    <row r="1542" spans="1:28">
      <c r="A1542" s="8"/>
      <c r="B1542" s="8"/>
      <c r="C1542" s="8"/>
      <c r="D1542" s="8"/>
      <c r="E1542" s="8"/>
      <c r="F1542" s="8"/>
      <c r="G1542" s="8"/>
      <c r="H1542" s="116"/>
      <c r="I1542" s="40"/>
      <c r="J1542" s="120" t="str">
        <f>IF(AND($H1542&gt;0,$I1542&lt;&gt;"",$I1542&gt;40000),IFERROR(WORKDAY.INTL($I1542,INT(($H1542+项目参数!$J$29-1)/项目参数!$J$29)-1,1,项目参数!$B$2:$B$200),WORKDAY($I1542,INT(($H1542+项目参数!$J$29-1)/项目参数!$J$29)-1,1)),"")</f>
        <v/>
      </c>
      <c r="K1542" s="121" t="str">
        <f>IF(AND($L1542&lt;&gt;"",$L1542&gt;40000,$M1542&lt;&gt;"",$M1542&gt;40000),(1+IFERROR(NETWORKDAYS.INTL($L1542,$M1542,1,项目参数!$B$2:$B$200),NETWORKDAYS($L1542,$M1542,1)))*项目参数!$J$29,"")</f>
        <v/>
      </c>
      <c r="L1542" s="40"/>
      <c r="M1542" s="40"/>
      <c r="N1542" s="58"/>
      <c r="O1542" s="61"/>
      <c r="W1542" s="98" t="b">
        <f t="shared" si="24"/>
        <v>0</v>
      </c>
      <c r="Y1542" s="32" t="str">
        <f>IF($W1542,VLOOKUP($B1542,项目阶段与里程碑!$B:$E,3,FALSE),"")</f>
        <v/>
      </c>
      <c r="Z1542" s="32" t="str">
        <f>IF($W1542,VLOOKUP($B1542,项目阶段与里程碑!$B:$E,4,FALSE),"")</f>
        <v/>
      </c>
      <c r="AA1542" t="e">
        <f>VLOOKUP(F1542,内部通讯录!$B:$F,5,FALSE)</f>
        <v>#N/A</v>
      </c>
      <c r="AB1542" t="str">
        <f>IFERROR(VLOOKUP($AA1542,项目参数!$I$14:$J$21,2,FALSE),"")</f>
        <v/>
      </c>
    </row>
    <row r="1543" spans="1:28">
      <c r="A1543" s="8"/>
      <c r="B1543" s="8"/>
      <c r="C1543" s="8"/>
      <c r="D1543" s="8"/>
      <c r="E1543" s="8"/>
      <c r="F1543" s="8"/>
      <c r="G1543" s="8"/>
      <c r="H1543" s="116"/>
      <c r="I1543" s="40"/>
      <c r="J1543" s="120" t="str">
        <f>IF(AND($H1543&gt;0,$I1543&lt;&gt;"",$I1543&gt;40000),IFERROR(WORKDAY.INTL($I1543,INT(($H1543+项目参数!$J$29-1)/项目参数!$J$29)-1,1,项目参数!$B$2:$B$200),WORKDAY($I1543,INT(($H1543+项目参数!$J$29-1)/项目参数!$J$29)-1,1)),"")</f>
        <v/>
      </c>
      <c r="K1543" s="121" t="str">
        <f>IF(AND($L1543&lt;&gt;"",$L1543&gt;40000,$M1543&lt;&gt;"",$M1543&gt;40000),(1+IFERROR(NETWORKDAYS.INTL($L1543,$M1543,1,项目参数!$B$2:$B$200),NETWORKDAYS($L1543,$M1543,1)))*项目参数!$J$29,"")</f>
        <v/>
      </c>
      <c r="L1543" s="40"/>
      <c r="M1543" s="40"/>
      <c r="N1543" s="58"/>
      <c r="O1543" s="61"/>
      <c r="W1543" s="98" t="b">
        <f t="shared" si="24"/>
        <v>0</v>
      </c>
      <c r="Y1543" s="32" t="str">
        <f>IF($W1543,VLOOKUP($B1543,项目阶段与里程碑!$B:$E,3,FALSE),"")</f>
        <v/>
      </c>
      <c r="Z1543" s="32" t="str">
        <f>IF($W1543,VLOOKUP($B1543,项目阶段与里程碑!$B:$E,4,FALSE),"")</f>
        <v/>
      </c>
      <c r="AA1543" t="e">
        <f>VLOOKUP(F1543,内部通讯录!$B:$F,5,FALSE)</f>
        <v>#N/A</v>
      </c>
      <c r="AB1543" t="str">
        <f>IFERROR(VLOOKUP($AA1543,项目参数!$I$14:$J$21,2,FALSE),"")</f>
        <v/>
      </c>
    </row>
    <row r="1544" spans="1:28">
      <c r="A1544" s="8"/>
      <c r="B1544" s="8"/>
      <c r="C1544" s="8"/>
      <c r="D1544" s="8"/>
      <c r="E1544" s="8"/>
      <c r="F1544" s="8"/>
      <c r="G1544" s="8"/>
      <c r="H1544" s="116"/>
      <c r="I1544" s="40"/>
      <c r="J1544" s="120" t="str">
        <f>IF(AND($H1544&gt;0,$I1544&lt;&gt;"",$I1544&gt;40000),IFERROR(WORKDAY.INTL($I1544,INT(($H1544+项目参数!$J$29-1)/项目参数!$J$29)-1,1,项目参数!$B$2:$B$200),WORKDAY($I1544,INT(($H1544+项目参数!$J$29-1)/项目参数!$J$29)-1,1)),"")</f>
        <v/>
      </c>
      <c r="K1544" s="121" t="str">
        <f>IF(AND($L1544&lt;&gt;"",$L1544&gt;40000,$M1544&lt;&gt;"",$M1544&gt;40000),(1+IFERROR(NETWORKDAYS.INTL($L1544,$M1544,1,项目参数!$B$2:$B$200),NETWORKDAYS($L1544,$M1544,1)))*项目参数!$J$29,"")</f>
        <v/>
      </c>
      <c r="L1544" s="40"/>
      <c r="M1544" s="40"/>
      <c r="N1544" s="58"/>
      <c r="O1544" s="61"/>
      <c r="W1544" s="98" t="b">
        <f t="shared" si="24"/>
        <v>0</v>
      </c>
      <c r="Y1544" s="32" t="str">
        <f>IF($W1544,VLOOKUP($B1544,项目阶段与里程碑!$B:$E,3,FALSE),"")</f>
        <v/>
      </c>
      <c r="Z1544" s="32" t="str">
        <f>IF($W1544,VLOOKUP($B1544,项目阶段与里程碑!$B:$E,4,FALSE),"")</f>
        <v/>
      </c>
      <c r="AA1544" t="e">
        <f>VLOOKUP(F1544,内部通讯录!$B:$F,5,FALSE)</f>
        <v>#N/A</v>
      </c>
      <c r="AB1544" t="str">
        <f>IFERROR(VLOOKUP($AA1544,项目参数!$I$14:$J$21,2,FALSE),"")</f>
        <v/>
      </c>
    </row>
    <row r="1545" spans="1:28">
      <c r="A1545" s="8"/>
      <c r="B1545" s="8"/>
      <c r="C1545" s="8"/>
      <c r="D1545" s="8"/>
      <c r="E1545" s="8"/>
      <c r="F1545" s="8"/>
      <c r="G1545" s="8"/>
      <c r="H1545" s="116"/>
      <c r="I1545" s="40"/>
      <c r="J1545" s="120" t="str">
        <f>IF(AND($H1545&gt;0,$I1545&lt;&gt;"",$I1545&gt;40000),IFERROR(WORKDAY.INTL($I1545,INT(($H1545+项目参数!$J$29-1)/项目参数!$J$29)-1,1,项目参数!$B$2:$B$200),WORKDAY($I1545,INT(($H1545+项目参数!$J$29-1)/项目参数!$J$29)-1,1)),"")</f>
        <v/>
      </c>
      <c r="K1545" s="121" t="str">
        <f>IF(AND($L1545&lt;&gt;"",$L1545&gt;40000,$M1545&lt;&gt;"",$M1545&gt;40000),(1+IFERROR(NETWORKDAYS.INTL($L1545,$M1545,1,项目参数!$B$2:$B$200),NETWORKDAYS($L1545,$M1545,1)))*项目参数!$J$29,"")</f>
        <v/>
      </c>
      <c r="L1545" s="40"/>
      <c r="M1545" s="40"/>
      <c r="N1545" s="58"/>
      <c r="O1545" s="61"/>
      <c r="W1545" s="98" t="b">
        <f t="shared" si="24"/>
        <v>0</v>
      </c>
      <c r="Y1545" s="32" t="str">
        <f>IF($W1545,VLOOKUP($B1545,项目阶段与里程碑!$B:$E,3,FALSE),"")</f>
        <v/>
      </c>
      <c r="Z1545" s="32" t="str">
        <f>IF($W1545,VLOOKUP($B1545,项目阶段与里程碑!$B:$E,4,FALSE),"")</f>
        <v/>
      </c>
      <c r="AA1545" t="e">
        <f>VLOOKUP(F1545,内部通讯录!$B:$F,5,FALSE)</f>
        <v>#N/A</v>
      </c>
      <c r="AB1545" t="str">
        <f>IFERROR(VLOOKUP($AA1545,项目参数!$I$14:$J$21,2,FALSE),"")</f>
        <v/>
      </c>
    </row>
    <row r="1546" spans="1:28">
      <c r="A1546" s="8"/>
      <c r="B1546" s="8"/>
      <c r="C1546" s="8"/>
      <c r="D1546" s="8"/>
      <c r="E1546" s="8"/>
      <c r="F1546" s="8"/>
      <c r="G1546" s="8"/>
      <c r="H1546" s="116"/>
      <c r="I1546" s="40"/>
      <c r="J1546" s="120" t="str">
        <f>IF(AND($H1546&gt;0,$I1546&lt;&gt;"",$I1546&gt;40000),IFERROR(WORKDAY.INTL($I1546,INT(($H1546+项目参数!$J$29-1)/项目参数!$J$29)-1,1,项目参数!$B$2:$B$200),WORKDAY($I1546,INT(($H1546+项目参数!$J$29-1)/项目参数!$J$29)-1,1)),"")</f>
        <v/>
      </c>
      <c r="K1546" s="121" t="str">
        <f>IF(AND($L1546&lt;&gt;"",$L1546&gt;40000,$M1546&lt;&gt;"",$M1546&gt;40000),(1+IFERROR(NETWORKDAYS.INTL($L1546,$M1546,1,项目参数!$B$2:$B$200),NETWORKDAYS($L1546,$M1546,1)))*项目参数!$J$29,"")</f>
        <v/>
      </c>
      <c r="L1546" s="40"/>
      <c r="M1546" s="40"/>
      <c r="N1546" s="58"/>
      <c r="O1546" s="61"/>
      <c r="W1546" s="98" t="b">
        <f t="shared" si="24"/>
        <v>0</v>
      </c>
      <c r="Y1546" s="32" t="str">
        <f>IF($W1546,VLOOKUP($B1546,项目阶段与里程碑!$B:$E,3,FALSE),"")</f>
        <v/>
      </c>
      <c r="Z1546" s="32" t="str">
        <f>IF($W1546,VLOOKUP($B1546,项目阶段与里程碑!$B:$E,4,FALSE),"")</f>
        <v/>
      </c>
      <c r="AA1546" t="e">
        <f>VLOOKUP(F1546,内部通讯录!$B:$F,5,FALSE)</f>
        <v>#N/A</v>
      </c>
      <c r="AB1546" t="str">
        <f>IFERROR(VLOOKUP($AA1546,项目参数!$I$14:$J$21,2,FALSE),"")</f>
        <v/>
      </c>
    </row>
    <row r="1547" spans="1:28">
      <c r="A1547" s="8"/>
      <c r="B1547" s="8"/>
      <c r="C1547" s="8"/>
      <c r="D1547" s="8"/>
      <c r="E1547" s="8"/>
      <c r="F1547" s="8"/>
      <c r="G1547" s="8"/>
      <c r="H1547" s="116"/>
      <c r="I1547" s="40"/>
      <c r="J1547" s="120" t="str">
        <f>IF(AND($H1547&gt;0,$I1547&lt;&gt;"",$I1547&gt;40000),IFERROR(WORKDAY.INTL($I1547,INT(($H1547+项目参数!$J$29-1)/项目参数!$J$29)-1,1,项目参数!$B$2:$B$200),WORKDAY($I1547,INT(($H1547+项目参数!$J$29-1)/项目参数!$J$29)-1,1)),"")</f>
        <v/>
      </c>
      <c r="K1547" s="121" t="str">
        <f>IF(AND($L1547&lt;&gt;"",$L1547&gt;40000,$M1547&lt;&gt;"",$M1547&gt;40000),(1+IFERROR(NETWORKDAYS.INTL($L1547,$M1547,1,项目参数!$B$2:$B$200),NETWORKDAYS($L1547,$M1547,1)))*项目参数!$J$29,"")</f>
        <v/>
      </c>
      <c r="L1547" s="40"/>
      <c r="M1547" s="40"/>
      <c r="N1547" s="58"/>
      <c r="O1547" s="61"/>
      <c r="W1547" s="98" t="b">
        <f t="shared" si="24"/>
        <v>0</v>
      </c>
      <c r="Y1547" s="32" t="str">
        <f>IF($W1547,VLOOKUP($B1547,项目阶段与里程碑!$B:$E,3,FALSE),"")</f>
        <v/>
      </c>
      <c r="Z1547" s="32" t="str">
        <f>IF($W1547,VLOOKUP($B1547,项目阶段与里程碑!$B:$E,4,FALSE),"")</f>
        <v/>
      </c>
      <c r="AA1547" t="e">
        <f>VLOOKUP(F1547,内部通讯录!$B:$F,5,FALSE)</f>
        <v>#N/A</v>
      </c>
      <c r="AB1547" t="str">
        <f>IFERROR(VLOOKUP($AA1547,项目参数!$I$14:$J$21,2,FALSE),"")</f>
        <v/>
      </c>
    </row>
    <row r="1548" spans="1:28">
      <c r="A1548" s="8"/>
      <c r="B1548" s="8"/>
      <c r="C1548" s="8"/>
      <c r="D1548" s="8"/>
      <c r="E1548" s="8"/>
      <c r="F1548" s="8"/>
      <c r="G1548" s="8"/>
      <c r="H1548" s="116"/>
      <c r="I1548" s="40"/>
      <c r="J1548" s="120" t="str">
        <f>IF(AND($H1548&gt;0,$I1548&lt;&gt;"",$I1548&gt;40000),IFERROR(WORKDAY.INTL($I1548,INT(($H1548+项目参数!$J$29-1)/项目参数!$J$29)-1,1,项目参数!$B$2:$B$200),WORKDAY($I1548,INT(($H1548+项目参数!$J$29-1)/项目参数!$J$29)-1,1)),"")</f>
        <v/>
      </c>
      <c r="K1548" s="121" t="str">
        <f>IF(AND($L1548&lt;&gt;"",$L1548&gt;40000,$M1548&lt;&gt;"",$M1548&gt;40000),(1+IFERROR(NETWORKDAYS.INTL($L1548,$M1548,1,项目参数!$B$2:$B$200),NETWORKDAYS($L1548,$M1548,1)))*项目参数!$J$29,"")</f>
        <v/>
      </c>
      <c r="L1548" s="40"/>
      <c r="M1548" s="40"/>
      <c r="N1548" s="58"/>
      <c r="O1548" s="61"/>
      <c r="W1548" s="98" t="b">
        <f t="shared" si="24"/>
        <v>0</v>
      </c>
      <c r="Y1548" s="32" t="str">
        <f>IF($W1548,VLOOKUP($B1548,项目阶段与里程碑!$B:$E,3,FALSE),"")</f>
        <v/>
      </c>
      <c r="Z1548" s="32" t="str">
        <f>IF($W1548,VLOOKUP($B1548,项目阶段与里程碑!$B:$E,4,FALSE),"")</f>
        <v/>
      </c>
      <c r="AA1548" t="e">
        <f>VLOOKUP(F1548,内部通讯录!$B:$F,5,FALSE)</f>
        <v>#N/A</v>
      </c>
      <c r="AB1548" t="str">
        <f>IFERROR(VLOOKUP($AA1548,项目参数!$I$14:$J$21,2,FALSE),"")</f>
        <v/>
      </c>
    </row>
    <row r="1549" spans="1:28">
      <c r="A1549" s="8"/>
      <c r="B1549" s="8"/>
      <c r="C1549" s="8"/>
      <c r="D1549" s="8"/>
      <c r="E1549" s="8"/>
      <c r="F1549" s="8"/>
      <c r="G1549" s="8"/>
      <c r="H1549" s="116"/>
      <c r="I1549" s="40"/>
      <c r="J1549" s="120" t="str">
        <f>IF(AND($H1549&gt;0,$I1549&lt;&gt;"",$I1549&gt;40000),IFERROR(WORKDAY.INTL($I1549,INT(($H1549+项目参数!$J$29-1)/项目参数!$J$29)-1,1,项目参数!$B$2:$B$200),WORKDAY($I1549,INT(($H1549+项目参数!$J$29-1)/项目参数!$J$29)-1,1)),"")</f>
        <v/>
      </c>
      <c r="K1549" s="121" t="str">
        <f>IF(AND($L1549&lt;&gt;"",$L1549&gt;40000,$M1549&lt;&gt;"",$M1549&gt;40000),(1+IFERROR(NETWORKDAYS.INTL($L1549,$M1549,1,项目参数!$B$2:$B$200),NETWORKDAYS($L1549,$M1549,1)))*项目参数!$J$29,"")</f>
        <v/>
      </c>
      <c r="L1549" s="40"/>
      <c r="M1549" s="40"/>
      <c r="N1549" s="58"/>
      <c r="O1549" s="61"/>
      <c r="W1549" s="98" t="b">
        <f t="shared" si="24"/>
        <v>0</v>
      </c>
      <c r="Y1549" s="32" t="str">
        <f>IF($W1549,VLOOKUP($B1549,项目阶段与里程碑!$B:$E,3,FALSE),"")</f>
        <v/>
      </c>
      <c r="Z1549" s="32" t="str">
        <f>IF($W1549,VLOOKUP($B1549,项目阶段与里程碑!$B:$E,4,FALSE),"")</f>
        <v/>
      </c>
      <c r="AA1549" t="e">
        <f>VLOOKUP(F1549,内部通讯录!$B:$F,5,FALSE)</f>
        <v>#N/A</v>
      </c>
      <c r="AB1549" t="str">
        <f>IFERROR(VLOOKUP($AA1549,项目参数!$I$14:$J$21,2,FALSE),"")</f>
        <v/>
      </c>
    </row>
    <row r="1550" spans="1:28">
      <c r="A1550" s="8"/>
      <c r="B1550" s="8"/>
      <c r="C1550" s="8"/>
      <c r="D1550" s="8"/>
      <c r="E1550" s="8"/>
      <c r="F1550" s="8"/>
      <c r="G1550" s="8"/>
      <c r="H1550" s="116"/>
      <c r="I1550" s="40"/>
      <c r="J1550" s="120" t="str">
        <f>IF(AND($H1550&gt;0,$I1550&lt;&gt;"",$I1550&gt;40000),IFERROR(WORKDAY.INTL($I1550,INT(($H1550+项目参数!$J$29-1)/项目参数!$J$29)-1,1,项目参数!$B$2:$B$200),WORKDAY($I1550,INT(($H1550+项目参数!$J$29-1)/项目参数!$J$29)-1,1)),"")</f>
        <v/>
      </c>
      <c r="K1550" s="121" t="str">
        <f>IF(AND($L1550&lt;&gt;"",$L1550&gt;40000,$M1550&lt;&gt;"",$M1550&gt;40000),(1+IFERROR(NETWORKDAYS.INTL($L1550,$M1550,1,项目参数!$B$2:$B$200),NETWORKDAYS($L1550,$M1550,1)))*项目参数!$J$29,"")</f>
        <v/>
      </c>
      <c r="L1550" s="40"/>
      <c r="M1550" s="40"/>
      <c r="N1550" s="58"/>
      <c r="O1550" s="61"/>
      <c r="W1550" s="98" t="b">
        <f t="shared" si="24"/>
        <v>0</v>
      </c>
      <c r="Y1550" s="32" t="str">
        <f>IF($W1550,VLOOKUP($B1550,项目阶段与里程碑!$B:$E,3,FALSE),"")</f>
        <v/>
      </c>
      <c r="Z1550" s="32" t="str">
        <f>IF($W1550,VLOOKUP($B1550,项目阶段与里程碑!$B:$E,4,FALSE),"")</f>
        <v/>
      </c>
      <c r="AA1550" t="e">
        <f>VLOOKUP(F1550,内部通讯录!$B:$F,5,FALSE)</f>
        <v>#N/A</v>
      </c>
      <c r="AB1550" t="str">
        <f>IFERROR(VLOOKUP($AA1550,项目参数!$I$14:$J$21,2,FALSE),"")</f>
        <v/>
      </c>
    </row>
    <row r="1551" spans="1:28">
      <c r="A1551" s="8"/>
      <c r="B1551" s="8"/>
      <c r="C1551" s="8"/>
      <c r="D1551" s="8"/>
      <c r="E1551" s="8"/>
      <c r="F1551" s="8"/>
      <c r="G1551" s="8"/>
      <c r="H1551" s="116"/>
      <c r="I1551" s="40"/>
      <c r="J1551" s="120" t="str">
        <f>IF(AND($H1551&gt;0,$I1551&lt;&gt;"",$I1551&gt;40000),IFERROR(WORKDAY.INTL($I1551,INT(($H1551+项目参数!$J$29-1)/项目参数!$J$29)-1,1,项目参数!$B$2:$B$200),WORKDAY($I1551,INT(($H1551+项目参数!$J$29-1)/项目参数!$J$29)-1,1)),"")</f>
        <v/>
      </c>
      <c r="K1551" s="121" t="str">
        <f>IF(AND($L1551&lt;&gt;"",$L1551&gt;40000,$M1551&lt;&gt;"",$M1551&gt;40000),(1+IFERROR(NETWORKDAYS.INTL($L1551,$M1551,1,项目参数!$B$2:$B$200),NETWORKDAYS($L1551,$M1551,1)))*项目参数!$J$29,"")</f>
        <v/>
      </c>
      <c r="L1551" s="40"/>
      <c r="M1551" s="40"/>
      <c r="N1551" s="58"/>
      <c r="O1551" s="61"/>
      <c r="W1551" s="98" t="b">
        <f t="shared" si="24"/>
        <v>0</v>
      </c>
      <c r="Y1551" s="32" t="str">
        <f>IF($W1551,VLOOKUP($B1551,项目阶段与里程碑!$B:$E,3,FALSE),"")</f>
        <v/>
      </c>
      <c r="Z1551" s="32" t="str">
        <f>IF($W1551,VLOOKUP($B1551,项目阶段与里程碑!$B:$E,4,FALSE),"")</f>
        <v/>
      </c>
      <c r="AA1551" t="e">
        <f>VLOOKUP(F1551,内部通讯录!$B:$F,5,FALSE)</f>
        <v>#N/A</v>
      </c>
      <c r="AB1551" t="str">
        <f>IFERROR(VLOOKUP($AA1551,项目参数!$I$14:$J$21,2,FALSE),"")</f>
        <v/>
      </c>
    </row>
    <row r="1552" spans="1:28">
      <c r="A1552" s="8"/>
      <c r="B1552" s="8"/>
      <c r="C1552" s="8"/>
      <c r="D1552" s="8"/>
      <c r="E1552" s="8"/>
      <c r="F1552" s="8"/>
      <c r="G1552" s="8"/>
      <c r="H1552" s="116"/>
      <c r="I1552" s="40"/>
      <c r="J1552" s="120" t="str">
        <f>IF(AND($H1552&gt;0,$I1552&lt;&gt;"",$I1552&gt;40000),IFERROR(WORKDAY.INTL($I1552,INT(($H1552+项目参数!$J$29-1)/项目参数!$J$29)-1,1,项目参数!$B$2:$B$200),WORKDAY($I1552,INT(($H1552+项目参数!$J$29-1)/项目参数!$J$29)-1,1)),"")</f>
        <v/>
      </c>
      <c r="K1552" s="121" t="str">
        <f>IF(AND($L1552&lt;&gt;"",$L1552&gt;40000,$M1552&lt;&gt;"",$M1552&gt;40000),(1+IFERROR(NETWORKDAYS.INTL($L1552,$M1552,1,项目参数!$B$2:$B$200),NETWORKDAYS($L1552,$M1552,1)))*项目参数!$J$29,"")</f>
        <v/>
      </c>
      <c r="L1552" s="40"/>
      <c r="M1552" s="40"/>
      <c r="N1552" s="58"/>
      <c r="O1552" s="61"/>
      <c r="W1552" s="98" t="b">
        <f t="shared" si="24"/>
        <v>0</v>
      </c>
      <c r="Y1552" s="32" t="str">
        <f>IF($W1552,VLOOKUP($B1552,项目阶段与里程碑!$B:$E,3,FALSE),"")</f>
        <v/>
      </c>
      <c r="Z1552" s="32" t="str">
        <f>IF($W1552,VLOOKUP($B1552,项目阶段与里程碑!$B:$E,4,FALSE),"")</f>
        <v/>
      </c>
      <c r="AA1552" t="e">
        <f>VLOOKUP(F1552,内部通讯录!$B:$F,5,FALSE)</f>
        <v>#N/A</v>
      </c>
      <c r="AB1552" t="str">
        <f>IFERROR(VLOOKUP($AA1552,项目参数!$I$14:$J$21,2,FALSE),"")</f>
        <v/>
      </c>
    </row>
    <row r="1553" spans="1:28">
      <c r="A1553" s="8"/>
      <c r="B1553" s="8"/>
      <c r="C1553" s="8"/>
      <c r="D1553" s="8"/>
      <c r="E1553" s="8"/>
      <c r="F1553" s="8"/>
      <c r="G1553" s="8"/>
      <c r="H1553" s="116"/>
      <c r="I1553" s="40"/>
      <c r="J1553" s="120" t="str">
        <f>IF(AND($H1553&gt;0,$I1553&lt;&gt;"",$I1553&gt;40000),IFERROR(WORKDAY.INTL($I1553,INT(($H1553+项目参数!$J$29-1)/项目参数!$J$29)-1,1,项目参数!$B$2:$B$200),WORKDAY($I1553,INT(($H1553+项目参数!$J$29-1)/项目参数!$J$29)-1,1)),"")</f>
        <v/>
      </c>
      <c r="K1553" s="121" t="str">
        <f>IF(AND($L1553&lt;&gt;"",$L1553&gt;40000,$M1553&lt;&gt;"",$M1553&gt;40000),(1+IFERROR(NETWORKDAYS.INTL($L1553,$M1553,1,项目参数!$B$2:$B$200),NETWORKDAYS($L1553,$M1553,1)))*项目参数!$J$29,"")</f>
        <v/>
      </c>
      <c r="L1553" s="40"/>
      <c r="M1553" s="40"/>
      <c r="N1553" s="58"/>
      <c r="O1553" s="61"/>
      <c r="W1553" s="98" t="b">
        <f t="shared" si="24"/>
        <v>0</v>
      </c>
      <c r="Y1553" s="32" t="str">
        <f>IF($W1553,VLOOKUP($B1553,项目阶段与里程碑!$B:$E,3,FALSE),"")</f>
        <v/>
      </c>
      <c r="Z1553" s="32" t="str">
        <f>IF($W1553,VLOOKUP($B1553,项目阶段与里程碑!$B:$E,4,FALSE),"")</f>
        <v/>
      </c>
      <c r="AA1553" t="e">
        <f>VLOOKUP(F1553,内部通讯录!$B:$F,5,FALSE)</f>
        <v>#N/A</v>
      </c>
      <c r="AB1553" t="str">
        <f>IFERROR(VLOOKUP($AA1553,项目参数!$I$14:$J$21,2,FALSE),"")</f>
        <v/>
      </c>
    </row>
    <row r="1554" spans="1:28">
      <c r="A1554" s="8"/>
      <c r="B1554" s="8"/>
      <c r="C1554" s="8"/>
      <c r="D1554" s="8"/>
      <c r="E1554" s="8"/>
      <c r="F1554" s="8"/>
      <c r="G1554" s="8"/>
      <c r="H1554" s="116"/>
      <c r="I1554" s="40"/>
      <c r="J1554" s="120" t="str">
        <f>IF(AND($H1554&gt;0,$I1554&lt;&gt;"",$I1554&gt;40000),IFERROR(WORKDAY.INTL($I1554,INT(($H1554+项目参数!$J$29-1)/项目参数!$J$29)-1,1,项目参数!$B$2:$B$200),WORKDAY($I1554,INT(($H1554+项目参数!$J$29-1)/项目参数!$J$29)-1,1)),"")</f>
        <v/>
      </c>
      <c r="K1554" s="121" t="str">
        <f>IF(AND($L1554&lt;&gt;"",$L1554&gt;40000,$M1554&lt;&gt;"",$M1554&gt;40000),(1+IFERROR(NETWORKDAYS.INTL($L1554,$M1554,1,项目参数!$B$2:$B$200),NETWORKDAYS($L1554,$M1554,1)))*项目参数!$J$29,"")</f>
        <v/>
      </c>
      <c r="L1554" s="40"/>
      <c r="M1554" s="40"/>
      <c r="N1554" s="58"/>
      <c r="O1554" s="61"/>
      <c r="W1554" s="98" t="b">
        <f t="shared" si="24"/>
        <v>0</v>
      </c>
      <c r="Y1554" s="32" t="str">
        <f>IF($W1554,VLOOKUP($B1554,项目阶段与里程碑!$B:$E,3,FALSE),"")</f>
        <v/>
      </c>
      <c r="Z1554" s="32" t="str">
        <f>IF($W1554,VLOOKUP($B1554,项目阶段与里程碑!$B:$E,4,FALSE),"")</f>
        <v/>
      </c>
      <c r="AA1554" t="e">
        <f>VLOOKUP(F1554,内部通讯录!$B:$F,5,FALSE)</f>
        <v>#N/A</v>
      </c>
      <c r="AB1554" t="str">
        <f>IFERROR(VLOOKUP($AA1554,项目参数!$I$14:$J$21,2,FALSE),"")</f>
        <v/>
      </c>
    </row>
    <row r="1555" spans="1:28">
      <c r="A1555" s="8"/>
      <c r="B1555" s="8"/>
      <c r="C1555" s="8"/>
      <c r="D1555" s="8"/>
      <c r="E1555" s="8"/>
      <c r="F1555" s="8"/>
      <c r="G1555" s="8"/>
      <c r="H1555" s="116"/>
      <c r="I1555" s="40"/>
      <c r="J1555" s="120" t="str">
        <f>IF(AND($H1555&gt;0,$I1555&lt;&gt;"",$I1555&gt;40000),IFERROR(WORKDAY.INTL($I1555,INT(($H1555+项目参数!$J$29-1)/项目参数!$J$29)-1,1,项目参数!$B$2:$B$200),WORKDAY($I1555,INT(($H1555+项目参数!$J$29-1)/项目参数!$J$29)-1,1)),"")</f>
        <v/>
      </c>
      <c r="K1555" s="121" t="str">
        <f>IF(AND($L1555&lt;&gt;"",$L1555&gt;40000,$M1555&lt;&gt;"",$M1555&gt;40000),(1+IFERROR(NETWORKDAYS.INTL($L1555,$M1555,1,项目参数!$B$2:$B$200),NETWORKDAYS($L1555,$M1555,1)))*项目参数!$J$29,"")</f>
        <v/>
      </c>
      <c r="L1555" s="40"/>
      <c r="M1555" s="40"/>
      <c r="N1555" s="58"/>
      <c r="O1555" s="61"/>
      <c r="W1555" s="98" t="b">
        <f t="shared" si="24"/>
        <v>0</v>
      </c>
      <c r="Y1555" s="32" t="str">
        <f>IF($W1555,VLOOKUP($B1555,项目阶段与里程碑!$B:$E,3,FALSE),"")</f>
        <v/>
      </c>
      <c r="Z1555" s="32" t="str">
        <f>IF($W1555,VLOOKUP($B1555,项目阶段与里程碑!$B:$E,4,FALSE),"")</f>
        <v/>
      </c>
      <c r="AA1555" t="e">
        <f>VLOOKUP(F1555,内部通讯录!$B:$F,5,FALSE)</f>
        <v>#N/A</v>
      </c>
      <c r="AB1555" t="str">
        <f>IFERROR(VLOOKUP($AA1555,项目参数!$I$14:$J$21,2,FALSE),"")</f>
        <v/>
      </c>
    </row>
    <row r="1556" spans="1:28">
      <c r="A1556" s="8"/>
      <c r="B1556" s="8"/>
      <c r="C1556" s="8"/>
      <c r="D1556" s="8"/>
      <c r="E1556" s="8"/>
      <c r="F1556" s="8"/>
      <c r="G1556" s="8"/>
      <c r="H1556" s="116"/>
      <c r="I1556" s="40"/>
      <c r="J1556" s="120" t="str">
        <f>IF(AND($H1556&gt;0,$I1556&lt;&gt;"",$I1556&gt;40000),IFERROR(WORKDAY.INTL($I1556,INT(($H1556+项目参数!$J$29-1)/项目参数!$J$29)-1,1,项目参数!$B$2:$B$200),WORKDAY($I1556,INT(($H1556+项目参数!$J$29-1)/项目参数!$J$29)-1,1)),"")</f>
        <v/>
      </c>
      <c r="K1556" s="121" t="str">
        <f>IF(AND($L1556&lt;&gt;"",$L1556&gt;40000,$M1556&lt;&gt;"",$M1556&gt;40000),(1+IFERROR(NETWORKDAYS.INTL($L1556,$M1556,1,项目参数!$B$2:$B$200),NETWORKDAYS($L1556,$M1556,1)))*项目参数!$J$29,"")</f>
        <v/>
      </c>
      <c r="L1556" s="40"/>
      <c r="M1556" s="40"/>
      <c r="N1556" s="58"/>
      <c r="O1556" s="61"/>
      <c r="W1556" s="98" t="b">
        <f t="shared" si="24"/>
        <v>0</v>
      </c>
      <c r="Y1556" s="32" t="str">
        <f>IF($W1556,VLOOKUP($B1556,项目阶段与里程碑!$B:$E,3,FALSE),"")</f>
        <v/>
      </c>
      <c r="Z1556" s="32" t="str">
        <f>IF($W1556,VLOOKUP($B1556,项目阶段与里程碑!$B:$E,4,FALSE),"")</f>
        <v/>
      </c>
      <c r="AA1556" t="e">
        <f>VLOOKUP(F1556,内部通讯录!$B:$F,5,FALSE)</f>
        <v>#N/A</v>
      </c>
      <c r="AB1556" t="str">
        <f>IFERROR(VLOOKUP($AA1556,项目参数!$I$14:$J$21,2,FALSE),"")</f>
        <v/>
      </c>
    </row>
    <row r="1557" spans="1:28">
      <c r="A1557" s="8"/>
      <c r="B1557" s="8"/>
      <c r="C1557" s="8"/>
      <c r="D1557" s="8"/>
      <c r="E1557" s="8"/>
      <c r="F1557" s="8"/>
      <c r="G1557" s="8"/>
      <c r="H1557" s="116"/>
      <c r="I1557" s="40"/>
      <c r="J1557" s="120" t="str">
        <f>IF(AND($H1557&gt;0,$I1557&lt;&gt;"",$I1557&gt;40000),IFERROR(WORKDAY.INTL($I1557,INT(($H1557+项目参数!$J$29-1)/项目参数!$J$29)-1,1,项目参数!$B$2:$B$200),WORKDAY($I1557,INT(($H1557+项目参数!$J$29-1)/项目参数!$J$29)-1,1)),"")</f>
        <v/>
      </c>
      <c r="K1557" s="121" t="str">
        <f>IF(AND($L1557&lt;&gt;"",$L1557&gt;40000,$M1557&lt;&gt;"",$M1557&gt;40000),(1+IFERROR(NETWORKDAYS.INTL($L1557,$M1557,1,项目参数!$B$2:$B$200),NETWORKDAYS($L1557,$M1557,1)))*项目参数!$J$29,"")</f>
        <v/>
      </c>
      <c r="L1557" s="40"/>
      <c r="M1557" s="40"/>
      <c r="N1557" s="58"/>
      <c r="O1557" s="61"/>
      <c r="W1557" s="98" t="b">
        <f t="shared" si="24"/>
        <v>0</v>
      </c>
      <c r="Y1557" s="32" t="str">
        <f>IF($W1557,VLOOKUP($B1557,项目阶段与里程碑!$B:$E,3,FALSE),"")</f>
        <v/>
      </c>
      <c r="Z1557" s="32" t="str">
        <f>IF($W1557,VLOOKUP($B1557,项目阶段与里程碑!$B:$E,4,FALSE),"")</f>
        <v/>
      </c>
      <c r="AA1557" t="e">
        <f>VLOOKUP(F1557,内部通讯录!$B:$F,5,FALSE)</f>
        <v>#N/A</v>
      </c>
      <c r="AB1557" t="str">
        <f>IFERROR(VLOOKUP($AA1557,项目参数!$I$14:$J$21,2,FALSE),"")</f>
        <v/>
      </c>
    </row>
    <row r="1558" spans="1:28">
      <c r="A1558" s="8"/>
      <c r="B1558" s="8"/>
      <c r="C1558" s="8"/>
      <c r="D1558" s="8"/>
      <c r="E1558" s="8"/>
      <c r="F1558" s="8"/>
      <c r="G1558" s="8"/>
      <c r="H1558" s="116"/>
      <c r="I1558" s="40"/>
      <c r="J1558" s="120" t="str">
        <f>IF(AND($H1558&gt;0,$I1558&lt;&gt;"",$I1558&gt;40000),IFERROR(WORKDAY.INTL($I1558,INT(($H1558+项目参数!$J$29-1)/项目参数!$J$29)-1,1,项目参数!$B$2:$B$200),WORKDAY($I1558,INT(($H1558+项目参数!$J$29-1)/项目参数!$J$29)-1,1)),"")</f>
        <v/>
      </c>
      <c r="K1558" s="121" t="str">
        <f>IF(AND($L1558&lt;&gt;"",$L1558&gt;40000,$M1558&lt;&gt;"",$M1558&gt;40000),(1+IFERROR(NETWORKDAYS.INTL($L1558,$M1558,1,项目参数!$B$2:$B$200),NETWORKDAYS($L1558,$M1558,1)))*项目参数!$J$29,"")</f>
        <v/>
      </c>
      <c r="L1558" s="40"/>
      <c r="M1558" s="40"/>
      <c r="N1558" s="58"/>
      <c r="O1558" s="61"/>
      <c r="W1558" s="98" t="b">
        <f t="shared" si="24"/>
        <v>0</v>
      </c>
      <c r="Y1558" s="32" t="str">
        <f>IF($W1558,VLOOKUP($B1558,项目阶段与里程碑!$B:$E,3,FALSE),"")</f>
        <v/>
      </c>
      <c r="Z1558" s="32" t="str">
        <f>IF($W1558,VLOOKUP($B1558,项目阶段与里程碑!$B:$E,4,FALSE),"")</f>
        <v/>
      </c>
      <c r="AA1558" t="e">
        <f>VLOOKUP(F1558,内部通讯录!$B:$F,5,FALSE)</f>
        <v>#N/A</v>
      </c>
      <c r="AB1558" t="str">
        <f>IFERROR(VLOOKUP($AA1558,项目参数!$I$14:$J$21,2,FALSE),"")</f>
        <v/>
      </c>
    </row>
    <row r="1559" spans="1:28">
      <c r="A1559" s="8"/>
      <c r="B1559" s="8"/>
      <c r="C1559" s="8"/>
      <c r="D1559" s="8"/>
      <c r="E1559" s="8"/>
      <c r="F1559" s="8"/>
      <c r="G1559" s="8"/>
      <c r="H1559" s="116"/>
      <c r="I1559" s="40"/>
      <c r="J1559" s="120" t="str">
        <f>IF(AND($H1559&gt;0,$I1559&lt;&gt;"",$I1559&gt;40000),IFERROR(WORKDAY.INTL($I1559,INT(($H1559+项目参数!$J$29-1)/项目参数!$J$29)-1,1,项目参数!$B$2:$B$200),WORKDAY($I1559,INT(($H1559+项目参数!$J$29-1)/项目参数!$J$29)-1,1)),"")</f>
        <v/>
      </c>
      <c r="K1559" s="121" t="str">
        <f>IF(AND($L1559&lt;&gt;"",$L1559&gt;40000,$M1559&lt;&gt;"",$M1559&gt;40000),(1+IFERROR(NETWORKDAYS.INTL($L1559,$M1559,1,项目参数!$B$2:$B$200),NETWORKDAYS($L1559,$M1559,1)))*项目参数!$J$29,"")</f>
        <v/>
      </c>
      <c r="L1559" s="40"/>
      <c r="M1559" s="40"/>
      <c r="N1559" s="58"/>
      <c r="O1559" s="61"/>
      <c r="W1559" s="98" t="b">
        <f t="shared" si="24"/>
        <v>0</v>
      </c>
      <c r="Y1559" s="32" t="str">
        <f>IF($W1559,VLOOKUP($B1559,项目阶段与里程碑!$B:$E,3,FALSE),"")</f>
        <v/>
      </c>
      <c r="Z1559" s="32" t="str">
        <f>IF($W1559,VLOOKUP($B1559,项目阶段与里程碑!$B:$E,4,FALSE),"")</f>
        <v/>
      </c>
      <c r="AA1559" t="e">
        <f>VLOOKUP(F1559,内部通讯录!$B:$F,5,FALSE)</f>
        <v>#N/A</v>
      </c>
      <c r="AB1559" t="str">
        <f>IFERROR(VLOOKUP($AA1559,项目参数!$I$14:$J$21,2,FALSE),"")</f>
        <v/>
      </c>
    </row>
    <row r="1560" spans="1:28">
      <c r="A1560" s="8"/>
      <c r="B1560" s="8"/>
      <c r="C1560" s="8"/>
      <c r="D1560" s="8"/>
      <c r="E1560" s="8"/>
      <c r="F1560" s="8"/>
      <c r="G1560" s="8"/>
      <c r="H1560" s="116"/>
      <c r="I1560" s="40"/>
      <c r="J1560" s="120" t="str">
        <f>IF(AND($H1560&gt;0,$I1560&lt;&gt;"",$I1560&gt;40000),IFERROR(WORKDAY.INTL($I1560,INT(($H1560+项目参数!$J$29-1)/项目参数!$J$29)-1,1,项目参数!$B$2:$B$200),WORKDAY($I1560,INT(($H1560+项目参数!$J$29-1)/项目参数!$J$29)-1,1)),"")</f>
        <v/>
      </c>
      <c r="K1560" s="121" t="str">
        <f>IF(AND($L1560&lt;&gt;"",$L1560&gt;40000,$M1560&lt;&gt;"",$M1560&gt;40000),(1+IFERROR(NETWORKDAYS.INTL($L1560,$M1560,1,项目参数!$B$2:$B$200),NETWORKDAYS($L1560,$M1560,1)))*项目参数!$J$29,"")</f>
        <v/>
      </c>
      <c r="L1560" s="40"/>
      <c r="M1560" s="40"/>
      <c r="N1560" s="58"/>
      <c r="O1560" s="61"/>
      <c r="W1560" s="98" t="b">
        <f t="shared" si="24"/>
        <v>0</v>
      </c>
      <c r="Y1560" s="32" t="str">
        <f>IF($W1560,VLOOKUP($B1560,项目阶段与里程碑!$B:$E,3,FALSE),"")</f>
        <v/>
      </c>
      <c r="Z1560" s="32" t="str">
        <f>IF($W1560,VLOOKUP($B1560,项目阶段与里程碑!$B:$E,4,FALSE),"")</f>
        <v/>
      </c>
      <c r="AA1560" t="e">
        <f>VLOOKUP(F1560,内部通讯录!$B:$F,5,FALSE)</f>
        <v>#N/A</v>
      </c>
      <c r="AB1560" t="str">
        <f>IFERROR(VLOOKUP($AA1560,项目参数!$I$14:$J$21,2,FALSE),"")</f>
        <v/>
      </c>
    </row>
    <row r="1561" spans="1:28">
      <c r="A1561" s="8"/>
      <c r="B1561" s="8"/>
      <c r="C1561" s="8"/>
      <c r="D1561" s="8"/>
      <c r="E1561" s="8"/>
      <c r="F1561" s="8"/>
      <c r="G1561" s="8"/>
      <c r="H1561" s="116"/>
      <c r="I1561" s="40"/>
      <c r="J1561" s="120" t="str">
        <f>IF(AND($H1561&gt;0,$I1561&lt;&gt;"",$I1561&gt;40000),IFERROR(WORKDAY.INTL($I1561,INT(($H1561+项目参数!$J$29-1)/项目参数!$J$29)-1,1,项目参数!$B$2:$B$200),WORKDAY($I1561,INT(($H1561+项目参数!$J$29-1)/项目参数!$J$29)-1,1)),"")</f>
        <v/>
      </c>
      <c r="K1561" s="121" t="str">
        <f>IF(AND($L1561&lt;&gt;"",$L1561&gt;40000,$M1561&lt;&gt;"",$M1561&gt;40000),(1+IFERROR(NETWORKDAYS.INTL($L1561,$M1561,1,项目参数!$B$2:$B$200),NETWORKDAYS($L1561,$M1561,1)))*项目参数!$J$29,"")</f>
        <v/>
      </c>
      <c r="L1561" s="40"/>
      <c r="M1561" s="40"/>
      <c r="N1561" s="58"/>
      <c r="O1561" s="61"/>
      <c r="W1561" s="98" t="b">
        <f t="shared" si="24"/>
        <v>0</v>
      </c>
      <c r="Y1561" s="32" t="str">
        <f>IF($W1561,VLOOKUP($B1561,项目阶段与里程碑!$B:$E,3,FALSE),"")</f>
        <v/>
      </c>
      <c r="Z1561" s="32" t="str">
        <f>IF($W1561,VLOOKUP($B1561,项目阶段与里程碑!$B:$E,4,FALSE),"")</f>
        <v/>
      </c>
      <c r="AA1561" t="e">
        <f>VLOOKUP(F1561,内部通讯录!$B:$F,5,FALSE)</f>
        <v>#N/A</v>
      </c>
      <c r="AB1561" t="str">
        <f>IFERROR(VLOOKUP($AA1561,项目参数!$I$14:$J$21,2,FALSE),"")</f>
        <v/>
      </c>
    </row>
    <row r="1562" spans="1:28">
      <c r="A1562" s="8"/>
      <c r="B1562" s="8"/>
      <c r="C1562" s="8"/>
      <c r="D1562" s="8"/>
      <c r="E1562" s="8"/>
      <c r="F1562" s="8"/>
      <c r="G1562" s="8"/>
      <c r="H1562" s="116"/>
      <c r="I1562" s="40"/>
      <c r="J1562" s="120" t="str">
        <f>IF(AND($H1562&gt;0,$I1562&lt;&gt;"",$I1562&gt;40000),IFERROR(WORKDAY.INTL($I1562,INT(($H1562+项目参数!$J$29-1)/项目参数!$J$29)-1,1,项目参数!$B$2:$B$200),WORKDAY($I1562,INT(($H1562+项目参数!$J$29-1)/项目参数!$J$29)-1,1)),"")</f>
        <v/>
      </c>
      <c r="K1562" s="121" t="str">
        <f>IF(AND($L1562&lt;&gt;"",$L1562&gt;40000,$M1562&lt;&gt;"",$M1562&gt;40000),(1+IFERROR(NETWORKDAYS.INTL($L1562,$M1562,1,项目参数!$B$2:$B$200),NETWORKDAYS($L1562,$M1562,1)))*项目参数!$J$29,"")</f>
        <v/>
      </c>
      <c r="L1562" s="40"/>
      <c r="M1562" s="40"/>
      <c r="N1562" s="58"/>
      <c r="O1562" s="61"/>
      <c r="W1562" s="98" t="b">
        <f t="shared" si="24"/>
        <v>0</v>
      </c>
      <c r="Y1562" s="32" t="str">
        <f>IF($W1562,VLOOKUP($B1562,项目阶段与里程碑!$B:$E,3,FALSE),"")</f>
        <v/>
      </c>
      <c r="Z1562" s="32" t="str">
        <f>IF($W1562,VLOOKUP($B1562,项目阶段与里程碑!$B:$E,4,FALSE),"")</f>
        <v/>
      </c>
      <c r="AA1562" t="e">
        <f>VLOOKUP(F1562,内部通讯录!$B:$F,5,FALSE)</f>
        <v>#N/A</v>
      </c>
      <c r="AB1562" t="str">
        <f>IFERROR(VLOOKUP($AA1562,项目参数!$I$14:$J$21,2,FALSE),"")</f>
        <v/>
      </c>
    </row>
    <row r="1563" spans="1:28">
      <c r="A1563" s="8"/>
      <c r="B1563" s="8"/>
      <c r="C1563" s="8"/>
      <c r="D1563" s="8"/>
      <c r="E1563" s="8"/>
      <c r="F1563" s="8"/>
      <c r="G1563" s="8"/>
      <c r="H1563" s="116"/>
      <c r="I1563" s="40"/>
      <c r="J1563" s="120" t="str">
        <f>IF(AND($H1563&gt;0,$I1563&lt;&gt;"",$I1563&gt;40000),IFERROR(WORKDAY.INTL($I1563,INT(($H1563+项目参数!$J$29-1)/项目参数!$J$29)-1,1,项目参数!$B$2:$B$200),WORKDAY($I1563,INT(($H1563+项目参数!$J$29-1)/项目参数!$J$29)-1,1)),"")</f>
        <v/>
      </c>
      <c r="K1563" s="121" t="str">
        <f>IF(AND($L1563&lt;&gt;"",$L1563&gt;40000,$M1563&lt;&gt;"",$M1563&gt;40000),(1+IFERROR(NETWORKDAYS.INTL($L1563,$M1563,1,项目参数!$B$2:$B$200),NETWORKDAYS($L1563,$M1563,1)))*项目参数!$J$29,"")</f>
        <v/>
      </c>
      <c r="L1563" s="40"/>
      <c r="M1563" s="40"/>
      <c r="N1563" s="58"/>
      <c r="O1563" s="61"/>
      <c r="W1563" s="98" t="b">
        <f t="shared" si="24"/>
        <v>0</v>
      </c>
      <c r="Y1563" s="32" t="str">
        <f>IF($W1563,VLOOKUP($B1563,项目阶段与里程碑!$B:$E,3,FALSE),"")</f>
        <v/>
      </c>
      <c r="Z1563" s="32" t="str">
        <f>IF($W1563,VLOOKUP($B1563,项目阶段与里程碑!$B:$E,4,FALSE),"")</f>
        <v/>
      </c>
      <c r="AA1563" t="e">
        <f>VLOOKUP(F1563,内部通讯录!$B:$F,5,FALSE)</f>
        <v>#N/A</v>
      </c>
      <c r="AB1563" t="str">
        <f>IFERROR(VLOOKUP($AA1563,项目参数!$I$14:$J$21,2,FALSE),"")</f>
        <v/>
      </c>
    </row>
    <row r="1564" spans="1:28">
      <c r="A1564" s="8"/>
      <c r="B1564" s="8"/>
      <c r="C1564" s="8"/>
      <c r="D1564" s="8"/>
      <c r="E1564" s="8"/>
      <c r="F1564" s="8"/>
      <c r="G1564" s="8"/>
      <c r="H1564" s="116"/>
      <c r="I1564" s="40"/>
      <c r="J1564" s="120" t="str">
        <f>IF(AND($H1564&gt;0,$I1564&lt;&gt;"",$I1564&gt;40000),IFERROR(WORKDAY.INTL($I1564,INT(($H1564+项目参数!$J$29-1)/项目参数!$J$29)-1,1,项目参数!$B$2:$B$200),WORKDAY($I1564,INT(($H1564+项目参数!$J$29-1)/项目参数!$J$29)-1,1)),"")</f>
        <v/>
      </c>
      <c r="K1564" s="121" t="str">
        <f>IF(AND($L1564&lt;&gt;"",$L1564&gt;40000,$M1564&lt;&gt;"",$M1564&gt;40000),(1+IFERROR(NETWORKDAYS.INTL($L1564,$M1564,1,项目参数!$B$2:$B$200),NETWORKDAYS($L1564,$M1564,1)))*项目参数!$J$29,"")</f>
        <v/>
      </c>
      <c r="L1564" s="40"/>
      <c r="M1564" s="40"/>
      <c r="N1564" s="58"/>
      <c r="O1564" s="61"/>
      <c r="W1564" s="98" t="b">
        <f t="shared" si="24"/>
        <v>0</v>
      </c>
      <c r="Y1564" s="32" t="str">
        <f>IF($W1564,VLOOKUP($B1564,项目阶段与里程碑!$B:$E,3,FALSE),"")</f>
        <v/>
      </c>
      <c r="Z1564" s="32" t="str">
        <f>IF($W1564,VLOOKUP($B1564,项目阶段与里程碑!$B:$E,4,FALSE),"")</f>
        <v/>
      </c>
      <c r="AA1564" t="e">
        <f>VLOOKUP(F1564,内部通讯录!$B:$F,5,FALSE)</f>
        <v>#N/A</v>
      </c>
      <c r="AB1564" t="str">
        <f>IFERROR(VLOOKUP($AA1564,项目参数!$I$14:$J$21,2,FALSE),"")</f>
        <v/>
      </c>
    </row>
    <row r="1565" spans="1:28">
      <c r="A1565" s="8"/>
      <c r="B1565" s="8"/>
      <c r="C1565" s="8"/>
      <c r="D1565" s="8"/>
      <c r="E1565" s="8"/>
      <c r="F1565" s="8"/>
      <c r="G1565" s="8"/>
      <c r="H1565" s="116"/>
      <c r="I1565" s="40"/>
      <c r="J1565" s="120" t="str">
        <f>IF(AND($H1565&gt;0,$I1565&lt;&gt;"",$I1565&gt;40000),IFERROR(WORKDAY.INTL($I1565,INT(($H1565+项目参数!$J$29-1)/项目参数!$J$29)-1,1,项目参数!$B$2:$B$200),WORKDAY($I1565,INT(($H1565+项目参数!$J$29-1)/项目参数!$J$29)-1,1)),"")</f>
        <v/>
      </c>
      <c r="K1565" s="121" t="str">
        <f>IF(AND($L1565&lt;&gt;"",$L1565&gt;40000,$M1565&lt;&gt;"",$M1565&gt;40000),(1+IFERROR(NETWORKDAYS.INTL($L1565,$M1565,1,项目参数!$B$2:$B$200),NETWORKDAYS($L1565,$M1565,1)))*项目参数!$J$29,"")</f>
        <v/>
      </c>
      <c r="L1565" s="40"/>
      <c r="M1565" s="40"/>
      <c r="N1565" s="58"/>
      <c r="O1565" s="61"/>
      <c r="W1565" s="98" t="b">
        <f t="shared" si="24"/>
        <v>0</v>
      </c>
      <c r="Y1565" s="32" t="str">
        <f>IF($W1565,VLOOKUP($B1565,项目阶段与里程碑!$B:$E,3,FALSE),"")</f>
        <v/>
      </c>
      <c r="Z1565" s="32" t="str">
        <f>IF($W1565,VLOOKUP($B1565,项目阶段与里程碑!$B:$E,4,FALSE),"")</f>
        <v/>
      </c>
      <c r="AA1565" t="e">
        <f>VLOOKUP(F1565,内部通讯录!$B:$F,5,FALSE)</f>
        <v>#N/A</v>
      </c>
      <c r="AB1565" t="str">
        <f>IFERROR(VLOOKUP($AA1565,项目参数!$I$14:$J$21,2,FALSE),"")</f>
        <v/>
      </c>
    </row>
    <row r="1566" spans="1:28">
      <c r="A1566" s="8"/>
      <c r="B1566" s="8"/>
      <c r="C1566" s="8"/>
      <c r="D1566" s="8"/>
      <c r="E1566" s="8"/>
      <c r="F1566" s="8"/>
      <c r="G1566" s="8"/>
      <c r="H1566" s="116"/>
      <c r="I1566" s="40"/>
      <c r="J1566" s="120" t="str">
        <f>IF(AND($H1566&gt;0,$I1566&lt;&gt;"",$I1566&gt;40000),IFERROR(WORKDAY.INTL($I1566,INT(($H1566+项目参数!$J$29-1)/项目参数!$J$29)-1,1,项目参数!$B$2:$B$200),WORKDAY($I1566,INT(($H1566+项目参数!$J$29-1)/项目参数!$J$29)-1,1)),"")</f>
        <v/>
      </c>
      <c r="K1566" s="121" t="str">
        <f>IF(AND($L1566&lt;&gt;"",$L1566&gt;40000,$M1566&lt;&gt;"",$M1566&gt;40000),(1+IFERROR(NETWORKDAYS.INTL($L1566,$M1566,1,项目参数!$B$2:$B$200),NETWORKDAYS($L1566,$M1566,1)))*项目参数!$J$29,"")</f>
        <v/>
      </c>
      <c r="L1566" s="40"/>
      <c r="M1566" s="40"/>
      <c r="N1566" s="58"/>
      <c r="O1566" s="61"/>
      <c r="W1566" s="98" t="b">
        <f t="shared" si="24"/>
        <v>0</v>
      </c>
      <c r="Y1566" s="32" t="str">
        <f>IF($W1566,VLOOKUP($B1566,项目阶段与里程碑!$B:$E,3,FALSE),"")</f>
        <v/>
      </c>
      <c r="Z1566" s="32" t="str">
        <f>IF($W1566,VLOOKUP($B1566,项目阶段与里程碑!$B:$E,4,FALSE),"")</f>
        <v/>
      </c>
      <c r="AA1566" t="e">
        <f>VLOOKUP(F1566,内部通讯录!$B:$F,5,FALSE)</f>
        <v>#N/A</v>
      </c>
      <c r="AB1566" t="str">
        <f>IFERROR(VLOOKUP($AA1566,项目参数!$I$14:$J$21,2,FALSE),"")</f>
        <v/>
      </c>
    </row>
    <row r="1567" spans="1:28">
      <c r="A1567" s="8"/>
      <c r="B1567" s="8"/>
      <c r="C1567" s="8"/>
      <c r="D1567" s="8"/>
      <c r="E1567" s="8"/>
      <c r="F1567" s="8"/>
      <c r="G1567" s="8"/>
      <c r="H1567" s="116"/>
      <c r="I1567" s="40"/>
      <c r="J1567" s="120" t="str">
        <f>IF(AND($H1567&gt;0,$I1567&lt;&gt;"",$I1567&gt;40000),IFERROR(WORKDAY.INTL($I1567,INT(($H1567+项目参数!$J$29-1)/项目参数!$J$29)-1,1,项目参数!$B$2:$B$200),WORKDAY($I1567,INT(($H1567+项目参数!$J$29-1)/项目参数!$J$29)-1,1)),"")</f>
        <v/>
      </c>
      <c r="K1567" s="121" t="str">
        <f>IF(AND($L1567&lt;&gt;"",$L1567&gt;40000,$M1567&lt;&gt;"",$M1567&gt;40000),(1+IFERROR(NETWORKDAYS.INTL($L1567,$M1567,1,项目参数!$B$2:$B$200),NETWORKDAYS($L1567,$M1567,1)))*项目参数!$J$29,"")</f>
        <v/>
      </c>
      <c r="L1567" s="40"/>
      <c r="M1567" s="40"/>
      <c r="N1567" s="58"/>
      <c r="O1567" s="61"/>
      <c r="W1567" s="98" t="b">
        <f t="shared" si="24"/>
        <v>0</v>
      </c>
      <c r="Y1567" s="32" t="str">
        <f>IF($W1567,VLOOKUP($B1567,项目阶段与里程碑!$B:$E,3,FALSE),"")</f>
        <v/>
      </c>
      <c r="Z1567" s="32" t="str">
        <f>IF($W1567,VLOOKUP($B1567,项目阶段与里程碑!$B:$E,4,FALSE),"")</f>
        <v/>
      </c>
      <c r="AA1567" t="e">
        <f>VLOOKUP(F1567,内部通讯录!$B:$F,5,FALSE)</f>
        <v>#N/A</v>
      </c>
      <c r="AB1567" t="str">
        <f>IFERROR(VLOOKUP($AA1567,项目参数!$I$14:$J$21,2,FALSE),"")</f>
        <v/>
      </c>
    </row>
    <row r="1568" spans="1:28">
      <c r="A1568" s="8"/>
      <c r="B1568" s="8"/>
      <c r="C1568" s="8"/>
      <c r="D1568" s="8"/>
      <c r="E1568" s="8"/>
      <c r="F1568" s="8"/>
      <c r="G1568" s="8"/>
      <c r="H1568" s="116"/>
      <c r="I1568" s="40"/>
      <c r="J1568" s="120" t="str">
        <f>IF(AND($H1568&gt;0,$I1568&lt;&gt;"",$I1568&gt;40000),IFERROR(WORKDAY.INTL($I1568,INT(($H1568+项目参数!$J$29-1)/项目参数!$J$29)-1,1,项目参数!$B$2:$B$200),WORKDAY($I1568,INT(($H1568+项目参数!$J$29-1)/项目参数!$J$29)-1,1)),"")</f>
        <v/>
      </c>
      <c r="K1568" s="121" t="str">
        <f>IF(AND($L1568&lt;&gt;"",$L1568&gt;40000,$M1568&lt;&gt;"",$M1568&gt;40000),(1+IFERROR(NETWORKDAYS.INTL($L1568,$M1568,1,项目参数!$B$2:$B$200),NETWORKDAYS($L1568,$M1568,1)))*项目参数!$J$29,"")</f>
        <v/>
      </c>
      <c r="L1568" s="40"/>
      <c r="M1568" s="40"/>
      <c r="N1568" s="58"/>
      <c r="O1568" s="61"/>
      <c r="W1568" s="98" t="b">
        <f t="shared" si="24"/>
        <v>0</v>
      </c>
      <c r="Y1568" s="32" t="str">
        <f>IF($W1568,VLOOKUP($B1568,项目阶段与里程碑!$B:$E,3,FALSE),"")</f>
        <v/>
      </c>
      <c r="Z1568" s="32" t="str">
        <f>IF($W1568,VLOOKUP($B1568,项目阶段与里程碑!$B:$E,4,FALSE),"")</f>
        <v/>
      </c>
      <c r="AA1568" t="e">
        <f>VLOOKUP(F1568,内部通讯录!$B:$F,5,FALSE)</f>
        <v>#N/A</v>
      </c>
      <c r="AB1568" t="str">
        <f>IFERROR(VLOOKUP($AA1568,项目参数!$I$14:$J$21,2,FALSE),"")</f>
        <v/>
      </c>
    </row>
    <row r="1569" spans="1:28">
      <c r="A1569" s="8"/>
      <c r="B1569" s="8"/>
      <c r="C1569" s="8"/>
      <c r="D1569" s="8"/>
      <c r="E1569" s="8"/>
      <c r="F1569" s="8"/>
      <c r="G1569" s="8"/>
      <c r="H1569" s="116"/>
      <c r="I1569" s="40"/>
      <c r="J1569" s="120" t="str">
        <f>IF(AND($H1569&gt;0,$I1569&lt;&gt;"",$I1569&gt;40000),IFERROR(WORKDAY.INTL($I1569,INT(($H1569+项目参数!$J$29-1)/项目参数!$J$29)-1,1,项目参数!$B$2:$B$200),WORKDAY($I1569,INT(($H1569+项目参数!$J$29-1)/项目参数!$J$29)-1,1)),"")</f>
        <v/>
      </c>
      <c r="K1569" s="121" t="str">
        <f>IF(AND($L1569&lt;&gt;"",$L1569&gt;40000,$M1569&lt;&gt;"",$M1569&gt;40000),(1+IFERROR(NETWORKDAYS.INTL($L1569,$M1569,1,项目参数!$B$2:$B$200),NETWORKDAYS($L1569,$M1569,1)))*项目参数!$J$29,"")</f>
        <v/>
      </c>
      <c r="L1569" s="40"/>
      <c r="M1569" s="40"/>
      <c r="N1569" s="58"/>
      <c r="O1569" s="61"/>
      <c r="W1569" s="98" t="b">
        <f t="shared" si="24"/>
        <v>0</v>
      </c>
      <c r="Y1569" s="32" t="str">
        <f>IF($W1569,VLOOKUP($B1569,项目阶段与里程碑!$B:$E,3,FALSE),"")</f>
        <v/>
      </c>
      <c r="Z1569" s="32" t="str">
        <f>IF($W1569,VLOOKUP($B1569,项目阶段与里程碑!$B:$E,4,FALSE),"")</f>
        <v/>
      </c>
      <c r="AA1569" t="e">
        <f>VLOOKUP(F1569,内部通讯录!$B:$F,5,FALSE)</f>
        <v>#N/A</v>
      </c>
      <c r="AB1569" t="str">
        <f>IFERROR(VLOOKUP($AA1569,项目参数!$I$14:$J$21,2,FALSE),"")</f>
        <v/>
      </c>
    </row>
    <row r="1570" spans="1:28">
      <c r="A1570" s="8"/>
      <c r="B1570" s="8"/>
      <c r="C1570" s="8"/>
      <c r="D1570" s="8"/>
      <c r="E1570" s="8"/>
      <c r="F1570" s="8"/>
      <c r="G1570" s="8"/>
      <c r="H1570" s="116"/>
      <c r="I1570" s="40"/>
      <c r="J1570" s="120" t="str">
        <f>IF(AND($H1570&gt;0,$I1570&lt;&gt;"",$I1570&gt;40000),IFERROR(WORKDAY.INTL($I1570,INT(($H1570+项目参数!$J$29-1)/项目参数!$J$29)-1,1,项目参数!$B$2:$B$200),WORKDAY($I1570,INT(($H1570+项目参数!$J$29-1)/项目参数!$J$29)-1,1)),"")</f>
        <v/>
      </c>
      <c r="K1570" s="121" t="str">
        <f>IF(AND($L1570&lt;&gt;"",$L1570&gt;40000,$M1570&lt;&gt;"",$M1570&gt;40000),(1+IFERROR(NETWORKDAYS.INTL($L1570,$M1570,1,项目参数!$B$2:$B$200),NETWORKDAYS($L1570,$M1570,1)))*项目参数!$J$29,"")</f>
        <v/>
      </c>
      <c r="L1570" s="40"/>
      <c r="M1570" s="40"/>
      <c r="N1570" s="58"/>
      <c r="O1570" s="61"/>
      <c r="W1570" s="98" t="b">
        <f t="shared" si="24"/>
        <v>0</v>
      </c>
      <c r="Y1570" s="32" t="str">
        <f>IF($W1570,VLOOKUP($B1570,项目阶段与里程碑!$B:$E,3,FALSE),"")</f>
        <v/>
      </c>
      <c r="Z1570" s="32" t="str">
        <f>IF($W1570,VLOOKUP($B1570,项目阶段与里程碑!$B:$E,4,FALSE),"")</f>
        <v/>
      </c>
      <c r="AA1570" t="e">
        <f>VLOOKUP(F1570,内部通讯录!$B:$F,5,FALSE)</f>
        <v>#N/A</v>
      </c>
      <c r="AB1570" t="str">
        <f>IFERROR(VLOOKUP($AA1570,项目参数!$I$14:$J$21,2,FALSE),"")</f>
        <v/>
      </c>
    </row>
    <row r="1571" spans="1:28">
      <c r="A1571" s="8"/>
      <c r="B1571" s="8"/>
      <c r="C1571" s="8"/>
      <c r="D1571" s="8"/>
      <c r="E1571" s="8"/>
      <c r="F1571" s="8"/>
      <c r="G1571" s="8"/>
      <c r="H1571" s="116"/>
      <c r="I1571" s="40"/>
      <c r="J1571" s="120" t="str">
        <f>IF(AND($H1571&gt;0,$I1571&lt;&gt;"",$I1571&gt;40000),IFERROR(WORKDAY.INTL($I1571,INT(($H1571+项目参数!$J$29-1)/项目参数!$J$29)-1,1,项目参数!$B$2:$B$200),WORKDAY($I1571,INT(($H1571+项目参数!$J$29-1)/项目参数!$J$29)-1,1)),"")</f>
        <v/>
      </c>
      <c r="K1571" s="121" t="str">
        <f>IF(AND($L1571&lt;&gt;"",$L1571&gt;40000,$M1571&lt;&gt;"",$M1571&gt;40000),(1+IFERROR(NETWORKDAYS.INTL($L1571,$M1571,1,项目参数!$B$2:$B$200),NETWORKDAYS($L1571,$M1571,1)))*项目参数!$J$29,"")</f>
        <v/>
      </c>
      <c r="L1571" s="40"/>
      <c r="M1571" s="40"/>
      <c r="N1571" s="58"/>
      <c r="O1571" s="61"/>
      <c r="W1571" s="98" t="b">
        <f t="shared" si="24"/>
        <v>0</v>
      </c>
      <c r="Y1571" s="32" t="str">
        <f>IF($W1571,VLOOKUP($B1571,项目阶段与里程碑!$B:$E,3,FALSE),"")</f>
        <v/>
      </c>
      <c r="Z1571" s="32" t="str">
        <f>IF($W1571,VLOOKUP($B1571,项目阶段与里程碑!$B:$E,4,FALSE),"")</f>
        <v/>
      </c>
      <c r="AA1571" t="e">
        <f>VLOOKUP(F1571,内部通讯录!$B:$F,5,FALSE)</f>
        <v>#N/A</v>
      </c>
      <c r="AB1571" t="str">
        <f>IFERROR(VLOOKUP($AA1571,项目参数!$I$14:$J$21,2,FALSE),"")</f>
        <v/>
      </c>
    </row>
    <row r="1572" spans="1:28">
      <c r="A1572" s="8"/>
      <c r="B1572" s="8"/>
      <c r="C1572" s="8"/>
      <c r="D1572" s="8"/>
      <c r="E1572" s="8"/>
      <c r="F1572" s="8"/>
      <c r="G1572" s="8"/>
      <c r="H1572" s="116"/>
      <c r="I1572" s="40"/>
      <c r="J1572" s="120" t="str">
        <f>IF(AND($H1572&gt;0,$I1572&lt;&gt;"",$I1572&gt;40000),IFERROR(WORKDAY.INTL($I1572,INT(($H1572+项目参数!$J$29-1)/项目参数!$J$29)-1,1,项目参数!$B$2:$B$200),WORKDAY($I1572,INT(($H1572+项目参数!$J$29-1)/项目参数!$J$29)-1,1)),"")</f>
        <v/>
      </c>
      <c r="K1572" s="121" t="str">
        <f>IF(AND($L1572&lt;&gt;"",$L1572&gt;40000,$M1572&lt;&gt;"",$M1572&gt;40000),(1+IFERROR(NETWORKDAYS.INTL($L1572,$M1572,1,项目参数!$B$2:$B$200),NETWORKDAYS($L1572,$M1572,1)))*项目参数!$J$29,"")</f>
        <v/>
      </c>
      <c r="L1572" s="40"/>
      <c r="M1572" s="40"/>
      <c r="N1572" s="58"/>
      <c r="O1572" s="61"/>
      <c r="W1572" s="98" t="b">
        <f t="shared" si="24"/>
        <v>0</v>
      </c>
      <c r="Y1572" s="32" t="str">
        <f>IF($W1572,VLOOKUP($B1572,项目阶段与里程碑!$B:$E,3,FALSE),"")</f>
        <v/>
      </c>
      <c r="Z1572" s="32" t="str">
        <f>IF($W1572,VLOOKUP($B1572,项目阶段与里程碑!$B:$E,4,FALSE),"")</f>
        <v/>
      </c>
      <c r="AA1572" t="e">
        <f>VLOOKUP(F1572,内部通讯录!$B:$F,5,FALSE)</f>
        <v>#N/A</v>
      </c>
      <c r="AB1572" t="str">
        <f>IFERROR(VLOOKUP($AA1572,项目参数!$I$14:$J$21,2,FALSE),"")</f>
        <v/>
      </c>
    </row>
    <row r="1573" spans="1:28">
      <c r="A1573" s="8"/>
      <c r="B1573" s="8"/>
      <c r="C1573" s="8"/>
      <c r="D1573" s="8"/>
      <c r="E1573" s="8"/>
      <c r="F1573" s="8"/>
      <c r="G1573" s="8"/>
      <c r="H1573" s="116"/>
      <c r="I1573" s="40"/>
      <c r="J1573" s="120" t="str">
        <f>IF(AND($H1573&gt;0,$I1573&lt;&gt;"",$I1573&gt;40000),IFERROR(WORKDAY.INTL($I1573,INT(($H1573+项目参数!$J$29-1)/项目参数!$J$29)-1,1,项目参数!$B$2:$B$200),WORKDAY($I1573,INT(($H1573+项目参数!$J$29-1)/项目参数!$J$29)-1,1)),"")</f>
        <v/>
      </c>
      <c r="K1573" s="121" t="str">
        <f>IF(AND($L1573&lt;&gt;"",$L1573&gt;40000,$M1573&lt;&gt;"",$M1573&gt;40000),(1+IFERROR(NETWORKDAYS.INTL($L1573,$M1573,1,项目参数!$B$2:$B$200),NETWORKDAYS($L1573,$M1573,1)))*项目参数!$J$29,"")</f>
        <v/>
      </c>
      <c r="L1573" s="40"/>
      <c r="M1573" s="40"/>
      <c r="N1573" s="58"/>
      <c r="O1573" s="61"/>
      <c r="W1573" s="98" t="b">
        <f t="shared" si="24"/>
        <v>0</v>
      </c>
      <c r="Y1573" s="32" t="str">
        <f>IF($W1573,VLOOKUP($B1573,项目阶段与里程碑!$B:$E,3,FALSE),"")</f>
        <v/>
      </c>
      <c r="Z1573" s="32" t="str">
        <f>IF($W1573,VLOOKUP($B1573,项目阶段与里程碑!$B:$E,4,FALSE),"")</f>
        <v/>
      </c>
      <c r="AA1573" t="e">
        <f>VLOOKUP(F1573,内部通讯录!$B:$F,5,FALSE)</f>
        <v>#N/A</v>
      </c>
      <c r="AB1573" t="str">
        <f>IFERROR(VLOOKUP($AA1573,项目参数!$I$14:$J$21,2,FALSE),"")</f>
        <v/>
      </c>
    </row>
    <row r="1574" spans="1:28">
      <c r="A1574" s="8"/>
      <c r="B1574" s="8"/>
      <c r="C1574" s="8"/>
      <c r="D1574" s="8"/>
      <c r="E1574" s="8"/>
      <c r="F1574" s="8"/>
      <c r="G1574" s="8"/>
      <c r="H1574" s="116"/>
      <c r="I1574" s="40"/>
      <c r="J1574" s="120" t="str">
        <f>IF(AND($H1574&gt;0,$I1574&lt;&gt;"",$I1574&gt;40000),IFERROR(WORKDAY.INTL($I1574,INT(($H1574+项目参数!$J$29-1)/项目参数!$J$29)-1,1,项目参数!$B$2:$B$200),WORKDAY($I1574,INT(($H1574+项目参数!$J$29-1)/项目参数!$J$29)-1,1)),"")</f>
        <v/>
      </c>
      <c r="K1574" s="121" t="str">
        <f>IF(AND($L1574&lt;&gt;"",$L1574&gt;40000,$M1574&lt;&gt;"",$M1574&gt;40000),(1+IFERROR(NETWORKDAYS.INTL($L1574,$M1574,1,项目参数!$B$2:$B$200),NETWORKDAYS($L1574,$M1574,1)))*项目参数!$J$29,"")</f>
        <v/>
      </c>
      <c r="L1574" s="40"/>
      <c r="M1574" s="40"/>
      <c r="N1574" s="58"/>
      <c r="O1574" s="61"/>
      <c r="W1574" s="98" t="b">
        <f t="shared" si="24"/>
        <v>0</v>
      </c>
      <c r="Y1574" s="32" t="str">
        <f>IF($W1574,VLOOKUP($B1574,项目阶段与里程碑!$B:$E,3,FALSE),"")</f>
        <v/>
      </c>
      <c r="Z1574" s="32" t="str">
        <f>IF($W1574,VLOOKUP($B1574,项目阶段与里程碑!$B:$E,4,FALSE),"")</f>
        <v/>
      </c>
      <c r="AA1574" t="e">
        <f>VLOOKUP(F1574,内部通讯录!$B:$F,5,FALSE)</f>
        <v>#N/A</v>
      </c>
      <c r="AB1574" t="str">
        <f>IFERROR(VLOOKUP($AA1574,项目参数!$I$14:$J$21,2,FALSE),"")</f>
        <v/>
      </c>
    </row>
    <row r="1575" spans="1:28">
      <c r="A1575" s="8"/>
      <c r="B1575" s="8"/>
      <c r="C1575" s="8"/>
      <c r="D1575" s="8"/>
      <c r="E1575" s="8"/>
      <c r="F1575" s="8"/>
      <c r="G1575" s="8"/>
      <c r="H1575" s="116"/>
      <c r="I1575" s="40"/>
      <c r="J1575" s="120" t="str">
        <f>IF(AND($H1575&gt;0,$I1575&lt;&gt;"",$I1575&gt;40000),IFERROR(WORKDAY.INTL($I1575,INT(($H1575+项目参数!$J$29-1)/项目参数!$J$29)-1,1,项目参数!$B$2:$B$200),WORKDAY($I1575,INT(($H1575+项目参数!$J$29-1)/项目参数!$J$29)-1,1)),"")</f>
        <v/>
      </c>
      <c r="K1575" s="121" t="str">
        <f>IF(AND($L1575&lt;&gt;"",$L1575&gt;40000,$M1575&lt;&gt;"",$M1575&gt;40000),(1+IFERROR(NETWORKDAYS.INTL($L1575,$M1575,1,项目参数!$B$2:$B$200),NETWORKDAYS($L1575,$M1575,1)))*项目参数!$J$29,"")</f>
        <v/>
      </c>
      <c r="L1575" s="40"/>
      <c r="M1575" s="40"/>
      <c r="N1575" s="58"/>
      <c r="O1575" s="61"/>
      <c r="W1575" s="98" t="b">
        <f t="shared" si="24"/>
        <v>0</v>
      </c>
      <c r="Y1575" s="32" t="str">
        <f>IF($W1575,VLOOKUP($B1575,项目阶段与里程碑!$B:$E,3,FALSE),"")</f>
        <v/>
      </c>
      <c r="Z1575" s="32" t="str">
        <f>IF($W1575,VLOOKUP($B1575,项目阶段与里程碑!$B:$E,4,FALSE),"")</f>
        <v/>
      </c>
      <c r="AA1575" t="e">
        <f>VLOOKUP(F1575,内部通讯录!$B:$F,5,FALSE)</f>
        <v>#N/A</v>
      </c>
      <c r="AB1575" t="str">
        <f>IFERROR(VLOOKUP($AA1575,项目参数!$I$14:$J$21,2,FALSE),"")</f>
        <v/>
      </c>
    </row>
    <row r="1576" spans="1:28">
      <c r="A1576" s="8"/>
      <c r="B1576" s="8"/>
      <c r="C1576" s="8"/>
      <c r="D1576" s="8"/>
      <c r="E1576" s="8"/>
      <c r="F1576" s="8"/>
      <c r="G1576" s="8"/>
      <c r="H1576" s="116"/>
      <c r="I1576" s="40"/>
      <c r="J1576" s="120" t="str">
        <f>IF(AND($H1576&gt;0,$I1576&lt;&gt;"",$I1576&gt;40000),IFERROR(WORKDAY.INTL($I1576,INT(($H1576+项目参数!$J$29-1)/项目参数!$J$29)-1,1,项目参数!$B$2:$B$200),WORKDAY($I1576,INT(($H1576+项目参数!$J$29-1)/项目参数!$J$29)-1,1)),"")</f>
        <v/>
      </c>
      <c r="K1576" s="121" t="str">
        <f>IF(AND($L1576&lt;&gt;"",$L1576&gt;40000,$M1576&lt;&gt;"",$M1576&gt;40000),(1+IFERROR(NETWORKDAYS.INTL($L1576,$M1576,1,项目参数!$B$2:$B$200),NETWORKDAYS($L1576,$M1576,1)))*项目参数!$J$29,"")</f>
        <v/>
      </c>
      <c r="L1576" s="40"/>
      <c r="M1576" s="40"/>
      <c r="N1576" s="58"/>
      <c r="O1576" s="61"/>
      <c r="W1576" s="98" t="b">
        <f t="shared" si="24"/>
        <v>0</v>
      </c>
      <c r="Y1576" s="32" t="str">
        <f>IF($W1576,VLOOKUP($B1576,项目阶段与里程碑!$B:$E,3,FALSE),"")</f>
        <v/>
      </c>
      <c r="Z1576" s="32" t="str">
        <f>IF($W1576,VLOOKUP($B1576,项目阶段与里程碑!$B:$E,4,FALSE),"")</f>
        <v/>
      </c>
      <c r="AA1576" t="e">
        <f>VLOOKUP(F1576,内部通讯录!$B:$F,5,FALSE)</f>
        <v>#N/A</v>
      </c>
      <c r="AB1576" t="str">
        <f>IFERROR(VLOOKUP($AA1576,项目参数!$I$14:$J$21,2,FALSE),"")</f>
        <v/>
      </c>
    </row>
    <row r="1577" spans="1:28">
      <c r="A1577" s="8"/>
      <c r="B1577" s="8"/>
      <c r="C1577" s="8"/>
      <c r="D1577" s="8"/>
      <c r="E1577" s="8"/>
      <c r="F1577" s="8"/>
      <c r="G1577" s="8"/>
      <c r="H1577" s="116"/>
      <c r="I1577" s="40"/>
      <c r="J1577" s="120" t="str">
        <f>IF(AND($H1577&gt;0,$I1577&lt;&gt;"",$I1577&gt;40000),IFERROR(WORKDAY.INTL($I1577,INT(($H1577+项目参数!$J$29-1)/项目参数!$J$29)-1,1,项目参数!$B$2:$B$200),WORKDAY($I1577,INT(($H1577+项目参数!$J$29-1)/项目参数!$J$29)-1,1)),"")</f>
        <v/>
      </c>
      <c r="K1577" s="121" t="str">
        <f>IF(AND($L1577&lt;&gt;"",$L1577&gt;40000,$M1577&lt;&gt;"",$M1577&gt;40000),(1+IFERROR(NETWORKDAYS.INTL($L1577,$M1577,1,项目参数!$B$2:$B$200),NETWORKDAYS($L1577,$M1577,1)))*项目参数!$J$29,"")</f>
        <v/>
      </c>
      <c r="L1577" s="40"/>
      <c r="M1577" s="40"/>
      <c r="N1577" s="58"/>
      <c r="O1577" s="61"/>
      <c r="W1577" s="98" t="b">
        <f t="shared" si="24"/>
        <v>0</v>
      </c>
      <c r="Y1577" s="32" t="str">
        <f>IF($W1577,VLOOKUP($B1577,项目阶段与里程碑!$B:$E,3,FALSE),"")</f>
        <v/>
      </c>
      <c r="Z1577" s="32" t="str">
        <f>IF($W1577,VLOOKUP($B1577,项目阶段与里程碑!$B:$E,4,FALSE),"")</f>
        <v/>
      </c>
      <c r="AA1577" t="e">
        <f>VLOOKUP(F1577,内部通讯录!$B:$F,5,FALSE)</f>
        <v>#N/A</v>
      </c>
      <c r="AB1577" t="str">
        <f>IFERROR(VLOOKUP($AA1577,项目参数!$I$14:$J$21,2,FALSE),"")</f>
        <v/>
      </c>
    </row>
    <row r="1578" spans="1:28">
      <c r="A1578" s="8"/>
      <c r="B1578" s="8"/>
      <c r="C1578" s="8"/>
      <c r="D1578" s="8"/>
      <c r="E1578" s="8"/>
      <c r="F1578" s="8"/>
      <c r="G1578" s="8"/>
      <c r="H1578" s="116"/>
      <c r="I1578" s="40"/>
      <c r="J1578" s="120" t="str">
        <f>IF(AND($H1578&gt;0,$I1578&lt;&gt;"",$I1578&gt;40000),IFERROR(WORKDAY.INTL($I1578,INT(($H1578+项目参数!$J$29-1)/项目参数!$J$29)-1,1,项目参数!$B$2:$B$200),WORKDAY($I1578,INT(($H1578+项目参数!$J$29-1)/项目参数!$J$29)-1,1)),"")</f>
        <v/>
      </c>
      <c r="K1578" s="121" t="str">
        <f>IF(AND($L1578&lt;&gt;"",$L1578&gt;40000,$M1578&lt;&gt;"",$M1578&gt;40000),(1+IFERROR(NETWORKDAYS.INTL($L1578,$M1578,1,项目参数!$B$2:$B$200),NETWORKDAYS($L1578,$M1578,1)))*项目参数!$J$29,"")</f>
        <v/>
      </c>
      <c r="L1578" s="40"/>
      <c r="M1578" s="40"/>
      <c r="N1578" s="58"/>
      <c r="O1578" s="61"/>
      <c r="W1578" s="98" t="b">
        <f t="shared" si="24"/>
        <v>0</v>
      </c>
      <c r="Y1578" s="32" t="str">
        <f>IF($W1578,VLOOKUP($B1578,项目阶段与里程碑!$B:$E,3,FALSE),"")</f>
        <v/>
      </c>
      <c r="Z1578" s="32" t="str">
        <f>IF($W1578,VLOOKUP($B1578,项目阶段与里程碑!$B:$E,4,FALSE),"")</f>
        <v/>
      </c>
      <c r="AA1578" t="e">
        <f>VLOOKUP(F1578,内部通讯录!$B:$F,5,FALSE)</f>
        <v>#N/A</v>
      </c>
      <c r="AB1578" t="str">
        <f>IFERROR(VLOOKUP($AA1578,项目参数!$I$14:$J$21,2,FALSE),"")</f>
        <v/>
      </c>
    </row>
    <row r="1579" spans="1:28">
      <c r="A1579" s="8"/>
      <c r="B1579" s="8"/>
      <c r="C1579" s="8"/>
      <c r="D1579" s="8"/>
      <c r="E1579" s="8"/>
      <c r="F1579" s="8"/>
      <c r="G1579" s="8"/>
      <c r="H1579" s="116"/>
      <c r="I1579" s="40"/>
      <c r="J1579" s="120" t="str">
        <f>IF(AND($H1579&gt;0,$I1579&lt;&gt;"",$I1579&gt;40000),IFERROR(WORKDAY.INTL($I1579,INT(($H1579+项目参数!$J$29-1)/项目参数!$J$29)-1,1,项目参数!$B$2:$B$200),WORKDAY($I1579,INT(($H1579+项目参数!$J$29-1)/项目参数!$J$29)-1,1)),"")</f>
        <v/>
      </c>
      <c r="K1579" s="121" t="str">
        <f>IF(AND($L1579&lt;&gt;"",$L1579&gt;40000,$M1579&lt;&gt;"",$M1579&gt;40000),(1+IFERROR(NETWORKDAYS.INTL($L1579,$M1579,1,项目参数!$B$2:$B$200),NETWORKDAYS($L1579,$M1579,1)))*项目参数!$J$29,"")</f>
        <v/>
      </c>
      <c r="L1579" s="40"/>
      <c r="M1579" s="40"/>
      <c r="N1579" s="58"/>
      <c r="O1579" s="61"/>
      <c r="W1579" s="98" t="b">
        <f t="shared" si="24"/>
        <v>0</v>
      </c>
      <c r="Y1579" s="32" t="str">
        <f>IF($W1579,VLOOKUP($B1579,项目阶段与里程碑!$B:$E,3,FALSE),"")</f>
        <v/>
      </c>
      <c r="Z1579" s="32" t="str">
        <f>IF($W1579,VLOOKUP($B1579,项目阶段与里程碑!$B:$E,4,FALSE),"")</f>
        <v/>
      </c>
      <c r="AA1579" t="e">
        <f>VLOOKUP(F1579,内部通讯录!$B:$F,5,FALSE)</f>
        <v>#N/A</v>
      </c>
      <c r="AB1579" t="str">
        <f>IFERROR(VLOOKUP($AA1579,项目参数!$I$14:$J$21,2,FALSE),"")</f>
        <v/>
      </c>
    </row>
    <row r="1580" spans="1:28">
      <c r="A1580" s="8"/>
      <c r="B1580" s="8"/>
      <c r="C1580" s="8"/>
      <c r="D1580" s="8"/>
      <c r="E1580" s="8"/>
      <c r="F1580" s="8"/>
      <c r="G1580" s="8"/>
      <c r="H1580" s="116"/>
      <c r="I1580" s="40"/>
      <c r="J1580" s="120" t="str">
        <f>IF(AND($H1580&gt;0,$I1580&lt;&gt;"",$I1580&gt;40000),IFERROR(WORKDAY.INTL($I1580,INT(($H1580+项目参数!$J$29-1)/项目参数!$J$29)-1,1,项目参数!$B$2:$B$200),WORKDAY($I1580,INT(($H1580+项目参数!$J$29-1)/项目参数!$J$29)-1,1)),"")</f>
        <v/>
      </c>
      <c r="K1580" s="121" t="str">
        <f>IF(AND($L1580&lt;&gt;"",$L1580&gt;40000,$M1580&lt;&gt;"",$M1580&gt;40000),(1+IFERROR(NETWORKDAYS.INTL($L1580,$M1580,1,项目参数!$B$2:$B$200),NETWORKDAYS($L1580,$M1580,1)))*项目参数!$J$29,"")</f>
        <v/>
      </c>
      <c r="L1580" s="40"/>
      <c r="M1580" s="40"/>
      <c r="N1580" s="58"/>
      <c r="O1580" s="61"/>
      <c r="W1580" s="98" t="b">
        <f t="shared" si="24"/>
        <v>0</v>
      </c>
      <c r="Y1580" s="32" t="str">
        <f>IF($W1580,VLOOKUP($B1580,项目阶段与里程碑!$B:$E,3,FALSE),"")</f>
        <v/>
      </c>
      <c r="Z1580" s="32" t="str">
        <f>IF($W1580,VLOOKUP($B1580,项目阶段与里程碑!$B:$E,4,FALSE),"")</f>
        <v/>
      </c>
      <c r="AA1580" t="e">
        <f>VLOOKUP(F1580,内部通讯录!$B:$F,5,FALSE)</f>
        <v>#N/A</v>
      </c>
      <c r="AB1580" t="str">
        <f>IFERROR(VLOOKUP($AA1580,项目参数!$I$14:$J$21,2,FALSE),"")</f>
        <v/>
      </c>
    </row>
    <row r="1581" spans="1:28">
      <c r="A1581" s="8"/>
      <c r="B1581" s="8"/>
      <c r="C1581" s="8"/>
      <c r="D1581" s="8"/>
      <c r="E1581" s="8"/>
      <c r="F1581" s="8"/>
      <c r="G1581" s="8"/>
      <c r="H1581" s="116"/>
      <c r="I1581" s="40"/>
      <c r="J1581" s="120" t="str">
        <f>IF(AND($H1581&gt;0,$I1581&lt;&gt;"",$I1581&gt;40000),IFERROR(WORKDAY.INTL($I1581,INT(($H1581+项目参数!$J$29-1)/项目参数!$J$29)-1,1,项目参数!$B$2:$B$200),WORKDAY($I1581,INT(($H1581+项目参数!$J$29-1)/项目参数!$J$29)-1,1)),"")</f>
        <v/>
      </c>
      <c r="K1581" s="121" t="str">
        <f>IF(AND($L1581&lt;&gt;"",$L1581&gt;40000,$M1581&lt;&gt;"",$M1581&gt;40000),(1+IFERROR(NETWORKDAYS.INTL($L1581,$M1581,1,项目参数!$B$2:$B$200),NETWORKDAYS($L1581,$M1581,1)))*项目参数!$J$29,"")</f>
        <v/>
      </c>
      <c r="L1581" s="40"/>
      <c r="M1581" s="40"/>
      <c r="N1581" s="58"/>
      <c r="O1581" s="61"/>
      <c r="W1581" s="98" t="b">
        <f t="shared" si="24"/>
        <v>0</v>
      </c>
      <c r="Y1581" s="32" t="str">
        <f>IF($W1581,VLOOKUP($B1581,项目阶段与里程碑!$B:$E,3,FALSE),"")</f>
        <v/>
      </c>
      <c r="Z1581" s="32" t="str">
        <f>IF($W1581,VLOOKUP($B1581,项目阶段与里程碑!$B:$E,4,FALSE),"")</f>
        <v/>
      </c>
      <c r="AA1581" t="e">
        <f>VLOOKUP(F1581,内部通讯录!$B:$F,5,FALSE)</f>
        <v>#N/A</v>
      </c>
      <c r="AB1581" t="str">
        <f>IFERROR(VLOOKUP($AA1581,项目参数!$I$14:$J$21,2,FALSE),"")</f>
        <v/>
      </c>
    </row>
    <row r="1582" spans="1:28">
      <c r="A1582" s="8"/>
      <c r="B1582" s="8"/>
      <c r="C1582" s="8"/>
      <c r="D1582" s="8"/>
      <c r="E1582" s="8"/>
      <c r="F1582" s="8"/>
      <c r="G1582" s="8"/>
      <c r="H1582" s="116"/>
      <c r="I1582" s="40"/>
      <c r="J1582" s="120" t="str">
        <f>IF(AND($H1582&gt;0,$I1582&lt;&gt;"",$I1582&gt;40000),IFERROR(WORKDAY.INTL($I1582,INT(($H1582+项目参数!$J$29-1)/项目参数!$J$29)-1,1,项目参数!$B$2:$B$200),WORKDAY($I1582,INT(($H1582+项目参数!$J$29-1)/项目参数!$J$29)-1,1)),"")</f>
        <v/>
      </c>
      <c r="K1582" s="121" t="str">
        <f>IF(AND($L1582&lt;&gt;"",$L1582&gt;40000,$M1582&lt;&gt;"",$M1582&gt;40000),(1+IFERROR(NETWORKDAYS.INTL($L1582,$M1582,1,项目参数!$B$2:$B$200),NETWORKDAYS($L1582,$M1582,1)))*项目参数!$J$29,"")</f>
        <v/>
      </c>
      <c r="L1582" s="40"/>
      <c r="M1582" s="40"/>
      <c r="N1582" s="58"/>
      <c r="O1582" s="61"/>
      <c r="W1582" s="98" t="b">
        <f t="shared" si="24"/>
        <v>0</v>
      </c>
      <c r="Y1582" s="32" t="str">
        <f>IF($W1582,VLOOKUP($B1582,项目阶段与里程碑!$B:$E,3,FALSE),"")</f>
        <v/>
      </c>
      <c r="Z1582" s="32" t="str">
        <f>IF($W1582,VLOOKUP($B1582,项目阶段与里程碑!$B:$E,4,FALSE),"")</f>
        <v/>
      </c>
      <c r="AA1582" t="e">
        <f>VLOOKUP(F1582,内部通讯录!$B:$F,5,FALSE)</f>
        <v>#N/A</v>
      </c>
      <c r="AB1582" t="str">
        <f>IFERROR(VLOOKUP($AA1582,项目参数!$I$14:$J$21,2,FALSE),"")</f>
        <v/>
      </c>
    </row>
    <row r="1583" spans="1:28">
      <c r="A1583" s="8"/>
      <c r="B1583" s="8"/>
      <c r="C1583" s="8"/>
      <c r="D1583" s="8"/>
      <c r="E1583" s="8"/>
      <c r="F1583" s="8"/>
      <c r="G1583" s="8"/>
      <c r="H1583" s="116"/>
      <c r="I1583" s="40"/>
      <c r="J1583" s="120" t="str">
        <f>IF(AND($H1583&gt;0,$I1583&lt;&gt;"",$I1583&gt;40000),IFERROR(WORKDAY.INTL($I1583,INT(($H1583+项目参数!$J$29-1)/项目参数!$J$29)-1,1,项目参数!$B$2:$B$200),WORKDAY($I1583,INT(($H1583+项目参数!$J$29-1)/项目参数!$J$29)-1,1)),"")</f>
        <v/>
      </c>
      <c r="K1583" s="121" t="str">
        <f>IF(AND($L1583&lt;&gt;"",$L1583&gt;40000,$M1583&lt;&gt;"",$M1583&gt;40000),(1+IFERROR(NETWORKDAYS.INTL($L1583,$M1583,1,项目参数!$B$2:$B$200),NETWORKDAYS($L1583,$M1583,1)))*项目参数!$J$29,"")</f>
        <v/>
      </c>
      <c r="L1583" s="40"/>
      <c r="M1583" s="40"/>
      <c r="N1583" s="58"/>
      <c r="O1583" s="61"/>
      <c r="W1583" s="98" t="b">
        <f t="shared" si="24"/>
        <v>0</v>
      </c>
      <c r="Y1583" s="32" t="str">
        <f>IF($W1583,VLOOKUP($B1583,项目阶段与里程碑!$B:$E,3,FALSE),"")</f>
        <v/>
      </c>
      <c r="Z1583" s="32" t="str">
        <f>IF($W1583,VLOOKUP($B1583,项目阶段与里程碑!$B:$E,4,FALSE),"")</f>
        <v/>
      </c>
      <c r="AA1583" t="e">
        <f>VLOOKUP(F1583,内部通讯录!$B:$F,5,FALSE)</f>
        <v>#N/A</v>
      </c>
      <c r="AB1583" t="str">
        <f>IFERROR(VLOOKUP($AA1583,项目参数!$I$14:$J$21,2,FALSE),"")</f>
        <v/>
      </c>
    </row>
    <row r="1584" spans="1:28">
      <c r="A1584" s="8"/>
      <c r="B1584" s="8"/>
      <c r="C1584" s="8"/>
      <c r="D1584" s="8"/>
      <c r="E1584" s="8"/>
      <c r="F1584" s="8"/>
      <c r="G1584" s="8"/>
      <c r="H1584" s="116"/>
      <c r="I1584" s="40"/>
      <c r="J1584" s="120" t="str">
        <f>IF(AND($H1584&gt;0,$I1584&lt;&gt;"",$I1584&gt;40000),IFERROR(WORKDAY.INTL($I1584,INT(($H1584+项目参数!$J$29-1)/项目参数!$J$29)-1,1,项目参数!$B$2:$B$200),WORKDAY($I1584,INT(($H1584+项目参数!$J$29-1)/项目参数!$J$29)-1,1)),"")</f>
        <v/>
      </c>
      <c r="K1584" s="121" t="str">
        <f>IF(AND($L1584&lt;&gt;"",$L1584&gt;40000,$M1584&lt;&gt;"",$M1584&gt;40000),(1+IFERROR(NETWORKDAYS.INTL($L1584,$M1584,1,项目参数!$B$2:$B$200),NETWORKDAYS($L1584,$M1584,1)))*项目参数!$J$29,"")</f>
        <v/>
      </c>
      <c r="L1584" s="40"/>
      <c r="M1584" s="40"/>
      <c r="N1584" s="58"/>
      <c r="O1584" s="61"/>
      <c r="W1584" s="98" t="b">
        <f t="shared" si="24"/>
        <v>0</v>
      </c>
      <c r="Y1584" s="32" t="str">
        <f>IF($W1584,VLOOKUP($B1584,项目阶段与里程碑!$B:$E,3,FALSE),"")</f>
        <v/>
      </c>
      <c r="Z1584" s="32" t="str">
        <f>IF($W1584,VLOOKUP($B1584,项目阶段与里程碑!$B:$E,4,FALSE),"")</f>
        <v/>
      </c>
      <c r="AA1584" t="e">
        <f>VLOOKUP(F1584,内部通讯录!$B:$F,5,FALSE)</f>
        <v>#N/A</v>
      </c>
      <c r="AB1584" t="str">
        <f>IFERROR(VLOOKUP($AA1584,项目参数!$I$14:$J$21,2,FALSE),"")</f>
        <v/>
      </c>
    </row>
    <row r="1585" spans="1:28">
      <c r="A1585" s="8"/>
      <c r="B1585" s="8"/>
      <c r="C1585" s="8"/>
      <c r="D1585" s="8"/>
      <c r="E1585" s="8"/>
      <c r="F1585" s="8"/>
      <c r="G1585" s="8"/>
      <c r="H1585" s="116"/>
      <c r="I1585" s="40"/>
      <c r="J1585" s="120" t="str">
        <f>IF(AND($H1585&gt;0,$I1585&lt;&gt;"",$I1585&gt;40000),IFERROR(WORKDAY.INTL($I1585,INT(($H1585+项目参数!$J$29-1)/项目参数!$J$29)-1,1,项目参数!$B$2:$B$200),WORKDAY($I1585,INT(($H1585+项目参数!$J$29-1)/项目参数!$J$29)-1,1)),"")</f>
        <v/>
      </c>
      <c r="K1585" s="121" t="str">
        <f>IF(AND($L1585&lt;&gt;"",$L1585&gt;40000,$M1585&lt;&gt;"",$M1585&gt;40000),(1+IFERROR(NETWORKDAYS.INTL($L1585,$M1585,1,项目参数!$B$2:$B$200),NETWORKDAYS($L1585,$M1585,1)))*项目参数!$J$29,"")</f>
        <v/>
      </c>
      <c r="L1585" s="40"/>
      <c r="M1585" s="40"/>
      <c r="N1585" s="58"/>
      <c r="O1585" s="61"/>
      <c r="W1585" s="98" t="b">
        <f t="shared" si="24"/>
        <v>0</v>
      </c>
      <c r="Y1585" s="32" t="str">
        <f>IF($W1585,VLOOKUP($B1585,项目阶段与里程碑!$B:$E,3,FALSE),"")</f>
        <v/>
      </c>
      <c r="Z1585" s="32" t="str">
        <f>IF($W1585,VLOOKUP($B1585,项目阶段与里程碑!$B:$E,4,FALSE),"")</f>
        <v/>
      </c>
      <c r="AA1585" t="e">
        <f>VLOOKUP(F1585,内部通讯录!$B:$F,5,FALSE)</f>
        <v>#N/A</v>
      </c>
      <c r="AB1585" t="str">
        <f>IFERROR(VLOOKUP($AA1585,项目参数!$I$14:$J$21,2,FALSE),"")</f>
        <v/>
      </c>
    </row>
    <row r="1586" spans="1:28">
      <c r="A1586" s="8"/>
      <c r="B1586" s="8"/>
      <c r="C1586" s="8"/>
      <c r="D1586" s="8"/>
      <c r="E1586" s="8"/>
      <c r="F1586" s="8"/>
      <c r="G1586" s="8"/>
      <c r="H1586" s="116"/>
      <c r="I1586" s="40"/>
      <c r="J1586" s="120" t="str">
        <f>IF(AND($H1586&gt;0,$I1586&lt;&gt;"",$I1586&gt;40000),IFERROR(WORKDAY.INTL($I1586,INT(($H1586+项目参数!$J$29-1)/项目参数!$J$29)-1,1,项目参数!$B$2:$B$200),WORKDAY($I1586,INT(($H1586+项目参数!$J$29-1)/项目参数!$J$29)-1,1)),"")</f>
        <v/>
      </c>
      <c r="K1586" s="121" t="str">
        <f>IF(AND($L1586&lt;&gt;"",$L1586&gt;40000,$M1586&lt;&gt;"",$M1586&gt;40000),(1+IFERROR(NETWORKDAYS.INTL($L1586,$M1586,1,项目参数!$B$2:$B$200),NETWORKDAYS($L1586,$M1586,1)))*项目参数!$J$29,"")</f>
        <v/>
      </c>
      <c r="L1586" s="40"/>
      <c r="M1586" s="40"/>
      <c r="N1586" s="58"/>
      <c r="O1586" s="61"/>
      <c r="W1586" s="98" t="b">
        <f t="shared" si="24"/>
        <v>0</v>
      </c>
      <c r="Y1586" s="32" t="str">
        <f>IF($W1586,VLOOKUP($B1586,项目阶段与里程碑!$B:$E,3,FALSE),"")</f>
        <v/>
      </c>
      <c r="Z1586" s="32" t="str">
        <f>IF($W1586,VLOOKUP($B1586,项目阶段与里程碑!$B:$E,4,FALSE),"")</f>
        <v/>
      </c>
      <c r="AA1586" t="e">
        <f>VLOOKUP(F1586,内部通讯录!$B:$F,5,FALSE)</f>
        <v>#N/A</v>
      </c>
      <c r="AB1586" t="str">
        <f>IFERROR(VLOOKUP($AA1586,项目参数!$I$14:$J$21,2,FALSE),"")</f>
        <v/>
      </c>
    </row>
    <row r="1587" spans="1:28">
      <c r="A1587" s="8"/>
      <c r="B1587" s="8"/>
      <c r="C1587" s="8"/>
      <c r="D1587" s="8"/>
      <c r="E1587" s="8"/>
      <c r="F1587" s="8"/>
      <c r="G1587" s="8"/>
      <c r="H1587" s="116"/>
      <c r="I1587" s="40"/>
      <c r="J1587" s="120" t="str">
        <f>IF(AND($H1587&gt;0,$I1587&lt;&gt;"",$I1587&gt;40000),IFERROR(WORKDAY.INTL($I1587,INT(($H1587+项目参数!$J$29-1)/项目参数!$J$29)-1,1,项目参数!$B$2:$B$200),WORKDAY($I1587,INT(($H1587+项目参数!$J$29-1)/项目参数!$J$29)-1,1)),"")</f>
        <v/>
      </c>
      <c r="K1587" s="121" t="str">
        <f>IF(AND($L1587&lt;&gt;"",$L1587&gt;40000,$M1587&lt;&gt;"",$M1587&gt;40000),(1+IFERROR(NETWORKDAYS.INTL($L1587,$M1587,1,项目参数!$B$2:$B$200),NETWORKDAYS($L1587,$M1587,1)))*项目参数!$J$29,"")</f>
        <v/>
      </c>
      <c r="L1587" s="40"/>
      <c r="M1587" s="40"/>
      <c r="N1587" s="58"/>
      <c r="O1587" s="61"/>
      <c r="W1587" s="98" t="b">
        <f t="shared" si="24"/>
        <v>0</v>
      </c>
      <c r="Y1587" s="32" t="str">
        <f>IF($W1587,VLOOKUP($B1587,项目阶段与里程碑!$B:$E,3,FALSE),"")</f>
        <v/>
      </c>
      <c r="Z1587" s="32" t="str">
        <f>IF($W1587,VLOOKUP($B1587,项目阶段与里程碑!$B:$E,4,FALSE),"")</f>
        <v/>
      </c>
      <c r="AA1587" t="e">
        <f>VLOOKUP(F1587,内部通讯录!$B:$F,5,FALSE)</f>
        <v>#N/A</v>
      </c>
      <c r="AB1587" t="str">
        <f>IFERROR(VLOOKUP($AA1587,项目参数!$I$14:$J$21,2,FALSE),"")</f>
        <v/>
      </c>
    </row>
    <row r="1588" spans="1:28">
      <c r="A1588" s="8"/>
      <c r="B1588" s="8"/>
      <c r="C1588" s="8"/>
      <c r="D1588" s="8"/>
      <c r="E1588" s="8"/>
      <c r="F1588" s="8"/>
      <c r="G1588" s="8"/>
      <c r="H1588" s="116"/>
      <c r="I1588" s="40"/>
      <c r="J1588" s="120" t="str">
        <f>IF(AND($H1588&gt;0,$I1588&lt;&gt;"",$I1588&gt;40000),IFERROR(WORKDAY.INTL($I1588,INT(($H1588+项目参数!$J$29-1)/项目参数!$J$29)-1,1,项目参数!$B$2:$B$200),WORKDAY($I1588,INT(($H1588+项目参数!$J$29-1)/项目参数!$J$29)-1,1)),"")</f>
        <v/>
      </c>
      <c r="K1588" s="121" t="str">
        <f>IF(AND($L1588&lt;&gt;"",$L1588&gt;40000,$M1588&lt;&gt;"",$M1588&gt;40000),(1+IFERROR(NETWORKDAYS.INTL($L1588,$M1588,1,项目参数!$B$2:$B$200),NETWORKDAYS($L1588,$M1588,1)))*项目参数!$J$29,"")</f>
        <v/>
      </c>
      <c r="L1588" s="40"/>
      <c r="M1588" s="40"/>
      <c r="N1588" s="58"/>
      <c r="O1588" s="61"/>
      <c r="W1588" s="98" t="b">
        <f t="shared" si="24"/>
        <v>0</v>
      </c>
      <c r="Y1588" s="32" t="str">
        <f>IF($W1588,VLOOKUP($B1588,项目阶段与里程碑!$B:$E,3,FALSE),"")</f>
        <v/>
      </c>
      <c r="Z1588" s="32" t="str">
        <f>IF($W1588,VLOOKUP($B1588,项目阶段与里程碑!$B:$E,4,FALSE),"")</f>
        <v/>
      </c>
      <c r="AA1588" t="e">
        <f>VLOOKUP(F1588,内部通讯录!$B:$F,5,FALSE)</f>
        <v>#N/A</v>
      </c>
      <c r="AB1588" t="str">
        <f>IFERROR(VLOOKUP($AA1588,项目参数!$I$14:$J$21,2,FALSE),"")</f>
        <v/>
      </c>
    </row>
    <row r="1589" spans="1:28">
      <c r="A1589" s="8"/>
      <c r="B1589" s="8"/>
      <c r="C1589" s="8"/>
      <c r="D1589" s="8"/>
      <c r="E1589" s="8"/>
      <c r="F1589" s="8"/>
      <c r="G1589" s="8"/>
      <c r="H1589" s="116"/>
      <c r="I1589" s="40"/>
      <c r="J1589" s="120" t="str">
        <f>IF(AND($H1589&gt;0,$I1589&lt;&gt;"",$I1589&gt;40000),IFERROR(WORKDAY.INTL($I1589,INT(($H1589+项目参数!$J$29-1)/项目参数!$J$29)-1,1,项目参数!$B$2:$B$200),WORKDAY($I1589,INT(($H1589+项目参数!$J$29-1)/项目参数!$J$29)-1,1)),"")</f>
        <v/>
      </c>
      <c r="K1589" s="121" t="str">
        <f>IF(AND($L1589&lt;&gt;"",$L1589&gt;40000,$M1589&lt;&gt;"",$M1589&gt;40000),(1+IFERROR(NETWORKDAYS.INTL($L1589,$M1589,1,项目参数!$B$2:$B$200),NETWORKDAYS($L1589,$M1589,1)))*项目参数!$J$29,"")</f>
        <v/>
      </c>
      <c r="L1589" s="40"/>
      <c r="M1589" s="40"/>
      <c r="N1589" s="58"/>
      <c r="O1589" s="61"/>
      <c r="W1589" s="98" t="b">
        <f t="shared" si="24"/>
        <v>0</v>
      </c>
      <c r="Y1589" s="32" t="str">
        <f>IF($W1589,VLOOKUP($B1589,项目阶段与里程碑!$B:$E,3,FALSE),"")</f>
        <v/>
      </c>
      <c r="Z1589" s="32" t="str">
        <f>IF($W1589,VLOOKUP($B1589,项目阶段与里程碑!$B:$E,4,FALSE),"")</f>
        <v/>
      </c>
      <c r="AA1589" t="e">
        <f>VLOOKUP(F1589,内部通讯录!$B:$F,5,FALSE)</f>
        <v>#N/A</v>
      </c>
      <c r="AB1589" t="str">
        <f>IFERROR(VLOOKUP($AA1589,项目参数!$I$14:$J$21,2,FALSE),"")</f>
        <v/>
      </c>
    </row>
    <row r="1590" spans="1:28">
      <c r="A1590" s="8"/>
      <c r="B1590" s="8"/>
      <c r="C1590" s="8"/>
      <c r="D1590" s="8"/>
      <c r="E1590" s="8"/>
      <c r="F1590" s="8"/>
      <c r="G1590" s="8"/>
      <c r="H1590" s="116"/>
      <c r="I1590" s="40"/>
      <c r="J1590" s="120" t="str">
        <f>IF(AND($H1590&gt;0,$I1590&lt;&gt;"",$I1590&gt;40000),IFERROR(WORKDAY.INTL($I1590,INT(($H1590+项目参数!$J$29-1)/项目参数!$J$29)-1,1,项目参数!$B$2:$B$200),WORKDAY($I1590,INT(($H1590+项目参数!$J$29-1)/项目参数!$J$29)-1,1)),"")</f>
        <v/>
      </c>
      <c r="K1590" s="121" t="str">
        <f>IF(AND($L1590&lt;&gt;"",$L1590&gt;40000,$M1590&lt;&gt;"",$M1590&gt;40000),(1+IFERROR(NETWORKDAYS.INTL($L1590,$M1590,1,项目参数!$B$2:$B$200),NETWORKDAYS($L1590,$M1590,1)))*项目参数!$J$29,"")</f>
        <v/>
      </c>
      <c r="L1590" s="40"/>
      <c r="M1590" s="40"/>
      <c r="N1590" s="58"/>
      <c r="O1590" s="61"/>
      <c r="W1590" s="98" t="b">
        <f t="shared" si="24"/>
        <v>0</v>
      </c>
      <c r="Y1590" s="32" t="str">
        <f>IF($W1590,VLOOKUP($B1590,项目阶段与里程碑!$B:$E,3,FALSE),"")</f>
        <v/>
      </c>
      <c r="Z1590" s="32" t="str">
        <f>IF($W1590,VLOOKUP($B1590,项目阶段与里程碑!$B:$E,4,FALSE),"")</f>
        <v/>
      </c>
      <c r="AA1590" t="e">
        <f>VLOOKUP(F1590,内部通讯录!$B:$F,5,FALSE)</f>
        <v>#N/A</v>
      </c>
      <c r="AB1590" t="str">
        <f>IFERROR(VLOOKUP($AA1590,项目参数!$I$14:$J$21,2,FALSE),"")</f>
        <v/>
      </c>
    </row>
    <row r="1591" spans="1:28">
      <c r="A1591" s="8"/>
      <c r="B1591" s="8"/>
      <c r="C1591" s="8"/>
      <c r="D1591" s="8"/>
      <c r="E1591" s="8"/>
      <c r="F1591" s="8"/>
      <c r="G1591" s="8"/>
      <c r="H1591" s="116"/>
      <c r="I1591" s="40"/>
      <c r="J1591" s="120" t="str">
        <f>IF(AND($H1591&gt;0,$I1591&lt;&gt;"",$I1591&gt;40000),IFERROR(WORKDAY.INTL($I1591,INT(($H1591+项目参数!$J$29-1)/项目参数!$J$29)-1,1,项目参数!$B$2:$B$200),WORKDAY($I1591,INT(($H1591+项目参数!$J$29-1)/项目参数!$J$29)-1,1)),"")</f>
        <v/>
      </c>
      <c r="K1591" s="121" t="str">
        <f>IF(AND($L1591&lt;&gt;"",$L1591&gt;40000,$M1591&lt;&gt;"",$M1591&gt;40000),(1+IFERROR(NETWORKDAYS.INTL($L1591,$M1591,1,项目参数!$B$2:$B$200),NETWORKDAYS($L1591,$M1591,1)))*项目参数!$J$29,"")</f>
        <v/>
      </c>
      <c r="L1591" s="40"/>
      <c r="M1591" s="40"/>
      <c r="N1591" s="58"/>
      <c r="O1591" s="61"/>
      <c r="W1591" s="98" t="b">
        <f t="shared" si="24"/>
        <v>0</v>
      </c>
      <c r="Y1591" s="32" t="str">
        <f>IF($W1591,VLOOKUP($B1591,项目阶段与里程碑!$B:$E,3,FALSE),"")</f>
        <v/>
      </c>
      <c r="Z1591" s="32" t="str">
        <f>IF($W1591,VLOOKUP($B1591,项目阶段与里程碑!$B:$E,4,FALSE),"")</f>
        <v/>
      </c>
      <c r="AA1591" t="e">
        <f>VLOOKUP(F1591,内部通讯录!$B:$F,5,FALSE)</f>
        <v>#N/A</v>
      </c>
      <c r="AB1591" t="str">
        <f>IFERROR(VLOOKUP($AA1591,项目参数!$I$14:$J$21,2,FALSE),"")</f>
        <v/>
      </c>
    </row>
    <row r="1592" spans="1:28">
      <c r="A1592" s="8"/>
      <c r="B1592" s="8"/>
      <c r="C1592" s="8"/>
      <c r="D1592" s="8"/>
      <c r="E1592" s="8"/>
      <c r="F1592" s="8"/>
      <c r="G1592" s="8"/>
      <c r="H1592" s="116"/>
      <c r="I1592" s="40"/>
      <c r="J1592" s="120" t="str">
        <f>IF(AND($H1592&gt;0,$I1592&lt;&gt;"",$I1592&gt;40000),IFERROR(WORKDAY.INTL($I1592,INT(($H1592+项目参数!$J$29-1)/项目参数!$J$29)-1,1,项目参数!$B$2:$B$200),WORKDAY($I1592,INT(($H1592+项目参数!$J$29-1)/项目参数!$J$29)-1,1)),"")</f>
        <v/>
      </c>
      <c r="K1592" s="121" t="str">
        <f>IF(AND($L1592&lt;&gt;"",$L1592&gt;40000,$M1592&lt;&gt;"",$M1592&gt;40000),(1+IFERROR(NETWORKDAYS.INTL($L1592,$M1592,1,项目参数!$B$2:$B$200),NETWORKDAYS($L1592,$M1592,1)))*项目参数!$J$29,"")</f>
        <v/>
      </c>
      <c r="L1592" s="40"/>
      <c r="M1592" s="40"/>
      <c r="N1592" s="58"/>
      <c r="O1592" s="61"/>
      <c r="W1592" s="98" t="b">
        <f t="shared" si="24"/>
        <v>0</v>
      </c>
      <c r="Y1592" s="32" t="str">
        <f>IF($W1592,VLOOKUP($B1592,项目阶段与里程碑!$B:$E,3,FALSE),"")</f>
        <v/>
      </c>
      <c r="Z1592" s="32" t="str">
        <f>IF($W1592,VLOOKUP($B1592,项目阶段与里程碑!$B:$E,4,FALSE),"")</f>
        <v/>
      </c>
      <c r="AA1592" t="e">
        <f>VLOOKUP(F1592,内部通讯录!$B:$F,5,FALSE)</f>
        <v>#N/A</v>
      </c>
      <c r="AB1592" t="str">
        <f>IFERROR(VLOOKUP($AA1592,项目参数!$I$14:$J$21,2,FALSE),"")</f>
        <v/>
      </c>
    </row>
    <row r="1593" spans="1:28">
      <c r="A1593" s="8"/>
      <c r="B1593" s="8"/>
      <c r="C1593" s="8"/>
      <c r="D1593" s="8"/>
      <c r="E1593" s="8"/>
      <c r="F1593" s="8"/>
      <c r="G1593" s="8"/>
      <c r="H1593" s="116"/>
      <c r="I1593" s="40"/>
      <c r="J1593" s="120" t="str">
        <f>IF(AND($H1593&gt;0,$I1593&lt;&gt;"",$I1593&gt;40000),IFERROR(WORKDAY.INTL($I1593,INT(($H1593+项目参数!$J$29-1)/项目参数!$J$29)-1,1,项目参数!$B$2:$B$200),WORKDAY($I1593,INT(($H1593+项目参数!$J$29-1)/项目参数!$J$29)-1,1)),"")</f>
        <v/>
      </c>
      <c r="K1593" s="121" t="str">
        <f>IF(AND($L1593&lt;&gt;"",$L1593&gt;40000,$M1593&lt;&gt;"",$M1593&gt;40000),(1+IFERROR(NETWORKDAYS.INTL($L1593,$M1593,1,项目参数!$B$2:$B$200),NETWORKDAYS($L1593,$M1593,1)))*项目参数!$J$29,"")</f>
        <v/>
      </c>
      <c r="L1593" s="40"/>
      <c r="M1593" s="40"/>
      <c r="N1593" s="58"/>
      <c r="O1593" s="61"/>
      <c r="W1593" s="98" t="b">
        <f t="shared" si="24"/>
        <v>0</v>
      </c>
      <c r="Y1593" s="32" t="str">
        <f>IF($W1593,VLOOKUP($B1593,项目阶段与里程碑!$B:$E,3,FALSE),"")</f>
        <v/>
      </c>
      <c r="Z1593" s="32" t="str">
        <f>IF($W1593,VLOOKUP($B1593,项目阶段与里程碑!$B:$E,4,FALSE),"")</f>
        <v/>
      </c>
      <c r="AA1593" t="e">
        <f>VLOOKUP(F1593,内部通讯录!$B:$F,5,FALSE)</f>
        <v>#N/A</v>
      </c>
      <c r="AB1593" t="str">
        <f>IFERROR(VLOOKUP($AA1593,项目参数!$I$14:$J$21,2,FALSE),"")</f>
        <v/>
      </c>
    </row>
    <row r="1594" spans="1:28">
      <c r="A1594" s="8"/>
      <c r="B1594" s="8"/>
      <c r="C1594" s="8"/>
      <c r="D1594" s="8"/>
      <c r="E1594" s="8"/>
      <c r="F1594" s="8"/>
      <c r="G1594" s="8"/>
      <c r="H1594" s="116"/>
      <c r="I1594" s="40"/>
      <c r="J1594" s="120" t="str">
        <f>IF(AND($H1594&gt;0,$I1594&lt;&gt;"",$I1594&gt;40000),IFERROR(WORKDAY.INTL($I1594,INT(($H1594+项目参数!$J$29-1)/项目参数!$J$29)-1,1,项目参数!$B$2:$B$200),WORKDAY($I1594,INT(($H1594+项目参数!$J$29-1)/项目参数!$J$29)-1,1)),"")</f>
        <v/>
      </c>
      <c r="K1594" s="121" t="str">
        <f>IF(AND($L1594&lt;&gt;"",$L1594&gt;40000,$M1594&lt;&gt;"",$M1594&gt;40000),(1+IFERROR(NETWORKDAYS.INTL($L1594,$M1594,1,项目参数!$B$2:$B$200),NETWORKDAYS($L1594,$M1594,1)))*项目参数!$J$29,"")</f>
        <v/>
      </c>
      <c r="L1594" s="40"/>
      <c r="M1594" s="40"/>
      <c r="N1594" s="58"/>
      <c r="O1594" s="61"/>
      <c r="W1594" s="98" t="b">
        <f t="shared" si="24"/>
        <v>0</v>
      </c>
      <c r="Y1594" s="32" t="str">
        <f>IF($W1594,VLOOKUP($B1594,项目阶段与里程碑!$B:$E,3,FALSE),"")</f>
        <v/>
      </c>
      <c r="Z1594" s="32" t="str">
        <f>IF($W1594,VLOOKUP($B1594,项目阶段与里程碑!$B:$E,4,FALSE),"")</f>
        <v/>
      </c>
      <c r="AA1594" t="e">
        <f>VLOOKUP(F1594,内部通讯录!$B:$F,5,FALSE)</f>
        <v>#N/A</v>
      </c>
      <c r="AB1594" t="str">
        <f>IFERROR(VLOOKUP($AA1594,项目参数!$I$14:$J$21,2,FALSE),"")</f>
        <v/>
      </c>
    </row>
    <row r="1595" spans="1:28">
      <c r="A1595" s="8"/>
      <c r="B1595" s="8"/>
      <c r="C1595" s="8"/>
      <c r="D1595" s="8"/>
      <c r="E1595" s="8"/>
      <c r="F1595" s="8"/>
      <c r="G1595" s="8"/>
      <c r="H1595" s="116"/>
      <c r="I1595" s="40"/>
      <c r="J1595" s="120" t="str">
        <f>IF(AND($H1595&gt;0,$I1595&lt;&gt;"",$I1595&gt;40000),IFERROR(WORKDAY.INTL($I1595,INT(($H1595+项目参数!$J$29-1)/项目参数!$J$29)-1,1,项目参数!$B$2:$B$200),WORKDAY($I1595,INT(($H1595+项目参数!$J$29-1)/项目参数!$J$29)-1,1)),"")</f>
        <v/>
      </c>
      <c r="K1595" s="121" t="str">
        <f>IF(AND($L1595&lt;&gt;"",$L1595&gt;40000,$M1595&lt;&gt;"",$M1595&gt;40000),(1+IFERROR(NETWORKDAYS.INTL($L1595,$M1595,1,项目参数!$B$2:$B$200),NETWORKDAYS($L1595,$M1595,1)))*项目参数!$J$29,"")</f>
        <v/>
      </c>
      <c r="L1595" s="40"/>
      <c r="M1595" s="40"/>
      <c r="N1595" s="58"/>
      <c r="O1595" s="61"/>
      <c r="W1595" s="98" t="b">
        <f t="shared" si="24"/>
        <v>0</v>
      </c>
      <c r="Y1595" s="32" t="str">
        <f>IF($W1595,VLOOKUP($B1595,项目阶段与里程碑!$B:$E,3,FALSE),"")</f>
        <v/>
      </c>
      <c r="Z1595" s="32" t="str">
        <f>IF($W1595,VLOOKUP($B1595,项目阶段与里程碑!$B:$E,4,FALSE),"")</f>
        <v/>
      </c>
      <c r="AA1595" t="e">
        <f>VLOOKUP(F1595,内部通讯录!$B:$F,5,FALSE)</f>
        <v>#N/A</v>
      </c>
      <c r="AB1595" t="str">
        <f>IFERROR(VLOOKUP($AA1595,项目参数!$I$14:$J$21,2,FALSE),"")</f>
        <v/>
      </c>
    </row>
    <row r="1596" spans="1:28">
      <c r="A1596" s="8"/>
      <c r="B1596" s="8"/>
      <c r="C1596" s="8"/>
      <c r="D1596" s="8"/>
      <c r="E1596" s="8"/>
      <c r="F1596" s="8"/>
      <c r="G1596" s="8"/>
      <c r="H1596" s="116"/>
      <c r="I1596" s="40"/>
      <c r="J1596" s="120" t="str">
        <f>IF(AND($H1596&gt;0,$I1596&lt;&gt;"",$I1596&gt;40000),IFERROR(WORKDAY.INTL($I1596,INT(($H1596+项目参数!$J$29-1)/项目参数!$J$29)-1,1,项目参数!$B$2:$B$200),WORKDAY($I1596,INT(($H1596+项目参数!$J$29-1)/项目参数!$J$29)-1,1)),"")</f>
        <v/>
      </c>
      <c r="K1596" s="121" t="str">
        <f>IF(AND($L1596&lt;&gt;"",$L1596&gt;40000,$M1596&lt;&gt;"",$M1596&gt;40000),(1+IFERROR(NETWORKDAYS.INTL($L1596,$M1596,1,项目参数!$B$2:$B$200),NETWORKDAYS($L1596,$M1596,1)))*项目参数!$J$29,"")</f>
        <v/>
      </c>
      <c r="L1596" s="40"/>
      <c r="M1596" s="40"/>
      <c r="N1596" s="58"/>
      <c r="O1596" s="61"/>
      <c r="W1596" s="98" t="b">
        <f t="shared" si="24"/>
        <v>0</v>
      </c>
      <c r="Y1596" s="32" t="str">
        <f>IF($W1596,VLOOKUP($B1596,项目阶段与里程碑!$B:$E,3,FALSE),"")</f>
        <v/>
      </c>
      <c r="Z1596" s="32" t="str">
        <f>IF($W1596,VLOOKUP($B1596,项目阶段与里程碑!$B:$E,4,FALSE),"")</f>
        <v/>
      </c>
      <c r="AA1596" t="e">
        <f>VLOOKUP(F1596,内部通讯录!$B:$F,5,FALSE)</f>
        <v>#N/A</v>
      </c>
      <c r="AB1596" t="str">
        <f>IFERROR(VLOOKUP($AA1596,项目参数!$I$14:$J$21,2,FALSE),"")</f>
        <v/>
      </c>
    </row>
    <row r="1597" spans="1:28">
      <c r="A1597" s="8"/>
      <c r="B1597" s="8"/>
      <c r="C1597" s="8"/>
      <c r="D1597" s="8"/>
      <c r="E1597" s="8"/>
      <c r="F1597" s="8"/>
      <c r="G1597" s="8"/>
      <c r="H1597" s="116"/>
      <c r="I1597" s="40"/>
      <c r="J1597" s="120" t="str">
        <f>IF(AND($H1597&gt;0,$I1597&lt;&gt;"",$I1597&gt;40000),IFERROR(WORKDAY.INTL($I1597,INT(($H1597+项目参数!$J$29-1)/项目参数!$J$29)-1,1,项目参数!$B$2:$B$200),WORKDAY($I1597,INT(($H1597+项目参数!$J$29-1)/项目参数!$J$29)-1,1)),"")</f>
        <v/>
      </c>
      <c r="K1597" s="121" t="str">
        <f>IF(AND($L1597&lt;&gt;"",$L1597&gt;40000,$M1597&lt;&gt;"",$M1597&gt;40000),(1+IFERROR(NETWORKDAYS.INTL($L1597,$M1597,1,项目参数!$B$2:$B$200),NETWORKDAYS($L1597,$M1597,1)))*项目参数!$J$29,"")</f>
        <v/>
      </c>
      <c r="L1597" s="40"/>
      <c r="M1597" s="40"/>
      <c r="N1597" s="58"/>
      <c r="O1597" s="61"/>
      <c r="W1597" s="98" t="b">
        <f t="shared" si="24"/>
        <v>0</v>
      </c>
      <c r="Y1597" s="32" t="str">
        <f>IF($W1597,VLOOKUP($B1597,项目阶段与里程碑!$B:$E,3,FALSE),"")</f>
        <v/>
      </c>
      <c r="Z1597" s="32" t="str">
        <f>IF($W1597,VLOOKUP($B1597,项目阶段与里程碑!$B:$E,4,FALSE),"")</f>
        <v/>
      </c>
      <c r="AA1597" t="e">
        <f>VLOOKUP(F1597,内部通讯录!$B:$F,5,FALSE)</f>
        <v>#N/A</v>
      </c>
      <c r="AB1597" t="str">
        <f>IFERROR(VLOOKUP($AA1597,项目参数!$I$14:$J$21,2,FALSE),"")</f>
        <v/>
      </c>
    </row>
    <row r="1598" spans="1:28">
      <c r="A1598" s="8"/>
      <c r="B1598" s="8"/>
      <c r="C1598" s="8"/>
      <c r="D1598" s="8"/>
      <c r="E1598" s="8"/>
      <c r="F1598" s="8"/>
      <c r="G1598" s="8"/>
      <c r="H1598" s="116"/>
      <c r="I1598" s="40"/>
      <c r="J1598" s="120" t="str">
        <f>IF(AND($H1598&gt;0,$I1598&lt;&gt;"",$I1598&gt;40000),IFERROR(WORKDAY.INTL($I1598,INT(($H1598+项目参数!$J$29-1)/项目参数!$J$29)-1,1,项目参数!$B$2:$B$200),WORKDAY($I1598,INT(($H1598+项目参数!$J$29-1)/项目参数!$J$29)-1,1)),"")</f>
        <v/>
      </c>
      <c r="K1598" s="121" t="str">
        <f>IF(AND($L1598&lt;&gt;"",$L1598&gt;40000,$M1598&lt;&gt;"",$M1598&gt;40000),(1+IFERROR(NETWORKDAYS.INTL($L1598,$M1598,1,项目参数!$B$2:$B$200),NETWORKDAYS($L1598,$M1598,1)))*项目参数!$J$29,"")</f>
        <v/>
      </c>
      <c r="L1598" s="40"/>
      <c r="M1598" s="40"/>
      <c r="N1598" s="58"/>
      <c r="O1598" s="61"/>
      <c r="W1598" s="98" t="b">
        <f t="shared" si="24"/>
        <v>0</v>
      </c>
      <c r="Y1598" s="32" t="str">
        <f>IF($W1598,VLOOKUP($B1598,项目阶段与里程碑!$B:$E,3,FALSE),"")</f>
        <v/>
      </c>
      <c r="Z1598" s="32" t="str">
        <f>IF($W1598,VLOOKUP($B1598,项目阶段与里程碑!$B:$E,4,FALSE),"")</f>
        <v/>
      </c>
      <c r="AA1598" t="e">
        <f>VLOOKUP(F1598,内部通讯录!$B:$F,5,FALSE)</f>
        <v>#N/A</v>
      </c>
      <c r="AB1598" t="str">
        <f>IFERROR(VLOOKUP($AA1598,项目参数!$I$14:$J$21,2,FALSE),"")</f>
        <v/>
      </c>
    </row>
    <row r="1599" spans="1:28">
      <c r="A1599" s="8"/>
      <c r="B1599" s="8"/>
      <c r="C1599" s="8"/>
      <c r="D1599" s="8"/>
      <c r="E1599" s="8"/>
      <c r="F1599" s="8"/>
      <c r="G1599" s="8"/>
      <c r="H1599" s="116"/>
      <c r="I1599" s="40"/>
      <c r="J1599" s="120" t="str">
        <f>IF(AND($H1599&gt;0,$I1599&lt;&gt;"",$I1599&gt;40000),IFERROR(WORKDAY.INTL($I1599,INT(($H1599+项目参数!$J$29-1)/项目参数!$J$29)-1,1,项目参数!$B$2:$B$200),WORKDAY($I1599,INT(($H1599+项目参数!$J$29-1)/项目参数!$J$29)-1,1)),"")</f>
        <v/>
      </c>
      <c r="K1599" s="121" t="str">
        <f>IF(AND($L1599&lt;&gt;"",$L1599&gt;40000,$M1599&lt;&gt;"",$M1599&gt;40000),(1+IFERROR(NETWORKDAYS.INTL($L1599,$M1599,1,项目参数!$B$2:$B$200),NETWORKDAYS($L1599,$M1599,1)))*项目参数!$J$29,"")</f>
        <v/>
      </c>
      <c r="L1599" s="40"/>
      <c r="M1599" s="40"/>
      <c r="N1599" s="58"/>
      <c r="O1599" s="61"/>
      <c r="W1599" s="98" t="b">
        <f t="shared" si="24"/>
        <v>0</v>
      </c>
      <c r="Y1599" s="32" t="str">
        <f>IF($W1599,VLOOKUP($B1599,项目阶段与里程碑!$B:$E,3,FALSE),"")</f>
        <v/>
      </c>
      <c r="Z1599" s="32" t="str">
        <f>IF($W1599,VLOOKUP($B1599,项目阶段与里程碑!$B:$E,4,FALSE),"")</f>
        <v/>
      </c>
      <c r="AA1599" t="e">
        <f>VLOOKUP(F1599,内部通讯录!$B:$F,5,FALSE)</f>
        <v>#N/A</v>
      </c>
      <c r="AB1599" t="str">
        <f>IFERROR(VLOOKUP($AA1599,项目参数!$I$14:$J$21,2,FALSE),"")</f>
        <v/>
      </c>
    </row>
    <row r="1600" spans="1:28">
      <c r="A1600" s="8"/>
      <c r="B1600" s="8"/>
      <c r="C1600" s="8"/>
      <c r="D1600" s="8"/>
      <c r="E1600" s="8"/>
      <c r="F1600" s="8"/>
      <c r="G1600" s="8"/>
      <c r="H1600" s="116"/>
      <c r="I1600" s="40"/>
      <c r="J1600" s="120" t="str">
        <f>IF(AND($H1600&gt;0,$I1600&lt;&gt;"",$I1600&gt;40000),IFERROR(WORKDAY.INTL($I1600,INT(($H1600+项目参数!$J$29-1)/项目参数!$J$29)-1,1,项目参数!$B$2:$B$200),WORKDAY($I1600,INT(($H1600+项目参数!$J$29-1)/项目参数!$J$29)-1,1)),"")</f>
        <v/>
      </c>
      <c r="K1600" s="121" t="str">
        <f>IF(AND($L1600&lt;&gt;"",$L1600&gt;40000,$M1600&lt;&gt;"",$M1600&gt;40000),(1+IFERROR(NETWORKDAYS.INTL($L1600,$M1600,1,项目参数!$B$2:$B$200),NETWORKDAYS($L1600,$M1600,1)))*项目参数!$J$29,"")</f>
        <v/>
      </c>
      <c r="L1600" s="40"/>
      <c r="M1600" s="40"/>
      <c r="N1600" s="58"/>
      <c r="O1600" s="61"/>
      <c r="W1600" s="98" t="b">
        <f t="shared" si="24"/>
        <v>0</v>
      </c>
      <c r="Y1600" s="32" t="str">
        <f>IF($W1600,VLOOKUP($B1600,项目阶段与里程碑!$B:$E,3,FALSE),"")</f>
        <v/>
      </c>
      <c r="Z1600" s="32" t="str">
        <f>IF($W1600,VLOOKUP($B1600,项目阶段与里程碑!$B:$E,4,FALSE),"")</f>
        <v/>
      </c>
      <c r="AA1600" t="e">
        <f>VLOOKUP(F1600,内部通讯录!$B:$F,5,FALSE)</f>
        <v>#N/A</v>
      </c>
      <c r="AB1600" t="str">
        <f>IFERROR(VLOOKUP($AA1600,项目参数!$I$14:$J$21,2,FALSE),"")</f>
        <v/>
      </c>
    </row>
    <row r="1601" spans="1:28">
      <c r="A1601" s="8"/>
      <c r="B1601" s="8"/>
      <c r="C1601" s="8"/>
      <c r="D1601" s="8"/>
      <c r="E1601" s="8"/>
      <c r="F1601" s="8"/>
      <c r="G1601" s="8"/>
      <c r="H1601" s="116"/>
      <c r="I1601" s="40"/>
      <c r="J1601" s="120" t="str">
        <f>IF(AND($H1601&gt;0,$I1601&lt;&gt;"",$I1601&gt;40000),IFERROR(WORKDAY.INTL($I1601,INT(($H1601+项目参数!$J$29-1)/项目参数!$J$29)-1,1,项目参数!$B$2:$B$200),WORKDAY($I1601,INT(($H1601+项目参数!$J$29-1)/项目参数!$J$29)-1,1)),"")</f>
        <v/>
      </c>
      <c r="K1601" s="121" t="str">
        <f>IF(AND($L1601&lt;&gt;"",$L1601&gt;40000,$M1601&lt;&gt;"",$M1601&gt;40000),(1+IFERROR(NETWORKDAYS.INTL($L1601,$M1601,1,项目参数!$B$2:$B$200),NETWORKDAYS($L1601,$M1601,1)))*项目参数!$J$29,"")</f>
        <v/>
      </c>
      <c r="L1601" s="40"/>
      <c r="M1601" s="40"/>
      <c r="N1601" s="58"/>
      <c r="O1601" s="61"/>
      <c r="W1601" s="98" t="b">
        <f t="shared" si="24"/>
        <v>0</v>
      </c>
      <c r="Y1601" s="32" t="str">
        <f>IF($W1601,VLOOKUP($B1601,项目阶段与里程碑!$B:$E,3,FALSE),"")</f>
        <v/>
      </c>
      <c r="Z1601" s="32" t="str">
        <f>IF($W1601,VLOOKUP($B1601,项目阶段与里程碑!$B:$E,4,FALSE),"")</f>
        <v/>
      </c>
      <c r="AA1601" t="e">
        <f>VLOOKUP(F1601,内部通讯录!$B:$F,5,FALSE)</f>
        <v>#N/A</v>
      </c>
      <c r="AB1601" t="str">
        <f>IFERROR(VLOOKUP($AA1601,项目参数!$I$14:$J$21,2,FALSE),"")</f>
        <v/>
      </c>
    </row>
    <row r="1602" spans="1:28">
      <c r="A1602" s="8"/>
      <c r="B1602" s="8"/>
      <c r="C1602" s="8"/>
      <c r="D1602" s="8"/>
      <c r="E1602" s="8"/>
      <c r="F1602" s="8"/>
      <c r="G1602" s="8"/>
      <c r="H1602" s="116"/>
      <c r="I1602" s="40"/>
      <c r="J1602" s="120" t="str">
        <f>IF(AND($H1602&gt;0,$I1602&lt;&gt;"",$I1602&gt;40000),IFERROR(WORKDAY.INTL($I1602,INT(($H1602+项目参数!$J$29-1)/项目参数!$J$29)-1,1,项目参数!$B$2:$B$200),WORKDAY($I1602,INT(($H1602+项目参数!$J$29-1)/项目参数!$J$29)-1,1)),"")</f>
        <v/>
      </c>
      <c r="K1602" s="121" t="str">
        <f>IF(AND($L1602&lt;&gt;"",$L1602&gt;40000,$M1602&lt;&gt;"",$M1602&gt;40000),(1+IFERROR(NETWORKDAYS.INTL($L1602,$M1602,1,项目参数!$B$2:$B$200),NETWORKDAYS($L1602,$M1602,1)))*项目参数!$J$29,"")</f>
        <v/>
      </c>
      <c r="L1602" s="40"/>
      <c r="M1602" s="40"/>
      <c r="N1602" s="58"/>
      <c r="O1602" s="61"/>
      <c r="W1602" s="98" t="b">
        <f t="shared" ref="W1602:W1665" si="25">AND(LEN(A1602)&gt;0,LEN(C1602)&gt;3,LEN(F1602)&gt;1,OR(I1602=0,AND(H1602&gt;0,I1602&gt;40000)),OR(L1602=0,L1602&gt;40000))</f>
        <v>0</v>
      </c>
      <c r="Y1602" s="32" t="str">
        <f>IF($W1602,VLOOKUP($B1602,项目阶段与里程碑!$B:$E,3,FALSE),"")</f>
        <v/>
      </c>
      <c r="Z1602" s="32" t="str">
        <f>IF($W1602,VLOOKUP($B1602,项目阶段与里程碑!$B:$E,4,FALSE),"")</f>
        <v/>
      </c>
      <c r="AA1602" t="e">
        <f>VLOOKUP(F1602,内部通讯录!$B:$F,5,FALSE)</f>
        <v>#N/A</v>
      </c>
      <c r="AB1602" t="str">
        <f>IFERROR(VLOOKUP($AA1602,项目参数!$I$14:$J$21,2,FALSE),"")</f>
        <v/>
      </c>
    </row>
    <row r="1603" spans="1:28">
      <c r="A1603" s="8"/>
      <c r="B1603" s="8"/>
      <c r="C1603" s="8"/>
      <c r="D1603" s="8"/>
      <c r="E1603" s="8"/>
      <c r="F1603" s="8"/>
      <c r="G1603" s="8"/>
      <c r="H1603" s="116"/>
      <c r="I1603" s="40"/>
      <c r="J1603" s="120" t="str">
        <f>IF(AND($H1603&gt;0,$I1603&lt;&gt;"",$I1603&gt;40000),IFERROR(WORKDAY.INTL($I1603,INT(($H1603+项目参数!$J$29-1)/项目参数!$J$29)-1,1,项目参数!$B$2:$B$200),WORKDAY($I1603,INT(($H1603+项目参数!$J$29-1)/项目参数!$J$29)-1,1)),"")</f>
        <v/>
      </c>
      <c r="K1603" s="121" t="str">
        <f>IF(AND($L1603&lt;&gt;"",$L1603&gt;40000,$M1603&lt;&gt;"",$M1603&gt;40000),(1+IFERROR(NETWORKDAYS.INTL($L1603,$M1603,1,项目参数!$B$2:$B$200),NETWORKDAYS($L1603,$M1603,1)))*项目参数!$J$29,"")</f>
        <v/>
      </c>
      <c r="L1603" s="40"/>
      <c r="M1603" s="40"/>
      <c r="N1603" s="58"/>
      <c r="O1603" s="61"/>
      <c r="W1603" s="98" t="b">
        <f t="shared" si="25"/>
        <v>0</v>
      </c>
      <c r="Y1603" s="32" t="str">
        <f>IF($W1603,VLOOKUP($B1603,项目阶段与里程碑!$B:$E,3,FALSE),"")</f>
        <v/>
      </c>
      <c r="Z1603" s="32" t="str">
        <f>IF($W1603,VLOOKUP($B1603,项目阶段与里程碑!$B:$E,4,FALSE),"")</f>
        <v/>
      </c>
      <c r="AA1603" t="e">
        <f>VLOOKUP(F1603,内部通讯录!$B:$F,5,FALSE)</f>
        <v>#N/A</v>
      </c>
      <c r="AB1603" t="str">
        <f>IFERROR(VLOOKUP($AA1603,项目参数!$I$14:$J$21,2,FALSE),"")</f>
        <v/>
      </c>
    </row>
    <row r="1604" spans="1:28">
      <c r="A1604" s="8"/>
      <c r="B1604" s="8"/>
      <c r="C1604" s="8"/>
      <c r="D1604" s="8"/>
      <c r="E1604" s="8"/>
      <c r="F1604" s="8"/>
      <c r="G1604" s="8"/>
      <c r="H1604" s="116"/>
      <c r="I1604" s="40"/>
      <c r="J1604" s="120" t="str">
        <f>IF(AND($H1604&gt;0,$I1604&lt;&gt;"",$I1604&gt;40000),IFERROR(WORKDAY.INTL($I1604,INT(($H1604+项目参数!$J$29-1)/项目参数!$J$29)-1,1,项目参数!$B$2:$B$200),WORKDAY($I1604,INT(($H1604+项目参数!$J$29-1)/项目参数!$J$29)-1,1)),"")</f>
        <v/>
      </c>
      <c r="K1604" s="121" t="str">
        <f>IF(AND($L1604&lt;&gt;"",$L1604&gt;40000,$M1604&lt;&gt;"",$M1604&gt;40000),(1+IFERROR(NETWORKDAYS.INTL($L1604,$M1604,1,项目参数!$B$2:$B$200),NETWORKDAYS($L1604,$M1604,1)))*项目参数!$J$29,"")</f>
        <v/>
      </c>
      <c r="L1604" s="40"/>
      <c r="M1604" s="40"/>
      <c r="N1604" s="58"/>
      <c r="O1604" s="61"/>
      <c r="W1604" s="98" t="b">
        <f t="shared" si="25"/>
        <v>0</v>
      </c>
      <c r="Y1604" s="32" t="str">
        <f>IF($W1604,VLOOKUP($B1604,项目阶段与里程碑!$B:$E,3,FALSE),"")</f>
        <v/>
      </c>
      <c r="Z1604" s="32" t="str">
        <f>IF($W1604,VLOOKUP($B1604,项目阶段与里程碑!$B:$E,4,FALSE),"")</f>
        <v/>
      </c>
      <c r="AA1604" t="e">
        <f>VLOOKUP(F1604,内部通讯录!$B:$F,5,FALSE)</f>
        <v>#N/A</v>
      </c>
      <c r="AB1604" t="str">
        <f>IFERROR(VLOOKUP($AA1604,项目参数!$I$14:$J$21,2,FALSE),"")</f>
        <v/>
      </c>
    </row>
    <row r="1605" spans="1:28">
      <c r="A1605" s="8"/>
      <c r="B1605" s="8"/>
      <c r="C1605" s="8"/>
      <c r="D1605" s="8"/>
      <c r="E1605" s="8"/>
      <c r="F1605" s="8"/>
      <c r="G1605" s="8"/>
      <c r="H1605" s="116"/>
      <c r="I1605" s="40"/>
      <c r="J1605" s="120" t="str">
        <f>IF(AND($H1605&gt;0,$I1605&lt;&gt;"",$I1605&gt;40000),IFERROR(WORKDAY.INTL($I1605,INT(($H1605+项目参数!$J$29-1)/项目参数!$J$29)-1,1,项目参数!$B$2:$B$200),WORKDAY($I1605,INT(($H1605+项目参数!$J$29-1)/项目参数!$J$29)-1,1)),"")</f>
        <v/>
      </c>
      <c r="K1605" s="121" t="str">
        <f>IF(AND($L1605&lt;&gt;"",$L1605&gt;40000,$M1605&lt;&gt;"",$M1605&gt;40000),(1+IFERROR(NETWORKDAYS.INTL($L1605,$M1605,1,项目参数!$B$2:$B$200),NETWORKDAYS($L1605,$M1605,1)))*项目参数!$J$29,"")</f>
        <v/>
      </c>
      <c r="L1605" s="40"/>
      <c r="M1605" s="40"/>
      <c r="N1605" s="58"/>
      <c r="O1605" s="61"/>
      <c r="W1605" s="98" t="b">
        <f t="shared" si="25"/>
        <v>0</v>
      </c>
      <c r="Y1605" s="32" t="str">
        <f>IF($W1605,VLOOKUP($B1605,项目阶段与里程碑!$B:$E,3,FALSE),"")</f>
        <v/>
      </c>
      <c r="Z1605" s="32" t="str">
        <f>IF($W1605,VLOOKUP($B1605,项目阶段与里程碑!$B:$E,4,FALSE),"")</f>
        <v/>
      </c>
      <c r="AA1605" t="e">
        <f>VLOOKUP(F1605,内部通讯录!$B:$F,5,FALSE)</f>
        <v>#N/A</v>
      </c>
      <c r="AB1605" t="str">
        <f>IFERROR(VLOOKUP($AA1605,项目参数!$I$14:$J$21,2,FALSE),"")</f>
        <v/>
      </c>
    </row>
    <row r="1606" spans="1:28">
      <c r="A1606" s="8"/>
      <c r="B1606" s="8"/>
      <c r="C1606" s="8"/>
      <c r="D1606" s="8"/>
      <c r="E1606" s="8"/>
      <c r="F1606" s="8"/>
      <c r="G1606" s="8"/>
      <c r="H1606" s="116"/>
      <c r="I1606" s="40"/>
      <c r="J1606" s="120" t="str">
        <f>IF(AND($H1606&gt;0,$I1606&lt;&gt;"",$I1606&gt;40000),IFERROR(WORKDAY.INTL($I1606,INT(($H1606+项目参数!$J$29-1)/项目参数!$J$29)-1,1,项目参数!$B$2:$B$200),WORKDAY($I1606,INT(($H1606+项目参数!$J$29-1)/项目参数!$J$29)-1,1)),"")</f>
        <v/>
      </c>
      <c r="K1606" s="121" t="str">
        <f>IF(AND($L1606&lt;&gt;"",$L1606&gt;40000,$M1606&lt;&gt;"",$M1606&gt;40000),(1+IFERROR(NETWORKDAYS.INTL($L1606,$M1606,1,项目参数!$B$2:$B$200),NETWORKDAYS($L1606,$M1606,1)))*项目参数!$J$29,"")</f>
        <v/>
      </c>
      <c r="L1606" s="40"/>
      <c r="M1606" s="40"/>
      <c r="N1606" s="58"/>
      <c r="O1606" s="61"/>
      <c r="W1606" s="98" t="b">
        <f t="shared" si="25"/>
        <v>0</v>
      </c>
      <c r="Y1606" s="32" t="str">
        <f>IF($W1606,VLOOKUP($B1606,项目阶段与里程碑!$B:$E,3,FALSE),"")</f>
        <v/>
      </c>
      <c r="Z1606" s="32" t="str">
        <f>IF($W1606,VLOOKUP($B1606,项目阶段与里程碑!$B:$E,4,FALSE),"")</f>
        <v/>
      </c>
      <c r="AA1606" t="e">
        <f>VLOOKUP(F1606,内部通讯录!$B:$F,5,FALSE)</f>
        <v>#N/A</v>
      </c>
      <c r="AB1606" t="str">
        <f>IFERROR(VLOOKUP($AA1606,项目参数!$I$14:$J$21,2,FALSE),"")</f>
        <v/>
      </c>
    </row>
    <row r="1607" spans="1:28">
      <c r="A1607" s="8"/>
      <c r="B1607" s="8"/>
      <c r="C1607" s="8"/>
      <c r="D1607" s="8"/>
      <c r="E1607" s="8"/>
      <c r="F1607" s="8"/>
      <c r="G1607" s="8"/>
      <c r="H1607" s="116"/>
      <c r="I1607" s="40"/>
      <c r="J1607" s="120" t="str">
        <f>IF(AND($H1607&gt;0,$I1607&lt;&gt;"",$I1607&gt;40000),IFERROR(WORKDAY.INTL($I1607,INT(($H1607+项目参数!$J$29-1)/项目参数!$J$29)-1,1,项目参数!$B$2:$B$200),WORKDAY($I1607,INT(($H1607+项目参数!$J$29-1)/项目参数!$J$29)-1,1)),"")</f>
        <v/>
      </c>
      <c r="K1607" s="121" t="str">
        <f>IF(AND($L1607&lt;&gt;"",$L1607&gt;40000,$M1607&lt;&gt;"",$M1607&gt;40000),(1+IFERROR(NETWORKDAYS.INTL($L1607,$M1607,1,项目参数!$B$2:$B$200),NETWORKDAYS($L1607,$M1607,1)))*项目参数!$J$29,"")</f>
        <v/>
      </c>
      <c r="L1607" s="40"/>
      <c r="M1607" s="40"/>
      <c r="N1607" s="58"/>
      <c r="O1607" s="61"/>
      <c r="W1607" s="98" t="b">
        <f t="shared" si="25"/>
        <v>0</v>
      </c>
      <c r="Y1607" s="32" t="str">
        <f>IF($W1607,VLOOKUP($B1607,项目阶段与里程碑!$B:$E,3,FALSE),"")</f>
        <v/>
      </c>
      <c r="Z1607" s="32" t="str">
        <f>IF($W1607,VLOOKUP($B1607,项目阶段与里程碑!$B:$E,4,FALSE),"")</f>
        <v/>
      </c>
      <c r="AA1607" t="e">
        <f>VLOOKUP(F1607,内部通讯录!$B:$F,5,FALSE)</f>
        <v>#N/A</v>
      </c>
      <c r="AB1607" t="str">
        <f>IFERROR(VLOOKUP($AA1607,项目参数!$I$14:$J$21,2,FALSE),"")</f>
        <v/>
      </c>
    </row>
    <row r="1608" spans="1:28">
      <c r="A1608" s="8"/>
      <c r="B1608" s="8"/>
      <c r="C1608" s="8"/>
      <c r="D1608" s="8"/>
      <c r="E1608" s="8"/>
      <c r="F1608" s="8"/>
      <c r="G1608" s="8"/>
      <c r="H1608" s="116"/>
      <c r="I1608" s="40"/>
      <c r="J1608" s="120" t="str">
        <f>IF(AND($H1608&gt;0,$I1608&lt;&gt;"",$I1608&gt;40000),IFERROR(WORKDAY.INTL($I1608,INT(($H1608+项目参数!$J$29-1)/项目参数!$J$29)-1,1,项目参数!$B$2:$B$200),WORKDAY($I1608,INT(($H1608+项目参数!$J$29-1)/项目参数!$J$29)-1,1)),"")</f>
        <v/>
      </c>
      <c r="K1608" s="121" t="str">
        <f>IF(AND($L1608&lt;&gt;"",$L1608&gt;40000,$M1608&lt;&gt;"",$M1608&gt;40000),(1+IFERROR(NETWORKDAYS.INTL($L1608,$M1608,1,项目参数!$B$2:$B$200),NETWORKDAYS($L1608,$M1608,1)))*项目参数!$J$29,"")</f>
        <v/>
      </c>
      <c r="L1608" s="40"/>
      <c r="M1608" s="40"/>
      <c r="N1608" s="58"/>
      <c r="O1608" s="61"/>
      <c r="W1608" s="98" t="b">
        <f t="shared" si="25"/>
        <v>0</v>
      </c>
      <c r="Y1608" s="32" t="str">
        <f>IF($W1608,VLOOKUP($B1608,项目阶段与里程碑!$B:$E,3,FALSE),"")</f>
        <v/>
      </c>
      <c r="Z1608" s="32" t="str">
        <f>IF($W1608,VLOOKUP($B1608,项目阶段与里程碑!$B:$E,4,FALSE),"")</f>
        <v/>
      </c>
      <c r="AA1608" t="e">
        <f>VLOOKUP(F1608,内部通讯录!$B:$F,5,FALSE)</f>
        <v>#N/A</v>
      </c>
      <c r="AB1608" t="str">
        <f>IFERROR(VLOOKUP($AA1608,项目参数!$I$14:$J$21,2,FALSE),"")</f>
        <v/>
      </c>
    </row>
    <row r="1609" spans="1:28">
      <c r="A1609" s="8"/>
      <c r="B1609" s="8"/>
      <c r="C1609" s="8"/>
      <c r="D1609" s="8"/>
      <c r="E1609" s="8"/>
      <c r="F1609" s="8"/>
      <c r="G1609" s="8"/>
      <c r="H1609" s="116"/>
      <c r="I1609" s="40"/>
      <c r="J1609" s="120" t="str">
        <f>IF(AND($H1609&gt;0,$I1609&lt;&gt;"",$I1609&gt;40000),IFERROR(WORKDAY.INTL($I1609,INT(($H1609+项目参数!$J$29-1)/项目参数!$J$29)-1,1,项目参数!$B$2:$B$200),WORKDAY($I1609,INT(($H1609+项目参数!$J$29-1)/项目参数!$J$29)-1,1)),"")</f>
        <v/>
      </c>
      <c r="K1609" s="121" t="str">
        <f>IF(AND($L1609&lt;&gt;"",$L1609&gt;40000,$M1609&lt;&gt;"",$M1609&gt;40000),(1+IFERROR(NETWORKDAYS.INTL($L1609,$M1609,1,项目参数!$B$2:$B$200),NETWORKDAYS($L1609,$M1609,1)))*项目参数!$J$29,"")</f>
        <v/>
      </c>
      <c r="L1609" s="40"/>
      <c r="M1609" s="40"/>
      <c r="N1609" s="58"/>
      <c r="O1609" s="61"/>
      <c r="W1609" s="98" t="b">
        <f t="shared" si="25"/>
        <v>0</v>
      </c>
      <c r="Y1609" s="32" t="str">
        <f>IF($W1609,VLOOKUP($B1609,项目阶段与里程碑!$B:$E,3,FALSE),"")</f>
        <v/>
      </c>
      <c r="Z1609" s="32" t="str">
        <f>IF($W1609,VLOOKUP($B1609,项目阶段与里程碑!$B:$E,4,FALSE),"")</f>
        <v/>
      </c>
      <c r="AA1609" t="e">
        <f>VLOOKUP(F1609,内部通讯录!$B:$F,5,FALSE)</f>
        <v>#N/A</v>
      </c>
      <c r="AB1609" t="str">
        <f>IFERROR(VLOOKUP($AA1609,项目参数!$I$14:$J$21,2,FALSE),"")</f>
        <v/>
      </c>
    </row>
    <row r="1610" spans="1:28">
      <c r="A1610" s="8"/>
      <c r="B1610" s="8"/>
      <c r="C1610" s="8"/>
      <c r="D1610" s="8"/>
      <c r="E1610" s="8"/>
      <c r="F1610" s="8"/>
      <c r="G1610" s="8"/>
      <c r="H1610" s="116"/>
      <c r="I1610" s="40"/>
      <c r="J1610" s="120" t="str">
        <f>IF(AND($H1610&gt;0,$I1610&lt;&gt;"",$I1610&gt;40000),IFERROR(WORKDAY.INTL($I1610,INT(($H1610+项目参数!$J$29-1)/项目参数!$J$29)-1,1,项目参数!$B$2:$B$200),WORKDAY($I1610,INT(($H1610+项目参数!$J$29-1)/项目参数!$J$29)-1,1)),"")</f>
        <v/>
      </c>
      <c r="K1610" s="121" t="str">
        <f>IF(AND($L1610&lt;&gt;"",$L1610&gt;40000,$M1610&lt;&gt;"",$M1610&gt;40000),(1+IFERROR(NETWORKDAYS.INTL($L1610,$M1610,1,项目参数!$B$2:$B$200),NETWORKDAYS($L1610,$M1610,1)))*项目参数!$J$29,"")</f>
        <v/>
      </c>
      <c r="L1610" s="40"/>
      <c r="M1610" s="40"/>
      <c r="N1610" s="58"/>
      <c r="O1610" s="61"/>
      <c r="W1610" s="98" t="b">
        <f t="shared" si="25"/>
        <v>0</v>
      </c>
      <c r="Y1610" s="32" t="str">
        <f>IF($W1610,VLOOKUP($B1610,项目阶段与里程碑!$B:$E,3,FALSE),"")</f>
        <v/>
      </c>
      <c r="Z1610" s="32" t="str">
        <f>IF($W1610,VLOOKUP($B1610,项目阶段与里程碑!$B:$E,4,FALSE),"")</f>
        <v/>
      </c>
      <c r="AA1610" t="e">
        <f>VLOOKUP(F1610,内部通讯录!$B:$F,5,FALSE)</f>
        <v>#N/A</v>
      </c>
      <c r="AB1610" t="str">
        <f>IFERROR(VLOOKUP($AA1610,项目参数!$I$14:$J$21,2,FALSE),"")</f>
        <v/>
      </c>
    </row>
    <row r="1611" spans="1:28">
      <c r="A1611" s="8"/>
      <c r="B1611" s="8"/>
      <c r="C1611" s="8"/>
      <c r="D1611" s="8"/>
      <c r="E1611" s="8"/>
      <c r="F1611" s="8"/>
      <c r="G1611" s="8"/>
      <c r="H1611" s="116"/>
      <c r="I1611" s="40"/>
      <c r="J1611" s="120" t="str">
        <f>IF(AND($H1611&gt;0,$I1611&lt;&gt;"",$I1611&gt;40000),IFERROR(WORKDAY.INTL($I1611,INT(($H1611+项目参数!$J$29-1)/项目参数!$J$29)-1,1,项目参数!$B$2:$B$200),WORKDAY($I1611,INT(($H1611+项目参数!$J$29-1)/项目参数!$J$29)-1,1)),"")</f>
        <v/>
      </c>
      <c r="K1611" s="121" t="str">
        <f>IF(AND($L1611&lt;&gt;"",$L1611&gt;40000,$M1611&lt;&gt;"",$M1611&gt;40000),(1+IFERROR(NETWORKDAYS.INTL($L1611,$M1611,1,项目参数!$B$2:$B$200),NETWORKDAYS($L1611,$M1611,1)))*项目参数!$J$29,"")</f>
        <v/>
      </c>
      <c r="L1611" s="40"/>
      <c r="M1611" s="40"/>
      <c r="N1611" s="58"/>
      <c r="O1611" s="61"/>
      <c r="W1611" s="98" t="b">
        <f t="shared" si="25"/>
        <v>0</v>
      </c>
      <c r="Y1611" s="32" t="str">
        <f>IF($W1611,VLOOKUP($B1611,项目阶段与里程碑!$B:$E,3,FALSE),"")</f>
        <v/>
      </c>
      <c r="Z1611" s="32" t="str">
        <f>IF($W1611,VLOOKUP($B1611,项目阶段与里程碑!$B:$E,4,FALSE),"")</f>
        <v/>
      </c>
      <c r="AA1611" t="e">
        <f>VLOOKUP(F1611,内部通讯录!$B:$F,5,FALSE)</f>
        <v>#N/A</v>
      </c>
      <c r="AB1611" t="str">
        <f>IFERROR(VLOOKUP($AA1611,项目参数!$I$14:$J$21,2,FALSE),"")</f>
        <v/>
      </c>
    </row>
    <row r="1612" spans="1:28">
      <c r="A1612" s="8"/>
      <c r="B1612" s="8"/>
      <c r="C1612" s="8"/>
      <c r="D1612" s="8"/>
      <c r="E1612" s="8"/>
      <c r="F1612" s="8"/>
      <c r="G1612" s="8"/>
      <c r="H1612" s="116"/>
      <c r="I1612" s="40"/>
      <c r="J1612" s="120" t="str">
        <f>IF(AND($H1612&gt;0,$I1612&lt;&gt;"",$I1612&gt;40000),IFERROR(WORKDAY.INTL($I1612,INT(($H1612+项目参数!$J$29-1)/项目参数!$J$29)-1,1,项目参数!$B$2:$B$200),WORKDAY($I1612,INT(($H1612+项目参数!$J$29-1)/项目参数!$J$29)-1,1)),"")</f>
        <v/>
      </c>
      <c r="K1612" s="121" t="str">
        <f>IF(AND($L1612&lt;&gt;"",$L1612&gt;40000,$M1612&lt;&gt;"",$M1612&gt;40000),(1+IFERROR(NETWORKDAYS.INTL($L1612,$M1612,1,项目参数!$B$2:$B$200),NETWORKDAYS($L1612,$M1612,1)))*项目参数!$J$29,"")</f>
        <v/>
      </c>
      <c r="L1612" s="40"/>
      <c r="M1612" s="40"/>
      <c r="N1612" s="58"/>
      <c r="O1612" s="61"/>
      <c r="W1612" s="98" t="b">
        <f t="shared" si="25"/>
        <v>0</v>
      </c>
      <c r="Y1612" s="32" t="str">
        <f>IF($W1612,VLOOKUP($B1612,项目阶段与里程碑!$B:$E,3,FALSE),"")</f>
        <v/>
      </c>
      <c r="Z1612" s="32" t="str">
        <f>IF($W1612,VLOOKUP($B1612,项目阶段与里程碑!$B:$E,4,FALSE),"")</f>
        <v/>
      </c>
      <c r="AA1612" t="e">
        <f>VLOOKUP(F1612,内部通讯录!$B:$F,5,FALSE)</f>
        <v>#N/A</v>
      </c>
      <c r="AB1612" t="str">
        <f>IFERROR(VLOOKUP($AA1612,项目参数!$I$14:$J$21,2,FALSE),"")</f>
        <v/>
      </c>
    </row>
    <row r="1613" spans="1:28">
      <c r="A1613" s="8"/>
      <c r="B1613" s="8"/>
      <c r="C1613" s="8"/>
      <c r="D1613" s="8"/>
      <c r="E1613" s="8"/>
      <c r="F1613" s="8"/>
      <c r="G1613" s="8"/>
      <c r="H1613" s="116"/>
      <c r="I1613" s="40"/>
      <c r="J1613" s="120" t="str">
        <f>IF(AND($H1613&gt;0,$I1613&lt;&gt;"",$I1613&gt;40000),IFERROR(WORKDAY.INTL($I1613,INT(($H1613+项目参数!$J$29-1)/项目参数!$J$29)-1,1,项目参数!$B$2:$B$200),WORKDAY($I1613,INT(($H1613+项目参数!$J$29-1)/项目参数!$J$29)-1,1)),"")</f>
        <v/>
      </c>
      <c r="K1613" s="121" t="str">
        <f>IF(AND($L1613&lt;&gt;"",$L1613&gt;40000,$M1613&lt;&gt;"",$M1613&gt;40000),(1+IFERROR(NETWORKDAYS.INTL($L1613,$M1613,1,项目参数!$B$2:$B$200),NETWORKDAYS($L1613,$M1613,1)))*项目参数!$J$29,"")</f>
        <v/>
      </c>
      <c r="L1613" s="40"/>
      <c r="M1613" s="40"/>
      <c r="N1613" s="58"/>
      <c r="O1613" s="61"/>
      <c r="W1613" s="98" t="b">
        <f t="shared" si="25"/>
        <v>0</v>
      </c>
      <c r="Y1613" s="32" t="str">
        <f>IF($W1613,VLOOKUP($B1613,项目阶段与里程碑!$B:$E,3,FALSE),"")</f>
        <v/>
      </c>
      <c r="Z1613" s="32" t="str">
        <f>IF($W1613,VLOOKUP($B1613,项目阶段与里程碑!$B:$E,4,FALSE),"")</f>
        <v/>
      </c>
      <c r="AA1613" t="e">
        <f>VLOOKUP(F1613,内部通讯录!$B:$F,5,FALSE)</f>
        <v>#N/A</v>
      </c>
      <c r="AB1613" t="str">
        <f>IFERROR(VLOOKUP($AA1613,项目参数!$I$14:$J$21,2,FALSE),"")</f>
        <v/>
      </c>
    </row>
    <row r="1614" spans="1:28">
      <c r="A1614" s="8"/>
      <c r="B1614" s="8"/>
      <c r="C1614" s="8"/>
      <c r="D1614" s="8"/>
      <c r="E1614" s="8"/>
      <c r="F1614" s="8"/>
      <c r="G1614" s="8"/>
      <c r="H1614" s="116"/>
      <c r="I1614" s="40"/>
      <c r="J1614" s="120" t="str">
        <f>IF(AND($H1614&gt;0,$I1614&lt;&gt;"",$I1614&gt;40000),IFERROR(WORKDAY.INTL($I1614,INT(($H1614+项目参数!$J$29-1)/项目参数!$J$29)-1,1,项目参数!$B$2:$B$200),WORKDAY($I1614,INT(($H1614+项目参数!$J$29-1)/项目参数!$J$29)-1,1)),"")</f>
        <v/>
      </c>
      <c r="K1614" s="121" t="str">
        <f>IF(AND($L1614&lt;&gt;"",$L1614&gt;40000,$M1614&lt;&gt;"",$M1614&gt;40000),(1+IFERROR(NETWORKDAYS.INTL($L1614,$M1614,1,项目参数!$B$2:$B$200),NETWORKDAYS($L1614,$M1614,1)))*项目参数!$J$29,"")</f>
        <v/>
      </c>
      <c r="L1614" s="40"/>
      <c r="M1614" s="40"/>
      <c r="N1614" s="58"/>
      <c r="O1614" s="61"/>
      <c r="W1614" s="98" t="b">
        <f t="shared" si="25"/>
        <v>0</v>
      </c>
      <c r="Y1614" s="32" t="str">
        <f>IF($W1614,VLOOKUP($B1614,项目阶段与里程碑!$B:$E,3,FALSE),"")</f>
        <v/>
      </c>
      <c r="Z1614" s="32" t="str">
        <f>IF($W1614,VLOOKUP($B1614,项目阶段与里程碑!$B:$E,4,FALSE),"")</f>
        <v/>
      </c>
      <c r="AA1614" t="e">
        <f>VLOOKUP(F1614,内部通讯录!$B:$F,5,FALSE)</f>
        <v>#N/A</v>
      </c>
      <c r="AB1614" t="str">
        <f>IFERROR(VLOOKUP($AA1614,项目参数!$I$14:$J$21,2,FALSE),"")</f>
        <v/>
      </c>
    </row>
    <row r="1615" spans="1:28">
      <c r="A1615" s="8"/>
      <c r="B1615" s="8"/>
      <c r="C1615" s="8"/>
      <c r="D1615" s="8"/>
      <c r="E1615" s="8"/>
      <c r="F1615" s="8"/>
      <c r="G1615" s="8"/>
      <c r="H1615" s="116"/>
      <c r="I1615" s="40"/>
      <c r="J1615" s="120" t="str">
        <f>IF(AND($H1615&gt;0,$I1615&lt;&gt;"",$I1615&gt;40000),IFERROR(WORKDAY.INTL($I1615,INT(($H1615+项目参数!$J$29-1)/项目参数!$J$29)-1,1,项目参数!$B$2:$B$200),WORKDAY($I1615,INT(($H1615+项目参数!$J$29-1)/项目参数!$J$29)-1,1)),"")</f>
        <v/>
      </c>
      <c r="K1615" s="121" t="str">
        <f>IF(AND($L1615&lt;&gt;"",$L1615&gt;40000,$M1615&lt;&gt;"",$M1615&gt;40000),(1+IFERROR(NETWORKDAYS.INTL($L1615,$M1615,1,项目参数!$B$2:$B$200),NETWORKDAYS($L1615,$M1615,1)))*项目参数!$J$29,"")</f>
        <v/>
      </c>
      <c r="L1615" s="40"/>
      <c r="M1615" s="40"/>
      <c r="N1615" s="58"/>
      <c r="O1615" s="61"/>
      <c r="W1615" s="98" t="b">
        <f t="shared" si="25"/>
        <v>0</v>
      </c>
      <c r="Y1615" s="32" t="str">
        <f>IF($W1615,VLOOKUP($B1615,项目阶段与里程碑!$B:$E,3,FALSE),"")</f>
        <v/>
      </c>
      <c r="Z1615" s="32" t="str">
        <f>IF($W1615,VLOOKUP($B1615,项目阶段与里程碑!$B:$E,4,FALSE),"")</f>
        <v/>
      </c>
      <c r="AA1615" t="e">
        <f>VLOOKUP(F1615,内部通讯录!$B:$F,5,FALSE)</f>
        <v>#N/A</v>
      </c>
      <c r="AB1615" t="str">
        <f>IFERROR(VLOOKUP($AA1615,项目参数!$I$14:$J$21,2,FALSE),"")</f>
        <v/>
      </c>
    </row>
    <row r="1616" spans="1:28">
      <c r="A1616" s="8"/>
      <c r="B1616" s="8"/>
      <c r="C1616" s="8"/>
      <c r="D1616" s="8"/>
      <c r="E1616" s="8"/>
      <c r="F1616" s="8"/>
      <c r="G1616" s="8"/>
      <c r="H1616" s="116"/>
      <c r="I1616" s="40"/>
      <c r="J1616" s="120" t="str">
        <f>IF(AND($H1616&gt;0,$I1616&lt;&gt;"",$I1616&gt;40000),IFERROR(WORKDAY.INTL($I1616,INT(($H1616+项目参数!$J$29-1)/项目参数!$J$29)-1,1,项目参数!$B$2:$B$200),WORKDAY($I1616,INT(($H1616+项目参数!$J$29-1)/项目参数!$J$29)-1,1)),"")</f>
        <v/>
      </c>
      <c r="K1616" s="121" t="str">
        <f>IF(AND($L1616&lt;&gt;"",$L1616&gt;40000,$M1616&lt;&gt;"",$M1616&gt;40000),(1+IFERROR(NETWORKDAYS.INTL($L1616,$M1616,1,项目参数!$B$2:$B$200),NETWORKDAYS($L1616,$M1616,1)))*项目参数!$J$29,"")</f>
        <v/>
      </c>
      <c r="L1616" s="40"/>
      <c r="M1616" s="40"/>
      <c r="N1616" s="58"/>
      <c r="O1616" s="61"/>
      <c r="W1616" s="98" t="b">
        <f t="shared" si="25"/>
        <v>0</v>
      </c>
      <c r="Y1616" s="32" t="str">
        <f>IF($W1616,VLOOKUP($B1616,项目阶段与里程碑!$B:$E,3,FALSE),"")</f>
        <v/>
      </c>
      <c r="Z1616" s="32" t="str">
        <f>IF($W1616,VLOOKUP($B1616,项目阶段与里程碑!$B:$E,4,FALSE),"")</f>
        <v/>
      </c>
      <c r="AA1616" t="e">
        <f>VLOOKUP(F1616,内部通讯录!$B:$F,5,FALSE)</f>
        <v>#N/A</v>
      </c>
      <c r="AB1616" t="str">
        <f>IFERROR(VLOOKUP($AA1616,项目参数!$I$14:$J$21,2,FALSE),"")</f>
        <v/>
      </c>
    </row>
    <row r="1617" spans="1:28">
      <c r="A1617" s="8"/>
      <c r="B1617" s="8"/>
      <c r="C1617" s="8"/>
      <c r="D1617" s="8"/>
      <c r="E1617" s="8"/>
      <c r="F1617" s="8"/>
      <c r="G1617" s="8"/>
      <c r="H1617" s="116"/>
      <c r="I1617" s="40"/>
      <c r="J1617" s="120" t="str">
        <f>IF(AND($H1617&gt;0,$I1617&lt;&gt;"",$I1617&gt;40000),IFERROR(WORKDAY.INTL($I1617,INT(($H1617+项目参数!$J$29-1)/项目参数!$J$29)-1,1,项目参数!$B$2:$B$200),WORKDAY($I1617,INT(($H1617+项目参数!$J$29-1)/项目参数!$J$29)-1,1)),"")</f>
        <v/>
      </c>
      <c r="K1617" s="121" t="str">
        <f>IF(AND($L1617&lt;&gt;"",$L1617&gt;40000,$M1617&lt;&gt;"",$M1617&gt;40000),(1+IFERROR(NETWORKDAYS.INTL($L1617,$M1617,1,项目参数!$B$2:$B$200),NETWORKDAYS($L1617,$M1617,1)))*项目参数!$J$29,"")</f>
        <v/>
      </c>
      <c r="L1617" s="40"/>
      <c r="M1617" s="40"/>
      <c r="N1617" s="58"/>
      <c r="O1617" s="61"/>
      <c r="W1617" s="98" t="b">
        <f t="shared" si="25"/>
        <v>0</v>
      </c>
      <c r="Y1617" s="32" t="str">
        <f>IF($W1617,VLOOKUP($B1617,项目阶段与里程碑!$B:$E,3,FALSE),"")</f>
        <v/>
      </c>
      <c r="Z1617" s="32" t="str">
        <f>IF($W1617,VLOOKUP($B1617,项目阶段与里程碑!$B:$E,4,FALSE),"")</f>
        <v/>
      </c>
      <c r="AA1617" t="e">
        <f>VLOOKUP(F1617,内部通讯录!$B:$F,5,FALSE)</f>
        <v>#N/A</v>
      </c>
      <c r="AB1617" t="str">
        <f>IFERROR(VLOOKUP($AA1617,项目参数!$I$14:$J$21,2,FALSE),"")</f>
        <v/>
      </c>
    </row>
    <row r="1618" spans="1:28">
      <c r="A1618" s="8"/>
      <c r="B1618" s="8"/>
      <c r="C1618" s="8"/>
      <c r="D1618" s="8"/>
      <c r="E1618" s="8"/>
      <c r="F1618" s="8"/>
      <c r="G1618" s="8"/>
      <c r="H1618" s="116"/>
      <c r="I1618" s="40"/>
      <c r="J1618" s="120" t="str">
        <f>IF(AND($H1618&gt;0,$I1618&lt;&gt;"",$I1618&gt;40000),IFERROR(WORKDAY.INTL($I1618,INT(($H1618+项目参数!$J$29-1)/项目参数!$J$29)-1,1,项目参数!$B$2:$B$200),WORKDAY($I1618,INT(($H1618+项目参数!$J$29-1)/项目参数!$J$29)-1,1)),"")</f>
        <v/>
      </c>
      <c r="K1618" s="121" t="str">
        <f>IF(AND($L1618&lt;&gt;"",$L1618&gt;40000,$M1618&lt;&gt;"",$M1618&gt;40000),(1+IFERROR(NETWORKDAYS.INTL($L1618,$M1618,1,项目参数!$B$2:$B$200),NETWORKDAYS($L1618,$M1618,1)))*项目参数!$J$29,"")</f>
        <v/>
      </c>
      <c r="L1618" s="40"/>
      <c r="M1618" s="40"/>
      <c r="N1618" s="58"/>
      <c r="O1618" s="61"/>
      <c r="W1618" s="98" t="b">
        <f t="shared" si="25"/>
        <v>0</v>
      </c>
      <c r="Y1618" s="32" t="str">
        <f>IF($W1618,VLOOKUP($B1618,项目阶段与里程碑!$B:$E,3,FALSE),"")</f>
        <v/>
      </c>
      <c r="Z1618" s="32" t="str">
        <f>IF($W1618,VLOOKUP($B1618,项目阶段与里程碑!$B:$E,4,FALSE),"")</f>
        <v/>
      </c>
      <c r="AA1618" t="e">
        <f>VLOOKUP(F1618,内部通讯录!$B:$F,5,FALSE)</f>
        <v>#N/A</v>
      </c>
      <c r="AB1618" t="str">
        <f>IFERROR(VLOOKUP($AA1618,项目参数!$I$14:$J$21,2,FALSE),"")</f>
        <v/>
      </c>
    </row>
    <row r="1619" spans="1:28">
      <c r="A1619" s="8"/>
      <c r="B1619" s="8"/>
      <c r="C1619" s="8"/>
      <c r="D1619" s="8"/>
      <c r="E1619" s="8"/>
      <c r="F1619" s="8"/>
      <c r="G1619" s="8"/>
      <c r="H1619" s="116"/>
      <c r="I1619" s="40"/>
      <c r="J1619" s="120" t="str">
        <f>IF(AND($H1619&gt;0,$I1619&lt;&gt;"",$I1619&gt;40000),IFERROR(WORKDAY.INTL($I1619,INT(($H1619+项目参数!$J$29-1)/项目参数!$J$29)-1,1,项目参数!$B$2:$B$200),WORKDAY($I1619,INT(($H1619+项目参数!$J$29-1)/项目参数!$J$29)-1,1)),"")</f>
        <v/>
      </c>
      <c r="K1619" s="121" t="str">
        <f>IF(AND($L1619&lt;&gt;"",$L1619&gt;40000,$M1619&lt;&gt;"",$M1619&gt;40000),(1+IFERROR(NETWORKDAYS.INTL($L1619,$M1619,1,项目参数!$B$2:$B$200),NETWORKDAYS($L1619,$M1619,1)))*项目参数!$J$29,"")</f>
        <v/>
      </c>
      <c r="L1619" s="40"/>
      <c r="M1619" s="40"/>
      <c r="N1619" s="58"/>
      <c r="O1619" s="61"/>
      <c r="W1619" s="98" t="b">
        <f t="shared" si="25"/>
        <v>0</v>
      </c>
      <c r="Y1619" s="32" t="str">
        <f>IF($W1619,VLOOKUP($B1619,项目阶段与里程碑!$B:$E,3,FALSE),"")</f>
        <v/>
      </c>
      <c r="Z1619" s="32" t="str">
        <f>IF($W1619,VLOOKUP($B1619,项目阶段与里程碑!$B:$E,4,FALSE),"")</f>
        <v/>
      </c>
      <c r="AA1619" t="e">
        <f>VLOOKUP(F1619,内部通讯录!$B:$F,5,FALSE)</f>
        <v>#N/A</v>
      </c>
      <c r="AB1619" t="str">
        <f>IFERROR(VLOOKUP($AA1619,项目参数!$I$14:$J$21,2,FALSE),"")</f>
        <v/>
      </c>
    </row>
    <row r="1620" spans="1:28">
      <c r="A1620" s="8"/>
      <c r="B1620" s="8"/>
      <c r="C1620" s="8"/>
      <c r="D1620" s="8"/>
      <c r="E1620" s="8"/>
      <c r="F1620" s="8"/>
      <c r="G1620" s="8"/>
      <c r="H1620" s="116"/>
      <c r="I1620" s="40"/>
      <c r="J1620" s="120" t="str">
        <f>IF(AND($H1620&gt;0,$I1620&lt;&gt;"",$I1620&gt;40000),IFERROR(WORKDAY.INTL($I1620,INT(($H1620+项目参数!$J$29-1)/项目参数!$J$29)-1,1,项目参数!$B$2:$B$200),WORKDAY($I1620,INT(($H1620+项目参数!$J$29-1)/项目参数!$J$29)-1,1)),"")</f>
        <v/>
      </c>
      <c r="K1620" s="121" t="str">
        <f>IF(AND($L1620&lt;&gt;"",$L1620&gt;40000,$M1620&lt;&gt;"",$M1620&gt;40000),(1+IFERROR(NETWORKDAYS.INTL($L1620,$M1620,1,项目参数!$B$2:$B$200),NETWORKDAYS($L1620,$M1620,1)))*项目参数!$J$29,"")</f>
        <v/>
      </c>
      <c r="L1620" s="40"/>
      <c r="M1620" s="40"/>
      <c r="N1620" s="58"/>
      <c r="O1620" s="61"/>
      <c r="W1620" s="98" t="b">
        <f t="shared" si="25"/>
        <v>0</v>
      </c>
      <c r="Y1620" s="32" t="str">
        <f>IF($W1620,VLOOKUP($B1620,项目阶段与里程碑!$B:$E,3,FALSE),"")</f>
        <v/>
      </c>
      <c r="Z1620" s="32" t="str">
        <f>IF($W1620,VLOOKUP($B1620,项目阶段与里程碑!$B:$E,4,FALSE),"")</f>
        <v/>
      </c>
      <c r="AA1620" t="e">
        <f>VLOOKUP(F1620,内部通讯录!$B:$F,5,FALSE)</f>
        <v>#N/A</v>
      </c>
      <c r="AB1620" t="str">
        <f>IFERROR(VLOOKUP($AA1620,项目参数!$I$14:$J$21,2,FALSE),"")</f>
        <v/>
      </c>
    </row>
    <row r="1621" spans="1:28">
      <c r="A1621" s="8"/>
      <c r="B1621" s="8"/>
      <c r="C1621" s="8"/>
      <c r="D1621" s="8"/>
      <c r="E1621" s="8"/>
      <c r="F1621" s="8"/>
      <c r="G1621" s="8"/>
      <c r="H1621" s="116"/>
      <c r="I1621" s="40"/>
      <c r="J1621" s="120" t="str">
        <f>IF(AND($H1621&gt;0,$I1621&lt;&gt;"",$I1621&gt;40000),IFERROR(WORKDAY.INTL($I1621,INT(($H1621+项目参数!$J$29-1)/项目参数!$J$29)-1,1,项目参数!$B$2:$B$200),WORKDAY($I1621,INT(($H1621+项目参数!$J$29-1)/项目参数!$J$29)-1,1)),"")</f>
        <v/>
      </c>
      <c r="K1621" s="121" t="str">
        <f>IF(AND($L1621&lt;&gt;"",$L1621&gt;40000,$M1621&lt;&gt;"",$M1621&gt;40000),(1+IFERROR(NETWORKDAYS.INTL($L1621,$M1621,1,项目参数!$B$2:$B$200),NETWORKDAYS($L1621,$M1621,1)))*项目参数!$J$29,"")</f>
        <v/>
      </c>
      <c r="L1621" s="40"/>
      <c r="M1621" s="40"/>
      <c r="N1621" s="58"/>
      <c r="O1621" s="61"/>
      <c r="W1621" s="98" t="b">
        <f t="shared" si="25"/>
        <v>0</v>
      </c>
      <c r="Y1621" s="32" t="str">
        <f>IF($W1621,VLOOKUP($B1621,项目阶段与里程碑!$B:$E,3,FALSE),"")</f>
        <v/>
      </c>
      <c r="Z1621" s="32" t="str">
        <f>IF($W1621,VLOOKUP($B1621,项目阶段与里程碑!$B:$E,4,FALSE),"")</f>
        <v/>
      </c>
      <c r="AA1621" t="e">
        <f>VLOOKUP(F1621,内部通讯录!$B:$F,5,FALSE)</f>
        <v>#N/A</v>
      </c>
      <c r="AB1621" t="str">
        <f>IFERROR(VLOOKUP($AA1621,项目参数!$I$14:$J$21,2,FALSE),"")</f>
        <v/>
      </c>
    </row>
    <row r="1622" spans="1:28">
      <c r="A1622" s="8"/>
      <c r="B1622" s="8"/>
      <c r="C1622" s="8"/>
      <c r="D1622" s="8"/>
      <c r="E1622" s="8"/>
      <c r="F1622" s="8"/>
      <c r="G1622" s="8"/>
      <c r="H1622" s="116"/>
      <c r="I1622" s="40"/>
      <c r="J1622" s="120" t="str">
        <f>IF(AND($H1622&gt;0,$I1622&lt;&gt;"",$I1622&gt;40000),IFERROR(WORKDAY.INTL($I1622,INT(($H1622+项目参数!$J$29-1)/项目参数!$J$29)-1,1,项目参数!$B$2:$B$200),WORKDAY($I1622,INT(($H1622+项目参数!$J$29-1)/项目参数!$J$29)-1,1)),"")</f>
        <v/>
      </c>
      <c r="K1622" s="121" t="str">
        <f>IF(AND($L1622&lt;&gt;"",$L1622&gt;40000,$M1622&lt;&gt;"",$M1622&gt;40000),(1+IFERROR(NETWORKDAYS.INTL($L1622,$M1622,1,项目参数!$B$2:$B$200),NETWORKDAYS($L1622,$M1622,1)))*项目参数!$J$29,"")</f>
        <v/>
      </c>
      <c r="L1622" s="40"/>
      <c r="M1622" s="40"/>
      <c r="N1622" s="58"/>
      <c r="O1622" s="61"/>
      <c r="W1622" s="98" t="b">
        <f t="shared" si="25"/>
        <v>0</v>
      </c>
      <c r="Y1622" s="32" t="str">
        <f>IF($W1622,VLOOKUP($B1622,项目阶段与里程碑!$B:$E,3,FALSE),"")</f>
        <v/>
      </c>
      <c r="Z1622" s="32" t="str">
        <f>IF($W1622,VLOOKUP($B1622,项目阶段与里程碑!$B:$E,4,FALSE),"")</f>
        <v/>
      </c>
      <c r="AA1622" t="e">
        <f>VLOOKUP(F1622,内部通讯录!$B:$F,5,FALSE)</f>
        <v>#N/A</v>
      </c>
      <c r="AB1622" t="str">
        <f>IFERROR(VLOOKUP($AA1622,项目参数!$I$14:$J$21,2,FALSE),"")</f>
        <v/>
      </c>
    </row>
    <row r="1623" spans="1:28">
      <c r="A1623" s="8"/>
      <c r="B1623" s="8"/>
      <c r="C1623" s="8"/>
      <c r="D1623" s="8"/>
      <c r="E1623" s="8"/>
      <c r="F1623" s="8"/>
      <c r="G1623" s="8"/>
      <c r="H1623" s="116"/>
      <c r="I1623" s="40"/>
      <c r="J1623" s="120" t="str">
        <f>IF(AND($H1623&gt;0,$I1623&lt;&gt;"",$I1623&gt;40000),IFERROR(WORKDAY.INTL($I1623,INT(($H1623+项目参数!$J$29-1)/项目参数!$J$29)-1,1,项目参数!$B$2:$B$200),WORKDAY($I1623,INT(($H1623+项目参数!$J$29-1)/项目参数!$J$29)-1,1)),"")</f>
        <v/>
      </c>
      <c r="K1623" s="121" t="str">
        <f>IF(AND($L1623&lt;&gt;"",$L1623&gt;40000,$M1623&lt;&gt;"",$M1623&gt;40000),(1+IFERROR(NETWORKDAYS.INTL($L1623,$M1623,1,项目参数!$B$2:$B$200),NETWORKDAYS($L1623,$M1623,1)))*项目参数!$J$29,"")</f>
        <v/>
      </c>
      <c r="L1623" s="40"/>
      <c r="M1623" s="40"/>
      <c r="N1623" s="58"/>
      <c r="O1623" s="61"/>
      <c r="W1623" s="98" t="b">
        <f t="shared" si="25"/>
        <v>0</v>
      </c>
      <c r="Y1623" s="32" t="str">
        <f>IF($W1623,VLOOKUP($B1623,项目阶段与里程碑!$B:$E,3,FALSE),"")</f>
        <v/>
      </c>
      <c r="Z1623" s="32" t="str">
        <f>IF($W1623,VLOOKUP($B1623,项目阶段与里程碑!$B:$E,4,FALSE),"")</f>
        <v/>
      </c>
      <c r="AA1623" t="e">
        <f>VLOOKUP(F1623,内部通讯录!$B:$F,5,FALSE)</f>
        <v>#N/A</v>
      </c>
      <c r="AB1623" t="str">
        <f>IFERROR(VLOOKUP($AA1623,项目参数!$I$14:$J$21,2,FALSE),"")</f>
        <v/>
      </c>
    </row>
    <row r="1624" spans="1:28">
      <c r="A1624" s="8"/>
      <c r="B1624" s="8"/>
      <c r="C1624" s="8"/>
      <c r="D1624" s="8"/>
      <c r="E1624" s="8"/>
      <c r="F1624" s="8"/>
      <c r="G1624" s="8"/>
      <c r="H1624" s="116"/>
      <c r="I1624" s="40"/>
      <c r="J1624" s="120" t="str">
        <f>IF(AND($H1624&gt;0,$I1624&lt;&gt;"",$I1624&gt;40000),IFERROR(WORKDAY.INTL($I1624,INT(($H1624+项目参数!$J$29-1)/项目参数!$J$29)-1,1,项目参数!$B$2:$B$200),WORKDAY($I1624,INT(($H1624+项目参数!$J$29-1)/项目参数!$J$29)-1,1)),"")</f>
        <v/>
      </c>
      <c r="K1624" s="121" t="str">
        <f>IF(AND($L1624&lt;&gt;"",$L1624&gt;40000,$M1624&lt;&gt;"",$M1624&gt;40000),(1+IFERROR(NETWORKDAYS.INTL($L1624,$M1624,1,项目参数!$B$2:$B$200),NETWORKDAYS($L1624,$M1624,1)))*项目参数!$J$29,"")</f>
        <v/>
      </c>
      <c r="L1624" s="40"/>
      <c r="M1624" s="40"/>
      <c r="N1624" s="58"/>
      <c r="O1624" s="61"/>
      <c r="W1624" s="98" t="b">
        <f t="shared" si="25"/>
        <v>0</v>
      </c>
      <c r="Y1624" s="32" t="str">
        <f>IF($W1624,VLOOKUP($B1624,项目阶段与里程碑!$B:$E,3,FALSE),"")</f>
        <v/>
      </c>
      <c r="Z1624" s="32" t="str">
        <f>IF($W1624,VLOOKUP($B1624,项目阶段与里程碑!$B:$E,4,FALSE),"")</f>
        <v/>
      </c>
      <c r="AA1624" t="e">
        <f>VLOOKUP(F1624,内部通讯录!$B:$F,5,FALSE)</f>
        <v>#N/A</v>
      </c>
      <c r="AB1624" t="str">
        <f>IFERROR(VLOOKUP($AA1624,项目参数!$I$14:$J$21,2,FALSE),"")</f>
        <v/>
      </c>
    </row>
    <row r="1625" spans="1:28">
      <c r="A1625" s="8"/>
      <c r="B1625" s="8"/>
      <c r="C1625" s="8"/>
      <c r="D1625" s="8"/>
      <c r="E1625" s="8"/>
      <c r="F1625" s="8"/>
      <c r="G1625" s="8"/>
      <c r="H1625" s="116"/>
      <c r="I1625" s="40"/>
      <c r="J1625" s="120" t="str">
        <f>IF(AND($H1625&gt;0,$I1625&lt;&gt;"",$I1625&gt;40000),IFERROR(WORKDAY.INTL($I1625,INT(($H1625+项目参数!$J$29-1)/项目参数!$J$29)-1,1,项目参数!$B$2:$B$200),WORKDAY($I1625,INT(($H1625+项目参数!$J$29-1)/项目参数!$J$29)-1,1)),"")</f>
        <v/>
      </c>
      <c r="K1625" s="121" t="str">
        <f>IF(AND($L1625&lt;&gt;"",$L1625&gt;40000,$M1625&lt;&gt;"",$M1625&gt;40000),(1+IFERROR(NETWORKDAYS.INTL($L1625,$M1625,1,项目参数!$B$2:$B$200),NETWORKDAYS($L1625,$M1625,1)))*项目参数!$J$29,"")</f>
        <v/>
      </c>
      <c r="L1625" s="40"/>
      <c r="M1625" s="40"/>
      <c r="N1625" s="58"/>
      <c r="O1625" s="61"/>
      <c r="W1625" s="98" t="b">
        <f t="shared" si="25"/>
        <v>0</v>
      </c>
      <c r="Y1625" s="32" t="str">
        <f>IF($W1625,VLOOKUP($B1625,项目阶段与里程碑!$B:$E,3,FALSE),"")</f>
        <v/>
      </c>
      <c r="Z1625" s="32" t="str">
        <f>IF($W1625,VLOOKUP($B1625,项目阶段与里程碑!$B:$E,4,FALSE),"")</f>
        <v/>
      </c>
      <c r="AA1625" t="e">
        <f>VLOOKUP(F1625,内部通讯录!$B:$F,5,FALSE)</f>
        <v>#N/A</v>
      </c>
      <c r="AB1625" t="str">
        <f>IFERROR(VLOOKUP($AA1625,项目参数!$I$14:$J$21,2,FALSE),"")</f>
        <v/>
      </c>
    </row>
    <row r="1626" spans="1:28">
      <c r="A1626" s="8"/>
      <c r="B1626" s="8"/>
      <c r="C1626" s="8"/>
      <c r="D1626" s="8"/>
      <c r="E1626" s="8"/>
      <c r="F1626" s="8"/>
      <c r="G1626" s="8"/>
      <c r="H1626" s="116"/>
      <c r="I1626" s="40"/>
      <c r="J1626" s="120" t="str">
        <f>IF(AND($H1626&gt;0,$I1626&lt;&gt;"",$I1626&gt;40000),IFERROR(WORKDAY.INTL($I1626,INT(($H1626+项目参数!$J$29-1)/项目参数!$J$29)-1,1,项目参数!$B$2:$B$200),WORKDAY($I1626,INT(($H1626+项目参数!$J$29-1)/项目参数!$J$29)-1,1)),"")</f>
        <v/>
      </c>
      <c r="K1626" s="121" t="str">
        <f>IF(AND($L1626&lt;&gt;"",$L1626&gt;40000,$M1626&lt;&gt;"",$M1626&gt;40000),(1+IFERROR(NETWORKDAYS.INTL($L1626,$M1626,1,项目参数!$B$2:$B$200),NETWORKDAYS($L1626,$M1626,1)))*项目参数!$J$29,"")</f>
        <v/>
      </c>
      <c r="L1626" s="40"/>
      <c r="M1626" s="40"/>
      <c r="N1626" s="58"/>
      <c r="O1626" s="61"/>
      <c r="W1626" s="98" t="b">
        <f t="shared" si="25"/>
        <v>0</v>
      </c>
      <c r="Y1626" s="32" t="str">
        <f>IF($W1626,VLOOKUP($B1626,项目阶段与里程碑!$B:$E,3,FALSE),"")</f>
        <v/>
      </c>
      <c r="Z1626" s="32" t="str">
        <f>IF($W1626,VLOOKUP($B1626,项目阶段与里程碑!$B:$E,4,FALSE),"")</f>
        <v/>
      </c>
      <c r="AA1626" t="e">
        <f>VLOOKUP(F1626,内部通讯录!$B:$F,5,FALSE)</f>
        <v>#N/A</v>
      </c>
      <c r="AB1626" t="str">
        <f>IFERROR(VLOOKUP($AA1626,项目参数!$I$14:$J$21,2,FALSE),"")</f>
        <v/>
      </c>
    </row>
    <row r="1627" spans="1:28">
      <c r="A1627" s="8"/>
      <c r="B1627" s="8"/>
      <c r="C1627" s="8"/>
      <c r="D1627" s="8"/>
      <c r="E1627" s="8"/>
      <c r="F1627" s="8"/>
      <c r="G1627" s="8"/>
      <c r="H1627" s="116"/>
      <c r="I1627" s="40"/>
      <c r="J1627" s="120" t="str">
        <f>IF(AND($H1627&gt;0,$I1627&lt;&gt;"",$I1627&gt;40000),IFERROR(WORKDAY.INTL($I1627,INT(($H1627+项目参数!$J$29-1)/项目参数!$J$29)-1,1,项目参数!$B$2:$B$200),WORKDAY($I1627,INT(($H1627+项目参数!$J$29-1)/项目参数!$J$29)-1,1)),"")</f>
        <v/>
      </c>
      <c r="K1627" s="121" t="str">
        <f>IF(AND($L1627&lt;&gt;"",$L1627&gt;40000,$M1627&lt;&gt;"",$M1627&gt;40000),(1+IFERROR(NETWORKDAYS.INTL($L1627,$M1627,1,项目参数!$B$2:$B$200),NETWORKDAYS($L1627,$M1627,1)))*项目参数!$J$29,"")</f>
        <v/>
      </c>
      <c r="L1627" s="40"/>
      <c r="M1627" s="40"/>
      <c r="N1627" s="58"/>
      <c r="O1627" s="61"/>
      <c r="W1627" s="98" t="b">
        <f t="shared" si="25"/>
        <v>0</v>
      </c>
      <c r="Y1627" s="32" t="str">
        <f>IF($W1627,VLOOKUP($B1627,项目阶段与里程碑!$B:$E,3,FALSE),"")</f>
        <v/>
      </c>
      <c r="Z1627" s="32" t="str">
        <f>IF($W1627,VLOOKUP($B1627,项目阶段与里程碑!$B:$E,4,FALSE),"")</f>
        <v/>
      </c>
      <c r="AA1627" t="e">
        <f>VLOOKUP(F1627,内部通讯录!$B:$F,5,FALSE)</f>
        <v>#N/A</v>
      </c>
      <c r="AB1627" t="str">
        <f>IFERROR(VLOOKUP($AA1627,项目参数!$I$14:$J$21,2,FALSE),"")</f>
        <v/>
      </c>
    </row>
    <row r="1628" spans="1:28">
      <c r="A1628" s="8"/>
      <c r="B1628" s="8"/>
      <c r="C1628" s="8"/>
      <c r="D1628" s="8"/>
      <c r="E1628" s="8"/>
      <c r="F1628" s="8"/>
      <c r="G1628" s="8"/>
      <c r="H1628" s="116"/>
      <c r="I1628" s="40"/>
      <c r="J1628" s="120" t="str">
        <f>IF(AND($H1628&gt;0,$I1628&lt;&gt;"",$I1628&gt;40000),IFERROR(WORKDAY.INTL($I1628,INT(($H1628+项目参数!$J$29-1)/项目参数!$J$29)-1,1,项目参数!$B$2:$B$200),WORKDAY($I1628,INT(($H1628+项目参数!$J$29-1)/项目参数!$J$29)-1,1)),"")</f>
        <v/>
      </c>
      <c r="K1628" s="121" t="str">
        <f>IF(AND($L1628&lt;&gt;"",$L1628&gt;40000,$M1628&lt;&gt;"",$M1628&gt;40000),(1+IFERROR(NETWORKDAYS.INTL($L1628,$M1628,1,项目参数!$B$2:$B$200),NETWORKDAYS($L1628,$M1628,1)))*项目参数!$J$29,"")</f>
        <v/>
      </c>
      <c r="L1628" s="40"/>
      <c r="M1628" s="40"/>
      <c r="N1628" s="58"/>
      <c r="O1628" s="61"/>
      <c r="W1628" s="98" t="b">
        <f t="shared" si="25"/>
        <v>0</v>
      </c>
      <c r="Y1628" s="32" t="str">
        <f>IF($W1628,VLOOKUP($B1628,项目阶段与里程碑!$B:$E,3,FALSE),"")</f>
        <v/>
      </c>
      <c r="Z1628" s="32" t="str">
        <f>IF($W1628,VLOOKUP($B1628,项目阶段与里程碑!$B:$E,4,FALSE),"")</f>
        <v/>
      </c>
      <c r="AA1628" t="e">
        <f>VLOOKUP(F1628,内部通讯录!$B:$F,5,FALSE)</f>
        <v>#N/A</v>
      </c>
      <c r="AB1628" t="str">
        <f>IFERROR(VLOOKUP($AA1628,项目参数!$I$14:$J$21,2,FALSE),"")</f>
        <v/>
      </c>
    </row>
    <row r="1629" spans="1:28">
      <c r="A1629" s="8"/>
      <c r="B1629" s="8"/>
      <c r="C1629" s="8"/>
      <c r="D1629" s="8"/>
      <c r="E1629" s="8"/>
      <c r="F1629" s="8"/>
      <c r="G1629" s="8"/>
      <c r="H1629" s="116"/>
      <c r="I1629" s="40"/>
      <c r="J1629" s="120" t="str">
        <f>IF(AND($H1629&gt;0,$I1629&lt;&gt;"",$I1629&gt;40000),IFERROR(WORKDAY.INTL($I1629,INT(($H1629+项目参数!$J$29-1)/项目参数!$J$29)-1,1,项目参数!$B$2:$B$200),WORKDAY($I1629,INT(($H1629+项目参数!$J$29-1)/项目参数!$J$29)-1,1)),"")</f>
        <v/>
      </c>
      <c r="K1629" s="121" t="str">
        <f>IF(AND($L1629&lt;&gt;"",$L1629&gt;40000,$M1629&lt;&gt;"",$M1629&gt;40000),(1+IFERROR(NETWORKDAYS.INTL($L1629,$M1629,1,项目参数!$B$2:$B$200),NETWORKDAYS($L1629,$M1629,1)))*项目参数!$J$29,"")</f>
        <v/>
      </c>
      <c r="L1629" s="40"/>
      <c r="M1629" s="40"/>
      <c r="N1629" s="58"/>
      <c r="O1629" s="61"/>
      <c r="W1629" s="98" t="b">
        <f t="shared" si="25"/>
        <v>0</v>
      </c>
      <c r="Y1629" s="32" t="str">
        <f>IF($W1629,VLOOKUP($B1629,项目阶段与里程碑!$B:$E,3,FALSE),"")</f>
        <v/>
      </c>
      <c r="Z1629" s="32" t="str">
        <f>IF($W1629,VLOOKUP($B1629,项目阶段与里程碑!$B:$E,4,FALSE),"")</f>
        <v/>
      </c>
      <c r="AA1629" t="e">
        <f>VLOOKUP(F1629,内部通讯录!$B:$F,5,FALSE)</f>
        <v>#N/A</v>
      </c>
      <c r="AB1629" t="str">
        <f>IFERROR(VLOOKUP($AA1629,项目参数!$I$14:$J$21,2,FALSE),"")</f>
        <v/>
      </c>
    </row>
    <row r="1630" spans="1:28">
      <c r="A1630" s="8"/>
      <c r="B1630" s="8"/>
      <c r="C1630" s="8"/>
      <c r="D1630" s="8"/>
      <c r="E1630" s="8"/>
      <c r="F1630" s="8"/>
      <c r="G1630" s="8"/>
      <c r="H1630" s="116"/>
      <c r="I1630" s="40"/>
      <c r="J1630" s="120" t="str">
        <f>IF(AND($H1630&gt;0,$I1630&lt;&gt;"",$I1630&gt;40000),IFERROR(WORKDAY.INTL($I1630,INT(($H1630+项目参数!$J$29-1)/项目参数!$J$29)-1,1,项目参数!$B$2:$B$200),WORKDAY($I1630,INT(($H1630+项目参数!$J$29-1)/项目参数!$J$29)-1,1)),"")</f>
        <v/>
      </c>
      <c r="K1630" s="121" t="str">
        <f>IF(AND($L1630&lt;&gt;"",$L1630&gt;40000,$M1630&lt;&gt;"",$M1630&gt;40000),(1+IFERROR(NETWORKDAYS.INTL($L1630,$M1630,1,项目参数!$B$2:$B$200),NETWORKDAYS($L1630,$M1630,1)))*项目参数!$J$29,"")</f>
        <v/>
      </c>
      <c r="L1630" s="40"/>
      <c r="M1630" s="40"/>
      <c r="N1630" s="58"/>
      <c r="O1630" s="61"/>
      <c r="W1630" s="98" t="b">
        <f t="shared" si="25"/>
        <v>0</v>
      </c>
      <c r="Y1630" s="32" t="str">
        <f>IF($W1630,VLOOKUP($B1630,项目阶段与里程碑!$B:$E,3,FALSE),"")</f>
        <v/>
      </c>
      <c r="Z1630" s="32" t="str">
        <f>IF($W1630,VLOOKUP($B1630,项目阶段与里程碑!$B:$E,4,FALSE),"")</f>
        <v/>
      </c>
      <c r="AA1630" t="e">
        <f>VLOOKUP(F1630,内部通讯录!$B:$F,5,FALSE)</f>
        <v>#N/A</v>
      </c>
      <c r="AB1630" t="str">
        <f>IFERROR(VLOOKUP($AA1630,项目参数!$I$14:$J$21,2,FALSE),"")</f>
        <v/>
      </c>
    </row>
    <row r="1631" spans="1:28">
      <c r="A1631" s="8"/>
      <c r="B1631" s="8"/>
      <c r="C1631" s="8"/>
      <c r="D1631" s="8"/>
      <c r="E1631" s="8"/>
      <c r="F1631" s="8"/>
      <c r="G1631" s="8"/>
      <c r="H1631" s="116"/>
      <c r="I1631" s="40"/>
      <c r="J1631" s="120" t="str">
        <f>IF(AND($H1631&gt;0,$I1631&lt;&gt;"",$I1631&gt;40000),IFERROR(WORKDAY.INTL($I1631,INT(($H1631+项目参数!$J$29-1)/项目参数!$J$29)-1,1,项目参数!$B$2:$B$200),WORKDAY($I1631,INT(($H1631+项目参数!$J$29-1)/项目参数!$J$29)-1,1)),"")</f>
        <v/>
      </c>
      <c r="K1631" s="121" t="str">
        <f>IF(AND($L1631&lt;&gt;"",$L1631&gt;40000,$M1631&lt;&gt;"",$M1631&gt;40000),(1+IFERROR(NETWORKDAYS.INTL($L1631,$M1631,1,项目参数!$B$2:$B$200),NETWORKDAYS($L1631,$M1631,1)))*项目参数!$J$29,"")</f>
        <v/>
      </c>
      <c r="L1631" s="40"/>
      <c r="M1631" s="40"/>
      <c r="N1631" s="58"/>
      <c r="O1631" s="61"/>
      <c r="W1631" s="98" t="b">
        <f t="shared" si="25"/>
        <v>0</v>
      </c>
      <c r="Y1631" s="32" t="str">
        <f>IF($W1631,VLOOKUP($B1631,项目阶段与里程碑!$B:$E,3,FALSE),"")</f>
        <v/>
      </c>
      <c r="Z1631" s="32" t="str">
        <f>IF($W1631,VLOOKUP($B1631,项目阶段与里程碑!$B:$E,4,FALSE),"")</f>
        <v/>
      </c>
      <c r="AA1631" t="e">
        <f>VLOOKUP(F1631,内部通讯录!$B:$F,5,FALSE)</f>
        <v>#N/A</v>
      </c>
      <c r="AB1631" t="str">
        <f>IFERROR(VLOOKUP($AA1631,项目参数!$I$14:$J$21,2,FALSE),"")</f>
        <v/>
      </c>
    </row>
    <row r="1632" spans="1:28">
      <c r="A1632" s="8"/>
      <c r="B1632" s="8"/>
      <c r="C1632" s="8"/>
      <c r="D1632" s="8"/>
      <c r="E1632" s="8"/>
      <c r="F1632" s="8"/>
      <c r="G1632" s="8"/>
      <c r="H1632" s="116"/>
      <c r="I1632" s="40"/>
      <c r="J1632" s="120" t="str">
        <f>IF(AND($H1632&gt;0,$I1632&lt;&gt;"",$I1632&gt;40000),IFERROR(WORKDAY.INTL($I1632,INT(($H1632+项目参数!$J$29-1)/项目参数!$J$29)-1,1,项目参数!$B$2:$B$200),WORKDAY($I1632,INT(($H1632+项目参数!$J$29-1)/项目参数!$J$29)-1,1)),"")</f>
        <v/>
      </c>
      <c r="K1632" s="121" t="str">
        <f>IF(AND($L1632&lt;&gt;"",$L1632&gt;40000,$M1632&lt;&gt;"",$M1632&gt;40000),(1+IFERROR(NETWORKDAYS.INTL($L1632,$M1632,1,项目参数!$B$2:$B$200),NETWORKDAYS($L1632,$M1632,1)))*项目参数!$J$29,"")</f>
        <v/>
      </c>
      <c r="L1632" s="40"/>
      <c r="M1632" s="40"/>
      <c r="N1632" s="58"/>
      <c r="O1632" s="61"/>
      <c r="W1632" s="98" t="b">
        <f t="shared" si="25"/>
        <v>0</v>
      </c>
      <c r="Y1632" s="32" t="str">
        <f>IF($W1632,VLOOKUP($B1632,项目阶段与里程碑!$B:$E,3,FALSE),"")</f>
        <v/>
      </c>
      <c r="Z1632" s="32" t="str">
        <f>IF($W1632,VLOOKUP($B1632,项目阶段与里程碑!$B:$E,4,FALSE),"")</f>
        <v/>
      </c>
      <c r="AA1632" t="e">
        <f>VLOOKUP(F1632,内部通讯录!$B:$F,5,FALSE)</f>
        <v>#N/A</v>
      </c>
      <c r="AB1632" t="str">
        <f>IFERROR(VLOOKUP($AA1632,项目参数!$I$14:$J$21,2,FALSE),"")</f>
        <v/>
      </c>
    </row>
    <row r="1633" spans="1:28">
      <c r="A1633" s="8"/>
      <c r="B1633" s="8"/>
      <c r="C1633" s="8"/>
      <c r="D1633" s="8"/>
      <c r="E1633" s="8"/>
      <c r="F1633" s="8"/>
      <c r="G1633" s="8"/>
      <c r="H1633" s="116"/>
      <c r="I1633" s="40"/>
      <c r="J1633" s="120" t="str">
        <f>IF(AND($H1633&gt;0,$I1633&lt;&gt;"",$I1633&gt;40000),IFERROR(WORKDAY.INTL($I1633,INT(($H1633+项目参数!$J$29-1)/项目参数!$J$29)-1,1,项目参数!$B$2:$B$200),WORKDAY($I1633,INT(($H1633+项目参数!$J$29-1)/项目参数!$J$29)-1,1)),"")</f>
        <v/>
      </c>
      <c r="K1633" s="121" t="str">
        <f>IF(AND($L1633&lt;&gt;"",$L1633&gt;40000,$M1633&lt;&gt;"",$M1633&gt;40000),(1+IFERROR(NETWORKDAYS.INTL($L1633,$M1633,1,项目参数!$B$2:$B$200),NETWORKDAYS($L1633,$M1633,1)))*项目参数!$J$29,"")</f>
        <v/>
      </c>
      <c r="L1633" s="40"/>
      <c r="M1633" s="40"/>
      <c r="N1633" s="58"/>
      <c r="O1633" s="61"/>
      <c r="W1633" s="98" t="b">
        <f t="shared" si="25"/>
        <v>0</v>
      </c>
      <c r="Y1633" s="32" t="str">
        <f>IF($W1633,VLOOKUP($B1633,项目阶段与里程碑!$B:$E,3,FALSE),"")</f>
        <v/>
      </c>
      <c r="Z1633" s="32" t="str">
        <f>IF($W1633,VLOOKUP($B1633,项目阶段与里程碑!$B:$E,4,FALSE),"")</f>
        <v/>
      </c>
      <c r="AA1633" t="e">
        <f>VLOOKUP(F1633,内部通讯录!$B:$F,5,FALSE)</f>
        <v>#N/A</v>
      </c>
      <c r="AB1633" t="str">
        <f>IFERROR(VLOOKUP($AA1633,项目参数!$I$14:$J$21,2,FALSE),"")</f>
        <v/>
      </c>
    </row>
    <row r="1634" spans="1:28">
      <c r="A1634" s="8"/>
      <c r="B1634" s="8"/>
      <c r="C1634" s="8"/>
      <c r="D1634" s="8"/>
      <c r="E1634" s="8"/>
      <c r="F1634" s="8"/>
      <c r="G1634" s="8"/>
      <c r="H1634" s="116"/>
      <c r="I1634" s="40"/>
      <c r="J1634" s="120" t="str">
        <f>IF(AND($H1634&gt;0,$I1634&lt;&gt;"",$I1634&gt;40000),IFERROR(WORKDAY.INTL($I1634,INT(($H1634+项目参数!$J$29-1)/项目参数!$J$29)-1,1,项目参数!$B$2:$B$200),WORKDAY($I1634,INT(($H1634+项目参数!$J$29-1)/项目参数!$J$29)-1,1)),"")</f>
        <v/>
      </c>
      <c r="K1634" s="121" t="str">
        <f>IF(AND($L1634&lt;&gt;"",$L1634&gt;40000,$M1634&lt;&gt;"",$M1634&gt;40000),(1+IFERROR(NETWORKDAYS.INTL($L1634,$M1634,1,项目参数!$B$2:$B$200),NETWORKDAYS($L1634,$M1634,1)))*项目参数!$J$29,"")</f>
        <v/>
      </c>
      <c r="L1634" s="40"/>
      <c r="M1634" s="40"/>
      <c r="N1634" s="58"/>
      <c r="O1634" s="61"/>
      <c r="W1634" s="98" t="b">
        <f t="shared" si="25"/>
        <v>0</v>
      </c>
      <c r="Y1634" s="32" t="str">
        <f>IF($W1634,VLOOKUP($B1634,项目阶段与里程碑!$B:$E,3,FALSE),"")</f>
        <v/>
      </c>
      <c r="Z1634" s="32" t="str">
        <f>IF($W1634,VLOOKUP($B1634,项目阶段与里程碑!$B:$E,4,FALSE),"")</f>
        <v/>
      </c>
      <c r="AA1634" t="e">
        <f>VLOOKUP(F1634,内部通讯录!$B:$F,5,FALSE)</f>
        <v>#N/A</v>
      </c>
      <c r="AB1634" t="str">
        <f>IFERROR(VLOOKUP($AA1634,项目参数!$I$14:$J$21,2,FALSE),"")</f>
        <v/>
      </c>
    </row>
    <row r="1635" spans="1:28">
      <c r="A1635" s="8"/>
      <c r="B1635" s="8"/>
      <c r="C1635" s="8"/>
      <c r="D1635" s="8"/>
      <c r="E1635" s="8"/>
      <c r="F1635" s="8"/>
      <c r="G1635" s="8"/>
      <c r="H1635" s="116"/>
      <c r="I1635" s="40"/>
      <c r="J1635" s="120" t="str">
        <f>IF(AND($H1635&gt;0,$I1635&lt;&gt;"",$I1635&gt;40000),IFERROR(WORKDAY.INTL($I1635,INT(($H1635+项目参数!$J$29-1)/项目参数!$J$29)-1,1,项目参数!$B$2:$B$200),WORKDAY($I1635,INT(($H1635+项目参数!$J$29-1)/项目参数!$J$29)-1,1)),"")</f>
        <v/>
      </c>
      <c r="K1635" s="121" t="str">
        <f>IF(AND($L1635&lt;&gt;"",$L1635&gt;40000,$M1635&lt;&gt;"",$M1635&gt;40000),(1+IFERROR(NETWORKDAYS.INTL($L1635,$M1635,1,项目参数!$B$2:$B$200),NETWORKDAYS($L1635,$M1635,1)))*项目参数!$J$29,"")</f>
        <v/>
      </c>
      <c r="L1635" s="40"/>
      <c r="M1635" s="40"/>
      <c r="N1635" s="58"/>
      <c r="O1635" s="61"/>
      <c r="W1635" s="98" t="b">
        <f t="shared" si="25"/>
        <v>0</v>
      </c>
      <c r="Y1635" s="32" t="str">
        <f>IF($W1635,VLOOKUP($B1635,项目阶段与里程碑!$B:$E,3,FALSE),"")</f>
        <v/>
      </c>
      <c r="Z1635" s="32" t="str">
        <f>IF($W1635,VLOOKUP($B1635,项目阶段与里程碑!$B:$E,4,FALSE),"")</f>
        <v/>
      </c>
      <c r="AA1635" t="e">
        <f>VLOOKUP(F1635,内部通讯录!$B:$F,5,FALSE)</f>
        <v>#N/A</v>
      </c>
      <c r="AB1635" t="str">
        <f>IFERROR(VLOOKUP($AA1635,项目参数!$I$14:$J$21,2,FALSE),"")</f>
        <v/>
      </c>
    </row>
    <row r="1636" spans="1:28">
      <c r="A1636" s="8"/>
      <c r="B1636" s="8"/>
      <c r="C1636" s="8"/>
      <c r="D1636" s="8"/>
      <c r="E1636" s="8"/>
      <c r="F1636" s="8"/>
      <c r="G1636" s="8"/>
      <c r="H1636" s="116"/>
      <c r="I1636" s="40"/>
      <c r="J1636" s="120" t="str">
        <f>IF(AND($H1636&gt;0,$I1636&lt;&gt;"",$I1636&gt;40000),IFERROR(WORKDAY.INTL($I1636,INT(($H1636+项目参数!$J$29-1)/项目参数!$J$29)-1,1,项目参数!$B$2:$B$200),WORKDAY($I1636,INT(($H1636+项目参数!$J$29-1)/项目参数!$J$29)-1,1)),"")</f>
        <v/>
      </c>
      <c r="K1636" s="121" t="str">
        <f>IF(AND($L1636&lt;&gt;"",$L1636&gt;40000,$M1636&lt;&gt;"",$M1636&gt;40000),(1+IFERROR(NETWORKDAYS.INTL($L1636,$M1636,1,项目参数!$B$2:$B$200),NETWORKDAYS($L1636,$M1636,1)))*项目参数!$J$29,"")</f>
        <v/>
      </c>
      <c r="L1636" s="40"/>
      <c r="M1636" s="40"/>
      <c r="N1636" s="58"/>
      <c r="O1636" s="61"/>
      <c r="W1636" s="98" t="b">
        <f t="shared" si="25"/>
        <v>0</v>
      </c>
      <c r="Y1636" s="32" t="str">
        <f>IF($W1636,VLOOKUP($B1636,项目阶段与里程碑!$B:$E,3,FALSE),"")</f>
        <v/>
      </c>
      <c r="Z1636" s="32" t="str">
        <f>IF($W1636,VLOOKUP($B1636,项目阶段与里程碑!$B:$E,4,FALSE),"")</f>
        <v/>
      </c>
      <c r="AA1636" t="e">
        <f>VLOOKUP(F1636,内部通讯录!$B:$F,5,FALSE)</f>
        <v>#N/A</v>
      </c>
      <c r="AB1636" t="str">
        <f>IFERROR(VLOOKUP($AA1636,项目参数!$I$14:$J$21,2,FALSE),"")</f>
        <v/>
      </c>
    </row>
    <row r="1637" spans="1:28">
      <c r="A1637" s="8"/>
      <c r="B1637" s="8"/>
      <c r="C1637" s="8"/>
      <c r="D1637" s="8"/>
      <c r="E1637" s="8"/>
      <c r="F1637" s="8"/>
      <c r="G1637" s="8"/>
      <c r="H1637" s="116"/>
      <c r="I1637" s="40"/>
      <c r="J1637" s="120" t="str">
        <f>IF(AND($H1637&gt;0,$I1637&lt;&gt;"",$I1637&gt;40000),IFERROR(WORKDAY.INTL($I1637,INT(($H1637+项目参数!$J$29-1)/项目参数!$J$29)-1,1,项目参数!$B$2:$B$200),WORKDAY($I1637,INT(($H1637+项目参数!$J$29-1)/项目参数!$J$29)-1,1)),"")</f>
        <v/>
      </c>
      <c r="K1637" s="121" t="str">
        <f>IF(AND($L1637&lt;&gt;"",$L1637&gt;40000,$M1637&lt;&gt;"",$M1637&gt;40000),(1+IFERROR(NETWORKDAYS.INTL($L1637,$M1637,1,项目参数!$B$2:$B$200),NETWORKDAYS($L1637,$M1637,1)))*项目参数!$J$29,"")</f>
        <v/>
      </c>
      <c r="L1637" s="40"/>
      <c r="M1637" s="40"/>
      <c r="N1637" s="58"/>
      <c r="O1637" s="61"/>
      <c r="W1637" s="98" t="b">
        <f t="shared" si="25"/>
        <v>0</v>
      </c>
      <c r="Y1637" s="32" t="str">
        <f>IF($W1637,VLOOKUP($B1637,项目阶段与里程碑!$B:$E,3,FALSE),"")</f>
        <v/>
      </c>
      <c r="Z1637" s="32" t="str">
        <f>IF($W1637,VLOOKUP($B1637,项目阶段与里程碑!$B:$E,4,FALSE),"")</f>
        <v/>
      </c>
      <c r="AA1637" t="e">
        <f>VLOOKUP(F1637,内部通讯录!$B:$F,5,FALSE)</f>
        <v>#N/A</v>
      </c>
      <c r="AB1637" t="str">
        <f>IFERROR(VLOOKUP($AA1637,项目参数!$I$14:$J$21,2,FALSE),"")</f>
        <v/>
      </c>
    </row>
    <row r="1638" spans="1:28">
      <c r="A1638" s="8"/>
      <c r="B1638" s="8"/>
      <c r="C1638" s="8"/>
      <c r="D1638" s="8"/>
      <c r="E1638" s="8"/>
      <c r="F1638" s="8"/>
      <c r="G1638" s="8"/>
      <c r="H1638" s="116"/>
      <c r="I1638" s="40"/>
      <c r="J1638" s="120" t="str">
        <f>IF(AND($H1638&gt;0,$I1638&lt;&gt;"",$I1638&gt;40000),IFERROR(WORKDAY.INTL($I1638,INT(($H1638+项目参数!$J$29-1)/项目参数!$J$29)-1,1,项目参数!$B$2:$B$200),WORKDAY($I1638,INT(($H1638+项目参数!$J$29-1)/项目参数!$J$29)-1,1)),"")</f>
        <v/>
      </c>
      <c r="K1638" s="121" t="str">
        <f>IF(AND($L1638&lt;&gt;"",$L1638&gt;40000,$M1638&lt;&gt;"",$M1638&gt;40000),(1+IFERROR(NETWORKDAYS.INTL($L1638,$M1638,1,项目参数!$B$2:$B$200),NETWORKDAYS($L1638,$M1638,1)))*项目参数!$J$29,"")</f>
        <v/>
      </c>
      <c r="L1638" s="40"/>
      <c r="M1638" s="40"/>
      <c r="N1638" s="58"/>
      <c r="O1638" s="61"/>
      <c r="W1638" s="98" t="b">
        <f t="shared" si="25"/>
        <v>0</v>
      </c>
      <c r="Y1638" s="32" t="str">
        <f>IF($W1638,VLOOKUP($B1638,项目阶段与里程碑!$B:$E,3,FALSE),"")</f>
        <v/>
      </c>
      <c r="Z1638" s="32" t="str">
        <f>IF($W1638,VLOOKUP($B1638,项目阶段与里程碑!$B:$E,4,FALSE),"")</f>
        <v/>
      </c>
      <c r="AA1638" t="e">
        <f>VLOOKUP(F1638,内部通讯录!$B:$F,5,FALSE)</f>
        <v>#N/A</v>
      </c>
      <c r="AB1638" t="str">
        <f>IFERROR(VLOOKUP($AA1638,项目参数!$I$14:$J$21,2,FALSE),"")</f>
        <v/>
      </c>
    </row>
    <row r="1639" spans="1:28">
      <c r="A1639" s="8"/>
      <c r="B1639" s="8"/>
      <c r="C1639" s="8"/>
      <c r="D1639" s="8"/>
      <c r="E1639" s="8"/>
      <c r="F1639" s="8"/>
      <c r="G1639" s="8"/>
      <c r="H1639" s="116"/>
      <c r="I1639" s="40"/>
      <c r="J1639" s="120" t="str">
        <f>IF(AND($H1639&gt;0,$I1639&lt;&gt;"",$I1639&gt;40000),IFERROR(WORKDAY.INTL($I1639,INT(($H1639+项目参数!$J$29-1)/项目参数!$J$29)-1,1,项目参数!$B$2:$B$200),WORKDAY($I1639,INT(($H1639+项目参数!$J$29-1)/项目参数!$J$29)-1,1)),"")</f>
        <v/>
      </c>
      <c r="K1639" s="121" t="str">
        <f>IF(AND($L1639&lt;&gt;"",$L1639&gt;40000,$M1639&lt;&gt;"",$M1639&gt;40000),(1+IFERROR(NETWORKDAYS.INTL($L1639,$M1639,1,项目参数!$B$2:$B$200),NETWORKDAYS($L1639,$M1639,1)))*项目参数!$J$29,"")</f>
        <v/>
      </c>
      <c r="L1639" s="40"/>
      <c r="M1639" s="40"/>
      <c r="N1639" s="58"/>
      <c r="O1639" s="61"/>
      <c r="W1639" s="98" t="b">
        <f t="shared" si="25"/>
        <v>0</v>
      </c>
      <c r="Y1639" s="32" t="str">
        <f>IF($W1639,VLOOKUP($B1639,项目阶段与里程碑!$B:$E,3,FALSE),"")</f>
        <v/>
      </c>
      <c r="Z1639" s="32" t="str">
        <f>IF($W1639,VLOOKUP($B1639,项目阶段与里程碑!$B:$E,4,FALSE),"")</f>
        <v/>
      </c>
      <c r="AA1639" t="e">
        <f>VLOOKUP(F1639,内部通讯录!$B:$F,5,FALSE)</f>
        <v>#N/A</v>
      </c>
      <c r="AB1639" t="str">
        <f>IFERROR(VLOOKUP($AA1639,项目参数!$I$14:$J$21,2,FALSE),"")</f>
        <v/>
      </c>
    </row>
    <row r="1640" spans="1:28">
      <c r="A1640" s="8"/>
      <c r="B1640" s="8"/>
      <c r="C1640" s="8"/>
      <c r="D1640" s="8"/>
      <c r="E1640" s="8"/>
      <c r="F1640" s="8"/>
      <c r="G1640" s="8"/>
      <c r="H1640" s="116"/>
      <c r="I1640" s="40"/>
      <c r="J1640" s="120" t="str">
        <f>IF(AND($H1640&gt;0,$I1640&lt;&gt;"",$I1640&gt;40000),IFERROR(WORKDAY.INTL($I1640,INT(($H1640+项目参数!$J$29-1)/项目参数!$J$29)-1,1,项目参数!$B$2:$B$200),WORKDAY($I1640,INT(($H1640+项目参数!$J$29-1)/项目参数!$J$29)-1,1)),"")</f>
        <v/>
      </c>
      <c r="K1640" s="121" t="str">
        <f>IF(AND($L1640&lt;&gt;"",$L1640&gt;40000,$M1640&lt;&gt;"",$M1640&gt;40000),(1+IFERROR(NETWORKDAYS.INTL($L1640,$M1640,1,项目参数!$B$2:$B$200),NETWORKDAYS($L1640,$M1640,1)))*项目参数!$J$29,"")</f>
        <v/>
      </c>
      <c r="L1640" s="40"/>
      <c r="M1640" s="40"/>
      <c r="N1640" s="58"/>
      <c r="O1640" s="61"/>
      <c r="W1640" s="98" t="b">
        <f t="shared" si="25"/>
        <v>0</v>
      </c>
      <c r="Y1640" s="32" t="str">
        <f>IF($W1640,VLOOKUP($B1640,项目阶段与里程碑!$B:$E,3,FALSE),"")</f>
        <v/>
      </c>
      <c r="Z1640" s="32" t="str">
        <f>IF($W1640,VLOOKUP($B1640,项目阶段与里程碑!$B:$E,4,FALSE),"")</f>
        <v/>
      </c>
      <c r="AA1640" t="e">
        <f>VLOOKUP(F1640,内部通讯录!$B:$F,5,FALSE)</f>
        <v>#N/A</v>
      </c>
      <c r="AB1640" t="str">
        <f>IFERROR(VLOOKUP($AA1640,项目参数!$I$14:$J$21,2,FALSE),"")</f>
        <v/>
      </c>
    </row>
    <row r="1641" spans="1:28">
      <c r="A1641" s="8"/>
      <c r="B1641" s="8"/>
      <c r="C1641" s="8"/>
      <c r="D1641" s="8"/>
      <c r="E1641" s="8"/>
      <c r="F1641" s="8"/>
      <c r="G1641" s="8"/>
      <c r="H1641" s="116"/>
      <c r="I1641" s="40"/>
      <c r="J1641" s="120" t="str">
        <f>IF(AND($H1641&gt;0,$I1641&lt;&gt;"",$I1641&gt;40000),IFERROR(WORKDAY.INTL($I1641,INT(($H1641+项目参数!$J$29-1)/项目参数!$J$29)-1,1,项目参数!$B$2:$B$200),WORKDAY($I1641,INT(($H1641+项目参数!$J$29-1)/项目参数!$J$29)-1,1)),"")</f>
        <v/>
      </c>
      <c r="K1641" s="121" t="str">
        <f>IF(AND($L1641&lt;&gt;"",$L1641&gt;40000,$M1641&lt;&gt;"",$M1641&gt;40000),(1+IFERROR(NETWORKDAYS.INTL($L1641,$M1641,1,项目参数!$B$2:$B$200),NETWORKDAYS($L1641,$M1641,1)))*项目参数!$J$29,"")</f>
        <v/>
      </c>
      <c r="L1641" s="40"/>
      <c r="M1641" s="40"/>
      <c r="N1641" s="58"/>
      <c r="O1641" s="61"/>
      <c r="W1641" s="98" t="b">
        <f t="shared" si="25"/>
        <v>0</v>
      </c>
      <c r="Y1641" s="32" t="str">
        <f>IF($W1641,VLOOKUP($B1641,项目阶段与里程碑!$B:$E,3,FALSE),"")</f>
        <v/>
      </c>
      <c r="Z1641" s="32" t="str">
        <f>IF($W1641,VLOOKUP($B1641,项目阶段与里程碑!$B:$E,4,FALSE),"")</f>
        <v/>
      </c>
      <c r="AA1641" t="e">
        <f>VLOOKUP(F1641,内部通讯录!$B:$F,5,FALSE)</f>
        <v>#N/A</v>
      </c>
      <c r="AB1641" t="str">
        <f>IFERROR(VLOOKUP($AA1641,项目参数!$I$14:$J$21,2,FALSE),"")</f>
        <v/>
      </c>
    </row>
    <row r="1642" spans="1:28">
      <c r="A1642" s="8"/>
      <c r="B1642" s="8"/>
      <c r="C1642" s="8"/>
      <c r="D1642" s="8"/>
      <c r="E1642" s="8"/>
      <c r="F1642" s="8"/>
      <c r="G1642" s="8"/>
      <c r="H1642" s="116"/>
      <c r="I1642" s="40"/>
      <c r="J1642" s="120" t="str">
        <f>IF(AND($H1642&gt;0,$I1642&lt;&gt;"",$I1642&gt;40000),IFERROR(WORKDAY.INTL($I1642,INT(($H1642+项目参数!$J$29-1)/项目参数!$J$29)-1,1,项目参数!$B$2:$B$200),WORKDAY($I1642,INT(($H1642+项目参数!$J$29-1)/项目参数!$J$29)-1,1)),"")</f>
        <v/>
      </c>
      <c r="K1642" s="121" t="str">
        <f>IF(AND($L1642&lt;&gt;"",$L1642&gt;40000,$M1642&lt;&gt;"",$M1642&gt;40000),(1+IFERROR(NETWORKDAYS.INTL($L1642,$M1642,1,项目参数!$B$2:$B$200),NETWORKDAYS($L1642,$M1642,1)))*项目参数!$J$29,"")</f>
        <v/>
      </c>
      <c r="L1642" s="40"/>
      <c r="M1642" s="40"/>
      <c r="N1642" s="58"/>
      <c r="O1642" s="61"/>
      <c r="W1642" s="98" t="b">
        <f t="shared" si="25"/>
        <v>0</v>
      </c>
      <c r="Y1642" s="32" t="str">
        <f>IF($W1642,VLOOKUP($B1642,项目阶段与里程碑!$B:$E,3,FALSE),"")</f>
        <v/>
      </c>
      <c r="Z1642" s="32" t="str">
        <f>IF($W1642,VLOOKUP($B1642,项目阶段与里程碑!$B:$E,4,FALSE),"")</f>
        <v/>
      </c>
      <c r="AA1642" t="e">
        <f>VLOOKUP(F1642,内部通讯录!$B:$F,5,FALSE)</f>
        <v>#N/A</v>
      </c>
      <c r="AB1642" t="str">
        <f>IFERROR(VLOOKUP($AA1642,项目参数!$I$14:$J$21,2,FALSE),"")</f>
        <v/>
      </c>
    </row>
    <row r="1643" spans="1:28">
      <c r="A1643" s="8"/>
      <c r="B1643" s="8"/>
      <c r="C1643" s="8"/>
      <c r="D1643" s="8"/>
      <c r="E1643" s="8"/>
      <c r="F1643" s="8"/>
      <c r="G1643" s="8"/>
      <c r="H1643" s="116"/>
      <c r="I1643" s="40"/>
      <c r="J1643" s="120" t="str">
        <f>IF(AND($H1643&gt;0,$I1643&lt;&gt;"",$I1643&gt;40000),IFERROR(WORKDAY.INTL($I1643,INT(($H1643+项目参数!$J$29-1)/项目参数!$J$29)-1,1,项目参数!$B$2:$B$200),WORKDAY($I1643,INT(($H1643+项目参数!$J$29-1)/项目参数!$J$29)-1,1)),"")</f>
        <v/>
      </c>
      <c r="K1643" s="121" t="str">
        <f>IF(AND($L1643&lt;&gt;"",$L1643&gt;40000,$M1643&lt;&gt;"",$M1643&gt;40000),(1+IFERROR(NETWORKDAYS.INTL($L1643,$M1643,1,项目参数!$B$2:$B$200),NETWORKDAYS($L1643,$M1643,1)))*项目参数!$J$29,"")</f>
        <v/>
      </c>
      <c r="L1643" s="40"/>
      <c r="M1643" s="40"/>
      <c r="N1643" s="58"/>
      <c r="O1643" s="61"/>
      <c r="W1643" s="98" t="b">
        <f t="shared" si="25"/>
        <v>0</v>
      </c>
      <c r="Y1643" s="32" t="str">
        <f>IF($W1643,VLOOKUP($B1643,项目阶段与里程碑!$B:$E,3,FALSE),"")</f>
        <v/>
      </c>
      <c r="Z1643" s="32" t="str">
        <f>IF($W1643,VLOOKUP($B1643,项目阶段与里程碑!$B:$E,4,FALSE),"")</f>
        <v/>
      </c>
      <c r="AA1643" t="e">
        <f>VLOOKUP(F1643,内部通讯录!$B:$F,5,FALSE)</f>
        <v>#N/A</v>
      </c>
      <c r="AB1643" t="str">
        <f>IFERROR(VLOOKUP($AA1643,项目参数!$I$14:$J$21,2,FALSE),"")</f>
        <v/>
      </c>
    </row>
    <row r="1644" spans="1:28">
      <c r="A1644" s="8"/>
      <c r="B1644" s="8"/>
      <c r="C1644" s="8"/>
      <c r="D1644" s="8"/>
      <c r="E1644" s="8"/>
      <c r="F1644" s="8"/>
      <c r="G1644" s="8"/>
      <c r="H1644" s="116"/>
      <c r="I1644" s="40"/>
      <c r="J1644" s="120" t="str">
        <f>IF(AND($H1644&gt;0,$I1644&lt;&gt;"",$I1644&gt;40000),IFERROR(WORKDAY.INTL($I1644,INT(($H1644+项目参数!$J$29-1)/项目参数!$J$29)-1,1,项目参数!$B$2:$B$200),WORKDAY($I1644,INT(($H1644+项目参数!$J$29-1)/项目参数!$J$29)-1,1)),"")</f>
        <v/>
      </c>
      <c r="K1644" s="121" t="str">
        <f>IF(AND($L1644&lt;&gt;"",$L1644&gt;40000,$M1644&lt;&gt;"",$M1644&gt;40000),(1+IFERROR(NETWORKDAYS.INTL($L1644,$M1644,1,项目参数!$B$2:$B$200),NETWORKDAYS($L1644,$M1644,1)))*项目参数!$J$29,"")</f>
        <v/>
      </c>
      <c r="L1644" s="40"/>
      <c r="M1644" s="40"/>
      <c r="N1644" s="58"/>
      <c r="O1644" s="61"/>
      <c r="W1644" s="98" t="b">
        <f t="shared" si="25"/>
        <v>0</v>
      </c>
      <c r="Y1644" s="32" t="str">
        <f>IF($W1644,VLOOKUP($B1644,项目阶段与里程碑!$B:$E,3,FALSE),"")</f>
        <v/>
      </c>
      <c r="Z1644" s="32" t="str">
        <f>IF($W1644,VLOOKUP($B1644,项目阶段与里程碑!$B:$E,4,FALSE),"")</f>
        <v/>
      </c>
      <c r="AA1644" t="e">
        <f>VLOOKUP(F1644,内部通讯录!$B:$F,5,FALSE)</f>
        <v>#N/A</v>
      </c>
      <c r="AB1644" t="str">
        <f>IFERROR(VLOOKUP($AA1644,项目参数!$I$14:$J$21,2,FALSE),"")</f>
        <v/>
      </c>
    </row>
    <row r="1645" spans="1:28">
      <c r="A1645" s="8"/>
      <c r="B1645" s="8"/>
      <c r="C1645" s="8"/>
      <c r="D1645" s="8"/>
      <c r="E1645" s="8"/>
      <c r="F1645" s="8"/>
      <c r="G1645" s="8"/>
      <c r="H1645" s="116"/>
      <c r="I1645" s="40"/>
      <c r="J1645" s="120" t="str">
        <f>IF(AND($H1645&gt;0,$I1645&lt;&gt;"",$I1645&gt;40000),IFERROR(WORKDAY.INTL($I1645,INT(($H1645+项目参数!$J$29-1)/项目参数!$J$29)-1,1,项目参数!$B$2:$B$200),WORKDAY($I1645,INT(($H1645+项目参数!$J$29-1)/项目参数!$J$29)-1,1)),"")</f>
        <v/>
      </c>
      <c r="K1645" s="121" t="str">
        <f>IF(AND($L1645&lt;&gt;"",$L1645&gt;40000,$M1645&lt;&gt;"",$M1645&gt;40000),(1+IFERROR(NETWORKDAYS.INTL($L1645,$M1645,1,项目参数!$B$2:$B$200),NETWORKDAYS($L1645,$M1645,1)))*项目参数!$J$29,"")</f>
        <v/>
      </c>
      <c r="L1645" s="40"/>
      <c r="M1645" s="40"/>
      <c r="N1645" s="58"/>
      <c r="O1645" s="61"/>
      <c r="W1645" s="98" t="b">
        <f t="shared" si="25"/>
        <v>0</v>
      </c>
      <c r="Y1645" s="32" t="str">
        <f>IF($W1645,VLOOKUP($B1645,项目阶段与里程碑!$B:$E,3,FALSE),"")</f>
        <v/>
      </c>
      <c r="Z1645" s="32" t="str">
        <f>IF($W1645,VLOOKUP($B1645,项目阶段与里程碑!$B:$E,4,FALSE),"")</f>
        <v/>
      </c>
      <c r="AA1645" t="e">
        <f>VLOOKUP(F1645,内部通讯录!$B:$F,5,FALSE)</f>
        <v>#N/A</v>
      </c>
      <c r="AB1645" t="str">
        <f>IFERROR(VLOOKUP($AA1645,项目参数!$I$14:$J$21,2,FALSE),"")</f>
        <v/>
      </c>
    </row>
    <row r="1646" spans="1:28">
      <c r="A1646" s="8"/>
      <c r="B1646" s="8"/>
      <c r="C1646" s="8"/>
      <c r="D1646" s="8"/>
      <c r="E1646" s="8"/>
      <c r="F1646" s="8"/>
      <c r="G1646" s="8"/>
      <c r="H1646" s="116"/>
      <c r="I1646" s="40"/>
      <c r="J1646" s="120" t="str">
        <f>IF(AND($H1646&gt;0,$I1646&lt;&gt;"",$I1646&gt;40000),IFERROR(WORKDAY.INTL($I1646,INT(($H1646+项目参数!$J$29-1)/项目参数!$J$29)-1,1,项目参数!$B$2:$B$200),WORKDAY($I1646,INT(($H1646+项目参数!$J$29-1)/项目参数!$J$29)-1,1)),"")</f>
        <v/>
      </c>
      <c r="K1646" s="121" t="str">
        <f>IF(AND($L1646&lt;&gt;"",$L1646&gt;40000,$M1646&lt;&gt;"",$M1646&gt;40000),(1+IFERROR(NETWORKDAYS.INTL($L1646,$M1646,1,项目参数!$B$2:$B$200),NETWORKDAYS($L1646,$M1646,1)))*项目参数!$J$29,"")</f>
        <v/>
      </c>
      <c r="L1646" s="40"/>
      <c r="M1646" s="40"/>
      <c r="N1646" s="58"/>
      <c r="O1646" s="61"/>
      <c r="W1646" s="98" t="b">
        <f t="shared" si="25"/>
        <v>0</v>
      </c>
      <c r="Y1646" s="32" t="str">
        <f>IF($W1646,VLOOKUP($B1646,项目阶段与里程碑!$B:$E,3,FALSE),"")</f>
        <v/>
      </c>
      <c r="Z1646" s="32" t="str">
        <f>IF($W1646,VLOOKUP($B1646,项目阶段与里程碑!$B:$E,4,FALSE),"")</f>
        <v/>
      </c>
      <c r="AA1646" t="e">
        <f>VLOOKUP(F1646,内部通讯录!$B:$F,5,FALSE)</f>
        <v>#N/A</v>
      </c>
      <c r="AB1646" t="str">
        <f>IFERROR(VLOOKUP($AA1646,项目参数!$I$14:$J$21,2,FALSE),"")</f>
        <v/>
      </c>
    </row>
    <row r="1647" spans="1:28">
      <c r="A1647" s="8"/>
      <c r="B1647" s="8"/>
      <c r="C1647" s="8"/>
      <c r="D1647" s="8"/>
      <c r="E1647" s="8"/>
      <c r="F1647" s="8"/>
      <c r="G1647" s="8"/>
      <c r="H1647" s="116"/>
      <c r="I1647" s="40"/>
      <c r="J1647" s="120" t="str">
        <f>IF(AND($H1647&gt;0,$I1647&lt;&gt;"",$I1647&gt;40000),IFERROR(WORKDAY.INTL($I1647,INT(($H1647+项目参数!$J$29-1)/项目参数!$J$29)-1,1,项目参数!$B$2:$B$200),WORKDAY($I1647,INT(($H1647+项目参数!$J$29-1)/项目参数!$J$29)-1,1)),"")</f>
        <v/>
      </c>
      <c r="K1647" s="121" t="str">
        <f>IF(AND($L1647&lt;&gt;"",$L1647&gt;40000,$M1647&lt;&gt;"",$M1647&gt;40000),(1+IFERROR(NETWORKDAYS.INTL($L1647,$M1647,1,项目参数!$B$2:$B$200),NETWORKDAYS($L1647,$M1647,1)))*项目参数!$J$29,"")</f>
        <v/>
      </c>
      <c r="L1647" s="40"/>
      <c r="M1647" s="40"/>
      <c r="N1647" s="58"/>
      <c r="O1647" s="61"/>
      <c r="W1647" s="98" t="b">
        <f t="shared" si="25"/>
        <v>0</v>
      </c>
      <c r="Y1647" s="32" t="str">
        <f>IF($W1647,VLOOKUP($B1647,项目阶段与里程碑!$B:$E,3,FALSE),"")</f>
        <v/>
      </c>
      <c r="Z1647" s="32" t="str">
        <f>IF($W1647,VLOOKUP($B1647,项目阶段与里程碑!$B:$E,4,FALSE),"")</f>
        <v/>
      </c>
      <c r="AA1647" t="e">
        <f>VLOOKUP(F1647,内部通讯录!$B:$F,5,FALSE)</f>
        <v>#N/A</v>
      </c>
      <c r="AB1647" t="str">
        <f>IFERROR(VLOOKUP($AA1647,项目参数!$I$14:$J$21,2,FALSE),"")</f>
        <v/>
      </c>
    </row>
    <row r="1648" spans="1:28">
      <c r="A1648" s="8"/>
      <c r="B1648" s="8"/>
      <c r="C1648" s="8"/>
      <c r="D1648" s="8"/>
      <c r="E1648" s="8"/>
      <c r="F1648" s="8"/>
      <c r="G1648" s="8"/>
      <c r="H1648" s="116"/>
      <c r="I1648" s="40"/>
      <c r="J1648" s="120" t="str">
        <f>IF(AND($H1648&gt;0,$I1648&lt;&gt;"",$I1648&gt;40000),IFERROR(WORKDAY.INTL($I1648,INT(($H1648+项目参数!$J$29-1)/项目参数!$J$29)-1,1,项目参数!$B$2:$B$200),WORKDAY($I1648,INT(($H1648+项目参数!$J$29-1)/项目参数!$J$29)-1,1)),"")</f>
        <v/>
      </c>
      <c r="K1648" s="121" t="str">
        <f>IF(AND($L1648&lt;&gt;"",$L1648&gt;40000,$M1648&lt;&gt;"",$M1648&gt;40000),(1+IFERROR(NETWORKDAYS.INTL($L1648,$M1648,1,项目参数!$B$2:$B$200),NETWORKDAYS($L1648,$M1648,1)))*项目参数!$J$29,"")</f>
        <v/>
      </c>
      <c r="L1648" s="40"/>
      <c r="M1648" s="40"/>
      <c r="N1648" s="58"/>
      <c r="O1648" s="61"/>
      <c r="W1648" s="98" t="b">
        <f t="shared" si="25"/>
        <v>0</v>
      </c>
      <c r="Y1648" s="32" t="str">
        <f>IF($W1648,VLOOKUP($B1648,项目阶段与里程碑!$B:$E,3,FALSE),"")</f>
        <v/>
      </c>
      <c r="Z1648" s="32" t="str">
        <f>IF($W1648,VLOOKUP($B1648,项目阶段与里程碑!$B:$E,4,FALSE),"")</f>
        <v/>
      </c>
      <c r="AA1648" t="e">
        <f>VLOOKUP(F1648,内部通讯录!$B:$F,5,FALSE)</f>
        <v>#N/A</v>
      </c>
      <c r="AB1648" t="str">
        <f>IFERROR(VLOOKUP($AA1648,项目参数!$I$14:$J$21,2,FALSE),"")</f>
        <v/>
      </c>
    </row>
    <row r="1649" spans="1:28">
      <c r="A1649" s="8"/>
      <c r="B1649" s="8"/>
      <c r="C1649" s="8"/>
      <c r="D1649" s="8"/>
      <c r="E1649" s="8"/>
      <c r="F1649" s="8"/>
      <c r="G1649" s="8"/>
      <c r="H1649" s="116"/>
      <c r="I1649" s="40"/>
      <c r="J1649" s="120" t="str">
        <f>IF(AND($H1649&gt;0,$I1649&lt;&gt;"",$I1649&gt;40000),IFERROR(WORKDAY.INTL($I1649,INT(($H1649+项目参数!$J$29-1)/项目参数!$J$29)-1,1,项目参数!$B$2:$B$200),WORKDAY($I1649,INT(($H1649+项目参数!$J$29-1)/项目参数!$J$29)-1,1)),"")</f>
        <v/>
      </c>
      <c r="K1649" s="121" t="str">
        <f>IF(AND($L1649&lt;&gt;"",$L1649&gt;40000,$M1649&lt;&gt;"",$M1649&gt;40000),(1+IFERROR(NETWORKDAYS.INTL($L1649,$M1649,1,项目参数!$B$2:$B$200),NETWORKDAYS($L1649,$M1649,1)))*项目参数!$J$29,"")</f>
        <v/>
      </c>
      <c r="L1649" s="40"/>
      <c r="M1649" s="40"/>
      <c r="N1649" s="58"/>
      <c r="O1649" s="61"/>
      <c r="W1649" s="98" t="b">
        <f t="shared" si="25"/>
        <v>0</v>
      </c>
      <c r="Y1649" s="32" t="str">
        <f>IF($W1649,VLOOKUP($B1649,项目阶段与里程碑!$B:$E,3,FALSE),"")</f>
        <v/>
      </c>
      <c r="Z1649" s="32" t="str">
        <f>IF($W1649,VLOOKUP($B1649,项目阶段与里程碑!$B:$E,4,FALSE),"")</f>
        <v/>
      </c>
      <c r="AA1649" t="e">
        <f>VLOOKUP(F1649,内部通讯录!$B:$F,5,FALSE)</f>
        <v>#N/A</v>
      </c>
      <c r="AB1649" t="str">
        <f>IFERROR(VLOOKUP($AA1649,项目参数!$I$14:$J$21,2,FALSE),"")</f>
        <v/>
      </c>
    </row>
    <row r="1650" spans="1:28">
      <c r="A1650" s="8"/>
      <c r="B1650" s="8"/>
      <c r="C1650" s="8"/>
      <c r="D1650" s="8"/>
      <c r="E1650" s="8"/>
      <c r="F1650" s="8"/>
      <c r="G1650" s="8"/>
      <c r="H1650" s="116"/>
      <c r="I1650" s="40"/>
      <c r="J1650" s="120" t="str">
        <f>IF(AND($H1650&gt;0,$I1650&lt;&gt;"",$I1650&gt;40000),IFERROR(WORKDAY.INTL($I1650,INT(($H1650+项目参数!$J$29-1)/项目参数!$J$29)-1,1,项目参数!$B$2:$B$200),WORKDAY($I1650,INT(($H1650+项目参数!$J$29-1)/项目参数!$J$29)-1,1)),"")</f>
        <v/>
      </c>
      <c r="K1650" s="121" t="str">
        <f>IF(AND($L1650&lt;&gt;"",$L1650&gt;40000,$M1650&lt;&gt;"",$M1650&gt;40000),(1+IFERROR(NETWORKDAYS.INTL($L1650,$M1650,1,项目参数!$B$2:$B$200),NETWORKDAYS($L1650,$M1650,1)))*项目参数!$J$29,"")</f>
        <v/>
      </c>
      <c r="L1650" s="40"/>
      <c r="M1650" s="40"/>
      <c r="N1650" s="58"/>
      <c r="O1650" s="61"/>
      <c r="W1650" s="98" t="b">
        <f t="shared" si="25"/>
        <v>0</v>
      </c>
      <c r="Y1650" s="32" t="str">
        <f>IF($W1650,VLOOKUP($B1650,项目阶段与里程碑!$B:$E,3,FALSE),"")</f>
        <v/>
      </c>
      <c r="Z1650" s="32" t="str">
        <f>IF($W1650,VLOOKUP($B1650,项目阶段与里程碑!$B:$E,4,FALSE),"")</f>
        <v/>
      </c>
      <c r="AA1650" t="e">
        <f>VLOOKUP(F1650,内部通讯录!$B:$F,5,FALSE)</f>
        <v>#N/A</v>
      </c>
      <c r="AB1650" t="str">
        <f>IFERROR(VLOOKUP($AA1650,项目参数!$I$14:$J$21,2,FALSE),"")</f>
        <v/>
      </c>
    </row>
    <row r="1651" spans="1:28">
      <c r="A1651" s="8"/>
      <c r="B1651" s="8"/>
      <c r="C1651" s="8"/>
      <c r="D1651" s="8"/>
      <c r="E1651" s="8"/>
      <c r="F1651" s="8"/>
      <c r="G1651" s="8"/>
      <c r="H1651" s="116"/>
      <c r="I1651" s="40"/>
      <c r="J1651" s="120" t="str">
        <f>IF(AND($H1651&gt;0,$I1651&lt;&gt;"",$I1651&gt;40000),IFERROR(WORKDAY.INTL($I1651,INT(($H1651+项目参数!$J$29-1)/项目参数!$J$29)-1,1,项目参数!$B$2:$B$200),WORKDAY($I1651,INT(($H1651+项目参数!$J$29-1)/项目参数!$J$29)-1,1)),"")</f>
        <v/>
      </c>
      <c r="K1651" s="121" t="str">
        <f>IF(AND($L1651&lt;&gt;"",$L1651&gt;40000,$M1651&lt;&gt;"",$M1651&gt;40000),(1+IFERROR(NETWORKDAYS.INTL($L1651,$M1651,1,项目参数!$B$2:$B$200),NETWORKDAYS($L1651,$M1651,1)))*项目参数!$J$29,"")</f>
        <v/>
      </c>
      <c r="L1651" s="40"/>
      <c r="M1651" s="40"/>
      <c r="N1651" s="58"/>
      <c r="O1651" s="61"/>
      <c r="W1651" s="98" t="b">
        <f t="shared" si="25"/>
        <v>0</v>
      </c>
      <c r="Y1651" s="32" t="str">
        <f>IF($W1651,VLOOKUP($B1651,项目阶段与里程碑!$B:$E,3,FALSE),"")</f>
        <v/>
      </c>
      <c r="Z1651" s="32" t="str">
        <f>IF($W1651,VLOOKUP($B1651,项目阶段与里程碑!$B:$E,4,FALSE),"")</f>
        <v/>
      </c>
      <c r="AA1651" t="e">
        <f>VLOOKUP(F1651,内部通讯录!$B:$F,5,FALSE)</f>
        <v>#N/A</v>
      </c>
      <c r="AB1651" t="str">
        <f>IFERROR(VLOOKUP($AA1651,项目参数!$I$14:$J$21,2,FALSE),"")</f>
        <v/>
      </c>
    </row>
    <row r="1652" spans="1:28">
      <c r="A1652" s="8"/>
      <c r="B1652" s="8"/>
      <c r="C1652" s="8"/>
      <c r="D1652" s="8"/>
      <c r="E1652" s="8"/>
      <c r="F1652" s="8"/>
      <c r="G1652" s="8"/>
      <c r="H1652" s="116"/>
      <c r="I1652" s="40"/>
      <c r="J1652" s="120" t="str">
        <f>IF(AND($H1652&gt;0,$I1652&lt;&gt;"",$I1652&gt;40000),IFERROR(WORKDAY.INTL($I1652,INT(($H1652+项目参数!$J$29-1)/项目参数!$J$29)-1,1,项目参数!$B$2:$B$200),WORKDAY($I1652,INT(($H1652+项目参数!$J$29-1)/项目参数!$J$29)-1,1)),"")</f>
        <v/>
      </c>
      <c r="K1652" s="121" t="str">
        <f>IF(AND($L1652&lt;&gt;"",$L1652&gt;40000,$M1652&lt;&gt;"",$M1652&gt;40000),(1+IFERROR(NETWORKDAYS.INTL($L1652,$M1652,1,项目参数!$B$2:$B$200),NETWORKDAYS($L1652,$M1652,1)))*项目参数!$J$29,"")</f>
        <v/>
      </c>
      <c r="L1652" s="40"/>
      <c r="M1652" s="40"/>
      <c r="N1652" s="58"/>
      <c r="O1652" s="61"/>
      <c r="W1652" s="98" t="b">
        <f t="shared" si="25"/>
        <v>0</v>
      </c>
      <c r="Y1652" s="32" t="str">
        <f>IF($W1652,VLOOKUP($B1652,项目阶段与里程碑!$B:$E,3,FALSE),"")</f>
        <v/>
      </c>
      <c r="Z1652" s="32" t="str">
        <f>IF($W1652,VLOOKUP($B1652,项目阶段与里程碑!$B:$E,4,FALSE),"")</f>
        <v/>
      </c>
      <c r="AA1652" t="e">
        <f>VLOOKUP(F1652,内部通讯录!$B:$F,5,FALSE)</f>
        <v>#N/A</v>
      </c>
      <c r="AB1652" t="str">
        <f>IFERROR(VLOOKUP($AA1652,项目参数!$I$14:$J$21,2,FALSE),"")</f>
        <v/>
      </c>
    </row>
    <row r="1653" spans="1:28">
      <c r="A1653" s="8"/>
      <c r="B1653" s="8"/>
      <c r="C1653" s="8"/>
      <c r="D1653" s="8"/>
      <c r="E1653" s="8"/>
      <c r="F1653" s="8"/>
      <c r="G1653" s="8"/>
      <c r="H1653" s="116"/>
      <c r="I1653" s="40"/>
      <c r="J1653" s="120" t="str">
        <f>IF(AND($H1653&gt;0,$I1653&lt;&gt;"",$I1653&gt;40000),IFERROR(WORKDAY.INTL($I1653,INT(($H1653+项目参数!$J$29-1)/项目参数!$J$29)-1,1,项目参数!$B$2:$B$200),WORKDAY($I1653,INT(($H1653+项目参数!$J$29-1)/项目参数!$J$29)-1,1)),"")</f>
        <v/>
      </c>
      <c r="K1653" s="121" t="str">
        <f>IF(AND($L1653&lt;&gt;"",$L1653&gt;40000,$M1653&lt;&gt;"",$M1653&gt;40000),(1+IFERROR(NETWORKDAYS.INTL($L1653,$M1653,1,项目参数!$B$2:$B$200),NETWORKDAYS($L1653,$M1653,1)))*项目参数!$J$29,"")</f>
        <v/>
      </c>
      <c r="L1653" s="40"/>
      <c r="M1653" s="40"/>
      <c r="N1653" s="58"/>
      <c r="O1653" s="61"/>
      <c r="W1653" s="98" t="b">
        <f t="shared" si="25"/>
        <v>0</v>
      </c>
      <c r="Y1653" s="32" t="str">
        <f>IF($W1653,VLOOKUP($B1653,项目阶段与里程碑!$B:$E,3,FALSE),"")</f>
        <v/>
      </c>
      <c r="Z1653" s="32" t="str">
        <f>IF($W1653,VLOOKUP($B1653,项目阶段与里程碑!$B:$E,4,FALSE),"")</f>
        <v/>
      </c>
      <c r="AA1653" t="e">
        <f>VLOOKUP(F1653,内部通讯录!$B:$F,5,FALSE)</f>
        <v>#N/A</v>
      </c>
      <c r="AB1653" t="str">
        <f>IFERROR(VLOOKUP($AA1653,项目参数!$I$14:$J$21,2,FALSE),"")</f>
        <v/>
      </c>
    </row>
    <row r="1654" spans="1:28">
      <c r="A1654" s="8"/>
      <c r="B1654" s="8"/>
      <c r="C1654" s="8"/>
      <c r="D1654" s="8"/>
      <c r="E1654" s="8"/>
      <c r="F1654" s="8"/>
      <c r="G1654" s="8"/>
      <c r="H1654" s="116"/>
      <c r="I1654" s="40"/>
      <c r="J1654" s="120" t="str">
        <f>IF(AND($H1654&gt;0,$I1654&lt;&gt;"",$I1654&gt;40000),IFERROR(WORKDAY.INTL($I1654,INT(($H1654+项目参数!$J$29-1)/项目参数!$J$29)-1,1,项目参数!$B$2:$B$200),WORKDAY($I1654,INT(($H1654+项目参数!$J$29-1)/项目参数!$J$29)-1,1)),"")</f>
        <v/>
      </c>
      <c r="K1654" s="121" t="str">
        <f>IF(AND($L1654&lt;&gt;"",$L1654&gt;40000,$M1654&lt;&gt;"",$M1654&gt;40000),(1+IFERROR(NETWORKDAYS.INTL($L1654,$M1654,1,项目参数!$B$2:$B$200),NETWORKDAYS($L1654,$M1654,1)))*项目参数!$J$29,"")</f>
        <v/>
      </c>
      <c r="L1654" s="40"/>
      <c r="M1654" s="40"/>
      <c r="N1654" s="58"/>
      <c r="O1654" s="61"/>
      <c r="W1654" s="98" t="b">
        <f t="shared" si="25"/>
        <v>0</v>
      </c>
      <c r="Y1654" s="32" t="str">
        <f>IF($W1654,VLOOKUP($B1654,项目阶段与里程碑!$B:$E,3,FALSE),"")</f>
        <v/>
      </c>
      <c r="Z1654" s="32" t="str">
        <f>IF($W1654,VLOOKUP($B1654,项目阶段与里程碑!$B:$E,4,FALSE),"")</f>
        <v/>
      </c>
      <c r="AA1654" t="e">
        <f>VLOOKUP(F1654,内部通讯录!$B:$F,5,FALSE)</f>
        <v>#N/A</v>
      </c>
      <c r="AB1654" t="str">
        <f>IFERROR(VLOOKUP($AA1654,项目参数!$I$14:$J$21,2,FALSE),"")</f>
        <v/>
      </c>
    </row>
    <row r="1655" spans="1:28">
      <c r="A1655" s="8"/>
      <c r="B1655" s="8"/>
      <c r="C1655" s="8"/>
      <c r="D1655" s="8"/>
      <c r="E1655" s="8"/>
      <c r="F1655" s="8"/>
      <c r="G1655" s="8"/>
      <c r="H1655" s="116"/>
      <c r="I1655" s="40"/>
      <c r="J1655" s="120" t="str">
        <f>IF(AND($H1655&gt;0,$I1655&lt;&gt;"",$I1655&gt;40000),IFERROR(WORKDAY.INTL($I1655,INT(($H1655+项目参数!$J$29-1)/项目参数!$J$29)-1,1,项目参数!$B$2:$B$200),WORKDAY($I1655,INT(($H1655+项目参数!$J$29-1)/项目参数!$J$29)-1,1)),"")</f>
        <v/>
      </c>
      <c r="K1655" s="121" t="str">
        <f>IF(AND($L1655&lt;&gt;"",$L1655&gt;40000,$M1655&lt;&gt;"",$M1655&gt;40000),(1+IFERROR(NETWORKDAYS.INTL($L1655,$M1655,1,项目参数!$B$2:$B$200),NETWORKDAYS($L1655,$M1655,1)))*项目参数!$J$29,"")</f>
        <v/>
      </c>
      <c r="L1655" s="40"/>
      <c r="M1655" s="40"/>
      <c r="N1655" s="58"/>
      <c r="O1655" s="61"/>
      <c r="W1655" s="98" t="b">
        <f t="shared" si="25"/>
        <v>0</v>
      </c>
      <c r="Y1655" s="32" t="str">
        <f>IF($W1655,VLOOKUP($B1655,项目阶段与里程碑!$B:$E,3,FALSE),"")</f>
        <v/>
      </c>
      <c r="Z1655" s="32" t="str">
        <f>IF($W1655,VLOOKUP($B1655,项目阶段与里程碑!$B:$E,4,FALSE),"")</f>
        <v/>
      </c>
      <c r="AA1655" t="e">
        <f>VLOOKUP(F1655,内部通讯录!$B:$F,5,FALSE)</f>
        <v>#N/A</v>
      </c>
      <c r="AB1655" t="str">
        <f>IFERROR(VLOOKUP($AA1655,项目参数!$I$14:$J$21,2,FALSE),"")</f>
        <v/>
      </c>
    </row>
    <row r="1656" spans="1:28">
      <c r="A1656" s="8"/>
      <c r="B1656" s="8"/>
      <c r="C1656" s="8"/>
      <c r="D1656" s="8"/>
      <c r="E1656" s="8"/>
      <c r="F1656" s="8"/>
      <c r="G1656" s="8"/>
      <c r="H1656" s="116"/>
      <c r="I1656" s="40"/>
      <c r="J1656" s="120" t="str">
        <f>IF(AND($H1656&gt;0,$I1656&lt;&gt;"",$I1656&gt;40000),IFERROR(WORKDAY.INTL($I1656,INT(($H1656+项目参数!$J$29-1)/项目参数!$J$29)-1,1,项目参数!$B$2:$B$200),WORKDAY($I1656,INT(($H1656+项目参数!$J$29-1)/项目参数!$J$29)-1,1)),"")</f>
        <v/>
      </c>
      <c r="K1656" s="121" t="str">
        <f>IF(AND($L1656&lt;&gt;"",$L1656&gt;40000,$M1656&lt;&gt;"",$M1656&gt;40000),(1+IFERROR(NETWORKDAYS.INTL($L1656,$M1656,1,项目参数!$B$2:$B$200),NETWORKDAYS($L1656,$M1656,1)))*项目参数!$J$29,"")</f>
        <v/>
      </c>
      <c r="L1656" s="40"/>
      <c r="M1656" s="40"/>
      <c r="N1656" s="58"/>
      <c r="O1656" s="61"/>
      <c r="W1656" s="98" t="b">
        <f t="shared" si="25"/>
        <v>0</v>
      </c>
      <c r="Y1656" s="32" t="str">
        <f>IF($W1656,VLOOKUP($B1656,项目阶段与里程碑!$B:$E,3,FALSE),"")</f>
        <v/>
      </c>
      <c r="Z1656" s="32" t="str">
        <f>IF($W1656,VLOOKUP($B1656,项目阶段与里程碑!$B:$E,4,FALSE),"")</f>
        <v/>
      </c>
      <c r="AA1656" t="e">
        <f>VLOOKUP(F1656,内部通讯录!$B:$F,5,FALSE)</f>
        <v>#N/A</v>
      </c>
      <c r="AB1656" t="str">
        <f>IFERROR(VLOOKUP($AA1656,项目参数!$I$14:$J$21,2,FALSE),"")</f>
        <v/>
      </c>
    </row>
    <row r="1657" spans="1:28">
      <c r="A1657" s="8"/>
      <c r="B1657" s="8"/>
      <c r="C1657" s="8"/>
      <c r="D1657" s="8"/>
      <c r="E1657" s="8"/>
      <c r="F1657" s="8"/>
      <c r="G1657" s="8"/>
      <c r="H1657" s="116"/>
      <c r="I1657" s="40"/>
      <c r="J1657" s="120" t="str">
        <f>IF(AND($H1657&gt;0,$I1657&lt;&gt;"",$I1657&gt;40000),IFERROR(WORKDAY.INTL($I1657,INT(($H1657+项目参数!$J$29-1)/项目参数!$J$29)-1,1,项目参数!$B$2:$B$200),WORKDAY($I1657,INT(($H1657+项目参数!$J$29-1)/项目参数!$J$29)-1,1)),"")</f>
        <v/>
      </c>
      <c r="K1657" s="121" t="str">
        <f>IF(AND($L1657&lt;&gt;"",$L1657&gt;40000,$M1657&lt;&gt;"",$M1657&gt;40000),(1+IFERROR(NETWORKDAYS.INTL($L1657,$M1657,1,项目参数!$B$2:$B$200),NETWORKDAYS($L1657,$M1657,1)))*项目参数!$J$29,"")</f>
        <v/>
      </c>
      <c r="L1657" s="40"/>
      <c r="M1657" s="40"/>
      <c r="N1657" s="58"/>
      <c r="O1657" s="61"/>
      <c r="W1657" s="98" t="b">
        <f t="shared" si="25"/>
        <v>0</v>
      </c>
      <c r="Y1657" s="32" t="str">
        <f>IF($W1657,VLOOKUP($B1657,项目阶段与里程碑!$B:$E,3,FALSE),"")</f>
        <v/>
      </c>
      <c r="Z1657" s="32" t="str">
        <f>IF($W1657,VLOOKUP($B1657,项目阶段与里程碑!$B:$E,4,FALSE),"")</f>
        <v/>
      </c>
      <c r="AA1657" t="e">
        <f>VLOOKUP(F1657,内部通讯录!$B:$F,5,FALSE)</f>
        <v>#N/A</v>
      </c>
      <c r="AB1657" t="str">
        <f>IFERROR(VLOOKUP($AA1657,项目参数!$I$14:$J$21,2,FALSE),"")</f>
        <v/>
      </c>
    </row>
    <row r="1658" spans="1:28">
      <c r="A1658" s="8"/>
      <c r="B1658" s="8"/>
      <c r="C1658" s="8"/>
      <c r="D1658" s="8"/>
      <c r="E1658" s="8"/>
      <c r="F1658" s="8"/>
      <c r="G1658" s="8"/>
      <c r="H1658" s="116"/>
      <c r="I1658" s="40"/>
      <c r="J1658" s="120" t="str">
        <f>IF(AND($H1658&gt;0,$I1658&lt;&gt;"",$I1658&gt;40000),IFERROR(WORKDAY.INTL($I1658,INT(($H1658+项目参数!$J$29-1)/项目参数!$J$29)-1,1,项目参数!$B$2:$B$200),WORKDAY($I1658,INT(($H1658+项目参数!$J$29-1)/项目参数!$J$29)-1,1)),"")</f>
        <v/>
      </c>
      <c r="K1658" s="121" t="str">
        <f>IF(AND($L1658&lt;&gt;"",$L1658&gt;40000,$M1658&lt;&gt;"",$M1658&gt;40000),(1+IFERROR(NETWORKDAYS.INTL($L1658,$M1658,1,项目参数!$B$2:$B$200),NETWORKDAYS($L1658,$M1658,1)))*项目参数!$J$29,"")</f>
        <v/>
      </c>
      <c r="L1658" s="40"/>
      <c r="M1658" s="40"/>
      <c r="N1658" s="58"/>
      <c r="O1658" s="61"/>
      <c r="W1658" s="98" t="b">
        <f t="shared" si="25"/>
        <v>0</v>
      </c>
      <c r="Y1658" s="32" t="str">
        <f>IF($W1658,VLOOKUP($B1658,项目阶段与里程碑!$B:$E,3,FALSE),"")</f>
        <v/>
      </c>
      <c r="Z1658" s="32" t="str">
        <f>IF($W1658,VLOOKUP($B1658,项目阶段与里程碑!$B:$E,4,FALSE),"")</f>
        <v/>
      </c>
      <c r="AA1658" t="e">
        <f>VLOOKUP(F1658,内部通讯录!$B:$F,5,FALSE)</f>
        <v>#N/A</v>
      </c>
      <c r="AB1658" t="str">
        <f>IFERROR(VLOOKUP($AA1658,项目参数!$I$14:$J$21,2,FALSE),"")</f>
        <v/>
      </c>
    </row>
    <row r="1659" spans="1:28">
      <c r="A1659" s="8"/>
      <c r="B1659" s="8"/>
      <c r="C1659" s="8"/>
      <c r="D1659" s="8"/>
      <c r="E1659" s="8"/>
      <c r="F1659" s="8"/>
      <c r="G1659" s="8"/>
      <c r="H1659" s="116"/>
      <c r="I1659" s="40"/>
      <c r="J1659" s="120" t="str">
        <f>IF(AND($H1659&gt;0,$I1659&lt;&gt;"",$I1659&gt;40000),IFERROR(WORKDAY.INTL($I1659,INT(($H1659+项目参数!$J$29-1)/项目参数!$J$29)-1,1,项目参数!$B$2:$B$200),WORKDAY($I1659,INT(($H1659+项目参数!$J$29-1)/项目参数!$J$29)-1,1)),"")</f>
        <v/>
      </c>
      <c r="K1659" s="121" t="str">
        <f>IF(AND($L1659&lt;&gt;"",$L1659&gt;40000,$M1659&lt;&gt;"",$M1659&gt;40000),(1+IFERROR(NETWORKDAYS.INTL($L1659,$M1659,1,项目参数!$B$2:$B$200),NETWORKDAYS($L1659,$M1659,1)))*项目参数!$J$29,"")</f>
        <v/>
      </c>
      <c r="L1659" s="40"/>
      <c r="M1659" s="40"/>
      <c r="N1659" s="58"/>
      <c r="O1659" s="61"/>
      <c r="W1659" s="98" t="b">
        <f t="shared" si="25"/>
        <v>0</v>
      </c>
      <c r="Y1659" s="32" t="str">
        <f>IF($W1659,VLOOKUP($B1659,项目阶段与里程碑!$B:$E,3,FALSE),"")</f>
        <v/>
      </c>
      <c r="Z1659" s="32" t="str">
        <f>IF($W1659,VLOOKUP($B1659,项目阶段与里程碑!$B:$E,4,FALSE),"")</f>
        <v/>
      </c>
      <c r="AA1659" t="e">
        <f>VLOOKUP(F1659,内部通讯录!$B:$F,5,FALSE)</f>
        <v>#N/A</v>
      </c>
      <c r="AB1659" t="str">
        <f>IFERROR(VLOOKUP($AA1659,项目参数!$I$14:$J$21,2,FALSE),"")</f>
        <v/>
      </c>
    </row>
    <row r="1660" spans="1:28">
      <c r="A1660" s="8"/>
      <c r="B1660" s="8"/>
      <c r="C1660" s="8"/>
      <c r="D1660" s="8"/>
      <c r="E1660" s="8"/>
      <c r="F1660" s="8"/>
      <c r="G1660" s="8"/>
      <c r="H1660" s="116"/>
      <c r="I1660" s="40"/>
      <c r="J1660" s="120" t="str">
        <f>IF(AND($H1660&gt;0,$I1660&lt;&gt;"",$I1660&gt;40000),IFERROR(WORKDAY.INTL($I1660,INT(($H1660+项目参数!$J$29-1)/项目参数!$J$29)-1,1,项目参数!$B$2:$B$200),WORKDAY($I1660,INT(($H1660+项目参数!$J$29-1)/项目参数!$J$29)-1,1)),"")</f>
        <v/>
      </c>
      <c r="K1660" s="121" t="str">
        <f>IF(AND($L1660&lt;&gt;"",$L1660&gt;40000,$M1660&lt;&gt;"",$M1660&gt;40000),(1+IFERROR(NETWORKDAYS.INTL($L1660,$M1660,1,项目参数!$B$2:$B$200),NETWORKDAYS($L1660,$M1660,1)))*项目参数!$J$29,"")</f>
        <v/>
      </c>
      <c r="L1660" s="40"/>
      <c r="M1660" s="40"/>
      <c r="N1660" s="58"/>
      <c r="O1660" s="61"/>
      <c r="W1660" s="98" t="b">
        <f t="shared" si="25"/>
        <v>0</v>
      </c>
      <c r="Y1660" s="32" t="str">
        <f>IF($W1660,VLOOKUP($B1660,项目阶段与里程碑!$B:$E,3,FALSE),"")</f>
        <v/>
      </c>
      <c r="Z1660" s="32" t="str">
        <f>IF($W1660,VLOOKUP($B1660,项目阶段与里程碑!$B:$E,4,FALSE),"")</f>
        <v/>
      </c>
      <c r="AA1660" t="e">
        <f>VLOOKUP(F1660,内部通讯录!$B:$F,5,FALSE)</f>
        <v>#N/A</v>
      </c>
      <c r="AB1660" t="str">
        <f>IFERROR(VLOOKUP($AA1660,项目参数!$I$14:$J$21,2,FALSE),"")</f>
        <v/>
      </c>
    </row>
    <row r="1661" spans="1:28">
      <c r="A1661" s="8"/>
      <c r="B1661" s="8"/>
      <c r="C1661" s="8"/>
      <c r="D1661" s="8"/>
      <c r="E1661" s="8"/>
      <c r="F1661" s="8"/>
      <c r="G1661" s="8"/>
      <c r="H1661" s="116"/>
      <c r="I1661" s="40"/>
      <c r="J1661" s="120" t="str">
        <f>IF(AND($H1661&gt;0,$I1661&lt;&gt;"",$I1661&gt;40000),IFERROR(WORKDAY.INTL($I1661,INT(($H1661+项目参数!$J$29-1)/项目参数!$J$29)-1,1,项目参数!$B$2:$B$200),WORKDAY($I1661,INT(($H1661+项目参数!$J$29-1)/项目参数!$J$29)-1,1)),"")</f>
        <v/>
      </c>
      <c r="K1661" s="121" t="str">
        <f>IF(AND($L1661&lt;&gt;"",$L1661&gt;40000,$M1661&lt;&gt;"",$M1661&gt;40000),(1+IFERROR(NETWORKDAYS.INTL($L1661,$M1661,1,项目参数!$B$2:$B$200),NETWORKDAYS($L1661,$M1661,1)))*项目参数!$J$29,"")</f>
        <v/>
      </c>
      <c r="L1661" s="40"/>
      <c r="M1661" s="40"/>
      <c r="N1661" s="58"/>
      <c r="O1661" s="61"/>
      <c r="W1661" s="98" t="b">
        <f t="shared" si="25"/>
        <v>0</v>
      </c>
      <c r="Y1661" s="32" t="str">
        <f>IF($W1661,VLOOKUP($B1661,项目阶段与里程碑!$B:$E,3,FALSE),"")</f>
        <v/>
      </c>
      <c r="Z1661" s="32" t="str">
        <f>IF($W1661,VLOOKUP($B1661,项目阶段与里程碑!$B:$E,4,FALSE),"")</f>
        <v/>
      </c>
      <c r="AA1661" t="e">
        <f>VLOOKUP(F1661,内部通讯录!$B:$F,5,FALSE)</f>
        <v>#N/A</v>
      </c>
      <c r="AB1661" t="str">
        <f>IFERROR(VLOOKUP($AA1661,项目参数!$I$14:$J$21,2,FALSE),"")</f>
        <v/>
      </c>
    </row>
    <row r="1662" spans="1:28">
      <c r="A1662" s="8"/>
      <c r="B1662" s="8"/>
      <c r="C1662" s="8"/>
      <c r="D1662" s="8"/>
      <c r="E1662" s="8"/>
      <c r="F1662" s="8"/>
      <c r="G1662" s="8"/>
      <c r="H1662" s="116"/>
      <c r="I1662" s="40"/>
      <c r="J1662" s="120" t="str">
        <f>IF(AND($H1662&gt;0,$I1662&lt;&gt;"",$I1662&gt;40000),IFERROR(WORKDAY.INTL($I1662,INT(($H1662+项目参数!$J$29-1)/项目参数!$J$29)-1,1,项目参数!$B$2:$B$200),WORKDAY($I1662,INT(($H1662+项目参数!$J$29-1)/项目参数!$J$29)-1,1)),"")</f>
        <v/>
      </c>
      <c r="K1662" s="121" t="str">
        <f>IF(AND($L1662&lt;&gt;"",$L1662&gt;40000,$M1662&lt;&gt;"",$M1662&gt;40000),(1+IFERROR(NETWORKDAYS.INTL($L1662,$M1662,1,项目参数!$B$2:$B$200),NETWORKDAYS($L1662,$M1662,1)))*项目参数!$J$29,"")</f>
        <v/>
      </c>
      <c r="L1662" s="40"/>
      <c r="M1662" s="40"/>
      <c r="N1662" s="58"/>
      <c r="O1662" s="61"/>
      <c r="W1662" s="98" t="b">
        <f t="shared" si="25"/>
        <v>0</v>
      </c>
      <c r="Y1662" s="32" t="str">
        <f>IF($W1662,VLOOKUP($B1662,项目阶段与里程碑!$B:$E,3,FALSE),"")</f>
        <v/>
      </c>
      <c r="Z1662" s="32" t="str">
        <f>IF($W1662,VLOOKUP($B1662,项目阶段与里程碑!$B:$E,4,FALSE),"")</f>
        <v/>
      </c>
      <c r="AA1662" t="e">
        <f>VLOOKUP(F1662,内部通讯录!$B:$F,5,FALSE)</f>
        <v>#N/A</v>
      </c>
      <c r="AB1662" t="str">
        <f>IFERROR(VLOOKUP($AA1662,项目参数!$I$14:$J$21,2,FALSE),"")</f>
        <v/>
      </c>
    </row>
    <row r="1663" spans="1:28">
      <c r="A1663" s="8"/>
      <c r="B1663" s="8"/>
      <c r="C1663" s="8"/>
      <c r="D1663" s="8"/>
      <c r="E1663" s="8"/>
      <c r="F1663" s="8"/>
      <c r="G1663" s="8"/>
      <c r="H1663" s="116"/>
      <c r="I1663" s="40"/>
      <c r="J1663" s="120" t="str">
        <f>IF(AND($H1663&gt;0,$I1663&lt;&gt;"",$I1663&gt;40000),IFERROR(WORKDAY.INTL($I1663,INT(($H1663+项目参数!$J$29-1)/项目参数!$J$29)-1,1,项目参数!$B$2:$B$200),WORKDAY($I1663,INT(($H1663+项目参数!$J$29-1)/项目参数!$J$29)-1,1)),"")</f>
        <v/>
      </c>
      <c r="K1663" s="121" t="str">
        <f>IF(AND($L1663&lt;&gt;"",$L1663&gt;40000,$M1663&lt;&gt;"",$M1663&gt;40000),(1+IFERROR(NETWORKDAYS.INTL($L1663,$M1663,1,项目参数!$B$2:$B$200),NETWORKDAYS($L1663,$M1663,1)))*项目参数!$J$29,"")</f>
        <v/>
      </c>
      <c r="L1663" s="40"/>
      <c r="M1663" s="40"/>
      <c r="N1663" s="58"/>
      <c r="O1663" s="61"/>
      <c r="W1663" s="98" t="b">
        <f t="shared" si="25"/>
        <v>0</v>
      </c>
      <c r="Y1663" s="32" t="str">
        <f>IF($W1663,VLOOKUP($B1663,项目阶段与里程碑!$B:$E,3,FALSE),"")</f>
        <v/>
      </c>
      <c r="Z1663" s="32" t="str">
        <f>IF($W1663,VLOOKUP($B1663,项目阶段与里程碑!$B:$E,4,FALSE),"")</f>
        <v/>
      </c>
      <c r="AA1663" t="e">
        <f>VLOOKUP(F1663,内部通讯录!$B:$F,5,FALSE)</f>
        <v>#N/A</v>
      </c>
      <c r="AB1663" t="str">
        <f>IFERROR(VLOOKUP($AA1663,项目参数!$I$14:$J$21,2,FALSE),"")</f>
        <v/>
      </c>
    </row>
    <row r="1664" spans="1:28">
      <c r="A1664" s="8"/>
      <c r="B1664" s="8"/>
      <c r="C1664" s="8"/>
      <c r="D1664" s="8"/>
      <c r="E1664" s="8"/>
      <c r="F1664" s="8"/>
      <c r="G1664" s="8"/>
      <c r="H1664" s="116"/>
      <c r="I1664" s="40"/>
      <c r="J1664" s="120" t="str">
        <f>IF(AND($H1664&gt;0,$I1664&lt;&gt;"",$I1664&gt;40000),IFERROR(WORKDAY.INTL($I1664,INT(($H1664+项目参数!$J$29-1)/项目参数!$J$29)-1,1,项目参数!$B$2:$B$200),WORKDAY($I1664,INT(($H1664+项目参数!$J$29-1)/项目参数!$J$29)-1,1)),"")</f>
        <v/>
      </c>
      <c r="K1664" s="121" t="str">
        <f>IF(AND($L1664&lt;&gt;"",$L1664&gt;40000,$M1664&lt;&gt;"",$M1664&gt;40000),(1+IFERROR(NETWORKDAYS.INTL($L1664,$M1664,1,项目参数!$B$2:$B$200),NETWORKDAYS($L1664,$M1664,1)))*项目参数!$J$29,"")</f>
        <v/>
      </c>
      <c r="L1664" s="40"/>
      <c r="M1664" s="40"/>
      <c r="N1664" s="58"/>
      <c r="O1664" s="61"/>
      <c r="W1664" s="98" t="b">
        <f t="shared" si="25"/>
        <v>0</v>
      </c>
      <c r="Y1664" s="32" t="str">
        <f>IF($W1664,VLOOKUP($B1664,项目阶段与里程碑!$B:$E,3,FALSE),"")</f>
        <v/>
      </c>
      <c r="Z1664" s="32" t="str">
        <f>IF($W1664,VLOOKUP($B1664,项目阶段与里程碑!$B:$E,4,FALSE),"")</f>
        <v/>
      </c>
      <c r="AA1664" t="e">
        <f>VLOOKUP(F1664,内部通讯录!$B:$F,5,FALSE)</f>
        <v>#N/A</v>
      </c>
      <c r="AB1664" t="str">
        <f>IFERROR(VLOOKUP($AA1664,项目参数!$I$14:$J$21,2,FALSE),"")</f>
        <v/>
      </c>
    </row>
    <row r="1665" spans="1:28">
      <c r="A1665" s="8"/>
      <c r="B1665" s="8"/>
      <c r="C1665" s="8"/>
      <c r="D1665" s="8"/>
      <c r="E1665" s="8"/>
      <c r="F1665" s="8"/>
      <c r="G1665" s="8"/>
      <c r="H1665" s="116"/>
      <c r="I1665" s="40"/>
      <c r="J1665" s="120" t="str">
        <f>IF(AND($H1665&gt;0,$I1665&lt;&gt;"",$I1665&gt;40000),IFERROR(WORKDAY.INTL($I1665,INT(($H1665+项目参数!$J$29-1)/项目参数!$J$29)-1,1,项目参数!$B$2:$B$200),WORKDAY($I1665,INT(($H1665+项目参数!$J$29-1)/项目参数!$J$29)-1,1)),"")</f>
        <v/>
      </c>
      <c r="K1665" s="121" t="str">
        <f>IF(AND($L1665&lt;&gt;"",$L1665&gt;40000,$M1665&lt;&gt;"",$M1665&gt;40000),(1+IFERROR(NETWORKDAYS.INTL($L1665,$M1665,1,项目参数!$B$2:$B$200),NETWORKDAYS($L1665,$M1665,1)))*项目参数!$J$29,"")</f>
        <v/>
      </c>
      <c r="L1665" s="40"/>
      <c r="M1665" s="40"/>
      <c r="N1665" s="58"/>
      <c r="O1665" s="61"/>
      <c r="W1665" s="98" t="b">
        <f t="shared" si="25"/>
        <v>0</v>
      </c>
      <c r="Y1665" s="32" t="str">
        <f>IF($W1665,VLOOKUP($B1665,项目阶段与里程碑!$B:$E,3,FALSE),"")</f>
        <v/>
      </c>
      <c r="Z1665" s="32" t="str">
        <f>IF($W1665,VLOOKUP($B1665,项目阶段与里程碑!$B:$E,4,FALSE),"")</f>
        <v/>
      </c>
      <c r="AA1665" t="e">
        <f>VLOOKUP(F1665,内部通讯录!$B:$F,5,FALSE)</f>
        <v>#N/A</v>
      </c>
      <c r="AB1665" t="str">
        <f>IFERROR(VLOOKUP($AA1665,项目参数!$I$14:$J$21,2,FALSE),"")</f>
        <v/>
      </c>
    </row>
    <row r="1666" spans="1:28">
      <c r="A1666" s="8"/>
      <c r="B1666" s="8"/>
      <c r="C1666" s="8"/>
      <c r="D1666" s="8"/>
      <c r="E1666" s="8"/>
      <c r="F1666" s="8"/>
      <c r="G1666" s="8"/>
      <c r="H1666" s="116"/>
      <c r="I1666" s="40"/>
      <c r="J1666" s="120" t="str">
        <f>IF(AND($H1666&gt;0,$I1666&lt;&gt;"",$I1666&gt;40000),IFERROR(WORKDAY.INTL($I1666,INT(($H1666+项目参数!$J$29-1)/项目参数!$J$29)-1,1,项目参数!$B$2:$B$200),WORKDAY($I1666,INT(($H1666+项目参数!$J$29-1)/项目参数!$J$29)-1,1)),"")</f>
        <v/>
      </c>
      <c r="K1666" s="121" t="str">
        <f>IF(AND($L1666&lt;&gt;"",$L1666&gt;40000,$M1666&lt;&gt;"",$M1666&gt;40000),(1+IFERROR(NETWORKDAYS.INTL($L1666,$M1666,1,项目参数!$B$2:$B$200),NETWORKDAYS($L1666,$M1666,1)))*项目参数!$J$29,"")</f>
        <v/>
      </c>
      <c r="L1666" s="40"/>
      <c r="M1666" s="40"/>
      <c r="N1666" s="58"/>
      <c r="O1666" s="61"/>
      <c r="W1666" s="98" t="b">
        <f t="shared" ref="W1666:W1729" si="26">AND(LEN(A1666)&gt;0,LEN(C1666)&gt;3,LEN(F1666)&gt;1,OR(I1666=0,AND(H1666&gt;0,I1666&gt;40000)),OR(L1666=0,L1666&gt;40000))</f>
        <v>0</v>
      </c>
      <c r="Y1666" s="32" t="str">
        <f>IF($W1666,VLOOKUP($B1666,项目阶段与里程碑!$B:$E,3,FALSE),"")</f>
        <v/>
      </c>
      <c r="Z1666" s="32" t="str">
        <f>IF($W1666,VLOOKUP($B1666,项目阶段与里程碑!$B:$E,4,FALSE),"")</f>
        <v/>
      </c>
      <c r="AA1666" t="e">
        <f>VLOOKUP(F1666,内部通讯录!$B:$F,5,FALSE)</f>
        <v>#N/A</v>
      </c>
      <c r="AB1666" t="str">
        <f>IFERROR(VLOOKUP($AA1666,项目参数!$I$14:$J$21,2,FALSE),"")</f>
        <v/>
      </c>
    </row>
    <row r="1667" spans="1:28">
      <c r="A1667" s="8"/>
      <c r="B1667" s="8"/>
      <c r="C1667" s="8"/>
      <c r="D1667" s="8"/>
      <c r="E1667" s="8"/>
      <c r="F1667" s="8"/>
      <c r="G1667" s="8"/>
      <c r="H1667" s="116"/>
      <c r="I1667" s="40"/>
      <c r="J1667" s="120" t="str">
        <f>IF(AND($H1667&gt;0,$I1667&lt;&gt;"",$I1667&gt;40000),IFERROR(WORKDAY.INTL($I1667,INT(($H1667+项目参数!$J$29-1)/项目参数!$J$29)-1,1,项目参数!$B$2:$B$200),WORKDAY($I1667,INT(($H1667+项目参数!$J$29-1)/项目参数!$J$29)-1,1)),"")</f>
        <v/>
      </c>
      <c r="K1667" s="121" t="str">
        <f>IF(AND($L1667&lt;&gt;"",$L1667&gt;40000,$M1667&lt;&gt;"",$M1667&gt;40000),(1+IFERROR(NETWORKDAYS.INTL($L1667,$M1667,1,项目参数!$B$2:$B$200),NETWORKDAYS($L1667,$M1667,1)))*项目参数!$J$29,"")</f>
        <v/>
      </c>
      <c r="L1667" s="40"/>
      <c r="M1667" s="40"/>
      <c r="N1667" s="58"/>
      <c r="O1667" s="61"/>
      <c r="W1667" s="98" t="b">
        <f t="shared" si="26"/>
        <v>0</v>
      </c>
      <c r="Y1667" s="32" t="str">
        <f>IF($W1667,VLOOKUP($B1667,项目阶段与里程碑!$B:$E,3,FALSE),"")</f>
        <v/>
      </c>
      <c r="Z1667" s="32" t="str">
        <f>IF($W1667,VLOOKUP($B1667,项目阶段与里程碑!$B:$E,4,FALSE),"")</f>
        <v/>
      </c>
      <c r="AA1667" t="e">
        <f>VLOOKUP(F1667,内部通讯录!$B:$F,5,FALSE)</f>
        <v>#N/A</v>
      </c>
      <c r="AB1667" t="str">
        <f>IFERROR(VLOOKUP($AA1667,项目参数!$I$14:$J$21,2,FALSE),"")</f>
        <v/>
      </c>
    </row>
    <row r="1668" spans="1:28">
      <c r="A1668" s="8"/>
      <c r="B1668" s="8"/>
      <c r="C1668" s="8"/>
      <c r="D1668" s="8"/>
      <c r="E1668" s="8"/>
      <c r="F1668" s="8"/>
      <c r="G1668" s="8"/>
      <c r="H1668" s="116"/>
      <c r="I1668" s="40"/>
      <c r="J1668" s="120" t="str">
        <f>IF(AND($H1668&gt;0,$I1668&lt;&gt;"",$I1668&gt;40000),IFERROR(WORKDAY.INTL($I1668,INT(($H1668+项目参数!$J$29-1)/项目参数!$J$29)-1,1,项目参数!$B$2:$B$200),WORKDAY($I1668,INT(($H1668+项目参数!$J$29-1)/项目参数!$J$29)-1,1)),"")</f>
        <v/>
      </c>
      <c r="K1668" s="121" t="str">
        <f>IF(AND($L1668&lt;&gt;"",$L1668&gt;40000,$M1668&lt;&gt;"",$M1668&gt;40000),(1+IFERROR(NETWORKDAYS.INTL($L1668,$M1668,1,项目参数!$B$2:$B$200),NETWORKDAYS($L1668,$M1668,1)))*项目参数!$J$29,"")</f>
        <v/>
      </c>
      <c r="L1668" s="40"/>
      <c r="M1668" s="40"/>
      <c r="N1668" s="58"/>
      <c r="O1668" s="61"/>
      <c r="W1668" s="98" t="b">
        <f t="shared" si="26"/>
        <v>0</v>
      </c>
      <c r="Y1668" s="32" t="str">
        <f>IF($W1668,VLOOKUP($B1668,项目阶段与里程碑!$B:$E,3,FALSE),"")</f>
        <v/>
      </c>
      <c r="Z1668" s="32" t="str">
        <f>IF($W1668,VLOOKUP($B1668,项目阶段与里程碑!$B:$E,4,FALSE),"")</f>
        <v/>
      </c>
      <c r="AA1668" t="e">
        <f>VLOOKUP(F1668,内部通讯录!$B:$F,5,FALSE)</f>
        <v>#N/A</v>
      </c>
      <c r="AB1668" t="str">
        <f>IFERROR(VLOOKUP($AA1668,项目参数!$I$14:$J$21,2,FALSE),"")</f>
        <v/>
      </c>
    </row>
    <row r="1669" spans="1:28">
      <c r="A1669" s="8"/>
      <c r="B1669" s="8"/>
      <c r="C1669" s="8"/>
      <c r="D1669" s="8"/>
      <c r="E1669" s="8"/>
      <c r="F1669" s="8"/>
      <c r="G1669" s="8"/>
      <c r="H1669" s="116"/>
      <c r="I1669" s="40"/>
      <c r="J1669" s="120" t="str">
        <f>IF(AND($H1669&gt;0,$I1669&lt;&gt;"",$I1669&gt;40000),IFERROR(WORKDAY.INTL($I1669,INT(($H1669+项目参数!$J$29-1)/项目参数!$J$29)-1,1,项目参数!$B$2:$B$200),WORKDAY($I1669,INT(($H1669+项目参数!$J$29-1)/项目参数!$J$29)-1,1)),"")</f>
        <v/>
      </c>
      <c r="K1669" s="121" t="str">
        <f>IF(AND($L1669&lt;&gt;"",$L1669&gt;40000,$M1669&lt;&gt;"",$M1669&gt;40000),(1+IFERROR(NETWORKDAYS.INTL($L1669,$M1669,1,项目参数!$B$2:$B$200),NETWORKDAYS($L1669,$M1669,1)))*项目参数!$J$29,"")</f>
        <v/>
      </c>
      <c r="L1669" s="40"/>
      <c r="M1669" s="40"/>
      <c r="N1669" s="58"/>
      <c r="O1669" s="61"/>
      <c r="W1669" s="98" t="b">
        <f t="shared" si="26"/>
        <v>0</v>
      </c>
      <c r="Y1669" s="32" t="str">
        <f>IF($W1669,VLOOKUP($B1669,项目阶段与里程碑!$B:$E,3,FALSE),"")</f>
        <v/>
      </c>
      <c r="Z1669" s="32" t="str">
        <f>IF($W1669,VLOOKUP($B1669,项目阶段与里程碑!$B:$E,4,FALSE),"")</f>
        <v/>
      </c>
      <c r="AA1669" t="e">
        <f>VLOOKUP(F1669,内部通讯录!$B:$F,5,FALSE)</f>
        <v>#N/A</v>
      </c>
      <c r="AB1669" t="str">
        <f>IFERROR(VLOOKUP($AA1669,项目参数!$I$14:$J$21,2,FALSE),"")</f>
        <v/>
      </c>
    </row>
    <row r="1670" spans="1:28">
      <c r="A1670" s="8"/>
      <c r="B1670" s="8"/>
      <c r="C1670" s="8"/>
      <c r="D1670" s="8"/>
      <c r="E1670" s="8"/>
      <c r="F1670" s="8"/>
      <c r="G1670" s="8"/>
      <c r="H1670" s="116"/>
      <c r="I1670" s="40"/>
      <c r="J1670" s="120" t="str">
        <f>IF(AND($H1670&gt;0,$I1670&lt;&gt;"",$I1670&gt;40000),IFERROR(WORKDAY.INTL($I1670,INT(($H1670+项目参数!$J$29-1)/项目参数!$J$29)-1,1,项目参数!$B$2:$B$200),WORKDAY($I1670,INT(($H1670+项目参数!$J$29-1)/项目参数!$J$29)-1,1)),"")</f>
        <v/>
      </c>
      <c r="K1670" s="121" t="str">
        <f>IF(AND($L1670&lt;&gt;"",$L1670&gt;40000,$M1670&lt;&gt;"",$M1670&gt;40000),(1+IFERROR(NETWORKDAYS.INTL($L1670,$M1670,1,项目参数!$B$2:$B$200),NETWORKDAYS($L1670,$M1670,1)))*项目参数!$J$29,"")</f>
        <v/>
      </c>
      <c r="L1670" s="40"/>
      <c r="M1670" s="40"/>
      <c r="N1670" s="58"/>
      <c r="O1670" s="61"/>
      <c r="W1670" s="98" t="b">
        <f t="shared" si="26"/>
        <v>0</v>
      </c>
      <c r="Y1670" s="32" t="str">
        <f>IF($W1670,VLOOKUP($B1670,项目阶段与里程碑!$B:$E,3,FALSE),"")</f>
        <v/>
      </c>
      <c r="Z1670" s="32" t="str">
        <f>IF($W1670,VLOOKUP($B1670,项目阶段与里程碑!$B:$E,4,FALSE),"")</f>
        <v/>
      </c>
      <c r="AA1670" t="e">
        <f>VLOOKUP(F1670,内部通讯录!$B:$F,5,FALSE)</f>
        <v>#N/A</v>
      </c>
      <c r="AB1670" t="str">
        <f>IFERROR(VLOOKUP($AA1670,项目参数!$I$14:$J$21,2,FALSE),"")</f>
        <v/>
      </c>
    </row>
    <row r="1671" spans="1:28">
      <c r="A1671" s="8"/>
      <c r="B1671" s="8"/>
      <c r="C1671" s="8"/>
      <c r="D1671" s="8"/>
      <c r="E1671" s="8"/>
      <c r="F1671" s="8"/>
      <c r="G1671" s="8"/>
      <c r="H1671" s="116"/>
      <c r="I1671" s="40"/>
      <c r="J1671" s="120" t="str">
        <f>IF(AND($H1671&gt;0,$I1671&lt;&gt;"",$I1671&gt;40000),IFERROR(WORKDAY.INTL($I1671,INT(($H1671+项目参数!$J$29-1)/项目参数!$J$29)-1,1,项目参数!$B$2:$B$200),WORKDAY($I1671,INT(($H1671+项目参数!$J$29-1)/项目参数!$J$29)-1,1)),"")</f>
        <v/>
      </c>
      <c r="K1671" s="121" t="str">
        <f>IF(AND($L1671&lt;&gt;"",$L1671&gt;40000,$M1671&lt;&gt;"",$M1671&gt;40000),(1+IFERROR(NETWORKDAYS.INTL($L1671,$M1671,1,项目参数!$B$2:$B$200),NETWORKDAYS($L1671,$M1671,1)))*项目参数!$J$29,"")</f>
        <v/>
      </c>
      <c r="L1671" s="40"/>
      <c r="M1671" s="40"/>
      <c r="N1671" s="58"/>
      <c r="O1671" s="61"/>
      <c r="W1671" s="98" t="b">
        <f t="shared" si="26"/>
        <v>0</v>
      </c>
      <c r="Y1671" s="32" t="str">
        <f>IF($W1671,VLOOKUP($B1671,项目阶段与里程碑!$B:$E,3,FALSE),"")</f>
        <v/>
      </c>
      <c r="Z1671" s="32" t="str">
        <f>IF($W1671,VLOOKUP($B1671,项目阶段与里程碑!$B:$E,4,FALSE),"")</f>
        <v/>
      </c>
      <c r="AA1671" t="e">
        <f>VLOOKUP(F1671,内部通讯录!$B:$F,5,FALSE)</f>
        <v>#N/A</v>
      </c>
      <c r="AB1671" t="str">
        <f>IFERROR(VLOOKUP($AA1671,项目参数!$I$14:$J$21,2,FALSE),"")</f>
        <v/>
      </c>
    </row>
    <row r="1672" spans="1:28">
      <c r="A1672" s="8"/>
      <c r="B1672" s="8"/>
      <c r="C1672" s="8"/>
      <c r="D1672" s="8"/>
      <c r="E1672" s="8"/>
      <c r="F1672" s="8"/>
      <c r="G1672" s="8"/>
      <c r="H1672" s="116"/>
      <c r="I1672" s="40"/>
      <c r="J1672" s="120" t="str">
        <f>IF(AND($H1672&gt;0,$I1672&lt;&gt;"",$I1672&gt;40000),IFERROR(WORKDAY.INTL($I1672,INT(($H1672+项目参数!$J$29-1)/项目参数!$J$29)-1,1,项目参数!$B$2:$B$200),WORKDAY($I1672,INT(($H1672+项目参数!$J$29-1)/项目参数!$J$29)-1,1)),"")</f>
        <v/>
      </c>
      <c r="K1672" s="121" t="str">
        <f>IF(AND($L1672&lt;&gt;"",$L1672&gt;40000,$M1672&lt;&gt;"",$M1672&gt;40000),(1+IFERROR(NETWORKDAYS.INTL($L1672,$M1672,1,项目参数!$B$2:$B$200),NETWORKDAYS($L1672,$M1672,1)))*项目参数!$J$29,"")</f>
        <v/>
      </c>
      <c r="L1672" s="40"/>
      <c r="M1672" s="40"/>
      <c r="N1672" s="58"/>
      <c r="O1672" s="61"/>
      <c r="W1672" s="98" t="b">
        <f t="shared" si="26"/>
        <v>0</v>
      </c>
      <c r="Y1672" s="32" t="str">
        <f>IF($W1672,VLOOKUP($B1672,项目阶段与里程碑!$B:$E,3,FALSE),"")</f>
        <v/>
      </c>
      <c r="Z1672" s="32" t="str">
        <f>IF($W1672,VLOOKUP($B1672,项目阶段与里程碑!$B:$E,4,FALSE),"")</f>
        <v/>
      </c>
      <c r="AA1672" t="e">
        <f>VLOOKUP(F1672,内部通讯录!$B:$F,5,FALSE)</f>
        <v>#N/A</v>
      </c>
      <c r="AB1672" t="str">
        <f>IFERROR(VLOOKUP($AA1672,项目参数!$I$14:$J$21,2,FALSE),"")</f>
        <v/>
      </c>
    </row>
    <row r="1673" spans="1:28">
      <c r="A1673" s="8"/>
      <c r="B1673" s="8"/>
      <c r="C1673" s="8"/>
      <c r="D1673" s="8"/>
      <c r="E1673" s="8"/>
      <c r="F1673" s="8"/>
      <c r="G1673" s="8"/>
      <c r="H1673" s="116"/>
      <c r="I1673" s="40"/>
      <c r="J1673" s="120" t="str">
        <f>IF(AND($H1673&gt;0,$I1673&lt;&gt;"",$I1673&gt;40000),IFERROR(WORKDAY.INTL($I1673,INT(($H1673+项目参数!$J$29-1)/项目参数!$J$29)-1,1,项目参数!$B$2:$B$200),WORKDAY($I1673,INT(($H1673+项目参数!$J$29-1)/项目参数!$J$29)-1,1)),"")</f>
        <v/>
      </c>
      <c r="K1673" s="121" t="str">
        <f>IF(AND($L1673&lt;&gt;"",$L1673&gt;40000,$M1673&lt;&gt;"",$M1673&gt;40000),(1+IFERROR(NETWORKDAYS.INTL($L1673,$M1673,1,项目参数!$B$2:$B$200),NETWORKDAYS($L1673,$M1673,1)))*项目参数!$J$29,"")</f>
        <v/>
      </c>
      <c r="L1673" s="40"/>
      <c r="M1673" s="40"/>
      <c r="N1673" s="58"/>
      <c r="O1673" s="61"/>
      <c r="W1673" s="98" t="b">
        <f t="shared" si="26"/>
        <v>0</v>
      </c>
      <c r="Y1673" s="32" t="str">
        <f>IF($W1673,VLOOKUP($B1673,项目阶段与里程碑!$B:$E,3,FALSE),"")</f>
        <v/>
      </c>
      <c r="Z1673" s="32" t="str">
        <f>IF($W1673,VLOOKUP($B1673,项目阶段与里程碑!$B:$E,4,FALSE),"")</f>
        <v/>
      </c>
      <c r="AA1673" t="e">
        <f>VLOOKUP(F1673,内部通讯录!$B:$F,5,FALSE)</f>
        <v>#N/A</v>
      </c>
      <c r="AB1673" t="str">
        <f>IFERROR(VLOOKUP($AA1673,项目参数!$I$14:$J$21,2,FALSE),"")</f>
        <v/>
      </c>
    </row>
    <row r="1674" spans="1:28">
      <c r="A1674" s="8"/>
      <c r="B1674" s="8"/>
      <c r="C1674" s="8"/>
      <c r="D1674" s="8"/>
      <c r="E1674" s="8"/>
      <c r="F1674" s="8"/>
      <c r="G1674" s="8"/>
      <c r="H1674" s="116"/>
      <c r="I1674" s="40"/>
      <c r="J1674" s="120" t="str">
        <f>IF(AND($H1674&gt;0,$I1674&lt;&gt;"",$I1674&gt;40000),IFERROR(WORKDAY.INTL($I1674,INT(($H1674+项目参数!$J$29-1)/项目参数!$J$29)-1,1,项目参数!$B$2:$B$200),WORKDAY($I1674,INT(($H1674+项目参数!$J$29-1)/项目参数!$J$29)-1,1)),"")</f>
        <v/>
      </c>
      <c r="K1674" s="121" t="str">
        <f>IF(AND($L1674&lt;&gt;"",$L1674&gt;40000,$M1674&lt;&gt;"",$M1674&gt;40000),(1+IFERROR(NETWORKDAYS.INTL($L1674,$M1674,1,项目参数!$B$2:$B$200),NETWORKDAYS($L1674,$M1674,1)))*项目参数!$J$29,"")</f>
        <v/>
      </c>
      <c r="L1674" s="40"/>
      <c r="M1674" s="40"/>
      <c r="N1674" s="58"/>
      <c r="O1674" s="61"/>
      <c r="W1674" s="98" t="b">
        <f t="shared" si="26"/>
        <v>0</v>
      </c>
      <c r="Y1674" s="32" t="str">
        <f>IF($W1674,VLOOKUP($B1674,项目阶段与里程碑!$B:$E,3,FALSE),"")</f>
        <v/>
      </c>
      <c r="Z1674" s="32" t="str">
        <f>IF($W1674,VLOOKUP($B1674,项目阶段与里程碑!$B:$E,4,FALSE),"")</f>
        <v/>
      </c>
      <c r="AA1674" t="e">
        <f>VLOOKUP(F1674,内部通讯录!$B:$F,5,FALSE)</f>
        <v>#N/A</v>
      </c>
      <c r="AB1674" t="str">
        <f>IFERROR(VLOOKUP($AA1674,项目参数!$I$14:$J$21,2,FALSE),"")</f>
        <v/>
      </c>
    </row>
    <row r="1675" spans="1:28">
      <c r="A1675" s="8"/>
      <c r="B1675" s="8"/>
      <c r="C1675" s="8"/>
      <c r="D1675" s="8"/>
      <c r="E1675" s="8"/>
      <c r="F1675" s="8"/>
      <c r="G1675" s="8"/>
      <c r="H1675" s="116"/>
      <c r="I1675" s="40"/>
      <c r="J1675" s="120" t="str">
        <f>IF(AND($H1675&gt;0,$I1675&lt;&gt;"",$I1675&gt;40000),IFERROR(WORKDAY.INTL($I1675,INT(($H1675+项目参数!$J$29-1)/项目参数!$J$29)-1,1,项目参数!$B$2:$B$200),WORKDAY($I1675,INT(($H1675+项目参数!$J$29-1)/项目参数!$J$29)-1,1)),"")</f>
        <v/>
      </c>
      <c r="K1675" s="121" t="str">
        <f>IF(AND($L1675&lt;&gt;"",$L1675&gt;40000,$M1675&lt;&gt;"",$M1675&gt;40000),(1+IFERROR(NETWORKDAYS.INTL($L1675,$M1675,1,项目参数!$B$2:$B$200),NETWORKDAYS($L1675,$M1675,1)))*项目参数!$J$29,"")</f>
        <v/>
      </c>
      <c r="L1675" s="40"/>
      <c r="M1675" s="40"/>
      <c r="N1675" s="58"/>
      <c r="O1675" s="61"/>
      <c r="W1675" s="98" t="b">
        <f t="shared" si="26"/>
        <v>0</v>
      </c>
      <c r="Y1675" s="32" t="str">
        <f>IF($W1675,VLOOKUP($B1675,项目阶段与里程碑!$B:$E,3,FALSE),"")</f>
        <v/>
      </c>
      <c r="Z1675" s="32" t="str">
        <f>IF($W1675,VLOOKUP($B1675,项目阶段与里程碑!$B:$E,4,FALSE),"")</f>
        <v/>
      </c>
      <c r="AA1675" t="e">
        <f>VLOOKUP(F1675,内部通讯录!$B:$F,5,FALSE)</f>
        <v>#N/A</v>
      </c>
      <c r="AB1675" t="str">
        <f>IFERROR(VLOOKUP($AA1675,项目参数!$I$14:$J$21,2,FALSE),"")</f>
        <v/>
      </c>
    </row>
    <row r="1676" spans="1:28">
      <c r="A1676" s="8"/>
      <c r="B1676" s="8"/>
      <c r="C1676" s="8"/>
      <c r="D1676" s="8"/>
      <c r="E1676" s="8"/>
      <c r="F1676" s="8"/>
      <c r="G1676" s="8"/>
      <c r="H1676" s="116"/>
      <c r="I1676" s="40"/>
      <c r="J1676" s="120" t="str">
        <f>IF(AND($H1676&gt;0,$I1676&lt;&gt;"",$I1676&gt;40000),IFERROR(WORKDAY.INTL($I1676,INT(($H1676+项目参数!$J$29-1)/项目参数!$J$29)-1,1,项目参数!$B$2:$B$200),WORKDAY($I1676,INT(($H1676+项目参数!$J$29-1)/项目参数!$J$29)-1,1)),"")</f>
        <v/>
      </c>
      <c r="K1676" s="121" t="str">
        <f>IF(AND($L1676&lt;&gt;"",$L1676&gt;40000,$M1676&lt;&gt;"",$M1676&gt;40000),(1+IFERROR(NETWORKDAYS.INTL($L1676,$M1676,1,项目参数!$B$2:$B$200),NETWORKDAYS($L1676,$M1676,1)))*项目参数!$J$29,"")</f>
        <v/>
      </c>
      <c r="L1676" s="40"/>
      <c r="M1676" s="40"/>
      <c r="N1676" s="58"/>
      <c r="O1676" s="61"/>
      <c r="W1676" s="98" t="b">
        <f t="shared" si="26"/>
        <v>0</v>
      </c>
      <c r="Y1676" s="32" t="str">
        <f>IF($W1676,VLOOKUP($B1676,项目阶段与里程碑!$B:$E,3,FALSE),"")</f>
        <v/>
      </c>
      <c r="Z1676" s="32" t="str">
        <f>IF($W1676,VLOOKUP($B1676,项目阶段与里程碑!$B:$E,4,FALSE),"")</f>
        <v/>
      </c>
      <c r="AA1676" t="e">
        <f>VLOOKUP(F1676,内部通讯录!$B:$F,5,FALSE)</f>
        <v>#N/A</v>
      </c>
      <c r="AB1676" t="str">
        <f>IFERROR(VLOOKUP($AA1676,项目参数!$I$14:$J$21,2,FALSE),"")</f>
        <v/>
      </c>
    </row>
    <row r="1677" spans="1:28">
      <c r="A1677" s="8"/>
      <c r="B1677" s="8"/>
      <c r="C1677" s="8"/>
      <c r="D1677" s="8"/>
      <c r="E1677" s="8"/>
      <c r="F1677" s="8"/>
      <c r="G1677" s="8"/>
      <c r="H1677" s="116"/>
      <c r="I1677" s="40"/>
      <c r="J1677" s="120" t="str">
        <f>IF(AND($H1677&gt;0,$I1677&lt;&gt;"",$I1677&gt;40000),IFERROR(WORKDAY.INTL($I1677,INT(($H1677+项目参数!$J$29-1)/项目参数!$J$29)-1,1,项目参数!$B$2:$B$200),WORKDAY($I1677,INT(($H1677+项目参数!$J$29-1)/项目参数!$J$29)-1,1)),"")</f>
        <v/>
      </c>
      <c r="K1677" s="121" t="str">
        <f>IF(AND($L1677&lt;&gt;"",$L1677&gt;40000,$M1677&lt;&gt;"",$M1677&gt;40000),(1+IFERROR(NETWORKDAYS.INTL($L1677,$M1677,1,项目参数!$B$2:$B$200),NETWORKDAYS($L1677,$M1677,1)))*项目参数!$J$29,"")</f>
        <v/>
      </c>
      <c r="L1677" s="40"/>
      <c r="M1677" s="40"/>
      <c r="N1677" s="58"/>
      <c r="O1677" s="61"/>
      <c r="W1677" s="98" t="b">
        <f t="shared" si="26"/>
        <v>0</v>
      </c>
      <c r="Y1677" s="32" t="str">
        <f>IF($W1677,VLOOKUP($B1677,项目阶段与里程碑!$B:$E,3,FALSE),"")</f>
        <v/>
      </c>
      <c r="Z1677" s="32" t="str">
        <f>IF($W1677,VLOOKUP($B1677,项目阶段与里程碑!$B:$E,4,FALSE),"")</f>
        <v/>
      </c>
      <c r="AA1677" t="e">
        <f>VLOOKUP(F1677,内部通讯录!$B:$F,5,FALSE)</f>
        <v>#N/A</v>
      </c>
      <c r="AB1677" t="str">
        <f>IFERROR(VLOOKUP($AA1677,项目参数!$I$14:$J$21,2,FALSE),"")</f>
        <v/>
      </c>
    </row>
    <row r="1678" spans="1:28">
      <c r="A1678" s="8"/>
      <c r="B1678" s="8"/>
      <c r="C1678" s="8"/>
      <c r="D1678" s="8"/>
      <c r="E1678" s="8"/>
      <c r="F1678" s="8"/>
      <c r="G1678" s="8"/>
      <c r="H1678" s="116"/>
      <c r="I1678" s="40"/>
      <c r="J1678" s="120" t="str">
        <f>IF(AND($H1678&gt;0,$I1678&lt;&gt;"",$I1678&gt;40000),IFERROR(WORKDAY.INTL($I1678,INT(($H1678+项目参数!$J$29-1)/项目参数!$J$29)-1,1,项目参数!$B$2:$B$200),WORKDAY($I1678,INT(($H1678+项目参数!$J$29-1)/项目参数!$J$29)-1,1)),"")</f>
        <v/>
      </c>
      <c r="K1678" s="121" t="str">
        <f>IF(AND($L1678&lt;&gt;"",$L1678&gt;40000,$M1678&lt;&gt;"",$M1678&gt;40000),(1+IFERROR(NETWORKDAYS.INTL($L1678,$M1678,1,项目参数!$B$2:$B$200),NETWORKDAYS($L1678,$M1678,1)))*项目参数!$J$29,"")</f>
        <v/>
      </c>
      <c r="L1678" s="40"/>
      <c r="M1678" s="40"/>
      <c r="N1678" s="58"/>
      <c r="O1678" s="61"/>
      <c r="W1678" s="98" t="b">
        <f t="shared" si="26"/>
        <v>0</v>
      </c>
      <c r="Y1678" s="32" t="str">
        <f>IF($W1678,VLOOKUP($B1678,项目阶段与里程碑!$B:$E,3,FALSE),"")</f>
        <v/>
      </c>
      <c r="Z1678" s="32" t="str">
        <f>IF($W1678,VLOOKUP($B1678,项目阶段与里程碑!$B:$E,4,FALSE),"")</f>
        <v/>
      </c>
      <c r="AA1678" t="e">
        <f>VLOOKUP(F1678,内部通讯录!$B:$F,5,FALSE)</f>
        <v>#N/A</v>
      </c>
      <c r="AB1678" t="str">
        <f>IFERROR(VLOOKUP($AA1678,项目参数!$I$14:$J$21,2,FALSE),"")</f>
        <v/>
      </c>
    </row>
    <row r="1679" spans="1:28">
      <c r="A1679" s="8"/>
      <c r="B1679" s="8"/>
      <c r="C1679" s="8"/>
      <c r="D1679" s="8"/>
      <c r="E1679" s="8"/>
      <c r="F1679" s="8"/>
      <c r="G1679" s="8"/>
      <c r="H1679" s="116"/>
      <c r="I1679" s="40"/>
      <c r="J1679" s="120" t="str">
        <f>IF(AND($H1679&gt;0,$I1679&lt;&gt;"",$I1679&gt;40000),IFERROR(WORKDAY.INTL($I1679,INT(($H1679+项目参数!$J$29-1)/项目参数!$J$29)-1,1,项目参数!$B$2:$B$200),WORKDAY($I1679,INT(($H1679+项目参数!$J$29-1)/项目参数!$J$29)-1,1)),"")</f>
        <v/>
      </c>
      <c r="K1679" s="121" t="str">
        <f>IF(AND($L1679&lt;&gt;"",$L1679&gt;40000,$M1679&lt;&gt;"",$M1679&gt;40000),(1+IFERROR(NETWORKDAYS.INTL($L1679,$M1679,1,项目参数!$B$2:$B$200),NETWORKDAYS($L1679,$M1679,1)))*项目参数!$J$29,"")</f>
        <v/>
      </c>
      <c r="L1679" s="40"/>
      <c r="M1679" s="40"/>
      <c r="N1679" s="58"/>
      <c r="O1679" s="61"/>
      <c r="W1679" s="98" t="b">
        <f t="shared" si="26"/>
        <v>0</v>
      </c>
      <c r="Y1679" s="32" t="str">
        <f>IF($W1679,VLOOKUP($B1679,项目阶段与里程碑!$B:$E,3,FALSE),"")</f>
        <v/>
      </c>
      <c r="Z1679" s="32" t="str">
        <f>IF($W1679,VLOOKUP($B1679,项目阶段与里程碑!$B:$E,4,FALSE),"")</f>
        <v/>
      </c>
      <c r="AA1679" t="e">
        <f>VLOOKUP(F1679,内部通讯录!$B:$F,5,FALSE)</f>
        <v>#N/A</v>
      </c>
      <c r="AB1679" t="str">
        <f>IFERROR(VLOOKUP($AA1679,项目参数!$I$14:$J$21,2,FALSE),"")</f>
        <v/>
      </c>
    </row>
    <row r="1680" spans="1:28">
      <c r="A1680" s="8"/>
      <c r="B1680" s="8"/>
      <c r="C1680" s="8"/>
      <c r="D1680" s="8"/>
      <c r="E1680" s="8"/>
      <c r="F1680" s="8"/>
      <c r="G1680" s="8"/>
      <c r="H1680" s="116"/>
      <c r="I1680" s="40"/>
      <c r="J1680" s="120" t="str">
        <f>IF(AND($H1680&gt;0,$I1680&lt;&gt;"",$I1680&gt;40000),IFERROR(WORKDAY.INTL($I1680,INT(($H1680+项目参数!$J$29-1)/项目参数!$J$29)-1,1,项目参数!$B$2:$B$200),WORKDAY($I1680,INT(($H1680+项目参数!$J$29-1)/项目参数!$J$29)-1,1)),"")</f>
        <v/>
      </c>
      <c r="K1680" s="121" t="str">
        <f>IF(AND($L1680&lt;&gt;"",$L1680&gt;40000,$M1680&lt;&gt;"",$M1680&gt;40000),(1+IFERROR(NETWORKDAYS.INTL($L1680,$M1680,1,项目参数!$B$2:$B$200),NETWORKDAYS($L1680,$M1680,1)))*项目参数!$J$29,"")</f>
        <v/>
      </c>
      <c r="L1680" s="40"/>
      <c r="M1680" s="40"/>
      <c r="N1680" s="58"/>
      <c r="O1680" s="61"/>
      <c r="W1680" s="98" t="b">
        <f t="shared" si="26"/>
        <v>0</v>
      </c>
      <c r="Y1680" s="32" t="str">
        <f>IF($W1680,VLOOKUP($B1680,项目阶段与里程碑!$B:$E,3,FALSE),"")</f>
        <v/>
      </c>
      <c r="Z1680" s="32" t="str">
        <f>IF($W1680,VLOOKUP($B1680,项目阶段与里程碑!$B:$E,4,FALSE),"")</f>
        <v/>
      </c>
      <c r="AA1680" t="e">
        <f>VLOOKUP(F1680,内部通讯录!$B:$F,5,FALSE)</f>
        <v>#N/A</v>
      </c>
      <c r="AB1680" t="str">
        <f>IFERROR(VLOOKUP($AA1680,项目参数!$I$14:$J$21,2,FALSE),"")</f>
        <v/>
      </c>
    </row>
    <row r="1681" spans="1:28">
      <c r="A1681" s="8"/>
      <c r="B1681" s="8"/>
      <c r="C1681" s="8"/>
      <c r="D1681" s="8"/>
      <c r="E1681" s="8"/>
      <c r="F1681" s="8"/>
      <c r="G1681" s="8"/>
      <c r="H1681" s="116"/>
      <c r="I1681" s="40"/>
      <c r="J1681" s="120" t="str">
        <f>IF(AND($H1681&gt;0,$I1681&lt;&gt;"",$I1681&gt;40000),IFERROR(WORKDAY.INTL($I1681,INT(($H1681+项目参数!$J$29-1)/项目参数!$J$29)-1,1,项目参数!$B$2:$B$200),WORKDAY($I1681,INT(($H1681+项目参数!$J$29-1)/项目参数!$J$29)-1,1)),"")</f>
        <v/>
      </c>
      <c r="K1681" s="121" t="str">
        <f>IF(AND($L1681&lt;&gt;"",$L1681&gt;40000,$M1681&lt;&gt;"",$M1681&gt;40000),(1+IFERROR(NETWORKDAYS.INTL($L1681,$M1681,1,项目参数!$B$2:$B$200),NETWORKDAYS($L1681,$M1681,1)))*项目参数!$J$29,"")</f>
        <v/>
      </c>
      <c r="L1681" s="40"/>
      <c r="M1681" s="40"/>
      <c r="N1681" s="58"/>
      <c r="O1681" s="61"/>
      <c r="W1681" s="98" t="b">
        <f t="shared" si="26"/>
        <v>0</v>
      </c>
      <c r="Y1681" s="32" t="str">
        <f>IF($W1681,VLOOKUP($B1681,项目阶段与里程碑!$B:$E,3,FALSE),"")</f>
        <v/>
      </c>
      <c r="Z1681" s="32" t="str">
        <f>IF($W1681,VLOOKUP($B1681,项目阶段与里程碑!$B:$E,4,FALSE),"")</f>
        <v/>
      </c>
      <c r="AA1681" t="e">
        <f>VLOOKUP(F1681,内部通讯录!$B:$F,5,FALSE)</f>
        <v>#N/A</v>
      </c>
      <c r="AB1681" t="str">
        <f>IFERROR(VLOOKUP($AA1681,项目参数!$I$14:$J$21,2,FALSE),"")</f>
        <v/>
      </c>
    </row>
    <row r="1682" spans="1:28">
      <c r="A1682" s="8"/>
      <c r="B1682" s="8"/>
      <c r="C1682" s="8"/>
      <c r="D1682" s="8"/>
      <c r="E1682" s="8"/>
      <c r="F1682" s="8"/>
      <c r="G1682" s="8"/>
      <c r="H1682" s="116"/>
      <c r="I1682" s="40"/>
      <c r="J1682" s="120" t="str">
        <f>IF(AND($H1682&gt;0,$I1682&lt;&gt;"",$I1682&gt;40000),IFERROR(WORKDAY.INTL($I1682,INT(($H1682+项目参数!$J$29-1)/项目参数!$J$29)-1,1,项目参数!$B$2:$B$200),WORKDAY($I1682,INT(($H1682+项目参数!$J$29-1)/项目参数!$J$29)-1,1)),"")</f>
        <v/>
      </c>
      <c r="K1682" s="121" t="str">
        <f>IF(AND($L1682&lt;&gt;"",$L1682&gt;40000,$M1682&lt;&gt;"",$M1682&gt;40000),(1+IFERROR(NETWORKDAYS.INTL($L1682,$M1682,1,项目参数!$B$2:$B$200),NETWORKDAYS($L1682,$M1682,1)))*项目参数!$J$29,"")</f>
        <v/>
      </c>
      <c r="L1682" s="40"/>
      <c r="M1682" s="40"/>
      <c r="N1682" s="58"/>
      <c r="O1682" s="61"/>
      <c r="W1682" s="98" t="b">
        <f t="shared" si="26"/>
        <v>0</v>
      </c>
      <c r="Y1682" s="32" t="str">
        <f>IF($W1682,VLOOKUP($B1682,项目阶段与里程碑!$B:$E,3,FALSE),"")</f>
        <v/>
      </c>
      <c r="Z1682" s="32" t="str">
        <f>IF($W1682,VLOOKUP($B1682,项目阶段与里程碑!$B:$E,4,FALSE),"")</f>
        <v/>
      </c>
      <c r="AA1682" t="e">
        <f>VLOOKUP(F1682,内部通讯录!$B:$F,5,FALSE)</f>
        <v>#N/A</v>
      </c>
      <c r="AB1682" t="str">
        <f>IFERROR(VLOOKUP($AA1682,项目参数!$I$14:$J$21,2,FALSE),"")</f>
        <v/>
      </c>
    </row>
    <row r="1683" spans="1:28">
      <c r="A1683" s="8"/>
      <c r="B1683" s="8"/>
      <c r="C1683" s="8"/>
      <c r="D1683" s="8"/>
      <c r="E1683" s="8"/>
      <c r="F1683" s="8"/>
      <c r="G1683" s="8"/>
      <c r="H1683" s="116"/>
      <c r="I1683" s="40"/>
      <c r="J1683" s="120" t="str">
        <f>IF(AND($H1683&gt;0,$I1683&lt;&gt;"",$I1683&gt;40000),IFERROR(WORKDAY.INTL($I1683,INT(($H1683+项目参数!$J$29-1)/项目参数!$J$29)-1,1,项目参数!$B$2:$B$200),WORKDAY($I1683,INT(($H1683+项目参数!$J$29-1)/项目参数!$J$29)-1,1)),"")</f>
        <v/>
      </c>
      <c r="K1683" s="121" t="str">
        <f>IF(AND($L1683&lt;&gt;"",$L1683&gt;40000,$M1683&lt;&gt;"",$M1683&gt;40000),(1+IFERROR(NETWORKDAYS.INTL($L1683,$M1683,1,项目参数!$B$2:$B$200),NETWORKDAYS($L1683,$M1683,1)))*项目参数!$J$29,"")</f>
        <v/>
      </c>
      <c r="L1683" s="40"/>
      <c r="M1683" s="40"/>
      <c r="N1683" s="58"/>
      <c r="O1683" s="61"/>
      <c r="W1683" s="98" t="b">
        <f t="shared" si="26"/>
        <v>0</v>
      </c>
      <c r="Y1683" s="32" t="str">
        <f>IF($W1683,VLOOKUP($B1683,项目阶段与里程碑!$B:$E,3,FALSE),"")</f>
        <v/>
      </c>
      <c r="Z1683" s="32" t="str">
        <f>IF($W1683,VLOOKUP($B1683,项目阶段与里程碑!$B:$E,4,FALSE),"")</f>
        <v/>
      </c>
      <c r="AA1683" t="e">
        <f>VLOOKUP(F1683,内部通讯录!$B:$F,5,FALSE)</f>
        <v>#N/A</v>
      </c>
      <c r="AB1683" t="str">
        <f>IFERROR(VLOOKUP($AA1683,项目参数!$I$14:$J$21,2,FALSE),"")</f>
        <v/>
      </c>
    </row>
    <row r="1684" spans="1:28">
      <c r="A1684" s="8"/>
      <c r="B1684" s="8"/>
      <c r="C1684" s="8"/>
      <c r="D1684" s="8"/>
      <c r="E1684" s="8"/>
      <c r="F1684" s="8"/>
      <c r="G1684" s="8"/>
      <c r="H1684" s="116"/>
      <c r="I1684" s="40"/>
      <c r="J1684" s="120" t="str">
        <f>IF(AND($H1684&gt;0,$I1684&lt;&gt;"",$I1684&gt;40000),IFERROR(WORKDAY.INTL($I1684,INT(($H1684+项目参数!$J$29-1)/项目参数!$J$29)-1,1,项目参数!$B$2:$B$200),WORKDAY($I1684,INT(($H1684+项目参数!$J$29-1)/项目参数!$J$29)-1,1)),"")</f>
        <v/>
      </c>
      <c r="K1684" s="121" t="str">
        <f>IF(AND($L1684&lt;&gt;"",$L1684&gt;40000,$M1684&lt;&gt;"",$M1684&gt;40000),(1+IFERROR(NETWORKDAYS.INTL($L1684,$M1684,1,项目参数!$B$2:$B$200),NETWORKDAYS($L1684,$M1684,1)))*项目参数!$J$29,"")</f>
        <v/>
      </c>
      <c r="L1684" s="40"/>
      <c r="M1684" s="40"/>
      <c r="N1684" s="58"/>
      <c r="O1684" s="61"/>
      <c r="W1684" s="98" t="b">
        <f t="shared" si="26"/>
        <v>0</v>
      </c>
      <c r="Y1684" s="32" t="str">
        <f>IF($W1684,VLOOKUP($B1684,项目阶段与里程碑!$B:$E,3,FALSE),"")</f>
        <v/>
      </c>
      <c r="Z1684" s="32" t="str">
        <f>IF($W1684,VLOOKUP($B1684,项目阶段与里程碑!$B:$E,4,FALSE),"")</f>
        <v/>
      </c>
      <c r="AA1684" t="e">
        <f>VLOOKUP(F1684,内部通讯录!$B:$F,5,FALSE)</f>
        <v>#N/A</v>
      </c>
      <c r="AB1684" t="str">
        <f>IFERROR(VLOOKUP($AA1684,项目参数!$I$14:$J$21,2,FALSE),"")</f>
        <v/>
      </c>
    </row>
    <row r="1685" spans="1:28">
      <c r="A1685" s="8"/>
      <c r="B1685" s="8"/>
      <c r="C1685" s="8"/>
      <c r="D1685" s="8"/>
      <c r="E1685" s="8"/>
      <c r="F1685" s="8"/>
      <c r="G1685" s="8"/>
      <c r="H1685" s="116"/>
      <c r="I1685" s="40"/>
      <c r="J1685" s="120" t="str">
        <f>IF(AND($H1685&gt;0,$I1685&lt;&gt;"",$I1685&gt;40000),IFERROR(WORKDAY.INTL($I1685,INT(($H1685+项目参数!$J$29-1)/项目参数!$J$29)-1,1,项目参数!$B$2:$B$200),WORKDAY($I1685,INT(($H1685+项目参数!$J$29-1)/项目参数!$J$29)-1,1)),"")</f>
        <v/>
      </c>
      <c r="K1685" s="121" t="str">
        <f>IF(AND($L1685&lt;&gt;"",$L1685&gt;40000,$M1685&lt;&gt;"",$M1685&gt;40000),(1+IFERROR(NETWORKDAYS.INTL($L1685,$M1685,1,项目参数!$B$2:$B$200),NETWORKDAYS($L1685,$M1685,1)))*项目参数!$J$29,"")</f>
        <v/>
      </c>
      <c r="L1685" s="40"/>
      <c r="M1685" s="40"/>
      <c r="N1685" s="58"/>
      <c r="O1685" s="61"/>
      <c r="W1685" s="98" t="b">
        <f t="shared" si="26"/>
        <v>0</v>
      </c>
      <c r="Y1685" s="32" t="str">
        <f>IF($W1685,VLOOKUP($B1685,项目阶段与里程碑!$B:$E,3,FALSE),"")</f>
        <v/>
      </c>
      <c r="Z1685" s="32" t="str">
        <f>IF($W1685,VLOOKUP($B1685,项目阶段与里程碑!$B:$E,4,FALSE),"")</f>
        <v/>
      </c>
      <c r="AA1685" t="e">
        <f>VLOOKUP(F1685,内部通讯录!$B:$F,5,FALSE)</f>
        <v>#N/A</v>
      </c>
      <c r="AB1685" t="str">
        <f>IFERROR(VLOOKUP($AA1685,项目参数!$I$14:$J$21,2,FALSE),"")</f>
        <v/>
      </c>
    </row>
    <row r="1686" spans="1:28">
      <c r="A1686" s="8"/>
      <c r="B1686" s="8"/>
      <c r="C1686" s="8"/>
      <c r="D1686" s="8"/>
      <c r="E1686" s="8"/>
      <c r="F1686" s="8"/>
      <c r="G1686" s="8"/>
      <c r="H1686" s="116"/>
      <c r="I1686" s="40"/>
      <c r="J1686" s="120" t="str">
        <f>IF(AND($H1686&gt;0,$I1686&lt;&gt;"",$I1686&gt;40000),IFERROR(WORKDAY.INTL($I1686,INT(($H1686+项目参数!$J$29-1)/项目参数!$J$29)-1,1,项目参数!$B$2:$B$200),WORKDAY($I1686,INT(($H1686+项目参数!$J$29-1)/项目参数!$J$29)-1,1)),"")</f>
        <v/>
      </c>
      <c r="K1686" s="121" t="str">
        <f>IF(AND($L1686&lt;&gt;"",$L1686&gt;40000,$M1686&lt;&gt;"",$M1686&gt;40000),(1+IFERROR(NETWORKDAYS.INTL($L1686,$M1686,1,项目参数!$B$2:$B$200),NETWORKDAYS($L1686,$M1686,1)))*项目参数!$J$29,"")</f>
        <v/>
      </c>
      <c r="L1686" s="40"/>
      <c r="M1686" s="40"/>
      <c r="N1686" s="58"/>
      <c r="O1686" s="61"/>
      <c r="W1686" s="98" t="b">
        <f t="shared" si="26"/>
        <v>0</v>
      </c>
      <c r="Y1686" s="32" t="str">
        <f>IF($W1686,VLOOKUP($B1686,项目阶段与里程碑!$B:$E,3,FALSE),"")</f>
        <v/>
      </c>
      <c r="Z1686" s="32" t="str">
        <f>IF($W1686,VLOOKUP($B1686,项目阶段与里程碑!$B:$E,4,FALSE),"")</f>
        <v/>
      </c>
      <c r="AA1686" t="e">
        <f>VLOOKUP(F1686,内部通讯录!$B:$F,5,FALSE)</f>
        <v>#N/A</v>
      </c>
      <c r="AB1686" t="str">
        <f>IFERROR(VLOOKUP($AA1686,项目参数!$I$14:$J$21,2,FALSE),"")</f>
        <v/>
      </c>
    </row>
    <row r="1687" spans="1:28">
      <c r="A1687" s="8"/>
      <c r="B1687" s="8"/>
      <c r="C1687" s="8"/>
      <c r="D1687" s="8"/>
      <c r="E1687" s="8"/>
      <c r="F1687" s="8"/>
      <c r="G1687" s="8"/>
      <c r="H1687" s="116"/>
      <c r="I1687" s="40"/>
      <c r="J1687" s="120" t="str">
        <f>IF(AND($H1687&gt;0,$I1687&lt;&gt;"",$I1687&gt;40000),IFERROR(WORKDAY.INTL($I1687,INT(($H1687+项目参数!$J$29-1)/项目参数!$J$29)-1,1,项目参数!$B$2:$B$200),WORKDAY($I1687,INT(($H1687+项目参数!$J$29-1)/项目参数!$J$29)-1,1)),"")</f>
        <v/>
      </c>
      <c r="K1687" s="121" t="str">
        <f>IF(AND($L1687&lt;&gt;"",$L1687&gt;40000,$M1687&lt;&gt;"",$M1687&gt;40000),(1+IFERROR(NETWORKDAYS.INTL($L1687,$M1687,1,项目参数!$B$2:$B$200),NETWORKDAYS($L1687,$M1687,1)))*项目参数!$J$29,"")</f>
        <v/>
      </c>
      <c r="L1687" s="40"/>
      <c r="M1687" s="40"/>
      <c r="N1687" s="58"/>
      <c r="O1687" s="61"/>
      <c r="W1687" s="98" t="b">
        <f t="shared" si="26"/>
        <v>0</v>
      </c>
      <c r="Y1687" s="32" t="str">
        <f>IF($W1687,VLOOKUP($B1687,项目阶段与里程碑!$B:$E,3,FALSE),"")</f>
        <v/>
      </c>
      <c r="Z1687" s="32" t="str">
        <f>IF($W1687,VLOOKUP($B1687,项目阶段与里程碑!$B:$E,4,FALSE),"")</f>
        <v/>
      </c>
      <c r="AA1687" t="e">
        <f>VLOOKUP(F1687,内部通讯录!$B:$F,5,FALSE)</f>
        <v>#N/A</v>
      </c>
      <c r="AB1687" t="str">
        <f>IFERROR(VLOOKUP($AA1687,项目参数!$I$14:$J$21,2,FALSE),"")</f>
        <v/>
      </c>
    </row>
    <row r="1688" spans="1:28">
      <c r="A1688" s="8"/>
      <c r="B1688" s="8"/>
      <c r="C1688" s="8"/>
      <c r="D1688" s="8"/>
      <c r="E1688" s="8"/>
      <c r="F1688" s="8"/>
      <c r="G1688" s="8"/>
      <c r="H1688" s="116"/>
      <c r="I1688" s="40"/>
      <c r="J1688" s="120" t="str">
        <f>IF(AND($H1688&gt;0,$I1688&lt;&gt;"",$I1688&gt;40000),IFERROR(WORKDAY.INTL($I1688,INT(($H1688+项目参数!$J$29-1)/项目参数!$J$29)-1,1,项目参数!$B$2:$B$200),WORKDAY($I1688,INT(($H1688+项目参数!$J$29-1)/项目参数!$J$29)-1,1)),"")</f>
        <v/>
      </c>
      <c r="K1688" s="121" t="str">
        <f>IF(AND($L1688&lt;&gt;"",$L1688&gt;40000,$M1688&lt;&gt;"",$M1688&gt;40000),(1+IFERROR(NETWORKDAYS.INTL($L1688,$M1688,1,项目参数!$B$2:$B$200),NETWORKDAYS($L1688,$M1688,1)))*项目参数!$J$29,"")</f>
        <v/>
      </c>
      <c r="L1688" s="40"/>
      <c r="M1688" s="40"/>
      <c r="N1688" s="58"/>
      <c r="O1688" s="61"/>
      <c r="W1688" s="98" t="b">
        <f t="shared" si="26"/>
        <v>0</v>
      </c>
      <c r="Y1688" s="32" t="str">
        <f>IF($W1688,VLOOKUP($B1688,项目阶段与里程碑!$B:$E,3,FALSE),"")</f>
        <v/>
      </c>
      <c r="Z1688" s="32" t="str">
        <f>IF($W1688,VLOOKUP($B1688,项目阶段与里程碑!$B:$E,4,FALSE),"")</f>
        <v/>
      </c>
      <c r="AA1688" t="e">
        <f>VLOOKUP(F1688,内部通讯录!$B:$F,5,FALSE)</f>
        <v>#N/A</v>
      </c>
      <c r="AB1688" t="str">
        <f>IFERROR(VLOOKUP($AA1688,项目参数!$I$14:$J$21,2,FALSE),"")</f>
        <v/>
      </c>
    </row>
    <row r="1689" spans="1:28">
      <c r="A1689" s="8"/>
      <c r="B1689" s="8"/>
      <c r="C1689" s="8"/>
      <c r="D1689" s="8"/>
      <c r="E1689" s="8"/>
      <c r="F1689" s="8"/>
      <c r="G1689" s="8"/>
      <c r="H1689" s="116"/>
      <c r="I1689" s="40"/>
      <c r="J1689" s="120" t="str">
        <f>IF(AND($H1689&gt;0,$I1689&lt;&gt;"",$I1689&gt;40000),IFERROR(WORKDAY.INTL($I1689,INT(($H1689+项目参数!$J$29-1)/项目参数!$J$29)-1,1,项目参数!$B$2:$B$200),WORKDAY($I1689,INT(($H1689+项目参数!$J$29-1)/项目参数!$J$29)-1,1)),"")</f>
        <v/>
      </c>
      <c r="K1689" s="121" t="str">
        <f>IF(AND($L1689&lt;&gt;"",$L1689&gt;40000,$M1689&lt;&gt;"",$M1689&gt;40000),(1+IFERROR(NETWORKDAYS.INTL($L1689,$M1689,1,项目参数!$B$2:$B$200),NETWORKDAYS($L1689,$M1689,1)))*项目参数!$J$29,"")</f>
        <v/>
      </c>
      <c r="L1689" s="40"/>
      <c r="M1689" s="40"/>
      <c r="N1689" s="58"/>
      <c r="O1689" s="61"/>
      <c r="W1689" s="98" t="b">
        <f t="shared" si="26"/>
        <v>0</v>
      </c>
      <c r="Y1689" s="32" t="str">
        <f>IF($W1689,VLOOKUP($B1689,项目阶段与里程碑!$B:$E,3,FALSE),"")</f>
        <v/>
      </c>
      <c r="Z1689" s="32" t="str">
        <f>IF($W1689,VLOOKUP($B1689,项目阶段与里程碑!$B:$E,4,FALSE),"")</f>
        <v/>
      </c>
      <c r="AA1689" t="e">
        <f>VLOOKUP(F1689,内部通讯录!$B:$F,5,FALSE)</f>
        <v>#N/A</v>
      </c>
      <c r="AB1689" t="str">
        <f>IFERROR(VLOOKUP($AA1689,项目参数!$I$14:$J$21,2,FALSE),"")</f>
        <v/>
      </c>
    </row>
    <row r="1690" spans="1:28">
      <c r="A1690" s="8"/>
      <c r="B1690" s="8"/>
      <c r="C1690" s="8"/>
      <c r="D1690" s="8"/>
      <c r="E1690" s="8"/>
      <c r="F1690" s="8"/>
      <c r="G1690" s="8"/>
      <c r="H1690" s="116"/>
      <c r="I1690" s="40"/>
      <c r="J1690" s="120" t="str">
        <f>IF(AND($H1690&gt;0,$I1690&lt;&gt;"",$I1690&gt;40000),IFERROR(WORKDAY.INTL($I1690,INT(($H1690+项目参数!$J$29-1)/项目参数!$J$29)-1,1,项目参数!$B$2:$B$200),WORKDAY($I1690,INT(($H1690+项目参数!$J$29-1)/项目参数!$J$29)-1,1)),"")</f>
        <v/>
      </c>
      <c r="K1690" s="121" t="str">
        <f>IF(AND($L1690&lt;&gt;"",$L1690&gt;40000,$M1690&lt;&gt;"",$M1690&gt;40000),(1+IFERROR(NETWORKDAYS.INTL($L1690,$M1690,1,项目参数!$B$2:$B$200),NETWORKDAYS($L1690,$M1690,1)))*项目参数!$J$29,"")</f>
        <v/>
      </c>
      <c r="L1690" s="40"/>
      <c r="M1690" s="40"/>
      <c r="N1690" s="58"/>
      <c r="O1690" s="61"/>
      <c r="W1690" s="98" t="b">
        <f t="shared" si="26"/>
        <v>0</v>
      </c>
      <c r="Y1690" s="32" t="str">
        <f>IF($W1690,VLOOKUP($B1690,项目阶段与里程碑!$B:$E,3,FALSE),"")</f>
        <v/>
      </c>
      <c r="Z1690" s="32" t="str">
        <f>IF($W1690,VLOOKUP($B1690,项目阶段与里程碑!$B:$E,4,FALSE),"")</f>
        <v/>
      </c>
      <c r="AA1690" t="e">
        <f>VLOOKUP(F1690,内部通讯录!$B:$F,5,FALSE)</f>
        <v>#N/A</v>
      </c>
      <c r="AB1690" t="str">
        <f>IFERROR(VLOOKUP($AA1690,项目参数!$I$14:$J$21,2,FALSE),"")</f>
        <v/>
      </c>
    </row>
    <row r="1691" spans="1:28">
      <c r="A1691" s="8"/>
      <c r="B1691" s="8"/>
      <c r="C1691" s="8"/>
      <c r="D1691" s="8"/>
      <c r="E1691" s="8"/>
      <c r="F1691" s="8"/>
      <c r="G1691" s="8"/>
      <c r="H1691" s="116"/>
      <c r="I1691" s="40"/>
      <c r="J1691" s="120" t="str">
        <f>IF(AND($H1691&gt;0,$I1691&lt;&gt;"",$I1691&gt;40000),IFERROR(WORKDAY.INTL($I1691,INT(($H1691+项目参数!$J$29-1)/项目参数!$J$29)-1,1,项目参数!$B$2:$B$200),WORKDAY($I1691,INT(($H1691+项目参数!$J$29-1)/项目参数!$J$29)-1,1)),"")</f>
        <v/>
      </c>
      <c r="K1691" s="121" t="str">
        <f>IF(AND($L1691&lt;&gt;"",$L1691&gt;40000,$M1691&lt;&gt;"",$M1691&gt;40000),(1+IFERROR(NETWORKDAYS.INTL($L1691,$M1691,1,项目参数!$B$2:$B$200),NETWORKDAYS($L1691,$M1691,1)))*项目参数!$J$29,"")</f>
        <v/>
      </c>
      <c r="L1691" s="40"/>
      <c r="M1691" s="40"/>
      <c r="N1691" s="58"/>
      <c r="O1691" s="61"/>
      <c r="W1691" s="98" t="b">
        <f t="shared" si="26"/>
        <v>0</v>
      </c>
      <c r="Y1691" s="32" t="str">
        <f>IF($W1691,VLOOKUP($B1691,项目阶段与里程碑!$B:$E,3,FALSE),"")</f>
        <v/>
      </c>
      <c r="Z1691" s="32" t="str">
        <f>IF($W1691,VLOOKUP($B1691,项目阶段与里程碑!$B:$E,4,FALSE),"")</f>
        <v/>
      </c>
      <c r="AA1691" t="e">
        <f>VLOOKUP(F1691,内部通讯录!$B:$F,5,FALSE)</f>
        <v>#N/A</v>
      </c>
      <c r="AB1691" t="str">
        <f>IFERROR(VLOOKUP($AA1691,项目参数!$I$14:$J$21,2,FALSE),"")</f>
        <v/>
      </c>
    </row>
    <row r="1692" spans="1:28">
      <c r="A1692" s="8"/>
      <c r="B1692" s="8"/>
      <c r="C1692" s="8"/>
      <c r="D1692" s="8"/>
      <c r="E1692" s="8"/>
      <c r="F1692" s="8"/>
      <c r="G1692" s="8"/>
      <c r="H1692" s="116"/>
      <c r="I1692" s="40"/>
      <c r="J1692" s="120" t="str">
        <f>IF(AND($H1692&gt;0,$I1692&lt;&gt;"",$I1692&gt;40000),IFERROR(WORKDAY.INTL($I1692,INT(($H1692+项目参数!$J$29-1)/项目参数!$J$29)-1,1,项目参数!$B$2:$B$200),WORKDAY($I1692,INT(($H1692+项目参数!$J$29-1)/项目参数!$J$29)-1,1)),"")</f>
        <v/>
      </c>
      <c r="K1692" s="121" t="str">
        <f>IF(AND($L1692&lt;&gt;"",$L1692&gt;40000,$M1692&lt;&gt;"",$M1692&gt;40000),(1+IFERROR(NETWORKDAYS.INTL($L1692,$M1692,1,项目参数!$B$2:$B$200),NETWORKDAYS($L1692,$M1692,1)))*项目参数!$J$29,"")</f>
        <v/>
      </c>
      <c r="L1692" s="40"/>
      <c r="M1692" s="40"/>
      <c r="N1692" s="58"/>
      <c r="O1692" s="61"/>
      <c r="W1692" s="98" t="b">
        <f t="shared" si="26"/>
        <v>0</v>
      </c>
      <c r="Y1692" s="32" t="str">
        <f>IF($W1692,VLOOKUP($B1692,项目阶段与里程碑!$B:$E,3,FALSE),"")</f>
        <v/>
      </c>
      <c r="Z1692" s="32" t="str">
        <f>IF($W1692,VLOOKUP($B1692,项目阶段与里程碑!$B:$E,4,FALSE),"")</f>
        <v/>
      </c>
      <c r="AA1692" t="e">
        <f>VLOOKUP(F1692,内部通讯录!$B:$F,5,FALSE)</f>
        <v>#N/A</v>
      </c>
      <c r="AB1692" t="str">
        <f>IFERROR(VLOOKUP($AA1692,项目参数!$I$14:$J$21,2,FALSE),"")</f>
        <v/>
      </c>
    </row>
    <row r="1693" spans="1:28">
      <c r="A1693" s="8"/>
      <c r="B1693" s="8"/>
      <c r="C1693" s="8"/>
      <c r="D1693" s="8"/>
      <c r="E1693" s="8"/>
      <c r="F1693" s="8"/>
      <c r="G1693" s="8"/>
      <c r="H1693" s="116"/>
      <c r="I1693" s="40"/>
      <c r="J1693" s="120" t="str">
        <f>IF(AND($H1693&gt;0,$I1693&lt;&gt;"",$I1693&gt;40000),IFERROR(WORKDAY.INTL($I1693,INT(($H1693+项目参数!$J$29-1)/项目参数!$J$29)-1,1,项目参数!$B$2:$B$200),WORKDAY($I1693,INT(($H1693+项目参数!$J$29-1)/项目参数!$J$29)-1,1)),"")</f>
        <v/>
      </c>
      <c r="K1693" s="121" t="str">
        <f>IF(AND($L1693&lt;&gt;"",$L1693&gt;40000,$M1693&lt;&gt;"",$M1693&gt;40000),(1+IFERROR(NETWORKDAYS.INTL($L1693,$M1693,1,项目参数!$B$2:$B$200),NETWORKDAYS($L1693,$M1693,1)))*项目参数!$J$29,"")</f>
        <v/>
      </c>
      <c r="L1693" s="40"/>
      <c r="M1693" s="40"/>
      <c r="N1693" s="58"/>
      <c r="O1693" s="61"/>
      <c r="W1693" s="98" t="b">
        <f t="shared" si="26"/>
        <v>0</v>
      </c>
      <c r="Y1693" s="32" t="str">
        <f>IF($W1693,VLOOKUP($B1693,项目阶段与里程碑!$B:$E,3,FALSE),"")</f>
        <v/>
      </c>
      <c r="Z1693" s="32" t="str">
        <f>IF($W1693,VLOOKUP($B1693,项目阶段与里程碑!$B:$E,4,FALSE),"")</f>
        <v/>
      </c>
      <c r="AA1693" t="e">
        <f>VLOOKUP(F1693,内部通讯录!$B:$F,5,FALSE)</f>
        <v>#N/A</v>
      </c>
      <c r="AB1693" t="str">
        <f>IFERROR(VLOOKUP($AA1693,项目参数!$I$14:$J$21,2,FALSE),"")</f>
        <v/>
      </c>
    </row>
    <row r="1694" spans="1:28">
      <c r="A1694" s="8"/>
      <c r="B1694" s="8"/>
      <c r="C1694" s="8"/>
      <c r="D1694" s="8"/>
      <c r="E1694" s="8"/>
      <c r="F1694" s="8"/>
      <c r="G1694" s="8"/>
      <c r="H1694" s="116"/>
      <c r="I1694" s="40"/>
      <c r="J1694" s="120" t="str">
        <f>IF(AND($H1694&gt;0,$I1694&lt;&gt;"",$I1694&gt;40000),IFERROR(WORKDAY.INTL($I1694,INT(($H1694+项目参数!$J$29-1)/项目参数!$J$29)-1,1,项目参数!$B$2:$B$200),WORKDAY($I1694,INT(($H1694+项目参数!$J$29-1)/项目参数!$J$29)-1,1)),"")</f>
        <v/>
      </c>
      <c r="K1694" s="121" t="str">
        <f>IF(AND($L1694&lt;&gt;"",$L1694&gt;40000,$M1694&lt;&gt;"",$M1694&gt;40000),(1+IFERROR(NETWORKDAYS.INTL($L1694,$M1694,1,项目参数!$B$2:$B$200),NETWORKDAYS($L1694,$M1694,1)))*项目参数!$J$29,"")</f>
        <v/>
      </c>
      <c r="L1694" s="40"/>
      <c r="M1694" s="40"/>
      <c r="N1694" s="58"/>
      <c r="O1694" s="61"/>
      <c r="W1694" s="98" t="b">
        <f t="shared" si="26"/>
        <v>0</v>
      </c>
      <c r="Y1694" s="32" t="str">
        <f>IF($W1694,VLOOKUP($B1694,项目阶段与里程碑!$B:$E,3,FALSE),"")</f>
        <v/>
      </c>
      <c r="Z1694" s="32" t="str">
        <f>IF($W1694,VLOOKUP($B1694,项目阶段与里程碑!$B:$E,4,FALSE),"")</f>
        <v/>
      </c>
      <c r="AA1694" t="e">
        <f>VLOOKUP(F1694,内部通讯录!$B:$F,5,FALSE)</f>
        <v>#N/A</v>
      </c>
      <c r="AB1694" t="str">
        <f>IFERROR(VLOOKUP($AA1694,项目参数!$I$14:$J$21,2,FALSE),"")</f>
        <v/>
      </c>
    </row>
    <row r="1695" spans="1:28">
      <c r="A1695" s="8"/>
      <c r="B1695" s="8"/>
      <c r="C1695" s="8"/>
      <c r="D1695" s="8"/>
      <c r="E1695" s="8"/>
      <c r="F1695" s="8"/>
      <c r="G1695" s="8"/>
      <c r="H1695" s="116"/>
      <c r="I1695" s="40"/>
      <c r="J1695" s="120" t="str">
        <f>IF(AND($H1695&gt;0,$I1695&lt;&gt;"",$I1695&gt;40000),IFERROR(WORKDAY.INTL($I1695,INT(($H1695+项目参数!$J$29-1)/项目参数!$J$29)-1,1,项目参数!$B$2:$B$200),WORKDAY($I1695,INT(($H1695+项目参数!$J$29-1)/项目参数!$J$29)-1,1)),"")</f>
        <v/>
      </c>
      <c r="K1695" s="121" t="str">
        <f>IF(AND($L1695&lt;&gt;"",$L1695&gt;40000,$M1695&lt;&gt;"",$M1695&gt;40000),(1+IFERROR(NETWORKDAYS.INTL($L1695,$M1695,1,项目参数!$B$2:$B$200),NETWORKDAYS($L1695,$M1695,1)))*项目参数!$J$29,"")</f>
        <v/>
      </c>
      <c r="L1695" s="40"/>
      <c r="M1695" s="40"/>
      <c r="N1695" s="58"/>
      <c r="O1695" s="61"/>
      <c r="W1695" s="98" t="b">
        <f t="shared" si="26"/>
        <v>0</v>
      </c>
      <c r="Y1695" s="32" t="str">
        <f>IF($W1695,VLOOKUP($B1695,项目阶段与里程碑!$B:$E,3,FALSE),"")</f>
        <v/>
      </c>
      <c r="Z1695" s="32" t="str">
        <f>IF($W1695,VLOOKUP($B1695,项目阶段与里程碑!$B:$E,4,FALSE),"")</f>
        <v/>
      </c>
      <c r="AA1695" t="e">
        <f>VLOOKUP(F1695,内部通讯录!$B:$F,5,FALSE)</f>
        <v>#N/A</v>
      </c>
      <c r="AB1695" t="str">
        <f>IFERROR(VLOOKUP($AA1695,项目参数!$I$14:$J$21,2,FALSE),"")</f>
        <v/>
      </c>
    </row>
    <row r="1696" spans="1:28">
      <c r="A1696" s="8"/>
      <c r="B1696" s="8"/>
      <c r="C1696" s="8"/>
      <c r="D1696" s="8"/>
      <c r="E1696" s="8"/>
      <c r="F1696" s="8"/>
      <c r="G1696" s="8"/>
      <c r="H1696" s="116"/>
      <c r="I1696" s="40"/>
      <c r="J1696" s="120" t="str">
        <f>IF(AND($H1696&gt;0,$I1696&lt;&gt;"",$I1696&gt;40000),IFERROR(WORKDAY.INTL($I1696,INT(($H1696+项目参数!$J$29-1)/项目参数!$J$29)-1,1,项目参数!$B$2:$B$200),WORKDAY($I1696,INT(($H1696+项目参数!$J$29-1)/项目参数!$J$29)-1,1)),"")</f>
        <v/>
      </c>
      <c r="K1696" s="121" t="str">
        <f>IF(AND($L1696&lt;&gt;"",$L1696&gt;40000,$M1696&lt;&gt;"",$M1696&gt;40000),(1+IFERROR(NETWORKDAYS.INTL($L1696,$M1696,1,项目参数!$B$2:$B$200),NETWORKDAYS($L1696,$M1696,1)))*项目参数!$J$29,"")</f>
        <v/>
      </c>
      <c r="L1696" s="40"/>
      <c r="M1696" s="40"/>
      <c r="N1696" s="58"/>
      <c r="O1696" s="61"/>
      <c r="W1696" s="98" t="b">
        <f t="shared" si="26"/>
        <v>0</v>
      </c>
      <c r="Y1696" s="32" t="str">
        <f>IF($W1696,VLOOKUP($B1696,项目阶段与里程碑!$B:$E,3,FALSE),"")</f>
        <v/>
      </c>
      <c r="Z1696" s="32" t="str">
        <f>IF($W1696,VLOOKUP($B1696,项目阶段与里程碑!$B:$E,4,FALSE),"")</f>
        <v/>
      </c>
      <c r="AA1696" t="e">
        <f>VLOOKUP(F1696,内部通讯录!$B:$F,5,FALSE)</f>
        <v>#N/A</v>
      </c>
      <c r="AB1696" t="str">
        <f>IFERROR(VLOOKUP($AA1696,项目参数!$I$14:$J$21,2,FALSE),"")</f>
        <v/>
      </c>
    </row>
    <row r="1697" spans="1:28">
      <c r="A1697" s="8"/>
      <c r="B1697" s="8"/>
      <c r="C1697" s="8"/>
      <c r="D1697" s="8"/>
      <c r="E1697" s="8"/>
      <c r="F1697" s="8"/>
      <c r="G1697" s="8"/>
      <c r="H1697" s="116"/>
      <c r="I1697" s="40"/>
      <c r="J1697" s="120" t="str">
        <f>IF(AND($H1697&gt;0,$I1697&lt;&gt;"",$I1697&gt;40000),IFERROR(WORKDAY.INTL($I1697,INT(($H1697+项目参数!$J$29-1)/项目参数!$J$29)-1,1,项目参数!$B$2:$B$200),WORKDAY($I1697,INT(($H1697+项目参数!$J$29-1)/项目参数!$J$29)-1,1)),"")</f>
        <v/>
      </c>
      <c r="K1697" s="121" t="str">
        <f>IF(AND($L1697&lt;&gt;"",$L1697&gt;40000,$M1697&lt;&gt;"",$M1697&gt;40000),(1+IFERROR(NETWORKDAYS.INTL($L1697,$M1697,1,项目参数!$B$2:$B$200),NETWORKDAYS($L1697,$M1697,1)))*项目参数!$J$29,"")</f>
        <v/>
      </c>
      <c r="L1697" s="40"/>
      <c r="M1697" s="40"/>
      <c r="N1697" s="58"/>
      <c r="O1697" s="61"/>
      <c r="W1697" s="98" t="b">
        <f t="shared" si="26"/>
        <v>0</v>
      </c>
      <c r="Y1697" s="32" t="str">
        <f>IF($W1697,VLOOKUP($B1697,项目阶段与里程碑!$B:$E,3,FALSE),"")</f>
        <v/>
      </c>
      <c r="Z1697" s="32" t="str">
        <f>IF($W1697,VLOOKUP($B1697,项目阶段与里程碑!$B:$E,4,FALSE),"")</f>
        <v/>
      </c>
      <c r="AA1697" t="e">
        <f>VLOOKUP(F1697,内部通讯录!$B:$F,5,FALSE)</f>
        <v>#N/A</v>
      </c>
      <c r="AB1697" t="str">
        <f>IFERROR(VLOOKUP($AA1697,项目参数!$I$14:$J$21,2,FALSE),"")</f>
        <v/>
      </c>
    </row>
    <row r="1698" spans="1:28">
      <c r="A1698" s="8"/>
      <c r="B1698" s="8"/>
      <c r="C1698" s="8"/>
      <c r="D1698" s="8"/>
      <c r="E1698" s="8"/>
      <c r="F1698" s="8"/>
      <c r="G1698" s="8"/>
      <c r="H1698" s="116"/>
      <c r="I1698" s="40"/>
      <c r="J1698" s="120" t="str">
        <f>IF(AND($H1698&gt;0,$I1698&lt;&gt;"",$I1698&gt;40000),IFERROR(WORKDAY.INTL($I1698,INT(($H1698+项目参数!$J$29-1)/项目参数!$J$29)-1,1,项目参数!$B$2:$B$200),WORKDAY($I1698,INT(($H1698+项目参数!$J$29-1)/项目参数!$J$29)-1,1)),"")</f>
        <v/>
      </c>
      <c r="K1698" s="121" t="str">
        <f>IF(AND($L1698&lt;&gt;"",$L1698&gt;40000,$M1698&lt;&gt;"",$M1698&gt;40000),(1+IFERROR(NETWORKDAYS.INTL($L1698,$M1698,1,项目参数!$B$2:$B$200),NETWORKDAYS($L1698,$M1698,1)))*项目参数!$J$29,"")</f>
        <v/>
      </c>
      <c r="L1698" s="40"/>
      <c r="M1698" s="40"/>
      <c r="N1698" s="58"/>
      <c r="O1698" s="61"/>
      <c r="W1698" s="98" t="b">
        <f t="shared" si="26"/>
        <v>0</v>
      </c>
      <c r="Y1698" s="32" t="str">
        <f>IF($W1698,VLOOKUP($B1698,项目阶段与里程碑!$B:$E,3,FALSE),"")</f>
        <v/>
      </c>
      <c r="Z1698" s="32" t="str">
        <f>IF($W1698,VLOOKUP($B1698,项目阶段与里程碑!$B:$E,4,FALSE),"")</f>
        <v/>
      </c>
      <c r="AA1698" t="e">
        <f>VLOOKUP(F1698,内部通讯录!$B:$F,5,FALSE)</f>
        <v>#N/A</v>
      </c>
      <c r="AB1698" t="str">
        <f>IFERROR(VLOOKUP($AA1698,项目参数!$I$14:$J$21,2,FALSE),"")</f>
        <v/>
      </c>
    </row>
    <row r="1699" spans="1:28">
      <c r="A1699" s="8"/>
      <c r="B1699" s="8"/>
      <c r="C1699" s="8"/>
      <c r="D1699" s="8"/>
      <c r="E1699" s="8"/>
      <c r="F1699" s="8"/>
      <c r="G1699" s="8"/>
      <c r="H1699" s="116"/>
      <c r="I1699" s="40"/>
      <c r="J1699" s="120" t="str">
        <f>IF(AND($H1699&gt;0,$I1699&lt;&gt;"",$I1699&gt;40000),IFERROR(WORKDAY.INTL($I1699,INT(($H1699+项目参数!$J$29-1)/项目参数!$J$29)-1,1,项目参数!$B$2:$B$200),WORKDAY($I1699,INT(($H1699+项目参数!$J$29-1)/项目参数!$J$29)-1,1)),"")</f>
        <v/>
      </c>
      <c r="K1699" s="121" t="str">
        <f>IF(AND($L1699&lt;&gt;"",$L1699&gt;40000,$M1699&lt;&gt;"",$M1699&gt;40000),(1+IFERROR(NETWORKDAYS.INTL($L1699,$M1699,1,项目参数!$B$2:$B$200),NETWORKDAYS($L1699,$M1699,1)))*项目参数!$J$29,"")</f>
        <v/>
      </c>
      <c r="L1699" s="40"/>
      <c r="M1699" s="40"/>
      <c r="N1699" s="58"/>
      <c r="O1699" s="61"/>
      <c r="W1699" s="98" t="b">
        <f t="shared" si="26"/>
        <v>0</v>
      </c>
      <c r="Y1699" s="32" t="str">
        <f>IF($W1699,VLOOKUP($B1699,项目阶段与里程碑!$B:$E,3,FALSE),"")</f>
        <v/>
      </c>
      <c r="Z1699" s="32" t="str">
        <f>IF($W1699,VLOOKUP($B1699,项目阶段与里程碑!$B:$E,4,FALSE),"")</f>
        <v/>
      </c>
      <c r="AA1699" t="e">
        <f>VLOOKUP(F1699,内部通讯录!$B:$F,5,FALSE)</f>
        <v>#N/A</v>
      </c>
      <c r="AB1699" t="str">
        <f>IFERROR(VLOOKUP($AA1699,项目参数!$I$14:$J$21,2,FALSE),"")</f>
        <v/>
      </c>
    </row>
    <row r="1700" spans="1:28">
      <c r="A1700" s="8"/>
      <c r="B1700" s="8"/>
      <c r="C1700" s="8"/>
      <c r="D1700" s="8"/>
      <c r="E1700" s="8"/>
      <c r="F1700" s="8"/>
      <c r="G1700" s="8"/>
      <c r="H1700" s="116"/>
      <c r="I1700" s="40"/>
      <c r="J1700" s="120" t="str">
        <f>IF(AND($H1700&gt;0,$I1700&lt;&gt;"",$I1700&gt;40000),IFERROR(WORKDAY.INTL($I1700,INT(($H1700+项目参数!$J$29-1)/项目参数!$J$29)-1,1,项目参数!$B$2:$B$200),WORKDAY($I1700,INT(($H1700+项目参数!$J$29-1)/项目参数!$J$29)-1,1)),"")</f>
        <v/>
      </c>
      <c r="K1700" s="121" t="str">
        <f>IF(AND($L1700&lt;&gt;"",$L1700&gt;40000,$M1700&lt;&gt;"",$M1700&gt;40000),(1+IFERROR(NETWORKDAYS.INTL($L1700,$M1700,1,项目参数!$B$2:$B$200),NETWORKDAYS($L1700,$M1700,1)))*项目参数!$J$29,"")</f>
        <v/>
      </c>
      <c r="L1700" s="40"/>
      <c r="M1700" s="40"/>
      <c r="N1700" s="58"/>
      <c r="O1700" s="61"/>
      <c r="W1700" s="98" t="b">
        <f t="shared" si="26"/>
        <v>0</v>
      </c>
      <c r="Y1700" s="32" t="str">
        <f>IF($W1700,VLOOKUP($B1700,项目阶段与里程碑!$B:$E,3,FALSE),"")</f>
        <v/>
      </c>
      <c r="Z1700" s="32" t="str">
        <f>IF($W1700,VLOOKUP($B1700,项目阶段与里程碑!$B:$E,4,FALSE),"")</f>
        <v/>
      </c>
      <c r="AA1700" t="e">
        <f>VLOOKUP(F1700,内部通讯录!$B:$F,5,FALSE)</f>
        <v>#N/A</v>
      </c>
      <c r="AB1700" t="str">
        <f>IFERROR(VLOOKUP($AA1700,项目参数!$I$14:$J$21,2,FALSE),"")</f>
        <v/>
      </c>
    </row>
    <row r="1701" spans="1:28">
      <c r="A1701" s="8"/>
      <c r="B1701" s="8"/>
      <c r="C1701" s="8"/>
      <c r="D1701" s="8"/>
      <c r="E1701" s="8"/>
      <c r="F1701" s="8"/>
      <c r="G1701" s="8"/>
      <c r="H1701" s="116"/>
      <c r="I1701" s="40"/>
      <c r="J1701" s="120" t="str">
        <f>IF(AND($H1701&gt;0,$I1701&lt;&gt;"",$I1701&gt;40000),IFERROR(WORKDAY.INTL($I1701,INT(($H1701+项目参数!$J$29-1)/项目参数!$J$29)-1,1,项目参数!$B$2:$B$200),WORKDAY($I1701,INT(($H1701+项目参数!$J$29-1)/项目参数!$J$29)-1,1)),"")</f>
        <v/>
      </c>
      <c r="K1701" s="121" t="str">
        <f>IF(AND($L1701&lt;&gt;"",$L1701&gt;40000,$M1701&lt;&gt;"",$M1701&gt;40000),(1+IFERROR(NETWORKDAYS.INTL($L1701,$M1701,1,项目参数!$B$2:$B$200),NETWORKDAYS($L1701,$M1701,1)))*项目参数!$J$29,"")</f>
        <v/>
      </c>
      <c r="L1701" s="40"/>
      <c r="M1701" s="40"/>
      <c r="N1701" s="58"/>
      <c r="O1701" s="61"/>
      <c r="W1701" s="98" t="b">
        <f t="shared" si="26"/>
        <v>0</v>
      </c>
      <c r="Y1701" s="32" t="str">
        <f>IF($W1701,VLOOKUP($B1701,项目阶段与里程碑!$B:$E,3,FALSE),"")</f>
        <v/>
      </c>
      <c r="Z1701" s="32" t="str">
        <f>IF($W1701,VLOOKUP($B1701,项目阶段与里程碑!$B:$E,4,FALSE),"")</f>
        <v/>
      </c>
      <c r="AA1701" t="e">
        <f>VLOOKUP(F1701,内部通讯录!$B:$F,5,FALSE)</f>
        <v>#N/A</v>
      </c>
      <c r="AB1701" t="str">
        <f>IFERROR(VLOOKUP($AA1701,项目参数!$I$14:$J$21,2,FALSE),"")</f>
        <v/>
      </c>
    </row>
    <row r="1702" spans="1:28">
      <c r="A1702" s="8"/>
      <c r="B1702" s="8"/>
      <c r="C1702" s="8"/>
      <c r="D1702" s="8"/>
      <c r="E1702" s="8"/>
      <c r="F1702" s="8"/>
      <c r="G1702" s="8"/>
      <c r="H1702" s="116"/>
      <c r="I1702" s="40"/>
      <c r="J1702" s="120" t="str">
        <f>IF(AND($H1702&gt;0,$I1702&lt;&gt;"",$I1702&gt;40000),IFERROR(WORKDAY.INTL($I1702,INT(($H1702+项目参数!$J$29-1)/项目参数!$J$29)-1,1,项目参数!$B$2:$B$200),WORKDAY($I1702,INT(($H1702+项目参数!$J$29-1)/项目参数!$J$29)-1,1)),"")</f>
        <v/>
      </c>
      <c r="K1702" s="121" t="str">
        <f>IF(AND($L1702&lt;&gt;"",$L1702&gt;40000,$M1702&lt;&gt;"",$M1702&gt;40000),(1+IFERROR(NETWORKDAYS.INTL($L1702,$M1702,1,项目参数!$B$2:$B$200),NETWORKDAYS($L1702,$M1702,1)))*项目参数!$J$29,"")</f>
        <v/>
      </c>
      <c r="L1702" s="40"/>
      <c r="M1702" s="40"/>
      <c r="N1702" s="58"/>
      <c r="O1702" s="61"/>
      <c r="W1702" s="98" t="b">
        <f t="shared" si="26"/>
        <v>0</v>
      </c>
      <c r="Y1702" s="32" t="str">
        <f>IF($W1702,VLOOKUP($B1702,项目阶段与里程碑!$B:$E,3,FALSE),"")</f>
        <v/>
      </c>
      <c r="Z1702" s="32" t="str">
        <f>IF($W1702,VLOOKUP($B1702,项目阶段与里程碑!$B:$E,4,FALSE),"")</f>
        <v/>
      </c>
      <c r="AA1702" t="e">
        <f>VLOOKUP(F1702,内部通讯录!$B:$F,5,FALSE)</f>
        <v>#N/A</v>
      </c>
      <c r="AB1702" t="str">
        <f>IFERROR(VLOOKUP($AA1702,项目参数!$I$14:$J$21,2,FALSE),"")</f>
        <v/>
      </c>
    </row>
    <row r="1703" spans="1:28">
      <c r="A1703" s="8"/>
      <c r="B1703" s="8"/>
      <c r="C1703" s="8"/>
      <c r="D1703" s="8"/>
      <c r="E1703" s="8"/>
      <c r="F1703" s="8"/>
      <c r="G1703" s="8"/>
      <c r="H1703" s="116"/>
      <c r="I1703" s="40"/>
      <c r="J1703" s="120" t="str">
        <f>IF(AND($H1703&gt;0,$I1703&lt;&gt;"",$I1703&gt;40000),IFERROR(WORKDAY.INTL($I1703,INT(($H1703+项目参数!$J$29-1)/项目参数!$J$29)-1,1,项目参数!$B$2:$B$200),WORKDAY($I1703,INT(($H1703+项目参数!$J$29-1)/项目参数!$J$29)-1,1)),"")</f>
        <v/>
      </c>
      <c r="K1703" s="121" t="str">
        <f>IF(AND($L1703&lt;&gt;"",$L1703&gt;40000,$M1703&lt;&gt;"",$M1703&gt;40000),(1+IFERROR(NETWORKDAYS.INTL($L1703,$M1703,1,项目参数!$B$2:$B$200),NETWORKDAYS($L1703,$M1703,1)))*项目参数!$J$29,"")</f>
        <v/>
      </c>
      <c r="L1703" s="40"/>
      <c r="M1703" s="40"/>
      <c r="N1703" s="58"/>
      <c r="O1703" s="61"/>
      <c r="W1703" s="98" t="b">
        <f t="shared" si="26"/>
        <v>0</v>
      </c>
      <c r="Y1703" s="32" t="str">
        <f>IF($W1703,VLOOKUP($B1703,项目阶段与里程碑!$B:$E,3,FALSE),"")</f>
        <v/>
      </c>
      <c r="Z1703" s="32" t="str">
        <f>IF($W1703,VLOOKUP($B1703,项目阶段与里程碑!$B:$E,4,FALSE),"")</f>
        <v/>
      </c>
      <c r="AA1703" t="e">
        <f>VLOOKUP(F1703,内部通讯录!$B:$F,5,FALSE)</f>
        <v>#N/A</v>
      </c>
      <c r="AB1703" t="str">
        <f>IFERROR(VLOOKUP($AA1703,项目参数!$I$14:$J$21,2,FALSE),"")</f>
        <v/>
      </c>
    </row>
    <row r="1704" spans="1:28">
      <c r="A1704" s="8"/>
      <c r="B1704" s="8"/>
      <c r="C1704" s="8"/>
      <c r="D1704" s="8"/>
      <c r="E1704" s="8"/>
      <c r="F1704" s="8"/>
      <c r="G1704" s="8"/>
      <c r="H1704" s="116"/>
      <c r="I1704" s="40"/>
      <c r="J1704" s="120" t="str">
        <f>IF(AND($H1704&gt;0,$I1704&lt;&gt;"",$I1704&gt;40000),IFERROR(WORKDAY.INTL($I1704,INT(($H1704+项目参数!$J$29-1)/项目参数!$J$29)-1,1,项目参数!$B$2:$B$200),WORKDAY($I1704,INT(($H1704+项目参数!$J$29-1)/项目参数!$J$29)-1,1)),"")</f>
        <v/>
      </c>
      <c r="K1704" s="121" t="str">
        <f>IF(AND($L1704&lt;&gt;"",$L1704&gt;40000,$M1704&lt;&gt;"",$M1704&gt;40000),(1+IFERROR(NETWORKDAYS.INTL($L1704,$M1704,1,项目参数!$B$2:$B$200),NETWORKDAYS($L1704,$M1704,1)))*项目参数!$J$29,"")</f>
        <v/>
      </c>
      <c r="L1704" s="40"/>
      <c r="M1704" s="40"/>
      <c r="N1704" s="58"/>
      <c r="O1704" s="61"/>
      <c r="W1704" s="98" t="b">
        <f t="shared" si="26"/>
        <v>0</v>
      </c>
      <c r="Y1704" s="32" t="str">
        <f>IF($W1704,VLOOKUP($B1704,项目阶段与里程碑!$B:$E,3,FALSE),"")</f>
        <v/>
      </c>
      <c r="Z1704" s="32" t="str">
        <f>IF($W1704,VLOOKUP($B1704,项目阶段与里程碑!$B:$E,4,FALSE),"")</f>
        <v/>
      </c>
      <c r="AA1704" t="e">
        <f>VLOOKUP(F1704,内部通讯录!$B:$F,5,FALSE)</f>
        <v>#N/A</v>
      </c>
      <c r="AB1704" t="str">
        <f>IFERROR(VLOOKUP($AA1704,项目参数!$I$14:$J$21,2,FALSE),"")</f>
        <v/>
      </c>
    </row>
    <row r="1705" spans="1:28">
      <c r="A1705" s="8"/>
      <c r="B1705" s="8"/>
      <c r="C1705" s="8"/>
      <c r="D1705" s="8"/>
      <c r="E1705" s="8"/>
      <c r="F1705" s="8"/>
      <c r="G1705" s="8"/>
      <c r="H1705" s="116"/>
      <c r="I1705" s="40"/>
      <c r="J1705" s="120" t="str">
        <f>IF(AND($H1705&gt;0,$I1705&lt;&gt;"",$I1705&gt;40000),IFERROR(WORKDAY.INTL($I1705,INT(($H1705+项目参数!$J$29-1)/项目参数!$J$29)-1,1,项目参数!$B$2:$B$200),WORKDAY($I1705,INT(($H1705+项目参数!$J$29-1)/项目参数!$J$29)-1,1)),"")</f>
        <v/>
      </c>
      <c r="K1705" s="121" t="str">
        <f>IF(AND($L1705&lt;&gt;"",$L1705&gt;40000,$M1705&lt;&gt;"",$M1705&gt;40000),(1+IFERROR(NETWORKDAYS.INTL($L1705,$M1705,1,项目参数!$B$2:$B$200),NETWORKDAYS($L1705,$M1705,1)))*项目参数!$J$29,"")</f>
        <v/>
      </c>
      <c r="L1705" s="40"/>
      <c r="M1705" s="40"/>
      <c r="N1705" s="58"/>
      <c r="O1705" s="61"/>
      <c r="W1705" s="98" t="b">
        <f t="shared" si="26"/>
        <v>0</v>
      </c>
      <c r="Y1705" s="32" t="str">
        <f>IF($W1705,VLOOKUP($B1705,项目阶段与里程碑!$B:$E,3,FALSE),"")</f>
        <v/>
      </c>
      <c r="Z1705" s="32" t="str">
        <f>IF($W1705,VLOOKUP($B1705,项目阶段与里程碑!$B:$E,4,FALSE),"")</f>
        <v/>
      </c>
      <c r="AA1705" t="e">
        <f>VLOOKUP(F1705,内部通讯录!$B:$F,5,FALSE)</f>
        <v>#N/A</v>
      </c>
      <c r="AB1705" t="str">
        <f>IFERROR(VLOOKUP($AA1705,项目参数!$I$14:$J$21,2,FALSE),"")</f>
        <v/>
      </c>
    </row>
    <row r="1706" spans="1:28">
      <c r="A1706" s="8"/>
      <c r="B1706" s="8"/>
      <c r="C1706" s="8"/>
      <c r="D1706" s="8"/>
      <c r="E1706" s="8"/>
      <c r="F1706" s="8"/>
      <c r="G1706" s="8"/>
      <c r="H1706" s="116"/>
      <c r="I1706" s="40"/>
      <c r="J1706" s="120" t="str">
        <f>IF(AND($H1706&gt;0,$I1706&lt;&gt;"",$I1706&gt;40000),IFERROR(WORKDAY.INTL($I1706,INT(($H1706+项目参数!$J$29-1)/项目参数!$J$29)-1,1,项目参数!$B$2:$B$200),WORKDAY($I1706,INT(($H1706+项目参数!$J$29-1)/项目参数!$J$29)-1,1)),"")</f>
        <v/>
      </c>
      <c r="K1706" s="121" t="str">
        <f>IF(AND($L1706&lt;&gt;"",$L1706&gt;40000,$M1706&lt;&gt;"",$M1706&gt;40000),(1+IFERROR(NETWORKDAYS.INTL($L1706,$M1706,1,项目参数!$B$2:$B$200),NETWORKDAYS($L1706,$M1706,1)))*项目参数!$J$29,"")</f>
        <v/>
      </c>
      <c r="L1706" s="40"/>
      <c r="M1706" s="40"/>
      <c r="N1706" s="58"/>
      <c r="O1706" s="61"/>
      <c r="W1706" s="98" t="b">
        <f t="shared" si="26"/>
        <v>0</v>
      </c>
      <c r="Y1706" s="32" t="str">
        <f>IF($W1706,VLOOKUP($B1706,项目阶段与里程碑!$B:$E,3,FALSE),"")</f>
        <v/>
      </c>
      <c r="Z1706" s="32" t="str">
        <f>IF($W1706,VLOOKUP($B1706,项目阶段与里程碑!$B:$E,4,FALSE),"")</f>
        <v/>
      </c>
      <c r="AA1706" t="e">
        <f>VLOOKUP(F1706,内部通讯录!$B:$F,5,FALSE)</f>
        <v>#N/A</v>
      </c>
      <c r="AB1706" t="str">
        <f>IFERROR(VLOOKUP($AA1706,项目参数!$I$14:$J$21,2,FALSE),"")</f>
        <v/>
      </c>
    </row>
    <row r="1707" spans="1:28">
      <c r="A1707" s="8"/>
      <c r="B1707" s="8"/>
      <c r="C1707" s="8"/>
      <c r="D1707" s="8"/>
      <c r="E1707" s="8"/>
      <c r="F1707" s="8"/>
      <c r="G1707" s="8"/>
      <c r="H1707" s="116"/>
      <c r="I1707" s="40"/>
      <c r="J1707" s="120" t="str">
        <f>IF(AND($H1707&gt;0,$I1707&lt;&gt;"",$I1707&gt;40000),IFERROR(WORKDAY.INTL($I1707,INT(($H1707+项目参数!$J$29-1)/项目参数!$J$29)-1,1,项目参数!$B$2:$B$200),WORKDAY($I1707,INT(($H1707+项目参数!$J$29-1)/项目参数!$J$29)-1,1)),"")</f>
        <v/>
      </c>
      <c r="K1707" s="121" t="str">
        <f>IF(AND($L1707&lt;&gt;"",$L1707&gt;40000,$M1707&lt;&gt;"",$M1707&gt;40000),(1+IFERROR(NETWORKDAYS.INTL($L1707,$M1707,1,项目参数!$B$2:$B$200),NETWORKDAYS($L1707,$M1707,1)))*项目参数!$J$29,"")</f>
        <v/>
      </c>
      <c r="L1707" s="40"/>
      <c r="M1707" s="40"/>
      <c r="N1707" s="58"/>
      <c r="O1707" s="61"/>
      <c r="W1707" s="98" t="b">
        <f t="shared" si="26"/>
        <v>0</v>
      </c>
      <c r="Y1707" s="32" t="str">
        <f>IF($W1707,VLOOKUP($B1707,项目阶段与里程碑!$B:$E,3,FALSE),"")</f>
        <v/>
      </c>
      <c r="Z1707" s="32" t="str">
        <f>IF($W1707,VLOOKUP($B1707,项目阶段与里程碑!$B:$E,4,FALSE),"")</f>
        <v/>
      </c>
      <c r="AA1707" t="e">
        <f>VLOOKUP(F1707,内部通讯录!$B:$F,5,FALSE)</f>
        <v>#N/A</v>
      </c>
      <c r="AB1707" t="str">
        <f>IFERROR(VLOOKUP($AA1707,项目参数!$I$14:$J$21,2,FALSE),"")</f>
        <v/>
      </c>
    </row>
    <row r="1708" spans="1:28">
      <c r="A1708" s="8"/>
      <c r="B1708" s="8"/>
      <c r="C1708" s="8"/>
      <c r="D1708" s="8"/>
      <c r="E1708" s="8"/>
      <c r="F1708" s="8"/>
      <c r="G1708" s="8"/>
      <c r="H1708" s="116"/>
      <c r="I1708" s="40"/>
      <c r="J1708" s="120" t="str">
        <f>IF(AND($H1708&gt;0,$I1708&lt;&gt;"",$I1708&gt;40000),IFERROR(WORKDAY.INTL($I1708,INT(($H1708+项目参数!$J$29-1)/项目参数!$J$29)-1,1,项目参数!$B$2:$B$200),WORKDAY($I1708,INT(($H1708+项目参数!$J$29-1)/项目参数!$J$29)-1,1)),"")</f>
        <v/>
      </c>
      <c r="K1708" s="121" t="str">
        <f>IF(AND($L1708&lt;&gt;"",$L1708&gt;40000,$M1708&lt;&gt;"",$M1708&gt;40000),(1+IFERROR(NETWORKDAYS.INTL($L1708,$M1708,1,项目参数!$B$2:$B$200),NETWORKDAYS($L1708,$M1708,1)))*项目参数!$J$29,"")</f>
        <v/>
      </c>
      <c r="L1708" s="40"/>
      <c r="M1708" s="40"/>
      <c r="N1708" s="58"/>
      <c r="O1708" s="61"/>
      <c r="W1708" s="98" t="b">
        <f t="shared" si="26"/>
        <v>0</v>
      </c>
      <c r="Y1708" s="32" t="str">
        <f>IF($W1708,VLOOKUP($B1708,项目阶段与里程碑!$B:$E,3,FALSE),"")</f>
        <v/>
      </c>
      <c r="Z1708" s="32" t="str">
        <f>IF($W1708,VLOOKUP($B1708,项目阶段与里程碑!$B:$E,4,FALSE),"")</f>
        <v/>
      </c>
      <c r="AA1708" t="e">
        <f>VLOOKUP(F1708,内部通讯录!$B:$F,5,FALSE)</f>
        <v>#N/A</v>
      </c>
      <c r="AB1708" t="str">
        <f>IFERROR(VLOOKUP($AA1708,项目参数!$I$14:$J$21,2,FALSE),"")</f>
        <v/>
      </c>
    </row>
    <row r="1709" spans="1:28">
      <c r="A1709" s="8"/>
      <c r="B1709" s="8"/>
      <c r="C1709" s="8"/>
      <c r="D1709" s="8"/>
      <c r="E1709" s="8"/>
      <c r="F1709" s="8"/>
      <c r="G1709" s="8"/>
      <c r="H1709" s="116"/>
      <c r="I1709" s="40"/>
      <c r="J1709" s="120" t="str">
        <f>IF(AND($H1709&gt;0,$I1709&lt;&gt;"",$I1709&gt;40000),IFERROR(WORKDAY.INTL($I1709,INT(($H1709+项目参数!$J$29-1)/项目参数!$J$29)-1,1,项目参数!$B$2:$B$200),WORKDAY($I1709,INT(($H1709+项目参数!$J$29-1)/项目参数!$J$29)-1,1)),"")</f>
        <v/>
      </c>
      <c r="K1709" s="121" t="str">
        <f>IF(AND($L1709&lt;&gt;"",$L1709&gt;40000,$M1709&lt;&gt;"",$M1709&gt;40000),(1+IFERROR(NETWORKDAYS.INTL($L1709,$M1709,1,项目参数!$B$2:$B$200),NETWORKDAYS($L1709,$M1709,1)))*项目参数!$J$29,"")</f>
        <v/>
      </c>
      <c r="L1709" s="40"/>
      <c r="M1709" s="40"/>
      <c r="N1709" s="58"/>
      <c r="O1709" s="61"/>
      <c r="W1709" s="98" t="b">
        <f t="shared" si="26"/>
        <v>0</v>
      </c>
      <c r="Y1709" s="32" t="str">
        <f>IF($W1709,VLOOKUP($B1709,项目阶段与里程碑!$B:$E,3,FALSE),"")</f>
        <v/>
      </c>
      <c r="Z1709" s="32" t="str">
        <f>IF($W1709,VLOOKUP($B1709,项目阶段与里程碑!$B:$E,4,FALSE),"")</f>
        <v/>
      </c>
      <c r="AA1709" t="e">
        <f>VLOOKUP(F1709,内部通讯录!$B:$F,5,FALSE)</f>
        <v>#N/A</v>
      </c>
      <c r="AB1709" t="str">
        <f>IFERROR(VLOOKUP($AA1709,项目参数!$I$14:$J$21,2,FALSE),"")</f>
        <v/>
      </c>
    </row>
    <row r="1710" spans="1:28">
      <c r="A1710" s="8"/>
      <c r="B1710" s="8"/>
      <c r="C1710" s="8"/>
      <c r="D1710" s="8"/>
      <c r="E1710" s="8"/>
      <c r="F1710" s="8"/>
      <c r="G1710" s="8"/>
      <c r="H1710" s="116"/>
      <c r="I1710" s="40"/>
      <c r="J1710" s="120" t="str">
        <f>IF(AND($H1710&gt;0,$I1710&lt;&gt;"",$I1710&gt;40000),IFERROR(WORKDAY.INTL($I1710,INT(($H1710+项目参数!$J$29-1)/项目参数!$J$29)-1,1,项目参数!$B$2:$B$200),WORKDAY($I1710,INT(($H1710+项目参数!$J$29-1)/项目参数!$J$29)-1,1)),"")</f>
        <v/>
      </c>
      <c r="K1710" s="121" t="str">
        <f>IF(AND($L1710&lt;&gt;"",$L1710&gt;40000,$M1710&lt;&gt;"",$M1710&gt;40000),(1+IFERROR(NETWORKDAYS.INTL($L1710,$M1710,1,项目参数!$B$2:$B$200),NETWORKDAYS($L1710,$M1710,1)))*项目参数!$J$29,"")</f>
        <v/>
      </c>
      <c r="L1710" s="40"/>
      <c r="M1710" s="40"/>
      <c r="N1710" s="58"/>
      <c r="O1710" s="61"/>
      <c r="W1710" s="98" t="b">
        <f t="shared" si="26"/>
        <v>0</v>
      </c>
      <c r="Y1710" s="32" t="str">
        <f>IF($W1710,VLOOKUP($B1710,项目阶段与里程碑!$B:$E,3,FALSE),"")</f>
        <v/>
      </c>
      <c r="Z1710" s="32" t="str">
        <f>IF($W1710,VLOOKUP($B1710,项目阶段与里程碑!$B:$E,4,FALSE),"")</f>
        <v/>
      </c>
      <c r="AA1710" t="e">
        <f>VLOOKUP(F1710,内部通讯录!$B:$F,5,FALSE)</f>
        <v>#N/A</v>
      </c>
      <c r="AB1710" t="str">
        <f>IFERROR(VLOOKUP($AA1710,项目参数!$I$14:$J$21,2,FALSE),"")</f>
        <v/>
      </c>
    </row>
    <row r="1711" spans="1:28">
      <c r="A1711" s="8"/>
      <c r="B1711" s="8"/>
      <c r="C1711" s="8"/>
      <c r="D1711" s="8"/>
      <c r="E1711" s="8"/>
      <c r="F1711" s="8"/>
      <c r="G1711" s="8"/>
      <c r="H1711" s="116"/>
      <c r="I1711" s="40"/>
      <c r="J1711" s="120" t="str">
        <f>IF(AND($H1711&gt;0,$I1711&lt;&gt;"",$I1711&gt;40000),IFERROR(WORKDAY.INTL($I1711,INT(($H1711+项目参数!$J$29-1)/项目参数!$J$29)-1,1,项目参数!$B$2:$B$200),WORKDAY($I1711,INT(($H1711+项目参数!$J$29-1)/项目参数!$J$29)-1,1)),"")</f>
        <v/>
      </c>
      <c r="K1711" s="121" t="str">
        <f>IF(AND($L1711&lt;&gt;"",$L1711&gt;40000,$M1711&lt;&gt;"",$M1711&gt;40000),(1+IFERROR(NETWORKDAYS.INTL($L1711,$M1711,1,项目参数!$B$2:$B$200),NETWORKDAYS($L1711,$M1711,1)))*项目参数!$J$29,"")</f>
        <v/>
      </c>
      <c r="L1711" s="40"/>
      <c r="M1711" s="40"/>
      <c r="N1711" s="58"/>
      <c r="O1711" s="61"/>
      <c r="W1711" s="98" t="b">
        <f t="shared" si="26"/>
        <v>0</v>
      </c>
      <c r="Y1711" s="32" t="str">
        <f>IF($W1711,VLOOKUP($B1711,项目阶段与里程碑!$B:$E,3,FALSE),"")</f>
        <v/>
      </c>
      <c r="Z1711" s="32" t="str">
        <f>IF($W1711,VLOOKUP($B1711,项目阶段与里程碑!$B:$E,4,FALSE),"")</f>
        <v/>
      </c>
      <c r="AA1711" t="e">
        <f>VLOOKUP(F1711,内部通讯录!$B:$F,5,FALSE)</f>
        <v>#N/A</v>
      </c>
      <c r="AB1711" t="str">
        <f>IFERROR(VLOOKUP($AA1711,项目参数!$I$14:$J$21,2,FALSE),"")</f>
        <v/>
      </c>
    </row>
    <row r="1712" spans="1:28">
      <c r="A1712" s="8"/>
      <c r="B1712" s="8"/>
      <c r="C1712" s="8"/>
      <c r="D1712" s="8"/>
      <c r="E1712" s="8"/>
      <c r="F1712" s="8"/>
      <c r="G1712" s="8"/>
      <c r="H1712" s="116"/>
      <c r="I1712" s="40"/>
      <c r="J1712" s="120" t="str">
        <f>IF(AND($H1712&gt;0,$I1712&lt;&gt;"",$I1712&gt;40000),IFERROR(WORKDAY.INTL($I1712,INT(($H1712+项目参数!$J$29-1)/项目参数!$J$29)-1,1,项目参数!$B$2:$B$200),WORKDAY($I1712,INT(($H1712+项目参数!$J$29-1)/项目参数!$J$29)-1,1)),"")</f>
        <v/>
      </c>
      <c r="K1712" s="121" t="str">
        <f>IF(AND($L1712&lt;&gt;"",$L1712&gt;40000,$M1712&lt;&gt;"",$M1712&gt;40000),(1+IFERROR(NETWORKDAYS.INTL($L1712,$M1712,1,项目参数!$B$2:$B$200),NETWORKDAYS($L1712,$M1712,1)))*项目参数!$J$29,"")</f>
        <v/>
      </c>
      <c r="L1712" s="40"/>
      <c r="M1712" s="40"/>
      <c r="N1712" s="58"/>
      <c r="O1712" s="61"/>
      <c r="W1712" s="98" t="b">
        <f t="shared" si="26"/>
        <v>0</v>
      </c>
      <c r="Y1712" s="32" t="str">
        <f>IF($W1712,VLOOKUP($B1712,项目阶段与里程碑!$B:$E,3,FALSE),"")</f>
        <v/>
      </c>
      <c r="Z1712" s="32" t="str">
        <f>IF($W1712,VLOOKUP($B1712,项目阶段与里程碑!$B:$E,4,FALSE),"")</f>
        <v/>
      </c>
      <c r="AA1712" t="e">
        <f>VLOOKUP(F1712,内部通讯录!$B:$F,5,FALSE)</f>
        <v>#N/A</v>
      </c>
      <c r="AB1712" t="str">
        <f>IFERROR(VLOOKUP($AA1712,项目参数!$I$14:$J$21,2,FALSE),"")</f>
        <v/>
      </c>
    </row>
    <row r="1713" spans="1:28">
      <c r="A1713" s="8"/>
      <c r="B1713" s="8"/>
      <c r="C1713" s="8"/>
      <c r="D1713" s="8"/>
      <c r="E1713" s="8"/>
      <c r="F1713" s="8"/>
      <c r="G1713" s="8"/>
      <c r="H1713" s="116"/>
      <c r="I1713" s="40"/>
      <c r="J1713" s="120" t="str">
        <f>IF(AND($H1713&gt;0,$I1713&lt;&gt;"",$I1713&gt;40000),IFERROR(WORKDAY.INTL($I1713,INT(($H1713+项目参数!$J$29-1)/项目参数!$J$29)-1,1,项目参数!$B$2:$B$200),WORKDAY($I1713,INT(($H1713+项目参数!$J$29-1)/项目参数!$J$29)-1,1)),"")</f>
        <v/>
      </c>
      <c r="K1713" s="121" t="str">
        <f>IF(AND($L1713&lt;&gt;"",$L1713&gt;40000,$M1713&lt;&gt;"",$M1713&gt;40000),(1+IFERROR(NETWORKDAYS.INTL($L1713,$M1713,1,项目参数!$B$2:$B$200),NETWORKDAYS($L1713,$M1713,1)))*项目参数!$J$29,"")</f>
        <v/>
      </c>
      <c r="L1713" s="40"/>
      <c r="M1713" s="40"/>
      <c r="N1713" s="58"/>
      <c r="O1713" s="61"/>
      <c r="W1713" s="98" t="b">
        <f t="shared" si="26"/>
        <v>0</v>
      </c>
      <c r="Y1713" s="32" t="str">
        <f>IF($W1713,VLOOKUP($B1713,项目阶段与里程碑!$B:$E,3,FALSE),"")</f>
        <v/>
      </c>
      <c r="Z1713" s="32" t="str">
        <f>IF($W1713,VLOOKUP($B1713,项目阶段与里程碑!$B:$E,4,FALSE),"")</f>
        <v/>
      </c>
      <c r="AA1713" t="e">
        <f>VLOOKUP(F1713,内部通讯录!$B:$F,5,FALSE)</f>
        <v>#N/A</v>
      </c>
      <c r="AB1713" t="str">
        <f>IFERROR(VLOOKUP($AA1713,项目参数!$I$14:$J$21,2,FALSE),"")</f>
        <v/>
      </c>
    </row>
    <row r="1714" spans="1:28">
      <c r="A1714" s="8"/>
      <c r="B1714" s="8"/>
      <c r="C1714" s="8"/>
      <c r="D1714" s="8"/>
      <c r="E1714" s="8"/>
      <c r="F1714" s="8"/>
      <c r="G1714" s="8"/>
      <c r="H1714" s="116"/>
      <c r="I1714" s="40"/>
      <c r="J1714" s="120" t="str">
        <f>IF(AND($H1714&gt;0,$I1714&lt;&gt;"",$I1714&gt;40000),IFERROR(WORKDAY.INTL($I1714,INT(($H1714+项目参数!$J$29-1)/项目参数!$J$29)-1,1,项目参数!$B$2:$B$200),WORKDAY($I1714,INT(($H1714+项目参数!$J$29-1)/项目参数!$J$29)-1,1)),"")</f>
        <v/>
      </c>
      <c r="K1714" s="121" t="str">
        <f>IF(AND($L1714&lt;&gt;"",$L1714&gt;40000,$M1714&lt;&gt;"",$M1714&gt;40000),(1+IFERROR(NETWORKDAYS.INTL($L1714,$M1714,1,项目参数!$B$2:$B$200),NETWORKDAYS($L1714,$M1714,1)))*项目参数!$J$29,"")</f>
        <v/>
      </c>
      <c r="L1714" s="40"/>
      <c r="M1714" s="40"/>
      <c r="N1714" s="58"/>
      <c r="O1714" s="61"/>
      <c r="W1714" s="98" t="b">
        <f t="shared" si="26"/>
        <v>0</v>
      </c>
      <c r="Y1714" s="32" t="str">
        <f>IF($W1714,VLOOKUP($B1714,项目阶段与里程碑!$B:$E,3,FALSE),"")</f>
        <v/>
      </c>
      <c r="Z1714" s="32" t="str">
        <f>IF($W1714,VLOOKUP($B1714,项目阶段与里程碑!$B:$E,4,FALSE),"")</f>
        <v/>
      </c>
      <c r="AA1714" t="e">
        <f>VLOOKUP(F1714,内部通讯录!$B:$F,5,FALSE)</f>
        <v>#N/A</v>
      </c>
      <c r="AB1714" t="str">
        <f>IFERROR(VLOOKUP($AA1714,项目参数!$I$14:$J$21,2,FALSE),"")</f>
        <v/>
      </c>
    </row>
    <row r="1715" spans="1:28">
      <c r="A1715" s="8"/>
      <c r="B1715" s="8"/>
      <c r="C1715" s="8"/>
      <c r="D1715" s="8"/>
      <c r="E1715" s="8"/>
      <c r="F1715" s="8"/>
      <c r="G1715" s="8"/>
      <c r="H1715" s="116"/>
      <c r="I1715" s="40"/>
      <c r="J1715" s="120" t="str">
        <f>IF(AND($H1715&gt;0,$I1715&lt;&gt;"",$I1715&gt;40000),IFERROR(WORKDAY.INTL($I1715,INT(($H1715+项目参数!$J$29-1)/项目参数!$J$29)-1,1,项目参数!$B$2:$B$200),WORKDAY($I1715,INT(($H1715+项目参数!$J$29-1)/项目参数!$J$29)-1,1)),"")</f>
        <v/>
      </c>
      <c r="K1715" s="121" t="str">
        <f>IF(AND($L1715&lt;&gt;"",$L1715&gt;40000,$M1715&lt;&gt;"",$M1715&gt;40000),(1+IFERROR(NETWORKDAYS.INTL($L1715,$M1715,1,项目参数!$B$2:$B$200),NETWORKDAYS($L1715,$M1715,1)))*项目参数!$J$29,"")</f>
        <v/>
      </c>
      <c r="L1715" s="40"/>
      <c r="M1715" s="40"/>
      <c r="N1715" s="58"/>
      <c r="O1715" s="61"/>
      <c r="W1715" s="98" t="b">
        <f t="shared" si="26"/>
        <v>0</v>
      </c>
      <c r="Y1715" s="32" t="str">
        <f>IF($W1715,VLOOKUP($B1715,项目阶段与里程碑!$B:$E,3,FALSE),"")</f>
        <v/>
      </c>
      <c r="Z1715" s="32" t="str">
        <f>IF($W1715,VLOOKUP($B1715,项目阶段与里程碑!$B:$E,4,FALSE),"")</f>
        <v/>
      </c>
      <c r="AA1715" t="e">
        <f>VLOOKUP(F1715,内部通讯录!$B:$F,5,FALSE)</f>
        <v>#N/A</v>
      </c>
      <c r="AB1715" t="str">
        <f>IFERROR(VLOOKUP($AA1715,项目参数!$I$14:$J$21,2,FALSE),"")</f>
        <v/>
      </c>
    </row>
    <row r="1716" spans="1:28">
      <c r="A1716" s="8"/>
      <c r="B1716" s="8"/>
      <c r="C1716" s="8"/>
      <c r="D1716" s="8"/>
      <c r="E1716" s="8"/>
      <c r="F1716" s="8"/>
      <c r="G1716" s="8"/>
      <c r="H1716" s="116"/>
      <c r="I1716" s="40"/>
      <c r="J1716" s="120" t="str">
        <f>IF(AND($H1716&gt;0,$I1716&lt;&gt;"",$I1716&gt;40000),IFERROR(WORKDAY.INTL($I1716,INT(($H1716+项目参数!$J$29-1)/项目参数!$J$29)-1,1,项目参数!$B$2:$B$200),WORKDAY($I1716,INT(($H1716+项目参数!$J$29-1)/项目参数!$J$29)-1,1)),"")</f>
        <v/>
      </c>
      <c r="K1716" s="121" t="str">
        <f>IF(AND($L1716&lt;&gt;"",$L1716&gt;40000,$M1716&lt;&gt;"",$M1716&gt;40000),(1+IFERROR(NETWORKDAYS.INTL($L1716,$M1716,1,项目参数!$B$2:$B$200),NETWORKDAYS($L1716,$M1716,1)))*项目参数!$J$29,"")</f>
        <v/>
      </c>
      <c r="L1716" s="40"/>
      <c r="M1716" s="40"/>
      <c r="N1716" s="58"/>
      <c r="O1716" s="61"/>
      <c r="W1716" s="98" t="b">
        <f t="shared" si="26"/>
        <v>0</v>
      </c>
      <c r="Y1716" s="32" t="str">
        <f>IF($W1716,VLOOKUP($B1716,项目阶段与里程碑!$B:$E,3,FALSE),"")</f>
        <v/>
      </c>
      <c r="Z1716" s="32" t="str">
        <f>IF($W1716,VLOOKUP($B1716,项目阶段与里程碑!$B:$E,4,FALSE),"")</f>
        <v/>
      </c>
      <c r="AA1716" t="e">
        <f>VLOOKUP(F1716,内部通讯录!$B:$F,5,FALSE)</f>
        <v>#N/A</v>
      </c>
      <c r="AB1716" t="str">
        <f>IFERROR(VLOOKUP($AA1716,项目参数!$I$14:$J$21,2,FALSE),"")</f>
        <v/>
      </c>
    </row>
    <row r="1717" spans="1:28">
      <c r="A1717" s="8"/>
      <c r="B1717" s="8"/>
      <c r="C1717" s="8"/>
      <c r="D1717" s="8"/>
      <c r="E1717" s="8"/>
      <c r="F1717" s="8"/>
      <c r="G1717" s="8"/>
      <c r="H1717" s="116"/>
      <c r="I1717" s="40"/>
      <c r="J1717" s="120" t="str">
        <f>IF(AND($H1717&gt;0,$I1717&lt;&gt;"",$I1717&gt;40000),IFERROR(WORKDAY.INTL($I1717,INT(($H1717+项目参数!$J$29-1)/项目参数!$J$29)-1,1,项目参数!$B$2:$B$200),WORKDAY($I1717,INT(($H1717+项目参数!$J$29-1)/项目参数!$J$29)-1,1)),"")</f>
        <v/>
      </c>
      <c r="K1717" s="121" t="str">
        <f>IF(AND($L1717&lt;&gt;"",$L1717&gt;40000,$M1717&lt;&gt;"",$M1717&gt;40000),(1+IFERROR(NETWORKDAYS.INTL($L1717,$M1717,1,项目参数!$B$2:$B$200),NETWORKDAYS($L1717,$M1717,1)))*项目参数!$J$29,"")</f>
        <v/>
      </c>
      <c r="L1717" s="40"/>
      <c r="M1717" s="40"/>
      <c r="N1717" s="58"/>
      <c r="O1717" s="61"/>
      <c r="W1717" s="98" t="b">
        <f t="shared" si="26"/>
        <v>0</v>
      </c>
      <c r="Y1717" s="32" t="str">
        <f>IF($W1717,VLOOKUP($B1717,项目阶段与里程碑!$B:$E,3,FALSE),"")</f>
        <v/>
      </c>
      <c r="Z1717" s="32" t="str">
        <f>IF($W1717,VLOOKUP($B1717,项目阶段与里程碑!$B:$E,4,FALSE),"")</f>
        <v/>
      </c>
      <c r="AA1717" t="e">
        <f>VLOOKUP(F1717,内部通讯录!$B:$F,5,FALSE)</f>
        <v>#N/A</v>
      </c>
      <c r="AB1717" t="str">
        <f>IFERROR(VLOOKUP($AA1717,项目参数!$I$14:$J$21,2,FALSE),"")</f>
        <v/>
      </c>
    </row>
    <row r="1718" spans="1:28">
      <c r="A1718" s="8"/>
      <c r="B1718" s="8"/>
      <c r="C1718" s="8"/>
      <c r="D1718" s="8"/>
      <c r="E1718" s="8"/>
      <c r="F1718" s="8"/>
      <c r="G1718" s="8"/>
      <c r="H1718" s="116"/>
      <c r="I1718" s="40"/>
      <c r="J1718" s="120" t="str">
        <f>IF(AND($H1718&gt;0,$I1718&lt;&gt;"",$I1718&gt;40000),IFERROR(WORKDAY.INTL($I1718,INT(($H1718+项目参数!$J$29-1)/项目参数!$J$29)-1,1,项目参数!$B$2:$B$200),WORKDAY($I1718,INT(($H1718+项目参数!$J$29-1)/项目参数!$J$29)-1,1)),"")</f>
        <v/>
      </c>
      <c r="K1718" s="121" t="str">
        <f>IF(AND($L1718&lt;&gt;"",$L1718&gt;40000,$M1718&lt;&gt;"",$M1718&gt;40000),(1+IFERROR(NETWORKDAYS.INTL($L1718,$M1718,1,项目参数!$B$2:$B$200),NETWORKDAYS($L1718,$M1718,1)))*项目参数!$J$29,"")</f>
        <v/>
      </c>
      <c r="L1718" s="40"/>
      <c r="M1718" s="40"/>
      <c r="N1718" s="58"/>
      <c r="O1718" s="61"/>
      <c r="W1718" s="98" t="b">
        <f t="shared" si="26"/>
        <v>0</v>
      </c>
      <c r="Y1718" s="32" t="str">
        <f>IF($W1718,VLOOKUP($B1718,项目阶段与里程碑!$B:$E,3,FALSE),"")</f>
        <v/>
      </c>
      <c r="Z1718" s="32" t="str">
        <f>IF($W1718,VLOOKUP($B1718,项目阶段与里程碑!$B:$E,4,FALSE),"")</f>
        <v/>
      </c>
      <c r="AA1718" t="e">
        <f>VLOOKUP(F1718,内部通讯录!$B:$F,5,FALSE)</f>
        <v>#N/A</v>
      </c>
      <c r="AB1718" t="str">
        <f>IFERROR(VLOOKUP($AA1718,项目参数!$I$14:$J$21,2,FALSE),"")</f>
        <v/>
      </c>
    </row>
    <row r="1719" spans="1:28">
      <c r="A1719" s="8"/>
      <c r="B1719" s="8"/>
      <c r="C1719" s="8"/>
      <c r="D1719" s="8"/>
      <c r="E1719" s="8"/>
      <c r="F1719" s="8"/>
      <c r="G1719" s="8"/>
      <c r="H1719" s="116"/>
      <c r="I1719" s="40"/>
      <c r="J1719" s="120" t="str">
        <f>IF(AND($H1719&gt;0,$I1719&lt;&gt;"",$I1719&gt;40000),IFERROR(WORKDAY.INTL($I1719,INT(($H1719+项目参数!$J$29-1)/项目参数!$J$29)-1,1,项目参数!$B$2:$B$200),WORKDAY($I1719,INT(($H1719+项目参数!$J$29-1)/项目参数!$J$29)-1,1)),"")</f>
        <v/>
      </c>
      <c r="K1719" s="121" t="str">
        <f>IF(AND($L1719&lt;&gt;"",$L1719&gt;40000,$M1719&lt;&gt;"",$M1719&gt;40000),(1+IFERROR(NETWORKDAYS.INTL($L1719,$M1719,1,项目参数!$B$2:$B$200),NETWORKDAYS($L1719,$M1719,1)))*项目参数!$J$29,"")</f>
        <v/>
      </c>
      <c r="L1719" s="40"/>
      <c r="M1719" s="40"/>
      <c r="N1719" s="58"/>
      <c r="O1719" s="61"/>
      <c r="W1719" s="98" t="b">
        <f t="shared" si="26"/>
        <v>0</v>
      </c>
      <c r="Y1719" s="32" t="str">
        <f>IF($W1719,VLOOKUP($B1719,项目阶段与里程碑!$B:$E,3,FALSE),"")</f>
        <v/>
      </c>
      <c r="Z1719" s="32" t="str">
        <f>IF($W1719,VLOOKUP($B1719,项目阶段与里程碑!$B:$E,4,FALSE),"")</f>
        <v/>
      </c>
      <c r="AA1719" t="e">
        <f>VLOOKUP(F1719,内部通讯录!$B:$F,5,FALSE)</f>
        <v>#N/A</v>
      </c>
      <c r="AB1719" t="str">
        <f>IFERROR(VLOOKUP($AA1719,项目参数!$I$14:$J$21,2,FALSE),"")</f>
        <v/>
      </c>
    </row>
    <row r="1720" spans="1:28">
      <c r="A1720" s="8"/>
      <c r="B1720" s="8"/>
      <c r="C1720" s="8"/>
      <c r="D1720" s="8"/>
      <c r="E1720" s="8"/>
      <c r="F1720" s="8"/>
      <c r="G1720" s="8"/>
      <c r="H1720" s="116"/>
      <c r="I1720" s="40"/>
      <c r="J1720" s="120" t="str">
        <f>IF(AND($H1720&gt;0,$I1720&lt;&gt;"",$I1720&gt;40000),IFERROR(WORKDAY.INTL($I1720,INT(($H1720+项目参数!$J$29-1)/项目参数!$J$29)-1,1,项目参数!$B$2:$B$200),WORKDAY($I1720,INT(($H1720+项目参数!$J$29-1)/项目参数!$J$29)-1,1)),"")</f>
        <v/>
      </c>
      <c r="K1720" s="121" t="str">
        <f>IF(AND($L1720&lt;&gt;"",$L1720&gt;40000,$M1720&lt;&gt;"",$M1720&gt;40000),(1+IFERROR(NETWORKDAYS.INTL($L1720,$M1720,1,项目参数!$B$2:$B$200),NETWORKDAYS($L1720,$M1720,1)))*项目参数!$J$29,"")</f>
        <v/>
      </c>
      <c r="L1720" s="40"/>
      <c r="M1720" s="40"/>
      <c r="N1720" s="58"/>
      <c r="O1720" s="61"/>
      <c r="W1720" s="98" t="b">
        <f t="shared" si="26"/>
        <v>0</v>
      </c>
      <c r="Y1720" s="32" t="str">
        <f>IF($W1720,VLOOKUP($B1720,项目阶段与里程碑!$B:$E,3,FALSE),"")</f>
        <v/>
      </c>
      <c r="Z1720" s="32" t="str">
        <f>IF($W1720,VLOOKUP($B1720,项目阶段与里程碑!$B:$E,4,FALSE),"")</f>
        <v/>
      </c>
      <c r="AA1720" t="e">
        <f>VLOOKUP(F1720,内部通讯录!$B:$F,5,FALSE)</f>
        <v>#N/A</v>
      </c>
      <c r="AB1720" t="str">
        <f>IFERROR(VLOOKUP($AA1720,项目参数!$I$14:$J$21,2,FALSE),"")</f>
        <v/>
      </c>
    </row>
    <row r="1721" spans="1:28">
      <c r="A1721" s="8"/>
      <c r="B1721" s="8"/>
      <c r="C1721" s="8"/>
      <c r="D1721" s="8"/>
      <c r="E1721" s="8"/>
      <c r="F1721" s="8"/>
      <c r="G1721" s="8"/>
      <c r="H1721" s="116"/>
      <c r="I1721" s="40"/>
      <c r="J1721" s="120" t="str">
        <f>IF(AND($H1721&gt;0,$I1721&lt;&gt;"",$I1721&gt;40000),IFERROR(WORKDAY.INTL($I1721,INT(($H1721+项目参数!$J$29-1)/项目参数!$J$29)-1,1,项目参数!$B$2:$B$200),WORKDAY($I1721,INT(($H1721+项目参数!$J$29-1)/项目参数!$J$29)-1,1)),"")</f>
        <v/>
      </c>
      <c r="K1721" s="121" t="str">
        <f>IF(AND($L1721&lt;&gt;"",$L1721&gt;40000,$M1721&lt;&gt;"",$M1721&gt;40000),(1+IFERROR(NETWORKDAYS.INTL($L1721,$M1721,1,项目参数!$B$2:$B$200),NETWORKDAYS($L1721,$M1721,1)))*项目参数!$J$29,"")</f>
        <v/>
      </c>
      <c r="L1721" s="40"/>
      <c r="M1721" s="40"/>
      <c r="N1721" s="58"/>
      <c r="O1721" s="61"/>
      <c r="W1721" s="98" t="b">
        <f t="shared" si="26"/>
        <v>0</v>
      </c>
      <c r="Y1721" s="32" t="str">
        <f>IF($W1721,VLOOKUP($B1721,项目阶段与里程碑!$B:$E,3,FALSE),"")</f>
        <v/>
      </c>
      <c r="Z1721" s="32" t="str">
        <f>IF($W1721,VLOOKUP($B1721,项目阶段与里程碑!$B:$E,4,FALSE),"")</f>
        <v/>
      </c>
      <c r="AA1721" t="e">
        <f>VLOOKUP(F1721,内部通讯录!$B:$F,5,FALSE)</f>
        <v>#N/A</v>
      </c>
      <c r="AB1721" t="str">
        <f>IFERROR(VLOOKUP($AA1721,项目参数!$I$14:$J$21,2,FALSE),"")</f>
        <v/>
      </c>
    </row>
    <row r="1722" spans="1:28">
      <c r="A1722" s="8"/>
      <c r="B1722" s="8"/>
      <c r="C1722" s="8"/>
      <c r="D1722" s="8"/>
      <c r="E1722" s="8"/>
      <c r="F1722" s="8"/>
      <c r="G1722" s="8"/>
      <c r="H1722" s="116"/>
      <c r="I1722" s="40"/>
      <c r="J1722" s="120" t="str">
        <f>IF(AND($H1722&gt;0,$I1722&lt;&gt;"",$I1722&gt;40000),IFERROR(WORKDAY.INTL($I1722,INT(($H1722+项目参数!$J$29-1)/项目参数!$J$29)-1,1,项目参数!$B$2:$B$200),WORKDAY($I1722,INT(($H1722+项目参数!$J$29-1)/项目参数!$J$29)-1,1)),"")</f>
        <v/>
      </c>
      <c r="K1722" s="121" t="str">
        <f>IF(AND($L1722&lt;&gt;"",$L1722&gt;40000,$M1722&lt;&gt;"",$M1722&gt;40000),(1+IFERROR(NETWORKDAYS.INTL($L1722,$M1722,1,项目参数!$B$2:$B$200),NETWORKDAYS($L1722,$M1722,1)))*项目参数!$J$29,"")</f>
        <v/>
      </c>
      <c r="L1722" s="40"/>
      <c r="M1722" s="40"/>
      <c r="N1722" s="58"/>
      <c r="O1722" s="61"/>
      <c r="W1722" s="98" t="b">
        <f t="shared" si="26"/>
        <v>0</v>
      </c>
      <c r="Y1722" s="32" t="str">
        <f>IF($W1722,VLOOKUP($B1722,项目阶段与里程碑!$B:$E,3,FALSE),"")</f>
        <v/>
      </c>
      <c r="Z1722" s="32" t="str">
        <f>IF($W1722,VLOOKUP($B1722,项目阶段与里程碑!$B:$E,4,FALSE),"")</f>
        <v/>
      </c>
      <c r="AA1722" t="e">
        <f>VLOOKUP(F1722,内部通讯录!$B:$F,5,FALSE)</f>
        <v>#N/A</v>
      </c>
      <c r="AB1722" t="str">
        <f>IFERROR(VLOOKUP($AA1722,项目参数!$I$14:$J$21,2,FALSE),"")</f>
        <v/>
      </c>
    </row>
    <row r="1723" spans="1:28">
      <c r="A1723" s="8"/>
      <c r="B1723" s="8"/>
      <c r="C1723" s="8"/>
      <c r="D1723" s="8"/>
      <c r="E1723" s="8"/>
      <c r="F1723" s="8"/>
      <c r="G1723" s="8"/>
      <c r="H1723" s="116"/>
      <c r="I1723" s="40"/>
      <c r="J1723" s="120" t="str">
        <f>IF(AND($H1723&gt;0,$I1723&lt;&gt;"",$I1723&gt;40000),IFERROR(WORKDAY.INTL($I1723,INT(($H1723+项目参数!$J$29-1)/项目参数!$J$29)-1,1,项目参数!$B$2:$B$200),WORKDAY($I1723,INT(($H1723+项目参数!$J$29-1)/项目参数!$J$29)-1,1)),"")</f>
        <v/>
      </c>
      <c r="K1723" s="121" t="str">
        <f>IF(AND($L1723&lt;&gt;"",$L1723&gt;40000,$M1723&lt;&gt;"",$M1723&gt;40000),(1+IFERROR(NETWORKDAYS.INTL($L1723,$M1723,1,项目参数!$B$2:$B$200),NETWORKDAYS($L1723,$M1723,1)))*项目参数!$J$29,"")</f>
        <v/>
      </c>
      <c r="L1723" s="40"/>
      <c r="M1723" s="40"/>
      <c r="N1723" s="58"/>
      <c r="O1723" s="61"/>
      <c r="W1723" s="98" t="b">
        <f t="shared" si="26"/>
        <v>0</v>
      </c>
      <c r="Y1723" s="32" t="str">
        <f>IF($W1723,VLOOKUP($B1723,项目阶段与里程碑!$B:$E,3,FALSE),"")</f>
        <v/>
      </c>
      <c r="Z1723" s="32" t="str">
        <f>IF($W1723,VLOOKUP($B1723,项目阶段与里程碑!$B:$E,4,FALSE),"")</f>
        <v/>
      </c>
      <c r="AA1723" t="e">
        <f>VLOOKUP(F1723,内部通讯录!$B:$F,5,FALSE)</f>
        <v>#N/A</v>
      </c>
      <c r="AB1723" t="str">
        <f>IFERROR(VLOOKUP($AA1723,项目参数!$I$14:$J$21,2,FALSE),"")</f>
        <v/>
      </c>
    </row>
    <row r="1724" spans="1:28">
      <c r="A1724" s="8"/>
      <c r="B1724" s="8"/>
      <c r="C1724" s="8"/>
      <c r="D1724" s="8"/>
      <c r="E1724" s="8"/>
      <c r="F1724" s="8"/>
      <c r="G1724" s="8"/>
      <c r="H1724" s="116"/>
      <c r="I1724" s="40"/>
      <c r="J1724" s="120" t="str">
        <f>IF(AND($H1724&gt;0,$I1724&lt;&gt;"",$I1724&gt;40000),IFERROR(WORKDAY.INTL($I1724,INT(($H1724+项目参数!$J$29-1)/项目参数!$J$29)-1,1,项目参数!$B$2:$B$200),WORKDAY($I1724,INT(($H1724+项目参数!$J$29-1)/项目参数!$J$29)-1,1)),"")</f>
        <v/>
      </c>
      <c r="K1724" s="121" t="str">
        <f>IF(AND($L1724&lt;&gt;"",$L1724&gt;40000,$M1724&lt;&gt;"",$M1724&gt;40000),(1+IFERROR(NETWORKDAYS.INTL($L1724,$M1724,1,项目参数!$B$2:$B$200),NETWORKDAYS($L1724,$M1724,1)))*项目参数!$J$29,"")</f>
        <v/>
      </c>
      <c r="L1724" s="40"/>
      <c r="M1724" s="40"/>
      <c r="N1724" s="58"/>
      <c r="O1724" s="61"/>
      <c r="W1724" s="98" t="b">
        <f t="shared" si="26"/>
        <v>0</v>
      </c>
      <c r="Y1724" s="32" t="str">
        <f>IF($W1724,VLOOKUP($B1724,项目阶段与里程碑!$B:$E,3,FALSE),"")</f>
        <v/>
      </c>
      <c r="Z1724" s="32" t="str">
        <f>IF($W1724,VLOOKUP($B1724,项目阶段与里程碑!$B:$E,4,FALSE),"")</f>
        <v/>
      </c>
      <c r="AA1724" t="e">
        <f>VLOOKUP(F1724,内部通讯录!$B:$F,5,FALSE)</f>
        <v>#N/A</v>
      </c>
      <c r="AB1724" t="str">
        <f>IFERROR(VLOOKUP($AA1724,项目参数!$I$14:$J$21,2,FALSE),"")</f>
        <v/>
      </c>
    </row>
    <row r="1725" spans="1:28">
      <c r="A1725" s="8"/>
      <c r="B1725" s="8"/>
      <c r="C1725" s="8"/>
      <c r="D1725" s="8"/>
      <c r="E1725" s="8"/>
      <c r="F1725" s="8"/>
      <c r="G1725" s="8"/>
      <c r="H1725" s="116"/>
      <c r="I1725" s="40"/>
      <c r="J1725" s="120" t="str">
        <f>IF(AND($H1725&gt;0,$I1725&lt;&gt;"",$I1725&gt;40000),IFERROR(WORKDAY.INTL($I1725,INT(($H1725+项目参数!$J$29-1)/项目参数!$J$29)-1,1,项目参数!$B$2:$B$200),WORKDAY($I1725,INT(($H1725+项目参数!$J$29-1)/项目参数!$J$29)-1,1)),"")</f>
        <v/>
      </c>
      <c r="K1725" s="121" t="str">
        <f>IF(AND($L1725&lt;&gt;"",$L1725&gt;40000,$M1725&lt;&gt;"",$M1725&gt;40000),(1+IFERROR(NETWORKDAYS.INTL($L1725,$M1725,1,项目参数!$B$2:$B$200),NETWORKDAYS($L1725,$M1725,1)))*项目参数!$J$29,"")</f>
        <v/>
      </c>
      <c r="L1725" s="40"/>
      <c r="M1725" s="40"/>
      <c r="N1725" s="58"/>
      <c r="O1725" s="61"/>
      <c r="W1725" s="98" t="b">
        <f t="shared" si="26"/>
        <v>0</v>
      </c>
      <c r="Y1725" s="32" t="str">
        <f>IF($W1725,VLOOKUP($B1725,项目阶段与里程碑!$B:$E,3,FALSE),"")</f>
        <v/>
      </c>
      <c r="Z1725" s="32" t="str">
        <f>IF($W1725,VLOOKUP($B1725,项目阶段与里程碑!$B:$E,4,FALSE),"")</f>
        <v/>
      </c>
      <c r="AA1725" t="e">
        <f>VLOOKUP(F1725,内部通讯录!$B:$F,5,FALSE)</f>
        <v>#N/A</v>
      </c>
      <c r="AB1725" t="str">
        <f>IFERROR(VLOOKUP($AA1725,项目参数!$I$14:$J$21,2,FALSE),"")</f>
        <v/>
      </c>
    </row>
    <row r="1726" spans="1:28">
      <c r="A1726" s="8"/>
      <c r="B1726" s="8"/>
      <c r="C1726" s="8"/>
      <c r="D1726" s="8"/>
      <c r="E1726" s="8"/>
      <c r="F1726" s="8"/>
      <c r="G1726" s="8"/>
      <c r="H1726" s="116"/>
      <c r="I1726" s="40"/>
      <c r="J1726" s="120" t="str">
        <f>IF(AND($H1726&gt;0,$I1726&lt;&gt;"",$I1726&gt;40000),IFERROR(WORKDAY.INTL($I1726,INT(($H1726+项目参数!$J$29-1)/项目参数!$J$29)-1,1,项目参数!$B$2:$B$200),WORKDAY($I1726,INT(($H1726+项目参数!$J$29-1)/项目参数!$J$29)-1,1)),"")</f>
        <v/>
      </c>
      <c r="K1726" s="121" t="str">
        <f>IF(AND($L1726&lt;&gt;"",$L1726&gt;40000,$M1726&lt;&gt;"",$M1726&gt;40000),(1+IFERROR(NETWORKDAYS.INTL($L1726,$M1726,1,项目参数!$B$2:$B$200),NETWORKDAYS($L1726,$M1726,1)))*项目参数!$J$29,"")</f>
        <v/>
      </c>
      <c r="L1726" s="40"/>
      <c r="M1726" s="40"/>
      <c r="N1726" s="58"/>
      <c r="O1726" s="61"/>
      <c r="W1726" s="98" t="b">
        <f t="shared" si="26"/>
        <v>0</v>
      </c>
      <c r="Y1726" s="32" t="str">
        <f>IF($W1726,VLOOKUP($B1726,项目阶段与里程碑!$B:$E,3,FALSE),"")</f>
        <v/>
      </c>
      <c r="Z1726" s="32" t="str">
        <f>IF($W1726,VLOOKUP($B1726,项目阶段与里程碑!$B:$E,4,FALSE),"")</f>
        <v/>
      </c>
      <c r="AA1726" t="e">
        <f>VLOOKUP(F1726,内部通讯录!$B:$F,5,FALSE)</f>
        <v>#N/A</v>
      </c>
      <c r="AB1726" t="str">
        <f>IFERROR(VLOOKUP($AA1726,项目参数!$I$14:$J$21,2,FALSE),"")</f>
        <v/>
      </c>
    </row>
    <row r="1727" spans="1:28">
      <c r="A1727" s="8"/>
      <c r="B1727" s="8"/>
      <c r="C1727" s="8"/>
      <c r="D1727" s="8"/>
      <c r="E1727" s="8"/>
      <c r="F1727" s="8"/>
      <c r="G1727" s="8"/>
      <c r="H1727" s="116"/>
      <c r="I1727" s="40"/>
      <c r="J1727" s="120" t="str">
        <f>IF(AND($H1727&gt;0,$I1727&lt;&gt;"",$I1727&gt;40000),IFERROR(WORKDAY.INTL($I1727,INT(($H1727+项目参数!$J$29-1)/项目参数!$J$29)-1,1,项目参数!$B$2:$B$200),WORKDAY($I1727,INT(($H1727+项目参数!$J$29-1)/项目参数!$J$29)-1,1)),"")</f>
        <v/>
      </c>
      <c r="K1727" s="121" t="str">
        <f>IF(AND($L1727&lt;&gt;"",$L1727&gt;40000,$M1727&lt;&gt;"",$M1727&gt;40000),(1+IFERROR(NETWORKDAYS.INTL($L1727,$M1727,1,项目参数!$B$2:$B$200),NETWORKDAYS($L1727,$M1727,1)))*项目参数!$J$29,"")</f>
        <v/>
      </c>
      <c r="L1727" s="40"/>
      <c r="M1727" s="40"/>
      <c r="N1727" s="58"/>
      <c r="O1727" s="61"/>
      <c r="W1727" s="98" t="b">
        <f t="shared" si="26"/>
        <v>0</v>
      </c>
      <c r="Y1727" s="32" t="str">
        <f>IF($W1727,VLOOKUP($B1727,项目阶段与里程碑!$B:$E,3,FALSE),"")</f>
        <v/>
      </c>
      <c r="Z1727" s="32" t="str">
        <f>IF($W1727,VLOOKUP($B1727,项目阶段与里程碑!$B:$E,4,FALSE),"")</f>
        <v/>
      </c>
      <c r="AA1727" t="e">
        <f>VLOOKUP(F1727,内部通讯录!$B:$F,5,FALSE)</f>
        <v>#N/A</v>
      </c>
      <c r="AB1727" t="str">
        <f>IFERROR(VLOOKUP($AA1727,项目参数!$I$14:$J$21,2,FALSE),"")</f>
        <v/>
      </c>
    </row>
    <row r="1728" spans="1:28">
      <c r="A1728" s="8"/>
      <c r="B1728" s="8"/>
      <c r="C1728" s="8"/>
      <c r="D1728" s="8"/>
      <c r="E1728" s="8"/>
      <c r="F1728" s="8"/>
      <c r="G1728" s="8"/>
      <c r="H1728" s="116"/>
      <c r="I1728" s="40"/>
      <c r="J1728" s="120" t="str">
        <f>IF(AND($H1728&gt;0,$I1728&lt;&gt;"",$I1728&gt;40000),IFERROR(WORKDAY.INTL($I1728,INT(($H1728+项目参数!$J$29-1)/项目参数!$J$29)-1,1,项目参数!$B$2:$B$200),WORKDAY($I1728,INT(($H1728+项目参数!$J$29-1)/项目参数!$J$29)-1,1)),"")</f>
        <v/>
      </c>
      <c r="K1728" s="121" t="str">
        <f>IF(AND($L1728&lt;&gt;"",$L1728&gt;40000,$M1728&lt;&gt;"",$M1728&gt;40000),(1+IFERROR(NETWORKDAYS.INTL($L1728,$M1728,1,项目参数!$B$2:$B$200),NETWORKDAYS($L1728,$M1728,1)))*项目参数!$J$29,"")</f>
        <v/>
      </c>
      <c r="L1728" s="40"/>
      <c r="M1728" s="40"/>
      <c r="N1728" s="58"/>
      <c r="O1728" s="61"/>
      <c r="W1728" s="98" t="b">
        <f t="shared" si="26"/>
        <v>0</v>
      </c>
      <c r="Y1728" s="32" t="str">
        <f>IF($W1728,VLOOKUP($B1728,项目阶段与里程碑!$B:$E,3,FALSE),"")</f>
        <v/>
      </c>
      <c r="Z1728" s="32" t="str">
        <f>IF($W1728,VLOOKUP($B1728,项目阶段与里程碑!$B:$E,4,FALSE),"")</f>
        <v/>
      </c>
      <c r="AA1728" t="e">
        <f>VLOOKUP(F1728,内部通讯录!$B:$F,5,FALSE)</f>
        <v>#N/A</v>
      </c>
      <c r="AB1728" t="str">
        <f>IFERROR(VLOOKUP($AA1728,项目参数!$I$14:$J$21,2,FALSE),"")</f>
        <v/>
      </c>
    </row>
    <row r="1729" spans="1:28">
      <c r="A1729" s="8"/>
      <c r="B1729" s="8"/>
      <c r="C1729" s="8"/>
      <c r="D1729" s="8"/>
      <c r="E1729" s="8"/>
      <c r="F1729" s="8"/>
      <c r="G1729" s="8"/>
      <c r="H1729" s="116"/>
      <c r="I1729" s="40"/>
      <c r="J1729" s="120" t="str">
        <f>IF(AND($H1729&gt;0,$I1729&lt;&gt;"",$I1729&gt;40000),IFERROR(WORKDAY.INTL($I1729,INT(($H1729+项目参数!$J$29-1)/项目参数!$J$29)-1,1,项目参数!$B$2:$B$200),WORKDAY($I1729,INT(($H1729+项目参数!$J$29-1)/项目参数!$J$29)-1,1)),"")</f>
        <v/>
      </c>
      <c r="K1729" s="121" t="str">
        <f>IF(AND($L1729&lt;&gt;"",$L1729&gt;40000,$M1729&lt;&gt;"",$M1729&gt;40000),(1+IFERROR(NETWORKDAYS.INTL($L1729,$M1729,1,项目参数!$B$2:$B$200),NETWORKDAYS($L1729,$M1729,1)))*项目参数!$J$29,"")</f>
        <v/>
      </c>
      <c r="L1729" s="40"/>
      <c r="M1729" s="40"/>
      <c r="N1729" s="58"/>
      <c r="O1729" s="61"/>
      <c r="W1729" s="98" t="b">
        <f t="shared" si="26"/>
        <v>0</v>
      </c>
      <c r="Y1729" s="32" t="str">
        <f>IF($W1729,VLOOKUP($B1729,项目阶段与里程碑!$B:$E,3,FALSE),"")</f>
        <v/>
      </c>
      <c r="Z1729" s="32" t="str">
        <f>IF($W1729,VLOOKUP($B1729,项目阶段与里程碑!$B:$E,4,FALSE),"")</f>
        <v/>
      </c>
      <c r="AA1729" t="e">
        <f>VLOOKUP(F1729,内部通讯录!$B:$F,5,FALSE)</f>
        <v>#N/A</v>
      </c>
      <c r="AB1729" t="str">
        <f>IFERROR(VLOOKUP($AA1729,项目参数!$I$14:$J$21,2,FALSE),"")</f>
        <v/>
      </c>
    </row>
    <row r="1730" spans="1:28">
      <c r="A1730" s="8"/>
      <c r="B1730" s="8"/>
      <c r="C1730" s="8"/>
      <c r="D1730" s="8"/>
      <c r="E1730" s="8"/>
      <c r="F1730" s="8"/>
      <c r="G1730" s="8"/>
      <c r="H1730" s="116"/>
      <c r="I1730" s="40"/>
      <c r="J1730" s="120" t="str">
        <f>IF(AND($H1730&gt;0,$I1730&lt;&gt;"",$I1730&gt;40000),IFERROR(WORKDAY.INTL($I1730,INT(($H1730+项目参数!$J$29-1)/项目参数!$J$29)-1,1,项目参数!$B$2:$B$200),WORKDAY($I1730,INT(($H1730+项目参数!$J$29-1)/项目参数!$J$29)-1,1)),"")</f>
        <v/>
      </c>
      <c r="K1730" s="121" t="str">
        <f>IF(AND($L1730&lt;&gt;"",$L1730&gt;40000,$M1730&lt;&gt;"",$M1730&gt;40000),(1+IFERROR(NETWORKDAYS.INTL($L1730,$M1730,1,项目参数!$B$2:$B$200),NETWORKDAYS($L1730,$M1730,1)))*项目参数!$J$29,"")</f>
        <v/>
      </c>
      <c r="L1730" s="40"/>
      <c r="M1730" s="40"/>
      <c r="N1730" s="58"/>
      <c r="O1730" s="61"/>
      <c r="W1730" s="98" t="b">
        <f t="shared" ref="W1730:W1793" si="27">AND(LEN(A1730)&gt;0,LEN(C1730)&gt;3,LEN(F1730)&gt;1,OR(I1730=0,AND(H1730&gt;0,I1730&gt;40000)),OR(L1730=0,L1730&gt;40000))</f>
        <v>0</v>
      </c>
      <c r="Y1730" s="32" t="str">
        <f>IF($W1730,VLOOKUP($B1730,项目阶段与里程碑!$B:$E,3,FALSE),"")</f>
        <v/>
      </c>
      <c r="Z1730" s="32" t="str">
        <f>IF($W1730,VLOOKUP($B1730,项目阶段与里程碑!$B:$E,4,FALSE),"")</f>
        <v/>
      </c>
      <c r="AA1730" t="e">
        <f>VLOOKUP(F1730,内部通讯录!$B:$F,5,FALSE)</f>
        <v>#N/A</v>
      </c>
      <c r="AB1730" t="str">
        <f>IFERROR(VLOOKUP($AA1730,项目参数!$I$14:$J$21,2,FALSE),"")</f>
        <v/>
      </c>
    </row>
    <row r="1731" spans="1:28">
      <c r="A1731" s="8"/>
      <c r="B1731" s="8"/>
      <c r="C1731" s="8"/>
      <c r="D1731" s="8"/>
      <c r="E1731" s="8"/>
      <c r="F1731" s="8"/>
      <c r="G1731" s="8"/>
      <c r="H1731" s="116"/>
      <c r="I1731" s="40"/>
      <c r="J1731" s="120" t="str">
        <f>IF(AND($H1731&gt;0,$I1731&lt;&gt;"",$I1731&gt;40000),IFERROR(WORKDAY.INTL($I1731,INT(($H1731+项目参数!$J$29-1)/项目参数!$J$29)-1,1,项目参数!$B$2:$B$200),WORKDAY($I1731,INT(($H1731+项目参数!$J$29-1)/项目参数!$J$29)-1,1)),"")</f>
        <v/>
      </c>
      <c r="K1731" s="121" t="str">
        <f>IF(AND($L1731&lt;&gt;"",$L1731&gt;40000,$M1731&lt;&gt;"",$M1731&gt;40000),(1+IFERROR(NETWORKDAYS.INTL($L1731,$M1731,1,项目参数!$B$2:$B$200),NETWORKDAYS($L1731,$M1731,1)))*项目参数!$J$29,"")</f>
        <v/>
      </c>
      <c r="L1731" s="40"/>
      <c r="M1731" s="40"/>
      <c r="N1731" s="58"/>
      <c r="O1731" s="61"/>
      <c r="W1731" s="98" t="b">
        <f t="shared" si="27"/>
        <v>0</v>
      </c>
      <c r="Y1731" s="32" t="str">
        <f>IF($W1731,VLOOKUP($B1731,项目阶段与里程碑!$B:$E,3,FALSE),"")</f>
        <v/>
      </c>
      <c r="Z1731" s="32" t="str">
        <f>IF($W1731,VLOOKUP($B1731,项目阶段与里程碑!$B:$E,4,FALSE),"")</f>
        <v/>
      </c>
      <c r="AA1731" t="e">
        <f>VLOOKUP(F1731,内部通讯录!$B:$F,5,FALSE)</f>
        <v>#N/A</v>
      </c>
      <c r="AB1731" t="str">
        <f>IFERROR(VLOOKUP($AA1731,项目参数!$I$14:$J$21,2,FALSE),"")</f>
        <v/>
      </c>
    </row>
    <row r="1732" spans="1:28">
      <c r="A1732" s="8"/>
      <c r="B1732" s="8"/>
      <c r="C1732" s="8"/>
      <c r="D1732" s="8"/>
      <c r="E1732" s="8"/>
      <c r="F1732" s="8"/>
      <c r="G1732" s="8"/>
      <c r="H1732" s="116"/>
      <c r="I1732" s="40"/>
      <c r="J1732" s="120" t="str">
        <f>IF(AND($H1732&gt;0,$I1732&lt;&gt;"",$I1732&gt;40000),IFERROR(WORKDAY.INTL($I1732,INT(($H1732+项目参数!$J$29-1)/项目参数!$J$29)-1,1,项目参数!$B$2:$B$200),WORKDAY($I1732,INT(($H1732+项目参数!$J$29-1)/项目参数!$J$29)-1,1)),"")</f>
        <v/>
      </c>
      <c r="K1732" s="121" t="str">
        <f>IF(AND($L1732&lt;&gt;"",$L1732&gt;40000,$M1732&lt;&gt;"",$M1732&gt;40000),(1+IFERROR(NETWORKDAYS.INTL($L1732,$M1732,1,项目参数!$B$2:$B$200),NETWORKDAYS($L1732,$M1732,1)))*项目参数!$J$29,"")</f>
        <v/>
      </c>
      <c r="L1732" s="40"/>
      <c r="M1732" s="40"/>
      <c r="N1732" s="58"/>
      <c r="O1732" s="61"/>
      <c r="W1732" s="98" t="b">
        <f t="shared" si="27"/>
        <v>0</v>
      </c>
      <c r="Y1732" s="32" t="str">
        <f>IF($W1732,VLOOKUP($B1732,项目阶段与里程碑!$B:$E,3,FALSE),"")</f>
        <v/>
      </c>
      <c r="Z1732" s="32" t="str">
        <f>IF($W1732,VLOOKUP($B1732,项目阶段与里程碑!$B:$E,4,FALSE),"")</f>
        <v/>
      </c>
      <c r="AA1732" t="e">
        <f>VLOOKUP(F1732,内部通讯录!$B:$F,5,FALSE)</f>
        <v>#N/A</v>
      </c>
      <c r="AB1732" t="str">
        <f>IFERROR(VLOOKUP($AA1732,项目参数!$I$14:$J$21,2,FALSE),"")</f>
        <v/>
      </c>
    </row>
    <row r="1733" spans="1:28">
      <c r="A1733" s="8"/>
      <c r="B1733" s="8"/>
      <c r="C1733" s="8"/>
      <c r="D1733" s="8"/>
      <c r="E1733" s="8"/>
      <c r="F1733" s="8"/>
      <c r="G1733" s="8"/>
      <c r="H1733" s="116"/>
      <c r="I1733" s="40"/>
      <c r="J1733" s="120" t="str">
        <f>IF(AND($H1733&gt;0,$I1733&lt;&gt;"",$I1733&gt;40000),IFERROR(WORKDAY.INTL($I1733,INT(($H1733+项目参数!$J$29-1)/项目参数!$J$29)-1,1,项目参数!$B$2:$B$200),WORKDAY($I1733,INT(($H1733+项目参数!$J$29-1)/项目参数!$J$29)-1,1)),"")</f>
        <v/>
      </c>
      <c r="K1733" s="121" t="str">
        <f>IF(AND($L1733&lt;&gt;"",$L1733&gt;40000,$M1733&lt;&gt;"",$M1733&gt;40000),(1+IFERROR(NETWORKDAYS.INTL($L1733,$M1733,1,项目参数!$B$2:$B$200),NETWORKDAYS($L1733,$M1733,1)))*项目参数!$J$29,"")</f>
        <v/>
      </c>
      <c r="L1733" s="40"/>
      <c r="M1733" s="40"/>
      <c r="N1733" s="58"/>
      <c r="O1733" s="61"/>
      <c r="W1733" s="98" t="b">
        <f t="shared" si="27"/>
        <v>0</v>
      </c>
      <c r="Y1733" s="32" t="str">
        <f>IF($W1733,VLOOKUP($B1733,项目阶段与里程碑!$B:$E,3,FALSE),"")</f>
        <v/>
      </c>
      <c r="Z1733" s="32" t="str">
        <f>IF($W1733,VLOOKUP($B1733,项目阶段与里程碑!$B:$E,4,FALSE),"")</f>
        <v/>
      </c>
      <c r="AA1733" t="e">
        <f>VLOOKUP(F1733,内部通讯录!$B:$F,5,FALSE)</f>
        <v>#N/A</v>
      </c>
      <c r="AB1733" t="str">
        <f>IFERROR(VLOOKUP($AA1733,项目参数!$I$14:$J$21,2,FALSE),"")</f>
        <v/>
      </c>
    </row>
    <row r="1734" spans="1:28">
      <c r="A1734" s="8"/>
      <c r="B1734" s="8"/>
      <c r="C1734" s="8"/>
      <c r="D1734" s="8"/>
      <c r="E1734" s="8"/>
      <c r="F1734" s="8"/>
      <c r="G1734" s="8"/>
      <c r="H1734" s="116"/>
      <c r="I1734" s="40"/>
      <c r="J1734" s="120" t="str">
        <f>IF(AND($H1734&gt;0,$I1734&lt;&gt;"",$I1734&gt;40000),IFERROR(WORKDAY.INTL($I1734,INT(($H1734+项目参数!$J$29-1)/项目参数!$J$29)-1,1,项目参数!$B$2:$B$200),WORKDAY($I1734,INT(($H1734+项目参数!$J$29-1)/项目参数!$J$29)-1,1)),"")</f>
        <v/>
      </c>
      <c r="K1734" s="121" t="str">
        <f>IF(AND($L1734&lt;&gt;"",$L1734&gt;40000,$M1734&lt;&gt;"",$M1734&gt;40000),(1+IFERROR(NETWORKDAYS.INTL($L1734,$M1734,1,项目参数!$B$2:$B$200),NETWORKDAYS($L1734,$M1734,1)))*项目参数!$J$29,"")</f>
        <v/>
      </c>
      <c r="L1734" s="40"/>
      <c r="M1734" s="40"/>
      <c r="N1734" s="58"/>
      <c r="O1734" s="61"/>
      <c r="W1734" s="98" t="b">
        <f t="shared" si="27"/>
        <v>0</v>
      </c>
      <c r="Y1734" s="32" t="str">
        <f>IF($W1734,VLOOKUP($B1734,项目阶段与里程碑!$B:$E,3,FALSE),"")</f>
        <v/>
      </c>
      <c r="Z1734" s="32" t="str">
        <f>IF($W1734,VLOOKUP($B1734,项目阶段与里程碑!$B:$E,4,FALSE),"")</f>
        <v/>
      </c>
      <c r="AA1734" t="e">
        <f>VLOOKUP(F1734,内部通讯录!$B:$F,5,FALSE)</f>
        <v>#N/A</v>
      </c>
      <c r="AB1734" t="str">
        <f>IFERROR(VLOOKUP($AA1734,项目参数!$I$14:$J$21,2,FALSE),"")</f>
        <v/>
      </c>
    </row>
    <row r="1735" spans="1:28">
      <c r="A1735" s="8"/>
      <c r="B1735" s="8"/>
      <c r="C1735" s="8"/>
      <c r="D1735" s="8"/>
      <c r="E1735" s="8"/>
      <c r="F1735" s="8"/>
      <c r="G1735" s="8"/>
      <c r="H1735" s="116"/>
      <c r="I1735" s="40"/>
      <c r="J1735" s="120" t="str">
        <f>IF(AND($H1735&gt;0,$I1735&lt;&gt;"",$I1735&gt;40000),IFERROR(WORKDAY.INTL($I1735,INT(($H1735+项目参数!$J$29-1)/项目参数!$J$29)-1,1,项目参数!$B$2:$B$200),WORKDAY($I1735,INT(($H1735+项目参数!$J$29-1)/项目参数!$J$29)-1,1)),"")</f>
        <v/>
      </c>
      <c r="K1735" s="121" t="str">
        <f>IF(AND($L1735&lt;&gt;"",$L1735&gt;40000,$M1735&lt;&gt;"",$M1735&gt;40000),(1+IFERROR(NETWORKDAYS.INTL($L1735,$M1735,1,项目参数!$B$2:$B$200),NETWORKDAYS($L1735,$M1735,1)))*项目参数!$J$29,"")</f>
        <v/>
      </c>
      <c r="L1735" s="40"/>
      <c r="M1735" s="40"/>
      <c r="N1735" s="58"/>
      <c r="O1735" s="61"/>
      <c r="W1735" s="98" t="b">
        <f t="shared" si="27"/>
        <v>0</v>
      </c>
      <c r="Y1735" s="32" t="str">
        <f>IF($W1735,VLOOKUP($B1735,项目阶段与里程碑!$B:$E,3,FALSE),"")</f>
        <v/>
      </c>
      <c r="Z1735" s="32" t="str">
        <f>IF($W1735,VLOOKUP($B1735,项目阶段与里程碑!$B:$E,4,FALSE),"")</f>
        <v/>
      </c>
      <c r="AA1735" t="e">
        <f>VLOOKUP(F1735,内部通讯录!$B:$F,5,FALSE)</f>
        <v>#N/A</v>
      </c>
      <c r="AB1735" t="str">
        <f>IFERROR(VLOOKUP($AA1735,项目参数!$I$14:$J$21,2,FALSE),"")</f>
        <v/>
      </c>
    </row>
    <row r="1736" spans="1:28">
      <c r="A1736" s="8"/>
      <c r="B1736" s="8"/>
      <c r="C1736" s="8"/>
      <c r="D1736" s="8"/>
      <c r="E1736" s="8"/>
      <c r="F1736" s="8"/>
      <c r="G1736" s="8"/>
      <c r="H1736" s="116"/>
      <c r="I1736" s="40"/>
      <c r="J1736" s="120" t="str">
        <f>IF(AND($H1736&gt;0,$I1736&lt;&gt;"",$I1736&gt;40000),IFERROR(WORKDAY.INTL($I1736,INT(($H1736+项目参数!$J$29-1)/项目参数!$J$29)-1,1,项目参数!$B$2:$B$200),WORKDAY($I1736,INT(($H1736+项目参数!$J$29-1)/项目参数!$J$29)-1,1)),"")</f>
        <v/>
      </c>
      <c r="K1736" s="121" t="str">
        <f>IF(AND($L1736&lt;&gt;"",$L1736&gt;40000,$M1736&lt;&gt;"",$M1736&gt;40000),(1+IFERROR(NETWORKDAYS.INTL($L1736,$M1736,1,项目参数!$B$2:$B$200),NETWORKDAYS($L1736,$M1736,1)))*项目参数!$J$29,"")</f>
        <v/>
      </c>
      <c r="L1736" s="40"/>
      <c r="M1736" s="40"/>
      <c r="N1736" s="58"/>
      <c r="O1736" s="61"/>
      <c r="W1736" s="98" t="b">
        <f t="shared" si="27"/>
        <v>0</v>
      </c>
      <c r="Y1736" s="32" t="str">
        <f>IF($W1736,VLOOKUP($B1736,项目阶段与里程碑!$B:$E,3,FALSE),"")</f>
        <v/>
      </c>
      <c r="Z1736" s="32" t="str">
        <f>IF($W1736,VLOOKUP($B1736,项目阶段与里程碑!$B:$E,4,FALSE),"")</f>
        <v/>
      </c>
      <c r="AA1736" t="e">
        <f>VLOOKUP(F1736,内部通讯录!$B:$F,5,FALSE)</f>
        <v>#N/A</v>
      </c>
      <c r="AB1736" t="str">
        <f>IFERROR(VLOOKUP($AA1736,项目参数!$I$14:$J$21,2,FALSE),"")</f>
        <v/>
      </c>
    </row>
    <row r="1737" spans="1:28">
      <c r="A1737" s="8"/>
      <c r="B1737" s="8"/>
      <c r="C1737" s="8"/>
      <c r="D1737" s="8"/>
      <c r="E1737" s="8"/>
      <c r="F1737" s="8"/>
      <c r="G1737" s="8"/>
      <c r="H1737" s="116"/>
      <c r="I1737" s="40"/>
      <c r="J1737" s="120" t="str">
        <f>IF(AND($H1737&gt;0,$I1737&lt;&gt;"",$I1737&gt;40000),IFERROR(WORKDAY.INTL($I1737,INT(($H1737+项目参数!$J$29-1)/项目参数!$J$29)-1,1,项目参数!$B$2:$B$200),WORKDAY($I1737,INT(($H1737+项目参数!$J$29-1)/项目参数!$J$29)-1,1)),"")</f>
        <v/>
      </c>
      <c r="K1737" s="121" t="str">
        <f>IF(AND($L1737&lt;&gt;"",$L1737&gt;40000,$M1737&lt;&gt;"",$M1737&gt;40000),(1+IFERROR(NETWORKDAYS.INTL($L1737,$M1737,1,项目参数!$B$2:$B$200),NETWORKDAYS($L1737,$M1737,1)))*项目参数!$J$29,"")</f>
        <v/>
      </c>
      <c r="L1737" s="40"/>
      <c r="M1737" s="40"/>
      <c r="N1737" s="58"/>
      <c r="O1737" s="61"/>
      <c r="W1737" s="98" t="b">
        <f t="shared" si="27"/>
        <v>0</v>
      </c>
      <c r="Y1737" s="32" t="str">
        <f>IF($W1737,VLOOKUP($B1737,项目阶段与里程碑!$B:$E,3,FALSE),"")</f>
        <v/>
      </c>
      <c r="Z1737" s="32" t="str">
        <f>IF($W1737,VLOOKUP($B1737,项目阶段与里程碑!$B:$E,4,FALSE),"")</f>
        <v/>
      </c>
      <c r="AA1737" t="e">
        <f>VLOOKUP(F1737,内部通讯录!$B:$F,5,FALSE)</f>
        <v>#N/A</v>
      </c>
      <c r="AB1737" t="str">
        <f>IFERROR(VLOOKUP($AA1737,项目参数!$I$14:$J$21,2,FALSE),"")</f>
        <v/>
      </c>
    </row>
    <row r="1738" spans="1:28">
      <c r="A1738" s="8"/>
      <c r="B1738" s="8"/>
      <c r="C1738" s="8"/>
      <c r="D1738" s="8"/>
      <c r="E1738" s="8"/>
      <c r="F1738" s="8"/>
      <c r="G1738" s="8"/>
      <c r="H1738" s="116"/>
      <c r="I1738" s="40"/>
      <c r="J1738" s="120" t="str">
        <f>IF(AND($H1738&gt;0,$I1738&lt;&gt;"",$I1738&gt;40000),IFERROR(WORKDAY.INTL($I1738,INT(($H1738+项目参数!$J$29-1)/项目参数!$J$29)-1,1,项目参数!$B$2:$B$200),WORKDAY($I1738,INT(($H1738+项目参数!$J$29-1)/项目参数!$J$29)-1,1)),"")</f>
        <v/>
      </c>
      <c r="K1738" s="121" t="str">
        <f>IF(AND($L1738&lt;&gt;"",$L1738&gt;40000,$M1738&lt;&gt;"",$M1738&gt;40000),(1+IFERROR(NETWORKDAYS.INTL($L1738,$M1738,1,项目参数!$B$2:$B$200),NETWORKDAYS($L1738,$M1738,1)))*项目参数!$J$29,"")</f>
        <v/>
      </c>
      <c r="L1738" s="40"/>
      <c r="M1738" s="40"/>
      <c r="N1738" s="58"/>
      <c r="O1738" s="61"/>
      <c r="W1738" s="98" t="b">
        <f t="shared" si="27"/>
        <v>0</v>
      </c>
      <c r="Y1738" s="32" t="str">
        <f>IF($W1738,VLOOKUP($B1738,项目阶段与里程碑!$B:$E,3,FALSE),"")</f>
        <v/>
      </c>
      <c r="Z1738" s="32" t="str">
        <f>IF($W1738,VLOOKUP($B1738,项目阶段与里程碑!$B:$E,4,FALSE),"")</f>
        <v/>
      </c>
      <c r="AA1738" t="e">
        <f>VLOOKUP(F1738,内部通讯录!$B:$F,5,FALSE)</f>
        <v>#N/A</v>
      </c>
      <c r="AB1738" t="str">
        <f>IFERROR(VLOOKUP($AA1738,项目参数!$I$14:$J$21,2,FALSE),"")</f>
        <v/>
      </c>
    </row>
    <row r="1739" spans="1:28">
      <c r="A1739" s="8"/>
      <c r="B1739" s="8"/>
      <c r="C1739" s="8"/>
      <c r="D1739" s="8"/>
      <c r="E1739" s="8"/>
      <c r="F1739" s="8"/>
      <c r="G1739" s="8"/>
      <c r="H1739" s="116"/>
      <c r="I1739" s="40"/>
      <c r="J1739" s="120" t="str">
        <f>IF(AND($H1739&gt;0,$I1739&lt;&gt;"",$I1739&gt;40000),IFERROR(WORKDAY.INTL($I1739,INT(($H1739+项目参数!$J$29-1)/项目参数!$J$29)-1,1,项目参数!$B$2:$B$200),WORKDAY($I1739,INT(($H1739+项目参数!$J$29-1)/项目参数!$J$29)-1,1)),"")</f>
        <v/>
      </c>
      <c r="K1739" s="121" t="str">
        <f>IF(AND($L1739&lt;&gt;"",$L1739&gt;40000,$M1739&lt;&gt;"",$M1739&gt;40000),(1+IFERROR(NETWORKDAYS.INTL($L1739,$M1739,1,项目参数!$B$2:$B$200),NETWORKDAYS($L1739,$M1739,1)))*项目参数!$J$29,"")</f>
        <v/>
      </c>
      <c r="L1739" s="40"/>
      <c r="M1739" s="40"/>
      <c r="N1739" s="58"/>
      <c r="O1739" s="61"/>
      <c r="W1739" s="98" t="b">
        <f t="shared" si="27"/>
        <v>0</v>
      </c>
      <c r="Y1739" s="32" t="str">
        <f>IF($W1739,VLOOKUP($B1739,项目阶段与里程碑!$B:$E,3,FALSE),"")</f>
        <v/>
      </c>
      <c r="Z1739" s="32" t="str">
        <f>IF($W1739,VLOOKUP($B1739,项目阶段与里程碑!$B:$E,4,FALSE),"")</f>
        <v/>
      </c>
      <c r="AA1739" t="e">
        <f>VLOOKUP(F1739,内部通讯录!$B:$F,5,FALSE)</f>
        <v>#N/A</v>
      </c>
      <c r="AB1739" t="str">
        <f>IFERROR(VLOOKUP($AA1739,项目参数!$I$14:$J$21,2,FALSE),"")</f>
        <v/>
      </c>
    </row>
    <row r="1740" spans="1:28">
      <c r="A1740" s="8"/>
      <c r="B1740" s="8"/>
      <c r="C1740" s="8"/>
      <c r="D1740" s="8"/>
      <c r="E1740" s="8"/>
      <c r="F1740" s="8"/>
      <c r="G1740" s="8"/>
      <c r="H1740" s="116"/>
      <c r="I1740" s="40"/>
      <c r="J1740" s="120" t="str">
        <f>IF(AND($H1740&gt;0,$I1740&lt;&gt;"",$I1740&gt;40000),IFERROR(WORKDAY.INTL($I1740,INT(($H1740+项目参数!$J$29-1)/项目参数!$J$29)-1,1,项目参数!$B$2:$B$200),WORKDAY($I1740,INT(($H1740+项目参数!$J$29-1)/项目参数!$J$29)-1,1)),"")</f>
        <v/>
      </c>
      <c r="K1740" s="121" t="str">
        <f>IF(AND($L1740&lt;&gt;"",$L1740&gt;40000,$M1740&lt;&gt;"",$M1740&gt;40000),(1+IFERROR(NETWORKDAYS.INTL($L1740,$M1740,1,项目参数!$B$2:$B$200),NETWORKDAYS($L1740,$M1740,1)))*项目参数!$J$29,"")</f>
        <v/>
      </c>
      <c r="L1740" s="40"/>
      <c r="M1740" s="40"/>
      <c r="N1740" s="58"/>
      <c r="O1740" s="61"/>
      <c r="W1740" s="98" t="b">
        <f t="shared" si="27"/>
        <v>0</v>
      </c>
      <c r="Y1740" s="32" t="str">
        <f>IF($W1740,VLOOKUP($B1740,项目阶段与里程碑!$B:$E,3,FALSE),"")</f>
        <v/>
      </c>
      <c r="Z1740" s="32" t="str">
        <f>IF($W1740,VLOOKUP($B1740,项目阶段与里程碑!$B:$E,4,FALSE),"")</f>
        <v/>
      </c>
      <c r="AA1740" t="e">
        <f>VLOOKUP(F1740,内部通讯录!$B:$F,5,FALSE)</f>
        <v>#N/A</v>
      </c>
      <c r="AB1740" t="str">
        <f>IFERROR(VLOOKUP($AA1740,项目参数!$I$14:$J$21,2,FALSE),"")</f>
        <v/>
      </c>
    </row>
    <row r="1741" spans="1:28">
      <c r="A1741" s="8"/>
      <c r="B1741" s="8"/>
      <c r="C1741" s="8"/>
      <c r="D1741" s="8"/>
      <c r="E1741" s="8"/>
      <c r="F1741" s="8"/>
      <c r="G1741" s="8"/>
      <c r="H1741" s="116"/>
      <c r="I1741" s="40"/>
      <c r="J1741" s="120" t="str">
        <f>IF(AND($H1741&gt;0,$I1741&lt;&gt;"",$I1741&gt;40000),IFERROR(WORKDAY.INTL($I1741,INT(($H1741+项目参数!$J$29-1)/项目参数!$J$29)-1,1,项目参数!$B$2:$B$200),WORKDAY($I1741,INT(($H1741+项目参数!$J$29-1)/项目参数!$J$29)-1,1)),"")</f>
        <v/>
      </c>
      <c r="K1741" s="121" t="str">
        <f>IF(AND($L1741&lt;&gt;"",$L1741&gt;40000,$M1741&lt;&gt;"",$M1741&gt;40000),(1+IFERROR(NETWORKDAYS.INTL($L1741,$M1741,1,项目参数!$B$2:$B$200),NETWORKDAYS($L1741,$M1741,1)))*项目参数!$J$29,"")</f>
        <v/>
      </c>
      <c r="L1741" s="40"/>
      <c r="M1741" s="40"/>
      <c r="N1741" s="58"/>
      <c r="O1741" s="61"/>
      <c r="W1741" s="98" t="b">
        <f t="shared" si="27"/>
        <v>0</v>
      </c>
      <c r="Y1741" s="32" t="str">
        <f>IF($W1741,VLOOKUP($B1741,项目阶段与里程碑!$B:$E,3,FALSE),"")</f>
        <v/>
      </c>
      <c r="Z1741" s="32" t="str">
        <f>IF($W1741,VLOOKUP($B1741,项目阶段与里程碑!$B:$E,4,FALSE),"")</f>
        <v/>
      </c>
      <c r="AA1741" t="e">
        <f>VLOOKUP(F1741,内部通讯录!$B:$F,5,FALSE)</f>
        <v>#N/A</v>
      </c>
      <c r="AB1741" t="str">
        <f>IFERROR(VLOOKUP($AA1741,项目参数!$I$14:$J$21,2,FALSE),"")</f>
        <v/>
      </c>
    </row>
    <row r="1742" spans="1:28">
      <c r="A1742" s="8"/>
      <c r="B1742" s="8"/>
      <c r="C1742" s="8"/>
      <c r="D1742" s="8"/>
      <c r="E1742" s="8"/>
      <c r="F1742" s="8"/>
      <c r="G1742" s="8"/>
      <c r="H1742" s="116"/>
      <c r="I1742" s="40"/>
      <c r="J1742" s="120" t="str">
        <f>IF(AND($H1742&gt;0,$I1742&lt;&gt;"",$I1742&gt;40000),IFERROR(WORKDAY.INTL($I1742,INT(($H1742+项目参数!$J$29-1)/项目参数!$J$29)-1,1,项目参数!$B$2:$B$200),WORKDAY($I1742,INT(($H1742+项目参数!$J$29-1)/项目参数!$J$29)-1,1)),"")</f>
        <v/>
      </c>
      <c r="K1742" s="121" t="str">
        <f>IF(AND($L1742&lt;&gt;"",$L1742&gt;40000,$M1742&lt;&gt;"",$M1742&gt;40000),(1+IFERROR(NETWORKDAYS.INTL($L1742,$M1742,1,项目参数!$B$2:$B$200),NETWORKDAYS($L1742,$M1742,1)))*项目参数!$J$29,"")</f>
        <v/>
      </c>
      <c r="L1742" s="40"/>
      <c r="M1742" s="40"/>
      <c r="N1742" s="58"/>
      <c r="O1742" s="61"/>
      <c r="W1742" s="98" t="b">
        <f t="shared" si="27"/>
        <v>0</v>
      </c>
      <c r="Y1742" s="32" t="str">
        <f>IF($W1742,VLOOKUP($B1742,项目阶段与里程碑!$B:$E,3,FALSE),"")</f>
        <v/>
      </c>
      <c r="Z1742" s="32" t="str">
        <f>IF($W1742,VLOOKUP($B1742,项目阶段与里程碑!$B:$E,4,FALSE),"")</f>
        <v/>
      </c>
      <c r="AA1742" t="e">
        <f>VLOOKUP(F1742,内部通讯录!$B:$F,5,FALSE)</f>
        <v>#N/A</v>
      </c>
      <c r="AB1742" t="str">
        <f>IFERROR(VLOOKUP($AA1742,项目参数!$I$14:$J$21,2,FALSE),"")</f>
        <v/>
      </c>
    </row>
    <row r="1743" spans="1:28">
      <c r="A1743" s="8"/>
      <c r="B1743" s="8"/>
      <c r="C1743" s="8"/>
      <c r="D1743" s="8"/>
      <c r="E1743" s="8"/>
      <c r="F1743" s="8"/>
      <c r="G1743" s="8"/>
      <c r="H1743" s="116"/>
      <c r="I1743" s="40"/>
      <c r="J1743" s="120" t="str">
        <f>IF(AND($H1743&gt;0,$I1743&lt;&gt;"",$I1743&gt;40000),IFERROR(WORKDAY.INTL($I1743,INT(($H1743+项目参数!$J$29-1)/项目参数!$J$29)-1,1,项目参数!$B$2:$B$200),WORKDAY($I1743,INT(($H1743+项目参数!$J$29-1)/项目参数!$J$29)-1,1)),"")</f>
        <v/>
      </c>
      <c r="K1743" s="121" t="str">
        <f>IF(AND($L1743&lt;&gt;"",$L1743&gt;40000,$M1743&lt;&gt;"",$M1743&gt;40000),(1+IFERROR(NETWORKDAYS.INTL($L1743,$M1743,1,项目参数!$B$2:$B$200),NETWORKDAYS($L1743,$M1743,1)))*项目参数!$J$29,"")</f>
        <v/>
      </c>
      <c r="L1743" s="40"/>
      <c r="M1743" s="40"/>
      <c r="N1743" s="58"/>
      <c r="O1743" s="61"/>
      <c r="W1743" s="98" t="b">
        <f t="shared" si="27"/>
        <v>0</v>
      </c>
      <c r="Y1743" s="32" t="str">
        <f>IF($W1743,VLOOKUP($B1743,项目阶段与里程碑!$B:$E,3,FALSE),"")</f>
        <v/>
      </c>
      <c r="Z1743" s="32" t="str">
        <f>IF($W1743,VLOOKUP($B1743,项目阶段与里程碑!$B:$E,4,FALSE),"")</f>
        <v/>
      </c>
      <c r="AA1743" t="e">
        <f>VLOOKUP(F1743,内部通讯录!$B:$F,5,FALSE)</f>
        <v>#N/A</v>
      </c>
      <c r="AB1743" t="str">
        <f>IFERROR(VLOOKUP($AA1743,项目参数!$I$14:$J$21,2,FALSE),"")</f>
        <v/>
      </c>
    </row>
    <row r="1744" spans="1:28">
      <c r="A1744" s="8"/>
      <c r="B1744" s="8"/>
      <c r="C1744" s="8"/>
      <c r="D1744" s="8"/>
      <c r="E1744" s="8"/>
      <c r="F1744" s="8"/>
      <c r="G1744" s="8"/>
      <c r="H1744" s="116"/>
      <c r="I1744" s="40"/>
      <c r="J1744" s="120" t="str">
        <f>IF(AND($H1744&gt;0,$I1744&lt;&gt;"",$I1744&gt;40000),IFERROR(WORKDAY.INTL($I1744,INT(($H1744+项目参数!$J$29-1)/项目参数!$J$29)-1,1,项目参数!$B$2:$B$200),WORKDAY($I1744,INT(($H1744+项目参数!$J$29-1)/项目参数!$J$29)-1,1)),"")</f>
        <v/>
      </c>
      <c r="K1744" s="121" t="str">
        <f>IF(AND($L1744&lt;&gt;"",$L1744&gt;40000,$M1744&lt;&gt;"",$M1744&gt;40000),(1+IFERROR(NETWORKDAYS.INTL($L1744,$M1744,1,项目参数!$B$2:$B$200),NETWORKDAYS($L1744,$M1744,1)))*项目参数!$J$29,"")</f>
        <v/>
      </c>
      <c r="L1744" s="40"/>
      <c r="M1744" s="40"/>
      <c r="N1744" s="58"/>
      <c r="O1744" s="61"/>
      <c r="W1744" s="98" t="b">
        <f t="shared" si="27"/>
        <v>0</v>
      </c>
      <c r="Y1744" s="32" t="str">
        <f>IF($W1744,VLOOKUP($B1744,项目阶段与里程碑!$B:$E,3,FALSE),"")</f>
        <v/>
      </c>
      <c r="Z1744" s="32" t="str">
        <f>IF($W1744,VLOOKUP($B1744,项目阶段与里程碑!$B:$E,4,FALSE),"")</f>
        <v/>
      </c>
      <c r="AA1744" t="e">
        <f>VLOOKUP(F1744,内部通讯录!$B:$F,5,FALSE)</f>
        <v>#N/A</v>
      </c>
      <c r="AB1744" t="str">
        <f>IFERROR(VLOOKUP($AA1744,项目参数!$I$14:$J$21,2,FALSE),"")</f>
        <v/>
      </c>
    </row>
    <row r="1745" spans="1:28">
      <c r="A1745" s="8"/>
      <c r="B1745" s="8"/>
      <c r="C1745" s="8"/>
      <c r="D1745" s="8"/>
      <c r="E1745" s="8"/>
      <c r="F1745" s="8"/>
      <c r="G1745" s="8"/>
      <c r="H1745" s="116"/>
      <c r="I1745" s="40"/>
      <c r="J1745" s="120" t="str">
        <f>IF(AND($H1745&gt;0,$I1745&lt;&gt;"",$I1745&gt;40000),IFERROR(WORKDAY.INTL($I1745,INT(($H1745+项目参数!$J$29-1)/项目参数!$J$29)-1,1,项目参数!$B$2:$B$200),WORKDAY($I1745,INT(($H1745+项目参数!$J$29-1)/项目参数!$J$29)-1,1)),"")</f>
        <v/>
      </c>
      <c r="K1745" s="121" t="str">
        <f>IF(AND($L1745&lt;&gt;"",$L1745&gt;40000,$M1745&lt;&gt;"",$M1745&gt;40000),(1+IFERROR(NETWORKDAYS.INTL($L1745,$M1745,1,项目参数!$B$2:$B$200),NETWORKDAYS($L1745,$M1745,1)))*项目参数!$J$29,"")</f>
        <v/>
      </c>
      <c r="L1745" s="40"/>
      <c r="M1745" s="40"/>
      <c r="N1745" s="58"/>
      <c r="O1745" s="61"/>
      <c r="W1745" s="98" t="b">
        <f t="shared" si="27"/>
        <v>0</v>
      </c>
      <c r="Y1745" s="32" t="str">
        <f>IF($W1745,VLOOKUP($B1745,项目阶段与里程碑!$B:$E,3,FALSE),"")</f>
        <v/>
      </c>
      <c r="Z1745" s="32" t="str">
        <f>IF($W1745,VLOOKUP($B1745,项目阶段与里程碑!$B:$E,4,FALSE),"")</f>
        <v/>
      </c>
      <c r="AA1745" t="e">
        <f>VLOOKUP(F1745,内部通讯录!$B:$F,5,FALSE)</f>
        <v>#N/A</v>
      </c>
      <c r="AB1745" t="str">
        <f>IFERROR(VLOOKUP($AA1745,项目参数!$I$14:$J$21,2,FALSE),"")</f>
        <v/>
      </c>
    </row>
    <row r="1746" spans="1:28">
      <c r="A1746" s="8"/>
      <c r="B1746" s="8"/>
      <c r="C1746" s="8"/>
      <c r="D1746" s="8"/>
      <c r="E1746" s="8"/>
      <c r="F1746" s="8"/>
      <c r="G1746" s="8"/>
      <c r="H1746" s="116"/>
      <c r="I1746" s="40"/>
      <c r="J1746" s="120" t="str">
        <f>IF(AND($H1746&gt;0,$I1746&lt;&gt;"",$I1746&gt;40000),IFERROR(WORKDAY.INTL($I1746,INT(($H1746+项目参数!$J$29-1)/项目参数!$J$29)-1,1,项目参数!$B$2:$B$200),WORKDAY($I1746,INT(($H1746+项目参数!$J$29-1)/项目参数!$J$29)-1,1)),"")</f>
        <v/>
      </c>
      <c r="K1746" s="121" t="str">
        <f>IF(AND($L1746&lt;&gt;"",$L1746&gt;40000,$M1746&lt;&gt;"",$M1746&gt;40000),(1+IFERROR(NETWORKDAYS.INTL($L1746,$M1746,1,项目参数!$B$2:$B$200),NETWORKDAYS($L1746,$M1746,1)))*项目参数!$J$29,"")</f>
        <v/>
      </c>
      <c r="L1746" s="40"/>
      <c r="M1746" s="40"/>
      <c r="N1746" s="58"/>
      <c r="O1746" s="61"/>
      <c r="W1746" s="98" t="b">
        <f t="shared" si="27"/>
        <v>0</v>
      </c>
      <c r="Y1746" s="32" t="str">
        <f>IF($W1746,VLOOKUP($B1746,项目阶段与里程碑!$B:$E,3,FALSE),"")</f>
        <v/>
      </c>
      <c r="Z1746" s="32" t="str">
        <f>IF($W1746,VLOOKUP($B1746,项目阶段与里程碑!$B:$E,4,FALSE),"")</f>
        <v/>
      </c>
      <c r="AA1746" t="e">
        <f>VLOOKUP(F1746,内部通讯录!$B:$F,5,FALSE)</f>
        <v>#N/A</v>
      </c>
      <c r="AB1746" t="str">
        <f>IFERROR(VLOOKUP($AA1746,项目参数!$I$14:$J$21,2,FALSE),"")</f>
        <v/>
      </c>
    </row>
    <row r="1747" spans="1:28">
      <c r="A1747" s="8"/>
      <c r="B1747" s="8"/>
      <c r="C1747" s="8"/>
      <c r="D1747" s="8"/>
      <c r="E1747" s="8"/>
      <c r="F1747" s="8"/>
      <c r="G1747" s="8"/>
      <c r="H1747" s="116"/>
      <c r="I1747" s="40"/>
      <c r="J1747" s="120" t="str">
        <f>IF(AND($H1747&gt;0,$I1747&lt;&gt;"",$I1747&gt;40000),IFERROR(WORKDAY.INTL($I1747,INT(($H1747+项目参数!$J$29-1)/项目参数!$J$29)-1,1,项目参数!$B$2:$B$200),WORKDAY($I1747,INT(($H1747+项目参数!$J$29-1)/项目参数!$J$29)-1,1)),"")</f>
        <v/>
      </c>
      <c r="K1747" s="121" t="str">
        <f>IF(AND($L1747&lt;&gt;"",$L1747&gt;40000,$M1747&lt;&gt;"",$M1747&gt;40000),(1+IFERROR(NETWORKDAYS.INTL($L1747,$M1747,1,项目参数!$B$2:$B$200),NETWORKDAYS($L1747,$M1747,1)))*项目参数!$J$29,"")</f>
        <v/>
      </c>
      <c r="L1747" s="40"/>
      <c r="M1747" s="40"/>
      <c r="N1747" s="58"/>
      <c r="O1747" s="61"/>
      <c r="W1747" s="98" t="b">
        <f t="shared" si="27"/>
        <v>0</v>
      </c>
      <c r="Y1747" s="32" t="str">
        <f>IF($W1747,VLOOKUP($B1747,项目阶段与里程碑!$B:$E,3,FALSE),"")</f>
        <v/>
      </c>
      <c r="Z1747" s="32" t="str">
        <f>IF($W1747,VLOOKUP($B1747,项目阶段与里程碑!$B:$E,4,FALSE),"")</f>
        <v/>
      </c>
      <c r="AA1747" t="e">
        <f>VLOOKUP(F1747,内部通讯录!$B:$F,5,FALSE)</f>
        <v>#N/A</v>
      </c>
      <c r="AB1747" t="str">
        <f>IFERROR(VLOOKUP($AA1747,项目参数!$I$14:$J$21,2,FALSE),"")</f>
        <v/>
      </c>
    </row>
    <row r="1748" spans="1:28">
      <c r="A1748" s="8"/>
      <c r="B1748" s="8"/>
      <c r="C1748" s="8"/>
      <c r="D1748" s="8"/>
      <c r="E1748" s="8"/>
      <c r="F1748" s="8"/>
      <c r="G1748" s="8"/>
      <c r="H1748" s="116"/>
      <c r="I1748" s="40"/>
      <c r="J1748" s="120" t="str">
        <f>IF(AND($H1748&gt;0,$I1748&lt;&gt;"",$I1748&gt;40000),IFERROR(WORKDAY.INTL($I1748,INT(($H1748+项目参数!$J$29-1)/项目参数!$J$29)-1,1,项目参数!$B$2:$B$200),WORKDAY($I1748,INT(($H1748+项目参数!$J$29-1)/项目参数!$J$29)-1,1)),"")</f>
        <v/>
      </c>
      <c r="K1748" s="121" t="str">
        <f>IF(AND($L1748&lt;&gt;"",$L1748&gt;40000,$M1748&lt;&gt;"",$M1748&gt;40000),(1+IFERROR(NETWORKDAYS.INTL($L1748,$M1748,1,项目参数!$B$2:$B$200),NETWORKDAYS($L1748,$M1748,1)))*项目参数!$J$29,"")</f>
        <v/>
      </c>
      <c r="L1748" s="40"/>
      <c r="M1748" s="40"/>
      <c r="N1748" s="58"/>
      <c r="O1748" s="61"/>
      <c r="W1748" s="98" t="b">
        <f t="shared" si="27"/>
        <v>0</v>
      </c>
      <c r="Y1748" s="32" t="str">
        <f>IF($W1748,VLOOKUP($B1748,项目阶段与里程碑!$B:$E,3,FALSE),"")</f>
        <v/>
      </c>
      <c r="Z1748" s="32" t="str">
        <f>IF($W1748,VLOOKUP($B1748,项目阶段与里程碑!$B:$E,4,FALSE),"")</f>
        <v/>
      </c>
      <c r="AA1748" t="e">
        <f>VLOOKUP(F1748,内部通讯录!$B:$F,5,FALSE)</f>
        <v>#N/A</v>
      </c>
      <c r="AB1748" t="str">
        <f>IFERROR(VLOOKUP($AA1748,项目参数!$I$14:$J$21,2,FALSE),"")</f>
        <v/>
      </c>
    </row>
    <row r="1749" spans="1:28">
      <c r="A1749" s="8"/>
      <c r="B1749" s="8"/>
      <c r="C1749" s="8"/>
      <c r="D1749" s="8"/>
      <c r="E1749" s="8"/>
      <c r="F1749" s="8"/>
      <c r="G1749" s="8"/>
      <c r="H1749" s="116"/>
      <c r="I1749" s="40"/>
      <c r="J1749" s="120" t="str">
        <f>IF(AND($H1749&gt;0,$I1749&lt;&gt;"",$I1749&gt;40000),IFERROR(WORKDAY.INTL($I1749,INT(($H1749+项目参数!$J$29-1)/项目参数!$J$29)-1,1,项目参数!$B$2:$B$200),WORKDAY($I1749,INT(($H1749+项目参数!$J$29-1)/项目参数!$J$29)-1,1)),"")</f>
        <v/>
      </c>
      <c r="K1749" s="121" t="str">
        <f>IF(AND($L1749&lt;&gt;"",$L1749&gt;40000,$M1749&lt;&gt;"",$M1749&gt;40000),(1+IFERROR(NETWORKDAYS.INTL($L1749,$M1749,1,项目参数!$B$2:$B$200),NETWORKDAYS($L1749,$M1749,1)))*项目参数!$J$29,"")</f>
        <v/>
      </c>
      <c r="L1749" s="40"/>
      <c r="M1749" s="40"/>
      <c r="N1749" s="58"/>
      <c r="O1749" s="61"/>
      <c r="W1749" s="98" t="b">
        <f t="shared" si="27"/>
        <v>0</v>
      </c>
      <c r="Y1749" s="32" t="str">
        <f>IF($W1749,VLOOKUP($B1749,项目阶段与里程碑!$B:$E,3,FALSE),"")</f>
        <v/>
      </c>
      <c r="Z1749" s="32" t="str">
        <f>IF($W1749,VLOOKUP($B1749,项目阶段与里程碑!$B:$E,4,FALSE),"")</f>
        <v/>
      </c>
      <c r="AA1749" t="e">
        <f>VLOOKUP(F1749,内部通讯录!$B:$F,5,FALSE)</f>
        <v>#N/A</v>
      </c>
      <c r="AB1749" t="str">
        <f>IFERROR(VLOOKUP($AA1749,项目参数!$I$14:$J$21,2,FALSE),"")</f>
        <v/>
      </c>
    </row>
    <row r="1750" spans="1:28">
      <c r="A1750" s="8"/>
      <c r="B1750" s="8"/>
      <c r="C1750" s="8"/>
      <c r="D1750" s="8"/>
      <c r="E1750" s="8"/>
      <c r="F1750" s="8"/>
      <c r="G1750" s="8"/>
      <c r="H1750" s="116"/>
      <c r="I1750" s="40"/>
      <c r="J1750" s="120" t="str">
        <f>IF(AND($H1750&gt;0,$I1750&lt;&gt;"",$I1750&gt;40000),IFERROR(WORKDAY.INTL($I1750,INT(($H1750+项目参数!$J$29-1)/项目参数!$J$29)-1,1,项目参数!$B$2:$B$200),WORKDAY($I1750,INT(($H1750+项目参数!$J$29-1)/项目参数!$J$29)-1,1)),"")</f>
        <v/>
      </c>
      <c r="K1750" s="121" t="str">
        <f>IF(AND($L1750&lt;&gt;"",$L1750&gt;40000,$M1750&lt;&gt;"",$M1750&gt;40000),(1+IFERROR(NETWORKDAYS.INTL($L1750,$M1750,1,项目参数!$B$2:$B$200),NETWORKDAYS($L1750,$M1750,1)))*项目参数!$J$29,"")</f>
        <v/>
      </c>
      <c r="L1750" s="40"/>
      <c r="M1750" s="40"/>
      <c r="N1750" s="58"/>
      <c r="O1750" s="61"/>
      <c r="W1750" s="98" t="b">
        <f t="shared" si="27"/>
        <v>0</v>
      </c>
      <c r="Y1750" s="32" t="str">
        <f>IF($W1750,VLOOKUP($B1750,项目阶段与里程碑!$B:$E,3,FALSE),"")</f>
        <v/>
      </c>
      <c r="Z1750" s="32" t="str">
        <f>IF($W1750,VLOOKUP($B1750,项目阶段与里程碑!$B:$E,4,FALSE),"")</f>
        <v/>
      </c>
      <c r="AA1750" t="e">
        <f>VLOOKUP(F1750,内部通讯录!$B:$F,5,FALSE)</f>
        <v>#N/A</v>
      </c>
      <c r="AB1750" t="str">
        <f>IFERROR(VLOOKUP($AA1750,项目参数!$I$14:$J$21,2,FALSE),"")</f>
        <v/>
      </c>
    </row>
    <row r="1751" spans="1:28">
      <c r="A1751" s="8"/>
      <c r="B1751" s="8"/>
      <c r="C1751" s="8"/>
      <c r="D1751" s="8"/>
      <c r="E1751" s="8"/>
      <c r="F1751" s="8"/>
      <c r="G1751" s="8"/>
      <c r="H1751" s="116"/>
      <c r="I1751" s="40"/>
      <c r="J1751" s="120" t="str">
        <f>IF(AND($H1751&gt;0,$I1751&lt;&gt;"",$I1751&gt;40000),IFERROR(WORKDAY.INTL($I1751,INT(($H1751+项目参数!$J$29-1)/项目参数!$J$29)-1,1,项目参数!$B$2:$B$200),WORKDAY($I1751,INT(($H1751+项目参数!$J$29-1)/项目参数!$J$29)-1,1)),"")</f>
        <v/>
      </c>
      <c r="K1751" s="121" t="str">
        <f>IF(AND($L1751&lt;&gt;"",$L1751&gt;40000,$M1751&lt;&gt;"",$M1751&gt;40000),(1+IFERROR(NETWORKDAYS.INTL($L1751,$M1751,1,项目参数!$B$2:$B$200),NETWORKDAYS($L1751,$M1751,1)))*项目参数!$J$29,"")</f>
        <v/>
      </c>
      <c r="L1751" s="40"/>
      <c r="M1751" s="40"/>
      <c r="N1751" s="58"/>
      <c r="O1751" s="61"/>
      <c r="W1751" s="98" t="b">
        <f t="shared" si="27"/>
        <v>0</v>
      </c>
      <c r="Y1751" s="32" t="str">
        <f>IF($W1751,VLOOKUP($B1751,项目阶段与里程碑!$B:$E,3,FALSE),"")</f>
        <v/>
      </c>
      <c r="Z1751" s="32" t="str">
        <f>IF($W1751,VLOOKUP($B1751,项目阶段与里程碑!$B:$E,4,FALSE),"")</f>
        <v/>
      </c>
      <c r="AA1751" t="e">
        <f>VLOOKUP(F1751,内部通讯录!$B:$F,5,FALSE)</f>
        <v>#N/A</v>
      </c>
      <c r="AB1751" t="str">
        <f>IFERROR(VLOOKUP($AA1751,项目参数!$I$14:$J$21,2,FALSE),"")</f>
        <v/>
      </c>
    </row>
    <row r="1752" spans="1:28">
      <c r="A1752" s="8"/>
      <c r="B1752" s="8"/>
      <c r="C1752" s="8"/>
      <c r="D1752" s="8"/>
      <c r="E1752" s="8"/>
      <c r="F1752" s="8"/>
      <c r="G1752" s="8"/>
      <c r="H1752" s="116"/>
      <c r="I1752" s="40"/>
      <c r="J1752" s="120" t="str">
        <f>IF(AND($H1752&gt;0,$I1752&lt;&gt;"",$I1752&gt;40000),IFERROR(WORKDAY.INTL($I1752,INT(($H1752+项目参数!$J$29-1)/项目参数!$J$29)-1,1,项目参数!$B$2:$B$200),WORKDAY($I1752,INT(($H1752+项目参数!$J$29-1)/项目参数!$J$29)-1,1)),"")</f>
        <v/>
      </c>
      <c r="K1752" s="121" t="str">
        <f>IF(AND($L1752&lt;&gt;"",$L1752&gt;40000,$M1752&lt;&gt;"",$M1752&gt;40000),(1+IFERROR(NETWORKDAYS.INTL($L1752,$M1752,1,项目参数!$B$2:$B$200),NETWORKDAYS($L1752,$M1752,1)))*项目参数!$J$29,"")</f>
        <v/>
      </c>
      <c r="L1752" s="40"/>
      <c r="M1752" s="40"/>
      <c r="N1752" s="58"/>
      <c r="O1752" s="61"/>
      <c r="W1752" s="98" t="b">
        <f t="shared" si="27"/>
        <v>0</v>
      </c>
      <c r="Y1752" s="32" t="str">
        <f>IF($W1752,VLOOKUP($B1752,项目阶段与里程碑!$B:$E,3,FALSE),"")</f>
        <v/>
      </c>
      <c r="Z1752" s="32" t="str">
        <f>IF($W1752,VLOOKUP($B1752,项目阶段与里程碑!$B:$E,4,FALSE),"")</f>
        <v/>
      </c>
      <c r="AA1752" t="e">
        <f>VLOOKUP(F1752,内部通讯录!$B:$F,5,FALSE)</f>
        <v>#N/A</v>
      </c>
      <c r="AB1752" t="str">
        <f>IFERROR(VLOOKUP($AA1752,项目参数!$I$14:$J$21,2,FALSE),"")</f>
        <v/>
      </c>
    </row>
    <row r="1753" spans="1:28">
      <c r="A1753" s="8"/>
      <c r="B1753" s="8"/>
      <c r="C1753" s="8"/>
      <c r="D1753" s="8"/>
      <c r="E1753" s="8"/>
      <c r="F1753" s="8"/>
      <c r="G1753" s="8"/>
      <c r="H1753" s="116"/>
      <c r="I1753" s="40"/>
      <c r="J1753" s="120" t="str">
        <f>IF(AND($H1753&gt;0,$I1753&lt;&gt;"",$I1753&gt;40000),IFERROR(WORKDAY.INTL($I1753,INT(($H1753+项目参数!$J$29-1)/项目参数!$J$29)-1,1,项目参数!$B$2:$B$200),WORKDAY($I1753,INT(($H1753+项目参数!$J$29-1)/项目参数!$J$29)-1,1)),"")</f>
        <v/>
      </c>
      <c r="K1753" s="121" t="str">
        <f>IF(AND($L1753&lt;&gt;"",$L1753&gt;40000,$M1753&lt;&gt;"",$M1753&gt;40000),(1+IFERROR(NETWORKDAYS.INTL($L1753,$M1753,1,项目参数!$B$2:$B$200),NETWORKDAYS($L1753,$M1753,1)))*项目参数!$J$29,"")</f>
        <v/>
      </c>
      <c r="L1753" s="40"/>
      <c r="M1753" s="40"/>
      <c r="N1753" s="58"/>
      <c r="O1753" s="61"/>
      <c r="W1753" s="98" t="b">
        <f t="shared" si="27"/>
        <v>0</v>
      </c>
      <c r="Y1753" s="32" t="str">
        <f>IF($W1753,VLOOKUP($B1753,项目阶段与里程碑!$B:$E,3,FALSE),"")</f>
        <v/>
      </c>
      <c r="Z1753" s="32" t="str">
        <f>IF($W1753,VLOOKUP($B1753,项目阶段与里程碑!$B:$E,4,FALSE),"")</f>
        <v/>
      </c>
      <c r="AA1753" t="e">
        <f>VLOOKUP(F1753,内部通讯录!$B:$F,5,FALSE)</f>
        <v>#N/A</v>
      </c>
      <c r="AB1753" t="str">
        <f>IFERROR(VLOOKUP($AA1753,项目参数!$I$14:$J$21,2,FALSE),"")</f>
        <v/>
      </c>
    </row>
    <row r="1754" spans="1:28">
      <c r="A1754" s="8"/>
      <c r="B1754" s="8"/>
      <c r="C1754" s="8"/>
      <c r="D1754" s="8"/>
      <c r="E1754" s="8"/>
      <c r="F1754" s="8"/>
      <c r="G1754" s="8"/>
      <c r="H1754" s="116"/>
      <c r="I1754" s="40"/>
      <c r="J1754" s="120" t="str">
        <f>IF(AND($H1754&gt;0,$I1754&lt;&gt;"",$I1754&gt;40000),IFERROR(WORKDAY.INTL($I1754,INT(($H1754+项目参数!$J$29-1)/项目参数!$J$29)-1,1,项目参数!$B$2:$B$200),WORKDAY($I1754,INT(($H1754+项目参数!$J$29-1)/项目参数!$J$29)-1,1)),"")</f>
        <v/>
      </c>
      <c r="K1754" s="121" t="str">
        <f>IF(AND($L1754&lt;&gt;"",$L1754&gt;40000,$M1754&lt;&gt;"",$M1754&gt;40000),(1+IFERROR(NETWORKDAYS.INTL($L1754,$M1754,1,项目参数!$B$2:$B$200),NETWORKDAYS($L1754,$M1754,1)))*项目参数!$J$29,"")</f>
        <v/>
      </c>
      <c r="L1754" s="40"/>
      <c r="M1754" s="40"/>
      <c r="N1754" s="58"/>
      <c r="O1754" s="61"/>
      <c r="W1754" s="98" t="b">
        <f t="shared" si="27"/>
        <v>0</v>
      </c>
      <c r="Y1754" s="32" t="str">
        <f>IF($W1754,VLOOKUP($B1754,项目阶段与里程碑!$B:$E,3,FALSE),"")</f>
        <v/>
      </c>
      <c r="Z1754" s="32" t="str">
        <f>IF($W1754,VLOOKUP($B1754,项目阶段与里程碑!$B:$E,4,FALSE),"")</f>
        <v/>
      </c>
      <c r="AA1754" t="e">
        <f>VLOOKUP(F1754,内部通讯录!$B:$F,5,FALSE)</f>
        <v>#N/A</v>
      </c>
      <c r="AB1754" t="str">
        <f>IFERROR(VLOOKUP($AA1754,项目参数!$I$14:$J$21,2,FALSE),"")</f>
        <v/>
      </c>
    </row>
    <row r="1755" spans="1:28">
      <c r="A1755" s="8"/>
      <c r="B1755" s="8"/>
      <c r="C1755" s="8"/>
      <c r="D1755" s="8"/>
      <c r="E1755" s="8"/>
      <c r="F1755" s="8"/>
      <c r="G1755" s="8"/>
      <c r="H1755" s="116"/>
      <c r="I1755" s="40"/>
      <c r="J1755" s="120" t="str">
        <f>IF(AND($H1755&gt;0,$I1755&lt;&gt;"",$I1755&gt;40000),IFERROR(WORKDAY.INTL($I1755,INT(($H1755+项目参数!$J$29-1)/项目参数!$J$29)-1,1,项目参数!$B$2:$B$200),WORKDAY($I1755,INT(($H1755+项目参数!$J$29-1)/项目参数!$J$29)-1,1)),"")</f>
        <v/>
      </c>
      <c r="K1755" s="121" t="str">
        <f>IF(AND($L1755&lt;&gt;"",$L1755&gt;40000,$M1755&lt;&gt;"",$M1755&gt;40000),(1+IFERROR(NETWORKDAYS.INTL($L1755,$M1755,1,项目参数!$B$2:$B$200),NETWORKDAYS($L1755,$M1755,1)))*项目参数!$J$29,"")</f>
        <v/>
      </c>
      <c r="L1755" s="40"/>
      <c r="M1755" s="40"/>
      <c r="N1755" s="58"/>
      <c r="O1755" s="61"/>
      <c r="W1755" s="98" t="b">
        <f t="shared" si="27"/>
        <v>0</v>
      </c>
      <c r="Y1755" s="32" t="str">
        <f>IF($W1755,VLOOKUP($B1755,项目阶段与里程碑!$B:$E,3,FALSE),"")</f>
        <v/>
      </c>
      <c r="Z1755" s="32" t="str">
        <f>IF($W1755,VLOOKUP($B1755,项目阶段与里程碑!$B:$E,4,FALSE),"")</f>
        <v/>
      </c>
      <c r="AA1755" t="e">
        <f>VLOOKUP(F1755,内部通讯录!$B:$F,5,FALSE)</f>
        <v>#N/A</v>
      </c>
      <c r="AB1755" t="str">
        <f>IFERROR(VLOOKUP($AA1755,项目参数!$I$14:$J$21,2,FALSE),"")</f>
        <v/>
      </c>
    </row>
    <row r="1756" spans="1:28">
      <c r="A1756" s="8"/>
      <c r="B1756" s="8"/>
      <c r="C1756" s="8"/>
      <c r="D1756" s="8"/>
      <c r="E1756" s="8"/>
      <c r="F1756" s="8"/>
      <c r="G1756" s="8"/>
      <c r="H1756" s="116"/>
      <c r="I1756" s="40"/>
      <c r="J1756" s="120" t="str">
        <f>IF(AND($H1756&gt;0,$I1756&lt;&gt;"",$I1756&gt;40000),IFERROR(WORKDAY.INTL($I1756,INT(($H1756+项目参数!$J$29-1)/项目参数!$J$29)-1,1,项目参数!$B$2:$B$200),WORKDAY($I1756,INT(($H1756+项目参数!$J$29-1)/项目参数!$J$29)-1,1)),"")</f>
        <v/>
      </c>
      <c r="K1756" s="121" t="str">
        <f>IF(AND($L1756&lt;&gt;"",$L1756&gt;40000,$M1756&lt;&gt;"",$M1756&gt;40000),(1+IFERROR(NETWORKDAYS.INTL($L1756,$M1756,1,项目参数!$B$2:$B$200),NETWORKDAYS($L1756,$M1756,1)))*项目参数!$J$29,"")</f>
        <v/>
      </c>
      <c r="L1756" s="40"/>
      <c r="M1756" s="40"/>
      <c r="N1756" s="58"/>
      <c r="O1756" s="61"/>
      <c r="W1756" s="98" t="b">
        <f t="shared" si="27"/>
        <v>0</v>
      </c>
      <c r="Y1756" s="32" t="str">
        <f>IF($W1756,VLOOKUP($B1756,项目阶段与里程碑!$B:$E,3,FALSE),"")</f>
        <v/>
      </c>
      <c r="Z1756" s="32" t="str">
        <f>IF($W1756,VLOOKUP($B1756,项目阶段与里程碑!$B:$E,4,FALSE),"")</f>
        <v/>
      </c>
      <c r="AA1756" t="e">
        <f>VLOOKUP(F1756,内部通讯录!$B:$F,5,FALSE)</f>
        <v>#N/A</v>
      </c>
      <c r="AB1756" t="str">
        <f>IFERROR(VLOOKUP($AA1756,项目参数!$I$14:$J$21,2,FALSE),"")</f>
        <v/>
      </c>
    </row>
    <row r="1757" spans="1:28">
      <c r="A1757" s="8"/>
      <c r="B1757" s="8"/>
      <c r="C1757" s="8"/>
      <c r="D1757" s="8"/>
      <c r="E1757" s="8"/>
      <c r="F1757" s="8"/>
      <c r="G1757" s="8"/>
      <c r="H1757" s="116"/>
      <c r="I1757" s="40"/>
      <c r="J1757" s="120" t="str">
        <f>IF(AND($H1757&gt;0,$I1757&lt;&gt;"",$I1757&gt;40000),IFERROR(WORKDAY.INTL($I1757,INT(($H1757+项目参数!$J$29-1)/项目参数!$J$29)-1,1,项目参数!$B$2:$B$200),WORKDAY($I1757,INT(($H1757+项目参数!$J$29-1)/项目参数!$J$29)-1,1)),"")</f>
        <v/>
      </c>
      <c r="K1757" s="121" t="str">
        <f>IF(AND($L1757&lt;&gt;"",$L1757&gt;40000,$M1757&lt;&gt;"",$M1757&gt;40000),(1+IFERROR(NETWORKDAYS.INTL($L1757,$M1757,1,项目参数!$B$2:$B$200),NETWORKDAYS($L1757,$M1757,1)))*项目参数!$J$29,"")</f>
        <v/>
      </c>
      <c r="L1757" s="40"/>
      <c r="M1757" s="40"/>
      <c r="N1757" s="58"/>
      <c r="O1757" s="61"/>
      <c r="W1757" s="98" t="b">
        <f t="shared" si="27"/>
        <v>0</v>
      </c>
      <c r="Y1757" s="32" t="str">
        <f>IF($W1757,VLOOKUP($B1757,项目阶段与里程碑!$B:$E,3,FALSE),"")</f>
        <v/>
      </c>
      <c r="Z1757" s="32" t="str">
        <f>IF($W1757,VLOOKUP($B1757,项目阶段与里程碑!$B:$E,4,FALSE),"")</f>
        <v/>
      </c>
      <c r="AA1757" t="e">
        <f>VLOOKUP(F1757,内部通讯录!$B:$F,5,FALSE)</f>
        <v>#N/A</v>
      </c>
      <c r="AB1757" t="str">
        <f>IFERROR(VLOOKUP($AA1757,项目参数!$I$14:$J$21,2,FALSE),"")</f>
        <v/>
      </c>
    </row>
    <row r="1758" spans="1:28">
      <c r="A1758" s="8"/>
      <c r="B1758" s="8"/>
      <c r="C1758" s="8"/>
      <c r="D1758" s="8"/>
      <c r="E1758" s="8"/>
      <c r="F1758" s="8"/>
      <c r="G1758" s="8"/>
      <c r="H1758" s="116"/>
      <c r="I1758" s="40"/>
      <c r="J1758" s="120" t="str">
        <f>IF(AND($H1758&gt;0,$I1758&lt;&gt;"",$I1758&gt;40000),IFERROR(WORKDAY.INTL($I1758,INT(($H1758+项目参数!$J$29-1)/项目参数!$J$29)-1,1,项目参数!$B$2:$B$200),WORKDAY($I1758,INT(($H1758+项目参数!$J$29-1)/项目参数!$J$29)-1,1)),"")</f>
        <v/>
      </c>
      <c r="K1758" s="121" t="str">
        <f>IF(AND($L1758&lt;&gt;"",$L1758&gt;40000,$M1758&lt;&gt;"",$M1758&gt;40000),(1+IFERROR(NETWORKDAYS.INTL($L1758,$M1758,1,项目参数!$B$2:$B$200),NETWORKDAYS($L1758,$M1758,1)))*项目参数!$J$29,"")</f>
        <v/>
      </c>
      <c r="L1758" s="40"/>
      <c r="M1758" s="40"/>
      <c r="N1758" s="58"/>
      <c r="O1758" s="61"/>
      <c r="W1758" s="98" t="b">
        <f t="shared" si="27"/>
        <v>0</v>
      </c>
      <c r="Y1758" s="32" t="str">
        <f>IF($W1758,VLOOKUP($B1758,项目阶段与里程碑!$B:$E,3,FALSE),"")</f>
        <v/>
      </c>
      <c r="Z1758" s="32" t="str">
        <f>IF($W1758,VLOOKUP($B1758,项目阶段与里程碑!$B:$E,4,FALSE),"")</f>
        <v/>
      </c>
      <c r="AA1758" t="e">
        <f>VLOOKUP(F1758,内部通讯录!$B:$F,5,FALSE)</f>
        <v>#N/A</v>
      </c>
      <c r="AB1758" t="str">
        <f>IFERROR(VLOOKUP($AA1758,项目参数!$I$14:$J$21,2,FALSE),"")</f>
        <v/>
      </c>
    </row>
    <row r="1759" spans="1:28">
      <c r="A1759" s="8"/>
      <c r="B1759" s="8"/>
      <c r="C1759" s="8"/>
      <c r="D1759" s="8"/>
      <c r="E1759" s="8"/>
      <c r="F1759" s="8"/>
      <c r="G1759" s="8"/>
      <c r="H1759" s="116"/>
      <c r="I1759" s="40"/>
      <c r="J1759" s="120" t="str">
        <f>IF(AND($H1759&gt;0,$I1759&lt;&gt;"",$I1759&gt;40000),IFERROR(WORKDAY.INTL($I1759,INT(($H1759+项目参数!$J$29-1)/项目参数!$J$29)-1,1,项目参数!$B$2:$B$200),WORKDAY($I1759,INT(($H1759+项目参数!$J$29-1)/项目参数!$J$29)-1,1)),"")</f>
        <v/>
      </c>
      <c r="K1759" s="121" t="str">
        <f>IF(AND($L1759&lt;&gt;"",$L1759&gt;40000,$M1759&lt;&gt;"",$M1759&gt;40000),(1+IFERROR(NETWORKDAYS.INTL($L1759,$M1759,1,项目参数!$B$2:$B$200),NETWORKDAYS($L1759,$M1759,1)))*项目参数!$J$29,"")</f>
        <v/>
      </c>
      <c r="L1759" s="40"/>
      <c r="M1759" s="40"/>
      <c r="N1759" s="58"/>
      <c r="O1759" s="61"/>
      <c r="W1759" s="98" t="b">
        <f t="shared" si="27"/>
        <v>0</v>
      </c>
      <c r="Y1759" s="32" t="str">
        <f>IF($W1759,VLOOKUP($B1759,项目阶段与里程碑!$B:$E,3,FALSE),"")</f>
        <v/>
      </c>
      <c r="Z1759" s="32" t="str">
        <f>IF($W1759,VLOOKUP($B1759,项目阶段与里程碑!$B:$E,4,FALSE),"")</f>
        <v/>
      </c>
      <c r="AA1759" t="e">
        <f>VLOOKUP(F1759,内部通讯录!$B:$F,5,FALSE)</f>
        <v>#N/A</v>
      </c>
      <c r="AB1759" t="str">
        <f>IFERROR(VLOOKUP($AA1759,项目参数!$I$14:$J$21,2,FALSE),"")</f>
        <v/>
      </c>
    </row>
    <row r="1760" spans="1:28">
      <c r="A1760" s="8"/>
      <c r="B1760" s="8"/>
      <c r="C1760" s="8"/>
      <c r="D1760" s="8"/>
      <c r="E1760" s="8"/>
      <c r="F1760" s="8"/>
      <c r="G1760" s="8"/>
      <c r="H1760" s="116"/>
      <c r="I1760" s="40"/>
      <c r="J1760" s="120" t="str">
        <f>IF(AND($H1760&gt;0,$I1760&lt;&gt;"",$I1760&gt;40000),IFERROR(WORKDAY.INTL($I1760,INT(($H1760+项目参数!$J$29-1)/项目参数!$J$29)-1,1,项目参数!$B$2:$B$200),WORKDAY($I1760,INT(($H1760+项目参数!$J$29-1)/项目参数!$J$29)-1,1)),"")</f>
        <v/>
      </c>
      <c r="K1760" s="121" t="str">
        <f>IF(AND($L1760&lt;&gt;"",$L1760&gt;40000,$M1760&lt;&gt;"",$M1760&gt;40000),(1+IFERROR(NETWORKDAYS.INTL($L1760,$M1760,1,项目参数!$B$2:$B$200),NETWORKDAYS($L1760,$M1760,1)))*项目参数!$J$29,"")</f>
        <v/>
      </c>
      <c r="L1760" s="40"/>
      <c r="M1760" s="40"/>
      <c r="N1760" s="58"/>
      <c r="O1760" s="61"/>
      <c r="W1760" s="98" t="b">
        <f t="shared" si="27"/>
        <v>0</v>
      </c>
      <c r="Y1760" s="32" t="str">
        <f>IF($W1760,VLOOKUP($B1760,项目阶段与里程碑!$B:$E,3,FALSE),"")</f>
        <v/>
      </c>
      <c r="Z1760" s="32" t="str">
        <f>IF($W1760,VLOOKUP($B1760,项目阶段与里程碑!$B:$E,4,FALSE),"")</f>
        <v/>
      </c>
      <c r="AA1760" t="e">
        <f>VLOOKUP(F1760,内部通讯录!$B:$F,5,FALSE)</f>
        <v>#N/A</v>
      </c>
      <c r="AB1760" t="str">
        <f>IFERROR(VLOOKUP($AA1760,项目参数!$I$14:$J$21,2,FALSE),"")</f>
        <v/>
      </c>
    </row>
    <row r="1761" spans="1:28">
      <c r="A1761" s="8"/>
      <c r="B1761" s="8"/>
      <c r="C1761" s="8"/>
      <c r="D1761" s="8"/>
      <c r="E1761" s="8"/>
      <c r="F1761" s="8"/>
      <c r="G1761" s="8"/>
      <c r="H1761" s="116"/>
      <c r="I1761" s="40"/>
      <c r="J1761" s="120" t="str">
        <f>IF(AND($H1761&gt;0,$I1761&lt;&gt;"",$I1761&gt;40000),IFERROR(WORKDAY.INTL($I1761,INT(($H1761+项目参数!$J$29-1)/项目参数!$J$29)-1,1,项目参数!$B$2:$B$200),WORKDAY($I1761,INT(($H1761+项目参数!$J$29-1)/项目参数!$J$29)-1,1)),"")</f>
        <v/>
      </c>
      <c r="K1761" s="121" t="str">
        <f>IF(AND($L1761&lt;&gt;"",$L1761&gt;40000,$M1761&lt;&gt;"",$M1761&gt;40000),(1+IFERROR(NETWORKDAYS.INTL($L1761,$M1761,1,项目参数!$B$2:$B$200),NETWORKDAYS($L1761,$M1761,1)))*项目参数!$J$29,"")</f>
        <v/>
      </c>
      <c r="L1761" s="40"/>
      <c r="M1761" s="40"/>
      <c r="N1761" s="58"/>
      <c r="O1761" s="61"/>
      <c r="W1761" s="98" t="b">
        <f t="shared" si="27"/>
        <v>0</v>
      </c>
      <c r="Y1761" s="32" t="str">
        <f>IF($W1761,VLOOKUP($B1761,项目阶段与里程碑!$B:$E,3,FALSE),"")</f>
        <v/>
      </c>
      <c r="Z1761" s="32" t="str">
        <f>IF($W1761,VLOOKUP($B1761,项目阶段与里程碑!$B:$E,4,FALSE),"")</f>
        <v/>
      </c>
      <c r="AA1761" t="e">
        <f>VLOOKUP(F1761,内部通讯录!$B:$F,5,FALSE)</f>
        <v>#N/A</v>
      </c>
      <c r="AB1761" t="str">
        <f>IFERROR(VLOOKUP($AA1761,项目参数!$I$14:$J$21,2,FALSE),"")</f>
        <v/>
      </c>
    </row>
    <row r="1762" spans="1:28">
      <c r="A1762" s="8"/>
      <c r="B1762" s="8"/>
      <c r="C1762" s="8"/>
      <c r="D1762" s="8"/>
      <c r="E1762" s="8"/>
      <c r="F1762" s="8"/>
      <c r="G1762" s="8"/>
      <c r="H1762" s="116"/>
      <c r="I1762" s="40"/>
      <c r="J1762" s="120" t="str">
        <f>IF(AND($H1762&gt;0,$I1762&lt;&gt;"",$I1762&gt;40000),IFERROR(WORKDAY.INTL($I1762,INT(($H1762+项目参数!$J$29-1)/项目参数!$J$29)-1,1,项目参数!$B$2:$B$200),WORKDAY($I1762,INT(($H1762+项目参数!$J$29-1)/项目参数!$J$29)-1,1)),"")</f>
        <v/>
      </c>
      <c r="K1762" s="121" t="str">
        <f>IF(AND($L1762&lt;&gt;"",$L1762&gt;40000,$M1762&lt;&gt;"",$M1762&gt;40000),(1+IFERROR(NETWORKDAYS.INTL($L1762,$M1762,1,项目参数!$B$2:$B$200),NETWORKDAYS($L1762,$M1762,1)))*项目参数!$J$29,"")</f>
        <v/>
      </c>
      <c r="L1762" s="40"/>
      <c r="M1762" s="40"/>
      <c r="N1762" s="58"/>
      <c r="O1762" s="61"/>
      <c r="W1762" s="98" t="b">
        <f t="shared" si="27"/>
        <v>0</v>
      </c>
      <c r="Y1762" s="32" t="str">
        <f>IF($W1762,VLOOKUP($B1762,项目阶段与里程碑!$B:$E,3,FALSE),"")</f>
        <v/>
      </c>
      <c r="Z1762" s="32" t="str">
        <f>IF($W1762,VLOOKUP($B1762,项目阶段与里程碑!$B:$E,4,FALSE),"")</f>
        <v/>
      </c>
      <c r="AA1762" t="e">
        <f>VLOOKUP(F1762,内部通讯录!$B:$F,5,FALSE)</f>
        <v>#N/A</v>
      </c>
      <c r="AB1762" t="str">
        <f>IFERROR(VLOOKUP($AA1762,项目参数!$I$14:$J$21,2,FALSE),"")</f>
        <v/>
      </c>
    </row>
    <row r="1763" spans="1:28">
      <c r="A1763" s="8"/>
      <c r="B1763" s="8"/>
      <c r="C1763" s="8"/>
      <c r="D1763" s="8"/>
      <c r="E1763" s="8"/>
      <c r="F1763" s="8"/>
      <c r="G1763" s="8"/>
      <c r="H1763" s="116"/>
      <c r="I1763" s="40"/>
      <c r="J1763" s="120" t="str">
        <f>IF(AND($H1763&gt;0,$I1763&lt;&gt;"",$I1763&gt;40000),IFERROR(WORKDAY.INTL($I1763,INT(($H1763+项目参数!$J$29-1)/项目参数!$J$29)-1,1,项目参数!$B$2:$B$200),WORKDAY($I1763,INT(($H1763+项目参数!$J$29-1)/项目参数!$J$29)-1,1)),"")</f>
        <v/>
      </c>
      <c r="K1763" s="121" t="str">
        <f>IF(AND($L1763&lt;&gt;"",$L1763&gt;40000,$M1763&lt;&gt;"",$M1763&gt;40000),(1+IFERROR(NETWORKDAYS.INTL($L1763,$M1763,1,项目参数!$B$2:$B$200),NETWORKDAYS($L1763,$M1763,1)))*项目参数!$J$29,"")</f>
        <v/>
      </c>
      <c r="L1763" s="40"/>
      <c r="M1763" s="40"/>
      <c r="N1763" s="58"/>
      <c r="O1763" s="61"/>
      <c r="W1763" s="98" t="b">
        <f t="shared" si="27"/>
        <v>0</v>
      </c>
      <c r="Y1763" s="32" t="str">
        <f>IF($W1763,VLOOKUP($B1763,项目阶段与里程碑!$B:$E,3,FALSE),"")</f>
        <v/>
      </c>
      <c r="Z1763" s="32" t="str">
        <f>IF($W1763,VLOOKUP($B1763,项目阶段与里程碑!$B:$E,4,FALSE),"")</f>
        <v/>
      </c>
      <c r="AA1763" t="e">
        <f>VLOOKUP(F1763,内部通讯录!$B:$F,5,FALSE)</f>
        <v>#N/A</v>
      </c>
      <c r="AB1763" t="str">
        <f>IFERROR(VLOOKUP($AA1763,项目参数!$I$14:$J$21,2,FALSE),"")</f>
        <v/>
      </c>
    </row>
    <row r="1764" spans="1:28">
      <c r="A1764" s="8"/>
      <c r="B1764" s="8"/>
      <c r="C1764" s="8"/>
      <c r="D1764" s="8"/>
      <c r="E1764" s="8"/>
      <c r="F1764" s="8"/>
      <c r="G1764" s="8"/>
      <c r="H1764" s="116"/>
      <c r="I1764" s="40"/>
      <c r="J1764" s="120" t="str">
        <f>IF(AND($H1764&gt;0,$I1764&lt;&gt;"",$I1764&gt;40000),IFERROR(WORKDAY.INTL($I1764,INT(($H1764+项目参数!$J$29-1)/项目参数!$J$29)-1,1,项目参数!$B$2:$B$200),WORKDAY($I1764,INT(($H1764+项目参数!$J$29-1)/项目参数!$J$29)-1,1)),"")</f>
        <v/>
      </c>
      <c r="K1764" s="121" t="str">
        <f>IF(AND($L1764&lt;&gt;"",$L1764&gt;40000,$M1764&lt;&gt;"",$M1764&gt;40000),(1+IFERROR(NETWORKDAYS.INTL($L1764,$M1764,1,项目参数!$B$2:$B$200),NETWORKDAYS($L1764,$M1764,1)))*项目参数!$J$29,"")</f>
        <v/>
      </c>
      <c r="L1764" s="40"/>
      <c r="M1764" s="40"/>
      <c r="N1764" s="58"/>
      <c r="O1764" s="61"/>
      <c r="W1764" s="98" t="b">
        <f t="shared" si="27"/>
        <v>0</v>
      </c>
      <c r="Y1764" s="32" t="str">
        <f>IF($W1764,VLOOKUP($B1764,项目阶段与里程碑!$B:$E,3,FALSE),"")</f>
        <v/>
      </c>
      <c r="Z1764" s="32" t="str">
        <f>IF($W1764,VLOOKUP($B1764,项目阶段与里程碑!$B:$E,4,FALSE),"")</f>
        <v/>
      </c>
      <c r="AA1764" t="e">
        <f>VLOOKUP(F1764,内部通讯录!$B:$F,5,FALSE)</f>
        <v>#N/A</v>
      </c>
      <c r="AB1764" t="str">
        <f>IFERROR(VLOOKUP($AA1764,项目参数!$I$14:$J$21,2,FALSE),"")</f>
        <v/>
      </c>
    </row>
    <row r="1765" spans="1:28">
      <c r="A1765" s="8"/>
      <c r="B1765" s="8"/>
      <c r="C1765" s="8"/>
      <c r="D1765" s="8"/>
      <c r="E1765" s="8"/>
      <c r="F1765" s="8"/>
      <c r="G1765" s="8"/>
      <c r="H1765" s="116"/>
      <c r="I1765" s="40"/>
      <c r="J1765" s="120" t="str">
        <f>IF(AND($H1765&gt;0,$I1765&lt;&gt;"",$I1765&gt;40000),IFERROR(WORKDAY.INTL($I1765,INT(($H1765+项目参数!$J$29-1)/项目参数!$J$29)-1,1,项目参数!$B$2:$B$200),WORKDAY($I1765,INT(($H1765+项目参数!$J$29-1)/项目参数!$J$29)-1,1)),"")</f>
        <v/>
      </c>
      <c r="K1765" s="121" t="str">
        <f>IF(AND($L1765&lt;&gt;"",$L1765&gt;40000,$M1765&lt;&gt;"",$M1765&gt;40000),(1+IFERROR(NETWORKDAYS.INTL($L1765,$M1765,1,项目参数!$B$2:$B$200),NETWORKDAYS($L1765,$M1765,1)))*项目参数!$J$29,"")</f>
        <v/>
      </c>
      <c r="L1765" s="40"/>
      <c r="M1765" s="40"/>
      <c r="N1765" s="58"/>
      <c r="O1765" s="61"/>
      <c r="W1765" s="98" t="b">
        <f t="shared" si="27"/>
        <v>0</v>
      </c>
      <c r="Y1765" s="32" t="str">
        <f>IF($W1765,VLOOKUP($B1765,项目阶段与里程碑!$B:$E,3,FALSE),"")</f>
        <v/>
      </c>
      <c r="Z1765" s="32" t="str">
        <f>IF($W1765,VLOOKUP($B1765,项目阶段与里程碑!$B:$E,4,FALSE),"")</f>
        <v/>
      </c>
      <c r="AA1765" t="e">
        <f>VLOOKUP(F1765,内部通讯录!$B:$F,5,FALSE)</f>
        <v>#N/A</v>
      </c>
      <c r="AB1765" t="str">
        <f>IFERROR(VLOOKUP($AA1765,项目参数!$I$14:$J$21,2,FALSE),"")</f>
        <v/>
      </c>
    </row>
    <row r="1766" spans="1:28">
      <c r="A1766" s="8"/>
      <c r="B1766" s="8"/>
      <c r="C1766" s="8"/>
      <c r="D1766" s="8"/>
      <c r="E1766" s="8"/>
      <c r="F1766" s="8"/>
      <c r="G1766" s="8"/>
      <c r="H1766" s="116"/>
      <c r="I1766" s="40"/>
      <c r="J1766" s="120" t="str">
        <f>IF(AND($H1766&gt;0,$I1766&lt;&gt;"",$I1766&gt;40000),IFERROR(WORKDAY.INTL($I1766,INT(($H1766+项目参数!$J$29-1)/项目参数!$J$29)-1,1,项目参数!$B$2:$B$200),WORKDAY($I1766,INT(($H1766+项目参数!$J$29-1)/项目参数!$J$29)-1,1)),"")</f>
        <v/>
      </c>
      <c r="K1766" s="121" t="str">
        <f>IF(AND($L1766&lt;&gt;"",$L1766&gt;40000,$M1766&lt;&gt;"",$M1766&gt;40000),(1+IFERROR(NETWORKDAYS.INTL($L1766,$M1766,1,项目参数!$B$2:$B$200),NETWORKDAYS($L1766,$M1766,1)))*项目参数!$J$29,"")</f>
        <v/>
      </c>
      <c r="L1766" s="40"/>
      <c r="M1766" s="40"/>
      <c r="N1766" s="58"/>
      <c r="O1766" s="61"/>
      <c r="W1766" s="98" t="b">
        <f t="shared" si="27"/>
        <v>0</v>
      </c>
      <c r="Y1766" s="32" t="str">
        <f>IF($W1766,VLOOKUP($B1766,项目阶段与里程碑!$B:$E,3,FALSE),"")</f>
        <v/>
      </c>
      <c r="Z1766" s="32" t="str">
        <f>IF($W1766,VLOOKUP($B1766,项目阶段与里程碑!$B:$E,4,FALSE),"")</f>
        <v/>
      </c>
      <c r="AA1766" t="e">
        <f>VLOOKUP(F1766,内部通讯录!$B:$F,5,FALSE)</f>
        <v>#N/A</v>
      </c>
      <c r="AB1766" t="str">
        <f>IFERROR(VLOOKUP($AA1766,项目参数!$I$14:$J$21,2,FALSE),"")</f>
        <v/>
      </c>
    </row>
    <row r="1767" spans="1:28">
      <c r="A1767" s="8"/>
      <c r="B1767" s="8"/>
      <c r="C1767" s="8"/>
      <c r="D1767" s="8"/>
      <c r="E1767" s="8"/>
      <c r="F1767" s="8"/>
      <c r="G1767" s="8"/>
      <c r="H1767" s="116"/>
      <c r="I1767" s="40"/>
      <c r="J1767" s="120" t="str">
        <f>IF(AND($H1767&gt;0,$I1767&lt;&gt;"",$I1767&gt;40000),IFERROR(WORKDAY.INTL($I1767,INT(($H1767+项目参数!$J$29-1)/项目参数!$J$29)-1,1,项目参数!$B$2:$B$200),WORKDAY($I1767,INT(($H1767+项目参数!$J$29-1)/项目参数!$J$29)-1,1)),"")</f>
        <v/>
      </c>
      <c r="K1767" s="121" t="str">
        <f>IF(AND($L1767&lt;&gt;"",$L1767&gt;40000,$M1767&lt;&gt;"",$M1767&gt;40000),(1+IFERROR(NETWORKDAYS.INTL($L1767,$M1767,1,项目参数!$B$2:$B$200),NETWORKDAYS($L1767,$M1767,1)))*项目参数!$J$29,"")</f>
        <v/>
      </c>
      <c r="L1767" s="40"/>
      <c r="M1767" s="40"/>
      <c r="N1767" s="58"/>
      <c r="O1767" s="61"/>
      <c r="W1767" s="98" t="b">
        <f t="shared" si="27"/>
        <v>0</v>
      </c>
      <c r="Y1767" s="32" t="str">
        <f>IF($W1767,VLOOKUP($B1767,项目阶段与里程碑!$B:$E,3,FALSE),"")</f>
        <v/>
      </c>
      <c r="Z1767" s="32" t="str">
        <f>IF($W1767,VLOOKUP($B1767,项目阶段与里程碑!$B:$E,4,FALSE),"")</f>
        <v/>
      </c>
      <c r="AA1767" t="e">
        <f>VLOOKUP(F1767,内部通讯录!$B:$F,5,FALSE)</f>
        <v>#N/A</v>
      </c>
      <c r="AB1767" t="str">
        <f>IFERROR(VLOOKUP($AA1767,项目参数!$I$14:$J$21,2,FALSE),"")</f>
        <v/>
      </c>
    </row>
    <row r="1768" spans="1:28">
      <c r="A1768" s="8"/>
      <c r="B1768" s="8"/>
      <c r="C1768" s="8"/>
      <c r="D1768" s="8"/>
      <c r="E1768" s="8"/>
      <c r="F1768" s="8"/>
      <c r="G1768" s="8"/>
      <c r="H1768" s="116"/>
      <c r="I1768" s="40"/>
      <c r="J1768" s="120" t="str">
        <f>IF(AND($H1768&gt;0,$I1768&lt;&gt;"",$I1768&gt;40000),IFERROR(WORKDAY.INTL($I1768,INT(($H1768+项目参数!$J$29-1)/项目参数!$J$29)-1,1,项目参数!$B$2:$B$200),WORKDAY($I1768,INT(($H1768+项目参数!$J$29-1)/项目参数!$J$29)-1,1)),"")</f>
        <v/>
      </c>
      <c r="K1768" s="121" t="str">
        <f>IF(AND($L1768&lt;&gt;"",$L1768&gt;40000,$M1768&lt;&gt;"",$M1768&gt;40000),(1+IFERROR(NETWORKDAYS.INTL($L1768,$M1768,1,项目参数!$B$2:$B$200),NETWORKDAYS($L1768,$M1768,1)))*项目参数!$J$29,"")</f>
        <v/>
      </c>
      <c r="L1768" s="40"/>
      <c r="M1768" s="40"/>
      <c r="N1768" s="58"/>
      <c r="O1768" s="61"/>
      <c r="W1768" s="98" t="b">
        <f t="shared" si="27"/>
        <v>0</v>
      </c>
      <c r="Y1768" s="32" t="str">
        <f>IF($W1768,VLOOKUP($B1768,项目阶段与里程碑!$B:$E,3,FALSE),"")</f>
        <v/>
      </c>
      <c r="Z1768" s="32" t="str">
        <f>IF($W1768,VLOOKUP($B1768,项目阶段与里程碑!$B:$E,4,FALSE),"")</f>
        <v/>
      </c>
      <c r="AA1768" t="e">
        <f>VLOOKUP(F1768,内部通讯录!$B:$F,5,FALSE)</f>
        <v>#N/A</v>
      </c>
      <c r="AB1768" t="str">
        <f>IFERROR(VLOOKUP($AA1768,项目参数!$I$14:$J$21,2,FALSE),"")</f>
        <v/>
      </c>
    </row>
    <row r="1769" spans="1:28">
      <c r="A1769" s="8"/>
      <c r="B1769" s="8"/>
      <c r="C1769" s="8"/>
      <c r="D1769" s="8"/>
      <c r="E1769" s="8"/>
      <c r="F1769" s="8"/>
      <c r="G1769" s="8"/>
      <c r="H1769" s="116"/>
      <c r="I1769" s="40"/>
      <c r="J1769" s="120" t="str">
        <f>IF(AND($H1769&gt;0,$I1769&lt;&gt;"",$I1769&gt;40000),IFERROR(WORKDAY.INTL($I1769,INT(($H1769+项目参数!$J$29-1)/项目参数!$J$29)-1,1,项目参数!$B$2:$B$200),WORKDAY($I1769,INT(($H1769+项目参数!$J$29-1)/项目参数!$J$29)-1,1)),"")</f>
        <v/>
      </c>
      <c r="K1769" s="121" t="str">
        <f>IF(AND($L1769&lt;&gt;"",$L1769&gt;40000,$M1769&lt;&gt;"",$M1769&gt;40000),(1+IFERROR(NETWORKDAYS.INTL($L1769,$M1769,1,项目参数!$B$2:$B$200),NETWORKDAYS($L1769,$M1769,1)))*项目参数!$J$29,"")</f>
        <v/>
      </c>
      <c r="L1769" s="40"/>
      <c r="M1769" s="40"/>
      <c r="N1769" s="58"/>
      <c r="O1769" s="61"/>
      <c r="W1769" s="98" t="b">
        <f t="shared" si="27"/>
        <v>0</v>
      </c>
      <c r="Y1769" s="32" t="str">
        <f>IF($W1769,VLOOKUP($B1769,项目阶段与里程碑!$B:$E,3,FALSE),"")</f>
        <v/>
      </c>
      <c r="Z1769" s="32" t="str">
        <f>IF($W1769,VLOOKUP($B1769,项目阶段与里程碑!$B:$E,4,FALSE),"")</f>
        <v/>
      </c>
      <c r="AA1769" t="e">
        <f>VLOOKUP(F1769,内部通讯录!$B:$F,5,FALSE)</f>
        <v>#N/A</v>
      </c>
      <c r="AB1769" t="str">
        <f>IFERROR(VLOOKUP($AA1769,项目参数!$I$14:$J$21,2,FALSE),"")</f>
        <v/>
      </c>
    </row>
    <row r="1770" spans="1:28">
      <c r="A1770" s="8"/>
      <c r="B1770" s="8"/>
      <c r="C1770" s="8"/>
      <c r="D1770" s="8"/>
      <c r="E1770" s="8"/>
      <c r="F1770" s="8"/>
      <c r="G1770" s="8"/>
      <c r="H1770" s="116"/>
      <c r="I1770" s="40"/>
      <c r="J1770" s="120" t="str">
        <f>IF(AND($H1770&gt;0,$I1770&lt;&gt;"",$I1770&gt;40000),IFERROR(WORKDAY.INTL($I1770,INT(($H1770+项目参数!$J$29-1)/项目参数!$J$29)-1,1,项目参数!$B$2:$B$200),WORKDAY($I1770,INT(($H1770+项目参数!$J$29-1)/项目参数!$J$29)-1,1)),"")</f>
        <v/>
      </c>
      <c r="K1770" s="121" t="str">
        <f>IF(AND($L1770&lt;&gt;"",$L1770&gt;40000,$M1770&lt;&gt;"",$M1770&gt;40000),(1+IFERROR(NETWORKDAYS.INTL($L1770,$M1770,1,项目参数!$B$2:$B$200),NETWORKDAYS($L1770,$M1770,1)))*项目参数!$J$29,"")</f>
        <v/>
      </c>
      <c r="L1770" s="40"/>
      <c r="M1770" s="40"/>
      <c r="N1770" s="58"/>
      <c r="O1770" s="61"/>
      <c r="W1770" s="98" t="b">
        <f t="shared" si="27"/>
        <v>0</v>
      </c>
      <c r="Y1770" s="32" t="str">
        <f>IF($W1770,VLOOKUP($B1770,项目阶段与里程碑!$B:$E,3,FALSE),"")</f>
        <v/>
      </c>
      <c r="Z1770" s="32" t="str">
        <f>IF($W1770,VLOOKUP($B1770,项目阶段与里程碑!$B:$E,4,FALSE),"")</f>
        <v/>
      </c>
      <c r="AA1770" t="e">
        <f>VLOOKUP(F1770,内部通讯录!$B:$F,5,FALSE)</f>
        <v>#N/A</v>
      </c>
      <c r="AB1770" t="str">
        <f>IFERROR(VLOOKUP($AA1770,项目参数!$I$14:$J$21,2,FALSE),"")</f>
        <v/>
      </c>
    </row>
    <row r="1771" spans="1:28">
      <c r="A1771" s="8"/>
      <c r="B1771" s="8"/>
      <c r="C1771" s="8"/>
      <c r="D1771" s="8"/>
      <c r="E1771" s="8"/>
      <c r="F1771" s="8"/>
      <c r="G1771" s="8"/>
      <c r="H1771" s="116"/>
      <c r="I1771" s="40"/>
      <c r="J1771" s="120" t="str">
        <f>IF(AND($H1771&gt;0,$I1771&lt;&gt;"",$I1771&gt;40000),IFERROR(WORKDAY.INTL($I1771,INT(($H1771+项目参数!$J$29-1)/项目参数!$J$29)-1,1,项目参数!$B$2:$B$200),WORKDAY($I1771,INT(($H1771+项目参数!$J$29-1)/项目参数!$J$29)-1,1)),"")</f>
        <v/>
      </c>
      <c r="K1771" s="121" t="str">
        <f>IF(AND($L1771&lt;&gt;"",$L1771&gt;40000,$M1771&lt;&gt;"",$M1771&gt;40000),(1+IFERROR(NETWORKDAYS.INTL($L1771,$M1771,1,项目参数!$B$2:$B$200),NETWORKDAYS($L1771,$M1771,1)))*项目参数!$J$29,"")</f>
        <v/>
      </c>
      <c r="L1771" s="40"/>
      <c r="M1771" s="40"/>
      <c r="N1771" s="58"/>
      <c r="O1771" s="61"/>
      <c r="W1771" s="98" t="b">
        <f t="shared" si="27"/>
        <v>0</v>
      </c>
      <c r="Y1771" s="32" t="str">
        <f>IF($W1771,VLOOKUP($B1771,项目阶段与里程碑!$B:$E,3,FALSE),"")</f>
        <v/>
      </c>
      <c r="Z1771" s="32" t="str">
        <f>IF($W1771,VLOOKUP($B1771,项目阶段与里程碑!$B:$E,4,FALSE),"")</f>
        <v/>
      </c>
      <c r="AA1771" t="e">
        <f>VLOOKUP(F1771,内部通讯录!$B:$F,5,FALSE)</f>
        <v>#N/A</v>
      </c>
      <c r="AB1771" t="str">
        <f>IFERROR(VLOOKUP($AA1771,项目参数!$I$14:$J$21,2,FALSE),"")</f>
        <v/>
      </c>
    </row>
    <row r="1772" spans="1:28">
      <c r="A1772" s="8"/>
      <c r="B1772" s="8"/>
      <c r="C1772" s="8"/>
      <c r="D1772" s="8"/>
      <c r="E1772" s="8"/>
      <c r="F1772" s="8"/>
      <c r="G1772" s="8"/>
      <c r="H1772" s="116"/>
      <c r="I1772" s="40"/>
      <c r="J1772" s="120" t="str">
        <f>IF(AND($H1772&gt;0,$I1772&lt;&gt;"",$I1772&gt;40000),IFERROR(WORKDAY.INTL($I1772,INT(($H1772+项目参数!$J$29-1)/项目参数!$J$29)-1,1,项目参数!$B$2:$B$200),WORKDAY($I1772,INT(($H1772+项目参数!$J$29-1)/项目参数!$J$29)-1,1)),"")</f>
        <v/>
      </c>
      <c r="K1772" s="121" t="str">
        <f>IF(AND($L1772&lt;&gt;"",$L1772&gt;40000,$M1772&lt;&gt;"",$M1772&gt;40000),(1+IFERROR(NETWORKDAYS.INTL($L1772,$M1772,1,项目参数!$B$2:$B$200),NETWORKDAYS($L1772,$M1772,1)))*项目参数!$J$29,"")</f>
        <v/>
      </c>
      <c r="L1772" s="40"/>
      <c r="M1772" s="40"/>
      <c r="N1772" s="58"/>
      <c r="O1772" s="61"/>
      <c r="W1772" s="98" t="b">
        <f t="shared" si="27"/>
        <v>0</v>
      </c>
      <c r="Y1772" s="32" t="str">
        <f>IF($W1772,VLOOKUP($B1772,项目阶段与里程碑!$B:$E,3,FALSE),"")</f>
        <v/>
      </c>
      <c r="Z1772" s="32" t="str">
        <f>IF($W1772,VLOOKUP($B1772,项目阶段与里程碑!$B:$E,4,FALSE),"")</f>
        <v/>
      </c>
      <c r="AA1772" t="e">
        <f>VLOOKUP(F1772,内部通讯录!$B:$F,5,FALSE)</f>
        <v>#N/A</v>
      </c>
      <c r="AB1772" t="str">
        <f>IFERROR(VLOOKUP($AA1772,项目参数!$I$14:$J$21,2,FALSE),"")</f>
        <v/>
      </c>
    </row>
    <row r="1773" spans="1:28">
      <c r="A1773" s="8"/>
      <c r="B1773" s="8"/>
      <c r="C1773" s="8"/>
      <c r="D1773" s="8"/>
      <c r="E1773" s="8"/>
      <c r="F1773" s="8"/>
      <c r="G1773" s="8"/>
      <c r="H1773" s="116"/>
      <c r="I1773" s="40"/>
      <c r="J1773" s="120" t="str">
        <f>IF(AND($H1773&gt;0,$I1773&lt;&gt;"",$I1773&gt;40000),IFERROR(WORKDAY.INTL($I1773,INT(($H1773+项目参数!$J$29-1)/项目参数!$J$29)-1,1,项目参数!$B$2:$B$200),WORKDAY($I1773,INT(($H1773+项目参数!$J$29-1)/项目参数!$J$29)-1,1)),"")</f>
        <v/>
      </c>
      <c r="K1773" s="121" t="str">
        <f>IF(AND($L1773&lt;&gt;"",$L1773&gt;40000,$M1773&lt;&gt;"",$M1773&gt;40000),(1+IFERROR(NETWORKDAYS.INTL($L1773,$M1773,1,项目参数!$B$2:$B$200),NETWORKDAYS($L1773,$M1773,1)))*项目参数!$J$29,"")</f>
        <v/>
      </c>
      <c r="L1773" s="40"/>
      <c r="M1773" s="40"/>
      <c r="N1773" s="58"/>
      <c r="O1773" s="61"/>
      <c r="W1773" s="98" t="b">
        <f t="shared" si="27"/>
        <v>0</v>
      </c>
      <c r="Y1773" s="32" t="str">
        <f>IF($W1773,VLOOKUP($B1773,项目阶段与里程碑!$B:$E,3,FALSE),"")</f>
        <v/>
      </c>
      <c r="Z1773" s="32" t="str">
        <f>IF($W1773,VLOOKUP($B1773,项目阶段与里程碑!$B:$E,4,FALSE),"")</f>
        <v/>
      </c>
      <c r="AA1773" t="e">
        <f>VLOOKUP(F1773,内部通讯录!$B:$F,5,FALSE)</f>
        <v>#N/A</v>
      </c>
      <c r="AB1773" t="str">
        <f>IFERROR(VLOOKUP($AA1773,项目参数!$I$14:$J$21,2,FALSE),"")</f>
        <v/>
      </c>
    </row>
    <row r="1774" spans="1:28">
      <c r="A1774" s="8"/>
      <c r="B1774" s="8"/>
      <c r="C1774" s="8"/>
      <c r="D1774" s="8"/>
      <c r="E1774" s="8"/>
      <c r="F1774" s="8"/>
      <c r="G1774" s="8"/>
      <c r="H1774" s="116"/>
      <c r="I1774" s="40"/>
      <c r="J1774" s="120" t="str">
        <f>IF(AND($H1774&gt;0,$I1774&lt;&gt;"",$I1774&gt;40000),IFERROR(WORKDAY.INTL($I1774,INT(($H1774+项目参数!$J$29-1)/项目参数!$J$29)-1,1,项目参数!$B$2:$B$200),WORKDAY($I1774,INT(($H1774+项目参数!$J$29-1)/项目参数!$J$29)-1,1)),"")</f>
        <v/>
      </c>
      <c r="K1774" s="121" t="str">
        <f>IF(AND($L1774&lt;&gt;"",$L1774&gt;40000,$M1774&lt;&gt;"",$M1774&gt;40000),(1+IFERROR(NETWORKDAYS.INTL($L1774,$M1774,1,项目参数!$B$2:$B$200),NETWORKDAYS($L1774,$M1774,1)))*项目参数!$J$29,"")</f>
        <v/>
      </c>
      <c r="L1774" s="40"/>
      <c r="M1774" s="40"/>
      <c r="N1774" s="58"/>
      <c r="O1774" s="61"/>
      <c r="W1774" s="98" t="b">
        <f t="shared" si="27"/>
        <v>0</v>
      </c>
      <c r="Y1774" s="32" t="str">
        <f>IF($W1774,VLOOKUP($B1774,项目阶段与里程碑!$B:$E,3,FALSE),"")</f>
        <v/>
      </c>
      <c r="Z1774" s="32" t="str">
        <f>IF($W1774,VLOOKUP($B1774,项目阶段与里程碑!$B:$E,4,FALSE),"")</f>
        <v/>
      </c>
      <c r="AA1774" t="e">
        <f>VLOOKUP(F1774,内部通讯录!$B:$F,5,FALSE)</f>
        <v>#N/A</v>
      </c>
      <c r="AB1774" t="str">
        <f>IFERROR(VLOOKUP($AA1774,项目参数!$I$14:$J$21,2,FALSE),"")</f>
        <v/>
      </c>
    </row>
    <row r="1775" spans="1:28">
      <c r="A1775" s="8"/>
      <c r="B1775" s="8"/>
      <c r="C1775" s="8"/>
      <c r="D1775" s="8"/>
      <c r="E1775" s="8"/>
      <c r="F1775" s="8"/>
      <c r="G1775" s="8"/>
      <c r="H1775" s="116"/>
      <c r="I1775" s="40"/>
      <c r="J1775" s="120" t="str">
        <f>IF(AND($H1775&gt;0,$I1775&lt;&gt;"",$I1775&gt;40000),IFERROR(WORKDAY.INTL($I1775,INT(($H1775+项目参数!$J$29-1)/项目参数!$J$29)-1,1,项目参数!$B$2:$B$200),WORKDAY($I1775,INT(($H1775+项目参数!$J$29-1)/项目参数!$J$29)-1,1)),"")</f>
        <v/>
      </c>
      <c r="K1775" s="121" t="str">
        <f>IF(AND($L1775&lt;&gt;"",$L1775&gt;40000,$M1775&lt;&gt;"",$M1775&gt;40000),(1+IFERROR(NETWORKDAYS.INTL($L1775,$M1775,1,项目参数!$B$2:$B$200),NETWORKDAYS($L1775,$M1775,1)))*项目参数!$J$29,"")</f>
        <v/>
      </c>
      <c r="L1775" s="40"/>
      <c r="M1775" s="40"/>
      <c r="N1775" s="58"/>
      <c r="O1775" s="61"/>
      <c r="W1775" s="98" t="b">
        <f t="shared" si="27"/>
        <v>0</v>
      </c>
      <c r="Y1775" s="32" t="str">
        <f>IF($W1775,VLOOKUP($B1775,项目阶段与里程碑!$B:$E,3,FALSE),"")</f>
        <v/>
      </c>
      <c r="Z1775" s="32" t="str">
        <f>IF($W1775,VLOOKUP($B1775,项目阶段与里程碑!$B:$E,4,FALSE),"")</f>
        <v/>
      </c>
      <c r="AA1775" t="e">
        <f>VLOOKUP(F1775,内部通讯录!$B:$F,5,FALSE)</f>
        <v>#N/A</v>
      </c>
      <c r="AB1775" t="str">
        <f>IFERROR(VLOOKUP($AA1775,项目参数!$I$14:$J$21,2,FALSE),"")</f>
        <v/>
      </c>
    </row>
    <row r="1776" spans="1:28">
      <c r="A1776" s="8"/>
      <c r="B1776" s="8"/>
      <c r="C1776" s="8"/>
      <c r="D1776" s="8"/>
      <c r="E1776" s="8"/>
      <c r="F1776" s="8"/>
      <c r="G1776" s="8"/>
      <c r="H1776" s="116"/>
      <c r="I1776" s="40"/>
      <c r="J1776" s="120" t="str">
        <f>IF(AND($H1776&gt;0,$I1776&lt;&gt;"",$I1776&gt;40000),IFERROR(WORKDAY.INTL($I1776,INT(($H1776+项目参数!$J$29-1)/项目参数!$J$29)-1,1,项目参数!$B$2:$B$200),WORKDAY($I1776,INT(($H1776+项目参数!$J$29-1)/项目参数!$J$29)-1,1)),"")</f>
        <v/>
      </c>
      <c r="K1776" s="121" t="str">
        <f>IF(AND($L1776&lt;&gt;"",$L1776&gt;40000,$M1776&lt;&gt;"",$M1776&gt;40000),(1+IFERROR(NETWORKDAYS.INTL($L1776,$M1776,1,项目参数!$B$2:$B$200),NETWORKDAYS($L1776,$M1776,1)))*项目参数!$J$29,"")</f>
        <v/>
      </c>
      <c r="L1776" s="40"/>
      <c r="M1776" s="40"/>
      <c r="N1776" s="58"/>
      <c r="O1776" s="61"/>
      <c r="W1776" s="98" t="b">
        <f t="shared" si="27"/>
        <v>0</v>
      </c>
      <c r="Y1776" s="32" t="str">
        <f>IF($W1776,VLOOKUP($B1776,项目阶段与里程碑!$B:$E,3,FALSE),"")</f>
        <v/>
      </c>
      <c r="Z1776" s="32" t="str">
        <f>IF($W1776,VLOOKUP($B1776,项目阶段与里程碑!$B:$E,4,FALSE),"")</f>
        <v/>
      </c>
      <c r="AA1776" t="e">
        <f>VLOOKUP(F1776,内部通讯录!$B:$F,5,FALSE)</f>
        <v>#N/A</v>
      </c>
      <c r="AB1776" t="str">
        <f>IFERROR(VLOOKUP($AA1776,项目参数!$I$14:$J$21,2,FALSE),"")</f>
        <v/>
      </c>
    </row>
    <row r="1777" spans="1:28">
      <c r="A1777" s="8"/>
      <c r="B1777" s="8"/>
      <c r="C1777" s="8"/>
      <c r="D1777" s="8"/>
      <c r="E1777" s="8"/>
      <c r="F1777" s="8"/>
      <c r="G1777" s="8"/>
      <c r="H1777" s="116"/>
      <c r="I1777" s="40"/>
      <c r="J1777" s="120" t="str">
        <f>IF(AND($H1777&gt;0,$I1777&lt;&gt;"",$I1777&gt;40000),IFERROR(WORKDAY.INTL($I1777,INT(($H1777+项目参数!$J$29-1)/项目参数!$J$29)-1,1,项目参数!$B$2:$B$200),WORKDAY($I1777,INT(($H1777+项目参数!$J$29-1)/项目参数!$J$29)-1,1)),"")</f>
        <v/>
      </c>
      <c r="K1777" s="121" t="str">
        <f>IF(AND($L1777&lt;&gt;"",$L1777&gt;40000,$M1777&lt;&gt;"",$M1777&gt;40000),(1+IFERROR(NETWORKDAYS.INTL($L1777,$M1777,1,项目参数!$B$2:$B$200),NETWORKDAYS($L1777,$M1777,1)))*项目参数!$J$29,"")</f>
        <v/>
      </c>
      <c r="L1777" s="40"/>
      <c r="M1777" s="40"/>
      <c r="N1777" s="58"/>
      <c r="O1777" s="61"/>
      <c r="W1777" s="98" t="b">
        <f t="shared" si="27"/>
        <v>0</v>
      </c>
      <c r="Y1777" s="32" t="str">
        <f>IF($W1777,VLOOKUP($B1777,项目阶段与里程碑!$B:$E,3,FALSE),"")</f>
        <v/>
      </c>
      <c r="Z1777" s="32" t="str">
        <f>IF($W1777,VLOOKUP($B1777,项目阶段与里程碑!$B:$E,4,FALSE),"")</f>
        <v/>
      </c>
      <c r="AA1777" t="e">
        <f>VLOOKUP(F1777,内部通讯录!$B:$F,5,FALSE)</f>
        <v>#N/A</v>
      </c>
      <c r="AB1777" t="str">
        <f>IFERROR(VLOOKUP($AA1777,项目参数!$I$14:$J$21,2,FALSE),"")</f>
        <v/>
      </c>
    </row>
    <row r="1778" spans="1:28">
      <c r="A1778" s="8"/>
      <c r="B1778" s="8"/>
      <c r="C1778" s="8"/>
      <c r="D1778" s="8"/>
      <c r="E1778" s="8"/>
      <c r="F1778" s="8"/>
      <c r="G1778" s="8"/>
      <c r="H1778" s="116"/>
      <c r="I1778" s="40"/>
      <c r="J1778" s="120" t="str">
        <f>IF(AND($H1778&gt;0,$I1778&lt;&gt;"",$I1778&gt;40000),IFERROR(WORKDAY.INTL($I1778,INT(($H1778+项目参数!$J$29-1)/项目参数!$J$29)-1,1,项目参数!$B$2:$B$200),WORKDAY($I1778,INT(($H1778+项目参数!$J$29-1)/项目参数!$J$29)-1,1)),"")</f>
        <v/>
      </c>
      <c r="K1778" s="121" t="str">
        <f>IF(AND($L1778&lt;&gt;"",$L1778&gt;40000,$M1778&lt;&gt;"",$M1778&gt;40000),(1+IFERROR(NETWORKDAYS.INTL($L1778,$M1778,1,项目参数!$B$2:$B$200),NETWORKDAYS($L1778,$M1778,1)))*项目参数!$J$29,"")</f>
        <v/>
      </c>
      <c r="L1778" s="40"/>
      <c r="M1778" s="40"/>
      <c r="N1778" s="58"/>
      <c r="O1778" s="61"/>
      <c r="W1778" s="98" t="b">
        <f t="shared" si="27"/>
        <v>0</v>
      </c>
      <c r="Y1778" s="32" t="str">
        <f>IF($W1778,VLOOKUP($B1778,项目阶段与里程碑!$B:$E,3,FALSE),"")</f>
        <v/>
      </c>
      <c r="Z1778" s="32" t="str">
        <f>IF($W1778,VLOOKUP($B1778,项目阶段与里程碑!$B:$E,4,FALSE),"")</f>
        <v/>
      </c>
      <c r="AA1778" t="e">
        <f>VLOOKUP(F1778,内部通讯录!$B:$F,5,FALSE)</f>
        <v>#N/A</v>
      </c>
      <c r="AB1778" t="str">
        <f>IFERROR(VLOOKUP($AA1778,项目参数!$I$14:$J$21,2,FALSE),"")</f>
        <v/>
      </c>
    </row>
    <row r="1779" spans="1:28">
      <c r="A1779" s="8"/>
      <c r="B1779" s="8"/>
      <c r="C1779" s="8"/>
      <c r="D1779" s="8"/>
      <c r="E1779" s="8"/>
      <c r="F1779" s="8"/>
      <c r="G1779" s="8"/>
      <c r="H1779" s="116"/>
      <c r="I1779" s="40"/>
      <c r="J1779" s="120" t="str">
        <f>IF(AND($H1779&gt;0,$I1779&lt;&gt;"",$I1779&gt;40000),IFERROR(WORKDAY.INTL($I1779,INT(($H1779+项目参数!$J$29-1)/项目参数!$J$29)-1,1,项目参数!$B$2:$B$200),WORKDAY($I1779,INT(($H1779+项目参数!$J$29-1)/项目参数!$J$29)-1,1)),"")</f>
        <v/>
      </c>
      <c r="K1779" s="121" t="str">
        <f>IF(AND($L1779&lt;&gt;"",$L1779&gt;40000,$M1779&lt;&gt;"",$M1779&gt;40000),(1+IFERROR(NETWORKDAYS.INTL($L1779,$M1779,1,项目参数!$B$2:$B$200),NETWORKDAYS($L1779,$M1779,1)))*项目参数!$J$29,"")</f>
        <v/>
      </c>
      <c r="L1779" s="40"/>
      <c r="M1779" s="40"/>
      <c r="N1779" s="58"/>
      <c r="O1779" s="61"/>
      <c r="W1779" s="98" t="b">
        <f t="shared" si="27"/>
        <v>0</v>
      </c>
      <c r="Y1779" s="32" t="str">
        <f>IF($W1779,VLOOKUP($B1779,项目阶段与里程碑!$B:$E,3,FALSE),"")</f>
        <v/>
      </c>
      <c r="Z1779" s="32" t="str">
        <f>IF($W1779,VLOOKUP($B1779,项目阶段与里程碑!$B:$E,4,FALSE),"")</f>
        <v/>
      </c>
      <c r="AA1779" t="e">
        <f>VLOOKUP(F1779,内部通讯录!$B:$F,5,FALSE)</f>
        <v>#N/A</v>
      </c>
      <c r="AB1779" t="str">
        <f>IFERROR(VLOOKUP($AA1779,项目参数!$I$14:$J$21,2,FALSE),"")</f>
        <v/>
      </c>
    </row>
    <row r="1780" spans="1:28">
      <c r="A1780" s="8"/>
      <c r="B1780" s="8"/>
      <c r="C1780" s="8"/>
      <c r="D1780" s="8"/>
      <c r="E1780" s="8"/>
      <c r="F1780" s="8"/>
      <c r="G1780" s="8"/>
      <c r="H1780" s="116"/>
      <c r="I1780" s="40"/>
      <c r="J1780" s="120" t="str">
        <f>IF(AND($H1780&gt;0,$I1780&lt;&gt;"",$I1780&gt;40000),IFERROR(WORKDAY.INTL($I1780,INT(($H1780+项目参数!$J$29-1)/项目参数!$J$29)-1,1,项目参数!$B$2:$B$200),WORKDAY($I1780,INT(($H1780+项目参数!$J$29-1)/项目参数!$J$29)-1,1)),"")</f>
        <v/>
      </c>
      <c r="K1780" s="121" t="str">
        <f>IF(AND($L1780&lt;&gt;"",$L1780&gt;40000,$M1780&lt;&gt;"",$M1780&gt;40000),(1+IFERROR(NETWORKDAYS.INTL($L1780,$M1780,1,项目参数!$B$2:$B$200),NETWORKDAYS($L1780,$M1780,1)))*项目参数!$J$29,"")</f>
        <v/>
      </c>
      <c r="L1780" s="40"/>
      <c r="M1780" s="40"/>
      <c r="N1780" s="58"/>
      <c r="O1780" s="61"/>
      <c r="W1780" s="98" t="b">
        <f t="shared" si="27"/>
        <v>0</v>
      </c>
      <c r="Y1780" s="32" t="str">
        <f>IF($W1780,VLOOKUP($B1780,项目阶段与里程碑!$B:$E,3,FALSE),"")</f>
        <v/>
      </c>
      <c r="Z1780" s="32" t="str">
        <f>IF($W1780,VLOOKUP($B1780,项目阶段与里程碑!$B:$E,4,FALSE),"")</f>
        <v/>
      </c>
      <c r="AA1780" t="e">
        <f>VLOOKUP(F1780,内部通讯录!$B:$F,5,FALSE)</f>
        <v>#N/A</v>
      </c>
      <c r="AB1780" t="str">
        <f>IFERROR(VLOOKUP($AA1780,项目参数!$I$14:$J$21,2,FALSE),"")</f>
        <v/>
      </c>
    </row>
    <row r="1781" spans="1:28">
      <c r="A1781" s="8"/>
      <c r="B1781" s="8"/>
      <c r="C1781" s="8"/>
      <c r="D1781" s="8"/>
      <c r="E1781" s="8"/>
      <c r="F1781" s="8"/>
      <c r="G1781" s="8"/>
      <c r="H1781" s="116"/>
      <c r="I1781" s="40"/>
      <c r="J1781" s="120" t="str">
        <f>IF(AND($H1781&gt;0,$I1781&lt;&gt;"",$I1781&gt;40000),IFERROR(WORKDAY.INTL($I1781,INT(($H1781+项目参数!$J$29-1)/项目参数!$J$29)-1,1,项目参数!$B$2:$B$200),WORKDAY($I1781,INT(($H1781+项目参数!$J$29-1)/项目参数!$J$29)-1,1)),"")</f>
        <v/>
      </c>
      <c r="K1781" s="121" t="str">
        <f>IF(AND($L1781&lt;&gt;"",$L1781&gt;40000,$M1781&lt;&gt;"",$M1781&gt;40000),(1+IFERROR(NETWORKDAYS.INTL($L1781,$M1781,1,项目参数!$B$2:$B$200),NETWORKDAYS($L1781,$M1781,1)))*项目参数!$J$29,"")</f>
        <v/>
      </c>
      <c r="L1781" s="40"/>
      <c r="M1781" s="40"/>
      <c r="N1781" s="58"/>
      <c r="O1781" s="61"/>
      <c r="W1781" s="98" t="b">
        <f t="shared" si="27"/>
        <v>0</v>
      </c>
      <c r="Y1781" s="32" t="str">
        <f>IF($W1781,VLOOKUP($B1781,项目阶段与里程碑!$B:$E,3,FALSE),"")</f>
        <v/>
      </c>
      <c r="Z1781" s="32" t="str">
        <f>IF($W1781,VLOOKUP($B1781,项目阶段与里程碑!$B:$E,4,FALSE),"")</f>
        <v/>
      </c>
      <c r="AA1781" t="e">
        <f>VLOOKUP(F1781,内部通讯录!$B:$F,5,FALSE)</f>
        <v>#N/A</v>
      </c>
      <c r="AB1781" t="str">
        <f>IFERROR(VLOOKUP($AA1781,项目参数!$I$14:$J$21,2,FALSE),"")</f>
        <v/>
      </c>
    </row>
    <row r="1782" spans="1:28">
      <c r="A1782" s="8"/>
      <c r="B1782" s="8"/>
      <c r="C1782" s="8"/>
      <c r="D1782" s="8"/>
      <c r="E1782" s="8"/>
      <c r="F1782" s="8"/>
      <c r="G1782" s="8"/>
      <c r="H1782" s="116"/>
      <c r="I1782" s="40"/>
      <c r="J1782" s="120" t="str">
        <f>IF(AND($H1782&gt;0,$I1782&lt;&gt;"",$I1782&gt;40000),IFERROR(WORKDAY.INTL($I1782,INT(($H1782+项目参数!$J$29-1)/项目参数!$J$29)-1,1,项目参数!$B$2:$B$200),WORKDAY($I1782,INT(($H1782+项目参数!$J$29-1)/项目参数!$J$29)-1,1)),"")</f>
        <v/>
      </c>
      <c r="K1782" s="121" t="str">
        <f>IF(AND($L1782&lt;&gt;"",$L1782&gt;40000,$M1782&lt;&gt;"",$M1782&gt;40000),(1+IFERROR(NETWORKDAYS.INTL($L1782,$M1782,1,项目参数!$B$2:$B$200),NETWORKDAYS($L1782,$M1782,1)))*项目参数!$J$29,"")</f>
        <v/>
      </c>
      <c r="L1782" s="40"/>
      <c r="M1782" s="40"/>
      <c r="N1782" s="58"/>
      <c r="O1782" s="61"/>
      <c r="W1782" s="98" t="b">
        <f t="shared" si="27"/>
        <v>0</v>
      </c>
      <c r="Y1782" s="32" t="str">
        <f>IF($W1782,VLOOKUP($B1782,项目阶段与里程碑!$B:$E,3,FALSE),"")</f>
        <v/>
      </c>
      <c r="Z1782" s="32" t="str">
        <f>IF($W1782,VLOOKUP($B1782,项目阶段与里程碑!$B:$E,4,FALSE),"")</f>
        <v/>
      </c>
      <c r="AA1782" t="e">
        <f>VLOOKUP(F1782,内部通讯录!$B:$F,5,FALSE)</f>
        <v>#N/A</v>
      </c>
      <c r="AB1782" t="str">
        <f>IFERROR(VLOOKUP($AA1782,项目参数!$I$14:$J$21,2,FALSE),"")</f>
        <v/>
      </c>
    </row>
    <row r="1783" spans="1:28">
      <c r="A1783" s="8"/>
      <c r="B1783" s="8"/>
      <c r="C1783" s="8"/>
      <c r="D1783" s="8"/>
      <c r="E1783" s="8"/>
      <c r="F1783" s="8"/>
      <c r="G1783" s="8"/>
      <c r="H1783" s="116"/>
      <c r="I1783" s="40"/>
      <c r="J1783" s="120" t="str">
        <f>IF(AND($H1783&gt;0,$I1783&lt;&gt;"",$I1783&gt;40000),IFERROR(WORKDAY.INTL($I1783,INT(($H1783+项目参数!$J$29-1)/项目参数!$J$29)-1,1,项目参数!$B$2:$B$200),WORKDAY($I1783,INT(($H1783+项目参数!$J$29-1)/项目参数!$J$29)-1,1)),"")</f>
        <v/>
      </c>
      <c r="K1783" s="121" t="str">
        <f>IF(AND($L1783&lt;&gt;"",$L1783&gt;40000,$M1783&lt;&gt;"",$M1783&gt;40000),(1+IFERROR(NETWORKDAYS.INTL($L1783,$M1783,1,项目参数!$B$2:$B$200),NETWORKDAYS($L1783,$M1783,1)))*项目参数!$J$29,"")</f>
        <v/>
      </c>
      <c r="L1783" s="40"/>
      <c r="M1783" s="40"/>
      <c r="N1783" s="58"/>
      <c r="O1783" s="61"/>
      <c r="W1783" s="98" t="b">
        <f t="shared" si="27"/>
        <v>0</v>
      </c>
      <c r="Y1783" s="32" t="str">
        <f>IF($W1783,VLOOKUP($B1783,项目阶段与里程碑!$B:$E,3,FALSE),"")</f>
        <v/>
      </c>
      <c r="Z1783" s="32" t="str">
        <f>IF($W1783,VLOOKUP($B1783,项目阶段与里程碑!$B:$E,4,FALSE),"")</f>
        <v/>
      </c>
      <c r="AA1783" t="e">
        <f>VLOOKUP(F1783,内部通讯录!$B:$F,5,FALSE)</f>
        <v>#N/A</v>
      </c>
      <c r="AB1783" t="str">
        <f>IFERROR(VLOOKUP($AA1783,项目参数!$I$14:$J$21,2,FALSE),"")</f>
        <v/>
      </c>
    </row>
    <row r="1784" spans="1:28">
      <c r="A1784" s="8"/>
      <c r="B1784" s="8"/>
      <c r="C1784" s="8"/>
      <c r="D1784" s="8"/>
      <c r="E1784" s="8"/>
      <c r="F1784" s="8"/>
      <c r="G1784" s="8"/>
      <c r="H1784" s="116"/>
      <c r="I1784" s="40"/>
      <c r="J1784" s="120" t="str">
        <f>IF(AND($H1784&gt;0,$I1784&lt;&gt;"",$I1784&gt;40000),IFERROR(WORKDAY.INTL($I1784,INT(($H1784+项目参数!$J$29-1)/项目参数!$J$29)-1,1,项目参数!$B$2:$B$200),WORKDAY($I1784,INT(($H1784+项目参数!$J$29-1)/项目参数!$J$29)-1,1)),"")</f>
        <v/>
      </c>
      <c r="K1784" s="121" t="str">
        <f>IF(AND($L1784&lt;&gt;"",$L1784&gt;40000,$M1784&lt;&gt;"",$M1784&gt;40000),(1+IFERROR(NETWORKDAYS.INTL($L1784,$M1784,1,项目参数!$B$2:$B$200),NETWORKDAYS($L1784,$M1784,1)))*项目参数!$J$29,"")</f>
        <v/>
      </c>
      <c r="L1784" s="40"/>
      <c r="M1784" s="40"/>
      <c r="N1784" s="58"/>
      <c r="O1784" s="61"/>
      <c r="W1784" s="98" t="b">
        <f t="shared" si="27"/>
        <v>0</v>
      </c>
      <c r="Y1784" s="32" t="str">
        <f>IF($W1784,VLOOKUP($B1784,项目阶段与里程碑!$B:$E,3,FALSE),"")</f>
        <v/>
      </c>
      <c r="Z1784" s="32" t="str">
        <f>IF($W1784,VLOOKUP($B1784,项目阶段与里程碑!$B:$E,4,FALSE),"")</f>
        <v/>
      </c>
      <c r="AA1784" t="e">
        <f>VLOOKUP(F1784,内部通讯录!$B:$F,5,FALSE)</f>
        <v>#N/A</v>
      </c>
      <c r="AB1784" t="str">
        <f>IFERROR(VLOOKUP($AA1784,项目参数!$I$14:$J$21,2,FALSE),"")</f>
        <v/>
      </c>
    </row>
    <row r="1785" spans="1:28">
      <c r="A1785" s="8"/>
      <c r="B1785" s="8"/>
      <c r="C1785" s="8"/>
      <c r="D1785" s="8"/>
      <c r="E1785" s="8"/>
      <c r="F1785" s="8"/>
      <c r="G1785" s="8"/>
      <c r="H1785" s="116"/>
      <c r="I1785" s="40"/>
      <c r="J1785" s="120" t="str">
        <f>IF(AND($H1785&gt;0,$I1785&lt;&gt;"",$I1785&gt;40000),IFERROR(WORKDAY.INTL($I1785,INT(($H1785+项目参数!$J$29-1)/项目参数!$J$29)-1,1,项目参数!$B$2:$B$200),WORKDAY($I1785,INT(($H1785+项目参数!$J$29-1)/项目参数!$J$29)-1,1)),"")</f>
        <v/>
      </c>
      <c r="K1785" s="121" t="str">
        <f>IF(AND($L1785&lt;&gt;"",$L1785&gt;40000,$M1785&lt;&gt;"",$M1785&gt;40000),(1+IFERROR(NETWORKDAYS.INTL($L1785,$M1785,1,项目参数!$B$2:$B$200),NETWORKDAYS($L1785,$M1785,1)))*项目参数!$J$29,"")</f>
        <v/>
      </c>
      <c r="L1785" s="40"/>
      <c r="M1785" s="40"/>
      <c r="N1785" s="58"/>
      <c r="O1785" s="61"/>
      <c r="W1785" s="98" t="b">
        <f t="shared" si="27"/>
        <v>0</v>
      </c>
      <c r="Y1785" s="32" t="str">
        <f>IF($W1785,VLOOKUP($B1785,项目阶段与里程碑!$B:$E,3,FALSE),"")</f>
        <v/>
      </c>
      <c r="Z1785" s="32" t="str">
        <f>IF($W1785,VLOOKUP($B1785,项目阶段与里程碑!$B:$E,4,FALSE),"")</f>
        <v/>
      </c>
      <c r="AA1785" t="e">
        <f>VLOOKUP(F1785,内部通讯录!$B:$F,5,FALSE)</f>
        <v>#N/A</v>
      </c>
      <c r="AB1785" t="str">
        <f>IFERROR(VLOOKUP($AA1785,项目参数!$I$14:$J$21,2,FALSE),"")</f>
        <v/>
      </c>
    </row>
    <row r="1786" spans="1:28">
      <c r="A1786" s="8"/>
      <c r="B1786" s="8"/>
      <c r="C1786" s="8"/>
      <c r="D1786" s="8"/>
      <c r="E1786" s="8"/>
      <c r="F1786" s="8"/>
      <c r="G1786" s="8"/>
      <c r="H1786" s="116"/>
      <c r="I1786" s="40"/>
      <c r="J1786" s="120" t="str">
        <f>IF(AND($H1786&gt;0,$I1786&lt;&gt;"",$I1786&gt;40000),IFERROR(WORKDAY.INTL($I1786,INT(($H1786+项目参数!$J$29-1)/项目参数!$J$29)-1,1,项目参数!$B$2:$B$200),WORKDAY($I1786,INT(($H1786+项目参数!$J$29-1)/项目参数!$J$29)-1,1)),"")</f>
        <v/>
      </c>
      <c r="K1786" s="121" t="str">
        <f>IF(AND($L1786&lt;&gt;"",$L1786&gt;40000,$M1786&lt;&gt;"",$M1786&gt;40000),(1+IFERROR(NETWORKDAYS.INTL($L1786,$M1786,1,项目参数!$B$2:$B$200),NETWORKDAYS($L1786,$M1786,1)))*项目参数!$J$29,"")</f>
        <v/>
      </c>
      <c r="L1786" s="40"/>
      <c r="M1786" s="40"/>
      <c r="N1786" s="58"/>
      <c r="O1786" s="61"/>
      <c r="W1786" s="98" t="b">
        <f t="shared" si="27"/>
        <v>0</v>
      </c>
      <c r="Y1786" s="32" t="str">
        <f>IF($W1786,VLOOKUP($B1786,项目阶段与里程碑!$B:$E,3,FALSE),"")</f>
        <v/>
      </c>
      <c r="Z1786" s="32" t="str">
        <f>IF($W1786,VLOOKUP($B1786,项目阶段与里程碑!$B:$E,4,FALSE),"")</f>
        <v/>
      </c>
      <c r="AA1786" t="e">
        <f>VLOOKUP(F1786,内部通讯录!$B:$F,5,FALSE)</f>
        <v>#N/A</v>
      </c>
      <c r="AB1786" t="str">
        <f>IFERROR(VLOOKUP($AA1786,项目参数!$I$14:$J$21,2,FALSE),"")</f>
        <v/>
      </c>
    </row>
    <row r="1787" spans="1:28">
      <c r="A1787" s="8"/>
      <c r="B1787" s="8"/>
      <c r="C1787" s="8"/>
      <c r="D1787" s="8"/>
      <c r="E1787" s="8"/>
      <c r="F1787" s="8"/>
      <c r="G1787" s="8"/>
      <c r="H1787" s="116"/>
      <c r="I1787" s="40"/>
      <c r="J1787" s="120" t="str">
        <f>IF(AND($H1787&gt;0,$I1787&lt;&gt;"",$I1787&gt;40000),IFERROR(WORKDAY.INTL($I1787,INT(($H1787+项目参数!$J$29-1)/项目参数!$J$29)-1,1,项目参数!$B$2:$B$200),WORKDAY($I1787,INT(($H1787+项目参数!$J$29-1)/项目参数!$J$29)-1,1)),"")</f>
        <v/>
      </c>
      <c r="K1787" s="121" t="str">
        <f>IF(AND($L1787&lt;&gt;"",$L1787&gt;40000,$M1787&lt;&gt;"",$M1787&gt;40000),(1+IFERROR(NETWORKDAYS.INTL($L1787,$M1787,1,项目参数!$B$2:$B$200),NETWORKDAYS($L1787,$M1787,1)))*项目参数!$J$29,"")</f>
        <v/>
      </c>
      <c r="L1787" s="40"/>
      <c r="M1787" s="40"/>
      <c r="N1787" s="58"/>
      <c r="O1787" s="61"/>
      <c r="W1787" s="98" t="b">
        <f t="shared" si="27"/>
        <v>0</v>
      </c>
      <c r="Y1787" s="32" t="str">
        <f>IF($W1787,VLOOKUP($B1787,项目阶段与里程碑!$B:$E,3,FALSE),"")</f>
        <v/>
      </c>
      <c r="Z1787" s="32" t="str">
        <f>IF($W1787,VLOOKUP($B1787,项目阶段与里程碑!$B:$E,4,FALSE),"")</f>
        <v/>
      </c>
      <c r="AA1787" t="e">
        <f>VLOOKUP(F1787,内部通讯录!$B:$F,5,FALSE)</f>
        <v>#N/A</v>
      </c>
      <c r="AB1787" t="str">
        <f>IFERROR(VLOOKUP($AA1787,项目参数!$I$14:$J$21,2,FALSE),"")</f>
        <v/>
      </c>
    </row>
    <row r="1788" spans="1:28">
      <c r="A1788" s="8"/>
      <c r="B1788" s="8"/>
      <c r="C1788" s="8"/>
      <c r="D1788" s="8"/>
      <c r="E1788" s="8"/>
      <c r="F1788" s="8"/>
      <c r="G1788" s="8"/>
      <c r="H1788" s="116"/>
      <c r="I1788" s="40"/>
      <c r="J1788" s="120" t="str">
        <f>IF(AND($H1788&gt;0,$I1788&lt;&gt;"",$I1788&gt;40000),IFERROR(WORKDAY.INTL($I1788,INT(($H1788+项目参数!$J$29-1)/项目参数!$J$29)-1,1,项目参数!$B$2:$B$200),WORKDAY($I1788,INT(($H1788+项目参数!$J$29-1)/项目参数!$J$29)-1,1)),"")</f>
        <v/>
      </c>
      <c r="K1788" s="121" t="str">
        <f>IF(AND($L1788&lt;&gt;"",$L1788&gt;40000,$M1788&lt;&gt;"",$M1788&gt;40000),(1+IFERROR(NETWORKDAYS.INTL($L1788,$M1788,1,项目参数!$B$2:$B$200),NETWORKDAYS($L1788,$M1788,1)))*项目参数!$J$29,"")</f>
        <v/>
      </c>
      <c r="L1788" s="40"/>
      <c r="M1788" s="40"/>
      <c r="N1788" s="58"/>
      <c r="O1788" s="61"/>
      <c r="W1788" s="98" t="b">
        <f t="shared" si="27"/>
        <v>0</v>
      </c>
      <c r="Y1788" s="32" t="str">
        <f>IF($W1788,VLOOKUP($B1788,项目阶段与里程碑!$B:$E,3,FALSE),"")</f>
        <v/>
      </c>
      <c r="Z1788" s="32" t="str">
        <f>IF($W1788,VLOOKUP($B1788,项目阶段与里程碑!$B:$E,4,FALSE),"")</f>
        <v/>
      </c>
      <c r="AA1788" t="e">
        <f>VLOOKUP(F1788,内部通讯录!$B:$F,5,FALSE)</f>
        <v>#N/A</v>
      </c>
      <c r="AB1788" t="str">
        <f>IFERROR(VLOOKUP($AA1788,项目参数!$I$14:$J$21,2,FALSE),"")</f>
        <v/>
      </c>
    </row>
    <row r="1789" spans="1:28">
      <c r="A1789" s="8"/>
      <c r="B1789" s="8"/>
      <c r="C1789" s="8"/>
      <c r="D1789" s="8"/>
      <c r="E1789" s="8"/>
      <c r="F1789" s="8"/>
      <c r="G1789" s="8"/>
      <c r="H1789" s="116"/>
      <c r="I1789" s="40"/>
      <c r="J1789" s="120" t="str">
        <f>IF(AND($H1789&gt;0,$I1789&lt;&gt;"",$I1789&gt;40000),IFERROR(WORKDAY.INTL($I1789,INT(($H1789+项目参数!$J$29-1)/项目参数!$J$29)-1,1,项目参数!$B$2:$B$200),WORKDAY($I1789,INT(($H1789+项目参数!$J$29-1)/项目参数!$J$29)-1,1)),"")</f>
        <v/>
      </c>
      <c r="K1789" s="121" t="str">
        <f>IF(AND($L1789&lt;&gt;"",$L1789&gt;40000,$M1789&lt;&gt;"",$M1789&gt;40000),(1+IFERROR(NETWORKDAYS.INTL($L1789,$M1789,1,项目参数!$B$2:$B$200),NETWORKDAYS($L1789,$M1789,1)))*项目参数!$J$29,"")</f>
        <v/>
      </c>
      <c r="L1789" s="40"/>
      <c r="M1789" s="40"/>
      <c r="N1789" s="58"/>
      <c r="O1789" s="61"/>
      <c r="W1789" s="98" t="b">
        <f t="shared" si="27"/>
        <v>0</v>
      </c>
      <c r="Y1789" s="32" t="str">
        <f>IF($W1789,VLOOKUP($B1789,项目阶段与里程碑!$B:$E,3,FALSE),"")</f>
        <v/>
      </c>
      <c r="Z1789" s="32" t="str">
        <f>IF($W1789,VLOOKUP($B1789,项目阶段与里程碑!$B:$E,4,FALSE),"")</f>
        <v/>
      </c>
      <c r="AA1789" t="e">
        <f>VLOOKUP(F1789,内部通讯录!$B:$F,5,FALSE)</f>
        <v>#N/A</v>
      </c>
      <c r="AB1789" t="str">
        <f>IFERROR(VLOOKUP($AA1789,项目参数!$I$14:$J$21,2,FALSE),"")</f>
        <v/>
      </c>
    </row>
    <row r="1790" spans="1:28">
      <c r="A1790" s="8"/>
      <c r="B1790" s="8"/>
      <c r="C1790" s="8"/>
      <c r="D1790" s="8"/>
      <c r="E1790" s="8"/>
      <c r="F1790" s="8"/>
      <c r="G1790" s="8"/>
      <c r="H1790" s="116"/>
      <c r="I1790" s="40"/>
      <c r="J1790" s="120" t="str">
        <f>IF(AND($H1790&gt;0,$I1790&lt;&gt;"",$I1790&gt;40000),IFERROR(WORKDAY.INTL($I1790,INT(($H1790+项目参数!$J$29-1)/项目参数!$J$29)-1,1,项目参数!$B$2:$B$200),WORKDAY($I1790,INT(($H1790+项目参数!$J$29-1)/项目参数!$J$29)-1,1)),"")</f>
        <v/>
      </c>
      <c r="K1790" s="121" t="str">
        <f>IF(AND($L1790&lt;&gt;"",$L1790&gt;40000,$M1790&lt;&gt;"",$M1790&gt;40000),(1+IFERROR(NETWORKDAYS.INTL($L1790,$M1790,1,项目参数!$B$2:$B$200),NETWORKDAYS($L1790,$M1790,1)))*项目参数!$J$29,"")</f>
        <v/>
      </c>
      <c r="L1790" s="40"/>
      <c r="M1790" s="40"/>
      <c r="N1790" s="58"/>
      <c r="O1790" s="61"/>
      <c r="W1790" s="98" t="b">
        <f t="shared" si="27"/>
        <v>0</v>
      </c>
      <c r="Y1790" s="32" t="str">
        <f>IF($W1790,VLOOKUP($B1790,项目阶段与里程碑!$B:$E,3,FALSE),"")</f>
        <v/>
      </c>
      <c r="Z1790" s="32" t="str">
        <f>IF($W1790,VLOOKUP($B1790,项目阶段与里程碑!$B:$E,4,FALSE),"")</f>
        <v/>
      </c>
      <c r="AA1790" t="e">
        <f>VLOOKUP(F1790,内部通讯录!$B:$F,5,FALSE)</f>
        <v>#N/A</v>
      </c>
      <c r="AB1790" t="str">
        <f>IFERROR(VLOOKUP($AA1790,项目参数!$I$14:$J$21,2,FALSE),"")</f>
        <v/>
      </c>
    </row>
    <row r="1791" spans="1:28">
      <c r="A1791" s="8"/>
      <c r="B1791" s="8"/>
      <c r="C1791" s="8"/>
      <c r="D1791" s="8"/>
      <c r="E1791" s="8"/>
      <c r="F1791" s="8"/>
      <c r="G1791" s="8"/>
      <c r="H1791" s="116"/>
      <c r="I1791" s="40"/>
      <c r="J1791" s="120" t="str">
        <f>IF(AND($H1791&gt;0,$I1791&lt;&gt;"",$I1791&gt;40000),IFERROR(WORKDAY.INTL($I1791,INT(($H1791+项目参数!$J$29-1)/项目参数!$J$29)-1,1,项目参数!$B$2:$B$200),WORKDAY($I1791,INT(($H1791+项目参数!$J$29-1)/项目参数!$J$29)-1,1)),"")</f>
        <v/>
      </c>
      <c r="K1791" s="121" t="str">
        <f>IF(AND($L1791&lt;&gt;"",$L1791&gt;40000,$M1791&lt;&gt;"",$M1791&gt;40000),(1+IFERROR(NETWORKDAYS.INTL($L1791,$M1791,1,项目参数!$B$2:$B$200),NETWORKDAYS($L1791,$M1791,1)))*项目参数!$J$29,"")</f>
        <v/>
      </c>
      <c r="L1791" s="40"/>
      <c r="M1791" s="40"/>
      <c r="N1791" s="58"/>
      <c r="O1791" s="61"/>
      <c r="W1791" s="98" t="b">
        <f t="shared" si="27"/>
        <v>0</v>
      </c>
      <c r="Y1791" s="32" t="str">
        <f>IF($W1791,VLOOKUP($B1791,项目阶段与里程碑!$B:$E,3,FALSE),"")</f>
        <v/>
      </c>
      <c r="Z1791" s="32" t="str">
        <f>IF($W1791,VLOOKUP($B1791,项目阶段与里程碑!$B:$E,4,FALSE),"")</f>
        <v/>
      </c>
      <c r="AA1791" t="e">
        <f>VLOOKUP(F1791,内部通讯录!$B:$F,5,FALSE)</f>
        <v>#N/A</v>
      </c>
      <c r="AB1791" t="str">
        <f>IFERROR(VLOOKUP($AA1791,项目参数!$I$14:$J$21,2,FALSE),"")</f>
        <v/>
      </c>
    </row>
    <row r="1792" spans="1:28">
      <c r="A1792" s="8"/>
      <c r="B1792" s="8"/>
      <c r="C1792" s="8"/>
      <c r="D1792" s="8"/>
      <c r="E1792" s="8"/>
      <c r="F1792" s="8"/>
      <c r="G1792" s="8"/>
      <c r="H1792" s="116"/>
      <c r="I1792" s="40"/>
      <c r="J1792" s="120" t="str">
        <f>IF(AND($H1792&gt;0,$I1792&lt;&gt;"",$I1792&gt;40000),IFERROR(WORKDAY.INTL($I1792,INT(($H1792+项目参数!$J$29-1)/项目参数!$J$29)-1,1,项目参数!$B$2:$B$200),WORKDAY($I1792,INT(($H1792+项目参数!$J$29-1)/项目参数!$J$29)-1,1)),"")</f>
        <v/>
      </c>
      <c r="K1792" s="121" t="str">
        <f>IF(AND($L1792&lt;&gt;"",$L1792&gt;40000,$M1792&lt;&gt;"",$M1792&gt;40000),(1+IFERROR(NETWORKDAYS.INTL($L1792,$M1792,1,项目参数!$B$2:$B$200),NETWORKDAYS($L1792,$M1792,1)))*项目参数!$J$29,"")</f>
        <v/>
      </c>
      <c r="L1792" s="40"/>
      <c r="M1792" s="40"/>
      <c r="N1792" s="58"/>
      <c r="O1792" s="61"/>
      <c r="W1792" s="98" t="b">
        <f t="shared" si="27"/>
        <v>0</v>
      </c>
      <c r="Y1792" s="32" t="str">
        <f>IF($W1792,VLOOKUP($B1792,项目阶段与里程碑!$B:$E,3,FALSE),"")</f>
        <v/>
      </c>
      <c r="Z1792" s="32" t="str">
        <f>IF($W1792,VLOOKUP($B1792,项目阶段与里程碑!$B:$E,4,FALSE),"")</f>
        <v/>
      </c>
      <c r="AA1792" t="e">
        <f>VLOOKUP(F1792,内部通讯录!$B:$F,5,FALSE)</f>
        <v>#N/A</v>
      </c>
      <c r="AB1792" t="str">
        <f>IFERROR(VLOOKUP($AA1792,项目参数!$I$14:$J$21,2,FALSE),"")</f>
        <v/>
      </c>
    </row>
    <row r="1793" spans="1:28">
      <c r="A1793" s="8"/>
      <c r="B1793" s="8"/>
      <c r="C1793" s="8"/>
      <c r="D1793" s="8"/>
      <c r="E1793" s="8"/>
      <c r="F1793" s="8"/>
      <c r="G1793" s="8"/>
      <c r="H1793" s="116"/>
      <c r="I1793" s="40"/>
      <c r="J1793" s="120" t="str">
        <f>IF(AND($H1793&gt;0,$I1793&lt;&gt;"",$I1793&gt;40000),IFERROR(WORKDAY.INTL($I1793,INT(($H1793+项目参数!$J$29-1)/项目参数!$J$29)-1,1,项目参数!$B$2:$B$200),WORKDAY($I1793,INT(($H1793+项目参数!$J$29-1)/项目参数!$J$29)-1,1)),"")</f>
        <v/>
      </c>
      <c r="K1793" s="121" t="str">
        <f>IF(AND($L1793&lt;&gt;"",$L1793&gt;40000,$M1793&lt;&gt;"",$M1793&gt;40000),(1+IFERROR(NETWORKDAYS.INTL($L1793,$M1793,1,项目参数!$B$2:$B$200),NETWORKDAYS($L1793,$M1793,1)))*项目参数!$J$29,"")</f>
        <v/>
      </c>
      <c r="L1793" s="40"/>
      <c r="M1793" s="40"/>
      <c r="N1793" s="58"/>
      <c r="O1793" s="61"/>
      <c r="W1793" s="98" t="b">
        <f t="shared" si="27"/>
        <v>0</v>
      </c>
      <c r="Y1793" s="32" t="str">
        <f>IF($W1793,VLOOKUP($B1793,项目阶段与里程碑!$B:$E,3,FALSE),"")</f>
        <v/>
      </c>
      <c r="Z1793" s="32" t="str">
        <f>IF($W1793,VLOOKUP($B1793,项目阶段与里程碑!$B:$E,4,FALSE),"")</f>
        <v/>
      </c>
      <c r="AA1793" t="e">
        <f>VLOOKUP(F1793,内部通讯录!$B:$F,5,FALSE)</f>
        <v>#N/A</v>
      </c>
      <c r="AB1793" t="str">
        <f>IFERROR(VLOOKUP($AA1793,项目参数!$I$14:$J$21,2,FALSE),"")</f>
        <v/>
      </c>
    </row>
    <row r="1794" spans="1:28">
      <c r="A1794" s="8"/>
      <c r="B1794" s="8"/>
      <c r="C1794" s="8"/>
      <c r="D1794" s="8"/>
      <c r="E1794" s="8"/>
      <c r="F1794" s="8"/>
      <c r="G1794" s="8"/>
      <c r="H1794" s="116"/>
      <c r="I1794" s="40"/>
      <c r="J1794" s="120" t="str">
        <f>IF(AND($H1794&gt;0,$I1794&lt;&gt;"",$I1794&gt;40000),IFERROR(WORKDAY.INTL($I1794,INT(($H1794+项目参数!$J$29-1)/项目参数!$J$29)-1,1,项目参数!$B$2:$B$200),WORKDAY($I1794,INT(($H1794+项目参数!$J$29-1)/项目参数!$J$29)-1,1)),"")</f>
        <v/>
      </c>
      <c r="K1794" s="121" t="str">
        <f>IF(AND($L1794&lt;&gt;"",$L1794&gt;40000,$M1794&lt;&gt;"",$M1794&gt;40000),(1+IFERROR(NETWORKDAYS.INTL($L1794,$M1794,1,项目参数!$B$2:$B$200),NETWORKDAYS($L1794,$M1794,1)))*项目参数!$J$29,"")</f>
        <v/>
      </c>
      <c r="L1794" s="40"/>
      <c r="M1794" s="40"/>
      <c r="N1794" s="58"/>
      <c r="O1794" s="61"/>
      <c r="W1794" s="98" t="b">
        <f t="shared" ref="W1794:W1857" si="28">AND(LEN(A1794)&gt;0,LEN(C1794)&gt;3,LEN(F1794)&gt;1,OR(I1794=0,AND(H1794&gt;0,I1794&gt;40000)),OR(L1794=0,L1794&gt;40000))</f>
        <v>0</v>
      </c>
      <c r="Y1794" s="32" t="str">
        <f>IF($W1794,VLOOKUP($B1794,项目阶段与里程碑!$B:$E,3,FALSE),"")</f>
        <v/>
      </c>
      <c r="Z1794" s="32" t="str">
        <f>IF($W1794,VLOOKUP($B1794,项目阶段与里程碑!$B:$E,4,FALSE),"")</f>
        <v/>
      </c>
      <c r="AA1794" t="e">
        <f>VLOOKUP(F1794,内部通讯录!$B:$F,5,FALSE)</f>
        <v>#N/A</v>
      </c>
      <c r="AB1794" t="str">
        <f>IFERROR(VLOOKUP($AA1794,项目参数!$I$14:$J$21,2,FALSE),"")</f>
        <v/>
      </c>
    </row>
    <row r="1795" spans="1:28">
      <c r="A1795" s="8"/>
      <c r="B1795" s="8"/>
      <c r="C1795" s="8"/>
      <c r="D1795" s="8"/>
      <c r="E1795" s="8"/>
      <c r="F1795" s="8"/>
      <c r="G1795" s="8"/>
      <c r="H1795" s="116"/>
      <c r="I1795" s="40"/>
      <c r="J1795" s="120" t="str">
        <f>IF(AND($H1795&gt;0,$I1795&lt;&gt;"",$I1795&gt;40000),IFERROR(WORKDAY.INTL($I1795,INT(($H1795+项目参数!$J$29-1)/项目参数!$J$29)-1,1,项目参数!$B$2:$B$200),WORKDAY($I1795,INT(($H1795+项目参数!$J$29-1)/项目参数!$J$29)-1,1)),"")</f>
        <v/>
      </c>
      <c r="K1795" s="121" t="str">
        <f>IF(AND($L1795&lt;&gt;"",$L1795&gt;40000,$M1795&lt;&gt;"",$M1795&gt;40000),(1+IFERROR(NETWORKDAYS.INTL($L1795,$M1795,1,项目参数!$B$2:$B$200),NETWORKDAYS($L1795,$M1795,1)))*项目参数!$J$29,"")</f>
        <v/>
      </c>
      <c r="L1795" s="40"/>
      <c r="M1795" s="40"/>
      <c r="N1795" s="58"/>
      <c r="O1795" s="61"/>
      <c r="W1795" s="98" t="b">
        <f t="shared" si="28"/>
        <v>0</v>
      </c>
      <c r="Y1795" s="32" t="str">
        <f>IF($W1795,VLOOKUP($B1795,项目阶段与里程碑!$B:$E,3,FALSE),"")</f>
        <v/>
      </c>
      <c r="Z1795" s="32" t="str">
        <f>IF($W1795,VLOOKUP($B1795,项目阶段与里程碑!$B:$E,4,FALSE),"")</f>
        <v/>
      </c>
      <c r="AA1795" t="e">
        <f>VLOOKUP(F1795,内部通讯录!$B:$F,5,FALSE)</f>
        <v>#N/A</v>
      </c>
      <c r="AB1795" t="str">
        <f>IFERROR(VLOOKUP($AA1795,项目参数!$I$14:$J$21,2,FALSE),"")</f>
        <v/>
      </c>
    </row>
    <row r="1796" spans="1:28">
      <c r="A1796" s="8"/>
      <c r="B1796" s="8"/>
      <c r="C1796" s="8"/>
      <c r="D1796" s="8"/>
      <c r="E1796" s="8"/>
      <c r="F1796" s="8"/>
      <c r="G1796" s="8"/>
      <c r="H1796" s="116"/>
      <c r="I1796" s="40"/>
      <c r="J1796" s="120" t="str">
        <f>IF(AND($H1796&gt;0,$I1796&lt;&gt;"",$I1796&gt;40000),IFERROR(WORKDAY.INTL($I1796,INT(($H1796+项目参数!$J$29-1)/项目参数!$J$29)-1,1,项目参数!$B$2:$B$200),WORKDAY($I1796,INT(($H1796+项目参数!$J$29-1)/项目参数!$J$29)-1,1)),"")</f>
        <v/>
      </c>
      <c r="K1796" s="121" t="str">
        <f>IF(AND($L1796&lt;&gt;"",$L1796&gt;40000,$M1796&lt;&gt;"",$M1796&gt;40000),(1+IFERROR(NETWORKDAYS.INTL($L1796,$M1796,1,项目参数!$B$2:$B$200),NETWORKDAYS($L1796,$M1796,1)))*项目参数!$J$29,"")</f>
        <v/>
      </c>
      <c r="L1796" s="40"/>
      <c r="M1796" s="40"/>
      <c r="N1796" s="58"/>
      <c r="O1796" s="61"/>
      <c r="W1796" s="98" t="b">
        <f t="shared" si="28"/>
        <v>0</v>
      </c>
      <c r="Y1796" s="32" t="str">
        <f>IF($W1796,VLOOKUP($B1796,项目阶段与里程碑!$B:$E,3,FALSE),"")</f>
        <v/>
      </c>
      <c r="Z1796" s="32" t="str">
        <f>IF($W1796,VLOOKUP($B1796,项目阶段与里程碑!$B:$E,4,FALSE),"")</f>
        <v/>
      </c>
      <c r="AA1796" t="e">
        <f>VLOOKUP(F1796,内部通讯录!$B:$F,5,FALSE)</f>
        <v>#N/A</v>
      </c>
      <c r="AB1796" t="str">
        <f>IFERROR(VLOOKUP($AA1796,项目参数!$I$14:$J$21,2,FALSE),"")</f>
        <v/>
      </c>
    </row>
    <row r="1797" spans="1:28">
      <c r="A1797" s="8"/>
      <c r="B1797" s="8"/>
      <c r="C1797" s="8"/>
      <c r="D1797" s="8"/>
      <c r="E1797" s="8"/>
      <c r="F1797" s="8"/>
      <c r="G1797" s="8"/>
      <c r="H1797" s="116"/>
      <c r="I1797" s="40"/>
      <c r="J1797" s="120" t="str">
        <f>IF(AND($H1797&gt;0,$I1797&lt;&gt;"",$I1797&gt;40000),IFERROR(WORKDAY.INTL($I1797,INT(($H1797+项目参数!$J$29-1)/项目参数!$J$29)-1,1,项目参数!$B$2:$B$200),WORKDAY($I1797,INT(($H1797+项目参数!$J$29-1)/项目参数!$J$29)-1,1)),"")</f>
        <v/>
      </c>
      <c r="K1797" s="121" t="str">
        <f>IF(AND($L1797&lt;&gt;"",$L1797&gt;40000,$M1797&lt;&gt;"",$M1797&gt;40000),(1+IFERROR(NETWORKDAYS.INTL($L1797,$M1797,1,项目参数!$B$2:$B$200),NETWORKDAYS($L1797,$M1797,1)))*项目参数!$J$29,"")</f>
        <v/>
      </c>
      <c r="L1797" s="40"/>
      <c r="M1797" s="40"/>
      <c r="N1797" s="58"/>
      <c r="O1797" s="61"/>
      <c r="W1797" s="98" t="b">
        <f t="shared" si="28"/>
        <v>0</v>
      </c>
      <c r="Y1797" s="32" t="str">
        <f>IF($W1797,VLOOKUP($B1797,项目阶段与里程碑!$B:$E,3,FALSE),"")</f>
        <v/>
      </c>
      <c r="Z1797" s="32" t="str">
        <f>IF($W1797,VLOOKUP($B1797,项目阶段与里程碑!$B:$E,4,FALSE),"")</f>
        <v/>
      </c>
      <c r="AA1797" t="e">
        <f>VLOOKUP(F1797,内部通讯录!$B:$F,5,FALSE)</f>
        <v>#N/A</v>
      </c>
      <c r="AB1797" t="str">
        <f>IFERROR(VLOOKUP($AA1797,项目参数!$I$14:$J$21,2,FALSE),"")</f>
        <v/>
      </c>
    </row>
    <row r="1798" spans="1:28">
      <c r="A1798" s="8"/>
      <c r="B1798" s="8"/>
      <c r="C1798" s="8"/>
      <c r="D1798" s="8"/>
      <c r="E1798" s="8"/>
      <c r="F1798" s="8"/>
      <c r="G1798" s="8"/>
      <c r="H1798" s="116"/>
      <c r="I1798" s="40"/>
      <c r="J1798" s="120" t="str">
        <f>IF(AND($H1798&gt;0,$I1798&lt;&gt;"",$I1798&gt;40000),IFERROR(WORKDAY.INTL($I1798,INT(($H1798+项目参数!$J$29-1)/项目参数!$J$29)-1,1,项目参数!$B$2:$B$200),WORKDAY($I1798,INT(($H1798+项目参数!$J$29-1)/项目参数!$J$29)-1,1)),"")</f>
        <v/>
      </c>
      <c r="K1798" s="121" t="str">
        <f>IF(AND($L1798&lt;&gt;"",$L1798&gt;40000,$M1798&lt;&gt;"",$M1798&gt;40000),(1+IFERROR(NETWORKDAYS.INTL($L1798,$M1798,1,项目参数!$B$2:$B$200),NETWORKDAYS($L1798,$M1798,1)))*项目参数!$J$29,"")</f>
        <v/>
      </c>
      <c r="L1798" s="40"/>
      <c r="M1798" s="40"/>
      <c r="N1798" s="58"/>
      <c r="O1798" s="61"/>
      <c r="W1798" s="98" t="b">
        <f t="shared" si="28"/>
        <v>0</v>
      </c>
      <c r="Y1798" s="32" t="str">
        <f>IF($W1798,VLOOKUP($B1798,项目阶段与里程碑!$B:$E,3,FALSE),"")</f>
        <v/>
      </c>
      <c r="Z1798" s="32" t="str">
        <f>IF($W1798,VLOOKUP($B1798,项目阶段与里程碑!$B:$E,4,FALSE),"")</f>
        <v/>
      </c>
      <c r="AA1798" t="e">
        <f>VLOOKUP(F1798,内部通讯录!$B:$F,5,FALSE)</f>
        <v>#N/A</v>
      </c>
      <c r="AB1798" t="str">
        <f>IFERROR(VLOOKUP($AA1798,项目参数!$I$14:$J$21,2,FALSE),"")</f>
        <v/>
      </c>
    </row>
    <row r="1799" spans="1:28">
      <c r="A1799" s="8"/>
      <c r="B1799" s="8"/>
      <c r="C1799" s="8"/>
      <c r="D1799" s="8"/>
      <c r="E1799" s="8"/>
      <c r="F1799" s="8"/>
      <c r="G1799" s="8"/>
      <c r="H1799" s="116"/>
      <c r="I1799" s="40"/>
      <c r="J1799" s="120" t="str">
        <f>IF(AND($H1799&gt;0,$I1799&lt;&gt;"",$I1799&gt;40000),IFERROR(WORKDAY.INTL($I1799,INT(($H1799+项目参数!$J$29-1)/项目参数!$J$29)-1,1,项目参数!$B$2:$B$200),WORKDAY($I1799,INT(($H1799+项目参数!$J$29-1)/项目参数!$J$29)-1,1)),"")</f>
        <v/>
      </c>
      <c r="K1799" s="121" t="str">
        <f>IF(AND($L1799&lt;&gt;"",$L1799&gt;40000,$M1799&lt;&gt;"",$M1799&gt;40000),(1+IFERROR(NETWORKDAYS.INTL($L1799,$M1799,1,项目参数!$B$2:$B$200),NETWORKDAYS($L1799,$M1799,1)))*项目参数!$J$29,"")</f>
        <v/>
      </c>
      <c r="L1799" s="40"/>
      <c r="M1799" s="40"/>
      <c r="N1799" s="58"/>
      <c r="O1799" s="61"/>
      <c r="W1799" s="98" t="b">
        <f t="shared" si="28"/>
        <v>0</v>
      </c>
      <c r="Y1799" s="32" t="str">
        <f>IF($W1799,VLOOKUP($B1799,项目阶段与里程碑!$B:$E,3,FALSE),"")</f>
        <v/>
      </c>
      <c r="Z1799" s="32" t="str">
        <f>IF($W1799,VLOOKUP($B1799,项目阶段与里程碑!$B:$E,4,FALSE),"")</f>
        <v/>
      </c>
      <c r="AA1799" t="e">
        <f>VLOOKUP(F1799,内部通讯录!$B:$F,5,FALSE)</f>
        <v>#N/A</v>
      </c>
      <c r="AB1799" t="str">
        <f>IFERROR(VLOOKUP($AA1799,项目参数!$I$14:$J$21,2,FALSE),"")</f>
        <v/>
      </c>
    </row>
    <row r="1800" spans="1:28">
      <c r="A1800" s="8"/>
      <c r="B1800" s="8"/>
      <c r="C1800" s="8"/>
      <c r="D1800" s="8"/>
      <c r="E1800" s="8"/>
      <c r="F1800" s="8"/>
      <c r="G1800" s="8"/>
      <c r="H1800" s="116"/>
      <c r="I1800" s="40"/>
      <c r="J1800" s="120" t="str">
        <f>IF(AND($H1800&gt;0,$I1800&lt;&gt;"",$I1800&gt;40000),IFERROR(WORKDAY.INTL($I1800,INT(($H1800+项目参数!$J$29-1)/项目参数!$J$29)-1,1,项目参数!$B$2:$B$200),WORKDAY($I1800,INT(($H1800+项目参数!$J$29-1)/项目参数!$J$29)-1,1)),"")</f>
        <v/>
      </c>
      <c r="K1800" s="121" t="str">
        <f>IF(AND($L1800&lt;&gt;"",$L1800&gt;40000,$M1800&lt;&gt;"",$M1800&gt;40000),(1+IFERROR(NETWORKDAYS.INTL($L1800,$M1800,1,项目参数!$B$2:$B$200),NETWORKDAYS($L1800,$M1800,1)))*项目参数!$J$29,"")</f>
        <v/>
      </c>
      <c r="L1800" s="40"/>
      <c r="M1800" s="40"/>
      <c r="N1800" s="58"/>
      <c r="O1800" s="61"/>
      <c r="W1800" s="98" t="b">
        <f t="shared" si="28"/>
        <v>0</v>
      </c>
      <c r="Y1800" s="32" t="str">
        <f>IF($W1800,VLOOKUP($B1800,项目阶段与里程碑!$B:$E,3,FALSE),"")</f>
        <v/>
      </c>
      <c r="Z1800" s="32" t="str">
        <f>IF($W1800,VLOOKUP($B1800,项目阶段与里程碑!$B:$E,4,FALSE),"")</f>
        <v/>
      </c>
      <c r="AA1800" t="e">
        <f>VLOOKUP(F1800,内部通讯录!$B:$F,5,FALSE)</f>
        <v>#N/A</v>
      </c>
      <c r="AB1800" t="str">
        <f>IFERROR(VLOOKUP($AA1800,项目参数!$I$14:$J$21,2,FALSE),"")</f>
        <v/>
      </c>
    </row>
    <row r="1801" spans="1:28">
      <c r="A1801" s="8"/>
      <c r="B1801" s="8"/>
      <c r="C1801" s="8"/>
      <c r="D1801" s="8"/>
      <c r="E1801" s="8"/>
      <c r="F1801" s="8"/>
      <c r="G1801" s="8"/>
      <c r="H1801" s="116"/>
      <c r="I1801" s="40"/>
      <c r="J1801" s="120" t="str">
        <f>IF(AND($H1801&gt;0,$I1801&lt;&gt;"",$I1801&gt;40000),IFERROR(WORKDAY.INTL($I1801,INT(($H1801+项目参数!$J$29-1)/项目参数!$J$29)-1,1,项目参数!$B$2:$B$200),WORKDAY($I1801,INT(($H1801+项目参数!$J$29-1)/项目参数!$J$29)-1,1)),"")</f>
        <v/>
      </c>
      <c r="K1801" s="121" t="str">
        <f>IF(AND($L1801&lt;&gt;"",$L1801&gt;40000,$M1801&lt;&gt;"",$M1801&gt;40000),(1+IFERROR(NETWORKDAYS.INTL($L1801,$M1801,1,项目参数!$B$2:$B$200),NETWORKDAYS($L1801,$M1801,1)))*项目参数!$J$29,"")</f>
        <v/>
      </c>
      <c r="L1801" s="40"/>
      <c r="M1801" s="40"/>
      <c r="N1801" s="58"/>
      <c r="O1801" s="61"/>
      <c r="W1801" s="98" t="b">
        <f t="shared" si="28"/>
        <v>0</v>
      </c>
      <c r="Y1801" s="32" t="str">
        <f>IF($W1801,VLOOKUP($B1801,项目阶段与里程碑!$B:$E,3,FALSE),"")</f>
        <v/>
      </c>
      <c r="Z1801" s="32" t="str">
        <f>IF($W1801,VLOOKUP($B1801,项目阶段与里程碑!$B:$E,4,FALSE),"")</f>
        <v/>
      </c>
      <c r="AA1801" t="e">
        <f>VLOOKUP(F1801,内部通讯录!$B:$F,5,FALSE)</f>
        <v>#N/A</v>
      </c>
      <c r="AB1801" t="str">
        <f>IFERROR(VLOOKUP($AA1801,项目参数!$I$14:$J$21,2,FALSE),"")</f>
        <v/>
      </c>
    </row>
    <row r="1802" spans="1:28">
      <c r="A1802" s="8"/>
      <c r="B1802" s="8"/>
      <c r="C1802" s="8"/>
      <c r="D1802" s="8"/>
      <c r="E1802" s="8"/>
      <c r="F1802" s="8"/>
      <c r="G1802" s="8"/>
      <c r="H1802" s="116"/>
      <c r="I1802" s="40"/>
      <c r="J1802" s="120" t="str">
        <f>IF(AND($H1802&gt;0,$I1802&lt;&gt;"",$I1802&gt;40000),IFERROR(WORKDAY.INTL($I1802,INT(($H1802+项目参数!$J$29-1)/项目参数!$J$29)-1,1,项目参数!$B$2:$B$200),WORKDAY($I1802,INT(($H1802+项目参数!$J$29-1)/项目参数!$J$29)-1,1)),"")</f>
        <v/>
      </c>
      <c r="K1802" s="121" t="str">
        <f>IF(AND($L1802&lt;&gt;"",$L1802&gt;40000,$M1802&lt;&gt;"",$M1802&gt;40000),(1+IFERROR(NETWORKDAYS.INTL($L1802,$M1802,1,项目参数!$B$2:$B$200),NETWORKDAYS($L1802,$M1802,1)))*项目参数!$J$29,"")</f>
        <v/>
      </c>
      <c r="L1802" s="40"/>
      <c r="M1802" s="40"/>
      <c r="N1802" s="58"/>
      <c r="O1802" s="61"/>
      <c r="W1802" s="98" t="b">
        <f t="shared" si="28"/>
        <v>0</v>
      </c>
      <c r="Y1802" s="32" t="str">
        <f>IF($W1802,VLOOKUP($B1802,项目阶段与里程碑!$B:$E,3,FALSE),"")</f>
        <v/>
      </c>
      <c r="Z1802" s="32" t="str">
        <f>IF($W1802,VLOOKUP($B1802,项目阶段与里程碑!$B:$E,4,FALSE),"")</f>
        <v/>
      </c>
      <c r="AA1802" t="e">
        <f>VLOOKUP(F1802,内部通讯录!$B:$F,5,FALSE)</f>
        <v>#N/A</v>
      </c>
      <c r="AB1802" t="str">
        <f>IFERROR(VLOOKUP($AA1802,项目参数!$I$14:$J$21,2,FALSE),"")</f>
        <v/>
      </c>
    </row>
    <row r="1803" spans="1:28">
      <c r="A1803" s="8"/>
      <c r="B1803" s="8"/>
      <c r="C1803" s="8"/>
      <c r="D1803" s="8"/>
      <c r="E1803" s="8"/>
      <c r="F1803" s="8"/>
      <c r="G1803" s="8"/>
      <c r="H1803" s="116"/>
      <c r="I1803" s="40"/>
      <c r="J1803" s="120" t="str">
        <f>IF(AND($H1803&gt;0,$I1803&lt;&gt;"",$I1803&gt;40000),IFERROR(WORKDAY.INTL($I1803,INT(($H1803+项目参数!$J$29-1)/项目参数!$J$29)-1,1,项目参数!$B$2:$B$200),WORKDAY($I1803,INT(($H1803+项目参数!$J$29-1)/项目参数!$J$29)-1,1)),"")</f>
        <v/>
      </c>
      <c r="K1803" s="121" t="str">
        <f>IF(AND($L1803&lt;&gt;"",$L1803&gt;40000,$M1803&lt;&gt;"",$M1803&gt;40000),(1+IFERROR(NETWORKDAYS.INTL($L1803,$M1803,1,项目参数!$B$2:$B$200),NETWORKDAYS($L1803,$M1803,1)))*项目参数!$J$29,"")</f>
        <v/>
      </c>
      <c r="L1803" s="40"/>
      <c r="M1803" s="40"/>
      <c r="N1803" s="58"/>
      <c r="O1803" s="61"/>
      <c r="W1803" s="98" t="b">
        <f t="shared" si="28"/>
        <v>0</v>
      </c>
      <c r="Y1803" s="32" t="str">
        <f>IF($W1803,VLOOKUP($B1803,项目阶段与里程碑!$B:$E,3,FALSE),"")</f>
        <v/>
      </c>
      <c r="Z1803" s="32" t="str">
        <f>IF($W1803,VLOOKUP($B1803,项目阶段与里程碑!$B:$E,4,FALSE),"")</f>
        <v/>
      </c>
      <c r="AA1803" t="e">
        <f>VLOOKUP(F1803,内部通讯录!$B:$F,5,FALSE)</f>
        <v>#N/A</v>
      </c>
      <c r="AB1803" t="str">
        <f>IFERROR(VLOOKUP($AA1803,项目参数!$I$14:$J$21,2,FALSE),"")</f>
        <v/>
      </c>
    </row>
    <row r="1804" spans="1:28">
      <c r="A1804" s="8"/>
      <c r="B1804" s="8"/>
      <c r="C1804" s="8"/>
      <c r="D1804" s="8"/>
      <c r="E1804" s="8"/>
      <c r="F1804" s="8"/>
      <c r="G1804" s="8"/>
      <c r="H1804" s="116"/>
      <c r="I1804" s="40"/>
      <c r="J1804" s="120" t="str">
        <f>IF(AND($H1804&gt;0,$I1804&lt;&gt;"",$I1804&gt;40000),IFERROR(WORKDAY.INTL($I1804,INT(($H1804+项目参数!$J$29-1)/项目参数!$J$29)-1,1,项目参数!$B$2:$B$200),WORKDAY($I1804,INT(($H1804+项目参数!$J$29-1)/项目参数!$J$29)-1,1)),"")</f>
        <v/>
      </c>
      <c r="K1804" s="121" t="str">
        <f>IF(AND($L1804&lt;&gt;"",$L1804&gt;40000,$M1804&lt;&gt;"",$M1804&gt;40000),(1+IFERROR(NETWORKDAYS.INTL($L1804,$M1804,1,项目参数!$B$2:$B$200),NETWORKDAYS($L1804,$M1804,1)))*项目参数!$J$29,"")</f>
        <v/>
      </c>
      <c r="L1804" s="40"/>
      <c r="M1804" s="40"/>
      <c r="N1804" s="58"/>
      <c r="O1804" s="61"/>
      <c r="W1804" s="98" t="b">
        <f t="shared" si="28"/>
        <v>0</v>
      </c>
      <c r="Y1804" s="32" t="str">
        <f>IF($W1804,VLOOKUP($B1804,项目阶段与里程碑!$B:$E,3,FALSE),"")</f>
        <v/>
      </c>
      <c r="Z1804" s="32" t="str">
        <f>IF($W1804,VLOOKUP($B1804,项目阶段与里程碑!$B:$E,4,FALSE),"")</f>
        <v/>
      </c>
      <c r="AA1804" t="e">
        <f>VLOOKUP(F1804,内部通讯录!$B:$F,5,FALSE)</f>
        <v>#N/A</v>
      </c>
      <c r="AB1804" t="str">
        <f>IFERROR(VLOOKUP($AA1804,项目参数!$I$14:$J$21,2,FALSE),"")</f>
        <v/>
      </c>
    </row>
    <row r="1805" spans="1:28">
      <c r="A1805" s="8"/>
      <c r="B1805" s="8"/>
      <c r="C1805" s="8"/>
      <c r="D1805" s="8"/>
      <c r="E1805" s="8"/>
      <c r="F1805" s="8"/>
      <c r="G1805" s="8"/>
      <c r="H1805" s="116"/>
      <c r="I1805" s="40"/>
      <c r="J1805" s="120" t="str">
        <f>IF(AND($H1805&gt;0,$I1805&lt;&gt;"",$I1805&gt;40000),IFERROR(WORKDAY.INTL($I1805,INT(($H1805+项目参数!$J$29-1)/项目参数!$J$29)-1,1,项目参数!$B$2:$B$200),WORKDAY($I1805,INT(($H1805+项目参数!$J$29-1)/项目参数!$J$29)-1,1)),"")</f>
        <v/>
      </c>
      <c r="K1805" s="121" t="str">
        <f>IF(AND($L1805&lt;&gt;"",$L1805&gt;40000,$M1805&lt;&gt;"",$M1805&gt;40000),(1+IFERROR(NETWORKDAYS.INTL($L1805,$M1805,1,项目参数!$B$2:$B$200),NETWORKDAYS($L1805,$M1805,1)))*项目参数!$J$29,"")</f>
        <v/>
      </c>
      <c r="L1805" s="40"/>
      <c r="M1805" s="40"/>
      <c r="N1805" s="58"/>
      <c r="O1805" s="61"/>
      <c r="W1805" s="98" t="b">
        <f t="shared" si="28"/>
        <v>0</v>
      </c>
      <c r="Y1805" s="32" t="str">
        <f>IF($W1805,VLOOKUP($B1805,项目阶段与里程碑!$B:$E,3,FALSE),"")</f>
        <v/>
      </c>
      <c r="Z1805" s="32" t="str">
        <f>IF($W1805,VLOOKUP($B1805,项目阶段与里程碑!$B:$E,4,FALSE),"")</f>
        <v/>
      </c>
      <c r="AA1805" t="e">
        <f>VLOOKUP(F1805,内部通讯录!$B:$F,5,FALSE)</f>
        <v>#N/A</v>
      </c>
      <c r="AB1805" t="str">
        <f>IFERROR(VLOOKUP($AA1805,项目参数!$I$14:$J$21,2,FALSE),"")</f>
        <v/>
      </c>
    </row>
    <row r="1806" spans="1:28">
      <c r="A1806" s="8"/>
      <c r="B1806" s="8"/>
      <c r="C1806" s="8"/>
      <c r="D1806" s="8"/>
      <c r="E1806" s="8"/>
      <c r="F1806" s="8"/>
      <c r="G1806" s="8"/>
      <c r="H1806" s="116"/>
      <c r="I1806" s="40"/>
      <c r="J1806" s="120" t="str">
        <f>IF(AND($H1806&gt;0,$I1806&lt;&gt;"",$I1806&gt;40000),IFERROR(WORKDAY.INTL($I1806,INT(($H1806+项目参数!$J$29-1)/项目参数!$J$29)-1,1,项目参数!$B$2:$B$200),WORKDAY($I1806,INT(($H1806+项目参数!$J$29-1)/项目参数!$J$29)-1,1)),"")</f>
        <v/>
      </c>
      <c r="K1806" s="121" t="str">
        <f>IF(AND($L1806&lt;&gt;"",$L1806&gt;40000,$M1806&lt;&gt;"",$M1806&gt;40000),(1+IFERROR(NETWORKDAYS.INTL($L1806,$M1806,1,项目参数!$B$2:$B$200),NETWORKDAYS($L1806,$M1806,1)))*项目参数!$J$29,"")</f>
        <v/>
      </c>
      <c r="L1806" s="40"/>
      <c r="M1806" s="40"/>
      <c r="N1806" s="58"/>
      <c r="O1806" s="61"/>
      <c r="W1806" s="98" t="b">
        <f t="shared" si="28"/>
        <v>0</v>
      </c>
      <c r="Y1806" s="32" t="str">
        <f>IF($W1806,VLOOKUP($B1806,项目阶段与里程碑!$B:$E,3,FALSE),"")</f>
        <v/>
      </c>
      <c r="Z1806" s="32" t="str">
        <f>IF($W1806,VLOOKUP($B1806,项目阶段与里程碑!$B:$E,4,FALSE),"")</f>
        <v/>
      </c>
      <c r="AA1806" t="e">
        <f>VLOOKUP(F1806,内部通讯录!$B:$F,5,FALSE)</f>
        <v>#N/A</v>
      </c>
      <c r="AB1806" t="str">
        <f>IFERROR(VLOOKUP($AA1806,项目参数!$I$14:$J$21,2,FALSE),"")</f>
        <v/>
      </c>
    </row>
    <row r="1807" spans="1:28">
      <c r="A1807" s="8"/>
      <c r="B1807" s="8"/>
      <c r="C1807" s="8"/>
      <c r="D1807" s="8"/>
      <c r="E1807" s="8"/>
      <c r="F1807" s="8"/>
      <c r="G1807" s="8"/>
      <c r="H1807" s="116"/>
      <c r="I1807" s="40"/>
      <c r="J1807" s="120" t="str">
        <f>IF(AND($H1807&gt;0,$I1807&lt;&gt;"",$I1807&gt;40000),IFERROR(WORKDAY.INTL($I1807,INT(($H1807+项目参数!$J$29-1)/项目参数!$J$29)-1,1,项目参数!$B$2:$B$200),WORKDAY($I1807,INT(($H1807+项目参数!$J$29-1)/项目参数!$J$29)-1,1)),"")</f>
        <v/>
      </c>
      <c r="K1807" s="121" t="str">
        <f>IF(AND($L1807&lt;&gt;"",$L1807&gt;40000,$M1807&lt;&gt;"",$M1807&gt;40000),(1+IFERROR(NETWORKDAYS.INTL($L1807,$M1807,1,项目参数!$B$2:$B$200),NETWORKDAYS($L1807,$M1807,1)))*项目参数!$J$29,"")</f>
        <v/>
      </c>
      <c r="L1807" s="40"/>
      <c r="M1807" s="40"/>
      <c r="N1807" s="58"/>
      <c r="O1807" s="61"/>
      <c r="W1807" s="98" t="b">
        <f t="shared" si="28"/>
        <v>0</v>
      </c>
      <c r="Y1807" s="32" t="str">
        <f>IF($W1807,VLOOKUP($B1807,项目阶段与里程碑!$B:$E,3,FALSE),"")</f>
        <v/>
      </c>
      <c r="Z1807" s="32" t="str">
        <f>IF($W1807,VLOOKUP($B1807,项目阶段与里程碑!$B:$E,4,FALSE),"")</f>
        <v/>
      </c>
      <c r="AA1807" t="e">
        <f>VLOOKUP(F1807,内部通讯录!$B:$F,5,FALSE)</f>
        <v>#N/A</v>
      </c>
      <c r="AB1807" t="str">
        <f>IFERROR(VLOOKUP($AA1807,项目参数!$I$14:$J$21,2,FALSE),"")</f>
        <v/>
      </c>
    </row>
    <row r="1808" spans="1:28">
      <c r="A1808" s="8"/>
      <c r="B1808" s="8"/>
      <c r="C1808" s="8"/>
      <c r="D1808" s="8"/>
      <c r="E1808" s="8"/>
      <c r="F1808" s="8"/>
      <c r="G1808" s="8"/>
      <c r="H1808" s="116"/>
      <c r="I1808" s="40"/>
      <c r="J1808" s="120" t="str">
        <f>IF(AND($H1808&gt;0,$I1808&lt;&gt;"",$I1808&gt;40000),IFERROR(WORKDAY.INTL($I1808,INT(($H1808+项目参数!$J$29-1)/项目参数!$J$29)-1,1,项目参数!$B$2:$B$200),WORKDAY($I1808,INT(($H1808+项目参数!$J$29-1)/项目参数!$J$29)-1,1)),"")</f>
        <v/>
      </c>
      <c r="K1808" s="121" t="str">
        <f>IF(AND($L1808&lt;&gt;"",$L1808&gt;40000,$M1808&lt;&gt;"",$M1808&gt;40000),(1+IFERROR(NETWORKDAYS.INTL($L1808,$M1808,1,项目参数!$B$2:$B$200),NETWORKDAYS($L1808,$M1808,1)))*项目参数!$J$29,"")</f>
        <v/>
      </c>
      <c r="L1808" s="40"/>
      <c r="M1808" s="40"/>
      <c r="N1808" s="58"/>
      <c r="O1808" s="61"/>
      <c r="W1808" s="98" t="b">
        <f t="shared" si="28"/>
        <v>0</v>
      </c>
      <c r="Y1808" s="32" t="str">
        <f>IF($W1808,VLOOKUP($B1808,项目阶段与里程碑!$B:$E,3,FALSE),"")</f>
        <v/>
      </c>
      <c r="Z1808" s="32" t="str">
        <f>IF($W1808,VLOOKUP($B1808,项目阶段与里程碑!$B:$E,4,FALSE),"")</f>
        <v/>
      </c>
      <c r="AA1808" t="e">
        <f>VLOOKUP(F1808,内部通讯录!$B:$F,5,FALSE)</f>
        <v>#N/A</v>
      </c>
      <c r="AB1808" t="str">
        <f>IFERROR(VLOOKUP($AA1808,项目参数!$I$14:$J$21,2,FALSE),"")</f>
        <v/>
      </c>
    </row>
    <row r="1809" spans="1:28">
      <c r="A1809" s="8"/>
      <c r="B1809" s="8"/>
      <c r="C1809" s="8"/>
      <c r="D1809" s="8"/>
      <c r="E1809" s="8"/>
      <c r="F1809" s="8"/>
      <c r="G1809" s="8"/>
      <c r="H1809" s="116"/>
      <c r="I1809" s="40"/>
      <c r="J1809" s="120" t="str">
        <f>IF(AND($H1809&gt;0,$I1809&lt;&gt;"",$I1809&gt;40000),IFERROR(WORKDAY.INTL($I1809,INT(($H1809+项目参数!$J$29-1)/项目参数!$J$29)-1,1,项目参数!$B$2:$B$200),WORKDAY($I1809,INT(($H1809+项目参数!$J$29-1)/项目参数!$J$29)-1,1)),"")</f>
        <v/>
      </c>
      <c r="K1809" s="121" t="str">
        <f>IF(AND($L1809&lt;&gt;"",$L1809&gt;40000,$M1809&lt;&gt;"",$M1809&gt;40000),(1+IFERROR(NETWORKDAYS.INTL($L1809,$M1809,1,项目参数!$B$2:$B$200),NETWORKDAYS($L1809,$M1809,1)))*项目参数!$J$29,"")</f>
        <v/>
      </c>
      <c r="L1809" s="40"/>
      <c r="M1809" s="40"/>
      <c r="N1809" s="58"/>
      <c r="O1809" s="61"/>
      <c r="W1809" s="98" t="b">
        <f t="shared" si="28"/>
        <v>0</v>
      </c>
      <c r="Y1809" s="32" t="str">
        <f>IF($W1809,VLOOKUP($B1809,项目阶段与里程碑!$B:$E,3,FALSE),"")</f>
        <v/>
      </c>
      <c r="Z1809" s="32" t="str">
        <f>IF($W1809,VLOOKUP($B1809,项目阶段与里程碑!$B:$E,4,FALSE),"")</f>
        <v/>
      </c>
      <c r="AA1809" t="e">
        <f>VLOOKUP(F1809,内部通讯录!$B:$F,5,FALSE)</f>
        <v>#N/A</v>
      </c>
      <c r="AB1809" t="str">
        <f>IFERROR(VLOOKUP($AA1809,项目参数!$I$14:$J$21,2,FALSE),"")</f>
        <v/>
      </c>
    </row>
    <row r="1810" spans="1:28">
      <c r="A1810" s="8"/>
      <c r="B1810" s="8"/>
      <c r="C1810" s="8"/>
      <c r="D1810" s="8"/>
      <c r="E1810" s="8"/>
      <c r="F1810" s="8"/>
      <c r="G1810" s="8"/>
      <c r="H1810" s="116"/>
      <c r="I1810" s="40"/>
      <c r="J1810" s="120" t="str">
        <f>IF(AND($H1810&gt;0,$I1810&lt;&gt;"",$I1810&gt;40000),IFERROR(WORKDAY.INTL($I1810,INT(($H1810+项目参数!$J$29-1)/项目参数!$J$29)-1,1,项目参数!$B$2:$B$200),WORKDAY($I1810,INT(($H1810+项目参数!$J$29-1)/项目参数!$J$29)-1,1)),"")</f>
        <v/>
      </c>
      <c r="K1810" s="121" t="str">
        <f>IF(AND($L1810&lt;&gt;"",$L1810&gt;40000,$M1810&lt;&gt;"",$M1810&gt;40000),(1+IFERROR(NETWORKDAYS.INTL($L1810,$M1810,1,项目参数!$B$2:$B$200),NETWORKDAYS($L1810,$M1810,1)))*项目参数!$J$29,"")</f>
        <v/>
      </c>
      <c r="L1810" s="40"/>
      <c r="M1810" s="40"/>
      <c r="N1810" s="58"/>
      <c r="O1810" s="61"/>
      <c r="W1810" s="98" t="b">
        <f t="shared" si="28"/>
        <v>0</v>
      </c>
      <c r="Y1810" s="32" t="str">
        <f>IF($W1810,VLOOKUP($B1810,项目阶段与里程碑!$B:$E,3,FALSE),"")</f>
        <v/>
      </c>
      <c r="Z1810" s="32" t="str">
        <f>IF($W1810,VLOOKUP($B1810,项目阶段与里程碑!$B:$E,4,FALSE),"")</f>
        <v/>
      </c>
      <c r="AA1810" t="e">
        <f>VLOOKUP(F1810,内部通讯录!$B:$F,5,FALSE)</f>
        <v>#N/A</v>
      </c>
      <c r="AB1810" t="str">
        <f>IFERROR(VLOOKUP($AA1810,项目参数!$I$14:$J$21,2,FALSE),"")</f>
        <v/>
      </c>
    </row>
    <row r="1811" spans="1:28">
      <c r="A1811" s="8"/>
      <c r="B1811" s="8"/>
      <c r="C1811" s="8"/>
      <c r="D1811" s="8"/>
      <c r="E1811" s="8"/>
      <c r="F1811" s="8"/>
      <c r="G1811" s="8"/>
      <c r="H1811" s="116"/>
      <c r="I1811" s="40"/>
      <c r="J1811" s="120" t="str">
        <f>IF(AND($H1811&gt;0,$I1811&lt;&gt;"",$I1811&gt;40000),IFERROR(WORKDAY.INTL($I1811,INT(($H1811+项目参数!$J$29-1)/项目参数!$J$29)-1,1,项目参数!$B$2:$B$200),WORKDAY($I1811,INT(($H1811+项目参数!$J$29-1)/项目参数!$J$29)-1,1)),"")</f>
        <v/>
      </c>
      <c r="K1811" s="121" t="str">
        <f>IF(AND($L1811&lt;&gt;"",$L1811&gt;40000,$M1811&lt;&gt;"",$M1811&gt;40000),(1+IFERROR(NETWORKDAYS.INTL($L1811,$M1811,1,项目参数!$B$2:$B$200),NETWORKDAYS($L1811,$M1811,1)))*项目参数!$J$29,"")</f>
        <v/>
      </c>
      <c r="L1811" s="40"/>
      <c r="M1811" s="40"/>
      <c r="N1811" s="58"/>
      <c r="O1811" s="61"/>
      <c r="W1811" s="98" t="b">
        <f t="shared" si="28"/>
        <v>0</v>
      </c>
      <c r="Y1811" s="32" t="str">
        <f>IF($W1811,VLOOKUP($B1811,项目阶段与里程碑!$B:$E,3,FALSE),"")</f>
        <v/>
      </c>
      <c r="Z1811" s="32" t="str">
        <f>IF($W1811,VLOOKUP($B1811,项目阶段与里程碑!$B:$E,4,FALSE),"")</f>
        <v/>
      </c>
      <c r="AA1811" t="e">
        <f>VLOOKUP(F1811,内部通讯录!$B:$F,5,FALSE)</f>
        <v>#N/A</v>
      </c>
      <c r="AB1811" t="str">
        <f>IFERROR(VLOOKUP($AA1811,项目参数!$I$14:$J$21,2,FALSE),"")</f>
        <v/>
      </c>
    </row>
    <row r="1812" spans="1:28">
      <c r="A1812" s="8"/>
      <c r="B1812" s="8"/>
      <c r="C1812" s="8"/>
      <c r="D1812" s="8"/>
      <c r="E1812" s="8"/>
      <c r="F1812" s="8"/>
      <c r="G1812" s="8"/>
      <c r="H1812" s="116"/>
      <c r="I1812" s="40"/>
      <c r="J1812" s="120" t="str">
        <f>IF(AND($H1812&gt;0,$I1812&lt;&gt;"",$I1812&gt;40000),IFERROR(WORKDAY.INTL($I1812,INT(($H1812+项目参数!$J$29-1)/项目参数!$J$29)-1,1,项目参数!$B$2:$B$200),WORKDAY($I1812,INT(($H1812+项目参数!$J$29-1)/项目参数!$J$29)-1,1)),"")</f>
        <v/>
      </c>
      <c r="K1812" s="121" t="str">
        <f>IF(AND($L1812&lt;&gt;"",$L1812&gt;40000,$M1812&lt;&gt;"",$M1812&gt;40000),(1+IFERROR(NETWORKDAYS.INTL($L1812,$M1812,1,项目参数!$B$2:$B$200),NETWORKDAYS($L1812,$M1812,1)))*项目参数!$J$29,"")</f>
        <v/>
      </c>
      <c r="L1812" s="40"/>
      <c r="M1812" s="40"/>
      <c r="N1812" s="58"/>
      <c r="O1812" s="61"/>
      <c r="W1812" s="98" t="b">
        <f t="shared" si="28"/>
        <v>0</v>
      </c>
      <c r="Y1812" s="32" t="str">
        <f>IF($W1812,VLOOKUP($B1812,项目阶段与里程碑!$B:$E,3,FALSE),"")</f>
        <v/>
      </c>
      <c r="Z1812" s="32" t="str">
        <f>IF($W1812,VLOOKUP($B1812,项目阶段与里程碑!$B:$E,4,FALSE),"")</f>
        <v/>
      </c>
      <c r="AA1812" t="e">
        <f>VLOOKUP(F1812,内部通讯录!$B:$F,5,FALSE)</f>
        <v>#N/A</v>
      </c>
      <c r="AB1812" t="str">
        <f>IFERROR(VLOOKUP($AA1812,项目参数!$I$14:$J$21,2,FALSE),"")</f>
        <v/>
      </c>
    </row>
    <row r="1813" spans="1:28">
      <c r="A1813" s="8"/>
      <c r="B1813" s="8"/>
      <c r="C1813" s="8"/>
      <c r="D1813" s="8"/>
      <c r="E1813" s="8"/>
      <c r="F1813" s="8"/>
      <c r="G1813" s="8"/>
      <c r="H1813" s="116"/>
      <c r="I1813" s="40"/>
      <c r="J1813" s="120" t="str">
        <f>IF(AND($H1813&gt;0,$I1813&lt;&gt;"",$I1813&gt;40000),IFERROR(WORKDAY.INTL($I1813,INT(($H1813+项目参数!$J$29-1)/项目参数!$J$29)-1,1,项目参数!$B$2:$B$200),WORKDAY($I1813,INT(($H1813+项目参数!$J$29-1)/项目参数!$J$29)-1,1)),"")</f>
        <v/>
      </c>
      <c r="K1813" s="121" t="str">
        <f>IF(AND($L1813&lt;&gt;"",$L1813&gt;40000,$M1813&lt;&gt;"",$M1813&gt;40000),(1+IFERROR(NETWORKDAYS.INTL($L1813,$M1813,1,项目参数!$B$2:$B$200),NETWORKDAYS($L1813,$M1813,1)))*项目参数!$J$29,"")</f>
        <v/>
      </c>
      <c r="L1813" s="40"/>
      <c r="M1813" s="40"/>
      <c r="N1813" s="58"/>
      <c r="O1813" s="61"/>
      <c r="W1813" s="98" t="b">
        <f t="shared" si="28"/>
        <v>0</v>
      </c>
      <c r="Y1813" s="32" t="str">
        <f>IF($W1813,VLOOKUP($B1813,项目阶段与里程碑!$B:$E,3,FALSE),"")</f>
        <v/>
      </c>
      <c r="Z1813" s="32" t="str">
        <f>IF($W1813,VLOOKUP($B1813,项目阶段与里程碑!$B:$E,4,FALSE),"")</f>
        <v/>
      </c>
      <c r="AA1813" t="e">
        <f>VLOOKUP(F1813,内部通讯录!$B:$F,5,FALSE)</f>
        <v>#N/A</v>
      </c>
      <c r="AB1813" t="str">
        <f>IFERROR(VLOOKUP($AA1813,项目参数!$I$14:$J$21,2,FALSE),"")</f>
        <v/>
      </c>
    </row>
    <row r="1814" spans="1:28">
      <c r="A1814" s="8"/>
      <c r="B1814" s="8"/>
      <c r="C1814" s="8"/>
      <c r="D1814" s="8"/>
      <c r="E1814" s="8"/>
      <c r="F1814" s="8"/>
      <c r="G1814" s="8"/>
      <c r="H1814" s="116"/>
      <c r="I1814" s="40"/>
      <c r="J1814" s="120" t="str">
        <f>IF(AND($H1814&gt;0,$I1814&lt;&gt;"",$I1814&gt;40000),IFERROR(WORKDAY.INTL($I1814,INT(($H1814+项目参数!$J$29-1)/项目参数!$J$29)-1,1,项目参数!$B$2:$B$200),WORKDAY($I1814,INT(($H1814+项目参数!$J$29-1)/项目参数!$J$29)-1,1)),"")</f>
        <v/>
      </c>
      <c r="K1814" s="121" t="str">
        <f>IF(AND($L1814&lt;&gt;"",$L1814&gt;40000,$M1814&lt;&gt;"",$M1814&gt;40000),(1+IFERROR(NETWORKDAYS.INTL($L1814,$M1814,1,项目参数!$B$2:$B$200),NETWORKDAYS($L1814,$M1814,1)))*项目参数!$J$29,"")</f>
        <v/>
      </c>
      <c r="L1814" s="40"/>
      <c r="M1814" s="40"/>
      <c r="N1814" s="58"/>
      <c r="O1814" s="61"/>
      <c r="W1814" s="98" t="b">
        <f t="shared" si="28"/>
        <v>0</v>
      </c>
      <c r="Y1814" s="32" t="str">
        <f>IF($W1814,VLOOKUP($B1814,项目阶段与里程碑!$B:$E,3,FALSE),"")</f>
        <v/>
      </c>
      <c r="Z1814" s="32" t="str">
        <f>IF($W1814,VLOOKUP($B1814,项目阶段与里程碑!$B:$E,4,FALSE),"")</f>
        <v/>
      </c>
      <c r="AA1814" t="e">
        <f>VLOOKUP(F1814,内部通讯录!$B:$F,5,FALSE)</f>
        <v>#N/A</v>
      </c>
      <c r="AB1814" t="str">
        <f>IFERROR(VLOOKUP($AA1814,项目参数!$I$14:$J$21,2,FALSE),"")</f>
        <v/>
      </c>
    </row>
    <row r="1815" spans="1:28">
      <c r="A1815" s="8"/>
      <c r="B1815" s="8"/>
      <c r="C1815" s="8"/>
      <c r="D1815" s="8"/>
      <c r="E1815" s="8"/>
      <c r="F1815" s="8"/>
      <c r="G1815" s="8"/>
      <c r="H1815" s="116"/>
      <c r="I1815" s="40"/>
      <c r="J1815" s="120" t="str">
        <f>IF(AND($H1815&gt;0,$I1815&lt;&gt;"",$I1815&gt;40000),IFERROR(WORKDAY.INTL($I1815,INT(($H1815+项目参数!$J$29-1)/项目参数!$J$29)-1,1,项目参数!$B$2:$B$200),WORKDAY($I1815,INT(($H1815+项目参数!$J$29-1)/项目参数!$J$29)-1,1)),"")</f>
        <v/>
      </c>
      <c r="K1815" s="121" t="str">
        <f>IF(AND($L1815&lt;&gt;"",$L1815&gt;40000,$M1815&lt;&gt;"",$M1815&gt;40000),(1+IFERROR(NETWORKDAYS.INTL($L1815,$M1815,1,项目参数!$B$2:$B$200),NETWORKDAYS($L1815,$M1815,1)))*项目参数!$J$29,"")</f>
        <v/>
      </c>
      <c r="L1815" s="40"/>
      <c r="M1815" s="40"/>
      <c r="N1815" s="58"/>
      <c r="O1815" s="61"/>
      <c r="W1815" s="98" t="b">
        <f t="shared" si="28"/>
        <v>0</v>
      </c>
      <c r="Y1815" s="32" t="str">
        <f>IF($W1815,VLOOKUP($B1815,项目阶段与里程碑!$B:$E,3,FALSE),"")</f>
        <v/>
      </c>
      <c r="Z1815" s="32" t="str">
        <f>IF($W1815,VLOOKUP($B1815,项目阶段与里程碑!$B:$E,4,FALSE),"")</f>
        <v/>
      </c>
      <c r="AA1815" t="e">
        <f>VLOOKUP(F1815,内部通讯录!$B:$F,5,FALSE)</f>
        <v>#N/A</v>
      </c>
      <c r="AB1815" t="str">
        <f>IFERROR(VLOOKUP($AA1815,项目参数!$I$14:$J$21,2,FALSE),"")</f>
        <v/>
      </c>
    </row>
    <row r="1816" spans="1:28">
      <c r="A1816" s="8"/>
      <c r="B1816" s="8"/>
      <c r="C1816" s="8"/>
      <c r="D1816" s="8"/>
      <c r="E1816" s="8"/>
      <c r="F1816" s="8"/>
      <c r="G1816" s="8"/>
      <c r="H1816" s="116"/>
      <c r="I1816" s="40"/>
      <c r="J1816" s="120" t="str">
        <f>IF(AND($H1816&gt;0,$I1816&lt;&gt;"",$I1816&gt;40000),IFERROR(WORKDAY.INTL($I1816,INT(($H1816+项目参数!$J$29-1)/项目参数!$J$29)-1,1,项目参数!$B$2:$B$200),WORKDAY($I1816,INT(($H1816+项目参数!$J$29-1)/项目参数!$J$29)-1,1)),"")</f>
        <v/>
      </c>
      <c r="K1816" s="121" t="str">
        <f>IF(AND($L1816&lt;&gt;"",$L1816&gt;40000,$M1816&lt;&gt;"",$M1816&gt;40000),(1+IFERROR(NETWORKDAYS.INTL($L1816,$M1816,1,项目参数!$B$2:$B$200),NETWORKDAYS($L1816,$M1816,1)))*项目参数!$J$29,"")</f>
        <v/>
      </c>
      <c r="L1816" s="40"/>
      <c r="M1816" s="40"/>
      <c r="N1816" s="58"/>
      <c r="O1816" s="61"/>
      <c r="W1816" s="98" t="b">
        <f t="shared" si="28"/>
        <v>0</v>
      </c>
      <c r="Y1816" s="32" t="str">
        <f>IF($W1816,VLOOKUP($B1816,项目阶段与里程碑!$B:$E,3,FALSE),"")</f>
        <v/>
      </c>
      <c r="Z1816" s="32" t="str">
        <f>IF($W1816,VLOOKUP($B1816,项目阶段与里程碑!$B:$E,4,FALSE),"")</f>
        <v/>
      </c>
      <c r="AA1816" t="e">
        <f>VLOOKUP(F1816,内部通讯录!$B:$F,5,FALSE)</f>
        <v>#N/A</v>
      </c>
      <c r="AB1816" t="str">
        <f>IFERROR(VLOOKUP($AA1816,项目参数!$I$14:$J$21,2,FALSE),"")</f>
        <v/>
      </c>
    </row>
    <row r="1817" spans="1:28">
      <c r="A1817" s="8"/>
      <c r="B1817" s="8"/>
      <c r="C1817" s="8"/>
      <c r="D1817" s="8"/>
      <c r="E1817" s="8"/>
      <c r="F1817" s="8"/>
      <c r="G1817" s="8"/>
      <c r="H1817" s="116"/>
      <c r="I1817" s="40"/>
      <c r="J1817" s="120" t="str">
        <f>IF(AND($H1817&gt;0,$I1817&lt;&gt;"",$I1817&gt;40000),IFERROR(WORKDAY.INTL($I1817,INT(($H1817+项目参数!$J$29-1)/项目参数!$J$29)-1,1,项目参数!$B$2:$B$200),WORKDAY($I1817,INT(($H1817+项目参数!$J$29-1)/项目参数!$J$29)-1,1)),"")</f>
        <v/>
      </c>
      <c r="K1817" s="121" t="str">
        <f>IF(AND($L1817&lt;&gt;"",$L1817&gt;40000,$M1817&lt;&gt;"",$M1817&gt;40000),(1+IFERROR(NETWORKDAYS.INTL($L1817,$M1817,1,项目参数!$B$2:$B$200),NETWORKDAYS($L1817,$M1817,1)))*项目参数!$J$29,"")</f>
        <v/>
      </c>
      <c r="L1817" s="40"/>
      <c r="M1817" s="40"/>
      <c r="N1817" s="58"/>
      <c r="O1817" s="61"/>
      <c r="W1817" s="98" t="b">
        <f t="shared" si="28"/>
        <v>0</v>
      </c>
      <c r="Y1817" s="32" t="str">
        <f>IF($W1817,VLOOKUP($B1817,项目阶段与里程碑!$B:$E,3,FALSE),"")</f>
        <v/>
      </c>
      <c r="Z1817" s="32" t="str">
        <f>IF($W1817,VLOOKUP($B1817,项目阶段与里程碑!$B:$E,4,FALSE),"")</f>
        <v/>
      </c>
      <c r="AA1817" t="e">
        <f>VLOOKUP(F1817,内部通讯录!$B:$F,5,FALSE)</f>
        <v>#N/A</v>
      </c>
      <c r="AB1817" t="str">
        <f>IFERROR(VLOOKUP($AA1817,项目参数!$I$14:$J$21,2,FALSE),"")</f>
        <v/>
      </c>
    </row>
    <row r="1818" spans="1:28">
      <c r="A1818" s="8"/>
      <c r="B1818" s="8"/>
      <c r="C1818" s="8"/>
      <c r="D1818" s="8"/>
      <c r="E1818" s="8"/>
      <c r="F1818" s="8"/>
      <c r="G1818" s="8"/>
      <c r="H1818" s="116"/>
      <c r="I1818" s="40"/>
      <c r="J1818" s="120" t="str">
        <f>IF(AND($H1818&gt;0,$I1818&lt;&gt;"",$I1818&gt;40000),IFERROR(WORKDAY.INTL($I1818,INT(($H1818+项目参数!$J$29-1)/项目参数!$J$29)-1,1,项目参数!$B$2:$B$200),WORKDAY($I1818,INT(($H1818+项目参数!$J$29-1)/项目参数!$J$29)-1,1)),"")</f>
        <v/>
      </c>
      <c r="K1818" s="121" t="str">
        <f>IF(AND($L1818&lt;&gt;"",$L1818&gt;40000,$M1818&lt;&gt;"",$M1818&gt;40000),(1+IFERROR(NETWORKDAYS.INTL($L1818,$M1818,1,项目参数!$B$2:$B$200),NETWORKDAYS($L1818,$M1818,1)))*项目参数!$J$29,"")</f>
        <v/>
      </c>
      <c r="L1818" s="40"/>
      <c r="M1818" s="40"/>
      <c r="N1818" s="58"/>
      <c r="O1818" s="61"/>
      <c r="W1818" s="98" t="b">
        <f t="shared" si="28"/>
        <v>0</v>
      </c>
      <c r="Y1818" s="32" t="str">
        <f>IF($W1818,VLOOKUP($B1818,项目阶段与里程碑!$B:$E,3,FALSE),"")</f>
        <v/>
      </c>
      <c r="Z1818" s="32" t="str">
        <f>IF($W1818,VLOOKUP($B1818,项目阶段与里程碑!$B:$E,4,FALSE),"")</f>
        <v/>
      </c>
      <c r="AA1818" t="e">
        <f>VLOOKUP(F1818,内部通讯录!$B:$F,5,FALSE)</f>
        <v>#N/A</v>
      </c>
      <c r="AB1818" t="str">
        <f>IFERROR(VLOOKUP($AA1818,项目参数!$I$14:$J$21,2,FALSE),"")</f>
        <v/>
      </c>
    </row>
    <row r="1819" spans="1:28">
      <c r="A1819" s="8"/>
      <c r="B1819" s="8"/>
      <c r="C1819" s="8"/>
      <c r="D1819" s="8"/>
      <c r="E1819" s="8"/>
      <c r="F1819" s="8"/>
      <c r="G1819" s="8"/>
      <c r="H1819" s="116"/>
      <c r="I1819" s="40"/>
      <c r="J1819" s="120" t="str">
        <f>IF(AND($H1819&gt;0,$I1819&lt;&gt;"",$I1819&gt;40000),IFERROR(WORKDAY.INTL($I1819,INT(($H1819+项目参数!$J$29-1)/项目参数!$J$29)-1,1,项目参数!$B$2:$B$200),WORKDAY($I1819,INT(($H1819+项目参数!$J$29-1)/项目参数!$J$29)-1,1)),"")</f>
        <v/>
      </c>
      <c r="K1819" s="121" t="str">
        <f>IF(AND($L1819&lt;&gt;"",$L1819&gt;40000,$M1819&lt;&gt;"",$M1819&gt;40000),(1+IFERROR(NETWORKDAYS.INTL($L1819,$M1819,1,项目参数!$B$2:$B$200),NETWORKDAYS($L1819,$M1819,1)))*项目参数!$J$29,"")</f>
        <v/>
      </c>
      <c r="L1819" s="40"/>
      <c r="M1819" s="40"/>
      <c r="N1819" s="58"/>
      <c r="O1819" s="61"/>
      <c r="W1819" s="98" t="b">
        <f t="shared" si="28"/>
        <v>0</v>
      </c>
      <c r="Y1819" s="32" t="str">
        <f>IF($W1819,VLOOKUP($B1819,项目阶段与里程碑!$B:$E,3,FALSE),"")</f>
        <v/>
      </c>
      <c r="Z1819" s="32" t="str">
        <f>IF($W1819,VLOOKUP($B1819,项目阶段与里程碑!$B:$E,4,FALSE),"")</f>
        <v/>
      </c>
      <c r="AA1819" t="e">
        <f>VLOOKUP(F1819,内部通讯录!$B:$F,5,FALSE)</f>
        <v>#N/A</v>
      </c>
      <c r="AB1819" t="str">
        <f>IFERROR(VLOOKUP($AA1819,项目参数!$I$14:$J$21,2,FALSE),"")</f>
        <v/>
      </c>
    </row>
    <row r="1820" spans="1:28">
      <c r="A1820" s="8"/>
      <c r="B1820" s="8"/>
      <c r="C1820" s="8"/>
      <c r="D1820" s="8"/>
      <c r="E1820" s="8"/>
      <c r="F1820" s="8"/>
      <c r="G1820" s="8"/>
      <c r="H1820" s="116"/>
      <c r="I1820" s="40"/>
      <c r="J1820" s="120" t="str">
        <f>IF(AND($H1820&gt;0,$I1820&lt;&gt;"",$I1820&gt;40000),IFERROR(WORKDAY.INTL($I1820,INT(($H1820+项目参数!$J$29-1)/项目参数!$J$29)-1,1,项目参数!$B$2:$B$200),WORKDAY($I1820,INT(($H1820+项目参数!$J$29-1)/项目参数!$J$29)-1,1)),"")</f>
        <v/>
      </c>
      <c r="K1820" s="121" t="str">
        <f>IF(AND($L1820&lt;&gt;"",$L1820&gt;40000,$M1820&lt;&gt;"",$M1820&gt;40000),(1+IFERROR(NETWORKDAYS.INTL($L1820,$M1820,1,项目参数!$B$2:$B$200),NETWORKDAYS($L1820,$M1820,1)))*项目参数!$J$29,"")</f>
        <v/>
      </c>
      <c r="L1820" s="40"/>
      <c r="M1820" s="40"/>
      <c r="N1820" s="58"/>
      <c r="O1820" s="61"/>
      <c r="W1820" s="98" t="b">
        <f t="shared" si="28"/>
        <v>0</v>
      </c>
      <c r="Y1820" s="32" t="str">
        <f>IF($W1820,VLOOKUP($B1820,项目阶段与里程碑!$B:$E,3,FALSE),"")</f>
        <v/>
      </c>
      <c r="Z1820" s="32" t="str">
        <f>IF($W1820,VLOOKUP($B1820,项目阶段与里程碑!$B:$E,4,FALSE),"")</f>
        <v/>
      </c>
      <c r="AA1820" t="e">
        <f>VLOOKUP(F1820,内部通讯录!$B:$F,5,FALSE)</f>
        <v>#N/A</v>
      </c>
      <c r="AB1820" t="str">
        <f>IFERROR(VLOOKUP($AA1820,项目参数!$I$14:$J$21,2,FALSE),"")</f>
        <v/>
      </c>
    </row>
    <row r="1821" spans="1:28">
      <c r="A1821" s="8"/>
      <c r="B1821" s="8"/>
      <c r="C1821" s="8"/>
      <c r="D1821" s="8"/>
      <c r="E1821" s="8"/>
      <c r="F1821" s="8"/>
      <c r="G1821" s="8"/>
      <c r="H1821" s="116"/>
      <c r="I1821" s="40"/>
      <c r="J1821" s="120" t="str">
        <f>IF(AND($H1821&gt;0,$I1821&lt;&gt;"",$I1821&gt;40000),IFERROR(WORKDAY.INTL($I1821,INT(($H1821+项目参数!$J$29-1)/项目参数!$J$29)-1,1,项目参数!$B$2:$B$200),WORKDAY($I1821,INT(($H1821+项目参数!$J$29-1)/项目参数!$J$29)-1,1)),"")</f>
        <v/>
      </c>
      <c r="K1821" s="121" t="str">
        <f>IF(AND($L1821&lt;&gt;"",$L1821&gt;40000,$M1821&lt;&gt;"",$M1821&gt;40000),(1+IFERROR(NETWORKDAYS.INTL($L1821,$M1821,1,项目参数!$B$2:$B$200),NETWORKDAYS($L1821,$M1821,1)))*项目参数!$J$29,"")</f>
        <v/>
      </c>
      <c r="L1821" s="40"/>
      <c r="M1821" s="40"/>
      <c r="N1821" s="58"/>
      <c r="O1821" s="61"/>
      <c r="W1821" s="98" t="b">
        <f t="shared" si="28"/>
        <v>0</v>
      </c>
      <c r="Y1821" s="32" t="str">
        <f>IF($W1821,VLOOKUP($B1821,项目阶段与里程碑!$B:$E,3,FALSE),"")</f>
        <v/>
      </c>
      <c r="Z1821" s="32" t="str">
        <f>IF($W1821,VLOOKUP($B1821,项目阶段与里程碑!$B:$E,4,FALSE),"")</f>
        <v/>
      </c>
      <c r="AA1821" t="e">
        <f>VLOOKUP(F1821,内部通讯录!$B:$F,5,FALSE)</f>
        <v>#N/A</v>
      </c>
      <c r="AB1821" t="str">
        <f>IFERROR(VLOOKUP($AA1821,项目参数!$I$14:$J$21,2,FALSE),"")</f>
        <v/>
      </c>
    </row>
    <row r="1822" spans="1:28">
      <c r="A1822" s="8"/>
      <c r="B1822" s="8"/>
      <c r="C1822" s="8"/>
      <c r="D1822" s="8"/>
      <c r="E1822" s="8"/>
      <c r="F1822" s="8"/>
      <c r="G1822" s="8"/>
      <c r="H1822" s="116"/>
      <c r="I1822" s="40"/>
      <c r="J1822" s="120" t="str">
        <f>IF(AND($H1822&gt;0,$I1822&lt;&gt;"",$I1822&gt;40000),IFERROR(WORKDAY.INTL($I1822,INT(($H1822+项目参数!$J$29-1)/项目参数!$J$29)-1,1,项目参数!$B$2:$B$200),WORKDAY($I1822,INT(($H1822+项目参数!$J$29-1)/项目参数!$J$29)-1,1)),"")</f>
        <v/>
      </c>
      <c r="K1822" s="121" t="str">
        <f>IF(AND($L1822&lt;&gt;"",$L1822&gt;40000,$M1822&lt;&gt;"",$M1822&gt;40000),(1+IFERROR(NETWORKDAYS.INTL($L1822,$M1822,1,项目参数!$B$2:$B$200),NETWORKDAYS($L1822,$M1822,1)))*项目参数!$J$29,"")</f>
        <v/>
      </c>
      <c r="L1822" s="40"/>
      <c r="M1822" s="40"/>
      <c r="N1822" s="58"/>
      <c r="O1822" s="61"/>
      <c r="W1822" s="98" t="b">
        <f t="shared" si="28"/>
        <v>0</v>
      </c>
      <c r="Y1822" s="32" t="str">
        <f>IF($W1822,VLOOKUP($B1822,项目阶段与里程碑!$B:$E,3,FALSE),"")</f>
        <v/>
      </c>
      <c r="Z1822" s="32" t="str">
        <f>IF($W1822,VLOOKUP($B1822,项目阶段与里程碑!$B:$E,4,FALSE),"")</f>
        <v/>
      </c>
      <c r="AA1822" t="e">
        <f>VLOOKUP(F1822,内部通讯录!$B:$F,5,FALSE)</f>
        <v>#N/A</v>
      </c>
      <c r="AB1822" t="str">
        <f>IFERROR(VLOOKUP($AA1822,项目参数!$I$14:$J$21,2,FALSE),"")</f>
        <v/>
      </c>
    </row>
    <row r="1823" spans="1:28">
      <c r="A1823" s="8"/>
      <c r="B1823" s="8"/>
      <c r="C1823" s="8"/>
      <c r="D1823" s="8"/>
      <c r="E1823" s="8"/>
      <c r="F1823" s="8"/>
      <c r="G1823" s="8"/>
      <c r="H1823" s="116"/>
      <c r="I1823" s="40"/>
      <c r="J1823" s="120" t="str">
        <f>IF(AND($H1823&gt;0,$I1823&lt;&gt;"",$I1823&gt;40000),IFERROR(WORKDAY.INTL($I1823,INT(($H1823+项目参数!$J$29-1)/项目参数!$J$29)-1,1,项目参数!$B$2:$B$200),WORKDAY($I1823,INT(($H1823+项目参数!$J$29-1)/项目参数!$J$29)-1,1)),"")</f>
        <v/>
      </c>
      <c r="K1823" s="121" t="str">
        <f>IF(AND($L1823&lt;&gt;"",$L1823&gt;40000,$M1823&lt;&gt;"",$M1823&gt;40000),(1+IFERROR(NETWORKDAYS.INTL($L1823,$M1823,1,项目参数!$B$2:$B$200),NETWORKDAYS($L1823,$M1823,1)))*项目参数!$J$29,"")</f>
        <v/>
      </c>
      <c r="L1823" s="40"/>
      <c r="M1823" s="40"/>
      <c r="N1823" s="58"/>
      <c r="O1823" s="61"/>
      <c r="W1823" s="98" t="b">
        <f t="shared" si="28"/>
        <v>0</v>
      </c>
      <c r="Y1823" s="32" t="str">
        <f>IF($W1823,VLOOKUP($B1823,项目阶段与里程碑!$B:$E,3,FALSE),"")</f>
        <v/>
      </c>
      <c r="Z1823" s="32" t="str">
        <f>IF($W1823,VLOOKUP($B1823,项目阶段与里程碑!$B:$E,4,FALSE),"")</f>
        <v/>
      </c>
      <c r="AA1823" t="e">
        <f>VLOOKUP(F1823,内部通讯录!$B:$F,5,FALSE)</f>
        <v>#N/A</v>
      </c>
      <c r="AB1823" t="str">
        <f>IFERROR(VLOOKUP($AA1823,项目参数!$I$14:$J$21,2,FALSE),"")</f>
        <v/>
      </c>
    </row>
    <row r="1824" spans="1:28">
      <c r="A1824" s="8"/>
      <c r="B1824" s="8"/>
      <c r="C1824" s="8"/>
      <c r="D1824" s="8"/>
      <c r="E1824" s="8"/>
      <c r="F1824" s="8"/>
      <c r="G1824" s="8"/>
      <c r="H1824" s="116"/>
      <c r="I1824" s="40"/>
      <c r="J1824" s="120" t="str">
        <f>IF(AND($H1824&gt;0,$I1824&lt;&gt;"",$I1824&gt;40000),IFERROR(WORKDAY.INTL($I1824,INT(($H1824+项目参数!$J$29-1)/项目参数!$J$29)-1,1,项目参数!$B$2:$B$200),WORKDAY($I1824,INT(($H1824+项目参数!$J$29-1)/项目参数!$J$29)-1,1)),"")</f>
        <v/>
      </c>
      <c r="K1824" s="121" t="str">
        <f>IF(AND($L1824&lt;&gt;"",$L1824&gt;40000,$M1824&lt;&gt;"",$M1824&gt;40000),(1+IFERROR(NETWORKDAYS.INTL($L1824,$M1824,1,项目参数!$B$2:$B$200),NETWORKDAYS($L1824,$M1824,1)))*项目参数!$J$29,"")</f>
        <v/>
      </c>
      <c r="L1824" s="40"/>
      <c r="M1824" s="40"/>
      <c r="N1824" s="58"/>
      <c r="O1824" s="61"/>
      <c r="W1824" s="98" t="b">
        <f t="shared" si="28"/>
        <v>0</v>
      </c>
      <c r="Y1824" s="32" t="str">
        <f>IF($W1824,VLOOKUP($B1824,项目阶段与里程碑!$B:$E,3,FALSE),"")</f>
        <v/>
      </c>
      <c r="Z1824" s="32" t="str">
        <f>IF($W1824,VLOOKUP($B1824,项目阶段与里程碑!$B:$E,4,FALSE),"")</f>
        <v/>
      </c>
      <c r="AA1824" t="e">
        <f>VLOOKUP(F1824,内部通讯录!$B:$F,5,FALSE)</f>
        <v>#N/A</v>
      </c>
      <c r="AB1824" t="str">
        <f>IFERROR(VLOOKUP($AA1824,项目参数!$I$14:$J$21,2,FALSE),"")</f>
        <v/>
      </c>
    </row>
    <row r="1825" spans="1:28">
      <c r="A1825" s="8"/>
      <c r="B1825" s="8"/>
      <c r="C1825" s="8"/>
      <c r="D1825" s="8"/>
      <c r="E1825" s="8"/>
      <c r="F1825" s="8"/>
      <c r="G1825" s="8"/>
      <c r="H1825" s="116"/>
      <c r="I1825" s="40"/>
      <c r="J1825" s="120" t="str">
        <f>IF(AND($H1825&gt;0,$I1825&lt;&gt;"",$I1825&gt;40000),IFERROR(WORKDAY.INTL($I1825,INT(($H1825+项目参数!$J$29-1)/项目参数!$J$29)-1,1,项目参数!$B$2:$B$200),WORKDAY($I1825,INT(($H1825+项目参数!$J$29-1)/项目参数!$J$29)-1,1)),"")</f>
        <v/>
      </c>
      <c r="K1825" s="121" t="str">
        <f>IF(AND($L1825&lt;&gt;"",$L1825&gt;40000,$M1825&lt;&gt;"",$M1825&gt;40000),(1+IFERROR(NETWORKDAYS.INTL($L1825,$M1825,1,项目参数!$B$2:$B$200),NETWORKDAYS($L1825,$M1825,1)))*项目参数!$J$29,"")</f>
        <v/>
      </c>
      <c r="L1825" s="40"/>
      <c r="M1825" s="40"/>
      <c r="N1825" s="58"/>
      <c r="O1825" s="61"/>
      <c r="W1825" s="98" t="b">
        <f t="shared" si="28"/>
        <v>0</v>
      </c>
      <c r="Y1825" s="32" t="str">
        <f>IF($W1825,VLOOKUP($B1825,项目阶段与里程碑!$B:$E,3,FALSE),"")</f>
        <v/>
      </c>
      <c r="Z1825" s="32" t="str">
        <f>IF($W1825,VLOOKUP($B1825,项目阶段与里程碑!$B:$E,4,FALSE),"")</f>
        <v/>
      </c>
      <c r="AA1825" t="e">
        <f>VLOOKUP(F1825,内部通讯录!$B:$F,5,FALSE)</f>
        <v>#N/A</v>
      </c>
      <c r="AB1825" t="str">
        <f>IFERROR(VLOOKUP($AA1825,项目参数!$I$14:$J$21,2,FALSE),"")</f>
        <v/>
      </c>
    </row>
    <row r="1826" spans="1:28">
      <c r="A1826" s="8"/>
      <c r="B1826" s="8"/>
      <c r="C1826" s="8"/>
      <c r="D1826" s="8"/>
      <c r="E1826" s="8"/>
      <c r="F1826" s="8"/>
      <c r="G1826" s="8"/>
      <c r="H1826" s="116"/>
      <c r="I1826" s="40"/>
      <c r="J1826" s="120" t="str">
        <f>IF(AND($H1826&gt;0,$I1826&lt;&gt;"",$I1826&gt;40000),IFERROR(WORKDAY.INTL($I1826,INT(($H1826+项目参数!$J$29-1)/项目参数!$J$29)-1,1,项目参数!$B$2:$B$200),WORKDAY($I1826,INT(($H1826+项目参数!$J$29-1)/项目参数!$J$29)-1,1)),"")</f>
        <v/>
      </c>
      <c r="K1826" s="121" t="str">
        <f>IF(AND($L1826&lt;&gt;"",$L1826&gt;40000,$M1826&lt;&gt;"",$M1826&gt;40000),(1+IFERROR(NETWORKDAYS.INTL($L1826,$M1826,1,项目参数!$B$2:$B$200),NETWORKDAYS($L1826,$M1826,1)))*项目参数!$J$29,"")</f>
        <v/>
      </c>
      <c r="L1826" s="40"/>
      <c r="M1826" s="40"/>
      <c r="N1826" s="58"/>
      <c r="O1826" s="61"/>
      <c r="W1826" s="98" t="b">
        <f t="shared" si="28"/>
        <v>0</v>
      </c>
      <c r="Y1826" s="32" t="str">
        <f>IF($W1826,VLOOKUP($B1826,项目阶段与里程碑!$B:$E,3,FALSE),"")</f>
        <v/>
      </c>
      <c r="Z1826" s="32" t="str">
        <f>IF($W1826,VLOOKUP($B1826,项目阶段与里程碑!$B:$E,4,FALSE),"")</f>
        <v/>
      </c>
      <c r="AA1826" t="e">
        <f>VLOOKUP(F1826,内部通讯录!$B:$F,5,FALSE)</f>
        <v>#N/A</v>
      </c>
      <c r="AB1826" t="str">
        <f>IFERROR(VLOOKUP($AA1826,项目参数!$I$14:$J$21,2,FALSE),"")</f>
        <v/>
      </c>
    </row>
    <row r="1827" spans="1:28">
      <c r="A1827" s="8"/>
      <c r="B1827" s="8"/>
      <c r="C1827" s="8"/>
      <c r="D1827" s="8"/>
      <c r="E1827" s="8"/>
      <c r="F1827" s="8"/>
      <c r="G1827" s="8"/>
      <c r="H1827" s="116"/>
      <c r="I1827" s="40"/>
      <c r="J1827" s="120" t="str">
        <f>IF(AND($H1827&gt;0,$I1827&lt;&gt;"",$I1827&gt;40000),IFERROR(WORKDAY.INTL($I1827,INT(($H1827+项目参数!$J$29-1)/项目参数!$J$29)-1,1,项目参数!$B$2:$B$200),WORKDAY($I1827,INT(($H1827+项目参数!$J$29-1)/项目参数!$J$29)-1,1)),"")</f>
        <v/>
      </c>
      <c r="K1827" s="121" t="str">
        <f>IF(AND($L1827&lt;&gt;"",$L1827&gt;40000,$M1827&lt;&gt;"",$M1827&gt;40000),(1+IFERROR(NETWORKDAYS.INTL($L1827,$M1827,1,项目参数!$B$2:$B$200),NETWORKDAYS($L1827,$M1827,1)))*项目参数!$J$29,"")</f>
        <v/>
      </c>
      <c r="L1827" s="40"/>
      <c r="M1827" s="40"/>
      <c r="N1827" s="58"/>
      <c r="O1827" s="61"/>
      <c r="W1827" s="98" t="b">
        <f t="shared" si="28"/>
        <v>0</v>
      </c>
      <c r="Y1827" s="32" t="str">
        <f>IF($W1827,VLOOKUP($B1827,项目阶段与里程碑!$B:$E,3,FALSE),"")</f>
        <v/>
      </c>
      <c r="Z1827" s="32" t="str">
        <f>IF($W1827,VLOOKUP($B1827,项目阶段与里程碑!$B:$E,4,FALSE),"")</f>
        <v/>
      </c>
      <c r="AA1827" t="e">
        <f>VLOOKUP(F1827,内部通讯录!$B:$F,5,FALSE)</f>
        <v>#N/A</v>
      </c>
      <c r="AB1827" t="str">
        <f>IFERROR(VLOOKUP($AA1827,项目参数!$I$14:$J$21,2,FALSE),"")</f>
        <v/>
      </c>
    </row>
    <row r="1828" spans="1:28">
      <c r="A1828" s="8"/>
      <c r="B1828" s="8"/>
      <c r="C1828" s="8"/>
      <c r="D1828" s="8"/>
      <c r="E1828" s="8"/>
      <c r="F1828" s="8"/>
      <c r="G1828" s="8"/>
      <c r="H1828" s="116"/>
      <c r="I1828" s="40"/>
      <c r="J1828" s="120" t="str">
        <f>IF(AND($H1828&gt;0,$I1828&lt;&gt;"",$I1828&gt;40000),IFERROR(WORKDAY.INTL($I1828,INT(($H1828+项目参数!$J$29-1)/项目参数!$J$29)-1,1,项目参数!$B$2:$B$200),WORKDAY($I1828,INT(($H1828+项目参数!$J$29-1)/项目参数!$J$29)-1,1)),"")</f>
        <v/>
      </c>
      <c r="K1828" s="121" t="str">
        <f>IF(AND($L1828&lt;&gt;"",$L1828&gt;40000,$M1828&lt;&gt;"",$M1828&gt;40000),(1+IFERROR(NETWORKDAYS.INTL($L1828,$M1828,1,项目参数!$B$2:$B$200),NETWORKDAYS($L1828,$M1828,1)))*项目参数!$J$29,"")</f>
        <v/>
      </c>
      <c r="L1828" s="40"/>
      <c r="M1828" s="40"/>
      <c r="N1828" s="58"/>
      <c r="O1828" s="61"/>
      <c r="W1828" s="98" t="b">
        <f t="shared" si="28"/>
        <v>0</v>
      </c>
      <c r="Y1828" s="32" t="str">
        <f>IF($W1828,VLOOKUP($B1828,项目阶段与里程碑!$B:$E,3,FALSE),"")</f>
        <v/>
      </c>
      <c r="Z1828" s="32" t="str">
        <f>IF($W1828,VLOOKUP($B1828,项目阶段与里程碑!$B:$E,4,FALSE),"")</f>
        <v/>
      </c>
      <c r="AA1828" t="e">
        <f>VLOOKUP(F1828,内部通讯录!$B:$F,5,FALSE)</f>
        <v>#N/A</v>
      </c>
      <c r="AB1828" t="str">
        <f>IFERROR(VLOOKUP($AA1828,项目参数!$I$14:$J$21,2,FALSE),"")</f>
        <v/>
      </c>
    </row>
    <row r="1829" spans="1:28">
      <c r="A1829" s="8"/>
      <c r="B1829" s="8"/>
      <c r="C1829" s="8"/>
      <c r="D1829" s="8"/>
      <c r="E1829" s="8"/>
      <c r="F1829" s="8"/>
      <c r="G1829" s="8"/>
      <c r="H1829" s="116"/>
      <c r="I1829" s="40"/>
      <c r="J1829" s="120" t="str">
        <f>IF(AND($H1829&gt;0,$I1829&lt;&gt;"",$I1829&gt;40000),IFERROR(WORKDAY.INTL($I1829,INT(($H1829+项目参数!$J$29-1)/项目参数!$J$29)-1,1,项目参数!$B$2:$B$200),WORKDAY($I1829,INT(($H1829+项目参数!$J$29-1)/项目参数!$J$29)-1,1)),"")</f>
        <v/>
      </c>
      <c r="K1829" s="121" t="str">
        <f>IF(AND($L1829&lt;&gt;"",$L1829&gt;40000,$M1829&lt;&gt;"",$M1829&gt;40000),(1+IFERROR(NETWORKDAYS.INTL($L1829,$M1829,1,项目参数!$B$2:$B$200),NETWORKDAYS($L1829,$M1829,1)))*项目参数!$J$29,"")</f>
        <v/>
      </c>
      <c r="L1829" s="40"/>
      <c r="M1829" s="40"/>
      <c r="N1829" s="58"/>
      <c r="O1829" s="61"/>
      <c r="W1829" s="98" t="b">
        <f t="shared" si="28"/>
        <v>0</v>
      </c>
      <c r="Y1829" s="32" t="str">
        <f>IF($W1829,VLOOKUP($B1829,项目阶段与里程碑!$B:$E,3,FALSE),"")</f>
        <v/>
      </c>
      <c r="Z1829" s="32" t="str">
        <f>IF($W1829,VLOOKUP($B1829,项目阶段与里程碑!$B:$E,4,FALSE),"")</f>
        <v/>
      </c>
      <c r="AA1829" t="e">
        <f>VLOOKUP(F1829,内部通讯录!$B:$F,5,FALSE)</f>
        <v>#N/A</v>
      </c>
      <c r="AB1829" t="str">
        <f>IFERROR(VLOOKUP($AA1829,项目参数!$I$14:$J$21,2,FALSE),"")</f>
        <v/>
      </c>
    </row>
    <row r="1830" spans="1:28">
      <c r="A1830" s="8"/>
      <c r="B1830" s="8"/>
      <c r="C1830" s="8"/>
      <c r="D1830" s="8"/>
      <c r="E1830" s="8"/>
      <c r="F1830" s="8"/>
      <c r="G1830" s="8"/>
      <c r="H1830" s="116"/>
      <c r="I1830" s="40"/>
      <c r="J1830" s="120" t="str">
        <f>IF(AND($H1830&gt;0,$I1830&lt;&gt;"",$I1830&gt;40000),IFERROR(WORKDAY.INTL($I1830,INT(($H1830+项目参数!$J$29-1)/项目参数!$J$29)-1,1,项目参数!$B$2:$B$200),WORKDAY($I1830,INT(($H1830+项目参数!$J$29-1)/项目参数!$J$29)-1,1)),"")</f>
        <v/>
      </c>
      <c r="K1830" s="121" t="str">
        <f>IF(AND($L1830&lt;&gt;"",$L1830&gt;40000,$M1830&lt;&gt;"",$M1830&gt;40000),(1+IFERROR(NETWORKDAYS.INTL($L1830,$M1830,1,项目参数!$B$2:$B$200),NETWORKDAYS($L1830,$M1830,1)))*项目参数!$J$29,"")</f>
        <v/>
      </c>
      <c r="L1830" s="40"/>
      <c r="M1830" s="40"/>
      <c r="N1830" s="58"/>
      <c r="O1830" s="61"/>
      <c r="W1830" s="98" t="b">
        <f t="shared" si="28"/>
        <v>0</v>
      </c>
      <c r="Y1830" s="32" t="str">
        <f>IF($W1830,VLOOKUP($B1830,项目阶段与里程碑!$B:$E,3,FALSE),"")</f>
        <v/>
      </c>
      <c r="Z1830" s="32" t="str">
        <f>IF($W1830,VLOOKUP($B1830,项目阶段与里程碑!$B:$E,4,FALSE),"")</f>
        <v/>
      </c>
      <c r="AA1830" t="e">
        <f>VLOOKUP(F1830,内部通讯录!$B:$F,5,FALSE)</f>
        <v>#N/A</v>
      </c>
      <c r="AB1830" t="str">
        <f>IFERROR(VLOOKUP($AA1830,项目参数!$I$14:$J$21,2,FALSE),"")</f>
        <v/>
      </c>
    </row>
    <row r="1831" spans="1:28">
      <c r="A1831" s="8"/>
      <c r="B1831" s="8"/>
      <c r="C1831" s="8"/>
      <c r="D1831" s="8"/>
      <c r="E1831" s="8"/>
      <c r="F1831" s="8"/>
      <c r="G1831" s="8"/>
      <c r="H1831" s="116"/>
      <c r="I1831" s="40"/>
      <c r="J1831" s="120" t="str">
        <f>IF(AND($H1831&gt;0,$I1831&lt;&gt;"",$I1831&gt;40000),IFERROR(WORKDAY.INTL($I1831,INT(($H1831+项目参数!$J$29-1)/项目参数!$J$29)-1,1,项目参数!$B$2:$B$200),WORKDAY($I1831,INT(($H1831+项目参数!$J$29-1)/项目参数!$J$29)-1,1)),"")</f>
        <v/>
      </c>
      <c r="K1831" s="121" t="str">
        <f>IF(AND($L1831&lt;&gt;"",$L1831&gt;40000,$M1831&lt;&gt;"",$M1831&gt;40000),(1+IFERROR(NETWORKDAYS.INTL($L1831,$M1831,1,项目参数!$B$2:$B$200),NETWORKDAYS($L1831,$M1831,1)))*项目参数!$J$29,"")</f>
        <v/>
      </c>
      <c r="L1831" s="40"/>
      <c r="M1831" s="40"/>
      <c r="N1831" s="58"/>
      <c r="O1831" s="61"/>
      <c r="W1831" s="98" t="b">
        <f t="shared" si="28"/>
        <v>0</v>
      </c>
      <c r="Y1831" s="32" t="str">
        <f>IF($W1831,VLOOKUP($B1831,项目阶段与里程碑!$B:$E,3,FALSE),"")</f>
        <v/>
      </c>
      <c r="Z1831" s="32" t="str">
        <f>IF($W1831,VLOOKUP($B1831,项目阶段与里程碑!$B:$E,4,FALSE),"")</f>
        <v/>
      </c>
      <c r="AA1831" t="e">
        <f>VLOOKUP(F1831,内部通讯录!$B:$F,5,FALSE)</f>
        <v>#N/A</v>
      </c>
      <c r="AB1831" t="str">
        <f>IFERROR(VLOOKUP($AA1831,项目参数!$I$14:$J$21,2,FALSE),"")</f>
        <v/>
      </c>
    </row>
    <row r="1832" spans="1:28">
      <c r="A1832" s="8"/>
      <c r="B1832" s="8"/>
      <c r="C1832" s="8"/>
      <c r="D1832" s="8"/>
      <c r="E1832" s="8"/>
      <c r="F1832" s="8"/>
      <c r="G1832" s="8"/>
      <c r="H1832" s="116"/>
      <c r="I1832" s="40"/>
      <c r="J1832" s="120" t="str">
        <f>IF(AND($H1832&gt;0,$I1832&lt;&gt;"",$I1832&gt;40000),IFERROR(WORKDAY.INTL($I1832,INT(($H1832+项目参数!$J$29-1)/项目参数!$J$29)-1,1,项目参数!$B$2:$B$200),WORKDAY($I1832,INT(($H1832+项目参数!$J$29-1)/项目参数!$J$29)-1,1)),"")</f>
        <v/>
      </c>
      <c r="K1832" s="121" t="str">
        <f>IF(AND($L1832&lt;&gt;"",$L1832&gt;40000,$M1832&lt;&gt;"",$M1832&gt;40000),(1+IFERROR(NETWORKDAYS.INTL($L1832,$M1832,1,项目参数!$B$2:$B$200),NETWORKDAYS($L1832,$M1832,1)))*项目参数!$J$29,"")</f>
        <v/>
      </c>
      <c r="L1832" s="40"/>
      <c r="M1832" s="40"/>
      <c r="N1832" s="58"/>
      <c r="O1832" s="61"/>
      <c r="W1832" s="98" t="b">
        <f t="shared" si="28"/>
        <v>0</v>
      </c>
      <c r="Y1832" s="32" t="str">
        <f>IF($W1832,VLOOKUP($B1832,项目阶段与里程碑!$B:$E,3,FALSE),"")</f>
        <v/>
      </c>
      <c r="Z1832" s="32" t="str">
        <f>IF($W1832,VLOOKUP($B1832,项目阶段与里程碑!$B:$E,4,FALSE),"")</f>
        <v/>
      </c>
      <c r="AA1832" t="e">
        <f>VLOOKUP(F1832,内部通讯录!$B:$F,5,FALSE)</f>
        <v>#N/A</v>
      </c>
      <c r="AB1832" t="str">
        <f>IFERROR(VLOOKUP($AA1832,项目参数!$I$14:$J$21,2,FALSE),"")</f>
        <v/>
      </c>
    </row>
    <row r="1833" spans="1:28">
      <c r="A1833" s="8"/>
      <c r="B1833" s="8"/>
      <c r="C1833" s="8"/>
      <c r="D1833" s="8"/>
      <c r="E1833" s="8"/>
      <c r="F1833" s="8"/>
      <c r="G1833" s="8"/>
      <c r="H1833" s="116"/>
      <c r="I1833" s="40"/>
      <c r="J1833" s="120" t="str">
        <f>IF(AND($H1833&gt;0,$I1833&lt;&gt;"",$I1833&gt;40000),IFERROR(WORKDAY.INTL($I1833,INT(($H1833+项目参数!$J$29-1)/项目参数!$J$29)-1,1,项目参数!$B$2:$B$200),WORKDAY($I1833,INT(($H1833+项目参数!$J$29-1)/项目参数!$J$29)-1,1)),"")</f>
        <v/>
      </c>
      <c r="K1833" s="121" t="str">
        <f>IF(AND($L1833&lt;&gt;"",$L1833&gt;40000,$M1833&lt;&gt;"",$M1833&gt;40000),(1+IFERROR(NETWORKDAYS.INTL($L1833,$M1833,1,项目参数!$B$2:$B$200),NETWORKDAYS($L1833,$M1833,1)))*项目参数!$J$29,"")</f>
        <v/>
      </c>
      <c r="L1833" s="40"/>
      <c r="M1833" s="40"/>
      <c r="N1833" s="58"/>
      <c r="O1833" s="61"/>
      <c r="W1833" s="98" t="b">
        <f t="shared" si="28"/>
        <v>0</v>
      </c>
      <c r="Y1833" s="32" t="str">
        <f>IF($W1833,VLOOKUP($B1833,项目阶段与里程碑!$B:$E,3,FALSE),"")</f>
        <v/>
      </c>
      <c r="Z1833" s="32" t="str">
        <f>IF($W1833,VLOOKUP($B1833,项目阶段与里程碑!$B:$E,4,FALSE),"")</f>
        <v/>
      </c>
      <c r="AA1833" t="e">
        <f>VLOOKUP(F1833,内部通讯录!$B:$F,5,FALSE)</f>
        <v>#N/A</v>
      </c>
      <c r="AB1833" t="str">
        <f>IFERROR(VLOOKUP($AA1833,项目参数!$I$14:$J$21,2,FALSE),"")</f>
        <v/>
      </c>
    </row>
    <row r="1834" spans="1:28">
      <c r="A1834" s="8"/>
      <c r="B1834" s="8"/>
      <c r="C1834" s="8"/>
      <c r="D1834" s="8"/>
      <c r="E1834" s="8"/>
      <c r="F1834" s="8"/>
      <c r="G1834" s="8"/>
      <c r="H1834" s="116"/>
      <c r="I1834" s="40"/>
      <c r="J1834" s="120" t="str">
        <f>IF(AND($H1834&gt;0,$I1834&lt;&gt;"",$I1834&gt;40000),IFERROR(WORKDAY.INTL($I1834,INT(($H1834+项目参数!$J$29-1)/项目参数!$J$29)-1,1,项目参数!$B$2:$B$200),WORKDAY($I1834,INT(($H1834+项目参数!$J$29-1)/项目参数!$J$29)-1,1)),"")</f>
        <v/>
      </c>
      <c r="K1834" s="121" t="str">
        <f>IF(AND($L1834&lt;&gt;"",$L1834&gt;40000,$M1834&lt;&gt;"",$M1834&gt;40000),(1+IFERROR(NETWORKDAYS.INTL($L1834,$M1834,1,项目参数!$B$2:$B$200),NETWORKDAYS($L1834,$M1834,1)))*项目参数!$J$29,"")</f>
        <v/>
      </c>
      <c r="L1834" s="40"/>
      <c r="M1834" s="40"/>
      <c r="N1834" s="58"/>
      <c r="O1834" s="61"/>
      <c r="W1834" s="98" t="b">
        <f t="shared" si="28"/>
        <v>0</v>
      </c>
      <c r="Y1834" s="32" t="str">
        <f>IF($W1834,VLOOKUP($B1834,项目阶段与里程碑!$B:$E,3,FALSE),"")</f>
        <v/>
      </c>
      <c r="Z1834" s="32" t="str">
        <f>IF($W1834,VLOOKUP($B1834,项目阶段与里程碑!$B:$E,4,FALSE),"")</f>
        <v/>
      </c>
      <c r="AA1834" t="e">
        <f>VLOOKUP(F1834,内部通讯录!$B:$F,5,FALSE)</f>
        <v>#N/A</v>
      </c>
      <c r="AB1834" t="str">
        <f>IFERROR(VLOOKUP($AA1834,项目参数!$I$14:$J$21,2,FALSE),"")</f>
        <v/>
      </c>
    </row>
    <row r="1835" spans="1:28">
      <c r="A1835" s="8"/>
      <c r="B1835" s="8"/>
      <c r="C1835" s="8"/>
      <c r="D1835" s="8"/>
      <c r="E1835" s="8"/>
      <c r="F1835" s="8"/>
      <c r="G1835" s="8"/>
      <c r="H1835" s="116"/>
      <c r="I1835" s="40"/>
      <c r="J1835" s="120" t="str">
        <f>IF(AND($H1835&gt;0,$I1835&lt;&gt;"",$I1835&gt;40000),IFERROR(WORKDAY.INTL($I1835,INT(($H1835+项目参数!$J$29-1)/项目参数!$J$29)-1,1,项目参数!$B$2:$B$200),WORKDAY($I1835,INT(($H1835+项目参数!$J$29-1)/项目参数!$J$29)-1,1)),"")</f>
        <v/>
      </c>
      <c r="K1835" s="121" t="str">
        <f>IF(AND($L1835&lt;&gt;"",$L1835&gt;40000,$M1835&lt;&gt;"",$M1835&gt;40000),(1+IFERROR(NETWORKDAYS.INTL($L1835,$M1835,1,项目参数!$B$2:$B$200),NETWORKDAYS($L1835,$M1835,1)))*项目参数!$J$29,"")</f>
        <v/>
      </c>
      <c r="L1835" s="40"/>
      <c r="M1835" s="40"/>
      <c r="N1835" s="58"/>
      <c r="O1835" s="61"/>
      <c r="W1835" s="98" t="b">
        <f t="shared" si="28"/>
        <v>0</v>
      </c>
      <c r="Y1835" s="32" t="str">
        <f>IF($W1835,VLOOKUP($B1835,项目阶段与里程碑!$B:$E,3,FALSE),"")</f>
        <v/>
      </c>
      <c r="Z1835" s="32" t="str">
        <f>IF($W1835,VLOOKUP($B1835,项目阶段与里程碑!$B:$E,4,FALSE),"")</f>
        <v/>
      </c>
      <c r="AA1835" t="e">
        <f>VLOOKUP(F1835,内部通讯录!$B:$F,5,FALSE)</f>
        <v>#N/A</v>
      </c>
      <c r="AB1835" t="str">
        <f>IFERROR(VLOOKUP($AA1835,项目参数!$I$14:$J$21,2,FALSE),"")</f>
        <v/>
      </c>
    </row>
    <row r="1836" spans="1:28">
      <c r="A1836" s="8"/>
      <c r="B1836" s="8"/>
      <c r="C1836" s="8"/>
      <c r="D1836" s="8"/>
      <c r="E1836" s="8"/>
      <c r="F1836" s="8"/>
      <c r="G1836" s="8"/>
      <c r="H1836" s="116"/>
      <c r="I1836" s="40"/>
      <c r="J1836" s="120" t="str">
        <f>IF(AND($H1836&gt;0,$I1836&lt;&gt;"",$I1836&gt;40000),IFERROR(WORKDAY.INTL($I1836,INT(($H1836+项目参数!$J$29-1)/项目参数!$J$29)-1,1,项目参数!$B$2:$B$200),WORKDAY($I1836,INT(($H1836+项目参数!$J$29-1)/项目参数!$J$29)-1,1)),"")</f>
        <v/>
      </c>
      <c r="K1836" s="121" t="str">
        <f>IF(AND($L1836&lt;&gt;"",$L1836&gt;40000,$M1836&lt;&gt;"",$M1836&gt;40000),(1+IFERROR(NETWORKDAYS.INTL($L1836,$M1836,1,项目参数!$B$2:$B$200),NETWORKDAYS($L1836,$M1836,1)))*项目参数!$J$29,"")</f>
        <v/>
      </c>
      <c r="L1836" s="40"/>
      <c r="M1836" s="40"/>
      <c r="N1836" s="58"/>
      <c r="O1836" s="61"/>
      <c r="W1836" s="98" t="b">
        <f t="shared" si="28"/>
        <v>0</v>
      </c>
      <c r="Y1836" s="32" t="str">
        <f>IF($W1836,VLOOKUP($B1836,项目阶段与里程碑!$B:$E,3,FALSE),"")</f>
        <v/>
      </c>
      <c r="Z1836" s="32" t="str">
        <f>IF($W1836,VLOOKUP($B1836,项目阶段与里程碑!$B:$E,4,FALSE),"")</f>
        <v/>
      </c>
      <c r="AA1836" t="e">
        <f>VLOOKUP(F1836,内部通讯录!$B:$F,5,FALSE)</f>
        <v>#N/A</v>
      </c>
      <c r="AB1836" t="str">
        <f>IFERROR(VLOOKUP($AA1836,项目参数!$I$14:$J$21,2,FALSE),"")</f>
        <v/>
      </c>
    </row>
    <row r="1837" spans="1:28">
      <c r="A1837" s="8"/>
      <c r="B1837" s="8"/>
      <c r="C1837" s="8"/>
      <c r="D1837" s="8"/>
      <c r="E1837" s="8"/>
      <c r="F1837" s="8"/>
      <c r="G1837" s="8"/>
      <c r="H1837" s="116"/>
      <c r="I1837" s="40"/>
      <c r="J1837" s="120" t="str">
        <f>IF(AND($H1837&gt;0,$I1837&lt;&gt;"",$I1837&gt;40000),IFERROR(WORKDAY.INTL($I1837,INT(($H1837+项目参数!$J$29-1)/项目参数!$J$29)-1,1,项目参数!$B$2:$B$200),WORKDAY($I1837,INT(($H1837+项目参数!$J$29-1)/项目参数!$J$29)-1,1)),"")</f>
        <v/>
      </c>
      <c r="K1837" s="121" t="str">
        <f>IF(AND($L1837&lt;&gt;"",$L1837&gt;40000,$M1837&lt;&gt;"",$M1837&gt;40000),(1+IFERROR(NETWORKDAYS.INTL($L1837,$M1837,1,项目参数!$B$2:$B$200),NETWORKDAYS($L1837,$M1837,1)))*项目参数!$J$29,"")</f>
        <v/>
      </c>
      <c r="L1837" s="40"/>
      <c r="M1837" s="40"/>
      <c r="N1837" s="58"/>
      <c r="O1837" s="61"/>
      <c r="W1837" s="98" t="b">
        <f t="shared" si="28"/>
        <v>0</v>
      </c>
      <c r="Y1837" s="32" t="str">
        <f>IF($W1837,VLOOKUP($B1837,项目阶段与里程碑!$B:$E,3,FALSE),"")</f>
        <v/>
      </c>
      <c r="Z1837" s="32" t="str">
        <f>IF($W1837,VLOOKUP($B1837,项目阶段与里程碑!$B:$E,4,FALSE),"")</f>
        <v/>
      </c>
      <c r="AA1837" t="e">
        <f>VLOOKUP(F1837,内部通讯录!$B:$F,5,FALSE)</f>
        <v>#N/A</v>
      </c>
      <c r="AB1837" t="str">
        <f>IFERROR(VLOOKUP($AA1837,项目参数!$I$14:$J$21,2,FALSE),"")</f>
        <v/>
      </c>
    </row>
    <row r="1838" spans="1:28">
      <c r="A1838" s="8"/>
      <c r="B1838" s="8"/>
      <c r="C1838" s="8"/>
      <c r="D1838" s="8"/>
      <c r="E1838" s="8"/>
      <c r="F1838" s="8"/>
      <c r="G1838" s="8"/>
      <c r="H1838" s="116"/>
      <c r="I1838" s="40"/>
      <c r="J1838" s="120" t="str">
        <f>IF(AND($H1838&gt;0,$I1838&lt;&gt;"",$I1838&gt;40000),IFERROR(WORKDAY.INTL($I1838,INT(($H1838+项目参数!$J$29-1)/项目参数!$J$29)-1,1,项目参数!$B$2:$B$200),WORKDAY($I1838,INT(($H1838+项目参数!$J$29-1)/项目参数!$J$29)-1,1)),"")</f>
        <v/>
      </c>
      <c r="K1838" s="121" t="str">
        <f>IF(AND($L1838&lt;&gt;"",$L1838&gt;40000,$M1838&lt;&gt;"",$M1838&gt;40000),(1+IFERROR(NETWORKDAYS.INTL($L1838,$M1838,1,项目参数!$B$2:$B$200),NETWORKDAYS($L1838,$M1838,1)))*项目参数!$J$29,"")</f>
        <v/>
      </c>
      <c r="L1838" s="40"/>
      <c r="M1838" s="40"/>
      <c r="N1838" s="58"/>
      <c r="O1838" s="61"/>
      <c r="W1838" s="98" t="b">
        <f t="shared" si="28"/>
        <v>0</v>
      </c>
      <c r="Y1838" s="32" t="str">
        <f>IF($W1838,VLOOKUP($B1838,项目阶段与里程碑!$B:$E,3,FALSE),"")</f>
        <v/>
      </c>
      <c r="Z1838" s="32" t="str">
        <f>IF($W1838,VLOOKUP($B1838,项目阶段与里程碑!$B:$E,4,FALSE),"")</f>
        <v/>
      </c>
      <c r="AA1838" t="e">
        <f>VLOOKUP(F1838,内部通讯录!$B:$F,5,FALSE)</f>
        <v>#N/A</v>
      </c>
      <c r="AB1838" t="str">
        <f>IFERROR(VLOOKUP($AA1838,项目参数!$I$14:$J$21,2,FALSE),"")</f>
        <v/>
      </c>
    </row>
    <row r="1839" spans="1:28">
      <c r="A1839" s="8"/>
      <c r="B1839" s="8"/>
      <c r="C1839" s="8"/>
      <c r="D1839" s="8"/>
      <c r="E1839" s="8"/>
      <c r="F1839" s="8"/>
      <c r="G1839" s="8"/>
      <c r="H1839" s="116"/>
      <c r="I1839" s="40"/>
      <c r="J1839" s="120" t="str">
        <f>IF(AND($H1839&gt;0,$I1839&lt;&gt;"",$I1839&gt;40000),IFERROR(WORKDAY.INTL($I1839,INT(($H1839+项目参数!$J$29-1)/项目参数!$J$29)-1,1,项目参数!$B$2:$B$200),WORKDAY($I1839,INT(($H1839+项目参数!$J$29-1)/项目参数!$J$29)-1,1)),"")</f>
        <v/>
      </c>
      <c r="K1839" s="121" t="str">
        <f>IF(AND($L1839&lt;&gt;"",$L1839&gt;40000,$M1839&lt;&gt;"",$M1839&gt;40000),(1+IFERROR(NETWORKDAYS.INTL($L1839,$M1839,1,项目参数!$B$2:$B$200),NETWORKDAYS($L1839,$M1839,1)))*项目参数!$J$29,"")</f>
        <v/>
      </c>
      <c r="L1839" s="40"/>
      <c r="M1839" s="40"/>
      <c r="N1839" s="58"/>
      <c r="O1839" s="61"/>
      <c r="W1839" s="98" t="b">
        <f t="shared" si="28"/>
        <v>0</v>
      </c>
      <c r="Y1839" s="32" t="str">
        <f>IF($W1839,VLOOKUP($B1839,项目阶段与里程碑!$B:$E,3,FALSE),"")</f>
        <v/>
      </c>
      <c r="Z1839" s="32" t="str">
        <f>IF($W1839,VLOOKUP($B1839,项目阶段与里程碑!$B:$E,4,FALSE),"")</f>
        <v/>
      </c>
      <c r="AA1839" t="e">
        <f>VLOOKUP(F1839,内部通讯录!$B:$F,5,FALSE)</f>
        <v>#N/A</v>
      </c>
      <c r="AB1839" t="str">
        <f>IFERROR(VLOOKUP($AA1839,项目参数!$I$14:$J$21,2,FALSE),"")</f>
        <v/>
      </c>
    </row>
    <row r="1840" spans="1:28">
      <c r="A1840" s="8"/>
      <c r="B1840" s="8"/>
      <c r="C1840" s="8"/>
      <c r="D1840" s="8"/>
      <c r="E1840" s="8"/>
      <c r="F1840" s="8"/>
      <c r="G1840" s="8"/>
      <c r="H1840" s="116"/>
      <c r="I1840" s="40"/>
      <c r="J1840" s="120" t="str">
        <f>IF(AND($H1840&gt;0,$I1840&lt;&gt;"",$I1840&gt;40000),IFERROR(WORKDAY.INTL($I1840,INT(($H1840+项目参数!$J$29-1)/项目参数!$J$29)-1,1,项目参数!$B$2:$B$200),WORKDAY($I1840,INT(($H1840+项目参数!$J$29-1)/项目参数!$J$29)-1,1)),"")</f>
        <v/>
      </c>
      <c r="K1840" s="121" t="str">
        <f>IF(AND($L1840&lt;&gt;"",$L1840&gt;40000,$M1840&lt;&gt;"",$M1840&gt;40000),(1+IFERROR(NETWORKDAYS.INTL($L1840,$M1840,1,项目参数!$B$2:$B$200),NETWORKDAYS($L1840,$M1840,1)))*项目参数!$J$29,"")</f>
        <v/>
      </c>
      <c r="L1840" s="40"/>
      <c r="M1840" s="40"/>
      <c r="N1840" s="58"/>
      <c r="O1840" s="61"/>
      <c r="W1840" s="98" t="b">
        <f t="shared" si="28"/>
        <v>0</v>
      </c>
      <c r="Y1840" s="32" t="str">
        <f>IF($W1840,VLOOKUP($B1840,项目阶段与里程碑!$B:$E,3,FALSE),"")</f>
        <v/>
      </c>
      <c r="Z1840" s="32" t="str">
        <f>IF($W1840,VLOOKUP($B1840,项目阶段与里程碑!$B:$E,4,FALSE),"")</f>
        <v/>
      </c>
      <c r="AA1840" t="e">
        <f>VLOOKUP(F1840,内部通讯录!$B:$F,5,FALSE)</f>
        <v>#N/A</v>
      </c>
      <c r="AB1840" t="str">
        <f>IFERROR(VLOOKUP($AA1840,项目参数!$I$14:$J$21,2,FALSE),"")</f>
        <v/>
      </c>
    </row>
    <row r="1841" spans="1:28">
      <c r="A1841" s="8"/>
      <c r="B1841" s="8"/>
      <c r="C1841" s="8"/>
      <c r="D1841" s="8"/>
      <c r="E1841" s="8"/>
      <c r="F1841" s="8"/>
      <c r="G1841" s="8"/>
      <c r="H1841" s="116"/>
      <c r="I1841" s="40"/>
      <c r="J1841" s="120" t="str">
        <f>IF(AND($H1841&gt;0,$I1841&lt;&gt;"",$I1841&gt;40000),IFERROR(WORKDAY.INTL($I1841,INT(($H1841+项目参数!$J$29-1)/项目参数!$J$29)-1,1,项目参数!$B$2:$B$200),WORKDAY($I1841,INT(($H1841+项目参数!$J$29-1)/项目参数!$J$29)-1,1)),"")</f>
        <v/>
      </c>
      <c r="K1841" s="121" t="str">
        <f>IF(AND($L1841&lt;&gt;"",$L1841&gt;40000,$M1841&lt;&gt;"",$M1841&gt;40000),(1+IFERROR(NETWORKDAYS.INTL($L1841,$M1841,1,项目参数!$B$2:$B$200),NETWORKDAYS($L1841,$M1841,1)))*项目参数!$J$29,"")</f>
        <v/>
      </c>
      <c r="L1841" s="40"/>
      <c r="M1841" s="40"/>
      <c r="N1841" s="58"/>
      <c r="O1841" s="61"/>
      <c r="W1841" s="98" t="b">
        <f t="shared" si="28"/>
        <v>0</v>
      </c>
      <c r="Y1841" s="32" t="str">
        <f>IF($W1841,VLOOKUP($B1841,项目阶段与里程碑!$B:$E,3,FALSE),"")</f>
        <v/>
      </c>
      <c r="Z1841" s="32" t="str">
        <f>IF($W1841,VLOOKUP($B1841,项目阶段与里程碑!$B:$E,4,FALSE),"")</f>
        <v/>
      </c>
      <c r="AA1841" t="e">
        <f>VLOOKUP(F1841,内部通讯录!$B:$F,5,FALSE)</f>
        <v>#N/A</v>
      </c>
      <c r="AB1841" t="str">
        <f>IFERROR(VLOOKUP($AA1841,项目参数!$I$14:$J$21,2,FALSE),"")</f>
        <v/>
      </c>
    </row>
    <row r="1842" spans="1:28">
      <c r="A1842" s="8"/>
      <c r="B1842" s="8"/>
      <c r="C1842" s="8"/>
      <c r="D1842" s="8"/>
      <c r="E1842" s="8"/>
      <c r="F1842" s="8"/>
      <c r="G1842" s="8"/>
      <c r="H1842" s="116"/>
      <c r="I1842" s="40"/>
      <c r="J1842" s="120" t="str">
        <f>IF(AND($H1842&gt;0,$I1842&lt;&gt;"",$I1842&gt;40000),IFERROR(WORKDAY.INTL($I1842,INT(($H1842+项目参数!$J$29-1)/项目参数!$J$29)-1,1,项目参数!$B$2:$B$200),WORKDAY($I1842,INT(($H1842+项目参数!$J$29-1)/项目参数!$J$29)-1,1)),"")</f>
        <v/>
      </c>
      <c r="K1842" s="121" t="str">
        <f>IF(AND($L1842&lt;&gt;"",$L1842&gt;40000,$M1842&lt;&gt;"",$M1842&gt;40000),(1+IFERROR(NETWORKDAYS.INTL($L1842,$M1842,1,项目参数!$B$2:$B$200),NETWORKDAYS($L1842,$M1842,1)))*项目参数!$J$29,"")</f>
        <v/>
      </c>
      <c r="L1842" s="40"/>
      <c r="M1842" s="40"/>
      <c r="N1842" s="58"/>
      <c r="O1842" s="61"/>
      <c r="W1842" s="98" t="b">
        <f t="shared" si="28"/>
        <v>0</v>
      </c>
      <c r="Y1842" s="32" t="str">
        <f>IF($W1842,VLOOKUP($B1842,项目阶段与里程碑!$B:$E,3,FALSE),"")</f>
        <v/>
      </c>
      <c r="Z1842" s="32" t="str">
        <f>IF($W1842,VLOOKUP($B1842,项目阶段与里程碑!$B:$E,4,FALSE),"")</f>
        <v/>
      </c>
      <c r="AA1842" t="e">
        <f>VLOOKUP(F1842,内部通讯录!$B:$F,5,FALSE)</f>
        <v>#N/A</v>
      </c>
      <c r="AB1842" t="str">
        <f>IFERROR(VLOOKUP($AA1842,项目参数!$I$14:$J$21,2,FALSE),"")</f>
        <v/>
      </c>
    </row>
    <row r="1843" spans="1:28">
      <c r="A1843" s="8"/>
      <c r="B1843" s="8"/>
      <c r="C1843" s="8"/>
      <c r="D1843" s="8"/>
      <c r="E1843" s="8"/>
      <c r="F1843" s="8"/>
      <c r="G1843" s="8"/>
      <c r="H1843" s="116"/>
      <c r="I1843" s="40"/>
      <c r="J1843" s="120" t="str">
        <f>IF(AND($H1843&gt;0,$I1843&lt;&gt;"",$I1843&gt;40000),IFERROR(WORKDAY.INTL($I1843,INT(($H1843+项目参数!$J$29-1)/项目参数!$J$29)-1,1,项目参数!$B$2:$B$200),WORKDAY($I1843,INT(($H1843+项目参数!$J$29-1)/项目参数!$J$29)-1,1)),"")</f>
        <v/>
      </c>
      <c r="K1843" s="121" t="str">
        <f>IF(AND($L1843&lt;&gt;"",$L1843&gt;40000,$M1843&lt;&gt;"",$M1843&gt;40000),(1+IFERROR(NETWORKDAYS.INTL($L1843,$M1843,1,项目参数!$B$2:$B$200),NETWORKDAYS($L1843,$M1843,1)))*项目参数!$J$29,"")</f>
        <v/>
      </c>
      <c r="L1843" s="40"/>
      <c r="M1843" s="40"/>
      <c r="N1843" s="58"/>
      <c r="O1843" s="61"/>
      <c r="W1843" s="98" t="b">
        <f t="shared" si="28"/>
        <v>0</v>
      </c>
      <c r="Y1843" s="32" t="str">
        <f>IF($W1843,VLOOKUP($B1843,项目阶段与里程碑!$B:$E,3,FALSE),"")</f>
        <v/>
      </c>
      <c r="Z1843" s="32" t="str">
        <f>IF($W1843,VLOOKUP($B1843,项目阶段与里程碑!$B:$E,4,FALSE),"")</f>
        <v/>
      </c>
      <c r="AA1843" t="e">
        <f>VLOOKUP(F1843,内部通讯录!$B:$F,5,FALSE)</f>
        <v>#N/A</v>
      </c>
      <c r="AB1843" t="str">
        <f>IFERROR(VLOOKUP($AA1843,项目参数!$I$14:$J$21,2,FALSE),"")</f>
        <v/>
      </c>
    </row>
    <row r="1844" spans="1:28">
      <c r="A1844" s="8"/>
      <c r="B1844" s="8"/>
      <c r="C1844" s="8"/>
      <c r="D1844" s="8"/>
      <c r="E1844" s="8"/>
      <c r="F1844" s="8"/>
      <c r="G1844" s="8"/>
      <c r="H1844" s="116"/>
      <c r="I1844" s="40"/>
      <c r="J1844" s="120" t="str">
        <f>IF(AND($H1844&gt;0,$I1844&lt;&gt;"",$I1844&gt;40000),IFERROR(WORKDAY.INTL($I1844,INT(($H1844+项目参数!$J$29-1)/项目参数!$J$29)-1,1,项目参数!$B$2:$B$200),WORKDAY($I1844,INT(($H1844+项目参数!$J$29-1)/项目参数!$J$29)-1,1)),"")</f>
        <v/>
      </c>
      <c r="K1844" s="121" t="str">
        <f>IF(AND($L1844&lt;&gt;"",$L1844&gt;40000,$M1844&lt;&gt;"",$M1844&gt;40000),(1+IFERROR(NETWORKDAYS.INTL($L1844,$M1844,1,项目参数!$B$2:$B$200),NETWORKDAYS($L1844,$M1844,1)))*项目参数!$J$29,"")</f>
        <v/>
      </c>
      <c r="L1844" s="40"/>
      <c r="M1844" s="40"/>
      <c r="N1844" s="58"/>
      <c r="O1844" s="61"/>
      <c r="W1844" s="98" t="b">
        <f t="shared" si="28"/>
        <v>0</v>
      </c>
      <c r="Y1844" s="32" t="str">
        <f>IF($W1844,VLOOKUP($B1844,项目阶段与里程碑!$B:$E,3,FALSE),"")</f>
        <v/>
      </c>
      <c r="Z1844" s="32" t="str">
        <f>IF($W1844,VLOOKUP($B1844,项目阶段与里程碑!$B:$E,4,FALSE),"")</f>
        <v/>
      </c>
      <c r="AA1844" t="e">
        <f>VLOOKUP(F1844,内部通讯录!$B:$F,5,FALSE)</f>
        <v>#N/A</v>
      </c>
      <c r="AB1844" t="str">
        <f>IFERROR(VLOOKUP($AA1844,项目参数!$I$14:$J$21,2,FALSE),"")</f>
        <v/>
      </c>
    </row>
    <row r="1845" spans="1:28">
      <c r="A1845" s="8"/>
      <c r="B1845" s="8"/>
      <c r="C1845" s="8"/>
      <c r="D1845" s="8"/>
      <c r="E1845" s="8"/>
      <c r="F1845" s="8"/>
      <c r="G1845" s="8"/>
      <c r="H1845" s="116"/>
      <c r="I1845" s="40"/>
      <c r="J1845" s="120" t="str">
        <f>IF(AND($H1845&gt;0,$I1845&lt;&gt;"",$I1845&gt;40000),IFERROR(WORKDAY.INTL($I1845,INT(($H1845+项目参数!$J$29-1)/项目参数!$J$29)-1,1,项目参数!$B$2:$B$200),WORKDAY($I1845,INT(($H1845+项目参数!$J$29-1)/项目参数!$J$29)-1,1)),"")</f>
        <v/>
      </c>
      <c r="K1845" s="121" t="str">
        <f>IF(AND($L1845&lt;&gt;"",$L1845&gt;40000,$M1845&lt;&gt;"",$M1845&gt;40000),(1+IFERROR(NETWORKDAYS.INTL($L1845,$M1845,1,项目参数!$B$2:$B$200),NETWORKDAYS($L1845,$M1845,1)))*项目参数!$J$29,"")</f>
        <v/>
      </c>
      <c r="L1845" s="40"/>
      <c r="M1845" s="40"/>
      <c r="N1845" s="58"/>
      <c r="O1845" s="61"/>
      <c r="W1845" s="98" t="b">
        <f t="shared" si="28"/>
        <v>0</v>
      </c>
      <c r="Y1845" s="32" t="str">
        <f>IF($W1845,VLOOKUP($B1845,项目阶段与里程碑!$B:$E,3,FALSE),"")</f>
        <v/>
      </c>
      <c r="Z1845" s="32" t="str">
        <f>IF($W1845,VLOOKUP($B1845,项目阶段与里程碑!$B:$E,4,FALSE),"")</f>
        <v/>
      </c>
      <c r="AA1845" t="e">
        <f>VLOOKUP(F1845,内部通讯录!$B:$F,5,FALSE)</f>
        <v>#N/A</v>
      </c>
      <c r="AB1845" t="str">
        <f>IFERROR(VLOOKUP($AA1845,项目参数!$I$14:$J$21,2,FALSE),"")</f>
        <v/>
      </c>
    </row>
    <row r="1846" spans="1:28">
      <c r="A1846" s="8"/>
      <c r="B1846" s="8"/>
      <c r="C1846" s="8"/>
      <c r="D1846" s="8"/>
      <c r="E1846" s="8"/>
      <c r="F1846" s="8"/>
      <c r="G1846" s="8"/>
      <c r="H1846" s="116"/>
      <c r="I1846" s="40"/>
      <c r="J1846" s="120" t="str">
        <f>IF(AND($H1846&gt;0,$I1846&lt;&gt;"",$I1846&gt;40000),IFERROR(WORKDAY.INTL($I1846,INT(($H1846+项目参数!$J$29-1)/项目参数!$J$29)-1,1,项目参数!$B$2:$B$200),WORKDAY($I1846,INT(($H1846+项目参数!$J$29-1)/项目参数!$J$29)-1,1)),"")</f>
        <v/>
      </c>
      <c r="K1846" s="121" t="str">
        <f>IF(AND($L1846&lt;&gt;"",$L1846&gt;40000,$M1846&lt;&gt;"",$M1846&gt;40000),(1+IFERROR(NETWORKDAYS.INTL($L1846,$M1846,1,项目参数!$B$2:$B$200),NETWORKDAYS($L1846,$M1846,1)))*项目参数!$J$29,"")</f>
        <v/>
      </c>
      <c r="L1846" s="40"/>
      <c r="M1846" s="40"/>
      <c r="N1846" s="58"/>
      <c r="O1846" s="61"/>
      <c r="W1846" s="98" t="b">
        <f t="shared" si="28"/>
        <v>0</v>
      </c>
      <c r="Y1846" s="32" t="str">
        <f>IF($W1846,VLOOKUP($B1846,项目阶段与里程碑!$B:$E,3,FALSE),"")</f>
        <v/>
      </c>
      <c r="Z1846" s="32" t="str">
        <f>IF($W1846,VLOOKUP($B1846,项目阶段与里程碑!$B:$E,4,FALSE),"")</f>
        <v/>
      </c>
      <c r="AA1846" t="e">
        <f>VLOOKUP(F1846,内部通讯录!$B:$F,5,FALSE)</f>
        <v>#N/A</v>
      </c>
      <c r="AB1846" t="str">
        <f>IFERROR(VLOOKUP($AA1846,项目参数!$I$14:$J$21,2,FALSE),"")</f>
        <v/>
      </c>
    </row>
    <row r="1847" spans="1:28">
      <c r="A1847" s="8"/>
      <c r="B1847" s="8"/>
      <c r="C1847" s="8"/>
      <c r="D1847" s="8"/>
      <c r="E1847" s="8"/>
      <c r="F1847" s="8"/>
      <c r="G1847" s="8"/>
      <c r="H1847" s="116"/>
      <c r="I1847" s="40"/>
      <c r="J1847" s="120" t="str">
        <f>IF(AND($H1847&gt;0,$I1847&lt;&gt;"",$I1847&gt;40000),IFERROR(WORKDAY.INTL($I1847,INT(($H1847+项目参数!$J$29-1)/项目参数!$J$29)-1,1,项目参数!$B$2:$B$200),WORKDAY($I1847,INT(($H1847+项目参数!$J$29-1)/项目参数!$J$29)-1,1)),"")</f>
        <v/>
      </c>
      <c r="K1847" s="121" t="str">
        <f>IF(AND($L1847&lt;&gt;"",$L1847&gt;40000,$M1847&lt;&gt;"",$M1847&gt;40000),(1+IFERROR(NETWORKDAYS.INTL($L1847,$M1847,1,项目参数!$B$2:$B$200),NETWORKDAYS($L1847,$M1847,1)))*项目参数!$J$29,"")</f>
        <v/>
      </c>
      <c r="L1847" s="40"/>
      <c r="M1847" s="40"/>
      <c r="N1847" s="58"/>
      <c r="O1847" s="61"/>
      <c r="W1847" s="98" t="b">
        <f t="shared" si="28"/>
        <v>0</v>
      </c>
      <c r="Y1847" s="32" t="str">
        <f>IF($W1847,VLOOKUP($B1847,项目阶段与里程碑!$B:$E,3,FALSE),"")</f>
        <v/>
      </c>
      <c r="Z1847" s="32" t="str">
        <f>IF($W1847,VLOOKUP($B1847,项目阶段与里程碑!$B:$E,4,FALSE),"")</f>
        <v/>
      </c>
      <c r="AA1847" t="e">
        <f>VLOOKUP(F1847,内部通讯录!$B:$F,5,FALSE)</f>
        <v>#N/A</v>
      </c>
      <c r="AB1847" t="str">
        <f>IFERROR(VLOOKUP($AA1847,项目参数!$I$14:$J$21,2,FALSE),"")</f>
        <v/>
      </c>
    </row>
    <row r="1848" spans="1:28">
      <c r="A1848" s="8"/>
      <c r="B1848" s="8"/>
      <c r="C1848" s="8"/>
      <c r="D1848" s="8"/>
      <c r="E1848" s="8"/>
      <c r="F1848" s="8"/>
      <c r="G1848" s="8"/>
      <c r="H1848" s="116"/>
      <c r="I1848" s="40"/>
      <c r="J1848" s="120" t="str">
        <f>IF(AND($H1848&gt;0,$I1848&lt;&gt;"",$I1848&gt;40000),IFERROR(WORKDAY.INTL($I1848,INT(($H1848+项目参数!$J$29-1)/项目参数!$J$29)-1,1,项目参数!$B$2:$B$200),WORKDAY($I1848,INT(($H1848+项目参数!$J$29-1)/项目参数!$J$29)-1,1)),"")</f>
        <v/>
      </c>
      <c r="K1848" s="121" t="str">
        <f>IF(AND($L1848&lt;&gt;"",$L1848&gt;40000,$M1848&lt;&gt;"",$M1848&gt;40000),(1+IFERROR(NETWORKDAYS.INTL($L1848,$M1848,1,项目参数!$B$2:$B$200),NETWORKDAYS($L1848,$M1848,1)))*项目参数!$J$29,"")</f>
        <v/>
      </c>
      <c r="L1848" s="40"/>
      <c r="M1848" s="40"/>
      <c r="N1848" s="58"/>
      <c r="O1848" s="61"/>
      <c r="W1848" s="98" t="b">
        <f t="shared" si="28"/>
        <v>0</v>
      </c>
      <c r="Y1848" s="32" t="str">
        <f>IF($W1848,VLOOKUP($B1848,项目阶段与里程碑!$B:$E,3,FALSE),"")</f>
        <v/>
      </c>
      <c r="Z1848" s="32" t="str">
        <f>IF($W1848,VLOOKUP($B1848,项目阶段与里程碑!$B:$E,4,FALSE),"")</f>
        <v/>
      </c>
      <c r="AA1848" t="e">
        <f>VLOOKUP(F1848,内部通讯录!$B:$F,5,FALSE)</f>
        <v>#N/A</v>
      </c>
      <c r="AB1848" t="str">
        <f>IFERROR(VLOOKUP($AA1848,项目参数!$I$14:$J$21,2,FALSE),"")</f>
        <v/>
      </c>
    </row>
    <row r="1849" spans="1:28">
      <c r="A1849" s="8"/>
      <c r="B1849" s="8"/>
      <c r="C1849" s="8"/>
      <c r="D1849" s="8"/>
      <c r="E1849" s="8"/>
      <c r="F1849" s="8"/>
      <c r="G1849" s="8"/>
      <c r="H1849" s="116"/>
      <c r="I1849" s="40"/>
      <c r="J1849" s="120" t="str">
        <f>IF(AND($H1849&gt;0,$I1849&lt;&gt;"",$I1849&gt;40000),IFERROR(WORKDAY.INTL($I1849,INT(($H1849+项目参数!$J$29-1)/项目参数!$J$29)-1,1,项目参数!$B$2:$B$200),WORKDAY($I1849,INT(($H1849+项目参数!$J$29-1)/项目参数!$J$29)-1,1)),"")</f>
        <v/>
      </c>
      <c r="K1849" s="121" t="str">
        <f>IF(AND($L1849&lt;&gt;"",$L1849&gt;40000,$M1849&lt;&gt;"",$M1849&gt;40000),(1+IFERROR(NETWORKDAYS.INTL($L1849,$M1849,1,项目参数!$B$2:$B$200),NETWORKDAYS($L1849,$M1849,1)))*项目参数!$J$29,"")</f>
        <v/>
      </c>
      <c r="L1849" s="40"/>
      <c r="M1849" s="40"/>
      <c r="N1849" s="58"/>
      <c r="O1849" s="61"/>
      <c r="W1849" s="98" t="b">
        <f t="shared" si="28"/>
        <v>0</v>
      </c>
      <c r="Y1849" s="32" t="str">
        <f>IF($W1849,VLOOKUP($B1849,项目阶段与里程碑!$B:$E,3,FALSE),"")</f>
        <v/>
      </c>
      <c r="Z1849" s="32" t="str">
        <f>IF($W1849,VLOOKUP($B1849,项目阶段与里程碑!$B:$E,4,FALSE),"")</f>
        <v/>
      </c>
      <c r="AA1849" t="e">
        <f>VLOOKUP(F1849,内部通讯录!$B:$F,5,FALSE)</f>
        <v>#N/A</v>
      </c>
      <c r="AB1849" t="str">
        <f>IFERROR(VLOOKUP($AA1849,项目参数!$I$14:$J$21,2,FALSE),"")</f>
        <v/>
      </c>
    </row>
    <row r="1850" spans="1:28">
      <c r="A1850" s="8"/>
      <c r="B1850" s="8"/>
      <c r="C1850" s="8"/>
      <c r="D1850" s="8"/>
      <c r="E1850" s="8"/>
      <c r="F1850" s="8"/>
      <c r="G1850" s="8"/>
      <c r="H1850" s="116"/>
      <c r="I1850" s="40"/>
      <c r="J1850" s="120" t="str">
        <f>IF(AND($H1850&gt;0,$I1850&lt;&gt;"",$I1850&gt;40000),IFERROR(WORKDAY.INTL($I1850,INT(($H1850+项目参数!$J$29-1)/项目参数!$J$29)-1,1,项目参数!$B$2:$B$200),WORKDAY($I1850,INT(($H1850+项目参数!$J$29-1)/项目参数!$J$29)-1,1)),"")</f>
        <v/>
      </c>
      <c r="K1850" s="121" t="str">
        <f>IF(AND($L1850&lt;&gt;"",$L1850&gt;40000,$M1850&lt;&gt;"",$M1850&gt;40000),(1+IFERROR(NETWORKDAYS.INTL($L1850,$M1850,1,项目参数!$B$2:$B$200),NETWORKDAYS($L1850,$M1850,1)))*项目参数!$J$29,"")</f>
        <v/>
      </c>
      <c r="L1850" s="40"/>
      <c r="M1850" s="40"/>
      <c r="N1850" s="58"/>
      <c r="O1850" s="61"/>
      <c r="W1850" s="98" t="b">
        <f t="shared" si="28"/>
        <v>0</v>
      </c>
      <c r="Y1850" s="32" t="str">
        <f>IF($W1850,VLOOKUP($B1850,项目阶段与里程碑!$B:$E,3,FALSE),"")</f>
        <v/>
      </c>
      <c r="Z1850" s="32" t="str">
        <f>IF($W1850,VLOOKUP($B1850,项目阶段与里程碑!$B:$E,4,FALSE),"")</f>
        <v/>
      </c>
      <c r="AA1850" t="e">
        <f>VLOOKUP(F1850,内部通讯录!$B:$F,5,FALSE)</f>
        <v>#N/A</v>
      </c>
      <c r="AB1850" t="str">
        <f>IFERROR(VLOOKUP($AA1850,项目参数!$I$14:$J$21,2,FALSE),"")</f>
        <v/>
      </c>
    </row>
    <row r="1851" spans="1:28">
      <c r="A1851" s="8"/>
      <c r="B1851" s="8"/>
      <c r="C1851" s="8"/>
      <c r="D1851" s="8"/>
      <c r="E1851" s="8"/>
      <c r="F1851" s="8"/>
      <c r="G1851" s="8"/>
      <c r="H1851" s="116"/>
      <c r="I1851" s="40"/>
      <c r="J1851" s="120" t="str">
        <f>IF(AND($H1851&gt;0,$I1851&lt;&gt;"",$I1851&gt;40000),IFERROR(WORKDAY.INTL($I1851,INT(($H1851+项目参数!$J$29-1)/项目参数!$J$29)-1,1,项目参数!$B$2:$B$200),WORKDAY($I1851,INT(($H1851+项目参数!$J$29-1)/项目参数!$J$29)-1,1)),"")</f>
        <v/>
      </c>
      <c r="K1851" s="121" t="str">
        <f>IF(AND($L1851&lt;&gt;"",$L1851&gt;40000,$M1851&lt;&gt;"",$M1851&gt;40000),(1+IFERROR(NETWORKDAYS.INTL($L1851,$M1851,1,项目参数!$B$2:$B$200),NETWORKDAYS($L1851,$M1851,1)))*项目参数!$J$29,"")</f>
        <v/>
      </c>
      <c r="L1851" s="40"/>
      <c r="M1851" s="40"/>
      <c r="N1851" s="58"/>
      <c r="O1851" s="61"/>
      <c r="W1851" s="98" t="b">
        <f t="shared" si="28"/>
        <v>0</v>
      </c>
      <c r="Y1851" s="32" t="str">
        <f>IF($W1851,VLOOKUP($B1851,项目阶段与里程碑!$B:$E,3,FALSE),"")</f>
        <v/>
      </c>
      <c r="Z1851" s="32" t="str">
        <f>IF($W1851,VLOOKUP($B1851,项目阶段与里程碑!$B:$E,4,FALSE),"")</f>
        <v/>
      </c>
      <c r="AA1851" t="e">
        <f>VLOOKUP(F1851,内部通讯录!$B:$F,5,FALSE)</f>
        <v>#N/A</v>
      </c>
      <c r="AB1851" t="str">
        <f>IFERROR(VLOOKUP($AA1851,项目参数!$I$14:$J$21,2,FALSE),"")</f>
        <v/>
      </c>
    </row>
    <row r="1852" spans="1:28">
      <c r="A1852" s="8"/>
      <c r="B1852" s="8"/>
      <c r="C1852" s="8"/>
      <c r="D1852" s="8"/>
      <c r="E1852" s="8"/>
      <c r="F1852" s="8"/>
      <c r="G1852" s="8"/>
      <c r="H1852" s="116"/>
      <c r="I1852" s="40"/>
      <c r="J1852" s="120" t="str">
        <f>IF(AND($H1852&gt;0,$I1852&lt;&gt;"",$I1852&gt;40000),IFERROR(WORKDAY.INTL($I1852,INT(($H1852+项目参数!$J$29-1)/项目参数!$J$29)-1,1,项目参数!$B$2:$B$200),WORKDAY($I1852,INT(($H1852+项目参数!$J$29-1)/项目参数!$J$29)-1,1)),"")</f>
        <v/>
      </c>
      <c r="K1852" s="121" t="str">
        <f>IF(AND($L1852&lt;&gt;"",$L1852&gt;40000,$M1852&lt;&gt;"",$M1852&gt;40000),(1+IFERROR(NETWORKDAYS.INTL($L1852,$M1852,1,项目参数!$B$2:$B$200),NETWORKDAYS($L1852,$M1852,1)))*项目参数!$J$29,"")</f>
        <v/>
      </c>
      <c r="L1852" s="40"/>
      <c r="M1852" s="40"/>
      <c r="N1852" s="58"/>
      <c r="O1852" s="61"/>
      <c r="W1852" s="98" t="b">
        <f t="shared" si="28"/>
        <v>0</v>
      </c>
      <c r="Y1852" s="32" t="str">
        <f>IF($W1852,VLOOKUP($B1852,项目阶段与里程碑!$B:$E,3,FALSE),"")</f>
        <v/>
      </c>
      <c r="Z1852" s="32" t="str">
        <f>IF($W1852,VLOOKUP($B1852,项目阶段与里程碑!$B:$E,4,FALSE),"")</f>
        <v/>
      </c>
      <c r="AA1852" t="e">
        <f>VLOOKUP(F1852,内部通讯录!$B:$F,5,FALSE)</f>
        <v>#N/A</v>
      </c>
      <c r="AB1852" t="str">
        <f>IFERROR(VLOOKUP($AA1852,项目参数!$I$14:$J$21,2,FALSE),"")</f>
        <v/>
      </c>
    </row>
    <row r="1853" spans="1:28">
      <c r="A1853" s="8"/>
      <c r="B1853" s="8"/>
      <c r="C1853" s="8"/>
      <c r="D1853" s="8"/>
      <c r="E1853" s="8"/>
      <c r="F1853" s="8"/>
      <c r="G1853" s="8"/>
      <c r="H1853" s="116"/>
      <c r="I1853" s="40"/>
      <c r="J1853" s="120" t="str">
        <f>IF(AND($H1853&gt;0,$I1853&lt;&gt;"",$I1853&gt;40000),IFERROR(WORKDAY.INTL($I1853,INT(($H1853+项目参数!$J$29-1)/项目参数!$J$29)-1,1,项目参数!$B$2:$B$200),WORKDAY($I1853,INT(($H1853+项目参数!$J$29-1)/项目参数!$J$29)-1,1)),"")</f>
        <v/>
      </c>
      <c r="K1853" s="121" t="str">
        <f>IF(AND($L1853&lt;&gt;"",$L1853&gt;40000,$M1853&lt;&gt;"",$M1853&gt;40000),(1+IFERROR(NETWORKDAYS.INTL($L1853,$M1853,1,项目参数!$B$2:$B$200),NETWORKDAYS($L1853,$M1853,1)))*项目参数!$J$29,"")</f>
        <v/>
      </c>
      <c r="L1853" s="40"/>
      <c r="M1853" s="40"/>
      <c r="N1853" s="58"/>
      <c r="O1853" s="61"/>
      <c r="W1853" s="98" t="b">
        <f t="shared" si="28"/>
        <v>0</v>
      </c>
      <c r="Y1853" s="32" t="str">
        <f>IF($W1853,VLOOKUP($B1853,项目阶段与里程碑!$B:$E,3,FALSE),"")</f>
        <v/>
      </c>
      <c r="Z1853" s="32" t="str">
        <f>IF($W1853,VLOOKUP($B1853,项目阶段与里程碑!$B:$E,4,FALSE),"")</f>
        <v/>
      </c>
      <c r="AA1853" t="e">
        <f>VLOOKUP(F1853,内部通讯录!$B:$F,5,FALSE)</f>
        <v>#N/A</v>
      </c>
      <c r="AB1853" t="str">
        <f>IFERROR(VLOOKUP($AA1853,项目参数!$I$14:$J$21,2,FALSE),"")</f>
        <v/>
      </c>
    </row>
    <row r="1854" spans="1:28">
      <c r="A1854" s="8"/>
      <c r="B1854" s="8"/>
      <c r="C1854" s="8"/>
      <c r="D1854" s="8"/>
      <c r="E1854" s="8"/>
      <c r="F1854" s="8"/>
      <c r="G1854" s="8"/>
      <c r="H1854" s="116"/>
      <c r="I1854" s="40"/>
      <c r="J1854" s="120" t="str">
        <f>IF(AND($H1854&gt;0,$I1854&lt;&gt;"",$I1854&gt;40000),IFERROR(WORKDAY.INTL($I1854,INT(($H1854+项目参数!$J$29-1)/项目参数!$J$29)-1,1,项目参数!$B$2:$B$200),WORKDAY($I1854,INT(($H1854+项目参数!$J$29-1)/项目参数!$J$29)-1,1)),"")</f>
        <v/>
      </c>
      <c r="K1854" s="121" t="str">
        <f>IF(AND($L1854&lt;&gt;"",$L1854&gt;40000,$M1854&lt;&gt;"",$M1854&gt;40000),(1+IFERROR(NETWORKDAYS.INTL($L1854,$M1854,1,项目参数!$B$2:$B$200),NETWORKDAYS($L1854,$M1854,1)))*项目参数!$J$29,"")</f>
        <v/>
      </c>
      <c r="L1854" s="40"/>
      <c r="M1854" s="40"/>
      <c r="N1854" s="58"/>
      <c r="O1854" s="61"/>
      <c r="W1854" s="98" t="b">
        <f t="shared" si="28"/>
        <v>0</v>
      </c>
      <c r="Y1854" s="32" t="str">
        <f>IF($W1854,VLOOKUP($B1854,项目阶段与里程碑!$B:$E,3,FALSE),"")</f>
        <v/>
      </c>
      <c r="Z1854" s="32" t="str">
        <f>IF($W1854,VLOOKUP($B1854,项目阶段与里程碑!$B:$E,4,FALSE),"")</f>
        <v/>
      </c>
      <c r="AA1854" t="e">
        <f>VLOOKUP(F1854,内部通讯录!$B:$F,5,FALSE)</f>
        <v>#N/A</v>
      </c>
      <c r="AB1854" t="str">
        <f>IFERROR(VLOOKUP($AA1854,项目参数!$I$14:$J$21,2,FALSE),"")</f>
        <v/>
      </c>
    </row>
    <row r="1855" spans="1:28">
      <c r="A1855" s="8"/>
      <c r="B1855" s="8"/>
      <c r="C1855" s="8"/>
      <c r="D1855" s="8"/>
      <c r="E1855" s="8"/>
      <c r="F1855" s="8"/>
      <c r="G1855" s="8"/>
      <c r="H1855" s="116"/>
      <c r="I1855" s="40"/>
      <c r="J1855" s="120" t="str">
        <f>IF(AND($H1855&gt;0,$I1855&lt;&gt;"",$I1855&gt;40000),IFERROR(WORKDAY.INTL($I1855,INT(($H1855+项目参数!$J$29-1)/项目参数!$J$29)-1,1,项目参数!$B$2:$B$200),WORKDAY($I1855,INT(($H1855+项目参数!$J$29-1)/项目参数!$J$29)-1,1)),"")</f>
        <v/>
      </c>
      <c r="K1855" s="121" t="str">
        <f>IF(AND($L1855&lt;&gt;"",$L1855&gt;40000,$M1855&lt;&gt;"",$M1855&gt;40000),(1+IFERROR(NETWORKDAYS.INTL($L1855,$M1855,1,项目参数!$B$2:$B$200),NETWORKDAYS($L1855,$M1855,1)))*项目参数!$J$29,"")</f>
        <v/>
      </c>
      <c r="L1855" s="40"/>
      <c r="M1855" s="40"/>
      <c r="N1855" s="58"/>
      <c r="O1855" s="61"/>
      <c r="W1855" s="98" t="b">
        <f t="shared" si="28"/>
        <v>0</v>
      </c>
      <c r="Y1855" s="32" t="str">
        <f>IF($W1855,VLOOKUP($B1855,项目阶段与里程碑!$B:$E,3,FALSE),"")</f>
        <v/>
      </c>
      <c r="Z1855" s="32" t="str">
        <f>IF($W1855,VLOOKUP($B1855,项目阶段与里程碑!$B:$E,4,FALSE),"")</f>
        <v/>
      </c>
      <c r="AA1855" t="e">
        <f>VLOOKUP(F1855,内部通讯录!$B:$F,5,FALSE)</f>
        <v>#N/A</v>
      </c>
      <c r="AB1855" t="str">
        <f>IFERROR(VLOOKUP($AA1855,项目参数!$I$14:$J$21,2,FALSE),"")</f>
        <v/>
      </c>
    </row>
    <row r="1856" spans="1:28">
      <c r="A1856" s="8"/>
      <c r="B1856" s="8"/>
      <c r="C1856" s="8"/>
      <c r="D1856" s="8"/>
      <c r="E1856" s="8"/>
      <c r="F1856" s="8"/>
      <c r="G1856" s="8"/>
      <c r="H1856" s="116"/>
      <c r="I1856" s="40"/>
      <c r="J1856" s="120" t="str">
        <f>IF(AND($H1856&gt;0,$I1856&lt;&gt;"",$I1856&gt;40000),IFERROR(WORKDAY.INTL($I1856,INT(($H1856+项目参数!$J$29-1)/项目参数!$J$29)-1,1,项目参数!$B$2:$B$200),WORKDAY($I1856,INT(($H1856+项目参数!$J$29-1)/项目参数!$J$29)-1,1)),"")</f>
        <v/>
      </c>
      <c r="K1856" s="121" t="str">
        <f>IF(AND($L1856&lt;&gt;"",$L1856&gt;40000,$M1856&lt;&gt;"",$M1856&gt;40000),(1+IFERROR(NETWORKDAYS.INTL($L1856,$M1856,1,项目参数!$B$2:$B$200),NETWORKDAYS($L1856,$M1856,1)))*项目参数!$J$29,"")</f>
        <v/>
      </c>
      <c r="L1856" s="40"/>
      <c r="M1856" s="40"/>
      <c r="N1856" s="58"/>
      <c r="O1856" s="61"/>
      <c r="W1856" s="98" t="b">
        <f t="shared" si="28"/>
        <v>0</v>
      </c>
      <c r="Y1856" s="32" t="str">
        <f>IF($W1856,VLOOKUP($B1856,项目阶段与里程碑!$B:$E,3,FALSE),"")</f>
        <v/>
      </c>
      <c r="Z1856" s="32" t="str">
        <f>IF($W1856,VLOOKUP($B1856,项目阶段与里程碑!$B:$E,4,FALSE),"")</f>
        <v/>
      </c>
      <c r="AA1856" t="e">
        <f>VLOOKUP(F1856,内部通讯录!$B:$F,5,FALSE)</f>
        <v>#N/A</v>
      </c>
      <c r="AB1856" t="str">
        <f>IFERROR(VLOOKUP($AA1856,项目参数!$I$14:$J$21,2,FALSE),"")</f>
        <v/>
      </c>
    </row>
    <row r="1857" spans="1:28">
      <c r="A1857" s="8"/>
      <c r="B1857" s="8"/>
      <c r="C1857" s="8"/>
      <c r="D1857" s="8"/>
      <c r="E1857" s="8"/>
      <c r="F1857" s="8"/>
      <c r="G1857" s="8"/>
      <c r="H1857" s="116"/>
      <c r="I1857" s="40"/>
      <c r="J1857" s="120" t="str">
        <f>IF(AND($H1857&gt;0,$I1857&lt;&gt;"",$I1857&gt;40000),IFERROR(WORKDAY.INTL($I1857,INT(($H1857+项目参数!$J$29-1)/项目参数!$J$29)-1,1,项目参数!$B$2:$B$200),WORKDAY($I1857,INT(($H1857+项目参数!$J$29-1)/项目参数!$J$29)-1,1)),"")</f>
        <v/>
      </c>
      <c r="K1857" s="121" t="str">
        <f>IF(AND($L1857&lt;&gt;"",$L1857&gt;40000,$M1857&lt;&gt;"",$M1857&gt;40000),(1+IFERROR(NETWORKDAYS.INTL($L1857,$M1857,1,项目参数!$B$2:$B$200),NETWORKDAYS($L1857,$M1857,1)))*项目参数!$J$29,"")</f>
        <v/>
      </c>
      <c r="L1857" s="40"/>
      <c r="M1857" s="40"/>
      <c r="N1857" s="58"/>
      <c r="O1857" s="61"/>
      <c r="W1857" s="98" t="b">
        <f t="shared" si="28"/>
        <v>0</v>
      </c>
      <c r="Y1857" s="32" t="str">
        <f>IF($W1857,VLOOKUP($B1857,项目阶段与里程碑!$B:$E,3,FALSE),"")</f>
        <v/>
      </c>
      <c r="Z1857" s="32" t="str">
        <f>IF($W1857,VLOOKUP($B1857,项目阶段与里程碑!$B:$E,4,FALSE),"")</f>
        <v/>
      </c>
      <c r="AA1857" t="e">
        <f>VLOOKUP(F1857,内部通讯录!$B:$F,5,FALSE)</f>
        <v>#N/A</v>
      </c>
      <c r="AB1857" t="str">
        <f>IFERROR(VLOOKUP($AA1857,项目参数!$I$14:$J$21,2,FALSE),"")</f>
        <v/>
      </c>
    </row>
    <row r="1858" spans="1:28">
      <c r="A1858" s="8"/>
      <c r="B1858" s="8"/>
      <c r="C1858" s="8"/>
      <c r="D1858" s="8"/>
      <c r="E1858" s="8"/>
      <c r="F1858" s="8"/>
      <c r="G1858" s="8"/>
      <c r="H1858" s="116"/>
      <c r="I1858" s="40"/>
      <c r="J1858" s="120" t="str">
        <f>IF(AND($H1858&gt;0,$I1858&lt;&gt;"",$I1858&gt;40000),IFERROR(WORKDAY.INTL($I1858,INT(($H1858+项目参数!$J$29-1)/项目参数!$J$29)-1,1,项目参数!$B$2:$B$200),WORKDAY($I1858,INT(($H1858+项目参数!$J$29-1)/项目参数!$J$29)-1,1)),"")</f>
        <v/>
      </c>
      <c r="K1858" s="121" t="str">
        <f>IF(AND($L1858&lt;&gt;"",$L1858&gt;40000,$M1858&lt;&gt;"",$M1858&gt;40000),(1+IFERROR(NETWORKDAYS.INTL($L1858,$M1858,1,项目参数!$B$2:$B$200),NETWORKDAYS($L1858,$M1858,1)))*项目参数!$J$29,"")</f>
        <v/>
      </c>
      <c r="L1858" s="40"/>
      <c r="M1858" s="40"/>
      <c r="N1858" s="58"/>
      <c r="O1858" s="61"/>
      <c r="W1858" s="98" t="b">
        <f t="shared" ref="W1858:W1921" si="29">AND(LEN(A1858)&gt;0,LEN(C1858)&gt;3,LEN(F1858)&gt;1,OR(I1858=0,AND(H1858&gt;0,I1858&gt;40000)),OR(L1858=0,L1858&gt;40000))</f>
        <v>0</v>
      </c>
      <c r="Y1858" s="32" t="str">
        <f>IF($W1858,VLOOKUP($B1858,项目阶段与里程碑!$B:$E,3,FALSE),"")</f>
        <v/>
      </c>
      <c r="Z1858" s="32" t="str">
        <f>IF($W1858,VLOOKUP($B1858,项目阶段与里程碑!$B:$E,4,FALSE),"")</f>
        <v/>
      </c>
      <c r="AA1858" t="e">
        <f>VLOOKUP(F1858,内部通讯录!$B:$F,5,FALSE)</f>
        <v>#N/A</v>
      </c>
      <c r="AB1858" t="str">
        <f>IFERROR(VLOOKUP($AA1858,项目参数!$I$14:$J$21,2,FALSE),"")</f>
        <v/>
      </c>
    </row>
    <row r="1859" spans="1:28">
      <c r="A1859" s="8"/>
      <c r="B1859" s="8"/>
      <c r="C1859" s="8"/>
      <c r="D1859" s="8"/>
      <c r="E1859" s="8"/>
      <c r="F1859" s="8"/>
      <c r="G1859" s="8"/>
      <c r="H1859" s="116"/>
      <c r="I1859" s="40"/>
      <c r="J1859" s="120" t="str">
        <f>IF(AND($H1859&gt;0,$I1859&lt;&gt;"",$I1859&gt;40000),IFERROR(WORKDAY.INTL($I1859,INT(($H1859+项目参数!$J$29-1)/项目参数!$J$29)-1,1,项目参数!$B$2:$B$200),WORKDAY($I1859,INT(($H1859+项目参数!$J$29-1)/项目参数!$J$29)-1,1)),"")</f>
        <v/>
      </c>
      <c r="K1859" s="121" t="str">
        <f>IF(AND($L1859&lt;&gt;"",$L1859&gt;40000,$M1859&lt;&gt;"",$M1859&gt;40000),(1+IFERROR(NETWORKDAYS.INTL($L1859,$M1859,1,项目参数!$B$2:$B$200),NETWORKDAYS($L1859,$M1859,1)))*项目参数!$J$29,"")</f>
        <v/>
      </c>
      <c r="L1859" s="40"/>
      <c r="M1859" s="40"/>
      <c r="N1859" s="58"/>
      <c r="O1859" s="61"/>
      <c r="W1859" s="98" t="b">
        <f t="shared" si="29"/>
        <v>0</v>
      </c>
      <c r="Y1859" s="32" t="str">
        <f>IF($W1859,VLOOKUP($B1859,项目阶段与里程碑!$B:$E,3,FALSE),"")</f>
        <v/>
      </c>
      <c r="Z1859" s="32" t="str">
        <f>IF($W1859,VLOOKUP($B1859,项目阶段与里程碑!$B:$E,4,FALSE),"")</f>
        <v/>
      </c>
      <c r="AA1859" t="e">
        <f>VLOOKUP(F1859,内部通讯录!$B:$F,5,FALSE)</f>
        <v>#N/A</v>
      </c>
      <c r="AB1859" t="str">
        <f>IFERROR(VLOOKUP($AA1859,项目参数!$I$14:$J$21,2,FALSE),"")</f>
        <v/>
      </c>
    </row>
    <row r="1860" spans="1:28">
      <c r="A1860" s="8"/>
      <c r="B1860" s="8"/>
      <c r="C1860" s="8"/>
      <c r="D1860" s="8"/>
      <c r="E1860" s="8"/>
      <c r="F1860" s="8"/>
      <c r="G1860" s="8"/>
      <c r="H1860" s="116"/>
      <c r="I1860" s="40"/>
      <c r="J1860" s="120" t="str">
        <f>IF(AND($H1860&gt;0,$I1860&lt;&gt;"",$I1860&gt;40000),IFERROR(WORKDAY.INTL($I1860,INT(($H1860+项目参数!$J$29-1)/项目参数!$J$29)-1,1,项目参数!$B$2:$B$200),WORKDAY($I1860,INT(($H1860+项目参数!$J$29-1)/项目参数!$J$29)-1,1)),"")</f>
        <v/>
      </c>
      <c r="K1860" s="121" t="str">
        <f>IF(AND($L1860&lt;&gt;"",$L1860&gt;40000,$M1860&lt;&gt;"",$M1860&gt;40000),(1+IFERROR(NETWORKDAYS.INTL($L1860,$M1860,1,项目参数!$B$2:$B$200),NETWORKDAYS($L1860,$M1860,1)))*项目参数!$J$29,"")</f>
        <v/>
      </c>
      <c r="L1860" s="40"/>
      <c r="M1860" s="40"/>
      <c r="N1860" s="58"/>
      <c r="O1860" s="61"/>
      <c r="W1860" s="98" t="b">
        <f t="shared" si="29"/>
        <v>0</v>
      </c>
      <c r="Y1860" s="32" t="str">
        <f>IF($W1860,VLOOKUP($B1860,项目阶段与里程碑!$B:$E,3,FALSE),"")</f>
        <v/>
      </c>
      <c r="Z1860" s="32" t="str">
        <f>IF($W1860,VLOOKUP($B1860,项目阶段与里程碑!$B:$E,4,FALSE),"")</f>
        <v/>
      </c>
      <c r="AA1860" t="e">
        <f>VLOOKUP(F1860,内部通讯录!$B:$F,5,FALSE)</f>
        <v>#N/A</v>
      </c>
      <c r="AB1860" t="str">
        <f>IFERROR(VLOOKUP($AA1860,项目参数!$I$14:$J$21,2,FALSE),"")</f>
        <v/>
      </c>
    </row>
    <row r="1861" spans="1:28">
      <c r="A1861" s="8"/>
      <c r="B1861" s="8"/>
      <c r="C1861" s="8"/>
      <c r="D1861" s="8"/>
      <c r="E1861" s="8"/>
      <c r="F1861" s="8"/>
      <c r="G1861" s="8"/>
      <c r="H1861" s="116"/>
      <c r="I1861" s="40"/>
      <c r="J1861" s="120" t="str">
        <f>IF(AND($H1861&gt;0,$I1861&lt;&gt;"",$I1861&gt;40000),IFERROR(WORKDAY.INTL($I1861,INT(($H1861+项目参数!$J$29-1)/项目参数!$J$29)-1,1,项目参数!$B$2:$B$200),WORKDAY($I1861,INT(($H1861+项目参数!$J$29-1)/项目参数!$J$29)-1,1)),"")</f>
        <v/>
      </c>
      <c r="K1861" s="121" t="str">
        <f>IF(AND($L1861&lt;&gt;"",$L1861&gt;40000,$M1861&lt;&gt;"",$M1861&gt;40000),(1+IFERROR(NETWORKDAYS.INTL($L1861,$M1861,1,项目参数!$B$2:$B$200),NETWORKDAYS($L1861,$M1861,1)))*项目参数!$J$29,"")</f>
        <v/>
      </c>
      <c r="L1861" s="40"/>
      <c r="M1861" s="40"/>
      <c r="N1861" s="58"/>
      <c r="O1861" s="61"/>
      <c r="W1861" s="98" t="b">
        <f t="shared" si="29"/>
        <v>0</v>
      </c>
      <c r="Y1861" s="32" t="str">
        <f>IF($W1861,VLOOKUP($B1861,项目阶段与里程碑!$B:$E,3,FALSE),"")</f>
        <v/>
      </c>
      <c r="Z1861" s="32" t="str">
        <f>IF($W1861,VLOOKUP($B1861,项目阶段与里程碑!$B:$E,4,FALSE),"")</f>
        <v/>
      </c>
      <c r="AA1861" t="e">
        <f>VLOOKUP(F1861,内部通讯录!$B:$F,5,FALSE)</f>
        <v>#N/A</v>
      </c>
      <c r="AB1861" t="str">
        <f>IFERROR(VLOOKUP($AA1861,项目参数!$I$14:$J$21,2,FALSE),"")</f>
        <v/>
      </c>
    </row>
    <row r="1862" spans="1:28">
      <c r="A1862" s="8"/>
      <c r="B1862" s="8"/>
      <c r="C1862" s="8"/>
      <c r="D1862" s="8"/>
      <c r="E1862" s="8"/>
      <c r="F1862" s="8"/>
      <c r="G1862" s="8"/>
      <c r="H1862" s="116"/>
      <c r="I1862" s="40"/>
      <c r="J1862" s="120" t="str">
        <f>IF(AND($H1862&gt;0,$I1862&lt;&gt;"",$I1862&gt;40000),IFERROR(WORKDAY.INTL($I1862,INT(($H1862+项目参数!$J$29-1)/项目参数!$J$29)-1,1,项目参数!$B$2:$B$200),WORKDAY($I1862,INT(($H1862+项目参数!$J$29-1)/项目参数!$J$29)-1,1)),"")</f>
        <v/>
      </c>
      <c r="K1862" s="121" t="str">
        <f>IF(AND($L1862&lt;&gt;"",$L1862&gt;40000,$M1862&lt;&gt;"",$M1862&gt;40000),(1+IFERROR(NETWORKDAYS.INTL($L1862,$M1862,1,项目参数!$B$2:$B$200),NETWORKDAYS($L1862,$M1862,1)))*项目参数!$J$29,"")</f>
        <v/>
      </c>
      <c r="L1862" s="40"/>
      <c r="M1862" s="40"/>
      <c r="N1862" s="58"/>
      <c r="O1862" s="61"/>
      <c r="W1862" s="98" t="b">
        <f t="shared" si="29"/>
        <v>0</v>
      </c>
      <c r="Y1862" s="32" t="str">
        <f>IF($W1862,VLOOKUP($B1862,项目阶段与里程碑!$B:$E,3,FALSE),"")</f>
        <v/>
      </c>
      <c r="Z1862" s="32" t="str">
        <f>IF($W1862,VLOOKUP($B1862,项目阶段与里程碑!$B:$E,4,FALSE),"")</f>
        <v/>
      </c>
      <c r="AA1862" t="e">
        <f>VLOOKUP(F1862,内部通讯录!$B:$F,5,FALSE)</f>
        <v>#N/A</v>
      </c>
      <c r="AB1862" t="str">
        <f>IFERROR(VLOOKUP($AA1862,项目参数!$I$14:$J$21,2,FALSE),"")</f>
        <v/>
      </c>
    </row>
    <row r="1863" spans="1:28">
      <c r="A1863" s="8"/>
      <c r="B1863" s="8"/>
      <c r="C1863" s="8"/>
      <c r="D1863" s="8"/>
      <c r="E1863" s="8"/>
      <c r="F1863" s="8"/>
      <c r="G1863" s="8"/>
      <c r="H1863" s="116"/>
      <c r="I1863" s="40"/>
      <c r="J1863" s="120" t="str">
        <f>IF(AND($H1863&gt;0,$I1863&lt;&gt;"",$I1863&gt;40000),IFERROR(WORKDAY.INTL($I1863,INT(($H1863+项目参数!$J$29-1)/项目参数!$J$29)-1,1,项目参数!$B$2:$B$200),WORKDAY($I1863,INT(($H1863+项目参数!$J$29-1)/项目参数!$J$29)-1,1)),"")</f>
        <v/>
      </c>
      <c r="K1863" s="121" t="str">
        <f>IF(AND($L1863&lt;&gt;"",$L1863&gt;40000,$M1863&lt;&gt;"",$M1863&gt;40000),(1+IFERROR(NETWORKDAYS.INTL($L1863,$M1863,1,项目参数!$B$2:$B$200),NETWORKDAYS($L1863,$M1863,1)))*项目参数!$J$29,"")</f>
        <v/>
      </c>
      <c r="L1863" s="40"/>
      <c r="M1863" s="40"/>
      <c r="N1863" s="58"/>
      <c r="O1863" s="61"/>
      <c r="W1863" s="98" t="b">
        <f t="shared" si="29"/>
        <v>0</v>
      </c>
      <c r="Y1863" s="32" t="str">
        <f>IF($W1863,VLOOKUP($B1863,项目阶段与里程碑!$B:$E,3,FALSE),"")</f>
        <v/>
      </c>
      <c r="Z1863" s="32" t="str">
        <f>IF($W1863,VLOOKUP($B1863,项目阶段与里程碑!$B:$E,4,FALSE),"")</f>
        <v/>
      </c>
      <c r="AA1863" t="e">
        <f>VLOOKUP(F1863,内部通讯录!$B:$F,5,FALSE)</f>
        <v>#N/A</v>
      </c>
      <c r="AB1863" t="str">
        <f>IFERROR(VLOOKUP($AA1863,项目参数!$I$14:$J$21,2,FALSE),"")</f>
        <v/>
      </c>
    </row>
    <row r="1864" spans="1:28">
      <c r="A1864" s="8"/>
      <c r="B1864" s="8"/>
      <c r="C1864" s="8"/>
      <c r="D1864" s="8"/>
      <c r="E1864" s="8"/>
      <c r="F1864" s="8"/>
      <c r="G1864" s="8"/>
      <c r="H1864" s="116"/>
      <c r="I1864" s="40"/>
      <c r="J1864" s="120" t="str">
        <f>IF(AND($H1864&gt;0,$I1864&lt;&gt;"",$I1864&gt;40000),IFERROR(WORKDAY.INTL($I1864,INT(($H1864+项目参数!$J$29-1)/项目参数!$J$29)-1,1,项目参数!$B$2:$B$200),WORKDAY($I1864,INT(($H1864+项目参数!$J$29-1)/项目参数!$J$29)-1,1)),"")</f>
        <v/>
      </c>
      <c r="K1864" s="121" t="str">
        <f>IF(AND($L1864&lt;&gt;"",$L1864&gt;40000,$M1864&lt;&gt;"",$M1864&gt;40000),(1+IFERROR(NETWORKDAYS.INTL($L1864,$M1864,1,项目参数!$B$2:$B$200),NETWORKDAYS($L1864,$M1864,1)))*项目参数!$J$29,"")</f>
        <v/>
      </c>
      <c r="L1864" s="40"/>
      <c r="M1864" s="40"/>
      <c r="N1864" s="58"/>
      <c r="O1864" s="61"/>
      <c r="W1864" s="98" t="b">
        <f t="shared" si="29"/>
        <v>0</v>
      </c>
      <c r="Y1864" s="32" t="str">
        <f>IF($W1864,VLOOKUP($B1864,项目阶段与里程碑!$B:$E,3,FALSE),"")</f>
        <v/>
      </c>
      <c r="Z1864" s="32" t="str">
        <f>IF($W1864,VLOOKUP($B1864,项目阶段与里程碑!$B:$E,4,FALSE),"")</f>
        <v/>
      </c>
      <c r="AA1864" t="e">
        <f>VLOOKUP(F1864,内部通讯录!$B:$F,5,FALSE)</f>
        <v>#N/A</v>
      </c>
      <c r="AB1864" t="str">
        <f>IFERROR(VLOOKUP($AA1864,项目参数!$I$14:$J$21,2,FALSE),"")</f>
        <v/>
      </c>
    </row>
    <row r="1865" spans="1:28">
      <c r="A1865" s="8"/>
      <c r="B1865" s="8"/>
      <c r="C1865" s="8"/>
      <c r="D1865" s="8"/>
      <c r="E1865" s="8"/>
      <c r="F1865" s="8"/>
      <c r="G1865" s="8"/>
      <c r="H1865" s="116"/>
      <c r="I1865" s="40"/>
      <c r="J1865" s="120" t="str">
        <f>IF(AND($H1865&gt;0,$I1865&lt;&gt;"",$I1865&gt;40000),IFERROR(WORKDAY.INTL($I1865,INT(($H1865+项目参数!$J$29-1)/项目参数!$J$29)-1,1,项目参数!$B$2:$B$200),WORKDAY($I1865,INT(($H1865+项目参数!$J$29-1)/项目参数!$J$29)-1,1)),"")</f>
        <v/>
      </c>
      <c r="K1865" s="121" t="str">
        <f>IF(AND($L1865&lt;&gt;"",$L1865&gt;40000,$M1865&lt;&gt;"",$M1865&gt;40000),(1+IFERROR(NETWORKDAYS.INTL($L1865,$M1865,1,项目参数!$B$2:$B$200),NETWORKDAYS($L1865,$M1865,1)))*项目参数!$J$29,"")</f>
        <v/>
      </c>
      <c r="L1865" s="40"/>
      <c r="M1865" s="40"/>
      <c r="N1865" s="58"/>
      <c r="O1865" s="61"/>
      <c r="W1865" s="98" t="b">
        <f t="shared" si="29"/>
        <v>0</v>
      </c>
      <c r="Y1865" s="32" t="str">
        <f>IF($W1865,VLOOKUP($B1865,项目阶段与里程碑!$B:$E,3,FALSE),"")</f>
        <v/>
      </c>
      <c r="Z1865" s="32" t="str">
        <f>IF($W1865,VLOOKUP($B1865,项目阶段与里程碑!$B:$E,4,FALSE),"")</f>
        <v/>
      </c>
      <c r="AA1865" t="e">
        <f>VLOOKUP(F1865,内部通讯录!$B:$F,5,FALSE)</f>
        <v>#N/A</v>
      </c>
      <c r="AB1865" t="str">
        <f>IFERROR(VLOOKUP($AA1865,项目参数!$I$14:$J$21,2,FALSE),"")</f>
        <v/>
      </c>
    </row>
    <row r="1866" spans="1:28">
      <c r="A1866" s="8"/>
      <c r="B1866" s="8"/>
      <c r="C1866" s="8"/>
      <c r="D1866" s="8"/>
      <c r="E1866" s="8"/>
      <c r="F1866" s="8"/>
      <c r="G1866" s="8"/>
      <c r="H1866" s="116"/>
      <c r="I1866" s="40"/>
      <c r="J1866" s="120" t="str">
        <f>IF(AND($H1866&gt;0,$I1866&lt;&gt;"",$I1866&gt;40000),IFERROR(WORKDAY.INTL($I1866,INT(($H1866+项目参数!$J$29-1)/项目参数!$J$29)-1,1,项目参数!$B$2:$B$200),WORKDAY($I1866,INT(($H1866+项目参数!$J$29-1)/项目参数!$J$29)-1,1)),"")</f>
        <v/>
      </c>
      <c r="K1866" s="121" t="str">
        <f>IF(AND($L1866&lt;&gt;"",$L1866&gt;40000,$M1866&lt;&gt;"",$M1866&gt;40000),(1+IFERROR(NETWORKDAYS.INTL($L1866,$M1866,1,项目参数!$B$2:$B$200),NETWORKDAYS($L1866,$M1866,1)))*项目参数!$J$29,"")</f>
        <v/>
      </c>
      <c r="L1866" s="40"/>
      <c r="M1866" s="40"/>
      <c r="N1866" s="58"/>
      <c r="O1866" s="61"/>
      <c r="W1866" s="98" t="b">
        <f t="shared" si="29"/>
        <v>0</v>
      </c>
      <c r="Y1866" s="32" t="str">
        <f>IF($W1866,VLOOKUP($B1866,项目阶段与里程碑!$B:$E,3,FALSE),"")</f>
        <v/>
      </c>
      <c r="Z1866" s="32" t="str">
        <f>IF($W1866,VLOOKUP($B1866,项目阶段与里程碑!$B:$E,4,FALSE),"")</f>
        <v/>
      </c>
      <c r="AA1866" t="e">
        <f>VLOOKUP(F1866,内部通讯录!$B:$F,5,FALSE)</f>
        <v>#N/A</v>
      </c>
      <c r="AB1866" t="str">
        <f>IFERROR(VLOOKUP($AA1866,项目参数!$I$14:$J$21,2,FALSE),"")</f>
        <v/>
      </c>
    </row>
    <row r="1867" spans="1:28">
      <c r="A1867" s="8"/>
      <c r="B1867" s="8"/>
      <c r="C1867" s="8"/>
      <c r="D1867" s="8"/>
      <c r="E1867" s="8"/>
      <c r="F1867" s="8"/>
      <c r="G1867" s="8"/>
      <c r="H1867" s="116"/>
      <c r="I1867" s="40"/>
      <c r="J1867" s="120" t="str">
        <f>IF(AND($H1867&gt;0,$I1867&lt;&gt;"",$I1867&gt;40000),IFERROR(WORKDAY.INTL($I1867,INT(($H1867+项目参数!$J$29-1)/项目参数!$J$29)-1,1,项目参数!$B$2:$B$200),WORKDAY($I1867,INT(($H1867+项目参数!$J$29-1)/项目参数!$J$29)-1,1)),"")</f>
        <v/>
      </c>
      <c r="K1867" s="121" t="str">
        <f>IF(AND($L1867&lt;&gt;"",$L1867&gt;40000,$M1867&lt;&gt;"",$M1867&gt;40000),(1+IFERROR(NETWORKDAYS.INTL($L1867,$M1867,1,项目参数!$B$2:$B$200),NETWORKDAYS($L1867,$M1867,1)))*项目参数!$J$29,"")</f>
        <v/>
      </c>
      <c r="L1867" s="40"/>
      <c r="M1867" s="40"/>
      <c r="N1867" s="58"/>
      <c r="O1867" s="61"/>
      <c r="W1867" s="98" t="b">
        <f t="shared" si="29"/>
        <v>0</v>
      </c>
      <c r="Y1867" s="32" t="str">
        <f>IF($W1867,VLOOKUP($B1867,项目阶段与里程碑!$B:$E,3,FALSE),"")</f>
        <v/>
      </c>
      <c r="Z1867" s="32" t="str">
        <f>IF($W1867,VLOOKUP($B1867,项目阶段与里程碑!$B:$E,4,FALSE),"")</f>
        <v/>
      </c>
      <c r="AA1867" t="e">
        <f>VLOOKUP(F1867,内部通讯录!$B:$F,5,FALSE)</f>
        <v>#N/A</v>
      </c>
      <c r="AB1867" t="str">
        <f>IFERROR(VLOOKUP($AA1867,项目参数!$I$14:$J$21,2,FALSE),"")</f>
        <v/>
      </c>
    </row>
    <row r="1868" spans="1:28">
      <c r="A1868" s="8"/>
      <c r="B1868" s="8"/>
      <c r="C1868" s="8"/>
      <c r="D1868" s="8"/>
      <c r="E1868" s="8"/>
      <c r="F1868" s="8"/>
      <c r="G1868" s="8"/>
      <c r="H1868" s="116"/>
      <c r="I1868" s="40"/>
      <c r="J1868" s="120" t="str">
        <f>IF(AND($H1868&gt;0,$I1868&lt;&gt;"",$I1868&gt;40000),IFERROR(WORKDAY.INTL($I1868,INT(($H1868+项目参数!$J$29-1)/项目参数!$J$29)-1,1,项目参数!$B$2:$B$200),WORKDAY($I1868,INT(($H1868+项目参数!$J$29-1)/项目参数!$J$29)-1,1)),"")</f>
        <v/>
      </c>
      <c r="K1868" s="121" t="str">
        <f>IF(AND($L1868&lt;&gt;"",$L1868&gt;40000,$M1868&lt;&gt;"",$M1868&gt;40000),(1+IFERROR(NETWORKDAYS.INTL($L1868,$M1868,1,项目参数!$B$2:$B$200),NETWORKDAYS($L1868,$M1868,1)))*项目参数!$J$29,"")</f>
        <v/>
      </c>
      <c r="L1868" s="40"/>
      <c r="M1868" s="40"/>
      <c r="N1868" s="58"/>
      <c r="O1868" s="61"/>
      <c r="W1868" s="98" t="b">
        <f t="shared" si="29"/>
        <v>0</v>
      </c>
      <c r="Y1868" s="32" t="str">
        <f>IF($W1868,VLOOKUP($B1868,项目阶段与里程碑!$B:$E,3,FALSE),"")</f>
        <v/>
      </c>
      <c r="Z1868" s="32" t="str">
        <f>IF($W1868,VLOOKUP($B1868,项目阶段与里程碑!$B:$E,4,FALSE),"")</f>
        <v/>
      </c>
      <c r="AA1868" t="e">
        <f>VLOOKUP(F1868,内部通讯录!$B:$F,5,FALSE)</f>
        <v>#N/A</v>
      </c>
      <c r="AB1868" t="str">
        <f>IFERROR(VLOOKUP($AA1868,项目参数!$I$14:$J$21,2,FALSE),"")</f>
        <v/>
      </c>
    </row>
    <row r="1869" spans="1:28">
      <c r="A1869" s="8"/>
      <c r="B1869" s="8"/>
      <c r="C1869" s="8"/>
      <c r="D1869" s="8"/>
      <c r="E1869" s="8"/>
      <c r="F1869" s="8"/>
      <c r="G1869" s="8"/>
      <c r="H1869" s="116"/>
      <c r="I1869" s="40"/>
      <c r="J1869" s="120" t="str">
        <f>IF(AND($H1869&gt;0,$I1869&lt;&gt;"",$I1869&gt;40000),IFERROR(WORKDAY.INTL($I1869,INT(($H1869+项目参数!$J$29-1)/项目参数!$J$29)-1,1,项目参数!$B$2:$B$200),WORKDAY($I1869,INT(($H1869+项目参数!$J$29-1)/项目参数!$J$29)-1,1)),"")</f>
        <v/>
      </c>
      <c r="K1869" s="121" t="str">
        <f>IF(AND($L1869&lt;&gt;"",$L1869&gt;40000,$M1869&lt;&gt;"",$M1869&gt;40000),(1+IFERROR(NETWORKDAYS.INTL($L1869,$M1869,1,项目参数!$B$2:$B$200),NETWORKDAYS($L1869,$M1869,1)))*项目参数!$J$29,"")</f>
        <v/>
      </c>
      <c r="L1869" s="40"/>
      <c r="M1869" s="40"/>
      <c r="N1869" s="58"/>
      <c r="O1869" s="61"/>
      <c r="W1869" s="98" t="b">
        <f t="shared" si="29"/>
        <v>0</v>
      </c>
      <c r="Y1869" s="32" t="str">
        <f>IF($W1869,VLOOKUP($B1869,项目阶段与里程碑!$B:$E,3,FALSE),"")</f>
        <v/>
      </c>
      <c r="Z1869" s="32" t="str">
        <f>IF($W1869,VLOOKUP($B1869,项目阶段与里程碑!$B:$E,4,FALSE),"")</f>
        <v/>
      </c>
      <c r="AA1869" t="e">
        <f>VLOOKUP(F1869,内部通讯录!$B:$F,5,FALSE)</f>
        <v>#N/A</v>
      </c>
      <c r="AB1869" t="str">
        <f>IFERROR(VLOOKUP($AA1869,项目参数!$I$14:$J$21,2,FALSE),"")</f>
        <v/>
      </c>
    </row>
    <row r="1870" spans="1:28">
      <c r="A1870" s="8"/>
      <c r="B1870" s="8"/>
      <c r="C1870" s="8"/>
      <c r="D1870" s="8"/>
      <c r="E1870" s="8"/>
      <c r="F1870" s="8"/>
      <c r="G1870" s="8"/>
      <c r="H1870" s="116"/>
      <c r="I1870" s="40"/>
      <c r="J1870" s="120" t="str">
        <f>IF(AND($H1870&gt;0,$I1870&lt;&gt;"",$I1870&gt;40000),IFERROR(WORKDAY.INTL($I1870,INT(($H1870+项目参数!$J$29-1)/项目参数!$J$29)-1,1,项目参数!$B$2:$B$200),WORKDAY($I1870,INT(($H1870+项目参数!$J$29-1)/项目参数!$J$29)-1,1)),"")</f>
        <v/>
      </c>
      <c r="K1870" s="121" t="str">
        <f>IF(AND($L1870&lt;&gt;"",$L1870&gt;40000,$M1870&lt;&gt;"",$M1870&gt;40000),(1+IFERROR(NETWORKDAYS.INTL($L1870,$M1870,1,项目参数!$B$2:$B$200),NETWORKDAYS($L1870,$M1870,1)))*项目参数!$J$29,"")</f>
        <v/>
      </c>
      <c r="L1870" s="40"/>
      <c r="M1870" s="40"/>
      <c r="N1870" s="58"/>
      <c r="O1870" s="61"/>
      <c r="W1870" s="98" t="b">
        <f t="shared" si="29"/>
        <v>0</v>
      </c>
      <c r="Y1870" s="32" t="str">
        <f>IF($W1870,VLOOKUP($B1870,项目阶段与里程碑!$B:$E,3,FALSE),"")</f>
        <v/>
      </c>
      <c r="Z1870" s="32" t="str">
        <f>IF($W1870,VLOOKUP($B1870,项目阶段与里程碑!$B:$E,4,FALSE),"")</f>
        <v/>
      </c>
      <c r="AA1870" t="e">
        <f>VLOOKUP(F1870,内部通讯录!$B:$F,5,FALSE)</f>
        <v>#N/A</v>
      </c>
      <c r="AB1870" t="str">
        <f>IFERROR(VLOOKUP($AA1870,项目参数!$I$14:$J$21,2,FALSE),"")</f>
        <v/>
      </c>
    </row>
    <row r="1871" spans="1:28">
      <c r="A1871" s="8"/>
      <c r="B1871" s="8"/>
      <c r="C1871" s="8"/>
      <c r="D1871" s="8"/>
      <c r="E1871" s="8"/>
      <c r="F1871" s="8"/>
      <c r="G1871" s="8"/>
      <c r="H1871" s="116"/>
      <c r="I1871" s="40"/>
      <c r="J1871" s="120" t="str">
        <f>IF(AND($H1871&gt;0,$I1871&lt;&gt;"",$I1871&gt;40000),IFERROR(WORKDAY.INTL($I1871,INT(($H1871+项目参数!$J$29-1)/项目参数!$J$29)-1,1,项目参数!$B$2:$B$200),WORKDAY($I1871,INT(($H1871+项目参数!$J$29-1)/项目参数!$J$29)-1,1)),"")</f>
        <v/>
      </c>
      <c r="K1871" s="121" t="str">
        <f>IF(AND($L1871&lt;&gt;"",$L1871&gt;40000,$M1871&lt;&gt;"",$M1871&gt;40000),(1+IFERROR(NETWORKDAYS.INTL($L1871,$M1871,1,项目参数!$B$2:$B$200),NETWORKDAYS($L1871,$M1871,1)))*项目参数!$J$29,"")</f>
        <v/>
      </c>
      <c r="L1871" s="40"/>
      <c r="M1871" s="40"/>
      <c r="N1871" s="58"/>
      <c r="O1871" s="61"/>
      <c r="W1871" s="98" t="b">
        <f t="shared" si="29"/>
        <v>0</v>
      </c>
      <c r="Y1871" s="32" t="str">
        <f>IF($W1871,VLOOKUP($B1871,项目阶段与里程碑!$B:$E,3,FALSE),"")</f>
        <v/>
      </c>
      <c r="Z1871" s="32" t="str">
        <f>IF($W1871,VLOOKUP($B1871,项目阶段与里程碑!$B:$E,4,FALSE),"")</f>
        <v/>
      </c>
      <c r="AA1871" t="e">
        <f>VLOOKUP(F1871,内部通讯录!$B:$F,5,FALSE)</f>
        <v>#N/A</v>
      </c>
      <c r="AB1871" t="str">
        <f>IFERROR(VLOOKUP($AA1871,项目参数!$I$14:$J$21,2,FALSE),"")</f>
        <v/>
      </c>
    </row>
    <row r="1872" spans="1:28">
      <c r="A1872" s="8"/>
      <c r="B1872" s="8"/>
      <c r="C1872" s="8"/>
      <c r="D1872" s="8"/>
      <c r="E1872" s="8"/>
      <c r="F1872" s="8"/>
      <c r="G1872" s="8"/>
      <c r="H1872" s="116"/>
      <c r="I1872" s="40"/>
      <c r="J1872" s="120" t="str">
        <f>IF(AND($H1872&gt;0,$I1872&lt;&gt;"",$I1872&gt;40000),IFERROR(WORKDAY.INTL($I1872,INT(($H1872+项目参数!$J$29-1)/项目参数!$J$29)-1,1,项目参数!$B$2:$B$200),WORKDAY($I1872,INT(($H1872+项目参数!$J$29-1)/项目参数!$J$29)-1,1)),"")</f>
        <v/>
      </c>
      <c r="K1872" s="121" t="str">
        <f>IF(AND($L1872&lt;&gt;"",$L1872&gt;40000,$M1872&lt;&gt;"",$M1872&gt;40000),(1+IFERROR(NETWORKDAYS.INTL($L1872,$M1872,1,项目参数!$B$2:$B$200),NETWORKDAYS($L1872,$M1872,1)))*项目参数!$J$29,"")</f>
        <v/>
      </c>
      <c r="L1872" s="40"/>
      <c r="M1872" s="40"/>
      <c r="N1872" s="58"/>
      <c r="O1872" s="61"/>
      <c r="W1872" s="98" t="b">
        <f t="shared" si="29"/>
        <v>0</v>
      </c>
      <c r="Y1872" s="32" t="str">
        <f>IF($W1872,VLOOKUP($B1872,项目阶段与里程碑!$B:$E,3,FALSE),"")</f>
        <v/>
      </c>
      <c r="Z1872" s="32" t="str">
        <f>IF($W1872,VLOOKUP($B1872,项目阶段与里程碑!$B:$E,4,FALSE),"")</f>
        <v/>
      </c>
      <c r="AA1872" t="e">
        <f>VLOOKUP(F1872,内部通讯录!$B:$F,5,FALSE)</f>
        <v>#N/A</v>
      </c>
      <c r="AB1872" t="str">
        <f>IFERROR(VLOOKUP($AA1872,项目参数!$I$14:$J$21,2,FALSE),"")</f>
        <v/>
      </c>
    </row>
    <row r="1873" spans="1:28">
      <c r="A1873" s="8"/>
      <c r="B1873" s="8"/>
      <c r="C1873" s="8"/>
      <c r="D1873" s="8"/>
      <c r="E1873" s="8"/>
      <c r="F1873" s="8"/>
      <c r="G1873" s="8"/>
      <c r="H1873" s="116"/>
      <c r="I1873" s="40"/>
      <c r="J1873" s="120" t="str">
        <f>IF(AND($H1873&gt;0,$I1873&lt;&gt;"",$I1873&gt;40000),IFERROR(WORKDAY.INTL($I1873,INT(($H1873+项目参数!$J$29-1)/项目参数!$J$29)-1,1,项目参数!$B$2:$B$200),WORKDAY($I1873,INT(($H1873+项目参数!$J$29-1)/项目参数!$J$29)-1,1)),"")</f>
        <v/>
      </c>
      <c r="K1873" s="121" t="str">
        <f>IF(AND($L1873&lt;&gt;"",$L1873&gt;40000,$M1873&lt;&gt;"",$M1873&gt;40000),(1+IFERROR(NETWORKDAYS.INTL($L1873,$M1873,1,项目参数!$B$2:$B$200),NETWORKDAYS($L1873,$M1873,1)))*项目参数!$J$29,"")</f>
        <v/>
      </c>
      <c r="L1873" s="40"/>
      <c r="M1873" s="40"/>
      <c r="N1873" s="58"/>
      <c r="O1873" s="61"/>
      <c r="W1873" s="98" t="b">
        <f t="shared" si="29"/>
        <v>0</v>
      </c>
      <c r="Y1873" s="32" t="str">
        <f>IF($W1873,VLOOKUP($B1873,项目阶段与里程碑!$B:$E,3,FALSE),"")</f>
        <v/>
      </c>
      <c r="Z1873" s="32" t="str">
        <f>IF($W1873,VLOOKUP($B1873,项目阶段与里程碑!$B:$E,4,FALSE),"")</f>
        <v/>
      </c>
      <c r="AA1873" t="e">
        <f>VLOOKUP(F1873,内部通讯录!$B:$F,5,FALSE)</f>
        <v>#N/A</v>
      </c>
      <c r="AB1873" t="str">
        <f>IFERROR(VLOOKUP($AA1873,项目参数!$I$14:$J$21,2,FALSE),"")</f>
        <v/>
      </c>
    </row>
    <row r="1874" spans="1:28">
      <c r="A1874" s="8"/>
      <c r="B1874" s="8"/>
      <c r="C1874" s="8"/>
      <c r="D1874" s="8"/>
      <c r="E1874" s="8"/>
      <c r="F1874" s="8"/>
      <c r="G1874" s="8"/>
      <c r="H1874" s="116"/>
      <c r="I1874" s="40"/>
      <c r="J1874" s="120" t="str">
        <f>IF(AND($H1874&gt;0,$I1874&lt;&gt;"",$I1874&gt;40000),IFERROR(WORKDAY.INTL($I1874,INT(($H1874+项目参数!$J$29-1)/项目参数!$J$29)-1,1,项目参数!$B$2:$B$200),WORKDAY($I1874,INT(($H1874+项目参数!$J$29-1)/项目参数!$J$29)-1,1)),"")</f>
        <v/>
      </c>
      <c r="K1874" s="121" t="str">
        <f>IF(AND($L1874&lt;&gt;"",$L1874&gt;40000,$M1874&lt;&gt;"",$M1874&gt;40000),(1+IFERROR(NETWORKDAYS.INTL($L1874,$M1874,1,项目参数!$B$2:$B$200),NETWORKDAYS($L1874,$M1874,1)))*项目参数!$J$29,"")</f>
        <v/>
      </c>
      <c r="L1874" s="40"/>
      <c r="M1874" s="40"/>
      <c r="N1874" s="58"/>
      <c r="O1874" s="61"/>
      <c r="W1874" s="98" t="b">
        <f t="shared" si="29"/>
        <v>0</v>
      </c>
      <c r="Y1874" s="32" t="str">
        <f>IF($W1874,VLOOKUP($B1874,项目阶段与里程碑!$B:$E,3,FALSE),"")</f>
        <v/>
      </c>
      <c r="Z1874" s="32" t="str">
        <f>IF($W1874,VLOOKUP($B1874,项目阶段与里程碑!$B:$E,4,FALSE),"")</f>
        <v/>
      </c>
      <c r="AA1874" t="e">
        <f>VLOOKUP(F1874,内部通讯录!$B:$F,5,FALSE)</f>
        <v>#N/A</v>
      </c>
      <c r="AB1874" t="str">
        <f>IFERROR(VLOOKUP($AA1874,项目参数!$I$14:$J$21,2,FALSE),"")</f>
        <v/>
      </c>
    </row>
    <row r="1875" spans="1:28">
      <c r="A1875" s="8"/>
      <c r="B1875" s="8"/>
      <c r="C1875" s="8"/>
      <c r="D1875" s="8"/>
      <c r="E1875" s="8"/>
      <c r="F1875" s="8"/>
      <c r="G1875" s="8"/>
      <c r="H1875" s="116"/>
      <c r="I1875" s="40"/>
      <c r="J1875" s="120" t="str">
        <f>IF(AND($H1875&gt;0,$I1875&lt;&gt;"",$I1875&gt;40000),IFERROR(WORKDAY.INTL($I1875,INT(($H1875+项目参数!$J$29-1)/项目参数!$J$29)-1,1,项目参数!$B$2:$B$200),WORKDAY($I1875,INT(($H1875+项目参数!$J$29-1)/项目参数!$J$29)-1,1)),"")</f>
        <v/>
      </c>
      <c r="K1875" s="121" t="str">
        <f>IF(AND($L1875&lt;&gt;"",$L1875&gt;40000,$M1875&lt;&gt;"",$M1875&gt;40000),(1+IFERROR(NETWORKDAYS.INTL($L1875,$M1875,1,项目参数!$B$2:$B$200),NETWORKDAYS($L1875,$M1875,1)))*项目参数!$J$29,"")</f>
        <v/>
      </c>
      <c r="L1875" s="40"/>
      <c r="M1875" s="40"/>
      <c r="N1875" s="58"/>
      <c r="O1875" s="61"/>
      <c r="W1875" s="98" t="b">
        <f t="shared" si="29"/>
        <v>0</v>
      </c>
      <c r="Y1875" s="32" t="str">
        <f>IF($W1875,VLOOKUP($B1875,项目阶段与里程碑!$B:$E,3,FALSE),"")</f>
        <v/>
      </c>
      <c r="Z1875" s="32" t="str">
        <f>IF($W1875,VLOOKUP($B1875,项目阶段与里程碑!$B:$E,4,FALSE),"")</f>
        <v/>
      </c>
      <c r="AA1875" t="e">
        <f>VLOOKUP(F1875,内部通讯录!$B:$F,5,FALSE)</f>
        <v>#N/A</v>
      </c>
      <c r="AB1875" t="str">
        <f>IFERROR(VLOOKUP($AA1875,项目参数!$I$14:$J$21,2,FALSE),"")</f>
        <v/>
      </c>
    </row>
    <row r="1876" spans="1:28">
      <c r="A1876" s="8"/>
      <c r="B1876" s="8"/>
      <c r="C1876" s="8"/>
      <c r="D1876" s="8"/>
      <c r="E1876" s="8"/>
      <c r="F1876" s="8"/>
      <c r="G1876" s="8"/>
      <c r="H1876" s="116"/>
      <c r="I1876" s="40"/>
      <c r="J1876" s="120" t="str">
        <f>IF(AND($H1876&gt;0,$I1876&lt;&gt;"",$I1876&gt;40000),IFERROR(WORKDAY.INTL($I1876,INT(($H1876+项目参数!$J$29-1)/项目参数!$J$29)-1,1,项目参数!$B$2:$B$200),WORKDAY($I1876,INT(($H1876+项目参数!$J$29-1)/项目参数!$J$29)-1,1)),"")</f>
        <v/>
      </c>
      <c r="K1876" s="121" t="str">
        <f>IF(AND($L1876&lt;&gt;"",$L1876&gt;40000,$M1876&lt;&gt;"",$M1876&gt;40000),(1+IFERROR(NETWORKDAYS.INTL($L1876,$M1876,1,项目参数!$B$2:$B$200),NETWORKDAYS($L1876,$M1876,1)))*项目参数!$J$29,"")</f>
        <v/>
      </c>
      <c r="L1876" s="40"/>
      <c r="M1876" s="40"/>
      <c r="N1876" s="58"/>
      <c r="O1876" s="61"/>
      <c r="W1876" s="98" t="b">
        <f t="shared" si="29"/>
        <v>0</v>
      </c>
      <c r="Y1876" s="32" t="str">
        <f>IF($W1876,VLOOKUP($B1876,项目阶段与里程碑!$B:$E,3,FALSE),"")</f>
        <v/>
      </c>
      <c r="Z1876" s="32" t="str">
        <f>IF($W1876,VLOOKUP($B1876,项目阶段与里程碑!$B:$E,4,FALSE),"")</f>
        <v/>
      </c>
      <c r="AA1876" t="e">
        <f>VLOOKUP(F1876,内部通讯录!$B:$F,5,FALSE)</f>
        <v>#N/A</v>
      </c>
      <c r="AB1876" t="str">
        <f>IFERROR(VLOOKUP($AA1876,项目参数!$I$14:$J$21,2,FALSE),"")</f>
        <v/>
      </c>
    </row>
    <row r="1877" spans="1:28">
      <c r="A1877" s="8"/>
      <c r="B1877" s="8"/>
      <c r="C1877" s="8"/>
      <c r="D1877" s="8"/>
      <c r="E1877" s="8"/>
      <c r="F1877" s="8"/>
      <c r="G1877" s="8"/>
      <c r="H1877" s="116"/>
      <c r="I1877" s="40"/>
      <c r="J1877" s="120" t="str">
        <f>IF(AND($H1877&gt;0,$I1877&lt;&gt;"",$I1877&gt;40000),IFERROR(WORKDAY.INTL($I1877,INT(($H1877+项目参数!$J$29-1)/项目参数!$J$29)-1,1,项目参数!$B$2:$B$200),WORKDAY($I1877,INT(($H1877+项目参数!$J$29-1)/项目参数!$J$29)-1,1)),"")</f>
        <v/>
      </c>
      <c r="K1877" s="121" t="str">
        <f>IF(AND($L1877&lt;&gt;"",$L1877&gt;40000,$M1877&lt;&gt;"",$M1877&gt;40000),(1+IFERROR(NETWORKDAYS.INTL($L1877,$M1877,1,项目参数!$B$2:$B$200),NETWORKDAYS($L1877,$M1877,1)))*项目参数!$J$29,"")</f>
        <v/>
      </c>
      <c r="L1877" s="40"/>
      <c r="M1877" s="40"/>
      <c r="N1877" s="58"/>
      <c r="O1877" s="61"/>
      <c r="W1877" s="98" t="b">
        <f t="shared" si="29"/>
        <v>0</v>
      </c>
      <c r="Y1877" s="32" t="str">
        <f>IF($W1877,VLOOKUP($B1877,项目阶段与里程碑!$B:$E,3,FALSE),"")</f>
        <v/>
      </c>
      <c r="Z1877" s="32" t="str">
        <f>IF($W1877,VLOOKUP($B1877,项目阶段与里程碑!$B:$E,4,FALSE),"")</f>
        <v/>
      </c>
      <c r="AA1877" t="e">
        <f>VLOOKUP(F1877,内部通讯录!$B:$F,5,FALSE)</f>
        <v>#N/A</v>
      </c>
      <c r="AB1877" t="str">
        <f>IFERROR(VLOOKUP($AA1877,项目参数!$I$14:$J$21,2,FALSE),"")</f>
        <v/>
      </c>
    </row>
    <row r="1878" spans="1:28">
      <c r="A1878" s="8"/>
      <c r="B1878" s="8"/>
      <c r="C1878" s="8"/>
      <c r="D1878" s="8"/>
      <c r="E1878" s="8"/>
      <c r="F1878" s="8"/>
      <c r="G1878" s="8"/>
      <c r="H1878" s="116"/>
      <c r="I1878" s="40"/>
      <c r="J1878" s="120" t="str">
        <f>IF(AND($H1878&gt;0,$I1878&lt;&gt;"",$I1878&gt;40000),IFERROR(WORKDAY.INTL($I1878,INT(($H1878+项目参数!$J$29-1)/项目参数!$J$29)-1,1,项目参数!$B$2:$B$200),WORKDAY($I1878,INT(($H1878+项目参数!$J$29-1)/项目参数!$J$29)-1,1)),"")</f>
        <v/>
      </c>
      <c r="K1878" s="121" t="str">
        <f>IF(AND($L1878&lt;&gt;"",$L1878&gt;40000,$M1878&lt;&gt;"",$M1878&gt;40000),(1+IFERROR(NETWORKDAYS.INTL($L1878,$M1878,1,项目参数!$B$2:$B$200),NETWORKDAYS($L1878,$M1878,1)))*项目参数!$J$29,"")</f>
        <v/>
      </c>
      <c r="L1878" s="40"/>
      <c r="M1878" s="40"/>
      <c r="N1878" s="58"/>
      <c r="O1878" s="61"/>
      <c r="W1878" s="98" t="b">
        <f t="shared" si="29"/>
        <v>0</v>
      </c>
      <c r="Y1878" s="32" t="str">
        <f>IF($W1878,VLOOKUP($B1878,项目阶段与里程碑!$B:$E,3,FALSE),"")</f>
        <v/>
      </c>
      <c r="Z1878" s="32" t="str">
        <f>IF($W1878,VLOOKUP($B1878,项目阶段与里程碑!$B:$E,4,FALSE),"")</f>
        <v/>
      </c>
      <c r="AA1878" t="e">
        <f>VLOOKUP(F1878,内部通讯录!$B:$F,5,FALSE)</f>
        <v>#N/A</v>
      </c>
      <c r="AB1878" t="str">
        <f>IFERROR(VLOOKUP($AA1878,项目参数!$I$14:$J$21,2,FALSE),"")</f>
        <v/>
      </c>
    </row>
    <row r="1879" spans="1:28">
      <c r="A1879" s="8"/>
      <c r="B1879" s="8"/>
      <c r="C1879" s="8"/>
      <c r="D1879" s="8"/>
      <c r="E1879" s="8"/>
      <c r="F1879" s="8"/>
      <c r="G1879" s="8"/>
      <c r="H1879" s="116"/>
      <c r="I1879" s="40"/>
      <c r="J1879" s="120" t="str">
        <f>IF(AND($H1879&gt;0,$I1879&lt;&gt;"",$I1879&gt;40000),IFERROR(WORKDAY.INTL($I1879,INT(($H1879+项目参数!$J$29-1)/项目参数!$J$29)-1,1,项目参数!$B$2:$B$200),WORKDAY($I1879,INT(($H1879+项目参数!$J$29-1)/项目参数!$J$29)-1,1)),"")</f>
        <v/>
      </c>
      <c r="K1879" s="121" t="str">
        <f>IF(AND($L1879&lt;&gt;"",$L1879&gt;40000,$M1879&lt;&gt;"",$M1879&gt;40000),(1+IFERROR(NETWORKDAYS.INTL($L1879,$M1879,1,项目参数!$B$2:$B$200),NETWORKDAYS($L1879,$M1879,1)))*项目参数!$J$29,"")</f>
        <v/>
      </c>
      <c r="L1879" s="40"/>
      <c r="M1879" s="40"/>
      <c r="N1879" s="58"/>
      <c r="O1879" s="61"/>
      <c r="W1879" s="98" t="b">
        <f t="shared" si="29"/>
        <v>0</v>
      </c>
      <c r="Y1879" s="32" t="str">
        <f>IF($W1879,VLOOKUP($B1879,项目阶段与里程碑!$B:$E,3,FALSE),"")</f>
        <v/>
      </c>
      <c r="Z1879" s="32" t="str">
        <f>IF($W1879,VLOOKUP($B1879,项目阶段与里程碑!$B:$E,4,FALSE),"")</f>
        <v/>
      </c>
      <c r="AA1879" t="e">
        <f>VLOOKUP(F1879,内部通讯录!$B:$F,5,FALSE)</f>
        <v>#N/A</v>
      </c>
      <c r="AB1879" t="str">
        <f>IFERROR(VLOOKUP($AA1879,项目参数!$I$14:$J$21,2,FALSE),"")</f>
        <v/>
      </c>
    </row>
    <row r="1880" spans="1:28">
      <c r="A1880" s="8"/>
      <c r="B1880" s="8"/>
      <c r="C1880" s="8"/>
      <c r="D1880" s="8"/>
      <c r="E1880" s="8"/>
      <c r="F1880" s="8"/>
      <c r="G1880" s="8"/>
      <c r="H1880" s="116"/>
      <c r="I1880" s="40"/>
      <c r="J1880" s="120" t="str">
        <f>IF(AND($H1880&gt;0,$I1880&lt;&gt;"",$I1880&gt;40000),IFERROR(WORKDAY.INTL($I1880,INT(($H1880+项目参数!$J$29-1)/项目参数!$J$29)-1,1,项目参数!$B$2:$B$200),WORKDAY($I1880,INT(($H1880+项目参数!$J$29-1)/项目参数!$J$29)-1,1)),"")</f>
        <v/>
      </c>
      <c r="K1880" s="121" t="str">
        <f>IF(AND($L1880&lt;&gt;"",$L1880&gt;40000,$M1880&lt;&gt;"",$M1880&gt;40000),(1+IFERROR(NETWORKDAYS.INTL($L1880,$M1880,1,项目参数!$B$2:$B$200),NETWORKDAYS($L1880,$M1880,1)))*项目参数!$J$29,"")</f>
        <v/>
      </c>
      <c r="L1880" s="40"/>
      <c r="M1880" s="40"/>
      <c r="N1880" s="58"/>
      <c r="O1880" s="61"/>
      <c r="W1880" s="98" t="b">
        <f t="shared" si="29"/>
        <v>0</v>
      </c>
      <c r="Y1880" s="32" t="str">
        <f>IF($W1880,VLOOKUP($B1880,项目阶段与里程碑!$B:$E,3,FALSE),"")</f>
        <v/>
      </c>
      <c r="Z1880" s="32" t="str">
        <f>IF($W1880,VLOOKUP($B1880,项目阶段与里程碑!$B:$E,4,FALSE),"")</f>
        <v/>
      </c>
      <c r="AA1880" t="e">
        <f>VLOOKUP(F1880,内部通讯录!$B:$F,5,FALSE)</f>
        <v>#N/A</v>
      </c>
      <c r="AB1880" t="str">
        <f>IFERROR(VLOOKUP($AA1880,项目参数!$I$14:$J$21,2,FALSE),"")</f>
        <v/>
      </c>
    </row>
    <row r="1881" spans="1:28">
      <c r="A1881" s="8"/>
      <c r="B1881" s="8"/>
      <c r="C1881" s="8"/>
      <c r="D1881" s="8"/>
      <c r="E1881" s="8"/>
      <c r="F1881" s="8"/>
      <c r="G1881" s="8"/>
      <c r="H1881" s="116"/>
      <c r="I1881" s="40"/>
      <c r="J1881" s="120" t="str">
        <f>IF(AND($H1881&gt;0,$I1881&lt;&gt;"",$I1881&gt;40000),IFERROR(WORKDAY.INTL($I1881,INT(($H1881+项目参数!$J$29-1)/项目参数!$J$29)-1,1,项目参数!$B$2:$B$200),WORKDAY($I1881,INT(($H1881+项目参数!$J$29-1)/项目参数!$J$29)-1,1)),"")</f>
        <v/>
      </c>
      <c r="K1881" s="121" t="str">
        <f>IF(AND($L1881&lt;&gt;"",$L1881&gt;40000,$M1881&lt;&gt;"",$M1881&gt;40000),(1+IFERROR(NETWORKDAYS.INTL($L1881,$M1881,1,项目参数!$B$2:$B$200),NETWORKDAYS($L1881,$M1881,1)))*项目参数!$J$29,"")</f>
        <v/>
      </c>
      <c r="L1881" s="40"/>
      <c r="M1881" s="40"/>
      <c r="N1881" s="58"/>
      <c r="O1881" s="61"/>
      <c r="W1881" s="98" t="b">
        <f t="shared" si="29"/>
        <v>0</v>
      </c>
      <c r="Y1881" s="32" t="str">
        <f>IF($W1881,VLOOKUP($B1881,项目阶段与里程碑!$B:$E,3,FALSE),"")</f>
        <v/>
      </c>
      <c r="Z1881" s="32" t="str">
        <f>IF($W1881,VLOOKUP($B1881,项目阶段与里程碑!$B:$E,4,FALSE),"")</f>
        <v/>
      </c>
      <c r="AA1881" t="e">
        <f>VLOOKUP(F1881,内部通讯录!$B:$F,5,FALSE)</f>
        <v>#N/A</v>
      </c>
      <c r="AB1881" t="str">
        <f>IFERROR(VLOOKUP($AA1881,项目参数!$I$14:$J$21,2,FALSE),"")</f>
        <v/>
      </c>
    </row>
    <row r="1882" spans="1:28">
      <c r="A1882" s="8"/>
      <c r="B1882" s="8"/>
      <c r="C1882" s="8"/>
      <c r="D1882" s="8"/>
      <c r="E1882" s="8"/>
      <c r="F1882" s="8"/>
      <c r="G1882" s="8"/>
      <c r="H1882" s="116"/>
      <c r="I1882" s="40"/>
      <c r="J1882" s="120" t="str">
        <f>IF(AND($H1882&gt;0,$I1882&lt;&gt;"",$I1882&gt;40000),IFERROR(WORKDAY.INTL($I1882,INT(($H1882+项目参数!$J$29-1)/项目参数!$J$29)-1,1,项目参数!$B$2:$B$200),WORKDAY($I1882,INT(($H1882+项目参数!$J$29-1)/项目参数!$J$29)-1,1)),"")</f>
        <v/>
      </c>
      <c r="K1882" s="121" t="str">
        <f>IF(AND($L1882&lt;&gt;"",$L1882&gt;40000,$M1882&lt;&gt;"",$M1882&gt;40000),(1+IFERROR(NETWORKDAYS.INTL($L1882,$M1882,1,项目参数!$B$2:$B$200),NETWORKDAYS($L1882,$M1882,1)))*项目参数!$J$29,"")</f>
        <v/>
      </c>
      <c r="L1882" s="40"/>
      <c r="M1882" s="40"/>
      <c r="N1882" s="58"/>
      <c r="O1882" s="61"/>
      <c r="W1882" s="98" t="b">
        <f t="shared" si="29"/>
        <v>0</v>
      </c>
      <c r="Y1882" s="32" t="str">
        <f>IF($W1882,VLOOKUP($B1882,项目阶段与里程碑!$B:$E,3,FALSE),"")</f>
        <v/>
      </c>
      <c r="Z1882" s="32" t="str">
        <f>IF($W1882,VLOOKUP($B1882,项目阶段与里程碑!$B:$E,4,FALSE),"")</f>
        <v/>
      </c>
      <c r="AA1882" t="e">
        <f>VLOOKUP(F1882,内部通讯录!$B:$F,5,FALSE)</f>
        <v>#N/A</v>
      </c>
      <c r="AB1882" t="str">
        <f>IFERROR(VLOOKUP($AA1882,项目参数!$I$14:$J$21,2,FALSE),"")</f>
        <v/>
      </c>
    </row>
    <row r="1883" spans="1:28">
      <c r="A1883" s="8"/>
      <c r="B1883" s="8"/>
      <c r="C1883" s="8"/>
      <c r="D1883" s="8"/>
      <c r="E1883" s="8"/>
      <c r="F1883" s="8"/>
      <c r="G1883" s="8"/>
      <c r="H1883" s="116"/>
      <c r="I1883" s="40"/>
      <c r="J1883" s="120" t="str">
        <f>IF(AND($H1883&gt;0,$I1883&lt;&gt;"",$I1883&gt;40000),IFERROR(WORKDAY.INTL($I1883,INT(($H1883+项目参数!$J$29-1)/项目参数!$J$29)-1,1,项目参数!$B$2:$B$200),WORKDAY($I1883,INT(($H1883+项目参数!$J$29-1)/项目参数!$J$29)-1,1)),"")</f>
        <v/>
      </c>
      <c r="K1883" s="121" t="str">
        <f>IF(AND($L1883&lt;&gt;"",$L1883&gt;40000,$M1883&lt;&gt;"",$M1883&gt;40000),(1+IFERROR(NETWORKDAYS.INTL($L1883,$M1883,1,项目参数!$B$2:$B$200),NETWORKDAYS($L1883,$M1883,1)))*项目参数!$J$29,"")</f>
        <v/>
      </c>
      <c r="L1883" s="40"/>
      <c r="M1883" s="40"/>
      <c r="N1883" s="58"/>
      <c r="O1883" s="61"/>
      <c r="W1883" s="98" t="b">
        <f t="shared" si="29"/>
        <v>0</v>
      </c>
      <c r="Y1883" s="32" t="str">
        <f>IF($W1883,VLOOKUP($B1883,项目阶段与里程碑!$B:$E,3,FALSE),"")</f>
        <v/>
      </c>
      <c r="Z1883" s="32" t="str">
        <f>IF($W1883,VLOOKUP($B1883,项目阶段与里程碑!$B:$E,4,FALSE),"")</f>
        <v/>
      </c>
      <c r="AA1883" t="e">
        <f>VLOOKUP(F1883,内部通讯录!$B:$F,5,FALSE)</f>
        <v>#N/A</v>
      </c>
      <c r="AB1883" t="str">
        <f>IFERROR(VLOOKUP($AA1883,项目参数!$I$14:$J$21,2,FALSE),"")</f>
        <v/>
      </c>
    </row>
    <row r="1884" spans="1:28">
      <c r="A1884" s="8"/>
      <c r="B1884" s="8"/>
      <c r="C1884" s="8"/>
      <c r="D1884" s="8"/>
      <c r="E1884" s="8"/>
      <c r="F1884" s="8"/>
      <c r="G1884" s="8"/>
      <c r="H1884" s="116"/>
      <c r="I1884" s="40"/>
      <c r="J1884" s="120" t="str">
        <f>IF(AND($H1884&gt;0,$I1884&lt;&gt;"",$I1884&gt;40000),IFERROR(WORKDAY.INTL($I1884,INT(($H1884+项目参数!$J$29-1)/项目参数!$J$29)-1,1,项目参数!$B$2:$B$200),WORKDAY($I1884,INT(($H1884+项目参数!$J$29-1)/项目参数!$J$29)-1,1)),"")</f>
        <v/>
      </c>
      <c r="K1884" s="121" t="str">
        <f>IF(AND($L1884&lt;&gt;"",$L1884&gt;40000,$M1884&lt;&gt;"",$M1884&gt;40000),(1+IFERROR(NETWORKDAYS.INTL($L1884,$M1884,1,项目参数!$B$2:$B$200),NETWORKDAYS($L1884,$M1884,1)))*项目参数!$J$29,"")</f>
        <v/>
      </c>
      <c r="L1884" s="40"/>
      <c r="M1884" s="40"/>
      <c r="N1884" s="58"/>
      <c r="O1884" s="61"/>
      <c r="W1884" s="98" t="b">
        <f t="shared" si="29"/>
        <v>0</v>
      </c>
      <c r="Y1884" s="32" t="str">
        <f>IF($W1884,VLOOKUP($B1884,项目阶段与里程碑!$B:$E,3,FALSE),"")</f>
        <v/>
      </c>
      <c r="Z1884" s="32" t="str">
        <f>IF($W1884,VLOOKUP($B1884,项目阶段与里程碑!$B:$E,4,FALSE),"")</f>
        <v/>
      </c>
      <c r="AA1884" t="e">
        <f>VLOOKUP(F1884,内部通讯录!$B:$F,5,FALSE)</f>
        <v>#N/A</v>
      </c>
      <c r="AB1884" t="str">
        <f>IFERROR(VLOOKUP($AA1884,项目参数!$I$14:$J$21,2,FALSE),"")</f>
        <v/>
      </c>
    </row>
    <row r="1885" spans="1:28">
      <c r="A1885" s="8"/>
      <c r="B1885" s="8"/>
      <c r="C1885" s="8"/>
      <c r="D1885" s="8"/>
      <c r="E1885" s="8"/>
      <c r="F1885" s="8"/>
      <c r="G1885" s="8"/>
      <c r="H1885" s="116"/>
      <c r="I1885" s="40"/>
      <c r="J1885" s="120" t="str">
        <f>IF(AND($H1885&gt;0,$I1885&lt;&gt;"",$I1885&gt;40000),IFERROR(WORKDAY.INTL($I1885,INT(($H1885+项目参数!$J$29-1)/项目参数!$J$29)-1,1,项目参数!$B$2:$B$200),WORKDAY($I1885,INT(($H1885+项目参数!$J$29-1)/项目参数!$J$29)-1,1)),"")</f>
        <v/>
      </c>
      <c r="K1885" s="121" t="str">
        <f>IF(AND($L1885&lt;&gt;"",$L1885&gt;40000,$M1885&lt;&gt;"",$M1885&gt;40000),(1+IFERROR(NETWORKDAYS.INTL($L1885,$M1885,1,项目参数!$B$2:$B$200),NETWORKDAYS($L1885,$M1885,1)))*项目参数!$J$29,"")</f>
        <v/>
      </c>
      <c r="L1885" s="40"/>
      <c r="M1885" s="40"/>
      <c r="N1885" s="58"/>
      <c r="O1885" s="61"/>
      <c r="W1885" s="98" t="b">
        <f t="shared" si="29"/>
        <v>0</v>
      </c>
      <c r="Y1885" s="32" t="str">
        <f>IF($W1885,VLOOKUP($B1885,项目阶段与里程碑!$B:$E,3,FALSE),"")</f>
        <v/>
      </c>
      <c r="Z1885" s="32" t="str">
        <f>IF($W1885,VLOOKUP($B1885,项目阶段与里程碑!$B:$E,4,FALSE),"")</f>
        <v/>
      </c>
      <c r="AA1885" t="e">
        <f>VLOOKUP(F1885,内部通讯录!$B:$F,5,FALSE)</f>
        <v>#N/A</v>
      </c>
      <c r="AB1885" t="str">
        <f>IFERROR(VLOOKUP($AA1885,项目参数!$I$14:$J$21,2,FALSE),"")</f>
        <v/>
      </c>
    </row>
    <row r="1886" spans="1:28">
      <c r="A1886" s="8"/>
      <c r="B1886" s="8"/>
      <c r="C1886" s="8"/>
      <c r="D1886" s="8"/>
      <c r="E1886" s="8"/>
      <c r="F1886" s="8"/>
      <c r="G1886" s="8"/>
      <c r="H1886" s="116"/>
      <c r="I1886" s="40"/>
      <c r="J1886" s="120" t="str">
        <f>IF(AND($H1886&gt;0,$I1886&lt;&gt;"",$I1886&gt;40000),IFERROR(WORKDAY.INTL($I1886,INT(($H1886+项目参数!$J$29-1)/项目参数!$J$29)-1,1,项目参数!$B$2:$B$200),WORKDAY($I1886,INT(($H1886+项目参数!$J$29-1)/项目参数!$J$29)-1,1)),"")</f>
        <v/>
      </c>
      <c r="K1886" s="121" t="str">
        <f>IF(AND($L1886&lt;&gt;"",$L1886&gt;40000,$M1886&lt;&gt;"",$M1886&gt;40000),(1+IFERROR(NETWORKDAYS.INTL($L1886,$M1886,1,项目参数!$B$2:$B$200),NETWORKDAYS($L1886,$M1886,1)))*项目参数!$J$29,"")</f>
        <v/>
      </c>
      <c r="L1886" s="40"/>
      <c r="M1886" s="40"/>
      <c r="N1886" s="58"/>
      <c r="O1886" s="61"/>
      <c r="W1886" s="98" t="b">
        <f t="shared" si="29"/>
        <v>0</v>
      </c>
      <c r="Y1886" s="32" t="str">
        <f>IF($W1886,VLOOKUP($B1886,项目阶段与里程碑!$B:$E,3,FALSE),"")</f>
        <v/>
      </c>
      <c r="Z1886" s="32" t="str">
        <f>IF($W1886,VLOOKUP($B1886,项目阶段与里程碑!$B:$E,4,FALSE),"")</f>
        <v/>
      </c>
      <c r="AA1886" t="e">
        <f>VLOOKUP(F1886,内部通讯录!$B:$F,5,FALSE)</f>
        <v>#N/A</v>
      </c>
      <c r="AB1886" t="str">
        <f>IFERROR(VLOOKUP($AA1886,项目参数!$I$14:$J$21,2,FALSE),"")</f>
        <v/>
      </c>
    </row>
    <row r="1887" spans="1:28">
      <c r="A1887" s="8"/>
      <c r="B1887" s="8"/>
      <c r="C1887" s="8"/>
      <c r="D1887" s="8"/>
      <c r="E1887" s="8"/>
      <c r="F1887" s="8"/>
      <c r="G1887" s="8"/>
      <c r="H1887" s="116"/>
      <c r="I1887" s="40"/>
      <c r="J1887" s="120" t="str">
        <f>IF(AND($H1887&gt;0,$I1887&lt;&gt;"",$I1887&gt;40000),IFERROR(WORKDAY.INTL($I1887,INT(($H1887+项目参数!$J$29-1)/项目参数!$J$29)-1,1,项目参数!$B$2:$B$200),WORKDAY($I1887,INT(($H1887+项目参数!$J$29-1)/项目参数!$J$29)-1,1)),"")</f>
        <v/>
      </c>
      <c r="K1887" s="121" t="str">
        <f>IF(AND($L1887&lt;&gt;"",$L1887&gt;40000,$M1887&lt;&gt;"",$M1887&gt;40000),(1+IFERROR(NETWORKDAYS.INTL($L1887,$M1887,1,项目参数!$B$2:$B$200),NETWORKDAYS($L1887,$M1887,1)))*项目参数!$J$29,"")</f>
        <v/>
      </c>
      <c r="L1887" s="40"/>
      <c r="M1887" s="40"/>
      <c r="N1887" s="58"/>
      <c r="O1887" s="61"/>
      <c r="W1887" s="98" t="b">
        <f t="shared" si="29"/>
        <v>0</v>
      </c>
      <c r="Y1887" s="32" t="str">
        <f>IF($W1887,VLOOKUP($B1887,项目阶段与里程碑!$B:$E,3,FALSE),"")</f>
        <v/>
      </c>
      <c r="Z1887" s="32" t="str">
        <f>IF($W1887,VLOOKUP($B1887,项目阶段与里程碑!$B:$E,4,FALSE),"")</f>
        <v/>
      </c>
      <c r="AA1887" t="e">
        <f>VLOOKUP(F1887,内部通讯录!$B:$F,5,FALSE)</f>
        <v>#N/A</v>
      </c>
      <c r="AB1887" t="str">
        <f>IFERROR(VLOOKUP($AA1887,项目参数!$I$14:$J$21,2,FALSE),"")</f>
        <v/>
      </c>
    </row>
    <row r="1888" spans="1:28">
      <c r="A1888" s="8"/>
      <c r="B1888" s="8"/>
      <c r="C1888" s="8"/>
      <c r="D1888" s="8"/>
      <c r="E1888" s="8"/>
      <c r="F1888" s="8"/>
      <c r="G1888" s="8"/>
      <c r="H1888" s="116"/>
      <c r="I1888" s="40"/>
      <c r="J1888" s="120" t="str">
        <f>IF(AND($H1888&gt;0,$I1888&lt;&gt;"",$I1888&gt;40000),IFERROR(WORKDAY.INTL($I1888,INT(($H1888+项目参数!$J$29-1)/项目参数!$J$29)-1,1,项目参数!$B$2:$B$200),WORKDAY($I1888,INT(($H1888+项目参数!$J$29-1)/项目参数!$J$29)-1,1)),"")</f>
        <v/>
      </c>
      <c r="K1888" s="121" t="str">
        <f>IF(AND($L1888&lt;&gt;"",$L1888&gt;40000,$M1888&lt;&gt;"",$M1888&gt;40000),(1+IFERROR(NETWORKDAYS.INTL($L1888,$M1888,1,项目参数!$B$2:$B$200),NETWORKDAYS($L1888,$M1888,1)))*项目参数!$J$29,"")</f>
        <v/>
      </c>
      <c r="L1888" s="40"/>
      <c r="M1888" s="40"/>
      <c r="N1888" s="58"/>
      <c r="O1888" s="61"/>
      <c r="W1888" s="98" t="b">
        <f t="shared" si="29"/>
        <v>0</v>
      </c>
      <c r="Y1888" s="32" t="str">
        <f>IF($W1888,VLOOKUP($B1888,项目阶段与里程碑!$B:$E,3,FALSE),"")</f>
        <v/>
      </c>
      <c r="Z1888" s="32" t="str">
        <f>IF($W1888,VLOOKUP($B1888,项目阶段与里程碑!$B:$E,4,FALSE),"")</f>
        <v/>
      </c>
      <c r="AA1888" t="e">
        <f>VLOOKUP(F1888,内部通讯录!$B:$F,5,FALSE)</f>
        <v>#N/A</v>
      </c>
      <c r="AB1888" t="str">
        <f>IFERROR(VLOOKUP($AA1888,项目参数!$I$14:$J$21,2,FALSE),"")</f>
        <v/>
      </c>
    </row>
    <row r="1889" spans="1:28">
      <c r="A1889" s="8"/>
      <c r="B1889" s="8"/>
      <c r="C1889" s="8"/>
      <c r="D1889" s="8"/>
      <c r="E1889" s="8"/>
      <c r="F1889" s="8"/>
      <c r="G1889" s="8"/>
      <c r="H1889" s="116"/>
      <c r="I1889" s="40"/>
      <c r="J1889" s="120" t="str">
        <f>IF(AND($H1889&gt;0,$I1889&lt;&gt;"",$I1889&gt;40000),IFERROR(WORKDAY.INTL($I1889,INT(($H1889+项目参数!$J$29-1)/项目参数!$J$29)-1,1,项目参数!$B$2:$B$200),WORKDAY($I1889,INT(($H1889+项目参数!$J$29-1)/项目参数!$J$29)-1,1)),"")</f>
        <v/>
      </c>
      <c r="K1889" s="121" t="str">
        <f>IF(AND($L1889&lt;&gt;"",$L1889&gt;40000,$M1889&lt;&gt;"",$M1889&gt;40000),(1+IFERROR(NETWORKDAYS.INTL($L1889,$M1889,1,项目参数!$B$2:$B$200),NETWORKDAYS($L1889,$M1889,1)))*项目参数!$J$29,"")</f>
        <v/>
      </c>
      <c r="L1889" s="40"/>
      <c r="M1889" s="40"/>
      <c r="N1889" s="58"/>
      <c r="O1889" s="61"/>
      <c r="W1889" s="98" t="b">
        <f t="shared" si="29"/>
        <v>0</v>
      </c>
      <c r="Y1889" s="32" t="str">
        <f>IF($W1889,VLOOKUP($B1889,项目阶段与里程碑!$B:$E,3,FALSE),"")</f>
        <v/>
      </c>
      <c r="Z1889" s="32" t="str">
        <f>IF($W1889,VLOOKUP($B1889,项目阶段与里程碑!$B:$E,4,FALSE),"")</f>
        <v/>
      </c>
      <c r="AA1889" t="e">
        <f>VLOOKUP(F1889,内部通讯录!$B:$F,5,FALSE)</f>
        <v>#N/A</v>
      </c>
      <c r="AB1889" t="str">
        <f>IFERROR(VLOOKUP($AA1889,项目参数!$I$14:$J$21,2,FALSE),"")</f>
        <v/>
      </c>
    </row>
    <row r="1890" spans="1:28">
      <c r="A1890" s="8"/>
      <c r="B1890" s="8"/>
      <c r="C1890" s="8"/>
      <c r="D1890" s="8"/>
      <c r="E1890" s="8"/>
      <c r="F1890" s="8"/>
      <c r="G1890" s="8"/>
      <c r="H1890" s="116"/>
      <c r="I1890" s="40"/>
      <c r="J1890" s="120" t="str">
        <f>IF(AND($H1890&gt;0,$I1890&lt;&gt;"",$I1890&gt;40000),IFERROR(WORKDAY.INTL($I1890,INT(($H1890+项目参数!$J$29-1)/项目参数!$J$29)-1,1,项目参数!$B$2:$B$200),WORKDAY($I1890,INT(($H1890+项目参数!$J$29-1)/项目参数!$J$29)-1,1)),"")</f>
        <v/>
      </c>
      <c r="K1890" s="121" t="str">
        <f>IF(AND($L1890&lt;&gt;"",$L1890&gt;40000,$M1890&lt;&gt;"",$M1890&gt;40000),(1+IFERROR(NETWORKDAYS.INTL($L1890,$M1890,1,项目参数!$B$2:$B$200),NETWORKDAYS($L1890,$M1890,1)))*项目参数!$J$29,"")</f>
        <v/>
      </c>
      <c r="L1890" s="40"/>
      <c r="M1890" s="40"/>
      <c r="N1890" s="58"/>
      <c r="O1890" s="61"/>
      <c r="W1890" s="98" t="b">
        <f t="shared" si="29"/>
        <v>0</v>
      </c>
      <c r="Y1890" s="32" t="str">
        <f>IF($W1890,VLOOKUP($B1890,项目阶段与里程碑!$B:$E,3,FALSE),"")</f>
        <v/>
      </c>
      <c r="Z1890" s="32" t="str">
        <f>IF($W1890,VLOOKUP($B1890,项目阶段与里程碑!$B:$E,4,FALSE),"")</f>
        <v/>
      </c>
      <c r="AA1890" t="e">
        <f>VLOOKUP(F1890,内部通讯录!$B:$F,5,FALSE)</f>
        <v>#N/A</v>
      </c>
      <c r="AB1890" t="str">
        <f>IFERROR(VLOOKUP($AA1890,项目参数!$I$14:$J$21,2,FALSE),"")</f>
        <v/>
      </c>
    </row>
    <row r="1891" spans="1:28">
      <c r="A1891" s="8"/>
      <c r="B1891" s="8"/>
      <c r="C1891" s="8"/>
      <c r="D1891" s="8"/>
      <c r="E1891" s="8"/>
      <c r="F1891" s="8"/>
      <c r="G1891" s="8"/>
      <c r="H1891" s="116"/>
      <c r="I1891" s="40"/>
      <c r="J1891" s="120" t="str">
        <f>IF(AND($H1891&gt;0,$I1891&lt;&gt;"",$I1891&gt;40000),IFERROR(WORKDAY.INTL($I1891,INT(($H1891+项目参数!$J$29-1)/项目参数!$J$29)-1,1,项目参数!$B$2:$B$200),WORKDAY($I1891,INT(($H1891+项目参数!$J$29-1)/项目参数!$J$29)-1,1)),"")</f>
        <v/>
      </c>
      <c r="K1891" s="121" t="str">
        <f>IF(AND($L1891&lt;&gt;"",$L1891&gt;40000,$M1891&lt;&gt;"",$M1891&gt;40000),(1+IFERROR(NETWORKDAYS.INTL($L1891,$M1891,1,项目参数!$B$2:$B$200),NETWORKDAYS($L1891,$M1891,1)))*项目参数!$J$29,"")</f>
        <v/>
      </c>
      <c r="L1891" s="40"/>
      <c r="M1891" s="40"/>
      <c r="N1891" s="58"/>
      <c r="O1891" s="61"/>
      <c r="W1891" s="98" t="b">
        <f t="shared" si="29"/>
        <v>0</v>
      </c>
      <c r="Y1891" s="32" t="str">
        <f>IF($W1891,VLOOKUP($B1891,项目阶段与里程碑!$B:$E,3,FALSE),"")</f>
        <v/>
      </c>
      <c r="Z1891" s="32" t="str">
        <f>IF($W1891,VLOOKUP($B1891,项目阶段与里程碑!$B:$E,4,FALSE),"")</f>
        <v/>
      </c>
      <c r="AA1891" t="e">
        <f>VLOOKUP(F1891,内部通讯录!$B:$F,5,FALSE)</f>
        <v>#N/A</v>
      </c>
      <c r="AB1891" t="str">
        <f>IFERROR(VLOOKUP($AA1891,项目参数!$I$14:$J$21,2,FALSE),"")</f>
        <v/>
      </c>
    </row>
    <row r="1892" spans="1:28">
      <c r="A1892" s="8"/>
      <c r="B1892" s="8"/>
      <c r="C1892" s="8"/>
      <c r="D1892" s="8"/>
      <c r="E1892" s="8"/>
      <c r="F1892" s="8"/>
      <c r="G1892" s="8"/>
      <c r="H1892" s="116"/>
      <c r="I1892" s="40"/>
      <c r="J1892" s="120" t="str">
        <f>IF(AND($H1892&gt;0,$I1892&lt;&gt;"",$I1892&gt;40000),IFERROR(WORKDAY.INTL($I1892,INT(($H1892+项目参数!$J$29-1)/项目参数!$J$29)-1,1,项目参数!$B$2:$B$200),WORKDAY($I1892,INT(($H1892+项目参数!$J$29-1)/项目参数!$J$29)-1,1)),"")</f>
        <v/>
      </c>
      <c r="K1892" s="121" t="str">
        <f>IF(AND($L1892&lt;&gt;"",$L1892&gt;40000,$M1892&lt;&gt;"",$M1892&gt;40000),(1+IFERROR(NETWORKDAYS.INTL($L1892,$M1892,1,项目参数!$B$2:$B$200),NETWORKDAYS($L1892,$M1892,1)))*项目参数!$J$29,"")</f>
        <v/>
      </c>
      <c r="L1892" s="40"/>
      <c r="M1892" s="40"/>
      <c r="N1892" s="58"/>
      <c r="O1892" s="61"/>
      <c r="W1892" s="98" t="b">
        <f t="shared" si="29"/>
        <v>0</v>
      </c>
      <c r="Y1892" s="32" t="str">
        <f>IF($W1892,VLOOKUP($B1892,项目阶段与里程碑!$B:$E,3,FALSE),"")</f>
        <v/>
      </c>
      <c r="Z1892" s="32" t="str">
        <f>IF($W1892,VLOOKUP($B1892,项目阶段与里程碑!$B:$E,4,FALSE),"")</f>
        <v/>
      </c>
      <c r="AA1892" t="e">
        <f>VLOOKUP(F1892,内部通讯录!$B:$F,5,FALSE)</f>
        <v>#N/A</v>
      </c>
      <c r="AB1892" t="str">
        <f>IFERROR(VLOOKUP($AA1892,项目参数!$I$14:$J$21,2,FALSE),"")</f>
        <v/>
      </c>
    </row>
    <row r="1893" spans="1:28">
      <c r="A1893" s="8"/>
      <c r="B1893" s="8"/>
      <c r="C1893" s="8"/>
      <c r="D1893" s="8"/>
      <c r="E1893" s="8"/>
      <c r="F1893" s="8"/>
      <c r="G1893" s="8"/>
      <c r="H1893" s="116"/>
      <c r="I1893" s="40"/>
      <c r="J1893" s="120" t="str">
        <f>IF(AND($H1893&gt;0,$I1893&lt;&gt;"",$I1893&gt;40000),IFERROR(WORKDAY.INTL($I1893,INT(($H1893+项目参数!$J$29-1)/项目参数!$J$29)-1,1,项目参数!$B$2:$B$200),WORKDAY($I1893,INT(($H1893+项目参数!$J$29-1)/项目参数!$J$29)-1,1)),"")</f>
        <v/>
      </c>
      <c r="K1893" s="121" t="str">
        <f>IF(AND($L1893&lt;&gt;"",$L1893&gt;40000,$M1893&lt;&gt;"",$M1893&gt;40000),(1+IFERROR(NETWORKDAYS.INTL($L1893,$M1893,1,项目参数!$B$2:$B$200),NETWORKDAYS($L1893,$M1893,1)))*项目参数!$J$29,"")</f>
        <v/>
      </c>
      <c r="L1893" s="40"/>
      <c r="M1893" s="40"/>
      <c r="N1893" s="58"/>
      <c r="O1893" s="61"/>
      <c r="W1893" s="98" t="b">
        <f t="shared" si="29"/>
        <v>0</v>
      </c>
      <c r="Y1893" s="32" t="str">
        <f>IF($W1893,VLOOKUP($B1893,项目阶段与里程碑!$B:$E,3,FALSE),"")</f>
        <v/>
      </c>
      <c r="Z1893" s="32" t="str">
        <f>IF($W1893,VLOOKUP($B1893,项目阶段与里程碑!$B:$E,4,FALSE),"")</f>
        <v/>
      </c>
      <c r="AA1893" t="e">
        <f>VLOOKUP(F1893,内部通讯录!$B:$F,5,FALSE)</f>
        <v>#N/A</v>
      </c>
      <c r="AB1893" t="str">
        <f>IFERROR(VLOOKUP($AA1893,项目参数!$I$14:$J$21,2,FALSE),"")</f>
        <v/>
      </c>
    </row>
    <row r="1894" spans="1:28">
      <c r="A1894" s="8"/>
      <c r="B1894" s="8"/>
      <c r="C1894" s="8"/>
      <c r="D1894" s="8"/>
      <c r="E1894" s="8"/>
      <c r="F1894" s="8"/>
      <c r="G1894" s="8"/>
      <c r="H1894" s="116"/>
      <c r="I1894" s="40"/>
      <c r="J1894" s="120" t="str">
        <f>IF(AND($H1894&gt;0,$I1894&lt;&gt;"",$I1894&gt;40000),IFERROR(WORKDAY.INTL($I1894,INT(($H1894+项目参数!$J$29-1)/项目参数!$J$29)-1,1,项目参数!$B$2:$B$200),WORKDAY($I1894,INT(($H1894+项目参数!$J$29-1)/项目参数!$J$29)-1,1)),"")</f>
        <v/>
      </c>
      <c r="K1894" s="121" t="str">
        <f>IF(AND($L1894&lt;&gt;"",$L1894&gt;40000,$M1894&lt;&gt;"",$M1894&gt;40000),(1+IFERROR(NETWORKDAYS.INTL($L1894,$M1894,1,项目参数!$B$2:$B$200),NETWORKDAYS($L1894,$M1894,1)))*项目参数!$J$29,"")</f>
        <v/>
      </c>
      <c r="L1894" s="40"/>
      <c r="M1894" s="40"/>
      <c r="N1894" s="58"/>
      <c r="O1894" s="61"/>
      <c r="W1894" s="98" t="b">
        <f t="shared" si="29"/>
        <v>0</v>
      </c>
      <c r="Y1894" s="32" t="str">
        <f>IF($W1894,VLOOKUP($B1894,项目阶段与里程碑!$B:$E,3,FALSE),"")</f>
        <v/>
      </c>
      <c r="Z1894" s="32" t="str">
        <f>IF($W1894,VLOOKUP($B1894,项目阶段与里程碑!$B:$E,4,FALSE),"")</f>
        <v/>
      </c>
      <c r="AA1894" t="e">
        <f>VLOOKUP(F1894,内部通讯录!$B:$F,5,FALSE)</f>
        <v>#N/A</v>
      </c>
      <c r="AB1894" t="str">
        <f>IFERROR(VLOOKUP($AA1894,项目参数!$I$14:$J$21,2,FALSE),"")</f>
        <v/>
      </c>
    </row>
    <row r="1895" spans="1:28">
      <c r="A1895" s="8"/>
      <c r="B1895" s="8"/>
      <c r="C1895" s="8"/>
      <c r="D1895" s="8"/>
      <c r="E1895" s="8"/>
      <c r="F1895" s="8"/>
      <c r="G1895" s="8"/>
      <c r="H1895" s="116"/>
      <c r="I1895" s="40"/>
      <c r="J1895" s="120" t="str">
        <f>IF(AND($H1895&gt;0,$I1895&lt;&gt;"",$I1895&gt;40000),IFERROR(WORKDAY.INTL($I1895,INT(($H1895+项目参数!$J$29-1)/项目参数!$J$29)-1,1,项目参数!$B$2:$B$200),WORKDAY($I1895,INT(($H1895+项目参数!$J$29-1)/项目参数!$J$29)-1,1)),"")</f>
        <v/>
      </c>
      <c r="K1895" s="121" t="str">
        <f>IF(AND($L1895&lt;&gt;"",$L1895&gt;40000,$M1895&lt;&gt;"",$M1895&gt;40000),(1+IFERROR(NETWORKDAYS.INTL($L1895,$M1895,1,项目参数!$B$2:$B$200),NETWORKDAYS($L1895,$M1895,1)))*项目参数!$J$29,"")</f>
        <v/>
      </c>
      <c r="L1895" s="40"/>
      <c r="M1895" s="40"/>
      <c r="N1895" s="58"/>
      <c r="O1895" s="61"/>
      <c r="W1895" s="98" t="b">
        <f t="shared" si="29"/>
        <v>0</v>
      </c>
      <c r="Y1895" s="32" t="str">
        <f>IF($W1895,VLOOKUP($B1895,项目阶段与里程碑!$B:$E,3,FALSE),"")</f>
        <v/>
      </c>
      <c r="Z1895" s="32" t="str">
        <f>IF($W1895,VLOOKUP($B1895,项目阶段与里程碑!$B:$E,4,FALSE),"")</f>
        <v/>
      </c>
      <c r="AA1895" t="e">
        <f>VLOOKUP(F1895,内部通讯录!$B:$F,5,FALSE)</f>
        <v>#N/A</v>
      </c>
      <c r="AB1895" t="str">
        <f>IFERROR(VLOOKUP($AA1895,项目参数!$I$14:$J$21,2,FALSE),"")</f>
        <v/>
      </c>
    </row>
    <row r="1896" spans="1:28">
      <c r="A1896" s="8"/>
      <c r="B1896" s="8"/>
      <c r="C1896" s="8"/>
      <c r="D1896" s="8"/>
      <c r="E1896" s="8"/>
      <c r="F1896" s="8"/>
      <c r="G1896" s="8"/>
      <c r="H1896" s="116"/>
      <c r="I1896" s="40"/>
      <c r="J1896" s="120" t="str">
        <f>IF(AND($H1896&gt;0,$I1896&lt;&gt;"",$I1896&gt;40000),IFERROR(WORKDAY.INTL($I1896,INT(($H1896+项目参数!$J$29-1)/项目参数!$J$29)-1,1,项目参数!$B$2:$B$200),WORKDAY($I1896,INT(($H1896+项目参数!$J$29-1)/项目参数!$J$29)-1,1)),"")</f>
        <v/>
      </c>
      <c r="K1896" s="121" t="str">
        <f>IF(AND($L1896&lt;&gt;"",$L1896&gt;40000,$M1896&lt;&gt;"",$M1896&gt;40000),(1+IFERROR(NETWORKDAYS.INTL($L1896,$M1896,1,项目参数!$B$2:$B$200),NETWORKDAYS($L1896,$M1896,1)))*项目参数!$J$29,"")</f>
        <v/>
      </c>
      <c r="L1896" s="40"/>
      <c r="M1896" s="40"/>
      <c r="N1896" s="58"/>
      <c r="O1896" s="61"/>
      <c r="W1896" s="98" t="b">
        <f t="shared" si="29"/>
        <v>0</v>
      </c>
      <c r="Y1896" s="32" t="str">
        <f>IF($W1896,VLOOKUP($B1896,项目阶段与里程碑!$B:$E,3,FALSE),"")</f>
        <v/>
      </c>
      <c r="Z1896" s="32" t="str">
        <f>IF($W1896,VLOOKUP($B1896,项目阶段与里程碑!$B:$E,4,FALSE),"")</f>
        <v/>
      </c>
      <c r="AA1896" t="e">
        <f>VLOOKUP(F1896,内部通讯录!$B:$F,5,FALSE)</f>
        <v>#N/A</v>
      </c>
      <c r="AB1896" t="str">
        <f>IFERROR(VLOOKUP($AA1896,项目参数!$I$14:$J$21,2,FALSE),"")</f>
        <v/>
      </c>
    </row>
    <row r="1897" spans="1:28">
      <c r="A1897" s="8"/>
      <c r="B1897" s="8"/>
      <c r="C1897" s="8"/>
      <c r="D1897" s="8"/>
      <c r="E1897" s="8"/>
      <c r="F1897" s="8"/>
      <c r="G1897" s="8"/>
      <c r="H1897" s="116"/>
      <c r="I1897" s="40"/>
      <c r="J1897" s="120" t="str">
        <f>IF(AND($H1897&gt;0,$I1897&lt;&gt;"",$I1897&gt;40000),IFERROR(WORKDAY.INTL($I1897,INT(($H1897+项目参数!$J$29-1)/项目参数!$J$29)-1,1,项目参数!$B$2:$B$200),WORKDAY($I1897,INT(($H1897+项目参数!$J$29-1)/项目参数!$J$29)-1,1)),"")</f>
        <v/>
      </c>
      <c r="K1897" s="121" t="str">
        <f>IF(AND($L1897&lt;&gt;"",$L1897&gt;40000,$M1897&lt;&gt;"",$M1897&gt;40000),(1+IFERROR(NETWORKDAYS.INTL($L1897,$M1897,1,项目参数!$B$2:$B$200),NETWORKDAYS($L1897,$M1897,1)))*项目参数!$J$29,"")</f>
        <v/>
      </c>
      <c r="L1897" s="40"/>
      <c r="M1897" s="40"/>
      <c r="N1897" s="58"/>
      <c r="O1897" s="61"/>
      <c r="W1897" s="98" t="b">
        <f t="shared" si="29"/>
        <v>0</v>
      </c>
      <c r="Y1897" s="32" t="str">
        <f>IF($W1897,VLOOKUP($B1897,项目阶段与里程碑!$B:$E,3,FALSE),"")</f>
        <v/>
      </c>
      <c r="Z1897" s="32" t="str">
        <f>IF($W1897,VLOOKUP($B1897,项目阶段与里程碑!$B:$E,4,FALSE),"")</f>
        <v/>
      </c>
      <c r="AA1897" t="e">
        <f>VLOOKUP(F1897,内部通讯录!$B:$F,5,FALSE)</f>
        <v>#N/A</v>
      </c>
      <c r="AB1897" t="str">
        <f>IFERROR(VLOOKUP($AA1897,项目参数!$I$14:$J$21,2,FALSE),"")</f>
        <v/>
      </c>
    </row>
    <row r="1898" spans="1:28">
      <c r="A1898" s="8"/>
      <c r="B1898" s="8"/>
      <c r="C1898" s="8"/>
      <c r="D1898" s="8"/>
      <c r="E1898" s="8"/>
      <c r="F1898" s="8"/>
      <c r="G1898" s="8"/>
      <c r="H1898" s="116"/>
      <c r="I1898" s="40"/>
      <c r="J1898" s="120" t="str">
        <f>IF(AND($H1898&gt;0,$I1898&lt;&gt;"",$I1898&gt;40000),IFERROR(WORKDAY.INTL($I1898,INT(($H1898+项目参数!$J$29-1)/项目参数!$J$29)-1,1,项目参数!$B$2:$B$200),WORKDAY($I1898,INT(($H1898+项目参数!$J$29-1)/项目参数!$J$29)-1,1)),"")</f>
        <v/>
      </c>
      <c r="K1898" s="121" t="str">
        <f>IF(AND($L1898&lt;&gt;"",$L1898&gt;40000,$M1898&lt;&gt;"",$M1898&gt;40000),(1+IFERROR(NETWORKDAYS.INTL($L1898,$M1898,1,项目参数!$B$2:$B$200),NETWORKDAYS($L1898,$M1898,1)))*项目参数!$J$29,"")</f>
        <v/>
      </c>
      <c r="L1898" s="40"/>
      <c r="M1898" s="40"/>
      <c r="N1898" s="58"/>
      <c r="O1898" s="61"/>
      <c r="W1898" s="98" t="b">
        <f t="shared" si="29"/>
        <v>0</v>
      </c>
      <c r="Y1898" s="32" t="str">
        <f>IF($W1898,VLOOKUP($B1898,项目阶段与里程碑!$B:$E,3,FALSE),"")</f>
        <v/>
      </c>
      <c r="Z1898" s="32" t="str">
        <f>IF($W1898,VLOOKUP($B1898,项目阶段与里程碑!$B:$E,4,FALSE),"")</f>
        <v/>
      </c>
      <c r="AA1898" t="e">
        <f>VLOOKUP(F1898,内部通讯录!$B:$F,5,FALSE)</f>
        <v>#N/A</v>
      </c>
      <c r="AB1898" t="str">
        <f>IFERROR(VLOOKUP($AA1898,项目参数!$I$14:$J$21,2,FALSE),"")</f>
        <v/>
      </c>
    </row>
    <row r="1899" spans="1:28">
      <c r="A1899" s="8"/>
      <c r="B1899" s="8"/>
      <c r="C1899" s="8"/>
      <c r="D1899" s="8"/>
      <c r="E1899" s="8"/>
      <c r="F1899" s="8"/>
      <c r="G1899" s="8"/>
      <c r="H1899" s="116"/>
      <c r="I1899" s="40"/>
      <c r="J1899" s="120" t="str">
        <f>IF(AND($H1899&gt;0,$I1899&lt;&gt;"",$I1899&gt;40000),IFERROR(WORKDAY.INTL($I1899,INT(($H1899+项目参数!$J$29-1)/项目参数!$J$29)-1,1,项目参数!$B$2:$B$200),WORKDAY($I1899,INT(($H1899+项目参数!$J$29-1)/项目参数!$J$29)-1,1)),"")</f>
        <v/>
      </c>
      <c r="K1899" s="121" t="str">
        <f>IF(AND($L1899&lt;&gt;"",$L1899&gt;40000,$M1899&lt;&gt;"",$M1899&gt;40000),(1+IFERROR(NETWORKDAYS.INTL($L1899,$M1899,1,项目参数!$B$2:$B$200),NETWORKDAYS($L1899,$M1899,1)))*项目参数!$J$29,"")</f>
        <v/>
      </c>
      <c r="L1899" s="40"/>
      <c r="M1899" s="40"/>
      <c r="N1899" s="58"/>
      <c r="O1899" s="61"/>
      <c r="W1899" s="98" t="b">
        <f t="shared" si="29"/>
        <v>0</v>
      </c>
      <c r="Y1899" s="32" t="str">
        <f>IF($W1899,VLOOKUP($B1899,项目阶段与里程碑!$B:$E,3,FALSE),"")</f>
        <v/>
      </c>
      <c r="Z1899" s="32" t="str">
        <f>IF($W1899,VLOOKUP($B1899,项目阶段与里程碑!$B:$E,4,FALSE),"")</f>
        <v/>
      </c>
      <c r="AA1899" t="e">
        <f>VLOOKUP(F1899,内部通讯录!$B:$F,5,FALSE)</f>
        <v>#N/A</v>
      </c>
      <c r="AB1899" t="str">
        <f>IFERROR(VLOOKUP($AA1899,项目参数!$I$14:$J$21,2,FALSE),"")</f>
        <v/>
      </c>
    </row>
    <row r="1900" spans="1:28">
      <c r="A1900" s="8"/>
      <c r="B1900" s="8"/>
      <c r="C1900" s="8"/>
      <c r="D1900" s="8"/>
      <c r="E1900" s="8"/>
      <c r="F1900" s="8"/>
      <c r="G1900" s="8"/>
      <c r="H1900" s="116"/>
      <c r="I1900" s="40"/>
      <c r="J1900" s="120" t="str">
        <f>IF(AND($H1900&gt;0,$I1900&lt;&gt;"",$I1900&gt;40000),IFERROR(WORKDAY.INTL($I1900,INT(($H1900+项目参数!$J$29-1)/项目参数!$J$29)-1,1,项目参数!$B$2:$B$200),WORKDAY($I1900,INT(($H1900+项目参数!$J$29-1)/项目参数!$J$29)-1,1)),"")</f>
        <v/>
      </c>
      <c r="K1900" s="121" t="str">
        <f>IF(AND($L1900&lt;&gt;"",$L1900&gt;40000,$M1900&lt;&gt;"",$M1900&gt;40000),(1+IFERROR(NETWORKDAYS.INTL($L1900,$M1900,1,项目参数!$B$2:$B$200),NETWORKDAYS($L1900,$M1900,1)))*项目参数!$J$29,"")</f>
        <v/>
      </c>
      <c r="L1900" s="40"/>
      <c r="M1900" s="40"/>
      <c r="N1900" s="58"/>
      <c r="O1900" s="61"/>
      <c r="W1900" s="98" t="b">
        <f t="shared" si="29"/>
        <v>0</v>
      </c>
      <c r="Y1900" s="32" t="str">
        <f>IF($W1900,VLOOKUP($B1900,项目阶段与里程碑!$B:$E,3,FALSE),"")</f>
        <v/>
      </c>
      <c r="Z1900" s="32" t="str">
        <f>IF($W1900,VLOOKUP($B1900,项目阶段与里程碑!$B:$E,4,FALSE),"")</f>
        <v/>
      </c>
      <c r="AA1900" t="e">
        <f>VLOOKUP(F1900,内部通讯录!$B:$F,5,FALSE)</f>
        <v>#N/A</v>
      </c>
      <c r="AB1900" t="str">
        <f>IFERROR(VLOOKUP($AA1900,项目参数!$I$14:$J$21,2,FALSE),"")</f>
        <v/>
      </c>
    </row>
    <row r="1901" spans="1:28">
      <c r="A1901" s="8"/>
      <c r="B1901" s="8"/>
      <c r="C1901" s="8"/>
      <c r="D1901" s="8"/>
      <c r="E1901" s="8"/>
      <c r="F1901" s="8"/>
      <c r="G1901" s="8"/>
      <c r="H1901" s="116"/>
      <c r="I1901" s="40"/>
      <c r="J1901" s="120" t="str">
        <f>IF(AND($H1901&gt;0,$I1901&lt;&gt;"",$I1901&gt;40000),IFERROR(WORKDAY.INTL($I1901,INT(($H1901+项目参数!$J$29-1)/项目参数!$J$29)-1,1,项目参数!$B$2:$B$200),WORKDAY($I1901,INT(($H1901+项目参数!$J$29-1)/项目参数!$J$29)-1,1)),"")</f>
        <v/>
      </c>
      <c r="K1901" s="121" t="str">
        <f>IF(AND($L1901&lt;&gt;"",$L1901&gt;40000,$M1901&lt;&gt;"",$M1901&gt;40000),(1+IFERROR(NETWORKDAYS.INTL($L1901,$M1901,1,项目参数!$B$2:$B$200),NETWORKDAYS($L1901,$M1901,1)))*项目参数!$J$29,"")</f>
        <v/>
      </c>
      <c r="L1901" s="40"/>
      <c r="M1901" s="40"/>
      <c r="N1901" s="58"/>
      <c r="O1901" s="61"/>
      <c r="W1901" s="98" t="b">
        <f t="shared" si="29"/>
        <v>0</v>
      </c>
      <c r="Y1901" s="32" t="str">
        <f>IF($W1901,VLOOKUP($B1901,项目阶段与里程碑!$B:$E,3,FALSE),"")</f>
        <v/>
      </c>
      <c r="Z1901" s="32" t="str">
        <f>IF($W1901,VLOOKUP($B1901,项目阶段与里程碑!$B:$E,4,FALSE),"")</f>
        <v/>
      </c>
      <c r="AA1901" t="e">
        <f>VLOOKUP(F1901,内部通讯录!$B:$F,5,FALSE)</f>
        <v>#N/A</v>
      </c>
      <c r="AB1901" t="str">
        <f>IFERROR(VLOOKUP($AA1901,项目参数!$I$14:$J$21,2,FALSE),"")</f>
        <v/>
      </c>
    </row>
    <row r="1902" spans="1:28">
      <c r="A1902" s="8"/>
      <c r="B1902" s="8"/>
      <c r="C1902" s="8"/>
      <c r="D1902" s="8"/>
      <c r="E1902" s="8"/>
      <c r="F1902" s="8"/>
      <c r="G1902" s="8"/>
      <c r="H1902" s="116"/>
      <c r="I1902" s="40"/>
      <c r="J1902" s="120" t="str">
        <f>IF(AND($H1902&gt;0,$I1902&lt;&gt;"",$I1902&gt;40000),IFERROR(WORKDAY.INTL($I1902,INT(($H1902+项目参数!$J$29-1)/项目参数!$J$29)-1,1,项目参数!$B$2:$B$200),WORKDAY($I1902,INT(($H1902+项目参数!$J$29-1)/项目参数!$J$29)-1,1)),"")</f>
        <v/>
      </c>
      <c r="K1902" s="121" t="str">
        <f>IF(AND($L1902&lt;&gt;"",$L1902&gt;40000,$M1902&lt;&gt;"",$M1902&gt;40000),(1+IFERROR(NETWORKDAYS.INTL($L1902,$M1902,1,项目参数!$B$2:$B$200),NETWORKDAYS($L1902,$M1902,1)))*项目参数!$J$29,"")</f>
        <v/>
      </c>
      <c r="L1902" s="40"/>
      <c r="M1902" s="40"/>
      <c r="N1902" s="58"/>
      <c r="O1902" s="61"/>
      <c r="W1902" s="98" t="b">
        <f t="shared" si="29"/>
        <v>0</v>
      </c>
      <c r="Y1902" s="32" t="str">
        <f>IF($W1902,VLOOKUP($B1902,项目阶段与里程碑!$B:$E,3,FALSE),"")</f>
        <v/>
      </c>
      <c r="Z1902" s="32" t="str">
        <f>IF($W1902,VLOOKUP($B1902,项目阶段与里程碑!$B:$E,4,FALSE),"")</f>
        <v/>
      </c>
      <c r="AA1902" t="e">
        <f>VLOOKUP(F1902,内部通讯录!$B:$F,5,FALSE)</f>
        <v>#N/A</v>
      </c>
      <c r="AB1902" t="str">
        <f>IFERROR(VLOOKUP($AA1902,项目参数!$I$14:$J$21,2,FALSE),"")</f>
        <v/>
      </c>
    </row>
    <row r="1903" spans="1:28">
      <c r="A1903" s="8"/>
      <c r="B1903" s="8"/>
      <c r="C1903" s="8"/>
      <c r="D1903" s="8"/>
      <c r="E1903" s="8"/>
      <c r="F1903" s="8"/>
      <c r="G1903" s="8"/>
      <c r="H1903" s="116"/>
      <c r="I1903" s="40"/>
      <c r="J1903" s="120" t="str">
        <f>IF(AND($H1903&gt;0,$I1903&lt;&gt;"",$I1903&gt;40000),IFERROR(WORKDAY.INTL($I1903,INT(($H1903+项目参数!$J$29-1)/项目参数!$J$29)-1,1,项目参数!$B$2:$B$200),WORKDAY($I1903,INT(($H1903+项目参数!$J$29-1)/项目参数!$J$29)-1,1)),"")</f>
        <v/>
      </c>
      <c r="K1903" s="121" t="str">
        <f>IF(AND($L1903&lt;&gt;"",$L1903&gt;40000,$M1903&lt;&gt;"",$M1903&gt;40000),(1+IFERROR(NETWORKDAYS.INTL($L1903,$M1903,1,项目参数!$B$2:$B$200),NETWORKDAYS($L1903,$M1903,1)))*项目参数!$J$29,"")</f>
        <v/>
      </c>
      <c r="L1903" s="40"/>
      <c r="M1903" s="40"/>
      <c r="N1903" s="58"/>
      <c r="O1903" s="61"/>
      <c r="W1903" s="98" t="b">
        <f t="shared" si="29"/>
        <v>0</v>
      </c>
      <c r="Y1903" s="32" t="str">
        <f>IF($W1903,VLOOKUP($B1903,项目阶段与里程碑!$B:$E,3,FALSE),"")</f>
        <v/>
      </c>
      <c r="Z1903" s="32" t="str">
        <f>IF($W1903,VLOOKUP($B1903,项目阶段与里程碑!$B:$E,4,FALSE),"")</f>
        <v/>
      </c>
      <c r="AA1903" t="e">
        <f>VLOOKUP(F1903,内部通讯录!$B:$F,5,FALSE)</f>
        <v>#N/A</v>
      </c>
      <c r="AB1903" t="str">
        <f>IFERROR(VLOOKUP($AA1903,项目参数!$I$14:$J$21,2,FALSE),"")</f>
        <v/>
      </c>
    </row>
    <row r="1904" spans="1:28">
      <c r="A1904" s="8"/>
      <c r="B1904" s="8"/>
      <c r="C1904" s="8"/>
      <c r="D1904" s="8"/>
      <c r="E1904" s="8"/>
      <c r="F1904" s="8"/>
      <c r="G1904" s="8"/>
      <c r="H1904" s="116"/>
      <c r="I1904" s="40"/>
      <c r="J1904" s="120" t="str">
        <f>IF(AND($H1904&gt;0,$I1904&lt;&gt;"",$I1904&gt;40000),IFERROR(WORKDAY.INTL($I1904,INT(($H1904+项目参数!$J$29-1)/项目参数!$J$29)-1,1,项目参数!$B$2:$B$200),WORKDAY($I1904,INT(($H1904+项目参数!$J$29-1)/项目参数!$J$29)-1,1)),"")</f>
        <v/>
      </c>
      <c r="K1904" s="121" t="str">
        <f>IF(AND($L1904&lt;&gt;"",$L1904&gt;40000,$M1904&lt;&gt;"",$M1904&gt;40000),(1+IFERROR(NETWORKDAYS.INTL($L1904,$M1904,1,项目参数!$B$2:$B$200),NETWORKDAYS($L1904,$M1904,1)))*项目参数!$J$29,"")</f>
        <v/>
      </c>
      <c r="L1904" s="40"/>
      <c r="M1904" s="40"/>
      <c r="N1904" s="58"/>
      <c r="O1904" s="61"/>
      <c r="W1904" s="98" t="b">
        <f t="shared" si="29"/>
        <v>0</v>
      </c>
      <c r="Y1904" s="32" t="str">
        <f>IF($W1904,VLOOKUP($B1904,项目阶段与里程碑!$B:$E,3,FALSE),"")</f>
        <v/>
      </c>
      <c r="Z1904" s="32" t="str">
        <f>IF($W1904,VLOOKUP($B1904,项目阶段与里程碑!$B:$E,4,FALSE),"")</f>
        <v/>
      </c>
      <c r="AA1904" t="e">
        <f>VLOOKUP(F1904,内部通讯录!$B:$F,5,FALSE)</f>
        <v>#N/A</v>
      </c>
      <c r="AB1904" t="str">
        <f>IFERROR(VLOOKUP($AA1904,项目参数!$I$14:$J$21,2,FALSE),"")</f>
        <v/>
      </c>
    </row>
    <row r="1905" spans="1:28">
      <c r="A1905" s="8"/>
      <c r="B1905" s="8"/>
      <c r="C1905" s="8"/>
      <c r="D1905" s="8"/>
      <c r="E1905" s="8"/>
      <c r="F1905" s="8"/>
      <c r="G1905" s="8"/>
      <c r="H1905" s="116"/>
      <c r="I1905" s="40"/>
      <c r="J1905" s="120" t="str">
        <f>IF(AND($H1905&gt;0,$I1905&lt;&gt;"",$I1905&gt;40000),IFERROR(WORKDAY.INTL($I1905,INT(($H1905+项目参数!$J$29-1)/项目参数!$J$29)-1,1,项目参数!$B$2:$B$200),WORKDAY($I1905,INT(($H1905+项目参数!$J$29-1)/项目参数!$J$29)-1,1)),"")</f>
        <v/>
      </c>
      <c r="K1905" s="121" t="str">
        <f>IF(AND($L1905&lt;&gt;"",$L1905&gt;40000,$M1905&lt;&gt;"",$M1905&gt;40000),(1+IFERROR(NETWORKDAYS.INTL($L1905,$M1905,1,项目参数!$B$2:$B$200),NETWORKDAYS($L1905,$M1905,1)))*项目参数!$J$29,"")</f>
        <v/>
      </c>
      <c r="L1905" s="40"/>
      <c r="M1905" s="40"/>
      <c r="N1905" s="58"/>
      <c r="O1905" s="61"/>
      <c r="W1905" s="98" t="b">
        <f t="shared" si="29"/>
        <v>0</v>
      </c>
      <c r="Y1905" s="32" t="str">
        <f>IF($W1905,VLOOKUP($B1905,项目阶段与里程碑!$B:$E,3,FALSE),"")</f>
        <v/>
      </c>
      <c r="Z1905" s="32" t="str">
        <f>IF($W1905,VLOOKUP($B1905,项目阶段与里程碑!$B:$E,4,FALSE),"")</f>
        <v/>
      </c>
      <c r="AA1905" t="e">
        <f>VLOOKUP(F1905,内部通讯录!$B:$F,5,FALSE)</f>
        <v>#N/A</v>
      </c>
      <c r="AB1905" t="str">
        <f>IFERROR(VLOOKUP($AA1905,项目参数!$I$14:$J$21,2,FALSE),"")</f>
        <v/>
      </c>
    </row>
    <row r="1906" spans="1:28">
      <c r="A1906" s="8"/>
      <c r="B1906" s="8"/>
      <c r="C1906" s="8"/>
      <c r="D1906" s="8"/>
      <c r="E1906" s="8"/>
      <c r="F1906" s="8"/>
      <c r="G1906" s="8"/>
      <c r="H1906" s="116"/>
      <c r="I1906" s="40"/>
      <c r="J1906" s="120" t="str">
        <f>IF(AND($H1906&gt;0,$I1906&lt;&gt;"",$I1906&gt;40000),IFERROR(WORKDAY.INTL($I1906,INT(($H1906+项目参数!$J$29-1)/项目参数!$J$29)-1,1,项目参数!$B$2:$B$200),WORKDAY($I1906,INT(($H1906+项目参数!$J$29-1)/项目参数!$J$29)-1,1)),"")</f>
        <v/>
      </c>
      <c r="K1906" s="121" t="str">
        <f>IF(AND($L1906&lt;&gt;"",$L1906&gt;40000,$M1906&lt;&gt;"",$M1906&gt;40000),(1+IFERROR(NETWORKDAYS.INTL($L1906,$M1906,1,项目参数!$B$2:$B$200),NETWORKDAYS($L1906,$M1906,1)))*项目参数!$J$29,"")</f>
        <v/>
      </c>
      <c r="L1906" s="40"/>
      <c r="M1906" s="40"/>
      <c r="N1906" s="58"/>
      <c r="O1906" s="61"/>
      <c r="W1906" s="98" t="b">
        <f t="shared" si="29"/>
        <v>0</v>
      </c>
      <c r="Y1906" s="32" t="str">
        <f>IF($W1906,VLOOKUP($B1906,项目阶段与里程碑!$B:$E,3,FALSE),"")</f>
        <v/>
      </c>
      <c r="Z1906" s="32" t="str">
        <f>IF($W1906,VLOOKUP($B1906,项目阶段与里程碑!$B:$E,4,FALSE),"")</f>
        <v/>
      </c>
      <c r="AA1906" t="e">
        <f>VLOOKUP(F1906,内部通讯录!$B:$F,5,FALSE)</f>
        <v>#N/A</v>
      </c>
      <c r="AB1906" t="str">
        <f>IFERROR(VLOOKUP($AA1906,项目参数!$I$14:$J$21,2,FALSE),"")</f>
        <v/>
      </c>
    </row>
    <row r="1907" spans="1:28">
      <c r="A1907" s="8"/>
      <c r="B1907" s="8"/>
      <c r="C1907" s="8"/>
      <c r="D1907" s="8"/>
      <c r="E1907" s="8"/>
      <c r="F1907" s="8"/>
      <c r="G1907" s="8"/>
      <c r="H1907" s="116"/>
      <c r="I1907" s="40"/>
      <c r="J1907" s="120" t="str">
        <f>IF(AND($H1907&gt;0,$I1907&lt;&gt;"",$I1907&gt;40000),IFERROR(WORKDAY.INTL($I1907,INT(($H1907+项目参数!$J$29-1)/项目参数!$J$29)-1,1,项目参数!$B$2:$B$200),WORKDAY($I1907,INT(($H1907+项目参数!$J$29-1)/项目参数!$J$29)-1,1)),"")</f>
        <v/>
      </c>
      <c r="K1907" s="121" t="str">
        <f>IF(AND($L1907&lt;&gt;"",$L1907&gt;40000,$M1907&lt;&gt;"",$M1907&gt;40000),(1+IFERROR(NETWORKDAYS.INTL($L1907,$M1907,1,项目参数!$B$2:$B$200),NETWORKDAYS($L1907,$M1907,1)))*项目参数!$J$29,"")</f>
        <v/>
      </c>
      <c r="L1907" s="40"/>
      <c r="M1907" s="40"/>
      <c r="N1907" s="58"/>
      <c r="O1907" s="61"/>
      <c r="W1907" s="98" t="b">
        <f t="shared" si="29"/>
        <v>0</v>
      </c>
      <c r="Y1907" s="32" t="str">
        <f>IF($W1907,VLOOKUP($B1907,项目阶段与里程碑!$B:$E,3,FALSE),"")</f>
        <v/>
      </c>
      <c r="Z1907" s="32" t="str">
        <f>IF($W1907,VLOOKUP($B1907,项目阶段与里程碑!$B:$E,4,FALSE),"")</f>
        <v/>
      </c>
      <c r="AA1907" t="e">
        <f>VLOOKUP(F1907,内部通讯录!$B:$F,5,FALSE)</f>
        <v>#N/A</v>
      </c>
      <c r="AB1907" t="str">
        <f>IFERROR(VLOOKUP($AA1907,项目参数!$I$14:$J$21,2,FALSE),"")</f>
        <v/>
      </c>
    </row>
    <row r="1908" spans="1:28">
      <c r="A1908" s="8"/>
      <c r="B1908" s="8"/>
      <c r="C1908" s="8"/>
      <c r="D1908" s="8"/>
      <c r="E1908" s="8"/>
      <c r="F1908" s="8"/>
      <c r="G1908" s="8"/>
      <c r="H1908" s="116"/>
      <c r="I1908" s="40"/>
      <c r="J1908" s="120" t="str">
        <f>IF(AND($H1908&gt;0,$I1908&lt;&gt;"",$I1908&gt;40000),IFERROR(WORKDAY.INTL($I1908,INT(($H1908+项目参数!$J$29-1)/项目参数!$J$29)-1,1,项目参数!$B$2:$B$200),WORKDAY($I1908,INT(($H1908+项目参数!$J$29-1)/项目参数!$J$29)-1,1)),"")</f>
        <v/>
      </c>
      <c r="K1908" s="121" t="str">
        <f>IF(AND($L1908&lt;&gt;"",$L1908&gt;40000,$M1908&lt;&gt;"",$M1908&gt;40000),(1+IFERROR(NETWORKDAYS.INTL($L1908,$M1908,1,项目参数!$B$2:$B$200),NETWORKDAYS($L1908,$M1908,1)))*项目参数!$J$29,"")</f>
        <v/>
      </c>
      <c r="L1908" s="40"/>
      <c r="M1908" s="40"/>
      <c r="N1908" s="58"/>
      <c r="O1908" s="61"/>
      <c r="W1908" s="98" t="b">
        <f t="shared" si="29"/>
        <v>0</v>
      </c>
      <c r="Y1908" s="32" t="str">
        <f>IF($W1908,VLOOKUP($B1908,项目阶段与里程碑!$B:$E,3,FALSE),"")</f>
        <v/>
      </c>
      <c r="Z1908" s="32" t="str">
        <f>IF($W1908,VLOOKUP($B1908,项目阶段与里程碑!$B:$E,4,FALSE),"")</f>
        <v/>
      </c>
      <c r="AA1908" t="e">
        <f>VLOOKUP(F1908,内部通讯录!$B:$F,5,FALSE)</f>
        <v>#N/A</v>
      </c>
      <c r="AB1908" t="str">
        <f>IFERROR(VLOOKUP($AA1908,项目参数!$I$14:$J$21,2,FALSE),"")</f>
        <v/>
      </c>
    </row>
    <row r="1909" spans="1:28">
      <c r="A1909" s="8"/>
      <c r="B1909" s="8"/>
      <c r="C1909" s="8"/>
      <c r="D1909" s="8"/>
      <c r="E1909" s="8"/>
      <c r="F1909" s="8"/>
      <c r="G1909" s="8"/>
      <c r="H1909" s="116"/>
      <c r="I1909" s="40"/>
      <c r="J1909" s="120" t="str">
        <f>IF(AND($H1909&gt;0,$I1909&lt;&gt;"",$I1909&gt;40000),IFERROR(WORKDAY.INTL($I1909,INT(($H1909+项目参数!$J$29-1)/项目参数!$J$29)-1,1,项目参数!$B$2:$B$200),WORKDAY($I1909,INT(($H1909+项目参数!$J$29-1)/项目参数!$J$29)-1,1)),"")</f>
        <v/>
      </c>
      <c r="K1909" s="121" t="str">
        <f>IF(AND($L1909&lt;&gt;"",$L1909&gt;40000,$M1909&lt;&gt;"",$M1909&gt;40000),(1+IFERROR(NETWORKDAYS.INTL($L1909,$M1909,1,项目参数!$B$2:$B$200),NETWORKDAYS($L1909,$M1909,1)))*项目参数!$J$29,"")</f>
        <v/>
      </c>
      <c r="L1909" s="40"/>
      <c r="M1909" s="40"/>
      <c r="N1909" s="58"/>
      <c r="O1909" s="61"/>
      <c r="W1909" s="98" t="b">
        <f t="shared" si="29"/>
        <v>0</v>
      </c>
      <c r="Y1909" s="32" t="str">
        <f>IF($W1909,VLOOKUP($B1909,项目阶段与里程碑!$B:$E,3,FALSE),"")</f>
        <v/>
      </c>
      <c r="Z1909" s="32" t="str">
        <f>IF($W1909,VLOOKUP($B1909,项目阶段与里程碑!$B:$E,4,FALSE),"")</f>
        <v/>
      </c>
      <c r="AA1909" t="e">
        <f>VLOOKUP(F1909,内部通讯录!$B:$F,5,FALSE)</f>
        <v>#N/A</v>
      </c>
      <c r="AB1909" t="str">
        <f>IFERROR(VLOOKUP($AA1909,项目参数!$I$14:$J$21,2,FALSE),"")</f>
        <v/>
      </c>
    </row>
    <row r="1910" spans="1:28">
      <c r="A1910" s="8"/>
      <c r="B1910" s="8"/>
      <c r="C1910" s="8"/>
      <c r="D1910" s="8"/>
      <c r="E1910" s="8"/>
      <c r="F1910" s="8"/>
      <c r="G1910" s="8"/>
      <c r="H1910" s="116"/>
      <c r="I1910" s="40"/>
      <c r="J1910" s="120" t="str">
        <f>IF(AND($H1910&gt;0,$I1910&lt;&gt;"",$I1910&gt;40000),IFERROR(WORKDAY.INTL($I1910,INT(($H1910+项目参数!$J$29-1)/项目参数!$J$29)-1,1,项目参数!$B$2:$B$200),WORKDAY($I1910,INT(($H1910+项目参数!$J$29-1)/项目参数!$J$29)-1,1)),"")</f>
        <v/>
      </c>
      <c r="K1910" s="121" t="str">
        <f>IF(AND($L1910&lt;&gt;"",$L1910&gt;40000,$M1910&lt;&gt;"",$M1910&gt;40000),(1+IFERROR(NETWORKDAYS.INTL($L1910,$M1910,1,项目参数!$B$2:$B$200),NETWORKDAYS($L1910,$M1910,1)))*项目参数!$J$29,"")</f>
        <v/>
      </c>
      <c r="L1910" s="40"/>
      <c r="M1910" s="40"/>
      <c r="N1910" s="58"/>
      <c r="O1910" s="61"/>
      <c r="W1910" s="98" t="b">
        <f t="shared" si="29"/>
        <v>0</v>
      </c>
      <c r="Y1910" s="32" t="str">
        <f>IF($W1910,VLOOKUP($B1910,项目阶段与里程碑!$B:$E,3,FALSE),"")</f>
        <v/>
      </c>
      <c r="Z1910" s="32" t="str">
        <f>IF($W1910,VLOOKUP($B1910,项目阶段与里程碑!$B:$E,4,FALSE),"")</f>
        <v/>
      </c>
      <c r="AA1910" t="e">
        <f>VLOOKUP(F1910,内部通讯录!$B:$F,5,FALSE)</f>
        <v>#N/A</v>
      </c>
      <c r="AB1910" t="str">
        <f>IFERROR(VLOOKUP($AA1910,项目参数!$I$14:$J$21,2,FALSE),"")</f>
        <v/>
      </c>
    </row>
    <row r="1911" spans="1:28">
      <c r="A1911" s="8"/>
      <c r="B1911" s="8"/>
      <c r="C1911" s="8"/>
      <c r="D1911" s="8"/>
      <c r="E1911" s="8"/>
      <c r="F1911" s="8"/>
      <c r="G1911" s="8"/>
      <c r="H1911" s="116"/>
      <c r="I1911" s="40"/>
      <c r="J1911" s="120" t="str">
        <f>IF(AND($H1911&gt;0,$I1911&lt;&gt;"",$I1911&gt;40000),IFERROR(WORKDAY.INTL($I1911,INT(($H1911+项目参数!$J$29-1)/项目参数!$J$29)-1,1,项目参数!$B$2:$B$200),WORKDAY($I1911,INT(($H1911+项目参数!$J$29-1)/项目参数!$J$29)-1,1)),"")</f>
        <v/>
      </c>
      <c r="K1911" s="121" t="str">
        <f>IF(AND($L1911&lt;&gt;"",$L1911&gt;40000,$M1911&lt;&gt;"",$M1911&gt;40000),(1+IFERROR(NETWORKDAYS.INTL($L1911,$M1911,1,项目参数!$B$2:$B$200),NETWORKDAYS($L1911,$M1911,1)))*项目参数!$J$29,"")</f>
        <v/>
      </c>
      <c r="L1911" s="40"/>
      <c r="M1911" s="40"/>
      <c r="N1911" s="58"/>
      <c r="O1911" s="61"/>
      <c r="W1911" s="98" t="b">
        <f t="shared" si="29"/>
        <v>0</v>
      </c>
      <c r="Y1911" s="32" t="str">
        <f>IF($W1911,VLOOKUP($B1911,项目阶段与里程碑!$B:$E,3,FALSE),"")</f>
        <v/>
      </c>
      <c r="Z1911" s="32" t="str">
        <f>IF($W1911,VLOOKUP($B1911,项目阶段与里程碑!$B:$E,4,FALSE),"")</f>
        <v/>
      </c>
      <c r="AA1911" t="e">
        <f>VLOOKUP(F1911,内部通讯录!$B:$F,5,FALSE)</f>
        <v>#N/A</v>
      </c>
      <c r="AB1911" t="str">
        <f>IFERROR(VLOOKUP($AA1911,项目参数!$I$14:$J$21,2,FALSE),"")</f>
        <v/>
      </c>
    </row>
    <row r="1912" spans="1:28">
      <c r="A1912" s="8"/>
      <c r="B1912" s="8"/>
      <c r="C1912" s="8"/>
      <c r="D1912" s="8"/>
      <c r="E1912" s="8"/>
      <c r="F1912" s="8"/>
      <c r="G1912" s="8"/>
      <c r="H1912" s="116"/>
      <c r="I1912" s="40"/>
      <c r="J1912" s="120" t="str">
        <f>IF(AND($H1912&gt;0,$I1912&lt;&gt;"",$I1912&gt;40000),IFERROR(WORKDAY.INTL($I1912,INT(($H1912+项目参数!$J$29-1)/项目参数!$J$29)-1,1,项目参数!$B$2:$B$200),WORKDAY($I1912,INT(($H1912+项目参数!$J$29-1)/项目参数!$J$29)-1,1)),"")</f>
        <v/>
      </c>
      <c r="K1912" s="121" t="str">
        <f>IF(AND($L1912&lt;&gt;"",$L1912&gt;40000,$M1912&lt;&gt;"",$M1912&gt;40000),(1+IFERROR(NETWORKDAYS.INTL($L1912,$M1912,1,项目参数!$B$2:$B$200),NETWORKDAYS($L1912,$M1912,1)))*项目参数!$J$29,"")</f>
        <v/>
      </c>
      <c r="L1912" s="40"/>
      <c r="M1912" s="40"/>
      <c r="N1912" s="58"/>
      <c r="O1912" s="61"/>
      <c r="W1912" s="98" t="b">
        <f t="shared" si="29"/>
        <v>0</v>
      </c>
      <c r="Y1912" s="32" t="str">
        <f>IF($W1912,VLOOKUP($B1912,项目阶段与里程碑!$B:$E,3,FALSE),"")</f>
        <v/>
      </c>
      <c r="Z1912" s="32" t="str">
        <f>IF($W1912,VLOOKUP($B1912,项目阶段与里程碑!$B:$E,4,FALSE),"")</f>
        <v/>
      </c>
      <c r="AA1912" t="e">
        <f>VLOOKUP(F1912,内部通讯录!$B:$F,5,FALSE)</f>
        <v>#N/A</v>
      </c>
      <c r="AB1912" t="str">
        <f>IFERROR(VLOOKUP($AA1912,项目参数!$I$14:$J$21,2,FALSE),"")</f>
        <v/>
      </c>
    </row>
    <row r="1913" spans="1:28">
      <c r="A1913" s="8"/>
      <c r="B1913" s="8"/>
      <c r="C1913" s="8"/>
      <c r="D1913" s="8"/>
      <c r="E1913" s="8"/>
      <c r="F1913" s="8"/>
      <c r="G1913" s="8"/>
      <c r="H1913" s="116"/>
      <c r="I1913" s="40"/>
      <c r="J1913" s="120" t="str">
        <f>IF(AND($H1913&gt;0,$I1913&lt;&gt;"",$I1913&gt;40000),IFERROR(WORKDAY.INTL($I1913,INT(($H1913+项目参数!$J$29-1)/项目参数!$J$29)-1,1,项目参数!$B$2:$B$200),WORKDAY($I1913,INT(($H1913+项目参数!$J$29-1)/项目参数!$J$29)-1,1)),"")</f>
        <v/>
      </c>
      <c r="K1913" s="121" t="str">
        <f>IF(AND($L1913&lt;&gt;"",$L1913&gt;40000,$M1913&lt;&gt;"",$M1913&gt;40000),(1+IFERROR(NETWORKDAYS.INTL($L1913,$M1913,1,项目参数!$B$2:$B$200),NETWORKDAYS($L1913,$M1913,1)))*项目参数!$J$29,"")</f>
        <v/>
      </c>
      <c r="L1913" s="40"/>
      <c r="M1913" s="40"/>
      <c r="N1913" s="58"/>
      <c r="O1913" s="61"/>
      <c r="W1913" s="98" t="b">
        <f t="shared" si="29"/>
        <v>0</v>
      </c>
      <c r="Y1913" s="32" t="str">
        <f>IF($W1913,VLOOKUP($B1913,项目阶段与里程碑!$B:$E,3,FALSE),"")</f>
        <v/>
      </c>
      <c r="Z1913" s="32" t="str">
        <f>IF($W1913,VLOOKUP($B1913,项目阶段与里程碑!$B:$E,4,FALSE),"")</f>
        <v/>
      </c>
      <c r="AA1913" t="e">
        <f>VLOOKUP(F1913,内部通讯录!$B:$F,5,FALSE)</f>
        <v>#N/A</v>
      </c>
      <c r="AB1913" t="str">
        <f>IFERROR(VLOOKUP($AA1913,项目参数!$I$14:$J$21,2,FALSE),"")</f>
        <v/>
      </c>
    </row>
    <row r="1914" spans="1:28">
      <c r="A1914" s="8"/>
      <c r="B1914" s="8"/>
      <c r="C1914" s="8"/>
      <c r="D1914" s="8"/>
      <c r="E1914" s="8"/>
      <c r="F1914" s="8"/>
      <c r="G1914" s="8"/>
      <c r="H1914" s="116"/>
      <c r="I1914" s="40"/>
      <c r="J1914" s="120" t="str">
        <f>IF(AND($H1914&gt;0,$I1914&lt;&gt;"",$I1914&gt;40000),IFERROR(WORKDAY.INTL($I1914,INT(($H1914+项目参数!$J$29-1)/项目参数!$J$29)-1,1,项目参数!$B$2:$B$200),WORKDAY($I1914,INT(($H1914+项目参数!$J$29-1)/项目参数!$J$29)-1,1)),"")</f>
        <v/>
      </c>
      <c r="K1914" s="121" t="str">
        <f>IF(AND($L1914&lt;&gt;"",$L1914&gt;40000,$M1914&lt;&gt;"",$M1914&gt;40000),(1+IFERROR(NETWORKDAYS.INTL($L1914,$M1914,1,项目参数!$B$2:$B$200),NETWORKDAYS($L1914,$M1914,1)))*项目参数!$J$29,"")</f>
        <v/>
      </c>
      <c r="L1914" s="40"/>
      <c r="M1914" s="40"/>
      <c r="N1914" s="58"/>
      <c r="O1914" s="61"/>
      <c r="W1914" s="98" t="b">
        <f t="shared" si="29"/>
        <v>0</v>
      </c>
      <c r="Y1914" s="32" t="str">
        <f>IF($W1914,VLOOKUP($B1914,项目阶段与里程碑!$B:$E,3,FALSE),"")</f>
        <v/>
      </c>
      <c r="Z1914" s="32" t="str">
        <f>IF($W1914,VLOOKUP($B1914,项目阶段与里程碑!$B:$E,4,FALSE),"")</f>
        <v/>
      </c>
      <c r="AA1914" t="e">
        <f>VLOOKUP(F1914,内部通讯录!$B:$F,5,FALSE)</f>
        <v>#N/A</v>
      </c>
      <c r="AB1914" t="str">
        <f>IFERROR(VLOOKUP($AA1914,项目参数!$I$14:$J$21,2,FALSE),"")</f>
        <v/>
      </c>
    </row>
    <row r="1915" spans="1:28">
      <c r="A1915" s="8"/>
      <c r="B1915" s="8"/>
      <c r="C1915" s="8"/>
      <c r="D1915" s="8"/>
      <c r="E1915" s="8"/>
      <c r="F1915" s="8"/>
      <c r="G1915" s="8"/>
      <c r="H1915" s="116"/>
      <c r="I1915" s="40"/>
      <c r="J1915" s="120" t="str">
        <f>IF(AND($H1915&gt;0,$I1915&lt;&gt;"",$I1915&gt;40000),IFERROR(WORKDAY.INTL($I1915,INT(($H1915+项目参数!$J$29-1)/项目参数!$J$29)-1,1,项目参数!$B$2:$B$200),WORKDAY($I1915,INT(($H1915+项目参数!$J$29-1)/项目参数!$J$29)-1,1)),"")</f>
        <v/>
      </c>
      <c r="K1915" s="121" t="str">
        <f>IF(AND($L1915&lt;&gt;"",$L1915&gt;40000,$M1915&lt;&gt;"",$M1915&gt;40000),(1+IFERROR(NETWORKDAYS.INTL($L1915,$M1915,1,项目参数!$B$2:$B$200),NETWORKDAYS($L1915,$M1915,1)))*项目参数!$J$29,"")</f>
        <v/>
      </c>
      <c r="L1915" s="40"/>
      <c r="M1915" s="40"/>
      <c r="N1915" s="58"/>
      <c r="O1915" s="61"/>
      <c r="W1915" s="98" t="b">
        <f t="shared" si="29"/>
        <v>0</v>
      </c>
      <c r="Y1915" s="32" t="str">
        <f>IF($W1915,VLOOKUP($B1915,项目阶段与里程碑!$B:$E,3,FALSE),"")</f>
        <v/>
      </c>
      <c r="Z1915" s="32" t="str">
        <f>IF($W1915,VLOOKUP($B1915,项目阶段与里程碑!$B:$E,4,FALSE),"")</f>
        <v/>
      </c>
      <c r="AA1915" t="e">
        <f>VLOOKUP(F1915,内部通讯录!$B:$F,5,FALSE)</f>
        <v>#N/A</v>
      </c>
      <c r="AB1915" t="str">
        <f>IFERROR(VLOOKUP($AA1915,项目参数!$I$14:$J$21,2,FALSE),"")</f>
        <v/>
      </c>
    </row>
    <row r="1916" spans="1:28">
      <c r="A1916" s="8"/>
      <c r="B1916" s="8"/>
      <c r="C1916" s="8"/>
      <c r="D1916" s="8"/>
      <c r="E1916" s="8"/>
      <c r="F1916" s="8"/>
      <c r="G1916" s="8"/>
      <c r="H1916" s="116"/>
      <c r="I1916" s="40"/>
      <c r="J1916" s="120" t="str">
        <f>IF(AND($H1916&gt;0,$I1916&lt;&gt;"",$I1916&gt;40000),IFERROR(WORKDAY.INTL($I1916,INT(($H1916+项目参数!$J$29-1)/项目参数!$J$29)-1,1,项目参数!$B$2:$B$200),WORKDAY($I1916,INT(($H1916+项目参数!$J$29-1)/项目参数!$J$29)-1,1)),"")</f>
        <v/>
      </c>
      <c r="K1916" s="121" t="str">
        <f>IF(AND($L1916&lt;&gt;"",$L1916&gt;40000,$M1916&lt;&gt;"",$M1916&gt;40000),(1+IFERROR(NETWORKDAYS.INTL($L1916,$M1916,1,项目参数!$B$2:$B$200),NETWORKDAYS($L1916,$M1916,1)))*项目参数!$J$29,"")</f>
        <v/>
      </c>
      <c r="L1916" s="40"/>
      <c r="M1916" s="40"/>
      <c r="N1916" s="58"/>
      <c r="O1916" s="61"/>
      <c r="W1916" s="98" t="b">
        <f t="shared" si="29"/>
        <v>0</v>
      </c>
      <c r="Y1916" s="32" t="str">
        <f>IF($W1916,VLOOKUP($B1916,项目阶段与里程碑!$B:$E,3,FALSE),"")</f>
        <v/>
      </c>
      <c r="Z1916" s="32" t="str">
        <f>IF($W1916,VLOOKUP($B1916,项目阶段与里程碑!$B:$E,4,FALSE),"")</f>
        <v/>
      </c>
      <c r="AA1916" t="e">
        <f>VLOOKUP(F1916,内部通讯录!$B:$F,5,FALSE)</f>
        <v>#N/A</v>
      </c>
      <c r="AB1916" t="str">
        <f>IFERROR(VLOOKUP($AA1916,项目参数!$I$14:$J$21,2,FALSE),"")</f>
        <v/>
      </c>
    </row>
    <row r="1917" spans="1:28">
      <c r="A1917" s="8"/>
      <c r="B1917" s="8"/>
      <c r="C1917" s="8"/>
      <c r="D1917" s="8"/>
      <c r="E1917" s="8"/>
      <c r="F1917" s="8"/>
      <c r="G1917" s="8"/>
      <c r="H1917" s="116"/>
      <c r="I1917" s="40"/>
      <c r="J1917" s="120" t="str">
        <f>IF(AND($H1917&gt;0,$I1917&lt;&gt;"",$I1917&gt;40000),IFERROR(WORKDAY.INTL($I1917,INT(($H1917+项目参数!$J$29-1)/项目参数!$J$29)-1,1,项目参数!$B$2:$B$200),WORKDAY($I1917,INT(($H1917+项目参数!$J$29-1)/项目参数!$J$29)-1,1)),"")</f>
        <v/>
      </c>
      <c r="K1917" s="121" t="str">
        <f>IF(AND($L1917&lt;&gt;"",$L1917&gt;40000,$M1917&lt;&gt;"",$M1917&gt;40000),(1+IFERROR(NETWORKDAYS.INTL($L1917,$M1917,1,项目参数!$B$2:$B$200),NETWORKDAYS($L1917,$M1917,1)))*项目参数!$J$29,"")</f>
        <v/>
      </c>
      <c r="L1917" s="40"/>
      <c r="M1917" s="40"/>
      <c r="N1917" s="58"/>
      <c r="O1917" s="61"/>
      <c r="W1917" s="98" t="b">
        <f t="shared" si="29"/>
        <v>0</v>
      </c>
      <c r="Y1917" s="32" t="str">
        <f>IF($W1917,VLOOKUP($B1917,项目阶段与里程碑!$B:$E,3,FALSE),"")</f>
        <v/>
      </c>
      <c r="Z1917" s="32" t="str">
        <f>IF($W1917,VLOOKUP($B1917,项目阶段与里程碑!$B:$E,4,FALSE),"")</f>
        <v/>
      </c>
      <c r="AA1917" t="e">
        <f>VLOOKUP(F1917,内部通讯录!$B:$F,5,FALSE)</f>
        <v>#N/A</v>
      </c>
      <c r="AB1917" t="str">
        <f>IFERROR(VLOOKUP($AA1917,项目参数!$I$14:$J$21,2,FALSE),"")</f>
        <v/>
      </c>
    </row>
    <row r="1918" spans="1:28">
      <c r="A1918" s="8"/>
      <c r="B1918" s="8"/>
      <c r="C1918" s="8"/>
      <c r="D1918" s="8"/>
      <c r="E1918" s="8"/>
      <c r="F1918" s="8"/>
      <c r="G1918" s="8"/>
      <c r="H1918" s="116"/>
      <c r="I1918" s="40"/>
      <c r="J1918" s="120" t="str">
        <f>IF(AND($H1918&gt;0,$I1918&lt;&gt;"",$I1918&gt;40000),IFERROR(WORKDAY.INTL($I1918,INT(($H1918+项目参数!$J$29-1)/项目参数!$J$29)-1,1,项目参数!$B$2:$B$200),WORKDAY($I1918,INT(($H1918+项目参数!$J$29-1)/项目参数!$J$29)-1,1)),"")</f>
        <v/>
      </c>
      <c r="K1918" s="121" t="str">
        <f>IF(AND($L1918&lt;&gt;"",$L1918&gt;40000,$M1918&lt;&gt;"",$M1918&gt;40000),(1+IFERROR(NETWORKDAYS.INTL($L1918,$M1918,1,项目参数!$B$2:$B$200),NETWORKDAYS($L1918,$M1918,1)))*项目参数!$J$29,"")</f>
        <v/>
      </c>
      <c r="L1918" s="40"/>
      <c r="M1918" s="40"/>
      <c r="N1918" s="58"/>
      <c r="O1918" s="61"/>
      <c r="W1918" s="98" t="b">
        <f t="shared" si="29"/>
        <v>0</v>
      </c>
      <c r="Y1918" s="32" t="str">
        <f>IF($W1918,VLOOKUP($B1918,项目阶段与里程碑!$B:$E,3,FALSE),"")</f>
        <v/>
      </c>
      <c r="Z1918" s="32" t="str">
        <f>IF($W1918,VLOOKUP($B1918,项目阶段与里程碑!$B:$E,4,FALSE),"")</f>
        <v/>
      </c>
      <c r="AA1918" t="e">
        <f>VLOOKUP(F1918,内部通讯录!$B:$F,5,FALSE)</f>
        <v>#N/A</v>
      </c>
      <c r="AB1918" t="str">
        <f>IFERROR(VLOOKUP($AA1918,项目参数!$I$14:$J$21,2,FALSE),"")</f>
        <v/>
      </c>
    </row>
    <row r="1919" spans="1:28">
      <c r="A1919" s="8"/>
      <c r="B1919" s="8"/>
      <c r="C1919" s="8"/>
      <c r="D1919" s="8"/>
      <c r="E1919" s="8"/>
      <c r="F1919" s="8"/>
      <c r="G1919" s="8"/>
      <c r="H1919" s="116"/>
      <c r="I1919" s="40"/>
      <c r="J1919" s="120" t="str">
        <f>IF(AND($H1919&gt;0,$I1919&lt;&gt;"",$I1919&gt;40000),IFERROR(WORKDAY.INTL($I1919,INT(($H1919+项目参数!$J$29-1)/项目参数!$J$29)-1,1,项目参数!$B$2:$B$200),WORKDAY($I1919,INT(($H1919+项目参数!$J$29-1)/项目参数!$J$29)-1,1)),"")</f>
        <v/>
      </c>
      <c r="K1919" s="121" t="str">
        <f>IF(AND($L1919&lt;&gt;"",$L1919&gt;40000,$M1919&lt;&gt;"",$M1919&gt;40000),(1+IFERROR(NETWORKDAYS.INTL($L1919,$M1919,1,项目参数!$B$2:$B$200),NETWORKDAYS($L1919,$M1919,1)))*项目参数!$J$29,"")</f>
        <v/>
      </c>
      <c r="L1919" s="40"/>
      <c r="M1919" s="40"/>
      <c r="N1919" s="58"/>
      <c r="O1919" s="61"/>
      <c r="W1919" s="98" t="b">
        <f t="shared" si="29"/>
        <v>0</v>
      </c>
      <c r="Y1919" s="32" t="str">
        <f>IF($W1919,VLOOKUP($B1919,项目阶段与里程碑!$B:$E,3,FALSE),"")</f>
        <v/>
      </c>
      <c r="Z1919" s="32" t="str">
        <f>IF($W1919,VLOOKUP($B1919,项目阶段与里程碑!$B:$E,4,FALSE),"")</f>
        <v/>
      </c>
      <c r="AA1919" t="e">
        <f>VLOOKUP(F1919,内部通讯录!$B:$F,5,FALSE)</f>
        <v>#N/A</v>
      </c>
      <c r="AB1919" t="str">
        <f>IFERROR(VLOOKUP($AA1919,项目参数!$I$14:$J$21,2,FALSE),"")</f>
        <v/>
      </c>
    </row>
    <row r="1920" spans="1:28">
      <c r="A1920" s="8"/>
      <c r="B1920" s="8"/>
      <c r="C1920" s="8"/>
      <c r="D1920" s="8"/>
      <c r="E1920" s="8"/>
      <c r="F1920" s="8"/>
      <c r="G1920" s="8"/>
      <c r="H1920" s="116"/>
      <c r="I1920" s="40"/>
      <c r="J1920" s="120" t="str">
        <f>IF(AND($H1920&gt;0,$I1920&lt;&gt;"",$I1920&gt;40000),IFERROR(WORKDAY.INTL($I1920,INT(($H1920+项目参数!$J$29-1)/项目参数!$J$29)-1,1,项目参数!$B$2:$B$200),WORKDAY($I1920,INT(($H1920+项目参数!$J$29-1)/项目参数!$J$29)-1,1)),"")</f>
        <v/>
      </c>
      <c r="K1920" s="121" t="str">
        <f>IF(AND($L1920&lt;&gt;"",$L1920&gt;40000,$M1920&lt;&gt;"",$M1920&gt;40000),(1+IFERROR(NETWORKDAYS.INTL($L1920,$M1920,1,项目参数!$B$2:$B$200),NETWORKDAYS($L1920,$M1920,1)))*项目参数!$J$29,"")</f>
        <v/>
      </c>
      <c r="L1920" s="40"/>
      <c r="M1920" s="40"/>
      <c r="N1920" s="58"/>
      <c r="O1920" s="61"/>
      <c r="W1920" s="98" t="b">
        <f t="shared" si="29"/>
        <v>0</v>
      </c>
      <c r="Y1920" s="32" t="str">
        <f>IF($W1920,VLOOKUP($B1920,项目阶段与里程碑!$B:$E,3,FALSE),"")</f>
        <v/>
      </c>
      <c r="Z1920" s="32" t="str">
        <f>IF($W1920,VLOOKUP($B1920,项目阶段与里程碑!$B:$E,4,FALSE),"")</f>
        <v/>
      </c>
      <c r="AA1920" t="e">
        <f>VLOOKUP(F1920,内部通讯录!$B:$F,5,FALSE)</f>
        <v>#N/A</v>
      </c>
      <c r="AB1920" t="str">
        <f>IFERROR(VLOOKUP($AA1920,项目参数!$I$14:$J$21,2,FALSE),"")</f>
        <v/>
      </c>
    </row>
    <row r="1921" spans="1:28">
      <c r="A1921" s="8"/>
      <c r="B1921" s="8"/>
      <c r="C1921" s="8"/>
      <c r="D1921" s="8"/>
      <c r="E1921" s="8"/>
      <c r="F1921" s="8"/>
      <c r="G1921" s="8"/>
      <c r="H1921" s="116"/>
      <c r="I1921" s="40"/>
      <c r="J1921" s="120" t="str">
        <f>IF(AND($H1921&gt;0,$I1921&lt;&gt;"",$I1921&gt;40000),IFERROR(WORKDAY.INTL($I1921,INT(($H1921+项目参数!$J$29-1)/项目参数!$J$29)-1,1,项目参数!$B$2:$B$200),WORKDAY($I1921,INT(($H1921+项目参数!$J$29-1)/项目参数!$J$29)-1,1)),"")</f>
        <v/>
      </c>
      <c r="K1921" s="121" t="str">
        <f>IF(AND($L1921&lt;&gt;"",$L1921&gt;40000,$M1921&lt;&gt;"",$M1921&gt;40000),(1+IFERROR(NETWORKDAYS.INTL($L1921,$M1921,1,项目参数!$B$2:$B$200),NETWORKDAYS($L1921,$M1921,1)))*项目参数!$J$29,"")</f>
        <v/>
      </c>
      <c r="L1921" s="40"/>
      <c r="M1921" s="40"/>
      <c r="N1921" s="58"/>
      <c r="O1921" s="61"/>
      <c r="W1921" s="98" t="b">
        <f t="shared" si="29"/>
        <v>0</v>
      </c>
      <c r="Y1921" s="32" t="str">
        <f>IF($W1921,VLOOKUP($B1921,项目阶段与里程碑!$B:$E,3,FALSE),"")</f>
        <v/>
      </c>
      <c r="Z1921" s="32" t="str">
        <f>IF($W1921,VLOOKUP($B1921,项目阶段与里程碑!$B:$E,4,FALSE),"")</f>
        <v/>
      </c>
      <c r="AA1921" t="e">
        <f>VLOOKUP(F1921,内部通讯录!$B:$F,5,FALSE)</f>
        <v>#N/A</v>
      </c>
      <c r="AB1921" t="str">
        <f>IFERROR(VLOOKUP($AA1921,项目参数!$I$14:$J$21,2,FALSE),"")</f>
        <v/>
      </c>
    </row>
    <row r="1922" spans="1:28">
      <c r="A1922" s="8"/>
      <c r="B1922" s="8"/>
      <c r="C1922" s="8"/>
      <c r="D1922" s="8"/>
      <c r="E1922" s="8"/>
      <c r="F1922" s="8"/>
      <c r="G1922" s="8"/>
      <c r="H1922" s="116"/>
      <c r="I1922" s="40"/>
      <c r="J1922" s="120" t="str">
        <f>IF(AND($H1922&gt;0,$I1922&lt;&gt;"",$I1922&gt;40000),IFERROR(WORKDAY.INTL($I1922,INT(($H1922+项目参数!$J$29-1)/项目参数!$J$29)-1,1,项目参数!$B$2:$B$200),WORKDAY($I1922,INT(($H1922+项目参数!$J$29-1)/项目参数!$J$29)-1,1)),"")</f>
        <v/>
      </c>
      <c r="K1922" s="121" t="str">
        <f>IF(AND($L1922&lt;&gt;"",$L1922&gt;40000,$M1922&lt;&gt;"",$M1922&gt;40000),(1+IFERROR(NETWORKDAYS.INTL($L1922,$M1922,1,项目参数!$B$2:$B$200),NETWORKDAYS($L1922,$M1922,1)))*项目参数!$J$29,"")</f>
        <v/>
      </c>
      <c r="L1922" s="40"/>
      <c r="M1922" s="40"/>
      <c r="N1922" s="58"/>
      <c r="O1922" s="61"/>
      <c r="W1922" s="98" t="b">
        <f t="shared" ref="W1922:W1985" si="30">AND(LEN(A1922)&gt;0,LEN(C1922)&gt;3,LEN(F1922)&gt;1,OR(I1922=0,AND(H1922&gt;0,I1922&gt;40000)),OR(L1922=0,L1922&gt;40000))</f>
        <v>0</v>
      </c>
      <c r="Y1922" s="32" t="str">
        <f>IF($W1922,VLOOKUP($B1922,项目阶段与里程碑!$B:$E,3,FALSE),"")</f>
        <v/>
      </c>
      <c r="Z1922" s="32" t="str">
        <f>IF($W1922,VLOOKUP($B1922,项目阶段与里程碑!$B:$E,4,FALSE),"")</f>
        <v/>
      </c>
      <c r="AA1922" t="e">
        <f>VLOOKUP(F1922,内部通讯录!$B:$F,5,FALSE)</f>
        <v>#N/A</v>
      </c>
      <c r="AB1922" t="str">
        <f>IFERROR(VLOOKUP($AA1922,项目参数!$I$14:$J$21,2,FALSE),"")</f>
        <v/>
      </c>
    </row>
    <row r="1923" spans="1:28">
      <c r="A1923" s="8"/>
      <c r="B1923" s="8"/>
      <c r="C1923" s="8"/>
      <c r="D1923" s="8"/>
      <c r="E1923" s="8"/>
      <c r="F1923" s="8"/>
      <c r="G1923" s="8"/>
      <c r="H1923" s="116"/>
      <c r="I1923" s="40"/>
      <c r="J1923" s="120" t="str">
        <f>IF(AND($H1923&gt;0,$I1923&lt;&gt;"",$I1923&gt;40000),IFERROR(WORKDAY.INTL($I1923,INT(($H1923+项目参数!$J$29-1)/项目参数!$J$29)-1,1,项目参数!$B$2:$B$200),WORKDAY($I1923,INT(($H1923+项目参数!$J$29-1)/项目参数!$J$29)-1,1)),"")</f>
        <v/>
      </c>
      <c r="K1923" s="121" t="str">
        <f>IF(AND($L1923&lt;&gt;"",$L1923&gt;40000,$M1923&lt;&gt;"",$M1923&gt;40000),(1+IFERROR(NETWORKDAYS.INTL($L1923,$M1923,1,项目参数!$B$2:$B$200),NETWORKDAYS($L1923,$M1923,1)))*项目参数!$J$29,"")</f>
        <v/>
      </c>
      <c r="L1923" s="40"/>
      <c r="M1923" s="40"/>
      <c r="N1923" s="58"/>
      <c r="O1923" s="61"/>
      <c r="W1923" s="98" t="b">
        <f t="shared" si="30"/>
        <v>0</v>
      </c>
      <c r="Y1923" s="32" t="str">
        <f>IF($W1923,VLOOKUP($B1923,项目阶段与里程碑!$B:$E,3,FALSE),"")</f>
        <v/>
      </c>
      <c r="Z1923" s="32" t="str">
        <f>IF($W1923,VLOOKUP($B1923,项目阶段与里程碑!$B:$E,4,FALSE),"")</f>
        <v/>
      </c>
      <c r="AA1923" t="e">
        <f>VLOOKUP(F1923,内部通讯录!$B:$F,5,FALSE)</f>
        <v>#N/A</v>
      </c>
      <c r="AB1923" t="str">
        <f>IFERROR(VLOOKUP($AA1923,项目参数!$I$14:$J$21,2,FALSE),"")</f>
        <v/>
      </c>
    </row>
    <row r="1924" spans="1:28">
      <c r="A1924" s="8"/>
      <c r="B1924" s="8"/>
      <c r="C1924" s="8"/>
      <c r="D1924" s="8"/>
      <c r="E1924" s="8"/>
      <c r="F1924" s="8"/>
      <c r="G1924" s="8"/>
      <c r="H1924" s="116"/>
      <c r="I1924" s="40"/>
      <c r="J1924" s="120" t="str">
        <f>IF(AND($H1924&gt;0,$I1924&lt;&gt;"",$I1924&gt;40000),IFERROR(WORKDAY.INTL($I1924,INT(($H1924+项目参数!$J$29-1)/项目参数!$J$29)-1,1,项目参数!$B$2:$B$200),WORKDAY($I1924,INT(($H1924+项目参数!$J$29-1)/项目参数!$J$29)-1,1)),"")</f>
        <v/>
      </c>
      <c r="K1924" s="121" t="str">
        <f>IF(AND($L1924&lt;&gt;"",$L1924&gt;40000,$M1924&lt;&gt;"",$M1924&gt;40000),(1+IFERROR(NETWORKDAYS.INTL($L1924,$M1924,1,项目参数!$B$2:$B$200),NETWORKDAYS($L1924,$M1924,1)))*项目参数!$J$29,"")</f>
        <v/>
      </c>
      <c r="L1924" s="40"/>
      <c r="M1924" s="40"/>
      <c r="N1924" s="58"/>
      <c r="O1924" s="61"/>
      <c r="W1924" s="98" t="b">
        <f t="shared" si="30"/>
        <v>0</v>
      </c>
      <c r="Y1924" s="32" t="str">
        <f>IF($W1924,VLOOKUP($B1924,项目阶段与里程碑!$B:$E,3,FALSE),"")</f>
        <v/>
      </c>
      <c r="Z1924" s="32" t="str">
        <f>IF($W1924,VLOOKUP($B1924,项目阶段与里程碑!$B:$E,4,FALSE),"")</f>
        <v/>
      </c>
      <c r="AA1924" t="e">
        <f>VLOOKUP(F1924,内部通讯录!$B:$F,5,FALSE)</f>
        <v>#N/A</v>
      </c>
      <c r="AB1924" t="str">
        <f>IFERROR(VLOOKUP($AA1924,项目参数!$I$14:$J$21,2,FALSE),"")</f>
        <v/>
      </c>
    </row>
    <row r="1925" spans="1:28">
      <c r="A1925" s="8"/>
      <c r="B1925" s="8"/>
      <c r="C1925" s="8"/>
      <c r="D1925" s="8"/>
      <c r="E1925" s="8"/>
      <c r="F1925" s="8"/>
      <c r="G1925" s="8"/>
      <c r="H1925" s="116"/>
      <c r="I1925" s="40"/>
      <c r="J1925" s="120" t="str">
        <f>IF(AND($H1925&gt;0,$I1925&lt;&gt;"",$I1925&gt;40000),IFERROR(WORKDAY.INTL($I1925,INT(($H1925+项目参数!$J$29-1)/项目参数!$J$29)-1,1,项目参数!$B$2:$B$200),WORKDAY($I1925,INT(($H1925+项目参数!$J$29-1)/项目参数!$J$29)-1,1)),"")</f>
        <v/>
      </c>
      <c r="K1925" s="121" t="str">
        <f>IF(AND($L1925&lt;&gt;"",$L1925&gt;40000,$M1925&lt;&gt;"",$M1925&gt;40000),(1+IFERROR(NETWORKDAYS.INTL($L1925,$M1925,1,项目参数!$B$2:$B$200),NETWORKDAYS($L1925,$M1925,1)))*项目参数!$J$29,"")</f>
        <v/>
      </c>
      <c r="L1925" s="40"/>
      <c r="M1925" s="40"/>
      <c r="N1925" s="58"/>
      <c r="O1925" s="61"/>
      <c r="W1925" s="98" t="b">
        <f t="shared" si="30"/>
        <v>0</v>
      </c>
      <c r="Y1925" s="32" t="str">
        <f>IF($W1925,VLOOKUP($B1925,项目阶段与里程碑!$B:$E,3,FALSE),"")</f>
        <v/>
      </c>
      <c r="Z1925" s="32" t="str">
        <f>IF($W1925,VLOOKUP($B1925,项目阶段与里程碑!$B:$E,4,FALSE),"")</f>
        <v/>
      </c>
      <c r="AA1925" t="e">
        <f>VLOOKUP(F1925,内部通讯录!$B:$F,5,FALSE)</f>
        <v>#N/A</v>
      </c>
      <c r="AB1925" t="str">
        <f>IFERROR(VLOOKUP($AA1925,项目参数!$I$14:$J$21,2,FALSE),"")</f>
        <v/>
      </c>
    </row>
    <row r="1926" spans="1:28">
      <c r="A1926" s="8"/>
      <c r="B1926" s="8"/>
      <c r="C1926" s="8"/>
      <c r="D1926" s="8"/>
      <c r="E1926" s="8"/>
      <c r="F1926" s="8"/>
      <c r="G1926" s="8"/>
      <c r="H1926" s="116"/>
      <c r="I1926" s="40"/>
      <c r="J1926" s="120" t="str">
        <f>IF(AND($H1926&gt;0,$I1926&lt;&gt;"",$I1926&gt;40000),IFERROR(WORKDAY.INTL($I1926,INT(($H1926+项目参数!$J$29-1)/项目参数!$J$29)-1,1,项目参数!$B$2:$B$200),WORKDAY($I1926,INT(($H1926+项目参数!$J$29-1)/项目参数!$J$29)-1,1)),"")</f>
        <v/>
      </c>
      <c r="K1926" s="121" t="str">
        <f>IF(AND($L1926&lt;&gt;"",$L1926&gt;40000,$M1926&lt;&gt;"",$M1926&gt;40000),(1+IFERROR(NETWORKDAYS.INTL($L1926,$M1926,1,项目参数!$B$2:$B$200),NETWORKDAYS($L1926,$M1926,1)))*项目参数!$J$29,"")</f>
        <v/>
      </c>
      <c r="L1926" s="40"/>
      <c r="M1926" s="40"/>
      <c r="N1926" s="58"/>
      <c r="O1926" s="61"/>
      <c r="W1926" s="98" t="b">
        <f t="shared" si="30"/>
        <v>0</v>
      </c>
      <c r="Y1926" s="32" t="str">
        <f>IF($W1926,VLOOKUP($B1926,项目阶段与里程碑!$B:$E,3,FALSE),"")</f>
        <v/>
      </c>
      <c r="Z1926" s="32" t="str">
        <f>IF($W1926,VLOOKUP($B1926,项目阶段与里程碑!$B:$E,4,FALSE),"")</f>
        <v/>
      </c>
      <c r="AA1926" t="e">
        <f>VLOOKUP(F1926,内部通讯录!$B:$F,5,FALSE)</f>
        <v>#N/A</v>
      </c>
      <c r="AB1926" t="str">
        <f>IFERROR(VLOOKUP($AA1926,项目参数!$I$14:$J$21,2,FALSE),"")</f>
        <v/>
      </c>
    </row>
    <row r="1927" spans="1:28">
      <c r="A1927" s="8"/>
      <c r="B1927" s="8"/>
      <c r="C1927" s="8"/>
      <c r="D1927" s="8"/>
      <c r="E1927" s="8"/>
      <c r="F1927" s="8"/>
      <c r="G1927" s="8"/>
      <c r="H1927" s="116"/>
      <c r="I1927" s="40"/>
      <c r="J1927" s="120" t="str">
        <f>IF(AND($H1927&gt;0,$I1927&lt;&gt;"",$I1927&gt;40000),IFERROR(WORKDAY.INTL($I1927,INT(($H1927+项目参数!$J$29-1)/项目参数!$J$29)-1,1,项目参数!$B$2:$B$200),WORKDAY($I1927,INT(($H1927+项目参数!$J$29-1)/项目参数!$J$29)-1,1)),"")</f>
        <v/>
      </c>
      <c r="K1927" s="121" t="str">
        <f>IF(AND($L1927&lt;&gt;"",$L1927&gt;40000,$M1927&lt;&gt;"",$M1927&gt;40000),(1+IFERROR(NETWORKDAYS.INTL($L1927,$M1927,1,项目参数!$B$2:$B$200),NETWORKDAYS($L1927,$M1927,1)))*项目参数!$J$29,"")</f>
        <v/>
      </c>
      <c r="L1927" s="40"/>
      <c r="M1927" s="40"/>
      <c r="N1927" s="58"/>
      <c r="O1927" s="61"/>
      <c r="W1927" s="98" t="b">
        <f t="shared" si="30"/>
        <v>0</v>
      </c>
      <c r="Y1927" s="32" t="str">
        <f>IF($W1927,VLOOKUP($B1927,项目阶段与里程碑!$B:$E,3,FALSE),"")</f>
        <v/>
      </c>
      <c r="Z1927" s="32" t="str">
        <f>IF($W1927,VLOOKUP($B1927,项目阶段与里程碑!$B:$E,4,FALSE),"")</f>
        <v/>
      </c>
      <c r="AA1927" t="e">
        <f>VLOOKUP(F1927,内部通讯录!$B:$F,5,FALSE)</f>
        <v>#N/A</v>
      </c>
      <c r="AB1927" t="str">
        <f>IFERROR(VLOOKUP($AA1927,项目参数!$I$14:$J$21,2,FALSE),"")</f>
        <v/>
      </c>
    </row>
    <row r="1928" spans="1:28">
      <c r="A1928" s="8"/>
      <c r="B1928" s="8"/>
      <c r="C1928" s="8"/>
      <c r="D1928" s="8"/>
      <c r="E1928" s="8"/>
      <c r="F1928" s="8"/>
      <c r="G1928" s="8"/>
      <c r="H1928" s="116"/>
      <c r="I1928" s="40"/>
      <c r="J1928" s="120" t="str">
        <f>IF(AND($H1928&gt;0,$I1928&lt;&gt;"",$I1928&gt;40000),IFERROR(WORKDAY.INTL($I1928,INT(($H1928+项目参数!$J$29-1)/项目参数!$J$29)-1,1,项目参数!$B$2:$B$200),WORKDAY($I1928,INT(($H1928+项目参数!$J$29-1)/项目参数!$J$29)-1,1)),"")</f>
        <v/>
      </c>
      <c r="K1928" s="121" t="str">
        <f>IF(AND($L1928&lt;&gt;"",$L1928&gt;40000,$M1928&lt;&gt;"",$M1928&gt;40000),(1+IFERROR(NETWORKDAYS.INTL($L1928,$M1928,1,项目参数!$B$2:$B$200),NETWORKDAYS($L1928,$M1928,1)))*项目参数!$J$29,"")</f>
        <v/>
      </c>
      <c r="L1928" s="40"/>
      <c r="M1928" s="40"/>
      <c r="N1928" s="58"/>
      <c r="O1928" s="61"/>
      <c r="W1928" s="98" t="b">
        <f t="shared" si="30"/>
        <v>0</v>
      </c>
      <c r="Y1928" s="32" t="str">
        <f>IF($W1928,VLOOKUP($B1928,项目阶段与里程碑!$B:$E,3,FALSE),"")</f>
        <v/>
      </c>
      <c r="Z1928" s="32" t="str">
        <f>IF($W1928,VLOOKUP($B1928,项目阶段与里程碑!$B:$E,4,FALSE),"")</f>
        <v/>
      </c>
      <c r="AA1928" t="e">
        <f>VLOOKUP(F1928,内部通讯录!$B:$F,5,FALSE)</f>
        <v>#N/A</v>
      </c>
      <c r="AB1928" t="str">
        <f>IFERROR(VLOOKUP($AA1928,项目参数!$I$14:$J$21,2,FALSE),"")</f>
        <v/>
      </c>
    </row>
    <row r="1929" spans="1:28">
      <c r="A1929" s="8"/>
      <c r="B1929" s="8"/>
      <c r="C1929" s="8"/>
      <c r="D1929" s="8"/>
      <c r="E1929" s="8"/>
      <c r="F1929" s="8"/>
      <c r="G1929" s="8"/>
      <c r="H1929" s="116"/>
      <c r="I1929" s="40"/>
      <c r="J1929" s="120" t="str">
        <f>IF(AND($H1929&gt;0,$I1929&lt;&gt;"",$I1929&gt;40000),IFERROR(WORKDAY.INTL($I1929,INT(($H1929+项目参数!$J$29-1)/项目参数!$J$29)-1,1,项目参数!$B$2:$B$200),WORKDAY($I1929,INT(($H1929+项目参数!$J$29-1)/项目参数!$J$29)-1,1)),"")</f>
        <v/>
      </c>
      <c r="K1929" s="121" t="str">
        <f>IF(AND($L1929&lt;&gt;"",$L1929&gt;40000,$M1929&lt;&gt;"",$M1929&gt;40000),(1+IFERROR(NETWORKDAYS.INTL($L1929,$M1929,1,项目参数!$B$2:$B$200),NETWORKDAYS($L1929,$M1929,1)))*项目参数!$J$29,"")</f>
        <v/>
      </c>
      <c r="L1929" s="40"/>
      <c r="M1929" s="40"/>
      <c r="N1929" s="58"/>
      <c r="O1929" s="61"/>
      <c r="W1929" s="98" t="b">
        <f t="shared" si="30"/>
        <v>0</v>
      </c>
      <c r="Y1929" s="32" t="str">
        <f>IF($W1929,VLOOKUP($B1929,项目阶段与里程碑!$B:$E,3,FALSE),"")</f>
        <v/>
      </c>
      <c r="Z1929" s="32" t="str">
        <f>IF($W1929,VLOOKUP($B1929,项目阶段与里程碑!$B:$E,4,FALSE),"")</f>
        <v/>
      </c>
      <c r="AA1929" t="e">
        <f>VLOOKUP(F1929,内部通讯录!$B:$F,5,FALSE)</f>
        <v>#N/A</v>
      </c>
      <c r="AB1929" t="str">
        <f>IFERROR(VLOOKUP($AA1929,项目参数!$I$14:$J$21,2,FALSE),"")</f>
        <v/>
      </c>
    </row>
    <row r="1930" spans="1:28">
      <c r="A1930" s="8"/>
      <c r="B1930" s="8"/>
      <c r="C1930" s="8"/>
      <c r="D1930" s="8"/>
      <c r="E1930" s="8"/>
      <c r="F1930" s="8"/>
      <c r="G1930" s="8"/>
      <c r="H1930" s="116"/>
      <c r="I1930" s="40"/>
      <c r="J1930" s="120" t="str">
        <f>IF(AND($H1930&gt;0,$I1930&lt;&gt;"",$I1930&gt;40000),IFERROR(WORKDAY.INTL($I1930,INT(($H1930+项目参数!$J$29-1)/项目参数!$J$29)-1,1,项目参数!$B$2:$B$200),WORKDAY($I1930,INT(($H1930+项目参数!$J$29-1)/项目参数!$J$29)-1,1)),"")</f>
        <v/>
      </c>
      <c r="K1930" s="121" t="str">
        <f>IF(AND($L1930&lt;&gt;"",$L1930&gt;40000,$M1930&lt;&gt;"",$M1930&gt;40000),(1+IFERROR(NETWORKDAYS.INTL($L1930,$M1930,1,项目参数!$B$2:$B$200),NETWORKDAYS($L1930,$M1930,1)))*项目参数!$J$29,"")</f>
        <v/>
      </c>
      <c r="L1930" s="40"/>
      <c r="M1930" s="40"/>
      <c r="N1930" s="58"/>
      <c r="O1930" s="61"/>
      <c r="W1930" s="98" t="b">
        <f t="shared" si="30"/>
        <v>0</v>
      </c>
      <c r="Y1930" s="32" t="str">
        <f>IF($W1930,VLOOKUP($B1930,项目阶段与里程碑!$B:$E,3,FALSE),"")</f>
        <v/>
      </c>
      <c r="Z1930" s="32" t="str">
        <f>IF($W1930,VLOOKUP($B1930,项目阶段与里程碑!$B:$E,4,FALSE),"")</f>
        <v/>
      </c>
      <c r="AA1930" t="e">
        <f>VLOOKUP(F1930,内部通讯录!$B:$F,5,FALSE)</f>
        <v>#N/A</v>
      </c>
      <c r="AB1930" t="str">
        <f>IFERROR(VLOOKUP($AA1930,项目参数!$I$14:$J$21,2,FALSE),"")</f>
        <v/>
      </c>
    </row>
    <row r="1931" spans="1:28">
      <c r="A1931" s="8"/>
      <c r="B1931" s="8"/>
      <c r="C1931" s="8"/>
      <c r="D1931" s="8"/>
      <c r="E1931" s="8"/>
      <c r="F1931" s="8"/>
      <c r="G1931" s="8"/>
      <c r="H1931" s="116"/>
      <c r="I1931" s="40"/>
      <c r="J1931" s="120" t="str">
        <f>IF(AND($H1931&gt;0,$I1931&lt;&gt;"",$I1931&gt;40000),IFERROR(WORKDAY.INTL($I1931,INT(($H1931+项目参数!$J$29-1)/项目参数!$J$29)-1,1,项目参数!$B$2:$B$200),WORKDAY($I1931,INT(($H1931+项目参数!$J$29-1)/项目参数!$J$29)-1,1)),"")</f>
        <v/>
      </c>
      <c r="K1931" s="121" t="str">
        <f>IF(AND($L1931&lt;&gt;"",$L1931&gt;40000,$M1931&lt;&gt;"",$M1931&gt;40000),(1+IFERROR(NETWORKDAYS.INTL($L1931,$M1931,1,项目参数!$B$2:$B$200),NETWORKDAYS($L1931,$M1931,1)))*项目参数!$J$29,"")</f>
        <v/>
      </c>
      <c r="L1931" s="40"/>
      <c r="M1931" s="40"/>
      <c r="N1931" s="58"/>
      <c r="O1931" s="61"/>
      <c r="W1931" s="98" t="b">
        <f t="shared" si="30"/>
        <v>0</v>
      </c>
      <c r="Y1931" s="32" t="str">
        <f>IF($W1931,VLOOKUP($B1931,项目阶段与里程碑!$B:$E,3,FALSE),"")</f>
        <v/>
      </c>
      <c r="Z1931" s="32" t="str">
        <f>IF($W1931,VLOOKUP($B1931,项目阶段与里程碑!$B:$E,4,FALSE),"")</f>
        <v/>
      </c>
      <c r="AA1931" t="e">
        <f>VLOOKUP(F1931,内部通讯录!$B:$F,5,FALSE)</f>
        <v>#N/A</v>
      </c>
      <c r="AB1931" t="str">
        <f>IFERROR(VLOOKUP($AA1931,项目参数!$I$14:$J$21,2,FALSE),"")</f>
        <v/>
      </c>
    </row>
    <row r="1932" spans="1:28">
      <c r="A1932" s="8"/>
      <c r="B1932" s="8"/>
      <c r="C1932" s="8"/>
      <c r="D1932" s="8"/>
      <c r="E1932" s="8"/>
      <c r="F1932" s="8"/>
      <c r="G1932" s="8"/>
      <c r="H1932" s="116"/>
      <c r="I1932" s="40"/>
      <c r="J1932" s="120" t="str">
        <f>IF(AND($H1932&gt;0,$I1932&lt;&gt;"",$I1932&gt;40000),IFERROR(WORKDAY.INTL($I1932,INT(($H1932+项目参数!$J$29-1)/项目参数!$J$29)-1,1,项目参数!$B$2:$B$200),WORKDAY($I1932,INT(($H1932+项目参数!$J$29-1)/项目参数!$J$29)-1,1)),"")</f>
        <v/>
      </c>
      <c r="K1932" s="121" t="str">
        <f>IF(AND($L1932&lt;&gt;"",$L1932&gt;40000,$M1932&lt;&gt;"",$M1932&gt;40000),(1+IFERROR(NETWORKDAYS.INTL($L1932,$M1932,1,项目参数!$B$2:$B$200),NETWORKDAYS($L1932,$M1932,1)))*项目参数!$J$29,"")</f>
        <v/>
      </c>
      <c r="L1932" s="40"/>
      <c r="M1932" s="40"/>
      <c r="N1932" s="58"/>
      <c r="O1932" s="61"/>
      <c r="W1932" s="98" t="b">
        <f t="shared" si="30"/>
        <v>0</v>
      </c>
      <c r="Y1932" s="32" t="str">
        <f>IF($W1932,VLOOKUP($B1932,项目阶段与里程碑!$B:$E,3,FALSE),"")</f>
        <v/>
      </c>
      <c r="Z1932" s="32" t="str">
        <f>IF($W1932,VLOOKUP($B1932,项目阶段与里程碑!$B:$E,4,FALSE),"")</f>
        <v/>
      </c>
      <c r="AA1932" t="e">
        <f>VLOOKUP(F1932,内部通讯录!$B:$F,5,FALSE)</f>
        <v>#N/A</v>
      </c>
      <c r="AB1932" t="str">
        <f>IFERROR(VLOOKUP($AA1932,项目参数!$I$14:$J$21,2,FALSE),"")</f>
        <v/>
      </c>
    </row>
    <row r="1933" spans="1:28">
      <c r="A1933" s="8"/>
      <c r="B1933" s="8"/>
      <c r="C1933" s="8"/>
      <c r="D1933" s="8"/>
      <c r="E1933" s="8"/>
      <c r="F1933" s="8"/>
      <c r="G1933" s="8"/>
      <c r="H1933" s="116"/>
      <c r="I1933" s="40"/>
      <c r="J1933" s="120" t="str">
        <f>IF(AND($H1933&gt;0,$I1933&lt;&gt;"",$I1933&gt;40000),IFERROR(WORKDAY.INTL($I1933,INT(($H1933+项目参数!$J$29-1)/项目参数!$J$29)-1,1,项目参数!$B$2:$B$200),WORKDAY($I1933,INT(($H1933+项目参数!$J$29-1)/项目参数!$J$29)-1,1)),"")</f>
        <v/>
      </c>
      <c r="K1933" s="121" t="str">
        <f>IF(AND($L1933&lt;&gt;"",$L1933&gt;40000,$M1933&lt;&gt;"",$M1933&gt;40000),(1+IFERROR(NETWORKDAYS.INTL($L1933,$M1933,1,项目参数!$B$2:$B$200),NETWORKDAYS($L1933,$M1933,1)))*项目参数!$J$29,"")</f>
        <v/>
      </c>
      <c r="L1933" s="40"/>
      <c r="M1933" s="40"/>
      <c r="N1933" s="58"/>
      <c r="O1933" s="61"/>
      <c r="W1933" s="98" t="b">
        <f t="shared" si="30"/>
        <v>0</v>
      </c>
      <c r="Y1933" s="32" t="str">
        <f>IF($W1933,VLOOKUP($B1933,项目阶段与里程碑!$B:$E,3,FALSE),"")</f>
        <v/>
      </c>
      <c r="Z1933" s="32" t="str">
        <f>IF($W1933,VLOOKUP($B1933,项目阶段与里程碑!$B:$E,4,FALSE),"")</f>
        <v/>
      </c>
      <c r="AA1933" t="e">
        <f>VLOOKUP(F1933,内部通讯录!$B:$F,5,FALSE)</f>
        <v>#N/A</v>
      </c>
      <c r="AB1933" t="str">
        <f>IFERROR(VLOOKUP($AA1933,项目参数!$I$14:$J$21,2,FALSE),"")</f>
        <v/>
      </c>
    </row>
    <row r="1934" spans="1:28">
      <c r="A1934" s="8"/>
      <c r="B1934" s="8"/>
      <c r="C1934" s="8"/>
      <c r="D1934" s="8"/>
      <c r="E1934" s="8"/>
      <c r="F1934" s="8"/>
      <c r="G1934" s="8"/>
      <c r="H1934" s="116"/>
      <c r="I1934" s="40"/>
      <c r="J1934" s="120" t="str">
        <f>IF(AND($H1934&gt;0,$I1934&lt;&gt;"",$I1934&gt;40000),IFERROR(WORKDAY.INTL($I1934,INT(($H1934+项目参数!$J$29-1)/项目参数!$J$29)-1,1,项目参数!$B$2:$B$200),WORKDAY($I1934,INT(($H1934+项目参数!$J$29-1)/项目参数!$J$29)-1,1)),"")</f>
        <v/>
      </c>
      <c r="K1934" s="121" t="str">
        <f>IF(AND($L1934&lt;&gt;"",$L1934&gt;40000,$M1934&lt;&gt;"",$M1934&gt;40000),(1+IFERROR(NETWORKDAYS.INTL($L1934,$M1934,1,项目参数!$B$2:$B$200),NETWORKDAYS($L1934,$M1934,1)))*项目参数!$J$29,"")</f>
        <v/>
      </c>
      <c r="L1934" s="40"/>
      <c r="M1934" s="40"/>
      <c r="N1934" s="58"/>
      <c r="O1934" s="61"/>
      <c r="W1934" s="98" t="b">
        <f t="shared" si="30"/>
        <v>0</v>
      </c>
      <c r="Y1934" s="32" t="str">
        <f>IF($W1934,VLOOKUP($B1934,项目阶段与里程碑!$B:$E,3,FALSE),"")</f>
        <v/>
      </c>
      <c r="Z1934" s="32" t="str">
        <f>IF($W1934,VLOOKUP($B1934,项目阶段与里程碑!$B:$E,4,FALSE),"")</f>
        <v/>
      </c>
      <c r="AA1934" t="e">
        <f>VLOOKUP(F1934,内部通讯录!$B:$F,5,FALSE)</f>
        <v>#N/A</v>
      </c>
      <c r="AB1934" t="str">
        <f>IFERROR(VLOOKUP($AA1934,项目参数!$I$14:$J$21,2,FALSE),"")</f>
        <v/>
      </c>
    </row>
    <row r="1935" spans="1:28">
      <c r="A1935" s="8"/>
      <c r="B1935" s="8"/>
      <c r="C1935" s="8"/>
      <c r="D1935" s="8"/>
      <c r="E1935" s="8"/>
      <c r="F1935" s="8"/>
      <c r="G1935" s="8"/>
      <c r="H1935" s="116"/>
      <c r="I1935" s="40"/>
      <c r="J1935" s="120" t="str">
        <f>IF(AND($H1935&gt;0,$I1935&lt;&gt;"",$I1935&gt;40000),IFERROR(WORKDAY.INTL($I1935,INT(($H1935+项目参数!$J$29-1)/项目参数!$J$29)-1,1,项目参数!$B$2:$B$200),WORKDAY($I1935,INT(($H1935+项目参数!$J$29-1)/项目参数!$J$29)-1,1)),"")</f>
        <v/>
      </c>
      <c r="K1935" s="121" t="str">
        <f>IF(AND($L1935&lt;&gt;"",$L1935&gt;40000,$M1935&lt;&gt;"",$M1935&gt;40000),(1+IFERROR(NETWORKDAYS.INTL($L1935,$M1935,1,项目参数!$B$2:$B$200),NETWORKDAYS($L1935,$M1935,1)))*项目参数!$J$29,"")</f>
        <v/>
      </c>
      <c r="L1935" s="40"/>
      <c r="M1935" s="40"/>
      <c r="N1935" s="58"/>
      <c r="O1935" s="61"/>
      <c r="W1935" s="98" t="b">
        <f t="shared" si="30"/>
        <v>0</v>
      </c>
      <c r="Y1935" s="32" t="str">
        <f>IF($W1935,VLOOKUP($B1935,项目阶段与里程碑!$B:$E,3,FALSE),"")</f>
        <v/>
      </c>
      <c r="Z1935" s="32" t="str">
        <f>IF($W1935,VLOOKUP($B1935,项目阶段与里程碑!$B:$E,4,FALSE),"")</f>
        <v/>
      </c>
      <c r="AA1935" t="e">
        <f>VLOOKUP(F1935,内部通讯录!$B:$F,5,FALSE)</f>
        <v>#N/A</v>
      </c>
      <c r="AB1935" t="str">
        <f>IFERROR(VLOOKUP($AA1935,项目参数!$I$14:$J$21,2,FALSE),"")</f>
        <v/>
      </c>
    </row>
    <row r="1936" spans="1:28">
      <c r="A1936" s="8"/>
      <c r="B1936" s="8"/>
      <c r="C1936" s="8"/>
      <c r="D1936" s="8"/>
      <c r="E1936" s="8"/>
      <c r="F1936" s="8"/>
      <c r="G1936" s="8"/>
      <c r="H1936" s="116"/>
      <c r="I1936" s="40"/>
      <c r="J1936" s="120" t="str">
        <f>IF(AND($H1936&gt;0,$I1936&lt;&gt;"",$I1936&gt;40000),IFERROR(WORKDAY.INTL($I1936,INT(($H1936+项目参数!$J$29-1)/项目参数!$J$29)-1,1,项目参数!$B$2:$B$200),WORKDAY($I1936,INT(($H1936+项目参数!$J$29-1)/项目参数!$J$29)-1,1)),"")</f>
        <v/>
      </c>
      <c r="K1936" s="121" t="str">
        <f>IF(AND($L1936&lt;&gt;"",$L1936&gt;40000,$M1936&lt;&gt;"",$M1936&gt;40000),(1+IFERROR(NETWORKDAYS.INTL($L1936,$M1936,1,项目参数!$B$2:$B$200),NETWORKDAYS($L1936,$M1936,1)))*项目参数!$J$29,"")</f>
        <v/>
      </c>
      <c r="L1936" s="40"/>
      <c r="M1936" s="40"/>
      <c r="N1936" s="58"/>
      <c r="O1936" s="61"/>
      <c r="W1936" s="98" t="b">
        <f t="shared" si="30"/>
        <v>0</v>
      </c>
      <c r="Y1936" s="32" t="str">
        <f>IF($W1936,VLOOKUP($B1936,项目阶段与里程碑!$B:$E,3,FALSE),"")</f>
        <v/>
      </c>
      <c r="Z1936" s="32" t="str">
        <f>IF($W1936,VLOOKUP($B1936,项目阶段与里程碑!$B:$E,4,FALSE),"")</f>
        <v/>
      </c>
      <c r="AA1936" t="e">
        <f>VLOOKUP(F1936,内部通讯录!$B:$F,5,FALSE)</f>
        <v>#N/A</v>
      </c>
      <c r="AB1936" t="str">
        <f>IFERROR(VLOOKUP($AA1936,项目参数!$I$14:$J$21,2,FALSE),"")</f>
        <v/>
      </c>
    </row>
    <row r="1937" spans="1:28">
      <c r="A1937" s="8"/>
      <c r="B1937" s="8"/>
      <c r="C1937" s="8"/>
      <c r="D1937" s="8"/>
      <c r="E1937" s="8"/>
      <c r="F1937" s="8"/>
      <c r="G1937" s="8"/>
      <c r="H1937" s="116"/>
      <c r="I1937" s="40"/>
      <c r="J1937" s="120" t="str">
        <f>IF(AND($H1937&gt;0,$I1937&lt;&gt;"",$I1937&gt;40000),IFERROR(WORKDAY.INTL($I1937,INT(($H1937+项目参数!$J$29-1)/项目参数!$J$29)-1,1,项目参数!$B$2:$B$200),WORKDAY($I1937,INT(($H1937+项目参数!$J$29-1)/项目参数!$J$29)-1,1)),"")</f>
        <v/>
      </c>
      <c r="K1937" s="121" t="str">
        <f>IF(AND($L1937&lt;&gt;"",$L1937&gt;40000,$M1937&lt;&gt;"",$M1937&gt;40000),(1+IFERROR(NETWORKDAYS.INTL($L1937,$M1937,1,项目参数!$B$2:$B$200),NETWORKDAYS($L1937,$M1937,1)))*项目参数!$J$29,"")</f>
        <v/>
      </c>
      <c r="L1937" s="40"/>
      <c r="M1937" s="40"/>
      <c r="N1937" s="58"/>
      <c r="O1937" s="61"/>
      <c r="W1937" s="98" t="b">
        <f t="shared" si="30"/>
        <v>0</v>
      </c>
      <c r="Y1937" s="32" t="str">
        <f>IF($W1937,VLOOKUP($B1937,项目阶段与里程碑!$B:$E,3,FALSE),"")</f>
        <v/>
      </c>
      <c r="Z1937" s="32" t="str">
        <f>IF($W1937,VLOOKUP($B1937,项目阶段与里程碑!$B:$E,4,FALSE),"")</f>
        <v/>
      </c>
      <c r="AA1937" t="e">
        <f>VLOOKUP(F1937,内部通讯录!$B:$F,5,FALSE)</f>
        <v>#N/A</v>
      </c>
      <c r="AB1937" t="str">
        <f>IFERROR(VLOOKUP($AA1937,项目参数!$I$14:$J$21,2,FALSE),"")</f>
        <v/>
      </c>
    </row>
    <row r="1938" spans="1:28">
      <c r="A1938" s="8"/>
      <c r="B1938" s="8"/>
      <c r="C1938" s="8"/>
      <c r="D1938" s="8"/>
      <c r="E1938" s="8"/>
      <c r="F1938" s="8"/>
      <c r="G1938" s="8"/>
      <c r="H1938" s="116"/>
      <c r="I1938" s="40"/>
      <c r="J1938" s="120" t="str">
        <f>IF(AND($H1938&gt;0,$I1938&lt;&gt;"",$I1938&gt;40000),IFERROR(WORKDAY.INTL($I1938,INT(($H1938+项目参数!$J$29-1)/项目参数!$J$29)-1,1,项目参数!$B$2:$B$200),WORKDAY($I1938,INT(($H1938+项目参数!$J$29-1)/项目参数!$J$29)-1,1)),"")</f>
        <v/>
      </c>
      <c r="K1938" s="121" t="str">
        <f>IF(AND($L1938&lt;&gt;"",$L1938&gt;40000,$M1938&lt;&gt;"",$M1938&gt;40000),(1+IFERROR(NETWORKDAYS.INTL($L1938,$M1938,1,项目参数!$B$2:$B$200),NETWORKDAYS($L1938,$M1938,1)))*项目参数!$J$29,"")</f>
        <v/>
      </c>
      <c r="L1938" s="40"/>
      <c r="M1938" s="40"/>
      <c r="N1938" s="58"/>
      <c r="O1938" s="61"/>
      <c r="W1938" s="98" t="b">
        <f t="shared" si="30"/>
        <v>0</v>
      </c>
      <c r="Y1938" s="32" t="str">
        <f>IF($W1938,VLOOKUP($B1938,项目阶段与里程碑!$B:$E,3,FALSE),"")</f>
        <v/>
      </c>
      <c r="Z1938" s="32" t="str">
        <f>IF($W1938,VLOOKUP($B1938,项目阶段与里程碑!$B:$E,4,FALSE),"")</f>
        <v/>
      </c>
      <c r="AA1938" t="e">
        <f>VLOOKUP(F1938,内部通讯录!$B:$F,5,FALSE)</f>
        <v>#N/A</v>
      </c>
      <c r="AB1938" t="str">
        <f>IFERROR(VLOOKUP($AA1938,项目参数!$I$14:$J$21,2,FALSE),"")</f>
        <v/>
      </c>
    </row>
    <row r="1939" spans="1:28">
      <c r="A1939" s="8"/>
      <c r="B1939" s="8"/>
      <c r="C1939" s="8"/>
      <c r="D1939" s="8"/>
      <c r="E1939" s="8"/>
      <c r="F1939" s="8"/>
      <c r="G1939" s="8"/>
      <c r="H1939" s="116"/>
      <c r="I1939" s="40"/>
      <c r="J1939" s="120" t="str">
        <f>IF(AND($H1939&gt;0,$I1939&lt;&gt;"",$I1939&gt;40000),IFERROR(WORKDAY.INTL($I1939,INT(($H1939+项目参数!$J$29-1)/项目参数!$J$29)-1,1,项目参数!$B$2:$B$200),WORKDAY($I1939,INT(($H1939+项目参数!$J$29-1)/项目参数!$J$29)-1,1)),"")</f>
        <v/>
      </c>
      <c r="K1939" s="121" t="str">
        <f>IF(AND($L1939&lt;&gt;"",$L1939&gt;40000,$M1939&lt;&gt;"",$M1939&gt;40000),(1+IFERROR(NETWORKDAYS.INTL($L1939,$M1939,1,项目参数!$B$2:$B$200),NETWORKDAYS($L1939,$M1939,1)))*项目参数!$J$29,"")</f>
        <v/>
      </c>
      <c r="L1939" s="40"/>
      <c r="M1939" s="40"/>
      <c r="N1939" s="58"/>
      <c r="O1939" s="61"/>
      <c r="W1939" s="98" t="b">
        <f t="shared" si="30"/>
        <v>0</v>
      </c>
      <c r="Y1939" s="32" t="str">
        <f>IF($W1939,VLOOKUP($B1939,项目阶段与里程碑!$B:$E,3,FALSE),"")</f>
        <v/>
      </c>
      <c r="Z1939" s="32" t="str">
        <f>IF($W1939,VLOOKUP($B1939,项目阶段与里程碑!$B:$E,4,FALSE),"")</f>
        <v/>
      </c>
      <c r="AA1939" t="e">
        <f>VLOOKUP(F1939,内部通讯录!$B:$F,5,FALSE)</f>
        <v>#N/A</v>
      </c>
      <c r="AB1939" t="str">
        <f>IFERROR(VLOOKUP($AA1939,项目参数!$I$14:$J$21,2,FALSE),"")</f>
        <v/>
      </c>
    </row>
    <row r="1940" spans="1:28">
      <c r="A1940" s="8"/>
      <c r="B1940" s="8"/>
      <c r="C1940" s="8"/>
      <c r="D1940" s="8"/>
      <c r="E1940" s="8"/>
      <c r="F1940" s="8"/>
      <c r="G1940" s="8"/>
      <c r="H1940" s="116"/>
      <c r="I1940" s="40"/>
      <c r="J1940" s="120" t="str">
        <f>IF(AND($H1940&gt;0,$I1940&lt;&gt;"",$I1940&gt;40000),IFERROR(WORKDAY.INTL($I1940,INT(($H1940+项目参数!$J$29-1)/项目参数!$J$29)-1,1,项目参数!$B$2:$B$200),WORKDAY($I1940,INT(($H1940+项目参数!$J$29-1)/项目参数!$J$29)-1,1)),"")</f>
        <v/>
      </c>
      <c r="K1940" s="121" t="str">
        <f>IF(AND($L1940&lt;&gt;"",$L1940&gt;40000,$M1940&lt;&gt;"",$M1940&gt;40000),(1+IFERROR(NETWORKDAYS.INTL($L1940,$M1940,1,项目参数!$B$2:$B$200),NETWORKDAYS($L1940,$M1940,1)))*项目参数!$J$29,"")</f>
        <v/>
      </c>
      <c r="L1940" s="40"/>
      <c r="M1940" s="40"/>
      <c r="N1940" s="58"/>
      <c r="O1940" s="61"/>
      <c r="W1940" s="98" t="b">
        <f t="shared" si="30"/>
        <v>0</v>
      </c>
      <c r="Y1940" s="32" t="str">
        <f>IF($W1940,VLOOKUP($B1940,项目阶段与里程碑!$B:$E,3,FALSE),"")</f>
        <v/>
      </c>
      <c r="Z1940" s="32" t="str">
        <f>IF($W1940,VLOOKUP($B1940,项目阶段与里程碑!$B:$E,4,FALSE),"")</f>
        <v/>
      </c>
      <c r="AA1940" t="e">
        <f>VLOOKUP(F1940,内部通讯录!$B:$F,5,FALSE)</f>
        <v>#N/A</v>
      </c>
      <c r="AB1940" t="str">
        <f>IFERROR(VLOOKUP($AA1940,项目参数!$I$14:$J$21,2,FALSE),"")</f>
        <v/>
      </c>
    </row>
    <row r="1941" spans="1:28">
      <c r="A1941" s="8"/>
      <c r="B1941" s="8"/>
      <c r="C1941" s="8"/>
      <c r="D1941" s="8"/>
      <c r="E1941" s="8"/>
      <c r="F1941" s="8"/>
      <c r="G1941" s="8"/>
      <c r="H1941" s="116"/>
      <c r="I1941" s="40"/>
      <c r="J1941" s="120" t="str">
        <f>IF(AND($H1941&gt;0,$I1941&lt;&gt;"",$I1941&gt;40000),IFERROR(WORKDAY.INTL($I1941,INT(($H1941+项目参数!$J$29-1)/项目参数!$J$29)-1,1,项目参数!$B$2:$B$200),WORKDAY($I1941,INT(($H1941+项目参数!$J$29-1)/项目参数!$J$29)-1,1)),"")</f>
        <v/>
      </c>
      <c r="K1941" s="121" t="str">
        <f>IF(AND($L1941&lt;&gt;"",$L1941&gt;40000,$M1941&lt;&gt;"",$M1941&gt;40000),(1+IFERROR(NETWORKDAYS.INTL($L1941,$M1941,1,项目参数!$B$2:$B$200),NETWORKDAYS($L1941,$M1941,1)))*项目参数!$J$29,"")</f>
        <v/>
      </c>
      <c r="L1941" s="40"/>
      <c r="M1941" s="40"/>
      <c r="N1941" s="58"/>
      <c r="O1941" s="61"/>
      <c r="W1941" s="98" t="b">
        <f t="shared" si="30"/>
        <v>0</v>
      </c>
      <c r="Y1941" s="32" t="str">
        <f>IF($W1941,VLOOKUP($B1941,项目阶段与里程碑!$B:$E,3,FALSE),"")</f>
        <v/>
      </c>
      <c r="Z1941" s="32" t="str">
        <f>IF($W1941,VLOOKUP($B1941,项目阶段与里程碑!$B:$E,4,FALSE),"")</f>
        <v/>
      </c>
      <c r="AA1941" t="e">
        <f>VLOOKUP(F1941,内部通讯录!$B:$F,5,FALSE)</f>
        <v>#N/A</v>
      </c>
      <c r="AB1941" t="str">
        <f>IFERROR(VLOOKUP($AA1941,项目参数!$I$14:$J$21,2,FALSE),"")</f>
        <v/>
      </c>
    </row>
    <row r="1942" spans="1:28">
      <c r="A1942" s="8"/>
      <c r="B1942" s="8"/>
      <c r="C1942" s="8"/>
      <c r="D1942" s="8"/>
      <c r="E1942" s="8"/>
      <c r="F1942" s="8"/>
      <c r="G1942" s="8"/>
      <c r="H1942" s="116"/>
      <c r="I1942" s="40"/>
      <c r="J1942" s="120" t="str">
        <f>IF(AND($H1942&gt;0,$I1942&lt;&gt;"",$I1942&gt;40000),IFERROR(WORKDAY.INTL($I1942,INT(($H1942+项目参数!$J$29-1)/项目参数!$J$29)-1,1,项目参数!$B$2:$B$200),WORKDAY($I1942,INT(($H1942+项目参数!$J$29-1)/项目参数!$J$29)-1,1)),"")</f>
        <v/>
      </c>
      <c r="K1942" s="121" t="str">
        <f>IF(AND($L1942&lt;&gt;"",$L1942&gt;40000,$M1942&lt;&gt;"",$M1942&gt;40000),(1+IFERROR(NETWORKDAYS.INTL($L1942,$M1942,1,项目参数!$B$2:$B$200),NETWORKDAYS($L1942,$M1942,1)))*项目参数!$J$29,"")</f>
        <v/>
      </c>
      <c r="L1942" s="40"/>
      <c r="M1942" s="40"/>
      <c r="N1942" s="58"/>
      <c r="O1942" s="61"/>
      <c r="W1942" s="98" t="b">
        <f t="shared" si="30"/>
        <v>0</v>
      </c>
      <c r="Y1942" s="32" t="str">
        <f>IF($W1942,VLOOKUP($B1942,项目阶段与里程碑!$B:$E,3,FALSE),"")</f>
        <v/>
      </c>
      <c r="Z1942" s="32" t="str">
        <f>IF($W1942,VLOOKUP($B1942,项目阶段与里程碑!$B:$E,4,FALSE),"")</f>
        <v/>
      </c>
      <c r="AA1942" t="e">
        <f>VLOOKUP(F1942,内部通讯录!$B:$F,5,FALSE)</f>
        <v>#N/A</v>
      </c>
      <c r="AB1942" t="str">
        <f>IFERROR(VLOOKUP($AA1942,项目参数!$I$14:$J$21,2,FALSE),"")</f>
        <v/>
      </c>
    </row>
    <row r="1943" spans="1:28">
      <c r="A1943" s="8"/>
      <c r="B1943" s="8"/>
      <c r="C1943" s="8"/>
      <c r="D1943" s="8"/>
      <c r="E1943" s="8"/>
      <c r="F1943" s="8"/>
      <c r="G1943" s="8"/>
      <c r="H1943" s="116"/>
      <c r="I1943" s="40"/>
      <c r="J1943" s="120" t="str">
        <f>IF(AND($H1943&gt;0,$I1943&lt;&gt;"",$I1943&gt;40000),IFERROR(WORKDAY.INTL($I1943,INT(($H1943+项目参数!$J$29-1)/项目参数!$J$29)-1,1,项目参数!$B$2:$B$200),WORKDAY($I1943,INT(($H1943+项目参数!$J$29-1)/项目参数!$J$29)-1,1)),"")</f>
        <v/>
      </c>
      <c r="K1943" s="121" t="str">
        <f>IF(AND($L1943&lt;&gt;"",$L1943&gt;40000,$M1943&lt;&gt;"",$M1943&gt;40000),(1+IFERROR(NETWORKDAYS.INTL($L1943,$M1943,1,项目参数!$B$2:$B$200),NETWORKDAYS($L1943,$M1943,1)))*项目参数!$J$29,"")</f>
        <v/>
      </c>
      <c r="L1943" s="40"/>
      <c r="M1943" s="40"/>
      <c r="N1943" s="58"/>
      <c r="O1943" s="61"/>
      <c r="W1943" s="98" t="b">
        <f t="shared" si="30"/>
        <v>0</v>
      </c>
      <c r="Y1943" s="32" t="str">
        <f>IF($W1943,VLOOKUP($B1943,项目阶段与里程碑!$B:$E,3,FALSE),"")</f>
        <v/>
      </c>
      <c r="Z1943" s="32" t="str">
        <f>IF($W1943,VLOOKUP($B1943,项目阶段与里程碑!$B:$E,4,FALSE),"")</f>
        <v/>
      </c>
      <c r="AA1943" t="e">
        <f>VLOOKUP(F1943,内部通讯录!$B:$F,5,FALSE)</f>
        <v>#N/A</v>
      </c>
      <c r="AB1943" t="str">
        <f>IFERROR(VLOOKUP($AA1943,项目参数!$I$14:$J$21,2,FALSE),"")</f>
        <v/>
      </c>
    </row>
    <row r="1944" spans="1:28">
      <c r="A1944" s="8"/>
      <c r="B1944" s="8"/>
      <c r="C1944" s="8"/>
      <c r="D1944" s="8"/>
      <c r="E1944" s="8"/>
      <c r="F1944" s="8"/>
      <c r="G1944" s="8"/>
      <c r="H1944" s="116"/>
      <c r="I1944" s="40"/>
      <c r="J1944" s="120" t="str">
        <f>IF(AND($H1944&gt;0,$I1944&lt;&gt;"",$I1944&gt;40000),IFERROR(WORKDAY.INTL($I1944,INT(($H1944+项目参数!$J$29-1)/项目参数!$J$29)-1,1,项目参数!$B$2:$B$200),WORKDAY($I1944,INT(($H1944+项目参数!$J$29-1)/项目参数!$J$29)-1,1)),"")</f>
        <v/>
      </c>
      <c r="K1944" s="121" t="str">
        <f>IF(AND($L1944&lt;&gt;"",$L1944&gt;40000,$M1944&lt;&gt;"",$M1944&gt;40000),(1+IFERROR(NETWORKDAYS.INTL($L1944,$M1944,1,项目参数!$B$2:$B$200),NETWORKDAYS($L1944,$M1944,1)))*项目参数!$J$29,"")</f>
        <v/>
      </c>
      <c r="L1944" s="40"/>
      <c r="M1944" s="40"/>
      <c r="N1944" s="58"/>
      <c r="O1944" s="61"/>
      <c r="W1944" s="98" t="b">
        <f t="shared" si="30"/>
        <v>0</v>
      </c>
      <c r="Y1944" s="32" t="str">
        <f>IF($W1944,VLOOKUP($B1944,项目阶段与里程碑!$B:$E,3,FALSE),"")</f>
        <v/>
      </c>
      <c r="Z1944" s="32" t="str">
        <f>IF($W1944,VLOOKUP($B1944,项目阶段与里程碑!$B:$E,4,FALSE),"")</f>
        <v/>
      </c>
      <c r="AA1944" t="e">
        <f>VLOOKUP(F1944,内部通讯录!$B:$F,5,FALSE)</f>
        <v>#N/A</v>
      </c>
      <c r="AB1944" t="str">
        <f>IFERROR(VLOOKUP($AA1944,项目参数!$I$14:$J$21,2,FALSE),"")</f>
        <v/>
      </c>
    </row>
    <row r="1945" spans="1:28">
      <c r="A1945" s="8"/>
      <c r="B1945" s="8"/>
      <c r="C1945" s="8"/>
      <c r="D1945" s="8"/>
      <c r="E1945" s="8"/>
      <c r="F1945" s="8"/>
      <c r="G1945" s="8"/>
      <c r="H1945" s="116"/>
      <c r="I1945" s="40"/>
      <c r="J1945" s="120" t="str">
        <f>IF(AND($H1945&gt;0,$I1945&lt;&gt;"",$I1945&gt;40000),IFERROR(WORKDAY.INTL($I1945,INT(($H1945+项目参数!$J$29-1)/项目参数!$J$29)-1,1,项目参数!$B$2:$B$200),WORKDAY($I1945,INT(($H1945+项目参数!$J$29-1)/项目参数!$J$29)-1,1)),"")</f>
        <v/>
      </c>
      <c r="K1945" s="121" t="str">
        <f>IF(AND($L1945&lt;&gt;"",$L1945&gt;40000,$M1945&lt;&gt;"",$M1945&gt;40000),(1+IFERROR(NETWORKDAYS.INTL($L1945,$M1945,1,项目参数!$B$2:$B$200),NETWORKDAYS($L1945,$M1945,1)))*项目参数!$J$29,"")</f>
        <v/>
      </c>
      <c r="L1945" s="40"/>
      <c r="M1945" s="40"/>
      <c r="N1945" s="58"/>
      <c r="O1945" s="61"/>
      <c r="W1945" s="98" t="b">
        <f t="shared" si="30"/>
        <v>0</v>
      </c>
      <c r="Y1945" s="32" t="str">
        <f>IF($W1945,VLOOKUP($B1945,项目阶段与里程碑!$B:$E,3,FALSE),"")</f>
        <v/>
      </c>
      <c r="Z1945" s="32" t="str">
        <f>IF($W1945,VLOOKUP($B1945,项目阶段与里程碑!$B:$E,4,FALSE),"")</f>
        <v/>
      </c>
      <c r="AA1945" t="e">
        <f>VLOOKUP(F1945,内部通讯录!$B:$F,5,FALSE)</f>
        <v>#N/A</v>
      </c>
      <c r="AB1945" t="str">
        <f>IFERROR(VLOOKUP($AA1945,项目参数!$I$14:$J$21,2,FALSE),"")</f>
        <v/>
      </c>
    </row>
    <row r="1946" spans="1:28">
      <c r="A1946" s="8"/>
      <c r="B1946" s="8"/>
      <c r="C1946" s="8"/>
      <c r="D1946" s="8"/>
      <c r="E1946" s="8"/>
      <c r="F1946" s="8"/>
      <c r="G1946" s="8"/>
      <c r="H1946" s="116"/>
      <c r="I1946" s="40"/>
      <c r="J1946" s="120" t="str">
        <f>IF(AND($H1946&gt;0,$I1946&lt;&gt;"",$I1946&gt;40000),IFERROR(WORKDAY.INTL($I1946,INT(($H1946+项目参数!$J$29-1)/项目参数!$J$29)-1,1,项目参数!$B$2:$B$200),WORKDAY($I1946,INT(($H1946+项目参数!$J$29-1)/项目参数!$J$29)-1,1)),"")</f>
        <v/>
      </c>
      <c r="K1946" s="121" t="str">
        <f>IF(AND($L1946&lt;&gt;"",$L1946&gt;40000,$M1946&lt;&gt;"",$M1946&gt;40000),(1+IFERROR(NETWORKDAYS.INTL($L1946,$M1946,1,项目参数!$B$2:$B$200),NETWORKDAYS($L1946,$M1946,1)))*项目参数!$J$29,"")</f>
        <v/>
      </c>
      <c r="L1946" s="40"/>
      <c r="M1946" s="40"/>
      <c r="N1946" s="58"/>
      <c r="O1946" s="61"/>
      <c r="W1946" s="98" t="b">
        <f t="shared" si="30"/>
        <v>0</v>
      </c>
      <c r="Y1946" s="32" t="str">
        <f>IF($W1946,VLOOKUP($B1946,项目阶段与里程碑!$B:$E,3,FALSE),"")</f>
        <v/>
      </c>
      <c r="Z1946" s="32" t="str">
        <f>IF($W1946,VLOOKUP($B1946,项目阶段与里程碑!$B:$E,4,FALSE),"")</f>
        <v/>
      </c>
      <c r="AA1946" t="e">
        <f>VLOOKUP(F1946,内部通讯录!$B:$F,5,FALSE)</f>
        <v>#N/A</v>
      </c>
      <c r="AB1946" t="str">
        <f>IFERROR(VLOOKUP($AA1946,项目参数!$I$14:$J$21,2,FALSE),"")</f>
        <v/>
      </c>
    </row>
    <row r="1947" spans="1:28">
      <c r="A1947" s="8"/>
      <c r="B1947" s="8"/>
      <c r="C1947" s="8"/>
      <c r="D1947" s="8"/>
      <c r="E1947" s="8"/>
      <c r="F1947" s="8"/>
      <c r="G1947" s="8"/>
      <c r="H1947" s="116"/>
      <c r="I1947" s="40"/>
      <c r="J1947" s="120" t="str">
        <f>IF(AND($H1947&gt;0,$I1947&lt;&gt;"",$I1947&gt;40000),IFERROR(WORKDAY.INTL($I1947,INT(($H1947+项目参数!$J$29-1)/项目参数!$J$29)-1,1,项目参数!$B$2:$B$200),WORKDAY($I1947,INT(($H1947+项目参数!$J$29-1)/项目参数!$J$29)-1,1)),"")</f>
        <v/>
      </c>
      <c r="K1947" s="121" t="str">
        <f>IF(AND($L1947&lt;&gt;"",$L1947&gt;40000,$M1947&lt;&gt;"",$M1947&gt;40000),(1+IFERROR(NETWORKDAYS.INTL($L1947,$M1947,1,项目参数!$B$2:$B$200),NETWORKDAYS($L1947,$M1947,1)))*项目参数!$J$29,"")</f>
        <v/>
      </c>
      <c r="L1947" s="40"/>
      <c r="M1947" s="40"/>
      <c r="N1947" s="58"/>
      <c r="O1947" s="61"/>
      <c r="W1947" s="98" t="b">
        <f t="shared" si="30"/>
        <v>0</v>
      </c>
      <c r="Y1947" s="32" t="str">
        <f>IF($W1947,VLOOKUP($B1947,项目阶段与里程碑!$B:$E,3,FALSE),"")</f>
        <v/>
      </c>
      <c r="Z1947" s="32" t="str">
        <f>IF($W1947,VLOOKUP($B1947,项目阶段与里程碑!$B:$E,4,FALSE),"")</f>
        <v/>
      </c>
      <c r="AA1947" t="e">
        <f>VLOOKUP(F1947,内部通讯录!$B:$F,5,FALSE)</f>
        <v>#N/A</v>
      </c>
      <c r="AB1947" t="str">
        <f>IFERROR(VLOOKUP($AA1947,项目参数!$I$14:$J$21,2,FALSE),"")</f>
        <v/>
      </c>
    </row>
    <row r="1948" spans="1:28">
      <c r="A1948" s="8"/>
      <c r="B1948" s="8"/>
      <c r="C1948" s="8"/>
      <c r="D1948" s="8"/>
      <c r="E1948" s="8"/>
      <c r="F1948" s="8"/>
      <c r="G1948" s="8"/>
      <c r="H1948" s="116"/>
      <c r="I1948" s="40"/>
      <c r="J1948" s="120" t="str">
        <f>IF(AND($H1948&gt;0,$I1948&lt;&gt;"",$I1948&gt;40000),IFERROR(WORKDAY.INTL($I1948,INT(($H1948+项目参数!$J$29-1)/项目参数!$J$29)-1,1,项目参数!$B$2:$B$200),WORKDAY($I1948,INT(($H1948+项目参数!$J$29-1)/项目参数!$J$29)-1,1)),"")</f>
        <v/>
      </c>
      <c r="K1948" s="121" t="str">
        <f>IF(AND($L1948&lt;&gt;"",$L1948&gt;40000,$M1948&lt;&gt;"",$M1948&gt;40000),(1+IFERROR(NETWORKDAYS.INTL($L1948,$M1948,1,项目参数!$B$2:$B$200),NETWORKDAYS($L1948,$M1948,1)))*项目参数!$J$29,"")</f>
        <v/>
      </c>
      <c r="L1948" s="40"/>
      <c r="M1948" s="40"/>
      <c r="N1948" s="58"/>
      <c r="O1948" s="61"/>
      <c r="W1948" s="98" t="b">
        <f t="shared" si="30"/>
        <v>0</v>
      </c>
      <c r="Y1948" s="32" t="str">
        <f>IF($W1948,VLOOKUP($B1948,项目阶段与里程碑!$B:$E,3,FALSE),"")</f>
        <v/>
      </c>
      <c r="Z1948" s="32" t="str">
        <f>IF($W1948,VLOOKUP($B1948,项目阶段与里程碑!$B:$E,4,FALSE),"")</f>
        <v/>
      </c>
      <c r="AA1948" t="e">
        <f>VLOOKUP(F1948,内部通讯录!$B:$F,5,FALSE)</f>
        <v>#N/A</v>
      </c>
      <c r="AB1948" t="str">
        <f>IFERROR(VLOOKUP($AA1948,项目参数!$I$14:$J$21,2,FALSE),"")</f>
        <v/>
      </c>
    </row>
    <row r="1949" spans="1:28">
      <c r="A1949" s="8"/>
      <c r="B1949" s="8"/>
      <c r="C1949" s="8"/>
      <c r="D1949" s="8"/>
      <c r="E1949" s="8"/>
      <c r="F1949" s="8"/>
      <c r="G1949" s="8"/>
      <c r="H1949" s="116"/>
      <c r="I1949" s="40"/>
      <c r="J1949" s="120" t="str">
        <f>IF(AND($H1949&gt;0,$I1949&lt;&gt;"",$I1949&gt;40000),IFERROR(WORKDAY.INTL($I1949,INT(($H1949+项目参数!$J$29-1)/项目参数!$J$29)-1,1,项目参数!$B$2:$B$200),WORKDAY($I1949,INT(($H1949+项目参数!$J$29-1)/项目参数!$J$29)-1,1)),"")</f>
        <v/>
      </c>
      <c r="K1949" s="121" t="str">
        <f>IF(AND($L1949&lt;&gt;"",$L1949&gt;40000,$M1949&lt;&gt;"",$M1949&gt;40000),(1+IFERROR(NETWORKDAYS.INTL($L1949,$M1949,1,项目参数!$B$2:$B$200),NETWORKDAYS($L1949,$M1949,1)))*项目参数!$J$29,"")</f>
        <v/>
      </c>
      <c r="L1949" s="40"/>
      <c r="M1949" s="40"/>
      <c r="N1949" s="58"/>
      <c r="O1949" s="61"/>
      <c r="W1949" s="98" t="b">
        <f t="shared" si="30"/>
        <v>0</v>
      </c>
      <c r="Y1949" s="32" t="str">
        <f>IF($W1949,VLOOKUP($B1949,项目阶段与里程碑!$B:$E,3,FALSE),"")</f>
        <v/>
      </c>
      <c r="Z1949" s="32" t="str">
        <f>IF($W1949,VLOOKUP($B1949,项目阶段与里程碑!$B:$E,4,FALSE),"")</f>
        <v/>
      </c>
      <c r="AA1949" t="e">
        <f>VLOOKUP(F1949,内部通讯录!$B:$F,5,FALSE)</f>
        <v>#N/A</v>
      </c>
      <c r="AB1949" t="str">
        <f>IFERROR(VLOOKUP($AA1949,项目参数!$I$14:$J$21,2,FALSE),"")</f>
        <v/>
      </c>
    </row>
    <row r="1950" spans="1:28">
      <c r="A1950" s="8"/>
      <c r="B1950" s="8"/>
      <c r="C1950" s="8"/>
      <c r="D1950" s="8"/>
      <c r="E1950" s="8"/>
      <c r="F1950" s="8"/>
      <c r="G1950" s="8"/>
      <c r="H1950" s="116"/>
      <c r="I1950" s="40"/>
      <c r="J1950" s="120" t="str">
        <f>IF(AND($H1950&gt;0,$I1950&lt;&gt;"",$I1950&gt;40000),IFERROR(WORKDAY.INTL($I1950,INT(($H1950+项目参数!$J$29-1)/项目参数!$J$29)-1,1,项目参数!$B$2:$B$200),WORKDAY($I1950,INT(($H1950+项目参数!$J$29-1)/项目参数!$J$29)-1,1)),"")</f>
        <v/>
      </c>
      <c r="K1950" s="121" t="str">
        <f>IF(AND($L1950&lt;&gt;"",$L1950&gt;40000,$M1950&lt;&gt;"",$M1950&gt;40000),(1+IFERROR(NETWORKDAYS.INTL($L1950,$M1950,1,项目参数!$B$2:$B$200),NETWORKDAYS($L1950,$M1950,1)))*项目参数!$J$29,"")</f>
        <v/>
      </c>
      <c r="L1950" s="40"/>
      <c r="M1950" s="40"/>
      <c r="N1950" s="58"/>
      <c r="O1950" s="61"/>
      <c r="W1950" s="98" t="b">
        <f t="shared" si="30"/>
        <v>0</v>
      </c>
      <c r="Y1950" s="32" t="str">
        <f>IF($W1950,VLOOKUP($B1950,项目阶段与里程碑!$B:$E,3,FALSE),"")</f>
        <v/>
      </c>
      <c r="Z1950" s="32" t="str">
        <f>IF($W1950,VLOOKUP($B1950,项目阶段与里程碑!$B:$E,4,FALSE),"")</f>
        <v/>
      </c>
      <c r="AA1950" t="e">
        <f>VLOOKUP(F1950,内部通讯录!$B:$F,5,FALSE)</f>
        <v>#N/A</v>
      </c>
      <c r="AB1950" t="str">
        <f>IFERROR(VLOOKUP($AA1950,项目参数!$I$14:$J$21,2,FALSE),"")</f>
        <v/>
      </c>
    </row>
    <row r="1951" spans="1:28">
      <c r="A1951" s="8"/>
      <c r="B1951" s="8"/>
      <c r="C1951" s="8"/>
      <c r="D1951" s="8"/>
      <c r="E1951" s="8"/>
      <c r="F1951" s="8"/>
      <c r="G1951" s="8"/>
      <c r="H1951" s="116"/>
      <c r="I1951" s="40"/>
      <c r="J1951" s="120" t="str">
        <f>IF(AND($H1951&gt;0,$I1951&lt;&gt;"",$I1951&gt;40000),IFERROR(WORKDAY.INTL($I1951,INT(($H1951+项目参数!$J$29-1)/项目参数!$J$29)-1,1,项目参数!$B$2:$B$200),WORKDAY($I1951,INT(($H1951+项目参数!$J$29-1)/项目参数!$J$29)-1,1)),"")</f>
        <v/>
      </c>
      <c r="K1951" s="121" t="str">
        <f>IF(AND($L1951&lt;&gt;"",$L1951&gt;40000,$M1951&lt;&gt;"",$M1951&gt;40000),(1+IFERROR(NETWORKDAYS.INTL($L1951,$M1951,1,项目参数!$B$2:$B$200),NETWORKDAYS($L1951,$M1951,1)))*项目参数!$J$29,"")</f>
        <v/>
      </c>
      <c r="L1951" s="40"/>
      <c r="M1951" s="40"/>
      <c r="N1951" s="58"/>
      <c r="O1951" s="61"/>
      <c r="W1951" s="98" t="b">
        <f t="shared" si="30"/>
        <v>0</v>
      </c>
      <c r="Y1951" s="32" t="str">
        <f>IF($W1951,VLOOKUP($B1951,项目阶段与里程碑!$B:$E,3,FALSE),"")</f>
        <v/>
      </c>
      <c r="Z1951" s="32" t="str">
        <f>IF($W1951,VLOOKUP($B1951,项目阶段与里程碑!$B:$E,4,FALSE),"")</f>
        <v/>
      </c>
      <c r="AA1951" t="e">
        <f>VLOOKUP(F1951,内部通讯录!$B:$F,5,FALSE)</f>
        <v>#N/A</v>
      </c>
      <c r="AB1951" t="str">
        <f>IFERROR(VLOOKUP($AA1951,项目参数!$I$14:$J$21,2,FALSE),"")</f>
        <v/>
      </c>
    </row>
    <row r="1952" spans="1:28">
      <c r="A1952" s="8"/>
      <c r="B1952" s="8"/>
      <c r="C1952" s="8"/>
      <c r="D1952" s="8"/>
      <c r="E1952" s="8"/>
      <c r="F1952" s="8"/>
      <c r="G1952" s="8"/>
      <c r="H1952" s="116"/>
      <c r="I1952" s="40"/>
      <c r="J1952" s="120" t="str">
        <f>IF(AND($H1952&gt;0,$I1952&lt;&gt;"",$I1952&gt;40000),IFERROR(WORKDAY.INTL($I1952,INT(($H1952+项目参数!$J$29-1)/项目参数!$J$29)-1,1,项目参数!$B$2:$B$200),WORKDAY($I1952,INT(($H1952+项目参数!$J$29-1)/项目参数!$J$29)-1,1)),"")</f>
        <v/>
      </c>
      <c r="K1952" s="121" t="str">
        <f>IF(AND($L1952&lt;&gt;"",$L1952&gt;40000,$M1952&lt;&gt;"",$M1952&gt;40000),(1+IFERROR(NETWORKDAYS.INTL($L1952,$M1952,1,项目参数!$B$2:$B$200),NETWORKDAYS($L1952,$M1952,1)))*项目参数!$J$29,"")</f>
        <v/>
      </c>
      <c r="L1952" s="40"/>
      <c r="M1952" s="40"/>
      <c r="N1952" s="58"/>
      <c r="O1952" s="61"/>
      <c r="W1952" s="98" t="b">
        <f t="shared" si="30"/>
        <v>0</v>
      </c>
      <c r="Y1952" s="32" t="str">
        <f>IF($W1952,VLOOKUP($B1952,项目阶段与里程碑!$B:$E,3,FALSE),"")</f>
        <v/>
      </c>
      <c r="Z1952" s="32" t="str">
        <f>IF($W1952,VLOOKUP($B1952,项目阶段与里程碑!$B:$E,4,FALSE),"")</f>
        <v/>
      </c>
      <c r="AA1952" t="e">
        <f>VLOOKUP(F1952,内部通讯录!$B:$F,5,FALSE)</f>
        <v>#N/A</v>
      </c>
      <c r="AB1952" t="str">
        <f>IFERROR(VLOOKUP($AA1952,项目参数!$I$14:$J$21,2,FALSE),"")</f>
        <v/>
      </c>
    </row>
    <row r="1953" spans="1:28">
      <c r="A1953" s="8"/>
      <c r="B1953" s="8"/>
      <c r="C1953" s="8"/>
      <c r="D1953" s="8"/>
      <c r="E1953" s="8"/>
      <c r="F1953" s="8"/>
      <c r="G1953" s="8"/>
      <c r="H1953" s="116"/>
      <c r="I1953" s="40"/>
      <c r="J1953" s="120" t="str">
        <f>IF(AND($H1953&gt;0,$I1953&lt;&gt;"",$I1953&gt;40000),IFERROR(WORKDAY.INTL($I1953,INT(($H1953+项目参数!$J$29-1)/项目参数!$J$29)-1,1,项目参数!$B$2:$B$200),WORKDAY($I1953,INT(($H1953+项目参数!$J$29-1)/项目参数!$J$29)-1,1)),"")</f>
        <v/>
      </c>
      <c r="K1953" s="121" t="str">
        <f>IF(AND($L1953&lt;&gt;"",$L1953&gt;40000,$M1953&lt;&gt;"",$M1953&gt;40000),(1+IFERROR(NETWORKDAYS.INTL($L1953,$M1953,1,项目参数!$B$2:$B$200),NETWORKDAYS($L1953,$M1953,1)))*项目参数!$J$29,"")</f>
        <v/>
      </c>
      <c r="L1953" s="40"/>
      <c r="M1953" s="40"/>
      <c r="N1953" s="58"/>
      <c r="O1953" s="61"/>
      <c r="W1953" s="98" t="b">
        <f t="shared" si="30"/>
        <v>0</v>
      </c>
      <c r="Y1953" s="32" t="str">
        <f>IF($W1953,VLOOKUP($B1953,项目阶段与里程碑!$B:$E,3,FALSE),"")</f>
        <v/>
      </c>
      <c r="Z1953" s="32" t="str">
        <f>IF($W1953,VLOOKUP($B1953,项目阶段与里程碑!$B:$E,4,FALSE),"")</f>
        <v/>
      </c>
      <c r="AA1953" t="e">
        <f>VLOOKUP(F1953,内部通讯录!$B:$F,5,FALSE)</f>
        <v>#N/A</v>
      </c>
      <c r="AB1953" t="str">
        <f>IFERROR(VLOOKUP($AA1953,项目参数!$I$14:$J$21,2,FALSE),"")</f>
        <v/>
      </c>
    </row>
    <row r="1954" spans="1:28">
      <c r="A1954" s="8"/>
      <c r="B1954" s="8"/>
      <c r="C1954" s="8"/>
      <c r="D1954" s="8"/>
      <c r="E1954" s="8"/>
      <c r="F1954" s="8"/>
      <c r="G1954" s="8"/>
      <c r="H1954" s="116"/>
      <c r="I1954" s="40"/>
      <c r="J1954" s="120" t="str">
        <f>IF(AND($H1954&gt;0,$I1954&lt;&gt;"",$I1954&gt;40000),IFERROR(WORKDAY.INTL($I1954,INT(($H1954+项目参数!$J$29-1)/项目参数!$J$29)-1,1,项目参数!$B$2:$B$200),WORKDAY($I1954,INT(($H1954+项目参数!$J$29-1)/项目参数!$J$29)-1,1)),"")</f>
        <v/>
      </c>
      <c r="K1954" s="121" t="str">
        <f>IF(AND($L1954&lt;&gt;"",$L1954&gt;40000,$M1954&lt;&gt;"",$M1954&gt;40000),(1+IFERROR(NETWORKDAYS.INTL($L1954,$M1954,1,项目参数!$B$2:$B$200),NETWORKDAYS($L1954,$M1954,1)))*项目参数!$J$29,"")</f>
        <v/>
      </c>
      <c r="L1954" s="40"/>
      <c r="M1954" s="40"/>
      <c r="N1954" s="58"/>
      <c r="O1954" s="61"/>
      <c r="W1954" s="98" t="b">
        <f t="shared" si="30"/>
        <v>0</v>
      </c>
      <c r="Y1954" s="32" t="str">
        <f>IF($W1954,VLOOKUP($B1954,项目阶段与里程碑!$B:$E,3,FALSE),"")</f>
        <v/>
      </c>
      <c r="Z1954" s="32" t="str">
        <f>IF($W1954,VLOOKUP($B1954,项目阶段与里程碑!$B:$E,4,FALSE),"")</f>
        <v/>
      </c>
      <c r="AA1954" t="e">
        <f>VLOOKUP(F1954,内部通讯录!$B:$F,5,FALSE)</f>
        <v>#N/A</v>
      </c>
      <c r="AB1954" t="str">
        <f>IFERROR(VLOOKUP($AA1954,项目参数!$I$14:$J$21,2,FALSE),"")</f>
        <v/>
      </c>
    </row>
    <row r="1955" spans="1:28">
      <c r="A1955" s="8"/>
      <c r="B1955" s="8"/>
      <c r="C1955" s="8"/>
      <c r="D1955" s="8"/>
      <c r="E1955" s="8"/>
      <c r="F1955" s="8"/>
      <c r="G1955" s="8"/>
      <c r="H1955" s="116"/>
      <c r="I1955" s="40"/>
      <c r="J1955" s="120" t="str">
        <f>IF(AND($H1955&gt;0,$I1955&lt;&gt;"",$I1955&gt;40000),IFERROR(WORKDAY.INTL($I1955,INT(($H1955+项目参数!$J$29-1)/项目参数!$J$29)-1,1,项目参数!$B$2:$B$200),WORKDAY($I1955,INT(($H1955+项目参数!$J$29-1)/项目参数!$J$29)-1,1)),"")</f>
        <v/>
      </c>
      <c r="K1955" s="121" t="str">
        <f>IF(AND($L1955&lt;&gt;"",$L1955&gt;40000,$M1955&lt;&gt;"",$M1955&gt;40000),(1+IFERROR(NETWORKDAYS.INTL($L1955,$M1955,1,项目参数!$B$2:$B$200),NETWORKDAYS($L1955,$M1955,1)))*项目参数!$J$29,"")</f>
        <v/>
      </c>
      <c r="L1955" s="40"/>
      <c r="M1955" s="40"/>
      <c r="N1955" s="58"/>
      <c r="O1955" s="61"/>
      <c r="W1955" s="98" t="b">
        <f t="shared" si="30"/>
        <v>0</v>
      </c>
      <c r="Y1955" s="32" t="str">
        <f>IF($W1955,VLOOKUP($B1955,项目阶段与里程碑!$B:$E,3,FALSE),"")</f>
        <v/>
      </c>
      <c r="Z1955" s="32" t="str">
        <f>IF($W1955,VLOOKUP($B1955,项目阶段与里程碑!$B:$E,4,FALSE),"")</f>
        <v/>
      </c>
      <c r="AA1955" t="e">
        <f>VLOOKUP(F1955,内部通讯录!$B:$F,5,FALSE)</f>
        <v>#N/A</v>
      </c>
      <c r="AB1955" t="str">
        <f>IFERROR(VLOOKUP($AA1955,项目参数!$I$14:$J$21,2,FALSE),"")</f>
        <v/>
      </c>
    </row>
    <row r="1956" spans="1:28">
      <c r="A1956" s="8"/>
      <c r="B1956" s="8"/>
      <c r="C1956" s="8"/>
      <c r="D1956" s="8"/>
      <c r="E1956" s="8"/>
      <c r="F1956" s="8"/>
      <c r="G1956" s="8"/>
      <c r="H1956" s="116"/>
      <c r="I1956" s="40"/>
      <c r="J1956" s="120" t="str">
        <f>IF(AND($H1956&gt;0,$I1956&lt;&gt;"",$I1956&gt;40000),IFERROR(WORKDAY.INTL($I1956,INT(($H1956+项目参数!$J$29-1)/项目参数!$J$29)-1,1,项目参数!$B$2:$B$200),WORKDAY($I1956,INT(($H1956+项目参数!$J$29-1)/项目参数!$J$29)-1,1)),"")</f>
        <v/>
      </c>
      <c r="K1956" s="121" t="str">
        <f>IF(AND($L1956&lt;&gt;"",$L1956&gt;40000,$M1956&lt;&gt;"",$M1956&gt;40000),(1+IFERROR(NETWORKDAYS.INTL($L1956,$M1956,1,项目参数!$B$2:$B$200),NETWORKDAYS($L1956,$M1956,1)))*项目参数!$J$29,"")</f>
        <v/>
      </c>
      <c r="L1956" s="40"/>
      <c r="M1956" s="40"/>
      <c r="N1956" s="58"/>
      <c r="O1956" s="61"/>
      <c r="W1956" s="98" t="b">
        <f t="shared" si="30"/>
        <v>0</v>
      </c>
      <c r="Y1956" s="32" t="str">
        <f>IF($W1956,VLOOKUP($B1956,项目阶段与里程碑!$B:$E,3,FALSE),"")</f>
        <v/>
      </c>
      <c r="Z1956" s="32" t="str">
        <f>IF($W1956,VLOOKUP($B1956,项目阶段与里程碑!$B:$E,4,FALSE),"")</f>
        <v/>
      </c>
      <c r="AA1956" t="e">
        <f>VLOOKUP(F1956,内部通讯录!$B:$F,5,FALSE)</f>
        <v>#N/A</v>
      </c>
      <c r="AB1956" t="str">
        <f>IFERROR(VLOOKUP($AA1956,项目参数!$I$14:$J$21,2,FALSE),"")</f>
        <v/>
      </c>
    </row>
    <row r="1957" spans="1:28">
      <c r="A1957" s="8"/>
      <c r="B1957" s="8"/>
      <c r="C1957" s="8"/>
      <c r="D1957" s="8"/>
      <c r="E1957" s="8"/>
      <c r="F1957" s="8"/>
      <c r="G1957" s="8"/>
      <c r="H1957" s="116"/>
      <c r="I1957" s="40"/>
      <c r="J1957" s="120" t="str">
        <f>IF(AND($H1957&gt;0,$I1957&lt;&gt;"",$I1957&gt;40000),IFERROR(WORKDAY.INTL($I1957,INT(($H1957+项目参数!$J$29-1)/项目参数!$J$29)-1,1,项目参数!$B$2:$B$200),WORKDAY($I1957,INT(($H1957+项目参数!$J$29-1)/项目参数!$J$29)-1,1)),"")</f>
        <v/>
      </c>
      <c r="K1957" s="121" t="str">
        <f>IF(AND($L1957&lt;&gt;"",$L1957&gt;40000,$M1957&lt;&gt;"",$M1957&gt;40000),(1+IFERROR(NETWORKDAYS.INTL($L1957,$M1957,1,项目参数!$B$2:$B$200),NETWORKDAYS($L1957,$M1957,1)))*项目参数!$J$29,"")</f>
        <v/>
      </c>
      <c r="L1957" s="40"/>
      <c r="M1957" s="40"/>
      <c r="N1957" s="58"/>
      <c r="O1957" s="61"/>
      <c r="W1957" s="98" t="b">
        <f t="shared" si="30"/>
        <v>0</v>
      </c>
      <c r="Y1957" s="32" t="str">
        <f>IF($W1957,VLOOKUP($B1957,项目阶段与里程碑!$B:$E,3,FALSE),"")</f>
        <v/>
      </c>
      <c r="Z1957" s="32" t="str">
        <f>IF($W1957,VLOOKUP($B1957,项目阶段与里程碑!$B:$E,4,FALSE),"")</f>
        <v/>
      </c>
      <c r="AA1957" t="e">
        <f>VLOOKUP(F1957,内部通讯录!$B:$F,5,FALSE)</f>
        <v>#N/A</v>
      </c>
      <c r="AB1957" t="str">
        <f>IFERROR(VLOOKUP($AA1957,项目参数!$I$14:$J$21,2,FALSE),"")</f>
        <v/>
      </c>
    </row>
    <row r="1958" spans="1:28">
      <c r="A1958" s="8"/>
      <c r="B1958" s="8"/>
      <c r="C1958" s="8"/>
      <c r="D1958" s="8"/>
      <c r="E1958" s="8"/>
      <c r="F1958" s="8"/>
      <c r="G1958" s="8"/>
      <c r="H1958" s="116"/>
      <c r="I1958" s="40"/>
      <c r="J1958" s="120" t="str">
        <f>IF(AND($H1958&gt;0,$I1958&lt;&gt;"",$I1958&gt;40000),IFERROR(WORKDAY.INTL($I1958,INT(($H1958+项目参数!$J$29-1)/项目参数!$J$29)-1,1,项目参数!$B$2:$B$200),WORKDAY($I1958,INT(($H1958+项目参数!$J$29-1)/项目参数!$J$29)-1,1)),"")</f>
        <v/>
      </c>
      <c r="K1958" s="121" t="str">
        <f>IF(AND($L1958&lt;&gt;"",$L1958&gt;40000,$M1958&lt;&gt;"",$M1958&gt;40000),(1+IFERROR(NETWORKDAYS.INTL($L1958,$M1958,1,项目参数!$B$2:$B$200),NETWORKDAYS($L1958,$M1958,1)))*项目参数!$J$29,"")</f>
        <v/>
      </c>
      <c r="L1958" s="40"/>
      <c r="M1958" s="40"/>
      <c r="N1958" s="58"/>
      <c r="O1958" s="61"/>
      <c r="W1958" s="98" t="b">
        <f t="shared" si="30"/>
        <v>0</v>
      </c>
      <c r="Y1958" s="32" t="str">
        <f>IF($W1958,VLOOKUP($B1958,项目阶段与里程碑!$B:$E,3,FALSE),"")</f>
        <v/>
      </c>
      <c r="Z1958" s="32" t="str">
        <f>IF($W1958,VLOOKUP($B1958,项目阶段与里程碑!$B:$E,4,FALSE),"")</f>
        <v/>
      </c>
      <c r="AA1958" t="e">
        <f>VLOOKUP(F1958,内部通讯录!$B:$F,5,FALSE)</f>
        <v>#N/A</v>
      </c>
      <c r="AB1958" t="str">
        <f>IFERROR(VLOOKUP($AA1958,项目参数!$I$14:$J$21,2,FALSE),"")</f>
        <v/>
      </c>
    </row>
    <row r="1959" spans="1:28">
      <c r="A1959" s="8"/>
      <c r="B1959" s="8"/>
      <c r="C1959" s="8"/>
      <c r="D1959" s="8"/>
      <c r="E1959" s="8"/>
      <c r="F1959" s="8"/>
      <c r="G1959" s="8"/>
      <c r="H1959" s="116"/>
      <c r="I1959" s="40"/>
      <c r="J1959" s="120" t="str">
        <f>IF(AND($H1959&gt;0,$I1959&lt;&gt;"",$I1959&gt;40000),IFERROR(WORKDAY.INTL($I1959,INT(($H1959+项目参数!$J$29-1)/项目参数!$J$29)-1,1,项目参数!$B$2:$B$200),WORKDAY($I1959,INT(($H1959+项目参数!$J$29-1)/项目参数!$J$29)-1,1)),"")</f>
        <v/>
      </c>
      <c r="K1959" s="121" t="str">
        <f>IF(AND($L1959&lt;&gt;"",$L1959&gt;40000,$M1959&lt;&gt;"",$M1959&gt;40000),(1+IFERROR(NETWORKDAYS.INTL($L1959,$M1959,1,项目参数!$B$2:$B$200),NETWORKDAYS($L1959,$M1959,1)))*项目参数!$J$29,"")</f>
        <v/>
      </c>
      <c r="L1959" s="40"/>
      <c r="M1959" s="40"/>
      <c r="N1959" s="58"/>
      <c r="O1959" s="61"/>
      <c r="W1959" s="98" t="b">
        <f t="shared" si="30"/>
        <v>0</v>
      </c>
      <c r="Y1959" s="32" t="str">
        <f>IF($W1959,VLOOKUP($B1959,项目阶段与里程碑!$B:$E,3,FALSE),"")</f>
        <v/>
      </c>
      <c r="Z1959" s="32" t="str">
        <f>IF($W1959,VLOOKUP($B1959,项目阶段与里程碑!$B:$E,4,FALSE),"")</f>
        <v/>
      </c>
      <c r="AA1959" t="e">
        <f>VLOOKUP(F1959,内部通讯录!$B:$F,5,FALSE)</f>
        <v>#N/A</v>
      </c>
      <c r="AB1959" t="str">
        <f>IFERROR(VLOOKUP($AA1959,项目参数!$I$14:$J$21,2,FALSE),"")</f>
        <v/>
      </c>
    </row>
    <row r="1960" spans="1:28">
      <c r="A1960" s="8"/>
      <c r="B1960" s="8"/>
      <c r="C1960" s="8"/>
      <c r="D1960" s="8"/>
      <c r="E1960" s="8"/>
      <c r="F1960" s="8"/>
      <c r="G1960" s="8"/>
      <c r="H1960" s="116"/>
      <c r="I1960" s="40"/>
      <c r="J1960" s="120" t="str">
        <f>IF(AND($H1960&gt;0,$I1960&lt;&gt;"",$I1960&gt;40000),IFERROR(WORKDAY.INTL($I1960,INT(($H1960+项目参数!$J$29-1)/项目参数!$J$29)-1,1,项目参数!$B$2:$B$200),WORKDAY($I1960,INT(($H1960+项目参数!$J$29-1)/项目参数!$J$29)-1,1)),"")</f>
        <v/>
      </c>
      <c r="K1960" s="121" t="str">
        <f>IF(AND($L1960&lt;&gt;"",$L1960&gt;40000,$M1960&lt;&gt;"",$M1960&gt;40000),(1+IFERROR(NETWORKDAYS.INTL($L1960,$M1960,1,项目参数!$B$2:$B$200),NETWORKDAYS($L1960,$M1960,1)))*项目参数!$J$29,"")</f>
        <v/>
      </c>
      <c r="L1960" s="40"/>
      <c r="M1960" s="40"/>
      <c r="N1960" s="58"/>
      <c r="O1960" s="61"/>
      <c r="W1960" s="98" t="b">
        <f t="shared" si="30"/>
        <v>0</v>
      </c>
      <c r="Y1960" s="32" t="str">
        <f>IF($W1960,VLOOKUP($B1960,项目阶段与里程碑!$B:$E,3,FALSE),"")</f>
        <v/>
      </c>
      <c r="Z1960" s="32" t="str">
        <f>IF($W1960,VLOOKUP($B1960,项目阶段与里程碑!$B:$E,4,FALSE),"")</f>
        <v/>
      </c>
      <c r="AA1960" t="e">
        <f>VLOOKUP(F1960,内部通讯录!$B:$F,5,FALSE)</f>
        <v>#N/A</v>
      </c>
      <c r="AB1960" t="str">
        <f>IFERROR(VLOOKUP($AA1960,项目参数!$I$14:$J$21,2,FALSE),"")</f>
        <v/>
      </c>
    </row>
    <row r="1961" spans="1:28">
      <c r="A1961" s="8"/>
      <c r="B1961" s="8"/>
      <c r="C1961" s="8"/>
      <c r="D1961" s="8"/>
      <c r="E1961" s="8"/>
      <c r="F1961" s="8"/>
      <c r="G1961" s="8"/>
      <c r="H1961" s="116"/>
      <c r="I1961" s="40"/>
      <c r="J1961" s="120" t="str">
        <f>IF(AND($H1961&gt;0,$I1961&lt;&gt;"",$I1961&gt;40000),IFERROR(WORKDAY.INTL($I1961,INT(($H1961+项目参数!$J$29-1)/项目参数!$J$29)-1,1,项目参数!$B$2:$B$200),WORKDAY($I1961,INT(($H1961+项目参数!$J$29-1)/项目参数!$J$29)-1,1)),"")</f>
        <v/>
      </c>
      <c r="K1961" s="121" t="str">
        <f>IF(AND($L1961&lt;&gt;"",$L1961&gt;40000,$M1961&lt;&gt;"",$M1961&gt;40000),(1+IFERROR(NETWORKDAYS.INTL($L1961,$M1961,1,项目参数!$B$2:$B$200),NETWORKDAYS($L1961,$M1961,1)))*项目参数!$J$29,"")</f>
        <v/>
      </c>
      <c r="L1961" s="40"/>
      <c r="M1961" s="40"/>
      <c r="N1961" s="58"/>
      <c r="O1961" s="61"/>
      <c r="W1961" s="98" t="b">
        <f t="shared" si="30"/>
        <v>0</v>
      </c>
      <c r="Y1961" s="32" t="str">
        <f>IF($W1961,VLOOKUP($B1961,项目阶段与里程碑!$B:$E,3,FALSE),"")</f>
        <v/>
      </c>
      <c r="Z1961" s="32" t="str">
        <f>IF($W1961,VLOOKUP($B1961,项目阶段与里程碑!$B:$E,4,FALSE),"")</f>
        <v/>
      </c>
      <c r="AA1961" t="e">
        <f>VLOOKUP(F1961,内部通讯录!$B:$F,5,FALSE)</f>
        <v>#N/A</v>
      </c>
      <c r="AB1961" t="str">
        <f>IFERROR(VLOOKUP($AA1961,项目参数!$I$14:$J$21,2,FALSE),"")</f>
        <v/>
      </c>
    </row>
    <row r="1962" spans="1:28">
      <c r="A1962" s="8"/>
      <c r="B1962" s="8"/>
      <c r="C1962" s="8"/>
      <c r="D1962" s="8"/>
      <c r="E1962" s="8"/>
      <c r="F1962" s="8"/>
      <c r="G1962" s="8"/>
      <c r="H1962" s="116"/>
      <c r="I1962" s="40"/>
      <c r="J1962" s="120" t="str">
        <f>IF(AND($H1962&gt;0,$I1962&lt;&gt;"",$I1962&gt;40000),IFERROR(WORKDAY.INTL($I1962,INT(($H1962+项目参数!$J$29-1)/项目参数!$J$29)-1,1,项目参数!$B$2:$B$200),WORKDAY($I1962,INT(($H1962+项目参数!$J$29-1)/项目参数!$J$29)-1,1)),"")</f>
        <v/>
      </c>
      <c r="K1962" s="121" t="str">
        <f>IF(AND($L1962&lt;&gt;"",$L1962&gt;40000,$M1962&lt;&gt;"",$M1962&gt;40000),(1+IFERROR(NETWORKDAYS.INTL($L1962,$M1962,1,项目参数!$B$2:$B$200),NETWORKDAYS($L1962,$M1962,1)))*项目参数!$J$29,"")</f>
        <v/>
      </c>
      <c r="L1962" s="40"/>
      <c r="M1962" s="40"/>
      <c r="N1962" s="58"/>
      <c r="O1962" s="61"/>
      <c r="W1962" s="98" t="b">
        <f t="shared" si="30"/>
        <v>0</v>
      </c>
      <c r="Y1962" s="32" t="str">
        <f>IF($W1962,VLOOKUP($B1962,项目阶段与里程碑!$B:$E,3,FALSE),"")</f>
        <v/>
      </c>
      <c r="Z1962" s="32" t="str">
        <f>IF($W1962,VLOOKUP($B1962,项目阶段与里程碑!$B:$E,4,FALSE),"")</f>
        <v/>
      </c>
      <c r="AA1962" t="e">
        <f>VLOOKUP(F1962,内部通讯录!$B:$F,5,FALSE)</f>
        <v>#N/A</v>
      </c>
      <c r="AB1962" t="str">
        <f>IFERROR(VLOOKUP($AA1962,项目参数!$I$14:$J$21,2,FALSE),"")</f>
        <v/>
      </c>
    </row>
    <row r="1963" spans="1:28">
      <c r="A1963" s="8"/>
      <c r="B1963" s="8"/>
      <c r="C1963" s="8"/>
      <c r="D1963" s="8"/>
      <c r="E1963" s="8"/>
      <c r="F1963" s="8"/>
      <c r="G1963" s="8"/>
      <c r="H1963" s="116"/>
      <c r="I1963" s="40"/>
      <c r="J1963" s="120" t="str">
        <f>IF(AND($H1963&gt;0,$I1963&lt;&gt;"",$I1963&gt;40000),IFERROR(WORKDAY.INTL($I1963,INT(($H1963+项目参数!$J$29-1)/项目参数!$J$29)-1,1,项目参数!$B$2:$B$200),WORKDAY($I1963,INT(($H1963+项目参数!$J$29-1)/项目参数!$J$29)-1,1)),"")</f>
        <v/>
      </c>
      <c r="K1963" s="121" t="str">
        <f>IF(AND($L1963&lt;&gt;"",$L1963&gt;40000,$M1963&lt;&gt;"",$M1963&gt;40000),(1+IFERROR(NETWORKDAYS.INTL($L1963,$M1963,1,项目参数!$B$2:$B$200),NETWORKDAYS($L1963,$M1963,1)))*项目参数!$J$29,"")</f>
        <v/>
      </c>
      <c r="L1963" s="40"/>
      <c r="M1963" s="40"/>
      <c r="N1963" s="58"/>
      <c r="O1963" s="61"/>
      <c r="W1963" s="98" t="b">
        <f t="shared" si="30"/>
        <v>0</v>
      </c>
      <c r="Y1963" s="32" t="str">
        <f>IF($W1963,VLOOKUP($B1963,项目阶段与里程碑!$B:$E,3,FALSE),"")</f>
        <v/>
      </c>
      <c r="Z1963" s="32" t="str">
        <f>IF($W1963,VLOOKUP($B1963,项目阶段与里程碑!$B:$E,4,FALSE),"")</f>
        <v/>
      </c>
      <c r="AA1963" t="e">
        <f>VLOOKUP(F1963,内部通讯录!$B:$F,5,FALSE)</f>
        <v>#N/A</v>
      </c>
      <c r="AB1963" t="str">
        <f>IFERROR(VLOOKUP($AA1963,项目参数!$I$14:$J$21,2,FALSE),"")</f>
        <v/>
      </c>
    </row>
    <row r="1964" spans="1:28">
      <c r="A1964" s="8"/>
      <c r="B1964" s="8"/>
      <c r="C1964" s="8"/>
      <c r="D1964" s="8"/>
      <c r="E1964" s="8"/>
      <c r="F1964" s="8"/>
      <c r="G1964" s="8"/>
      <c r="H1964" s="116"/>
      <c r="I1964" s="40"/>
      <c r="J1964" s="120" t="str">
        <f>IF(AND($H1964&gt;0,$I1964&lt;&gt;"",$I1964&gt;40000),IFERROR(WORKDAY.INTL($I1964,INT(($H1964+项目参数!$J$29-1)/项目参数!$J$29)-1,1,项目参数!$B$2:$B$200),WORKDAY($I1964,INT(($H1964+项目参数!$J$29-1)/项目参数!$J$29)-1,1)),"")</f>
        <v/>
      </c>
      <c r="K1964" s="121" t="str">
        <f>IF(AND($L1964&lt;&gt;"",$L1964&gt;40000,$M1964&lt;&gt;"",$M1964&gt;40000),(1+IFERROR(NETWORKDAYS.INTL($L1964,$M1964,1,项目参数!$B$2:$B$200),NETWORKDAYS($L1964,$M1964,1)))*项目参数!$J$29,"")</f>
        <v/>
      </c>
      <c r="L1964" s="40"/>
      <c r="M1964" s="40"/>
      <c r="N1964" s="58"/>
      <c r="O1964" s="61"/>
      <c r="W1964" s="98" t="b">
        <f t="shared" si="30"/>
        <v>0</v>
      </c>
      <c r="Y1964" s="32" t="str">
        <f>IF($W1964,VLOOKUP($B1964,项目阶段与里程碑!$B:$E,3,FALSE),"")</f>
        <v/>
      </c>
      <c r="Z1964" s="32" t="str">
        <f>IF($W1964,VLOOKUP($B1964,项目阶段与里程碑!$B:$E,4,FALSE),"")</f>
        <v/>
      </c>
      <c r="AA1964" t="e">
        <f>VLOOKUP(F1964,内部通讯录!$B:$F,5,FALSE)</f>
        <v>#N/A</v>
      </c>
      <c r="AB1964" t="str">
        <f>IFERROR(VLOOKUP($AA1964,项目参数!$I$14:$J$21,2,FALSE),"")</f>
        <v/>
      </c>
    </row>
    <row r="1965" spans="1:28">
      <c r="A1965" s="8"/>
      <c r="B1965" s="8"/>
      <c r="C1965" s="8"/>
      <c r="D1965" s="8"/>
      <c r="E1965" s="8"/>
      <c r="F1965" s="8"/>
      <c r="G1965" s="8"/>
      <c r="H1965" s="116"/>
      <c r="I1965" s="40"/>
      <c r="J1965" s="120" t="str">
        <f>IF(AND($H1965&gt;0,$I1965&lt;&gt;"",$I1965&gt;40000),IFERROR(WORKDAY.INTL($I1965,INT(($H1965+项目参数!$J$29-1)/项目参数!$J$29)-1,1,项目参数!$B$2:$B$200),WORKDAY($I1965,INT(($H1965+项目参数!$J$29-1)/项目参数!$J$29)-1,1)),"")</f>
        <v/>
      </c>
      <c r="K1965" s="121" t="str">
        <f>IF(AND($L1965&lt;&gt;"",$L1965&gt;40000,$M1965&lt;&gt;"",$M1965&gt;40000),(1+IFERROR(NETWORKDAYS.INTL($L1965,$M1965,1,项目参数!$B$2:$B$200),NETWORKDAYS($L1965,$M1965,1)))*项目参数!$J$29,"")</f>
        <v/>
      </c>
      <c r="L1965" s="40"/>
      <c r="M1965" s="40"/>
      <c r="N1965" s="58"/>
      <c r="O1965" s="61"/>
      <c r="W1965" s="98" t="b">
        <f t="shared" si="30"/>
        <v>0</v>
      </c>
      <c r="Y1965" s="32" t="str">
        <f>IF($W1965,VLOOKUP($B1965,项目阶段与里程碑!$B:$E,3,FALSE),"")</f>
        <v/>
      </c>
      <c r="Z1965" s="32" t="str">
        <f>IF($W1965,VLOOKUP($B1965,项目阶段与里程碑!$B:$E,4,FALSE),"")</f>
        <v/>
      </c>
      <c r="AA1965" t="e">
        <f>VLOOKUP(F1965,内部通讯录!$B:$F,5,FALSE)</f>
        <v>#N/A</v>
      </c>
      <c r="AB1965" t="str">
        <f>IFERROR(VLOOKUP($AA1965,项目参数!$I$14:$J$21,2,FALSE),"")</f>
        <v/>
      </c>
    </row>
    <row r="1966" spans="1:28">
      <c r="A1966" s="8"/>
      <c r="B1966" s="8"/>
      <c r="C1966" s="8"/>
      <c r="D1966" s="8"/>
      <c r="E1966" s="8"/>
      <c r="F1966" s="8"/>
      <c r="G1966" s="8"/>
      <c r="H1966" s="116"/>
      <c r="I1966" s="40"/>
      <c r="J1966" s="120" t="str">
        <f>IF(AND($H1966&gt;0,$I1966&lt;&gt;"",$I1966&gt;40000),IFERROR(WORKDAY.INTL($I1966,INT(($H1966+项目参数!$J$29-1)/项目参数!$J$29)-1,1,项目参数!$B$2:$B$200),WORKDAY($I1966,INT(($H1966+项目参数!$J$29-1)/项目参数!$J$29)-1,1)),"")</f>
        <v/>
      </c>
      <c r="K1966" s="121" t="str">
        <f>IF(AND($L1966&lt;&gt;"",$L1966&gt;40000,$M1966&lt;&gt;"",$M1966&gt;40000),(1+IFERROR(NETWORKDAYS.INTL($L1966,$M1966,1,项目参数!$B$2:$B$200),NETWORKDAYS($L1966,$M1966,1)))*项目参数!$J$29,"")</f>
        <v/>
      </c>
      <c r="L1966" s="40"/>
      <c r="M1966" s="40"/>
      <c r="N1966" s="58"/>
      <c r="O1966" s="61"/>
      <c r="W1966" s="98" t="b">
        <f t="shared" si="30"/>
        <v>0</v>
      </c>
      <c r="Y1966" s="32" t="str">
        <f>IF($W1966,VLOOKUP($B1966,项目阶段与里程碑!$B:$E,3,FALSE),"")</f>
        <v/>
      </c>
      <c r="Z1966" s="32" t="str">
        <f>IF($W1966,VLOOKUP($B1966,项目阶段与里程碑!$B:$E,4,FALSE),"")</f>
        <v/>
      </c>
      <c r="AA1966" t="e">
        <f>VLOOKUP(F1966,内部通讯录!$B:$F,5,FALSE)</f>
        <v>#N/A</v>
      </c>
      <c r="AB1966" t="str">
        <f>IFERROR(VLOOKUP($AA1966,项目参数!$I$14:$J$21,2,FALSE),"")</f>
        <v/>
      </c>
    </row>
    <row r="1967" spans="1:28">
      <c r="A1967" s="8"/>
      <c r="B1967" s="8"/>
      <c r="C1967" s="8"/>
      <c r="D1967" s="8"/>
      <c r="E1967" s="8"/>
      <c r="F1967" s="8"/>
      <c r="G1967" s="8"/>
      <c r="H1967" s="116"/>
      <c r="I1967" s="40"/>
      <c r="J1967" s="120" t="str">
        <f>IF(AND($H1967&gt;0,$I1967&lt;&gt;"",$I1967&gt;40000),IFERROR(WORKDAY.INTL($I1967,INT(($H1967+项目参数!$J$29-1)/项目参数!$J$29)-1,1,项目参数!$B$2:$B$200),WORKDAY($I1967,INT(($H1967+项目参数!$J$29-1)/项目参数!$J$29)-1,1)),"")</f>
        <v/>
      </c>
      <c r="K1967" s="121" t="str">
        <f>IF(AND($L1967&lt;&gt;"",$L1967&gt;40000,$M1967&lt;&gt;"",$M1967&gt;40000),(1+IFERROR(NETWORKDAYS.INTL($L1967,$M1967,1,项目参数!$B$2:$B$200),NETWORKDAYS($L1967,$M1967,1)))*项目参数!$J$29,"")</f>
        <v/>
      </c>
      <c r="L1967" s="40"/>
      <c r="M1967" s="40"/>
      <c r="N1967" s="58"/>
      <c r="O1967" s="61"/>
      <c r="W1967" s="98" t="b">
        <f t="shared" si="30"/>
        <v>0</v>
      </c>
      <c r="Y1967" s="32" t="str">
        <f>IF($W1967,VLOOKUP($B1967,项目阶段与里程碑!$B:$E,3,FALSE),"")</f>
        <v/>
      </c>
      <c r="Z1967" s="32" t="str">
        <f>IF($W1967,VLOOKUP($B1967,项目阶段与里程碑!$B:$E,4,FALSE),"")</f>
        <v/>
      </c>
      <c r="AA1967" t="e">
        <f>VLOOKUP(F1967,内部通讯录!$B:$F,5,FALSE)</f>
        <v>#N/A</v>
      </c>
      <c r="AB1967" t="str">
        <f>IFERROR(VLOOKUP($AA1967,项目参数!$I$14:$J$21,2,FALSE),"")</f>
        <v/>
      </c>
    </row>
    <row r="1968" spans="1:28">
      <c r="A1968" s="8"/>
      <c r="B1968" s="8"/>
      <c r="C1968" s="8"/>
      <c r="D1968" s="8"/>
      <c r="E1968" s="8"/>
      <c r="F1968" s="8"/>
      <c r="G1968" s="8"/>
      <c r="H1968" s="116"/>
      <c r="I1968" s="40"/>
      <c r="J1968" s="120" t="str">
        <f>IF(AND($H1968&gt;0,$I1968&lt;&gt;"",$I1968&gt;40000),IFERROR(WORKDAY.INTL($I1968,INT(($H1968+项目参数!$J$29-1)/项目参数!$J$29)-1,1,项目参数!$B$2:$B$200),WORKDAY($I1968,INT(($H1968+项目参数!$J$29-1)/项目参数!$J$29)-1,1)),"")</f>
        <v/>
      </c>
      <c r="K1968" s="121" t="str">
        <f>IF(AND($L1968&lt;&gt;"",$L1968&gt;40000,$M1968&lt;&gt;"",$M1968&gt;40000),(1+IFERROR(NETWORKDAYS.INTL($L1968,$M1968,1,项目参数!$B$2:$B$200),NETWORKDAYS($L1968,$M1968,1)))*项目参数!$J$29,"")</f>
        <v/>
      </c>
      <c r="L1968" s="40"/>
      <c r="M1968" s="40"/>
      <c r="N1968" s="58"/>
      <c r="O1968" s="61"/>
      <c r="W1968" s="98" t="b">
        <f t="shared" si="30"/>
        <v>0</v>
      </c>
      <c r="Y1968" s="32" t="str">
        <f>IF($W1968,VLOOKUP($B1968,项目阶段与里程碑!$B:$E,3,FALSE),"")</f>
        <v/>
      </c>
      <c r="Z1968" s="32" t="str">
        <f>IF($W1968,VLOOKUP($B1968,项目阶段与里程碑!$B:$E,4,FALSE),"")</f>
        <v/>
      </c>
      <c r="AA1968" t="e">
        <f>VLOOKUP(F1968,内部通讯录!$B:$F,5,FALSE)</f>
        <v>#N/A</v>
      </c>
      <c r="AB1968" t="str">
        <f>IFERROR(VLOOKUP($AA1968,项目参数!$I$14:$J$21,2,FALSE),"")</f>
        <v/>
      </c>
    </row>
    <row r="1969" spans="1:28">
      <c r="A1969" s="8"/>
      <c r="B1969" s="8"/>
      <c r="C1969" s="8"/>
      <c r="D1969" s="8"/>
      <c r="E1969" s="8"/>
      <c r="F1969" s="8"/>
      <c r="G1969" s="8"/>
      <c r="H1969" s="116"/>
      <c r="I1969" s="40"/>
      <c r="J1969" s="120" t="str">
        <f>IF(AND($H1969&gt;0,$I1969&lt;&gt;"",$I1969&gt;40000),IFERROR(WORKDAY.INTL($I1969,INT(($H1969+项目参数!$J$29-1)/项目参数!$J$29)-1,1,项目参数!$B$2:$B$200),WORKDAY($I1969,INT(($H1969+项目参数!$J$29-1)/项目参数!$J$29)-1,1)),"")</f>
        <v/>
      </c>
      <c r="K1969" s="121" t="str">
        <f>IF(AND($L1969&lt;&gt;"",$L1969&gt;40000,$M1969&lt;&gt;"",$M1969&gt;40000),(1+IFERROR(NETWORKDAYS.INTL($L1969,$M1969,1,项目参数!$B$2:$B$200),NETWORKDAYS($L1969,$M1969,1)))*项目参数!$J$29,"")</f>
        <v/>
      </c>
      <c r="L1969" s="40"/>
      <c r="M1969" s="40"/>
      <c r="N1969" s="58"/>
      <c r="O1969" s="61"/>
      <c r="W1969" s="98" t="b">
        <f t="shared" si="30"/>
        <v>0</v>
      </c>
      <c r="Y1969" s="32" t="str">
        <f>IF($W1969,VLOOKUP($B1969,项目阶段与里程碑!$B:$E,3,FALSE),"")</f>
        <v/>
      </c>
      <c r="Z1969" s="32" t="str">
        <f>IF($W1969,VLOOKUP($B1969,项目阶段与里程碑!$B:$E,4,FALSE),"")</f>
        <v/>
      </c>
      <c r="AA1969" t="e">
        <f>VLOOKUP(F1969,内部通讯录!$B:$F,5,FALSE)</f>
        <v>#N/A</v>
      </c>
      <c r="AB1969" t="str">
        <f>IFERROR(VLOOKUP($AA1969,项目参数!$I$14:$J$21,2,FALSE),"")</f>
        <v/>
      </c>
    </row>
    <row r="1970" spans="1:28">
      <c r="A1970" s="8"/>
      <c r="B1970" s="8"/>
      <c r="C1970" s="8"/>
      <c r="D1970" s="8"/>
      <c r="E1970" s="8"/>
      <c r="F1970" s="8"/>
      <c r="G1970" s="8"/>
      <c r="H1970" s="116"/>
      <c r="I1970" s="40"/>
      <c r="J1970" s="120" t="str">
        <f>IF(AND($H1970&gt;0,$I1970&lt;&gt;"",$I1970&gt;40000),IFERROR(WORKDAY.INTL($I1970,INT(($H1970+项目参数!$J$29-1)/项目参数!$J$29)-1,1,项目参数!$B$2:$B$200),WORKDAY($I1970,INT(($H1970+项目参数!$J$29-1)/项目参数!$J$29)-1,1)),"")</f>
        <v/>
      </c>
      <c r="K1970" s="121" t="str">
        <f>IF(AND($L1970&lt;&gt;"",$L1970&gt;40000,$M1970&lt;&gt;"",$M1970&gt;40000),(1+IFERROR(NETWORKDAYS.INTL($L1970,$M1970,1,项目参数!$B$2:$B$200),NETWORKDAYS($L1970,$M1970,1)))*项目参数!$J$29,"")</f>
        <v/>
      </c>
      <c r="L1970" s="40"/>
      <c r="M1970" s="40"/>
      <c r="N1970" s="58"/>
      <c r="O1970" s="61"/>
      <c r="W1970" s="98" t="b">
        <f t="shared" si="30"/>
        <v>0</v>
      </c>
      <c r="Y1970" s="32" t="str">
        <f>IF($W1970,VLOOKUP($B1970,项目阶段与里程碑!$B:$E,3,FALSE),"")</f>
        <v/>
      </c>
      <c r="Z1970" s="32" t="str">
        <f>IF($W1970,VLOOKUP($B1970,项目阶段与里程碑!$B:$E,4,FALSE),"")</f>
        <v/>
      </c>
      <c r="AA1970" t="e">
        <f>VLOOKUP(F1970,内部通讯录!$B:$F,5,FALSE)</f>
        <v>#N/A</v>
      </c>
      <c r="AB1970" t="str">
        <f>IFERROR(VLOOKUP($AA1970,项目参数!$I$14:$J$21,2,FALSE),"")</f>
        <v/>
      </c>
    </row>
    <row r="1971" spans="1:28">
      <c r="A1971" s="8"/>
      <c r="B1971" s="8"/>
      <c r="C1971" s="8"/>
      <c r="D1971" s="8"/>
      <c r="E1971" s="8"/>
      <c r="F1971" s="8"/>
      <c r="G1971" s="8"/>
      <c r="H1971" s="116"/>
      <c r="I1971" s="40"/>
      <c r="J1971" s="120" t="str">
        <f>IF(AND($H1971&gt;0,$I1971&lt;&gt;"",$I1971&gt;40000),IFERROR(WORKDAY.INTL($I1971,INT(($H1971+项目参数!$J$29-1)/项目参数!$J$29)-1,1,项目参数!$B$2:$B$200),WORKDAY($I1971,INT(($H1971+项目参数!$J$29-1)/项目参数!$J$29)-1,1)),"")</f>
        <v/>
      </c>
      <c r="K1971" s="121" t="str">
        <f>IF(AND($L1971&lt;&gt;"",$L1971&gt;40000,$M1971&lt;&gt;"",$M1971&gt;40000),(1+IFERROR(NETWORKDAYS.INTL($L1971,$M1971,1,项目参数!$B$2:$B$200),NETWORKDAYS($L1971,$M1971,1)))*项目参数!$J$29,"")</f>
        <v/>
      </c>
      <c r="L1971" s="40"/>
      <c r="M1971" s="40"/>
      <c r="N1971" s="58"/>
      <c r="O1971" s="61"/>
      <c r="W1971" s="98" t="b">
        <f t="shared" si="30"/>
        <v>0</v>
      </c>
      <c r="Y1971" s="32" t="str">
        <f>IF($W1971,VLOOKUP($B1971,项目阶段与里程碑!$B:$E,3,FALSE),"")</f>
        <v/>
      </c>
      <c r="Z1971" s="32" t="str">
        <f>IF($W1971,VLOOKUP($B1971,项目阶段与里程碑!$B:$E,4,FALSE),"")</f>
        <v/>
      </c>
      <c r="AA1971" t="e">
        <f>VLOOKUP(F1971,内部通讯录!$B:$F,5,FALSE)</f>
        <v>#N/A</v>
      </c>
      <c r="AB1971" t="str">
        <f>IFERROR(VLOOKUP($AA1971,项目参数!$I$14:$J$21,2,FALSE),"")</f>
        <v/>
      </c>
    </row>
    <row r="1972" spans="1:28">
      <c r="A1972" s="8"/>
      <c r="B1972" s="8"/>
      <c r="C1972" s="8"/>
      <c r="D1972" s="8"/>
      <c r="E1972" s="8"/>
      <c r="F1972" s="8"/>
      <c r="G1972" s="8"/>
      <c r="H1972" s="116"/>
      <c r="I1972" s="40"/>
      <c r="J1972" s="120" t="str">
        <f>IF(AND($H1972&gt;0,$I1972&lt;&gt;"",$I1972&gt;40000),IFERROR(WORKDAY.INTL($I1972,INT(($H1972+项目参数!$J$29-1)/项目参数!$J$29)-1,1,项目参数!$B$2:$B$200),WORKDAY($I1972,INT(($H1972+项目参数!$J$29-1)/项目参数!$J$29)-1,1)),"")</f>
        <v/>
      </c>
      <c r="K1972" s="121" t="str">
        <f>IF(AND($L1972&lt;&gt;"",$L1972&gt;40000,$M1972&lt;&gt;"",$M1972&gt;40000),(1+IFERROR(NETWORKDAYS.INTL($L1972,$M1972,1,项目参数!$B$2:$B$200),NETWORKDAYS($L1972,$M1972,1)))*项目参数!$J$29,"")</f>
        <v/>
      </c>
      <c r="L1972" s="40"/>
      <c r="M1972" s="40"/>
      <c r="N1972" s="58"/>
      <c r="O1972" s="61"/>
      <c r="W1972" s="98" t="b">
        <f t="shared" si="30"/>
        <v>0</v>
      </c>
      <c r="Y1972" s="32" t="str">
        <f>IF($W1972,VLOOKUP($B1972,项目阶段与里程碑!$B:$E,3,FALSE),"")</f>
        <v/>
      </c>
      <c r="Z1972" s="32" t="str">
        <f>IF($W1972,VLOOKUP($B1972,项目阶段与里程碑!$B:$E,4,FALSE),"")</f>
        <v/>
      </c>
      <c r="AA1972" t="e">
        <f>VLOOKUP(F1972,内部通讯录!$B:$F,5,FALSE)</f>
        <v>#N/A</v>
      </c>
      <c r="AB1972" t="str">
        <f>IFERROR(VLOOKUP($AA1972,项目参数!$I$14:$J$21,2,FALSE),"")</f>
        <v/>
      </c>
    </row>
    <row r="1973" spans="1:28">
      <c r="A1973" s="8"/>
      <c r="B1973" s="8"/>
      <c r="C1973" s="8"/>
      <c r="D1973" s="8"/>
      <c r="E1973" s="8"/>
      <c r="F1973" s="8"/>
      <c r="G1973" s="8"/>
      <c r="H1973" s="116"/>
      <c r="I1973" s="40"/>
      <c r="J1973" s="120" t="str">
        <f>IF(AND($H1973&gt;0,$I1973&lt;&gt;"",$I1973&gt;40000),IFERROR(WORKDAY.INTL($I1973,INT(($H1973+项目参数!$J$29-1)/项目参数!$J$29)-1,1,项目参数!$B$2:$B$200),WORKDAY($I1973,INT(($H1973+项目参数!$J$29-1)/项目参数!$J$29)-1,1)),"")</f>
        <v/>
      </c>
      <c r="K1973" s="121" t="str">
        <f>IF(AND($L1973&lt;&gt;"",$L1973&gt;40000,$M1973&lt;&gt;"",$M1973&gt;40000),(1+IFERROR(NETWORKDAYS.INTL($L1973,$M1973,1,项目参数!$B$2:$B$200),NETWORKDAYS($L1973,$M1973,1)))*项目参数!$J$29,"")</f>
        <v/>
      </c>
      <c r="L1973" s="40"/>
      <c r="M1973" s="40"/>
      <c r="N1973" s="58"/>
      <c r="O1973" s="61"/>
      <c r="W1973" s="98" t="b">
        <f t="shared" si="30"/>
        <v>0</v>
      </c>
      <c r="Y1973" s="32" t="str">
        <f>IF($W1973,VLOOKUP($B1973,项目阶段与里程碑!$B:$E,3,FALSE),"")</f>
        <v/>
      </c>
      <c r="Z1973" s="32" t="str">
        <f>IF($W1973,VLOOKUP($B1973,项目阶段与里程碑!$B:$E,4,FALSE),"")</f>
        <v/>
      </c>
      <c r="AA1973" t="e">
        <f>VLOOKUP(F1973,内部通讯录!$B:$F,5,FALSE)</f>
        <v>#N/A</v>
      </c>
      <c r="AB1973" t="str">
        <f>IFERROR(VLOOKUP($AA1973,项目参数!$I$14:$J$21,2,FALSE),"")</f>
        <v/>
      </c>
    </row>
    <row r="1974" spans="1:28">
      <c r="A1974" s="8"/>
      <c r="B1974" s="8"/>
      <c r="C1974" s="8"/>
      <c r="D1974" s="8"/>
      <c r="E1974" s="8"/>
      <c r="F1974" s="8"/>
      <c r="G1974" s="8"/>
      <c r="H1974" s="116"/>
      <c r="I1974" s="40"/>
      <c r="J1974" s="120" t="str">
        <f>IF(AND($H1974&gt;0,$I1974&lt;&gt;"",$I1974&gt;40000),IFERROR(WORKDAY.INTL($I1974,INT(($H1974+项目参数!$J$29-1)/项目参数!$J$29)-1,1,项目参数!$B$2:$B$200),WORKDAY($I1974,INT(($H1974+项目参数!$J$29-1)/项目参数!$J$29)-1,1)),"")</f>
        <v/>
      </c>
      <c r="K1974" s="121" t="str">
        <f>IF(AND($L1974&lt;&gt;"",$L1974&gt;40000,$M1974&lt;&gt;"",$M1974&gt;40000),(1+IFERROR(NETWORKDAYS.INTL($L1974,$M1974,1,项目参数!$B$2:$B$200),NETWORKDAYS($L1974,$M1974,1)))*项目参数!$J$29,"")</f>
        <v/>
      </c>
      <c r="L1974" s="40"/>
      <c r="M1974" s="40"/>
      <c r="N1974" s="58"/>
      <c r="O1974" s="61"/>
      <c r="W1974" s="98" t="b">
        <f t="shared" si="30"/>
        <v>0</v>
      </c>
      <c r="Y1974" s="32" t="str">
        <f>IF($W1974,VLOOKUP($B1974,项目阶段与里程碑!$B:$E,3,FALSE),"")</f>
        <v/>
      </c>
      <c r="Z1974" s="32" t="str">
        <f>IF($W1974,VLOOKUP($B1974,项目阶段与里程碑!$B:$E,4,FALSE),"")</f>
        <v/>
      </c>
      <c r="AA1974" t="e">
        <f>VLOOKUP(F1974,内部通讯录!$B:$F,5,FALSE)</f>
        <v>#N/A</v>
      </c>
      <c r="AB1974" t="str">
        <f>IFERROR(VLOOKUP($AA1974,项目参数!$I$14:$J$21,2,FALSE),"")</f>
        <v/>
      </c>
    </row>
    <row r="1975" spans="1:28">
      <c r="A1975" s="8"/>
      <c r="B1975" s="8"/>
      <c r="C1975" s="8"/>
      <c r="D1975" s="8"/>
      <c r="E1975" s="8"/>
      <c r="F1975" s="8"/>
      <c r="G1975" s="8"/>
      <c r="H1975" s="116"/>
      <c r="I1975" s="40"/>
      <c r="J1975" s="120" t="str">
        <f>IF(AND($H1975&gt;0,$I1975&lt;&gt;"",$I1975&gt;40000),IFERROR(WORKDAY.INTL($I1975,INT(($H1975+项目参数!$J$29-1)/项目参数!$J$29)-1,1,项目参数!$B$2:$B$200),WORKDAY($I1975,INT(($H1975+项目参数!$J$29-1)/项目参数!$J$29)-1,1)),"")</f>
        <v/>
      </c>
      <c r="K1975" s="121" t="str">
        <f>IF(AND($L1975&lt;&gt;"",$L1975&gt;40000,$M1975&lt;&gt;"",$M1975&gt;40000),(1+IFERROR(NETWORKDAYS.INTL($L1975,$M1975,1,项目参数!$B$2:$B$200),NETWORKDAYS($L1975,$M1975,1)))*项目参数!$J$29,"")</f>
        <v/>
      </c>
      <c r="L1975" s="40"/>
      <c r="M1975" s="40"/>
      <c r="N1975" s="58"/>
      <c r="O1975" s="61"/>
      <c r="W1975" s="98" t="b">
        <f t="shared" si="30"/>
        <v>0</v>
      </c>
      <c r="Y1975" s="32" t="str">
        <f>IF($W1975,VLOOKUP($B1975,项目阶段与里程碑!$B:$E,3,FALSE),"")</f>
        <v/>
      </c>
      <c r="Z1975" s="32" t="str">
        <f>IF($W1975,VLOOKUP($B1975,项目阶段与里程碑!$B:$E,4,FALSE),"")</f>
        <v/>
      </c>
      <c r="AA1975" t="e">
        <f>VLOOKUP(F1975,内部通讯录!$B:$F,5,FALSE)</f>
        <v>#N/A</v>
      </c>
      <c r="AB1975" t="str">
        <f>IFERROR(VLOOKUP($AA1975,项目参数!$I$14:$J$21,2,FALSE),"")</f>
        <v/>
      </c>
    </row>
    <row r="1976" spans="1:28">
      <c r="A1976" s="8"/>
      <c r="B1976" s="8"/>
      <c r="C1976" s="8"/>
      <c r="D1976" s="8"/>
      <c r="E1976" s="8"/>
      <c r="F1976" s="8"/>
      <c r="G1976" s="8"/>
      <c r="H1976" s="116"/>
      <c r="I1976" s="40"/>
      <c r="J1976" s="120" t="str">
        <f>IF(AND($H1976&gt;0,$I1976&lt;&gt;"",$I1976&gt;40000),IFERROR(WORKDAY.INTL($I1976,INT(($H1976+项目参数!$J$29-1)/项目参数!$J$29)-1,1,项目参数!$B$2:$B$200),WORKDAY($I1976,INT(($H1976+项目参数!$J$29-1)/项目参数!$J$29)-1,1)),"")</f>
        <v/>
      </c>
      <c r="K1976" s="121" t="str">
        <f>IF(AND($L1976&lt;&gt;"",$L1976&gt;40000,$M1976&lt;&gt;"",$M1976&gt;40000),(1+IFERROR(NETWORKDAYS.INTL($L1976,$M1976,1,项目参数!$B$2:$B$200),NETWORKDAYS($L1976,$M1976,1)))*项目参数!$J$29,"")</f>
        <v/>
      </c>
      <c r="L1976" s="40"/>
      <c r="M1976" s="40"/>
      <c r="N1976" s="58"/>
      <c r="O1976" s="61"/>
      <c r="W1976" s="98" t="b">
        <f t="shared" si="30"/>
        <v>0</v>
      </c>
      <c r="Y1976" s="32" t="str">
        <f>IF($W1976,VLOOKUP($B1976,项目阶段与里程碑!$B:$E,3,FALSE),"")</f>
        <v/>
      </c>
      <c r="Z1976" s="32" t="str">
        <f>IF($W1976,VLOOKUP($B1976,项目阶段与里程碑!$B:$E,4,FALSE),"")</f>
        <v/>
      </c>
      <c r="AA1976" t="e">
        <f>VLOOKUP(F1976,内部通讯录!$B:$F,5,FALSE)</f>
        <v>#N/A</v>
      </c>
      <c r="AB1976" t="str">
        <f>IFERROR(VLOOKUP($AA1976,项目参数!$I$14:$J$21,2,FALSE),"")</f>
        <v/>
      </c>
    </row>
    <row r="1977" spans="1:28">
      <c r="A1977" s="8"/>
      <c r="B1977" s="8"/>
      <c r="C1977" s="8"/>
      <c r="D1977" s="8"/>
      <c r="E1977" s="8"/>
      <c r="F1977" s="8"/>
      <c r="G1977" s="8"/>
      <c r="H1977" s="116"/>
      <c r="I1977" s="40"/>
      <c r="J1977" s="120" t="str">
        <f>IF(AND($H1977&gt;0,$I1977&lt;&gt;"",$I1977&gt;40000),IFERROR(WORKDAY.INTL($I1977,INT(($H1977+项目参数!$J$29-1)/项目参数!$J$29)-1,1,项目参数!$B$2:$B$200),WORKDAY($I1977,INT(($H1977+项目参数!$J$29-1)/项目参数!$J$29)-1,1)),"")</f>
        <v/>
      </c>
      <c r="K1977" s="121" t="str">
        <f>IF(AND($L1977&lt;&gt;"",$L1977&gt;40000,$M1977&lt;&gt;"",$M1977&gt;40000),(1+IFERROR(NETWORKDAYS.INTL($L1977,$M1977,1,项目参数!$B$2:$B$200),NETWORKDAYS($L1977,$M1977,1)))*项目参数!$J$29,"")</f>
        <v/>
      </c>
      <c r="L1977" s="40"/>
      <c r="M1977" s="40"/>
      <c r="N1977" s="58"/>
      <c r="O1977" s="61"/>
      <c r="W1977" s="98" t="b">
        <f t="shared" si="30"/>
        <v>0</v>
      </c>
      <c r="Y1977" s="32" t="str">
        <f>IF($W1977,VLOOKUP($B1977,项目阶段与里程碑!$B:$E,3,FALSE),"")</f>
        <v/>
      </c>
      <c r="Z1977" s="32" t="str">
        <f>IF($W1977,VLOOKUP($B1977,项目阶段与里程碑!$B:$E,4,FALSE),"")</f>
        <v/>
      </c>
      <c r="AA1977" t="e">
        <f>VLOOKUP(F1977,内部通讯录!$B:$F,5,FALSE)</f>
        <v>#N/A</v>
      </c>
      <c r="AB1977" t="str">
        <f>IFERROR(VLOOKUP($AA1977,项目参数!$I$14:$J$21,2,FALSE),"")</f>
        <v/>
      </c>
    </row>
    <row r="1978" spans="1:28">
      <c r="A1978" s="8"/>
      <c r="B1978" s="8"/>
      <c r="C1978" s="8"/>
      <c r="D1978" s="8"/>
      <c r="E1978" s="8"/>
      <c r="F1978" s="8"/>
      <c r="G1978" s="8"/>
      <c r="H1978" s="116"/>
      <c r="I1978" s="40"/>
      <c r="J1978" s="120" t="str">
        <f>IF(AND($H1978&gt;0,$I1978&lt;&gt;"",$I1978&gt;40000),IFERROR(WORKDAY.INTL($I1978,INT(($H1978+项目参数!$J$29-1)/项目参数!$J$29)-1,1,项目参数!$B$2:$B$200),WORKDAY($I1978,INT(($H1978+项目参数!$J$29-1)/项目参数!$J$29)-1,1)),"")</f>
        <v/>
      </c>
      <c r="K1978" s="121" t="str">
        <f>IF(AND($L1978&lt;&gt;"",$L1978&gt;40000,$M1978&lt;&gt;"",$M1978&gt;40000),(1+IFERROR(NETWORKDAYS.INTL($L1978,$M1978,1,项目参数!$B$2:$B$200),NETWORKDAYS($L1978,$M1978,1)))*项目参数!$J$29,"")</f>
        <v/>
      </c>
      <c r="L1978" s="40"/>
      <c r="M1978" s="40"/>
      <c r="N1978" s="58"/>
      <c r="O1978" s="61"/>
      <c r="W1978" s="98" t="b">
        <f t="shared" si="30"/>
        <v>0</v>
      </c>
      <c r="Y1978" s="32" t="str">
        <f>IF($W1978,VLOOKUP($B1978,项目阶段与里程碑!$B:$E,3,FALSE),"")</f>
        <v/>
      </c>
      <c r="Z1978" s="32" t="str">
        <f>IF($W1978,VLOOKUP($B1978,项目阶段与里程碑!$B:$E,4,FALSE),"")</f>
        <v/>
      </c>
      <c r="AA1978" t="e">
        <f>VLOOKUP(F1978,内部通讯录!$B:$F,5,FALSE)</f>
        <v>#N/A</v>
      </c>
      <c r="AB1978" t="str">
        <f>IFERROR(VLOOKUP($AA1978,项目参数!$I$14:$J$21,2,FALSE),"")</f>
        <v/>
      </c>
    </row>
    <row r="1979" spans="1:28">
      <c r="A1979" s="8"/>
      <c r="B1979" s="8"/>
      <c r="C1979" s="8"/>
      <c r="D1979" s="8"/>
      <c r="E1979" s="8"/>
      <c r="F1979" s="8"/>
      <c r="G1979" s="8"/>
      <c r="H1979" s="116"/>
      <c r="I1979" s="40"/>
      <c r="J1979" s="120" t="str">
        <f>IF(AND($H1979&gt;0,$I1979&lt;&gt;"",$I1979&gt;40000),IFERROR(WORKDAY.INTL($I1979,INT(($H1979+项目参数!$J$29-1)/项目参数!$J$29)-1,1,项目参数!$B$2:$B$200),WORKDAY($I1979,INT(($H1979+项目参数!$J$29-1)/项目参数!$J$29)-1,1)),"")</f>
        <v/>
      </c>
      <c r="K1979" s="121" t="str">
        <f>IF(AND($L1979&lt;&gt;"",$L1979&gt;40000,$M1979&lt;&gt;"",$M1979&gt;40000),(1+IFERROR(NETWORKDAYS.INTL($L1979,$M1979,1,项目参数!$B$2:$B$200),NETWORKDAYS($L1979,$M1979,1)))*项目参数!$J$29,"")</f>
        <v/>
      </c>
      <c r="L1979" s="40"/>
      <c r="M1979" s="40"/>
      <c r="N1979" s="58"/>
      <c r="O1979" s="61"/>
      <c r="W1979" s="98" t="b">
        <f t="shared" si="30"/>
        <v>0</v>
      </c>
      <c r="Y1979" s="32" t="str">
        <f>IF($W1979,VLOOKUP($B1979,项目阶段与里程碑!$B:$E,3,FALSE),"")</f>
        <v/>
      </c>
      <c r="Z1979" s="32" t="str">
        <f>IF($W1979,VLOOKUP($B1979,项目阶段与里程碑!$B:$E,4,FALSE),"")</f>
        <v/>
      </c>
      <c r="AA1979" t="e">
        <f>VLOOKUP(F1979,内部通讯录!$B:$F,5,FALSE)</f>
        <v>#N/A</v>
      </c>
      <c r="AB1979" t="str">
        <f>IFERROR(VLOOKUP($AA1979,项目参数!$I$14:$J$21,2,FALSE),"")</f>
        <v/>
      </c>
    </row>
    <row r="1980" spans="1:28">
      <c r="A1980" s="8"/>
      <c r="B1980" s="8"/>
      <c r="C1980" s="8"/>
      <c r="D1980" s="8"/>
      <c r="E1980" s="8"/>
      <c r="F1980" s="8"/>
      <c r="G1980" s="8"/>
      <c r="H1980" s="116"/>
      <c r="I1980" s="40"/>
      <c r="J1980" s="120" t="str">
        <f>IF(AND($H1980&gt;0,$I1980&lt;&gt;"",$I1980&gt;40000),IFERROR(WORKDAY.INTL($I1980,INT(($H1980+项目参数!$J$29-1)/项目参数!$J$29)-1,1,项目参数!$B$2:$B$200),WORKDAY($I1980,INT(($H1980+项目参数!$J$29-1)/项目参数!$J$29)-1,1)),"")</f>
        <v/>
      </c>
      <c r="K1980" s="121" t="str">
        <f>IF(AND($L1980&lt;&gt;"",$L1980&gt;40000,$M1980&lt;&gt;"",$M1980&gt;40000),(1+IFERROR(NETWORKDAYS.INTL($L1980,$M1980,1,项目参数!$B$2:$B$200),NETWORKDAYS($L1980,$M1980,1)))*项目参数!$J$29,"")</f>
        <v/>
      </c>
      <c r="L1980" s="40"/>
      <c r="M1980" s="40"/>
      <c r="N1980" s="58"/>
      <c r="O1980" s="61"/>
      <c r="W1980" s="98" t="b">
        <f t="shared" si="30"/>
        <v>0</v>
      </c>
      <c r="Y1980" s="32" t="str">
        <f>IF($W1980,VLOOKUP($B1980,项目阶段与里程碑!$B:$E,3,FALSE),"")</f>
        <v/>
      </c>
      <c r="Z1980" s="32" t="str">
        <f>IF($W1980,VLOOKUP($B1980,项目阶段与里程碑!$B:$E,4,FALSE),"")</f>
        <v/>
      </c>
      <c r="AA1980" t="e">
        <f>VLOOKUP(F1980,内部通讯录!$B:$F,5,FALSE)</f>
        <v>#N/A</v>
      </c>
      <c r="AB1980" t="str">
        <f>IFERROR(VLOOKUP($AA1980,项目参数!$I$14:$J$21,2,FALSE),"")</f>
        <v/>
      </c>
    </row>
    <row r="1981" spans="1:28">
      <c r="A1981" s="8"/>
      <c r="B1981" s="8"/>
      <c r="C1981" s="8"/>
      <c r="D1981" s="8"/>
      <c r="E1981" s="8"/>
      <c r="F1981" s="8"/>
      <c r="G1981" s="8"/>
      <c r="H1981" s="116"/>
      <c r="I1981" s="40"/>
      <c r="J1981" s="120" t="str">
        <f>IF(AND($H1981&gt;0,$I1981&lt;&gt;"",$I1981&gt;40000),IFERROR(WORKDAY.INTL($I1981,INT(($H1981+项目参数!$J$29-1)/项目参数!$J$29)-1,1,项目参数!$B$2:$B$200),WORKDAY($I1981,INT(($H1981+项目参数!$J$29-1)/项目参数!$J$29)-1,1)),"")</f>
        <v/>
      </c>
      <c r="K1981" s="121" t="str">
        <f>IF(AND($L1981&lt;&gt;"",$L1981&gt;40000,$M1981&lt;&gt;"",$M1981&gt;40000),(1+IFERROR(NETWORKDAYS.INTL($L1981,$M1981,1,项目参数!$B$2:$B$200),NETWORKDAYS($L1981,$M1981,1)))*项目参数!$J$29,"")</f>
        <v/>
      </c>
      <c r="L1981" s="40"/>
      <c r="M1981" s="40"/>
      <c r="N1981" s="58"/>
      <c r="O1981" s="61"/>
      <c r="W1981" s="98" t="b">
        <f t="shared" si="30"/>
        <v>0</v>
      </c>
      <c r="Y1981" s="32" t="str">
        <f>IF($W1981,VLOOKUP($B1981,项目阶段与里程碑!$B:$E,3,FALSE),"")</f>
        <v/>
      </c>
      <c r="Z1981" s="32" t="str">
        <f>IF($W1981,VLOOKUP($B1981,项目阶段与里程碑!$B:$E,4,FALSE),"")</f>
        <v/>
      </c>
      <c r="AA1981" t="e">
        <f>VLOOKUP(F1981,内部通讯录!$B:$F,5,FALSE)</f>
        <v>#N/A</v>
      </c>
      <c r="AB1981" t="str">
        <f>IFERROR(VLOOKUP($AA1981,项目参数!$I$14:$J$21,2,FALSE),"")</f>
        <v/>
      </c>
    </row>
    <row r="1982" spans="1:28">
      <c r="A1982" s="8"/>
      <c r="B1982" s="8"/>
      <c r="C1982" s="8"/>
      <c r="D1982" s="8"/>
      <c r="E1982" s="8"/>
      <c r="F1982" s="8"/>
      <c r="G1982" s="8"/>
      <c r="H1982" s="116"/>
      <c r="I1982" s="40"/>
      <c r="J1982" s="120" t="str">
        <f>IF(AND($H1982&gt;0,$I1982&lt;&gt;"",$I1982&gt;40000),IFERROR(WORKDAY.INTL($I1982,INT(($H1982+项目参数!$J$29-1)/项目参数!$J$29)-1,1,项目参数!$B$2:$B$200),WORKDAY($I1982,INT(($H1982+项目参数!$J$29-1)/项目参数!$J$29)-1,1)),"")</f>
        <v/>
      </c>
      <c r="K1982" s="121" t="str">
        <f>IF(AND($L1982&lt;&gt;"",$L1982&gt;40000,$M1982&lt;&gt;"",$M1982&gt;40000),(1+IFERROR(NETWORKDAYS.INTL($L1982,$M1982,1,项目参数!$B$2:$B$200),NETWORKDAYS($L1982,$M1982,1)))*项目参数!$J$29,"")</f>
        <v/>
      </c>
      <c r="L1982" s="40"/>
      <c r="M1982" s="40"/>
      <c r="N1982" s="58"/>
      <c r="O1982" s="61"/>
      <c r="W1982" s="98" t="b">
        <f t="shared" si="30"/>
        <v>0</v>
      </c>
      <c r="Y1982" s="32" t="str">
        <f>IF($W1982,VLOOKUP($B1982,项目阶段与里程碑!$B:$E,3,FALSE),"")</f>
        <v/>
      </c>
      <c r="Z1982" s="32" t="str">
        <f>IF($W1982,VLOOKUP($B1982,项目阶段与里程碑!$B:$E,4,FALSE),"")</f>
        <v/>
      </c>
      <c r="AA1982" t="e">
        <f>VLOOKUP(F1982,内部通讯录!$B:$F,5,FALSE)</f>
        <v>#N/A</v>
      </c>
      <c r="AB1982" t="str">
        <f>IFERROR(VLOOKUP($AA1982,项目参数!$I$14:$J$21,2,FALSE),"")</f>
        <v/>
      </c>
    </row>
    <row r="1983" spans="1:28">
      <c r="A1983" s="8"/>
      <c r="B1983" s="8"/>
      <c r="C1983" s="8"/>
      <c r="D1983" s="8"/>
      <c r="E1983" s="8"/>
      <c r="F1983" s="8"/>
      <c r="G1983" s="8"/>
      <c r="H1983" s="116"/>
      <c r="I1983" s="40"/>
      <c r="J1983" s="120" t="str">
        <f>IF(AND($H1983&gt;0,$I1983&lt;&gt;"",$I1983&gt;40000),IFERROR(WORKDAY.INTL($I1983,INT(($H1983+项目参数!$J$29-1)/项目参数!$J$29)-1,1,项目参数!$B$2:$B$200),WORKDAY($I1983,INT(($H1983+项目参数!$J$29-1)/项目参数!$J$29)-1,1)),"")</f>
        <v/>
      </c>
      <c r="K1983" s="121" t="str">
        <f>IF(AND($L1983&lt;&gt;"",$L1983&gt;40000,$M1983&lt;&gt;"",$M1983&gt;40000),(1+IFERROR(NETWORKDAYS.INTL($L1983,$M1983,1,项目参数!$B$2:$B$200),NETWORKDAYS($L1983,$M1983,1)))*项目参数!$J$29,"")</f>
        <v/>
      </c>
      <c r="L1983" s="40"/>
      <c r="M1983" s="40"/>
      <c r="N1983" s="58"/>
      <c r="O1983" s="61"/>
      <c r="W1983" s="98" t="b">
        <f t="shared" si="30"/>
        <v>0</v>
      </c>
      <c r="Y1983" s="32" t="str">
        <f>IF($W1983,VLOOKUP($B1983,项目阶段与里程碑!$B:$E,3,FALSE),"")</f>
        <v/>
      </c>
      <c r="Z1983" s="32" t="str">
        <f>IF($W1983,VLOOKUP($B1983,项目阶段与里程碑!$B:$E,4,FALSE),"")</f>
        <v/>
      </c>
      <c r="AA1983" t="e">
        <f>VLOOKUP(F1983,内部通讯录!$B:$F,5,FALSE)</f>
        <v>#N/A</v>
      </c>
      <c r="AB1983" t="str">
        <f>IFERROR(VLOOKUP($AA1983,项目参数!$I$14:$J$21,2,FALSE),"")</f>
        <v/>
      </c>
    </row>
    <row r="1984" spans="1:28">
      <c r="A1984" s="8"/>
      <c r="B1984" s="8"/>
      <c r="C1984" s="8"/>
      <c r="D1984" s="8"/>
      <c r="E1984" s="8"/>
      <c r="F1984" s="8"/>
      <c r="G1984" s="8"/>
      <c r="H1984" s="116"/>
      <c r="I1984" s="40"/>
      <c r="J1984" s="120" t="str">
        <f>IF(AND($H1984&gt;0,$I1984&lt;&gt;"",$I1984&gt;40000),IFERROR(WORKDAY.INTL($I1984,INT(($H1984+项目参数!$J$29-1)/项目参数!$J$29)-1,1,项目参数!$B$2:$B$200),WORKDAY($I1984,INT(($H1984+项目参数!$J$29-1)/项目参数!$J$29)-1,1)),"")</f>
        <v/>
      </c>
      <c r="K1984" s="121" t="str">
        <f>IF(AND($L1984&lt;&gt;"",$L1984&gt;40000,$M1984&lt;&gt;"",$M1984&gt;40000),(1+IFERROR(NETWORKDAYS.INTL($L1984,$M1984,1,项目参数!$B$2:$B$200),NETWORKDAYS($L1984,$M1984,1)))*项目参数!$J$29,"")</f>
        <v/>
      </c>
      <c r="L1984" s="40"/>
      <c r="M1984" s="40"/>
      <c r="N1984" s="58"/>
      <c r="O1984" s="61"/>
      <c r="W1984" s="98" t="b">
        <f t="shared" si="30"/>
        <v>0</v>
      </c>
      <c r="Y1984" s="32" t="str">
        <f>IF($W1984,VLOOKUP($B1984,项目阶段与里程碑!$B:$E,3,FALSE),"")</f>
        <v/>
      </c>
      <c r="Z1984" s="32" t="str">
        <f>IF($W1984,VLOOKUP($B1984,项目阶段与里程碑!$B:$E,4,FALSE),"")</f>
        <v/>
      </c>
      <c r="AA1984" t="e">
        <f>VLOOKUP(F1984,内部通讯录!$B:$F,5,FALSE)</f>
        <v>#N/A</v>
      </c>
      <c r="AB1984" t="str">
        <f>IFERROR(VLOOKUP($AA1984,项目参数!$I$14:$J$21,2,FALSE),"")</f>
        <v/>
      </c>
    </row>
    <row r="1985" spans="1:28">
      <c r="A1985" s="8"/>
      <c r="B1985" s="8"/>
      <c r="C1985" s="8"/>
      <c r="D1985" s="8"/>
      <c r="E1985" s="8"/>
      <c r="F1985" s="8"/>
      <c r="G1985" s="8"/>
      <c r="H1985" s="116"/>
      <c r="I1985" s="40"/>
      <c r="J1985" s="120" t="str">
        <f>IF(AND($H1985&gt;0,$I1985&lt;&gt;"",$I1985&gt;40000),IFERROR(WORKDAY.INTL($I1985,INT(($H1985+项目参数!$J$29-1)/项目参数!$J$29)-1,1,项目参数!$B$2:$B$200),WORKDAY($I1985,INT(($H1985+项目参数!$J$29-1)/项目参数!$J$29)-1,1)),"")</f>
        <v/>
      </c>
      <c r="K1985" s="121" t="str">
        <f>IF(AND($L1985&lt;&gt;"",$L1985&gt;40000,$M1985&lt;&gt;"",$M1985&gt;40000),(1+IFERROR(NETWORKDAYS.INTL($L1985,$M1985,1,项目参数!$B$2:$B$200),NETWORKDAYS($L1985,$M1985,1)))*项目参数!$J$29,"")</f>
        <v/>
      </c>
      <c r="L1985" s="40"/>
      <c r="M1985" s="40"/>
      <c r="N1985" s="58"/>
      <c r="O1985" s="61"/>
      <c r="W1985" s="98" t="b">
        <f t="shared" si="30"/>
        <v>0</v>
      </c>
      <c r="Y1985" s="32" t="str">
        <f>IF($W1985,VLOOKUP($B1985,项目阶段与里程碑!$B:$E,3,FALSE),"")</f>
        <v/>
      </c>
      <c r="Z1985" s="32" t="str">
        <f>IF($W1985,VLOOKUP($B1985,项目阶段与里程碑!$B:$E,4,FALSE),"")</f>
        <v/>
      </c>
      <c r="AA1985" t="e">
        <f>VLOOKUP(F1985,内部通讯录!$B:$F,5,FALSE)</f>
        <v>#N/A</v>
      </c>
      <c r="AB1985" t="str">
        <f>IFERROR(VLOOKUP($AA1985,项目参数!$I$14:$J$21,2,FALSE),"")</f>
        <v/>
      </c>
    </row>
    <row r="1986" spans="1:28">
      <c r="A1986" s="8"/>
      <c r="B1986" s="8"/>
      <c r="C1986" s="8"/>
      <c r="D1986" s="8"/>
      <c r="E1986" s="8"/>
      <c r="F1986" s="8"/>
      <c r="G1986" s="8"/>
      <c r="H1986" s="116"/>
      <c r="I1986" s="40"/>
      <c r="J1986" s="120" t="str">
        <f>IF(AND($H1986&gt;0,$I1986&lt;&gt;"",$I1986&gt;40000),IFERROR(WORKDAY.INTL($I1986,INT(($H1986+项目参数!$J$29-1)/项目参数!$J$29)-1,1,项目参数!$B$2:$B$200),WORKDAY($I1986,INT(($H1986+项目参数!$J$29-1)/项目参数!$J$29)-1,1)),"")</f>
        <v/>
      </c>
      <c r="K1986" s="121" t="str">
        <f>IF(AND($L1986&lt;&gt;"",$L1986&gt;40000,$M1986&lt;&gt;"",$M1986&gt;40000),(1+IFERROR(NETWORKDAYS.INTL($L1986,$M1986,1,项目参数!$B$2:$B$200),NETWORKDAYS($L1986,$M1986,1)))*项目参数!$J$29,"")</f>
        <v/>
      </c>
      <c r="L1986" s="40"/>
      <c r="M1986" s="40"/>
      <c r="N1986" s="58"/>
      <c r="O1986" s="61"/>
      <c r="W1986" s="98" t="b">
        <f t="shared" ref="W1986:W2000" si="31">AND(LEN(A1986)&gt;0,LEN(C1986)&gt;3,LEN(F1986)&gt;1,OR(I1986=0,AND(H1986&gt;0,I1986&gt;40000)),OR(L1986=0,L1986&gt;40000))</f>
        <v>0</v>
      </c>
      <c r="Y1986" s="32" t="str">
        <f>IF($W1986,VLOOKUP($B1986,项目阶段与里程碑!$B:$E,3,FALSE),"")</f>
        <v/>
      </c>
      <c r="Z1986" s="32" t="str">
        <f>IF($W1986,VLOOKUP($B1986,项目阶段与里程碑!$B:$E,4,FALSE),"")</f>
        <v/>
      </c>
      <c r="AA1986" t="e">
        <f>VLOOKUP(F1986,内部通讯录!$B:$F,5,FALSE)</f>
        <v>#N/A</v>
      </c>
      <c r="AB1986" t="str">
        <f>IFERROR(VLOOKUP($AA1986,项目参数!$I$14:$J$21,2,FALSE),"")</f>
        <v/>
      </c>
    </row>
    <row r="1987" spans="1:28">
      <c r="A1987" s="8"/>
      <c r="B1987" s="8"/>
      <c r="C1987" s="8"/>
      <c r="D1987" s="8"/>
      <c r="E1987" s="8"/>
      <c r="F1987" s="8"/>
      <c r="G1987" s="8"/>
      <c r="H1987" s="116"/>
      <c r="I1987" s="40"/>
      <c r="J1987" s="120" t="str">
        <f>IF(AND($H1987&gt;0,$I1987&lt;&gt;"",$I1987&gt;40000),IFERROR(WORKDAY.INTL($I1987,INT(($H1987+项目参数!$J$29-1)/项目参数!$J$29)-1,1,项目参数!$B$2:$B$200),WORKDAY($I1987,INT(($H1987+项目参数!$J$29-1)/项目参数!$J$29)-1,1)),"")</f>
        <v/>
      </c>
      <c r="K1987" s="121" t="str">
        <f>IF(AND($L1987&lt;&gt;"",$L1987&gt;40000,$M1987&lt;&gt;"",$M1987&gt;40000),(1+IFERROR(NETWORKDAYS.INTL($L1987,$M1987,1,项目参数!$B$2:$B$200),NETWORKDAYS($L1987,$M1987,1)))*项目参数!$J$29,"")</f>
        <v/>
      </c>
      <c r="L1987" s="40"/>
      <c r="M1987" s="40"/>
      <c r="N1987" s="58"/>
      <c r="O1987" s="61"/>
      <c r="W1987" s="98" t="b">
        <f t="shared" si="31"/>
        <v>0</v>
      </c>
      <c r="Y1987" s="32" t="str">
        <f>IF($W1987,VLOOKUP($B1987,项目阶段与里程碑!$B:$E,3,FALSE),"")</f>
        <v/>
      </c>
      <c r="Z1987" s="32" t="str">
        <f>IF($W1987,VLOOKUP($B1987,项目阶段与里程碑!$B:$E,4,FALSE),"")</f>
        <v/>
      </c>
      <c r="AA1987" t="e">
        <f>VLOOKUP(F1987,内部通讯录!$B:$F,5,FALSE)</f>
        <v>#N/A</v>
      </c>
      <c r="AB1987" t="str">
        <f>IFERROR(VLOOKUP($AA1987,项目参数!$I$14:$J$21,2,FALSE),"")</f>
        <v/>
      </c>
    </row>
    <row r="1988" spans="1:28">
      <c r="A1988" s="8"/>
      <c r="B1988" s="8"/>
      <c r="C1988" s="8"/>
      <c r="D1988" s="8"/>
      <c r="E1988" s="8"/>
      <c r="F1988" s="8"/>
      <c r="G1988" s="8"/>
      <c r="H1988" s="116"/>
      <c r="I1988" s="40"/>
      <c r="J1988" s="120" t="str">
        <f>IF(AND($H1988&gt;0,$I1988&lt;&gt;"",$I1988&gt;40000),IFERROR(WORKDAY.INTL($I1988,INT(($H1988+项目参数!$J$29-1)/项目参数!$J$29)-1,1,项目参数!$B$2:$B$200),WORKDAY($I1988,INT(($H1988+项目参数!$J$29-1)/项目参数!$J$29)-1,1)),"")</f>
        <v/>
      </c>
      <c r="K1988" s="121" t="str">
        <f>IF(AND($L1988&lt;&gt;"",$L1988&gt;40000,$M1988&lt;&gt;"",$M1988&gt;40000),(1+IFERROR(NETWORKDAYS.INTL($L1988,$M1988,1,项目参数!$B$2:$B$200),NETWORKDAYS($L1988,$M1988,1)))*项目参数!$J$29,"")</f>
        <v/>
      </c>
      <c r="L1988" s="40"/>
      <c r="M1988" s="40"/>
      <c r="N1988" s="58"/>
      <c r="O1988" s="61"/>
      <c r="W1988" s="98" t="b">
        <f t="shared" si="31"/>
        <v>0</v>
      </c>
      <c r="Y1988" s="32" t="str">
        <f>IF($W1988,VLOOKUP($B1988,项目阶段与里程碑!$B:$E,3,FALSE),"")</f>
        <v/>
      </c>
      <c r="Z1988" s="32" t="str">
        <f>IF($W1988,VLOOKUP($B1988,项目阶段与里程碑!$B:$E,4,FALSE),"")</f>
        <v/>
      </c>
      <c r="AA1988" t="e">
        <f>VLOOKUP(F1988,内部通讯录!$B:$F,5,FALSE)</f>
        <v>#N/A</v>
      </c>
      <c r="AB1988" t="str">
        <f>IFERROR(VLOOKUP($AA1988,项目参数!$I$14:$J$21,2,FALSE),"")</f>
        <v/>
      </c>
    </row>
    <row r="1989" spans="1:28">
      <c r="A1989" s="8"/>
      <c r="B1989" s="8"/>
      <c r="C1989" s="8"/>
      <c r="D1989" s="8"/>
      <c r="E1989" s="8"/>
      <c r="F1989" s="8"/>
      <c r="G1989" s="8"/>
      <c r="H1989" s="116"/>
      <c r="I1989" s="40"/>
      <c r="J1989" s="120" t="str">
        <f>IF(AND($H1989&gt;0,$I1989&lt;&gt;"",$I1989&gt;40000),IFERROR(WORKDAY.INTL($I1989,INT(($H1989+项目参数!$J$29-1)/项目参数!$J$29)-1,1,项目参数!$B$2:$B$200),WORKDAY($I1989,INT(($H1989+项目参数!$J$29-1)/项目参数!$J$29)-1,1)),"")</f>
        <v/>
      </c>
      <c r="K1989" s="121" t="str">
        <f>IF(AND($L1989&lt;&gt;"",$L1989&gt;40000,$M1989&lt;&gt;"",$M1989&gt;40000),(1+IFERROR(NETWORKDAYS.INTL($L1989,$M1989,1,项目参数!$B$2:$B$200),NETWORKDAYS($L1989,$M1989,1)))*项目参数!$J$29,"")</f>
        <v/>
      </c>
      <c r="L1989" s="40"/>
      <c r="M1989" s="40"/>
      <c r="N1989" s="58"/>
      <c r="O1989" s="61"/>
      <c r="W1989" s="98" t="b">
        <f t="shared" si="31"/>
        <v>0</v>
      </c>
      <c r="Y1989" s="32" t="str">
        <f>IF($W1989,VLOOKUP($B1989,项目阶段与里程碑!$B:$E,3,FALSE),"")</f>
        <v/>
      </c>
      <c r="Z1989" s="32" t="str">
        <f>IF($W1989,VLOOKUP($B1989,项目阶段与里程碑!$B:$E,4,FALSE),"")</f>
        <v/>
      </c>
      <c r="AA1989" t="e">
        <f>VLOOKUP(F1989,内部通讯录!$B:$F,5,FALSE)</f>
        <v>#N/A</v>
      </c>
      <c r="AB1989" t="str">
        <f>IFERROR(VLOOKUP($AA1989,项目参数!$I$14:$J$21,2,FALSE),"")</f>
        <v/>
      </c>
    </row>
    <row r="1990" spans="1:28">
      <c r="A1990" s="8"/>
      <c r="B1990" s="8"/>
      <c r="C1990" s="8"/>
      <c r="D1990" s="8"/>
      <c r="E1990" s="8"/>
      <c r="F1990" s="8"/>
      <c r="G1990" s="8"/>
      <c r="H1990" s="116"/>
      <c r="I1990" s="40"/>
      <c r="J1990" s="120" t="str">
        <f>IF(AND($H1990&gt;0,$I1990&lt;&gt;"",$I1990&gt;40000),IFERROR(WORKDAY.INTL($I1990,INT(($H1990+项目参数!$J$29-1)/项目参数!$J$29)-1,1,项目参数!$B$2:$B$200),WORKDAY($I1990,INT(($H1990+项目参数!$J$29-1)/项目参数!$J$29)-1,1)),"")</f>
        <v/>
      </c>
      <c r="K1990" s="121" t="str">
        <f>IF(AND($L1990&lt;&gt;"",$L1990&gt;40000,$M1990&lt;&gt;"",$M1990&gt;40000),(1+IFERROR(NETWORKDAYS.INTL($L1990,$M1990,1,项目参数!$B$2:$B$200),NETWORKDAYS($L1990,$M1990,1)))*项目参数!$J$29,"")</f>
        <v/>
      </c>
      <c r="L1990" s="40"/>
      <c r="M1990" s="40"/>
      <c r="N1990" s="58"/>
      <c r="O1990" s="61"/>
      <c r="W1990" s="98" t="b">
        <f t="shared" si="31"/>
        <v>0</v>
      </c>
      <c r="Y1990" s="32" t="str">
        <f>IF($W1990,VLOOKUP($B1990,项目阶段与里程碑!$B:$E,3,FALSE),"")</f>
        <v/>
      </c>
      <c r="Z1990" s="32" t="str">
        <f>IF($W1990,VLOOKUP($B1990,项目阶段与里程碑!$B:$E,4,FALSE),"")</f>
        <v/>
      </c>
      <c r="AA1990" t="e">
        <f>VLOOKUP(F1990,内部通讯录!$B:$F,5,FALSE)</f>
        <v>#N/A</v>
      </c>
      <c r="AB1990" t="str">
        <f>IFERROR(VLOOKUP($AA1990,项目参数!$I$14:$J$21,2,FALSE),"")</f>
        <v/>
      </c>
    </row>
    <row r="1991" spans="1:28">
      <c r="A1991" s="8"/>
      <c r="B1991" s="8"/>
      <c r="C1991" s="8"/>
      <c r="D1991" s="8"/>
      <c r="E1991" s="8"/>
      <c r="F1991" s="8"/>
      <c r="G1991" s="8"/>
      <c r="H1991" s="116"/>
      <c r="I1991" s="40"/>
      <c r="J1991" s="120" t="str">
        <f>IF(AND($H1991&gt;0,$I1991&lt;&gt;"",$I1991&gt;40000),IFERROR(WORKDAY.INTL($I1991,INT(($H1991+项目参数!$J$29-1)/项目参数!$J$29)-1,1,项目参数!$B$2:$B$200),WORKDAY($I1991,INT(($H1991+项目参数!$J$29-1)/项目参数!$J$29)-1,1)),"")</f>
        <v/>
      </c>
      <c r="K1991" s="121" t="str">
        <f>IF(AND($L1991&lt;&gt;"",$L1991&gt;40000,$M1991&lt;&gt;"",$M1991&gt;40000),(1+IFERROR(NETWORKDAYS.INTL($L1991,$M1991,1,项目参数!$B$2:$B$200),NETWORKDAYS($L1991,$M1991,1)))*项目参数!$J$29,"")</f>
        <v/>
      </c>
      <c r="L1991" s="40"/>
      <c r="M1991" s="40"/>
      <c r="N1991" s="58"/>
      <c r="O1991" s="61"/>
      <c r="W1991" s="98" t="b">
        <f t="shared" si="31"/>
        <v>0</v>
      </c>
      <c r="Y1991" s="32" t="str">
        <f>IF($W1991,VLOOKUP($B1991,项目阶段与里程碑!$B:$E,3,FALSE),"")</f>
        <v/>
      </c>
      <c r="Z1991" s="32" t="str">
        <f>IF($W1991,VLOOKUP($B1991,项目阶段与里程碑!$B:$E,4,FALSE),"")</f>
        <v/>
      </c>
      <c r="AA1991" t="e">
        <f>VLOOKUP(F1991,内部通讯录!$B:$F,5,FALSE)</f>
        <v>#N/A</v>
      </c>
      <c r="AB1991" t="str">
        <f>IFERROR(VLOOKUP($AA1991,项目参数!$I$14:$J$21,2,FALSE),"")</f>
        <v/>
      </c>
    </row>
    <row r="1992" spans="1:28">
      <c r="A1992" s="8"/>
      <c r="B1992" s="8"/>
      <c r="C1992" s="8"/>
      <c r="D1992" s="8"/>
      <c r="E1992" s="8"/>
      <c r="F1992" s="8"/>
      <c r="G1992" s="8"/>
      <c r="H1992" s="116"/>
      <c r="I1992" s="40"/>
      <c r="J1992" s="120" t="str">
        <f>IF(AND($H1992&gt;0,$I1992&lt;&gt;"",$I1992&gt;40000),IFERROR(WORKDAY.INTL($I1992,INT(($H1992+项目参数!$J$29-1)/项目参数!$J$29)-1,1,项目参数!$B$2:$B$200),WORKDAY($I1992,INT(($H1992+项目参数!$J$29-1)/项目参数!$J$29)-1,1)),"")</f>
        <v/>
      </c>
      <c r="K1992" s="121" t="str">
        <f>IF(AND($L1992&lt;&gt;"",$L1992&gt;40000,$M1992&lt;&gt;"",$M1992&gt;40000),(1+IFERROR(NETWORKDAYS.INTL($L1992,$M1992,1,项目参数!$B$2:$B$200),NETWORKDAYS($L1992,$M1992,1)))*项目参数!$J$29,"")</f>
        <v/>
      </c>
      <c r="L1992" s="40"/>
      <c r="M1992" s="40"/>
      <c r="N1992" s="58"/>
      <c r="O1992" s="61"/>
      <c r="W1992" s="98" t="b">
        <f t="shared" si="31"/>
        <v>0</v>
      </c>
      <c r="Y1992" s="32" t="str">
        <f>IF($W1992,VLOOKUP($B1992,项目阶段与里程碑!$B:$E,3,FALSE),"")</f>
        <v/>
      </c>
      <c r="Z1992" s="32" t="str">
        <f>IF($W1992,VLOOKUP($B1992,项目阶段与里程碑!$B:$E,4,FALSE),"")</f>
        <v/>
      </c>
      <c r="AA1992" t="e">
        <f>VLOOKUP(F1992,内部通讯录!$B:$F,5,FALSE)</f>
        <v>#N/A</v>
      </c>
      <c r="AB1992" t="str">
        <f>IFERROR(VLOOKUP($AA1992,项目参数!$I$14:$J$21,2,FALSE),"")</f>
        <v/>
      </c>
    </row>
    <row r="1993" spans="1:28">
      <c r="A1993" s="8"/>
      <c r="B1993" s="8"/>
      <c r="C1993" s="8"/>
      <c r="D1993" s="8"/>
      <c r="E1993" s="8"/>
      <c r="F1993" s="8"/>
      <c r="G1993" s="8"/>
      <c r="H1993" s="116"/>
      <c r="I1993" s="40"/>
      <c r="J1993" s="120" t="str">
        <f>IF(AND($H1993&gt;0,$I1993&lt;&gt;"",$I1993&gt;40000),IFERROR(WORKDAY.INTL($I1993,INT(($H1993+项目参数!$J$29-1)/项目参数!$J$29)-1,1,项目参数!$B$2:$B$200),WORKDAY($I1993,INT(($H1993+项目参数!$J$29-1)/项目参数!$J$29)-1,1)),"")</f>
        <v/>
      </c>
      <c r="K1993" s="121" t="str">
        <f>IF(AND($L1993&lt;&gt;"",$L1993&gt;40000,$M1993&lt;&gt;"",$M1993&gt;40000),(1+IFERROR(NETWORKDAYS.INTL($L1993,$M1993,1,项目参数!$B$2:$B$200),NETWORKDAYS($L1993,$M1993,1)))*项目参数!$J$29,"")</f>
        <v/>
      </c>
      <c r="L1993" s="40"/>
      <c r="M1993" s="40"/>
      <c r="N1993" s="58"/>
      <c r="O1993" s="61"/>
      <c r="W1993" s="98" t="b">
        <f t="shared" si="31"/>
        <v>0</v>
      </c>
      <c r="Y1993" s="32" t="str">
        <f>IF($W1993,VLOOKUP($B1993,项目阶段与里程碑!$B:$E,3,FALSE),"")</f>
        <v/>
      </c>
      <c r="Z1993" s="32" t="str">
        <f>IF($W1993,VLOOKUP($B1993,项目阶段与里程碑!$B:$E,4,FALSE),"")</f>
        <v/>
      </c>
      <c r="AA1993" t="e">
        <f>VLOOKUP(F1993,内部通讯录!$B:$F,5,FALSE)</f>
        <v>#N/A</v>
      </c>
      <c r="AB1993" t="str">
        <f>IFERROR(VLOOKUP($AA1993,项目参数!$I$14:$J$21,2,FALSE),"")</f>
        <v/>
      </c>
    </row>
    <row r="1994" spans="1:28">
      <c r="A1994" s="8"/>
      <c r="B1994" s="8"/>
      <c r="C1994" s="8"/>
      <c r="D1994" s="8"/>
      <c r="E1994" s="8"/>
      <c r="F1994" s="8"/>
      <c r="G1994" s="8"/>
      <c r="H1994" s="116"/>
      <c r="I1994" s="40"/>
      <c r="J1994" s="120" t="str">
        <f>IF(AND($H1994&gt;0,$I1994&lt;&gt;"",$I1994&gt;40000),IFERROR(WORKDAY.INTL($I1994,INT(($H1994+项目参数!$J$29-1)/项目参数!$J$29)-1,1,项目参数!$B$2:$B$200),WORKDAY($I1994,INT(($H1994+项目参数!$J$29-1)/项目参数!$J$29)-1,1)),"")</f>
        <v/>
      </c>
      <c r="K1994" s="121" t="str">
        <f>IF(AND($L1994&lt;&gt;"",$L1994&gt;40000,$M1994&lt;&gt;"",$M1994&gt;40000),(1+IFERROR(NETWORKDAYS.INTL($L1994,$M1994,1,项目参数!$B$2:$B$200),NETWORKDAYS($L1994,$M1994,1)))*项目参数!$J$29,"")</f>
        <v/>
      </c>
      <c r="L1994" s="40"/>
      <c r="M1994" s="40"/>
      <c r="N1994" s="58"/>
      <c r="O1994" s="61"/>
      <c r="W1994" s="98" t="b">
        <f t="shared" si="31"/>
        <v>0</v>
      </c>
      <c r="Y1994" s="32" t="str">
        <f>IF($W1994,VLOOKUP($B1994,项目阶段与里程碑!$B:$E,3,FALSE),"")</f>
        <v/>
      </c>
      <c r="Z1994" s="32" t="str">
        <f>IF($W1994,VLOOKUP($B1994,项目阶段与里程碑!$B:$E,4,FALSE),"")</f>
        <v/>
      </c>
      <c r="AA1994" t="e">
        <f>VLOOKUP(F1994,内部通讯录!$B:$F,5,FALSE)</f>
        <v>#N/A</v>
      </c>
      <c r="AB1994" t="str">
        <f>IFERROR(VLOOKUP($AA1994,项目参数!$I$14:$J$21,2,FALSE),"")</f>
        <v/>
      </c>
    </row>
    <row r="1995" spans="1:28">
      <c r="A1995" s="8"/>
      <c r="B1995" s="8"/>
      <c r="C1995" s="8"/>
      <c r="D1995" s="8"/>
      <c r="E1995" s="8"/>
      <c r="F1995" s="8"/>
      <c r="G1995" s="8"/>
      <c r="H1995" s="116"/>
      <c r="I1995" s="40"/>
      <c r="J1995" s="120" t="str">
        <f>IF(AND($H1995&gt;0,$I1995&lt;&gt;"",$I1995&gt;40000),IFERROR(WORKDAY.INTL($I1995,INT(($H1995+项目参数!$J$29-1)/项目参数!$J$29)-1,1,项目参数!$B$2:$B$200),WORKDAY($I1995,INT(($H1995+项目参数!$J$29-1)/项目参数!$J$29)-1,1)),"")</f>
        <v/>
      </c>
      <c r="K1995" s="121" t="str">
        <f>IF(AND($L1995&lt;&gt;"",$L1995&gt;40000,$M1995&lt;&gt;"",$M1995&gt;40000),(1+IFERROR(NETWORKDAYS.INTL($L1995,$M1995,1,项目参数!$B$2:$B$200),NETWORKDAYS($L1995,$M1995,1)))*项目参数!$J$29,"")</f>
        <v/>
      </c>
      <c r="L1995" s="40"/>
      <c r="M1995" s="40"/>
      <c r="N1995" s="58"/>
      <c r="O1995" s="61"/>
      <c r="W1995" s="98" t="b">
        <f t="shared" si="31"/>
        <v>0</v>
      </c>
      <c r="Y1995" s="32" t="str">
        <f>IF($W1995,VLOOKUP($B1995,项目阶段与里程碑!$B:$E,3,FALSE),"")</f>
        <v/>
      </c>
      <c r="Z1995" s="32" t="str">
        <f>IF($W1995,VLOOKUP($B1995,项目阶段与里程碑!$B:$E,4,FALSE),"")</f>
        <v/>
      </c>
      <c r="AA1995" t="e">
        <f>VLOOKUP(F1995,内部通讯录!$B:$F,5,FALSE)</f>
        <v>#N/A</v>
      </c>
      <c r="AB1995" t="str">
        <f>IFERROR(VLOOKUP($AA1995,项目参数!$I$14:$J$21,2,FALSE),"")</f>
        <v/>
      </c>
    </row>
    <row r="1996" spans="1:28">
      <c r="A1996" s="8"/>
      <c r="B1996" s="8"/>
      <c r="C1996" s="8"/>
      <c r="D1996" s="8"/>
      <c r="E1996" s="8"/>
      <c r="F1996" s="8"/>
      <c r="G1996" s="8"/>
      <c r="H1996" s="116"/>
      <c r="I1996" s="40"/>
      <c r="J1996" s="120" t="str">
        <f>IF(AND($H1996&gt;0,$I1996&lt;&gt;"",$I1996&gt;40000),IFERROR(WORKDAY.INTL($I1996,INT(($H1996+项目参数!$J$29-1)/项目参数!$J$29)-1,1,项目参数!$B$2:$B$200),WORKDAY($I1996,INT(($H1996+项目参数!$J$29-1)/项目参数!$J$29)-1,1)),"")</f>
        <v/>
      </c>
      <c r="K1996" s="121" t="str">
        <f>IF(AND($L1996&lt;&gt;"",$L1996&gt;40000,$M1996&lt;&gt;"",$M1996&gt;40000),(1+IFERROR(NETWORKDAYS.INTL($L1996,$M1996,1,项目参数!$B$2:$B$200),NETWORKDAYS($L1996,$M1996,1)))*项目参数!$J$29,"")</f>
        <v/>
      </c>
      <c r="L1996" s="40"/>
      <c r="M1996" s="40"/>
      <c r="N1996" s="58"/>
      <c r="O1996" s="61"/>
      <c r="W1996" s="98" t="b">
        <f t="shared" si="31"/>
        <v>0</v>
      </c>
      <c r="Y1996" s="32" t="str">
        <f>IF($W1996,VLOOKUP($B1996,项目阶段与里程碑!$B:$E,3,FALSE),"")</f>
        <v/>
      </c>
      <c r="Z1996" s="32" t="str">
        <f>IF($W1996,VLOOKUP($B1996,项目阶段与里程碑!$B:$E,4,FALSE),"")</f>
        <v/>
      </c>
      <c r="AA1996" t="e">
        <f>VLOOKUP(F1996,内部通讯录!$B:$F,5,FALSE)</f>
        <v>#N/A</v>
      </c>
      <c r="AB1996" t="str">
        <f>IFERROR(VLOOKUP($AA1996,项目参数!$I$14:$J$21,2,FALSE),"")</f>
        <v/>
      </c>
    </row>
    <row r="1997" spans="1:28">
      <c r="A1997" s="8"/>
      <c r="B1997" s="8"/>
      <c r="C1997" s="8"/>
      <c r="D1997" s="8"/>
      <c r="E1997" s="8"/>
      <c r="F1997" s="8"/>
      <c r="G1997" s="8"/>
      <c r="H1997" s="116"/>
      <c r="I1997" s="40"/>
      <c r="J1997" s="120" t="str">
        <f>IF(AND($H1997&gt;0,$I1997&lt;&gt;"",$I1997&gt;40000),IFERROR(WORKDAY.INTL($I1997,INT(($H1997+项目参数!$J$29-1)/项目参数!$J$29)-1,1,项目参数!$B$2:$B$200),WORKDAY($I1997,INT(($H1997+项目参数!$J$29-1)/项目参数!$J$29)-1,1)),"")</f>
        <v/>
      </c>
      <c r="K1997" s="121" t="str">
        <f>IF(AND($L1997&lt;&gt;"",$L1997&gt;40000,$M1997&lt;&gt;"",$M1997&gt;40000),(1+IFERROR(NETWORKDAYS.INTL($L1997,$M1997,1,项目参数!$B$2:$B$200),NETWORKDAYS($L1997,$M1997,1)))*项目参数!$J$29,"")</f>
        <v/>
      </c>
      <c r="L1997" s="40"/>
      <c r="M1997" s="40"/>
      <c r="N1997" s="58"/>
      <c r="O1997" s="61"/>
      <c r="W1997" s="98" t="b">
        <f t="shared" si="31"/>
        <v>0</v>
      </c>
      <c r="Y1997" s="32" t="str">
        <f>IF($W1997,VLOOKUP($B1997,项目阶段与里程碑!$B:$E,3,FALSE),"")</f>
        <v/>
      </c>
      <c r="Z1997" s="32" t="str">
        <f>IF($W1997,VLOOKUP($B1997,项目阶段与里程碑!$B:$E,4,FALSE),"")</f>
        <v/>
      </c>
      <c r="AA1997" t="e">
        <f>VLOOKUP(F1997,内部通讯录!$B:$F,5,FALSE)</f>
        <v>#N/A</v>
      </c>
      <c r="AB1997" t="str">
        <f>IFERROR(VLOOKUP($AA1997,项目参数!$I$14:$J$21,2,FALSE),"")</f>
        <v/>
      </c>
    </row>
    <row r="1998" spans="1:28">
      <c r="A1998" s="8"/>
      <c r="B1998" s="8"/>
      <c r="C1998" s="8"/>
      <c r="D1998" s="8"/>
      <c r="E1998" s="8"/>
      <c r="F1998" s="8"/>
      <c r="G1998" s="8"/>
      <c r="H1998" s="116"/>
      <c r="I1998" s="40"/>
      <c r="J1998" s="120" t="str">
        <f>IF(AND($H1998&gt;0,$I1998&lt;&gt;"",$I1998&gt;40000),IFERROR(WORKDAY.INTL($I1998,INT(($H1998+项目参数!$J$29-1)/项目参数!$J$29)-1,1,项目参数!$B$2:$B$200),WORKDAY($I1998,INT(($H1998+项目参数!$J$29-1)/项目参数!$J$29)-1,1)),"")</f>
        <v/>
      </c>
      <c r="K1998" s="121" t="str">
        <f>IF(AND($L1998&lt;&gt;"",$L1998&gt;40000,$M1998&lt;&gt;"",$M1998&gt;40000),(1+IFERROR(NETWORKDAYS.INTL($L1998,$M1998,1,项目参数!$B$2:$B$200),NETWORKDAYS($L1998,$M1998,1)))*项目参数!$J$29,"")</f>
        <v/>
      </c>
      <c r="L1998" s="40"/>
      <c r="M1998" s="40"/>
      <c r="N1998" s="58"/>
      <c r="O1998" s="61"/>
      <c r="W1998" s="98" t="b">
        <f t="shared" si="31"/>
        <v>0</v>
      </c>
      <c r="Y1998" s="32" t="str">
        <f>IF($W1998,VLOOKUP($B1998,项目阶段与里程碑!$B:$E,3,FALSE),"")</f>
        <v/>
      </c>
      <c r="Z1998" s="32" t="str">
        <f>IF($W1998,VLOOKUP($B1998,项目阶段与里程碑!$B:$E,4,FALSE),"")</f>
        <v/>
      </c>
      <c r="AA1998" t="e">
        <f>VLOOKUP(F1998,内部通讯录!$B:$F,5,FALSE)</f>
        <v>#N/A</v>
      </c>
      <c r="AB1998" t="str">
        <f>IFERROR(VLOOKUP($AA1998,项目参数!$I$14:$J$21,2,FALSE),"")</f>
        <v/>
      </c>
    </row>
    <row r="1999" spans="1:28">
      <c r="A1999" s="8"/>
      <c r="B1999" s="8"/>
      <c r="C1999" s="8"/>
      <c r="D1999" s="8"/>
      <c r="E1999" s="8"/>
      <c r="F1999" s="8"/>
      <c r="G1999" s="8"/>
      <c r="H1999" s="116"/>
      <c r="I1999" s="40"/>
      <c r="J1999" s="120" t="str">
        <f>IF(AND($H1999&gt;0,$I1999&lt;&gt;"",$I1999&gt;40000),IFERROR(WORKDAY.INTL($I1999,INT(($H1999+项目参数!$J$29-1)/项目参数!$J$29)-1,1,项目参数!$B$2:$B$200),WORKDAY($I1999,INT(($H1999+项目参数!$J$29-1)/项目参数!$J$29)-1,1)),"")</f>
        <v/>
      </c>
      <c r="K1999" s="121" t="str">
        <f>IF(AND($L1999&lt;&gt;"",$L1999&gt;40000,$M1999&lt;&gt;"",$M1999&gt;40000),(1+IFERROR(NETWORKDAYS.INTL($L1999,$M1999,1,项目参数!$B$2:$B$200),NETWORKDAYS($L1999,$M1999,1)))*项目参数!$J$29,"")</f>
        <v/>
      </c>
      <c r="L1999" s="40"/>
      <c r="M1999" s="40"/>
      <c r="N1999" s="58"/>
      <c r="O1999" s="61"/>
      <c r="W1999" s="98" t="b">
        <f t="shared" si="31"/>
        <v>0</v>
      </c>
      <c r="Y1999" s="32" t="str">
        <f>IF($W1999,VLOOKUP($B1999,项目阶段与里程碑!$B:$E,3,FALSE),"")</f>
        <v/>
      </c>
      <c r="Z1999" s="32" t="str">
        <f>IF($W1999,VLOOKUP($B1999,项目阶段与里程碑!$B:$E,4,FALSE),"")</f>
        <v/>
      </c>
      <c r="AA1999" t="e">
        <f>VLOOKUP(F1999,内部通讯录!$B:$F,5,FALSE)</f>
        <v>#N/A</v>
      </c>
      <c r="AB1999" t="str">
        <f>IFERROR(VLOOKUP($AA1999,项目参数!$I$14:$J$21,2,FALSE),"")</f>
        <v/>
      </c>
    </row>
    <row r="2000" spans="1:28">
      <c r="A2000" s="8"/>
      <c r="B2000" s="8"/>
      <c r="C2000" s="8"/>
      <c r="D2000" s="8"/>
      <c r="E2000" s="8"/>
      <c r="F2000" s="8"/>
      <c r="G2000" s="8"/>
      <c r="H2000" s="116"/>
      <c r="I2000" s="40"/>
      <c r="J2000" s="120" t="str">
        <f>IF(AND($H2000&gt;0,$I2000&lt;&gt;"",$I2000&gt;40000),IFERROR(WORKDAY.INTL($I2000,INT(($H2000+项目参数!$J$29-1)/项目参数!$J$29)-1,1,项目参数!$B$2:$B$200),WORKDAY($I2000,INT(($H2000+项目参数!$J$29-1)/项目参数!$J$29)-1,1)),"")</f>
        <v/>
      </c>
      <c r="K2000" s="121" t="str">
        <f>IF(AND($L2000&lt;&gt;"",$L2000&gt;40000,$M2000&lt;&gt;"",$M2000&gt;40000),(1+IFERROR(NETWORKDAYS.INTL($L2000,$M2000,1,项目参数!$B$2:$B$200),NETWORKDAYS($L2000,$M2000,1)))*项目参数!$J$29,"")</f>
        <v/>
      </c>
      <c r="L2000" s="40"/>
      <c r="M2000" s="40"/>
      <c r="N2000" s="58"/>
      <c r="O2000" s="61"/>
      <c r="W2000" s="98" t="b">
        <f t="shared" si="31"/>
        <v>0</v>
      </c>
      <c r="Y2000" s="32" t="str">
        <f>IF($W2000,VLOOKUP($B2000,项目阶段与里程碑!$B:$E,3,FALSE),"")</f>
        <v/>
      </c>
      <c r="Z2000" s="32" t="str">
        <f>IF($W2000,VLOOKUP($B2000,项目阶段与里程碑!$B:$E,4,FALSE),"")</f>
        <v/>
      </c>
      <c r="AA2000" t="e">
        <f>VLOOKUP(F2000,内部通讯录!$B:$F,5,FALSE)</f>
        <v>#N/A</v>
      </c>
      <c r="AB2000" t="str">
        <f>IFERROR(VLOOKUP($AA2000,项目参数!$I$14:$J$21,2,FALSE),"")</f>
        <v/>
      </c>
    </row>
  </sheetData>
  <phoneticPr fontId="1" type="noConversion"/>
  <dataValidations count="8">
    <dataValidation type="list" allowBlank="1" showInputMessage="1" showErrorMessage="1" sqref="G2:G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L2:L1048576 I2:I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M2:M1048576">
      <formula1>OFFSET($L$1,ROW()-1,0)</formula1>
    </dataValidation>
    <dataValidation type="list" allowBlank="1" showInputMessage="1" showErrorMessage="1" sqref="P2:U1048576">
      <formula1>"是,否"</formula1>
    </dataValidation>
    <dataValidation type="decimal" operator="greaterThanOrEqual" allowBlank="1" showInputMessage="1" showErrorMessage="1" sqref="H2:H1048576">
      <formula1>0</formula1>
    </dataValidation>
    <dataValidation type="decimal" allowBlank="1" showInputMessage="1" showErrorMessage="1" sqref="N2:N1048576">
      <formula1>0</formula1>
      <formula2>1</formula2>
    </dataValidation>
    <dataValidation type="date" operator="greaterThanOrEqual" allowBlank="1" showInputMessage="1" showErrorMessage="1" sqref="J2:J1048576">
      <formula1>OFFSET($I$1,ROW()-1,0)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pageSetup paperSize="9" orientation="portrait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F2:F1048576</xm:sqref>
        </x14:dataValidation>
        <x14:dataValidation type="list" allowBlank="1" showInputMessage="1" showErrorMessage="1">
          <x14:formula1>
            <xm:f>项目参数!$F:$F</xm:f>
          </x14:formula1>
          <xm:sqref>D2:D1048576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O500"/>
  <sheetViews>
    <sheetView workbookViewId="0">
      <selection activeCell="I9" sqref="I9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6" customWidth="1"/>
    <col min="8" max="8" width="6.75" customWidth="1"/>
    <col min="9" max="9" width="30" customWidth="1"/>
    <col min="10" max="10" width="37.375" customWidth="1"/>
    <col min="11" max="12" width="9.5" style="184" customWidth="1"/>
    <col min="13" max="13" width="5.875" style="184" customWidth="1"/>
    <col min="14" max="14" width="6.25" style="184" customWidth="1"/>
    <col min="15" max="15" width="5.875" style="184" customWidth="1"/>
  </cols>
  <sheetData>
    <row r="1" spans="1:15" s="12" customFormat="1" ht="68.25" customHeight="1">
      <c r="A1" s="12" t="s">
        <v>96</v>
      </c>
      <c r="B1" s="12" t="s">
        <v>183</v>
      </c>
      <c r="C1" s="12" t="s">
        <v>184</v>
      </c>
      <c r="D1" s="12" t="s">
        <v>132</v>
      </c>
      <c r="E1" s="12" t="s">
        <v>136</v>
      </c>
      <c r="F1" s="12" t="s">
        <v>180</v>
      </c>
      <c r="G1" s="100" t="s">
        <v>137</v>
      </c>
      <c r="H1" s="52" t="s">
        <v>443</v>
      </c>
      <c r="I1" s="12" t="s">
        <v>135</v>
      </c>
      <c r="J1" s="12" t="s">
        <v>133</v>
      </c>
      <c r="K1" s="181" t="s">
        <v>181</v>
      </c>
      <c r="L1" s="181" t="s">
        <v>182</v>
      </c>
      <c r="M1" s="182" t="s">
        <v>444</v>
      </c>
      <c r="N1" s="182" t="s">
        <v>445</v>
      </c>
      <c r="O1" s="182" t="s">
        <v>446</v>
      </c>
    </row>
    <row r="2" spans="1:15">
      <c r="A2" s="8" t="s">
        <v>639</v>
      </c>
      <c r="B2" s="8"/>
      <c r="C2" s="8"/>
      <c r="D2" s="40">
        <v>41620</v>
      </c>
      <c r="E2" s="8" t="s">
        <v>654</v>
      </c>
      <c r="F2" s="8"/>
      <c r="G2" s="35">
        <f t="shared" ref="G2:G65" si="0">K2+L2</f>
        <v>5</v>
      </c>
      <c r="H2" s="8">
        <f t="shared" ref="H2:H65" si="1">(M2+4*N2+O2)/6</f>
        <v>0</v>
      </c>
      <c r="I2" s="8"/>
      <c r="J2" s="8"/>
      <c r="K2" s="183">
        <v>4</v>
      </c>
      <c r="L2" s="183">
        <v>1</v>
      </c>
      <c r="M2" s="183"/>
      <c r="N2" s="183"/>
      <c r="O2" s="183"/>
    </row>
    <row r="3" spans="1:15">
      <c r="A3" s="8" t="s">
        <v>640</v>
      </c>
      <c r="B3" s="8"/>
      <c r="C3" s="8"/>
      <c r="D3" s="8"/>
      <c r="E3" s="8"/>
      <c r="F3" s="8"/>
      <c r="G3" s="35">
        <f t="shared" si="0"/>
        <v>6</v>
      </c>
      <c r="H3" s="8">
        <f t="shared" si="1"/>
        <v>0</v>
      </c>
      <c r="I3" s="8"/>
      <c r="J3" s="8"/>
      <c r="K3" s="183">
        <v>3</v>
      </c>
      <c r="L3" s="183">
        <v>3</v>
      </c>
      <c r="M3" s="183"/>
      <c r="N3" s="183"/>
      <c r="O3" s="183"/>
    </row>
    <row r="4" spans="1:15">
      <c r="A4" s="8" t="s">
        <v>641</v>
      </c>
      <c r="B4" s="8"/>
      <c r="C4" s="8"/>
      <c r="D4" s="8"/>
      <c r="E4" s="8"/>
      <c r="F4" s="8"/>
      <c r="G4" s="35">
        <f t="shared" si="0"/>
        <v>0</v>
      </c>
      <c r="H4" s="8">
        <f t="shared" si="1"/>
        <v>0</v>
      </c>
      <c r="I4" s="8"/>
      <c r="J4" s="8"/>
      <c r="K4" s="183"/>
      <c r="L4" s="183"/>
      <c r="M4" s="183"/>
      <c r="N4" s="183"/>
      <c r="O4" s="183"/>
    </row>
    <row r="5" spans="1:15">
      <c r="A5" s="8" t="s">
        <v>642</v>
      </c>
      <c r="B5" s="8"/>
      <c r="C5" s="8"/>
      <c r="D5" s="8"/>
      <c r="E5" s="8"/>
      <c r="F5" s="8"/>
      <c r="G5" s="35">
        <f t="shared" si="0"/>
        <v>0</v>
      </c>
      <c r="H5" s="8">
        <f t="shared" si="1"/>
        <v>0</v>
      </c>
      <c r="I5" s="8"/>
      <c r="J5" s="8"/>
      <c r="K5" s="183"/>
      <c r="L5" s="183"/>
      <c r="M5" s="183"/>
      <c r="N5" s="183"/>
      <c r="O5" s="183"/>
    </row>
    <row r="6" spans="1:15">
      <c r="A6" s="8" t="s">
        <v>643</v>
      </c>
      <c r="B6" s="8"/>
      <c r="C6" s="8"/>
      <c r="D6" s="8"/>
      <c r="E6" s="8"/>
      <c r="F6" s="8"/>
      <c r="G6" s="35">
        <f t="shared" si="0"/>
        <v>0</v>
      </c>
      <c r="H6" s="8">
        <f t="shared" si="1"/>
        <v>0</v>
      </c>
      <c r="I6" s="8"/>
      <c r="J6" s="8"/>
      <c r="K6" s="183"/>
      <c r="L6" s="183"/>
      <c r="M6" s="183"/>
      <c r="N6" s="183"/>
      <c r="O6" s="183"/>
    </row>
    <row r="7" spans="1:15">
      <c r="A7" s="8" t="s">
        <v>644</v>
      </c>
      <c r="B7" s="8"/>
      <c r="C7" s="8"/>
      <c r="D7" s="8"/>
      <c r="E7" s="8"/>
      <c r="F7" s="8"/>
      <c r="G7" s="35">
        <f t="shared" si="0"/>
        <v>0</v>
      </c>
      <c r="H7" s="8">
        <f t="shared" si="1"/>
        <v>0</v>
      </c>
      <c r="I7" s="8"/>
      <c r="J7" s="8"/>
      <c r="K7" s="183"/>
      <c r="L7" s="183"/>
      <c r="M7" s="183"/>
      <c r="N7" s="183"/>
      <c r="O7" s="183"/>
    </row>
    <row r="8" spans="1:15">
      <c r="A8" s="8" t="s">
        <v>645</v>
      </c>
      <c r="B8" s="8"/>
      <c r="C8" s="8"/>
      <c r="D8" s="40"/>
      <c r="E8" s="8"/>
      <c r="F8" s="8"/>
      <c r="G8" s="35">
        <f t="shared" si="0"/>
        <v>0</v>
      </c>
      <c r="H8" s="8">
        <f t="shared" si="1"/>
        <v>0</v>
      </c>
      <c r="I8" s="8"/>
      <c r="J8" s="8"/>
      <c r="K8" s="183"/>
      <c r="L8" s="183"/>
      <c r="M8" s="183"/>
      <c r="N8" s="183"/>
      <c r="O8" s="183"/>
    </row>
    <row r="9" spans="1:15">
      <c r="A9" s="8" t="s">
        <v>646</v>
      </c>
      <c r="B9" s="8"/>
      <c r="C9" s="8"/>
      <c r="D9" s="8"/>
      <c r="E9" s="8"/>
      <c r="F9" s="8"/>
      <c r="G9" s="35">
        <f t="shared" si="0"/>
        <v>0</v>
      </c>
      <c r="H9" s="8">
        <f t="shared" si="1"/>
        <v>0</v>
      </c>
      <c r="I9" s="8"/>
      <c r="J9" s="8"/>
      <c r="K9" s="183"/>
      <c r="L9" s="183"/>
      <c r="M9" s="183"/>
      <c r="N9" s="183"/>
      <c r="O9" s="183"/>
    </row>
    <row r="10" spans="1:15">
      <c r="A10" s="8" t="s">
        <v>647</v>
      </c>
      <c r="B10" s="8"/>
      <c r="C10" s="8"/>
      <c r="D10" s="8"/>
      <c r="E10" s="8"/>
      <c r="F10" s="8"/>
      <c r="G10" s="35">
        <f t="shared" si="0"/>
        <v>0</v>
      </c>
      <c r="H10" s="8">
        <f t="shared" si="1"/>
        <v>0</v>
      </c>
      <c r="I10" s="8"/>
      <c r="J10" s="8"/>
      <c r="K10" s="183"/>
      <c r="L10" s="183"/>
      <c r="M10" s="183"/>
      <c r="N10" s="183"/>
      <c r="O10" s="183"/>
    </row>
    <row r="11" spans="1:15">
      <c r="A11" s="8" t="s">
        <v>648</v>
      </c>
      <c r="B11" s="8"/>
      <c r="C11" s="8"/>
      <c r="D11" s="8"/>
      <c r="E11" s="8"/>
      <c r="F11" s="8"/>
      <c r="G11" s="35">
        <f t="shared" si="0"/>
        <v>0</v>
      </c>
      <c r="H11" s="8">
        <f t="shared" si="1"/>
        <v>0</v>
      </c>
      <c r="I11" s="8"/>
      <c r="J11" s="8"/>
      <c r="K11" s="183"/>
      <c r="L11" s="183"/>
      <c r="M11" s="183"/>
      <c r="N11" s="183"/>
      <c r="O11" s="183"/>
    </row>
    <row r="12" spans="1:15">
      <c r="A12" s="8" t="s">
        <v>649</v>
      </c>
      <c r="B12" s="8"/>
      <c r="C12" s="8"/>
      <c r="D12" s="8"/>
      <c r="E12" s="8"/>
      <c r="F12" s="8"/>
      <c r="G12" s="35">
        <f t="shared" si="0"/>
        <v>0</v>
      </c>
      <c r="H12" s="8">
        <f t="shared" si="1"/>
        <v>0</v>
      </c>
      <c r="I12" s="8"/>
      <c r="J12" s="8"/>
      <c r="K12" s="183"/>
      <c r="L12" s="183"/>
      <c r="M12" s="183"/>
      <c r="N12" s="183"/>
      <c r="O12" s="183"/>
    </row>
    <row r="13" spans="1:15">
      <c r="A13" s="8" t="s">
        <v>650</v>
      </c>
      <c r="B13" s="8"/>
      <c r="C13" s="8"/>
      <c r="D13" s="8"/>
      <c r="E13" s="8"/>
      <c r="F13" s="8"/>
      <c r="G13" s="35">
        <f t="shared" si="0"/>
        <v>0</v>
      </c>
      <c r="H13" s="8">
        <f t="shared" si="1"/>
        <v>0</v>
      </c>
      <c r="I13" s="8"/>
      <c r="J13" s="8"/>
      <c r="K13" s="183"/>
      <c r="L13" s="183"/>
      <c r="M13" s="183"/>
      <c r="N13" s="183"/>
      <c r="O13" s="183"/>
    </row>
    <row r="14" spans="1:15">
      <c r="A14" s="8" t="s">
        <v>651</v>
      </c>
      <c r="B14" s="8"/>
      <c r="C14" s="8"/>
      <c r="D14" s="8"/>
      <c r="E14" s="8"/>
      <c r="F14" s="8"/>
      <c r="G14" s="35">
        <f t="shared" si="0"/>
        <v>0</v>
      </c>
      <c r="H14" s="8">
        <f t="shared" si="1"/>
        <v>0</v>
      </c>
      <c r="I14" s="8"/>
      <c r="J14" s="8"/>
      <c r="K14" s="183"/>
      <c r="L14" s="183"/>
      <c r="M14" s="183"/>
      <c r="N14" s="183"/>
      <c r="O14" s="183"/>
    </row>
    <row r="15" spans="1:15">
      <c r="A15" s="8" t="s">
        <v>652</v>
      </c>
      <c r="B15" s="8"/>
      <c r="C15" s="8"/>
      <c r="D15" s="8"/>
      <c r="E15" s="8"/>
      <c r="F15" s="8"/>
      <c r="G15" s="35">
        <f t="shared" si="0"/>
        <v>0</v>
      </c>
      <c r="H15" s="8">
        <f t="shared" si="1"/>
        <v>0</v>
      </c>
      <c r="I15" s="8"/>
      <c r="J15" s="8"/>
      <c r="K15" s="183"/>
      <c r="L15" s="183"/>
      <c r="M15" s="183"/>
      <c r="N15" s="183"/>
      <c r="O15" s="183"/>
    </row>
    <row r="16" spans="1:15">
      <c r="A16" s="8" t="s">
        <v>653</v>
      </c>
      <c r="B16" s="8"/>
      <c r="C16" s="8"/>
      <c r="D16" s="8"/>
      <c r="E16" s="8"/>
      <c r="F16" s="8"/>
      <c r="G16" s="35">
        <f t="shared" si="0"/>
        <v>0</v>
      </c>
      <c r="H16" s="8">
        <f t="shared" si="1"/>
        <v>0</v>
      </c>
      <c r="I16" s="8"/>
      <c r="J16" s="8"/>
      <c r="K16" s="183"/>
      <c r="L16" s="183"/>
      <c r="M16" s="183"/>
      <c r="N16" s="183"/>
      <c r="O16" s="183"/>
    </row>
    <row r="17" spans="1:15">
      <c r="A17" s="8"/>
      <c r="B17" s="8"/>
      <c r="C17" s="8"/>
      <c r="D17" s="8"/>
      <c r="E17" s="8"/>
      <c r="F17" s="8"/>
      <c r="G17" s="35">
        <f t="shared" si="0"/>
        <v>0</v>
      </c>
      <c r="H17" s="8">
        <f t="shared" si="1"/>
        <v>0</v>
      </c>
      <c r="I17" s="8"/>
      <c r="J17" s="8"/>
      <c r="K17" s="183"/>
      <c r="L17" s="183"/>
      <c r="M17" s="183"/>
      <c r="N17" s="183"/>
      <c r="O17" s="183"/>
    </row>
    <row r="18" spans="1:15">
      <c r="A18" s="8"/>
      <c r="B18" s="8"/>
      <c r="C18" s="8"/>
      <c r="D18" s="8"/>
      <c r="E18" s="8"/>
      <c r="F18" s="8"/>
      <c r="G18" s="35">
        <f t="shared" si="0"/>
        <v>0</v>
      </c>
      <c r="H18" s="8">
        <f t="shared" si="1"/>
        <v>0</v>
      </c>
      <c r="I18" s="8"/>
      <c r="J18" s="8"/>
      <c r="K18" s="183"/>
      <c r="L18" s="183"/>
      <c r="M18" s="183"/>
      <c r="N18" s="183"/>
      <c r="O18" s="183"/>
    </row>
    <row r="19" spans="1:15">
      <c r="A19" s="8"/>
      <c r="B19" s="8"/>
      <c r="C19" s="8"/>
      <c r="D19" s="8"/>
      <c r="E19" s="8"/>
      <c r="F19" s="8"/>
      <c r="G19" s="35">
        <f t="shared" si="0"/>
        <v>0</v>
      </c>
      <c r="H19" s="8">
        <f t="shared" si="1"/>
        <v>0</v>
      </c>
      <c r="I19" s="8"/>
      <c r="J19" s="8"/>
      <c r="K19" s="183"/>
      <c r="L19" s="183"/>
      <c r="M19" s="183"/>
      <c r="N19" s="183"/>
      <c r="O19" s="183"/>
    </row>
    <row r="20" spans="1:15">
      <c r="A20" s="8"/>
      <c r="B20" s="8"/>
      <c r="C20" s="8"/>
      <c r="D20" s="8"/>
      <c r="E20" s="8"/>
      <c r="F20" s="8"/>
      <c r="G20" s="35">
        <f t="shared" si="0"/>
        <v>0</v>
      </c>
      <c r="H20" s="8">
        <f t="shared" si="1"/>
        <v>0</v>
      </c>
      <c r="I20" s="8"/>
      <c r="J20" s="8"/>
      <c r="K20" s="183"/>
      <c r="L20" s="183"/>
      <c r="M20" s="183"/>
      <c r="N20" s="183"/>
      <c r="O20" s="183"/>
    </row>
    <row r="21" spans="1:15">
      <c r="A21" s="8"/>
      <c r="B21" s="8"/>
      <c r="C21" s="8"/>
      <c r="D21" s="8"/>
      <c r="E21" s="8"/>
      <c r="F21" s="8"/>
      <c r="G21" s="35">
        <f t="shared" si="0"/>
        <v>0</v>
      </c>
      <c r="H21" s="8">
        <f t="shared" si="1"/>
        <v>0</v>
      </c>
      <c r="I21" s="8"/>
      <c r="J21" s="8"/>
      <c r="K21" s="183"/>
      <c r="L21" s="183"/>
      <c r="M21" s="183"/>
      <c r="N21" s="183"/>
      <c r="O21" s="183"/>
    </row>
    <row r="22" spans="1:15">
      <c r="A22" s="8"/>
      <c r="B22" s="8"/>
      <c r="C22" s="8"/>
      <c r="D22" s="8"/>
      <c r="E22" s="8"/>
      <c r="F22" s="8"/>
      <c r="G22" s="35">
        <f t="shared" si="0"/>
        <v>0</v>
      </c>
      <c r="H22" s="8">
        <f t="shared" si="1"/>
        <v>0</v>
      </c>
      <c r="I22" s="8"/>
      <c r="J22" s="8"/>
      <c r="K22" s="183"/>
      <c r="L22" s="183"/>
      <c r="M22" s="183"/>
      <c r="N22" s="183"/>
      <c r="O22" s="183"/>
    </row>
    <row r="23" spans="1:15">
      <c r="A23" s="8"/>
      <c r="B23" s="8"/>
      <c r="C23" s="8"/>
      <c r="D23" s="8"/>
      <c r="E23" s="8"/>
      <c r="F23" s="8"/>
      <c r="G23" s="35">
        <f t="shared" si="0"/>
        <v>0</v>
      </c>
      <c r="H23" s="8">
        <f t="shared" si="1"/>
        <v>0</v>
      </c>
      <c r="I23" s="8"/>
      <c r="J23" s="8"/>
      <c r="K23" s="183"/>
      <c r="L23" s="183"/>
      <c r="M23" s="183"/>
      <c r="N23" s="183"/>
      <c r="O23" s="183"/>
    </row>
    <row r="24" spans="1:15">
      <c r="A24" s="8"/>
      <c r="B24" s="8"/>
      <c r="C24" s="8"/>
      <c r="D24" s="8"/>
      <c r="E24" s="8"/>
      <c r="F24" s="8"/>
      <c r="G24" s="35">
        <f t="shared" si="0"/>
        <v>0</v>
      </c>
      <c r="H24" s="8">
        <f t="shared" si="1"/>
        <v>0</v>
      </c>
      <c r="I24" s="8"/>
      <c r="J24" s="8"/>
      <c r="K24" s="183"/>
      <c r="L24" s="183"/>
      <c r="M24" s="183"/>
      <c r="N24" s="183"/>
      <c r="O24" s="183"/>
    </row>
    <row r="25" spans="1:15">
      <c r="A25" s="8"/>
      <c r="B25" s="8"/>
      <c r="C25" s="8"/>
      <c r="D25" s="8"/>
      <c r="E25" s="8"/>
      <c r="F25" s="8"/>
      <c r="G25" s="35">
        <f t="shared" si="0"/>
        <v>0</v>
      </c>
      <c r="H25" s="8">
        <f t="shared" si="1"/>
        <v>0</v>
      </c>
      <c r="I25" s="8"/>
      <c r="J25" s="8"/>
      <c r="K25" s="183"/>
      <c r="L25" s="183"/>
      <c r="M25" s="183"/>
      <c r="N25" s="183"/>
      <c r="O25" s="183"/>
    </row>
    <row r="26" spans="1:15">
      <c r="A26" s="8"/>
      <c r="B26" s="8"/>
      <c r="C26" s="8"/>
      <c r="D26" s="8"/>
      <c r="E26" s="8"/>
      <c r="F26" s="8"/>
      <c r="G26" s="35">
        <f t="shared" si="0"/>
        <v>0</v>
      </c>
      <c r="H26" s="8">
        <f t="shared" si="1"/>
        <v>0</v>
      </c>
      <c r="I26" s="8"/>
      <c r="J26" s="8"/>
      <c r="K26" s="183"/>
      <c r="L26" s="183"/>
      <c r="M26" s="183"/>
      <c r="N26" s="183"/>
      <c r="O26" s="183"/>
    </row>
    <row r="27" spans="1:15">
      <c r="A27" s="8"/>
      <c r="B27" s="8"/>
      <c r="C27" s="8"/>
      <c r="D27" s="8"/>
      <c r="E27" s="8"/>
      <c r="F27" s="8"/>
      <c r="G27" s="35">
        <f t="shared" si="0"/>
        <v>0</v>
      </c>
      <c r="H27" s="8">
        <f t="shared" si="1"/>
        <v>0</v>
      </c>
      <c r="I27" s="8"/>
      <c r="J27" s="8"/>
      <c r="K27" s="183"/>
      <c r="L27" s="183"/>
      <c r="M27" s="183"/>
      <c r="N27" s="183"/>
      <c r="O27" s="183"/>
    </row>
    <row r="28" spans="1:15">
      <c r="A28" s="8"/>
      <c r="B28" s="8"/>
      <c r="C28" s="8"/>
      <c r="D28" s="8"/>
      <c r="E28" s="8"/>
      <c r="F28" s="8"/>
      <c r="G28" s="35">
        <f t="shared" si="0"/>
        <v>0</v>
      </c>
      <c r="H28" s="8">
        <f t="shared" si="1"/>
        <v>0</v>
      </c>
      <c r="I28" s="8"/>
      <c r="J28" s="8"/>
      <c r="K28" s="183"/>
      <c r="L28" s="183"/>
      <c r="M28" s="183"/>
      <c r="N28" s="183"/>
      <c r="O28" s="183"/>
    </row>
    <row r="29" spans="1:15">
      <c r="A29" s="8"/>
      <c r="B29" s="8"/>
      <c r="C29" s="8"/>
      <c r="D29" s="8"/>
      <c r="E29" s="8"/>
      <c r="F29" s="8"/>
      <c r="G29" s="35">
        <f t="shared" si="0"/>
        <v>0</v>
      </c>
      <c r="H29" s="8">
        <f t="shared" si="1"/>
        <v>0</v>
      </c>
      <c r="I29" s="8"/>
      <c r="J29" s="8"/>
      <c r="K29" s="183"/>
      <c r="L29" s="183"/>
      <c r="M29" s="183"/>
      <c r="N29" s="183"/>
      <c r="O29" s="183"/>
    </row>
    <row r="30" spans="1:15">
      <c r="A30" s="8"/>
      <c r="B30" s="8"/>
      <c r="C30" s="8"/>
      <c r="D30" s="8"/>
      <c r="E30" s="8"/>
      <c r="F30" s="8"/>
      <c r="G30" s="35">
        <f t="shared" si="0"/>
        <v>0</v>
      </c>
      <c r="H30" s="8">
        <f t="shared" si="1"/>
        <v>0</v>
      </c>
      <c r="I30" s="8"/>
      <c r="J30" s="8"/>
      <c r="K30" s="183"/>
      <c r="L30" s="183"/>
      <c r="M30" s="183"/>
      <c r="N30" s="183"/>
      <c r="O30" s="183"/>
    </row>
    <row r="31" spans="1:15">
      <c r="A31" s="8"/>
      <c r="B31" s="8"/>
      <c r="C31" s="8"/>
      <c r="D31" s="8"/>
      <c r="E31" s="8"/>
      <c r="F31" s="8"/>
      <c r="G31" s="35">
        <f t="shared" si="0"/>
        <v>0</v>
      </c>
      <c r="H31" s="8">
        <f t="shared" si="1"/>
        <v>0</v>
      </c>
      <c r="I31" s="8"/>
      <c r="J31" s="8"/>
      <c r="K31" s="183"/>
      <c r="L31" s="183"/>
      <c r="M31" s="183"/>
      <c r="N31" s="183"/>
      <c r="O31" s="183"/>
    </row>
    <row r="32" spans="1:15">
      <c r="A32" s="8"/>
      <c r="B32" s="8"/>
      <c r="C32" s="8"/>
      <c r="D32" s="8"/>
      <c r="E32" s="8"/>
      <c r="F32" s="8"/>
      <c r="G32" s="35">
        <f t="shared" si="0"/>
        <v>0</v>
      </c>
      <c r="H32" s="8">
        <f t="shared" si="1"/>
        <v>0</v>
      </c>
      <c r="I32" s="8"/>
      <c r="J32" s="8"/>
      <c r="K32" s="183"/>
      <c r="L32" s="183"/>
      <c r="M32" s="183"/>
      <c r="N32" s="183"/>
      <c r="O32" s="183"/>
    </row>
    <row r="33" spans="1:15">
      <c r="A33" s="8"/>
      <c r="B33" s="8"/>
      <c r="C33" s="8"/>
      <c r="D33" s="8"/>
      <c r="E33" s="8"/>
      <c r="F33" s="8"/>
      <c r="G33" s="35">
        <f t="shared" si="0"/>
        <v>0</v>
      </c>
      <c r="H33" s="8">
        <f t="shared" si="1"/>
        <v>0</v>
      </c>
      <c r="I33" s="8"/>
      <c r="J33" s="8"/>
      <c r="K33" s="183"/>
      <c r="L33" s="183"/>
      <c r="M33" s="183"/>
      <c r="N33" s="183"/>
      <c r="O33" s="183"/>
    </row>
    <row r="34" spans="1:15">
      <c r="A34" s="8"/>
      <c r="B34" s="8"/>
      <c r="C34" s="8"/>
      <c r="D34" s="8"/>
      <c r="E34" s="8"/>
      <c r="F34" s="8"/>
      <c r="G34" s="35">
        <f t="shared" si="0"/>
        <v>0</v>
      </c>
      <c r="H34" s="8">
        <f t="shared" si="1"/>
        <v>0</v>
      </c>
      <c r="I34" s="8"/>
      <c r="J34" s="8"/>
      <c r="K34" s="183"/>
      <c r="L34" s="183"/>
      <c r="M34" s="183"/>
      <c r="N34" s="183"/>
      <c r="O34" s="183"/>
    </row>
    <row r="35" spans="1:15">
      <c r="A35" s="8"/>
      <c r="B35" s="8"/>
      <c r="C35" s="8"/>
      <c r="D35" s="8"/>
      <c r="E35" s="8"/>
      <c r="F35" s="8"/>
      <c r="G35" s="35">
        <f t="shared" si="0"/>
        <v>0</v>
      </c>
      <c r="H35" s="8">
        <f t="shared" si="1"/>
        <v>0</v>
      </c>
      <c r="I35" s="8"/>
      <c r="J35" s="8"/>
      <c r="K35" s="183"/>
      <c r="L35" s="183"/>
      <c r="M35" s="183"/>
      <c r="N35" s="183"/>
      <c r="O35" s="183"/>
    </row>
    <row r="36" spans="1:15">
      <c r="A36" s="8"/>
      <c r="B36" s="8"/>
      <c r="C36" s="8"/>
      <c r="D36" s="8"/>
      <c r="E36" s="8"/>
      <c r="F36" s="8"/>
      <c r="G36" s="35">
        <f t="shared" si="0"/>
        <v>0</v>
      </c>
      <c r="H36" s="8">
        <f t="shared" si="1"/>
        <v>0</v>
      </c>
      <c r="I36" s="8"/>
      <c r="J36" s="8"/>
      <c r="K36" s="183"/>
      <c r="L36" s="183"/>
      <c r="M36" s="183"/>
      <c r="N36" s="183"/>
      <c r="O36" s="183"/>
    </row>
    <row r="37" spans="1:15">
      <c r="A37" s="8"/>
      <c r="B37" s="8"/>
      <c r="C37" s="8"/>
      <c r="D37" s="8"/>
      <c r="E37" s="8"/>
      <c r="F37" s="8"/>
      <c r="G37" s="35">
        <f t="shared" si="0"/>
        <v>0</v>
      </c>
      <c r="H37" s="8">
        <f t="shared" si="1"/>
        <v>0</v>
      </c>
      <c r="I37" s="8"/>
      <c r="J37" s="8"/>
      <c r="K37" s="183"/>
      <c r="L37" s="183"/>
      <c r="M37" s="183"/>
      <c r="N37" s="183"/>
      <c r="O37" s="183"/>
    </row>
    <row r="38" spans="1:15">
      <c r="A38" s="8"/>
      <c r="B38" s="8"/>
      <c r="C38" s="8"/>
      <c r="D38" s="8"/>
      <c r="E38" s="8"/>
      <c r="F38" s="8"/>
      <c r="G38" s="35">
        <f t="shared" si="0"/>
        <v>0</v>
      </c>
      <c r="H38" s="8">
        <f t="shared" si="1"/>
        <v>0</v>
      </c>
      <c r="I38" s="8"/>
      <c r="J38" s="8"/>
      <c r="K38" s="183"/>
      <c r="L38" s="183"/>
      <c r="M38" s="183"/>
      <c r="N38" s="183"/>
      <c r="O38" s="183"/>
    </row>
    <row r="39" spans="1:15">
      <c r="A39" s="8"/>
      <c r="B39" s="8"/>
      <c r="C39" s="8"/>
      <c r="D39" s="8"/>
      <c r="E39" s="8"/>
      <c r="F39" s="8"/>
      <c r="G39" s="35">
        <f t="shared" si="0"/>
        <v>0</v>
      </c>
      <c r="H39" s="8">
        <f t="shared" si="1"/>
        <v>0</v>
      </c>
      <c r="I39" s="8"/>
      <c r="J39" s="8"/>
      <c r="K39" s="183"/>
      <c r="L39" s="183"/>
      <c r="M39" s="183"/>
      <c r="N39" s="183"/>
      <c r="O39" s="183"/>
    </row>
    <row r="40" spans="1:15">
      <c r="A40" s="8"/>
      <c r="B40" s="8"/>
      <c r="C40" s="8"/>
      <c r="D40" s="8"/>
      <c r="E40" s="8"/>
      <c r="F40" s="8"/>
      <c r="G40" s="35">
        <f t="shared" si="0"/>
        <v>0</v>
      </c>
      <c r="H40" s="8">
        <f t="shared" si="1"/>
        <v>0</v>
      </c>
      <c r="I40" s="8"/>
      <c r="J40" s="8"/>
      <c r="K40" s="183"/>
      <c r="L40" s="183"/>
      <c r="M40" s="183"/>
      <c r="N40" s="183"/>
      <c r="O40" s="183"/>
    </row>
    <row r="41" spans="1:15">
      <c r="A41" s="8"/>
      <c r="B41" s="8"/>
      <c r="C41" s="8"/>
      <c r="D41" s="8"/>
      <c r="E41" s="8"/>
      <c r="F41" s="8"/>
      <c r="G41" s="35">
        <f t="shared" si="0"/>
        <v>0</v>
      </c>
      <c r="H41" s="8">
        <f t="shared" si="1"/>
        <v>0</v>
      </c>
      <c r="I41" s="8"/>
      <c r="J41" s="8"/>
      <c r="K41" s="183"/>
      <c r="L41" s="183"/>
      <c r="M41" s="183"/>
      <c r="N41" s="183"/>
      <c r="O41" s="183"/>
    </row>
    <row r="42" spans="1:15">
      <c r="A42" s="8"/>
      <c r="B42" s="8"/>
      <c r="C42" s="8"/>
      <c r="D42" s="8"/>
      <c r="E42" s="8"/>
      <c r="F42" s="8"/>
      <c r="G42" s="35">
        <f t="shared" si="0"/>
        <v>0</v>
      </c>
      <c r="H42" s="8">
        <f t="shared" si="1"/>
        <v>0</v>
      </c>
      <c r="I42" s="8"/>
      <c r="J42" s="8"/>
      <c r="K42" s="183"/>
      <c r="L42" s="183"/>
      <c r="M42" s="183"/>
      <c r="N42" s="183"/>
      <c r="O42" s="183"/>
    </row>
    <row r="43" spans="1:15">
      <c r="A43" s="8"/>
      <c r="B43" s="8"/>
      <c r="C43" s="8"/>
      <c r="D43" s="8"/>
      <c r="E43" s="8"/>
      <c r="F43" s="8"/>
      <c r="G43" s="35">
        <f t="shared" si="0"/>
        <v>0</v>
      </c>
      <c r="H43" s="8">
        <f t="shared" si="1"/>
        <v>0</v>
      </c>
      <c r="I43" s="8"/>
      <c r="J43" s="8"/>
      <c r="K43" s="183"/>
      <c r="L43" s="183"/>
      <c r="M43" s="183"/>
      <c r="N43" s="183"/>
      <c r="O43" s="183"/>
    </row>
    <row r="44" spans="1:15">
      <c r="A44" s="8"/>
      <c r="B44" s="8"/>
      <c r="C44" s="8"/>
      <c r="D44" s="8"/>
      <c r="E44" s="8"/>
      <c r="F44" s="8"/>
      <c r="G44" s="35">
        <f t="shared" si="0"/>
        <v>0</v>
      </c>
      <c r="H44" s="8">
        <f t="shared" si="1"/>
        <v>0</v>
      </c>
      <c r="I44" s="8"/>
      <c r="J44" s="8"/>
      <c r="K44" s="183"/>
      <c r="L44" s="183"/>
      <c r="M44" s="183"/>
      <c r="N44" s="183"/>
      <c r="O44" s="183"/>
    </row>
    <row r="45" spans="1:15">
      <c r="A45" s="8"/>
      <c r="B45" s="8"/>
      <c r="C45" s="8"/>
      <c r="D45" s="8"/>
      <c r="E45" s="8"/>
      <c r="F45" s="8"/>
      <c r="G45" s="35">
        <f t="shared" si="0"/>
        <v>0</v>
      </c>
      <c r="H45" s="8">
        <f t="shared" si="1"/>
        <v>0</v>
      </c>
      <c r="I45" s="8"/>
      <c r="J45" s="8"/>
      <c r="K45" s="183"/>
      <c r="L45" s="183"/>
      <c r="M45" s="183"/>
      <c r="N45" s="183"/>
      <c r="O45" s="183"/>
    </row>
    <row r="46" spans="1:15">
      <c r="A46" s="8"/>
      <c r="B46" s="8"/>
      <c r="C46" s="8"/>
      <c r="D46" s="8"/>
      <c r="E46" s="8"/>
      <c r="F46" s="8"/>
      <c r="G46" s="35">
        <f t="shared" si="0"/>
        <v>0</v>
      </c>
      <c r="H46" s="8">
        <f t="shared" si="1"/>
        <v>0</v>
      </c>
      <c r="I46" s="8"/>
      <c r="J46" s="8"/>
      <c r="K46" s="183"/>
      <c r="L46" s="183"/>
      <c r="M46" s="183"/>
      <c r="N46" s="183"/>
      <c r="O46" s="183"/>
    </row>
    <row r="47" spans="1:15">
      <c r="A47" s="8"/>
      <c r="B47" s="8"/>
      <c r="C47" s="8"/>
      <c r="D47" s="8"/>
      <c r="E47" s="8"/>
      <c r="F47" s="8"/>
      <c r="G47" s="35">
        <f t="shared" si="0"/>
        <v>0</v>
      </c>
      <c r="H47" s="8">
        <f t="shared" si="1"/>
        <v>0</v>
      </c>
      <c r="I47" s="8"/>
      <c r="J47" s="8"/>
      <c r="K47" s="183"/>
      <c r="L47" s="183"/>
      <c r="M47" s="183"/>
      <c r="N47" s="183"/>
      <c r="O47" s="183"/>
    </row>
    <row r="48" spans="1:15">
      <c r="A48" s="8"/>
      <c r="B48" s="8"/>
      <c r="C48" s="8"/>
      <c r="D48" s="8"/>
      <c r="E48" s="8"/>
      <c r="F48" s="8"/>
      <c r="G48" s="35">
        <f t="shared" si="0"/>
        <v>0</v>
      </c>
      <c r="H48" s="8">
        <f t="shared" si="1"/>
        <v>0</v>
      </c>
      <c r="I48" s="8"/>
      <c r="J48" s="8"/>
      <c r="K48" s="183"/>
      <c r="L48" s="183"/>
      <c r="M48" s="183"/>
      <c r="N48" s="183"/>
      <c r="O48" s="183"/>
    </row>
    <row r="49" spans="1:15">
      <c r="A49" s="8"/>
      <c r="B49" s="8"/>
      <c r="C49" s="8"/>
      <c r="D49" s="8"/>
      <c r="E49" s="8"/>
      <c r="F49" s="8"/>
      <c r="G49" s="35">
        <f t="shared" si="0"/>
        <v>0</v>
      </c>
      <c r="H49" s="8">
        <f t="shared" si="1"/>
        <v>0</v>
      </c>
      <c r="I49" s="8"/>
      <c r="J49" s="8"/>
      <c r="K49" s="183"/>
      <c r="L49" s="183"/>
      <c r="M49" s="183"/>
      <c r="N49" s="183"/>
      <c r="O49" s="183"/>
    </row>
    <row r="50" spans="1:15">
      <c r="A50" s="8"/>
      <c r="B50" s="8"/>
      <c r="C50" s="8"/>
      <c r="D50" s="8"/>
      <c r="E50" s="8"/>
      <c r="F50" s="8"/>
      <c r="G50" s="35">
        <f t="shared" si="0"/>
        <v>0</v>
      </c>
      <c r="H50" s="8">
        <f t="shared" si="1"/>
        <v>0</v>
      </c>
      <c r="I50" s="8"/>
      <c r="J50" s="8"/>
      <c r="K50" s="183"/>
      <c r="L50" s="183"/>
      <c r="M50" s="183"/>
      <c r="N50" s="183"/>
      <c r="O50" s="183"/>
    </row>
    <row r="51" spans="1:15">
      <c r="A51" s="8"/>
      <c r="B51" s="8"/>
      <c r="C51" s="8"/>
      <c r="D51" s="8"/>
      <c r="E51" s="8"/>
      <c r="F51" s="8"/>
      <c r="G51" s="35">
        <f t="shared" si="0"/>
        <v>0</v>
      </c>
      <c r="H51" s="8">
        <f t="shared" si="1"/>
        <v>0</v>
      </c>
      <c r="I51" s="8"/>
      <c r="J51" s="8"/>
      <c r="K51" s="183"/>
      <c r="L51" s="183"/>
      <c r="M51" s="183"/>
      <c r="N51" s="183"/>
      <c r="O51" s="183"/>
    </row>
    <row r="52" spans="1:15">
      <c r="A52" s="8"/>
      <c r="B52" s="8"/>
      <c r="C52" s="8"/>
      <c r="D52" s="8"/>
      <c r="E52" s="8"/>
      <c r="F52" s="8"/>
      <c r="G52" s="35">
        <f t="shared" si="0"/>
        <v>0</v>
      </c>
      <c r="H52" s="8">
        <f t="shared" si="1"/>
        <v>0</v>
      </c>
      <c r="I52" s="8"/>
      <c r="J52" s="8"/>
      <c r="K52" s="183"/>
      <c r="L52" s="183"/>
      <c r="M52" s="183"/>
      <c r="N52" s="183"/>
      <c r="O52" s="183"/>
    </row>
    <row r="53" spans="1:15">
      <c r="A53" s="8"/>
      <c r="B53" s="8"/>
      <c r="C53" s="8"/>
      <c r="D53" s="8"/>
      <c r="E53" s="8"/>
      <c r="F53" s="8"/>
      <c r="G53" s="35">
        <f t="shared" si="0"/>
        <v>0</v>
      </c>
      <c r="H53" s="8">
        <f t="shared" si="1"/>
        <v>0</v>
      </c>
      <c r="I53" s="8"/>
      <c r="J53" s="8"/>
      <c r="K53" s="183"/>
      <c r="L53" s="183"/>
      <c r="M53" s="183"/>
      <c r="N53" s="183"/>
      <c r="O53" s="183"/>
    </row>
    <row r="54" spans="1:15">
      <c r="A54" s="8"/>
      <c r="B54" s="8"/>
      <c r="C54" s="8"/>
      <c r="D54" s="8"/>
      <c r="E54" s="8"/>
      <c r="F54" s="8"/>
      <c r="G54" s="35">
        <f t="shared" si="0"/>
        <v>0</v>
      </c>
      <c r="H54" s="8">
        <f t="shared" si="1"/>
        <v>0</v>
      </c>
      <c r="I54" s="8"/>
      <c r="J54" s="8"/>
      <c r="K54" s="183"/>
      <c r="L54" s="183"/>
      <c r="M54" s="183"/>
      <c r="N54" s="183"/>
      <c r="O54" s="183"/>
    </row>
    <row r="55" spans="1:15">
      <c r="A55" s="8"/>
      <c r="B55" s="8"/>
      <c r="C55" s="8"/>
      <c r="D55" s="8"/>
      <c r="E55" s="8"/>
      <c r="F55" s="8"/>
      <c r="G55" s="35">
        <f t="shared" si="0"/>
        <v>0</v>
      </c>
      <c r="H55" s="8">
        <f t="shared" si="1"/>
        <v>0</v>
      </c>
      <c r="I55" s="8"/>
      <c r="J55" s="8"/>
      <c r="K55" s="183"/>
      <c r="L55" s="183"/>
      <c r="M55" s="183"/>
      <c r="N55" s="183"/>
      <c r="O55" s="183"/>
    </row>
    <row r="56" spans="1:15">
      <c r="A56" s="8"/>
      <c r="B56" s="8"/>
      <c r="C56" s="8"/>
      <c r="D56" s="8"/>
      <c r="E56" s="8"/>
      <c r="F56" s="8"/>
      <c r="G56" s="35">
        <f t="shared" si="0"/>
        <v>0</v>
      </c>
      <c r="H56" s="8">
        <f t="shared" si="1"/>
        <v>0</v>
      </c>
      <c r="I56" s="8"/>
      <c r="J56" s="8"/>
      <c r="K56" s="183"/>
      <c r="L56" s="183"/>
      <c r="M56" s="183"/>
      <c r="N56" s="183"/>
      <c r="O56" s="183"/>
    </row>
    <row r="57" spans="1:15">
      <c r="A57" s="8"/>
      <c r="B57" s="8"/>
      <c r="C57" s="8"/>
      <c r="D57" s="8"/>
      <c r="E57" s="8"/>
      <c r="F57" s="8"/>
      <c r="G57" s="35">
        <f t="shared" si="0"/>
        <v>0</v>
      </c>
      <c r="H57" s="8">
        <f t="shared" si="1"/>
        <v>0</v>
      </c>
      <c r="I57" s="8"/>
      <c r="J57" s="8"/>
      <c r="K57" s="183"/>
      <c r="L57" s="183"/>
      <c r="M57" s="183"/>
      <c r="N57" s="183"/>
      <c r="O57" s="183"/>
    </row>
    <row r="58" spans="1:15">
      <c r="A58" s="8"/>
      <c r="B58" s="8"/>
      <c r="C58" s="8"/>
      <c r="D58" s="8"/>
      <c r="E58" s="8"/>
      <c r="F58" s="8"/>
      <c r="G58" s="35">
        <f t="shared" si="0"/>
        <v>0</v>
      </c>
      <c r="H58" s="8">
        <f t="shared" si="1"/>
        <v>0</v>
      </c>
      <c r="I58" s="8"/>
      <c r="J58" s="8"/>
      <c r="K58" s="183"/>
      <c r="L58" s="183"/>
      <c r="M58" s="183"/>
      <c r="N58" s="183"/>
      <c r="O58" s="183"/>
    </row>
    <row r="59" spans="1:15">
      <c r="A59" s="8"/>
      <c r="B59" s="8"/>
      <c r="C59" s="8"/>
      <c r="D59" s="8"/>
      <c r="E59" s="8"/>
      <c r="F59" s="8"/>
      <c r="G59" s="35">
        <f t="shared" si="0"/>
        <v>0</v>
      </c>
      <c r="H59" s="8">
        <f t="shared" si="1"/>
        <v>0</v>
      </c>
      <c r="I59" s="8"/>
      <c r="J59" s="8"/>
      <c r="K59" s="183"/>
      <c r="L59" s="183"/>
      <c r="M59" s="183"/>
      <c r="N59" s="183"/>
      <c r="O59" s="183"/>
    </row>
    <row r="60" spans="1:15">
      <c r="A60" s="8"/>
      <c r="B60" s="8"/>
      <c r="C60" s="8"/>
      <c r="D60" s="8"/>
      <c r="E60" s="8"/>
      <c r="F60" s="8"/>
      <c r="G60" s="35">
        <f t="shared" si="0"/>
        <v>0</v>
      </c>
      <c r="H60" s="8">
        <f t="shared" si="1"/>
        <v>0</v>
      </c>
      <c r="I60" s="8"/>
      <c r="J60" s="8"/>
      <c r="K60" s="183"/>
      <c r="L60" s="183"/>
      <c r="M60" s="183"/>
      <c r="N60" s="183"/>
      <c r="O60" s="183"/>
    </row>
    <row r="61" spans="1:15">
      <c r="A61" s="8"/>
      <c r="B61" s="8"/>
      <c r="C61" s="8"/>
      <c r="D61" s="8"/>
      <c r="E61" s="8"/>
      <c r="F61" s="8"/>
      <c r="G61" s="35">
        <f t="shared" si="0"/>
        <v>0</v>
      </c>
      <c r="H61" s="8">
        <f t="shared" si="1"/>
        <v>0</v>
      </c>
      <c r="I61" s="8"/>
      <c r="J61" s="8"/>
      <c r="K61" s="183"/>
      <c r="L61" s="183"/>
      <c r="M61" s="183"/>
      <c r="N61" s="183"/>
      <c r="O61" s="183"/>
    </row>
    <row r="62" spans="1:15">
      <c r="A62" s="8"/>
      <c r="B62" s="8"/>
      <c r="C62" s="8"/>
      <c r="D62" s="8"/>
      <c r="E62" s="8"/>
      <c r="F62" s="8"/>
      <c r="G62" s="35">
        <f t="shared" si="0"/>
        <v>0</v>
      </c>
      <c r="H62" s="8">
        <f t="shared" si="1"/>
        <v>0</v>
      </c>
      <c r="I62" s="8"/>
      <c r="J62" s="8"/>
      <c r="K62" s="183"/>
      <c r="L62" s="183"/>
      <c r="M62" s="183"/>
      <c r="N62" s="183"/>
      <c r="O62" s="183"/>
    </row>
    <row r="63" spans="1:15">
      <c r="A63" s="8"/>
      <c r="B63" s="8"/>
      <c r="C63" s="8"/>
      <c r="D63" s="8"/>
      <c r="E63" s="8"/>
      <c r="F63" s="8"/>
      <c r="G63" s="35">
        <f t="shared" si="0"/>
        <v>0</v>
      </c>
      <c r="H63" s="8">
        <f t="shared" si="1"/>
        <v>0</v>
      </c>
      <c r="I63" s="8"/>
      <c r="J63" s="8"/>
      <c r="K63" s="183"/>
      <c r="L63" s="183"/>
      <c r="M63" s="183"/>
      <c r="N63" s="183"/>
      <c r="O63" s="183"/>
    </row>
    <row r="64" spans="1:15">
      <c r="A64" s="8"/>
      <c r="B64" s="8"/>
      <c r="C64" s="8"/>
      <c r="D64" s="8"/>
      <c r="E64" s="8"/>
      <c r="F64" s="8"/>
      <c r="G64" s="35">
        <f t="shared" si="0"/>
        <v>0</v>
      </c>
      <c r="H64" s="8">
        <f t="shared" si="1"/>
        <v>0</v>
      </c>
      <c r="I64" s="8"/>
      <c r="J64" s="8"/>
      <c r="K64" s="183"/>
      <c r="L64" s="183"/>
      <c r="M64" s="183"/>
      <c r="N64" s="183"/>
      <c r="O64" s="183"/>
    </row>
    <row r="65" spans="1:15">
      <c r="A65" s="8"/>
      <c r="B65" s="8"/>
      <c r="C65" s="8"/>
      <c r="D65" s="8"/>
      <c r="E65" s="8"/>
      <c r="F65" s="8"/>
      <c r="G65" s="35">
        <f t="shared" si="0"/>
        <v>0</v>
      </c>
      <c r="H65" s="8">
        <f t="shared" si="1"/>
        <v>0</v>
      </c>
      <c r="I65" s="8"/>
      <c r="J65" s="8"/>
      <c r="K65" s="183"/>
      <c r="L65" s="183"/>
      <c r="M65" s="183"/>
      <c r="N65" s="183"/>
      <c r="O65" s="183"/>
    </row>
    <row r="66" spans="1:15">
      <c r="A66" s="8"/>
      <c r="B66" s="8"/>
      <c r="C66" s="8"/>
      <c r="D66" s="8"/>
      <c r="E66" s="8"/>
      <c r="F66" s="8"/>
      <c r="G66" s="35">
        <f t="shared" ref="G66:G129" si="2">K66+L66</f>
        <v>0</v>
      </c>
      <c r="H66" s="8">
        <f t="shared" ref="H66:H129" si="3">(M66+4*N66+O66)/6</f>
        <v>0</v>
      </c>
      <c r="I66" s="8"/>
      <c r="J66" s="8"/>
      <c r="K66" s="183"/>
      <c r="L66" s="183"/>
      <c r="M66" s="183"/>
      <c r="N66" s="183"/>
      <c r="O66" s="183"/>
    </row>
    <row r="67" spans="1:15">
      <c r="A67" s="8"/>
      <c r="B67" s="8"/>
      <c r="C67" s="8"/>
      <c r="D67" s="8"/>
      <c r="E67" s="8"/>
      <c r="F67" s="8"/>
      <c r="G67" s="35">
        <f t="shared" si="2"/>
        <v>0</v>
      </c>
      <c r="H67" s="8">
        <f t="shared" si="3"/>
        <v>0</v>
      </c>
      <c r="I67" s="8"/>
      <c r="J67" s="8"/>
      <c r="K67" s="183"/>
      <c r="L67" s="183"/>
      <c r="M67" s="183"/>
      <c r="N67" s="183"/>
      <c r="O67" s="183"/>
    </row>
    <row r="68" spans="1:15">
      <c r="A68" s="8"/>
      <c r="B68" s="8"/>
      <c r="C68" s="8"/>
      <c r="D68" s="8"/>
      <c r="E68" s="8"/>
      <c r="F68" s="8"/>
      <c r="G68" s="35">
        <f t="shared" si="2"/>
        <v>0</v>
      </c>
      <c r="H68" s="8">
        <f t="shared" si="3"/>
        <v>0</v>
      </c>
      <c r="I68" s="8"/>
      <c r="J68" s="8"/>
      <c r="K68" s="183"/>
      <c r="L68" s="183"/>
      <c r="M68" s="183"/>
      <c r="N68" s="183"/>
      <c r="O68" s="183"/>
    </row>
    <row r="69" spans="1:15">
      <c r="A69" s="8"/>
      <c r="B69" s="8"/>
      <c r="C69" s="8"/>
      <c r="D69" s="8"/>
      <c r="E69" s="8"/>
      <c r="F69" s="8"/>
      <c r="G69" s="35">
        <f t="shared" si="2"/>
        <v>0</v>
      </c>
      <c r="H69" s="8">
        <f t="shared" si="3"/>
        <v>0</v>
      </c>
      <c r="I69" s="8"/>
      <c r="J69" s="8"/>
      <c r="K69" s="183"/>
      <c r="L69" s="183"/>
      <c r="M69" s="183"/>
      <c r="N69" s="183"/>
      <c r="O69" s="183"/>
    </row>
    <row r="70" spans="1:15">
      <c r="A70" s="8"/>
      <c r="B70" s="8"/>
      <c r="C70" s="8"/>
      <c r="D70" s="8"/>
      <c r="E70" s="8"/>
      <c r="F70" s="8"/>
      <c r="G70" s="35">
        <f t="shared" si="2"/>
        <v>0</v>
      </c>
      <c r="H70" s="8">
        <f t="shared" si="3"/>
        <v>0</v>
      </c>
      <c r="I70" s="8"/>
      <c r="J70" s="8"/>
      <c r="K70" s="183"/>
      <c r="L70" s="183"/>
      <c r="M70" s="183"/>
      <c r="N70" s="183"/>
      <c r="O70" s="183"/>
    </row>
    <row r="71" spans="1:15">
      <c r="A71" s="8"/>
      <c r="B71" s="8"/>
      <c r="C71" s="8"/>
      <c r="D71" s="8"/>
      <c r="E71" s="8"/>
      <c r="F71" s="8"/>
      <c r="G71" s="35">
        <f t="shared" si="2"/>
        <v>0</v>
      </c>
      <c r="H71" s="8">
        <f t="shared" si="3"/>
        <v>0</v>
      </c>
      <c r="I71" s="8"/>
      <c r="J71" s="8"/>
      <c r="K71" s="183"/>
      <c r="L71" s="183"/>
      <c r="M71" s="183"/>
      <c r="N71" s="183"/>
      <c r="O71" s="183"/>
    </row>
    <row r="72" spans="1:15">
      <c r="A72" s="8"/>
      <c r="B72" s="8"/>
      <c r="C72" s="8"/>
      <c r="D72" s="8"/>
      <c r="E72" s="8"/>
      <c r="F72" s="8"/>
      <c r="G72" s="35">
        <f t="shared" si="2"/>
        <v>0</v>
      </c>
      <c r="H72" s="8">
        <f t="shared" si="3"/>
        <v>0</v>
      </c>
      <c r="I72" s="8"/>
      <c r="J72" s="8"/>
      <c r="K72" s="183"/>
      <c r="L72" s="183"/>
      <c r="M72" s="183"/>
      <c r="N72" s="183"/>
      <c r="O72" s="183"/>
    </row>
    <row r="73" spans="1:15">
      <c r="A73" s="8"/>
      <c r="B73" s="8"/>
      <c r="C73" s="8"/>
      <c r="D73" s="8"/>
      <c r="E73" s="8"/>
      <c r="F73" s="8"/>
      <c r="G73" s="35">
        <f t="shared" si="2"/>
        <v>0</v>
      </c>
      <c r="H73" s="8">
        <f t="shared" si="3"/>
        <v>0</v>
      </c>
      <c r="I73" s="8"/>
      <c r="J73" s="8"/>
      <c r="K73" s="183"/>
      <c r="L73" s="183"/>
      <c r="M73" s="183"/>
      <c r="N73" s="183"/>
      <c r="O73" s="183"/>
    </row>
    <row r="74" spans="1:15">
      <c r="A74" s="8"/>
      <c r="B74" s="8"/>
      <c r="C74" s="8"/>
      <c r="D74" s="8"/>
      <c r="E74" s="8"/>
      <c r="F74" s="8"/>
      <c r="G74" s="35">
        <f t="shared" si="2"/>
        <v>0</v>
      </c>
      <c r="H74" s="8">
        <f t="shared" si="3"/>
        <v>0</v>
      </c>
      <c r="I74" s="8"/>
      <c r="J74" s="8"/>
      <c r="K74" s="183"/>
      <c r="L74" s="183"/>
      <c r="M74" s="183"/>
      <c r="N74" s="183"/>
      <c r="O74" s="183"/>
    </row>
    <row r="75" spans="1:15">
      <c r="A75" s="8"/>
      <c r="B75" s="8"/>
      <c r="C75" s="8"/>
      <c r="D75" s="8"/>
      <c r="E75" s="8"/>
      <c r="F75" s="8"/>
      <c r="G75" s="35">
        <f t="shared" si="2"/>
        <v>0</v>
      </c>
      <c r="H75" s="8">
        <f t="shared" si="3"/>
        <v>0</v>
      </c>
      <c r="I75" s="8"/>
      <c r="J75" s="8"/>
      <c r="K75" s="183"/>
      <c r="L75" s="183"/>
      <c r="M75" s="183"/>
      <c r="N75" s="183"/>
      <c r="O75" s="183"/>
    </row>
    <row r="76" spans="1:15">
      <c r="A76" s="8"/>
      <c r="B76" s="8"/>
      <c r="C76" s="8"/>
      <c r="D76" s="8"/>
      <c r="E76" s="8"/>
      <c r="F76" s="8"/>
      <c r="G76" s="35">
        <f t="shared" si="2"/>
        <v>0</v>
      </c>
      <c r="H76" s="8">
        <f t="shared" si="3"/>
        <v>0</v>
      </c>
      <c r="I76" s="8"/>
      <c r="J76" s="8"/>
      <c r="K76" s="183"/>
      <c r="L76" s="183"/>
      <c r="M76" s="183"/>
      <c r="N76" s="183"/>
      <c r="O76" s="183"/>
    </row>
    <row r="77" spans="1:15">
      <c r="A77" s="8"/>
      <c r="B77" s="8"/>
      <c r="C77" s="8"/>
      <c r="D77" s="8"/>
      <c r="E77" s="8"/>
      <c r="F77" s="8"/>
      <c r="G77" s="35">
        <f t="shared" si="2"/>
        <v>0</v>
      </c>
      <c r="H77" s="8">
        <f t="shared" si="3"/>
        <v>0</v>
      </c>
      <c r="I77" s="8"/>
      <c r="J77" s="8"/>
      <c r="K77" s="183"/>
      <c r="L77" s="183"/>
      <c r="M77" s="183"/>
      <c r="N77" s="183"/>
      <c r="O77" s="183"/>
    </row>
    <row r="78" spans="1:15">
      <c r="A78" s="8"/>
      <c r="B78" s="8"/>
      <c r="C78" s="8"/>
      <c r="D78" s="8"/>
      <c r="E78" s="8"/>
      <c r="F78" s="8"/>
      <c r="G78" s="35">
        <f t="shared" si="2"/>
        <v>0</v>
      </c>
      <c r="H78" s="8">
        <f t="shared" si="3"/>
        <v>0</v>
      </c>
      <c r="I78" s="8"/>
      <c r="J78" s="8"/>
      <c r="K78" s="183"/>
      <c r="L78" s="183"/>
      <c r="M78" s="183"/>
      <c r="N78" s="183"/>
      <c r="O78" s="183"/>
    </row>
    <row r="79" spans="1:15">
      <c r="A79" s="8"/>
      <c r="B79" s="8"/>
      <c r="C79" s="8"/>
      <c r="D79" s="8"/>
      <c r="E79" s="8"/>
      <c r="F79" s="8"/>
      <c r="G79" s="35">
        <f t="shared" si="2"/>
        <v>0</v>
      </c>
      <c r="H79" s="8">
        <f t="shared" si="3"/>
        <v>0</v>
      </c>
      <c r="I79" s="8"/>
      <c r="J79" s="8"/>
      <c r="K79" s="183"/>
      <c r="L79" s="183"/>
      <c r="M79" s="183"/>
      <c r="N79" s="183"/>
      <c r="O79" s="183"/>
    </row>
    <row r="80" spans="1:15">
      <c r="A80" s="8"/>
      <c r="B80" s="8"/>
      <c r="C80" s="8"/>
      <c r="D80" s="8"/>
      <c r="E80" s="8"/>
      <c r="F80" s="8"/>
      <c r="G80" s="35">
        <f t="shared" si="2"/>
        <v>0</v>
      </c>
      <c r="H80" s="8">
        <f t="shared" si="3"/>
        <v>0</v>
      </c>
      <c r="I80" s="8"/>
      <c r="J80" s="8"/>
      <c r="K80" s="183"/>
      <c r="L80" s="183"/>
      <c r="M80" s="183"/>
      <c r="N80" s="183"/>
      <c r="O80" s="183"/>
    </row>
    <row r="81" spans="1:15">
      <c r="A81" s="8"/>
      <c r="B81" s="8"/>
      <c r="C81" s="8"/>
      <c r="D81" s="8"/>
      <c r="E81" s="8"/>
      <c r="F81" s="8"/>
      <c r="G81" s="35">
        <f t="shared" si="2"/>
        <v>0</v>
      </c>
      <c r="H81" s="8">
        <f t="shared" si="3"/>
        <v>0</v>
      </c>
      <c r="I81" s="8"/>
      <c r="J81" s="8"/>
      <c r="K81" s="183"/>
      <c r="L81" s="183"/>
      <c r="M81" s="183"/>
      <c r="N81" s="183"/>
      <c r="O81" s="183"/>
    </row>
    <row r="82" spans="1:15">
      <c r="A82" s="8"/>
      <c r="B82" s="8"/>
      <c r="C82" s="8"/>
      <c r="D82" s="8"/>
      <c r="E82" s="8"/>
      <c r="F82" s="8"/>
      <c r="G82" s="35">
        <f t="shared" si="2"/>
        <v>0</v>
      </c>
      <c r="H82" s="8">
        <f t="shared" si="3"/>
        <v>0</v>
      </c>
      <c r="I82" s="8"/>
      <c r="J82" s="8"/>
      <c r="K82" s="183"/>
      <c r="L82" s="183"/>
      <c r="M82" s="183"/>
      <c r="N82" s="183"/>
      <c r="O82" s="183"/>
    </row>
    <row r="83" spans="1:15">
      <c r="A83" s="8"/>
      <c r="B83" s="8"/>
      <c r="C83" s="8"/>
      <c r="D83" s="8"/>
      <c r="E83" s="8"/>
      <c r="F83" s="8"/>
      <c r="G83" s="35">
        <f t="shared" si="2"/>
        <v>0</v>
      </c>
      <c r="H83" s="8">
        <f t="shared" si="3"/>
        <v>0</v>
      </c>
      <c r="I83" s="8"/>
      <c r="J83" s="8"/>
      <c r="K83" s="183"/>
      <c r="L83" s="183"/>
      <c r="M83" s="183"/>
      <c r="N83" s="183"/>
      <c r="O83" s="183"/>
    </row>
    <row r="84" spans="1:15">
      <c r="A84" s="8"/>
      <c r="B84" s="8"/>
      <c r="C84" s="8"/>
      <c r="D84" s="8"/>
      <c r="E84" s="8"/>
      <c r="F84" s="8"/>
      <c r="G84" s="35">
        <f t="shared" si="2"/>
        <v>0</v>
      </c>
      <c r="H84" s="8">
        <f t="shared" si="3"/>
        <v>0</v>
      </c>
      <c r="I84" s="8"/>
      <c r="J84" s="8"/>
      <c r="K84" s="183"/>
      <c r="L84" s="183"/>
      <c r="M84" s="183"/>
      <c r="N84" s="183"/>
      <c r="O84" s="183"/>
    </row>
    <row r="85" spans="1:15">
      <c r="A85" s="8"/>
      <c r="B85" s="8"/>
      <c r="C85" s="8"/>
      <c r="D85" s="8"/>
      <c r="E85" s="8"/>
      <c r="F85" s="8"/>
      <c r="G85" s="35">
        <f t="shared" si="2"/>
        <v>0</v>
      </c>
      <c r="H85" s="8">
        <f t="shared" si="3"/>
        <v>0</v>
      </c>
      <c r="I85" s="8"/>
      <c r="J85" s="8"/>
      <c r="K85" s="183"/>
      <c r="L85" s="183"/>
      <c r="M85" s="183"/>
      <c r="N85" s="183"/>
      <c r="O85" s="183"/>
    </row>
    <row r="86" spans="1:15">
      <c r="A86" s="8"/>
      <c r="B86" s="8"/>
      <c r="C86" s="8"/>
      <c r="D86" s="8"/>
      <c r="E86" s="8"/>
      <c r="F86" s="8"/>
      <c r="G86" s="35">
        <f t="shared" si="2"/>
        <v>0</v>
      </c>
      <c r="H86" s="8">
        <f t="shared" si="3"/>
        <v>0</v>
      </c>
      <c r="I86" s="8"/>
      <c r="J86" s="8"/>
      <c r="K86" s="183"/>
      <c r="L86" s="183"/>
      <c r="M86" s="183"/>
      <c r="N86" s="183"/>
      <c r="O86" s="183"/>
    </row>
    <row r="87" spans="1:15">
      <c r="A87" s="8"/>
      <c r="B87" s="8"/>
      <c r="C87" s="8"/>
      <c r="D87" s="8"/>
      <c r="E87" s="8"/>
      <c r="F87" s="8"/>
      <c r="G87" s="35">
        <f t="shared" si="2"/>
        <v>0</v>
      </c>
      <c r="H87" s="8">
        <f t="shared" si="3"/>
        <v>0</v>
      </c>
      <c r="I87" s="8"/>
      <c r="J87" s="8"/>
      <c r="K87" s="183"/>
      <c r="L87" s="183"/>
      <c r="M87" s="183"/>
      <c r="N87" s="183"/>
      <c r="O87" s="183"/>
    </row>
    <row r="88" spans="1:15">
      <c r="A88" s="8"/>
      <c r="B88" s="8"/>
      <c r="C88" s="8"/>
      <c r="D88" s="8"/>
      <c r="E88" s="8"/>
      <c r="F88" s="8"/>
      <c r="G88" s="35">
        <f t="shared" si="2"/>
        <v>0</v>
      </c>
      <c r="H88" s="8">
        <f t="shared" si="3"/>
        <v>0</v>
      </c>
      <c r="I88" s="8"/>
      <c r="J88" s="8"/>
      <c r="K88" s="183"/>
      <c r="L88" s="183"/>
      <c r="M88" s="183"/>
      <c r="N88" s="183"/>
      <c r="O88" s="183"/>
    </row>
    <row r="89" spans="1:15">
      <c r="A89" s="8"/>
      <c r="B89" s="8"/>
      <c r="C89" s="8"/>
      <c r="D89" s="8"/>
      <c r="E89" s="8"/>
      <c r="F89" s="8"/>
      <c r="G89" s="35">
        <f t="shared" si="2"/>
        <v>0</v>
      </c>
      <c r="H89" s="8">
        <f t="shared" si="3"/>
        <v>0</v>
      </c>
      <c r="I89" s="8"/>
      <c r="J89" s="8"/>
      <c r="K89" s="183"/>
      <c r="L89" s="183"/>
      <c r="M89" s="183"/>
      <c r="N89" s="183"/>
      <c r="O89" s="183"/>
    </row>
    <row r="90" spans="1:15">
      <c r="A90" s="8"/>
      <c r="B90" s="8"/>
      <c r="C90" s="8"/>
      <c r="D90" s="8"/>
      <c r="E90" s="8"/>
      <c r="F90" s="8"/>
      <c r="G90" s="35">
        <f t="shared" si="2"/>
        <v>0</v>
      </c>
      <c r="H90" s="8">
        <f t="shared" si="3"/>
        <v>0</v>
      </c>
      <c r="I90" s="8"/>
      <c r="J90" s="8"/>
      <c r="K90" s="183"/>
      <c r="L90" s="183"/>
      <c r="M90" s="183"/>
      <c r="N90" s="183"/>
      <c r="O90" s="183"/>
    </row>
    <row r="91" spans="1:15">
      <c r="A91" s="8"/>
      <c r="B91" s="8"/>
      <c r="C91" s="8"/>
      <c r="D91" s="8"/>
      <c r="E91" s="8"/>
      <c r="F91" s="8"/>
      <c r="G91" s="35">
        <f t="shared" si="2"/>
        <v>0</v>
      </c>
      <c r="H91" s="8">
        <f t="shared" si="3"/>
        <v>0</v>
      </c>
      <c r="I91" s="8"/>
      <c r="J91" s="8"/>
      <c r="K91" s="183"/>
      <c r="L91" s="183"/>
      <c r="M91" s="183"/>
      <c r="N91" s="183"/>
      <c r="O91" s="183"/>
    </row>
    <row r="92" spans="1:15">
      <c r="A92" s="8"/>
      <c r="B92" s="8"/>
      <c r="C92" s="8"/>
      <c r="D92" s="8"/>
      <c r="E92" s="8"/>
      <c r="F92" s="8"/>
      <c r="G92" s="35">
        <f t="shared" si="2"/>
        <v>0</v>
      </c>
      <c r="H92" s="8">
        <f t="shared" si="3"/>
        <v>0</v>
      </c>
      <c r="I92" s="8"/>
      <c r="J92" s="8"/>
      <c r="K92" s="183"/>
      <c r="L92" s="183"/>
      <c r="M92" s="183"/>
      <c r="N92" s="183"/>
      <c r="O92" s="183"/>
    </row>
    <row r="93" spans="1:15">
      <c r="A93" s="8"/>
      <c r="B93" s="8"/>
      <c r="C93" s="8"/>
      <c r="D93" s="8"/>
      <c r="E93" s="8"/>
      <c r="F93" s="8"/>
      <c r="G93" s="35">
        <f t="shared" si="2"/>
        <v>0</v>
      </c>
      <c r="H93" s="8">
        <f t="shared" si="3"/>
        <v>0</v>
      </c>
      <c r="I93" s="8"/>
      <c r="J93" s="8"/>
      <c r="K93" s="183"/>
      <c r="L93" s="183"/>
      <c r="M93" s="183"/>
      <c r="N93" s="183"/>
      <c r="O93" s="183"/>
    </row>
    <row r="94" spans="1:15">
      <c r="A94" s="8"/>
      <c r="B94" s="8"/>
      <c r="C94" s="8"/>
      <c r="D94" s="8"/>
      <c r="E94" s="8"/>
      <c r="F94" s="8"/>
      <c r="G94" s="35">
        <f t="shared" si="2"/>
        <v>0</v>
      </c>
      <c r="H94" s="8">
        <f t="shared" si="3"/>
        <v>0</v>
      </c>
      <c r="I94" s="8"/>
      <c r="J94" s="8"/>
      <c r="K94" s="183"/>
      <c r="L94" s="183"/>
      <c r="M94" s="183"/>
      <c r="N94" s="183"/>
      <c r="O94" s="183"/>
    </row>
    <row r="95" spans="1:15">
      <c r="A95" s="8"/>
      <c r="B95" s="8"/>
      <c r="C95" s="8"/>
      <c r="D95" s="8"/>
      <c r="E95" s="8"/>
      <c r="F95" s="8"/>
      <c r="G95" s="35">
        <f t="shared" si="2"/>
        <v>0</v>
      </c>
      <c r="H95" s="8">
        <f t="shared" si="3"/>
        <v>0</v>
      </c>
      <c r="I95" s="8"/>
      <c r="J95" s="8"/>
      <c r="K95" s="183"/>
      <c r="L95" s="183"/>
      <c r="M95" s="183"/>
      <c r="N95" s="183"/>
      <c r="O95" s="183"/>
    </row>
    <row r="96" spans="1:15">
      <c r="A96" s="8"/>
      <c r="B96" s="8"/>
      <c r="C96" s="8"/>
      <c r="D96" s="8"/>
      <c r="E96" s="8"/>
      <c r="F96" s="8"/>
      <c r="G96" s="35">
        <f t="shared" si="2"/>
        <v>0</v>
      </c>
      <c r="H96" s="8">
        <f t="shared" si="3"/>
        <v>0</v>
      </c>
      <c r="I96" s="8"/>
      <c r="J96" s="8"/>
      <c r="K96" s="183"/>
      <c r="L96" s="183"/>
      <c r="M96" s="183"/>
      <c r="N96" s="183"/>
      <c r="O96" s="183"/>
    </row>
    <row r="97" spans="1:15">
      <c r="A97" s="8"/>
      <c r="B97" s="8"/>
      <c r="C97" s="8"/>
      <c r="D97" s="8"/>
      <c r="E97" s="8"/>
      <c r="F97" s="8"/>
      <c r="G97" s="35">
        <f t="shared" si="2"/>
        <v>0</v>
      </c>
      <c r="H97" s="8">
        <f t="shared" si="3"/>
        <v>0</v>
      </c>
      <c r="I97" s="8"/>
      <c r="J97" s="8"/>
      <c r="K97" s="183"/>
      <c r="L97" s="183"/>
      <c r="M97" s="183"/>
      <c r="N97" s="183"/>
      <c r="O97" s="183"/>
    </row>
    <row r="98" spans="1:15">
      <c r="A98" s="8"/>
      <c r="B98" s="8"/>
      <c r="C98" s="8"/>
      <c r="D98" s="8"/>
      <c r="E98" s="8"/>
      <c r="F98" s="8"/>
      <c r="G98" s="35">
        <f t="shared" si="2"/>
        <v>0</v>
      </c>
      <c r="H98" s="8">
        <f t="shared" si="3"/>
        <v>0</v>
      </c>
      <c r="I98" s="8"/>
      <c r="J98" s="8"/>
      <c r="K98" s="183"/>
      <c r="L98" s="183"/>
      <c r="M98" s="183"/>
      <c r="N98" s="183"/>
      <c r="O98" s="183"/>
    </row>
    <row r="99" spans="1:15">
      <c r="A99" s="8"/>
      <c r="B99" s="8"/>
      <c r="C99" s="8"/>
      <c r="D99" s="8"/>
      <c r="E99" s="8"/>
      <c r="F99" s="8"/>
      <c r="G99" s="35">
        <f t="shared" si="2"/>
        <v>0</v>
      </c>
      <c r="H99" s="8">
        <f t="shared" si="3"/>
        <v>0</v>
      </c>
      <c r="I99" s="8"/>
      <c r="J99" s="8"/>
      <c r="K99" s="183"/>
      <c r="L99" s="183"/>
      <c r="M99" s="183"/>
      <c r="N99" s="183"/>
      <c r="O99" s="183"/>
    </row>
    <row r="100" spans="1:15">
      <c r="A100" s="8"/>
      <c r="B100" s="8"/>
      <c r="C100" s="8"/>
      <c r="D100" s="8"/>
      <c r="E100" s="8"/>
      <c r="F100" s="8"/>
      <c r="G100" s="35">
        <f t="shared" si="2"/>
        <v>0</v>
      </c>
      <c r="H100" s="8">
        <f t="shared" si="3"/>
        <v>0</v>
      </c>
      <c r="I100" s="8"/>
      <c r="J100" s="8"/>
      <c r="K100" s="183"/>
      <c r="L100" s="183"/>
      <c r="M100" s="183"/>
      <c r="N100" s="183"/>
      <c r="O100" s="183"/>
    </row>
    <row r="101" spans="1:15">
      <c r="A101" s="8"/>
      <c r="B101" s="8"/>
      <c r="C101" s="8"/>
      <c r="D101" s="8"/>
      <c r="E101" s="8"/>
      <c r="F101" s="8"/>
      <c r="G101" s="35">
        <f t="shared" si="2"/>
        <v>0</v>
      </c>
      <c r="H101" s="8">
        <f t="shared" si="3"/>
        <v>0</v>
      </c>
      <c r="I101" s="8"/>
      <c r="J101" s="8"/>
      <c r="K101" s="183"/>
      <c r="L101" s="183"/>
      <c r="M101" s="183"/>
      <c r="N101" s="183"/>
      <c r="O101" s="183"/>
    </row>
    <row r="102" spans="1:15">
      <c r="A102" s="8"/>
      <c r="B102" s="8"/>
      <c r="C102" s="8"/>
      <c r="D102" s="8"/>
      <c r="E102" s="8"/>
      <c r="F102" s="8"/>
      <c r="G102" s="35">
        <f t="shared" si="2"/>
        <v>0</v>
      </c>
      <c r="H102" s="8">
        <f t="shared" si="3"/>
        <v>0</v>
      </c>
      <c r="I102" s="8"/>
      <c r="J102" s="8"/>
      <c r="K102" s="183"/>
      <c r="L102" s="183"/>
      <c r="M102" s="183"/>
      <c r="N102" s="183"/>
      <c r="O102" s="183"/>
    </row>
    <row r="103" spans="1:15">
      <c r="A103" s="8"/>
      <c r="B103" s="8"/>
      <c r="C103" s="8"/>
      <c r="D103" s="8"/>
      <c r="E103" s="8"/>
      <c r="F103" s="8"/>
      <c r="G103" s="35">
        <f t="shared" si="2"/>
        <v>0</v>
      </c>
      <c r="H103" s="8">
        <f t="shared" si="3"/>
        <v>0</v>
      </c>
      <c r="I103" s="8"/>
      <c r="J103" s="8"/>
      <c r="K103" s="183"/>
      <c r="L103" s="183"/>
      <c r="M103" s="183"/>
      <c r="N103" s="183"/>
      <c r="O103" s="183"/>
    </row>
    <row r="104" spans="1:15">
      <c r="A104" s="8"/>
      <c r="B104" s="8"/>
      <c r="C104" s="8"/>
      <c r="D104" s="8"/>
      <c r="E104" s="8"/>
      <c r="F104" s="8"/>
      <c r="G104" s="35">
        <f t="shared" si="2"/>
        <v>0</v>
      </c>
      <c r="H104" s="8">
        <f t="shared" si="3"/>
        <v>0</v>
      </c>
      <c r="I104" s="8"/>
      <c r="J104" s="8"/>
      <c r="K104" s="183"/>
      <c r="L104" s="183"/>
      <c r="M104" s="183"/>
      <c r="N104" s="183"/>
      <c r="O104" s="183"/>
    </row>
    <row r="105" spans="1:15">
      <c r="A105" s="8"/>
      <c r="B105" s="8"/>
      <c r="C105" s="8"/>
      <c r="D105" s="8"/>
      <c r="E105" s="8"/>
      <c r="F105" s="8"/>
      <c r="G105" s="35">
        <f t="shared" si="2"/>
        <v>0</v>
      </c>
      <c r="H105" s="8">
        <f t="shared" si="3"/>
        <v>0</v>
      </c>
      <c r="I105" s="8"/>
      <c r="J105" s="8"/>
      <c r="K105" s="183"/>
      <c r="L105" s="183"/>
      <c r="M105" s="183"/>
      <c r="N105" s="183"/>
      <c r="O105" s="183"/>
    </row>
    <row r="106" spans="1:15">
      <c r="A106" s="8"/>
      <c r="B106" s="8"/>
      <c r="C106" s="8"/>
      <c r="D106" s="8"/>
      <c r="E106" s="8"/>
      <c r="F106" s="8"/>
      <c r="G106" s="35">
        <f t="shared" si="2"/>
        <v>0</v>
      </c>
      <c r="H106" s="8">
        <f t="shared" si="3"/>
        <v>0</v>
      </c>
      <c r="I106" s="8"/>
      <c r="J106" s="8"/>
      <c r="K106" s="183"/>
      <c r="L106" s="183"/>
      <c r="M106" s="183"/>
      <c r="N106" s="183"/>
      <c r="O106" s="183"/>
    </row>
    <row r="107" spans="1:15">
      <c r="A107" s="8"/>
      <c r="B107" s="8"/>
      <c r="C107" s="8"/>
      <c r="D107" s="8"/>
      <c r="E107" s="8"/>
      <c r="F107" s="8"/>
      <c r="G107" s="35">
        <f t="shared" si="2"/>
        <v>0</v>
      </c>
      <c r="H107" s="8">
        <f t="shared" si="3"/>
        <v>0</v>
      </c>
      <c r="I107" s="8"/>
      <c r="J107" s="8"/>
      <c r="K107" s="183"/>
      <c r="L107" s="183"/>
      <c r="M107" s="183"/>
      <c r="N107" s="183"/>
      <c r="O107" s="183"/>
    </row>
    <row r="108" spans="1:15">
      <c r="A108" s="8"/>
      <c r="B108" s="8"/>
      <c r="C108" s="8"/>
      <c r="D108" s="8"/>
      <c r="E108" s="8"/>
      <c r="F108" s="8"/>
      <c r="G108" s="35">
        <f t="shared" si="2"/>
        <v>0</v>
      </c>
      <c r="H108" s="8">
        <f t="shared" si="3"/>
        <v>0</v>
      </c>
      <c r="I108" s="8"/>
      <c r="J108" s="8"/>
      <c r="K108" s="183"/>
      <c r="L108" s="183"/>
      <c r="M108" s="183"/>
      <c r="N108" s="183"/>
      <c r="O108" s="183"/>
    </row>
    <row r="109" spans="1:15">
      <c r="A109" s="8"/>
      <c r="B109" s="8"/>
      <c r="C109" s="8"/>
      <c r="D109" s="8"/>
      <c r="E109" s="8"/>
      <c r="F109" s="8"/>
      <c r="G109" s="35">
        <f t="shared" si="2"/>
        <v>0</v>
      </c>
      <c r="H109" s="8">
        <f t="shared" si="3"/>
        <v>0</v>
      </c>
      <c r="I109" s="8"/>
      <c r="J109" s="8"/>
      <c r="K109" s="183"/>
      <c r="L109" s="183"/>
      <c r="M109" s="183"/>
      <c r="N109" s="183"/>
      <c r="O109" s="183"/>
    </row>
    <row r="110" spans="1:15">
      <c r="A110" s="8"/>
      <c r="B110" s="8"/>
      <c r="C110" s="8"/>
      <c r="D110" s="8"/>
      <c r="E110" s="8"/>
      <c r="F110" s="8"/>
      <c r="G110" s="35">
        <f t="shared" si="2"/>
        <v>0</v>
      </c>
      <c r="H110" s="8">
        <f t="shared" si="3"/>
        <v>0</v>
      </c>
      <c r="I110" s="8"/>
      <c r="J110" s="8"/>
      <c r="K110" s="183"/>
      <c r="L110" s="183"/>
      <c r="M110" s="183"/>
      <c r="N110" s="183"/>
      <c r="O110" s="183"/>
    </row>
    <row r="111" spans="1:15">
      <c r="A111" s="8"/>
      <c r="B111" s="8"/>
      <c r="C111" s="8"/>
      <c r="D111" s="8"/>
      <c r="E111" s="8"/>
      <c r="F111" s="8"/>
      <c r="G111" s="35">
        <f t="shared" si="2"/>
        <v>0</v>
      </c>
      <c r="H111" s="8">
        <f t="shared" si="3"/>
        <v>0</v>
      </c>
      <c r="I111" s="8"/>
      <c r="J111" s="8"/>
      <c r="K111" s="183"/>
      <c r="L111" s="183"/>
      <c r="M111" s="183"/>
      <c r="N111" s="183"/>
      <c r="O111" s="183"/>
    </row>
    <row r="112" spans="1:15">
      <c r="A112" s="8"/>
      <c r="B112" s="8"/>
      <c r="C112" s="8"/>
      <c r="D112" s="8"/>
      <c r="E112" s="8"/>
      <c r="F112" s="8"/>
      <c r="G112" s="35">
        <f t="shared" si="2"/>
        <v>0</v>
      </c>
      <c r="H112" s="8">
        <f t="shared" si="3"/>
        <v>0</v>
      </c>
      <c r="I112" s="8"/>
      <c r="J112" s="8"/>
      <c r="K112" s="183"/>
      <c r="L112" s="183"/>
      <c r="M112" s="183"/>
      <c r="N112" s="183"/>
      <c r="O112" s="183"/>
    </row>
    <row r="113" spans="1:15">
      <c r="A113" s="8"/>
      <c r="B113" s="8"/>
      <c r="C113" s="8"/>
      <c r="D113" s="8"/>
      <c r="E113" s="8"/>
      <c r="F113" s="8"/>
      <c r="G113" s="35">
        <f t="shared" si="2"/>
        <v>0</v>
      </c>
      <c r="H113" s="8">
        <f t="shared" si="3"/>
        <v>0</v>
      </c>
      <c r="I113" s="8"/>
      <c r="J113" s="8"/>
      <c r="K113" s="183"/>
      <c r="L113" s="183"/>
      <c r="M113" s="183"/>
      <c r="N113" s="183"/>
      <c r="O113" s="183"/>
    </row>
    <row r="114" spans="1:15">
      <c r="A114" s="8"/>
      <c r="B114" s="8"/>
      <c r="C114" s="8"/>
      <c r="D114" s="8"/>
      <c r="E114" s="8"/>
      <c r="F114" s="8"/>
      <c r="G114" s="35">
        <f t="shared" si="2"/>
        <v>0</v>
      </c>
      <c r="H114" s="8">
        <f t="shared" si="3"/>
        <v>0</v>
      </c>
      <c r="I114" s="8"/>
      <c r="J114" s="8"/>
      <c r="K114" s="183"/>
      <c r="L114" s="183"/>
      <c r="M114" s="183"/>
      <c r="N114" s="183"/>
      <c r="O114" s="183"/>
    </row>
    <row r="115" spans="1:15">
      <c r="A115" s="8"/>
      <c r="B115" s="8"/>
      <c r="C115" s="8"/>
      <c r="D115" s="8"/>
      <c r="E115" s="8"/>
      <c r="F115" s="8"/>
      <c r="G115" s="35">
        <f t="shared" si="2"/>
        <v>0</v>
      </c>
      <c r="H115" s="8">
        <f t="shared" si="3"/>
        <v>0</v>
      </c>
      <c r="I115" s="8"/>
      <c r="J115" s="8"/>
      <c r="K115" s="183"/>
      <c r="L115" s="183"/>
      <c r="M115" s="183"/>
      <c r="N115" s="183"/>
      <c r="O115" s="183"/>
    </row>
    <row r="116" spans="1:15">
      <c r="A116" s="8"/>
      <c r="B116" s="8"/>
      <c r="C116" s="8"/>
      <c r="D116" s="8"/>
      <c r="E116" s="8"/>
      <c r="F116" s="8"/>
      <c r="G116" s="35">
        <f t="shared" si="2"/>
        <v>0</v>
      </c>
      <c r="H116" s="8">
        <f t="shared" si="3"/>
        <v>0</v>
      </c>
      <c r="I116" s="8"/>
      <c r="J116" s="8"/>
      <c r="K116" s="183"/>
      <c r="L116" s="183"/>
      <c r="M116" s="183"/>
      <c r="N116" s="183"/>
      <c r="O116" s="183"/>
    </row>
    <row r="117" spans="1:15">
      <c r="A117" s="8"/>
      <c r="B117" s="8"/>
      <c r="C117" s="8"/>
      <c r="D117" s="8"/>
      <c r="E117" s="8"/>
      <c r="F117" s="8"/>
      <c r="G117" s="35">
        <f t="shared" si="2"/>
        <v>0</v>
      </c>
      <c r="H117" s="8">
        <f t="shared" si="3"/>
        <v>0</v>
      </c>
      <c r="I117" s="8"/>
      <c r="J117" s="8"/>
      <c r="K117" s="183"/>
      <c r="L117" s="183"/>
      <c r="M117" s="183"/>
      <c r="N117" s="183"/>
      <c r="O117" s="183"/>
    </row>
    <row r="118" spans="1:15">
      <c r="A118" s="8"/>
      <c r="B118" s="8"/>
      <c r="C118" s="8"/>
      <c r="D118" s="8"/>
      <c r="E118" s="8"/>
      <c r="F118" s="8"/>
      <c r="G118" s="35">
        <f t="shared" si="2"/>
        <v>0</v>
      </c>
      <c r="H118" s="8">
        <f t="shared" si="3"/>
        <v>0</v>
      </c>
      <c r="I118" s="8"/>
      <c r="J118" s="8"/>
      <c r="K118" s="183"/>
      <c r="L118" s="183"/>
      <c r="M118" s="183"/>
      <c r="N118" s="183"/>
      <c r="O118" s="183"/>
    </row>
    <row r="119" spans="1:15">
      <c r="A119" s="8"/>
      <c r="B119" s="8"/>
      <c r="C119" s="8"/>
      <c r="D119" s="8"/>
      <c r="E119" s="8"/>
      <c r="F119" s="8"/>
      <c r="G119" s="35">
        <f t="shared" si="2"/>
        <v>0</v>
      </c>
      <c r="H119" s="8">
        <f t="shared" si="3"/>
        <v>0</v>
      </c>
      <c r="I119" s="8"/>
      <c r="J119" s="8"/>
      <c r="K119" s="183"/>
      <c r="L119" s="183"/>
      <c r="M119" s="183"/>
      <c r="N119" s="183"/>
      <c r="O119" s="183"/>
    </row>
    <row r="120" spans="1:15">
      <c r="A120" s="8"/>
      <c r="B120" s="8"/>
      <c r="C120" s="8"/>
      <c r="D120" s="8"/>
      <c r="E120" s="8"/>
      <c r="F120" s="8"/>
      <c r="G120" s="35">
        <f t="shared" si="2"/>
        <v>0</v>
      </c>
      <c r="H120" s="8">
        <f t="shared" si="3"/>
        <v>0</v>
      </c>
      <c r="I120" s="8"/>
      <c r="J120" s="8"/>
      <c r="K120" s="183"/>
      <c r="L120" s="183"/>
      <c r="M120" s="183"/>
      <c r="N120" s="183"/>
      <c r="O120" s="183"/>
    </row>
    <row r="121" spans="1:15">
      <c r="A121" s="8"/>
      <c r="B121" s="8"/>
      <c r="C121" s="8"/>
      <c r="D121" s="8"/>
      <c r="E121" s="8"/>
      <c r="F121" s="8"/>
      <c r="G121" s="35">
        <f t="shared" si="2"/>
        <v>0</v>
      </c>
      <c r="H121" s="8">
        <f t="shared" si="3"/>
        <v>0</v>
      </c>
      <c r="I121" s="8"/>
      <c r="J121" s="8"/>
      <c r="K121" s="183"/>
      <c r="L121" s="183"/>
      <c r="M121" s="183"/>
      <c r="N121" s="183"/>
      <c r="O121" s="183"/>
    </row>
    <row r="122" spans="1:15">
      <c r="A122" s="8"/>
      <c r="B122" s="8"/>
      <c r="C122" s="8"/>
      <c r="D122" s="8"/>
      <c r="E122" s="8"/>
      <c r="F122" s="8"/>
      <c r="G122" s="35">
        <f t="shared" si="2"/>
        <v>0</v>
      </c>
      <c r="H122" s="8">
        <f t="shared" si="3"/>
        <v>0</v>
      </c>
      <c r="I122" s="8"/>
      <c r="J122" s="8"/>
      <c r="K122" s="183"/>
      <c r="L122" s="183"/>
      <c r="M122" s="183"/>
      <c r="N122" s="183"/>
      <c r="O122" s="183"/>
    </row>
    <row r="123" spans="1:15">
      <c r="A123" s="8"/>
      <c r="B123" s="8"/>
      <c r="C123" s="8"/>
      <c r="D123" s="8"/>
      <c r="E123" s="8"/>
      <c r="F123" s="8"/>
      <c r="G123" s="35">
        <f t="shared" si="2"/>
        <v>0</v>
      </c>
      <c r="H123" s="8">
        <f t="shared" si="3"/>
        <v>0</v>
      </c>
      <c r="I123" s="8"/>
      <c r="J123" s="8"/>
      <c r="K123" s="183"/>
      <c r="L123" s="183"/>
      <c r="M123" s="183"/>
      <c r="N123" s="183"/>
      <c r="O123" s="183"/>
    </row>
    <row r="124" spans="1:15">
      <c r="A124" s="8"/>
      <c r="B124" s="8"/>
      <c r="C124" s="8"/>
      <c r="D124" s="8"/>
      <c r="E124" s="8"/>
      <c r="F124" s="8"/>
      <c r="G124" s="35">
        <f t="shared" si="2"/>
        <v>0</v>
      </c>
      <c r="H124" s="8">
        <f t="shared" si="3"/>
        <v>0</v>
      </c>
      <c r="I124" s="8"/>
      <c r="J124" s="8"/>
      <c r="K124" s="183"/>
      <c r="L124" s="183"/>
      <c r="M124" s="183"/>
      <c r="N124" s="183"/>
      <c r="O124" s="183"/>
    </row>
    <row r="125" spans="1:15">
      <c r="A125" s="8"/>
      <c r="B125" s="8"/>
      <c r="C125" s="8"/>
      <c r="D125" s="8"/>
      <c r="E125" s="8"/>
      <c r="F125" s="8"/>
      <c r="G125" s="35">
        <f t="shared" si="2"/>
        <v>0</v>
      </c>
      <c r="H125" s="8">
        <f t="shared" si="3"/>
        <v>0</v>
      </c>
      <c r="I125" s="8"/>
      <c r="J125" s="8"/>
      <c r="K125" s="183"/>
      <c r="L125" s="183"/>
      <c r="M125" s="183"/>
      <c r="N125" s="183"/>
      <c r="O125" s="183"/>
    </row>
    <row r="126" spans="1:15">
      <c r="A126" s="8"/>
      <c r="B126" s="8"/>
      <c r="C126" s="8"/>
      <c r="D126" s="8"/>
      <c r="E126" s="8"/>
      <c r="F126" s="8"/>
      <c r="G126" s="35">
        <f t="shared" si="2"/>
        <v>0</v>
      </c>
      <c r="H126" s="8">
        <f t="shared" si="3"/>
        <v>0</v>
      </c>
      <c r="I126" s="8"/>
      <c r="J126" s="8"/>
      <c r="K126" s="183"/>
      <c r="L126" s="183"/>
      <c r="M126" s="183"/>
      <c r="N126" s="183"/>
      <c r="O126" s="183"/>
    </row>
    <row r="127" spans="1:15">
      <c r="A127" s="8"/>
      <c r="B127" s="8"/>
      <c r="C127" s="8"/>
      <c r="D127" s="8"/>
      <c r="E127" s="8"/>
      <c r="F127" s="8"/>
      <c r="G127" s="35">
        <f t="shared" si="2"/>
        <v>0</v>
      </c>
      <c r="H127" s="8">
        <f t="shared" si="3"/>
        <v>0</v>
      </c>
      <c r="I127" s="8"/>
      <c r="J127" s="8"/>
      <c r="K127" s="183"/>
      <c r="L127" s="183"/>
      <c r="M127" s="183"/>
      <c r="N127" s="183"/>
      <c r="O127" s="183"/>
    </row>
    <row r="128" spans="1:15">
      <c r="A128" s="8"/>
      <c r="B128" s="8"/>
      <c r="C128" s="8"/>
      <c r="D128" s="8"/>
      <c r="E128" s="8"/>
      <c r="F128" s="8"/>
      <c r="G128" s="35">
        <f t="shared" si="2"/>
        <v>0</v>
      </c>
      <c r="H128" s="8">
        <f t="shared" si="3"/>
        <v>0</v>
      </c>
      <c r="I128" s="8"/>
      <c r="J128" s="8"/>
      <c r="K128" s="183"/>
      <c r="L128" s="183"/>
      <c r="M128" s="183"/>
      <c r="N128" s="183"/>
      <c r="O128" s="183"/>
    </row>
    <row r="129" spans="1:15">
      <c r="A129" s="8"/>
      <c r="B129" s="8"/>
      <c r="C129" s="8"/>
      <c r="D129" s="8"/>
      <c r="E129" s="8"/>
      <c r="F129" s="8"/>
      <c r="G129" s="35">
        <f t="shared" si="2"/>
        <v>0</v>
      </c>
      <c r="H129" s="8">
        <f t="shared" si="3"/>
        <v>0</v>
      </c>
      <c r="I129" s="8"/>
      <c r="J129" s="8"/>
      <c r="K129" s="183"/>
      <c r="L129" s="183"/>
      <c r="M129" s="183"/>
      <c r="N129" s="183"/>
      <c r="O129" s="183"/>
    </row>
    <row r="130" spans="1:15">
      <c r="A130" s="8"/>
      <c r="B130" s="8"/>
      <c r="C130" s="8"/>
      <c r="D130" s="8"/>
      <c r="E130" s="8"/>
      <c r="F130" s="8"/>
      <c r="G130" s="35">
        <f t="shared" ref="G130:G193" si="4">K130+L130</f>
        <v>0</v>
      </c>
      <c r="H130" s="8">
        <f t="shared" ref="H130:H193" si="5">(M130+4*N130+O130)/6</f>
        <v>0</v>
      </c>
      <c r="I130" s="8"/>
      <c r="J130" s="8"/>
      <c r="K130" s="183"/>
      <c r="L130" s="183"/>
      <c r="M130" s="183"/>
      <c r="N130" s="183"/>
      <c r="O130" s="183"/>
    </row>
    <row r="131" spans="1:15">
      <c r="A131" s="8"/>
      <c r="B131" s="8"/>
      <c r="C131" s="8"/>
      <c r="D131" s="8"/>
      <c r="E131" s="8"/>
      <c r="F131" s="8"/>
      <c r="G131" s="35">
        <f t="shared" si="4"/>
        <v>0</v>
      </c>
      <c r="H131" s="8">
        <f t="shared" si="5"/>
        <v>0</v>
      </c>
      <c r="I131" s="8"/>
      <c r="J131" s="8"/>
      <c r="K131" s="183"/>
      <c r="L131" s="183"/>
      <c r="M131" s="183"/>
      <c r="N131" s="183"/>
      <c r="O131" s="183"/>
    </row>
    <row r="132" spans="1:15">
      <c r="A132" s="8"/>
      <c r="B132" s="8"/>
      <c r="C132" s="8"/>
      <c r="D132" s="8"/>
      <c r="E132" s="8"/>
      <c r="F132" s="8"/>
      <c r="G132" s="35">
        <f t="shared" si="4"/>
        <v>0</v>
      </c>
      <c r="H132" s="8">
        <f t="shared" si="5"/>
        <v>0</v>
      </c>
      <c r="I132" s="8"/>
      <c r="J132" s="8"/>
      <c r="K132" s="183"/>
      <c r="L132" s="183"/>
      <c r="M132" s="183"/>
      <c r="N132" s="183"/>
      <c r="O132" s="183"/>
    </row>
    <row r="133" spans="1:15">
      <c r="A133" s="8"/>
      <c r="B133" s="8"/>
      <c r="C133" s="8"/>
      <c r="D133" s="8"/>
      <c r="E133" s="8"/>
      <c r="F133" s="8"/>
      <c r="G133" s="35">
        <f t="shared" si="4"/>
        <v>0</v>
      </c>
      <c r="H133" s="8">
        <f t="shared" si="5"/>
        <v>0</v>
      </c>
      <c r="I133" s="8"/>
      <c r="J133" s="8"/>
      <c r="K133" s="183"/>
      <c r="L133" s="183"/>
      <c r="M133" s="183"/>
      <c r="N133" s="183"/>
      <c r="O133" s="183"/>
    </row>
    <row r="134" spans="1:15">
      <c r="A134" s="8"/>
      <c r="B134" s="8"/>
      <c r="C134" s="8"/>
      <c r="D134" s="8"/>
      <c r="E134" s="8"/>
      <c r="F134" s="8"/>
      <c r="G134" s="35">
        <f t="shared" si="4"/>
        <v>0</v>
      </c>
      <c r="H134" s="8">
        <f t="shared" si="5"/>
        <v>0</v>
      </c>
      <c r="I134" s="8"/>
      <c r="J134" s="8"/>
      <c r="K134" s="183"/>
      <c r="L134" s="183"/>
      <c r="M134" s="183"/>
      <c r="N134" s="183"/>
      <c r="O134" s="183"/>
    </row>
    <row r="135" spans="1:15">
      <c r="A135" s="8"/>
      <c r="B135" s="8"/>
      <c r="C135" s="8"/>
      <c r="D135" s="8"/>
      <c r="E135" s="8"/>
      <c r="F135" s="8"/>
      <c r="G135" s="35">
        <f t="shared" si="4"/>
        <v>0</v>
      </c>
      <c r="H135" s="8">
        <f t="shared" si="5"/>
        <v>0</v>
      </c>
      <c r="I135" s="8"/>
      <c r="J135" s="8"/>
      <c r="K135" s="183"/>
      <c r="L135" s="183"/>
      <c r="M135" s="183"/>
      <c r="N135" s="183"/>
      <c r="O135" s="183"/>
    </row>
    <row r="136" spans="1:15">
      <c r="A136" s="8"/>
      <c r="B136" s="8"/>
      <c r="C136" s="8"/>
      <c r="D136" s="8"/>
      <c r="E136" s="8"/>
      <c r="F136" s="8"/>
      <c r="G136" s="35">
        <f t="shared" si="4"/>
        <v>0</v>
      </c>
      <c r="H136" s="8">
        <f t="shared" si="5"/>
        <v>0</v>
      </c>
      <c r="I136" s="8"/>
      <c r="J136" s="8"/>
      <c r="K136" s="183"/>
      <c r="L136" s="183"/>
      <c r="M136" s="183"/>
      <c r="N136" s="183"/>
      <c r="O136" s="183"/>
    </row>
    <row r="137" spans="1:15">
      <c r="A137" s="8"/>
      <c r="B137" s="8"/>
      <c r="C137" s="8"/>
      <c r="D137" s="8"/>
      <c r="E137" s="8"/>
      <c r="F137" s="8"/>
      <c r="G137" s="35">
        <f t="shared" si="4"/>
        <v>0</v>
      </c>
      <c r="H137" s="8">
        <f t="shared" si="5"/>
        <v>0</v>
      </c>
      <c r="I137" s="8"/>
      <c r="J137" s="8"/>
      <c r="K137" s="183"/>
      <c r="L137" s="183"/>
      <c r="M137" s="183"/>
      <c r="N137" s="183"/>
      <c r="O137" s="183"/>
    </row>
    <row r="138" spans="1:15">
      <c r="A138" s="8"/>
      <c r="B138" s="8"/>
      <c r="C138" s="8"/>
      <c r="D138" s="8"/>
      <c r="E138" s="8"/>
      <c r="F138" s="8"/>
      <c r="G138" s="35">
        <f t="shared" si="4"/>
        <v>0</v>
      </c>
      <c r="H138" s="8">
        <f t="shared" si="5"/>
        <v>0</v>
      </c>
      <c r="I138" s="8"/>
      <c r="J138" s="8"/>
      <c r="K138" s="183"/>
      <c r="L138" s="183"/>
      <c r="M138" s="183"/>
      <c r="N138" s="183"/>
      <c r="O138" s="183"/>
    </row>
    <row r="139" spans="1:15">
      <c r="A139" s="8"/>
      <c r="B139" s="8"/>
      <c r="C139" s="8"/>
      <c r="D139" s="8"/>
      <c r="E139" s="8"/>
      <c r="F139" s="8"/>
      <c r="G139" s="35">
        <f t="shared" si="4"/>
        <v>0</v>
      </c>
      <c r="H139" s="8">
        <f t="shared" si="5"/>
        <v>0</v>
      </c>
      <c r="I139" s="8"/>
      <c r="J139" s="8"/>
      <c r="K139" s="183"/>
      <c r="L139" s="183"/>
      <c r="M139" s="183"/>
      <c r="N139" s="183"/>
      <c r="O139" s="183"/>
    </row>
    <row r="140" spans="1:15">
      <c r="A140" s="8"/>
      <c r="B140" s="8"/>
      <c r="C140" s="8"/>
      <c r="D140" s="8"/>
      <c r="E140" s="8"/>
      <c r="F140" s="8"/>
      <c r="G140" s="35">
        <f t="shared" si="4"/>
        <v>0</v>
      </c>
      <c r="H140" s="8">
        <f t="shared" si="5"/>
        <v>0</v>
      </c>
      <c r="I140" s="8"/>
      <c r="J140" s="8"/>
      <c r="K140" s="183"/>
      <c r="L140" s="183"/>
      <c r="M140" s="183"/>
      <c r="N140" s="183"/>
      <c r="O140" s="183"/>
    </row>
    <row r="141" spans="1:15">
      <c r="A141" s="8"/>
      <c r="B141" s="8"/>
      <c r="C141" s="8"/>
      <c r="D141" s="8"/>
      <c r="E141" s="8"/>
      <c r="F141" s="8"/>
      <c r="G141" s="35">
        <f t="shared" si="4"/>
        <v>0</v>
      </c>
      <c r="H141" s="8">
        <f t="shared" si="5"/>
        <v>0</v>
      </c>
      <c r="I141" s="8"/>
      <c r="J141" s="8"/>
      <c r="K141" s="183"/>
      <c r="L141" s="183"/>
      <c r="M141" s="183"/>
      <c r="N141" s="183"/>
      <c r="O141" s="183"/>
    </row>
    <row r="142" spans="1:15">
      <c r="A142" s="8"/>
      <c r="B142" s="8"/>
      <c r="C142" s="8"/>
      <c r="D142" s="8"/>
      <c r="E142" s="8"/>
      <c r="F142" s="8"/>
      <c r="G142" s="35">
        <f t="shared" si="4"/>
        <v>0</v>
      </c>
      <c r="H142" s="8">
        <f t="shared" si="5"/>
        <v>0</v>
      </c>
      <c r="I142" s="8"/>
      <c r="J142" s="8"/>
      <c r="K142" s="183"/>
      <c r="L142" s="183"/>
      <c r="M142" s="183"/>
      <c r="N142" s="183"/>
      <c r="O142" s="183"/>
    </row>
    <row r="143" spans="1:15">
      <c r="A143" s="8"/>
      <c r="B143" s="8"/>
      <c r="C143" s="8"/>
      <c r="D143" s="8"/>
      <c r="E143" s="8"/>
      <c r="F143" s="8"/>
      <c r="G143" s="35">
        <f t="shared" si="4"/>
        <v>0</v>
      </c>
      <c r="H143" s="8">
        <f t="shared" si="5"/>
        <v>0</v>
      </c>
      <c r="I143" s="8"/>
      <c r="J143" s="8"/>
      <c r="K143" s="183"/>
      <c r="L143" s="183"/>
      <c r="M143" s="183"/>
      <c r="N143" s="183"/>
      <c r="O143" s="183"/>
    </row>
    <row r="144" spans="1:15">
      <c r="A144" s="8"/>
      <c r="B144" s="8"/>
      <c r="C144" s="8"/>
      <c r="D144" s="8"/>
      <c r="E144" s="8"/>
      <c r="F144" s="8"/>
      <c r="G144" s="35">
        <f t="shared" si="4"/>
        <v>0</v>
      </c>
      <c r="H144" s="8">
        <f t="shared" si="5"/>
        <v>0</v>
      </c>
      <c r="I144" s="8"/>
      <c r="J144" s="8"/>
      <c r="K144" s="183"/>
      <c r="L144" s="183"/>
      <c r="M144" s="183"/>
      <c r="N144" s="183"/>
      <c r="O144" s="183"/>
    </row>
    <row r="145" spans="1:15">
      <c r="A145" s="8"/>
      <c r="B145" s="8"/>
      <c r="C145" s="8"/>
      <c r="D145" s="8"/>
      <c r="E145" s="8"/>
      <c r="F145" s="8"/>
      <c r="G145" s="35">
        <f t="shared" si="4"/>
        <v>0</v>
      </c>
      <c r="H145" s="8">
        <f t="shared" si="5"/>
        <v>0</v>
      </c>
      <c r="I145" s="8"/>
      <c r="J145" s="8"/>
      <c r="K145" s="183"/>
      <c r="L145" s="183"/>
      <c r="M145" s="183"/>
      <c r="N145" s="183"/>
      <c r="O145" s="183"/>
    </row>
    <row r="146" spans="1:15">
      <c r="A146" s="8"/>
      <c r="B146" s="8"/>
      <c r="C146" s="8"/>
      <c r="D146" s="8"/>
      <c r="E146" s="8"/>
      <c r="F146" s="8"/>
      <c r="G146" s="35">
        <f t="shared" si="4"/>
        <v>0</v>
      </c>
      <c r="H146" s="8">
        <f t="shared" si="5"/>
        <v>0</v>
      </c>
      <c r="I146" s="8"/>
      <c r="J146" s="8"/>
      <c r="K146" s="183"/>
      <c r="L146" s="183"/>
      <c r="M146" s="183"/>
      <c r="N146" s="183"/>
      <c r="O146" s="183"/>
    </row>
    <row r="147" spans="1:15">
      <c r="A147" s="8"/>
      <c r="B147" s="8"/>
      <c r="C147" s="8"/>
      <c r="D147" s="8"/>
      <c r="E147" s="8"/>
      <c r="F147" s="8"/>
      <c r="G147" s="35">
        <f t="shared" si="4"/>
        <v>0</v>
      </c>
      <c r="H147" s="8">
        <f t="shared" si="5"/>
        <v>0</v>
      </c>
      <c r="I147" s="8"/>
      <c r="J147" s="8"/>
      <c r="K147" s="183"/>
      <c r="L147" s="183"/>
      <c r="M147" s="183"/>
      <c r="N147" s="183"/>
      <c r="O147" s="183"/>
    </row>
    <row r="148" spans="1:15">
      <c r="A148" s="8"/>
      <c r="B148" s="8"/>
      <c r="C148" s="8"/>
      <c r="D148" s="8"/>
      <c r="E148" s="8"/>
      <c r="F148" s="8"/>
      <c r="G148" s="35">
        <f t="shared" si="4"/>
        <v>0</v>
      </c>
      <c r="H148" s="8">
        <f t="shared" si="5"/>
        <v>0</v>
      </c>
      <c r="I148" s="8"/>
      <c r="J148" s="8"/>
      <c r="K148" s="183"/>
      <c r="L148" s="183"/>
      <c r="M148" s="183"/>
      <c r="N148" s="183"/>
      <c r="O148" s="183"/>
    </row>
    <row r="149" spans="1:15">
      <c r="A149" s="8"/>
      <c r="B149" s="8"/>
      <c r="C149" s="8"/>
      <c r="D149" s="8"/>
      <c r="E149" s="8"/>
      <c r="F149" s="8"/>
      <c r="G149" s="35">
        <f t="shared" si="4"/>
        <v>0</v>
      </c>
      <c r="H149" s="8">
        <f t="shared" si="5"/>
        <v>0</v>
      </c>
      <c r="I149" s="8"/>
      <c r="J149" s="8"/>
      <c r="K149" s="183"/>
      <c r="L149" s="183"/>
      <c r="M149" s="183"/>
      <c r="N149" s="183"/>
      <c r="O149" s="183"/>
    </row>
    <row r="150" spans="1:15">
      <c r="A150" s="8"/>
      <c r="B150" s="8"/>
      <c r="C150" s="8"/>
      <c r="D150" s="8"/>
      <c r="E150" s="8"/>
      <c r="F150" s="8"/>
      <c r="G150" s="35">
        <f t="shared" si="4"/>
        <v>0</v>
      </c>
      <c r="H150" s="8">
        <f t="shared" si="5"/>
        <v>0</v>
      </c>
      <c r="I150" s="8"/>
      <c r="J150" s="8"/>
      <c r="K150" s="183"/>
      <c r="L150" s="183"/>
      <c r="M150" s="183"/>
      <c r="N150" s="183"/>
      <c r="O150" s="183"/>
    </row>
    <row r="151" spans="1:15">
      <c r="A151" s="8"/>
      <c r="B151" s="8"/>
      <c r="C151" s="8"/>
      <c r="D151" s="8"/>
      <c r="E151" s="8"/>
      <c r="F151" s="8"/>
      <c r="G151" s="35">
        <f t="shared" si="4"/>
        <v>0</v>
      </c>
      <c r="H151" s="8">
        <f t="shared" si="5"/>
        <v>0</v>
      </c>
      <c r="I151" s="8"/>
      <c r="J151" s="8"/>
      <c r="K151" s="183"/>
      <c r="L151" s="183"/>
      <c r="M151" s="183"/>
      <c r="N151" s="183"/>
      <c r="O151" s="183"/>
    </row>
    <row r="152" spans="1:15">
      <c r="A152" s="8"/>
      <c r="B152" s="8"/>
      <c r="C152" s="8"/>
      <c r="D152" s="8"/>
      <c r="E152" s="8"/>
      <c r="F152" s="8"/>
      <c r="G152" s="35">
        <f t="shared" si="4"/>
        <v>0</v>
      </c>
      <c r="H152" s="8">
        <f t="shared" si="5"/>
        <v>0</v>
      </c>
      <c r="I152" s="8"/>
      <c r="J152" s="8"/>
      <c r="K152" s="183"/>
      <c r="L152" s="183"/>
      <c r="M152" s="183"/>
      <c r="N152" s="183"/>
      <c r="O152" s="183"/>
    </row>
    <row r="153" spans="1:15">
      <c r="A153" s="8"/>
      <c r="B153" s="8"/>
      <c r="C153" s="8"/>
      <c r="D153" s="8"/>
      <c r="E153" s="8"/>
      <c r="F153" s="8"/>
      <c r="G153" s="35">
        <f t="shared" si="4"/>
        <v>0</v>
      </c>
      <c r="H153" s="8">
        <f t="shared" si="5"/>
        <v>0</v>
      </c>
      <c r="I153" s="8"/>
      <c r="J153" s="8"/>
      <c r="K153" s="183"/>
      <c r="L153" s="183"/>
      <c r="M153" s="183"/>
      <c r="N153" s="183"/>
      <c r="O153" s="183"/>
    </row>
    <row r="154" spans="1:15">
      <c r="A154" s="8"/>
      <c r="B154" s="8"/>
      <c r="C154" s="8"/>
      <c r="D154" s="8"/>
      <c r="E154" s="8"/>
      <c r="F154" s="8"/>
      <c r="G154" s="35">
        <f t="shared" si="4"/>
        <v>0</v>
      </c>
      <c r="H154" s="8">
        <f t="shared" si="5"/>
        <v>0</v>
      </c>
      <c r="I154" s="8"/>
      <c r="J154" s="8"/>
      <c r="K154" s="183"/>
      <c r="L154" s="183"/>
      <c r="M154" s="183"/>
      <c r="N154" s="183"/>
      <c r="O154" s="183"/>
    </row>
    <row r="155" spans="1:15">
      <c r="A155" s="8"/>
      <c r="B155" s="8"/>
      <c r="C155" s="8"/>
      <c r="D155" s="8"/>
      <c r="E155" s="8"/>
      <c r="F155" s="8"/>
      <c r="G155" s="35">
        <f t="shared" si="4"/>
        <v>0</v>
      </c>
      <c r="H155" s="8">
        <f t="shared" si="5"/>
        <v>0</v>
      </c>
      <c r="I155" s="8"/>
      <c r="J155" s="8"/>
      <c r="K155" s="183"/>
      <c r="L155" s="183"/>
      <c r="M155" s="183"/>
      <c r="N155" s="183"/>
      <c r="O155" s="183"/>
    </row>
    <row r="156" spans="1:15">
      <c r="A156" s="8"/>
      <c r="B156" s="8"/>
      <c r="C156" s="8"/>
      <c r="D156" s="8"/>
      <c r="E156" s="8"/>
      <c r="F156" s="8"/>
      <c r="G156" s="35">
        <f t="shared" si="4"/>
        <v>0</v>
      </c>
      <c r="H156" s="8">
        <f t="shared" si="5"/>
        <v>0</v>
      </c>
      <c r="I156" s="8"/>
      <c r="J156" s="8"/>
      <c r="K156" s="183"/>
      <c r="L156" s="183"/>
      <c r="M156" s="183"/>
      <c r="N156" s="183"/>
      <c r="O156" s="183"/>
    </row>
    <row r="157" spans="1:15">
      <c r="A157" s="8"/>
      <c r="B157" s="8"/>
      <c r="C157" s="8"/>
      <c r="D157" s="8"/>
      <c r="E157" s="8"/>
      <c r="F157" s="8"/>
      <c r="G157" s="35">
        <f t="shared" si="4"/>
        <v>0</v>
      </c>
      <c r="H157" s="8">
        <f t="shared" si="5"/>
        <v>0</v>
      </c>
      <c r="I157" s="8"/>
      <c r="J157" s="8"/>
      <c r="K157" s="183"/>
      <c r="L157" s="183"/>
      <c r="M157" s="183"/>
      <c r="N157" s="183"/>
      <c r="O157" s="183"/>
    </row>
    <row r="158" spans="1:15">
      <c r="A158" s="8"/>
      <c r="B158" s="8"/>
      <c r="C158" s="8"/>
      <c r="D158" s="8"/>
      <c r="E158" s="8"/>
      <c r="F158" s="8"/>
      <c r="G158" s="35">
        <f t="shared" si="4"/>
        <v>0</v>
      </c>
      <c r="H158" s="8">
        <f t="shared" si="5"/>
        <v>0</v>
      </c>
      <c r="I158" s="8"/>
      <c r="J158" s="8"/>
      <c r="K158" s="183"/>
      <c r="L158" s="183"/>
      <c r="M158" s="183"/>
      <c r="N158" s="183"/>
      <c r="O158" s="183"/>
    </row>
    <row r="159" spans="1:15">
      <c r="A159" s="8"/>
      <c r="B159" s="8"/>
      <c r="C159" s="8"/>
      <c r="D159" s="8"/>
      <c r="E159" s="8"/>
      <c r="F159" s="8"/>
      <c r="G159" s="35">
        <f t="shared" si="4"/>
        <v>0</v>
      </c>
      <c r="H159" s="8">
        <f t="shared" si="5"/>
        <v>0</v>
      </c>
      <c r="I159" s="8"/>
      <c r="J159" s="8"/>
      <c r="K159" s="183"/>
      <c r="L159" s="183"/>
      <c r="M159" s="183"/>
      <c r="N159" s="183"/>
      <c r="O159" s="183"/>
    </row>
    <row r="160" spans="1:15">
      <c r="A160" s="8"/>
      <c r="B160" s="8"/>
      <c r="C160" s="8"/>
      <c r="D160" s="8"/>
      <c r="E160" s="8"/>
      <c r="F160" s="8"/>
      <c r="G160" s="35">
        <f t="shared" si="4"/>
        <v>0</v>
      </c>
      <c r="H160" s="8">
        <f t="shared" si="5"/>
        <v>0</v>
      </c>
      <c r="I160" s="8"/>
      <c r="J160" s="8"/>
      <c r="K160" s="183"/>
      <c r="L160" s="183"/>
      <c r="M160" s="183"/>
      <c r="N160" s="183"/>
      <c r="O160" s="183"/>
    </row>
    <row r="161" spans="1:15">
      <c r="A161" s="8"/>
      <c r="B161" s="8"/>
      <c r="C161" s="8"/>
      <c r="D161" s="8"/>
      <c r="E161" s="8"/>
      <c r="F161" s="8"/>
      <c r="G161" s="35">
        <f t="shared" si="4"/>
        <v>0</v>
      </c>
      <c r="H161" s="8">
        <f t="shared" si="5"/>
        <v>0</v>
      </c>
      <c r="I161" s="8"/>
      <c r="J161" s="8"/>
      <c r="K161" s="183"/>
      <c r="L161" s="183"/>
      <c r="M161" s="183"/>
      <c r="N161" s="183"/>
      <c r="O161" s="183"/>
    </row>
    <row r="162" spans="1:15">
      <c r="A162" s="8"/>
      <c r="B162" s="8"/>
      <c r="C162" s="8"/>
      <c r="D162" s="8"/>
      <c r="E162" s="8"/>
      <c r="F162" s="8"/>
      <c r="G162" s="35">
        <f t="shared" si="4"/>
        <v>0</v>
      </c>
      <c r="H162" s="8">
        <f t="shared" si="5"/>
        <v>0</v>
      </c>
      <c r="I162" s="8"/>
      <c r="J162" s="8"/>
      <c r="K162" s="183"/>
      <c r="L162" s="183"/>
      <c r="M162" s="183"/>
      <c r="N162" s="183"/>
      <c r="O162" s="183"/>
    </row>
    <row r="163" spans="1:15">
      <c r="A163" s="8"/>
      <c r="B163" s="8"/>
      <c r="C163" s="8"/>
      <c r="D163" s="8"/>
      <c r="E163" s="8"/>
      <c r="F163" s="8"/>
      <c r="G163" s="35">
        <f t="shared" si="4"/>
        <v>0</v>
      </c>
      <c r="H163" s="8">
        <f t="shared" si="5"/>
        <v>0</v>
      </c>
      <c r="I163" s="8"/>
      <c r="J163" s="8"/>
      <c r="K163" s="183"/>
      <c r="L163" s="183"/>
      <c r="M163" s="183"/>
      <c r="N163" s="183"/>
      <c r="O163" s="183"/>
    </row>
    <row r="164" spans="1:15">
      <c r="A164" s="8"/>
      <c r="B164" s="8"/>
      <c r="C164" s="8"/>
      <c r="D164" s="8"/>
      <c r="E164" s="8"/>
      <c r="F164" s="8"/>
      <c r="G164" s="35">
        <f t="shared" si="4"/>
        <v>0</v>
      </c>
      <c r="H164" s="8">
        <f t="shared" si="5"/>
        <v>0</v>
      </c>
      <c r="I164" s="8"/>
      <c r="J164" s="8"/>
      <c r="K164" s="183"/>
      <c r="L164" s="183"/>
      <c r="M164" s="183"/>
      <c r="N164" s="183"/>
      <c r="O164" s="183"/>
    </row>
    <row r="165" spans="1:15">
      <c r="A165" s="8"/>
      <c r="B165" s="8"/>
      <c r="C165" s="8"/>
      <c r="D165" s="8"/>
      <c r="E165" s="8"/>
      <c r="F165" s="8"/>
      <c r="G165" s="35">
        <f t="shared" si="4"/>
        <v>0</v>
      </c>
      <c r="H165" s="8">
        <f t="shared" si="5"/>
        <v>0</v>
      </c>
      <c r="I165" s="8"/>
      <c r="J165" s="8"/>
      <c r="K165" s="183"/>
      <c r="L165" s="183"/>
      <c r="M165" s="183"/>
      <c r="N165" s="183"/>
      <c r="O165" s="183"/>
    </row>
    <row r="166" spans="1:15">
      <c r="A166" s="8"/>
      <c r="B166" s="8"/>
      <c r="C166" s="8"/>
      <c r="D166" s="8"/>
      <c r="E166" s="8"/>
      <c r="F166" s="8"/>
      <c r="G166" s="35">
        <f t="shared" si="4"/>
        <v>0</v>
      </c>
      <c r="H166" s="8">
        <f t="shared" si="5"/>
        <v>0</v>
      </c>
      <c r="I166" s="8"/>
      <c r="J166" s="8"/>
      <c r="K166" s="183"/>
      <c r="L166" s="183"/>
      <c r="M166" s="183"/>
      <c r="N166" s="183"/>
      <c r="O166" s="183"/>
    </row>
    <row r="167" spans="1:15">
      <c r="A167" s="8"/>
      <c r="B167" s="8"/>
      <c r="C167" s="8"/>
      <c r="D167" s="8"/>
      <c r="E167" s="8"/>
      <c r="F167" s="8"/>
      <c r="G167" s="35">
        <f t="shared" si="4"/>
        <v>0</v>
      </c>
      <c r="H167" s="8">
        <f t="shared" si="5"/>
        <v>0</v>
      </c>
      <c r="I167" s="8"/>
      <c r="J167" s="8"/>
      <c r="K167" s="183"/>
      <c r="L167" s="183"/>
      <c r="M167" s="183"/>
      <c r="N167" s="183"/>
      <c r="O167" s="183"/>
    </row>
    <row r="168" spans="1:15">
      <c r="A168" s="8"/>
      <c r="B168" s="8"/>
      <c r="C168" s="8"/>
      <c r="D168" s="8"/>
      <c r="E168" s="8"/>
      <c r="F168" s="8"/>
      <c r="G168" s="35">
        <f t="shared" si="4"/>
        <v>0</v>
      </c>
      <c r="H168" s="8">
        <f t="shared" si="5"/>
        <v>0</v>
      </c>
      <c r="I168" s="8"/>
      <c r="J168" s="8"/>
      <c r="K168" s="183"/>
      <c r="L168" s="183"/>
      <c r="M168" s="183"/>
      <c r="N168" s="183"/>
      <c r="O168" s="183"/>
    </row>
    <row r="169" spans="1:15">
      <c r="A169" s="8"/>
      <c r="B169" s="8"/>
      <c r="C169" s="8"/>
      <c r="D169" s="8"/>
      <c r="E169" s="8"/>
      <c r="F169" s="8"/>
      <c r="G169" s="35">
        <f t="shared" si="4"/>
        <v>0</v>
      </c>
      <c r="H169" s="8">
        <f t="shared" si="5"/>
        <v>0</v>
      </c>
      <c r="I169" s="8"/>
      <c r="J169" s="8"/>
      <c r="K169" s="183"/>
      <c r="L169" s="183"/>
      <c r="M169" s="183"/>
      <c r="N169" s="183"/>
      <c r="O169" s="183"/>
    </row>
    <row r="170" spans="1:15">
      <c r="A170" s="8"/>
      <c r="B170" s="8"/>
      <c r="C170" s="8"/>
      <c r="D170" s="8"/>
      <c r="E170" s="8"/>
      <c r="F170" s="8"/>
      <c r="G170" s="35">
        <f t="shared" si="4"/>
        <v>0</v>
      </c>
      <c r="H170" s="8">
        <f t="shared" si="5"/>
        <v>0</v>
      </c>
      <c r="I170" s="8"/>
      <c r="J170" s="8"/>
      <c r="K170" s="183"/>
      <c r="L170" s="183"/>
      <c r="M170" s="183"/>
      <c r="N170" s="183"/>
      <c r="O170" s="183"/>
    </row>
    <row r="171" spans="1:15">
      <c r="A171" s="8"/>
      <c r="B171" s="8"/>
      <c r="C171" s="8"/>
      <c r="D171" s="8"/>
      <c r="E171" s="8"/>
      <c r="F171" s="8"/>
      <c r="G171" s="35">
        <f t="shared" si="4"/>
        <v>0</v>
      </c>
      <c r="H171" s="8">
        <f t="shared" si="5"/>
        <v>0</v>
      </c>
      <c r="I171" s="8"/>
      <c r="J171" s="8"/>
      <c r="K171" s="183"/>
      <c r="L171" s="183"/>
      <c r="M171" s="183"/>
      <c r="N171" s="183"/>
      <c r="O171" s="183"/>
    </row>
    <row r="172" spans="1:15">
      <c r="A172" s="8"/>
      <c r="B172" s="8"/>
      <c r="C172" s="8"/>
      <c r="D172" s="8"/>
      <c r="E172" s="8"/>
      <c r="F172" s="8"/>
      <c r="G172" s="35">
        <f t="shared" si="4"/>
        <v>0</v>
      </c>
      <c r="H172" s="8">
        <f t="shared" si="5"/>
        <v>0</v>
      </c>
      <c r="I172" s="8"/>
      <c r="J172" s="8"/>
      <c r="K172" s="183"/>
      <c r="L172" s="183"/>
      <c r="M172" s="183"/>
      <c r="N172" s="183"/>
      <c r="O172" s="183"/>
    </row>
    <row r="173" spans="1:15">
      <c r="A173" s="8"/>
      <c r="B173" s="8"/>
      <c r="C173" s="8"/>
      <c r="D173" s="8"/>
      <c r="E173" s="8"/>
      <c r="F173" s="8"/>
      <c r="G173" s="35">
        <f t="shared" si="4"/>
        <v>0</v>
      </c>
      <c r="H173" s="8">
        <f t="shared" si="5"/>
        <v>0</v>
      </c>
      <c r="I173" s="8"/>
      <c r="J173" s="8"/>
      <c r="K173" s="183"/>
      <c r="L173" s="183"/>
      <c r="M173" s="183"/>
      <c r="N173" s="183"/>
      <c r="O173" s="183"/>
    </row>
    <row r="174" spans="1:15">
      <c r="A174" s="8"/>
      <c r="B174" s="8"/>
      <c r="C174" s="8"/>
      <c r="D174" s="8"/>
      <c r="E174" s="8"/>
      <c r="F174" s="8"/>
      <c r="G174" s="35">
        <f t="shared" si="4"/>
        <v>0</v>
      </c>
      <c r="H174" s="8">
        <f t="shared" si="5"/>
        <v>0</v>
      </c>
      <c r="I174" s="8"/>
      <c r="J174" s="8"/>
      <c r="K174" s="183"/>
      <c r="L174" s="183"/>
      <c r="M174" s="183"/>
      <c r="N174" s="183"/>
      <c r="O174" s="183"/>
    </row>
    <row r="175" spans="1:15">
      <c r="A175" s="8"/>
      <c r="B175" s="8"/>
      <c r="C175" s="8"/>
      <c r="D175" s="8"/>
      <c r="E175" s="8"/>
      <c r="F175" s="8"/>
      <c r="G175" s="35">
        <f t="shared" si="4"/>
        <v>0</v>
      </c>
      <c r="H175" s="8">
        <f t="shared" si="5"/>
        <v>0</v>
      </c>
      <c r="I175" s="8"/>
      <c r="J175" s="8"/>
      <c r="K175" s="183"/>
      <c r="L175" s="183"/>
      <c r="M175" s="183"/>
      <c r="N175" s="183"/>
      <c r="O175" s="183"/>
    </row>
    <row r="176" spans="1:15">
      <c r="A176" s="8"/>
      <c r="B176" s="8"/>
      <c r="C176" s="8"/>
      <c r="D176" s="8"/>
      <c r="E176" s="8"/>
      <c r="F176" s="8"/>
      <c r="G176" s="35">
        <f t="shared" si="4"/>
        <v>0</v>
      </c>
      <c r="H176" s="8">
        <f t="shared" si="5"/>
        <v>0</v>
      </c>
      <c r="I176" s="8"/>
      <c r="J176" s="8"/>
      <c r="K176" s="183"/>
      <c r="L176" s="183"/>
      <c r="M176" s="183"/>
      <c r="N176" s="183"/>
      <c r="O176" s="183"/>
    </row>
    <row r="177" spans="1:15">
      <c r="A177" s="8"/>
      <c r="B177" s="8"/>
      <c r="C177" s="8"/>
      <c r="D177" s="8"/>
      <c r="E177" s="8"/>
      <c r="F177" s="8"/>
      <c r="G177" s="35">
        <f t="shared" si="4"/>
        <v>0</v>
      </c>
      <c r="H177" s="8">
        <f t="shared" si="5"/>
        <v>0</v>
      </c>
      <c r="I177" s="8"/>
      <c r="J177" s="8"/>
      <c r="K177" s="183"/>
      <c r="L177" s="183"/>
      <c r="M177" s="183"/>
      <c r="N177" s="183"/>
      <c r="O177" s="183"/>
    </row>
    <row r="178" spans="1:15">
      <c r="A178" s="8"/>
      <c r="B178" s="8"/>
      <c r="C178" s="8"/>
      <c r="D178" s="8"/>
      <c r="E178" s="8"/>
      <c r="F178" s="8"/>
      <c r="G178" s="35">
        <f t="shared" si="4"/>
        <v>0</v>
      </c>
      <c r="H178" s="8">
        <f t="shared" si="5"/>
        <v>0</v>
      </c>
      <c r="I178" s="8"/>
      <c r="J178" s="8"/>
      <c r="K178" s="183"/>
      <c r="L178" s="183"/>
      <c r="M178" s="183"/>
      <c r="N178" s="183"/>
      <c r="O178" s="183"/>
    </row>
    <row r="179" spans="1:15">
      <c r="A179" s="8"/>
      <c r="B179" s="8"/>
      <c r="C179" s="8"/>
      <c r="D179" s="8"/>
      <c r="E179" s="8"/>
      <c r="F179" s="8"/>
      <c r="G179" s="35">
        <f t="shared" si="4"/>
        <v>0</v>
      </c>
      <c r="H179" s="8">
        <f t="shared" si="5"/>
        <v>0</v>
      </c>
      <c r="I179" s="8"/>
      <c r="J179" s="8"/>
      <c r="K179" s="183"/>
      <c r="L179" s="183"/>
      <c r="M179" s="183"/>
      <c r="N179" s="183"/>
      <c r="O179" s="183"/>
    </row>
    <row r="180" spans="1:15">
      <c r="A180" s="8"/>
      <c r="B180" s="8"/>
      <c r="C180" s="8"/>
      <c r="D180" s="8"/>
      <c r="E180" s="8"/>
      <c r="F180" s="8"/>
      <c r="G180" s="35">
        <f t="shared" si="4"/>
        <v>0</v>
      </c>
      <c r="H180" s="8">
        <f t="shared" si="5"/>
        <v>0</v>
      </c>
      <c r="I180" s="8"/>
      <c r="J180" s="8"/>
      <c r="K180" s="183"/>
      <c r="L180" s="183"/>
      <c r="M180" s="183"/>
      <c r="N180" s="183"/>
      <c r="O180" s="183"/>
    </row>
    <row r="181" spans="1:15">
      <c r="A181" s="8"/>
      <c r="B181" s="8"/>
      <c r="C181" s="8"/>
      <c r="D181" s="8"/>
      <c r="E181" s="8"/>
      <c r="F181" s="8"/>
      <c r="G181" s="35">
        <f t="shared" si="4"/>
        <v>0</v>
      </c>
      <c r="H181" s="8">
        <f t="shared" si="5"/>
        <v>0</v>
      </c>
      <c r="I181" s="8"/>
      <c r="J181" s="8"/>
      <c r="K181" s="183"/>
      <c r="L181" s="183"/>
      <c r="M181" s="183"/>
      <c r="N181" s="183"/>
      <c r="O181" s="183"/>
    </row>
    <row r="182" spans="1:15">
      <c r="A182" s="8"/>
      <c r="B182" s="8"/>
      <c r="C182" s="8"/>
      <c r="D182" s="8"/>
      <c r="E182" s="8"/>
      <c r="F182" s="8"/>
      <c r="G182" s="35">
        <f t="shared" si="4"/>
        <v>0</v>
      </c>
      <c r="H182" s="8">
        <f t="shared" si="5"/>
        <v>0</v>
      </c>
      <c r="I182" s="8"/>
      <c r="J182" s="8"/>
      <c r="K182" s="183"/>
      <c r="L182" s="183"/>
      <c r="M182" s="183"/>
      <c r="N182" s="183"/>
      <c r="O182" s="183"/>
    </row>
    <row r="183" spans="1:15">
      <c r="A183" s="8"/>
      <c r="B183" s="8"/>
      <c r="C183" s="8"/>
      <c r="D183" s="8"/>
      <c r="E183" s="8"/>
      <c r="F183" s="8"/>
      <c r="G183" s="35">
        <f t="shared" si="4"/>
        <v>0</v>
      </c>
      <c r="H183" s="8">
        <f t="shared" si="5"/>
        <v>0</v>
      </c>
      <c r="I183" s="8"/>
      <c r="J183" s="8"/>
      <c r="K183" s="183"/>
      <c r="L183" s="183"/>
      <c r="M183" s="183"/>
      <c r="N183" s="183"/>
      <c r="O183" s="183"/>
    </row>
    <row r="184" spans="1:15">
      <c r="A184" s="8"/>
      <c r="B184" s="8"/>
      <c r="C184" s="8"/>
      <c r="D184" s="8"/>
      <c r="E184" s="8"/>
      <c r="F184" s="8"/>
      <c r="G184" s="35">
        <f t="shared" si="4"/>
        <v>0</v>
      </c>
      <c r="H184" s="8">
        <f t="shared" si="5"/>
        <v>0</v>
      </c>
      <c r="I184" s="8"/>
      <c r="J184" s="8"/>
      <c r="K184" s="183"/>
      <c r="L184" s="183"/>
      <c r="M184" s="183"/>
      <c r="N184" s="183"/>
      <c r="O184" s="183"/>
    </row>
    <row r="185" spans="1:15">
      <c r="A185" s="8"/>
      <c r="B185" s="8"/>
      <c r="C185" s="8"/>
      <c r="D185" s="8"/>
      <c r="E185" s="8"/>
      <c r="F185" s="8"/>
      <c r="G185" s="35">
        <f t="shared" si="4"/>
        <v>0</v>
      </c>
      <c r="H185" s="8">
        <f t="shared" si="5"/>
        <v>0</v>
      </c>
      <c r="I185" s="8"/>
      <c r="J185" s="8"/>
      <c r="K185" s="183"/>
      <c r="L185" s="183"/>
      <c r="M185" s="183"/>
      <c r="N185" s="183"/>
      <c r="O185" s="183"/>
    </row>
    <row r="186" spans="1:15">
      <c r="A186" s="8"/>
      <c r="B186" s="8"/>
      <c r="C186" s="8"/>
      <c r="D186" s="8"/>
      <c r="E186" s="8"/>
      <c r="F186" s="8"/>
      <c r="G186" s="35">
        <f t="shared" si="4"/>
        <v>0</v>
      </c>
      <c r="H186" s="8">
        <f t="shared" si="5"/>
        <v>0</v>
      </c>
      <c r="I186" s="8"/>
      <c r="J186" s="8"/>
      <c r="K186" s="183"/>
      <c r="L186" s="183"/>
      <c r="M186" s="183"/>
      <c r="N186" s="183"/>
      <c r="O186" s="183"/>
    </row>
    <row r="187" spans="1:15">
      <c r="A187" s="8"/>
      <c r="B187" s="8"/>
      <c r="C187" s="8"/>
      <c r="D187" s="8"/>
      <c r="E187" s="8"/>
      <c r="F187" s="8"/>
      <c r="G187" s="35">
        <f t="shared" si="4"/>
        <v>0</v>
      </c>
      <c r="H187" s="8">
        <f t="shared" si="5"/>
        <v>0</v>
      </c>
      <c r="I187" s="8"/>
      <c r="J187" s="8"/>
      <c r="K187" s="183"/>
      <c r="L187" s="183"/>
      <c r="M187" s="183"/>
      <c r="N187" s="183"/>
      <c r="O187" s="183"/>
    </row>
    <row r="188" spans="1:15">
      <c r="A188" s="8"/>
      <c r="B188" s="8"/>
      <c r="C188" s="8"/>
      <c r="D188" s="8"/>
      <c r="E188" s="8"/>
      <c r="F188" s="8"/>
      <c r="G188" s="35">
        <f t="shared" si="4"/>
        <v>0</v>
      </c>
      <c r="H188" s="8">
        <f t="shared" si="5"/>
        <v>0</v>
      </c>
      <c r="I188" s="8"/>
      <c r="J188" s="8"/>
      <c r="K188" s="183"/>
      <c r="L188" s="183"/>
      <c r="M188" s="183"/>
      <c r="N188" s="183"/>
      <c r="O188" s="183"/>
    </row>
    <row r="189" spans="1:15">
      <c r="A189" s="8"/>
      <c r="B189" s="8"/>
      <c r="C189" s="8"/>
      <c r="D189" s="8"/>
      <c r="E189" s="8"/>
      <c r="F189" s="8"/>
      <c r="G189" s="35">
        <f t="shared" si="4"/>
        <v>0</v>
      </c>
      <c r="H189" s="8">
        <f t="shared" si="5"/>
        <v>0</v>
      </c>
      <c r="I189" s="8"/>
      <c r="J189" s="8"/>
      <c r="K189" s="183"/>
      <c r="L189" s="183"/>
      <c r="M189" s="183"/>
      <c r="N189" s="183"/>
      <c r="O189" s="183"/>
    </row>
    <row r="190" spans="1:15">
      <c r="A190" s="8"/>
      <c r="B190" s="8"/>
      <c r="C190" s="8"/>
      <c r="D190" s="8"/>
      <c r="E190" s="8"/>
      <c r="F190" s="8"/>
      <c r="G190" s="35">
        <f t="shared" si="4"/>
        <v>0</v>
      </c>
      <c r="H190" s="8">
        <f t="shared" si="5"/>
        <v>0</v>
      </c>
      <c r="I190" s="8"/>
      <c r="J190" s="8"/>
      <c r="K190" s="183"/>
      <c r="L190" s="183"/>
      <c r="M190" s="183"/>
      <c r="N190" s="183"/>
      <c r="O190" s="183"/>
    </row>
    <row r="191" spans="1:15">
      <c r="A191" s="8"/>
      <c r="B191" s="8"/>
      <c r="C191" s="8"/>
      <c r="D191" s="8"/>
      <c r="E191" s="8"/>
      <c r="F191" s="8"/>
      <c r="G191" s="35">
        <f t="shared" si="4"/>
        <v>0</v>
      </c>
      <c r="H191" s="8">
        <f t="shared" si="5"/>
        <v>0</v>
      </c>
      <c r="I191" s="8"/>
      <c r="J191" s="8"/>
      <c r="K191" s="183"/>
      <c r="L191" s="183"/>
      <c r="M191" s="183"/>
      <c r="N191" s="183"/>
      <c r="O191" s="183"/>
    </row>
    <row r="192" spans="1:15">
      <c r="A192" s="8"/>
      <c r="B192" s="8"/>
      <c r="C192" s="8"/>
      <c r="D192" s="8"/>
      <c r="E192" s="8"/>
      <c r="F192" s="8"/>
      <c r="G192" s="35">
        <f t="shared" si="4"/>
        <v>0</v>
      </c>
      <c r="H192" s="8">
        <f t="shared" si="5"/>
        <v>0</v>
      </c>
      <c r="I192" s="8"/>
      <c r="J192" s="8"/>
      <c r="K192" s="183"/>
      <c r="L192" s="183"/>
      <c r="M192" s="183"/>
      <c r="N192" s="183"/>
      <c r="O192" s="183"/>
    </row>
    <row r="193" spans="1:15">
      <c r="A193" s="8"/>
      <c r="B193" s="8"/>
      <c r="C193" s="8"/>
      <c r="D193" s="8"/>
      <c r="E193" s="8"/>
      <c r="F193" s="8"/>
      <c r="G193" s="35">
        <f t="shared" si="4"/>
        <v>0</v>
      </c>
      <c r="H193" s="8">
        <f t="shared" si="5"/>
        <v>0</v>
      </c>
      <c r="I193" s="8"/>
      <c r="J193" s="8"/>
      <c r="K193" s="183"/>
      <c r="L193" s="183"/>
      <c r="M193" s="183"/>
      <c r="N193" s="183"/>
      <c r="O193" s="183"/>
    </row>
    <row r="194" spans="1:15">
      <c r="A194" s="8"/>
      <c r="B194" s="8"/>
      <c r="C194" s="8"/>
      <c r="D194" s="8"/>
      <c r="E194" s="8"/>
      <c r="F194" s="8"/>
      <c r="G194" s="35">
        <f t="shared" ref="G194:G257" si="6">K194+L194</f>
        <v>0</v>
      </c>
      <c r="H194" s="8">
        <f t="shared" ref="H194:H257" si="7">(M194+4*N194+O194)/6</f>
        <v>0</v>
      </c>
      <c r="I194" s="8"/>
      <c r="J194" s="8"/>
      <c r="K194" s="183"/>
      <c r="L194" s="183"/>
      <c r="M194" s="183"/>
      <c r="N194" s="183"/>
      <c r="O194" s="183"/>
    </row>
    <row r="195" spans="1:15">
      <c r="A195" s="8"/>
      <c r="B195" s="8"/>
      <c r="C195" s="8"/>
      <c r="D195" s="8"/>
      <c r="E195" s="8"/>
      <c r="F195" s="8"/>
      <c r="G195" s="35">
        <f t="shared" si="6"/>
        <v>0</v>
      </c>
      <c r="H195" s="8">
        <f t="shared" si="7"/>
        <v>0</v>
      </c>
      <c r="I195" s="8"/>
      <c r="J195" s="8"/>
      <c r="K195" s="183"/>
      <c r="L195" s="183"/>
      <c r="M195" s="183"/>
      <c r="N195" s="183"/>
      <c r="O195" s="183"/>
    </row>
    <row r="196" spans="1:15">
      <c r="A196" s="8"/>
      <c r="B196" s="8"/>
      <c r="C196" s="8"/>
      <c r="D196" s="8"/>
      <c r="E196" s="8"/>
      <c r="F196" s="8"/>
      <c r="G196" s="35">
        <f t="shared" si="6"/>
        <v>0</v>
      </c>
      <c r="H196" s="8">
        <f t="shared" si="7"/>
        <v>0</v>
      </c>
      <c r="I196" s="8"/>
      <c r="J196" s="8"/>
      <c r="K196" s="183"/>
      <c r="L196" s="183"/>
      <c r="M196" s="183"/>
      <c r="N196" s="183"/>
      <c r="O196" s="183"/>
    </row>
    <row r="197" spans="1:15">
      <c r="A197" s="8"/>
      <c r="B197" s="8"/>
      <c r="C197" s="8"/>
      <c r="D197" s="8"/>
      <c r="E197" s="8"/>
      <c r="F197" s="8"/>
      <c r="G197" s="35">
        <f t="shared" si="6"/>
        <v>0</v>
      </c>
      <c r="H197" s="8">
        <f t="shared" si="7"/>
        <v>0</v>
      </c>
      <c r="I197" s="8"/>
      <c r="J197" s="8"/>
      <c r="K197" s="183"/>
      <c r="L197" s="183"/>
      <c r="M197" s="183"/>
      <c r="N197" s="183"/>
      <c r="O197" s="183"/>
    </row>
    <row r="198" spans="1:15">
      <c r="A198" s="8"/>
      <c r="B198" s="8"/>
      <c r="C198" s="8"/>
      <c r="D198" s="8"/>
      <c r="E198" s="8"/>
      <c r="F198" s="8"/>
      <c r="G198" s="35">
        <f t="shared" si="6"/>
        <v>0</v>
      </c>
      <c r="H198" s="8">
        <f t="shared" si="7"/>
        <v>0</v>
      </c>
      <c r="I198" s="8"/>
      <c r="J198" s="8"/>
      <c r="K198" s="183"/>
      <c r="L198" s="183"/>
      <c r="M198" s="183"/>
      <c r="N198" s="183"/>
      <c r="O198" s="183"/>
    </row>
    <row r="199" spans="1:15">
      <c r="A199" s="8"/>
      <c r="B199" s="8"/>
      <c r="C199" s="8"/>
      <c r="D199" s="8"/>
      <c r="E199" s="8"/>
      <c r="F199" s="8"/>
      <c r="G199" s="35">
        <f t="shared" si="6"/>
        <v>0</v>
      </c>
      <c r="H199" s="8">
        <f t="shared" si="7"/>
        <v>0</v>
      </c>
      <c r="I199" s="8"/>
      <c r="J199" s="8"/>
      <c r="K199" s="183"/>
      <c r="L199" s="183"/>
      <c r="M199" s="183"/>
      <c r="N199" s="183"/>
      <c r="O199" s="183"/>
    </row>
    <row r="200" spans="1:15">
      <c r="A200" s="8"/>
      <c r="B200" s="8"/>
      <c r="C200" s="8"/>
      <c r="D200" s="8"/>
      <c r="E200" s="8"/>
      <c r="F200" s="8"/>
      <c r="G200" s="35">
        <f t="shared" si="6"/>
        <v>0</v>
      </c>
      <c r="H200" s="8">
        <f t="shared" si="7"/>
        <v>0</v>
      </c>
      <c r="I200" s="8"/>
      <c r="J200" s="8"/>
      <c r="K200" s="183"/>
      <c r="L200" s="183"/>
      <c r="M200" s="183"/>
      <c r="N200" s="183"/>
      <c r="O200" s="183"/>
    </row>
    <row r="201" spans="1:15">
      <c r="A201" s="8"/>
      <c r="B201" s="8"/>
      <c r="C201" s="8"/>
      <c r="D201" s="8"/>
      <c r="E201" s="8"/>
      <c r="F201" s="8"/>
      <c r="G201" s="35">
        <f t="shared" si="6"/>
        <v>0</v>
      </c>
      <c r="H201" s="8">
        <f t="shared" si="7"/>
        <v>0</v>
      </c>
      <c r="I201" s="8"/>
      <c r="J201" s="8"/>
      <c r="K201" s="183"/>
      <c r="L201" s="183"/>
      <c r="M201" s="183"/>
      <c r="N201" s="183"/>
      <c r="O201" s="183"/>
    </row>
    <row r="202" spans="1:15">
      <c r="A202" s="8"/>
      <c r="B202" s="8"/>
      <c r="C202" s="8"/>
      <c r="D202" s="8"/>
      <c r="E202" s="8"/>
      <c r="F202" s="8"/>
      <c r="G202" s="35">
        <f t="shared" si="6"/>
        <v>0</v>
      </c>
      <c r="H202" s="8">
        <f t="shared" si="7"/>
        <v>0</v>
      </c>
      <c r="I202" s="8"/>
      <c r="J202" s="8"/>
      <c r="K202" s="183"/>
      <c r="L202" s="183"/>
      <c r="M202" s="183"/>
      <c r="N202" s="183"/>
      <c r="O202" s="183"/>
    </row>
    <row r="203" spans="1:15">
      <c r="A203" s="8"/>
      <c r="B203" s="8"/>
      <c r="C203" s="8"/>
      <c r="D203" s="8"/>
      <c r="E203" s="8"/>
      <c r="F203" s="8"/>
      <c r="G203" s="35">
        <f t="shared" si="6"/>
        <v>0</v>
      </c>
      <c r="H203" s="8">
        <f t="shared" si="7"/>
        <v>0</v>
      </c>
      <c r="I203" s="8"/>
      <c r="J203" s="8"/>
      <c r="K203" s="183"/>
      <c r="L203" s="183"/>
      <c r="M203" s="183"/>
      <c r="N203" s="183"/>
      <c r="O203" s="183"/>
    </row>
    <row r="204" spans="1:15">
      <c r="A204" s="8"/>
      <c r="B204" s="8"/>
      <c r="C204" s="8"/>
      <c r="D204" s="8"/>
      <c r="E204" s="8"/>
      <c r="F204" s="8"/>
      <c r="G204" s="35">
        <f t="shared" si="6"/>
        <v>0</v>
      </c>
      <c r="H204" s="8">
        <f t="shared" si="7"/>
        <v>0</v>
      </c>
      <c r="I204" s="8"/>
      <c r="J204" s="8"/>
      <c r="K204" s="183"/>
      <c r="L204" s="183"/>
      <c r="M204" s="183"/>
      <c r="N204" s="183"/>
      <c r="O204" s="183"/>
    </row>
    <row r="205" spans="1:15">
      <c r="A205" s="8"/>
      <c r="B205" s="8"/>
      <c r="C205" s="8"/>
      <c r="D205" s="8"/>
      <c r="E205" s="8"/>
      <c r="F205" s="8"/>
      <c r="G205" s="35">
        <f t="shared" si="6"/>
        <v>0</v>
      </c>
      <c r="H205" s="8">
        <f t="shared" si="7"/>
        <v>0</v>
      </c>
      <c r="I205" s="8"/>
      <c r="J205" s="8"/>
      <c r="K205" s="183"/>
      <c r="L205" s="183"/>
      <c r="M205" s="183"/>
      <c r="N205" s="183"/>
      <c r="O205" s="183"/>
    </row>
    <row r="206" spans="1:15">
      <c r="A206" s="8"/>
      <c r="B206" s="8"/>
      <c r="C206" s="8"/>
      <c r="D206" s="8"/>
      <c r="E206" s="8"/>
      <c r="F206" s="8"/>
      <c r="G206" s="35">
        <f t="shared" si="6"/>
        <v>0</v>
      </c>
      <c r="H206" s="8">
        <f t="shared" si="7"/>
        <v>0</v>
      </c>
      <c r="I206" s="8"/>
      <c r="J206" s="8"/>
      <c r="K206" s="183"/>
      <c r="L206" s="183"/>
      <c r="M206" s="183"/>
      <c r="N206" s="183"/>
      <c r="O206" s="183"/>
    </row>
    <row r="207" spans="1:15">
      <c r="A207" s="8"/>
      <c r="B207" s="8"/>
      <c r="C207" s="8"/>
      <c r="D207" s="8"/>
      <c r="E207" s="8"/>
      <c r="F207" s="8"/>
      <c r="G207" s="35">
        <f t="shared" si="6"/>
        <v>0</v>
      </c>
      <c r="H207" s="8">
        <f t="shared" si="7"/>
        <v>0</v>
      </c>
      <c r="I207" s="8"/>
      <c r="J207" s="8"/>
      <c r="K207" s="183"/>
      <c r="L207" s="183"/>
      <c r="M207" s="183"/>
      <c r="N207" s="183"/>
      <c r="O207" s="183"/>
    </row>
    <row r="208" spans="1:15">
      <c r="A208" s="8"/>
      <c r="B208" s="8"/>
      <c r="C208" s="8"/>
      <c r="D208" s="8"/>
      <c r="E208" s="8"/>
      <c r="F208" s="8"/>
      <c r="G208" s="35">
        <f t="shared" si="6"/>
        <v>0</v>
      </c>
      <c r="H208" s="8">
        <f t="shared" si="7"/>
        <v>0</v>
      </c>
      <c r="I208" s="8"/>
      <c r="J208" s="8"/>
      <c r="K208" s="183"/>
      <c r="L208" s="183"/>
      <c r="M208" s="183"/>
      <c r="N208" s="183"/>
      <c r="O208" s="183"/>
    </row>
    <row r="209" spans="1:15">
      <c r="A209" s="8"/>
      <c r="B209" s="8"/>
      <c r="C209" s="8"/>
      <c r="D209" s="8"/>
      <c r="E209" s="8"/>
      <c r="F209" s="8"/>
      <c r="G209" s="35">
        <f t="shared" si="6"/>
        <v>0</v>
      </c>
      <c r="H209" s="8">
        <f t="shared" si="7"/>
        <v>0</v>
      </c>
      <c r="I209" s="8"/>
      <c r="J209" s="8"/>
      <c r="K209" s="183"/>
      <c r="L209" s="183"/>
      <c r="M209" s="183"/>
      <c r="N209" s="183"/>
      <c r="O209" s="183"/>
    </row>
    <row r="210" spans="1:15">
      <c r="A210" s="8"/>
      <c r="B210" s="8"/>
      <c r="C210" s="8"/>
      <c r="D210" s="8"/>
      <c r="E210" s="8"/>
      <c r="F210" s="8"/>
      <c r="G210" s="35">
        <f t="shared" si="6"/>
        <v>0</v>
      </c>
      <c r="H210" s="8">
        <f t="shared" si="7"/>
        <v>0</v>
      </c>
      <c r="I210" s="8"/>
      <c r="J210" s="8"/>
      <c r="K210" s="183"/>
      <c r="L210" s="183"/>
      <c r="M210" s="183"/>
      <c r="N210" s="183"/>
      <c r="O210" s="183"/>
    </row>
    <row r="211" spans="1:15">
      <c r="A211" s="8"/>
      <c r="B211" s="8"/>
      <c r="C211" s="8"/>
      <c r="D211" s="8"/>
      <c r="E211" s="8"/>
      <c r="F211" s="8"/>
      <c r="G211" s="35">
        <f t="shared" si="6"/>
        <v>0</v>
      </c>
      <c r="H211" s="8">
        <f t="shared" si="7"/>
        <v>0</v>
      </c>
      <c r="I211" s="8"/>
      <c r="J211" s="8"/>
      <c r="K211" s="183"/>
      <c r="L211" s="183"/>
      <c r="M211" s="183"/>
      <c r="N211" s="183"/>
      <c r="O211" s="183"/>
    </row>
    <row r="212" spans="1:15">
      <c r="A212" s="8"/>
      <c r="B212" s="8"/>
      <c r="C212" s="8"/>
      <c r="D212" s="8"/>
      <c r="E212" s="8"/>
      <c r="F212" s="8"/>
      <c r="G212" s="35">
        <f t="shared" si="6"/>
        <v>0</v>
      </c>
      <c r="H212" s="8">
        <f t="shared" si="7"/>
        <v>0</v>
      </c>
      <c r="I212" s="8"/>
      <c r="J212" s="8"/>
      <c r="K212" s="183"/>
      <c r="L212" s="183"/>
      <c r="M212" s="183"/>
      <c r="N212" s="183"/>
      <c r="O212" s="183"/>
    </row>
    <row r="213" spans="1:15">
      <c r="A213" s="8"/>
      <c r="B213" s="8"/>
      <c r="C213" s="8"/>
      <c r="D213" s="8"/>
      <c r="E213" s="8"/>
      <c r="F213" s="8"/>
      <c r="G213" s="35">
        <f t="shared" si="6"/>
        <v>0</v>
      </c>
      <c r="H213" s="8">
        <f t="shared" si="7"/>
        <v>0</v>
      </c>
      <c r="I213" s="8"/>
      <c r="J213" s="8"/>
      <c r="K213" s="183"/>
      <c r="L213" s="183"/>
      <c r="M213" s="183"/>
      <c r="N213" s="183"/>
      <c r="O213" s="183"/>
    </row>
    <row r="214" spans="1:15">
      <c r="A214" s="8"/>
      <c r="B214" s="8"/>
      <c r="C214" s="8"/>
      <c r="D214" s="8"/>
      <c r="E214" s="8"/>
      <c r="F214" s="8"/>
      <c r="G214" s="35">
        <f t="shared" si="6"/>
        <v>0</v>
      </c>
      <c r="H214" s="8">
        <f t="shared" si="7"/>
        <v>0</v>
      </c>
      <c r="I214" s="8"/>
      <c r="J214" s="8"/>
      <c r="K214" s="183"/>
      <c r="L214" s="183"/>
      <c r="M214" s="183"/>
      <c r="N214" s="183"/>
      <c r="O214" s="183"/>
    </row>
    <row r="215" spans="1:15">
      <c r="A215" s="8"/>
      <c r="B215" s="8"/>
      <c r="C215" s="8"/>
      <c r="D215" s="8"/>
      <c r="E215" s="8"/>
      <c r="F215" s="8"/>
      <c r="G215" s="35">
        <f t="shared" si="6"/>
        <v>0</v>
      </c>
      <c r="H215" s="8">
        <f t="shared" si="7"/>
        <v>0</v>
      </c>
      <c r="I215" s="8"/>
      <c r="J215" s="8"/>
      <c r="K215" s="183"/>
      <c r="L215" s="183"/>
      <c r="M215" s="183"/>
      <c r="N215" s="183"/>
      <c r="O215" s="183"/>
    </row>
    <row r="216" spans="1:15">
      <c r="A216" s="8"/>
      <c r="B216" s="8"/>
      <c r="C216" s="8"/>
      <c r="D216" s="8"/>
      <c r="E216" s="8"/>
      <c r="F216" s="8"/>
      <c r="G216" s="35">
        <f t="shared" si="6"/>
        <v>0</v>
      </c>
      <c r="H216" s="8">
        <f t="shared" si="7"/>
        <v>0</v>
      </c>
      <c r="I216" s="8"/>
      <c r="J216" s="8"/>
      <c r="K216" s="183"/>
      <c r="L216" s="183"/>
      <c r="M216" s="183"/>
      <c r="N216" s="183"/>
      <c r="O216" s="183"/>
    </row>
    <row r="217" spans="1:15">
      <c r="A217" s="8"/>
      <c r="B217" s="8"/>
      <c r="C217" s="8"/>
      <c r="D217" s="8"/>
      <c r="E217" s="8"/>
      <c r="F217" s="8"/>
      <c r="G217" s="35">
        <f t="shared" si="6"/>
        <v>0</v>
      </c>
      <c r="H217" s="8">
        <f t="shared" si="7"/>
        <v>0</v>
      </c>
      <c r="I217" s="8"/>
      <c r="J217" s="8"/>
      <c r="K217" s="183"/>
      <c r="L217" s="183"/>
      <c r="M217" s="183"/>
      <c r="N217" s="183"/>
      <c r="O217" s="183"/>
    </row>
    <row r="218" spans="1:15">
      <c r="A218" s="8"/>
      <c r="B218" s="8"/>
      <c r="C218" s="8"/>
      <c r="D218" s="8"/>
      <c r="E218" s="8"/>
      <c r="F218" s="8"/>
      <c r="G218" s="35">
        <f t="shared" si="6"/>
        <v>0</v>
      </c>
      <c r="H218" s="8">
        <f t="shared" si="7"/>
        <v>0</v>
      </c>
      <c r="I218" s="8"/>
      <c r="J218" s="8"/>
      <c r="K218" s="183"/>
      <c r="L218" s="183"/>
      <c r="M218" s="183"/>
      <c r="N218" s="183"/>
      <c r="O218" s="183"/>
    </row>
    <row r="219" spans="1:15">
      <c r="A219" s="8"/>
      <c r="B219" s="8"/>
      <c r="C219" s="8"/>
      <c r="D219" s="8"/>
      <c r="E219" s="8"/>
      <c r="F219" s="8"/>
      <c r="G219" s="35">
        <f t="shared" si="6"/>
        <v>0</v>
      </c>
      <c r="H219" s="8">
        <f t="shared" si="7"/>
        <v>0</v>
      </c>
      <c r="I219" s="8"/>
      <c r="J219" s="8"/>
      <c r="K219" s="183"/>
      <c r="L219" s="183"/>
      <c r="M219" s="183"/>
      <c r="N219" s="183"/>
      <c r="O219" s="183"/>
    </row>
    <row r="220" spans="1:15">
      <c r="A220" s="8"/>
      <c r="B220" s="8"/>
      <c r="C220" s="8"/>
      <c r="D220" s="8"/>
      <c r="E220" s="8"/>
      <c r="F220" s="8"/>
      <c r="G220" s="35">
        <f t="shared" si="6"/>
        <v>0</v>
      </c>
      <c r="H220" s="8">
        <f t="shared" si="7"/>
        <v>0</v>
      </c>
      <c r="I220" s="8"/>
      <c r="J220" s="8"/>
      <c r="K220" s="183"/>
      <c r="L220" s="183"/>
      <c r="M220" s="183"/>
      <c r="N220" s="183"/>
      <c r="O220" s="183"/>
    </row>
    <row r="221" spans="1:15">
      <c r="A221" s="8"/>
      <c r="B221" s="8"/>
      <c r="C221" s="8"/>
      <c r="D221" s="8"/>
      <c r="E221" s="8"/>
      <c r="F221" s="8"/>
      <c r="G221" s="35">
        <f t="shared" si="6"/>
        <v>0</v>
      </c>
      <c r="H221" s="8">
        <f t="shared" si="7"/>
        <v>0</v>
      </c>
      <c r="I221" s="8"/>
      <c r="J221" s="8"/>
      <c r="K221" s="183"/>
      <c r="L221" s="183"/>
      <c r="M221" s="183"/>
      <c r="N221" s="183"/>
      <c r="O221" s="183"/>
    </row>
    <row r="222" spans="1:15">
      <c r="A222" s="8"/>
      <c r="B222" s="8"/>
      <c r="C222" s="8"/>
      <c r="D222" s="8"/>
      <c r="E222" s="8"/>
      <c r="F222" s="8"/>
      <c r="G222" s="35">
        <f t="shared" si="6"/>
        <v>0</v>
      </c>
      <c r="H222" s="8">
        <f t="shared" si="7"/>
        <v>0</v>
      </c>
      <c r="I222" s="8"/>
      <c r="J222" s="8"/>
      <c r="K222" s="183"/>
      <c r="L222" s="183"/>
      <c r="M222" s="183"/>
      <c r="N222" s="183"/>
      <c r="O222" s="183"/>
    </row>
    <row r="223" spans="1:15">
      <c r="A223" s="8"/>
      <c r="B223" s="8"/>
      <c r="C223" s="8"/>
      <c r="D223" s="8"/>
      <c r="E223" s="8"/>
      <c r="F223" s="8"/>
      <c r="G223" s="35">
        <f t="shared" si="6"/>
        <v>0</v>
      </c>
      <c r="H223" s="8">
        <f t="shared" si="7"/>
        <v>0</v>
      </c>
      <c r="I223" s="8"/>
      <c r="J223" s="8"/>
      <c r="K223" s="183"/>
      <c r="L223" s="183"/>
      <c r="M223" s="183"/>
      <c r="N223" s="183"/>
      <c r="O223" s="183"/>
    </row>
    <row r="224" spans="1:15">
      <c r="A224" s="8"/>
      <c r="B224" s="8"/>
      <c r="C224" s="8"/>
      <c r="D224" s="8"/>
      <c r="E224" s="8"/>
      <c r="F224" s="8"/>
      <c r="G224" s="35">
        <f t="shared" si="6"/>
        <v>0</v>
      </c>
      <c r="H224" s="8">
        <f t="shared" si="7"/>
        <v>0</v>
      </c>
      <c r="I224" s="8"/>
      <c r="J224" s="8"/>
      <c r="K224" s="183"/>
      <c r="L224" s="183"/>
      <c r="M224" s="183"/>
      <c r="N224" s="183"/>
      <c r="O224" s="183"/>
    </row>
    <row r="225" spans="1:15">
      <c r="A225" s="8"/>
      <c r="B225" s="8"/>
      <c r="C225" s="8"/>
      <c r="D225" s="8"/>
      <c r="E225" s="8"/>
      <c r="F225" s="8"/>
      <c r="G225" s="35">
        <f t="shared" si="6"/>
        <v>0</v>
      </c>
      <c r="H225" s="8">
        <f t="shared" si="7"/>
        <v>0</v>
      </c>
      <c r="I225" s="8"/>
      <c r="J225" s="8"/>
      <c r="K225" s="183"/>
      <c r="L225" s="183"/>
      <c r="M225" s="183"/>
      <c r="N225" s="183"/>
      <c r="O225" s="183"/>
    </row>
    <row r="226" spans="1:15">
      <c r="A226" s="8"/>
      <c r="B226" s="8"/>
      <c r="C226" s="8"/>
      <c r="D226" s="8"/>
      <c r="E226" s="8"/>
      <c r="F226" s="8"/>
      <c r="G226" s="35">
        <f t="shared" si="6"/>
        <v>0</v>
      </c>
      <c r="H226" s="8">
        <f t="shared" si="7"/>
        <v>0</v>
      </c>
      <c r="I226" s="8"/>
      <c r="J226" s="8"/>
      <c r="K226" s="183"/>
      <c r="L226" s="183"/>
      <c r="M226" s="183"/>
      <c r="N226" s="183"/>
      <c r="O226" s="183"/>
    </row>
    <row r="227" spans="1:15">
      <c r="A227" s="8"/>
      <c r="B227" s="8"/>
      <c r="C227" s="8"/>
      <c r="D227" s="8"/>
      <c r="E227" s="8"/>
      <c r="F227" s="8"/>
      <c r="G227" s="35">
        <f t="shared" si="6"/>
        <v>0</v>
      </c>
      <c r="H227" s="8">
        <f t="shared" si="7"/>
        <v>0</v>
      </c>
      <c r="I227" s="8"/>
      <c r="J227" s="8"/>
      <c r="K227" s="183"/>
      <c r="L227" s="183"/>
      <c r="M227" s="183"/>
      <c r="N227" s="183"/>
      <c r="O227" s="183"/>
    </row>
    <row r="228" spans="1:15">
      <c r="A228" s="8"/>
      <c r="B228" s="8"/>
      <c r="C228" s="8"/>
      <c r="D228" s="8"/>
      <c r="E228" s="8"/>
      <c r="F228" s="8"/>
      <c r="G228" s="35">
        <f t="shared" si="6"/>
        <v>0</v>
      </c>
      <c r="H228" s="8">
        <f t="shared" si="7"/>
        <v>0</v>
      </c>
      <c r="I228" s="8"/>
      <c r="J228" s="8"/>
      <c r="K228" s="183"/>
      <c r="L228" s="183"/>
      <c r="M228" s="183"/>
      <c r="N228" s="183"/>
      <c r="O228" s="183"/>
    </row>
    <row r="229" spans="1:15">
      <c r="A229" s="8"/>
      <c r="B229" s="8"/>
      <c r="C229" s="8"/>
      <c r="D229" s="8"/>
      <c r="E229" s="8"/>
      <c r="F229" s="8"/>
      <c r="G229" s="35">
        <f t="shared" si="6"/>
        <v>0</v>
      </c>
      <c r="H229" s="8">
        <f t="shared" si="7"/>
        <v>0</v>
      </c>
      <c r="I229" s="8"/>
      <c r="J229" s="8"/>
      <c r="K229" s="183"/>
      <c r="L229" s="183"/>
      <c r="M229" s="183"/>
      <c r="N229" s="183"/>
      <c r="O229" s="183"/>
    </row>
    <row r="230" spans="1:15">
      <c r="A230" s="8"/>
      <c r="B230" s="8"/>
      <c r="C230" s="8"/>
      <c r="D230" s="8"/>
      <c r="E230" s="8"/>
      <c r="F230" s="8"/>
      <c r="G230" s="35">
        <f t="shared" si="6"/>
        <v>0</v>
      </c>
      <c r="H230" s="8">
        <f t="shared" si="7"/>
        <v>0</v>
      </c>
      <c r="I230" s="8"/>
      <c r="J230" s="8"/>
      <c r="K230" s="183"/>
      <c r="L230" s="183"/>
      <c r="M230" s="183"/>
      <c r="N230" s="183"/>
      <c r="O230" s="183"/>
    </row>
    <row r="231" spans="1:15">
      <c r="A231" s="8"/>
      <c r="B231" s="8"/>
      <c r="C231" s="8"/>
      <c r="D231" s="8"/>
      <c r="E231" s="8"/>
      <c r="F231" s="8"/>
      <c r="G231" s="35">
        <f t="shared" si="6"/>
        <v>0</v>
      </c>
      <c r="H231" s="8">
        <f t="shared" si="7"/>
        <v>0</v>
      </c>
      <c r="I231" s="8"/>
      <c r="J231" s="8"/>
      <c r="K231" s="183"/>
      <c r="L231" s="183"/>
      <c r="M231" s="183"/>
      <c r="N231" s="183"/>
      <c r="O231" s="183"/>
    </row>
    <row r="232" spans="1:15">
      <c r="A232" s="8"/>
      <c r="B232" s="8"/>
      <c r="C232" s="8"/>
      <c r="D232" s="8"/>
      <c r="E232" s="8"/>
      <c r="F232" s="8"/>
      <c r="G232" s="35">
        <f t="shared" si="6"/>
        <v>0</v>
      </c>
      <c r="H232" s="8">
        <f t="shared" si="7"/>
        <v>0</v>
      </c>
      <c r="I232" s="8"/>
      <c r="J232" s="8"/>
      <c r="K232" s="183"/>
      <c r="L232" s="183"/>
      <c r="M232" s="183"/>
      <c r="N232" s="183"/>
      <c r="O232" s="183"/>
    </row>
    <row r="233" spans="1:15">
      <c r="A233" s="8"/>
      <c r="B233" s="8"/>
      <c r="C233" s="8"/>
      <c r="D233" s="8"/>
      <c r="E233" s="8"/>
      <c r="F233" s="8"/>
      <c r="G233" s="35">
        <f t="shared" si="6"/>
        <v>0</v>
      </c>
      <c r="H233" s="8">
        <f t="shared" si="7"/>
        <v>0</v>
      </c>
      <c r="I233" s="8"/>
      <c r="J233" s="8"/>
      <c r="K233" s="183"/>
      <c r="L233" s="183"/>
      <c r="M233" s="183"/>
      <c r="N233" s="183"/>
      <c r="O233" s="183"/>
    </row>
    <row r="234" spans="1:15">
      <c r="A234" s="8"/>
      <c r="B234" s="8"/>
      <c r="C234" s="8"/>
      <c r="D234" s="8"/>
      <c r="E234" s="8"/>
      <c r="F234" s="8"/>
      <c r="G234" s="35">
        <f t="shared" si="6"/>
        <v>0</v>
      </c>
      <c r="H234" s="8">
        <f t="shared" si="7"/>
        <v>0</v>
      </c>
      <c r="I234" s="8"/>
      <c r="J234" s="8"/>
      <c r="K234" s="183"/>
      <c r="L234" s="183"/>
      <c r="M234" s="183"/>
      <c r="N234" s="183"/>
      <c r="O234" s="183"/>
    </row>
    <row r="235" spans="1:15">
      <c r="A235" s="8"/>
      <c r="B235" s="8"/>
      <c r="C235" s="8"/>
      <c r="D235" s="8"/>
      <c r="E235" s="8"/>
      <c r="F235" s="8"/>
      <c r="G235" s="35">
        <f t="shared" si="6"/>
        <v>0</v>
      </c>
      <c r="H235" s="8">
        <f t="shared" si="7"/>
        <v>0</v>
      </c>
      <c r="I235" s="8"/>
      <c r="J235" s="8"/>
      <c r="K235" s="183"/>
      <c r="L235" s="183"/>
      <c r="M235" s="183"/>
      <c r="N235" s="183"/>
      <c r="O235" s="183"/>
    </row>
    <row r="236" spans="1:15">
      <c r="A236" s="8"/>
      <c r="B236" s="8"/>
      <c r="C236" s="8"/>
      <c r="D236" s="8"/>
      <c r="E236" s="8"/>
      <c r="F236" s="8"/>
      <c r="G236" s="35">
        <f t="shared" si="6"/>
        <v>0</v>
      </c>
      <c r="H236" s="8">
        <f t="shared" si="7"/>
        <v>0</v>
      </c>
      <c r="I236" s="8"/>
      <c r="J236" s="8"/>
      <c r="K236" s="183"/>
      <c r="L236" s="183"/>
      <c r="M236" s="183"/>
      <c r="N236" s="183"/>
      <c r="O236" s="183"/>
    </row>
    <row r="237" spans="1:15">
      <c r="A237" s="8"/>
      <c r="B237" s="8"/>
      <c r="C237" s="8"/>
      <c r="D237" s="8"/>
      <c r="E237" s="8"/>
      <c r="F237" s="8"/>
      <c r="G237" s="35">
        <f t="shared" si="6"/>
        <v>0</v>
      </c>
      <c r="H237" s="8">
        <f t="shared" si="7"/>
        <v>0</v>
      </c>
      <c r="I237" s="8"/>
      <c r="J237" s="8"/>
      <c r="K237" s="183"/>
      <c r="L237" s="183"/>
      <c r="M237" s="183"/>
      <c r="N237" s="183"/>
      <c r="O237" s="183"/>
    </row>
    <row r="238" spans="1:15">
      <c r="A238" s="8"/>
      <c r="B238" s="8"/>
      <c r="C238" s="8"/>
      <c r="D238" s="8"/>
      <c r="E238" s="8"/>
      <c r="F238" s="8"/>
      <c r="G238" s="35">
        <f t="shared" si="6"/>
        <v>0</v>
      </c>
      <c r="H238" s="8">
        <f t="shared" si="7"/>
        <v>0</v>
      </c>
      <c r="I238" s="8"/>
      <c r="J238" s="8"/>
      <c r="K238" s="183"/>
      <c r="L238" s="183"/>
      <c r="M238" s="183"/>
      <c r="N238" s="183"/>
      <c r="O238" s="183"/>
    </row>
    <row r="239" spans="1:15">
      <c r="A239" s="8"/>
      <c r="B239" s="8"/>
      <c r="C239" s="8"/>
      <c r="D239" s="8"/>
      <c r="E239" s="8"/>
      <c r="F239" s="8"/>
      <c r="G239" s="35">
        <f t="shared" si="6"/>
        <v>0</v>
      </c>
      <c r="H239" s="8">
        <f t="shared" si="7"/>
        <v>0</v>
      </c>
      <c r="I239" s="8"/>
      <c r="J239" s="8"/>
      <c r="K239" s="183"/>
      <c r="L239" s="183"/>
      <c r="M239" s="183"/>
      <c r="N239" s="183"/>
      <c r="O239" s="183"/>
    </row>
    <row r="240" spans="1:15">
      <c r="A240" s="8"/>
      <c r="B240" s="8"/>
      <c r="C240" s="8"/>
      <c r="D240" s="8"/>
      <c r="E240" s="8"/>
      <c r="F240" s="8"/>
      <c r="G240" s="35">
        <f t="shared" si="6"/>
        <v>0</v>
      </c>
      <c r="H240" s="8">
        <f t="shared" si="7"/>
        <v>0</v>
      </c>
      <c r="I240" s="8"/>
      <c r="J240" s="8"/>
      <c r="K240" s="183"/>
      <c r="L240" s="183"/>
      <c r="M240" s="183"/>
      <c r="N240" s="183"/>
      <c r="O240" s="183"/>
    </row>
    <row r="241" spans="1:15">
      <c r="A241" s="8"/>
      <c r="B241" s="8"/>
      <c r="C241" s="8"/>
      <c r="D241" s="8"/>
      <c r="E241" s="8"/>
      <c r="F241" s="8"/>
      <c r="G241" s="35">
        <f t="shared" si="6"/>
        <v>0</v>
      </c>
      <c r="H241" s="8">
        <f t="shared" si="7"/>
        <v>0</v>
      </c>
      <c r="I241" s="8"/>
      <c r="J241" s="8"/>
      <c r="K241" s="183"/>
      <c r="L241" s="183"/>
      <c r="M241" s="183"/>
      <c r="N241" s="183"/>
      <c r="O241" s="183"/>
    </row>
    <row r="242" spans="1:15">
      <c r="A242" s="8"/>
      <c r="B242" s="8"/>
      <c r="C242" s="8"/>
      <c r="D242" s="8"/>
      <c r="E242" s="8"/>
      <c r="F242" s="8"/>
      <c r="G242" s="35">
        <f t="shared" si="6"/>
        <v>0</v>
      </c>
      <c r="H242" s="8">
        <f t="shared" si="7"/>
        <v>0</v>
      </c>
      <c r="I242" s="8"/>
      <c r="J242" s="8"/>
      <c r="K242" s="183"/>
      <c r="L242" s="183"/>
      <c r="M242" s="183"/>
      <c r="N242" s="183"/>
      <c r="O242" s="183"/>
    </row>
    <row r="243" spans="1:15">
      <c r="A243" s="8"/>
      <c r="B243" s="8"/>
      <c r="C243" s="8"/>
      <c r="D243" s="8"/>
      <c r="E243" s="8"/>
      <c r="F243" s="8"/>
      <c r="G243" s="35">
        <f t="shared" si="6"/>
        <v>0</v>
      </c>
      <c r="H243" s="8">
        <f t="shared" si="7"/>
        <v>0</v>
      </c>
      <c r="I243" s="8"/>
      <c r="J243" s="8"/>
      <c r="K243" s="183"/>
      <c r="L243" s="183"/>
      <c r="M243" s="183"/>
      <c r="N243" s="183"/>
      <c r="O243" s="183"/>
    </row>
    <row r="244" spans="1:15">
      <c r="A244" s="8"/>
      <c r="B244" s="8"/>
      <c r="C244" s="8"/>
      <c r="D244" s="8"/>
      <c r="E244" s="8"/>
      <c r="F244" s="8"/>
      <c r="G244" s="35">
        <f t="shared" si="6"/>
        <v>0</v>
      </c>
      <c r="H244" s="8">
        <f t="shared" si="7"/>
        <v>0</v>
      </c>
      <c r="I244" s="8"/>
      <c r="J244" s="8"/>
      <c r="K244" s="183"/>
      <c r="L244" s="183"/>
      <c r="M244" s="183"/>
      <c r="N244" s="183"/>
      <c r="O244" s="183"/>
    </row>
    <row r="245" spans="1:15">
      <c r="A245" s="8"/>
      <c r="B245" s="8"/>
      <c r="C245" s="8"/>
      <c r="D245" s="8"/>
      <c r="E245" s="8"/>
      <c r="F245" s="8"/>
      <c r="G245" s="35">
        <f t="shared" si="6"/>
        <v>0</v>
      </c>
      <c r="H245" s="8">
        <f t="shared" si="7"/>
        <v>0</v>
      </c>
      <c r="I245" s="8"/>
      <c r="J245" s="8"/>
      <c r="K245" s="183"/>
      <c r="L245" s="183"/>
      <c r="M245" s="183"/>
      <c r="N245" s="183"/>
      <c r="O245" s="183"/>
    </row>
    <row r="246" spans="1:15">
      <c r="A246" s="8"/>
      <c r="B246" s="8"/>
      <c r="C246" s="8"/>
      <c r="D246" s="8"/>
      <c r="E246" s="8"/>
      <c r="F246" s="8"/>
      <c r="G246" s="35">
        <f t="shared" si="6"/>
        <v>0</v>
      </c>
      <c r="H246" s="8">
        <f t="shared" si="7"/>
        <v>0</v>
      </c>
      <c r="I246" s="8"/>
      <c r="J246" s="8"/>
      <c r="K246" s="183"/>
      <c r="L246" s="183"/>
      <c r="M246" s="183"/>
      <c r="N246" s="183"/>
      <c r="O246" s="183"/>
    </row>
    <row r="247" spans="1:15">
      <c r="A247" s="8"/>
      <c r="B247" s="8"/>
      <c r="C247" s="8"/>
      <c r="D247" s="8"/>
      <c r="E247" s="8"/>
      <c r="F247" s="8"/>
      <c r="G247" s="35">
        <f t="shared" si="6"/>
        <v>0</v>
      </c>
      <c r="H247" s="8">
        <f t="shared" si="7"/>
        <v>0</v>
      </c>
      <c r="I247" s="8"/>
      <c r="J247" s="8"/>
      <c r="K247" s="183"/>
      <c r="L247" s="183"/>
      <c r="M247" s="183"/>
      <c r="N247" s="183"/>
      <c r="O247" s="183"/>
    </row>
    <row r="248" spans="1:15">
      <c r="A248" s="8"/>
      <c r="B248" s="8"/>
      <c r="C248" s="8"/>
      <c r="D248" s="8"/>
      <c r="E248" s="8"/>
      <c r="F248" s="8"/>
      <c r="G248" s="35">
        <f t="shared" si="6"/>
        <v>0</v>
      </c>
      <c r="H248" s="8">
        <f t="shared" si="7"/>
        <v>0</v>
      </c>
      <c r="I248" s="8"/>
      <c r="J248" s="8"/>
      <c r="K248" s="183"/>
      <c r="L248" s="183"/>
      <c r="M248" s="183"/>
      <c r="N248" s="183"/>
      <c r="O248" s="183"/>
    </row>
    <row r="249" spans="1:15">
      <c r="A249" s="8"/>
      <c r="B249" s="8"/>
      <c r="C249" s="8"/>
      <c r="D249" s="8"/>
      <c r="E249" s="8"/>
      <c r="F249" s="8"/>
      <c r="G249" s="35">
        <f t="shared" si="6"/>
        <v>0</v>
      </c>
      <c r="H249" s="8">
        <f t="shared" si="7"/>
        <v>0</v>
      </c>
      <c r="I249" s="8"/>
      <c r="J249" s="8"/>
      <c r="K249" s="183"/>
      <c r="L249" s="183"/>
      <c r="M249" s="183"/>
      <c r="N249" s="183"/>
      <c r="O249" s="183"/>
    </row>
    <row r="250" spans="1:15">
      <c r="A250" s="8"/>
      <c r="B250" s="8"/>
      <c r="C250" s="8"/>
      <c r="D250" s="8"/>
      <c r="E250" s="8"/>
      <c r="F250" s="8"/>
      <c r="G250" s="35">
        <f t="shared" si="6"/>
        <v>0</v>
      </c>
      <c r="H250" s="8">
        <f t="shared" si="7"/>
        <v>0</v>
      </c>
      <c r="I250" s="8"/>
      <c r="J250" s="8"/>
      <c r="K250" s="183"/>
      <c r="L250" s="183"/>
      <c r="M250" s="183"/>
      <c r="N250" s="183"/>
      <c r="O250" s="183"/>
    </row>
    <row r="251" spans="1:15">
      <c r="A251" s="8"/>
      <c r="B251" s="8"/>
      <c r="C251" s="8"/>
      <c r="D251" s="8"/>
      <c r="E251" s="8"/>
      <c r="F251" s="8"/>
      <c r="G251" s="35">
        <f t="shared" si="6"/>
        <v>0</v>
      </c>
      <c r="H251" s="8">
        <f t="shared" si="7"/>
        <v>0</v>
      </c>
      <c r="I251" s="8"/>
      <c r="J251" s="8"/>
      <c r="K251" s="183"/>
      <c r="L251" s="183"/>
      <c r="M251" s="183"/>
      <c r="N251" s="183"/>
      <c r="O251" s="183"/>
    </row>
    <row r="252" spans="1:15">
      <c r="A252" s="8"/>
      <c r="B252" s="8"/>
      <c r="C252" s="8"/>
      <c r="D252" s="8"/>
      <c r="E252" s="8"/>
      <c r="F252" s="8"/>
      <c r="G252" s="35">
        <f t="shared" si="6"/>
        <v>0</v>
      </c>
      <c r="H252" s="8">
        <f t="shared" si="7"/>
        <v>0</v>
      </c>
      <c r="I252" s="8"/>
      <c r="J252" s="8"/>
      <c r="K252" s="183"/>
      <c r="L252" s="183"/>
      <c r="M252" s="183"/>
      <c r="N252" s="183"/>
      <c r="O252" s="183"/>
    </row>
    <row r="253" spans="1:15">
      <c r="A253" s="8"/>
      <c r="B253" s="8"/>
      <c r="C253" s="8"/>
      <c r="D253" s="8"/>
      <c r="E253" s="8"/>
      <c r="F253" s="8"/>
      <c r="G253" s="35">
        <f t="shared" si="6"/>
        <v>0</v>
      </c>
      <c r="H253" s="8">
        <f t="shared" si="7"/>
        <v>0</v>
      </c>
      <c r="I253" s="8"/>
      <c r="J253" s="8"/>
      <c r="K253" s="183"/>
      <c r="L253" s="183"/>
      <c r="M253" s="183"/>
      <c r="N253" s="183"/>
      <c r="O253" s="183"/>
    </row>
    <row r="254" spans="1:15">
      <c r="A254" s="8"/>
      <c r="B254" s="8"/>
      <c r="C254" s="8"/>
      <c r="D254" s="8"/>
      <c r="E254" s="8"/>
      <c r="F254" s="8"/>
      <c r="G254" s="35">
        <f t="shared" si="6"/>
        <v>0</v>
      </c>
      <c r="H254" s="8">
        <f t="shared" si="7"/>
        <v>0</v>
      </c>
      <c r="I254" s="8"/>
      <c r="J254" s="8"/>
      <c r="K254" s="183"/>
      <c r="L254" s="183"/>
      <c r="M254" s="183"/>
      <c r="N254" s="183"/>
      <c r="O254" s="183"/>
    </row>
    <row r="255" spans="1:15">
      <c r="A255" s="8"/>
      <c r="B255" s="8"/>
      <c r="C255" s="8"/>
      <c r="D255" s="8"/>
      <c r="E255" s="8"/>
      <c r="F255" s="8"/>
      <c r="G255" s="35">
        <f t="shared" si="6"/>
        <v>0</v>
      </c>
      <c r="H255" s="8">
        <f t="shared" si="7"/>
        <v>0</v>
      </c>
      <c r="I255" s="8"/>
      <c r="J255" s="8"/>
      <c r="K255" s="183"/>
      <c r="L255" s="183"/>
      <c r="M255" s="183"/>
      <c r="N255" s="183"/>
      <c r="O255" s="183"/>
    </row>
    <row r="256" spans="1:15">
      <c r="A256" s="8"/>
      <c r="B256" s="8"/>
      <c r="C256" s="8"/>
      <c r="D256" s="8"/>
      <c r="E256" s="8"/>
      <c r="F256" s="8"/>
      <c r="G256" s="35">
        <f t="shared" si="6"/>
        <v>0</v>
      </c>
      <c r="H256" s="8">
        <f t="shared" si="7"/>
        <v>0</v>
      </c>
      <c r="I256" s="8"/>
      <c r="J256" s="8"/>
      <c r="K256" s="183"/>
      <c r="L256" s="183"/>
      <c r="M256" s="183"/>
      <c r="N256" s="183"/>
      <c r="O256" s="183"/>
    </row>
    <row r="257" spans="1:15">
      <c r="A257" s="8"/>
      <c r="B257" s="8"/>
      <c r="C257" s="8"/>
      <c r="D257" s="8"/>
      <c r="E257" s="8"/>
      <c r="F257" s="8"/>
      <c r="G257" s="35">
        <f t="shared" si="6"/>
        <v>0</v>
      </c>
      <c r="H257" s="8">
        <f t="shared" si="7"/>
        <v>0</v>
      </c>
      <c r="I257" s="8"/>
      <c r="J257" s="8"/>
      <c r="K257" s="183"/>
      <c r="L257" s="183"/>
      <c r="M257" s="183"/>
      <c r="N257" s="183"/>
      <c r="O257" s="183"/>
    </row>
    <row r="258" spans="1:15">
      <c r="A258" s="8"/>
      <c r="B258" s="8"/>
      <c r="C258" s="8"/>
      <c r="D258" s="8"/>
      <c r="E258" s="8"/>
      <c r="F258" s="8"/>
      <c r="G258" s="35">
        <f t="shared" ref="G258:G321" si="8">K258+L258</f>
        <v>0</v>
      </c>
      <c r="H258" s="8">
        <f t="shared" ref="H258:H321" si="9">(M258+4*N258+O258)/6</f>
        <v>0</v>
      </c>
      <c r="I258" s="8"/>
      <c r="J258" s="8"/>
      <c r="K258" s="183"/>
      <c r="L258" s="183"/>
      <c r="M258" s="183"/>
      <c r="N258" s="183"/>
      <c r="O258" s="183"/>
    </row>
    <row r="259" spans="1:15">
      <c r="A259" s="8"/>
      <c r="B259" s="8"/>
      <c r="C259" s="8"/>
      <c r="D259" s="8"/>
      <c r="E259" s="8"/>
      <c r="F259" s="8"/>
      <c r="G259" s="35">
        <f t="shared" si="8"/>
        <v>0</v>
      </c>
      <c r="H259" s="8">
        <f t="shared" si="9"/>
        <v>0</v>
      </c>
      <c r="I259" s="8"/>
      <c r="J259" s="8"/>
      <c r="K259" s="183"/>
      <c r="L259" s="183"/>
      <c r="M259" s="183"/>
      <c r="N259" s="183"/>
      <c r="O259" s="183"/>
    </row>
    <row r="260" spans="1:15">
      <c r="A260" s="8"/>
      <c r="B260" s="8"/>
      <c r="C260" s="8"/>
      <c r="D260" s="8"/>
      <c r="E260" s="8"/>
      <c r="F260" s="8"/>
      <c r="G260" s="35">
        <f t="shared" si="8"/>
        <v>0</v>
      </c>
      <c r="H260" s="8">
        <f t="shared" si="9"/>
        <v>0</v>
      </c>
      <c r="I260" s="8"/>
      <c r="J260" s="8"/>
      <c r="K260" s="183"/>
      <c r="L260" s="183"/>
      <c r="M260" s="183"/>
      <c r="N260" s="183"/>
      <c r="O260" s="183"/>
    </row>
    <row r="261" spans="1:15">
      <c r="A261" s="8"/>
      <c r="B261" s="8"/>
      <c r="C261" s="8"/>
      <c r="D261" s="8"/>
      <c r="E261" s="8"/>
      <c r="F261" s="8"/>
      <c r="G261" s="35">
        <f t="shared" si="8"/>
        <v>0</v>
      </c>
      <c r="H261" s="8">
        <f t="shared" si="9"/>
        <v>0</v>
      </c>
      <c r="I261" s="8"/>
      <c r="J261" s="8"/>
      <c r="K261" s="183"/>
      <c r="L261" s="183"/>
      <c r="M261" s="183"/>
      <c r="N261" s="183"/>
      <c r="O261" s="183"/>
    </row>
    <row r="262" spans="1:15">
      <c r="A262" s="8"/>
      <c r="B262" s="8"/>
      <c r="C262" s="8"/>
      <c r="D262" s="8"/>
      <c r="E262" s="8"/>
      <c r="F262" s="8"/>
      <c r="G262" s="35">
        <f t="shared" si="8"/>
        <v>0</v>
      </c>
      <c r="H262" s="8">
        <f t="shared" si="9"/>
        <v>0</v>
      </c>
      <c r="I262" s="8"/>
      <c r="J262" s="8"/>
      <c r="K262" s="183"/>
      <c r="L262" s="183"/>
      <c r="M262" s="183"/>
      <c r="N262" s="183"/>
      <c r="O262" s="183"/>
    </row>
    <row r="263" spans="1:15">
      <c r="A263" s="8"/>
      <c r="B263" s="8"/>
      <c r="C263" s="8"/>
      <c r="D263" s="8"/>
      <c r="E263" s="8"/>
      <c r="F263" s="8"/>
      <c r="G263" s="35">
        <f t="shared" si="8"/>
        <v>0</v>
      </c>
      <c r="H263" s="8">
        <f t="shared" si="9"/>
        <v>0</v>
      </c>
      <c r="I263" s="8"/>
      <c r="J263" s="8"/>
      <c r="K263" s="183"/>
      <c r="L263" s="183"/>
      <c r="M263" s="183"/>
      <c r="N263" s="183"/>
      <c r="O263" s="183"/>
    </row>
    <row r="264" spans="1:15">
      <c r="A264" s="8"/>
      <c r="B264" s="8"/>
      <c r="C264" s="8"/>
      <c r="D264" s="8"/>
      <c r="E264" s="8"/>
      <c r="F264" s="8"/>
      <c r="G264" s="35">
        <f t="shared" si="8"/>
        <v>0</v>
      </c>
      <c r="H264" s="8">
        <f t="shared" si="9"/>
        <v>0</v>
      </c>
      <c r="I264" s="8"/>
      <c r="J264" s="8"/>
      <c r="K264" s="183"/>
      <c r="L264" s="183"/>
      <c r="M264" s="183"/>
      <c r="N264" s="183"/>
      <c r="O264" s="183"/>
    </row>
    <row r="265" spans="1:15">
      <c r="A265" s="8"/>
      <c r="B265" s="8"/>
      <c r="C265" s="8"/>
      <c r="D265" s="8"/>
      <c r="E265" s="8"/>
      <c r="F265" s="8"/>
      <c r="G265" s="35">
        <f t="shared" si="8"/>
        <v>0</v>
      </c>
      <c r="H265" s="8">
        <f t="shared" si="9"/>
        <v>0</v>
      </c>
      <c r="I265" s="8"/>
      <c r="J265" s="8"/>
      <c r="K265" s="183"/>
      <c r="L265" s="183"/>
      <c r="M265" s="183"/>
      <c r="N265" s="183"/>
      <c r="O265" s="183"/>
    </row>
    <row r="266" spans="1:15">
      <c r="A266" s="8"/>
      <c r="B266" s="8"/>
      <c r="C266" s="8"/>
      <c r="D266" s="8"/>
      <c r="E266" s="8"/>
      <c r="F266" s="8"/>
      <c r="G266" s="35">
        <f t="shared" si="8"/>
        <v>0</v>
      </c>
      <c r="H266" s="8">
        <f t="shared" si="9"/>
        <v>0</v>
      </c>
      <c r="I266" s="8"/>
      <c r="J266" s="8"/>
      <c r="K266" s="183"/>
      <c r="L266" s="183"/>
      <c r="M266" s="183"/>
      <c r="N266" s="183"/>
      <c r="O266" s="183"/>
    </row>
    <row r="267" spans="1:15">
      <c r="A267" s="8"/>
      <c r="B267" s="8"/>
      <c r="C267" s="8"/>
      <c r="D267" s="8"/>
      <c r="E267" s="8"/>
      <c r="F267" s="8"/>
      <c r="G267" s="35">
        <f t="shared" si="8"/>
        <v>0</v>
      </c>
      <c r="H267" s="8">
        <f t="shared" si="9"/>
        <v>0</v>
      </c>
      <c r="I267" s="8"/>
      <c r="J267" s="8"/>
      <c r="K267" s="183"/>
      <c r="L267" s="183"/>
      <c r="M267" s="183"/>
      <c r="N267" s="183"/>
      <c r="O267" s="183"/>
    </row>
    <row r="268" spans="1:15">
      <c r="A268" s="8"/>
      <c r="B268" s="8"/>
      <c r="C268" s="8"/>
      <c r="D268" s="8"/>
      <c r="E268" s="8"/>
      <c r="F268" s="8"/>
      <c r="G268" s="35">
        <f t="shared" si="8"/>
        <v>0</v>
      </c>
      <c r="H268" s="8">
        <f t="shared" si="9"/>
        <v>0</v>
      </c>
      <c r="I268" s="8"/>
      <c r="J268" s="8"/>
      <c r="K268" s="183"/>
      <c r="L268" s="183"/>
      <c r="M268" s="183"/>
      <c r="N268" s="183"/>
      <c r="O268" s="183"/>
    </row>
    <row r="269" spans="1:15">
      <c r="A269" s="8"/>
      <c r="B269" s="8"/>
      <c r="C269" s="8"/>
      <c r="D269" s="8"/>
      <c r="E269" s="8"/>
      <c r="F269" s="8"/>
      <c r="G269" s="35">
        <f t="shared" si="8"/>
        <v>0</v>
      </c>
      <c r="H269" s="8">
        <f t="shared" si="9"/>
        <v>0</v>
      </c>
      <c r="I269" s="8"/>
      <c r="J269" s="8"/>
      <c r="K269" s="183"/>
      <c r="L269" s="183"/>
      <c r="M269" s="183"/>
      <c r="N269" s="183"/>
      <c r="O269" s="183"/>
    </row>
    <row r="270" spans="1:15">
      <c r="A270" s="8"/>
      <c r="B270" s="8"/>
      <c r="C270" s="8"/>
      <c r="D270" s="8"/>
      <c r="E270" s="8"/>
      <c r="F270" s="8"/>
      <c r="G270" s="35">
        <f t="shared" si="8"/>
        <v>0</v>
      </c>
      <c r="H270" s="8">
        <f t="shared" si="9"/>
        <v>0</v>
      </c>
      <c r="I270" s="8"/>
      <c r="J270" s="8"/>
      <c r="K270" s="183"/>
      <c r="L270" s="183"/>
      <c r="M270" s="183"/>
      <c r="N270" s="183"/>
      <c r="O270" s="183"/>
    </row>
    <row r="271" spans="1:15">
      <c r="A271" s="8"/>
      <c r="B271" s="8"/>
      <c r="C271" s="8"/>
      <c r="D271" s="8"/>
      <c r="E271" s="8"/>
      <c r="F271" s="8"/>
      <c r="G271" s="35">
        <f t="shared" si="8"/>
        <v>0</v>
      </c>
      <c r="H271" s="8">
        <f t="shared" si="9"/>
        <v>0</v>
      </c>
      <c r="I271" s="8"/>
      <c r="J271" s="8"/>
      <c r="K271" s="183"/>
      <c r="L271" s="183"/>
      <c r="M271" s="183"/>
      <c r="N271" s="183"/>
      <c r="O271" s="183"/>
    </row>
    <row r="272" spans="1:15">
      <c r="A272" s="8"/>
      <c r="B272" s="8"/>
      <c r="C272" s="8"/>
      <c r="D272" s="8"/>
      <c r="E272" s="8"/>
      <c r="F272" s="8"/>
      <c r="G272" s="35">
        <f t="shared" si="8"/>
        <v>0</v>
      </c>
      <c r="H272" s="8">
        <f t="shared" si="9"/>
        <v>0</v>
      </c>
      <c r="I272" s="8"/>
      <c r="J272" s="8"/>
      <c r="K272" s="183"/>
      <c r="L272" s="183"/>
      <c r="M272" s="183"/>
      <c r="N272" s="183"/>
      <c r="O272" s="183"/>
    </row>
    <row r="273" spans="1:15">
      <c r="A273" s="8"/>
      <c r="B273" s="8"/>
      <c r="C273" s="8"/>
      <c r="D273" s="8"/>
      <c r="E273" s="8"/>
      <c r="F273" s="8"/>
      <c r="G273" s="35">
        <f t="shared" si="8"/>
        <v>0</v>
      </c>
      <c r="H273" s="8">
        <f t="shared" si="9"/>
        <v>0</v>
      </c>
      <c r="I273" s="8"/>
      <c r="J273" s="8"/>
      <c r="K273" s="183"/>
      <c r="L273" s="183"/>
      <c r="M273" s="183"/>
      <c r="N273" s="183"/>
      <c r="O273" s="183"/>
    </row>
    <row r="274" spans="1:15">
      <c r="A274" s="8"/>
      <c r="B274" s="8"/>
      <c r="C274" s="8"/>
      <c r="D274" s="8"/>
      <c r="E274" s="8"/>
      <c r="F274" s="8"/>
      <c r="G274" s="35">
        <f t="shared" si="8"/>
        <v>0</v>
      </c>
      <c r="H274" s="8">
        <f t="shared" si="9"/>
        <v>0</v>
      </c>
      <c r="I274" s="8"/>
      <c r="J274" s="8"/>
      <c r="K274" s="183"/>
      <c r="L274" s="183"/>
      <c r="M274" s="183"/>
      <c r="N274" s="183"/>
      <c r="O274" s="183"/>
    </row>
    <row r="275" spans="1:15">
      <c r="A275" s="8"/>
      <c r="B275" s="8"/>
      <c r="C275" s="8"/>
      <c r="D275" s="8"/>
      <c r="E275" s="8"/>
      <c r="F275" s="8"/>
      <c r="G275" s="35">
        <f t="shared" si="8"/>
        <v>0</v>
      </c>
      <c r="H275" s="8">
        <f t="shared" si="9"/>
        <v>0</v>
      </c>
      <c r="I275" s="8"/>
      <c r="J275" s="8"/>
      <c r="K275" s="183"/>
      <c r="L275" s="183"/>
      <c r="M275" s="183"/>
      <c r="N275" s="183"/>
      <c r="O275" s="183"/>
    </row>
    <row r="276" spans="1:15">
      <c r="A276" s="8"/>
      <c r="B276" s="8"/>
      <c r="C276" s="8"/>
      <c r="D276" s="8"/>
      <c r="E276" s="8"/>
      <c r="F276" s="8"/>
      <c r="G276" s="35">
        <f t="shared" si="8"/>
        <v>0</v>
      </c>
      <c r="H276" s="8">
        <f t="shared" si="9"/>
        <v>0</v>
      </c>
      <c r="I276" s="8"/>
      <c r="J276" s="8"/>
      <c r="K276" s="183"/>
      <c r="L276" s="183"/>
      <c r="M276" s="183"/>
      <c r="N276" s="183"/>
      <c r="O276" s="183"/>
    </row>
    <row r="277" spans="1:15">
      <c r="A277" s="8"/>
      <c r="B277" s="8"/>
      <c r="C277" s="8"/>
      <c r="D277" s="8"/>
      <c r="E277" s="8"/>
      <c r="F277" s="8"/>
      <c r="G277" s="35">
        <f t="shared" si="8"/>
        <v>0</v>
      </c>
      <c r="H277" s="8">
        <f t="shared" si="9"/>
        <v>0</v>
      </c>
      <c r="I277" s="8"/>
      <c r="J277" s="8"/>
      <c r="K277" s="183"/>
      <c r="L277" s="183"/>
      <c r="M277" s="183"/>
      <c r="N277" s="183"/>
      <c r="O277" s="183"/>
    </row>
    <row r="278" spans="1:15">
      <c r="A278" s="8"/>
      <c r="B278" s="8"/>
      <c r="C278" s="8"/>
      <c r="D278" s="8"/>
      <c r="E278" s="8"/>
      <c r="F278" s="8"/>
      <c r="G278" s="35">
        <f t="shared" si="8"/>
        <v>0</v>
      </c>
      <c r="H278" s="8">
        <f t="shared" si="9"/>
        <v>0</v>
      </c>
      <c r="I278" s="8"/>
      <c r="J278" s="8"/>
      <c r="K278" s="183"/>
      <c r="L278" s="183"/>
      <c r="M278" s="183"/>
      <c r="N278" s="183"/>
      <c r="O278" s="183"/>
    </row>
    <row r="279" spans="1:15">
      <c r="A279" s="8"/>
      <c r="B279" s="8"/>
      <c r="C279" s="8"/>
      <c r="D279" s="8"/>
      <c r="E279" s="8"/>
      <c r="F279" s="8"/>
      <c r="G279" s="35">
        <f t="shared" si="8"/>
        <v>0</v>
      </c>
      <c r="H279" s="8">
        <f t="shared" si="9"/>
        <v>0</v>
      </c>
      <c r="I279" s="8"/>
      <c r="J279" s="8"/>
      <c r="K279" s="183"/>
      <c r="L279" s="183"/>
      <c r="M279" s="183"/>
      <c r="N279" s="183"/>
      <c r="O279" s="183"/>
    </row>
    <row r="280" spans="1:15">
      <c r="A280" s="8"/>
      <c r="B280" s="8"/>
      <c r="C280" s="8"/>
      <c r="D280" s="8"/>
      <c r="E280" s="8"/>
      <c r="F280" s="8"/>
      <c r="G280" s="35">
        <f t="shared" si="8"/>
        <v>0</v>
      </c>
      <c r="H280" s="8">
        <f t="shared" si="9"/>
        <v>0</v>
      </c>
      <c r="I280" s="8"/>
      <c r="J280" s="8"/>
      <c r="K280" s="183"/>
      <c r="L280" s="183"/>
      <c r="M280" s="183"/>
      <c r="N280" s="183"/>
      <c r="O280" s="183"/>
    </row>
    <row r="281" spans="1:15">
      <c r="A281" s="8"/>
      <c r="B281" s="8"/>
      <c r="C281" s="8"/>
      <c r="D281" s="8"/>
      <c r="E281" s="8"/>
      <c r="F281" s="8"/>
      <c r="G281" s="35">
        <f t="shared" si="8"/>
        <v>0</v>
      </c>
      <c r="H281" s="8">
        <f t="shared" si="9"/>
        <v>0</v>
      </c>
      <c r="I281" s="8"/>
      <c r="J281" s="8"/>
      <c r="K281" s="183"/>
      <c r="L281" s="183"/>
      <c r="M281" s="183"/>
      <c r="N281" s="183"/>
      <c r="O281" s="183"/>
    </row>
    <row r="282" spans="1:15">
      <c r="A282" s="8"/>
      <c r="B282" s="8"/>
      <c r="C282" s="8"/>
      <c r="D282" s="8"/>
      <c r="E282" s="8"/>
      <c r="F282" s="8"/>
      <c r="G282" s="35">
        <f t="shared" si="8"/>
        <v>0</v>
      </c>
      <c r="H282" s="8">
        <f t="shared" si="9"/>
        <v>0</v>
      </c>
      <c r="I282" s="8"/>
      <c r="J282" s="8"/>
      <c r="K282" s="183"/>
      <c r="L282" s="183"/>
      <c r="M282" s="183"/>
      <c r="N282" s="183"/>
      <c r="O282" s="183"/>
    </row>
    <row r="283" spans="1:15">
      <c r="A283" s="8"/>
      <c r="B283" s="8"/>
      <c r="C283" s="8"/>
      <c r="D283" s="8"/>
      <c r="E283" s="8"/>
      <c r="F283" s="8"/>
      <c r="G283" s="35">
        <f t="shared" si="8"/>
        <v>0</v>
      </c>
      <c r="H283" s="8">
        <f t="shared" si="9"/>
        <v>0</v>
      </c>
      <c r="I283" s="8"/>
      <c r="J283" s="8"/>
      <c r="K283" s="183"/>
      <c r="L283" s="183"/>
      <c r="M283" s="183"/>
      <c r="N283" s="183"/>
      <c r="O283" s="183"/>
    </row>
    <row r="284" spans="1:15">
      <c r="A284" s="8"/>
      <c r="B284" s="8"/>
      <c r="C284" s="8"/>
      <c r="D284" s="8"/>
      <c r="E284" s="8"/>
      <c r="F284" s="8"/>
      <c r="G284" s="35">
        <f t="shared" si="8"/>
        <v>0</v>
      </c>
      <c r="H284" s="8">
        <f t="shared" si="9"/>
        <v>0</v>
      </c>
      <c r="I284" s="8"/>
      <c r="J284" s="8"/>
      <c r="K284" s="183"/>
      <c r="L284" s="183"/>
      <c r="M284" s="183"/>
      <c r="N284" s="183"/>
      <c r="O284" s="183"/>
    </row>
    <row r="285" spans="1:15">
      <c r="A285" s="8"/>
      <c r="B285" s="8"/>
      <c r="C285" s="8"/>
      <c r="D285" s="8"/>
      <c r="E285" s="8"/>
      <c r="F285" s="8"/>
      <c r="G285" s="35">
        <f t="shared" si="8"/>
        <v>0</v>
      </c>
      <c r="H285" s="8">
        <f t="shared" si="9"/>
        <v>0</v>
      </c>
      <c r="I285" s="8"/>
      <c r="J285" s="8"/>
      <c r="K285" s="183"/>
      <c r="L285" s="183"/>
      <c r="M285" s="183"/>
      <c r="N285" s="183"/>
      <c r="O285" s="183"/>
    </row>
    <row r="286" spans="1:15">
      <c r="A286" s="8"/>
      <c r="B286" s="8"/>
      <c r="C286" s="8"/>
      <c r="D286" s="8"/>
      <c r="E286" s="8"/>
      <c r="F286" s="8"/>
      <c r="G286" s="35">
        <f t="shared" si="8"/>
        <v>0</v>
      </c>
      <c r="H286" s="8">
        <f t="shared" si="9"/>
        <v>0</v>
      </c>
      <c r="I286" s="8"/>
      <c r="J286" s="8"/>
      <c r="K286" s="183"/>
      <c r="L286" s="183"/>
      <c r="M286" s="183"/>
      <c r="N286" s="183"/>
      <c r="O286" s="183"/>
    </row>
    <row r="287" spans="1:15">
      <c r="A287" s="8"/>
      <c r="B287" s="8"/>
      <c r="C287" s="8"/>
      <c r="D287" s="8"/>
      <c r="E287" s="8"/>
      <c r="F287" s="8"/>
      <c r="G287" s="35">
        <f t="shared" si="8"/>
        <v>0</v>
      </c>
      <c r="H287" s="8">
        <f t="shared" si="9"/>
        <v>0</v>
      </c>
      <c r="I287" s="8"/>
      <c r="J287" s="8"/>
      <c r="K287" s="183"/>
      <c r="L287" s="183"/>
      <c r="M287" s="183"/>
      <c r="N287" s="183"/>
      <c r="O287" s="183"/>
    </row>
    <row r="288" spans="1:15">
      <c r="A288" s="8"/>
      <c r="B288" s="8"/>
      <c r="C288" s="8"/>
      <c r="D288" s="8"/>
      <c r="E288" s="8"/>
      <c r="F288" s="8"/>
      <c r="G288" s="35">
        <f t="shared" si="8"/>
        <v>0</v>
      </c>
      <c r="H288" s="8">
        <f t="shared" si="9"/>
        <v>0</v>
      </c>
      <c r="I288" s="8"/>
      <c r="J288" s="8"/>
      <c r="K288" s="183"/>
      <c r="L288" s="183"/>
      <c r="M288" s="183"/>
      <c r="N288" s="183"/>
      <c r="O288" s="183"/>
    </row>
    <row r="289" spans="1:15">
      <c r="A289" s="8"/>
      <c r="B289" s="8"/>
      <c r="C289" s="8"/>
      <c r="D289" s="8"/>
      <c r="E289" s="8"/>
      <c r="F289" s="8"/>
      <c r="G289" s="35">
        <f t="shared" si="8"/>
        <v>0</v>
      </c>
      <c r="H289" s="8">
        <f t="shared" si="9"/>
        <v>0</v>
      </c>
      <c r="I289" s="8"/>
      <c r="J289" s="8"/>
      <c r="K289" s="183"/>
      <c r="L289" s="183"/>
      <c r="M289" s="183"/>
      <c r="N289" s="183"/>
      <c r="O289" s="183"/>
    </row>
    <row r="290" spans="1:15">
      <c r="A290" s="8"/>
      <c r="B290" s="8"/>
      <c r="C290" s="8"/>
      <c r="D290" s="8"/>
      <c r="E290" s="8"/>
      <c r="F290" s="8"/>
      <c r="G290" s="35">
        <f t="shared" si="8"/>
        <v>0</v>
      </c>
      <c r="H290" s="8">
        <f t="shared" si="9"/>
        <v>0</v>
      </c>
      <c r="I290" s="8"/>
      <c r="J290" s="8"/>
      <c r="K290" s="183"/>
      <c r="L290" s="183"/>
      <c r="M290" s="183"/>
      <c r="N290" s="183"/>
      <c r="O290" s="183"/>
    </row>
    <row r="291" spans="1:15">
      <c r="A291" s="8"/>
      <c r="B291" s="8"/>
      <c r="C291" s="8"/>
      <c r="D291" s="8"/>
      <c r="E291" s="8"/>
      <c r="F291" s="8"/>
      <c r="G291" s="35">
        <f t="shared" si="8"/>
        <v>0</v>
      </c>
      <c r="H291" s="8">
        <f t="shared" si="9"/>
        <v>0</v>
      </c>
      <c r="I291" s="8"/>
      <c r="J291" s="8"/>
      <c r="K291" s="183"/>
      <c r="L291" s="183"/>
      <c r="M291" s="183"/>
      <c r="N291" s="183"/>
      <c r="O291" s="183"/>
    </row>
    <row r="292" spans="1:15">
      <c r="A292" s="8"/>
      <c r="B292" s="8"/>
      <c r="C292" s="8"/>
      <c r="D292" s="8"/>
      <c r="E292" s="8"/>
      <c r="F292" s="8"/>
      <c r="G292" s="35">
        <f t="shared" si="8"/>
        <v>0</v>
      </c>
      <c r="H292" s="8">
        <f t="shared" si="9"/>
        <v>0</v>
      </c>
      <c r="I292" s="8"/>
      <c r="J292" s="8"/>
      <c r="K292" s="183"/>
      <c r="L292" s="183"/>
      <c r="M292" s="183"/>
      <c r="N292" s="183"/>
      <c r="O292" s="183"/>
    </row>
    <row r="293" spans="1:15">
      <c r="A293" s="8"/>
      <c r="B293" s="8"/>
      <c r="C293" s="8"/>
      <c r="D293" s="8"/>
      <c r="E293" s="8"/>
      <c r="F293" s="8"/>
      <c r="G293" s="35">
        <f t="shared" si="8"/>
        <v>0</v>
      </c>
      <c r="H293" s="8">
        <f t="shared" si="9"/>
        <v>0</v>
      </c>
      <c r="I293" s="8"/>
      <c r="J293" s="8"/>
      <c r="K293" s="183"/>
      <c r="L293" s="183"/>
      <c r="M293" s="183"/>
      <c r="N293" s="183"/>
      <c r="O293" s="183"/>
    </row>
    <row r="294" spans="1:15">
      <c r="A294" s="8"/>
      <c r="B294" s="8"/>
      <c r="C294" s="8"/>
      <c r="D294" s="8"/>
      <c r="E294" s="8"/>
      <c r="F294" s="8"/>
      <c r="G294" s="35">
        <f t="shared" si="8"/>
        <v>0</v>
      </c>
      <c r="H294" s="8">
        <f t="shared" si="9"/>
        <v>0</v>
      </c>
      <c r="I294" s="8"/>
      <c r="J294" s="8"/>
      <c r="K294" s="183"/>
      <c r="L294" s="183"/>
      <c r="M294" s="183"/>
      <c r="N294" s="183"/>
      <c r="O294" s="183"/>
    </row>
    <row r="295" spans="1:15">
      <c r="A295" s="8"/>
      <c r="B295" s="8"/>
      <c r="C295" s="8"/>
      <c r="D295" s="8"/>
      <c r="E295" s="8"/>
      <c r="F295" s="8"/>
      <c r="G295" s="35">
        <f t="shared" si="8"/>
        <v>0</v>
      </c>
      <c r="H295" s="8">
        <f t="shared" si="9"/>
        <v>0</v>
      </c>
      <c r="I295" s="8"/>
      <c r="J295" s="8"/>
      <c r="K295" s="183"/>
      <c r="L295" s="183"/>
      <c r="M295" s="183"/>
      <c r="N295" s="183"/>
      <c r="O295" s="183"/>
    </row>
    <row r="296" spans="1:15">
      <c r="A296" s="8"/>
      <c r="B296" s="8"/>
      <c r="C296" s="8"/>
      <c r="D296" s="8"/>
      <c r="E296" s="8"/>
      <c r="F296" s="8"/>
      <c r="G296" s="35">
        <f t="shared" si="8"/>
        <v>0</v>
      </c>
      <c r="H296" s="8">
        <f t="shared" si="9"/>
        <v>0</v>
      </c>
      <c r="I296" s="8"/>
      <c r="J296" s="8"/>
      <c r="K296" s="183"/>
      <c r="L296" s="183"/>
      <c r="M296" s="183"/>
      <c r="N296" s="183"/>
      <c r="O296" s="183"/>
    </row>
    <row r="297" spans="1:15">
      <c r="A297" s="8"/>
      <c r="B297" s="8"/>
      <c r="C297" s="8"/>
      <c r="D297" s="8"/>
      <c r="E297" s="8"/>
      <c r="F297" s="8"/>
      <c r="G297" s="35">
        <f t="shared" si="8"/>
        <v>0</v>
      </c>
      <c r="H297" s="8">
        <f t="shared" si="9"/>
        <v>0</v>
      </c>
      <c r="I297" s="8"/>
      <c r="J297" s="8"/>
      <c r="K297" s="183"/>
      <c r="L297" s="183"/>
      <c r="M297" s="183"/>
      <c r="N297" s="183"/>
      <c r="O297" s="183"/>
    </row>
    <row r="298" spans="1:15">
      <c r="A298" s="8"/>
      <c r="B298" s="8"/>
      <c r="C298" s="8"/>
      <c r="D298" s="8"/>
      <c r="E298" s="8"/>
      <c r="F298" s="8"/>
      <c r="G298" s="35">
        <f t="shared" si="8"/>
        <v>0</v>
      </c>
      <c r="H298" s="8">
        <f t="shared" si="9"/>
        <v>0</v>
      </c>
      <c r="I298" s="8"/>
      <c r="J298" s="8"/>
      <c r="K298" s="183"/>
      <c r="L298" s="183"/>
      <c r="M298" s="183"/>
      <c r="N298" s="183"/>
      <c r="O298" s="183"/>
    </row>
    <row r="299" spans="1:15">
      <c r="A299" s="8"/>
      <c r="B299" s="8"/>
      <c r="C299" s="8"/>
      <c r="D299" s="8"/>
      <c r="E299" s="8"/>
      <c r="F299" s="8"/>
      <c r="G299" s="35">
        <f t="shared" si="8"/>
        <v>0</v>
      </c>
      <c r="H299" s="8">
        <f t="shared" si="9"/>
        <v>0</v>
      </c>
      <c r="I299" s="8"/>
      <c r="J299" s="8"/>
      <c r="K299" s="183"/>
      <c r="L299" s="183"/>
      <c r="M299" s="183"/>
      <c r="N299" s="183"/>
      <c r="O299" s="183"/>
    </row>
    <row r="300" spans="1:15">
      <c r="A300" s="8"/>
      <c r="B300" s="8"/>
      <c r="C300" s="8"/>
      <c r="D300" s="8"/>
      <c r="E300" s="8"/>
      <c r="F300" s="8"/>
      <c r="G300" s="35">
        <f t="shared" si="8"/>
        <v>0</v>
      </c>
      <c r="H300" s="8">
        <f t="shared" si="9"/>
        <v>0</v>
      </c>
      <c r="I300" s="8"/>
      <c r="J300" s="8"/>
      <c r="K300" s="183"/>
      <c r="L300" s="183"/>
      <c r="M300" s="183"/>
      <c r="N300" s="183"/>
      <c r="O300" s="183"/>
    </row>
    <row r="301" spans="1:15">
      <c r="A301" s="8"/>
      <c r="B301" s="8"/>
      <c r="C301" s="8"/>
      <c r="D301" s="8"/>
      <c r="E301" s="8"/>
      <c r="F301" s="8"/>
      <c r="G301" s="35">
        <f t="shared" si="8"/>
        <v>0</v>
      </c>
      <c r="H301" s="8">
        <f t="shared" si="9"/>
        <v>0</v>
      </c>
      <c r="I301" s="8"/>
      <c r="J301" s="8"/>
      <c r="K301" s="183"/>
      <c r="L301" s="183"/>
      <c r="M301" s="183"/>
      <c r="N301" s="183"/>
      <c r="O301" s="183"/>
    </row>
    <row r="302" spans="1:15">
      <c r="A302" s="8"/>
      <c r="B302" s="8"/>
      <c r="C302" s="8"/>
      <c r="D302" s="8"/>
      <c r="E302" s="8"/>
      <c r="F302" s="8"/>
      <c r="G302" s="35">
        <f t="shared" si="8"/>
        <v>0</v>
      </c>
      <c r="H302" s="8">
        <f t="shared" si="9"/>
        <v>0</v>
      </c>
      <c r="I302" s="8"/>
      <c r="J302" s="8"/>
      <c r="K302" s="183"/>
      <c r="L302" s="183"/>
      <c r="M302" s="183"/>
      <c r="N302" s="183"/>
      <c r="O302" s="183"/>
    </row>
    <row r="303" spans="1:15">
      <c r="A303" s="8"/>
      <c r="B303" s="8"/>
      <c r="C303" s="8"/>
      <c r="D303" s="8"/>
      <c r="E303" s="8"/>
      <c r="F303" s="8"/>
      <c r="G303" s="35">
        <f t="shared" si="8"/>
        <v>0</v>
      </c>
      <c r="H303" s="8">
        <f t="shared" si="9"/>
        <v>0</v>
      </c>
      <c r="I303" s="8"/>
      <c r="J303" s="8"/>
      <c r="K303" s="183"/>
      <c r="L303" s="183"/>
      <c r="M303" s="183"/>
      <c r="N303" s="183"/>
      <c r="O303" s="183"/>
    </row>
    <row r="304" spans="1:15">
      <c r="A304" s="8"/>
      <c r="B304" s="8"/>
      <c r="C304" s="8"/>
      <c r="D304" s="8"/>
      <c r="E304" s="8"/>
      <c r="F304" s="8"/>
      <c r="G304" s="35">
        <f t="shared" si="8"/>
        <v>0</v>
      </c>
      <c r="H304" s="8">
        <f t="shared" si="9"/>
        <v>0</v>
      </c>
      <c r="I304" s="8"/>
      <c r="J304" s="8"/>
      <c r="K304" s="183"/>
      <c r="L304" s="183"/>
      <c r="M304" s="183"/>
      <c r="N304" s="183"/>
      <c r="O304" s="183"/>
    </row>
    <row r="305" spans="1:15">
      <c r="A305" s="8"/>
      <c r="B305" s="8"/>
      <c r="C305" s="8"/>
      <c r="D305" s="8"/>
      <c r="E305" s="8"/>
      <c r="F305" s="8"/>
      <c r="G305" s="35">
        <f t="shared" si="8"/>
        <v>0</v>
      </c>
      <c r="H305" s="8">
        <f t="shared" si="9"/>
        <v>0</v>
      </c>
      <c r="I305" s="8"/>
      <c r="J305" s="8"/>
      <c r="K305" s="183"/>
      <c r="L305" s="183"/>
      <c r="M305" s="183"/>
      <c r="N305" s="183"/>
      <c r="O305" s="183"/>
    </row>
    <row r="306" spans="1:15">
      <c r="A306" s="8"/>
      <c r="B306" s="8"/>
      <c r="C306" s="8"/>
      <c r="D306" s="8"/>
      <c r="E306" s="8"/>
      <c r="F306" s="8"/>
      <c r="G306" s="35">
        <f t="shared" si="8"/>
        <v>0</v>
      </c>
      <c r="H306" s="8">
        <f t="shared" si="9"/>
        <v>0</v>
      </c>
      <c r="I306" s="8"/>
      <c r="J306" s="8"/>
      <c r="K306" s="183"/>
      <c r="L306" s="183"/>
      <c r="M306" s="183"/>
      <c r="N306" s="183"/>
      <c r="O306" s="183"/>
    </row>
    <row r="307" spans="1:15">
      <c r="A307" s="8"/>
      <c r="B307" s="8"/>
      <c r="C307" s="8"/>
      <c r="D307" s="8"/>
      <c r="E307" s="8"/>
      <c r="F307" s="8"/>
      <c r="G307" s="35">
        <f t="shared" si="8"/>
        <v>0</v>
      </c>
      <c r="H307" s="8">
        <f t="shared" si="9"/>
        <v>0</v>
      </c>
      <c r="I307" s="8"/>
      <c r="J307" s="8"/>
      <c r="K307" s="183"/>
      <c r="L307" s="183"/>
      <c r="M307" s="183"/>
      <c r="N307" s="183"/>
      <c r="O307" s="183"/>
    </row>
    <row r="308" spans="1:15">
      <c r="A308" s="8"/>
      <c r="B308" s="8"/>
      <c r="C308" s="8"/>
      <c r="D308" s="8"/>
      <c r="E308" s="8"/>
      <c r="F308" s="8"/>
      <c r="G308" s="35">
        <f t="shared" si="8"/>
        <v>0</v>
      </c>
      <c r="H308" s="8">
        <f t="shared" si="9"/>
        <v>0</v>
      </c>
      <c r="I308" s="8"/>
      <c r="J308" s="8"/>
      <c r="K308" s="183"/>
      <c r="L308" s="183"/>
      <c r="M308" s="183"/>
      <c r="N308" s="183"/>
      <c r="O308" s="183"/>
    </row>
    <row r="309" spans="1:15">
      <c r="A309" s="8"/>
      <c r="B309" s="8"/>
      <c r="C309" s="8"/>
      <c r="D309" s="8"/>
      <c r="E309" s="8"/>
      <c r="F309" s="8"/>
      <c r="G309" s="35">
        <f t="shared" si="8"/>
        <v>0</v>
      </c>
      <c r="H309" s="8">
        <f t="shared" si="9"/>
        <v>0</v>
      </c>
      <c r="I309" s="8"/>
      <c r="J309" s="8"/>
      <c r="K309" s="183"/>
      <c r="L309" s="183"/>
      <c r="M309" s="183"/>
      <c r="N309" s="183"/>
      <c r="O309" s="183"/>
    </row>
    <row r="310" spans="1:15">
      <c r="A310" s="8"/>
      <c r="B310" s="8"/>
      <c r="C310" s="8"/>
      <c r="D310" s="8"/>
      <c r="E310" s="8"/>
      <c r="F310" s="8"/>
      <c r="G310" s="35">
        <f t="shared" si="8"/>
        <v>0</v>
      </c>
      <c r="H310" s="8">
        <f t="shared" si="9"/>
        <v>0</v>
      </c>
      <c r="I310" s="8"/>
      <c r="J310" s="8"/>
      <c r="K310" s="183"/>
      <c r="L310" s="183"/>
      <c r="M310" s="183"/>
      <c r="N310" s="183"/>
      <c r="O310" s="183"/>
    </row>
    <row r="311" spans="1:15">
      <c r="A311" s="8"/>
      <c r="B311" s="8"/>
      <c r="C311" s="8"/>
      <c r="D311" s="8"/>
      <c r="E311" s="8"/>
      <c r="F311" s="8"/>
      <c r="G311" s="35">
        <f t="shared" si="8"/>
        <v>0</v>
      </c>
      <c r="H311" s="8">
        <f t="shared" si="9"/>
        <v>0</v>
      </c>
      <c r="I311" s="8"/>
      <c r="J311" s="8"/>
      <c r="K311" s="183"/>
      <c r="L311" s="183"/>
      <c r="M311" s="183"/>
      <c r="N311" s="183"/>
      <c r="O311" s="183"/>
    </row>
    <row r="312" spans="1:15">
      <c r="A312" s="8"/>
      <c r="B312" s="8"/>
      <c r="C312" s="8"/>
      <c r="D312" s="8"/>
      <c r="E312" s="8"/>
      <c r="F312" s="8"/>
      <c r="G312" s="35">
        <f t="shared" si="8"/>
        <v>0</v>
      </c>
      <c r="H312" s="8">
        <f t="shared" si="9"/>
        <v>0</v>
      </c>
      <c r="I312" s="8"/>
      <c r="J312" s="8"/>
      <c r="K312" s="183"/>
      <c r="L312" s="183"/>
      <c r="M312" s="183"/>
      <c r="N312" s="183"/>
      <c r="O312" s="183"/>
    </row>
    <row r="313" spans="1:15">
      <c r="A313" s="8"/>
      <c r="B313" s="8"/>
      <c r="C313" s="8"/>
      <c r="D313" s="8"/>
      <c r="E313" s="8"/>
      <c r="F313" s="8"/>
      <c r="G313" s="35">
        <f t="shared" si="8"/>
        <v>0</v>
      </c>
      <c r="H313" s="8">
        <f t="shared" si="9"/>
        <v>0</v>
      </c>
      <c r="I313" s="8"/>
      <c r="J313" s="8"/>
      <c r="K313" s="183"/>
      <c r="L313" s="183"/>
      <c r="M313" s="183"/>
      <c r="N313" s="183"/>
      <c r="O313" s="183"/>
    </row>
    <row r="314" spans="1:15">
      <c r="A314" s="8"/>
      <c r="B314" s="8"/>
      <c r="C314" s="8"/>
      <c r="D314" s="8"/>
      <c r="E314" s="8"/>
      <c r="F314" s="8"/>
      <c r="G314" s="35">
        <f t="shared" si="8"/>
        <v>0</v>
      </c>
      <c r="H314" s="8">
        <f t="shared" si="9"/>
        <v>0</v>
      </c>
      <c r="I314" s="8"/>
      <c r="J314" s="8"/>
      <c r="K314" s="183"/>
      <c r="L314" s="183"/>
      <c r="M314" s="183"/>
      <c r="N314" s="183"/>
      <c r="O314" s="183"/>
    </row>
    <row r="315" spans="1:15">
      <c r="A315" s="8"/>
      <c r="B315" s="8"/>
      <c r="C315" s="8"/>
      <c r="D315" s="8"/>
      <c r="E315" s="8"/>
      <c r="F315" s="8"/>
      <c r="G315" s="35">
        <f t="shared" si="8"/>
        <v>0</v>
      </c>
      <c r="H315" s="8">
        <f t="shared" si="9"/>
        <v>0</v>
      </c>
      <c r="I315" s="8"/>
      <c r="J315" s="8"/>
      <c r="K315" s="183"/>
      <c r="L315" s="183"/>
      <c r="M315" s="183"/>
      <c r="N315" s="183"/>
      <c r="O315" s="183"/>
    </row>
    <row r="316" spans="1:15">
      <c r="A316" s="8"/>
      <c r="B316" s="8"/>
      <c r="C316" s="8"/>
      <c r="D316" s="8"/>
      <c r="E316" s="8"/>
      <c r="F316" s="8"/>
      <c r="G316" s="35">
        <f t="shared" si="8"/>
        <v>0</v>
      </c>
      <c r="H316" s="8">
        <f t="shared" si="9"/>
        <v>0</v>
      </c>
      <c r="I316" s="8"/>
      <c r="J316" s="8"/>
      <c r="K316" s="183"/>
      <c r="L316" s="183"/>
      <c r="M316" s="183"/>
      <c r="N316" s="183"/>
      <c r="O316" s="183"/>
    </row>
    <row r="317" spans="1:15">
      <c r="A317" s="8"/>
      <c r="B317" s="8"/>
      <c r="C317" s="8"/>
      <c r="D317" s="8"/>
      <c r="E317" s="8"/>
      <c r="F317" s="8"/>
      <c r="G317" s="35">
        <f t="shared" si="8"/>
        <v>0</v>
      </c>
      <c r="H317" s="8">
        <f t="shared" si="9"/>
        <v>0</v>
      </c>
      <c r="I317" s="8"/>
      <c r="J317" s="8"/>
      <c r="K317" s="183"/>
      <c r="L317" s="183"/>
      <c r="M317" s="183"/>
      <c r="N317" s="183"/>
      <c r="O317" s="183"/>
    </row>
    <row r="318" spans="1:15">
      <c r="A318" s="8"/>
      <c r="B318" s="8"/>
      <c r="C318" s="8"/>
      <c r="D318" s="8"/>
      <c r="E318" s="8"/>
      <c r="F318" s="8"/>
      <c r="G318" s="35">
        <f t="shared" si="8"/>
        <v>0</v>
      </c>
      <c r="H318" s="8">
        <f t="shared" si="9"/>
        <v>0</v>
      </c>
      <c r="I318" s="8"/>
      <c r="J318" s="8"/>
      <c r="K318" s="183"/>
      <c r="L318" s="183"/>
      <c r="M318" s="183"/>
      <c r="N318" s="183"/>
      <c r="O318" s="183"/>
    </row>
    <row r="319" spans="1:15">
      <c r="A319" s="8"/>
      <c r="B319" s="8"/>
      <c r="C319" s="8"/>
      <c r="D319" s="8"/>
      <c r="E319" s="8"/>
      <c r="F319" s="8"/>
      <c r="G319" s="35">
        <f t="shared" si="8"/>
        <v>0</v>
      </c>
      <c r="H319" s="8">
        <f t="shared" si="9"/>
        <v>0</v>
      </c>
      <c r="I319" s="8"/>
      <c r="J319" s="8"/>
      <c r="K319" s="183"/>
      <c r="L319" s="183"/>
      <c r="M319" s="183"/>
      <c r="N319" s="183"/>
      <c r="O319" s="183"/>
    </row>
    <row r="320" spans="1:15">
      <c r="A320" s="8"/>
      <c r="B320" s="8"/>
      <c r="C320" s="8"/>
      <c r="D320" s="8"/>
      <c r="E320" s="8"/>
      <c r="F320" s="8"/>
      <c r="G320" s="35">
        <f t="shared" si="8"/>
        <v>0</v>
      </c>
      <c r="H320" s="8">
        <f t="shared" si="9"/>
        <v>0</v>
      </c>
      <c r="I320" s="8"/>
      <c r="J320" s="8"/>
      <c r="K320" s="183"/>
      <c r="L320" s="183"/>
      <c r="M320" s="183"/>
      <c r="N320" s="183"/>
      <c r="O320" s="183"/>
    </row>
    <row r="321" spans="1:15">
      <c r="A321" s="8"/>
      <c r="B321" s="8"/>
      <c r="C321" s="8"/>
      <c r="D321" s="8"/>
      <c r="E321" s="8"/>
      <c r="F321" s="8"/>
      <c r="G321" s="35">
        <f t="shared" si="8"/>
        <v>0</v>
      </c>
      <c r="H321" s="8">
        <f t="shared" si="9"/>
        <v>0</v>
      </c>
      <c r="I321" s="8"/>
      <c r="J321" s="8"/>
      <c r="K321" s="183"/>
      <c r="L321" s="183"/>
      <c r="M321" s="183"/>
      <c r="N321" s="183"/>
      <c r="O321" s="183"/>
    </row>
    <row r="322" spans="1:15">
      <c r="A322" s="8"/>
      <c r="B322" s="8"/>
      <c r="C322" s="8"/>
      <c r="D322" s="8"/>
      <c r="E322" s="8"/>
      <c r="F322" s="8"/>
      <c r="G322" s="35">
        <f t="shared" ref="G322:G385" si="10">K322+L322</f>
        <v>0</v>
      </c>
      <c r="H322" s="8">
        <f t="shared" ref="H322:H385" si="11">(M322+4*N322+O322)/6</f>
        <v>0</v>
      </c>
      <c r="I322" s="8"/>
      <c r="J322" s="8"/>
      <c r="K322" s="183"/>
      <c r="L322" s="183"/>
      <c r="M322" s="183"/>
      <c r="N322" s="183"/>
      <c r="O322" s="183"/>
    </row>
    <row r="323" spans="1:15">
      <c r="A323" s="8"/>
      <c r="B323" s="8"/>
      <c r="C323" s="8"/>
      <c r="D323" s="8"/>
      <c r="E323" s="8"/>
      <c r="F323" s="8"/>
      <c r="G323" s="35">
        <f t="shared" si="10"/>
        <v>0</v>
      </c>
      <c r="H323" s="8">
        <f t="shared" si="11"/>
        <v>0</v>
      </c>
      <c r="I323" s="8"/>
      <c r="J323" s="8"/>
      <c r="K323" s="183"/>
      <c r="L323" s="183"/>
      <c r="M323" s="183"/>
      <c r="N323" s="183"/>
      <c r="O323" s="183"/>
    </row>
    <row r="324" spans="1:15">
      <c r="A324" s="8"/>
      <c r="B324" s="8"/>
      <c r="C324" s="8"/>
      <c r="D324" s="8"/>
      <c r="E324" s="8"/>
      <c r="F324" s="8"/>
      <c r="G324" s="35">
        <f t="shared" si="10"/>
        <v>0</v>
      </c>
      <c r="H324" s="8">
        <f t="shared" si="11"/>
        <v>0</v>
      </c>
      <c r="I324" s="8"/>
      <c r="J324" s="8"/>
      <c r="K324" s="183"/>
      <c r="L324" s="183"/>
      <c r="M324" s="183"/>
      <c r="N324" s="183"/>
      <c r="O324" s="183"/>
    </row>
    <row r="325" spans="1:15">
      <c r="A325" s="8"/>
      <c r="B325" s="8"/>
      <c r="C325" s="8"/>
      <c r="D325" s="8"/>
      <c r="E325" s="8"/>
      <c r="F325" s="8"/>
      <c r="G325" s="35">
        <f t="shared" si="10"/>
        <v>0</v>
      </c>
      <c r="H325" s="8">
        <f t="shared" si="11"/>
        <v>0</v>
      </c>
      <c r="I325" s="8"/>
      <c r="J325" s="8"/>
      <c r="K325" s="183"/>
      <c r="L325" s="183"/>
      <c r="M325" s="183"/>
      <c r="N325" s="183"/>
      <c r="O325" s="183"/>
    </row>
    <row r="326" spans="1:15">
      <c r="A326" s="8"/>
      <c r="B326" s="8"/>
      <c r="C326" s="8"/>
      <c r="D326" s="8"/>
      <c r="E326" s="8"/>
      <c r="F326" s="8"/>
      <c r="G326" s="35">
        <f t="shared" si="10"/>
        <v>0</v>
      </c>
      <c r="H326" s="8">
        <f t="shared" si="11"/>
        <v>0</v>
      </c>
      <c r="I326" s="8"/>
      <c r="J326" s="8"/>
      <c r="K326" s="183"/>
      <c r="L326" s="183"/>
      <c r="M326" s="183"/>
      <c r="N326" s="183"/>
      <c r="O326" s="183"/>
    </row>
    <row r="327" spans="1:15">
      <c r="A327" s="8"/>
      <c r="B327" s="8"/>
      <c r="C327" s="8"/>
      <c r="D327" s="8"/>
      <c r="E327" s="8"/>
      <c r="F327" s="8"/>
      <c r="G327" s="35">
        <f t="shared" si="10"/>
        <v>0</v>
      </c>
      <c r="H327" s="8">
        <f t="shared" si="11"/>
        <v>0</v>
      </c>
      <c r="I327" s="8"/>
      <c r="J327" s="8"/>
      <c r="K327" s="183"/>
      <c r="L327" s="183"/>
      <c r="M327" s="183"/>
      <c r="N327" s="183"/>
      <c r="O327" s="183"/>
    </row>
    <row r="328" spans="1:15">
      <c r="A328" s="8"/>
      <c r="B328" s="8"/>
      <c r="C328" s="8"/>
      <c r="D328" s="8"/>
      <c r="E328" s="8"/>
      <c r="F328" s="8"/>
      <c r="G328" s="35">
        <f t="shared" si="10"/>
        <v>0</v>
      </c>
      <c r="H328" s="8">
        <f t="shared" si="11"/>
        <v>0</v>
      </c>
      <c r="I328" s="8"/>
      <c r="J328" s="8"/>
      <c r="K328" s="183"/>
      <c r="L328" s="183"/>
      <c r="M328" s="183"/>
      <c r="N328" s="183"/>
      <c r="O328" s="183"/>
    </row>
    <row r="329" spans="1:15">
      <c r="A329" s="8"/>
      <c r="B329" s="8"/>
      <c r="C329" s="8"/>
      <c r="D329" s="8"/>
      <c r="E329" s="8"/>
      <c r="F329" s="8"/>
      <c r="G329" s="35">
        <f t="shared" si="10"/>
        <v>0</v>
      </c>
      <c r="H329" s="8">
        <f t="shared" si="11"/>
        <v>0</v>
      </c>
      <c r="I329" s="8"/>
      <c r="J329" s="8"/>
      <c r="K329" s="183"/>
      <c r="L329" s="183"/>
      <c r="M329" s="183"/>
      <c r="N329" s="183"/>
      <c r="O329" s="183"/>
    </row>
    <row r="330" spans="1:15">
      <c r="A330" s="8"/>
      <c r="B330" s="8"/>
      <c r="C330" s="8"/>
      <c r="D330" s="8"/>
      <c r="E330" s="8"/>
      <c r="F330" s="8"/>
      <c r="G330" s="35">
        <f t="shared" si="10"/>
        <v>0</v>
      </c>
      <c r="H330" s="8">
        <f t="shared" si="11"/>
        <v>0</v>
      </c>
      <c r="I330" s="8"/>
      <c r="J330" s="8"/>
      <c r="K330" s="183"/>
      <c r="L330" s="183"/>
      <c r="M330" s="183"/>
      <c r="N330" s="183"/>
      <c r="O330" s="183"/>
    </row>
    <row r="331" spans="1:15">
      <c r="A331" s="8"/>
      <c r="B331" s="8"/>
      <c r="C331" s="8"/>
      <c r="D331" s="8"/>
      <c r="E331" s="8"/>
      <c r="F331" s="8"/>
      <c r="G331" s="35">
        <f t="shared" si="10"/>
        <v>0</v>
      </c>
      <c r="H331" s="8">
        <f t="shared" si="11"/>
        <v>0</v>
      </c>
      <c r="I331" s="8"/>
      <c r="J331" s="8"/>
      <c r="K331" s="183"/>
      <c r="L331" s="183"/>
      <c r="M331" s="183"/>
      <c r="N331" s="183"/>
      <c r="O331" s="183"/>
    </row>
    <row r="332" spans="1:15">
      <c r="A332" s="8"/>
      <c r="B332" s="8"/>
      <c r="C332" s="8"/>
      <c r="D332" s="8"/>
      <c r="E332" s="8"/>
      <c r="F332" s="8"/>
      <c r="G332" s="35">
        <f t="shared" si="10"/>
        <v>0</v>
      </c>
      <c r="H332" s="8">
        <f t="shared" si="11"/>
        <v>0</v>
      </c>
      <c r="I332" s="8"/>
      <c r="J332" s="8"/>
      <c r="K332" s="183"/>
      <c r="L332" s="183"/>
      <c r="M332" s="183"/>
      <c r="N332" s="183"/>
      <c r="O332" s="183"/>
    </row>
    <row r="333" spans="1:15">
      <c r="A333" s="8"/>
      <c r="B333" s="8"/>
      <c r="C333" s="8"/>
      <c r="D333" s="8"/>
      <c r="E333" s="8"/>
      <c r="F333" s="8"/>
      <c r="G333" s="35">
        <f t="shared" si="10"/>
        <v>0</v>
      </c>
      <c r="H333" s="8">
        <f t="shared" si="11"/>
        <v>0</v>
      </c>
      <c r="I333" s="8"/>
      <c r="J333" s="8"/>
      <c r="K333" s="183"/>
      <c r="L333" s="183"/>
      <c r="M333" s="183"/>
      <c r="N333" s="183"/>
      <c r="O333" s="183"/>
    </row>
    <row r="334" spans="1:15">
      <c r="A334" s="8"/>
      <c r="B334" s="8"/>
      <c r="C334" s="8"/>
      <c r="D334" s="8"/>
      <c r="E334" s="8"/>
      <c r="F334" s="8"/>
      <c r="G334" s="35">
        <f t="shared" si="10"/>
        <v>0</v>
      </c>
      <c r="H334" s="8">
        <f t="shared" si="11"/>
        <v>0</v>
      </c>
      <c r="I334" s="8"/>
      <c r="J334" s="8"/>
      <c r="K334" s="183"/>
      <c r="L334" s="183"/>
      <c r="M334" s="183"/>
      <c r="N334" s="183"/>
      <c r="O334" s="183"/>
    </row>
    <row r="335" spans="1:15">
      <c r="A335" s="8"/>
      <c r="B335" s="8"/>
      <c r="C335" s="8"/>
      <c r="D335" s="8"/>
      <c r="E335" s="8"/>
      <c r="F335" s="8"/>
      <c r="G335" s="35">
        <f t="shared" si="10"/>
        <v>0</v>
      </c>
      <c r="H335" s="8">
        <f t="shared" si="11"/>
        <v>0</v>
      </c>
      <c r="I335" s="8"/>
      <c r="J335" s="8"/>
      <c r="K335" s="183"/>
      <c r="L335" s="183"/>
      <c r="M335" s="183"/>
      <c r="N335" s="183"/>
      <c r="O335" s="183"/>
    </row>
    <row r="336" spans="1:15">
      <c r="A336" s="8"/>
      <c r="B336" s="8"/>
      <c r="C336" s="8"/>
      <c r="D336" s="8"/>
      <c r="E336" s="8"/>
      <c r="F336" s="8"/>
      <c r="G336" s="35">
        <f t="shared" si="10"/>
        <v>0</v>
      </c>
      <c r="H336" s="8">
        <f t="shared" si="11"/>
        <v>0</v>
      </c>
      <c r="I336" s="8"/>
      <c r="J336" s="8"/>
      <c r="K336" s="183"/>
      <c r="L336" s="183"/>
      <c r="M336" s="183"/>
      <c r="N336" s="183"/>
      <c r="O336" s="183"/>
    </row>
    <row r="337" spans="1:15">
      <c r="A337" s="8"/>
      <c r="B337" s="8"/>
      <c r="C337" s="8"/>
      <c r="D337" s="8"/>
      <c r="E337" s="8"/>
      <c r="F337" s="8"/>
      <c r="G337" s="35">
        <f t="shared" si="10"/>
        <v>0</v>
      </c>
      <c r="H337" s="8">
        <f t="shared" si="11"/>
        <v>0</v>
      </c>
      <c r="I337" s="8"/>
      <c r="J337" s="8"/>
      <c r="K337" s="183"/>
      <c r="L337" s="183"/>
      <c r="M337" s="183"/>
      <c r="N337" s="183"/>
      <c r="O337" s="183"/>
    </row>
    <row r="338" spans="1:15">
      <c r="A338" s="8"/>
      <c r="B338" s="8"/>
      <c r="C338" s="8"/>
      <c r="D338" s="8"/>
      <c r="E338" s="8"/>
      <c r="F338" s="8"/>
      <c r="G338" s="35">
        <f t="shared" si="10"/>
        <v>0</v>
      </c>
      <c r="H338" s="8">
        <f t="shared" si="11"/>
        <v>0</v>
      </c>
      <c r="I338" s="8"/>
      <c r="J338" s="8"/>
      <c r="K338" s="183"/>
      <c r="L338" s="183"/>
      <c r="M338" s="183"/>
      <c r="N338" s="183"/>
      <c r="O338" s="183"/>
    </row>
    <row r="339" spans="1:15">
      <c r="A339" s="8"/>
      <c r="B339" s="8"/>
      <c r="C339" s="8"/>
      <c r="D339" s="8"/>
      <c r="E339" s="8"/>
      <c r="F339" s="8"/>
      <c r="G339" s="35">
        <f t="shared" si="10"/>
        <v>0</v>
      </c>
      <c r="H339" s="8">
        <f t="shared" si="11"/>
        <v>0</v>
      </c>
      <c r="I339" s="8"/>
      <c r="J339" s="8"/>
      <c r="K339" s="183"/>
      <c r="L339" s="183"/>
      <c r="M339" s="183"/>
      <c r="N339" s="183"/>
      <c r="O339" s="183"/>
    </row>
    <row r="340" spans="1:15">
      <c r="A340" s="8"/>
      <c r="B340" s="8"/>
      <c r="C340" s="8"/>
      <c r="D340" s="8"/>
      <c r="E340" s="8"/>
      <c r="F340" s="8"/>
      <c r="G340" s="35">
        <f t="shared" si="10"/>
        <v>0</v>
      </c>
      <c r="H340" s="8">
        <f t="shared" si="11"/>
        <v>0</v>
      </c>
      <c r="I340" s="8"/>
      <c r="J340" s="8"/>
      <c r="K340" s="183"/>
      <c r="L340" s="183"/>
      <c r="M340" s="183"/>
      <c r="N340" s="183"/>
      <c r="O340" s="183"/>
    </row>
    <row r="341" spans="1:15">
      <c r="A341" s="8"/>
      <c r="B341" s="8"/>
      <c r="C341" s="8"/>
      <c r="D341" s="8"/>
      <c r="E341" s="8"/>
      <c r="F341" s="8"/>
      <c r="G341" s="35">
        <f t="shared" si="10"/>
        <v>0</v>
      </c>
      <c r="H341" s="8">
        <f t="shared" si="11"/>
        <v>0</v>
      </c>
      <c r="I341" s="8"/>
      <c r="J341" s="8"/>
      <c r="K341" s="183"/>
      <c r="L341" s="183"/>
      <c r="M341" s="183"/>
      <c r="N341" s="183"/>
      <c r="O341" s="183"/>
    </row>
    <row r="342" spans="1:15">
      <c r="A342" s="8"/>
      <c r="B342" s="8"/>
      <c r="C342" s="8"/>
      <c r="D342" s="8"/>
      <c r="E342" s="8"/>
      <c r="F342" s="8"/>
      <c r="G342" s="35">
        <f t="shared" si="10"/>
        <v>0</v>
      </c>
      <c r="H342" s="8">
        <f t="shared" si="11"/>
        <v>0</v>
      </c>
      <c r="I342" s="8"/>
      <c r="J342" s="8"/>
      <c r="K342" s="183"/>
      <c r="L342" s="183"/>
      <c r="M342" s="183"/>
      <c r="N342" s="183"/>
      <c r="O342" s="183"/>
    </row>
    <row r="343" spans="1:15">
      <c r="A343" s="8"/>
      <c r="B343" s="8"/>
      <c r="C343" s="8"/>
      <c r="D343" s="8"/>
      <c r="E343" s="8"/>
      <c r="F343" s="8"/>
      <c r="G343" s="35">
        <f t="shared" si="10"/>
        <v>0</v>
      </c>
      <c r="H343" s="8">
        <f t="shared" si="11"/>
        <v>0</v>
      </c>
      <c r="I343" s="8"/>
      <c r="J343" s="8"/>
      <c r="K343" s="183"/>
      <c r="L343" s="183"/>
      <c r="M343" s="183"/>
      <c r="N343" s="183"/>
      <c r="O343" s="183"/>
    </row>
    <row r="344" spans="1:15">
      <c r="A344" s="8"/>
      <c r="B344" s="8"/>
      <c r="C344" s="8"/>
      <c r="D344" s="8"/>
      <c r="E344" s="8"/>
      <c r="F344" s="8"/>
      <c r="G344" s="35">
        <f t="shared" si="10"/>
        <v>0</v>
      </c>
      <c r="H344" s="8">
        <f t="shared" si="11"/>
        <v>0</v>
      </c>
      <c r="I344" s="8"/>
      <c r="J344" s="8"/>
      <c r="K344" s="183"/>
      <c r="L344" s="183"/>
      <c r="M344" s="183"/>
      <c r="N344" s="183"/>
      <c r="O344" s="183"/>
    </row>
    <row r="345" spans="1:15">
      <c r="A345" s="8"/>
      <c r="B345" s="8"/>
      <c r="C345" s="8"/>
      <c r="D345" s="8"/>
      <c r="E345" s="8"/>
      <c r="F345" s="8"/>
      <c r="G345" s="35">
        <f t="shared" si="10"/>
        <v>0</v>
      </c>
      <c r="H345" s="8">
        <f t="shared" si="11"/>
        <v>0</v>
      </c>
      <c r="I345" s="8"/>
      <c r="J345" s="8"/>
      <c r="K345" s="183"/>
      <c r="L345" s="183"/>
      <c r="M345" s="183"/>
      <c r="N345" s="183"/>
      <c r="O345" s="183"/>
    </row>
    <row r="346" spans="1:15">
      <c r="A346" s="8"/>
      <c r="B346" s="8"/>
      <c r="C346" s="8"/>
      <c r="D346" s="8"/>
      <c r="E346" s="8"/>
      <c r="F346" s="8"/>
      <c r="G346" s="35">
        <f t="shared" si="10"/>
        <v>0</v>
      </c>
      <c r="H346" s="8">
        <f t="shared" si="11"/>
        <v>0</v>
      </c>
      <c r="I346" s="8"/>
      <c r="J346" s="8"/>
      <c r="K346" s="183"/>
      <c r="L346" s="183"/>
      <c r="M346" s="183"/>
      <c r="N346" s="183"/>
      <c r="O346" s="183"/>
    </row>
    <row r="347" spans="1:15">
      <c r="A347" s="8"/>
      <c r="B347" s="8"/>
      <c r="C347" s="8"/>
      <c r="D347" s="8"/>
      <c r="E347" s="8"/>
      <c r="F347" s="8"/>
      <c r="G347" s="35">
        <f t="shared" si="10"/>
        <v>0</v>
      </c>
      <c r="H347" s="8">
        <f t="shared" si="11"/>
        <v>0</v>
      </c>
      <c r="I347" s="8"/>
      <c r="J347" s="8"/>
      <c r="K347" s="183"/>
      <c r="L347" s="183"/>
      <c r="M347" s="183"/>
      <c r="N347" s="183"/>
      <c r="O347" s="183"/>
    </row>
    <row r="348" spans="1:15">
      <c r="A348" s="8"/>
      <c r="B348" s="8"/>
      <c r="C348" s="8"/>
      <c r="D348" s="8"/>
      <c r="E348" s="8"/>
      <c r="F348" s="8"/>
      <c r="G348" s="35">
        <f t="shared" si="10"/>
        <v>0</v>
      </c>
      <c r="H348" s="8">
        <f t="shared" si="11"/>
        <v>0</v>
      </c>
      <c r="I348" s="8"/>
      <c r="J348" s="8"/>
      <c r="K348" s="183"/>
      <c r="L348" s="183"/>
      <c r="M348" s="183"/>
      <c r="N348" s="183"/>
      <c r="O348" s="183"/>
    </row>
    <row r="349" spans="1:15">
      <c r="A349" s="8"/>
      <c r="B349" s="8"/>
      <c r="C349" s="8"/>
      <c r="D349" s="8"/>
      <c r="E349" s="8"/>
      <c r="F349" s="8"/>
      <c r="G349" s="35">
        <f t="shared" si="10"/>
        <v>0</v>
      </c>
      <c r="H349" s="8">
        <f t="shared" si="11"/>
        <v>0</v>
      </c>
      <c r="I349" s="8"/>
      <c r="J349" s="8"/>
      <c r="K349" s="183"/>
      <c r="L349" s="183"/>
      <c r="M349" s="183"/>
      <c r="N349" s="183"/>
      <c r="O349" s="183"/>
    </row>
    <row r="350" spans="1:15">
      <c r="A350" s="8"/>
      <c r="B350" s="8"/>
      <c r="C350" s="8"/>
      <c r="D350" s="8"/>
      <c r="E350" s="8"/>
      <c r="F350" s="8"/>
      <c r="G350" s="35">
        <f t="shared" si="10"/>
        <v>0</v>
      </c>
      <c r="H350" s="8">
        <f t="shared" si="11"/>
        <v>0</v>
      </c>
      <c r="I350" s="8"/>
      <c r="J350" s="8"/>
      <c r="K350" s="183"/>
      <c r="L350" s="183"/>
      <c r="M350" s="183"/>
      <c r="N350" s="183"/>
      <c r="O350" s="183"/>
    </row>
    <row r="351" spans="1:15">
      <c r="A351" s="8"/>
      <c r="B351" s="8"/>
      <c r="C351" s="8"/>
      <c r="D351" s="8"/>
      <c r="E351" s="8"/>
      <c r="F351" s="8"/>
      <c r="G351" s="35">
        <f t="shared" si="10"/>
        <v>0</v>
      </c>
      <c r="H351" s="8">
        <f t="shared" si="11"/>
        <v>0</v>
      </c>
      <c r="I351" s="8"/>
      <c r="J351" s="8"/>
      <c r="K351" s="183"/>
      <c r="L351" s="183"/>
      <c r="M351" s="183"/>
      <c r="N351" s="183"/>
      <c r="O351" s="183"/>
    </row>
    <row r="352" spans="1:15">
      <c r="A352" s="8"/>
      <c r="B352" s="8"/>
      <c r="C352" s="8"/>
      <c r="D352" s="8"/>
      <c r="E352" s="8"/>
      <c r="F352" s="8"/>
      <c r="G352" s="35">
        <f t="shared" si="10"/>
        <v>0</v>
      </c>
      <c r="H352" s="8">
        <f t="shared" si="11"/>
        <v>0</v>
      </c>
      <c r="I352" s="8"/>
      <c r="J352" s="8"/>
      <c r="K352" s="183"/>
      <c r="L352" s="183"/>
      <c r="M352" s="183"/>
      <c r="N352" s="183"/>
      <c r="O352" s="183"/>
    </row>
    <row r="353" spans="1:15">
      <c r="A353" s="8"/>
      <c r="B353" s="8"/>
      <c r="C353" s="8"/>
      <c r="D353" s="8"/>
      <c r="E353" s="8"/>
      <c r="F353" s="8"/>
      <c r="G353" s="35">
        <f t="shared" si="10"/>
        <v>0</v>
      </c>
      <c r="H353" s="8">
        <f t="shared" si="11"/>
        <v>0</v>
      </c>
      <c r="I353" s="8"/>
      <c r="J353" s="8"/>
      <c r="K353" s="183"/>
      <c r="L353" s="183"/>
      <c r="M353" s="183"/>
      <c r="N353" s="183"/>
      <c r="O353" s="183"/>
    </row>
    <row r="354" spans="1:15">
      <c r="A354" s="8"/>
      <c r="B354" s="8"/>
      <c r="C354" s="8"/>
      <c r="D354" s="8"/>
      <c r="E354" s="8"/>
      <c r="F354" s="8"/>
      <c r="G354" s="35">
        <f t="shared" si="10"/>
        <v>0</v>
      </c>
      <c r="H354" s="8">
        <f t="shared" si="11"/>
        <v>0</v>
      </c>
      <c r="I354" s="8"/>
      <c r="J354" s="8"/>
      <c r="K354" s="183"/>
      <c r="L354" s="183"/>
      <c r="M354" s="183"/>
      <c r="N354" s="183"/>
      <c r="O354" s="183"/>
    </row>
    <row r="355" spans="1:15">
      <c r="A355" s="8"/>
      <c r="B355" s="8"/>
      <c r="C355" s="8"/>
      <c r="D355" s="8"/>
      <c r="E355" s="8"/>
      <c r="F355" s="8"/>
      <c r="G355" s="35">
        <f t="shared" si="10"/>
        <v>0</v>
      </c>
      <c r="H355" s="8">
        <f t="shared" si="11"/>
        <v>0</v>
      </c>
      <c r="I355" s="8"/>
      <c r="J355" s="8"/>
      <c r="K355" s="183"/>
      <c r="L355" s="183"/>
      <c r="M355" s="183"/>
      <c r="N355" s="183"/>
      <c r="O355" s="183"/>
    </row>
    <row r="356" spans="1:15">
      <c r="A356" s="8"/>
      <c r="B356" s="8"/>
      <c r="C356" s="8"/>
      <c r="D356" s="8"/>
      <c r="E356" s="8"/>
      <c r="F356" s="8"/>
      <c r="G356" s="35">
        <f t="shared" si="10"/>
        <v>0</v>
      </c>
      <c r="H356" s="8">
        <f t="shared" si="11"/>
        <v>0</v>
      </c>
      <c r="I356" s="8"/>
      <c r="J356" s="8"/>
      <c r="K356" s="183"/>
      <c r="L356" s="183"/>
      <c r="M356" s="183"/>
      <c r="N356" s="183"/>
      <c r="O356" s="183"/>
    </row>
    <row r="357" spans="1:15">
      <c r="A357" s="8"/>
      <c r="B357" s="8"/>
      <c r="C357" s="8"/>
      <c r="D357" s="8"/>
      <c r="E357" s="8"/>
      <c r="F357" s="8"/>
      <c r="G357" s="35">
        <f t="shared" si="10"/>
        <v>0</v>
      </c>
      <c r="H357" s="8">
        <f t="shared" si="11"/>
        <v>0</v>
      </c>
      <c r="I357" s="8"/>
      <c r="J357" s="8"/>
      <c r="K357" s="183"/>
      <c r="L357" s="183"/>
      <c r="M357" s="183"/>
      <c r="N357" s="183"/>
      <c r="O357" s="183"/>
    </row>
    <row r="358" spans="1:15">
      <c r="A358" s="8"/>
      <c r="B358" s="8"/>
      <c r="C358" s="8"/>
      <c r="D358" s="8"/>
      <c r="E358" s="8"/>
      <c r="F358" s="8"/>
      <c r="G358" s="35">
        <f t="shared" si="10"/>
        <v>0</v>
      </c>
      <c r="H358" s="8">
        <f t="shared" si="11"/>
        <v>0</v>
      </c>
      <c r="I358" s="8"/>
      <c r="J358" s="8"/>
      <c r="K358" s="183"/>
      <c r="L358" s="183"/>
      <c r="M358" s="183"/>
      <c r="N358" s="183"/>
      <c r="O358" s="183"/>
    </row>
    <row r="359" spans="1:15">
      <c r="A359" s="8"/>
      <c r="B359" s="8"/>
      <c r="C359" s="8"/>
      <c r="D359" s="8"/>
      <c r="E359" s="8"/>
      <c r="F359" s="8"/>
      <c r="G359" s="35">
        <f t="shared" si="10"/>
        <v>0</v>
      </c>
      <c r="H359" s="8">
        <f t="shared" si="11"/>
        <v>0</v>
      </c>
      <c r="I359" s="8"/>
      <c r="J359" s="8"/>
      <c r="K359" s="183"/>
      <c r="L359" s="183"/>
      <c r="M359" s="183"/>
      <c r="N359" s="183"/>
      <c r="O359" s="183"/>
    </row>
    <row r="360" spans="1:15">
      <c r="A360" s="8"/>
      <c r="B360" s="8"/>
      <c r="C360" s="8"/>
      <c r="D360" s="8"/>
      <c r="E360" s="8"/>
      <c r="F360" s="8"/>
      <c r="G360" s="35">
        <f t="shared" si="10"/>
        <v>0</v>
      </c>
      <c r="H360" s="8">
        <f t="shared" si="11"/>
        <v>0</v>
      </c>
      <c r="I360" s="8"/>
      <c r="J360" s="8"/>
      <c r="K360" s="183"/>
      <c r="L360" s="183"/>
      <c r="M360" s="183"/>
      <c r="N360" s="183"/>
      <c r="O360" s="183"/>
    </row>
    <row r="361" spans="1:15">
      <c r="A361" s="8"/>
      <c r="B361" s="8"/>
      <c r="C361" s="8"/>
      <c r="D361" s="8"/>
      <c r="E361" s="8"/>
      <c r="F361" s="8"/>
      <c r="G361" s="35">
        <f t="shared" si="10"/>
        <v>0</v>
      </c>
      <c r="H361" s="8">
        <f t="shared" si="11"/>
        <v>0</v>
      </c>
      <c r="I361" s="8"/>
      <c r="J361" s="8"/>
      <c r="K361" s="183"/>
      <c r="L361" s="183"/>
      <c r="M361" s="183"/>
      <c r="N361" s="183"/>
      <c r="O361" s="183"/>
    </row>
    <row r="362" spans="1:15">
      <c r="A362" s="8"/>
      <c r="B362" s="8"/>
      <c r="C362" s="8"/>
      <c r="D362" s="8"/>
      <c r="E362" s="8"/>
      <c r="F362" s="8"/>
      <c r="G362" s="35">
        <f t="shared" si="10"/>
        <v>0</v>
      </c>
      <c r="H362" s="8">
        <f t="shared" si="11"/>
        <v>0</v>
      </c>
      <c r="I362" s="8"/>
      <c r="J362" s="8"/>
      <c r="K362" s="183"/>
      <c r="L362" s="183"/>
      <c r="M362" s="183"/>
      <c r="N362" s="183"/>
      <c r="O362" s="183"/>
    </row>
    <row r="363" spans="1:15">
      <c r="A363" s="8"/>
      <c r="B363" s="8"/>
      <c r="C363" s="8"/>
      <c r="D363" s="8"/>
      <c r="E363" s="8"/>
      <c r="F363" s="8"/>
      <c r="G363" s="35">
        <f t="shared" si="10"/>
        <v>0</v>
      </c>
      <c r="H363" s="8">
        <f t="shared" si="11"/>
        <v>0</v>
      </c>
      <c r="I363" s="8"/>
      <c r="J363" s="8"/>
      <c r="K363" s="183"/>
      <c r="L363" s="183"/>
      <c r="M363" s="183"/>
      <c r="N363" s="183"/>
      <c r="O363" s="183"/>
    </row>
    <row r="364" spans="1:15">
      <c r="A364" s="8"/>
      <c r="B364" s="8"/>
      <c r="C364" s="8"/>
      <c r="D364" s="8"/>
      <c r="E364" s="8"/>
      <c r="F364" s="8"/>
      <c r="G364" s="35">
        <f t="shared" si="10"/>
        <v>0</v>
      </c>
      <c r="H364" s="8">
        <f t="shared" si="11"/>
        <v>0</v>
      </c>
      <c r="I364" s="8"/>
      <c r="J364" s="8"/>
      <c r="K364" s="183"/>
      <c r="L364" s="183"/>
      <c r="M364" s="183"/>
      <c r="N364" s="183"/>
      <c r="O364" s="183"/>
    </row>
    <row r="365" spans="1:15">
      <c r="A365" s="8"/>
      <c r="B365" s="8"/>
      <c r="C365" s="8"/>
      <c r="D365" s="8"/>
      <c r="E365" s="8"/>
      <c r="F365" s="8"/>
      <c r="G365" s="35">
        <f t="shared" si="10"/>
        <v>0</v>
      </c>
      <c r="H365" s="8">
        <f t="shared" si="11"/>
        <v>0</v>
      </c>
      <c r="I365" s="8"/>
      <c r="J365" s="8"/>
      <c r="K365" s="183"/>
      <c r="L365" s="183"/>
      <c r="M365" s="183"/>
      <c r="N365" s="183"/>
      <c r="O365" s="183"/>
    </row>
    <row r="366" spans="1:15">
      <c r="A366" s="8"/>
      <c r="B366" s="8"/>
      <c r="C366" s="8"/>
      <c r="D366" s="8"/>
      <c r="E366" s="8"/>
      <c r="F366" s="8"/>
      <c r="G366" s="35">
        <f t="shared" si="10"/>
        <v>0</v>
      </c>
      <c r="H366" s="8">
        <f t="shared" si="11"/>
        <v>0</v>
      </c>
      <c r="I366" s="8"/>
      <c r="J366" s="8"/>
      <c r="K366" s="183"/>
      <c r="L366" s="183"/>
      <c r="M366" s="183"/>
      <c r="N366" s="183"/>
      <c r="O366" s="183"/>
    </row>
    <row r="367" spans="1:15">
      <c r="A367" s="8"/>
      <c r="B367" s="8"/>
      <c r="C367" s="8"/>
      <c r="D367" s="8"/>
      <c r="E367" s="8"/>
      <c r="F367" s="8"/>
      <c r="G367" s="35">
        <f t="shared" si="10"/>
        <v>0</v>
      </c>
      <c r="H367" s="8">
        <f t="shared" si="11"/>
        <v>0</v>
      </c>
      <c r="I367" s="8"/>
      <c r="J367" s="8"/>
      <c r="K367" s="183"/>
      <c r="L367" s="183"/>
      <c r="M367" s="183"/>
      <c r="N367" s="183"/>
      <c r="O367" s="183"/>
    </row>
    <row r="368" spans="1:15">
      <c r="A368" s="8"/>
      <c r="B368" s="8"/>
      <c r="C368" s="8"/>
      <c r="D368" s="8"/>
      <c r="E368" s="8"/>
      <c r="F368" s="8"/>
      <c r="G368" s="35">
        <f t="shared" si="10"/>
        <v>0</v>
      </c>
      <c r="H368" s="8">
        <f t="shared" si="11"/>
        <v>0</v>
      </c>
      <c r="I368" s="8"/>
      <c r="J368" s="8"/>
      <c r="K368" s="183"/>
      <c r="L368" s="183"/>
      <c r="M368" s="183"/>
      <c r="N368" s="183"/>
      <c r="O368" s="183"/>
    </row>
    <row r="369" spans="1:15">
      <c r="A369" s="8"/>
      <c r="B369" s="8"/>
      <c r="C369" s="8"/>
      <c r="D369" s="8"/>
      <c r="E369" s="8"/>
      <c r="F369" s="8"/>
      <c r="G369" s="35">
        <f t="shared" si="10"/>
        <v>0</v>
      </c>
      <c r="H369" s="8">
        <f t="shared" si="11"/>
        <v>0</v>
      </c>
      <c r="I369" s="8"/>
      <c r="J369" s="8"/>
      <c r="K369" s="183"/>
      <c r="L369" s="183"/>
      <c r="M369" s="183"/>
      <c r="N369" s="183"/>
      <c r="O369" s="183"/>
    </row>
    <row r="370" spans="1:15">
      <c r="A370" s="8"/>
      <c r="B370" s="8"/>
      <c r="C370" s="8"/>
      <c r="D370" s="8"/>
      <c r="E370" s="8"/>
      <c r="F370" s="8"/>
      <c r="G370" s="35">
        <f t="shared" si="10"/>
        <v>0</v>
      </c>
      <c r="H370" s="8">
        <f t="shared" si="11"/>
        <v>0</v>
      </c>
      <c r="I370" s="8"/>
      <c r="J370" s="8"/>
      <c r="K370" s="183"/>
      <c r="L370" s="183"/>
      <c r="M370" s="183"/>
      <c r="N370" s="183"/>
      <c r="O370" s="183"/>
    </row>
    <row r="371" spans="1:15">
      <c r="A371" s="8"/>
      <c r="B371" s="8"/>
      <c r="C371" s="8"/>
      <c r="D371" s="8"/>
      <c r="E371" s="8"/>
      <c r="F371" s="8"/>
      <c r="G371" s="35">
        <f t="shared" si="10"/>
        <v>0</v>
      </c>
      <c r="H371" s="8">
        <f t="shared" si="11"/>
        <v>0</v>
      </c>
      <c r="I371" s="8"/>
      <c r="J371" s="8"/>
      <c r="K371" s="183"/>
      <c r="L371" s="183"/>
      <c r="M371" s="183"/>
      <c r="N371" s="183"/>
      <c r="O371" s="183"/>
    </row>
    <row r="372" spans="1:15">
      <c r="A372" s="8"/>
      <c r="B372" s="8"/>
      <c r="C372" s="8"/>
      <c r="D372" s="8"/>
      <c r="E372" s="8"/>
      <c r="F372" s="8"/>
      <c r="G372" s="35">
        <f t="shared" si="10"/>
        <v>0</v>
      </c>
      <c r="H372" s="8">
        <f t="shared" si="11"/>
        <v>0</v>
      </c>
      <c r="I372" s="8"/>
      <c r="J372" s="8"/>
      <c r="K372" s="183"/>
      <c r="L372" s="183"/>
      <c r="M372" s="183"/>
      <c r="N372" s="183"/>
      <c r="O372" s="183"/>
    </row>
    <row r="373" spans="1:15">
      <c r="A373" s="8"/>
      <c r="B373" s="8"/>
      <c r="C373" s="8"/>
      <c r="D373" s="8"/>
      <c r="E373" s="8"/>
      <c r="F373" s="8"/>
      <c r="G373" s="35">
        <f t="shared" si="10"/>
        <v>0</v>
      </c>
      <c r="H373" s="8">
        <f t="shared" si="11"/>
        <v>0</v>
      </c>
      <c r="I373" s="8"/>
      <c r="J373" s="8"/>
      <c r="K373" s="183"/>
      <c r="L373" s="183"/>
      <c r="M373" s="183"/>
      <c r="N373" s="183"/>
      <c r="O373" s="183"/>
    </row>
    <row r="374" spans="1:15">
      <c r="A374" s="8"/>
      <c r="B374" s="8"/>
      <c r="C374" s="8"/>
      <c r="D374" s="8"/>
      <c r="E374" s="8"/>
      <c r="F374" s="8"/>
      <c r="G374" s="35">
        <f t="shared" si="10"/>
        <v>0</v>
      </c>
      <c r="H374" s="8">
        <f t="shared" si="11"/>
        <v>0</v>
      </c>
      <c r="I374" s="8"/>
      <c r="J374" s="8"/>
      <c r="K374" s="183"/>
      <c r="L374" s="183"/>
      <c r="M374" s="183"/>
      <c r="N374" s="183"/>
      <c r="O374" s="183"/>
    </row>
    <row r="375" spans="1:15">
      <c r="A375" s="8"/>
      <c r="B375" s="8"/>
      <c r="C375" s="8"/>
      <c r="D375" s="8"/>
      <c r="E375" s="8"/>
      <c r="F375" s="8"/>
      <c r="G375" s="35">
        <f t="shared" si="10"/>
        <v>0</v>
      </c>
      <c r="H375" s="8">
        <f t="shared" si="11"/>
        <v>0</v>
      </c>
      <c r="I375" s="8"/>
      <c r="J375" s="8"/>
      <c r="K375" s="183"/>
      <c r="L375" s="183"/>
      <c r="M375" s="183"/>
      <c r="N375" s="183"/>
      <c r="O375" s="183"/>
    </row>
    <row r="376" spans="1:15">
      <c r="A376" s="8"/>
      <c r="B376" s="8"/>
      <c r="C376" s="8"/>
      <c r="D376" s="8"/>
      <c r="E376" s="8"/>
      <c r="F376" s="8"/>
      <c r="G376" s="35">
        <f t="shared" si="10"/>
        <v>0</v>
      </c>
      <c r="H376" s="8">
        <f t="shared" si="11"/>
        <v>0</v>
      </c>
      <c r="I376" s="8"/>
      <c r="J376" s="8"/>
      <c r="K376" s="183"/>
      <c r="L376" s="183"/>
      <c r="M376" s="183"/>
      <c r="N376" s="183"/>
      <c r="O376" s="183"/>
    </row>
    <row r="377" spans="1:15">
      <c r="A377" s="8"/>
      <c r="B377" s="8"/>
      <c r="C377" s="8"/>
      <c r="D377" s="8"/>
      <c r="E377" s="8"/>
      <c r="F377" s="8"/>
      <c r="G377" s="35">
        <f t="shared" si="10"/>
        <v>0</v>
      </c>
      <c r="H377" s="8">
        <f t="shared" si="11"/>
        <v>0</v>
      </c>
      <c r="I377" s="8"/>
      <c r="J377" s="8"/>
      <c r="K377" s="183"/>
      <c r="L377" s="183"/>
      <c r="M377" s="183"/>
      <c r="N377" s="183"/>
      <c r="O377" s="183"/>
    </row>
    <row r="378" spans="1:15">
      <c r="A378" s="8"/>
      <c r="B378" s="8"/>
      <c r="C378" s="8"/>
      <c r="D378" s="8"/>
      <c r="E378" s="8"/>
      <c r="F378" s="8"/>
      <c r="G378" s="35">
        <f t="shared" si="10"/>
        <v>0</v>
      </c>
      <c r="H378" s="8">
        <f t="shared" si="11"/>
        <v>0</v>
      </c>
      <c r="I378" s="8"/>
      <c r="J378" s="8"/>
      <c r="K378" s="183"/>
      <c r="L378" s="183"/>
      <c r="M378" s="183"/>
      <c r="N378" s="183"/>
      <c r="O378" s="183"/>
    </row>
    <row r="379" spans="1:15">
      <c r="A379" s="8"/>
      <c r="B379" s="8"/>
      <c r="C379" s="8"/>
      <c r="D379" s="8"/>
      <c r="E379" s="8"/>
      <c r="F379" s="8"/>
      <c r="G379" s="35">
        <f t="shared" si="10"/>
        <v>0</v>
      </c>
      <c r="H379" s="8">
        <f t="shared" si="11"/>
        <v>0</v>
      </c>
      <c r="I379" s="8"/>
      <c r="J379" s="8"/>
      <c r="K379" s="183"/>
      <c r="L379" s="183"/>
      <c r="M379" s="183"/>
      <c r="N379" s="183"/>
      <c r="O379" s="183"/>
    </row>
    <row r="380" spans="1:15">
      <c r="A380" s="8"/>
      <c r="B380" s="8"/>
      <c r="C380" s="8"/>
      <c r="D380" s="8"/>
      <c r="E380" s="8"/>
      <c r="F380" s="8"/>
      <c r="G380" s="35">
        <f t="shared" si="10"/>
        <v>0</v>
      </c>
      <c r="H380" s="8">
        <f t="shared" si="11"/>
        <v>0</v>
      </c>
      <c r="I380" s="8"/>
      <c r="J380" s="8"/>
      <c r="K380" s="183"/>
      <c r="L380" s="183"/>
      <c r="M380" s="183"/>
      <c r="N380" s="183"/>
      <c r="O380" s="183"/>
    </row>
    <row r="381" spans="1:15">
      <c r="A381" s="8"/>
      <c r="B381" s="8"/>
      <c r="C381" s="8"/>
      <c r="D381" s="8"/>
      <c r="E381" s="8"/>
      <c r="F381" s="8"/>
      <c r="G381" s="35">
        <f t="shared" si="10"/>
        <v>0</v>
      </c>
      <c r="H381" s="8">
        <f t="shared" si="11"/>
        <v>0</v>
      </c>
      <c r="I381" s="8"/>
      <c r="J381" s="8"/>
      <c r="K381" s="183"/>
      <c r="L381" s="183"/>
      <c r="M381" s="183"/>
      <c r="N381" s="183"/>
      <c r="O381" s="183"/>
    </row>
    <row r="382" spans="1:15">
      <c r="A382" s="8"/>
      <c r="B382" s="8"/>
      <c r="C382" s="8"/>
      <c r="D382" s="8"/>
      <c r="E382" s="8"/>
      <c r="F382" s="8"/>
      <c r="G382" s="35">
        <f t="shared" si="10"/>
        <v>0</v>
      </c>
      <c r="H382" s="8">
        <f t="shared" si="11"/>
        <v>0</v>
      </c>
      <c r="I382" s="8"/>
      <c r="J382" s="8"/>
      <c r="K382" s="183"/>
      <c r="L382" s="183"/>
      <c r="M382" s="183"/>
      <c r="N382" s="183"/>
      <c r="O382" s="183"/>
    </row>
    <row r="383" spans="1:15">
      <c r="A383" s="8"/>
      <c r="B383" s="8"/>
      <c r="C383" s="8"/>
      <c r="D383" s="8"/>
      <c r="E383" s="8"/>
      <c r="F383" s="8"/>
      <c r="G383" s="35">
        <f t="shared" si="10"/>
        <v>0</v>
      </c>
      <c r="H383" s="8">
        <f t="shared" si="11"/>
        <v>0</v>
      </c>
      <c r="I383" s="8"/>
      <c r="J383" s="8"/>
      <c r="K383" s="183"/>
      <c r="L383" s="183"/>
      <c r="M383" s="183"/>
      <c r="N383" s="183"/>
      <c r="O383" s="183"/>
    </row>
    <row r="384" spans="1:15">
      <c r="A384" s="8"/>
      <c r="B384" s="8"/>
      <c r="C384" s="8"/>
      <c r="D384" s="8"/>
      <c r="E384" s="8"/>
      <c r="F384" s="8"/>
      <c r="G384" s="35">
        <f t="shared" si="10"/>
        <v>0</v>
      </c>
      <c r="H384" s="8">
        <f t="shared" si="11"/>
        <v>0</v>
      </c>
      <c r="I384" s="8"/>
      <c r="J384" s="8"/>
      <c r="K384" s="183"/>
      <c r="L384" s="183"/>
      <c r="M384" s="183"/>
      <c r="N384" s="183"/>
      <c r="O384" s="183"/>
    </row>
    <row r="385" spans="1:15">
      <c r="A385" s="8"/>
      <c r="B385" s="8"/>
      <c r="C385" s="8"/>
      <c r="D385" s="8"/>
      <c r="E385" s="8"/>
      <c r="F385" s="8"/>
      <c r="G385" s="35">
        <f t="shared" si="10"/>
        <v>0</v>
      </c>
      <c r="H385" s="8">
        <f t="shared" si="11"/>
        <v>0</v>
      </c>
      <c r="I385" s="8"/>
      <c r="J385" s="8"/>
      <c r="K385" s="183"/>
      <c r="L385" s="183"/>
      <c r="M385" s="183"/>
      <c r="N385" s="183"/>
      <c r="O385" s="183"/>
    </row>
    <row r="386" spans="1:15">
      <c r="A386" s="8"/>
      <c r="B386" s="8"/>
      <c r="C386" s="8"/>
      <c r="D386" s="8"/>
      <c r="E386" s="8"/>
      <c r="F386" s="8"/>
      <c r="G386" s="35">
        <f t="shared" ref="G386:G449" si="12">K386+L386</f>
        <v>0</v>
      </c>
      <c r="H386" s="8">
        <f t="shared" ref="H386:H449" si="13">(M386+4*N386+O386)/6</f>
        <v>0</v>
      </c>
      <c r="I386" s="8"/>
      <c r="J386" s="8"/>
      <c r="K386" s="183"/>
      <c r="L386" s="183"/>
      <c r="M386" s="183"/>
      <c r="N386" s="183"/>
      <c r="O386" s="183"/>
    </row>
    <row r="387" spans="1:15">
      <c r="A387" s="8"/>
      <c r="B387" s="8"/>
      <c r="C387" s="8"/>
      <c r="D387" s="8"/>
      <c r="E387" s="8"/>
      <c r="F387" s="8"/>
      <c r="G387" s="35">
        <f t="shared" si="12"/>
        <v>0</v>
      </c>
      <c r="H387" s="8">
        <f t="shared" si="13"/>
        <v>0</v>
      </c>
      <c r="I387" s="8"/>
      <c r="J387" s="8"/>
      <c r="K387" s="183"/>
      <c r="L387" s="183"/>
      <c r="M387" s="183"/>
      <c r="N387" s="183"/>
      <c r="O387" s="183"/>
    </row>
    <row r="388" spans="1:15">
      <c r="A388" s="8"/>
      <c r="B388" s="8"/>
      <c r="C388" s="8"/>
      <c r="D388" s="8"/>
      <c r="E388" s="8"/>
      <c r="F388" s="8"/>
      <c r="G388" s="35">
        <f t="shared" si="12"/>
        <v>0</v>
      </c>
      <c r="H388" s="8">
        <f t="shared" si="13"/>
        <v>0</v>
      </c>
      <c r="I388" s="8"/>
      <c r="J388" s="8"/>
      <c r="K388" s="183"/>
      <c r="L388" s="183"/>
      <c r="M388" s="183"/>
      <c r="N388" s="183"/>
      <c r="O388" s="183"/>
    </row>
    <row r="389" spans="1:15">
      <c r="A389" s="8"/>
      <c r="B389" s="8"/>
      <c r="C389" s="8"/>
      <c r="D389" s="8"/>
      <c r="E389" s="8"/>
      <c r="F389" s="8"/>
      <c r="G389" s="35">
        <f t="shared" si="12"/>
        <v>0</v>
      </c>
      <c r="H389" s="8">
        <f t="shared" si="13"/>
        <v>0</v>
      </c>
      <c r="I389" s="8"/>
      <c r="J389" s="8"/>
      <c r="K389" s="183"/>
      <c r="L389" s="183"/>
      <c r="M389" s="183"/>
      <c r="N389" s="183"/>
      <c r="O389" s="183"/>
    </row>
    <row r="390" spans="1:15">
      <c r="A390" s="8"/>
      <c r="B390" s="8"/>
      <c r="C390" s="8"/>
      <c r="D390" s="8"/>
      <c r="E390" s="8"/>
      <c r="F390" s="8"/>
      <c r="G390" s="35">
        <f t="shared" si="12"/>
        <v>0</v>
      </c>
      <c r="H390" s="8">
        <f t="shared" si="13"/>
        <v>0</v>
      </c>
      <c r="I390" s="8"/>
      <c r="J390" s="8"/>
      <c r="K390" s="183"/>
      <c r="L390" s="183"/>
      <c r="M390" s="183"/>
      <c r="N390" s="183"/>
      <c r="O390" s="183"/>
    </row>
    <row r="391" spans="1:15">
      <c r="A391" s="8"/>
      <c r="B391" s="8"/>
      <c r="C391" s="8"/>
      <c r="D391" s="8"/>
      <c r="E391" s="8"/>
      <c r="F391" s="8"/>
      <c r="G391" s="35">
        <f t="shared" si="12"/>
        <v>0</v>
      </c>
      <c r="H391" s="8">
        <f t="shared" si="13"/>
        <v>0</v>
      </c>
      <c r="I391" s="8"/>
      <c r="J391" s="8"/>
      <c r="K391" s="183"/>
      <c r="L391" s="183"/>
      <c r="M391" s="183"/>
      <c r="N391" s="183"/>
      <c r="O391" s="183"/>
    </row>
    <row r="392" spans="1:15">
      <c r="A392" s="8"/>
      <c r="B392" s="8"/>
      <c r="C392" s="8"/>
      <c r="D392" s="8"/>
      <c r="E392" s="8"/>
      <c r="F392" s="8"/>
      <c r="G392" s="35">
        <f t="shared" si="12"/>
        <v>0</v>
      </c>
      <c r="H392" s="8">
        <f t="shared" si="13"/>
        <v>0</v>
      </c>
      <c r="I392" s="8"/>
      <c r="J392" s="8"/>
      <c r="K392" s="183"/>
      <c r="L392" s="183"/>
      <c r="M392" s="183"/>
      <c r="N392" s="183"/>
      <c r="O392" s="183"/>
    </row>
    <row r="393" spans="1:15">
      <c r="A393" s="8"/>
      <c r="B393" s="8"/>
      <c r="C393" s="8"/>
      <c r="D393" s="8"/>
      <c r="E393" s="8"/>
      <c r="F393" s="8"/>
      <c r="G393" s="35">
        <f t="shared" si="12"/>
        <v>0</v>
      </c>
      <c r="H393" s="8">
        <f t="shared" si="13"/>
        <v>0</v>
      </c>
      <c r="I393" s="8"/>
      <c r="J393" s="8"/>
      <c r="K393" s="183"/>
      <c r="L393" s="183"/>
      <c r="M393" s="183"/>
      <c r="N393" s="183"/>
      <c r="O393" s="183"/>
    </row>
    <row r="394" spans="1:15">
      <c r="A394" s="8"/>
      <c r="B394" s="8"/>
      <c r="C394" s="8"/>
      <c r="D394" s="8"/>
      <c r="E394" s="8"/>
      <c r="F394" s="8"/>
      <c r="G394" s="35">
        <f t="shared" si="12"/>
        <v>0</v>
      </c>
      <c r="H394" s="8">
        <f t="shared" si="13"/>
        <v>0</v>
      </c>
      <c r="I394" s="8"/>
      <c r="J394" s="8"/>
      <c r="K394" s="183"/>
      <c r="L394" s="183"/>
      <c r="M394" s="183"/>
      <c r="N394" s="183"/>
      <c r="O394" s="183"/>
    </row>
    <row r="395" spans="1:15">
      <c r="A395" s="8"/>
      <c r="B395" s="8"/>
      <c r="C395" s="8"/>
      <c r="D395" s="8"/>
      <c r="E395" s="8"/>
      <c r="F395" s="8"/>
      <c r="G395" s="35">
        <f t="shared" si="12"/>
        <v>0</v>
      </c>
      <c r="H395" s="8">
        <f t="shared" si="13"/>
        <v>0</v>
      </c>
      <c r="I395" s="8"/>
      <c r="J395" s="8"/>
      <c r="K395" s="183"/>
      <c r="L395" s="183"/>
      <c r="M395" s="183"/>
      <c r="N395" s="183"/>
      <c r="O395" s="183"/>
    </row>
    <row r="396" spans="1:15">
      <c r="A396" s="8"/>
      <c r="B396" s="8"/>
      <c r="C396" s="8"/>
      <c r="D396" s="8"/>
      <c r="E396" s="8"/>
      <c r="F396" s="8"/>
      <c r="G396" s="35">
        <f t="shared" si="12"/>
        <v>0</v>
      </c>
      <c r="H396" s="8">
        <f t="shared" si="13"/>
        <v>0</v>
      </c>
      <c r="I396" s="8"/>
      <c r="J396" s="8"/>
      <c r="K396" s="183"/>
      <c r="L396" s="183"/>
      <c r="M396" s="183"/>
      <c r="N396" s="183"/>
      <c r="O396" s="183"/>
    </row>
    <row r="397" spans="1:15">
      <c r="A397" s="8"/>
      <c r="B397" s="8"/>
      <c r="C397" s="8"/>
      <c r="D397" s="8"/>
      <c r="E397" s="8"/>
      <c r="F397" s="8"/>
      <c r="G397" s="35">
        <f t="shared" si="12"/>
        <v>0</v>
      </c>
      <c r="H397" s="8">
        <f t="shared" si="13"/>
        <v>0</v>
      </c>
      <c r="I397" s="8"/>
      <c r="J397" s="8"/>
      <c r="K397" s="183"/>
      <c r="L397" s="183"/>
      <c r="M397" s="183"/>
      <c r="N397" s="183"/>
      <c r="O397" s="183"/>
    </row>
    <row r="398" spans="1:15">
      <c r="A398" s="8"/>
      <c r="B398" s="8"/>
      <c r="C398" s="8"/>
      <c r="D398" s="8"/>
      <c r="E398" s="8"/>
      <c r="F398" s="8"/>
      <c r="G398" s="35">
        <f t="shared" si="12"/>
        <v>0</v>
      </c>
      <c r="H398" s="8">
        <f t="shared" si="13"/>
        <v>0</v>
      </c>
      <c r="I398" s="8"/>
      <c r="J398" s="8"/>
      <c r="K398" s="183"/>
      <c r="L398" s="183"/>
      <c r="M398" s="183"/>
      <c r="N398" s="183"/>
      <c r="O398" s="183"/>
    </row>
    <row r="399" spans="1:15">
      <c r="A399" s="8"/>
      <c r="B399" s="8"/>
      <c r="C399" s="8"/>
      <c r="D399" s="8"/>
      <c r="E399" s="8"/>
      <c r="F399" s="8"/>
      <c r="G399" s="35">
        <f t="shared" si="12"/>
        <v>0</v>
      </c>
      <c r="H399" s="8">
        <f t="shared" si="13"/>
        <v>0</v>
      </c>
      <c r="I399" s="8"/>
      <c r="J399" s="8"/>
      <c r="K399" s="183"/>
      <c r="L399" s="183"/>
      <c r="M399" s="183"/>
      <c r="N399" s="183"/>
      <c r="O399" s="183"/>
    </row>
    <row r="400" spans="1:15">
      <c r="A400" s="8"/>
      <c r="B400" s="8"/>
      <c r="C400" s="8"/>
      <c r="D400" s="8"/>
      <c r="E400" s="8"/>
      <c r="F400" s="8"/>
      <c r="G400" s="35">
        <f t="shared" si="12"/>
        <v>0</v>
      </c>
      <c r="H400" s="8">
        <f t="shared" si="13"/>
        <v>0</v>
      </c>
      <c r="I400" s="8"/>
      <c r="J400" s="8"/>
      <c r="K400" s="183"/>
      <c r="L400" s="183"/>
      <c r="M400" s="183"/>
      <c r="N400" s="183"/>
      <c r="O400" s="183"/>
    </row>
    <row r="401" spans="1:15">
      <c r="A401" s="8"/>
      <c r="B401" s="8"/>
      <c r="C401" s="8"/>
      <c r="D401" s="8"/>
      <c r="E401" s="8"/>
      <c r="F401" s="8"/>
      <c r="G401" s="35">
        <f t="shared" si="12"/>
        <v>0</v>
      </c>
      <c r="H401" s="8">
        <f t="shared" si="13"/>
        <v>0</v>
      </c>
      <c r="I401" s="8"/>
      <c r="J401" s="8"/>
      <c r="K401" s="183"/>
      <c r="L401" s="183"/>
      <c r="M401" s="183"/>
      <c r="N401" s="183"/>
      <c r="O401" s="183"/>
    </row>
    <row r="402" spans="1:15">
      <c r="A402" s="8"/>
      <c r="B402" s="8"/>
      <c r="C402" s="8"/>
      <c r="D402" s="8"/>
      <c r="E402" s="8"/>
      <c r="F402" s="8"/>
      <c r="G402" s="35">
        <f t="shared" si="12"/>
        <v>0</v>
      </c>
      <c r="H402" s="8">
        <f t="shared" si="13"/>
        <v>0</v>
      </c>
      <c r="I402" s="8"/>
      <c r="J402" s="8"/>
      <c r="K402" s="183"/>
      <c r="L402" s="183"/>
      <c r="M402" s="183"/>
      <c r="N402" s="183"/>
      <c r="O402" s="183"/>
    </row>
    <row r="403" spans="1:15">
      <c r="A403" s="8"/>
      <c r="B403" s="8"/>
      <c r="C403" s="8"/>
      <c r="D403" s="8"/>
      <c r="E403" s="8"/>
      <c r="F403" s="8"/>
      <c r="G403" s="35">
        <f t="shared" si="12"/>
        <v>0</v>
      </c>
      <c r="H403" s="8">
        <f t="shared" si="13"/>
        <v>0</v>
      </c>
      <c r="I403" s="8"/>
      <c r="J403" s="8"/>
      <c r="K403" s="183"/>
      <c r="L403" s="183"/>
      <c r="M403" s="183"/>
      <c r="N403" s="183"/>
      <c r="O403" s="183"/>
    </row>
    <row r="404" spans="1:15">
      <c r="A404" s="8"/>
      <c r="B404" s="8"/>
      <c r="C404" s="8"/>
      <c r="D404" s="8"/>
      <c r="E404" s="8"/>
      <c r="F404" s="8"/>
      <c r="G404" s="35">
        <f t="shared" si="12"/>
        <v>0</v>
      </c>
      <c r="H404" s="8">
        <f t="shared" si="13"/>
        <v>0</v>
      </c>
      <c r="I404" s="8"/>
      <c r="J404" s="8"/>
      <c r="K404" s="183"/>
      <c r="L404" s="183"/>
      <c r="M404" s="183"/>
      <c r="N404" s="183"/>
      <c r="O404" s="183"/>
    </row>
    <row r="405" spans="1:15">
      <c r="A405" s="8"/>
      <c r="B405" s="8"/>
      <c r="C405" s="8"/>
      <c r="D405" s="8"/>
      <c r="E405" s="8"/>
      <c r="F405" s="8"/>
      <c r="G405" s="35">
        <f t="shared" si="12"/>
        <v>0</v>
      </c>
      <c r="H405" s="8">
        <f t="shared" si="13"/>
        <v>0</v>
      </c>
      <c r="I405" s="8"/>
      <c r="J405" s="8"/>
      <c r="K405" s="183"/>
      <c r="L405" s="183"/>
      <c r="M405" s="183"/>
      <c r="N405" s="183"/>
      <c r="O405" s="183"/>
    </row>
    <row r="406" spans="1:15">
      <c r="A406" s="8"/>
      <c r="B406" s="8"/>
      <c r="C406" s="8"/>
      <c r="D406" s="8"/>
      <c r="E406" s="8"/>
      <c r="F406" s="8"/>
      <c r="G406" s="35">
        <f t="shared" si="12"/>
        <v>0</v>
      </c>
      <c r="H406" s="8">
        <f t="shared" si="13"/>
        <v>0</v>
      </c>
      <c r="I406" s="8"/>
      <c r="J406" s="8"/>
      <c r="K406" s="183"/>
      <c r="L406" s="183"/>
      <c r="M406" s="183"/>
      <c r="N406" s="183"/>
      <c r="O406" s="183"/>
    </row>
    <row r="407" spans="1:15">
      <c r="A407" s="8"/>
      <c r="B407" s="8"/>
      <c r="C407" s="8"/>
      <c r="D407" s="8"/>
      <c r="E407" s="8"/>
      <c r="F407" s="8"/>
      <c r="G407" s="35">
        <f t="shared" si="12"/>
        <v>0</v>
      </c>
      <c r="H407" s="8">
        <f t="shared" si="13"/>
        <v>0</v>
      </c>
      <c r="I407" s="8"/>
      <c r="J407" s="8"/>
      <c r="K407" s="183"/>
      <c r="L407" s="183"/>
      <c r="M407" s="183"/>
      <c r="N407" s="183"/>
      <c r="O407" s="183"/>
    </row>
    <row r="408" spans="1:15">
      <c r="A408" s="8"/>
      <c r="B408" s="8"/>
      <c r="C408" s="8"/>
      <c r="D408" s="8"/>
      <c r="E408" s="8"/>
      <c r="F408" s="8"/>
      <c r="G408" s="35">
        <f t="shared" si="12"/>
        <v>0</v>
      </c>
      <c r="H408" s="8">
        <f t="shared" si="13"/>
        <v>0</v>
      </c>
      <c r="I408" s="8"/>
      <c r="J408" s="8"/>
      <c r="K408" s="183"/>
      <c r="L408" s="183"/>
      <c r="M408" s="183"/>
      <c r="N408" s="183"/>
      <c r="O408" s="183"/>
    </row>
    <row r="409" spans="1:15">
      <c r="A409" s="8"/>
      <c r="B409" s="8"/>
      <c r="C409" s="8"/>
      <c r="D409" s="8"/>
      <c r="E409" s="8"/>
      <c r="F409" s="8"/>
      <c r="G409" s="35">
        <f t="shared" si="12"/>
        <v>0</v>
      </c>
      <c r="H409" s="8">
        <f t="shared" si="13"/>
        <v>0</v>
      </c>
      <c r="I409" s="8"/>
      <c r="J409" s="8"/>
      <c r="K409" s="183"/>
      <c r="L409" s="183"/>
      <c r="M409" s="183"/>
      <c r="N409" s="183"/>
      <c r="O409" s="183"/>
    </row>
    <row r="410" spans="1:15">
      <c r="A410" s="8"/>
      <c r="B410" s="8"/>
      <c r="C410" s="8"/>
      <c r="D410" s="8"/>
      <c r="E410" s="8"/>
      <c r="F410" s="8"/>
      <c r="G410" s="35">
        <f t="shared" si="12"/>
        <v>0</v>
      </c>
      <c r="H410" s="8">
        <f t="shared" si="13"/>
        <v>0</v>
      </c>
      <c r="I410" s="8"/>
      <c r="J410" s="8"/>
      <c r="K410" s="183"/>
      <c r="L410" s="183"/>
      <c r="M410" s="183"/>
      <c r="N410" s="183"/>
      <c r="O410" s="183"/>
    </row>
    <row r="411" spans="1:15">
      <c r="A411" s="8"/>
      <c r="B411" s="8"/>
      <c r="C411" s="8"/>
      <c r="D411" s="8"/>
      <c r="E411" s="8"/>
      <c r="F411" s="8"/>
      <c r="G411" s="35">
        <f t="shared" si="12"/>
        <v>0</v>
      </c>
      <c r="H411" s="8">
        <f t="shared" si="13"/>
        <v>0</v>
      </c>
      <c r="I411" s="8"/>
      <c r="J411" s="8"/>
      <c r="K411" s="183"/>
      <c r="L411" s="183"/>
      <c r="M411" s="183"/>
      <c r="N411" s="183"/>
      <c r="O411" s="183"/>
    </row>
    <row r="412" spans="1:15">
      <c r="A412" s="8"/>
      <c r="B412" s="8"/>
      <c r="C412" s="8"/>
      <c r="D412" s="8"/>
      <c r="E412" s="8"/>
      <c r="F412" s="8"/>
      <c r="G412" s="35">
        <f t="shared" si="12"/>
        <v>0</v>
      </c>
      <c r="H412" s="8">
        <f t="shared" si="13"/>
        <v>0</v>
      </c>
      <c r="I412" s="8"/>
      <c r="J412" s="8"/>
      <c r="K412" s="183"/>
      <c r="L412" s="183"/>
      <c r="M412" s="183"/>
      <c r="N412" s="183"/>
      <c r="O412" s="183"/>
    </row>
    <row r="413" spans="1:15">
      <c r="A413" s="8"/>
      <c r="B413" s="8"/>
      <c r="C413" s="8"/>
      <c r="D413" s="8"/>
      <c r="E413" s="8"/>
      <c r="F413" s="8"/>
      <c r="G413" s="35">
        <f t="shared" si="12"/>
        <v>0</v>
      </c>
      <c r="H413" s="8">
        <f t="shared" si="13"/>
        <v>0</v>
      </c>
      <c r="I413" s="8"/>
      <c r="J413" s="8"/>
      <c r="K413" s="183"/>
      <c r="L413" s="183"/>
      <c r="M413" s="183"/>
      <c r="N413" s="183"/>
      <c r="O413" s="183"/>
    </row>
    <row r="414" spans="1:15">
      <c r="A414" s="8"/>
      <c r="B414" s="8"/>
      <c r="C414" s="8"/>
      <c r="D414" s="8"/>
      <c r="E414" s="8"/>
      <c r="F414" s="8"/>
      <c r="G414" s="35">
        <f t="shared" si="12"/>
        <v>0</v>
      </c>
      <c r="H414" s="8">
        <f t="shared" si="13"/>
        <v>0</v>
      </c>
      <c r="I414" s="8"/>
      <c r="J414" s="8"/>
      <c r="K414" s="183"/>
      <c r="L414" s="183"/>
      <c r="M414" s="183"/>
      <c r="N414" s="183"/>
      <c r="O414" s="183"/>
    </row>
    <row r="415" spans="1:15">
      <c r="A415" s="8"/>
      <c r="B415" s="8"/>
      <c r="C415" s="8"/>
      <c r="D415" s="8"/>
      <c r="E415" s="8"/>
      <c r="F415" s="8"/>
      <c r="G415" s="35">
        <f t="shared" si="12"/>
        <v>0</v>
      </c>
      <c r="H415" s="8">
        <f t="shared" si="13"/>
        <v>0</v>
      </c>
      <c r="I415" s="8"/>
      <c r="J415" s="8"/>
      <c r="K415" s="183"/>
      <c r="L415" s="183"/>
      <c r="M415" s="183"/>
      <c r="N415" s="183"/>
      <c r="O415" s="183"/>
    </row>
    <row r="416" spans="1:15">
      <c r="A416" s="8"/>
      <c r="B416" s="8"/>
      <c r="C416" s="8"/>
      <c r="D416" s="8"/>
      <c r="E416" s="8"/>
      <c r="F416" s="8"/>
      <c r="G416" s="35">
        <f t="shared" si="12"/>
        <v>0</v>
      </c>
      <c r="H416" s="8">
        <f t="shared" si="13"/>
        <v>0</v>
      </c>
      <c r="I416" s="8"/>
      <c r="J416" s="8"/>
      <c r="K416" s="183"/>
      <c r="L416" s="183"/>
      <c r="M416" s="183"/>
      <c r="N416" s="183"/>
      <c r="O416" s="183"/>
    </row>
    <row r="417" spans="1:15">
      <c r="A417" s="8"/>
      <c r="B417" s="8"/>
      <c r="C417" s="8"/>
      <c r="D417" s="8"/>
      <c r="E417" s="8"/>
      <c r="F417" s="8"/>
      <c r="G417" s="35">
        <f t="shared" si="12"/>
        <v>0</v>
      </c>
      <c r="H417" s="8">
        <f t="shared" si="13"/>
        <v>0</v>
      </c>
      <c r="I417" s="8"/>
      <c r="J417" s="8"/>
      <c r="K417" s="183"/>
      <c r="L417" s="183"/>
      <c r="M417" s="183"/>
      <c r="N417" s="183"/>
      <c r="O417" s="183"/>
    </row>
    <row r="418" spans="1:15">
      <c r="A418" s="8"/>
      <c r="B418" s="8"/>
      <c r="C418" s="8"/>
      <c r="D418" s="8"/>
      <c r="E418" s="8"/>
      <c r="F418" s="8"/>
      <c r="G418" s="35">
        <f t="shared" si="12"/>
        <v>0</v>
      </c>
      <c r="H418" s="8">
        <f t="shared" si="13"/>
        <v>0</v>
      </c>
      <c r="I418" s="8"/>
      <c r="J418" s="8"/>
      <c r="K418" s="183"/>
      <c r="L418" s="183"/>
      <c r="M418" s="183"/>
      <c r="N418" s="183"/>
      <c r="O418" s="183"/>
    </row>
    <row r="419" spans="1:15">
      <c r="A419" s="8"/>
      <c r="B419" s="8"/>
      <c r="C419" s="8"/>
      <c r="D419" s="8"/>
      <c r="E419" s="8"/>
      <c r="F419" s="8"/>
      <c r="G419" s="35">
        <f t="shared" si="12"/>
        <v>0</v>
      </c>
      <c r="H419" s="8">
        <f t="shared" si="13"/>
        <v>0</v>
      </c>
      <c r="I419" s="8"/>
      <c r="J419" s="8"/>
      <c r="K419" s="183"/>
      <c r="L419" s="183"/>
      <c r="M419" s="183"/>
      <c r="N419" s="183"/>
      <c r="O419" s="183"/>
    </row>
    <row r="420" spans="1:15">
      <c r="A420" s="8"/>
      <c r="B420" s="8"/>
      <c r="C420" s="8"/>
      <c r="D420" s="8"/>
      <c r="E420" s="8"/>
      <c r="F420" s="8"/>
      <c r="G420" s="35">
        <f t="shared" si="12"/>
        <v>0</v>
      </c>
      <c r="H420" s="8">
        <f t="shared" si="13"/>
        <v>0</v>
      </c>
      <c r="I420" s="8"/>
      <c r="J420" s="8"/>
      <c r="K420" s="183"/>
      <c r="L420" s="183"/>
      <c r="M420" s="183"/>
      <c r="N420" s="183"/>
      <c r="O420" s="183"/>
    </row>
    <row r="421" spans="1:15">
      <c r="A421" s="8"/>
      <c r="B421" s="8"/>
      <c r="C421" s="8"/>
      <c r="D421" s="8"/>
      <c r="E421" s="8"/>
      <c r="F421" s="8"/>
      <c r="G421" s="35">
        <f t="shared" si="12"/>
        <v>0</v>
      </c>
      <c r="H421" s="8">
        <f t="shared" si="13"/>
        <v>0</v>
      </c>
      <c r="I421" s="8"/>
      <c r="J421" s="8"/>
      <c r="K421" s="183"/>
      <c r="L421" s="183"/>
      <c r="M421" s="183"/>
      <c r="N421" s="183"/>
      <c r="O421" s="183"/>
    </row>
    <row r="422" spans="1:15">
      <c r="A422" s="8"/>
      <c r="B422" s="8"/>
      <c r="C422" s="8"/>
      <c r="D422" s="8"/>
      <c r="E422" s="8"/>
      <c r="F422" s="8"/>
      <c r="G422" s="35">
        <f t="shared" si="12"/>
        <v>0</v>
      </c>
      <c r="H422" s="8">
        <f t="shared" si="13"/>
        <v>0</v>
      </c>
      <c r="I422" s="8"/>
      <c r="J422" s="8"/>
      <c r="K422" s="183"/>
      <c r="L422" s="183"/>
      <c r="M422" s="183"/>
      <c r="N422" s="183"/>
      <c r="O422" s="183"/>
    </row>
    <row r="423" spans="1:15">
      <c r="A423" s="8"/>
      <c r="B423" s="8"/>
      <c r="C423" s="8"/>
      <c r="D423" s="8"/>
      <c r="E423" s="8"/>
      <c r="F423" s="8"/>
      <c r="G423" s="35">
        <f t="shared" si="12"/>
        <v>0</v>
      </c>
      <c r="H423" s="8">
        <f t="shared" si="13"/>
        <v>0</v>
      </c>
      <c r="I423" s="8"/>
      <c r="J423" s="8"/>
      <c r="K423" s="183"/>
      <c r="L423" s="183"/>
      <c r="M423" s="183"/>
      <c r="N423" s="183"/>
      <c r="O423" s="183"/>
    </row>
    <row r="424" spans="1:15">
      <c r="A424" s="8"/>
      <c r="B424" s="8"/>
      <c r="C424" s="8"/>
      <c r="D424" s="8"/>
      <c r="E424" s="8"/>
      <c r="F424" s="8"/>
      <c r="G424" s="35">
        <f t="shared" si="12"/>
        <v>0</v>
      </c>
      <c r="H424" s="8">
        <f t="shared" si="13"/>
        <v>0</v>
      </c>
      <c r="I424" s="8"/>
      <c r="J424" s="8"/>
      <c r="K424" s="183"/>
      <c r="L424" s="183"/>
      <c r="M424" s="183"/>
      <c r="N424" s="183"/>
      <c r="O424" s="183"/>
    </row>
    <row r="425" spans="1:15">
      <c r="A425" s="8"/>
      <c r="B425" s="8"/>
      <c r="C425" s="8"/>
      <c r="D425" s="8"/>
      <c r="E425" s="8"/>
      <c r="F425" s="8"/>
      <c r="G425" s="35">
        <f t="shared" si="12"/>
        <v>0</v>
      </c>
      <c r="H425" s="8">
        <f t="shared" si="13"/>
        <v>0</v>
      </c>
      <c r="I425" s="8"/>
      <c r="J425" s="8"/>
      <c r="K425" s="183"/>
      <c r="L425" s="183"/>
      <c r="M425" s="183"/>
      <c r="N425" s="183"/>
      <c r="O425" s="183"/>
    </row>
    <row r="426" spans="1:15">
      <c r="A426" s="8"/>
      <c r="B426" s="8"/>
      <c r="C426" s="8"/>
      <c r="D426" s="8"/>
      <c r="E426" s="8"/>
      <c r="F426" s="8"/>
      <c r="G426" s="35">
        <f t="shared" si="12"/>
        <v>0</v>
      </c>
      <c r="H426" s="8">
        <f t="shared" si="13"/>
        <v>0</v>
      </c>
      <c r="I426" s="8"/>
      <c r="J426" s="8"/>
      <c r="K426" s="183"/>
      <c r="L426" s="183"/>
      <c r="M426" s="183"/>
      <c r="N426" s="183"/>
      <c r="O426" s="183"/>
    </row>
    <row r="427" spans="1:15">
      <c r="A427" s="8"/>
      <c r="B427" s="8"/>
      <c r="C427" s="8"/>
      <c r="D427" s="8"/>
      <c r="E427" s="8"/>
      <c r="F427" s="8"/>
      <c r="G427" s="35">
        <f t="shared" si="12"/>
        <v>0</v>
      </c>
      <c r="H427" s="8">
        <f t="shared" si="13"/>
        <v>0</v>
      </c>
      <c r="I427" s="8"/>
      <c r="J427" s="8"/>
      <c r="K427" s="183"/>
      <c r="L427" s="183"/>
      <c r="M427" s="183"/>
      <c r="N427" s="183"/>
      <c r="O427" s="183"/>
    </row>
    <row r="428" spans="1:15">
      <c r="A428" s="8"/>
      <c r="B428" s="8"/>
      <c r="C428" s="8"/>
      <c r="D428" s="8"/>
      <c r="E428" s="8"/>
      <c r="F428" s="8"/>
      <c r="G428" s="35">
        <f t="shared" si="12"/>
        <v>0</v>
      </c>
      <c r="H428" s="8">
        <f t="shared" si="13"/>
        <v>0</v>
      </c>
      <c r="I428" s="8"/>
      <c r="J428" s="8"/>
      <c r="K428" s="183"/>
      <c r="L428" s="183"/>
      <c r="M428" s="183"/>
      <c r="N428" s="183"/>
      <c r="O428" s="183"/>
    </row>
    <row r="429" spans="1:15">
      <c r="A429" s="8"/>
      <c r="B429" s="8"/>
      <c r="C429" s="8"/>
      <c r="D429" s="8"/>
      <c r="E429" s="8"/>
      <c r="F429" s="8"/>
      <c r="G429" s="35">
        <f t="shared" si="12"/>
        <v>0</v>
      </c>
      <c r="H429" s="8">
        <f t="shared" si="13"/>
        <v>0</v>
      </c>
      <c r="I429" s="8"/>
      <c r="J429" s="8"/>
      <c r="K429" s="183"/>
      <c r="L429" s="183"/>
      <c r="M429" s="183"/>
      <c r="N429" s="183"/>
      <c r="O429" s="183"/>
    </row>
    <row r="430" spans="1:15">
      <c r="A430" s="8"/>
      <c r="B430" s="8"/>
      <c r="C430" s="8"/>
      <c r="D430" s="8"/>
      <c r="E430" s="8"/>
      <c r="F430" s="8"/>
      <c r="G430" s="35">
        <f t="shared" si="12"/>
        <v>0</v>
      </c>
      <c r="H430" s="8">
        <f t="shared" si="13"/>
        <v>0</v>
      </c>
      <c r="I430" s="8"/>
      <c r="J430" s="8"/>
      <c r="K430" s="183"/>
      <c r="L430" s="183"/>
      <c r="M430" s="183"/>
      <c r="N430" s="183"/>
      <c r="O430" s="183"/>
    </row>
    <row r="431" spans="1:15">
      <c r="A431" s="8"/>
      <c r="B431" s="8"/>
      <c r="C431" s="8"/>
      <c r="D431" s="8"/>
      <c r="E431" s="8"/>
      <c r="F431" s="8"/>
      <c r="G431" s="35">
        <f t="shared" si="12"/>
        <v>0</v>
      </c>
      <c r="H431" s="8">
        <f t="shared" si="13"/>
        <v>0</v>
      </c>
      <c r="I431" s="8"/>
      <c r="J431" s="8"/>
      <c r="K431" s="183"/>
      <c r="L431" s="183"/>
      <c r="M431" s="183"/>
      <c r="N431" s="183"/>
      <c r="O431" s="183"/>
    </row>
    <row r="432" spans="1:15">
      <c r="A432" s="8"/>
      <c r="B432" s="8"/>
      <c r="C432" s="8"/>
      <c r="D432" s="8"/>
      <c r="E432" s="8"/>
      <c r="F432" s="8"/>
      <c r="G432" s="35">
        <f t="shared" si="12"/>
        <v>0</v>
      </c>
      <c r="H432" s="8">
        <f t="shared" si="13"/>
        <v>0</v>
      </c>
      <c r="I432" s="8"/>
      <c r="J432" s="8"/>
      <c r="K432" s="183"/>
      <c r="L432" s="183"/>
      <c r="M432" s="183"/>
      <c r="N432" s="183"/>
      <c r="O432" s="183"/>
    </row>
    <row r="433" spans="1:15">
      <c r="A433" s="8"/>
      <c r="B433" s="8"/>
      <c r="C433" s="8"/>
      <c r="D433" s="8"/>
      <c r="E433" s="8"/>
      <c r="F433" s="8"/>
      <c r="G433" s="35">
        <f t="shared" si="12"/>
        <v>0</v>
      </c>
      <c r="H433" s="8">
        <f t="shared" si="13"/>
        <v>0</v>
      </c>
      <c r="I433" s="8"/>
      <c r="J433" s="8"/>
      <c r="K433" s="183"/>
      <c r="L433" s="183"/>
      <c r="M433" s="183"/>
      <c r="N433" s="183"/>
      <c r="O433" s="183"/>
    </row>
    <row r="434" spans="1:15">
      <c r="A434" s="8"/>
      <c r="B434" s="8"/>
      <c r="C434" s="8"/>
      <c r="D434" s="8"/>
      <c r="E434" s="8"/>
      <c r="F434" s="8"/>
      <c r="G434" s="35">
        <f t="shared" si="12"/>
        <v>0</v>
      </c>
      <c r="H434" s="8">
        <f t="shared" si="13"/>
        <v>0</v>
      </c>
      <c r="I434" s="8"/>
      <c r="J434" s="8"/>
      <c r="K434" s="183"/>
      <c r="L434" s="183"/>
      <c r="M434" s="183"/>
      <c r="N434" s="183"/>
      <c r="O434" s="183"/>
    </row>
    <row r="435" spans="1:15">
      <c r="A435" s="8"/>
      <c r="B435" s="8"/>
      <c r="C435" s="8"/>
      <c r="D435" s="8"/>
      <c r="E435" s="8"/>
      <c r="F435" s="8"/>
      <c r="G435" s="35">
        <f t="shared" si="12"/>
        <v>0</v>
      </c>
      <c r="H435" s="8">
        <f t="shared" si="13"/>
        <v>0</v>
      </c>
      <c r="I435" s="8"/>
      <c r="J435" s="8"/>
      <c r="K435" s="183"/>
      <c r="L435" s="183"/>
      <c r="M435" s="183"/>
      <c r="N435" s="183"/>
      <c r="O435" s="183"/>
    </row>
    <row r="436" spans="1:15">
      <c r="A436" s="8"/>
      <c r="B436" s="8"/>
      <c r="C436" s="8"/>
      <c r="D436" s="8"/>
      <c r="E436" s="8"/>
      <c r="F436" s="8"/>
      <c r="G436" s="35">
        <f t="shared" si="12"/>
        <v>0</v>
      </c>
      <c r="H436" s="8">
        <f t="shared" si="13"/>
        <v>0</v>
      </c>
      <c r="I436" s="8"/>
      <c r="J436" s="8"/>
      <c r="K436" s="183"/>
      <c r="L436" s="183"/>
      <c r="M436" s="183"/>
      <c r="N436" s="183"/>
      <c r="O436" s="183"/>
    </row>
    <row r="437" spans="1:15">
      <c r="A437" s="8"/>
      <c r="B437" s="8"/>
      <c r="C437" s="8"/>
      <c r="D437" s="8"/>
      <c r="E437" s="8"/>
      <c r="F437" s="8"/>
      <c r="G437" s="35">
        <f t="shared" si="12"/>
        <v>0</v>
      </c>
      <c r="H437" s="8">
        <f t="shared" si="13"/>
        <v>0</v>
      </c>
      <c r="I437" s="8"/>
      <c r="J437" s="8"/>
      <c r="K437" s="183"/>
      <c r="L437" s="183"/>
      <c r="M437" s="183"/>
      <c r="N437" s="183"/>
      <c r="O437" s="183"/>
    </row>
    <row r="438" spans="1:15">
      <c r="A438" s="8"/>
      <c r="B438" s="8"/>
      <c r="C438" s="8"/>
      <c r="D438" s="8"/>
      <c r="E438" s="8"/>
      <c r="F438" s="8"/>
      <c r="G438" s="35">
        <f t="shared" si="12"/>
        <v>0</v>
      </c>
      <c r="H438" s="8">
        <f t="shared" si="13"/>
        <v>0</v>
      </c>
      <c r="I438" s="8"/>
      <c r="J438" s="8"/>
      <c r="K438" s="183"/>
      <c r="L438" s="183"/>
      <c r="M438" s="183"/>
      <c r="N438" s="183"/>
      <c r="O438" s="183"/>
    </row>
    <row r="439" spans="1:15">
      <c r="A439" s="8"/>
      <c r="B439" s="8"/>
      <c r="C439" s="8"/>
      <c r="D439" s="8"/>
      <c r="E439" s="8"/>
      <c r="F439" s="8"/>
      <c r="G439" s="35">
        <f t="shared" si="12"/>
        <v>0</v>
      </c>
      <c r="H439" s="8">
        <f t="shared" si="13"/>
        <v>0</v>
      </c>
      <c r="I439" s="8"/>
      <c r="J439" s="8"/>
      <c r="K439" s="183"/>
      <c r="L439" s="183"/>
      <c r="M439" s="183"/>
      <c r="N439" s="183"/>
      <c r="O439" s="183"/>
    </row>
    <row r="440" spans="1:15">
      <c r="A440" s="8"/>
      <c r="B440" s="8"/>
      <c r="C440" s="8"/>
      <c r="D440" s="8"/>
      <c r="E440" s="8"/>
      <c r="F440" s="8"/>
      <c r="G440" s="35">
        <f t="shared" si="12"/>
        <v>0</v>
      </c>
      <c r="H440" s="8">
        <f t="shared" si="13"/>
        <v>0</v>
      </c>
      <c r="I440" s="8"/>
      <c r="J440" s="8"/>
      <c r="K440" s="183"/>
      <c r="L440" s="183"/>
      <c r="M440" s="183"/>
      <c r="N440" s="183"/>
      <c r="O440" s="183"/>
    </row>
    <row r="441" spans="1:15">
      <c r="A441" s="8"/>
      <c r="B441" s="8"/>
      <c r="C441" s="8"/>
      <c r="D441" s="8"/>
      <c r="E441" s="8"/>
      <c r="F441" s="8"/>
      <c r="G441" s="35">
        <f t="shared" si="12"/>
        <v>0</v>
      </c>
      <c r="H441" s="8">
        <f t="shared" si="13"/>
        <v>0</v>
      </c>
      <c r="I441" s="8"/>
      <c r="J441" s="8"/>
      <c r="K441" s="183"/>
      <c r="L441" s="183"/>
      <c r="M441" s="183"/>
      <c r="N441" s="183"/>
      <c r="O441" s="183"/>
    </row>
    <row r="442" spans="1:15">
      <c r="A442" s="8"/>
      <c r="B442" s="8"/>
      <c r="C442" s="8"/>
      <c r="D442" s="8"/>
      <c r="E442" s="8"/>
      <c r="F442" s="8"/>
      <c r="G442" s="35">
        <f t="shared" si="12"/>
        <v>0</v>
      </c>
      <c r="H442" s="8">
        <f t="shared" si="13"/>
        <v>0</v>
      </c>
      <c r="I442" s="8"/>
      <c r="J442" s="8"/>
      <c r="K442" s="183"/>
      <c r="L442" s="183"/>
      <c r="M442" s="183"/>
      <c r="N442" s="183"/>
      <c r="O442" s="183"/>
    </row>
    <row r="443" spans="1:15">
      <c r="A443" s="8"/>
      <c r="B443" s="8"/>
      <c r="C443" s="8"/>
      <c r="D443" s="8"/>
      <c r="E443" s="8"/>
      <c r="F443" s="8"/>
      <c r="G443" s="35">
        <f t="shared" si="12"/>
        <v>0</v>
      </c>
      <c r="H443" s="8">
        <f t="shared" si="13"/>
        <v>0</v>
      </c>
      <c r="I443" s="8"/>
      <c r="J443" s="8"/>
      <c r="K443" s="183"/>
      <c r="L443" s="183"/>
      <c r="M443" s="183"/>
      <c r="N443" s="183"/>
      <c r="O443" s="183"/>
    </row>
    <row r="444" spans="1:15">
      <c r="A444" s="8"/>
      <c r="B444" s="8"/>
      <c r="C444" s="8"/>
      <c r="D444" s="8"/>
      <c r="E444" s="8"/>
      <c r="F444" s="8"/>
      <c r="G444" s="35">
        <f t="shared" si="12"/>
        <v>0</v>
      </c>
      <c r="H444" s="8">
        <f t="shared" si="13"/>
        <v>0</v>
      </c>
      <c r="I444" s="8"/>
      <c r="J444" s="8"/>
      <c r="K444" s="183"/>
      <c r="L444" s="183"/>
      <c r="M444" s="183"/>
      <c r="N444" s="183"/>
      <c r="O444" s="183"/>
    </row>
    <row r="445" spans="1:15">
      <c r="A445" s="8"/>
      <c r="B445" s="8"/>
      <c r="C445" s="8"/>
      <c r="D445" s="8"/>
      <c r="E445" s="8"/>
      <c r="F445" s="8"/>
      <c r="G445" s="35">
        <f t="shared" si="12"/>
        <v>0</v>
      </c>
      <c r="H445" s="8">
        <f t="shared" si="13"/>
        <v>0</v>
      </c>
      <c r="I445" s="8"/>
      <c r="J445" s="8"/>
      <c r="K445" s="183"/>
      <c r="L445" s="183"/>
      <c r="M445" s="183"/>
      <c r="N445" s="183"/>
      <c r="O445" s="183"/>
    </row>
    <row r="446" spans="1:15">
      <c r="A446" s="8"/>
      <c r="B446" s="8"/>
      <c r="C446" s="8"/>
      <c r="D446" s="8"/>
      <c r="E446" s="8"/>
      <c r="F446" s="8"/>
      <c r="G446" s="35">
        <f t="shared" si="12"/>
        <v>0</v>
      </c>
      <c r="H446" s="8">
        <f t="shared" si="13"/>
        <v>0</v>
      </c>
      <c r="I446" s="8"/>
      <c r="J446" s="8"/>
      <c r="K446" s="183"/>
      <c r="L446" s="183"/>
      <c r="M446" s="183"/>
      <c r="N446" s="183"/>
      <c r="O446" s="183"/>
    </row>
    <row r="447" spans="1:15">
      <c r="A447" s="8"/>
      <c r="B447" s="8"/>
      <c r="C447" s="8"/>
      <c r="D447" s="8"/>
      <c r="E447" s="8"/>
      <c r="F447" s="8"/>
      <c r="G447" s="35">
        <f t="shared" si="12"/>
        <v>0</v>
      </c>
      <c r="H447" s="8">
        <f t="shared" si="13"/>
        <v>0</v>
      </c>
      <c r="I447" s="8"/>
      <c r="J447" s="8"/>
      <c r="K447" s="183"/>
      <c r="L447" s="183"/>
      <c r="M447" s="183"/>
      <c r="N447" s="183"/>
      <c r="O447" s="183"/>
    </row>
    <row r="448" spans="1:15">
      <c r="A448" s="8"/>
      <c r="B448" s="8"/>
      <c r="C448" s="8"/>
      <c r="D448" s="8"/>
      <c r="E448" s="8"/>
      <c r="F448" s="8"/>
      <c r="G448" s="35">
        <f t="shared" si="12"/>
        <v>0</v>
      </c>
      <c r="H448" s="8">
        <f t="shared" si="13"/>
        <v>0</v>
      </c>
      <c r="I448" s="8"/>
      <c r="J448" s="8"/>
      <c r="K448" s="183"/>
      <c r="L448" s="183"/>
      <c r="M448" s="183"/>
      <c r="N448" s="183"/>
      <c r="O448" s="183"/>
    </row>
    <row r="449" spans="1:15">
      <c r="A449" s="8"/>
      <c r="B449" s="8"/>
      <c r="C449" s="8"/>
      <c r="D449" s="8"/>
      <c r="E449" s="8"/>
      <c r="F449" s="8"/>
      <c r="G449" s="35">
        <f t="shared" si="12"/>
        <v>0</v>
      </c>
      <c r="H449" s="8">
        <f t="shared" si="13"/>
        <v>0</v>
      </c>
      <c r="I449" s="8"/>
      <c r="J449" s="8"/>
      <c r="K449" s="183"/>
      <c r="L449" s="183"/>
      <c r="M449" s="183"/>
      <c r="N449" s="183"/>
      <c r="O449" s="183"/>
    </row>
    <row r="450" spans="1:15">
      <c r="A450" s="8"/>
      <c r="B450" s="8"/>
      <c r="C450" s="8"/>
      <c r="D450" s="8"/>
      <c r="E450" s="8"/>
      <c r="F450" s="8"/>
      <c r="G450" s="35">
        <f t="shared" ref="G450:G500" si="14">K450+L450</f>
        <v>0</v>
      </c>
      <c r="H450" s="8">
        <f t="shared" ref="H450:H500" si="15">(M450+4*N450+O450)/6</f>
        <v>0</v>
      </c>
      <c r="I450" s="8"/>
      <c r="J450" s="8"/>
      <c r="K450" s="183"/>
      <c r="L450" s="183"/>
      <c r="M450" s="183"/>
      <c r="N450" s="183"/>
      <c r="O450" s="183"/>
    </row>
    <row r="451" spans="1:15">
      <c r="A451" s="8"/>
      <c r="B451" s="8"/>
      <c r="C451" s="8"/>
      <c r="D451" s="8"/>
      <c r="E451" s="8"/>
      <c r="F451" s="8"/>
      <c r="G451" s="35">
        <f t="shared" si="14"/>
        <v>0</v>
      </c>
      <c r="H451" s="8">
        <f t="shared" si="15"/>
        <v>0</v>
      </c>
      <c r="I451" s="8"/>
      <c r="J451" s="8"/>
      <c r="K451" s="183"/>
      <c r="L451" s="183"/>
      <c r="M451" s="183"/>
      <c r="N451" s="183"/>
      <c r="O451" s="183"/>
    </row>
    <row r="452" spans="1:15">
      <c r="A452" s="8"/>
      <c r="B452" s="8"/>
      <c r="C452" s="8"/>
      <c r="D452" s="8"/>
      <c r="E452" s="8"/>
      <c r="F452" s="8"/>
      <c r="G452" s="35">
        <f t="shared" si="14"/>
        <v>0</v>
      </c>
      <c r="H452" s="8">
        <f t="shared" si="15"/>
        <v>0</v>
      </c>
      <c r="I452" s="8"/>
      <c r="J452" s="8"/>
      <c r="K452" s="183"/>
      <c r="L452" s="183"/>
      <c r="M452" s="183"/>
      <c r="N452" s="183"/>
      <c r="O452" s="183"/>
    </row>
    <row r="453" spans="1:15">
      <c r="A453" s="8"/>
      <c r="B453" s="8"/>
      <c r="C453" s="8"/>
      <c r="D453" s="8"/>
      <c r="E453" s="8"/>
      <c r="F453" s="8"/>
      <c r="G453" s="35">
        <f t="shared" si="14"/>
        <v>0</v>
      </c>
      <c r="H453" s="8">
        <f t="shared" si="15"/>
        <v>0</v>
      </c>
      <c r="I453" s="8"/>
      <c r="J453" s="8"/>
      <c r="K453" s="183"/>
      <c r="L453" s="183"/>
      <c r="M453" s="183"/>
      <c r="N453" s="183"/>
      <c r="O453" s="183"/>
    </row>
    <row r="454" spans="1:15">
      <c r="A454" s="8"/>
      <c r="B454" s="8"/>
      <c r="C454" s="8"/>
      <c r="D454" s="8"/>
      <c r="E454" s="8"/>
      <c r="F454" s="8"/>
      <c r="G454" s="35">
        <f t="shared" si="14"/>
        <v>0</v>
      </c>
      <c r="H454" s="8">
        <f t="shared" si="15"/>
        <v>0</v>
      </c>
      <c r="I454" s="8"/>
      <c r="J454" s="8"/>
      <c r="K454" s="183"/>
      <c r="L454" s="183"/>
      <c r="M454" s="183"/>
      <c r="N454" s="183"/>
      <c r="O454" s="183"/>
    </row>
    <row r="455" spans="1:15">
      <c r="A455" s="8"/>
      <c r="B455" s="8"/>
      <c r="C455" s="8"/>
      <c r="D455" s="8"/>
      <c r="E455" s="8"/>
      <c r="F455" s="8"/>
      <c r="G455" s="35">
        <f t="shared" si="14"/>
        <v>0</v>
      </c>
      <c r="H455" s="8">
        <f t="shared" si="15"/>
        <v>0</v>
      </c>
      <c r="I455" s="8"/>
      <c r="J455" s="8"/>
      <c r="K455" s="183"/>
      <c r="L455" s="183"/>
      <c r="M455" s="183"/>
      <c r="N455" s="183"/>
      <c r="O455" s="183"/>
    </row>
    <row r="456" spans="1:15">
      <c r="A456" s="8"/>
      <c r="B456" s="8"/>
      <c r="C456" s="8"/>
      <c r="D456" s="8"/>
      <c r="E456" s="8"/>
      <c r="F456" s="8"/>
      <c r="G456" s="35">
        <f t="shared" si="14"/>
        <v>0</v>
      </c>
      <c r="H456" s="8">
        <f t="shared" si="15"/>
        <v>0</v>
      </c>
      <c r="I456" s="8"/>
      <c r="J456" s="8"/>
      <c r="K456" s="183"/>
      <c r="L456" s="183"/>
      <c r="M456" s="183"/>
      <c r="N456" s="183"/>
      <c r="O456" s="183"/>
    </row>
    <row r="457" spans="1:15">
      <c r="A457" s="8"/>
      <c r="B457" s="8"/>
      <c r="C457" s="8"/>
      <c r="D457" s="8"/>
      <c r="E457" s="8"/>
      <c r="F457" s="8"/>
      <c r="G457" s="35">
        <f t="shared" si="14"/>
        <v>0</v>
      </c>
      <c r="H457" s="8">
        <f t="shared" si="15"/>
        <v>0</v>
      </c>
      <c r="I457" s="8"/>
      <c r="J457" s="8"/>
      <c r="K457" s="183"/>
      <c r="L457" s="183"/>
      <c r="M457" s="183"/>
      <c r="N457" s="183"/>
      <c r="O457" s="183"/>
    </row>
    <row r="458" spans="1:15">
      <c r="A458" s="8"/>
      <c r="B458" s="8"/>
      <c r="C458" s="8"/>
      <c r="D458" s="8"/>
      <c r="E458" s="8"/>
      <c r="F458" s="8"/>
      <c r="G458" s="35">
        <f t="shared" si="14"/>
        <v>0</v>
      </c>
      <c r="H458" s="8">
        <f t="shared" si="15"/>
        <v>0</v>
      </c>
      <c r="I458" s="8"/>
      <c r="J458" s="8"/>
      <c r="K458" s="183"/>
      <c r="L458" s="183"/>
      <c r="M458" s="183"/>
      <c r="N458" s="183"/>
      <c r="O458" s="183"/>
    </row>
    <row r="459" spans="1:15">
      <c r="A459" s="8"/>
      <c r="B459" s="8"/>
      <c r="C459" s="8"/>
      <c r="D459" s="8"/>
      <c r="E459" s="8"/>
      <c r="F459" s="8"/>
      <c r="G459" s="35">
        <f t="shared" si="14"/>
        <v>0</v>
      </c>
      <c r="H459" s="8">
        <f t="shared" si="15"/>
        <v>0</v>
      </c>
      <c r="I459" s="8"/>
      <c r="J459" s="8"/>
      <c r="K459" s="183"/>
      <c r="L459" s="183"/>
      <c r="M459" s="183"/>
      <c r="N459" s="183"/>
      <c r="O459" s="183"/>
    </row>
    <row r="460" spans="1:15">
      <c r="A460" s="8"/>
      <c r="B460" s="8"/>
      <c r="C460" s="8"/>
      <c r="D460" s="8"/>
      <c r="E460" s="8"/>
      <c r="F460" s="8"/>
      <c r="G460" s="35">
        <f t="shared" si="14"/>
        <v>0</v>
      </c>
      <c r="H460" s="8">
        <f t="shared" si="15"/>
        <v>0</v>
      </c>
      <c r="I460" s="8"/>
      <c r="J460" s="8"/>
      <c r="K460" s="183"/>
      <c r="L460" s="183"/>
      <c r="M460" s="183"/>
      <c r="N460" s="183"/>
      <c r="O460" s="183"/>
    </row>
    <row r="461" spans="1:15">
      <c r="A461" s="8"/>
      <c r="B461" s="8"/>
      <c r="C461" s="8"/>
      <c r="D461" s="8"/>
      <c r="E461" s="8"/>
      <c r="F461" s="8"/>
      <c r="G461" s="35">
        <f t="shared" si="14"/>
        <v>0</v>
      </c>
      <c r="H461" s="8">
        <f t="shared" si="15"/>
        <v>0</v>
      </c>
      <c r="I461" s="8"/>
      <c r="J461" s="8"/>
      <c r="K461" s="183"/>
      <c r="L461" s="183"/>
      <c r="M461" s="183"/>
      <c r="N461" s="183"/>
      <c r="O461" s="183"/>
    </row>
    <row r="462" spans="1:15">
      <c r="A462" s="8"/>
      <c r="B462" s="8"/>
      <c r="C462" s="8"/>
      <c r="D462" s="8"/>
      <c r="E462" s="8"/>
      <c r="F462" s="8"/>
      <c r="G462" s="35">
        <f t="shared" si="14"/>
        <v>0</v>
      </c>
      <c r="H462" s="8">
        <f t="shared" si="15"/>
        <v>0</v>
      </c>
      <c r="I462" s="8"/>
      <c r="J462" s="8"/>
      <c r="K462" s="183"/>
      <c r="L462" s="183"/>
      <c r="M462" s="183"/>
      <c r="N462" s="183"/>
      <c r="O462" s="183"/>
    </row>
    <row r="463" spans="1:15">
      <c r="A463" s="8"/>
      <c r="B463" s="8"/>
      <c r="C463" s="8"/>
      <c r="D463" s="8"/>
      <c r="E463" s="8"/>
      <c r="F463" s="8"/>
      <c r="G463" s="35">
        <f t="shared" si="14"/>
        <v>0</v>
      </c>
      <c r="H463" s="8">
        <f t="shared" si="15"/>
        <v>0</v>
      </c>
      <c r="I463" s="8"/>
      <c r="J463" s="8"/>
      <c r="K463" s="183"/>
      <c r="L463" s="183"/>
      <c r="M463" s="183"/>
      <c r="N463" s="183"/>
      <c r="O463" s="183"/>
    </row>
    <row r="464" spans="1:15">
      <c r="A464" s="8"/>
      <c r="B464" s="8"/>
      <c r="C464" s="8"/>
      <c r="D464" s="8"/>
      <c r="E464" s="8"/>
      <c r="F464" s="8"/>
      <c r="G464" s="35">
        <f t="shared" si="14"/>
        <v>0</v>
      </c>
      <c r="H464" s="8">
        <f t="shared" si="15"/>
        <v>0</v>
      </c>
      <c r="I464" s="8"/>
      <c r="J464" s="8"/>
      <c r="K464" s="183"/>
      <c r="L464" s="183"/>
      <c r="M464" s="183"/>
      <c r="N464" s="183"/>
      <c r="O464" s="183"/>
    </row>
    <row r="465" spans="1:15">
      <c r="A465" s="8"/>
      <c r="B465" s="8"/>
      <c r="C465" s="8"/>
      <c r="D465" s="8"/>
      <c r="E465" s="8"/>
      <c r="F465" s="8"/>
      <c r="G465" s="35">
        <f t="shared" si="14"/>
        <v>0</v>
      </c>
      <c r="H465" s="8">
        <f t="shared" si="15"/>
        <v>0</v>
      </c>
      <c r="I465" s="8"/>
      <c r="J465" s="8"/>
      <c r="K465" s="183"/>
      <c r="L465" s="183"/>
      <c r="M465" s="183"/>
      <c r="N465" s="183"/>
      <c r="O465" s="183"/>
    </row>
    <row r="466" spans="1:15">
      <c r="A466" s="8"/>
      <c r="B466" s="8"/>
      <c r="C466" s="8"/>
      <c r="D466" s="8"/>
      <c r="E466" s="8"/>
      <c r="F466" s="8"/>
      <c r="G466" s="35">
        <f t="shared" si="14"/>
        <v>0</v>
      </c>
      <c r="H466" s="8">
        <f t="shared" si="15"/>
        <v>0</v>
      </c>
      <c r="I466" s="8"/>
      <c r="J466" s="8"/>
      <c r="K466" s="183"/>
      <c r="L466" s="183"/>
      <c r="M466" s="183"/>
      <c r="N466" s="183"/>
      <c r="O466" s="183"/>
    </row>
    <row r="467" spans="1:15">
      <c r="A467" s="8"/>
      <c r="B467" s="8"/>
      <c r="C467" s="8"/>
      <c r="D467" s="8"/>
      <c r="E467" s="8"/>
      <c r="F467" s="8"/>
      <c r="G467" s="35">
        <f t="shared" si="14"/>
        <v>0</v>
      </c>
      <c r="H467" s="8">
        <f t="shared" si="15"/>
        <v>0</v>
      </c>
      <c r="I467" s="8"/>
      <c r="J467" s="8"/>
      <c r="K467" s="183"/>
      <c r="L467" s="183"/>
      <c r="M467" s="183"/>
      <c r="N467" s="183"/>
      <c r="O467" s="183"/>
    </row>
    <row r="468" spans="1:15">
      <c r="A468" s="8"/>
      <c r="B468" s="8"/>
      <c r="C468" s="8"/>
      <c r="D468" s="8"/>
      <c r="E468" s="8"/>
      <c r="F468" s="8"/>
      <c r="G468" s="35">
        <f t="shared" si="14"/>
        <v>0</v>
      </c>
      <c r="H468" s="8">
        <f t="shared" si="15"/>
        <v>0</v>
      </c>
      <c r="I468" s="8"/>
      <c r="J468" s="8"/>
      <c r="K468" s="183"/>
      <c r="L468" s="183"/>
      <c r="M468" s="183"/>
      <c r="N468" s="183"/>
      <c r="O468" s="183"/>
    </row>
    <row r="469" spans="1:15">
      <c r="A469" s="8"/>
      <c r="B469" s="8"/>
      <c r="C469" s="8"/>
      <c r="D469" s="8"/>
      <c r="E469" s="8"/>
      <c r="F469" s="8"/>
      <c r="G469" s="35">
        <f t="shared" si="14"/>
        <v>0</v>
      </c>
      <c r="H469" s="8">
        <f t="shared" si="15"/>
        <v>0</v>
      </c>
      <c r="I469" s="8"/>
      <c r="J469" s="8"/>
      <c r="K469" s="183"/>
      <c r="L469" s="183"/>
      <c r="M469" s="183"/>
      <c r="N469" s="183"/>
      <c r="O469" s="183"/>
    </row>
    <row r="470" spans="1:15">
      <c r="A470" s="8"/>
      <c r="B470" s="8"/>
      <c r="C470" s="8"/>
      <c r="D470" s="8"/>
      <c r="E470" s="8"/>
      <c r="F470" s="8"/>
      <c r="G470" s="35">
        <f t="shared" si="14"/>
        <v>0</v>
      </c>
      <c r="H470" s="8">
        <f t="shared" si="15"/>
        <v>0</v>
      </c>
      <c r="I470" s="8"/>
      <c r="J470" s="8"/>
      <c r="K470" s="183"/>
      <c r="L470" s="183"/>
      <c r="M470" s="183"/>
      <c r="N470" s="183"/>
      <c r="O470" s="183"/>
    </row>
    <row r="471" spans="1:15">
      <c r="A471" s="8"/>
      <c r="B471" s="8"/>
      <c r="C471" s="8"/>
      <c r="D471" s="8"/>
      <c r="E471" s="8"/>
      <c r="F471" s="8"/>
      <c r="G471" s="35">
        <f t="shared" si="14"/>
        <v>0</v>
      </c>
      <c r="H471" s="8">
        <f t="shared" si="15"/>
        <v>0</v>
      </c>
      <c r="I471" s="8"/>
      <c r="J471" s="8"/>
      <c r="K471" s="183"/>
      <c r="L471" s="183"/>
      <c r="M471" s="183"/>
      <c r="N471" s="183"/>
      <c r="O471" s="183"/>
    </row>
    <row r="472" spans="1:15">
      <c r="A472" s="8"/>
      <c r="B472" s="8"/>
      <c r="C472" s="8"/>
      <c r="D472" s="8"/>
      <c r="E472" s="8"/>
      <c r="F472" s="8"/>
      <c r="G472" s="35">
        <f t="shared" si="14"/>
        <v>0</v>
      </c>
      <c r="H472" s="8">
        <f t="shared" si="15"/>
        <v>0</v>
      </c>
      <c r="I472" s="8"/>
      <c r="J472" s="8"/>
      <c r="K472" s="183"/>
      <c r="L472" s="183"/>
      <c r="M472" s="183"/>
      <c r="N472" s="183"/>
      <c r="O472" s="183"/>
    </row>
    <row r="473" spans="1:15">
      <c r="A473" s="8"/>
      <c r="B473" s="8"/>
      <c r="C473" s="8"/>
      <c r="D473" s="8"/>
      <c r="E473" s="8"/>
      <c r="F473" s="8"/>
      <c r="G473" s="35">
        <f t="shared" si="14"/>
        <v>0</v>
      </c>
      <c r="H473" s="8">
        <f t="shared" si="15"/>
        <v>0</v>
      </c>
      <c r="I473" s="8"/>
      <c r="J473" s="8"/>
      <c r="K473" s="183"/>
      <c r="L473" s="183"/>
      <c r="M473" s="183"/>
      <c r="N473" s="183"/>
      <c r="O473" s="183"/>
    </row>
    <row r="474" spans="1:15">
      <c r="A474" s="8"/>
      <c r="B474" s="8"/>
      <c r="C474" s="8"/>
      <c r="D474" s="8"/>
      <c r="E474" s="8"/>
      <c r="F474" s="8"/>
      <c r="G474" s="35">
        <f t="shared" si="14"/>
        <v>0</v>
      </c>
      <c r="H474" s="8">
        <f t="shared" si="15"/>
        <v>0</v>
      </c>
      <c r="I474" s="8"/>
      <c r="J474" s="8"/>
      <c r="K474" s="183"/>
      <c r="L474" s="183"/>
      <c r="M474" s="183"/>
      <c r="N474" s="183"/>
      <c r="O474" s="183"/>
    </row>
    <row r="475" spans="1:15">
      <c r="A475" s="8"/>
      <c r="B475" s="8"/>
      <c r="C475" s="8"/>
      <c r="D475" s="8"/>
      <c r="E475" s="8"/>
      <c r="F475" s="8"/>
      <c r="G475" s="35">
        <f t="shared" si="14"/>
        <v>0</v>
      </c>
      <c r="H475" s="8">
        <f t="shared" si="15"/>
        <v>0</v>
      </c>
      <c r="I475" s="8"/>
      <c r="J475" s="8"/>
      <c r="K475" s="183"/>
      <c r="L475" s="183"/>
      <c r="M475" s="183"/>
      <c r="N475" s="183"/>
      <c r="O475" s="183"/>
    </row>
    <row r="476" spans="1:15">
      <c r="A476" s="8"/>
      <c r="B476" s="8"/>
      <c r="C476" s="8"/>
      <c r="D476" s="8"/>
      <c r="E476" s="8"/>
      <c r="F476" s="8"/>
      <c r="G476" s="35">
        <f t="shared" si="14"/>
        <v>0</v>
      </c>
      <c r="H476" s="8">
        <f t="shared" si="15"/>
        <v>0</v>
      </c>
      <c r="I476" s="8"/>
      <c r="J476" s="8"/>
      <c r="K476" s="183"/>
      <c r="L476" s="183"/>
      <c r="M476" s="183"/>
      <c r="N476" s="183"/>
      <c r="O476" s="183"/>
    </row>
    <row r="477" spans="1:15">
      <c r="A477" s="8"/>
      <c r="B477" s="8"/>
      <c r="C477" s="8"/>
      <c r="D477" s="8"/>
      <c r="E477" s="8"/>
      <c r="F477" s="8"/>
      <c r="G477" s="35">
        <f t="shared" si="14"/>
        <v>0</v>
      </c>
      <c r="H477" s="8">
        <f t="shared" si="15"/>
        <v>0</v>
      </c>
      <c r="I477" s="8"/>
      <c r="J477" s="8"/>
      <c r="K477" s="183"/>
      <c r="L477" s="183"/>
      <c r="M477" s="183"/>
      <c r="N477" s="183"/>
      <c r="O477" s="183"/>
    </row>
    <row r="478" spans="1:15">
      <c r="A478" s="8"/>
      <c r="B478" s="8"/>
      <c r="C478" s="8"/>
      <c r="D478" s="8"/>
      <c r="E478" s="8"/>
      <c r="F478" s="8"/>
      <c r="G478" s="35">
        <f t="shared" si="14"/>
        <v>0</v>
      </c>
      <c r="H478" s="8">
        <f t="shared" si="15"/>
        <v>0</v>
      </c>
      <c r="I478" s="8"/>
      <c r="J478" s="8"/>
      <c r="K478" s="183"/>
      <c r="L478" s="183"/>
      <c r="M478" s="183"/>
      <c r="N478" s="183"/>
      <c r="O478" s="183"/>
    </row>
    <row r="479" spans="1:15">
      <c r="A479" s="8"/>
      <c r="B479" s="8"/>
      <c r="C479" s="8"/>
      <c r="D479" s="8"/>
      <c r="E479" s="8"/>
      <c r="F479" s="8"/>
      <c r="G479" s="35">
        <f t="shared" si="14"/>
        <v>0</v>
      </c>
      <c r="H479" s="8">
        <f t="shared" si="15"/>
        <v>0</v>
      </c>
      <c r="I479" s="8"/>
      <c r="J479" s="8"/>
      <c r="K479" s="183"/>
      <c r="L479" s="183"/>
      <c r="M479" s="183"/>
      <c r="N479" s="183"/>
      <c r="O479" s="183"/>
    </row>
    <row r="480" spans="1:15">
      <c r="A480" s="8"/>
      <c r="B480" s="8"/>
      <c r="C480" s="8"/>
      <c r="D480" s="8"/>
      <c r="E480" s="8"/>
      <c r="F480" s="8"/>
      <c r="G480" s="35">
        <f t="shared" si="14"/>
        <v>0</v>
      </c>
      <c r="H480" s="8">
        <f t="shared" si="15"/>
        <v>0</v>
      </c>
      <c r="I480" s="8"/>
      <c r="J480" s="8"/>
      <c r="K480" s="183"/>
      <c r="L480" s="183"/>
      <c r="M480" s="183"/>
      <c r="N480" s="183"/>
      <c r="O480" s="183"/>
    </row>
    <row r="481" spans="1:15">
      <c r="A481" s="8"/>
      <c r="B481" s="8"/>
      <c r="C481" s="8"/>
      <c r="D481" s="8"/>
      <c r="E481" s="8"/>
      <c r="F481" s="8"/>
      <c r="G481" s="35">
        <f t="shared" si="14"/>
        <v>0</v>
      </c>
      <c r="H481" s="8">
        <f t="shared" si="15"/>
        <v>0</v>
      </c>
      <c r="I481" s="8"/>
      <c r="J481" s="8"/>
      <c r="K481" s="183"/>
      <c r="L481" s="183"/>
      <c r="M481" s="183"/>
      <c r="N481" s="183"/>
      <c r="O481" s="183"/>
    </row>
    <row r="482" spans="1:15">
      <c r="A482" s="8"/>
      <c r="B482" s="8"/>
      <c r="C482" s="8"/>
      <c r="D482" s="8"/>
      <c r="E482" s="8"/>
      <c r="F482" s="8"/>
      <c r="G482" s="35">
        <f t="shared" si="14"/>
        <v>0</v>
      </c>
      <c r="H482" s="8">
        <f t="shared" si="15"/>
        <v>0</v>
      </c>
      <c r="I482" s="8"/>
      <c r="J482" s="8"/>
      <c r="K482" s="183"/>
      <c r="L482" s="183"/>
      <c r="M482" s="183"/>
      <c r="N482" s="183"/>
      <c r="O482" s="183"/>
    </row>
    <row r="483" spans="1:15">
      <c r="A483" s="8"/>
      <c r="B483" s="8"/>
      <c r="C483" s="8"/>
      <c r="D483" s="8"/>
      <c r="E483" s="8"/>
      <c r="F483" s="8"/>
      <c r="G483" s="35">
        <f t="shared" si="14"/>
        <v>0</v>
      </c>
      <c r="H483" s="8">
        <f t="shared" si="15"/>
        <v>0</v>
      </c>
      <c r="I483" s="8"/>
      <c r="J483" s="8"/>
      <c r="K483" s="183"/>
      <c r="L483" s="183"/>
      <c r="M483" s="183"/>
      <c r="N483" s="183"/>
      <c r="O483" s="183"/>
    </row>
    <row r="484" spans="1:15">
      <c r="A484" s="8"/>
      <c r="B484" s="8"/>
      <c r="C484" s="8"/>
      <c r="D484" s="8"/>
      <c r="E484" s="8"/>
      <c r="F484" s="8"/>
      <c r="G484" s="35">
        <f t="shared" si="14"/>
        <v>0</v>
      </c>
      <c r="H484" s="8">
        <f t="shared" si="15"/>
        <v>0</v>
      </c>
      <c r="I484" s="8"/>
      <c r="J484" s="8"/>
      <c r="K484" s="183"/>
      <c r="L484" s="183"/>
      <c r="M484" s="183"/>
      <c r="N484" s="183"/>
      <c r="O484" s="183"/>
    </row>
    <row r="485" spans="1:15">
      <c r="A485" s="8"/>
      <c r="B485" s="8"/>
      <c r="C485" s="8"/>
      <c r="D485" s="8"/>
      <c r="E485" s="8"/>
      <c r="F485" s="8"/>
      <c r="G485" s="35">
        <f t="shared" si="14"/>
        <v>0</v>
      </c>
      <c r="H485" s="8">
        <f t="shared" si="15"/>
        <v>0</v>
      </c>
      <c r="I485" s="8"/>
      <c r="J485" s="8"/>
      <c r="K485" s="183"/>
      <c r="L485" s="183"/>
      <c r="M485" s="183"/>
      <c r="N485" s="183"/>
      <c r="O485" s="183"/>
    </row>
    <row r="486" spans="1:15">
      <c r="A486" s="8"/>
      <c r="B486" s="8"/>
      <c r="C486" s="8"/>
      <c r="D486" s="8"/>
      <c r="E486" s="8"/>
      <c r="F486" s="8"/>
      <c r="G486" s="35">
        <f t="shared" si="14"/>
        <v>0</v>
      </c>
      <c r="H486" s="8">
        <f t="shared" si="15"/>
        <v>0</v>
      </c>
      <c r="I486" s="8"/>
      <c r="J486" s="8"/>
      <c r="K486" s="183"/>
      <c r="L486" s="183"/>
      <c r="M486" s="183"/>
      <c r="N486" s="183"/>
      <c r="O486" s="183"/>
    </row>
    <row r="487" spans="1:15">
      <c r="A487" s="8"/>
      <c r="B487" s="8"/>
      <c r="C487" s="8"/>
      <c r="D487" s="8"/>
      <c r="E487" s="8"/>
      <c r="F487" s="8"/>
      <c r="G487" s="35">
        <f t="shared" si="14"/>
        <v>0</v>
      </c>
      <c r="H487" s="8">
        <f t="shared" si="15"/>
        <v>0</v>
      </c>
      <c r="I487" s="8"/>
      <c r="J487" s="8"/>
      <c r="K487" s="183"/>
      <c r="L487" s="183"/>
      <c r="M487" s="183"/>
      <c r="N487" s="183"/>
      <c r="O487" s="183"/>
    </row>
    <row r="488" spans="1:15">
      <c r="A488" s="8"/>
      <c r="B488" s="8"/>
      <c r="C488" s="8"/>
      <c r="D488" s="8"/>
      <c r="E488" s="8"/>
      <c r="F488" s="8"/>
      <c r="G488" s="35">
        <f t="shared" si="14"/>
        <v>0</v>
      </c>
      <c r="H488" s="8">
        <f t="shared" si="15"/>
        <v>0</v>
      </c>
      <c r="I488" s="8"/>
      <c r="J488" s="8"/>
      <c r="K488" s="183"/>
      <c r="L488" s="183"/>
      <c r="M488" s="183"/>
      <c r="N488" s="183"/>
      <c r="O488" s="183"/>
    </row>
    <row r="489" spans="1:15">
      <c r="A489" s="8"/>
      <c r="B489" s="8"/>
      <c r="C489" s="8"/>
      <c r="D489" s="8"/>
      <c r="E489" s="8"/>
      <c r="F489" s="8"/>
      <c r="G489" s="35">
        <f t="shared" si="14"/>
        <v>0</v>
      </c>
      <c r="H489" s="8">
        <f t="shared" si="15"/>
        <v>0</v>
      </c>
      <c r="I489" s="8"/>
      <c r="J489" s="8"/>
      <c r="K489" s="183"/>
      <c r="L489" s="183"/>
      <c r="M489" s="183"/>
      <c r="N489" s="183"/>
      <c r="O489" s="183"/>
    </row>
    <row r="490" spans="1:15">
      <c r="A490" s="8"/>
      <c r="B490" s="8"/>
      <c r="C490" s="8"/>
      <c r="D490" s="8"/>
      <c r="E490" s="8"/>
      <c r="F490" s="8"/>
      <c r="G490" s="35">
        <f t="shared" si="14"/>
        <v>0</v>
      </c>
      <c r="H490" s="8">
        <f t="shared" si="15"/>
        <v>0</v>
      </c>
      <c r="I490" s="8"/>
      <c r="J490" s="8"/>
      <c r="K490" s="183"/>
      <c r="L490" s="183"/>
      <c r="M490" s="183"/>
      <c r="N490" s="183"/>
      <c r="O490" s="183"/>
    </row>
    <row r="491" spans="1:15">
      <c r="A491" s="8"/>
      <c r="B491" s="8"/>
      <c r="C491" s="8"/>
      <c r="D491" s="8"/>
      <c r="E491" s="8"/>
      <c r="F491" s="8"/>
      <c r="G491" s="35">
        <f t="shared" si="14"/>
        <v>0</v>
      </c>
      <c r="H491" s="8">
        <f t="shared" si="15"/>
        <v>0</v>
      </c>
      <c r="I491" s="8"/>
      <c r="J491" s="8"/>
      <c r="K491" s="183"/>
      <c r="L491" s="183"/>
      <c r="M491" s="183"/>
      <c r="N491" s="183"/>
      <c r="O491" s="183"/>
    </row>
    <row r="492" spans="1:15">
      <c r="A492" s="8"/>
      <c r="B492" s="8"/>
      <c r="C492" s="8"/>
      <c r="D492" s="8"/>
      <c r="E492" s="8"/>
      <c r="F492" s="8"/>
      <c r="G492" s="35">
        <f t="shared" si="14"/>
        <v>0</v>
      </c>
      <c r="H492" s="8">
        <f t="shared" si="15"/>
        <v>0</v>
      </c>
      <c r="I492" s="8"/>
      <c r="J492" s="8"/>
      <c r="K492" s="183"/>
      <c r="L492" s="183"/>
      <c r="M492" s="183"/>
      <c r="N492" s="183"/>
      <c r="O492" s="183"/>
    </row>
    <row r="493" spans="1:15">
      <c r="A493" s="8"/>
      <c r="B493" s="8"/>
      <c r="C493" s="8"/>
      <c r="D493" s="8"/>
      <c r="E493" s="8"/>
      <c r="F493" s="8"/>
      <c r="G493" s="35">
        <f t="shared" si="14"/>
        <v>0</v>
      </c>
      <c r="H493" s="8">
        <f t="shared" si="15"/>
        <v>0</v>
      </c>
      <c r="I493" s="8"/>
      <c r="J493" s="8"/>
      <c r="K493" s="183"/>
      <c r="L493" s="183"/>
      <c r="M493" s="183"/>
      <c r="N493" s="183"/>
      <c r="O493" s="183"/>
    </row>
    <row r="494" spans="1:15">
      <c r="A494" s="8"/>
      <c r="B494" s="8"/>
      <c r="C494" s="8"/>
      <c r="D494" s="8"/>
      <c r="E494" s="8"/>
      <c r="F494" s="8"/>
      <c r="G494" s="35">
        <f t="shared" si="14"/>
        <v>0</v>
      </c>
      <c r="H494" s="8">
        <f t="shared" si="15"/>
        <v>0</v>
      </c>
      <c r="I494" s="8"/>
      <c r="J494" s="8"/>
      <c r="K494" s="183"/>
      <c r="L494" s="183"/>
      <c r="M494" s="183"/>
      <c r="N494" s="183"/>
      <c r="O494" s="183"/>
    </row>
    <row r="495" spans="1:15">
      <c r="A495" s="8"/>
      <c r="B495" s="8"/>
      <c r="C495" s="8"/>
      <c r="D495" s="8"/>
      <c r="E495" s="8"/>
      <c r="F495" s="8"/>
      <c r="G495" s="35">
        <f t="shared" si="14"/>
        <v>0</v>
      </c>
      <c r="H495" s="8">
        <f t="shared" si="15"/>
        <v>0</v>
      </c>
      <c r="I495" s="8"/>
      <c r="J495" s="8"/>
      <c r="K495" s="183"/>
      <c r="L495" s="183"/>
      <c r="M495" s="183"/>
      <c r="N495" s="183"/>
      <c r="O495" s="183"/>
    </row>
    <row r="496" spans="1:15">
      <c r="A496" s="8"/>
      <c r="B496" s="8"/>
      <c r="C496" s="8"/>
      <c r="D496" s="8"/>
      <c r="E496" s="8"/>
      <c r="F496" s="8"/>
      <c r="G496" s="35">
        <f t="shared" si="14"/>
        <v>0</v>
      </c>
      <c r="H496" s="8">
        <f t="shared" si="15"/>
        <v>0</v>
      </c>
      <c r="I496" s="8"/>
      <c r="J496" s="8"/>
      <c r="K496" s="183"/>
      <c r="L496" s="183"/>
      <c r="M496" s="183"/>
      <c r="N496" s="183"/>
      <c r="O496" s="183"/>
    </row>
    <row r="497" spans="1:15">
      <c r="A497" s="8"/>
      <c r="B497" s="8"/>
      <c r="C497" s="8"/>
      <c r="D497" s="8"/>
      <c r="E497" s="8"/>
      <c r="F497" s="8"/>
      <c r="G497" s="35">
        <f t="shared" si="14"/>
        <v>0</v>
      </c>
      <c r="H497" s="8">
        <f t="shared" si="15"/>
        <v>0</v>
      </c>
      <c r="I497" s="8"/>
      <c r="J497" s="8"/>
      <c r="K497" s="183"/>
      <c r="L497" s="183"/>
      <c r="M497" s="183"/>
      <c r="N497" s="183"/>
      <c r="O497" s="183"/>
    </row>
    <row r="498" spans="1:15">
      <c r="A498" s="8"/>
      <c r="B498" s="8"/>
      <c r="C498" s="8"/>
      <c r="D498" s="8"/>
      <c r="E498" s="8"/>
      <c r="F498" s="8"/>
      <c r="G498" s="35">
        <f t="shared" si="14"/>
        <v>0</v>
      </c>
      <c r="H498" s="8">
        <f t="shared" si="15"/>
        <v>0</v>
      </c>
      <c r="I498" s="8"/>
      <c r="J498" s="8"/>
      <c r="K498" s="183"/>
      <c r="L498" s="183"/>
      <c r="M498" s="183"/>
      <c r="N498" s="183"/>
      <c r="O498" s="183"/>
    </row>
    <row r="499" spans="1:15">
      <c r="A499" s="8"/>
      <c r="B499" s="8"/>
      <c r="C499" s="8"/>
      <c r="D499" s="8"/>
      <c r="E499" s="8"/>
      <c r="F499" s="8"/>
      <c r="G499" s="35">
        <f t="shared" si="14"/>
        <v>0</v>
      </c>
      <c r="H499" s="8">
        <f t="shared" si="15"/>
        <v>0</v>
      </c>
      <c r="I499" s="8"/>
      <c r="J499" s="8"/>
      <c r="K499" s="183"/>
      <c r="L499" s="183"/>
      <c r="M499" s="183"/>
      <c r="N499" s="183"/>
      <c r="O499" s="183"/>
    </row>
    <row r="500" spans="1:15">
      <c r="A500" s="8"/>
      <c r="B500" s="8"/>
      <c r="C500" s="8"/>
      <c r="D500" s="8"/>
      <c r="E500" s="8"/>
      <c r="F500" s="8"/>
      <c r="G500" s="35">
        <f t="shared" si="14"/>
        <v>0</v>
      </c>
      <c r="H500" s="8">
        <f t="shared" si="15"/>
        <v>0</v>
      </c>
      <c r="I500" s="8"/>
      <c r="J500" s="8"/>
      <c r="K500" s="183"/>
      <c r="L500" s="183"/>
      <c r="M500" s="183"/>
      <c r="N500" s="183"/>
      <c r="O500" s="183"/>
    </row>
  </sheetData>
  <phoneticPr fontId="1" type="noConversion"/>
  <dataValidations count="3">
    <dataValidation type="list" allowBlank="1" showInputMessage="1" showErrorMessage="1" sqref="K1:L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64" sqref="J6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S16" sqref="S16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2" hidden="1" customWidth="1"/>
    <col min="5" max="5" width="11.625" style="32" hidden="1" customWidth="1"/>
    <col min="6" max="7" width="10.5" style="32" hidden="1" customWidth="1"/>
    <col min="8" max="82" width="2.625" style="68" customWidth="1"/>
  </cols>
  <sheetData>
    <row r="1" spans="1:83" s="68" customFormat="1">
      <c r="A1" s="68" t="s">
        <v>374</v>
      </c>
      <c r="B1" s="68" t="s">
        <v>593</v>
      </c>
      <c r="C1" s="68">
        <f>VLOOKUP(B1,项目参数!I2:J10,2,FALSE)</f>
        <v>2</v>
      </c>
      <c r="D1" s="69"/>
      <c r="E1" s="69"/>
      <c r="F1" s="69"/>
      <c r="G1" s="69"/>
    </row>
    <row r="2" spans="1:83" s="68" customFormat="1">
      <c r="A2" s="68" t="s">
        <v>385</v>
      </c>
      <c r="B2" s="69">
        <f>项目信息!$C$18</f>
        <v>41275</v>
      </c>
      <c r="D2" s="69"/>
      <c r="E2" s="69"/>
      <c r="F2" s="69"/>
      <c r="G2" s="69"/>
    </row>
    <row r="3" spans="1:83" s="68" customFormat="1">
      <c r="A3" s="68" t="s">
        <v>386</v>
      </c>
      <c r="B3" s="69">
        <v>41275</v>
      </c>
      <c r="D3" s="69"/>
      <c r="E3" s="69"/>
      <c r="F3" s="69"/>
      <c r="G3" s="69"/>
    </row>
    <row r="4" spans="1:83" s="68" customFormat="1">
      <c r="C4" s="70" t="s">
        <v>383</v>
      </c>
      <c r="D4" s="71"/>
      <c r="E4" s="71"/>
      <c r="F4" s="71"/>
      <c r="G4" s="71"/>
      <c r="H4" s="72">
        <f>YEAR(H6)-2000</f>
        <v>13</v>
      </c>
      <c r="I4" s="68" t="str">
        <f>IF(YEAR(H6)=YEAR(I6),"",YEAR(I6)-2000)</f>
        <v/>
      </c>
      <c r="J4" s="68" t="str">
        <f t="shared" ref="J4:BU4" si="0">IF(YEAR(I6)=YEAR(J6),"",YEAR(J6)-2000)</f>
        <v/>
      </c>
      <c r="K4" s="68" t="str">
        <f t="shared" si="0"/>
        <v/>
      </c>
      <c r="L4" s="68" t="str">
        <f t="shared" si="0"/>
        <v/>
      </c>
      <c r="M4" s="68" t="str">
        <f t="shared" si="0"/>
        <v/>
      </c>
      <c r="N4" s="68" t="str">
        <f t="shared" si="0"/>
        <v/>
      </c>
      <c r="O4" s="68" t="str">
        <f t="shared" si="0"/>
        <v/>
      </c>
      <c r="P4" s="68" t="str">
        <f t="shared" si="0"/>
        <v/>
      </c>
      <c r="Q4" s="68" t="str">
        <f t="shared" si="0"/>
        <v/>
      </c>
      <c r="R4" s="68" t="str">
        <f t="shared" si="0"/>
        <v/>
      </c>
      <c r="S4" s="68" t="str">
        <f t="shared" si="0"/>
        <v/>
      </c>
      <c r="T4" s="68" t="str">
        <f t="shared" si="0"/>
        <v/>
      </c>
      <c r="U4" s="68" t="str">
        <f t="shared" si="0"/>
        <v/>
      </c>
      <c r="V4" s="68" t="str">
        <f t="shared" si="0"/>
        <v/>
      </c>
      <c r="W4" s="68" t="str">
        <f t="shared" si="0"/>
        <v/>
      </c>
      <c r="X4" s="68" t="str">
        <f t="shared" si="0"/>
        <v/>
      </c>
      <c r="Y4" s="68" t="str">
        <f t="shared" si="0"/>
        <v/>
      </c>
      <c r="Z4" s="68" t="str">
        <f t="shared" si="0"/>
        <v/>
      </c>
      <c r="AA4" s="68" t="str">
        <f t="shared" si="0"/>
        <v/>
      </c>
      <c r="AB4" s="68" t="str">
        <f t="shared" si="0"/>
        <v/>
      </c>
      <c r="AC4" s="68" t="str">
        <f t="shared" si="0"/>
        <v/>
      </c>
      <c r="AD4" s="68" t="str">
        <f t="shared" si="0"/>
        <v/>
      </c>
      <c r="AE4" s="68" t="str">
        <f t="shared" si="0"/>
        <v/>
      </c>
      <c r="AF4" s="68" t="str">
        <f t="shared" si="0"/>
        <v/>
      </c>
      <c r="AG4" s="68" t="str">
        <f t="shared" si="0"/>
        <v/>
      </c>
      <c r="AH4" s="68" t="str">
        <f t="shared" si="0"/>
        <v/>
      </c>
      <c r="AI4" s="68" t="str">
        <f t="shared" si="0"/>
        <v/>
      </c>
      <c r="AJ4" s="68" t="str">
        <f t="shared" si="0"/>
        <v/>
      </c>
      <c r="AK4" s="68" t="str">
        <f t="shared" si="0"/>
        <v/>
      </c>
      <c r="AL4" s="68" t="str">
        <f t="shared" si="0"/>
        <v/>
      </c>
      <c r="AM4" s="68" t="str">
        <f t="shared" si="0"/>
        <v/>
      </c>
      <c r="AN4" s="68" t="str">
        <f t="shared" si="0"/>
        <v/>
      </c>
      <c r="AO4" s="68" t="str">
        <f t="shared" si="0"/>
        <v/>
      </c>
      <c r="AP4" s="68" t="str">
        <f t="shared" si="0"/>
        <v/>
      </c>
      <c r="AQ4" s="68" t="str">
        <f t="shared" si="0"/>
        <v/>
      </c>
      <c r="AR4" s="68" t="str">
        <f t="shared" si="0"/>
        <v/>
      </c>
      <c r="AS4" s="68" t="str">
        <f t="shared" si="0"/>
        <v/>
      </c>
      <c r="AT4" s="68" t="str">
        <f t="shared" si="0"/>
        <v/>
      </c>
      <c r="AU4" s="68" t="str">
        <f t="shared" si="0"/>
        <v/>
      </c>
      <c r="AV4" s="68" t="str">
        <f t="shared" si="0"/>
        <v/>
      </c>
      <c r="AW4" s="68" t="str">
        <f t="shared" si="0"/>
        <v/>
      </c>
      <c r="AX4" s="68" t="str">
        <f t="shared" si="0"/>
        <v/>
      </c>
      <c r="AY4" s="68" t="str">
        <f t="shared" si="0"/>
        <v/>
      </c>
      <c r="AZ4" s="68" t="str">
        <f t="shared" si="0"/>
        <v/>
      </c>
      <c r="BA4" s="68" t="str">
        <f t="shared" si="0"/>
        <v/>
      </c>
      <c r="BB4" s="68" t="str">
        <f t="shared" si="0"/>
        <v/>
      </c>
      <c r="BC4" s="68" t="str">
        <f t="shared" si="0"/>
        <v/>
      </c>
      <c r="BD4" s="68" t="str">
        <f t="shared" si="0"/>
        <v/>
      </c>
      <c r="BE4" s="68" t="str">
        <f t="shared" si="0"/>
        <v/>
      </c>
      <c r="BF4" s="68" t="str">
        <f t="shared" si="0"/>
        <v/>
      </c>
      <c r="BG4" s="68" t="str">
        <f t="shared" si="0"/>
        <v/>
      </c>
      <c r="BH4" s="68" t="str">
        <f t="shared" si="0"/>
        <v/>
      </c>
      <c r="BI4" s="68" t="str">
        <f t="shared" si="0"/>
        <v/>
      </c>
      <c r="BJ4" s="68" t="str">
        <f t="shared" si="0"/>
        <v/>
      </c>
      <c r="BK4" s="68" t="str">
        <f t="shared" si="0"/>
        <v/>
      </c>
      <c r="BL4" s="68" t="str">
        <f t="shared" si="0"/>
        <v/>
      </c>
      <c r="BM4" s="68" t="str">
        <f t="shared" si="0"/>
        <v/>
      </c>
      <c r="BN4" s="68" t="str">
        <f t="shared" si="0"/>
        <v/>
      </c>
      <c r="BO4" s="68" t="str">
        <f t="shared" si="0"/>
        <v/>
      </c>
      <c r="BP4" s="68" t="str">
        <f t="shared" si="0"/>
        <v/>
      </c>
      <c r="BQ4" s="68" t="str">
        <f t="shared" si="0"/>
        <v/>
      </c>
      <c r="BR4" s="68" t="str">
        <f t="shared" si="0"/>
        <v/>
      </c>
      <c r="BS4" s="68" t="str">
        <f t="shared" si="0"/>
        <v/>
      </c>
      <c r="BT4" s="68" t="str">
        <f t="shared" si="0"/>
        <v/>
      </c>
      <c r="BU4" s="68" t="str">
        <f t="shared" si="0"/>
        <v/>
      </c>
      <c r="BV4" s="68" t="str">
        <f t="shared" ref="BV4:CD4" si="1">IF(YEAR(BU6)=YEAR(BV6),"",YEAR(BV6)-2000)</f>
        <v/>
      </c>
      <c r="BW4" s="68" t="str">
        <f t="shared" si="1"/>
        <v/>
      </c>
      <c r="BX4" s="68" t="str">
        <f t="shared" si="1"/>
        <v/>
      </c>
      <c r="BY4" s="68" t="str">
        <f t="shared" si="1"/>
        <v/>
      </c>
      <c r="BZ4" s="68" t="str">
        <f t="shared" si="1"/>
        <v/>
      </c>
      <c r="CA4" s="68" t="str">
        <f t="shared" si="1"/>
        <v/>
      </c>
      <c r="CB4" s="68" t="str">
        <f t="shared" si="1"/>
        <v/>
      </c>
      <c r="CC4" s="68" t="str">
        <f t="shared" si="1"/>
        <v/>
      </c>
      <c r="CD4" s="68" t="str">
        <f t="shared" si="1"/>
        <v/>
      </c>
    </row>
    <row r="5" spans="1:83" s="68" customFormat="1">
      <c r="C5" s="70" t="s">
        <v>384</v>
      </c>
      <c r="D5" s="71"/>
      <c r="E5" s="71"/>
      <c r="F5" s="71"/>
      <c r="G5" s="71"/>
      <c r="H5" s="68">
        <f>MONTH(H6)</f>
        <v>1</v>
      </c>
      <c r="I5" s="68" t="str">
        <f>IF(MONTH(I6)=MONTH(H6),"",MONTH(I6))</f>
        <v/>
      </c>
      <c r="J5" s="68" t="str">
        <f t="shared" ref="J5:K5" si="2">IF(MONTH(J6)=MONTH(I6),"",MONTH(J6))</f>
        <v/>
      </c>
      <c r="K5" s="68" t="str">
        <f t="shared" si="2"/>
        <v/>
      </c>
      <c r="L5" s="68" t="str">
        <f t="shared" ref="L5" si="3">IF(MONTH(L6)=MONTH(K6),"",MONTH(L6))</f>
        <v/>
      </c>
      <c r="M5" s="68" t="str">
        <f t="shared" ref="M5" si="4">IF(MONTH(M6)=MONTH(L6),"",MONTH(M6))</f>
        <v/>
      </c>
      <c r="N5" s="68" t="str">
        <f t="shared" ref="N5" si="5">IF(MONTH(N6)=MONTH(M6),"",MONTH(N6))</f>
        <v/>
      </c>
      <c r="O5" s="68" t="str">
        <f t="shared" ref="O5" si="6">IF(MONTH(O6)=MONTH(N6),"",MONTH(O6))</f>
        <v/>
      </c>
      <c r="P5" s="68" t="str">
        <f t="shared" ref="P5" si="7">IF(MONTH(P6)=MONTH(O6),"",MONTH(P6))</f>
        <v/>
      </c>
      <c r="Q5" s="68" t="str">
        <f t="shared" ref="Q5" si="8">IF(MONTH(Q6)=MONTH(P6),"",MONTH(Q6))</f>
        <v/>
      </c>
      <c r="R5" s="68" t="str">
        <f t="shared" ref="R5" si="9">IF(MONTH(R6)=MONTH(Q6),"",MONTH(R6))</f>
        <v/>
      </c>
      <c r="S5" s="68" t="str">
        <f t="shared" ref="S5" si="10">IF(MONTH(S6)=MONTH(R6),"",MONTH(S6))</f>
        <v/>
      </c>
      <c r="T5" s="68" t="str">
        <f t="shared" ref="T5" si="11">IF(MONTH(T6)=MONTH(S6),"",MONTH(T6))</f>
        <v/>
      </c>
      <c r="U5" s="68" t="str">
        <f t="shared" ref="U5" si="12">IF(MONTH(U6)=MONTH(T6),"",MONTH(U6))</f>
        <v/>
      </c>
      <c r="V5" s="68" t="str">
        <f t="shared" ref="V5" si="13">IF(MONTH(V6)=MONTH(U6),"",MONTH(V6))</f>
        <v/>
      </c>
      <c r="W5" s="68" t="str">
        <f t="shared" ref="W5" si="14">IF(MONTH(W6)=MONTH(V6),"",MONTH(W6))</f>
        <v/>
      </c>
      <c r="X5" s="68">
        <f t="shared" ref="X5" si="15">IF(MONTH(X6)=MONTH(W6),"",MONTH(X6))</f>
        <v>2</v>
      </c>
      <c r="Y5" s="68" t="str">
        <f t="shared" ref="Y5" si="16">IF(MONTH(Y6)=MONTH(X6),"",MONTH(Y6))</f>
        <v/>
      </c>
      <c r="Z5" s="68" t="str">
        <f t="shared" ref="Z5" si="17">IF(MONTH(Z6)=MONTH(Y6),"",MONTH(Z6))</f>
        <v/>
      </c>
      <c r="AA5" s="68" t="str">
        <f t="shared" ref="AA5" si="18">IF(MONTH(AA6)=MONTH(Z6),"",MONTH(AA6))</f>
        <v/>
      </c>
      <c r="AB5" s="68" t="str">
        <f t="shared" ref="AB5" si="19">IF(MONTH(AB6)=MONTH(AA6),"",MONTH(AB6))</f>
        <v/>
      </c>
      <c r="AC5" s="68" t="str">
        <f t="shared" ref="AC5" si="20">IF(MONTH(AC6)=MONTH(AB6),"",MONTH(AC6))</f>
        <v/>
      </c>
      <c r="AD5" s="68" t="str">
        <f t="shared" ref="AD5" si="21">IF(MONTH(AD6)=MONTH(AC6),"",MONTH(AD6))</f>
        <v/>
      </c>
      <c r="AE5" s="68" t="str">
        <f t="shared" ref="AE5" si="22">IF(MONTH(AE6)=MONTH(AD6),"",MONTH(AE6))</f>
        <v/>
      </c>
      <c r="AF5" s="68" t="str">
        <f t="shared" ref="AF5" si="23">IF(MONTH(AF6)=MONTH(AE6),"",MONTH(AF6))</f>
        <v/>
      </c>
      <c r="AG5" s="68" t="str">
        <f t="shared" ref="AG5" si="24">IF(MONTH(AG6)=MONTH(AF6),"",MONTH(AG6))</f>
        <v/>
      </c>
      <c r="AH5" s="68" t="str">
        <f t="shared" ref="AH5" si="25">IF(MONTH(AH6)=MONTH(AG6),"",MONTH(AH6))</f>
        <v/>
      </c>
      <c r="AI5" s="68" t="str">
        <f t="shared" ref="AI5" si="26">IF(MONTH(AI6)=MONTH(AH6),"",MONTH(AI6))</f>
        <v/>
      </c>
      <c r="AJ5" s="68" t="str">
        <f t="shared" ref="AJ5" si="27">IF(MONTH(AJ6)=MONTH(AI6),"",MONTH(AJ6))</f>
        <v/>
      </c>
      <c r="AK5" s="68" t="str">
        <f t="shared" ref="AK5" si="28">IF(MONTH(AK6)=MONTH(AJ6),"",MONTH(AK6))</f>
        <v/>
      </c>
      <c r="AL5" s="68">
        <f t="shared" ref="AL5" si="29">IF(MONTH(AL6)=MONTH(AK6),"",MONTH(AL6))</f>
        <v>3</v>
      </c>
      <c r="AM5" s="68" t="str">
        <f t="shared" ref="AM5" si="30">IF(MONTH(AM6)=MONTH(AL6),"",MONTH(AM6))</f>
        <v/>
      </c>
      <c r="AN5" s="68" t="str">
        <f t="shared" ref="AN5" si="31">IF(MONTH(AN6)=MONTH(AM6),"",MONTH(AN6))</f>
        <v/>
      </c>
      <c r="AO5" s="68" t="str">
        <f t="shared" ref="AO5" si="32">IF(MONTH(AO6)=MONTH(AN6),"",MONTH(AO6))</f>
        <v/>
      </c>
      <c r="AP5" s="68" t="str">
        <f t="shared" ref="AP5" si="33">IF(MONTH(AP6)=MONTH(AO6),"",MONTH(AP6))</f>
        <v/>
      </c>
      <c r="AQ5" s="68" t="str">
        <f t="shared" ref="AQ5" si="34">IF(MONTH(AQ6)=MONTH(AP6),"",MONTH(AQ6))</f>
        <v/>
      </c>
      <c r="AR5" s="68" t="str">
        <f t="shared" ref="AR5" si="35">IF(MONTH(AR6)=MONTH(AQ6),"",MONTH(AR6))</f>
        <v/>
      </c>
      <c r="AS5" s="68" t="str">
        <f t="shared" ref="AS5" si="36">IF(MONTH(AS6)=MONTH(AR6),"",MONTH(AS6))</f>
        <v/>
      </c>
      <c r="AT5" s="68" t="str">
        <f t="shared" ref="AT5" si="37">IF(MONTH(AT6)=MONTH(AS6),"",MONTH(AT6))</f>
        <v/>
      </c>
      <c r="AU5" s="68" t="str">
        <f t="shared" ref="AU5" si="38">IF(MONTH(AU6)=MONTH(AT6),"",MONTH(AU6))</f>
        <v/>
      </c>
      <c r="AV5" s="68" t="str">
        <f t="shared" ref="AV5" si="39">IF(MONTH(AV6)=MONTH(AU6),"",MONTH(AV6))</f>
        <v/>
      </c>
      <c r="AW5" s="68" t="str">
        <f t="shared" ref="AW5" si="40">IF(MONTH(AW6)=MONTH(AV6),"",MONTH(AW6))</f>
        <v/>
      </c>
      <c r="AX5" s="68" t="str">
        <f t="shared" ref="AX5" si="41">IF(MONTH(AX6)=MONTH(AW6),"",MONTH(AX6))</f>
        <v/>
      </c>
      <c r="AY5" s="68" t="str">
        <f t="shared" ref="AY5" si="42">IF(MONTH(AY6)=MONTH(AX6),"",MONTH(AY6))</f>
        <v/>
      </c>
      <c r="AZ5" s="68" t="str">
        <f t="shared" ref="AZ5" si="43">IF(MONTH(AZ6)=MONTH(AY6),"",MONTH(AZ6))</f>
        <v/>
      </c>
      <c r="BA5" s="68">
        <f t="shared" ref="BA5" si="44">IF(MONTH(BA6)=MONTH(AZ6),"",MONTH(BA6))</f>
        <v>4</v>
      </c>
      <c r="BB5" s="68" t="str">
        <f t="shared" ref="BB5" si="45">IF(MONTH(BB6)=MONTH(BA6),"",MONTH(BB6))</f>
        <v/>
      </c>
      <c r="BC5" s="68" t="str">
        <f t="shared" ref="BC5" si="46">IF(MONTH(BC6)=MONTH(BB6),"",MONTH(BC6))</f>
        <v/>
      </c>
      <c r="BD5" s="68" t="str">
        <f t="shared" ref="BD5" si="47">IF(MONTH(BD6)=MONTH(BC6),"",MONTH(BD6))</f>
        <v/>
      </c>
      <c r="BE5" s="68" t="str">
        <f t="shared" ref="BE5" si="48">IF(MONTH(BE6)=MONTH(BD6),"",MONTH(BE6))</f>
        <v/>
      </c>
      <c r="BF5" s="68" t="str">
        <f t="shared" ref="BF5" si="49">IF(MONTH(BF6)=MONTH(BE6),"",MONTH(BF6))</f>
        <v/>
      </c>
      <c r="BG5" s="68" t="str">
        <f t="shared" ref="BG5" si="50">IF(MONTH(BG6)=MONTH(BF6),"",MONTH(BG6))</f>
        <v/>
      </c>
      <c r="BH5" s="68" t="str">
        <f t="shared" ref="BH5" si="51">IF(MONTH(BH6)=MONTH(BG6),"",MONTH(BH6))</f>
        <v/>
      </c>
      <c r="BI5" s="68" t="str">
        <f t="shared" ref="BI5" si="52">IF(MONTH(BI6)=MONTH(BH6),"",MONTH(BI6))</f>
        <v/>
      </c>
      <c r="BJ5" s="68" t="str">
        <f t="shared" ref="BJ5" si="53">IF(MONTH(BJ6)=MONTH(BI6),"",MONTH(BJ6))</f>
        <v/>
      </c>
      <c r="BK5" s="68" t="str">
        <f t="shared" ref="BK5" si="54">IF(MONTH(BK6)=MONTH(BJ6),"",MONTH(BK6))</f>
        <v/>
      </c>
      <c r="BL5" s="68" t="str">
        <f t="shared" ref="BL5" si="55">IF(MONTH(BL6)=MONTH(BK6),"",MONTH(BL6))</f>
        <v/>
      </c>
      <c r="BM5" s="68" t="str">
        <f t="shared" ref="BM5" si="56">IF(MONTH(BM6)=MONTH(BL6),"",MONTH(BM6))</f>
        <v/>
      </c>
      <c r="BN5" s="68" t="str">
        <f t="shared" ref="BN5" si="57">IF(MONTH(BN6)=MONTH(BM6),"",MONTH(BN6))</f>
        <v/>
      </c>
      <c r="BO5" s="68" t="str">
        <f t="shared" ref="BO5" si="58">IF(MONTH(BO6)=MONTH(BN6),"",MONTH(BO6))</f>
        <v/>
      </c>
      <c r="BP5" s="68">
        <f t="shared" ref="BP5" si="59">IF(MONTH(BP6)=MONTH(BO6),"",MONTH(BP6))</f>
        <v>5</v>
      </c>
      <c r="BQ5" s="68" t="str">
        <f t="shared" ref="BQ5" si="60">IF(MONTH(BQ6)=MONTH(BP6),"",MONTH(BQ6))</f>
        <v/>
      </c>
      <c r="BR5" s="68" t="str">
        <f t="shared" ref="BR5" si="61">IF(MONTH(BR6)=MONTH(BQ6),"",MONTH(BR6))</f>
        <v/>
      </c>
      <c r="BS5" s="68" t="str">
        <f t="shared" ref="BS5" si="62">IF(MONTH(BS6)=MONTH(BR6),"",MONTH(BS6))</f>
        <v/>
      </c>
      <c r="BT5" s="68" t="str">
        <f t="shared" ref="BT5" si="63">IF(MONTH(BT6)=MONTH(BS6),"",MONTH(BT6))</f>
        <v/>
      </c>
      <c r="BU5" s="68" t="str">
        <f t="shared" ref="BU5" si="64">IF(MONTH(BU6)=MONTH(BT6),"",MONTH(BU6))</f>
        <v/>
      </c>
      <c r="BV5" s="68" t="str">
        <f t="shared" ref="BV5" si="65">IF(MONTH(BV6)=MONTH(BU6),"",MONTH(BV6))</f>
        <v/>
      </c>
      <c r="BW5" s="68" t="str">
        <f t="shared" ref="BW5" si="66">IF(MONTH(BW6)=MONTH(BV6),"",MONTH(BW6))</f>
        <v/>
      </c>
      <c r="BX5" s="68" t="str">
        <f t="shared" ref="BX5" si="67">IF(MONTH(BX6)=MONTH(BW6),"",MONTH(BX6))</f>
        <v/>
      </c>
      <c r="BY5" s="68" t="str">
        <f t="shared" ref="BY5" si="68">IF(MONTH(BY6)=MONTH(BX6),"",MONTH(BY6))</f>
        <v/>
      </c>
      <c r="BZ5" s="68" t="str">
        <f t="shared" ref="BZ5" si="69">IF(MONTH(BZ6)=MONTH(BY6),"",MONTH(BZ6))</f>
        <v/>
      </c>
      <c r="CA5" s="68" t="str">
        <f t="shared" ref="CA5" si="70">IF(MONTH(CA6)=MONTH(BZ6),"",MONTH(CA6))</f>
        <v/>
      </c>
      <c r="CB5" s="68" t="str">
        <f t="shared" ref="CB5" si="71">IF(MONTH(CB6)=MONTH(CA6),"",MONTH(CB6))</f>
        <v/>
      </c>
      <c r="CC5" s="68" t="str">
        <f t="shared" ref="CC5" si="72">IF(MONTH(CC6)=MONTH(CB6),"",MONTH(CC6))</f>
        <v/>
      </c>
      <c r="CD5" s="68" t="str">
        <f t="shared" ref="CD5" si="73">IF(MONTH(CD6)=MONTH(CC6),"",MONTH(CD6))</f>
        <v/>
      </c>
    </row>
    <row r="6" spans="1:83" s="68" customFormat="1">
      <c r="A6" s="68" t="str">
        <f>'临-进度'!$A1</f>
        <v>任务编号</v>
      </c>
      <c r="B6" s="68" t="str">
        <f>'临-进度'!$B1</f>
        <v>阶段/迭代</v>
      </c>
      <c r="C6" s="68" t="str">
        <f>'临-进度'!$E1</f>
        <v>任务</v>
      </c>
      <c r="D6" s="69" t="str">
        <f>'临-进度'!$I1</f>
        <v>计划开始</v>
      </c>
      <c r="E6" s="68" t="s">
        <v>396</v>
      </c>
      <c r="F6" s="69" t="str">
        <f>'临-进度'!$J1</f>
        <v>实际开始</v>
      </c>
      <c r="G6" s="69" t="str">
        <f>'临-进度'!$AF1</f>
        <v>修正实际完成时间</v>
      </c>
      <c r="H6" s="72">
        <f>$B$3+(COLUMN()-8)*$C$1</f>
        <v>41275</v>
      </c>
      <c r="I6" s="72">
        <f t="shared" ref="I6:BT6" si="74">$B$3+(COLUMN()-8)*$C$1</f>
        <v>41277</v>
      </c>
      <c r="J6" s="72">
        <f t="shared" si="74"/>
        <v>41279</v>
      </c>
      <c r="K6" s="72">
        <f t="shared" si="74"/>
        <v>41281</v>
      </c>
      <c r="L6" s="72">
        <f t="shared" si="74"/>
        <v>41283</v>
      </c>
      <c r="M6" s="72">
        <f t="shared" si="74"/>
        <v>41285</v>
      </c>
      <c r="N6" s="72">
        <f t="shared" si="74"/>
        <v>41287</v>
      </c>
      <c r="O6" s="72">
        <f t="shared" si="74"/>
        <v>41289</v>
      </c>
      <c r="P6" s="72">
        <f t="shared" si="74"/>
        <v>41291</v>
      </c>
      <c r="Q6" s="72">
        <f t="shared" si="74"/>
        <v>41293</v>
      </c>
      <c r="R6" s="72">
        <f t="shared" si="74"/>
        <v>41295</v>
      </c>
      <c r="S6" s="72">
        <f t="shared" si="74"/>
        <v>41297</v>
      </c>
      <c r="T6" s="72">
        <f t="shared" si="74"/>
        <v>41299</v>
      </c>
      <c r="U6" s="72">
        <f t="shared" si="74"/>
        <v>41301</v>
      </c>
      <c r="V6" s="72">
        <f t="shared" si="74"/>
        <v>41303</v>
      </c>
      <c r="W6" s="72">
        <f t="shared" si="74"/>
        <v>41305</v>
      </c>
      <c r="X6" s="72">
        <f t="shared" si="74"/>
        <v>41307</v>
      </c>
      <c r="Y6" s="72">
        <f t="shared" si="74"/>
        <v>41309</v>
      </c>
      <c r="Z6" s="72">
        <f t="shared" si="74"/>
        <v>41311</v>
      </c>
      <c r="AA6" s="72">
        <f t="shared" si="74"/>
        <v>41313</v>
      </c>
      <c r="AB6" s="72">
        <f t="shared" si="74"/>
        <v>41315</v>
      </c>
      <c r="AC6" s="72">
        <f t="shared" si="74"/>
        <v>41317</v>
      </c>
      <c r="AD6" s="72">
        <f t="shared" si="74"/>
        <v>41319</v>
      </c>
      <c r="AE6" s="72">
        <f t="shared" si="74"/>
        <v>41321</v>
      </c>
      <c r="AF6" s="72">
        <f t="shared" si="74"/>
        <v>41323</v>
      </c>
      <c r="AG6" s="72">
        <f t="shared" si="74"/>
        <v>41325</v>
      </c>
      <c r="AH6" s="72">
        <f t="shared" si="74"/>
        <v>41327</v>
      </c>
      <c r="AI6" s="72">
        <f t="shared" si="74"/>
        <v>41329</v>
      </c>
      <c r="AJ6" s="72">
        <f t="shared" si="74"/>
        <v>41331</v>
      </c>
      <c r="AK6" s="72">
        <f t="shared" si="74"/>
        <v>41333</v>
      </c>
      <c r="AL6" s="72">
        <f t="shared" si="74"/>
        <v>41335</v>
      </c>
      <c r="AM6" s="72">
        <f t="shared" si="74"/>
        <v>41337</v>
      </c>
      <c r="AN6" s="72">
        <f t="shared" si="74"/>
        <v>41339</v>
      </c>
      <c r="AO6" s="72">
        <f t="shared" si="74"/>
        <v>41341</v>
      </c>
      <c r="AP6" s="72">
        <f t="shared" si="74"/>
        <v>41343</v>
      </c>
      <c r="AQ6" s="72">
        <f t="shared" si="74"/>
        <v>41345</v>
      </c>
      <c r="AR6" s="72">
        <f t="shared" si="74"/>
        <v>41347</v>
      </c>
      <c r="AS6" s="72">
        <f t="shared" si="74"/>
        <v>41349</v>
      </c>
      <c r="AT6" s="72">
        <f t="shared" si="74"/>
        <v>41351</v>
      </c>
      <c r="AU6" s="72">
        <f t="shared" si="74"/>
        <v>41353</v>
      </c>
      <c r="AV6" s="72">
        <f t="shared" si="74"/>
        <v>41355</v>
      </c>
      <c r="AW6" s="72">
        <f t="shared" si="74"/>
        <v>41357</v>
      </c>
      <c r="AX6" s="72">
        <f t="shared" si="74"/>
        <v>41359</v>
      </c>
      <c r="AY6" s="72">
        <f t="shared" si="74"/>
        <v>41361</v>
      </c>
      <c r="AZ6" s="72">
        <f t="shared" si="74"/>
        <v>41363</v>
      </c>
      <c r="BA6" s="72">
        <f t="shared" si="74"/>
        <v>41365</v>
      </c>
      <c r="BB6" s="72">
        <f t="shared" si="74"/>
        <v>41367</v>
      </c>
      <c r="BC6" s="72">
        <f t="shared" si="74"/>
        <v>41369</v>
      </c>
      <c r="BD6" s="72">
        <f t="shared" si="74"/>
        <v>41371</v>
      </c>
      <c r="BE6" s="72">
        <f t="shared" si="74"/>
        <v>41373</v>
      </c>
      <c r="BF6" s="72">
        <f t="shared" si="74"/>
        <v>41375</v>
      </c>
      <c r="BG6" s="72">
        <f t="shared" si="74"/>
        <v>41377</v>
      </c>
      <c r="BH6" s="72">
        <f t="shared" si="74"/>
        <v>41379</v>
      </c>
      <c r="BI6" s="72">
        <f t="shared" si="74"/>
        <v>41381</v>
      </c>
      <c r="BJ6" s="72">
        <f t="shared" si="74"/>
        <v>41383</v>
      </c>
      <c r="BK6" s="72">
        <f t="shared" si="74"/>
        <v>41385</v>
      </c>
      <c r="BL6" s="72">
        <f t="shared" si="74"/>
        <v>41387</v>
      </c>
      <c r="BM6" s="72">
        <f t="shared" si="74"/>
        <v>41389</v>
      </c>
      <c r="BN6" s="72">
        <f t="shared" si="74"/>
        <v>41391</v>
      </c>
      <c r="BO6" s="72">
        <f t="shared" si="74"/>
        <v>41393</v>
      </c>
      <c r="BP6" s="72">
        <f t="shared" si="74"/>
        <v>41395</v>
      </c>
      <c r="BQ6" s="72">
        <f t="shared" si="74"/>
        <v>41397</v>
      </c>
      <c r="BR6" s="72">
        <f t="shared" si="74"/>
        <v>41399</v>
      </c>
      <c r="BS6" s="72">
        <f t="shared" si="74"/>
        <v>41401</v>
      </c>
      <c r="BT6" s="72">
        <f t="shared" si="74"/>
        <v>41403</v>
      </c>
      <c r="BU6" s="72">
        <f t="shared" ref="BU6:CE6" si="75">$B$3+(COLUMN()-8)*$C$1</f>
        <v>41405</v>
      </c>
      <c r="BV6" s="72">
        <f t="shared" si="75"/>
        <v>41407</v>
      </c>
      <c r="BW6" s="72">
        <f t="shared" si="75"/>
        <v>41409</v>
      </c>
      <c r="BX6" s="72">
        <f t="shared" si="75"/>
        <v>41411</v>
      </c>
      <c r="BY6" s="72">
        <f t="shared" si="75"/>
        <v>41413</v>
      </c>
      <c r="BZ6" s="72">
        <f t="shared" si="75"/>
        <v>41415</v>
      </c>
      <c r="CA6" s="72">
        <f t="shared" si="75"/>
        <v>41417</v>
      </c>
      <c r="CB6" s="72">
        <f t="shared" si="75"/>
        <v>41419</v>
      </c>
      <c r="CC6" s="72">
        <f t="shared" si="75"/>
        <v>41421</v>
      </c>
      <c r="CD6" s="72">
        <f t="shared" si="75"/>
        <v>41423</v>
      </c>
      <c r="CE6" s="72">
        <f t="shared" si="75"/>
        <v>41425</v>
      </c>
    </row>
    <row r="7" spans="1:83">
      <c r="A7" s="66" t="str">
        <f ca="1">IF('临-进度'!$M2,'临-进度'!$A2,"")</f>
        <v>T-001</v>
      </c>
      <c r="B7" s="66" t="str">
        <f ca="1">IF('临-进度'!$M2,'临-进度'!$B2,"")</f>
        <v>需求调研</v>
      </c>
      <c r="C7" s="66" t="str">
        <f ca="1">IF('临-进度'!$M2,'临-进度'!$E2,"")</f>
        <v>总经理需求访谈</v>
      </c>
      <c r="D7" s="67">
        <f ca="1">IF('临-进度'!$M2,'临-进度'!$I2,"")</f>
        <v>41306</v>
      </c>
      <c r="E7" s="67">
        <f ca="1">IF('临-进度'!$M2,'临-进度'!$AE2,"")</f>
        <v>41306</v>
      </c>
      <c r="F7" s="67">
        <f ca="1">IF('临-进度'!$M2,'临-进度'!$J2,"")</f>
        <v>41277</v>
      </c>
      <c r="G7" s="73">
        <f ca="1">IF('临-进度'!$M2,'临-进度'!$AF2,"")</f>
        <v>41283</v>
      </c>
      <c r="H7" s="68" t="str">
        <f ca="1">INDEX({"","_","-","="},IF(OR($D7 &gt;= I$6, $E7 &lt; H$6), 0, 1)+IF(OR($F7 &gt;= I$6, $G7 &lt; H$6), 0, 2)+1)</f>
        <v/>
      </c>
      <c r="I7" s="68" t="str">
        <f ca="1">INDEX({"","_","-","="},IF(OR($D7 &gt;= J$6, $E7 &lt; I$6), 0, 1)+IF(OR($F7 &gt;= J$6, $G7 &lt; I$6), 0, 2)+1)</f>
        <v>-</v>
      </c>
      <c r="J7" s="68" t="str">
        <f ca="1">INDEX({"","_","-","="},IF(OR($D7 &gt;= K$6, $E7 &lt; J$6), 0, 1)+IF(OR($F7 &gt;= K$6, $G7 &lt; J$6), 0, 2)+1)</f>
        <v>-</v>
      </c>
      <c r="K7" s="68" t="str">
        <f ca="1">INDEX({"","_","-","="},IF(OR($D7 &gt;= L$6, $E7 &lt; K$6), 0, 1)+IF(OR($F7 &gt;= L$6, $G7 &lt; K$6), 0, 2)+1)</f>
        <v>-</v>
      </c>
      <c r="L7" s="68" t="str">
        <f ca="1">INDEX({"","_","-","="},IF(OR($D7 &gt;= M$6, $E7 &lt; L$6), 0, 1)+IF(OR($F7 &gt;= M$6, $G7 &lt; L$6), 0, 2)+1)</f>
        <v>-</v>
      </c>
      <c r="M7" s="68" t="str">
        <f ca="1">INDEX({"","_","-","="},IF(OR($D7 &gt;= N$6, $E7 &lt; M$6), 0, 1)+IF(OR($F7 &gt;= N$6, $G7 &lt; M$6), 0, 2)+1)</f>
        <v/>
      </c>
      <c r="N7" s="68" t="str">
        <f ca="1">INDEX({"","_","-","="},IF(OR($D7 &gt;= O$6, $E7 &lt; N$6), 0, 1)+IF(OR($F7 &gt;= O$6, $G7 &lt; N$6), 0, 2)+1)</f>
        <v/>
      </c>
      <c r="O7" s="68" t="str">
        <f ca="1">INDEX({"","_","-","="},IF(OR($D7 &gt;= P$6, $E7 &lt; O$6), 0, 1)+IF(OR($F7 &gt;= P$6, $G7 &lt; O$6), 0, 2)+1)</f>
        <v/>
      </c>
      <c r="P7" s="68" t="str">
        <f ca="1">INDEX({"","_","-","="},IF(OR($D7 &gt;= Q$6, $E7 &lt; P$6), 0, 1)+IF(OR($F7 &gt;= Q$6, $G7 &lt; P$6), 0, 2)+1)</f>
        <v/>
      </c>
      <c r="Q7" s="68" t="str">
        <f ca="1">INDEX({"","_","-","="},IF(OR($D7 &gt;= R$6, $E7 &lt; Q$6), 0, 1)+IF(OR($F7 &gt;= R$6, $G7 &lt; Q$6), 0, 2)+1)</f>
        <v/>
      </c>
      <c r="R7" s="68" t="str">
        <f ca="1">INDEX({"","_","-","="},IF(OR($D7 &gt;= S$6, $E7 &lt; R$6), 0, 1)+IF(OR($F7 &gt;= S$6, $G7 &lt; R$6), 0, 2)+1)</f>
        <v/>
      </c>
      <c r="S7" s="68" t="str">
        <f ca="1">INDEX({"","_","-","="},IF(OR($D7 &gt;= T$6, $E7 &lt; S$6), 0, 1)+IF(OR($F7 &gt;= T$6, $G7 &lt; S$6), 0, 2)+1)</f>
        <v/>
      </c>
      <c r="T7" s="68" t="str">
        <f ca="1">INDEX({"","_","-","="},IF(OR($D7 &gt;= U$6, $E7 &lt; T$6), 0, 1)+IF(OR($F7 &gt;= U$6, $G7 &lt; T$6), 0, 2)+1)</f>
        <v/>
      </c>
      <c r="U7" s="68" t="str">
        <f ca="1">INDEX({"","_","-","="},IF(OR($D7 &gt;= V$6, $E7 &lt; U$6), 0, 1)+IF(OR($F7 &gt;= V$6, $G7 &lt; U$6), 0, 2)+1)</f>
        <v/>
      </c>
      <c r="V7" s="68" t="str">
        <f ca="1">INDEX({"","_","-","="},IF(OR($D7 &gt;= W$6, $E7 &lt; V$6), 0, 1)+IF(OR($F7 &gt;= W$6, $G7 &lt; V$6), 0, 2)+1)</f>
        <v/>
      </c>
      <c r="W7" s="68" t="str">
        <f ca="1">INDEX({"","_","-","="},IF(OR($D7 &gt;= X$6, $E7 &lt; W$6), 0, 1)+IF(OR($F7 &gt;= X$6, $G7 &lt; W$6), 0, 2)+1)</f>
        <v>_</v>
      </c>
      <c r="X7" s="68" t="str">
        <f ca="1">INDEX({"","_","-","="},IF(OR($D7 &gt;= Y$6, $E7 &lt; X$6), 0, 1)+IF(OR($F7 &gt;= Y$6, $G7 &lt; X$6), 0, 2)+1)</f>
        <v/>
      </c>
      <c r="Y7" s="68" t="str">
        <f ca="1">INDEX({"","_","-","="},IF(OR($D7 &gt;= Z$6, $E7 &lt; Y$6), 0, 1)+IF(OR($F7 &gt;= Z$6, $G7 &lt; Y$6), 0, 2)+1)</f>
        <v/>
      </c>
      <c r="Z7" s="68" t="str">
        <f ca="1">INDEX({"","_","-","="},IF(OR($D7 &gt;= AA$6, $E7 &lt; Z$6), 0, 1)+IF(OR($F7 &gt;= AA$6, $G7 &lt; Z$6), 0, 2)+1)</f>
        <v/>
      </c>
      <c r="AA7" s="68" t="str">
        <f ca="1">INDEX({"","_","-","="},IF(OR($D7 &gt;= AB$6, $E7 &lt; AA$6), 0, 1)+IF(OR($F7 &gt;= AB$6, $G7 &lt; AA$6), 0, 2)+1)</f>
        <v/>
      </c>
      <c r="AB7" s="68" t="str">
        <f ca="1">INDEX({"","_","-","="},IF(OR($D7 &gt;= AC$6, $E7 &lt; AB$6), 0, 1)+IF(OR($F7 &gt;= AC$6, $G7 &lt; AB$6), 0, 2)+1)</f>
        <v/>
      </c>
      <c r="AC7" s="68" t="str">
        <f ca="1">INDEX({"","_","-","="},IF(OR($D7 &gt;= AD$6, $E7 &lt; AC$6), 0, 1)+IF(OR($F7 &gt;= AD$6, $G7 &lt; AC$6), 0, 2)+1)</f>
        <v/>
      </c>
      <c r="AD7" s="68" t="str">
        <f ca="1">INDEX({"","_","-","="},IF(OR($D7 &gt;= AE$6, $E7 &lt; AD$6), 0, 1)+IF(OR($F7 &gt;= AE$6, $G7 &lt; AD$6), 0, 2)+1)</f>
        <v/>
      </c>
      <c r="AE7" s="68" t="str">
        <f ca="1">INDEX({"","_","-","="},IF(OR($D7 &gt;= AF$6, $E7 &lt; AE$6), 0, 1)+IF(OR($F7 &gt;= AF$6, $G7 &lt; AE$6), 0, 2)+1)</f>
        <v/>
      </c>
      <c r="AF7" s="68" t="str">
        <f ca="1">INDEX({"","_","-","="},IF(OR($D7 &gt;= AG$6, $E7 &lt; AF$6), 0, 1)+IF(OR($F7 &gt;= AG$6, $G7 &lt; AF$6), 0, 2)+1)</f>
        <v/>
      </c>
      <c r="AG7" s="68" t="str">
        <f ca="1">INDEX({"","_","-","="},IF(OR($D7 &gt;= AH$6, $E7 &lt; AG$6), 0, 1)+IF(OR($F7 &gt;= AH$6, $G7 &lt; AG$6), 0, 2)+1)</f>
        <v/>
      </c>
      <c r="AH7" s="68" t="str">
        <f ca="1">INDEX({"","_","-","="},IF(OR($D7 &gt;= AI$6, $E7 &lt; AH$6), 0, 1)+IF(OR($F7 &gt;= AI$6, $G7 &lt; AH$6), 0, 2)+1)</f>
        <v/>
      </c>
      <c r="AI7" s="68" t="str">
        <f ca="1">INDEX({"","_","-","="},IF(OR($D7 &gt;= AJ$6, $E7 &lt; AI$6), 0, 1)+IF(OR($F7 &gt;= AJ$6, $G7 &lt; AI$6), 0, 2)+1)</f>
        <v/>
      </c>
      <c r="AJ7" s="68" t="str">
        <f ca="1">INDEX({"","_","-","="},IF(OR($D7 &gt;= AK$6, $E7 &lt; AJ$6), 0, 1)+IF(OR($F7 &gt;= AK$6, $G7 &lt; AJ$6), 0, 2)+1)</f>
        <v/>
      </c>
      <c r="AK7" s="68" t="str">
        <f ca="1">INDEX({"","_","-","="},IF(OR($D7 &gt;= AL$6, $E7 &lt; AK$6), 0, 1)+IF(OR($F7 &gt;= AL$6, $G7 &lt; AK$6), 0, 2)+1)</f>
        <v/>
      </c>
      <c r="AL7" s="68" t="str">
        <f ca="1">INDEX({"","_","-","="},IF(OR($D7 &gt;= AM$6, $E7 &lt; AL$6), 0, 1)+IF(OR($F7 &gt;= AM$6, $G7 &lt; AL$6), 0, 2)+1)</f>
        <v/>
      </c>
      <c r="AM7" s="68" t="str">
        <f ca="1">INDEX({"","_","-","="},IF(OR($D7 &gt;= AN$6, $E7 &lt; AM$6), 0, 1)+IF(OR($F7 &gt;= AN$6, $G7 &lt; AM$6), 0, 2)+1)</f>
        <v/>
      </c>
      <c r="AN7" s="68" t="str">
        <f ca="1">INDEX({"","_","-","="},IF(OR($D7 &gt;= AO$6, $E7 &lt; AN$6), 0, 1)+IF(OR($F7 &gt;= AO$6, $G7 &lt; AN$6), 0, 2)+1)</f>
        <v/>
      </c>
      <c r="AO7" s="68" t="str">
        <f ca="1">INDEX({"","_","-","="},IF(OR($D7 &gt;= AP$6, $E7 &lt; AO$6), 0, 1)+IF(OR($F7 &gt;= AP$6, $G7 &lt; AO$6), 0, 2)+1)</f>
        <v/>
      </c>
      <c r="AP7" s="68" t="str">
        <f ca="1">INDEX({"","_","-","="},IF(OR($D7 &gt;= AQ$6, $E7 &lt; AP$6), 0, 1)+IF(OR($F7 &gt;= AQ$6, $G7 &lt; AP$6), 0, 2)+1)</f>
        <v/>
      </c>
      <c r="AQ7" s="68" t="str">
        <f ca="1">INDEX({"","_","-","="},IF(OR($D7 &gt;= AR$6, $E7 &lt; AQ$6), 0, 1)+IF(OR($F7 &gt;= AR$6, $G7 &lt; AQ$6), 0, 2)+1)</f>
        <v/>
      </c>
      <c r="AR7" s="68" t="str">
        <f ca="1">INDEX({"","_","-","="},IF(OR($D7 &gt;= AS$6, $E7 &lt; AR$6), 0, 1)+IF(OR($F7 &gt;= AS$6, $G7 &lt; AR$6), 0, 2)+1)</f>
        <v/>
      </c>
      <c r="AS7" s="68" t="str">
        <f ca="1">INDEX({"","_","-","="},IF(OR($D7 &gt;= AT$6, $E7 &lt; AS$6), 0, 1)+IF(OR($F7 &gt;= AT$6, $G7 &lt; AS$6), 0, 2)+1)</f>
        <v/>
      </c>
      <c r="AT7" s="68" t="str">
        <f ca="1">INDEX({"","_","-","="},IF(OR($D7 &gt;= AU$6, $E7 &lt; AT$6), 0, 1)+IF(OR($F7 &gt;= AU$6, $G7 &lt; AT$6), 0, 2)+1)</f>
        <v/>
      </c>
      <c r="AU7" s="68" t="str">
        <f ca="1">INDEX({"","_","-","="},IF(OR($D7 &gt;= AV$6, $E7 &lt; AU$6), 0, 1)+IF(OR($F7 &gt;= AV$6, $G7 &lt; AU$6), 0, 2)+1)</f>
        <v/>
      </c>
      <c r="AV7" s="68" t="str">
        <f ca="1">INDEX({"","_","-","="},IF(OR($D7 &gt;= AW$6, $E7 &lt; AV$6), 0, 1)+IF(OR($F7 &gt;= AW$6, $G7 &lt; AV$6), 0, 2)+1)</f>
        <v/>
      </c>
      <c r="AW7" s="68" t="str">
        <f ca="1">INDEX({"","_","-","="},IF(OR($D7 &gt;= AX$6, $E7 &lt; AW$6), 0, 1)+IF(OR($F7 &gt;= AX$6, $G7 &lt; AW$6), 0, 2)+1)</f>
        <v/>
      </c>
      <c r="AX7" s="68" t="str">
        <f ca="1">INDEX({"","_","-","="},IF(OR($D7 &gt;= AY$6, $E7 &lt; AX$6), 0, 1)+IF(OR($F7 &gt;= AY$6, $G7 &lt; AX$6), 0, 2)+1)</f>
        <v/>
      </c>
      <c r="AY7" s="68" t="str">
        <f ca="1">INDEX({"","_","-","="},IF(OR($D7 &gt;= AZ$6, $E7 &lt; AY$6), 0, 1)+IF(OR($F7 &gt;= AZ$6, $G7 &lt; AY$6), 0, 2)+1)</f>
        <v/>
      </c>
      <c r="AZ7" s="68" t="str">
        <f ca="1">INDEX({"","_","-","="},IF(OR($D7 &gt;= BA$6, $E7 &lt; AZ$6), 0, 1)+IF(OR($F7 &gt;= BA$6, $G7 &lt; AZ$6), 0, 2)+1)</f>
        <v/>
      </c>
      <c r="BA7" s="68" t="str">
        <f ca="1">INDEX({"","_","-","="},IF(OR($D7 &gt;= BB$6, $E7 &lt; BA$6), 0, 1)+IF(OR($F7 &gt;= BB$6, $G7 &lt; BA$6), 0, 2)+1)</f>
        <v/>
      </c>
      <c r="BB7" s="68" t="str">
        <f ca="1">INDEX({"","_","-","="},IF(OR($D7 &gt;= BC$6, $E7 &lt; BB$6), 0, 1)+IF(OR($F7 &gt;= BC$6, $G7 &lt; BB$6), 0, 2)+1)</f>
        <v/>
      </c>
      <c r="BC7" s="68" t="str">
        <f ca="1">INDEX({"","_","-","="},IF(OR($D7 &gt;= BD$6, $E7 &lt; BC$6), 0, 1)+IF(OR($F7 &gt;= BD$6, $G7 &lt; BC$6), 0, 2)+1)</f>
        <v/>
      </c>
      <c r="BD7" s="68" t="str">
        <f ca="1">INDEX({"","_","-","="},IF(OR($D7 &gt;= BE$6, $E7 &lt; BD$6), 0, 1)+IF(OR($F7 &gt;= BE$6, $G7 &lt; BD$6), 0, 2)+1)</f>
        <v/>
      </c>
      <c r="BE7" s="68" t="str">
        <f ca="1">INDEX({"","_","-","="},IF(OR($D7 &gt;= BF$6, $E7 &lt; BE$6), 0, 1)+IF(OR($F7 &gt;= BF$6, $G7 &lt; BE$6), 0, 2)+1)</f>
        <v/>
      </c>
      <c r="BF7" s="68" t="str">
        <f ca="1">INDEX({"","_","-","="},IF(OR($D7 &gt;= BG$6, $E7 &lt; BF$6), 0, 1)+IF(OR($F7 &gt;= BG$6, $G7 &lt; BF$6), 0, 2)+1)</f>
        <v/>
      </c>
      <c r="BG7" s="68" t="str">
        <f ca="1">INDEX({"","_","-","="},IF(OR($D7 &gt;= BH$6, $E7 &lt; BG$6), 0, 1)+IF(OR($F7 &gt;= BH$6, $G7 &lt; BG$6), 0, 2)+1)</f>
        <v/>
      </c>
      <c r="BH7" s="68" t="str">
        <f ca="1">INDEX({"","_","-","="},IF(OR($D7 &gt;= BI$6, $E7 &lt; BH$6), 0, 1)+IF(OR($F7 &gt;= BI$6, $G7 &lt; BH$6), 0, 2)+1)</f>
        <v/>
      </c>
      <c r="BI7" s="68" t="str">
        <f ca="1">INDEX({"","_","-","="},IF(OR($D7 &gt;= BJ$6, $E7 &lt; BI$6), 0, 1)+IF(OR($F7 &gt;= BJ$6, $G7 &lt; BI$6), 0, 2)+1)</f>
        <v/>
      </c>
      <c r="BJ7" s="68" t="str">
        <f ca="1">INDEX({"","_","-","="},IF(OR($D7 &gt;= BK$6, $E7 &lt; BJ$6), 0, 1)+IF(OR($F7 &gt;= BK$6, $G7 &lt; BJ$6), 0, 2)+1)</f>
        <v/>
      </c>
      <c r="BK7" s="68" t="str">
        <f ca="1">INDEX({"","_","-","="},IF(OR($D7 &gt;= BL$6, $E7 &lt; BK$6), 0, 1)+IF(OR($F7 &gt;= BL$6, $G7 &lt; BK$6), 0, 2)+1)</f>
        <v/>
      </c>
      <c r="BL7" s="68" t="str">
        <f ca="1">INDEX({"","_","-","="},IF(OR($D7 &gt;= BM$6, $E7 &lt; BL$6), 0, 1)+IF(OR($F7 &gt;= BM$6, $G7 &lt; BL$6), 0, 2)+1)</f>
        <v/>
      </c>
      <c r="BM7" s="68" t="str">
        <f ca="1">INDEX({"","_","-","="},IF(OR($D7 &gt;= BN$6, $E7 &lt; BM$6), 0, 1)+IF(OR($F7 &gt;= BN$6, $G7 &lt; BM$6), 0, 2)+1)</f>
        <v/>
      </c>
      <c r="BN7" s="68" t="str">
        <f ca="1">INDEX({"","_","-","="},IF(OR($D7 &gt;= BO$6, $E7 &lt; BN$6), 0, 1)+IF(OR($F7 &gt;= BO$6, $G7 &lt; BN$6), 0, 2)+1)</f>
        <v/>
      </c>
      <c r="BO7" s="68" t="str">
        <f ca="1">INDEX({"","_","-","="},IF(OR($D7 &gt;= BP$6, $E7 &lt; BO$6), 0, 1)+IF(OR($F7 &gt;= BP$6, $G7 &lt; BO$6), 0, 2)+1)</f>
        <v/>
      </c>
      <c r="BP7" s="68" t="str">
        <f ca="1">INDEX({"","_","-","="},IF(OR($D7 &gt;= BQ$6, $E7 &lt; BP$6), 0, 1)+IF(OR($F7 &gt;= BQ$6, $G7 &lt; BP$6), 0, 2)+1)</f>
        <v/>
      </c>
      <c r="BQ7" s="68" t="str">
        <f ca="1">INDEX({"","_","-","="},IF(OR($D7 &gt;= BR$6, $E7 &lt; BQ$6), 0, 1)+IF(OR($F7 &gt;= BR$6, $G7 &lt; BQ$6), 0, 2)+1)</f>
        <v/>
      </c>
      <c r="BR7" s="68" t="str">
        <f ca="1">INDEX({"","_","-","="},IF(OR($D7 &gt;= BS$6, $E7 &lt; BR$6), 0, 1)+IF(OR($F7 &gt;= BS$6, $G7 &lt; BR$6), 0, 2)+1)</f>
        <v/>
      </c>
      <c r="BS7" s="68" t="str">
        <f ca="1">INDEX({"","_","-","="},IF(OR($D7 &gt;= BT$6, $E7 &lt; BS$6), 0, 1)+IF(OR($F7 &gt;= BT$6, $G7 &lt; BS$6), 0, 2)+1)</f>
        <v/>
      </c>
      <c r="BT7" s="68" t="str">
        <f ca="1">INDEX({"","_","-","="},IF(OR($D7 &gt;= BU$6, $E7 &lt; BT$6), 0, 1)+IF(OR($F7 &gt;= BU$6, $G7 &lt; BT$6), 0, 2)+1)</f>
        <v/>
      </c>
      <c r="BU7" s="68" t="str">
        <f ca="1">INDEX({"","_","-","="},IF(OR($D7 &gt;= BV$6, $E7 &lt; BU$6), 0, 1)+IF(OR($F7 &gt;= BV$6, $G7 &lt; BU$6), 0, 2)+1)</f>
        <v/>
      </c>
      <c r="BV7" s="68" t="str">
        <f ca="1">INDEX({"","_","-","="},IF(OR($D7 &gt;= BW$6, $E7 &lt; BV$6), 0, 1)+IF(OR($F7 &gt;= BW$6, $G7 &lt; BV$6), 0, 2)+1)</f>
        <v/>
      </c>
      <c r="BW7" s="68" t="str">
        <f ca="1">INDEX({"","_","-","="},IF(OR($D7 &gt;= BX$6, $E7 &lt; BW$6), 0, 1)+IF(OR($F7 &gt;= BX$6, $G7 &lt; BW$6), 0, 2)+1)</f>
        <v/>
      </c>
      <c r="BX7" s="68" t="str">
        <f ca="1">INDEX({"","_","-","="},IF(OR($D7 &gt;= BY$6, $E7 &lt; BX$6), 0, 1)+IF(OR($F7 &gt;= BY$6, $G7 &lt; BX$6), 0, 2)+1)</f>
        <v/>
      </c>
      <c r="BY7" s="68" t="str">
        <f ca="1">INDEX({"","_","-","="},IF(OR($D7 &gt;= BZ$6, $E7 &lt; BY$6), 0, 1)+IF(OR($F7 &gt;= BZ$6, $G7 &lt; BY$6), 0, 2)+1)</f>
        <v/>
      </c>
      <c r="BZ7" s="68" t="str">
        <f ca="1">INDEX({"","_","-","="},IF(OR($D7 &gt;= CA$6, $E7 &lt; BZ$6), 0, 1)+IF(OR($F7 &gt;= CA$6, $G7 &lt; BZ$6), 0, 2)+1)</f>
        <v/>
      </c>
      <c r="CA7" s="68" t="str">
        <f ca="1">INDEX({"","_","-","="},IF(OR($D7 &gt;= CB$6, $E7 &lt; CA$6), 0, 1)+IF(OR($F7 &gt;= CB$6, $G7 &lt; CA$6), 0, 2)+1)</f>
        <v/>
      </c>
      <c r="CB7" s="68" t="str">
        <f ca="1">INDEX({"","_","-","="},IF(OR($D7 &gt;= CC$6, $E7 &lt; CB$6), 0, 1)+IF(OR($F7 &gt;= CC$6, $G7 &lt; CB$6), 0, 2)+1)</f>
        <v/>
      </c>
      <c r="CC7" s="68" t="str">
        <f ca="1">INDEX({"","_","-","="},IF(OR($D7 &gt;= CD$6, $E7 &lt; CC$6), 0, 1)+IF(OR($F7 &gt;= CD$6, $G7 &lt; CC$6), 0, 2)+1)</f>
        <v/>
      </c>
      <c r="CD7" s="68" t="str">
        <f ca="1">INDEX({"","_","-","="},IF(OR($D7 &gt;= CE$6, $E7 &lt; CD$6), 0, 1)+IF(OR($F7 &gt;= CE$6, $G7 &lt; CD$6), 0, 2)+1)</f>
        <v/>
      </c>
    </row>
    <row r="8" spans="1:83">
      <c r="A8" s="8" t="str">
        <f ca="1">IF('临-进度'!M3,'临-进度'!$A3,"")</f>
        <v>T-002</v>
      </c>
      <c r="B8" s="8" t="str">
        <f ca="1">IF('临-进度'!M3,'临-进度'!$B3,"")</f>
        <v>基础架构搭建</v>
      </c>
      <c r="C8" s="8" t="str">
        <f ca="1">IF('临-进度'!M3,'临-进度'!$E3,"")</f>
        <v>配置构建服务器</v>
      </c>
      <c r="D8" s="40">
        <f ca="1">IF('临-进度'!$M3,'临-进度'!$I3,"")</f>
        <v>41307</v>
      </c>
      <c r="E8" s="40">
        <f ca="1">IF('临-进度'!$M3,'临-进度'!$AE3,"")</f>
        <v>41307</v>
      </c>
      <c r="F8" s="40">
        <f ca="1">IF('临-进度'!$M3,'临-进度'!$J3,"")</f>
        <v>41289</v>
      </c>
      <c r="G8" s="73">
        <f ca="1">IF('临-进度'!$M3,'临-进度'!$AF3,"")</f>
        <v>41294</v>
      </c>
      <c r="H8" s="68" t="str">
        <f ca="1">INDEX({"","_","-","="},IF(OR($D8 &gt;= I$6, $E8 &lt; H$6), 0, 1)+IF(OR($F8 &gt;= I$6, $G8 &lt; H$6), 0, 2)+1)</f>
        <v/>
      </c>
      <c r="I8" s="68" t="str">
        <f ca="1">INDEX({"","_","-","="},IF(OR($D8 &gt;= J$6, $E8 &lt; I$6), 0, 1)+IF(OR($F8 &gt;= J$6, $G8 &lt; I$6), 0, 2)+1)</f>
        <v/>
      </c>
      <c r="J8" s="68" t="str">
        <f ca="1">INDEX({"","_","-","="},IF(OR($D8 &gt;= K$6, $E8 &lt; J$6), 0, 1)+IF(OR($F8 &gt;= K$6, $G8 &lt; J$6), 0, 2)+1)</f>
        <v/>
      </c>
      <c r="K8" s="68" t="str">
        <f ca="1">INDEX({"","_","-","="},IF(OR($D8 &gt;= L$6, $E8 &lt; K$6), 0, 1)+IF(OR($F8 &gt;= L$6, $G8 &lt; K$6), 0, 2)+1)</f>
        <v/>
      </c>
      <c r="L8" s="68" t="str">
        <f ca="1">INDEX({"","_","-","="},IF(OR($D8 &gt;= M$6, $E8 &lt; L$6), 0, 1)+IF(OR($F8 &gt;= M$6, $G8 &lt; L$6), 0, 2)+1)</f>
        <v/>
      </c>
      <c r="M8" s="68" t="str">
        <f ca="1">INDEX({"","_","-","="},IF(OR($D8 &gt;= N$6, $E8 &lt; M$6), 0, 1)+IF(OR($F8 &gt;= N$6, $G8 &lt; M$6), 0, 2)+1)</f>
        <v/>
      </c>
      <c r="N8" s="68" t="str">
        <f ca="1">INDEX({"","_","-","="},IF(OR($D8 &gt;= O$6, $E8 &lt; N$6), 0, 1)+IF(OR($F8 &gt;= O$6, $G8 &lt; N$6), 0, 2)+1)</f>
        <v/>
      </c>
      <c r="O8" s="68" t="str">
        <f ca="1">INDEX({"","_","-","="},IF(OR($D8 &gt;= P$6, $E8 &lt; O$6), 0, 1)+IF(OR($F8 &gt;= P$6, $G8 &lt; O$6), 0, 2)+1)</f>
        <v>-</v>
      </c>
      <c r="P8" s="68" t="str">
        <f ca="1">INDEX({"","_","-","="},IF(OR($D8 &gt;= Q$6, $E8 &lt; P$6), 0, 1)+IF(OR($F8 &gt;= Q$6, $G8 &lt; P$6), 0, 2)+1)</f>
        <v>-</v>
      </c>
      <c r="Q8" s="68" t="str">
        <f ca="1">INDEX({"","_","-","="},IF(OR($D8 &gt;= R$6, $E8 &lt; Q$6), 0, 1)+IF(OR($F8 &gt;= R$6, $G8 &lt; Q$6), 0, 2)+1)</f>
        <v>-</v>
      </c>
      <c r="R8" s="68" t="str">
        <f ca="1">INDEX({"","_","-","="},IF(OR($D8 &gt;= S$6, $E8 &lt; R$6), 0, 1)+IF(OR($F8 &gt;= S$6, $G8 &lt; R$6), 0, 2)+1)</f>
        <v/>
      </c>
      <c r="S8" s="68" t="str">
        <f ca="1">INDEX({"","_","-","="},IF(OR($D8 &gt;= T$6, $E8 &lt; S$6), 0, 1)+IF(OR($F8 &gt;= T$6, $G8 &lt; S$6), 0, 2)+1)</f>
        <v/>
      </c>
      <c r="T8" s="68" t="str">
        <f ca="1">INDEX({"","_","-","="},IF(OR($D8 &gt;= U$6, $E8 &lt; T$6), 0, 1)+IF(OR($F8 &gt;= U$6, $G8 &lt; T$6), 0, 2)+1)</f>
        <v/>
      </c>
      <c r="U8" s="68" t="str">
        <f ca="1">INDEX({"","_","-","="},IF(OR($D8 &gt;= V$6, $E8 &lt; U$6), 0, 1)+IF(OR($F8 &gt;= V$6, $G8 &lt; U$6), 0, 2)+1)</f>
        <v/>
      </c>
      <c r="V8" s="68" t="str">
        <f ca="1">INDEX({"","_","-","="},IF(OR($D8 &gt;= W$6, $E8 &lt; V$6), 0, 1)+IF(OR($F8 &gt;= W$6, $G8 &lt; V$6), 0, 2)+1)</f>
        <v/>
      </c>
      <c r="W8" s="68" t="str">
        <f ca="1">INDEX({"","_","-","="},IF(OR($D8 &gt;= X$6, $E8 &lt; W$6), 0, 1)+IF(OR($F8 &gt;= X$6, $G8 &lt; W$6), 0, 2)+1)</f>
        <v/>
      </c>
      <c r="X8" s="68" t="str">
        <f ca="1">INDEX({"","_","-","="},IF(OR($D8 &gt;= Y$6, $E8 &lt; X$6), 0, 1)+IF(OR($F8 &gt;= Y$6, $G8 &lt; X$6), 0, 2)+1)</f>
        <v>_</v>
      </c>
      <c r="Y8" s="68" t="str">
        <f ca="1">INDEX({"","_","-","="},IF(OR($D8 &gt;= Z$6, $E8 &lt; Y$6), 0, 1)+IF(OR($F8 &gt;= Z$6, $G8 &lt; Y$6), 0, 2)+1)</f>
        <v/>
      </c>
      <c r="Z8" s="68" t="str">
        <f ca="1">INDEX({"","_","-","="},IF(OR($D8 &gt;= AA$6, $E8 &lt; Z$6), 0, 1)+IF(OR($F8 &gt;= AA$6, $G8 &lt; Z$6), 0, 2)+1)</f>
        <v/>
      </c>
      <c r="AA8" s="68" t="str">
        <f ca="1">INDEX({"","_","-","="},IF(OR($D8 &gt;= AB$6, $E8 &lt; AA$6), 0, 1)+IF(OR($F8 &gt;= AB$6, $G8 &lt; AA$6), 0, 2)+1)</f>
        <v/>
      </c>
      <c r="AB8" s="68" t="str">
        <f ca="1">INDEX({"","_","-","="},IF(OR($D8 &gt;= AC$6, $E8 &lt; AB$6), 0, 1)+IF(OR($F8 &gt;= AC$6, $G8 &lt; AB$6), 0, 2)+1)</f>
        <v/>
      </c>
      <c r="AC8" s="68" t="str">
        <f ca="1">INDEX({"","_","-","="},IF(OR($D8 &gt;= AD$6, $E8 &lt; AC$6), 0, 1)+IF(OR($F8 &gt;= AD$6, $G8 &lt; AC$6), 0, 2)+1)</f>
        <v/>
      </c>
      <c r="AD8" s="68" t="str">
        <f ca="1">INDEX({"","_","-","="},IF(OR($D8 &gt;= AE$6, $E8 &lt; AD$6), 0, 1)+IF(OR($F8 &gt;= AE$6, $G8 &lt; AD$6), 0, 2)+1)</f>
        <v/>
      </c>
      <c r="AE8" s="68" t="str">
        <f ca="1">INDEX({"","_","-","="},IF(OR($D8 &gt;= AF$6, $E8 &lt; AE$6), 0, 1)+IF(OR($F8 &gt;= AF$6, $G8 &lt; AE$6), 0, 2)+1)</f>
        <v/>
      </c>
      <c r="AF8" s="68" t="str">
        <f ca="1">INDEX({"","_","-","="},IF(OR($D8 &gt;= AG$6, $E8 &lt; AF$6), 0, 1)+IF(OR($F8 &gt;= AG$6, $G8 &lt; AF$6), 0, 2)+1)</f>
        <v/>
      </c>
      <c r="AG8" s="68" t="str">
        <f ca="1">INDEX({"","_","-","="},IF(OR($D8 &gt;= AH$6, $E8 &lt; AG$6), 0, 1)+IF(OR($F8 &gt;= AH$6, $G8 &lt; AG$6), 0, 2)+1)</f>
        <v/>
      </c>
      <c r="AH8" s="68" t="str">
        <f ca="1">INDEX({"","_","-","="},IF(OR($D8 &gt;= AI$6, $E8 &lt; AH$6), 0, 1)+IF(OR($F8 &gt;= AI$6, $G8 &lt; AH$6), 0, 2)+1)</f>
        <v/>
      </c>
      <c r="AI8" s="68" t="str">
        <f ca="1">INDEX({"","_","-","="},IF(OR($D8 &gt;= AJ$6, $E8 &lt; AI$6), 0, 1)+IF(OR($F8 &gt;= AJ$6, $G8 &lt; AI$6), 0, 2)+1)</f>
        <v/>
      </c>
      <c r="AJ8" s="68" t="str">
        <f ca="1">INDEX({"","_","-","="},IF(OR($D8 &gt;= AK$6, $E8 &lt; AJ$6), 0, 1)+IF(OR($F8 &gt;= AK$6, $G8 &lt; AJ$6), 0, 2)+1)</f>
        <v/>
      </c>
      <c r="AK8" s="68" t="str">
        <f ca="1">INDEX({"","_","-","="},IF(OR($D8 &gt;= AL$6, $E8 &lt; AK$6), 0, 1)+IF(OR($F8 &gt;= AL$6, $G8 &lt; AK$6), 0, 2)+1)</f>
        <v/>
      </c>
      <c r="AL8" s="68" t="str">
        <f ca="1">INDEX({"","_","-","="},IF(OR($D8 &gt;= AM$6, $E8 &lt; AL$6), 0, 1)+IF(OR($F8 &gt;= AM$6, $G8 &lt; AL$6), 0, 2)+1)</f>
        <v/>
      </c>
      <c r="AM8" s="68" t="str">
        <f ca="1">INDEX({"","_","-","="},IF(OR($D8 &gt;= AN$6, $E8 &lt; AM$6), 0, 1)+IF(OR($F8 &gt;= AN$6, $G8 &lt; AM$6), 0, 2)+1)</f>
        <v/>
      </c>
      <c r="AN8" s="68" t="str">
        <f ca="1">INDEX({"","_","-","="},IF(OR($D8 &gt;= AO$6, $E8 &lt; AN$6), 0, 1)+IF(OR($F8 &gt;= AO$6, $G8 &lt; AN$6), 0, 2)+1)</f>
        <v/>
      </c>
      <c r="AO8" s="68" t="str">
        <f ca="1">INDEX({"","_","-","="},IF(OR($D8 &gt;= AP$6, $E8 &lt; AO$6), 0, 1)+IF(OR($F8 &gt;= AP$6, $G8 &lt; AO$6), 0, 2)+1)</f>
        <v/>
      </c>
      <c r="AP8" s="68" t="str">
        <f ca="1">INDEX({"","_","-","="},IF(OR($D8 &gt;= AQ$6, $E8 &lt; AP$6), 0, 1)+IF(OR($F8 &gt;= AQ$6, $G8 &lt; AP$6), 0, 2)+1)</f>
        <v/>
      </c>
      <c r="AQ8" s="68" t="str">
        <f ca="1">INDEX({"","_","-","="},IF(OR($D8 &gt;= AR$6, $E8 &lt; AQ$6), 0, 1)+IF(OR($F8 &gt;= AR$6, $G8 &lt; AQ$6), 0, 2)+1)</f>
        <v/>
      </c>
      <c r="AR8" s="68" t="str">
        <f ca="1">INDEX({"","_","-","="},IF(OR($D8 &gt;= AS$6, $E8 &lt; AR$6), 0, 1)+IF(OR($F8 &gt;= AS$6, $G8 &lt; AR$6), 0, 2)+1)</f>
        <v/>
      </c>
      <c r="AS8" s="68" t="str">
        <f ca="1">INDEX({"","_","-","="},IF(OR($D8 &gt;= AT$6, $E8 &lt; AS$6), 0, 1)+IF(OR($F8 &gt;= AT$6, $G8 &lt; AS$6), 0, 2)+1)</f>
        <v/>
      </c>
      <c r="AT8" s="68" t="str">
        <f ca="1">INDEX({"","_","-","="},IF(OR($D8 &gt;= AU$6, $E8 &lt; AT$6), 0, 1)+IF(OR($F8 &gt;= AU$6, $G8 &lt; AT$6), 0, 2)+1)</f>
        <v/>
      </c>
      <c r="AU8" s="68" t="str">
        <f ca="1">INDEX({"","_","-","="},IF(OR($D8 &gt;= AV$6, $E8 &lt; AU$6), 0, 1)+IF(OR($F8 &gt;= AV$6, $G8 &lt; AU$6), 0, 2)+1)</f>
        <v/>
      </c>
      <c r="AV8" s="68" t="str">
        <f ca="1">INDEX({"","_","-","="},IF(OR($D8 &gt;= AW$6, $E8 &lt; AV$6), 0, 1)+IF(OR($F8 &gt;= AW$6, $G8 &lt; AV$6), 0, 2)+1)</f>
        <v/>
      </c>
      <c r="AW8" s="68" t="str">
        <f ca="1">INDEX({"","_","-","="},IF(OR($D8 &gt;= AX$6, $E8 &lt; AW$6), 0, 1)+IF(OR($F8 &gt;= AX$6, $G8 &lt; AW$6), 0, 2)+1)</f>
        <v/>
      </c>
      <c r="AX8" s="68" t="str">
        <f ca="1">INDEX({"","_","-","="},IF(OR($D8 &gt;= AY$6, $E8 &lt; AX$6), 0, 1)+IF(OR($F8 &gt;= AY$6, $G8 &lt; AX$6), 0, 2)+1)</f>
        <v/>
      </c>
      <c r="AY8" s="68" t="str">
        <f ca="1">INDEX({"","_","-","="},IF(OR($D8 &gt;= AZ$6, $E8 &lt; AY$6), 0, 1)+IF(OR($F8 &gt;= AZ$6, $G8 &lt; AY$6), 0, 2)+1)</f>
        <v/>
      </c>
      <c r="AZ8" s="68" t="str">
        <f ca="1">INDEX({"","_","-","="},IF(OR($D8 &gt;= BA$6, $E8 &lt; AZ$6), 0, 1)+IF(OR($F8 &gt;= BA$6, $G8 &lt; AZ$6), 0, 2)+1)</f>
        <v/>
      </c>
      <c r="BA8" s="68" t="str">
        <f ca="1">INDEX({"","_","-","="},IF(OR($D8 &gt;= BB$6, $E8 &lt; BA$6), 0, 1)+IF(OR($F8 &gt;= BB$6, $G8 &lt; BA$6), 0, 2)+1)</f>
        <v/>
      </c>
      <c r="BB8" s="68" t="str">
        <f ca="1">INDEX({"","_","-","="},IF(OR($D8 &gt;= BC$6, $E8 &lt; BB$6), 0, 1)+IF(OR($F8 &gt;= BC$6, $G8 &lt; BB$6), 0, 2)+1)</f>
        <v/>
      </c>
      <c r="BC8" s="68" t="str">
        <f ca="1">INDEX({"","_","-","="},IF(OR($D8 &gt;= BD$6, $E8 &lt; BC$6), 0, 1)+IF(OR($F8 &gt;= BD$6, $G8 &lt; BC$6), 0, 2)+1)</f>
        <v/>
      </c>
      <c r="BD8" s="68" t="str">
        <f ca="1">INDEX({"","_","-","="},IF(OR($D8 &gt;= BE$6, $E8 &lt; BD$6), 0, 1)+IF(OR($F8 &gt;= BE$6, $G8 &lt; BD$6), 0, 2)+1)</f>
        <v/>
      </c>
      <c r="BE8" s="68" t="str">
        <f ca="1">INDEX({"","_","-","="},IF(OR($D8 &gt;= BF$6, $E8 &lt; BE$6), 0, 1)+IF(OR($F8 &gt;= BF$6, $G8 &lt; BE$6), 0, 2)+1)</f>
        <v/>
      </c>
      <c r="BF8" s="68" t="str">
        <f ca="1">INDEX({"","_","-","="},IF(OR($D8 &gt;= BG$6, $E8 &lt; BF$6), 0, 1)+IF(OR($F8 &gt;= BG$6, $G8 &lt; BF$6), 0, 2)+1)</f>
        <v/>
      </c>
      <c r="BG8" s="68" t="str">
        <f ca="1">INDEX({"","_","-","="},IF(OR($D8 &gt;= BH$6, $E8 &lt; BG$6), 0, 1)+IF(OR($F8 &gt;= BH$6, $G8 &lt; BG$6), 0, 2)+1)</f>
        <v/>
      </c>
      <c r="BH8" s="68" t="str">
        <f ca="1">INDEX({"","_","-","="},IF(OR($D8 &gt;= BI$6, $E8 &lt; BH$6), 0, 1)+IF(OR($F8 &gt;= BI$6, $G8 &lt; BH$6), 0, 2)+1)</f>
        <v/>
      </c>
      <c r="BI8" s="68" t="str">
        <f ca="1">INDEX({"","_","-","="},IF(OR($D8 &gt;= BJ$6, $E8 &lt; BI$6), 0, 1)+IF(OR($F8 &gt;= BJ$6, $G8 &lt; BI$6), 0, 2)+1)</f>
        <v/>
      </c>
      <c r="BJ8" s="68" t="str">
        <f ca="1">INDEX({"","_","-","="},IF(OR($D8 &gt;= BK$6, $E8 &lt; BJ$6), 0, 1)+IF(OR($F8 &gt;= BK$6, $G8 &lt; BJ$6), 0, 2)+1)</f>
        <v/>
      </c>
      <c r="BK8" s="68" t="str">
        <f ca="1">INDEX({"","_","-","="},IF(OR($D8 &gt;= BL$6, $E8 &lt; BK$6), 0, 1)+IF(OR($F8 &gt;= BL$6, $G8 &lt; BK$6), 0, 2)+1)</f>
        <v/>
      </c>
      <c r="BL8" s="68" t="str">
        <f ca="1">INDEX({"","_","-","="},IF(OR($D8 &gt;= BM$6, $E8 &lt; BL$6), 0, 1)+IF(OR($F8 &gt;= BM$6, $G8 &lt; BL$6), 0, 2)+1)</f>
        <v/>
      </c>
      <c r="BM8" s="68" t="str">
        <f ca="1">INDEX({"","_","-","="},IF(OR($D8 &gt;= BN$6, $E8 &lt; BM$6), 0, 1)+IF(OR($F8 &gt;= BN$6, $G8 &lt; BM$6), 0, 2)+1)</f>
        <v/>
      </c>
      <c r="BN8" s="68" t="str">
        <f ca="1">INDEX({"","_","-","="},IF(OR($D8 &gt;= BO$6, $E8 &lt; BN$6), 0, 1)+IF(OR($F8 &gt;= BO$6, $G8 &lt; BN$6), 0, 2)+1)</f>
        <v/>
      </c>
      <c r="BO8" s="68" t="str">
        <f ca="1">INDEX({"","_","-","="},IF(OR($D8 &gt;= BP$6, $E8 &lt; BO$6), 0, 1)+IF(OR($F8 &gt;= BP$6, $G8 &lt; BO$6), 0, 2)+1)</f>
        <v/>
      </c>
      <c r="BP8" s="68" t="str">
        <f ca="1">INDEX({"","_","-","="},IF(OR($D8 &gt;= BQ$6, $E8 &lt; BP$6), 0, 1)+IF(OR($F8 &gt;= BQ$6, $G8 &lt; BP$6), 0, 2)+1)</f>
        <v/>
      </c>
      <c r="BQ8" s="68" t="str">
        <f ca="1">INDEX({"","_","-","="},IF(OR($D8 &gt;= BR$6, $E8 &lt; BQ$6), 0, 1)+IF(OR($F8 &gt;= BR$6, $G8 &lt; BQ$6), 0, 2)+1)</f>
        <v/>
      </c>
      <c r="BR8" s="68" t="str">
        <f ca="1">INDEX({"","_","-","="},IF(OR($D8 &gt;= BS$6, $E8 &lt; BR$6), 0, 1)+IF(OR($F8 &gt;= BS$6, $G8 &lt; BR$6), 0, 2)+1)</f>
        <v/>
      </c>
      <c r="BS8" s="68" t="str">
        <f ca="1">INDEX({"","_","-","="},IF(OR($D8 &gt;= BT$6, $E8 &lt; BS$6), 0, 1)+IF(OR($F8 &gt;= BT$6, $G8 &lt; BS$6), 0, 2)+1)</f>
        <v/>
      </c>
      <c r="BT8" s="68" t="str">
        <f ca="1">INDEX({"","_","-","="},IF(OR($D8 &gt;= BU$6, $E8 &lt; BT$6), 0, 1)+IF(OR($F8 &gt;= BU$6, $G8 &lt; BT$6), 0, 2)+1)</f>
        <v/>
      </c>
      <c r="BU8" s="68" t="str">
        <f ca="1">INDEX({"","_","-","="},IF(OR($D8 &gt;= BV$6, $E8 &lt; BU$6), 0, 1)+IF(OR($F8 &gt;= BV$6, $G8 &lt; BU$6), 0, 2)+1)</f>
        <v/>
      </c>
      <c r="BV8" s="68" t="str">
        <f ca="1">INDEX({"","_","-","="},IF(OR($D8 &gt;= BW$6, $E8 &lt; BV$6), 0, 1)+IF(OR($F8 &gt;= BW$6, $G8 &lt; BV$6), 0, 2)+1)</f>
        <v/>
      </c>
      <c r="BW8" s="68" t="str">
        <f ca="1">INDEX({"","_","-","="},IF(OR($D8 &gt;= BX$6, $E8 &lt; BW$6), 0, 1)+IF(OR($F8 &gt;= BX$6, $G8 &lt; BW$6), 0, 2)+1)</f>
        <v/>
      </c>
      <c r="BX8" s="68" t="str">
        <f ca="1">INDEX({"","_","-","="},IF(OR($D8 &gt;= BY$6, $E8 &lt; BX$6), 0, 1)+IF(OR($F8 &gt;= BY$6, $G8 &lt; BX$6), 0, 2)+1)</f>
        <v/>
      </c>
      <c r="BY8" s="68" t="str">
        <f ca="1">INDEX({"","_","-","="},IF(OR($D8 &gt;= BZ$6, $E8 &lt; BY$6), 0, 1)+IF(OR($F8 &gt;= BZ$6, $G8 &lt; BY$6), 0, 2)+1)</f>
        <v/>
      </c>
      <c r="BZ8" s="68" t="str">
        <f ca="1">INDEX({"","_","-","="},IF(OR($D8 &gt;= CA$6, $E8 &lt; BZ$6), 0, 1)+IF(OR($F8 &gt;= CA$6, $G8 &lt; BZ$6), 0, 2)+1)</f>
        <v/>
      </c>
      <c r="CA8" s="68" t="str">
        <f ca="1">INDEX({"","_","-","="},IF(OR($D8 &gt;= CB$6, $E8 &lt; CA$6), 0, 1)+IF(OR($F8 &gt;= CB$6, $G8 &lt; CA$6), 0, 2)+1)</f>
        <v/>
      </c>
      <c r="CB8" s="68" t="str">
        <f ca="1">INDEX({"","_","-","="},IF(OR($D8 &gt;= CC$6, $E8 &lt; CB$6), 0, 1)+IF(OR($F8 &gt;= CC$6, $G8 &lt; CB$6), 0, 2)+1)</f>
        <v/>
      </c>
      <c r="CC8" s="68" t="str">
        <f ca="1">INDEX({"","_","-","="},IF(OR($D8 &gt;= CD$6, $E8 &lt; CC$6), 0, 1)+IF(OR($F8 &gt;= CD$6, $G8 &lt; CC$6), 0, 2)+1)</f>
        <v/>
      </c>
      <c r="CD8" s="68" t="str">
        <f ca="1">INDEX({"","_","-","="},IF(OR($D8 &gt;= CE$6, $E8 &lt; CD$6), 0, 1)+IF(OR($F8 &gt;= CE$6, $G8 &lt; CD$6), 0, 2)+1)</f>
        <v/>
      </c>
    </row>
    <row r="9" spans="1:83">
      <c r="A9" s="8" t="str">
        <f ca="1">IF('临-进度'!M4,'临-进度'!$A4,"")</f>
        <v>T-003</v>
      </c>
      <c r="B9" s="8" t="str">
        <f ca="1">IF('临-进度'!M4,'临-进度'!$B4,"")</f>
        <v>用户授权功能</v>
      </c>
      <c r="C9" s="8" t="str">
        <f ca="1">IF('临-进度'!M4,'临-进度'!$E4,"")</f>
        <v>基本的用户登录</v>
      </c>
      <c r="D9" s="40">
        <f ca="1">IF('临-进度'!$M4,'临-进度'!$I4,"")</f>
        <v>41308</v>
      </c>
      <c r="E9" s="40">
        <f ca="1">IF('临-进度'!$M4,'临-进度'!$AE4,"")</f>
        <v>41308</v>
      </c>
      <c r="F9" s="40">
        <f ca="1">IF('临-进度'!$M4,'临-进度'!$J4,"")</f>
        <v>41308</v>
      </c>
      <c r="G9" s="73">
        <f ca="1">IF('临-进度'!$M4,'临-进度'!$AF4,"")</f>
        <v>41371</v>
      </c>
      <c r="H9" s="68" t="str">
        <f ca="1">INDEX({"","_","-","="},IF(OR($D9 &gt;= I$6, $E9 &lt; H$6), 0, 1)+IF(OR($F9 &gt;= I$6, $G9 &lt; H$6), 0, 2)+1)</f>
        <v/>
      </c>
      <c r="I9" s="68" t="str">
        <f ca="1">INDEX({"","_","-","="},IF(OR($D9 &gt;= J$6, $E9 &lt; I$6), 0, 1)+IF(OR($F9 &gt;= J$6, $G9 &lt; I$6), 0, 2)+1)</f>
        <v/>
      </c>
      <c r="J9" s="68" t="str">
        <f ca="1">INDEX({"","_","-","="},IF(OR($D9 &gt;= K$6, $E9 &lt; J$6), 0, 1)+IF(OR($F9 &gt;= K$6, $G9 &lt; J$6), 0, 2)+1)</f>
        <v/>
      </c>
      <c r="K9" s="68" t="str">
        <f ca="1">INDEX({"","_","-","="},IF(OR($D9 &gt;= L$6, $E9 &lt; K$6), 0, 1)+IF(OR($F9 &gt;= L$6, $G9 &lt; K$6), 0, 2)+1)</f>
        <v/>
      </c>
      <c r="L9" s="68" t="str">
        <f ca="1">INDEX({"","_","-","="},IF(OR($D9 &gt;= M$6, $E9 &lt; L$6), 0, 1)+IF(OR($F9 &gt;= M$6, $G9 &lt; L$6), 0, 2)+1)</f>
        <v/>
      </c>
      <c r="M9" s="68" t="str">
        <f ca="1">INDEX({"","_","-","="},IF(OR($D9 &gt;= N$6, $E9 &lt; M$6), 0, 1)+IF(OR($F9 &gt;= N$6, $G9 &lt; M$6), 0, 2)+1)</f>
        <v/>
      </c>
      <c r="N9" s="68" t="str">
        <f ca="1">INDEX({"","_","-","="},IF(OR($D9 &gt;= O$6, $E9 &lt; N$6), 0, 1)+IF(OR($F9 &gt;= O$6, $G9 &lt; N$6), 0, 2)+1)</f>
        <v/>
      </c>
      <c r="O9" s="68" t="str">
        <f ca="1">INDEX({"","_","-","="},IF(OR($D9 &gt;= P$6, $E9 &lt; O$6), 0, 1)+IF(OR($F9 &gt;= P$6, $G9 &lt; O$6), 0, 2)+1)</f>
        <v/>
      </c>
      <c r="P9" s="68" t="str">
        <f ca="1">INDEX({"","_","-","="},IF(OR($D9 &gt;= Q$6, $E9 &lt; P$6), 0, 1)+IF(OR($F9 &gt;= Q$6, $G9 &lt; P$6), 0, 2)+1)</f>
        <v/>
      </c>
      <c r="Q9" s="68" t="str">
        <f ca="1">INDEX({"","_","-","="},IF(OR($D9 &gt;= R$6, $E9 &lt; Q$6), 0, 1)+IF(OR($F9 &gt;= R$6, $G9 &lt; Q$6), 0, 2)+1)</f>
        <v/>
      </c>
      <c r="R9" s="68" t="str">
        <f ca="1">INDEX({"","_","-","="},IF(OR($D9 &gt;= S$6, $E9 &lt; R$6), 0, 1)+IF(OR($F9 &gt;= S$6, $G9 &lt; R$6), 0, 2)+1)</f>
        <v/>
      </c>
      <c r="S9" s="68" t="str">
        <f ca="1">INDEX({"","_","-","="},IF(OR($D9 &gt;= T$6, $E9 &lt; S$6), 0, 1)+IF(OR($F9 &gt;= T$6, $G9 &lt; S$6), 0, 2)+1)</f>
        <v/>
      </c>
      <c r="T9" s="68" t="str">
        <f ca="1">INDEX({"","_","-","="},IF(OR($D9 &gt;= U$6, $E9 &lt; T$6), 0, 1)+IF(OR($F9 &gt;= U$6, $G9 &lt; T$6), 0, 2)+1)</f>
        <v/>
      </c>
      <c r="U9" s="68" t="str">
        <f ca="1">INDEX({"","_","-","="},IF(OR($D9 &gt;= V$6, $E9 &lt; U$6), 0, 1)+IF(OR($F9 &gt;= V$6, $G9 &lt; U$6), 0, 2)+1)</f>
        <v/>
      </c>
      <c r="V9" s="68" t="str">
        <f ca="1">INDEX({"","_","-","="},IF(OR($D9 &gt;= W$6, $E9 &lt; V$6), 0, 1)+IF(OR($F9 &gt;= W$6, $G9 &lt; V$6), 0, 2)+1)</f>
        <v/>
      </c>
      <c r="W9" s="68" t="str">
        <f ca="1">INDEX({"","_","-","="},IF(OR($D9 &gt;= X$6, $E9 &lt; W$6), 0, 1)+IF(OR($F9 &gt;= X$6, $G9 &lt; W$6), 0, 2)+1)</f>
        <v/>
      </c>
      <c r="X9" s="68" t="str">
        <f ca="1">INDEX({"","_","-","="},IF(OR($D9 &gt;= Y$6, $E9 &lt; X$6), 0, 1)+IF(OR($F9 &gt;= Y$6, $G9 &lt; X$6), 0, 2)+1)</f>
        <v>=</v>
      </c>
      <c r="Y9" s="68" t="str">
        <f ca="1">INDEX({"","_","-","="},IF(OR($D9 &gt;= Z$6, $E9 &lt; Y$6), 0, 1)+IF(OR($F9 &gt;= Z$6, $G9 &lt; Y$6), 0, 2)+1)</f>
        <v>-</v>
      </c>
      <c r="Z9" s="68" t="str">
        <f ca="1">INDEX({"","_","-","="},IF(OR($D9 &gt;= AA$6, $E9 &lt; Z$6), 0, 1)+IF(OR($F9 &gt;= AA$6, $G9 &lt; Z$6), 0, 2)+1)</f>
        <v>-</v>
      </c>
      <c r="AA9" s="68" t="str">
        <f ca="1">INDEX({"","_","-","="},IF(OR($D9 &gt;= AB$6, $E9 &lt; AA$6), 0, 1)+IF(OR($F9 &gt;= AB$6, $G9 &lt; AA$6), 0, 2)+1)</f>
        <v>-</v>
      </c>
      <c r="AB9" s="68" t="str">
        <f ca="1">INDEX({"","_","-","="},IF(OR($D9 &gt;= AC$6, $E9 &lt; AB$6), 0, 1)+IF(OR($F9 &gt;= AC$6, $G9 &lt; AB$6), 0, 2)+1)</f>
        <v>-</v>
      </c>
      <c r="AC9" s="68" t="str">
        <f ca="1">INDEX({"","_","-","="},IF(OR($D9 &gt;= AD$6, $E9 &lt; AC$6), 0, 1)+IF(OR($F9 &gt;= AD$6, $G9 &lt; AC$6), 0, 2)+1)</f>
        <v>-</v>
      </c>
      <c r="AD9" s="68" t="str">
        <f ca="1">INDEX({"","_","-","="},IF(OR($D9 &gt;= AE$6, $E9 &lt; AD$6), 0, 1)+IF(OR($F9 &gt;= AE$6, $G9 &lt; AD$6), 0, 2)+1)</f>
        <v>-</v>
      </c>
      <c r="AE9" s="68" t="str">
        <f ca="1">INDEX({"","_","-","="},IF(OR($D9 &gt;= AF$6, $E9 &lt; AE$6), 0, 1)+IF(OR($F9 &gt;= AF$6, $G9 &lt; AE$6), 0, 2)+1)</f>
        <v>-</v>
      </c>
      <c r="AF9" s="68" t="str">
        <f ca="1">INDEX({"","_","-","="},IF(OR($D9 &gt;= AG$6, $E9 &lt; AF$6), 0, 1)+IF(OR($F9 &gt;= AG$6, $G9 &lt; AF$6), 0, 2)+1)</f>
        <v>-</v>
      </c>
      <c r="AG9" s="68" t="str">
        <f ca="1">INDEX({"","_","-","="},IF(OR($D9 &gt;= AH$6, $E9 &lt; AG$6), 0, 1)+IF(OR($F9 &gt;= AH$6, $G9 &lt; AG$6), 0, 2)+1)</f>
        <v>-</v>
      </c>
      <c r="AH9" s="68" t="str">
        <f ca="1">INDEX({"","_","-","="},IF(OR($D9 &gt;= AI$6, $E9 &lt; AH$6), 0, 1)+IF(OR($F9 &gt;= AI$6, $G9 &lt; AH$6), 0, 2)+1)</f>
        <v>-</v>
      </c>
      <c r="AI9" s="68" t="str">
        <f ca="1">INDEX({"","_","-","="},IF(OR($D9 &gt;= AJ$6, $E9 &lt; AI$6), 0, 1)+IF(OR($F9 &gt;= AJ$6, $G9 &lt; AI$6), 0, 2)+1)</f>
        <v>-</v>
      </c>
      <c r="AJ9" s="68" t="str">
        <f ca="1">INDEX({"","_","-","="},IF(OR($D9 &gt;= AK$6, $E9 &lt; AJ$6), 0, 1)+IF(OR($F9 &gt;= AK$6, $G9 &lt; AJ$6), 0, 2)+1)</f>
        <v>-</v>
      </c>
      <c r="AK9" s="68" t="str">
        <f ca="1">INDEX({"","_","-","="},IF(OR($D9 &gt;= AL$6, $E9 &lt; AK$6), 0, 1)+IF(OR($F9 &gt;= AL$6, $G9 &lt; AK$6), 0, 2)+1)</f>
        <v>-</v>
      </c>
      <c r="AL9" s="68" t="str">
        <f ca="1">INDEX({"","_","-","="},IF(OR($D9 &gt;= AM$6, $E9 &lt; AL$6), 0, 1)+IF(OR($F9 &gt;= AM$6, $G9 &lt; AL$6), 0, 2)+1)</f>
        <v>-</v>
      </c>
      <c r="AM9" s="68" t="str">
        <f ca="1">INDEX({"","_","-","="},IF(OR($D9 &gt;= AN$6, $E9 &lt; AM$6), 0, 1)+IF(OR($F9 &gt;= AN$6, $G9 &lt; AM$6), 0, 2)+1)</f>
        <v>-</v>
      </c>
      <c r="AN9" s="68" t="str">
        <f ca="1">INDEX({"","_","-","="},IF(OR($D9 &gt;= AO$6, $E9 &lt; AN$6), 0, 1)+IF(OR($F9 &gt;= AO$6, $G9 &lt; AN$6), 0, 2)+1)</f>
        <v>-</v>
      </c>
      <c r="AO9" s="68" t="str">
        <f ca="1">INDEX({"","_","-","="},IF(OR($D9 &gt;= AP$6, $E9 &lt; AO$6), 0, 1)+IF(OR($F9 &gt;= AP$6, $G9 &lt; AO$6), 0, 2)+1)</f>
        <v>-</v>
      </c>
      <c r="AP9" s="68" t="str">
        <f ca="1">INDEX({"","_","-","="},IF(OR($D9 &gt;= AQ$6, $E9 &lt; AP$6), 0, 1)+IF(OR($F9 &gt;= AQ$6, $G9 &lt; AP$6), 0, 2)+1)</f>
        <v>-</v>
      </c>
      <c r="AQ9" s="68" t="str">
        <f ca="1">INDEX({"","_","-","="},IF(OR($D9 &gt;= AR$6, $E9 &lt; AQ$6), 0, 1)+IF(OR($F9 &gt;= AR$6, $G9 &lt; AQ$6), 0, 2)+1)</f>
        <v>-</v>
      </c>
      <c r="AR9" s="68" t="str">
        <f ca="1">INDEX({"","_","-","="},IF(OR($D9 &gt;= AS$6, $E9 &lt; AR$6), 0, 1)+IF(OR($F9 &gt;= AS$6, $G9 &lt; AR$6), 0, 2)+1)</f>
        <v>-</v>
      </c>
      <c r="AS9" s="68" t="str">
        <f ca="1">INDEX({"","_","-","="},IF(OR($D9 &gt;= AT$6, $E9 &lt; AS$6), 0, 1)+IF(OR($F9 &gt;= AT$6, $G9 &lt; AS$6), 0, 2)+1)</f>
        <v>-</v>
      </c>
      <c r="AT9" s="68" t="str">
        <f ca="1">INDEX({"","_","-","="},IF(OR($D9 &gt;= AU$6, $E9 &lt; AT$6), 0, 1)+IF(OR($F9 &gt;= AU$6, $G9 &lt; AT$6), 0, 2)+1)</f>
        <v>-</v>
      </c>
      <c r="AU9" s="68" t="str">
        <f ca="1">INDEX({"","_","-","="},IF(OR($D9 &gt;= AV$6, $E9 &lt; AU$6), 0, 1)+IF(OR($F9 &gt;= AV$6, $G9 &lt; AU$6), 0, 2)+1)</f>
        <v>-</v>
      </c>
      <c r="AV9" s="68" t="str">
        <f ca="1">INDEX({"","_","-","="},IF(OR($D9 &gt;= AW$6, $E9 &lt; AV$6), 0, 1)+IF(OR($F9 &gt;= AW$6, $G9 &lt; AV$6), 0, 2)+1)</f>
        <v>-</v>
      </c>
      <c r="AW9" s="68" t="str">
        <f ca="1">INDEX({"","_","-","="},IF(OR($D9 &gt;= AX$6, $E9 &lt; AW$6), 0, 1)+IF(OR($F9 &gt;= AX$6, $G9 &lt; AW$6), 0, 2)+1)</f>
        <v>-</v>
      </c>
      <c r="AX9" s="68" t="str">
        <f ca="1">INDEX({"","_","-","="},IF(OR($D9 &gt;= AY$6, $E9 &lt; AX$6), 0, 1)+IF(OR($F9 &gt;= AY$6, $G9 &lt; AX$6), 0, 2)+1)</f>
        <v>-</v>
      </c>
      <c r="AY9" s="68" t="str">
        <f ca="1">INDEX({"","_","-","="},IF(OR($D9 &gt;= AZ$6, $E9 &lt; AY$6), 0, 1)+IF(OR($F9 &gt;= AZ$6, $G9 &lt; AY$6), 0, 2)+1)</f>
        <v>-</v>
      </c>
      <c r="AZ9" s="68" t="str">
        <f ca="1">INDEX({"","_","-","="},IF(OR($D9 &gt;= BA$6, $E9 &lt; AZ$6), 0, 1)+IF(OR($F9 &gt;= BA$6, $G9 &lt; AZ$6), 0, 2)+1)</f>
        <v>-</v>
      </c>
      <c r="BA9" s="68" t="str">
        <f ca="1">INDEX({"","_","-","="},IF(OR($D9 &gt;= BB$6, $E9 &lt; BA$6), 0, 1)+IF(OR($F9 &gt;= BB$6, $G9 &lt; BA$6), 0, 2)+1)</f>
        <v>-</v>
      </c>
      <c r="BB9" s="68" t="str">
        <f ca="1">INDEX({"","_","-","="},IF(OR($D9 &gt;= BC$6, $E9 &lt; BB$6), 0, 1)+IF(OR($F9 &gt;= BC$6, $G9 &lt; BB$6), 0, 2)+1)</f>
        <v>-</v>
      </c>
      <c r="BC9" s="68" t="str">
        <f ca="1">INDEX({"","_","-","="},IF(OR($D9 &gt;= BD$6, $E9 &lt; BC$6), 0, 1)+IF(OR($F9 &gt;= BD$6, $G9 &lt; BC$6), 0, 2)+1)</f>
        <v>-</v>
      </c>
      <c r="BD9" s="68" t="str">
        <f ca="1">INDEX({"","_","-","="},IF(OR($D9 &gt;= BE$6, $E9 &lt; BD$6), 0, 1)+IF(OR($F9 &gt;= BE$6, $G9 &lt; BD$6), 0, 2)+1)</f>
        <v>-</v>
      </c>
      <c r="BE9" s="68" t="str">
        <f ca="1">INDEX({"","_","-","="},IF(OR($D9 &gt;= BF$6, $E9 &lt; BE$6), 0, 1)+IF(OR($F9 &gt;= BF$6, $G9 &lt; BE$6), 0, 2)+1)</f>
        <v/>
      </c>
      <c r="BF9" s="68" t="str">
        <f ca="1">INDEX({"","_","-","="},IF(OR($D9 &gt;= BG$6, $E9 &lt; BF$6), 0, 1)+IF(OR($F9 &gt;= BG$6, $G9 &lt; BF$6), 0, 2)+1)</f>
        <v/>
      </c>
      <c r="BG9" s="68" t="str">
        <f ca="1">INDEX({"","_","-","="},IF(OR($D9 &gt;= BH$6, $E9 &lt; BG$6), 0, 1)+IF(OR($F9 &gt;= BH$6, $G9 &lt; BG$6), 0, 2)+1)</f>
        <v/>
      </c>
      <c r="BH9" s="68" t="str">
        <f ca="1">INDEX({"","_","-","="},IF(OR($D9 &gt;= BI$6, $E9 &lt; BH$6), 0, 1)+IF(OR($F9 &gt;= BI$6, $G9 &lt; BH$6), 0, 2)+1)</f>
        <v/>
      </c>
      <c r="BI9" s="68" t="str">
        <f ca="1">INDEX({"","_","-","="},IF(OR($D9 &gt;= BJ$6, $E9 &lt; BI$6), 0, 1)+IF(OR($F9 &gt;= BJ$6, $G9 &lt; BI$6), 0, 2)+1)</f>
        <v/>
      </c>
      <c r="BJ9" s="68" t="str">
        <f ca="1">INDEX({"","_","-","="},IF(OR($D9 &gt;= BK$6, $E9 &lt; BJ$6), 0, 1)+IF(OR($F9 &gt;= BK$6, $G9 &lt; BJ$6), 0, 2)+1)</f>
        <v/>
      </c>
      <c r="BK9" s="68" t="str">
        <f ca="1">INDEX({"","_","-","="},IF(OR($D9 &gt;= BL$6, $E9 &lt; BK$6), 0, 1)+IF(OR($F9 &gt;= BL$6, $G9 &lt; BK$6), 0, 2)+1)</f>
        <v/>
      </c>
      <c r="BL9" s="68" t="str">
        <f ca="1">INDEX({"","_","-","="},IF(OR($D9 &gt;= BM$6, $E9 &lt; BL$6), 0, 1)+IF(OR($F9 &gt;= BM$6, $G9 &lt; BL$6), 0, 2)+1)</f>
        <v/>
      </c>
      <c r="BM9" s="68" t="str">
        <f ca="1">INDEX({"","_","-","="},IF(OR($D9 &gt;= BN$6, $E9 &lt; BM$6), 0, 1)+IF(OR($F9 &gt;= BN$6, $G9 &lt; BM$6), 0, 2)+1)</f>
        <v/>
      </c>
      <c r="BN9" s="68" t="str">
        <f ca="1">INDEX({"","_","-","="},IF(OR($D9 &gt;= BO$6, $E9 &lt; BN$6), 0, 1)+IF(OR($F9 &gt;= BO$6, $G9 &lt; BN$6), 0, 2)+1)</f>
        <v/>
      </c>
      <c r="BO9" s="68" t="str">
        <f ca="1">INDEX({"","_","-","="},IF(OR($D9 &gt;= BP$6, $E9 &lt; BO$6), 0, 1)+IF(OR($F9 &gt;= BP$6, $G9 &lt; BO$6), 0, 2)+1)</f>
        <v/>
      </c>
      <c r="BP9" s="68" t="str">
        <f ca="1">INDEX({"","_","-","="},IF(OR($D9 &gt;= BQ$6, $E9 &lt; BP$6), 0, 1)+IF(OR($F9 &gt;= BQ$6, $G9 &lt; BP$6), 0, 2)+1)</f>
        <v/>
      </c>
      <c r="BQ9" s="68" t="str">
        <f ca="1">INDEX({"","_","-","="},IF(OR($D9 &gt;= BR$6, $E9 &lt; BQ$6), 0, 1)+IF(OR($F9 &gt;= BR$6, $G9 &lt; BQ$6), 0, 2)+1)</f>
        <v/>
      </c>
      <c r="BR9" s="68" t="str">
        <f ca="1">INDEX({"","_","-","="},IF(OR($D9 &gt;= BS$6, $E9 &lt; BR$6), 0, 1)+IF(OR($F9 &gt;= BS$6, $G9 &lt; BR$6), 0, 2)+1)</f>
        <v/>
      </c>
      <c r="BS9" s="68" t="str">
        <f ca="1">INDEX({"","_","-","="},IF(OR($D9 &gt;= BT$6, $E9 &lt; BS$6), 0, 1)+IF(OR($F9 &gt;= BT$6, $G9 &lt; BS$6), 0, 2)+1)</f>
        <v/>
      </c>
      <c r="BT9" s="68" t="str">
        <f ca="1">INDEX({"","_","-","="},IF(OR($D9 &gt;= BU$6, $E9 &lt; BT$6), 0, 1)+IF(OR($F9 &gt;= BU$6, $G9 &lt; BT$6), 0, 2)+1)</f>
        <v/>
      </c>
      <c r="BU9" s="68" t="str">
        <f ca="1">INDEX({"","_","-","="},IF(OR($D9 &gt;= BV$6, $E9 &lt; BU$6), 0, 1)+IF(OR($F9 &gt;= BV$6, $G9 &lt; BU$6), 0, 2)+1)</f>
        <v/>
      </c>
      <c r="BV9" s="68" t="str">
        <f ca="1">INDEX({"","_","-","="},IF(OR($D9 &gt;= BW$6, $E9 &lt; BV$6), 0, 1)+IF(OR($F9 &gt;= BW$6, $G9 &lt; BV$6), 0, 2)+1)</f>
        <v/>
      </c>
      <c r="BW9" s="68" t="str">
        <f ca="1">INDEX({"","_","-","="},IF(OR($D9 &gt;= BX$6, $E9 &lt; BW$6), 0, 1)+IF(OR($F9 &gt;= BX$6, $G9 &lt; BW$6), 0, 2)+1)</f>
        <v/>
      </c>
      <c r="BX9" s="68" t="str">
        <f ca="1">INDEX({"","_","-","="},IF(OR($D9 &gt;= BY$6, $E9 &lt; BX$6), 0, 1)+IF(OR($F9 &gt;= BY$6, $G9 &lt; BX$6), 0, 2)+1)</f>
        <v/>
      </c>
      <c r="BY9" s="68" t="str">
        <f ca="1">INDEX({"","_","-","="},IF(OR($D9 &gt;= BZ$6, $E9 &lt; BY$6), 0, 1)+IF(OR($F9 &gt;= BZ$6, $G9 &lt; BY$6), 0, 2)+1)</f>
        <v/>
      </c>
      <c r="BZ9" s="68" t="str">
        <f ca="1">INDEX({"","_","-","="},IF(OR($D9 &gt;= CA$6, $E9 &lt; BZ$6), 0, 1)+IF(OR($F9 &gt;= CA$6, $G9 &lt; BZ$6), 0, 2)+1)</f>
        <v/>
      </c>
      <c r="CA9" s="68" t="str">
        <f ca="1">INDEX({"","_","-","="},IF(OR($D9 &gt;= CB$6, $E9 &lt; CA$6), 0, 1)+IF(OR($F9 &gt;= CB$6, $G9 &lt; CA$6), 0, 2)+1)</f>
        <v/>
      </c>
      <c r="CB9" s="68" t="str">
        <f ca="1">INDEX({"","_","-","="},IF(OR($D9 &gt;= CC$6, $E9 &lt; CB$6), 0, 1)+IF(OR($F9 &gt;= CC$6, $G9 &lt; CB$6), 0, 2)+1)</f>
        <v/>
      </c>
      <c r="CC9" s="68" t="str">
        <f ca="1">INDEX({"","_","-","="},IF(OR($D9 &gt;= CD$6, $E9 &lt; CC$6), 0, 1)+IF(OR($F9 &gt;= CD$6, $G9 &lt; CC$6), 0, 2)+1)</f>
        <v/>
      </c>
      <c r="CD9" s="68" t="str">
        <f ca="1">INDEX({"","_","-","="},IF(OR($D9 &gt;= CE$6, $E9 &lt; CD$6), 0, 1)+IF(OR($F9 &gt;= CE$6, $G9 &lt; CD$6), 0, 2)+1)</f>
        <v/>
      </c>
    </row>
    <row r="10" spans="1:83">
      <c r="A10" s="8" t="str">
        <f ca="1">IF('临-进度'!M5,'临-进度'!$A5,"")</f>
        <v>T-004</v>
      </c>
      <c r="B10" s="8" t="str">
        <f ca="1">IF('临-进度'!M5,'临-进度'!$B5,"")</f>
        <v>需求调研</v>
      </c>
      <c r="C10" s="8" t="str">
        <f ca="1">IF('临-进度'!M5,'临-进度'!$E5,"")</f>
        <v>门店经理访谈</v>
      </c>
      <c r="D10" s="40" t="str">
        <f ca="1">IF('临-进度'!$M5,'临-进度'!$I5,"")</f>
        <v/>
      </c>
      <c r="E10" s="40" t="str">
        <f ca="1">IF('临-进度'!$M5,'临-进度'!$AE5,"")</f>
        <v/>
      </c>
      <c r="F10" s="40">
        <f ca="1">IF('临-进度'!$M5,'临-进度'!$J5,"")</f>
        <v>41309</v>
      </c>
      <c r="G10" s="73">
        <f ca="1">IF('临-进度'!$M5,'临-进度'!$AF5,"")</f>
        <v>41310</v>
      </c>
      <c r="H10" s="68" t="str">
        <f ca="1">INDEX({"","_","-","="},IF(OR($D10 &gt;= I$6, $E10 &lt; H$6), 0, 1)+IF(OR($F10 &gt;= I$6, $G10 &lt; H$6), 0, 2)+1)</f>
        <v/>
      </c>
      <c r="I10" s="68" t="str">
        <f ca="1">INDEX({"","_","-","="},IF(OR($D10 &gt;= J$6, $E10 &lt; I$6), 0, 1)+IF(OR($F10 &gt;= J$6, $G10 &lt; I$6), 0, 2)+1)</f>
        <v/>
      </c>
      <c r="J10" s="68" t="str">
        <f ca="1">INDEX({"","_","-","="},IF(OR($D10 &gt;= K$6, $E10 &lt; J$6), 0, 1)+IF(OR($F10 &gt;= K$6, $G10 &lt; J$6), 0, 2)+1)</f>
        <v/>
      </c>
      <c r="K10" s="68" t="str">
        <f ca="1">INDEX({"","_","-","="},IF(OR($D10 &gt;= L$6, $E10 &lt; K$6), 0, 1)+IF(OR($F10 &gt;= L$6, $G10 &lt; K$6), 0, 2)+1)</f>
        <v/>
      </c>
      <c r="L10" s="68" t="str">
        <f ca="1">INDEX({"","_","-","="},IF(OR($D10 &gt;= M$6, $E10 &lt; L$6), 0, 1)+IF(OR($F10 &gt;= M$6, $G10 &lt; L$6), 0, 2)+1)</f>
        <v/>
      </c>
      <c r="M10" s="68" t="str">
        <f ca="1">INDEX({"","_","-","="},IF(OR($D10 &gt;= N$6, $E10 &lt; M$6), 0, 1)+IF(OR($F10 &gt;= N$6, $G10 &lt; M$6), 0, 2)+1)</f>
        <v/>
      </c>
      <c r="N10" s="68" t="str">
        <f ca="1">INDEX({"","_","-","="},IF(OR($D10 &gt;= O$6, $E10 &lt; N$6), 0, 1)+IF(OR($F10 &gt;= O$6, $G10 &lt; N$6), 0, 2)+1)</f>
        <v/>
      </c>
      <c r="O10" s="68" t="str">
        <f ca="1">INDEX({"","_","-","="},IF(OR($D10 &gt;= P$6, $E10 &lt; O$6), 0, 1)+IF(OR($F10 &gt;= P$6, $G10 &lt; O$6), 0, 2)+1)</f>
        <v/>
      </c>
      <c r="P10" s="68" t="str">
        <f ca="1">INDEX({"","_","-","="},IF(OR($D10 &gt;= Q$6, $E10 &lt; P$6), 0, 1)+IF(OR($F10 &gt;= Q$6, $G10 &lt; P$6), 0, 2)+1)</f>
        <v/>
      </c>
      <c r="Q10" s="68" t="str">
        <f ca="1">INDEX({"","_","-","="},IF(OR($D10 &gt;= R$6, $E10 &lt; Q$6), 0, 1)+IF(OR($F10 &gt;= R$6, $G10 &lt; Q$6), 0, 2)+1)</f>
        <v/>
      </c>
      <c r="R10" s="68" t="str">
        <f ca="1">INDEX({"","_","-","="},IF(OR($D10 &gt;= S$6, $E10 &lt; R$6), 0, 1)+IF(OR($F10 &gt;= S$6, $G10 &lt; R$6), 0, 2)+1)</f>
        <v/>
      </c>
      <c r="S10" s="68" t="str">
        <f ca="1">INDEX({"","_","-","="},IF(OR($D10 &gt;= T$6, $E10 &lt; S$6), 0, 1)+IF(OR($F10 &gt;= T$6, $G10 &lt; S$6), 0, 2)+1)</f>
        <v/>
      </c>
      <c r="T10" s="68" t="str">
        <f ca="1">INDEX({"","_","-","="},IF(OR($D10 &gt;= U$6, $E10 &lt; T$6), 0, 1)+IF(OR($F10 &gt;= U$6, $G10 &lt; T$6), 0, 2)+1)</f>
        <v/>
      </c>
      <c r="U10" s="68" t="str">
        <f ca="1">INDEX({"","_","-","="},IF(OR($D10 &gt;= V$6, $E10 &lt; U$6), 0, 1)+IF(OR($F10 &gt;= V$6, $G10 &lt; U$6), 0, 2)+1)</f>
        <v/>
      </c>
      <c r="V10" s="68" t="str">
        <f ca="1">INDEX({"","_","-","="},IF(OR($D10 &gt;= W$6, $E10 &lt; V$6), 0, 1)+IF(OR($F10 &gt;= W$6, $G10 &lt; V$6), 0, 2)+1)</f>
        <v/>
      </c>
      <c r="W10" s="68" t="str">
        <f ca="1">INDEX({"","_","-","="},IF(OR($D10 &gt;= X$6, $E10 &lt; W$6), 0, 1)+IF(OR($F10 &gt;= X$6, $G10 &lt; W$6), 0, 2)+1)</f>
        <v/>
      </c>
      <c r="X10" s="68" t="str">
        <f ca="1">INDEX({"","_","-","="},IF(OR($D10 &gt;= Y$6, $E10 &lt; X$6), 0, 1)+IF(OR($F10 &gt;= Y$6, $G10 &lt; X$6), 0, 2)+1)</f>
        <v/>
      </c>
      <c r="Y10" s="68" t="str">
        <f ca="1">INDEX({"","_","-","="},IF(OR($D10 &gt;= Z$6, $E10 &lt; Y$6), 0, 1)+IF(OR($F10 &gt;= Z$6, $G10 &lt; Y$6), 0, 2)+1)</f>
        <v>-</v>
      </c>
      <c r="Z10" s="68" t="str">
        <f ca="1">INDEX({"","_","-","="},IF(OR($D10 &gt;= AA$6, $E10 &lt; Z$6), 0, 1)+IF(OR($F10 &gt;= AA$6, $G10 &lt; Z$6), 0, 2)+1)</f>
        <v/>
      </c>
      <c r="AA10" s="68" t="str">
        <f ca="1">INDEX({"","_","-","="},IF(OR($D10 &gt;= AB$6, $E10 &lt; AA$6), 0, 1)+IF(OR($F10 &gt;= AB$6, $G10 &lt; AA$6), 0, 2)+1)</f>
        <v/>
      </c>
      <c r="AB10" s="68" t="str">
        <f ca="1">INDEX({"","_","-","="},IF(OR($D10 &gt;= AC$6, $E10 &lt; AB$6), 0, 1)+IF(OR($F10 &gt;= AC$6, $G10 &lt; AB$6), 0, 2)+1)</f>
        <v/>
      </c>
      <c r="AC10" s="68" t="str">
        <f ca="1">INDEX({"","_","-","="},IF(OR($D10 &gt;= AD$6, $E10 &lt; AC$6), 0, 1)+IF(OR($F10 &gt;= AD$6, $G10 &lt; AC$6), 0, 2)+1)</f>
        <v/>
      </c>
      <c r="AD10" s="68" t="str">
        <f ca="1">INDEX({"","_","-","="},IF(OR($D10 &gt;= AE$6, $E10 &lt; AD$6), 0, 1)+IF(OR($F10 &gt;= AE$6, $G10 &lt; AD$6), 0, 2)+1)</f>
        <v/>
      </c>
      <c r="AE10" s="68" t="str">
        <f ca="1">INDEX({"","_","-","="},IF(OR($D10 &gt;= AF$6, $E10 &lt; AE$6), 0, 1)+IF(OR($F10 &gt;= AF$6, $G10 &lt; AE$6), 0, 2)+1)</f>
        <v/>
      </c>
      <c r="AF10" s="68" t="str">
        <f ca="1">INDEX({"","_","-","="},IF(OR($D10 &gt;= AG$6, $E10 &lt; AF$6), 0, 1)+IF(OR($F10 &gt;= AG$6, $G10 &lt; AF$6), 0, 2)+1)</f>
        <v/>
      </c>
      <c r="AG10" s="68" t="str">
        <f ca="1">INDEX({"","_","-","="},IF(OR($D10 &gt;= AH$6, $E10 &lt; AG$6), 0, 1)+IF(OR($F10 &gt;= AH$6, $G10 &lt; AG$6), 0, 2)+1)</f>
        <v/>
      </c>
      <c r="AH10" s="68" t="str">
        <f ca="1">INDEX({"","_","-","="},IF(OR($D10 &gt;= AI$6, $E10 &lt; AH$6), 0, 1)+IF(OR($F10 &gt;= AI$6, $G10 &lt; AH$6), 0, 2)+1)</f>
        <v/>
      </c>
      <c r="AI10" s="68" t="str">
        <f ca="1">INDEX({"","_","-","="},IF(OR($D10 &gt;= AJ$6, $E10 &lt; AI$6), 0, 1)+IF(OR($F10 &gt;= AJ$6, $G10 &lt; AI$6), 0, 2)+1)</f>
        <v/>
      </c>
      <c r="AJ10" s="68" t="str">
        <f ca="1">INDEX({"","_","-","="},IF(OR($D10 &gt;= AK$6, $E10 &lt; AJ$6), 0, 1)+IF(OR($F10 &gt;= AK$6, $G10 &lt; AJ$6), 0, 2)+1)</f>
        <v/>
      </c>
      <c r="AK10" s="68" t="str">
        <f ca="1">INDEX({"","_","-","="},IF(OR($D10 &gt;= AL$6, $E10 &lt; AK$6), 0, 1)+IF(OR($F10 &gt;= AL$6, $G10 &lt; AK$6), 0, 2)+1)</f>
        <v/>
      </c>
      <c r="AL10" s="68" t="str">
        <f ca="1">INDEX({"","_","-","="},IF(OR($D10 &gt;= AM$6, $E10 &lt; AL$6), 0, 1)+IF(OR($F10 &gt;= AM$6, $G10 &lt; AL$6), 0, 2)+1)</f>
        <v/>
      </c>
      <c r="AM10" s="68" t="str">
        <f ca="1">INDEX({"","_","-","="},IF(OR($D10 &gt;= AN$6, $E10 &lt; AM$6), 0, 1)+IF(OR($F10 &gt;= AN$6, $G10 &lt; AM$6), 0, 2)+1)</f>
        <v/>
      </c>
      <c r="AN10" s="68" t="str">
        <f ca="1">INDEX({"","_","-","="},IF(OR($D10 &gt;= AO$6, $E10 &lt; AN$6), 0, 1)+IF(OR($F10 &gt;= AO$6, $G10 &lt; AN$6), 0, 2)+1)</f>
        <v/>
      </c>
      <c r="AO10" s="68" t="str">
        <f ca="1">INDEX({"","_","-","="},IF(OR($D10 &gt;= AP$6, $E10 &lt; AO$6), 0, 1)+IF(OR($F10 &gt;= AP$6, $G10 &lt; AO$6), 0, 2)+1)</f>
        <v/>
      </c>
      <c r="AP10" s="68" t="str">
        <f ca="1">INDEX({"","_","-","="},IF(OR($D10 &gt;= AQ$6, $E10 &lt; AP$6), 0, 1)+IF(OR($F10 &gt;= AQ$6, $G10 &lt; AP$6), 0, 2)+1)</f>
        <v/>
      </c>
      <c r="AQ10" s="68" t="str">
        <f ca="1">INDEX({"","_","-","="},IF(OR($D10 &gt;= AR$6, $E10 &lt; AQ$6), 0, 1)+IF(OR($F10 &gt;= AR$6, $G10 &lt; AQ$6), 0, 2)+1)</f>
        <v/>
      </c>
      <c r="AR10" s="68" t="str">
        <f ca="1">INDEX({"","_","-","="},IF(OR($D10 &gt;= AS$6, $E10 &lt; AR$6), 0, 1)+IF(OR($F10 &gt;= AS$6, $G10 &lt; AR$6), 0, 2)+1)</f>
        <v/>
      </c>
      <c r="AS10" s="68" t="str">
        <f ca="1">INDEX({"","_","-","="},IF(OR($D10 &gt;= AT$6, $E10 &lt; AS$6), 0, 1)+IF(OR($F10 &gt;= AT$6, $G10 &lt; AS$6), 0, 2)+1)</f>
        <v/>
      </c>
      <c r="AT10" s="68" t="str">
        <f ca="1">INDEX({"","_","-","="},IF(OR($D10 &gt;= AU$6, $E10 &lt; AT$6), 0, 1)+IF(OR($F10 &gt;= AU$6, $G10 &lt; AT$6), 0, 2)+1)</f>
        <v/>
      </c>
      <c r="AU10" s="68" t="str">
        <f ca="1">INDEX({"","_","-","="},IF(OR($D10 &gt;= AV$6, $E10 &lt; AU$6), 0, 1)+IF(OR($F10 &gt;= AV$6, $G10 &lt; AU$6), 0, 2)+1)</f>
        <v/>
      </c>
      <c r="AV10" s="68" t="str">
        <f ca="1">INDEX({"","_","-","="},IF(OR($D10 &gt;= AW$6, $E10 &lt; AV$6), 0, 1)+IF(OR($F10 &gt;= AW$6, $G10 &lt; AV$6), 0, 2)+1)</f>
        <v/>
      </c>
      <c r="AW10" s="68" t="str">
        <f ca="1">INDEX({"","_","-","="},IF(OR($D10 &gt;= AX$6, $E10 &lt; AW$6), 0, 1)+IF(OR($F10 &gt;= AX$6, $G10 &lt; AW$6), 0, 2)+1)</f>
        <v/>
      </c>
      <c r="AX10" s="68" t="str">
        <f ca="1">INDEX({"","_","-","="},IF(OR($D10 &gt;= AY$6, $E10 &lt; AX$6), 0, 1)+IF(OR($F10 &gt;= AY$6, $G10 &lt; AX$6), 0, 2)+1)</f>
        <v/>
      </c>
      <c r="AY10" s="68" t="str">
        <f ca="1">INDEX({"","_","-","="},IF(OR($D10 &gt;= AZ$6, $E10 &lt; AY$6), 0, 1)+IF(OR($F10 &gt;= AZ$6, $G10 &lt; AY$6), 0, 2)+1)</f>
        <v/>
      </c>
      <c r="AZ10" s="68" t="str">
        <f ca="1">INDEX({"","_","-","="},IF(OR($D10 &gt;= BA$6, $E10 &lt; AZ$6), 0, 1)+IF(OR($F10 &gt;= BA$6, $G10 &lt; AZ$6), 0, 2)+1)</f>
        <v/>
      </c>
      <c r="BA10" s="68" t="str">
        <f ca="1">INDEX({"","_","-","="},IF(OR($D10 &gt;= BB$6, $E10 &lt; BA$6), 0, 1)+IF(OR($F10 &gt;= BB$6, $G10 &lt; BA$6), 0, 2)+1)</f>
        <v/>
      </c>
      <c r="BB10" s="68" t="str">
        <f ca="1">INDEX({"","_","-","="},IF(OR($D10 &gt;= BC$6, $E10 &lt; BB$6), 0, 1)+IF(OR($F10 &gt;= BC$6, $G10 &lt; BB$6), 0, 2)+1)</f>
        <v/>
      </c>
      <c r="BC10" s="68" t="str">
        <f ca="1">INDEX({"","_","-","="},IF(OR($D10 &gt;= BD$6, $E10 &lt; BC$6), 0, 1)+IF(OR($F10 &gt;= BD$6, $G10 &lt; BC$6), 0, 2)+1)</f>
        <v/>
      </c>
      <c r="BD10" s="68" t="str">
        <f ca="1">INDEX({"","_","-","="},IF(OR($D10 &gt;= BE$6, $E10 &lt; BD$6), 0, 1)+IF(OR($F10 &gt;= BE$6, $G10 &lt; BD$6), 0, 2)+1)</f>
        <v/>
      </c>
      <c r="BE10" s="68" t="str">
        <f ca="1">INDEX({"","_","-","="},IF(OR($D10 &gt;= BF$6, $E10 &lt; BE$6), 0, 1)+IF(OR($F10 &gt;= BF$6, $G10 &lt; BE$6), 0, 2)+1)</f>
        <v/>
      </c>
      <c r="BF10" s="68" t="str">
        <f ca="1">INDEX({"","_","-","="},IF(OR($D10 &gt;= BG$6, $E10 &lt; BF$6), 0, 1)+IF(OR($F10 &gt;= BG$6, $G10 &lt; BF$6), 0, 2)+1)</f>
        <v/>
      </c>
      <c r="BG10" s="68" t="str">
        <f ca="1">INDEX({"","_","-","="},IF(OR($D10 &gt;= BH$6, $E10 &lt; BG$6), 0, 1)+IF(OR($F10 &gt;= BH$6, $G10 &lt; BG$6), 0, 2)+1)</f>
        <v/>
      </c>
      <c r="BH10" s="68" t="str">
        <f ca="1">INDEX({"","_","-","="},IF(OR($D10 &gt;= BI$6, $E10 &lt; BH$6), 0, 1)+IF(OR($F10 &gt;= BI$6, $G10 &lt; BH$6), 0, 2)+1)</f>
        <v/>
      </c>
      <c r="BI10" s="68" t="str">
        <f ca="1">INDEX({"","_","-","="},IF(OR($D10 &gt;= BJ$6, $E10 &lt; BI$6), 0, 1)+IF(OR($F10 &gt;= BJ$6, $G10 &lt; BI$6), 0, 2)+1)</f>
        <v/>
      </c>
      <c r="BJ10" s="68" t="str">
        <f ca="1">INDEX({"","_","-","="},IF(OR($D10 &gt;= BK$6, $E10 &lt; BJ$6), 0, 1)+IF(OR($F10 &gt;= BK$6, $G10 &lt; BJ$6), 0, 2)+1)</f>
        <v/>
      </c>
      <c r="BK10" s="68" t="str">
        <f ca="1">INDEX({"","_","-","="},IF(OR($D10 &gt;= BL$6, $E10 &lt; BK$6), 0, 1)+IF(OR($F10 &gt;= BL$6, $G10 &lt; BK$6), 0, 2)+1)</f>
        <v/>
      </c>
      <c r="BL10" s="68" t="str">
        <f ca="1">INDEX({"","_","-","="},IF(OR($D10 &gt;= BM$6, $E10 &lt; BL$6), 0, 1)+IF(OR($F10 &gt;= BM$6, $G10 &lt; BL$6), 0, 2)+1)</f>
        <v/>
      </c>
      <c r="BM10" s="68" t="str">
        <f ca="1">INDEX({"","_","-","="},IF(OR($D10 &gt;= BN$6, $E10 &lt; BM$6), 0, 1)+IF(OR($F10 &gt;= BN$6, $G10 &lt; BM$6), 0, 2)+1)</f>
        <v/>
      </c>
      <c r="BN10" s="68" t="str">
        <f ca="1">INDEX({"","_","-","="},IF(OR($D10 &gt;= BO$6, $E10 &lt; BN$6), 0, 1)+IF(OR($F10 &gt;= BO$6, $G10 &lt; BN$6), 0, 2)+1)</f>
        <v/>
      </c>
      <c r="BO10" s="68" t="str">
        <f ca="1">INDEX({"","_","-","="},IF(OR($D10 &gt;= BP$6, $E10 &lt; BO$6), 0, 1)+IF(OR($F10 &gt;= BP$6, $G10 &lt; BO$6), 0, 2)+1)</f>
        <v/>
      </c>
      <c r="BP10" s="68" t="str">
        <f ca="1">INDEX({"","_","-","="},IF(OR($D10 &gt;= BQ$6, $E10 &lt; BP$6), 0, 1)+IF(OR($F10 &gt;= BQ$6, $G10 &lt; BP$6), 0, 2)+1)</f>
        <v/>
      </c>
      <c r="BQ10" s="68" t="str">
        <f ca="1">INDEX({"","_","-","="},IF(OR($D10 &gt;= BR$6, $E10 &lt; BQ$6), 0, 1)+IF(OR($F10 &gt;= BR$6, $G10 &lt; BQ$6), 0, 2)+1)</f>
        <v/>
      </c>
      <c r="BR10" s="68" t="str">
        <f ca="1">INDEX({"","_","-","="},IF(OR($D10 &gt;= BS$6, $E10 &lt; BR$6), 0, 1)+IF(OR($F10 &gt;= BS$6, $G10 &lt; BR$6), 0, 2)+1)</f>
        <v/>
      </c>
      <c r="BS10" s="68" t="str">
        <f ca="1">INDEX({"","_","-","="},IF(OR($D10 &gt;= BT$6, $E10 &lt; BS$6), 0, 1)+IF(OR($F10 &gt;= BT$6, $G10 &lt; BS$6), 0, 2)+1)</f>
        <v/>
      </c>
      <c r="BT10" s="68" t="str">
        <f ca="1">INDEX({"","_","-","="},IF(OR($D10 &gt;= BU$6, $E10 &lt; BT$6), 0, 1)+IF(OR($F10 &gt;= BU$6, $G10 &lt; BT$6), 0, 2)+1)</f>
        <v/>
      </c>
      <c r="BU10" s="68" t="str">
        <f ca="1">INDEX({"","_","-","="},IF(OR($D10 &gt;= BV$6, $E10 &lt; BU$6), 0, 1)+IF(OR($F10 &gt;= BV$6, $G10 &lt; BU$6), 0, 2)+1)</f>
        <v/>
      </c>
      <c r="BV10" s="68" t="str">
        <f ca="1">INDEX({"","_","-","="},IF(OR($D10 &gt;= BW$6, $E10 &lt; BV$6), 0, 1)+IF(OR($F10 &gt;= BW$6, $G10 &lt; BV$6), 0, 2)+1)</f>
        <v/>
      </c>
      <c r="BW10" s="68" t="str">
        <f ca="1">INDEX({"","_","-","="},IF(OR($D10 &gt;= BX$6, $E10 &lt; BW$6), 0, 1)+IF(OR($F10 &gt;= BX$6, $G10 &lt; BW$6), 0, 2)+1)</f>
        <v/>
      </c>
      <c r="BX10" s="68" t="str">
        <f ca="1">INDEX({"","_","-","="},IF(OR($D10 &gt;= BY$6, $E10 &lt; BX$6), 0, 1)+IF(OR($F10 &gt;= BY$6, $G10 &lt; BX$6), 0, 2)+1)</f>
        <v/>
      </c>
      <c r="BY10" s="68" t="str">
        <f ca="1">INDEX({"","_","-","="},IF(OR($D10 &gt;= BZ$6, $E10 &lt; BY$6), 0, 1)+IF(OR($F10 &gt;= BZ$6, $G10 &lt; BY$6), 0, 2)+1)</f>
        <v/>
      </c>
      <c r="BZ10" s="68" t="str">
        <f ca="1">INDEX({"","_","-","="},IF(OR($D10 &gt;= CA$6, $E10 &lt; BZ$6), 0, 1)+IF(OR($F10 &gt;= CA$6, $G10 &lt; BZ$6), 0, 2)+1)</f>
        <v/>
      </c>
      <c r="CA10" s="68" t="str">
        <f ca="1">INDEX({"","_","-","="},IF(OR($D10 &gt;= CB$6, $E10 &lt; CA$6), 0, 1)+IF(OR($F10 &gt;= CB$6, $G10 &lt; CA$6), 0, 2)+1)</f>
        <v/>
      </c>
      <c r="CB10" s="68" t="str">
        <f ca="1">INDEX({"","_","-","="},IF(OR($D10 &gt;= CC$6, $E10 &lt; CB$6), 0, 1)+IF(OR($F10 &gt;= CC$6, $G10 &lt; CB$6), 0, 2)+1)</f>
        <v/>
      </c>
      <c r="CC10" s="68" t="str">
        <f ca="1">INDEX({"","_","-","="},IF(OR($D10 &gt;= CD$6, $E10 &lt; CC$6), 0, 1)+IF(OR($F10 &gt;= CD$6, $G10 &lt; CC$6), 0, 2)+1)</f>
        <v/>
      </c>
      <c r="CD10" s="68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IF('临-进度'!M6,'临-进度'!$A6,"")</f>
        <v>T-005</v>
      </c>
      <c r="B11" s="8" t="str">
        <f ca="1">IF('临-进度'!M6,'临-进度'!$B6,"")</f>
        <v>需求调研</v>
      </c>
      <c r="C11" s="8" t="str">
        <f ca="1">IF('临-进度'!M6,'临-进度'!$E6,"")</f>
        <v>随机抽样顾客调查</v>
      </c>
      <c r="D11" s="40" t="str">
        <f ca="1">IF('临-进度'!$M6,'临-进度'!$I6,"")</f>
        <v/>
      </c>
      <c r="E11" s="40" t="str">
        <f ca="1">IF('临-进度'!$M6,'临-进度'!$AE6,"")</f>
        <v/>
      </c>
      <c r="F11" s="40">
        <f ca="1">IF('临-进度'!$M6,'临-进度'!$J6,"")</f>
        <v>41310</v>
      </c>
      <c r="G11" s="73">
        <f ca="1">IF('临-进度'!$M6,'临-进度'!$AF6,"")</f>
        <v>41311</v>
      </c>
      <c r="H11" s="68" t="str">
        <f ca="1">INDEX({"","_","-","="},IF(OR($D11 &gt;= I$6, $E11 &lt; H$6), 0, 1)+IF(OR($F11 &gt;= I$6, $G11 &lt; H$6), 0, 2)+1)</f>
        <v/>
      </c>
      <c r="I11" s="68" t="str">
        <f ca="1">INDEX({"","_","-","="},IF(OR($D11 &gt;= J$6, $E11 &lt; I$6), 0, 1)+IF(OR($F11 &gt;= J$6, $G11 &lt; I$6), 0, 2)+1)</f>
        <v/>
      </c>
      <c r="J11" s="68" t="str">
        <f ca="1">INDEX({"","_","-","="},IF(OR($D11 &gt;= K$6, $E11 &lt; J$6), 0, 1)+IF(OR($F11 &gt;= K$6, $G11 &lt; J$6), 0, 2)+1)</f>
        <v/>
      </c>
      <c r="K11" s="68" t="str">
        <f ca="1">INDEX({"","_","-","="},IF(OR($D11 &gt;= L$6, $E11 &lt; K$6), 0, 1)+IF(OR($F11 &gt;= L$6, $G11 &lt; K$6), 0, 2)+1)</f>
        <v/>
      </c>
      <c r="L11" s="68" t="str">
        <f ca="1">INDEX({"","_","-","="},IF(OR($D11 &gt;= M$6, $E11 &lt; L$6), 0, 1)+IF(OR($F11 &gt;= M$6, $G11 &lt; L$6), 0, 2)+1)</f>
        <v/>
      </c>
      <c r="M11" s="68" t="str">
        <f ca="1">INDEX({"","_","-","="},IF(OR($D11 &gt;= N$6, $E11 &lt; M$6), 0, 1)+IF(OR($F11 &gt;= N$6, $G11 &lt; M$6), 0, 2)+1)</f>
        <v/>
      </c>
      <c r="N11" s="68" t="str">
        <f ca="1">INDEX({"","_","-","="},IF(OR($D11 &gt;= O$6, $E11 &lt; N$6), 0, 1)+IF(OR($F11 &gt;= O$6, $G11 &lt; N$6), 0, 2)+1)</f>
        <v/>
      </c>
      <c r="O11" s="68" t="str">
        <f ca="1">INDEX({"","_","-","="},IF(OR($D11 &gt;= P$6, $E11 &lt; O$6), 0, 1)+IF(OR($F11 &gt;= P$6, $G11 &lt; O$6), 0, 2)+1)</f>
        <v/>
      </c>
      <c r="P11" s="68" t="str">
        <f ca="1">INDEX({"","_","-","="},IF(OR($D11 &gt;= Q$6, $E11 &lt; P$6), 0, 1)+IF(OR($F11 &gt;= Q$6, $G11 &lt; P$6), 0, 2)+1)</f>
        <v/>
      </c>
      <c r="Q11" s="68" t="str">
        <f ca="1">INDEX({"","_","-","="},IF(OR($D11 &gt;= R$6, $E11 &lt; Q$6), 0, 1)+IF(OR($F11 &gt;= R$6, $G11 &lt; Q$6), 0, 2)+1)</f>
        <v/>
      </c>
      <c r="R11" s="68" t="str">
        <f ca="1">INDEX({"","_","-","="},IF(OR($D11 &gt;= S$6, $E11 &lt; R$6), 0, 1)+IF(OR($F11 &gt;= S$6, $G11 &lt; R$6), 0, 2)+1)</f>
        <v/>
      </c>
      <c r="S11" s="68" t="str">
        <f ca="1">INDEX({"","_","-","="},IF(OR($D11 &gt;= T$6, $E11 &lt; S$6), 0, 1)+IF(OR($F11 &gt;= T$6, $G11 &lt; S$6), 0, 2)+1)</f>
        <v/>
      </c>
      <c r="T11" s="68" t="str">
        <f ca="1">INDEX({"","_","-","="},IF(OR($D11 &gt;= U$6, $E11 &lt; T$6), 0, 1)+IF(OR($F11 &gt;= U$6, $G11 &lt; T$6), 0, 2)+1)</f>
        <v/>
      </c>
      <c r="U11" s="68" t="str">
        <f ca="1">INDEX({"","_","-","="},IF(OR($D11 &gt;= V$6, $E11 &lt; U$6), 0, 1)+IF(OR($F11 &gt;= V$6, $G11 &lt; U$6), 0, 2)+1)</f>
        <v/>
      </c>
      <c r="V11" s="68" t="str">
        <f ca="1">INDEX({"","_","-","="},IF(OR($D11 &gt;= W$6, $E11 &lt; V$6), 0, 1)+IF(OR($F11 &gt;= W$6, $G11 &lt; V$6), 0, 2)+1)</f>
        <v/>
      </c>
      <c r="W11" s="68" t="str">
        <f ca="1">INDEX({"","_","-","="},IF(OR($D11 &gt;= X$6, $E11 &lt; W$6), 0, 1)+IF(OR($F11 &gt;= X$6, $G11 &lt; W$6), 0, 2)+1)</f>
        <v/>
      </c>
      <c r="X11" s="68" t="str">
        <f ca="1">INDEX({"","_","-","="},IF(OR($D11 &gt;= Y$6, $E11 &lt; X$6), 0, 1)+IF(OR($F11 &gt;= Y$6, $G11 &lt; X$6), 0, 2)+1)</f>
        <v/>
      </c>
      <c r="Y11" s="68" t="str">
        <f ca="1">INDEX({"","_","-","="},IF(OR($D11 &gt;= Z$6, $E11 &lt; Y$6), 0, 1)+IF(OR($F11 &gt;= Z$6, $G11 &lt; Y$6), 0, 2)+1)</f>
        <v>-</v>
      </c>
      <c r="Z11" s="68" t="str">
        <f ca="1">INDEX({"","_","-","="},IF(OR($D11 &gt;= AA$6, $E11 &lt; Z$6), 0, 1)+IF(OR($F11 &gt;= AA$6, $G11 &lt; Z$6), 0, 2)+1)</f>
        <v>-</v>
      </c>
      <c r="AA11" s="68" t="str">
        <f ca="1">INDEX({"","_","-","="},IF(OR($D11 &gt;= AB$6, $E11 &lt; AA$6), 0, 1)+IF(OR($F11 &gt;= AB$6, $G11 &lt; AA$6), 0, 2)+1)</f>
        <v/>
      </c>
      <c r="AB11" s="68" t="str">
        <f ca="1">INDEX({"","_","-","="},IF(OR($D11 &gt;= AC$6, $E11 &lt; AB$6), 0, 1)+IF(OR($F11 &gt;= AC$6, $G11 &lt; AB$6), 0, 2)+1)</f>
        <v/>
      </c>
      <c r="AC11" s="68" t="str">
        <f ca="1">INDEX({"","_","-","="},IF(OR($D11 &gt;= AD$6, $E11 &lt; AC$6), 0, 1)+IF(OR($F11 &gt;= AD$6, $G11 &lt; AC$6), 0, 2)+1)</f>
        <v/>
      </c>
      <c r="AD11" s="68" t="str">
        <f ca="1">INDEX({"","_","-","="},IF(OR($D11 &gt;= AE$6, $E11 &lt; AD$6), 0, 1)+IF(OR($F11 &gt;= AE$6, $G11 &lt; AD$6), 0, 2)+1)</f>
        <v/>
      </c>
      <c r="AE11" s="68" t="str">
        <f ca="1">INDEX({"","_","-","="},IF(OR($D11 &gt;= AF$6, $E11 &lt; AE$6), 0, 1)+IF(OR($F11 &gt;= AF$6, $G11 &lt; AE$6), 0, 2)+1)</f>
        <v/>
      </c>
      <c r="AF11" s="68" t="str">
        <f ca="1">INDEX({"","_","-","="},IF(OR($D11 &gt;= AG$6, $E11 &lt; AF$6), 0, 1)+IF(OR($F11 &gt;= AG$6, $G11 &lt; AF$6), 0, 2)+1)</f>
        <v/>
      </c>
      <c r="AG11" s="68" t="str">
        <f ca="1">INDEX({"","_","-","="},IF(OR($D11 &gt;= AH$6, $E11 &lt; AG$6), 0, 1)+IF(OR($F11 &gt;= AH$6, $G11 &lt; AG$6), 0, 2)+1)</f>
        <v/>
      </c>
      <c r="AH11" s="68" t="str">
        <f ca="1">INDEX({"","_","-","="},IF(OR($D11 &gt;= AI$6, $E11 &lt; AH$6), 0, 1)+IF(OR($F11 &gt;= AI$6, $G11 &lt; AH$6), 0, 2)+1)</f>
        <v/>
      </c>
      <c r="AI11" s="68" t="str">
        <f ca="1">INDEX({"","_","-","="},IF(OR($D11 &gt;= AJ$6, $E11 &lt; AI$6), 0, 1)+IF(OR($F11 &gt;= AJ$6, $G11 &lt; AI$6), 0, 2)+1)</f>
        <v/>
      </c>
      <c r="AJ11" s="68" t="str">
        <f ca="1">INDEX({"","_","-","="},IF(OR($D11 &gt;= AK$6, $E11 &lt; AJ$6), 0, 1)+IF(OR($F11 &gt;= AK$6, $G11 &lt; AJ$6), 0, 2)+1)</f>
        <v/>
      </c>
      <c r="AK11" s="68" t="str">
        <f ca="1">INDEX({"","_","-","="},IF(OR($D11 &gt;= AL$6, $E11 &lt; AK$6), 0, 1)+IF(OR($F11 &gt;= AL$6, $G11 &lt; AK$6), 0, 2)+1)</f>
        <v/>
      </c>
      <c r="AL11" s="68" t="str">
        <f ca="1">INDEX({"","_","-","="},IF(OR($D11 &gt;= AM$6, $E11 &lt; AL$6), 0, 1)+IF(OR($F11 &gt;= AM$6, $G11 &lt; AL$6), 0, 2)+1)</f>
        <v/>
      </c>
      <c r="AM11" s="68" t="str">
        <f ca="1">INDEX({"","_","-","="},IF(OR($D11 &gt;= AN$6, $E11 &lt; AM$6), 0, 1)+IF(OR($F11 &gt;= AN$6, $G11 &lt; AM$6), 0, 2)+1)</f>
        <v/>
      </c>
      <c r="AN11" s="68" t="str">
        <f ca="1">INDEX({"","_","-","="},IF(OR($D11 &gt;= AO$6, $E11 &lt; AN$6), 0, 1)+IF(OR($F11 &gt;= AO$6, $G11 &lt; AN$6), 0, 2)+1)</f>
        <v/>
      </c>
      <c r="AO11" s="68" t="str">
        <f ca="1">INDEX({"","_","-","="},IF(OR($D11 &gt;= AP$6, $E11 &lt; AO$6), 0, 1)+IF(OR($F11 &gt;= AP$6, $G11 &lt; AO$6), 0, 2)+1)</f>
        <v/>
      </c>
      <c r="AP11" s="68" t="str">
        <f ca="1">INDEX({"","_","-","="},IF(OR($D11 &gt;= AQ$6, $E11 &lt; AP$6), 0, 1)+IF(OR($F11 &gt;= AQ$6, $G11 &lt; AP$6), 0, 2)+1)</f>
        <v/>
      </c>
      <c r="AQ11" s="68" t="str">
        <f ca="1">INDEX({"","_","-","="},IF(OR($D11 &gt;= AR$6, $E11 &lt; AQ$6), 0, 1)+IF(OR($F11 &gt;= AR$6, $G11 &lt; AQ$6), 0, 2)+1)</f>
        <v/>
      </c>
      <c r="AR11" s="68" t="str">
        <f ca="1">INDEX({"","_","-","="},IF(OR($D11 &gt;= AS$6, $E11 &lt; AR$6), 0, 1)+IF(OR($F11 &gt;= AS$6, $G11 &lt; AR$6), 0, 2)+1)</f>
        <v/>
      </c>
      <c r="AS11" s="68" t="str">
        <f ca="1">INDEX({"","_","-","="},IF(OR($D11 &gt;= AT$6, $E11 &lt; AS$6), 0, 1)+IF(OR($F11 &gt;= AT$6, $G11 &lt; AS$6), 0, 2)+1)</f>
        <v/>
      </c>
      <c r="AT11" s="68" t="str">
        <f ca="1">INDEX({"","_","-","="},IF(OR($D11 &gt;= AU$6, $E11 &lt; AT$6), 0, 1)+IF(OR($F11 &gt;= AU$6, $G11 &lt; AT$6), 0, 2)+1)</f>
        <v/>
      </c>
      <c r="AU11" s="68" t="str">
        <f ca="1">INDEX({"","_","-","="},IF(OR($D11 &gt;= AV$6, $E11 &lt; AU$6), 0, 1)+IF(OR($F11 &gt;= AV$6, $G11 &lt; AU$6), 0, 2)+1)</f>
        <v/>
      </c>
      <c r="AV11" s="68" t="str">
        <f ca="1">INDEX({"","_","-","="},IF(OR($D11 &gt;= AW$6, $E11 &lt; AV$6), 0, 1)+IF(OR($F11 &gt;= AW$6, $G11 &lt; AV$6), 0, 2)+1)</f>
        <v/>
      </c>
      <c r="AW11" s="68" t="str">
        <f ca="1">INDEX({"","_","-","="},IF(OR($D11 &gt;= AX$6, $E11 &lt; AW$6), 0, 1)+IF(OR($F11 &gt;= AX$6, $G11 &lt; AW$6), 0, 2)+1)</f>
        <v/>
      </c>
      <c r="AX11" s="68" t="str">
        <f ca="1">INDEX({"","_","-","="},IF(OR($D11 &gt;= AY$6, $E11 &lt; AX$6), 0, 1)+IF(OR($F11 &gt;= AY$6, $G11 &lt; AX$6), 0, 2)+1)</f>
        <v/>
      </c>
      <c r="AY11" s="68" t="str">
        <f ca="1">INDEX({"","_","-","="},IF(OR($D11 &gt;= AZ$6, $E11 &lt; AY$6), 0, 1)+IF(OR($F11 &gt;= AZ$6, $G11 &lt; AY$6), 0, 2)+1)</f>
        <v/>
      </c>
      <c r="AZ11" s="68" t="str">
        <f ca="1">INDEX({"","_","-","="},IF(OR($D11 &gt;= BA$6, $E11 &lt; AZ$6), 0, 1)+IF(OR($F11 &gt;= BA$6, $G11 &lt; AZ$6), 0, 2)+1)</f>
        <v/>
      </c>
      <c r="BA11" s="68" t="str">
        <f ca="1">INDEX({"","_","-","="},IF(OR($D11 &gt;= BB$6, $E11 &lt; BA$6), 0, 1)+IF(OR($F11 &gt;= BB$6, $G11 &lt; BA$6), 0, 2)+1)</f>
        <v/>
      </c>
      <c r="BB11" s="68" t="str">
        <f ca="1">INDEX({"","_","-","="},IF(OR($D11 &gt;= BC$6, $E11 &lt; BB$6), 0, 1)+IF(OR($F11 &gt;= BC$6, $G11 &lt; BB$6), 0, 2)+1)</f>
        <v/>
      </c>
      <c r="BC11" s="68" t="str">
        <f ca="1">INDEX({"","_","-","="},IF(OR($D11 &gt;= BD$6, $E11 &lt; BC$6), 0, 1)+IF(OR($F11 &gt;= BD$6, $G11 &lt; BC$6), 0, 2)+1)</f>
        <v/>
      </c>
      <c r="BD11" s="68" t="str">
        <f ca="1">INDEX({"","_","-","="},IF(OR($D11 &gt;= BE$6, $E11 &lt; BD$6), 0, 1)+IF(OR($F11 &gt;= BE$6, $G11 &lt; BD$6), 0, 2)+1)</f>
        <v/>
      </c>
      <c r="BE11" s="68" t="str">
        <f ca="1">INDEX({"","_","-","="},IF(OR($D11 &gt;= BF$6, $E11 &lt; BE$6), 0, 1)+IF(OR($F11 &gt;= BF$6, $G11 &lt; BE$6), 0, 2)+1)</f>
        <v/>
      </c>
      <c r="BF11" s="68" t="str">
        <f ca="1">INDEX({"","_","-","="},IF(OR($D11 &gt;= BG$6, $E11 &lt; BF$6), 0, 1)+IF(OR($F11 &gt;= BG$6, $G11 &lt; BF$6), 0, 2)+1)</f>
        <v/>
      </c>
      <c r="BG11" s="68" t="str">
        <f ca="1">INDEX({"","_","-","="},IF(OR($D11 &gt;= BH$6, $E11 &lt; BG$6), 0, 1)+IF(OR($F11 &gt;= BH$6, $G11 &lt; BG$6), 0, 2)+1)</f>
        <v/>
      </c>
      <c r="BH11" s="68" t="str">
        <f ca="1">INDEX({"","_","-","="},IF(OR($D11 &gt;= BI$6, $E11 &lt; BH$6), 0, 1)+IF(OR($F11 &gt;= BI$6, $G11 &lt; BH$6), 0, 2)+1)</f>
        <v/>
      </c>
      <c r="BI11" s="68" t="str">
        <f ca="1">INDEX({"","_","-","="},IF(OR($D11 &gt;= BJ$6, $E11 &lt; BI$6), 0, 1)+IF(OR($F11 &gt;= BJ$6, $G11 &lt; BI$6), 0, 2)+1)</f>
        <v/>
      </c>
      <c r="BJ11" s="68" t="str">
        <f ca="1">INDEX({"","_","-","="},IF(OR($D11 &gt;= BK$6, $E11 &lt; BJ$6), 0, 1)+IF(OR($F11 &gt;= BK$6, $G11 &lt; BJ$6), 0, 2)+1)</f>
        <v/>
      </c>
      <c r="BK11" s="68" t="str">
        <f ca="1">INDEX({"","_","-","="},IF(OR($D11 &gt;= BL$6, $E11 &lt; BK$6), 0, 1)+IF(OR($F11 &gt;= BL$6, $G11 &lt; BK$6), 0, 2)+1)</f>
        <v/>
      </c>
      <c r="BL11" s="68" t="str">
        <f ca="1">INDEX({"","_","-","="},IF(OR($D11 &gt;= BM$6, $E11 &lt; BL$6), 0, 1)+IF(OR($F11 &gt;= BM$6, $G11 &lt; BL$6), 0, 2)+1)</f>
        <v/>
      </c>
      <c r="BM11" s="68" t="str">
        <f ca="1">INDEX({"","_","-","="},IF(OR($D11 &gt;= BN$6, $E11 &lt; BM$6), 0, 1)+IF(OR($F11 &gt;= BN$6, $G11 &lt; BM$6), 0, 2)+1)</f>
        <v/>
      </c>
      <c r="BN11" s="68" t="str">
        <f ca="1">INDEX({"","_","-","="},IF(OR($D11 &gt;= BO$6, $E11 &lt; BN$6), 0, 1)+IF(OR($F11 &gt;= BO$6, $G11 &lt; BN$6), 0, 2)+1)</f>
        <v/>
      </c>
      <c r="BO11" s="68" t="str">
        <f ca="1">INDEX({"","_","-","="},IF(OR($D11 &gt;= BP$6, $E11 &lt; BO$6), 0, 1)+IF(OR($F11 &gt;= BP$6, $G11 &lt; BO$6), 0, 2)+1)</f>
        <v/>
      </c>
      <c r="BP11" s="68" t="str">
        <f ca="1">INDEX({"","_","-","="},IF(OR($D11 &gt;= BQ$6, $E11 &lt; BP$6), 0, 1)+IF(OR($F11 &gt;= BQ$6, $G11 &lt; BP$6), 0, 2)+1)</f>
        <v/>
      </c>
      <c r="BQ11" s="68" t="str">
        <f ca="1">INDEX({"","_","-","="},IF(OR($D11 &gt;= BR$6, $E11 &lt; BQ$6), 0, 1)+IF(OR($F11 &gt;= BR$6, $G11 &lt; BQ$6), 0, 2)+1)</f>
        <v/>
      </c>
      <c r="BR11" s="68" t="str">
        <f ca="1">INDEX({"","_","-","="},IF(OR($D11 &gt;= BS$6, $E11 &lt; BR$6), 0, 1)+IF(OR($F11 &gt;= BS$6, $G11 &lt; BR$6), 0, 2)+1)</f>
        <v/>
      </c>
      <c r="BS11" s="68" t="str">
        <f ca="1">INDEX({"","_","-","="},IF(OR($D11 &gt;= BT$6, $E11 &lt; BS$6), 0, 1)+IF(OR($F11 &gt;= BT$6, $G11 &lt; BS$6), 0, 2)+1)</f>
        <v/>
      </c>
      <c r="BT11" s="68" t="str">
        <f ca="1">INDEX({"","_","-","="},IF(OR($D11 &gt;= BU$6, $E11 &lt; BT$6), 0, 1)+IF(OR($F11 &gt;= BU$6, $G11 &lt; BT$6), 0, 2)+1)</f>
        <v/>
      </c>
      <c r="BU11" s="68" t="str">
        <f ca="1">INDEX({"","_","-","="},IF(OR($D11 &gt;= BV$6, $E11 &lt; BU$6), 0, 1)+IF(OR($F11 &gt;= BV$6, $G11 &lt; BU$6), 0, 2)+1)</f>
        <v/>
      </c>
      <c r="BV11" s="68" t="str">
        <f ca="1">INDEX({"","_","-","="},IF(OR($D11 &gt;= BW$6, $E11 &lt; BV$6), 0, 1)+IF(OR($F11 &gt;= BW$6, $G11 &lt; BV$6), 0, 2)+1)</f>
        <v/>
      </c>
      <c r="BW11" s="68" t="str">
        <f ca="1">INDEX({"","_","-","="},IF(OR($D11 &gt;= BX$6, $E11 &lt; BW$6), 0, 1)+IF(OR($F11 &gt;= BX$6, $G11 &lt; BW$6), 0, 2)+1)</f>
        <v/>
      </c>
      <c r="BX11" s="68" t="str">
        <f ca="1">INDEX({"","_","-","="},IF(OR($D11 &gt;= BY$6, $E11 &lt; BX$6), 0, 1)+IF(OR($F11 &gt;= BY$6, $G11 &lt; BX$6), 0, 2)+1)</f>
        <v/>
      </c>
      <c r="BY11" s="68" t="str">
        <f ca="1">INDEX({"","_","-","="},IF(OR($D11 &gt;= BZ$6, $E11 &lt; BY$6), 0, 1)+IF(OR($F11 &gt;= BZ$6, $G11 &lt; BY$6), 0, 2)+1)</f>
        <v/>
      </c>
      <c r="BZ11" s="68" t="str">
        <f ca="1">INDEX({"","_","-","="},IF(OR($D11 &gt;= CA$6, $E11 &lt; BZ$6), 0, 1)+IF(OR($F11 &gt;= CA$6, $G11 &lt; BZ$6), 0, 2)+1)</f>
        <v/>
      </c>
      <c r="CA11" s="68" t="str">
        <f ca="1">INDEX({"","_","-","="},IF(OR($D11 &gt;= CB$6, $E11 &lt; CA$6), 0, 1)+IF(OR($F11 &gt;= CB$6, $G11 &lt; CA$6), 0, 2)+1)</f>
        <v/>
      </c>
      <c r="CB11" s="68" t="str">
        <f ca="1">INDEX({"","_","-","="},IF(OR($D11 &gt;= CC$6, $E11 &lt; CB$6), 0, 1)+IF(OR($F11 &gt;= CC$6, $G11 &lt; CB$6), 0, 2)+1)</f>
        <v/>
      </c>
      <c r="CC11" s="68" t="str">
        <f ca="1">INDEX({"","_","-","="},IF(OR($D11 &gt;= CD$6, $E11 &lt; CC$6), 0, 1)+IF(OR($F11 &gt;= CD$6, $G11 &lt; CC$6), 0, 2)+1)</f>
        <v/>
      </c>
      <c r="CD11" s="68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IF('临-进度'!M7,'临-进度'!$A7,"")</f>
        <v>T-006</v>
      </c>
      <c r="B12" s="8" t="str">
        <f ca="1">IF('临-进度'!M7,'临-进度'!$B7,"")</f>
        <v>需求调研</v>
      </c>
      <c r="C12" s="8" t="str">
        <f ca="1">IF('临-进度'!M7,'临-进度'!$E7,"")</f>
        <v>网络设施调查</v>
      </c>
      <c r="D12" s="40">
        <f ca="1">IF('临-进度'!$M7,'临-进度'!$I7,"")</f>
        <v>40544</v>
      </c>
      <c r="E12" s="40">
        <f ca="1">IF('临-进度'!$M7,'临-进度'!$AE7,"")</f>
        <v>40544</v>
      </c>
      <c r="F12" s="40">
        <f ca="1">IF('临-进度'!$M7,'临-进度'!$J7,"")</f>
        <v>41311</v>
      </c>
      <c r="G12" s="73">
        <f ca="1">IF('临-进度'!$M7,'临-进度'!$AF7,"")</f>
        <v>41311</v>
      </c>
      <c r="H12" s="68" t="str">
        <f ca="1">INDEX({"","_","-","="},IF(OR($D12 &gt;= I$6, $E12 &lt; H$6), 0, 1)+IF(OR($F12 &gt;= I$6, $G12 &lt; H$6), 0, 2)+1)</f>
        <v/>
      </c>
      <c r="I12" s="68" t="str">
        <f ca="1">INDEX({"","_","-","="},IF(OR($D12 &gt;= J$6, $E12 &lt; I$6), 0, 1)+IF(OR($F12 &gt;= J$6, $G12 &lt; I$6), 0, 2)+1)</f>
        <v/>
      </c>
      <c r="J12" s="68" t="str">
        <f ca="1">INDEX({"","_","-","="},IF(OR($D12 &gt;= K$6, $E12 &lt; J$6), 0, 1)+IF(OR($F12 &gt;= K$6, $G12 &lt; J$6), 0, 2)+1)</f>
        <v/>
      </c>
      <c r="K12" s="68" t="str">
        <f ca="1">INDEX({"","_","-","="},IF(OR($D12 &gt;= L$6, $E12 &lt; K$6), 0, 1)+IF(OR($F12 &gt;= L$6, $G12 &lt; K$6), 0, 2)+1)</f>
        <v/>
      </c>
      <c r="L12" s="68" t="str">
        <f ca="1">INDEX({"","_","-","="},IF(OR($D12 &gt;= M$6, $E12 &lt; L$6), 0, 1)+IF(OR($F12 &gt;= M$6, $G12 &lt; L$6), 0, 2)+1)</f>
        <v/>
      </c>
      <c r="M12" s="68" t="str">
        <f ca="1">INDEX({"","_","-","="},IF(OR($D12 &gt;= N$6, $E12 &lt; M$6), 0, 1)+IF(OR($F12 &gt;= N$6, $G12 &lt; M$6), 0, 2)+1)</f>
        <v/>
      </c>
      <c r="N12" s="68" t="str">
        <f ca="1">INDEX({"","_","-","="},IF(OR($D12 &gt;= O$6, $E12 &lt; N$6), 0, 1)+IF(OR($F12 &gt;= O$6, $G12 &lt; N$6), 0, 2)+1)</f>
        <v/>
      </c>
      <c r="O12" s="68" t="str">
        <f ca="1">INDEX({"","_","-","="},IF(OR($D12 &gt;= P$6, $E12 &lt; O$6), 0, 1)+IF(OR($F12 &gt;= P$6, $G12 &lt; O$6), 0, 2)+1)</f>
        <v/>
      </c>
      <c r="P12" s="68" t="str">
        <f ca="1">INDEX({"","_","-","="},IF(OR($D12 &gt;= Q$6, $E12 &lt; P$6), 0, 1)+IF(OR($F12 &gt;= Q$6, $G12 &lt; P$6), 0, 2)+1)</f>
        <v/>
      </c>
      <c r="Q12" s="68" t="str">
        <f ca="1">INDEX({"","_","-","="},IF(OR($D12 &gt;= R$6, $E12 &lt; Q$6), 0, 1)+IF(OR($F12 &gt;= R$6, $G12 &lt; Q$6), 0, 2)+1)</f>
        <v/>
      </c>
      <c r="R12" s="68" t="str">
        <f ca="1">INDEX({"","_","-","="},IF(OR($D12 &gt;= S$6, $E12 &lt; R$6), 0, 1)+IF(OR($F12 &gt;= S$6, $G12 &lt; R$6), 0, 2)+1)</f>
        <v/>
      </c>
      <c r="S12" s="68" t="str">
        <f ca="1">INDEX({"","_","-","="},IF(OR($D12 &gt;= T$6, $E12 &lt; S$6), 0, 1)+IF(OR($F12 &gt;= T$6, $G12 &lt; S$6), 0, 2)+1)</f>
        <v/>
      </c>
      <c r="T12" s="68" t="str">
        <f ca="1">INDEX({"","_","-","="},IF(OR($D12 &gt;= U$6, $E12 &lt; T$6), 0, 1)+IF(OR($F12 &gt;= U$6, $G12 &lt; T$6), 0, 2)+1)</f>
        <v/>
      </c>
      <c r="U12" s="68" t="str">
        <f ca="1">INDEX({"","_","-","="},IF(OR($D12 &gt;= V$6, $E12 &lt; U$6), 0, 1)+IF(OR($F12 &gt;= V$6, $G12 &lt; U$6), 0, 2)+1)</f>
        <v/>
      </c>
      <c r="V12" s="68" t="str">
        <f ca="1">INDEX({"","_","-","="},IF(OR($D12 &gt;= W$6, $E12 &lt; V$6), 0, 1)+IF(OR($F12 &gt;= W$6, $G12 &lt; V$6), 0, 2)+1)</f>
        <v/>
      </c>
      <c r="W12" s="68" t="str">
        <f ca="1">INDEX({"","_","-","="},IF(OR($D12 &gt;= X$6, $E12 &lt; W$6), 0, 1)+IF(OR($F12 &gt;= X$6, $G12 &lt; W$6), 0, 2)+1)</f>
        <v/>
      </c>
      <c r="X12" s="68" t="str">
        <f ca="1">INDEX({"","_","-","="},IF(OR($D12 &gt;= Y$6, $E12 &lt; X$6), 0, 1)+IF(OR($F12 &gt;= Y$6, $G12 &lt; X$6), 0, 2)+1)</f>
        <v/>
      </c>
      <c r="Y12" s="68" t="str">
        <f ca="1">INDEX({"","_","-","="},IF(OR($D12 &gt;= Z$6, $E12 &lt; Y$6), 0, 1)+IF(OR($F12 &gt;= Z$6, $G12 &lt; Y$6), 0, 2)+1)</f>
        <v/>
      </c>
      <c r="Z12" s="68" t="str">
        <f ca="1">INDEX({"","_","-","="},IF(OR($D12 &gt;= AA$6, $E12 &lt; Z$6), 0, 1)+IF(OR($F12 &gt;= AA$6, $G12 &lt; Z$6), 0, 2)+1)</f>
        <v>-</v>
      </c>
      <c r="AA12" s="68" t="str">
        <f ca="1">INDEX({"","_","-","="},IF(OR($D12 &gt;= AB$6, $E12 &lt; AA$6), 0, 1)+IF(OR($F12 &gt;= AB$6, $G12 &lt; AA$6), 0, 2)+1)</f>
        <v/>
      </c>
      <c r="AB12" s="68" t="str">
        <f ca="1">INDEX({"","_","-","="},IF(OR($D12 &gt;= AC$6, $E12 &lt; AB$6), 0, 1)+IF(OR($F12 &gt;= AC$6, $G12 &lt; AB$6), 0, 2)+1)</f>
        <v/>
      </c>
      <c r="AC12" s="68" t="str">
        <f ca="1">INDEX({"","_","-","="},IF(OR($D12 &gt;= AD$6, $E12 &lt; AC$6), 0, 1)+IF(OR($F12 &gt;= AD$6, $G12 &lt; AC$6), 0, 2)+1)</f>
        <v/>
      </c>
      <c r="AD12" s="68" t="str">
        <f ca="1">INDEX({"","_","-","="},IF(OR($D12 &gt;= AE$6, $E12 &lt; AD$6), 0, 1)+IF(OR($F12 &gt;= AE$6, $G12 &lt; AD$6), 0, 2)+1)</f>
        <v/>
      </c>
      <c r="AE12" s="68" t="str">
        <f ca="1">INDEX({"","_","-","="},IF(OR($D12 &gt;= AF$6, $E12 &lt; AE$6), 0, 1)+IF(OR($F12 &gt;= AF$6, $G12 &lt; AE$6), 0, 2)+1)</f>
        <v/>
      </c>
      <c r="AF12" s="68" t="str">
        <f ca="1">INDEX({"","_","-","="},IF(OR($D12 &gt;= AG$6, $E12 &lt; AF$6), 0, 1)+IF(OR($F12 &gt;= AG$6, $G12 &lt; AF$6), 0, 2)+1)</f>
        <v/>
      </c>
      <c r="AG12" s="68" t="str">
        <f ca="1">INDEX({"","_","-","="},IF(OR($D12 &gt;= AH$6, $E12 &lt; AG$6), 0, 1)+IF(OR($F12 &gt;= AH$6, $G12 &lt; AG$6), 0, 2)+1)</f>
        <v/>
      </c>
      <c r="AH12" s="68" t="str">
        <f ca="1">INDEX({"","_","-","="},IF(OR($D12 &gt;= AI$6, $E12 &lt; AH$6), 0, 1)+IF(OR($F12 &gt;= AI$6, $G12 &lt; AH$6), 0, 2)+1)</f>
        <v/>
      </c>
      <c r="AI12" s="68" t="str">
        <f ca="1">INDEX({"","_","-","="},IF(OR($D12 &gt;= AJ$6, $E12 &lt; AI$6), 0, 1)+IF(OR($F12 &gt;= AJ$6, $G12 &lt; AI$6), 0, 2)+1)</f>
        <v/>
      </c>
      <c r="AJ12" s="68" t="str">
        <f ca="1">INDEX({"","_","-","="},IF(OR($D12 &gt;= AK$6, $E12 &lt; AJ$6), 0, 1)+IF(OR($F12 &gt;= AK$6, $G12 &lt; AJ$6), 0, 2)+1)</f>
        <v/>
      </c>
      <c r="AK12" s="68" t="str">
        <f ca="1">INDEX({"","_","-","="},IF(OR($D12 &gt;= AL$6, $E12 &lt; AK$6), 0, 1)+IF(OR($F12 &gt;= AL$6, $G12 &lt; AK$6), 0, 2)+1)</f>
        <v/>
      </c>
      <c r="AL12" s="68" t="str">
        <f ca="1">INDEX({"","_","-","="},IF(OR($D12 &gt;= AM$6, $E12 &lt; AL$6), 0, 1)+IF(OR($F12 &gt;= AM$6, $G12 &lt; AL$6), 0, 2)+1)</f>
        <v/>
      </c>
      <c r="AM12" s="68" t="str">
        <f ca="1">INDEX({"","_","-","="},IF(OR($D12 &gt;= AN$6, $E12 &lt; AM$6), 0, 1)+IF(OR($F12 &gt;= AN$6, $G12 &lt; AM$6), 0, 2)+1)</f>
        <v/>
      </c>
      <c r="AN12" s="68" t="str">
        <f ca="1">INDEX({"","_","-","="},IF(OR($D12 &gt;= AO$6, $E12 &lt; AN$6), 0, 1)+IF(OR($F12 &gt;= AO$6, $G12 &lt; AN$6), 0, 2)+1)</f>
        <v/>
      </c>
      <c r="AO12" s="68" t="str">
        <f ca="1">INDEX({"","_","-","="},IF(OR($D12 &gt;= AP$6, $E12 &lt; AO$6), 0, 1)+IF(OR($F12 &gt;= AP$6, $G12 &lt; AO$6), 0, 2)+1)</f>
        <v/>
      </c>
      <c r="AP12" s="68" t="str">
        <f ca="1">INDEX({"","_","-","="},IF(OR($D12 &gt;= AQ$6, $E12 &lt; AP$6), 0, 1)+IF(OR($F12 &gt;= AQ$6, $G12 &lt; AP$6), 0, 2)+1)</f>
        <v/>
      </c>
      <c r="AQ12" s="68" t="str">
        <f ca="1">INDEX({"","_","-","="},IF(OR($D12 &gt;= AR$6, $E12 &lt; AQ$6), 0, 1)+IF(OR($F12 &gt;= AR$6, $G12 &lt; AQ$6), 0, 2)+1)</f>
        <v/>
      </c>
      <c r="AR12" s="68" t="str">
        <f ca="1">INDEX({"","_","-","="},IF(OR($D12 &gt;= AS$6, $E12 &lt; AR$6), 0, 1)+IF(OR($F12 &gt;= AS$6, $G12 &lt; AR$6), 0, 2)+1)</f>
        <v/>
      </c>
      <c r="AS12" s="68" t="str">
        <f ca="1">INDEX({"","_","-","="},IF(OR($D12 &gt;= AT$6, $E12 &lt; AS$6), 0, 1)+IF(OR($F12 &gt;= AT$6, $G12 &lt; AS$6), 0, 2)+1)</f>
        <v/>
      </c>
      <c r="AT12" s="68" t="str">
        <f ca="1">INDEX({"","_","-","="},IF(OR($D12 &gt;= AU$6, $E12 &lt; AT$6), 0, 1)+IF(OR($F12 &gt;= AU$6, $G12 &lt; AT$6), 0, 2)+1)</f>
        <v/>
      </c>
      <c r="AU12" s="68" t="str">
        <f ca="1">INDEX({"","_","-","="},IF(OR($D12 &gt;= AV$6, $E12 &lt; AU$6), 0, 1)+IF(OR($F12 &gt;= AV$6, $G12 &lt; AU$6), 0, 2)+1)</f>
        <v/>
      </c>
      <c r="AV12" s="68" t="str">
        <f ca="1">INDEX({"","_","-","="},IF(OR($D12 &gt;= AW$6, $E12 &lt; AV$6), 0, 1)+IF(OR($F12 &gt;= AW$6, $G12 &lt; AV$6), 0, 2)+1)</f>
        <v/>
      </c>
      <c r="AW12" s="68" t="str">
        <f ca="1">INDEX({"","_","-","="},IF(OR($D12 &gt;= AX$6, $E12 &lt; AW$6), 0, 1)+IF(OR($F12 &gt;= AX$6, $G12 &lt; AW$6), 0, 2)+1)</f>
        <v/>
      </c>
      <c r="AX12" s="68" t="str">
        <f ca="1">INDEX({"","_","-","="},IF(OR($D12 &gt;= AY$6, $E12 &lt; AX$6), 0, 1)+IF(OR($F12 &gt;= AY$6, $G12 &lt; AX$6), 0, 2)+1)</f>
        <v/>
      </c>
      <c r="AY12" s="68" t="str">
        <f ca="1">INDEX({"","_","-","="},IF(OR($D12 &gt;= AZ$6, $E12 &lt; AY$6), 0, 1)+IF(OR($F12 &gt;= AZ$6, $G12 &lt; AY$6), 0, 2)+1)</f>
        <v/>
      </c>
      <c r="AZ12" s="68" t="str">
        <f ca="1">INDEX({"","_","-","="},IF(OR($D12 &gt;= BA$6, $E12 &lt; AZ$6), 0, 1)+IF(OR($F12 &gt;= BA$6, $G12 &lt; AZ$6), 0, 2)+1)</f>
        <v/>
      </c>
      <c r="BA12" s="68" t="str">
        <f ca="1">INDEX({"","_","-","="},IF(OR($D12 &gt;= BB$6, $E12 &lt; BA$6), 0, 1)+IF(OR($F12 &gt;= BB$6, $G12 &lt; BA$6), 0, 2)+1)</f>
        <v/>
      </c>
      <c r="BB12" s="68" t="str">
        <f ca="1">INDEX({"","_","-","="},IF(OR($D12 &gt;= BC$6, $E12 &lt; BB$6), 0, 1)+IF(OR($F12 &gt;= BC$6, $G12 &lt; BB$6), 0, 2)+1)</f>
        <v/>
      </c>
      <c r="BC12" s="68" t="str">
        <f ca="1">INDEX({"","_","-","="},IF(OR($D12 &gt;= BD$6, $E12 &lt; BC$6), 0, 1)+IF(OR($F12 &gt;= BD$6, $G12 &lt; BC$6), 0, 2)+1)</f>
        <v/>
      </c>
      <c r="BD12" s="68" t="str">
        <f ca="1">INDEX({"","_","-","="},IF(OR($D12 &gt;= BE$6, $E12 &lt; BD$6), 0, 1)+IF(OR($F12 &gt;= BE$6, $G12 &lt; BD$6), 0, 2)+1)</f>
        <v/>
      </c>
      <c r="BE12" s="68" t="str">
        <f ca="1">INDEX({"","_","-","="},IF(OR($D12 &gt;= BF$6, $E12 &lt; BE$6), 0, 1)+IF(OR($F12 &gt;= BF$6, $G12 &lt; BE$6), 0, 2)+1)</f>
        <v/>
      </c>
      <c r="BF12" s="68" t="str">
        <f ca="1">INDEX({"","_","-","="},IF(OR($D12 &gt;= BG$6, $E12 &lt; BF$6), 0, 1)+IF(OR($F12 &gt;= BG$6, $G12 &lt; BF$6), 0, 2)+1)</f>
        <v/>
      </c>
      <c r="BG12" s="68" t="str">
        <f ca="1">INDEX({"","_","-","="},IF(OR($D12 &gt;= BH$6, $E12 &lt; BG$6), 0, 1)+IF(OR($F12 &gt;= BH$6, $G12 &lt; BG$6), 0, 2)+1)</f>
        <v/>
      </c>
      <c r="BH12" s="68" t="str">
        <f ca="1">INDEX({"","_","-","="},IF(OR($D12 &gt;= BI$6, $E12 &lt; BH$6), 0, 1)+IF(OR($F12 &gt;= BI$6, $G12 &lt; BH$6), 0, 2)+1)</f>
        <v/>
      </c>
      <c r="BI12" s="68" t="str">
        <f ca="1">INDEX({"","_","-","="},IF(OR($D12 &gt;= BJ$6, $E12 &lt; BI$6), 0, 1)+IF(OR($F12 &gt;= BJ$6, $G12 &lt; BI$6), 0, 2)+1)</f>
        <v/>
      </c>
      <c r="BJ12" s="68" t="str">
        <f ca="1">INDEX({"","_","-","="},IF(OR($D12 &gt;= BK$6, $E12 &lt; BJ$6), 0, 1)+IF(OR($F12 &gt;= BK$6, $G12 &lt; BJ$6), 0, 2)+1)</f>
        <v/>
      </c>
      <c r="BK12" s="68" t="str">
        <f ca="1">INDEX({"","_","-","="},IF(OR($D12 &gt;= BL$6, $E12 &lt; BK$6), 0, 1)+IF(OR($F12 &gt;= BL$6, $G12 &lt; BK$6), 0, 2)+1)</f>
        <v/>
      </c>
      <c r="BL12" s="68" t="str">
        <f ca="1">INDEX({"","_","-","="},IF(OR($D12 &gt;= BM$6, $E12 &lt; BL$6), 0, 1)+IF(OR($F12 &gt;= BM$6, $G12 &lt; BL$6), 0, 2)+1)</f>
        <v/>
      </c>
      <c r="BM12" s="68" t="str">
        <f ca="1">INDEX({"","_","-","="},IF(OR($D12 &gt;= BN$6, $E12 &lt; BM$6), 0, 1)+IF(OR($F12 &gt;= BN$6, $G12 &lt; BM$6), 0, 2)+1)</f>
        <v/>
      </c>
      <c r="BN12" s="68" t="str">
        <f ca="1">INDEX({"","_","-","="},IF(OR($D12 &gt;= BO$6, $E12 &lt; BN$6), 0, 1)+IF(OR($F12 &gt;= BO$6, $G12 &lt; BN$6), 0, 2)+1)</f>
        <v/>
      </c>
      <c r="BO12" s="68" t="str">
        <f ca="1">INDEX({"","_","-","="},IF(OR($D12 &gt;= BP$6, $E12 &lt; BO$6), 0, 1)+IF(OR($F12 &gt;= BP$6, $G12 &lt; BO$6), 0, 2)+1)</f>
        <v/>
      </c>
      <c r="BP12" s="68" t="str">
        <f ca="1">INDEX({"","_","-","="},IF(OR($D12 &gt;= BQ$6, $E12 &lt; BP$6), 0, 1)+IF(OR($F12 &gt;= BQ$6, $G12 &lt; BP$6), 0, 2)+1)</f>
        <v/>
      </c>
      <c r="BQ12" s="68" t="str">
        <f ca="1">INDEX({"","_","-","="},IF(OR($D12 &gt;= BR$6, $E12 &lt; BQ$6), 0, 1)+IF(OR($F12 &gt;= BR$6, $G12 &lt; BQ$6), 0, 2)+1)</f>
        <v/>
      </c>
      <c r="BR12" s="68" t="str">
        <f ca="1">INDEX({"","_","-","="},IF(OR($D12 &gt;= BS$6, $E12 &lt; BR$6), 0, 1)+IF(OR($F12 &gt;= BS$6, $G12 &lt; BR$6), 0, 2)+1)</f>
        <v/>
      </c>
      <c r="BS12" s="68" t="str">
        <f ca="1">INDEX({"","_","-","="},IF(OR($D12 &gt;= BT$6, $E12 &lt; BS$6), 0, 1)+IF(OR($F12 &gt;= BT$6, $G12 &lt; BS$6), 0, 2)+1)</f>
        <v/>
      </c>
      <c r="BT12" s="68" t="str">
        <f ca="1">INDEX({"","_","-","="},IF(OR($D12 &gt;= BU$6, $E12 &lt; BT$6), 0, 1)+IF(OR($F12 &gt;= BU$6, $G12 &lt; BT$6), 0, 2)+1)</f>
        <v/>
      </c>
      <c r="BU12" s="68" t="str">
        <f ca="1">INDEX({"","_","-","="},IF(OR($D12 &gt;= BV$6, $E12 &lt; BU$6), 0, 1)+IF(OR($F12 &gt;= BV$6, $G12 &lt; BU$6), 0, 2)+1)</f>
        <v/>
      </c>
      <c r="BV12" s="68" t="str">
        <f ca="1">INDEX({"","_","-","="},IF(OR($D12 &gt;= BW$6, $E12 &lt; BV$6), 0, 1)+IF(OR($F12 &gt;= BW$6, $G12 &lt; BV$6), 0, 2)+1)</f>
        <v/>
      </c>
      <c r="BW12" s="68" t="str">
        <f ca="1">INDEX({"","_","-","="},IF(OR($D12 &gt;= BX$6, $E12 &lt; BW$6), 0, 1)+IF(OR($F12 &gt;= BX$6, $G12 &lt; BW$6), 0, 2)+1)</f>
        <v/>
      </c>
      <c r="BX12" s="68" t="str">
        <f ca="1">INDEX({"","_","-","="},IF(OR($D12 &gt;= BY$6, $E12 &lt; BX$6), 0, 1)+IF(OR($F12 &gt;= BY$6, $G12 &lt; BX$6), 0, 2)+1)</f>
        <v/>
      </c>
      <c r="BY12" s="68" t="str">
        <f ca="1">INDEX({"","_","-","="},IF(OR($D12 &gt;= BZ$6, $E12 &lt; BY$6), 0, 1)+IF(OR($F12 &gt;= BZ$6, $G12 &lt; BY$6), 0, 2)+1)</f>
        <v/>
      </c>
      <c r="BZ12" s="68" t="str">
        <f ca="1">INDEX({"","_","-","="},IF(OR($D12 &gt;= CA$6, $E12 &lt; BZ$6), 0, 1)+IF(OR($F12 &gt;= CA$6, $G12 &lt; BZ$6), 0, 2)+1)</f>
        <v/>
      </c>
      <c r="CA12" s="68" t="str">
        <f ca="1">INDEX({"","_","-","="},IF(OR($D12 &gt;= CB$6, $E12 &lt; CA$6), 0, 1)+IF(OR($F12 &gt;= CB$6, $G12 &lt; CA$6), 0, 2)+1)</f>
        <v/>
      </c>
      <c r="CB12" s="68" t="str">
        <f ca="1">INDEX({"","_","-","="},IF(OR($D12 &gt;= CC$6, $E12 &lt; CB$6), 0, 1)+IF(OR($F12 &gt;= CC$6, $G12 &lt; CB$6), 0, 2)+1)</f>
        <v/>
      </c>
      <c r="CC12" s="68" t="str">
        <f ca="1">INDEX({"","_","-","="},IF(OR($D12 &gt;= CD$6, $E12 &lt; CC$6), 0, 1)+IF(OR($F12 &gt;= CD$6, $G12 &lt; CC$6), 0, 2)+1)</f>
        <v/>
      </c>
      <c r="CD12" s="68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IF('临-进度'!M8,'临-进度'!$A8,"")</f>
        <v>T-007</v>
      </c>
      <c r="B13" s="8" t="str">
        <f ca="1">IF('临-进度'!M8,'临-进度'!$B8,"")</f>
        <v>需求调研</v>
      </c>
      <c r="C13" s="8" t="str">
        <f ca="1">IF('临-进度'!M8,'临-进度'!$E8,"")</f>
        <v>临时任务</v>
      </c>
      <c r="D13" s="40" t="str">
        <f ca="1">IF('临-进度'!$M8,'临-进度'!$I8,"")</f>
        <v/>
      </c>
      <c r="E13" s="40" t="str">
        <f ca="1">IF('临-进度'!$M8,'临-进度'!$AE8,"")</f>
        <v/>
      </c>
      <c r="F13" s="40">
        <f ca="1">IF('临-进度'!$M8,'临-进度'!$J8,"")</f>
        <v>41312</v>
      </c>
      <c r="G13" s="73">
        <f ca="1">IF('临-进度'!$M8,'临-进度'!$AF8,"")</f>
        <v>41313</v>
      </c>
      <c r="H13" s="68" t="str">
        <f ca="1">INDEX({"","_","-","="},IF(OR($D13 &gt;= I$6, $E13 &lt; H$6), 0, 1)+IF(OR($F13 &gt;= I$6, $G13 &lt; H$6), 0, 2)+1)</f>
        <v/>
      </c>
      <c r="I13" s="68" t="str">
        <f ca="1">INDEX({"","_","-","="},IF(OR($D13 &gt;= J$6, $E13 &lt; I$6), 0, 1)+IF(OR($F13 &gt;= J$6, $G13 &lt; I$6), 0, 2)+1)</f>
        <v/>
      </c>
      <c r="J13" s="68" t="str">
        <f ca="1">INDEX({"","_","-","="},IF(OR($D13 &gt;= K$6, $E13 &lt; J$6), 0, 1)+IF(OR($F13 &gt;= K$6, $G13 &lt; J$6), 0, 2)+1)</f>
        <v/>
      </c>
      <c r="K13" s="68" t="str">
        <f ca="1">INDEX({"","_","-","="},IF(OR($D13 &gt;= L$6, $E13 &lt; K$6), 0, 1)+IF(OR($F13 &gt;= L$6, $G13 &lt; K$6), 0, 2)+1)</f>
        <v/>
      </c>
      <c r="L13" s="68" t="str">
        <f ca="1">INDEX({"","_","-","="},IF(OR($D13 &gt;= M$6, $E13 &lt; L$6), 0, 1)+IF(OR($F13 &gt;= M$6, $G13 &lt; L$6), 0, 2)+1)</f>
        <v/>
      </c>
      <c r="M13" s="68" t="str">
        <f ca="1">INDEX({"","_","-","="},IF(OR($D13 &gt;= N$6, $E13 &lt; M$6), 0, 1)+IF(OR($F13 &gt;= N$6, $G13 &lt; M$6), 0, 2)+1)</f>
        <v/>
      </c>
      <c r="N13" s="68" t="str">
        <f ca="1">INDEX({"","_","-","="},IF(OR($D13 &gt;= O$6, $E13 &lt; N$6), 0, 1)+IF(OR($F13 &gt;= O$6, $G13 &lt; N$6), 0, 2)+1)</f>
        <v/>
      </c>
      <c r="O13" s="68" t="str">
        <f ca="1">INDEX({"","_","-","="},IF(OR($D13 &gt;= P$6, $E13 &lt; O$6), 0, 1)+IF(OR($F13 &gt;= P$6, $G13 &lt; O$6), 0, 2)+1)</f>
        <v/>
      </c>
      <c r="P13" s="68" t="str">
        <f ca="1">INDEX({"","_","-","="},IF(OR($D13 &gt;= Q$6, $E13 &lt; P$6), 0, 1)+IF(OR($F13 &gt;= Q$6, $G13 &lt; P$6), 0, 2)+1)</f>
        <v/>
      </c>
      <c r="Q13" s="68" t="str">
        <f ca="1">INDEX({"","_","-","="},IF(OR($D13 &gt;= R$6, $E13 &lt; Q$6), 0, 1)+IF(OR($F13 &gt;= R$6, $G13 &lt; Q$6), 0, 2)+1)</f>
        <v/>
      </c>
      <c r="R13" s="68" t="str">
        <f ca="1">INDEX({"","_","-","="},IF(OR($D13 &gt;= S$6, $E13 &lt; R$6), 0, 1)+IF(OR($F13 &gt;= S$6, $G13 &lt; R$6), 0, 2)+1)</f>
        <v/>
      </c>
      <c r="S13" s="68" t="str">
        <f ca="1">INDEX({"","_","-","="},IF(OR($D13 &gt;= T$6, $E13 &lt; S$6), 0, 1)+IF(OR($F13 &gt;= T$6, $G13 &lt; S$6), 0, 2)+1)</f>
        <v/>
      </c>
      <c r="T13" s="68" t="str">
        <f ca="1">INDEX({"","_","-","="},IF(OR($D13 &gt;= U$6, $E13 &lt; T$6), 0, 1)+IF(OR($F13 &gt;= U$6, $G13 &lt; T$6), 0, 2)+1)</f>
        <v/>
      </c>
      <c r="U13" s="68" t="str">
        <f ca="1">INDEX({"","_","-","="},IF(OR($D13 &gt;= V$6, $E13 &lt; U$6), 0, 1)+IF(OR($F13 &gt;= V$6, $G13 &lt; U$6), 0, 2)+1)</f>
        <v/>
      </c>
      <c r="V13" s="68" t="str">
        <f ca="1">INDEX({"","_","-","="},IF(OR($D13 &gt;= W$6, $E13 &lt; V$6), 0, 1)+IF(OR($F13 &gt;= W$6, $G13 &lt; V$6), 0, 2)+1)</f>
        <v/>
      </c>
      <c r="W13" s="68" t="str">
        <f ca="1">INDEX({"","_","-","="},IF(OR($D13 &gt;= X$6, $E13 &lt; W$6), 0, 1)+IF(OR($F13 &gt;= X$6, $G13 &lt; W$6), 0, 2)+1)</f>
        <v/>
      </c>
      <c r="X13" s="68" t="str">
        <f ca="1">INDEX({"","_","-","="},IF(OR($D13 &gt;= Y$6, $E13 &lt; X$6), 0, 1)+IF(OR($F13 &gt;= Y$6, $G13 &lt; X$6), 0, 2)+1)</f>
        <v/>
      </c>
      <c r="Y13" s="68" t="str">
        <f ca="1">INDEX({"","_","-","="},IF(OR($D13 &gt;= Z$6, $E13 &lt; Y$6), 0, 1)+IF(OR($F13 &gt;= Z$6, $G13 &lt; Y$6), 0, 2)+1)</f>
        <v/>
      </c>
      <c r="Z13" s="68" t="str">
        <f ca="1">INDEX({"","_","-","="},IF(OR($D13 &gt;= AA$6, $E13 &lt; Z$6), 0, 1)+IF(OR($F13 &gt;= AA$6, $G13 &lt; Z$6), 0, 2)+1)</f>
        <v>-</v>
      </c>
      <c r="AA13" s="68" t="str">
        <f ca="1">INDEX({"","_","-","="},IF(OR($D13 &gt;= AB$6, $E13 &lt; AA$6), 0, 1)+IF(OR($F13 &gt;= AB$6, $G13 &lt; AA$6), 0, 2)+1)</f>
        <v>-</v>
      </c>
      <c r="AB13" s="68" t="str">
        <f ca="1">INDEX({"","_","-","="},IF(OR($D13 &gt;= AC$6, $E13 &lt; AB$6), 0, 1)+IF(OR($F13 &gt;= AC$6, $G13 &lt; AB$6), 0, 2)+1)</f>
        <v/>
      </c>
      <c r="AC13" s="68" t="str">
        <f ca="1">INDEX({"","_","-","="},IF(OR($D13 &gt;= AD$6, $E13 &lt; AC$6), 0, 1)+IF(OR($F13 &gt;= AD$6, $G13 &lt; AC$6), 0, 2)+1)</f>
        <v/>
      </c>
      <c r="AD13" s="68" t="str">
        <f ca="1">INDEX({"","_","-","="},IF(OR($D13 &gt;= AE$6, $E13 &lt; AD$6), 0, 1)+IF(OR($F13 &gt;= AE$6, $G13 &lt; AD$6), 0, 2)+1)</f>
        <v/>
      </c>
      <c r="AE13" s="68" t="str">
        <f ca="1">INDEX({"","_","-","="},IF(OR($D13 &gt;= AF$6, $E13 &lt; AE$6), 0, 1)+IF(OR($F13 &gt;= AF$6, $G13 &lt; AE$6), 0, 2)+1)</f>
        <v/>
      </c>
      <c r="AF13" s="68" t="str">
        <f ca="1">INDEX({"","_","-","="},IF(OR($D13 &gt;= AG$6, $E13 &lt; AF$6), 0, 1)+IF(OR($F13 &gt;= AG$6, $G13 &lt; AF$6), 0, 2)+1)</f>
        <v/>
      </c>
      <c r="AG13" s="68" t="str">
        <f ca="1">INDEX({"","_","-","="},IF(OR($D13 &gt;= AH$6, $E13 &lt; AG$6), 0, 1)+IF(OR($F13 &gt;= AH$6, $G13 &lt; AG$6), 0, 2)+1)</f>
        <v/>
      </c>
      <c r="AH13" s="68" t="str">
        <f ca="1">INDEX({"","_","-","="},IF(OR($D13 &gt;= AI$6, $E13 &lt; AH$6), 0, 1)+IF(OR($F13 &gt;= AI$6, $G13 &lt; AH$6), 0, 2)+1)</f>
        <v/>
      </c>
      <c r="AI13" s="68" t="str">
        <f ca="1">INDEX({"","_","-","="},IF(OR($D13 &gt;= AJ$6, $E13 &lt; AI$6), 0, 1)+IF(OR($F13 &gt;= AJ$6, $G13 &lt; AI$6), 0, 2)+1)</f>
        <v/>
      </c>
      <c r="AJ13" s="68" t="str">
        <f ca="1">INDEX({"","_","-","="},IF(OR($D13 &gt;= AK$6, $E13 &lt; AJ$6), 0, 1)+IF(OR($F13 &gt;= AK$6, $G13 &lt; AJ$6), 0, 2)+1)</f>
        <v/>
      </c>
      <c r="AK13" s="68" t="str">
        <f ca="1">INDEX({"","_","-","="},IF(OR($D13 &gt;= AL$6, $E13 &lt; AK$6), 0, 1)+IF(OR($F13 &gt;= AL$6, $G13 &lt; AK$6), 0, 2)+1)</f>
        <v/>
      </c>
      <c r="AL13" s="68" t="str">
        <f ca="1">INDEX({"","_","-","="},IF(OR($D13 &gt;= AM$6, $E13 &lt; AL$6), 0, 1)+IF(OR($F13 &gt;= AM$6, $G13 &lt; AL$6), 0, 2)+1)</f>
        <v/>
      </c>
      <c r="AM13" s="68" t="str">
        <f ca="1">INDEX({"","_","-","="},IF(OR($D13 &gt;= AN$6, $E13 &lt; AM$6), 0, 1)+IF(OR($F13 &gt;= AN$6, $G13 &lt; AM$6), 0, 2)+1)</f>
        <v/>
      </c>
      <c r="AN13" s="68" t="str">
        <f ca="1">INDEX({"","_","-","="},IF(OR($D13 &gt;= AO$6, $E13 &lt; AN$6), 0, 1)+IF(OR($F13 &gt;= AO$6, $G13 &lt; AN$6), 0, 2)+1)</f>
        <v/>
      </c>
      <c r="AO13" s="68" t="str">
        <f ca="1">INDEX({"","_","-","="},IF(OR($D13 &gt;= AP$6, $E13 &lt; AO$6), 0, 1)+IF(OR($F13 &gt;= AP$6, $G13 &lt; AO$6), 0, 2)+1)</f>
        <v/>
      </c>
      <c r="AP13" s="68" t="str">
        <f ca="1">INDEX({"","_","-","="},IF(OR($D13 &gt;= AQ$6, $E13 &lt; AP$6), 0, 1)+IF(OR($F13 &gt;= AQ$6, $G13 &lt; AP$6), 0, 2)+1)</f>
        <v/>
      </c>
      <c r="AQ13" s="68" t="str">
        <f ca="1">INDEX({"","_","-","="},IF(OR($D13 &gt;= AR$6, $E13 &lt; AQ$6), 0, 1)+IF(OR($F13 &gt;= AR$6, $G13 &lt; AQ$6), 0, 2)+1)</f>
        <v/>
      </c>
      <c r="AR13" s="68" t="str">
        <f ca="1">INDEX({"","_","-","="},IF(OR($D13 &gt;= AS$6, $E13 &lt; AR$6), 0, 1)+IF(OR($F13 &gt;= AS$6, $G13 &lt; AR$6), 0, 2)+1)</f>
        <v/>
      </c>
      <c r="AS13" s="68" t="str">
        <f ca="1">INDEX({"","_","-","="},IF(OR($D13 &gt;= AT$6, $E13 &lt; AS$6), 0, 1)+IF(OR($F13 &gt;= AT$6, $G13 &lt; AS$6), 0, 2)+1)</f>
        <v/>
      </c>
      <c r="AT13" s="68" t="str">
        <f ca="1">INDEX({"","_","-","="},IF(OR($D13 &gt;= AU$6, $E13 &lt; AT$6), 0, 1)+IF(OR($F13 &gt;= AU$6, $G13 &lt; AT$6), 0, 2)+1)</f>
        <v/>
      </c>
      <c r="AU13" s="68" t="str">
        <f ca="1">INDEX({"","_","-","="},IF(OR($D13 &gt;= AV$6, $E13 &lt; AU$6), 0, 1)+IF(OR($F13 &gt;= AV$6, $G13 &lt; AU$6), 0, 2)+1)</f>
        <v/>
      </c>
      <c r="AV13" s="68" t="str">
        <f ca="1">INDEX({"","_","-","="},IF(OR($D13 &gt;= AW$6, $E13 &lt; AV$6), 0, 1)+IF(OR($F13 &gt;= AW$6, $G13 &lt; AV$6), 0, 2)+1)</f>
        <v/>
      </c>
      <c r="AW13" s="68" t="str">
        <f ca="1">INDEX({"","_","-","="},IF(OR($D13 &gt;= AX$6, $E13 &lt; AW$6), 0, 1)+IF(OR($F13 &gt;= AX$6, $G13 &lt; AW$6), 0, 2)+1)</f>
        <v/>
      </c>
      <c r="AX13" s="68" t="str">
        <f ca="1">INDEX({"","_","-","="},IF(OR($D13 &gt;= AY$6, $E13 &lt; AX$6), 0, 1)+IF(OR($F13 &gt;= AY$6, $G13 &lt; AX$6), 0, 2)+1)</f>
        <v/>
      </c>
      <c r="AY13" s="68" t="str">
        <f ca="1">INDEX({"","_","-","="},IF(OR($D13 &gt;= AZ$6, $E13 &lt; AY$6), 0, 1)+IF(OR($F13 &gt;= AZ$6, $G13 &lt; AY$6), 0, 2)+1)</f>
        <v/>
      </c>
      <c r="AZ13" s="68" t="str">
        <f ca="1">INDEX({"","_","-","="},IF(OR($D13 &gt;= BA$6, $E13 &lt; AZ$6), 0, 1)+IF(OR($F13 &gt;= BA$6, $G13 &lt; AZ$6), 0, 2)+1)</f>
        <v/>
      </c>
      <c r="BA13" s="68" t="str">
        <f ca="1">INDEX({"","_","-","="},IF(OR($D13 &gt;= BB$6, $E13 &lt; BA$6), 0, 1)+IF(OR($F13 &gt;= BB$6, $G13 &lt; BA$6), 0, 2)+1)</f>
        <v/>
      </c>
      <c r="BB13" s="68" t="str">
        <f ca="1">INDEX({"","_","-","="},IF(OR($D13 &gt;= BC$6, $E13 &lt; BB$6), 0, 1)+IF(OR($F13 &gt;= BC$6, $G13 &lt; BB$6), 0, 2)+1)</f>
        <v/>
      </c>
      <c r="BC13" s="68" t="str">
        <f ca="1">INDEX({"","_","-","="},IF(OR($D13 &gt;= BD$6, $E13 &lt; BC$6), 0, 1)+IF(OR($F13 &gt;= BD$6, $G13 &lt; BC$6), 0, 2)+1)</f>
        <v/>
      </c>
      <c r="BD13" s="68" t="str">
        <f ca="1">INDEX({"","_","-","="},IF(OR($D13 &gt;= BE$6, $E13 &lt; BD$6), 0, 1)+IF(OR($F13 &gt;= BE$6, $G13 &lt; BD$6), 0, 2)+1)</f>
        <v/>
      </c>
      <c r="BE13" s="68" t="str">
        <f ca="1">INDEX({"","_","-","="},IF(OR($D13 &gt;= BF$6, $E13 &lt; BE$6), 0, 1)+IF(OR($F13 &gt;= BF$6, $G13 &lt; BE$6), 0, 2)+1)</f>
        <v/>
      </c>
      <c r="BF13" s="68" t="str">
        <f ca="1">INDEX({"","_","-","="},IF(OR($D13 &gt;= BG$6, $E13 &lt; BF$6), 0, 1)+IF(OR($F13 &gt;= BG$6, $G13 &lt; BF$6), 0, 2)+1)</f>
        <v/>
      </c>
      <c r="BG13" s="68" t="str">
        <f ca="1">INDEX({"","_","-","="},IF(OR($D13 &gt;= BH$6, $E13 &lt; BG$6), 0, 1)+IF(OR($F13 &gt;= BH$6, $G13 &lt; BG$6), 0, 2)+1)</f>
        <v/>
      </c>
      <c r="BH13" s="68" t="str">
        <f ca="1">INDEX({"","_","-","="},IF(OR($D13 &gt;= BI$6, $E13 &lt; BH$6), 0, 1)+IF(OR($F13 &gt;= BI$6, $G13 &lt; BH$6), 0, 2)+1)</f>
        <v/>
      </c>
      <c r="BI13" s="68" t="str">
        <f ca="1">INDEX({"","_","-","="},IF(OR($D13 &gt;= BJ$6, $E13 &lt; BI$6), 0, 1)+IF(OR($F13 &gt;= BJ$6, $G13 &lt; BI$6), 0, 2)+1)</f>
        <v/>
      </c>
      <c r="BJ13" s="68" t="str">
        <f ca="1">INDEX({"","_","-","="},IF(OR($D13 &gt;= BK$6, $E13 &lt; BJ$6), 0, 1)+IF(OR($F13 &gt;= BK$6, $G13 &lt; BJ$6), 0, 2)+1)</f>
        <v/>
      </c>
      <c r="BK13" s="68" t="str">
        <f ca="1">INDEX({"","_","-","="},IF(OR($D13 &gt;= BL$6, $E13 &lt; BK$6), 0, 1)+IF(OR($F13 &gt;= BL$6, $G13 &lt; BK$6), 0, 2)+1)</f>
        <v/>
      </c>
      <c r="BL13" s="68" t="str">
        <f ca="1">INDEX({"","_","-","="},IF(OR($D13 &gt;= BM$6, $E13 &lt; BL$6), 0, 1)+IF(OR($F13 &gt;= BM$6, $G13 &lt; BL$6), 0, 2)+1)</f>
        <v/>
      </c>
      <c r="BM13" s="68" t="str">
        <f ca="1">INDEX({"","_","-","="},IF(OR($D13 &gt;= BN$6, $E13 &lt; BM$6), 0, 1)+IF(OR($F13 &gt;= BN$6, $G13 &lt; BM$6), 0, 2)+1)</f>
        <v/>
      </c>
      <c r="BN13" s="68" t="str">
        <f ca="1">INDEX({"","_","-","="},IF(OR($D13 &gt;= BO$6, $E13 &lt; BN$6), 0, 1)+IF(OR($F13 &gt;= BO$6, $G13 &lt; BN$6), 0, 2)+1)</f>
        <v/>
      </c>
      <c r="BO13" s="68" t="str">
        <f ca="1">INDEX({"","_","-","="},IF(OR($D13 &gt;= BP$6, $E13 &lt; BO$6), 0, 1)+IF(OR($F13 &gt;= BP$6, $G13 &lt; BO$6), 0, 2)+1)</f>
        <v/>
      </c>
      <c r="BP13" s="68" t="str">
        <f ca="1">INDEX({"","_","-","="},IF(OR($D13 &gt;= BQ$6, $E13 &lt; BP$6), 0, 1)+IF(OR($F13 &gt;= BQ$6, $G13 &lt; BP$6), 0, 2)+1)</f>
        <v/>
      </c>
      <c r="BQ13" s="68" t="str">
        <f ca="1">INDEX({"","_","-","="},IF(OR($D13 &gt;= BR$6, $E13 &lt; BQ$6), 0, 1)+IF(OR($F13 &gt;= BR$6, $G13 &lt; BQ$6), 0, 2)+1)</f>
        <v/>
      </c>
      <c r="BR13" s="68" t="str">
        <f ca="1">INDEX({"","_","-","="},IF(OR($D13 &gt;= BS$6, $E13 &lt; BR$6), 0, 1)+IF(OR($F13 &gt;= BS$6, $G13 &lt; BR$6), 0, 2)+1)</f>
        <v/>
      </c>
      <c r="BS13" s="68" t="str">
        <f ca="1">INDEX({"","_","-","="},IF(OR($D13 &gt;= BT$6, $E13 &lt; BS$6), 0, 1)+IF(OR($F13 &gt;= BT$6, $G13 &lt; BS$6), 0, 2)+1)</f>
        <v/>
      </c>
      <c r="BT13" s="68" t="str">
        <f ca="1">INDEX({"","_","-","="},IF(OR($D13 &gt;= BU$6, $E13 &lt; BT$6), 0, 1)+IF(OR($F13 &gt;= BU$6, $G13 &lt; BT$6), 0, 2)+1)</f>
        <v/>
      </c>
      <c r="BU13" s="68" t="str">
        <f ca="1">INDEX({"","_","-","="},IF(OR($D13 &gt;= BV$6, $E13 &lt; BU$6), 0, 1)+IF(OR($F13 &gt;= BV$6, $G13 &lt; BU$6), 0, 2)+1)</f>
        <v/>
      </c>
      <c r="BV13" s="68" t="str">
        <f ca="1">INDEX({"","_","-","="},IF(OR($D13 &gt;= BW$6, $E13 &lt; BV$6), 0, 1)+IF(OR($F13 &gt;= BW$6, $G13 &lt; BV$6), 0, 2)+1)</f>
        <v/>
      </c>
      <c r="BW13" s="68" t="str">
        <f ca="1">INDEX({"","_","-","="},IF(OR($D13 &gt;= BX$6, $E13 &lt; BW$6), 0, 1)+IF(OR($F13 &gt;= BX$6, $G13 &lt; BW$6), 0, 2)+1)</f>
        <v/>
      </c>
      <c r="BX13" s="68" t="str">
        <f ca="1">INDEX({"","_","-","="},IF(OR($D13 &gt;= BY$6, $E13 &lt; BX$6), 0, 1)+IF(OR($F13 &gt;= BY$6, $G13 &lt; BX$6), 0, 2)+1)</f>
        <v/>
      </c>
      <c r="BY13" s="68" t="str">
        <f ca="1">INDEX({"","_","-","="},IF(OR($D13 &gt;= BZ$6, $E13 &lt; BY$6), 0, 1)+IF(OR($F13 &gt;= BZ$6, $G13 &lt; BY$6), 0, 2)+1)</f>
        <v/>
      </c>
      <c r="BZ13" s="68" t="str">
        <f ca="1">INDEX({"","_","-","="},IF(OR($D13 &gt;= CA$6, $E13 &lt; BZ$6), 0, 1)+IF(OR($F13 &gt;= CA$6, $G13 &lt; BZ$6), 0, 2)+1)</f>
        <v/>
      </c>
      <c r="CA13" s="68" t="str">
        <f ca="1">INDEX({"","_","-","="},IF(OR($D13 &gt;= CB$6, $E13 &lt; CA$6), 0, 1)+IF(OR($F13 &gt;= CB$6, $G13 &lt; CA$6), 0, 2)+1)</f>
        <v/>
      </c>
      <c r="CB13" s="68" t="str">
        <f ca="1">INDEX({"","_","-","="},IF(OR($D13 &gt;= CC$6, $E13 &lt; CB$6), 0, 1)+IF(OR($F13 &gt;= CC$6, $G13 &lt; CB$6), 0, 2)+1)</f>
        <v/>
      </c>
      <c r="CC13" s="68" t="str">
        <f ca="1">INDEX({"","_","-","="},IF(OR($D13 &gt;= CD$6, $E13 &lt; CC$6), 0, 1)+IF(OR($F13 &gt;= CD$6, $G13 &lt; CC$6), 0, 2)+1)</f>
        <v/>
      </c>
      <c r="CD13" s="68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IF('临-进度'!M9,'临-进度'!$A9,"")</f>
        <v>T-008</v>
      </c>
      <c r="B14" s="8" t="str">
        <f ca="1">IF('临-进度'!M9,'临-进度'!$B9,"")</f>
        <v>用户授权功能</v>
      </c>
      <c r="C14" s="8" t="str">
        <f ca="1">IF('临-进度'!M9,'临-进度'!$E9,"")</f>
        <v>高级用户权限处理</v>
      </c>
      <c r="D14" s="40">
        <f ca="1">IF('临-进度'!$M9,'临-进度'!$I9,"")</f>
        <v>41306</v>
      </c>
      <c r="E14" s="40">
        <f ca="1">IF('临-进度'!$M9,'临-进度'!$AE9,"")</f>
        <v>41306</v>
      </c>
      <c r="F14" s="40" t="str">
        <f ca="1">IF('临-进度'!$M9,'临-进度'!$J9,"")</f>
        <v/>
      </c>
      <c r="G14" s="73" t="str">
        <f ca="1">IF('临-进度'!$M9,'临-进度'!$AF9,"")</f>
        <v/>
      </c>
      <c r="H14" s="68" t="str">
        <f ca="1">INDEX({"","_","-","="},IF(OR($D14 &gt;= I$6, $E14 &lt; H$6), 0, 1)+IF(OR($F14 &gt;= I$6, $G14 &lt; H$6), 0, 2)+1)</f>
        <v/>
      </c>
      <c r="I14" s="68" t="str">
        <f ca="1">INDEX({"","_","-","="},IF(OR($D14 &gt;= J$6, $E14 &lt; I$6), 0, 1)+IF(OR($F14 &gt;= J$6, $G14 &lt; I$6), 0, 2)+1)</f>
        <v/>
      </c>
      <c r="J14" s="68" t="str">
        <f ca="1">INDEX({"","_","-","="},IF(OR($D14 &gt;= K$6, $E14 &lt; J$6), 0, 1)+IF(OR($F14 &gt;= K$6, $G14 &lt; J$6), 0, 2)+1)</f>
        <v/>
      </c>
      <c r="K14" s="68" t="str">
        <f ca="1">INDEX({"","_","-","="},IF(OR($D14 &gt;= L$6, $E14 &lt; K$6), 0, 1)+IF(OR($F14 &gt;= L$6, $G14 &lt; K$6), 0, 2)+1)</f>
        <v/>
      </c>
      <c r="L14" s="68" t="str">
        <f ca="1">INDEX({"","_","-","="},IF(OR($D14 &gt;= M$6, $E14 &lt; L$6), 0, 1)+IF(OR($F14 &gt;= M$6, $G14 &lt; L$6), 0, 2)+1)</f>
        <v/>
      </c>
      <c r="M14" s="68" t="str">
        <f ca="1">INDEX({"","_","-","="},IF(OR($D14 &gt;= N$6, $E14 &lt; M$6), 0, 1)+IF(OR($F14 &gt;= N$6, $G14 &lt; M$6), 0, 2)+1)</f>
        <v/>
      </c>
      <c r="N14" s="68" t="str">
        <f ca="1">INDEX({"","_","-","="},IF(OR($D14 &gt;= O$6, $E14 &lt; N$6), 0, 1)+IF(OR($F14 &gt;= O$6, $G14 &lt; N$6), 0, 2)+1)</f>
        <v/>
      </c>
      <c r="O14" s="68" t="str">
        <f ca="1">INDEX({"","_","-","="},IF(OR($D14 &gt;= P$6, $E14 &lt; O$6), 0, 1)+IF(OR($F14 &gt;= P$6, $G14 &lt; O$6), 0, 2)+1)</f>
        <v/>
      </c>
      <c r="P14" s="68" t="str">
        <f ca="1">INDEX({"","_","-","="},IF(OR($D14 &gt;= Q$6, $E14 &lt; P$6), 0, 1)+IF(OR($F14 &gt;= Q$6, $G14 &lt; P$6), 0, 2)+1)</f>
        <v/>
      </c>
      <c r="Q14" s="68" t="str">
        <f ca="1">INDEX({"","_","-","="},IF(OR($D14 &gt;= R$6, $E14 &lt; Q$6), 0, 1)+IF(OR($F14 &gt;= R$6, $G14 &lt; Q$6), 0, 2)+1)</f>
        <v/>
      </c>
      <c r="R14" s="68" t="str">
        <f ca="1">INDEX({"","_","-","="},IF(OR($D14 &gt;= S$6, $E14 &lt; R$6), 0, 1)+IF(OR($F14 &gt;= S$6, $G14 &lt; R$6), 0, 2)+1)</f>
        <v/>
      </c>
      <c r="S14" s="68" t="str">
        <f ca="1">INDEX({"","_","-","="},IF(OR($D14 &gt;= T$6, $E14 &lt; S$6), 0, 1)+IF(OR($F14 &gt;= T$6, $G14 &lt; S$6), 0, 2)+1)</f>
        <v/>
      </c>
      <c r="T14" s="68" t="str">
        <f ca="1">INDEX({"","_","-","="},IF(OR($D14 &gt;= U$6, $E14 &lt; T$6), 0, 1)+IF(OR($F14 &gt;= U$6, $G14 &lt; T$6), 0, 2)+1)</f>
        <v/>
      </c>
      <c r="U14" s="68" t="str">
        <f ca="1">INDEX({"","_","-","="},IF(OR($D14 &gt;= V$6, $E14 &lt; U$6), 0, 1)+IF(OR($F14 &gt;= V$6, $G14 &lt; U$6), 0, 2)+1)</f>
        <v/>
      </c>
      <c r="V14" s="68" t="str">
        <f ca="1">INDEX({"","_","-","="},IF(OR($D14 &gt;= W$6, $E14 &lt; V$6), 0, 1)+IF(OR($F14 &gt;= W$6, $G14 &lt; V$6), 0, 2)+1)</f>
        <v/>
      </c>
      <c r="W14" s="68" t="str">
        <f ca="1">INDEX({"","_","-","="},IF(OR($D14 &gt;= X$6, $E14 &lt; W$6), 0, 1)+IF(OR($F14 &gt;= X$6, $G14 &lt; W$6), 0, 2)+1)</f>
        <v>_</v>
      </c>
      <c r="X14" s="68" t="str">
        <f ca="1">INDEX({"","_","-","="},IF(OR($D14 &gt;= Y$6, $E14 &lt; X$6), 0, 1)+IF(OR($F14 &gt;= Y$6, $G14 &lt; X$6), 0, 2)+1)</f>
        <v/>
      </c>
      <c r="Y14" s="68" t="str">
        <f ca="1">INDEX({"","_","-","="},IF(OR($D14 &gt;= Z$6, $E14 &lt; Y$6), 0, 1)+IF(OR($F14 &gt;= Z$6, $G14 &lt; Y$6), 0, 2)+1)</f>
        <v/>
      </c>
      <c r="Z14" s="68" t="str">
        <f ca="1">INDEX({"","_","-","="},IF(OR($D14 &gt;= AA$6, $E14 &lt; Z$6), 0, 1)+IF(OR($F14 &gt;= AA$6, $G14 &lt; Z$6), 0, 2)+1)</f>
        <v/>
      </c>
      <c r="AA14" s="68" t="str">
        <f ca="1">INDEX({"","_","-","="},IF(OR($D14 &gt;= AB$6, $E14 &lt; AA$6), 0, 1)+IF(OR($F14 &gt;= AB$6, $G14 &lt; AA$6), 0, 2)+1)</f>
        <v/>
      </c>
      <c r="AB14" s="68" t="str">
        <f ca="1">INDEX({"","_","-","="},IF(OR($D14 &gt;= AC$6, $E14 &lt; AB$6), 0, 1)+IF(OR($F14 &gt;= AC$6, $G14 &lt; AB$6), 0, 2)+1)</f>
        <v/>
      </c>
      <c r="AC14" s="68" t="str">
        <f ca="1">INDEX({"","_","-","="},IF(OR($D14 &gt;= AD$6, $E14 &lt; AC$6), 0, 1)+IF(OR($F14 &gt;= AD$6, $G14 &lt; AC$6), 0, 2)+1)</f>
        <v/>
      </c>
      <c r="AD14" s="68" t="str">
        <f ca="1">INDEX({"","_","-","="},IF(OR($D14 &gt;= AE$6, $E14 &lt; AD$6), 0, 1)+IF(OR($F14 &gt;= AE$6, $G14 &lt; AD$6), 0, 2)+1)</f>
        <v/>
      </c>
      <c r="AE14" s="68" t="str">
        <f ca="1">INDEX({"","_","-","="},IF(OR($D14 &gt;= AF$6, $E14 &lt; AE$6), 0, 1)+IF(OR($F14 &gt;= AF$6, $G14 &lt; AE$6), 0, 2)+1)</f>
        <v/>
      </c>
      <c r="AF14" s="68" t="str">
        <f ca="1">INDEX({"","_","-","="},IF(OR($D14 &gt;= AG$6, $E14 &lt; AF$6), 0, 1)+IF(OR($F14 &gt;= AG$6, $G14 &lt; AF$6), 0, 2)+1)</f>
        <v/>
      </c>
      <c r="AG14" s="68" t="str">
        <f ca="1">INDEX({"","_","-","="},IF(OR($D14 &gt;= AH$6, $E14 &lt; AG$6), 0, 1)+IF(OR($F14 &gt;= AH$6, $G14 &lt; AG$6), 0, 2)+1)</f>
        <v/>
      </c>
      <c r="AH14" s="68" t="str">
        <f ca="1">INDEX({"","_","-","="},IF(OR($D14 &gt;= AI$6, $E14 &lt; AH$6), 0, 1)+IF(OR($F14 &gt;= AI$6, $G14 &lt; AH$6), 0, 2)+1)</f>
        <v/>
      </c>
      <c r="AI14" s="68" t="str">
        <f ca="1">INDEX({"","_","-","="},IF(OR($D14 &gt;= AJ$6, $E14 &lt; AI$6), 0, 1)+IF(OR($F14 &gt;= AJ$6, $G14 &lt; AI$6), 0, 2)+1)</f>
        <v/>
      </c>
      <c r="AJ14" s="68" t="str">
        <f ca="1">INDEX({"","_","-","="},IF(OR($D14 &gt;= AK$6, $E14 &lt; AJ$6), 0, 1)+IF(OR($F14 &gt;= AK$6, $G14 &lt; AJ$6), 0, 2)+1)</f>
        <v/>
      </c>
      <c r="AK14" s="68" t="str">
        <f ca="1">INDEX({"","_","-","="},IF(OR($D14 &gt;= AL$6, $E14 &lt; AK$6), 0, 1)+IF(OR($F14 &gt;= AL$6, $G14 &lt; AK$6), 0, 2)+1)</f>
        <v/>
      </c>
      <c r="AL14" s="68" t="str">
        <f ca="1">INDEX({"","_","-","="},IF(OR($D14 &gt;= AM$6, $E14 &lt; AL$6), 0, 1)+IF(OR($F14 &gt;= AM$6, $G14 &lt; AL$6), 0, 2)+1)</f>
        <v/>
      </c>
      <c r="AM14" s="68" t="str">
        <f ca="1">INDEX({"","_","-","="},IF(OR($D14 &gt;= AN$6, $E14 &lt; AM$6), 0, 1)+IF(OR($F14 &gt;= AN$6, $G14 &lt; AM$6), 0, 2)+1)</f>
        <v/>
      </c>
      <c r="AN14" s="68" t="str">
        <f ca="1">INDEX({"","_","-","="},IF(OR($D14 &gt;= AO$6, $E14 &lt; AN$6), 0, 1)+IF(OR($F14 &gt;= AO$6, $G14 &lt; AN$6), 0, 2)+1)</f>
        <v/>
      </c>
      <c r="AO14" s="68" t="str">
        <f ca="1">INDEX({"","_","-","="},IF(OR($D14 &gt;= AP$6, $E14 &lt; AO$6), 0, 1)+IF(OR($F14 &gt;= AP$6, $G14 &lt; AO$6), 0, 2)+1)</f>
        <v/>
      </c>
      <c r="AP14" s="68" t="str">
        <f ca="1">INDEX({"","_","-","="},IF(OR($D14 &gt;= AQ$6, $E14 &lt; AP$6), 0, 1)+IF(OR($F14 &gt;= AQ$6, $G14 &lt; AP$6), 0, 2)+1)</f>
        <v/>
      </c>
      <c r="AQ14" s="68" t="str">
        <f ca="1">INDEX({"","_","-","="},IF(OR($D14 &gt;= AR$6, $E14 &lt; AQ$6), 0, 1)+IF(OR($F14 &gt;= AR$6, $G14 &lt; AQ$6), 0, 2)+1)</f>
        <v/>
      </c>
      <c r="AR14" s="68" t="str">
        <f ca="1">INDEX({"","_","-","="},IF(OR($D14 &gt;= AS$6, $E14 &lt; AR$6), 0, 1)+IF(OR($F14 &gt;= AS$6, $G14 &lt; AR$6), 0, 2)+1)</f>
        <v/>
      </c>
      <c r="AS14" s="68" t="str">
        <f ca="1">INDEX({"","_","-","="},IF(OR($D14 &gt;= AT$6, $E14 &lt; AS$6), 0, 1)+IF(OR($F14 &gt;= AT$6, $G14 &lt; AS$6), 0, 2)+1)</f>
        <v/>
      </c>
      <c r="AT14" s="68" t="str">
        <f ca="1">INDEX({"","_","-","="},IF(OR($D14 &gt;= AU$6, $E14 &lt; AT$6), 0, 1)+IF(OR($F14 &gt;= AU$6, $G14 &lt; AT$6), 0, 2)+1)</f>
        <v/>
      </c>
      <c r="AU14" s="68" t="str">
        <f ca="1">INDEX({"","_","-","="},IF(OR($D14 &gt;= AV$6, $E14 &lt; AU$6), 0, 1)+IF(OR($F14 &gt;= AV$6, $G14 &lt; AU$6), 0, 2)+1)</f>
        <v/>
      </c>
      <c r="AV14" s="68" t="str">
        <f ca="1">INDEX({"","_","-","="},IF(OR($D14 &gt;= AW$6, $E14 &lt; AV$6), 0, 1)+IF(OR($F14 &gt;= AW$6, $G14 &lt; AV$6), 0, 2)+1)</f>
        <v/>
      </c>
      <c r="AW14" s="68" t="str">
        <f ca="1">INDEX({"","_","-","="},IF(OR($D14 &gt;= AX$6, $E14 &lt; AW$6), 0, 1)+IF(OR($F14 &gt;= AX$6, $G14 &lt; AW$6), 0, 2)+1)</f>
        <v/>
      </c>
      <c r="AX14" s="68" t="str">
        <f ca="1">INDEX({"","_","-","="},IF(OR($D14 &gt;= AY$6, $E14 &lt; AX$6), 0, 1)+IF(OR($F14 &gt;= AY$6, $G14 &lt; AX$6), 0, 2)+1)</f>
        <v/>
      </c>
      <c r="AY14" s="68" t="str">
        <f ca="1">INDEX({"","_","-","="},IF(OR($D14 &gt;= AZ$6, $E14 &lt; AY$6), 0, 1)+IF(OR($F14 &gt;= AZ$6, $G14 &lt; AY$6), 0, 2)+1)</f>
        <v/>
      </c>
      <c r="AZ14" s="68" t="str">
        <f ca="1">INDEX({"","_","-","="},IF(OR($D14 &gt;= BA$6, $E14 &lt; AZ$6), 0, 1)+IF(OR($F14 &gt;= BA$6, $G14 &lt; AZ$6), 0, 2)+1)</f>
        <v/>
      </c>
      <c r="BA14" s="68" t="str">
        <f ca="1">INDEX({"","_","-","="},IF(OR($D14 &gt;= BB$6, $E14 &lt; BA$6), 0, 1)+IF(OR($F14 &gt;= BB$6, $G14 &lt; BA$6), 0, 2)+1)</f>
        <v/>
      </c>
      <c r="BB14" s="68" t="str">
        <f ca="1">INDEX({"","_","-","="},IF(OR($D14 &gt;= BC$6, $E14 &lt; BB$6), 0, 1)+IF(OR($F14 &gt;= BC$6, $G14 &lt; BB$6), 0, 2)+1)</f>
        <v/>
      </c>
      <c r="BC14" s="68" t="str">
        <f ca="1">INDEX({"","_","-","="},IF(OR($D14 &gt;= BD$6, $E14 &lt; BC$6), 0, 1)+IF(OR($F14 &gt;= BD$6, $G14 &lt; BC$6), 0, 2)+1)</f>
        <v/>
      </c>
      <c r="BD14" s="68" t="str">
        <f ca="1">INDEX({"","_","-","="},IF(OR($D14 &gt;= BE$6, $E14 &lt; BD$6), 0, 1)+IF(OR($F14 &gt;= BE$6, $G14 &lt; BD$6), 0, 2)+1)</f>
        <v/>
      </c>
      <c r="BE14" s="68" t="str">
        <f ca="1">INDEX({"","_","-","="},IF(OR($D14 &gt;= BF$6, $E14 &lt; BE$6), 0, 1)+IF(OR($F14 &gt;= BF$6, $G14 &lt; BE$6), 0, 2)+1)</f>
        <v/>
      </c>
      <c r="BF14" s="68" t="str">
        <f ca="1">INDEX({"","_","-","="},IF(OR($D14 &gt;= BG$6, $E14 &lt; BF$6), 0, 1)+IF(OR($F14 &gt;= BG$6, $G14 &lt; BF$6), 0, 2)+1)</f>
        <v/>
      </c>
      <c r="BG14" s="68" t="str">
        <f ca="1">INDEX({"","_","-","="},IF(OR($D14 &gt;= BH$6, $E14 &lt; BG$6), 0, 1)+IF(OR($F14 &gt;= BH$6, $G14 &lt; BG$6), 0, 2)+1)</f>
        <v/>
      </c>
      <c r="BH14" s="68" t="str">
        <f ca="1">INDEX({"","_","-","="},IF(OR($D14 &gt;= BI$6, $E14 &lt; BH$6), 0, 1)+IF(OR($F14 &gt;= BI$6, $G14 &lt; BH$6), 0, 2)+1)</f>
        <v/>
      </c>
      <c r="BI14" s="68" t="str">
        <f ca="1">INDEX({"","_","-","="},IF(OR($D14 &gt;= BJ$6, $E14 &lt; BI$6), 0, 1)+IF(OR($F14 &gt;= BJ$6, $G14 &lt; BI$6), 0, 2)+1)</f>
        <v/>
      </c>
      <c r="BJ14" s="68" t="str">
        <f ca="1">INDEX({"","_","-","="},IF(OR($D14 &gt;= BK$6, $E14 &lt; BJ$6), 0, 1)+IF(OR($F14 &gt;= BK$6, $G14 &lt; BJ$6), 0, 2)+1)</f>
        <v/>
      </c>
      <c r="BK14" s="68" t="str">
        <f ca="1">INDEX({"","_","-","="},IF(OR($D14 &gt;= BL$6, $E14 &lt; BK$6), 0, 1)+IF(OR($F14 &gt;= BL$6, $G14 &lt; BK$6), 0, 2)+1)</f>
        <v/>
      </c>
      <c r="BL14" s="68" t="str">
        <f ca="1">INDEX({"","_","-","="},IF(OR($D14 &gt;= BM$6, $E14 &lt; BL$6), 0, 1)+IF(OR($F14 &gt;= BM$6, $G14 &lt; BL$6), 0, 2)+1)</f>
        <v/>
      </c>
      <c r="BM14" s="68" t="str">
        <f ca="1">INDEX({"","_","-","="},IF(OR($D14 &gt;= BN$6, $E14 &lt; BM$6), 0, 1)+IF(OR($F14 &gt;= BN$6, $G14 &lt; BM$6), 0, 2)+1)</f>
        <v/>
      </c>
      <c r="BN14" s="68" t="str">
        <f ca="1">INDEX({"","_","-","="},IF(OR($D14 &gt;= BO$6, $E14 &lt; BN$6), 0, 1)+IF(OR($F14 &gt;= BO$6, $G14 &lt; BN$6), 0, 2)+1)</f>
        <v/>
      </c>
      <c r="BO14" s="68" t="str">
        <f ca="1">INDEX({"","_","-","="},IF(OR($D14 &gt;= BP$6, $E14 &lt; BO$6), 0, 1)+IF(OR($F14 &gt;= BP$6, $G14 &lt; BO$6), 0, 2)+1)</f>
        <v/>
      </c>
      <c r="BP14" s="68" t="str">
        <f ca="1">INDEX({"","_","-","="},IF(OR($D14 &gt;= BQ$6, $E14 &lt; BP$6), 0, 1)+IF(OR($F14 &gt;= BQ$6, $G14 &lt; BP$6), 0, 2)+1)</f>
        <v/>
      </c>
      <c r="BQ14" s="68" t="str">
        <f ca="1">INDEX({"","_","-","="},IF(OR($D14 &gt;= BR$6, $E14 &lt; BQ$6), 0, 1)+IF(OR($F14 &gt;= BR$6, $G14 &lt; BQ$6), 0, 2)+1)</f>
        <v/>
      </c>
      <c r="BR14" s="68" t="str">
        <f ca="1">INDEX({"","_","-","="},IF(OR($D14 &gt;= BS$6, $E14 &lt; BR$6), 0, 1)+IF(OR($F14 &gt;= BS$6, $G14 &lt; BR$6), 0, 2)+1)</f>
        <v/>
      </c>
      <c r="BS14" s="68" t="str">
        <f ca="1">INDEX({"","_","-","="},IF(OR($D14 &gt;= BT$6, $E14 &lt; BS$6), 0, 1)+IF(OR($F14 &gt;= BT$6, $G14 &lt; BS$6), 0, 2)+1)</f>
        <v/>
      </c>
      <c r="BT14" s="68" t="str">
        <f ca="1">INDEX({"","_","-","="},IF(OR($D14 &gt;= BU$6, $E14 &lt; BT$6), 0, 1)+IF(OR($F14 &gt;= BU$6, $G14 &lt; BT$6), 0, 2)+1)</f>
        <v/>
      </c>
      <c r="BU14" s="68" t="str">
        <f ca="1">INDEX({"","_","-","="},IF(OR($D14 &gt;= BV$6, $E14 &lt; BU$6), 0, 1)+IF(OR($F14 &gt;= BV$6, $G14 &lt; BU$6), 0, 2)+1)</f>
        <v/>
      </c>
      <c r="BV14" s="68" t="str">
        <f ca="1">INDEX({"","_","-","="},IF(OR($D14 &gt;= BW$6, $E14 &lt; BV$6), 0, 1)+IF(OR($F14 &gt;= BW$6, $G14 &lt; BV$6), 0, 2)+1)</f>
        <v/>
      </c>
      <c r="BW14" s="68" t="str">
        <f ca="1">INDEX({"","_","-","="},IF(OR($D14 &gt;= BX$6, $E14 &lt; BW$6), 0, 1)+IF(OR($F14 &gt;= BX$6, $G14 &lt; BW$6), 0, 2)+1)</f>
        <v/>
      </c>
      <c r="BX14" s="68" t="str">
        <f ca="1">INDEX({"","_","-","="},IF(OR($D14 &gt;= BY$6, $E14 &lt; BX$6), 0, 1)+IF(OR($F14 &gt;= BY$6, $G14 &lt; BX$6), 0, 2)+1)</f>
        <v/>
      </c>
      <c r="BY14" s="68" t="str">
        <f ca="1">INDEX({"","_","-","="},IF(OR($D14 &gt;= BZ$6, $E14 &lt; BY$6), 0, 1)+IF(OR($F14 &gt;= BZ$6, $G14 &lt; BY$6), 0, 2)+1)</f>
        <v/>
      </c>
      <c r="BZ14" s="68" t="str">
        <f ca="1">INDEX({"","_","-","="},IF(OR($D14 &gt;= CA$6, $E14 &lt; BZ$6), 0, 1)+IF(OR($F14 &gt;= CA$6, $G14 &lt; BZ$6), 0, 2)+1)</f>
        <v/>
      </c>
      <c r="CA14" s="68" t="str">
        <f ca="1">INDEX({"","_","-","="},IF(OR($D14 &gt;= CB$6, $E14 &lt; CA$6), 0, 1)+IF(OR($F14 &gt;= CB$6, $G14 &lt; CA$6), 0, 2)+1)</f>
        <v/>
      </c>
      <c r="CB14" s="68" t="str">
        <f ca="1">INDEX({"","_","-","="},IF(OR($D14 &gt;= CC$6, $E14 &lt; CB$6), 0, 1)+IF(OR($F14 &gt;= CC$6, $G14 &lt; CB$6), 0, 2)+1)</f>
        <v/>
      </c>
      <c r="CC14" s="68" t="str">
        <f ca="1">INDEX({"","_","-","="},IF(OR($D14 &gt;= CD$6, $E14 &lt; CC$6), 0, 1)+IF(OR($F14 &gt;= CD$6, $G14 &lt; CC$6), 0, 2)+1)</f>
        <v/>
      </c>
      <c r="CD14" s="68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IF('临-进度'!M10,'临-进度'!$A10,"")</f>
        <v/>
      </c>
      <c r="B15" s="8" t="str">
        <f ca="1">IF('临-进度'!M10,'临-进度'!$B10,"")</f>
        <v/>
      </c>
      <c r="C15" s="8" t="str">
        <f ca="1">IF('临-进度'!M10,'临-进度'!$E10,"")</f>
        <v/>
      </c>
      <c r="D15" s="40" t="str">
        <f ca="1">IF('临-进度'!$M10,'临-进度'!$I10,"")</f>
        <v/>
      </c>
      <c r="E15" s="40" t="str">
        <f ca="1">IF('临-进度'!$M10,'临-进度'!$AE10,"")</f>
        <v/>
      </c>
      <c r="F15" s="40" t="str">
        <f ca="1">IF('临-进度'!$M10,'临-进度'!$J10,"")</f>
        <v/>
      </c>
      <c r="G15" s="73" t="str">
        <f ca="1">IF('临-进度'!$M10,'临-进度'!$AF10,"")</f>
        <v/>
      </c>
      <c r="H15" s="68" t="str">
        <f ca="1">INDEX({"","_","-","="},IF(OR($D15 &gt;= I$6, $E15 &lt; H$6), 0, 1)+IF(OR($F15 &gt;= I$6, $G15 &lt; H$6), 0, 2)+1)</f>
        <v/>
      </c>
      <c r="I15" s="68" t="str">
        <f ca="1">INDEX({"","_","-","="},IF(OR($D15 &gt;= J$6, $E15 &lt; I$6), 0, 1)+IF(OR($F15 &gt;= J$6, $G15 &lt; I$6), 0, 2)+1)</f>
        <v/>
      </c>
      <c r="J15" s="68" t="str">
        <f ca="1">INDEX({"","_","-","="},IF(OR($D15 &gt;= K$6, $E15 &lt; J$6), 0, 1)+IF(OR($F15 &gt;= K$6, $G15 &lt; J$6), 0, 2)+1)</f>
        <v/>
      </c>
      <c r="K15" s="68" t="str">
        <f ca="1">INDEX({"","_","-","="},IF(OR($D15 &gt;= L$6, $E15 &lt; K$6), 0, 1)+IF(OR($F15 &gt;= L$6, $G15 &lt; K$6), 0, 2)+1)</f>
        <v/>
      </c>
      <c r="L15" s="68" t="str">
        <f ca="1">INDEX({"","_","-","="},IF(OR($D15 &gt;= M$6, $E15 &lt; L$6), 0, 1)+IF(OR($F15 &gt;= M$6, $G15 &lt; L$6), 0, 2)+1)</f>
        <v/>
      </c>
      <c r="M15" s="68" t="str">
        <f ca="1">INDEX({"","_","-","="},IF(OR($D15 &gt;= N$6, $E15 &lt; M$6), 0, 1)+IF(OR($F15 &gt;= N$6, $G15 &lt; M$6), 0, 2)+1)</f>
        <v/>
      </c>
      <c r="N15" s="68" t="str">
        <f ca="1">INDEX({"","_","-","="},IF(OR($D15 &gt;= O$6, $E15 &lt; N$6), 0, 1)+IF(OR($F15 &gt;= O$6, $G15 &lt; N$6), 0, 2)+1)</f>
        <v/>
      </c>
      <c r="O15" s="68" t="str">
        <f ca="1">INDEX({"","_","-","="},IF(OR($D15 &gt;= P$6, $E15 &lt; O$6), 0, 1)+IF(OR($F15 &gt;= P$6, $G15 &lt; O$6), 0, 2)+1)</f>
        <v/>
      </c>
      <c r="P15" s="68" t="str">
        <f ca="1">INDEX({"","_","-","="},IF(OR($D15 &gt;= Q$6, $E15 &lt; P$6), 0, 1)+IF(OR($F15 &gt;= Q$6, $G15 &lt; P$6), 0, 2)+1)</f>
        <v/>
      </c>
      <c r="Q15" s="68" t="str">
        <f ca="1">INDEX({"","_","-","="},IF(OR($D15 &gt;= R$6, $E15 &lt; Q$6), 0, 1)+IF(OR($F15 &gt;= R$6, $G15 &lt; Q$6), 0, 2)+1)</f>
        <v/>
      </c>
      <c r="R15" s="68" t="str">
        <f ca="1">INDEX({"","_","-","="},IF(OR($D15 &gt;= S$6, $E15 &lt; R$6), 0, 1)+IF(OR($F15 &gt;= S$6, $G15 &lt; R$6), 0, 2)+1)</f>
        <v/>
      </c>
      <c r="S15" s="68" t="str">
        <f ca="1">INDEX({"","_","-","="},IF(OR($D15 &gt;= T$6, $E15 &lt; S$6), 0, 1)+IF(OR($F15 &gt;= T$6, $G15 &lt; S$6), 0, 2)+1)</f>
        <v/>
      </c>
      <c r="T15" s="68" t="str">
        <f ca="1">INDEX({"","_","-","="},IF(OR($D15 &gt;= U$6, $E15 &lt; T$6), 0, 1)+IF(OR($F15 &gt;= U$6, $G15 &lt; T$6), 0, 2)+1)</f>
        <v/>
      </c>
      <c r="U15" s="68" t="str">
        <f ca="1">INDEX({"","_","-","="},IF(OR($D15 &gt;= V$6, $E15 &lt; U$6), 0, 1)+IF(OR($F15 &gt;= V$6, $G15 &lt; U$6), 0, 2)+1)</f>
        <v/>
      </c>
      <c r="V15" s="68" t="str">
        <f ca="1">INDEX({"","_","-","="},IF(OR($D15 &gt;= W$6, $E15 &lt; V$6), 0, 1)+IF(OR($F15 &gt;= W$6, $G15 &lt; V$6), 0, 2)+1)</f>
        <v/>
      </c>
      <c r="W15" s="68" t="str">
        <f ca="1">INDEX({"","_","-","="},IF(OR($D15 &gt;= X$6, $E15 &lt; W$6), 0, 1)+IF(OR($F15 &gt;= X$6, $G15 &lt; W$6), 0, 2)+1)</f>
        <v/>
      </c>
      <c r="X15" s="68" t="str">
        <f ca="1">INDEX({"","_","-","="},IF(OR($D15 &gt;= Y$6, $E15 &lt; X$6), 0, 1)+IF(OR($F15 &gt;= Y$6, $G15 &lt; X$6), 0, 2)+1)</f>
        <v/>
      </c>
      <c r="Y15" s="68" t="str">
        <f ca="1">INDEX({"","_","-","="},IF(OR($D15 &gt;= Z$6, $E15 &lt; Y$6), 0, 1)+IF(OR($F15 &gt;= Z$6, $G15 &lt; Y$6), 0, 2)+1)</f>
        <v/>
      </c>
      <c r="Z15" s="68" t="str">
        <f ca="1">INDEX({"","_","-","="},IF(OR($D15 &gt;= AA$6, $E15 &lt; Z$6), 0, 1)+IF(OR($F15 &gt;= AA$6, $G15 &lt; Z$6), 0, 2)+1)</f>
        <v/>
      </c>
      <c r="AA15" s="68" t="str">
        <f ca="1">INDEX({"","_","-","="},IF(OR($D15 &gt;= AB$6, $E15 &lt; AA$6), 0, 1)+IF(OR($F15 &gt;= AB$6, $G15 &lt; AA$6), 0, 2)+1)</f>
        <v/>
      </c>
      <c r="AB15" s="68" t="str">
        <f ca="1">INDEX({"","_","-","="},IF(OR($D15 &gt;= AC$6, $E15 &lt; AB$6), 0, 1)+IF(OR($F15 &gt;= AC$6, $G15 &lt; AB$6), 0, 2)+1)</f>
        <v/>
      </c>
      <c r="AC15" s="68" t="str">
        <f ca="1">INDEX({"","_","-","="},IF(OR($D15 &gt;= AD$6, $E15 &lt; AC$6), 0, 1)+IF(OR($F15 &gt;= AD$6, $G15 &lt; AC$6), 0, 2)+1)</f>
        <v/>
      </c>
      <c r="AD15" s="68" t="str">
        <f ca="1">INDEX({"","_","-","="},IF(OR($D15 &gt;= AE$6, $E15 &lt; AD$6), 0, 1)+IF(OR($F15 &gt;= AE$6, $G15 &lt; AD$6), 0, 2)+1)</f>
        <v/>
      </c>
      <c r="AE15" s="68" t="str">
        <f ca="1">INDEX({"","_","-","="},IF(OR($D15 &gt;= AF$6, $E15 &lt; AE$6), 0, 1)+IF(OR($F15 &gt;= AF$6, $G15 &lt; AE$6), 0, 2)+1)</f>
        <v/>
      </c>
      <c r="AF15" s="68" t="str">
        <f ca="1">INDEX({"","_","-","="},IF(OR($D15 &gt;= AG$6, $E15 &lt; AF$6), 0, 1)+IF(OR($F15 &gt;= AG$6, $G15 &lt; AF$6), 0, 2)+1)</f>
        <v/>
      </c>
      <c r="AG15" s="68" t="str">
        <f ca="1">INDEX({"","_","-","="},IF(OR($D15 &gt;= AH$6, $E15 &lt; AG$6), 0, 1)+IF(OR($F15 &gt;= AH$6, $G15 &lt; AG$6), 0, 2)+1)</f>
        <v/>
      </c>
      <c r="AH15" s="68" t="str">
        <f ca="1">INDEX({"","_","-","="},IF(OR($D15 &gt;= AI$6, $E15 &lt; AH$6), 0, 1)+IF(OR($F15 &gt;= AI$6, $G15 &lt; AH$6), 0, 2)+1)</f>
        <v/>
      </c>
      <c r="AI15" s="68" t="str">
        <f ca="1">INDEX({"","_","-","="},IF(OR($D15 &gt;= AJ$6, $E15 &lt; AI$6), 0, 1)+IF(OR($F15 &gt;= AJ$6, $G15 &lt; AI$6), 0, 2)+1)</f>
        <v/>
      </c>
      <c r="AJ15" s="68" t="str">
        <f ca="1">INDEX({"","_","-","="},IF(OR($D15 &gt;= AK$6, $E15 &lt; AJ$6), 0, 1)+IF(OR($F15 &gt;= AK$6, $G15 &lt; AJ$6), 0, 2)+1)</f>
        <v/>
      </c>
      <c r="AK15" s="68" t="str">
        <f ca="1">INDEX({"","_","-","="},IF(OR($D15 &gt;= AL$6, $E15 &lt; AK$6), 0, 1)+IF(OR($F15 &gt;= AL$6, $G15 &lt; AK$6), 0, 2)+1)</f>
        <v/>
      </c>
      <c r="AL15" s="68" t="str">
        <f ca="1">INDEX({"","_","-","="},IF(OR($D15 &gt;= AM$6, $E15 &lt; AL$6), 0, 1)+IF(OR($F15 &gt;= AM$6, $G15 &lt; AL$6), 0, 2)+1)</f>
        <v/>
      </c>
      <c r="AM15" s="68" t="str">
        <f ca="1">INDEX({"","_","-","="},IF(OR($D15 &gt;= AN$6, $E15 &lt; AM$6), 0, 1)+IF(OR($F15 &gt;= AN$6, $G15 &lt; AM$6), 0, 2)+1)</f>
        <v/>
      </c>
      <c r="AN15" s="68" t="str">
        <f ca="1">INDEX({"","_","-","="},IF(OR($D15 &gt;= AO$6, $E15 &lt; AN$6), 0, 1)+IF(OR($F15 &gt;= AO$6, $G15 &lt; AN$6), 0, 2)+1)</f>
        <v/>
      </c>
      <c r="AO15" s="68" t="str">
        <f ca="1">INDEX({"","_","-","="},IF(OR($D15 &gt;= AP$6, $E15 &lt; AO$6), 0, 1)+IF(OR($F15 &gt;= AP$6, $G15 &lt; AO$6), 0, 2)+1)</f>
        <v/>
      </c>
      <c r="AP15" s="68" t="str">
        <f ca="1">INDEX({"","_","-","="},IF(OR($D15 &gt;= AQ$6, $E15 &lt; AP$6), 0, 1)+IF(OR($F15 &gt;= AQ$6, $G15 &lt; AP$6), 0, 2)+1)</f>
        <v/>
      </c>
      <c r="AQ15" s="68" t="str">
        <f ca="1">INDEX({"","_","-","="},IF(OR($D15 &gt;= AR$6, $E15 &lt; AQ$6), 0, 1)+IF(OR($F15 &gt;= AR$6, $G15 &lt; AQ$6), 0, 2)+1)</f>
        <v/>
      </c>
      <c r="AR15" s="68" t="str">
        <f ca="1">INDEX({"","_","-","="},IF(OR($D15 &gt;= AS$6, $E15 &lt; AR$6), 0, 1)+IF(OR($F15 &gt;= AS$6, $G15 &lt; AR$6), 0, 2)+1)</f>
        <v/>
      </c>
      <c r="AS15" s="68" t="str">
        <f ca="1">INDEX({"","_","-","="},IF(OR($D15 &gt;= AT$6, $E15 &lt; AS$6), 0, 1)+IF(OR($F15 &gt;= AT$6, $G15 &lt; AS$6), 0, 2)+1)</f>
        <v/>
      </c>
      <c r="AT15" s="68" t="str">
        <f ca="1">INDEX({"","_","-","="},IF(OR($D15 &gt;= AU$6, $E15 &lt; AT$6), 0, 1)+IF(OR($F15 &gt;= AU$6, $G15 &lt; AT$6), 0, 2)+1)</f>
        <v/>
      </c>
      <c r="AU15" s="68" t="str">
        <f ca="1">INDEX({"","_","-","="},IF(OR($D15 &gt;= AV$6, $E15 &lt; AU$6), 0, 1)+IF(OR($F15 &gt;= AV$6, $G15 &lt; AU$6), 0, 2)+1)</f>
        <v/>
      </c>
      <c r="AV15" s="68" t="str">
        <f ca="1">INDEX({"","_","-","="},IF(OR($D15 &gt;= AW$6, $E15 &lt; AV$6), 0, 1)+IF(OR($F15 &gt;= AW$6, $G15 &lt; AV$6), 0, 2)+1)</f>
        <v/>
      </c>
      <c r="AW15" s="68" t="str">
        <f ca="1">INDEX({"","_","-","="},IF(OR($D15 &gt;= AX$6, $E15 &lt; AW$6), 0, 1)+IF(OR($F15 &gt;= AX$6, $G15 &lt; AW$6), 0, 2)+1)</f>
        <v/>
      </c>
      <c r="AX15" s="68" t="str">
        <f ca="1">INDEX({"","_","-","="},IF(OR($D15 &gt;= AY$6, $E15 &lt; AX$6), 0, 1)+IF(OR($F15 &gt;= AY$6, $G15 &lt; AX$6), 0, 2)+1)</f>
        <v/>
      </c>
      <c r="AY15" s="68" t="str">
        <f ca="1">INDEX({"","_","-","="},IF(OR($D15 &gt;= AZ$6, $E15 &lt; AY$6), 0, 1)+IF(OR($F15 &gt;= AZ$6, $G15 &lt; AY$6), 0, 2)+1)</f>
        <v/>
      </c>
      <c r="AZ15" s="68" t="str">
        <f ca="1">INDEX({"","_","-","="},IF(OR($D15 &gt;= BA$6, $E15 &lt; AZ$6), 0, 1)+IF(OR($F15 &gt;= BA$6, $G15 &lt; AZ$6), 0, 2)+1)</f>
        <v/>
      </c>
      <c r="BA15" s="68" t="str">
        <f ca="1">INDEX({"","_","-","="},IF(OR($D15 &gt;= BB$6, $E15 &lt; BA$6), 0, 1)+IF(OR($F15 &gt;= BB$6, $G15 &lt; BA$6), 0, 2)+1)</f>
        <v/>
      </c>
      <c r="BB15" s="68" t="str">
        <f ca="1">INDEX({"","_","-","="},IF(OR($D15 &gt;= BC$6, $E15 &lt; BB$6), 0, 1)+IF(OR($F15 &gt;= BC$6, $G15 &lt; BB$6), 0, 2)+1)</f>
        <v/>
      </c>
      <c r="BC15" s="68" t="str">
        <f ca="1">INDEX({"","_","-","="},IF(OR($D15 &gt;= BD$6, $E15 &lt; BC$6), 0, 1)+IF(OR($F15 &gt;= BD$6, $G15 &lt; BC$6), 0, 2)+1)</f>
        <v/>
      </c>
      <c r="BD15" s="68" t="str">
        <f ca="1">INDEX({"","_","-","="},IF(OR($D15 &gt;= BE$6, $E15 &lt; BD$6), 0, 1)+IF(OR($F15 &gt;= BE$6, $G15 &lt; BD$6), 0, 2)+1)</f>
        <v/>
      </c>
      <c r="BE15" s="68" t="str">
        <f ca="1">INDEX({"","_","-","="},IF(OR($D15 &gt;= BF$6, $E15 &lt; BE$6), 0, 1)+IF(OR($F15 &gt;= BF$6, $G15 &lt; BE$6), 0, 2)+1)</f>
        <v/>
      </c>
      <c r="BF15" s="68" t="str">
        <f ca="1">INDEX({"","_","-","="},IF(OR($D15 &gt;= BG$6, $E15 &lt; BF$6), 0, 1)+IF(OR($F15 &gt;= BG$6, $G15 &lt; BF$6), 0, 2)+1)</f>
        <v/>
      </c>
      <c r="BG15" s="68" t="str">
        <f ca="1">INDEX({"","_","-","="},IF(OR($D15 &gt;= BH$6, $E15 &lt; BG$6), 0, 1)+IF(OR($F15 &gt;= BH$6, $G15 &lt; BG$6), 0, 2)+1)</f>
        <v/>
      </c>
      <c r="BH15" s="68" t="str">
        <f ca="1">INDEX({"","_","-","="},IF(OR($D15 &gt;= BI$6, $E15 &lt; BH$6), 0, 1)+IF(OR($F15 &gt;= BI$6, $G15 &lt; BH$6), 0, 2)+1)</f>
        <v/>
      </c>
      <c r="BI15" s="68" t="str">
        <f ca="1">INDEX({"","_","-","="},IF(OR($D15 &gt;= BJ$6, $E15 &lt; BI$6), 0, 1)+IF(OR($F15 &gt;= BJ$6, $G15 &lt; BI$6), 0, 2)+1)</f>
        <v/>
      </c>
      <c r="BJ15" s="68" t="str">
        <f ca="1">INDEX({"","_","-","="},IF(OR($D15 &gt;= BK$6, $E15 &lt; BJ$6), 0, 1)+IF(OR($F15 &gt;= BK$6, $G15 &lt; BJ$6), 0, 2)+1)</f>
        <v/>
      </c>
      <c r="BK15" s="68" t="str">
        <f ca="1">INDEX({"","_","-","="},IF(OR($D15 &gt;= BL$6, $E15 &lt; BK$6), 0, 1)+IF(OR($F15 &gt;= BL$6, $G15 &lt; BK$6), 0, 2)+1)</f>
        <v/>
      </c>
      <c r="BL15" s="68" t="str">
        <f ca="1">INDEX({"","_","-","="},IF(OR($D15 &gt;= BM$6, $E15 &lt; BL$6), 0, 1)+IF(OR($F15 &gt;= BM$6, $G15 &lt; BL$6), 0, 2)+1)</f>
        <v/>
      </c>
      <c r="BM15" s="68" t="str">
        <f ca="1">INDEX({"","_","-","="},IF(OR($D15 &gt;= BN$6, $E15 &lt; BM$6), 0, 1)+IF(OR($F15 &gt;= BN$6, $G15 &lt; BM$6), 0, 2)+1)</f>
        <v/>
      </c>
      <c r="BN15" s="68" t="str">
        <f ca="1">INDEX({"","_","-","="},IF(OR($D15 &gt;= BO$6, $E15 &lt; BN$6), 0, 1)+IF(OR($F15 &gt;= BO$6, $G15 &lt; BN$6), 0, 2)+1)</f>
        <v/>
      </c>
      <c r="BO15" s="68" t="str">
        <f ca="1">INDEX({"","_","-","="},IF(OR($D15 &gt;= BP$6, $E15 &lt; BO$6), 0, 1)+IF(OR($F15 &gt;= BP$6, $G15 &lt; BO$6), 0, 2)+1)</f>
        <v/>
      </c>
      <c r="BP15" s="68" t="str">
        <f ca="1">INDEX({"","_","-","="},IF(OR($D15 &gt;= BQ$6, $E15 &lt; BP$6), 0, 1)+IF(OR($F15 &gt;= BQ$6, $G15 &lt; BP$6), 0, 2)+1)</f>
        <v/>
      </c>
      <c r="BQ15" s="68" t="str">
        <f ca="1">INDEX({"","_","-","="},IF(OR($D15 &gt;= BR$6, $E15 &lt; BQ$6), 0, 1)+IF(OR($F15 &gt;= BR$6, $G15 &lt; BQ$6), 0, 2)+1)</f>
        <v/>
      </c>
      <c r="BR15" s="68" t="str">
        <f ca="1">INDEX({"","_","-","="},IF(OR($D15 &gt;= BS$6, $E15 &lt; BR$6), 0, 1)+IF(OR($F15 &gt;= BS$6, $G15 &lt; BR$6), 0, 2)+1)</f>
        <v/>
      </c>
      <c r="BS15" s="68" t="str">
        <f ca="1">INDEX({"","_","-","="},IF(OR($D15 &gt;= BT$6, $E15 &lt; BS$6), 0, 1)+IF(OR($F15 &gt;= BT$6, $G15 &lt; BS$6), 0, 2)+1)</f>
        <v/>
      </c>
      <c r="BT15" s="68" t="str">
        <f ca="1">INDEX({"","_","-","="},IF(OR($D15 &gt;= BU$6, $E15 &lt; BT$6), 0, 1)+IF(OR($F15 &gt;= BU$6, $G15 &lt; BT$6), 0, 2)+1)</f>
        <v/>
      </c>
      <c r="BU15" s="68" t="str">
        <f ca="1">INDEX({"","_","-","="},IF(OR($D15 &gt;= BV$6, $E15 &lt; BU$6), 0, 1)+IF(OR($F15 &gt;= BV$6, $G15 &lt; BU$6), 0, 2)+1)</f>
        <v/>
      </c>
      <c r="BV15" s="68" t="str">
        <f ca="1">INDEX({"","_","-","="},IF(OR($D15 &gt;= BW$6, $E15 &lt; BV$6), 0, 1)+IF(OR($F15 &gt;= BW$6, $G15 &lt; BV$6), 0, 2)+1)</f>
        <v/>
      </c>
      <c r="BW15" s="68" t="str">
        <f ca="1">INDEX({"","_","-","="},IF(OR($D15 &gt;= BX$6, $E15 &lt; BW$6), 0, 1)+IF(OR($F15 &gt;= BX$6, $G15 &lt; BW$6), 0, 2)+1)</f>
        <v/>
      </c>
      <c r="BX15" s="68" t="str">
        <f ca="1">INDEX({"","_","-","="},IF(OR($D15 &gt;= BY$6, $E15 &lt; BX$6), 0, 1)+IF(OR($F15 &gt;= BY$6, $G15 &lt; BX$6), 0, 2)+1)</f>
        <v/>
      </c>
      <c r="BY15" s="68" t="str">
        <f ca="1">INDEX({"","_","-","="},IF(OR($D15 &gt;= BZ$6, $E15 &lt; BY$6), 0, 1)+IF(OR($F15 &gt;= BZ$6, $G15 &lt; BY$6), 0, 2)+1)</f>
        <v/>
      </c>
      <c r="BZ15" s="68" t="str">
        <f ca="1">INDEX({"","_","-","="},IF(OR($D15 &gt;= CA$6, $E15 &lt; BZ$6), 0, 1)+IF(OR($F15 &gt;= CA$6, $G15 &lt; BZ$6), 0, 2)+1)</f>
        <v/>
      </c>
      <c r="CA15" s="68" t="str">
        <f ca="1">INDEX({"","_","-","="},IF(OR($D15 &gt;= CB$6, $E15 &lt; CA$6), 0, 1)+IF(OR($F15 &gt;= CB$6, $G15 &lt; CA$6), 0, 2)+1)</f>
        <v/>
      </c>
      <c r="CB15" s="68" t="str">
        <f ca="1">INDEX({"","_","-","="},IF(OR($D15 &gt;= CC$6, $E15 &lt; CB$6), 0, 1)+IF(OR($F15 &gt;= CC$6, $G15 &lt; CB$6), 0, 2)+1)</f>
        <v/>
      </c>
      <c r="CC15" s="68" t="str">
        <f ca="1">INDEX({"","_","-","="},IF(OR($D15 &gt;= CD$6, $E15 &lt; CC$6), 0, 1)+IF(OR($F15 &gt;= CD$6, $G15 &lt; CC$6), 0, 2)+1)</f>
        <v/>
      </c>
      <c r="CD15" s="68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IF('临-进度'!M11,'临-进度'!$A11,"")</f>
        <v/>
      </c>
      <c r="B16" s="8" t="str">
        <f ca="1">IF('临-进度'!M11,'临-进度'!$B11,"")</f>
        <v/>
      </c>
      <c r="C16" s="8" t="str">
        <f ca="1">IF('临-进度'!M11,'临-进度'!$E11,"")</f>
        <v/>
      </c>
      <c r="D16" s="40" t="str">
        <f ca="1">IF('临-进度'!$M11,'临-进度'!$I11,"")</f>
        <v/>
      </c>
      <c r="E16" s="40" t="str">
        <f ca="1">IF('临-进度'!$M11,'临-进度'!$AE11,"")</f>
        <v/>
      </c>
      <c r="F16" s="40" t="str">
        <f ca="1">IF('临-进度'!$M11,'临-进度'!$J11,"")</f>
        <v/>
      </c>
      <c r="G16" s="73" t="str">
        <f ca="1">IF('临-进度'!$M11,'临-进度'!$AF11,"")</f>
        <v/>
      </c>
      <c r="H16" s="68" t="str">
        <f ca="1">INDEX({"","_","-","="},IF(OR($D16 &gt;= I$6, $E16 &lt; H$6), 0, 1)+IF(OR($F16 &gt;= I$6, $G16 &lt; H$6), 0, 2)+1)</f>
        <v/>
      </c>
      <c r="I16" s="68" t="str">
        <f ca="1">INDEX({"","_","-","="},IF(OR($D16 &gt;= J$6, $E16 &lt; I$6), 0, 1)+IF(OR($F16 &gt;= J$6, $G16 &lt; I$6), 0, 2)+1)</f>
        <v/>
      </c>
      <c r="J16" s="68" t="str">
        <f ca="1">INDEX({"","_","-","="},IF(OR($D16 &gt;= K$6, $E16 &lt; J$6), 0, 1)+IF(OR($F16 &gt;= K$6, $G16 &lt; J$6), 0, 2)+1)</f>
        <v/>
      </c>
      <c r="K16" s="68" t="str">
        <f ca="1">INDEX({"","_","-","="},IF(OR($D16 &gt;= L$6, $E16 &lt; K$6), 0, 1)+IF(OR($F16 &gt;= L$6, $G16 &lt; K$6), 0, 2)+1)</f>
        <v/>
      </c>
      <c r="L16" s="68" t="str">
        <f ca="1">INDEX({"","_","-","="},IF(OR($D16 &gt;= M$6, $E16 &lt; L$6), 0, 1)+IF(OR($F16 &gt;= M$6, $G16 &lt; L$6), 0, 2)+1)</f>
        <v/>
      </c>
      <c r="M16" s="68" t="str">
        <f ca="1">INDEX({"","_","-","="},IF(OR($D16 &gt;= N$6, $E16 &lt; M$6), 0, 1)+IF(OR($F16 &gt;= N$6, $G16 &lt; M$6), 0, 2)+1)</f>
        <v/>
      </c>
      <c r="N16" s="68" t="str">
        <f ca="1">INDEX({"","_","-","="},IF(OR($D16 &gt;= O$6, $E16 &lt; N$6), 0, 1)+IF(OR($F16 &gt;= O$6, $G16 &lt; N$6), 0, 2)+1)</f>
        <v/>
      </c>
      <c r="O16" s="68" t="str">
        <f ca="1">INDEX({"","_","-","="},IF(OR($D16 &gt;= P$6, $E16 &lt; O$6), 0, 1)+IF(OR($F16 &gt;= P$6, $G16 &lt; O$6), 0, 2)+1)</f>
        <v/>
      </c>
      <c r="P16" s="68" t="str">
        <f ca="1">INDEX({"","_","-","="},IF(OR($D16 &gt;= Q$6, $E16 &lt; P$6), 0, 1)+IF(OR($F16 &gt;= Q$6, $G16 &lt; P$6), 0, 2)+1)</f>
        <v/>
      </c>
      <c r="Q16" s="68" t="str">
        <f ca="1">INDEX({"","_","-","="},IF(OR($D16 &gt;= R$6, $E16 &lt; Q$6), 0, 1)+IF(OR($F16 &gt;= R$6, $G16 &lt; Q$6), 0, 2)+1)</f>
        <v/>
      </c>
      <c r="R16" s="68" t="str">
        <f ca="1">INDEX({"","_","-","="},IF(OR($D16 &gt;= S$6, $E16 &lt; R$6), 0, 1)+IF(OR($F16 &gt;= S$6, $G16 &lt; R$6), 0, 2)+1)</f>
        <v/>
      </c>
      <c r="S16" s="68" t="str">
        <f ca="1">INDEX({"","_","-","="},IF(OR($D16 &gt;= T$6, $E16 &lt; S$6), 0, 1)+IF(OR($F16 &gt;= T$6, $G16 &lt; S$6), 0, 2)+1)</f>
        <v/>
      </c>
      <c r="T16" s="68" t="str">
        <f ca="1">INDEX({"","_","-","="},IF(OR($D16 &gt;= U$6, $E16 &lt; T$6), 0, 1)+IF(OR($F16 &gt;= U$6, $G16 &lt; T$6), 0, 2)+1)</f>
        <v/>
      </c>
      <c r="U16" s="68" t="str">
        <f ca="1">INDEX({"","_","-","="},IF(OR($D16 &gt;= V$6, $E16 &lt; U$6), 0, 1)+IF(OR($F16 &gt;= V$6, $G16 &lt; U$6), 0, 2)+1)</f>
        <v/>
      </c>
      <c r="V16" s="68" t="str">
        <f ca="1">INDEX({"","_","-","="},IF(OR($D16 &gt;= W$6, $E16 &lt; V$6), 0, 1)+IF(OR($F16 &gt;= W$6, $G16 &lt; V$6), 0, 2)+1)</f>
        <v/>
      </c>
      <c r="W16" s="68" t="str">
        <f ca="1">INDEX({"","_","-","="},IF(OR($D16 &gt;= X$6, $E16 &lt; W$6), 0, 1)+IF(OR($F16 &gt;= X$6, $G16 &lt; W$6), 0, 2)+1)</f>
        <v/>
      </c>
      <c r="X16" s="68" t="str">
        <f ca="1">INDEX({"","_","-","="},IF(OR($D16 &gt;= Y$6, $E16 &lt; X$6), 0, 1)+IF(OR($F16 &gt;= Y$6, $G16 &lt; X$6), 0, 2)+1)</f>
        <v/>
      </c>
      <c r="Y16" s="68" t="str">
        <f ca="1">INDEX({"","_","-","="},IF(OR($D16 &gt;= Z$6, $E16 &lt; Y$6), 0, 1)+IF(OR($F16 &gt;= Z$6, $G16 &lt; Y$6), 0, 2)+1)</f>
        <v/>
      </c>
      <c r="Z16" s="68" t="str">
        <f ca="1">INDEX({"","_","-","="},IF(OR($D16 &gt;= AA$6, $E16 &lt; Z$6), 0, 1)+IF(OR($F16 &gt;= AA$6, $G16 &lt; Z$6), 0, 2)+1)</f>
        <v/>
      </c>
      <c r="AA16" s="68" t="str">
        <f ca="1">INDEX({"","_","-","="},IF(OR($D16 &gt;= AB$6, $E16 &lt; AA$6), 0, 1)+IF(OR($F16 &gt;= AB$6, $G16 &lt; AA$6), 0, 2)+1)</f>
        <v/>
      </c>
      <c r="AB16" s="68" t="str">
        <f ca="1">INDEX({"","_","-","="},IF(OR($D16 &gt;= AC$6, $E16 &lt; AB$6), 0, 1)+IF(OR($F16 &gt;= AC$6, $G16 &lt; AB$6), 0, 2)+1)</f>
        <v/>
      </c>
      <c r="AC16" s="68" t="str">
        <f ca="1">INDEX({"","_","-","="},IF(OR($D16 &gt;= AD$6, $E16 &lt; AC$6), 0, 1)+IF(OR($F16 &gt;= AD$6, $G16 &lt; AC$6), 0, 2)+1)</f>
        <v/>
      </c>
      <c r="AD16" s="68" t="str">
        <f ca="1">INDEX({"","_","-","="},IF(OR($D16 &gt;= AE$6, $E16 &lt; AD$6), 0, 1)+IF(OR($F16 &gt;= AE$6, $G16 &lt; AD$6), 0, 2)+1)</f>
        <v/>
      </c>
      <c r="AE16" s="68" t="str">
        <f ca="1">INDEX({"","_","-","="},IF(OR($D16 &gt;= AF$6, $E16 &lt; AE$6), 0, 1)+IF(OR($F16 &gt;= AF$6, $G16 &lt; AE$6), 0, 2)+1)</f>
        <v/>
      </c>
      <c r="AF16" s="68" t="str">
        <f ca="1">INDEX({"","_","-","="},IF(OR($D16 &gt;= AG$6, $E16 &lt; AF$6), 0, 1)+IF(OR($F16 &gt;= AG$6, $G16 &lt; AF$6), 0, 2)+1)</f>
        <v/>
      </c>
      <c r="AG16" s="68" t="str">
        <f ca="1">INDEX({"","_","-","="},IF(OR($D16 &gt;= AH$6, $E16 &lt; AG$6), 0, 1)+IF(OR($F16 &gt;= AH$6, $G16 &lt; AG$6), 0, 2)+1)</f>
        <v/>
      </c>
      <c r="AH16" s="68" t="str">
        <f ca="1">INDEX({"","_","-","="},IF(OR($D16 &gt;= AI$6, $E16 &lt; AH$6), 0, 1)+IF(OR($F16 &gt;= AI$6, $G16 &lt; AH$6), 0, 2)+1)</f>
        <v/>
      </c>
      <c r="AI16" s="68" t="str">
        <f ca="1">INDEX({"","_","-","="},IF(OR($D16 &gt;= AJ$6, $E16 &lt; AI$6), 0, 1)+IF(OR($F16 &gt;= AJ$6, $G16 &lt; AI$6), 0, 2)+1)</f>
        <v/>
      </c>
      <c r="AJ16" s="68" t="str">
        <f ca="1">INDEX({"","_","-","="},IF(OR($D16 &gt;= AK$6, $E16 &lt; AJ$6), 0, 1)+IF(OR($F16 &gt;= AK$6, $G16 &lt; AJ$6), 0, 2)+1)</f>
        <v/>
      </c>
      <c r="AK16" s="68" t="str">
        <f ca="1">INDEX({"","_","-","="},IF(OR($D16 &gt;= AL$6, $E16 &lt; AK$6), 0, 1)+IF(OR($F16 &gt;= AL$6, $G16 &lt; AK$6), 0, 2)+1)</f>
        <v/>
      </c>
      <c r="AL16" s="68" t="str">
        <f ca="1">INDEX({"","_","-","="},IF(OR($D16 &gt;= AM$6, $E16 &lt; AL$6), 0, 1)+IF(OR($F16 &gt;= AM$6, $G16 &lt; AL$6), 0, 2)+1)</f>
        <v/>
      </c>
      <c r="AM16" s="68" t="str">
        <f ca="1">INDEX({"","_","-","="},IF(OR($D16 &gt;= AN$6, $E16 &lt; AM$6), 0, 1)+IF(OR($F16 &gt;= AN$6, $G16 &lt; AM$6), 0, 2)+1)</f>
        <v/>
      </c>
      <c r="AN16" s="68" t="str">
        <f ca="1">INDEX({"","_","-","="},IF(OR($D16 &gt;= AO$6, $E16 &lt; AN$6), 0, 1)+IF(OR($F16 &gt;= AO$6, $G16 &lt; AN$6), 0, 2)+1)</f>
        <v/>
      </c>
      <c r="AO16" s="68" t="str">
        <f ca="1">INDEX({"","_","-","="},IF(OR($D16 &gt;= AP$6, $E16 &lt; AO$6), 0, 1)+IF(OR($F16 &gt;= AP$6, $G16 &lt; AO$6), 0, 2)+1)</f>
        <v/>
      </c>
      <c r="AP16" s="68" t="str">
        <f ca="1">INDEX({"","_","-","="},IF(OR($D16 &gt;= AQ$6, $E16 &lt; AP$6), 0, 1)+IF(OR($F16 &gt;= AQ$6, $G16 &lt; AP$6), 0, 2)+1)</f>
        <v/>
      </c>
      <c r="AQ16" s="68" t="str">
        <f ca="1">INDEX({"","_","-","="},IF(OR($D16 &gt;= AR$6, $E16 &lt; AQ$6), 0, 1)+IF(OR($F16 &gt;= AR$6, $G16 &lt; AQ$6), 0, 2)+1)</f>
        <v/>
      </c>
      <c r="AR16" s="68" t="str">
        <f ca="1">INDEX({"","_","-","="},IF(OR($D16 &gt;= AS$6, $E16 &lt; AR$6), 0, 1)+IF(OR($F16 &gt;= AS$6, $G16 &lt; AR$6), 0, 2)+1)</f>
        <v/>
      </c>
      <c r="AS16" s="68" t="str">
        <f ca="1">INDEX({"","_","-","="},IF(OR($D16 &gt;= AT$6, $E16 &lt; AS$6), 0, 1)+IF(OR($F16 &gt;= AT$6, $G16 &lt; AS$6), 0, 2)+1)</f>
        <v/>
      </c>
      <c r="AT16" s="68" t="str">
        <f ca="1">INDEX({"","_","-","="},IF(OR($D16 &gt;= AU$6, $E16 &lt; AT$6), 0, 1)+IF(OR($F16 &gt;= AU$6, $G16 &lt; AT$6), 0, 2)+1)</f>
        <v/>
      </c>
      <c r="AU16" s="68" t="str">
        <f ca="1">INDEX({"","_","-","="},IF(OR($D16 &gt;= AV$6, $E16 &lt; AU$6), 0, 1)+IF(OR($F16 &gt;= AV$6, $G16 &lt; AU$6), 0, 2)+1)</f>
        <v/>
      </c>
      <c r="AV16" s="68" t="str">
        <f ca="1">INDEX({"","_","-","="},IF(OR($D16 &gt;= AW$6, $E16 &lt; AV$6), 0, 1)+IF(OR($F16 &gt;= AW$6, $G16 &lt; AV$6), 0, 2)+1)</f>
        <v/>
      </c>
      <c r="AW16" s="68" t="str">
        <f ca="1">INDEX({"","_","-","="},IF(OR($D16 &gt;= AX$6, $E16 &lt; AW$6), 0, 1)+IF(OR($F16 &gt;= AX$6, $G16 &lt; AW$6), 0, 2)+1)</f>
        <v/>
      </c>
      <c r="AX16" s="68" t="str">
        <f ca="1">INDEX({"","_","-","="},IF(OR($D16 &gt;= AY$6, $E16 &lt; AX$6), 0, 1)+IF(OR($F16 &gt;= AY$6, $G16 &lt; AX$6), 0, 2)+1)</f>
        <v/>
      </c>
      <c r="AY16" s="68" t="str">
        <f ca="1">INDEX({"","_","-","="},IF(OR($D16 &gt;= AZ$6, $E16 &lt; AY$6), 0, 1)+IF(OR($F16 &gt;= AZ$6, $G16 &lt; AY$6), 0, 2)+1)</f>
        <v/>
      </c>
      <c r="AZ16" s="68" t="str">
        <f ca="1">INDEX({"","_","-","="},IF(OR($D16 &gt;= BA$6, $E16 &lt; AZ$6), 0, 1)+IF(OR($F16 &gt;= BA$6, $G16 &lt; AZ$6), 0, 2)+1)</f>
        <v/>
      </c>
      <c r="BA16" s="68" t="str">
        <f ca="1">INDEX({"","_","-","="},IF(OR($D16 &gt;= BB$6, $E16 &lt; BA$6), 0, 1)+IF(OR($F16 &gt;= BB$6, $G16 &lt; BA$6), 0, 2)+1)</f>
        <v/>
      </c>
      <c r="BB16" s="68" t="str">
        <f ca="1">INDEX({"","_","-","="},IF(OR($D16 &gt;= BC$6, $E16 &lt; BB$6), 0, 1)+IF(OR($F16 &gt;= BC$6, $G16 &lt; BB$6), 0, 2)+1)</f>
        <v/>
      </c>
      <c r="BC16" s="68" t="str">
        <f ca="1">INDEX({"","_","-","="},IF(OR($D16 &gt;= BD$6, $E16 &lt; BC$6), 0, 1)+IF(OR($F16 &gt;= BD$6, $G16 &lt; BC$6), 0, 2)+1)</f>
        <v/>
      </c>
      <c r="BD16" s="68" t="str">
        <f ca="1">INDEX({"","_","-","="},IF(OR($D16 &gt;= BE$6, $E16 &lt; BD$6), 0, 1)+IF(OR($F16 &gt;= BE$6, $G16 &lt; BD$6), 0, 2)+1)</f>
        <v/>
      </c>
      <c r="BE16" s="68" t="str">
        <f ca="1">INDEX({"","_","-","="},IF(OR($D16 &gt;= BF$6, $E16 &lt; BE$6), 0, 1)+IF(OR($F16 &gt;= BF$6, $G16 &lt; BE$6), 0, 2)+1)</f>
        <v/>
      </c>
      <c r="BF16" s="68" t="str">
        <f ca="1">INDEX({"","_","-","="},IF(OR($D16 &gt;= BG$6, $E16 &lt; BF$6), 0, 1)+IF(OR($F16 &gt;= BG$6, $G16 &lt; BF$6), 0, 2)+1)</f>
        <v/>
      </c>
      <c r="BG16" s="68" t="str">
        <f ca="1">INDEX({"","_","-","="},IF(OR($D16 &gt;= BH$6, $E16 &lt; BG$6), 0, 1)+IF(OR($F16 &gt;= BH$6, $G16 &lt; BG$6), 0, 2)+1)</f>
        <v/>
      </c>
      <c r="BH16" s="68" t="str">
        <f ca="1">INDEX({"","_","-","="},IF(OR($D16 &gt;= BI$6, $E16 &lt; BH$6), 0, 1)+IF(OR($F16 &gt;= BI$6, $G16 &lt; BH$6), 0, 2)+1)</f>
        <v/>
      </c>
      <c r="BI16" s="68" t="str">
        <f ca="1">INDEX({"","_","-","="},IF(OR($D16 &gt;= BJ$6, $E16 &lt; BI$6), 0, 1)+IF(OR($F16 &gt;= BJ$6, $G16 &lt; BI$6), 0, 2)+1)</f>
        <v/>
      </c>
      <c r="BJ16" s="68" t="str">
        <f ca="1">INDEX({"","_","-","="},IF(OR($D16 &gt;= BK$6, $E16 &lt; BJ$6), 0, 1)+IF(OR($F16 &gt;= BK$6, $G16 &lt; BJ$6), 0, 2)+1)</f>
        <v/>
      </c>
      <c r="BK16" s="68" t="str">
        <f ca="1">INDEX({"","_","-","="},IF(OR($D16 &gt;= BL$6, $E16 &lt; BK$6), 0, 1)+IF(OR($F16 &gt;= BL$6, $G16 &lt; BK$6), 0, 2)+1)</f>
        <v/>
      </c>
      <c r="BL16" s="68" t="str">
        <f ca="1">INDEX({"","_","-","="},IF(OR($D16 &gt;= BM$6, $E16 &lt; BL$6), 0, 1)+IF(OR($F16 &gt;= BM$6, $G16 &lt; BL$6), 0, 2)+1)</f>
        <v/>
      </c>
      <c r="BM16" s="68" t="str">
        <f ca="1">INDEX({"","_","-","="},IF(OR($D16 &gt;= BN$6, $E16 &lt; BM$6), 0, 1)+IF(OR($F16 &gt;= BN$6, $G16 &lt; BM$6), 0, 2)+1)</f>
        <v/>
      </c>
      <c r="BN16" s="68" t="str">
        <f ca="1">INDEX({"","_","-","="},IF(OR($D16 &gt;= BO$6, $E16 &lt; BN$6), 0, 1)+IF(OR($F16 &gt;= BO$6, $G16 &lt; BN$6), 0, 2)+1)</f>
        <v/>
      </c>
      <c r="BO16" s="68" t="str">
        <f ca="1">INDEX({"","_","-","="},IF(OR($D16 &gt;= BP$6, $E16 &lt; BO$6), 0, 1)+IF(OR($F16 &gt;= BP$6, $G16 &lt; BO$6), 0, 2)+1)</f>
        <v/>
      </c>
      <c r="BP16" s="68" t="str">
        <f ca="1">INDEX({"","_","-","="},IF(OR($D16 &gt;= BQ$6, $E16 &lt; BP$6), 0, 1)+IF(OR($F16 &gt;= BQ$6, $G16 &lt; BP$6), 0, 2)+1)</f>
        <v/>
      </c>
      <c r="BQ16" s="68" t="str">
        <f ca="1">INDEX({"","_","-","="},IF(OR($D16 &gt;= BR$6, $E16 &lt; BQ$6), 0, 1)+IF(OR($F16 &gt;= BR$6, $G16 &lt; BQ$6), 0, 2)+1)</f>
        <v/>
      </c>
      <c r="BR16" s="68" t="str">
        <f ca="1">INDEX({"","_","-","="},IF(OR($D16 &gt;= BS$6, $E16 &lt; BR$6), 0, 1)+IF(OR($F16 &gt;= BS$6, $G16 &lt; BR$6), 0, 2)+1)</f>
        <v/>
      </c>
      <c r="BS16" s="68" t="str">
        <f ca="1">INDEX({"","_","-","="},IF(OR($D16 &gt;= BT$6, $E16 &lt; BS$6), 0, 1)+IF(OR($F16 &gt;= BT$6, $G16 &lt; BS$6), 0, 2)+1)</f>
        <v/>
      </c>
      <c r="BT16" s="68" t="str">
        <f ca="1">INDEX({"","_","-","="},IF(OR($D16 &gt;= BU$6, $E16 &lt; BT$6), 0, 1)+IF(OR($F16 &gt;= BU$6, $G16 &lt; BT$6), 0, 2)+1)</f>
        <v/>
      </c>
      <c r="BU16" s="68" t="str">
        <f ca="1">INDEX({"","_","-","="},IF(OR($D16 &gt;= BV$6, $E16 &lt; BU$6), 0, 1)+IF(OR($F16 &gt;= BV$6, $G16 &lt; BU$6), 0, 2)+1)</f>
        <v/>
      </c>
      <c r="BV16" s="68" t="str">
        <f ca="1">INDEX({"","_","-","="},IF(OR($D16 &gt;= BW$6, $E16 &lt; BV$6), 0, 1)+IF(OR($F16 &gt;= BW$6, $G16 &lt; BV$6), 0, 2)+1)</f>
        <v/>
      </c>
      <c r="BW16" s="68" t="str">
        <f ca="1">INDEX({"","_","-","="},IF(OR($D16 &gt;= BX$6, $E16 &lt; BW$6), 0, 1)+IF(OR($F16 &gt;= BX$6, $G16 &lt; BW$6), 0, 2)+1)</f>
        <v/>
      </c>
      <c r="BX16" s="68" t="str">
        <f ca="1">INDEX({"","_","-","="},IF(OR($D16 &gt;= BY$6, $E16 &lt; BX$6), 0, 1)+IF(OR($F16 &gt;= BY$6, $G16 &lt; BX$6), 0, 2)+1)</f>
        <v/>
      </c>
      <c r="BY16" s="68" t="str">
        <f ca="1">INDEX({"","_","-","="},IF(OR($D16 &gt;= BZ$6, $E16 &lt; BY$6), 0, 1)+IF(OR($F16 &gt;= BZ$6, $G16 &lt; BY$6), 0, 2)+1)</f>
        <v/>
      </c>
      <c r="BZ16" s="68" t="str">
        <f ca="1">INDEX({"","_","-","="},IF(OR($D16 &gt;= CA$6, $E16 &lt; BZ$6), 0, 1)+IF(OR($F16 &gt;= CA$6, $G16 &lt; BZ$6), 0, 2)+1)</f>
        <v/>
      </c>
      <c r="CA16" s="68" t="str">
        <f ca="1">INDEX({"","_","-","="},IF(OR($D16 &gt;= CB$6, $E16 &lt; CA$6), 0, 1)+IF(OR($F16 &gt;= CB$6, $G16 &lt; CA$6), 0, 2)+1)</f>
        <v/>
      </c>
      <c r="CB16" s="68" t="str">
        <f ca="1">INDEX({"","_","-","="},IF(OR($D16 &gt;= CC$6, $E16 &lt; CB$6), 0, 1)+IF(OR($F16 &gt;= CC$6, $G16 &lt; CB$6), 0, 2)+1)</f>
        <v/>
      </c>
      <c r="CC16" s="68" t="str">
        <f ca="1">INDEX({"","_","-","="},IF(OR($D16 &gt;= CD$6, $E16 &lt; CC$6), 0, 1)+IF(OR($F16 &gt;= CD$6, $G16 &lt; CC$6), 0, 2)+1)</f>
        <v/>
      </c>
      <c r="CD16" s="68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IF('临-进度'!M12,'临-进度'!$A12,"")</f>
        <v/>
      </c>
      <c r="B17" s="8" t="str">
        <f ca="1">IF('临-进度'!M12,'临-进度'!$B12,"")</f>
        <v/>
      </c>
      <c r="C17" s="8" t="str">
        <f ca="1">IF('临-进度'!M12,'临-进度'!$E12,"")</f>
        <v/>
      </c>
      <c r="D17" s="40" t="str">
        <f ca="1">IF('临-进度'!$M12,'临-进度'!$I12,"")</f>
        <v/>
      </c>
      <c r="E17" s="40" t="str">
        <f ca="1">IF('临-进度'!$M12,'临-进度'!$AE12,"")</f>
        <v/>
      </c>
      <c r="F17" s="40" t="str">
        <f ca="1">IF('临-进度'!$M12,'临-进度'!$J12,"")</f>
        <v/>
      </c>
      <c r="G17" s="73" t="str">
        <f ca="1">IF('临-进度'!$M12,'临-进度'!$AF12,"")</f>
        <v/>
      </c>
      <c r="H17" s="68" t="str">
        <f ca="1">INDEX({"","_","-","="},IF(OR($D17 &gt;= I$6, $E17 &lt; H$6), 0, 1)+IF(OR($F17 &gt;= I$6, $G17 &lt; H$6), 0, 2)+1)</f>
        <v/>
      </c>
      <c r="I17" s="68" t="str">
        <f ca="1">INDEX({"","_","-","="},IF(OR($D17 &gt;= J$6, $E17 &lt; I$6), 0, 1)+IF(OR($F17 &gt;= J$6, $G17 &lt; I$6), 0, 2)+1)</f>
        <v/>
      </c>
      <c r="J17" s="68" t="str">
        <f ca="1">INDEX({"","_","-","="},IF(OR($D17 &gt;= K$6, $E17 &lt; J$6), 0, 1)+IF(OR($F17 &gt;= K$6, $G17 &lt; J$6), 0, 2)+1)</f>
        <v/>
      </c>
      <c r="K17" s="68" t="str">
        <f ca="1">INDEX({"","_","-","="},IF(OR($D17 &gt;= L$6, $E17 &lt; K$6), 0, 1)+IF(OR($F17 &gt;= L$6, $G17 &lt; K$6), 0, 2)+1)</f>
        <v/>
      </c>
      <c r="L17" s="68" t="str">
        <f ca="1">INDEX({"","_","-","="},IF(OR($D17 &gt;= M$6, $E17 &lt; L$6), 0, 1)+IF(OR($F17 &gt;= M$6, $G17 &lt; L$6), 0, 2)+1)</f>
        <v/>
      </c>
      <c r="M17" s="68" t="str">
        <f ca="1">INDEX({"","_","-","="},IF(OR($D17 &gt;= N$6, $E17 &lt; M$6), 0, 1)+IF(OR($F17 &gt;= N$6, $G17 &lt; M$6), 0, 2)+1)</f>
        <v/>
      </c>
      <c r="N17" s="68" t="str">
        <f ca="1">INDEX({"","_","-","="},IF(OR($D17 &gt;= O$6, $E17 &lt; N$6), 0, 1)+IF(OR($F17 &gt;= O$6, $G17 &lt; N$6), 0, 2)+1)</f>
        <v/>
      </c>
      <c r="O17" s="68" t="str">
        <f ca="1">INDEX({"","_","-","="},IF(OR($D17 &gt;= P$6, $E17 &lt; O$6), 0, 1)+IF(OR($F17 &gt;= P$6, $G17 &lt; O$6), 0, 2)+1)</f>
        <v/>
      </c>
      <c r="P17" s="68" t="str">
        <f ca="1">INDEX({"","_","-","="},IF(OR($D17 &gt;= Q$6, $E17 &lt; P$6), 0, 1)+IF(OR($F17 &gt;= Q$6, $G17 &lt; P$6), 0, 2)+1)</f>
        <v/>
      </c>
      <c r="Q17" s="68" t="str">
        <f ca="1">INDEX({"","_","-","="},IF(OR($D17 &gt;= R$6, $E17 &lt; Q$6), 0, 1)+IF(OR($F17 &gt;= R$6, $G17 &lt; Q$6), 0, 2)+1)</f>
        <v/>
      </c>
      <c r="R17" s="68" t="str">
        <f ca="1">INDEX({"","_","-","="},IF(OR($D17 &gt;= S$6, $E17 &lt; R$6), 0, 1)+IF(OR($F17 &gt;= S$6, $G17 &lt; R$6), 0, 2)+1)</f>
        <v/>
      </c>
      <c r="S17" s="68" t="str">
        <f ca="1">INDEX({"","_","-","="},IF(OR($D17 &gt;= T$6, $E17 &lt; S$6), 0, 1)+IF(OR($F17 &gt;= T$6, $G17 &lt; S$6), 0, 2)+1)</f>
        <v/>
      </c>
      <c r="T17" s="68" t="str">
        <f ca="1">INDEX({"","_","-","="},IF(OR($D17 &gt;= U$6, $E17 &lt; T$6), 0, 1)+IF(OR($F17 &gt;= U$6, $G17 &lt; T$6), 0, 2)+1)</f>
        <v/>
      </c>
      <c r="U17" s="68" t="str">
        <f ca="1">INDEX({"","_","-","="},IF(OR($D17 &gt;= V$6, $E17 &lt; U$6), 0, 1)+IF(OR($F17 &gt;= V$6, $G17 &lt; U$6), 0, 2)+1)</f>
        <v/>
      </c>
      <c r="V17" s="68" t="str">
        <f ca="1">INDEX({"","_","-","="},IF(OR($D17 &gt;= W$6, $E17 &lt; V$6), 0, 1)+IF(OR($F17 &gt;= W$6, $G17 &lt; V$6), 0, 2)+1)</f>
        <v/>
      </c>
      <c r="W17" s="68" t="str">
        <f ca="1">INDEX({"","_","-","="},IF(OR($D17 &gt;= X$6, $E17 &lt; W$6), 0, 1)+IF(OR($F17 &gt;= X$6, $G17 &lt; W$6), 0, 2)+1)</f>
        <v/>
      </c>
      <c r="X17" s="68" t="str">
        <f ca="1">INDEX({"","_","-","="},IF(OR($D17 &gt;= Y$6, $E17 &lt; X$6), 0, 1)+IF(OR($F17 &gt;= Y$6, $G17 &lt; X$6), 0, 2)+1)</f>
        <v/>
      </c>
      <c r="Y17" s="68" t="str">
        <f ca="1">INDEX({"","_","-","="},IF(OR($D17 &gt;= Z$6, $E17 &lt; Y$6), 0, 1)+IF(OR($F17 &gt;= Z$6, $G17 &lt; Y$6), 0, 2)+1)</f>
        <v/>
      </c>
      <c r="Z17" s="68" t="str">
        <f ca="1">INDEX({"","_","-","="},IF(OR($D17 &gt;= AA$6, $E17 &lt; Z$6), 0, 1)+IF(OR($F17 &gt;= AA$6, $G17 &lt; Z$6), 0, 2)+1)</f>
        <v/>
      </c>
      <c r="AA17" s="68" t="str">
        <f ca="1">INDEX({"","_","-","="},IF(OR($D17 &gt;= AB$6, $E17 &lt; AA$6), 0, 1)+IF(OR($F17 &gt;= AB$6, $G17 &lt; AA$6), 0, 2)+1)</f>
        <v/>
      </c>
      <c r="AB17" s="68" t="str">
        <f ca="1">INDEX({"","_","-","="},IF(OR($D17 &gt;= AC$6, $E17 &lt; AB$6), 0, 1)+IF(OR($F17 &gt;= AC$6, $G17 &lt; AB$6), 0, 2)+1)</f>
        <v/>
      </c>
      <c r="AC17" s="68" t="str">
        <f ca="1">INDEX({"","_","-","="},IF(OR($D17 &gt;= AD$6, $E17 &lt; AC$6), 0, 1)+IF(OR($F17 &gt;= AD$6, $G17 &lt; AC$6), 0, 2)+1)</f>
        <v/>
      </c>
      <c r="AD17" s="68" t="str">
        <f ca="1">INDEX({"","_","-","="},IF(OR($D17 &gt;= AE$6, $E17 &lt; AD$6), 0, 1)+IF(OR($F17 &gt;= AE$6, $G17 &lt; AD$6), 0, 2)+1)</f>
        <v/>
      </c>
      <c r="AE17" s="68" t="str">
        <f ca="1">INDEX({"","_","-","="},IF(OR($D17 &gt;= AF$6, $E17 &lt; AE$6), 0, 1)+IF(OR($F17 &gt;= AF$6, $G17 &lt; AE$6), 0, 2)+1)</f>
        <v/>
      </c>
      <c r="AF17" s="68" t="str">
        <f ca="1">INDEX({"","_","-","="},IF(OR($D17 &gt;= AG$6, $E17 &lt; AF$6), 0, 1)+IF(OR($F17 &gt;= AG$6, $G17 &lt; AF$6), 0, 2)+1)</f>
        <v/>
      </c>
      <c r="AG17" s="68" t="str">
        <f ca="1">INDEX({"","_","-","="},IF(OR($D17 &gt;= AH$6, $E17 &lt; AG$6), 0, 1)+IF(OR($F17 &gt;= AH$6, $G17 &lt; AG$6), 0, 2)+1)</f>
        <v/>
      </c>
      <c r="AH17" s="68" t="str">
        <f ca="1">INDEX({"","_","-","="},IF(OR($D17 &gt;= AI$6, $E17 &lt; AH$6), 0, 1)+IF(OR($F17 &gt;= AI$6, $G17 &lt; AH$6), 0, 2)+1)</f>
        <v/>
      </c>
      <c r="AI17" s="68" t="str">
        <f ca="1">INDEX({"","_","-","="},IF(OR($D17 &gt;= AJ$6, $E17 &lt; AI$6), 0, 1)+IF(OR($F17 &gt;= AJ$6, $G17 &lt; AI$6), 0, 2)+1)</f>
        <v/>
      </c>
      <c r="AJ17" s="68" t="str">
        <f ca="1">INDEX({"","_","-","="},IF(OR($D17 &gt;= AK$6, $E17 &lt; AJ$6), 0, 1)+IF(OR($F17 &gt;= AK$6, $G17 &lt; AJ$6), 0, 2)+1)</f>
        <v/>
      </c>
      <c r="AK17" s="68" t="str">
        <f ca="1">INDEX({"","_","-","="},IF(OR($D17 &gt;= AL$6, $E17 &lt; AK$6), 0, 1)+IF(OR($F17 &gt;= AL$6, $G17 &lt; AK$6), 0, 2)+1)</f>
        <v/>
      </c>
      <c r="AL17" s="68" t="str">
        <f ca="1">INDEX({"","_","-","="},IF(OR($D17 &gt;= AM$6, $E17 &lt; AL$6), 0, 1)+IF(OR($F17 &gt;= AM$6, $G17 &lt; AL$6), 0, 2)+1)</f>
        <v/>
      </c>
      <c r="AM17" s="68" t="str">
        <f ca="1">INDEX({"","_","-","="},IF(OR($D17 &gt;= AN$6, $E17 &lt; AM$6), 0, 1)+IF(OR($F17 &gt;= AN$6, $G17 &lt; AM$6), 0, 2)+1)</f>
        <v/>
      </c>
      <c r="AN17" s="68" t="str">
        <f ca="1">INDEX({"","_","-","="},IF(OR($D17 &gt;= AO$6, $E17 &lt; AN$6), 0, 1)+IF(OR($F17 &gt;= AO$6, $G17 &lt; AN$6), 0, 2)+1)</f>
        <v/>
      </c>
      <c r="AO17" s="68" t="str">
        <f ca="1">INDEX({"","_","-","="},IF(OR($D17 &gt;= AP$6, $E17 &lt; AO$6), 0, 1)+IF(OR($F17 &gt;= AP$6, $G17 &lt; AO$6), 0, 2)+1)</f>
        <v/>
      </c>
      <c r="AP17" s="68" t="str">
        <f ca="1">INDEX({"","_","-","="},IF(OR($D17 &gt;= AQ$6, $E17 &lt; AP$6), 0, 1)+IF(OR($F17 &gt;= AQ$6, $G17 &lt; AP$6), 0, 2)+1)</f>
        <v/>
      </c>
      <c r="AQ17" s="68" t="str">
        <f ca="1">INDEX({"","_","-","="},IF(OR($D17 &gt;= AR$6, $E17 &lt; AQ$6), 0, 1)+IF(OR($F17 &gt;= AR$6, $G17 &lt; AQ$6), 0, 2)+1)</f>
        <v/>
      </c>
      <c r="AR17" s="68" t="str">
        <f ca="1">INDEX({"","_","-","="},IF(OR($D17 &gt;= AS$6, $E17 &lt; AR$6), 0, 1)+IF(OR($F17 &gt;= AS$6, $G17 &lt; AR$6), 0, 2)+1)</f>
        <v/>
      </c>
      <c r="AS17" s="68" t="str">
        <f ca="1">INDEX({"","_","-","="},IF(OR($D17 &gt;= AT$6, $E17 &lt; AS$6), 0, 1)+IF(OR($F17 &gt;= AT$6, $G17 &lt; AS$6), 0, 2)+1)</f>
        <v/>
      </c>
      <c r="AT17" s="68" t="str">
        <f ca="1">INDEX({"","_","-","="},IF(OR($D17 &gt;= AU$6, $E17 &lt; AT$6), 0, 1)+IF(OR($F17 &gt;= AU$6, $G17 &lt; AT$6), 0, 2)+1)</f>
        <v/>
      </c>
      <c r="AU17" s="68" t="str">
        <f ca="1">INDEX({"","_","-","="},IF(OR($D17 &gt;= AV$6, $E17 &lt; AU$6), 0, 1)+IF(OR($F17 &gt;= AV$6, $G17 &lt; AU$6), 0, 2)+1)</f>
        <v/>
      </c>
      <c r="AV17" s="68" t="str">
        <f ca="1">INDEX({"","_","-","="},IF(OR($D17 &gt;= AW$6, $E17 &lt; AV$6), 0, 1)+IF(OR($F17 &gt;= AW$6, $G17 &lt; AV$6), 0, 2)+1)</f>
        <v/>
      </c>
      <c r="AW17" s="68" t="str">
        <f ca="1">INDEX({"","_","-","="},IF(OR($D17 &gt;= AX$6, $E17 &lt; AW$6), 0, 1)+IF(OR($F17 &gt;= AX$6, $G17 &lt; AW$6), 0, 2)+1)</f>
        <v/>
      </c>
      <c r="AX17" s="68" t="str">
        <f ca="1">INDEX({"","_","-","="},IF(OR($D17 &gt;= AY$6, $E17 &lt; AX$6), 0, 1)+IF(OR($F17 &gt;= AY$6, $G17 &lt; AX$6), 0, 2)+1)</f>
        <v/>
      </c>
      <c r="AY17" s="68" t="str">
        <f ca="1">INDEX({"","_","-","="},IF(OR($D17 &gt;= AZ$6, $E17 &lt; AY$6), 0, 1)+IF(OR($F17 &gt;= AZ$6, $G17 &lt; AY$6), 0, 2)+1)</f>
        <v/>
      </c>
      <c r="AZ17" s="68" t="str">
        <f ca="1">INDEX({"","_","-","="},IF(OR($D17 &gt;= BA$6, $E17 &lt; AZ$6), 0, 1)+IF(OR($F17 &gt;= BA$6, $G17 &lt; AZ$6), 0, 2)+1)</f>
        <v/>
      </c>
      <c r="BA17" s="68" t="str">
        <f ca="1">INDEX({"","_","-","="},IF(OR($D17 &gt;= BB$6, $E17 &lt; BA$6), 0, 1)+IF(OR($F17 &gt;= BB$6, $G17 &lt; BA$6), 0, 2)+1)</f>
        <v/>
      </c>
      <c r="BB17" s="68" t="str">
        <f ca="1">INDEX({"","_","-","="},IF(OR($D17 &gt;= BC$6, $E17 &lt; BB$6), 0, 1)+IF(OR($F17 &gt;= BC$6, $G17 &lt; BB$6), 0, 2)+1)</f>
        <v/>
      </c>
      <c r="BC17" s="68" t="str">
        <f ca="1">INDEX({"","_","-","="},IF(OR($D17 &gt;= BD$6, $E17 &lt; BC$6), 0, 1)+IF(OR($F17 &gt;= BD$6, $G17 &lt; BC$6), 0, 2)+1)</f>
        <v/>
      </c>
      <c r="BD17" s="68" t="str">
        <f ca="1">INDEX({"","_","-","="},IF(OR($D17 &gt;= BE$6, $E17 &lt; BD$6), 0, 1)+IF(OR($F17 &gt;= BE$6, $G17 &lt; BD$6), 0, 2)+1)</f>
        <v/>
      </c>
      <c r="BE17" s="68" t="str">
        <f ca="1">INDEX({"","_","-","="},IF(OR($D17 &gt;= BF$6, $E17 &lt; BE$6), 0, 1)+IF(OR($F17 &gt;= BF$6, $G17 &lt; BE$6), 0, 2)+1)</f>
        <v/>
      </c>
      <c r="BF17" s="68" t="str">
        <f ca="1">INDEX({"","_","-","="},IF(OR($D17 &gt;= BG$6, $E17 &lt; BF$6), 0, 1)+IF(OR($F17 &gt;= BG$6, $G17 &lt; BF$6), 0, 2)+1)</f>
        <v/>
      </c>
      <c r="BG17" s="68" t="str">
        <f ca="1">INDEX({"","_","-","="},IF(OR($D17 &gt;= BH$6, $E17 &lt; BG$6), 0, 1)+IF(OR($F17 &gt;= BH$6, $G17 &lt; BG$6), 0, 2)+1)</f>
        <v/>
      </c>
      <c r="BH17" s="68" t="str">
        <f ca="1">INDEX({"","_","-","="},IF(OR($D17 &gt;= BI$6, $E17 &lt; BH$6), 0, 1)+IF(OR($F17 &gt;= BI$6, $G17 &lt; BH$6), 0, 2)+1)</f>
        <v/>
      </c>
      <c r="BI17" s="68" t="str">
        <f ca="1">INDEX({"","_","-","="},IF(OR($D17 &gt;= BJ$6, $E17 &lt; BI$6), 0, 1)+IF(OR($F17 &gt;= BJ$6, $G17 &lt; BI$6), 0, 2)+1)</f>
        <v/>
      </c>
      <c r="BJ17" s="68" t="str">
        <f ca="1">INDEX({"","_","-","="},IF(OR($D17 &gt;= BK$6, $E17 &lt; BJ$6), 0, 1)+IF(OR($F17 &gt;= BK$6, $G17 &lt; BJ$6), 0, 2)+1)</f>
        <v/>
      </c>
      <c r="BK17" s="68" t="str">
        <f ca="1">INDEX({"","_","-","="},IF(OR($D17 &gt;= BL$6, $E17 &lt; BK$6), 0, 1)+IF(OR($F17 &gt;= BL$6, $G17 &lt; BK$6), 0, 2)+1)</f>
        <v/>
      </c>
      <c r="BL17" s="68" t="str">
        <f ca="1">INDEX({"","_","-","="},IF(OR($D17 &gt;= BM$6, $E17 &lt; BL$6), 0, 1)+IF(OR($F17 &gt;= BM$6, $G17 &lt; BL$6), 0, 2)+1)</f>
        <v/>
      </c>
      <c r="BM17" s="68" t="str">
        <f ca="1">INDEX({"","_","-","="},IF(OR($D17 &gt;= BN$6, $E17 &lt; BM$6), 0, 1)+IF(OR($F17 &gt;= BN$6, $G17 &lt; BM$6), 0, 2)+1)</f>
        <v/>
      </c>
      <c r="BN17" s="68" t="str">
        <f ca="1">INDEX({"","_","-","="},IF(OR($D17 &gt;= BO$6, $E17 &lt; BN$6), 0, 1)+IF(OR($F17 &gt;= BO$6, $G17 &lt; BN$6), 0, 2)+1)</f>
        <v/>
      </c>
      <c r="BO17" s="68" t="str">
        <f ca="1">INDEX({"","_","-","="},IF(OR($D17 &gt;= BP$6, $E17 &lt; BO$6), 0, 1)+IF(OR($F17 &gt;= BP$6, $G17 &lt; BO$6), 0, 2)+1)</f>
        <v/>
      </c>
      <c r="BP17" s="68" t="str">
        <f ca="1">INDEX({"","_","-","="},IF(OR($D17 &gt;= BQ$6, $E17 &lt; BP$6), 0, 1)+IF(OR($F17 &gt;= BQ$6, $G17 &lt; BP$6), 0, 2)+1)</f>
        <v/>
      </c>
      <c r="BQ17" s="68" t="str">
        <f ca="1">INDEX({"","_","-","="},IF(OR($D17 &gt;= BR$6, $E17 &lt; BQ$6), 0, 1)+IF(OR($F17 &gt;= BR$6, $G17 &lt; BQ$6), 0, 2)+1)</f>
        <v/>
      </c>
      <c r="BR17" s="68" t="str">
        <f ca="1">INDEX({"","_","-","="},IF(OR($D17 &gt;= BS$6, $E17 &lt; BR$6), 0, 1)+IF(OR($F17 &gt;= BS$6, $G17 &lt; BR$6), 0, 2)+1)</f>
        <v/>
      </c>
      <c r="BS17" s="68" t="str">
        <f ca="1">INDEX({"","_","-","="},IF(OR($D17 &gt;= BT$6, $E17 &lt; BS$6), 0, 1)+IF(OR($F17 &gt;= BT$6, $G17 &lt; BS$6), 0, 2)+1)</f>
        <v/>
      </c>
      <c r="BT17" s="68" t="str">
        <f ca="1">INDEX({"","_","-","="},IF(OR($D17 &gt;= BU$6, $E17 &lt; BT$6), 0, 1)+IF(OR($F17 &gt;= BU$6, $G17 &lt; BT$6), 0, 2)+1)</f>
        <v/>
      </c>
      <c r="BU17" s="68" t="str">
        <f ca="1">INDEX({"","_","-","="},IF(OR($D17 &gt;= BV$6, $E17 &lt; BU$6), 0, 1)+IF(OR($F17 &gt;= BV$6, $G17 &lt; BU$6), 0, 2)+1)</f>
        <v/>
      </c>
      <c r="BV17" s="68" t="str">
        <f ca="1">INDEX({"","_","-","="},IF(OR($D17 &gt;= BW$6, $E17 &lt; BV$6), 0, 1)+IF(OR($F17 &gt;= BW$6, $G17 &lt; BV$6), 0, 2)+1)</f>
        <v/>
      </c>
      <c r="BW17" s="68" t="str">
        <f ca="1">INDEX({"","_","-","="},IF(OR($D17 &gt;= BX$6, $E17 &lt; BW$6), 0, 1)+IF(OR($F17 &gt;= BX$6, $G17 &lt; BW$6), 0, 2)+1)</f>
        <v/>
      </c>
      <c r="BX17" s="68" t="str">
        <f ca="1">INDEX({"","_","-","="},IF(OR($D17 &gt;= BY$6, $E17 &lt; BX$6), 0, 1)+IF(OR($F17 &gt;= BY$6, $G17 &lt; BX$6), 0, 2)+1)</f>
        <v/>
      </c>
      <c r="BY17" s="68" t="str">
        <f ca="1">INDEX({"","_","-","="},IF(OR($D17 &gt;= BZ$6, $E17 &lt; BY$6), 0, 1)+IF(OR($F17 &gt;= BZ$6, $G17 &lt; BY$6), 0, 2)+1)</f>
        <v/>
      </c>
      <c r="BZ17" s="68" t="str">
        <f ca="1">INDEX({"","_","-","="},IF(OR($D17 &gt;= CA$6, $E17 &lt; BZ$6), 0, 1)+IF(OR($F17 &gt;= CA$6, $G17 &lt; BZ$6), 0, 2)+1)</f>
        <v/>
      </c>
      <c r="CA17" s="68" t="str">
        <f ca="1">INDEX({"","_","-","="},IF(OR($D17 &gt;= CB$6, $E17 &lt; CA$6), 0, 1)+IF(OR($F17 &gt;= CB$6, $G17 &lt; CA$6), 0, 2)+1)</f>
        <v/>
      </c>
      <c r="CB17" s="68" t="str">
        <f ca="1">INDEX({"","_","-","="},IF(OR($D17 &gt;= CC$6, $E17 &lt; CB$6), 0, 1)+IF(OR($F17 &gt;= CC$6, $G17 &lt; CB$6), 0, 2)+1)</f>
        <v/>
      </c>
      <c r="CC17" s="68" t="str">
        <f ca="1">INDEX({"","_","-","="},IF(OR($D17 &gt;= CD$6, $E17 &lt; CC$6), 0, 1)+IF(OR($F17 &gt;= CD$6, $G17 &lt; CC$6), 0, 2)+1)</f>
        <v/>
      </c>
      <c r="CD17" s="68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IF('临-进度'!M13,'临-进度'!$A13,"")</f>
        <v/>
      </c>
      <c r="B18" s="8" t="str">
        <f ca="1">IF('临-进度'!M13,'临-进度'!$B13,"")</f>
        <v/>
      </c>
      <c r="C18" s="8" t="str">
        <f ca="1">IF('临-进度'!M13,'临-进度'!$E13,"")</f>
        <v/>
      </c>
      <c r="D18" s="40" t="str">
        <f ca="1">IF('临-进度'!$M13,'临-进度'!$I13,"")</f>
        <v/>
      </c>
      <c r="E18" s="40" t="str">
        <f ca="1">IF('临-进度'!$M13,'临-进度'!$AE13,"")</f>
        <v/>
      </c>
      <c r="F18" s="40" t="str">
        <f ca="1">IF('临-进度'!$M13,'临-进度'!$J13,"")</f>
        <v/>
      </c>
      <c r="G18" s="73" t="str">
        <f ca="1">IF('临-进度'!$M13,'临-进度'!$AF13,"")</f>
        <v/>
      </c>
      <c r="H18" s="68" t="str">
        <f ca="1">INDEX({"","_","-","="},IF(OR($D18 &gt;= I$6, $E18 &lt; H$6), 0, 1)+IF(OR($F18 &gt;= I$6, $G18 &lt; H$6), 0, 2)+1)</f>
        <v/>
      </c>
      <c r="I18" s="68" t="str">
        <f ca="1">INDEX({"","_","-","="},IF(OR($D18 &gt;= J$6, $E18 &lt; I$6), 0, 1)+IF(OR($F18 &gt;= J$6, $G18 &lt; I$6), 0, 2)+1)</f>
        <v/>
      </c>
      <c r="J18" s="68" t="str">
        <f ca="1">INDEX({"","_","-","="},IF(OR($D18 &gt;= K$6, $E18 &lt; J$6), 0, 1)+IF(OR($F18 &gt;= K$6, $G18 &lt; J$6), 0, 2)+1)</f>
        <v/>
      </c>
      <c r="K18" s="68" t="str">
        <f ca="1">INDEX({"","_","-","="},IF(OR($D18 &gt;= L$6, $E18 &lt; K$6), 0, 1)+IF(OR($F18 &gt;= L$6, $G18 &lt; K$6), 0, 2)+1)</f>
        <v/>
      </c>
      <c r="L18" s="68" t="str">
        <f ca="1">INDEX({"","_","-","="},IF(OR($D18 &gt;= M$6, $E18 &lt; L$6), 0, 1)+IF(OR($F18 &gt;= M$6, $G18 &lt; L$6), 0, 2)+1)</f>
        <v/>
      </c>
      <c r="M18" s="68" t="str">
        <f ca="1">INDEX({"","_","-","="},IF(OR($D18 &gt;= N$6, $E18 &lt; M$6), 0, 1)+IF(OR($F18 &gt;= N$6, $G18 &lt; M$6), 0, 2)+1)</f>
        <v/>
      </c>
      <c r="N18" s="68" t="str">
        <f ca="1">INDEX({"","_","-","="},IF(OR($D18 &gt;= O$6, $E18 &lt; N$6), 0, 1)+IF(OR($F18 &gt;= O$6, $G18 &lt; N$6), 0, 2)+1)</f>
        <v/>
      </c>
      <c r="O18" s="68" t="str">
        <f ca="1">INDEX({"","_","-","="},IF(OR($D18 &gt;= P$6, $E18 &lt; O$6), 0, 1)+IF(OR($F18 &gt;= P$6, $G18 &lt; O$6), 0, 2)+1)</f>
        <v/>
      </c>
      <c r="P18" s="68" t="str">
        <f ca="1">INDEX({"","_","-","="},IF(OR($D18 &gt;= Q$6, $E18 &lt; P$6), 0, 1)+IF(OR($F18 &gt;= Q$6, $G18 &lt; P$6), 0, 2)+1)</f>
        <v/>
      </c>
      <c r="Q18" s="68" t="str">
        <f ca="1">INDEX({"","_","-","="},IF(OR($D18 &gt;= R$6, $E18 &lt; Q$6), 0, 1)+IF(OR($F18 &gt;= R$6, $G18 &lt; Q$6), 0, 2)+1)</f>
        <v/>
      </c>
      <c r="R18" s="68" t="str">
        <f ca="1">INDEX({"","_","-","="},IF(OR($D18 &gt;= S$6, $E18 &lt; R$6), 0, 1)+IF(OR($F18 &gt;= S$6, $G18 &lt; R$6), 0, 2)+1)</f>
        <v/>
      </c>
      <c r="S18" s="68" t="str">
        <f ca="1">INDEX({"","_","-","="},IF(OR($D18 &gt;= T$6, $E18 &lt; S$6), 0, 1)+IF(OR($F18 &gt;= T$6, $G18 &lt; S$6), 0, 2)+1)</f>
        <v/>
      </c>
      <c r="T18" s="68" t="str">
        <f ca="1">INDEX({"","_","-","="},IF(OR($D18 &gt;= U$6, $E18 &lt; T$6), 0, 1)+IF(OR($F18 &gt;= U$6, $G18 &lt; T$6), 0, 2)+1)</f>
        <v/>
      </c>
      <c r="U18" s="68" t="str">
        <f ca="1">INDEX({"","_","-","="},IF(OR($D18 &gt;= V$6, $E18 &lt; U$6), 0, 1)+IF(OR($F18 &gt;= V$6, $G18 &lt; U$6), 0, 2)+1)</f>
        <v/>
      </c>
      <c r="V18" s="68" t="str">
        <f ca="1">INDEX({"","_","-","="},IF(OR($D18 &gt;= W$6, $E18 &lt; V$6), 0, 1)+IF(OR($F18 &gt;= W$6, $G18 &lt; V$6), 0, 2)+1)</f>
        <v/>
      </c>
      <c r="W18" s="68" t="str">
        <f ca="1">INDEX({"","_","-","="},IF(OR($D18 &gt;= X$6, $E18 &lt; W$6), 0, 1)+IF(OR($F18 &gt;= X$6, $G18 &lt; W$6), 0, 2)+1)</f>
        <v/>
      </c>
      <c r="X18" s="68" t="str">
        <f ca="1">INDEX({"","_","-","="},IF(OR($D18 &gt;= Y$6, $E18 &lt; X$6), 0, 1)+IF(OR($F18 &gt;= Y$6, $G18 &lt; X$6), 0, 2)+1)</f>
        <v/>
      </c>
      <c r="Y18" s="68" t="str">
        <f ca="1">INDEX({"","_","-","="},IF(OR($D18 &gt;= Z$6, $E18 &lt; Y$6), 0, 1)+IF(OR($F18 &gt;= Z$6, $G18 &lt; Y$6), 0, 2)+1)</f>
        <v/>
      </c>
      <c r="Z18" s="68" t="str">
        <f ca="1">INDEX({"","_","-","="},IF(OR($D18 &gt;= AA$6, $E18 &lt; Z$6), 0, 1)+IF(OR($F18 &gt;= AA$6, $G18 &lt; Z$6), 0, 2)+1)</f>
        <v/>
      </c>
      <c r="AA18" s="68" t="str">
        <f ca="1">INDEX({"","_","-","="},IF(OR($D18 &gt;= AB$6, $E18 &lt; AA$6), 0, 1)+IF(OR($F18 &gt;= AB$6, $G18 &lt; AA$6), 0, 2)+1)</f>
        <v/>
      </c>
      <c r="AB18" s="68" t="str">
        <f ca="1">INDEX({"","_","-","="},IF(OR($D18 &gt;= AC$6, $E18 &lt; AB$6), 0, 1)+IF(OR($F18 &gt;= AC$6, $G18 &lt; AB$6), 0, 2)+1)</f>
        <v/>
      </c>
      <c r="AC18" s="68" t="str">
        <f ca="1">INDEX({"","_","-","="},IF(OR($D18 &gt;= AD$6, $E18 &lt; AC$6), 0, 1)+IF(OR($F18 &gt;= AD$6, $G18 &lt; AC$6), 0, 2)+1)</f>
        <v/>
      </c>
      <c r="AD18" s="68" t="str">
        <f ca="1">INDEX({"","_","-","="},IF(OR($D18 &gt;= AE$6, $E18 &lt; AD$6), 0, 1)+IF(OR($F18 &gt;= AE$6, $G18 &lt; AD$6), 0, 2)+1)</f>
        <v/>
      </c>
      <c r="AE18" s="68" t="str">
        <f ca="1">INDEX({"","_","-","="},IF(OR($D18 &gt;= AF$6, $E18 &lt; AE$6), 0, 1)+IF(OR($F18 &gt;= AF$6, $G18 &lt; AE$6), 0, 2)+1)</f>
        <v/>
      </c>
      <c r="AF18" s="68" t="str">
        <f ca="1">INDEX({"","_","-","="},IF(OR($D18 &gt;= AG$6, $E18 &lt; AF$6), 0, 1)+IF(OR($F18 &gt;= AG$6, $G18 &lt; AF$6), 0, 2)+1)</f>
        <v/>
      </c>
      <c r="AG18" s="68" t="str">
        <f ca="1">INDEX({"","_","-","="},IF(OR($D18 &gt;= AH$6, $E18 &lt; AG$6), 0, 1)+IF(OR($F18 &gt;= AH$6, $G18 &lt; AG$6), 0, 2)+1)</f>
        <v/>
      </c>
      <c r="AH18" s="68" t="str">
        <f ca="1">INDEX({"","_","-","="},IF(OR($D18 &gt;= AI$6, $E18 &lt; AH$6), 0, 1)+IF(OR($F18 &gt;= AI$6, $G18 &lt; AH$6), 0, 2)+1)</f>
        <v/>
      </c>
      <c r="AI18" s="68" t="str">
        <f ca="1">INDEX({"","_","-","="},IF(OR($D18 &gt;= AJ$6, $E18 &lt; AI$6), 0, 1)+IF(OR($F18 &gt;= AJ$6, $G18 &lt; AI$6), 0, 2)+1)</f>
        <v/>
      </c>
      <c r="AJ18" s="68" t="str">
        <f ca="1">INDEX({"","_","-","="},IF(OR($D18 &gt;= AK$6, $E18 &lt; AJ$6), 0, 1)+IF(OR($F18 &gt;= AK$6, $G18 &lt; AJ$6), 0, 2)+1)</f>
        <v/>
      </c>
      <c r="AK18" s="68" t="str">
        <f ca="1">INDEX({"","_","-","="},IF(OR($D18 &gt;= AL$6, $E18 &lt; AK$6), 0, 1)+IF(OR($F18 &gt;= AL$6, $G18 &lt; AK$6), 0, 2)+1)</f>
        <v/>
      </c>
      <c r="AL18" s="68" t="str">
        <f ca="1">INDEX({"","_","-","="},IF(OR($D18 &gt;= AM$6, $E18 &lt; AL$6), 0, 1)+IF(OR($F18 &gt;= AM$6, $G18 &lt; AL$6), 0, 2)+1)</f>
        <v/>
      </c>
      <c r="AM18" s="68" t="str">
        <f ca="1">INDEX({"","_","-","="},IF(OR($D18 &gt;= AN$6, $E18 &lt; AM$6), 0, 1)+IF(OR($F18 &gt;= AN$6, $G18 &lt; AM$6), 0, 2)+1)</f>
        <v/>
      </c>
      <c r="AN18" s="68" t="str">
        <f ca="1">INDEX({"","_","-","="},IF(OR($D18 &gt;= AO$6, $E18 &lt; AN$6), 0, 1)+IF(OR($F18 &gt;= AO$6, $G18 &lt; AN$6), 0, 2)+1)</f>
        <v/>
      </c>
      <c r="AO18" s="68" t="str">
        <f ca="1">INDEX({"","_","-","="},IF(OR($D18 &gt;= AP$6, $E18 &lt; AO$6), 0, 1)+IF(OR($F18 &gt;= AP$6, $G18 &lt; AO$6), 0, 2)+1)</f>
        <v/>
      </c>
      <c r="AP18" s="68" t="str">
        <f ca="1">INDEX({"","_","-","="},IF(OR($D18 &gt;= AQ$6, $E18 &lt; AP$6), 0, 1)+IF(OR($F18 &gt;= AQ$6, $G18 &lt; AP$6), 0, 2)+1)</f>
        <v/>
      </c>
      <c r="AQ18" s="68" t="str">
        <f ca="1">INDEX({"","_","-","="},IF(OR($D18 &gt;= AR$6, $E18 &lt; AQ$6), 0, 1)+IF(OR($F18 &gt;= AR$6, $G18 &lt; AQ$6), 0, 2)+1)</f>
        <v/>
      </c>
      <c r="AR18" s="68" t="str">
        <f ca="1">INDEX({"","_","-","="},IF(OR($D18 &gt;= AS$6, $E18 &lt; AR$6), 0, 1)+IF(OR($F18 &gt;= AS$6, $G18 &lt; AR$6), 0, 2)+1)</f>
        <v/>
      </c>
      <c r="AS18" s="68" t="str">
        <f ca="1">INDEX({"","_","-","="},IF(OR($D18 &gt;= AT$6, $E18 &lt; AS$6), 0, 1)+IF(OR($F18 &gt;= AT$6, $G18 &lt; AS$6), 0, 2)+1)</f>
        <v/>
      </c>
      <c r="AT18" s="68" t="str">
        <f ca="1">INDEX({"","_","-","="},IF(OR($D18 &gt;= AU$6, $E18 &lt; AT$6), 0, 1)+IF(OR($F18 &gt;= AU$6, $G18 &lt; AT$6), 0, 2)+1)</f>
        <v/>
      </c>
      <c r="AU18" s="68" t="str">
        <f ca="1">INDEX({"","_","-","="},IF(OR($D18 &gt;= AV$6, $E18 &lt; AU$6), 0, 1)+IF(OR($F18 &gt;= AV$6, $G18 &lt; AU$6), 0, 2)+1)</f>
        <v/>
      </c>
      <c r="AV18" s="68" t="str">
        <f ca="1">INDEX({"","_","-","="},IF(OR($D18 &gt;= AW$6, $E18 &lt; AV$6), 0, 1)+IF(OR($F18 &gt;= AW$6, $G18 &lt; AV$6), 0, 2)+1)</f>
        <v/>
      </c>
      <c r="AW18" s="68" t="str">
        <f ca="1">INDEX({"","_","-","="},IF(OR($D18 &gt;= AX$6, $E18 &lt; AW$6), 0, 1)+IF(OR($F18 &gt;= AX$6, $G18 &lt; AW$6), 0, 2)+1)</f>
        <v/>
      </c>
      <c r="AX18" s="68" t="str">
        <f ca="1">INDEX({"","_","-","="},IF(OR($D18 &gt;= AY$6, $E18 &lt; AX$6), 0, 1)+IF(OR($F18 &gt;= AY$6, $G18 &lt; AX$6), 0, 2)+1)</f>
        <v/>
      </c>
      <c r="AY18" s="68" t="str">
        <f ca="1">INDEX({"","_","-","="},IF(OR($D18 &gt;= AZ$6, $E18 &lt; AY$6), 0, 1)+IF(OR($F18 &gt;= AZ$6, $G18 &lt; AY$6), 0, 2)+1)</f>
        <v/>
      </c>
      <c r="AZ18" s="68" t="str">
        <f ca="1">INDEX({"","_","-","="},IF(OR($D18 &gt;= BA$6, $E18 &lt; AZ$6), 0, 1)+IF(OR($F18 &gt;= BA$6, $G18 &lt; AZ$6), 0, 2)+1)</f>
        <v/>
      </c>
      <c r="BA18" s="68" t="str">
        <f ca="1">INDEX({"","_","-","="},IF(OR($D18 &gt;= BB$6, $E18 &lt; BA$6), 0, 1)+IF(OR($F18 &gt;= BB$6, $G18 &lt; BA$6), 0, 2)+1)</f>
        <v/>
      </c>
      <c r="BB18" s="68" t="str">
        <f ca="1">INDEX({"","_","-","="},IF(OR($D18 &gt;= BC$6, $E18 &lt; BB$6), 0, 1)+IF(OR($F18 &gt;= BC$6, $G18 &lt; BB$6), 0, 2)+1)</f>
        <v/>
      </c>
      <c r="BC18" s="68" t="str">
        <f ca="1">INDEX({"","_","-","="},IF(OR($D18 &gt;= BD$6, $E18 &lt; BC$6), 0, 1)+IF(OR($F18 &gt;= BD$6, $G18 &lt; BC$6), 0, 2)+1)</f>
        <v/>
      </c>
      <c r="BD18" s="68" t="str">
        <f ca="1">INDEX({"","_","-","="},IF(OR($D18 &gt;= BE$6, $E18 &lt; BD$6), 0, 1)+IF(OR($F18 &gt;= BE$6, $G18 &lt; BD$6), 0, 2)+1)</f>
        <v/>
      </c>
      <c r="BE18" s="68" t="str">
        <f ca="1">INDEX({"","_","-","="},IF(OR($D18 &gt;= BF$6, $E18 &lt; BE$6), 0, 1)+IF(OR($F18 &gt;= BF$6, $G18 &lt; BE$6), 0, 2)+1)</f>
        <v/>
      </c>
      <c r="BF18" s="68" t="str">
        <f ca="1">INDEX({"","_","-","="},IF(OR($D18 &gt;= BG$6, $E18 &lt; BF$6), 0, 1)+IF(OR($F18 &gt;= BG$6, $G18 &lt; BF$6), 0, 2)+1)</f>
        <v/>
      </c>
      <c r="BG18" s="68" t="str">
        <f ca="1">INDEX({"","_","-","="},IF(OR($D18 &gt;= BH$6, $E18 &lt; BG$6), 0, 1)+IF(OR($F18 &gt;= BH$6, $G18 &lt; BG$6), 0, 2)+1)</f>
        <v/>
      </c>
      <c r="BH18" s="68" t="str">
        <f ca="1">INDEX({"","_","-","="},IF(OR($D18 &gt;= BI$6, $E18 &lt; BH$6), 0, 1)+IF(OR($F18 &gt;= BI$6, $G18 &lt; BH$6), 0, 2)+1)</f>
        <v/>
      </c>
      <c r="BI18" s="68" t="str">
        <f ca="1">INDEX({"","_","-","="},IF(OR($D18 &gt;= BJ$6, $E18 &lt; BI$6), 0, 1)+IF(OR($F18 &gt;= BJ$6, $G18 &lt; BI$6), 0, 2)+1)</f>
        <v/>
      </c>
      <c r="BJ18" s="68" t="str">
        <f ca="1">INDEX({"","_","-","="},IF(OR($D18 &gt;= BK$6, $E18 &lt; BJ$6), 0, 1)+IF(OR($F18 &gt;= BK$6, $G18 &lt; BJ$6), 0, 2)+1)</f>
        <v/>
      </c>
      <c r="BK18" s="68" t="str">
        <f ca="1">INDEX({"","_","-","="},IF(OR($D18 &gt;= BL$6, $E18 &lt; BK$6), 0, 1)+IF(OR($F18 &gt;= BL$6, $G18 &lt; BK$6), 0, 2)+1)</f>
        <v/>
      </c>
      <c r="BL18" s="68" t="str">
        <f ca="1">INDEX({"","_","-","="},IF(OR($D18 &gt;= BM$6, $E18 &lt; BL$6), 0, 1)+IF(OR($F18 &gt;= BM$6, $G18 &lt; BL$6), 0, 2)+1)</f>
        <v/>
      </c>
      <c r="BM18" s="68" t="str">
        <f ca="1">INDEX({"","_","-","="},IF(OR($D18 &gt;= BN$6, $E18 &lt; BM$6), 0, 1)+IF(OR($F18 &gt;= BN$6, $G18 &lt; BM$6), 0, 2)+1)</f>
        <v/>
      </c>
      <c r="BN18" s="68" t="str">
        <f ca="1">INDEX({"","_","-","="},IF(OR($D18 &gt;= BO$6, $E18 &lt; BN$6), 0, 1)+IF(OR($F18 &gt;= BO$6, $G18 &lt; BN$6), 0, 2)+1)</f>
        <v/>
      </c>
      <c r="BO18" s="68" t="str">
        <f ca="1">INDEX({"","_","-","="},IF(OR($D18 &gt;= BP$6, $E18 &lt; BO$6), 0, 1)+IF(OR($F18 &gt;= BP$6, $G18 &lt; BO$6), 0, 2)+1)</f>
        <v/>
      </c>
      <c r="BP18" s="68" t="str">
        <f ca="1">INDEX({"","_","-","="},IF(OR($D18 &gt;= BQ$6, $E18 &lt; BP$6), 0, 1)+IF(OR($F18 &gt;= BQ$6, $G18 &lt; BP$6), 0, 2)+1)</f>
        <v/>
      </c>
      <c r="BQ18" s="68" t="str">
        <f ca="1">INDEX({"","_","-","="},IF(OR($D18 &gt;= BR$6, $E18 &lt; BQ$6), 0, 1)+IF(OR($F18 &gt;= BR$6, $G18 &lt; BQ$6), 0, 2)+1)</f>
        <v/>
      </c>
      <c r="BR18" s="68" t="str">
        <f ca="1">INDEX({"","_","-","="},IF(OR($D18 &gt;= BS$6, $E18 &lt; BR$6), 0, 1)+IF(OR($F18 &gt;= BS$6, $G18 &lt; BR$6), 0, 2)+1)</f>
        <v/>
      </c>
      <c r="BS18" s="68" t="str">
        <f ca="1">INDEX({"","_","-","="},IF(OR($D18 &gt;= BT$6, $E18 &lt; BS$6), 0, 1)+IF(OR($F18 &gt;= BT$6, $G18 &lt; BS$6), 0, 2)+1)</f>
        <v/>
      </c>
      <c r="BT18" s="68" t="str">
        <f ca="1">INDEX({"","_","-","="},IF(OR($D18 &gt;= BU$6, $E18 &lt; BT$6), 0, 1)+IF(OR($F18 &gt;= BU$6, $G18 &lt; BT$6), 0, 2)+1)</f>
        <v/>
      </c>
      <c r="BU18" s="68" t="str">
        <f ca="1">INDEX({"","_","-","="},IF(OR($D18 &gt;= BV$6, $E18 &lt; BU$6), 0, 1)+IF(OR($F18 &gt;= BV$6, $G18 &lt; BU$6), 0, 2)+1)</f>
        <v/>
      </c>
      <c r="BV18" s="68" t="str">
        <f ca="1">INDEX({"","_","-","="},IF(OR($D18 &gt;= BW$6, $E18 &lt; BV$6), 0, 1)+IF(OR($F18 &gt;= BW$6, $G18 &lt; BV$6), 0, 2)+1)</f>
        <v/>
      </c>
      <c r="BW18" s="68" t="str">
        <f ca="1">INDEX({"","_","-","="},IF(OR($D18 &gt;= BX$6, $E18 &lt; BW$6), 0, 1)+IF(OR($F18 &gt;= BX$6, $G18 &lt; BW$6), 0, 2)+1)</f>
        <v/>
      </c>
      <c r="BX18" s="68" t="str">
        <f ca="1">INDEX({"","_","-","="},IF(OR($D18 &gt;= BY$6, $E18 &lt; BX$6), 0, 1)+IF(OR($F18 &gt;= BY$6, $G18 &lt; BX$6), 0, 2)+1)</f>
        <v/>
      </c>
      <c r="BY18" s="68" t="str">
        <f ca="1">INDEX({"","_","-","="},IF(OR($D18 &gt;= BZ$6, $E18 &lt; BY$6), 0, 1)+IF(OR($F18 &gt;= BZ$6, $G18 &lt; BY$6), 0, 2)+1)</f>
        <v/>
      </c>
      <c r="BZ18" s="68" t="str">
        <f ca="1">INDEX({"","_","-","="},IF(OR($D18 &gt;= CA$6, $E18 &lt; BZ$6), 0, 1)+IF(OR($F18 &gt;= CA$6, $G18 &lt; BZ$6), 0, 2)+1)</f>
        <v/>
      </c>
      <c r="CA18" s="68" t="str">
        <f ca="1">INDEX({"","_","-","="},IF(OR($D18 &gt;= CB$6, $E18 &lt; CA$6), 0, 1)+IF(OR($F18 &gt;= CB$6, $G18 &lt; CA$6), 0, 2)+1)</f>
        <v/>
      </c>
      <c r="CB18" s="68" t="str">
        <f ca="1">INDEX({"","_","-","="},IF(OR($D18 &gt;= CC$6, $E18 &lt; CB$6), 0, 1)+IF(OR($F18 &gt;= CC$6, $G18 &lt; CB$6), 0, 2)+1)</f>
        <v/>
      </c>
      <c r="CC18" s="68" t="str">
        <f ca="1">INDEX({"","_","-","="},IF(OR($D18 &gt;= CD$6, $E18 &lt; CC$6), 0, 1)+IF(OR($F18 &gt;= CD$6, $G18 &lt; CC$6), 0, 2)+1)</f>
        <v/>
      </c>
      <c r="CD18" s="68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IF('临-进度'!M14,'临-进度'!$A14,"")</f>
        <v/>
      </c>
      <c r="B19" s="8" t="str">
        <f ca="1">IF('临-进度'!M14,'临-进度'!$B14,"")</f>
        <v/>
      </c>
      <c r="C19" s="8" t="str">
        <f ca="1">IF('临-进度'!M14,'临-进度'!$E14,"")</f>
        <v/>
      </c>
      <c r="D19" s="40" t="str">
        <f ca="1">IF('临-进度'!$M14,'临-进度'!$I14,"")</f>
        <v/>
      </c>
      <c r="E19" s="40" t="str">
        <f ca="1">IF('临-进度'!$M14,'临-进度'!$AE14,"")</f>
        <v/>
      </c>
      <c r="F19" s="40" t="str">
        <f ca="1">IF('临-进度'!$M14,'临-进度'!$J14,"")</f>
        <v/>
      </c>
      <c r="G19" s="73" t="str">
        <f ca="1">IF('临-进度'!$M14,'临-进度'!$AF14,"")</f>
        <v/>
      </c>
      <c r="H19" s="68" t="str">
        <f ca="1">INDEX({"","_","-","="},IF(OR($D19 &gt;= I$6, $E19 &lt; H$6), 0, 1)+IF(OR($F19 &gt;= I$6, $G19 &lt; H$6), 0, 2)+1)</f>
        <v/>
      </c>
      <c r="I19" s="68" t="str">
        <f ca="1">INDEX({"","_","-","="},IF(OR($D19 &gt;= J$6, $E19 &lt; I$6), 0, 1)+IF(OR($F19 &gt;= J$6, $G19 &lt; I$6), 0, 2)+1)</f>
        <v/>
      </c>
      <c r="J19" s="68" t="str">
        <f ca="1">INDEX({"","_","-","="},IF(OR($D19 &gt;= K$6, $E19 &lt; J$6), 0, 1)+IF(OR($F19 &gt;= K$6, $G19 &lt; J$6), 0, 2)+1)</f>
        <v/>
      </c>
      <c r="K19" s="68" t="str">
        <f ca="1">INDEX({"","_","-","="},IF(OR($D19 &gt;= L$6, $E19 &lt; K$6), 0, 1)+IF(OR($F19 &gt;= L$6, $G19 &lt; K$6), 0, 2)+1)</f>
        <v/>
      </c>
      <c r="L19" s="68" t="str">
        <f ca="1">INDEX({"","_","-","="},IF(OR($D19 &gt;= M$6, $E19 &lt; L$6), 0, 1)+IF(OR($F19 &gt;= M$6, $G19 &lt; L$6), 0, 2)+1)</f>
        <v/>
      </c>
      <c r="M19" s="68" t="str">
        <f ca="1">INDEX({"","_","-","="},IF(OR($D19 &gt;= N$6, $E19 &lt; M$6), 0, 1)+IF(OR($F19 &gt;= N$6, $G19 &lt; M$6), 0, 2)+1)</f>
        <v/>
      </c>
      <c r="N19" s="68" t="str">
        <f ca="1">INDEX({"","_","-","="},IF(OR($D19 &gt;= O$6, $E19 &lt; N$6), 0, 1)+IF(OR($F19 &gt;= O$6, $G19 &lt; N$6), 0, 2)+1)</f>
        <v/>
      </c>
      <c r="O19" s="68" t="str">
        <f ca="1">INDEX({"","_","-","="},IF(OR($D19 &gt;= P$6, $E19 &lt; O$6), 0, 1)+IF(OR($F19 &gt;= P$6, $G19 &lt; O$6), 0, 2)+1)</f>
        <v/>
      </c>
      <c r="P19" s="68" t="str">
        <f ca="1">INDEX({"","_","-","="},IF(OR($D19 &gt;= Q$6, $E19 &lt; P$6), 0, 1)+IF(OR($F19 &gt;= Q$6, $G19 &lt; P$6), 0, 2)+1)</f>
        <v/>
      </c>
      <c r="Q19" s="68" t="str">
        <f ca="1">INDEX({"","_","-","="},IF(OR($D19 &gt;= R$6, $E19 &lt; Q$6), 0, 1)+IF(OR($F19 &gt;= R$6, $G19 &lt; Q$6), 0, 2)+1)</f>
        <v/>
      </c>
      <c r="R19" s="68" t="str">
        <f ca="1">INDEX({"","_","-","="},IF(OR($D19 &gt;= S$6, $E19 &lt; R$6), 0, 1)+IF(OR($F19 &gt;= S$6, $G19 &lt; R$6), 0, 2)+1)</f>
        <v/>
      </c>
      <c r="S19" s="68" t="str">
        <f ca="1">INDEX({"","_","-","="},IF(OR($D19 &gt;= T$6, $E19 &lt; S$6), 0, 1)+IF(OR($F19 &gt;= T$6, $G19 &lt; S$6), 0, 2)+1)</f>
        <v/>
      </c>
      <c r="T19" s="68" t="str">
        <f ca="1">INDEX({"","_","-","="},IF(OR($D19 &gt;= U$6, $E19 &lt; T$6), 0, 1)+IF(OR($F19 &gt;= U$6, $G19 &lt; T$6), 0, 2)+1)</f>
        <v/>
      </c>
      <c r="U19" s="68" t="str">
        <f ca="1">INDEX({"","_","-","="},IF(OR($D19 &gt;= V$6, $E19 &lt; U$6), 0, 1)+IF(OR($F19 &gt;= V$6, $G19 &lt; U$6), 0, 2)+1)</f>
        <v/>
      </c>
      <c r="V19" s="68" t="str">
        <f ca="1">INDEX({"","_","-","="},IF(OR($D19 &gt;= W$6, $E19 &lt; V$6), 0, 1)+IF(OR($F19 &gt;= W$6, $G19 &lt; V$6), 0, 2)+1)</f>
        <v/>
      </c>
      <c r="W19" s="68" t="str">
        <f ca="1">INDEX({"","_","-","="},IF(OR($D19 &gt;= X$6, $E19 &lt; W$6), 0, 1)+IF(OR($F19 &gt;= X$6, $G19 &lt; W$6), 0, 2)+1)</f>
        <v/>
      </c>
      <c r="X19" s="68" t="str">
        <f ca="1">INDEX({"","_","-","="},IF(OR($D19 &gt;= Y$6, $E19 &lt; X$6), 0, 1)+IF(OR($F19 &gt;= Y$6, $G19 &lt; X$6), 0, 2)+1)</f>
        <v/>
      </c>
      <c r="Y19" s="68" t="str">
        <f ca="1">INDEX({"","_","-","="},IF(OR($D19 &gt;= Z$6, $E19 &lt; Y$6), 0, 1)+IF(OR($F19 &gt;= Z$6, $G19 &lt; Y$6), 0, 2)+1)</f>
        <v/>
      </c>
      <c r="Z19" s="68" t="str">
        <f ca="1">INDEX({"","_","-","="},IF(OR($D19 &gt;= AA$6, $E19 &lt; Z$6), 0, 1)+IF(OR($F19 &gt;= AA$6, $G19 &lt; Z$6), 0, 2)+1)</f>
        <v/>
      </c>
      <c r="AA19" s="68" t="str">
        <f ca="1">INDEX({"","_","-","="},IF(OR($D19 &gt;= AB$6, $E19 &lt; AA$6), 0, 1)+IF(OR($F19 &gt;= AB$6, $G19 &lt; AA$6), 0, 2)+1)</f>
        <v/>
      </c>
      <c r="AB19" s="68" t="str">
        <f ca="1">INDEX({"","_","-","="},IF(OR($D19 &gt;= AC$6, $E19 &lt; AB$6), 0, 1)+IF(OR($F19 &gt;= AC$6, $G19 &lt; AB$6), 0, 2)+1)</f>
        <v/>
      </c>
      <c r="AC19" s="68" t="str">
        <f ca="1">INDEX({"","_","-","="},IF(OR($D19 &gt;= AD$6, $E19 &lt; AC$6), 0, 1)+IF(OR($F19 &gt;= AD$6, $G19 &lt; AC$6), 0, 2)+1)</f>
        <v/>
      </c>
      <c r="AD19" s="68" t="str">
        <f ca="1">INDEX({"","_","-","="},IF(OR($D19 &gt;= AE$6, $E19 &lt; AD$6), 0, 1)+IF(OR($F19 &gt;= AE$6, $G19 &lt; AD$6), 0, 2)+1)</f>
        <v/>
      </c>
      <c r="AE19" s="68" t="str">
        <f ca="1">INDEX({"","_","-","="},IF(OR($D19 &gt;= AF$6, $E19 &lt; AE$6), 0, 1)+IF(OR($F19 &gt;= AF$6, $G19 &lt; AE$6), 0, 2)+1)</f>
        <v/>
      </c>
      <c r="AF19" s="68" t="str">
        <f ca="1">INDEX({"","_","-","="},IF(OR($D19 &gt;= AG$6, $E19 &lt; AF$6), 0, 1)+IF(OR($F19 &gt;= AG$6, $G19 &lt; AF$6), 0, 2)+1)</f>
        <v/>
      </c>
      <c r="AG19" s="68" t="str">
        <f ca="1">INDEX({"","_","-","="},IF(OR($D19 &gt;= AH$6, $E19 &lt; AG$6), 0, 1)+IF(OR($F19 &gt;= AH$6, $G19 &lt; AG$6), 0, 2)+1)</f>
        <v/>
      </c>
      <c r="AH19" s="68" t="str">
        <f ca="1">INDEX({"","_","-","="},IF(OR($D19 &gt;= AI$6, $E19 &lt; AH$6), 0, 1)+IF(OR($F19 &gt;= AI$6, $G19 &lt; AH$6), 0, 2)+1)</f>
        <v/>
      </c>
      <c r="AI19" s="68" t="str">
        <f ca="1">INDEX({"","_","-","="},IF(OR($D19 &gt;= AJ$6, $E19 &lt; AI$6), 0, 1)+IF(OR($F19 &gt;= AJ$6, $G19 &lt; AI$6), 0, 2)+1)</f>
        <v/>
      </c>
      <c r="AJ19" s="68" t="str">
        <f ca="1">INDEX({"","_","-","="},IF(OR($D19 &gt;= AK$6, $E19 &lt; AJ$6), 0, 1)+IF(OR($F19 &gt;= AK$6, $G19 &lt; AJ$6), 0, 2)+1)</f>
        <v/>
      </c>
      <c r="AK19" s="68" t="str">
        <f ca="1">INDEX({"","_","-","="},IF(OR($D19 &gt;= AL$6, $E19 &lt; AK$6), 0, 1)+IF(OR($F19 &gt;= AL$6, $G19 &lt; AK$6), 0, 2)+1)</f>
        <v/>
      </c>
      <c r="AL19" s="68" t="str">
        <f ca="1">INDEX({"","_","-","="},IF(OR($D19 &gt;= AM$6, $E19 &lt; AL$6), 0, 1)+IF(OR($F19 &gt;= AM$6, $G19 &lt; AL$6), 0, 2)+1)</f>
        <v/>
      </c>
      <c r="AM19" s="68" t="str">
        <f ca="1">INDEX({"","_","-","="},IF(OR($D19 &gt;= AN$6, $E19 &lt; AM$6), 0, 1)+IF(OR($F19 &gt;= AN$6, $G19 &lt; AM$6), 0, 2)+1)</f>
        <v/>
      </c>
      <c r="AN19" s="68" t="str">
        <f ca="1">INDEX({"","_","-","="},IF(OR($D19 &gt;= AO$6, $E19 &lt; AN$6), 0, 1)+IF(OR($F19 &gt;= AO$6, $G19 &lt; AN$6), 0, 2)+1)</f>
        <v/>
      </c>
      <c r="AO19" s="68" t="str">
        <f ca="1">INDEX({"","_","-","="},IF(OR($D19 &gt;= AP$6, $E19 &lt; AO$6), 0, 1)+IF(OR($F19 &gt;= AP$6, $G19 &lt; AO$6), 0, 2)+1)</f>
        <v/>
      </c>
      <c r="AP19" s="68" t="str">
        <f ca="1">INDEX({"","_","-","="},IF(OR($D19 &gt;= AQ$6, $E19 &lt; AP$6), 0, 1)+IF(OR($F19 &gt;= AQ$6, $G19 &lt; AP$6), 0, 2)+1)</f>
        <v/>
      </c>
      <c r="AQ19" s="68" t="str">
        <f ca="1">INDEX({"","_","-","="},IF(OR($D19 &gt;= AR$6, $E19 &lt; AQ$6), 0, 1)+IF(OR($F19 &gt;= AR$6, $G19 &lt; AQ$6), 0, 2)+1)</f>
        <v/>
      </c>
      <c r="AR19" s="68" t="str">
        <f ca="1">INDEX({"","_","-","="},IF(OR($D19 &gt;= AS$6, $E19 &lt; AR$6), 0, 1)+IF(OR($F19 &gt;= AS$6, $G19 &lt; AR$6), 0, 2)+1)</f>
        <v/>
      </c>
      <c r="AS19" s="68" t="str">
        <f ca="1">INDEX({"","_","-","="},IF(OR($D19 &gt;= AT$6, $E19 &lt; AS$6), 0, 1)+IF(OR($F19 &gt;= AT$6, $G19 &lt; AS$6), 0, 2)+1)</f>
        <v/>
      </c>
      <c r="AT19" s="68" t="str">
        <f ca="1">INDEX({"","_","-","="},IF(OR($D19 &gt;= AU$6, $E19 &lt; AT$6), 0, 1)+IF(OR($F19 &gt;= AU$6, $G19 &lt; AT$6), 0, 2)+1)</f>
        <v/>
      </c>
      <c r="AU19" s="68" t="str">
        <f ca="1">INDEX({"","_","-","="},IF(OR($D19 &gt;= AV$6, $E19 &lt; AU$6), 0, 1)+IF(OR($F19 &gt;= AV$6, $G19 &lt; AU$6), 0, 2)+1)</f>
        <v/>
      </c>
      <c r="AV19" s="68" t="str">
        <f ca="1">INDEX({"","_","-","="},IF(OR($D19 &gt;= AW$6, $E19 &lt; AV$6), 0, 1)+IF(OR($F19 &gt;= AW$6, $G19 &lt; AV$6), 0, 2)+1)</f>
        <v/>
      </c>
      <c r="AW19" s="68" t="str">
        <f ca="1">INDEX({"","_","-","="},IF(OR($D19 &gt;= AX$6, $E19 &lt; AW$6), 0, 1)+IF(OR($F19 &gt;= AX$6, $G19 &lt; AW$6), 0, 2)+1)</f>
        <v/>
      </c>
      <c r="AX19" s="68" t="str">
        <f ca="1">INDEX({"","_","-","="},IF(OR($D19 &gt;= AY$6, $E19 &lt; AX$6), 0, 1)+IF(OR($F19 &gt;= AY$6, $G19 &lt; AX$6), 0, 2)+1)</f>
        <v/>
      </c>
      <c r="AY19" s="68" t="str">
        <f ca="1">INDEX({"","_","-","="},IF(OR($D19 &gt;= AZ$6, $E19 &lt; AY$6), 0, 1)+IF(OR($F19 &gt;= AZ$6, $G19 &lt; AY$6), 0, 2)+1)</f>
        <v/>
      </c>
      <c r="AZ19" s="68" t="str">
        <f ca="1">INDEX({"","_","-","="},IF(OR($D19 &gt;= BA$6, $E19 &lt; AZ$6), 0, 1)+IF(OR($F19 &gt;= BA$6, $G19 &lt; AZ$6), 0, 2)+1)</f>
        <v/>
      </c>
      <c r="BA19" s="68" t="str">
        <f ca="1">INDEX({"","_","-","="},IF(OR($D19 &gt;= BB$6, $E19 &lt; BA$6), 0, 1)+IF(OR($F19 &gt;= BB$6, $G19 &lt; BA$6), 0, 2)+1)</f>
        <v/>
      </c>
      <c r="BB19" s="68" t="str">
        <f ca="1">INDEX({"","_","-","="},IF(OR($D19 &gt;= BC$6, $E19 &lt; BB$6), 0, 1)+IF(OR($F19 &gt;= BC$6, $G19 &lt; BB$6), 0, 2)+1)</f>
        <v/>
      </c>
      <c r="BC19" s="68" t="str">
        <f ca="1">INDEX({"","_","-","="},IF(OR($D19 &gt;= BD$6, $E19 &lt; BC$6), 0, 1)+IF(OR($F19 &gt;= BD$6, $G19 &lt; BC$6), 0, 2)+1)</f>
        <v/>
      </c>
      <c r="BD19" s="68" t="str">
        <f ca="1">INDEX({"","_","-","="},IF(OR($D19 &gt;= BE$6, $E19 &lt; BD$6), 0, 1)+IF(OR($F19 &gt;= BE$6, $G19 &lt; BD$6), 0, 2)+1)</f>
        <v/>
      </c>
      <c r="BE19" s="68" t="str">
        <f ca="1">INDEX({"","_","-","="},IF(OR($D19 &gt;= BF$6, $E19 &lt; BE$6), 0, 1)+IF(OR($F19 &gt;= BF$6, $G19 &lt; BE$6), 0, 2)+1)</f>
        <v/>
      </c>
      <c r="BF19" s="68" t="str">
        <f ca="1">INDEX({"","_","-","="},IF(OR($D19 &gt;= BG$6, $E19 &lt; BF$6), 0, 1)+IF(OR($F19 &gt;= BG$6, $G19 &lt; BF$6), 0, 2)+1)</f>
        <v/>
      </c>
      <c r="BG19" s="68" t="str">
        <f ca="1">INDEX({"","_","-","="},IF(OR($D19 &gt;= BH$6, $E19 &lt; BG$6), 0, 1)+IF(OR($F19 &gt;= BH$6, $G19 &lt; BG$6), 0, 2)+1)</f>
        <v/>
      </c>
      <c r="BH19" s="68" t="str">
        <f ca="1">INDEX({"","_","-","="},IF(OR($D19 &gt;= BI$6, $E19 &lt; BH$6), 0, 1)+IF(OR($F19 &gt;= BI$6, $G19 &lt; BH$6), 0, 2)+1)</f>
        <v/>
      </c>
      <c r="BI19" s="68" t="str">
        <f ca="1">INDEX({"","_","-","="},IF(OR($D19 &gt;= BJ$6, $E19 &lt; BI$6), 0, 1)+IF(OR($F19 &gt;= BJ$6, $G19 &lt; BI$6), 0, 2)+1)</f>
        <v/>
      </c>
      <c r="BJ19" s="68" t="str">
        <f ca="1">INDEX({"","_","-","="},IF(OR($D19 &gt;= BK$6, $E19 &lt; BJ$6), 0, 1)+IF(OR($F19 &gt;= BK$6, $G19 &lt; BJ$6), 0, 2)+1)</f>
        <v/>
      </c>
      <c r="BK19" s="68" t="str">
        <f ca="1">INDEX({"","_","-","="},IF(OR($D19 &gt;= BL$6, $E19 &lt; BK$6), 0, 1)+IF(OR($F19 &gt;= BL$6, $G19 &lt; BK$6), 0, 2)+1)</f>
        <v/>
      </c>
      <c r="BL19" s="68" t="str">
        <f ca="1">INDEX({"","_","-","="},IF(OR($D19 &gt;= BM$6, $E19 &lt; BL$6), 0, 1)+IF(OR($F19 &gt;= BM$6, $G19 &lt; BL$6), 0, 2)+1)</f>
        <v/>
      </c>
      <c r="BM19" s="68" t="str">
        <f ca="1">INDEX({"","_","-","="},IF(OR($D19 &gt;= BN$6, $E19 &lt; BM$6), 0, 1)+IF(OR($F19 &gt;= BN$6, $G19 &lt; BM$6), 0, 2)+1)</f>
        <v/>
      </c>
      <c r="BN19" s="68" t="str">
        <f ca="1">INDEX({"","_","-","="},IF(OR($D19 &gt;= BO$6, $E19 &lt; BN$6), 0, 1)+IF(OR($F19 &gt;= BO$6, $G19 &lt; BN$6), 0, 2)+1)</f>
        <v/>
      </c>
      <c r="BO19" s="68" t="str">
        <f ca="1">INDEX({"","_","-","="},IF(OR($D19 &gt;= BP$6, $E19 &lt; BO$6), 0, 1)+IF(OR($F19 &gt;= BP$6, $G19 &lt; BO$6), 0, 2)+1)</f>
        <v/>
      </c>
      <c r="BP19" s="68" t="str">
        <f ca="1">INDEX({"","_","-","="},IF(OR($D19 &gt;= BQ$6, $E19 &lt; BP$6), 0, 1)+IF(OR($F19 &gt;= BQ$6, $G19 &lt; BP$6), 0, 2)+1)</f>
        <v/>
      </c>
      <c r="BQ19" s="68" t="str">
        <f ca="1">INDEX({"","_","-","="},IF(OR($D19 &gt;= BR$6, $E19 &lt; BQ$6), 0, 1)+IF(OR($F19 &gt;= BR$6, $G19 &lt; BQ$6), 0, 2)+1)</f>
        <v/>
      </c>
      <c r="BR19" s="68" t="str">
        <f ca="1">INDEX({"","_","-","="},IF(OR($D19 &gt;= BS$6, $E19 &lt; BR$6), 0, 1)+IF(OR($F19 &gt;= BS$6, $G19 &lt; BR$6), 0, 2)+1)</f>
        <v/>
      </c>
      <c r="BS19" s="68" t="str">
        <f ca="1">INDEX({"","_","-","="},IF(OR($D19 &gt;= BT$6, $E19 &lt; BS$6), 0, 1)+IF(OR($F19 &gt;= BT$6, $G19 &lt; BS$6), 0, 2)+1)</f>
        <v/>
      </c>
      <c r="BT19" s="68" t="str">
        <f ca="1">INDEX({"","_","-","="},IF(OR($D19 &gt;= BU$6, $E19 &lt; BT$6), 0, 1)+IF(OR($F19 &gt;= BU$6, $G19 &lt; BT$6), 0, 2)+1)</f>
        <v/>
      </c>
      <c r="BU19" s="68" t="str">
        <f ca="1">INDEX({"","_","-","="},IF(OR($D19 &gt;= BV$6, $E19 &lt; BU$6), 0, 1)+IF(OR($F19 &gt;= BV$6, $G19 &lt; BU$6), 0, 2)+1)</f>
        <v/>
      </c>
      <c r="BV19" s="68" t="str">
        <f ca="1">INDEX({"","_","-","="},IF(OR($D19 &gt;= BW$6, $E19 &lt; BV$6), 0, 1)+IF(OR($F19 &gt;= BW$6, $G19 &lt; BV$6), 0, 2)+1)</f>
        <v/>
      </c>
      <c r="BW19" s="68" t="str">
        <f ca="1">INDEX({"","_","-","="},IF(OR($D19 &gt;= BX$6, $E19 &lt; BW$6), 0, 1)+IF(OR($F19 &gt;= BX$6, $G19 &lt; BW$6), 0, 2)+1)</f>
        <v/>
      </c>
      <c r="BX19" s="68" t="str">
        <f ca="1">INDEX({"","_","-","="},IF(OR($D19 &gt;= BY$6, $E19 &lt; BX$6), 0, 1)+IF(OR($F19 &gt;= BY$6, $G19 &lt; BX$6), 0, 2)+1)</f>
        <v/>
      </c>
      <c r="BY19" s="68" t="str">
        <f ca="1">INDEX({"","_","-","="},IF(OR($D19 &gt;= BZ$6, $E19 &lt; BY$6), 0, 1)+IF(OR($F19 &gt;= BZ$6, $G19 &lt; BY$6), 0, 2)+1)</f>
        <v/>
      </c>
      <c r="BZ19" s="68" t="str">
        <f ca="1">INDEX({"","_","-","="},IF(OR($D19 &gt;= CA$6, $E19 &lt; BZ$6), 0, 1)+IF(OR($F19 &gt;= CA$6, $G19 &lt; BZ$6), 0, 2)+1)</f>
        <v/>
      </c>
      <c r="CA19" s="68" t="str">
        <f ca="1">INDEX({"","_","-","="},IF(OR($D19 &gt;= CB$6, $E19 &lt; CA$6), 0, 1)+IF(OR($F19 &gt;= CB$6, $G19 &lt; CA$6), 0, 2)+1)</f>
        <v/>
      </c>
      <c r="CB19" s="68" t="str">
        <f ca="1">INDEX({"","_","-","="},IF(OR($D19 &gt;= CC$6, $E19 &lt; CB$6), 0, 1)+IF(OR($F19 &gt;= CC$6, $G19 &lt; CB$6), 0, 2)+1)</f>
        <v/>
      </c>
      <c r="CC19" s="68" t="str">
        <f ca="1">INDEX({"","_","-","="},IF(OR($D19 &gt;= CD$6, $E19 &lt; CC$6), 0, 1)+IF(OR($F19 &gt;= CD$6, $G19 &lt; CC$6), 0, 2)+1)</f>
        <v/>
      </c>
      <c r="CD19" s="68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IF('临-进度'!M15,'临-进度'!$A15,"")</f>
        <v/>
      </c>
      <c r="B20" s="8" t="str">
        <f ca="1">IF('临-进度'!M15,'临-进度'!$B15,"")</f>
        <v/>
      </c>
      <c r="C20" s="8" t="str">
        <f ca="1">IF('临-进度'!M15,'临-进度'!$E15,"")</f>
        <v/>
      </c>
      <c r="D20" s="40" t="str">
        <f ca="1">IF('临-进度'!$M15,'临-进度'!$I15,"")</f>
        <v/>
      </c>
      <c r="E20" s="40" t="str">
        <f ca="1">IF('临-进度'!$M15,'临-进度'!$AE15,"")</f>
        <v/>
      </c>
      <c r="F20" s="40" t="str">
        <f ca="1">IF('临-进度'!$M15,'临-进度'!$J15,"")</f>
        <v/>
      </c>
      <c r="G20" s="73" t="str">
        <f ca="1">IF('临-进度'!$M15,'临-进度'!$AF15,"")</f>
        <v/>
      </c>
      <c r="H20" s="68" t="str">
        <f ca="1">INDEX({"","_","-","="},IF(OR($D20 &gt;= I$6, $E20 &lt; H$6), 0, 1)+IF(OR($F20 &gt;= I$6, $G20 &lt; H$6), 0, 2)+1)</f>
        <v/>
      </c>
      <c r="I20" s="68" t="str">
        <f ca="1">INDEX({"","_","-","="},IF(OR($D20 &gt;= J$6, $E20 &lt; I$6), 0, 1)+IF(OR($F20 &gt;= J$6, $G20 &lt; I$6), 0, 2)+1)</f>
        <v/>
      </c>
      <c r="J20" s="68" t="str">
        <f ca="1">INDEX({"","_","-","="},IF(OR($D20 &gt;= K$6, $E20 &lt; J$6), 0, 1)+IF(OR($F20 &gt;= K$6, $G20 &lt; J$6), 0, 2)+1)</f>
        <v/>
      </c>
      <c r="K20" s="68" t="str">
        <f ca="1">INDEX({"","_","-","="},IF(OR($D20 &gt;= L$6, $E20 &lt; K$6), 0, 1)+IF(OR($F20 &gt;= L$6, $G20 &lt; K$6), 0, 2)+1)</f>
        <v/>
      </c>
      <c r="L20" s="68" t="str">
        <f ca="1">INDEX({"","_","-","="},IF(OR($D20 &gt;= M$6, $E20 &lt; L$6), 0, 1)+IF(OR($F20 &gt;= M$6, $G20 &lt; L$6), 0, 2)+1)</f>
        <v/>
      </c>
      <c r="M20" s="68" t="str">
        <f ca="1">INDEX({"","_","-","="},IF(OR($D20 &gt;= N$6, $E20 &lt; M$6), 0, 1)+IF(OR($F20 &gt;= N$6, $G20 &lt; M$6), 0, 2)+1)</f>
        <v/>
      </c>
      <c r="N20" s="68" t="str">
        <f ca="1">INDEX({"","_","-","="},IF(OR($D20 &gt;= O$6, $E20 &lt; N$6), 0, 1)+IF(OR($F20 &gt;= O$6, $G20 &lt; N$6), 0, 2)+1)</f>
        <v/>
      </c>
      <c r="O20" s="68" t="str">
        <f ca="1">INDEX({"","_","-","="},IF(OR($D20 &gt;= P$6, $E20 &lt; O$6), 0, 1)+IF(OR($F20 &gt;= P$6, $G20 &lt; O$6), 0, 2)+1)</f>
        <v/>
      </c>
      <c r="P20" s="68" t="str">
        <f ca="1">INDEX({"","_","-","="},IF(OR($D20 &gt;= Q$6, $E20 &lt; P$6), 0, 1)+IF(OR($F20 &gt;= Q$6, $G20 &lt; P$6), 0, 2)+1)</f>
        <v/>
      </c>
      <c r="Q20" s="68" t="str">
        <f ca="1">INDEX({"","_","-","="},IF(OR($D20 &gt;= R$6, $E20 &lt; Q$6), 0, 1)+IF(OR($F20 &gt;= R$6, $G20 &lt; Q$6), 0, 2)+1)</f>
        <v/>
      </c>
      <c r="R20" s="68" t="str">
        <f ca="1">INDEX({"","_","-","="},IF(OR($D20 &gt;= S$6, $E20 &lt; R$6), 0, 1)+IF(OR($F20 &gt;= S$6, $G20 &lt; R$6), 0, 2)+1)</f>
        <v/>
      </c>
      <c r="S20" s="68" t="str">
        <f ca="1">INDEX({"","_","-","="},IF(OR($D20 &gt;= T$6, $E20 &lt; S$6), 0, 1)+IF(OR($F20 &gt;= T$6, $G20 &lt; S$6), 0, 2)+1)</f>
        <v/>
      </c>
      <c r="T20" s="68" t="str">
        <f ca="1">INDEX({"","_","-","="},IF(OR($D20 &gt;= U$6, $E20 &lt; T$6), 0, 1)+IF(OR($F20 &gt;= U$6, $G20 &lt; T$6), 0, 2)+1)</f>
        <v/>
      </c>
      <c r="U20" s="68" t="str">
        <f ca="1">INDEX({"","_","-","="},IF(OR($D20 &gt;= V$6, $E20 &lt; U$6), 0, 1)+IF(OR($F20 &gt;= V$6, $G20 &lt; U$6), 0, 2)+1)</f>
        <v/>
      </c>
      <c r="V20" s="68" t="str">
        <f ca="1">INDEX({"","_","-","="},IF(OR($D20 &gt;= W$6, $E20 &lt; V$6), 0, 1)+IF(OR($F20 &gt;= W$6, $G20 &lt; V$6), 0, 2)+1)</f>
        <v/>
      </c>
      <c r="W20" s="68" t="str">
        <f ca="1">INDEX({"","_","-","="},IF(OR($D20 &gt;= X$6, $E20 &lt; W$6), 0, 1)+IF(OR($F20 &gt;= X$6, $G20 &lt; W$6), 0, 2)+1)</f>
        <v/>
      </c>
      <c r="X20" s="68" t="str">
        <f ca="1">INDEX({"","_","-","="},IF(OR($D20 &gt;= Y$6, $E20 &lt; X$6), 0, 1)+IF(OR($F20 &gt;= Y$6, $G20 &lt; X$6), 0, 2)+1)</f>
        <v/>
      </c>
      <c r="Y20" s="68" t="str">
        <f ca="1">INDEX({"","_","-","="},IF(OR($D20 &gt;= Z$6, $E20 &lt; Y$6), 0, 1)+IF(OR($F20 &gt;= Z$6, $G20 &lt; Y$6), 0, 2)+1)</f>
        <v/>
      </c>
      <c r="Z20" s="68" t="str">
        <f ca="1">INDEX({"","_","-","="},IF(OR($D20 &gt;= AA$6, $E20 &lt; Z$6), 0, 1)+IF(OR($F20 &gt;= AA$6, $G20 &lt; Z$6), 0, 2)+1)</f>
        <v/>
      </c>
      <c r="AA20" s="68" t="str">
        <f ca="1">INDEX({"","_","-","="},IF(OR($D20 &gt;= AB$6, $E20 &lt; AA$6), 0, 1)+IF(OR($F20 &gt;= AB$6, $G20 &lt; AA$6), 0, 2)+1)</f>
        <v/>
      </c>
      <c r="AB20" s="68" t="str">
        <f ca="1">INDEX({"","_","-","="},IF(OR($D20 &gt;= AC$6, $E20 &lt; AB$6), 0, 1)+IF(OR($F20 &gt;= AC$6, $G20 &lt; AB$6), 0, 2)+1)</f>
        <v/>
      </c>
      <c r="AC20" s="68" t="str">
        <f ca="1">INDEX({"","_","-","="},IF(OR($D20 &gt;= AD$6, $E20 &lt; AC$6), 0, 1)+IF(OR($F20 &gt;= AD$6, $G20 &lt; AC$6), 0, 2)+1)</f>
        <v/>
      </c>
      <c r="AD20" s="68" t="str">
        <f ca="1">INDEX({"","_","-","="},IF(OR($D20 &gt;= AE$6, $E20 &lt; AD$6), 0, 1)+IF(OR($F20 &gt;= AE$6, $G20 &lt; AD$6), 0, 2)+1)</f>
        <v/>
      </c>
      <c r="AE20" s="68" t="str">
        <f ca="1">INDEX({"","_","-","="},IF(OR($D20 &gt;= AF$6, $E20 &lt; AE$6), 0, 1)+IF(OR($F20 &gt;= AF$6, $G20 &lt; AE$6), 0, 2)+1)</f>
        <v/>
      </c>
      <c r="AF20" s="68" t="str">
        <f ca="1">INDEX({"","_","-","="},IF(OR($D20 &gt;= AG$6, $E20 &lt; AF$6), 0, 1)+IF(OR($F20 &gt;= AG$6, $G20 &lt; AF$6), 0, 2)+1)</f>
        <v/>
      </c>
      <c r="AG20" s="68" t="str">
        <f ca="1">INDEX({"","_","-","="},IF(OR($D20 &gt;= AH$6, $E20 &lt; AG$6), 0, 1)+IF(OR($F20 &gt;= AH$6, $G20 &lt; AG$6), 0, 2)+1)</f>
        <v/>
      </c>
      <c r="AH20" s="68" t="str">
        <f ca="1">INDEX({"","_","-","="},IF(OR($D20 &gt;= AI$6, $E20 &lt; AH$6), 0, 1)+IF(OR($F20 &gt;= AI$6, $G20 &lt; AH$6), 0, 2)+1)</f>
        <v/>
      </c>
      <c r="AI20" s="68" t="str">
        <f ca="1">INDEX({"","_","-","="},IF(OR($D20 &gt;= AJ$6, $E20 &lt; AI$6), 0, 1)+IF(OR($F20 &gt;= AJ$6, $G20 &lt; AI$6), 0, 2)+1)</f>
        <v/>
      </c>
      <c r="AJ20" s="68" t="str">
        <f ca="1">INDEX({"","_","-","="},IF(OR($D20 &gt;= AK$6, $E20 &lt; AJ$6), 0, 1)+IF(OR($F20 &gt;= AK$6, $G20 &lt; AJ$6), 0, 2)+1)</f>
        <v/>
      </c>
      <c r="AK20" s="68" t="str">
        <f ca="1">INDEX({"","_","-","="},IF(OR($D20 &gt;= AL$6, $E20 &lt; AK$6), 0, 1)+IF(OR($F20 &gt;= AL$6, $G20 &lt; AK$6), 0, 2)+1)</f>
        <v/>
      </c>
      <c r="AL20" s="68" t="str">
        <f ca="1">INDEX({"","_","-","="},IF(OR($D20 &gt;= AM$6, $E20 &lt; AL$6), 0, 1)+IF(OR($F20 &gt;= AM$6, $G20 &lt; AL$6), 0, 2)+1)</f>
        <v/>
      </c>
      <c r="AM20" s="68" t="str">
        <f ca="1">INDEX({"","_","-","="},IF(OR($D20 &gt;= AN$6, $E20 &lt; AM$6), 0, 1)+IF(OR($F20 &gt;= AN$6, $G20 &lt; AM$6), 0, 2)+1)</f>
        <v/>
      </c>
      <c r="AN20" s="68" t="str">
        <f ca="1">INDEX({"","_","-","="},IF(OR($D20 &gt;= AO$6, $E20 &lt; AN$6), 0, 1)+IF(OR($F20 &gt;= AO$6, $G20 &lt; AN$6), 0, 2)+1)</f>
        <v/>
      </c>
      <c r="AO20" s="68" t="str">
        <f ca="1">INDEX({"","_","-","="},IF(OR($D20 &gt;= AP$6, $E20 &lt; AO$6), 0, 1)+IF(OR($F20 &gt;= AP$6, $G20 &lt; AO$6), 0, 2)+1)</f>
        <v/>
      </c>
      <c r="AP20" s="68" t="str">
        <f ca="1">INDEX({"","_","-","="},IF(OR($D20 &gt;= AQ$6, $E20 &lt; AP$6), 0, 1)+IF(OR($F20 &gt;= AQ$6, $G20 &lt; AP$6), 0, 2)+1)</f>
        <v/>
      </c>
      <c r="AQ20" s="68" t="str">
        <f ca="1">INDEX({"","_","-","="},IF(OR($D20 &gt;= AR$6, $E20 &lt; AQ$6), 0, 1)+IF(OR($F20 &gt;= AR$6, $G20 &lt; AQ$6), 0, 2)+1)</f>
        <v/>
      </c>
      <c r="AR20" s="68" t="str">
        <f ca="1">INDEX({"","_","-","="},IF(OR($D20 &gt;= AS$6, $E20 &lt; AR$6), 0, 1)+IF(OR($F20 &gt;= AS$6, $G20 &lt; AR$6), 0, 2)+1)</f>
        <v/>
      </c>
      <c r="AS20" s="68" t="str">
        <f ca="1">INDEX({"","_","-","="},IF(OR($D20 &gt;= AT$6, $E20 &lt; AS$6), 0, 1)+IF(OR($F20 &gt;= AT$6, $G20 &lt; AS$6), 0, 2)+1)</f>
        <v/>
      </c>
      <c r="AT20" s="68" t="str">
        <f ca="1">INDEX({"","_","-","="},IF(OR($D20 &gt;= AU$6, $E20 &lt; AT$6), 0, 1)+IF(OR($F20 &gt;= AU$6, $G20 &lt; AT$6), 0, 2)+1)</f>
        <v/>
      </c>
      <c r="AU20" s="68" t="str">
        <f ca="1">INDEX({"","_","-","="},IF(OR($D20 &gt;= AV$6, $E20 &lt; AU$6), 0, 1)+IF(OR($F20 &gt;= AV$6, $G20 &lt; AU$6), 0, 2)+1)</f>
        <v/>
      </c>
      <c r="AV20" s="68" t="str">
        <f ca="1">INDEX({"","_","-","="},IF(OR($D20 &gt;= AW$6, $E20 &lt; AV$6), 0, 1)+IF(OR($F20 &gt;= AW$6, $G20 &lt; AV$6), 0, 2)+1)</f>
        <v/>
      </c>
      <c r="AW20" s="68" t="str">
        <f ca="1">INDEX({"","_","-","="},IF(OR($D20 &gt;= AX$6, $E20 &lt; AW$6), 0, 1)+IF(OR($F20 &gt;= AX$6, $G20 &lt; AW$6), 0, 2)+1)</f>
        <v/>
      </c>
      <c r="AX20" s="68" t="str">
        <f ca="1">INDEX({"","_","-","="},IF(OR($D20 &gt;= AY$6, $E20 &lt; AX$6), 0, 1)+IF(OR($F20 &gt;= AY$6, $G20 &lt; AX$6), 0, 2)+1)</f>
        <v/>
      </c>
      <c r="AY20" s="68" t="str">
        <f ca="1">INDEX({"","_","-","="},IF(OR($D20 &gt;= AZ$6, $E20 &lt; AY$6), 0, 1)+IF(OR($F20 &gt;= AZ$6, $G20 &lt; AY$6), 0, 2)+1)</f>
        <v/>
      </c>
      <c r="AZ20" s="68" t="str">
        <f ca="1">INDEX({"","_","-","="},IF(OR($D20 &gt;= BA$6, $E20 &lt; AZ$6), 0, 1)+IF(OR($F20 &gt;= BA$6, $G20 &lt; AZ$6), 0, 2)+1)</f>
        <v/>
      </c>
      <c r="BA20" s="68" t="str">
        <f ca="1">INDEX({"","_","-","="},IF(OR($D20 &gt;= BB$6, $E20 &lt; BA$6), 0, 1)+IF(OR($F20 &gt;= BB$6, $G20 &lt; BA$6), 0, 2)+1)</f>
        <v/>
      </c>
      <c r="BB20" s="68" t="str">
        <f ca="1">INDEX({"","_","-","="},IF(OR($D20 &gt;= BC$6, $E20 &lt; BB$6), 0, 1)+IF(OR($F20 &gt;= BC$6, $G20 &lt; BB$6), 0, 2)+1)</f>
        <v/>
      </c>
      <c r="BC20" s="68" t="str">
        <f ca="1">INDEX({"","_","-","="},IF(OR($D20 &gt;= BD$6, $E20 &lt; BC$6), 0, 1)+IF(OR($F20 &gt;= BD$6, $G20 &lt; BC$6), 0, 2)+1)</f>
        <v/>
      </c>
      <c r="BD20" s="68" t="str">
        <f ca="1">INDEX({"","_","-","="},IF(OR($D20 &gt;= BE$6, $E20 &lt; BD$6), 0, 1)+IF(OR($F20 &gt;= BE$6, $G20 &lt; BD$6), 0, 2)+1)</f>
        <v/>
      </c>
      <c r="BE20" s="68" t="str">
        <f ca="1">INDEX({"","_","-","="},IF(OR($D20 &gt;= BF$6, $E20 &lt; BE$6), 0, 1)+IF(OR($F20 &gt;= BF$6, $G20 &lt; BE$6), 0, 2)+1)</f>
        <v/>
      </c>
      <c r="BF20" s="68" t="str">
        <f ca="1">INDEX({"","_","-","="},IF(OR($D20 &gt;= BG$6, $E20 &lt; BF$6), 0, 1)+IF(OR($F20 &gt;= BG$6, $G20 &lt; BF$6), 0, 2)+1)</f>
        <v/>
      </c>
      <c r="BG20" s="68" t="str">
        <f ca="1">INDEX({"","_","-","="},IF(OR($D20 &gt;= BH$6, $E20 &lt; BG$6), 0, 1)+IF(OR($F20 &gt;= BH$6, $G20 &lt; BG$6), 0, 2)+1)</f>
        <v/>
      </c>
      <c r="BH20" s="68" t="str">
        <f ca="1">INDEX({"","_","-","="},IF(OR($D20 &gt;= BI$6, $E20 &lt; BH$6), 0, 1)+IF(OR($F20 &gt;= BI$6, $G20 &lt; BH$6), 0, 2)+1)</f>
        <v/>
      </c>
      <c r="BI20" s="68" t="str">
        <f ca="1">INDEX({"","_","-","="},IF(OR($D20 &gt;= BJ$6, $E20 &lt; BI$6), 0, 1)+IF(OR($F20 &gt;= BJ$6, $G20 &lt; BI$6), 0, 2)+1)</f>
        <v/>
      </c>
      <c r="BJ20" s="68" t="str">
        <f ca="1">INDEX({"","_","-","="},IF(OR($D20 &gt;= BK$6, $E20 &lt; BJ$6), 0, 1)+IF(OR($F20 &gt;= BK$6, $G20 &lt; BJ$6), 0, 2)+1)</f>
        <v/>
      </c>
      <c r="BK20" s="68" t="str">
        <f ca="1">INDEX({"","_","-","="},IF(OR($D20 &gt;= BL$6, $E20 &lt; BK$6), 0, 1)+IF(OR($F20 &gt;= BL$6, $G20 &lt; BK$6), 0, 2)+1)</f>
        <v/>
      </c>
      <c r="BL20" s="68" t="str">
        <f ca="1">INDEX({"","_","-","="},IF(OR($D20 &gt;= BM$6, $E20 &lt; BL$6), 0, 1)+IF(OR($F20 &gt;= BM$6, $G20 &lt; BL$6), 0, 2)+1)</f>
        <v/>
      </c>
      <c r="BM20" s="68" t="str">
        <f ca="1">INDEX({"","_","-","="},IF(OR($D20 &gt;= BN$6, $E20 &lt; BM$6), 0, 1)+IF(OR($F20 &gt;= BN$6, $G20 &lt; BM$6), 0, 2)+1)</f>
        <v/>
      </c>
      <c r="BN20" s="68" t="str">
        <f ca="1">INDEX({"","_","-","="},IF(OR($D20 &gt;= BO$6, $E20 &lt; BN$6), 0, 1)+IF(OR($F20 &gt;= BO$6, $G20 &lt; BN$6), 0, 2)+1)</f>
        <v/>
      </c>
      <c r="BO20" s="68" t="str">
        <f ca="1">INDEX({"","_","-","="},IF(OR($D20 &gt;= BP$6, $E20 &lt; BO$6), 0, 1)+IF(OR($F20 &gt;= BP$6, $G20 &lt; BO$6), 0, 2)+1)</f>
        <v/>
      </c>
      <c r="BP20" s="68" t="str">
        <f ca="1">INDEX({"","_","-","="},IF(OR($D20 &gt;= BQ$6, $E20 &lt; BP$6), 0, 1)+IF(OR($F20 &gt;= BQ$6, $G20 &lt; BP$6), 0, 2)+1)</f>
        <v/>
      </c>
      <c r="BQ20" s="68" t="str">
        <f ca="1">INDEX({"","_","-","="},IF(OR($D20 &gt;= BR$6, $E20 &lt; BQ$6), 0, 1)+IF(OR($F20 &gt;= BR$6, $G20 &lt; BQ$6), 0, 2)+1)</f>
        <v/>
      </c>
      <c r="BR20" s="68" t="str">
        <f ca="1">INDEX({"","_","-","="},IF(OR($D20 &gt;= BS$6, $E20 &lt; BR$6), 0, 1)+IF(OR($F20 &gt;= BS$6, $G20 &lt; BR$6), 0, 2)+1)</f>
        <v/>
      </c>
      <c r="BS20" s="68" t="str">
        <f ca="1">INDEX({"","_","-","="},IF(OR($D20 &gt;= BT$6, $E20 &lt; BS$6), 0, 1)+IF(OR($F20 &gt;= BT$6, $G20 &lt; BS$6), 0, 2)+1)</f>
        <v/>
      </c>
      <c r="BT20" s="68" t="str">
        <f ca="1">INDEX({"","_","-","="},IF(OR($D20 &gt;= BU$6, $E20 &lt; BT$6), 0, 1)+IF(OR($F20 &gt;= BU$6, $G20 &lt; BT$6), 0, 2)+1)</f>
        <v/>
      </c>
      <c r="BU20" s="68" t="str">
        <f ca="1">INDEX({"","_","-","="},IF(OR($D20 &gt;= BV$6, $E20 &lt; BU$6), 0, 1)+IF(OR($F20 &gt;= BV$6, $G20 &lt; BU$6), 0, 2)+1)</f>
        <v/>
      </c>
      <c r="BV20" s="68" t="str">
        <f ca="1">INDEX({"","_","-","="},IF(OR($D20 &gt;= BW$6, $E20 &lt; BV$6), 0, 1)+IF(OR($F20 &gt;= BW$6, $G20 &lt; BV$6), 0, 2)+1)</f>
        <v/>
      </c>
      <c r="BW20" s="68" t="str">
        <f ca="1">INDEX({"","_","-","="},IF(OR($D20 &gt;= BX$6, $E20 &lt; BW$6), 0, 1)+IF(OR($F20 &gt;= BX$6, $G20 &lt; BW$6), 0, 2)+1)</f>
        <v/>
      </c>
      <c r="BX20" s="68" t="str">
        <f ca="1">INDEX({"","_","-","="},IF(OR($D20 &gt;= BY$6, $E20 &lt; BX$6), 0, 1)+IF(OR($F20 &gt;= BY$6, $G20 &lt; BX$6), 0, 2)+1)</f>
        <v/>
      </c>
      <c r="BY20" s="68" t="str">
        <f ca="1">INDEX({"","_","-","="},IF(OR($D20 &gt;= BZ$6, $E20 &lt; BY$6), 0, 1)+IF(OR($F20 &gt;= BZ$6, $G20 &lt; BY$6), 0, 2)+1)</f>
        <v/>
      </c>
      <c r="BZ20" s="68" t="str">
        <f ca="1">INDEX({"","_","-","="},IF(OR($D20 &gt;= CA$6, $E20 &lt; BZ$6), 0, 1)+IF(OR($F20 &gt;= CA$6, $G20 &lt; BZ$6), 0, 2)+1)</f>
        <v/>
      </c>
      <c r="CA20" s="68" t="str">
        <f ca="1">INDEX({"","_","-","="},IF(OR($D20 &gt;= CB$6, $E20 &lt; CA$6), 0, 1)+IF(OR($F20 &gt;= CB$6, $G20 &lt; CA$6), 0, 2)+1)</f>
        <v/>
      </c>
      <c r="CB20" s="68" t="str">
        <f ca="1">INDEX({"","_","-","="},IF(OR($D20 &gt;= CC$6, $E20 &lt; CB$6), 0, 1)+IF(OR($F20 &gt;= CC$6, $G20 &lt; CB$6), 0, 2)+1)</f>
        <v/>
      </c>
      <c r="CC20" s="68" t="str">
        <f ca="1">INDEX({"","_","-","="},IF(OR($D20 &gt;= CD$6, $E20 &lt; CC$6), 0, 1)+IF(OR($F20 &gt;= CD$6, $G20 &lt; CC$6), 0, 2)+1)</f>
        <v/>
      </c>
      <c r="CD20" s="68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IF('临-进度'!M16,'临-进度'!$A16,"")</f>
        <v/>
      </c>
      <c r="B21" s="8" t="str">
        <f ca="1">IF('临-进度'!M16,'临-进度'!$B16,"")</f>
        <v/>
      </c>
      <c r="C21" s="8" t="str">
        <f ca="1">IF('临-进度'!M16,'临-进度'!$E16,"")</f>
        <v/>
      </c>
      <c r="D21" s="40" t="str">
        <f ca="1">IF('临-进度'!$M16,'临-进度'!$I16,"")</f>
        <v/>
      </c>
      <c r="E21" s="40" t="str">
        <f ca="1">IF('临-进度'!$M16,'临-进度'!$AE16,"")</f>
        <v/>
      </c>
      <c r="F21" s="40" t="str">
        <f ca="1">IF('临-进度'!$M16,'临-进度'!$J16,"")</f>
        <v/>
      </c>
      <c r="G21" s="73" t="str">
        <f ca="1">IF('临-进度'!$M16,'临-进度'!$AF16,"")</f>
        <v/>
      </c>
      <c r="H21" s="68" t="str">
        <f ca="1">INDEX({"","_","-","="},IF(OR($D21 &gt;= I$6, $E21 &lt; H$6), 0, 1)+IF(OR($F21 &gt;= I$6, $G21 &lt; H$6), 0, 2)+1)</f>
        <v/>
      </c>
      <c r="I21" s="68" t="str">
        <f ca="1">INDEX({"","_","-","="},IF(OR($D21 &gt;= J$6, $E21 &lt; I$6), 0, 1)+IF(OR($F21 &gt;= J$6, $G21 &lt; I$6), 0, 2)+1)</f>
        <v/>
      </c>
      <c r="J21" s="68" t="str">
        <f ca="1">INDEX({"","_","-","="},IF(OR($D21 &gt;= K$6, $E21 &lt; J$6), 0, 1)+IF(OR($F21 &gt;= K$6, $G21 &lt; J$6), 0, 2)+1)</f>
        <v/>
      </c>
      <c r="K21" s="68" t="str">
        <f ca="1">INDEX({"","_","-","="},IF(OR($D21 &gt;= L$6, $E21 &lt; K$6), 0, 1)+IF(OR($F21 &gt;= L$6, $G21 &lt; K$6), 0, 2)+1)</f>
        <v/>
      </c>
      <c r="L21" s="68" t="str">
        <f ca="1">INDEX({"","_","-","="},IF(OR($D21 &gt;= M$6, $E21 &lt; L$6), 0, 1)+IF(OR($F21 &gt;= M$6, $G21 &lt; L$6), 0, 2)+1)</f>
        <v/>
      </c>
      <c r="M21" s="68" t="str">
        <f ca="1">INDEX({"","_","-","="},IF(OR($D21 &gt;= N$6, $E21 &lt; M$6), 0, 1)+IF(OR($F21 &gt;= N$6, $G21 &lt; M$6), 0, 2)+1)</f>
        <v/>
      </c>
      <c r="N21" s="68" t="str">
        <f ca="1">INDEX({"","_","-","="},IF(OR($D21 &gt;= O$6, $E21 &lt; N$6), 0, 1)+IF(OR($F21 &gt;= O$6, $G21 &lt; N$6), 0, 2)+1)</f>
        <v/>
      </c>
      <c r="O21" s="68" t="str">
        <f ca="1">INDEX({"","_","-","="},IF(OR($D21 &gt;= P$6, $E21 &lt; O$6), 0, 1)+IF(OR($F21 &gt;= P$6, $G21 &lt; O$6), 0, 2)+1)</f>
        <v/>
      </c>
      <c r="P21" s="68" t="str">
        <f ca="1">INDEX({"","_","-","="},IF(OR($D21 &gt;= Q$6, $E21 &lt; P$6), 0, 1)+IF(OR($F21 &gt;= Q$6, $G21 &lt; P$6), 0, 2)+1)</f>
        <v/>
      </c>
      <c r="Q21" s="68" t="str">
        <f ca="1">INDEX({"","_","-","="},IF(OR($D21 &gt;= R$6, $E21 &lt; Q$6), 0, 1)+IF(OR($F21 &gt;= R$6, $G21 &lt; Q$6), 0, 2)+1)</f>
        <v/>
      </c>
      <c r="R21" s="68" t="str">
        <f ca="1">INDEX({"","_","-","="},IF(OR($D21 &gt;= S$6, $E21 &lt; R$6), 0, 1)+IF(OR($F21 &gt;= S$6, $G21 &lt; R$6), 0, 2)+1)</f>
        <v/>
      </c>
      <c r="S21" s="68" t="str">
        <f ca="1">INDEX({"","_","-","="},IF(OR($D21 &gt;= T$6, $E21 &lt; S$6), 0, 1)+IF(OR($F21 &gt;= T$6, $G21 &lt; S$6), 0, 2)+1)</f>
        <v/>
      </c>
      <c r="T21" s="68" t="str">
        <f ca="1">INDEX({"","_","-","="},IF(OR($D21 &gt;= U$6, $E21 &lt; T$6), 0, 1)+IF(OR($F21 &gt;= U$6, $G21 &lt; T$6), 0, 2)+1)</f>
        <v/>
      </c>
      <c r="U21" s="68" t="str">
        <f ca="1">INDEX({"","_","-","="},IF(OR($D21 &gt;= V$6, $E21 &lt; U$6), 0, 1)+IF(OR($F21 &gt;= V$6, $G21 &lt; U$6), 0, 2)+1)</f>
        <v/>
      </c>
      <c r="V21" s="68" t="str">
        <f ca="1">INDEX({"","_","-","="},IF(OR($D21 &gt;= W$6, $E21 &lt; V$6), 0, 1)+IF(OR($F21 &gt;= W$6, $G21 &lt; V$6), 0, 2)+1)</f>
        <v/>
      </c>
      <c r="W21" s="68" t="str">
        <f ca="1">INDEX({"","_","-","="},IF(OR($D21 &gt;= X$6, $E21 &lt; W$6), 0, 1)+IF(OR($F21 &gt;= X$6, $G21 &lt; W$6), 0, 2)+1)</f>
        <v/>
      </c>
      <c r="X21" s="68" t="str">
        <f ca="1">INDEX({"","_","-","="},IF(OR($D21 &gt;= Y$6, $E21 &lt; X$6), 0, 1)+IF(OR($F21 &gt;= Y$6, $G21 &lt; X$6), 0, 2)+1)</f>
        <v/>
      </c>
      <c r="Y21" s="68" t="str">
        <f ca="1">INDEX({"","_","-","="},IF(OR($D21 &gt;= Z$6, $E21 &lt; Y$6), 0, 1)+IF(OR($F21 &gt;= Z$6, $G21 &lt; Y$6), 0, 2)+1)</f>
        <v/>
      </c>
      <c r="Z21" s="68" t="str">
        <f ca="1">INDEX({"","_","-","="},IF(OR($D21 &gt;= AA$6, $E21 &lt; Z$6), 0, 1)+IF(OR($F21 &gt;= AA$6, $G21 &lt; Z$6), 0, 2)+1)</f>
        <v/>
      </c>
      <c r="AA21" s="68" t="str">
        <f ca="1">INDEX({"","_","-","="},IF(OR($D21 &gt;= AB$6, $E21 &lt; AA$6), 0, 1)+IF(OR($F21 &gt;= AB$6, $G21 &lt; AA$6), 0, 2)+1)</f>
        <v/>
      </c>
      <c r="AB21" s="68" t="str">
        <f ca="1">INDEX({"","_","-","="},IF(OR($D21 &gt;= AC$6, $E21 &lt; AB$6), 0, 1)+IF(OR($F21 &gt;= AC$6, $G21 &lt; AB$6), 0, 2)+1)</f>
        <v/>
      </c>
      <c r="AC21" s="68" t="str">
        <f ca="1">INDEX({"","_","-","="},IF(OR($D21 &gt;= AD$6, $E21 &lt; AC$6), 0, 1)+IF(OR($F21 &gt;= AD$6, $G21 &lt; AC$6), 0, 2)+1)</f>
        <v/>
      </c>
      <c r="AD21" s="68" t="str">
        <f ca="1">INDEX({"","_","-","="},IF(OR($D21 &gt;= AE$6, $E21 &lt; AD$6), 0, 1)+IF(OR($F21 &gt;= AE$6, $G21 &lt; AD$6), 0, 2)+1)</f>
        <v/>
      </c>
      <c r="AE21" s="68" t="str">
        <f ca="1">INDEX({"","_","-","="},IF(OR($D21 &gt;= AF$6, $E21 &lt; AE$6), 0, 1)+IF(OR($F21 &gt;= AF$6, $G21 &lt; AE$6), 0, 2)+1)</f>
        <v/>
      </c>
      <c r="AF21" s="68" t="str">
        <f ca="1">INDEX({"","_","-","="},IF(OR($D21 &gt;= AG$6, $E21 &lt; AF$6), 0, 1)+IF(OR($F21 &gt;= AG$6, $G21 &lt; AF$6), 0, 2)+1)</f>
        <v/>
      </c>
      <c r="AG21" s="68" t="str">
        <f ca="1">INDEX({"","_","-","="},IF(OR($D21 &gt;= AH$6, $E21 &lt; AG$6), 0, 1)+IF(OR($F21 &gt;= AH$6, $G21 &lt; AG$6), 0, 2)+1)</f>
        <v/>
      </c>
      <c r="AH21" s="68" t="str">
        <f ca="1">INDEX({"","_","-","="},IF(OR($D21 &gt;= AI$6, $E21 &lt; AH$6), 0, 1)+IF(OR($F21 &gt;= AI$6, $G21 &lt; AH$6), 0, 2)+1)</f>
        <v/>
      </c>
      <c r="AI21" s="68" t="str">
        <f ca="1">INDEX({"","_","-","="},IF(OR($D21 &gt;= AJ$6, $E21 &lt; AI$6), 0, 1)+IF(OR($F21 &gt;= AJ$6, $G21 &lt; AI$6), 0, 2)+1)</f>
        <v/>
      </c>
      <c r="AJ21" s="68" t="str">
        <f ca="1">INDEX({"","_","-","="},IF(OR($D21 &gt;= AK$6, $E21 &lt; AJ$6), 0, 1)+IF(OR($F21 &gt;= AK$6, $G21 &lt; AJ$6), 0, 2)+1)</f>
        <v/>
      </c>
      <c r="AK21" s="68" t="str">
        <f ca="1">INDEX({"","_","-","="},IF(OR($D21 &gt;= AL$6, $E21 &lt; AK$6), 0, 1)+IF(OR($F21 &gt;= AL$6, $G21 &lt; AK$6), 0, 2)+1)</f>
        <v/>
      </c>
      <c r="AL21" s="68" t="str">
        <f ca="1">INDEX({"","_","-","="},IF(OR($D21 &gt;= AM$6, $E21 &lt; AL$6), 0, 1)+IF(OR($F21 &gt;= AM$6, $G21 &lt; AL$6), 0, 2)+1)</f>
        <v/>
      </c>
      <c r="AM21" s="68" t="str">
        <f ca="1">INDEX({"","_","-","="},IF(OR($D21 &gt;= AN$6, $E21 &lt; AM$6), 0, 1)+IF(OR($F21 &gt;= AN$6, $G21 &lt; AM$6), 0, 2)+1)</f>
        <v/>
      </c>
      <c r="AN21" s="68" t="str">
        <f ca="1">INDEX({"","_","-","="},IF(OR($D21 &gt;= AO$6, $E21 &lt; AN$6), 0, 1)+IF(OR($F21 &gt;= AO$6, $G21 &lt; AN$6), 0, 2)+1)</f>
        <v/>
      </c>
      <c r="AO21" s="68" t="str">
        <f ca="1">INDEX({"","_","-","="},IF(OR($D21 &gt;= AP$6, $E21 &lt; AO$6), 0, 1)+IF(OR($F21 &gt;= AP$6, $G21 &lt; AO$6), 0, 2)+1)</f>
        <v/>
      </c>
      <c r="AP21" s="68" t="str">
        <f ca="1">INDEX({"","_","-","="},IF(OR($D21 &gt;= AQ$6, $E21 &lt; AP$6), 0, 1)+IF(OR($F21 &gt;= AQ$6, $G21 &lt; AP$6), 0, 2)+1)</f>
        <v/>
      </c>
      <c r="AQ21" s="68" t="str">
        <f ca="1">INDEX({"","_","-","="},IF(OR($D21 &gt;= AR$6, $E21 &lt; AQ$6), 0, 1)+IF(OR($F21 &gt;= AR$6, $G21 &lt; AQ$6), 0, 2)+1)</f>
        <v/>
      </c>
      <c r="AR21" s="68" t="str">
        <f ca="1">INDEX({"","_","-","="},IF(OR($D21 &gt;= AS$6, $E21 &lt; AR$6), 0, 1)+IF(OR($F21 &gt;= AS$6, $G21 &lt; AR$6), 0, 2)+1)</f>
        <v/>
      </c>
      <c r="AS21" s="68" t="str">
        <f ca="1">INDEX({"","_","-","="},IF(OR($D21 &gt;= AT$6, $E21 &lt; AS$6), 0, 1)+IF(OR($F21 &gt;= AT$6, $G21 &lt; AS$6), 0, 2)+1)</f>
        <v/>
      </c>
      <c r="AT21" s="68" t="str">
        <f ca="1">INDEX({"","_","-","="},IF(OR($D21 &gt;= AU$6, $E21 &lt; AT$6), 0, 1)+IF(OR($F21 &gt;= AU$6, $G21 &lt; AT$6), 0, 2)+1)</f>
        <v/>
      </c>
      <c r="AU21" s="68" t="str">
        <f ca="1">INDEX({"","_","-","="},IF(OR($D21 &gt;= AV$6, $E21 &lt; AU$6), 0, 1)+IF(OR($F21 &gt;= AV$6, $G21 &lt; AU$6), 0, 2)+1)</f>
        <v/>
      </c>
      <c r="AV21" s="68" t="str">
        <f ca="1">INDEX({"","_","-","="},IF(OR($D21 &gt;= AW$6, $E21 &lt; AV$6), 0, 1)+IF(OR($F21 &gt;= AW$6, $G21 &lt; AV$6), 0, 2)+1)</f>
        <v/>
      </c>
      <c r="AW21" s="68" t="str">
        <f ca="1">INDEX({"","_","-","="},IF(OR($D21 &gt;= AX$6, $E21 &lt; AW$6), 0, 1)+IF(OR($F21 &gt;= AX$6, $G21 &lt; AW$6), 0, 2)+1)</f>
        <v/>
      </c>
      <c r="AX21" s="68" t="str">
        <f ca="1">INDEX({"","_","-","="},IF(OR($D21 &gt;= AY$6, $E21 &lt; AX$6), 0, 1)+IF(OR($F21 &gt;= AY$6, $G21 &lt; AX$6), 0, 2)+1)</f>
        <v/>
      </c>
      <c r="AY21" s="68" t="str">
        <f ca="1">INDEX({"","_","-","="},IF(OR($D21 &gt;= AZ$6, $E21 &lt; AY$6), 0, 1)+IF(OR($F21 &gt;= AZ$6, $G21 &lt; AY$6), 0, 2)+1)</f>
        <v/>
      </c>
      <c r="AZ21" s="68" t="str">
        <f ca="1">INDEX({"","_","-","="},IF(OR($D21 &gt;= BA$6, $E21 &lt; AZ$6), 0, 1)+IF(OR($F21 &gt;= BA$6, $G21 &lt; AZ$6), 0, 2)+1)</f>
        <v/>
      </c>
      <c r="BA21" s="68" t="str">
        <f ca="1">INDEX({"","_","-","="},IF(OR($D21 &gt;= BB$6, $E21 &lt; BA$6), 0, 1)+IF(OR($F21 &gt;= BB$6, $G21 &lt; BA$6), 0, 2)+1)</f>
        <v/>
      </c>
      <c r="BB21" s="68" t="str">
        <f ca="1">INDEX({"","_","-","="},IF(OR($D21 &gt;= BC$6, $E21 &lt; BB$6), 0, 1)+IF(OR($F21 &gt;= BC$6, $G21 &lt; BB$6), 0, 2)+1)</f>
        <v/>
      </c>
      <c r="BC21" s="68" t="str">
        <f ca="1">INDEX({"","_","-","="},IF(OR($D21 &gt;= BD$6, $E21 &lt; BC$6), 0, 1)+IF(OR($F21 &gt;= BD$6, $G21 &lt; BC$6), 0, 2)+1)</f>
        <v/>
      </c>
      <c r="BD21" s="68" t="str">
        <f ca="1">INDEX({"","_","-","="},IF(OR($D21 &gt;= BE$6, $E21 &lt; BD$6), 0, 1)+IF(OR($F21 &gt;= BE$6, $G21 &lt; BD$6), 0, 2)+1)</f>
        <v/>
      </c>
      <c r="BE21" s="68" t="str">
        <f ca="1">INDEX({"","_","-","="},IF(OR($D21 &gt;= BF$6, $E21 &lt; BE$6), 0, 1)+IF(OR($F21 &gt;= BF$6, $G21 &lt; BE$6), 0, 2)+1)</f>
        <v/>
      </c>
      <c r="BF21" s="68" t="str">
        <f ca="1">INDEX({"","_","-","="},IF(OR($D21 &gt;= BG$6, $E21 &lt; BF$6), 0, 1)+IF(OR($F21 &gt;= BG$6, $G21 &lt; BF$6), 0, 2)+1)</f>
        <v/>
      </c>
      <c r="BG21" s="68" t="str">
        <f ca="1">INDEX({"","_","-","="},IF(OR($D21 &gt;= BH$6, $E21 &lt; BG$6), 0, 1)+IF(OR($F21 &gt;= BH$6, $G21 &lt; BG$6), 0, 2)+1)</f>
        <v/>
      </c>
      <c r="BH21" s="68" t="str">
        <f ca="1">INDEX({"","_","-","="},IF(OR($D21 &gt;= BI$6, $E21 &lt; BH$6), 0, 1)+IF(OR($F21 &gt;= BI$6, $G21 &lt; BH$6), 0, 2)+1)</f>
        <v/>
      </c>
      <c r="BI21" s="68" t="str">
        <f ca="1">INDEX({"","_","-","="},IF(OR($D21 &gt;= BJ$6, $E21 &lt; BI$6), 0, 1)+IF(OR($F21 &gt;= BJ$6, $G21 &lt; BI$6), 0, 2)+1)</f>
        <v/>
      </c>
      <c r="BJ21" s="68" t="str">
        <f ca="1">INDEX({"","_","-","="},IF(OR($D21 &gt;= BK$6, $E21 &lt; BJ$6), 0, 1)+IF(OR($F21 &gt;= BK$6, $G21 &lt; BJ$6), 0, 2)+1)</f>
        <v/>
      </c>
      <c r="BK21" s="68" t="str">
        <f ca="1">INDEX({"","_","-","="},IF(OR($D21 &gt;= BL$6, $E21 &lt; BK$6), 0, 1)+IF(OR($F21 &gt;= BL$6, $G21 &lt; BK$6), 0, 2)+1)</f>
        <v/>
      </c>
      <c r="BL21" s="68" t="str">
        <f ca="1">INDEX({"","_","-","="},IF(OR($D21 &gt;= BM$6, $E21 &lt; BL$6), 0, 1)+IF(OR($F21 &gt;= BM$6, $G21 &lt; BL$6), 0, 2)+1)</f>
        <v/>
      </c>
      <c r="BM21" s="68" t="str">
        <f ca="1">INDEX({"","_","-","="},IF(OR($D21 &gt;= BN$6, $E21 &lt; BM$6), 0, 1)+IF(OR($F21 &gt;= BN$6, $G21 &lt; BM$6), 0, 2)+1)</f>
        <v/>
      </c>
      <c r="BN21" s="68" t="str">
        <f ca="1">INDEX({"","_","-","="},IF(OR($D21 &gt;= BO$6, $E21 &lt; BN$6), 0, 1)+IF(OR($F21 &gt;= BO$6, $G21 &lt; BN$6), 0, 2)+1)</f>
        <v/>
      </c>
      <c r="BO21" s="68" t="str">
        <f ca="1">INDEX({"","_","-","="},IF(OR($D21 &gt;= BP$6, $E21 &lt; BO$6), 0, 1)+IF(OR($F21 &gt;= BP$6, $G21 &lt; BO$6), 0, 2)+1)</f>
        <v/>
      </c>
      <c r="BP21" s="68" t="str">
        <f ca="1">INDEX({"","_","-","="},IF(OR($D21 &gt;= BQ$6, $E21 &lt; BP$6), 0, 1)+IF(OR($F21 &gt;= BQ$6, $G21 &lt; BP$6), 0, 2)+1)</f>
        <v/>
      </c>
      <c r="BQ21" s="68" t="str">
        <f ca="1">INDEX({"","_","-","="},IF(OR($D21 &gt;= BR$6, $E21 &lt; BQ$6), 0, 1)+IF(OR($F21 &gt;= BR$6, $G21 &lt; BQ$6), 0, 2)+1)</f>
        <v/>
      </c>
      <c r="BR21" s="68" t="str">
        <f ca="1">INDEX({"","_","-","="},IF(OR($D21 &gt;= BS$6, $E21 &lt; BR$6), 0, 1)+IF(OR($F21 &gt;= BS$6, $G21 &lt; BR$6), 0, 2)+1)</f>
        <v/>
      </c>
      <c r="BS21" s="68" t="str">
        <f ca="1">INDEX({"","_","-","="},IF(OR($D21 &gt;= BT$6, $E21 &lt; BS$6), 0, 1)+IF(OR($F21 &gt;= BT$6, $G21 &lt; BS$6), 0, 2)+1)</f>
        <v/>
      </c>
      <c r="BT21" s="68" t="str">
        <f ca="1">INDEX({"","_","-","="},IF(OR($D21 &gt;= BU$6, $E21 &lt; BT$6), 0, 1)+IF(OR($F21 &gt;= BU$6, $G21 &lt; BT$6), 0, 2)+1)</f>
        <v/>
      </c>
      <c r="BU21" s="68" t="str">
        <f ca="1">INDEX({"","_","-","="},IF(OR($D21 &gt;= BV$6, $E21 &lt; BU$6), 0, 1)+IF(OR($F21 &gt;= BV$6, $G21 &lt; BU$6), 0, 2)+1)</f>
        <v/>
      </c>
      <c r="BV21" s="68" t="str">
        <f ca="1">INDEX({"","_","-","="},IF(OR($D21 &gt;= BW$6, $E21 &lt; BV$6), 0, 1)+IF(OR($F21 &gt;= BW$6, $G21 &lt; BV$6), 0, 2)+1)</f>
        <v/>
      </c>
      <c r="BW21" s="68" t="str">
        <f ca="1">INDEX({"","_","-","="},IF(OR($D21 &gt;= BX$6, $E21 &lt; BW$6), 0, 1)+IF(OR($F21 &gt;= BX$6, $G21 &lt; BW$6), 0, 2)+1)</f>
        <v/>
      </c>
      <c r="BX21" s="68" t="str">
        <f ca="1">INDEX({"","_","-","="},IF(OR($D21 &gt;= BY$6, $E21 &lt; BX$6), 0, 1)+IF(OR($F21 &gt;= BY$6, $G21 &lt; BX$6), 0, 2)+1)</f>
        <v/>
      </c>
      <c r="BY21" s="68" t="str">
        <f ca="1">INDEX({"","_","-","="},IF(OR($D21 &gt;= BZ$6, $E21 &lt; BY$6), 0, 1)+IF(OR($F21 &gt;= BZ$6, $G21 &lt; BY$6), 0, 2)+1)</f>
        <v/>
      </c>
      <c r="BZ21" s="68" t="str">
        <f ca="1">INDEX({"","_","-","="},IF(OR($D21 &gt;= CA$6, $E21 &lt; BZ$6), 0, 1)+IF(OR($F21 &gt;= CA$6, $G21 &lt; BZ$6), 0, 2)+1)</f>
        <v/>
      </c>
      <c r="CA21" s="68" t="str">
        <f ca="1">INDEX({"","_","-","="},IF(OR($D21 &gt;= CB$6, $E21 &lt; CA$6), 0, 1)+IF(OR($F21 &gt;= CB$6, $G21 &lt; CA$6), 0, 2)+1)</f>
        <v/>
      </c>
      <c r="CB21" s="68" t="str">
        <f ca="1">INDEX({"","_","-","="},IF(OR($D21 &gt;= CC$6, $E21 &lt; CB$6), 0, 1)+IF(OR($F21 &gt;= CC$6, $G21 &lt; CB$6), 0, 2)+1)</f>
        <v/>
      </c>
      <c r="CC21" s="68" t="str">
        <f ca="1">INDEX({"","_","-","="},IF(OR($D21 &gt;= CD$6, $E21 &lt; CC$6), 0, 1)+IF(OR($F21 &gt;= CD$6, $G21 &lt; CC$6), 0, 2)+1)</f>
        <v/>
      </c>
      <c r="CD21" s="68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IF('临-进度'!M17,'临-进度'!$A17,"")</f>
        <v/>
      </c>
      <c r="B22" s="8" t="str">
        <f ca="1">IF('临-进度'!M17,'临-进度'!$B17,"")</f>
        <v/>
      </c>
      <c r="C22" s="8" t="str">
        <f ca="1">IF('临-进度'!M17,'临-进度'!$E17,"")</f>
        <v/>
      </c>
      <c r="D22" s="40" t="str">
        <f ca="1">IF('临-进度'!$M17,'临-进度'!$I17,"")</f>
        <v/>
      </c>
      <c r="E22" s="40" t="str">
        <f ca="1">IF('临-进度'!$M17,'临-进度'!$AE17,"")</f>
        <v/>
      </c>
      <c r="F22" s="40" t="str">
        <f ca="1">IF('临-进度'!$M17,'临-进度'!$J17,"")</f>
        <v/>
      </c>
      <c r="G22" s="73" t="str">
        <f ca="1">IF('临-进度'!$M17,'临-进度'!$AF17,"")</f>
        <v/>
      </c>
      <c r="H22" s="68" t="str">
        <f ca="1">INDEX({"","_","-","="},IF(OR($D22 &gt;= I$6, $E22 &lt; H$6), 0, 1)+IF(OR($F22 &gt;= I$6, $G22 &lt; H$6), 0, 2)+1)</f>
        <v/>
      </c>
      <c r="I22" s="68" t="str">
        <f ca="1">INDEX({"","_","-","="},IF(OR($D22 &gt;= J$6, $E22 &lt; I$6), 0, 1)+IF(OR($F22 &gt;= J$6, $G22 &lt; I$6), 0, 2)+1)</f>
        <v/>
      </c>
      <c r="J22" s="68" t="str">
        <f ca="1">INDEX({"","_","-","="},IF(OR($D22 &gt;= K$6, $E22 &lt; J$6), 0, 1)+IF(OR($F22 &gt;= K$6, $G22 &lt; J$6), 0, 2)+1)</f>
        <v/>
      </c>
      <c r="K22" s="68" t="str">
        <f ca="1">INDEX({"","_","-","="},IF(OR($D22 &gt;= L$6, $E22 &lt; K$6), 0, 1)+IF(OR($F22 &gt;= L$6, $G22 &lt; K$6), 0, 2)+1)</f>
        <v/>
      </c>
      <c r="L22" s="68" t="str">
        <f ca="1">INDEX({"","_","-","="},IF(OR($D22 &gt;= M$6, $E22 &lt; L$6), 0, 1)+IF(OR($F22 &gt;= M$6, $G22 &lt; L$6), 0, 2)+1)</f>
        <v/>
      </c>
      <c r="M22" s="68" t="str">
        <f ca="1">INDEX({"","_","-","="},IF(OR($D22 &gt;= N$6, $E22 &lt; M$6), 0, 1)+IF(OR($F22 &gt;= N$6, $G22 &lt; M$6), 0, 2)+1)</f>
        <v/>
      </c>
      <c r="N22" s="68" t="str">
        <f ca="1">INDEX({"","_","-","="},IF(OR($D22 &gt;= O$6, $E22 &lt; N$6), 0, 1)+IF(OR($F22 &gt;= O$6, $G22 &lt; N$6), 0, 2)+1)</f>
        <v/>
      </c>
      <c r="O22" s="68" t="str">
        <f ca="1">INDEX({"","_","-","="},IF(OR($D22 &gt;= P$6, $E22 &lt; O$6), 0, 1)+IF(OR($F22 &gt;= P$6, $G22 &lt; O$6), 0, 2)+1)</f>
        <v/>
      </c>
      <c r="P22" s="68" t="str">
        <f ca="1">INDEX({"","_","-","="},IF(OR($D22 &gt;= Q$6, $E22 &lt; P$6), 0, 1)+IF(OR($F22 &gt;= Q$6, $G22 &lt; P$6), 0, 2)+1)</f>
        <v/>
      </c>
      <c r="Q22" s="68" t="str">
        <f ca="1">INDEX({"","_","-","="},IF(OR($D22 &gt;= R$6, $E22 &lt; Q$6), 0, 1)+IF(OR($F22 &gt;= R$6, $G22 &lt; Q$6), 0, 2)+1)</f>
        <v/>
      </c>
      <c r="R22" s="68" t="str">
        <f ca="1">INDEX({"","_","-","="},IF(OR($D22 &gt;= S$6, $E22 &lt; R$6), 0, 1)+IF(OR($F22 &gt;= S$6, $G22 &lt; R$6), 0, 2)+1)</f>
        <v/>
      </c>
      <c r="S22" s="68" t="str">
        <f ca="1">INDEX({"","_","-","="},IF(OR($D22 &gt;= T$6, $E22 &lt; S$6), 0, 1)+IF(OR($F22 &gt;= T$6, $G22 &lt; S$6), 0, 2)+1)</f>
        <v/>
      </c>
      <c r="T22" s="68" t="str">
        <f ca="1">INDEX({"","_","-","="},IF(OR($D22 &gt;= U$6, $E22 &lt; T$6), 0, 1)+IF(OR($F22 &gt;= U$6, $G22 &lt; T$6), 0, 2)+1)</f>
        <v/>
      </c>
      <c r="U22" s="68" t="str">
        <f ca="1">INDEX({"","_","-","="},IF(OR($D22 &gt;= V$6, $E22 &lt; U$6), 0, 1)+IF(OR($F22 &gt;= V$6, $G22 &lt; U$6), 0, 2)+1)</f>
        <v/>
      </c>
      <c r="V22" s="68" t="str">
        <f ca="1">INDEX({"","_","-","="},IF(OR($D22 &gt;= W$6, $E22 &lt; V$6), 0, 1)+IF(OR($F22 &gt;= W$6, $G22 &lt; V$6), 0, 2)+1)</f>
        <v/>
      </c>
      <c r="W22" s="68" t="str">
        <f ca="1">INDEX({"","_","-","="},IF(OR($D22 &gt;= X$6, $E22 &lt; W$6), 0, 1)+IF(OR($F22 &gt;= X$6, $G22 &lt; W$6), 0, 2)+1)</f>
        <v/>
      </c>
      <c r="X22" s="68" t="str">
        <f ca="1">INDEX({"","_","-","="},IF(OR($D22 &gt;= Y$6, $E22 &lt; X$6), 0, 1)+IF(OR($F22 &gt;= Y$6, $G22 &lt; X$6), 0, 2)+1)</f>
        <v/>
      </c>
      <c r="Y22" s="68" t="str">
        <f ca="1">INDEX({"","_","-","="},IF(OR($D22 &gt;= Z$6, $E22 &lt; Y$6), 0, 1)+IF(OR($F22 &gt;= Z$6, $G22 &lt; Y$6), 0, 2)+1)</f>
        <v/>
      </c>
      <c r="Z22" s="68" t="str">
        <f ca="1">INDEX({"","_","-","="},IF(OR($D22 &gt;= AA$6, $E22 &lt; Z$6), 0, 1)+IF(OR($F22 &gt;= AA$6, $G22 &lt; Z$6), 0, 2)+1)</f>
        <v/>
      </c>
      <c r="AA22" s="68" t="str">
        <f ca="1">INDEX({"","_","-","="},IF(OR($D22 &gt;= AB$6, $E22 &lt; AA$6), 0, 1)+IF(OR($F22 &gt;= AB$6, $G22 &lt; AA$6), 0, 2)+1)</f>
        <v/>
      </c>
      <c r="AB22" s="68" t="str">
        <f ca="1">INDEX({"","_","-","="},IF(OR($D22 &gt;= AC$6, $E22 &lt; AB$6), 0, 1)+IF(OR($F22 &gt;= AC$6, $G22 &lt; AB$6), 0, 2)+1)</f>
        <v/>
      </c>
      <c r="AC22" s="68" t="str">
        <f ca="1">INDEX({"","_","-","="},IF(OR($D22 &gt;= AD$6, $E22 &lt; AC$6), 0, 1)+IF(OR($F22 &gt;= AD$6, $G22 &lt; AC$6), 0, 2)+1)</f>
        <v/>
      </c>
      <c r="AD22" s="68" t="str">
        <f ca="1">INDEX({"","_","-","="},IF(OR($D22 &gt;= AE$6, $E22 &lt; AD$6), 0, 1)+IF(OR($F22 &gt;= AE$6, $G22 &lt; AD$6), 0, 2)+1)</f>
        <v/>
      </c>
      <c r="AE22" s="68" t="str">
        <f ca="1">INDEX({"","_","-","="},IF(OR($D22 &gt;= AF$6, $E22 &lt; AE$6), 0, 1)+IF(OR($F22 &gt;= AF$6, $G22 &lt; AE$6), 0, 2)+1)</f>
        <v/>
      </c>
      <c r="AF22" s="68" t="str">
        <f ca="1">INDEX({"","_","-","="},IF(OR($D22 &gt;= AG$6, $E22 &lt; AF$6), 0, 1)+IF(OR($F22 &gt;= AG$6, $G22 &lt; AF$6), 0, 2)+1)</f>
        <v/>
      </c>
      <c r="AG22" s="68" t="str">
        <f ca="1">INDEX({"","_","-","="},IF(OR($D22 &gt;= AH$6, $E22 &lt; AG$6), 0, 1)+IF(OR($F22 &gt;= AH$6, $G22 &lt; AG$6), 0, 2)+1)</f>
        <v/>
      </c>
      <c r="AH22" s="68" t="str">
        <f ca="1">INDEX({"","_","-","="},IF(OR($D22 &gt;= AI$6, $E22 &lt; AH$6), 0, 1)+IF(OR($F22 &gt;= AI$6, $G22 &lt; AH$6), 0, 2)+1)</f>
        <v/>
      </c>
      <c r="AI22" s="68" t="str">
        <f ca="1">INDEX({"","_","-","="},IF(OR($D22 &gt;= AJ$6, $E22 &lt; AI$6), 0, 1)+IF(OR($F22 &gt;= AJ$6, $G22 &lt; AI$6), 0, 2)+1)</f>
        <v/>
      </c>
      <c r="AJ22" s="68" t="str">
        <f ca="1">INDEX({"","_","-","="},IF(OR($D22 &gt;= AK$6, $E22 &lt; AJ$6), 0, 1)+IF(OR($F22 &gt;= AK$6, $G22 &lt; AJ$6), 0, 2)+1)</f>
        <v/>
      </c>
      <c r="AK22" s="68" t="str">
        <f ca="1">INDEX({"","_","-","="},IF(OR($D22 &gt;= AL$6, $E22 &lt; AK$6), 0, 1)+IF(OR($F22 &gt;= AL$6, $G22 &lt; AK$6), 0, 2)+1)</f>
        <v/>
      </c>
      <c r="AL22" s="68" t="str">
        <f ca="1">INDEX({"","_","-","="},IF(OR($D22 &gt;= AM$6, $E22 &lt; AL$6), 0, 1)+IF(OR($F22 &gt;= AM$6, $G22 &lt; AL$6), 0, 2)+1)</f>
        <v/>
      </c>
      <c r="AM22" s="68" t="str">
        <f ca="1">INDEX({"","_","-","="},IF(OR($D22 &gt;= AN$6, $E22 &lt; AM$6), 0, 1)+IF(OR($F22 &gt;= AN$6, $G22 &lt; AM$6), 0, 2)+1)</f>
        <v/>
      </c>
      <c r="AN22" s="68" t="str">
        <f ca="1">INDEX({"","_","-","="},IF(OR($D22 &gt;= AO$6, $E22 &lt; AN$6), 0, 1)+IF(OR($F22 &gt;= AO$6, $G22 &lt; AN$6), 0, 2)+1)</f>
        <v/>
      </c>
      <c r="AO22" s="68" t="str">
        <f ca="1">INDEX({"","_","-","="},IF(OR($D22 &gt;= AP$6, $E22 &lt; AO$6), 0, 1)+IF(OR($F22 &gt;= AP$6, $G22 &lt; AO$6), 0, 2)+1)</f>
        <v/>
      </c>
      <c r="AP22" s="68" t="str">
        <f ca="1">INDEX({"","_","-","="},IF(OR($D22 &gt;= AQ$6, $E22 &lt; AP$6), 0, 1)+IF(OR($F22 &gt;= AQ$6, $G22 &lt; AP$6), 0, 2)+1)</f>
        <v/>
      </c>
      <c r="AQ22" s="68" t="str">
        <f ca="1">INDEX({"","_","-","="},IF(OR($D22 &gt;= AR$6, $E22 &lt; AQ$6), 0, 1)+IF(OR($F22 &gt;= AR$6, $G22 &lt; AQ$6), 0, 2)+1)</f>
        <v/>
      </c>
      <c r="AR22" s="68" t="str">
        <f ca="1">INDEX({"","_","-","="},IF(OR($D22 &gt;= AS$6, $E22 &lt; AR$6), 0, 1)+IF(OR($F22 &gt;= AS$6, $G22 &lt; AR$6), 0, 2)+1)</f>
        <v/>
      </c>
      <c r="AS22" s="68" t="str">
        <f ca="1">INDEX({"","_","-","="},IF(OR($D22 &gt;= AT$6, $E22 &lt; AS$6), 0, 1)+IF(OR($F22 &gt;= AT$6, $G22 &lt; AS$6), 0, 2)+1)</f>
        <v/>
      </c>
      <c r="AT22" s="68" t="str">
        <f ca="1">INDEX({"","_","-","="},IF(OR($D22 &gt;= AU$6, $E22 &lt; AT$6), 0, 1)+IF(OR($F22 &gt;= AU$6, $G22 &lt; AT$6), 0, 2)+1)</f>
        <v/>
      </c>
      <c r="AU22" s="68" t="str">
        <f ca="1">INDEX({"","_","-","="},IF(OR($D22 &gt;= AV$6, $E22 &lt; AU$6), 0, 1)+IF(OR($F22 &gt;= AV$6, $G22 &lt; AU$6), 0, 2)+1)</f>
        <v/>
      </c>
      <c r="AV22" s="68" t="str">
        <f ca="1">INDEX({"","_","-","="},IF(OR($D22 &gt;= AW$6, $E22 &lt; AV$6), 0, 1)+IF(OR($F22 &gt;= AW$6, $G22 &lt; AV$6), 0, 2)+1)</f>
        <v/>
      </c>
      <c r="AW22" s="68" t="str">
        <f ca="1">INDEX({"","_","-","="},IF(OR($D22 &gt;= AX$6, $E22 &lt; AW$6), 0, 1)+IF(OR($F22 &gt;= AX$6, $G22 &lt; AW$6), 0, 2)+1)</f>
        <v/>
      </c>
      <c r="AX22" s="68" t="str">
        <f ca="1">INDEX({"","_","-","="},IF(OR($D22 &gt;= AY$6, $E22 &lt; AX$6), 0, 1)+IF(OR($F22 &gt;= AY$6, $G22 &lt; AX$6), 0, 2)+1)</f>
        <v/>
      </c>
      <c r="AY22" s="68" t="str">
        <f ca="1">INDEX({"","_","-","="},IF(OR($D22 &gt;= AZ$6, $E22 &lt; AY$6), 0, 1)+IF(OR($F22 &gt;= AZ$6, $G22 &lt; AY$6), 0, 2)+1)</f>
        <v/>
      </c>
      <c r="AZ22" s="68" t="str">
        <f ca="1">INDEX({"","_","-","="},IF(OR($D22 &gt;= BA$6, $E22 &lt; AZ$6), 0, 1)+IF(OR($F22 &gt;= BA$6, $G22 &lt; AZ$6), 0, 2)+1)</f>
        <v/>
      </c>
      <c r="BA22" s="68" t="str">
        <f ca="1">INDEX({"","_","-","="},IF(OR($D22 &gt;= BB$6, $E22 &lt; BA$6), 0, 1)+IF(OR($F22 &gt;= BB$6, $G22 &lt; BA$6), 0, 2)+1)</f>
        <v/>
      </c>
      <c r="BB22" s="68" t="str">
        <f ca="1">INDEX({"","_","-","="},IF(OR($D22 &gt;= BC$6, $E22 &lt; BB$6), 0, 1)+IF(OR($F22 &gt;= BC$6, $G22 &lt; BB$6), 0, 2)+1)</f>
        <v/>
      </c>
      <c r="BC22" s="68" t="str">
        <f ca="1">INDEX({"","_","-","="},IF(OR($D22 &gt;= BD$6, $E22 &lt; BC$6), 0, 1)+IF(OR($F22 &gt;= BD$6, $G22 &lt; BC$6), 0, 2)+1)</f>
        <v/>
      </c>
      <c r="BD22" s="68" t="str">
        <f ca="1">INDEX({"","_","-","="},IF(OR($D22 &gt;= BE$6, $E22 &lt; BD$6), 0, 1)+IF(OR($F22 &gt;= BE$6, $G22 &lt; BD$6), 0, 2)+1)</f>
        <v/>
      </c>
      <c r="BE22" s="68" t="str">
        <f ca="1">INDEX({"","_","-","="},IF(OR($D22 &gt;= BF$6, $E22 &lt; BE$6), 0, 1)+IF(OR($F22 &gt;= BF$6, $G22 &lt; BE$6), 0, 2)+1)</f>
        <v/>
      </c>
      <c r="BF22" s="68" t="str">
        <f ca="1">INDEX({"","_","-","="},IF(OR($D22 &gt;= BG$6, $E22 &lt; BF$6), 0, 1)+IF(OR($F22 &gt;= BG$6, $G22 &lt; BF$6), 0, 2)+1)</f>
        <v/>
      </c>
      <c r="BG22" s="68" t="str">
        <f ca="1">INDEX({"","_","-","="},IF(OR($D22 &gt;= BH$6, $E22 &lt; BG$6), 0, 1)+IF(OR($F22 &gt;= BH$6, $G22 &lt; BG$6), 0, 2)+1)</f>
        <v/>
      </c>
      <c r="BH22" s="68" t="str">
        <f ca="1">INDEX({"","_","-","="},IF(OR($D22 &gt;= BI$6, $E22 &lt; BH$6), 0, 1)+IF(OR($F22 &gt;= BI$6, $G22 &lt; BH$6), 0, 2)+1)</f>
        <v/>
      </c>
      <c r="BI22" s="68" t="str">
        <f ca="1">INDEX({"","_","-","="},IF(OR($D22 &gt;= BJ$6, $E22 &lt; BI$6), 0, 1)+IF(OR($F22 &gt;= BJ$6, $G22 &lt; BI$6), 0, 2)+1)</f>
        <v/>
      </c>
      <c r="BJ22" s="68" t="str">
        <f ca="1">INDEX({"","_","-","="},IF(OR($D22 &gt;= BK$6, $E22 &lt; BJ$6), 0, 1)+IF(OR($F22 &gt;= BK$6, $G22 &lt; BJ$6), 0, 2)+1)</f>
        <v/>
      </c>
      <c r="BK22" s="68" t="str">
        <f ca="1">INDEX({"","_","-","="},IF(OR($D22 &gt;= BL$6, $E22 &lt; BK$6), 0, 1)+IF(OR($F22 &gt;= BL$6, $G22 &lt; BK$6), 0, 2)+1)</f>
        <v/>
      </c>
      <c r="BL22" s="68" t="str">
        <f ca="1">INDEX({"","_","-","="},IF(OR($D22 &gt;= BM$6, $E22 &lt; BL$6), 0, 1)+IF(OR($F22 &gt;= BM$6, $G22 &lt; BL$6), 0, 2)+1)</f>
        <v/>
      </c>
      <c r="BM22" s="68" t="str">
        <f ca="1">INDEX({"","_","-","="},IF(OR($D22 &gt;= BN$6, $E22 &lt; BM$6), 0, 1)+IF(OR($F22 &gt;= BN$6, $G22 &lt; BM$6), 0, 2)+1)</f>
        <v/>
      </c>
      <c r="BN22" s="68" t="str">
        <f ca="1">INDEX({"","_","-","="},IF(OR($D22 &gt;= BO$6, $E22 &lt; BN$6), 0, 1)+IF(OR($F22 &gt;= BO$6, $G22 &lt; BN$6), 0, 2)+1)</f>
        <v/>
      </c>
      <c r="BO22" s="68" t="str">
        <f ca="1">INDEX({"","_","-","="},IF(OR($D22 &gt;= BP$6, $E22 &lt; BO$6), 0, 1)+IF(OR($F22 &gt;= BP$6, $G22 &lt; BO$6), 0, 2)+1)</f>
        <v/>
      </c>
      <c r="BP22" s="68" t="str">
        <f ca="1">INDEX({"","_","-","="},IF(OR($D22 &gt;= BQ$6, $E22 &lt; BP$6), 0, 1)+IF(OR($F22 &gt;= BQ$6, $G22 &lt; BP$6), 0, 2)+1)</f>
        <v/>
      </c>
      <c r="BQ22" s="68" t="str">
        <f ca="1">INDEX({"","_","-","="},IF(OR($D22 &gt;= BR$6, $E22 &lt; BQ$6), 0, 1)+IF(OR($F22 &gt;= BR$6, $G22 &lt; BQ$6), 0, 2)+1)</f>
        <v/>
      </c>
      <c r="BR22" s="68" t="str">
        <f ca="1">INDEX({"","_","-","="},IF(OR($D22 &gt;= BS$6, $E22 &lt; BR$6), 0, 1)+IF(OR($F22 &gt;= BS$6, $G22 &lt; BR$6), 0, 2)+1)</f>
        <v/>
      </c>
      <c r="BS22" s="68" t="str">
        <f ca="1">INDEX({"","_","-","="},IF(OR($D22 &gt;= BT$6, $E22 &lt; BS$6), 0, 1)+IF(OR($F22 &gt;= BT$6, $G22 &lt; BS$6), 0, 2)+1)</f>
        <v/>
      </c>
      <c r="BT22" s="68" t="str">
        <f ca="1">INDEX({"","_","-","="},IF(OR($D22 &gt;= BU$6, $E22 &lt; BT$6), 0, 1)+IF(OR($F22 &gt;= BU$6, $G22 &lt; BT$6), 0, 2)+1)</f>
        <v/>
      </c>
      <c r="BU22" s="68" t="str">
        <f ca="1">INDEX({"","_","-","="},IF(OR($D22 &gt;= BV$6, $E22 &lt; BU$6), 0, 1)+IF(OR($F22 &gt;= BV$6, $G22 &lt; BU$6), 0, 2)+1)</f>
        <v/>
      </c>
      <c r="BV22" s="68" t="str">
        <f ca="1">INDEX({"","_","-","="},IF(OR($D22 &gt;= BW$6, $E22 &lt; BV$6), 0, 1)+IF(OR($F22 &gt;= BW$6, $G22 &lt; BV$6), 0, 2)+1)</f>
        <v/>
      </c>
      <c r="BW22" s="68" t="str">
        <f ca="1">INDEX({"","_","-","="},IF(OR($D22 &gt;= BX$6, $E22 &lt; BW$6), 0, 1)+IF(OR($F22 &gt;= BX$6, $G22 &lt; BW$6), 0, 2)+1)</f>
        <v/>
      </c>
      <c r="BX22" s="68" t="str">
        <f ca="1">INDEX({"","_","-","="},IF(OR($D22 &gt;= BY$6, $E22 &lt; BX$6), 0, 1)+IF(OR($F22 &gt;= BY$6, $G22 &lt; BX$6), 0, 2)+1)</f>
        <v/>
      </c>
      <c r="BY22" s="68" t="str">
        <f ca="1">INDEX({"","_","-","="},IF(OR($D22 &gt;= BZ$6, $E22 &lt; BY$6), 0, 1)+IF(OR($F22 &gt;= BZ$6, $G22 &lt; BY$6), 0, 2)+1)</f>
        <v/>
      </c>
      <c r="BZ22" s="68" t="str">
        <f ca="1">INDEX({"","_","-","="},IF(OR($D22 &gt;= CA$6, $E22 &lt; BZ$6), 0, 1)+IF(OR($F22 &gt;= CA$6, $G22 &lt; BZ$6), 0, 2)+1)</f>
        <v/>
      </c>
      <c r="CA22" s="68" t="str">
        <f ca="1">INDEX({"","_","-","="},IF(OR($D22 &gt;= CB$6, $E22 &lt; CA$6), 0, 1)+IF(OR($F22 &gt;= CB$6, $G22 &lt; CA$6), 0, 2)+1)</f>
        <v/>
      </c>
      <c r="CB22" s="68" t="str">
        <f ca="1">INDEX({"","_","-","="},IF(OR($D22 &gt;= CC$6, $E22 &lt; CB$6), 0, 1)+IF(OR($F22 &gt;= CC$6, $G22 &lt; CB$6), 0, 2)+1)</f>
        <v/>
      </c>
      <c r="CC22" s="68" t="str">
        <f ca="1">INDEX({"","_","-","="},IF(OR($D22 &gt;= CD$6, $E22 &lt; CC$6), 0, 1)+IF(OR($F22 &gt;= CD$6, $G22 &lt; CC$6), 0, 2)+1)</f>
        <v/>
      </c>
      <c r="CD22" s="68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IF('临-进度'!M18,'临-进度'!$A18,"")</f>
        <v/>
      </c>
      <c r="B23" s="8" t="str">
        <f ca="1">IF('临-进度'!M18,'临-进度'!$B18,"")</f>
        <v/>
      </c>
      <c r="C23" s="8" t="str">
        <f ca="1">IF('临-进度'!M18,'临-进度'!$E18,"")</f>
        <v/>
      </c>
      <c r="D23" s="40" t="str">
        <f ca="1">IF('临-进度'!$M18,'临-进度'!$I18,"")</f>
        <v/>
      </c>
      <c r="E23" s="40" t="str">
        <f ca="1">IF('临-进度'!$M18,'临-进度'!$AE18,"")</f>
        <v/>
      </c>
      <c r="F23" s="40" t="str">
        <f ca="1">IF('临-进度'!$M18,'临-进度'!$J18,"")</f>
        <v/>
      </c>
      <c r="G23" s="73" t="str">
        <f ca="1">IF('临-进度'!$M18,'临-进度'!$AF18,"")</f>
        <v/>
      </c>
      <c r="H23" s="68" t="str">
        <f ca="1">INDEX({"","_","-","="},IF(OR($D23 &gt;= I$6, $E23 &lt; H$6), 0, 1)+IF(OR($F23 &gt;= I$6, $G23 &lt; H$6), 0, 2)+1)</f>
        <v/>
      </c>
      <c r="I23" s="68" t="str">
        <f ca="1">INDEX({"","_","-","="},IF(OR($D23 &gt;= J$6, $E23 &lt; I$6), 0, 1)+IF(OR($F23 &gt;= J$6, $G23 &lt; I$6), 0, 2)+1)</f>
        <v/>
      </c>
      <c r="J23" s="68" t="str">
        <f ca="1">INDEX({"","_","-","="},IF(OR($D23 &gt;= K$6, $E23 &lt; J$6), 0, 1)+IF(OR($F23 &gt;= K$6, $G23 &lt; J$6), 0, 2)+1)</f>
        <v/>
      </c>
      <c r="K23" s="68" t="str">
        <f ca="1">INDEX({"","_","-","="},IF(OR($D23 &gt;= L$6, $E23 &lt; K$6), 0, 1)+IF(OR($F23 &gt;= L$6, $G23 &lt; K$6), 0, 2)+1)</f>
        <v/>
      </c>
      <c r="L23" s="68" t="str">
        <f ca="1">INDEX({"","_","-","="},IF(OR($D23 &gt;= M$6, $E23 &lt; L$6), 0, 1)+IF(OR($F23 &gt;= M$6, $G23 &lt; L$6), 0, 2)+1)</f>
        <v/>
      </c>
      <c r="M23" s="68" t="str">
        <f ca="1">INDEX({"","_","-","="},IF(OR($D23 &gt;= N$6, $E23 &lt; M$6), 0, 1)+IF(OR($F23 &gt;= N$6, $G23 &lt; M$6), 0, 2)+1)</f>
        <v/>
      </c>
      <c r="N23" s="68" t="str">
        <f ca="1">INDEX({"","_","-","="},IF(OR($D23 &gt;= O$6, $E23 &lt; N$6), 0, 1)+IF(OR($F23 &gt;= O$6, $G23 &lt; N$6), 0, 2)+1)</f>
        <v/>
      </c>
      <c r="O23" s="68" t="str">
        <f ca="1">INDEX({"","_","-","="},IF(OR($D23 &gt;= P$6, $E23 &lt; O$6), 0, 1)+IF(OR($F23 &gt;= P$6, $G23 &lt; O$6), 0, 2)+1)</f>
        <v/>
      </c>
      <c r="P23" s="68" t="str">
        <f ca="1">INDEX({"","_","-","="},IF(OR($D23 &gt;= Q$6, $E23 &lt; P$6), 0, 1)+IF(OR($F23 &gt;= Q$6, $G23 &lt; P$6), 0, 2)+1)</f>
        <v/>
      </c>
      <c r="Q23" s="68" t="str">
        <f ca="1">INDEX({"","_","-","="},IF(OR($D23 &gt;= R$6, $E23 &lt; Q$6), 0, 1)+IF(OR($F23 &gt;= R$6, $G23 &lt; Q$6), 0, 2)+1)</f>
        <v/>
      </c>
      <c r="R23" s="68" t="str">
        <f ca="1">INDEX({"","_","-","="},IF(OR($D23 &gt;= S$6, $E23 &lt; R$6), 0, 1)+IF(OR($F23 &gt;= S$6, $G23 &lt; R$6), 0, 2)+1)</f>
        <v/>
      </c>
      <c r="S23" s="68" t="str">
        <f ca="1">INDEX({"","_","-","="},IF(OR($D23 &gt;= T$6, $E23 &lt; S$6), 0, 1)+IF(OR($F23 &gt;= T$6, $G23 &lt; S$6), 0, 2)+1)</f>
        <v/>
      </c>
      <c r="T23" s="68" t="str">
        <f ca="1">INDEX({"","_","-","="},IF(OR($D23 &gt;= U$6, $E23 &lt; T$6), 0, 1)+IF(OR($F23 &gt;= U$6, $G23 &lt; T$6), 0, 2)+1)</f>
        <v/>
      </c>
      <c r="U23" s="68" t="str">
        <f ca="1">INDEX({"","_","-","="},IF(OR($D23 &gt;= V$6, $E23 &lt; U$6), 0, 1)+IF(OR($F23 &gt;= V$6, $G23 &lt; U$6), 0, 2)+1)</f>
        <v/>
      </c>
      <c r="V23" s="68" t="str">
        <f ca="1">INDEX({"","_","-","="},IF(OR($D23 &gt;= W$6, $E23 &lt; V$6), 0, 1)+IF(OR($F23 &gt;= W$6, $G23 &lt; V$6), 0, 2)+1)</f>
        <v/>
      </c>
      <c r="W23" s="68" t="str">
        <f ca="1">INDEX({"","_","-","="},IF(OR($D23 &gt;= X$6, $E23 &lt; W$6), 0, 1)+IF(OR($F23 &gt;= X$6, $G23 &lt; W$6), 0, 2)+1)</f>
        <v/>
      </c>
      <c r="X23" s="68" t="str">
        <f ca="1">INDEX({"","_","-","="},IF(OR($D23 &gt;= Y$6, $E23 &lt; X$6), 0, 1)+IF(OR($F23 &gt;= Y$6, $G23 &lt; X$6), 0, 2)+1)</f>
        <v/>
      </c>
      <c r="Y23" s="68" t="str">
        <f ca="1">INDEX({"","_","-","="},IF(OR($D23 &gt;= Z$6, $E23 &lt; Y$6), 0, 1)+IF(OR($F23 &gt;= Z$6, $G23 &lt; Y$6), 0, 2)+1)</f>
        <v/>
      </c>
      <c r="Z23" s="68" t="str">
        <f ca="1">INDEX({"","_","-","="},IF(OR($D23 &gt;= AA$6, $E23 &lt; Z$6), 0, 1)+IF(OR($F23 &gt;= AA$6, $G23 &lt; Z$6), 0, 2)+1)</f>
        <v/>
      </c>
      <c r="AA23" s="68" t="str">
        <f ca="1">INDEX({"","_","-","="},IF(OR($D23 &gt;= AB$6, $E23 &lt; AA$6), 0, 1)+IF(OR($F23 &gt;= AB$6, $G23 &lt; AA$6), 0, 2)+1)</f>
        <v/>
      </c>
      <c r="AB23" s="68" t="str">
        <f ca="1">INDEX({"","_","-","="},IF(OR($D23 &gt;= AC$6, $E23 &lt; AB$6), 0, 1)+IF(OR($F23 &gt;= AC$6, $G23 &lt; AB$6), 0, 2)+1)</f>
        <v/>
      </c>
      <c r="AC23" s="68" t="str">
        <f ca="1">INDEX({"","_","-","="},IF(OR($D23 &gt;= AD$6, $E23 &lt; AC$6), 0, 1)+IF(OR($F23 &gt;= AD$6, $G23 &lt; AC$6), 0, 2)+1)</f>
        <v/>
      </c>
      <c r="AD23" s="68" t="str">
        <f ca="1">INDEX({"","_","-","="},IF(OR($D23 &gt;= AE$6, $E23 &lt; AD$6), 0, 1)+IF(OR($F23 &gt;= AE$6, $G23 &lt; AD$6), 0, 2)+1)</f>
        <v/>
      </c>
      <c r="AE23" s="68" t="str">
        <f ca="1">INDEX({"","_","-","="},IF(OR($D23 &gt;= AF$6, $E23 &lt; AE$6), 0, 1)+IF(OR($F23 &gt;= AF$6, $G23 &lt; AE$6), 0, 2)+1)</f>
        <v/>
      </c>
      <c r="AF23" s="68" t="str">
        <f ca="1">INDEX({"","_","-","="},IF(OR($D23 &gt;= AG$6, $E23 &lt; AF$6), 0, 1)+IF(OR($F23 &gt;= AG$6, $G23 &lt; AF$6), 0, 2)+1)</f>
        <v/>
      </c>
      <c r="AG23" s="68" t="str">
        <f ca="1">INDEX({"","_","-","="},IF(OR($D23 &gt;= AH$6, $E23 &lt; AG$6), 0, 1)+IF(OR($F23 &gt;= AH$6, $G23 &lt; AG$6), 0, 2)+1)</f>
        <v/>
      </c>
      <c r="AH23" s="68" t="str">
        <f ca="1">INDEX({"","_","-","="},IF(OR($D23 &gt;= AI$6, $E23 &lt; AH$6), 0, 1)+IF(OR($F23 &gt;= AI$6, $G23 &lt; AH$6), 0, 2)+1)</f>
        <v/>
      </c>
      <c r="AI23" s="68" t="str">
        <f ca="1">INDEX({"","_","-","="},IF(OR($D23 &gt;= AJ$6, $E23 &lt; AI$6), 0, 1)+IF(OR($F23 &gt;= AJ$6, $G23 &lt; AI$6), 0, 2)+1)</f>
        <v/>
      </c>
      <c r="AJ23" s="68" t="str">
        <f ca="1">INDEX({"","_","-","="},IF(OR($D23 &gt;= AK$6, $E23 &lt; AJ$6), 0, 1)+IF(OR($F23 &gt;= AK$6, $G23 &lt; AJ$6), 0, 2)+1)</f>
        <v/>
      </c>
      <c r="AK23" s="68" t="str">
        <f ca="1">INDEX({"","_","-","="},IF(OR($D23 &gt;= AL$6, $E23 &lt; AK$6), 0, 1)+IF(OR($F23 &gt;= AL$6, $G23 &lt; AK$6), 0, 2)+1)</f>
        <v/>
      </c>
      <c r="AL23" s="68" t="str">
        <f ca="1">INDEX({"","_","-","="},IF(OR($D23 &gt;= AM$6, $E23 &lt; AL$6), 0, 1)+IF(OR($F23 &gt;= AM$6, $G23 &lt; AL$6), 0, 2)+1)</f>
        <v/>
      </c>
      <c r="AM23" s="68" t="str">
        <f ca="1">INDEX({"","_","-","="},IF(OR($D23 &gt;= AN$6, $E23 &lt; AM$6), 0, 1)+IF(OR($F23 &gt;= AN$6, $G23 &lt; AM$6), 0, 2)+1)</f>
        <v/>
      </c>
      <c r="AN23" s="68" t="str">
        <f ca="1">INDEX({"","_","-","="},IF(OR($D23 &gt;= AO$6, $E23 &lt; AN$6), 0, 1)+IF(OR($F23 &gt;= AO$6, $G23 &lt; AN$6), 0, 2)+1)</f>
        <v/>
      </c>
      <c r="AO23" s="68" t="str">
        <f ca="1">INDEX({"","_","-","="},IF(OR($D23 &gt;= AP$6, $E23 &lt; AO$6), 0, 1)+IF(OR($F23 &gt;= AP$6, $G23 &lt; AO$6), 0, 2)+1)</f>
        <v/>
      </c>
      <c r="AP23" s="68" t="str">
        <f ca="1">INDEX({"","_","-","="},IF(OR($D23 &gt;= AQ$6, $E23 &lt; AP$6), 0, 1)+IF(OR($F23 &gt;= AQ$6, $G23 &lt; AP$6), 0, 2)+1)</f>
        <v/>
      </c>
      <c r="AQ23" s="68" t="str">
        <f ca="1">INDEX({"","_","-","="},IF(OR($D23 &gt;= AR$6, $E23 &lt; AQ$6), 0, 1)+IF(OR($F23 &gt;= AR$6, $G23 &lt; AQ$6), 0, 2)+1)</f>
        <v/>
      </c>
      <c r="AR23" s="68" t="str">
        <f ca="1">INDEX({"","_","-","="},IF(OR($D23 &gt;= AS$6, $E23 &lt; AR$6), 0, 1)+IF(OR($F23 &gt;= AS$6, $G23 &lt; AR$6), 0, 2)+1)</f>
        <v/>
      </c>
      <c r="AS23" s="68" t="str">
        <f ca="1">INDEX({"","_","-","="},IF(OR($D23 &gt;= AT$6, $E23 &lt; AS$6), 0, 1)+IF(OR($F23 &gt;= AT$6, $G23 &lt; AS$6), 0, 2)+1)</f>
        <v/>
      </c>
      <c r="AT23" s="68" t="str">
        <f ca="1">INDEX({"","_","-","="},IF(OR($D23 &gt;= AU$6, $E23 &lt; AT$6), 0, 1)+IF(OR($F23 &gt;= AU$6, $G23 &lt; AT$6), 0, 2)+1)</f>
        <v/>
      </c>
      <c r="AU23" s="68" t="str">
        <f ca="1">INDEX({"","_","-","="},IF(OR($D23 &gt;= AV$6, $E23 &lt; AU$6), 0, 1)+IF(OR($F23 &gt;= AV$6, $G23 &lt; AU$6), 0, 2)+1)</f>
        <v/>
      </c>
      <c r="AV23" s="68" t="str">
        <f ca="1">INDEX({"","_","-","="},IF(OR($D23 &gt;= AW$6, $E23 &lt; AV$6), 0, 1)+IF(OR($F23 &gt;= AW$6, $G23 &lt; AV$6), 0, 2)+1)</f>
        <v/>
      </c>
      <c r="AW23" s="68" t="str">
        <f ca="1">INDEX({"","_","-","="},IF(OR($D23 &gt;= AX$6, $E23 &lt; AW$6), 0, 1)+IF(OR($F23 &gt;= AX$6, $G23 &lt; AW$6), 0, 2)+1)</f>
        <v/>
      </c>
      <c r="AX23" s="68" t="str">
        <f ca="1">INDEX({"","_","-","="},IF(OR($D23 &gt;= AY$6, $E23 &lt; AX$6), 0, 1)+IF(OR($F23 &gt;= AY$6, $G23 &lt; AX$6), 0, 2)+1)</f>
        <v/>
      </c>
      <c r="AY23" s="68" t="str">
        <f ca="1">INDEX({"","_","-","="},IF(OR($D23 &gt;= AZ$6, $E23 &lt; AY$6), 0, 1)+IF(OR($F23 &gt;= AZ$6, $G23 &lt; AY$6), 0, 2)+1)</f>
        <v/>
      </c>
      <c r="AZ23" s="68" t="str">
        <f ca="1">INDEX({"","_","-","="},IF(OR($D23 &gt;= BA$6, $E23 &lt; AZ$6), 0, 1)+IF(OR($F23 &gt;= BA$6, $G23 &lt; AZ$6), 0, 2)+1)</f>
        <v/>
      </c>
      <c r="BA23" s="68" t="str">
        <f ca="1">INDEX({"","_","-","="},IF(OR($D23 &gt;= BB$6, $E23 &lt; BA$6), 0, 1)+IF(OR($F23 &gt;= BB$6, $G23 &lt; BA$6), 0, 2)+1)</f>
        <v/>
      </c>
      <c r="BB23" s="68" t="str">
        <f ca="1">INDEX({"","_","-","="},IF(OR($D23 &gt;= BC$6, $E23 &lt; BB$6), 0, 1)+IF(OR($F23 &gt;= BC$6, $G23 &lt; BB$6), 0, 2)+1)</f>
        <v/>
      </c>
      <c r="BC23" s="68" t="str">
        <f ca="1">INDEX({"","_","-","="},IF(OR($D23 &gt;= BD$6, $E23 &lt; BC$6), 0, 1)+IF(OR($F23 &gt;= BD$6, $G23 &lt; BC$6), 0, 2)+1)</f>
        <v/>
      </c>
      <c r="BD23" s="68" t="str">
        <f ca="1">INDEX({"","_","-","="},IF(OR($D23 &gt;= BE$6, $E23 &lt; BD$6), 0, 1)+IF(OR($F23 &gt;= BE$6, $G23 &lt; BD$6), 0, 2)+1)</f>
        <v/>
      </c>
      <c r="BE23" s="68" t="str">
        <f ca="1">INDEX({"","_","-","="},IF(OR($D23 &gt;= BF$6, $E23 &lt; BE$6), 0, 1)+IF(OR($F23 &gt;= BF$6, $G23 &lt; BE$6), 0, 2)+1)</f>
        <v/>
      </c>
      <c r="BF23" s="68" t="str">
        <f ca="1">INDEX({"","_","-","="},IF(OR($D23 &gt;= BG$6, $E23 &lt; BF$6), 0, 1)+IF(OR($F23 &gt;= BG$6, $G23 &lt; BF$6), 0, 2)+1)</f>
        <v/>
      </c>
      <c r="BG23" s="68" t="str">
        <f ca="1">INDEX({"","_","-","="},IF(OR($D23 &gt;= BH$6, $E23 &lt; BG$6), 0, 1)+IF(OR($F23 &gt;= BH$6, $G23 &lt; BG$6), 0, 2)+1)</f>
        <v/>
      </c>
      <c r="BH23" s="68" t="str">
        <f ca="1">INDEX({"","_","-","="},IF(OR($D23 &gt;= BI$6, $E23 &lt; BH$6), 0, 1)+IF(OR($F23 &gt;= BI$6, $G23 &lt; BH$6), 0, 2)+1)</f>
        <v/>
      </c>
      <c r="BI23" s="68" t="str">
        <f ca="1">INDEX({"","_","-","="},IF(OR($D23 &gt;= BJ$6, $E23 &lt; BI$6), 0, 1)+IF(OR($F23 &gt;= BJ$6, $G23 &lt; BI$6), 0, 2)+1)</f>
        <v/>
      </c>
      <c r="BJ23" s="68" t="str">
        <f ca="1">INDEX({"","_","-","="},IF(OR($D23 &gt;= BK$6, $E23 &lt; BJ$6), 0, 1)+IF(OR($F23 &gt;= BK$6, $G23 &lt; BJ$6), 0, 2)+1)</f>
        <v/>
      </c>
      <c r="BK23" s="68" t="str">
        <f ca="1">INDEX({"","_","-","="},IF(OR($D23 &gt;= BL$6, $E23 &lt; BK$6), 0, 1)+IF(OR($F23 &gt;= BL$6, $G23 &lt; BK$6), 0, 2)+1)</f>
        <v/>
      </c>
      <c r="BL23" s="68" t="str">
        <f ca="1">INDEX({"","_","-","="},IF(OR($D23 &gt;= BM$6, $E23 &lt; BL$6), 0, 1)+IF(OR($F23 &gt;= BM$6, $G23 &lt; BL$6), 0, 2)+1)</f>
        <v/>
      </c>
      <c r="BM23" s="68" t="str">
        <f ca="1">INDEX({"","_","-","="},IF(OR($D23 &gt;= BN$6, $E23 &lt; BM$6), 0, 1)+IF(OR($F23 &gt;= BN$6, $G23 &lt; BM$6), 0, 2)+1)</f>
        <v/>
      </c>
      <c r="BN23" s="68" t="str">
        <f ca="1">INDEX({"","_","-","="},IF(OR($D23 &gt;= BO$6, $E23 &lt; BN$6), 0, 1)+IF(OR($F23 &gt;= BO$6, $G23 &lt; BN$6), 0, 2)+1)</f>
        <v/>
      </c>
      <c r="BO23" s="68" t="str">
        <f ca="1">INDEX({"","_","-","="},IF(OR($D23 &gt;= BP$6, $E23 &lt; BO$6), 0, 1)+IF(OR($F23 &gt;= BP$6, $G23 &lt; BO$6), 0, 2)+1)</f>
        <v/>
      </c>
      <c r="BP23" s="68" t="str">
        <f ca="1">INDEX({"","_","-","="},IF(OR($D23 &gt;= BQ$6, $E23 &lt; BP$6), 0, 1)+IF(OR($F23 &gt;= BQ$6, $G23 &lt; BP$6), 0, 2)+1)</f>
        <v/>
      </c>
      <c r="BQ23" s="68" t="str">
        <f ca="1">INDEX({"","_","-","="},IF(OR($D23 &gt;= BR$6, $E23 &lt; BQ$6), 0, 1)+IF(OR($F23 &gt;= BR$6, $G23 &lt; BQ$6), 0, 2)+1)</f>
        <v/>
      </c>
      <c r="BR23" s="68" t="str">
        <f ca="1">INDEX({"","_","-","="},IF(OR($D23 &gt;= BS$6, $E23 &lt; BR$6), 0, 1)+IF(OR($F23 &gt;= BS$6, $G23 &lt; BR$6), 0, 2)+1)</f>
        <v/>
      </c>
      <c r="BS23" s="68" t="str">
        <f ca="1">INDEX({"","_","-","="},IF(OR($D23 &gt;= BT$6, $E23 &lt; BS$6), 0, 1)+IF(OR($F23 &gt;= BT$6, $G23 &lt; BS$6), 0, 2)+1)</f>
        <v/>
      </c>
      <c r="BT23" s="68" t="str">
        <f ca="1">INDEX({"","_","-","="},IF(OR($D23 &gt;= BU$6, $E23 &lt; BT$6), 0, 1)+IF(OR($F23 &gt;= BU$6, $G23 &lt; BT$6), 0, 2)+1)</f>
        <v/>
      </c>
      <c r="BU23" s="68" t="str">
        <f ca="1">INDEX({"","_","-","="},IF(OR($D23 &gt;= BV$6, $E23 &lt; BU$6), 0, 1)+IF(OR($F23 &gt;= BV$6, $G23 &lt; BU$6), 0, 2)+1)</f>
        <v/>
      </c>
      <c r="BV23" s="68" t="str">
        <f ca="1">INDEX({"","_","-","="},IF(OR($D23 &gt;= BW$6, $E23 &lt; BV$6), 0, 1)+IF(OR($F23 &gt;= BW$6, $G23 &lt; BV$6), 0, 2)+1)</f>
        <v/>
      </c>
      <c r="BW23" s="68" t="str">
        <f ca="1">INDEX({"","_","-","="},IF(OR($D23 &gt;= BX$6, $E23 &lt; BW$6), 0, 1)+IF(OR($F23 &gt;= BX$6, $G23 &lt; BW$6), 0, 2)+1)</f>
        <v/>
      </c>
      <c r="BX23" s="68" t="str">
        <f ca="1">INDEX({"","_","-","="},IF(OR($D23 &gt;= BY$6, $E23 &lt; BX$6), 0, 1)+IF(OR($F23 &gt;= BY$6, $G23 &lt; BX$6), 0, 2)+1)</f>
        <v/>
      </c>
      <c r="BY23" s="68" t="str">
        <f ca="1">INDEX({"","_","-","="},IF(OR($D23 &gt;= BZ$6, $E23 &lt; BY$6), 0, 1)+IF(OR($F23 &gt;= BZ$6, $G23 &lt; BY$6), 0, 2)+1)</f>
        <v/>
      </c>
      <c r="BZ23" s="68" t="str">
        <f ca="1">INDEX({"","_","-","="},IF(OR($D23 &gt;= CA$6, $E23 &lt; BZ$6), 0, 1)+IF(OR($F23 &gt;= CA$6, $G23 &lt; BZ$6), 0, 2)+1)</f>
        <v/>
      </c>
      <c r="CA23" s="68" t="str">
        <f ca="1">INDEX({"","_","-","="},IF(OR($D23 &gt;= CB$6, $E23 &lt; CA$6), 0, 1)+IF(OR($F23 &gt;= CB$6, $G23 &lt; CA$6), 0, 2)+1)</f>
        <v/>
      </c>
      <c r="CB23" s="68" t="str">
        <f ca="1">INDEX({"","_","-","="},IF(OR($D23 &gt;= CC$6, $E23 &lt; CB$6), 0, 1)+IF(OR($F23 &gt;= CC$6, $G23 &lt; CB$6), 0, 2)+1)</f>
        <v/>
      </c>
      <c r="CC23" s="68" t="str">
        <f ca="1">INDEX({"","_","-","="},IF(OR($D23 &gt;= CD$6, $E23 &lt; CC$6), 0, 1)+IF(OR($F23 &gt;= CD$6, $G23 &lt; CC$6), 0, 2)+1)</f>
        <v/>
      </c>
      <c r="CD23" s="68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IF('临-进度'!M19,'临-进度'!$A19,"")</f>
        <v/>
      </c>
      <c r="B24" s="8" t="str">
        <f ca="1">IF('临-进度'!M19,'临-进度'!$B19,"")</f>
        <v/>
      </c>
      <c r="C24" s="8" t="str">
        <f ca="1">IF('临-进度'!M19,'临-进度'!$E19,"")</f>
        <v/>
      </c>
      <c r="D24" s="40" t="str">
        <f ca="1">IF('临-进度'!$M19,'临-进度'!$I19,"")</f>
        <v/>
      </c>
      <c r="E24" s="40" t="str">
        <f ca="1">IF('临-进度'!$M19,'临-进度'!$AE19,"")</f>
        <v/>
      </c>
      <c r="F24" s="40" t="str">
        <f ca="1">IF('临-进度'!$M19,'临-进度'!$J19,"")</f>
        <v/>
      </c>
      <c r="G24" s="73" t="str">
        <f ca="1">IF('临-进度'!$M19,'临-进度'!$AF19,"")</f>
        <v/>
      </c>
      <c r="H24" s="68" t="str">
        <f ca="1">INDEX({"","_","-","="},IF(OR($D24 &gt;= I$6, $E24 &lt; H$6), 0, 1)+IF(OR($F24 &gt;= I$6, $G24 &lt; H$6), 0, 2)+1)</f>
        <v/>
      </c>
      <c r="I24" s="68" t="str">
        <f ca="1">INDEX({"","_","-","="},IF(OR($D24 &gt;= J$6, $E24 &lt; I$6), 0, 1)+IF(OR($F24 &gt;= J$6, $G24 &lt; I$6), 0, 2)+1)</f>
        <v/>
      </c>
      <c r="J24" s="68" t="str">
        <f ca="1">INDEX({"","_","-","="},IF(OR($D24 &gt;= K$6, $E24 &lt; J$6), 0, 1)+IF(OR($F24 &gt;= K$6, $G24 &lt; J$6), 0, 2)+1)</f>
        <v/>
      </c>
      <c r="K24" s="68" t="str">
        <f ca="1">INDEX({"","_","-","="},IF(OR($D24 &gt;= L$6, $E24 &lt; K$6), 0, 1)+IF(OR($F24 &gt;= L$6, $G24 &lt; K$6), 0, 2)+1)</f>
        <v/>
      </c>
      <c r="L24" s="68" t="str">
        <f ca="1">INDEX({"","_","-","="},IF(OR($D24 &gt;= M$6, $E24 &lt; L$6), 0, 1)+IF(OR($F24 &gt;= M$6, $G24 &lt; L$6), 0, 2)+1)</f>
        <v/>
      </c>
      <c r="M24" s="68" t="str">
        <f ca="1">INDEX({"","_","-","="},IF(OR($D24 &gt;= N$6, $E24 &lt; M$6), 0, 1)+IF(OR($F24 &gt;= N$6, $G24 &lt; M$6), 0, 2)+1)</f>
        <v/>
      </c>
      <c r="N24" s="68" t="str">
        <f ca="1">INDEX({"","_","-","="},IF(OR($D24 &gt;= O$6, $E24 &lt; N$6), 0, 1)+IF(OR($F24 &gt;= O$6, $G24 &lt; N$6), 0, 2)+1)</f>
        <v/>
      </c>
      <c r="O24" s="68" t="str">
        <f ca="1">INDEX({"","_","-","="},IF(OR($D24 &gt;= P$6, $E24 &lt; O$6), 0, 1)+IF(OR($F24 &gt;= P$6, $G24 &lt; O$6), 0, 2)+1)</f>
        <v/>
      </c>
      <c r="P24" s="68" t="str">
        <f ca="1">INDEX({"","_","-","="},IF(OR($D24 &gt;= Q$6, $E24 &lt; P$6), 0, 1)+IF(OR($F24 &gt;= Q$6, $G24 &lt; P$6), 0, 2)+1)</f>
        <v/>
      </c>
      <c r="Q24" s="68" t="str">
        <f ca="1">INDEX({"","_","-","="},IF(OR($D24 &gt;= R$6, $E24 &lt; Q$6), 0, 1)+IF(OR($F24 &gt;= R$6, $G24 &lt; Q$6), 0, 2)+1)</f>
        <v/>
      </c>
      <c r="R24" s="68" t="str">
        <f ca="1">INDEX({"","_","-","="},IF(OR($D24 &gt;= S$6, $E24 &lt; R$6), 0, 1)+IF(OR($F24 &gt;= S$6, $G24 &lt; R$6), 0, 2)+1)</f>
        <v/>
      </c>
      <c r="S24" s="68" t="str">
        <f ca="1">INDEX({"","_","-","="},IF(OR($D24 &gt;= T$6, $E24 &lt; S$6), 0, 1)+IF(OR($F24 &gt;= T$6, $G24 &lt; S$6), 0, 2)+1)</f>
        <v/>
      </c>
      <c r="T24" s="68" t="str">
        <f ca="1">INDEX({"","_","-","="},IF(OR($D24 &gt;= U$6, $E24 &lt; T$6), 0, 1)+IF(OR($F24 &gt;= U$6, $G24 &lt; T$6), 0, 2)+1)</f>
        <v/>
      </c>
      <c r="U24" s="68" t="str">
        <f ca="1">INDEX({"","_","-","="},IF(OR($D24 &gt;= V$6, $E24 &lt; U$6), 0, 1)+IF(OR($F24 &gt;= V$6, $G24 &lt; U$6), 0, 2)+1)</f>
        <v/>
      </c>
      <c r="V24" s="68" t="str">
        <f ca="1">INDEX({"","_","-","="},IF(OR($D24 &gt;= W$6, $E24 &lt; V$6), 0, 1)+IF(OR($F24 &gt;= W$6, $G24 &lt; V$6), 0, 2)+1)</f>
        <v/>
      </c>
      <c r="W24" s="68" t="str">
        <f ca="1">INDEX({"","_","-","="},IF(OR($D24 &gt;= X$6, $E24 &lt; W$6), 0, 1)+IF(OR($F24 &gt;= X$6, $G24 &lt; W$6), 0, 2)+1)</f>
        <v/>
      </c>
      <c r="X24" s="68" t="str">
        <f ca="1">INDEX({"","_","-","="},IF(OR($D24 &gt;= Y$6, $E24 &lt; X$6), 0, 1)+IF(OR($F24 &gt;= Y$6, $G24 &lt; X$6), 0, 2)+1)</f>
        <v/>
      </c>
      <c r="Y24" s="68" t="str">
        <f ca="1">INDEX({"","_","-","="},IF(OR($D24 &gt;= Z$6, $E24 &lt; Y$6), 0, 1)+IF(OR($F24 &gt;= Z$6, $G24 &lt; Y$6), 0, 2)+1)</f>
        <v/>
      </c>
      <c r="Z24" s="68" t="str">
        <f ca="1">INDEX({"","_","-","="},IF(OR($D24 &gt;= AA$6, $E24 &lt; Z$6), 0, 1)+IF(OR($F24 &gt;= AA$6, $G24 &lt; Z$6), 0, 2)+1)</f>
        <v/>
      </c>
      <c r="AA24" s="68" t="str">
        <f ca="1">INDEX({"","_","-","="},IF(OR($D24 &gt;= AB$6, $E24 &lt; AA$6), 0, 1)+IF(OR($F24 &gt;= AB$6, $G24 &lt; AA$6), 0, 2)+1)</f>
        <v/>
      </c>
      <c r="AB24" s="68" t="str">
        <f ca="1">INDEX({"","_","-","="},IF(OR($D24 &gt;= AC$6, $E24 &lt; AB$6), 0, 1)+IF(OR($F24 &gt;= AC$6, $G24 &lt; AB$6), 0, 2)+1)</f>
        <v/>
      </c>
      <c r="AC24" s="68" t="str">
        <f ca="1">INDEX({"","_","-","="},IF(OR($D24 &gt;= AD$6, $E24 &lt; AC$6), 0, 1)+IF(OR($F24 &gt;= AD$6, $G24 &lt; AC$6), 0, 2)+1)</f>
        <v/>
      </c>
      <c r="AD24" s="68" t="str">
        <f ca="1">INDEX({"","_","-","="},IF(OR($D24 &gt;= AE$6, $E24 &lt; AD$6), 0, 1)+IF(OR($F24 &gt;= AE$6, $G24 &lt; AD$6), 0, 2)+1)</f>
        <v/>
      </c>
      <c r="AE24" s="68" t="str">
        <f ca="1">INDEX({"","_","-","="},IF(OR($D24 &gt;= AF$6, $E24 &lt; AE$6), 0, 1)+IF(OR($F24 &gt;= AF$6, $G24 &lt; AE$6), 0, 2)+1)</f>
        <v/>
      </c>
      <c r="AF24" s="68" t="str">
        <f ca="1">INDEX({"","_","-","="},IF(OR($D24 &gt;= AG$6, $E24 &lt; AF$6), 0, 1)+IF(OR($F24 &gt;= AG$6, $G24 &lt; AF$6), 0, 2)+1)</f>
        <v/>
      </c>
      <c r="AG24" s="68" t="str">
        <f ca="1">INDEX({"","_","-","="},IF(OR($D24 &gt;= AH$6, $E24 &lt; AG$6), 0, 1)+IF(OR($F24 &gt;= AH$6, $G24 &lt; AG$6), 0, 2)+1)</f>
        <v/>
      </c>
      <c r="AH24" s="68" t="str">
        <f ca="1">INDEX({"","_","-","="},IF(OR($D24 &gt;= AI$6, $E24 &lt; AH$6), 0, 1)+IF(OR($F24 &gt;= AI$6, $G24 &lt; AH$6), 0, 2)+1)</f>
        <v/>
      </c>
      <c r="AI24" s="68" t="str">
        <f ca="1">INDEX({"","_","-","="},IF(OR($D24 &gt;= AJ$6, $E24 &lt; AI$6), 0, 1)+IF(OR($F24 &gt;= AJ$6, $G24 &lt; AI$6), 0, 2)+1)</f>
        <v/>
      </c>
      <c r="AJ24" s="68" t="str">
        <f ca="1">INDEX({"","_","-","="},IF(OR($D24 &gt;= AK$6, $E24 &lt; AJ$6), 0, 1)+IF(OR($F24 &gt;= AK$6, $G24 &lt; AJ$6), 0, 2)+1)</f>
        <v/>
      </c>
      <c r="AK24" s="68" t="str">
        <f ca="1">INDEX({"","_","-","="},IF(OR($D24 &gt;= AL$6, $E24 &lt; AK$6), 0, 1)+IF(OR($F24 &gt;= AL$6, $G24 &lt; AK$6), 0, 2)+1)</f>
        <v/>
      </c>
      <c r="AL24" s="68" t="str">
        <f ca="1">INDEX({"","_","-","="},IF(OR($D24 &gt;= AM$6, $E24 &lt; AL$6), 0, 1)+IF(OR($F24 &gt;= AM$6, $G24 &lt; AL$6), 0, 2)+1)</f>
        <v/>
      </c>
      <c r="AM24" s="68" t="str">
        <f ca="1">INDEX({"","_","-","="},IF(OR($D24 &gt;= AN$6, $E24 &lt; AM$6), 0, 1)+IF(OR($F24 &gt;= AN$6, $G24 &lt; AM$6), 0, 2)+1)</f>
        <v/>
      </c>
      <c r="AN24" s="68" t="str">
        <f ca="1">INDEX({"","_","-","="},IF(OR($D24 &gt;= AO$6, $E24 &lt; AN$6), 0, 1)+IF(OR($F24 &gt;= AO$6, $G24 &lt; AN$6), 0, 2)+1)</f>
        <v/>
      </c>
      <c r="AO24" s="68" t="str">
        <f ca="1">INDEX({"","_","-","="},IF(OR($D24 &gt;= AP$6, $E24 &lt; AO$6), 0, 1)+IF(OR($F24 &gt;= AP$6, $G24 &lt; AO$6), 0, 2)+1)</f>
        <v/>
      </c>
      <c r="AP24" s="68" t="str">
        <f ca="1">INDEX({"","_","-","="},IF(OR($D24 &gt;= AQ$6, $E24 &lt; AP$6), 0, 1)+IF(OR($F24 &gt;= AQ$6, $G24 &lt; AP$6), 0, 2)+1)</f>
        <v/>
      </c>
      <c r="AQ24" s="68" t="str">
        <f ca="1">INDEX({"","_","-","="},IF(OR($D24 &gt;= AR$6, $E24 &lt; AQ$6), 0, 1)+IF(OR($F24 &gt;= AR$6, $G24 &lt; AQ$6), 0, 2)+1)</f>
        <v/>
      </c>
      <c r="AR24" s="68" t="str">
        <f ca="1">INDEX({"","_","-","="},IF(OR($D24 &gt;= AS$6, $E24 &lt; AR$6), 0, 1)+IF(OR($F24 &gt;= AS$6, $G24 &lt; AR$6), 0, 2)+1)</f>
        <v/>
      </c>
      <c r="AS24" s="68" t="str">
        <f ca="1">INDEX({"","_","-","="},IF(OR($D24 &gt;= AT$6, $E24 &lt; AS$6), 0, 1)+IF(OR($F24 &gt;= AT$6, $G24 &lt; AS$6), 0, 2)+1)</f>
        <v/>
      </c>
      <c r="AT24" s="68" t="str">
        <f ca="1">INDEX({"","_","-","="},IF(OR($D24 &gt;= AU$6, $E24 &lt; AT$6), 0, 1)+IF(OR($F24 &gt;= AU$6, $G24 &lt; AT$6), 0, 2)+1)</f>
        <v/>
      </c>
      <c r="AU24" s="68" t="str">
        <f ca="1">INDEX({"","_","-","="},IF(OR($D24 &gt;= AV$6, $E24 &lt; AU$6), 0, 1)+IF(OR($F24 &gt;= AV$6, $G24 &lt; AU$6), 0, 2)+1)</f>
        <v/>
      </c>
      <c r="AV24" s="68" t="str">
        <f ca="1">INDEX({"","_","-","="},IF(OR($D24 &gt;= AW$6, $E24 &lt; AV$6), 0, 1)+IF(OR($F24 &gt;= AW$6, $G24 &lt; AV$6), 0, 2)+1)</f>
        <v/>
      </c>
      <c r="AW24" s="68" t="str">
        <f ca="1">INDEX({"","_","-","="},IF(OR($D24 &gt;= AX$6, $E24 &lt; AW$6), 0, 1)+IF(OR($F24 &gt;= AX$6, $G24 &lt; AW$6), 0, 2)+1)</f>
        <v/>
      </c>
      <c r="AX24" s="68" t="str">
        <f ca="1">INDEX({"","_","-","="},IF(OR($D24 &gt;= AY$6, $E24 &lt; AX$6), 0, 1)+IF(OR($F24 &gt;= AY$6, $G24 &lt; AX$6), 0, 2)+1)</f>
        <v/>
      </c>
      <c r="AY24" s="68" t="str">
        <f ca="1">INDEX({"","_","-","="},IF(OR($D24 &gt;= AZ$6, $E24 &lt; AY$6), 0, 1)+IF(OR($F24 &gt;= AZ$6, $G24 &lt; AY$6), 0, 2)+1)</f>
        <v/>
      </c>
      <c r="AZ24" s="68" t="str">
        <f ca="1">INDEX({"","_","-","="},IF(OR($D24 &gt;= BA$6, $E24 &lt; AZ$6), 0, 1)+IF(OR($F24 &gt;= BA$6, $G24 &lt; AZ$6), 0, 2)+1)</f>
        <v/>
      </c>
      <c r="BA24" s="68" t="str">
        <f ca="1">INDEX({"","_","-","="},IF(OR($D24 &gt;= BB$6, $E24 &lt; BA$6), 0, 1)+IF(OR($F24 &gt;= BB$6, $G24 &lt; BA$6), 0, 2)+1)</f>
        <v/>
      </c>
      <c r="BB24" s="68" t="str">
        <f ca="1">INDEX({"","_","-","="},IF(OR($D24 &gt;= BC$6, $E24 &lt; BB$6), 0, 1)+IF(OR($F24 &gt;= BC$6, $G24 &lt; BB$6), 0, 2)+1)</f>
        <v/>
      </c>
      <c r="BC24" s="68" t="str">
        <f ca="1">INDEX({"","_","-","="},IF(OR($D24 &gt;= BD$6, $E24 &lt; BC$6), 0, 1)+IF(OR($F24 &gt;= BD$6, $G24 &lt; BC$6), 0, 2)+1)</f>
        <v/>
      </c>
      <c r="BD24" s="68" t="str">
        <f ca="1">INDEX({"","_","-","="},IF(OR($D24 &gt;= BE$6, $E24 &lt; BD$6), 0, 1)+IF(OR($F24 &gt;= BE$6, $G24 &lt; BD$6), 0, 2)+1)</f>
        <v/>
      </c>
      <c r="BE24" s="68" t="str">
        <f ca="1">INDEX({"","_","-","="},IF(OR($D24 &gt;= BF$6, $E24 &lt; BE$6), 0, 1)+IF(OR($F24 &gt;= BF$6, $G24 &lt; BE$6), 0, 2)+1)</f>
        <v/>
      </c>
      <c r="BF24" s="68" t="str">
        <f ca="1">INDEX({"","_","-","="},IF(OR($D24 &gt;= BG$6, $E24 &lt; BF$6), 0, 1)+IF(OR($F24 &gt;= BG$6, $G24 &lt; BF$6), 0, 2)+1)</f>
        <v/>
      </c>
      <c r="BG24" s="68" t="str">
        <f ca="1">INDEX({"","_","-","="},IF(OR($D24 &gt;= BH$6, $E24 &lt; BG$6), 0, 1)+IF(OR($F24 &gt;= BH$6, $G24 &lt; BG$6), 0, 2)+1)</f>
        <v/>
      </c>
      <c r="BH24" s="68" t="str">
        <f ca="1">INDEX({"","_","-","="},IF(OR($D24 &gt;= BI$6, $E24 &lt; BH$6), 0, 1)+IF(OR($F24 &gt;= BI$6, $G24 &lt; BH$6), 0, 2)+1)</f>
        <v/>
      </c>
      <c r="BI24" s="68" t="str">
        <f ca="1">INDEX({"","_","-","="},IF(OR($D24 &gt;= BJ$6, $E24 &lt; BI$6), 0, 1)+IF(OR($F24 &gt;= BJ$6, $G24 &lt; BI$6), 0, 2)+1)</f>
        <v/>
      </c>
      <c r="BJ24" s="68" t="str">
        <f ca="1">INDEX({"","_","-","="},IF(OR($D24 &gt;= BK$6, $E24 &lt; BJ$6), 0, 1)+IF(OR($F24 &gt;= BK$6, $G24 &lt; BJ$6), 0, 2)+1)</f>
        <v/>
      </c>
      <c r="BK24" s="68" t="str">
        <f ca="1">INDEX({"","_","-","="},IF(OR($D24 &gt;= BL$6, $E24 &lt; BK$6), 0, 1)+IF(OR($F24 &gt;= BL$6, $G24 &lt; BK$6), 0, 2)+1)</f>
        <v/>
      </c>
      <c r="BL24" s="68" t="str">
        <f ca="1">INDEX({"","_","-","="},IF(OR($D24 &gt;= BM$6, $E24 &lt; BL$6), 0, 1)+IF(OR($F24 &gt;= BM$6, $G24 &lt; BL$6), 0, 2)+1)</f>
        <v/>
      </c>
      <c r="BM24" s="68" t="str">
        <f ca="1">INDEX({"","_","-","="},IF(OR($D24 &gt;= BN$6, $E24 &lt; BM$6), 0, 1)+IF(OR($F24 &gt;= BN$6, $G24 &lt; BM$6), 0, 2)+1)</f>
        <v/>
      </c>
      <c r="BN24" s="68" t="str">
        <f ca="1">INDEX({"","_","-","="},IF(OR($D24 &gt;= BO$6, $E24 &lt; BN$6), 0, 1)+IF(OR($F24 &gt;= BO$6, $G24 &lt; BN$6), 0, 2)+1)</f>
        <v/>
      </c>
      <c r="BO24" s="68" t="str">
        <f ca="1">INDEX({"","_","-","="},IF(OR($D24 &gt;= BP$6, $E24 &lt; BO$6), 0, 1)+IF(OR($F24 &gt;= BP$6, $G24 &lt; BO$6), 0, 2)+1)</f>
        <v/>
      </c>
      <c r="BP24" s="68" t="str">
        <f ca="1">INDEX({"","_","-","="},IF(OR($D24 &gt;= BQ$6, $E24 &lt; BP$6), 0, 1)+IF(OR($F24 &gt;= BQ$6, $G24 &lt; BP$6), 0, 2)+1)</f>
        <v/>
      </c>
      <c r="BQ24" s="68" t="str">
        <f ca="1">INDEX({"","_","-","="},IF(OR($D24 &gt;= BR$6, $E24 &lt; BQ$6), 0, 1)+IF(OR($F24 &gt;= BR$6, $G24 &lt; BQ$6), 0, 2)+1)</f>
        <v/>
      </c>
      <c r="BR24" s="68" t="str">
        <f ca="1">INDEX({"","_","-","="},IF(OR($D24 &gt;= BS$6, $E24 &lt; BR$6), 0, 1)+IF(OR($F24 &gt;= BS$6, $G24 &lt; BR$6), 0, 2)+1)</f>
        <v/>
      </c>
      <c r="BS24" s="68" t="str">
        <f ca="1">INDEX({"","_","-","="},IF(OR($D24 &gt;= BT$6, $E24 &lt; BS$6), 0, 1)+IF(OR($F24 &gt;= BT$6, $G24 &lt; BS$6), 0, 2)+1)</f>
        <v/>
      </c>
      <c r="BT24" s="68" t="str">
        <f ca="1">INDEX({"","_","-","="},IF(OR($D24 &gt;= BU$6, $E24 &lt; BT$6), 0, 1)+IF(OR($F24 &gt;= BU$6, $G24 &lt; BT$6), 0, 2)+1)</f>
        <v/>
      </c>
      <c r="BU24" s="68" t="str">
        <f ca="1">INDEX({"","_","-","="},IF(OR($D24 &gt;= BV$6, $E24 &lt; BU$6), 0, 1)+IF(OR($F24 &gt;= BV$6, $G24 &lt; BU$6), 0, 2)+1)</f>
        <v/>
      </c>
      <c r="BV24" s="68" t="str">
        <f ca="1">INDEX({"","_","-","="},IF(OR($D24 &gt;= BW$6, $E24 &lt; BV$6), 0, 1)+IF(OR($F24 &gt;= BW$6, $G24 &lt; BV$6), 0, 2)+1)</f>
        <v/>
      </c>
      <c r="BW24" s="68" t="str">
        <f ca="1">INDEX({"","_","-","="},IF(OR($D24 &gt;= BX$6, $E24 &lt; BW$6), 0, 1)+IF(OR($F24 &gt;= BX$6, $G24 &lt; BW$6), 0, 2)+1)</f>
        <v/>
      </c>
      <c r="BX24" s="68" t="str">
        <f ca="1">INDEX({"","_","-","="},IF(OR($D24 &gt;= BY$6, $E24 &lt; BX$6), 0, 1)+IF(OR($F24 &gt;= BY$6, $G24 &lt; BX$6), 0, 2)+1)</f>
        <v/>
      </c>
      <c r="BY24" s="68" t="str">
        <f ca="1">INDEX({"","_","-","="},IF(OR($D24 &gt;= BZ$6, $E24 &lt; BY$6), 0, 1)+IF(OR($F24 &gt;= BZ$6, $G24 &lt; BY$6), 0, 2)+1)</f>
        <v/>
      </c>
      <c r="BZ24" s="68" t="str">
        <f ca="1">INDEX({"","_","-","="},IF(OR($D24 &gt;= CA$6, $E24 &lt; BZ$6), 0, 1)+IF(OR($F24 &gt;= CA$6, $G24 &lt; BZ$6), 0, 2)+1)</f>
        <v/>
      </c>
      <c r="CA24" s="68" t="str">
        <f ca="1">INDEX({"","_","-","="},IF(OR($D24 &gt;= CB$6, $E24 &lt; CA$6), 0, 1)+IF(OR($F24 &gt;= CB$6, $G24 &lt; CA$6), 0, 2)+1)</f>
        <v/>
      </c>
      <c r="CB24" s="68" t="str">
        <f ca="1">INDEX({"","_","-","="},IF(OR($D24 &gt;= CC$6, $E24 &lt; CB$6), 0, 1)+IF(OR($F24 &gt;= CC$6, $G24 &lt; CB$6), 0, 2)+1)</f>
        <v/>
      </c>
      <c r="CC24" s="68" t="str">
        <f ca="1">INDEX({"","_","-","="},IF(OR($D24 &gt;= CD$6, $E24 &lt; CC$6), 0, 1)+IF(OR($F24 &gt;= CD$6, $G24 &lt; CC$6), 0, 2)+1)</f>
        <v/>
      </c>
      <c r="CD24" s="68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IF('临-进度'!M20,'临-进度'!$A20,"")</f>
        <v/>
      </c>
      <c r="B25" s="8" t="str">
        <f ca="1">IF('临-进度'!M20,'临-进度'!$B20,"")</f>
        <v/>
      </c>
      <c r="C25" s="8" t="str">
        <f ca="1">IF('临-进度'!M20,'临-进度'!$E20,"")</f>
        <v/>
      </c>
      <c r="D25" s="40" t="str">
        <f ca="1">IF('临-进度'!$M20,'临-进度'!$I20,"")</f>
        <v/>
      </c>
      <c r="E25" s="40" t="str">
        <f ca="1">IF('临-进度'!$M20,'临-进度'!$AE20,"")</f>
        <v/>
      </c>
      <c r="F25" s="40" t="str">
        <f ca="1">IF('临-进度'!$M20,'临-进度'!$J20,"")</f>
        <v/>
      </c>
      <c r="G25" s="73" t="str">
        <f ca="1">IF('临-进度'!$M20,'临-进度'!$AF20,"")</f>
        <v/>
      </c>
      <c r="H25" s="68" t="str">
        <f ca="1">INDEX({"","_","-","="},IF(OR($D25 &gt;= I$6, $E25 &lt; H$6), 0, 1)+IF(OR($F25 &gt;= I$6, $G25 &lt; H$6), 0, 2)+1)</f>
        <v/>
      </c>
      <c r="I25" s="68" t="str">
        <f ca="1">INDEX({"","_","-","="},IF(OR($D25 &gt;= J$6, $E25 &lt; I$6), 0, 1)+IF(OR($F25 &gt;= J$6, $G25 &lt; I$6), 0, 2)+1)</f>
        <v/>
      </c>
      <c r="J25" s="68" t="str">
        <f ca="1">INDEX({"","_","-","="},IF(OR($D25 &gt;= K$6, $E25 &lt; J$6), 0, 1)+IF(OR($F25 &gt;= K$6, $G25 &lt; J$6), 0, 2)+1)</f>
        <v/>
      </c>
      <c r="K25" s="68" t="str">
        <f ca="1">INDEX({"","_","-","="},IF(OR($D25 &gt;= L$6, $E25 &lt; K$6), 0, 1)+IF(OR($F25 &gt;= L$6, $G25 &lt; K$6), 0, 2)+1)</f>
        <v/>
      </c>
      <c r="L25" s="68" t="str">
        <f ca="1">INDEX({"","_","-","="},IF(OR($D25 &gt;= M$6, $E25 &lt; L$6), 0, 1)+IF(OR($F25 &gt;= M$6, $G25 &lt; L$6), 0, 2)+1)</f>
        <v/>
      </c>
      <c r="M25" s="68" t="str">
        <f ca="1">INDEX({"","_","-","="},IF(OR($D25 &gt;= N$6, $E25 &lt; M$6), 0, 1)+IF(OR($F25 &gt;= N$6, $G25 &lt; M$6), 0, 2)+1)</f>
        <v/>
      </c>
      <c r="N25" s="68" t="str">
        <f ca="1">INDEX({"","_","-","="},IF(OR($D25 &gt;= O$6, $E25 &lt; N$6), 0, 1)+IF(OR($F25 &gt;= O$6, $G25 &lt; N$6), 0, 2)+1)</f>
        <v/>
      </c>
      <c r="O25" s="68" t="str">
        <f ca="1">INDEX({"","_","-","="},IF(OR($D25 &gt;= P$6, $E25 &lt; O$6), 0, 1)+IF(OR($F25 &gt;= P$6, $G25 &lt; O$6), 0, 2)+1)</f>
        <v/>
      </c>
      <c r="P25" s="68" t="str">
        <f ca="1">INDEX({"","_","-","="},IF(OR($D25 &gt;= Q$6, $E25 &lt; P$6), 0, 1)+IF(OR($F25 &gt;= Q$6, $G25 &lt; P$6), 0, 2)+1)</f>
        <v/>
      </c>
      <c r="Q25" s="68" t="str">
        <f ca="1">INDEX({"","_","-","="},IF(OR($D25 &gt;= R$6, $E25 &lt; Q$6), 0, 1)+IF(OR($F25 &gt;= R$6, $G25 &lt; Q$6), 0, 2)+1)</f>
        <v/>
      </c>
      <c r="R25" s="68" t="str">
        <f ca="1">INDEX({"","_","-","="},IF(OR($D25 &gt;= S$6, $E25 &lt; R$6), 0, 1)+IF(OR($F25 &gt;= S$6, $G25 &lt; R$6), 0, 2)+1)</f>
        <v/>
      </c>
      <c r="S25" s="68" t="str">
        <f ca="1">INDEX({"","_","-","="},IF(OR($D25 &gt;= T$6, $E25 &lt; S$6), 0, 1)+IF(OR($F25 &gt;= T$6, $G25 &lt; S$6), 0, 2)+1)</f>
        <v/>
      </c>
      <c r="T25" s="68" t="str">
        <f ca="1">INDEX({"","_","-","="},IF(OR($D25 &gt;= U$6, $E25 &lt; T$6), 0, 1)+IF(OR($F25 &gt;= U$6, $G25 &lt; T$6), 0, 2)+1)</f>
        <v/>
      </c>
      <c r="U25" s="68" t="str">
        <f ca="1">INDEX({"","_","-","="},IF(OR($D25 &gt;= V$6, $E25 &lt; U$6), 0, 1)+IF(OR($F25 &gt;= V$6, $G25 &lt; U$6), 0, 2)+1)</f>
        <v/>
      </c>
      <c r="V25" s="68" t="str">
        <f ca="1">INDEX({"","_","-","="},IF(OR($D25 &gt;= W$6, $E25 &lt; V$6), 0, 1)+IF(OR($F25 &gt;= W$6, $G25 &lt; V$6), 0, 2)+1)</f>
        <v/>
      </c>
      <c r="W25" s="68" t="str">
        <f ca="1">INDEX({"","_","-","="},IF(OR($D25 &gt;= X$6, $E25 &lt; W$6), 0, 1)+IF(OR($F25 &gt;= X$6, $G25 &lt; W$6), 0, 2)+1)</f>
        <v/>
      </c>
      <c r="X25" s="68" t="str">
        <f ca="1">INDEX({"","_","-","="},IF(OR($D25 &gt;= Y$6, $E25 &lt; X$6), 0, 1)+IF(OR($F25 &gt;= Y$6, $G25 &lt; X$6), 0, 2)+1)</f>
        <v/>
      </c>
      <c r="Y25" s="68" t="str">
        <f ca="1">INDEX({"","_","-","="},IF(OR($D25 &gt;= Z$6, $E25 &lt; Y$6), 0, 1)+IF(OR($F25 &gt;= Z$6, $G25 &lt; Y$6), 0, 2)+1)</f>
        <v/>
      </c>
      <c r="Z25" s="68" t="str">
        <f ca="1">INDEX({"","_","-","="},IF(OR($D25 &gt;= AA$6, $E25 &lt; Z$6), 0, 1)+IF(OR($F25 &gt;= AA$6, $G25 &lt; Z$6), 0, 2)+1)</f>
        <v/>
      </c>
      <c r="AA25" s="68" t="str">
        <f ca="1">INDEX({"","_","-","="},IF(OR($D25 &gt;= AB$6, $E25 &lt; AA$6), 0, 1)+IF(OR($F25 &gt;= AB$6, $G25 &lt; AA$6), 0, 2)+1)</f>
        <v/>
      </c>
      <c r="AB25" s="68" t="str">
        <f ca="1">INDEX({"","_","-","="},IF(OR($D25 &gt;= AC$6, $E25 &lt; AB$6), 0, 1)+IF(OR($F25 &gt;= AC$6, $G25 &lt; AB$6), 0, 2)+1)</f>
        <v/>
      </c>
      <c r="AC25" s="68" t="str">
        <f ca="1">INDEX({"","_","-","="},IF(OR($D25 &gt;= AD$6, $E25 &lt; AC$6), 0, 1)+IF(OR($F25 &gt;= AD$6, $G25 &lt; AC$6), 0, 2)+1)</f>
        <v/>
      </c>
      <c r="AD25" s="68" t="str">
        <f ca="1">INDEX({"","_","-","="},IF(OR($D25 &gt;= AE$6, $E25 &lt; AD$6), 0, 1)+IF(OR($F25 &gt;= AE$6, $G25 &lt; AD$6), 0, 2)+1)</f>
        <v/>
      </c>
      <c r="AE25" s="68" t="str">
        <f ca="1">INDEX({"","_","-","="},IF(OR($D25 &gt;= AF$6, $E25 &lt; AE$6), 0, 1)+IF(OR($F25 &gt;= AF$6, $G25 &lt; AE$6), 0, 2)+1)</f>
        <v/>
      </c>
      <c r="AF25" s="68" t="str">
        <f ca="1">INDEX({"","_","-","="},IF(OR($D25 &gt;= AG$6, $E25 &lt; AF$6), 0, 1)+IF(OR($F25 &gt;= AG$6, $G25 &lt; AF$6), 0, 2)+1)</f>
        <v/>
      </c>
      <c r="AG25" s="68" t="str">
        <f ca="1">INDEX({"","_","-","="},IF(OR($D25 &gt;= AH$6, $E25 &lt; AG$6), 0, 1)+IF(OR($F25 &gt;= AH$6, $G25 &lt; AG$6), 0, 2)+1)</f>
        <v/>
      </c>
      <c r="AH25" s="68" t="str">
        <f ca="1">INDEX({"","_","-","="},IF(OR($D25 &gt;= AI$6, $E25 &lt; AH$6), 0, 1)+IF(OR($F25 &gt;= AI$6, $G25 &lt; AH$6), 0, 2)+1)</f>
        <v/>
      </c>
      <c r="AI25" s="68" t="str">
        <f ca="1">INDEX({"","_","-","="},IF(OR($D25 &gt;= AJ$6, $E25 &lt; AI$6), 0, 1)+IF(OR($F25 &gt;= AJ$6, $G25 &lt; AI$6), 0, 2)+1)</f>
        <v/>
      </c>
      <c r="AJ25" s="68" t="str">
        <f ca="1">INDEX({"","_","-","="},IF(OR($D25 &gt;= AK$6, $E25 &lt; AJ$6), 0, 1)+IF(OR($F25 &gt;= AK$6, $G25 &lt; AJ$6), 0, 2)+1)</f>
        <v/>
      </c>
      <c r="AK25" s="68" t="str">
        <f ca="1">INDEX({"","_","-","="},IF(OR($D25 &gt;= AL$6, $E25 &lt; AK$6), 0, 1)+IF(OR($F25 &gt;= AL$6, $G25 &lt; AK$6), 0, 2)+1)</f>
        <v/>
      </c>
      <c r="AL25" s="68" t="str">
        <f ca="1">INDEX({"","_","-","="},IF(OR($D25 &gt;= AM$6, $E25 &lt; AL$6), 0, 1)+IF(OR($F25 &gt;= AM$6, $G25 &lt; AL$6), 0, 2)+1)</f>
        <v/>
      </c>
      <c r="AM25" s="68" t="str">
        <f ca="1">INDEX({"","_","-","="},IF(OR($D25 &gt;= AN$6, $E25 &lt; AM$6), 0, 1)+IF(OR($F25 &gt;= AN$6, $G25 &lt; AM$6), 0, 2)+1)</f>
        <v/>
      </c>
      <c r="AN25" s="68" t="str">
        <f ca="1">INDEX({"","_","-","="},IF(OR($D25 &gt;= AO$6, $E25 &lt; AN$6), 0, 1)+IF(OR($F25 &gt;= AO$6, $G25 &lt; AN$6), 0, 2)+1)</f>
        <v/>
      </c>
      <c r="AO25" s="68" t="str">
        <f ca="1">INDEX({"","_","-","="},IF(OR($D25 &gt;= AP$6, $E25 &lt; AO$6), 0, 1)+IF(OR($F25 &gt;= AP$6, $G25 &lt; AO$6), 0, 2)+1)</f>
        <v/>
      </c>
      <c r="AP25" s="68" t="str">
        <f ca="1">INDEX({"","_","-","="},IF(OR($D25 &gt;= AQ$6, $E25 &lt; AP$6), 0, 1)+IF(OR($F25 &gt;= AQ$6, $G25 &lt; AP$6), 0, 2)+1)</f>
        <v/>
      </c>
      <c r="AQ25" s="68" t="str">
        <f ca="1">INDEX({"","_","-","="},IF(OR($D25 &gt;= AR$6, $E25 &lt; AQ$6), 0, 1)+IF(OR($F25 &gt;= AR$6, $G25 &lt; AQ$6), 0, 2)+1)</f>
        <v/>
      </c>
      <c r="AR25" s="68" t="str">
        <f ca="1">INDEX({"","_","-","="},IF(OR($D25 &gt;= AS$6, $E25 &lt; AR$6), 0, 1)+IF(OR($F25 &gt;= AS$6, $G25 &lt; AR$6), 0, 2)+1)</f>
        <v/>
      </c>
      <c r="AS25" s="68" t="str">
        <f ca="1">INDEX({"","_","-","="},IF(OR($D25 &gt;= AT$6, $E25 &lt; AS$6), 0, 1)+IF(OR($F25 &gt;= AT$6, $G25 &lt; AS$6), 0, 2)+1)</f>
        <v/>
      </c>
      <c r="AT25" s="68" t="str">
        <f ca="1">INDEX({"","_","-","="},IF(OR($D25 &gt;= AU$6, $E25 &lt; AT$6), 0, 1)+IF(OR($F25 &gt;= AU$6, $G25 &lt; AT$6), 0, 2)+1)</f>
        <v/>
      </c>
      <c r="AU25" s="68" t="str">
        <f ca="1">INDEX({"","_","-","="},IF(OR($D25 &gt;= AV$6, $E25 &lt; AU$6), 0, 1)+IF(OR($F25 &gt;= AV$6, $G25 &lt; AU$6), 0, 2)+1)</f>
        <v/>
      </c>
      <c r="AV25" s="68" t="str">
        <f ca="1">INDEX({"","_","-","="},IF(OR($D25 &gt;= AW$6, $E25 &lt; AV$6), 0, 1)+IF(OR($F25 &gt;= AW$6, $G25 &lt; AV$6), 0, 2)+1)</f>
        <v/>
      </c>
      <c r="AW25" s="68" t="str">
        <f ca="1">INDEX({"","_","-","="},IF(OR($D25 &gt;= AX$6, $E25 &lt; AW$6), 0, 1)+IF(OR($F25 &gt;= AX$6, $G25 &lt; AW$6), 0, 2)+1)</f>
        <v/>
      </c>
      <c r="AX25" s="68" t="str">
        <f ca="1">INDEX({"","_","-","="},IF(OR($D25 &gt;= AY$6, $E25 &lt; AX$6), 0, 1)+IF(OR($F25 &gt;= AY$6, $G25 &lt; AX$6), 0, 2)+1)</f>
        <v/>
      </c>
      <c r="AY25" s="68" t="str">
        <f ca="1">INDEX({"","_","-","="},IF(OR($D25 &gt;= AZ$6, $E25 &lt; AY$6), 0, 1)+IF(OR($F25 &gt;= AZ$6, $G25 &lt; AY$6), 0, 2)+1)</f>
        <v/>
      </c>
      <c r="AZ25" s="68" t="str">
        <f ca="1">INDEX({"","_","-","="},IF(OR($D25 &gt;= BA$6, $E25 &lt; AZ$6), 0, 1)+IF(OR($F25 &gt;= BA$6, $G25 &lt; AZ$6), 0, 2)+1)</f>
        <v/>
      </c>
      <c r="BA25" s="68" t="str">
        <f ca="1">INDEX({"","_","-","="},IF(OR($D25 &gt;= BB$6, $E25 &lt; BA$6), 0, 1)+IF(OR($F25 &gt;= BB$6, $G25 &lt; BA$6), 0, 2)+1)</f>
        <v/>
      </c>
      <c r="BB25" s="68" t="str">
        <f ca="1">INDEX({"","_","-","="},IF(OR($D25 &gt;= BC$6, $E25 &lt; BB$6), 0, 1)+IF(OR($F25 &gt;= BC$6, $G25 &lt; BB$6), 0, 2)+1)</f>
        <v/>
      </c>
      <c r="BC25" s="68" t="str">
        <f ca="1">INDEX({"","_","-","="},IF(OR($D25 &gt;= BD$6, $E25 &lt; BC$6), 0, 1)+IF(OR($F25 &gt;= BD$6, $G25 &lt; BC$6), 0, 2)+1)</f>
        <v/>
      </c>
      <c r="BD25" s="68" t="str">
        <f ca="1">INDEX({"","_","-","="},IF(OR($D25 &gt;= BE$6, $E25 &lt; BD$6), 0, 1)+IF(OR($F25 &gt;= BE$6, $G25 &lt; BD$6), 0, 2)+1)</f>
        <v/>
      </c>
      <c r="BE25" s="68" t="str">
        <f ca="1">INDEX({"","_","-","="},IF(OR($D25 &gt;= BF$6, $E25 &lt; BE$6), 0, 1)+IF(OR($F25 &gt;= BF$6, $G25 &lt; BE$6), 0, 2)+1)</f>
        <v/>
      </c>
      <c r="BF25" s="68" t="str">
        <f ca="1">INDEX({"","_","-","="},IF(OR($D25 &gt;= BG$6, $E25 &lt; BF$6), 0, 1)+IF(OR($F25 &gt;= BG$6, $G25 &lt; BF$6), 0, 2)+1)</f>
        <v/>
      </c>
      <c r="BG25" s="68" t="str">
        <f ca="1">INDEX({"","_","-","="},IF(OR($D25 &gt;= BH$6, $E25 &lt; BG$6), 0, 1)+IF(OR($F25 &gt;= BH$6, $G25 &lt; BG$6), 0, 2)+1)</f>
        <v/>
      </c>
      <c r="BH25" s="68" t="str">
        <f ca="1">INDEX({"","_","-","="},IF(OR($D25 &gt;= BI$6, $E25 &lt; BH$6), 0, 1)+IF(OR($F25 &gt;= BI$6, $G25 &lt; BH$6), 0, 2)+1)</f>
        <v/>
      </c>
      <c r="BI25" s="68" t="str">
        <f ca="1">INDEX({"","_","-","="},IF(OR($D25 &gt;= BJ$6, $E25 &lt; BI$6), 0, 1)+IF(OR($F25 &gt;= BJ$6, $G25 &lt; BI$6), 0, 2)+1)</f>
        <v/>
      </c>
      <c r="BJ25" s="68" t="str">
        <f ca="1">INDEX({"","_","-","="},IF(OR($D25 &gt;= BK$6, $E25 &lt; BJ$6), 0, 1)+IF(OR($F25 &gt;= BK$6, $G25 &lt; BJ$6), 0, 2)+1)</f>
        <v/>
      </c>
      <c r="BK25" s="68" t="str">
        <f ca="1">INDEX({"","_","-","="},IF(OR($D25 &gt;= BL$6, $E25 &lt; BK$6), 0, 1)+IF(OR($F25 &gt;= BL$6, $G25 &lt; BK$6), 0, 2)+1)</f>
        <v/>
      </c>
      <c r="BL25" s="68" t="str">
        <f ca="1">INDEX({"","_","-","="},IF(OR($D25 &gt;= BM$6, $E25 &lt; BL$6), 0, 1)+IF(OR($F25 &gt;= BM$6, $G25 &lt; BL$6), 0, 2)+1)</f>
        <v/>
      </c>
      <c r="BM25" s="68" t="str">
        <f ca="1">INDEX({"","_","-","="},IF(OR($D25 &gt;= BN$6, $E25 &lt; BM$6), 0, 1)+IF(OR($F25 &gt;= BN$6, $G25 &lt; BM$6), 0, 2)+1)</f>
        <v/>
      </c>
      <c r="BN25" s="68" t="str">
        <f ca="1">INDEX({"","_","-","="},IF(OR($D25 &gt;= BO$6, $E25 &lt; BN$6), 0, 1)+IF(OR($F25 &gt;= BO$6, $G25 &lt; BN$6), 0, 2)+1)</f>
        <v/>
      </c>
      <c r="BO25" s="68" t="str">
        <f ca="1">INDEX({"","_","-","="},IF(OR($D25 &gt;= BP$6, $E25 &lt; BO$6), 0, 1)+IF(OR($F25 &gt;= BP$6, $G25 &lt; BO$6), 0, 2)+1)</f>
        <v/>
      </c>
      <c r="BP25" s="68" t="str">
        <f ca="1">INDEX({"","_","-","="},IF(OR($D25 &gt;= BQ$6, $E25 &lt; BP$6), 0, 1)+IF(OR($F25 &gt;= BQ$6, $G25 &lt; BP$6), 0, 2)+1)</f>
        <v/>
      </c>
      <c r="BQ25" s="68" t="str">
        <f ca="1">INDEX({"","_","-","="},IF(OR($D25 &gt;= BR$6, $E25 &lt; BQ$6), 0, 1)+IF(OR($F25 &gt;= BR$6, $G25 &lt; BQ$6), 0, 2)+1)</f>
        <v/>
      </c>
      <c r="BR25" s="68" t="str">
        <f ca="1">INDEX({"","_","-","="},IF(OR($D25 &gt;= BS$6, $E25 &lt; BR$6), 0, 1)+IF(OR($F25 &gt;= BS$6, $G25 &lt; BR$6), 0, 2)+1)</f>
        <v/>
      </c>
      <c r="BS25" s="68" t="str">
        <f ca="1">INDEX({"","_","-","="},IF(OR($D25 &gt;= BT$6, $E25 &lt; BS$6), 0, 1)+IF(OR($F25 &gt;= BT$6, $G25 &lt; BS$6), 0, 2)+1)</f>
        <v/>
      </c>
      <c r="BT25" s="68" t="str">
        <f ca="1">INDEX({"","_","-","="},IF(OR($D25 &gt;= BU$6, $E25 &lt; BT$6), 0, 1)+IF(OR($F25 &gt;= BU$6, $G25 &lt; BT$6), 0, 2)+1)</f>
        <v/>
      </c>
      <c r="BU25" s="68" t="str">
        <f ca="1">INDEX({"","_","-","="},IF(OR($D25 &gt;= BV$6, $E25 &lt; BU$6), 0, 1)+IF(OR($F25 &gt;= BV$6, $G25 &lt; BU$6), 0, 2)+1)</f>
        <v/>
      </c>
      <c r="BV25" s="68" t="str">
        <f ca="1">INDEX({"","_","-","="},IF(OR($D25 &gt;= BW$6, $E25 &lt; BV$6), 0, 1)+IF(OR($F25 &gt;= BW$6, $G25 &lt; BV$6), 0, 2)+1)</f>
        <v/>
      </c>
      <c r="BW25" s="68" t="str">
        <f ca="1">INDEX({"","_","-","="},IF(OR($D25 &gt;= BX$6, $E25 &lt; BW$6), 0, 1)+IF(OR($F25 &gt;= BX$6, $G25 &lt; BW$6), 0, 2)+1)</f>
        <v/>
      </c>
      <c r="BX25" s="68" t="str">
        <f ca="1">INDEX({"","_","-","="},IF(OR($D25 &gt;= BY$6, $E25 &lt; BX$6), 0, 1)+IF(OR($F25 &gt;= BY$6, $G25 &lt; BX$6), 0, 2)+1)</f>
        <v/>
      </c>
      <c r="BY25" s="68" t="str">
        <f ca="1">INDEX({"","_","-","="},IF(OR($D25 &gt;= BZ$6, $E25 &lt; BY$6), 0, 1)+IF(OR($F25 &gt;= BZ$6, $G25 &lt; BY$6), 0, 2)+1)</f>
        <v/>
      </c>
      <c r="BZ25" s="68" t="str">
        <f ca="1">INDEX({"","_","-","="},IF(OR($D25 &gt;= CA$6, $E25 &lt; BZ$6), 0, 1)+IF(OR($F25 &gt;= CA$6, $G25 &lt; BZ$6), 0, 2)+1)</f>
        <v/>
      </c>
      <c r="CA25" s="68" t="str">
        <f ca="1">INDEX({"","_","-","="},IF(OR($D25 &gt;= CB$6, $E25 &lt; CA$6), 0, 1)+IF(OR($F25 &gt;= CB$6, $G25 &lt; CA$6), 0, 2)+1)</f>
        <v/>
      </c>
      <c r="CB25" s="68" t="str">
        <f ca="1">INDEX({"","_","-","="},IF(OR($D25 &gt;= CC$6, $E25 &lt; CB$6), 0, 1)+IF(OR($F25 &gt;= CC$6, $G25 &lt; CB$6), 0, 2)+1)</f>
        <v/>
      </c>
      <c r="CC25" s="68" t="str">
        <f ca="1">INDEX({"","_","-","="},IF(OR($D25 &gt;= CD$6, $E25 &lt; CC$6), 0, 1)+IF(OR($F25 &gt;= CD$6, $G25 &lt; CC$6), 0, 2)+1)</f>
        <v/>
      </c>
      <c r="CD25" s="68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IF('临-进度'!M21,'临-进度'!$A21,"")</f>
        <v/>
      </c>
      <c r="B26" s="8" t="str">
        <f ca="1">IF('临-进度'!M21,'临-进度'!$B21,"")</f>
        <v/>
      </c>
      <c r="C26" s="8" t="str">
        <f ca="1">IF('临-进度'!M21,'临-进度'!$E21,"")</f>
        <v/>
      </c>
      <c r="D26" s="40" t="str">
        <f ca="1">IF('临-进度'!$M21,'临-进度'!$I21,"")</f>
        <v/>
      </c>
      <c r="E26" s="40" t="str">
        <f ca="1">IF('临-进度'!$M21,'临-进度'!$AE21,"")</f>
        <v/>
      </c>
      <c r="F26" s="40" t="str">
        <f ca="1">IF('临-进度'!$M21,'临-进度'!$J21,"")</f>
        <v/>
      </c>
      <c r="G26" s="73" t="str">
        <f ca="1">IF('临-进度'!$M21,'临-进度'!$AF21,"")</f>
        <v/>
      </c>
      <c r="H26" s="68" t="str">
        <f ca="1">INDEX({"","_","-","="},IF(OR($D26 &gt;= I$6, $E26 &lt; H$6), 0, 1)+IF(OR($F26 &gt;= I$6, $G26 &lt; H$6), 0, 2)+1)</f>
        <v/>
      </c>
      <c r="I26" s="68" t="str">
        <f ca="1">INDEX({"","_","-","="},IF(OR($D26 &gt;= J$6, $E26 &lt; I$6), 0, 1)+IF(OR($F26 &gt;= J$6, $G26 &lt; I$6), 0, 2)+1)</f>
        <v/>
      </c>
      <c r="J26" s="68" t="str">
        <f ca="1">INDEX({"","_","-","="},IF(OR($D26 &gt;= K$6, $E26 &lt; J$6), 0, 1)+IF(OR($F26 &gt;= K$6, $G26 &lt; J$6), 0, 2)+1)</f>
        <v/>
      </c>
      <c r="K26" s="68" t="str">
        <f ca="1">INDEX({"","_","-","="},IF(OR($D26 &gt;= L$6, $E26 &lt; K$6), 0, 1)+IF(OR($F26 &gt;= L$6, $G26 &lt; K$6), 0, 2)+1)</f>
        <v/>
      </c>
      <c r="L26" s="68" t="str">
        <f ca="1">INDEX({"","_","-","="},IF(OR($D26 &gt;= M$6, $E26 &lt; L$6), 0, 1)+IF(OR($F26 &gt;= M$6, $G26 &lt; L$6), 0, 2)+1)</f>
        <v/>
      </c>
      <c r="M26" s="68" t="str">
        <f ca="1">INDEX({"","_","-","="},IF(OR($D26 &gt;= N$6, $E26 &lt; M$6), 0, 1)+IF(OR($F26 &gt;= N$6, $G26 &lt; M$6), 0, 2)+1)</f>
        <v/>
      </c>
      <c r="N26" s="68" t="str">
        <f ca="1">INDEX({"","_","-","="},IF(OR($D26 &gt;= O$6, $E26 &lt; N$6), 0, 1)+IF(OR($F26 &gt;= O$6, $G26 &lt; N$6), 0, 2)+1)</f>
        <v/>
      </c>
      <c r="O26" s="68" t="str">
        <f ca="1">INDEX({"","_","-","="},IF(OR($D26 &gt;= P$6, $E26 &lt; O$6), 0, 1)+IF(OR($F26 &gt;= P$6, $G26 &lt; O$6), 0, 2)+1)</f>
        <v/>
      </c>
      <c r="P26" s="68" t="str">
        <f ca="1">INDEX({"","_","-","="},IF(OR($D26 &gt;= Q$6, $E26 &lt; P$6), 0, 1)+IF(OR($F26 &gt;= Q$6, $G26 &lt; P$6), 0, 2)+1)</f>
        <v/>
      </c>
      <c r="Q26" s="68" t="str">
        <f ca="1">INDEX({"","_","-","="},IF(OR($D26 &gt;= R$6, $E26 &lt; Q$6), 0, 1)+IF(OR($F26 &gt;= R$6, $G26 &lt; Q$6), 0, 2)+1)</f>
        <v/>
      </c>
      <c r="R26" s="68" t="str">
        <f ca="1">INDEX({"","_","-","="},IF(OR($D26 &gt;= S$6, $E26 &lt; R$6), 0, 1)+IF(OR($F26 &gt;= S$6, $G26 &lt; R$6), 0, 2)+1)</f>
        <v/>
      </c>
      <c r="S26" s="68" t="str">
        <f ca="1">INDEX({"","_","-","="},IF(OR($D26 &gt;= T$6, $E26 &lt; S$6), 0, 1)+IF(OR($F26 &gt;= T$6, $G26 &lt; S$6), 0, 2)+1)</f>
        <v/>
      </c>
      <c r="T26" s="68" t="str">
        <f ca="1">INDEX({"","_","-","="},IF(OR($D26 &gt;= U$6, $E26 &lt; T$6), 0, 1)+IF(OR($F26 &gt;= U$6, $G26 &lt; T$6), 0, 2)+1)</f>
        <v/>
      </c>
      <c r="U26" s="68" t="str">
        <f ca="1">INDEX({"","_","-","="},IF(OR($D26 &gt;= V$6, $E26 &lt; U$6), 0, 1)+IF(OR($F26 &gt;= V$6, $G26 &lt; U$6), 0, 2)+1)</f>
        <v/>
      </c>
      <c r="V26" s="68" t="str">
        <f ca="1">INDEX({"","_","-","="},IF(OR($D26 &gt;= W$6, $E26 &lt; V$6), 0, 1)+IF(OR($F26 &gt;= W$6, $G26 &lt; V$6), 0, 2)+1)</f>
        <v/>
      </c>
      <c r="W26" s="68" t="str">
        <f ca="1">INDEX({"","_","-","="},IF(OR($D26 &gt;= X$6, $E26 &lt; W$6), 0, 1)+IF(OR($F26 &gt;= X$6, $G26 &lt; W$6), 0, 2)+1)</f>
        <v/>
      </c>
      <c r="X26" s="68" t="str">
        <f ca="1">INDEX({"","_","-","="},IF(OR($D26 &gt;= Y$6, $E26 &lt; X$6), 0, 1)+IF(OR($F26 &gt;= Y$6, $G26 &lt; X$6), 0, 2)+1)</f>
        <v/>
      </c>
      <c r="Y26" s="68" t="str">
        <f ca="1">INDEX({"","_","-","="},IF(OR($D26 &gt;= Z$6, $E26 &lt; Y$6), 0, 1)+IF(OR($F26 &gt;= Z$6, $G26 &lt; Y$6), 0, 2)+1)</f>
        <v/>
      </c>
      <c r="Z26" s="68" t="str">
        <f ca="1">INDEX({"","_","-","="},IF(OR($D26 &gt;= AA$6, $E26 &lt; Z$6), 0, 1)+IF(OR($F26 &gt;= AA$6, $G26 &lt; Z$6), 0, 2)+1)</f>
        <v/>
      </c>
      <c r="AA26" s="68" t="str">
        <f ca="1">INDEX({"","_","-","="},IF(OR($D26 &gt;= AB$6, $E26 &lt; AA$6), 0, 1)+IF(OR($F26 &gt;= AB$6, $G26 &lt; AA$6), 0, 2)+1)</f>
        <v/>
      </c>
      <c r="AB26" s="68" t="str">
        <f ca="1">INDEX({"","_","-","="},IF(OR($D26 &gt;= AC$6, $E26 &lt; AB$6), 0, 1)+IF(OR($F26 &gt;= AC$6, $G26 &lt; AB$6), 0, 2)+1)</f>
        <v/>
      </c>
      <c r="AC26" s="68" t="str">
        <f ca="1">INDEX({"","_","-","="},IF(OR($D26 &gt;= AD$6, $E26 &lt; AC$6), 0, 1)+IF(OR($F26 &gt;= AD$6, $G26 &lt; AC$6), 0, 2)+1)</f>
        <v/>
      </c>
      <c r="AD26" s="68" t="str">
        <f ca="1">INDEX({"","_","-","="},IF(OR($D26 &gt;= AE$6, $E26 &lt; AD$6), 0, 1)+IF(OR($F26 &gt;= AE$6, $G26 &lt; AD$6), 0, 2)+1)</f>
        <v/>
      </c>
      <c r="AE26" s="68" t="str">
        <f ca="1">INDEX({"","_","-","="},IF(OR($D26 &gt;= AF$6, $E26 &lt; AE$6), 0, 1)+IF(OR($F26 &gt;= AF$6, $G26 &lt; AE$6), 0, 2)+1)</f>
        <v/>
      </c>
      <c r="AF26" s="68" t="str">
        <f ca="1">INDEX({"","_","-","="},IF(OR($D26 &gt;= AG$6, $E26 &lt; AF$6), 0, 1)+IF(OR($F26 &gt;= AG$6, $G26 &lt; AF$6), 0, 2)+1)</f>
        <v/>
      </c>
      <c r="AG26" s="68" t="str">
        <f ca="1">INDEX({"","_","-","="},IF(OR($D26 &gt;= AH$6, $E26 &lt; AG$6), 0, 1)+IF(OR($F26 &gt;= AH$6, $G26 &lt; AG$6), 0, 2)+1)</f>
        <v/>
      </c>
      <c r="AH26" s="68" t="str">
        <f ca="1">INDEX({"","_","-","="},IF(OR($D26 &gt;= AI$6, $E26 &lt; AH$6), 0, 1)+IF(OR($F26 &gt;= AI$6, $G26 &lt; AH$6), 0, 2)+1)</f>
        <v/>
      </c>
      <c r="AI26" s="68" t="str">
        <f ca="1">INDEX({"","_","-","="},IF(OR($D26 &gt;= AJ$6, $E26 &lt; AI$6), 0, 1)+IF(OR($F26 &gt;= AJ$6, $G26 &lt; AI$6), 0, 2)+1)</f>
        <v/>
      </c>
      <c r="AJ26" s="68" t="str">
        <f ca="1">INDEX({"","_","-","="},IF(OR($D26 &gt;= AK$6, $E26 &lt; AJ$6), 0, 1)+IF(OR($F26 &gt;= AK$6, $G26 &lt; AJ$6), 0, 2)+1)</f>
        <v/>
      </c>
      <c r="AK26" s="68" t="str">
        <f ca="1">INDEX({"","_","-","="},IF(OR($D26 &gt;= AL$6, $E26 &lt; AK$6), 0, 1)+IF(OR($F26 &gt;= AL$6, $G26 &lt; AK$6), 0, 2)+1)</f>
        <v/>
      </c>
      <c r="AL26" s="68" t="str">
        <f ca="1">INDEX({"","_","-","="},IF(OR($D26 &gt;= AM$6, $E26 &lt; AL$6), 0, 1)+IF(OR($F26 &gt;= AM$6, $G26 &lt; AL$6), 0, 2)+1)</f>
        <v/>
      </c>
      <c r="AM26" s="68" t="str">
        <f ca="1">INDEX({"","_","-","="},IF(OR($D26 &gt;= AN$6, $E26 &lt; AM$6), 0, 1)+IF(OR($F26 &gt;= AN$6, $G26 &lt; AM$6), 0, 2)+1)</f>
        <v/>
      </c>
      <c r="AN26" s="68" t="str">
        <f ca="1">INDEX({"","_","-","="},IF(OR($D26 &gt;= AO$6, $E26 &lt; AN$6), 0, 1)+IF(OR($F26 &gt;= AO$6, $G26 &lt; AN$6), 0, 2)+1)</f>
        <v/>
      </c>
      <c r="AO26" s="68" t="str">
        <f ca="1">INDEX({"","_","-","="},IF(OR($D26 &gt;= AP$6, $E26 &lt; AO$6), 0, 1)+IF(OR($F26 &gt;= AP$6, $G26 &lt; AO$6), 0, 2)+1)</f>
        <v/>
      </c>
      <c r="AP26" s="68" t="str">
        <f ca="1">INDEX({"","_","-","="},IF(OR($D26 &gt;= AQ$6, $E26 &lt; AP$6), 0, 1)+IF(OR($F26 &gt;= AQ$6, $G26 &lt; AP$6), 0, 2)+1)</f>
        <v/>
      </c>
      <c r="AQ26" s="68" t="str">
        <f ca="1">INDEX({"","_","-","="},IF(OR($D26 &gt;= AR$6, $E26 &lt; AQ$6), 0, 1)+IF(OR($F26 &gt;= AR$6, $G26 &lt; AQ$6), 0, 2)+1)</f>
        <v/>
      </c>
      <c r="AR26" s="68" t="str">
        <f ca="1">INDEX({"","_","-","="},IF(OR($D26 &gt;= AS$6, $E26 &lt; AR$6), 0, 1)+IF(OR($F26 &gt;= AS$6, $G26 &lt; AR$6), 0, 2)+1)</f>
        <v/>
      </c>
      <c r="AS26" s="68" t="str">
        <f ca="1">INDEX({"","_","-","="},IF(OR($D26 &gt;= AT$6, $E26 &lt; AS$6), 0, 1)+IF(OR($F26 &gt;= AT$6, $G26 &lt; AS$6), 0, 2)+1)</f>
        <v/>
      </c>
      <c r="AT26" s="68" t="str">
        <f ca="1">INDEX({"","_","-","="},IF(OR($D26 &gt;= AU$6, $E26 &lt; AT$6), 0, 1)+IF(OR($F26 &gt;= AU$6, $G26 &lt; AT$6), 0, 2)+1)</f>
        <v/>
      </c>
      <c r="AU26" s="68" t="str">
        <f ca="1">INDEX({"","_","-","="},IF(OR($D26 &gt;= AV$6, $E26 &lt; AU$6), 0, 1)+IF(OR($F26 &gt;= AV$6, $G26 &lt; AU$6), 0, 2)+1)</f>
        <v/>
      </c>
      <c r="AV26" s="68" t="str">
        <f ca="1">INDEX({"","_","-","="},IF(OR($D26 &gt;= AW$6, $E26 &lt; AV$6), 0, 1)+IF(OR($F26 &gt;= AW$6, $G26 &lt; AV$6), 0, 2)+1)</f>
        <v/>
      </c>
      <c r="AW26" s="68" t="str">
        <f ca="1">INDEX({"","_","-","="},IF(OR($D26 &gt;= AX$6, $E26 &lt; AW$6), 0, 1)+IF(OR($F26 &gt;= AX$6, $G26 &lt; AW$6), 0, 2)+1)</f>
        <v/>
      </c>
      <c r="AX26" s="68" t="str">
        <f ca="1">INDEX({"","_","-","="},IF(OR($D26 &gt;= AY$6, $E26 &lt; AX$6), 0, 1)+IF(OR($F26 &gt;= AY$6, $G26 &lt; AX$6), 0, 2)+1)</f>
        <v/>
      </c>
      <c r="AY26" s="68" t="str">
        <f ca="1">INDEX({"","_","-","="},IF(OR($D26 &gt;= AZ$6, $E26 &lt; AY$6), 0, 1)+IF(OR($F26 &gt;= AZ$6, $G26 &lt; AY$6), 0, 2)+1)</f>
        <v/>
      </c>
      <c r="AZ26" s="68" t="str">
        <f ca="1">INDEX({"","_","-","="},IF(OR($D26 &gt;= BA$6, $E26 &lt; AZ$6), 0, 1)+IF(OR($F26 &gt;= BA$6, $G26 &lt; AZ$6), 0, 2)+1)</f>
        <v/>
      </c>
      <c r="BA26" s="68" t="str">
        <f ca="1">INDEX({"","_","-","="},IF(OR($D26 &gt;= BB$6, $E26 &lt; BA$6), 0, 1)+IF(OR($F26 &gt;= BB$6, $G26 &lt; BA$6), 0, 2)+1)</f>
        <v/>
      </c>
      <c r="BB26" s="68" t="str">
        <f ca="1">INDEX({"","_","-","="},IF(OR($D26 &gt;= BC$6, $E26 &lt; BB$6), 0, 1)+IF(OR($F26 &gt;= BC$6, $G26 &lt; BB$6), 0, 2)+1)</f>
        <v/>
      </c>
      <c r="BC26" s="68" t="str">
        <f ca="1">INDEX({"","_","-","="},IF(OR($D26 &gt;= BD$6, $E26 &lt; BC$6), 0, 1)+IF(OR($F26 &gt;= BD$6, $G26 &lt; BC$6), 0, 2)+1)</f>
        <v/>
      </c>
      <c r="BD26" s="68" t="str">
        <f ca="1">INDEX({"","_","-","="},IF(OR($D26 &gt;= BE$6, $E26 &lt; BD$6), 0, 1)+IF(OR($F26 &gt;= BE$6, $G26 &lt; BD$6), 0, 2)+1)</f>
        <v/>
      </c>
      <c r="BE26" s="68" t="str">
        <f ca="1">INDEX({"","_","-","="},IF(OR($D26 &gt;= BF$6, $E26 &lt; BE$6), 0, 1)+IF(OR($F26 &gt;= BF$6, $G26 &lt; BE$6), 0, 2)+1)</f>
        <v/>
      </c>
      <c r="BF26" s="68" t="str">
        <f ca="1">INDEX({"","_","-","="},IF(OR($D26 &gt;= BG$6, $E26 &lt; BF$6), 0, 1)+IF(OR($F26 &gt;= BG$6, $G26 &lt; BF$6), 0, 2)+1)</f>
        <v/>
      </c>
      <c r="BG26" s="68" t="str">
        <f ca="1">INDEX({"","_","-","="},IF(OR($D26 &gt;= BH$6, $E26 &lt; BG$6), 0, 1)+IF(OR($F26 &gt;= BH$6, $G26 &lt; BG$6), 0, 2)+1)</f>
        <v/>
      </c>
      <c r="BH26" s="68" t="str">
        <f ca="1">INDEX({"","_","-","="},IF(OR($D26 &gt;= BI$6, $E26 &lt; BH$6), 0, 1)+IF(OR($F26 &gt;= BI$6, $G26 &lt; BH$6), 0, 2)+1)</f>
        <v/>
      </c>
      <c r="BI26" s="68" t="str">
        <f ca="1">INDEX({"","_","-","="},IF(OR($D26 &gt;= BJ$6, $E26 &lt; BI$6), 0, 1)+IF(OR($F26 &gt;= BJ$6, $G26 &lt; BI$6), 0, 2)+1)</f>
        <v/>
      </c>
      <c r="BJ26" s="68" t="str">
        <f ca="1">INDEX({"","_","-","="},IF(OR($D26 &gt;= BK$6, $E26 &lt; BJ$6), 0, 1)+IF(OR($F26 &gt;= BK$6, $G26 &lt; BJ$6), 0, 2)+1)</f>
        <v/>
      </c>
      <c r="BK26" s="68" t="str">
        <f ca="1">INDEX({"","_","-","="},IF(OR($D26 &gt;= BL$6, $E26 &lt; BK$6), 0, 1)+IF(OR($F26 &gt;= BL$6, $G26 &lt; BK$6), 0, 2)+1)</f>
        <v/>
      </c>
      <c r="BL26" s="68" t="str">
        <f ca="1">INDEX({"","_","-","="},IF(OR($D26 &gt;= BM$6, $E26 &lt; BL$6), 0, 1)+IF(OR($F26 &gt;= BM$6, $G26 &lt; BL$6), 0, 2)+1)</f>
        <v/>
      </c>
      <c r="BM26" s="68" t="str">
        <f ca="1">INDEX({"","_","-","="},IF(OR($D26 &gt;= BN$6, $E26 &lt; BM$6), 0, 1)+IF(OR($F26 &gt;= BN$6, $G26 &lt; BM$6), 0, 2)+1)</f>
        <v/>
      </c>
      <c r="BN26" s="68" t="str">
        <f ca="1">INDEX({"","_","-","="},IF(OR($D26 &gt;= BO$6, $E26 &lt; BN$6), 0, 1)+IF(OR($F26 &gt;= BO$6, $G26 &lt; BN$6), 0, 2)+1)</f>
        <v/>
      </c>
      <c r="BO26" s="68" t="str">
        <f ca="1">INDEX({"","_","-","="},IF(OR($D26 &gt;= BP$6, $E26 &lt; BO$6), 0, 1)+IF(OR($F26 &gt;= BP$6, $G26 &lt; BO$6), 0, 2)+1)</f>
        <v/>
      </c>
      <c r="BP26" s="68" t="str">
        <f ca="1">INDEX({"","_","-","="},IF(OR($D26 &gt;= BQ$6, $E26 &lt; BP$6), 0, 1)+IF(OR($F26 &gt;= BQ$6, $G26 &lt; BP$6), 0, 2)+1)</f>
        <v/>
      </c>
      <c r="BQ26" s="68" t="str">
        <f ca="1">INDEX({"","_","-","="},IF(OR($D26 &gt;= BR$6, $E26 &lt; BQ$6), 0, 1)+IF(OR($F26 &gt;= BR$6, $G26 &lt; BQ$6), 0, 2)+1)</f>
        <v/>
      </c>
      <c r="BR26" s="68" t="str">
        <f ca="1">INDEX({"","_","-","="},IF(OR($D26 &gt;= BS$6, $E26 &lt; BR$6), 0, 1)+IF(OR($F26 &gt;= BS$6, $G26 &lt; BR$6), 0, 2)+1)</f>
        <v/>
      </c>
      <c r="BS26" s="68" t="str">
        <f ca="1">INDEX({"","_","-","="},IF(OR($D26 &gt;= BT$6, $E26 &lt; BS$6), 0, 1)+IF(OR($F26 &gt;= BT$6, $G26 &lt; BS$6), 0, 2)+1)</f>
        <v/>
      </c>
      <c r="BT26" s="68" t="str">
        <f ca="1">INDEX({"","_","-","="},IF(OR($D26 &gt;= BU$6, $E26 &lt; BT$6), 0, 1)+IF(OR($F26 &gt;= BU$6, $G26 &lt; BT$6), 0, 2)+1)</f>
        <v/>
      </c>
      <c r="BU26" s="68" t="str">
        <f ca="1">INDEX({"","_","-","="},IF(OR($D26 &gt;= BV$6, $E26 &lt; BU$6), 0, 1)+IF(OR($F26 &gt;= BV$6, $G26 &lt; BU$6), 0, 2)+1)</f>
        <v/>
      </c>
      <c r="BV26" s="68" t="str">
        <f ca="1">INDEX({"","_","-","="},IF(OR($D26 &gt;= BW$6, $E26 &lt; BV$6), 0, 1)+IF(OR($F26 &gt;= BW$6, $G26 &lt; BV$6), 0, 2)+1)</f>
        <v/>
      </c>
      <c r="BW26" s="68" t="str">
        <f ca="1">INDEX({"","_","-","="},IF(OR($D26 &gt;= BX$6, $E26 &lt; BW$6), 0, 1)+IF(OR($F26 &gt;= BX$6, $G26 &lt; BW$6), 0, 2)+1)</f>
        <v/>
      </c>
      <c r="BX26" s="68" t="str">
        <f ca="1">INDEX({"","_","-","="},IF(OR($D26 &gt;= BY$6, $E26 &lt; BX$6), 0, 1)+IF(OR($F26 &gt;= BY$6, $G26 &lt; BX$6), 0, 2)+1)</f>
        <v/>
      </c>
      <c r="BY26" s="68" t="str">
        <f ca="1">INDEX({"","_","-","="},IF(OR($D26 &gt;= BZ$6, $E26 &lt; BY$6), 0, 1)+IF(OR($F26 &gt;= BZ$6, $G26 &lt; BY$6), 0, 2)+1)</f>
        <v/>
      </c>
      <c r="BZ26" s="68" t="str">
        <f ca="1">INDEX({"","_","-","="},IF(OR($D26 &gt;= CA$6, $E26 &lt; BZ$6), 0, 1)+IF(OR($F26 &gt;= CA$6, $G26 &lt; BZ$6), 0, 2)+1)</f>
        <v/>
      </c>
      <c r="CA26" s="68" t="str">
        <f ca="1">INDEX({"","_","-","="},IF(OR($D26 &gt;= CB$6, $E26 &lt; CA$6), 0, 1)+IF(OR($F26 &gt;= CB$6, $G26 &lt; CA$6), 0, 2)+1)</f>
        <v/>
      </c>
      <c r="CB26" s="68" t="str">
        <f ca="1">INDEX({"","_","-","="},IF(OR($D26 &gt;= CC$6, $E26 &lt; CB$6), 0, 1)+IF(OR($F26 &gt;= CC$6, $G26 &lt; CB$6), 0, 2)+1)</f>
        <v/>
      </c>
      <c r="CC26" s="68" t="str">
        <f ca="1">INDEX({"","_","-","="},IF(OR($D26 &gt;= CD$6, $E26 &lt; CC$6), 0, 1)+IF(OR($F26 &gt;= CD$6, $G26 &lt; CC$6), 0, 2)+1)</f>
        <v/>
      </c>
      <c r="CD26" s="68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IF('临-进度'!M22,'临-进度'!$A22,"")</f>
        <v/>
      </c>
      <c r="B27" s="8" t="str">
        <f ca="1">IF('临-进度'!M22,'临-进度'!$B22,"")</f>
        <v/>
      </c>
      <c r="C27" s="8" t="str">
        <f ca="1">IF('临-进度'!M22,'临-进度'!$E22,"")</f>
        <v/>
      </c>
      <c r="D27" s="40" t="str">
        <f ca="1">IF('临-进度'!$M22,'临-进度'!$I22,"")</f>
        <v/>
      </c>
      <c r="E27" s="40" t="str">
        <f ca="1">IF('临-进度'!$M22,'临-进度'!$AE22,"")</f>
        <v/>
      </c>
      <c r="F27" s="40" t="str">
        <f ca="1">IF('临-进度'!$M22,'临-进度'!$J22,"")</f>
        <v/>
      </c>
      <c r="G27" s="73" t="str">
        <f ca="1">IF('临-进度'!$M22,'临-进度'!$AF22,"")</f>
        <v/>
      </c>
      <c r="H27" s="68" t="str">
        <f ca="1">INDEX({"","_","-","="},IF(OR($D27 &gt;= I$6, $E27 &lt; H$6), 0, 1)+IF(OR($F27 &gt;= I$6, $G27 &lt; H$6), 0, 2)+1)</f>
        <v/>
      </c>
      <c r="I27" s="68" t="str">
        <f ca="1">INDEX({"","_","-","="},IF(OR($D27 &gt;= J$6, $E27 &lt; I$6), 0, 1)+IF(OR($F27 &gt;= J$6, $G27 &lt; I$6), 0, 2)+1)</f>
        <v/>
      </c>
      <c r="J27" s="68" t="str">
        <f ca="1">INDEX({"","_","-","="},IF(OR($D27 &gt;= K$6, $E27 &lt; J$6), 0, 1)+IF(OR($F27 &gt;= K$6, $G27 &lt; J$6), 0, 2)+1)</f>
        <v/>
      </c>
      <c r="K27" s="68" t="str">
        <f ca="1">INDEX({"","_","-","="},IF(OR($D27 &gt;= L$6, $E27 &lt; K$6), 0, 1)+IF(OR($F27 &gt;= L$6, $G27 &lt; K$6), 0, 2)+1)</f>
        <v/>
      </c>
      <c r="L27" s="68" t="str">
        <f ca="1">INDEX({"","_","-","="},IF(OR($D27 &gt;= M$6, $E27 &lt; L$6), 0, 1)+IF(OR($F27 &gt;= M$6, $G27 &lt; L$6), 0, 2)+1)</f>
        <v/>
      </c>
      <c r="M27" s="68" t="str">
        <f ca="1">INDEX({"","_","-","="},IF(OR($D27 &gt;= N$6, $E27 &lt; M$6), 0, 1)+IF(OR($F27 &gt;= N$6, $G27 &lt; M$6), 0, 2)+1)</f>
        <v/>
      </c>
      <c r="N27" s="68" t="str">
        <f ca="1">INDEX({"","_","-","="},IF(OR($D27 &gt;= O$6, $E27 &lt; N$6), 0, 1)+IF(OR($F27 &gt;= O$6, $G27 &lt; N$6), 0, 2)+1)</f>
        <v/>
      </c>
      <c r="O27" s="68" t="str">
        <f ca="1">INDEX({"","_","-","="},IF(OR($D27 &gt;= P$6, $E27 &lt; O$6), 0, 1)+IF(OR($F27 &gt;= P$6, $G27 &lt; O$6), 0, 2)+1)</f>
        <v/>
      </c>
      <c r="P27" s="68" t="str">
        <f ca="1">INDEX({"","_","-","="},IF(OR($D27 &gt;= Q$6, $E27 &lt; P$6), 0, 1)+IF(OR($F27 &gt;= Q$6, $G27 &lt; P$6), 0, 2)+1)</f>
        <v/>
      </c>
      <c r="Q27" s="68" t="str">
        <f ca="1">INDEX({"","_","-","="},IF(OR($D27 &gt;= R$6, $E27 &lt; Q$6), 0, 1)+IF(OR($F27 &gt;= R$6, $G27 &lt; Q$6), 0, 2)+1)</f>
        <v/>
      </c>
      <c r="R27" s="68" t="str">
        <f ca="1">INDEX({"","_","-","="},IF(OR($D27 &gt;= S$6, $E27 &lt; R$6), 0, 1)+IF(OR($F27 &gt;= S$6, $G27 &lt; R$6), 0, 2)+1)</f>
        <v/>
      </c>
      <c r="S27" s="68" t="str">
        <f ca="1">INDEX({"","_","-","="},IF(OR($D27 &gt;= T$6, $E27 &lt; S$6), 0, 1)+IF(OR($F27 &gt;= T$6, $G27 &lt; S$6), 0, 2)+1)</f>
        <v/>
      </c>
      <c r="T27" s="68" t="str">
        <f ca="1">INDEX({"","_","-","="},IF(OR($D27 &gt;= U$6, $E27 &lt; T$6), 0, 1)+IF(OR($F27 &gt;= U$6, $G27 &lt; T$6), 0, 2)+1)</f>
        <v/>
      </c>
      <c r="U27" s="68" t="str">
        <f ca="1">INDEX({"","_","-","="},IF(OR($D27 &gt;= V$6, $E27 &lt; U$6), 0, 1)+IF(OR($F27 &gt;= V$6, $G27 &lt; U$6), 0, 2)+1)</f>
        <v/>
      </c>
      <c r="V27" s="68" t="str">
        <f ca="1">INDEX({"","_","-","="},IF(OR($D27 &gt;= W$6, $E27 &lt; V$6), 0, 1)+IF(OR($F27 &gt;= W$6, $G27 &lt; V$6), 0, 2)+1)</f>
        <v/>
      </c>
      <c r="W27" s="68" t="str">
        <f ca="1">INDEX({"","_","-","="},IF(OR($D27 &gt;= X$6, $E27 &lt; W$6), 0, 1)+IF(OR($F27 &gt;= X$6, $G27 &lt; W$6), 0, 2)+1)</f>
        <v/>
      </c>
      <c r="X27" s="68" t="str">
        <f ca="1">INDEX({"","_","-","="},IF(OR($D27 &gt;= Y$6, $E27 &lt; X$6), 0, 1)+IF(OR($F27 &gt;= Y$6, $G27 &lt; X$6), 0, 2)+1)</f>
        <v/>
      </c>
      <c r="Y27" s="68" t="str">
        <f ca="1">INDEX({"","_","-","="},IF(OR($D27 &gt;= Z$6, $E27 &lt; Y$6), 0, 1)+IF(OR($F27 &gt;= Z$6, $G27 &lt; Y$6), 0, 2)+1)</f>
        <v/>
      </c>
      <c r="Z27" s="68" t="str">
        <f ca="1">INDEX({"","_","-","="},IF(OR($D27 &gt;= AA$6, $E27 &lt; Z$6), 0, 1)+IF(OR($F27 &gt;= AA$6, $G27 &lt; Z$6), 0, 2)+1)</f>
        <v/>
      </c>
      <c r="AA27" s="68" t="str">
        <f ca="1">INDEX({"","_","-","="},IF(OR($D27 &gt;= AB$6, $E27 &lt; AA$6), 0, 1)+IF(OR($F27 &gt;= AB$6, $G27 &lt; AA$6), 0, 2)+1)</f>
        <v/>
      </c>
      <c r="AB27" s="68" t="str">
        <f ca="1">INDEX({"","_","-","="},IF(OR($D27 &gt;= AC$6, $E27 &lt; AB$6), 0, 1)+IF(OR($F27 &gt;= AC$6, $G27 &lt; AB$6), 0, 2)+1)</f>
        <v/>
      </c>
      <c r="AC27" s="68" t="str">
        <f ca="1">INDEX({"","_","-","="},IF(OR($D27 &gt;= AD$6, $E27 &lt; AC$6), 0, 1)+IF(OR($F27 &gt;= AD$6, $G27 &lt; AC$6), 0, 2)+1)</f>
        <v/>
      </c>
      <c r="AD27" s="68" t="str">
        <f ca="1">INDEX({"","_","-","="},IF(OR($D27 &gt;= AE$6, $E27 &lt; AD$6), 0, 1)+IF(OR($F27 &gt;= AE$6, $G27 &lt; AD$6), 0, 2)+1)</f>
        <v/>
      </c>
      <c r="AE27" s="68" t="str">
        <f ca="1">INDEX({"","_","-","="},IF(OR($D27 &gt;= AF$6, $E27 &lt; AE$6), 0, 1)+IF(OR($F27 &gt;= AF$6, $G27 &lt; AE$6), 0, 2)+1)</f>
        <v/>
      </c>
      <c r="AF27" s="68" t="str">
        <f ca="1">INDEX({"","_","-","="},IF(OR($D27 &gt;= AG$6, $E27 &lt; AF$6), 0, 1)+IF(OR($F27 &gt;= AG$6, $G27 &lt; AF$6), 0, 2)+1)</f>
        <v/>
      </c>
      <c r="AG27" s="68" t="str">
        <f ca="1">INDEX({"","_","-","="},IF(OR($D27 &gt;= AH$6, $E27 &lt; AG$6), 0, 1)+IF(OR($F27 &gt;= AH$6, $G27 &lt; AG$6), 0, 2)+1)</f>
        <v/>
      </c>
      <c r="AH27" s="68" t="str">
        <f ca="1">INDEX({"","_","-","="},IF(OR($D27 &gt;= AI$6, $E27 &lt; AH$6), 0, 1)+IF(OR($F27 &gt;= AI$6, $G27 &lt; AH$6), 0, 2)+1)</f>
        <v/>
      </c>
      <c r="AI27" s="68" t="str">
        <f ca="1">INDEX({"","_","-","="},IF(OR($D27 &gt;= AJ$6, $E27 &lt; AI$6), 0, 1)+IF(OR($F27 &gt;= AJ$6, $G27 &lt; AI$6), 0, 2)+1)</f>
        <v/>
      </c>
      <c r="AJ27" s="68" t="str">
        <f ca="1">INDEX({"","_","-","="},IF(OR($D27 &gt;= AK$6, $E27 &lt; AJ$6), 0, 1)+IF(OR($F27 &gt;= AK$6, $G27 &lt; AJ$6), 0, 2)+1)</f>
        <v/>
      </c>
      <c r="AK27" s="68" t="str">
        <f ca="1">INDEX({"","_","-","="},IF(OR($D27 &gt;= AL$6, $E27 &lt; AK$6), 0, 1)+IF(OR($F27 &gt;= AL$6, $G27 &lt; AK$6), 0, 2)+1)</f>
        <v/>
      </c>
      <c r="AL27" s="68" t="str">
        <f ca="1">INDEX({"","_","-","="},IF(OR($D27 &gt;= AM$6, $E27 &lt; AL$6), 0, 1)+IF(OR($F27 &gt;= AM$6, $G27 &lt; AL$6), 0, 2)+1)</f>
        <v/>
      </c>
      <c r="AM27" s="68" t="str">
        <f ca="1">INDEX({"","_","-","="},IF(OR($D27 &gt;= AN$6, $E27 &lt; AM$6), 0, 1)+IF(OR($F27 &gt;= AN$6, $G27 &lt; AM$6), 0, 2)+1)</f>
        <v/>
      </c>
      <c r="AN27" s="68" t="str">
        <f ca="1">INDEX({"","_","-","="},IF(OR($D27 &gt;= AO$6, $E27 &lt; AN$6), 0, 1)+IF(OR($F27 &gt;= AO$6, $G27 &lt; AN$6), 0, 2)+1)</f>
        <v/>
      </c>
      <c r="AO27" s="68" t="str">
        <f ca="1">INDEX({"","_","-","="},IF(OR($D27 &gt;= AP$6, $E27 &lt; AO$6), 0, 1)+IF(OR($F27 &gt;= AP$6, $G27 &lt; AO$6), 0, 2)+1)</f>
        <v/>
      </c>
      <c r="AP27" s="68" t="str">
        <f ca="1">INDEX({"","_","-","="},IF(OR($D27 &gt;= AQ$6, $E27 &lt; AP$6), 0, 1)+IF(OR($F27 &gt;= AQ$6, $G27 &lt; AP$6), 0, 2)+1)</f>
        <v/>
      </c>
      <c r="AQ27" s="68" t="str">
        <f ca="1">INDEX({"","_","-","="},IF(OR($D27 &gt;= AR$6, $E27 &lt; AQ$6), 0, 1)+IF(OR($F27 &gt;= AR$6, $G27 &lt; AQ$6), 0, 2)+1)</f>
        <v/>
      </c>
      <c r="AR27" s="68" t="str">
        <f ca="1">INDEX({"","_","-","="},IF(OR($D27 &gt;= AS$6, $E27 &lt; AR$6), 0, 1)+IF(OR($F27 &gt;= AS$6, $G27 &lt; AR$6), 0, 2)+1)</f>
        <v/>
      </c>
      <c r="AS27" s="68" t="str">
        <f ca="1">INDEX({"","_","-","="},IF(OR($D27 &gt;= AT$6, $E27 &lt; AS$6), 0, 1)+IF(OR($F27 &gt;= AT$6, $G27 &lt; AS$6), 0, 2)+1)</f>
        <v/>
      </c>
      <c r="AT27" s="68" t="str">
        <f ca="1">INDEX({"","_","-","="},IF(OR($D27 &gt;= AU$6, $E27 &lt; AT$6), 0, 1)+IF(OR($F27 &gt;= AU$6, $G27 &lt; AT$6), 0, 2)+1)</f>
        <v/>
      </c>
      <c r="AU27" s="68" t="str">
        <f ca="1">INDEX({"","_","-","="},IF(OR($D27 &gt;= AV$6, $E27 &lt; AU$6), 0, 1)+IF(OR($F27 &gt;= AV$6, $G27 &lt; AU$6), 0, 2)+1)</f>
        <v/>
      </c>
      <c r="AV27" s="68" t="str">
        <f ca="1">INDEX({"","_","-","="},IF(OR($D27 &gt;= AW$6, $E27 &lt; AV$6), 0, 1)+IF(OR($F27 &gt;= AW$6, $G27 &lt; AV$6), 0, 2)+1)</f>
        <v/>
      </c>
      <c r="AW27" s="68" t="str">
        <f ca="1">INDEX({"","_","-","="},IF(OR($D27 &gt;= AX$6, $E27 &lt; AW$6), 0, 1)+IF(OR($F27 &gt;= AX$6, $G27 &lt; AW$6), 0, 2)+1)</f>
        <v/>
      </c>
      <c r="AX27" s="68" t="str">
        <f ca="1">INDEX({"","_","-","="},IF(OR($D27 &gt;= AY$6, $E27 &lt; AX$6), 0, 1)+IF(OR($F27 &gt;= AY$6, $G27 &lt; AX$6), 0, 2)+1)</f>
        <v/>
      </c>
      <c r="AY27" s="68" t="str">
        <f ca="1">INDEX({"","_","-","="},IF(OR($D27 &gt;= AZ$6, $E27 &lt; AY$6), 0, 1)+IF(OR($F27 &gt;= AZ$6, $G27 &lt; AY$6), 0, 2)+1)</f>
        <v/>
      </c>
      <c r="AZ27" s="68" t="str">
        <f ca="1">INDEX({"","_","-","="},IF(OR($D27 &gt;= BA$6, $E27 &lt; AZ$6), 0, 1)+IF(OR($F27 &gt;= BA$6, $G27 &lt; AZ$6), 0, 2)+1)</f>
        <v/>
      </c>
      <c r="BA27" s="68" t="str">
        <f ca="1">INDEX({"","_","-","="},IF(OR($D27 &gt;= BB$6, $E27 &lt; BA$6), 0, 1)+IF(OR($F27 &gt;= BB$6, $G27 &lt; BA$6), 0, 2)+1)</f>
        <v/>
      </c>
      <c r="BB27" s="68" t="str">
        <f ca="1">INDEX({"","_","-","="},IF(OR($D27 &gt;= BC$6, $E27 &lt; BB$6), 0, 1)+IF(OR($F27 &gt;= BC$6, $G27 &lt; BB$6), 0, 2)+1)</f>
        <v/>
      </c>
      <c r="BC27" s="68" t="str">
        <f ca="1">INDEX({"","_","-","="},IF(OR($D27 &gt;= BD$6, $E27 &lt; BC$6), 0, 1)+IF(OR($F27 &gt;= BD$6, $G27 &lt; BC$6), 0, 2)+1)</f>
        <v/>
      </c>
      <c r="BD27" s="68" t="str">
        <f ca="1">INDEX({"","_","-","="},IF(OR($D27 &gt;= BE$6, $E27 &lt; BD$6), 0, 1)+IF(OR($F27 &gt;= BE$6, $G27 &lt; BD$6), 0, 2)+1)</f>
        <v/>
      </c>
      <c r="BE27" s="68" t="str">
        <f ca="1">INDEX({"","_","-","="},IF(OR($D27 &gt;= BF$6, $E27 &lt; BE$6), 0, 1)+IF(OR($F27 &gt;= BF$6, $G27 &lt; BE$6), 0, 2)+1)</f>
        <v/>
      </c>
      <c r="BF27" s="68" t="str">
        <f ca="1">INDEX({"","_","-","="},IF(OR($D27 &gt;= BG$6, $E27 &lt; BF$6), 0, 1)+IF(OR($F27 &gt;= BG$6, $G27 &lt; BF$6), 0, 2)+1)</f>
        <v/>
      </c>
      <c r="BG27" s="68" t="str">
        <f ca="1">INDEX({"","_","-","="},IF(OR($D27 &gt;= BH$6, $E27 &lt; BG$6), 0, 1)+IF(OR($F27 &gt;= BH$6, $G27 &lt; BG$6), 0, 2)+1)</f>
        <v/>
      </c>
      <c r="BH27" s="68" t="str">
        <f ca="1">INDEX({"","_","-","="},IF(OR($D27 &gt;= BI$6, $E27 &lt; BH$6), 0, 1)+IF(OR($F27 &gt;= BI$6, $G27 &lt; BH$6), 0, 2)+1)</f>
        <v/>
      </c>
      <c r="BI27" s="68" t="str">
        <f ca="1">INDEX({"","_","-","="},IF(OR($D27 &gt;= BJ$6, $E27 &lt; BI$6), 0, 1)+IF(OR($F27 &gt;= BJ$6, $G27 &lt; BI$6), 0, 2)+1)</f>
        <v/>
      </c>
      <c r="BJ27" s="68" t="str">
        <f ca="1">INDEX({"","_","-","="},IF(OR($D27 &gt;= BK$6, $E27 &lt; BJ$6), 0, 1)+IF(OR($F27 &gt;= BK$6, $G27 &lt; BJ$6), 0, 2)+1)</f>
        <v/>
      </c>
      <c r="BK27" s="68" t="str">
        <f ca="1">INDEX({"","_","-","="},IF(OR($D27 &gt;= BL$6, $E27 &lt; BK$6), 0, 1)+IF(OR($F27 &gt;= BL$6, $G27 &lt; BK$6), 0, 2)+1)</f>
        <v/>
      </c>
      <c r="BL27" s="68" t="str">
        <f ca="1">INDEX({"","_","-","="},IF(OR($D27 &gt;= BM$6, $E27 &lt; BL$6), 0, 1)+IF(OR($F27 &gt;= BM$6, $G27 &lt; BL$6), 0, 2)+1)</f>
        <v/>
      </c>
      <c r="BM27" s="68" t="str">
        <f ca="1">INDEX({"","_","-","="},IF(OR($D27 &gt;= BN$6, $E27 &lt; BM$6), 0, 1)+IF(OR($F27 &gt;= BN$6, $G27 &lt; BM$6), 0, 2)+1)</f>
        <v/>
      </c>
      <c r="BN27" s="68" t="str">
        <f ca="1">INDEX({"","_","-","="},IF(OR($D27 &gt;= BO$6, $E27 &lt; BN$6), 0, 1)+IF(OR($F27 &gt;= BO$6, $G27 &lt; BN$6), 0, 2)+1)</f>
        <v/>
      </c>
      <c r="BO27" s="68" t="str">
        <f ca="1">INDEX({"","_","-","="},IF(OR($D27 &gt;= BP$6, $E27 &lt; BO$6), 0, 1)+IF(OR($F27 &gt;= BP$6, $G27 &lt; BO$6), 0, 2)+1)</f>
        <v/>
      </c>
      <c r="BP27" s="68" t="str">
        <f ca="1">INDEX({"","_","-","="},IF(OR($D27 &gt;= BQ$6, $E27 &lt; BP$6), 0, 1)+IF(OR($F27 &gt;= BQ$6, $G27 &lt; BP$6), 0, 2)+1)</f>
        <v/>
      </c>
      <c r="BQ27" s="68" t="str">
        <f ca="1">INDEX({"","_","-","="},IF(OR($D27 &gt;= BR$6, $E27 &lt; BQ$6), 0, 1)+IF(OR($F27 &gt;= BR$6, $G27 &lt; BQ$6), 0, 2)+1)</f>
        <v/>
      </c>
      <c r="BR27" s="68" t="str">
        <f ca="1">INDEX({"","_","-","="},IF(OR($D27 &gt;= BS$6, $E27 &lt; BR$6), 0, 1)+IF(OR($F27 &gt;= BS$6, $G27 &lt; BR$6), 0, 2)+1)</f>
        <v/>
      </c>
      <c r="BS27" s="68" t="str">
        <f ca="1">INDEX({"","_","-","="},IF(OR($D27 &gt;= BT$6, $E27 &lt; BS$6), 0, 1)+IF(OR($F27 &gt;= BT$6, $G27 &lt; BS$6), 0, 2)+1)</f>
        <v/>
      </c>
      <c r="BT27" s="68" t="str">
        <f ca="1">INDEX({"","_","-","="},IF(OR($D27 &gt;= BU$6, $E27 &lt; BT$6), 0, 1)+IF(OR($F27 &gt;= BU$6, $G27 &lt; BT$6), 0, 2)+1)</f>
        <v/>
      </c>
      <c r="BU27" s="68" t="str">
        <f ca="1">INDEX({"","_","-","="},IF(OR($D27 &gt;= BV$6, $E27 &lt; BU$6), 0, 1)+IF(OR($F27 &gt;= BV$6, $G27 &lt; BU$6), 0, 2)+1)</f>
        <v/>
      </c>
      <c r="BV27" s="68" t="str">
        <f ca="1">INDEX({"","_","-","="},IF(OR($D27 &gt;= BW$6, $E27 &lt; BV$6), 0, 1)+IF(OR($F27 &gt;= BW$6, $G27 &lt; BV$6), 0, 2)+1)</f>
        <v/>
      </c>
      <c r="BW27" s="68" t="str">
        <f ca="1">INDEX({"","_","-","="},IF(OR($D27 &gt;= BX$6, $E27 &lt; BW$6), 0, 1)+IF(OR($F27 &gt;= BX$6, $G27 &lt; BW$6), 0, 2)+1)</f>
        <v/>
      </c>
      <c r="BX27" s="68" t="str">
        <f ca="1">INDEX({"","_","-","="},IF(OR($D27 &gt;= BY$6, $E27 &lt; BX$6), 0, 1)+IF(OR($F27 &gt;= BY$6, $G27 &lt; BX$6), 0, 2)+1)</f>
        <v/>
      </c>
      <c r="BY27" s="68" t="str">
        <f ca="1">INDEX({"","_","-","="},IF(OR($D27 &gt;= BZ$6, $E27 &lt; BY$6), 0, 1)+IF(OR($F27 &gt;= BZ$6, $G27 &lt; BY$6), 0, 2)+1)</f>
        <v/>
      </c>
      <c r="BZ27" s="68" t="str">
        <f ca="1">INDEX({"","_","-","="},IF(OR($D27 &gt;= CA$6, $E27 &lt; BZ$6), 0, 1)+IF(OR($F27 &gt;= CA$6, $G27 &lt; BZ$6), 0, 2)+1)</f>
        <v/>
      </c>
      <c r="CA27" s="68" t="str">
        <f ca="1">INDEX({"","_","-","="},IF(OR($D27 &gt;= CB$6, $E27 &lt; CA$6), 0, 1)+IF(OR($F27 &gt;= CB$6, $G27 &lt; CA$6), 0, 2)+1)</f>
        <v/>
      </c>
      <c r="CB27" s="68" t="str">
        <f ca="1">INDEX({"","_","-","="},IF(OR($D27 &gt;= CC$6, $E27 &lt; CB$6), 0, 1)+IF(OR($F27 &gt;= CC$6, $G27 &lt; CB$6), 0, 2)+1)</f>
        <v/>
      </c>
      <c r="CC27" s="68" t="str">
        <f ca="1">INDEX({"","_","-","="},IF(OR($D27 &gt;= CD$6, $E27 &lt; CC$6), 0, 1)+IF(OR($F27 &gt;= CD$6, $G27 &lt; CC$6), 0, 2)+1)</f>
        <v/>
      </c>
      <c r="CD27" s="68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IF('临-进度'!M23,'临-进度'!$A23,"")</f>
        <v/>
      </c>
      <c r="B28" s="8" t="str">
        <f ca="1">IF('临-进度'!M23,'临-进度'!$B23,"")</f>
        <v/>
      </c>
      <c r="C28" s="8" t="str">
        <f ca="1">IF('临-进度'!M23,'临-进度'!$E23,"")</f>
        <v/>
      </c>
      <c r="D28" s="40" t="str">
        <f ca="1">IF('临-进度'!$M23,'临-进度'!$I23,"")</f>
        <v/>
      </c>
      <c r="E28" s="40" t="str">
        <f ca="1">IF('临-进度'!$M23,'临-进度'!$AE23,"")</f>
        <v/>
      </c>
      <c r="F28" s="40" t="str">
        <f ca="1">IF('临-进度'!$M23,'临-进度'!$J23,"")</f>
        <v/>
      </c>
      <c r="G28" s="73" t="str">
        <f ca="1">IF('临-进度'!$M23,'临-进度'!$AF23,"")</f>
        <v/>
      </c>
      <c r="H28" s="68" t="str">
        <f ca="1">INDEX({"","_","-","="},IF(OR($D28 &gt;= I$6, $E28 &lt; H$6), 0, 1)+IF(OR($F28 &gt;= I$6, $G28 &lt; H$6), 0, 2)+1)</f>
        <v/>
      </c>
      <c r="I28" s="68" t="str">
        <f ca="1">INDEX({"","_","-","="},IF(OR($D28 &gt;= J$6, $E28 &lt; I$6), 0, 1)+IF(OR($F28 &gt;= J$6, $G28 &lt; I$6), 0, 2)+1)</f>
        <v/>
      </c>
      <c r="J28" s="68" t="str">
        <f ca="1">INDEX({"","_","-","="},IF(OR($D28 &gt;= K$6, $E28 &lt; J$6), 0, 1)+IF(OR($F28 &gt;= K$6, $G28 &lt; J$6), 0, 2)+1)</f>
        <v/>
      </c>
      <c r="K28" s="68" t="str">
        <f ca="1">INDEX({"","_","-","="},IF(OR($D28 &gt;= L$6, $E28 &lt; K$6), 0, 1)+IF(OR($F28 &gt;= L$6, $G28 &lt; K$6), 0, 2)+1)</f>
        <v/>
      </c>
      <c r="L28" s="68" t="str">
        <f ca="1">INDEX({"","_","-","="},IF(OR($D28 &gt;= M$6, $E28 &lt; L$6), 0, 1)+IF(OR($F28 &gt;= M$6, $G28 &lt; L$6), 0, 2)+1)</f>
        <v/>
      </c>
      <c r="M28" s="68" t="str">
        <f ca="1">INDEX({"","_","-","="},IF(OR($D28 &gt;= N$6, $E28 &lt; M$6), 0, 1)+IF(OR($F28 &gt;= N$6, $G28 &lt; M$6), 0, 2)+1)</f>
        <v/>
      </c>
      <c r="N28" s="68" t="str">
        <f ca="1">INDEX({"","_","-","="},IF(OR($D28 &gt;= O$6, $E28 &lt; N$6), 0, 1)+IF(OR($F28 &gt;= O$6, $G28 &lt; N$6), 0, 2)+1)</f>
        <v/>
      </c>
      <c r="O28" s="68" t="str">
        <f ca="1">INDEX({"","_","-","="},IF(OR($D28 &gt;= P$6, $E28 &lt; O$6), 0, 1)+IF(OR($F28 &gt;= P$6, $G28 &lt; O$6), 0, 2)+1)</f>
        <v/>
      </c>
      <c r="P28" s="68" t="str">
        <f ca="1">INDEX({"","_","-","="},IF(OR($D28 &gt;= Q$6, $E28 &lt; P$6), 0, 1)+IF(OR($F28 &gt;= Q$6, $G28 &lt; P$6), 0, 2)+1)</f>
        <v/>
      </c>
      <c r="Q28" s="68" t="str">
        <f ca="1">INDEX({"","_","-","="},IF(OR($D28 &gt;= R$6, $E28 &lt; Q$6), 0, 1)+IF(OR($F28 &gt;= R$6, $G28 &lt; Q$6), 0, 2)+1)</f>
        <v/>
      </c>
      <c r="R28" s="68" t="str">
        <f ca="1">INDEX({"","_","-","="},IF(OR($D28 &gt;= S$6, $E28 &lt; R$6), 0, 1)+IF(OR($F28 &gt;= S$6, $G28 &lt; R$6), 0, 2)+1)</f>
        <v/>
      </c>
      <c r="S28" s="68" t="str">
        <f ca="1">INDEX({"","_","-","="},IF(OR($D28 &gt;= T$6, $E28 &lt; S$6), 0, 1)+IF(OR($F28 &gt;= T$6, $G28 &lt; S$6), 0, 2)+1)</f>
        <v/>
      </c>
      <c r="T28" s="68" t="str">
        <f ca="1">INDEX({"","_","-","="},IF(OR($D28 &gt;= U$6, $E28 &lt; T$6), 0, 1)+IF(OR($F28 &gt;= U$6, $G28 &lt; T$6), 0, 2)+1)</f>
        <v/>
      </c>
      <c r="U28" s="68" t="str">
        <f ca="1">INDEX({"","_","-","="},IF(OR($D28 &gt;= V$6, $E28 &lt; U$6), 0, 1)+IF(OR($F28 &gt;= V$6, $G28 &lt; U$6), 0, 2)+1)</f>
        <v/>
      </c>
      <c r="V28" s="68" t="str">
        <f ca="1">INDEX({"","_","-","="},IF(OR($D28 &gt;= W$6, $E28 &lt; V$6), 0, 1)+IF(OR($F28 &gt;= W$6, $G28 &lt; V$6), 0, 2)+1)</f>
        <v/>
      </c>
      <c r="W28" s="68" t="str">
        <f ca="1">INDEX({"","_","-","="},IF(OR($D28 &gt;= X$6, $E28 &lt; W$6), 0, 1)+IF(OR($F28 &gt;= X$6, $G28 &lt; W$6), 0, 2)+1)</f>
        <v/>
      </c>
      <c r="X28" s="68" t="str">
        <f ca="1">INDEX({"","_","-","="},IF(OR($D28 &gt;= Y$6, $E28 &lt; X$6), 0, 1)+IF(OR($F28 &gt;= Y$6, $G28 &lt; X$6), 0, 2)+1)</f>
        <v/>
      </c>
      <c r="Y28" s="68" t="str">
        <f ca="1">INDEX({"","_","-","="},IF(OR($D28 &gt;= Z$6, $E28 &lt; Y$6), 0, 1)+IF(OR($F28 &gt;= Z$6, $G28 &lt; Y$6), 0, 2)+1)</f>
        <v/>
      </c>
      <c r="Z28" s="68" t="str">
        <f ca="1">INDEX({"","_","-","="},IF(OR($D28 &gt;= AA$6, $E28 &lt; Z$6), 0, 1)+IF(OR($F28 &gt;= AA$6, $G28 &lt; Z$6), 0, 2)+1)</f>
        <v/>
      </c>
      <c r="AA28" s="68" t="str">
        <f ca="1">INDEX({"","_","-","="},IF(OR($D28 &gt;= AB$6, $E28 &lt; AA$6), 0, 1)+IF(OR($F28 &gt;= AB$6, $G28 &lt; AA$6), 0, 2)+1)</f>
        <v/>
      </c>
      <c r="AB28" s="68" t="str">
        <f ca="1">INDEX({"","_","-","="},IF(OR($D28 &gt;= AC$6, $E28 &lt; AB$6), 0, 1)+IF(OR($F28 &gt;= AC$6, $G28 &lt; AB$6), 0, 2)+1)</f>
        <v/>
      </c>
      <c r="AC28" s="68" t="str">
        <f ca="1">INDEX({"","_","-","="},IF(OR($D28 &gt;= AD$6, $E28 &lt; AC$6), 0, 1)+IF(OR($F28 &gt;= AD$6, $G28 &lt; AC$6), 0, 2)+1)</f>
        <v/>
      </c>
      <c r="AD28" s="68" t="str">
        <f ca="1">INDEX({"","_","-","="},IF(OR($D28 &gt;= AE$6, $E28 &lt; AD$6), 0, 1)+IF(OR($F28 &gt;= AE$6, $G28 &lt; AD$6), 0, 2)+1)</f>
        <v/>
      </c>
      <c r="AE28" s="68" t="str">
        <f ca="1">INDEX({"","_","-","="},IF(OR($D28 &gt;= AF$6, $E28 &lt; AE$6), 0, 1)+IF(OR($F28 &gt;= AF$6, $G28 &lt; AE$6), 0, 2)+1)</f>
        <v/>
      </c>
      <c r="AF28" s="68" t="str">
        <f ca="1">INDEX({"","_","-","="},IF(OR($D28 &gt;= AG$6, $E28 &lt; AF$6), 0, 1)+IF(OR($F28 &gt;= AG$6, $G28 &lt; AF$6), 0, 2)+1)</f>
        <v/>
      </c>
      <c r="AG28" s="68" t="str">
        <f ca="1">INDEX({"","_","-","="},IF(OR($D28 &gt;= AH$6, $E28 &lt; AG$6), 0, 1)+IF(OR($F28 &gt;= AH$6, $G28 &lt; AG$6), 0, 2)+1)</f>
        <v/>
      </c>
      <c r="AH28" s="68" t="str">
        <f ca="1">INDEX({"","_","-","="},IF(OR($D28 &gt;= AI$6, $E28 &lt; AH$6), 0, 1)+IF(OR($F28 &gt;= AI$6, $G28 &lt; AH$6), 0, 2)+1)</f>
        <v/>
      </c>
      <c r="AI28" s="68" t="str">
        <f ca="1">INDEX({"","_","-","="},IF(OR($D28 &gt;= AJ$6, $E28 &lt; AI$6), 0, 1)+IF(OR($F28 &gt;= AJ$6, $G28 &lt; AI$6), 0, 2)+1)</f>
        <v/>
      </c>
      <c r="AJ28" s="68" t="str">
        <f ca="1">INDEX({"","_","-","="},IF(OR($D28 &gt;= AK$6, $E28 &lt; AJ$6), 0, 1)+IF(OR($F28 &gt;= AK$6, $G28 &lt; AJ$6), 0, 2)+1)</f>
        <v/>
      </c>
      <c r="AK28" s="68" t="str">
        <f ca="1">INDEX({"","_","-","="},IF(OR($D28 &gt;= AL$6, $E28 &lt; AK$6), 0, 1)+IF(OR($F28 &gt;= AL$6, $G28 &lt; AK$6), 0, 2)+1)</f>
        <v/>
      </c>
      <c r="AL28" s="68" t="str">
        <f ca="1">INDEX({"","_","-","="},IF(OR($D28 &gt;= AM$6, $E28 &lt; AL$6), 0, 1)+IF(OR($F28 &gt;= AM$6, $G28 &lt; AL$6), 0, 2)+1)</f>
        <v/>
      </c>
      <c r="AM28" s="68" t="str">
        <f ca="1">INDEX({"","_","-","="},IF(OR($D28 &gt;= AN$6, $E28 &lt; AM$6), 0, 1)+IF(OR($F28 &gt;= AN$6, $G28 &lt; AM$6), 0, 2)+1)</f>
        <v/>
      </c>
      <c r="AN28" s="68" t="str">
        <f ca="1">INDEX({"","_","-","="},IF(OR($D28 &gt;= AO$6, $E28 &lt; AN$6), 0, 1)+IF(OR($F28 &gt;= AO$6, $G28 &lt; AN$6), 0, 2)+1)</f>
        <v/>
      </c>
      <c r="AO28" s="68" t="str">
        <f ca="1">INDEX({"","_","-","="},IF(OR($D28 &gt;= AP$6, $E28 &lt; AO$6), 0, 1)+IF(OR($F28 &gt;= AP$6, $G28 &lt; AO$6), 0, 2)+1)</f>
        <v/>
      </c>
      <c r="AP28" s="68" t="str">
        <f ca="1">INDEX({"","_","-","="},IF(OR($D28 &gt;= AQ$6, $E28 &lt; AP$6), 0, 1)+IF(OR($F28 &gt;= AQ$6, $G28 &lt; AP$6), 0, 2)+1)</f>
        <v/>
      </c>
      <c r="AQ28" s="68" t="str">
        <f ca="1">INDEX({"","_","-","="},IF(OR($D28 &gt;= AR$6, $E28 &lt; AQ$6), 0, 1)+IF(OR($F28 &gt;= AR$6, $G28 &lt; AQ$6), 0, 2)+1)</f>
        <v/>
      </c>
      <c r="AR28" s="68" t="str">
        <f ca="1">INDEX({"","_","-","="},IF(OR($D28 &gt;= AS$6, $E28 &lt; AR$6), 0, 1)+IF(OR($F28 &gt;= AS$6, $G28 &lt; AR$6), 0, 2)+1)</f>
        <v/>
      </c>
      <c r="AS28" s="68" t="str">
        <f ca="1">INDEX({"","_","-","="},IF(OR($D28 &gt;= AT$6, $E28 &lt; AS$6), 0, 1)+IF(OR($F28 &gt;= AT$6, $G28 &lt; AS$6), 0, 2)+1)</f>
        <v/>
      </c>
      <c r="AT28" s="68" t="str">
        <f ca="1">INDEX({"","_","-","="},IF(OR($D28 &gt;= AU$6, $E28 &lt; AT$6), 0, 1)+IF(OR($F28 &gt;= AU$6, $G28 &lt; AT$6), 0, 2)+1)</f>
        <v/>
      </c>
      <c r="AU28" s="68" t="str">
        <f ca="1">INDEX({"","_","-","="},IF(OR($D28 &gt;= AV$6, $E28 &lt; AU$6), 0, 1)+IF(OR($F28 &gt;= AV$6, $G28 &lt; AU$6), 0, 2)+1)</f>
        <v/>
      </c>
      <c r="AV28" s="68" t="str">
        <f ca="1">INDEX({"","_","-","="},IF(OR($D28 &gt;= AW$6, $E28 &lt; AV$6), 0, 1)+IF(OR($F28 &gt;= AW$6, $G28 &lt; AV$6), 0, 2)+1)</f>
        <v/>
      </c>
      <c r="AW28" s="68" t="str">
        <f ca="1">INDEX({"","_","-","="},IF(OR($D28 &gt;= AX$6, $E28 &lt; AW$6), 0, 1)+IF(OR($F28 &gt;= AX$6, $G28 &lt; AW$6), 0, 2)+1)</f>
        <v/>
      </c>
      <c r="AX28" s="68" t="str">
        <f ca="1">INDEX({"","_","-","="},IF(OR($D28 &gt;= AY$6, $E28 &lt; AX$6), 0, 1)+IF(OR($F28 &gt;= AY$6, $G28 &lt; AX$6), 0, 2)+1)</f>
        <v/>
      </c>
      <c r="AY28" s="68" t="str">
        <f ca="1">INDEX({"","_","-","="},IF(OR($D28 &gt;= AZ$6, $E28 &lt; AY$6), 0, 1)+IF(OR($F28 &gt;= AZ$6, $G28 &lt; AY$6), 0, 2)+1)</f>
        <v/>
      </c>
      <c r="AZ28" s="68" t="str">
        <f ca="1">INDEX({"","_","-","="},IF(OR($D28 &gt;= BA$6, $E28 &lt; AZ$6), 0, 1)+IF(OR($F28 &gt;= BA$6, $G28 &lt; AZ$6), 0, 2)+1)</f>
        <v/>
      </c>
      <c r="BA28" s="68" t="str">
        <f ca="1">INDEX({"","_","-","="},IF(OR($D28 &gt;= BB$6, $E28 &lt; BA$6), 0, 1)+IF(OR($F28 &gt;= BB$6, $G28 &lt; BA$6), 0, 2)+1)</f>
        <v/>
      </c>
      <c r="BB28" s="68" t="str">
        <f ca="1">INDEX({"","_","-","="},IF(OR($D28 &gt;= BC$6, $E28 &lt; BB$6), 0, 1)+IF(OR($F28 &gt;= BC$6, $G28 &lt; BB$6), 0, 2)+1)</f>
        <v/>
      </c>
      <c r="BC28" s="68" t="str">
        <f ca="1">INDEX({"","_","-","="},IF(OR($D28 &gt;= BD$6, $E28 &lt; BC$6), 0, 1)+IF(OR($F28 &gt;= BD$6, $G28 &lt; BC$6), 0, 2)+1)</f>
        <v/>
      </c>
      <c r="BD28" s="68" t="str">
        <f ca="1">INDEX({"","_","-","="},IF(OR($D28 &gt;= BE$6, $E28 &lt; BD$6), 0, 1)+IF(OR($F28 &gt;= BE$6, $G28 &lt; BD$6), 0, 2)+1)</f>
        <v/>
      </c>
      <c r="BE28" s="68" t="str">
        <f ca="1">INDEX({"","_","-","="},IF(OR($D28 &gt;= BF$6, $E28 &lt; BE$6), 0, 1)+IF(OR($F28 &gt;= BF$6, $G28 &lt; BE$6), 0, 2)+1)</f>
        <v/>
      </c>
      <c r="BF28" s="68" t="str">
        <f ca="1">INDEX({"","_","-","="},IF(OR($D28 &gt;= BG$6, $E28 &lt; BF$6), 0, 1)+IF(OR($F28 &gt;= BG$6, $G28 &lt; BF$6), 0, 2)+1)</f>
        <v/>
      </c>
      <c r="BG28" s="68" t="str">
        <f ca="1">INDEX({"","_","-","="},IF(OR($D28 &gt;= BH$6, $E28 &lt; BG$6), 0, 1)+IF(OR($F28 &gt;= BH$6, $G28 &lt; BG$6), 0, 2)+1)</f>
        <v/>
      </c>
      <c r="BH28" s="68" t="str">
        <f ca="1">INDEX({"","_","-","="},IF(OR($D28 &gt;= BI$6, $E28 &lt; BH$6), 0, 1)+IF(OR($F28 &gt;= BI$6, $G28 &lt; BH$6), 0, 2)+1)</f>
        <v/>
      </c>
      <c r="BI28" s="68" t="str">
        <f ca="1">INDEX({"","_","-","="},IF(OR($D28 &gt;= BJ$6, $E28 &lt; BI$6), 0, 1)+IF(OR($F28 &gt;= BJ$6, $G28 &lt; BI$6), 0, 2)+1)</f>
        <v/>
      </c>
      <c r="BJ28" s="68" t="str">
        <f ca="1">INDEX({"","_","-","="},IF(OR($D28 &gt;= BK$6, $E28 &lt; BJ$6), 0, 1)+IF(OR($F28 &gt;= BK$6, $G28 &lt; BJ$6), 0, 2)+1)</f>
        <v/>
      </c>
      <c r="BK28" s="68" t="str">
        <f ca="1">INDEX({"","_","-","="},IF(OR($D28 &gt;= BL$6, $E28 &lt; BK$6), 0, 1)+IF(OR($F28 &gt;= BL$6, $G28 &lt; BK$6), 0, 2)+1)</f>
        <v/>
      </c>
      <c r="BL28" s="68" t="str">
        <f ca="1">INDEX({"","_","-","="},IF(OR($D28 &gt;= BM$6, $E28 &lt; BL$6), 0, 1)+IF(OR($F28 &gt;= BM$6, $G28 &lt; BL$6), 0, 2)+1)</f>
        <v/>
      </c>
      <c r="BM28" s="68" t="str">
        <f ca="1">INDEX({"","_","-","="},IF(OR($D28 &gt;= BN$6, $E28 &lt; BM$6), 0, 1)+IF(OR($F28 &gt;= BN$6, $G28 &lt; BM$6), 0, 2)+1)</f>
        <v/>
      </c>
      <c r="BN28" s="68" t="str">
        <f ca="1">INDEX({"","_","-","="},IF(OR($D28 &gt;= BO$6, $E28 &lt; BN$6), 0, 1)+IF(OR($F28 &gt;= BO$6, $G28 &lt; BN$6), 0, 2)+1)</f>
        <v/>
      </c>
      <c r="BO28" s="68" t="str">
        <f ca="1">INDEX({"","_","-","="},IF(OR($D28 &gt;= BP$6, $E28 &lt; BO$6), 0, 1)+IF(OR($F28 &gt;= BP$6, $G28 &lt; BO$6), 0, 2)+1)</f>
        <v/>
      </c>
      <c r="BP28" s="68" t="str">
        <f ca="1">INDEX({"","_","-","="},IF(OR($D28 &gt;= BQ$6, $E28 &lt; BP$6), 0, 1)+IF(OR($F28 &gt;= BQ$6, $G28 &lt; BP$6), 0, 2)+1)</f>
        <v/>
      </c>
      <c r="BQ28" s="68" t="str">
        <f ca="1">INDEX({"","_","-","="},IF(OR($D28 &gt;= BR$6, $E28 &lt; BQ$6), 0, 1)+IF(OR($F28 &gt;= BR$6, $G28 &lt; BQ$6), 0, 2)+1)</f>
        <v/>
      </c>
      <c r="BR28" s="68" t="str">
        <f ca="1">INDEX({"","_","-","="},IF(OR($D28 &gt;= BS$6, $E28 &lt; BR$6), 0, 1)+IF(OR($F28 &gt;= BS$6, $G28 &lt; BR$6), 0, 2)+1)</f>
        <v/>
      </c>
      <c r="BS28" s="68" t="str">
        <f ca="1">INDEX({"","_","-","="},IF(OR($D28 &gt;= BT$6, $E28 &lt; BS$6), 0, 1)+IF(OR($F28 &gt;= BT$6, $G28 &lt; BS$6), 0, 2)+1)</f>
        <v/>
      </c>
      <c r="BT28" s="68" t="str">
        <f ca="1">INDEX({"","_","-","="},IF(OR($D28 &gt;= BU$6, $E28 &lt; BT$6), 0, 1)+IF(OR($F28 &gt;= BU$6, $G28 &lt; BT$6), 0, 2)+1)</f>
        <v/>
      </c>
      <c r="BU28" s="68" t="str">
        <f ca="1">INDEX({"","_","-","="},IF(OR($D28 &gt;= BV$6, $E28 &lt; BU$6), 0, 1)+IF(OR($F28 &gt;= BV$6, $G28 &lt; BU$6), 0, 2)+1)</f>
        <v/>
      </c>
      <c r="BV28" s="68" t="str">
        <f ca="1">INDEX({"","_","-","="},IF(OR($D28 &gt;= BW$6, $E28 &lt; BV$6), 0, 1)+IF(OR($F28 &gt;= BW$6, $G28 &lt; BV$6), 0, 2)+1)</f>
        <v/>
      </c>
      <c r="BW28" s="68" t="str">
        <f ca="1">INDEX({"","_","-","="},IF(OR($D28 &gt;= BX$6, $E28 &lt; BW$6), 0, 1)+IF(OR($F28 &gt;= BX$6, $G28 &lt; BW$6), 0, 2)+1)</f>
        <v/>
      </c>
      <c r="BX28" s="68" t="str">
        <f ca="1">INDEX({"","_","-","="},IF(OR($D28 &gt;= BY$6, $E28 &lt; BX$6), 0, 1)+IF(OR($F28 &gt;= BY$6, $G28 &lt; BX$6), 0, 2)+1)</f>
        <v/>
      </c>
      <c r="BY28" s="68" t="str">
        <f ca="1">INDEX({"","_","-","="},IF(OR($D28 &gt;= BZ$6, $E28 &lt; BY$6), 0, 1)+IF(OR($F28 &gt;= BZ$6, $G28 &lt; BY$6), 0, 2)+1)</f>
        <v/>
      </c>
      <c r="BZ28" s="68" t="str">
        <f ca="1">INDEX({"","_","-","="},IF(OR($D28 &gt;= CA$6, $E28 &lt; BZ$6), 0, 1)+IF(OR($F28 &gt;= CA$6, $G28 &lt; BZ$6), 0, 2)+1)</f>
        <v/>
      </c>
      <c r="CA28" s="68" t="str">
        <f ca="1">INDEX({"","_","-","="},IF(OR($D28 &gt;= CB$6, $E28 &lt; CA$6), 0, 1)+IF(OR($F28 &gt;= CB$6, $G28 &lt; CA$6), 0, 2)+1)</f>
        <v/>
      </c>
      <c r="CB28" s="68" t="str">
        <f ca="1">INDEX({"","_","-","="},IF(OR($D28 &gt;= CC$6, $E28 &lt; CB$6), 0, 1)+IF(OR($F28 &gt;= CC$6, $G28 &lt; CB$6), 0, 2)+1)</f>
        <v/>
      </c>
      <c r="CC28" s="68" t="str">
        <f ca="1">INDEX({"","_","-","="},IF(OR($D28 &gt;= CD$6, $E28 &lt; CC$6), 0, 1)+IF(OR($F28 &gt;= CD$6, $G28 &lt; CC$6), 0, 2)+1)</f>
        <v/>
      </c>
      <c r="CD28" s="68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IF('临-进度'!M24,'临-进度'!$A24,"")</f>
        <v/>
      </c>
      <c r="B29" s="8" t="str">
        <f ca="1">IF('临-进度'!M24,'临-进度'!$B24,"")</f>
        <v/>
      </c>
      <c r="C29" s="8" t="str">
        <f ca="1">IF('临-进度'!M24,'临-进度'!$E24,"")</f>
        <v/>
      </c>
      <c r="D29" s="40" t="str">
        <f ca="1">IF('临-进度'!$M24,'临-进度'!$I24,"")</f>
        <v/>
      </c>
      <c r="E29" s="40" t="str">
        <f ca="1">IF('临-进度'!$M24,'临-进度'!$AE24,"")</f>
        <v/>
      </c>
      <c r="F29" s="40" t="str">
        <f ca="1">IF('临-进度'!$M24,'临-进度'!$J24,"")</f>
        <v/>
      </c>
      <c r="G29" s="73" t="str">
        <f ca="1">IF('临-进度'!$M24,'临-进度'!$AF24,"")</f>
        <v/>
      </c>
      <c r="H29" s="68" t="str">
        <f ca="1">INDEX({"","_","-","="},IF(OR($D29 &gt;= I$6, $E29 &lt; H$6), 0, 1)+IF(OR($F29 &gt;= I$6, $G29 &lt; H$6), 0, 2)+1)</f>
        <v/>
      </c>
      <c r="I29" s="68" t="str">
        <f ca="1">INDEX({"","_","-","="},IF(OR($D29 &gt;= J$6, $E29 &lt; I$6), 0, 1)+IF(OR($F29 &gt;= J$6, $G29 &lt; I$6), 0, 2)+1)</f>
        <v/>
      </c>
      <c r="J29" s="68" t="str">
        <f ca="1">INDEX({"","_","-","="},IF(OR($D29 &gt;= K$6, $E29 &lt; J$6), 0, 1)+IF(OR($F29 &gt;= K$6, $G29 &lt; J$6), 0, 2)+1)</f>
        <v/>
      </c>
      <c r="K29" s="68" t="str">
        <f ca="1">INDEX({"","_","-","="},IF(OR($D29 &gt;= L$6, $E29 &lt; K$6), 0, 1)+IF(OR($F29 &gt;= L$6, $G29 &lt; K$6), 0, 2)+1)</f>
        <v/>
      </c>
      <c r="L29" s="68" t="str">
        <f ca="1">INDEX({"","_","-","="},IF(OR($D29 &gt;= M$6, $E29 &lt; L$6), 0, 1)+IF(OR($F29 &gt;= M$6, $G29 &lt; L$6), 0, 2)+1)</f>
        <v/>
      </c>
      <c r="M29" s="68" t="str">
        <f ca="1">INDEX({"","_","-","="},IF(OR($D29 &gt;= N$6, $E29 &lt; M$6), 0, 1)+IF(OR($F29 &gt;= N$6, $G29 &lt; M$6), 0, 2)+1)</f>
        <v/>
      </c>
      <c r="N29" s="68" t="str">
        <f ca="1">INDEX({"","_","-","="},IF(OR($D29 &gt;= O$6, $E29 &lt; N$6), 0, 1)+IF(OR($F29 &gt;= O$6, $G29 &lt; N$6), 0, 2)+1)</f>
        <v/>
      </c>
      <c r="O29" s="68" t="str">
        <f ca="1">INDEX({"","_","-","="},IF(OR($D29 &gt;= P$6, $E29 &lt; O$6), 0, 1)+IF(OR($F29 &gt;= P$6, $G29 &lt; O$6), 0, 2)+1)</f>
        <v/>
      </c>
      <c r="P29" s="68" t="str">
        <f ca="1">INDEX({"","_","-","="},IF(OR($D29 &gt;= Q$6, $E29 &lt; P$6), 0, 1)+IF(OR($F29 &gt;= Q$6, $G29 &lt; P$6), 0, 2)+1)</f>
        <v/>
      </c>
      <c r="Q29" s="68" t="str">
        <f ca="1">INDEX({"","_","-","="},IF(OR($D29 &gt;= R$6, $E29 &lt; Q$6), 0, 1)+IF(OR($F29 &gt;= R$6, $G29 &lt; Q$6), 0, 2)+1)</f>
        <v/>
      </c>
      <c r="R29" s="68" t="str">
        <f ca="1">INDEX({"","_","-","="},IF(OR($D29 &gt;= S$6, $E29 &lt; R$6), 0, 1)+IF(OR($F29 &gt;= S$6, $G29 &lt; R$6), 0, 2)+1)</f>
        <v/>
      </c>
      <c r="S29" s="68" t="str">
        <f ca="1">INDEX({"","_","-","="},IF(OR($D29 &gt;= T$6, $E29 &lt; S$6), 0, 1)+IF(OR($F29 &gt;= T$6, $G29 &lt; S$6), 0, 2)+1)</f>
        <v/>
      </c>
      <c r="T29" s="68" t="str">
        <f ca="1">INDEX({"","_","-","="},IF(OR($D29 &gt;= U$6, $E29 &lt; T$6), 0, 1)+IF(OR($F29 &gt;= U$6, $G29 &lt; T$6), 0, 2)+1)</f>
        <v/>
      </c>
      <c r="U29" s="68" t="str">
        <f ca="1">INDEX({"","_","-","="},IF(OR($D29 &gt;= V$6, $E29 &lt; U$6), 0, 1)+IF(OR($F29 &gt;= V$6, $G29 &lt; U$6), 0, 2)+1)</f>
        <v/>
      </c>
      <c r="V29" s="68" t="str">
        <f ca="1">INDEX({"","_","-","="},IF(OR($D29 &gt;= W$6, $E29 &lt; V$6), 0, 1)+IF(OR($F29 &gt;= W$6, $G29 &lt; V$6), 0, 2)+1)</f>
        <v/>
      </c>
      <c r="W29" s="68" t="str">
        <f ca="1">INDEX({"","_","-","="},IF(OR($D29 &gt;= X$6, $E29 &lt; W$6), 0, 1)+IF(OR($F29 &gt;= X$6, $G29 &lt; W$6), 0, 2)+1)</f>
        <v/>
      </c>
      <c r="X29" s="68" t="str">
        <f ca="1">INDEX({"","_","-","="},IF(OR($D29 &gt;= Y$6, $E29 &lt; X$6), 0, 1)+IF(OR($F29 &gt;= Y$6, $G29 &lt; X$6), 0, 2)+1)</f>
        <v/>
      </c>
      <c r="Y29" s="68" t="str">
        <f ca="1">INDEX({"","_","-","="},IF(OR($D29 &gt;= Z$6, $E29 &lt; Y$6), 0, 1)+IF(OR($F29 &gt;= Z$6, $G29 &lt; Y$6), 0, 2)+1)</f>
        <v/>
      </c>
      <c r="Z29" s="68" t="str">
        <f ca="1">INDEX({"","_","-","="},IF(OR($D29 &gt;= AA$6, $E29 &lt; Z$6), 0, 1)+IF(OR($F29 &gt;= AA$6, $G29 &lt; Z$6), 0, 2)+1)</f>
        <v/>
      </c>
      <c r="AA29" s="68" t="str">
        <f ca="1">INDEX({"","_","-","="},IF(OR($D29 &gt;= AB$6, $E29 &lt; AA$6), 0, 1)+IF(OR($F29 &gt;= AB$6, $G29 &lt; AA$6), 0, 2)+1)</f>
        <v/>
      </c>
      <c r="AB29" s="68" t="str">
        <f ca="1">INDEX({"","_","-","="},IF(OR($D29 &gt;= AC$6, $E29 &lt; AB$6), 0, 1)+IF(OR($F29 &gt;= AC$6, $G29 &lt; AB$6), 0, 2)+1)</f>
        <v/>
      </c>
      <c r="AC29" s="68" t="str">
        <f ca="1">INDEX({"","_","-","="},IF(OR($D29 &gt;= AD$6, $E29 &lt; AC$6), 0, 1)+IF(OR($F29 &gt;= AD$6, $G29 &lt; AC$6), 0, 2)+1)</f>
        <v/>
      </c>
      <c r="AD29" s="68" t="str">
        <f ca="1">INDEX({"","_","-","="},IF(OR($D29 &gt;= AE$6, $E29 &lt; AD$6), 0, 1)+IF(OR($F29 &gt;= AE$6, $G29 &lt; AD$6), 0, 2)+1)</f>
        <v/>
      </c>
      <c r="AE29" s="68" t="str">
        <f ca="1">INDEX({"","_","-","="},IF(OR($D29 &gt;= AF$6, $E29 &lt; AE$6), 0, 1)+IF(OR($F29 &gt;= AF$6, $G29 &lt; AE$6), 0, 2)+1)</f>
        <v/>
      </c>
      <c r="AF29" s="68" t="str">
        <f ca="1">INDEX({"","_","-","="},IF(OR($D29 &gt;= AG$6, $E29 &lt; AF$6), 0, 1)+IF(OR($F29 &gt;= AG$6, $G29 &lt; AF$6), 0, 2)+1)</f>
        <v/>
      </c>
      <c r="AG29" s="68" t="str">
        <f ca="1">INDEX({"","_","-","="},IF(OR($D29 &gt;= AH$6, $E29 &lt; AG$6), 0, 1)+IF(OR($F29 &gt;= AH$6, $G29 &lt; AG$6), 0, 2)+1)</f>
        <v/>
      </c>
      <c r="AH29" s="68" t="str">
        <f ca="1">INDEX({"","_","-","="},IF(OR($D29 &gt;= AI$6, $E29 &lt; AH$6), 0, 1)+IF(OR($F29 &gt;= AI$6, $G29 &lt; AH$6), 0, 2)+1)</f>
        <v/>
      </c>
      <c r="AI29" s="68" t="str">
        <f ca="1">INDEX({"","_","-","="},IF(OR($D29 &gt;= AJ$6, $E29 &lt; AI$6), 0, 1)+IF(OR($F29 &gt;= AJ$6, $G29 &lt; AI$6), 0, 2)+1)</f>
        <v/>
      </c>
      <c r="AJ29" s="68" t="str">
        <f ca="1">INDEX({"","_","-","="},IF(OR($D29 &gt;= AK$6, $E29 &lt; AJ$6), 0, 1)+IF(OR($F29 &gt;= AK$6, $G29 &lt; AJ$6), 0, 2)+1)</f>
        <v/>
      </c>
      <c r="AK29" s="68" t="str">
        <f ca="1">INDEX({"","_","-","="},IF(OR($D29 &gt;= AL$6, $E29 &lt; AK$6), 0, 1)+IF(OR($F29 &gt;= AL$6, $G29 &lt; AK$6), 0, 2)+1)</f>
        <v/>
      </c>
      <c r="AL29" s="68" t="str">
        <f ca="1">INDEX({"","_","-","="},IF(OR($D29 &gt;= AM$6, $E29 &lt; AL$6), 0, 1)+IF(OR($F29 &gt;= AM$6, $G29 &lt; AL$6), 0, 2)+1)</f>
        <v/>
      </c>
      <c r="AM29" s="68" t="str">
        <f ca="1">INDEX({"","_","-","="},IF(OR($D29 &gt;= AN$6, $E29 &lt; AM$6), 0, 1)+IF(OR($F29 &gt;= AN$6, $G29 &lt; AM$6), 0, 2)+1)</f>
        <v/>
      </c>
      <c r="AN29" s="68" t="str">
        <f ca="1">INDEX({"","_","-","="},IF(OR($D29 &gt;= AO$6, $E29 &lt; AN$6), 0, 1)+IF(OR($F29 &gt;= AO$6, $G29 &lt; AN$6), 0, 2)+1)</f>
        <v/>
      </c>
      <c r="AO29" s="68" t="str">
        <f ca="1">INDEX({"","_","-","="},IF(OR($D29 &gt;= AP$6, $E29 &lt; AO$6), 0, 1)+IF(OR($F29 &gt;= AP$6, $G29 &lt; AO$6), 0, 2)+1)</f>
        <v/>
      </c>
      <c r="AP29" s="68" t="str">
        <f ca="1">INDEX({"","_","-","="},IF(OR($D29 &gt;= AQ$6, $E29 &lt; AP$6), 0, 1)+IF(OR($F29 &gt;= AQ$6, $G29 &lt; AP$6), 0, 2)+1)</f>
        <v/>
      </c>
      <c r="AQ29" s="68" t="str">
        <f ca="1">INDEX({"","_","-","="},IF(OR($D29 &gt;= AR$6, $E29 &lt; AQ$6), 0, 1)+IF(OR($F29 &gt;= AR$6, $G29 &lt; AQ$6), 0, 2)+1)</f>
        <v/>
      </c>
      <c r="AR29" s="68" t="str">
        <f ca="1">INDEX({"","_","-","="},IF(OR($D29 &gt;= AS$6, $E29 &lt; AR$6), 0, 1)+IF(OR($F29 &gt;= AS$6, $G29 &lt; AR$6), 0, 2)+1)</f>
        <v/>
      </c>
      <c r="AS29" s="68" t="str">
        <f ca="1">INDEX({"","_","-","="},IF(OR($D29 &gt;= AT$6, $E29 &lt; AS$6), 0, 1)+IF(OR($F29 &gt;= AT$6, $G29 &lt; AS$6), 0, 2)+1)</f>
        <v/>
      </c>
      <c r="AT29" s="68" t="str">
        <f ca="1">INDEX({"","_","-","="},IF(OR($D29 &gt;= AU$6, $E29 &lt; AT$6), 0, 1)+IF(OR($F29 &gt;= AU$6, $G29 &lt; AT$6), 0, 2)+1)</f>
        <v/>
      </c>
      <c r="AU29" s="68" t="str">
        <f ca="1">INDEX({"","_","-","="},IF(OR($D29 &gt;= AV$6, $E29 &lt; AU$6), 0, 1)+IF(OR($F29 &gt;= AV$6, $G29 &lt; AU$6), 0, 2)+1)</f>
        <v/>
      </c>
      <c r="AV29" s="68" t="str">
        <f ca="1">INDEX({"","_","-","="},IF(OR($D29 &gt;= AW$6, $E29 &lt; AV$6), 0, 1)+IF(OR($F29 &gt;= AW$6, $G29 &lt; AV$6), 0, 2)+1)</f>
        <v/>
      </c>
      <c r="AW29" s="68" t="str">
        <f ca="1">INDEX({"","_","-","="},IF(OR($D29 &gt;= AX$6, $E29 &lt; AW$6), 0, 1)+IF(OR($F29 &gt;= AX$6, $G29 &lt; AW$6), 0, 2)+1)</f>
        <v/>
      </c>
      <c r="AX29" s="68" t="str">
        <f ca="1">INDEX({"","_","-","="},IF(OR($D29 &gt;= AY$6, $E29 &lt; AX$6), 0, 1)+IF(OR($F29 &gt;= AY$6, $G29 &lt; AX$6), 0, 2)+1)</f>
        <v/>
      </c>
      <c r="AY29" s="68" t="str">
        <f ca="1">INDEX({"","_","-","="},IF(OR($D29 &gt;= AZ$6, $E29 &lt; AY$6), 0, 1)+IF(OR($F29 &gt;= AZ$6, $G29 &lt; AY$6), 0, 2)+1)</f>
        <v/>
      </c>
      <c r="AZ29" s="68" t="str">
        <f ca="1">INDEX({"","_","-","="},IF(OR($D29 &gt;= BA$6, $E29 &lt; AZ$6), 0, 1)+IF(OR($F29 &gt;= BA$6, $G29 &lt; AZ$6), 0, 2)+1)</f>
        <v/>
      </c>
      <c r="BA29" s="68" t="str">
        <f ca="1">INDEX({"","_","-","="},IF(OR($D29 &gt;= BB$6, $E29 &lt; BA$6), 0, 1)+IF(OR($F29 &gt;= BB$6, $G29 &lt; BA$6), 0, 2)+1)</f>
        <v/>
      </c>
      <c r="BB29" s="68" t="str">
        <f ca="1">INDEX({"","_","-","="},IF(OR($D29 &gt;= BC$6, $E29 &lt; BB$6), 0, 1)+IF(OR($F29 &gt;= BC$6, $G29 &lt; BB$6), 0, 2)+1)</f>
        <v/>
      </c>
      <c r="BC29" s="68" t="str">
        <f ca="1">INDEX({"","_","-","="},IF(OR($D29 &gt;= BD$6, $E29 &lt; BC$6), 0, 1)+IF(OR($F29 &gt;= BD$6, $G29 &lt; BC$6), 0, 2)+1)</f>
        <v/>
      </c>
      <c r="BD29" s="68" t="str">
        <f ca="1">INDEX({"","_","-","="},IF(OR($D29 &gt;= BE$6, $E29 &lt; BD$6), 0, 1)+IF(OR($F29 &gt;= BE$6, $G29 &lt; BD$6), 0, 2)+1)</f>
        <v/>
      </c>
      <c r="BE29" s="68" t="str">
        <f ca="1">INDEX({"","_","-","="},IF(OR($D29 &gt;= BF$6, $E29 &lt; BE$6), 0, 1)+IF(OR($F29 &gt;= BF$6, $G29 &lt; BE$6), 0, 2)+1)</f>
        <v/>
      </c>
      <c r="BF29" s="68" t="str">
        <f ca="1">INDEX({"","_","-","="},IF(OR($D29 &gt;= BG$6, $E29 &lt; BF$6), 0, 1)+IF(OR($F29 &gt;= BG$6, $G29 &lt; BF$6), 0, 2)+1)</f>
        <v/>
      </c>
      <c r="BG29" s="68" t="str">
        <f ca="1">INDEX({"","_","-","="},IF(OR($D29 &gt;= BH$6, $E29 &lt; BG$6), 0, 1)+IF(OR($F29 &gt;= BH$6, $G29 &lt; BG$6), 0, 2)+1)</f>
        <v/>
      </c>
      <c r="BH29" s="68" t="str">
        <f ca="1">INDEX({"","_","-","="},IF(OR($D29 &gt;= BI$6, $E29 &lt; BH$6), 0, 1)+IF(OR($F29 &gt;= BI$6, $G29 &lt; BH$6), 0, 2)+1)</f>
        <v/>
      </c>
      <c r="BI29" s="68" t="str">
        <f ca="1">INDEX({"","_","-","="},IF(OR($D29 &gt;= BJ$6, $E29 &lt; BI$6), 0, 1)+IF(OR($F29 &gt;= BJ$6, $G29 &lt; BI$6), 0, 2)+1)</f>
        <v/>
      </c>
      <c r="BJ29" s="68" t="str">
        <f ca="1">INDEX({"","_","-","="},IF(OR($D29 &gt;= BK$6, $E29 &lt; BJ$6), 0, 1)+IF(OR($F29 &gt;= BK$6, $G29 &lt; BJ$6), 0, 2)+1)</f>
        <v/>
      </c>
      <c r="BK29" s="68" t="str">
        <f ca="1">INDEX({"","_","-","="},IF(OR($D29 &gt;= BL$6, $E29 &lt; BK$6), 0, 1)+IF(OR($F29 &gt;= BL$6, $G29 &lt; BK$6), 0, 2)+1)</f>
        <v/>
      </c>
      <c r="BL29" s="68" t="str">
        <f ca="1">INDEX({"","_","-","="},IF(OR($D29 &gt;= BM$6, $E29 &lt; BL$6), 0, 1)+IF(OR($F29 &gt;= BM$6, $G29 &lt; BL$6), 0, 2)+1)</f>
        <v/>
      </c>
      <c r="BM29" s="68" t="str">
        <f ca="1">INDEX({"","_","-","="},IF(OR($D29 &gt;= BN$6, $E29 &lt; BM$6), 0, 1)+IF(OR($F29 &gt;= BN$6, $G29 &lt; BM$6), 0, 2)+1)</f>
        <v/>
      </c>
      <c r="BN29" s="68" t="str">
        <f ca="1">INDEX({"","_","-","="},IF(OR($D29 &gt;= BO$6, $E29 &lt; BN$6), 0, 1)+IF(OR($F29 &gt;= BO$6, $G29 &lt; BN$6), 0, 2)+1)</f>
        <v/>
      </c>
      <c r="BO29" s="68" t="str">
        <f ca="1">INDEX({"","_","-","="},IF(OR($D29 &gt;= BP$6, $E29 &lt; BO$6), 0, 1)+IF(OR($F29 &gt;= BP$6, $G29 &lt; BO$6), 0, 2)+1)</f>
        <v/>
      </c>
      <c r="BP29" s="68" t="str">
        <f ca="1">INDEX({"","_","-","="},IF(OR($D29 &gt;= BQ$6, $E29 &lt; BP$6), 0, 1)+IF(OR($F29 &gt;= BQ$6, $G29 &lt; BP$6), 0, 2)+1)</f>
        <v/>
      </c>
      <c r="BQ29" s="68" t="str">
        <f ca="1">INDEX({"","_","-","="},IF(OR($D29 &gt;= BR$6, $E29 &lt; BQ$6), 0, 1)+IF(OR($F29 &gt;= BR$6, $G29 &lt; BQ$6), 0, 2)+1)</f>
        <v/>
      </c>
      <c r="BR29" s="68" t="str">
        <f ca="1">INDEX({"","_","-","="},IF(OR($D29 &gt;= BS$6, $E29 &lt; BR$6), 0, 1)+IF(OR($F29 &gt;= BS$6, $G29 &lt; BR$6), 0, 2)+1)</f>
        <v/>
      </c>
      <c r="BS29" s="68" t="str">
        <f ca="1">INDEX({"","_","-","="},IF(OR($D29 &gt;= BT$6, $E29 &lt; BS$6), 0, 1)+IF(OR($F29 &gt;= BT$6, $G29 &lt; BS$6), 0, 2)+1)</f>
        <v/>
      </c>
      <c r="BT29" s="68" t="str">
        <f ca="1">INDEX({"","_","-","="},IF(OR($D29 &gt;= BU$6, $E29 &lt; BT$6), 0, 1)+IF(OR($F29 &gt;= BU$6, $G29 &lt; BT$6), 0, 2)+1)</f>
        <v/>
      </c>
      <c r="BU29" s="68" t="str">
        <f ca="1">INDEX({"","_","-","="},IF(OR($D29 &gt;= BV$6, $E29 &lt; BU$6), 0, 1)+IF(OR($F29 &gt;= BV$6, $G29 &lt; BU$6), 0, 2)+1)</f>
        <v/>
      </c>
      <c r="BV29" s="68" t="str">
        <f ca="1">INDEX({"","_","-","="},IF(OR($D29 &gt;= BW$6, $E29 &lt; BV$6), 0, 1)+IF(OR($F29 &gt;= BW$6, $G29 &lt; BV$6), 0, 2)+1)</f>
        <v/>
      </c>
      <c r="BW29" s="68" t="str">
        <f ca="1">INDEX({"","_","-","="},IF(OR($D29 &gt;= BX$6, $E29 &lt; BW$6), 0, 1)+IF(OR($F29 &gt;= BX$6, $G29 &lt; BW$6), 0, 2)+1)</f>
        <v/>
      </c>
      <c r="BX29" s="68" t="str">
        <f ca="1">INDEX({"","_","-","="},IF(OR($D29 &gt;= BY$6, $E29 &lt; BX$6), 0, 1)+IF(OR($F29 &gt;= BY$6, $G29 &lt; BX$6), 0, 2)+1)</f>
        <v/>
      </c>
      <c r="BY29" s="68" t="str">
        <f ca="1">INDEX({"","_","-","="},IF(OR($D29 &gt;= BZ$6, $E29 &lt; BY$6), 0, 1)+IF(OR($F29 &gt;= BZ$6, $G29 &lt; BY$6), 0, 2)+1)</f>
        <v/>
      </c>
      <c r="BZ29" s="68" t="str">
        <f ca="1">INDEX({"","_","-","="},IF(OR($D29 &gt;= CA$6, $E29 &lt; BZ$6), 0, 1)+IF(OR($F29 &gt;= CA$6, $G29 &lt; BZ$6), 0, 2)+1)</f>
        <v/>
      </c>
      <c r="CA29" s="68" t="str">
        <f ca="1">INDEX({"","_","-","="},IF(OR($D29 &gt;= CB$6, $E29 &lt; CA$6), 0, 1)+IF(OR($F29 &gt;= CB$6, $G29 &lt; CA$6), 0, 2)+1)</f>
        <v/>
      </c>
      <c r="CB29" s="68" t="str">
        <f ca="1">INDEX({"","_","-","="},IF(OR($D29 &gt;= CC$6, $E29 &lt; CB$6), 0, 1)+IF(OR($F29 &gt;= CC$6, $G29 &lt; CB$6), 0, 2)+1)</f>
        <v/>
      </c>
      <c r="CC29" s="68" t="str">
        <f ca="1">INDEX({"","_","-","="},IF(OR($D29 &gt;= CD$6, $E29 &lt; CC$6), 0, 1)+IF(OR($F29 &gt;= CD$6, $G29 &lt; CC$6), 0, 2)+1)</f>
        <v/>
      </c>
      <c r="CD29" s="68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IF('临-进度'!M25,'临-进度'!$A25,"")</f>
        <v/>
      </c>
      <c r="B30" s="8" t="str">
        <f ca="1">IF('临-进度'!M25,'临-进度'!$B25,"")</f>
        <v/>
      </c>
      <c r="C30" s="8" t="str">
        <f ca="1">IF('临-进度'!M25,'临-进度'!$E25,"")</f>
        <v/>
      </c>
      <c r="D30" s="40" t="str">
        <f ca="1">IF('临-进度'!$M25,'临-进度'!$I25,"")</f>
        <v/>
      </c>
      <c r="E30" s="40" t="str">
        <f ca="1">IF('临-进度'!$M25,'临-进度'!$AE25,"")</f>
        <v/>
      </c>
      <c r="F30" s="40" t="str">
        <f ca="1">IF('临-进度'!$M25,'临-进度'!$J25,"")</f>
        <v/>
      </c>
      <c r="G30" s="73" t="str">
        <f ca="1">IF('临-进度'!$M25,'临-进度'!$AF25,"")</f>
        <v/>
      </c>
      <c r="H30" s="68" t="str">
        <f ca="1">INDEX({"","_","-","="},IF(OR($D30 &gt;= I$6, $E30 &lt; H$6), 0, 1)+IF(OR($F30 &gt;= I$6, $G30 &lt; H$6), 0, 2)+1)</f>
        <v/>
      </c>
      <c r="I30" s="68" t="str">
        <f ca="1">INDEX({"","_","-","="},IF(OR($D30 &gt;= J$6, $E30 &lt; I$6), 0, 1)+IF(OR($F30 &gt;= J$6, $G30 &lt; I$6), 0, 2)+1)</f>
        <v/>
      </c>
      <c r="J30" s="68" t="str">
        <f ca="1">INDEX({"","_","-","="},IF(OR($D30 &gt;= K$6, $E30 &lt; J$6), 0, 1)+IF(OR($F30 &gt;= K$6, $G30 &lt; J$6), 0, 2)+1)</f>
        <v/>
      </c>
      <c r="K30" s="68" t="str">
        <f ca="1">INDEX({"","_","-","="},IF(OR($D30 &gt;= L$6, $E30 &lt; K$6), 0, 1)+IF(OR($F30 &gt;= L$6, $G30 &lt; K$6), 0, 2)+1)</f>
        <v/>
      </c>
      <c r="L30" s="68" t="str">
        <f ca="1">INDEX({"","_","-","="},IF(OR($D30 &gt;= M$6, $E30 &lt; L$6), 0, 1)+IF(OR($F30 &gt;= M$6, $G30 &lt; L$6), 0, 2)+1)</f>
        <v/>
      </c>
      <c r="M30" s="68" t="str">
        <f ca="1">INDEX({"","_","-","="},IF(OR($D30 &gt;= N$6, $E30 &lt; M$6), 0, 1)+IF(OR($F30 &gt;= N$6, $G30 &lt; M$6), 0, 2)+1)</f>
        <v/>
      </c>
      <c r="N30" s="68" t="str">
        <f ca="1">INDEX({"","_","-","="},IF(OR($D30 &gt;= O$6, $E30 &lt; N$6), 0, 1)+IF(OR($F30 &gt;= O$6, $G30 &lt; N$6), 0, 2)+1)</f>
        <v/>
      </c>
      <c r="O30" s="68" t="str">
        <f ca="1">INDEX({"","_","-","="},IF(OR($D30 &gt;= P$6, $E30 &lt; O$6), 0, 1)+IF(OR($F30 &gt;= P$6, $G30 &lt; O$6), 0, 2)+1)</f>
        <v/>
      </c>
      <c r="P30" s="68" t="str">
        <f ca="1">INDEX({"","_","-","="},IF(OR($D30 &gt;= Q$6, $E30 &lt; P$6), 0, 1)+IF(OR($F30 &gt;= Q$6, $G30 &lt; P$6), 0, 2)+1)</f>
        <v/>
      </c>
      <c r="Q30" s="68" t="str">
        <f ca="1">INDEX({"","_","-","="},IF(OR($D30 &gt;= R$6, $E30 &lt; Q$6), 0, 1)+IF(OR($F30 &gt;= R$6, $G30 &lt; Q$6), 0, 2)+1)</f>
        <v/>
      </c>
      <c r="R30" s="68" t="str">
        <f ca="1">INDEX({"","_","-","="},IF(OR($D30 &gt;= S$6, $E30 &lt; R$6), 0, 1)+IF(OR($F30 &gt;= S$6, $G30 &lt; R$6), 0, 2)+1)</f>
        <v/>
      </c>
      <c r="S30" s="68" t="str">
        <f ca="1">INDEX({"","_","-","="},IF(OR($D30 &gt;= T$6, $E30 &lt; S$6), 0, 1)+IF(OR($F30 &gt;= T$6, $G30 &lt; S$6), 0, 2)+1)</f>
        <v/>
      </c>
      <c r="T30" s="68" t="str">
        <f ca="1">INDEX({"","_","-","="},IF(OR($D30 &gt;= U$6, $E30 &lt; T$6), 0, 1)+IF(OR($F30 &gt;= U$6, $G30 &lt; T$6), 0, 2)+1)</f>
        <v/>
      </c>
      <c r="U30" s="68" t="str">
        <f ca="1">INDEX({"","_","-","="},IF(OR($D30 &gt;= V$6, $E30 &lt; U$6), 0, 1)+IF(OR($F30 &gt;= V$6, $G30 &lt; U$6), 0, 2)+1)</f>
        <v/>
      </c>
      <c r="V30" s="68" t="str">
        <f ca="1">INDEX({"","_","-","="},IF(OR($D30 &gt;= W$6, $E30 &lt; V$6), 0, 1)+IF(OR($F30 &gt;= W$6, $G30 &lt; V$6), 0, 2)+1)</f>
        <v/>
      </c>
      <c r="W30" s="68" t="str">
        <f ca="1">INDEX({"","_","-","="},IF(OR($D30 &gt;= X$6, $E30 &lt; W$6), 0, 1)+IF(OR($F30 &gt;= X$6, $G30 &lt; W$6), 0, 2)+1)</f>
        <v/>
      </c>
      <c r="X30" s="68" t="str">
        <f ca="1">INDEX({"","_","-","="},IF(OR($D30 &gt;= Y$6, $E30 &lt; X$6), 0, 1)+IF(OR($F30 &gt;= Y$6, $G30 &lt; X$6), 0, 2)+1)</f>
        <v/>
      </c>
      <c r="Y30" s="68" t="str">
        <f ca="1">INDEX({"","_","-","="},IF(OR($D30 &gt;= Z$6, $E30 &lt; Y$6), 0, 1)+IF(OR($F30 &gt;= Z$6, $G30 &lt; Y$6), 0, 2)+1)</f>
        <v/>
      </c>
      <c r="Z30" s="68" t="str">
        <f ca="1">INDEX({"","_","-","="},IF(OR($D30 &gt;= AA$6, $E30 &lt; Z$6), 0, 1)+IF(OR($F30 &gt;= AA$6, $G30 &lt; Z$6), 0, 2)+1)</f>
        <v/>
      </c>
      <c r="AA30" s="68" t="str">
        <f ca="1">INDEX({"","_","-","="},IF(OR($D30 &gt;= AB$6, $E30 &lt; AA$6), 0, 1)+IF(OR($F30 &gt;= AB$6, $G30 &lt; AA$6), 0, 2)+1)</f>
        <v/>
      </c>
      <c r="AB30" s="68" t="str">
        <f ca="1">INDEX({"","_","-","="},IF(OR($D30 &gt;= AC$6, $E30 &lt; AB$6), 0, 1)+IF(OR($F30 &gt;= AC$6, $G30 &lt; AB$6), 0, 2)+1)</f>
        <v/>
      </c>
      <c r="AC30" s="68" t="str">
        <f ca="1">INDEX({"","_","-","="},IF(OR($D30 &gt;= AD$6, $E30 &lt; AC$6), 0, 1)+IF(OR($F30 &gt;= AD$6, $G30 &lt; AC$6), 0, 2)+1)</f>
        <v/>
      </c>
      <c r="AD30" s="68" t="str">
        <f ca="1">INDEX({"","_","-","="},IF(OR($D30 &gt;= AE$6, $E30 &lt; AD$6), 0, 1)+IF(OR($F30 &gt;= AE$6, $G30 &lt; AD$6), 0, 2)+1)</f>
        <v/>
      </c>
      <c r="AE30" s="68" t="str">
        <f ca="1">INDEX({"","_","-","="},IF(OR($D30 &gt;= AF$6, $E30 &lt; AE$6), 0, 1)+IF(OR($F30 &gt;= AF$6, $G30 &lt; AE$6), 0, 2)+1)</f>
        <v/>
      </c>
      <c r="AF30" s="68" t="str">
        <f ca="1">INDEX({"","_","-","="},IF(OR($D30 &gt;= AG$6, $E30 &lt; AF$6), 0, 1)+IF(OR($F30 &gt;= AG$6, $G30 &lt; AF$6), 0, 2)+1)</f>
        <v/>
      </c>
      <c r="AG30" s="68" t="str">
        <f ca="1">INDEX({"","_","-","="},IF(OR($D30 &gt;= AH$6, $E30 &lt; AG$6), 0, 1)+IF(OR($F30 &gt;= AH$6, $G30 &lt; AG$6), 0, 2)+1)</f>
        <v/>
      </c>
      <c r="AH30" s="68" t="str">
        <f ca="1">INDEX({"","_","-","="},IF(OR($D30 &gt;= AI$6, $E30 &lt; AH$6), 0, 1)+IF(OR($F30 &gt;= AI$6, $G30 &lt; AH$6), 0, 2)+1)</f>
        <v/>
      </c>
      <c r="AI30" s="68" t="str">
        <f ca="1">INDEX({"","_","-","="},IF(OR($D30 &gt;= AJ$6, $E30 &lt; AI$6), 0, 1)+IF(OR($F30 &gt;= AJ$6, $G30 &lt; AI$6), 0, 2)+1)</f>
        <v/>
      </c>
      <c r="AJ30" s="68" t="str">
        <f ca="1">INDEX({"","_","-","="},IF(OR($D30 &gt;= AK$6, $E30 &lt; AJ$6), 0, 1)+IF(OR($F30 &gt;= AK$6, $G30 &lt; AJ$6), 0, 2)+1)</f>
        <v/>
      </c>
      <c r="AK30" s="68" t="str">
        <f ca="1">INDEX({"","_","-","="},IF(OR($D30 &gt;= AL$6, $E30 &lt; AK$6), 0, 1)+IF(OR($F30 &gt;= AL$6, $G30 &lt; AK$6), 0, 2)+1)</f>
        <v/>
      </c>
      <c r="AL30" s="68" t="str">
        <f ca="1">INDEX({"","_","-","="},IF(OR($D30 &gt;= AM$6, $E30 &lt; AL$6), 0, 1)+IF(OR($F30 &gt;= AM$6, $G30 &lt; AL$6), 0, 2)+1)</f>
        <v/>
      </c>
      <c r="AM30" s="68" t="str">
        <f ca="1">INDEX({"","_","-","="},IF(OR($D30 &gt;= AN$6, $E30 &lt; AM$6), 0, 1)+IF(OR($F30 &gt;= AN$6, $G30 &lt; AM$6), 0, 2)+1)</f>
        <v/>
      </c>
      <c r="AN30" s="68" t="str">
        <f ca="1">INDEX({"","_","-","="},IF(OR($D30 &gt;= AO$6, $E30 &lt; AN$6), 0, 1)+IF(OR($F30 &gt;= AO$6, $G30 &lt; AN$6), 0, 2)+1)</f>
        <v/>
      </c>
      <c r="AO30" s="68" t="str">
        <f ca="1">INDEX({"","_","-","="},IF(OR($D30 &gt;= AP$6, $E30 &lt; AO$6), 0, 1)+IF(OR($F30 &gt;= AP$6, $G30 &lt; AO$6), 0, 2)+1)</f>
        <v/>
      </c>
      <c r="AP30" s="68" t="str">
        <f ca="1">INDEX({"","_","-","="},IF(OR($D30 &gt;= AQ$6, $E30 &lt; AP$6), 0, 1)+IF(OR($F30 &gt;= AQ$6, $G30 &lt; AP$6), 0, 2)+1)</f>
        <v/>
      </c>
      <c r="AQ30" s="68" t="str">
        <f ca="1">INDEX({"","_","-","="},IF(OR($D30 &gt;= AR$6, $E30 &lt; AQ$6), 0, 1)+IF(OR($F30 &gt;= AR$6, $G30 &lt; AQ$6), 0, 2)+1)</f>
        <v/>
      </c>
      <c r="AR30" s="68" t="str">
        <f ca="1">INDEX({"","_","-","="},IF(OR($D30 &gt;= AS$6, $E30 &lt; AR$6), 0, 1)+IF(OR($F30 &gt;= AS$6, $G30 &lt; AR$6), 0, 2)+1)</f>
        <v/>
      </c>
      <c r="AS30" s="68" t="str">
        <f ca="1">INDEX({"","_","-","="},IF(OR($D30 &gt;= AT$6, $E30 &lt; AS$6), 0, 1)+IF(OR($F30 &gt;= AT$6, $G30 &lt; AS$6), 0, 2)+1)</f>
        <v/>
      </c>
      <c r="AT30" s="68" t="str">
        <f ca="1">INDEX({"","_","-","="},IF(OR($D30 &gt;= AU$6, $E30 &lt; AT$6), 0, 1)+IF(OR($F30 &gt;= AU$6, $G30 &lt; AT$6), 0, 2)+1)</f>
        <v/>
      </c>
      <c r="AU30" s="68" t="str">
        <f ca="1">INDEX({"","_","-","="},IF(OR($D30 &gt;= AV$6, $E30 &lt; AU$6), 0, 1)+IF(OR($F30 &gt;= AV$6, $G30 &lt; AU$6), 0, 2)+1)</f>
        <v/>
      </c>
      <c r="AV30" s="68" t="str">
        <f ca="1">INDEX({"","_","-","="},IF(OR($D30 &gt;= AW$6, $E30 &lt; AV$6), 0, 1)+IF(OR($F30 &gt;= AW$6, $G30 &lt; AV$6), 0, 2)+1)</f>
        <v/>
      </c>
      <c r="AW30" s="68" t="str">
        <f ca="1">INDEX({"","_","-","="},IF(OR($D30 &gt;= AX$6, $E30 &lt; AW$6), 0, 1)+IF(OR($F30 &gt;= AX$6, $G30 &lt; AW$6), 0, 2)+1)</f>
        <v/>
      </c>
      <c r="AX30" s="68" t="str">
        <f ca="1">INDEX({"","_","-","="},IF(OR($D30 &gt;= AY$6, $E30 &lt; AX$6), 0, 1)+IF(OR($F30 &gt;= AY$6, $G30 &lt; AX$6), 0, 2)+1)</f>
        <v/>
      </c>
      <c r="AY30" s="68" t="str">
        <f ca="1">INDEX({"","_","-","="},IF(OR($D30 &gt;= AZ$6, $E30 &lt; AY$6), 0, 1)+IF(OR($F30 &gt;= AZ$6, $G30 &lt; AY$6), 0, 2)+1)</f>
        <v/>
      </c>
      <c r="AZ30" s="68" t="str">
        <f ca="1">INDEX({"","_","-","="},IF(OR($D30 &gt;= BA$6, $E30 &lt; AZ$6), 0, 1)+IF(OR($F30 &gt;= BA$6, $G30 &lt; AZ$6), 0, 2)+1)</f>
        <v/>
      </c>
      <c r="BA30" s="68" t="str">
        <f ca="1">INDEX({"","_","-","="},IF(OR($D30 &gt;= BB$6, $E30 &lt; BA$6), 0, 1)+IF(OR($F30 &gt;= BB$6, $G30 &lt; BA$6), 0, 2)+1)</f>
        <v/>
      </c>
      <c r="BB30" s="68" t="str">
        <f ca="1">INDEX({"","_","-","="},IF(OR($D30 &gt;= BC$6, $E30 &lt; BB$6), 0, 1)+IF(OR($F30 &gt;= BC$6, $G30 &lt; BB$6), 0, 2)+1)</f>
        <v/>
      </c>
      <c r="BC30" s="68" t="str">
        <f ca="1">INDEX({"","_","-","="},IF(OR($D30 &gt;= BD$6, $E30 &lt; BC$6), 0, 1)+IF(OR($F30 &gt;= BD$6, $G30 &lt; BC$6), 0, 2)+1)</f>
        <v/>
      </c>
      <c r="BD30" s="68" t="str">
        <f ca="1">INDEX({"","_","-","="},IF(OR($D30 &gt;= BE$6, $E30 &lt; BD$6), 0, 1)+IF(OR($F30 &gt;= BE$6, $G30 &lt; BD$6), 0, 2)+1)</f>
        <v/>
      </c>
      <c r="BE30" s="68" t="str">
        <f ca="1">INDEX({"","_","-","="},IF(OR($D30 &gt;= BF$6, $E30 &lt; BE$6), 0, 1)+IF(OR($F30 &gt;= BF$6, $G30 &lt; BE$6), 0, 2)+1)</f>
        <v/>
      </c>
      <c r="BF30" s="68" t="str">
        <f ca="1">INDEX({"","_","-","="},IF(OR($D30 &gt;= BG$6, $E30 &lt; BF$6), 0, 1)+IF(OR($F30 &gt;= BG$6, $G30 &lt; BF$6), 0, 2)+1)</f>
        <v/>
      </c>
      <c r="BG30" s="68" t="str">
        <f ca="1">INDEX({"","_","-","="},IF(OR($D30 &gt;= BH$6, $E30 &lt; BG$6), 0, 1)+IF(OR($F30 &gt;= BH$6, $G30 &lt; BG$6), 0, 2)+1)</f>
        <v/>
      </c>
      <c r="BH30" s="68" t="str">
        <f ca="1">INDEX({"","_","-","="},IF(OR($D30 &gt;= BI$6, $E30 &lt; BH$6), 0, 1)+IF(OR($F30 &gt;= BI$6, $G30 &lt; BH$6), 0, 2)+1)</f>
        <v/>
      </c>
      <c r="BI30" s="68" t="str">
        <f ca="1">INDEX({"","_","-","="},IF(OR($D30 &gt;= BJ$6, $E30 &lt; BI$6), 0, 1)+IF(OR($F30 &gt;= BJ$6, $G30 &lt; BI$6), 0, 2)+1)</f>
        <v/>
      </c>
      <c r="BJ30" s="68" t="str">
        <f ca="1">INDEX({"","_","-","="},IF(OR($D30 &gt;= BK$6, $E30 &lt; BJ$6), 0, 1)+IF(OR($F30 &gt;= BK$6, $G30 &lt; BJ$6), 0, 2)+1)</f>
        <v/>
      </c>
      <c r="BK30" s="68" t="str">
        <f ca="1">INDEX({"","_","-","="},IF(OR($D30 &gt;= BL$6, $E30 &lt; BK$6), 0, 1)+IF(OR($F30 &gt;= BL$6, $G30 &lt; BK$6), 0, 2)+1)</f>
        <v/>
      </c>
      <c r="BL30" s="68" t="str">
        <f ca="1">INDEX({"","_","-","="},IF(OR($D30 &gt;= BM$6, $E30 &lt; BL$6), 0, 1)+IF(OR($F30 &gt;= BM$6, $G30 &lt; BL$6), 0, 2)+1)</f>
        <v/>
      </c>
      <c r="BM30" s="68" t="str">
        <f ca="1">INDEX({"","_","-","="},IF(OR($D30 &gt;= BN$6, $E30 &lt; BM$6), 0, 1)+IF(OR($F30 &gt;= BN$6, $G30 &lt; BM$6), 0, 2)+1)</f>
        <v/>
      </c>
      <c r="BN30" s="68" t="str">
        <f ca="1">INDEX({"","_","-","="},IF(OR($D30 &gt;= BO$6, $E30 &lt; BN$6), 0, 1)+IF(OR($F30 &gt;= BO$6, $G30 &lt; BN$6), 0, 2)+1)</f>
        <v/>
      </c>
      <c r="BO30" s="68" t="str">
        <f ca="1">INDEX({"","_","-","="},IF(OR($D30 &gt;= BP$6, $E30 &lt; BO$6), 0, 1)+IF(OR($F30 &gt;= BP$6, $G30 &lt; BO$6), 0, 2)+1)</f>
        <v/>
      </c>
      <c r="BP30" s="68" t="str">
        <f ca="1">INDEX({"","_","-","="},IF(OR($D30 &gt;= BQ$6, $E30 &lt; BP$6), 0, 1)+IF(OR($F30 &gt;= BQ$6, $G30 &lt; BP$6), 0, 2)+1)</f>
        <v/>
      </c>
      <c r="BQ30" s="68" t="str">
        <f ca="1">INDEX({"","_","-","="},IF(OR($D30 &gt;= BR$6, $E30 &lt; BQ$6), 0, 1)+IF(OR($F30 &gt;= BR$6, $G30 &lt; BQ$6), 0, 2)+1)</f>
        <v/>
      </c>
      <c r="BR30" s="68" t="str">
        <f ca="1">INDEX({"","_","-","="},IF(OR($D30 &gt;= BS$6, $E30 &lt; BR$6), 0, 1)+IF(OR($F30 &gt;= BS$6, $G30 &lt; BR$6), 0, 2)+1)</f>
        <v/>
      </c>
      <c r="BS30" s="68" t="str">
        <f ca="1">INDEX({"","_","-","="},IF(OR($D30 &gt;= BT$6, $E30 &lt; BS$6), 0, 1)+IF(OR($F30 &gt;= BT$6, $G30 &lt; BS$6), 0, 2)+1)</f>
        <v/>
      </c>
      <c r="BT30" s="68" t="str">
        <f ca="1">INDEX({"","_","-","="},IF(OR($D30 &gt;= BU$6, $E30 &lt; BT$6), 0, 1)+IF(OR($F30 &gt;= BU$6, $G30 &lt; BT$6), 0, 2)+1)</f>
        <v/>
      </c>
      <c r="BU30" s="68" t="str">
        <f ca="1">INDEX({"","_","-","="},IF(OR($D30 &gt;= BV$6, $E30 &lt; BU$6), 0, 1)+IF(OR($F30 &gt;= BV$6, $G30 &lt; BU$6), 0, 2)+1)</f>
        <v/>
      </c>
      <c r="BV30" s="68" t="str">
        <f ca="1">INDEX({"","_","-","="},IF(OR($D30 &gt;= BW$6, $E30 &lt; BV$6), 0, 1)+IF(OR($F30 &gt;= BW$6, $G30 &lt; BV$6), 0, 2)+1)</f>
        <v/>
      </c>
      <c r="BW30" s="68" t="str">
        <f ca="1">INDEX({"","_","-","="},IF(OR($D30 &gt;= BX$6, $E30 &lt; BW$6), 0, 1)+IF(OR($F30 &gt;= BX$6, $G30 &lt; BW$6), 0, 2)+1)</f>
        <v/>
      </c>
      <c r="BX30" s="68" t="str">
        <f ca="1">INDEX({"","_","-","="},IF(OR($D30 &gt;= BY$6, $E30 &lt; BX$6), 0, 1)+IF(OR($F30 &gt;= BY$6, $G30 &lt; BX$6), 0, 2)+1)</f>
        <v/>
      </c>
      <c r="BY30" s="68" t="str">
        <f ca="1">INDEX({"","_","-","="},IF(OR($D30 &gt;= BZ$6, $E30 &lt; BY$6), 0, 1)+IF(OR($F30 &gt;= BZ$6, $G30 &lt; BY$6), 0, 2)+1)</f>
        <v/>
      </c>
      <c r="BZ30" s="68" t="str">
        <f ca="1">INDEX({"","_","-","="},IF(OR($D30 &gt;= CA$6, $E30 &lt; BZ$6), 0, 1)+IF(OR($F30 &gt;= CA$6, $G30 &lt; BZ$6), 0, 2)+1)</f>
        <v/>
      </c>
      <c r="CA30" s="68" t="str">
        <f ca="1">INDEX({"","_","-","="},IF(OR($D30 &gt;= CB$6, $E30 &lt; CA$6), 0, 1)+IF(OR($F30 &gt;= CB$6, $G30 &lt; CA$6), 0, 2)+1)</f>
        <v/>
      </c>
      <c r="CB30" s="68" t="str">
        <f ca="1">INDEX({"","_","-","="},IF(OR($D30 &gt;= CC$6, $E30 &lt; CB$6), 0, 1)+IF(OR($F30 &gt;= CC$6, $G30 &lt; CB$6), 0, 2)+1)</f>
        <v/>
      </c>
      <c r="CC30" s="68" t="str">
        <f ca="1">INDEX({"","_","-","="},IF(OR($D30 &gt;= CD$6, $E30 &lt; CC$6), 0, 1)+IF(OR($F30 &gt;= CD$6, $G30 &lt; CC$6), 0, 2)+1)</f>
        <v/>
      </c>
      <c r="CD30" s="68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IF('临-进度'!M26,'临-进度'!$A26,"")</f>
        <v/>
      </c>
      <c r="B31" s="8" t="str">
        <f ca="1">IF('临-进度'!M26,'临-进度'!$B26,"")</f>
        <v/>
      </c>
      <c r="C31" s="8" t="str">
        <f ca="1">IF('临-进度'!M26,'临-进度'!$E26,"")</f>
        <v/>
      </c>
      <c r="D31" s="40" t="str">
        <f ca="1">IF('临-进度'!$M26,'临-进度'!$I26,"")</f>
        <v/>
      </c>
      <c r="E31" s="40" t="str">
        <f ca="1">IF('临-进度'!$M26,'临-进度'!$AE26,"")</f>
        <v/>
      </c>
      <c r="F31" s="40" t="str">
        <f ca="1">IF('临-进度'!$M26,'临-进度'!$J26,"")</f>
        <v/>
      </c>
      <c r="G31" s="73" t="str">
        <f ca="1">IF('临-进度'!$M26,'临-进度'!$AF26,"")</f>
        <v/>
      </c>
      <c r="H31" s="68" t="str">
        <f ca="1">INDEX({"","_","-","="},IF(OR($D31 &gt;= I$6, $E31 &lt; H$6), 0, 1)+IF(OR($F31 &gt;= I$6, $G31 &lt; H$6), 0, 2)+1)</f>
        <v/>
      </c>
      <c r="I31" s="68" t="str">
        <f ca="1">INDEX({"","_","-","="},IF(OR($D31 &gt;= J$6, $E31 &lt; I$6), 0, 1)+IF(OR($F31 &gt;= J$6, $G31 &lt; I$6), 0, 2)+1)</f>
        <v/>
      </c>
      <c r="J31" s="68" t="str">
        <f ca="1">INDEX({"","_","-","="},IF(OR($D31 &gt;= K$6, $E31 &lt; J$6), 0, 1)+IF(OR($F31 &gt;= K$6, $G31 &lt; J$6), 0, 2)+1)</f>
        <v/>
      </c>
      <c r="K31" s="68" t="str">
        <f ca="1">INDEX({"","_","-","="},IF(OR($D31 &gt;= L$6, $E31 &lt; K$6), 0, 1)+IF(OR($F31 &gt;= L$6, $G31 &lt; K$6), 0, 2)+1)</f>
        <v/>
      </c>
      <c r="L31" s="68" t="str">
        <f ca="1">INDEX({"","_","-","="},IF(OR($D31 &gt;= M$6, $E31 &lt; L$6), 0, 1)+IF(OR($F31 &gt;= M$6, $G31 &lt; L$6), 0, 2)+1)</f>
        <v/>
      </c>
      <c r="M31" s="68" t="str">
        <f ca="1">INDEX({"","_","-","="},IF(OR($D31 &gt;= N$6, $E31 &lt; M$6), 0, 1)+IF(OR($F31 &gt;= N$6, $G31 &lt; M$6), 0, 2)+1)</f>
        <v/>
      </c>
      <c r="N31" s="68" t="str">
        <f ca="1">INDEX({"","_","-","="},IF(OR($D31 &gt;= O$6, $E31 &lt; N$6), 0, 1)+IF(OR($F31 &gt;= O$6, $G31 &lt; N$6), 0, 2)+1)</f>
        <v/>
      </c>
      <c r="O31" s="68" t="str">
        <f ca="1">INDEX({"","_","-","="},IF(OR($D31 &gt;= P$6, $E31 &lt; O$6), 0, 1)+IF(OR($F31 &gt;= P$6, $G31 &lt; O$6), 0, 2)+1)</f>
        <v/>
      </c>
      <c r="P31" s="68" t="str">
        <f ca="1">INDEX({"","_","-","="},IF(OR($D31 &gt;= Q$6, $E31 &lt; P$6), 0, 1)+IF(OR($F31 &gt;= Q$6, $G31 &lt; P$6), 0, 2)+1)</f>
        <v/>
      </c>
      <c r="Q31" s="68" t="str">
        <f ca="1">INDEX({"","_","-","="},IF(OR($D31 &gt;= R$6, $E31 &lt; Q$6), 0, 1)+IF(OR($F31 &gt;= R$6, $G31 &lt; Q$6), 0, 2)+1)</f>
        <v/>
      </c>
      <c r="R31" s="68" t="str">
        <f ca="1">INDEX({"","_","-","="},IF(OR($D31 &gt;= S$6, $E31 &lt; R$6), 0, 1)+IF(OR($F31 &gt;= S$6, $G31 &lt; R$6), 0, 2)+1)</f>
        <v/>
      </c>
      <c r="S31" s="68" t="str">
        <f ca="1">INDEX({"","_","-","="},IF(OR($D31 &gt;= T$6, $E31 &lt; S$6), 0, 1)+IF(OR($F31 &gt;= T$6, $G31 &lt; S$6), 0, 2)+1)</f>
        <v/>
      </c>
      <c r="T31" s="68" t="str">
        <f ca="1">INDEX({"","_","-","="},IF(OR($D31 &gt;= U$6, $E31 &lt; T$6), 0, 1)+IF(OR($F31 &gt;= U$6, $G31 &lt; T$6), 0, 2)+1)</f>
        <v/>
      </c>
      <c r="U31" s="68" t="str">
        <f ca="1">INDEX({"","_","-","="},IF(OR($D31 &gt;= V$6, $E31 &lt; U$6), 0, 1)+IF(OR($F31 &gt;= V$6, $G31 &lt; U$6), 0, 2)+1)</f>
        <v/>
      </c>
      <c r="V31" s="68" t="str">
        <f ca="1">INDEX({"","_","-","="},IF(OR($D31 &gt;= W$6, $E31 &lt; V$6), 0, 1)+IF(OR($F31 &gt;= W$6, $G31 &lt; V$6), 0, 2)+1)</f>
        <v/>
      </c>
      <c r="W31" s="68" t="str">
        <f ca="1">INDEX({"","_","-","="},IF(OR($D31 &gt;= X$6, $E31 &lt; W$6), 0, 1)+IF(OR($F31 &gt;= X$6, $G31 &lt; W$6), 0, 2)+1)</f>
        <v/>
      </c>
      <c r="X31" s="68" t="str">
        <f ca="1">INDEX({"","_","-","="},IF(OR($D31 &gt;= Y$6, $E31 &lt; X$6), 0, 1)+IF(OR($F31 &gt;= Y$6, $G31 &lt; X$6), 0, 2)+1)</f>
        <v/>
      </c>
      <c r="Y31" s="68" t="str">
        <f ca="1">INDEX({"","_","-","="},IF(OR($D31 &gt;= Z$6, $E31 &lt; Y$6), 0, 1)+IF(OR($F31 &gt;= Z$6, $G31 &lt; Y$6), 0, 2)+1)</f>
        <v/>
      </c>
      <c r="Z31" s="68" t="str">
        <f ca="1">INDEX({"","_","-","="},IF(OR($D31 &gt;= AA$6, $E31 &lt; Z$6), 0, 1)+IF(OR($F31 &gt;= AA$6, $G31 &lt; Z$6), 0, 2)+1)</f>
        <v/>
      </c>
      <c r="AA31" s="68" t="str">
        <f ca="1">INDEX({"","_","-","="},IF(OR($D31 &gt;= AB$6, $E31 &lt; AA$6), 0, 1)+IF(OR($F31 &gt;= AB$6, $G31 &lt; AA$6), 0, 2)+1)</f>
        <v/>
      </c>
      <c r="AB31" s="68" t="str">
        <f ca="1">INDEX({"","_","-","="},IF(OR($D31 &gt;= AC$6, $E31 &lt; AB$6), 0, 1)+IF(OR($F31 &gt;= AC$6, $G31 &lt; AB$6), 0, 2)+1)</f>
        <v/>
      </c>
      <c r="AC31" s="68" t="str">
        <f ca="1">INDEX({"","_","-","="},IF(OR($D31 &gt;= AD$6, $E31 &lt; AC$6), 0, 1)+IF(OR($F31 &gt;= AD$6, $G31 &lt; AC$6), 0, 2)+1)</f>
        <v/>
      </c>
      <c r="AD31" s="68" t="str">
        <f ca="1">INDEX({"","_","-","="},IF(OR($D31 &gt;= AE$6, $E31 &lt; AD$6), 0, 1)+IF(OR($F31 &gt;= AE$6, $G31 &lt; AD$6), 0, 2)+1)</f>
        <v/>
      </c>
      <c r="AE31" s="68" t="str">
        <f ca="1">INDEX({"","_","-","="},IF(OR($D31 &gt;= AF$6, $E31 &lt; AE$6), 0, 1)+IF(OR($F31 &gt;= AF$6, $G31 &lt; AE$6), 0, 2)+1)</f>
        <v/>
      </c>
      <c r="AF31" s="68" t="str">
        <f ca="1">INDEX({"","_","-","="},IF(OR($D31 &gt;= AG$6, $E31 &lt; AF$6), 0, 1)+IF(OR($F31 &gt;= AG$6, $G31 &lt; AF$6), 0, 2)+1)</f>
        <v/>
      </c>
      <c r="AG31" s="68" t="str">
        <f ca="1">INDEX({"","_","-","="},IF(OR($D31 &gt;= AH$6, $E31 &lt; AG$6), 0, 1)+IF(OR($F31 &gt;= AH$6, $G31 &lt; AG$6), 0, 2)+1)</f>
        <v/>
      </c>
      <c r="AH31" s="68" t="str">
        <f ca="1">INDEX({"","_","-","="},IF(OR($D31 &gt;= AI$6, $E31 &lt; AH$6), 0, 1)+IF(OR($F31 &gt;= AI$6, $G31 &lt; AH$6), 0, 2)+1)</f>
        <v/>
      </c>
      <c r="AI31" s="68" t="str">
        <f ca="1">INDEX({"","_","-","="},IF(OR($D31 &gt;= AJ$6, $E31 &lt; AI$6), 0, 1)+IF(OR($F31 &gt;= AJ$6, $G31 &lt; AI$6), 0, 2)+1)</f>
        <v/>
      </c>
      <c r="AJ31" s="68" t="str">
        <f ca="1">INDEX({"","_","-","="},IF(OR($D31 &gt;= AK$6, $E31 &lt; AJ$6), 0, 1)+IF(OR($F31 &gt;= AK$6, $G31 &lt; AJ$6), 0, 2)+1)</f>
        <v/>
      </c>
      <c r="AK31" s="68" t="str">
        <f ca="1">INDEX({"","_","-","="},IF(OR($D31 &gt;= AL$6, $E31 &lt; AK$6), 0, 1)+IF(OR($F31 &gt;= AL$6, $G31 &lt; AK$6), 0, 2)+1)</f>
        <v/>
      </c>
      <c r="AL31" s="68" t="str">
        <f ca="1">INDEX({"","_","-","="},IF(OR($D31 &gt;= AM$6, $E31 &lt; AL$6), 0, 1)+IF(OR($F31 &gt;= AM$6, $G31 &lt; AL$6), 0, 2)+1)</f>
        <v/>
      </c>
      <c r="AM31" s="68" t="str">
        <f ca="1">INDEX({"","_","-","="},IF(OR($D31 &gt;= AN$6, $E31 &lt; AM$6), 0, 1)+IF(OR($F31 &gt;= AN$6, $G31 &lt; AM$6), 0, 2)+1)</f>
        <v/>
      </c>
      <c r="AN31" s="68" t="str">
        <f ca="1">INDEX({"","_","-","="},IF(OR($D31 &gt;= AO$6, $E31 &lt; AN$6), 0, 1)+IF(OR($F31 &gt;= AO$6, $G31 &lt; AN$6), 0, 2)+1)</f>
        <v/>
      </c>
      <c r="AO31" s="68" t="str">
        <f ca="1">INDEX({"","_","-","="},IF(OR($D31 &gt;= AP$6, $E31 &lt; AO$6), 0, 1)+IF(OR($F31 &gt;= AP$6, $G31 &lt; AO$6), 0, 2)+1)</f>
        <v/>
      </c>
      <c r="AP31" s="68" t="str">
        <f ca="1">INDEX({"","_","-","="},IF(OR($D31 &gt;= AQ$6, $E31 &lt; AP$6), 0, 1)+IF(OR($F31 &gt;= AQ$6, $G31 &lt; AP$6), 0, 2)+1)</f>
        <v/>
      </c>
      <c r="AQ31" s="68" t="str">
        <f ca="1">INDEX({"","_","-","="},IF(OR($D31 &gt;= AR$6, $E31 &lt; AQ$6), 0, 1)+IF(OR($F31 &gt;= AR$6, $G31 &lt; AQ$6), 0, 2)+1)</f>
        <v/>
      </c>
      <c r="AR31" s="68" t="str">
        <f ca="1">INDEX({"","_","-","="},IF(OR($D31 &gt;= AS$6, $E31 &lt; AR$6), 0, 1)+IF(OR($F31 &gt;= AS$6, $G31 &lt; AR$6), 0, 2)+1)</f>
        <v/>
      </c>
      <c r="AS31" s="68" t="str">
        <f ca="1">INDEX({"","_","-","="},IF(OR($D31 &gt;= AT$6, $E31 &lt; AS$6), 0, 1)+IF(OR($F31 &gt;= AT$6, $G31 &lt; AS$6), 0, 2)+1)</f>
        <v/>
      </c>
      <c r="AT31" s="68" t="str">
        <f ca="1">INDEX({"","_","-","="},IF(OR($D31 &gt;= AU$6, $E31 &lt; AT$6), 0, 1)+IF(OR($F31 &gt;= AU$6, $G31 &lt; AT$6), 0, 2)+1)</f>
        <v/>
      </c>
      <c r="AU31" s="68" t="str">
        <f ca="1">INDEX({"","_","-","="},IF(OR($D31 &gt;= AV$6, $E31 &lt; AU$6), 0, 1)+IF(OR($F31 &gt;= AV$6, $G31 &lt; AU$6), 0, 2)+1)</f>
        <v/>
      </c>
      <c r="AV31" s="68" t="str">
        <f ca="1">INDEX({"","_","-","="},IF(OR($D31 &gt;= AW$6, $E31 &lt; AV$6), 0, 1)+IF(OR($F31 &gt;= AW$6, $G31 &lt; AV$6), 0, 2)+1)</f>
        <v/>
      </c>
      <c r="AW31" s="68" t="str">
        <f ca="1">INDEX({"","_","-","="},IF(OR($D31 &gt;= AX$6, $E31 &lt; AW$6), 0, 1)+IF(OR($F31 &gt;= AX$6, $G31 &lt; AW$6), 0, 2)+1)</f>
        <v/>
      </c>
      <c r="AX31" s="68" t="str">
        <f ca="1">INDEX({"","_","-","="},IF(OR($D31 &gt;= AY$6, $E31 &lt; AX$6), 0, 1)+IF(OR($F31 &gt;= AY$6, $G31 &lt; AX$6), 0, 2)+1)</f>
        <v/>
      </c>
      <c r="AY31" s="68" t="str">
        <f ca="1">INDEX({"","_","-","="},IF(OR($D31 &gt;= AZ$6, $E31 &lt; AY$6), 0, 1)+IF(OR($F31 &gt;= AZ$6, $G31 &lt; AY$6), 0, 2)+1)</f>
        <v/>
      </c>
      <c r="AZ31" s="68" t="str">
        <f ca="1">INDEX({"","_","-","="},IF(OR($D31 &gt;= BA$6, $E31 &lt; AZ$6), 0, 1)+IF(OR($F31 &gt;= BA$6, $G31 &lt; AZ$6), 0, 2)+1)</f>
        <v/>
      </c>
      <c r="BA31" s="68" t="str">
        <f ca="1">INDEX({"","_","-","="},IF(OR($D31 &gt;= BB$6, $E31 &lt; BA$6), 0, 1)+IF(OR($F31 &gt;= BB$6, $G31 &lt; BA$6), 0, 2)+1)</f>
        <v/>
      </c>
      <c r="BB31" s="68" t="str">
        <f ca="1">INDEX({"","_","-","="},IF(OR($D31 &gt;= BC$6, $E31 &lt; BB$6), 0, 1)+IF(OR($F31 &gt;= BC$6, $G31 &lt; BB$6), 0, 2)+1)</f>
        <v/>
      </c>
      <c r="BC31" s="68" t="str">
        <f ca="1">INDEX({"","_","-","="},IF(OR($D31 &gt;= BD$6, $E31 &lt; BC$6), 0, 1)+IF(OR($F31 &gt;= BD$6, $G31 &lt; BC$6), 0, 2)+1)</f>
        <v/>
      </c>
      <c r="BD31" s="68" t="str">
        <f ca="1">INDEX({"","_","-","="},IF(OR($D31 &gt;= BE$6, $E31 &lt; BD$6), 0, 1)+IF(OR($F31 &gt;= BE$6, $G31 &lt; BD$6), 0, 2)+1)</f>
        <v/>
      </c>
      <c r="BE31" s="68" t="str">
        <f ca="1">INDEX({"","_","-","="},IF(OR($D31 &gt;= BF$6, $E31 &lt; BE$6), 0, 1)+IF(OR($F31 &gt;= BF$6, $G31 &lt; BE$6), 0, 2)+1)</f>
        <v/>
      </c>
      <c r="BF31" s="68" t="str">
        <f ca="1">INDEX({"","_","-","="},IF(OR($D31 &gt;= BG$6, $E31 &lt; BF$6), 0, 1)+IF(OR($F31 &gt;= BG$6, $G31 &lt; BF$6), 0, 2)+1)</f>
        <v/>
      </c>
      <c r="BG31" s="68" t="str">
        <f ca="1">INDEX({"","_","-","="},IF(OR($D31 &gt;= BH$6, $E31 &lt; BG$6), 0, 1)+IF(OR($F31 &gt;= BH$6, $G31 &lt; BG$6), 0, 2)+1)</f>
        <v/>
      </c>
      <c r="BH31" s="68" t="str">
        <f ca="1">INDEX({"","_","-","="},IF(OR($D31 &gt;= BI$6, $E31 &lt; BH$6), 0, 1)+IF(OR($F31 &gt;= BI$6, $G31 &lt; BH$6), 0, 2)+1)</f>
        <v/>
      </c>
      <c r="BI31" s="68" t="str">
        <f ca="1">INDEX({"","_","-","="},IF(OR($D31 &gt;= BJ$6, $E31 &lt; BI$6), 0, 1)+IF(OR($F31 &gt;= BJ$6, $G31 &lt; BI$6), 0, 2)+1)</f>
        <v/>
      </c>
      <c r="BJ31" s="68" t="str">
        <f ca="1">INDEX({"","_","-","="},IF(OR($D31 &gt;= BK$6, $E31 &lt; BJ$6), 0, 1)+IF(OR($F31 &gt;= BK$6, $G31 &lt; BJ$6), 0, 2)+1)</f>
        <v/>
      </c>
      <c r="BK31" s="68" t="str">
        <f ca="1">INDEX({"","_","-","="},IF(OR($D31 &gt;= BL$6, $E31 &lt; BK$6), 0, 1)+IF(OR($F31 &gt;= BL$6, $G31 &lt; BK$6), 0, 2)+1)</f>
        <v/>
      </c>
      <c r="BL31" s="68" t="str">
        <f ca="1">INDEX({"","_","-","="},IF(OR($D31 &gt;= BM$6, $E31 &lt; BL$6), 0, 1)+IF(OR($F31 &gt;= BM$6, $G31 &lt; BL$6), 0, 2)+1)</f>
        <v/>
      </c>
      <c r="BM31" s="68" t="str">
        <f ca="1">INDEX({"","_","-","="},IF(OR($D31 &gt;= BN$6, $E31 &lt; BM$6), 0, 1)+IF(OR($F31 &gt;= BN$6, $G31 &lt; BM$6), 0, 2)+1)</f>
        <v/>
      </c>
      <c r="BN31" s="68" t="str">
        <f ca="1">INDEX({"","_","-","="},IF(OR($D31 &gt;= BO$6, $E31 &lt; BN$6), 0, 1)+IF(OR($F31 &gt;= BO$6, $G31 &lt; BN$6), 0, 2)+1)</f>
        <v/>
      </c>
      <c r="BO31" s="68" t="str">
        <f ca="1">INDEX({"","_","-","="},IF(OR($D31 &gt;= BP$6, $E31 &lt; BO$6), 0, 1)+IF(OR($F31 &gt;= BP$6, $G31 &lt; BO$6), 0, 2)+1)</f>
        <v/>
      </c>
      <c r="BP31" s="68" t="str">
        <f ca="1">INDEX({"","_","-","="},IF(OR($D31 &gt;= BQ$6, $E31 &lt; BP$6), 0, 1)+IF(OR($F31 &gt;= BQ$6, $G31 &lt; BP$6), 0, 2)+1)</f>
        <v/>
      </c>
      <c r="BQ31" s="68" t="str">
        <f ca="1">INDEX({"","_","-","="},IF(OR($D31 &gt;= BR$6, $E31 &lt; BQ$6), 0, 1)+IF(OR($F31 &gt;= BR$6, $G31 &lt; BQ$6), 0, 2)+1)</f>
        <v/>
      </c>
      <c r="BR31" s="68" t="str">
        <f ca="1">INDEX({"","_","-","="},IF(OR($D31 &gt;= BS$6, $E31 &lt; BR$6), 0, 1)+IF(OR($F31 &gt;= BS$6, $G31 &lt; BR$6), 0, 2)+1)</f>
        <v/>
      </c>
      <c r="BS31" s="68" t="str">
        <f ca="1">INDEX({"","_","-","="},IF(OR($D31 &gt;= BT$6, $E31 &lt; BS$6), 0, 1)+IF(OR($F31 &gt;= BT$6, $G31 &lt; BS$6), 0, 2)+1)</f>
        <v/>
      </c>
      <c r="BT31" s="68" t="str">
        <f ca="1">INDEX({"","_","-","="},IF(OR($D31 &gt;= BU$6, $E31 &lt; BT$6), 0, 1)+IF(OR($F31 &gt;= BU$6, $G31 &lt; BT$6), 0, 2)+1)</f>
        <v/>
      </c>
      <c r="BU31" s="68" t="str">
        <f ca="1">INDEX({"","_","-","="},IF(OR($D31 &gt;= BV$6, $E31 &lt; BU$6), 0, 1)+IF(OR($F31 &gt;= BV$6, $G31 &lt; BU$6), 0, 2)+1)</f>
        <v/>
      </c>
      <c r="BV31" s="68" t="str">
        <f ca="1">INDEX({"","_","-","="},IF(OR($D31 &gt;= BW$6, $E31 &lt; BV$6), 0, 1)+IF(OR($F31 &gt;= BW$6, $G31 &lt; BV$6), 0, 2)+1)</f>
        <v/>
      </c>
      <c r="BW31" s="68" t="str">
        <f ca="1">INDEX({"","_","-","="},IF(OR($D31 &gt;= BX$6, $E31 &lt; BW$6), 0, 1)+IF(OR($F31 &gt;= BX$6, $G31 &lt; BW$6), 0, 2)+1)</f>
        <v/>
      </c>
      <c r="BX31" s="68" t="str">
        <f ca="1">INDEX({"","_","-","="},IF(OR($D31 &gt;= BY$6, $E31 &lt; BX$6), 0, 1)+IF(OR($F31 &gt;= BY$6, $G31 &lt; BX$6), 0, 2)+1)</f>
        <v/>
      </c>
      <c r="BY31" s="68" t="str">
        <f ca="1">INDEX({"","_","-","="},IF(OR($D31 &gt;= BZ$6, $E31 &lt; BY$6), 0, 1)+IF(OR($F31 &gt;= BZ$6, $G31 &lt; BY$6), 0, 2)+1)</f>
        <v/>
      </c>
      <c r="BZ31" s="68" t="str">
        <f ca="1">INDEX({"","_","-","="},IF(OR($D31 &gt;= CA$6, $E31 &lt; BZ$6), 0, 1)+IF(OR($F31 &gt;= CA$6, $G31 &lt; BZ$6), 0, 2)+1)</f>
        <v/>
      </c>
      <c r="CA31" s="68" t="str">
        <f ca="1">INDEX({"","_","-","="},IF(OR($D31 &gt;= CB$6, $E31 &lt; CA$6), 0, 1)+IF(OR($F31 &gt;= CB$6, $G31 &lt; CA$6), 0, 2)+1)</f>
        <v/>
      </c>
      <c r="CB31" s="68" t="str">
        <f ca="1">INDEX({"","_","-","="},IF(OR($D31 &gt;= CC$6, $E31 &lt; CB$6), 0, 1)+IF(OR($F31 &gt;= CC$6, $G31 &lt; CB$6), 0, 2)+1)</f>
        <v/>
      </c>
      <c r="CC31" s="68" t="str">
        <f ca="1">INDEX({"","_","-","="},IF(OR($D31 &gt;= CD$6, $E31 &lt; CC$6), 0, 1)+IF(OR($F31 &gt;= CD$6, $G31 &lt; CC$6), 0, 2)+1)</f>
        <v/>
      </c>
      <c r="CD31" s="68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IF('临-进度'!M27,'临-进度'!$A27,"")</f>
        <v/>
      </c>
      <c r="B32" s="8" t="str">
        <f ca="1">IF('临-进度'!M27,'临-进度'!$B27,"")</f>
        <v/>
      </c>
      <c r="C32" s="8" t="str">
        <f ca="1">IF('临-进度'!M27,'临-进度'!$E27,"")</f>
        <v/>
      </c>
      <c r="D32" s="40" t="str">
        <f ca="1">IF('临-进度'!$M27,'临-进度'!$I27,"")</f>
        <v/>
      </c>
      <c r="E32" s="40" t="str">
        <f ca="1">IF('临-进度'!$M27,'临-进度'!$AE27,"")</f>
        <v/>
      </c>
      <c r="F32" s="40" t="str">
        <f ca="1">IF('临-进度'!$M27,'临-进度'!$J27,"")</f>
        <v/>
      </c>
      <c r="G32" s="73" t="str">
        <f ca="1">IF('临-进度'!$M27,'临-进度'!$AF27,"")</f>
        <v/>
      </c>
      <c r="H32" s="68" t="str">
        <f ca="1">INDEX({"","_","-","="},IF(OR($D32 &gt;= I$6, $E32 &lt; H$6), 0, 1)+IF(OR($F32 &gt;= I$6, $G32 &lt; H$6), 0, 2)+1)</f>
        <v/>
      </c>
      <c r="I32" s="68" t="str">
        <f ca="1">INDEX({"","_","-","="},IF(OR($D32 &gt;= J$6, $E32 &lt; I$6), 0, 1)+IF(OR($F32 &gt;= J$6, $G32 &lt; I$6), 0, 2)+1)</f>
        <v/>
      </c>
      <c r="J32" s="68" t="str">
        <f ca="1">INDEX({"","_","-","="},IF(OR($D32 &gt;= K$6, $E32 &lt; J$6), 0, 1)+IF(OR($F32 &gt;= K$6, $G32 &lt; J$6), 0, 2)+1)</f>
        <v/>
      </c>
      <c r="K32" s="68" t="str">
        <f ca="1">INDEX({"","_","-","="},IF(OR($D32 &gt;= L$6, $E32 &lt; K$6), 0, 1)+IF(OR($F32 &gt;= L$6, $G32 &lt; K$6), 0, 2)+1)</f>
        <v/>
      </c>
      <c r="L32" s="68" t="str">
        <f ca="1">INDEX({"","_","-","="},IF(OR($D32 &gt;= M$6, $E32 &lt; L$6), 0, 1)+IF(OR($F32 &gt;= M$6, $G32 &lt; L$6), 0, 2)+1)</f>
        <v/>
      </c>
      <c r="M32" s="68" t="str">
        <f ca="1">INDEX({"","_","-","="},IF(OR($D32 &gt;= N$6, $E32 &lt; M$6), 0, 1)+IF(OR($F32 &gt;= N$6, $G32 &lt; M$6), 0, 2)+1)</f>
        <v/>
      </c>
      <c r="N32" s="68" t="str">
        <f ca="1">INDEX({"","_","-","="},IF(OR($D32 &gt;= O$6, $E32 &lt; N$6), 0, 1)+IF(OR($F32 &gt;= O$6, $G32 &lt; N$6), 0, 2)+1)</f>
        <v/>
      </c>
      <c r="O32" s="68" t="str">
        <f ca="1">INDEX({"","_","-","="},IF(OR($D32 &gt;= P$6, $E32 &lt; O$6), 0, 1)+IF(OR($F32 &gt;= P$6, $G32 &lt; O$6), 0, 2)+1)</f>
        <v/>
      </c>
      <c r="P32" s="68" t="str">
        <f ca="1">INDEX({"","_","-","="},IF(OR($D32 &gt;= Q$6, $E32 &lt; P$6), 0, 1)+IF(OR($F32 &gt;= Q$6, $G32 &lt; P$6), 0, 2)+1)</f>
        <v/>
      </c>
      <c r="Q32" s="68" t="str">
        <f ca="1">INDEX({"","_","-","="},IF(OR($D32 &gt;= R$6, $E32 &lt; Q$6), 0, 1)+IF(OR($F32 &gt;= R$6, $G32 &lt; Q$6), 0, 2)+1)</f>
        <v/>
      </c>
      <c r="R32" s="68" t="str">
        <f ca="1">INDEX({"","_","-","="},IF(OR($D32 &gt;= S$6, $E32 &lt; R$6), 0, 1)+IF(OR($F32 &gt;= S$6, $G32 &lt; R$6), 0, 2)+1)</f>
        <v/>
      </c>
      <c r="S32" s="68" t="str">
        <f ca="1">INDEX({"","_","-","="},IF(OR($D32 &gt;= T$6, $E32 &lt; S$6), 0, 1)+IF(OR($F32 &gt;= T$6, $G32 &lt; S$6), 0, 2)+1)</f>
        <v/>
      </c>
      <c r="T32" s="68" t="str">
        <f ca="1">INDEX({"","_","-","="},IF(OR($D32 &gt;= U$6, $E32 &lt; T$6), 0, 1)+IF(OR($F32 &gt;= U$6, $G32 &lt; T$6), 0, 2)+1)</f>
        <v/>
      </c>
      <c r="U32" s="68" t="str">
        <f ca="1">INDEX({"","_","-","="},IF(OR($D32 &gt;= V$6, $E32 &lt; U$6), 0, 1)+IF(OR($F32 &gt;= V$6, $G32 &lt; U$6), 0, 2)+1)</f>
        <v/>
      </c>
      <c r="V32" s="68" t="str">
        <f ca="1">INDEX({"","_","-","="},IF(OR($D32 &gt;= W$6, $E32 &lt; V$6), 0, 1)+IF(OR($F32 &gt;= W$6, $G32 &lt; V$6), 0, 2)+1)</f>
        <v/>
      </c>
      <c r="W32" s="68" t="str">
        <f ca="1">INDEX({"","_","-","="},IF(OR($D32 &gt;= X$6, $E32 &lt; W$6), 0, 1)+IF(OR($F32 &gt;= X$6, $G32 &lt; W$6), 0, 2)+1)</f>
        <v/>
      </c>
      <c r="X32" s="68" t="str">
        <f ca="1">INDEX({"","_","-","="},IF(OR($D32 &gt;= Y$6, $E32 &lt; X$6), 0, 1)+IF(OR($F32 &gt;= Y$6, $G32 &lt; X$6), 0, 2)+1)</f>
        <v/>
      </c>
      <c r="Y32" s="68" t="str">
        <f ca="1">INDEX({"","_","-","="},IF(OR($D32 &gt;= Z$6, $E32 &lt; Y$6), 0, 1)+IF(OR($F32 &gt;= Z$6, $G32 &lt; Y$6), 0, 2)+1)</f>
        <v/>
      </c>
      <c r="Z32" s="68" t="str">
        <f ca="1">INDEX({"","_","-","="},IF(OR($D32 &gt;= AA$6, $E32 &lt; Z$6), 0, 1)+IF(OR($F32 &gt;= AA$6, $G32 &lt; Z$6), 0, 2)+1)</f>
        <v/>
      </c>
      <c r="AA32" s="68" t="str">
        <f ca="1">INDEX({"","_","-","="},IF(OR($D32 &gt;= AB$6, $E32 &lt; AA$6), 0, 1)+IF(OR($F32 &gt;= AB$6, $G32 &lt; AA$6), 0, 2)+1)</f>
        <v/>
      </c>
      <c r="AB32" s="68" t="str">
        <f ca="1">INDEX({"","_","-","="},IF(OR($D32 &gt;= AC$6, $E32 &lt; AB$6), 0, 1)+IF(OR($F32 &gt;= AC$6, $G32 &lt; AB$6), 0, 2)+1)</f>
        <v/>
      </c>
      <c r="AC32" s="68" t="str">
        <f ca="1">INDEX({"","_","-","="},IF(OR($D32 &gt;= AD$6, $E32 &lt; AC$6), 0, 1)+IF(OR($F32 &gt;= AD$6, $G32 &lt; AC$6), 0, 2)+1)</f>
        <v/>
      </c>
      <c r="AD32" s="68" t="str">
        <f ca="1">INDEX({"","_","-","="},IF(OR($D32 &gt;= AE$6, $E32 &lt; AD$6), 0, 1)+IF(OR($F32 &gt;= AE$6, $G32 &lt; AD$6), 0, 2)+1)</f>
        <v/>
      </c>
      <c r="AE32" s="68" t="str">
        <f ca="1">INDEX({"","_","-","="},IF(OR($D32 &gt;= AF$6, $E32 &lt; AE$6), 0, 1)+IF(OR($F32 &gt;= AF$6, $G32 &lt; AE$6), 0, 2)+1)</f>
        <v/>
      </c>
      <c r="AF32" s="68" t="str">
        <f ca="1">INDEX({"","_","-","="},IF(OR($D32 &gt;= AG$6, $E32 &lt; AF$6), 0, 1)+IF(OR($F32 &gt;= AG$6, $G32 &lt; AF$6), 0, 2)+1)</f>
        <v/>
      </c>
      <c r="AG32" s="68" t="str">
        <f ca="1">INDEX({"","_","-","="},IF(OR($D32 &gt;= AH$6, $E32 &lt; AG$6), 0, 1)+IF(OR($F32 &gt;= AH$6, $G32 &lt; AG$6), 0, 2)+1)</f>
        <v/>
      </c>
      <c r="AH32" s="68" t="str">
        <f ca="1">INDEX({"","_","-","="},IF(OR($D32 &gt;= AI$6, $E32 &lt; AH$6), 0, 1)+IF(OR($F32 &gt;= AI$6, $G32 &lt; AH$6), 0, 2)+1)</f>
        <v/>
      </c>
      <c r="AI32" s="68" t="str">
        <f ca="1">INDEX({"","_","-","="},IF(OR($D32 &gt;= AJ$6, $E32 &lt; AI$6), 0, 1)+IF(OR($F32 &gt;= AJ$6, $G32 &lt; AI$6), 0, 2)+1)</f>
        <v/>
      </c>
      <c r="AJ32" s="68" t="str">
        <f ca="1">INDEX({"","_","-","="},IF(OR($D32 &gt;= AK$6, $E32 &lt; AJ$6), 0, 1)+IF(OR($F32 &gt;= AK$6, $G32 &lt; AJ$6), 0, 2)+1)</f>
        <v/>
      </c>
      <c r="AK32" s="68" t="str">
        <f ca="1">INDEX({"","_","-","="},IF(OR($D32 &gt;= AL$6, $E32 &lt; AK$6), 0, 1)+IF(OR($F32 &gt;= AL$6, $G32 &lt; AK$6), 0, 2)+1)</f>
        <v/>
      </c>
      <c r="AL32" s="68" t="str">
        <f ca="1">INDEX({"","_","-","="},IF(OR($D32 &gt;= AM$6, $E32 &lt; AL$6), 0, 1)+IF(OR($F32 &gt;= AM$6, $G32 &lt; AL$6), 0, 2)+1)</f>
        <v/>
      </c>
      <c r="AM32" s="68" t="str">
        <f ca="1">INDEX({"","_","-","="},IF(OR($D32 &gt;= AN$6, $E32 &lt; AM$6), 0, 1)+IF(OR($F32 &gt;= AN$6, $G32 &lt; AM$6), 0, 2)+1)</f>
        <v/>
      </c>
      <c r="AN32" s="68" t="str">
        <f ca="1">INDEX({"","_","-","="},IF(OR($D32 &gt;= AO$6, $E32 &lt; AN$6), 0, 1)+IF(OR($F32 &gt;= AO$6, $G32 &lt; AN$6), 0, 2)+1)</f>
        <v/>
      </c>
      <c r="AO32" s="68" t="str">
        <f ca="1">INDEX({"","_","-","="},IF(OR($D32 &gt;= AP$6, $E32 &lt; AO$6), 0, 1)+IF(OR($F32 &gt;= AP$6, $G32 &lt; AO$6), 0, 2)+1)</f>
        <v/>
      </c>
      <c r="AP32" s="68" t="str">
        <f ca="1">INDEX({"","_","-","="},IF(OR($D32 &gt;= AQ$6, $E32 &lt; AP$6), 0, 1)+IF(OR($F32 &gt;= AQ$6, $G32 &lt; AP$6), 0, 2)+1)</f>
        <v/>
      </c>
      <c r="AQ32" s="68" t="str">
        <f ca="1">INDEX({"","_","-","="},IF(OR($D32 &gt;= AR$6, $E32 &lt; AQ$6), 0, 1)+IF(OR($F32 &gt;= AR$6, $G32 &lt; AQ$6), 0, 2)+1)</f>
        <v/>
      </c>
      <c r="AR32" s="68" t="str">
        <f ca="1">INDEX({"","_","-","="},IF(OR($D32 &gt;= AS$6, $E32 &lt; AR$6), 0, 1)+IF(OR($F32 &gt;= AS$6, $G32 &lt; AR$6), 0, 2)+1)</f>
        <v/>
      </c>
      <c r="AS32" s="68" t="str">
        <f ca="1">INDEX({"","_","-","="},IF(OR($D32 &gt;= AT$6, $E32 &lt; AS$6), 0, 1)+IF(OR($F32 &gt;= AT$6, $G32 &lt; AS$6), 0, 2)+1)</f>
        <v/>
      </c>
      <c r="AT32" s="68" t="str">
        <f ca="1">INDEX({"","_","-","="},IF(OR($D32 &gt;= AU$6, $E32 &lt; AT$6), 0, 1)+IF(OR($F32 &gt;= AU$6, $G32 &lt; AT$6), 0, 2)+1)</f>
        <v/>
      </c>
      <c r="AU32" s="68" t="str">
        <f ca="1">INDEX({"","_","-","="},IF(OR($D32 &gt;= AV$6, $E32 &lt; AU$6), 0, 1)+IF(OR($F32 &gt;= AV$6, $G32 &lt; AU$6), 0, 2)+1)</f>
        <v/>
      </c>
      <c r="AV32" s="68" t="str">
        <f ca="1">INDEX({"","_","-","="},IF(OR($D32 &gt;= AW$6, $E32 &lt; AV$6), 0, 1)+IF(OR($F32 &gt;= AW$6, $G32 &lt; AV$6), 0, 2)+1)</f>
        <v/>
      </c>
      <c r="AW32" s="68" t="str">
        <f ca="1">INDEX({"","_","-","="},IF(OR($D32 &gt;= AX$6, $E32 &lt; AW$6), 0, 1)+IF(OR($F32 &gt;= AX$6, $G32 &lt; AW$6), 0, 2)+1)</f>
        <v/>
      </c>
      <c r="AX32" s="68" t="str">
        <f ca="1">INDEX({"","_","-","="},IF(OR($D32 &gt;= AY$6, $E32 &lt; AX$6), 0, 1)+IF(OR($F32 &gt;= AY$6, $G32 &lt; AX$6), 0, 2)+1)</f>
        <v/>
      </c>
      <c r="AY32" s="68" t="str">
        <f ca="1">INDEX({"","_","-","="},IF(OR($D32 &gt;= AZ$6, $E32 &lt; AY$6), 0, 1)+IF(OR($F32 &gt;= AZ$6, $G32 &lt; AY$6), 0, 2)+1)</f>
        <v/>
      </c>
      <c r="AZ32" s="68" t="str">
        <f ca="1">INDEX({"","_","-","="},IF(OR($D32 &gt;= BA$6, $E32 &lt; AZ$6), 0, 1)+IF(OR($F32 &gt;= BA$6, $G32 &lt; AZ$6), 0, 2)+1)</f>
        <v/>
      </c>
      <c r="BA32" s="68" t="str">
        <f ca="1">INDEX({"","_","-","="},IF(OR($D32 &gt;= BB$6, $E32 &lt; BA$6), 0, 1)+IF(OR($F32 &gt;= BB$6, $G32 &lt; BA$6), 0, 2)+1)</f>
        <v/>
      </c>
      <c r="BB32" s="68" t="str">
        <f ca="1">INDEX({"","_","-","="},IF(OR($D32 &gt;= BC$6, $E32 &lt; BB$6), 0, 1)+IF(OR($F32 &gt;= BC$6, $G32 &lt; BB$6), 0, 2)+1)</f>
        <v/>
      </c>
      <c r="BC32" s="68" t="str">
        <f ca="1">INDEX({"","_","-","="},IF(OR($D32 &gt;= BD$6, $E32 &lt; BC$6), 0, 1)+IF(OR($F32 &gt;= BD$6, $G32 &lt; BC$6), 0, 2)+1)</f>
        <v/>
      </c>
      <c r="BD32" s="68" t="str">
        <f ca="1">INDEX({"","_","-","="},IF(OR($D32 &gt;= BE$6, $E32 &lt; BD$6), 0, 1)+IF(OR($F32 &gt;= BE$6, $G32 &lt; BD$6), 0, 2)+1)</f>
        <v/>
      </c>
      <c r="BE32" s="68" t="str">
        <f ca="1">INDEX({"","_","-","="},IF(OR($D32 &gt;= BF$6, $E32 &lt; BE$6), 0, 1)+IF(OR($F32 &gt;= BF$6, $G32 &lt; BE$6), 0, 2)+1)</f>
        <v/>
      </c>
      <c r="BF32" s="68" t="str">
        <f ca="1">INDEX({"","_","-","="},IF(OR($D32 &gt;= BG$6, $E32 &lt; BF$6), 0, 1)+IF(OR($F32 &gt;= BG$6, $G32 &lt; BF$6), 0, 2)+1)</f>
        <v/>
      </c>
      <c r="BG32" s="68" t="str">
        <f ca="1">INDEX({"","_","-","="},IF(OR($D32 &gt;= BH$6, $E32 &lt; BG$6), 0, 1)+IF(OR($F32 &gt;= BH$6, $G32 &lt; BG$6), 0, 2)+1)</f>
        <v/>
      </c>
      <c r="BH32" s="68" t="str">
        <f ca="1">INDEX({"","_","-","="},IF(OR($D32 &gt;= BI$6, $E32 &lt; BH$6), 0, 1)+IF(OR($F32 &gt;= BI$6, $G32 &lt; BH$6), 0, 2)+1)</f>
        <v/>
      </c>
      <c r="BI32" s="68" t="str">
        <f ca="1">INDEX({"","_","-","="},IF(OR($D32 &gt;= BJ$6, $E32 &lt; BI$6), 0, 1)+IF(OR($F32 &gt;= BJ$6, $G32 &lt; BI$6), 0, 2)+1)</f>
        <v/>
      </c>
      <c r="BJ32" s="68" t="str">
        <f ca="1">INDEX({"","_","-","="},IF(OR($D32 &gt;= BK$6, $E32 &lt; BJ$6), 0, 1)+IF(OR($F32 &gt;= BK$6, $G32 &lt; BJ$6), 0, 2)+1)</f>
        <v/>
      </c>
      <c r="BK32" s="68" t="str">
        <f ca="1">INDEX({"","_","-","="},IF(OR($D32 &gt;= BL$6, $E32 &lt; BK$6), 0, 1)+IF(OR($F32 &gt;= BL$6, $G32 &lt; BK$6), 0, 2)+1)</f>
        <v/>
      </c>
      <c r="BL32" s="68" t="str">
        <f ca="1">INDEX({"","_","-","="},IF(OR($D32 &gt;= BM$6, $E32 &lt; BL$6), 0, 1)+IF(OR($F32 &gt;= BM$6, $G32 &lt; BL$6), 0, 2)+1)</f>
        <v/>
      </c>
      <c r="BM32" s="68" t="str">
        <f ca="1">INDEX({"","_","-","="},IF(OR($D32 &gt;= BN$6, $E32 &lt; BM$6), 0, 1)+IF(OR($F32 &gt;= BN$6, $G32 &lt; BM$6), 0, 2)+1)</f>
        <v/>
      </c>
      <c r="BN32" s="68" t="str">
        <f ca="1">INDEX({"","_","-","="},IF(OR($D32 &gt;= BO$6, $E32 &lt; BN$6), 0, 1)+IF(OR($F32 &gt;= BO$6, $G32 &lt; BN$6), 0, 2)+1)</f>
        <v/>
      </c>
      <c r="BO32" s="68" t="str">
        <f ca="1">INDEX({"","_","-","="},IF(OR($D32 &gt;= BP$6, $E32 &lt; BO$6), 0, 1)+IF(OR($F32 &gt;= BP$6, $G32 &lt; BO$6), 0, 2)+1)</f>
        <v/>
      </c>
      <c r="BP32" s="68" t="str">
        <f ca="1">INDEX({"","_","-","="},IF(OR($D32 &gt;= BQ$6, $E32 &lt; BP$6), 0, 1)+IF(OR($F32 &gt;= BQ$6, $G32 &lt; BP$6), 0, 2)+1)</f>
        <v/>
      </c>
      <c r="BQ32" s="68" t="str">
        <f ca="1">INDEX({"","_","-","="},IF(OR($D32 &gt;= BR$6, $E32 &lt; BQ$6), 0, 1)+IF(OR($F32 &gt;= BR$6, $G32 &lt; BQ$6), 0, 2)+1)</f>
        <v/>
      </c>
      <c r="BR32" s="68" t="str">
        <f ca="1">INDEX({"","_","-","="},IF(OR($D32 &gt;= BS$6, $E32 &lt; BR$6), 0, 1)+IF(OR($F32 &gt;= BS$6, $G32 &lt; BR$6), 0, 2)+1)</f>
        <v/>
      </c>
      <c r="BS32" s="68" t="str">
        <f ca="1">INDEX({"","_","-","="},IF(OR($D32 &gt;= BT$6, $E32 &lt; BS$6), 0, 1)+IF(OR($F32 &gt;= BT$6, $G32 &lt; BS$6), 0, 2)+1)</f>
        <v/>
      </c>
      <c r="BT32" s="68" t="str">
        <f ca="1">INDEX({"","_","-","="},IF(OR($D32 &gt;= BU$6, $E32 &lt; BT$6), 0, 1)+IF(OR($F32 &gt;= BU$6, $G32 &lt; BT$6), 0, 2)+1)</f>
        <v/>
      </c>
      <c r="BU32" s="68" t="str">
        <f ca="1">INDEX({"","_","-","="},IF(OR($D32 &gt;= BV$6, $E32 &lt; BU$6), 0, 1)+IF(OR($F32 &gt;= BV$6, $G32 &lt; BU$6), 0, 2)+1)</f>
        <v/>
      </c>
      <c r="BV32" s="68" t="str">
        <f ca="1">INDEX({"","_","-","="},IF(OR($D32 &gt;= BW$6, $E32 &lt; BV$6), 0, 1)+IF(OR($F32 &gt;= BW$6, $G32 &lt; BV$6), 0, 2)+1)</f>
        <v/>
      </c>
      <c r="BW32" s="68" t="str">
        <f ca="1">INDEX({"","_","-","="},IF(OR($D32 &gt;= BX$6, $E32 &lt; BW$6), 0, 1)+IF(OR($F32 &gt;= BX$6, $G32 &lt; BW$6), 0, 2)+1)</f>
        <v/>
      </c>
      <c r="BX32" s="68" t="str">
        <f ca="1">INDEX({"","_","-","="},IF(OR($D32 &gt;= BY$6, $E32 &lt; BX$6), 0, 1)+IF(OR($F32 &gt;= BY$6, $G32 &lt; BX$6), 0, 2)+1)</f>
        <v/>
      </c>
      <c r="BY32" s="68" t="str">
        <f ca="1">INDEX({"","_","-","="},IF(OR($D32 &gt;= BZ$6, $E32 &lt; BY$6), 0, 1)+IF(OR($F32 &gt;= BZ$6, $G32 &lt; BY$6), 0, 2)+1)</f>
        <v/>
      </c>
      <c r="BZ32" s="68" t="str">
        <f ca="1">INDEX({"","_","-","="},IF(OR($D32 &gt;= CA$6, $E32 &lt; BZ$6), 0, 1)+IF(OR($F32 &gt;= CA$6, $G32 &lt; BZ$6), 0, 2)+1)</f>
        <v/>
      </c>
      <c r="CA32" s="68" t="str">
        <f ca="1">INDEX({"","_","-","="},IF(OR($D32 &gt;= CB$6, $E32 &lt; CA$6), 0, 1)+IF(OR($F32 &gt;= CB$6, $G32 &lt; CA$6), 0, 2)+1)</f>
        <v/>
      </c>
      <c r="CB32" s="68" t="str">
        <f ca="1">INDEX({"","_","-","="},IF(OR($D32 &gt;= CC$6, $E32 &lt; CB$6), 0, 1)+IF(OR($F32 &gt;= CC$6, $G32 &lt; CB$6), 0, 2)+1)</f>
        <v/>
      </c>
      <c r="CC32" s="68" t="str">
        <f ca="1">INDEX({"","_","-","="},IF(OR($D32 &gt;= CD$6, $E32 &lt; CC$6), 0, 1)+IF(OR($F32 &gt;= CD$6, $G32 &lt; CC$6), 0, 2)+1)</f>
        <v/>
      </c>
      <c r="CD32" s="68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IF('临-进度'!M28,'临-进度'!$A28,"")</f>
        <v/>
      </c>
      <c r="B33" s="8" t="str">
        <f ca="1">IF('临-进度'!M28,'临-进度'!$B28,"")</f>
        <v/>
      </c>
      <c r="C33" s="8" t="str">
        <f ca="1">IF('临-进度'!M28,'临-进度'!$E28,"")</f>
        <v/>
      </c>
      <c r="D33" s="40" t="str">
        <f ca="1">IF('临-进度'!$M28,'临-进度'!$I28,"")</f>
        <v/>
      </c>
      <c r="E33" s="40" t="str">
        <f ca="1">IF('临-进度'!$M28,'临-进度'!$AE28,"")</f>
        <v/>
      </c>
      <c r="F33" s="40" t="str">
        <f ca="1">IF('临-进度'!$M28,'临-进度'!$J28,"")</f>
        <v/>
      </c>
      <c r="G33" s="73" t="str">
        <f ca="1">IF('临-进度'!$M28,'临-进度'!$AF28,"")</f>
        <v/>
      </c>
      <c r="H33" s="68" t="str">
        <f ca="1">INDEX({"","_","-","="},IF(OR($D33 &gt;= I$6, $E33 &lt; H$6), 0, 1)+IF(OR($F33 &gt;= I$6, $G33 &lt; H$6), 0, 2)+1)</f>
        <v/>
      </c>
      <c r="I33" s="68" t="str">
        <f ca="1">INDEX({"","_","-","="},IF(OR($D33 &gt;= J$6, $E33 &lt; I$6), 0, 1)+IF(OR($F33 &gt;= J$6, $G33 &lt; I$6), 0, 2)+1)</f>
        <v/>
      </c>
      <c r="J33" s="68" t="str">
        <f ca="1">INDEX({"","_","-","="},IF(OR($D33 &gt;= K$6, $E33 &lt; J$6), 0, 1)+IF(OR($F33 &gt;= K$6, $G33 &lt; J$6), 0, 2)+1)</f>
        <v/>
      </c>
      <c r="K33" s="68" t="str">
        <f ca="1">INDEX({"","_","-","="},IF(OR($D33 &gt;= L$6, $E33 &lt; K$6), 0, 1)+IF(OR($F33 &gt;= L$6, $G33 &lt; K$6), 0, 2)+1)</f>
        <v/>
      </c>
      <c r="L33" s="68" t="str">
        <f ca="1">INDEX({"","_","-","="},IF(OR($D33 &gt;= M$6, $E33 &lt; L$6), 0, 1)+IF(OR($F33 &gt;= M$6, $G33 &lt; L$6), 0, 2)+1)</f>
        <v/>
      </c>
      <c r="M33" s="68" t="str">
        <f ca="1">INDEX({"","_","-","="},IF(OR($D33 &gt;= N$6, $E33 &lt; M$6), 0, 1)+IF(OR($F33 &gt;= N$6, $G33 &lt; M$6), 0, 2)+1)</f>
        <v/>
      </c>
      <c r="N33" s="68" t="str">
        <f ca="1">INDEX({"","_","-","="},IF(OR($D33 &gt;= O$6, $E33 &lt; N$6), 0, 1)+IF(OR($F33 &gt;= O$6, $G33 &lt; N$6), 0, 2)+1)</f>
        <v/>
      </c>
      <c r="O33" s="68" t="str">
        <f ca="1">INDEX({"","_","-","="},IF(OR($D33 &gt;= P$6, $E33 &lt; O$6), 0, 1)+IF(OR($F33 &gt;= P$6, $G33 &lt; O$6), 0, 2)+1)</f>
        <v/>
      </c>
      <c r="P33" s="68" t="str">
        <f ca="1">INDEX({"","_","-","="},IF(OR($D33 &gt;= Q$6, $E33 &lt; P$6), 0, 1)+IF(OR($F33 &gt;= Q$6, $G33 &lt; P$6), 0, 2)+1)</f>
        <v/>
      </c>
      <c r="Q33" s="68" t="str">
        <f ca="1">INDEX({"","_","-","="},IF(OR($D33 &gt;= R$6, $E33 &lt; Q$6), 0, 1)+IF(OR($F33 &gt;= R$6, $G33 &lt; Q$6), 0, 2)+1)</f>
        <v/>
      </c>
      <c r="R33" s="68" t="str">
        <f ca="1">INDEX({"","_","-","="},IF(OR($D33 &gt;= S$6, $E33 &lt; R$6), 0, 1)+IF(OR($F33 &gt;= S$6, $G33 &lt; R$6), 0, 2)+1)</f>
        <v/>
      </c>
      <c r="S33" s="68" t="str">
        <f ca="1">INDEX({"","_","-","="},IF(OR($D33 &gt;= T$6, $E33 &lt; S$6), 0, 1)+IF(OR($F33 &gt;= T$6, $G33 &lt; S$6), 0, 2)+1)</f>
        <v/>
      </c>
      <c r="T33" s="68" t="str">
        <f ca="1">INDEX({"","_","-","="},IF(OR($D33 &gt;= U$6, $E33 &lt; T$6), 0, 1)+IF(OR($F33 &gt;= U$6, $G33 &lt; T$6), 0, 2)+1)</f>
        <v/>
      </c>
      <c r="U33" s="68" t="str">
        <f ca="1">INDEX({"","_","-","="},IF(OR($D33 &gt;= V$6, $E33 &lt; U$6), 0, 1)+IF(OR($F33 &gt;= V$6, $G33 &lt; U$6), 0, 2)+1)</f>
        <v/>
      </c>
      <c r="V33" s="68" t="str">
        <f ca="1">INDEX({"","_","-","="},IF(OR($D33 &gt;= W$6, $E33 &lt; V$6), 0, 1)+IF(OR($F33 &gt;= W$6, $G33 &lt; V$6), 0, 2)+1)</f>
        <v/>
      </c>
      <c r="W33" s="68" t="str">
        <f ca="1">INDEX({"","_","-","="},IF(OR($D33 &gt;= X$6, $E33 &lt; W$6), 0, 1)+IF(OR($F33 &gt;= X$6, $G33 &lt; W$6), 0, 2)+1)</f>
        <v/>
      </c>
      <c r="X33" s="68" t="str">
        <f ca="1">INDEX({"","_","-","="},IF(OR($D33 &gt;= Y$6, $E33 &lt; X$6), 0, 1)+IF(OR($F33 &gt;= Y$6, $G33 &lt; X$6), 0, 2)+1)</f>
        <v/>
      </c>
      <c r="Y33" s="68" t="str">
        <f ca="1">INDEX({"","_","-","="},IF(OR($D33 &gt;= Z$6, $E33 &lt; Y$6), 0, 1)+IF(OR($F33 &gt;= Z$6, $G33 &lt; Y$6), 0, 2)+1)</f>
        <v/>
      </c>
      <c r="Z33" s="68" t="str">
        <f ca="1">INDEX({"","_","-","="},IF(OR($D33 &gt;= AA$6, $E33 &lt; Z$6), 0, 1)+IF(OR($F33 &gt;= AA$6, $G33 &lt; Z$6), 0, 2)+1)</f>
        <v/>
      </c>
      <c r="AA33" s="68" t="str">
        <f ca="1">INDEX({"","_","-","="},IF(OR($D33 &gt;= AB$6, $E33 &lt; AA$6), 0, 1)+IF(OR($F33 &gt;= AB$6, $G33 &lt; AA$6), 0, 2)+1)</f>
        <v/>
      </c>
      <c r="AB33" s="68" t="str">
        <f ca="1">INDEX({"","_","-","="},IF(OR($D33 &gt;= AC$6, $E33 &lt; AB$6), 0, 1)+IF(OR($F33 &gt;= AC$6, $G33 &lt; AB$6), 0, 2)+1)</f>
        <v/>
      </c>
      <c r="AC33" s="68" t="str">
        <f ca="1">INDEX({"","_","-","="},IF(OR($D33 &gt;= AD$6, $E33 &lt; AC$6), 0, 1)+IF(OR($F33 &gt;= AD$6, $G33 &lt; AC$6), 0, 2)+1)</f>
        <v/>
      </c>
      <c r="AD33" s="68" t="str">
        <f ca="1">INDEX({"","_","-","="},IF(OR($D33 &gt;= AE$6, $E33 &lt; AD$6), 0, 1)+IF(OR($F33 &gt;= AE$6, $G33 &lt; AD$6), 0, 2)+1)</f>
        <v/>
      </c>
      <c r="AE33" s="68" t="str">
        <f ca="1">INDEX({"","_","-","="},IF(OR($D33 &gt;= AF$6, $E33 &lt; AE$6), 0, 1)+IF(OR($F33 &gt;= AF$6, $G33 &lt; AE$6), 0, 2)+1)</f>
        <v/>
      </c>
      <c r="AF33" s="68" t="str">
        <f ca="1">INDEX({"","_","-","="},IF(OR($D33 &gt;= AG$6, $E33 &lt; AF$6), 0, 1)+IF(OR($F33 &gt;= AG$6, $G33 &lt; AF$6), 0, 2)+1)</f>
        <v/>
      </c>
      <c r="AG33" s="68" t="str">
        <f ca="1">INDEX({"","_","-","="},IF(OR($D33 &gt;= AH$6, $E33 &lt; AG$6), 0, 1)+IF(OR($F33 &gt;= AH$6, $G33 &lt; AG$6), 0, 2)+1)</f>
        <v/>
      </c>
      <c r="AH33" s="68" t="str">
        <f ca="1">INDEX({"","_","-","="},IF(OR($D33 &gt;= AI$6, $E33 &lt; AH$6), 0, 1)+IF(OR($F33 &gt;= AI$6, $G33 &lt; AH$6), 0, 2)+1)</f>
        <v/>
      </c>
      <c r="AI33" s="68" t="str">
        <f ca="1">INDEX({"","_","-","="},IF(OR($D33 &gt;= AJ$6, $E33 &lt; AI$6), 0, 1)+IF(OR($F33 &gt;= AJ$6, $G33 &lt; AI$6), 0, 2)+1)</f>
        <v/>
      </c>
      <c r="AJ33" s="68" t="str">
        <f ca="1">INDEX({"","_","-","="},IF(OR($D33 &gt;= AK$6, $E33 &lt; AJ$6), 0, 1)+IF(OR($F33 &gt;= AK$6, $G33 &lt; AJ$6), 0, 2)+1)</f>
        <v/>
      </c>
      <c r="AK33" s="68" t="str">
        <f ca="1">INDEX({"","_","-","="},IF(OR($D33 &gt;= AL$6, $E33 &lt; AK$6), 0, 1)+IF(OR($F33 &gt;= AL$6, $G33 &lt; AK$6), 0, 2)+1)</f>
        <v/>
      </c>
      <c r="AL33" s="68" t="str">
        <f ca="1">INDEX({"","_","-","="},IF(OR($D33 &gt;= AM$6, $E33 &lt; AL$6), 0, 1)+IF(OR($F33 &gt;= AM$6, $G33 &lt; AL$6), 0, 2)+1)</f>
        <v/>
      </c>
      <c r="AM33" s="68" t="str">
        <f ca="1">INDEX({"","_","-","="},IF(OR($D33 &gt;= AN$6, $E33 &lt; AM$6), 0, 1)+IF(OR($F33 &gt;= AN$6, $G33 &lt; AM$6), 0, 2)+1)</f>
        <v/>
      </c>
      <c r="AN33" s="68" t="str">
        <f ca="1">INDEX({"","_","-","="},IF(OR($D33 &gt;= AO$6, $E33 &lt; AN$6), 0, 1)+IF(OR($F33 &gt;= AO$6, $G33 &lt; AN$6), 0, 2)+1)</f>
        <v/>
      </c>
      <c r="AO33" s="68" t="str">
        <f ca="1">INDEX({"","_","-","="},IF(OR($D33 &gt;= AP$6, $E33 &lt; AO$6), 0, 1)+IF(OR($F33 &gt;= AP$6, $G33 &lt; AO$6), 0, 2)+1)</f>
        <v/>
      </c>
      <c r="AP33" s="68" t="str">
        <f ca="1">INDEX({"","_","-","="},IF(OR($D33 &gt;= AQ$6, $E33 &lt; AP$6), 0, 1)+IF(OR($F33 &gt;= AQ$6, $G33 &lt; AP$6), 0, 2)+1)</f>
        <v/>
      </c>
      <c r="AQ33" s="68" t="str">
        <f ca="1">INDEX({"","_","-","="},IF(OR($D33 &gt;= AR$6, $E33 &lt; AQ$6), 0, 1)+IF(OR($F33 &gt;= AR$6, $G33 &lt; AQ$6), 0, 2)+1)</f>
        <v/>
      </c>
      <c r="AR33" s="68" t="str">
        <f ca="1">INDEX({"","_","-","="},IF(OR($D33 &gt;= AS$6, $E33 &lt; AR$6), 0, 1)+IF(OR($F33 &gt;= AS$6, $G33 &lt; AR$6), 0, 2)+1)</f>
        <v/>
      </c>
      <c r="AS33" s="68" t="str">
        <f ca="1">INDEX({"","_","-","="},IF(OR($D33 &gt;= AT$6, $E33 &lt; AS$6), 0, 1)+IF(OR($F33 &gt;= AT$6, $G33 &lt; AS$6), 0, 2)+1)</f>
        <v/>
      </c>
      <c r="AT33" s="68" t="str">
        <f ca="1">INDEX({"","_","-","="},IF(OR($D33 &gt;= AU$6, $E33 &lt; AT$6), 0, 1)+IF(OR($F33 &gt;= AU$6, $G33 &lt; AT$6), 0, 2)+1)</f>
        <v/>
      </c>
      <c r="AU33" s="68" t="str">
        <f ca="1">INDEX({"","_","-","="},IF(OR($D33 &gt;= AV$6, $E33 &lt; AU$6), 0, 1)+IF(OR($F33 &gt;= AV$6, $G33 &lt; AU$6), 0, 2)+1)</f>
        <v/>
      </c>
      <c r="AV33" s="68" t="str">
        <f ca="1">INDEX({"","_","-","="},IF(OR($D33 &gt;= AW$6, $E33 &lt; AV$6), 0, 1)+IF(OR($F33 &gt;= AW$6, $G33 &lt; AV$6), 0, 2)+1)</f>
        <v/>
      </c>
      <c r="AW33" s="68" t="str">
        <f ca="1">INDEX({"","_","-","="},IF(OR($D33 &gt;= AX$6, $E33 &lt; AW$6), 0, 1)+IF(OR($F33 &gt;= AX$6, $G33 &lt; AW$6), 0, 2)+1)</f>
        <v/>
      </c>
      <c r="AX33" s="68" t="str">
        <f ca="1">INDEX({"","_","-","="},IF(OR($D33 &gt;= AY$6, $E33 &lt; AX$6), 0, 1)+IF(OR($F33 &gt;= AY$6, $G33 &lt; AX$6), 0, 2)+1)</f>
        <v/>
      </c>
      <c r="AY33" s="68" t="str">
        <f ca="1">INDEX({"","_","-","="},IF(OR($D33 &gt;= AZ$6, $E33 &lt; AY$6), 0, 1)+IF(OR($F33 &gt;= AZ$6, $G33 &lt; AY$6), 0, 2)+1)</f>
        <v/>
      </c>
      <c r="AZ33" s="68" t="str">
        <f ca="1">INDEX({"","_","-","="},IF(OR($D33 &gt;= BA$6, $E33 &lt; AZ$6), 0, 1)+IF(OR($F33 &gt;= BA$6, $G33 &lt; AZ$6), 0, 2)+1)</f>
        <v/>
      </c>
      <c r="BA33" s="68" t="str">
        <f ca="1">INDEX({"","_","-","="},IF(OR($D33 &gt;= BB$6, $E33 &lt; BA$6), 0, 1)+IF(OR($F33 &gt;= BB$6, $G33 &lt; BA$6), 0, 2)+1)</f>
        <v/>
      </c>
      <c r="BB33" s="68" t="str">
        <f ca="1">INDEX({"","_","-","="},IF(OR($D33 &gt;= BC$6, $E33 &lt; BB$6), 0, 1)+IF(OR($F33 &gt;= BC$6, $G33 &lt; BB$6), 0, 2)+1)</f>
        <v/>
      </c>
      <c r="BC33" s="68" t="str">
        <f ca="1">INDEX({"","_","-","="},IF(OR($D33 &gt;= BD$6, $E33 &lt; BC$6), 0, 1)+IF(OR($F33 &gt;= BD$6, $G33 &lt; BC$6), 0, 2)+1)</f>
        <v/>
      </c>
      <c r="BD33" s="68" t="str">
        <f ca="1">INDEX({"","_","-","="},IF(OR($D33 &gt;= BE$6, $E33 &lt; BD$6), 0, 1)+IF(OR($F33 &gt;= BE$6, $G33 &lt; BD$6), 0, 2)+1)</f>
        <v/>
      </c>
      <c r="BE33" s="68" t="str">
        <f ca="1">INDEX({"","_","-","="},IF(OR($D33 &gt;= BF$6, $E33 &lt; BE$6), 0, 1)+IF(OR($F33 &gt;= BF$6, $G33 &lt; BE$6), 0, 2)+1)</f>
        <v/>
      </c>
      <c r="BF33" s="68" t="str">
        <f ca="1">INDEX({"","_","-","="},IF(OR($D33 &gt;= BG$6, $E33 &lt; BF$6), 0, 1)+IF(OR($F33 &gt;= BG$6, $G33 &lt; BF$6), 0, 2)+1)</f>
        <v/>
      </c>
      <c r="BG33" s="68" t="str">
        <f ca="1">INDEX({"","_","-","="},IF(OR($D33 &gt;= BH$6, $E33 &lt; BG$6), 0, 1)+IF(OR($F33 &gt;= BH$6, $G33 &lt; BG$6), 0, 2)+1)</f>
        <v/>
      </c>
      <c r="BH33" s="68" t="str">
        <f ca="1">INDEX({"","_","-","="},IF(OR($D33 &gt;= BI$6, $E33 &lt; BH$6), 0, 1)+IF(OR($F33 &gt;= BI$6, $G33 &lt; BH$6), 0, 2)+1)</f>
        <v/>
      </c>
      <c r="BI33" s="68" t="str">
        <f ca="1">INDEX({"","_","-","="},IF(OR($D33 &gt;= BJ$6, $E33 &lt; BI$6), 0, 1)+IF(OR($F33 &gt;= BJ$6, $G33 &lt; BI$6), 0, 2)+1)</f>
        <v/>
      </c>
      <c r="BJ33" s="68" t="str">
        <f ca="1">INDEX({"","_","-","="},IF(OR($D33 &gt;= BK$6, $E33 &lt; BJ$6), 0, 1)+IF(OR($F33 &gt;= BK$6, $G33 &lt; BJ$6), 0, 2)+1)</f>
        <v/>
      </c>
      <c r="BK33" s="68" t="str">
        <f ca="1">INDEX({"","_","-","="},IF(OR($D33 &gt;= BL$6, $E33 &lt; BK$6), 0, 1)+IF(OR($F33 &gt;= BL$6, $G33 &lt; BK$6), 0, 2)+1)</f>
        <v/>
      </c>
      <c r="BL33" s="68" t="str">
        <f ca="1">INDEX({"","_","-","="},IF(OR($D33 &gt;= BM$6, $E33 &lt; BL$6), 0, 1)+IF(OR($F33 &gt;= BM$6, $G33 &lt; BL$6), 0, 2)+1)</f>
        <v/>
      </c>
      <c r="BM33" s="68" t="str">
        <f ca="1">INDEX({"","_","-","="},IF(OR($D33 &gt;= BN$6, $E33 &lt; BM$6), 0, 1)+IF(OR($F33 &gt;= BN$6, $G33 &lt; BM$6), 0, 2)+1)</f>
        <v/>
      </c>
      <c r="BN33" s="68" t="str">
        <f ca="1">INDEX({"","_","-","="},IF(OR($D33 &gt;= BO$6, $E33 &lt; BN$6), 0, 1)+IF(OR($F33 &gt;= BO$6, $G33 &lt; BN$6), 0, 2)+1)</f>
        <v/>
      </c>
      <c r="BO33" s="68" t="str">
        <f ca="1">INDEX({"","_","-","="},IF(OR($D33 &gt;= BP$6, $E33 &lt; BO$6), 0, 1)+IF(OR($F33 &gt;= BP$6, $G33 &lt; BO$6), 0, 2)+1)</f>
        <v/>
      </c>
      <c r="BP33" s="68" t="str">
        <f ca="1">INDEX({"","_","-","="},IF(OR($D33 &gt;= BQ$6, $E33 &lt; BP$6), 0, 1)+IF(OR($F33 &gt;= BQ$6, $G33 &lt; BP$6), 0, 2)+1)</f>
        <v/>
      </c>
      <c r="BQ33" s="68" t="str">
        <f ca="1">INDEX({"","_","-","="},IF(OR($D33 &gt;= BR$6, $E33 &lt; BQ$6), 0, 1)+IF(OR($F33 &gt;= BR$6, $G33 &lt; BQ$6), 0, 2)+1)</f>
        <v/>
      </c>
      <c r="BR33" s="68" t="str">
        <f ca="1">INDEX({"","_","-","="},IF(OR($D33 &gt;= BS$6, $E33 &lt; BR$6), 0, 1)+IF(OR($F33 &gt;= BS$6, $G33 &lt; BR$6), 0, 2)+1)</f>
        <v/>
      </c>
      <c r="BS33" s="68" t="str">
        <f ca="1">INDEX({"","_","-","="},IF(OR($D33 &gt;= BT$6, $E33 &lt; BS$6), 0, 1)+IF(OR($F33 &gt;= BT$6, $G33 &lt; BS$6), 0, 2)+1)</f>
        <v/>
      </c>
      <c r="BT33" s="68" t="str">
        <f ca="1">INDEX({"","_","-","="},IF(OR($D33 &gt;= BU$6, $E33 &lt; BT$6), 0, 1)+IF(OR($F33 &gt;= BU$6, $G33 &lt; BT$6), 0, 2)+1)</f>
        <v/>
      </c>
      <c r="BU33" s="68" t="str">
        <f ca="1">INDEX({"","_","-","="},IF(OR($D33 &gt;= BV$6, $E33 &lt; BU$6), 0, 1)+IF(OR($F33 &gt;= BV$6, $G33 &lt; BU$6), 0, 2)+1)</f>
        <v/>
      </c>
      <c r="BV33" s="68" t="str">
        <f ca="1">INDEX({"","_","-","="},IF(OR($D33 &gt;= BW$6, $E33 &lt; BV$6), 0, 1)+IF(OR($F33 &gt;= BW$6, $G33 &lt; BV$6), 0, 2)+1)</f>
        <v/>
      </c>
      <c r="BW33" s="68" t="str">
        <f ca="1">INDEX({"","_","-","="},IF(OR($D33 &gt;= BX$6, $E33 &lt; BW$6), 0, 1)+IF(OR($F33 &gt;= BX$6, $G33 &lt; BW$6), 0, 2)+1)</f>
        <v/>
      </c>
      <c r="BX33" s="68" t="str">
        <f ca="1">INDEX({"","_","-","="},IF(OR($D33 &gt;= BY$6, $E33 &lt; BX$6), 0, 1)+IF(OR($F33 &gt;= BY$6, $G33 &lt; BX$6), 0, 2)+1)</f>
        <v/>
      </c>
      <c r="BY33" s="68" t="str">
        <f ca="1">INDEX({"","_","-","="},IF(OR($D33 &gt;= BZ$6, $E33 &lt; BY$6), 0, 1)+IF(OR($F33 &gt;= BZ$6, $G33 &lt; BY$6), 0, 2)+1)</f>
        <v/>
      </c>
      <c r="BZ33" s="68" t="str">
        <f ca="1">INDEX({"","_","-","="},IF(OR($D33 &gt;= CA$6, $E33 &lt; BZ$6), 0, 1)+IF(OR($F33 &gt;= CA$6, $G33 &lt; BZ$6), 0, 2)+1)</f>
        <v/>
      </c>
      <c r="CA33" s="68" t="str">
        <f ca="1">INDEX({"","_","-","="},IF(OR($D33 &gt;= CB$6, $E33 &lt; CA$6), 0, 1)+IF(OR($F33 &gt;= CB$6, $G33 &lt; CA$6), 0, 2)+1)</f>
        <v/>
      </c>
      <c r="CB33" s="68" t="str">
        <f ca="1">INDEX({"","_","-","="},IF(OR($D33 &gt;= CC$6, $E33 &lt; CB$6), 0, 1)+IF(OR($F33 &gt;= CC$6, $G33 &lt; CB$6), 0, 2)+1)</f>
        <v/>
      </c>
      <c r="CC33" s="68" t="str">
        <f ca="1">INDEX({"","_","-","="},IF(OR($D33 &gt;= CD$6, $E33 &lt; CC$6), 0, 1)+IF(OR($F33 &gt;= CD$6, $G33 &lt; CC$6), 0, 2)+1)</f>
        <v/>
      </c>
      <c r="CD33" s="68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IF('临-进度'!M29,'临-进度'!$A29,"")</f>
        <v/>
      </c>
      <c r="B34" s="8" t="str">
        <f ca="1">IF('临-进度'!M29,'临-进度'!$B29,"")</f>
        <v/>
      </c>
      <c r="C34" s="8" t="str">
        <f ca="1">IF('临-进度'!M29,'临-进度'!$E29,"")</f>
        <v/>
      </c>
      <c r="D34" s="40" t="str">
        <f ca="1">IF('临-进度'!$M29,'临-进度'!$I29,"")</f>
        <v/>
      </c>
      <c r="E34" s="40" t="str">
        <f ca="1">IF('临-进度'!$M29,'临-进度'!$AE29,"")</f>
        <v/>
      </c>
      <c r="F34" s="40" t="str">
        <f ca="1">IF('临-进度'!$M29,'临-进度'!$J29,"")</f>
        <v/>
      </c>
      <c r="G34" s="73" t="str">
        <f ca="1">IF('临-进度'!$M29,'临-进度'!$AF29,"")</f>
        <v/>
      </c>
      <c r="H34" s="68" t="str">
        <f ca="1">INDEX({"","_","-","="},IF(OR($D34 &gt;= I$6, $E34 &lt; H$6), 0, 1)+IF(OR($F34 &gt;= I$6, $G34 &lt; H$6), 0, 2)+1)</f>
        <v/>
      </c>
      <c r="I34" s="68" t="str">
        <f ca="1">INDEX({"","_","-","="},IF(OR($D34 &gt;= J$6, $E34 &lt; I$6), 0, 1)+IF(OR($F34 &gt;= J$6, $G34 &lt; I$6), 0, 2)+1)</f>
        <v/>
      </c>
      <c r="J34" s="68" t="str">
        <f ca="1">INDEX({"","_","-","="},IF(OR($D34 &gt;= K$6, $E34 &lt; J$6), 0, 1)+IF(OR($F34 &gt;= K$6, $G34 &lt; J$6), 0, 2)+1)</f>
        <v/>
      </c>
      <c r="K34" s="68" t="str">
        <f ca="1">INDEX({"","_","-","="},IF(OR($D34 &gt;= L$6, $E34 &lt; K$6), 0, 1)+IF(OR($F34 &gt;= L$6, $G34 &lt; K$6), 0, 2)+1)</f>
        <v/>
      </c>
      <c r="L34" s="68" t="str">
        <f ca="1">INDEX({"","_","-","="},IF(OR($D34 &gt;= M$6, $E34 &lt; L$6), 0, 1)+IF(OR($F34 &gt;= M$6, $G34 &lt; L$6), 0, 2)+1)</f>
        <v/>
      </c>
      <c r="M34" s="68" t="str">
        <f ca="1">INDEX({"","_","-","="},IF(OR($D34 &gt;= N$6, $E34 &lt; M$6), 0, 1)+IF(OR($F34 &gt;= N$6, $G34 &lt; M$6), 0, 2)+1)</f>
        <v/>
      </c>
      <c r="N34" s="68" t="str">
        <f ca="1">INDEX({"","_","-","="},IF(OR($D34 &gt;= O$6, $E34 &lt; N$6), 0, 1)+IF(OR($F34 &gt;= O$6, $G34 &lt; N$6), 0, 2)+1)</f>
        <v/>
      </c>
      <c r="O34" s="68" t="str">
        <f ca="1">INDEX({"","_","-","="},IF(OR($D34 &gt;= P$6, $E34 &lt; O$6), 0, 1)+IF(OR($F34 &gt;= P$6, $G34 &lt; O$6), 0, 2)+1)</f>
        <v/>
      </c>
      <c r="P34" s="68" t="str">
        <f ca="1">INDEX({"","_","-","="},IF(OR($D34 &gt;= Q$6, $E34 &lt; P$6), 0, 1)+IF(OR($F34 &gt;= Q$6, $G34 &lt; P$6), 0, 2)+1)</f>
        <v/>
      </c>
      <c r="Q34" s="68" t="str">
        <f ca="1">INDEX({"","_","-","="},IF(OR($D34 &gt;= R$6, $E34 &lt; Q$6), 0, 1)+IF(OR($F34 &gt;= R$6, $G34 &lt; Q$6), 0, 2)+1)</f>
        <v/>
      </c>
      <c r="R34" s="68" t="str">
        <f ca="1">INDEX({"","_","-","="},IF(OR($D34 &gt;= S$6, $E34 &lt; R$6), 0, 1)+IF(OR($F34 &gt;= S$6, $G34 &lt; R$6), 0, 2)+1)</f>
        <v/>
      </c>
      <c r="S34" s="68" t="str">
        <f ca="1">INDEX({"","_","-","="},IF(OR($D34 &gt;= T$6, $E34 &lt; S$6), 0, 1)+IF(OR($F34 &gt;= T$6, $G34 &lt; S$6), 0, 2)+1)</f>
        <v/>
      </c>
      <c r="T34" s="68" t="str">
        <f ca="1">INDEX({"","_","-","="},IF(OR($D34 &gt;= U$6, $E34 &lt; T$6), 0, 1)+IF(OR($F34 &gt;= U$6, $G34 &lt; T$6), 0, 2)+1)</f>
        <v/>
      </c>
      <c r="U34" s="68" t="str">
        <f ca="1">INDEX({"","_","-","="},IF(OR($D34 &gt;= V$6, $E34 &lt; U$6), 0, 1)+IF(OR($F34 &gt;= V$6, $G34 &lt; U$6), 0, 2)+1)</f>
        <v/>
      </c>
      <c r="V34" s="68" t="str">
        <f ca="1">INDEX({"","_","-","="},IF(OR($D34 &gt;= W$6, $E34 &lt; V$6), 0, 1)+IF(OR($F34 &gt;= W$6, $G34 &lt; V$6), 0, 2)+1)</f>
        <v/>
      </c>
      <c r="W34" s="68" t="str">
        <f ca="1">INDEX({"","_","-","="},IF(OR($D34 &gt;= X$6, $E34 &lt; W$6), 0, 1)+IF(OR($F34 &gt;= X$6, $G34 &lt; W$6), 0, 2)+1)</f>
        <v/>
      </c>
      <c r="X34" s="68" t="str">
        <f ca="1">INDEX({"","_","-","="},IF(OR($D34 &gt;= Y$6, $E34 &lt; X$6), 0, 1)+IF(OR($F34 &gt;= Y$6, $G34 &lt; X$6), 0, 2)+1)</f>
        <v/>
      </c>
      <c r="Y34" s="68" t="str">
        <f ca="1">INDEX({"","_","-","="},IF(OR($D34 &gt;= Z$6, $E34 &lt; Y$6), 0, 1)+IF(OR($F34 &gt;= Z$6, $G34 &lt; Y$6), 0, 2)+1)</f>
        <v/>
      </c>
      <c r="Z34" s="68" t="str">
        <f ca="1">INDEX({"","_","-","="},IF(OR($D34 &gt;= AA$6, $E34 &lt; Z$6), 0, 1)+IF(OR($F34 &gt;= AA$6, $G34 &lt; Z$6), 0, 2)+1)</f>
        <v/>
      </c>
      <c r="AA34" s="68" t="str">
        <f ca="1">INDEX({"","_","-","="},IF(OR($D34 &gt;= AB$6, $E34 &lt; AA$6), 0, 1)+IF(OR($F34 &gt;= AB$6, $G34 &lt; AA$6), 0, 2)+1)</f>
        <v/>
      </c>
      <c r="AB34" s="68" t="str">
        <f ca="1">INDEX({"","_","-","="},IF(OR($D34 &gt;= AC$6, $E34 &lt; AB$6), 0, 1)+IF(OR($F34 &gt;= AC$6, $G34 &lt; AB$6), 0, 2)+1)</f>
        <v/>
      </c>
      <c r="AC34" s="68" t="str">
        <f ca="1">INDEX({"","_","-","="},IF(OR($D34 &gt;= AD$6, $E34 &lt; AC$6), 0, 1)+IF(OR($F34 &gt;= AD$6, $G34 &lt; AC$6), 0, 2)+1)</f>
        <v/>
      </c>
      <c r="AD34" s="68" t="str">
        <f ca="1">INDEX({"","_","-","="},IF(OR($D34 &gt;= AE$6, $E34 &lt; AD$6), 0, 1)+IF(OR($F34 &gt;= AE$6, $G34 &lt; AD$6), 0, 2)+1)</f>
        <v/>
      </c>
      <c r="AE34" s="68" t="str">
        <f ca="1">INDEX({"","_","-","="},IF(OR($D34 &gt;= AF$6, $E34 &lt; AE$6), 0, 1)+IF(OR($F34 &gt;= AF$6, $G34 &lt; AE$6), 0, 2)+1)</f>
        <v/>
      </c>
      <c r="AF34" s="68" t="str">
        <f ca="1">INDEX({"","_","-","="},IF(OR($D34 &gt;= AG$6, $E34 &lt; AF$6), 0, 1)+IF(OR($F34 &gt;= AG$6, $G34 &lt; AF$6), 0, 2)+1)</f>
        <v/>
      </c>
      <c r="AG34" s="68" t="str">
        <f ca="1">INDEX({"","_","-","="},IF(OR($D34 &gt;= AH$6, $E34 &lt; AG$6), 0, 1)+IF(OR($F34 &gt;= AH$6, $G34 &lt; AG$6), 0, 2)+1)</f>
        <v/>
      </c>
      <c r="AH34" s="68" t="str">
        <f ca="1">INDEX({"","_","-","="},IF(OR($D34 &gt;= AI$6, $E34 &lt; AH$6), 0, 1)+IF(OR($F34 &gt;= AI$6, $G34 &lt; AH$6), 0, 2)+1)</f>
        <v/>
      </c>
      <c r="AI34" s="68" t="str">
        <f ca="1">INDEX({"","_","-","="},IF(OR($D34 &gt;= AJ$6, $E34 &lt; AI$6), 0, 1)+IF(OR($F34 &gt;= AJ$6, $G34 &lt; AI$6), 0, 2)+1)</f>
        <v/>
      </c>
      <c r="AJ34" s="68" t="str">
        <f ca="1">INDEX({"","_","-","="},IF(OR($D34 &gt;= AK$6, $E34 &lt; AJ$6), 0, 1)+IF(OR($F34 &gt;= AK$6, $G34 &lt; AJ$6), 0, 2)+1)</f>
        <v/>
      </c>
      <c r="AK34" s="68" t="str">
        <f ca="1">INDEX({"","_","-","="},IF(OR($D34 &gt;= AL$6, $E34 &lt; AK$6), 0, 1)+IF(OR($F34 &gt;= AL$6, $G34 &lt; AK$6), 0, 2)+1)</f>
        <v/>
      </c>
      <c r="AL34" s="68" t="str">
        <f ca="1">INDEX({"","_","-","="},IF(OR($D34 &gt;= AM$6, $E34 &lt; AL$6), 0, 1)+IF(OR($F34 &gt;= AM$6, $G34 &lt; AL$6), 0, 2)+1)</f>
        <v/>
      </c>
      <c r="AM34" s="68" t="str">
        <f ca="1">INDEX({"","_","-","="},IF(OR($D34 &gt;= AN$6, $E34 &lt; AM$6), 0, 1)+IF(OR($F34 &gt;= AN$6, $G34 &lt; AM$6), 0, 2)+1)</f>
        <v/>
      </c>
      <c r="AN34" s="68" t="str">
        <f ca="1">INDEX({"","_","-","="},IF(OR($D34 &gt;= AO$6, $E34 &lt; AN$6), 0, 1)+IF(OR($F34 &gt;= AO$6, $G34 &lt; AN$6), 0, 2)+1)</f>
        <v/>
      </c>
      <c r="AO34" s="68" t="str">
        <f ca="1">INDEX({"","_","-","="},IF(OR($D34 &gt;= AP$6, $E34 &lt; AO$6), 0, 1)+IF(OR($F34 &gt;= AP$6, $G34 &lt; AO$6), 0, 2)+1)</f>
        <v/>
      </c>
      <c r="AP34" s="68" t="str">
        <f ca="1">INDEX({"","_","-","="},IF(OR($D34 &gt;= AQ$6, $E34 &lt; AP$6), 0, 1)+IF(OR($F34 &gt;= AQ$6, $G34 &lt; AP$6), 0, 2)+1)</f>
        <v/>
      </c>
      <c r="AQ34" s="68" t="str">
        <f ca="1">INDEX({"","_","-","="},IF(OR($D34 &gt;= AR$6, $E34 &lt; AQ$6), 0, 1)+IF(OR($F34 &gt;= AR$6, $G34 &lt; AQ$6), 0, 2)+1)</f>
        <v/>
      </c>
      <c r="AR34" s="68" t="str">
        <f ca="1">INDEX({"","_","-","="},IF(OR($D34 &gt;= AS$6, $E34 &lt; AR$6), 0, 1)+IF(OR($F34 &gt;= AS$6, $G34 &lt; AR$6), 0, 2)+1)</f>
        <v/>
      </c>
      <c r="AS34" s="68" t="str">
        <f ca="1">INDEX({"","_","-","="},IF(OR($D34 &gt;= AT$6, $E34 &lt; AS$6), 0, 1)+IF(OR($F34 &gt;= AT$6, $G34 &lt; AS$6), 0, 2)+1)</f>
        <v/>
      </c>
      <c r="AT34" s="68" t="str">
        <f ca="1">INDEX({"","_","-","="},IF(OR($D34 &gt;= AU$6, $E34 &lt; AT$6), 0, 1)+IF(OR($F34 &gt;= AU$6, $G34 &lt; AT$6), 0, 2)+1)</f>
        <v/>
      </c>
      <c r="AU34" s="68" t="str">
        <f ca="1">INDEX({"","_","-","="},IF(OR($D34 &gt;= AV$6, $E34 &lt; AU$6), 0, 1)+IF(OR($F34 &gt;= AV$6, $G34 &lt; AU$6), 0, 2)+1)</f>
        <v/>
      </c>
      <c r="AV34" s="68" t="str">
        <f ca="1">INDEX({"","_","-","="},IF(OR($D34 &gt;= AW$6, $E34 &lt; AV$6), 0, 1)+IF(OR($F34 &gt;= AW$6, $G34 &lt; AV$6), 0, 2)+1)</f>
        <v/>
      </c>
      <c r="AW34" s="68" t="str">
        <f ca="1">INDEX({"","_","-","="},IF(OR($D34 &gt;= AX$6, $E34 &lt; AW$6), 0, 1)+IF(OR($F34 &gt;= AX$6, $G34 &lt; AW$6), 0, 2)+1)</f>
        <v/>
      </c>
      <c r="AX34" s="68" t="str">
        <f ca="1">INDEX({"","_","-","="},IF(OR($D34 &gt;= AY$6, $E34 &lt; AX$6), 0, 1)+IF(OR($F34 &gt;= AY$6, $G34 &lt; AX$6), 0, 2)+1)</f>
        <v/>
      </c>
      <c r="AY34" s="68" t="str">
        <f ca="1">INDEX({"","_","-","="},IF(OR($D34 &gt;= AZ$6, $E34 &lt; AY$6), 0, 1)+IF(OR($F34 &gt;= AZ$6, $G34 &lt; AY$6), 0, 2)+1)</f>
        <v/>
      </c>
      <c r="AZ34" s="68" t="str">
        <f ca="1">INDEX({"","_","-","="},IF(OR($D34 &gt;= BA$6, $E34 &lt; AZ$6), 0, 1)+IF(OR($F34 &gt;= BA$6, $G34 &lt; AZ$6), 0, 2)+1)</f>
        <v/>
      </c>
      <c r="BA34" s="68" t="str">
        <f ca="1">INDEX({"","_","-","="},IF(OR($D34 &gt;= BB$6, $E34 &lt; BA$6), 0, 1)+IF(OR($F34 &gt;= BB$6, $G34 &lt; BA$6), 0, 2)+1)</f>
        <v/>
      </c>
      <c r="BB34" s="68" t="str">
        <f ca="1">INDEX({"","_","-","="},IF(OR($D34 &gt;= BC$6, $E34 &lt; BB$6), 0, 1)+IF(OR($F34 &gt;= BC$6, $G34 &lt; BB$6), 0, 2)+1)</f>
        <v/>
      </c>
      <c r="BC34" s="68" t="str">
        <f ca="1">INDEX({"","_","-","="},IF(OR($D34 &gt;= BD$6, $E34 &lt; BC$6), 0, 1)+IF(OR($F34 &gt;= BD$6, $G34 &lt; BC$6), 0, 2)+1)</f>
        <v/>
      </c>
      <c r="BD34" s="68" t="str">
        <f ca="1">INDEX({"","_","-","="},IF(OR($D34 &gt;= BE$6, $E34 &lt; BD$6), 0, 1)+IF(OR($F34 &gt;= BE$6, $G34 &lt; BD$6), 0, 2)+1)</f>
        <v/>
      </c>
      <c r="BE34" s="68" t="str">
        <f ca="1">INDEX({"","_","-","="},IF(OR($D34 &gt;= BF$6, $E34 &lt; BE$6), 0, 1)+IF(OR($F34 &gt;= BF$6, $G34 &lt; BE$6), 0, 2)+1)</f>
        <v/>
      </c>
      <c r="BF34" s="68" t="str">
        <f ca="1">INDEX({"","_","-","="},IF(OR($D34 &gt;= BG$6, $E34 &lt; BF$6), 0, 1)+IF(OR($F34 &gt;= BG$6, $G34 &lt; BF$6), 0, 2)+1)</f>
        <v/>
      </c>
      <c r="BG34" s="68" t="str">
        <f ca="1">INDEX({"","_","-","="},IF(OR($D34 &gt;= BH$6, $E34 &lt; BG$6), 0, 1)+IF(OR($F34 &gt;= BH$6, $G34 &lt; BG$6), 0, 2)+1)</f>
        <v/>
      </c>
      <c r="BH34" s="68" t="str">
        <f ca="1">INDEX({"","_","-","="},IF(OR($D34 &gt;= BI$6, $E34 &lt; BH$6), 0, 1)+IF(OR($F34 &gt;= BI$6, $G34 &lt; BH$6), 0, 2)+1)</f>
        <v/>
      </c>
      <c r="BI34" s="68" t="str">
        <f ca="1">INDEX({"","_","-","="},IF(OR($D34 &gt;= BJ$6, $E34 &lt; BI$6), 0, 1)+IF(OR($F34 &gt;= BJ$6, $G34 &lt; BI$6), 0, 2)+1)</f>
        <v/>
      </c>
      <c r="BJ34" s="68" t="str">
        <f ca="1">INDEX({"","_","-","="},IF(OR($D34 &gt;= BK$6, $E34 &lt; BJ$6), 0, 1)+IF(OR($F34 &gt;= BK$6, $G34 &lt; BJ$6), 0, 2)+1)</f>
        <v/>
      </c>
      <c r="BK34" s="68" t="str">
        <f ca="1">INDEX({"","_","-","="},IF(OR($D34 &gt;= BL$6, $E34 &lt; BK$6), 0, 1)+IF(OR($F34 &gt;= BL$6, $G34 &lt; BK$6), 0, 2)+1)</f>
        <v/>
      </c>
      <c r="BL34" s="68" t="str">
        <f ca="1">INDEX({"","_","-","="},IF(OR($D34 &gt;= BM$6, $E34 &lt; BL$6), 0, 1)+IF(OR($F34 &gt;= BM$6, $G34 &lt; BL$6), 0, 2)+1)</f>
        <v/>
      </c>
      <c r="BM34" s="68" t="str">
        <f ca="1">INDEX({"","_","-","="},IF(OR($D34 &gt;= BN$6, $E34 &lt; BM$6), 0, 1)+IF(OR($F34 &gt;= BN$6, $G34 &lt; BM$6), 0, 2)+1)</f>
        <v/>
      </c>
      <c r="BN34" s="68" t="str">
        <f ca="1">INDEX({"","_","-","="},IF(OR($D34 &gt;= BO$6, $E34 &lt; BN$6), 0, 1)+IF(OR($F34 &gt;= BO$6, $G34 &lt; BN$6), 0, 2)+1)</f>
        <v/>
      </c>
      <c r="BO34" s="68" t="str">
        <f ca="1">INDEX({"","_","-","="},IF(OR($D34 &gt;= BP$6, $E34 &lt; BO$6), 0, 1)+IF(OR($F34 &gt;= BP$6, $G34 &lt; BO$6), 0, 2)+1)</f>
        <v/>
      </c>
      <c r="BP34" s="68" t="str">
        <f ca="1">INDEX({"","_","-","="},IF(OR($D34 &gt;= BQ$6, $E34 &lt; BP$6), 0, 1)+IF(OR($F34 &gt;= BQ$6, $G34 &lt; BP$6), 0, 2)+1)</f>
        <v/>
      </c>
      <c r="BQ34" s="68" t="str">
        <f ca="1">INDEX({"","_","-","="},IF(OR($D34 &gt;= BR$6, $E34 &lt; BQ$6), 0, 1)+IF(OR($F34 &gt;= BR$6, $G34 &lt; BQ$6), 0, 2)+1)</f>
        <v/>
      </c>
      <c r="BR34" s="68" t="str">
        <f ca="1">INDEX({"","_","-","="},IF(OR($D34 &gt;= BS$6, $E34 &lt; BR$6), 0, 1)+IF(OR($F34 &gt;= BS$6, $G34 &lt; BR$6), 0, 2)+1)</f>
        <v/>
      </c>
      <c r="BS34" s="68" t="str">
        <f ca="1">INDEX({"","_","-","="},IF(OR($D34 &gt;= BT$6, $E34 &lt; BS$6), 0, 1)+IF(OR($F34 &gt;= BT$6, $G34 &lt; BS$6), 0, 2)+1)</f>
        <v/>
      </c>
      <c r="BT34" s="68" t="str">
        <f ca="1">INDEX({"","_","-","="},IF(OR($D34 &gt;= BU$6, $E34 &lt; BT$6), 0, 1)+IF(OR($F34 &gt;= BU$6, $G34 &lt; BT$6), 0, 2)+1)</f>
        <v/>
      </c>
      <c r="BU34" s="68" t="str">
        <f ca="1">INDEX({"","_","-","="},IF(OR($D34 &gt;= BV$6, $E34 &lt; BU$6), 0, 1)+IF(OR($F34 &gt;= BV$6, $G34 &lt; BU$6), 0, 2)+1)</f>
        <v/>
      </c>
      <c r="BV34" s="68" t="str">
        <f ca="1">INDEX({"","_","-","="},IF(OR($D34 &gt;= BW$6, $E34 &lt; BV$6), 0, 1)+IF(OR($F34 &gt;= BW$6, $G34 &lt; BV$6), 0, 2)+1)</f>
        <v/>
      </c>
      <c r="BW34" s="68" t="str">
        <f ca="1">INDEX({"","_","-","="},IF(OR($D34 &gt;= BX$6, $E34 &lt; BW$6), 0, 1)+IF(OR($F34 &gt;= BX$6, $G34 &lt; BW$6), 0, 2)+1)</f>
        <v/>
      </c>
      <c r="BX34" s="68" t="str">
        <f ca="1">INDEX({"","_","-","="},IF(OR($D34 &gt;= BY$6, $E34 &lt; BX$6), 0, 1)+IF(OR($F34 &gt;= BY$6, $G34 &lt; BX$6), 0, 2)+1)</f>
        <v/>
      </c>
      <c r="BY34" s="68" t="str">
        <f ca="1">INDEX({"","_","-","="},IF(OR($D34 &gt;= BZ$6, $E34 &lt; BY$6), 0, 1)+IF(OR($F34 &gt;= BZ$6, $G34 &lt; BY$6), 0, 2)+1)</f>
        <v/>
      </c>
      <c r="BZ34" s="68" t="str">
        <f ca="1">INDEX({"","_","-","="},IF(OR($D34 &gt;= CA$6, $E34 &lt; BZ$6), 0, 1)+IF(OR($F34 &gt;= CA$6, $G34 &lt; BZ$6), 0, 2)+1)</f>
        <v/>
      </c>
      <c r="CA34" s="68" t="str">
        <f ca="1">INDEX({"","_","-","="},IF(OR($D34 &gt;= CB$6, $E34 &lt; CA$6), 0, 1)+IF(OR($F34 &gt;= CB$6, $G34 &lt; CA$6), 0, 2)+1)</f>
        <v/>
      </c>
      <c r="CB34" s="68" t="str">
        <f ca="1">INDEX({"","_","-","="},IF(OR($D34 &gt;= CC$6, $E34 &lt; CB$6), 0, 1)+IF(OR($F34 &gt;= CC$6, $G34 &lt; CB$6), 0, 2)+1)</f>
        <v/>
      </c>
      <c r="CC34" s="68" t="str">
        <f ca="1">INDEX({"","_","-","="},IF(OR($D34 &gt;= CD$6, $E34 &lt; CC$6), 0, 1)+IF(OR($F34 &gt;= CD$6, $G34 &lt; CC$6), 0, 2)+1)</f>
        <v/>
      </c>
      <c r="CD34" s="68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IF('临-进度'!M30,'临-进度'!$A30,"")</f>
        <v/>
      </c>
      <c r="B35" s="8" t="str">
        <f ca="1">IF('临-进度'!M30,'临-进度'!$B30,"")</f>
        <v/>
      </c>
      <c r="C35" s="8" t="str">
        <f ca="1">IF('临-进度'!M30,'临-进度'!$E30,"")</f>
        <v/>
      </c>
      <c r="D35" s="40" t="str">
        <f ca="1">IF('临-进度'!$M30,'临-进度'!$I30,"")</f>
        <v/>
      </c>
      <c r="E35" s="40" t="str">
        <f ca="1">IF('临-进度'!$M30,'临-进度'!$AE30,"")</f>
        <v/>
      </c>
      <c r="F35" s="40" t="str">
        <f ca="1">IF('临-进度'!$M30,'临-进度'!$J30,"")</f>
        <v/>
      </c>
      <c r="G35" s="73" t="str">
        <f ca="1">IF('临-进度'!$M30,'临-进度'!$AF30,"")</f>
        <v/>
      </c>
      <c r="H35" s="68" t="str">
        <f ca="1">INDEX({"","_","-","="},IF(OR($D35 &gt;= I$6, $E35 &lt; H$6), 0, 1)+IF(OR($F35 &gt;= I$6, $G35 &lt; H$6), 0, 2)+1)</f>
        <v/>
      </c>
      <c r="I35" s="68" t="str">
        <f ca="1">INDEX({"","_","-","="},IF(OR($D35 &gt;= J$6, $E35 &lt; I$6), 0, 1)+IF(OR($F35 &gt;= J$6, $G35 &lt; I$6), 0, 2)+1)</f>
        <v/>
      </c>
      <c r="J35" s="68" t="str">
        <f ca="1">INDEX({"","_","-","="},IF(OR($D35 &gt;= K$6, $E35 &lt; J$6), 0, 1)+IF(OR($F35 &gt;= K$6, $G35 &lt; J$6), 0, 2)+1)</f>
        <v/>
      </c>
      <c r="K35" s="68" t="str">
        <f ca="1">INDEX({"","_","-","="},IF(OR($D35 &gt;= L$6, $E35 &lt; K$6), 0, 1)+IF(OR($F35 &gt;= L$6, $G35 &lt; K$6), 0, 2)+1)</f>
        <v/>
      </c>
      <c r="L35" s="68" t="str">
        <f ca="1">INDEX({"","_","-","="},IF(OR($D35 &gt;= M$6, $E35 &lt; L$6), 0, 1)+IF(OR($F35 &gt;= M$6, $G35 &lt; L$6), 0, 2)+1)</f>
        <v/>
      </c>
      <c r="M35" s="68" t="str">
        <f ca="1">INDEX({"","_","-","="},IF(OR($D35 &gt;= N$6, $E35 &lt; M$6), 0, 1)+IF(OR($F35 &gt;= N$6, $G35 &lt; M$6), 0, 2)+1)</f>
        <v/>
      </c>
      <c r="N35" s="68" t="str">
        <f ca="1">INDEX({"","_","-","="},IF(OR($D35 &gt;= O$6, $E35 &lt; N$6), 0, 1)+IF(OR($F35 &gt;= O$6, $G35 &lt; N$6), 0, 2)+1)</f>
        <v/>
      </c>
      <c r="O35" s="68" t="str">
        <f ca="1">INDEX({"","_","-","="},IF(OR($D35 &gt;= P$6, $E35 &lt; O$6), 0, 1)+IF(OR($F35 &gt;= P$6, $G35 &lt; O$6), 0, 2)+1)</f>
        <v/>
      </c>
      <c r="P35" s="68" t="str">
        <f ca="1">INDEX({"","_","-","="},IF(OR($D35 &gt;= Q$6, $E35 &lt; P$6), 0, 1)+IF(OR($F35 &gt;= Q$6, $G35 &lt; P$6), 0, 2)+1)</f>
        <v/>
      </c>
      <c r="Q35" s="68" t="str">
        <f ca="1">INDEX({"","_","-","="},IF(OR($D35 &gt;= R$6, $E35 &lt; Q$6), 0, 1)+IF(OR($F35 &gt;= R$6, $G35 &lt; Q$6), 0, 2)+1)</f>
        <v/>
      </c>
      <c r="R35" s="68" t="str">
        <f ca="1">INDEX({"","_","-","="},IF(OR($D35 &gt;= S$6, $E35 &lt; R$6), 0, 1)+IF(OR($F35 &gt;= S$6, $G35 &lt; R$6), 0, 2)+1)</f>
        <v/>
      </c>
      <c r="S35" s="68" t="str">
        <f ca="1">INDEX({"","_","-","="},IF(OR($D35 &gt;= T$6, $E35 &lt; S$6), 0, 1)+IF(OR($F35 &gt;= T$6, $G35 &lt; S$6), 0, 2)+1)</f>
        <v/>
      </c>
      <c r="T35" s="68" t="str">
        <f ca="1">INDEX({"","_","-","="},IF(OR($D35 &gt;= U$6, $E35 &lt; T$6), 0, 1)+IF(OR($F35 &gt;= U$6, $G35 &lt; T$6), 0, 2)+1)</f>
        <v/>
      </c>
      <c r="U35" s="68" t="str">
        <f ca="1">INDEX({"","_","-","="},IF(OR($D35 &gt;= V$6, $E35 &lt; U$6), 0, 1)+IF(OR($F35 &gt;= V$6, $G35 &lt; U$6), 0, 2)+1)</f>
        <v/>
      </c>
      <c r="V35" s="68" t="str">
        <f ca="1">INDEX({"","_","-","="},IF(OR($D35 &gt;= W$6, $E35 &lt; V$6), 0, 1)+IF(OR($F35 &gt;= W$6, $G35 &lt; V$6), 0, 2)+1)</f>
        <v/>
      </c>
      <c r="W35" s="68" t="str">
        <f ca="1">INDEX({"","_","-","="},IF(OR($D35 &gt;= X$6, $E35 &lt; W$6), 0, 1)+IF(OR($F35 &gt;= X$6, $G35 &lt; W$6), 0, 2)+1)</f>
        <v/>
      </c>
      <c r="X35" s="68" t="str">
        <f ca="1">INDEX({"","_","-","="},IF(OR($D35 &gt;= Y$6, $E35 &lt; X$6), 0, 1)+IF(OR($F35 &gt;= Y$6, $G35 &lt; X$6), 0, 2)+1)</f>
        <v/>
      </c>
      <c r="Y35" s="68" t="str">
        <f ca="1">INDEX({"","_","-","="},IF(OR($D35 &gt;= Z$6, $E35 &lt; Y$6), 0, 1)+IF(OR($F35 &gt;= Z$6, $G35 &lt; Y$6), 0, 2)+1)</f>
        <v/>
      </c>
      <c r="Z35" s="68" t="str">
        <f ca="1">INDEX({"","_","-","="},IF(OR($D35 &gt;= AA$6, $E35 &lt; Z$6), 0, 1)+IF(OR($F35 &gt;= AA$6, $G35 &lt; Z$6), 0, 2)+1)</f>
        <v/>
      </c>
      <c r="AA35" s="68" t="str">
        <f ca="1">INDEX({"","_","-","="},IF(OR($D35 &gt;= AB$6, $E35 &lt; AA$6), 0, 1)+IF(OR($F35 &gt;= AB$6, $G35 &lt; AA$6), 0, 2)+1)</f>
        <v/>
      </c>
      <c r="AB35" s="68" t="str">
        <f ca="1">INDEX({"","_","-","="},IF(OR($D35 &gt;= AC$6, $E35 &lt; AB$6), 0, 1)+IF(OR($F35 &gt;= AC$6, $G35 &lt; AB$6), 0, 2)+1)</f>
        <v/>
      </c>
      <c r="AC35" s="68" t="str">
        <f ca="1">INDEX({"","_","-","="},IF(OR($D35 &gt;= AD$6, $E35 &lt; AC$6), 0, 1)+IF(OR($F35 &gt;= AD$6, $G35 &lt; AC$6), 0, 2)+1)</f>
        <v/>
      </c>
      <c r="AD35" s="68" t="str">
        <f ca="1">INDEX({"","_","-","="},IF(OR($D35 &gt;= AE$6, $E35 &lt; AD$6), 0, 1)+IF(OR($F35 &gt;= AE$6, $G35 &lt; AD$6), 0, 2)+1)</f>
        <v/>
      </c>
      <c r="AE35" s="68" t="str">
        <f ca="1">INDEX({"","_","-","="},IF(OR($D35 &gt;= AF$6, $E35 &lt; AE$6), 0, 1)+IF(OR($F35 &gt;= AF$6, $G35 &lt; AE$6), 0, 2)+1)</f>
        <v/>
      </c>
      <c r="AF35" s="68" t="str">
        <f ca="1">INDEX({"","_","-","="},IF(OR($D35 &gt;= AG$6, $E35 &lt; AF$6), 0, 1)+IF(OR($F35 &gt;= AG$6, $G35 &lt; AF$6), 0, 2)+1)</f>
        <v/>
      </c>
      <c r="AG35" s="68" t="str">
        <f ca="1">INDEX({"","_","-","="},IF(OR($D35 &gt;= AH$6, $E35 &lt; AG$6), 0, 1)+IF(OR($F35 &gt;= AH$6, $G35 &lt; AG$6), 0, 2)+1)</f>
        <v/>
      </c>
      <c r="AH35" s="68" t="str">
        <f ca="1">INDEX({"","_","-","="},IF(OR($D35 &gt;= AI$6, $E35 &lt; AH$6), 0, 1)+IF(OR($F35 &gt;= AI$6, $G35 &lt; AH$6), 0, 2)+1)</f>
        <v/>
      </c>
      <c r="AI35" s="68" t="str">
        <f ca="1">INDEX({"","_","-","="},IF(OR($D35 &gt;= AJ$6, $E35 &lt; AI$6), 0, 1)+IF(OR($F35 &gt;= AJ$6, $G35 &lt; AI$6), 0, 2)+1)</f>
        <v/>
      </c>
      <c r="AJ35" s="68" t="str">
        <f ca="1">INDEX({"","_","-","="},IF(OR($D35 &gt;= AK$6, $E35 &lt; AJ$6), 0, 1)+IF(OR($F35 &gt;= AK$6, $G35 &lt; AJ$6), 0, 2)+1)</f>
        <v/>
      </c>
      <c r="AK35" s="68" t="str">
        <f ca="1">INDEX({"","_","-","="},IF(OR($D35 &gt;= AL$6, $E35 &lt; AK$6), 0, 1)+IF(OR($F35 &gt;= AL$6, $G35 &lt; AK$6), 0, 2)+1)</f>
        <v/>
      </c>
      <c r="AL35" s="68" t="str">
        <f ca="1">INDEX({"","_","-","="},IF(OR($D35 &gt;= AM$6, $E35 &lt; AL$6), 0, 1)+IF(OR($F35 &gt;= AM$6, $G35 &lt; AL$6), 0, 2)+1)</f>
        <v/>
      </c>
      <c r="AM35" s="68" t="str">
        <f ca="1">INDEX({"","_","-","="},IF(OR($D35 &gt;= AN$6, $E35 &lt; AM$6), 0, 1)+IF(OR($F35 &gt;= AN$6, $G35 &lt; AM$6), 0, 2)+1)</f>
        <v/>
      </c>
      <c r="AN35" s="68" t="str">
        <f ca="1">INDEX({"","_","-","="},IF(OR($D35 &gt;= AO$6, $E35 &lt; AN$6), 0, 1)+IF(OR($F35 &gt;= AO$6, $G35 &lt; AN$6), 0, 2)+1)</f>
        <v/>
      </c>
      <c r="AO35" s="68" t="str">
        <f ca="1">INDEX({"","_","-","="},IF(OR($D35 &gt;= AP$6, $E35 &lt; AO$6), 0, 1)+IF(OR($F35 &gt;= AP$6, $G35 &lt; AO$6), 0, 2)+1)</f>
        <v/>
      </c>
      <c r="AP35" s="68" t="str">
        <f ca="1">INDEX({"","_","-","="},IF(OR($D35 &gt;= AQ$6, $E35 &lt; AP$6), 0, 1)+IF(OR($F35 &gt;= AQ$6, $G35 &lt; AP$6), 0, 2)+1)</f>
        <v/>
      </c>
      <c r="AQ35" s="68" t="str">
        <f ca="1">INDEX({"","_","-","="},IF(OR($D35 &gt;= AR$6, $E35 &lt; AQ$6), 0, 1)+IF(OR($F35 &gt;= AR$6, $G35 &lt; AQ$6), 0, 2)+1)</f>
        <v/>
      </c>
      <c r="AR35" s="68" t="str">
        <f ca="1">INDEX({"","_","-","="},IF(OR($D35 &gt;= AS$6, $E35 &lt; AR$6), 0, 1)+IF(OR($F35 &gt;= AS$6, $G35 &lt; AR$6), 0, 2)+1)</f>
        <v/>
      </c>
      <c r="AS35" s="68" t="str">
        <f ca="1">INDEX({"","_","-","="},IF(OR($D35 &gt;= AT$6, $E35 &lt; AS$6), 0, 1)+IF(OR($F35 &gt;= AT$6, $G35 &lt; AS$6), 0, 2)+1)</f>
        <v/>
      </c>
      <c r="AT35" s="68" t="str">
        <f ca="1">INDEX({"","_","-","="},IF(OR($D35 &gt;= AU$6, $E35 &lt; AT$6), 0, 1)+IF(OR($F35 &gt;= AU$6, $G35 &lt; AT$6), 0, 2)+1)</f>
        <v/>
      </c>
      <c r="AU35" s="68" t="str">
        <f ca="1">INDEX({"","_","-","="},IF(OR($D35 &gt;= AV$6, $E35 &lt; AU$6), 0, 1)+IF(OR($F35 &gt;= AV$6, $G35 &lt; AU$6), 0, 2)+1)</f>
        <v/>
      </c>
      <c r="AV35" s="68" t="str">
        <f ca="1">INDEX({"","_","-","="},IF(OR($D35 &gt;= AW$6, $E35 &lt; AV$6), 0, 1)+IF(OR($F35 &gt;= AW$6, $G35 &lt; AV$6), 0, 2)+1)</f>
        <v/>
      </c>
      <c r="AW35" s="68" t="str">
        <f ca="1">INDEX({"","_","-","="},IF(OR($D35 &gt;= AX$6, $E35 &lt; AW$6), 0, 1)+IF(OR($F35 &gt;= AX$6, $G35 &lt; AW$6), 0, 2)+1)</f>
        <v/>
      </c>
      <c r="AX35" s="68" t="str">
        <f ca="1">INDEX({"","_","-","="},IF(OR($D35 &gt;= AY$6, $E35 &lt; AX$6), 0, 1)+IF(OR($F35 &gt;= AY$6, $G35 &lt; AX$6), 0, 2)+1)</f>
        <v/>
      </c>
      <c r="AY35" s="68" t="str">
        <f ca="1">INDEX({"","_","-","="},IF(OR($D35 &gt;= AZ$6, $E35 &lt; AY$6), 0, 1)+IF(OR($F35 &gt;= AZ$6, $G35 &lt; AY$6), 0, 2)+1)</f>
        <v/>
      </c>
      <c r="AZ35" s="68" t="str">
        <f ca="1">INDEX({"","_","-","="},IF(OR($D35 &gt;= BA$6, $E35 &lt; AZ$6), 0, 1)+IF(OR($F35 &gt;= BA$6, $G35 &lt; AZ$6), 0, 2)+1)</f>
        <v/>
      </c>
      <c r="BA35" s="68" t="str">
        <f ca="1">INDEX({"","_","-","="},IF(OR($D35 &gt;= BB$6, $E35 &lt; BA$6), 0, 1)+IF(OR($F35 &gt;= BB$6, $G35 &lt; BA$6), 0, 2)+1)</f>
        <v/>
      </c>
      <c r="BB35" s="68" t="str">
        <f ca="1">INDEX({"","_","-","="},IF(OR($D35 &gt;= BC$6, $E35 &lt; BB$6), 0, 1)+IF(OR($F35 &gt;= BC$6, $G35 &lt; BB$6), 0, 2)+1)</f>
        <v/>
      </c>
      <c r="BC35" s="68" t="str">
        <f ca="1">INDEX({"","_","-","="},IF(OR($D35 &gt;= BD$6, $E35 &lt; BC$6), 0, 1)+IF(OR($F35 &gt;= BD$6, $G35 &lt; BC$6), 0, 2)+1)</f>
        <v/>
      </c>
      <c r="BD35" s="68" t="str">
        <f ca="1">INDEX({"","_","-","="},IF(OR($D35 &gt;= BE$6, $E35 &lt; BD$6), 0, 1)+IF(OR($F35 &gt;= BE$6, $G35 &lt; BD$6), 0, 2)+1)</f>
        <v/>
      </c>
      <c r="BE35" s="68" t="str">
        <f ca="1">INDEX({"","_","-","="},IF(OR($D35 &gt;= BF$6, $E35 &lt; BE$6), 0, 1)+IF(OR($F35 &gt;= BF$6, $G35 &lt; BE$6), 0, 2)+1)</f>
        <v/>
      </c>
      <c r="BF35" s="68" t="str">
        <f ca="1">INDEX({"","_","-","="},IF(OR($D35 &gt;= BG$6, $E35 &lt; BF$6), 0, 1)+IF(OR($F35 &gt;= BG$6, $G35 &lt; BF$6), 0, 2)+1)</f>
        <v/>
      </c>
      <c r="BG35" s="68" t="str">
        <f ca="1">INDEX({"","_","-","="},IF(OR($D35 &gt;= BH$6, $E35 &lt; BG$6), 0, 1)+IF(OR($F35 &gt;= BH$6, $G35 &lt; BG$6), 0, 2)+1)</f>
        <v/>
      </c>
      <c r="BH35" s="68" t="str">
        <f ca="1">INDEX({"","_","-","="},IF(OR($D35 &gt;= BI$6, $E35 &lt; BH$6), 0, 1)+IF(OR($F35 &gt;= BI$6, $G35 &lt; BH$6), 0, 2)+1)</f>
        <v/>
      </c>
      <c r="BI35" s="68" t="str">
        <f ca="1">INDEX({"","_","-","="},IF(OR($D35 &gt;= BJ$6, $E35 &lt; BI$6), 0, 1)+IF(OR($F35 &gt;= BJ$6, $G35 &lt; BI$6), 0, 2)+1)</f>
        <v/>
      </c>
      <c r="BJ35" s="68" t="str">
        <f ca="1">INDEX({"","_","-","="},IF(OR($D35 &gt;= BK$6, $E35 &lt; BJ$6), 0, 1)+IF(OR($F35 &gt;= BK$6, $G35 &lt; BJ$6), 0, 2)+1)</f>
        <v/>
      </c>
      <c r="BK35" s="68" t="str">
        <f ca="1">INDEX({"","_","-","="},IF(OR($D35 &gt;= BL$6, $E35 &lt; BK$6), 0, 1)+IF(OR($F35 &gt;= BL$6, $G35 &lt; BK$6), 0, 2)+1)</f>
        <v/>
      </c>
      <c r="BL35" s="68" t="str">
        <f ca="1">INDEX({"","_","-","="},IF(OR($D35 &gt;= BM$6, $E35 &lt; BL$6), 0, 1)+IF(OR($F35 &gt;= BM$6, $G35 &lt; BL$6), 0, 2)+1)</f>
        <v/>
      </c>
      <c r="BM35" s="68" t="str">
        <f ca="1">INDEX({"","_","-","="},IF(OR($D35 &gt;= BN$6, $E35 &lt; BM$6), 0, 1)+IF(OR($F35 &gt;= BN$6, $G35 &lt; BM$6), 0, 2)+1)</f>
        <v/>
      </c>
      <c r="BN35" s="68" t="str">
        <f ca="1">INDEX({"","_","-","="},IF(OR($D35 &gt;= BO$6, $E35 &lt; BN$6), 0, 1)+IF(OR($F35 &gt;= BO$6, $G35 &lt; BN$6), 0, 2)+1)</f>
        <v/>
      </c>
      <c r="BO35" s="68" t="str">
        <f ca="1">INDEX({"","_","-","="},IF(OR($D35 &gt;= BP$6, $E35 &lt; BO$6), 0, 1)+IF(OR($F35 &gt;= BP$6, $G35 &lt; BO$6), 0, 2)+1)</f>
        <v/>
      </c>
      <c r="BP35" s="68" t="str">
        <f ca="1">INDEX({"","_","-","="},IF(OR($D35 &gt;= BQ$6, $E35 &lt; BP$6), 0, 1)+IF(OR($F35 &gt;= BQ$6, $G35 &lt; BP$6), 0, 2)+1)</f>
        <v/>
      </c>
      <c r="BQ35" s="68" t="str">
        <f ca="1">INDEX({"","_","-","="},IF(OR($D35 &gt;= BR$6, $E35 &lt; BQ$6), 0, 1)+IF(OR($F35 &gt;= BR$6, $G35 &lt; BQ$6), 0, 2)+1)</f>
        <v/>
      </c>
      <c r="BR35" s="68" t="str">
        <f ca="1">INDEX({"","_","-","="},IF(OR($D35 &gt;= BS$6, $E35 &lt; BR$6), 0, 1)+IF(OR($F35 &gt;= BS$6, $G35 &lt; BR$6), 0, 2)+1)</f>
        <v/>
      </c>
      <c r="BS35" s="68" t="str">
        <f ca="1">INDEX({"","_","-","="},IF(OR($D35 &gt;= BT$6, $E35 &lt; BS$6), 0, 1)+IF(OR($F35 &gt;= BT$6, $G35 &lt; BS$6), 0, 2)+1)</f>
        <v/>
      </c>
      <c r="BT35" s="68" t="str">
        <f ca="1">INDEX({"","_","-","="},IF(OR($D35 &gt;= BU$6, $E35 &lt; BT$6), 0, 1)+IF(OR($F35 &gt;= BU$6, $G35 &lt; BT$6), 0, 2)+1)</f>
        <v/>
      </c>
      <c r="BU35" s="68" t="str">
        <f ca="1">INDEX({"","_","-","="},IF(OR($D35 &gt;= BV$6, $E35 &lt; BU$6), 0, 1)+IF(OR($F35 &gt;= BV$6, $G35 &lt; BU$6), 0, 2)+1)</f>
        <v/>
      </c>
      <c r="BV35" s="68" t="str">
        <f ca="1">INDEX({"","_","-","="},IF(OR($D35 &gt;= BW$6, $E35 &lt; BV$6), 0, 1)+IF(OR($F35 &gt;= BW$6, $G35 &lt; BV$6), 0, 2)+1)</f>
        <v/>
      </c>
      <c r="BW35" s="68" t="str">
        <f ca="1">INDEX({"","_","-","="},IF(OR($D35 &gt;= BX$6, $E35 &lt; BW$6), 0, 1)+IF(OR($F35 &gt;= BX$6, $G35 &lt; BW$6), 0, 2)+1)</f>
        <v/>
      </c>
      <c r="BX35" s="68" t="str">
        <f ca="1">INDEX({"","_","-","="},IF(OR($D35 &gt;= BY$6, $E35 &lt; BX$6), 0, 1)+IF(OR($F35 &gt;= BY$6, $G35 &lt; BX$6), 0, 2)+1)</f>
        <v/>
      </c>
      <c r="BY35" s="68" t="str">
        <f ca="1">INDEX({"","_","-","="},IF(OR($D35 &gt;= BZ$6, $E35 &lt; BY$6), 0, 1)+IF(OR($F35 &gt;= BZ$6, $G35 &lt; BY$6), 0, 2)+1)</f>
        <v/>
      </c>
      <c r="BZ35" s="68" t="str">
        <f ca="1">INDEX({"","_","-","="},IF(OR($D35 &gt;= CA$6, $E35 &lt; BZ$6), 0, 1)+IF(OR($F35 &gt;= CA$6, $G35 &lt; BZ$6), 0, 2)+1)</f>
        <v/>
      </c>
      <c r="CA35" s="68" t="str">
        <f ca="1">INDEX({"","_","-","="},IF(OR($D35 &gt;= CB$6, $E35 &lt; CA$6), 0, 1)+IF(OR($F35 &gt;= CB$6, $G35 &lt; CA$6), 0, 2)+1)</f>
        <v/>
      </c>
      <c r="CB35" s="68" t="str">
        <f ca="1">INDEX({"","_","-","="},IF(OR($D35 &gt;= CC$6, $E35 &lt; CB$6), 0, 1)+IF(OR($F35 &gt;= CC$6, $G35 &lt; CB$6), 0, 2)+1)</f>
        <v/>
      </c>
      <c r="CC35" s="68" t="str">
        <f ca="1">INDEX({"","_","-","="},IF(OR($D35 &gt;= CD$6, $E35 &lt; CC$6), 0, 1)+IF(OR($F35 &gt;= CD$6, $G35 &lt; CC$6), 0, 2)+1)</f>
        <v/>
      </c>
      <c r="CD35" s="68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IF('临-进度'!M31,'临-进度'!$A31,"")</f>
        <v/>
      </c>
      <c r="B36" s="8" t="str">
        <f ca="1">IF('临-进度'!M31,'临-进度'!$B31,"")</f>
        <v/>
      </c>
      <c r="C36" s="8" t="str">
        <f ca="1">IF('临-进度'!M31,'临-进度'!$E31,"")</f>
        <v/>
      </c>
      <c r="D36" s="40" t="str">
        <f ca="1">IF('临-进度'!$M31,'临-进度'!$I31,"")</f>
        <v/>
      </c>
      <c r="E36" s="40" t="str">
        <f ca="1">IF('临-进度'!$M31,'临-进度'!$AE31,"")</f>
        <v/>
      </c>
      <c r="F36" s="40" t="str">
        <f ca="1">IF('临-进度'!$M31,'临-进度'!$J31,"")</f>
        <v/>
      </c>
      <c r="G36" s="73" t="str">
        <f ca="1">IF('临-进度'!$M31,'临-进度'!$AF31,"")</f>
        <v/>
      </c>
      <c r="H36" s="68" t="str">
        <f ca="1">INDEX({"","_","-","="},IF(OR($D36 &gt;= I$6, $E36 &lt; H$6), 0, 1)+IF(OR($F36 &gt;= I$6, $G36 &lt; H$6), 0, 2)+1)</f>
        <v/>
      </c>
      <c r="I36" s="68" t="str">
        <f ca="1">INDEX({"","_","-","="},IF(OR($D36 &gt;= J$6, $E36 &lt; I$6), 0, 1)+IF(OR($F36 &gt;= J$6, $G36 &lt; I$6), 0, 2)+1)</f>
        <v/>
      </c>
      <c r="J36" s="68" t="str">
        <f ca="1">INDEX({"","_","-","="},IF(OR($D36 &gt;= K$6, $E36 &lt; J$6), 0, 1)+IF(OR($F36 &gt;= K$6, $G36 &lt; J$6), 0, 2)+1)</f>
        <v/>
      </c>
      <c r="K36" s="68" t="str">
        <f ca="1">INDEX({"","_","-","="},IF(OR($D36 &gt;= L$6, $E36 &lt; K$6), 0, 1)+IF(OR($F36 &gt;= L$6, $G36 &lt; K$6), 0, 2)+1)</f>
        <v/>
      </c>
      <c r="L36" s="68" t="str">
        <f ca="1">INDEX({"","_","-","="},IF(OR($D36 &gt;= M$6, $E36 &lt; L$6), 0, 1)+IF(OR($F36 &gt;= M$6, $G36 &lt; L$6), 0, 2)+1)</f>
        <v/>
      </c>
      <c r="M36" s="68" t="str">
        <f ca="1">INDEX({"","_","-","="},IF(OR($D36 &gt;= N$6, $E36 &lt; M$6), 0, 1)+IF(OR($F36 &gt;= N$6, $G36 &lt; M$6), 0, 2)+1)</f>
        <v/>
      </c>
      <c r="N36" s="68" t="str">
        <f ca="1">INDEX({"","_","-","="},IF(OR($D36 &gt;= O$6, $E36 &lt; N$6), 0, 1)+IF(OR($F36 &gt;= O$6, $G36 &lt; N$6), 0, 2)+1)</f>
        <v/>
      </c>
      <c r="O36" s="68" t="str">
        <f ca="1">INDEX({"","_","-","="},IF(OR($D36 &gt;= P$6, $E36 &lt; O$6), 0, 1)+IF(OR($F36 &gt;= P$6, $G36 &lt; O$6), 0, 2)+1)</f>
        <v/>
      </c>
      <c r="P36" s="68" t="str">
        <f ca="1">INDEX({"","_","-","="},IF(OR($D36 &gt;= Q$6, $E36 &lt; P$6), 0, 1)+IF(OR($F36 &gt;= Q$6, $G36 &lt; P$6), 0, 2)+1)</f>
        <v/>
      </c>
      <c r="Q36" s="68" t="str">
        <f ca="1">INDEX({"","_","-","="},IF(OR($D36 &gt;= R$6, $E36 &lt; Q$6), 0, 1)+IF(OR($F36 &gt;= R$6, $G36 &lt; Q$6), 0, 2)+1)</f>
        <v/>
      </c>
      <c r="R36" s="68" t="str">
        <f ca="1">INDEX({"","_","-","="},IF(OR($D36 &gt;= S$6, $E36 &lt; R$6), 0, 1)+IF(OR($F36 &gt;= S$6, $G36 &lt; R$6), 0, 2)+1)</f>
        <v/>
      </c>
      <c r="S36" s="68" t="str">
        <f ca="1">INDEX({"","_","-","="},IF(OR($D36 &gt;= T$6, $E36 &lt; S$6), 0, 1)+IF(OR($F36 &gt;= T$6, $G36 &lt; S$6), 0, 2)+1)</f>
        <v/>
      </c>
      <c r="T36" s="68" t="str">
        <f ca="1">INDEX({"","_","-","="},IF(OR($D36 &gt;= U$6, $E36 &lt; T$6), 0, 1)+IF(OR($F36 &gt;= U$6, $G36 &lt; T$6), 0, 2)+1)</f>
        <v/>
      </c>
      <c r="U36" s="68" t="str">
        <f ca="1">INDEX({"","_","-","="},IF(OR($D36 &gt;= V$6, $E36 &lt; U$6), 0, 1)+IF(OR($F36 &gt;= V$6, $G36 &lt; U$6), 0, 2)+1)</f>
        <v/>
      </c>
      <c r="V36" s="68" t="str">
        <f ca="1">INDEX({"","_","-","="},IF(OR($D36 &gt;= W$6, $E36 &lt; V$6), 0, 1)+IF(OR($F36 &gt;= W$6, $G36 &lt; V$6), 0, 2)+1)</f>
        <v/>
      </c>
      <c r="W36" s="68" t="str">
        <f ca="1">INDEX({"","_","-","="},IF(OR($D36 &gt;= X$6, $E36 &lt; W$6), 0, 1)+IF(OR($F36 &gt;= X$6, $G36 &lt; W$6), 0, 2)+1)</f>
        <v/>
      </c>
      <c r="X36" s="68" t="str">
        <f ca="1">INDEX({"","_","-","="},IF(OR($D36 &gt;= Y$6, $E36 &lt; X$6), 0, 1)+IF(OR($F36 &gt;= Y$6, $G36 &lt; X$6), 0, 2)+1)</f>
        <v/>
      </c>
      <c r="Y36" s="68" t="str">
        <f ca="1">INDEX({"","_","-","="},IF(OR($D36 &gt;= Z$6, $E36 &lt; Y$6), 0, 1)+IF(OR($F36 &gt;= Z$6, $G36 &lt; Y$6), 0, 2)+1)</f>
        <v/>
      </c>
      <c r="Z36" s="68" t="str">
        <f ca="1">INDEX({"","_","-","="},IF(OR($D36 &gt;= AA$6, $E36 &lt; Z$6), 0, 1)+IF(OR($F36 &gt;= AA$6, $G36 &lt; Z$6), 0, 2)+1)</f>
        <v/>
      </c>
      <c r="AA36" s="68" t="str">
        <f ca="1">INDEX({"","_","-","="},IF(OR($D36 &gt;= AB$6, $E36 &lt; AA$6), 0, 1)+IF(OR($F36 &gt;= AB$6, $G36 &lt; AA$6), 0, 2)+1)</f>
        <v/>
      </c>
      <c r="AB36" s="68" t="str">
        <f ca="1">INDEX({"","_","-","="},IF(OR($D36 &gt;= AC$6, $E36 &lt; AB$6), 0, 1)+IF(OR($F36 &gt;= AC$6, $G36 &lt; AB$6), 0, 2)+1)</f>
        <v/>
      </c>
      <c r="AC36" s="68" t="str">
        <f ca="1">INDEX({"","_","-","="},IF(OR($D36 &gt;= AD$6, $E36 &lt; AC$6), 0, 1)+IF(OR($F36 &gt;= AD$6, $G36 &lt; AC$6), 0, 2)+1)</f>
        <v/>
      </c>
      <c r="AD36" s="68" t="str">
        <f ca="1">INDEX({"","_","-","="},IF(OR($D36 &gt;= AE$6, $E36 &lt; AD$6), 0, 1)+IF(OR($F36 &gt;= AE$6, $G36 &lt; AD$6), 0, 2)+1)</f>
        <v/>
      </c>
      <c r="AE36" s="68" t="str">
        <f ca="1">INDEX({"","_","-","="},IF(OR($D36 &gt;= AF$6, $E36 &lt; AE$6), 0, 1)+IF(OR($F36 &gt;= AF$6, $G36 &lt; AE$6), 0, 2)+1)</f>
        <v/>
      </c>
      <c r="AF36" s="68" t="str">
        <f ca="1">INDEX({"","_","-","="},IF(OR($D36 &gt;= AG$6, $E36 &lt; AF$6), 0, 1)+IF(OR($F36 &gt;= AG$6, $G36 &lt; AF$6), 0, 2)+1)</f>
        <v/>
      </c>
      <c r="AG36" s="68" t="str">
        <f ca="1">INDEX({"","_","-","="},IF(OR($D36 &gt;= AH$6, $E36 &lt; AG$6), 0, 1)+IF(OR($F36 &gt;= AH$6, $G36 &lt; AG$6), 0, 2)+1)</f>
        <v/>
      </c>
      <c r="AH36" s="68" t="str">
        <f ca="1">INDEX({"","_","-","="},IF(OR($D36 &gt;= AI$6, $E36 &lt; AH$6), 0, 1)+IF(OR($F36 &gt;= AI$6, $G36 &lt; AH$6), 0, 2)+1)</f>
        <v/>
      </c>
      <c r="AI36" s="68" t="str">
        <f ca="1">INDEX({"","_","-","="},IF(OR($D36 &gt;= AJ$6, $E36 &lt; AI$6), 0, 1)+IF(OR($F36 &gt;= AJ$6, $G36 &lt; AI$6), 0, 2)+1)</f>
        <v/>
      </c>
      <c r="AJ36" s="68" t="str">
        <f ca="1">INDEX({"","_","-","="},IF(OR($D36 &gt;= AK$6, $E36 &lt; AJ$6), 0, 1)+IF(OR($F36 &gt;= AK$6, $G36 &lt; AJ$6), 0, 2)+1)</f>
        <v/>
      </c>
      <c r="AK36" s="68" t="str">
        <f ca="1">INDEX({"","_","-","="},IF(OR($D36 &gt;= AL$6, $E36 &lt; AK$6), 0, 1)+IF(OR($F36 &gt;= AL$6, $G36 &lt; AK$6), 0, 2)+1)</f>
        <v/>
      </c>
      <c r="AL36" s="68" t="str">
        <f ca="1">INDEX({"","_","-","="},IF(OR($D36 &gt;= AM$6, $E36 &lt; AL$6), 0, 1)+IF(OR($F36 &gt;= AM$6, $G36 &lt; AL$6), 0, 2)+1)</f>
        <v/>
      </c>
      <c r="AM36" s="68" t="str">
        <f ca="1">INDEX({"","_","-","="},IF(OR($D36 &gt;= AN$6, $E36 &lt; AM$6), 0, 1)+IF(OR($F36 &gt;= AN$6, $G36 &lt; AM$6), 0, 2)+1)</f>
        <v/>
      </c>
      <c r="AN36" s="68" t="str">
        <f ca="1">INDEX({"","_","-","="},IF(OR($D36 &gt;= AO$6, $E36 &lt; AN$6), 0, 1)+IF(OR($F36 &gt;= AO$6, $G36 &lt; AN$6), 0, 2)+1)</f>
        <v/>
      </c>
      <c r="AO36" s="68" t="str">
        <f ca="1">INDEX({"","_","-","="},IF(OR($D36 &gt;= AP$6, $E36 &lt; AO$6), 0, 1)+IF(OR($F36 &gt;= AP$6, $G36 &lt; AO$6), 0, 2)+1)</f>
        <v/>
      </c>
      <c r="AP36" s="68" t="str">
        <f ca="1">INDEX({"","_","-","="},IF(OR($D36 &gt;= AQ$6, $E36 &lt; AP$6), 0, 1)+IF(OR($F36 &gt;= AQ$6, $G36 &lt; AP$6), 0, 2)+1)</f>
        <v/>
      </c>
      <c r="AQ36" s="68" t="str">
        <f ca="1">INDEX({"","_","-","="},IF(OR($D36 &gt;= AR$6, $E36 &lt; AQ$6), 0, 1)+IF(OR($F36 &gt;= AR$6, $G36 &lt; AQ$6), 0, 2)+1)</f>
        <v/>
      </c>
      <c r="AR36" s="68" t="str">
        <f ca="1">INDEX({"","_","-","="},IF(OR($D36 &gt;= AS$6, $E36 &lt; AR$6), 0, 1)+IF(OR($F36 &gt;= AS$6, $G36 &lt; AR$6), 0, 2)+1)</f>
        <v/>
      </c>
      <c r="AS36" s="68" t="str">
        <f ca="1">INDEX({"","_","-","="},IF(OR($D36 &gt;= AT$6, $E36 &lt; AS$6), 0, 1)+IF(OR($F36 &gt;= AT$6, $G36 &lt; AS$6), 0, 2)+1)</f>
        <v/>
      </c>
      <c r="AT36" s="68" t="str">
        <f ca="1">INDEX({"","_","-","="},IF(OR($D36 &gt;= AU$6, $E36 &lt; AT$6), 0, 1)+IF(OR($F36 &gt;= AU$6, $G36 &lt; AT$6), 0, 2)+1)</f>
        <v/>
      </c>
      <c r="AU36" s="68" t="str">
        <f ca="1">INDEX({"","_","-","="},IF(OR($D36 &gt;= AV$6, $E36 &lt; AU$6), 0, 1)+IF(OR($F36 &gt;= AV$6, $G36 &lt; AU$6), 0, 2)+1)</f>
        <v/>
      </c>
      <c r="AV36" s="68" t="str">
        <f ca="1">INDEX({"","_","-","="},IF(OR($D36 &gt;= AW$6, $E36 &lt; AV$6), 0, 1)+IF(OR($F36 &gt;= AW$6, $G36 &lt; AV$6), 0, 2)+1)</f>
        <v/>
      </c>
      <c r="AW36" s="68" t="str">
        <f ca="1">INDEX({"","_","-","="},IF(OR($D36 &gt;= AX$6, $E36 &lt; AW$6), 0, 1)+IF(OR($F36 &gt;= AX$6, $G36 &lt; AW$6), 0, 2)+1)</f>
        <v/>
      </c>
      <c r="AX36" s="68" t="str">
        <f ca="1">INDEX({"","_","-","="},IF(OR($D36 &gt;= AY$6, $E36 &lt; AX$6), 0, 1)+IF(OR($F36 &gt;= AY$6, $G36 &lt; AX$6), 0, 2)+1)</f>
        <v/>
      </c>
      <c r="AY36" s="68" t="str">
        <f ca="1">INDEX({"","_","-","="},IF(OR($D36 &gt;= AZ$6, $E36 &lt; AY$6), 0, 1)+IF(OR($F36 &gt;= AZ$6, $G36 &lt; AY$6), 0, 2)+1)</f>
        <v/>
      </c>
      <c r="AZ36" s="68" t="str">
        <f ca="1">INDEX({"","_","-","="},IF(OR($D36 &gt;= BA$6, $E36 &lt; AZ$6), 0, 1)+IF(OR($F36 &gt;= BA$6, $G36 &lt; AZ$6), 0, 2)+1)</f>
        <v/>
      </c>
      <c r="BA36" s="68" t="str">
        <f ca="1">INDEX({"","_","-","="},IF(OR($D36 &gt;= BB$6, $E36 &lt; BA$6), 0, 1)+IF(OR($F36 &gt;= BB$6, $G36 &lt; BA$6), 0, 2)+1)</f>
        <v/>
      </c>
      <c r="BB36" s="68" t="str">
        <f ca="1">INDEX({"","_","-","="},IF(OR($D36 &gt;= BC$6, $E36 &lt; BB$6), 0, 1)+IF(OR($F36 &gt;= BC$6, $G36 &lt; BB$6), 0, 2)+1)</f>
        <v/>
      </c>
      <c r="BC36" s="68" t="str">
        <f ca="1">INDEX({"","_","-","="},IF(OR($D36 &gt;= BD$6, $E36 &lt; BC$6), 0, 1)+IF(OR($F36 &gt;= BD$6, $G36 &lt; BC$6), 0, 2)+1)</f>
        <v/>
      </c>
      <c r="BD36" s="68" t="str">
        <f ca="1">INDEX({"","_","-","="},IF(OR($D36 &gt;= BE$6, $E36 &lt; BD$6), 0, 1)+IF(OR($F36 &gt;= BE$6, $G36 &lt; BD$6), 0, 2)+1)</f>
        <v/>
      </c>
      <c r="BE36" s="68" t="str">
        <f ca="1">INDEX({"","_","-","="},IF(OR($D36 &gt;= BF$6, $E36 &lt; BE$6), 0, 1)+IF(OR($F36 &gt;= BF$6, $G36 &lt; BE$6), 0, 2)+1)</f>
        <v/>
      </c>
      <c r="BF36" s="68" t="str">
        <f ca="1">INDEX({"","_","-","="},IF(OR($D36 &gt;= BG$6, $E36 &lt; BF$6), 0, 1)+IF(OR($F36 &gt;= BG$6, $G36 &lt; BF$6), 0, 2)+1)</f>
        <v/>
      </c>
      <c r="BG36" s="68" t="str">
        <f ca="1">INDEX({"","_","-","="},IF(OR($D36 &gt;= BH$6, $E36 &lt; BG$6), 0, 1)+IF(OR($F36 &gt;= BH$6, $G36 &lt; BG$6), 0, 2)+1)</f>
        <v/>
      </c>
      <c r="BH36" s="68" t="str">
        <f ca="1">INDEX({"","_","-","="},IF(OR($D36 &gt;= BI$6, $E36 &lt; BH$6), 0, 1)+IF(OR($F36 &gt;= BI$6, $G36 &lt; BH$6), 0, 2)+1)</f>
        <v/>
      </c>
      <c r="BI36" s="68" t="str">
        <f ca="1">INDEX({"","_","-","="},IF(OR($D36 &gt;= BJ$6, $E36 &lt; BI$6), 0, 1)+IF(OR($F36 &gt;= BJ$6, $G36 &lt; BI$6), 0, 2)+1)</f>
        <v/>
      </c>
      <c r="BJ36" s="68" t="str">
        <f ca="1">INDEX({"","_","-","="},IF(OR($D36 &gt;= BK$6, $E36 &lt; BJ$6), 0, 1)+IF(OR($F36 &gt;= BK$6, $G36 &lt; BJ$6), 0, 2)+1)</f>
        <v/>
      </c>
      <c r="BK36" s="68" t="str">
        <f ca="1">INDEX({"","_","-","="},IF(OR($D36 &gt;= BL$6, $E36 &lt; BK$6), 0, 1)+IF(OR($F36 &gt;= BL$6, $G36 &lt; BK$6), 0, 2)+1)</f>
        <v/>
      </c>
      <c r="BL36" s="68" t="str">
        <f ca="1">INDEX({"","_","-","="},IF(OR($D36 &gt;= BM$6, $E36 &lt; BL$6), 0, 1)+IF(OR($F36 &gt;= BM$6, $G36 &lt; BL$6), 0, 2)+1)</f>
        <v/>
      </c>
      <c r="BM36" s="68" t="str">
        <f ca="1">INDEX({"","_","-","="},IF(OR($D36 &gt;= BN$6, $E36 &lt; BM$6), 0, 1)+IF(OR($F36 &gt;= BN$6, $G36 &lt; BM$6), 0, 2)+1)</f>
        <v/>
      </c>
      <c r="BN36" s="68" t="str">
        <f ca="1">INDEX({"","_","-","="},IF(OR($D36 &gt;= BO$6, $E36 &lt; BN$6), 0, 1)+IF(OR($F36 &gt;= BO$6, $G36 &lt; BN$6), 0, 2)+1)</f>
        <v/>
      </c>
      <c r="BO36" s="68" t="str">
        <f ca="1">INDEX({"","_","-","="},IF(OR($D36 &gt;= BP$6, $E36 &lt; BO$6), 0, 1)+IF(OR($F36 &gt;= BP$6, $G36 &lt; BO$6), 0, 2)+1)</f>
        <v/>
      </c>
      <c r="BP36" s="68" t="str">
        <f ca="1">INDEX({"","_","-","="},IF(OR($D36 &gt;= BQ$6, $E36 &lt; BP$6), 0, 1)+IF(OR($F36 &gt;= BQ$6, $G36 &lt; BP$6), 0, 2)+1)</f>
        <v/>
      </c>
      <c r="BQ36" s="68" t="str">
        <f ca="1">INDEX({"","_","-","="},IF(OR($D36 &gt;= BR$6, $E36 &lt; BQ$6), 0, 1)+IF(OR($F36 &gt;= BR$6, $G36 &lt; BQ$6), 0, 2)+1)</f>
        <v/>
      </c>
      <c r="BR36" s="68" t="str">
        <f ca="1">INDEX({"","_","-","="},IF(OR($D36 &gt;= BS$6, $E36 &lt; BR$6), 0, 1)+IF(OR($F36 &gt;= BS$6, $G36 &lt; BR$6), 0, 2)+1)</f>
        <v/>
      </c>
      <c r="BS36" s="68" t="str">
        <f ca="1">INDEX({"","_","-","="},IF(OR($D36 &gt;= BT$6, $E36 &lt; BS$6), 0, 1)+IF(OR($F36 &gt;= BT$6, $G36 &lt; BS$6), 0, 2)+1)</f>
        <v/>
      </c>
      <c r="BT36" s="68" t="str">
        <f ca="1">INDEX({"","_","-","="},IF(OR($D36 &gt;= BU$6, $E36 &lt; BT$6), 0, 1)+IF(OR($F36 &gt;= BU$6, $G36 &lt; BT$6), 0, 2)+1)</f>
        <v/>
      </c>
      <c r="BU36" s="68" t="str">
        <f ca="1">INDEX({"","_","-","="},IF(OR($D36 &gt;= BV$6, $E36 &lt; BU$6), 0, 1)+IF(OR($F36 &gt;= BV$6, $G36 &lt; BU$6), 0, 2)+1)</f>
        <v/>
      </c>
      <c r="BV36" s="68" t="str">
        <f ca="1">INDEX({"","_","-","="},IF(OR($D36 &gt;= BW$6, $E36 &lt; BV$6), 0, 1)+IF(OR($F36 &gt;= BW$6, $G36 &lt; BV$6), 0, 2)+1)</f>
        <v/>
      </c>
      <c r="BW36" s="68" t="str">
        <f ca="1">INDEX({"","_","-","="},IF(OR($D36 &gt;= BX$6, $E36 &lt; BW$6), 0, 1)+IF(OR($F36 &gt;= BX$6, $G36 &lt; BW$6), 0, 2)+1)</f>
        <v/>
      </c>
      <c r="BX36" s="68" t="str">
        <f ca="1">INDEX({"","_","-","="},IF(OR($D36 &gt;= BY$6, $E36 &lt; BX$6), 0, 1)+IF(OR($F36 &gt;= BY$6, $G36 &lt; BX$6), 0, 2)+1)</f>
        <v/>
      </c>
      <c r="BY36" s="68" t="str">
        <f ca="1">INDEX({"","_","-","="},IF(OR($D36 &gt;= BZ$6, $E36 &lt; BY$6), 0, 1)+IF(OR($F36 &gt;= BZ$6, $G36 &lt; BY$6), 0, 2)+1)</f>
        <v/>
      </c>
      <c r="BZ36" s="68" t="str">
        <f ca="1">INDEX({"","_","-","="},IF(OR($D36 &gt;= CA$6, $E36 &lt; BZ$6), 0, 1)+IF(OR($F36 &gt;= CA$6, $G36 &lt; BZ$6), 0, 2)+1)</f>
        <v/>
      </c>
      <c r="CA36" s="68" t="str">
        <f ca="1">INDEX({"","_","-","="},IF(OR($D36 &gt;= CB$6, $E36 &lt; CA$6), 0, 1)+IF(OR($F36 &gt;= CB$6, $G36 &lt; CA$6), 0, 2)+1)</f>
        <v/>
      </c>
      <c r="CB36" s="68" t="str">
        <f ca="1">INDEX({"","_","-","="},IF(OR($D36 &gt;= CC$6, $E36 &lt; CB$6), 0, 1)+IF(OR($F36 &gt;= CC$6, $G36 &lt; CB$6), 0, 2)+1)</f>
        <v/>
      </c>
      <c r="CC36" s="68" t="str">
        <f ca="1">INDEX({"","_","-","="},IF(OR($D36 &gt;= CD$6, $E36 &lt; CC$6), 0, 1)+IF(OR($F36 &gt;= CD$6, $G36 &lt; CC$6), 0, 2)+1)</f>
        <v/>
      </c>
      <c r="CD36" s="68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IF('临-进度'!M32,'临-进度'!$A32,"")</f>
        <v/>
      </c>
      <c r="B37" s="8" t="str">
        <f ca="1">IF('临-进度'!M32,'临-进度'!$B32,"")</f>
        <v/>
      </c>
      <c r="C37" s="8" t="str">
        <f ca="1">IF('临-进度'!M32,'临-进度'!$E32,"")</f>
        <v/>
      </c>
      <c r="D37" s="40" t="str">
        <f ca="1">IF('临-进度'!$M32,'临-进度'!$I32,"")</f>
        <v/>
      </c>
      <c r="E37" s="40" t="str">
        <f ca="1">IF('临-进度'!$M32,'临-进度'!$AE32,"")</f>
        <v/>
      </c>
      <c r="F37" s="40" t="str">
        <f ca="1">IF('临-进度'!$M32,'临-进度'!$J32,"")</f>
        <v/>
      </c>
      <c r="G37" s="73" t="str">
        <f ca="1">IF('临-进度'!$M32,'临-进度'!$AF32,"")</f>
        <v/>
      </c>
      <c r="H37" s="68" t="str">
        <f ca="1">INDEX({"","_","-","="},IF(OR($D37 &gt;= I$6, $E37 &lt; H$6), 0, 1)+IF(OR($F37 &gt;= I$6, $G37 &lt; H$6), 0, 2)+1)</f>
        <v/>
      </c>
      <c r="I37" s="68" t="str">
        <f ca="1">INDEX({"","_","-","="},IF(OR($D37 &gt;= J$6, $E37 &lt; I$6), 0, 1)+IF(OR($F37 &gt;= J$6, $G37 &lt; I$6), 0, 2)+1)</f>
        <v/>
      </c>
      <c r="J37" s="68" t="str">
        <f ca="1">INDEX({"","_","-","="},IF(OR($D37 &gt;= K$6, $E37 &lt; J$6), 0, 1)+IF(OR($F37 &gt;= K$6, $G37 &lt; J$6), 0, 2)+1)</f>
        <v/>
      </c>
      <c r="K37" s="68" t="str">
        <f ca="1">INDEX({"","_","-","="},IF(OR($D37 &gt;= L$6, $E37 &lt; K$6), 0, 1)+IF(OR($F37 &gt;= L$6, $G37 &lt; K$6), 0, 2)+1)</f>
        <v/>
      </c>
      <c r="L37" s="68" t="str">
        <f ca="1">INDEX({"","_","-","="},IF(OR($D37 &gt;= M$6, $E37 &lt; L$6), 0, 1)+IF(OR($F37 &gt;= M$6, $G37 &lt; L$6), 0, 2)+1)</f>
        <v/>
      </c>
      <c r="M37" s="68" t="str">
        <f ca="1">INDEX({"","_","-","="},IF(OR($D37 &gt;= N$6, $E37 &lt; M$6), 0, 1)+IF(OR($F37 &gt;= N$6, $G37 &lt; M$6), 0, 2)+1)</f>
        <v/>
      </c>
      <c r="N37" s="68" t="str">
        <f ca="1">INDEX({"","_","-","="},IF(OR($D37 &gt;= O$6, $E37 &lt; N$6), 0, 1)+IF(OR($F37 &gt;= O$6, $G37 &lt; N$6), 0, 2)+1)</f>
        <v/>
      </c>
      <c r="O37" s="68" t="str">
        <f ca="1">INDEX({"","_","-","="},IF(OR($D37 &gt;= P$6, $E37 &lt; O$6), 0, 1)+IF(OR($F37 &gt;= P$6, $G37 &lt; O$6), 0, 2)+1)</f>
        <v/>
      </c>
      <c r="P37" s="68" t="str">
        <f ca="1">INDEX({"","_","-","="},IF(OR($D37 &gt;= Q$6, $E37 &lt; P$6), 0, 1)+IF(OR($F37 &gt;= Q$6, $G37 &lt; P$6), 0, 2)+1)</f>
        <v/>
      </c>
      <c r="Q37" s="68" t="str">
        <f ca="1">INDEX({"","_","-","="},IF(OR($D37 &gt;= R$6, $E37 &lt; Q$6), 0, 1)+IF(OR($F37 &gt;= R$6, $G37 &lt; Q$6), 0, 2)+1)</f>
        <v/>
      </c>
      <c r="R37" s="68" t="str">
        <f ca="1">INDEX({"","_","-","="},IF(OR($D37 &gt;= S$6, $E37 &lt; R$6), 0, 1)+IF(OR($F37 &gt;= S$6, $G37 &lt; R$6), 0, 2)+1)</f>
        <v/>
      </c>
      <c r="S37" s="68" t="str">
        <f ca="1">INDEX({"","_","-","="},IF(OR($D37 &gt;= T$6, $E37 &lt; S$6), 0, 1)+IF(OR($F37 &gt;= T$6, $G37 &lt; S$6), 0, 2)+1)</f>
        <v/>
      </c>
      <c r="T37" s="68" t="str">
        <f ca="1">INDEX({"","_","-","="},IF(OR($D37 &gt;= U$6, $E37 &lt; T$6), 0, 1)+IF(OR($F37 &gt;= U$6, $G37 &lt; T$6), 0, 2)+1)</f>
        <v/>
      </c>
      <c r="U37" s="68" t="str">
        <f ca="1">INDEX({"","_","-","="},IF(OR($D37 &gt;= V$6, $E37 &lt; U$6), 0, 1)+IF(OR($F37 &gt;= V$6, $G37 &lt; U$6), 0, 2)+1)</f>
        <v/>
      </c>
      <c r="V37" s="68" t="str">
        <f ca="1">INDEX({"","_","-","="},IF(OR($D37 &gt;= W$6, $E37 &lt; V$6), 0, 1)+IF(OR($F37 &gt;= W$6, $G37 &lt; V$6), 0, 2)+1)</f>
        <v/>
      </c>
      <c r="W37" s="68" t="str">
        <f ca="1">INDEX({"","_","-","="},IF(OR($D37 &gt;= X$6, $E37 &lt; W$6), 0, 1)+IF(OR($F37 &gt;= X$6, $G37 &lt; W$6), 0, 2)+1)</f>
        <v/>
      </c>
      <c r="X37" s="68" t="str">
        <f ca="1">INDEX({"","_","-","="},IF(OR($D37 &gt;= Y$6, $E37 &lt; X$6), 0, 1)+IF(OR($F37 &gt;= Y$6, $G37 &lt; X$6), 0, 2)+1)</f>
        <v/>
      </c>
      <c r="Y37" s="68" t="str">
        <f ca="1">INDEX({"","_","-","="},IF(OR($D37 &gt;= Z$6, $E37 &lt; Y$6), 0, 1)+IF(OR($F37 &gt;= Z$6, $G37 &lt; Y$6), 0, 2)+1)</f>
        <v/>
      </c>
      <c r="Z37" s="68" t="str">
        <f ca="1">INDEX({"","_","-","="},IF(OR($D37 &gt;= AA$6, $E37 &lt; Z$6), 0, 1)+IF(OR($F37 &gt;= AA$6, $G37 &lt; Z$6), 0, 2)+1)</f>
        <v/>
      </c>
      <c r="AA37" s="68" t="str">
        <f ca="1">INDEX({"","_","-","="},IF(OR($D37 &gt;= AB$6, $E37 &lt; AA$6), 0, 1)+IF(OR($F37 &gt;= AB$6, $G37 &lt; AA$6), 0, 2)+1)</f>
        <v/>
      </c>
      <c r="AB37" s="68" t="str">
        <f ca="1">INDEX({"","_","-","="},IF(OR($D37 &gt;= AC$6, $E37 &lt; AB$6), 0, 1)+IF(OR($F37 &gt;= AC$6, $G37 &lt; AB$6), 0, 2)+1)</f>
        <v/>
      </c>
      <c r="AC37" s="68" t="str">
        <f ca="1">INDEX({"","_","-","="},IF(OR($D37 &gt;= AD$6, $E37 &lt; AC$6), 0, 1)+IF(OR($F37 &gt;= AD$6, $G37 &lt; AC$6), 0, 2)+1)</f>
        <v/>
      </c>
      <c r="AD37" s="68" t="str">
        <f ca="1">INDEX({"","_","-","="},IF(OR($D37 &gt;= AE$6, $E37 &lt; AD$6), 0, 1)+IF(OR($F37 &gt;= AE$6, $G37 &lt; AD$6), 0, 2)+1)</f>
        <v/>
      </c>
      <c r="AE37" s="68" t="str">
        <f ca="1">INDEX({"","_","-","="},IF(OR($D37 &gt;= AF$6, $E37 &lt; AE$6), 0, 1)+IF(OR($F37 &gt;= AF$6, $G37 &lt; AE$6), 0, 2)+1)</f>
        <v/>
      </c>
      <c r="AF37" s="68" t="str">
        <f ca="1">INDEX({"","_","-","="},IF(OR($D37 &gt;= AG$6, $E37 &lt; AF$6), 0, 1)+IF(OR($F37 &gt;= AG$6, $G37 &lt; AF$6), 0, 2)+1)</f>
        <v/>
      </c>
      <c r="AG37" s="68" t="str">
        <f ca="1">INDEX({"","_","-","="},IF(OR($D37 &gt;= AH$6, $E37 &lt; AG$6), 0, 1)+IF(OR($F37 &gt;= AH$6, $G37 &lt; AG$6), 0, 2)+1)</f>
        <v/>
      </c>
      <c r="AH37" s="68" t="str">
        <f ca="1">INDEX({"","_","-","="},IF(OR($D37 &gt;= AI$6, $E37 &lt; AH$6), 0, 1)+IF(OR($F37 &gt;= AI$6, $G37 &lt; AH$6), 0, 2)+1)</f>
        <v/>
      </c>
      <c r="AI37" s="68" t="str">
        <f ca="1">INDEX({"","_","-","="},IF(OR($D37 &gt;= AJ$6, $E37 &lt; AI$6), 0, 1)+IF(OR($F37 &gt;= AJ$6, $G37 &lt; AI$6), 0, 2)+1)</f>
        <v/>
      </c>
      <c r="AJ37" s="68" t="str">
        <f ca="1">INDEX({"","_","-","="},IF(OR($D37 &gt;= AK$6, $E37 &lt; AJ$6), 0, 1)+IF(OR($F37 &gt;= AK$6, $G37 &lt; AJ$6), 0, 2)+1)</f>
        <v/>
      </c>
      <c r="AK37" s="68" t="str">
        <f ca="1">INDEX({"","_","-","="},IF(OR($D37 &gt;= AL$6, $E37 &lt; AK$6), 0, 1)+IF(OR($F37 &gt;= AL$6, $G37 &lt; AK$6), 0, 2)+1)</f>
        <v/>
      </c>
      <c r="AL37" s="68" t="str">
        <f ca="1">INDEX({"","_","-","="},IF(OR($D37 &gt;= AM$6, $E37 &lt; AL$6), 0, 1)+IF(OR($F37 &gt;= AM$6, $G37 &lt; AL$6), 0, 2)+1)</f>
        <v/>
      </c>
      <c r="AM37" s="68" t="str">
        <f ca="1">INDEX({"","_","-","="},IF(OR($D37 &gt;= AN$6, $E37 &lt; AM$6), 0, 1)+IF(OR($F37 &gt;= AN$6, $G37 &lt; AM$6), 0, 2)+1)</f>
        <v/>
      </c>
      <c r="AN37" s="68" t="str">
        <f ca="1">INDEX({"","_","-","="},IF(OR($D37 &gt;= AO$6, $E37 &lt; AN$6), 0, 1)+IF(OR($F37 &gt;= AO$6, $G37 &lt; AN$6), 0, 2)+1)</f>
        <v/>
      </c>
      <c r="AO37" s="68" t="str">
        <f ca="1">INDEX({"","_","-","="},IF(OR($D37 &gt;= AP$6, $E37 &lt; AO$6), 0, 1)+IF(OR($F37 &gt;= AP$6, $G37 &lt; AO$6), 0, 2)+1)</f>
        <v/>
      </c>
      <c r="AP37" s="68" t="str">
        <f ca="1">INDEX({"","_","-","="},IF(OR($D37 &gt;= AQ$6, $E37 &lt; AP$6), 0, 1)+IF(OR($F37 &gt;= AQ$6, $G37 &lt; AP$6), 0, 2)+1)</f>
        <v/>
      </c>
      <c r="AQ37" s="68" t="str">
        <f ca="1">INDEX({"","_","-","="},IF(OR($D37 &gt;= AR$6, $E37 &lt; AQ$6), 0, 1)+IF(OR($F37 &gt;= AR$6, $G37 &lt; AQ$6), 0, 2)+1)</f>
        <v/>
      </c>
      <c r="AR37" s="68" t="str">
        <f ca="1">INDEX({"","_","-","="},IF(OR($D37 &gt;= AS$6, $E37 &lt; AR$6), 0, 1)+IF(OR($F37 &gt;= AS$6, $G37 &lt; AR$6), 0, 2)+1)</f>
        <v/>
      </c>
      <c r="AS37" s="68" t="str">
        <f ca="1">INDEX({"","_","-","="},IF(OR($D37 &gt;= AT$6, $E37 &lt; AS$6), 0, 1)+IF(OR($F37 &gt;= AT$6, $G37 &lt; AS$6), 0, 2)+1)</f>
        <v/>
      </c>
      <c r="AT37" s="68" t="str">
        <f ca="1">INDEX({"","_","-","="},IF(OR($D37 &gt;= AU$6, $E37 &lt; AT$6), 0, 1)+IF(OR($F37 &gt;= AU$6, $G37 &lt; AT$6), 0, 2)+1)</f>
        <v/>
      </c>
      <c r="AU37" s="68" t="str">
        <f ca="1">INDEX({"","_","-","="},IF(OR($D37 &gt;= AV$6, $E37 &lt; AU$6), 0, 1)+IF(OR($F37 &gt;= AV$6, $G37 &lt; AU$6), 0, 2)+1)</f>
        <v/>
      </c>
      <c r="AV37" s="68" t="str">
        <f ca="1">INDEX({"","_","-","="},IF(OR($D37 &gt;= AW$6, $E37 &lt; AV$6), 0, 1)+IF(OR($F37 &gt;= AW$6, $G37 &lt; AV$6), 0, 2)+1)</f>
        <v/>
      </c>
      <c r="AW37" s="68" t="str">
        <f ca="1">INDEX({"","_","-","="},IF(OR($D37 &gt;= AX$6, $E37 &lt; AW$6), 0, 1)+IF(OR($F37 &gt;= AX$6, $G37 &lt; AW$6), 0, 2)+1)</f>
        <v/>
      </c>
      <c r="AX37" s="68" t="str">
        <f ca="1">INDEX({"","_","-","="},IF(OR($D37 &gt;= AY$6, $E37 &lt; AX$6), 0, 1)+IF(OR($F37 &gt;= AY$6, $G37 &lt; AX$6), 0, 2)+1)</f>
        <v/>
      </c>
      <c r="AY37" s="68" t="str">
        <f ca="1">INDEX({"","_","-","="},IF(OR($D37 &gt;= AZ$6, $E37 &lt; AY$6), 0, 1)+IF(OR($F37 &gt;= AZ$6, $G37 &lt; AY$6), 0, 2)+1)</f>
        <v/>
      </c>
      <c r="AZ37" s="68" t="str">
        <f ca="1">INDEX({"","_","-","="},IF(OR($D37 &gt;= BA$6, $E37 &lt; AZ$6), 0, 1)+IF(OR($F37 &gt;= BA$6, $G37 &lt; AZ$6), 0, 2)+1)</f>
        <v/>
      </c>
      <c r="BA37" s="68" t="str">
        <f ca="1">INDEX({"","_","-","="},IF(OR($D37 &gt;= BB$6, $E37 &lt; BA$6), 0, 1)+IF(OR($F37 &gt;= BB$6, $G37 &lt; BA$6), 0, 2)+1)</f>
        <v/>
      </c>
      <c r="BB37" s="68" t="str">
        <f ca="1">INDEX({"","_","-","="},IF(OR($D37 &gt;= BC$6, $E37 &lt; BB$6), 0, 1)+IF(OR($F37 &gt;= BC$6, $G37 &lt; BB$6), 0, 2)+1)</f>
        <v/>
      </c>
      <c r="BC37" s="68" t="str">
        <f ca="1">INDEX({"","_","-","="},IF(OR($D37 &gt;= BD$6, $E37 &lt; BC$6), 0, 1)+IF(OR($F37 &gt;= BD$6, $G37 &lt; BC$6), 0, 2)+1)</f>
        <v/>
      </c>
      <c r="BD37" s="68" t="str">
        <f ca="1">INDEX({"","_","-","="},IF(OR($D37 &gt;= BE$6, $E37 &lt; BD$6), 0, 1)+IF(OR($F37 &gt;= BE$6, $G37 &lt; BD$6), 0, 2)+1)</f>
        <v/>
      </c>
      <c r="BE37" s="68" t="str">
        <f ca="1">INDEX({"","_","-","="},IF(OR($D37 &gt;= BF$6, $E37 &lt; BE$6), 0, 1)+IF(OR($F37 &gt;= BF$6, $G37 &lt; BE$6), 0, 2)+1)</f>
        <v/>
      </c>
      <c r="BF37" s="68" t="str">
        <f ca="1">INDEX({"","_","-","="},IF(OR($D37 &gt;= BG$6, $E37 &lt; BF$6), 0, 1)+IF(OR($F37 &gt;= BG$6, $G37 &lt; BF$6), 0, 2)+1)</f>
        <v/>
      </c>
      <c r="BG37" s="68" t="str">
        <f ca="1">INDEX({"","_","-","="},IF(OR($D37 &gt;= BH$6, $E37 &lt; BG$6), 0, 1)+IF(OR($F37 &gt;= BH$6, $G37 &lt; BG$6), 0, 2)+1)</f>
        <v/>
      </c>
      <c r="BH37" s="68" t="str">
        <f ca="1">INDEX({"","_","-","="},IF(OR($D37 &gt;= BI$6, $E37 &lt; BH$6), 0, 1)+IF(OR($F37 &gt;= BI$6, $G37 &lt; BH$6), 0, 2)+1)</f>
        <v/>
      </c>
      <c r="BI37" s="68" t="str">
        <f ca="1">INDEX({"","_","-","="},IF(OR($D37 &gt;= BJ$6, $E37 &lt; BI$6), 0, 1)+IF(OR($F37 &gt;= BJ$6, $G37 &lt; BI$6), 0, 2)+1)</f>
        <v/>
      </c>
      <c r="BJ37" s="68" t="str">
        <f ca="1">INDEX({"","_","-","="},IF(OR($D37 &gt;= BK$6, $E37 &lt; BJ$6), 0, 1)+IF(OR($F37 &gt;= BK$6, $G37 &lt; BJ$6), 0, 2)+1)</f>
        <v/>
      </c>
      <c r="BK37" s="68" t="str">
        <f ca="1">INDEX({"","_","-","="},IF(OR($D37 &gt;= BL$6, $E37 &lt; BK$6), 0, 1)+IF(OR($F37 &gt;= BL$6, $G37 &lt; BK$6), 0, 2)+1)</f>
        <v/>
      </c>
      <c r="BL37" s="68" t="str">
        <f ca="1">INDEX({"","_","-","="},IF(OR($D37 &gt;= BM$6, $E37 &lt; BL$6), 0, 1)+IF(OR($F37 &gt;= BM$6, $G37 &lt; BL$6), 0, 2)+1)</f>
        <v/>
      </c>
      <c r="BM37" s="68" t="str">
        <f ca="1">INDEX({"","_","-","="},IF(OR($D37 &gt;= BN$6, $E37 &lt; BM$6), 0, 1)+IF(OR($F37 &gt;= BN$6, $G37 &lt; BM$6), 0, 2)+1)</f>
        <v/>
      </c>
      <c r="BN37" s="68" t="str">
        <f ca="1">INDEX({"","_","-","="},IF(OR($D37 &gt;= BO$6, $E37 &lt; BN$6), 0, 1)+IF(OR($F37 &gt;= BO$6, $G37 &lt; BN$6), 0, 2)+1)</f>
        <v/>
      </c>
      <c r="BO37" s="68" t="str">
        <f ca="1">INDEX({"","_","-","="},IF(OR($D37 &gt;= BP$6, $E37 &lt; BO$6), 0, 1)+IF(OR($F37 &gt;= BP$6, $G37 &lt; BO$6), 0, 2)+1)</f>
        <v/>
      </c>
      <c r="BP37" s="68" t="str">
        <f ca="1">INDEX({"","_","-","="},IF(OR($D37 &gt;= BQ$6, $E37 &lt; BP$6), 0, 1)+IF(OR($F37 &gt;= BQ$6, $G37 &lt; BP$6), 0, 2)+1)</f>
        <v/>
      </c>
      <c r="BQ37" s="68" t="str">
        <f ca="1">INDEX({"","_","-","="},IF(OR($D37 &gt;= BR$6, $E37 &lt; BQ$6), 0, 1)+IF(OR($F37 &gt;= BR$6, $G37 &lt; BQ$6), 0, 2)+1)</f>
        <v/>
      </c>
      <c r="BR37" s="68" t="str">
        <f ca="1">INDEX({"","_","-","="},IF(OR($D37 &gt;= BS$6, $E37 &lt; BR$6), 0, 1)+IF(OR($F37 &gt;= BS$6, $G37 &lt; BR$6), 0, 2)+1)</f>
        <v/>
      </c>
      <c r="BS37" s="68" t="str">
        <f ca="1">INDEX({"","_","-","="},IF(OR($D37 &gt;= BT$6, $E37 &lt; BS$6), 0, 1)+IF(OR($F37 &gt;= BT$6, $G37 &lt; BS$6), 0, 2)+1)</f>
        <v/>
      </c>
      <c r="BT37" s="68" t="str">
        <f ca="1">INDEX({"","_","-","="},IF(OR($D37 &gt;= BU$6, $E37 &lt; BT$6), 0, 1)+IF(OR($F37 &gt;= BU$6, $G37 &lt; BT$6), 0, 2)+1)</f>
        <v/>
      </c>
      <c r="BU37" s="68" t="str">
        <f ca="1">INDEX({"","_","-","="},IF(OR($D37 &gt;= BV$6, $E37 &lt; BU$6), 0, 1)+IF(OR($F37 &gt;= BV$6, $G37 &lt; BU$6), 0, 2)+1)</f>
        <v/>
      </c>
      <c r="BV37" s="68" t="str">
        <f ca="1">INDEX({"","_","-","="},IF(OR($D37 &gt;= BW$6, $E37 &lt; BV$6), 0, 1)+IF(OR($F37 &gt;= BW$6, $G37 &lt; BV$6), 0, 2)+1)</f>
        <v/>
      </c>
      <c r="BW37" s="68" t="str">
        <f ca="1">INDEX({"","_","-","="},IF(OR($D37 &gt;= BX$6, $E37 &lt; BW$6), 0, 1)+IF(OR($F37 &gt;= BX$6, $G37 &lt; BW$6), 0, 2)+1)</f>
        <v/>
      </c>
      <c r="BX37" s="68" t="str">
        <f ca="1">INDEX({"","_","-","="},IF(OR($D37 &gt;= BY$6, $E37 &lt; BX$6), 0, 1)+IF(OR($F37 &gt;= BY$6, $G37 &lt; BX$6), 0, 2)+1)</f>
        <v/>
      </c>
      <c r="BY37" s="68" t="str">
        <f ca="1">INDEX({"","_","-","="},IF(OR($D37 &gt;= BZ$6, $E37 &lt; BY$6), 0, 1)+IF(OR($F37 &gt;= BZ$6, $G37 &lt; BY$6), 0, 2)+1)</f>
        <v/>
      </c>
      <c r="BZ37" s="68" t="str">
        <f ca="1">INDEX({"","_","-","="},IF(OR($D37 &gt;= CA$6, $E37 &lt; BZ$6), 0, 1)+IF(OR($F37 &gt;= CA$6, $G37 &lt; BZ$6), 0, 2)+1)</f>
        <v/>
      </c>
      <c r="CA37" s="68" t="str">
        <f ca="1">INDEX({"","_","-","="},IF(OR($D37 &gt;= CB$6, $E37 &lt; CA$6), 0, 1)+IF(OR($F37 &gt;= CB$6, $G37 &lt; CA$6), 0, 2)+1)</f>
        <v/>
      </c>
      <c r="CB37" s="68" t="str">
        <f ca="1">INDEX({"","_","-","="},IF(OR($D37 &gt;= CC$6, $E37 &lt; CB$6), 0, 1)+IF(OR($F37 &gt;= CC$6, $G37 &lt; CB$6), 0, 2)+1)</f>
        <v/>
      </c>
      <c r="CC37" s="68" t="str">
        <f ca="1">INDEX({"","_","-","="},IF(OR($D37 &gt;= CD$6, $E37 &lt; CC$6), 0, 1)+IF(OR($F37 &gt;= CD$6, $G37 &lt; CC$6), 0, 2)+1)</f>
        <v/>
      </c>
      <c r="CD37" s="68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IF('临-进度'!M33,'临-进度'!$A33,"")</f>
        <v/>
      </c>
      <c r="B38" s="8" t="str">
        <f ca="1">IF('临-进度'!M33,'临-进度'!$B33,"")</f>
        <v/>
      </c>
      <c r="C38" s="8" t="str">
        <f ca="1">IF('临-进度'!M33,'临-进度'!$E33,"")</f>
        <v/>
      </c>
      <c r="D38" s="40" t="str">
        <f ca="1">IF('临-进度'!$M33,'临-进度'!$I33,"")</f>
        <v/>
      </c>
      <c r="E38" s="40" t="str">
        <f ca="1">IF('临-进度'!$M33,'临-进度'!$AE33,"")</f>
        <v/>
      </c>
      <c r="F38" s="40" t="str">
        <f ca="1">IF('临-进度'!$M33,'临-进度'!$J33,"")</f>
        <v/>
      </c>
      <c r="G38" s="73" t="str">
        <f ca="1">IF('临-进度'!$M33,'临-进度'!$AF33,"")</f>
        <v/>
      </c>
      <c r="H38" s="68" t="str">
        <f ca="1">INDEX({"","_","-","="},IF(OR($D38 &gt;= I$6, $E38 &lt; H$6), 0, 1)+IF(OR($F38 &gt;= I$6, $G38 &lt; H$6), 0, 2)+1)</f>
        <v/>
      </c>
      <c r="I38" s="68" t="str">
        <f ca="1">INDEX({"","_","-","="},IF(OR($D38 &gt;= J$6, $E38 &lt; I$6), 0, 1)+IF(OR($F38 &gt;= J$6, $G38 &lt; I$6), 0, 2)+1)</f>
        <v/>
      </c>
      <c r="J38" s="68" t="str">
        <f ca="1">INDEX({"","_","-","="},IF(OR($D38 &gt;= K$6, $E38 &lt; J$6), 0, 1)+IF(OR($F38 &gt;= K$6, $G38 &lt; J$6), 0, 2)+1)</f>
        <v/>
      </c>
      <c r="K38" s="68" t="str">
        <f ca="1">INDEX({"","_","-","="},IF(OR($D38 &gt;= L$6, $E38 &lt; K$6), 0, 1)+IF(OR($F38 &gt;= L$6, $G38 &lt; K$6), 0, 2)+1)</f>
        <v/>
      </c>
      <c r="L38" s="68" t="str">
        <f ca="1">INDEX({"","_","-","="},IF(OR($D38 &gt;= M$6, $E38 &lt; L$6), 0, 1)+IF(OR($F38 &gt;= M$6, $G38 &lt; L$6), 0, 2)+1)</f>
        <v/>
      </c>
      <c r="M38" s="68" t="str">
        <f ca="1">INDEX({"","_","-","="},IF(OR($D38 &gt;= N$6, $E38 &lt; M$6), 0, 1)+IF(OR($F38 &gt;= N$6, $G38 &lt; M$6), 0, 2)+1)</f>
        <v/>
      </c>
      <c r="N38" s="68" t="str">
        <f ca="1">INDEX({"","_","-","="},IF(OR($D38 &gt;= O$6, $E38 &lt; N$6), 0, 1)+IF(OR($F38 &gt;= O$6, $G38 &lt; N$6), 0, 2)+1)</f>
        <v/>
      </c>
      <c r="O38" s="68" t="str">
        <f ca="1">INDEX({"","_","-","="},IF(OR($D38 &gt;= P$6, $E38 &lt; O$6), 0, 1)+IF(OR($F38 &gt;= P$6, $G38 &lt; O$6), 0, 2)+1)</f>
        <v/>
      </c>
      <c r="P38" s="68" t="str">
        <f ca="1">INDEX({"","_","-","="},IF(OR($D38 &gt;= Q$6, $E38 &lt; P$6), 0, 1)+IF(OR($F38 &gt;= Q$6, $G38 &lt; P$6), 0, 2)+1)</f>
        <v/>
      </c>
      <c r="Q38" s="68" t="str">
        <f ca="1">INDEX({"","_","-","="},IF(OR($D38 &gt;= R$6, $E38 &lt; Q$6), 0, 1)+IF(OR($F38 &gt;= R$6, $G38 &lt; Q$6), 0, 2)+1)</f>
        <v/>
      </c>
      <c r="R38" s="68" t="str">
        <f ca="1">INDEX({"","_","-","="},IF(OR($D38 &gt;= S$6, $E38 &lt; R$6), 0, 1)+IF(OR($F38 &gt;= S$6, $G38 &lt; R$6), 0, 2)+1)</f>
        <v/>
      </c>
      <c r="S38" s="68" t="str">
        <f ca="1">INDEX({"","_","-","="},IF(OR($D38 &gt;= T$6, $E38 &lt; S$6), 0, 1)+IF(OR($F38 &gt;= T$6, $G38 &lt; S$6), 0, 2)+1)</f>
        <v/>
      </c>
      <c r="T38" s="68" t="str">
        <f ca="1">INDEX({"","_","-","="},IF(OR($D38 &gt;= U$6, $E38 &lt; T$6), 0, 1)+IF(OR($F38 &gt;= U$6, $G38 &lt; T$6), 0, 2)+1)</f>
        <v/>
      </c>
      <c r="U38" s="68" t="str">
        <f ca="1">INDEX({"","_","-","="},IF(OR($D38 &gt;= V$6, $E38 &lt; U$6), 0, 1)+IF(OR($F38 &gt;= V$6, $G38 &lt; U$6), 0, 2)+1)</f>
        <v/>
      </c>
      <c r="V38" s="68" t="str">
        <f ca="1">INDEX({"","_","-","="},IF(OR($D38 &gt;= W$6, $E38 &lt; V$6), 0, 1)+IF(OR($F38 &gt;= W$6, $G38 &lt; V$6), 0, 2)+1)</f>
        <v/>
      </c>
      <c r="W38" s="68" t="str">
        <f ca="1">INDEX({"","_","-","="},IF(OR($D38 &gt;= X$6, $E38 &lt; W$6), 0, 1)+IF(OR($F38 &gt;= X$6, $G38 &lt; W$6), 0, 2)+1)</f>
        <v/>
      </c>
      <c r="X38" s="68" t="str">
        <f ca="1">INDEX({"","_","-","="},IF(OR($D38 &gt;= Y$6, $E38 &lt; X$6), 0, 1)+IF(OR($F38 &gt;= Y$6, $G38 &lt; X$6), 0, 2)+1)</f>
        <v/>
      </c>
      <c r="Y38" s="68" t="str">
        <f ca="1">INDEX({"","_","-","="},IF(OR($D38 &gt;= Z$6, $E38 &lt; Y$6), 0, 1)+IF(OR($F38 &gt;= Z$6, $G38 &lt; Y$6), 0, 2)+1)</f>
        <v/>
      </c>
      <c r="Z38" s="68" t="str">
        <f ca="1">INDEX({"","_","-","="},IF(OR($D38 &gt;= AA$6, $E38 &lt; Z$6), 0, 1)+IF(OR($F38 &gt;= AA$6, $G38 &lt; Z$6), 0, 2)+1)</f>
        <v/>
      </c>
      <c r="AA38" s="68" t="str">
        <f ca="1">INDEX({"","_","-","="},IF(OR($D38 &gt;= AB$6, $E38 &lt; AA$6), 0, 1)+IF(OR($F38 &gt;= AB$6, $G38 &lt; AA$6), 0, 2)+1)</f>
        <v/>
      </c>
      <c r="AB38" s="68" t="str">
        <f ca="1">INDEX({"","_","-","="},IF(OR($D38 &gt;= AC$6, $E38 &lt; AB$6), 0, 1)+IF(OR($F38 &gt;= AC$6, $G38 &lt; AB$6), 0, 2)+1)</f>
        <v/>
      </c>
      <c r="AC38" s="68" t="str">
        <f ca="1">INDEX({"","_","-","="},IF(OR($D38 &gt;= AD$6, $E38 &lt; AC$6), 0, 1)+IF(OR($F38 &gt;= AD$6, $G38 &lt; AC$6), 0, 2)+1)</f>
        <v/>
      </c>
      <c r="AD38" s="68" t="str">
        <f ca="1">INDEX({"","_","-","="},IF(OR($D38 &gt;= AE$6, $E38 &lt; AD$6), 0, 1)+IF(OR($F38 &gt;= AE$6, $G38 &lt; AD$6), 0, 2)+1)</f>
        <v/>
      </c>
      <c r="AE38" s="68" t="str">
        <f ca="1">INDEX({"","_","-","="},IF(OR($D38 &gt;= AF$6, $E38 &lt; AE$6), 0, 1)+IF(OR($F38 &gt;= AF$6, $G38 &lt; AE$6), 0, 2)+1)</f>
        <v/>
      </c>
      <c r="AF38" s="68" t="str">
        <f ca="1">INDEX({"","_","-","="},IF(OR($D38 &gt;= AG$6, $E38 &lt; AF$6), 0, 1)+IF(OR($F38 &gt;= AG$6, $G38 &lt; AF$6), 0, 2)+1)</f>
        <v/>
      </c>
      <c r="AG38" s="68" t="str">
        <f ca="1">INDEX({"","_","-","="},IF(OR($D38 &gt;= AH$6, $E38 &lt; AG$6), 0, 1)+IF(OR($F38 &gt;= AH$6, $G38 &lt; AG$6), 0, 2)+1)</f>
        <v/>
      </c>
      <c r="AH38" s="68" t="str">
        <f ca="1">INDEX({"","_","-","="},IF(OR($D38 &gt;= AI$6, $E38 &lt; AH$6), 0, 1)+IF(OR($F38 &gt;= AI$6, $G38 &lt; AH$6), 0, 2)+1)</f>
        <v/>
      </c>
      <c r="AI38" s="68" t="str">
        <f ca="1">INDEX({"","_","-","="},IF(OR($D38 &gt;= AJ$6, $E38 &lt; AI$6), 0, 1)+IF(OR($F38 &gt;= AJ$6, $G38 &lt; AI$6), 0, 2)+1)</f>
        <v/>
      </c>
      <c r="AJ38" s="68" t="str">
        <f ca="1">INDEX({"","_","-","="},IF(OR($D38 &gt;= AK$6, $E38 &lt; AJ$6), 0, 1)+IF(OR($F38 &gt;= AK$6, $G38 &lt; AJ$6), 0, 2)+1)</f>
        <v/>
      </c>
      <c r="AK38" s="68" t="str">
        <f ca="1">INDEX({"","_","-","="},IF(OR($D38 &gt;= AL$6, $E38 &lt; AK$6), 0, 1)+IF(OR($F38 &gt;= AL$6, $G38 &lt; AK$6), 0, 2)+1)</f>
        <v/>
      </c>
      <c r="AL38" s="68" t="str">
        <f ca="1">INDEX({"","_","-","="},IF(OR($D38 &gt;= AM$6, $E38 &lt; AL$6), 0, 1)+IF(OR($F38 &gt;= AM$6, $G38 &lt; AL$6), 0, 2)+1)</f>
        <v/>
      </c>
      <c r="AM38" s="68" t="str">
        <f ca="1">INDEX({"","_","-","="},IF(OR($D38 &gt;= AN$6, $E38 &lt; AM$6), 0, 1)+IF(OR($F38 &gt;= AN$6, $G38 &lt; AM$6), 0, 2)+1)</f>
        <v/>
      </c>
      <c r="AN38" s="68" t="str">
        <f ca="1">INDEX({"","_","-","="},IF(OR($D38 &gt;= AO$6, $E38 &lt; AN$6), 0, 1)+IF(OR($F38 &gt;= AO$6, $G38 &lt; AN$6), 0, 2)+1)</f>
        <v/>
      </c>
      <c r="AO38" s="68" t="str">
        <f ca="1">INDEX({"","_","-","="},IF(OR($D38 &gt;= AP$6, $E38 &lt; AO$6), 0, 1)+IF(OR($F38 &gt;= AP$6, $G38 &lt; AO$6), 0, 2)+1)</f>
        <v/>
      </c>
      <c r="AP38" s="68" t="str">
        <f ca="1">INDEX({"","_","-","="},IF(OR($D38 &gt;= AQ$6, $E38 &lt; AP$6), 0, 1)+IF(OR($F38 &gt;= AQ$6, $G38 &lt; AP$6), 0, 2)+1)</f>
        <v/>
      </c>
      <c r="AQ38" s="68" t="str">
        <f ca="1">INDEX({"","_","-","="},IF(OR($D38 &gt;= AR$6, $E38 &lt; AQ$6), 0, 1)+IF(OR($F38 &gt;= AR$6, $G38 &lt; AQ$6), 0, 2)+1)</f>
        <v/>
      </c>
      <c r="AR38" s="68" t="str">
        <f ca="1">INDEX({"","_","-","="},IF(OR($D38 &gt;= AS$6, $E38 &lt; AR$6), 0, 1)+IF(OR($F38 &gt;= AS$6, $G38 &lt; AR$6), 0, 2)+1)</f>
        <v/>
      </c>
      <c r="AS38" s="68" t="str">
        <f ca="1">INDEX({"","_","-","="},IF(OR($D38 &gt;= AT$6, $E38 &lt; AS$6), 0, 1)+IF(OR($F38 &gt;= AT$6, $G38 &lt; AS$6), 0, 2)+1)</f>
        <v/>
      </c>
      <c r="AT38" s="68" t="str">
        <f ca="1">INDEX({"","_","-","="},IF(OR($D38 &gt;= AU$6, $E38 &lt; AT$6), 0, 1)+IF(OR($F38 &gt;= AU$6, $G38 &lt; AT$6), 0, 2)+1)</f>
        <v/>
      </c>
      <c r="AU38" s="68" t="str">
        <f ca="1">INDEX({"","_","-","="},IF(OR($D38 &gt;= AV$6, $E38 &lt; AU$6), 0, 1)+IF(OR($F38 &gt;= AV$6, $G38 &lt; AU$6), 0, 2)+1)</f>
        <v/>
      </c>
      <c r="AV38" s="68" t="str">
        <f ca="1">INDEX({"","_","-","="},IF(OR($D38 &gt;= AW$6, $E38 &lt; AV$6), 0, 1)+IF(OR($F38 &gt;= AW$6, $G38 &lt; AV$6), 0, 2)+1)</f>
        <v/>
      </c>
      <c r="AW38" s="68" t="str">
        <f ca="1">INDEX({"","_","-","="},IF(OR($D38 &gt;= AX$6, $E38 &lt; AW$6), 0, 1)+IF(OR($F38 &gt;= AX$6, $G38 &lt; AW$6), 0, 2)+1)</f>
        <v/>
      </c>
      <c r="AX38" s="68" t="str">
        <f ca="1">INDEX({"","_","-","="},IF(OR($D38 &gt;= AY$6, $E38 &lt; AX$6), 0, 1)+IF(OR($F38 &gt;= AY$6, $G38 &lt; AX$6), 0, 2)+1)</f>
        <v/>
      </c>
      <c r="AY38" s="68" t="str">
        <f ca="1">INDEX({"","_","-","="},IF(OR($D38 &gt;= AZ$6, $E38 &lt; AY$6), 0, 1)+IF(OR($F38 &gt;= AZ$6, $G38 &lt; AY$6), 0, 2)+1)</f>
        <v/>
      </c>
      <c r="AZ38" s="68" t="str">
        <f ca="1">INDEX({"","_","-","="},IF(OR($D38 &gt;= BA$6, $E38 &lt; AZ$6), 0, 1)+IF(OR($F38 &gt;= BA$6, $G38 &lt; AZ$6), 0, 2)+1)</f>
        <v/>
      </c>
      <c r="BA38" s="68" t="str">
        <f ca="1">INDEX({"","_","-","="},IF(OR($D38 &gt;= BB$6, $E38 &lt; BA$6), 0, 1)+IF(OR($F38 &gt;= BB$6, $G38 &lt; BA$6), 0, 2)+1)</f>
        <v/>
      </c>
      <c r="BB38" s="68" t="str">
        <f ca="1">INDEX({"","_","-","="},IF(OR($D38 &gt;= BC$6, $E38 &lt; BB$6), 0, 1)+IF(OR($F38 &gt;= BC$6, $G38 &lt; BB$6), 0, 2)+1)</f>
        <v/>
      </c>
      <c r="BC38" s="68" t="str">
        <f ca="1">INDEX({"","_","-","="},IF(OR($D38 &gt;= BD$6, $E38 &lt; BC$6), 0, 1)+IF(OR($F38 &gt;= BD$6, $G38 &lt; BC$6), 0, 2)+1)</f>
        <v/>
      </c>
      <c r="BD38" s="68" t="str">
        <f ca="1">INDEX({"","_","-","="},IF(OR($D38 &gt;= BE$6, $E38 &lt; BD$6), 0, 1)+IF(OR($F38 &gt;= BE$6, $G38 &lt; BD$6), 0, 2)+1)</f>
        <v/>
      </c>
      <c r="BE38" s="68" t="str">
        <f ca="1">INDEX({"","_","-","="},IF(OR($D38 &gt;= BF$6, $E38 &lt; BE$6), 0, 1)+IF(OR($F38 &gt;= BF$6, $G38 &lt; BE$6), 0, 2)+1)</f>
        <v/>
      </c>
      <c r="BF38" s="68" t="str">
        <f ca="1">INDEX({"","_","-","="},IF(OR($D38 &gt;= BG$6, $E38 &lt; BF$6), 0, 1)+IF(OR($F38 &gt;= BG$6, $G38 &lt; BF$6), 0, 2)+1)</f>
        <v/>
      </c>
      <c r="BG38" s="68" t="str">
        <f ca="1">INDEX({"","_","-","="},IF(OR($D38 &gt;= BH$6, $E38 &lt; BG$6), 0, 1)+IF(OR($F38 &gt;= BH$6, $G38 &lt; BG$6), 0, 2)+1)</f>
        <v/>
      </c>
      <c r="BH38" s="68" t="str">
        <f ca="1">INDEX({"","_","-","="},IF(OR($D38 &gt;= BI$6, $E38 &lt; BH$6), 0, 1)+IF(OR($F38 &gt;= BI$6, $G38 &lt; BH$6), 0, 2)+1)</f>
        <v/>
      </c>
      <c r="BI38" s="68" t="str">
        <f ca="1">INDEX({"","_","-","="},IF(OR($D38 &gt;= BJ$6, $E38 &lt; BI$6), 0, 1)+IF(OR($F38 &gt;= BJ$6, $G38 &lt; BI$6), 0, 2)+1)</f>
        <v/>
      </c>
      <c r="BJ38" s="68" t="str">
        <f ca="1">INDEX({"","_","-","="},IF(OR($D38 &gt;= BK$6, $E38 &lt; BJ$6), 0, 1)+IF(OR($F38 &gt;= BK$6, $G38 &lt; BJ$6), 0, 2)+1)</f>
        <v/>
      </c>
      <c r="BK38" s="68" t="str">
        <f ca="1">INDEX({"","_","-","="},IF(OR($D38 &gt;= BL$6, $E38 &lt; BK$6), 0, 1)+IF(OR($F38 &gt;= BL$6, $G38 &lt; BK$6), 0, 2)+1)</f>
        <v/>
      </c>
      <c r="BL38" s="68" t="str">
        <f ca="1">INDEX({"","_","-","="},IF(OR($D38 &gt;= BM$6, $E38 &lt; BL$6), 0, 1)+IF(OR($F38 &gt;= BM$6, $G38 &lt; BL$6), 0, 2)+1)</f>
        <v/>
      </c>
      <c r="BM38" s="68" t="str">
        <f ca="1">INDEX({"","_","-","="},IF(OR($D38 &gt;= BN$6, $E38 &lt; BM$6), 0, 1)+IF(OR($F38 &gt;= BN$6, $G38 &lt; BM$6), 0, 2)+1)</f>
        <v/>
      </c>
      <c r="BN38" s="68" t="str">
        <f ca="1">INDEX({"","_","-","="},IF(OR($D38 &gt;= BO$6, $E38 &lt; BN$6), 0, 1)+IF(OR($F38 &gt;= BO$6, $G38 &lt; BN$6), 0, 2)+1)</f>
        <v/>
      </c>
      <c r="BO38" s="68" t="str">
        <f ca="1">INDEX({"","_","-","="},IF(OR($D38 &gt;= BP$6, $E38 &lt; BO$6), 0, 1)+IF(OR($F38 &gt;= BP$6, $G38 &lt; BO$6), 0, 2)+1)</f>
        <v/>
      </c>
      <c r="BP38" s="68" t="str">
        <f ca="1">INDEX({"","_","-","="},IF(OR($D38 &gt;= BQ$6, $E38 &lt; BP$6), 0, 1)+IF(OR($F38 &gt;= BQ$6, $G38 &lt; BP$6), 0, 2)+1)</f>
        <v/>
      </c>
      <c r="BQ38" s="68" t="str">
        <f ca="1">INDEX({"","_","-","="},IF(OR($D38 &gt;= BR$6, $E38 &lt; BQ$6), 0, 1)+IF(OR($F38 &gt;= BR$6, $G38 &lt; BQ$6), 0, 2)+1)</f>
        <v/>
      </c>
      <c r="BR38" s="68" t="str">
        <f ca="1">INDEX({"","_","-","="},IF(OR($D38 &gt;= BS$6, $E38 &lt; BR$6), 0, 1)+IF(OR($F38 &gt;= BS$6, $G38 &lt; BR$6), 0, 2)+1)</f>
        <v/>
      </c>
      <c r="BS38" s="68" t="str">
        <f ca="1">INDEX({"","_","-","="},IF(OR($D38 &gt;= BT$6, $E38 &lt; BS$6), 0, 1)+IF(OR($F38 &gt;= BT$6, $G38 &lt; BS$6), 0, 2)+1)</f>
        <v/>
      </c>
      <c r="BT38" s="68" t="str">
        <f ca="1">INDEX({"","_","-","="},IF(OR($D38 &gt;= BU$6, $E38 &lt; BT$6), 0, 1)+IF(OR($F38 &gt;= BU$6, $G38 &lt; BT$6), 0, 2)+1)</f>
        <v/>
      </c>
      <c r="BU38" s="68" t="str">
        <f ca="1">INDEX({"","_","-","="},IF(OR($D38 &gt;= BV$6, $E38 &lt; BU$6), 0, 1)+IF(OR($F38 &gt;= BV$6, $G38 &lt; BU$6), 0, 2)+1)</f>
        <v/>
      </c>
      <c r="BV38" s="68" t="str">
        <f ca="1">INDEX({"","_","-","="},IF(OR($D38 &gt;= BW$6, $E38 &lt; BV$6), 0, 1)+IF(OR($F38 &gt;= BW$6, $G38 &lt; BV$6), 0, 2)+1)</f>
        <v/>
      </c>
      <c r="BW38" s="68" t="str">
        <f ca="1">INDEX({"","_","-","="},IF(OR($D38 &gt;= BX$6, $E38 &lt; BW$6), 0, 1)+IF(OR($F38 &gt;= BX$6, $G38 &lt; BW$6), 0, 2)+1)</f>
        <v/>
      </c>
      <c r="BX38" s="68" t="str">
        <f ca="1">INDEX({"","_","-","="},IF(OR($D38 &gt;= BY$6, $E38 &lt; BX$6), 0, 1)+IF(OR($F38 &gt;= BY$6, $G38 &lt; BX$6), 0, 2)+1)</f>
        <v/>
      </c>
      <c r="BY38" s="68" t="str">
        <f ca="1">INDEX({"","_","-","="},IF(OR($D38 &gt;= BZ$6, $E38 &lt; BY$6), 0, 1)+IF(OR($F38 &gt;= BZ$6, $G38 &lt; BY$6), 0, 2)+1)</f>
        <v/>
      </c>
      <c r="BZ38" s="68" t="str">
        <f ca="1">INDEX({"","_","-","="},IF(OR($D38 &gt;= CA$6, $E38 &lt; BZ$6), 0, 1)+IF(OR($F38 &gt;= CA$6, $G38 &lt; BZ$6), 0, 2)+1)</f>
        <v/>
      </c>
      <c r="CA38" s="68" t="str">
        <f ca="1">INDEX({"","_","-","="},IF(OR($D38 &gt;= CB$6, $E38 &lt; CA$6), 0, 1)+IF(OR($F38 &gt;= CB$6, $G38 &lt; CA$6), 0, 2)+1)</f>
        <v/>
      </c>
      <c r="CB38" s="68" t="str">
        <f ca="1">INDEX({"","_","-","="},IF(OR($D38 &gt;= CC$6, $E38 &lt; CB$6), 0, 1)+IF(OR($F38 &gt;= CC$6, $G38 &lt; CB$6), 0, 2)+1)</f>
        <v/>
      </c>
      <c r="CC38" s="68" t="str">
        <f ca="1">INDEX({"","_","-","="},IF(OR($D38 &gt;= CD$6, $E38 &lt; CC$6), 0, 1)+IF(OR($F38 &gt;= CD$6, $G38 &lt; CC$6), 0, 2)+1)</f>
        <v/>
      </c>
      <c r="CD38" s="68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IF('临-进度'!M34,'临-进度'!$A34,"")</f>
        <v/>
      </c>
      <c r="B39" s="8" t="str">
        <f ca="1">IF('临-进度'!M34,'临-进度'!$B34,"")</f>
        <v/>
      </c>
      <c r="C39" s="8" t="str">
        <f ca="1">IF('临-进度'!M34,'临-进度'!$E34,"")</f>
        <v/>
      </c>
      <c r="D39" s="40" t="str">
        <f ca="1">IF('临-进度'!$M34,'临-进度'!$I34,"")</f>
        <v/>
      </c>
      <c r="E39" s="40" t="str">
        <f ca="1">IF('临-进度'!$M34,'临-进度'!$AE34,"")</f>
        <v/>
      </c>
      <c r="F39" s="40" t="str">
        <f ca="1">IF('临-进度'!$M34,'临-进度'!$J34,"")</f>
        <v/>
      </c>
      <c r="G39" s="73" t="str">
        <f ca="1">IF('临-进度'!$M34,'临-进度'!$AF34,"")</f>
        <v/>
      </c>
      <c r="H39" s="68" t="str">
        <f ca="1">INDEX({"","_","-","="},IF(OR($D39 &gt;= I$6, $E39 &lt; H$6), 0, 1)+IF(OR($F39 &gt;= I$6, $G39 &lt; H$6), 0, 2)+1)</f>
        <v/>
      </c>
      <c r="I39" s="68" t="str">
        <f ca="1">INDEX({"","_","-","="},IF(OR($D39 &gt;= J$6, $E39 &lt; I$6), 0, 1)+IF(OR($F39 &gt;= J$6, $G39 &lt; I$6), 0, 2)+1)</f>
        <v/>
      </c>
      <c r="J39" s="68" t="str">
        <f ca="1">INDEX({"","_","-","="},IF(OR($D39 &gt;= K$6, $E39 &lt; J$6), 0, 1)+IF(OR($F39 &gt;= K$6, $G39 &lt; J$6), 0, 2)+1)</f>
        <v/>
      </c>
      <c r="K39" s="68" t="str">
        <f ca="1">INDEX({"","_","-","="},IF(OR($D39 &gt;= L$6, $E39 &lt; K$6), 0, 1)+IF(OR($F39 &gt;= L$6, $G39 &lt; K$6), 0, 2)+1)</f>
        <v/>
      </c>
      <c r="L39" s="68" t="str">
        <f ca="1">INDEX({"","_","-","="},IF(OR($D39 &gt;= M$6, $E39 &lt; L$6), 0, 1)+IF(OR($F39 &gt;= M$6, $G39 &lt; L$6), 0, 2)+1)</f>
        <v/>
      </c>
      <c r="M39" s="68" t="str">
        <f ca="1">INDEX({"","_","-","="},IF(OR($D39 &gt;= N$6, $E39 &lt; M$6), 0, 1)+IF(OR($F39 &gt;= N$6, $G39 &lt; M$6), 0, 2)+1)</f>
        <v/>
      </c>
      <c r="N39" s="68" t="str">
        <f ca="1">INDEX({"","_","-","="},IF(OR($D39 &gt;= O$6, $E39 &lt; N$6), 0, 1)+IF(OR($F39 &gt;= O$6, $G39 &lt; N$6), 0, 2)+1)</f>
        <v/>
      </c>
      <c r="O39" s="68" t="str">
        <f ca="1">INDEX({"","_","-","="},IF(OR($D39 &gt;= P$6, $E39 &lt; O$6), 0, 1)+IF(OR($F39 &gt;= P$6, $G39 &lt; O$6), 0, 2)+1)</f>
        <v/>
      </c>
      <c r="P39" s="68" t="str">
        <f ca="1">INDEX({"","_","-","="},IF(OR($D39 &gt;= Q$6, $E39 &lt; P$6), 0, 1)+IF(OR($F39 &gt;= Q$6, $G39 &lt; P$6), 0, 2)+1)</f>
        <v/>
      </c>
      <c r="Q39" s="68" t="str">
        <f ca="1">INDEX({"","_","-","="},IF(OR($D39 &gt;= R$6, $E39 &lt; Q$6), 0, 1)+IF(OR($F39 &gt;= R$6, $G39 &lt; Q$6), 0, 2)+1)</f>
        <v/>
      </c>
      <c r="R39" s="68" t="str">
        <f ca="1">INDEX({"","_","-","="},IF(OR($D39 &gt;= S$6, $E39 &lt; R$6), 0, 1)+IF(OR($F39 &gt;= S$6, $G39 &lt; R$6), 0, 2)+1)</f>
        <v/>
      </c>
      <c r="S39" s="68" t="str">
        <f ca="1">INDEX({"","_","-","="},IF(OR($D39 &gt;= T$6, $E39 &lt; S$6), 0, 1)+IF(OR($F39 &gt;= T$6, $G39 &lt; S$6), 0, 2)+1)</f>
        <v/>
      </c>
      <c r="T39" s="68" t="str">
        <f ca="1">INDEX({"","_","-","="},IF(OR($D39 &gt;= U$6, $E39 &lt; T$6), 0, 1)+IF(OR($F39 &gt;= U$6, $G39 &lt; T$6), 0, 2)+1)</f>
        <v/>
      </c>
      <c r="U39" s="68" t="str">
        <f ca="1">INDEX({"","_","-","="},IF(OR($D39 &gt;= V$6, $E39 &lt; U$6), 0, 1)+IF(OR($F39 &gt;= V$6, $G39 &lt; U$6), 0, 2)+1)</f>
        <v/>
      </c>
      <c r="V39" s="68" t="str">
        <f ca="1">INDEX({"","_","-","="},IF(OR($D39 &gt;= W$6, $E39 &lt; V$6), 0, 1)+IF(OR($F39 &gt;= W$6, $G39 &lt; V$6), 0, 2)+1)</f>
        <v/>
      </c>
      <c r="W39" s="68" t="str">
        <f ca="1">INDEX({"","_","-","="},IF(OR($D39 &gt;= X$6, $E39 &lt; W$6), 0, 1)+IF(OR($F39 &gt;= X$6, $G39 &lt; W$6), 0, 2)+1)</f>
        <v/>
      </c>
      <c r="X39" s="68" t="str">
        <f ca="1">INDEX({"","_","-","="},IF(OR($D39 &gt;= Y$6, $E39 &lt; X$6), 0, 1)+IF(OR($F39 &gt;= Y$6, $G39 &lt; X$6), 0, 2)+1)</f>
        <v/>
      </c>
      <c r="Y39" s="68" t="str">
        <f ca="1">INDEX({"","_","-","="},IF(OR($D39 &gt;= Z$6, $E39 &lt; Y$6), 0, 1)+IF(OR($F39 &gt;= Z$6, $G39 &lt; Y$6), 0, 2)+1)</f>
        <v/>
      </c>
      <c r="Z39" s="68" t="str">
        <f ca="1">INDEX({"","_","-","="},IF(OR($D39 &gt;= AA$6, $E39 &lt; Z$6), 0, 1)+IF(OR($F39 &gt;= AA$6, $G39 &lt; Z$6), 0, 2)+1)</f>
        <v/>
      </c>
      <c r="AA39" s="68" t="str">
        <f ca="1">INDEX({"","_","-","="},IF(OR($D39 &gt;= AB$6, $E39 &lt; AA$6), 0, 1)+IF(OR($F39 &gt;= AB$6, $G39 &lt; AA$6), 0, 2)+1)</f>
        <v/>
      </c>
      <c r="AB39" s="68" t="str">
        <f ca="1">INDEX({"","_","-","="},IF(OR($D39 &gt;= AC$6, $E39 &lt; AB$6), 0, 1)+IF(OR($F39 &gt;= AC$6, $G39 &lt; AB$6), 0, 2)+1)</f>
        <v/>
      </c>
      <c r="AC39" s="68" t="str">
        <f ca="1">INDEX({"","_","-","="},IF(OR($D39 &gt;= AD$6, $E39 &lt; AC$6), 0, 1)+IF(OR($F39 &gt;= AD$6, $G39 &lt; AC$6), 0, 2)+1)</f>
        <v/>
      </c>
      <c r="AD39" s="68" t="str">
        <f ca="1">INDEX({"","_","-","="},IF(OR($D39 &gt;= AE$6, $E39 &lt; AD$6), 0, 1)+IF(OR($F39 &gt;= AE$6, $G39 &lt; AD$6), 0, 2)+1)</f>
        <v/>
      </c>
      <c r="AE39" s="68" t="str">
        <f ca="1">INDEX({"","_","-","="},IF(OR($D39 &gt;= AF$6, $E39 &lt; AE$6), 0, 1)+IF(OR($F39 &gt;= AF$6, $G39 &lt; AE$6), 0, 2)+1)</f>
        <v/>
      </c>
      <c r="AF39" s="68" t="str">
        <f ca="1">INDEX({"","_","-","="},IF(OR($D39 &gt;= AG$6, $E39 &lt; AF$6), 0, 1)+IF(OR($F39 &gt;= AG$6, $G39 &lt; AF$6), 0, 2)+1)</f>
        <v/>
      </c>
      <c r="AG39" s="68" t="str">
        <f ca="1">INDEX({"","_","-","="},IF(OR($D39 &gt;= AH$6, $E39 &lt; AG$6), 0, 1)+IF(OR($F39 &gt;= AH$6, $G39 &lt; AG$6), 0, 2)+1)</f>
        <v/>
      </c>
      <c r="AH39" s="68" t="str">
        <f ca="1">INDEX({"","_","-","="},IF(OR($D39 &gt;= AI$6, $E39 &lt; AH$6), 0, 1)+IF(OR($F39 &gt;= AI$6, $G39 &lt; AH$6), 0, 2)+1)</f>
        <v/>
      </c>
      <c r="AI39" s="68" t="str">
        <f ca="1">INDEX({"","_","-","="},IF(OR($D39 &gt;= AJ$6, $E39 &lt; AI$6), 0, 1)+IF(OR($F39 &gt;= AJ$6, $G39 &lt; AI$6), 0, 2)+1)</f>
        <v/>
      </c>
      <c r="AJ39" s="68" t="str">
        <f ca="1">INDEX({"","_","-","="},IF(OR($D39 &gt;= AK$6, $E39 &lt; AJ$6), 0, 1)+IF(OR($F39 &gt;= AK$6, $G39 &lt; AJ$6), 0, 2)+1)</f>
        <v/>
      </c>
      <c r="AK39" s="68" t="str">
        <f ca="1">INDEX({"","_","-","="},IF(OR($D39 &gt;= AL$6, $E39 &lt; AK$6), 0, 1)+IF(OR($F39 &gt;= AL$6, $G39 &lt; AK$6), 0, 2)+1)</f>
        <v/>
      </c>
      <c r="AL39" s="68" t="str">
        <f ca="1">INDEX({"","_","-","="},IF(OR($D39 &gt;= AM$6, $E39 &lt; AL$6), 0, 1)+IF(OR($F39 &gt;= AM$6, $G39 &lt; AL$6), 0, 2)+1)</f>
        <v/>
      </c>
      <c r="AM39" s="68" t="str">
        <f ca="1">INDEX({"","_","-","="},IF(OR($D39 &gt;= AN$6, $E39 &lt; AM$6), 0, 1)+IF(OR($F39 &gt;= AN$6, $G39 &lt; AM$6), 0, 2)+1)</f>
        <v/>
      </c>
      <c r="AN39" s="68" t="str">
        <f ca="1">INDEX({"","_","-","="},IF(OR($D39 &gt;= AO$6, $E39 &lt; AN$6), 0, 1)+IF(OR($F39 &gt;= AO$6, $G39 &lt; AN$6), 0, 2)+1)</f>
        <v/>
      </c>
      <c r="AO39" s="68" t="str">
        <f ca="1">INDEX({"","_","-","="},IF(OR($D39 &gt;= AP$6, $E39 &lt; AO$6), 0, 1)+IF(OR($F39 &gt;= AP$6, $G39 &lt; AO$6), 0, 2)+1)</f>
        <v/>
      </c>
      <c r="AP39" s="68" t="str">
        <f ca="1">INDEX({"","_","-","="},IF(OR($D39 &gt;= AQ$6, $E39 &lt; AP$6), 0, 1)+IF(OR($F39 &gt;= AQ$6, $G39 &lt; AP$6), 0, 2)+1)</f>
        <v/>
      </c>
      <c r="AQ39" s="68" t="str">
        <f ca="1">INDEX({"","_","-","="},IF(OR($D39 &gt;= AR$6, $E39 &lt; AQ$6), 0, 1)+IF(OR($F39 &gt;= AR$6, $G39 &lt; AQ$6), 0, 2)+1)</f>
        <v/>
      </c>
      <c r="AR39" s="68" t="str">
        <f ca="1">INDEX({"","_","-","="},IF(OR($D39 &gt;= AS$6, $E39 &lt; AR$6), 0, 1)+IF(OR($F39 &gt;= AS$6, $G39 &lt; AR$6), 0, 2)+1)</f>
        <v/>
      </c>
      <c r="AS39" s="68" t="str">
        <f ca="1">INDEX({"","_","-","="},IF(OR($D39 &gt;= AT$6, $E39 &lt; AS$6), 0, 1)+IF(OR($F39 &gt;= AT$6, $G39 &lt; AS$6), 0, 2)+1)</f>
        <v/>
      </c>
      <c r="AT39" s="68" t="str">
        <f ca="1">INDEX({"","_","-","="},IF(OR($D39 &gt;= AU$6, $E39 &lt; AT$6), 0, 1)+IF(OR($F39 &gt;= AU$6, $G39 &lt; AT$6), 0, 2)+1)</f>
        <v/>
      </c>
      <c r="AU39" s="68" t="str">
        <f ca="1">INDEX({"","_","-","="},IF(OR($D39 &gt;= AV$6, $E39 &lt; AU$6), 0, 1)+IF(OR($F39 &gt;= AV$6, $G39 &lt; AU$6), 0, 2)+1)</f>
        <v/>
      </c>
      <c r="AV39" s="68" t="str">
        <f ca="1">INDEX({"","_","-","="},IF(OR($D39 &gt;= AW$6, $E39 &lt; AV$6), 0, 1)+IF(OR($F39 &gt;= AW$6, $G39 &lt; AV$6), 0, 2)+1)</f>
        <v/>
      </c>
      <c r="AW39" s="68" t="str">
        <f ca="1">INDEX({"","_","-","="},IF(OR($D39 &gt;= AX$6, $E39 &lt; AW$6), 0, 1)+IF(OR($F39 &gt;= AX$6, $G39 &lt; AW$6), 0, 2)+1)</f>
        <v/>
      </c>
      <c r="AX39" s="68" t="str">
        <f ca="1">INDEX({"","_","-","="},IF(OR($D39 &gt;= AY$6, $E39 &lt; AX$6), 0, 1)+IF(OR($F39 &gt;= AY$6, $G39 &lt; AX$6), 0, 2)+1)</f>
        <v/>
      </c>
      <c r="AY39" s="68" t="str">
        <f ca="1">INDEX({"","_","-","="},IF(OR($D39 &gt;= AZ$6, $E39 &lt; AY$6), 0, 1)+IF(OR($F39 &gt;= AZ$6, $G39 &lt; AY$6), 0, 2)+1)</f>
        <v/>
      </c>
      <c r="AZ39" s="68" t="str">
        <f ca="1">INDEX({"","_","-","="},IF(OR($D39 &gt;= BA$6, $E39 &lt; AZ$6), 0, 1)+IF(OR($F39 &gt;= BA$6, $G39 &lt; AZ$6), 0, 2)+1)</f>
        <v/>
      </c>
      <c r="BA39" s="68" t="str">
        <f ca="1">INDEX({"","_","-","="},IF(OR($D39 &gt;= BB$6, $E39 &lt; BA$6), 0, 1)+IF(OR($F39 &gt;= BB$6, $G39 &lt; BA$6), 0, 2)+1)</f>
        <v/>
      </c>
      <c r="BB39" s="68" t="str">
        <f ca="1">INDEX({"","_","-","="},IF(OR($D39 &gt;= BC$6, $E39 &lt; BB$6), 0, 1)+IF(OR($F39 &gt;= BC$6, $G39 &lt; BB$6), 0, 2)+1)</f>
        <v/>
      </c>
      <c r="BC39" s="68" t="str">
        <f ca="1">INDEX({"","_","-","="},IF(OR($D39 &gt;= BD$6, $E39 &lt; BC$6), 0, 1)+IF(OR($F39 &gt;= BD$6, $G39 &lt; BC$6), 0, 2)+1)</f>
        <v/>
      </c>
      <c r="BD39" s="68" t="str">
        <f ca="1">INDEX({"","_","-","="},IF(OR($D39 &gt;= BE$6, $E39 &lt; BD$6), 0, 1)+IF(OR($F39 &gt;= BE$6, $G39 &lt; BD$6), 0, 2)+1)</f>
        <v/>
      </c>
      <c r="BE39" s="68" t="str">
        <f ca="1">INDEX({"","_","-","="},IF(OR($D39 &gt;= BF$6, $E39 &lt; BE$6), 0, 1)+IF(OR($F39 &gt;= BF$6, $G39 &lt; BE$6), 0, 2)+1)</f>
        <v/>
      </c>
      <c r="BF39" s="68" t="str">
        <f ca="1">INDEX({"","_","-","="},IF(OR($D39 &gt;= BG$6, $E39 &lt; BF$6), 0, 1)+IF(OR($F39 &gt;= BG$6, $G39 &lt; BF$6), 0, 2)+1)</f>
        <v/>
      </c>
      <c r="BG39" s="68" t="str">
        <f ca="1">INDEX({"","_","-","="},IF(OR($D39 &gt;= BH$6, $E39 &lt; BG$6), 0, 1)+IF(OR($F39 &gt;= BH$6, $G39 &lt; BG$6), 0, 2)+1)</f>
        <v/>
      </c>
      <c r="BH39" s="68" t="str">
        <f ca="1">INDEX({"","_","-","="},IF(OR($D39 &gt;= BI$6, $E39 &lt; BH$6), 0, 1)+IF(OR($F39 &gt;= BI$6, $G39 &lt; BH$6), 0, 2)+1)</f>
        <v/>
      </c>
      <c r="BI39" s="68" t="str">
        <f ca="1">INDEX({"","_","-","="},IF(OR($D39 &gt;= BJ$6, $E39 &lt; BI$6), 0, 1)+IF(OR($F39 &gt;= BJ$6, $G39 &lt; BI$6), 0, 2)+1)</f>
        <v/>
      </c>
      <c r="BJ39" s="68" t="str">
        <f ca="1">INDEX({"","_","-","="},IF(OR($D39 &gt;= BK$6, $E39 &lt; BJ$6), 0, 1)+IF(OR($F39 &gt;= BK$6, $G39 &lt; BJ$6), 0, 2)+1)</f>
        <v/>
      </c>
      <c r="BK39" s="68" t="str">
        <f ca="1">INDEX({"","_","-","="},IF(OR($D39 &gt;= BL$6, $E39 &lt; BK$6), 0, 1)+IF(OR($F39 &gt;= BL$6, $G39 &lt; BK$6), 0, 2)+1)</f>
        <v/>
      </c>
      <c r="BL39" s="68" t="str">
        <f ca="1">INDEX({"","_","-","="},IF(OR($D39 &gt;= BM$6, $E39 &lt; BL$6), 0, 1)+IF(OR($F39 &gt;= BM$6, $G39 &lt; BL$6), 0, 2)+1)</f>
        <v/>
      </c>
      <c r="BM39" s="68" t="str">
        <f ca="1">INDEX({"","_","-","="},IF(OR($D39 &gt;= BN$6, $E39 &lt; BM$6), 0, 1)+IF(OR($F39 &gt;= BN$6, $G39 &lt; BM$6), 0, 2)+1)</f>
        <v/>
      </c>
      <c r="BN39" s="68" t="str">
        <f ca="1">INDEX({"","_","-","="},IF(OR($D39 &gt;= BO$6, $E39 &lt; BN$6), 0, 1)+IF(OR($F39 &gt;= BO$6, $G39 &lt; BN$6), 0, 2)+1)</f>
        <v/>
      </c>
      <c r="BO39" s="68" t="str">
        <f ca="1">INDEX({"","_","-","="},IF(OR($D39 &gt;= BP$6, $E39 &lt; BO$6), 0, 1)+IF(OR($F39 &gt;= BP$6, $G39 &lt; BO$6), 0, 2)+1)</f>
        <v/>
      </c>
      <c r="BP39" s="68" t="str">
        <f ca="1">INDEX({"","_","-","="},IF(OR($D39 &gt;= BQ$6, $E39 &lt; BP$6), 0, 1)+IF(OR($F39 &gt;= BQ$6, $G39 &lt; BP$6), 0, 2)+1)</f>
        <v/>
      </c>
      <c r="BQ39" s="68" t="str">
        <f ca="1">INDEX({"","_","-","="},IF(OR($D39 &gt;= BR$6, $E39 &lt; BQ$6), 0, 1)+IF(OR($F39 &gt;= BR$6, $G39 &lt; BQ$6), 0, 2)+1)</f>
        <v/>
      </c>
      <c r="BR39" s="68" t="str">
        <f ca="1">INDEX({"","_","-","="},IF(OR($D39 &gt;= BS$6, $E39 &lt; BR$6), 0, 1)+IF(OR($F39 &gt;= BS$6, $G39 &lt; BR$6), 0, 2)+1)</f>
        <v/>
      </c>
      <c r="BS39" s="68" t="str">
        <f ca="1">INDEX({"","_","-","="},IF(OR($D39 &gt;= BT$6, $E39 &lt; BS$6), 0, 1)+IF(OR($F39 &gt;= BT$6, $G39 &lt; BS$6), 0, 2)+1)</f>
        <v/>
      </c>
      <c r="BT39" s="68" t="str">
        <f ca="1">INDEX({"","_","-","="},IF(OR($D39 &gt;= BU$6, $E39 &lt; BT$6), 0, 1)+IF(OR($F39 &gt;= BU$6, $G39 &lt; BT$6), 0, 2)+1)</f>
        <v/>
      </c>
      <c r="BU39" s="68" t="str">
        <f ca="1">INDEX({"","_","-","="},IF(OR($D39 &gt;= BV$6, $E39 &lt; BU$6), 0, 1)+IF(OR($F39 &gt;= BV$6, $G39 &lt; BU$6), 0, 2)+1)</f>
        <v/>
      </c>
      <c r="BV39" s="68" t="str">
        <f ca="1">INDEX({"","_","-","="},IF(OR($D39 &gt;= BW$6, $E39 &lt; BV$6), 0, 1)+IF(OR($F39 &gt;= BW$6, $G39 &lt; BV$6), 0, 2)+1)</f>
        <v/>
      </c>
      <c r="BW39" s="68" t="str">
        <f ca="1">INDEX({"","_","-","="},IF(OR($D39 &gt;= BX$6, $E39 &lt; BW$6), 0, 1)+IF(OR($F39 &gt;= BX$6, $G39 &lt; BW$6), 0, 2)+1)</f>
        <v/>
      </c>
      <c r="BX39" s="68" t="str">
        <f ca="1">INDEX({"","_","-","="},IF(OR($D39 &gt;= BY$6, $E39 &lt; BX$6), 0, 1)+IF(OR($F39 &gt;= BY$6, $G39 &lt; BX$6), 0, 2)+1)</f>
        <v/>
      </c>
      <c r="BY39" s="68" t="str">
        <f ca="1">INDEX({"","_","-","="},IF(OR($D39 &gt;= BZ$6, $E39 &lt; BY$6), 0, 1)+IF(OR($F39 &gt;= BZ$6, $G39 &lt; BY$6), 0, 2)+1)</f>
        <v/>
      </c>
      <c r="BZ39" s="68" t="str">
        <f ca="1">INDEX({"","_","-","="},IF(OR($D39 &gt;= CA$6, $E39 &lt; BZ$6), 0, 1)+IF(OR($F39 &gt;= CA$6, $G39 &lt; BZ$6), 0, 2)+1)</f>
        <v/>
      </c>
      <c r="CA39" s="68" t="str">
        <f ca="1">INDEX({"","_","-","="},IF(OR($D39 &gt;= CB$6, $E39 &lt; CA$6), 0, 1)+IF(OR($F39 &gt;= CB$6, $G39 &lt; CA$6), 0, 2)+1)</f>
        <v/>
      </c>
      <c r="CB39" s="68" t="str">
        <f ca="1">INDEX({"","_","-","="},IF(OR($D39 &gt;= CC$6, $E39 &lt; CB$6), 0, 1)+IF(OR($F39 &gt;= CC$6, $G39 &lt; CB$6), 0, 2)+1)</f>
        <v/>
      </c>
      <c r="CC39" s="68" t="str">
        <f ca="1">INDEX({"","_","-","="},IF(OR($D39 &gt;= CD$6, $E39 &lt; CC$6), 0, 1)+IF(OR($F39 &gt;= CD$6, $G39 &lt; CC$6), 0, 2)+1)</f>
        <v/>
      </c>
      <c r="CD39" s="68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IF('临-进度'!M35,'临-进度'!$A35,"")</f>
        <v/>
      </c>
      <c r="B40" s="8" t="str">
        <f ca="1">IF('临-进度'!M35,'临-进度'!$B35,"")</f>
        <v/>
      </c>
      <c r="C40" s="8" t="str">
        <f ca="1">IF('临-进度'!M35,'临-进度'!$E35,"")</f>
        <v/>
      </c>
      <c r="D40" s="40" t="str">
        <f ca="1">IF('临-进度'!$M35,'临-进度'!$I35,"")</f>
        <v/>
      </c>
      <c r="E40" s="40" t="str">
        <f ca="1">IF('临-进度'!$M35,'临-进度'!$AE35,"")</f>
        <v/>
      </c>
      <c r="F40" s="40" t="str">
        <f ca="1">IF('临-进度'!$M35,'临-进度'!$J35,"")</f>
        <v/>
      </c>
      <c r="G40" s="73" t="str">
        <f ca="1">IF('临-进度'!$M35,'临-进度'!$AF35,"")</f>
        <v/>
      </c>
      <c r="H40" s="68" t="str">
        <f ca="1">INDEX({"","_","-","="},IF(OR($D40 &gt;= I$6, $E40 &lt; H$6), 0, 1)+IF(OR($F40 &gt;= I$6, $G40 &lt; H$6), 0, 2)+1)</f>
        <v/>
      </c>
      <c r="I40" s="68" t="str">
        <f ca="1">INDEX({"","_","-","="},IF(OR($D40 &gt;= J$6, $E40 &lt; I$6), 0, 1)+IF(OR($F40 &gt;= J$6, $G40 &lt; I$6), 0, 2)+1)</f>
        <v/>
      </c>
      <c r="J40" s="68" t="str">
        <f ca="1">INDEX({"","_","-","="},IF(OR($D40 &gt;= K$6, $E40 &lt; J$6), 0, 1)+IF(OR($F40 &gt;= K$6, $G40 &lt; J$6), 0, 2)+1)</f>
        <v/>
      </c>
      <c r="K40" s="68" t="str">
        <f ca="1">INDEX({"","_","-","="},IF(OR($D40 &gt;= L$6, $E40 &lt; K$6), 0, 1)+IF(OR($F40 &gt;= L$6, $G40 &lt; K$6), 0, 2)+1)</f>
        <v/>
      </c>
      <c r="L40" s="68" t="str">
        <f ca="1">INDEX({"","_","-","="},IF(OR($D40 &gt;= M$6, $E40 &lt; L$6), 0, 1)+IF(OR($F40 &gt;= M$6, $G40 &lt; L$6), 0, 2)+1)</f>
        <v/>
      </c>
      <c r="M40" s="68" t="str">
        <f ca="1">INDEX({"","_","-","="},IF(OR($D40 &gt;= N$6, $E40 &lt; M$6), 0, 1)+IF(OR($F40 &gt;= N$6, $G40 &lt; M$6), 0, 2)+1)</f>
        <v/>
      </c>
      <c r="N40" s="68" t="str">
        <f ca="1">INDEX({"","_","-","="},IF(OR($D40 &gt;= O$6, $E40 &lt; N$6), 0, 1)+IF(OR($F40 &gt;= O$6, $G40 &lt; N$6), 0, 2)+1)</f>
        <v/>
      </c>
      <c r="O40" s="68" t="str">
        <f ca="1">INDEX({"","_","-","="},IF(OR($D40 &gt;= P$6, $E40 &lt; O$6), 0, 1)+IF(OR($F40 &gt;= P$6, $G40 &lt; O$6), 0, 2)+1)</f>
        <v/>
      </c>
      <c r="P40" s="68" t="str">
        <f ca="1">INDEX({"","_","-","="},IF(OR($D40 &gt;= Q$6, $E40 &lt; P$6), 0, 1)+IF(OR($F40 &gt;= Q$6, $G40 &lt; P$6), 0, 2)+1)</f>
        <v/>
      </c>
      <c r="Q40" s="68" t="str">
        <f ca="1">INDEX({"","_","-","="},IF(OR($D40 &gt;= R$6, $E40 &lt; Q$6), 0, 1)+IF(OR($F40 &gt;= R$6, $G40 &lt; Q$6), 0, 2)+1)</f>
        <v/>
      </c>
      <c r="R40" s="68" t="str">
        <f ca="1">INDEX({"","_","-","="},IF(OR($D40 &gt;= S$6, $E40 &lt; R$6), 0, 1)+IF(OR($F40 &gt;= S$6, $G40 &lt; R$6), 0, 2)+1)</f>
        <v/>
      </c>
      <c r="S40" s="68" t="str">
        <f ca="1">INDEX({"","_","-","="},IF(OR($D40 &gt;= T$6, $E40 &lt; S$6), 0, 1)+IF(OR($F40 &gt;= T$6, $G40 &lt; S$6), 0, 2)+1)</f>
        <v/>
      </c>
      <c r="T40" s="68" t="str">
        <f ca="1">INDEX({"","_","-","="},IF(OR($D40 &gt;= U$6, $E40 &lt; T$6), 0, 1)+IF(OR($F40 &gt;= U$6, $G40 &lt; T$6), 0, 2)+1)</f>
        <v/>
      </c>
      <c r="U40" s="68" t="str">
        <f ca="1">INDEX({"","_","-","="},IF(OR($D40 &gt;= V$6, $E40 &lt; U$6), 0, 1)+IF(OR($F40 &gt;= V$6, $G40 &lt; U$6), 0, 2)+1)</f>
        <v/>
      </c>
      <c r="V40" s="68" t="str">
        <f ca="1">INDEX({"","_","-","="},IF(OR($D40 &gt;= W$6, $E40 &lt; V$6), 0, 1)+IF(OR($F40 &gt;= W$6, $G40 &lt; V$6), 0, 2)+1)</f>
        <v/>
      </c>
      <c r="W40" s="68" t="str">
        <f ca="1">INDEX({"","_","-","="},IF(OR($D40 &gt;= X$6, $E40 &lt; W$6), 0, 1)+IF(OR($F40 &gt;= X$6, $G40 &lt; W$6), 0, 2)+1)</f>
        <v/>
      </c>
      <c r="X40" s="68" t="str">
        <f ca="1">INDEX({"","_","-","="},IF(OR($D40 &gt;= Y$6, $E40 &lt; X$6), 0, 1)+IF(OR($F40 &gt;= Y$6, $G40 &lt; X$6), 0, 2)+1)</f>
        <v/>
      </c>
      <c r="Y40" s="68" t="str">
        <f ca="1">INDEX({"","_","-","="},IF(OR($D40 &gt;= Z$6, $E40 &lt; Y$6), 0, 1)+IF(OR($F40 &gt;= Z$6, $G40 &lt; Y$6), 0, 2)+1)</f>
        <v/>
      </c>
      <c r="Z40" s="68" t="str">
        <f ca="1">INDEX({"","_","-","="},IF(OR($D40 &gt;= AA$6, $E40 &lt; Z$6), 0, 1)+IF(OR($F40 &gt;= AA$6, $G40 &lt; Z$6), 0, 2)+1)</f>
        <v/>
      </c>
      <c r="AA40" s="68" t="str">
        <f ca="1">INDEX({"","_","-","="},IF(OR($D40 &gt;= AB$6, $E40 &lt; AA$6), 0, 1)+IF(OR($F40 &gt;= AB$6, $G40 &lt; AA$6), 0, 2)+1)</f>
        <v/>
      </c>
      <c r="AB40" s="68" t="str">
        <f ca="1">INDEX({"","_","-","="},IF(OR($D40 &gt;= AC$6, $E40 &lt; AB$6), 0, 1)+IF(OR($F40 &gt;= AC$6, $G40 &lt; AB$6), 0, 2)+1)</f>
        <v/>
      </c>
      <c r="AC40" s="68" t="str">
        <f ca="1">INDEX({"","_","-","="},IF(OR($D40 &gt;= AD$6, $E40 &lt; AC$6), 0, 1)+IF(OR($F40 &gt;= AD$6, $G40 &lt; AC$6), 0, 2)+1)</f>
        <v/>
      </c>
      <c r="AD40" s="68" t="str">
        <f ca="1">INDEX({"","_","-","="},IF(OR($D40 &gt;= AE$6, $E40 &lt; AD$6), 0, 1)+IF(OR($F40 &gt;= AE$6, $G40 &lt; AD$6), 0, 2)+1)</f>
        <v/>
      </c>
      <c r="AE40" s="68" t="str">
        <f ca="1">INDEX({"","_","-","="},IF(OR($D40 &gt;= AF$6, $E40 &lt; AE$6), 0, 1)+IF(OR($F40 &gt;= AF$6, $G40 &lt; AE$6), 0, 2)+1)</f>
        <v/>
      </c>
      <c r="AF40" s="68" t="str">
        <f ca="1">INDEX({"","_","-","="},IF(OR($D40 &gt;= AG$6, $E40 &lt; AF$6), 0, 1)+IF(OR($F40 &gt;= AG$6, $G40 &lt; AF$6), 0, 2)+1)</f>
        <v/>
      </c>
      <c r="AG40" s="68" t="str">
        <f ca="1">INDEX({"","_","-","="},IF(OR($D40 &gt;= AH$6, $E40 &lt; AG$6), 0, 1)+IF(OR($F40 &gt;= AH$6, $G40 &lt; AG$6), 0, 2)+1)</f>
        <v/>
      </c>
      <c r="AH40" s="68" t="str">
        <f ca="1">INDEX({"","_","-","="},IF(OR($D40 &gt;= AI$6, $E40 &lt; AH$6), 0, 1)+IF(OR($F40 &gt;= AI$6, $G40 &lt; AH$6), 0, 2)+1)</f>
        <v/>
      </c>
      <c r="AI40" s="68" t="str">
        <f ca="1">INDEX({"","_","-","="},IF(OR($D40 &gt;= AJ$6, $E40 &lt; AI$6), 0, 1)+IF(OR($F40 &gt;= AJ$6, $G40 &lt; AI$6), 0, 2)+1)</f>
        <v/>
      </c>
      <c r="AJ40" s="68" t="str">
        <f ca="1">INDEX({"","_","-","="},IF(OR($D40 &gt;= AK$6, $E40 &lt; AJ$6), 0, 1)+IF(OR($F40 &gt;= AK$6, $G40 &lt; AJ$6), 0, 2)+1)</f>
        <v/>
      </c>
      <c r="AK40" s="68" t="str">
        <f ca="1">INDEX({"","_","-","="},IF(OR($D40 &gt;= AL$6, $E40 &lt; AK$6), 0, 1)+IF(OR($F40 &gt;= AL$6, $G40 &lt; AK$6), 0, 2)+1)</f>
        <v/>
      </c>
      <c r="AL40" s="68" t="str">
        <f ca="1">INDEX({"","_","-","="},IF(OR($D40 &gt;= AM$6, $E40 &lt; AL$6), 0, 1)+IF(OR($F40 &gt;= AM$6, $G40 &lt; AL$6), 0, 2)+1)</f>
        <v/>
      </c>
      <c r="AM40" s="68" t="str">
        <f ca="1">INDEX({"","_","-","="},IF(OR($D40 &gt;= AN$6, $E40 &lt; AM$6), 0, 1)+IF(OR($F40 &gt;= AN$6, $G40 &lt; AM$6), 0, 2)+1)</f>
        <v/>
      </c>
      <c r="AN40" s="68" t="str">
        <f ca="1">INDEX({"","_","-","="},IF(OR($D40 &gt;= AO$6, $E40 &lt; AN$6), 0, 1)+IF(OR($F40 &gt;= AO$6, $G40 &lt; AN$6), 0, 2)+1)</f>
        <v/>
      </c>
      <c r="AO40" s="68" t="str">
        <f ca="1">INDEX({"","_","-","="},IF(OR($D40 &gt;= AP$6, $E40 &lt; AO$6), 0, 1)+IF(OR($F40 &gt;= AP$6, $G40 &lt; AO$6), 0, 2)+1)</f>
        <v/>
      </c>
      <c r="AP40" s="68" t="str">
        <f ca="1">INDEX({"","_","-","="},IF(OR($D40 &gt;= AQ$6, $E40 &lt; AP$6), 0, 1)+IF(OR($F40 &gt;= AQ$6, $G40 &lt; AP$6), 0, 2)+1)</f>
        <v/>
      </c>
      <c r="AQ40" s="68" t="str">
        <f ca="1">INDEX({"","_","-","="},IF(OR($D40 &gt;= AR$6, $E40 &lt; AQ$6), 0, 1)+IF(OR($F40 &gt;= AR$6, $G40 &lt; AQ$6), 0, 2)+1)</f>
        <v/>
      </c>
      <c r="AR40" s="68" t="str">
        <f ca="1">INDEX({"","_","-","="},IF(OR($D40 &gt;= AS$6, $E40 &lt; AR$6), 0, 1)+IF(OR($F40 &gt;= AS$6, $G40 &lt; AR$6), 0, 2)+1)</f>
        <v/>
      </c>
      <c r="AS40" s="68" t="str">
        <f ca="1">INDEX({"","_","-","="},IF(OR($D40 &gt;= AT$6, $E40 &lt; AS$6), 0, 1)+IF(OR($F40 &gt;= AT$6, $G40 &lt; AS$6), 0, 2)+1)</f>
        <v/>
      </c>
      <c r="AT40" s="68" t="str">
        <f ca="1">INDEX({"","_","-","="},IF(OR($D40 &gt;= AU$6, $E40 &lt; AT$6), 0, 1)+IF(OR($F40 &gt;= AU$6, $G40 &lt; AT$6), 0, 2)+1)</f>
        <v/>
      </c>
      <c r="AU40" s="68" t="str">
        <f ca="1">INDEX({"","_","-","="},IF(OR($D40 &gt;= AV$6, $E40 &lt; AU$6), 0, 1)+IF(OR($F40 &gt;= AV$6, $G40 &lt; AU$6), 0, 2)+1)</f>
        <v/>
      </c>
      <c r="AV40" s="68" t="str">
        <f ca="1">INDEX({"","_","-","="},IF(OR($D40 &gt;= AW$6, $E40 &lt; AV$6), 0, 1)+IF(OR($F40 &gt;= AW$6, $G40 &lt; AV$6), 0, 2)+1)</f>
        <v/>
      </c>
      <c r="AW40" s="68" t="str">
        <f ca="1">INDEX({"","_","-","="},IF(OR($D40 &gt;= AX$6, $E40 &lt; AW$6), 0, 1)+IF(OR($F40 &gt;= AX$6, $G40 &lt; AW$6), 0, 2)+1)</f>
        <v/>
      </c>
      <c r="AX40" s="68" t="str">
        <f ca="1">INDEX({"","_","-","="},IF(OR($D40 &gt;= AY$6, $E40 &lt; AX$6), 0, 1)+IF(OR($F40 &gt;= AY$6, $G40 &lt; AX$6), 0, 2)+1)</f>
        <v/>
      </c>
      <c r="AY40" s="68" t="str">
        <f ca="1">INDEX({"","_","-","="},IF(OR($D40 &gt;= AZ$6, $E40 &lt; AY$6), 0, 1)+IF(OR($F40 &gt;= AZ$6, $G40 &lt; AY$6), 0, 2)+1)</f>
        <v/>
      </c>
      <c r="AZ40" s="68" t="str">
        <f ca="1">INDEX({"","_","-","="},IF(OR($D40 &gt;= BA$6, $E40 &lt; AZ$6), 0, 1)+IF(OR($F40 &gt;= BA$6, $G40 &lt; AZ$6), 0, 2)+1)</f>
        <v/>
      </c>
      <c r="BA40" s="68" t="str">
        <f ca="1">INDEX({"","_","-","="},IF(OR($D40 &gt;= BB$6, $E40 &lt; BA$6), 0, 1)+IF(OR($F40 &gt;= BB$6, $G40 &lt; BA$6), 0, 2)+1)</f>
        <v/>
      </c>
      <c r="BB40" s="68" t="str">
        <f ca="1">INDEX({"","_","-","="},IF(OR($D40 &gt;= BC$6, $E40 &lt; BB$6), 0, 1)+IF(OR($F40 &gt;= BC$6, $G40 &lt; BB$6), 0, 2)+1)</f>
        <v/>
      </c>
      <c r="BC40" s="68" t="str">
        <f ca="1">INDEX({"","_","-","="},IF(OR($D40 &gt;= BD$6, $E40 &lt; BC$6), 0, 1)+IF(OR($F40 &gt;= BD$6, $G40 &lt; BC$6), 0, 2)+1)</f>
        <v/>
      </c>
      <c r="BD40" s="68" t="str">
        <f ca="1">INDEX({"","_","-","="},IF(OR($D40 &gt;= BE$6, $E40 &lt; BD$6), 0, 1)+IF(OR($F40 &gt;= BE$6, $G40 &lt; BD$6), 0, 2)+1)</f>
        <v/>
      </c>
      <c r="BE40" s="68" t="str">
        <f ca="1">INDEX({"","_","-","="},IF(OR($D40 &gt;= BF$6, $E40 &lt; BE$6), 0, 1)+IF(OR($F40 &gt;= BF$6, $G40 &lt; BE$6), 0, 2)+1)</f>
        <v/>
      </c>
      <c r="BF40" s="68" t="str">
        <f ca="1">INDEX({"","_","-","="},IF(OR($D40 &gt;= BG$6, $E40 &lt; BF$6), 0, 1)+IF(OR($F40 &gt;= BG$6, $G40 &lt; BF$6), 0, 2)+1)</f>
        <v/>
      </c>
      <c r="BG40" s="68" t="str">
        <f ca="1">INDEX({"","_","-","="},IF(OR($D40 &gt;= BH$6, $E40 &lt; BG$6), 0, 1)+IF(OR($F40 &gt;= BH$6, $G40 &lt; BG$6), 0, 2)+1)</f>
        <v/>
      </c>
      <c r="BH40" s="68" t="str">
        <f ca="1">INDEX({"","_","-","="},IF(OR($D40 &gt;= BI$6, $E40 &lt; BH$6), 0, 1)+IF(OR($F40 &gt;= BI$6, $G40 &lt; BH$6), 0, 2)+1)</f>
        <v/>
      </c>
      <c r="BI40" s="68" t="str">
        <f ca="1">INDEX({"","_","-","="},IF(OR($D40 &gt;= BJ$6, $E40 &lt; BI$6), 0, 1)+IF(OR($F40 &gt;= BJ$6, $G40 &lt; BI$6), 0, 2)+1)</f>
        <v/>
      </c>
      <c r="BJ40" s="68" t="str">
        <f ca="1">INDEX({"","_","-","="},IF(OR($D40 &gt;= BK$6, $E40 &lt; BJ$6), 0, 1)+IF(OR($F40 &gt;= BK$6, $G40 &lt; BJ$6), 0, 2)+1)</f>
        <v/>
      </c>
      <c r="BK40" s="68" t="str">
        <f ca="1">INDEX({"","_","-","="},IF(OR($D40 &gt;= BL$6, $E40 &lt; BK$6), 0, 1)+IF(OR($F40 &gt;= BL$6, $G40 &lt; BK$6), 0, 2)+1)</f>
        <v/>
      </c>
      <c r="BL40" s="68" t="str">
        <f ca="1">INDEX({"","_","-","="},IF(OR($D40 &gt;= BM$6, $E40 &lt; BL$6), 0, 1)+IF(OR($F40 &gt;= BM$6, $G40 &lt; BL$6), 0, 2)+1)</f>
        <v/>
      </c>
      <c r="BM40" s="68" t="str">
        <f ca="1">INDEX({"","_","-","="},IF(OR($D40 &gt;= BN$6, $E40 &lt; BM$6), 0, 1)+IF(OR($F40 &gt;= BN$6, $G40 &lt; BM$6), 0, 2)+1)</f>
        <v/>
      </c>
      <c r="BN40" s="68" t="str">
        <f ca="1">INDEX({"","_","-","="},IF(OR($D40 &gt;= BO$6, $E40 &lt; BN$6), 0, 1)+IF(OR($F40 &gt;= BO$6, $G40 &lt; BN$6), 0, 2)+1)</f>
        <v/>
      </c>
      <c r="BO40" s="68" t="str">
        <f ca="1">INDEX({"","_","-","="},IF(OR($D40 &gt;= BP$6, $E40 &lt; BO$6), 0, 1)+IF(OR($F40 &gt;= BP$6, $G40 &lt; BO$6), 0, 2)+1)</f>
        <v/>
      </c>
      <c r="BP40" s="68" t="str">
        <f ca="1">INDEX({"","_","-","="},IF(OR($D40 &gt;= BQ$6, $E40 &lt; BP$6), 0, 1)+IF(OR($F40 &gt;= BQ$6, $G40 &lt; BP$6), 0, 2)+1)</f>
        <v/>
      </c>
      <c r="BQ40" s="68" t="str">
        <f ca="1">INDEX({"","_","-","="},IF(OR($D40 &gt;= BR$6, $E40 &lt; BQ$6), 0, 1)+IF(OR($F40 &gt;= BR$6, $G40 &lt; BQ$6), 0, 2)+1)</f>
        <v/>
      </c>
      <c r="BR40" s="68" t="str">
        <f ca="1">INDEX({"","_","-","="},IF(OR($D40 &gt;= BS$6, $E40 &lt; BR$6), 0, 1)+IF(OR($F40 &gt;= BS$6, $G40 &lt; BR$6), 0, 2)+1)</f>
        <v/>
      </c>
      <c r="BS40" s="68" t="str">
        <f ca="1">INDEX({"","_","-","="},IF(OR($D40 &gt;= BT$6, $E40 &lt; BS$6), 0, 1)+IF(OR($F40 &gt;= BT$6, $G40 &lt; BS$6), 0, 2)+1)</f>
        <v/>
      </c>
      <c r="BT40" s="68" t="str">
        <f ca="1">INDEX({"","_","-","="},IF(OR($D40 &gt;= BU$6, $E40 &lt; BT$6), 0, 1)+IF(OR($F40 &gt;= BU$6, $G40 &lt; BT$6), 0, 2)+1)</f>
        <v/>
      </c>
      <c r="BU40" s="68" t="str">
        <f ca="1">INDEX({"","_","-","="},IF(OR($D40 &gt;= BV$6, $E40 &lt; BU$6), 0, 1)+IF(OR($F40 &gt;= BV$6, $G40 &lt; BU$6), 0, 2)+1)</f>
        <v/>
      </c>
      <c r="BV40" s="68" t="str">
        <f ca="1">INDEX({"","_","-","="},IF(OR($D40 &gt;= BW$6, $E40 &lt; BV$6), 0, 1)+IF(OR($F40 &gt;= BW$6, $G40 &lt; BV$6), 0, 2)+1)</f>
        <v/>
      </c>
      <c r="BW40" s="68" t="str">
        <f ca="1">INDEX({"","_","-","="},IF(OR($D40 &gt;= BX$6, $E40 &lt; BW$6), 0, 1)+IF(OR($F40 &gt;= BX$6, $G40 &lt; BW$6), 0, 2)+1)</f>
        <v/>
      </c>
      <c r="BX40" s="68" t="str">
        <f ca="1">INDEX({"","_","-","="},IF(OR($D40 &gt;= BY$6, $E40 &lt; BX$6), 0, 1)+IF(OR($F40 &gt;= BY$6, $G40 &lt; BX$6), 0, 2)+1)</f>
        <v/>
      </c>
      <c r="BY40" s="68" t="str">
        <f ca="1">INDEX({"","_","-","="},IF(OR($D40 &gt;= BZ$6, $E40 &lt; BY$6), 0, 1)+IF(OR($F40 &gt;= BZ$6, $G40 &lt; BY$6), 0, 2)+1)</f>
        <v/>
      </c>
      <c r="BZ40" s="68" t="str">
        <f ca="1">INDEX({"","_","-","="},IF(OR($D40 &gt;= CA$6, $E40 &lt; BZ$6), 0, 1)+IF(OR($F40 &gt;= CA$6, $G40 &lt; BZ$6), 0, 2)+1)</f>
        <v/>
      </c>
      <c r="CA40" s="68" t="str">
        <f ca="1">INDEX({"","_","-","="},IF(OR($D40 &gt;= CB$6, $E40 &lt; CA$6), 0, 1)+IF(OR($F40 &gt;= CB$6, $G40 &lt; CA$6), 0, 2)+1)</f>
        <v/>
      </c>
      <c r="CB40" s="68" t="str">
        <f ca="1">INDEX({"","_","-","="},IF(OR($D40 &gt;= CC$6, $E40 &lt; CB$6), 0, 1)+IF(OR($F40 &gt;= CC$6, $G40 &lt; CB$6), 0, 2)+1)</f>
        <v/>
      </c>
      <c r="CC40" s="68" t="str">
        <f ca="1">INDEX({"","_","-","="},IF(OR($D40 &gt;= CD$6, $E40 &lt; CC$6), 0, 1)+IF(OR($F40 &gt;= CD$6, $G40 &lt; CC$6), 0, 2)+1)</f>
        <v/>
      </c>
      <c r="CD40" s="68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IF('临-进度'!M36,'临-进度'!$A36,"")</f>
        <v/>
      </c>
      <c r="B41" s="8" t="str">
        <f ca="1">IF('临-进度'!M36,'临-进度'!$B36,"")</f>
        <v/>
      </c>
      <c r="C41" s="8" t="str">
        <f ca="1">IF('临-进度'!M36,'临-进度'!$E36,"")</f>
        <v/>
      </c>
      <c r="D41" s="40" t="str">
        <f ca="1">IF('临-进度'!$M36,'临-进度'!$I36,"")</f>
        <v/>
      </c>
      <c r="E41" s="40" t="str">
        <f ca="1">IF('临-进度'!$M36,'临-进度'!$AE36,"")</f>
        <v/>
      </c>
      <c r="F41" s="40" t="str">
        <f ca="1">IF('临-进度'!$M36,'临-进度'!$J36,"")</f>
        <v/>
      </c>
      <c r="G41" s="73" t="str">
        <f ca="1">IF('临-进度'!$M36,'临-进度'!$AF36,"")</f>
        <v/>
      </c>
      <c r="H41" s="68" t="str">
        <f ca="1">INDEX({"","_","-","="},IF(OR($D41 &gt;= I$6, $E41 &lt; H$6), 0, 1)+IF(OR($F41 &gt;= I$6, $G41 &lt; H$6), 0, 2)+1)</f>
        <v/>
      </c>
      <c r="I41" s="68" t="str">
        <f ca="1">INDEX({"","_","-","="},IF(OR($D41 &gt;= J$6, $E41 &lt; I$6), 0, 1)+IF(OR($F41 &gt;= J$6, $G41 &lt; I$6), 0, 2)+1)</f>
        <v/>
      </c>
      <c r="J41" s="68" t="str">
        <f ca="1">INDEX({"","_","-","="},IF(OR($D41 &gt;= K$6, $E41 &lt; J$6), 0, 1)+IF(OR($F41 &gt;= K$6, $G41 &lt; J$6), 0, 2)+1)</f>
        <v/>
      </c>
      <c r="K41" s="68" t="str">
        <f ca="1">INDEX({"","_","-","="},IF(OR($D41 &gt;= L$6, $E41 &lt; K$6), 0, 1)+IF(OR($F41 &gt;= L$6, $G41 &lt; K$6), 0, 2)+1)</f>
        <v/>
      </c>
      <c r="L41" s="68" t="str">
        <f ca="1">INDEX({"","_","-","="},IF(OR($D41 &gt;= M$6, $E41 &lt; L$6), 0, 1)+IF(OR($F41 &gt;= M$6, $G41 &lt; L$6), 0, 2)+1)</f>
        <v/>
      </c>
      <c r="M41" s="68" t="str">
        <f ca="1">INDEX({"","_","-","="},IF(OR($D41 &gt;= N$6, $E41 &lt; M$6), 0, 1)+IF(OR($F41 &gt;= N$6, $G41 &lt; M$6), 0, 2)+1)</f>
        <v/>
      </c>
      <c r="N41" s="68" t="str">
        <f ca="1">INDEX({"","_","-","="},IF(OR($D41 &gt;= O$6, $E41 &lt; N$6), 0, 1)+IF(OR($F41 &gt;= O$6, $G41 &lt; N$6), 0, 2)+1)</f>
        <v/>
      </c>
      <c r="O41" s="68" t="str">
        <f ca="1">INDEX({"","_","-","="},IF(OR($D41 &gt;= P$6, $E41 &lt; O$6), 0, 1)+IF(OR($F41 &gt;= P$6, $G41 &lt; O$6), 0, 2)+1)</f>
        <v/>
      </c>
      <c r="P41" s="68" t="str">
        <f ca="1">INDEX({"","_","-","="},IF(OR($D41 &gt;= Q$6, $E41 &lt; P$6), 0, 1)+IF(OR($F41 &gt;= Q$6, $G41 &lt; P$6), 0, 2)+1)</f>
        <v/>
      </c>
      <c r="Q41" s="68" t="str">
        <f ca="1">INDEX({"","_","-","="},IF(OR($D41 &gt;= R$6, $E41 &lt; Q$6), 0, 1)+IF(OR($F41 &gt;= R$6, $G41 &lt; Q$6), 0, 2)+1)</f>
        <v/>
      </c>
      <c r="R41" s="68" t="str">
        <f ca="1">INDEX({"","_","-","="},IF(OR($D41 &gt;= S$6, $E41 &lt; R$6), 0, 1)+IF(OR($F41 &gt;= S$6, $G41 &lt; R$6), 0, 2)+1)</f>
        <v/>
      </c>
      <c r="S41" s="68" t="str">
        <f ca="1">INDEX({"","_","-","="},IF(OR($D41 &gt;= T$6, $E41 &lt; S$6), 0, 1)+IF(OR($F41 &gt;= T$6, $G41 &lt; S$6), 0, 2)+1)</f>
        <v/>
      </c>
      <c r="T41" s="68" t="str">
        <f ca="1">INDEX({"","_","-","="},IF(OR($D41 &gt;= U$6, $E41 &lt; T$6), 0, 1)+IF(OR($F41 &gt;= U$6, $G41 &lt; T$6), 0, 2)+1)</f>
        <v/>
      </c>
      <c r="U41" s="68" t="str">
        <f ca="1">INDEX({"","_","-","="},IF(OR($D41 &gt;= V$6, $E41 &lt; U$6), 0, 1)+IF(OR($F41 &gt;= V$6, $G41 &lt; U$6), 0, 2)+1)</f>
        <v/>
      </c>
      <c r="V41" s="68" t="str">
        <f ca="1">INDEX({"","_","-","="},IF(OR($D41 &gt;= W$6, $E41 &lt; V$6), 0, 1)+IF(OR($F41 &gt;= W$6, $G41 &lt; V$6), 0, 2)+1)</f>
        <v/>
      </c>
      <c r="W41" s="68" t="str">
        <f ca="1">INDEX({"","_","-","="},IF(OR($D41 &gt;= X$6, $E41 &lt; W$6), 0, 1)+IF(OR($F41 &gt;= X$6, $G41 &lt; W$6), 0, 2)+1)</f>
        <v/>
      </c>
      <c r="X41" s="68" t="str">
        <f ca="1">INDEX({"","_","-","="},IF(OR($D41 &gt;= Y$6, $E41 &lt; X$6), 0, 1)+IF(OR($F41 &gt;= Y$6, $G41 &lt; X$6), 0, 2)+1)</f>
        <v/>
      </c>
      <c r="Y41" s="68" t="str">
        <f ca="1">INDEX({"","_","-","="},IF(OR($D41 &gt;= Z$6, $E41 &lt; Y$6), 0, 1)+IF(OR($F41 &gt;= Z$6, $G41 &lt; Y$6), 0, 2)+1)</f>
        <v/>
      </c>
      <c r="Z41" s="68" t="str">
        <f ca="1">INDEX({"","_","-","="},IF(OR($D41 &gt;= AA$6, $E41 &lt; Z$6), 0, 1)+IF(OR($F41 &gt;= AA$6, $G41 &lt; Z$6), 0, 2)+1)</f>
        <v/>
      </c>
      <c r="AA41" s="68" t="str">
        <f ca="1">INDEX({"","_","-","="},IF(OR($D41 &gt;= AB$6, $E41 &lt; AA$6), 0, 1)+IF(OR($F41 &gt;= AB$6, $G41 &lt; AA$6), 0, 2)+1)</f>
        <v/>
      </c>
      <c r="AB41" s="68" t="str">
        <f ca="1">INDEX({"","_","-","="},IF(OR($D41 &gt;= AC$6, $E41 &lt; AB$6), 0, 1)+IF(OR($F41 &gt;= AC$6, $G41 &lt; AB$6), 0, 2)+1)</f>
        <v/>
      </c>
      <c r="AC41" s="68" t="str">
        <f ca="1">INDEX({"","_","-","="},IF(OR($D41 &gt;= AD$6, $E41 &lt; AC$6), 0, 1)+IF(OR($F41 &gt;= AD$6, $G41 &lt; AC$6), 0, 2)+1)</f>
        <v/>
      </c>
      <c r="AD41" s="68" t="str">
        <f ca="1">INDEX({"","_","-","="},IF(OR($D41 &gt;= AE$6, $E41 &lt; AD$6), 0, 1)+IF(OR($F41 &gt;= AE$6, $G41 &lt; AD$6), 0, 2)+1)</f>
        <v/>
      </c>
      <c r="AE41" s="68" t="str">
        <f ca="1">INDEX({"","_","-","="},IF(OR($D41 &gt;= AF$6, $E41 &lt; AE$6), 0, 1)+IF(OR($F41 &gt;= AF$6, $G41 &lt; AE$6), 0, 2)+1)</f>
        <v/>
      </c>
      <c r="AF41" s="68" t="str">
        <f ca="1">INDEX({"","_","-","="},IF(OR($D41 &gt;= AG$6, $E41 &lt; AF$6), 0, 1)+IF(OR($F41 &gt;= AG$6, $G41 &lt; AF$6), 0, 2)+1)</f>
        <v/>
      </c>
      <c r="AG41" s="68" t="str">
        <f ca="1">INDEX({"","_","-","="},IF(OR($D41 &gt;= AH$6, $E41 &lt; AG$6), 0, 1)+IF(OR($F41 &gt;= AH$6, $G41 &lt; AG$6), 0, 2)+1)</f>
        <v/>
      </c>
      <c r="AH41" s="68" t="str">
        <f ca="1">INDEX({"","_","-","="},IF(OR($D41 &gt;= AI$6, $E41 &lt; AH$6), 0, 1)+IF(OR($F41 &gt;= AI$6, $G41 &lt; AH$6), 0, 2)+1)</f>
        <v/>
      </c>
      <c r="AI41" s="68" t="str">
        <f ca="1">INDEX({"","_","-","="},IF(OR($D41 &gt;= AJ$6, $E41 &lt; AI$6), 0, 1)+IF(OR($F41 &gt;= AJ$6, $G41 &lt; AI$6), 0, 2)+1)</f>
        <v/>
      </c>
      <c r="AJ41" s="68" t="str">
        <f ca="1">INDEX({"","_","-","="},IF(OR($D41 &gt;= AK$6, $E41 &lt; AJ$6), 0, 1)+IF(OR($F41 &gt;= AK$6, $G41 &lt; AJ$6), 0, 2)+1)</f>
        <v/>
      </c>
      <c r="AK41" s="68" t="str">
        <f ca="1">INDEX({"","_","-","="},IF(OR($D41 &gt;= AL$6, $E41 &lt; AK$6), 0, 1)+IF(OR($F41 &gt;= AL$6, $G41 &lt; AK$6), 0, 2)+1)</f>
        <v/>
      </c>
      <c r="AL41" s="68" t="str">
        <f ca="1">INDEX({"","_","-","="},IF(OR($D41 &gt;= AM$6, $E41 &lt; AL$6), 0, 1)+IF(OR($F41 &gt;= AM$6, $G41 &lt; AL$6), 0, 2)+1)</f>
        <v/>
      </c>
      <c r="AM41" s="68" t="str">
        <f ca="1">INDEX({"","_","-","="},IF(OR($D41 &gt;= AN$6, $E41 &lt; AM$6), 0, 1)+IF(OR($F41 &gt;= AN$6, $G41 &lt; AM$6), 0, 2)+1)</f>
        <v/>
      </c>
      <c r="AN41" s="68" t="str">
        <f ca="1">INDEX({"","_","-","="},IF(OR($D41 &gt;= AO$6, $E41 &lt; AN$6), 0, 1)+IF(OR($F41 &gt;= AO$6, $G41 &lt; AN$6), 0, 2)+1)</f>
        <v/>
      </c>
      <c r="AO41" s="68" t="str">
        <f ca="1">INDEX({"","_","-","="},IF(OR($D41 &gt;= AP$6, $E41 &lt; AO$6), 0, 1)+IF(OR($F41 &gt;= AP$6, $G41 &lt; AO$6), 0, 2)+1)</f>
        <v/>
      </c>
      <c r="AP41" s="68" t="str">
        <f ca="1">INDEX({"","_","-","="},IF(OR($D41 &gt;= AQ$6, $E41 &lt; AP$6), 0, 1)+IF(OR($F41 &gt;= AQ$6, $G41 &lt; AP$6), 0, 2)+1)</f>
        <v/>
      </c>
      <c r="AQ41" s="68" t="str">
        <f ca="1">INDEX({"","_","-","="},IF(OR($D41 &gt;= AR$6, $E41 &lt; AQ$6), 0, 1)+IF(OR($F41 &gt;= AR$6, $G41 &lt; AQ$6), 0, 2)+1)</f>
        <v/>
      </c>
      <c r="AR41" s="68" t="str">
        <f ca="1">INDEX({"","_","-","="},IF(OR($D41 &gt;= AS$6, $E41 &lt; AR$6), 0, 1)+IF(OR($F41 &gt;= AS$6, $G41 &lt; AR$6), 0, 2)+1)</f>
        <v/>
      </c>
      <c r="AS41" s="68" t="str">
        <f ca="1">INDEX({"","_","-","="},IF(OR($D41 &gt;= AT$6, $E41 &lt; AS$6), 0, 1)+IF(OR($F41 &gt;= AT$6, $G41 &lt; AS$6), 0, 2)+1)</f>
        <v/>
      </c>
      <c r="AT41" s="68" t="str">
        <f ca="1">INDEX({"","_","-","="},IF(OR($D41 &gt;= AU$6, $E41 &lt; AT$6), 0, 1)+IF(OR($F41 &gt;= AU$6, $G41 &lt; AT$6), 0, 2)+1)</f>
        <v/>
      </c>
      <c r="AU41" s="68" t="str">
        <f ca="1">INDEX({"","_","-","="},IF(OR($D41 &gt;= AV$6, $E41 &lt; AU$6), 0, 1)+IF(OR($F41 &gt;= AV$6, $G41 &lt; AU$6), 0, 2)+1)</f>
        <v/>
      </c>
      <c r="AV41" s="68" t="str">
        <f ca="1">INDEX({"","_","-","="},IF(OR($D41 &gt;= AW$6, $E41 &lt; AV$6), 0, 1)+IF(OR($F41 &gt;= AW$6, $G41 &lt; AV$6), 0, 2)+1)</f>
        <v/>
      </c>
      <c r="AW41" s="68" t="str">
        <f ca="1">INDEX({"","_","-","="},IF(OR($D41 &gt;= AX$6, $E41 &lt; AW$6), 0, 1)+IF(OR($F41 &gt;= AX$6, $G41 &lt; AW$6), 0, 2)+1)</f>
        <v/>
      </c>
      <c r="AX41" s="68" t="str">
        <f ca="1">INDEX({"","_","-","="},IF(OR($D41 &gt;= AY$6, $E41 &lt; AX$6), 0, 1)+IF(OR($F41 &gt;= AY$6, $G41 &lt; AX$6), 0, 2)+1)</f>
        <v/>
      </c>
      <c r="AY41" s="68" t="str">
        <f ca="1">INDEX({"","_","-","="},IF(OR($D41 &gt;= AZ$6, $E41 &lt; AY$6), 0, 1)+IF(OR($F41 &gt;= AZ$6, $G41 &lt; AY$6), 0, 2)+1)</f>
        <v/>
      </c>
      <c r="AZ41" s="68" t="str">
        <f ca="1">INDEX({"","_","-","="},IF(OR($D41 &gt;= BA$6, $E41 &lt; AZ$6), 0, 1)+IF(OR($F41 &gt;= BA$6, $G41 &lt; AZ$6), 0, 2)+1)</f>
        <v/>
      </c>
      <c r="BA41" s="68" t="str">
        <f ca="1">INDEX({"","_","-","="},IF(OR($D41 &gt;= BB$6, $E41 &lt; BA$6), 0, 1)+IF(OR($F41 &gt;= BB$6, $G41 &lt; BA$6), 0, 2)+1)</f>
        <v/>
      </c>
      <c r="BB41" s="68" t="str">
        <f ca="1">INDEX({"","_","-","="},IF(OR($D41 &gt;= BC$6, $E41 &lt; BB$6), 0, 1)+IF(OR($F41 &gt;= BC$6, $G41 &lt; BB$6), 0, 2)+1)</f>
        <v/>
      </c>
      <c r="BC41" s="68" t="str">
        <f ca="1">INDEX({"","_","-","="},IF(OR($D41 &gt;= BD$6, $E41 &lt; BC$6), 0, 1)+IF(OR($F41 &gt;= BD$6, $G41 &lt; BC$6), 0, 2)+1)</f>
        <v/>
      </c>
      <c r="BD41" s="68" t="str">
        <f ca="1">INDEX({"","_","-","="},IF(OR($D41 &gt;= BE$6, $E41 &lt; BD$6), 0, 1)+IF(OR($F41 &gt;= BE$6, $G41 &lt; BD$6), 0, 2)+1)</f>
        <v/>
      </c>
      <c r="BE41" s="68" t="str">
        <f ca="1">INDEX({"","_","-","="},IF(OR($D41 &gt;= BF$6, $E41 &lt; BE$6), 0, 1)+IF(OR($F41 &gt;= BF$6, $G41 &lt; BE$6), 0, 2)+1)</f>
        <v/>
      </c>
      <c r="BF41" s="68" t="str">
        <f ca="1">INDEX({"","_","-","="},IF(OR($D41 &gt;= BG$6, $E41 &lt; BF$6), 0, 1)+IF(OR($F41 &gt;= BG$6, $G41 &lt; BF$6), 0, 2)+1)</f>
        <v/>
      </c>
      <c r="BG41" s="68" t="str">
        <f ca="1">INDEX({"","_","-","="},IF(OR($D41 &gt;= BH$6, $E41 &lt; BG$6), 0, 1)+IF(OR($F41 &gt;= BH$6, $G41 &lt; BG$6), 0, 2)+1)</f>
        <v/>
      </c>
      <c r="BH41" s="68" t="str">
        <f ca="1">INDEX({"","_","-","="},IF(OR($D41 &gt;= BI$6, $E41 &lt; BH$6), 0, 1)+IF(OR($F41 &gt;= BI$6, $G41 &lt; BH$6), 0, 2)+1)</f>
        <v/>
      </c>
      <c r="BI41" s="68" t="str">
        <f ca="1">INDEX({"","_","-","="},IF(OR($D41 &gt;= BJ$6, $E41 &lt; BI$6), 0, 1)+IF(OR($F41 &gt;= BJ$6, $G41 &lt; BI$6), 0, 2)+1)</f>
        <v/>
      </c>
      <c r="BJ41" s="68" t="str">
        <f ca="1">INDEX({"","_","-","="},IF(OR($D41 &gt;= BK$6, $E41 &lt; BJ$6), 0, 1)+IF(OR($F41 &gt;= BK$6, $G41 &lt; BJ$6), 0, 2)+1)</f>
        <v/>
      </c>
      <c r="BK41" s="68" t="str">
        <f ca="1">INDEX({"","_","-","="},IF(OR($D41 &gt;= BL$6, $E41 &lt; BK$6), 0, 1)+IF(OR($F41 &gt;= BL$6, $G41 &lt; BK$6), 0, 2)+1)</f>
        <v/>
      </c>
      <c r="BL41" s="68" t="str">
        <f ca="1">INDEX({"","_","-","="},IF(OR($D41 &gt;= BM$6, $E41 &lt; BL$6), 0, 1)+IF(OR($F41 &gt;= BM$6, $G41 &lt; BL$6), 0, 2)+1)</f>
        <v/>
      </c>
      <c r="BM41" s="68" t="str">
        <f ca="1">INDEX({"","_","-","="},IF(OR($D41 &gt;= BN$6, $E41 &lt; BM$6), 0, 1)+IF(OR($F41 &gt;= BN$6, $G41 &lt; BM$6), 0, 2)+1)</f>
        <v/>
      </c>
      <c r="BN41" s="68" t="str">
        <f ca="1">INDEX({"","_","-","="},IF(OR($D41 &gt;= BO$6, $E41 &lt; BN$6), 0, 1)+IF(OR($F41 &gt;= BO$6, $G41 &lt; BN$6), 0, 2)+1)</f>
        <v/>
      </c>
      <c r="BO41" s="68" t="str">
        <f ca="1">INDEX({"","_","-","="},IF(OR($D41 &gt;= BP$6, $E41 &lt; BO$6), 0, 1)+IF(OR($F41 &gt;= BP$6, $G41 &lt; BO$6), 0, 2)+1)</f>
        <v/>
      </c>
      <c r="BP41" s="68" t="str">
        <f ca="1">INDEX({"","_","-","="},IF(OR($D41 &gt;= BQ$6, $E41 &lt; BP$6), 0, 1)+IF(OR($F41 &gt;= BQ$6, $G41 &lt; BP$6), 0, 2)+1)</f>
        <v/>
      </c>
      <c r="BQ41" s="68" t="str">
        <f ca="1">INDEX({"","_","-","="},IF(OR($D41 &gt;= BR$6, $E41 &lt; BQ$6), 0, 1)+IF(OR($F41 &gt;= BR$6, $G41 &lt; BQ$6), 0, 2)+1)</f>
        <v/>
      </c>
      <c r="BR41" s="68" t="str">
        <f ca="1">INDEX({"","_","-","="},IF(OR($D41 &gt;= BS$6, $E41 &lt; BR$6), 0, 1)+IF(OR($F41 &gt;= BS$6, $G41 &lt; BR$6), 0, 2)+1)</f>
        <v/>
      </c>
      <c r="BS41" s="68" t="str">
        <f ca="1">INDEX({"","_","-","="},IF(OR($D41 &gt;= BT$6, $E41 &lt; BS$6), 0, 1)+IF(OR($F41 &gt;= BT$6, $G41 &lt; BS$6), 0, 2)+1)</f>
        <v/>
      </c>
      <c r="BT41" s="68" t="str">
        <f ca="1">INDEX({"","_","-","="},IF(OR($D41 &gt;= BU$6, $E41 &lt; BT$6), 0, 1)+IF(OR($F41 &gt;= BU$6, $G41 &lt; BT$6), 0, 2)+1)</f>
        <v/>
      </c>
      <c r="BU41" s="68" t="str">
        <f ca="1">INDEX({"","_","-","="},IF(OR($D41 &gt;= BV$6, $E41 &lt; BU$6), 0, 1)+IF(OR($F41 &gt;= BV$6, $G41 &lt; BU$6), 0, 2)+1)</f>
        <v/>
      </c>
      <c r="BV41" s="68" t="str">
        <f ca="1">INDEX({"","_","-","="},IF(OR($D41 &gt;= BW$6, $E41 &lt; BV$6), 0, 1)+IF(OR($F41 &gt;= BW$6, $G41 &lt; BV$6), 0, 2)+1)</f>
        <v/>
      </c>
      <c r="BW41" s="68" t="str">
        <f ca="1">INDEX({"","_","-","="},IF(OR($D41 &gt;= BX$6, $E41 &lt; BW$6), 0, 1)+IF(OR($F41 &gt;= BX$6, $G41 &lt; BW$6), 0, 2)+1)</f>
        <v/>
      </c>
      <c r="BX41" s="68" t="str">
        <f ca="1">INDEX({"","_","-","="},IF(OR($D41 &gt;= BY$6, $E41 &lt; BX$6), 0, 1)+IF(OR($F41 &gt;= BY$6, $G41 &lt; BX$6), 0, 2)+1)</f>
        <v/>
      </c>
      <c r="BY41" s="68" t="str">
        <f ca="1">INDEX({"","_","-","="},IF(OR($D41 &gt;= BZ$6, $E41 &lt; BY$6), 0, 1)+IF(OR($F41 &gt;= BZ$6, $G41 &lt; BY$6), 0, 2)+1)</f>
        <v/>
      </c>
      <c r="BZ41" s="68" t="str">
        <f ca="1">INDEX({"","_","-","="},IF(OR($D41 &gt;= CA$6, $E41 &lt; BZ$6), 0, 1)+IF(OR($F41 &gt;= CA$6, $G41 &lt; BZ$6), 0, 2)+1)</f>
        <v/>
      </c>
      <c r="CA41" s="68" t="str">
        <f ca="1">INDEX({"","_","-","="},IF(OR($D41 &gt;= CB$6, $E41 &lt; CA$6), 0, 1)+IF(OR($F41 &gt;= CB$6, $G41 &lt; CA$6), 0, 2)+1)</f>
        <v/>
      </c>
      <c r="CB41" s="68" t="str">
        <f ca="1">INDEX({"","_","-","="},IF(OR($D41 &gt;= CC$6, $E41 &lt; CB$6), 0, 1)+IF(OR($F41 &gt;= CC$6, $G41 &lt; CB$6), 0, 2)+1)</f>
        <v/>
      </c>
      <c r="CC41" s="68" t="str">
        <f ca="1">INDEX({"","_","-","="},IF(OR($D41 &gt;= CD$6, $E41 &lt; CC$6), 0, 1)+IF(OR($F41 &gt;= CD$6, $G41 &lt; CC$6), 0, 2)+1)</f>
        <v/>
      </c>
      <c r="CD41" s="68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IF('临-进度'!M37,'临-进度'!$A37,"")</f>
        <v/>
      </c>
      <c r="B42" s="8" t="str">
        <f ca="1">IF('临-进度'!M37,'临-进度'!$B37,"")</f>
        <v/>
      </c>
      <c r="C42" s="8" t="str">
        <f ca="1">IF('临-进度'!M37,'临-进度'!$E37,"")</f>
        <v/>
      </c>
      <c r="D42" s="40" t="str">
        <f ca="1">IF('临-进度'!$M37,'临-进度'!$I37,"")</f>
        <v/>
      </c>
      <c r="E42" s="40" t="str">
        <f ca="1">IF('临-进度'!$M37,'临-进度'!$AE37,"")</f>
        <v/>
      </c>
      <c r="F42" s="40" t="str">
        <f ca="1">IF('临-进度'!$M37,'临-进度'!$J37,"")</f>
        <v/>
      </c>
      <c r="G42" s="73" t="str">
        <f ca="1">IF('临-进度'!$M37,'临-进度'!$AF37,"")</f>
        <v/>
      </c>
      <c r="H42" s="68" t="str">
        <f ca="1">INDEX({"","_","-","="},IF(OR($D42 &gt;= I$6, $E42 &lt; H$6), 0, 1)+IF(OR($F42 &gt;= I$6, $G42 &lt; H$6), 0, 2)+1)</f>
        <v/>
      </c>
      <c r="I42" s="68" t="str">
        <f ca="1">INDEX({"","_","-","="},IF(OR($D42 &gt;= J$6, $E42 &lt; I$6), 0, 1)+IF(OR($F42 &gt;= J$6, $G42 &lt; I$6), 0, 2)+1)</f>
        <v/>
      </c>
      <c r="J42" s="68" t="str">
        <f ca="1">INDEX({"","_","-","="},IF(OR($D42 &gt;= K$6, $E42 &lt; J$6), 0, 1)+IF(OR($F42 &gt;= K$6, $G42 &lt; J$6), 0, 2)+1)</f>
        <v/>
      </c>
      <c r="K42" s="68" t="str">
        <f ca="1">INDEX({"","_","-","="},IF(OR($D42 &gt;= L$6, $E42 &lt; K$6), 0, 1)+IF(OR($F42 &gt;= L$6, $G42 &lt; K$6), 0, 2)+1)</f>
        <v/>
      </c>
      <c r="L42" s="68" t="str">
        <f ca="1">INDEX({"","_","-","="},IF(OR($D42 &gt;= M$6, $E42 &lt; L$6), 0, 1)+IF(OR($F42 &gt;= M$6, $G42 &lt; L$6), 0, 2)+1)</f>
        <v/>
      </c>
      <c r="M42" s="68" t="str">
        <f ca="1">INDEX({"","_","-","="},IF(OR($D42 &gt;= N$6, $E42 &lt; M$6), 0, 1)+IF(OR($F42 &gt;= N$6, $G42 &lt; M$6), 0, 2)+1)</f>
        <v/>
      </c>
      <c r="N42" s="68" t="str">
        <f ca="1">INDEX({"","_","-","="},IF(OR($D42 &gt;= O$6, $E42 &lt; N$6), 0, 1)+IF(OR($F42 &gt;= O$6, $G42 &lt; N$6), 0, 2)+1)</f>
        <v/>
      </c>
      <c r="O42" s="68" t="str">
        <f ca="1">INDEX({"","_","-","="},IF(OR($D42 &gt;= P$6, $E42 &lt; O$6), 0, 1)+IF(OR($F42 &gt;= P$6, $G42 &lt; O$6), 0, 2)+1)</f>
        <v/>
      </c>
      <c r="P42" s="68" t="str">
        <f ca="1">INDEX({"","_","-","="},IF(OR($D42 &gt;= Q$6, $E42 &lt; P$6), 0, 1)+IF(OR($F42 &gt;= Q$6, $G42 &lt; P$6), 0, 2)+1)</f>
        <v/>
      </c>
      <c r="Q42" s="68" t="str">
        <f ca="1">INDEX({"","_","-","="},IF(OR($D42 &gt;= R$6, $E42 &lt; Q$6), 0, 1)+IF(OR($F42 &gt;= R$6, $G42 &lt; Q$6), 0, 2)+1)</f>
        <v/>
      </c>
      <c r="R42" s="68" t="str">
        <f ca="1">INDEX({"","_","-","="},IF(OR($D42 &gt;= S$6, $E42 &lt; R$6), 0, 1)+IF(OR($F42 &gt;= S$6, $G42 &lt; R$6), 0, 2)+1)</f>
        <v/>
      </c>
      <c r="S42" s="68" t="str">
        <f ca="1">INDEX({"","_","-","="},IF(OR($D42 &gt;= T$6, $E42 &lt; S$6), 0, 1)+IF(OR($F42 &gt;= T$6, $G42 &lt; S$6), 0, 2)+1)</f>
        <v/>
      </c>
      <c r="T42" s="68" t="str">
        <f ca="1">INDEX({"","_","-","="},IF(OR($D42 &gt;= U$6, $E42 &lt; T$6), 0, 1)+IF(OR($F42 &gt;= U$6, $G42 &lt; T$6), 0, 2)+1)</f>
        <v/>
      </c>
      <c r="U42" s="68" t="str">
        <f ca="1">INDEX({"","_","-","="},IF(OR($D42 &gt;= V$6, $E42 &lt; U$6), 0, 1)+IF(OR($F42 &gt;= V$6, $G42 &lt; U$6), 0, 2)+1)</f>
        <v/>
      </c>
      <c r="V42" s="68" t="str">
        <f ca="1">INDEX({"","_","-","="},IF(OR($D42 &gt;= W$6, $E42 &lt; V$6), 0, 1)+IF(OR($F42 &gt;= W$6, $G42 &lt; V$6), 0, 2)+1)</f>
        <v/>
      </c>
      <c r="W42" s="68" t="str">
        <f ca="1">INDEX({"","_","-","="},IF(OR($D42 &gt;= X$6, $E42 &lt; W$6), 0, 1)+IF(OR($F42 &gt;= X$6, $G42 &lt; W$6), 0, 2)+1)</f>
        <v/>
      </c>
      <c r="X42" s="68" t="str">
        <f ca="1">INDEX({"","_","-","="},IF(OR($D42 &gt;= Y$6, $E42 &lt; X$6), 0, 1)+IF(OR($F42 &gt;= Y$6, $G42 &lt; X$6), 0, 2)+1)</f>
        <v/>
      </c>
      <c r="Y42" s="68" t="str">
        <f ca="1">INDEX({"","_","-","="},IF(OR($D42 &gt;= Z$6, $E42 &lt; Y$6), 0, 1)+IF(OR($F42 &gt;= Z$6, $G42 &lt; Y$6), 0, 2)+1)</f>
        <v/>
      </c>
      <c r="Z42" s="68" t="str">
        <f ca="1">INDEX({"","_","-","="},IF(OR($D42 &gt;= AA$6, $E42 &lt; Z$6), 0, 1)+IF(OR($F42 &gt;= AA$6, $G42 &lt; Z$6), 0, 2)+1)</f>
        <v/>
      </c>
      <c r="AA42" s="68" t="str">
        <f ca="1">INDEX({"","_","-","="},IF(OR($D42 &gt;= AB$6, $E42 &lt; AA$6), 0, 1)+IF(OR($F42 &gt;= AB$6, $G42 &lt; AA$6), 0, 2)+1)</f>
        <v/>
      </c>
      <c r="AB42" s="68" t="str">
        <f ca="1">INDEX({"","_","-","="},IF(OR($D42 &gt;= AC$6, $E42 &lt; AB$6), 0, 1)+IF(OR($F42 &gt;= AC$6, $G42 &lt; AB$6), 0, 2)+1)</f>
        <v/>
      </c>
      <c r="AC42" s="68" t="str">
        <f ca="1">INDEX({"","_","-","="},IF(OR($D42 &gt;= AD$6, $E42 &lt; AC$6), 0, 1)+IF(OR($F42 &gt;= AD$6, $G42 &lt; AC$6), 0, 2)+1)</f>
        <v/>
      </c>
      <c r="AD42" s="68" t="str">
        <f ca="1">INDEX({"","_","-","="},IF(OR($D42 &gt;= AE$6, $E42 &lt; AD$6), 0, 1)+IF(OR($F42 &gt;= AE$6, $G42 &lt; AD$6), 0, 2)+1)</f>
        <v/>
      </c>
      <c r="AE42" s="68" t="str">
        <f ca="1">INDEX({"","_","-","="},IF(OR($D42 &gt;= AF$6, $E42 &lt; AE$6), 0, 1)+IF(OR($F42 &gt;= AF$6, $G42 &lt; AE$6), 0, 2)+1)</f>
        <v/>
      </c>
      <c r="AF42" s="68" t="str">
        <f ca="1">INDEX({"","_","-","="},IF(OR($D42 &gt;= AG$6, $E42 &lt; AF$6), 0, 1)+IF(OR($F42 &gt;= AG$6, $G42 &lt; AF$6), 0, 2)+1)</f>
        <v/>
      </c>
      <c r="AG42" s="68" t="str">
        <f ca="1">INDEX({"","_","-","="},IF(OR($D42 &gt;= AH$6, $E42 &lt; AG$6), 0, 1)+IF(OR($F42 &gt;= AH$6, $G42 &lt; AG$6), 0, 2)+1)</f>
        <v/>
      </c>
      <c r="AH42" s="68" t="str">
        <f ca="1">INDEX({"","_","-","="},IF(OR($D42 &gt;= AI$6, $E42 &lt; AH$6), 0, 1)+IF(OR($F42 &gt;= AI$6, $G42 &lt; AH$6), 0, 2)+1)</f>
        <v/>
      </c>
      <c r="AI42" s="68" t="str">
        <f ca="1">INDEX({"","_","-","="},IF(OR($D42 &gt;= AJ$6, $E42 &lt; AI$6), 0, 1)+IF(OR($F42 &gt;= AJ$6, $G42 &lt; AI$6), 0, 2)+1)</f>
        <v/>
      </c>
      <c r="AJ42" s="68" t="str">
        <f ca="1">INDEX({"","_","-","="},IF(OR($D42 &gt;= AK$6, $E42 &lt; AJ$6), 0, 1)+IF(OR($F42 &gt;= AK$6, $G42 &lt; AJ$6), 0, 2)+1)</f>
        <v/>
      </c>
      <c r="AK42" s="68" t="str">
        <f ca="1">INDEX({"","_","-","="},IF(OR($D42 &gt;= AL$6, $E42 &lt; AK$6), 0, 1)+IF(OR($F42 &gt;= AL$6, $G42 &lt; AK$6), 0, 2)+1)</f>
        <v/>
      </c>
      <c r="AL42" s="68" t="str">
        <f ca="1">INDEX({"","_","-","="},IF(OR($D42 &gt;= AM$6, $E42 &lt; AL$6), 0, 1)+IF(OR($F42 &gt;= AM$6, $G42 &lt; AL$6), 0, 2)+1)</f>
        <v/>
      </c>
      <c r="AM42" s="68" t="str">
        <f ca="1">INDEX({"","_","-","="},IF(OR($D42 &gt;= AN$6, $E42 &lt; AM$6), 0, 1)+IF(OR($F42 &gt;= AN$6, $G42 &lt; AM$6), 0, 2)+1)</f>
        <v/>
      </c>
      <c r="AN42" s="68" t="str">
        <f ca="1">INDEX({"","_","-","="},IF(OR($D42 &gt;= AO$6, $E42 &lt; AN$6), 0, 1)+IF(OR($F42 &gt;= AO$6, $G42 &lt; AN$6), 0, 2)+1)</f>
        <v/>
      </c>
      <c r="AO42" s="68" t="str">
        <f ca="1">INDEX({"","_","-","="},IF(OR($D42 &gt;= AP$6, $E42 &lt; AO$6), 0, 1)+IF(OR($F42 &gt;= AP$6, $G42 &lt; AO$6), 0, 2)+1)</f>
        <v/>
      </c>
      <c r="AP42" s="68" t="str">
        <f ca="1">INDEX({"","_","-","="},IF(OR($D42 &gt;= AQ$6, $E42 &lt; AP$6), 0, 1)+IF(OR($F42 &gt;= AQ$6, $G42 &lt; AP$6), 0, 2)+1)</f>
        <v/>
      </c>
      <c r="AQ42" s="68" t="str">
        <f ca="1">INDEX({"","_","-","="},IF(OR($D42 &gt;= AR$6, $E42 &lt; AQ$6), 0, 1)+IF(OR($F42 &gt;= AR$6, $G42 &lt; AQ$6), 0, 2)+1)</f>
        <v/>
      </c>
      <c r="AR42" s="68" t="str">
        <f ca="1">INDEX({"","_","-","="},IF(OR($D42 &gt;= AS$6, $E42 &lt; AR$6), 0, 1)+IF(OR($F42 &gt;= AS$6, $G42 &lt; AR$6), 0, 2)+1)</f>
        <v/>
      </c>
      <c r="AS42" s="68" t="str">
        <f ca="1">INDEX({"","_","-","="},IF(OR($D42 &gt;= AT$6, $E42 &lt; AS$6), 0, 1)+IF(OR($F42 &gt;= AT$6, $G42 &lt; AS$6), 0, 2)+1)</f>
        <v/>
      </c>
      <c r="AT42" s="68" t="str">
        <f ca="1">INDEX({"","_","-","="},IF(OR($D42 &gt;= AU$6, $E42 &lt; AT$6), 0, 1)+IF(OR($F42 &gt;= AU$6, $G42 &lt; AT$6), 0, 2)+1)</f>
        <v/>
      </c>
      <c r="AU42" s="68" t="str">
        <f ca="1">INDEX({"","_","-","="},IF(OR($D42 &gt;= AV$6, $E42 &lt; AU$6), 0, 1)+IF(OR($F42 &gt;= AV$6, $G42 &lt; AU$6), 0, 2)+1)</f>
        <v/>
      </c>
      <c r="AV42" s="68" t="str">
        <f ca="1">INDEX({"","_","-","="},IF(OR($D42 &gt;= AW$6, $E42 &lt; AV$6), 0, 1)+IF(OR($F42 &gt;= AW$6, $G42 &lt; AV$6), 0, 2)+1)</f>
        <v/>
      </c>
      <c r="AW42" s="68" t="str">
        <f ca="1">INDEX({"","_","-","="},IF(OR($D42 &gt;= AX$6, $E42 &lt; AW$6), 0, 1)+IF(OR($F42 &gt;= AX$6, $G42 &lt; AW$6), 0, 2)+1)</f>
        <v/>
      </c>
      <c r="AX42" s="68" t="str">
        <f ca="1">INDEX({"","_","-","="},IF(OR($D42 &gt;= AY$6, $E42 &lt; AX$6), 0, 1)+IF(OR($F42 &gt;= AY$6, $G42 &lt; AX$6), 0, 2)+1)</f>
        <v/>
      </c>
      <c r="AY42" s="68" t="str">
        <f ca="1">INDEX({"","_","-","="},IF(OR($D42 &gt;= AZ$6, $E42 &lt; AY$6), 0, 1)+IF(OR($F42 &gt;= AZ$6, $G42 &lt; AY$6), 0, 2)+1)</f>
        <v/>
      </c>
      <c r="AZ42" s="68" t="str">
        <f ca="1">INDEX({"","_","-","="},IF(OR($D42 &gt;= BA$6, $E42 &lt; AZ$6), 0, 1)+IF(OR($F42 &gt;= BA$6, $G42 &lt; AZ$6), 0, 2)+1)</f>
        <v/>
      </c>
      <c r="BA42" s="68" t="str">
        <f ca="1">INDEX({"","_","-","="},IF(OR($D42 &gt;= BB$6, $E42 &lt; BA$6), 0, 1)+IF(OR($F42 &gt;= BB$6, $G42 &lt; BA$6), 0, 2)+1)</f>
        <v/>
      </c>
      <c r="BB42" s="68" t="str">
        <f ca="1">INDEX({"","_","-","="},IF(OR($D42 &gt;= BC$6, $E42 &lt; BB$6), 0, 1)+IF(OR($F42 &gt;= BC$6, $G42 &lt; BB$6), 0, 2)+1)</f>
        <v/>
      </c>
      <c r="BC42" s="68" t="str">
        <f ca="1">INDEX({"","_","-","="},IF(OR($D42 &gt;= BD$6, $E42 &lt; BC$6), 0, 1)+IF(OR($F42 &gt;= BD$6, $G42 &lt; BC$6), 0, 2)+1)</f>
        <v/>
      </c>
      <c r="BD42" s="68" t="str">
        <f ca="1">INDEX({"","_","-","="},IF(OR($D42 &gt;= BE$6, $E42 &lt; BD$6), 0, 1)+IF(OR($F42 &gt;= BE$6, $G42 &lt; BD$6), 0, 2)+1)</f>
        <v/>
      </c>
      <c r="BE42" s="68" t="str">
        <f ca="1">INDEX({"","_","-","="},IF(OR($D42 &gt;= BF$6, $E42 &lt; BE$6), 0, 1)+IF(OR($F42 &gt;= BF$6, $G42 &lt; BE$6), 0, 2)+1)</f>
        <v/>
      </c>
      <c r="BF42" s="68" t="str">
        <f ca="1">INDEX({"","_","-","="},IF(OR($D42 &gt;= BG$6, $E42 &lt; BF$6), 0, 1)+IF(OR($F42 &gt;= BG$6, $G42 &lt; BF$6), 0, 2)+1)</f>
        <v/>
      </c>
      <c r="BG42" s="68" t="str">
        <f ca="1">INDEX({"","_","-","="},IF(OR($D42 &gt;= BH$6, $E42 &lt; BG$6), 0, 1)+IF(OR($F42 &gt;= BH$6, $G42 &lt; BG$6), 0, 2)+1)</f>
        <v/>
      </c>
      <c r="BH42" s="68" t="str">
        <f ca="1">INDEX({"","_","-","="},IF(OR($D42 &gt;= BI$6, $E42 &lt; BH$6), 0, 1)+IF(OR($F42 &gt;= BI$6, $G42 &lt; BH$6), 0, 2)+1)</f>
        <v/>
      </c>
      <c r="BI42" s="68" t="str">
        <f ca="1">INDEX({"","_","-","="},IF(OR($D42 &gt;= BJ$6, $E42 &lt; BI$6), 0, 1)+IF(OR($F42 &gt;= BJ$6, $G42 &lt; BI$6), 0, 2)+1)</f>
        <v/>
      </c>
      <c r="BJ42" s="68" t="str">
        <f ca="1">INDEX({"","_","-","="},IF(OR($D42 &gt;= BK$6, $E42 &lt; BJ$6), 0, 1)+IF(OR($F42 &gt;= BK$6, $G42 &lt; BJ$6), 0, 2)+1)</f>
        <v/>
      </c>
      <c r="BK42" s="68" t="str">
        <f ca="1">INDEX({"","_","-","="},IF(OR($D42 &gt;= BL$6, $E42 &lt; BK$6), 0, 1)+IF(OR($F42 &gt;= BL$6, $G42 &lt; BK$6), 0, 2)+1)</f>
        <v/>
      </c>
      <c r="BL42" s="68" t="str">
        <f ca="1">INDEX({"","_","-","="},IF(OR($D42 &gt;= BM$6, $E42 &lt; BL$6), 0, 1)+IF(OR($F42 &gt;= BM$6, $G42 &lt; BL$6), 0, 2)+1)</f>
        <v/>
      </c>
      <c r="BM42" s="68" t="str">
        <f ca="1">INDEX({"","_","-","="},IF(OR($D42 &gt;= BN$6, $E42 &lt; BM$6), 0, 1)+IF(OR($F42 &gt;= BN$6, $G42 &lt; BM$6), 0, 2)+1)</f>
        <v/>
      </c>
      <c r="BN42" s="68" t="str">
        <f ca="1">INDEX({"","_","-","="},IF(OR($D42 &gt;= BO$6, $E42 &lt; BN$6), 0, 1)+IF(OR($F42 &gt;= BO$6, $G42 &lt; BN$6), 0, 2)+1)</f>
        <v/>
      </c>
      <c r="BO42" s="68" t="str">
        <f ca="1">INDEX({"","_","-","="},IF(OR($D42 &gt;= BP$6, $E42 &lt; BO$6), 0, 1)+IF(OR($F42 &gt;= BP$6, $G42 &lt; BO$6), 0, 2)+1)</f>
        <v/>
      </c>
      <c r="BP42" s="68" t="str">
        <f ca="1">INDEX({"","_","-","="},IF(OR($D42 &gt;= BQ$6, $E42 &lt; BP$6), 0, 1)+IF(OR($F42 &gt;= BQ$6, $G42 &lt; BP$6), 0, 2)+1)</f>
        <v/>
      </c>
      <c r="BQ42" s="68" t="str">
        <f ca="1">INDEX({"","_","-","="},IF(OR($D42 &gt;= BR$6, $E42 &lt; BQ$6), 0, 1)+IF(OR($F42 &gt;= BR$6, $G42 &lt; BQ$6), 0, 2)+1)</f>
        <v/>
      </c>
      <c r="BR42" s="68" t="str">
        <f ca="1">INDEX({"","_","-","="},IF(OR($D42 &gt;= BS$6, $E42 &lt; BR$6), 0, 1)+IF(OR($F42 &gt;= BS$6, $G42 &lt; BR$6), 0, 2)+1)</f>
        <v/>
      </c>
      <c r="BS42" s="68" t="str">
        <f ca="1">INDEX({"","_","-","="},IF(OR($D42 &gt;= BT$6, $E42 &lt; BS$6), 0, 1)+IF(OR($F42 &gt;= BT$6, $G42 &lt; BS$6), 0, 2)+1)</f>
        <v/>
      </c>
      <c r="BT42" s="68" t="str">
        <f ca="1">INDEX({"","_","-","="},IF(OR($D42 &gt;= BU$6, $E42 &lt; BT$6), 0, 1)+IF(OR($F42 &gt;= BU$6, $G42 &lt; BT$6), 0, 2)+1)</f>
        <v/>
      </c>
      <c r="BU42" s="68" t="str">
        <f ca="1">INDEX({"","_","-","="},IF(OR($D42 &gt;= BV$6, $E42 &lt; BU$6), 0, 1)+IF(OR($F42 &gt;= BV$6, $G42 &lt; BU$6), 0, 2)+1)</f>
        <v/>
      </c>
      <c r="BV42" s="68" t="str">
        <f ca="1">INDEX({"","_","-","="},IF(OR($D42 &gt;= BW$6, $E42 &lt; BV$6), 0, 1)+IF(OR($F42 &gt;= BW$6, $G42 &lt; BV$6), 0, 2)+1)</f>
        <v/>
      </c>
      <c r="BW42" s="68" t="str">
        <f ca="1">INDEX({"","_","-","="},IF(OR($D42 &gt;= BX$6, $E42 &lt; BW$6), 0, 1)+IF(OR($F42 &gt;= BX$6, $G42 &lt; BW$6), 0, 2)+1)</f>
        <v/>
      </c>
      <c r="BX42" s="68" t="str">
        <f ca="1">INDEX({"","_","-","="},IF(OR($D42 &gt;= BY$6, $E42 &lt; BX$6), 0, 1)+IF(OR($F42 &gt;= BY$6, $G42 &lt; BX$6), 0, 2)+1)</f>
        <v/>
      </c>
      <c r="BY42" s="68" t="str">
        <f ca="1">INDEX({"","_","-","="},IF(OR($D42 &gt;= BZ$6, $E42 &lt; BY$6), 0, 1)+IF(OR($F42 &gt;= BZ$6, $G42 &lt; BY$6), 0, 2)+1)</f>
        <v/>
      </c>
      <c r="BZ42" s="68" t="str">
        <f ca="1">INDEX({"","_","-","="},IF(OR($D42 &gt;= CA$6, $E42 &lt; BZ$6), 0, 1)+IF(OR($F42 &gt;= CA$6, $G42 &lt; BZ$6), 0, 2)+1)</f>
        <v/>
      </c>
      <c r="CA42" s="68" t="str">
        <f ca="1">INDEX({"","_","-","="},IF(OR($D42 &gt;= CB$6, $E42 &lt; CA$6), 0, 1)+IF(OR($F42 &gt;= CB$6, $G42 &lt; CA$6), 0, 2)+1)</f>
        <v/>
      </c>
      <c r="CB42" s="68" t="str">
        <f ca="1">INDEX({"","_","-","="},IF(OR($D42 &gt;= CC$6, $E42 &lt; CB$6), 0, 1)+IF(OR($F42 &gt;= CC$6, $G42 &lt; CB$6), 0, 2)+1)</f>
        <v/>
      </c>
      <c r="CC42" s="68" t="str">
        <f ca="1">INDEX({"","_","-","="},IF(OR($D42 &gt;= CD$6, $E42 &lt; CC$6), 0, 1)+IF(OR($F42 &gt;= CD$6, $G42 &lt; CC$6), 0, 2)+1)</f>
        <v/>
      </c>
      <c r="CD42" s="68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IF('临-进度'!M38,'临-进度'!$A38,"")</f>
        <v/>
      </c>
      <c r="B43" s="8" t="str">
        <f ca="1">IF('临-进度'!M38,'临-进度'!$B38,"")</f>
        <v/>
      </c>
      <c r="C43" s="8" t="str">
        <f ca="1">IF('临-进度'!M38,'临-进度'!$E38,"")</f>
        <v/>
      </c>
      <c r="D43" s="40" t="str">
        <f ca="1">IF('临-进度'!$M38,'临-进度'!$I38,"")</f>
        <v/>
      </c>
      <c r="E43" s="40" t="str">
        <f ca="1">IF('临-进度'!$M38,'临-进度'!$AE38,"")</f>
        <v/>
      </c>
      <c r="F43" s="40" t="str">
        <f ca="1">IF('临-进度'!$M38,'临-进度'!$J38,"")</f>
        <v/>
      </c>
      <c r="G43" s="73" t="str">
        <f ca="1">IF('临-进度'!$M38,'临-进度'!$AF38,"")</f>
        <v/>
      </c>
      <c r="H43" s="68" t="str">
        <f ca="1">INDEX({"","_","-","="},IF(OR($D43 &gt;= I$6, $E43 &lt; H$6), 0, 1)+IF(OR($F43 &gt;= I$6, $G43 &lt; H$6), 0, 2)+1)</f>
        <v/>
      </c>
      <c r="I43" s="68" t="str">
        <f ca="1">INDEX({"","_","-","="},IF(OR($D43 &gt;= J$6, $E43 &lt; I$6), 0, 1)+IF(OR($F43 &gt;= J$6, $G43 &lt; I$6), 0, 2)+1)</f>
        <v/>
      </c>
      <c r="J43" s="68" t="str">
        <f ca="1">INDEX({"","_","-","="},IF(OR($D43 &gt;= K$6, $E43 &lt; J$6), 0, 1)+IF(OR($F43 &gt;= K$6, $G43 &lt; J$6), 0, 2)+1)</f>
        <v/>
      </c>
      <c r="K43" s="68" t="str">
        <f ca="1">INDEX({"","_","-","="},IF(OR($D43 &gt;= L$6, $E43 &lt; K$6), 0, 1)+IF(OR($F43 &gt;= L$6, $G43 &lt; K$6), 0, 2)+1)</f>
        <v/>
      </c>
      <c r="L43" s="68" t="str">
        <f ca="1">INDEX({"","_","-","="},IF(OR($D43 &gt;= M$6, $E43 &lt; L$6), 0, 1)+IF(OR($F43 &gt;= M$6, $G43 &lt; L$6), 0, 2)+1)</f>
        <v/>
      </c>
      <c r="M43" s="68" t="str">
        <f ca="1">INDEX({"","_","-","="},IF(OR($D43 &gt;= N$6, $E43 &lt; M$6), 0, 1)+IF(OR($F43 &gt;= N$6, $G43 &lt; M$6), 0, 2)+1)</f>
        <v/>
      </c>
      <c r="N43" s="68" t="str">
        <f ca="1">INDEX({"","_","-","="},IF(OR($D43 &gt;= O$6, $E43 &lt; N$6), 0, 1)+IF(OR($F43 &gt;= O$6, $G43 &lt; N$6), 0, 2)+1)</f>
        <v/>
      </c>
      <c r="O43" s="68" t="str">
        <f ca="1">INDEX({"","_","-","="},IF(OR($D43 &gt;= P$6, $E43 &lt; O$6), 0, 1)+IF(OR($F43 &gt;= P$6, $G43 &lt; O$6), 0, 2)+1)</f>
        <v/>
      </c>
      <c r="P43" s="68" t="str">
        <f ca="1">INDEX({"","_","-","="},IF(OR($D43 &gt;= Q$6, $E43 &lt; P$6), 0, 1)+IF(OR($F43 &gt;= Q$6, $G43 &lt; P$6), 0, 2)+1)</f>
        <v/>
      </c>
      <c r="Q43" s="68" t="str">
        <f ca="1">INDEX({"","_","-","="},IF(OR($D43 &gt;= R$6, $E43 &lt; Q$6), 0, 1)+IF(OR($F43 &gt;= R$6, $G43 &lt; Q$6), 0, 2)+1)</f>
        <v/>
      </c>
      <c r="R43" s="68" t="str">
        <f ca="1">INDEX({"","_","-","="},IF(OR($D43 &gt;= S$6, $E43 &lt; R$6), 0, 1)+IF(OR($F43 &gt;= S$6, $G43 &lt; R$6), 0, 2)+1)</f>
        <v/>
      </c>
      <c r="S43" s="68" t="str">
        <f ca="1">INDEX({"","_","-","="},IF(OR($D43 &gt;= T$6, $E43 &lt; S$6), 0, 1)+IF(OR($F43 &gt;= T$6, $G43 &lt; S$6), 0, 2)+1)</f>
        <v/>
      </c>
      <c r="T43" s="68" t="str">
        <f ca="1">INDEX({"","_","-","="},IF(OR($D43 &gt;= U$6, $E43 &lt; T$6), 0, 1)+IF(OR($F43 &gt;= U$6, $G43 &lt; T$6), 0, 2)+1)</f>
        <v/>
      </c>
      <c r="U43" s="68" t="str">
        <f ca="1">INDEX({"","_","-","="},IF(OR($D43 &gt;= V$6, $E43 &lt; U$6), 0, 1)+IF(OR($F43 &gt;= V$6, $G43 &lt; U$6), 0, 2)+1)</f>
        <v/>
      </c>
      <c r="V43" s="68" t="str">
        <f ca="1">INDEX({"","_","-","="},IF(OR($D43 &gt;= W$6, $E43 &lt; V$6), 0, 1)+IF(OR($F43 &gt;= W$6, $G43 &lt; V$6), 0, 2)+1)</f>
        <v/>
      </c>
      <c r="W43" s="68" t="str">
        <f ca="1">INDEX({"","_","-","="},IF(OR($D43 &gt;= X$6, $E43 &lt; W$6), 0, 1)+IF(OR($F43 &gt;= X$6, $G43 &lt; W$6), 0, 2)+1)</f>
        <v/>
      </c>
      <c r="X43" s="68" t="str">
        <f ca="1">INDEX({"","_","-","="},IF(OR($D43 &gt;= Y$6, $E43 &lt; X$6), 0, 1)+IF(OR($F43 &gt;= Y$6, $G43 &lt; X$6), 0, 2)+1)</f>
        <v/>
      </c>
      <c r="Y43" s="68" t="str">
        <f ca="1">INDEX({"","_","-","="},IF(OR($D43 &gt;= Z$6, $E43 &lt; Y$6), 0, 1)+IF(OR($F43 &gt;= Z$6, $G43 &lt; Y$6), 0, 2)+1)</f>
        <v/>
      </c>
      <c r="Z43" s="68" t="str">
        <f ca="1">INDEX({"","_","-","="},IF(OR($D43 &gt;= AA$6, $E43 &lt; Z$6), 0, 1)+IF(OR($F43 &gt;= AA$6, $G43 &lt; Z$6), 0, 2)+1)</f>
        <v/>
      </c>
      <c r="AA43" s="68" t="str">
        <f ca="1">INDEX({"","_","-","="},IF(OR($D43 &gt;= AB$6, $E43 &lt; AA$6), 0, 1)+IF(OR($F43 &gt;= AB$6, $G43 &lt; AA$6), 0, 2)+1)</f>
        <v/>
      </c>
      <c r="AB43" s="68" t="str">
        <f ca="1">INDEX({"","_","-","="},IF(OR($D43 &gt;= AC$6, $E43 &lt; AB$6), 0, 1)+IF(OR($F43 &gt;= AC$6, $G43 &lt; AB$6), 0, 2)+1)</f>
        <v/>
      </c>
      <c r="AC43" s="68" t="str">
        <f ca="1">INDEX({"","_","-","="},IF(OR($D43 &gt;= AD$6, $E43 &lt; AC$6), 0, 1)+IF(OR($F43 &gt;= AD$6, $G43 &lt; AC$6), 0, 2)+1)</f>
        <v/>
      </c>
      <c r="AD43" s="68" t="str">
        <f ca="1">INDEX({"","_","-","="},IF(OR($D43 &gt;= AE$6, $E43 &lt; AD$6), 0, 1)+IF(OR($F43 &gt;= AE$6, $G43 &lt; AD$6), 0, 2)+1)</f>
        <v/>
      </c>
      <c r="AE43" s="68" t="str">
        <f ca="1">INDEX({"","_","-","="},IF(OR($D43 &gt;= AF$6, $E43 &lt; AE$6), 0, 1)+IF(OR($F43 &gt;= AF$6, $G43 &lt; AE$6), 0, 2)+1)</f>
        <v/>
      </c>
      <c r="AF43" s="68" t="str">
        <f ca="1">INDEX({"","_","-","="},IF(OR($D43 &gt;= AG$6, $E43 &lt; AF$6), 0, 1)+IF(OR($F43 &gt;= AG$6, $G43 &lt; AF$6), 0, 2)+1)</f>
        <v/>
      </c>
      <c r="AG43" s="68" t="str">
        <f ca="1">INDEX({"","_","-","="},IF(OR($D43 &gt;= AH$6, $E43 &lt; AG$6), 0, 1)+IF(OR($F43 &gt;= AH$6, $G43 &lt; AG$6), 0, 2)+1)</f>
        <v/>
      </c>
      <c r="AH43" s="68" t="str">
        <f ca="1">INDEX({"","_","-","="},IF(OR($D43 &gt;= AI$6, $E43 &lt; AH$6), 0, 1)+IF(OR($F43 &gt;= AI$6, $G43 &lt; AH$6), 0, 2)+1)</f>
        <v/>
      </c>
      <c r="AI43" s="68" t="str">
        <f ca="1">INDEX({"","_","-","="},IF(OR($D43 &gt;= AJ$6, $E43 &lt; AI$6), 0, 1)+IF(OR($F43 &gt;= AJ$6, $G43 &lt; AI$6), 0, 2)+1)</f>
        <v/>
      </c>
      <c r="AJ43" s="68" t="str">
        <f ca="1">INDEX({"","_","-","="},IF(OR($D43 &gt;= AK$6, $E43 &lt; AJ$6), 0, 1)+IF(OR($F43 &gt;= AK$6, $G43 &lt; AJ$6), 0, 2)+1)</f>
        <v/>
      </c>
      <c r="AK43" s="68" t="str">
        <f ca="1">INDEX({"","_","-","="},IF(OR($D43 &gt;= AL$6, $E43 &lt; AK$6), 0, 1)+IF(OR($F43 &gt;= AL$6, $G43 &lt; AK$6), 0, 2)+1)</f>
        <v/>
      </c>
      <c r="AL43" s="68" t="str">
        <f ca="1">INDEX({"","_","-","="},IF(OR($D43 &gt;= AM$6, $E43 &lt; AL$6), 0, 1)+IF(OR($F43 &gt;= AM$6, $G43 &lt; AL$6), 0, 2)+1)</f>
        <v/>
      </c>
      <c r="AM43" s="68" t="str">
        <f ca="1">INDEX({"","_","-","="},IF(OR($D43 &gt;= AN$6, $E43 &lt; AM$6), 0, 1)+IF(OR($F43 &gt;= AN$6, $G43 &lt; AM$6), 0, 2)+1)</f>
        <v/>
      </c>
      <c r="AN43" s="68" t="str">
        <f ca="1">INDEX({"","_","-","="},IF(OR($D43 &gt;= AO$6, $E43 &lt; AN$6), 0, 1)+IF(OR($F43 &gt;= AO$6, $G43 &lt; AN$6), 0, 2)+1)</f>
        <v/>
      </c>
      <c r="AO43" s="68" t="str">
        <f ca="1">INDEX({"","_","-","="},IF(OR($D43 &gt;= AP$6, $E43 &lt; AO$6), 0, 1)+IF(OR($F43 &gt;= AP$6, $G43 &lt; AO$6), 0, 2)+1)</f>
        <v/>
      </c>
      <c r="AP43" s="68" t="str">
        <f ca="1">INDEX({"","_","-","="},IF(OR($D43 &gt;= AQ$6, $E43 &lt; AP$6), 0, 1)+IF(OR($F43 &gt;= AQ$6, $G43 &lt; AP$6), 0, 2)+1)</f>
        <v/>
      </c>
      <c r="AQ43" s="68" t="str">
        <f ca="1">INDEX({"","_","-","="},IF(OR($D43 &gt;= AR$6, $E43 &lt; AQ$6), 0, 1)+IF(OR($F43 &gt;= AR$6, $G43 &lt; AQ$6), 0, 2)+1)</f>
        <v/>
      </c>
      <c r="AR43" s="68" t="str">
        <f ca="1">INDEX({"","_","-","="},IF(OR($D43 &gt;= AS$6, $E43 &lt; AR$6), 0, 1)+IF(OR($F43 &gt;= AS$6, $G43 &lt; AR$6), 0, 2)+1)</f>
        <v/>
      </c>
      <c r="AS43" s="68" t="str">
        <f ca="1">INDEX({"","_","-","="},IF(OR($D43 &gt;= AT$6, $E43 &lt; AS$6), 0, 1)+IF(OR($F43 &gt;= AT$6, $G43 &lt; AS$6), 0, 2)+1)</f>
        <v/>
      </c>
      <c r="AT43" s="68" t="str">
        <f ca="1">INDEX({"","_","-","="},IF(OR($D43 &gt;= AU$6, $E43 &lt; AT$6), 0, 1)+IF(OR($F43 &gt;= AU$6, $G43 &lt; AT$6), 0, 2)+1)</f>
        <v/>
      </c>
      <c r="AU43" s="68" t="str">
        <f ca="1">INDEX({"","_","-","="},IF(OR($D43 &gt;= AV$6, $E43 &lt; AU$6), 0, 1)+IF(OR($F43 &gt;= AV$6, $G43 &lt; AU$6), 0, 2)+1)</f>
        <v/>
      </c>
      <c r="AV43" s="68" t="str">
        <f ca="1">INDEX({"","_","-","="},IF(OR($D43 &gt;= AW$6, $E43 &lt; AV$6), 0, 1)+IF(OR($F43 &gt;= AW$6, $G43 &lt; AV$6), 0, 2)+1)</f>
        <v/>
      </c>
      <c r="AW43" s="68" t="str">
        <f ca="1">INDEX({"","_","-","="},IF(OR($D43 &gt;= AX$6, $E43 &lt; AW$6), 0, 1)+IF(OR($F43 &gt;= AX$6, $G43 &lt; AW$6), 0, 2)+1)</f>
        <v/>
      </c>
      <c r="AX43" s="68" t="str">
        <f ca="1">INDEX({"","_","-","="},IF(OR($D43 &gt;= AY$6, $E43 &lt; AX$6), 0, 1)+IF(OR($F43 &gt;= AY$6, $G43 &lt; AX$6), 0, 2)+1)</f>
        <v/>
      </c>
      <c r="AY43" s="68" t="str">
        <f ca="1">INDEX({"","_","-","="},IF(OR($D43 &gt;= AZ$6, $E43 &lt; AY$6), 0, 1)+IF(OR($F43 &gt;= AZ$6, $G43 &lt; AY$6), 0, 2)+1)</f>
        <v/>
      </c>
      <c r="AZ43" s="68" t="str">
        <f ca="1">INDEX({"","_","-","="},IF(OR($D43 &gt;= BA$6, $E43 &lt; AZ$6), 0, 1)+IF(OR($F43 &gt;= BA$6, $G43 &lt; AZ$6), 0, 2)+1)</f>
        <v/>
      </c>
      <c r="BA43" s="68" t="str">
        <f ca="1">INDEX({"","_","-","="},IF(OR($D43 &gt;= BB$6, $E43 &lt; BA$6), 0, 1)+IF(OR($F43 &gt;= BB$6, $G43 &lt; BA$6), 0, 2)+1)</f>
        <v/>
      </c>
      <c r="BB43" s="68" t="str">
        <f ca="1">INDEX({"","_","-","="},IF(OR($D43 &gt;= BC$6, $E43 &lt; BB$6), 0, 1)+IF(OR($F43 &gt;= BC$6, $G43 &lt; BB$6), 0, 2)+1)</f>
        <v/>
      </c>
      <c r="BC43" s="68" t="str">
        <f ca="1">INDEX({"","_","-","="},IF(OR($D43 &gt;= BD$6, $E43 &lt; BC$6), 0, 1)+IF(OR($F43 &gt;= BD$6, $G43 &lt; BC$6), 0, 2)+1)</f>
        <v/>
      </c>
      <c r="BD43" s="68" t="str">
        <f ca="1">INDEX({"","_","-","="},IF(OR($D43 &gt;= BE$6, $E43 &lt; BD$6), 0, 1)+IF(OR($F43 &gt;= BE$6, $G43 &lt; BD$6), 0, 2)+1)</f>
        <v/>
      </c>
      <c r="BE43" s="68" t="str">
        <f ca="1">INDEX({"","_","-","="},IF(OR($D43 &gt;= BF$6, $E43 &lt; BE$6), 0, 1)+IF(OR($F43 &gt;= BF$6, $G43 &lt; BE$6), 0, 2)+1)</f>
        <v/>
      </c>
      <c r="BF43" s="68" t="str">
        <f ca="1">INDEX({"","_","-","="},IF(OR($D43 &gt;= BG$6, $E43 &lt; BF$6), 0, 1)+IF(OR($F43 &gt;= BG$6, $G43 &lt; BF$6), 0, 2)+1)</f>
        <v/>
      </c>
      <c r="BG43" s="68" t="str">
        <f ca="1">INDEX({"","_","-","="},IF(OR($D43 &gt;= BH$6, $E43 &lt; BG$6), 0, 1)+IF(OR($F43 &gt;= BH$6, $G43 &lt; BG$6), 0, 2)+1)</f>
        <v/>
      </c>
      <c r="BH43" s="68" t="str">
        <f ca="1">INDEX({"","_","-","="},IF(OR($D43 &gt;= BI$6, $E43 &lt; BH$6), 0, 1)+IF(OR($F43 &gt;= BI$6, $G43 &lt; BH$6), 0, 2)+1)</f>
        <v/>
      </c>
      <c r="BI43" s="68" t="str">
        <f ca="1">INDEX({"","_","-","="},IF(OR($D43 &gt;= BJ$6, $E43 &lt; BI$6), 0, 1)+IF(OR($F43 &gt;= BJ$6, $G43 &lt; BI$6), 0, 2)+1)</f>
        <v/>
      </c>
      <c r="BJ43" s="68" t="str">
        <f ca="1">INDEX({"","_","-","="},IF(OR($D43 &gt;= BK$6, $E43 &lt; BJ$6), 0, 1)+IF(OR($F43 &gt;= BK$6, $G43 &lt; BJ$6), 0, 2)+1)</f>
        <v/>
      </c>
      <c r="BK43" s="68" t="str">
        <f ca="1">INDEX({"","_","-","="},IF(OR($D43 &gt;= BL$6, $E43 &lt; BK$6), 0, 1)+IF(OR($F43 &gt;= BL$6, $G43 &lt; BK$6), 0, 2)+1)</f>
        <v/>
      </c>
      <c r="BL43" s="68" t="str">
        <f ca="1">INDEX({"","_","-","="},IF(OR($D43 &gt;= BM$6, $E43 &lt; BL$6), 0, 1)+IF(OR($F43 &gt;= BM$6, $G43 &lt; BL$6), 0, 2)+1)</f>
        <v/>
      </c>
      <c r="BM43" s="68" t="str">
        <f ca="1">INDEX({"","_","-","="},IF(OR($D43 &gt;= BN$6, $E43 &lt; BM$6), 0, 1)+IF(OR($F43 &gt;= BN$6, $G43 &lt; BM$6), 0, 2)+1)</f>
        <v/>
      </c>
      <c r="BN43" s="68" t="str">
        <f ca="1">INDEX({"","_","-","="},IF(OR($D43 &gt;= BO$6, $E43 &lt; BN$6), 0, 1)+IF(OR($F43 &gt;= BO$6, $G43 &lt; BN$6), 0, 2)+1)</f>
        <v/>
      </c>
      <c r="BO43" s="68" t="str">
        <f ca="1">INDEX({"","_","-","="},IF(OR($D43 &gt;= BP$6, $E43 &lt; BO$6), 0, 1)+IF(OR($F43 &gt;= BP$6, $G43 &lt; BO$6), 0, 2)+1)</f>
        <v/>
      </c>
      <c r="BP43" s="68" t="str">
        <f ca="1">INDEX({"","_","-","="},IF(OR($D43 &gt;= BQ$6, $E43 &lt; BP$6), 0, 1)+IF(OR($F43 &gt;= BQ$6, $G43 &lt; BP$6), 0, 2)+1)</f>
        <v/>
      </c>
      <c r="BQ43" s="68" t="str">
        <f ca="1">INDEX({"","_","-","="},IF(OR($D43 &gt;= BR$6, $E43 &lt; BQ$6), 0, 1)+IF(OR($F43 &gt;= BR$6, $G43 &lt; BQ$6), 0, 2)+1)</f>
        <v/>
      </c>
      <c r="BR43" s="68" t="str">
        <f ca="1">INDEX({"","_","-","="},IF(OR($D43 &gt;= BS$6, $E43 &lt; BR$6), 0, 1)+IF(OR($F43 &gt;= BS$6, $G43 &lt; BR$6), 0, 2)+1)</f>
        <v/>
      </c>
      <c r="BS43" s="68" t="str">
        <f ca="1">INDEX({"","_","-","="},IF(OR($D43 &gt;= BT$6, $E43 &lt; BS$6), 0, 1)+IF(OR($F43 &gt;= BT$6, $G43 &lt; BS$6), 0, 2)+1)</f>
        <v/>
      </c>
      <c r="BT43" s="68" t="str">
        <f ca="1">INDEX({"","_","-","="},IF(OR($D43 &gt;= BU$6, $E43 &lt; BT$6), 0, 1)+IF(OR($F43 &gt;= BU$6, $G43 &lt; BT$6), 0, 2)+1)</f>
        <v/>
      </c>
      <c r="BU43" s="68" t="str">
        <f ca="1">INDEX({"","_","-","="},IF(OR($D43 &gt;= BV$6, $E43 &lt; BU$6), 0, 1)+IF(OR($F43 &gt;= BV$6, $G43 &lt; BU$6), 0, 2)+1)</f>
        <v/>
      </c>
      <c r="BV43" s="68" t="str">
        <f ca="1">INDEX({"","_","-","="},IF(OR($D43 &gt;= BW$6, $E43 &lt; BV$6), 0, 1)+IF(OR($F43 &gt;= BW$6, $G43 &lt; BV$6), 0, 2)+1)</f>
        <v/>
      </c>
      <c r="BW43" s="68" t="str">
        <f ca="1">INDEX({"","_","-","="},IF(OR($D43 &gt;= BX$6, $E43 &lt; BW$6), 0, 1)+IF(OR($F43 &gt;= BX$6, $G43 &lt; BW$6), 0, 2)+1)</f>
        <v/>
      </c>
      <c r="BX43" s="68" t="str">
        <f ca="1">INDEX({"","_","-","="},IF(OR($D43 &gt;= BY$6, $E43 &lt; BX$6), 0, 1)+IF(OR($F43 &gt;= BY$6, $G43 &lt; BX$6), 0, 2)+1)</f>
        <v/>
      </c>
      <c r="BY43" s="68" t="str">
        <f ca="1">INDEX({"","_","-","="},IF(OR($D43 &gt;= BZ$6, $E43 &lt; BY$6), 0, 1)+IF(OR($F43 &gt;= BZ$6, $G43 &lt; BY$6), 0, 2)+1)</f>
        <v/>
      </c>
      <c r="BZ43" s="68" t="str">
        <f ca="1">INDEX({"","_","-","="},IF(OR($D43 &gt;= CA$6, $E43 &lt; BZ$6), 0, 1)+IF(OR($F43 &gt;= CA$6, $G43 &lt; BZ$6), 0, 2)+1)</f>
        <v/>
      </c>
      <c r="CA43" s="68" t="str">
        <f ca="1">INDEX({"","_","-","="},IF(OR($D43 &gt;= CB$6, $E43 &lt; CA$6), 0, 1)+IF(OR($F43 &gt;= CB$6, $G43 &lt; CA$6), 0, 2)+1)</f>
        <v/>
      </c>
      <c r="CB43" s="68" t="str">
        <f ca="1">INDEX({"","_","-","="},IF(OR($D43 &gt;= CC$6, $E43 &lt; CB$6), 0, 1)+IF(OR($F43 &gt;= CC$6, $G43 &lt; CB$6), 0, 2)+1)</f>
        <v/>
      </c>
      <c r="CC43" s="68" t="str">
        <f ca="1">INDEX({"","_","-","="},IF(OR($D43 &gt;= CD$6, $E43 &lt; CC$6), 0, 1)+IF(OR($F43 &gt;= CD$6, $G43 &lt; CC$6), 0, 2)+1)</f>
        <v/>
      </c>
      <c r="CD43" s="68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IF('临-进度'!M39,'临-进度'!$A39,"")</f>
        <v/>
      </c>
      <c r="B44" s="8" t="str">
        <f ca="1">IF('临-进度'!M39,'临-进度'!$B39,"")</f>
        <v/>
      </c>
      <c r="C44" s="8" t="str">
        <f ca="1">IF('临-进度'!M39,'临-进度'!$E39,"")</f>
        <v/>
      </c>
      <c r="D44" s="40" t="str">
        <f ca="1">IF('临-进度'!$M39,'临-进度'!$I39,"")</f>
        <v/>
      </c>
      <c r="E44" s="40" t="str">
        <f ca="1">IF('临-进度'!$M39,'临-进度'!$AE39,"")</f>
        <v/>
      </c>
      <c r="F44" s="40" t="str">
        <f ca="1">IF('临-进度'!$M39,'临-进度'!$J39,"")</f>
        <v/>
      </c>
      <c r="G44" s="73" t="str">
        <f ca="1">IF('临-进度'!$M39,'临-进度'!$AF39,"")</f>
        <v/>
      </c>
      <c r="H44" s="68" t="str">
        <f ca="1">INDEX({"","_","-","="},IF(OR($D44 &gt;= I$6, $E44 &lt; H$6), 0, 1)+IF(OR($F44 &gt;= I$6, $G44 &lt; H$6), 0, 2)+1)</f>
        <v/>
      </c>
      <c r="I44" s="68" t="str">
        <f ca="1">INDEX({"","_","-","="},IF(OR($D44 &gt;= J$6, $E44 &lt; I$6), 0, 1)+IF(OR($F44 &gt;= J$6, $G44 &lt; I$6), 0, 2)+1)</f>
        <v/>
      </c>
      <c r="J44" s="68" t="str">
        <f ca="1">INDEX({"","_","-","="},IF(OR($D44 &gt;= K$6, $E44 &lt; J$6), 0, 1)+IF(OR($F44 &gt;= K$6, $G44 &lt; J$6), 0, 2)+1)</f>
        <v/>
      </c>
      <c r="K44" s="68" t="str">
        <f ca="1">INDEX({"","_","-","="},IF(OR($D44 &gt;= L$6, $E44 &lt; K$6), 0, 1)+IF(OR($F44 &gt;= L$6, $G44 &lt; K$6), 0, 2)+1)</f>
        <v/>
      </c>
      <c r="L44" s="68" t="str">
        <f ca="1">INDEX({"","_","-","="},IF(OR($D44 &gt;= M$6, $E44 &lt; L$6), 0, 1)+IF(OR($F44 &gt;= M$6, $G44 &lt; L$6), 0, 2)+1)</f>
        <v/>
      </c>
      <c r="M44" s="68" t="str">
        <f ca="1">INDEX({"","_","-","="},IF(OR($D44 &gt;= N$6, $E44 &lt; M$6), 0, 1)+IF(OR($F44 &gt;= N$6, $G44 &lt; M$6), 0, 2)+1)</f>
        <v/>
      </c>
      <c r="N44" s="68" t="str">
        <f ca="1">INDEX({"","_","-","="},IF(OR($D44 &gt;= O$6, $E44 &lt; N$6), 0, 1)+IF(OR($F44 &gt;= O$6, $G44 &lt; N$6), 0, 2)+1)</f>
        <v/>
      </c>
      <c r="O44" s="68" t="str">
        <f ca="1">INDEX({"","_","-","="},IF(OR($D44 &gt;= P$6, $E44 &lt; O$6), 0, 1)+IF(OR($F44 &gt;= P$6, $G44 &lt; O$6), 0, 2)+1)</f>
        <v/>
      </c>
      <c r="P44" s="68" t="str">
        <f ca="1">INDEX({"","_","-","="},IF(OR($D44 &gt;= Q$6, $E44 &lt; P$6), 0, 1)+IF(OR($F44 &gt;= Q$6, $G44 &lt; P$6), 0, 2)+1)</f>
        <v/>
      </c>
      <c r="Q44" s="68" t="str">
        <f ca="1">INDEX({"","_","-","="},IF(OR($D44 &gt;= R$6, $E44 &lt; Q$6), 0, 1)+IF(OR($F44 &gt;= R$6, $G44 &lt; Q$6), 0, 2)+1)</f>
        <v/>
      </c>
      <c r="R44" s="68" t="str">
        <f ca="1">INDEX({"","_","-","="},IF(OR($D44 &gt;= S$6, $E44 &lt; R$6), 0, 1)+IF(OR($F44 &gt;= S$6, $G44 &lt; R$6), 0, 2)+1)</f>
        <v/>
      </c>
      <c r="S44" s="68" t="str">
        <f ca="1">INDEX({"","_","-","="},IF(OR($D44 &gt;= T$6, $E44 &lt; S$6), 0, 1)+IF(OR($F44 &gt;= T$6, $G44 &lt; S$6), 0, 2)+1)</f>
        <v/>
      </c>
      <c r="T44" s="68" t="str">
        <f ca="1">INDEX({"","_","-","="},IF(OR($D44 &gt;= U$6, $E44 &lt; T$6), 0, 1)+IF(OR($F44 &gt;= U$6, $G44 &lt; T$6), 0, 2)+1)</f>
        <v/>
      </c>
      <c r="U44" s="68" t="str">
        <f ca="1">INDEX({"","_","-","="},IF(OR($D44 &gt;= V$6, $E44 &lt; U$6), 0, 1)+IF(OR($F44 &gt;= V$6, $G44 &lt; U$6), 0, 2)+1)</f>
        <v/>
      </c>
      <c r="V44" s="68" t="str">
        <f ca="1">INDEX({"","_","-","="},IF(OR($D44 &gt;= W$6, $E44 &lt; V$6), 0, 1)+IF(OR($F44 &gt;= W$6, $G44 &lt; V$6), 0, 2)+1)</f>
        <v/>
      </c>
      <c r="W44" s="68" t="str">
        <f ca="1">INDEX({"","_","-","="},IF(OR($D44 &gt;= X$6, $E44 &lt; W$6), 0, 1)+IF(OR($F44 &gt;= X$6, $G44 &lt; W$6), 0, 2)+1)</f>
        <v/>
      </c>
      <c r="X44" s="68" t="str">
        <f ca="1">INDEX({"","_","-","="},IF(OR($D44 &gt;= Y$6, $E44 &lt; X$6), 0, 1)+IF(OR($F44 &gt;= Y$6, $G44 &lt; X$6), 0, 2)+1)</f>
        <v/>
      </c>
      <c r="Y44" s="68" t="str">
        <f ca="1">INDEX({"","_","-","="},IF(OR($D44 &gt;= Z$6, $E44 &lt; Y$6), 0, 1)+IF(OR($F44 &gt;= Z$6, $G44 &lt; Y$6), 0, 2)+1)</f>
        <v/>
      </c>
      <c r="Z44" s="68" t="str">
        <f ca="1">INDEX({"","_","-","="},IF(OR($D44 &gt;= AA$6, $E44 &lt; Z$6), 0, 1)+IF(OR($F44 &gt;= AA$6, $G44 &lt; Z$6), 0, 2)+1)</f>
        <v/>
      </c>
      <c r="AA44" s="68" t="str">
        <f ca="1">INDEX({"","_","-","="},IF(OR($D44 &gt;= AB$6, $E44 &lt; AA$6), 0, 1)+IF(OR($F44 &gt;= AB$6, $G44 &lt; AA$6), 0, 2)+1)</f>
        <v/>
      </c>
      <c r="AB44" s="68" t="str">
        <f ca="1">INDEX({"","_","-","="},IF(OR($D44 &gt;= AC$6, $E44 &lt; AB$6), 0, 1)+IF(OR($F44 &gt;= AC$6, $G44 &lt; AB$6), 0, 2)+1)</f>
        <v/>
      </c>
      <c r="AC44" s="68" t="str">
        <f ca="1">INDEX({"","_","-","="},IF(OR($D44 &gt;= AD$6, $E44 &lt; AC$6), 0, 1)+IF(OR($F44 &gt;= AD$6, $G44 &lt; AC$6), 0, 2)+1)</f>
        <v/>
      </c>
      <c r="AD44" s="68" t="str">
        <f ca="1">INDEX({"","_","-","="},IF(OR($D44 &gt;= AE$6, $E44 &lt; AD$6), 0, 1)+IF(OR($F44 &gt;= AE$6, $G44 &lt; AD$6), 0, 2)+1)</f>
        <v/>
      </c>
      <c r="AE44" s="68" t="str">
        <f ca="1">INDEX({"","_","-","="},IF(OR($D44 &gt;= AF$6, $E44 &lt; AE$6), 0, 1)+IF(OR($F44 &gt;= AF$6, $G44 &lt; AE$6), 0, 2)+1)</f>
        <v/>
      </c>
      <c r="AF44" s="68" t="str">
        <f ca="1">INDEX({"","_","-","="},IF(OR($D44 &gt;= AG$6, $E44 &lt; AF$6), 0, 1)+IF(OR($F44 &gt;= AG$6, $G44 &lt; AF$6), 0, 2)+1)</f>
        <v/>
      </c>
      <c r="AG44" s="68" t="str">
        <f ca="1">INDEX({"","_","-","="},IF(OR($D44 &gt;= AH$6, $E44 &lt; AG$6), 0, 1)+IF(OR($F44 &gt;= AH$6, $G44 &lt; AG$6), 0, 2)+1)</f>
        <v/>
      </c>
      <c r="AH44" s="68" t="str">
        <f ca="1">INDEX({"","_","-","="},IF(OR($D44 &gt;= AI$6, $E44 &lt; AH$6), 0, 1)+IF(OR($F44 &gt;= AI$6, $G44 &lt; AH$6), 0, 2)+1)</f>
        <v/>
      </c>
      <c r="AI44" s="68" t="str">
        <f ca="1">INDEX({"","_","-","="},IF(OR($D44 &gt;= AJ$6, $E44 &lt; AI$6), 0, 1)+IF(OR($F44 &gt;= AJ$6, $G44 &lt; AI$6), 0, 2)+1)</f>
        <v/>
      </c>
      <c r="AJ44" s="68" t="str">
        <f ca="1">INDEX({"","_","-","="},IF(OR($D44 &gt;= AK$6, $E44 &lt; AJ$6), 0, 1)+IF(OR($F44 &gt;= AK$6, $G44 &lt; AJ$6), 0, 2)+1)</f>
        <v/>
      </c>
      <c r="AK44" s="68" t="str">
        <f ca="1">INDEX({"","_","-","="},IF(OR($D44 &gt;= AL$6, $E44 &lt; AK$6), 0, 1)+IF(OR($F44 &gt;= AL$6, $G44 &lt; AK$6), 0, 2)+1)</f>
        <v/>
      </c>
      <c r="AL44" s="68" t="str">
        <f ca="1">INDEX({"","_","-","="},IF(OR($D44 &gt;= AM$6, $E44 &lt; AL$6), 0, 1)+IF(OR($F44 &gt;= AM$6, $G44 &lt; AL$6), 0, 2)+1)</f>
        <v/>
      </c>
      <c r="AM44" s="68" t="str">
        <f ca="1">INDEX({"","_","-","="},IF(OR($D44 &gt;= AN$6, $E44 &lt; AM$6), 0, 1)+IF(OR($F44 &gt;= AN$6, $G44 &lt; AM$6), 0, 2)+1)</f>
        <v/>
      </c>
      <c r="AN44" s="68" t="str">
        <f ca="1">INDEX({"","_","-","="},IF(OR($D44 &gt;= AO$6, $E44 &lt; AN$6), 0, 1)+IF(OR($F44 &gt;= AO$6, $G44 &lt; AN$6), 0, 2)+1)</f>
        <v/>
      </c>
      <c r="AO44" s="68" t="str">
        <f ca="1">INDEX({"","_","-","="},IF(OR($D44 &gt;= AP$6, $E44 &lt; AO$6), 0, 1)+IF(OR($F44 &gt;= AP$6, $G44 &lt; AO$6), 0, 2)+1)</f>
        <v/>
      </c>
      <c r="AP44" s="68" t="str">
        <f ca="1">INDEX({"","_","-","="},IF(OR($D44 &gt;= AQ$6, $E44 &lt; AP$6), 0, 1)+IF(OR($F44 &gt;= AQ$6, $G44 &lt; AP$6), 0, 2)+1)</f>
        <v/>
      </c>
      <c r="AQ44" s="68" t="str">
        <f ca="1">INDEX({"","_","-","="},IF(OR($D44 &gt;= AR$6, $E44 &lt; AQ$6), 0, 1)+IF(OR($F44 &gt;= AR$6, $G44 &lt; AQ$6), 0, 2)+1)</f>
        <v/>
      </c>
      <c r="AR44" s="68" t="str">
        <f ca="1">INDEX({"","_","-","="},IF(OR($D44 &gt;= AS$6, $E44 &lt; AR$6), 0, 1)+IF(OR($F44 &gt;= AS$6, $G44 &lt; AR$6), 0, 2)+1)</f>
        <v/>
      </c>
      <c r="AS44" s="68" t="str">
        <f ca="1">INDEX({"","_","-","="},IF(OR($D44 &gt;= AT$6, $E44 &lt; AS$6), 0, 1)+IF(OR($F44 &gt;= AT$6, $G44 &lt; AS$6), 0, 2)+1)</f>
        <v/>
      </c>
      <c r="AT44" s="68" t="str">
        <f ca="1">INDEX({"","_","-","="},IF(OR($D44 &gt;= AU$6, $E44 &lt; AT$6), 0, 1)+IF(OR($F44 &gt;= AU$6, $G44 &lt; AT$6), 0, 2)+1)</f>
        <v/>
      </c>
      <c r="AU44" s="68" t="str">
        <f ca="1">INDEX({"","_","-","="},IF(OR($D44 &gt;= AV$6, $E44 &lt; AU$6), 0, 1)+IF(OR($F44 &gt;= AV$6, $G44 &lt; AU$6), 0, 2)+1)</f>
        <v/>
      </c>
      <c r="AV44" s="68" t="str">
        <f ca="1">INDEX({"","_","-","="},IF(OR($D44 &gt;= AW$6, $E44 &lt; AV$6), 0, 1)+IF(OR($F44 &gt;= AW$6, $G44 &lt; AV$6), 0, 2)+1)</f>
        <v/>
      </c>
      <c r="AW44" s="68" t="str">
        <f ca="1">INDEX({"","_","-","="},IF(OR($D44 &gt;= AX$6, $E44 &lt; AW$6), 0, 1)+IF(OR($F44 &gt;= AX$6, $G44 &lt; AW$6), 0, 2)+1)</f>
        <v/>
      </c>
      <c r="AX44" s="68" t="str">
        <f ca="1">INDEX({"","_","-","="},IF(OR($D44 &gt;= AY$6, $E44 &lt; AX$6), 0, 1)+IF(OR($F44 &gt;= AY$6, $G44 &lt; AX$6), 0, 2)+1)</f>
        <v/>
      </c>
      <c r="AY44" s="68" t="str">
        <f ca="1">INDEX({"","_","-","="},IF(OR($D44 &gt;= AZ$6, $E44 &lt; AY$6), 0, 1)+IF(OR($F44 &gt;= AZ$6, $G44 &lt; AY$6), 0, 2)+1)</f>
        <v/>
      </c>
      <c r="AZ44" s="68" t="str">
        <f ca="1">INDEX({"","_","-","="},IF(OR($D44 &gt;= BA$6, $E44 &lt; AZ$6), 0, 1)+IF(OR($F44 &gt;= BA$6, $G44 &lt; AZ$6), 0, 2)+1)</f>
        <v/>
      </c>
      <c r="BA44" s="68" t="str">
        <f ca="1">INDEX({"","_","-","="},IF(OR($D44 &gt;= BB$6, $E44 &lt; BA$6), 0, 1)+IF(OR($F44 &gt;= BB$6, $G44 &lt; BA$6), 0, 2)+1)</f>
        <v/>
      </c>
      <c r="BB44" s="68" t="str">
        <f ca="1">INDEX({"","_","-","="},IF(OR($D44 &gt;= BC$6, $E44 &lt; BB$6), 0, 1)+IF(OR($F44 &gt;= BC$6, $G44 &lt; BB$6), 0, 2)+1)</f>
        <v/>
      </c>
      <c r="BC44" s="68" t="str">
        <f ca="1">INDEX({"","_","-","="},IF(OR($D44 &gt;= BD$6, $E44 &lt; BC$6), 0, 1)+IF(OR($F44 &gt;= BD$6, $G44 &lt; BC$6), 0, 2)+1)</f>
        <v/>
      </c>
      <c r="BD44" s="68" t="str">
        <f ca="1">INDEX({"","_","-","="},IF(OR($D44 &gt;= BE$6, $E44 &lt; BD$6), 0, 1)+IF(OR($F44 &gt;= BE$6, $G44 &lt; BD$6), 0, 2)+1)</f>
        <v/>
      </c>
      <c r="BE44" s="68" t="str">
        <f ca="1">INDEX({"","_","-","="},IF(OR($D44 &gt;= BF$6, $E44 &lt; BE$6), 0, 1)+IF(OR($F44 &gt;= BF$6, $G44 &lt; BE$6), 0, 2)+1)</f>
        <v/>
      </c>
      <c r="BF44" s="68" t="str">
        <f ca="1">INDEX({"","_","-","="},IF(OR($D44 &gt;= BG$6, $E44 &lt; BF$6), 0, 1)+IF(OR($F44 &gt;= BG$6, $G44 &lt; BF$6), 0, 2)+1)</f>
        <v/>
      </c>
      <c r="BG44" s="68" t="str">
        <f ca="1">INDEX({"","_","-","="},IF(OR($D44 &gt;= BH$6, $E44 &lt; BG$6), 0, 1)+IF(OR($F44 &gt;= BH$6, $G44 &lt; BG$6), 0, 2)+1)</f>
        <v/>
      </c>
      <c r="BH44" s="68" t="str">
        <f ca="1">INDEX({"","_","-","="},IF(OR($D44 &gt;= BI$6, $E44 &lt; BH$6), 0, 1)+IF(OR($F44 &gt;= BI$6, $G44 &lt; BH$6), 0, 2)+1)</f>
        <v/>
      </c>
      <c r="BI44" s="68" t="str">
        <f ca="1">INDEX({"","_","-","="},IF(OR($D44 &gt;= BJ$6, $E44 &lt; BI$6), 0, 1)+IF(OR($F44 &gt;= BJ$6, $G44 &lt; BI$6), 0, 2)+1)</f>
        <v/>
      </c>
      <c r="BJ44" s="68" t="str">
        <f ca="1">INDEX({"","_","-","="},IF(OR($D44 &gt;= BK$6, $E44 &lt; BJ$6), 0, 1)+IF(OR($F44 &gt;= BK$6, $G44 &lt; BJ$6), 0, 2)+1)</f>
        <v/>
      </c>
      <c r="BK44" s="68" t="str">
        <f ca="1">INDEX({"","_","-","="},IF(OR($D44 &gt;= BL$6, $E44 &lt; BK$6), 0, 1)+IF(OR($F44 &gt;= BL$6, $G44 &lt; BK$6), 0, 2)+1)</f>
        <v/>
      </c>
      <c r="BL44" s="68" t="str">
        <f ca="1">INDEX({"","_","-","="},IF(OR($D44 &gt;= BM$6, $E44 &lt; BL$6), 0, 1)+IF(OR($F44 &gt;= BM$6, $G44 &lt; BL$6), 0, 2)+1)</f>
        <v/>
      </c>
      <c r="BM44" s="68" t="str">
        <f ca="1">INDEX({"","_","-","="},IF(OR($D44 &gt;= BN$6, $E44 &lt; BM$6), 0, 1)+IF(OR($F44 &gt;= BN$6, $G44 &lt; BM$6), 0, 2)+1)</f>
        <v/>
      </c>
      <c r="BN44" s="68" t="str">
        <f ca="1">INDEX({"","_","-","="},IF(OR($D44 &gt;= BO$6, $E44 &lt; BN$6), 0, 1)+IF(OR($F44 &gt;= BO$6, $G44 &lt; BN$6), 0, 2)+1)</f>
        <v/>
      </c>
      <c r="BO44" s="68" t="str">
        <f ca="1">INDEX({"","_","-","="},IF(OR($D44 &gt;= BP$6, $E44 &lt; BO$6), 0, 1)+IF(OR($F44 &gt;= BP$6, $G44 &lt; BO$6), 0, 2)+1)</f>
        <v/>
      </c>
      <c r="BP44" s="68" t="str">
        <f ca="1">INDEX({"","_","-","="},IF(OR($D44 &gt;= BQ$6, $E44 &lt; BP$6), 0, 1)+IF(OR($F44 &gt;= BQ$6, $G44 &lt; BP$6), 0, 2)+1)</f>
        <v/>
      </c>
      <c r="BQ44" s="68" t="str">
        <f ca="1">INDEX({"","_","-","="},IF(OR($D44 &gt;= BR$6, $E44 &lt; BQ$6), 0, 1)+IF(OR($F44 &gt;= BR$6, $G44 &lt; BQ$6), 0, 2)+1)</f>
        <v/>
      </c>
      <c r="BR44" s="68" t="str">
        <f ca="1">INDEX({"","_","-","="},IF(OR($D44 &gt;= BS$6, $E44 &lt; BR$6), 0, 1)+IF(OR($F44 &gt;= BS$6, $G44 &lt; BR$6), 0, 2)+1)</f>
        <v/>
      </c>
      <c r="BS44" s="68" t="str">
        <f ca="1">INDEX({"","_","-","="},IF(OR($D44 &gt;= BT$6, $E44 &lt; BS$6), 0, 1)+IF(OR($F44 &gt;= BT$6, $G44 &lt; BS$6), 0, 2)+1)</f>
        <v/>
      </c>
      <c r="BT44" s="68" t="str">
        <f ca="1">INDEX({"","_","-","="},IF(OR($D44 &gt;= BU$6, $E44 &lt; BT$6), 0, 1)+IF(OR($F44 &gt;= BU$6, $G44 &lt; BT$6), 0, 2)+1)</f>
        <v/>
      </c>
      <c r="BU44" s="68" t="str">
        <f ca="1">INDEX({"","_","-","="},IF(OR($D44 &gt;= BV$6, $E44 &lt; BU$6), 0, 1)+IF(OR($F44 &gt;= BV$6, $G44 &lt; BU$6), 0, 2)+1)</f>
        <v/>
      </c>
      <c r="BV44" s="68" t="str">
        <f ca="1">INDEX({"","_","-","="},IF(OR($D44 &gt;= BW$6, $E44 &lt; BV$6), 0, 1)+IF(OR($F44 &gt;= BW$6, $G44 &lt; BV$6), 0, 2)+1)</f>
        <v/>
      </c>
      <c r="BW44" s="68" t="str">
        <f ca="1">INDEX({"","_","-","="},IF(OR($D44 &gt;= BX$6, $E44 &lt; BW$6), 0, 1)+IF(OR($F44 &gt;= BX$6, $G44 &lt; BW$6), 0, 2)+1)</f>
        <v/>
      </c>
      <c r="BX44" s="68" t="str">
        <f ca="1">INDEX({"","_","-","="},IF(OR($D44 &gt;= BY$6, $E44 &lt; BX$6), 0, 1)+IF(OR($F44 &gt;= BY$6, $G44 &lt; BX$6), 0, 2)+1)</f>
        <v/>
      </c>
      <c r="BY44" s="68" t="str">
        <f ca="1">INDEX({"","_","-","="},IF(OR($D44 &gt;= BZ$6, $E44 &lt; BY$6), 0, 1)+IF(OR($F44 &gt;= BZ$6, $G44 &lt; BY$6), 0, 2)+1)</f>
        <v/>
      </c>
      <c r="BZ44" s="68" t="str">
        <f ca="1">INDEX({"","_","-","="},IF(OR($D44 &gt;= CA$6, $E44 &lt; BZ$6), 0, 1)+IF(OR($F44 &gt;= CA$6, $G44 &lt; BZ$6), 0, 2)+1)</f>
        <v/>
      </c>
      <c r="CA44" s="68" t="str">
        <f ca="1">INDEX({"","_","-","="},IF(OR($D44 &gt;= CB$6, $E44 &lt; CA$6), 0, 1)+IF(OR($F44 &gt;= CB$6, $G44 &lt; CA$6), 0, 2)+1)</f>
        <v/>
      </c>
      <c r="CB44" s="68" t="str">
        <f ca="1">INDEX({"","_","-","="},IF(OR($D44 &gt;= CC$6, $E44 &lt; CB$6), 0, 1)+IF(OR($F44 &gt;= CC$6, $G44 &lt; CB$6), 0, 2)+1)</f>
        <v/>
      </c>
      <c r="CC44" s="68" t="str">
        <f ca="1">INDEX({"","_","-","="},IF(OR($D44 &gt;= CD$6, $E44 &lt; CC$6), 0, 1)+IF(OR($F44 &gt;= CD$6, $G44 &lt; CC$6), 0, 2)+1)</f>
        <v/>
      </c>
      <c r="CD44" s="68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IF('临-进度'!M40,'临-进度'!$A40,"")</f>
        <v/>
      </c>
      <c r="B45" s="8" t="str">
        <f ca="1">IF('临-进度'!M40,'临-进度'!$B40,"")</f>
        <v/>
      </c>
      <c r="C45" s="8" t="str">
        <f ca="1">IF('临-进度'!M40,'临-进度'!$E40,"")</f>
        <v/>
      </c>
      <c r="D45" s="40" t="str">
        <f ca="1">IF('临-进度'!$M40,'临-进度'!$I40,"")</f>
        <v/>
      </c>
      <c r="E45" s="40" t="str">
        <f ca="1">IF('临-进度'!$M40,'临-进度'!$AE40,"")</f>
        <v/>
      </c>
      <c r="F45" s="40" t="str">
        <f ca="1">IF('临-进度'!$M40,'临-进度'!$J40,"")</f>
        <v/>
      </c>
      <c r="G45" s="73" t="str">
        <f ca="1">IF('临-进度'!$M40,'临-进度'!$AF40,"")</f>
        <v/>
      </c>
      <c r="H45" s="68" t="str">
        <f ca="1">INDEX({"","_","-","="},IF(OR($D45 &gt;= I$6, $E45 &lt; H$6), 0, 1)+IF(OR($F45 &gt;= I$6, $G45 &lt; H$6), 0, 2)+1)</f>
        <v/>
      </c>
      <c r="I45" s="68" t="str">
        <f ca="1">INDEX({"","_","-","="},IF(OR($D45 &gt;= J$6, $E45 &lt; I$6), 0, 1)+IF(OR($F45 &gt;= J$6, $G45 &lt; I$6), 0, 2)+1)</f>
        <v/>
      </c>
      <c r="J45" s="68" t="str">
        <f ca="1">INDEX({"","_","-","="},IF(OR($D45 &gt;= K$6, $E45 &lt; J$6), 0, 1)+IF(OR($F45 &gt;= K$6, $G45 &lt; J$6), 0, 2)+1)</f>
        <v/>
      </c>
      <c r="K45" s="68" t="str">
        <f ca="1">INDEX({"","_","-","="},IF(OR($D45 &gt;= L$6, $E45 &lt; K$6), 0, 1)+IF(OR($F45 &gt;= L$6, $G45 &lt; K$6), 0, 2)+1)</f>
        <v/>
      </c>
      <c r="L45" s="68" t="str">
        <f ca="1">INDEX({"","_","-","="},IF(OR($D45 &gt;= M$6, $E45 &lt; L$6), 0, 1)+IF(OR($F45 &gt;= M$6, $G45 &lt; L$6), 0, 2)+1)</f>
        <v/>
      </c>
      <c r="M45" s="68" t="str">
        <f ca="1">INDEX({"","_","-","="},IF(OR($D45 &gt;= N$6, $E45 &lt; M$6), 0, 1)+IF(OR($F45 &gt;= N$6, $G45 &lt; M$6), 0, 2)+1)</f>
        <v/>
      </c>
      <c r="N45" s="68" t="str">
        <f ca="1">INDEX({"","_","-","="},IF(OR($D45 &gt;= O$6, $E45 &lt; N$6), 0, 1)+IF(OR($F45 &gt;= O$6, $G45 &lt; N$6), 0, 2)+1)</f>
        <v/>
      </c>
      <c r="O45" s="68" t="str">
        <f ca="1">INDEX({"","_","-","="},IF(OR($D45 &gt;= P$6, $E45 &lt; O$6), 0, 1)+IF(OR($F45 &gt;= P$6, $G45 &lt; O$6), 0, 2)+1)</f>
        <v/>
      </c>
      <c r="P45" s="68" t="str">
        <f ca="1">INDEX({"","_","-","="},IF(OR($D45 &gt;= Q$6, $E45 &lt; P$6), 0, 1)+IF(OR($F45 &gt;= Q$6, $G45 &lt; P$6), 0, 2)+1)</f>
        <v/>
      </c>
      <c r="Q45" s="68" t="str">
        <f ca="1">INDEX({"","_","-","="},IF(OR($D45 &gt;= R$6, $E45 &lt; Q$6), 0, 1)+IF(OR($F45 &gt;= R$6, $G45 &lt; Q$6), 0, 2)+1)</f>
        <v/>
      </c>
      <c r="R45" s="68" t="str">
        <f ca="1">INDEX({"","_","-","="},IF(OR($D45 &gt;= S$6, $E45 &lt; R$6), 0, 1)+IF(OR($F45 &gt;= S$6, $G45 &lt; R$6), 0, 2)+1)</f>
        <v/>
      </c>
      <c r="S45" s="68" t="str">
        <f ca="1">INDEX({"","_","-","="},IF(OR($D45 &gt;= T$6, $E45 &lt; S$6), 0, 1)+IF(OR($F45 &gt;= T$6, $G45 &lt; S$6), 0, 2)+1)</f>
        <v/>
      </c>
      <c r="T45" s="68" t="str">
        <f ca="1">INDEX({"","_","-","="},IF(OR($D45 &gt;= U$6, $E45 &lt; T$6), 0, 1)+IF(OR($F45 &gt;= U$6, $G45 &lt; T$6), 0, 2)+1)</f>
        <v/>
      </c>
      <c r="U45" s="68" t="str">
        <f ca="1">INDEX({"","_","-","="},IF(OR($D45 &gt;= V$6, $E45 &lt; U$6), 0, 1)+IF(OR($F45 &gt;= V$6, $G45 &lt; U$6), 0, 2)+1)</f>
        <v/>
      </c>
      <c r="V45" s="68" t="str">
        <f ca="1">INDEX({"","_","-","="},IF(OR($D45 &gt;= W$6, $E45 &lt; V$6), 0, 1)+IF(OR($F45 &gt;= W$6, $G45 &lt; V$6), 0, 2)+1)</f>
        <v/>
      </c>
      <c r="W45" s="68" t="str">
        <f ca="1">INDEX({"","_","-","="},IF(OR($D45 &gt;= X$6, $E45 &lt; W$6), 0, 1)+IF(OR($F45 &gt;= X$6, $G45 &lt; W$6), 0, 2)+1)</f>
        <v/>
      </c>
      <c r="X45" s="68" t="str">
        <f ca="1">INDEX({"","_","-","="},IF(OR($D45 &gt;= Y$6, $E45 &lt; X$6), 0, 1)+IF(OR($F45 &gt;= Y$6, $G45 &lt; X$6), 0, 2)+1)</f>
        <v/>
      </c>
      <c r="Y45" s="68" t="str">
        <f ca="1">INDEX({"","_","-","="},IF(OR($D45 &gt;= Z$6, $E45 &lt; Y$6), 0, 1)+IF(OR($F45 &gt;= Z$6, $G45 &lt; Y$6), 0, 2)+1)</f>
        <v/>
      </c>
      <c r="Z45" s="68" t="str">
        <f ca="1">INDEX({"","_","-","="},IF(OR($D45 &gt;= AA$6, $E45 &lt; Z$6), 0, 1)+IF(OR($F45 &gt;= AA$6, $G45 &lt; Z$6), 0, 2)+1)</f>
        <v/>
      </c>
      <c r="AA45" s="68" t="str">
        <f ca="1">INDEX({"","_","-","="},IF(OR($D45 &gt;= AB$6, $E45 &lt; AA$6), 0, 1)+IF(OR($F45 &gt;= AB$6, $G45 &lt; AA$6), 0, 2)+1)</f>
        <v/>
      </c>
      <c r="AB45" s="68" t="str">
        <f ca="1">INDEX({"","_","-","="},IF(OR($D45 &gt;= AC$6, $E45 &lt; AB$6), 0, 1)+IF(OR($F45 &gt;= AC$6, $G45 &lt; AB$6), 0, 2)+1)</f>
        <v/>
      </c>
      <c r="AC45" s="68" t="str">
        <f ca="1">INDEX({"","_","-","="},IF(OR($D45 &gt;= AD$6, $E45 &lt; AC$6), 0, 1)+IF(OR($F45 &gt;= AD$6, $G45 &lt; AC$6), 0, 2)+1)</f>
        <v/>
      </c>
      <c r="AD45" s="68" t="str">
        <f ca="1">INDEX({"","_","-","="},IF(OR($D45 &gt;= AE$6, $E45 &lt; AD$6), 0, 1)+IF(OR($F45 &gt;= AE$6, $G45 &lt; AD$6), 0, 2)+1)</f>
        <v/>
      </c>
      <c r="AE45" s="68" t="str">
        <f ca="1">INDEX({"","_","-","="},IF(OR($D45 &gt;= AF$6, $E45 &lt; AE$6), 0, 1)+IF(OR($F45 &gt;= AF$6, $G45 &lt; AE$6), 0, 2)+1)</f>
        <v/>
      </c>
      <c r="AF45" s="68" t="str">
        <f ca="1">INDEX({"","_","-","="},IF(OR($D45 &gt;= AG$6, $E45 &lt; AF$6), 0, 1)+IF(OR($F45 &gt;= AG$6, $G45 &lt; AF$6), 0, 2)+1)</f>
        <v/>
      </c>
      <c r="AG45" s="68" t="str">
        <f ca="1">INDEX({"","_","-","="},IF(OR($D45 &gt;= AH$6, $E45 &lt; AG$6), 0, 1)+IF(OR($F45 &gt;= AH$6, $G45 &lt; AG$6), 0, 2)+1)</f>
        <v/>
      </c>
      <c r="AH45" s="68" t="str">
        <f ca="1">INDEX({"","_","-","="},IF(OR($D45 &gt;= AI$6, $E45 &lt; AH$6), 0, 1)+IF(OR($F45 &gt;= AI$6, $G45 &lt; AH$6), 0, 2)+1)</f>
        <v/>
      </c>
      <c r="AI45" s="68" t="str">
        <f ca="1">INDEX({"","_","-","="},IF(OR($D45 &gt;= AJ$6, $E45 &lt; AI$6), 0, 1)+IF(OR($F45 &gt;= AJ$6, $G45 &lt; AI$6), 0, 2)+1)</f>
        <v/>
      </c>
      <c r="AJ45" s="68" t="str">
        <f ca="1">INDEX({"","_","-","="},IF(OR($D45 &gt;= AK$6, $E45 &lt; AJ$6), 0, 1)+IF(OR($F45 &gt;= AK$6, $G45 &lt; AJ$6), 0, 2)+1)</f>
        <v/>
      </c>
      <c r="AK45" s="68" t="str">
        <f ca="1">INDEX({"","_","-","="},IF(OR($D45 &gt;= AL$6, $E45 &lt; AK$6), 0, 1)+IF(OR($F45 &gt;= AL$6, $G45 &lt; AK$6), 0, 2)+1)</f>
        <v/>
      </c>
      <c r="AL45" s="68" t="str">
        <f ca="1">INDEX({"","_","-","="},IF(OR($D45 &gt;= AM$6, $E45 &lt; AL$6), 0, 1)+IF(OR($F45 &gt;= AM$6, $G45 &lt; AL$6), 0, 2)+1)</f>
        <v/>
      </c>
      <c r="AM45" s="68" t="str">
        <f ca="1">INDEX({"","_","-","="},IF(OR($D45 &gt;= AN$6, $E45 &lt; AM$6), 0, 1)+IF(OR($F45 &gt;= AN$6, $G45 &lt; AM$6), 0, 2)+1)</f>
        <v/>
      </c>
      <c r="AN45" s="68" t="str">
        <f ca="1">INDEX({"","_","-","="},IF(OR($D45 &gt;= AO$6, $E45 &lt; AN$6), 0, 1)+IF(OR($F45 &gt;= AO$6, $G45 &lt; AN$6), 0, 2)+1)</f>
        <v/>
      </c>
      <c r="AO45" s="68" t="str">
        <f ca="1">INDEX({"","_","-","="},IF(OR($D45 &gt;= AP$6, $E45 &lt; AO$6), 0, 1)+IF(OR($F45 &gt;= AP$6, $G45 &lt; AO$6), 0, 2)+1)</f>
        <v/>
      </c>
      <c r="AP45" s="68" t="str">
        <f ca="1">INDEX({"","_","-","="},IF(OR($D45 &gt;= AQ$6, $E45 &lt; AP$6), 0, 1)+IF(OR($F45 &gt;= AQ$6, $G45 &lt; AP$6), 0, 2)+1)</f>
        <v/>
      </c>
      <c r="AQ45" s="68" t="str">
        <f ca="1">INDEX({"","_","-","="},IF(OR($D45 &gt;= AR$6, $E45 &lt; AQ$6), 0, 1)+IF(OR($F45 &gt;= AR$6, $G45 &lt; AQ$6), 0, 2)+1)</f>
        <v/>
      </c>
      <c r="AR45" s="68" t="str">
        <f ca="1">INDEX({"","_","-","="},IF(OR($D45 &gt;= AS$6, $E45 &lt; AR$6), 0, 1)+IF(OR($F45 &gt;= AS$6, $G45 &lt; AR$6), 0, 2)+1)</f>
        <v/>
      </c>
      <c r="AS45" s="68" t="str">
        <f ca="1">INDEX({"","_","-","="},IF(OR($D45 &gt;= AT$6, $E45 &lt; AS$6), 0, 1)+IF(OR($F45 &gt;= AT$6, $G45 &lt; AS$6), 0, 2)+1)</f>
        <v/>
      </c>
      <c r="AT45" s="68" t="str">
        <f ca="1">INDEX({"","_","-","="},IF(OR($D45 &gt;= AU$6, $E45 &lt; AT$6), 0, 1)+IF(OR($F45 &gt;= AU$6, $G45 &lt; AT$6), 0, 2)+1)</f>
        <v/>
      </c>
      <c r="AU45" s="68" t="str">
        <f ca="1">INDEX({"","_","-","="},IF(OR($D45 &gt;= AV$6, $E45 &lt; AU$6), 0, 1)+IF(OR($F45 &gt;= AV$6, $G45 &lt; AU$6), 0, 2)+1)</f>
        <v/>
      </c>
      <c r="AV45" s="68" t="str">
        <f ca="1">INDEX({"","_","-","="},IF(OR($D45 &gt;= AW$6, $E45 &lt; AV$6), 0, 1)+IF(OR($F45 &gt;= AW$6, $G45 &lt; AV$6), 0, 2)+1)</f>
        <v/>
      </c>
      <c r="AW45" s="68" t="str">
        <f ca="1">INDEX({"","_","-","="},IF(OR($D45 &gt;= AX$6, $E45 &lt; AW$6), 0, 1)+IF(OR($F45 &gt;= AX$6, $G45 &lt; AW$6), 0, 2)+1)</f>
        <v/>
      </c>
      <c r="AX45" s="68" t="str">
        <f ca="1">INDEX({"","_","-","="},IF(OR($D45 &gt;= AY$6, $E45 &lt; AX$6), 0, 1)+IF(OR($F45 &gt;= AY$6, $G45 &lt; AX$6), 0, 2)+1)</f>
        <v/>
      </c>
      <c r="AY45" s="68" t="str">
        <f ca="1">INDEX({"","_","-","="},IF(OR($D45 &gt;= AZ$6, $E45 &lt; AY$6), 0, 1)+IF(OR($F45 &gt;= AZ$6, $G45 &lt; AY$6), 0, 2)+1)</f>
        <v/>
      </c>
      <c r="AZ45" s="68" t="str">
        <f ca="1">INDEX({"","_","-","="},IF(OR($D45 &gt;= BA$6, $E45 &lt; AZ$6), 0, 1)+IF(OR($F45 &gt;= BA$6, $G45 &lt; AZ$6), 0, 2)+1)</f>
        <v/>
      </c>
      <c r="BA45" s="68" t="str">
        <f ca="1">INDEX({"","_","-","="},IF(OR($D45 &gt;= BB$6, $E45 &lt; BA$6), 0, 1)+IF(OR($F45 &gt;= BB$6, $G45 &lt; BA$6), 0, 2)+1)</f>
        <v/>
      </c>
      <c r="BB45" s="68" t="str">
        <f ca="1">INDEX({"","_","-","="},IF(OR($D45 &gt;= BC$6, $E45 &lt; BB$6), 0, 1)+IF(OR($F45 &gt;= BC$6, $G45 &lt; BB$6), 0, 2)+1)</f>
        <v/>
      </c>
      <c r="BC45" s="68" t="str">
        <f ca="1">INDEX({"","_","-","="},IF(OR($D45 &gt;= BD$6, $E45 &lt; BC$6), 0, 1)+IF(OR($F45 &gt;= BD$6, $G45 &lt; BC$6), 0, 2)+1)</f>
        <v/>
      </c>
      <c r="BD45" s="68" t="str">
        <f ca="1">INDEX({"","_","-","="},IF(OR($D45 &gt;= BE$6, $E45 &lt; BD$6), 0, 1)+IF(OR($F45 &gt;= BE$6, $G45 &lt; BD$6), 0, 2)+1)</f>
        <v/>
      </c>
      <c r="BE45" s="68" t="str">
        <f ca="1">INDEX({"","_","-","="},IF(OR($D45 &gt;= BF$6, $E45 &lt; BE$6), 0, 1)+IF(OR($F45 &gt;= BF$6, $G45 &lt; BE$6), 0, 2)+1)</f>
        <v/>
      </c>
      <c r="BF45" s="68" t="str">
        <f ca="1">INDEX({"","_","-","="},IF(OR($D45 &gt;= BG$6, $E45 &lt; BF$6), 0, 1)+IF(OR($F45 &gt;= BG$6, $G45 &lt; BF$6), 0, 2)+1)</f>
        <v/>
      </c>
      <c r="BG45" s="68" t="str">
        <f ca="1">INDEX({"","_","-","="},IF(OR($D45 &gt;= BH$6, $E45 &lt; BG$6), 0, 1)+IF(OR($F45 &gt;= BH$6, $G45 &lt; BG$6), 0, 2)+1)</f>
        <v/>
      </c>
      <c r="BH45" s="68" t="str">
        <f ca="1">INDEX({"","_","-","="},IF(OR($D45 &gt;= BI$6, $E45 &lt; BH$6), 0, 1)+IF(OR($F45 &gt;= BI$6, $G45 &lt; BH$6), 0, 2)+1)</f>
        <v/>
      </c>
      <c r="BI45" s="68" t="str">
        <f ca="1">INDEX({"","_","-","="},IF(OR($D45 &gt;= BJ$6, $E45 &lt; BI$6), 0, 1)+IF(OR($F45 &gt;= BJ$6, $G45 &lt; BI$6), 0, 2)+1)</f>
        <v/>
      </c>
      <c r="BJ45" s="68" t="str">
        <f ca="1">INDEX({"","_","-","="},IF(OR($D45 &gt;= BK$6, $E45 &lt; BJ$6), 0, 1)+IF(OR($F45 &gt;= BK$6, $G45 &lt; BJ$6), 0, 2)+1)</f>
        <v/>
      </c>
      <c r="BK45" s="68" t="str">
        <f ca="1">INDEX({"","_","-","="},IF(OR($D45 &gt;= BL$6, $E45 &lt; BK$6), 0, 1)+IF(OR($F45 &gt;= BL$6, $G45 &lt; BK$6), 0, 2)+1)</f>
        <v/>
      </c>
      <c r="BL45" s="68" t="str">
        <f ca="1">INDEX({"","_","-","="},IF(OR($D45 &gt;= BM$6, $E45 &lt; BL$6), 0, 1)+IF(OR($F45 &gt;= BM$6, $G45 &lt; BL$6), 0, 2)+1)</f>
        <v/>
      </c>
      <c r="BM45" s="68" t="str">
        <f ca="1">INDEX({"","_","-","="},IF(OR($D45 &gt;= BN$6, $E45 &lt; BM$6), 0, 1)+IF(OR($F45 &gt;= BN$6, $G45 &lt; BM$6), 0, 2)+1)</f>
        <v/>
      </c>
      <c r="BN45" s="68" t="str">
        <f ca="1">INDEX({"","_","-","="},IF(OR($D45 &gt;= BO$6, $E45 &lt; BN$6), 0, 1)+IF(OR($F45 &gt;= BO$6, $G45 &lt; BN$6), 0, 2)+1)</f>
        <v/>
      </c>
      <c r="BO45" s="68" t="str">
        <f ca="1">INDEX({"","_","-","="},IF(OR($D45 &gt;= BP$6, $E45 &lt; BO$6), 0, 1)+IF(OR($F45 &gt;= BP$6, $G45 &lt; BO$6), 0, 2)+1)</f>
        <v/>
      </c>
      <c r="BP45" s="68" t="str">
        <f ca="1">INDEX({"","_","-","="},IF(OR($D45 &gt;= BQ$6, $E45 &lt; BP$6), 0, 1)+IF(OR($F45 &gt;= BQ$6, $G45 &lt; BP$6), 0, 2)+1)</f>
        <v/>
      </c>
      <c r="BQ45" s="68" t="str">
        <f ca="1">INDEX({"","_","-","="},IF(OR($D45 &gt;= BR$6, $E45 &lt; BQ$6), 0, 1)+IF(OR($F45 &gt;= BR$6, $G45 &lt; BQ$6), 0, 2)+1)</f>
        <v/>
      </c>
      <c r="BR45" s="68" t="str">
        <f ca="1">INDEX({"","_","-","="},IF(OR($D45 &gt;= BS$6, $E45 &lt; BR$6), 0, 1)+IF(OR($F45 &gt;= BS$6, $G45 &lt; BR$6), 0, 2)+1)</f>
        <v/>
      </c>
      <c r="BS45" s="68" t="str">
        <f ca="1">INDEX({"","_","-","="},IF(OR($D45 &gt;= BT$6, $E45 &lt; BS$6), 0, 1)+IF(OR($F45 &gt;= BT$6, $G45 &lt; BS$6), 0, 2)+1)</f>
        <v/>
      </c>
      <c r="BT45" s="68" t="str">
        <f ca="1">INDEX({"","_","-","="},IF(OR($D45 &gt;= BU$6, $E45 &lt; BT$6), 0, 1)+IF(OR($F45 &gt;= BU$6, $G45 &lt; BT$6), 0, 2)+1)</f>
        <v/>
      </c>
      <c r="BU45" s="68" t="str">
        <f ca="1">INDEX({"","_","-","="},IF(OR($D45 &gt;= BV$6, $E45 &lt; BU$6), 0, 1)+IF(OR($F45 &gt;= BV$6, $G45 &lt; BU$6), 0, 2)+1)</f>
        <v/>
      </c>
      <c r="BV45" s="68" t="str">
        <f ca="1">INDEX({"","_","-","="},IF(OR($D45 &gt;= BW$6, $E45 &lt; BV$6), 0, 1)+IF(OR($F45 &gt;= BW$6, $G45 &lt; BV$6), 0, 2)+1)</f>
        <v/>
      </c>
      <c r="BW45" s="68" t="str">
        <f ca="1">INDEX({"","_","-","="},IF(OR($D45 &gt;= BX$6, $E45 &lt; BW$6), 0, 1)+IF(OR($F45 &gt;= BX$6, $G45 &lt; BW$6), 0, 2)+1)</f>
        <v/>
      </c>
      <c r="BX45" s="68" t="str">
        <f ca="1">INDEX({"","_","-","="},IF(OR($D45 &gt;= BY$6, $E45 &lt; BX$6), 0, 1)+IF(OR($F45 &gt;= BY$6, $G45 &lt; BX$6), 0, 2)+1)</f>
        <v/>
      </c>
      <c r="BY45" s="68" t="str">
        <f ca="1">INDEX({"","_","-","="},IF(OR($D45 &gt;= BZ$6, $E45 &lt; BY$6), 0, 1)+IF(OR($F45 &gt;= BZ$6, $G45 &lt; BY$6), 0, 2)+1)</f>
        <v/>
      </c>
      <c r="BZ45" s="68" t="str">
        <f ca="1">INDEX({"","_","-","="},IF(OR($D45 &gt;= CA$6, $E45 &lt; BZ$6), 0, 1)+IF(OR($F45 &gt;= CA$6, $G45 &lt; BZ$6), 0, 2)+1)</f>
        <v/>
      </c>
      <c r="CA45" s="68" t="str">
        <f ca="1">INDEX({"","_","-","="},IF(OR($D45 &gt;= CB$6, $E45 &lt; CA$6), 0, 1)+IF(OR($F45 &gt;= CB$6, $G45 &lt; CA$6), 0, 2)+1)</f>
        <v/>
      </c>
      <c r="CB45" s="68" t="str">
        <f ca="1">INDEX({"","_","-","="},IF(OR($D45 &gt;= CC$6, $E45 &lt; CB$6), 0, 1)+IF(OR($F45 &gt;= CC$6, $G45 &lt; CB$6), 0, 2)+1)</f>
        <v/>
      </c>
      <c r="CC45" s="68" t="str">
        <f ca="1">INDEX({"","_","-","="},IF(OR($D45 &gt;= CD$6, $E45 &lt; CC$6), 0, 1)+IF(OR($F45 &gt;= CD$6, $G45 &lt; CC$6), 0, 2)+1)</f>
        <v/>
      </c>
      <c r="CD45" s="68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IF('临-进度'!M41,'临-进度'!$A41,"")</f>
        <v/>
      </c>
      <c r="B46" s="8" t="str">
        <f ca="1">IF('临-进度'!M41,'临-进度'!$B41,"")</f>
        <v/>
      </c>
      <c r="C46" s="8" t="str">
        <f ca="1">IF('临-进度'!M41,'临-进度'!$E41,"")</f>
        <v/>
      </c>
      <c r="D46" s="40" t="str">
        <f ca="1">IF('临-进度'!$M41,'临-进度'!$I41,"")</f>
        <v/>
      </c>
      <c r="E46" s="40" t="str">
        <f ca="1">IF('临-进度'!$M41,'临-进度'!$AE41,"")</f>
        <v/>
      </c>
      <c r="F46" s="40" t="str">
        <f ca="1">IF('临-进度'!$M41,'临-进度'!$J41,"")</f>
        <v/>
      </c>
      <c r="G46" s="73" t="str">
        <f ca="1">IF('临-进度'!$M41,'临-进度'!$AF41,"")</f>
        <v/>
      </c>
      <c r="H46" s="68" t="str">
        <f ca="1">INDEX({"","_","-","="},IF(OR($D46 &gt;= I$6, $E46 &lt; H$6), 0, 1)+IF(OR($F46 &gt;= I$6, $G46 &lt; H$6), 0, 2)+1)</f>
        <v/>
      </c>
      <c r="I46" s="68" t="str">
        <f ca="1">INDEX({"","_","-","="},IF(OR($D46 &gt;= J$6, $E46 &lt; I$6), 0, 1)+IF(OR($F46 &gt;= J$6, $G46 &lt; I$6), 0, 2)+1)</f>
        <v/>
      </c>
      <c r="J46" s="68" t="str">
        <f ca="1">INDEX({"","_","-","="},IF(OR($D46 &gt;= K$6, $E46 &lt; J$6), 0, 1)+IF(OR($F46 &gt;= K$6, $G46 &lt; J$6), 0, 2)+1)</f>
        <v/>
      </c>
      <c r="K46" s="68" t="str">
        <f ca="1">INDEX({"","_","-","="},IF(OR($D46 &gt;= L$6, $E46 &lt; K$6), 0, 1)+IF(OR($F46 &gt;= L$6, $G46 &lt; K$6), 0, 2)+1)</f>
        <v/>
      </c>
      <c r="L46" s="68" t="str">
        <f ca="1">INDEX({"","_","-","="},IF(OR($D46 &gt;= M$6, $E46 &lt; L$6), 0, 1)+IF(OR($F46 &gt;= M$6, $G46 &lt; L$6), 0, 2)+1)</f>
        <v/>
      </c>
      <c r="M46" s="68" t="str">
        <f ca="1">INDEX({"","_","-","="},IF(OR($D46 &gt;= N$6, $E46 &lt; M$6), 0, 1)+IF(OR($F46 &gt;= N$6, $G46 &lt; M$6), 0, 2)+1)</f>
        <v/>
      </c>
      <c r="N46" s="68" t="str">
        <f ca="1">INDEX({"","_","-","="},IF(OR($D46 &gt;= O$6, $E46 &lt; N$6), 0, 1)+IF(OR($F46 &gt;= O$6, $G46 &lt; N$6), 0, 2)+1)</f>
        <v/>
      </c>
      <c r="O46" s="68" t="str">
        <f ca="1">INDEX({"","_","-","="},IF(OR($D46 &gt;= P$6, $E46 &lt; O$6), 0, 1)+IF(OR($F46 &gt;= P$6, $G46 &lt; O$6), 0, 2)+1)</f>
        <v/>
      </c>
      <c r="P46" s="68" t="str">
        <f ca="1">INDEX({"","_","-","="},IF(OR($D46 &gt;= Q$6, $E46 &lt; P$6), 0, 1)+IF(OR($F46 &gt;= Q$6, $G46 &lt; P$6), 0, 2)+1)</f>
        <v/>
      </c>
      <c r="Q46" s="68" t="str">
        <f ca="1">INDEX({"","_","-","="},IF(OR($D46 &gt;= R$6, $E46 &lt; Q$6), 0, 1)+IF(OR($F46 &gt;= R$6, $G46 &lt; Q$6), 0, 2)+1)</f>
        <v/>
      </c>
      <c r="R46" s="68" t="str">
        <f ca="1">INDEX({"","_","-","="},IF(OR($D46 &gt;= S$6, $E46 &lt; R$6), 0, 1)+IF(OR($F46 &gt;= S$6, $G46 &lt; R$6), 0, 2)+1)</f>
        <v/>
      </c>
      <c r="S46" s="68" t="str">
        <f ca="1">INDEX({"","_","-","="},IF(OR($D46 &gt;= T$6, $E46 &lt; S$6), 0, 1)+IF(OR($F46 &gt;= T$6, $G46 &lt; S$6), 0, 2)+1)</f>
        <v/>
      </c>
      <c r="T46" s="68" t="str">
        <f ca="1">INDEX({"","_","-","="},IF(OR($D46 &gt;= U$6, $E46 &lt; T$6), 0, 1)+IF(OR($F46 &gt;= U$6, $G46 &lt; T$6), 0, 2)+1)</f>
        <v/>
      </c>
      <c r="U46" s="68" t="str">
        <f ca="1">INDEX({"","_","-","="},IF(OR($D46 &gt;= V$6, $E46 &lt; U$6), 0, 1)+IF(OR($F46 &gt;= V$6, $G46 &lt; U$6), 0, 2)+1)</f>
        <v/>
      </c>
      <c r="V46" s="68" t="str">
        <f ca="1">INDEX({"","_","-","="},IF(OR($D46 &gt;= W$6, $E46 &lt; V$6), 0, 1)+IF(OR($F46 &gt;= W$6, $G46 &lt; V$6), 0, 2)+1)</f>
        <v/>
      </c>
      <c r="W46" s="68" t="str">
        <f ca="1">INDEX({"","_","-","="},IF(OR($D46 &gt;= X$6, $E46 &lt; W$6), 0, 1)+IF(OR($F46 &gt;= X$6, $G46 &lt; W$6), 0, 2)+1)</f>
        <v/>
      </c>
      <c r="X46" s="68" t="str">
        <f ca="1">INDEX({"","_","-","="},IF(OR($D46 &gt;= Y$6, $E46 &lt; X$6), 0, 1)+IF(OR($F46 &gt;= Y$6, $G46 &lt; X$6), 0, 2)+1)</f>
        <v/>
      </c>
      <c r="Y46" s="68" t="str">
        <f ca="1">INDEX({"","_","-","="},IF(OR($D46 &gt;= Z$6, $E46 &lt; Y$6), 0, 1)+IF(OR($F46 &gt;= Z$6, $G46 &lt; Y$6), 0, 2)+1)</f>
        <v/>
      </c>
      <c r="Z46" s="68" t="str">
        <f ca="1">INDEX({"","_","-","="},IF(OR($D46 &gt;= AA$6, $E46 &lt; Z$6), 0, 1)+IF(OR($F46 &gt;= AA$6, $G46 &lt; Z$6), 0, 2)+1)</f>
        <v/>
      </c>
      <c r="AA46" s="68" t="str">
        <f ca="1">INDEX({"","_","-","="},IF(OR($D46 &gt;= AB$6, $E46 &lt; AA$6), 0, 1)+IF(OR($F46 &gt;= AB$6, $G46 &lt; AA$6), 0, 2)+1)</f>
        <v/>
      </c>
      <c r="AB46" s="68" t="str">
        <f ca="1">INDEX({"","_","-","="},IF(OR($D46 &gt;= AC$6, $E46 &lt; AB$6), 0, 1)+IF(OR($F46 &gt;= AC$6, $G46 &lt; AB$6), 0, 2)+1)</f>
        <v/>
      </c>
      <c r="AC46" s="68" t="str">
        <f ca="1">INDEX({"","_","-","="},IF(OR($D46 &gt;= AD$6, $E46 &lt; AC$6), 0, 1)+IF(OR($F46 &gt;= AD$6, $G46 &lt; AC$6), 0, 2)+1)</f>
        <v/>
      </c>
      <c r="AD46" s="68" t="str">
        <f ca="1">INDEX({"","_","-","="},IF(OR($D46 &gt;= AE$6, $E46 &lt; AD$6), 0, 1)+IF(OR($F46 &gt;= AE$6, $G46 &lt; AD$6), 0, 2)+1)</f>
        <v/>
      </c>
      <c r="AE46" s="68" t="str">
        <f ca="1">INDEX({"","_","-","="},IF(OR($D46 &gt;= AF$6, $E46 &lt; AE$6), 0, 1)+IF(OR($F46 &gt;= AF$6, $G46 &lt; AE$6), 0, 2)+1)</f>
        <v/>
      </c>
      <c r="AF46" s="68" t="str">
        <f ca="1">INDEX({"","_","-","="},IF(OR($D46 &gt;= AG$6, $E46 &lt; AF$6), 0, 1)+IF(OR($F46 &gt;= AG$6, $G46 &lt; AF$6), 0, 2)+1)</f>
        <v/>
      </c>
      <c r="AG46" s="68" t="str">
        <f ca="1">INDEX({"","_","-","="},IF(OR($D46 &gt;= AH$6, $E46 &lt; AG$6), 0, 1)+IF(OR($F46 &gt;= AH$6, $G46 &lt; AG$6), 0, 2)+1)</f>
        <v/>
      </c>
      <c r="AH46" s="68" t="str">
        <f ca="1">INDEX({"","_","-","="},IF(OR($D46 &gt;= AI$6, $E46 &lt; AH$6), 0, 1)+IF(OR($F46 &gt;= AI$6, $G46 &lt; AH$6), 0, 2)+1)</f>
        <v/>
      </c>
      <c r="AI46" s="68" t="str">
        <f ca="1">INDEX({"","_","-","="},IF(OR($D46 &gt;= AJ$6, $E46 &lt; AI$6), 0, 1)+IF(OR($F46 &gt;= AJ$6, $G46 &lt; AI$6), 0, 2)+1)</f>
        <v/>
      </c>
      <c r="AJ46" s="68" t="str">
        <f ca="1">INDEX({"","_","-","="},IF(OR($D46 &gt;= AK$6, $E46 &lt; AJ$6), 0, 1)+IF(OR($F46 &gt;= AK$6, $G46 &lt; AJ$6), 0, 2)+1)</f>
        <v/>
      </c>
      <c r="AK46" s="68" t="str">
        <f ca="1">INDEX({"","_","-","="},IF(OR($D46 &gt;= AL$6, $E46 &lt; AK$6), 0, 1)+IF(OR($F46 &gt;= AL$6, $G46 &lt; AK$6), 0, 2)+1)</f>
        <v/>
      </c>
      <c r="AL46" s="68" t="str">
        <f ca="1">INDEX({"","_","-","="},IF(OR($D46 &gt;= AM$6, $E46 &lt; AL$6), 0, 1)+IF(OR($F46 &gt;= AM$6, $G46 &lt; AL$6), 0, 2)+1)</f>
        <v/>
      </c>
      <c r="AM46" s="68" t="str">
        <f ca="1">INDEX({"","_","-","="},IF(OR($D46 &gt;= AN$6, $E46 &lt; AM$6), 0, 1)+IF(OR($F46 &gt;= AN$6, $G46 &lt; AM$6), 0, 2)+1)</f>
        <v/>
      </c>
      <c r="AN46" s="68" t="str">
        <f ca="1">INDEX({"","_","-","="},IF(OR($D46 &gt;= AO$6, $E46 &lt; AN$6), 0, 1)+IF(OR($F46 &gt;= AO$6, $G46 &lt; AN$6), 0, 2)+1)</f>
        <v/>
      </c>
      <c r="AO46" s="68" t="str">
        <f ca="1">INDEX({"","_","-","="},IF(OR($D46 &gt;= AP$6, $E46 &lt; AO$6), 0, 1)+IF(OR($F46 &gt;= AP$6, $G46 &lt; AO$6), 0, 2)+1)</f>
        <v/>
      </c>
      <c r="AP46" s="68" t="str">
        <f ca="1">INDEX({"","_","-","="},IF(OR($D46 &gt;= AQ$6, $E46 &lt; AP$6), 0, 1)+IF(OR($F46 &gt;= AQ$6, $G46 &lt; AP$6), 0, 2)+1)</f>
        <v/>
      </c>
      <c r="AQ46" s="68" t="str">
        <f ca="1">INDEX({"","_","-","="},IF(OR($D46 &gt;= AR$6, $E46 &lt; AQ$6), 0, 1)+IF(OR($F46 &gt;= AR$6, $G46 &lt; AQ$6), 0, 2)+1)</f>
        <v/>
      </c>
      <c r="AR46" s="68" t="str">
        <f ca="1">INDEX({"","_","-","="},IF(OR($D46 &gt;= AS$6, $E46 &lt; AR$6), 0, 1)+IF(OR($F46 &gt;= AS$6, $G46 &lt; AR$6), 0, 2)+1)</f>
        <v/>
      </c>
      <c r="AS46" s="68" t="str">
        <f ca="1">INDEX({"","_","-","="},IF(OR($D46 &gt;= AT$6, $E46 &lt; AS$6), 0, 1)+IF(OR($F46 &gt;= AT$6, $G46 &lt; AS$6), 0, 2)+1)</f>
        <v/>
      </c>
      <c r="AT46" s="68" t="str">
        <f ca="1">INDEX({"","_","-","="},IF(OR($D46 &gt;= AU$6, $E46 &lt; AT$6), 0, 1)+IF(OR($F46 &gt;= AU$6, $G46 &lt; AT$6), 0, 2)+1)</f>
        <v/>
      </c>
      <c r="AU46" s="68" t="str">
        <f ca="1">INDEX({"","_","-","="},IF(OR($D46 &gt;= AV$6, $E46 &lt; AU$6), 0, 1)+IF(OR($F46 &gt;= AV$6, $G46 &lt; AU$6), 0, 2)+1)</f>
        <v/>
      </c>
      <c r="AV46" s="68" t="str">
        <f ca="1">INDEX({"","_","-","="},IF(OR($D46 &gt;= AW$6, $E46 &lt; AV$6), 0, 1)+IF(OR($F46 &gt;= AW$6, $G46 &lt; AV$6), 0, 2)+1)</f>
        <v/>
      </c>
      <c r="AW46" s="68" t="str">
        <f ca="1">INDEX({"","_","-","="},IF(OR($D46 &gt;= AX$6, $E46 &lt; AW$6), 0, 1)+IF(OR($F46 &gt;= AX$6, $G46 &lt; AW$6), 0, 2)+1)</f>
        <v/>
      </c>
      <c r="AX46" s="68" t="str">
        <f ca="1">INDEX({"","_","-","="},IF(OR($D46 &gt;= AY$6, $E46 &lt; AX$6), 0, 1)+IF(OR($F46 &gt;= AY$6, $G46 &lt; AX$6), 0, 2)+1)</f>
        <v/>
      </c>
      <c r="AY46" s="68" t="str">
        <f ca="1">INDEX({"","_","-","="},IF(OR($D46 &gt;= AZ$6, $E46 &lt; AY$6), 0, 1)+IF(OR($F46 &gt;= AZ$6, $G46 &lt; AY$6), 0, 2)+1)</f>
        <v/>
      </c>
      <c r="AZ46" s="68" t="str">
        <f ca="1">INDEX({"","_","-","="},IF(OR($D46 &gt;= BA$6, $E46 &lt; AZ$6), 0, 1)+IF(OR($F46 &gt;= BA$6, $G46 &lt; AZ$6), 0, 2)+1)</f>
        <v/>
      </c>
      <c r="BA46" s="68" t="str">
        <f ca="1">INDEX({"","_","-","="},IF(OR($D46 &gt;= BB$6, $E46 &lt; BA$6), 0, 1)+IF(OR($F46 &gt;= BB$6, $G46 &lt; BA$6), 0, 2)+1)</f>
        <v/>
      </c>
      <c r="BB46" s="68" t="str">
        <f ca="1">INDEX({"","_","-","="},IF(OR($D46 &gt;= BC$6, $E46 &lt; BB$6), 0, 1)+IF(OR($F46 &gt;= BC$6, $G46 &lt; BB$6), 0, 2)+1)</f>
        <v/>
      </c>
      <c r="BC46" s="68" t="str">
        <f ca="1">INDEX({"","_","-","="},IF(OR($D46 &gt;= BD$6, $E46 &lt; BC$6), 0, 1)+IF(OR($F46 &gt;= BD$6, $G46 &lt; BC$6), 0, 2)+1)</f>
        <v/>
      </c>
      <c r="BD46" s="68" t="str">
        <f ca="1">INDEX({"","_","-","="},IF(OR($D46 &gt;= BE$6, $E46 &lt; BD$6), 0, 1)+IF(OR($F46 &gt;= BE$6, $G46 &lt; BD$6), 0, 2)+1)</f>
        <v/>
      </c>
      <c r="BE46" s="68" t="str">
        <f ca="1">INDEX({"","_","-","="},IF(OR($D46 &gt;= BF$6, $E46 &lt; BE$6), 0, 1)+IF(OR($F46 &gt;= BF$6, $G46 &lt; BE$6), 0, 2)+1)</f>
        <v/>
      </c>
      <c r="BF46" s="68" t="str">
        <f ca="1">INDEX({"","_","-","="},IF(OR($D46 &gt;= BG$6, $E46 &lt; BF$6), 0, 1)+IF(OR($F46 &gt;= BG$6, $G46 &lt; BF$6), 0, 2)+1)</f>
        <v/>
      </c>
      <c r="BG46" s="68" t="str">
        <f ca="1">INDEX({"","_","-","="},IF(OR($D46 &gt;= BH$6, $E46 &lt; BG$6), 0, 1)+IF(OR($F46 &gt;= BH$6, $G46 &lt; BG$6), 0, 2)+1)</f>
        <v/>
      </c>
      <c r="BH46" s="68" t="str">
        <f ca="1">INDEX({"","_","-","="},IF(OR($D46 &gt;= BI$6, $E46 &lt; BH$6), 0, 1)+IF(OR($F46 &gt;= BI$6, $G46 &lt; BH$6), 0, 2)+1)</f>
        <v/>
      </c>
      <c r="BI46" s="68" t="str">
        <f ca="1">INDEX({"","_","-","="},IF(OR($D46 &gt;= BJ$6, $E46 &lt; BI$6), 0, 1)+IF(OR($F46 &gt;= BJ$6, $G46 &lt; BI$6), 0, 2)+1)</f>
        <v/>
      </c>
      <c r="BJ46" s="68" t="str">
        <f ca="1">INDEX({"","_","-","="},IF(OR($D46 &gt;= BK$6, $E46 &lt; BJ$6), 0, 1)+IF(OR($F46 &gt;= BK$6, $G46 &lt; BJ$6), 0, 2)+1)</f>
        <v/>
      </c>
      <c r="BK46" s="68" t="str">
        <f ca="1">INDEX({"","_","-","="},IF(OR($D46 &gt;= BL$6, $E46 &lt; BK$6), 0, 1)+IF(OR($F46 &gt;= BL$6, $G46 &lt; BK$6), 0, 2)+1)</f>
        <v/>
      </c>
      <c r="BL46" s="68" t="str">
        <f ca="1">INDEX({"","_","-","="},IF(OR($D46 &gt;= BM$6, $E46 &lt; BL$6), 0, 1)+IF(OR($F46 &gt;= BM$6, $G46 &lt; BL$6), 0, 2)+1)</f>
        <v/>
      </c>
      <c r="BM46" s="68" t="str">
        <f ca="1">INDEX({"","_","-","="},IF(OR($D46 &gt;= BN$6, $E46 &lt; BM$6), 0, 1)+IF(OR($F46 &gt;= BN$6, $G46 &lt; BM$6), 0, 2)+1)</f>
        <v/>
      </c>
      <c r="BN46" s="68" t="str">
        <f ca="1">INDEX({"","_","-","="},IF(OR($D46 &gt;= BO$6, $E46 &lt; BN$6), 0, 1)+IF(OR($F46 &gt;= BO$6, $G46 &lt; BN$6), 0, 2)+1)</f>
        <v/>
      </c>
      <c r="BO46" s="68" t="str">
        <f ca="1">INDEX({"","_","-","="},IF(OR($D46 &gt;= BP$6, $E46 &lt; BO$6), 0, 1)+IF(OR($F46 &gt;= BP$6, $G46 &lt; BO$6), 0, 2)+1)</f>
        <v/>
      </c>
      <c r="BP46" s="68" t="str">
        <f ca="1">INDEX({"","_","-","="},IF(OR($D46 &gt;= BQ$6, $E46 &lt; BP$6), 0, 1)+IF(OR($F46 &gt;= BQ$6, $G46 &lt; BP$6), 0, 2)+1)</f>
        <v/>
      </c>
      <c r="BQ46" s="68" t="str">
        <f ca="1">INDEX({"","_","-","="},IF(OR($D46 &gt;= BR$6, $E46 &lt; BQ$6), 0, 1)+IF(OR($F46 &gt;= BR$6, $G46 &lt; BQ$6), 0, 2)+1)</f>
        <v/>
      </c>
      <c r="BR46" s="68" t="str">
        <f ca="1">INDEX({"","_","-","="},IF(OR($D46 &gt;= BS$6, $E46 &lt; BR$6), 0, 1)+IF(OR($F46 &gt;= BS$6, $G46 &lt; BR$6), 0, 2)+1)</f>
        <v/>
      </c>
      <c r="BS46" s="68" t="str">
        <f ca="1">INDEX({"","_","-","="},IF(OR($D46 &gt;= BT$6, $E46 &lt; BS$6), 0, 1)+IF(OR($F46 &gt;= BT$6, $G46 &lt; BS$6), 0, 2)+1)</f>
        <v/>
      </c>
      <c r="BT46" s="68" t="str">
        <f ca="1">INDEX({"","_","-","="},IF(OR($D46 &gt;= BU$6, $E46 &lt; BT$6), 0, 1)+IF(OR($F46 &gt;= BU$6, $G46 &lt; BT$6), 0, 2)+1)</f>
        <v/>
      </c>
      <c r="BU46" s="68" t="str">
        <f ca="1">INDEX({"","_","-","="},IF(OR($D46 &gt;= BV$6, $E46 &lt; BU$6), 0, 1)+IF(OR($F46 &gt;= BV$6, $G46 &lt; BU$6), 0, 2)+1)</f>
        <v/>
      </c>
      <c r="BV46" s="68" t="str">
        <f ca="1">INDEX({"","_","-","="},IF(OR($D46 &gt;= BW$6, $E46 &lt; BV$6), 0, 1)+IF(OR($F46 &gt;= BW$6, $G46 &lt; BV$6), 0, 2)+1)</f>
        <v/>
      </c>
      <c r="BW46" s="68" t="str">
        <f ca="1">INDEX({"","_","-","="},IF(OR($D46 &gt;= BX$6, $E46 &lt; BW$6), 0, 1)+IF(OR($F46 &gt;= BX$6, $G46 &lt; BW$6), 0, 2)+1)</f>
        <v/>
      </c>
      <c r="BX46" s="68" t="str">
        <f ca="1">INDEX({"","_","-","="},IF(OR($D46 &gt;= BY$6, $E46 &lt; BX$6), 0, 1)+IF(OR($F46 &gt;= BY$6, $G46 &lt; BX$6), 0, 2)+1)</f>
        <v/>
      </c>
      <c r="BY46" s="68" t="str">
        <f ca="1">INDEX({"","_","-","="},IF(OR($D46 &gt;= BZ$6, $E46 &lt; BY$6), 0, 1)+IF(OR($F46 &gt;= BZ$6, $G46 &lt; BY$6), 0, 2)+1)</f>
        <v/>
      </c>
      <c r="BZ46" s="68" t="str">
        <f ca="1">INDEX({"","_","-","="},IF(OR($D46 &gt;= CA$6, $E46 &lt; BZ$6), 0, 1)+IF(OR($F46 &gt;= CA$6, $G46 &lt; BZ$6), 0, 2)+1)</f>
        <v/>
      </c>
      <c r="CA46" s="68" t="str">
        <f ca="1">INDEX({"","_","-","="},IF(OR($D46 &gt;= CB$6, $E46 &lt; CA$6), 0, 1)+IF(OR($F46 &gt;= CB$6, $G46 &lt; CA$6), 0, 2)+1)</f>
        <v/>
      </c>
      <c r="CB46" s="68" t="str">
        <f ca="1">INDEX({"","_","-","="},IF(OR($D46 &gt;= CC$6, $E46 &lt; CB$6), 0, 1)+IF(OR($F46 &gt;= CC$6, $G46 &lt; CB$6), 0, 2)+1)</f>
        <v/>
      </c>
      <c r="CC46" s="68" t="str">
        <f ca="1">INDEX({"","_","-","="},IF(OR($D46 &gt;= CD$6, $E46 &lt; CC$6), 0, 1)+IF(OR($F46 &gt;= CD$6, $G46 &lt; CC$6), 0, 2)+1)</f>
        <v/>
      </c>
      <c r="CD46" s="68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IF('临-进度'!M42,'临-进度'!$A42,"")</f>
        <v/>
      </c>
      <c r="B47" s="8" t="str">
        <f ca="1">IF('临-进度'!M42,'临-进度'!$B42,"")</f>
        <v/>
      </c>
      <c r="C47" s="8" t="str">
        <f ca="1">IF('临-进度'!M42,'临-进度'!$E42,"")</f>
        <v/>
      </c>
      <c r="D47" s="40" t="str">
        <f ca="1">IF('临-进度'!$M42,'临-进度'!$I42,"")</f>
        <v/>
      </c>
      <c r="E47" s="40" t="str">
        <f ca="1">IF('临-进度'!$M42,'临-进度'!$AE42,"")</f>
        <v/>
      </c>
      <c r="F47" s="40" t="str">
        <f ca="1">IF('临-进度'!$M42,'临-进度'!$J42,"")</f>
        <v/>
      </c>
      <c r="G47" s="73" t="str">
        <f ca="1">IF('临-进度'!$M42,'临-进度'!$AF42,"")</f>
        <v/>
      </c>
      <c r="H47" s="68" t="str">
        <f ca="1">INDEX({"","_","-","="},IF(OR($D47 &gt;= I$6, $E47 &lt; H$6), 0, 1)+IF(OR($F47 &gt;= I$6, $G47 &lt; H$6), 0, 2)+1)</f>
        <v/>
      </c>
      <c r="I47" s="68" t="str">
        <f ca="1">INDEX({"","_","-","="},IF(OR($D47 &gt;= J$6, $E47 &lt; I$6), 0, 1)+IF(OR($F47 &gt;= J$6, $G47 &lt; I$6), 0, 2)+1)</f>
        <v/>
      </c>
      <c r="J47" s="68" t="str">
        <f ca="1">INDEX({"","_","-","="},IF(OR($D47 &gt;= K$6, $E47 &lt; J$6), 0, 1)+IF(OR($F47 &gt;= K$6, $G47 &lt; J$6), 0, 2)+1)</f>
        <v/>
      </c>
      <c r="K47" s="68" t="str">
        <f ca="1">INDEX({"","_","-","="},IF(OR($D47 &gt;= L$6, $E47 &lt; K$6), 0, 1)+IF(OR($F47 &gt;= L$6, $G47 &lt; K$6), 0, 2)+1)</f>
        <v/>
      </c>
      <c r="L47" s="68" t="str">
        <f ca="1">INDEX({"","_","-","="},IF(OR($D47 &gt;= M$6, $E47 &lt; L$6), 0, 1)+IF(OR($F47 &gt;= M$6, $G47 &lt; L$6), 0, 2)+1)</f>
        <v/>
      </c>
      <c r="M47" s="68" t="str">
        <f ca="1">INDEX({"","_","-","="},IF(OR($D47 &gt;= N$6, $E47 &lt; M$6), 0, 1)+IF(OR($F47 &gt;= N$6, $G47 &lt; M$6), 0, 2)+1)</f>
        <v/>
      </c>
      <c r="N47" s="68" t="str">
        <f ca="1">INDEX({"","_","-","="},IF(OR($D47 &gt;= O$6, $E47 &lt; N$6), 0, 1)+IF(OR($F47 &gt;= O$6, $G47 &lt; N$6), 0, 2)+1)</f>
        <v/>
      </c>
      <c r="O47" s="68" t="str">
        <f ca="1">INDEX({"","_","-","="},IF(OR($D47 &gt;= P$6, $E47 &lt; O$6), 0, 1)+IF(OR($F47 &gt;= P$6, $G47 &lt; O$6), 0, 2)+1)</f>
        <v/>
      </c>
      <c r="P47" s="68" t="str">
        <f ca="1">INDEX({"","_","-","="},IF(OR($D47 &gt;= Q$6, $E47 &lt; P$6), 0, 1)+IF(OR($F47 &gt;= Q$6, $G47 &lt; P$6), 0, 2)+1)</f>
        <v/>
      </c>
      <c r="Q47" s="68" t="str">
        <f ca="1">INDEX({"","_","-","="},IF(OR($D47 &gt;= R$6, $E47 &lt; Q$6), 0, 1)+IF(OR($F47 &gt;= R$6, $G47 &lt; Q$6), 0, 2)+1)</f>
        <v/>
      </c>
      <c r="R47" s="68" t="str">
        <f ca="1">INDEX({"","_","-","="},IF(OR($D47 &gt;= S$6, $E47 &lt; R$6), 0, 1)+IF(OR($F47 &gt;= S$6, $G47 &lt; R$6), 0, 2)+1)</f>
        <v/>
      </c>
      <c r="S47" s="68" t="str">
        <f ca="1">INDEX({"","_","-","="},IF(OR($D47 &gt;= T$6, $E47 &lt; S$6), 0, 1)+IF(OR($F47 &gt;= T$6, $G47 &lt; S$6), 0, 2)+1)</f>
        <v/>
      </c>
      <c r="T47" s="68" t="str">
        <f ca="1">INDEX({"","_","-","="},IF(OR($D47 &gt;= U$6, $E47 &lt; T$6), 0, 1)+IF(OR($F47 &gt;= U$6, $G47 &lt; T$6), 0, 2)+1)</f>
        <v/>
      </c>
      <c r="U47" s="68" t="str">
        <f ca="1">INDEX({"","_","-","="},IF(OR($D47 &gt;= V$6, $E47 &lt; U$6), 0, 1)+IF(OR($F47 &gt;= V$6, $G47 &lt; U$6), 0, 2)+1)</f>
        <v/>
      </c>
      <c r="V47" s="68" t="str">
        <f ca="1">INDEX({"","_","-","="},IF(OR($D47 &gt;= W$6, $E47 &lt; V$6), 0, 1)+IF(OR($F47 &gt;= W$6, $G47 &lt; V$6), 0, 2)+1)</f>
        <v/>
      </c>
      <c r="W47" s="68" t="str">
        <f ca="1">INDEX({"","_","-","="},IF(OR($D47 &gt;= X$6, $E47 &lt; W$6), 0, 1)+IF(OR($F47 &gt;= X$6, $G47 &lt; W$6), 0, 2)+1)</f>
        <v/>
      </c>
      <c r="X47" s="68" t="str">
        <f ca="1">INDEX({"","_","-","="},IF(OR($D47 &gt;= Y$6, $E47 &lt; X$6), 0, 1)+IF(OR($F47 &gt;= Y$6, $G47 &lt; X$6), 0, 2)+1)</f>
        <v/>
      </c>
      <c r="Y47" s="68" t="str">
        <f ca="1">INDEX({"","_","-","="},IF(OR($D47 &gt;= Z$6, $E47 &lt; Y$6), 0, 1)+IF(OR($F47 &gt;= Z$6, $G47 &lt; Y$6), 0, 2)+1)</f>
        <v/>
      </c>
      <c r="Z47" s="68" t="str">
        <f ca="1">INDEX({"","_","-","="},IF(OR($D47 &gt;= AA$6, $E47 &lt; Z$6), 0, 1)+IF(OR($F47 &gt;= AA$6, $G47 &lt; Z$6), 0, 2)+1)</f>
        <v/>
      </c>
      <c r="AA47" s="68" t="str">
        <f ca="1">INDEX({"","_","-","="},IF(OR($D47 &gt;= AB$6, $E47 &lt; AA$6), 0, 1)+IF(OR($F47 &gt;= AB$6, $G47 &lt; AA$6), 0, 2)+1)</f>
        <v/>
      </c>
      <c r="AB47" s="68" t="str">
        <f ca="1">INDEX({"","_","-","="},IF(OR($D47 &gt;= AC$6, $E47 &lt; AB$6), 0, 1)+IF(OR($F47 &gt;= AC$6, $G47 &lt; AB$6), 0, 2)+1)</f>
        <v/>
      </c>
      <c r="AC47" s="68" t="str">
        <f ca="1">INDEX({"","_","-","="},IF(OR($D47 &gt;= AD$6, $E47 &lt; AC$6), 0, 1)+IF(OR($F47 &gt;= AD$6, $G47 &lt; AC$6), 0, 2)+1)</f>
        <v/>
      </c>
      <c r="AD47" s="68" t="str">
        <f ca="1">INDEX({"","_","-","="},IF(OR($D47 &gt;= AE$6, $E47 &lt; AD$6), 0, 1)+IF(OR($F47 &gt;= AE$6, $G47 &lt; AD$6), 0, 2)+1)</f>
        <v/>
      </c>
      <c r="AE47" s="68" t="str">
        <f ca="1">INDEX({"","_","-","="},IF(OR($D47 &gt;= AF$6, $E47 &lt; AE$6), 0, 1)+IF(OR($F47 &gt;= AF$6, $G47 &lt; AE$6), 0, 2)+1)</f>
        <v/>
      </c>
      <c r="AF47" s="68" t="str">
        <f ca="1">INDEX({"","_","-","="},IF(OR($D47 &gt;= AG$6, $E47 &lt; AF$6), 0, 1)+IF(OR($F47 &gt;= AG$6, $G47 &lt; AF$6), 0, 2)+1)</f>
        <v/>
      </c>
      <c r="AG47" s="68" t="str">
        <f ca="1">INDEX({"","_","-","="},IF(OR($D47 &gt;= AH$6, $E47 &lt; AG$6), 0, 1)+IF(OR($F47 &gt;= AH$6, $G47 &lt; AG$6), 0, 2)+1)</f>
        <v/>
      </c>
      <c r="AH47" s="68" t="str">
        <f ca="1">INDEX({"","_","-","="},IF(OR($D47 &gt;= AI$6, $E47 &lt; AH$6), 0, 1)+IF(OR($F47 &gt;= AI$6, $G47 &lt; AH$6), 0, 2)+1)</f>
        <v/>
      </c>
      <c r="AI47" s="68" t="str">
        <f ca="1">INDEX({"","_","-","="},IF(OR($D47 &gt;= AJ$6, $E47 &lt; AI$6), 0, 1)+IF(OR($F47 &gt;= AJ$6, $G47 &lt; AI$6), 0, 2)+1)</f>
        <v/>
      </c>
      <c r="AJ47" s="68" t="str">
        <f ca="1">INDEX({"","_","-","="},IF(OR($D47 &gt;= AK$6, $E47 &lt; AJ$6), 0, 1)+IF(OR($F47 &gt;= AK$6, $G47 &lt; AJ$6), 0, 2)+1)</f>
        <v/>
      </c>
      <c r="AK47" s="68" t="str">
        <f ca="1">INDEX({"","_","-","="},IF(OR($D47 &gt;= AL$6, $E47 &lt; AK$6), 0, 1)+IF(OR($F47 &gt;= AL$6, $G47 &lt; AK$6), 0, 2)+1)</f>
        <v/>
      </c>
      <c r="AL47" s="68" t="str">
        <f ca="1">INDEX({"","_","-","="},IF(OR($D47 &gt;= AM$6, $E47 &lt; AL$6), 0, 1)+IF(OR($F47 &gt;= AM$6, $G47 &lt; AL$6), 0, 2)+1)</f>
        <v/>
      </c>
      <c r="AM47" s="68" t="str">
        <f ca="1">INDEX({"","_","-","="},IF(OR($D47 &gt;= AN$6, $E47 &lt; AM$6), 0, 1)+IF(OR($F47 &gt;= AN$6, $G47 &lt; AM$6), 0, 2)+1)</f>
        <v/>
      </c>
      <c r="AN47" s="68" t="str">
        <f ca="1">INDEX({"","_","-","="},IF(OR($D47 &gt;= AO$6, $E47 &lt; AN$6), 0, 1)+IF(OR($F47 &gt;= AO$6, $G47 &lt; AN$6), 0, 2)+1)</f>
        <v/>
      </c>
      <c r="AO47" s="68" t="str">
        <f ca="1">INDEX({"","_","-","="},IF(OR($D47 &gt;= AP$6, $E47 &lt; AO$6), 0, 1)+IF(OR($F47 &gt;= AP$6, $G47 &lt; AO$6), 0, 2)+1)</f>
        <v/>
      </c>
      <c r="AP47" s="68" t="str">
        <f ca="1">INDEX({"","_","-","="},IF(OR($D47 &gt;= AQ$6, $E47 &lt; AP$6), 0, 1)+IF(OR($F47 &gt;= AQ$6, $G47 &lt; AP$6), 0, 2)+1)</f>
        <v/>
      </c>
      <c r="AQ47" s="68" t="str">
        <f ca="1">INDEX({"","_","-","="},IF(OR($D47 &gt;= AR$6, $E47 &lt; AQ$6), 0, 1)+IF(OR($F47 &gt;= AR$6, $G47 &lt; AQ$6), 0, 2)+1)</f>
        <v/>
      </c>
      <c r="AR47" s="68" t="str">
        <f ca="1">INDEX({"","_","-","="},IF(OR($D47 &gt;= AS$6, $E47 &lt; AR$6), 0, 1)+IF(OR($F47 &gt;= AS$6, $G47 &lt; AR$6), 0, 2)+1)</f>
        <v/>
      </c>
      <c r="AS47" s="68" t="str">
        <f ca="1">INDEX({"","_","-","="},IF(OR($D47 &gt;= AT$6, $E47 &lt; AS$6), 0, 1)+IF(OR($F47 &gt;= AT$6, $G47 &lt; AS$6), 0, 2)+1)</f>
        <v/>
      </c>
      <c r="AT47" s="68" t="str">
        <f ca="1">INDEX({"","_","-","="},IF(OR($D47 &gt;= AU$6, $E47 &lt; AT$6), 0, 1)+IF(OR($F47 &gt;= AU$6, $G47 &lt; AT$6), 0, 2)+1)</f>
        <v/>
      </c>
      <c r="AU47" s="68" t="str">
        <f ca="1">INDEX({"","_","-","="},IF(OR($D47 &gt;= AV$6, $E47 &lt; AU$6), 0, 1)+IF(OR($F47 &gt;= AV$6, $G47 &lt; AU$6), 0, 2)+1)</f>
        <v/>
      </c>
      <c r="AV47" s="68" t="str">
        <f ca="1">INDEX({"","_","-","="},IF(OR($D47 &gt;= AW$6, $E47 &lt; AV$6), 0, 1)+IF(OR($F47 &gt;= AW$6, $G47 &lt; AV$6), 0, 2)+1)</f>
        <v/>
      </c>
      <c r="AW47" s="68" t="str">
        <f ca="1">INDEX({"","_","-","="},IF(OR($D47 &gt;= AX$6, $E47 &lt; AW$6), 0, 1)+IF(OR($F47 &gt;= AX$6, $G47 &lt; AW$6), 0, 2)+1)</f>
        <v/>
      </c>
      <c r="AX47" s="68" t="str">
        <f ca="1">INDEX({"","_","-","="},IF(OR($D47 &gt;= AY$6, $E47 &lt; AX$6), 0, 1)+IF(OR($F47 &gt;= AY$6, $G47 &lt; AX$6), 0, 2)+1)</f>
        <v/>
      </c>
      <c r="AY47" s="68" t="str">
        <f ca="1">INDEX({"","_","-","="},IF(OR($D47 &gt;= AZ$6, $E47 &lt; AY$6), 0, 1)+IF(OR($F47 &gt;= AZ$6, $G47 &lt; AY$6), 0, 2)+1)</f>
        <v/>
      </c>
      <c r="AZ47" s="68" t="str">
        <f ca="1">INDEX({"","_","-","="},IF(OR($D47 &gt;= BA$6, $E47 &lt; AZ$6), 0, 1)+IF(OR($F47 &gt;= BA$6, $G47 &lt; AZ$6), 0, 2)+1)</f>
        <v/>
      </c>
      <c r="BA47" s="68" t="str">
        <f ca="1">INDEX({"","_","-","="},IF(OR($D47 &gt;= BB$6, $E47 &lt; BA$6), 0, 1)+IF(OR($F47 &gt;= BB$6, $G47 &lt; BA$6), 0, 2)+1)</f>
        <v/>
      </c>
      <c r="BB47" s="68" t="str">
        <f ca="1">INDEX({"","_","-","="},IF(OR($D47 &gt;= BC$6, $E47 &lt; BB$6), 0, 1)+IF(OR($F47 &gt;= BC$6, $G47 &lt; BB$6), 0, 2)+1)</f>
        <v/>
      </c>
      <c r="BC47" s="68" t="str">
        <f ca="1">INDEX({"","_","-","="},IF(OR($D47 &gt;= BD$6, $E47 &lt; BC$6), 0, 1)+IF(OR($F47 &gt;= BD$6, $G47 &lt; BC$6), 0, 2)+1)</f>
        <v/>
      </c>
      <c r="BD47" s="68" t="str">
        <f ca="1">INDEX({"","_","-","="},IF(OR($D47 &gt;= BE$6, $E47 &lt; BD$6), 0, 1)+IF(OR($F47 &gt;= BE$6, $G47 &lt; BD$6), 0, 2)+1)</f>
        <v/>
      </c>
      <c r="BE47" s="68" t="str">
        <f ca="1">INDEX({"","_","-","="},IF(OR($D47 &gt;= BF$6, $E47 &lt; BE$6), 0, 1)+IF(OR($F47 &gt;= BF$6, $G47 &lt; BE$6), 0, 2)+1)</f>
        <v/>
      </c>
      <c r="BF47" s="68" t="str">
        <f ca="1">INDEX({"","_","-","="},IF(OR($D47 &gt;= BG$6, $E47 &lt; BF$6), 0, 1)+IF(OR($F47 &gt;= BG$6, $G47 &lt; BF$6), 0, 2)+1)</f>
        <v/>
      </c>
      <c r="BG47" s="68" t="str">
        <f ca="1">INDEX({"","_","-","="},IF(OR($D47 &gt;= BH$6, $E47 &lt; BG$6), 0, 1)+IF(OR($F47 &gt;= BH$6, $G47 &lt; BG$6), 0, 2)+1)</f>
        <v/>
      </c>
      <c r="BH47" s="68" t="str">
        <f ca="1">INDEX({"","_","-","="},IF(OR($D47 &gt;= BI$6, $E47 &lt; BH$6), 0, 1)+IF(OR($F47 &gt;= BI$6, $G47 &lt; BH$6), 0, 2)+1)</f>
        <v/>
      </c>
      <c r="BI47" s="68" t="str">
        <f ca="1">INDEX({"","_","-","="},IF(OR($D47 &gt;= BJ$6, $E47 &lt; BI$6), 0, 1)+IF(OR($F47 &gt;= BJ$6, $G47 &lt; BI$6), 0, 2)+1)</f>
        <v/>
      </c>
      <c r="BJ47" s="68" t="str">
        <f ca="1">INDEX({"","_","-","="},IF(OR($D47 &gt;= BK$6, $E47 &lt; BJ$6), 0, 1)+IF(OR($F47 &gt;= BK$6, $G47 &lt; BJ$6), 0, 2)+1)</f>
        <v/>
      </c>
      <c r="BK47" s="68" t="str">
        <f ca="1">INDEX({"","_","-","="},IF(OR($D47 &gt;= BL$6, $E47 &lt; BK$6), 0, 1)+IF(OR($F47 &gt;= BL$6, $G47 &lt; BK$6), 0, 2)+1)</f>
        <v/>
      </c>
      <c r="BL47" s="68" t="str">
        <f ca="1">INDEX({"","_","-","="},IF(OR($D47 &gt;= BM$6, $E47 &lt; BL$6), 0, 1)+IF(OR($F47 &gt;= BM$6, $G47 &lt; BL$6), 0, 2)+1)</f>
        <v/>
      </c>
      <c r="BM47" s="68" t="str">
        <f ca="1">INDEX({"","_","-","="},IF(OR($D47 &gt;= BN$6, $E47 &lt; BM$6), 0, 1)+IF(OR($F47 &gt;= BN$6, $G47 &lt; BM$6), 0, 2)+1)</f>
        <v/>
      </c>
      <c r="BN47" s="68" t="str">
        <f ca="1">INDEX({"","_","-","="},IF(OR($D47 &gt;= BO$6, $E47 &lt; BN$6), 0, 1)+IF(OR($F47 &gt;= BO$6, $G47 &lt; BN$6), 0, 2)+1)</f>
        <v/>
      </c>
      <c r="BO47" s="68" t="str">
        <f ca="1">INDEX({"","_","-","="},IF(OR($D47 &gt;= BP$6, $E47 &lt; BO$6), 0, 1)+IF(OR($F47 &gt;= BP$6, $G47 &lt; BO$6), 0, 2)+1)</f>
        <v/>
      </c>
      <c r="BP47" s="68" t="str">
        <f ca="1">INDEX({"","_","-","="},IF(OR($D47 &gt;= BQ$6, $E47 &lt; BP$6), 0, 1)+IF(OR($F47 &gt;= BQ$6, $G47 &lt; BP$6), 0, 2)+1)</f>
        <v/>
      </c>
      <c r="BQ47" s="68" t="str">
        <f ca="1">INDEX({"","_","-","="},IF(OR($D47 &gt;= BR$6, $E47 &lt; BQ$6), 0, 1)+IF(OR($F47 &gt;= BR$6, $G47 &lt; BQ$6), 0, 2)+1)</f>
        <v/>
      </c>
      <c r="BR47" s="68" t="str">
        <f ca="1">INDEX({"","_","-","="},IF(OR($D47 &gt;= BS$6, $E47 &lt; BR$6), 0, 1)+IF(OR($F47 &gt;= BS$6, $G47 &lt; BR$6), 0, 2)+1)</f>
        <v/>
      </c>
      <c r="BS47" s="68" t="str">
        <f ca="1">INDEX({"","_","-","="},IF(OR($D47 &gt;= BT$6, $E47 &lt; BS$6), 0, 1)+IF(OR($F47 &gt;= BT$6, $G47 &lt; BS$6), 0, 2)+1)</f>
        <v/>
      </c>
      <c r="BT47" s="68" t="str">
        <f ca="1">INDEX({"","_","-","="},IF(OR($D47 &gt;= BU$6, $E47 &lt; BT$6), 0, 1)+IF(OR($F47 &gt;= BU$6, $G47 &lt; BT$6), 0, 2)+1)</f>
        <v/>
      </c>
      <c r="BU47" s="68" t="str">
        <f ca="1">INDEX({"","_","-","="},IF(OR($D47 &gt;= BV$6, $E47 &lt; BU$6), 0, 1)+IF(OR($F47 &gt;= BV$6, $G47 &lt; BU$6), 0, 2)+1)</f>
        <v/>
      </c>
      <c r="BV47" s="68" t="str">
        <f ca="1">INDEX({"","_","-","="},IF(OR($D47 &gt;= BW$6, $E47 &lt; BV$6), 0, 1)+IF(OR($F47 &gt;= BW$6, $G47 &lt; BV$6), 0, 2)+1)</f>
        <v/>
      </c>
      <c r="BW47" s="68" t="str">
        <f ca="1">INDEX({"","_","-","="},IF(OR($D47 &gt;= BX$6, $E47 &lt; BW$6), 0, 1)+IF(OR($F47 &gt;= BX$6, $G47 &lt; BW$6), 0, 2)+1)</f>
        <v/>
      </c>
      <c r="BX47" s="68" t="str">
        <f ca="1">INDEX({"","_","-","="},IF(OR($D47 &gt;= BY$6, $E47 &lt; BX$6), 0, 1)+IF(OR($F47 &gt;= BY$6, $G47 &lt; BX$6), 0, 2)+1)</f>
        <v/>
      </c>
      <c r="BY47" s="68" t="str">
        <f ca="1">INDEX({"","_","-","="},IF(OR($D47 &gt;= BZ$6, $E47 &lt; BY$6), 0, 1)+IF(OR($F47 &gt;= BZ$6, $G47 &lt; BY$6), 0, 2)+1)</f>
        <v/>
      </c>
      <c r="BZ47" s="68" t="str">
        <f ca="1">INDEX({"","_","-","="},IF(OR($D47 &gt;= CA$6, $E47 &lt; BZ$6), 0, 1)+IF(OR($F47 &gt;= CA$6, $G47 &lt; BZ$6), 0, 2)+1)</f>
        <v/>
      </c>
      <c r="CA47" s="68" t="str">
        <f ca="1">INDEX({"","_","-","="},IF(OR($D47 &gt;= CB$6, $E47 &lt; CA$6), 0, 1)+IF(OR($F47 &gt;= CB$6, $G47 &lt; CA$6), 0, 2)+1)</f>
        <v/>
      </c>
      <c r="CB47" s="68" t="str">
        <f ca="1">INDEX({"","_","-","="},IF(OR($D47 &gt;= CC$6, $E47 &lt; CB$6), 0, 1)+IF(OR($F47 &gt;= CC$6, $G47 &lt; CB$6), 0, 2)+1)</f>
        <v/>
      </c>
      <c r="CC47" s="68" t="str">
        <f ca="1">INDEX({"","_","-","="},IF(OR($D47 &gt;= CD$6, $E47 &lt; CC$6), 0, 1)+IF(OR($F47 &gt;= CD$6, $G47 &lt; CC$6), 0, 2)+1)</f>
        <v/>
      </c>
      <c r="CD47" s="68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IF('临-进度'!M43,'临-进度'!$A43,"")</f>
        <v/>
      </c>
      <c r="B48" s="8" t="str">
        <f ca="1">IF('临-进度'!M43,'临-进度'!$B43,"")</f>
        <v/>
      </c>
      <c r="C48" s="8" t="str">
        <f ca="1">IF('临-进度'!M43,'临-进度'!$E43,"")</f>
        <v/>
      </c>
      <c r="D48" s="40" t="str">
        <f ca="1">IF('临-进度'!$M43,'临-进度'!$I43,"")</f>
        <v/>
      </c>
      <c r="E48" s="40" t="str">
        <f ca="1">IF('临-进度'!$M43,'临-进度'!$AE43,"")</f>
        <v/>
      </c>
      <c r="F48" s="40" t="str">
        <f ca="1">IF('临-进度'!$M43,'临-进度'!$J43,"")</f>
        <v/>
      </c>
      <c r="G48" s="73" t="str">
        <f ca="1">IF('临-进度'!$M43,'临-进度'!$AF43,"")</f>
        <v/>
      </c>
      <c r="H48" s="68" t="str">
        <f ca="1">INDEX({"","_","-","="},IF(OR($D48 &gt;= I$6, $E48 &lt; H$6), 0, 1)+IF(OR($F48 &gt;= I$6, $G48 &lt; H$6), 0, 2)+1)</f>
        <v/>
      </c>
      <c r="I48" s="68" t="str">
        <f ca="1">INDEX({"","_","-","="},IF(OR($D48 &gt;= J$6, $E48 &lt; I$6), 0, 1)+IF(OR($F48 &gt;= J$6, $G48 &lt; I$6), 0, 2)+1)</f>
        <v/>
      </c>
      <c r="J48" s="68" t="str">
        <f ca="1">INDEX({"","_","-","="},IF(OR($D48 &gt;= K$6, $E48 &lt; J$6), 0, 1)+IF(OR($F48 &gt;= K$6, $G48 &lt; J$6), 0, 2)+1)</f>
        <v/>
      </c>
      <c r="K48" s="68" t="str">
        <f ca="1">INDEX({"","_","-","="},IF(OR($D48 &gt;= L$6, $E48 &lt; K$6), 0, 1)+IF(OR($F48 &gt;= L$6, $G48 &lt; K$6), 0, 2)+1)</f>
        <v/>
      </c>
      <c r="L48" s="68" t="str">
        <f ca="1">INDEX({"","_","-","="},IF(OR($D48 &gt;= M$6, $E48 &lt; L$6), 0, 1)+IF(OR($F48 &gt;= M$6, $G48 &lt; L$6), 0, 2)+1)</f>
        <v/>
      </c>
      <c r="M48" s="68" t="str">
        <f ca="1">INDEX({"","_","-","="},IF(OR($D48 &gt;= N$6, $E48 &lt; M$6), 0, 1)+IF(OR($F48 &gt;= N$6, $G48 &lt; M$6), 0, 2)+1)</f>
        <v/>
      </c>
      <c r="N48" s="68" t="str">
        <f ca="1">INDEX({"","_","-","="},IF(OR($D48 &gt;= O$6, $E48 &lt; N$6), 0, 1)+IF(OR($F48 &gt;= O$6, $G48 &lt; N$6), 0, 2)+1)</f>
        <v/>
      </c>
      <c r="O48" s="68" t="str">
        <f ca="1">INDEX({"","_","-","="},IF(OR($D48 &gt;= P$6, $E48 &lt; O$6), 0, 1)+IF(OR($F48 &gt;= P$6, $G48 &lt; O$6), 0, 2)+1)</f>
        <v/>
      </c>
      <c r="P48" s="68" t="str">
        <f ca="1">INDEX({"","_","-","="},IF(OR($D48 &gt;= Q$6, $E48 &lt; P$6), 0, 1)+IF(OR($F48 &gt;= Q$6, $G48 &lt; P$6), 0, 2)+1)</f>
        <v/>
      </c>
      <c r="Q48" s="68" t="str">
        <f ca="1">INDEX({"","_","-","="},IF(OR($D48 &gt;= R$6, $E48 &lt; Q$6), 0, 1)+IF(OR($F48 &gt;= R$6, $G48 &lt; Q$6), 0, 2)+1)</f>
        <v/>
      </c>
      <c r="R48" s="68" t="str">
        <f ca="1">INDEX({"","_","-","="},IF(OR($D48 &gt;= S$6, $E48 &lt; R$6), 0, 1)+IF(OR($F48 &gt;= S$6, $G48 &lt; R$6), 0, 2)+1)</f>
        <v/>
      </c>
      <c r="S48" s="68" t="str">
        <f ca="1">INDEX({"","_","-","="},IF(OR($D48 &gt;= T$6, $E48 &lt; S$6), 0, 1)+IF(OR($F48 &gt;= T$6, $G48 &lt; S$6), 0, 2)+1)</f>
        <v/>
      </c>
      <c r="T48" s="68" t="str">
        <f ca="1">INDEX({"","_","-","="},IF(OR($D48 &gt;= U$6, $E48 &lt; T$6), 0, 1)+IF(OR($F48 &gt;= U$6, $G48 &lt; T$6), 0, 2)+1)</f>
        <v/>
      </c>
      <c r="U48" s="68" t="str">
        <f ca="1">INDEX({"","_","-","="},IF(OR($D48 &gt;= V$6, $E48 &lt; U$6), 0, 1)+IF(OR($F48 &gt;= V$6, $G48 &lt; U$6), 0, 2)+1)</f>
        <v/>
      </c>
      <c r="V48" s="68" t="str">
        <f ca="1">INDEX({"","_","-","="},IF(OR($D48 &gt;= W$6, $E48 &lt; V$6), 0, 1)+IF(OR($F48 &gt;= W$6, $G48 &lt; V$6), 0, 2)+1)</f>
        <v/>
      </c>
      <c r="W48" s="68" t="str">
        <f ca="1">INDEX({"","_","-","="},IF(OR($D48 &gt;= X$6, $E48 &lt; W$6), 0, 1)+IF(OR($F48 &gt;= X$6, $G48 &lt; W$6), 0, 2)+1)</f>
        <v/>
      </c>
      <c r="X48" s="68" t="str">
        <f ca="1">INDEX({"","_","-","="},IF(OR($D48 &gt;= Y$6, $E48 &lt; X$6), 0, 1)+IF(OR($F48 &gt;= Y$6, $G48 &lt; X$6), 0, 2)+1)</f>
        <v/>
      </c>
      <c r="Y48" s="68" t="str">
        <f ca="1">INDEX({"","_","-","="},IF(OR($D48 &gt;= Z$6, $E48 &lt; Y$6), 0, 1)+IF(OR($F48 &gt;= Z$6, $G48 &lt; Y$6), 0, 2)+1)</f>
        <v/>
      </c>
      <c r="Z48" s="68" t="str">
        <f ca="1">INDEX({"","_","-","="},IF(OR($D48 &gt;= AA$6, $E48 &lt; Z$6), 0, 1)+IF(OR($F48 &gt;= AA$6, $G48 &lt; Z$6), 0, 2)+1)</f>
        <v/>
      </c>
      <c r="AA48" s="68" t="str">
        <f ca="1">INDEX({"","_","-","="},IF(OR($D48 &gt;= AB$6, $E48 &lt; AA$6), 0, 1)+IF(OR($F48 &gt;= AB$6, $G48 &lt; AA$6), 0, 2)+1)</f>
        <v/>
      </c>
      <c r="AB48" s="68" t="str">
        <f ca="1">INDEX({"","_","-","="},IF(OR($D48 &gt;= AC$6, $E48 &lt; AB$6), 0, 1)+IF(OR($F48 &gt;= AC$6, $G48 &lt; AB$6), 0, 2)+1)</f>
        <v/>
      </c>
      <c r="AC48" s="68" t="str">
        <f ca="1">INDEX({"","_","-","="},IF(OR($D48 &gt;= AD$6, $E48 &lt; AC$6), 0, 1)+IF(OR($F48 &gt;= AD$6, $G48 &lt; AC$6), 0, 2)+1)</f>
        <v/>
      </c>
      <c r="AD48" s="68" t="str">
        <f ca="1">INDEX({"","_","-","="},IF(OR($D48 &gt;= AE$6, $E48 &lt; AD$6), 0, 1)+IF(OR($F48 &gt;= AE$6, $G48 &lt; AD$6), 0, 2)+1)</f>
        <v/>
      </c>
      <c r="AE48" s="68" t="str">
        <f ca="1">INDEX({"","_","-","="},IF(OR($D48 &gt;= AF$6, $E48 &lt; AE$6), 0, 1)+IF(OR($F48 &gt;= AF$6, $G48 &lt; AE$6), 0, 2)+1)</f>
        <v/>
      </c>
      <c r="AF48" s="68" t="str">
        <f ca="1">INDEX({"","_","-","="},IF(OR($D48 &gt;= AG$6, $E48 &lt; AF$6), 0, 1)+IF(OR($F48 &gt;= AG$6, $G48 &lt; AF$6), 0, 2)+1)</f>
        <v/>
      </c>
      <c r="AG48" s="68" t="str">
        <f ca="1">INDEX({"","_","-","="},IF(OR($D48 &gt;= AH$6, $E48 &lt; AG$6), 0, 1)+IF(OR($F48 &gt;= AH$6, $G48 &lt; AG$6), 0, 2)+1)</f>
        <v/>
      </c>
      <c r="AH48" s="68" t="str">
        <f ca="1">INDEX({"","_","-","="},IF(OR($D48 &gt;= AI$6, $E48 &lt; AH$6), 0, 1)+IF(OR($F48 &gt;= AI$6, $G48 &lt; AH$6), 0, 2)+1)</f>
        <v/>
      </c>
      <c r="AI48" s="68" t="str">
        <f ca="1">INDEX({"","_","-","="},IF(OR($D48 &gt;= AJ$6, $E48 &lt; AI$6), 0, 1)+IF(OR($F48 &gt;= AJ$6, $G48 &lt; AI$6), 0, 2)+1)</f>
        <v/>
      </c>
      <c r="AJ48" s="68" t="str">
        <f ca="1">INDEX({"","_","-","="},IF(OR($D48 &gt;= AK$6, $E48 &lt; AJ$6), 0, 1)+IF(OR($F48 &gt;= AK$6, $G48 &lt; AJ$6), 0, 2)+1)</f>
        <v/>
      </c>
      <c r="AK48" s="68" t="str">
        <f ca="1">INDEX({"","_","-","="},IF(OR($D48 &gt;= AL$6, $E48 &lt; AK$6), 0, 1)+IF(OR($F48 &gt;= AL$6, $G48 &lt; AK$6), 0, 2)+1)</f>
        <v/>
      </c>
      <c r="AL48" s="68" t="str">
        <f ca="1">INDEX({"","_","-","="},IF(OR($D48 &gt;= AM$6, $E48 &lt; AL$6), 0, 1)+IF(OR($F48 &gt;= AM$6, $G48 &lt; AL$6), 0, 2)+1)</f>
        <v/>
      </c>
      <c r="AM48" s="68" t="str">
        <f ca="1">INDEX({"","_","-","="},IF(OR($D48 &gt;= AN$6, $E48 &lt; AM$6), 0, 1)+IF(OR($F48 &gt;= AN$6, $G48 &lt; AM$6), 0, 2)+1)</f>
        <v/>
      </c>
      <c r="AN48" s="68" t="str">
        <f ca="1">INDEX({"","_","-","="},IF(OR($D48 &gt;= AO$6, $E48 &lt; AN$6), 0, 1)+IF(OR($F48 &gt;= AO$6, $G48 &lt; AN$6), 0, 2)+1)</f>
        <v/>
      </c>
      <c r="AO48" s="68" t="str">
        <f ca="1">INDEX({"","_","-","="},IF(OR($D48 &gt;= AP$6, $E48 &lt; AO$6), 0, 1)+IF(OR($F48 &gt;= AP$6, $G48 &lt; AO$6), 0, 2)+1)</f>
        <v/>
      </c>
      <c r="AP48" s="68" t="str">
        <f ca="1">INDEX({"","_","-","="},IF(OR($D48 &gt;= AQ$6, $E48 &lt; AP$6), 0, 1)+IF(OR($F48 &gt;= AQ$6, $G48 &lt; AP$6), 0, 2)+1)</f>
        <v/>
      </c>
      <c r="AQ48" s="68" t="str">
        <f ca="1">INDEX({"","_","-","="},IF(OR($D48 &gt;= AR$6, $E48 &lt; AQ$6), 0, 1)+IF(OR($F48 &gt;= AR$6, $G48 &lt; AQ$6), 0, 2)+1)</f>
        <v/>
      </c>
      <c r="AR48" s="68" t="str">
        <f ca="1">INDEX({"","_","-","="},IF(OR($D48 &gt;= AS$6, $E48 &lt; AR$6), 0, 1)+IF(OR($F48 &gt;= AS$6, $G48 &lt; AR$6), 0, 2)+1)</f>
        <v/>
      </c>
      <c r="AS48" s="68" t="str">
        <f ca="1">INDEX({"","_","-","="},IF(OR($D48 &gt;= AT$6, $E48 &lt; AS$6), 0, 1)+IF(OR($F48 &gt;= AT$6, $G48 &lt; AS$6), 0, 2)+1)</f>
        <v/>
      </c>
      <c r="AT48" s="68" t="str">
        <f ca="1">INDEX({"","_","-","="},IF(OR($D48 &gt;= AU$6, $E48 &lt; AT$6), 0, 1)+IF(OR($F48 &gt;= AU$6, $G48 &lt; AT$6), 0, 2)+1)</f>
        <v/>
      </c>
      <c r="AU48" s="68" t="str">
        <f ca="1">INDEX({"","_","-","="},IF(OR($D48 &gt;= AV$6, $E48 &lt; AU$6), 0, 1)+IF(OR($F48 &gt;= AV$6, $G48 &lt; AU$6), 0, 2)+1)</f>
        <v/>
      </c>
      <c r="AV48" s="68" t="str">
        <f ca="1">INDEX({"","_","-","="},IF(OR($D48 &gt;= AW$6, $E48 &lt; AV$6), 0, 1)+IF(OR($F48 &gt;= AW$6, $G48 &lt; AV$6), 0, 2)+1)</f>
        <v/>
      </c>
      <c r="AW48" s="68" t="str">
        <f ca="1">INDEX({"","_","-","="},IF(OR($D48 &gt;= AX$6, $E48 &lt; AW$6), 0, 1)+IF(OR($F48 &gt;= AX$6, $G48 &lt; AW$6), 0, 2)+1)</f>
        <v/>
      </c>
      <c r="AX48" s="68" t="str">
        <f ca="1">INDEX({"","_","-","="},IF(OR($D48 &gt;= AY$6, $E48 &lt; AX$6), 0, 1)+IF(OR($F48 &gt;= AY$6, $G48 &lt; AX$6), 0, 2)+1)</f>
        <v/>
      </c>
      <c r="AY48" s="68" t="str">
        <f ca="1">INDEX({"","_","-","="},IF(OR($D48 &gt;= AZ$6, $E48 &lt; AY$6), 0, 1)+IF(OR($F48 &gt;= AZ$6, $G48 &lt; AY$6), 0, 2)+1)</f>
        <v/>
      </c>
      <c r="AZ48" s="68" t="str">
        <f ca="1">INDEX({"","_","-","="},IF(OR($D48 &gt;= BA$6, $E48 &lt; AZ$6), 0, 1)+IF(OR($F48 &gt;= BA$6, $G48 &lt; AZ$6), 0, 2)+1)</f>
        <v/>
      </c>
      <c r="BA48" s="68" t="str">
        <f ca="1">INDEX({"","_","-","="},IF(OR($D48 &gt;= BB$6, $E48 &lt; BA$6), 0, 1)+IF(OR($F48 &gt;= BB$6, $G48 &lt; BA$6), 0, 2)+1)</f>
        <v/>
      </c>
      <c r="BB48" s="68" t="str">
        <f ca="1">INDEX({"","_","-","="},IF(OR($D48 &gt;= BC$6, $E48 &lt; BB$6), 0, 1)+IF(OR($F48 &gt;= BC$6, $G48 &lt; BB$6), 0, 2)+1)</f>
        <v/>
      </c>
      <c r="BC48" s="68" t="str">
        <f ca="1">INDEX({"","_","-","="},IF(OR($D48 &gt;= BD$6, $E48 &lt; BC$6), 0, 1)+IF(OR($F48 &gt;= BD$6, $G48 &lt; BC$6), 0, 2)+1)</f>
        <v/>
      </c>
      <c r="BD48" s="68" t="str">
        <f ca="1">INDEX({"","_","-","="},IF(OR($D48 &gt;= BE$6, $E48 &lt; BD$6), 0, 1)+IF(OR($F48 &gt;= BE$6, $G48 &lt; BD$6), 0, 2)+1)</f>
        <v/>
      </c>
      <c r="BE48" s="68" t="str">
        <f ca="1">INDEX({"","_","-","="},IF(OR($D48 &gt;= BF$6, $E48 &lt; BE$6), 0, 1)+IF(OR($F48 &gt;= BF$6, $G48 &lt; BE$6), 0, 2)+1)</f>
        <v/>
      </c>
      <c r="BF48" s="68" t="str">
        <f ca="1">INDEX({"","_","-","="},IF(OR($D48 &gt;= BG$6, $E48 &lt; BF$6), 0, 1)+IF(OR($F48 &gt;= BG$6, $G48 &lt; BF$6), 0, 2)+1)</f>
        <v/>
      </c>
      <c r="BG48" s="68" t="str">
        <f ca="1">INDEX({"","_","-","="},IF(OR($D48 &gt;= BH$6, $E48 &lt; BG$6), 0, 1)+IF(OR($F48 &gt;= BH$6, $G48 &lt; BG$6), 0, 2)+1)</f>
        <v/>
      </c>
      <c r="BH48" s="68" t="str">
        <f ca="1">INDEX({"","_","-","="},IF(OR($D48 &gt;= BI$6, $E48 &lt; BH$6), 0, 1)+IF(OR($F48 &gt;= BI$6, $G48 &lt; BH$6), 0, 2)+1)</f>
        <v/>
      </c>
      <c r="BI48" s="68" t="str">
        <f ca="1">INDEX({"","_","-","="},IF(OR($D48 &gt;= BJ$6, $E48 &lt; BI$6), 0, 1)+IF(OR($F48 &gt;= BJ$6, $G48 &lt; BI$6), 0, 2)+1)</f>
        <v/>
      </c>
      <c r="BJ48" s="68" t="str">
        <f ca="1">INDEX({"","_","-","="},IF(OR($D48 &gt;= BK$6, $E48 &lt; BJ$6), 0, 1)+IF(OR($F48 &gt;= BK$6, $G48 &lt; BJ$6), 0, 2)+1)</f>
        <v/>
      </c>
      <c r="BK48" s="68" t="str">
        <f ca="1">INDEX({"","_","-","="},IF(OR($D48 &gt;= BL$6, $E48 &lt; BK$6), 0, 1)+IF(OR($F48 &gt;= BL$6, $G48 &lt; BK$6), 0, 2)+1)</f>
        <v/>
      </c>
      <c r="BL48" s="68" t="str">
        <f ca="1">INDEX({"","_","-","="},IF(OR($D48 &gt;= BM$6, $E48 &lt; BL$6), 0, 1)+IF(OR($F48 &gt;= BM$6, $G48 &lt; BL$6), 0, 2)+1)</f>
        <v/>
      </c>
      <c r="BM48" s="68" t="str">
        <f ca="1">INDEX({"","_","-","="},IF(OR($D48 &gt;= BN$6, $E48 &lt; BM$6), 0, 1)+IF(OR($F48 &gt;= BN$6, $G48 &lt; BM$6), 0, 2)+1)</f>
        <v/>
      </c>
      <c r="BN48" s="68" t="str">
        <f ca="1">INDEX({"","_","-","="},IF(OR($D48 &gt;= BO$6, $E48 &lt; BN$6), 0, 1)+IF(OR($F48 &gt;= BO$6, $G48 &lt; BN$6), 0, 2)+1)</f>
        <v/>
      </c>
      <c r="BO48" s="68" t="str">
        <f ca="1">INDEX({"","_","-","="},IF(OR($D48 &gt;= BP$6, $E48 &lt; BO$6), 0, 1)+IF(OR($F48 &gt;= BP$6, $G48 &lt; BO$6), 0, 2)+1)</f>
        <v/>
      </c>
      <c r="BP48" s="68" t="str">
        <f ca="1">INDEX({"","_","-","="},IF(OR($D48 &gt;= BQ$6, $E48 &lt; BP$6), 0, 1)+IF(OR($F48 &gt;= BQ$6, $G48 &lt; BP$6), 0, 2)+1)</f>
        <v/>
      </c>
      <c r="BQ48" s="68" t="str">
        <f ca="1">INDEX({"","_","-","="},IF(OR($D48 &gt;= BR$6, $E48 &lt; BQ$6), 0, 1)+IF(OR($F48 &gt;= BR$6, $G48 &lt; BQ$6), 0, 2)+1)</f>
        <v/>
      </c>
      <c r="BR48" s="68" t="str">
        <f ca="1">INDEX({"","_","-","="},IF(OR($D48 &gt;= BS$6, $E48 &lt; BR$6), 0, 1)+IF(OR($F48 &gt;= BS$6, $G48 &lt; BR$6), 0, 2)+1)</f>
        <v/>
      </c>
      <c r="BS48" s="68" t="str">
        <f ca="1">INDEX({"","_","-","="},IF(OR($D48 &gt;= BT$6, $E48 &lt; BS$6), 0, 1)+IF(OR($F48 &gt;= BT$6, $G48 &lt; BS$6), 0, 2)+1)</f>
        <v/>
      </c>
      <c r="BT48" s="68" t="str">
        <f ca="1">INDEX({"","_","-","="},IF(OR($D48 &gt;= BU$6, $E48 &lt; BT$6), 0, 1)+IF(OR($F48 &gt;= BU$6, $G48 &lt; BT$6), 0, 2)+1)</f>
        <v/>
      </c>
      <c r="BU48" s="68" t="str">
        <f ca="1">INDEX({"","_","-","="},IF(OR($D48 &gt;= BV$6, $E48 &lt; BU$6), 0, 1)+IF(OR($F48 &gt;= BV$6, $G48 &lt; BU$6), 0, 2)+1)</f>
        <v/>
      </c>
      <c r="BV48" s="68" t="str">
        <f ca="1">INDEX({"","_","-","="},IF(OR($D48 &gt;= BW$6, $E48 &lt; BV$6), 0, 1)+IF(OR($F48 &gt;= BW$6, $G48 &lt; BV$6), 0, 2)+1)</f>
        <v/>
      </c>
      <c r="BW48" s="68" t="str">
        <f ca="1">INDEX({"","_","-","="},IF(OR($D48 &gt;= BX$6, $E48 &lt; BW$6), 0, 1)+IF(OR($F48 &gt;= BX$6, $G48 &lt; BW$6), 0, 2)+1)</f>
        <v/>
      </c>
      <c r="BX48" s="68" t="str">
        <f ca="1">INDEX({"","_","-","="},IF(OR($D48 &gt;= BY$6, $E48 &lt; BX$6), 0, 1)+IF(OR($F48 &gt;= BY$6, $G48 &lt; BX$6), 0, 2)+1)</f>
        <v/>
      </c>
      <c r="BY48" s="68" t="str">
        <f ca="1">INDEX({"","_","-","="},IF(OR($D48 &gt;= BZ$6, $E48 &lt; BY$6), 0, 1)+IF(OR($F48 &gt;= BZ$6, $G48 &lt; BY$6), 0, 2)+1)</f>
        <v/>
      </c>
      <c r="BZ48" s="68" t="str">
        <f ca="1">INDEX({"","_","-","="},IF(OR($D48 &gt;= CA$6, $E48 &lt; BZ$6), 0, 1)+IF(OR($F48 &gt;= CA$6, $G48 &lt; BZ$6), 0, 2)+1)</f>
        <v/>
      </c>
      <c r="CA48" s="68" t="str">
        <f ca="1">INDEX({"","_","-","="},IF(OR($D48 &gt;= CB$6, $E48 &lt; CA$6), 0, 1)+IF(OR($F48 &gt;= CB$6, $G48 &lt; CA$6), 0, 2)+1)</f>
        <v/>
      </c>
      <c r="CB48" s="68" t="str">
        <f ca="1">INDEX({"","_","-","="},IF(OR($D48 &gt;= CC$6, $E48 &lt; CB$6), 0, 1)+IF(OR($F48 &gt;= CC$6, $G48 &lt; CB$6), 0, 2)+1)</f>
        <v/>
      </c>
      <c r="CC48" s="68" t="str">
        <f ca="1">INDEX({"","_","-","="},IF(OR($D48 &gt;= CD$6, $E48 &lt; CC$6), 0, 1)+IF(OR($F48 &gt;= CD$6, $G48 &lt; CC$6), 0, 2)+1)</f>
        <v/>
      </c>
      <c r="CD48" s="68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IF('临-进度'!M44,'临-进度'!$A44,"")</f>
        <v/>
      </c>
      <c r="B49" s="8" t="str">
        <f ca="1">IF('临-进度'!M44,'临-进度'!$B44,"")</f>
        <v/>
      </c>
      <c r="C49" s="8" t="str">
        <f ca="1">IF('临-进度'!M44,'临-进度'!$E44,"")</f>
        <v/>
      </c>
      <c r="D49" s="40" t="str">
        <f ca="1">IF('临-进度'!$M44,'临-进度'!$I44,"")</f>
        <v/>
      </c>
      <c r="E49" s="40" t="str">
        <f ca="1">IF('临-进度'!$M44,'临-进度'!$AE44,"")</f>
        <v/>
      </c>
      <c r="F49" s="40" t="str">
        <f ca="1">IF('临-进度'!$M44,'临-进度'!$J44,"")</f>
        <v/>
      </c>
      <c r="G49" s="73" t="str">
        <f ca="1">IF('临-进度'!$M44,'临-进度'!$AF44,"")</f>
        <v/>
      </c>
      <c r="H49" s="68" t="str">
        <f ca="1">INDEX({"","_","-","="},IF(OR($D49 &gt;= I$6, $E49 &lt; H$6), 0, 1)+IF(OR($F49 &gt;= I$6, $G49 &lt; H$6), 0, 2)+1)</f>
        <v/>
      </c>
      <c r="I49" s="68" t="str">
        <f ca="1">INDEX({"","_","-","="},IF(OR($D49 &gt;= J$6, $E49 &lt; I$6), 0, 1)+IF(OR($F49 &gt;= J$6, $G49 &lt; I$6), 0, 2)+1)</f>
        <v/>
      </c>
      <c r="J49" s="68" t="str">
        <f ca="1">INDEX({"","_","-","="},IF(OR($D49 &gt;= K$6, $E49 &lt; J$6), 0, 1)+IF(OR($F49 &gt;= K$6, $G49 &lt; J$6), 0, 2)+1)</f>
        <v/>
      </c>
      <c r="K49" s="68" t="str">
        <f ca="1">INDEX({"","_","-","="},IF(OR($D49 &gt;= L$6, $E49 &lt; K$6), 0, 1)+IF(OR($F49 &gt;= L$6, $G49 &lt; K$6), 0, 2)+1)</f>
        <v/>
      </c>
      <c r="L49" s="68" t="str">
        <f ca="1">INDEX({"","_","-","="},IF(OR($D49 &gt;= M$6, $E49 &lt; L$6), 0, 1)+IF(OR($F49 &gt;= M$6, $G49 &lt; L$6), 0, 2)+1)</f>
        <v/>
      </c>
      <c r="M49" s="68" t="str">
        <f ca="1">INDEX({"","_","-","="},IF(OR($D49 &gt;= N$6, $E49 &lt; M$6), 0, 1)+IF(OR($F49 &gt;= N$6, $G49 &lt; M$6), 0, 2)+1)</f>
        <v/>
      </c>
      <c r="N49" s="68" t="str">
        <f ca="1">INDEX({"","_","-","="},IF(OR($D49 &gt;= O$6, $E49 &lt; N$6), 0, 1)+IF(OR($F49 &gt;= O$6, $G49 &lt; N$6), 0, 2)+1)</f>
        <v/>
      </c>
      <c r="O49" s="68" t="str">
        <f ca="1">INDEX({"","_","-","="},IF(OR($D49 &gt;= P$6, $E49 &lt; O$6), 0, 1)+IF(OR($F49 &gt;= P$6, $G49 &lt; O$6), 0, 2)+1)</f>
        <v/>
      </c>
      <c r="P49" s="68" t="str">
        <f ca="1">INDEX({"","_","-","="},IF(OR($D49 &gt;= Q$6, $E49 &lt; P$6), 0, 1)+IF(OR($F49 &gt;= Q$6, $G49 &lt; P$6), 0, 2)+1)</f>
        <v/>
      </c>
      <c r="Q49" s="68" t="str">
        <f ca="1">INDEX({"","_","-","="},IF(OR($D49 &gt;= R$6, $E49 &lt; Q$6), 0, 1)+IF(OR($F49 &gt;= R$6, $G49 &lt; Q$6), 0, 2)+1)</f>
        <v/>
      </c>
      <c r="R49" s="68" t="str">
        <f ca="1">INDEX({"","_","-","="},IF(OR($D49 &gt;= S$6, $E49 &lt; R$6), 0, 1)+IF(OR($F49 &gt;= S$6, $G49 &lt; R$6), 0, 2)+1)</f>
        <v/>
      </c>
      <c r="S49" s="68" t="str">
        <f ca="1">INDEX({"","_","-","="},IF(OR($D49 &gt;= T$6, $E49 &lt; S$6), 0, 1)+IF(OR($F49 &gt;= T$6, $G49 &lt; S$6), 0, 2)+1)</f>
        <v/>
      </c>
      <c r="T49" s="68" t="str">
        <f ca="1">INDEX({"","_","-","="},IF(OR($D49 &gt;= U$6, $E49 &lt; T$6), 0, 1)+IF(OR($F49 &gt;= U$6, $G49 &lt; T$6), 0, 2)+1)</f>
        <v/>
      </c>
      <c r="U49" s="68" t="str">
        <f ca="1">INDEX({"","_","-","="},IF(OR($D49 &gt;= V$6, $E49 &lt; U$6), 0, 1)+IF(OR($F49 &gt;= V$6, $G49 &lt; U$6), 0, 2)+1)</f>
        <v/>
      </c>
      <c r="V49" s="68" t="str">
        <f ca="1">INDEX({"","_","-","="},IF(OR($D49 &gt;= W$6, $E49 &lt; V$6), 0, 1)+IF(OR($F49 &gt;= W$6, $G49 &lt; V$6), 0, 2)+1)</f>
        <v/>
      </c>
      <c r="W49" s="68" t="str">
        <f ca="1">INDEX({"","_","-","="},IF(OR($D49 &gt;= X$6, $E49 &lt; W$6), 0, 1)+IF(OR($F49 &gt;= X$6, $G49 &lt; W$6), 0, 2)+1)</f>
        <v/>
      </c>
      <c r="X49" s="68" t="str">
        <f ca="1">INDEX({"","_","-","="},IF(OR($D49 &gt;= Y$6, $E49 &lt; X$6), 0, 1)+IF(OR($F49 &gt;= Y$6, $G49 &lt; X$6), 0, 2)+1)</f>
        <v/>
      </c>
      <c r="Y49" s="68" t="str">
        <f ca="1">INDEX({"","_","-","="},IF(OR($D49 &gt;= Z$6, $E49 &lt; Y$6), 0, 1)+IF(OR($F49 &gt;= Z$6, $G49 &lt; Y$6), 0, 2)+1)</f>
        <v/>
      </c>
      <c r="Z49" s="68" t="str">
        <f ca="1">INDEX({"","_","-","="},IF(OR($D49 &gt;= AA$6, $E49 &lt; Z$6), 0, 1)+IF(OR($F49 &gt;= AA$6, $G49 &lt; Z$6), 0, 2)+1)</f>
        <v/>
      </c>
      <c r="AA49" s="68" t="str">
        <f ca="1">INDEX({"","_","-","="},IF(OR($D49 &gt;= AB$6, $E49 &lt; AA$6), 0, 1)+IF(OR($F49 &gt;= AB$6, $G49 &lt; AA$6), 0, 2)+1)</f>
        <v/>
      </c>
      <c r="AB49" s="68" t="str">
        <f ca="1">INDEX({"","_","-","="},IF(OR($D49 &gt;= AC$6, $E49 &lt; AB$6), 0, 1)+IF(OR($F49 &gt;= AC$6, $G49 &lt; AB$6), 0, 2)+1)</f>
        <v/>
      </c>
      <c r="AC49" s="68" t="str">
        <f ca="1">INDEX({"","_","-","="},IF(OR($D49 &gt;= AD$6, $E49 &lt; AC$6), 0, 1)+IF(OR($F49 &gt;= AD$6, $G49 &lt; AC$6), 0, 2)+1)</f>
        <v/>
      </c>
      <c r="AD49" s="68" t="str">
        <f ca="1">INDEX({"","_","-","="},IF(OR($D49 &gt;= AE$6, $E49 &lt; AD$6), 0, 1)+IF(OR($F49 &gt;= AE$6, $G49 &lt; AD$6), 0, 2)+1)</f>
        <v/>
      </c>
      <c r="AE49" s="68" t="str">
        <f ca="1">INDEX({"","_","-","="},IF(OR($D49 &gt;= AF$6, $E49 &lt; AE$6), 0, 1)+IF(OR($F49 &gt;= AF$6, $G49 &lt; AE$6), 0, 2)+1)</f>
        <v/>
      </c>
      <c r="AF49" s="68" t="str">
        <f ca="1">INDEX({"","_","-","="},IF(OR($D49 &gt;= AG$6, $E49 &lt; AF$6), 0, 1)+IF(OR($F49 &gt;= AG$6, $G49 &lt; AF$6), 0, 2)+1)</f>
        <v/>
      </c>
      <c r="AG49" s="68" t="str">
        <f ca="1">INDEX({"","_","-","="},IF(OR($D49 &gt;= AH$6, $E49 &lt; AG$6), 0, 1)+IF(OR($F49 &gt;= AH$6, $G49 &lt; AG$6), 0, 2)+1)</f>
        <v/>
      </c>
      <c r="AH49" s="68" t="str">
        <f ca="1">INDEX({"","_","-","="},IF(OR($D49 &gt;= AI$6, $E49 &lt; AH$6), 0, 1)+IF(OR($F49 &gt;= AI$6, $G49 &lt; AH$6), 0, 2)+1)</f>
        <v/>
      </c>
      <c r="AI49" s="68" t="str">
        <f ca="1">INDEX({"","_","-","="},IF(OR($D49 &gt;= AJ$6, $E49 &lt; AI$6), 0, 1)+IF(OR($F49 &gt;= AJ$6, $G49 &lt; AI$6), 0, 2)+1)</f>
        <v/>
      </c>
      <c r="AJ49" s="68" t="str">
        <f ca="1">INDEX({"","_","-","="},IF(OR($D49 &gt;= AK$6, $E49 &lt; AJ$6), 0, 1)+IF(OR($F49 &gt;= AK$6, $G49 &lt; AJ$6), 0, 2)+1)</f>
        <v/>
      </c>
      <c r="AK49" s="68" t="str">
        <f ca="1">INDEX({"","_","-","="},IF(OR($D49 &gt;= AL$6, $E49 &lt; AK$6), 0, 1)+IF(OR($F49 &gt;= AL$6, $G49 &lt; AK$6), 0, 2)+1)</f>
        <v/>
      </c>
      <c r="AL49" s="68" t="str">
        <f ca="1">INDEX({"","_","-","="},IF(OR($D49 &gt;= AM$6, $E49 &lt; AL$6), 0, 1)+IF(OR($F49 &gt;= AM$6, $G49 &lt; AL$6), 0, 2)+1)</f>
        <v/>
      </c>
      <c r="AM49" s="68" t="str">
        <f ca="1">INDEX({"","_","-","="},IF(OR($D49 &gt;= AN$6, $E49 &lt; AM$6), 0, 1)+IF(OR($F49 &gt;= AN$6, $G49 &lt; AM$6), 0, 2)+1)</f>
        <v/>
      </c>
      <c r="AN49" s="68" t="str">
        <f ca="1">INDEX({"","_","-","="},IF(OR($D49 &gt;= AO$6, $E49 &lt; AN$6), 0, 1)+IF(OR($F49 &gt;= AO$6, $G49 &lt; AN$6), 0, 2)+1)</f>
        <v/>
      </c>
      <c r="AO49" s="68" t="str">
        <f ca="1">INDEX({"","_","-","="},IF(OR($D49 &gt;= AP$6, $E49 &lt; AO$6), 0, 1)+IF(OR($F49 &gt;= AP$6, $G49 &lt; AO$6), 0, 2)+1)</f>
        <v/>
      </c>
      <c r="AP49" s="68" t="str">
        <f ca="1">INDEX({"","_","-","="},IF(OR($D49 &gt;= AQ$6, $E49 &lt; AP$6), 0, 1)+IF(OR($F49 &gt;= AQ$6, $G49 &lt; AP$6), 0, 2)+1)</f>
        <v/>
      </c>
      <c r="AQ49" s="68" t="str">
        <f ca="1">INDEX({"","_","-","="},IF(OR($D49 &gt;= AR$6, $E49 &lt; AQ$6), 0, 1)+IF(OR($F49 &gt;= AR$6, $G49 &lt; AQ$6), 0, 2)+1)</f>
        <v/>
      </c>
      <c r="AR49" s="68" t="str">
        <f ca="1">INDEX({"","_","-","="},IF(OR($D49 &gt;= AS$6, $E49 &lt; AR$6), 0, 1)+IF(OR($F49 &gt;= AS$6, $G49 &lt; AR$6), 0, 2)+1)</f>
        <v/>
      </c>
      <c r="AS49" s="68" t="str">
        <f ca="1">INDEX({"","_","-","="},IF(OR($D49 &gt;= AT$6, $E49 &lt; AS$6), 0, 1)+IF(OR($F49 &gt;= AT$6, $G49 &lt; AS$6), 0, 2)+1)</f>
        <v/>
      </c>
      <c r="AT49" s="68" t="str">
        <f ca="1">INDEX({"","_","-","="},IF(OR($D49 &gt;= AU$6, $E49 &lt; AT$6), 0, 1)+IF(OR($F49 &gt;= AU$6, $G49 &lt; AT$6), 0, 2)+1)</f>
        <v/>
      </c>
      <c r="AU49" s="68" t="str">
        <f ca="1">INDEX({"","_","-","="},IF(OR($D49 &gt;= AV$6, $E49 &lt; AU$6), 0, 1)+IF(OR($F49 &gt;= AV$6, $G49 &lt; AU$6), 0, 2)+1)</f>
        <v/>
      </c>
      <c r="AV49" s="68" t="str">
        <f ca="1">INDEX({"","_","-","="},IF(OR($D49 &gt;= AW$6, $E49 &lt; AV$6), 0, 1)+IF(OR($F49 &gt;= AW$6, $G49 &lt; AV$6), 0, 2)+1)</f>
        <v/>
      </c>
      <c r="AW49" s="68" t="str">
        <f ca="1">INDEX({"","_","-","="},IF(OR($D49 &gt;= AX$6, $E49 &lt; AW$6), 0, 1)+IF(OR($F49 &gt;= AX$6, $G49 &lt; AW$6), 0, 2)+1)</f>
        <v/>
      </c>
      <c r="AX49" s="68" t="str">
        <f ca="1">INDEX({"","_","-","="},IF(OR($D49 &gt;= AY$6, $E49 &lt; AX$6), 0, 1)+IF(OR($F49 &gt;= AY$6, $G49 &lt; AX$6), 0, 2)+1)</f>
        <v/>
      </c>
      <c r="AY49" s="68" t="str">
        <f ca="1">INDEX({"","_","-","="},IF(OR($D49 &gt;= AZ$6, $E49 &lt; AY$6), 0, 1)+IF(OR($F49 &gt;= AZ$6, $G49 &lt; AY$6), 0, 2)+1)</f>
        <v/>
      </c>
      <c r="AZ49" s="68" t="str">
        <f ca="1">INDEX({"","_","-","="},IF(OR($D49 &gt;= BA$6, $E49 &lt; AZ$6), 0, 1)+IF(OR($F49 &gt;= BA$6, $G49 &lt; AZ$6), 0, 2)+1)</f>
        <v/>
      </c>
      <c r="BA49" s="68" t="str">
        <f ca="1">INDEX({"","_","-","="},IF(OR($D49 &gt;= BB$6, $E49 &lt; BA$6), 0, 1)+IF(OR($F49 &gt;= BB$6, $G49 &lt; BA$6), 0, 2)+1)</f>
        <v/>
      </c>
      <c r="BB49" s="68" t="str">
        <f ca="1">INDEX({"","_","-","="},IF(OR($D49 &gt;= BC$6, $E49 &lt; BB$6), 0, 1)+IF(OR($F49 &gt;= BC$6, $G49 &lt; BB$6), 0, 2)+1)</f>
        <v/>
      </c>
      <c r="BC49" s="68" t="str">
        <f ca="1">INDEX({"","_","-","="},IF(OR($D49 &gt;= BD$6, $E49 &lt; BC$6), 0, 1)+IF(OR($F49 &gt;= BD$6, $G49 &lt; BC$6), 0, 2)+1)</f>
        <v/>
      </c>
      <c r="BD49" s="68" t="str">
        <f ca="1">INDEX({"","_","-","="},IF(OR($D49 &gt;= BE$6, $E49 &lt; BD$6), 0, 1)+IF(OR($F49 &gt;= BE$6, $G49 &lt; BD$6), 0, 2)+1)</f>
        <v/>
      </c>
      <c r="BE49" s="68" t="str">
        <f ca="1">INDEX({"","_","-","="},IF(OR($D49 &gt;= BF$6, $E49 &lt; BE$6), 0, 1)+IF(OR($F49 &gt;= BF$6, $G49 &lt; BE$6), 0, 2)+1)</f>
        <v/>
      </c>
      <c r="BF49" s="68" t="str">
        <f ca="1">INDEX({"","_","-","="},IF(OR($D49 &gt;= BG$6, $E49 &lt; BF$6), 0, 1)+IF(OR($F49 &gt;= BG$6, $G49 &lt; BF$6), 0, 2)+1)</f>
        <v/>
      </c>
      <c r="BG49" s="68" t="str">
        <f ca="1">INDEX({"","_","-","="},IF(OR($D49 &gt;= BH$6, $E49 &lt; BG$6), 0, 1)+IF(OR($F49 &gt;= BH$6, $G49 &lt; BG$6), 0, 2)+1)</f>
        <v/>
      </c>
      <c r="BH49" s="68" t="str">
        <f ca="1">INDEX({"","_","-","="},IF(OR($D49 &gt;= BI$6, $E49 &lt; BH$6), 0, 1)+IF(OR($F49 &gt;= BI$6, $G49 &lt; BH$6), 0, 2)+1)</f>
        <v/>
      </c>
      <c r="BI49" s="68" t="str">
        <f ca="1">INDEX({"","_","-","="},IF(OR($D49 &gt;= BJ$6, $E49 &lt; BI$6), 0, 1)+IF(OR($F49 &gt;= BJ$6, $G49 &lt; BI$6), 0, 2)+1)</f>
        <v/>
      </c>
      <c r="BJ49" s="68" t="str">
        <f ca="1">INDEX({"","_","-","="},IF(OR($D49 &gt;= BK$6, $E49 &lt; BJ$6), 0, 1)+IF(OR($F49 &gt;= BK$6, $G49 &lt; BJ$6), 0, 2)+1)</f>
        <v/>
      </c>
      <c r="BK49" s="68" t="str">
        <f ca="1">INDEX({"","_","-","="},IF(OR($D49 &gt;= BL$6, $E49 &lt; BK$6), 0, 1)+IF(OR($F49 &gt;= BL$6, $G49 &lt; BK$6), 0, 2)+1)</f>
        <v/>
      </c>
      <c r="BL49" s="68" t="str">
        <f ca="1">INDEX({"","_","-","="},IF(OR($D49 &gt;= BM$6, $E49 &lt; BL$6), 0, 1)+IF(OR($F49 &gt;= BM$6, $G49 &lt; BL$6), 0, 2)+1)</f>
        <v/>
      </c>
      <c r="BM49" s="68" t="str">
        <f ca="1">INDEX({"","_","-","="},IF(OR($D49 &gt;= BN$6, $E49 &lt; BM$6), 0, 1)+IF(OR($F49 &gt;= BN$6, $G49 &lt; BM$6), 0, 2)+1)</f>
        <v/>
      </c>
      <c r="BN49" s="68" t="str">
        <f ca="1">INDEX({"","_","-","="},IF(OR($D49 &gt;= BO$6, $E49 &lt; BN$6), 0, 1)+IF(OR($F49 &gt;= BO$6, $G49 &lt; BN$6), 0, 2)+1)</f>
        <v/>
      </c>
      <c r="BO49" s="68" t="str">
        <f ca="1">INDEX({"","_","-","="},IF(OR($D49 &gt;= BP$6, $E49 &lt; BO$6), 0, 1)+IF(OR($F49 &gt;= BP$6, $G49 &lt; BO$6), 0, 2)+1)</f>
        <v/>
      </c>
      <c r="BP49" s="68" t="str">
        <f ca="1">INDEX({"","_","-","="},IF(OR($D49 &gt;= BQ$6, $E49 &lt; BP$6), 0, 1)+IF(OR($F49 &gt;= BQ$6, $G49 &lt; BP$6), 0, 2)+1)</f>
        <v/>
      </c>
      <c r="BQ49" s="68" t="str">
        <f ca="1">INDEX({"","_","-","="},IF(OR($D49 &gt;= BR$6, $E49 &lt; BQ$6), 0, 1)+IF(OR($F49 &gt;= BR$6, $G49 &lt; BQ$6), 0, 2)+1)</f>
        <v/>
      </c>
      <c r="BR49" s="68" t="str">
        <f ca="1">INDEX({"","_","-","="},IF(OR($D49 &gt;= BS$6, $E49 &lt; BR$6), 0, 1)+IF(OR($F49 &gt;= BS$6, $G49 &lt; BR$6), 0, 2)+1)</f>
        <v/>
      </c>
      <c r="BS49" s="68" t="str">
        <f ca="1">INDEX({"","_","-","="},IF(OR($D49 &gt;= BT$6, $E49 &lt; BS$6), 0, 1)+IF(OR($F49 &gt;= BT$6, $G49 &lt; BS$6), 0, 2)+1)</f>
        <v/>
      </c>
      <c r="BT49" s="68" t="str">
        <f ca="1">INDEX({"","_","-","="},IF(OR($D49 &gt;= BU$6, $E49 &lt; BT$6), 0, 1)+IF(OR($F49 &gt;= BU$6, $G49 &lt; BT$6), 0, 2)+1)</f>
        <v/>
      </c>
      <c r="BU49" s="68" t="str">
        <f ca="1">INDEX({"","_","-","="},IF(OR($D49 &gt;= BV$6, $E49 &lt; BU$6), 0, 1)+IF(OR($F49 &gt;= BV$6, $G49 &lt; BU$6), 0, 2)+1)</f>
        <v/>
      </c>
      <c r="BV49" s="68" t="str">
        <f ca="1">INDEX({"","_","-","="},IF(OR($D49 &gt;= BW$6, $E49 &lt; BV$6), 0, 1)+IF(OR($F49 &gt;= BW$6, $G49 &lt; BV$6), 0, 2)+1)</f>
        <v/>
      </c>
      <c r="BW49" s="68" t="str">
        <f ca="1">INDEX({"","_","-","="},IF(OR($D49 &gt;= BX$6, $E49 &lt; BW$6), 0, 1)+IF(OR($F49 &gt;= BX$6, $G49 &lt; BW$6), 0, 2)+1)</f>
        <v/>
      </c>
      <c r="BX49" s="68" t="str">
        <f ca="1">INDEX({"","_","-","="},IF(OR($D49 &gt;= BY$6, $E49 &lt; BX$6), 0, 1)+IF(OR($F49 &gt;= BY$6, $G49 &lt; BX$6), 0, 2)+1)</f>
        <v/>
      </c>
      <c r="BY49" s="68" t="str">
        <f ca="1">INDEX({"","_","-","="},IF(OR($D49 &gt;= BZ$6, $E49 &lt; BY$6), 0, 1)+IF(OR($F49 &gt;= BZ$6, $G49 &lt; BY$6), 0, 2)+1)</f>
        <v/>
      </c>
      <c r="BZ49" s="68" t="str">
        <f ca="1">INDEX({"","_","-","="},IF(OR($D49 &gt;= CA$6, $E49 &lt; BZ$6), 0, 1)+IF(OR($F49 &gt;= CA$6, $G49 &lt; BZ$6), 0, 2)+1)</f>
        <v/>
      </c>
      <c r="CA49" s="68" t="str">
        <f ca="1">INDEX({"","_","-","="},IF(OR($D49 &gt;= CB$6, $E49 &lt; CA$6), 0, 1)+IF(OR($F49 &gt;= CB$6, $G49 &lt; CA$6), 0, 2)+1)</f>
        <v/>
      </c>
      <c r="CB49" s="68" t="str">
        <f ca="1">INDEX({"","_","-","="},IF(OR($D49 &gt;= CC$6, $E49 &lt; CB$6), 0, 1)+IF(OR($F49 &gt;= CC$6, $G49 &lt; CB$6), 0, 2)+1)</f>
        <v/>
      </c>
      <c r="CC49" s="68" t="str">
        <f ca="1">INDEX({"","_","-","="},IF(OR($D49 &gt;= CD$6, $E49 &lt; CC$6), 0, 1)+IF(OR($F49 &gt;= CD$6, $G49 &lt; CC$6), 0, 2)+1)</f>
        <v/>
      </c>
      <c r="CD49" s="68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IF('临-进度'!M45,'临-进度'!$A45,"")</f>
        <v/>
      </c>
      <c r="B50" s="8" t="str">
        <f ca="1">IF('临-进度'!M45,'临-进度'!$B45,"")</f>
        <v/>
      </c>
      <c r="C50" s="8" t="str">
        <f ca="1">IF('临-进度'!M45,'临-进度'!$E45,"")</f>
        <v/>
      </c>
      <c r="D50" s="40" t="str">
        <f ca="1">IF('临-进度'!$M45,'临-进度'!$I45,"")</f>
        <v/>
      </c>
      <c r="E50" s="40" t="str">
        <f ca="1">IF('临-进度'!$M45,'临-进度'!$AE45,"")</f>
        <v/>
      </c>
      <c r="F50" s="40" t="str">
        <f ca="1">IF('临-进度'!$M45,'临-进度'!$J45,"")</f>
        <v/>
      </c>
      <c r="G50" s="73" t="str">
        <f ca="1">IF('临-进度'!$M45,'临-进度'!$AF45,"")</f>
        <v/>
      </c>
      <c r="H50" s="68" t="str">
        <f ca="1">INDEX({"","_","-","="},IF(OR($D50 &gt;= I$6, $E50 &lt; H$6), 0, 1)+IF(OR($F50 &gt;= I$6, $G50 &lt; H$6), 0, 2)+1)</f>
        <v/>
      </c>
      <c r="I50" s="68" t="str">
        <f ca="1">INDEX({"","_","-","="},IF(OR($D50 &gt;= J$6, $E50 &lt; I$6), 0, 1)+IF(OR($F50 &gt;= J$6, $G50 &lt; I$6), 0, 2)+1)</f>
        <v/>
      </c>
      <c r="J50" s="68" t="str">
        <f ca="1">INDEX({"","_","-","="},IF(OR($D50 &gt;= K$6, $E50 &lt; J$6), 0, 1)+IF(OR($F50 &gt;= K$6, $G50 &lt; J$6), 0, 2)+1)</f>
        <v/>
      </c>
      <c r="K50" s="68" t="str">
        <f ca="1">INDEX({"","_","-","="},IF(OR($D50 &gt;= L$6, $E50 &lt; K$6), 0, 1)+IF(OR($F50 &gt;= L$6, $G50 &lt; K$6), 0, 2)+1)</f>
        <v/>
      </c>
      <c r="L50" s="68" t="str">
        <f ca="1">INDEX({"","_","-","="},IF(OR($D50 &gt;= M$6, $E50 &lt; L$6), 0, 1)+IF(OR($F50 &gt;= M$6, $G50 &lt; L$6), 0, 2)+1)</f>
        <v/>
      </c>
      <c r="M50" s="68" t="str">
        <f ca="1">INDEX({"","_","-","="},IF(OR($D50 &gt;= N$6, $E50 &lt; M$6), 0, 1)+IF(OR($F50 &gt;= N$6, $G50 &lt; M$6), 0, 2)+1)</f>
        <v/>
      </c>
      <c r="N50" s="68" t="str">
        <f ca="1">INDEX({"","_","-","="},IF(OR($D50 &gt;= O$6, $E50 &lt; N$6), 0, 1)+IF(OR($F50 &gt;= O$6, $G50 &lt; N$6), 0, 2)+1)</f>
        <v/>
      </c>
      <c r="O50" s="68" t="str">
        <f ca="1">INDEX({"","_","-","="},IF(OR($D50 &gt;= P$6, $E50 &lt; O$6), 0, 1)+IF(OR($F50 &gt;= P$6, $G50 &lt; O$6), 0, 2)+1)</f>
        <v/>
      </c>
      <c r="P50" s="68" t="str">
        <f ca="1">INDEX({"","_","-","="},IF(OR($D50 &gt;= Q$6, $E50 &lt; P$6), 0, 1)+IF(OR($F50 &gt;= Q$6, $G50 &lt; P$6), 0, 2)+1)</f>
        <v/>
      </c>
      <c r="Q50" s="68" t="str">
        <f ca="1">INDEX({"","_","-","="},IF(OR($D50 &gt;= R$6, $E50 &lt; Q$6), 0, 1)+IF(OR($F50 &gt;= R$6, $G50 &lt; Q$6), 0, 2)+1)</f>
        <v/>
      </c>
      <c r="R50" s="68" t="str">
        <f ca="1">INDEX({"","_","-","="},IF(OR($D50 &gt;= S$6, $E50 &lt; R$6), 0, 1)+IF(OR($F50 &gt;= S$6, $G50 &lt; R$6), 0, 2)+1)</f>
        <v/>
      </c>
      <c r="S50" s="68" t="str">
        <f ca="1">INDEX({"","_","-","="},IF(OR($D50 &gt;= T$6, $E50 &lt; S$6), 0, 1)+IF(OR($F50 &gt;= T$6, $G50 &lt; S$6), 0, 2)+1)</f>
        <v/>
      </c>
      <c r="T50" s="68" t="str">
        <f ca="1">INDEX({"","_","-","="},IF(OR($D50 &gt;= U$6, $E50 &lt; T$6), 0, 1)+IF(OR($F50 &gt;= U$6, $G50 &lt; T$6), 0, 2)+1)</f>
        <v/>
      </c>
      <c r="U50" s="68" t="str">
        <f ca="1">INDEX({"","_","-","="},IF(OR($D50 &gt;= V$6, $E50 &lt; U$6), 0, 1)+IF(OR($F50 &gt;= V$6, $G50 &lt; U$6), 0, 2)+1)</f>
        <v/>
      </c>
      <c r="V50" s="68" t="str">
        <f ca="1">INDEX({"","_","-","="},IF(OR($D50 &gt;= W$6, $E50 &lt; V$6), 0, 1)+IF(OR($F50 &gt;= W$6, $G50 &lt; V$6), 0, 2)+1)</f>
        <v/>
      </c>
      <c r="W50" s="68" t="str">
        <f ca="1">INDEX({"","_","-","="},IF(OR($D50 &gt;= X$6, $E50 &lt; W$6), 0, 1)+IF(OR($F50 &gt;= X$6, $G50 &lt; W$6), 0, 2)+1)</f>
        <v/>
      </c>
      <c r="X50" s="68" t="str">
        <f ca="1">INDEX({"","_","-","="},IF(OR($D50 &gt;= Y$6, $E50 &lt; X$6), 0, 1)+IF(OR($F50 &gt;= Y$6, $G50 &lt; X$6), 0, 2)+1)</f>
        <v/>
      </c>
      <c r="Y50" s="68" t="str">
        <f ca="1">INDEX({"","_","-","="},IF(OR($D50 &gt;= Z$6, $E50 &lt; Y$6), 0, 1)+IF(OR($F50 &gt;= Z$6, $G50 &lt; Y$6), 0, 2)+1)</f>
        <v/>
      </c>
      <c r="Z50" s="68" t="str">
        <f ca="1">INDEX({"","_","-","="},IF(OR($D50 &gt;= AA$6, $E50 &lt; Z$6), 0, 1)+IF(OR($F50 &gt;= AA$6, $G50 &lt; Z$6), 0, 2)+1)</f>
        <v/>
      </c>
      <c r="AA50" s="68" t="str">
        <f ca="1">INDEX({"","_","-","="},IF(OR($D50 &gt;= AB$6, $E50 &lt; AA$6), 0, 1)+IF(OR($F50 &gt;= AB$6, $G50 &lt; AA$6), 0, 2)+1)</f>
        <v/>
      </c>
      <c r="AB50" s="68" t="str">
        <f ca="1">INDEX({"","_","-","="},IF(OR($D50 &gt;= AC$6, $E50 &lt; AB$6), 0, 1)+IF(OR($F50 &gt;= AC$6, $G50 &lt; AB$6), 0, 2)+1)</f>
        <v/>
      </c>
      <c r="AC50" s="68" t="str">
        <f ca="1">INDEX({"","_","-","="},IF(OR($D50 &gt;= AD$6, $E50 &lt; AC$6), 0, 1)+IF(OR($F50 &gt;= AD$6, $G50 &lt; AC$6), 0, 2)+1)</f>
        <v/>
      </c>
      <c r="AD50" s="68" t="str">
        <f ca="1">INDEX({"","_","-","="},IF(OR($D50 &gt;= AE$6, $E50 &lt; AD$6), 0, 1)+IF(OR($F50 &gt;= AE$6, $G50 &lt; AD$6), 0, 2)+1)</f>
        <v/>
      </c>
      <c r="AE50" s="68" t="str">
        <f ca="1">INDEX({"","_","-","="},IF(OR($D50 &gt;= AF$6, $E50 &lt; AE$6), 0, 1)+IF(OR($F50 &gt;= AF$6, $G50 &lt; AE$6), 0, 2)+1)</f>
        <v/>
      </c>
      <c r="AF50" s="68" t="str">
        <f ca="1">INDEX({"","_","-","="},IF(OR($D50 &gt;= AG$6, $E50 &lt; AF$6), 0, 1)+IF(OR($F50 &gt;= AG$6, $G50 &lt; AF$6), 0, 2)+1)</f>
        <v/>
      </c>
      <c r="AG50" s="68" t="str">
        <f ca="1">INDEX({"","_","-","="},IF(OR($D50 &gt;= AH$6, $E50 &lt; AG$6), 0, 1)+IF(OR($F50 &gt;= AH$6, $G50 &lt; AG$6), 0, 2)+1)</f>
        <v/>
      </c>
      <c r="AH50" s="68" t="str">
        <f ca="1">INDEX({"","_","-","="},IF(OR($D50 &gt;= AI$6, $E50 &lt; AH$6), 0, 1)+IF(OR($F50 &gt;= AI$6, $G50 &lt; AH$6), 0, 2)+1)</f>
        <v/>
      </c>
      <c r="AI50" s="68" t="str">
        <f ca="1">INDEX({"","_","-","="},IF(OR($D50 &gt;= AJ$6, $E50 &lt; AI$6), 0, 1)+IF(OR($F50 &gt;= AJ$6, $G50 &lt; AI$6), 0, 2)+1)</f>
        <v/>
      </c>
      <c r="AJ50" s="68" t="str">
        <f ca="1">INDEX({"","_","-","="},IF(OR($D50 &gt;= AK$6, $E50 &lt; AJ$6), 0, 1)+IF(OR($F50 &gt;= AK$6, $G50 &lt; AJ$6), 0, 2)+1)</f>
        <v/>
      </c>
      <c r="AK50" s="68" t="str">
        <f ca="1">INDEX({"","_","-","="},IF(OR($D50 &gt;= AL$6, $E50 &lt; AK$6), 0, 1)+IF(OR($F50 &gt;= AL$6, $G50 &lt; AK$6), 0, 2)+1)</f>
        <v/>
      </c>
      <c r="AL50" s="68" t="str">
        <f ca="1">INDEX({"","_","-","="},IF(OR($D50 &gt;= AM$6, $E50 &lt; AL$6), 0, 1)+IF(OR($F50 &gt;= AM$6, $G50 &lt; AL$6), 0, 2)+1)</f>
        <v/>
      </c>
      <c r="AM50" s="68" t="str">
        <f ca="1">INDEX({"","_","-","="},IF(OR($D50 &gt;= AN$6, $E50 &lt; AM$6), 0, 1)+IF(OR($F50 &gt;= AN$6, $G50 &lt; AM$6), 0, 2)+1)</f>
        <v/>
      </c>
      <c r="AN50" s="68" t="str">
        <f ca="1">INDEX({"","_","-","="},IF(OR($D50 &gt;= AO$6, $E50 &lt; AN$6), 0, 1)+IF(OR($F50 &gt;= AO$6, $G50 &lt; AN$6), 0, 2)+1)</f>
        <v/>
      </c>
      <c r="AO50" s="68" t="str">
        <f ca="1">INDEX({"","_","-","="},IF(OR($D50 &gt;= AP$6, $E50 &lt; AO$6), 0, 1)+IF(OR($F50 &gt;= AP$6, $G50 &lt; AO$6), 0, 2)+1)</f>
        <v/>
      </c>
      <c r="AP50" s="68" t="str">
        <f ca="1">INDEX({"","_","-","="},IF(OR($D50 &gt;= AQ$6, $E50 &lt; AP$6), 0, 1)+IF(OR($F50 &gt;= AQ$6, $G50 &lt; AP$6), 0, 2)+1)</f>
        <v/>
      </c>
      <c r="AQ50" s="68" t="str">
        <f ca="1">INDEX({"","_","-","="},IF(OR($D50 &gt;= AR$6, $E50 &lt; AQ$6), 0, 1)+IF(OR($F50 &gt;= AR$6, $G50 &lt; AQ$6), 0, 2)+1)</f>
        <v/>
      </c>
      <c r="AR50" s="68" t="str">
        <f ca="1">INDEX({"","_","-","="},IF(OR($D50 &gt;= AS$6, $E50 &lt; AR$6), 0, 1)+IF(OR($F50 &gt;= AS$6, $G50 &lt; AR$6), 0, 2)+1)</f>
        <v/>
      </c>
      <c r="AS50" s="68" t="str">
        <f ca="1">INDEX({"","_","-","="},IF(OR($D50 &gt;= AT$6, $E50 &lt; AS$6), 0, 1)+IF(OR($F50 &gt;= AT$6, $G50 &lt; AS$6), 0, 2)+1)</f>
        <v/>
      </c>
      <c r="AT50" s="68" t="str">
        <f ca="1">INDEX({"","_","-","="},IF(OR($D50 &gt;= AU$6, $E50 &lt; AT$6), 0, 1)+IF(OR($F50 &gt;= AU$6, $G50 &lt; AT$6), 0, 2)+1)</f>
        <v/>
      </c>
      <c r="AU50" s="68" t="str">
        <f ca="1">INDEX({"","_","-","="},IF(OR($D50 &gt;= AV$6, $E50 &lt; AU$6), 0, 1)+IF(OR($F50 &gt;= AV$6, $G50 &lt; AU$6), 0, 2)+1)</f>
        <v/>
      </c>
      <c r="AV50" s="68" t="str">
        <f ca="1">INDEX({"","_","-","="},IF(OR($D50 &gt;= AW$6, $E50 &lt; AV$6), 0, 1)+IF(OR($F50 &gt;= AW$6, $G50 &lt; AV$6), 0, 2)+1)</f>
        <v/>
      </c>
      <c r="AW50" s="68" t="str">
        <f ca="1">INDEX({"","_","-","="},IF(OR($D50 &gt;= AX$6, $E50 &lt; AW$6), 0, 1)+IF(OR($F50 &gt;= AX$6, $G50 &lt; AW$6), 0, 2)+1)</f>
        <v/>
      </c>
      <c r="AX50" s="68" t="str">
        <f ca="1">INDEX({"","_","-","="},IF(OR($D50 &gt;= AY$6, $E50 &lt; AX$6), 0, 1)+IF(OR($F50 &gt;= AY$6, $G50 &lt; AX$6), 0, 2)+1)</f>
        <v/>
      </c>
      <c r="AY50" s="68" t="str">
        <f ca="1">INDEX({"","_","-","="},IF(OR($D50 &gt;= AZ$6, $E50 &lt; AY$6), 0, 1)+IF(OR($F50 &gt;= AZ$6, $G50 &lt; AY$6), 0, 2)+1)</f>
        <v/>
      </c>
      <c r="AZ50" s="68" t="str">
        <f ca="1">INDEX({"","_","-","="},IF(OR($D50 &gt;= BA$6, $E50 &lt; AZ$6), 0, 1)+IF(OR($F50 &gt;= BA$6, $G50 &lt; AZ$6), 0, 2)+1)</f>
        <v/>
      </c>
      <c r="BA50" s="68" t="str">
        <f ca="1">INDEX({"","_","-","="},IF(OR($D50 &gt;= BB$6, $E50 &lt; BA$6), 0, 1)+IF(OR($F50 &gt;= BB$6, $G50 &lt; BA$6), 0, 2)+1)</f>
        <v/>
      </c>
      <c r="BB50" s="68" t="str">
        <f ca="1">INDEX({"","_","-","="},IF(OR($D50 &gt;= BC$6, $E50 &lt; BB$6), 0, 1)+IF(OR($F50 &gt;= BC$6, $G50 &lt; BB$6), 0, 2)+1)</f>
        <v/>
      </c>
      <c r="BC50" s="68" t="str">
        <f ca="1">INDEX({"","_","-","="},IF(OR($D50 &gt;= BD$6, $E50 &lt; BC$6), 0, 1)+IF(OR($F50 &gt;= BD$6, $G50 &lt; BC$6), 0, 2)+1)</f>
        <v/>
      </c>
      <c r="BD50" s="68" t="str">
        <f ca="1">INDEX({"","_","-","="},IF(OR($D50 &gt;= BE$6, $E50 &lt; BD$6), 0, 1)+IF(OR($F50 &gt;= BE$6, $G50 &lt; BD$6), 0, 2)+1)</f>
        <v/>
      </c>
      <c r="BE50" s="68" t="str">
        <f ca="1">INDEX({"","_","-","="},IF(OR($D50 &gt;= BF$6, $E50 &lt; BE$6), 0, 1)+IF(OR($F50 &gt;= BF$6, $G50 &lt; BE$6), 0, 2)+1)</f>
        <v/>
      </c>
      <c r="BF50" s="68" t="str">
        <f ca="1">INDEX({"","_","-","="},IF(OR($D50 &gt;= BG$6, $E50 &lt; BF$6), 0, 1)+IF(OR($F50 &gt;= BG$6, $G50 &lt; BF$6), 0, 2)+1)</f>
        <v/>
      </c>
      <c r="BG50" s="68" t="str">
        <f ca="1">INDEX({"","_","-","="},IF(OR($D50 &gt;= BH$6, $E50 &lt; BG$6), 0, 1)+IF(OR($F50 &gt;= BH$6, $G50 &lt; BG$6), 0, 2)+1)</f>
        <v/>
      </c>
      <c r="BH50" s="68" t="str">
        <f ca="1">INDEX({"","_","-","="},IF(OR($D50 &gt;= BI$6, $E50 &lt; BH$6), 0, 1)+IF(OR($F50 &gt;= BI$6, $G50 &lt; BH$6), 0, 2)+1)</f>
        <v/>
      </c>
      <c r="BI50" s="68" t="str">
        <f ca="1">INDEX({"","_","-","="},IF(OR($D50 &gt;= BJ$6, $E50 &lt; BI$6), 0, 1)+IF(OR($F50 &gt;= BJ$6, $G50 &lt; BI$6), 0, 2)+1)</f>
        <v/>
      </c>
      <c r="BJ50" s="68" t="str">
        <f ca="1">INDEX({"","_","-","="},IF(OR($D50 &gt;= BK$6, $E50 &lt; BJ$6), 0, 1)+IF(OR($F50 &gt;= BK$6, $G50 &lt; BJ$6), 0, 2)+1)</f>
        <v/>
      </c>
      <c r="BK50" s="68" t="str">
        <f ca="1">INDEX({"","_","-","="},IF(OR($D50 &gt;= BL$6, $E50 &lt; BK$6), 0, 1)+IF(OR($F50 &gt;= BL$6, $G50 &lt; BK$6), 0, 2)+1)</f>
        <v/>
      </c>
      <c r="BL50" s="68" t="str">
        <f ca="1">INDEX({"","_","-","="},IF(OR($D50 &gt;= BM$6, $E50 &lt; BL$6), 0, 1)+IF(OR($F50 &gt;= BM$6, $G50 &lt; BL$6), 0, 2)+1)</f>
        <v/>
      </c>
      <c r="BM50" s="68" t="str">
        <f ca="1">INDEX({"","_","-","="},IF(OR($D50 &gt;= BN$6, $E50 &lt; BM$6), 0, 1)+IF(OR($F50 &gt;= BN$6, $G50 &lt; BM$6), 0, 2)+1)</f>
        <v/>
      </c>
      <c r="BN50" s="68" t="str">
        <f ca="1">INDEX({"","_","-","="},IF(OR($D50 &gt;= BO$6, $E50 &lt; BN$6), 0, 1)+IF(OR($F50 &gt;= BO$6, $G50 &lt; BN$6), 0, 2)+1)</f>
        <v/>
      </c>
      <c r="BO50" s="68" t="str">
        <f ca="1">INDEX({"","_","-","="},IF(OR($D50 &gt;= BP$6, $E50 &lt; BO$6), 0, 1)+IF(OR($F50 &gt;= BP$6, $G50 &lt; BO$6), 0, 2)+1)</f>
        <v/>
      </c>
      <c r="BP50" s="68" t="str">
        <f ca="1">INDEX({"","_","-","="},IF(OR($D50 &gt;= BQ$6, $E50 &lt; BP$6), 0, 1)+IF(OR($F50 &gt;= BQ$6, $G50 &lt; BP$6), 0, 2)+1)</f>
        <v/>
      </c>
      <c r="BQ50" s="68" t="str">
        <f ca="1">INDEX({"","_","-","="},IF(OR($D50 &gt;= BR$6, $E50 &lt; BQ$6), 0, 1)+IF(OR($F50 &gt;= BR$6, $G50 &lt; BQ$6), 0, 2)+1)</f>
        <v/>
      </c>
      <c r="BR50" s="68" t="str">
        <f ca="1">INDEX({"","_","-","="},IF(OR($D50 &gt;= BS$6, $E50 &lt; BR$6), 0, 1)+IF(OR($F50 &gt;= BS$6, $G50 &lt; BR$6), 0, 2)+1)</f>
        <v/>
      </c>
      <c r="BS50" s="68" t="str">
        <f ca="1">INDEX({"","_","-","="},IF(OR($D50 &gt;= BT$6, $E50 &lt; BS$6), 0, 1)+IF(OR($F50 &gt;= BT$6, $G50 &lt; BS$6), 0, 2)+1)</f>
        <v/>
      </c>
      <c r="BT50" s="68" t="str">
        <f ca="1">INDEX({"","_","-","="},IF(OR($D50 &gt;= BU$6, $E50 &lt; BT$6), 0, 1)+IF(OR($F50 &gt;= BU$6, $G50 &lt; BT$6), 0, 2)+1)</f>
        <v/>
      </c>
      <c r="BU50" s="68" t="str">
        <f ca="1">INDEX({"","_","-","="},IF(OR($D50 &gt;= BV$6, $E50 &lt; BU$6), 0, 1)+IF(OR($F50 &gt;= BV$6, $G50 &lt; BU$6), 0, 2)+1)</f>
        <v/>
      </c>
      <c r="BV50" s="68" t="str">
        <f ca="1">INDEX({"","_","-","="},IF(OR($D50 &gt;= BW$6, $E50 &lt; BV$6), 0, 1)+IF(OR($F50 &gt;= BW$6, $G50 &lt; BV$6), 0, 2)+1)</f>
        <v/>
      </c>
      <c r="BW50" s="68" t="str">
        <f ca="1">INDEX({"","_","-","="},IF(OR($D50 &gt;= BX$6, $E50 &lt; BW$6), 0, 1)+IF(OR($F50 &gt;= BX$6, $G50 &lt; BW$6), 0, 2)+1)</f>
        <v/>
      </c>
      <c r="BX50" s="68" t="str">
        <f ca="1">INDEX({"","_","-","="},IF(OR($D50 &gt;= BY$6, $E50 &lt; BX$6), 0, 1)+IF(OR($F50 &gt;= BY$6, $G50 &lt; BX$6), 0, 2)+1)</f>
        <v/>
      </c>
      <c r="BY50" s="68" t="str">
        <f ca="1">INDEX({"","_","-","="},IF(OR($D50 &gt;= BZ$6, $E50 &lt; BY$6), 0, 1)+IF(OR($F50 &gt;= BZ$6, $G50 &lt; BY$6), 0, 2)+1)</f>
        <v/>
      </c>
      <c r="BZ50" s="68" t="str">
        <f ca="1">INDEX({"","_","-","="},IF(OR($D50 &gt;= CA$6, $E50 &lt; BZ$6), 0, 1)+IF(OR($F50 &gt;= CA$6, $G50 &lt; BZ$6), 0, 2)+1)</f>
        <v/>
      </c>
      <c r="CA50" s="68" t="str">
        <f ca="1">INDEX({"","_","-","="},IF(OR($D50 &gt;= CB$6, $E50 &lt; CA$6), 0, 1)+IF(OR($F50 &gt;= CB$6, $G50 &lt; CA$6), 0, 2)+1)</f>
        <v/>
      </c>
      <c r="CB50" s="68" t="str">
        <f ca="1">INDEX({"","_","-","="},IF(OR($D50 &gt;= CC$6, $E50 &lt; CB$6), 0, 1)+IF(OR($F50 &gt;= CC$6, $G50 &lt; CB$6), 0, 2)+1)</f>
        <v/>
      </c>
      <c r="CC50" s="68" t="str">
        <f ca="1">INDEX({"","_","-","="},IF(OR($D50 &gt;= CD$6, $E50 &lt; CC$6), 0, 1)+IF(OR($F50 &gt;= CD$6, $G50 &lt; CC$6), 0, 2)+1)</f>
        <v/>
      </c>
      <c r="CD50" s="68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IF('临-进度'!M46,'临-进度'!$A46,"")</f>
        <v/>
      </c>
      <c r="B51" s="8" t="str">
        <f ca="1">IF('临-进度'!M46,'临-进度'!$B46,"")</f>
        <v/>
      </c>
      <c r="C51" s="8" t="str">
        <f ca="1">IF('临-进度'!M46,'临-进度'!$E46,"")</f>
        <v/>
      </c>
      <c r="D51" s="40" t="str">
        <f ca="1">IF('临-进度'!$M46,'临-进度'!$I46,"")</f>
        <v/>
      </c>
      <c r="E51" s="40" t="str">
        <f ca="1">IF('临-进度'!$M46,'临-进度'!$AE46,"")</f>
        <v/>
      </c>
      <c r="F51" s="40" t="str">
        <f ca="1">IF('临-进度'!$M46,'临-进度'!$J46,"")</f>
        <v/>
      </c>
      <c r="G51" s="73" t="str">
        <f ca="1">IF('临-进度'!$M46,'临-进度'!$AF46,"")</f>
        <v/>
      </c>
      <c r="H51" s="68" t="str">
        <f ca="1">INDEX({"","_","-","="},IF(OR($D51 &gt;= I$6, $E51 &lt; H$6), 0, 1)+IF(OR($F51 &gt;= I$6, $G51 &lt; H$6), 0, 2)+1)</f>
        <v/>
      </c>
      <c r="I51" s="68" t="str">
        <f ca="1">INDEX({"","_","-","="},IF(OR($D51 &gt;= J$6, $E51 &lt; I$6), 0, 1)+IF(OR($F51 &gt;= J$6, $G51 &lt; I$6), 0, 2)+1)</f>
        <v/>
      </c>
      <c r="J51" s="68" t="str">
        <f ca="1">INDEX({"","_","-","="},IF(OR($D51 &gt;= K$6, $E51 &lt; J$6), 0, 1)+IF(OR($F51 &gt;= K$6, $G51 &lt; J$6), 0, 2)+1)</f>
        <v/>
      </c>
      <c r="K51" s="68" t="str">
        <f ca="1">INDEX({"","_","-","="},IF(OR($D51 &gt;= L$6, $E51 &lt; K$6), 0, 1)+IF(OR($F51 &gt;= L$6, $G51 &lt; K$6), 0, 2)+1)</f>
        <v/>
      </c>
      <c r="L51" s="68" t="str">
        <f ca="1">INDEX({"","_","-","="},IF(OR($D51 &gt;= M$6, $E51 &lt; L$6), 0, 1)+IF(OR($F51 &gt;= M$6, $G51 &lt; L$6), 0, 2)+1)</f>
        <v/>
      </c>
      <c r="M51" s="68" t="str">
        <f ca="1">INDEX({"","_","-","="},IF(OR($D51 &gt;= N$6, $E51 &lt; M$6), 0, 1)+IF(OR($F51 &gt;= N$6, $G51 &lt; M$6), 0, 2)+1)</f>
        <v/>
      </c>
      <c r="N51" s="68" t="str">
        <f ca="1">INDEX({"","_","-","="},IF(OR($D51 &gt;= O$6, $E51 &lt; N$6), 0, 1)+IF(OR($F51 &gt;= O$6, $G51 &lt; N$6), 0, 2)+1)</f>
        <v/>
      </c>
      <c r="O51" s="68" t="str">
        <f ca="1">INDEX({"","_","-","="},IF(OR($D51 &gt;= P$6, $E51 &lt; O$6), 0, 1)+IF(OR($F51 &gt;= P$6, $G51 &lt; O$6), 0, 2)+1)</f>
        <v/>
      </c>
      <c r="P51" s="68" t="str">
        <f ca="1">INDEX({"","_","-","="},IF(OR($D51 &gt;= Q$6, $E51 &lt; P$6), 0, 1)+IF(OR($F51 &gt;= Q$6, $G51 &lt; P$6), 0, 2)+1)</f>
        <v/>
      </c>
      <c r="Q51" s="68" t="str">
        <f ca="1">INDEX({"","_","-","="},IF(OR($D51 &gt;= R$6, $E51 &lt; Q$6), 0, 1)+IF(OR($F51 &gt;= R$6, $G51 &lt; Q$6), 0, 2)+1)</f>
        <v/>
      </c>
      <c r="R51" s="68" t="str">
        <f ca="1">INDEX({"","_","-","="},IF(OR($D51 &gt;= S$6, $E51 &lt; R$6), 0, 1)+IF(OR($F51 &gt;= S$6, $G51 &lt; R$6), 0, 2)+1)</f>
        <v/>
      </c>
      <c r="S51" s="68" t="str">
        <f ca="1">INDEX({"","_","-","="},IF(OR($D51 &gt;= T$6, $E51 &lt; S$6), 0, 1)+IF(OR($F51 &gt;= T$6, $G51 &lt; S$6), 0, 2)+1)</f>
        <v/>
      </c>
      <c r="T51" s="68" t="str">
        <f ca="1">INDEX({"","_","-","="},IF(OR($D51 &gt;= U$6, $E51 &lt; T$6), 0, 1)+IF(OR($F51 &gt;= U$6, $G51 &lt; T$6), 0, 2)+1)</f>
        <v/>
      </c>
      <c r="U51" s="68" t="str">
        <f ca="1">INDEX({"","_","-","="},IF(OR($D51 &gt;= V$6, $E51 &lt; U$6), 0, 1)+IF(OR($F51 &gt;= V$6, $G51 &lt; U$6), 0, 2)+1)</f>
        <v/>
      </c>
      <c r="V51" s="68" t="str">
        <f ca="1">INDEX({"","_","-","="},IF(OR($D51 &gt;= W$6, $E51 &lt; V$6), 0, 1)+IF(OR($F51 &gt;= W$6, $G51 &lt; V$6), 0, 2)+1)</f>
        <v/>
      </c>
      <c r="W51" s="68" t="str">
        <f ca="1">INDEX({"","_","-","="},IF(OR($D51 &gt;= X$6, $E51 &lt; W$6), 0, 1)+IF(OR($F51 &gt;= X$6, $G51 &lt; W$6), 0, 2)+1)</f>
        <v/>
      </c>
      <c r="X51" s="68" t="str">
        <f ca="1">INDEX({"","_","-","="},IF(OR($D51 &gt;= Y$6, $E51 &lt; X$6), 0, 1)+IF(OR($F51 &gt;= Y$6, $G51 &lt; X$6), 0, 2)+1)</f>
        <v/>
      </c>
      <c r="Y51" s="68" t="str">
        <f ca="1">INDEX({"","_","-","="},IF(OR($D51 &gt;= Z$6, $E51 &lt; Y$6), 0, 1)+IF(OR($F51 &gt;= Z$6, $G51 &lt; Y$6), 0, 2)+1)</f>
        <v/>
      </c>
      <c r="Z51" s="68" t="str">
        <f ca="1">INDEX({"","_","-","="},IF(OR($D51 &gt;= AA$6, $E51 &lt; Z$6), 0, 1)+IF(OR($F51 &gt;= AA$6, $G51 &lt; Z$6), 0, 2)+1)</f>
        <v/>
      </c>
      <c r="AA51" s="68" t="str">
        <f ca="1">INDEX({"","_","-","="},IF(OR($D51 &gt;= AB$6, $E51 &lt; AA$6), 0, 1)+IF(OR($F51 &gt;= AB$6, $G51 &lt; AA$6), 0, 2)+1)</f>
        <v/>
      </c>
      <c r="AB51" s="68" t="str">
        <f ca="1">INDEX({"","_","-","="},IF(OR($D51 &gt;= AC$6, $E51 &lt; AB$6), 0, 1)+IF(OR($F51 &gt;= AC$6, $G51 &lt; AB$6), 0, 2)+1)</f>
        <v/>
      </c>
      <c r="AC51" s="68" t="str">
        <f ca="1">INDEX({"","_","-","="},IF(OR($D51 &gt;= AD$6, $E51 &lt; AC$6), 0, 1)+IF(OR($F51 &gt;= AD$6, $G51 &lt; AC$6), 0, 2)+1)</f>
        <v/>
      </c>
      <c r="AD51" s="68" t="str">
        <f ca="1">INDEX({"","_","-","="},IF(OR($D51 &gt;= AE$6, $E51 &lt; AD$6), 0, 1)+IF(OR($F51 &gt;= AE$6, $G51 &lt; AD$6), 0, 2)+1)</f>
        <v/>
      </c>
      <c r="AE51" s="68" t="str">
        <f ca="1">INDEX({"","_","-","="},IF(OR($D51 &gt;= AF$6, $E51 &lt; AE$6), 0, 1)+IF(OR($F51 &gt;= AF$6, $G51 &lt; AE$6), 0, 2)+1)</f>
        <v/>
      </c>
      <c r="AF51" s="68" t="str">
        <f ca="1">INDEX({"","_","-","="},IF(OR($D51 &gt;= AG$6, $E51 &lt; AF$6), 0, 1)+IF(OR($F51 &gt;= AG$6, $G51 &lt; AF$6), 0, 2)+1)</f>
        <v/>
      </c>
      <c r="AG51" s="68" t="str">
        <f ca="1">INDEX({"","_","-","="},IF(OR($D51 &gt;= AH$6, $E51 &lt; AG$6), 0, 1)+IF(OR($F51 &gt;= AH$6, $G51 &lt; AG$6), 0, 2)+1)</f>
        <v/>
      </c>
      <c r="AH51" s="68" t="str">
        <f ca="1">INDEX({"","_","-","="},IF(OR($D51 &gt;= AI$6, $E51 &lt; AH$6), 0, 1)+IF(OR($F51 &gt;= AI$6, $G51 &lt; AH$6), 0, 2)+1)</f>
        <v/>
      </c>
      <c r="AI51" s="68" t="str">
        <f ca="1">INDEX({"","_","-","="},IF(OR($D51 &gt;= AJ$6, $E51 &lt; AI$6), 0, 1)+IF(OR($F51 &gt;= AJ$6, $G51 &lt; AI$6), 0, 2)+1)</f>
        <v/>
      </c>
      <c r="AJ51" s="68" t="str">
        <f ca="1">INDEX({"","_","-","="},IF(OR($D51 &gt;= AK$6, $E51 &lt; AJ$6), 0, 1)+IF(OR($F51 &gt;= AK$6, $G51 &lt; AJ$6), 0, 2)+1)</f>
        <v/>
      </c>
      <c r="AK51" s="68" t="str">
        <f ca="1">INDEX({"","_","-","="},IF(OR($D51 &gt;= AL$6, $E51 &lt; AK$6), 0, 1)+IF(OR($F51 &gt;= AL$6, $G51 &lt; AK$6), 0, 2)+1)</f>
        <v/>
      </c>
      <c r="AL51" s="68" t="str">
        <f ca="1">INDEX({"","_","-","="},IF(OR($D51 &gt;= AM$6, $E51 &lt; AL$6), 0, 1)+IF(OR($F51 &gt;= AM$6, $G51 &lt; AL$6), 0, 2)+1)</f>
        <v/>
      </c>
      <c r="AM51" s="68" t="str">
        <f ca="1">INDEX({"","_","-","="},IF(OR($D51 &gt;= AN$6, $E51 &lt; AM$6), 0, 1)+IF(OR($F51 &gt;= AN$6, $G51 &lt; AM$6), 0, 2)+1)</f>
        <v/>
      </c>
      <c r="AN51" s="68" t="str">
        <f ca="1">INDEX({"","_","-","="},IF(OR($D51 &gt;= AO$6, $E51 &lt; AN$6), 0, 1)+IF(OR($F51 &gt;= AO$6, $G51 &lt; AN$6), 0, 2)+1)</f>
        <v/>
      </c>
      <c r="AO51" s="68" t="str">
        <f ca="1">INDEX({"","_","-","="},IF(OR($D51 &gt;= AP$6, $E51 &lt; AO$6), 0, 1)+IF(OR($F51 &gt;= AP$6, $G51 &lt; AO$6), 0, 2)+1)</f>
        <v/>
      </c>
      <c r="AP51" s="68" t="str">
        <f ca="1">INDEX({"","_","-","="},IF(OR($D51 &gt;= AQ$6, $E51 &lt; AP$6), 0, 1)+IF(OR($F51 &gt;= AQ$6, $G51 &lt; AP$6), 0, 2)+1)</f>
        <v/>
      </c>
      <c r="AQ51" s="68" t="str">
        <f ca="1">INDEX({"","_","-","="},IF(OR($D51 &gt;= AR$6, $E51 &lt; AQ$6), 0, 1)+IF(OR($F51 &gt;= AR$6, $G51 &lt; AQ$6), 0, 2)+1)</f>
        <v/>
      </c>
      <c r="AR51" s="68" t="str">
        <f ca="1">INDEX({"","_","-","="},IF(OR($D51 &gt;= AS$6, $E51 &lt; AR$6), 0, 1)+IF(OR($F51 &gt;= AS$6, $G51 &lt; AR$6), 0, 2)+1)</f>
        <v/>
      </c>
      <c r="AS51" s="68" t="str">
        <f ca="1">INDEX({"","_","-","="},IF(OR($D51 &gt;= AT$6, $E51 &lt; AS$6), 0, 1)+IF(OR($F51 &gt;= AT$6, $G51 &lt; AS$6), 0, 2)+1)</f>
        <v/>
      </c>
      <c r="AT51" s="68" t="str">
        <f ca="1">INDEX({"","_","-","="},IF(OR($D51 &gt;= AU$6, $E51 &lt; AT$6), 0, 1)+IF(OR($F51 &gt;= AU$6, $G51 &lt; AT$6), 0, 2)+1)</f>
        <v/>
      </c>
      <c r="AU51" s="68" t="str">
        <f ca="1">INDEX({"","_","-","="},IF(OR($D51 &gt;= AV$6, $E51 &lt; AU$6), 0, 1)+IF(OR($F51 &gt;= AV$6, $G51 &lt; AU$6), 0, 2)+1)</f>
        <v/>
      </c>
      <c r="AV51" s="68" t="str">
        <f ca="1">INDEX({"","_","-","="},IF(OR($D51 &gt;= AW$6, $E51 &lt; AV$6), 0, 1)+IF(OR($F51 &gt;= AW$6, $G51 &lt; AV$6), 0, 2)+1)</f>
        <v/>
      </c>
      <c r="AW51" s="68" t="str">
        <f ca="1">INDEX({"","_","-","="},IF(OR($D51 &gt;= AX$6, $E51 &lt; AW$6), 0, 1)+IF(OR($F51 &gt;= AX$6, $G51 &lt; AW$6), 0, 2)+1)</f>
        <v/>
      </c>
      <c r="AX51" s="68" t="str">
        <f ca="1">INDEX({"","_","-","="},IF(OR($D51 &gt;= AY$6, $E51 &lt; AX$6), 0, 1)+IF(OR($F51 &gt;= AY$6, $G51 &lt; AX$6), 0, 2)+1)</f>
        <v/>
      </c>
      <c r="AY51" s="68" t="str">
        <f ca="1">INDEX({"","_","-","="},IF(OR($D51 &gt;= AZ$6, $E51 &lt; AY$6), 0, 1)+IF(OR($F51 &gt;= AZ$6, $G51 &lt; AY$6), 0, 2)+1)</f>
        <v/>
      </c>
      <c r="AZ51" s="68" t="str">
        <f ca="1">INDEX({"","_","-","="},IF(OR($D51 &gt;= BA$6, $E51 &lt; AZ$6), 0, 1)+IF(OR($F51 &gt;= BA$6, $G51 &lt; AZ$6), 0, 2)+1)</f>
        <v/>
      </c>
      <c r="BA51" s="68" t="str">
        <f ca="1">INDEX({"","_","-","="},IF(OR($D51 &gt;= BB$6, $E51 &lt; BA$6), 0, 1)+IF(OR($F51 &gt;= BB$6, $G51 &lt; BA$6), 0, 2)+1)</f>
        <v/>
      </c>
      <c r="BB51" s="68" t="str">
        <f ca="1">INDEX({"","_","-","="},IF(OR($D51 &gt;= BC$6, $E51 &lt; BB$6), 0, 1)+IF(OR($F51 &gt;= BC$6, $G51 &lt; BB$6), 0, 2)+1)</f>
        <v/>
      </c>
      <c r="BC51" s="68" t="str">
        <f ca="1">INDEX({"","_","-","="},IF(OR($D51 &gt;= BD$6, $E51 &lt; BC$6), 0, 1)+IF(OR($F51 &gt;= BD$6, $G51 &lt; BC$6), 0, 2)+1)</f>
        <v/>
      </c>
      <c r="BD51" s="68" t="str">
        <f ca="1">INDEX({"","_","-","="},IF(OR($D51 &gt;= BE$6, $E51 &lt; BD$6), 0, 1)+IF(OR($F51 &gt;= BE$6, $G51 &lt; BD$6), 0, 2)+1)</f>
        <v/>
      </c>
      <c r="BE51" s="68" t="str">
        <f ca="1">INDEX({"","_","-","="},IF(OR($D51 &gt;= BF$6, $E51 &lt; BE$6), 0, 1)+IF(OR($F51 &gt;= BF$6, $G51 &lt; BE$6), 0, 2)+1)</f>
        <v/>
      </c>
      <c r="BF51" s="68" t="str">
        <f ca="1">INDEX({"","_","-","="},IF(OR($D51 &gt;= BG$6, $E51 &lt; BF$6), 0, 1)+IF(OR($F51 &gt;= BG$6, $G51 &lt; BF$6), 0, 2)+1)</f>
        <v/>
      </c>
      <c r="BG51" s="68" t="str">
        <f ca="1">INDEX({"","_","-","="},IF(OR($D51 &gt;= BH$6, $E51 &lt; BG$6), 0, 1)+IF(OR($F51 &gt;= BH$6, $G51 &lt; BG$6), 0, 2)+1)</f>
        <v/>
      </c>
      <c r="BH51" s="68" t="str">
        <f ca="1">INDEX({"","_","-","="},IF(OR($D51 &gt;= BI$6, $E51 &lt; BH$6), 0, 1)+IF(OR($F51 &gt;= BI$6, $G51 &lt; BH$6), 0, 2)+1)</f>
        <v/>
      </c>
      <c r="BI51" s="68" t="str">
        <f ca="1">INDEX({"","_","-","="},IF(OR($D51 &gt;= BJ$6, $E51 &lt; BI$6), 0, 1)+IF(OR($F51 &gt;= BJ$6, $G51 &lt; BI$6), 0, 2)+1)</f>
        <v/>
      </c>
      <c r="BJ51" s="68" t="str">
        <f ca="1">INDEX({"","_","-","="},IF(OR($D51 &gt;= BK$6, $E51 &lt; BJ$6), 0, 1)+IF(OR($F51 &gt;= BK$6, $G51 &lt; BJ$6), 0, 2)+1)</f>
        <v/>
      </c>
      <c r="BK51" s="68" t="str">
        <f ca="1">INDEX({"","_","-","="},IF(OR($D51 &gt;= BL$6, $E51 &lt; BK$6), 0, 1)+IF(OR($F51 &gt;= BL$6, $G51 &lt; BK$6), 0, 2)+1)</f>
        <v/>
      </c>
      <c r="BL51" s="68" t="str">
        <f ca="1">INDEX({"","_","-","="},IF(OR($D51 &gt;= BM$6, $E51 &lt; BL$6), 0, 1)+IF(OR($F51 &gt;= BM$6, $G51 &lt; BL$6), 0, 2)+1)</f>
        <v/>
      </c>
      <c r="BM51" s="68" t="str">
        <f ca="1">INDEX({"","_","-","="},IF(OR($D51 &gt;= BN$6, $E51 &lt; BM$6), 0, 1)+IF(OR($F51 &gt;= BN$6, $G51 &lt; BM$6), 0, 2)+1)</f>
        <v/>
      </c>
      <c r="BN51" s="68" t="str">
        <f ca="1">INDEX({"","_","-","="},IF(OR($D51 &gt;= BO$6, $E51 &lt; BN$6), 0, 1)+IF(OR($F51 &gt;= BO$6, $G51 &lt; BN$6), 0, 2)+1)</f>
        <v/>
      </c>
      <c r="BO51" s="68" t="str">
        <f ca="1">INDEX({"","_","-","="},IF(OR($D51 &gt;= BP$6, $E51 &lt; BO$6), 0, 1)+IF(OR($F51 &gt;= BP$6, $G51 &lt; BO$6), 0, 2)+1)</f>
        <v/>
      </c>
      <c r="BP51" s="68" t="str">
        <f ca="1">INDEX({"","_","-","="},IF(OR($D51 &gt;= BQ$6, $E51 &lt; BP$6), 0, 1)+IF(OR($F51 &gt;= BQ$6, $G51 &lt; BP$6), 0, 2)+1)</f>
        <v/>
      </c>
      <c r="BQ51" s="68" t="str">
        <f ca="1">INDEX({"","_","-","="},IF(OR($D51 &gt;= BR$6, $E51 &lt; BQ$6), 0, 1)+IF(OR($F51 &gt;= BR$6, $G51 &lt; BQ$6), 0, 2)+1)</f>
        <v/>
      </c>
      <c r="BR51" s="68" t="str">
        <f ca="1">INDEX({"","_","-","="},IF(OR($D51 &gt;= BS$6, $E51 &lt; BR$6), 0, 1)+IF(OR($F51 &gt;= BS$6, $G51 &lt; BR$6), 0, 2)+1)</f>
        <v/>
      </c>
      <c r="BS51" s="68" t="str">
        <f ca="1">INDEX({"","_","-","="},IF(OR($D51 &gt;= BT$6, $E51 &lt; BS$6), 0, 1)+IF(OR($F51 &gt;= BT$6, $G51 &lt; BS$6), 0, 2)+1)</f>
        <v/>
      </c>
      <c r="BT51" s="68" t="str">
        <f ca="1">INDEX({"","_","-","="},IF(OR($D51 &gt;= BU$6, $E51 &lt; BT$6), 0, 1)+IF(OR($F51 &gt;= BU$6, $G51 &lt; BT$6), 0, 2)+1)</f>
        <v/>
      </c>
      <c r="BU51" s="68" t="str">
        <f ca="1">INDEX({"","_","-","="},IF(OR($D51 &gt;= BV$6, $E51 &lt; BU$6), 0, 1)+IF(OR($F51 &gt;= BV$6, $G51 &lt; BU$6), 0, 2)+1)</f>
        <v/>
      </c>
      <c r="BV51" s="68" t="str">
        <f ca="1">INDEX({"","_","-","="},IF(OR($D51 &gt;= BW$6, $E51 &lt; BV$6), 0, 1)+IF(OR($F51 &gt;= BW$6, $G51 &lt; BV$6), 0, 2)+1)</f>
        <v/>
      </c>
      <c r="BW51" s="68" t="str">
        <f ca="1">INDEX({"","_","-","="},IF(OR($D51 &gt;= BX$6, $E51 &lt; BW$6), 0, 1)+IF(OR($F51 &gt;= BX$6, $G51 &lt; BW$6), 0, 2)+1)</f>
        <v/>
      </c>
      <c r="BX51" s="68" t="str">
        <f ca="1">INDEX({"","_","-","="},IF(OR($D51 &gt;= BY$6, $E51 &lt; BX$6), 0, 1)+IF(OR($F51 &gt;= BY$6, $G51 &lt; BX$6), 0, 2)+1)</f>
        <v/>
      </c>
      <c r="BY51" s="68" t="str">
        <f ca="1">INDEX({"","_","-","="},IF(OR($D51 &gt;= BZ$6, $E51 &lt; BY$6), 0, 1)+IF(OR($F51 &gt;= BZ$6, $G51 &lt; BY$6), 0, 2)+1)</f>
        <v/>
      </c>
      <c r="BZ51" s="68" t="str">
        <f ca="1">INDEX({"","_","-","="},IF(OR($D51 &gt;= CA$6, $E51 &lt; BZ$6), 0, 1)+IF(OR($F51 &gt;= CA$6, $G51 &lt; BZ$6), 0, 2)+1)</f>
        <v/>
      </c>
      <c r="CA51" s="68" t="str">
        <f ca="1">INDEX({"","_","-","="},IF(OR($D51 &gt;= CB$6, $E51 &lt; CA$6), 0, 1)+IF(OR($F51 &gt;= CB$6, $G51 &lt; CA$6), 0, 2)+1)</f>
        <v/>
      </c>
      <c r="CB51" s="68" t="str">
        <f ca="1">INDEX({"","_","-","="},IF(OR($D51 &gt;= CC$6, $E51 &lt; CB$6), 0, 1)+IF(OR($F51 &gt;= CC$6, $G51 &lt; CB$6), 0, 2)+1)</f>
        <v/>
      </c>
      <c r="CC51" s="68" t="str">
        <f ca="1">INDEX({"","_","-","="},IF(OR($D51 &gt;= CD$6, $E51 &lt; CC$6), 0, 1)+IF(OR($F51 &gt;= CD$6, $G51 &lt; CC$6), 0, 2)+1)</f>
        <v/>
      </c>
      <c r="CD51" s="68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IF('临-进度'!M47,'临-进度'!$A47,"")</f>
        <v/>
      </c>
      <c r="B52" s="8" t="str">
        <f ca="1">IF('临-进度'!M47,'临-进度'!$B47,"")</f>
        <v/>
      </c>
      <c r="C52" s="8" t="str">
        <f ca="1">IF('临-进度'!M47,'临-进度'!$E47,"")</f>
        <v/>
      </c>
      <c r="D52" s="40" t="str">
        <f ca="1">IF('临-进度'!$M47,'临-进度'!$I47,"")</f>
        <v/>
      </c>
      <c r="E52" s="40" t="str">
        <f ca="1">IF('临-进度'!$M47,'临-进度'!$AE47,"")</f>
        <v/>
      </c>
      <c r="F52" s="40" t="str">
        <f ca="1">IF('临-进度'!$M47,'临-进度'!$J47,"")</f>
        <v/>
      </c>
      <c r="G52" s="73" t="str">
        <f ca="1">IF('临-进度'!$M47,'临-进度'!$AF47,"")</f>
        <v/>
      </c>
      <c r="H52" s="68" t="str">
        <f ca="1">INDEX({"","_","-","="},IF(OR($D52 &gt;= I$6, $E52 &lt; H$6), 0, 1)+IF(OR($F52 &gt;= I$6, $G52 &lt; H$6), 0, 2)+1)</f>
        <v/>
      </c>
      <c r="I52" s="68" t="str">
        <f ca="1">INDEX({"","_","-","="},IF(OR($D52 &gt;= J$6, $E52 &lt; I$6), 0, 1)+IF(OR($F52 &gt;= J$6, $G52 &lt; I$6), 0, 2)+1)</f>
        <v/>
      </c>
      <c r="J52" s="68" t="str">
        <f ca="1">INDEX({"","_","-","="},IF(OR($D52 &gt;= K$6, $E52 &lt; J$6), 0, 1)+IF(OR($F52 &gt;= K$6, $G52 &lt; J$6), 0, 2)+1)</f>
        <v/>
      </c>
      <c r="K52" s="68" t="str">
        <f ca="1">INDEX({"","_","-","="},IF(OR($D52 &gt;= L$6, $E52 &lt; K$6), 0, 1)+IF(OR($F52 &gt;= L$6, $G52 &lt; K$6), 0, 2)+1)</f>
        <v/>
      </c>
      <c r="L52" s="68" t="str">
        <f ca="1">INDEX({"","_","-","="},IF(OR($D52 &gt;= M$6, $E52 &lt; L$6), 0, 1)+IF(OR($F52 &gt;= M$6, $G52 &lt; L$6), 0, 2)+1)</f>
        <v/>
      </c>
      <c r="M52" s="68" t="str">
        <f ca="1">INDEX({"","_","-","="},IF(OR($D52 &gt;= N$6, $E52 &lt; M$6), 0, 1)+IF(OR($F52 &gt;= N$6, $G52 &lt; M$6), 0, 2)+1)</f>
        <v/>
      </c>
      <c r="N52" s="68" t="str">
        <f ca="1">INDEX({"","_","-","="},IF(OR($D52 &gt;= O$6, $E52 &lt; N$6), 0, 1)+IF(OR($F52 &gt;= O$6, $G52 &lt; N$6), 0, 2)+1)</f>
        <v/>
      </c>
      <c r="O52" s="68" t="str">
        <f ca="1">INDEX({"","_","-","="},IF(OR($D52 &gt;= P$6, $E52 &lt; O$6), 0, 1)+IF(OR($F52 &gt;= P$6, $G52 &lt; O$6), 0, 2)+1)</f>
        <v/>
      </c>
      <c r="P52" s="68" t="str">
        <f ca="1">INDEX({"","_","-","="},IF(OR($D52 &gt;= Q$6, $E52 &lt; P$6), 0, 1)+IF(OR($F52 &gt;= Q$6, $G52 &lt; P$6), 0, 2)+1)</f>
        <v/>
      </c>
      <c r="Q52" s="68" t="str">
        <f ca="1">INDEX({"","_","-","="},IF(OR($D52 &gt;= R$6, $E52 &lt; Q$6), 0, 1)+IF(OR($F52 &gt;= R$6, $G52 &lt; Q$6), 0, 2)+1)</f>
        <v/>
      </c>
      <c r="R52" s="68" t="str">
        <f ca="1">INDEX({"","_","-","="},IF(OR($D52 &gt;= S$6, $E52 &lt; R$6), 0, 1)+IF(OR($F52 &gt;= S$6, $G52 &lt; R$6), 0, 2)+1)</f>
        <v/>
      </c>
      <c r="S52" s="68" t="str">
        <f ca="1">INDEX({"","_","-","="},IF(OR($D52 &gt;= T$6, $E52 &lt; S$6), 0, 1)+IF(OR($F52 &gt;= T$6, $G52 &lt; S$6), 0, 2)+1)</f>
        <v/>
      </c>
      <c r="T52" s="68" t="str">
        <f ca="1">INDEX({"","_","-","="},IF(OR($D52 &gt;= U$6, $E52 &lt; T$6), 0, 1)+IF(OR($F52 &gt;= U$6, $G52 &lt; T$6), 0, 2)+1)</f>
        <v/>
      </c>
      <c r="U52" s="68" t="str">
        <f ca="1">INDEX({"","_","-","="},IF(OR($D52 &gt;= V$6, $E52 &lt; U$6), 0, 1)+IF(OR($F52 &gt;= V$6, $G52 &lt; U$6), 0, 2)+1)</f>
        <v/>
      </c>
      <c r="V52" s="68" t="str">
        <f ca="1">INDEX({"","_","-","="},IF(OR($D52 &gt;= W$6, $E52 &lt; V$6), 0, 1)+IF(OR($F52 &gt;= W$6, $G52 &lt; V$6), 0, 2)+1)</f>
        <v/>
      </c>
      <c r="W52" s="68" t="str">
        <f ca="1">INDEX({"","_","-","="},IF(OR($D52 &gt;= X$6, $E52 &lt; W$6), 0, 1)+IF(OR($F52 &gt;= X$6, $G52 &lt; W$6), 0, 2)+1)</f>
        <v/>
      </c>
      <c r="X52" s="68" t="str">
        <f ca="1">INDEX({"","_","-","="},IF(OR($D52 &gt;= Y$6, $E52 &lt; X$6), 0, 1)+IF(OR($F52 &gt;= Y$6, $G52 &lt; X$6), 0, 2)+1)</f>
        <v/>
      </c>
      <c r="Y52" s="68" t="str">
        <f ca="1">INDEX({"","_","-","="},IF(OR($D52 &gt;= Z$6, $E52 &lt; Y$6), 0, 1)+IF(OR($F52 &gt;= Z$6, $G52 &lt; Y$6), 0, 2)+1)</f>
        <v/>
      </c>
      <c r="Z52" s="68" t="str">
        <f ca="1">INDEX({"","_","-","="},IF(OR($D52 &gt;= AA$6, $E52 &lt; Z$6), 0, 1)+IF(OR($F52 &gt;= AA$6, $G52 &lt; Z$6), 0, 2)+1)</f>
        <v/>
      </c>
      <c r="AA52" s="68" t="str">
        <f ca="1">INDEX({"","_","-","="},IF(OR($D52 &gt;= AB$6, $E52 &lt; AA$6), 0, 1)+IF(OR($F52 &gt;= AB$6, $G52 &lt; AA$6), 0, 2)+1)</f>
        <v/>
      </c>
      <c r="AB52" s="68" t="str">
        <f ca="1">INDEX({"","_","-","="},IF(OR($D52 &gt;= AC$6, $E52 &lt; AB$6), 0, 1)+IF(OR($F52 &gt;= AC$6, $G52 &lt; AB$6), 0, 2)+1)</f>
        <v/>
      </c>
      <c r="AC52" s="68" t="str">
        <f ca="1">INDEX({"","_","-","="},IF(OR($D52 &gt;= AD$6, $E52 &lt; AC$6), 0, 1)+IF(OR($F52 &gt;= AD$6, $G52 &lt; AC$6), 0, 2)+1)</f>
        <v/>
      </c>
      <c r="AD52" s="68" t="str">
        <f ca="1">INDEX({"","_","-","="},IF(OR($D52 &gt;= AE$6, $E52 &lt; AD$6), 0, 1)+IF(OR($F52 &gt;= AE$6, $G52 &lt; AD$6), 0, 2)+1)</f>
        <v/>
      </c>
      <c r="AE52" s="68" t="str">
        <f ca="1">INDEX({"","_","-","="},IF(OR($D52 &gt;= AF$6, $E52 &lt; AE$6), 0, 1)+IF(OR($F52 &gt;= AF$6, $G52 &lt; AE$6), 0, 2)+1)</f>
        <v/>
      </c>
      <c r="AF52" s="68" t="str">
        <f ca="1">INDEX({"","_","-","="},IF(OR($D52 &gt;= AG$6, $E52 &lt; AF$6), 0, 1)+IF(OR($F52 &gt;= AG$6, $G52 &lt; AF$6), 0, 2)+1)</f>
        <v/>
      </c>
      <c r="AG52" s="68" t="str">
        <f ca="1">INDEX({"","_","-","="},IF(OR($D52 &gt;= AH$6, $E52 &lt; AG$6), 0, 1)+IF(OR($F52 &gt;= AH$6, $G52 &lt; AG$6), 0, 2)+1)</f>
        <v/>
      </c>
      <c r="AH52" s="68" t="str">
        <f ca="1">INDEX({"","_","-","="},IF(OR($D52 &gt;= AI$6, $E52 &lt; AH$6), 0, 1)+IF(OR($F52 &gt;= AI$6, $G52 &lt; AH$6), 0, 2)+1)</f>
        <v/>
      </c>
      <c r="AI52" s="68" t="str">
        <f ca="1">INDEX({"","_","-","="},IF(OR($D52 &gt;= AJ$6, $E52 &lt; AI$6), 0, 1)+IF(OR($F52 &gt;= AJ$6, $G52 &lt; AI$6), 0, 2)+1)</f>
        <v/>
      </c>
      <c r="AJ52" s="68" t="str">
        <f ca="1">INDEX({"","_","-","="},IF(OR($D52 &gt;= AK$6, $E52 &lt; AJ$6), 0, 1)+IF(OR($F52 &gt;= AK$6, $G52 &lt; AJ$6), 0, 2)+1)</f>
        <v/>
      </c>
      <c r="AK52" s="68" t="str">
        <f ca="1">INDEX({"","_","-","="},IF(OR($D52 &gt;= AL$6, $E52 &lt; AK$6), 0, 1)+IF(OR($F52 &gt;= AL$6, $G52 &lt; AK$6), 0, 2)+1)</f>
        <v/>
      </c>
      <c r="AL52" s="68" t="str">
        <f ca="1">INDEX({"","_","-","="},IF(OR($D52 &gt;= AM$6, $E52 &lt; AL$6), 0, 1)+IF(OR($F52 &gt;= AM$6, $G52 &lt; AL$6), 0, 2)+1)</f>
        <v/>
      </c>
      <c r="AM52" s="68" t="str">
        <f ca="1">INDEX({"","_","-","="},IF(OR($D52 &gt;= AN$6, $E52 &lt; AM$6), 0, 1)+IF(OR($F52 &gt;= AN$6, $G52 &lt; AM$6), 0, 2)+1)</f>
        <v/>
      </c>
      <c r="AN52" s="68" t="str">
        <f ca="1">INDEX({"","_","-","="},IF(OR($D52 &gt;= AO$6, $E52 &lt; AN$6), 0, 1)+IF(OR($F52 &gt;= AO$6, $G52 &lt; AN$6), 0, 2)+1)</f>
        <v/>
      </c>
      <c r="AO52" s="68" t="str">
        <f ca="1">INDEX({"","_","-","="},IF(OR($D52 &gt;= AP$6, $E52 &lt; AO$6), 0, 1)+IF(OR($F52 &gt;= AP$6, $G52 &lt; AO$6), 0, 2)+1)</f>
        <v/>
      </c>
      <c r="AP52" s="68" t="str">
        <f ca="1">INDEX({"","_","-","="},IF(OR($D52 &gt;= AQ$6, $E52 &lt; AP$6), 0, 1)+IF(OR($F52 &gt;= AQ$6, $G52 &lt; AP$6), 0, 2)+1)</f>
        <v/>
      </c>
      <c r="AQ52" s="68" t="str">
        <f ca="1">INDEX({"","_","-","="},IF(OR($D52 &gt;= AR$6, $E52 &lt; AQ$6), 0, 1)+IF(OR($F52 &gt;= AR$6, $G52 &lt; AQ$6), 0, 2)+1)</f>
        <v/>
      </c>
      <c r="AR52" s="68" t="str">
        <f ca="1">INDEX({"","_","-","="},IF(OR($D52 &gt;= AS$6, $E52 &lt; AR$6), 0, 1)+IF(OR($F52 &gt;= AS$6, $G52 &lt; AR$6), 0, 2)+1)</f>
        <v/>
      </c>
      <c r="AS52" s="68" t="str">
        <f ca="1">INDEX({"","_","-","="},IF(OR($D52 &gt;= AT$6, $E52 &lt; AS$6), 0, 1)+IF(OR($F52 &gt;= AT$6, $G52 &lt; AS$6), 0, 2)+1)</f>
        <v/>
      </c>
      <c r="AT52" s="68" t="str">
        <f ca="1">INDEX({"","_","-","="},IF(OR($D52 &gt;= AU$6, $E52 &lt; AT$6), 0, 1)+IF(OR($F52 &gt;= AU$6, $G52 &lt; AT$6), 0, 2)+1)</f>
        <v/>
      </c>
      <c r="AU52" s="68" t="str">
        <f ca="1">INDEX({"","_","-","="},IF(OR($D52 &gt;= AV$6, $E52 &lt; AU$6), 0, 1)+IF(OR($F52 &gt;= AV$6, $G52 &lt; AU$6), 0, 2)+1)</f>
        <v/>
      </c>
      <c r="AV52" s="68" t="str">
        <f ca="1">INDEX({"","_","-","="},IF(OR($D52 &gt;= AW$6, $E52 &lt; AV$6), 0, 1)+IF(OR($F52 &gt;= AW$6, $G52 &lt; AV$6), 0, 2)+1)</f>
        <v/>
      </c>
      <c r="AW52" s="68" t="str">
        <f ca="1">INDEX({"","_","-","="},IF(OR($D52 &gt;= AX$6, $E52 &lt; AW$6), 0, 1)+IF(OR($F52 &gt;= AX$6, $G52 &lt; AW$6), 0, 2)+1)</f>
        <v/>
      </c>
      <c r="AX52" s="68" t="str">
        <f ca="1">INDEX({"","_","-","="},IF(OR($D52 &gt;= AY$6, $E52 &lt; AX$6), 0, 1)+IF(OR($F52 &gt;= AY$6, $G52 &lt; AX$6), 0, 2)+1)</f>
        <v/>
      </c>
      <c r="AY52" s="68" t="str">
        <f ca="1">INDEX({"","_","-","="},IF(OR($D52 &gt;= AZ$6, $E52 &lt; AY$6), 0, 1)+IF(OR($F52 &gt;= AZ$6, $G52 &lt; AY$6), 0, 2)+1)</f>
        <v/>
      </c>
      <c r="AZ52" s="68" t="str">
        <f ca="1">INDEX({"","_","-","="},IF(OR($D52 &gt;= BA$6, $E52 &lt; AZ$6), 0, 1)+IF(OR($F52 &gt;= BA$6, $G52 &lt; AZ$6), 0, 2)+1)</f>
        <v/>
      </c>
      <c r="BA52" s="68" t="str">
        <f ca="1">INDEX({"","_","-","="},IF(OR($D52 &gt;= BB$6, $E52 &lt; BA$6), 0, 1)+IF(OR($F52 &gt;= BB$6, $G52 &lt; BA$6), 0, 2)+1)</f>
        <v/>
      </c>
      <c r="BB52" s="68" t="str">
        <f ca="1">INDEX({"","_","-","="},IF(OR($D52 &gt;= BC$6, $E52 &lt; BB$6), 0, 1)+IF(OR($F52 &gt;= BC$6, $G52 &lt; BB$6), 0, 2)+1)</f>
        <v/>
      </c>
      <c r="BC52" s="68" t="str">
        <f ca="1">INDEX({"","_","-","="},IF(OR($D52 &gt;= BD$6, $E52 &lt; BC$6), 0, 1)+IF(OR($F52 &gt;= BD$6, $G52 &lt; BC$6), 0, 2)+1)</f>
        <v/>
      </c>
      <c r="BD52" s="68" t="str">
        <f ca="1">INDEX({"","_","-","="},IF(OR($D52 &gt;= BE$6, $E52 &lt; BD$6), 0, 1)+IF(OR($F52 &gt;= BE$6, $G52 &lt; BD$6), 0, 2)+1)</f>
        <v/>
      </c>
      <c r="BE52" s="68" t="str">
        <f ca="1">INDEX({"","_","-","="},IF(OR($D52 &gt;= BF$6, $E52 &lt; BE$6), 0, 1)+IF(OR($F52 &gt;= BF$6, $G52 &lt; BE$6), 0, 2)+1)</f>
        <v/>
      </c>
      <c r="BF52" s="68" t="str">
        <f ca="1">INDEX({"","_","-","="},IF(OR($D52 &gt;= BG$6, $E52 &lt; BF$6), 0, 1)+IF(OR($F52 &gt;= BG$6, $G52 &lt; BF$6), 0, 2)+1)</f>
        <v/>
      </c>
      <c r="BG52" s="68" t="str">
        <f ca="1">INDEX({"","_","-","="},IF(OR($D52 &gt;= BH$6, $E52 &lt; BG$6), 0, 1)+IF(OR($F52 &gt;= BH$6, $G52 &lt; BG$6), 0, 2)+1)</f>
        <v/>
      </c>
      <c r="BH52" s="68" t="str">
        <f ca="1">INDEX({"","_","-","="},IF(OR($D52 &gt;= BI$6, $E52 &lt; BH$6), 0, 1)+IF(OR($F52 &gt;= BI$6, $G52 &lt; BH$6), 0, 2)+1)</f>
        <v/>
      </c>
      <c r="BI52" s="68" t="str">
        <f ca="1">INDEX({"","_","-","="},IF(OR($D52 &gt;= BJ$6, $E52 &lt; BI$6), 0, 1)+IF(OR($F52 &gt;= BJ$6, $G52 &lt; BI$6), 0, 2)+1)</f>
        <v/>
      </c>
      <c r="BJ52" s="68" t="str">
        <f ca="1">INDEX({"","_","-","="},IF(OR($D52 &gt;= BK$6, $E52 &lt; BJ$6), 0, 1)+IF(OR($F52 &gt;= BK$6, $G52 &lt; BJ$6), 0, 2)+1)</f>
        <v/>
      </c>
      <c r="BK52" s="68" t="str">
        <f ca="1">INDEX({"","_","-","="},IF(OR($D52 &gt;= BL$6, $E52 &lt; BK$6), 0, 1)+IF(OR($F52 &gt;= BL$6, $G52 &lt; BK$6), 0, 2)+1)</f>
        <v/>
      </c>
      <c r="BL52" s="68" t="str">
        <f ca="1">INDEX({"","_","-","="},IF(OR($D52 &gt;= BM$6, $E52 &lt; BL$6), 0, 1)+IF(OR($F52 &gt;= BM$6, $G52 &lt; BL$6), 0, 2)+1)</f>
        <v/>
      </c>
      <c r="BM52" s="68" t="str">
        <f ca="1">INDEX({"","_","-","="},IF(OR($D52 &gt;= BN$6, $E52 &lt; BM$6), 0, 1)+IF(OR($F52 &gt;= BN$6, $G52 &lt; BM$6), 0, 2)+1)</f>
        <v/>
      </c>
      <c r="BN52" s="68" t="str">
        <f ca="1">INDEX({"","_","-","="},IF(OR($D52 &gt;= BO$6, $E52 &lt; BN$6), 0, 1)+IF(OR($F52 &gt;= BO$6, $G52 &lt; BN$6), 0, 2)+1)</f>
        <v/>
      </c>
      <c r="BO52" s="68" t="str">
        <f ca="1">INDEX({"","_","-","="},IF(OR($D52 &gt;= BP$6, $E52 &lt; BO$6), 0, 1)+IF(OR($F52 &gt;= BP$6, $G52 &lt; BO$6), 0, 2)+1)</f>
        <v/>
      </c>
      <c r="BP52" s="68" t="str">
        <f ca="1">INDEX({"","_","-","="},IF(OR($D52 &gt;= BQ$6, $E52 &lt; BP$6), 0, 1)+IF(OR($F52 &gt;= BQ$6, $G52 &lt; BP$6), 0, 2)+1)</f>
        <v/>
      </c>
      <c r="BQ52" s="68" t="str">
        <f ca="1">INDEX({"","_","-","="},IF(OR($D52 &gt;= BR$6, $E52 &lt; BQ$6), 0, 1)+IF(OR($F52 &gt;= BR$6, $G52 &lt; BQ$6), 0, 2)+1)</f>
        <v/>
      </c>
      <c r="BR52" s="68" t="str">
        <f ca="1">INDEX({"","_","-","="},IF(OR($D52 &gt;= BS$6, $E52 &lt; BR$6), 0, 1)+IF(OR($F52 &gt;= BS$6, $G52 &lt; BR$6), 0, 2)+1)</f>
        <v/>
      </c>
      <c r="BS52" s="68" t="str">
        <f ca="1">INDEX({"","_","-","="},IF(OR($D52 &gt;= BT$6, $E52 &lt; BS$6), 0, 1)+IF(OR($F52 &gt;= BT$6, $G52 &lt; BS$6), 0, 2)+1)</f>
        <v/>
      </c>
      <c r="BT52" s="68" t="str">
        <f ca="1">INDEX({"","_","-","="},IF(OR($D52 &gt;= BU$6, $E52 &lt; BT$6), 0, 1)+IF(OR($F52 &gt;= BU$6, $G52 &lt; BT$6), 0, 2)+1)</f>
        <v/>
      </c>
      <c r="BU52" s="68" t="str">
        <f ca="1">INDEX({"","_","-","="},IF(OR($D52 &gt;= BV$6, $E52 &lt; BU$6), 0, 1)+IF(OR($F52 &gt;= BV$6, $G52 &lt; BU$6), 0, 2)+1)</f>
        <v/>
      </c>
      <c r="BV52" s="68" t="str">
        <f ca="1">INDEX({"","_","-","="},IF(OR($D52 &gt;= BW$6, $E52 &lt; BV$6), 0, 1)+IF(OR($F52 &gt;= BW$6, $G52 &lt; BV$6), 0, 2)+1)</f>
        <v/>
      </c>
      <c r="BW52" s="68" t="str">
        <f ca="1">INDEX({"","_","-","="},IF(OR($D52 &gt;= BX$6, $E52 &lt; BW$6), 0, 1)+IF(OR($F52 &gt;= BX$6, $G52 &lt; BW$6), 0, 2)+1)</f>
        <v/>
      </c>
      <c r="BX52" s="68" t="str">
        <f ca="1">INDEX({"","_","-","="},IF(OR($D52 &gt;= BY$6, $E52 &lt; BX$6), 0, 1)+IF(OR($F52 &gt;= BY$6, $G52 &lt; BX$6), 0, 2)+1)</f>
        <v/>
      </c>
      <c r="BY52" s="68" t="str">
        <f ca="1">INDEX({"","_","-","="},IF(OR($D52 &gt;= BZ$6, $E52 &lt; BY$6), 0, 1)+IF(OR($F52 &gt;= BZ$6, $G52 &lt; BY$6), 0, 2)+1)</f>
        <v/>
      </c>
      <c r="BZ52" s="68" t="str">
        <f ca="1">INDEX({"","_","-","="},IF(OR($D52 &gt;= CA$6, $E52 &lt; BZ$6), 0, 1)+IF(OR($F52 &gt;= CA$6, $G52 &lt; BZ$6), 0, 2)+1)</f>
        <v/>
      </c>
      <c r="CA52" s="68" t="str">
        <f ca="1">INDEX({"","_","-","="},IF(OR($D52 &gt;= CB$6, $E52 &lt; CA$6), 0, 1)+IF(OR($F52 &gt;= CB$6, $G52 &lt; CA$6), 0, 2)+1)</f>
        <v/>
      </c>
      <c r="CB52" s="68" t="str">
        <f ca="1">INDEX({"","_","-","="},IF(OR($D52 &gt;= CC$6, $E52 &lt; CB$6), 0, 1)+IF(OR($F52 &gt;= CC$6, $G52 &lt; CB$6), 0, 2)+1)</f>
        <v/>
      </c>
      <c r="CC52" s="68" t="str">
        <f ca="1">INDEX({"","_","-","="},IF(OR($D52 &gt;= CD$6, $E52 &lt; CC$6), 0, 1)+IF(OR($F52 &gt;= CD$6, $G52 &lt; CC$6), 0, 2)+1)</f>
        <v/>
      </c>
      <c r="CD52" s="68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IF('临-进度'!M48,'临-进度'!$A48,"")</f>
        <v/>
      </c>
      <c r="B53" s="8" t="str">
        <f ca="1">IF('临-进度'!M48,'临-进度'!$B48,"")</f>
        <v/>
      </c>
      <c r="C53" s="8" t="str">
        <f ca="1">IF('临-进度'!M48,'临-进度'!$E48,"")</f>
        <v/>
      </c>
      <c r="D53" s="40" t="str">
        <f ca="1">IF('临-进度'!$M48,'临-进度'!$I48,"")</f>
        <v/>
      </c>
      <c r="E53" s="40" t="str">
        <f ca="1">IF('临-进度'!$M48,'临-进度'!$AE48,"")</f>
        <v/>
      </c>
      <c r="F53" s="40" t="str">
        <f ca="1">IF('临-进度'!$M48,'临-进度'!$J48,"")</f>
        <v/>
      </c>
      <c r="G53" s="73" t="str">
        <f ca="1">IF('临-进度'!$M48,'临-进度'!$AF48,"")</f>
        <v/>
      </c>
      <c r="H53" s="68" t="str">
        <f ca="1">INDEX({"","_","-","="},IF(OR($D53 &gt;= I$6, $E53 &lt; H$6), 0, 1)+IF(OR($F53 &gt;= I$6, $G53 &lt; H$6), 0, 2)+1)</f>
        <v/>
      </c>
      <c r="I53" s="68" t="str">
        <f ca="1">INDEX({"","_","-","="},IF(OR($D53 &gt;= J$6, $E53 &lt; I$6), 0, 1)+IF(OR($F53 &gt;= J$6, $G53 &lt; I$6), 0, 2)+1)</f>
        <v/>
      </c>
      <c r="J53" s="68" t="str">
        <f ca="1">INDEX({"","_","-","="},IF(OR($D53 &gt;= K$6, $E53 &lt; J$6), 0, 1)+IF(OR($F53 &gt;= K$6, $G53 &lt; J$6), 0, 2)+1)</f>
        <v/>
      </c>
      <c r="K53" s="68" t="str">
        <f ca="1">INDEX({"","_","-","="},IF(OR($D53 &gt;= L$6, $E53 &lt; K$6), 0, 1)+IF(OR($F53 &gt;= L$6, $G53 &lt; K$6), 0, 2)+1)</f>
        <v/>
      </c>
      <c r="L53" s="68" t="str">
        <f ca="1">INDEX({"","_","-","="},IF(OR($D53 &gt;= M$6, $E53 &lt; L$6), 0, 1)+IF(OR($F53 &gt;= M$6, $G53 &lt; L$6), 0, 2)+1)</f>
        <v/>
      </c>
      <c r="M53" s="68" t="str">
        <f ca="1">INDEX({"","_","-","="},IF(OR($D53 &gt;= N$6, $E53 &lt; M$6), 0, 1)+IF(OR($F53 &gt;= N$6, $G53 &lt; M$6), 0, 2)+1)</f>
        <v/>
      </c>
      <c r="N53" s="68" t="str">
        <f ca="1">INDEX({"","_","-","="},IF(OR($D53 &gt;= O$6, $E53 &lt; N$6), 0, 1)+IF(OR($F53 &gt;= O$6, $G53 &lt; N$6), 0, 2)+1)</f>
        <v/>
      </c>
      <c r="O53" s="68" t="str">
        <f ca="1">INDEX({"","_","-","="},IF(OR($D53 &gt;= P$6, $E53 &lt; O$6), 0, 1)+IF(OR($F53 &gt;= P$6, $G53 &lt; O$6), 0, 2)+1)</f>
        <v/>
      </c>
      <c r="P53" s="68" t="str">
        <f ca="1">INDEX({"","_","-","="},IF(OR($D53 &gt;= Q$6, $E53 &lt; P$6), 0, 1)+IF(OR($F53 &gt;= Q$6, $G53 &lt; P$6), 0, 2)+1)</f>
        <v/>
      </c>
      <c r="Q53" s="68" t="str">
        <f ca="1">INDEX({"","_","-","="},IF(OR($D53 &gt;= R$6, $E53 &lt; Q$6), 0, 1)+IF(OR($F53 &gt;= R$6, $G53 &lt; Q$6), 0, 2)+1)</f>
        <v/>
      </c>
      <c r="R53" s="68" t="str">
        <f ca="1">INDEX({"","_","-","="},IF(OR($D53 &gt;= S$6, $E53 &lt; R$6), 0, 1)+IF(OR($F53 &gt;= S$6, $G53 &lt; R$6), 0, 2)+1)</f>
        <v/>
      </c>
      <c r="S53" s="68" t="str">
        <f ca="1">INDEX({"","_","-","="},IF(OR($D53 &gt;= T$6, $E53 &lt; S$6), 0, 1)+IF(OR($F53 &gt;= T$6, $G53 &lt; S$6), 0, 2)+1)</f>
        <v/>
      </c>
      <c r="T53" s="68" t="str">
        <f ca="1">INDEX({"","_","-","="},IF(OR($D53 &gt;= U$6, $E53 &lt; T$6), 0, 1)+IF(OR($F53 &gt;= U$6, $G53 &lt; T$6), 0, 2)+1)</f>
        <v/>
      </c>
      <c r="U53" s="68" t="str">
        <f ca="1">INDEX({"","_","-","="},IF(OR($D53 &gt;= V$6, $E53 &lt; U$6), 0, 1)+IF(OR($F53 &gt;= V$6, $G53 &lt; U$6), 0, 2)+1)</f>
        <v/>
      </c>
      <c r="V53" s="68" t="str">
        <f ca="1">INDEX({"","_","-","="},IF(OR($D53 &gt;= W$6, $E53 &lt; V$6), 0, 1)+IF(OR($F53 &gt;= W$6, $G53 &lt; V$6), 0, 2)+1)</f>
        <v/>
      </c>
      <c r="W53" s="68" t="str">
        <f ca="1">INDEX({"","_","-","="},IF(OR($D53 &gt;= X$6, $E53 &lt; W$6), 0, 1)+IF(OR($F53 &gt;= X$6, $G53 &lt; W$6), 0, 2)+1)</f>
        <v/>
      </c>
      <c r="X53" s="68" t="str">
        <f ca="1">INDEX({"","_","-","="},IF(OR($D53 &gt;= Y$6, $E53 &lt; X$6), 0, 1)+IF(OR($F53 &gt;= Y$6, $G53 &lt; X$6), 0, 2)+1)</f>
        <v/>
      </c>
      <c r="Y53" s="68" t="str">
        <f ca="1">INDEX({"","_","-","="},IF(OR($D53 &gt;= Z$6, $E53 &lt; Y$6), 0, 1)+IF(OR($F53 &gt;= Z$6, $G53 &lt; Y$6), 0, 2)+1)</f>
        <v/>
      </c>
      <c r="Z53" s="68" t="str">
        <f ca="1">INDEX({"","_","-","="},IF(OR($D53 &gt;= AA$6, $E53 &lt; Z$6), 0, 1)+IF(OR($F53 &gt;= AA$6, $G53 &lt; Z$6), 0, 2)+1)</f>
        <v/>
      </c>
      <c r="AA53" s="68" t="str">
        <f ca="1">INDEX({"","_","-","="},IF(OR($D53 &gt;= AB$6, $E53 &lt; AA$6), 0, 1)+IF(OR($F53 &gt;= AB$6, $G53 &lt; AA$6), 0, 2)+1)</f>
        <v/>
      </c>
      <c r="AB53" s="68" t="str">
        <f ca="1">INDEX({"","_","-","="},IF(OR($D53 &gt;= AC$6, $E53 &lt; AB$6), 0, 1)+IF(OR($F53 &gt;= AC$6, $G53 &lt; AB$6), 0, 2)+1)</f>
        <v/>
      </c>
      <c r="AC53" s="68" t="str">
        <f ca="1">INDEX({"","_","-","="},IF(OR($D53 &gt;= AD$6, $E53 &lt; AC$6), 0, 1)+IF(OR($F53 &gt;= AD$6, $G53 &lt; AC$6), 0, 2)+1)</f>
        <v/>
      </c>
      <c r="AD53" s="68" t="str">
        <f ca="1">INDEX({"","_","-","="},IF(OR($D53 &gt;= AE$6, $E53 &lt; AD$6), 0, 1)+IF(OR($F53 &gt;= AE$6, $G53 &lt; AD$6), 0, 2)+1)</f>
        <v/>
      </c>
      <c r="AE53" s="68" t="str">
        <f ca="1">INDEX({"","_","-","="},IF(OR($D53 &gt;= AF$6, $E53 &lt; AE$6), 0, 1)+IF(OR($F53 &gt;= AF$6, $G53 &lt; AE$6), 0, 2)+1)</f>
        <v/>
      </c>
      <c r="AF53" s="68" t="str">
        <f ca="1">INDEX({"","_","-","="},IF(OR($D53 &gt;= AG$6, $E53 &lt; AF$6), 0, 1)+IF(OR($F53 &gt;= AG$6, $G53 &lt; AF$6), 0, 2)+1)</f>
        <v/>
      </c>
      <c r="AG53" s="68" t="str">
        <f ca="1">INDEX({"","_","-","="},IF(OR($D53 &gt;= AH$6, $E53 &lt; AG$6), 0, 1)+IF(OR($F53 &gt;= AH$6, $G53 &lt; AG$6), 0, 2)+1)</f>
        <v/>
      </c>
      <c r="AH53" s="68" t="str">
        <f ca="1">INDEX({"","_","-","="},IF(OR($D53 &gt;= AI$6, $E53 &lt; AH$6), 0, 1)+IF(OR($F53 &gt;= AI$6, $G53 &lt; AH$6), 0, 2)+1)</f>
        <v/>
      </c>
      <c r="AI53" s="68" t="str">
        <f ca="1">INDEX({"","_","-","="},IF(OR($D53 &gt;= AJ$6, $E53 &lt; AI$6), 0, 1)+IF(OR($F53 &gt;= AJ$6, $G53 &lt; AI$6), 0, 2)+1)</f>
        <v/>
      </c>
      <c r="AJ53" s="68" t="str">
        <f ca="1">INDEX({"","_","-","="},IF(OR($D53 &gt;= AK$6, $E53 &lt; AJ$6), 0, 1)+IF(OR($F53 &gt;= AK$6, $G53 &lt; AJ$6), 0, 2)+1)</f>
        <v/>
      </c>
      <c r="AK53" s="68" t="str">
        <f ca="1">INDEX({"","_","-","="},IF(OR($D53 &gt;= AL$6, $E53 &lt; AK$6), 0, 1)+IF(OR($F53 &gt;= AL$6, $G53 &lt; AK$6), 0, 2)+1)</f>
        <v/>
      </c>
      <c r="AL53" s="68" t="str">
        <f ca="1">INDEX({"","_","-","="},IF(OR($D53 &gt;= AM$6, $E53 &lt; AL$6), 0, 1)+IF(OR($F53 &gt;= AM$6, $G53 &lt; AL$6), 0, 2)+1)</f>
        <v/>
      </c>
      <c r="AM53" s="68" t="str">
        <f ca="1">INDEX({"","_","-","="},IF(OR($D53 &gt;= AN$6, $E53 &lt; AM$6), 0, 1)+IF(OR($F53 &gt;= AN$6, $G53 &lt; AM$6), 0, 2)+1)</f>
        <v/>
      </c>
      <c r="AN53" s="68" t="str">
        <f ca="1">INDEX({"","_","-","="},IF(OR($D53 &gt;= AO$6, $E53 &lt; AN$6), 0, 1)+IF(OR($F53 &gt;= AO$6, $G53 &lt; AN$6), 0, 2)+1)</f>
        <v/>
      </c>
      <c r="AO53" s="68" t="str">
        <f ca="1">INDEX({"","_","-","="},IF(OR($D53 &gt;= AP$6, $E53 &lt; AO$6), 0, 1)+IF(OR($F53 &gt;= AP$6, $G53 &lt; AO$6), 0, 2)+1)</f>
        <v/>
      </c>
      <c r="AP53" s="68" t="str">
        <f ca="1">INDEX({"","_","-","="},IF(OR($D53 &gt;= AQ$6, $E53 &lt; AP$6), 0, 1)+IF(OR($F53 &gt;= AQ$6, $G53 &lt; AP$6), 0, 2)+1)</f>
        <v/>
      </c>
      <c r="AQ53" s="68" t="str">
        <f ca="1">INDEX({"","_","-","="},IF(OR($D53 &gt;= AR$6, $E53 &lt; AQ$6), 0, 1)+IF(OR($F53 &gt;= AR$6, $G53 &lt; AQ$6), 0, 2)+1)</f>
        <v/>
      </c>
      <c r="AR53" s="68" t="str">
        <f ca="1">INDEX({"","_","-","="},IF(OR($D53 &gt;= AS$6, $E53 &lt; AR$6), 0, 1)+IF(OR($F53 &gt;= AS$6, $G53 &lt; AR$6), 0, 2)+1)</f>
        <v/>
      </c>
      <c r="AS53" s="68" t="str">
        <f ca="1">INDEX({"","_","-","="},IF(OR($D53 &gt;= AT$6, $E53 &lt; AS$6), 0, 1)+IF(OR($F53 &gt;= AT$6, $G53 &lt; AS$6), 0, 2)+1)</f>
        <v/>
      </c>
      <c r="AT53" s="68" t="str">
        <f ca="1">INDEX({"","_","-","="},IF(OR($D53 &gt;= AU$6, $E53 &lt; AT$6), 0, 1)+IF(OR($F53 &gt;= AU$6, $G53 &lt; AT$6), 0, 2)+1)</f>
        <v/>
      </c>
      <c r="AU53" s="68" t="str">
        <f ca="1">INDEX({"","_","-","="},IF(OR($D53 &gt;= AV$6, $E53 &lt; AU$6), 0, 1)+IF(OR($F53 &gt;= AV$6, $G53 &lt; AU$6), 0, 2)+1)</f>
        <v/>
      </c>
      <c r="AV53" s="68" t="str">
        <f ca="1">INDEX({"","_","-","="},IF(OR($D53 &gt;= AW$6, $E53 &lt; AV$6), 0, 1)+IF(OR($F53 &gt;= AW$6, $G53 &lt; AV$6), 0, 2)+1)</f>
        <v/>
      </c>
      <c r="AW53" s="68" t="str">
        <f ca="1">INDEX({"","_","-","="},IF(OR($D53 &gt;= AX$6, $E53 &lt; AW$6), 0, 1)+IF(OR($F53 &gt;= AX$6, $G53 &lt; AW$6), 0, 2)+1)</f>
        <v/>
      </c>
      <c r="AX53" s="68" t="str">
        <f ca="1">INDEX({"","_","-","="},IF(OR($D53 &gt;= AY$6, $E53 &lt; AX$6), 0, 1)+IF(OR($F53 &gt;= AY$6, $G53 &lt; AX$6), 0, 2)+1)</f>
        <v/>
      </c>
      <c r="AY53" s="68" t="str">
        <f ca="1">INDEX({"","_","-","="},IF(OR($D53 &gt;= AZ$6, $E53 &lt; AY$6), 0, 1)+IF(OR($F53 &gt;= AZ$6, $G53 &lt; AY$6), 0, 2)+1)</f>
        <v/>
      </c>
      <c r="AZ53" s="68" t="str">
        <f ca="1">INDEX({"","_","-","="},IF(OR($D53 &gt;= BA$6, $E53 &lt; AZ$6), 0, 1)+IF(OR($F53 &gt;= BA$6, $G53 &lt; AZ$6), 0, 2)+1)</f>
        <v/>
      </c>
      <c r="BA53" s="68" t="str">
        <f ca="1">INDEX({"","_","-","="},IF(OR($D53 &gt;= BB$6, $E53 &lt; BA$6), 0, 1)+IF(OR($F53 &gt;= BB$6, $G53 &lt; BA$6), 0, 2)+1)</f>
        <v/>
      </c>
      <c r="BB53" s="68" t="str">
        <f ca="1">INDEX({"","_","-","="},IF(OR($D53 &gt;= BC$6, $E53 &lt; BB$6), 0, 1)+IF(OR($F53 &gt;= BC$6, $G53 &lt; BB$6), 0, 2)+1)</f>
        <v/>
      </c>
      <c r="BC53" s="68" t="str">
        <f ca="1">INDEX({"","_","-","="},IF(OR($D53 &gt;= BD$6, $E53 &lt; BC$6), 0, 1)+IF(OR($F53 &gt;= BD$6, $G53 &lt; BC$6), 0, 2)+1)</f>
        <v/>
      </c>
      <c r="BD53" s="68" t="str">
        <f ca="1">INDEX({"","_","-","="},IF(OR($D53 &gt;= BE$6, $E53 &lt; BD$6), 0, 1)+IF(OR($F53 &gt;= BE$6, $G53 &lt; BD$6), 0, 2)+1)</f>
        <v/>
      </c>
      <c r="BE53" s="68" t="str">
        <f ca="1">INDEX({"","_","-","="},IF(OR($D53 &gt;= BF$6, $E53 &lt; BE$6), 0, 1)+IF(OR($F53 &gt;= BF$6, $G53 &lt; BE$6), 0, 2)+1)</f>
        <v/>
      </c>
      <c r="BF53" s="68" t="str">
        <f ca="1">INDEX({"","_","-","="},IF(OR($D53 &gt;= BG$6, $E53 &lt; BF$6), 0, 1)+IF(OR($F53 &gt;= BG$6, $G53 &lt; BF$6), 0, 2)+1)</f>
        <v/>
      </c>
      <c r="BG53" s="68" t="str">
        <f ca="1">INDEX({"","_","-","="},IF(OR($D53 &gt;= BH$6, $E53 &lt; BG$6), 0, 1)+IF(OR($F53 &gt;= BH$6, $G53 &lt; BG$6), 0, 2)+1)</f>
        <v/>
      </c>
      <c r="BH53" s="68" t="str">
        <f ca="1">INDEX({"","_","-","="},IF(OR($D53 &gt;= BI$6, $E53 &lt; BH$6), 0, 1)+IF(OR($F53 &gt;= BI$6, $G53 &lt; BH$6), 0, 2)+1)</f>
        <v/>
      </c>
      <c r="BI53" s="68" t="str">
        <f ca="1">INDEX({"","_","-","="},IF(OR($D53 &gt;= BJ$6, $E53 &lt; BI$6), 0, 1)+IF(OR($F53 &gt;= BJ$6, $G53 &lt; BI$6), 0, 2)+1)</f>
        <v/>
      </c>
      <c r="BJ53" s="68" t="str">
        <f ca="1">INDEX({"","_","-","="},IF(OR($D53 &gt;= BK$6, $E53 &lt; BJ$6), 0, 1)+IF(OR($F53 &gt;= BK$6, $G53 &lt; BJ$6), 0, 2)+1)</f>
        <v/>
      </c>
      <c r="BK53" s="68" t="str">
        <f ca="1">INDEX({"","_","-","="},IF(OR($D53 &gt;= BL$6, $E53 &lt; BK$6), 0, 1)+IF(OR($F53 &gt;= BL$6, $G53 &lt; BK$6), 0, 2)+1)</f>
        <v/>
      </c>
      <c r="BL53" s="68" t="str">
        <f ca="1">INDEX({"","_","-","="},IF(OR($D53 &gt;= BM$6, $E53 &lt; BL$6), 0, 1)+IF(OR($F53 &gt;= BM$6, $G53 &lt; BL$6), 0, 2)+1)</f>
        <v/>
      </c>
      <c r="BM53" s="68" t="str">
        <f ca="1">INDEX({"","_","-","="},IF(OR($D53 &gt;= BN$6, $E53 &lt; BM$6), 0, 1)+IF(OR($F53 &gt;= BN$6, $G53 &lt; BM$6), 0, 2)+1)</f>
        <v/>
      </c>
      <c r="BN53" s="68" t="str">
        <f ca="1">INDEX({"","_","-","="},IF(OR($D53 &gt;= BO$6, $E53 &lt; BN$6), 0, 1)+IF(OR($F53 &gt;= BO$6, $G53 &lt; BN$6), 0, 2)+1)</f>
        <v/>
      </c>
      <c r="BO53" s="68" t="str">
        <f ca="1">INDEX({"","_","-","="},IF(OR($D53 &gt;= BP$6, $E53 &lt; BO$6), 0, 1)+IF(OR($F53 &gt;= BP$6, $G53 &lt; BO$6), 0, 2)+1)</f>
        <v/>
      </c>
      <c r="BP53" s="68" t="str">
        <f ca="1">INDEX({"","_","-","="},IF(OR($D53 &gt;= BQ$6, $E53 &lt; BP$6), 0, 1)+IF(OR($F53 &gt;= BQ$6, $G53 &lt; BP$6), 0, 2)+1)</f>
        <v/>
      </c>
      <c r="BQ53" s="68" t="str">
        <f ca="1">INDEX({"","_","-","="},IF(OR($D53 &gt;= BR$6, $E53 &lt; BQ$6), 0, 1)+IF(OR($F53 &gt;= BR$6, $G53 &lt; BQ$6), 0, 2)+1)</f>
        <v/>
      </c>
      <c r="BR53" s="68" t="str">
        <f ca="1">INDEX({"","_","-","="},IF(OR($D53 &gt;= BS$6, $E53 &lt; BR$6), 0, 1)+IF(OR($F53 &gt;= BS$6, $G53 &lt; BR$6), 0, 2)+1)</f>
        <v/>
      </c>
      <c r="BS53" s="68" t="str">
        <f ca="1">INDEX({"","_","-","="},IF(OR($D53 &gt;= BT$6, $E53 &lt; BS$6), 0, 1)+IF(OR($F53 &gt;= BT$6, $G53 &lt; BS$6), 0, 2)+1)</f>
        <v/>
      </c>
      <c r="BT53" s="68" t="str">
        <f ca="1">INDEX({"","_","-","="},IF(OR($D53 &gt;= BU$6, $E53 &lt; BT$6), 0, 1)+IF(OR($F53 &gt;= BU$6, $G53 &lt; BT$6), 0, 2)+1)</f>
        <v/>
      </c>
      <c r="BU53" s="68" t="str">
        <f ca="1">INDEX({"","_","-","="},IF(OR($D53 &gt;= BV$6, $E53 &lt; BU$6), 0, 1)+IF(OR($F53 &gt;= BV$6, $G53 &lt; BU$6), 0, 2)+1)</f>
        <v/>
      </c>
      <c r="BV53" s="68" t="str">
        <f ca="1">INDEX({"","_","-","="},IF(OR($D53 &gt;= BW$6, $E53 &lt; BV$6), 0, 1)+IF(OR($F53 &gt;= BW$6, $G53 &lt; BV$6), 0, 2)+1)</f>
        <v/>
      </c>
      <c r="BW53" s="68" t="str">
        <f ca="1">INDEX({"","_","-","="},IF(OR($D53 &gt;= BX$6, $E53 &lt; BW$6), 0, 1)+IF(OR($F53 &gt;= BX$6, $G53 &lt; BW$6), 0, 2)+1)</f>
        <v/>
      </c>
      <c r="BX53" s="68" t="str">
        <f ca="1">INDEX({"","_","-","="},IF(OR($D53 &gt;= BY$6, $E53 &lt; BX$6), 0, 1)+IF(OR($F53 &gt;= BY$6, $G53 &lt; BX$6), 0, 2)+1)</f>
        <v/>
      </c>
      <c r="BY53" s="68" t="str">
        <f ca="1">INDEX({"","_","-","="},IF(OR($D53 &gt;= BZ$6, $E53 &lt; BY$6), 0, 1)+IF(OR($F53 &gt;= BZ$6, $G53 &lt; BY$6), 0, 2)+1)</f>
        <v/>
      </c>
      <c r="BZ53" s="68" t="str">
        <f ca="1">INDEX({"","_","-","="},IF(OR($D53 &gt;= CA$6, $E53 &lt; BZ$6), 0, 1)+IF(OR($F53 &gt;= CA$6, $G53 &lt; BZ$6), 0, 2)+1)</f>
        <v/>
      </c>
      <c r="CA53" s="68" t="str">
        <f ca="1">INDEX({"","_","-","="},IF(OR($D53 &gt;= CB$6, $E53 &lt; CA$6), 0, 1)+IF(OR($F53 &gt;= CB$6, $G53 &lt; CA$6), 0, 2)+1)</f>
        <v/>
      </c>
      <c r="CB53" s="68" t="str">
        <f ca="1">INDEX({"","_","-","="},IF(OR($D53 &gt;= CC$6, $E53 &lt; CB$6), 0, 1)+IF(OR($F53 &gt;= CC$6, $G53 &lt; CB$6), 0, 2)+1)</f>
        <v/>
      </c>
      <c r="CC53" s="68" t="str">
        <f ca="1">INDEX({"","_","-","="},IF(OR($D53 &gt;= CD$6, $E53 &lt; CC$6), 0, 1)+IF(OR($F53 &gt;= CD$6, $G53 &lt; CC$6), 0, 2)+1)</f>
        <v/>
      </c>
      <c r="CD53" s="68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IF('临-进度'!M49,'临-进度'!$A49,"")</f>
        <v/>
      </c>
      <c r="B54" s="8" t="str">
        <f ca="1">IF('临-进度'!M49,'临-进度'!$B49,"")</f>
        <v/>
      </c>
      <c r="C54" s="8" t="str">
        <f ca="1">IF('临-进度'!M49,'临-进度'!$E49,"")</f>
        <v/>
      </c>
      <c r="D54" s="40" t="str">
        <f ca="1">IF('临-进度'!$M49,'临-进度'!$I49,"")</f>
        <v/>
      </c>
      <c r="E54" s="40" t="str">
        <f ca="1">IF('临-进度'!$M49,'临-进度'!$AE49,"")</f>
        <v/>
      </c>
      <c r="F54" s="40" t="str">
        <f ca="1">IF('临-进度'!$M49,'临-进度'!$J49,"")</f>
        <v/>
      </c>
      <c r="G54" s="73" t="str">
        <f ca="1">IF('临-进度'!$M49,'临-进度'!$AF49,"")</f>
        <v/>
      </c>
      <c r="H54" s="68" t="str">
        <f ca="1">INDEX({"","_","-","="},IF(OR($D54 &gt;= I$6, $E54 &lt; H$6), 0, 1)+IF(OR($F54 &gt;= I$6, $G54 &lt; H$6), 0, 2)+1)</f>
        <v/>
      </c>
      <c r="I54" s="68" t="str">
        <f ca="1">INDEX({"","_","-","="},IF(OR($D54 &gt;= J$6, $E54 &lt; I$6), 0, 1)+IF(OR($F54 &gt;= J$6, $G54 &lt; I$6), 0, 2)+1)</f>
        <v/>
      </c>
      <c r="J54" s="68" t="str">
        <f ca="1">INDEX({"","_","-","="},IF(OR($D54 &gt;= K$6, $E54 &lt; J$6), 0, 1)+IF(OR($F54 &gt;= K$6, $G54 &lt; J$6), 0, 2)+1)</f>
        <v/>
      </c>
      <c r="K54" s="68" t="str">
        <f ca="1">INDEX({"","_","-","="},IF(OR($D54 &gt;= L$6, $E54 &lt; K$6), 0, 1)+IF(OR($F54 &gt;= L$6, $G54 &lt; K$6), 0, 2)+1)</f>
        <v/>
      </c>
      <c r="L54" s="68" t="str">
        <f ca="1">INDEX({"","_","-","="},IF(OR($D54 &gt;= M$6, $E54 &lt; L$6), 0, 1)+IF(OR($F54 &gt;= M$6, $G54 &lt; L$6), 0, 2)+1)</f>
        <v/>
      </c>
      <c r="M54" s="68" t="str">
        <f ca="1">INDEX({"","_","-","="},IF(OR($D54 &gt;= N$6, $E54 &lt; M$6), 0, 1)+IF(OR($F54 &gt;= N$6, $G54 &lt; M$6), 0, 2)+1)</f>
        <v/>
      </c>
      <c r="N54" s="68" t="str">
        <f ca="1">INDEX({"","_","-","="},IF(OR($D54 &gt;= O$6, $E54 &lt; N$6), 0, 1)+IF(OR($F54 &gt;= O$6, $G54 &lt; N$6), 0, 2)+1)</f>
        <v/>
      </c>
      <c r="O54" s="68" t="str">
        <f ca="1">INDEX({"","_","-","="},IF(OR($D54 &gt;= P$6, $E54 &lt; O$6), 0, 1)+IF(OR($F54 &gt;= P$6, $G54 &lt; O$6), 0, 2)+1)</f>
        <v/>
      </c>
      <c r="P54" s="68" t="str">
        <f ca="1">INDEX({"","_","-","="},IF(OR($D54 &gt;= Q$6, $E54 &lt; P$6), 0, 1)+IF(OR($F54 &gt;= Q$6, $G54 &lt; P$6), 0, 2)+1)</f>
        <v/>
      </c>
      <c r="Q54" s="68" t="str">
        <f ca="1">INDEX({"","_","-","="},IF(OR($D54 &gt;= R$6, $E54 &lt; Q$6), 0, 1)+IF(OR($F54 &gt;= R$6, $G54 &lt; Q$6), 0, 2)+1)</f>
        <v/>
      </c>
      <c r="R54" s="68" t="str">
        <f ca="1">INDEX({"","_","-","="},IF(OR($D54 &gt;= S$6, $E54 &lt; R$6), 0, 1)+IF(OR($F54 &gt;= S$6, $G54 &lt; R$6), 0, 2)+1)</f>
        <v/>
      </c>
      <c r="S54" s="68" t="str">
        <f ca="1">INDEX({"","_","-","="},IF(OR($D54 &gt;= T$6, $E54 &lt; S$6), 0, 1)+IF(OR($F54 &gt;= T$6, $G54 &lt; S$6), 0, 2)+1)</f>
        <v/>
      </c>
      <c r="T54" s="68" t="str">
        <f ca="1">INDEX({"","_","-","="},IF(OR($D54 &gt;= U$6, $E54 &lt; T$6), 0, 1)+IF(OR($F54 &gt;= U$6, $G54 &lt; T$6), 0, 2)+1)</f>
        <v/>
      </c>
      <c r="U54" s="68" t="str">
        <f ca="1">INDEX({"","_","-","="},IF(OR($D54 &gt;= V$6, $E54 &lt; U$6), 0, 1)+IF(OR($F54 &gt;= V$6, $G54 &lt; U$6), 0, 2)+1)</f>
        <v/>
      </c>
      <c r="V54" s="68" t="str">
        <f ca="1">INDEX({"","_","-","="},IF(OR($D54 &gt;= W$6, $E54 &lt; V$6), 0, 1)+IF(OR($F54 &gt;= W$6, $G54 &lt; V$6), 0, 2)+1)</f>
        <v/>
      </c>
      <c r="W54" s="68" t="str">
        <f ca="1">INDEX({"","_","-","="},IF(OR($D54 &gt;= X$6, $E54 &lt; W$6), 0, 1)+IF(OR($F54 &gt;= X$6, $G54 &lt; W$6), 0, 2)+1)</f>
        <v/>
      </c>
      <c r="X54" s="68" t="str">
        <f ca="1">INDEX({"","_","-","="},IF(OR($D54 &gt;= Y$6, $E54 &lt; X$6), 0, 1)+IF(OR($F54 &gt;= Y$6, $G54 &lt; X$6), 0, 2)+1)</f>
        <v/>
      </c>
      <c r="Y54" s="68" t="str">
        <f ca="1">INDEX({"","_","-","="},IF(OR($D54 &gt;= Z$6, $E54 &lt; Y$6), 0, 1)+IF(OR($F54 &gt;= Z$6, $G54 &lt; Y$6), 0, 2)+1)</f>
        <v/>
      </c>
      <c r="Z54" s="68" t="str">
        <f ca="1">INDEX({"","_","-","="},IF(OR($D54 &gt;= AA$6, $E54 &lt; Z$6), 0, 1)+IF(OR($F54 &gt;= AA$6, $G54 &lt; Z$6), 0, 2)+1)</f>
        <v/>
      </c>
      <c r="AA54" s="68" t="str">
        <f ca="1">INDEX({"","_","-","="},IF(OR($D54 &gt;= AB$6, $E54 &lt; AA$6), 0, 1)+IF(OR($F54 &gt;= AB$6, $G54 &lt; AA$6), 0, 2)+1)</f>
        <v/>
      </c>
      <c r="AB54" s="68" t="str">
        <f ca="1">INDEX({"","_","-","="},IF(OR($D54 &gt;= AC$6, $E54 &lt; AB$6), 0, 1)+IF(OR($F54 &gt;= AC$6, $G54 &lt; AB$6), 0, 2)+1)</f>
        <v/>
      </c>
      <c r="AC54" s="68" t="str">
        <f ca="1">INDEX({"","_","-","="},IF(OR($D54 &gt;= AD$6, $E54 &lt; AC$6), 0, 1)+IF(OR($F54 &gt;= AD$6, $G54 &lt; AC$6), 0, 2)+1)</f>
        <v/>
      </c>
      <c r="AD54" s="68" t="str">
        <f ca="1">INDEX({"","_","-","="},IF(OR($D54 &gt;= AE$6, $E54 &lt; AD$6), 0, 1)+IF(OR($F54 &gt;= AE$6, $G54 &lt; AD$6), 0, 2)+1)</f>
        <v/>
      </c>
      <c r="AE54" s="68" t="str">
        <f ca="1">INDEX({"","_","-","="},IF(OR($D54 &gt;= AF$6, $E54 &lt; AE$6), 0, 1)+IF(OR($F54 &gt;= AF$6, $G54 &lt; AE$6), 0, 2)+1)</f>
        <v/>
      </c>
      <c r="AF54" s="68" t="str">
        <f ca="1">INDEX({"","_","-","="},IF(OR($D54 &gt;= AG$6, $E54 &lt; AF$6), 0, 1)+IF(OR($F54 &gt;= AG$6, $G54 &lt; AF$6), 0, 2)+1)</f>
        <v/>
      </c>
      <c r="AG54" s="68" t="str">
        <f ca="1">INDEX({"","_","-","="},IF(OR($D54 &gt;= AH$6, $E54 &lt; AG$6), 0, 1)+IF(OR($F54 &gt;= AH$6, $G54 &lt; AG$6), 0, 2)+1)</f>
        <v/>
      </c>
      <c r="AH54" s="68" t="str">
        <f ca="1">INDEX({"","_","-","="},IF(OR($D54 &gt;= AI$6, $E54 &lt; AH$6), 0, 1)+IF(OR($F54 &gt;= AI$6, $G54 &lt; AH$6), 0, 2)+1)</f>
        <v/>
      </c>
      <c r="AI54" s="68" t="str">
        <f ca="1">INDEX({"","_","-","="},IF(OR($D54 &gt;= AJ$6, $E54 &lt; AI$6), 0, 1)+IF(OR($F54 &gt;= AJ$6, $G54 &lt; AI$6), 0, 2)+1)</f>
        <v/>
      </c>
      <c r="AJ54" s="68" t="str">
        <f ca="1">INDEX({"","_","-","="},IF(OR($D54 &gt;= AK$6, $E54 &lt; AJ$6), 0, 1)+IF(OR($F54 &gt;= AK$6, $G54 &lt; AJ$6), 0, 2)+1)</f>
        <v/>
      </c>
      <c r="AK54" s="68" t="str">
        <f ca="1">INDEX({"","_","-","="},IF(OR($D54 &gt;= AL$6, $E54 &lt; AK$6), 0, 1)+IF(OR($F54 &gt;= AL$6, $G54 &lt; AK$6), 0, 2)+1)</f>
        <v/>
      </c>
      <c r="AL54" s="68" t="str">
        <f ca="1">INDEX({"","_","-","="},IF(OR($D54 &gt;= AM$6, $E54 &lt; AL$6), 0, 1)+IF(OR($F54 &gt;= AM$6, $G54 &lt; AL$6), 0, 2)+1)</f>
        <v/>
      </c>
      <c r="AM54" s="68" t="str">
        <f ca="1">INDEX({"","_","-","="},IF(OR($D54 &gt;= AN$6, $E54 &lt; AM$6), 0, 1)+IF(OR($F54 &gt;= AN$6, $G54 &lt; AM$6), 0, 2)+1)</f>
        <v/>
      </c>
      <c r="AN54" s="68" t="str">
        <f ca="1">INDEX({"","_","-","="},IF(OR($D54 &gt;= AO$6, $E54 &lt; AN$6), 0, 1)+IF(OR($F54 &gt;= AO$6, $G54 &lt; AN$6), 0, 2)+1)</f>
        <v/>
      </c>
      <c r="AO54" s="68" t="str">
        <f ca="1">INDEX({"","_","-","="},IF(OR($D54 &gt;= AP$6, $E54 &lt; AO$6), 0, 1)+IF(OR($F54 &gt;= AP$6, $G54 &lt; AO$6), 0, 2)+1)</f>
        <v/>
      </c>
      <c r="AP54" s="68" t="str">
        <f ca="1">INDEX({"","_","-","="},IF(OR($D54 &gt;= AQ$6, $E54 &lt; AP$6), 0, 1)+IF(OR($F54 &gt;= AQ$6, $G54 &lt; AP$6), 0, 2)+1)</f>
        <v/>
      </c>
      <c r="AQ54" s="68" t="str">
        <f ca="1">INDEX({"","_","-","="},IF(OR($D54 &gt;= AR$6, $E54 &lt; AQ$6), 0, 1)+IF(OR($F54 &gt;= AR$6, $G54 &lt; AQ$6), 0, 2)+1)</f>
        <v/>
      </c>
      <c r="AR54" s="68" t="str">
        <f ca="1">INDEX({"","_","-","="},IF(OR($D54 &gt;= AS$6, $E54 &lt; AR$6), 0, 1)+IF(OR($F54 &gt;= AS$6, $G54 &lt; AR$6), 0, 2)+1)</f>
        <v/>
      </c>
      <c r="AS54" s="68" t="str">
        <f ca="1">INDEX({"","_","-","="},IF(OR($D54 &gt;= AT$6, $E54 &lt; AS$6), 0, 1)+IF(OR($F54 &gt;= AT$6, $G54 &lt; AS$6), 0, 2)+1)</f>
        <v/>
      </c>
      <c r="AT54" s="68" t="str">
        <f ca="1">INDEX({"","_","-","="},IF(OR($D54 &gt;= AU$6, $E54 &lt; AT$6), 0, 1)+IF(OR($F54 &gt;= AU$6, $G54 &lt; AT$6), 0, 2)+1)</f>
        <v/>
      </c>
      <c r="AU54" s="68" t="str">
        <f ca="1">INDEX({"","_","-","="},IF(OR($D54 &gt;= AV$6, $E54 &lt; AU$6), 0, 1)+IF(OR($F54 &gt;= AV$6, $G54 &lt; AU$6), 0, 2)+1)</f>
        <v/>
      </c>
      <c r="AV54" s="68" t="str">
        <f ca="1">INDEX({"","_","-","="},IF(OR($D54 &gt;= AW$6, $E54 &lt; AV$6), 0, 1)+IF(OR($F54 &gt;= AW$6, $G54 &lt; AV$6), 0, 2)+1)</f>
        <v/>
      </c>
      <c r="AW54" s="68" t="str">
        <f ca="1">INDEX({"","_","-","="},IF(OR($D54 &gt;= AX$6, $E54 &lt; AW$6), 0, 1)+IF(OR($F54 &gt;= AX$6, $G54 &lt; AW$6), 0, 2)+1)</f>
        <v/>
      </c>
      <c r="AX54" s="68" t="str">
        <f ca="1">INDEX({"","_","-","="},IF(OR($D54 &gt;= AY$6, $E54 &lt; AX$6), 0, 1)+IF(OR($F54 &gt;= AY$6, $G54 &lt; AX$6), 0, 2)+1)</f>
        <v/>
      </c>
      <c r="AY54" s="68" t="str">
        <f ca="1">INDEX({"","_","-","="},IF(OR($D54 &gt;= AZ$6, $E54 &lt; AY$6), 0, 1)+IF(OR($F54 &gt;= AZ$6, $G54 &lt; AY$6), 0, 2)+1)</f>
        <v/>
      </c>
      <c r="AZ54" s="68" t="str">
        <f ca="1">INDEX({"","_","-","="},IF(OR($D54 &gt;= BA$6, $E54 &lt; AZ$6), 0, 1)+IF(OR($F54 &gt;= BA$6, $G54 &lt; AZ$6), 0, 2)+1)</f>
        <v/>
      </c>
      <c r="BA54" s="68" t="str">
        <f ca="1">INDEX({"","_","-","="},IF(OR($D54 &gt;= BB$6, $E54 &lt; BA$6), 0, 1)+IF(OR($F54 &gt;= BB$6, $G54 &lt; BA$6), 0, 2)+1)</f>
        <v/>
      </c>
      <c r="BB54" s="68" t="str">
        <f ca="1">INDEX({"","_","-","="},IF(OR($D54 &gt;= BC$6, $E54 &lt; BB$6), 0, 1)+IF(OR($F54 &gt;= BC$6, $G54 &lt; BB$6), 0, 2)+1)</f>
        <v/>
      </c>
      <c r="BC54" s="68" t="str">
        <f ca="1">INDEX({"","_","-","="},IF(OR($D54 &gt;= BD$6, $E54 &lt; BC$6), 0, 1)+IF(OR($F54 &gt;= BD$6, $G54 &lt; BC$6), 0, 2)+1)</f>
        <v/>
      </c>
      <c r="BD54" s="68" t="str">
        <f ca="1">INDEX({"","_","-","="},IF(OR($D54 &gt;= BE$6, $E54 &lt; BD$6), 0, 1)+IF(OR($F54 &gt;= BE$6, $G54 &lt; BD$6), 0, 2)+1)</f>
        <v/>
      </c>
      <c r="BE54" s="68" t="str">
        <f ca="1">INDEX({"","_","-","="},IF(OR($D54 &gt;= BF$6, $E54 &lt; BE$6), 0, 1)+IF(OR($F54 &gt;= BF$6, $G54 &lt; BE$6), 0, 2)+1)</f>
        <v/>
      </c>
      <c r="BF54" s="68" t="str">
        <f ca="1">INDEX({"","_","-","="},IF(OR($D54 &gt;= BG$6, $E54 &lt; BF$6), 0, 1)+IF(OR($F54 &gt;= BG$6, $G54 &lt; BF$6), 0, 2)+1)</f>
        <v/>
      </c>
      <c r="BG54" s="68" t="str">
        <f ca="1">INDEX({"","_","-","="},IF(OR($D54 &gt;= BH$6, $E54 &lt; BG$6), 0, 1)+IF(OR($F54 &gt;= BH$6, $G54 &lt; BG$6), 0, 2)+1)</f>
        <v/>
      </c>
      <c r="BH54" s="68" t="str">
        <f ca="1">INDEX({"","_","-","="},IF(OR($D54 &gt;= BI$6, $E54 &lt; BH$6), 0, 1)+IF(OR($F54 &gt;= BI$6, $G54 &lt; BH$6), 0, 2)+1)</f>
        <v/>
      </c>
      <c r="BI54" s="68" t="str">
        <f ca="1">INDEX({"","_","-","="},IF(OR($D54 &gt;= BJ$6, $E54 &lt; BI$6), 0, 1)+IF(OR($F54 &gt;= BJ$6, $G54 &lt; BI$6), 0, 2)+1)</f>
        <v/>
      </c>
      <c r="BJ54" s="68" t="str">
        <f ca="1">INDEX({"","_","-","="},IF(OR($D54 &gt;= BK$6, $E54 &lt; BJ$6), 0, 1)+IF(OR($F54 &gt;= BK$6, $G54 &lt; BJ$6), 0, 2)+1)</f>
        <v/>
      </c>
      <c r="BK54" s="68" t="str">
        <f ca="1">INDEX({"","_","-","="},IF(OR($D54 &gt;= BL$6, $E54 &lt; BK$6), 0, 1)+IF(OR($F54 &gt;= BL$6, $G54 &lt; BK$6), 0, 2)+1)</f>
        <v/>
      </c>
      <c r="BL54" s="68" t="str">
        <f ca="1">INDEX({"","_","-","="},IF(OR($D54 &gt;= BM$6, $E54 &lt; BL$6), 0, 1)+IF(OR($F54 &gt;= BM$6, $G54 &lt; BL$6), 0, 2)+1)</f>
        <v/>
      </c>
      <c r="BM54" s="68" t="str">
        <f ca="1">INDEX({"","_","-","="},IF(OR($D54 &gt;= BN$6, $E54 &lt; BM$6), 0, 1)+IF(OR($F54 &gt;= BN$6, $G54 &lt; BM$6), 0, 2)+1)</f>
        <v/>
      </c>
      <c r="BN54" s="68" t="str">
        <f ca="1">INDEX({"","_","-","="},IF(OR($D54 &gt;= BO$6, $E54 &lt; BN$6), 0, 1)+IF(OR($F54 &gt;= BO$6, $G54 &lt; BN$6), 0, 2)+1)</f>
        <v/>
      </c>
      <c r="BO54" s="68" t="str">
        <f ca="1">INDEX({"","_","-","="},IF(OR($D54 &gt;= BP$6, $E54 &lt; BO$6), 0, 1)+IF(OR($F54 &gt;= BP$6, $G54 &lt; BO$6), 0, 2)+1)</f>
        <v/>
      </c>
      <c r="BP54" s="68" t="str">
        <f ca="1">INDEX({"","_","-","="},IF(OR($D54 &gt;= BQ$6, $E54 &lt; BP$6), 0, 1)+IF(OR($F54 &gt;= BQ$6, $G54 &lt; BP$6), 0, 2)+1)</f>
        <v/>
      </c>
      <c r="BQ54" s="68" t="str">
        <f ca="1">INDEX({"","_","-","="},IF(OR($D54 &gt;= BR$6, $E54 &lt; BQ$6), 0, 1)+IF(OR($F54 &gt;= BR$6, $G54 &lt; BQ$6), 0, 2)+1)</f>
        <v/>
      </c>
      <c r="BR54" s="68" t="str">
        <f ca="1">INDEX({"","_","-","="},IF(OR($D54 &gt;= BS$6, $E54 &lt; BR$6), 0, 1)+IF(OR($F54 &gt;= BS$6, $G54 &lt; BR$6), 0, 2)+1)</f>
        <v/>
      </c>
      <c r="BS54" s="68" t="str">
        <f ca="1">INDEX({"","_","-","="},IF(OR($D54 &gt;= BT$6, $E54 &lt; BS$6), 0, 1)+IF(OR($F54 &gt;= BT$6, $G54 &lt; BS$6), 0, 2)+1)</f>
        <v/>
      </c>
      <c r="BT54" s="68" t="str">
        <f ca="1">INDEX({"","_","-","="},IF(OR($D54 &gt;= BU$6, $E54 &lt; BT$6), 0, 1)+IF(OR($F54 &gt;= BU$6, $G54 &lt; BT$6), 0, 2)+1)</f>
        <v/>
      </c>
      <c r="BU54" s="68" t="str">
        <f ca="1">INDEX({"","_","-","="},IF(OR($D54 &gt;= BV$6, $E54 &lt; BU$6), 0, 1)+IF(OR($F54 &gt;= BV$6, $G54 &lt; BU$6), 0, 2)+1)</f>
        <v/>
      </c>
      <c r="BV54" s="68" t="str">
        <f ca="1">INDEX({"","_","-","="},IF(OR($D54 &gt;= BW$6, $E54 &lt; BV$6), 0, 1)+IF(OR($F54 &gt;= BW$6, $G54 &lt; BV$6), 0, 2)+1)</f>
        <v/>
      </c>
      <c r="BW54" s="68" t="str">
        <f ca="1">INDEX({"","_","-","="},IF(OR($D54 &gt;= BX$6, $E54 &lt; BW$6), 0, 1)+IF(OR($F54 &gt;= BX$6, $G54 &lt; BW$6), 0, 2)+1)</f>
        <v/>
      </c>
      <c r="BX54" s="68" t="str">
        <f ca="1">INDEX({"","_","-","="},IF(OR($D54 &gt;= BY$6, $E54 &lt; BX$6), 0, 1)+IF(OR($F54 &gt;= BY$6, $G54 &lt; BX$6), 0, 2)+1)</f>
        <v/>
      </c>
      <c r="BY54" s="68" t="str">
        <f ca="1">INDEX({"","_","-","="},IF(OR($D54 &gt;= BZ$6, $E54 &lt; BY$6), 0, 1)+IF(OR($F54 &gt;= BZ$6, $G54 &lt; BY$6), 0, 2)+1)</f>
        <v/>
      </c>
      <c r="BZ54" s="68" t="str">
        <f ca="1">INDEX({"","_","-","="},IF(OR($D54 &gt;= CA$6, $E54 &lt; BZ$6), 0, 1)+IF(OR($F54 &gt;= CA$6, $G54 &lt; BZ$6), 0, 2)+1)</f>
        <v/>
      </c>
      <c r="CA54" s="68" t="str">
        <f ca="1">INDEX({"","_","-","="},IF(OR($D54 &gt;= CB$6, $E54 &lt; CA$6), 0, 1)+IF(OR($F54 &gt;= CB$6, $G54 &lt; CA$6), 0, 2)+1)</f>
        <v/>
      </c>
      <c r="CB54" s="68" t="str">
        <f ca="1">INDEX({"","_","-","="},IF(OR($D54 &gt;= CC$6, $E54 &lt; CB$6), 0, 1)+IF(OR($F54 &gt;= CC$6, $G54 &lt; CB$6), 0, 2)+1)</f>
        <v/>
      </c>
      <c r="CC54" s="68" t="str">
        <f ca="1">INDEX({"","_","-","="},IF(OR($D54 &gt;= CD$6, $E54 &lt; CC$6), 0, 1)+IF(OR($F54 &gt;= CD$6, $G54 &lt; CC$6), 0, 2)+1)</f>
        <v/>
      </c>
      <c r="CD54" s="68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IF('临-进度'!M50,'临-进度'!$A50,"")</f>
        <v/>
      </c>
      <c r="B55" s="8" t="str">
        <f ca="1">IF('临-进度'!M50,'临-进度'!$B50,"")</f>
        <v/>
      </c>
      <c r="C55" s="8" t="str">
        <f ca="1">IF('临-进度'!M50,'临-进度'!$E50,"")</f>
        <v/>
      </c>
      <c r="D55" s="40" t="str">
        <f ca="1">IF('临-进度'!$M50,'临-进度'!$I50,"")</f>
        <v/>
      </c>
      <c r="E55" s="40" t="str">
        <f ca="1">IF('临-进度'!$M50,'临-进度'!$AE50,"")</f>
        <v/>
      </c>
      <c r="F55" s="40" t="str">
        <f ca="1">IF('临-进度'!$M50,'临-进度'!$J50,"")</f>
        <v/>
      </c>
      <c r="G55" s="73" t="str">
        <f ca="1">IF('临-进度'!$M50,'临-进度'!$AF50,"")</f>
        <v/>
      </c>
      <c r="H55" s="68" t="str">
        <f ca="1">INDEX({"","_","-","="},IF(OR($D55 &gt;= I$6, $E55 &lt; H$6), 0, 1)+IF(OR($F55 &gt;= I$6, $G55 &lt; H$6), 0, 2)+1)</f>
        <v/>
      </c>
      <c r="I55" s="68" t="str">
        <f ca="1">INDEX({"","_","-","="},IF(OR($D55 &gt;= J$6, $E55 &lt; I$6), 0, 1)+IF(OR($F55 &gt;= J$6, $G55 &lt; I$6), 0, 2)+1)</f>
        <v/>
      </c>
      <c r="J55" s="68" t="str">
        <f ca="1">INDEX({"","_","-","="},IF(OR($D55 &gt;= K$6, $E55 &lt; J$6), 0, 1)+IF(OR($F55 &gt;= K$6, $G55 &lt; J$6), 0, 2)+1)</f>
        <v/>
      </c>
      <c r="K55" s="68" t="str">
        <f ca="1">INDEX({"","_","-","="},IF(OR($D55 &gt;= L$6, $E55 &lt; K$6), 0, 1)+IF(OR($F55 &gt;= L$6, $G55 &lt; K$6), 0, 2)+1)</f>
        <v/>
      </c>
      <c r="L55" s="68" t="str">
        <f ca="1">INDEX({"","_","-","="},IF(OR($D55 &gt;= M$6, $E55 &lt; L$6), 0, 1)+IF(OR($F55 &gt;= M$6, $G55 &lt; L$6), 0, 2)+1)</f>
        <v/>
      </c>
      <c r="M55" s="68" t="str">
        <f ca="1">INDEX({"","_","-","="},IF(OR($D55 &gt;= N$6, $E55 &lt; M$6), 0, 1)+IF(OR($F55 &gt;= N$6, $G55 &lt; M$6), 0, 2)+1)</f>
        <v/>
      </c>
      <c r="N55" s="68" t="str">
        <f ca="1">INDEX({"","_","-","="},IF(OR($D55 &gt;= O$6, $E55 &lt; N$6), 0, 1)+IF(OR($F55 &gt;= O$6, $G55 &lt; N$6), 0, 2)+1)</f>
        <v/>
      </c>
      <c r="O55" s="68" t="str">
        <f ca="1">INDEX({"","_","-","="},IF(OR($D55 &gt;= P$6, $E55 &lt; O$6), 0, 1)+IF(OR($F55 &gt;= P$6, $G55 &lt; O$6), 0, 2)+1)</f>
        <v/>
      </c>
      <c r="P55" s="68" t="str">
        <f ca="1">INDEX({"","_","-","="},IF(OR($D55 &gt;= Q$6, $E55 &lt; P$6), 0, 1)+IF(OR($F55 &gt;= Q$6, $G55 &lt; P$6), 0, 2)+1)</f>
        <v/>
      </c>
      <c r="Q55" s="68" t="str">
        <f ca="1">INDEX({"","_","-","="},IF(OR($D55 &gt;= R$6, $E55 &lt; Q$6), 0, 1)+IF(OR($F55 &gt;= R$6, $G55 &lt; Q$6), 0, 2)+1)</f>
        <v/>
      </c>
      <c r="R55" s="68" t="str">
        <f ca="1">INDEX({"","_","-","="},IF(OR($D55 &gt;= S$6, $E55 &lt; R$6), 0, 1)+IF(OR($F55 &gt;= S$6, $G55 &lt; R$6), 0, 2)+1)</f>
        <v/>
      </c>
      <c r="S55" s="68" t="str">
        <f ca="1">INDEX({"","_","-","="},IF(OR($D55 &gt;= T$6, $E55 &lt; S$6), 0, 1)+IF(OR($F55 &gt;= T$6, $G55 &lt; S$6), 0, 2)+1)</f>
        <v/>
      </c>
      <c r="T55" s="68" t="str">
        <f ca="1">INDEX({"","_","-","="},IF(OR($D55 &gt;= U$6, $E55 &lt; T$6), 0, 1)+IF(OR($F55 &gt;= U$6, $G55 &lt; T$6), 0, 2)+1)</f>
        <v/>
      </c>
      <c r="U55" s="68" t="str">
        <f ca="1">INDEX({"","_","-","="},IF(OR($D55 &gt;= V$6, $E55 &lt; U$6), 0, 1)+IF(OR($F55 &gt;= V$6, $G55 &lt; U$6), 0, 2)+1)</f>
        <v/>
      </c>
      <c r="V55" s="68" t="str">
        <f ca="1">INDEX({"","_","-","="},IF(OR($D55 &gt;= W$6, $E55 &lt; V$6), 0, 1)+IF(OR($F55 &gt;= W$6, $G55 &lt; V$6), 0, 2)+1)</f>
        <v/>
      </c>
      <c r="W55" s="68" t="str">
        <f ca="1">INDEX({"","_","-","="},IF(OR($D55 &gt;= X$6, $E55 &lt; W$6), 0, 1)+IF(OR($F55 &gt;= X$6, $G55 &lt; W$6), 0, 2)+1)</f>
        <v/>
      </c>
      <c r="X55" s="68" t="str">
        <f ca="1">INDEX({"","_","-","="},IF(OR($D55 &gt;= Y$6, $E55 &lt; X$6), 0, 1)+IF(OR($F55 &gt;= Y$6, $G55 &lt; X$6), 0, 2)+1)</f>
        <v/>
      </c>
      <c r="Y55" s="68" t="str">
        <f ca="1">INDEX({"","_","-","="},IF(OR($D55 &gt;= Z$6, $E55 &lt; Y$6), 0, 1)+IF(OR($F55 &gt;= Z$6, $G55 &lt; Y$6), 0, 2)+1)</f>
        <v/>
      </c>
      <c r="Z55" s="68" t="str">
        <f ca="1">INDEX({"","_","-","="},IF(OR($D55 &gt;= AA$6, $E55 &lt; Z$6), 0, 1)+IF(OR($F55 &gt;= AA$6, $G55 &lt; Z$6), 0, 2)+1)</f>
        <v/>
      </c>
      <c r="AA55" s="68" t="str">
        <f ca="1">INDEX({"","_","-","="},IF(OR($D55 &gt;= AB$6, $E55 &lt; AA$6), 0, 1)+IF(OR($F55 &gt;= AB$6, $G55 &lt; AA$6), 0, 2)+1)</f>
        <v/>
      </c>
      <c r="AB55" s="68" t="str">
        <f ca="1">INDEX({"","_","-","="},IF(OR($D55 &gt;= AC$6, $E55 &lt; AB$6), 0, 1)+IF(OR($F55 &gt;= AC$6, $G55 &lt; AB$6), 0, 2)+1)</f>
        <v/>
      </c>
      <c r="AC55" s="68" t="str">
        <f ca="1">INDEX({"","_","-","="},IF(OR($D55 &gt;= AD$6, $E55 &lt; AC$6), 0, 1)+IF(OR($F55 &gt;= AD$6, $G55 &lt; AC$6), 0, 2)+1)</f>
        <v/>
      </c>
      <c r="AD55" s="68" t="str">
        <f ca="1">INDEX({"","_","-","="},IF(OR($D55 &gt;= AE$6, $E55 &lt; AD$6), 0, 1)+IF(OR($F55 &gt;= AE$6, $G55 &lt; AD$6), 0, 2)+1)</f>
        <v/>
      </c>
      <c r="AE55" s="68" t="str">
        <f ca="1">INDEX({"","_","-","="},IF(OR($D55 &gt;= AF$6, $E55 &lt; AE$6), 0, 1)+IF(OR($F55 &gt;= AF$6, $G55 &lt; AE$6), 0, 2)+1)</f>
        <v/>
      </c>
      <c r="AF55" s="68" t="str">
        <f ca="1">INDEX({"","_","-","="},IF(OR($D55 &gt;= AG$6, $E55 &lt; AF$6), 0, 1)+IF(OR($F55 &gt;= AG$6, $G55 &lt; AF$6), 0, 2)+1)</f>
        <v/>
      </c>
      <c r="AG55" s="68" t="str">
        <f ca="1">INDEX({"","_","-","="},IF(OR($D55 &gt;= AH$6, $E55 &lt; AG$6), 0, 1)+IF(OR($F55 &gt;= AH$6, $G55 &lt; AG$6), 0, 2)+1)</f>
        <v/>
      </c>
      <c r="AH55" s="68" t="str">
        <f ca="1">INDEX({"","_","-","="},IF(OR($D55 &gt;= AI$6, $E55 &lt; AH$6), 0, 1)+IF(OR($F55 &gt;= AI$6, $G55 &lt; AH$6), 0, 2)+1)</f>
        <v/>
      </c>
      <c r="AI55" s="68" t="str">
        <f ca="1">INDEX({"","_","-","="},IF(OR($D55 &gt;= AJ$6, $E55 &lt; AI$6), 0, 1)+IF(OR($F55 &gt;= AJ$6, $G55 &lt; AI$6), 0, 2)+1)</f>
        <v/>
      </c>
      <c r="AJ55" s="68" t="str">
        <f ca="1">INDEX({"","_","-","="},IF(OR($D55 &gt;= AK$6, $E55 &lt; AJ$6), 0, 1)+IF(OR($F55 &gt;= AK$6, $G55 &lt; AJ$6), 0, 2)+1)</f>
        <v/>
      </c>
      <c r="AK55" s="68" t="str">
        <f ca="1">INDEX({"","_","-","="},IF(OR($D55 &gt;= AL$6, $E55 &lt; AK$6), 0, 1)+IF(OR($F55 &gt;= AL$6, $G55 &lt; AK$6), 0, 2)+1)</f>
        <v/>
      </c>
      <c r="AL55" s="68" t="str">
        <f ca="1">INDEX({"","_","-","="},IF(OR($D55 &gt;= AM$6, $E55 &lt; AL$6), 0, 1)+IF(OR($F55 &gt;= AM$6, $G55 &lt; AL$6), 0, 2)+1)</f>
        <v/>
      </c>
      <c r="AM55" s="68" t="str">
        <f ca="1">INDEX({"","_","-","="},IF(OR($D55 &gt;= AN$6, $E55 &lt; AM$6), 0, 1)+IF(OR($F55 &gt;= AN$6, $G55 &lt; AM$6), 0, 2)+1)</f>
        <v/>
      </c>
      <c r="AN55" s="68" t="str">
        <f ca="1">INDEX({"","_","-","="},IF(OR($D55 &gt;= AO$6, $E55 &lt; AN$6), 0, 1)+IF(OR($F55 &gt;= AO$6, $G55 &lt; AN$6), 0, 2)+1)</f>
        <v/>
      </c>
      <c r="AO55" s="68" t="str">
        <f ca="1">INDEX({"","_","-","="},IF(OR($D55 &gt;= AP$6, $E55 &lt; AO$6), 0, 1)+IF(OR($F55 &gt;= AP$6, $G55 &lt; AO$6), 0, 2)+1)</f>
        <v/>
      </c>
      <c r="AP55" s="68" t="str">
        <f ca="1">INDEX({"","_","-","="},IF(OR($D55 &gt;= AQ$6, $E55 &lt; AP$6), 0, 1)+IF(OR($F55 &gt;= AQ$6, $G55 &lt; AP$6), 0, 2)+1)</f>
        <v/>
      </c>
      <c r="AQ55" s="68" t="str">
        <f ca="1">INDEX({"","_","-","="},IF(OR($D55 &gt;= AR$6, $E55 &lt; AQ$6), 0, 1)+IF(OR($F55 &gt;= AR$6, $G55 &lt; AQ$6), 0, 2)+1)</f>
        <v/>
      </c>
      <c r="AR55" s="68" t="str">
        <f ca="1">INDEX({"","_","-","="},IF(OR($D55 &gt;= AS$6, $E55 &lt; AR$6), 0, 1)+IF(OR($F55 &gt;= AS$6, $G55 &lt; AR$6), 0, 2)+1)</f>
        <v/>
      </c>
      <c r="AS55" s="68" t="str">
        <f ca="1">INDEX({"","_","-","="},IF(OR($D55 &gt;= AT$6, $E55 &lt; AS$6), 0, 1)+IF(OR($F55 &gt;= AT$6, $G55 &lt; AS$6), 0, 2)+1)</f>
        <v/>
      </c>
      <c r="AT55" s="68" t="str">
        <f ca="1">INDEX({"","_","-","="},IF(OR($D55 &gt;= AU$6, $E55 &lt; AT$6), 0, 1)+IF(OR($F55 &gt;= AU$6, $G55 &lt; AT$6), 0, 2)+1)</f>
        <v/>
      </c>
      <c r="AU55" s="68" t="str">
        <f ca="1">INDEX({"","_","-","="},IF(OR($D55 &gt;= AV$6, $E55 &lt; AU$6), 0, 1)+IF(OR($F55 &gt;= AV$6, $G55 &lt; AU$6), 0, 2)+1)</f>
        <v/>
      </c>
      <c r="AV55" s="68" t="str">
        <f ca="1">INDEX({"","_","-","="},IF(OR($D55 &gt;= AW$6, $E55 &lt; AV$6), 0, 1)+IF(OR($F55 &gt;= AW$6, $G55 &lt; AV$6), 0, 2)+1)</f>
        <v/>
      </c>
      <c r="AW55" s="68" t="str">
        <f ca="1">INDEX({"","_","-","="},IF(OR($D55 &gt;= AX$6, $E55 &lt; AW$6), 0, 1)+IF(OR($F55 &gt;= AX$6, $G55 &lt; AW$6), 0, 2)+1)</f>
        <v/>
      </c>
      <c r="AX55" s="68" t="str">
        <f ca="1">INDEX({"","_","-","="},IF(OR($D55 &gt;= AY$6, $E55 &lt; AX$6), 0, 1)+IF(OR($F55 &gt;= AY$6, $G55 &lt; AX$6), 0, 2)+1)</f>
        <v/>
      </c>
      <c r="AY55" s="68" t="str">
        <f ca="1">INDEX({"","_","-","="},IF(OR($D55 &gt;= AZ$6, $E55 &lt; AY$6), 0, 1)+IF(OR($F55 &gt;= AZ$6, $G55 &lt; AY$6), 0, 2)+1)</f>
        <v/>
      </c>
      <c r="AZ55" s="68" t="str">
        <f ca="1">INDEX({"","_","-","="},IF(OR($D55 &gt;= BA$6, $E55 &lt; AZ$6), 0, 1)+IF(OR($F55 &gt;= BA$6, $G55 &lt; AZ$6), 0, 2)+1)</f>
        <v/>
      </c>
      <c r="BA55" s="68" t="str">
        <f ca="1">INDEX({"","_","-","="},IF(OR($D55 &gt;= BB$6, $E55 &lt; BA$6), 0, 1)+IF(OR($F55 &gt;= BB$6, $G55 &lt; BA$6), 0, 2)+1)</f>
        <v/>
      </c>
      <c r="BB55" s="68" t="str">
        <f ca="1">INDEX({"","_","-","="},IF(OR($D55 &gt;= BC$6, $E55 &lt; BB$6), 0, 1)+IF(OR($F55 &gt;= BC$6, $G55 &lt; BB$6), 0, 2)+1)</f>
        <v/>
      </c>
      <c r="BC55" s="68" t="str">
        <f ca="1">INDEX({"","_","-","="},IF(OR($D55 &gt;= BD$6, $E55 &lt; BC$6), 0, 1)+IF(OR($F55 &gt;= BD$6, $G55 &lt; BC$6), 0, 2)+1)</f>
        <v/>
      </c>
      <c r="BD55" s="68" t="str">
        <f ca="1">INDEX({"","_","-","="},IF(OR($D55 &gt;= BE$6, $E55 &lt; BD$6), 0, 1)+IF(OR($F55 &gt;= BE$6, $G55 &lt; BD$6), 0, 2)+1)</f>
        <v/>
      </c>
      <c r="BE55" s="68" t="str">
        <f ca="1">INDEX({"","_","-","="},IF(OR($D55 &gt;= BF$6, $E55 &lt; BE$6), 0, 1)+IF(OR($F55 &gt;= BF$6, $G55 &lt; BE$6), 0, 2)+1)</f>
        <v/>
      </c>
      <c r="BF55" s="68" t="str">
        <f ca="1">INDEX({"","_","-","="},IF(OR($D55 &gt;= BG$6, $E55 &lt; BF$6), 0, 1)+IF(OR($F55 &gt;= BG$6, $G55 &lt; BF$6), 0, 2)+1)</f>
        <v/>
      </c>
      <c r="BG55" s="68" t="str">
        <f ca="1">INDEX({"","_","-","="},IF(OR($D55 &gt;= BH$6, $E55 &lt; BG$6), 0, 1)+IF(OR($F55 &gt;= BH$6, $G55 &lt; BG$6), 0, 2)+1)</f>
        <v/>
      </c>
      <c r="BH55" s="68" t="str">
        <f ca="1">INDEX({"","_","-","="},IF(OR($D55 &gt;= BI$6, $E55 &lt; BH$6), 0, 1)+IF(OR($F55 &gt;= BI$6, $G55 &lt; BH$6), 0, 2)+1)</f>
        <v/>
      </c>
      <c r="BI55" s="68" t="str">
        <f ca="1">INDEX({"","_","-","="},IF(OR($D55 &gt;= BJ$6, $E55 &lt; BI$6), 0, 1)+IF(OR($F55 &gt;= BJ$6, $G55 &lt; BI$6), 0, 2)+1)</f>
        <v/>
      </c>
      <c r="BJ55" s="68" t="str">
        <f ca="1">INDEX({"","_","-","="},IF(OR($D55 &gt;= BK$6, $E55 &lt; BJ$6), 0, 1)+IF(OR($F55 &gt;= BK$6, $G55 &lt; BJ$6), 0, 2)+1)</f>
        <v/>
      </c>
      <c r="BK55" s="68" t="str">
        <f ca="1">INDEX({"","_","-","="},IF(OR($D55 &gt;= BL$6, $E55 &lt; BK$6), 0, 1)+IF(OR($F55 &gt;= BL$6, $G55 &lt; BK$6), 0, 2)+1)</f>
        <v/>
      </c>
      <c r="BL55" s="68" t="str">
        <f ca="1">INDEX({"","_","-","="},IF(OR($D55 &gt;= BM$6, $E55 &lt; BL$6), 0, 1)+IF(OR($F55 &gt;= BM$6, $G55 &lt; BL$6), 0, 2)+1)</f>
        <v/>
      </c>
      <c r="BM55" s="68" t="str">
        <f ca="1">INDEX({"","_","-","="},IF(OR($D55 &gt;= BN$6, $E55 &lt; BM$6), 0, 1)+IF(OR($F55 &gt;= BN$6, $G55 &lt; BM$6), 0, 2)+1)</f>
        <v/>
      </c>
      <c r="BN55" s="68" t="str">
        <f ca="1">INDEX({"","_","-","="},IF(OR($D55 &gt;= BO$6, $E55 &lt; BN$6), 0, 1)+IF(OR($F55 &gt;= BO$6, $G55 &lt; BN$6), 0, 2)+1)</f>
        <v/>
      </c>
      <c r="BO55" s="68" t="str">
        <f ca="1">INDEX({"","_","-","="},IF(OR($D55 &gt;= BP$6, $E55 &lt; BO$6), 0, 1)+IF(OR($F55 &gt;= BP$6, $G55 &lt; BO$6), 0, 2)+1)</f>
        <v/>
      </c>
      <c r="BP55" s="68" t="str">
        <f ca="1">INDEX({"","_","-","="},IF(OR($D55 &gt;= BQ$6, $E55 &lt; BP$6), 0, 1)+IF(OR($F55 &gt;= BQ$6, $G55 &lt; BP$6), 0, 2)+1)</f>
        <v/>
      </c>
      <c r="BQ55" s="68" t="str">
        <f ca="1">INDEX({"","_","-","="},IF(OR($D55 &gt;= BR$6, $E55 &lt; BQ$6), 0, 1)+IF(OR($F55 &gt;= BR$6, $G55 &lt; BQ$6), 0, 2)+1)</f>
        <v/>
      </c>
      <c r="BR55" s="68" t="str">
        <f ca="1">INDEX({"","_","-","="},IF(OR($D55 &gt;= BS$6, $E55 &lt; BR$6), 0, 1)+IF(OR($F55 &gt;= BS$6, $G55 &lt; BR$6), 0, 2)+1)</f>
        <v/>
      </c>
      <c r="BS55" s="68" t="str">
        <f ca="1">INDEX({"","_","-","="},IF(OR($D55 &gt;= BT$6, $E55 &lt; BS$6), 0, 1)+IF(OR($F55 &gt;= BT$6, $G55 &lt; BS$6), 0, 2)+1)</f>
        <v/>
      </c>
      <c r="BT55" s="68" t="str">
        <f ca="1">INDEX({"","_","-","="},IF(OR($D55 &gt;= BU$6, $E55 &lt; BT$6), 0, 1)+IF(OR($F55 &gt;= BU$6, $G55 &lt; BT$6), 0, 2)+1)</f>
        <v/>
      </c>
      <c r="BU55" s="68" t="str">
        <f ca="1">INDEX({"","_","-","="},IF(OR($D55 &gt;= BV$6, $E55 &lt; BU$6), 0, 1)+IF(OR($F55 &gt;= BV$6, $G55 &lt; BU$6), 0, 2)+1)</f>
        <v/>
      </c>
      <c r="BV55" s="68" t="str">
        <f ca="1">INDEX({"","_","-","="},IF(OR($D55 &gt;= BW$6, $E55 &lt; BV$6), 0, 1)+IF(OR($F55 &gt;= BW$6, $G55 &lt; BV$6), 0, 2)+1)</f>
        <v/>
      </c>
      <c r="BW55" s="68" t="str">
        <f ca="1">INDEX({"","_","-","="},IF(OR($D55 &gt;= BX$6, $E55 &lt; BW$6), 0, 1)+IF(OR($F55 &gt;= BX$6, $G55 &lt; BW$6), 0, 2)+1)</f>
        <v/>
      </c>
      <c r="BX55" s="68" t="str">
        <f ca="1">INDEX({"","_","-","="},IF(OR($D55 &gt;= BY$6, $E55 &lt; BX$6), 0, 1)+IF(OR($F55 &gt;= BY$6, $G55 &lt; BX$6), 0, 2)+1)</f>
        <v/>
      </c>
      <c r="BY55" s="68" t="str">
        <f ca="1">INDEX({"","_","-","="},IF(OR($D55 &gt;= BZ$6, $E55 &lt; BY$6), 0, 1)+IF(OR($F55 &gt;= BZ$6, $G55 &lt; BY$6), 0, 2)+1)</f>
        <v/>
      </c>
      <c r="BZ55" s="68" t="str">
        <f ca="1">INDEX({"","_","-","="},IF(OR($D55 &gt;= CA$6, $E55 &lt; BZ$6), 0, 1)+IF(OR($F55 &gt;= CA$6, $G55 &lt; BZ$6), 0, 2)+1)</f>
        <v/>
      </c>
      <c r="CA55" s="68" t="str">
        <f ca="1">INDEX({"","_","-","="},IF(OR($D55 &gt;= CB$6, $E55 &lt; CA$6), 0, 1)+IF(OR($F55 &gt;= CB$6, $G55 &lt; CA$6), 0, 2)+1)</f>
        <v/>
      </c>
      <c r="CB55" s="68" t="str">
        <f ca="1">INDEX({"","_","-","="},IF(OR($D55 &gt;= CC$6, $E55 &lt; CB$6), 0, 1)+IF(OR($F55 &gt;= CC$6, $G55 &lt; CB$6), 0, 2)+1)</f>
        <v/>
      </c>
      <c r="CC55" s="68" t="str">
        <f ca="1">INDEX({"","_","-","="},IF(OR($D55 &gt;= CD$6, $E55 &lt; CC$6), 0, 1)+IF(OR($F55 &gt;= CD$6, $G55 &lt; CC$6), 0, 2)+1)</f>
        <v/>
      </c>
      <c r="CD55" s="68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IF('临-进度'!M51,'临-进度'!$A51,"")</f>
        <v/>
      </c>
      <c r="B56" s="8" t="str">
        <f ca="1">IF('临-进度'!M51,'临-进度'!$B51,"")</f>
        <v/>
      </c>
      <c r="C56" s="8" t="str">
        <f ca="1">IF('临-进度'!M51,'临-进度'!$E51,"")</f>
        <v/>
      </c>
      <c r="D56" s="40" t="str">
        <f ca="1">IF('临-进度'!$M51,'临-进度'!$I51,"")</f>
        <v/>
      </c>
      <c r="E56" s="40" t="str">
        <f ca="1">IF('临-进度'!$M51,'临-进度'!$AE51,"")</f>
        <v/>
      </c>
      <c r="F56" s="40" t="str">
        <f ca="1">IF('临-进度'!$M51,'临-进度'!$J51,"")</f>
        <v/>
      </c>
      <c r="G56" s="73" t="str">
        <f ca="1">IF('临-进度'!$M51,'临-进度'!$AF51,"")</f>
        <v/>
      </c>
      <c r="H56" s="68" t="str">
        <f ca="1">INDEX({"","_","-","="},IF(OR($D56 &gt;= I$6, $E56 &lt; H$6), 0, 1)+IF(OR($F56 &gt;= I$6, $G56 &lt; H$6), 0, 2)+1)</f>
        <v/>
      </c>
      <c r="I56" s="68" t="str">
        <f ca="1">INDEX({"","_","-","="},IF(OR($D56 &gt;= J$6, $E56 &lt; I$6), 0, 1)+IF(OR($F56 &gt;= J$6, $G56 &lt; I$6), 0, 2)+1)</f>
        <v/>
      </c>
      <c r="J56" s="68" t="str">
        <f ca="1">INDEX({"","_","-","="},IF(OR($D56 &gt;= K$6, $E56 &lt; J$6), 0, 1)+IF(OR($F56 &gt;= K$6, $G56 &lt; J$6), 0, 2)+1)</f>
        <v/>
      </c>
      <c r="K56" s="68" t="str">
        <f ca="1">INDEX({"","_","-","="},IF(OR($D56 &gt;= L$6, $E56 &lt; K$6), 0, 1)+IF(OR($F56 &gt;= L$6, $G56 &lt; K$6), 0, 2)+1)</f>
        <v/>
      </c>
      <c r="L56" s="68" t="str">
        <f ca="1">INDEX({"","_","-","="},IF(OR($D56 &gt;= M$6, $E56 &lt; L$6), 0, 1)+IF(OR($F56 &gt;= M$6, $G56 &lt; L$6), 0, 2)+1)</f>
        <v/>
      </c>
      <c r="M56" s="68" t="str">
        <f ca="1">INDEX({"","_","-","="},IF(OR($D56 &gt;= N$6, $E56 &lt; M$6), 0, 1)+IF(OR($F56 &gt;= N$6, $G56 &lt; M$6), 0, 2)+1)</f>
        <v/>
      </c>
      <c r="N56" s="68" t="str">
        <f ca="1">INDEX({"","_","-","="},IF(OR($D56 &gt;= O$6, $E56 &lt; N$6), 0, 1)+IF(OR($F56 &gt;= O$6, $G56 &lt; N$6), 0, 2)+1)</f>
        <v/>
      </c>
      <c r="O56" s="68" t="str">
        <f ca="1">INDEX({"","_","-","="},IF(OR($D56 &gt;= P$6, $E56 &lt; O$6), 0, 1)+IF(OR($F56 &gt;= P$6, $G56 &lt; O$6), 0, 2)+1)</f>
        <v/>
      </c>
      <c r="P56" s="68" t="str">
        <f ca="1">INDEX({"","_","-","="},IF(OR($D56 &gt;= Q$6, $E56 &lt; P$6), 0, 1)+IF(OR($F56 &gt;= Q$6, $G56 &lt; P$6), 0, 2)+1)</f>
        <v/>
      </c>
      <c r="Q56" s="68" t="str">
        <f ca="1">INDEX({"","_","-","="},IF(OR($D56 &gt;= R$6, $E56 &lt; Q$6), 0, 1)+IF(OR($F56 &gt;= R$6, $G56 &lt; Q$6), 0, 2)+1)</f>
        <v/>
      </c>
      <c r="R56" s="68" t="str">
        <f ca="1">INDEX({"","_","-","="},IF(OR($D56 &gt;= S$6, $E56 &lt; R$6), 0, 1)+IF(OR($F56 &gt;= S$6, $G56 &lt; R$6), 0, 2)+1)</f>
        <v/>
      </c>
      <c r="S56" s="68" t="str">
        <f ca="1">INDEX({"","_","-","="},IF(OR($D56 &gt;= T$6, $E56 &lt; S$6), 0, 1)+IF(OR($F56 &gt;= T$6, $G56 &lt; S$6), 0, 2)+1)</f>
        <v/>
      </c>
      <c r="T56" s="68" t="str">
        <f ca="1">INDEX({"","_","-","="},IF(OR($D56 &gt;= U$6, $E56 &lt; T$6), 0, 1)+IF(OR($F56 &gt;= U$6, $G56 &lt; T$6), 0, 2)+1)</f>
        <v/>
      </c>
      <c r="U56" s="68" t="str">
        <f ca="1">INDEX({"","_","-","="},IF(OR($D56 &gt;= V$6, $E56 &lt; U$6), 0, 1)+IF(OR($F56 &gt;= V$6, $G56 &lt; U$6), 0, 2)+1)</f>
        <v/>
      </c>
      <c r="V56" s="68" t="str">
        <f ca="1">INDEX({"","_","-","="},IF(OR($D56 &gt;= W$6, $E56 &lt; V$6), 0, 1)+IF(OR($F56 &gt;= W$6, $G56 &lt; V$6), 0, 2)+1)</f>
        <v/>
      </c>
      <c r="W56" s="68" t="str">
        <f ca="1">INDEX({"","_","-","="},IF(OR($D56 &gt;= X$6, $E56 &lt; W$6), 0, 1)+IF(OR($F56 &gt;= X$6, $G56 &lt; W$6), 0, 2)+1)</f>
        <v/>
      </c>
      <c r="X56" s="68" t="str">
        <f ca="1">INDEX({"","_","-","="},IF(OR($D56 &gt;= Y$6, $E56 &lt; X$6), 0, 1)+IF(OR($F56 &gt;= Y$6, $G56 &lt; X$6), 0, 2)+1)</f>
        <v/>
      </c>
      <c r="Y56" s="68" t="str">
        <f ca="1">INDEX({"","_","-","="},IF(OR($D56 &gt;= Z$6, $E56 &lt; Y$6), 0, 1)+IF(OR($F56 &gt;= Z$6, $G56 &lt; Y$6), 0, 2)+1)</f>
        <v/>
      </c>
      <c r="Z56" s="68" t="str">
        <f ca="1">INDEX({"","_","-","="},IF(OR($D56 &gt;= AA$6, $E56 &lt; Z$6), 0, 1)+IF(OR($F56 &gt;= AA$6, $G56 &lt; Z$6), 0, 2)+1)</f>
        <v/>
      </c>
      <c r="AA56" s="68" t="str">
        <f ca="1">INDEX({"","_","-","="},IF(OR($D56 &gt;= AB$6, $E56 &lt; AA$6), 0, 1)+IF(OR($F56 &gt;= AB$6, $G56 &lt; AA$6), 0, 2)+1)</f>
        <v/>
      </c>
      <c r="AB56" s="68" t="str">
        <f ca="1">INDEX({"","_","-","="},IF(OR($D56 &gt;= AC$6, $E56 &lt; AB$6), 0, 1)+IF(OR($F56 &gt;= AC$6, $G56 &lt; AB$6), 0, 2)+1)</f>
        <v/>
      </c>
      <c r="AC56" s="68" t="str">
        <f ca="1">INDEX({"","_","-","="},IF(OR($D56 &gt;= AD$6, $E56 &lt; AC$6), 0, 1)+IF(OR($F56 &gt;= AD$6, $G56 &lt; AC$6), 0, 2)+1)</f>
        <v/>
      </c>
      <c r="AD56" s="68" t="str">
        <f ca="1">INDEX({"","_","-","="},IF(OR($D56 &gt;= AE$6, $E56 &lt; AD$6), 0, 1)+IF(OR($F56 &gt;= AE$6, $G56 &lt; AD$6), 0, 2)+1)</f>
        <v/>
      </c>
      <c r="AE56" s="68" t="str">
        <f ca="1">INDEX({"","_","-","="},IF(OR($D56 &gt;= AF$6, $E56 &lt; AE$6), 0, 1)+IF(OR($F56 &gt;= AF$6, $G56 &lt; AE$6), 0, 2)+1)</f>
        <v/>
      </c>
      <c r="AF56" s="68" t="str">
        <f ca="1">INDEX({"","_","-","="},IF(OR($D56 &gt;= AG$6, $E56 &lt; AF$6), 0, 1)+IF(OR($F56 &gt;= AG$6, $G56 &lt; AF$6), 0, 2)+1)</f>
        <v/>
      </c>
      <c r="AG56" s="68" t="str">
        <f ca="1">INDEX({"","_","-","="},IF(OR($D56 &gt;= AH$6, $E56 &lt; AG$6), 0, 1)+IF(OR($F56 &gt;= AH$6, $G56 &lt; AG$6), 0, 2)+1)</f>
        <v/>
      </c>
      <c r="AH56" s="68" t="str">
        <f ca="1">INDEX({"","_","-","="},IF(OR($D56 &gt;= AI$6, $E56 &lt; AH$6), 0, 1)+IF(OR($F56 &gt;= AI$6, $G56 &lt; AH$6), 0, 2)+1)</f>
        <v/>
      </c>
      <c r="AI56" s="68" t="str">
        <f ca="1">INDEX({"","_","-","="},IF(OR($D56 &gt;= AJ$6, $E56 &lt; AI$6), 0, 1)+IF(OR($F56 &gt;= AJ$6, $G56 &lt; AI$6), 0, 2)+1)</f>
        <v/>
      </c>
      <c r="AJ56" s="68" t="str">
        <f ca="1">INDEX({"","_","-","="},IF(OR($D56 &gt;= AK$6, $E56 &lt; AJ$6), 0, 1)+IF(OR($F56 &gt;= AK$6, $G56 &lt; AJ$6), 0, 2)+1)</f>
        <v/>
      </c>
      <c r="AK56" s="68" t="str">
        <f ca="1">INDEX({"","_","-","="},IF(OR($D56 &gt;= AL$6, $E56 &lt; AK$6), 0, 1)+IF(OR($F56 &gt;= AL$6, $G56 &lt; AK$6), 0, 2)+1)</f>
        <v/>
      </c>
      <c r="AL56" s="68" t="str">
        <f ca="1">INDEX({"","_","-","="},IF(OR($D56 &gt;= AM$6, $E56 &lt; AL$6), 0, 1)+IF(OR($F56 &gt;= AM$6, $G56 &lt; AL$6), 0, 2)+1)</f>
        <v/>
      </c>
      <c r="AM56" s="68" t="str">
        <f ca="1">INDEX({"","_","-","="},IF(OR($D56 &gt;= AN$6, $E56 &lt; AM$6), 0, 1)+IF(OR($F56 &gt;= AN$6, $G56 &lt; AM$6), 0, 2)+1)</f>
        <v/>
      </c>
      <c r="AN56" s="68" t="str">
        <f ca="1">INDEX({"","_","-","="},IF(OR($D56 &gt;= AO$6, $E56 &lt; AN$6), 0, 1)+IF(OR($F56 &gt;= AO$6, $G56 &lt; AN$6), 0, 2)+1)</f>
        <v/>
      </c>
      <c r="AO56" s="68" t="str">
        <f ca="1">INDEX({"","_","-","="},IF(OR($D56 &gt;= AP$6, $E56 &lt; AO$6), 0, 1)+IF(OR($F56 &gt;= AP$6, $G56 &lt; AO$6), 0, 2)+1)</f>
        <v/>
      </c>
      <c r="AP56" s="68" t="str">
        <f ca="1">INDEX({"","_","-","="},IF(OR($D56 &gt;= AQ$6, $E56 &lt; AP$6), 0, 1)+IF(OR($F56 &gt;= AQ$6, $G56 &lt; AP$6), 0, 2)+1)</f>
        <v/>
      </c>
      <c r="AQ56" s="68" t="str">
        <f ca="1">INDEX({"","_","-","="},IF(OR($D56 &gt;= AR$6, $E56 &lt; AQ$6), 0, 1)+IF(OR($F56 &gt;= AR$6, $G56 &lt; AQ$6), 0, 2)+1)</f>
        <v/>
      </c>
      <c r="AR56" s="68" t="str">
        <f ca="1">INDEX({"","_","-","="},IF(OR($D56 &gt;= AS$6, $E56 &lt; AR$6), 0, 1)+IF(OR($F56 &gt;= AS$6, $G56 &lt; AR$6), 0, 2)+1)</f>
        <v/>
      </c>
      <c r="AS56" s="68" t="str">
        <f ca="1">INDEX({"","_","-","="},IF(OR($D56 &gt;= AT$6, $E56 &lt; AS$6), 0, 1)+IF(OR($F56 &gt;= AT$6, $G56 &lt; AS$6), 0, 2)+1)</f>
        <v/>
      </c>
      <c r="AT56" s="68" t="str">
        <f ca="1">INDEX({"","_","-","="},IF(OR($D56 &gt;= AU$6, $E56 &lt; AT$6), 0, 1)+IF(OR($F56 &gt;= AU$6, $G56 &lt; AT$6), 0, 2)+1)</f>
        <v/>
      </c>
      <c r="AU56" s="68" t="str">
        <f ca="1">INDEX({"","_","-","="},IF(OR($D56 &gt;= AV$6, $E56 &lt; AU$6), 0, 1)+IF(OR($F56 &gt;= AV$6, $G56 &lt; AU$6), 0, 2)+1)</f>
        <v/>
      </c>
      <c r="AV56" s="68" t="str">
        <f ca="1">INDEX({"","_","-","="},IF(OR($D56 &gt;= AW$6, $E56 &lt; AV$6), 0, 1)+IF(OR($F56 &gt;= AW$6, $G56 &lt; AV$6), 0, 2)+1)</f>
        <v/>
      </c>
      <c r="AW56" s="68" t="str">
        <f ca="1">INDEX({"","_","-","="},IF(OR($D56 &gt;= AX$6, $E56 &lt; AW$6), 0, 1)+IF(OR($F56 &gt;= AX$6, $G56 &lt; AW$6), 0, 2)+1)</f>
        <v/>
      </c>
      <c r="AX56" s="68" t="str">
        <f ca="1">INDEX({"","_","-","="},IF(OR($D56 &gt;= AY$6, $E56 &lt; AX$6), 0, 1)+IF(OR($F56 &gt;= AY$6, $G56 &lt; AX$6), 0, 2)+1)</f>
        <v/>
      </c>
      <c r="AY56" s="68" t="str">
        <f ca="1">INDEX({"","_","-","="},IF(OR($D56 &gt;= AZ$6, $E56 &lt; AY$6), 0, 1)+IF(OR($F56 &gt;= AZ$6, $G56 &lt; AY$6), 0, 2)+1)</f>
        <v/>
      </c>
      <c r="AZ56" s="68" t="str">
        <f ca="1">INDEX({"","_","-","="},IF(OR($D56 &gt;= BA$6, $E56 &lt; AZ$6), 0, 1)+IF(OR($F56 &gt;= BA$6, $G56 &lt; AZ$6), 0, 2)+1)</f>
        <v/>
      </c>
      <c r="BA56" s="68" t="str">
        <f ca="1">INDEX({"","_","-","="},IF(OR($D56 &gt;= BB$6, $E56 &lt; BA$6), 0, 1)+IF(OR($F56 &gt;= BB$6, $G56 &lt; BA$6), 0, 2)+1)</f>
        <v/>
      </c>
      <c r="BB56" s="68" t="str">
        <f ca="1">INDEX({"","_","-","="},IF(OR($D56 &gt;= BC$6, $E56 &lt; BB$6), 0, 1)+IF(OR($F56 &gt;= BC$6, $G56 &lt; BB$6), 0, 2)+1)</f>
        <v/>
      </c>
      <c r="BC56" s="68" t="str">
        <f ca="1">INDEX({"","_","-","="},IF(OR($D56 &gt;= BD$6, $E56 &lt; BC$6), 0, 1)+IF(OR($F56 &gt;= BD$6, $G56 &lt; BC$6), 0, 2)+1)</f>
        <v/>
      </c>
      <c r="BD56" s="68" t="str">
        <f ca="1">INDEX({"","_","-","="},IF(OR($D56 &gt;= BE$6, $E56 &lt; BD$6), 0, 1)+IF(OR($F56 &gt;= BE$6, $G56 &lt; BD$6), 0, 2)+1)</f>
        <v/>
      </c>
      <c r="BE56" s="68" t="str">
        <f ca="1">INDEX({"","_","-","="},IF(OR($D56 &gt;= BF$6, $E56 &lt; BE$6), 0, 1)+IF(OR($F56 &gt;= BF$6, $G56 &lt; BE$6), 0, 2)+1)</f>
        <v/>
      </c>
      <c r="BF56" s="68" t="str">
        <f ca="1">INDEX({"","_","-","="},IF(OR($D56 &gt;= BG$6, $E56 &lt; BF$6), 0, 1)+IF(OR($F56 &gt;= BG$6, $G56 &lt; BF$6), 0, 2)+1)</f>
        <v/>
      </c>
      <c r="BG56" s="68" t="str">
        <f ca="1">INDEX({"","_","-","="},IF(OR($D56 &gt;= BH$6, $E56 &lt; BG$6), 0, 1)+IF(OR($F56 &gt;= BH$6, $G56 &lt; BG$6), 0, 2)+1)</f>
        <v/>
      </c>
      <c r="BH56" s="68" t="str">
        <f ca="1">INDEX({"","_","-","="},IF(OR($D56 &gt;= BI$6, $E56 &lt; BH$6), 0, 1)+IF(OR($F56 &gt;= BI$6, $G56 &lt; BH$6), 0, 2)+1)</f>
        <v/>
      </c>
      <c r="BI56" s="68" t="str">
        <f ca="1">INDEX({"","_","-","="},IF(OR($D56 &gt;= BJ$6, $E56 &lt; BI$6), 0, 1)+IF(OR($F56 &gt;= BJ$6, $G56 &lt; BI$6), 0, 2)+1)</f>
        <v/>
      </c>
      <c r="BJ56" s="68" t="str">
        <f ca="1">INDEX({"","_","-","="},IF(OR($D56 &gt;= BK$6, $E56 &lt; BJ$6), 0, 1)+IF(OR($F56 &gt;= BK$6, $G56 &lt; BJ$6), 0, 2)+1)</f>
        <v/>
      </c>
      <c r="BK56" s="68" t="str">
        <f ca="1">INDEX({"","_","-","="},IF(OR($D56 &gt;= BL$6, $E56 &lt; BK$6), 0, 1)+IF(OR($F56 &gt;= BL$6, $G56 &lt; BK$6), 0, 2)+1)</f>
        <v/>
      </c>
      <c r="BL56" s="68" t="str">
        <f ca="1">INDEX({"","_","-","="},IF(OR($D56 &gt;= BM$6, $E56 &lt; BL$6), 0, 1)+IF(OR($F56 &gt;= BM$6, $G56 &lt; BL$6), 0, 2)+1)</f>
        <v/>
      </c>
      <c r="BM56" s="68" t="str">
        <f ca="1">INDEX({"","_","-","="},IF(OR($D56 &gt;= BN$6, $E56 &lt; BM$6), 0, 1)+IF(OR($F56 &gt;= BN$6, $G56 &lt; BM$6), 0, 2)+1)</f>
        <v/>
      </c>
      <c r="BN56" s="68" t="str">
        <f ca="1">INDEX({"","_","-","="},IF(OR($D56 &gt;= BO$6, $E56 &lt; BN$6), 0, 1)+IF(OR($F56 &gt;= BO$6, $G56 &lt; BN$6), 0, 2)+1)</f>
        <v/>
      </c>
      <c r="BO56" s="68" t="str">
        <f ca="1">INDEX({"","_","-","="},IF(OR($D56 &gt;= BP$6, $E56 &lt; BO$6), 0, 1)+IF(OR($F56 &gt;= BP$6, $G56 &lt; BO$6), 0, 2)+1)</f>
        <v/>
      </c>
      <c r="BP56" s="68" t="str">
        <f ca="1">INDEX({"","_","-","="},IF(OR($D56 &gt;= BQ$6, $E56 &lt; BP$6), 0, 1)+IF(OR($F56 &gt;= BQ$6, $G56 &lt; BP$6), 0, 2)+1)</f>
        <v/>
      </c>
      <c r="BQ56" s="68" t="str">
        <f ca="1">INDEX({"","_","-","="},IF(OR($D56 &gt;= BR$6, $E56 &lt; BQ$6), 0, 1)+IF(OR($F56 &gt;= BR$6, $G56 &lt; BQ$6), 0, 2)+1)</f>
        <v/>
      </c>
      <c r="BR56" s="68" t="str">
        <f ca="1">INDEX({"","_","-","="},IF(OR($D56 &gt;= BS$6, $E56 &lt; BR$6), 0, 1)+IF(OR($F56 &gt;= BS$6, $G56 &lt; BR$6), 0, 2)+1)</f>
        <v/>
      </c>
      <c r="BS56" s="68" t="str">
        <f ca="1">INDEX({"","_","-","="},IF(OR($D56 &gt;= BT$6, $E56 &lt; BS$6), 0, 1)+IF(OR($F56 &gt;= BT$6, $G56 &lt; BS$6), 0, 2)+1)</f>
        <v/>
      </c>
      <c r="BT56" s="68" t="str">
        <f ca="1">INDEX({"","_","-","="},IF(OR($D56 &gt;= BU$6, $E56 &lt; BT$6), 0, 1)+IF(OR($F56 &gt;= BU$6, $G56 &lt; BT$6), 0, 2)+1)</f>
        <v/>
      </c>
      <c r="BU56" s="68" t="str">
        <f ca="1">INDEX({"","_","-","="},IF(OR($D56 &gt;= BV$6, $E56 &lt; BU$6), 0, 1)+IF(OR($F56 &gt;= BV$6, $G56 &lt; BU$6), 0, 2)+1)</f>
        <v/>
      </c>
      <c r="BV56" s="68" t="str">
        <f ca="1">INDEX({"","_","-","="},IF(OR($D56 &gt;= BW$6, $E56 &lt; BV$6), 0, 1)+IF(OR($F56 &gt;= BW$6, $G56 &lt; BV$6), 0, 2)+1)</f>
        <v/>
      </c>
      <c r="BW56" s="68" t="str">
        <f ca="1">INDEX({"","_","-","="},IF(OR($D56 &gt;= BX$6, $E56 &lt; BW$6), 0, 1)+IF(OR($F56 &gt;= BX$6, $G56 &lt; BW$6), 0, 2)+1)</f>
        <v/>
      </c>
      <c r="BX56" s="68" t="str">
        <f ca="1">INDEX({"","_","-","="},IF(OR($D56 &gt;= BY$6, $E56 &lt; BX$6), 0, 1)+IF(OR($F56 &gt;= BY$6, $G56 &lt; BX$6), 0, 2)+1)</f>
        <v/>
      </c>
      <c r="BY56" s="68" t="str">
        <f ca="1">INDEX({"","_","-","="},IF(OR($D56 &gt;= BZ$6, $E56 &lt; BY$6), 0, 1)+IF(OR($F56 &gt;= BZ$6, $G56 &lt; BY$6), 0, 2)+1)</f>
        <v/>
      </c>
      <c r="BZ56" s="68" t="str">
        <f ca="1">INDEX({"","_","-","="},IF(OR($D56 &gt;= CA$6, $E56 &lt; BZ$6), 0, 1)+IF(OR($F56 &gt;= CA$6, $G56 &lt; BZ$6), 0, 2)+1)</f>
        <v/>
      </c>
      <c r="CA56" s="68" t="str">
        <f ca="1">INDEX({"","_","-","="},IF(OR($D56 &gt;= CB$6, $E56 &lt; CA$6), 0, 1)+IF(OR($F56 &gt;= CB$6, $G56 &lt; CA$6), 0, 2)+1)</f>
        <v/>
      </c>
      <c r="CB56" s="68" t="str">
        <f ca="1">INDEX({"","_","-","="},IF(OR($D56 &gt;= CC$6, $E56 &lt; CB$6), 0, 1)+IF(OR($F56 &gt;= CC$6, $G56 &lt; CB$6), 0, 2)+1)</f>
        <v/>
      </c>
      <c r="CC56" s="68" t="str">
        <f ca="1">INDEX({"","_","-","="},IF(OR($D56 &gt;= CD$6, $E56 &lt; CC$6), 0, 1)+IF(OR($F56 &gt;= CD$6, $G56 &lt; CC$6), 0, 2)+1)</f>
        <v/>
      </c>
      <c r="CD56" s="68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IF('临-进度'!M52,'临-进度'!$A52,"")</f>
        <v/>
      </c>
      <c r="B57" s="8" t="str">
        <f ca="1">IF('临-进度'!M52,'临-进度'!$B52,"")</f>
        <v/>
      </c>
      <c r="C57" s="8" t="str">
        <f ca="1">IF('临-进度'!M52,'临-进度'!$E52,"")</f>
        <v/>
      </c>
      <c r="D57" s="40" t="str">
        <f ca="1">IF('临-进度'!$M52,'临-进度'!$I52,"")</f>
        <v/>
      </c>
      <c r="E57" s="40" t="str">
        <f ca="1">IF('临-进度'!$M52,'临-进度'!$AE52,"")</f>
        <v/>
      </c>
      <c r="F57" s="40" t="str">
        <f ca="1">IF('临-进度'!$M52,'临-进度'!$J52,"")</f>
        <v/>
      </c>
      <c r="G57" s="73" t="str">
        <f ca="1">IF('临-进度'!$M52,'临-进度'!$AF52,"")</f>
        <v/>
      </c>
      <c r="H57" s="68" t="str">
        <f ca="1">INDEX({"","_","-","="},IF(OR($D57 &gt;= I$6, $E57 &lt; H$6), 0, 1)+IF(OR($F57 &gt;= I$6, $G57 &lt; H$6), 0, 2)+1)</f>
        <v/>
      </c>
      <c r="I57" s="68" t="str">
        <f ca="1">INDEX({"","_","-","="},IF(OR($D57 &gt;= J$6, $E57 &lt; I$6), 0, 1)+IF(OR($F57 &gt;= J$6, $G57 &lt; I$6), 0, 2)+1)</f>
        <v/>
      </c>
      <c r="J57" s="68" t="str">
        <f ca="1">INDEX({"","_","-","="},IF(OR($D57 &gt;= K$6, $E57 &lt; J$6), 0, 1)+IF(OR($F57 &gt;= K$6, $G57 &lt; J$6), 0, 2)+1)</f>
        <v/>
      </c>
      <c r="K57" s="68" t="str">
        <f ca="1">INDEX({"","_","-","="},IF(OR($D57 &gt;= L$6, $E57 &lt; K$6), 0, 1)+IF(OR($F57 &gt;= L$6, $G57 &lt; K$6), 0, 2)+1)</f>
        <v/>
      </c>
      <c r="L57" s="68" t="str">
        <f ca="1">INDEX({"","_","-","="},IF(OR($D57 &gt;= M$6, $E57 &lt; L$6), 0, 1)+IF(OR($F57 &gt;= M$6, $G57 &lt; L$6), 0, 2)+1)</f>
        <v/>
      </c>
      <c r="M57" s="68" t="str">
        <f ca="1">INDEX({"","_","-","="},IF(OR($D57 &gt;= N$6, $E57 &lt; M$6), 0, 1)+IF(OR($F57 &gt;= N$6, $G57 &lt; M$6), 0, 2)+1)</f>
        <v/>
      </c>
      <c r="N57" s="68" t="str">
        <f ca="1">INDEX({"","_","-","="},IF(OR($D57 &gt;= O$6, $E57 &lt; N$6), 0, 1)+IF(OR($F57 &gt;= O$6, $G57 &lt; N$6), 0, 2)+1)</f>
        <v/>
      </c>
      <c r="O57" s="68" t="str">
        <f ca="1">INDEX({"","_","-","="},IF(OR($D57 &gt;= P$6, $E57 &lt; O$6), 0, 1)+IF(OR($F57 &gt;= P$6, $G57 &lt; O$6), 0, 2)+1)</f>
        <v/>
      </c>
      <c r="P57" s="68" t="str">
        <f ca="1">INDEX({"","_","-","="},IF(OR($D57 &gt;= Q$6, $E57 &lt; P$6), 0, 1)+IF(OR($F57 &gt;= Q$6, $G57 &lt; P$6), 0, 2)+1)</f>
        <v/>
      </c>
      <c r="Q57" s="68" t="str">
        <f ca="1">INDEX({"","_","-","="},IF(OR($D57 &gt;= R$6, $E57 &lt; Q$6), 0, 1)+IF(OR($F57 &gt;= R$6, $G57 &lt; Q$6), 0, 2)+1)</f>
        <v/>
      </c>
      <c r="R57" s="68" t="str">
        <f ca="1">INDEX({"","_","-","="},IF(OR($D57 &gt;= S$6, $E57 &lt; R$6), 0, 1)+IF(OR($F57 &gt;= S$6, $G57 &lt; R$6), 0, 2)+1)</f>
        <v/>
      </c>
      <c r="S57" s="68" t="str">
        <f ca="1">INDEX({"","_","-","="},IF(OR($D57 &gt;= T$6, $E57 &lt; S$6), 0, 1)+IF(OR($F57 &gt;= T$6, $G57 &lt; S$6), 0, 2)+1)</f>
        <v/>
      </c>
      <c r="T57" s="68" t="str">
        <f ca="1">INDEX({"","_","-","="},IF(OR($D57 &gt;= U$6, $E57 &lt; T$6), 0, 1)+IF(OR($F57 &gt;= U$6, $G57 &lt; T$6), 0, 2)+1)</f>
        <v/>
      </c>
      <c r="U57" s="68" t="str">
        <f ca="1">INDEX({"","_","-","="},IF(OR($D57 &gt;= V$6, $E57 &lt; U$6), 0, 1)+IF(OR($F57 &gt;= V$6, $G57 &lt; U$6), 0, 2)+1)</f>
        <v/>
      </c>
      <c r="V57" s="68" t="str">
        <f ca="1">INDEX({"","_","-","="},IF(OR($D57 &gt;= W$6, $E57 &lt; V$6), 0, 1)+IF(OR($F57 &gt;= W$6, $G57 &lt; V$6), 0, 2)+1)</f>
        <v/>
      </c>
      <c r="W57" s="68" t="str">
        <f ca="1">INDEX({"","_","-","="},IF(OR($D57 &gt;= X$6, $E57 &lt; W$6), 0, 1)+IF(OR($F57 &gt;= X$6, $G57 &lt; W$6), 0, 2)+1)</f>
        <v/>
      </c>
      <c r="X57" s="68" t="str">
        <f ca="1">INDEX({"","_","-","="},IF(OR($D57 &gt;= Y$6, $E57 &lt; X$6), 0, 1)+IF(OR($F57 &gt;= Y$6, $G57 &lt; X$6), 0, 2)+1)</f>
        <v/>
      </c>
      <c r="Y57" s="68" t="str">
        <f ca="1">INDEX({"","_","-","="},IF(OR($D57 &gt;= Z$6, $E57 &lt; Y$6), 0, 1)+IF(OR($F57 &gt;= Z$6, $G57 &lt; Y$6), 0, 2)+1)</f>
        <v/>
      </c>
      <c r="Z57" s="68" t="str">
        <f ca="1">INDEX({"","_","-","="},IF(OR($D57 &gt;= AA$6, $E57 &lt; Z$6), 0, 1)+IF(OR($F57 &gt;= AA$6, $G57 &lt; Z$6), 0, 2)+1)</f>
        <v/>
      </c>
      <c r="AA57" s="68" t="str">
        <f ca="1">INDEX({"","_","-","="},IF(OR($D57 &gt;= AB$6, $E57 &lt; AA$6), 0, 1)+IF(OR($F57 &gt;= AB$6, $G57 &lt; AA$6), 0, 2)+1)</f>
        <v/>
      </c>
      <c r="AB57" s="68" t="str">
        <f ca="1">INDEX({"","_","-","="},IF(OR($D57 &gt;= AC$6, $E57 &lt; AB$6), 0, 1)+IF(OR($F57 &gt;= AC$6, $G57 &lt; AB$6), 0, 2)+1)</f>
        <v/>
      </c>
      <c r="AC57" s="68" t="str">
        <f ca="1">INDEX({"","_","-","="},IF(OR($D57 &gt;= AD$6, $E57 &lt; AC$6), 0, 1)+IF(OR($F57 &gt;= AD$6, $G57 &lt; AC$6), 0, 2)+1)</f>
        <v/>
      </c>
      <c r="AD57" s="68" t="str">
        <f ca="1">INDEX({"","_","-","="},IF(OR($D57 &gt;= AE$6, $E57 &lt; AD$6), 0, 1)+IF(OR($F57 &gt;= AE$6, $G57 &lt; AD$6), 0, 2)+1)</f>
        <v/>
      </c>
      <c r="AE57" s="68" t="str">
        <f ca="1">INDEX({"","_","-","="},IF(OR($D57 &gt;= AF$6, $E57 &lt; AE$6), 0, 1)+IF(OR($F57 &gt;= AF$6, $G57 &lt; AE$6), 0, 2)+1)</f>
        <v/>
      </c>
      <c r="AF57" s="68" t="str">
        <f ca="1">INDEX({"","_","-","="},IF(OR($D57 &gt;= AG$6, $E57 &lt; AF$6), 0, 1)+IF(OR($F57 &gt;= AG$6, $G57 &lt; AF$6), 0, 2)+1)</f>
        <v/>
      </c>
      <c r="AG57" s="68" t="str">
        <f ca="1">INDEX({"","_","-","="},IF(OR($D57 &gt;= AH$6, $E57 &lt; AG$6), 0, 1)+IF(OR($F57 &gt;= AH$6, $G57 &lt; AG$6), 0, 2)+1)</f>
        <v/>
      </c>
      <c r="AH57" s="68" t="str">
        <f ca="1">INDEX({"","_","-","="},IF(OR($D57 &gt;= AI$6, $E57 &lt; AH$6), 0, 1)+IF(OR($F57 &gt;= AI$6, $G57 &lt; AH$6), 0, 2)+1)</f>
        <v/>
      </c>
      <c r="AI57" s="68" t="str">
        <f ca="1">INDEX({"","_","-","="},IF(OR($D57 &gt;= AJ$6, $E57 &lt; AI$6), 0, 1)+IF(OR($F57 &gt;= AJ$6, $G57 &lt; AI$6), 0, 2)+1)</f>
        <v/>
      </c>
      <c r="AJ57" s="68" t="str">
        <f ca="1">INDEX({"","_","-","="},IF(OR($D57 &gt;= AK$6, $E57 &lt; AJ$6), 0, 1)+IF(OR($F57 &gt;= AK$6, $G57 &lt; AJ$6), 0, 2)+1)</f>
        <v/>
      </c>
      <c r="AK57" s="68" t="str">
        <f ca="1">INDEX({"","_","-","="},IF(OR($D57 &gt;= AL$6, $E57 &lt; AK$6), 0, 1)+IF(OR($F57 &gt;= AL$6, $G57 &lt; AK$6), 0, 2)+1)</f>
        <v/>
      </c>
      <c r="AL57" s="68" t="str">
        <f ca="1">INDEX({"","_","-","="},IF(OR($D57 &gt;= AM$6, $E57 &lt; AL$6), 0, 1)+IF(OR($F57 &gt;= AM$6, $G57 &lt; AL$6), 0, 2)+1)</f>
        <v/>
      </c>
      <c r="AM57" s="68" t="str">
        <f ca="1">INDEX({"","_","-","="},IF(OR($D57 &gt;= AN$6, $E57 &lt; AM$6), 0, 1)+IF(OR($F57 &gt;= AN$6, $G57 &lt; AM$6), 0, 2)+1)</f>
        <v/>
      </c>
      <c r="AN57" s="68" t="str">
        <f ca="1">INDEX({"","_","-","="},IF(OR($D57 &gt;= AO$6, $E57 &lt; AN$6), 0, 1)+IF(OR($F57 &gt;= AO$6, $G57 &lt; AN$6), 0, 2)+1)</f>
        <v/>
      </c>
      <c r="AO57" s="68" t="str">
        <f ca="1">INDEX({"","_","-","="},IF(OR($D57 &gt;= AP$6, $E57 &lt; AO$6), 0, 1)+IF(OR($F57 &gt;= AP$6, $G57 &lt; AO$6), 0, 2)+1)</f>
        <v/>
      </c>
      <c r="AP57" s="68" t="str">
        <f ca="1">INDEX({"","_","-","="},IF(OR($D57 &gt;= AQ$6, $E57 &lt; AP$6), 0, 1)+IF(OR($F57 &gt;= AQ$6, $G57 &lt; AP$6), 0, 2)+1)</f>
        <v/>
      </c>
      <c r="AQ57" s="68" t="str">
        <f ca="1">INDEX({"","_","-","="},IF(OR($D57 &gt;= AR$6, $E57 &lt; AQ$6), 0, 1)+IF(OR($F57 &gt;= AR$6, $G57 &lt; AQ$6), 0, 2)+1)</f>
        <v/>
      </c>
      <c r="AR57" s="68" t="str">
        <f ca="1">INDEX({"","_","-","="},IF(OR($D57 &gt;= AS$6, $E57 &lt; AR$6), 0, 1)+IF(OR($F57 &gt;= AS$6, $G57 &lt; AR$6), 0, 2)+1)</f>
        <v/>
      </c>
      <c r="AS57" s="68" t="str">
        <f ca="1">INDEX({"","_","-","="},IF(OR($D57 &gt;= AT$6, $E57 &lt; AS$6), 0, 1)+IF(OR($F57 &gt;= AT$6, $G57 &lt; AS$6), 0, 2)+1)</f>
        <v/>
      </c>
      <c r="AT57" s="68" t="str">
        <f ca="1">INDEX({"","_","-","="},IF(OR($D57 &gt;= AU$6, $E57 &lt; AT$6), 0, 1)+IF(OR($F57 &gt;= AU$6, $G57 &lt; AT$6), 0, 2)+1)</f>
        <v/>
      </c>
      <c r="AU57" s="68" t="str">
        <f ca="1">INDEX({"","_","-","="},IF(OR($D57 &gt;= AV$6, $E57 &lt; AU$6), 0, 1)+IF(OR($F57 &gt;= AV$6, $G57 &lt; AU$6), 0, 2)+1)</f>
        <v/>
      </c>
      <c r="AV57" s="68" t="str">
        <f ca="1">INDEX({"","_","-","="},IF(OR($D57 &gt;= AW$6, $E57 &lt; AV$6), 0, 1)+IF(OR($F57 &gt;= AW$6, $G57 &lt; AV$6), 0, 2)+1)</f>
        <v/>
      </c>
      <c r="AW57" s="68" t="str">
        <f ca="1">INDEX({"","_","-","="},IF(OR($D57 &gt;= AX$6, $E57 &lt; AW$6), 0, 1)+IF(OR($F57 &gt;= AX$6, $G57 &lt; AW$6), 0, 2)+1)</f>
        <v/>
      </c>
      <c r="AX57" s="68" t="str">
        <f ca="1">INDEX({"","_","-","="},IF(OR($D57 &gt;= AY$6, $E57 &lt; AX$6), 0, 1)+IF(OR($F57 &gt;= AY$6, $G57 &lt; AX$6), 0, 2)+1)</f>
        <v/>
      </c>
      <c r="AY57" s="68" t="str">
        <f ca="1">INDEX({"","_","-","="},IF(OR($D57 &gt;= AZ$6, $E57 &lt; AY$6), 0, 1)+IF(OR($F57 &gt;= AZ$6, $G57 &lt; AY$6), 0, 2)+1)</f>
        <v/>
      </c>
      <c r="AZ57" s="68" t="str">
        <f ca="1">INDEX({"","_","-","="},IF(OR($D57 &gt;= BA$6, $E57 &lt; AZ$6), 0, 1)+IF(OR($F57 &gt;= BA$6, $G57 &lt; AZ$6), 0, 2)+1)</f>
        <v/>
      </c>
      <c r="BA57" s="68" t="str">
        <f ca="1">INDEX({"","_","-","="},IF(OR($D57 &gt;= BB$6, $E57 &lt; BA$6), 0, 1)+IF(OR($F57 &gt;= BB$6, $G57 &lt; BA$6), 0, 2)+1)</f>
        <v/>
      </c>
      <c r="BB57" s="68" t="str">
        <f ca="1">INDEX({"","_","-","="},IF(OR($D57 &gt;= BC$6, $E57 &lt; BB$6), 0, 1)+IF(OR($F57 &gt;= BC$6, $G57 &lt; BB$6), 0, 2)+1)</f>
        <v/>
      </c>
      <c r="BC57" s="68" t="str">
        <f ca="1">INDEX({"","_","-","="},IF(OR($D57 &gt;= BD$6, $E57 &lt; BC$6), 0, 1)+IF(OR($F57 &gt;= BD$6, $G57 &lt; BC$6), 0, 2)+1)</f>
        <v/>
      </c>
      <c r="BD57" s="68" t="str">
        <f ca="1">INDEX({"","_","-","="},IF(OR($D57 &gt;= BE$6, $E57 &lt; BD$6), 0, 1)+IF(OR($F57 &gt;= BE$6, $G57 &lt; BD$6), 0, 2)+1)</f>
        <v/>
      </c>
      <c r="BE57" s="68" t="str">
        <f ca="1">INDEX({"","_","-","="},IF(OR($D57 &gt;= BF$6, $E57 &lt; BE$6), 0, 1)+IF(OR($F57 &gt;= BF$6, $G57 &lt; BE$6), 0, 2)+1)</f>
        <v/>
      </c>
      <c r="BF57" s="68" t="str">
        <f ca="1">INDEX({"","_","-","="},IF(OR($D57 &gt;= BG$6, $E57 &lt; BF$6), 0, 1)+IF(OR($F57 &gt;= BG$6, $G57 &lt; BF$6), 0, 2)+1)</f>
        <v/>
      </c>
      <c r="BG57" s="68" t="str">
        <f ca="1">INDEX({"","_","-","="},IF(OR($D57 &gt;= BH$6, $E57 &lt; BG$6), 0, 1)+IF(OR($F57 &gt;= BH$6, $G57 &lt; BG$6), 0, 2)+1)</f>
        <v/>
      </c>
      <c r="BH57" s="68" t="str">
        <f ca="1">INDEX({"","_","-","="},IF(OR($D57 &gt;= BI$6, $E57 &lt; BH$6), 0, 1)+IF(OR($F57 &gt;= BI$6, $G57 &lt; BH$6), 0, 2)+1)</f>
        <v/>
      </c>
      <c r="BI57" s="68" t="str">
        <f ca="1">INDEX({"","_","-","="},IF(OR($D57 &gt;= BJ$6, $E57 &lt; BI$6), 0, 1)+IF(OR($F57 &gt;= BJ$6, $G57 &lt; BI$6), 0, 2)+1)</f>
        <v/>
      </c>
      <c r="BJ57" s="68" t="str">
        <f ca="1">INDEX({"","_","-","="},IF(OR($D57 &gt;= BK$6, $E57 &lt; BJ$6), 0, 1)+IF(OR($F57 &gt;= BK$6, $G57 &lt; BJ$6), 0, 2)+1)</f>
        <v/>
      </c>
      <c r="BK57" s="68" t="str">
        <f ca="1">INDEX({"","_","-","="},IF(OR($D57 &gt;= BL$6, $E57 &lt; BK$6), 0, 1)+IF(OR($F57 &gt;= BL$6, $G57 &lt; BK$6), 0, 2)+1)</f>
        <v/>
      </c>
      <c r="BL57" s="68" t="str">
        <f ca="1">INDEX({"","_","-","="},IF(OR($D57 &gt;= BM$6, $E57 &lt; BL$6), 0, 1)+IF(OR($F57 &gt;= BM$6, $G57 &lt; BL$6), 0, 2)+1)</f>
        <v/>
      </c>
      <c r="BM57" s="68" t="str">
        <f ca="1">INDEX({"","_","-","="},IF(OR($D57 &gt;= BN$6, $E57 &lt; BM$6), 0, 1)+IF(OR($F57 &gt;= BN$6, $G57 &lt; BM$6), 0, 2)+1)</f>
        <v/>
      </c>
      <c r="BN57" s="68" t="str">
        <f ca="1">INDEX({"","_","-","="},IF(OR($D57 &gt;= BO$6, $E57 &lt; BN$6), 0, 1)+IF(OR($F57 &gt;= BO$6, $G57 &lt; BN$6), 0, 2)+1)</f>
        <v/>
      </c>
      <c r="BO57" s="68" t="str">
        <f ca="1">INDEX({"","_","-","="},IF(OR($D57 &gt;= BP$6, $E57 &lt; BO$6), 0, 1)+IF(OR($F57 &gt;= BP$6, $G57 &lt; BO$6), 0, 2)+1)</f>
        <v/>
      </c>
      <c r="BP57" s="68" t="str">
        <f ca="1">INDEX({"","_","-","="},IF(OR($D57 &gt;= BQ$6, $E57 &lt; BP$6), 0, 1)+IF(OR($F57 &gt;= BQ$6, $G57 &lt; BP$6), 0, 2)+1)</f>
        <v/>
      </c>
      <c r="BQ57" s="68" t="str">
        <f ca="1">INDEX({"","_","-","="},IF(OR($D57 &gt;= BR$6, $E57 &lt; BQ$6), 0, 1)+IF(OR($F57 &gt;= BR$6, $G57 &lt; BQ$6), 0, 2)+1)</f>
        <v/>
      </c>
      <c r="BR57" s="68" t="str">
        <f ca="1">INDEX({"","_","-","="},IF(OR($D57 &gt;= BS$6, $E57 &lt; BR$6), 0, 1)+IF(OR($F57 &gt;= BS$6, $G57 &lt; BR$6), 0, 2)+1)</f>
        <v/>
      </c>
      <c r="BS57" s="68" t="str">
        <f ca="1">INDEX({"","_","-","="},IF(OR($D57 &gt;= BT$6, $E57 &lt; BS$6), 0, 1)+IF(OR($F57 &gt;= BT$6, $G57 &lt; BS$6), 0, 2)+1)</f>
        <v/>
      </c>
      <c r="BT57" s="68" t="str">
        <f ca="1">INDEX({"","_","-","="},IF(OR($D57 &gt;= BU$6, $E57 &lt; BT$6), 0, 1)+IF(OR($F57 &gt;= BU$6, $G57 &lt; BT$6), 0, 2)+1)</f>
        <v/>
      </c>
      <c r="BU57" s="68" t="str">
        <f ca="1">INDEX({"","_","-","="},IF(OR($D57 &gt;= BV$6, $E57 &lt; BU$6), 0, 1)+IF(OR($F57 &gt;= BV$6, $G57 &lt; BU$6), 0, 2)+1)</f>
        <v/>
      </c>
      <c r="BV57" s="68" t="str">
        <f ca="1">INDEX({"","_","-","="},IF(OR($D57 &gt;= BW$6, $E57 &lt; BV$6), 0, 1)+IF(OR($F57 &gt;= BW$6, $G57 &lt; BV$6), 0, 2)+1)</f>
        <v/>
      </c>
      <c r="BW57" s="68" t="str">
        <f ca="1">INDEX({"","_","-","="},IF(OR($D57 &gt;= BX$6, $E57 &lt; BW$6), 0, 1)+IF(OR($F57 &gt;= BX$6, $G57 &lt; BW$6), 0, 2)+1)</f>
        <v/>
      </c>
      <c r="BX57" s="68" t="str">
        <f ca="1">INDEX({"","_","-","="},IF(OR($D57 &gt;= BY$6, $E57 &lt; BX$6), 0, 1)+IF(OR($F57 &gt;= BY$6, $G57 &lt; BX$6), 0, 2)+1)</f>
        <v/>
      </c>
      <c r="BY57" s="68" t="str">
        <f ca="1">INDEX({"","_","-","="},IF(OR($D57 &gt;= BZ$6, $E57 &lt; BY$6), 0, 1)+IF(OR($F57 &gt;= BZ$6, $G57 &lt; BY$6), 0, 2)+1)</f>
        <v/>
      </c>
      <c r="BZ57" s="68" t="str">
        <f ca="1">INDEX({"","_","-","="},IF(OR($D57 &gt;= CA$6, $E57 &lt; BZ$6), 0, 1)+IF(OR($F57 &gt;= CA$6, $G57 &lt; BZ$6), 0, 2)+1)</f>
        <v/>
      </c>
      <c r="CA57" s="68" t="str">
        <f ca="1">INDEX({"","_","-","="},IF(OR($D57 &gt;= CB$6, $E57 &lt; CA$6), 0, 1)+IF(OR($F57 &gt;= CB$6, $G57 &lt; CA$6), 0, 2)+1)</f>
        <v/>
      </c>
      <c r="CB57" s="68" t="str">
        <f ca="1">INDEX({"","_","-","="},IF(OR($D57 &gt;= CC$6, $E57 &lt; CB$6), 0, 1)+IF(OR($F57 &gt;= CC$6, $G57 &lt; CB$6), 0, 2)+1)</f>
        <v/>
      </c>
      <c r="CC57" s="68" t="str">
        <f ca="1">INDEX({"","_","-","="},IF(OR($D57 &gt;= CD$6, $E57 &lt; CC$6), 0, 1)+IF(OR($F57 &gt;= CD$6, $G57 &lt; CC$6), 0, 2)+1)</f>
        <v/>
      </c>
      <c r="CD57" s="68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IF('临-进度'!M53,'临-进度'!$A53,"")</f>
        <v/>
      </c>
      <c r="B58" s="8" t="str">
        <f ca="1">IF('临-进度'!M53,'临-进度'!$B53,"")</f>
        <v/>
      </c>
      <c r="C58" s="8" t="str">
        <f ca="1">IF('临-进度'!M53,'临-进度'!$E53,"")</f>
        <v/>
      </c>
      <c r="D58" s="40" t="str">
        <f ca="1">IF('临-进度'!$M53,'临-进度'!$I53,"")</f>
        <v/>
      </c>
      <c r="E58" s="40" t="str">
        <f ca="1">IF('临-进度'!$M53,'临-进度'!$AE53,"")</f>
        <v/>
      </c>
      <c r="F58" s="40" t="str">
        <f ca="1">IF('临-进度'!$M53,'临-进度'!$J53,"")</f>
        <v/>
      </c>
      <c r="G58" s="73" t="str">
        <f ca="1">IF('临-进度'!$M53,'临-进度'!$AF53,"")</f>
        <v/>
      </c>
      <c r="H58" s="68" t="str">
        <f ca="1">INDEX({"","_","-","="},IF(OR($D58 &gt;= I$6, $E58 &lt; H$6), 0, 1)+IF(OR($F58 &gt;= I$6, $G58 &lt; H$6), 0, 2)+1)</f>
        <v/>
      </c>
      <c r="I58" s="68" t="str">
        <f ca="1">INDEX({"","_","-","="},IF(OR($D58 &gt;= J$6, $E58 &lt; I$6), 0, 1)+IF(OR($F58 &gt;= J$6, $G58 &lt; I$6), 0, 2)+1)</f>
        <v/>
      </c>
      <c r="J58" s="68" t="str">
        <f ca="1">INDEX({"","_","-","="},IF(OR($D58 &gt;= K$6, $E58 &lt; J$6), 0, 1)+IF(OR($F58 &gt;= K$6, $G58 &lt; J$6), 0, 2)+1)</f>
        <v/>
      </c>
      <c r="K58" s="68" t="str">
        <f ca="1">INDEX({"","_","-","="},IF(OR($D58 &gt;= L$6, $E58 &lt; K$6), 0, 1)+IF(OR($F58 &gt;= L$6, $G58 &lt; K$6), 0, 2)+1)</f>
        <v/>
      </c>
      <c r="L58" s="68" t="str">
        <f ca="1">INDEX({"","_","-","="},IF(OR($D58 &gt;= M$6, $E58 &lt; L$6), 0, 1)+IF(OR($F58 &gt;= M$6, $G58 &lt; L$6), 0, 2)+1)</f>
        <v/>
      </c>
      <c r="M58" s="68" t="str">
        <f ca="1">INDEX({"","_","-","="},IF(OR($D58 &gt;= N$6, $E58 &lt; M$6), 0, 1)+IF(OR($F58 &gt;= N$6, $G58 &lt; M$6), 0, 2)+1)</f>
        <v/>
      </c>
      <c r="N58" s="68" t="str">
        <f ca="1">INDEX({"","_","-","="},IF(OR($D58 &gt;= O$6, $E58 &lt; N$6), 0, 1)+IF(OR($F58 &gt;= O$6, $G58 &lt; N$6), 0, 2)+1)</f>
        <v/>
      </c>
      <c r="O58" s="68" t="str">
        <f ca="1">INDEX({"","_","-","="},IF(OR($D58 &gt;= P$6, $E58 &lt; O$6), 0, 1)+IF(OR($F58 &gt;= P$6, $G58 &lt; O$6), 0, 2)+1)</f>
        <v/>
      </c>
      <c r="P58" s="68" t="str">
        <f ca="1">INDEX({"","_","-","="},IF(OR($D58 &gt;= Q$6, $E58 &lt; P$6), 0, 1)+IF(OR($F58 &gt;= Q$6, $G58 &lt; P$6), 0, 2)+1)</f>
        <v/>
      </c>
      <c r="Q58" s="68" t="str">
        <f ca="1">INDEX({"","_","-","="},IF(OR($D58 &gt;= R$6, $E58 &lt; Q$6), 0, 1)+IF(OR($F58 &gt;= R$6, $G58 &lt; Q$6), 0, 2)+1)</f>
        <v/>
      </c>
      <c r="R58" s="68" t="str">
        <f ca="1">INDEX({"","_","-","="},IF(OR($D58 &gt;= S$6, $E58 &lt; R$6), 0, 1)+IF(OR($F58 &gt;= S$6, $G58 &lt; R$6), 0, 2)+1)</f>
        <v/>
      </c>
      <c r="S58" s="68" t="str">
        <f ca="1">INDEX({"","_","-","="},IF(OR($D58 &gt;= T$6, $E58 &lt; S$6), 0, 1)+IF(OR($F58 &gt;= T$6, $G58 &lt; S$6), 0, 2)+1)</f>
        <v/>
      </c>
      <c r="T58" s="68" t="str">
        <f ca="1">INDEX({"","_","-","="},IF(OR($D58 &gt;= U$6, $E58 &lt; T$6), 0, 1)+IF(OR($F58 &gt;= U$6, $G58 &lt; T$6), 0, 2)+1)</f>
        <v/>
      </c>
      <c r="U58" s="68" t="str">
        <f ca="1">INDEX({"","_","-","="},IF(OR($D58 &gt;= V$6, $E58 &lt; U$6), 0, 1)+IF(OR($F58 &gt;= V$6, $G58 &lt; U$6), 0, 2)+1)</f>
        <v/>
      </c>
      <c r="V58" s="68" t="str">
        <f ca="1">INDEX({"","_","-","="},IF(OR($D58 &gt;= W$6, $E58 &lt; V$6), 0, 1)+IF(OR($F58 &gt;= W$6, $G58 &lt; V$6), 0, 2)+1)</f>
        <v/>
      </c>
      <c r="W58" s="68" t="str">
        <f ca="1">INDEX({"","_","-","="},IF(OR($D58 &gt;= X$6, $E58 &lt; W$6), 0, 1)+IF(OR($F58 &gt;= X$6, $G58 &lt; W$6), 0, 2)+1)</f>
        <v/>
      </c>
      <c r="X58" s="68" t="str">
        <f ca="1">INDEX({"","_","-","="},IF(OR($D58 &gt;= Y$6, $E58 &lt; X$6), 0, 1)+IF(OR($F58 &gt;= Y$6, $G58 &lt; X$6), 0, 2)+1)</f>
        <v/>
      </c>
      <c r="Y58" s="68" t="str">
        <f ca="1">INDEX({"","_","-","="},IF(OR($D58 &gt;= Z$6, $E58 &lt; Y$6), 0, 1)+IF(OR($F58 &gt;= Z$6, $G58 &lt; Y$6), 0, 2)+1)</f>
        <v/>
      </c>
      <c r="Z58" s="68" t="str">
        <f ca="1">INDEX({"","_","-","="},IF(OR($D58 &gt;= AA$6, $E58 &lt; Z$6), 0, 1)+IF(OR($F58 &gt;= AA$6, $G58 &lt; Z$6), 0, 2)+1)</f>
        <v/>
      </c>
      <c r="AA58" s="68" t="str">
        <f ca="1">INDEX({"","_","-","="},IF(OR($D58 &gt;= AB$6, $E58 &lt; AA$6), 0, 1)+IF(OR($F58 &gt;= AB$6, $G58 &lt; AA$6), 0, 2)+1)</f>
        <v/>
      </c>
      <c r="AB58" s="68" t="str">
        <f ca="1">INDEX({"","_","-","="},IF(OR($D58 &gt;= AC$6, $E58 &lt; AB$6), 0, 1)+IF(OR($F58 &gt;= AC$6, $G58 &lt; AB$6), 0, 2)+1)</f>
        <v/>
      </c>
      <c r="AC58" s="68" t="str">
        <f ca="1">INDEX({"","_","-","="},IF(OR($D58 &gt;= AD$6, $E58 &lt; AC$6), 0, 1)+IF(OR($F58 &gt;= AD$6, $G58 &lt; AC$6), 0, 2)+1)</f>
        <v/>
      </c>
      <c r="AD58" s="68" t="str">
        <f ca="1">INDEX({"","_","-","="},IF(OR($D58 &gt;= AE$6, $E58 &lt; AD$6), 0, 1)+IF(OR($F58 &gt;= AE$6, $G58 &lt; AD$6), 0, 2)+1)</f>
        <v/>
      </c>
      <c r="AE58" s="68" t="str">
        <f ca="1">INDEX({"","_","-","="},IF(OR($D58 &gt;= AF$6, $E58 &lt; AE$6), 0, 1)+IF(OR($F58 &gt;= AF$6, $G58 &lt; AE$6), 0, 2)+1)</f>
        <v/>
      </c>
      <c r="AF58" s="68" t="str">
        <f ca="1">INDEX({"","_","-","="},IF(OR($D58 &gt;= AG$6, $E58 &lt; AF$6), 0, 1)+IF(OR($F58 &gt;= AG$6, $G58 &lt; AF$6), 0, 2)+1)</f>
        <v/>
      </c>
      <c r="AG58" s="68" t="str">
        <f ca="1">INDEX({"","_","-","="},IF(OR($D58 &gt;= AH$6, $E58 &lt; AG$6), 0, 1)+IF(OR($F58 &gt;= AH$6, $G58 &lt; AG$6), 0, 2)+1)</f>
        <v/>
      </c>
      <c r="AH58" s="68" t="str">
        <f ca="1">INDEX({"","_","-","="},IF(OR($D58 &gt;= AI$6, $E58 &lt; AH$6), 0, 1)+IF(OR($F58 &gt;= AI$6, $G58 &lt; AH$6), 0, 2)+1)</f>
        <v/>
      </c>
      <c r="AI58" s="68" t="str">
        <f ca="1">INDEX({"","_","-","="},IF(OR($D58 &gt;= AJ$6, $E58 &lt; AI$6), 0, 1)+IF(OR($F58 &gt;= AJ$6, $G58 &lt; AI$6), 0, 2)+1)</f>
        <v/>
      </c>
      <c r="AJ58" s="68" t="str">
        <f ca="1">INDEX({"","_","-","="},IF(OR($D58 &gt;= AK$6, $E58 &lt; AJ$6), 0, 1)+IF(OR($F58 &gt;= AK$6, $G58 &lt; AJ$6), 0, 2)+1)</f>
        <v/>
      </c>
      <c r="AK58" s="68" t="str">
        <f ca="1">INDEX({"","_","-","="},IF(OR($D58 &gt;= AL$6, $E58 &lt; AK$6), 0, 1)+IF(OR($F58 &gt;= AL$6, $G58 &lt; AK$6), 0, 2)+1)</f>
        <v/>
      </c>
      <c r="AL58" s="68" t="str">
        <f ca="1">INDEX({"","_","-","="},IF(OR($D58 &gt;= AM$6, $E58 &lt; AL$6), 0, 1)+IF(OR($F58 &gt;= AM$6, $G58 &lt; AL$6), 0, 2)+1)</f>
        <v/>
      </c>
      <c r="AM58" s="68" t="str">
        <f ca="1">INDEX({"","_","-","="},IF(OR($D58 &gt;= AN$6, $E58 &lt; AM$6), 0, 1)+IF(OR($F58 &gt;= AN$6, $G58 &lt; AM$6), 0, 2)+1)</f>
        <v/>
      </c>
      <c r="AN58" s="68" t="str">
        <f ca="1">INDEX({"","_","-","="},IF(OR($D58 &gt;= AO$6, $E58 &lt; AN$6), 0, 1)+IF(OR($F58 &gt;= AO$6, $G58 &lt; AN$6), 0, 2)+1)</f>
        <v/>
      </c>
      <c r="AO58" s="68" t="str">
        <f ca="1">INDEX({"","_","-","="},IF(OR($D58 &gt;= AP$6, $E58 &lt; AO$6), 0, 1)+IF(OR($F58 &gt;= AP$6, $G58 &lt; AO$6), 0, 2)+1)</f>
        <v/>
      </c>
      <c r="AP58" s="68" t="str">
        <f ca="1">INDEX({"","_","-","="},IF(OR($D58 &gt;= AQ$6, $E58 &lt; AP$6), 0, 1)+IF(OR($F58 &gt;= AQ$6, $G58 &lt; AP$6), 0, 2)+1)</f>
        <v/>
      </c>
      <c r="AQ58" s="68" t="str">
        <f ca="1">INDEX({"","_","-","="},IF(OR($D58 &gt;= AR$6, $E58 &lt; AQ$6), 0, 1)+IF(OR($F58 &gt;= AR$6, $G58 &lt; AQ$6), 0, 2)+1)</f>
        <v/>
      </c>
      <c r="AR58" s="68" t="str">
        <f ca="1">INDEX({"","_","-","="},IF(OR($D58 &gt;= AS$6, $E58 &lt; AR$6), 0, 1)+IF(OR($F58 &gt;= AS$6, $G58 &lt; AR$6), 0, 2)+1)</f>
        <v/>
      </c>
      <c r="AS58" s="68" t="str">
        <f ca="1">INDEX({"","_","-","="},IF(OR($D58 &gt;= AT$6, $E58 &lt; AS$6), 0, 1)+IF(OR($F58 &gt;= AT$6, $G58 &lt; AS$6), 0, 2)+1)</f>
        <v/>
      </c>
      <c r="AT58" s="68" t="str">
        <f ca="1">INDEX({"","_","-","="},IF(OR($D58 &gt;= AU$6, $E58 &lt; AT$6), 0, 1)+IF(OR($F58 &gt;= AU$6, $G58 &lt; AT$6), 0, 2)+1)</f>
        <v/>
      </c>
      <c r="AU58" s="68" t="str">
        <f ca="1">INDEX({"","_","-","="},IF(OR($D58 &gt;= AV$6, $E58 &lt; AU$6), 0, 1)+IF(OR($F58 &gt;= AV$6, $G58 &lt; AU$6), 0, 2)+1)</f>
        <v/>
      </c>
      <c r="AV58" s="68" t="str">
        <f ca="1">INDEX({"","_","-","="},IF(OR($D58 &gt;= AW$6, $E58 &lt; AV$6), 0, 1)+IF(OR($F58 &gt;= AW$6, $G58 &lt; AV$6), 0, 2)+1)</f>
        <v/>
      </c>
      <c r="AW58" s="68" t="str">
        <f ca="1">INDEX({"","_","-","="},IF(OR($D58 &gt;= AX$6, $E58 &lt; AW$6), 0, 1)+IF(OR($F58 &gt;= AX$6, $G58 &lt; AW$6), 0, 2)+1)</f>
        <v/>
      </c>
      <c r="AX58" s="68" t="str">
        <f ca="1">INDEX({"","_","-","="},IF(OR($D58 &gt;= AY$6, $E58 &lt; AX$6), 0, 1)+IF(OR($F58 &gt;= AY$6, $G58 &lt; AX$6), 0, 2)+1)</f>
        <v/>
      </c>
      <c r="AY58" s="68" t="str">
        <f ca="1">INDEX({"","_","-","="},IF(OR($D58 &gt;= AZ$6, $E58 &lt; AY$6), 0, 1)+IF(OR($F58 &gt;= AZ$6, $G58 &lt; AY$6), 0, 2)+1)</f>
        <v/>
      </c>
      <c r="AZ58" s="68" t="str">
        <f ca="1">INDEX({"","_","-","="},IF(OR($D58 &gt;= BA$6, $E58 &lt; AZ$6), 0, 1)+IF(OR($F58 &gt;= BA$6, $G58 &lt; AZ$6), 0, 2)+1)</f>
        <v/>
      </c>
      <c r="BA58" s="68" t="str">
        <f ca="1">INDEX({"","_","-","="},IF(OR($D58 &gt;= BB$6, $E58 &lt; BA$6), 0, 1)+IF(OR($F58 &gt;= BB$6, $G58 &lt; BA$6), 0, 2)+1)</f>
        <v/>
      </c>
      <c r="BB58" s="68" t="str">
        <f ca="1">INDEX({"","_","-","="},IF(OR($D58 &gt;= BC$6, $E58 &lt; BB$6), 0, 1)+IF(OR($F58 &gt;= BC$6, $G58 &lt; BB$6), 0, 2)+1)</f>
        <v/>
      </c>
      <c r="BC58" s="68" t="str">
        <f ca="1">INDEX({"","_","-","="},IF(OR($D58 &gt;= BD$6, $E58 &lt; BC$6), 0, 1)+IF(OR($F58 &gt;= BD$6, $G58 &lt; BC$6), 0, 2)+1)</f>
        <v/>
      </c>
      <c r="BD58" s="68" t="str">
        <f ca="1">INDEX({"","_","-","="},IF(OR($D58 &gt;= BE$6, $E58 &lt; BD$6), 0, 1)+IF(OR($F58 &gt;= BE$6, $G58 &lt; BD$6), 0, 2)+1)</f>
        <v/>
      </c>
      <c r="BE58" s="68" t="str">
        <f ca="1">INDEX({"","_","-","="},IF(OR($D58 &gt;= BF$6, $E58 &lt; BE$6), 0, 1)+IF(OR($F58 &gt;= BF$6, $G58 &lt; BE$6), 0, 2)+1)</f>
        <v/>
      </c>
      <c r="BF58" s="68" t="str">
        <f ca="1">INDEX({"","_","-","="},IF(OR($D58 &gt;= BG$6, $E58 &lt; BF$6), 0, 1)+IF(OR($F58 &gt;= BG$6, $G58 &lt; BF$6), 0, 2)+1)</f>
        <v/>
      </c>
      <c r="BG58" s="68" t="str">
        <f ca="1">INDEX({"","_","-","="},IF(OR($D58 &gt;= BH$6, $E58 &lt; BG$6), 0, 1)+IF(OR($F58 &gt;= BH$6, $G58 &lt; BG$6), 0, 2)+1)</f>
        <v/>
      </c>
      <c r="BH58" s="68" t="str">
        <f ca="1">INDEX({"","_","-","="},IF(OR($D58 &gt;= BI$6, $E58 &lt; BH$6), 0, 1)+IF(OR($F58 &gt;= BI$6, $G58 &lt; BH$6), 0, 2)+1)</f>
        <v/>
      </c>
      <c r="BI58" s="68" t="str">
        <f ca="1">INDEX({"","_","-","="},IF(OR($D58 &gt;= BJ$6, $E58 &lt; BI$6), 0, 1)+IF(OR($F58 &gt;= BJ$6, $G58 &lt; BI$6), 0, 2)+1)</f>
        <v/>
      </c>
      <c r="BJ58" s="68" t="str">
        <f ca="1">INDEX({"","_","-","="},IF(OR($D58 &gt;= BK$6, $E58 &lt; BJ$6), 0, 1)+IF(OR($F58 &gt;= BK$6, $G58 &lt; BJ$6), 0, 2)+1)</f>
        <v/>
      </c>
      <c r="BK58" s="68" t="str">
        <f ca="1">INDEX({"","_","-","="},IF(OR($D58 &gt;= BL$6, $E58 &lt; BK$6), 0, 1)+IF(OR($F58 &gt;= BL$6, $G58 &lt; BK$6), 0, 2)+1)</f>
        <v/>
      </c>
      <c r="BL58" s="68" t="str">
        <f ca="1">INDEX({"","_","-","="},IF(OR($D58 &gt;= BM$6, $E58 &lt; BL$6), 0, 1)+IF(OR($F58 &gt;= BM$6, $G58 &lt; BL$6), 0, 2)+1)</f>
        <v/>
      </c>
      <c r="BM58" s="68" t="str">
        <f ca="1">INDEX({"","_","-","="},IF(OR($D58 &gt;= BN$6, $E58 &lt; BM$6), 0, 1)+IF(OR($F58 &gt;= BN$6, $G58 &lt; BM$6), 0, 2)+1)</f>
        <v/>
      </c>
      <c r="BN58" s="68" t="str">
        <f ca="1">INDEX({"","_","-","="},IF(OR($D58 &gt;= BO$6, $E58 &lt; BN$6), 0, 1)+IF(OR($F58 &gt;= BO$6, $G58 &lt; BN$6), 0, 2)+1)</f>
        <v/>
      </c>
      <c r="BO58" s="68" t="str">
        <f ca="1">INDEX({"","_","-","="},IF(OR($D58 &gt;= BP$6, $E58 &lt; BO$6), 0, 1)+IF(OR($F58 &gt;= BP$6, $G58 &lt; BO$6), 0, 2)+1)</f>
        <v/>
      </c>
      <c r="BP58" s="68" t="str">
        <f ca="1">INDEX({"","_","-","="},IF(OR($D58 &gt;= BQ$6, $E58 &lt; BP$6), 0, 1)+IF(OR($F58 &gt;= BQ$6, $G58 &lt; BP$6), 0, 2)+1)</f>
        <v/>
      </c>
      <c r="BQ58" s="68" t="str">
        <f ca="1">INDEX({"","_","-","="},IF(OR($D58 &gt;= BR$6, $E58 &lt; BQ$6), 0, 1)+IF(OR($F58 &gt;= BR$6, $G58 &lt; BQ$6), 0, 2)+1)</f>
        <v/>
      </c>
      <c r="BR58" s="68" t="str">
        <f ca="1">INDEX({"","_","-","="},IF(OR($D58 &gt;= BS$6, $E58 &lt; BR$6), 0, 1)+IF(OR($F58 &gt;= BS$6, $G58 &lt; BR$6), 0, 2)+1)</f>
        <v/>
      </c>
      <c r="BS58" s="68" t="str">
        <f ca="1">INDEX({"","_","-","="},IF(OR($D58 &gt;= BT$6, $E58 &lt; BS$6), 0, 1)+IF(OR($F58 &gt;= BT$6, $G58 &lt; BS$6), 0, 2)+1)</f>
        <v/>
      </c>
      <c r="BT58" s="68" t="str">
        <f ca="1">INDEX({"","_","-","="},IF(OR($D58 &gt;= BU$6, $E58 &lt; BT$6), 0, 1)+IF(OR($F58 &gt;= BU$6, $G58 &lt; BT$6), 0, 2)+1)</f>
        <v/>
      </c>
      <c r="BU58" s="68" t="str">
        <f ca="1">INDEX({"","_","-","="},IF(OR($D58 &gt;= BV$6, $E58 &lt; BU$6), 0, 1)+IF(OR($F58 &gt;= BV$6, $G58 &lt; BU$6), 0, 2)+1)</f>
        <v/>
      </c>
      <c r="BV58" s="68" t="str">
        <f ca="1">INDEX({"","_","-","="},IF(OR($D58 &gt;= BW$6, $E58 &lt; BV$6), 0, 1)+IF(OR($F58 &gt;= BW$6, $G58 &lt; BV$6), 0, 2)+1)</f>
        <v/>
      </c>
      <c r="BW58" s="68" t="str">
        <f ca="1">INDEX({"","_","-","="},IF(OR($D58 &gt;= BX$6, $E58 &lt; BW$6), 0, 1)+IF(OR($F58 &gt;= BX$6, $G58 &lt; BW$6), 0, 2)+1)</f>
        <v/>
      </c>
      <c r="BX58" s="68" t="str">
        <f ca="1">INDEX({"","_","-","="},IF(OR($D58 &gt;= BY$6, $E58 &lt; BX$6), 0, 1)+IF(OR($F58 &gt;= BY$6, $G58 &lt; BX$6), 0, 2)+1)</f>
        <v/>
      </c>
      <c r="BY58" s="68" t="str">
        <f ca="1">INDEX({"","_","-","="},IF(OR($D58 &gt;= BZ$6, $E58 &lt; BY$6), 0, 1)+IF(OR($F58 &gt;= BZ$6, $G58 &lt; BY$6), 0, 2)+1)</f>
        <v/>
      </c>
      <c r="BZ58" s="68" t="str">
        <f ca="1">INDEX({"","_","-","="},IF(OR($D58 &gt;= CA$6, $E58 &lt; BZ$6), 0, 1)+IF(OR($F58 &gt;= CA$6, $G58 &lt; BZ$6), 0, 2)+1)</f>
        <v/>
      </c>
      <c r="CA58" s="68" t="str">
        <f ca="1">INDEX({"","_","-","="},IF(OR($D58 &gt;= CB$6, $E58 &lt; CA$6), 0, 1)+IF(OR($F58 &gt;= CB$6, $G58 &lt; CA$6), 0, 2)+1)</f>
        <v/>
      </c>
      <c r="CB58" s="68" t="str">
        <f ca="1">INDEX({"","_","-","="},IF(OR($D58 &gt;= CC$6, $E58 &lt; CB$6), 0, 1)+IF(OR($F58 &gt;= CC$6, $G58 &lt; CB$6), 0, 2)+1)</f>
        <v/>
      </c>
      <c r="CC58" s="68" t="str">
        <f ca="1">INDEX({"","_","-","="},IF(OR($D58 &gt;= CD$6, $E58 &lt; CC$6), 0, 1)+IF(OR($F58 &gt;= CD$6, $G58 &lt; CC$6), 0, 2)+1)</f>
        <v/>
      </c>
      <c r="CD58" s="68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IF('临-进度'!M54,'临-进度'!$A54,"")</f>
        <v/>
      </c>
      <c r="B59" s="8" t="str">
        <f ca="1">IF('临-进度'!M54,'临-进度'!$B54,"")</f>
        <v/>
      </c>
      <c r="C59" s="8" t="str">
        <f ca="1">IF('临-进度'!M54,'临-进度'!$E54,"")</f>
        <v/>
      </c>
      <c r="D59" s="40" t="str">
        <f ca="1">IF('临-进度'!$M54,'临-进度'!$I54,"")</f>
        <v/>
      </c>
      <c r="E59" s="40" t="str">
        <f ca="1">IF('临-进度'!$M54,'临-进度'!$AE54,"")</f>
        <v/>
      </c>
      <c r="F59" s="40" t="str">
        <f ca="1">IF('临-进度'!$M54,'临-进度'!$J54,"")</f>
        <v/>
      </c>
      <c r="G59" s="73" t="str">
        <f ca="1">IF('临-进度'!$M54,'临-进度'!$AF54,"")</f>
        <v/>
      </c>
      <c r="H59" s="68" t="str">
        <f ca="1">INDEX({"","_","-","="},IF(OR($D59 &gt;= I$6, $E59 &lt; H$6), 0, 1)+IF(OR($F59 &gt;= I$6, $G59 &lt; H$6), 0, 2)+1)</f>
        <v/>
      </c>
      <c r="I59" s="68" t="str">
        <f ca="1">INDEX({"","_","-","="},IF(OR($D59 &gt;= J$6, $E59 &lt; I$6), 0, 1)+IF(OR($F59 &gt;= J$6, $G59 &lt; I$6), 0, 2)+1)</f>
        <v/>
      </c>
      <c r="J59" s="68" t="str">
        <f ca="1">INDEX({"","_","-","="},IF(OR($D59 &gt;= K$6, $E59 &lt; J$6), 0, 1)+IF(OR($F59 &gt;= K$6, $G59 &lt; J$6), 0, 2)+1)</f>
        <v/>
      </c>
      <c r="K59" s="68" t="str">
        <f ca="1">INDEX({"","_","-","="},IF(OR($D59 &gt;= L$6, $E59 &lt; K$6), 0, 1)+IF(OR($F59 &gt;= L$6, $G59 &lt; K$6), 0, 2)+1)</f>
        <v/>
      </c>
      <c r="L59" s="68" t="str">
        <f ca="1">INDEX({"","_","-","="},IF(OR($D59 &gt;= M$6, $E59 &lt; L$6), 0, 1)+IF(OR($F59 &gt;= M$6, $G59 &lt; L$6), 0, 2)+1)</f>
        <v/>
      </c>
      <c r="M59" s="68" t="str">
        <f ca="1">INDEX({"","_","-","="},IF(OR($D59 &gt;= N$6, $E59 &lt; M$6), 0, 1)+IF(OR($F59 &gt;= N$6, $G59 &lt; M$6), 0, 2)+1)</f>
        <v/>
      </c>
      <c r="N59" s="68" t="str">
        <f ca="1">INDEX({"","_","-","="},IF(OR($D59 &gt;= O$6, $E59 &lt; N$6), 0, 1)+IF(OR($F59 &gt;= O$6, $G59 &lt; N$6), 0, 2)+1)</f>
        <v/>
      </c>
      <c r="O59" s="68" t="str">
        <f ca="1">INDEX({"","_","-","="},IF(OR($D59 &gt;= P$6, $E59 &lt; O$6), 0, 1)+IF(OR($F59 &gt;= P$6, $G59 &lt; O$6), 0, 2)+1)</f>
        <v/>
      </c>
      <c r="P59" s="68" t="str">
        <f ca="1">INDEX({"","_","-","="},IF(OR($D59 &gt;= Q$6, $E59 &lt; P$6), 0, 1)+IF(OR($F59 &gt;= Q$6, $G59 &lt; P$6), 0, 2)+1)</f>
        <v/>
      </c>
      <c r="Q59" s="68" t="str">
        <f ca="1">INDEX({"","_","-","="},IF(OR($D59 &gt;= R$6, $E59 &lt; Q$6), 0, 1)+IF(OR($F59 &gt;= R$6, $G59 &lt; Q$6), 0, 2)+1)</f>
        <v/>
      </c>
      <c r="R59" s="68" t="str">
        <f ca="1">INDEX({"","_","-","="},IF(OR($D59 &gt;= S$6, $E59 &lt; R$6), 0, 1)+IF(OR($F59 &gt;= S$6, $G59 &lt; R$6), 0, 2)+1)</f>
        <v/>
      </c>
      <c r="S59" s="68" t="str">
        <f ca="1">INDEX({"","_","-","="},IF(OR($D59 &gt;= T$6, $E59 &lt; S$6), 0, 1)+IF(OR($F59 &gt;= T$6, $G59 &lt; S$6), 0, 2)+1)</f>
        <v/>
      </c>
      <c r="T59" s="68" t="str">
        <f ca="1">INDEX({"","_","-","="},IF(OR($D59 &gt;= U$6, $E59 &lt; T$6), 0, 1)+IF(OR($F59 &gt;= U$6, $G59 &lt; T$6), 0, 2)+1)</f>
        <v/>
      </c>
      <c r="U59" s="68" t="str">
        <f ca="1">INDEX({"","_","-","="},IF(OR($D59 &gt;= V$6, $E59 &lt; U$6), 0, 1)+IF(OR($F59 &gt;= V$6, $G59 &lt; U$6), 0, 2)+1)</f>
        <v/>
      </c>
      <c r="V59" s="68" t="str">
        <f ca="1">INDEX({"","_","-","="},IF(OR($D59 &gt;= W$6, $E59 &lt; V$6), 0, 1)+IF(OR($F59 &gt;= W$6, $G59 &lt; V$6), 0, 2)+1)</f>
        <v/>
      </c>
      <c r="W59" s="68" t="str">
        <f ca="1">INDEX({"","_","-","="},IF(OR($D59 &gt;= X$6, $E59 &lt; W$6), 0, 1)+IF(OR($F59 &gt;= X$6, $G59 &lt; W$6), 0, 2)+1)</f>
        <v/>
      </c>
      <c r="X59" s="68" t="str">
        <f ca="1">INDEX({"","_","-","="},IF(OR($D59 &gt;= Y$6, $E59 &lt; X$6), 0, 1)+IF(OR($F59 &gt;= Y$6, $G59 &lt; X$6), 0, 2)+1)</f>
        <v/>
      </c>
      <c r="Y59" s="68" t="str">
        <f ca="1">INDEX({"","_","-","="},IF(OR($D59 &gt;= Z$6, $E59 &lt; Y$6), 0, 1)+IF(OR($F59 &gt;= Z$6, $G59 &lt; Y$6), 0, 2)+1)</f>
        <v/>
      </c>
      <c r="Z59" s="68" t="str">
        <f ca="1">INDEX({"","_","-","="},IF(OR($D59 &gt;= AA$6, $E59 &lt; Z$6), 0, 1)+IF(OR($F59 &gt;= AA$6, $G59 &lt; Z$6), 0, 2)+1)</f>
        <v/>
      </c>
      <c r="AA59" s="68" t="str">
        <f ca="1">INDEX({"","_","-","="},IF(OR($D59 &gt;= AB$6, $E59 &lt; AA$6), 0, 1)+IF(OR($F59 &gt;= AB$6, $G59 &lt; AA$6), 0, 2)+1)</f>
        <v/>
      </c>
      <c r="AB59" s="68" t="str">
        <f ca="1">INDEX({"","_","-","="},IF(OR($D59 &gt;= AC$6, $E59 &lt; AB$6), 0, 1)+IF(OR($F59 &gt;= AC$6, $G59 &lt; AB$6), 0, 2)+1)</f>
        <v/>
      </c>
      <c r="AC59" s="68" t="str">
        <f ca="1">INDEX({"","_","-","="},IF(OR($D59 &gt;= AD$6, $E59 &lt; AC$6), 0, 1)+IF(OR($F59 &gt;= AD$6, $G59 &lt; AC$6), 0, 2)+1)</f>
        <v/>
      </c>
      <c r="AD59" s="68" t="str">
        <f ca="1">INDEX({"","_","-","="},IF(OR($D59 &gt;= AE$6, $E59 &lt; AD$6), 0, 1)+IF(OR($F59 &gt;= AE$6, $G59 &lt; AD$6), 0, 2)+1)</f>
        <v/>
      </c>
      <c r="AE59" s="68" t="str">
        <f ca="1">INDEX({"","_","-","="},IF(OR($D59 &gt;= AF$6, $E59 &lt; AE$6), 0, 1)+IF(OR($F59 &gt;= AF$6, $G59 &lt; AE$6), 0, 2)+1)</f>
        <v/>
      </c>
      <c r="AF59" s="68" t="str">
        <f ca="1">INDEX({"","_","-","="},IF(OR($D59 &gt;= AG$6, $E59 &lt; AF$6), 0, 1)+IF(OR($F59 &gt;= AG$6, $G59 &lt; AF$6), 0, 2)+1)</f>
        <v/>
      </c>
      <c r="AG59" s="68" t="str">
        <f ca="1">INDEX({"","_","-","="},IF(OR($D59 &gt;= AH$6, $E59 &lt; AG$6), 0, 1)+IF(OR($F59 &gt;= AH$6, $G59 &lt; AG$6), 0, 2)+1)</f>
        <v/>
      </c>
      <c r="AH59" s="68" t="str">
        <f ca="1">INDEX({"","_","-","="},IF(OR($D59 &gt;= AI$6, $E59 &lt; AH$6), 0, 1)+IF(OR($F59 &gt;= AI$6, $G59 &lt; AH$6), 0, 2)+1)</f>
        <v/>
      </c>
      <c r="AI59" s="68" t="str">
        <f ca="1">INDEX({"","_","-","="},IF(OR($D59 &gt;= AJ$6, $E59 &lt; AI$6), 0, 1)+IF(OR($F59 &gt;= AJ$6, $G59 &lt; AI$6), 0, 2)+1)</f>
        <v/>
      </c>
      <c r="AJ59" s="68" t="str">
        <f ca="1">INDEX({"","_","-","="},IF(OR($D59 &gt;= AK$6, $E59 &lt; AJ$6), 0, 1)+IF(OR($F59 &gt;= AK$6, $G59 &lt; AJ$6), 0, 2)+1)</f>
        <v/>
      </c>
      <c r="AK59" s="68" t="str">
        <f ca="1">INDEX({"","_","-","="},IF(OR($D59 &gt;= AL$6, $E59 &lt; AK$6), 0, 1)+IF(OR($F59 &gt;= AL$6, $G59 &lt; AK$6), 0, 2)+1)</f>
        <v/>
      </c>
      <c r="AL59" s="68" t="str">
        <f ca="1">INDEX({"","_","-","="},IF(OR($D59 &gt;= AM$6, $E59 &lt; AL$6), 0, 1)+IF(OR($F59 &gt;= AM$6, $G59 &lt; AL$6), 0, 2)+1)</f>
        <v/>
      </c>
      <c r="AM59" s="68" t="str">
        <f ca="1">INDEX({"","_","-","="},IF(OR($D59 &gt;= AN$6, $E59 &lt; AM$6), 0, 1)+IF(OR($F59 &gt;= AN$6, $G59 &lt; AM$6), 0, 2)+1)</f>
        <v/>
      </c>
      <c r="AN59" s="68" t="str">
        <f ca="1">INDEX({"","_","-","="},IF(OR($D59 &gt;= AO$6, $E59 &lt; AN$6), 0, 1)+IF(OR($F59 &gt;= AO$6, $G59 &lt; AN$6), 0, 2)+1)</f>
        <v/>
      </c>
      <c r="AO59" s="68" t="str">
        <f ca="1">INDEX({"","_","-","="},IF(OR($D59 &gt;= AP$6, $E59 &lt; AO$6), 0, 1)+IF(OR($F59 &gt;= AP$6, $G59 &lt; AO$6), 0, 2)+1)</f>
        <v/>
      </c>
      <c r="AP59" s="68" t="str">
        <f ca="1">INDEX({"","_","-","="},IF(OR($D59 &gt;= AQ$6, $E59 &lt; AP$6), 0, 1)+IF(OR($F59 &gt;= AQ$6, $G59 &lt; AP$6), 0, 2)+1)</f>
        <v/>
      </c>
      <c r="AQ59" s="68" t="str">
        <f ca="1">INDEX({"","_","-","="},IF(OR($D59 &gt;= AR$6, $E59 &lt; AQ$6), 0, 1)+IF(OR($F59 &gt;= AR$6, $G59 &lt; AQ$6), 0, 2)+1)</f>
        <v/>
      </c>
      <c r="AR59" s="68" t="str">
        <f ca="1">INDEX({"","_","-","="},IF(OR($D59 &gt;= AS$6, $E59 &lt; AR$6), 0, 1)+IF(OR($F59 &gt;= AS$6, $G59 &lt; AR$6), 0, 2)+1)</f>
        <v/>
      </c>
      <c r="AS59" s="68" t="str">
        <f ca="1">INDEX({"","_","-","="},IF(OR($D59 &gt;= AT$6, $E59 &lt; AS$6), 0, 1)+IF(OR($F59 &gt;= AT$6, $G59 &lt; AS$6), 0, 2)+1)</f>
        <v/>
      </c>
      <c r="AT59" s="68" t="str">
        <f ca="1">INDEX({"","_","-","="},IF(OR($D59 &gt;= AU$6, $E59 &lt; AT$6), 0, 1)+IF(OR($F59 &gt;= AU$6, $G59 &lt; AT$6), 0, 2)+1)</f>
        <v/>
      </c>
      <c r="AU59" s="68" t="str">
        <f ca="1">INDEX({"","_","-","="},IF(OR($D59 &gt;= AV$6, $E59 &lt; AU$6), 0, 1)+IF(OR($F59 &gt;= AV$6, $G59 &lt; AU$6), 0, 2)+1)</f>
        <v/>
      </c>
      <c r="AV59" s="68" t="str">
        <f ca="1">INDEX({"","_","-","="},IF(OR($D59 &gt;= AW$6, $E59 &lt; AV$6), 0, 1)+IF(OR($F59 &gt;= AW$6, $G59 &lt; AV$6), 0, 2)+1)</f>
        <v/>
      </c>
      <c r="AW59" s="68" t="str">
        <f ca="1">INDEX({"","_","-","="},IF(OR($D59 &gt;= AX$6, $E59 &lt; AW$6), 0, 1)+IF(OR($F59 &gt;= AX$6, $G59 &lt; AW$6), 0, 2)+1)</f>
        <v/>
      </c>
      <c r="AX59" s="68" t="str">
        <f ca="1">INDEX({"","_","-","="},IF(OR($D59 &gt;= AY$6, $E59 &lt; AX$6), 0, 1)+IF(OR($F59 &gt;= AY$6, $G59 &lt; AX$6), 0, 2)+1)</f>
        <v/>
      </c>
      <c r="AY59" s="68" t="str">
        <f ca="1">INDEX({"","_","-","="},IF(OR($D59 &gt;= AZ$6, $E59 &lt; AY$6), 0, 1)+IF(OR($F59 &gt;= AZ$6, $G59 &lt; AY$6), 0, 2)+1)</f>
        <v/>
      </c>
      <c r="AZ59" s="68" t="str">
        <f ca="1">INDEX({"","_","-","="},IF(OR($D59 &gt;= BA$6, $E59 &lt; AZ$6), 0, 1)+IF(OR($F59 &gt;= BA$6, $G59 &lt; AZ$6), 0, 2)+1)</f>
        <v/>
      </c>
      <c r="BA59" s="68" t="str">
        <f ca="1">INDEX({"","_","-","="},IF(OR($D59 &gt;= BB$6, $E59 &lt; BA$6), 0, 1)+IF(OR($F59 &gt;= BB$6, $G59 &lt; BA$6), 0, 2)+1)</f>
        <v/>
      </c>
      <c r="BB59" s="68" t="str">
        <f ca="1">INDEX({"","_","-","="},IF(OR($D59 &gt;= BC$6, $E59 &lt; BB$6), 0, 1)+IF(OR($F59 &gt;= BC$6, $G59 &lt; BB$6), 0, 2)+1)</f>
        <v/>
      </c>
      <c r="BC59" s="68" t="str">
        <f ca="1">INDEX({"","_","-","="},IF(OR($D59 &gt;= BD$6, $E59 &lt; BC$6), 0, 1)+IF(OR($F59 &gt;= BD$6, $G59 &lt; BC$6), 0, 2)+1)</f>
        <v/>
      </c>
      <c r="BD59" s="68" t="str">
        <f ca="1">INDEX({"","_","-","="},IF(OR($D59 &gt;= BE$6, $E59 &lt; BD$6), 0, 1)+IF(OR($F59 &gt;= BE$6, $G59 &lt; BD$6), 0, 2)+1)</f>
        <v/>
      </c>
      <c r="BE59" s="68" t="str">
        <f ca="1">INDEX({"","_","-","="},IF(OR($D59 &gt;= BF$6, $E59 &lt; BE$6), 0, 1)+IF(OR($F59 &gt;= BF$6, $G59 &lt; BE$6), 0, 2)+1)</f>
        <v/>
      </c>
      <c r="BF59" s="68" t="str">
        <f ca="1">INDEX({"","_","-","="},IF(OR($D59 &gt;= BG$6, $E59 &lt; BF$6), 0, 1)+IF(OR($F59 &gt;= BG$6, $G59 &lt; BF$6), 0, 2)+1)</f>
        <v/>
      </c>
      <c r="BG59" s="68" t="str">
        <f ca="1">INDEX({"","_","-","="},IF(OR($D59 &gt;= BH$6, $E59 &lt; BG$6), 0, 1)+IF(OR($F59 &gt;= BH$6, $G59 &lt; BG$6), 0, 2)+1)</f>
        <v/>
      </c>
      <c r="BH59" s="68" t="str">
        <f ca="1">INDEX({"","_","-","="},IF(OR($D59 &gt;= BI$6, $E59 &lt; BH$6), 0, 1)+IF(OR($F59 &gt;= BI$6, $G59 &lt; BH$6), 0, 2)+1)</f>
        <v/>
      </c>
      <c r="BI59" s="68" t="str">
        <f ca="1">INDEX({"","_","-","="},IF(OR($D59 &gt;= BJ$6, $E59 &lt; BI$6), 0, 1)+IF(OR($F59 &gt;= BJ$6, $G59 &lt; BI$6), 0, 2)+1)</f>
        <v/>
      </c>
      <c r="BJ59" s="68" t="str">
        <f ca="1">INDEX({"","_","-","="},IF(OR($D59 &gt;= BK$6, $E59 &lt; BJ$6), 0, 1)+IF(OR($F59 &gt;= BK$6, $G59 &lt; BJ$6), 0, 2)+1)</f>
        <v/>
      </c>
      <c r="BK59" s="68" t="str">
        <f ca="1">INDEX({"","_","-","="},IF(OR($D59 &gt;= BL$6, $E59 &lt; BK$6), 0, 1)+IF(OR($F59 &gt;= BL$6, $G59 &lt; BK$6), 0, 2)+1)</f>
        <v/>
      </c>
      <c r="BL59" s="68" t="str">
        <f ca="1">INDEX({"","_","-","="},IF(OR($D59 &gt;= BM$6, $E59 &lt; BL$6), 0, 1)+IF(OR($F59 &gt;= BM$6, $G59 &lt; BL$6), 0, 2)+1)</f>
        <v/>
      </c>
      <c r="BM59" s="68" t="str">
        <f ca="1">INDEX({"","_","-","="},IF(OR($D59 &gt;= BN$6, $E59 &lt; BM$6), 0, 1)+IF(OR($F59 &gt;= BN$6, $G59 &lt; BM$6), 0, 2)+1)</f>
        <v/>
      </c>
      <c r="BN59" s="68" t="str">
        <f ca="1">INDEX({"","_","-","="},IF(OR($D59 &gt;= BO$6, $E59 &lt; BN$6), 0, 1)+IF(OR($F59 &gt;= BO$6, $G59 &lt; BN$6), 0, 2)+1)</f>
        <v/>
      </c>
      <c r="BO59" s="68" t="str">
        <f ca="1">INDEX({"","_","-","="},IF(OR($D59 &gt;= BP$6, $E59 &lt; BO$6), 0, 1)+IF(OR($F59 &gt;= BP$6, $G59 &lt; BO$6), 0, 2)+1)</f>
        <v/>
      </c>
      <c r="BP59" s="68" t="str">
        <f ca="1">INDEX({"","_","-","="},IF(OR($D59 &gt;= BQ$6, $E59 &lt; BP$6), 0, 1)+IF(OR($F59 &gt;= BQ$6, $G59 &lt; BP$6), 0, 2)+1)</f>
        <v/>
      </c>
      <c r="BQ59" s="68" t="str">
        <f ca="1">INDEX({"","_","-","="},IF(OR($D59 &gt;= BR$6, $E59 &lt; BQ$6), 0, 1)+IF(OR($F59 &gt;= BR$6, $G59 &lt; BQ$6), 0, 2)+1)</f>
        <v/>
      </c>
      <c r="BR59" s="68" t="str">
        <f ca="1">INDEX({"","_","-","="},IF(OR($D59 &gt;= BS$6, $E59 &lt; BR$6), 0, 1)+IF(OR($F59 &gt;= BS$6, $G59 &lt; BR$6), 0, 2)+1)</f>
        <v/>
      </c>
      <c r="BS59" s="68" t="str">
        <f ca="1">INDEX({"","_","-","="},IF(OR($D59 &gt;= BT$6, $E59 &lt; BS$6), 0, 1)+IF(OR($F59 &gt;= BT$6, $G59 &lt; BS$6), 0, 2)+1)</f>
        <v/>
      </c>
      <c r="BT59" s="68" t="str">
        <f ca="1">INDEX({"","_","-","="},IF(OR($D59 &gt;= BU$6, $E59 &lt; BT$6), 0, 1)+IF(OR($F59 &gt;= BU$6, $G59 &lt; BT$6), 0, 2)+1)</f>
        <v/>
      </c>
      <c r="BU59" s="68" t="str">
        <f ca="1">INDEX({"","_","-","="},IF(OR($D59 &gt;= BV$6, $E59 &lt; BU$6), 0, 1)+IF(OR($F59 &gt;= BV$6, $G59 &lt; BU$6), 0, 2)+1)</f>
        <v/>
      </c>
      <c r="BV59" s="68" t="str">
        <f ca="1">INDEX({"","_","-","="},IF(OR($D59 &gt;= BW$6, $E59 &lt; BV$6), 0, 1)+IF(OR($F59 &gt;= BW$6, $G59 &lt; BV$6), 0, 2)+1)</f>
        <v/>
      </c>
      <c r="BW59" s="68" t="str">
        <f ca="1">INDEX({"","_","-","="},IF(OR($D59 &gt;= BX$6, $E59 &lt; BW$6), 0, 1)+IF(OR($F59 &gt;= BX$6, $G59 &lt; BW$6), 0, 2)+1)</f>
        <v/>
      </c>
      <c r="BX59" s="68" t="str">
        <f ca="1">INDEX({"","_","-","="},IF(OR($D59 &gt;= BY$6, $E59 &lt; BX$6), 0, 1)+IF(OR($F59 &gt;= BY$6, $G59 &lt; BX$6), 0, 2)+1)</f>
        <v/>
      </c>
      <c r="BY59" s="68" t="str">
        <f ca="1">INDEX({"","_","-","="},IF(OR($D59 &gt;= BZ$6, $E59 &lt; BY$6), 0, 1)+IF(OR($F59 &gt;= BZ$6, $G59 &lt; BY$6), 0, 2)+1)</f>
        <v/>
      </c>
      <c r="BZ59" s="68" t="str">
        <f ca="1">INDEX({"","_","-","="},IF(OR($D59 &gt;= CA$6, $E59 &lt; BZ$6), 0, 1)+IF(OR($F59 &gt;= CA$6, $G59 &lt; BZ$6), 0, 2)+1)</f>
        <v/>
      </c>
      <c r="CA59" s="68" t="str">
        <f ca="1">INDEX({"","_","-","="},IF(OR($D59 &gt;= CB$6, $E59 &lt; CA$6), 0, 1)+IF(OR($F59 &gt;= CB$6, $G59 &lt; CA$6), 0, 2)+1)</f>
        <v/>
      </c>
      <c r="CB59" s="68" t="str">
        <f ca="1">INDEX({"","_","-","="},IF(OR($D59 &gt;= CC$6, $E59 &lt; CB$6), 0, 1)+IF(OR($F59 &gt;= CC$6, $G59 &lt; CB$6), 0, 2)+1)</f>
        <v/>
      </c>
      <c r="CC59" s="68" t="str">
        <f ca="1">INDEX({"","_","-","="},IF(OR($D59 &gt;= CD$6, $E59 &lt; CC$6), 0, 1)+IF(OR($F59 &gt;= CD$6, $G59 &lt; CC$6), 0, 2)+1)</f>
        <v/>
      </c>
      <c r="CD59" s="68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IF('临-进度'!M55,'临-进度'!$A55,"")</f>
        <v/>
      </c>
      <c r="B60" s="8" t="str">
        <f ca="1">IF('临-进度'!M55,'临-进度'!$B55,"")</f>
        <v/>
      </c>
      <c r="C60" s="8" t="str">
        <f ca="1">IF('临-进度'!M55,'临-进度'!$E55,"")</f>
        <v/>
      </c>
      <c r="D60" s="40" t="str">
        <f ca="1">IF('临-进度'!$M55,'临-进度'!$I55,"")</f>
        <v/>
      </c>
      <c r="E60" s="40" t="str">
        <f ca="1">IF('临-进度'!$M55,'临-进度'!$AE55,"")</f>
        <v/>
      </c>
      <c r="F60" s="40" t="str">
        <f ca="1">IF('临-进度'!$M55,'临-进度'!$J55,"")</f>
        <v/>
      </c>
      <c r="G60" s="73" t="str">
        <f ca="1">IF('临-进度'!$M55,'临-进度'!$AF55,"")</f>
        <v/>
      </c>
      <c r="H60" s="68" t="str">
        <f ca="1">INDEX({"","_","-","="},IF(OR($D60 &gt;= I$6, $E60 &lt; H$6), 0, 1)+IF(OR($F60 &gt;= I$6, $G60 &lt; H$6), 0, 2)+1)</f>
        <v/>
      </c>
      <c r="I60" s="68" t="str">
        <f ca="1">INDEX({"","_","-","="},IF(OR($D60 &gt;= J$6, $E60 &lt; I$6), 0, 1)+IF(OR($F60 &gt;= J$6, $G60 &lt; I$6), 0, 2)+1)</f>
        <v/>
      </c>
      <c r="J60" s="68" t="str">
        <f ca="1">INDEX({"","_","-","="},IF(OR($D60 &gt;= K$6, $E60 &lt; J$6), 0, 1)+IF(OR($F60 &gt;= K$6, $G60 &lt; J$6), 0, 2)+1)</f>
        <v/>
      </c>
      <c r="K60" s="68" t="str">
        <f ca="1">INDEX({"","_","-","="},IF(OR($D60 &gt;= L$6, $E60 &lt; K$6), 0, 1)+IF(OR($F60 &gt;= L$6, $G60 &lt; K$6), 0, 2)+1)</f>
        <v/>
      </c>
      <c r="L60" s="68" t="str">
        <f ca="1">INDEX({"","_","-","="},IF(OR($D60 &gt;= M$6, $E60 &lt; L$6), 0, 1)+IF(OR($F60 &gt;= M$6, $G60 &lt; L$6), 0, 2)+1)</f>
        <v/>
      </c>
      <c r="M60" s="68" t="str">
        <f ca="1">INDEX({"","_","-","="},IF(OR($D60 &gt;= N$6, $E60 &lt; M$6), 0, 1)+IF(OR($F60 &gt;= N$6, $G60 &lt; M$6), 0, 2)+1)</f>
        <v/>
      </c>
      <c r="N60" s="68" t="str">
        <f ca="1">INDEX({"","_","-","="},IF(OR($D60 &gt;= O$6, $E60 &lt; N$6), 0, 1)+IF(OR($F60 &gt;= O$6, $G60 &lt; N$6), 0, 2)+1)</f>
        <v/>
      </c>
      <c r="O60" s="68" t="str">
        <f ca="1">INDEX({"","_","-","="},IF(OR($D60 &gt;= P$6, $E60 &lt; O$6), 0, 1)+IF(OR($F60 &gt;= P$6, $G60 &lt; O$6), 0, 2)+1)</f>
        <v/>
      </c>
      <c r="P60" s="68" t="str">
        <f ca="1">INDEX({"","_","-","="},IF(OR($D60 &gt;= Q$6, $E60 &lt; P$6), 0, 1)+IF(OR($F60 &gt;= Q$6, $G60 &lt; P$6), 0, 2)+1)</f>
        <v/>
      </c>
      <c r="Q60" s="68" t="str">
        <f ca="1">INDEX({"","_","-","="},IF(OR($D60 &gt;= R$6, $E60 &lt; Q$6), 0, 1)+IF(OR($F60 &gt;= R$6, $G60 &lt; Q$6), 0, 2)+1)</f>
        <v/>
      </c>
      <c r="R60" s="68" t="str">
        <f ca="1">INDEX({"","_","-","="},IF(OR($D60 &gt;= S$6, $E60 &lt; R$6), 0, 1)+IF(OR($F60 &gt;= S$6, $G60 &lt; R$6), 0, 2)+1)</f>
        <v/>
      </c>
      <c r="S60" s="68" t="str">
        <f ca="1">INDEX({"","_","-","="},IF(OR($D60 &gt;= T$6, $E60 &lt; S$6), 0, 1)+IF(OR($F60 &gt;= T$6, $G60 &lt; S$6), 0, 2)+1)</f>
        <v/>
      </c>
      <c r="T60" s="68" t="str">
        <f ca="1">INDEX({"","_","-","="},IF(OR($D60 &gt;= U$6, $E60 &lt; T$6), 0, 1)+IF(OR($F60 &gt;= U$6, $G60 &lt; T$6), 0, 2)+1)</f>
        <v/>
      </c>
      <c r="U60" s="68" t="str">
        <f ca="1">INDEX({"","_","-","="},IF(OR($D60 &gt;= V$6, $E60 &lt; U$6), 0, 1)+IF(OR($F60 &gt;= V$6, $G60 &lt; U$6), 0, 2)+1)</f>
        <v/>
      </c>
      <c r="V60" s="68" t="str">
        <f ca="1">INDEX({"","_","-","="},IF(OR($D60 &gt;= W$6, $E60 &lt; V$6), 0, 1)+IF(OR($F60 &gt;= W$6, $G60 &lt; V$6), 0, 2)+1)</f>
        <v/>
      </c>
      <c r="W60" s="68" t="str">
        <f ca="1">INDEX({"","_","-","="},IF(OR($D60 &gt;= X$6, $E60 &lt; W$6), 0, 1)+IF(OR($F60 &gt;= X$6, $G60 &lt; W$6), 0, 2)+1)</f>
        <v/>
      </c>
      <c r="X60" s="68" t="str">
        <f ca="1">INDEX({"","_","-","="},IF(OR($D60 &gt;= Y$6, $E60 &lt; X$6), 0, 1)+IF(OR($F60 &gt;= Y$6, $G60 &lt; X$6), 0, 2)+1)</f>
        <v/>
      </c>
      <c r="Y60" s="68" t="str">
        <f ca="1">INDEX({"","_","-","="},IF(OR($D60 &gt;= Z$6, $E60 &lt; Y$6), 0, 1)+IF(OR($F60 &gt;= Z$6, $G60 &lt; Y$6), 0, 2)+1)</f>
        <v/>
      </c>
      <c r="Z60" s="68" t="str">
        <f ca="1">INDEX({"","_","-","="},IF(OR($D60 &gt;= AA$6, $E60 &lt; Z$6), 0, 1)+IF(OR($F60 &gt;= AA$6, $G60 &lt; Z$6), 0, 2)+1)</f>
        <v/>
      </c>
      <c r="AA60" s="68" t="str">
        <f ca="1">INDEX({"","_","-","="},IF(OR($D60 &gt;= AB$6, $E60 &lt; AA$6), 0, 1)+IF(OR($F60 &gt;= AB$6, $G60 &lt; AA$6), 0, 2)+1)</f>
        <v/>
      </c>
      <c r="AB60" s="68" t="str">
        <f ca="1">INDEX({"","_","-","="},IF(OR($D60 &gt;= AC$6, $E60 &lt; AB$6), 0, 1)+IF(OR($F60 &gt;= AC$6, $G60 &lt; AB$6), 0, 2)+1)</f>
        <v/>
      </c>
      <c r="AC60" s="68" t="str">
        <f ca="1">INDEX({"","_","-","="},IF(OR($D60 &gt;= AD$6, $E60 &lt; AC$6), 0, 1)+IF(OR($F60 &gt;= AD$6, $G60 &lt; AC$6), 0, 2)+1)</f>
        <v/>
      </c>
      <c r="AD60" s="68" t="str">
        <f ca="1">INDEX({"","_","-","="},IF(OR($D60 &gt;= AE$6, $E60 &lt; AD$6), 0, 1)+IF(OR($F60 &gt;= AE$6, $G60 &lt; AD$6), 0, 2)+1)</f>
        <v/>
      </c>
      <c r="AE60" s="68" t="str">
        <f ca="1">INDEX({"","_","-","="},IF(OR($D60 &gt;= AF$6, $E60 &lt; AE$6), 0, 1)+IF(OR($F60 &gt;= AF$6, $G60 &lt; AE$6), 0, 2)+1)</f>
        <v/>
      </c>
      <c r="AF60" s="68" t="str">
        <f ca="1">INDEX({"","_","-","="},IF(OR($D60 &gt;= AG$6, $E60 &lt; AF$6), 0, 1)+IF(OR($F60 &gt;= AG$6, $G60 &lt; AF$6), 0, 2)+1)</f>
        <v/>
      </c>
      <c r="AG60" s="68" t="str">
        <f ca="1">INDEX({"","_","-","="},IF(OR($D60 &gt;= AH$6, $E60 &lt; AG$6), 0, 1)+IF(OR($F60 &gt;= AH$6, $G60 &lt; AG$6), 0, 2)+1)</f>
        <v/>
      </c>
      <c r="AH60" s="68" t="str">
        <f ca="1">INDEX({"","_","-","="},IF(OR($D60 &gt;= AI$6, $E60 &lt; AH$6), 0, 1)+IF(OR($F60 &gt;= AI$6, $G60 &lt; AH$6), 0, 2)+1)</f>
        <v/>
      </c>
      <c r="AI60" s="68" t="str">
        <f ca="1">INDEX({"","_","-","="},IF(OR($D60 &gt;= AJ$6, $E60 &lt; AI$6), 0, 1)+IF(OR($F60 &gt;= AJ$6, $G60 &lt; AI$6), 0, 2)+1)</f>
        <v/>
      </c>
      <c r="AJ60" s="68" t="str">
        <f ca="1">INDEX({"","_","-","="},IF(OR($D60 &gt;= AK$6, $E60 &lt; AJ$6), 0, 1)+IF(OR($F60 &gt;= AK$6, $G60 &lt; AJ$6), 0, 2)+1)</f>
        <v/>
      </c>
      <c r="AK60" s="68" t="str">
        <f ca="1">INDEX({"","_","-","="},IF(OR($D60 &gt;= AL$6, $E60 &lt; AK$6), 0, 1)+IF(OR($F60 &gt;= AL$6, $G60 &lt; AK$6), 0, 2)+1)</f>
        <v/>
      </c>
      <c r="AL60" s="68" t="str">
        <f ca="1">INDEX({"","_","-","="},IF(OR($D60 &gt;= AM$6, $E60 &lt; AL$6), 0, 1)+IF(OR($F60 &gt;= AM$6, $G60 &lt; AL$6), 0, 2)+1)</f>
        <v/>
      </c>
      <c r="AM60" s="68" t="str">
        <f ca="1">INDEX({"","_","-","="},IF(OR($D60 &gt;= AN$6, $E60 &lt; AM$6), 0, 1)+IF(OR($F60 &gt;= AN$6, $G60 &lt; AM$6), 0, 2)+1)</f>
        <v/>
      </c>
      <c r="AN60" s="68" t="str">
        <f ca="1">INDEX({"","_","-","="},IF(OR($D60 &gt;= AO$6, $E60 &lt; AN$6), 0, 1)+IF(OR($F60 &gt;= AO$6, $G60 &lt; AN$6), 0, 2)+1)</f>
        <v/>
      </c>
      <c r="AO60" s="68" t="str">
        <f ca="1">INDEX({"","_","-","="},IF(OR($D60 &gt;= AP$6, $E60 &lt; AO$6), 0, 1)+IF(OR($F60 &gt;= AP$6, $G60 &lt; AO$6), 0, 2)+1)</f>
        <v/>
      </c>
      <c r="AP60" s="68" t="str">
        <f ca="1">INDEX({"","_","-","="},IF(OR($D60 &gt;= AQ$6, $E60 &lt; AP$6), 0, 1)+IF(OR($F60 &gt;= AQ$6, $G60 &lt; AP$6), 0, 2)+1)</f>
        <v/>
      </c>
      <c r="AQ60" s="68" t="str">
        <f ca="1">INDEX({"","_","-","="},IF(OR($D60 &gt;= AR$6, $E60 &lt; AQ$6), 0, 1)+IF(OR($F60 &gt;= AR$6, $G60 &lt; AQ$6), 0, 2)+1)</f>
        <v/>
      </c>
      <c r="AR60" s="68" t="str">
        <f ca="1">INDEX({"","_","-","="},IF(OR($D60 &gt;= AS$6, $E60 &lt; AR$6), 0, 1)+IF(OR($F60 &gt;= AS$6, $G60 &lt; AR$6), 0, 2)+1)</f>
        <v/>
      </c>
      <c r="AS60" s="68" t="str">
        <f ca="1">INDEX({"","_","-","="},IF(OR($D60 &gt;= AT$6, $E60 &lt; AS$6), 0, 1)+IF(OR($F60 &gt;= AT$6, $G60 &lt; AS$6), 0, 2)+1)</f>
        <v/>
      </c>
      <c r="AT60" s="68" t="str">
        <f ca="1">INDEX({"","_","-","="},IF(OR($D60 &gt;= AU$6, $E60 &lt; AT$6), 0, 1)+IF(OR($F60 &gt;= AU$6, $G60 &lt; AT$6), 0, 2)+1)</f>
        <v/>
      </c>
      <c r="AU60" s="68" t="str">
        <f ca="1">INDEX({"","_","-","="},IF(OR($D60 &gt;= AV$6, $E60 &lt; AU$6), 0, 1)+IF(OR($F60 &gt;= AV$6, $G60 &lt; AU$6), 0, 2)+1)</f>
        <v/>
      </c>
      <c r="AV60" s="68" t="str">
        <f ca="1">INDEX({"","_","-","="},IF(OR($D60 &gt;= AW$6, $E60 &lt; AV$6), 0, 1)+IF(OR($F60 &gt;= AW$6, $G60 &lt; AV$6), 0, 2)+1)</f>
        <v/>
      </c>
      <c r="AW60" s="68" t="str">
        <f ca="1">INDEX({"","_","-","="},IF(OR($D60 &gt;= AX$6, $E60 &lt; AW$6), 0, 1)+IF(OR($F60 &gt;= AX$6, $G60 &lt; AW$6), 0, 2)+1)</f>
        <v/>
      </c>
      <c r="AX60" s="68" t="str">
        <f ca="1">INDEX({"","_","-","="},IF(OR($D60 &gt;= AY$6, $E60 &lt; AX$6), 0, 1)+IF(OR($F60 &gt;= AY$6, $G60 &lt; AX$6), 0, 2)+1)</f>
        <v/>
      </c>
      <c r="AY60" s="68" t="str">
        <f ca="1">INDEX({"","_","-","="},IF(OR($D60 &gt;= AZ$6, $E60 &lt; AY$6), 0, 1)+IF(OR($F60 &gt;= AZ$6, $G60 &lt; AY$6), 0, 2)+1)</f>
        <v/>
      </c>
      <c r="AZ60" s="68" t="str">
        <f ca="1">INDEX({"","_","-","="},IF(OR($D60 &gt;= BA$6, $E60 &lt; AZ$6), 0, 1)+IF(OR($F60 &gt;= BA$6, $G60 &lt; AZ$6), 0, 2)+1)</f>
        <v/>
      </c>
      <c r="BA60" s="68" t="str">
        <f ca="1">INDEX({"","_","-","="},IF(OR($D60 &gt;= BB$6, $E60 &lt; BA$6), 0, 1)+IF(OR($F60 &gt;= BB$6, $G60 &lt; BA$6), 0, 2)+1)</f>
        <v/>
      </c>
      <c r="BB60" s="68" t="str">
        <f ca="1">INDEX({"","_","-","="},IF(OR($D60 &gt;= BC$6, $E60 &lt; BB$6), 0, 1)+IF(OR($F60 &gt;= BC$6, $G60 &lt; BB$6), 0, 2)+1)</f>
        <v/>
      </c>
      <c r="BC60" s="68" t="str">
        <f ca="1">INDEX({"","_","-","="},IF(OR($D60 &gt;= BD$6, $E60 &lt; BC$6), 0, 1)+IF(OR($F60 &gt;= BD$6, $G60 &lt; BC$6), 0, 2)+1)</f>
        <v/>
      </c>
      <c r="BD60" s="68" t="str">
        <f ca="1">INDEX({"","_","-","="},IF(OR($D60 &gt;= BE$6, $E60 &lt; BD$6), 0, 1)+IF(OR($F60 &gt;= BE$6, $G60 &lt; BD$6), 0, 2)+1)</f>
        <v/>
      </c>
      <c r="BE60" s="68" t="str">
        <f ca="1">INDEX({"","_","-","="},IF(OR($D60 &gt;= BF$6, $E60 &lt; BE$6), 0, 1)+IF(OR($F60 &gt;= BF$6, $G60 &lt; BE$6), 0, 2)+1)</f>
        <v/>
      </c>
      <c r="BF60" s="68" t="str">
        <f ca="1">INDEX({"","_","-","="},IF(OR($D60 &gt;= BG$6, $E60 &lt; BF$6), 0, 1)+IF(OR($F60 &gt;= BG$6, $G60 &lt; BF$6), 0, 2)+1)</f>
        <v/>
      </c>
      <c r="BG60" s="68" t="str">
        <f ca="1">INDEX({"","_","-","="},IF(OR($D60 &gt;= BH$6, $E60 &lt; BG$6), 0, 1)+IF(OR($F60 &gt;= BH$6, $G60 &lt; BG$6), 0, 2)+1)</f>
        <v/>
      </c>
      <c r="BH60" s="68" t="str">
        <f ca="1">INDEX({"","_","-","="},IF(OR($D60 &gt;= BI$6, $E60 &lt; BH$6), 0, 1)+IF(OR($F60 &gt;= BI$6, $G60 &lt; BH$6), 0, 2)+1)</f>
        <v/>
      </c>
      <c r="BI60" s="68" t="str">
        <f ca="1">INDEX({"","_","-","="},IF(OR($D60 &gt;= BJ$6, $E60 &lt; BI$6), 0, 1)+IF(OR($F60 &gt;= BJ$6, $G60 &lt; BI$6), 0, 2)+1)</f>
        <v/>
      </c>
      <c r="BJ60" s="68" t="str">
        <f ca="1">INDEX({"","_","-","="},IF(OR($D60 &gt;= BK$6, $E60 &lt; BJ$6), 0, 1)+IF(OR($F60 &gt;= BK$6, $G60 &lt; BJ$6), 0, 2)+1)</f>
        <v/>
      </c>
      <c r="BK60" s="68" t="str">
        <f ca="1">INDEX({"","_","-","="},IF(OR($D60 &gt;= BL$6, $E60 &lt; BK$6), 0, 1)+IF(OR($F60 &gt;= BL$6, $G60 &lt; BK$6), 0, 2)+1)</f>
        <v/>
      </c>
      <c r="BL60" s="68" t="str">
        <f ca="1">INDEX({"","_","-","="},IF(OR($D60 &gt;= BM$6, $E60 &lt; BL$6), 0, 1)+IF(OR($F60 &gt;= BM$6, $G60 &lt; BL$6), 0, 2)+1)</f>
        <v/>
      </c>
      <c r="BM60" s="68" t="str">
        <f ca="1">INDEX({"","_","-","="},IF(OR($D60 &gt;= BN$6, $E60 &lt; BM$6), 0, 1)+IF(OR($F60 &gt;= BN$6, $G60 &lt; BM$6), 0, 2)+1)</f>
        <v/>
      </c>
      <c r="BN60" s="68" t="str">
        <f ca="1">INDEX({"","_","-","="},IF(OR($D60 &gt;= BO$6, $E60 &lt; BN$6), 0, 1)+IF(OR($F60 &gt;= BO$6, $G60 &lt; BN$6), 0, 2)+1)</f>
        <v/>
      </c>
      <c r="BO60" s="68" t="str">
        <f ca="1">INDEX({"","_","-","="},IF(OR($D60 &gt;= BP$6, $E60 &lt; BO$6), 0, 1)+IF(OR($F60 &gt;= BP$6, $G60 &lt; BO$6), 0, 2)+1)</f>
        <v/>
      </c>
      <c r="BP60" s="68" t="str">
        <f ca="1">INDEX({"","_","-","="},IF(OR($D60 &gt;= BQ$6, $E60 &lt; BP$6), 0, 1)+IF(OR($F60 &gt;= BQ$6, $G60 &lt; BP$6), 0, 2)+1)</f>
        <v/>
      </c>
      <c r="BQ60" s="68" t="str">
        <f ca="1">INDEX({"","_","-","="},IF(OR($D60 &gt;= BR$6, $E60 &lt; BQ$6), 0, 1)+IF(OR($F60 &gt;= BR$6, $G60 &lt; BQ$6), 0, 2)+1)</f>
        <v/>
      </c>
      <c r="BR60" s="68" t="str">
        <f ca="1">INDEX({"","_","-","="},IF(OR($D60 &gt;= BS$6, $E60 &lt; BR$6), 0, 1)+IF(OR($F60 &gt;= BS$6, $G60 &lt; BR$6), 0, 2)+1)</f>
        <v/>
      </c>
      <c r="BS60" s="68" t="str">
        <f ca="1">INDEX({"","_","-","="},IF(OR($D60 &gt;= BT$6, $E60 &lt; BS$6), 0, 1)+IF(OR($F60 &gt;= BT$6, $G60 &lt; BS$6), 0, 2)+1)</f>
        <v/>
      </c>
      <c r="BT60" s="68" t="str">
        <f ca="1">INDEX({"","_","-","="},IF(OR($D60 &gt;= BU$6, $E60 &lt; BT$6), 0, 1)+IF(OR($F60 &gt;= BU$6, $G60 &lt; BT$6), 0, 2)+1)</f>
        <v/>
      </c>
      <c r="BU60" s="68" t="str">
        <f ca="1">INDEX({"","_","-","="},IF(OR($D60 &gt;= BV$6, $E60 &lt; BU$6), 0, 1)+IF(OR($F60 &gt;= BV$6, $G60 &lt; BU$6), 0, 2)+1)</f>
        <v/>
      </c>
      <c r="BV60" s="68" t="str">
        <f ca="1">INDEX({"","_","-","="},IF(OR($D60 &gt;= BW$6, $E60 &lt; BV$6), 0, 1)+IF(OR($F60 &gt;= BW$6, $G60 &lt; BV$6), 0, 2)+1)</f>
        <v/>
      </c>
      <c r="BW60" s="68" t="str">
        <f ca="1">INDEX({"","_","-","="},IF(OR($D60 &gt;= BX$6, $E60 &lt; BW$6), 0, 1)+IF(OR($F60 &gt;= BX$6, $G60 &lt; BW$6), 0, 2)+1)</f>
        <v/>
      </c>
      <c r="BX60" s="68" t="str">
        <f ca="1">INDEX({"","_","-","="},IF(OR($D60 &gt;= BY$6, $E60 &lt; BX$6), 0, 1)+IF(OR($F60 &gt;= BY$6, $G60 &lt; BX$6), 0, 2)+1)</f>
        <v/>
      </c>
      <c r="BY60" s="68" t="str">
        <f ca="1">INDEX({"","_","-","="},IF(OR($D60 &gt;= BZ$6, $E60 &lt; BY$6), 0, 1)+IF(OR($F60 &gt;= BZ$6, $G60 &lt; BY$6), 0, 2)+1)</f>
        <v/>
      </c>
      <c r="BZ60" s="68" t="str">
        <f ca="1">INDEX({"","_","-","="},IF(OR($D60 &gt;= CA$6, $E60 &lt; BZ$6), 0, 1)+IF(OR($F60 &gt;= CA$6, $G60 &lt; BZ$6), 0, 2)+1)</f>
        <v/>
      </c>
      <c r="CA60" s="68" t="str">
        <f ca="1">INDEX({"","_","-","="},IF(OR($D60 &gt;= CB$6, $E60 &lt; CA$6), 0, 1)+IF(OR($F60 &gt;= CB$6, $G60 &lt; CA$6), 0, 2)+1)</f>
        <v/>
      </c>
      <c r="CB60" s="68" t="str">
        <f ca="1">INDEX({"","_","-","="},IF(OR($D60 &gt;= CC$6, $E60 &lt; CB$6), 0, 1)+IF(OR($F60 &gt;= CC$6, $G60 &lt; CB$6), 0, 2)+1)</f>
        <v/>
      </c>
      <c r="CC60" s="68" t="str">
        <f ca="1">INDEX({"","_","-","="},IF(OR($D60 &gt;= CD$6, $E60 &lt; CC$6), 0, 1)+IF(OR($F60 &gt;= CD$6, $G60 &lt; CC$6), 0, 2)+1)</f>
        <v/>
      </c>
      <c r="CD60" s="68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IF('临-进度'!M56,'临-进度'!$A56,"")</f>
        <v/>
      </c>
      <c r="B61" s="8" t="str">
        <f ca="1">IF('临-进度'!M56,'临-进度'!$B56,"")</f>
        <v/>
      </c>
      <c r="C61" s="8" t="str">
        <f ca="1">IF('临-进度'!M56,'临-进度'!$E56,"")</f>
        <v/>
      </c>
      <c r="D61" s="40" t="str">
        <f ca="1">IF('临-进度'!$M56,'临-进度'!$I56,"")</f>
        <v/>
      </c>
      <c r="E61" s="40" t="str">
        <f ca="1">IF('临-进度'!$M56,'临-进度'!$AE56,"")</f>
        <v/>
      </c>
      <c r="F61" s="40" t="str">
        <f ca="1">IF('临-进度'!$M56,'临-进度'!$J56,"")</f>
        <v/>
      </c>
      <c r="G61" s="73" t="str">
        <f ca="1">IF('临-进度'!$M56,'临-进度'!$AF56,"")</f>
        <v/>
      </c>
      <c r="H61" s="68" t="str">
        <f ca="1">INDEX({"","_","-","="},IF(OR($D61 &gt;= I$6, $E61 &lt; H$6), 0, 1)+IF(OR($F61 &gt;= I$6, $G61 &lt; H$6), 0, 2)+1)</f>
        <v/>
      </c>
      <c r="I61" s="68" t="str">
        <f ca="1">INDEX({"","_","-","="},IF(OR($D61 &gt;= J$6, $E61 &lt; I$6), 0, 1)+IF(OR($F61 &gt;= J$6, $G61 &lt; I$6), 0, 2)+1)</f>
        <v/>
      </c>
      <c r="J61" s="68" t="str">
        <f ca="1">INDEX({"","_","-","="},IF(OR($D61 &gt;= K$6, $E61 &lt; J$6), 0, 1)+IF(OR($F61 &gt;= K$6, $G61 &lt; J$6), 0, 2)+1)</f>
        <v/>
      </c>
      <c r="K61" s="68" t="str">
        <f ca="1">INDEX({"","_","-","="},IF(OR($D61 &gt;= L$6, $E61 &lt; K$6), 0, 1)+IF(OR($F61 &gt;= L$6, $G61 &lt; K$6), 0, 2)+1)</f>
        <v/>
      </c>
      <c r="L61" s="68" t="str">
        <f ca="1">INDEX({"","_","-","="},IF(OR($D61 &gt;= M$6, $E61 &lt; L$6), 0, 1)+IF(OR($F61 &gt;= M$6, $G61 &lt; L$6), 0, 2)+1)</f>
        <v/>
      </c>
      <c r="M61" s="68" t="str">
        <f ca="1">INDEX({"","_","-","="},IF(OR($D61 &gt;= N$6, $E61 &lt; M$6), 0, 1)+IF(OR($F61 &gt;= N$6, $G61 &lt; M$6), 0, 2)+1)</f>
        <v/>
      </c>
      <c r="N61" s="68" t="str">
        <f ca="1">INDEX({"","_","-","="},IF(OR($D61 &gt;= O$6, $E61 &lt; N$6), 0, 1)+IF(OR($F61 &gt;= O$6, $G61 &lt; N$6), 0, 2)+1)</f>
        <v/>
      </c>
      <c r="O61" s="68" t="str">
        <f ca="1">INDEX({"","_","-","="},IF(OR($D61 &gt;= P$6, $E61 &lt; O$6), 0, 1)+IF(OR($F61 &gt;= P$6, $G61 &lt; O$6), 0, 2)+1)</f>
        <v/>
      </c>
      <c r="P61" s="68" t="str">
        <f ca="1">INDEX({"","_","-","="},IF(OR($D61 &gt;= Q$6, $E61 &lt; P$6), 0, 1)+IF(OR($F61 &gt;= Q$6, $G61 &lt; P$6), 0, 2)+1)</f>
        <v/>
      </c>
      <c r="Q61" s="68" t="str">
        <f ca="1">INDEX({"","_","-","="},IF(OR($D61 &gt;= R$6, $E61 &lt; Q$6), 0, 1)+IF(OR($F61 &gt;= R$6, $G61 &lt; Q$6), 0, 2)+1)</f>
        <v/>
      </c>
      <c r="R61" s="68" t="str">
        <f ca="1">INDEX({"","_","-","="},IF(OR($D61 &gt;= S$6, $E61 &lt; R$6), 0, 1)+IF(OR($F61 &gt;= S$6, $G61 &lt; R$6), 0, 2)+1)</f>
        <v/>
      </c>
      <c r="S61" s="68" t="str">
        <f ca="1">INDEX({"","_","-","="},IF(OR($D61 &gt;= T$6, $E61 &lt; S$6), 0, 1)+IF(OR($F61 &gt;= T$6, $G61 &lt; S$6), 0, 2)+1)</f>
        <v/>
      </c>
      <c r="T61" s="68" t="str">
        <f ca="1">INDEX({"","_","-","="},IF(OR($D61 &gt;= U$6, $E61 &lt; T$6), 0, 1)+IF(OR($F61 &gt;= U$6, $G61 &lt; T$6), 0, 2)+1)</f>
        <v/>
      </c>
      <c r="U61" s="68" t="str">
        <f ca="1">INDEX({"","_","-","="},IF(OR($D61 &gt;= V$6, $E61 &lt; U$6), 0, 1)+IF(OR($F61 &gt;= V$6, $G61 &lt; U$6), 0, 2)+1)</f>
        <v/>
      </c>
      <c r="V61" s="68" t="str">
        <f ca="1">INDEX({"","_","-","="},IF(OR($D61 &gt;= W$6, $E61 &lt; V$6), 0, 1)+IF(OR($F61 &gt;= W$6, $G61 &lt; V$6), 0, 2)+1)</f>
        <v/>
      </c>
      <c r="W61" s="68" t="str">
        <f ca="1">INDEX({"","_","-","="},IF(OR($D61 &gt;= X$6, $E61 &lt; W$6), 0, 1)+IF(OR($F61 &gt;= X$6, $G61 &lt; W$6), 0, 2)+1)</f>
        <v/>
      </c>
      <c r="X61" s="68" t="str">
        <f ca="1">INDEX({"","_","-","="},IF(OR($D61 &gt;= Y$6, $E61 &lt; X$6), 0, 1)+IF(OR($F61 &gt;= Y$6, $G61 &lt; X$6), 0, 2)+1)</f>
        <v/>
      </c>
      <c r="Y61" s="68" t="str">
        <f ca="1">INDEX({"","_","-","="},IF(OR($D61 &gt;= Z$6, $E61 &lt; Y$6), 0, 1)+IF(OR($F61 &gt;= Z$6, $G61 &lt; Y$6), 0, 2)+1)</f>
        <v/>
      </c>
      <c r="Z61" s="68" t="str">
        <f ca="1">INDEX({"","_","-","="},IF(OR($D61 &gt;= AA$6, $E61 &lt; Z$6), 0, 1)+IF(OR($F61 &gt;= AA$6, $G61 &lt; Z$6), 0, 2)+1)</f>
        <v/>
      </c>
      <c r="AA61" s="68" t="str">
        <f ca="1">INDEX({"","_","-","="},IF(OR($D61 &gt;= AB$6, $E61 &lt; AA$6), 0, 1)+IF(OR($F61 &gt;= AB$6, $G61 &lt; AA$6), 0, 2)+1)</f>
        <v/>
      </c>
      <c r="AB61" s="68" t="str">
        <f ca="1">INDEX({"","_","-","="},IF(OR($D61 &gt;= AC$6, $E61 &lt; AB$6), 0, 1)+IF(OR($F61 &gt;= AC$6, $G61 &lt; AB$6), 0, 2)+1)</f>
        <v/>
      </c>
      <c r="AC61" s="68" t="str">
        <f ca="1">INDEX({"","_","-","="},IF(OR($D61 &gt;= AD$6, $E61 &lt; AC$6), 0, 1)+IF(OR($F61 &gt;= AD$6, $G61 &lt; AC$6), 0, 2)+1)</f>
        <v/>
      </c>
      <c r="AD61" s="68" t="str">
        <f ca="1">INDEX({"","_","-","="},IF(OR($D61 &gt;= AE$6, $E61 &lt; AD$6), 0, 1)+IF(OR($F61 &gt;= AE$6, $G61 &lt; AD$6), 0, 2)+1)</f>
        <v/>
      </c>
      <c r="AE61" s="68" t="str">
        <f ca="1">INDEX({"","_","-","="},IF(OR($D61 &gt;= AF$6, $E61 &lt; AE$6), 0, 1)+IF(OR($F61 &gt;= AF$6, $G61 &lt; AE$6), 0, 2)+1)</f>
        <v/>
      </c>
      <c r="AF61" s="68" t="str">
        <f ca="1">INDEX({"","_","-","="},IF(OR($D61 &gt;= AG$6, $E61 &lt; AF$6), 0, 1)+IF(OR($F61 &gt;= AG$6, $G61 &lt; AF$6), 0, 2)+1)</f>
        <v/>
      </c>
      <c r="AG61" s="68" t="str">
        <f ca="1">INDEX({"","_","-","="},IF(OR($D61 &gt;= AH$6, $E61 &lt; AG$6), 0, 1)+IF(OR($F61 &gt;= AH$6, $G61 &lt; AG$6), 0, 2)+1)</f>
        <v/>
      </c>
      <c r="AH61" s="68" t="str">
        <f ca="1">INDEX({"","_","-","="},IF(OR($D61 &gt;= AI$6, $E61 &lt; AH$6), 0, 1)+IF(OR($F61 &gt;= AI$6, $G61 &lt; AH$6), 0, 2)+1)</f>
        <v/>
      </c>
      <c r="AI61" s="68" t="str">
        <f ca="1">INDEX({"","_","-","="},IF(OR($D61 &gt;= AJ$6, $E61 &lt; AI$6), 0, 1)+IF(OR($F61 &gt;= AJ$6, $G61 &lt; AI$6), 0, 2)+1)</f>
        <v/>
      </c>
      <c r="AJ61" s="68" t="str">
        <f ca="1">INDEX({"","_","-","="},IF(OR($D61 &gt;= AK$6, $E61 &lt; AJ$6), 0, 1)+IF(OR($F61 &gt;= AK$6, $G61 &lt; AJ$6), 0, 2)+1)</f>
        <v/>
      </c>
      <c r="AK61" s="68" t="str">
        <f ca="1">INDEX({"","_","-","="},IF(OR($D61 &gt;= AL$6, $E61 &lt; AK$6), 0, 1)+IF(OR($F61 &gt;= AL$6, $G61 &lt; AK$6), 0, 2)+1)</f>
        <v/>
      </c>
      <c r="AL61" s="68" t="str">
        <f ca="1">INDEX({"","_","-","="},IF(OR($D61 &gt;= AM$6, $E61 &lt; AL$6), 0, 1)+IF(OR($F61 &gt;= AM$6, $G61 &lt; AL$6), 0, 2)+1)</f>
        <v/>
      </c>
      <c r="AM61" s="68" t="str">
        <f ca="1">INDEX({"","_","-","="},IF(OR($D61 &gt;= AN$6, $E61 &lt; AM$6), 0, 1)+IF(OR($F61 &gt;= AN$6, $G61 &lt; AM$6), 0, 2)+1)</f>
        <v/>
      </c>
      <c r="AN61" s="68" t="str">
        <f ca="1">INDEX({"","_","-","="},IF(OR($D61 &gt;= AO$6, $E61 &lt; AN$6), 0, 1)+IF(OR($F61 &gt;= AO$6, $G61 &lt; AN$6), 0, 2)+1)</f>
        <v/>
      </c>
      <c r="AO61" s="68" t="str">
        <f ca="1">INDEX({"","_","-","="},IF(OR($D61 &gt;= AP$6, $E61 &lt; AO$6), 0, 1)+IF(OR($F61 &gt;= AP$6, $G61 &lt; AO$6), 0, 2)+1)</f>
        <v/>
      </c>
      <c r="AP61" s="68" t="str">
        <f ca="1">INDEX({"","_","-","="},IF(OR($D61 &gt;= AQ$6, $E61 &lt; AP$6), 0, 1)+IF(OR($F61 &gt;= AQ$6, $G61 &lt; AP$6), 0, 2)+1)</f>
        <v/>
      </c>
      <c r="AQ61" s="68" t="str">
        <f ca="1">INDEX({"","_","-","="},IF(OR($D61 &gt;= AR$6, $E61 &lt; AQ$6), 0, 1)+IF(OR($F61 &gt;= AR$6, $G61 &lt; AQ$6), 0, 2)+1)</f>
        <v/>
      </c>
      <c r="AR61" s="68" t="str">
        <f ca="1">INDEX({"","_","-","="},IF(OR($D61 &gt;= AS$6, $E61 &lt; AR$6), 0, 1)+IF(OR($F61 &gt;= AS$6, $G61 &lt; AR$6), 0, 2)+1)</f>
        <v/>
      </c>
      <c r="AS61" s="68" t="str">
        <f ca="1">INDEX({"","_","-","="},IF(OR($D61 &gt;= AT$6, $E61 &lt; AS$6), 0, 1)+IF(OR($F61 &gt;= AT$6, $G61 &lt; AS$6), 0, 2)+1)</f>
        <v/>
      </c>
      <c r="AT61" s="68" t="str">
        <f ca="1">INDEX({"","_","-","="},IF(OR($D61 &gt;= AU$6, $E61 &lt; AT$6), 0, 1)+IF(OR($F61 &gt;= AU$6, $G61 &lt; AT$6), 0, 2)+1)</f>
        <v/>
      </c>
      <c r="AU61" s="68" t="str">
        <f ca="1">INDEX({"","_","-","="},IF(OR($D61 &gt;= AV$6, $E61 &lt; AU$6), 0, 1)+IF(OR($F61 &gt;= AV$6, $G61 &lt; AU$6), 0, 2)+1)</f>
        <v/>
      </c>
      <c r="AV61" s="68" t="str">
        <f ca="1">INDEX({"","_","-","="},IF(OR($D61 &gt;= AW$6, $E61 &lt; AV$6), 0, 1)+IF(OR($F61 &gt;= AW$6, $G61 &lt; AV$6), 0, 2)+1)</f>
        <v/>
      </c>
      <c r="AW61" s="68" t="str">
        <f ca="1">INDEX({"","_","-","="},IF(OR($D61 &gt;= AX$6, $E61 &lt; AW$6), 0, 1)+IF(OR($F61 &gt;= AX$6, $G61 &lt; AW$6), 0, 2)+1)</f>
        <v/>
      </c>
      <c r="AX61" s="68" t="str">
        <f ca="1">INDEX({"","_","-","="},IF(OR($D61 &gt;= AY$6, $E61 &lt; AX$6), 0, 1)+IF(OR($F61 &gt;= AY$6, $G61 &lt; AX$6), 0, 2)+1)</f>
        <v/>
      </c>
      <c r="AY61" s="68" t="str">
        <f ca="1">INDEX({"","_","-","="},IF(OR($D61 &gt;= AZ$6, $E61 &lt; AY$6), 0, 1)+IF(OR($F61 &gt;= AZ$6, $G61 &lt; AY$6), 0, 2)+1)</f>
        <v/>
      </c>
      <c r="AZ61" s="68" t="str">
        <f ca="1">INDEX({"","_","-","="},IF(OR($D61 &gt;= BA$6, $E61 &lt; AZ$6), 0, 1)+IF(OR($F61 &gt;= BA$6, $G61 &lt; AZ$6), 0, 2)+1)</f>
        <v/>
      </c>
      <c r="BA61" s="68" t="str">
        <f ca="1">INDEX({"","_","-","="},IF(OR($D61 &gt;= BB$6, $E61 &lt; BA$6), 0, 1)+IF(OR($F61 &gt;= BB$6, $G61 &lt; BA$6), 0, 2)+1)</f>
        <v/>
      </c>
      <c r="BB61" s="68" t="str">
        <f ca="1">INDEX({"","_","-","="},IF(OR($D61 &gt;= BC$6, $E61 &lt; BB$6), 0, 1)+IF(OR($F61 &gt;= BC$6, $G61 &lt; BB$6), 0, 2)+1)</f>
        <v/>
      </c>
      <c r="BC61" s="68" t="str">
        <f ca="1">INDEX({"","_","-","="},IF(OR($D61 &gt;= BD$6, $E61 &lt; BC$6), 0, 1)+IF(OR($F61 &gt;= BD$6, $G61 &lt; BC$6), 0, 2)+1)</f>
        <v/>
      </c>
      <c r="BD61" s="68" t="str">
        <f ca="1">INDEX({"","_","-","="},IF(OR($D61 &gt;= BE$6, $E61 &lt; BD$6), 0, 1)+IF(OR($F61 &gt;= BE$6, $G61 &lt; BD$6), 0, 2)+1)</f>
        <v/>
      </c>
      <c r="BE61" s="68" t="str">
        <f ca="1">INDEX({"","_","-","="},IF(OR($D61 &gt;= BF$6, $E61 &lt; BE$6), 0, 1)+IF(OR($F61 &gt;= BF$6, $G61 &lt; BE$6), 0, 2)+1)</f>
        <v/>
      </c>
      <c r="BF61" s="68" t="str">
        <f ca="1">INDEX({"","_","-","="},IF(OR($D61 &gt;= BG$6, $E61 &lt; BF$6), 0, 1)+IF(OR($F61 &gt;= BG$6, $G61 &lt; BF$6), 0, 2)+1)</f>
        <v/>
      </c>
      <c r="BG61" s="68" t="str">
        <f ca="1">INDEX({"","_","-","="},IF(OR($D61 &gt;= BH$6, $E61 &lt; BG$6), 0, 1)+IF(OR($F61 &gt;= BH$6, $G61 &lt; BG$6), 0, 2)+1)</f>
        <v/>
      </c>
      <c r="BH61" s="68" t="str">
        <f ca="1">INDEX({"","_","-","="},IF(OR($D61 &gt;= BI$6, $E61 &lt; BH$6), 0, 1)+IF(OR($F61 &gt;= BI$6, $G61 &lt; BH$6), 0, 2)+1)</f>
        <v/>
      </c>
      <c r="BI61" s="68" t="str">
        <f ca="1">INDEX({"","_","-","="},IF(OR($D61 &gt;= BJ$6, $E61 &lt; BI$6), 0, 1)+IF(OR($F61 &gt;= BJ$6, $G61 &lt; BI$6), 0, 2)+1)</f>
        <v/>
      </c>
      <c r="BJ61" s="68" t="str">
        <f ca="1">INDEX({"","_","-","="},IF(OR($D61 &gt;= BK$6, $E61 &lt; BJ$6), 0, 1)+IF(OR($F61 &gt;= BK$6, $G61 &lt; BJ$6), 0, 2)+1)</f>
        <v/>
      </c>
      <c r="BK61" s="68" t="str">
        <f ca="1">INDEX({"","_","-","="},IF(OR($D61 &gt;= BL$6, $E61 &lt; BK$6), 0, 1)+IF(OR($F61 &gt;= BL$6, $G61 &lt; BK$6), 0, 2)+1)</f>
        <v/>
      </c>
      <c r="BL61" s="68" t="str">
        <f ca="1">INDEX({"","_","-","="},IF(OR($D61 &gt;= BM$6, $E61 &lt; BL$6), 0, 1)+IF(OR($F61 &gt;= BM$6, $G61 &lt; BL$6), 0, 2)+1)</f>
        <v/>
      </c>
      <c r="BM61" s="68" t="str">
        <f ca="1">INDEX({"","_","-","="},IF(OR($D61 &gt;= BN$6, $E61 &lt; BM$6), 0, 1)+IF(OR($F61 &gt;= BN$6, $G61 &lt; BM$6), 0, 2)+1)</f>
        <v/>
      </c>
      <c r="BN61" s="68" t="str">
        <f ca="1">INDEX({"","_","-","="},IF(OR($D61 &gt;= BO$6, $E61 &lt; BN$6), 0, 1)+IF(OR($F61 &gt;= BO$6, $G61 &lt; BN$6), 0, 2)+1)</f>
        <v/>
      </c>
      <c r="BO61" s="68" t="str">
        <f ca="1">INDEX({"","_","-","="},IF(OR($D61 &gt;= BP$6, $E61 &lt; BO$6), 0, 1)+IF(OR($F61 &gt;= BP$6, $G61 &lt; BO$6), 0, 2)+1)</f>
        <v/>
      </c>
      <c r="BP61" s="68" t="str">
        <f ca="1">INDEX({"","_","-","="},IF(OR($D61 &gt;= BQ$6, $E61 &lt; BP$6), 0, 1)+IF(OR($F61 &gt;= BQ$6, $G61 &lt; BP$6), 0, 2)+1)</f>
        <v/>
      </c>
      <c r="BQ61" s="68" t="str">
        <f ca="1">INDEX({"","_","-","="},IF(OR($D61 &gt;= BR$6, $E61 &lt; BQ$6), 0, 1)+IF(OR($F61 &gt;= BR$6, $G61 &lt; BQ$6), 0, 2)+1)</f>
        <v/>
      </c>
      <c r="BR61" s="68" t="str">
        <f ca="1">INDEX({"","_","-","="},IF(OR($D61 &gt;= BS$6, $E61 &lt; BR$6), 0, 1)+IF(OR($F61 &gt;= BS$6, $G61 &lt; BR$6), 0, 2)+1)</f>
        <v/>
      </c>
      <c r="BS61" s="68" t="str">
        <f ca="1">INDEX({"","_","-","="},IF(OR($D61 &gt;= BT$6, $E61 &lt; BS$6), 0, 1)+IF(OR($F61 &gt;= BT$6, $G61 &lt; BS$6), 0, 2)+1)</f>
        <v/>
      </c>
      <c r="BT61" s="68" t="str">
        <f ca="1">INDEX({"","_","-","="},IF(OR($D61 &gt;= BU$6, $E61 &lt; BT$6), 0, 1)+IF(OR($F61 &gt;= BU$6, $G61 &lt; BT$6), 0, 2)+1)</f>
        <v/>
      </c>
      <c r="BU61" s="68" t="str">
        <f ca="1">INDEX({"","_","-","="},IF(OR($D61 &gt;= BV$6, $E61 &lt; BU$6), 0, 1)+IF(OR($F61 &gt;= BV$6, $G61 &lt; BU$6), 0, 2)+1)</f>
        <v/>
      </c>
      <c r="BV61" s="68" t="str">
        <f ca="1">INDEX({"","_","-","="},IF(OR($D61 &gt;= BW$6, $E61 &lt; BV$6), 0, 1)+IF(OR($F61 &gt;= BW$6, $G61 &lt; BV$6), 0, 2)+1)</f>
        <v/>
      </c>
      <c r="BW61" s="68" t="str">
        <f ca="1">INDEX({"","_","-","="},IF(OR($D61 &gt;= BX$6, $E61 &lt; BW$6), 0, 1)+IF(OR($F61 &gt;= BX$6, $G61 &lt; BW$6), 0, 2)+1)</f>
        <v/>
      </c>
      <c r="BX61" s="68" t="str">
        <f ca="1">INDEX({"","_","-","="},IF(OR($D61 &gt;= BY$6, $E61 &lt; BX$6), 0, 1)+IF(OR($F61 &gt;= BY$6, $G61 &lt; BX$6), 0, 2)+1)</f>
        <v/>
      </c>
      <c r="BY61" s="68" t="str">
        <f ca="1">INDEX({"","_","-","="},IF(OR($D61 &gt;= BZ$6, $E61 &lt; BY$6), 0, 1)+IF(OR($F61 &gt;= BZ$6, $G61 &lt; BY$6), 0, 2)+1)</f>
        <v/>
      </c>
      <c r="BZ61" s="68" t="str">
        <f ca="1">INDEX({"","_","-","="},IF(OR($D61 &gt;= CA$6, $E61 &lt; BZ$6), 0, 1)+IF(OR($F61 &gt;= CA$6, $G61 &lt; BZ$6), 0, 2)+1)</f>
        <v/>
      </c>
      <c r="CA61" s="68" t="str">
        <f ca="1">INDEX({"","_","-","="},IF(OR($D61 &gt;= CB$6, $E61 &lt; CA$6), 0, 1)+IF(OR($F61 &gt;= CB$6, $G61 &lt; CA$6), 0, 2)+1)</f>
        <v/>
      </c>
      <c r="CB61" s="68" t="str">
        <f ca="1">INDEX({"","_","-","="},IF(OR($D61 &gt;= CC$6, $E61 &lt; CB$6), 0, 1)+IF(OR($F61 &gt;= CC$6, $G61 &lt; CB$6), 0, 2)+1)</f>
        <v/>
      </c>
      <c r="CC61" s="68" t="str">
        <f ca="1">INDEX({"","_","-","="},IF(OR($D61 &gt;= CD$6, $E61 &lt; CC$6), 0, 1)+IF(OR($F61 &gt;= CD$6, $G61 &lt; CC$6), 0, 2)+1)</f>
        <v/>
      </c>
      <c r="CD61" s="68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IF('临-进度'!M57,'临-进度'!$A57,"")</f>
        <v/>
      </c>
      <c r="B62" s="8" t="str">
        <f ca="1">IF('临-进度'!M57,'临-进度'!$B57,"")</f>
        <v/>
      </c>
      <c r="C62" s="8" t="str">
        <f ca="1">IF('临-进度'!M57,'临-进度'!$E57,"")</f>
        <v/>
      </c>
      <c r="D62" s="40" t="str">
        <f ca="1">IF('临-进度'!$M57,'临-进度'!$I57,"")</f>
        <v/>
      </c>
      <c r="E62" s="40" t="str">
        <f ca="1">IF('临-进度'!$M57,'临-进度'!$AE57,"")</f>
        <v/>
      </c>
      <c r="F62" s="40" t="str">
        <f ca="1">IF('临-进度'!$M57,'临-进度'!$J57,"")</f>
        <v/>
      </c>
      <c r="G62" s="73" t="str">
        <f ca="1">IF('临-进度'!$M57,'临-进度'!$AF57,"")</f>
        <v/>
      </c>
      <c r="H62" s="68" t="str">
        <f ca="1">INDEX({"","_","-","="},IF(OR($D62 &gt;= I$6, $E62 &lt; H$6), 0, 1)+IF(OR($F62 &gt;= I$6, $G62 &lt; H$6), 0, 2)+1)</f>
        <v/>
      </c>
      <c r="I62" s="68" t="str">
        <f ca="1">INDEX({"","_","-","="},IF(OR($D62 &gt;= J$6, $E62 &lt; I$6), 0, 1)+IF(OR($F62 &gt;= J$6, $G62 &lt; I$6), 0, 2)+1)</f>
        <v/>
      </c>
      <c r="J62" s="68" t="str">
        <f ca="1">INDEX({"","_","-","="},IF(OR($D62 &gt;= K$6, $E62 &lt; J$6), 0, 1)+IF(OR($F62 &gt;= K$6, $G62 &lt; J$6), 0, 2)+1)</f>
        <v/>
      </c>
      <c r="K62" s="68" t="str">
        <f ca="1">INDEX({"","_","-","="},IF(OR($D62 &gt;= L$6, $E62 &lt; K$6), 0, 1)+IF(OR($F62 &gt;= L$6, $G62 &lt; K$6), 0, 2)+1)</f>
        <v/>
      </c>
      <c r="L62" s="68" t="str">
        <f ca="1">INDEX({"","_","-","="},IF(OR($D62 &gt;= M$6, $E62 &lt; L$6), 0, 1)+IF(OR($F62 &gt;= M$6, $G62 &lt; L$6), 0, 2)+1)</f>
        <v/>
      </c>
      <c r="M62" s="68" t="str">
        <f ca="1">INDEX({"","_","-","="},IF(OR($D62 &gt;= N$6, $E62 &lt; M$6), 0, 1)+IF(OR($F62 &gt;= N$6, $G62 &lt; M$6), 0, 2)+1)</f>
        <v/>
      </c>
      <c r="N62" s="68" t="str">
        <f ca="1">INDEX({"","_","-","="},IF(OR($D62 &gt;= O$6, $E62 &lt; N$6), 0, 1)+IF(OR($F62 &gt;= O$6, $G62 &lt; N$6), 0, 2)+1)</f>
        <v/>
      </c>
      <c r="O62" s="68" t="str">
        <f ca="1">INDEX({"","_","-","="},IF(OR($D62 &gt;= P$6, $E62 &lt; O$6), 0, 1)+IF(OR($F62 &gt;= P$6, $G62 &lt; O$6), 0, 2)+1)</f>
        <v/>
      </c>
      <c r="P62" s="68" t="str">
        <f ca="1">INDEX({"","_","-","="},IF(OR($D62 &gt;= Q$6, $E62 &lt; P$6), 0, 1)+IF(OR($F62 &gt;= Q$6, $G62 &lt; P$6), 0, 2)+1)</f>
        <v/>
      </c>
      <c r="Q62" s="68" t="str">
        <f ca="1">INDEX({"","_","-","="},IF(OR($D62 &gt;= R$6, $E62 &lt; Q$6), 0, 1)+IF(OR($F62 &gt;= R$6, $G62 &lt; Q$6), 0, 2)+1)</f>
        <v/>
      </c>
      <c r="R62" s="68" t="str">
        <f ca="1">INDEX({"","_","-","="},IF(OR($D62 &gt;= S$6, $E62 &lt; R$6), 0, 1)+IF(OR($F62 &gt;= S$6, $G62 &lt; R$6), 0, 2)+1)</f>
        <v/>
      </c>
      <c r="S62" s="68" t="str">
        <f ca="1">INDEX({"","_","-","="},IF(OR($D62 &gt;= T$6, $E62 &lt; S$6), 0, 1)+IF(OR($F62 &gt;= T$6, $G62 &lt; S$6), 0, 2)+1)</f>
        <v/>
      </c>
      <c r="T62" s="68" t="str">
        <f ca="1">INDEX({"","_","-","="},IF(OR($D62 &gt;= U$6, $E62 &lt; T$6), 0, 1)+IF(OR($F62 &gt;= U$6, $G62 &lt; T$6), 0, 2)+1)</f>
        <v/>
      </c>
      <c r="U62" s="68" t="str">
        <f ca="1">INDEX({"","_","-","="},IF(OR($D62 &gt;= V$6, $E62 &lt; U$6), 0, 1)+IF(OR($F62 &gt;= V$6, $G62 &lt; U$6), 0, 2)+1)</f>
        <v/>
      </c>
      <c r="V62" s="68" t="str">
        <f ca="1">INDEX({"","_","-","="},IF(OR($D62 &gt;= W$6, $E62 &lt; V$6), 0, 1)+IF(OR($F62 &gt;= W$6, $G62 &lt; V$6), 0, 2)+1)</f>
        <v/>
      </c>
      <c r="W62" s="68" t="str">
        <f ca="1">INDEX({"","_","-","="},IF(OR($D62 &gt;= X$6, $E62 &lt; W$6), 0, 1)+IF(OR($F62 &gt;= X$6, $G62 &lt; W$6), 0, 2)+1)</f>
        <v/>
      </c>
      <c r="X62" s="68" t="str">
        <f ca="1">INDEX({"","_","-","="},IF(OR($D62 &gt;= Y$6, $E62 &lt; X$6), 0, 1)+IF(OR($F62 &gt;= Y$6, $G62 &lt; X$6), 0, 2)+1)</f>
        <v/>
      </c>
      <c r="Y62" s="68" t="str">
        <f ca="1">INDEX({"","_","-","="},IF(OR($D62 &gt;= Z$6, $E62 &lt; Y$6), 0, 1)+IF(OR($F62 &gt;= Z$6, $G62 &lt; Y$6), 0, 2)+1)</f>
        <v/>
      </c>
      <c r="Z62" s="68" t="str">
        <f ca="1">INDEX({"","_","-","="},IF(OR($D62 &gt;= AA$6, $E62 &lt; Z$6), 0, 1)+IF(OR($F62 &gt;= AA$6, $G62 &lt; Z$6), 0, 2)+1)</f>
        <v/>
      </c>
      <c r="AA62" s="68" t="str">
        <f ca="1">INDEX({"","_","-","="},IF(OR($D62 &gt;= AB$6, $E62 &lt; AA$6), 0, 1)+IF(OR($F62 &gt;= AB$6, $G62 &lt; AA$6), 0, 2)+1)</f>
        <v/>
      </c>
      <c r="AB62" s="68" t="str">
        <f ca="1">INDEX({"","_","-","="},IF(OR($D62 &gt;= AC$6, $E62 &lt; AB$6), 0, 1)+IF(OR($F62 &gt;= AC$6, $G62 &lt; AB$6), 0, 2)+1)</f>
        <v/>
      </c>
      <c r="AC62" s="68" t="str">
        <f ca="1">INDEX({"","_","-","="},IF(OR($D62 &gt;= AD$6, $E62 &lt; AC$6), 0, 1)+IF(OR($F62 &gt;= AD$6, $G62 &lt; AC$6), 0, 2)+1)</f>
        <v/>
      </c>
      <c r="AD62" s="68" t="str">
        <f ca="1">INDEX({"","_","-","="},IF(OR($D62 &gt;= AE$6, $E62 &lt; AD$6), 0, 1)+IF(OR($F62 &gt;= AE$6, $G62 &lt; AD$6), 0, 2)+1)</f>
        <v/>
      </c>
      <c r="AE62" s="68" t="str">
        <f ca="1">INDEX({"","_","-","="},IF(OR($D62 &gt;= AF$6, $E62 &lt; AE$6), 0, 1)+IF(OR($F62 &gt;= AF$6, $G62 &lt; AE$6), 0, 2)+1)</f>
        <v/>
      </c>
      <c r="AF62" s="68" t="str">
        <f ca="1">INDEX({"","_","-","="},IF(OR($D62 &gt;= AG$6, $E62 &lt; AF$6), 0, 1)+IF(OR($F62 &gt;= AG$6, $G62 &lt; AF$6), 0, 2)+1)</f>
        <v/>
      </c>
      <c r="AG62" s="68" t="str">
        <f ca="1">INDEX({"","_","-","="},IF(OR($D62 &gt;= AH$6, $E62 &lt; AG$6), 0, 1)+IF(OR($F62 &gt;= AH$6, $G62 &lt; AG$6), 0, 2)+1)</f>
        <v/>
      </c>
      <c r="AH62" s="68" t="str">
        <f ca="1">INDEX({"","_","-","="},IF(OR($D62 &gt;= AI$6, $E62 &lt; AH$6), 0, 1)+IF(OR($F62 &gt;= AI$6, $G62 &lt; AH$6), 0, 2)+1)</f>
        <v/>
      </c>
      <c r="AI62" s="68" t="str">
        <f ca="1">INDEX({"","_","-","="},IF(OR($D62 &gt;= AJ$6, $E62 &lt; AI$6), 0, 1)+IF(OR($F62 &gt;= AJ$6, $G62 &lt; AI$6), 0, 2)+1)</f>
        <v/>
      </c>
      <c r="AJ62" s="68" t="str">
        <f ca="1">INDEX({"","_","-","="},IF(OR($D62 &gt;= AK$6, $E62 &lt; AJ$6), 0, 1)+IF(OR($F62 &gt;= AK$6, $G62 &lt; AJ$6), 0, 2)+1)</f>
        <v/>
      </c>
      <c r="AK62" s="68" t="str">
        <f ca="1">INDEX({"","_","-","="},IF(OR($D62 &gt;= AL$6, $E62 &lt; AK$6), 0, 1)+IF(OR($F62 &gt;= AL$6, $G62 &lt; AK$6), 0, 2)+1)</f>
        <v/>
      </c>
      <c r="AL62" s="68" t="str">
        <f ca="1">INDEX({"","_","-","="},IF(OR($D62 &gt;= AM$6, $E62 &lt; AL$6), 0, 1)+IF(OR($F62 &gt;= AM$6, $G62 &lt; AL$6), 0, 2)+1)</f>
        <v/>
      </c>
      <c r="AM62" s="68" t="str">
        <f ca="1">INDEX({"","_","-","="},IF(OR($D62 &gt;= AN$6, $E62 &lt; AM$6), 0, 1)+IF(OR($F62 &gt;= AN$6, $G62 &lt; AM$6), 0, 2)+1)</f>
        <v/>
      </c>
      <c r="AN62" s="68" t="str">
        <f ca="1">INDEX({"","_","-","="},IF(OR($D62 &gt;= AO$6, $E62 &lt; AN$6), 0, 1)+IF(OR($F62 &gt;= AO$6, $G62 &lt; AN$6), 0, 2)+1)</f>
        <v/>
      </c>
      <c r="AO62" s="68" t="str">
        <f ca="1">INDEX({"","_","-","="},IF(OR($D62 &gt;= AP$6, $E62 &lt; AO$6), 0, 1)+IF(OR($F62 &gt;= AP$6, $G62 &lt; AO$6), 0, 2)+1)</f>
        <v/>
      </c>
      <c r="AP62" s="68" t="str">
        <f ca="1">INDEX({"","_","-","="},IF(OR($D62 &gt;= AQ$6, $E62 &lt; AP$6), 0, 1)+IF(OR($F62 &gt;= AQ$6, $G62 &lt; AP$6), 0, 2)+1)</f>
        <v/>
      </c>
      <c r="AQ62" s="68" t="str">
        <f ca="1">INDEX({"","_","-","="},IF(OR($D62 &gt;= AR$6, $E62 &lt; AQ$6), 0, 1)+IF(OR($F62 &gt;= AR$6, $G62 &lt; AQ$6), 0, 2)+1)</f>
        <v/>
      </c>
      <c r="AR62" s="68" t="str">
        <f ca="1">INDEX({"","_","-","="},IF(OR($D62 &gt;= AS$6, $E62 &lt; AR$6), 0, 1)+IF(OR($F62 &gt;= AS$6, $G62 &lt; AR$6), 0, 2)+1)</f>
        <v/>
      </c>
      <c r="AS62" s="68" t="str">
        <f ca="1">INDEX({"","_","-","="},IF(OR($D62 &gt;= AT$6, $E62 &lt; AS$6), 0, 1)+IF(OR($F62 &gt;= AT$6, $G62 &lt; AS$6), 0, 2)+1)</f>
        <v/>
      </c>
      <c r="AT62" s="68" t="str">
        <f ca="1">INDEX({"","_","-","="},IF(OR($D62 &gt;= AU$6, $E62 &lt; AT$6), 0, 1)+IF(OR($F62 &gt;= AU$6, $G62 &lt; AT$6), 0, 2)+1)</f>
        <v/>
      </c>
      <c r="AU62" s="68" t="str">
        <f ca="1">INDEX({"","_","-","="},IF(OR($D62 &gt;= AV$6, $E62 &lt; AU$6), 0, 1)+IF(OR($F62 &gt;= AV$6, $G62 &lt; AU$6), 0, 2)+1)</f>
        <v/>
      </c>
      <c r="AV62" s="68" t="str">
        <f ca="1">INDEX({"","_","-","="},IF(OR($D62 &gt;= AW$6, $E62 &lt; AV$6), 0, 1)+IF(OR($F62 &gt;= AW$6, $G62 &lt; AV$6), 0, 2)+1)</f>
        <v/>
      </c>
      <c r="AW62" s="68" t="str">
        <f ca="1">INDEX({"","_","-","="},IF(OR($D62 &gt;= AX$6, $E62 &lt; AW$6), 0, 1)+IF(OR($F62 &gt;= AX$6, $G62 &lt; AW$6), 0, 2)+1)</f>
        <v/>
      </c>
      <c r="AX62" s="68" t="str">
        <f ca="1">INDEX({"","_","-","="},IF(OR($D62 &gt;= AY$6, $E62 &lt; AX$6), 0, 1)+IF(OR($F62 &gt;= AY$6, $G62 &lt; AX$6), 0, 2)+1)</f>
        <v/>
      </c>
      <c r="AY62" s="68" t="str">
        <f ca="1">INDEX({"","_","-","="},IF(OR($D62 &gt;= AZ$6, $E62 &lt; AY$6), 0, 1)+IF(OR($F62 &gt;= AZ$6, $G62 &lt; AY$6), 0, 2)+1)</f>
        <v/>
      </c>
      <c r="AZ62" s="68" t="str">
        <f ca="1">INDEX({"","_","-","="},IF(OR($D62 &gt;= BA$6, $E62 &lt; AZ$6), 0, 1)+IF(OR($F62 &gt;= BA$6, $G62 &lt; AZ$6), 0, 2)+1)</f>
        <v/>
      </c>
      <c r="BA62" s="68" t="str">
        <f ca="1">INDEX({"","_","-","="},IF(OR($D62 &gt;= BB$6, $E62 &lt; BA$6), 0, 1)+IF(OR($F62 &gt;= BB$6, $G62 &lt; BA$6), 0, 2)+1)</f>
        <v/>
      </c>
      <c r="BB62" s="68" t="str">
        <f ca="1">INDEX({"","_","-","="},IF(OR($D62 &gt;= BC$6, $E62 &lt; BB$6), 0, 1)+IF(OR($F62 &gt;= BC$6, $G62 &lt; BB$6), 0, 2)+1)</f>
        <v/>
      </c>
      <c r="BC62" s="68" t="str">
        <f ca="1">INDEX({"","_","-","="},IF(OR($D62 &gt;= BD$6, $E62 &lt; BC$6), 0, 1)+IF(OR($F62 &gt;= BD$6, $G62 &lt; BC$6), 0, 2)+1)</f>
        <v/>
      </c>
      <c r="BD62" s="68" t="str">
        <f ca="1">INDEX({"","_","-","="},IF(OR($D62 &gt;= BE$6, $E62 &lt; BD$6), 0, 1)+IF(OR($F62 &gt;= BE$6, $G62 &lt; BD$6), 0, 2)+1)</f>
        <v/>
      </c>
      <c r="BE62" s="68" t="str">
        <f ca="1">INDEX({"","_","-","="},IF(OR($D62 &gt;= BF$6, $E62 &lt; BE$6), 0, 1)+IF(OR($F62 &gt;= BF$6, $G62 &lt; BE$6), 0, 2)+1)</f>
        <v/>
      </c>
      <c r="BF62" s="68" t="str">
        <f ca="1">INDEX({"","_","-","="},IF(OR($D62 &gt;= BG$6, $E62 &lt; BF$6), 0, 1)+IF(OR($F62 &gt;= BG$6, $G62 &lt; BF$6), 0, 2)+1)</f>
        <v/>
      </c>
      <c r="BG62" s="68" t="str">
        <f ca="1">INDEX({"","_","-","="},IF(OR($D62 &gt;= BH$6, $E62 &lt; BG$6), 0, 1)+IF(OR($F62 &gt;= BH$6, $G62 &lt; BG$6), 0, 2)+1)</f>
        <v/>
      </c>
      <c r="BH62" s="68" t="str">
        <f ca="1">INDEX({"","_","-","="},IF(OR($D62 &gt;= BI$6, $E62 &lt; BH$6), 0, 1)+IF(OR($F62 &gt;= BI$6, $G62 &lt; BH$6), 0, 2)+1)</f>
        <v/>
      </c>
      <c r="BI62" s="68" t="str">
        <f ca="1">INDEX({"","_","-","="},IF(OR($D62 &gt;= BJ$6, $E62 &lt; BI$6), 0, 1)+IF(OR($F62 &gt;= BJ$6, $G62 &lt; BI$6), 0, 2)+1)</f>
        <v/>
      </c>
      <c r="BJ62" s="68" t="str">
        <f ca="1">INDEX({"","_","-","="},IF(OR($D62 &gt;= BK$6, $E62 &lt; BJ$6), 0, 1)+IF(OR($F62 &gt;= BK$6, $G62 &lt; BJ$6), 0, 2)+1)</f>
        <v/>
      </c>
      <c r="BK62" s="68" t="str">
        <f ca="1">INDEX({"","_","-","="},IF(OR($D62 &gt;= BL$6, $E62 &lt; BK$6), 0, 1)+IF(OR($F62 &gt;= BL$6, $G62 &lt; BK$6), 0, 2)+1)</f>
        <v/>
      </c>
      <c r="BL62" s="68" t="str">
        <f ca="1">INDEX({"","_","-","="},IF(OR($D62 &gt;= BM$6, $E62 &lt; BL$6), 0, 1)+IF(OR($F62 &gt;= BM$6, $G62 &lt; BL$6), 0, 2)+1)</f>
        <v/>
      </c>
      <c r="BM62" s="68" t="str">
        <f ca="1">INDEX({"","_","-","="},IF(OR($D62 &gt;= BN$6, $E62 &lt; BM$6), 0, 1)+IF(OR($F62 &gt;= BN$6, $G62 &lt; BM$6), 0, 2)+1)</f>
        <v/>
      </c>
      <c r="BN62" s="68" t="str">
        <f ca="1">INDEX({"","_","-","="},IF(OR($D62 &gt;= BO$6, $E62 &lt; BN$6), 0, 1)+IF(OR($F62 &gt;= BO$6, $G62 &lt; BN$6), 0, 2)+1)</f>
        <v/>
      </c>
      <c r="BO62" s="68" t="str">
        <f ca="1">INDEX({"","_","-","="},IF(OR($D62 &gt;= BP$6, $E62 &lt; BO$6), 0, 1)+IF(OR($F62 &gt;= BP$6, $G62 &lt; BO$6), 0, 2)+1)</f>
        <v/>
      </c>
      <c r="BP62" s="68" t="str">
        <f ca="1">INDEX({"","_","-","="},IF(OR($D62 &gt;= BQ$6, $E62 &lt; BP$6), 0, 1)+IF(OR($F62 &gt;= BQ$6, $G62 &lt; BP$6), 0, 2)+1)</f>
        <v/>
      </c>
      <c r="BQ62" s="68" t="str">
        <f ca="1">INDEX({"","_","-","="},IF(OR($D62 &gt;= BR$6, $E62 &lt; BQ$6), 0, 1)+IF(OR($F62 &gt;= BR$6, $G62 &lt; BQ$6), 0, 2)+1)</f>
        <v/>
      </c>
      <c r="BR62" s="68" t="str">
        <f ca="1">INDEX({"","_","-","="},IF(OR($D62 &gt;= BS$6, $E62 &lt; BR$6), 0, 1)+IF(OR($F62 &gt;= BS$6, $G62 &lt; BR$6), 0, 2)+1)</f>
        <v/>
      </c>
      <c r="BS62" s="68" t="str">
        <f ca="1">INDEX({"","_","-","="},IF(OR($D62 &gt;= BT$6, $E62 &lt; BS$6), 0, 1)+IF(OR($F62 &gt;= BT$6, $G62 &lt; BS$6), 0, 2)+1)</f>
        <v/>
      </c>
      <c r="BT62" s="68" t="str">
        <f ca="1">INDEX({"","_","-","="},IF(OR($D62 &gt;= BU$6, $E62 &lt; BT$6), 0, 1)+IF(OR($F62 &gt;= BU$6, $G62 &lt; BT$6), 0, 2)+1)</f>
        <v/>
      </c>
      <c r="BU62" s="68" t="str">
        <f ca="1">INDEX({"","_","-","="},IF(OR($D62 &gt;= BV$6, $E62 &lt; BU$6), 0, 1)+IF(OR($F62 &gt;= BV$6, $G62 &lt; BU$6), 0, 2)+1)</f>
        <v/>
      </c>
      <c r="BV62" s="68" t="str">
        <f ca="1">INDEX({"","_","-","="},IF(OR($D62 &gt;= BW$6, $E62 &lt; BV$6), 0, 1)+IF(OR($F62 &gt;= BW$6, $G62 &lt; BV$6), 0, 2)+1)</f>
        <v/>
      </c>
      <c r="BW62" s="68" t="str">
        <f ca="1">INDEX({"","_","-","="},IF(OR($D62 &gt;= BX$6, $E62 &lt; BW$6), 0, 1)+IF(OR($F62 &gt;= BX$6, $G62 &lt; BW$6), 0, 2)+1)</f>
        <v/>
      </c>
      <c r="BX62" s="68" t="str">
        <f ca="1">INDEX({"","_","-","="},IF(OR($D62 &gt;= BY$6, $E62 &lt; BX$6), 0, 1)+IF(OR($F62 &gt;= BY$6, $G62 &lt; BX$6), 0, 2)+1)</f>
        <v/>
      </c>
      <c r="BY62" s="68" t="str">
        <f ca="1">INDEX({"","_","-","="},IF(OR($D62 &gt;= BZ$6, $E62 &lt; BY$6), 0, 1)+IF(OR($F62 &gt;= BZ$6, $G62 &lt; BY$6), 0, 2)+1)</f>
        <v/>
      </c>
      <c r="BZ62" s="68" t="str">
        <f ca="1">INDEX({"","_","-","="},IF(OR($D62 &gt;= CA$6, $E62 &lt; BZ$6), 0, 1)+IF(OR($F62 &gt;= CA$6, $G62 &lt; BZ$6), 0, 2)+1)</f>
        <v/>
      </c>
      <c r="CA62" s="68" t="str">
        <f ca="1">INDEX({"","_","-","="},IF(OR($D62 &gt;= CB$6, $E62 &lt; CA$6), 0, 1)+IF(OR($F62 &gt;= CB$6, $G62 &lt; CA$6), 0, 2)+1)</f>
        <v/>
      </c>
      <c r="CB62" s="68" t="str">
        <f ca="1">INDEX({"","_","-","="},IF(OR($D62 &gt;= CC$6, $E62 &lt; CB$6), 0, 1)+IF(OR($F62 &gt;= CC$6, $G62 &lt; CB$6), 0, 2)+1)</f>
        <v/>
      </c>
      <c r="CC62" s="68" t="str">
        <f ca="1">INDEX({"","_","-","="},IF(OR($D62 &gt;= CD$6, $E62 &lt; CC$6), 0, 1)+IF(OR($F62 &gt;= CD$6, $G62 &lt; CC$6), 0, 2)+1)</f>
        <v/>
      </c>
      <c r="CD62" s="68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IF('临-进度'!M58,'临-进度'!$A58,"")</f>
        <v/>
      </c>
      <c r="B63" s="8" t="str">
        <f ca="1">IF('临-进度'!M58,'临-进度'!$B58,"")</f>
        <v/>
      </c>
      <c r="C63" s="8" t="str">
        <f ca="1">IF('临-进度'!M58,'临-进度'!$E58,"")</f>
        <v/>
      </c>
      <c r="D63" s="40" t="str">
        <f ca="1">IF('临-进度'!$M58,'临-进度'!$I58,"")</f>
        <v/>
      </c>
      <c r="E63" s="40" t="str">
        <f ca="1">IF('临-进度'!$M58,'临-进度'!$AE58,"")</f>
        <v/>
      </c>
      <c r="F63" s="40" t="str">
        <f ca="1">IF('临-进度'!$M58,'临-进度'!$J58,"")</f>
        <v/>
      </c>
      <c r="G63" s="73" t="str">
        <f ca="1">IF('临-进度'!$M58,'临-进度'!$AF58,"")</f>
        <v/>
      </c>
      <c r="H63" s="68" t="str">
        <f ca="1">INDEX({"","_","-","="},IF(OR($D63 &gt;= I$6, $E63 &lt; H$6), 0, 1)+IF(OR($F63 &gt;= I$6, $G63 &lt; H$6), 0, 2)+1)</f>
        <v/>
      </c>
      <c r="I63" s="68" t="str">
        <f ca="1">INDEX({"","_","-","="},IF(OR($D63 &gt;= J$6, $E63 &lt; I$6), 0, 1)+IF(OR($F63 &gt;= J$6, $G63 &lt; I$6), 0, 2)+1)</f>
        <v/>
      </c>
      <c r="J63" s="68" t="str">
        <f ca="1">INDEX({"","_","-","="},IF(OR($D63 &gt;= K$6, $E63 &lt; J$6), 0, 1)+IF(OR($F63 &gt;= K$6, $G63 &lt; J$6), 0, 2)+1)</f>
        <v/>
      </c>
      <c r="K63" s="68" t="str">
        <f ca="1">INDEX({"","_","-","="},IF(OR($D63 &gt;= L$6, $E63 &lt; K$6), 0, 1)+IF(OR($F63 &gt;= L$6, $G63 &lt; K$6), 0, 2)+1)</f>
        <v/>
      </c>
      <c r="L63" s="68" t="str">
        <f ca="1">INDEX({"","_","-","="},IF(OR($D63 &gt;= M$6, $E63 &lt; L$6), 0, 1)+IF(OR($F63 &gt;= M$6, $G63 &lt; L$6), 0, 2)+1)</f>
        <v/>
      </c>
      <c r="M63" s="68" t="str">
        <f ca="1">INDEX({"","_","-","="},IF(OR($D63 &gt;= N$6, $E63 &lt; M$6), 0, 1)+IF(OR($F63 &gt;= N$6, $G63 &lt; M$6), 0, 2)+1)</f>
        <v/>
      </c>
      <c r="N63" s="68" t="str">
        <f ca="1">INDEX({"","_","-","="},IF(OR($D63 &gt;= O$6, $E63 &lt; N$6), 0, 1)+IF(OR($F63 &gt;= O$6, $G63 &lt; N$6), 0, 2)+1)</f>
        <v/>
      </c>
      <c r="O63" s="68" t="str">
        <f ca="1">INDEX({"","_","-","="},IF(OR($D63 &gt;= P$6, $E63 &lt; O$6), 0, 1)+IF(OR($F63 &gt;= P$6, $G63 &lt; O$6), 0, 2)+1)</f>
        <v/>
      </c>
      <c r="P63" s="68" t="str">
        <f ca="1">INDEX({"","_","-","="},IF(OR($D63 &gt;= Q$6, $E63 &lt; P$6), 0, 1)+IF(OR($F63 &gt;= Q$6, $G63 &lt; P$6), 0, 2)+1)</f>
        <v/>
      </c>
      <c r="Q63" s="68" t="str">
        <f ca="1">INDEX({"","_","-","="},IF(OR($D63 &gt;= R$6, $E63 &lt; Q$6), 0, 1)+IF(OR($F63 &gt;= R$6, $G63 &lt; Q$6), 0, 2)+1)</f>
        <v/>
      </c>
      <c r="R63" s="68" t="str">
        <f ca="1">INDEX({"","_","-","="},IF(OR($D63 &gt;= S$6, $E63 &lt; R$6), 0, 1)+IF(OR($F63 &gt;= S$6, $G63 &lt; R$6), 0, 2)+1)</f>
        <v/>
      </c>
      <c r="S63" s="68" t="str">
        <f ca="1">INDEX({"","_","-","="},IF(OR($D63 &gt;= T$6, $E63 &lt; S$6), 0, 1)+IF(OR($F63 &gt;= T$6, $G63 &lt; S$6), 0, 2)+1)</f>
        <v/>
      </c>
      <c r="T63" s="68" t="str">
        <f ca="1">INDEX({"","_","-","="},IF(OR($D63 &gt;= U$6, $E63 &lt; T$6), 0, 1)+IF(OR($F63 &gt;= U$6, $G63 &lt; T$6), 0, 2)+1)</f>
        <v/>
      </c>
      <c r="U63" s="68" t="str">
        <f ca="1">INDEX({"","_","-","="},IF(OR($D63 &gt;= V$6, $E63 &lt; U$6), 0, 1)+IF(OR($F63 &gt;= V$6, $G63 &lt; U$6), 0, 2)+1)</f>
        <v/>
      </c>
      <c r="V63" s="68" t="str">
        <f ca="1">INDEX({"","_","-","="},IF(OR($D63 &gt;= W$6, $E63 &lt; V$6), 0, 1)+IF(OR($F63 &gt;= W$6, $G63 &lt; V$6), 0, 2)+1)</f>
        <v/>
      </c>
      <c r="W63" s="68" t="str">
        <f ca="1">INDEX({"","_","-","="},IF(OR($D63 &gt;= X$6, $E63 &lt; W$6), 0, 1)+IF(OR($F63 &gt;= X$6, $G63 &lt; W$6), 0, 2)+1)</f>
        <v/>
      </c>
      <c r="X63" s="68" t="str">
        <f ca="1">INDEX({"","_","-","="},IF(OR($D63 &gt;= Y$6, $E63 &lt; X$6), 0, 1)+IF(OR($F63 &gt;= Y$6, $G63 &lt; X$6), 0, 2)+1)</f>
        <v/>
      </c>
      <c r="Y63" s="68" t="str">
        <f ca="1">INDEX({"","_","-","="},IF(OR($D63 &gt;= Z$6, $E63 &lt; Y$6), 0, 1)+IF(OR($F63 &gt;= Z$6, $G63 &lt; Y$6), 0, 2)+1)</f>
        <v/>
      </c>
      <c r="Z63" s="68" t="str">
        <f ca="1">INDEX({"","_","-","="},IF(OR($D63 &gt;= AA$6, $E63 &lt; Z$6), 0, 1)+IF(OR($F63 &gt;= AA$6, $G63 &lt; Z$6), 0, 2)+1)</f>
        <v/>
      </c>
      <c r="AA63" s="68" t="str">
        <f ca="1">INDEX({"","_","-","="},IF(OR($D63 &gt;= AB$6, $E63 &lt; AA$6), 0, 1)+IF(OR($F63 &gt;= AB$6, $G63 &lt; AA$6), 0, 2)+1)</f>
        <v/>
      </c>
      <c r="AB63" s="68" t="str">
        <f ca="1">INDEX({"","_","-","="},IF(OR($D63 &gt;= AC$6, $E63 &lt; AB$6), 0, 1)+IF(OR($F63 &gt;= AC$6, $G63 &lt; AB$6), 0, 2)+1)</f>
        <v/>
      </c>
      <c r="AC63" s="68" t="str">
        <f ca="1">INDEX({"","_","-","="},IF(OR($D63 &gt;= AD$6, $E63 &lt; AC$6), 0, 1)+IF(OR($F63 &gt;= AD$6, $G63 &lt; AC$6), 0, 2)+1)</f>
        <v/>
      </c>
      <c r="AD63" s="68" t="str">
        <f ca="1">INDEX({"","_","-","="},IF(OR($D63 &gt;= AE$6, $E63 &lt; AD$6), 0, 1)+IF(OR($F63 &gt;= AE$6, $G63 &lt; AD$6), 0, 2)+1)</f>
        <v/>
      </c>
      <c r="AE63" s="68" t="str">
        <f ca="1">INDEX({"","_","-","="},IF(OR($D63 &gt;= AF$6, $E63 &lt; AE$6), 0, 1)+IF(OR($F63 &gt;= AF$6, $G63 &lt; AE$6), 0, 2)+1)</f>
        <v/>
      </c>
      <c r="AF63" s="68" t="str">
        <f ca="1">INDEX({"","_","-","="},IF(OR($D63 &gt;= AG$6, $E63 &lt; AF$6), 0, 1)+IF(OR($F63 &gt;= AG$6, $G63 &lt; AF$6), 0, 2)+1)</f>
        <v/>
      </c>
      <c r="AG63" s="68" t="str">
        <f ca="1">INDEX({"","_","-","="},IF(OR($D63 &gt;= AH$6, $E63 &lt; AG$6), 0, 1)+IF(OR($F63 &gt;= AH$6, $G63 &lt; AG$6), 0, 2)+1)</f>
        <v/>
      </c>
      <c r="AH63" s="68" t="str">
        <f ca="1">INDEX({"","_","-","="},IF(OR($D63 &gt;= AI$6, $E63 &lt; AH$6), 0, 1)+IF(OR($F63 &gt;= AI$6, $G63 &lt; AH$6), 0, 2)+1)</f>
        <v/>
      </c>
      <c r="AI63" s="68" t="str">
        <f ca="1">INDEX({"","_","-","="},IF(OR($D63 &gt;= AJ$6, $E63 &lt; AI$6), 0, 1)+IF(OR($F63 &gt;= AJ$6, $G63 &lt; AI$6), 0, 2)+1)</f>
        <v/>
      </c>
      <c r="AJ63" s="68" t="str">
        <f ca="1">INDEX({"","_","-","="},IF(OR($D63 &gt;= AK$6, $E63 &lt; AJ$6), 0, 1)+IF(OR($F63 &gt;= AK$6, $G63 &lt; AJ$6), 0, 2)+1)</f>
        <v/>
      </c>
      <c r="AK63" s="68" t="str">
        <f ca="1">INDEX({"","_","-","="},IF(OR($D63 &gt;= AL$6, $E63 &lt; AK$6), 0, 1)+IF(OR($F63 &gt;= AL$6, $G63 &lt; AK$6), 0, 2)+1)</f>
        <v/>
      </c>
      <c r="AL63" s="68" t="str">
        <f ca="1">INDEX({"","_","-","="},IF(OR($D63 &gt;= AM$6, $E63 &lt; AL$6), 0, 1)+IF(OR($F63 &gt;= AM$6, $G63 &lt; AL$6), 0, 2)+1)</f>
        <v/>
      </c>
      <c r="AM63" s="68" t="str">
        <f ca="1">INDEX({"","_","-","="},IF(OR($D63 &gt;= AN$6, $E63 &lt; AM$6), 0, 1)+IF(OR($F63 &gt;= AN$6, $G63 &lt; AM$6), 0, 2)+1)</f>
        <v/>
      </c>
      <c r="AN63" s="68" t="str">
        <f ca="1">INDEX({"","_","-","="},IF(OR($D63 &gt;= AO$6, $E63 &lt; AN$6), 0, 1)+IF(OR($F63 &gt;= AO$6, $G63 &lt; AN$6), 0, 2)+1)</f>
        <v/>
      </c>
      <c r="AO63" s="68" t="str">
        <f ca="1">INDEX({"","_","-","="},IF(OR($D63 &gt;= AP$6, $E63 &lt; AO$6), 0, 1)+IF(OR($F63 &gt;= AP$6, $G63 &lt; AO$6), 0, 2)+1)</f>
        <v/>
      </c>
      <c r="AP63" s="68" t="str">
        <f ca="1">INDEX({"","_","-","="},IF(OR($D63 &gt;= AQ$6, $E63 &lt; AP$6), 0, 1)+IF(OR($F63 &gt;= AQ$6, $G63 &lt; AP$6), 0, 2)+1)</f>
        <v/>
      </c>
      <c r="AQ63" s="68" t="str">
        <f ca="1">INDEX({"","_","-","="},IF(OR($D63 &gt;= AR$6, $E63 &lt; AQ$6), 0, 1)+IF(OR($F63 &gt;= AR$6, $G63 &lt; AQ$6), 0, 2)+1)</f>
        <v/>
      </c>
      <c r="AR63" s="68" t="str">
        <f ca="1">INDEX({"","_","-","="},IF(OR($D63 &gt;= AS$6, $E63 &lt; AR$6), 0, 1)+IF(OR($F63 &gt;= AS$6, $G63 &lt; AR$6), 0, 2)+1)</f>
        <v/>
      </c>
      <c r="AS63" s="68" t="str">
        <f ca="1">INDEX({"","_","-","="},IF(OR($D63 &gt;= AT$6, $E63 &lt; AS$6), 0, 1)+IF(OR($F63 &gt;= AT$6, $G63 &lt; AS$6), 0, 2)+1)</f>
        <v/>
      </c>
      <c r="AT63" s="68" t="str">
        <f ca="1">INDEX({"","_","-","="},IF(OR($D63 &gt;= AU$6, $E63 &lt; AT$6), 0, 1)+IF(OR($F63 &gt;= AU$6, $G63 &lt; AT$6), 0, 2)+1)</f>
        <v/>
      </c>
      <c r="AU63" s="68" t="str">
        <f ca="1">INDEX({"","_","-","="},IF(OR($D63 &gt;= AV$6, $E63 &lt; AU$6), 0, 1)+IF(OR($F63 &gt;= AV$6, $G63 &lt; AU$6), 0, 2)+1)</f>
        <v/>
      </c>
      <c r="AV63" s="68" t="str">
        <f ca="1">INDEX({"","_","-","="},IF(OR($D63 &gt;= AW$6, $E63 &lt; AV$6), 0, 1)+IF(OR($F63 &gt;= AW$6, $G63 &lt; AV$6), 0, 2)+1)</f>
        <v/>
      </c>
      <c r="AW63" s="68" t="str">
        <f ca="1">INDEX({"","_","-","="},IF(OR($D63 &gt;= AX$6, $E63 &lt; AW$6), 0, 1)+IF(OR($F63 &gt;= AX$6, $G63 &lt; AW$6), 0, 2)+1)</f>
        <v/>
      </c>
      <c r="AX63" s="68" t="str">
        <f ca="1">INDEX({"","_","-","="},IF(OR($D63 &gt;= AY$6, $E63 &lt; AX$6), 0, 1)+IF(OR($F63 &gt;= AY$6, $G63 &lt; AX$6), 0, 2)+1)</f>
        <v/>
      </c>
      <c r="AY63" s="68" t="str">
        <f ca="1">INDEX({"","_","-","="},IF(OR($D63 &gt;= AZ$6, $E63 &lt; AY$6), 0, 1)+IF(OR($F63 &gt;= AZ$6, $G63 &lt; AY$6), 0, 2)+1)</f>
        <v/>
      </c>
      <c r="AZ63" s="68" t="str">
        <f ca="1">INDEX({"","_","-","="},IF(OR($D63 &gt;= BA$6, $E63 &lt; AZ$6), 0, 1)+IF(OR($F63 &gt;= BA$6, $G63 &lt; AZ$6), 0, 2)+1)</f>
        <v/>
      </c>
      <c r="BA63" s="68" t="str">
        <f ca="1">INDEX({"","_","-","="},IF(OR($D63 &gt;= BB$6, $E63 &lt; BA$6), 0, 1)+IF(OR($F63 &gt;= BB$6, $G63 &lt; BA$6), 0, 2)+1)</f>
        <v/>
      </c>
      <c r="BB63" s="68" t="str">
        <f ca="1">INDEX({"","_","-","="},IF(OR($D63 &gt;= BC$6, $E63 &lt; BB$6), 0, 1)+IF(OR($F63 &gt;= BC$6, $G63 &lt; BB$6), 0, 2)+1)</f>
        <v/>
      </c>
      <c r="BC63" s="68" t="str">
        <f ca="1">INDEX({"","_","-","="},IF(OR($D63 &gt;= BD$6, $E63 &lt; BC$6), 0, 1)+IF(OR($F63 &gt;= BD$6, $G63 &lt; BC$6), 0, 2)+1)</f>
        <v/>
      </c>
      <c r="BD63" s="68" t="str">
        <f ca="1">INDEX({"","_","-","="},IF(OR($D63 &gt;= BE$6, $E63 &lt; BD$6), 0, 1)+IF(OR($F63 &gt;= BE$6, $G63 &lt; BD$6), 0, 2)+1)</f>
        <v/>
      </c>
      <c r="BE63" s="68" t="str">
        <f ca="1">INDEX({"","_","-","="},IF(OR($D63 &gt;= BF$6, $E63 &lt; BE$6), 0, 1)+IF(OR($F63 &gt;= BF$6, $G63 &lt; BE$6), 0, 2)+1)</f>
        <v/>
      </c>
      <c r="BF63" s="68" t="str">
        <f ca="1">INDEX({"","_","-","="},IF(OR($D63 &gt;= BG$6, $E63 &lt; BF$6), 0, 1)+IF(OR($F63 &gt;= BG$6, $G63 &lt; BF$6), 0, 2)+1)</f>
        <v/>
      </c>
      <c r="BG63" s="68" t="str">
        <f ca="1">INDEX({"","_","-","="},IF(OR($D63 &gt;= BH$6, $E63 &lt; BG$6), 0, 1)+IF(OR($F63 &gt;= BH$6, $G63 &lt; BG$6), 0, 2)+1)</f>
        <v/>
      </c>
      <c r="BH63" s="68" t="str">
        <f ca="1">INDEX({"","_","-","="},IF(OR($D63 &gt;= BI$6, $E63 &lt; BH$6), 0, 1)+IF(OR($F63 &gt;= BI$6, $G63 &lt; BH$6), 0, 2)+1)</f>
        <v/>
      </c>
      <c r="BI63" s="68" t="str">
        <f ca="1">INDEX({"","_","-","="},IF(OR($D63 &gt;= BJ$6, $E63 &lt; BI$6), 0, 1)+IF(OR($F63 &gt;= BJ$6, $G63 &lt; BI$6), 0, 2)+1)</f>
        <v/>
      </c>
      <c r="BJ63" s="68" t="str">
        <f ca="1">INDEX({"","_","-","="},IF(OR($D63 &gt;= BK$6, $E63 &lt; BJ$6), 0, 1)+IF(OR($F63 &gt;= BK$6, $G63 &lt; BJ$6), 0, 2)+1)</f>
        <v/>
      </c>
      <c r="BK63" s="68" t="str">
        <f ca="1">INDEX({"","_","-","="},IF(OR($D63 &gt;= BL$6, $E63 &lt; BK$6), 0, 1)+IF(OR($F63 &gt;= BL$6, $G63 &lt; BK$6), 0, 2)+1)</f>
        <v/>
      </c>
      <c r="BL63" s="68" t="str">
        <f ca="1">INDEX({"","_","-","="},IF(OR($D63 &gt;= BM$6, $E63 &lt; BL$6), 0, 1)+IF(OR($F63 &gt;= BM$6, $G63 &lt; BL$6), 0, 2)+1)</f>
        <v/>
      </c>
      <c r="BM63" s="68" t="str">
        <f ca="1">INDEX({"","_","-","="},IF(OR($D63 &gt;= BN$6, $E63 &lt; BM$6), 0, 1)+IF(OR($F63 &gt;= BN$6, $G63 &lt; BM$6), 0, 2)+1)</f>
        <v/>
      </c>
      <c r="BN63" s="68" t="str">
        <f ca="1">INDEX({"","_","-","="},IF(OR($D63 &gt;= BO$6, $E63 &lt; BN$6), 0, 1)+IF(OR($F63 &gt;= BO$6, $G63 &lt; BN$6), 0, 2)+1)</f>
        <v/>
      </c>
      <c r="BO63" s="68" t="str">
        <f ca="1">INDEX({"","_","-","="},IF(OR($D63 &gt;= BP$6, $E63 &lt; BO$6), 0, 1)+IF(OR($F63 &gt;= BP$6, $G63 &lt; BO$6), 0, 2)+1)</f>
        <v/>
      </c>
      <c r="BP63" s="68" t="str">
        <f ca="1">INDEX({"","_","-","="},IF(OR($D63 &gt;= BQ$6, $E63 &lt; BP$6), 0, 1)+IF(OR($F63 &gt;= BQ$6, $G63 &lt; BP$6), 0, 2)+1)</f>
        <v/>
      </c>
      <c r="BQ63" s="68" t="str">
        <f ca="1">INDEX({"","_","-","="},IF(OR($D63 &gt;= BR$6, $E63 &lt; BQ$6), 0, 1)+IF(OR($F63 &gt;= BR$6, $G63 &lt; BQ$6), 0, 2)+1)</f>
        <v/>
      </c>
      <c r="BR63" s="68" t="str">
        <f ca="1">INDEX({"","_","-","="},IF(OR($D63 &gt;= BS$6, $E63 &lt; BR$6), 0, 1)+IF(OR($F63 &gt;= BS$6, $G63 &lt; BR$6), 0, 2)+1)</f>
        <v/>
      </c>
      <c r="BS63" s="68" t="str">
        <f ca="1">INDEX({"","_","-","="},IF(OR($D63 &gt;= BT$6, $E63 &lt; BS$6), 0, 1)+IF(OR($F63 &gt;= BT$6, $G63 &lt; BS$6), 0, 2)+1)</f>
        <v/>
      </c>
      <c r="BT63" s="68" t="str">
        <f ca="1">INDEX({"","_","-","="},IF(OR($D63 &gt;= BU$6, $E63 &lt; BT$6), 0, 1)+IF(OR($F63 &gt;= BU$6, $G63 &lt; BT$6), 0, 2)+1)</f>
        <v/>
      </c>
      <c r="BU63" s="68" t="str">
        <f ca="1">INDEX({"","_","-","="},IF(OR($D63 &gt;= BV$6, $E63 &lt; BU$6), 0, 1)+IF(OR($F63 &gt;= BV$6, $G63 &lt; BU$6), 0, 2)+1)</f>
        <v/>
      </c>
      <c r="BV63" s="68" t="str">
        <f ca="1">INDEX({"","_","-","="},IF(OR($D63 &gt;= BW$6, $E63 &lt; BV$6), 0, 1)+IF(OR($F63 &gt;= BW$6, $G63 &lt; BV$6), 0, 2)+1)</f>
        <v/>
      </c>
      <c r="BW63" s="68" t="str">
        <f ca="1">INDEX({"","_","-","="},IF(OR($D63 &gt;= BX$6, $E63 &lt; BW$6), 0, 1)+IF(OR($F63 &gt;= BX$6, $G63 &lt; BW$6), 0, 2)+1)</f>
        <v/>
      </c>
      <c r="BX63" s="68" t="str">
        <f ca="1">INDEX({"","_","-","="},IF(OR($D63 &gt;= BY$6, $E63 &lt; BX$6), 0, 1)+IF(OR($F63 &gt;= BY$6, $G63 &lt; BX$6), 0, 2)+1)</f>
        <v/>
      </c>
      <c r="BY63" s="68" t="str">
        <f ca="1">INDEX({"","_","-","="},IF(OR($D63 &gt;= BZ$6, $E63 &lt; BY$6), 0, 1)+IF(OR($F63 &gt;= BZ$6, $G63 &lt; BY$6), 0, 2)+1)</f>
        <v/>
      </c>
      <c r="BZ63" s="68" t="str">
        <f ca="1">INDEX({"","_","-","="},IF(OR($D63 &gt;= CA$6, $E63 &lt; BZ$6), 0, 1)+IF(OR($F63 &gt;= CA$6, $G63 &lt; BZ$6), 0, 2)+1)</f>
        <v/>
      </c>
      <c r="CA63" s="68" t="str">
        <f ca="1">INDEX({"","_","-","="},IF(OR($D63 &gt;= CB$6, $E63 &lt; CA$6), 0, 1)+IF(OR($F63 &gt;= CB$6, $G63 &lt; CA$6), 0, 2)+1)</f>
        <v/>
      </c>
      <c r="CB63" s="68" t="str">
        <f ca="1">INDEX({"","_","-","="},IF(OR($D63 &gt;= CC$6, $E63 &lt; CB$6), 0, 1)+IF(OR($F63 &gt;= CC$6, $G63 &lt; CB$6), 0, 2)+1)</f>
        <v/>
      </c>
      <c r="CC63" s="68" t="str">
        <f ca="1">INDEX({"","_","-","="},IF(OR($D63 &gt;= CD$6, $E63 &lt; CC$6), 0, 1)+IF(OR($F63 &gt;= CD$6, $G63 &lt; CC$6), 0, 2)+1)</f>
        <v/>
      </c>
      <c r="CD63" s="68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IF('临-进度'!M59,'临-进度'!$A59,"")</f>
        <v/>
      </c>
      <c r="B64" s="8" t="str">
        <f ca="1">IF('临-进度'!M59,'临-进度'!$B59,"")</f>
        <v/>
      </c>
      <c r="C64" s="8" t="str">
        <f ca="1">IF('临-进度'!M59,'临-进度'!$E59,"")</f>
        <v/>
      </c>
      <c r="D64" s="40" t="str">
        <f ca="1">IF('临-进度'!$M59,'临-进度'!$I59,"")</f>
        <v/>
      </c>
      <c r="E64" s="40" t="str">
        <f ca="1">IF('临-进度'!$M59,'临-进度'!$AE59,"")</f>
        <v/>
      </c>
      <c r="F64" s="40" t="str">
        <f ca="1">IF('临-进度'!$M59,'临-进度'!$J59,"")</f>
        <v/>
      </c>
      <c r="G64" s="73" t="str">
        <f ca="1">IF('临-进度'!$M59,'临-进度'!$AF59,"")</f>
        <v/>
      </c>
      <c r="H64" s="68" t="str">
        <f ca="1">INDEX({"","_","-","="},IF(OR($D64 &gt;= I$6, $E64 &lt; H$6), 0, 1)+IF(OR($F64 &gt;= I$6, $G64 &lt; H$6), 0, 2)+1)</f>
        <v/>
      </c>
      <c r="I64" s="68" t="str">
        <f ca="1">INDEX({"","_","-","="},IF(OR($D64 &gt;= J$6, $E64 &lt; I$6), 0, 1)+IF(OR($F64 &gt;= J$6, $G64 &lt; I$6), 0, 2)+1)</f>
        <v/>
      </c>
      <c r="J64" s="68" t="str">
        <f ca="1">INDEX({"","_","-","="},IF(OR($D64 &gt;= K$6, $E64 &lt; J$6), 0, 1)+IF(OR($F64 &gt;= K$6, $G64 &lt; J$6), 0, 2)+1)</f>
        <v/>
      </c>
      <c r="K64" s="68" t="str">
        <f ca="1">INDEX({"","_","-","="},IF(OR($D64 &gt;= L$6, $E64 &lt; K$6), 0, 1)+IF(OR($F64 &gt;= L$6, $G64 &lt; K$6), 0, 2)+1)</f>
        <v/>
      </c>
      <c r="L64" s="68" t="str">
        <f ca="1">INDEX({"","_","-","="},IF(OR($D64 &gt;= M$6, $E64 &lt; L$6), 0, 1)+IF(OR($F64 &gt;= M$6, $G64 &lt; L$6), 0, 2)+1)</f>
        <v/>
      </c>
      <c r="M64" s="68" t="str">
        <f ca="1">INDEX({"","_","-","="},IF(OR($D64 &gt;= N$6, $E64 &lt; M$6), 0, 1)+IF(OR($F64 &gt;= N$6, $G64 &lt; M$6), 0, 2)+1)</f>
        <v/>
      </c>
      <c r="N64" s="68" t="str">
        <f ca="1">INDEX({"","_","-","="},IF(OR($D64 &gt;= O$6, $E64 &lt; N$6), 0, 1)+IF(OR($F64 &gt;= O$6, $G64 &lt; N$6), 0, 2)+1)</f>
        <v/>
      </c>
      <c r="O64" s="68" t="str">
        <f ca="1">INDEX({"","_","-","="},IF(OR($D64 &gt;= P$6, $E64 &lt; O$6), 0, 1)+IF(OR($F64 &gt;= P$6, $G64 &lt; O$6), 0, 2)+1)</f>
        <v/>
      </c>
      <c r="P64" s="68" t="str">
        <f ca="1">INDEX({"","_","-","="},IF(OR($D64 &gt;= Q$6, $E64 &lt; P$6), 0, 1)+IF(OR($F64 &gt;= Q$6, $G64 &lt; P$6), 0, 2)+1)</f>
        <v/>
      </c>
      <c r="Q64" s="68" t="str">
        <f ca="1">INDEX({"","_","-","="},IF(OR($D64 &gt;= R$6, $E64 &lt; Q$6), 0, 1)+IF(OR($F64 &gt;= R$6, $G64 &lt; Q$6), 0, 2)+1)</f>
        <v/>
      </c>
      <c r="R64" s="68" t="str">
        <f ca="1">INDEX({"","_","-","="},IF(OR($D64 &gt;= S$6, $E64 &lt; R$6), 0, 1)+IF(OR($F64 &gt;= S$6, $G64 &lt; R$6), 0, 2)+1)</f>
        <v/>
      </c>
      <c r="S64" s="68" t="str">
        <f ca="1">INDEX({"","_","-","="},IF(OR($D64 &gt;= T$6, $E64 &lt; S$6), 0, 1)+IF(OR($F64 &gt;= T$6, $G64 &lt; S$6), 0, 2)+1)</f>
        <v/>
      </c>
      <c r="T64" s="68" t="str">
        <f ca="1">INDEX({"","_","-","="},IF(OR($D64 &gt;= U$6, $E64 &lt; T$6), 0, 1)+IF(OR($F64 &gt;= U$6, $G64 &lt; T$6), 0, 2)+1)</f>
        <v/>
      </c>
      <c r="U64" s="68" t="str">
        <f ca="1">INDEX({"","_","-","="},IF(OR($D64 &gt;= V$6, $E64 &lt; U$6), 0, 1)+IF(OR($F64 &gt;= V$6, $G64 &lt; U$6), 0, 2)+1)</f>
        <v/>
      </c>
      <c r="V64" s="68" t="str">
        <f ca="1">INDEX({"","_","-","="},IF(OR($D64 &gt;= W$6, $E64 &lt; V$6), 0, 1)+IF(OR($F64 &gt;= W$6, $G64 &lt; V$6), 0, 2)+1)</f>
        <v/>
      </c>
      <c r="W64" s="68" t="str">
        <f ca="1">INDEX({"","_","-","="},IF(OR($D64 &gt;= X$6, $E64 &lt; W$6), 0, 1)+IF(OR($F64 &gt;= X$6, $G64 &lt; W$6), 0, 2)+1)</f>
        <v/>
      </c>
      <c r="X64" s="68" t="str">
        <f ca="1">INDEX({"","_","-","="},IF(OR($D64 &gt;= Y$6, $E64 &lt; X$6), 0, 1)+IF(OR($F64 &gt;= Y$6, $G64 &lt; X$6), 0, 2)+1)</f>
        <v/>
      </c>
      <c r="Y64" s="68" t="str">
        <f ca="1">INDEX({"","_","-","="},IF(OR($D64 &gt;= Z$6, $E64 &lt; Y$6), 0, 1)+IF(OR($F64 &gt;= Z$6, $G64 &lt; Y$6), 0, 2)+1)</f>
        <v/>
      </c>
      <c r="Z64" s="68" t="str">
        <f ca="1">INDEX({"","_","-","="},IF(OR($D64 &gt;= AA$6, $E64 &lt; Z$6), 0, 1)+IF(OR($F64 &gt;= AA$6, $G64 &lt; Z$6), 0, 2)+1)</f>
        <v/>
      </c>
      <c r="AA64" s="68" t="str">
        <f ca="1">INDEX({"","_","-","="},IF(OR($D64 &gt;= AB$6, $E64 &lt; AA$6), 0, 1)+IF(OR($F64 &gt;= AB$6, $G64 &lt; AA$6), 0, 2)+1)</f>
        <v/>
      </c>
      <c r="AB64" s="68" t="str">
        <f ca="1">INDEX({"","_","-","="},IF(OR($D64 &gt;= AC$6, $E64 &lt; AB$6), 0, 1)+IF(OR($F64 &gt;= AC$6, $G64 &lt; AB$6), 0, 2)+1)</f>
        <v/>
      </c>
      <c r="AC64" s="68" t="str">
        <f ca="1">INDEX({"","_","-","="},IF(OR($D64 &gt;= AD$6, $E64 &lt; AC$6), 0, 1)+IF(OR($F64 &gt;= AD$6, $G64 &lt; AC$6), 0, 2)+1)</f>
        <v/>
      </c>
      <c r="AD64" s="68" t="str">
        <f ca="1">INDEX({"","_","-","="},IF(OR($D64 &gt;= AE$6, $E64 &lt; AD$6), 0, 1)+IF(OR($F64 &gt;= AE$6, $G64 &lt; AD$6), 0, 2)+1)</f>
        <v/>
      </c>
      <c r="AE64" s="68" t="str">
        <f ca="1">INDEX({"","_","-","="},IF(OR($D64 &gt;= AF$6, $E64 &lt; AE$6), 0, 1)+IF(OR($F64 &gt;= AF$6, $G64 &lt; AE$6), 0, 2)+1)</f>
        <v/>
      </c>
      <c r="AF64" s="68" t="str">
        <f ca="1">INDEX({"","_","-","="},IF(OR($D64 &gt;= AG$6, $E64 &lt; AF$6), 0, 1)+IF(OR($F64 &gt;= AG$6, $G64 &lt; AF$6), 0, 2)+1)</f>
        <v/>
      </c>
      <c r="AG64" s="68" t="str">
        <f ca="1">INDEX({"","_","-","="},IF(OR($D64 &gt;= AH$6, $E64 &lt; AG$6), 0, 1)+IF(OR($F64 &gt;= AH$6, $G64 &lt; AG$6), 0, 2)+1)</f>
        <v/>
      </c>
      <c r="AH64" s="68" t="str">
        <f ca="1">INDEX({"","_","-","="},IF(OR($D64 &gt;= AI$6, $E64 &lt; AH$6), 0, 1)+IF(OR($F64 &gt;= AI$6, $G64 &lt; AH$6), 0, 2)+1)</f>
        <v/>
      </c>
      <c r="AI64" s="68" t="str">
        <f ca="1">INDEX({"","_","-","="},IF(OR($D64 &gt;= AJ$6, $E64 &lt; AI$6), 0, 1)+IF(OR($F64 &gt;= AJ$6, $G64 &lt; AI$6), 0, 2)+1)</f>
        <v/>
      </c>
      <c r="AJ64" s="68" t="str">
        <f ca="1">INDEX({"","_","-","="},IF(OR($D64 &gt;= AK$6, $E64 &lt; AJ$6), 0, 1)+IF(OR($F64 &gt;= AK$6, $G64 &lt; AJ$6), 0, 2)+1)</f>
        <v/>
      </c>
      <c r="AK64" s="68" t="str">
        <f ca="1">INDEX({"","_","-","="},IF(OR($D64 &gt;= AL$6, $E64 &lt; AK$6), 0, 1)+IF(OR($F64 &gt;= AL$6, $G64 &lt; AK$6), 0, 2)+1)</f>
        <v/>
      </c>
      <c r="AL64" s="68" t="str">
        <f ca="1">INDEX({"","_","-","="},IF(OR($D64 &gt;= AM$6, $E64 &lt; AL$6), 0, 1)+IF(OR($F64 &gt;= AM$6, $G64 &lt; AL$6), 0, 2)+1)</f>
        <v/>
      </c>
      <c r="AM64" s="68" t="str">
        <f ca="1">INDEX({"","_","-","="},IF(OR($D64 &gt;= AN$6, $E64 &lt; AM$6), 0, 1)+IF(OR($F64 &gt;= AN$6, $G64 &lt; AM$6), 0, 2)+1)</f>
        <v/>
      </c>
      <c r="AN64" s="68" t="str">
        <f ca="1">INDEX({"","_","-","="},IF(OR($D64 &gt;= AO$6, $E64 &lt; AN$6), 0, 1)+IF(OR($F64 &gt;= AO$6, $G64 &lt; AN$6), 0, 2)+1)</f>
        <v/>
      </c>
      <c r="AO64" s="68" t="str">
        <f ca="1">INDEX({"","_","-","="},IF(OR($D64 &gt;= AP$6, $E64 &lt; AO$6), 0, 1)+IF(OR($F64 &gt;= AP$6, $G64 &lt; AO$6), 0, 2)+1)</f>
        <v/>
      </c>
      <c r="AP64" s="68" t="str">
        <f ca="1">INDEX({"","_","-","="},IF(OR($D64 &gt;= AQ$6, $E64 &lt; AP$6), 0, 1)+IF(OR($F64 &gt;= AQ$6, $G64 &lt; AP$6), 0, 2)+1)</f>
        <v/>
      </c>
      <c r="AQ64" s="68" t="str">
        <f ca="1">INDEX({"","_","-","="},IF(OR($D64 &gt;= AR$6, $E64 &lt; AQ$6), 0, 1)+IF(OR($F64 &gt;= AR$6, $G64 &lt; AQ$6), 0, 2)+1)</f>
        <v/>
      </c>
      <c r="AR64" s="68" t="str">
        <f ca="1">INDEX({"","_","-","="},IF(OR($D64 &gt;= AS$6, $E64 &lt; AR$6), 0, 1)+IF(OR($F64 &gt;= AS$6, $G64 &lt; AR$6), 0, 2)+1)</f>
        <v/>
      </c>
      <c r="AS64" s="68" t="str">
        <f ca="1">INDEX({"","_","-","="},IF(OR($D64 &gt;= AT$6, $E64 &lt; AS$6), 0, 1)+IF(OR($F64 &gt;= AT$6, $G64 &lt; AS$6), 0, 2)+1)</f>
        <v/>
      </c>
      <c r="AT64" s="68" t="str">
        <f ca="1">INDEX({"","_","-","="},IF(OR($D64 &gt;= AU$6, $E64 &lt; AT$6), 0, 1)+IF(OR($F64 &gt;= AU$6, $G64 &lt; AT$6), 0, 2)+1)</f>
        <v/>
      </c>
      <c r="AU64" s="68" t="str">
        <f ca="1">INDEX({"","_","-","="},IF(OR($D64 &gt;= AV$6, $E64 &lt; AU$6), 0, 1)+IF(OR($F64 &gt;= AV$6, $G64 &lt; AU$6), 0, 2)+1)</f>
        <v/>
      </c>
      <c r="AV64" s="68" t="str">
        <f ca="1">INDEX({"","_","-","="},IF(OR($D64 &gt;= AW$6, $E64 &lt; AV$6), 0, 1)+IF(OR($F64 &gt;= AW$6, $G64 &lt; AV$6), 0, 2)+1)</f>
        <v/>
      </c>
      <c r="AW64" s="68" t="str">
        <f ca="1">INDEX({"","_","-","="},IF(OR($D64 &gt;= AX$6, $E64 &lt; AW$6), 0, 1)+IF(OR($F64 &gt;= AX$6, $G64 &lt; AW$6), 0, 2)+1)</f>
        <v/>
      </c>
      <c r="AX64" s="68" t="str">
        <f ca="1">INDEX({"","_","-","="},IF(OR($D64 &gt;= AY$6, $E64 &lt; AX$6), 0, 1)+IF(OR($F64 &gt;= AY$6, $G64 &lt; AX$6), 0, 2)+1)</f>
        <v/>
      </c>
      <c r="AY64" s="68" t="str">
        <f ca="1">INDEX({"","_","-","="},IF(OR($D64 &gt;= AZ$6, $E64 &lt; AY$6), 0, 1)+IF(OR($F64 &gt;= AZ$6, $G64 &lt; AY$6), 0, 2)+1)</f>
        <v/>
      </c>
      <c r="AZ64" s="68" t="str">
        <f ca="1">INDEX({"","_","-","="},IF(OR($D64 &gt;= BA$6, $E64 &lt; AZ$6), 0, 1)+IF(OR($F64 &gt;= BA$6, $G64 &lt; AZ$6), 0, 2)+1)</f>
        <v/>
      </c>
      <c r="BA64" s="68" t="str">
        <f ca="1">INDEX({"","_","-","="},IF(OR($D64 &gt;= BB$6, $E64 &lt; BA$6), 0, 1)+IF(OR($F64 &gt;= BB$6, $G64 &lt; BA$6), 0, 2)+1)</f>
        <v/>
      </c>
      <c r="BB64" s="68" t="str">
        <f ca="1">INDEX({"","_","-","="},IF(OR($D64 &gt;= BC$6, $E64 &lt; BB$6), 0, 1)+IF(OR($F64 &gt;= BC$6, $G64 &lt; BB$6), 0, 2)+1)</f>
        <v/>
      </c>
      <c r="BC64" s="68" t="str">
        <f ca="1">INDEX({"","_","-","="},IF(OR($D64 &gt;= BD$6, $E64 &lt; BC$6), 0, 1)+IF(OR($F64 &gt;= BD$6, $G64 &lt; BC$6), 0, 2)+1)</f>
        <v/>
      </c>
      <c r="BD64" s="68" t="str">
        <f ca="1">INDEX({"","_","-","="},IF(OR($D64 &gt;= BE$6, $E64 &lt; BD$6), 0, 1)+IF(OR($F64 &gt;= BE$6, $G64 &lt; BD$6), 0, 2)+1)</f>
        <v/>
      </c>
      <c r="BE64" s="68" t="str">
        <f ca="1">INDEX({"","_","-","="},IF(OR($D64 &gt;= BF$6, $E64 &lt; BE$6), 0, 1)+IF(OR($F64 &gt;= BF$6, $G64 &lt; BE$6), 0, 2)+1)</f>
        <v/>
      </c>
      <c r="BF64" s="68" t="str">
        <f ca="1">INDEX({"","_","-","="},IF(OR($D64 &gt;= BG$6, $E64 &lt; BF$6), 0, 1)+IF(OR($F64 &gt;= BG$6, $G64 &lt; BF$6), 0, 2)+1)</f>
        <v/>
      </c>
      <c r="BG64" s="68" t="str">
        <f ca="1">INDEX({"","_","-","="},IF(OR($D64 &gt;= BH$6, $E64 &lt; BG$6), 0, 1)+IF(OR($F64 &gt;= BH$6, $G64 &lt; BG$6), 0, 2)+1)</f>
        <v/>
      </c>
      <c r="BH64" s="68" t="str">
        <f ca="1">INDEX({"","_","-","="},IF(OR($D64 &gt;= BI$6, $E64 &lt; BH$6), 0, 1)+IF(OR($F64 &gt;= BI$6, $G64 &lt; BH$6), 0, 2)+1)</f>
        <v/>
      </c>
      <c r="BI64" s="68" t="str">
        <f ca="1">INDEX({"","_","-","="},IF(OR($D64 &gt;= BJ$6, $E64 &lt; BI$6), 0, 1)+IF(OR($F64 &gt;= BJ$6, $G64 &lt; BI$6), 0, 2)+1)</f>
        <v/>
      </c>
      <c r="BJ64" s="68" t="str">
        <f ca="1">INDEX({"","_","-","="},IF(OR($D64 &gt;= BK$6, $E64 &lt; BJ$6), 0, 1)+IF(OR($F64 &gt;= BK$6, $G64 &lt; BJ$6), 0, 2)+1)</f>
        <v/>
      </c>
      <c r="BK64" s="68" t="str">
        <f ca="1">INDEX({"","_","-","="},IF(OR($D64 &gt;= BL$6, $E64 &lt; BK$6), 0, 1)+IF(OR($F64 &gt;= BL$6, $G64 &lt; BK$6), 0, 2)+1)</f>
        <v/>
      </c>
      <c r="BL64" s="68" t="str">
        <f ca="1">INDEX({"","_","-","="},IF(OR($D64 &gt;= BM$6, $E64 &lt; BL$6), 0, 1)+IF(OR($F64 &gt;= BM$6, $G64 &lt; BL$6), 0, 2)+1)</f>
        <v/>
      </c>
      <c r="BM64" s="68" t="str">
        <f ca="1">INDEX({"","_","-","="},IF(OR($D64 &gt;= BN$6, $E64 &lt; BM$6), 0, 1)+IF(OR($F64 &gt;= BN$6, $G64 &lt; BM$6), 0, 2)+1)</f>
        <v/>
      </c>
      <c r="BN64" s="68" t="str">
        <f ca="1">INDEX({"","_","-","="},IF(OR($D64 &gt;= BO$6, $E64 &lt; BN$6), 0, 1)+IF(OR($F64 &gt;= BO$6, $G64 &lt; BN$6), 0, 2)+1)</f>
        <v/>
      </c>
      <c r="BO64" s="68" t="str">
        <f ca="1">INDEX({"","_","-","="},IF(OR($D64 &gt;= BP$6, $E64 &lt; BO$6), 0, 1)+IF(OR($F64 &gt;= BP$6, $G64 &lt; BO$6), 0, 2)+1)</f>
        <v/>
      </c>
      <c r="BP64" s="68" t="str">
        <f ca="1">INDEX({"","_","-","="},IF(OR($D64 &gt;= BQ$6, $E64 &lt; BP$6), 0, 1)+IF(OR($F64 &gt;= BQ$6, $G64 &lt; BP$6), 0, 2)+1)</f>
        <v/>
      </c>
      <c r="BQ64" s="68" t="str">
        <f ca="1">INDEX({"","_","-","="},IF(OR($D64 &gt;= BR$6, $E64 &lt; BQ$6), 0, 1)+IF(OR($F64 &gt;= BR$6, $G64 &lt; BQ$6), 0, 2)+1)</f>
        <v/>
      </c>
      <c r="BR64" s="68" t="str">
        <f ca="1">INDEX({"","_","-","="},IF(OR($D64 &gt;= BS$6, $E64 &lt; BR$6), 0, 1)+IF(OR($F64 &gt;= BS$6, $G64 &lt; BR$6), 0, 2)+1)</f>
        <v/>
      </c>
      <c r="BS64" s="68" t="str">
        <f ca="1">INDEX({"","_","-","="},IF(OR($D64 &gt;= BT$6, $E64 &lt; BS$6), 0, 1)+IF(OR($F64 &gt;= BT$6, $G64 &lt; BS$6), 0, 2)+1)</f>
        <v/>
      </c>
      <c r="BT64" s="68" t="str">
        <f ca="1">INDEX({"","_","-","="},IF(OR($D64 &gt;= BU$6, $E64 &lt; BT$6), 0, 1)+IF(OR($F64 &gt;= BU$6, $G64 &lt; BT$6), 0, 2)+1)</f>
        <v/>
      </c>
      <c r="BU64" s="68" t="str">
        <f ca="1">INDEX({"","_","-","="},IF(OR($D64 &gt;= BV$6, $E64 &lt; BU$6), 0, 1)+IF(OR($F64 &gt;= BV$6, $G64 &lt; BU$6), 0, 2)+1)</f>
        <v/>
      </c>
      <c r="BV64" s="68" t="str">
        <f ca="1">INDEX({"","_","-","="},IF(OR($D64 &gt;= BW$6, $E64 &lt; BV$6), 0, 1)+IF(OR($F64 &gt;= BW$6, $G64 &lt; BV$6), 0, 2)+1)</f>
        <v/>
      </c>
      <c r="BW64" s="68" t="str">
        <f ca="1">INDEX({"","_","-","="},IF(OR($D64 &gt;= BX$6, $E64 &lt; BW$6), 0, 1)+IF(OR($F64 &gt;= BX$6, $G64 &lt; BW$6), 0, 2)+1)</f>
        <v/>
      </c>
      <c r="BX64" s="68" t="str">
        <f ca="1">INDEX({"","_","-","="},IF(OR($D64 &gt;= BY$6, $E64 &lt; BX$6), 0, 1)+IF(OR($F64 &gt;= BY$6, $G64 &lt; BX$6), 0, 2)+1)</f>
        <v/>
      </c>
      <c r="BY64" s="68" t="str">
        <f ca="1">INDEX({"","_","-","="},IF(OR($D64 &gt;= BZ$6, $E64 &lt; BY$6), 0, 1)+IF(OR($F64 &gt;= BZ$6, $G64 &lt; BY$6), 0, 2)+1)</f>
        <v/>
      </c>
      <c r="BZ64" s="68" t="str">
        <f ca="1">INDEX({"","_","-","="},IF(OR($D64 &gt;= CA$6, $E64 &lt; BZ$6), 0, 1)+IF(OR($F64 &gt;= CA$6, $G64 &lt; BZ$6), 0, 2)+1)</f>
        <v/>
      </c>
      <c r="CA64" s="68" t="str">
        <f ca="1">INDEX({"","_","-","="},IF(OR($D64 &gt;= CB$6, $E64 &lt; CA$6), 0, 1)+IF(OR($F64 &gt;= CB$6, $G64 &lt; CA$6), 0, 2)+1)</f>
        <v/>
      </c>
      <c r="CB64" s="68" t="str">
        <f ca="1">INDEX({"","_","-","="},IF(OR($D64 &gt;= CC$6, $E64 &lt; CB$6), 0, 1)+IF(OR($F64 &gt;= CC$6, $G64 &lt; CB$6), 0, 2)+1)</f>
        <v/>
      </c>
      <c r="CC64" s="68" t="str">
        <f ca="1">INDEX({"","_","-","="},IF(OR($D64 &gt;= CD$6, $E64 &lt; CC$6), 0, 1)+IF(OR($F64 &gt;= CD$6, $G64 &lt; CC$6), 0, 2)+1)</f>
        <v/>
      </c>
      <c r="CD64" s="68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IF('临-进度'!M60,'临-进度'!$A60,"")</f>
        <v/>
      </c>
      <c r="B65" s="8" t="str">
        <f ca="1">IF('临-进度'!M60,'临-进度'!$B60,"")</f>
        <v/>
      </c>
      <c r="C65" s="8" t="str">
        <f ca="1">IF('临-进度'!M60,'临-进度'!$E60,"")</f>
        <v/>
      </c>
      <c r="D65" s="40" t="str">
        <f ca="1">IF('临-进度'!$M60,'临-进度'!$I60,"")</f>
        <v/>
      </c>
      <c r="E65" s="40" t="str">
        <f ca="1">IF('临-进度'!$M60,'临-进度'!$AE60,"")</f>
        <v/>
      </c>
      <c r="F65" s="40" t="str">
        <f ca="1">IF('临-进度'!$M60,'临-进度'!$J60,"")</f>
        <v/>
      </c>
      <c r="G65" s="73" t="str">
        <f ca="1">IF('临-进度'!$M60,'临-进度'!$AF60,"")</f>
        <v/>
      </c>
      <c r="H65" s="68" t="str">
        <f ca="1">INDEX({"","_","-","="},IF(OR($D65 &gt;= I$6, $E65 &lt; H$6), 0, 1)+IF(OR($F65 &gt;= I$6, $G65 &lt; H$6), 0, 2)+1)</f>
        <v/>
      </c>
      <c r="I65" s="68" t="str">
        <f ca="1">INDEX({"","_","-","="},IF(OR($D65 &gt;= J$6, $E65 &lt; I$6), 0, 1)+IF(OR($F65 &gt;= J$6, $G65 &lt; I$6), 0, 2)+1)</f>
        <v/>
      </c>
      <c r="J65" s="68" t="str">
        <f ca="1">INDEX({"","_","-","="},IF(OR($D65 &gt;= K$6, $E65 &lt; J$6), 0, 1)+IF(OR($F65 &gt;= K$6, $G65 &lt; J$6), 0, 2)+1)</f>
        <v/>
      </c>
      <c r="K65" s="68" t="str">
        <f ca="1">INDEX({"","_","-","="},IF(OR($D65 &gt;= L$6, $E65 &lt; K$6), 0, 1)+IF(OR($F65 &gt;= L$6, $G65 &lt; K$6), 0, 2)+1)</f>
        <v/>
      </c>
      <c r="L65" s="68" t="str">
        <f ca="1">INDEX({"","_","-","="},IF(OR($D65 &gt;= M$6, $E65 &lt; L$6), 0, 1)+IF(OR($F65 &gt;= M$6, $G65 &lt; L$6), 0, 2)+1)</f>
        <v/>
      </c>
      <c r="M65" s="68" t="str">
        <f ca="1">INDEX({"","_","-","="},IF(OR($D65 &gt;= N$6, $E65 &lt; M$6), 0, 1)+IF(OR($F65 &gt;= N$6, $G65 &lt; M$6), 0, 2)+1)</f>
        <v/>
      </c>
      <c r="N65" s="68" t="str">
        <f ca="1">INDEX({"","_","-","="},IF(OR($D65 &gt;= O$6, $E65 &lt; N$6), 0, 1)+IF(OR($F65 &gt;= O$6, $G65 &lt; N$6), 0, 2)+1)</f>
        <v/>
      </c>
      <c r="O65" s="68" t="str">
        <f ca="1">INDEX({"","_","-","="},IF(OR($D65 &gt;= P$6, $E65 &lt; O$6), 0, 1)+IF(OR($F65 &gt;= P$6, $G65 &lt; O$6), 0, 2)+1)</f>
        <v/>
      </c>
      <c r="P65" s="68" t="str">
        <f ca="1">INDEX({"","_","-","="},IF(OR($D65 &gt;= Q$6, $E65 &lt; P$6), 0, 1)+IF(OR($F65 &gt;= Q$6, $G65 &lt; P$6), 0, 2)+1)</f>
        <v/>
      </c>
      <c r="Q65" s="68" t="str">
        <f ca="1">INDEX({"","_","-","="},IF(OR($D65 &gt;= R$6, $E65 &lt; Q$6), 0, 1)+IF(OR($F65 &gt;= R$6, $G65 &lt; Q$6), 0, 2)+1)</f>
        <v/>
      </c>
      <c r="R65" s="68" t="str">
        <f ca="1">INDEX({"","_","-","="},IF(OR($D65 &gt;= S$6, $E65 &lt; R$6), 0, 1)+IF(OR($F65 &gt;= S$6, $G65 &lt; R$6), 0, 2)+1)</f>
        <v/>
      </c>
      <c r="S65" s="68" t="str">
        <f ca="1">INDEX({"","_","-","="},IF(OR($D65 &gt;= T$6, $E65 &lt; S$6), 0, 1)+IF(OR($F65 &gt;= T$6, $G65 &lt; S$6), 0, 2)+1)</f>
        <v/>
      </c>
      <c r="T65" s="68" t="str">
        <f ca="1">INDEX({"","_","-","="},IF(OR($D65 &gt;= U$6, $E65 &lt; T$6), 0, 1)+IF(OR($F65 &gt;= U$6, $G65 &lt; T$6), 0, 2)+1)</f>
        <v/>
      </c>
      <c r="U65" s="68" t="str">
        <f ca="1">INDEX({"","_","-","="},IF(OR($D65 &gt;= V$6, $E65 &lt; U$6), 0, 1)+IF(OR($F65 &gt;= V$6, $G65 &lt; U$6), 0, 2)+1)</f>
        <v/>
      </c>
      <c r="V65" s="68" t="str">
        <f ca="1">INDEX({"","_","-","="},IF(OR($D65 &gt;= W$6, $E65 &lt; V$6), 0, 1)+IF(OR($F65 &gt;= W$6, $G65 &lt; V$6), 0, 2)+1)</f>
        <v/>
      </c>
      <c r="W65" s="68" t="str">
        <f ca="1">INDEX({"","_","-","="},IF(OR($D65 &gt;= X$6, $E65 &lt; W$6), 0, 1)+IF(OR($F65 &gt;= X$6, $G65 &lt; W$6), 0, 2)+1)</f>
        <v/>
      </c>
      <c r="X65" s="68" t="str">
        <f ca="1">INDEX({"","_","-","="},IF(OR($D65 &gt;= Y$6, $E65 &lt; X$6), 0, 1)+IF(OR($F65 &gt;= Y$6, $G65 &lt; X$6), 0, 2)+1)</f>
        <v/>
      </c>
      <c r="Y65" s="68" t="str">
        <f ca="1">INDEX({"","_","-","="},IF(OR($D65 &gt;= Z$6, $E65 &lt; Y$6), 0, 1)+IF(OR($F65 &gt;= Z$6, $G65 &lt; Y$6), 0, 2)+1)</f>
        <v/>
      </c>
      <c r="Z65" s="68" t="str">
        <f ca="1">INDEX({"","_","-","="},IF(OR($D65 &gt;= AA$6, $E65 &lt; Z$6), 0, 1)+IF(OR($F65 &gt;= AA$6, $G65 &lt; Z$6), 0, 2)+1)</f>
        <v/>
      </c>
      <c r="AA65" s="68" t="str">
        <f ca="1">INDEX({"","_","-","="},IF(OR($D65 &gt;= AB$6, $E65 &lt; AA$6), 0, 1)+IF(OR($F65 &gt;= AB$6, $G65 &lt; AA$6), 0, 2)+1)</f>
        <v/>
      </c>
      <c r="AB65" s="68" t="str">
        <f ca="1">INDEX({"","_","-","="},IF(OR($D65 &gt;= AC$6, $E65 &lt; AB$6), 0, 1)+IF(OR($F65 &gt;= AC$6, $G65 &lt; AB$6), 0, 2)+1)</f>
        <v/>
      </c>
      <c r="AC65" s="68" t="str">
        <f ca="1">INDEX({"","_","-","="},IF(OR($D65 &gt;= AD$6, $E65 &lt; AC$6), 0, 1)+IF(OR($F65 &gt;= AD$6, $G65 &lt; AC$6), 0, 2)+1)</f>
        <v/>
      </c>
      <c r="AD65" s="68" t="str">
        <f ca="1">INDEX({"","_","-","="},IF(OR($D65 &gt;= AE$6, $E65 &lt; AD$6), 0, 1)+IF(OR($F65 &gt;= AE$6, $G65 &lt; AD$6), 0, 2)+1)</f>
        <v/>
      </c>
      <c r="AE65" s="68" t="str">
        <f ca="1">INDEX({"","_","-","="},IF(OR($D65 &gt;= AF$6, $E65 &lt; AE$6), 0, 1)+IF(OR($F65 &gt;= AF$6, $G65 &lt; AE$6), 0, 2)+1)</f>
        <v/>
      </c>
      <c r="AF65" s="68" t="str">
        <f ca="1">INDEX({"","_","-","="},IF(OR($D65 &gt;= AG$6, $E65 &lt; AF$6), 0, 1)+IF(OR($F65 &gt;= AG$6, $G65 &lt; AF$6), 0, 2)+1)</f>
        <v/>
      </c>
      <c r="AG65" s="68" t="str">
        <f ca="1">INDEX({"","_","-","="},IF(OR($D65 &gt;= AH$6, $E65 &lt; AG$6), 0, 1)+IF(OR($F65 &gt;= AH$6, $G65 &lt; AG$6), 0, 2)+1)</f>
        <v/>
      </c>
      <c r="AH65" s="68" t="str">
        <f ca="1">INDEX({"","_","-","="},IF(OR($D65 &gt;= AI$6, $E65 &lt; AH$6), 0, 1)+IF(OR($F65 &gt;= AI$6, $G65 &lt; AH$6), 0, 2)+1)</f>
        <v/>
      </c>
      <c r="AI65" s="68" t="str">
        <f ca="1">INDEX({"","_","-","="},IF(OR($D65 &gt;= AJ$6, $E65 &lt; AI$6), 0, 1)+IF(OR($F65 &gt;= AJ$6, $G65 &lt; AI$6), 0, 2)+1)</f>
        <v/>
      </c>
      <c r="AJ65" s="68" t="str">
        <f ca="1">INDEX({"","_","-","="},IF(OR($D65 &gt;= AK$6, $E65 &lt; AJ$6), 0, 1)+IF(OR($F65 &gt;= AK$6, $G65 &lt; AJ$6), 0, 2)+1)</f>
        <v/>
      </c>
      <c r="AK65" s="68" t="str">
        <f ca="1">INDEX({"","_","-","="},IF(OR($D65 &gt;= AL$6, $E65 &lt; AK$6), 0, 1)+IF(OR($F65 &gt;= AL$6, $G65 &lt; AK$6), 0, 2)+1)</f>
        <v/>
      </c>
      <c r="AL65" s="68" t="str">
        <f ca="1">INDEX({"","_","-","="},IF(OR($D65 &gt;= AM$6, $E65 &lt; AL$6), 0, 1)+IF(OR($F65 &gt;= AM$6, $G65 &lt; AL$6), 0, 2)+1)</f>
        <v/>
      </c>
      <c r="AM65" s="68" t="str">
        <f ca="1">INDEX({"","_","-","="},IF(OR($D65 &gt;= AN$6, $E65 &lt; AM$6), 0, 1)+IF(OR($F65 &gt;= AN$6, $G65 &lt; AM$6), 0, 2)+1)</f>
        <v/>
      </c>
      <c r="AN65" s="68" t="str">
        <f ca="1">INDEX({"","_","-","="},IF(OR($D65 &gt;= AO$6, $E65 &lt; AN$6), 0, 1)+IF(OR($F65 &gt;= AO$6, $G65 &lt; AN$6), 0, 2)+1)</f>
        <v/>
      </c>
      <c r="AO65" s="68" t="str">
        <f ca="1">INDEX({"","_","-","="},IF(OR($D65 &gt;= AP$6, $E65 &lt; AO$6), 0, 1)+IF(OR($F65 &gt;= AP$6, $G65 &lt; AO$6), 0, 2)+1)</f>
        <v/>
      </c>
      <c r="AP65" s="68" t="str">
        <f ca="1">INDEX({"","_","-","="},IF(OR($D65 &gt;= AQ$6, $E65 &lt; AP$6), 0, 1)+IF(OR($F65 &gt;= AQ$6, $G65 &lt; AP$6), 0, 2)+1)</f>
        <v/>
      </c>
      <c r="AQ65" s="68" t="str">
        <f ca="1">INDEX({"","_","-","="},IF(OR($D65 &gt;= AR$6, $E65 &lt; AQ$6), 0, 1)+IF(OR($F65 &gt;= AR$6, $G65 &lt; AQ$6), 0, 2)+1)</f>
        <v/>
      </c>
      <c r="AR65" s="68" t="str">
        <f ca="1">INDEX({"","_","-","="},IF(OR($D65 &gt;= AS$6, $E65 &lt; AR$6), 0, 1)+IF(OR($F65 &gt;= AS$6, $G65 &lt; AR$6), 0, 2)+1)</f>
        <v/>
      </c>
      <c r="AS65" s="68" t="str">
        <f ca="1">INDEX({"","_","-","="},IF(OR($D65 &gt;= AT$6, $E65 &lt; AS$6), 0, 1)+IF(OR($F65 &gt;= AT$6, $G65 &lt; AS$6), 0, 2)+1)</f>
        <v/>
      </c>
      <c r="AT65" s="68" t="str">
        <f ca="1">INDEX({"","_","-","="},IF(OR($D65 &gt;= AU$6, $E65 &lt; AT$6), 0, 1)+IF(OR($F65 &gt;= AU$6, $G65 &lt; AT$6), 0, 2)+1)</f>
        <v/>
      </c>
      <c r="AU65" s="68" t="str">
        <f ca="1">INDEX({"","_","-","="},IF(OR($D65 &gt;= AV$6, $E65 &lt; AU$6), 0, 1)+IF(OR($F65 &gt;= AV$6, $G65 &lt; AU$6), 0, 2)+1)</f>
        <v/>
      </c>
      <c r="AV65" s="68" t="str">
        <f ca="1">INDEX({"","_","-","="},IF(OR($D65 &gt;= AW$6, $E65 &lt; AV$6), 0, 1)+IF(OR($F65 &gt;= AW$6, $G65 &lt; AV$6), 0, 2)+1)</f>
        <v/>
      </c>
      <c r="AW65" s="68" t="str">
        <f ca="1">INDEX({"","_","-","="},IF(OR($D65 &gt;= AX$6, $E65 &lt; AW$6), 0, 1)+IF(OR($F65 &gt;= AX$6, $G65 &lt; AW$6), 0, 2)+1)</f>
        <v/>
      </c>
      <c r="AX65" s="68" t="str">
        <f ca="1">INDEX({"","_","-","="},IF(OR($D65 &gt;= AY$6, $E65 &lt; AX$6), 0, 1)+IF(OR($F65 &gt;= AY$6, $G65 &lt; AX$6), 0, 2)+1)</f>
        <v/>
      </c>
      <c r="AY65" s="68" t="str">
        <f ca="1">INDEX({"","_","-","="},IF(OR($D65 &gt;= AZ$6, $E65 &lt; AY$6), 0, 1)+IF(OR($F65 &gt;= AZ$6, $G65 &lt; AY$6), 0, 2)+1)</f>
        <v/>
      </c>
      <c r="AZ65" s="68" t="str">
        <f ca="1">INDEX({"","_","-","="},IF(OR($D65 &gt;= BA$6, $E65 &lt; AZ$6), 0, 1)+IF(OR($F65 &gt;= BA$6, $G65 &lt; AZ$6), 0, 2)+1)</f>
        <v/>
      </c>
      <c r="BA65" s="68" t="str">
        <f ca="1">INDEX({"","_","-","="},IF(OR($D65 &gt;= BB$6, $E65 &lt; BA$6), 0, 1)+IF(OR($F65 &gt;= BB$6, $G65 &lt; BA$6), 0, 2)+1)</f>
        <v/>
      </c>
      <c r="BB65" s="68" t="str">
        <f ca="1">INDEX({"","_","-","="},IF(OR($D65 &gt;= BC$6, $E65 &lt; BB$6), 0, 1)+IF(OR($F65 &gt;= BC$6, $G65 &lt; BB$6), 0, 2)+1)</f>
        <v/>
      </c>
      <c r="BC65" s="68" t="str">
        <f ca="1">INDEX({"","_","-","="},IF(OR($D65 &gt;= BD$6, $E65 &lt; BC$6), 0, 1)+IF(OR($F65 &gt;= BD$6, $G65 &lt; BC$6), 0, 2)+1)</f>
        <v/>
      </c>
      <c r="BD65" s="68" t="str">
        <f ca="1">INDEX({"","_","-","="},IF(OR($D65 &gt;= BE$6, $E65 &lt; BD$6), 0, 1)+IF(OR($F65 &gt;= BE$6, $G65 &lt; BD$6), 0, 2)+1)</f>
        <v/>
      </c>
      <c r="BE65" s="68" t="str">
        <f ca="1">INDEX({"","_","-","="},IF(OR($D65 &gt;= BF$6, $E65 &lt; BE$6), 0, 1)+IF(OR($F65 &gt;= BF$6, $G65 &lt; BE$6), 0, 2)+1)</f>
        <v/>
      </c>
      <c r="BF65" s="68" t="str">
        <f ca="1">INDEX({"","_","-","="},IF(OR($D65 &gt;= BG$6, $E65 &lt; BF$6), 0, 1)+IF(OR($F65 &gt;= BG$6, $G65 &lt; BF$6), 0, 2)+1)</f>
        <v/>
      </c>
      <c r="BG65" s="68" t="str">
        <f ca="1">INDEX({"","_","-","="},IF(OR($D65 &gt;= BH$6, $E65 &lt; BG$6), 0, 1)+IF(OR($F65 &gt;= BH$6, $G65 &lt; BG$6), 0, 2)+1)</f>
        <v/>
      </c>
      <c r="BH65" s="68" t="str">
        <f ca="1">INDEX({"","_","-","="},IF(OR($D65 &gt;= BI$6, $E65 &lt; BH$6), 0, 1)+IF(OR($F65 &gt;= BI$6, $G65 &lt; BH$6), 0, 2)+1)</f>
        <v/>
      </c>
      <c r="BI65" s="68" t="str">
        <f ca="1">INDEX({"","_","-","="},IF(OR($D65 &gt;= BJ$6, $E65 &lt; BI$6), 0, 1)+IF(OR($F65 &gt;= BJ$6, $G65 &lt; BI$6), 0, 2)+1)</f>
        <v/>
      </c>
      <c r="BJ65" s="68" t="str">
        <f ca="1">INDEX({"","_","-","="},IF(OR($D65 &gt;= BK$6, $E65 &lt; BJ$6), 0, 1)+IF(OR($F65 &gt;= BK$6, $G65 &lt; BJ$6), 0, 2)+1)</f>
        <v/>
      </c>
      <c r="BK65" s="68" t="str">
        <f ca="1">INDEX({"","_","-","="},IF(OR($D65 &gt;= BL$6, $E65 &lt; BK$6), 0, 1)+IF(OR($F65 &gt;= BL$6, $G65 &lt; BK$6), 0, 2)+1)</f>
        <v/>
      </c>
      <c r="BL65" s="68" t="str">
        <f ca="1">INDEX({"","_","-","="},IF(OR($D65 &gt;= BM$6, $E65 &lt; BL$6), 0, 1)+IF(OR($F65 &gt;= BM$6, $G65 &lt; BL$6), 0, 2)+1)</f>
        <v/>
      </c>
      <c r="BM65" s="68" t="str">
        <f ca="1">INDEX({"","_","-","="},IF(OR($D65 &gt;= BN$6, $E65 &lt; BM$6), 0, 1)+IF(OR($F65 &gt;= BN$6, $G65 &lt; BM$6), 0, 2)+1)</f>
        <v/>
      </c>
      <c r="BN65" s="68" t="str">
        <f ca="1">INDEX({"","_","-","="},IF(OR($D65 &gt;= BO$6, $E65 &lt; BN$6), 0, 1)+IF(OR($F65 &gt;= BO$6, $G65 &lt; BN$6), 0, 2)+1)</f>
        <v/>
      </c>
      <c r="BO65" s="68" t="str">
        <f ca="1">INDEX({"","_","-","="},IF(OR($D65 &gt;= BP$6, $E65 &lt; BO$6), 0, 1)+IF(OR($F65 &gt;= BP$6, $G65 &lt; BO$6), 0, 2)+1)</f>
        <v/>
      </c>
      <c r="BP65" s="68" t="str">
        <f ca="1">INDEX({"","_","-","="},IF(OR($D65 &gt;= BQ$6, $E65 &lt; BP$6), 0, 1)+IF(OR($F65 &gt;= BQ$6, $G65 &lt; BP$6), 0, 2)+1)</f>
        <v/>
      </c>
      <c r="BQ65" s="68" t="str">
        <f ca="1">INDEX({"","_","-","="},IF(OR($D65 &gt;= BR$6, $E65 &lt; BQ$6), 0, 1)+IF(OR($F65 &gt;= BR$6, $G65 &lt; BQ$6), 0, 2)+1)</f>
        <v/>
      </c>
      <c r="BR65" s="68" t="str">
        <f ca="1">INDEX({"","_","-","="},IF(OR($D65 &gt;= BS$6, $E65 &lt; BR$6), 0, 1)+IF(OR($F65 &gt;= BS$6, $G65 &lt; BR$6), 0, 2)+1)</f>
        <v/>
      </c>
      <c r="BS65" s="68" t="str">
        <f ca="1">INDEX({"","_","-","="},IF(OR($D65 &gt;= BT$6, $E65 &lt; BS$6), 0, 1)+IF(OR($F65 &gt;= BT$6, $G65 &lt; BS$6), 0, 2)+1)</f>
        <v/>
      </c>
      <c r="BT65" s="68" t="str">
        <f ca="1">INDEX({"","_","-","="},IF(OR($D65 &gt;= BU$6, $E65 &lt; BT$6), 0, 1)+IF(OR($F65 &gt;= BU$6, $G65 &lt; BT$6), 0, 2)+1)</f>
        <v/>
      </c>
      <c r="BU65" s="68" t="str">
        <f ca="1">INDEX({"","_","-","="},IF(OR($D65 &gt;= BV$6, $E65 &lt; BU$6), 0, 1)+IF(OR($F65 &gt;= BV$6, $G65 &lt; BU$6), 0, 2)+1)</f>
        <v/>
      </c>
      <c r="BV65" s="68" t="str">
        <f ca="1">INDEX({"","_","-","="},IF(OR($D65 &gt;= BW$6, $E65 &lt; BV$6), 0, 1)+IF(OR($F65 &gt;= BW$6, $G65 &lt; BV$6), 0, 2)+1)</f>
        <v/>
      </c>
      <c r="BW65" s="68" t="str">
        <f ca="1">INDEX({"","_","-","="},IF(OR($D65 &gt;= BX$6, $E65 &lt; BW$6), 0, 1)+IF(OR($F65 &gt;= BX$6, $G65 &lt; BW$6), 0, 2)+1)</f>
        <v/>
      </c>
      <c r="BX65" s="68" t="str">
        <f ca="1">INDEX({"","_","-","="},IF(OR($D65 &gt;= BY$6, $E65 &lt; BX$6), 0, 1)+IF(OR($F65 &gt;= BY$6, $G65 &lt; BX$6), 0, 2)+1)</f>
        <v/>
      </c>
      <c r="BY65" s="68" t="str">
        <f ca="1">INDEX({"","_","-","="},IF(OR($D65 &gt;= BZ$6, $E65 &lt; BY$6), 0, 1)+IF(OR($F65 &gt;= BZ$6, $G65 &lt; BY$6), 0, 2)+1)</f>
        <v/>
      </c>
      <c r="BZ65" s="68" t="str">
        <f ca="1">INDEX({"","_","-","="},IF(OR($D65 &gt;= CA$6, $E65 &lt; BZ$6), 0, 1)+IF(OR($F65 &gt;= CA$6, $G65 &lt; BZ$6), 0, 2)+1)</f>
        <v/>
      </c>
      <c r="CA65" s="68" t="str">
        <f ca="1">INDEX({"","_","-","="},IF(OR($D65 &gt;= CB$6, $E65 &lt; CA$6), 0, 1)+IF(OR($F65 &gt;= CB$6, $G65 &lt; CA$6), 0, 2)+1)</f>
        <v/>
      </c>
      <c r="CB65" s="68" t="str">
        <f ca="1">INDEX({"","_","-","="},IF(OR($D65 &gt;= CC$6, $E65 &lt; CB$6), 0, 1)+IF(OR($F65 &gt;= CC$6, $G65 &lt; CB$6), 0, 2)+1)</f>
        <v/>
      </c>
      <c r="CC65" s="68" t="str">
        <f ca="1">INDEX({"","_","-","="},IF(OR($D65 &gt;= CD$6, $E65 &lt; CC$6), 0, 1)+IF(OR($F65 &gt;= CD$6, $G65 &lt; CC$6), 0, 2)+1)</f>
        <v/>
      </c>
      <c r="CD65" s="68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IF('临-进度'!M61,'临-进度'!$A61,"")</f>
        <v/>
      </c>
      <c r="B66" s="8" t="str">
        <f ca="1">IF('临-进度'!M61,'临-进度'!$B61,"")</f>
        <v/>
      </c>
      <c r="C66" s="8" t="str">
        <f ca="1">IF('临-进度'!M61,'临-进度'!$E61,"")</f>
        <v/>
      </c>
      <c r="D66" s="40" t="str">
        <f ca="1">IF('临-进度'!$M61,'临-进度'!$I61,"")</f>
        <v/>
      </c>
      <c r="E66" s="40" t="str">
        <f ca="1">IF('临-进度'!$M61,'临-进度'!$AE61,"")</f>
        <v/>
      </c>
      <c r="F66" s="40" t="str">
        <f ca="1">IF('临-进度'!$M61,'临-进度'!$J61,"")</f>
        <v/>
      </c>
      <c r="G66" s="73" t="str">
        <f ca="1">IF('临-进度'!$M61,'临-进度'!$AF61,"")</f>
        <v/>
      </c>
      <c r="H66" s="68" t="str">
        <f ca="1">INDEX({"","_","-","="},IF(OR($D66 &gt;= I$6, $E66 &lt; H$6), 0, 1)+IF(OR($F66 &gt;= I$6, $G66 &lt; H$6), 0, 2)+1)</f>
        <v/>
      </c>
      <c r="I66" s="68" t="str">
        <f ca="1">INDEX({"","_","-","="},IF(OR($D66 &gt;= J$6, $E66 &lt; I$6), 0, 1)+IF(OR($F66 &gt;= J$6, $G66 &lt; I$6), 0, 2)+1)</f>
        <v/>
      </c>
      <c r="J66" s="68" t="str">
        <f ca="1">INDEX({"","_","-","="},IF(OR($D66 &gt;= K$6, $E66 &lt; J$6), 0, 1)+IF(OR($F66 &gt;= K$6, $G66 &lt; J$6), 0, 2)+1)</f>
        <v/>
      </c>
      <c r="K66" s="68" t="str">
        <f ca="1">INDEX({"","_","-","="},IF(OR($D66 &gt;= L$6, $E66 &lt; K$6), 0, 1)+IF(OR($F66 &gt;= L$6, $G66 &lt; K$6), 0, 2)+1)</f>
        <v/>
      </c>
      <c r="L66" s="68" t="str">
        <f ca="1">INDEX({"","_","-","="},IF(OR($D66 &gt;= M$6, $E66 &lt; L$6), 0, 1)+IF(OR($F66 &gt;= M$6, $G66 &lt; L$6), 0, 2)+1)</f>
        <v/>
      </c>
      <c r="M66" s="68" t="str">
        <f ca="1">INDEX({"","_","-","="},IF(OR($D66 &gt;= N$6, $E66 &lt; M$6), 0, 1)+IF(OR($F66 &gt;= N$6, $G66 &lt; M$6), 0, 2)+1)</f>
        <v/>
      </c>
      <c r="N66" s="68" t="str">
        <f ca="1">INDEX({"","_","-","="},IF(OR($D66 &gt;= O$6, $E66 &lt; N$6), 0, 1)+IF(OR($F66 &gt;= O$6, $G66 &lt; N$6), 0, 2)+1)</f>
        <v/>
      </c>
      <c r="O66" s="68" t="str">
        <f ca="1">INDEX({"","_","-","="},IF(OR($D66 &gt;= P$6, $E66 &lt; O$6), 0, 1)+IF(OR($F66 &gt;= P$6, $G66 &lt; O$6), 0, 2)+1)</f>
        <v/>
      </c>
      <c r="P66" s="68" t="str">
        <f ca="1">INDEX({"","_","-","="},IF(OR($D66 &gt;= Q$6, $E66 &lt; P$6), 0, 1)+IF(OR($F66 &gt;= Q$6, $G66 &lt; P$6), 0, 2)+1)</f>
        <v/>
      </c>
      <c r="Q66" s="68" t="str">
        <f ca="1">INDEX({"","_","-","="},IF(OR($D66 &gt;= R$6, $E66 &lt; Q$6), 0, 1)+IF(OR($F66 &gt;= R$6, $G66 &lt; Q$6), 0, 2)+1)</f>
        <v/>
      </c>
      <c r="R66" s="68" t="str">
        <f ca="1">INDEX({"","_","-","="},IF(OR($D66 &gt;= S$6, $E66 &lt; R$6), 0, 1)+IF(OR($F66 &gt;= S$6, $G66 &lt; R$6), 0, 2)+1)</f>
        <v/>
      </c>
      <c r="S66" s="68" t="str">
        <f ca="1">INDEX({"","_","-","="},IF(OR($D66 &gt;= T$6, $E66 &lt; S$6), 0, 1)+IF(OR($F66 &gt;= T$6, $G66 &lt; S$6), 0, 2)+1)</f>
        <v/>
      </c>
      <c r="T66" s="68" t="str">
        <f ca="1">INDEX({"","_","-","="},IF(OR($D66 &gt;= U$6, $E66 &lt; T$6), 0, 1)+IF(OR($F66 &gt;= U$6, $G66 &lt; T$6), 0, 2)+1)</f>
        <v/>
      </c>
      <c r="U66" s="68" t="str">
        <f ca="1">INDEX({"","_","-","="},IF(OR($D66 &gt;= V$6, $E66 &lt; U$6), 0, 1)+IF(OR($F66 &gt;= V$6, $G66 &lt; U$6), 0, 2)+1)</f>
        <v/>
      </c>
      <c r="V66" s="68" t="str">
        <f ca="1">INDEX({"","_","-","="},IF(OR($D66 &gt;= W$6, $E66 &lt; V$6), 0, 1)+IF(OR($F66 &gt;= W$6, $G66 &lt; V$6), 0, 2)+1)</f>
        <v/>
      </c>
      <c r="W66" s="68" t="str">
        <f ca="1">INDEX({"","_","-","="},IF(OR($D66 &gt;= X$6, $E66 &lt; W$6), 0, 1)+IF(OR($F66 &gt;= X$6, $G66 &lt; W$6), 0, 2)+1)</f>
        <v/>
      </c>
      <c r="X66" s="68" t="str">
        <f ca="1">INDEX({"","_","-","="},IF(OR($D66 &gt;= Y$6, $E66 &lt; X$6), 0, 1)+IF(OR($F66 &gt;= Y$6, $G66 &lt; X$6), 0, 2)+1)</f>
        <v/>
      </c>
      <c r="Y66" s="68" t="str">
        <f ca="1">INDEX({"","_","-","="},IF(OR($D66 &gt;= Z$6, $E66 &lt; Y$6), 0, 1)+IF(OR($F66 &gt;= Z$6, $G66 &lt; Y$6), 0, 2)+1)</f>
        <v/>
      </c>
      <c r="Z66" s="68" t="str">
        <f ca="1">INDEX({"","_","-","="},IF(OR($D66 &gt;= AA$6, $E66 &lt; Z$6), 0, 1)+IF(OR($F66 &gt;= AA$6, $G66 &lt; Z$6), 0, 2)+1)</f>
        <v/>
      </c>
      <c r="AA66" s="68" t="str">
        <f ca="1">INDEX({"","_","-","="},IF(OR($D66 &gt;= AB$6, $E66 &lt; AA$6), 0, 1)+IF(OR($F66 &gt;= AB$6, $G66 &lt; AA$6), 0, 2)+1)</f>
        <v/>
      </c>
      <c r="AB66" s="68" t="str">
        <f ca="1">INDEX({"","_","-","="},IF(OR($D66 &gt;= AC$6, $E66 &lt; AB$6), 0, 1)+IF(OR($F66 &gt;= AC$6, $G66 &lt; AB$6), 0, 2)+1)</f>
        <v/>
      </c>
      <c r="AC66" s="68" t="str">
        <f ca="1">INDEX({"","_","-","="},IF(OR($D66 &gt;= AD$6, $E66 &lt; AC$6), 0, 1)+IF(OR($F66 &gt;= AD$6, $G66 &lt; AC$6), 0, 2)+1)</f>
        <v/>
      </c>
      <c r="AD66" s="68" t="str">
        <f ca="1">INDEX({"","_","-","="},IF(OR($D66 &gt;= AE$6, $E66 &lt; AD$6), 0, 1)+IF(OR($F66 &gt;= AE$6, $G66 &lt; AD$6), 0, 2)+1)</f>
        <v/>
      </c>
      <c r="AE66" s="68" t="str">
        <f ca="1">INDEX({"","_","-","="},IF(OR($D66 &gt;= AF$6, $E66 &lt; AE$6), 0, 1)+IF(OR($F66 &gt;= AF$6, $G66 &lt; AE$6), 0, 2)+1)</f>
        <v/>
      </c>
      <c r="AF66" s="68" t="str">
        <f ca="1">INDEX({"","_","-","="},IF(OR($D66 &gt;= AG$6, $E66 &lt; AF$6), 0, 1)+IF(OR($F66 &gt;= AG$6, $G66 &lt; AF$6), 0, 2)+1)</f>
        <v/>
      </c>
      <c r="AG66" s="68" t="str">
        <f ca="1">INDEX({"","_","-","="},IF(OR($D66 &gt;= AH$6, $E66 &lt; AG$6), 0, 1)+IF(OR($F66 &gt;= AH$6, $G66 &lt; AG$6), 0, 2)+1)</f>
        <v/>
      </c>
      <c r="AH66" s="68" t="str">
        <f ca="1">INDEX({"","_","-","="},IF(OR($D66 &gt;= AI$6, $E66 &lt; AH$6), 0, 1)+IF(OR($F66 &gt;= AI$6, $G66 &lt; AH$6), 0, 2)+1)</f>
        <v/>
      </c>
      <c r="AI66" s="68" t="str">
        <f ca="1">INDEX({"","_","-","="},IF(OR($D66 &gt;= AJ$6, $E66 &lt; AI$6), 0, 1)+IF(OR($F66 &gt;= AJ$6, $G66 &lt; AI$6), 0, 2)+1)</f>
        <v/>
      </c>
      <c r="AJ66" s="68" t="str">
        <f ca="1">INDEX({"","_","-","="},IF(OR($D66 &gt;= AK$6, $E66 &lt; AJ$6), 0, 1)+IF(OR($F66 &gt;= AK$6, $G66 &lt; AJ$6), 0, 2)+1)</f>
        <v/>
      </c>
      <c r="AK66" s="68" t="str">
        <f ca="1">INDEX({"","_","-","="},IF(OR($D66 &gt;= AL$6, $E66 &lt; AK$6), 0, 1)+IF(OR($F66 &gt;= AL$6, $G66 &lt; AK$6), 0, 2)+1)</f>
        <v/>
      </c>
      <c r="AL66" s="68" t="str">
        <f ca="1">INDEX({"","_","-","="},IF(OR($D66 &gt;= AM$6, $E66 &lt; AL$6), 0, 1)+IF(OR($F66 &gt;= AM$6, $G66 &lt; AL$6), 0, 2)+1)</f>
        <v/>
      </c>
      <c r="AM66" s="68" t="str">
        <f ca="1">INDEX({"","_","-","="},IF(OR($D66 &gt;= AN$6, $E66 &lt; AM$6), 0, 1)+IF(OR($F66 &gt;= AN$6, $G66 &lt; AM$6), 0, 2)+1)</f>
        <v/>
      </c>
      <c r="AN66" s="68" t="str">
        <f ca="1">INDEX({"","_","-","="},IF(OR($D66 &gt;= AO$6, $E66 &lt; AN$6), 0, 1)+IF(OR($F66 &gt;= AO$6, $G66 &lt; AN$6), 0, 2)+1)</f>
        <v/>
      </c>
      <c r="AO66" s="68" t="str">
        <f ca="1">INDEX({"","_","-","="},IF(OR($D66 &gt;= AP$6, $E66 &lt; AO$6), 0, 1)+IF(OR($F66 &gt;= AP$6, $G66 &lt; AO$6), 0, 2)+1)</f>
        <v/>
      </c>
      <c r="AP66" s="68" t="str">
        <f ca="1">INDEX({"","_","-","="},IF(OR($D66 &gt;= AQ$6, $E66 &lt; AP$6), 0, 1)+IF(OR($F66 &gt;= AQ$6, $G66 &lt; AP$6), 0, 2)+1)</f>
        <v/>
      </c>
      <c r="AQ66" s="68" t="str">
        <f ca="1">INDEX({"","_","-","="},IF(OR($D66 &gt;= AR$6, $E66 &lt; AQ$6), 0, 1)+IF(OR($F66 &gt;= AR$6, $G66 &lt; AQ$6), 0, 2)+1)</f>
        <v/>
      </c>
      <c r="AR66" s="68" t="str">
        <f ca="1">INDEX({"","_","-","="},IF(OR($D66 &gt;= AS$6, $E66 &lt; AR$6), 0, 1)+IF(OR($F66 &gt;= AS$6, $G66 &lt; AR$6), 0, 2)+1)</f>
        <v/>
      </c>
      <c r="AS66" s="68" t="str">
        <f ca="1">INDEX({"","_","-","="},IF(OR($D66 &gt;= AT$6, $E66 &lt; AS$6), 0, 1)+IF(OR($F66 &gt;= AT$6, $G66 &lt; AS$6), 0, 2)+1)</f>
        <v/>
      </c>
      <c r="AT66" s="68" t="str">
        <f ca="1">INDEX({"","_","-","="},IF(OR($D66 &gt;= AU$6, $E66 &lt; AT$6), 0, 1)+IF(OR($F66 &gt;= AU$6, $G66 &lt; AT$6), 0, 2)+1)</f>
        <v/>
      </c>
      <c r="AU66" s="68" t="str">
        <f ca="1">INDEX({"","_","-","="},IF(OR($D66 &gt;= AV$6, $E66 &lt; AU$6), 0, 1)+IF(OR($F66 &gt;= AV$6, $G66 &lt; AU$6), 0, 2)+1)</f>
        <v/>
      </c>
      <c r="AV66" s="68" t="str">
        <f ca="1">INDEX({"","_","-","="},IF(OR($D66 &gt;= AW$6, $E66 &lt; AV$6), 0, 1)+IF(OR($F66 &gt;= AW$6, $G66 &lt; AV$6), 0, 2)+1)</f>
        <v/>
      </c>
      <c r="AW66" s="68" t="str">
        <f ca="1">INDEX({"","_","-","="},IF(OR($D66 &gt;= AX$6, $E66 &lt; AW$6), 0, 1)+IF(OR($F66 &gt;= AX$6, $G66 &lt; AW$6), 0, 2)+1)</f>
        <v/>
      </c>
      <c r="AX66" s="68" t="str">
        <f ca="1">INDEX({"","_","-","="},IF(OR($D66 &gt;= AY$6, $E66 &lt; AX$6), 0, 1)+IF(OR($F66 &gt;= AY$6, $G66 &lt; AX$6), 0, 2)+1)</f>
        <v/>
      </c>
      <c r="AY66" s="68" t="str">
        <f ca="1">INDEX({"","_","-","="},IF(OR($D66 &gt;= AZ$6, $E66 &lt; AY$6), 0, 1)+IF(OR($F66 &gt;= AZ$6, $G66 &lt; AY$6), 0, 2)+1)</f>
        <v/>
      </c>
      <c r="AZ66" s="68" t="str">
        <f ca="1">INDEX({"","_","-","="},IF(OR($D66 &gt;= BA$6, $E66 &lt; AZ$6), 0, 1)+IF(OR($F66 &gt;= BA$6, $G66 &lt; AZ$6), 0, 2)+1)</f>
        <v/>
      </c>
      <c r="BA66" s="68" t="str">
        <f ca="1">INDEX({"","_","-","="},IF(OR($D66 &gt;= BB$6, $E66 &lt; BA$6), 0, 1)+IF(OR($F66 &gt;= BB$6, $G66 &lt; BA$6), 0, 2)+1)</f>
        <v/>
      </c>
      <c r="BB66" s="68" t="str">
        <f ca="1">INDEX({"","_","-","="},IF(OR($D66 &gt;= BC$6, $E66 &lt; BB$6), 0, 1)+IF(OR($F66 &gt;= BC$6, $G66 &lt; BB$6), 0, 2)+1)</f>
        <v/>
      </c>
      <c r="BC66" s="68" t="str">
        <f ca="1">INDEX({"","_","-","="},IF(OR($D66 &gt;= BD$6, $E66 &lt; BC$6), 0, 1)+IF(OR($F66 &gt;= BD$6, $G66 &lt; BC$6), 0, 2)+1)</f>
        <v/>
      </c>
      <c r="BD66" s="68" t="str">
        <f ca="1">INDEX({"","_","-","="},IF(OR($D66 &gt;= BE$6, $E66 &lt; BD$6), 0, 1)+IF(OR($F66 &gt;= BE$6, $G66 &lt; BD$6), 0, 2)+1)</f>
        <v/>
      </c>
      <c r="BE66" s="68" t="str">
        <f ca="1">INDEX({"","_","-","="},IF(OR($D66 &gt;= BF$6, $E66 &lt; BE$6), 0, 1)+IF(OR($F66 &gt;= BF$6, $G66 &lt; BE$6), 0, 2)+1)</f>
        <v/>
      </c>
      <c r="BF66" s="68" t="str">
        <f ca="1">INDEX({"","_","-","="},IF(OR($D66 &gt;= BG$6, $E66 &lt; BF$6), 0, 1)+IF(OR($F66 &gt;= BG$6, $G66 &lt; BF$6), 0, 2)+1)</f>
        <v/>
      </c>
      <c r="BG66" s="68" t="str">
        <f ca="1">INDEX({"","_","-","="},IF(OR($D66 &gt;= BH$6, $E66 &lt; BG$6), 0, 1)+IF(OR($F66 &gt;= BH$6, $G66 &lt; BG$6), 0, 2)+1)</f>
        <v/>
      </c>
      <c r="BH66" s="68" t="str">
        <f ca="1">INDEX({"","_","-","="},IF(OR($D66 &gt;= BI$6, $E66 &lt; BH$6), 0, 1)+IF(OR($F66 &gt;= BI$6, $G66 &lt; BH$6), 0, 2)+1)</f>
        <v/>
      </c>
      <c r="BI66" s="68" t="str">
        <f ca="1">INDEX({"","_","-","="},IF(OR($D66 &gt;= BJ$6, $E66 &lt; BI$6), 0, 1)+IF(OR($F66 &gt;= BJ$6, $G66 &lt; BI$6), 0, 2)+1)</f>
        <v/>
      </c>
      <c r="BJ66" s="68" t="str">
        <f ca="1">INDEX({"","_","-","="},IF(OR($D66 &gt;= BK$6, $E66 &lt; BJ$6), 0, 1)+IF(OR($F66 &gt;= BK$6, $G66 &lt; BJ$6), 0, 2)+1)</f>
        <v/>
      </c>
      <c r="BK66" s="68" t="str">
        <f ca="1">INDEX({"","_","-","="},IF(OR($D66 &gt;= BL$6, $E66 &lt; BK$6), 0, 1)+IF(OR($F66 &gt;= BL$6, $G66 &lt; BK$6), 0, 2)+1)</f>
        <v/>
      </c>
      <c r="BL66" s="68" t="str">
        <f ca="1">INDEX({"","_","-","="},IF(OR($D66 &gt;= BM$6, $E66 &lt; BL$6), 0, 1)+IF(OR($F66 &gt;= BM$6, $G66 &lt; BL$6), 0, 2)+1)</f>
        <v/>
      </c>
      <c r="BM66" s="68" t="str">
        <f ca="1">INDEX({"","_","-","="},IF(OR($D66 &gt;= BN$6, $E66 &lt; BM$6), 0, 1)+IF(OR($F66 &gt;= BN$6, $G66 &lt; BM$6), 0, 2)+1)</f>
        <v/>
      </c>
      <c r="BN66" s="68" t="str">
        <f ca="1">INDEX({"","_","-","="},IF(OR($D66 &gt;= BO$6, $E66 &lt; BN$6), 0, 1)+IF(OR($F66 &gt;= BO$6, $G66 &lt; BN$6), 0, 2)+1)</f>
        <v/>
      </c>
      <c r="BO66" s="68" t="str">
        <f ca="1">INDEX({"","_","-","="},IF(OR($D66 &gt;= BP$6, $E66 &lt; BO$6), 0, 1)+IF(OR($F66 &gt;= BP$6, $G66 &lt; BO$6), 0, 2)+1)</f>
        <v/>
      </c>
      <c r="BP66" s="68" t="str">
        <f ca="1">INDEX({"","_","-","="},IF(OR($D66 &gt;= BQ$6, $E66 &lt; BP$6), 0, 1)+IF(OR($F66 &gt;= BQ$6, $G66 &lt; BP$6), 0, 2)+1)</f>
        <v/>
      </c>
      <c r="BQ66" s="68" t="str">
        <f ca="1">INDEX({"","_","-","="},IF(OR($D66 &gt;= BR$6, $E66 &lt; BQ$6), 0, 1)+IF(OR($F66 &gt;= BR$6, $G66 &lt; BQ$6), 0, 2)+1)</f>
        <v/>
      </c>
      <c r="BR66" s="68" t="str">
        <f ca="1">INDEX({"","_","-","="},IF(OR($D66 &gt;= BS$6, $E66 &lt; BR$6), 0, 1)+IF(OR($F66 &gt;= BS$6, $G66 &lt; BR$6), 0, 2)+1)</f>
        <v/>
      </c>
      <c r="BS66" s="68" t="str">
        <f ca="1">INDEX({"","_","-","="},IF(OR($D66 &gt;= BT$6, $E66 &lt; BS$6), 0, 1)+IF(OR($F66 &gt;= BT$6, $G66 &lt; BS$6), 0, 2)+1)</f>
        <v/>
      </c>
      <c r="BT66" s="68" t="str">
        <f ca="1">INDEX({"","_","-","="},IF(OR($D66 &gt;= BU$6, $E66 &lt; BT$6), 0, 1)+IF(OR($F66 &gt;= BU$6, $G66 &lt; BT$6), 0, 2)+1)</f>
        <v/>
      </c>
      <c r="BU66" s="68" t="str">
        <f ca="1">INDEX({"","_","-","="},IF(OR($D66 &gt;= BV$6, $E66 &lt; BU$6), 0, 1)+IF(OR($F66 &gt;= BV$6, $G66 &lt; BU$6), 0, 2)+1)</f>
        <v/>
      </c>
      <c r="BV66" s="68" t="str">
        <f ca="1">INDEX({"","_","-","="},IF(OR($D66 &gt;= BW$6, $E66 &lt; BV$6), 0, 1)+IF(OR($F66 &gt;= BW$6, $G66 &lt; BV$6), 0, 2)+1)</f>
        <v/>
      </c>
      <c r="BW66" s="68" t="str">
        <f ca="1">INDEX({"","_","-","="},IF(OR($D66 &gt;= BX$6, $E66 &lt; BW$6), 0, 1)+IF(OR($F66 &gt;= BX$6, $G66 &lt; BW$6), 0, 2)+1)</f>
        <v/>
      </c>
      <c r="BX66" s="68" t="str">
        <f ca="1">INDEX({"","_","-","="},IF(OR($D66 &gt;= BY$6, $E66 &lt; BX$6), 0, 1)+IF(OR($F66 &gt;= BY$6, $G66 &lt; BX$6), 0, 2)+1)</f>
        <v/>
      </c>
      <c r="BY66" s="68" t="str">
        <f ca="1">INDEX({"","_","-","="},IF(OR($D66 &gt;= BZ$6, $E66 &lt; BY$6), 0, 1)+IF(OR($F66 &gt;= BZ$6, $G66 &lt; BY$6), 0, 2)+1)</f>
        <v/>
      </c>
      <c r="BZ66" s="68" t="str">
        <f ca="1">INDEX({"","_","-","="},IF(OR($D66 &gt;= CA$6, $E66 &lt; BZ$6), 0, 1)+IF(OR($F66 &gt;= CA$6, $G66 &lt; BZ$6), 0, 2)+1)</f>
        <v/>
      </c>
      <c r="CA66" s="68" t="str">
        <f ca="1">INDEX({"","_","-","="},IF(OR($D66 &gt;= CB$6, $E66 &lt; CA$6), 0, 1)+IF(OR($F66 &gt;= CB$6, $G66 &lt; CA$6), 0, 2)+1)</f>
        <v/>
      </c>
      <c r="CB66" s="68" t="str">
        <f ca="1">INDEX({"","_","-","="},IF(OR($D66 &gt;= CC$6, $E66 &lt; CB$6), 0, 1)+IF(OR($F66 &gt;= CC$6, $G66 &lt; CB$6), 0, 2)+1)</f>
        <v/>
      </c>
      <c r="CC66" s="68" t="str">
        <f ca="1">INDEX({"","_","-","="},IF(OR($D66 &gt;= CD$6, $E66 &lt; CC$6), 0, 1)+IF(OR($F66 &gt;= CD$6, $G66 &lt; CC$6), 0, 2)+1)</f>
        <v/>
      </c>
      <c r="CD66" s="68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IF('临-进度'!M62,'临-进度'!$A62,"")</f>
        <v/>
      </c>
      <c r="B67" s="8" t="str">
        <f ca="1">IF('临-进度'!M62,'临-进度'!$B62,"")</f>
        <v/>
      </c>
      <c r="C67" s="8" t="str">
        <f ca="1">IF('临-进度'!M62,'临-进度'!$E62,"")</f>
        <v/>
      </c>
      <c r="D67" s="40" t="str">
        <f ca="1">IF('临-进度'!$M62,'临-进度'!$I62,"")</f>
        <v/>
      </c>
      <c r="E67" s="40" t="str">
        <f ca="1">IF('临-进度'!$M62,'临-进度'!$AE62,"")</f>
        <v/>
      </c>
      <c r="F67" s="40" t="str">
        <f ca="1">IF('临-进度'!$M62,'临-进度'!$J62,"")</f>
        <v/>
      </c>
      <c r="G67" s="73" t="str">
        <f ca="1">IF('临-进度'!$M62,'临-进度'!$AF62,"")</f>
        <v/>
      </c>
      <c r="H67" s="68" t="str">
        <f ca="1">INDEX({"","_","-","="},IF(OR($D67 &gt;= I$6, $E67 &lt; H$6), 0, 1)+IF(OR($F67 &gt;= I$6, $G67 &lt; H$6), 0, 2)+1)</f>
        <v/>
      </c>
      <c r="I67" s="68" t="str">
        <f ca="1">INDEX({"","_","-","="},IF(OR($D67 &gt;= J$6, $E67 &lt; I$6), 0, 1)+IF(OR($F67 &gt;= J$6, $G67 &lt; I$6), 0, 2)+1)</f>
        <v/>
      </c>
      <c r="J67" s="68" t="str">
        <f ca="1">INDEX({"","_","-","="},IF(OR($D67 &gt;= K$6, $E67 &lt; J$6), 0, 1)+IF(OR($F67 &gt;= K$6, $G67 &lt; J$6), 0, 2)+1)</f>
        <v/>
      </c>
      <c r="K67" s="68" t="str">
        <f ca="1">INDEX({"","_","-","="},IF(OR($D67 &gt;= L$6, $E67 &lt; K$6), 0, 1)+IF(OR($F67 &gt;= L$6, $G67 &lt; K$6), 0, 2)+1)</f>
        <v/>
      </c>
      <c r="L67" s="68" t="str">
        <f ca="1">INDEX({"","_","-","="},IF(OR($D67 &gt;= M$6, $E67 &lt; L$6), 0, 1)+IF(OR($F67 &gt;= M$6, $G67 &lt; L$6), 0, 2)+1)</f>
        <v/>
      </c>
      <c r="M67" s="68" t="str">
        <f ca="1">INDEX({"","_","-","="},IF(OR($D67 &gt;= N$6, $E67 &lt; M$6), 0, 1)+IF(OR($F67 &gt;= N$6, $G67 &lt; M$6), 0, 2)+1)</f>
        <v/>
      </c>
      <c r="N67" s="68" t="str">
        <f ca="1">INDEX({"","_","-","="},IF(OR($D67 &gt;= O$6, $E67 &lt; N$6), 0, 1)+IF(OR($F67 &gt;= O$6, $G67 &lt; N$6), 0, 2)+1)</f>
        <v/>
      </c>
      <c r="O67" s="68" t="str">
        <f ca="1">INDEX({"","_","-","="},IF(OR($D67 &gt;= P$6, $E67 &lt; O$6), 0, 1)+IF(OR($F67 &gt;= P$6, $G67 &lt; O$6), 0, 2)+1)</f>
        <v/>
      </c>
      <c r="P67" s="68" t="str">
        <f ca="1">INDEX({"","_","-","="},IF(OR($D67 &gt;= Q$6, $E67 &lt; P$6), 0, 1)+IF(OR($F67 &gt;= Q$6, $G67 &lt; P$6), 0, 2)+1)</f>
        <v/>
      </c>
      <c r="Q67" s="68" t="str">
        <f ca="1">INDEX({"","_","-","="},IF(OR($D67 &gt;= R$6, $E67 &lt; Q$6), 0, 1)+IF(OR($F67 &gt;= R$6, $G67 &lt; Q$6), 0, 2)+1)</f>
        <v/>
      </c>
      <c r="R67" s="68" t="str">
        <f ca="1">INDEX({"","_","-","="},IF(OR($D67 &gt;= S$6, $E67 &lt; R$6), 0, 1)+IF(OR($F67 &gt;= S$6, $G67 &lt; R$6), 0, 2)+1)</f>
        <v/>
      </c>
      <c r="S67" s="68" t="str">
        <f ca="1">INDEX({"","_","-","="},IF(OR($D67 &gt;= T$6, $E67 &lt; S$6), 0, 1)+IF(OR($F67 &gt;= T$6, $G67 &lt; S$6), 0, 2)+1)</f>
        <v/>
      </c>
      <c r="T67" s="68" t="str">
        <f ca="1">INDEX({"","_","-","="},IF(OR($D67 &gt;= U$6, $E67 &lt; T$6), 0, 1)+IF(OR($F67 &gt;= U$6, $G67 &lt; T$6), 0, 2)+1)</f>
        <v/>
      </c>
      <c r="U67" s="68" t="str">
        <f ca="1">INDEX({"","_","-","="},IF(OR($D67 &gt;= V$6, $E67 &lt; U$6), 0, 1)+IF(OR($F67 &gt;= V$6, $G67 &lt; U$6), 0, 2)+1)</f>
        <v/>
      </c>
      <c r="V67" s="68" t="str">
        <f ca="1">INDEX({"","_","-","="},IF(OR($D67 &gt;= W$6, $E67 &lt; V$6), 0, 1)+IF(OR($F67 &gt;= W$6, $G67 &lt; V$6), 0, 2)+1)</f>
        <v/>
      </c>
      <c r="W67" s="68" t="str">
        <f ca="1">INDEX({"","_","-","="},IF(OR($D67 &gt;= X$6, $E67 &lt; W$6), 0, 1)+IF(OR($F67 &gt;= X$6, $G67 &lt; W$6), 0, 2)+1)</f>
        <v/>
      </c>
      <c r="X67" s="68" t="str">
        <f ca="1">INDEX({"","_","-","="},IF(OR($D67 &gt;= Y$6, $E67 &lt; X$6), 0, 1)+IF(OR($F67 &gt;= Y$6, $G67 &lt; X$6), 0, 2)+1)</f>
        <v/>
      </c>
      <c r="Y67" s="68" t="str">
        <f ca="1">INDEX({"","_","-","="},IF(OR($D67 &gt;= Z$6, $E67 &lt; Y$6), 0, 1)+IF(OR($F67 &gt;= Z$6, $G67 &lt; Y$6), 0, 2)+1)</f>
        <v/>
      </c>
      <c r="Z67" s="68" t="str">
        <f ca="1">INDEX({"","_","-","="},IF(OR($D67 &gt;= AA$6, $E67 &lt; Z$6), 0, 1)+IF(OR($F67 &gt;= AA$6, $G67 &lt; Z$6), 0, 2)+1)</f>
        <v/>
      </c>
      <c r="AA67" s="68" t="str">
        <f ca="1">INDEX({"","_","-","="},IF(OR($D67 &gt;= AB$6, $E67 &lt; AA$6), 0, 1)+IF(OR($F67 &gt;= AB$6, $G67 &lt; AA$6), 0, 2)+1)</f>
        <v/>
      </c>
      <c r="AB67" s="68" t="str">
        <f ca="1">INDEX({"","_","-","="},IF(OR($D67 &gt;= AC$6, $E67 &lt; AB$6), 0, 1)+IF(OR($F67 &gt;= AC$6, $G67 &lt; AB$6), 0, 2)+1)</f>
        <v/>
      </c>
      <c r="AC67" s="68" t="str">
        <f ca="1">INDEX({"","_","-","="},IF(OR($D67 &gt;= AD$6, $E67 &lt; AC$6), 0, 1)+IF(OR($F67 &gt;= AD$6, $G67 &lt; AC$6), 0, 2)+1)</f>
        <v/>
      </c>
      <c r="AD67" s="68" t="str">
        <f ca="1">INDEX({"","_","-","="},IF(OR($D67 &gt;= AE$6, $E67 &lt; AD$6), 0, 1)+IF(OR($F67 &gt;= AE$6, $G67 &lt; AD$6), 0, 2)+1)</f>
        <v/>
      </c>
      <c r="AE67" s="68" t="str">
        <f ca="1">INDEX({"","_","-","="},IF(OR($D67 &gt;= AF$6, $E67 &lt; AE$6), 0, 1)+IF(OR($F67 &gt;= AF$6, $G67 &lt; AE$6), 0, 2)+1)</f>
        <v/>
      </c>
      <c r="AF67" s="68" t="str">
        <f ca="1">INDEX({"","_","-","="},IF(OR($D67 &gt;= AG$6, $E67 &lt; AF$6), 0, 1)+IF(OR($F67 &gt;= AG$6, $G67 &lt; AF$6), 0, 2)+1)</f>
        <v/>
      </c>
      <c r="AG67" s="68" t="str">
        <f ca="1">INDEX({"","_","-","="},IF(OR($D67 &gt;= AH$6, $E67 &lt; AG$6), 0, 1)+IF(OR($F67 &gt;= AH$6, $G67 &lt; AG$6), 0, 2)+1)</f>
        <v/>
      </c>
      <c r="AH67" s="68" t="str">
        <f ca="1">INDEX({"","_","-","="},IF(OR($D67 &gt;= AI$6, $E67 &lt; AH$6), 0, 1)+IF(OR($F67 &gt;= AI$6, $G67 &lt; AH$6), 0, 2)+1)</f>
        <v/>
      </c>
      <c r="AI67" s="68" t="str">
        <f ca="1">INDEX({"","_","-","="},IF(OR($D67 &gt;= AJ$6, $E67 &lt; AI$6), 0, 1)+IF(OR($F67 &gt;= AJ$6, $G67 &lt; AI$6), 0, 2)+1)</f>
        <v/>
      </c>
      <c r="AJ67" s="68" t="str">
        <f ca="1">INDEX({"","_","-","="},IF(OR($D67 &gt;= AK$6, $E67 &lt; AJ$6), 0, 1)+IF(OR($F67 &gt;= AK$6, $G67 &lt; AJ$6), 0, 2)+1)</f>
        <v/>
      </c>
      <c r="AK67" s="68" t="str">
        <f ca="1">INDEX({"","_","-","="},IF(OR($D67 &gt;= AL$6, $E67 &lt; AK$6), 0, 1)+IF(OR($F67 &gt;= AL$6, $G67 &lt; AK$6), 0, 2)+1)</f>
        <v/>
      </c>
      <c r="AL67" s="68" t="str">
        <f ca="1">INDEX({"","_","-","="},IF(OR($D67 &gt;= AM$6, $E67 &lt; AL$6), 0, 1)+IF(OR($F67 &gt;= AM$6, $G67 &lt; AL$6), 0, 2)+1)</f>
        <v/>
      </c>
      <c r="AM67" s="68" t="str">
        <f ca="1">INDEX({"","_","-","="},IF(OR($D67 &gt;= AN$6, $E67 &lt; AM$6), 0, 1)+IF(OR($F67 &gt;= AN$6, $G67 &lt; AM$6), 0, 2)+1)</f>
        <v/>
      </c>
      <c r="AN67" s="68" t="str">
        <f ca="1">INDEX({"","_","-","="},IF(OR($D67 &gt;= AO$6, $E67 &lt; AN$6), 0, 1)+IF(OR($F67 &gt;= AO$6, $G67 &lt; AN$6), 0, 2)+1)</f>
        <v/>
      </c>
      <c r="AO67" s="68" t="str">
        <f ca="1">INDEX({"","_","-","="},IF(OR($D67 &gt;= AP$6, $E67 &lt; AO$6), 0, 1)+IF(OR($F67 &gt;= AP$6, $G67 &lt; AO$6), 0, 2)+1)</f>
        <v/>
      </c>
      <c r="AP67" s="68" t="str">
        <f ca="1">INDEX({"","_","-","="},IF(OR($D67 &gt;= AQ$6, $E67 &lt; AP$6), 0, 1)+IF(OR($F67 &gt;= AQ$6, $G67 &lt; AP$6), 0, 2)+1)</f>
        <v/>
      </c>
      <c r="AQ67" s="68" t="str">
        <f ca="1">INDEX({"","_","-","="},IF(OR($D67 &gt;= AR$6, $E67 &lt; AQ$6), 0, 1)+IF(OR($F67 &gt;= AR$6, $G67 &lt; AQ$6), 0, 2)+1)</f>
        <v/>
      </c>
      <c r="AR67" s="68" t="str">
        <f ca="1">INDEX({"","_","-","="},IF(OR($D67 &gt;= AS$6, $E67 &lt; AR$6), 0, 1)+IF(OR($F67 &gt;= AS$6, $G67 &lt; AR$6), 0, 2)+1)</f>
        <v/>
      </c>
      <c r="AS67" s="68" t="str">
        <f ca="1">INDEX({"","_","-","="},IF(OR($D67 &gt;= AT$6, $E67 &lt; AS$6), 0, 1)+IF(OR($F67 &gt;= AT$6, $G67 &lt; AS$6), 0, 2)+1)</f>
        <v/>
      </c>
      <c r="AT67" s="68" t="str">
        <f ca="1">INDEX({"","_","-","="},IF(OR($D67 &gt;= AU$6, $E67 &lt; AT$6), 0, 1)+IF(OR($F67 &gt;= AU$6, $G67 &lt; AT$6), 0, 2)+1)</f>
        <v/>
      </c>
      <c r="AU67" s="68" t="str">
        <f ca="1">INDEX({"","_","-","="},IF(OR($D67 &gt;= AV$6, $E67 &lt; AU$6), 0, 1)+IF(OR($F67 &gt;= AV$6, $G67 &lt; AU$6), 0, 2)+1)</f>
        <v/>
      </c>
      <c r="AV67" s="68" t="str">
        <f ca="1">INDEX({"","_","-","="},IF(OR($D67 &gt;= AW$6, $E67 &lt; AV$6), 0, 1)+IF(OR($F67 &gt;= AW$6, $G67 &lt; AV$6), 0, 2)+1)</f>
        <v/>
      </c>
      <c r="AW67" s="68" t="str">
        <f ca="1">INDEX({"","_","-","="},IF(OR($D67 &gt;= AX$6, $E67 &lt; AW$6), 0, 1)+IF(OR($F67 &gt;= AX$6, $G67 &lt; AW$6), 0, 2)+1)</f>
        <v/>
      </c>
      <c r="AX67" s="68" t="str">
        <f ca="1">INDEX({"","_","-","="},IF(OR($D67 &gt;= AY$6, $E67 &lt; AX$6), 0, 1)+IF(OR($F67 &gt;= AY$6, $G67 &lt; AX$6), 0, 2)+1)</f>
        <v/>
      </c>
      <c r="AY67" s="68" t="str">
        <f ca="1">INDEX({"","_","-","="},IF(OR($D67 &gt;= AZ$6, $E67 &lt; AY$6), 0, 1)+IF(OR($F67 &gt;= AZ$6, $G67 &lt; AY$6), 0, 2)+1)</f>
        <v/>
      </c>
      <c r="AZ67" s="68" t="str">
        <f ca="1">INDEX({"","_","-","="},IF(OR($D67 &gt;= BA$6, $E67 &lt; AZ$6), 0, 1)+IF(OR($F67 &gt;= BA$6, $G67 &lt; AZ$6), 0, 2)+1)</f>
        <v/>
      </c>
      <c r="BA67" s="68" t="str">
        <f ca="1">INDEX({"","_","-","="},IF(OR($D67 &gt;= BB$6, $E67 &lt; BA$6), 0, 1)+IF(OR($F67 &gt;= BB$6, $G67 &lt; BA$6), 0, 2)+1)</f>
        <v/>
      </c>
      <c r="BB67" s="68" t="str">
        <f ca="1">INDEX({"","_","-","="},IF(OR($D67 &gt;= BC$6, $E67 &lt; BB$6), 0, 1)+IF(OR($F67 &gt;= BC$6, $G67 &lt; BB$6), 0, 2)+1)</f>
        <v/>
      </c>
      <c r="BC67" s="68" t="str">
        <f ca="1">INDEX({"","_","-","="},IF(OR($D67 &gt;= BD$6, $E67 &lt; BC$6), 0, 1)+IF(OR($F67 &gt;= BD$6, $G67 &lt; BC$6), 0, 2)+1)</f>
        <v/>
      </c>
      <c r="BD67" s="68" t="str">
        <f ca="1">INDEX({"","_","-","="},IF(OR($D67 &gt;= BE$6, $E67 &lt; BD$6), 0, 1)+IF(OR($F67 &gt;= BE$6, $G67 &lt; BD$6), 0, 2)+1)</f>
        <v/>
      </c>
      <c r="BE67" s="68" t="str">
        <f ca="1">INDEX({"","_","-","="},IF(OR($D67 &gt;= BF$6, $E67 &lt; BE$6), 0, 1)+IF(OR($F67 &gt;= BF$6, $G67 &lt; BE$6), 0, 2)+1)</f>
        <v/>
      </c>
      <c r="BF67" s="68" t="str">
        <f ca="1">INDEX({"","_","-","="},IF(OR($D67 &gt;= BG$6, $E67 &lt; BF$6), 0, 1)+IF(OR($F67 &gt;= BG$6, $G67 &lt; BF$6), 0, 2)+1)</f>
        <v/>
      </c>
      <c r="BG67" s="68" t="str">
        <f ca="1">INDEX({"","_","-","="},IF(OR($D67 &gt;= BH$6, $E67 &lt; BG$6), 0, 1)+IF(OR($F67 &gt;= BH$6, $G67 &lt; BG$6), 0, 2)+1)</f>
        <v/>
      </c>
      <c r="BH67" s="68" t="str">
        <f ca="1">INDEX({"","_","-","="},IF(OR($D67 &gt;= BI$6, $E67 &lt; BH$6), 0, 1)+IF(OR($F67 &gt;= BI$6, $G67 &lt; BH$6), 0, 2)+1)</f>
        <v/>
      </c>
      <c r="BI67" s="68" t="str">
        <f ca="1">INDEX({"","_","-","="},IF(OR($D67 &gt;= BJ$6, $E67 &lt; BI$6), 0, 1)+IF(OR($F67 &gt;= BJ$6, $G67 &lt; BI$6), 0, 2)+1)</f>
        <v/>
      </c>
      <c r="BJ67" s="68" t="str">
        <f ca="1">INDEX({"","_","-","="},IF(OR($D67 &gt;= BK$6, $E67 &lt; BJ$6), 0, 1)+IF(OR($F67 &gt;= BK$6, $G67 &lt; BJ$6), 0, 2)+1)</f>
        <v/>
      </c>
      <c r="BK67" s="68" t="str">
        <f ca="1">INDEX({"","_","-","="},IF(OR($D67 &gt;= BL$6, $E67 &lt; BK$6), 0, 1)+IF(OR($F67 &gt;= BL$6, $G67 &lt; BK$6), 0, 2)+1)</f>
        <v/>
      </c>
      <c r="BL67" s="68" t="str">
        <f ca="1">INDEX({"","_","-","="},IF(OR($D67 &gt;= BM$6, $E67 &lt; BL$6), 0, 1)+IF(OR($F67 &gt;= BM$6, $G67 &lt; BL$6), 0, 2)+1)</f>
        <v/>
      </c>
      <c r="BM67" s="68" t="str">
        <f ca="1">INDEX({"","_","-","="},IF(OR($D67 &gt;= BN$6, $E67 &lt; BM$6), 0, 1)+IF(OR($F67 &gt;= BN$6, $G67 &lt; BM$6), 0, 2)+1)</f>
        <v/>
      </c>
      <c r="BN67" s="68" t="str">
        <f ca="1">INDEX({"","_","-","="},IF(OR($D67 &gt;= BO$6, $E67 &lt; BN$6), 0, 1)+IF(OR($F67 &gt;= BO$6, $G67 &lt; BN$6), 0, 2)+1)</f>
        <v/>
      </c>
      <c r="BO67" s="68" t="str">
        <f ca="1">INDEX({"","_","-","="},IF(OR($D67 &gt;= BP$6, $E67 &lt; BO$6), 0, 1)+IF(OR($F67 &gt;= BP$6, $G67 &lt; BO$6), 0, 2)+1)</f>
        <v/>
      </c>
      <c r="BP67" s="68" t="str">
        <f ca="1">INDEX({"","_","-","="},IF(OR($D67 &gt;= BQ$6, $E67 &lt; BP$6), 0, 1)+IF(OR($F67 &gt;= BQ$6, $G67 &lt; BP$6), 0, 2)+1)</f>
        <v/>
      </c>
      <c r="BQ67" s="68" t="str">
        <f ca="1">INDEX({"","_","-","="},IF(OR($D67 &gt;= BR$6, $E67 &lt; BQ$6), 0, 1)+IF(OR($F67 &gt;= BR$6, $G67 &lt; BQ$6), 0, 2)+1)</f>
        <v/>
      </c>
      <c r="BR67" s="68" t="str">
        <f ca="1">INDEX({"","_","-","="},IF(OR($D67 &gt;= BS$6, $E67 &lt; BR$6), 0, 1)+IF(OR($F67 &gt;= BS$6, $G67 &lt; BR$6), 0, 2)+1)</f>
        <v/>
      </c>
      <c r="BS67" s="68" t="str">
        <f ca="1">INDEX({"","_","-","="},IF(OR($D67 &gt;= BT$6, $E67 &lt; BS$6), 0, 1)+IF(OR($F67 &gt;= BT$6, $G67 &lt; BS$6), 0, 2)+1)</f>
        <v/>
      </c>
      <c r="BT67" s="68" t="str">
        <f ca="1">INDEX({"","_","-","="},IF(OR($D67 &gt;= BU$6, $E67 &lt; BT$6), 0, 1)+IF(OR($F67 &gt;= BU$6, $G67 &lt; BT$6), 0, 2)+1)</f>
        <v/>
      </c>
      <c r="BU67" s="68" t="str">
        <f ca="1">INDEX({"","_","-","="},IF(OR($D67 &gt;= BV$6, $E67 &lt; BU$6), 0, 1)+IF(OR($F67 &gt;= BV$6, $G67 &lt; BU$6), 0, 2)+1)</f>
        <v/>
      </c>
      <c r="BV67" s="68" t="str">
        <f ca="1">INDEX({"","_","-","="},IF(OR($D67 &gt;= BW$6, $E67 &lt; BV$6), 0, 1)+IF(OR($F67 &gt;= BW$6, $G67 &lt; BV$6), 0, 2)+1)</f>
        <v/>
      </c>
      <c r="BW67" s="68" t="str">
        <f ca="1">INDEX({"","_","-","="},IF(OR($D67 &gt;= BX$6, $E67 &lt; BW$6), 0, 1)+IF(OR($F67 &gt;= BX$6, $G67 &lt; BW$6), 0, 2)+1)</f>
        <v/>
      </c>
      <c r="BX67" s="68" t="str">
        <f ca="1">INDEX({"","_","-","="},IF(OR($D67 &gt;= BY$6, $E67 &lt; BX$6), 0, 1)+IF(OR($F67 &gt;= BY$6, $G67 &lt; BX$6), 0, 2)+1)</f>
        <v/>
      </c>
      <c r="BY67" s="68" t="str">
        <f ca="1">INDEX({"","_","-","="},IF(OR($D67 &gt;= BZ$6, $E67 &lt; BY$6), 0, 1)+IF(OR($F67 &gt;= BZ$6, $G67 &lt; BY$6), 0, 2)+1)</f>
        <v/>
      </c>
      <c r="BZ67" s="68" t="str">
        <f ca="1">INDEX({"","_","-","="},IF(OR($D67 &gt;= CA$6, $E67 &lt; BZ$6), 0, 1)+IF(OR($F67 &gt;= CA$6, $G67 &lt; BZ$6), 0, 2)+1)</f>
        <v/>
      </c>
      <c r="CA67" s="68" t="str">
        <f ca="1">INDEX({"","_","-","="},IF(OR($D67 &gt;= CB$6, $E67 &lt; CA$6), 0, 1)+IF(OR($F67 &gt;= CB$6, $G67 &lt; CA$6), 0, 2)+1)</f>
        <v/>
      </c>
      <c r="CB67" s="68" t="str">
        <f ca="1">INDEX({"","_","-","="},IF(OR($D67 &gt;= CC$6, $E67 &lt; CB$6), 0, 1)+IF(OR($F67 &gt;= CC$6, $G67 &lt; CB$6), 0, 2)+1)</f>
        <v/>
      </c>
      <c r="CC67" s="68" t="str">
        <f ca="1">INDEX({"","_","-","="},IF(OR($D67 &gt;= CD$6, $E67 &lt; CC$6), 0, 1)+IF(OR($F67 &gt;= CD$6, $G67 &lt; CC$6), 0, 2)+1)</f>
        <v/>
      </c>
      <c r="CD67" s="68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IF('临-进度'!M63,'临-进度'!$A63,"")</f>
        <v/>
      </c>
      <c r="B68" s="8" t="str">
        <f ca="1">IF('临-进度'!M63,'临-进度'!$B63,"")</f>
        <v/>
      </c>
      <c r="C68" s="8" t="str">
        <f ca="1">IF('临-进度'!M63,'临-进度'!$E63,"")</f>
        <v/>
      </c>
      <c r="D68" s="40" t="str">
        <f ca="1">IF('临-进度'!$M63,'临-进度'!$I63,"")</f>
        <v/>
      </c>
      <c r="E68" s="40" t="str">
        <f ca="1">IF('临-进度'!$M63,'临-进度'!$AE63,"")</f>
        <v/>
      </c>
      <c r="F68" s="40" t="str">
        <f ca="1">IF('临-进度'!$M63,'临-进度'!$J63,"")</f>
        <v/>
      </c>
      <c r="G68" s="73" t="str">
        <f ca="1">IF('临-进度'!$M63,'临-进度'!$AF63,"")</f>
        <v/>
      </c>
      <c r="H68" s="68" t="str">
        <f ca="1">INDEX({"","_","-","="},IF(OR($D68 &gt;= I$6, $E68 &lt; H$6), 0, 1)+IF(OR($F68 &gt;= I$6, $G68 &lt; H$6), 0, 2)+1)</f>
        <v/>
      </c>
      <c r="I68" s="68" t="str">
        <f ca="1">INDEX({"","_","-","="},IF(OR($D68 &gt;= J$6, $E68 &lt; I$6), 0, 1)+IF(OR($F68 &gt;= J$6, $G68 &lt; I$6), 0, 2)+1)</f>
        <v/>
      </c>
      <c r="J68" s="68" t="str">
        <f ca="1">INDEX({"","_","-","="},IF(OR($D68 &gt;= K$6, $E68 &lt; J$6), 0, 1)+IF(OR($F68 &gt;= K$6, $G68 &lt; J$6), 0, 2)+1)</f>
        <v/>
      </c>
      <c r="K68" s="68" t="str">
        <f ca="1">INDEX({"","_","-","="},IF(OR($D68 &gt;= L$6, $E68 &lt; K$6), 0, 1)+IF(OR($F68 &gt;= L$6, $G68 &lt; K$6), 0, 2)+1)</f>
        <v/>
      </c>
      <c r="L68" s="68" t="str">
        <f ca="1">INDEX({"","_","-","="},IF(OR($D68 &gt;= M$6, $E68 &lt; L$6), 0, 1)+IF(OR($F68 &gt;= M$6, $G68 &lt; L$6), 0, 2)+1)</f>
        <v/>
      </c>
      <c r="M68" s="68" t="str">
        <f ca="1">INDEX({"","_","-","="},IF(OR($D68 &gt;= N$6, $E68 &lt; M$6), 0, 1)+IF(OR($F68 &gt;= N$6, $G68 &lt; M$6), 0, 2)+1)</f>
        <v/>
      </c>
      <c r="N68" s="68" t="str">
        <f ca="1">INDEX({"","_","-","="},IF(OR($D68 &gt;= O$6, $E68 &lt; N$6), 0, 1)+IF(OR($F68 &gt;= O$6, $G68 &lt; N$6), 0, 2)+1)</f>
        <v/>
      </c>
      <c r="O68" s="68" t="str">
        <f ca="1">INDEX({"","_","-","="},IF(OR($D68 &gt;= P$6, $E68 &lt; O$6), 0, 1)+IF(OR($F68 &gt;= P$6, $G68 &lt; O$6), 0, 2)+1)</f>
        <v/>
      </c>
      <c r="P68" s="68" t="str">
        <f ca="1">INDEX({"","_","-","="},IF(OR($D68 &gt;= Q$6, $E68 &lt; P$6), 0, 1)+IF(OR($F68 &gt;= Q$6, $G68 &lt; P$6), 0, 2)+1)</f>
        <v/>
      </c>
      <c r="Q68" s="68" t="str">
        <f ca="1">INDEX({"","_","-","="},IF(OR($D68 &gt;= R$6, $E68 &lt; Q$6), 0, 1)+IF(OR($F68 &gt;= R$6, $G68 &lt; Q$6), 0, 2)+1)</f>
        <v/>
      </c>
      <c r="R68" s="68" t="str">
        <f ca="1">INDEX({"","_","-","="},IF(OR($D68 &gt;= S$6, $E68 &lt; R$6), 0, 1)+IF(OR($F68 &gt;= S$6, $G68 &lt; R$6), 0, 2)+1)</f>
        <v/>
      </c>
      <c r="S68" s="68" t="str">
        <f ca="1">INDEX({"","_","-","="},IF(OR($D68 &gt;= T$6, $E68 &lt; S$6), 0, 1)+IF(OR($F68 &gt;= T$6, $G68 &lt; S$6), 0, 2)+1)</f>
        <v/>
      </c>
      <c r="T68" s="68" t="str">
        <f ca="1">INDEX({"","_","-","="},IF(OR($D68 &gt;= U$6, $E68 &lt; T$6), 0, 1)+IF(OR($F68 &gt;= U$6, $G68 &lt; T$6), 0, 2)+1)</f>
        <v/>
      </c>
      <c r="U68" s="68" t="str">
        <f ca="1">INDEX({"","_","-","="},IF(OR($D68 &gt;= V$6, $E68 &lt; U$6), 0, 1)+IF(OR($F68 &gt;= V$6, $G68 &lt; U$6), 0, 2)+1)</f>
        <v/>
      </c>
      <c r="V68" s="68" t="str">
        <f ca="1">INDEX({"","_","-","="},IF(OR($D68 &gt;= W$6, $E68 &lt; V$6), 0, 1)+IF(OR($F68 &gt;= W$6, $G68 &lt; V$6), 0, 2)+1)</f>
        <v/>
      </c>
      <c r="W68" s="68" t="str">
        <f ca="1">INDEX({"","_","-","="},IF(OR($D68 &gt;= X$6, $E68 &lt; W$6), 0, 1)+IF(OR($F68 &gt;= X$6, $G68 &lt; W$6), 0, 2)+1)</f>
        <v/>
      </c>
      <c r="X68" s="68" t="str">
        <f ca="1">INDEX({"","_","-","="},IF(OR($D68 &gt;= Y$6, $E68 &lt; X$6), 0, 1)+IF(OR($F68 &gt;= Y$6, $G68 &lt; X$6), 0, 2)+1)</f>
        <v/>
      </c>
      <c r="Y68" s="68" t="str">
        <f ca="1">INDEX({"","_","-","="},IF(OR($D68 &gt;= Z$6, $E68 &lt; Y$6), 0, 1)+IF(OR($F68 &gt;= Z$6, $G68 &lt; Y$6), 0, 2)+1)</f>
        <v/>
      </c>
      <c r="Z68" s="68" t="str">
        <f ca="1">INDEX({"","_","-","="},IF(OR($D68 &gt;= AA$6, $E68 &lt; Z$6), 0, 1)+IF(OR($F68 &gt;= AA$6, $G68 &lt; Z$6), 0, 2)+1)</f>
        <v/>
      </c>
      <c r="AA68" s="68" t="str">
        <f ca="1">INDEX({"","_","-","="},IF(OR($D68 &gt;= AB$6, $E68 &lt; AA$6), 0, 1)+IF(OR($F68 &gt;= AB$6, $G68 &lt; AA$6), 0, 2)+1)</f>
        <v/>
      </c>
      <c r="AB68" s="68" t="str">
        <f ca="1">INDEX({"","_","-","="},IF(OR($D68 &gt;= AC$6, $E68 &lt; AB$6), 0, 1)+IF(OR($F68 &gt;= AC$6, $G68 &lt; AB$6), 0, 2)+1)</f>
        <v/>
      </c>
      <c r="AC68" s="68" t="str">
        <f ca="1">INDEX({"","_","-","="},IF(OR($D68 &gt;= AD$6, $E68 &lt; AC$6), 0, 1)+IF(OR($F68 &gt;= AD$6, $G68 &lt; AC$6), 0, 2)+1)</f>
        <v/>
      </c>
      <c r="AD68" s="68" t="str">
        <f ca="1">INDEX({"","_","-","="},IF(OR($D68 &gt;= AE$6, $E68 &lt; AD$6), 0, 1)+IF(OR($F68 &gt;= AE$6, $G68 &lt; AD$6), 0, 2)+1)</f>
        <v/>
      </c>
      <c r="AE68" s="68" t="str">
        <f ca="1">INDEX({"","_","-","="},IF(OR($D68 &gt;= AF$6, $E68 &lt; AE$6), 0, 1)+IF(OR($F68 &gt;= AF$6, $G68 &lt; AE$6), 0, 2)+1)</f>
        <v/>
      </c>
      <c r="AF68" s="68" t="str">
        <f ca="1">INDEX({"","_","-","="},IF(OR($D68 &gt;= AG$6, $E68 &lt; AF$6), 0, 1)+IF(OR($F68 &gt;= AG$6, $G68 &lt; AF$6), 0, 2)+1)</f>
        <v/>
      </c>
      <c r="AG68" s="68" t="str">
        <f ca="1">INDEX({"","_","-","="},IF(OR($D68 &gt;= AH$6, $E68 &lt; AG$6), 0, 1)+IF(OR($F68 &gt;= AH$6, $G68 &lt; AG$6), 0, 2)+1)</f>
        <v/>
      </c>
      <c r="AH68" s="68" t="str">
        <f ca="1">INDEX({"","_","-","="},IF(OR($D68 &gt;= AI$6, $E68 &lt; AH$6), 0, 1)+IF(OR($F68 &gt;= AI$6, $G68 &lt; AH$6), 0, 2)+1)</f>
        <v/>
      </c>
      <c r="AI68" s="68" t="str">
        <f ca="1">INDEX({"","_","-","="},IF(OR($D68 &gt;= AJ$6, $E68 &lt; AI$6), 0, 1)+IF(OR($F68 &gt;= AJ$6, $G68 &lt; AI$6), 0, 2)+1)</f>
        <v/>
      </c>
      <c r="AJ68" s="68" t="str">
        <f ca="1">INDEX({"","_","-","="},IF(OR($D68 &gt;= AK$6, $E68 &lt; AJ$6), 0, 1)+IF(OR($F68 &gt;= AK$6, $G68 &lt; AJ$6), 0, 2)+1)</f>
        <v/>
      </c>
      <c r="AK68" s="68" t="str">
        <f ca="1">INDEX({"","_","-","="},IF(OR($D68 &gt;= AL$6, $E68 &lt; AK$6), 0, 1)+IF(OR($F68 &gt;= AL$6, $G68 &lt; AK$6), 0, 2)+1)</f>
        <v/>
      </c>
      <c r="AL68" s="68" t="str">
        <f ca="1">INDEX({"","_","-","="},IF(OR($D68 &gt;= AM$6, $E68 &lt; AL$6), 0, 1)+IF(OR($F68 &gt;= AM$6, $G68 &lt; AL$6), 0, 2)+1)</f>
        <v/>
      </c>
      <c r="AM68" s="68" t="str">
        <f ca="1">INDEX({"","_","-","="},IF(OR($D68 &gt;= AN$6, $E68 &lt; AM$6), 0, 1)+IF(OR($F68 &gt;= AN$6, $G68 &lt; AM$6), 0, 2)+1)</f>
        <v/>
      </c>
      <c r="AN68" s="68" t="str">
        <f ca="1">INDEX({"","_","-","="},IF(OR($D68 &gt;= AO$6, $E68 &lt; AN$6), 0, 1)+IF(OR($F68 &gt;= AO$6, $G68 &lt; AN$6), 0, 2)+1)</f>
        <v/>
      </c>
      <c r="AO68" s="68" t="str">
        <f ca="1">INDEX({"","_","-","="},IF(OR($D68 &gt;= AP$6, $E68 &lt; AO$6), 0, 1)+IF(OR($F68 &gt;= AP$6, $G68 &lt; AO$6), 0, 2)+1)</f>
        <v/>
      </c>
      <c r="AP68" s="68" t="str">
        <f ca="1">INDEX({"","_","-","="},IF(OR($D68 &gt;= AQ$6, $E68 &lt; AP$6), 0, 1)+IF(OR($F68 &gt;= AQ$6, $G68 &lt; AP$6), 0, 2)+1)</f>
        <v/>
      </c>
      <c r="AQ68" s="68" t="str">
        <f ca="1">INDEX({"","_","-","="},IF(OR($D68 &gt;= AR$6, $E68 &lt; AQ$6), 0, 1)+IF(OR($F68 &gt;= AR$6, $G68 &lt; AQ$6), 0, 2)+1)</f>
        <v/>
      </c>
      <c r="AR68" s="68" t="str">
        <f ca="1">INDEX({"","_","-","="},IF(OR($D68 &gt;= AS$6, $E68 &lt; AR$6), 0, 1)+IF(OR($F68 &gt;= AS$6, $G68 &lt; AR$6), 0, 2)+1)</f>
        <v/>
      </c>
      <c r="AS68" s="68" t="str">
        <f ca="1">INDEX({"","_","-","="},IF(OR($D68 &gt;= AT$6, $E68 &lt; AS$6), 0, 1)+IF(OR($F68 &gt;= AT$6, $G68 &lt; AS$6), 0, 2)+1)</f>
        <v/>
      </c>
      <c r="AT68" s="68" t="str">
        <f ca="1">INDEX({"","_","-","="},IF(OR($D68 &gt;= AU$6, $E68 &lt; AT$6), 0, 1)+IF(OR($F68 &gt;= AU$6, $G68 &lt; AT$6), 0, 2)+1)</f>
        <v/>
      </c>
      <c r="AU68" s="68" t="str">
        <f ca="1">INDEX({"","_","-","="},IF(OR($D68 &gt;= AV$6, $E68 &lt; AU$6), 0, 1)+IF(OR($F68 &gt;= AV$6, $G68 &lt; AU$6), 0, 2)+1)</f>
        <v/>
      </c>
      <c r="AV68" s="68" t="str">
        <f ca="1">INDEX({"","_","-","="},IF(OR($D68 &gt;= AW$6, $E68 &lt; AV$6), 0, 1)+IF(OR($F68 &gt;= AW$6, $G68 &lt; AV$6), 0, 2)+1)</f>
        <v/>
      </c>
      <c r="AW68" s="68" t="str">
        <f ca="1">INDEX({"","_","-","="},IF(OR($D68 &gt;= AX$6, $E68 &lt; AW$6), 0, 1)+IF(OR($F68 &gt;= AX$6, $G68 &lt; AW$6), 0, 2)+1)</f>
        <v/>
      </c>
      <c r="AX68" s="68" t="str">
        <f ca="1">INDEX({"","_","-","="},IF(OR($D68 &gt;= AY$6, $E68 &lt; AX$6), 0, 1)+IF(OR($F68 &gt;= AY$6, $G68 &lt; AX$6), 0, 2)+1)</f>
        <v/>
      </c>
      <c r="AY68" s="68" t="str">
        <f ca="1">INDEX({"","_","-","="},IF(OR($D68 &gt;= AZ$6, $E68 &lt; AY$6), 0, 1)+IF(OR($F68 &gt;= AZ$6, $G68 &lt; AY$6), 0, 2)+1)</f>
        <v/>
      </c>
      <c r="AZ68" s="68" t="str">
        <f ca="1">INDEX({"","_","-","="},IF(OR($D68 &gt;= BA$6, $E68 &lt; AZ$6), 0, 1)+IF(OR($F68 &gt;= BA$6, $G68 &lt; AZ$6), 0, 2)+1)</f>
        <v/>
      </c>
      <c r="BA68" s="68" t="str">
        <f ca="1">INDEX({"","_","-","="},IF(OR($D68 &gt;= BB$6, $E68 &lt; BA$6), 0, 1)+IF(OR($F68 &gt;= BB$6, $G68 &lt; BA$6), 0, 2)+1)</f>
        <v/>
      </c>
      <c r="BB68" s="68" t="str">
        <f ca="1">INDEX({"","_","-","="},IF(OR($D68 &gt;= BC$6, $E68 &lt; BB$6), 0, 1)+IF(OR($F68 &gt;= BC$6, $G68 &lt; BB$6), 0, 2)+1)</f>
        <v/>
      </c>
      <c r="BC68" s="68" t="str">
        <f ca="1">INDEX({"","_","-","="},IF(OR($D68 &gt;= BD$6, $E68 &lt; BC$6), 0, 1)+IF(OR($F68 &gt;= BD$6, $G68 &lt; BC$6), 0, 2)+1)</f>
        <v/>
      </c>
      <c r="BD68" s="68" t="str">
        <f ca="1">INDEX({"","_","-","="},IF(OR($D68 &gt;= BE$6, $E68 &lt; BD$6), 0, 1)+IF(OR($F68 &gt;= BE$6, $G68 &lt; BD$6), 0, 2)+1)</f>
        <v/>
      </c>
      <c r="BE68" s="68" t="str">
        <f ca="1">INDEX({"","_","-","="},IF(OR($D68 &gt;= BF$6, $E68 &lt; BE$6), 0, 1)+IF(OR($F68 &gt;= BF$6, $G68 &lt; BE$6), 0, 2)+1)</f>
        <v/>
      </c>
      <c r="BF68" s="68" t="str">
        <f ca="1">INDEX({"","_","-","="},IF(OR($D68 &gt;= BG$6, $E68 &lt; BF$6), 0, 1)+IF(OR($F68 &gt;= BG$6, $G68 &lt; BF$6), 0, 2)+1)</f>
        <v/>
      </c>
      <c r="BG68" s="68" t="str">
        <f ca="1">INDEX({"","_","-","="},IF(OR($D68 &gt;= BH$6, $E68 &lt; BG$6), 0, 1)+IF(OR($F68 &gt;= BH$6, $G68 &lt; BG$6), 0, 2)+1)</f>
        <v/>
      </c>
      <c r="BH68" s="68" t="str">
        <f ca="1">INDEX({"","_","-","="},IF(OR($D68 &gt;= BI$6, $E68 &lt; BH$6), 0, 1)+IF(OR($F68 &gt;= BI$6, $G68 &lt; BH$6), 0, 2)+1)</f>
        <v/>
      </c>
      <c r="BI68" s="68" t="str">
        <f ca="1">INDEX({"","_","-","="},IF(OR($D68 &gt;= BJ$6, $E68 &lt; BI$6), 0, 1)+IF(OR($F68 &gt;= BJ$6, $G68 &lt; BI$6), 0, 2)+1)</f>
        <v/>
      </c>
      <c r="BJ68" s="68" t="str">
        <f ca="1">INDEX({"","_","-","="},IF(OR($D68 &gt;= BK$6, $E68 &lt; BJ$6), 0, 1)+IF(OR($F68 &gt;= BK$6, $G68 &lt; BJ$6), 0, 2)+1)</f>
        <v/>
      </c>
      <c r="BK68" s="68" t="str">
        <f ca="1">INDEX({"","_","-","="},IF(OR($D68 &gt;= BL$6, $E68 &lt; BK$6), 0, 1)+IF(OR($F68 &gt;= BL$6, $G68 &lt; BK$6), 0, 2)+1)</f>
        <v/>
      </c>
      <c r="BL68" s="68" t="str">
        <f ca="1">INDEX({"","_","-","="},IF(OR($D68 &gt;= BM$6, $E68 &lt; BL$6), 0, 1)+IF(OR($F68 &gt;= BM$6, $G68 &lt; BL$6), 0, 2)+1)</f>
        <v/>
      </c>
      <c r="BM68" s="68" t="str">
        <f ca="1">INDEX({"","_","-","="},IF(OR($D68 &gt;= BN$6, $E68 &lt; BM$6), 0, 1)+IF(OR($F68 &gt;= BN$6, $G68 &lt; BM$6), 0, 2)+1)</f>
        <v/>
      </c>
      <c r="BN68" s="68" t="str">
        <f ca="1">INDEX({"","_","-","="},IF(OR($D68 &gt;= BO$6, $E68 &lt; BN$6), 0, 1)+IF(OR($F68 &gt;= BO$6, $G68 &lt; BN$6), 0, 2)+1)</f>
        <v/>
      </c>
      <c r="BO68" s="68" t="str">
        <f ca="1">INDEX({"","_","-","="},IF(OR($D68 &gt;= BP$6, $E68 &lt; BO$6), 0, 1)+IF(OR($F68 &gt;= BP$6, $G68 &lt; BO$6), 0, 2)+1)</f>
        <v/>
      </c>
      <c r="BP68" s="68" t="str">
        <f ca="1">INDEX({"","_","-","="},IF(OR($D68 &gt;= BQ$6, $E68 &lt; BP$6), 0, 1)+IF(OR($F68 &gt;= BQ$6, $G68 &lt; BP$6), 0, 2)+1)</f>
        <v/>
      </c>
      <c r="BQ68" s="68" t="str">
        <f ca="1">INDEX({"","_","-","="},IF(OR($D68 &gt;= BR$6, $E68 &lt; BQ$6), 0, 1)+IF(OR($F68 &gt;= BR$6, $G68 &lt; BQ$6), 0, 2)+1)</f>
        <v/>
      </c>
      <c r="BR68" s="68" t="str">
        <f ca="1">INDEX({"","_","-","="},IF(OR($D68 &gt;= BS$6, $E68 &lt; BR$6), 0, 1)+IF(OR($F68 &gt;= BS$6, $G68 &lt; BR$6), 0, 2)+1)</f>
        <v/>
      </c>
      <c r="BS68" s="68" t="str">
        <f ca="1">INDEX({"","_","-","="},IF(OR($D68 &gt;= BT$6, $E68 &lt; BS$6), 0, 1)+IF(OR($F68 &gt;= BT$6, $G68 &lt; BS$6), 0, 2)+1)</f>
        <v/>
      </c>
      <c r="BT68" s="68" t="str">
        <f ca="1">INDEX({"","_","-","="},IF(OR($D68 &gt;= BU$6, $E68 &lt; BT$6), 0, 1)+IF(OR($F68 &gt;= BU$6, $G68 &lt; BT$6), 0, 2)+1)</f>
        <v/>
      </c>
      <c r="BU68" s="68" t="str">
        <f ca="1">INDEX({"","_","-","="},IF(OR($D68 &gt;= BV$6, $E68 &lt; BU$6), 0, 1)+IF(OR($F68 &gt;= BV$6, $G68 &lt; BU$6), 0, 2)+1)</f>
        <v/>
      </c>
      <c r="BV68" s="68" t="str">
        <f ca="1">INDEX({"","_","-","="},IF(OR($D68 &gt;= BW$6, $E68 &lt; BV$6), 0, 1)+IF(OR($F68 &gt;= BW$6, $G68 &lt; BV$6), 0, 2)+1)</f>
        <v/>
      </c>
      <c r="BW68" s="68" t="str">
        <f ca="1">INDEX({"","_","-","="},IF(OR($D68 &gt;= BX$6, $E68 &lt; BW$6), 0, 1)+IF(OR($F68 &gt;= BX$6, $G68 &lt; BW$6), 0, 2)+1)</f>
        <v/>
      </c>
      <c r="BX68" s="68" t="str">
        <f ca="1">INDEX({"","_","-","="},IF(OR($D68 &gt;= BY$6, $E68 &lt; BX$6), 0, 1)+IF(OR($F68 &gt;= BY$6, $G68 &lt; BX$6), 0, 2)+1)</f>
        <v/>
      </c>
      <c r="BY68" s="68" t="str">
        <f ca="1">INDEX({"","_","-","="},IF(OR($D68 &gt;= BZ$6, $E68 &lt; BY$6), 0, 1)+IF(OR($F68 &gt;= BZ$6, $G68 &lt; BY$6), 0, 2)+1)</f>
        <v/>
      </c>
      <c r="BZ68" s="68" t="str">
        <f ca="1">INDEX({"","_","-","="},IF(OR($D68 &gt;= CA$6, $E68 &lt; BZ$6), 0, 1)+IF(OR($F68 &gt;= CA$6, $G68 &lt; BZ$6), 0, 2)+1)</f>
        <v/>
      </c>
      <c r="CA68" s="68" t="str">
        <f ca="1">INDEX({"","_","-","="},IF(OR($D68 &gt;= CB$6, $E68 &lt; CA$6), 0, 1)+IF(OR($F68 &gt;= CB$6, $G68 &lt; CA$6), 0, 2)+1)</f>
        <v/>
      </c>
      <c r="CB68" s="68" t="str">
        <f ca="1">INDEX({"","_","-","="},IF(OR($D68 &gt;= CC$6, $E68 &lt; CB$6), 0, 1)+IF(OR($F68 &gt;= CC$6, $G68 &lt; CB$6), 0, 2)+1)</f>
        <v/>
      </c>
      <c r="CC68" s="68" t="str">
        <f ca="1">INDEX({"","_","-","="},IF(OR($D68 &gt;= CD$6, $E68 &lt; CC$6), 0, 1)+IF(OR($F68 &gt;= CD$6, $G68 &lt; CC$6), 0, 2)+1)</f>
        <v/>
      </c>
      <c r="CD68" s="68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IF('临-进度'!M64,'临-进度'!$A64,"")</f>
        <v/>
      </c>
      <c r="B69" s="8" t="str">
        <f ca="1">IF('临-进度'!M64,'临-进度'!$B64,"")</f>
        <v/>
      </c>
      <c r="C69" s="8" t="str">
        <f ca="1">IF('临-进度'!M64,'临-进度'!$E64,"")</f>
        <v/>
      </c>
      <c r="D69" s="40" t="str">
        <f ca="1">IF('临-进度'!$M64,'临-进度'!$I64,"")</f>
        <v/>
      </c>
      <c r="E69" s="40" t="str">
        <f ca="1">IF('临-进度'!$M64,'临-进度'!$AE64,"")</f>
        <v/>
      </c>
      <c r="F69" s="40" t="str">
        <f ca="1">IF('临-进度'!$M64,'临-进度'!$J64,"")</f>
        <v/>
      </c>
      <c r="G69" s="73" t="str">
        <f ca="1">IF('临-进度'!$M64,'临-进度'!$AF64,"")</f>
        <v/>
      </c>
      <c r="H69" s="68" t="str">
        <f ca="1">INDEX({"","_","-","="},IF(OR($D69 &gt;= I$6, $E69 &lt; H$6), 0, 1)+IF(OR($F69 &gt;= I$6, $G69 &lt; H$6), 0, 2)+1)</f>
        <v/>
      </c>
      <c r="I69" s="68" t="str">
        <f ca="1">INDEX({"","_","-","="},IF(OR($D69 &gt;= J$6, $E69 &lt; I$6), 0, 1)+IF(OR($F69 &gt;= J$6, $G69 &lt; I$6), 0, 2)+1)</f>
        <v/>
      </c>
      <c r="J69" s="68" t="str">
        <f ca="1">INDEX({"","_","-","="},IF(OR($D69 &gt;= K$6, $E69 &lt; J$6), 0, 1)+IF(OR($F69 &gt;= K$6, $G69 &lt; J$6), 0, 2)+1)</f>
        <v/>
      </c>
      <c r="K69" s="68" t="str">
        <f ca="1">INDEX({"","_","-","="},IF(OR($D69 &gt;= L$6, $E69 &lt; K$6), 0, 1)+IF(OR($F69 &gt;= L$6, $G69 &lt; K$6), 0, 2)+1)</f>
        <v/>
      </c>
      <c r="L69" s="68" t="str">
        <f ca="1">INDEX({"","_","-","="},IF(OR($D69 &gt;= M$6, $E69 &lt; L$6), 0, 1)+IF(OR($F69 &gt;= M$6, $G69 &lt; L$6), 0, 2)+1)</f>
        <v/>
      </c>
      <c r="M69" s="68" t="str">
        <f ca="1">INDEX({"","_","-","="},IF(OR($D69 &gt;= N$6, $E69 &lt; M$6), 0, 1)+IF(OR($F69 &gt;= N$6, $G69 &lt; M$6), 0, 2)+1)</f>
        <v/>
      </c>
      <c r="N69" s="68" t="str">
        <f ca="1">INDEX({"","_","-","="},IF(OR($D69 &gt;= O$6, $E69 &lt; N$6), 0, 1)+IF(OR($F69 &gt;= O$6, $G69 &lt; N$6), 0, 2)+1)</f>
        <v/>
      </c>
      <c r="O69" s="68" t="str">
        <f ca="1">INDEX({"","_","-","="},IF(OR($D69 &gt;= P$6, $E69 &lt; O$6), 0, 1)+IF(OR($F69 &gt;= P$6, $G69 &lt; O$6), 0, 2)+1)</f>
        <v/>
      </c>
      <c r="P69" s="68" t="str">
        <f ca="1">INDEX({"","_","-","="},IF(OR($D69 &gt;= Q$6, $E69 &lt; P$6), 0, 1)+IF(OR($F69 &gt;= Q$6, $G69 &lt; P$6), 0, 2)+1)</f>
        <v/>
      </c>
      <c r="Q69" s="68" t="str">
        <f ca="1">INDEX({"","_","-","="},IF(OR($D69 &gt;= R$6, $E69 &lt; Q$6), 0, 1)+IF(OR($F69 &gt;= R$6, $G69 &lt; Q$6), 0, 2)+1)</f>
        <v/>
      </c>
      <c r="R69" s="68" t="str">
        <f ca="1">INDEX({"","_","-","="},IF(OR($D69 &gt;= S$6, $E69 &lt; R$6), 0, 1)+IF(OR($F69 &gt;= S$6, $G69 &lt; R$6), 0, 2)+1)</f>
        <v/>
      </c>
      <c r="S69" s="68" t="str">
        <f ca="1">INDEX({"","_","-","="},IF(OR($D69 &gt;= T$6, $E69 &lt; S$6), 0, 1)+IF(OR($F69 &gt;= T$6, $G69 &lt; S$6), 0, 2)+1)</f>
        <v/>
      </c>
      <c r="T69" s="68" t="str">
        <f ca="1">INDEX({"","_","-","="},IF(OR($D69 &gt;= U$6, $E69 &lt; T$6), 0, 1)+IF(OR($F69 &gt;= U$6, $G69 &lt; T$6), 0, 2)+1)</f>
        <v/>
      </c>
      <c r="U69" s="68" t="str">
        <f ca="1">INDEX({"","_","-","="},IF(OR($D69 &gt;= V$6, $E69 &lt; U$6), 0, 1)+IF(OR($F69 &gt;= V$6, $G69 &lt; U$6), 0, 2)+1)</f>
        <v/>
      </c>
      <c r="V69" s="68" t="str">
        <f ca="1">INDEX({"","_","-","="},IF(OR($D69 &gt;= W$6, $E69 &lt; V$6), 0, 1)+IF(OR($F69 &gt;= W$6, $G69 &lt; V$6), 0, 2)+1)</f>
        <v/>
      </c>
      <c r="W69" s="68" t="str">
        <f ca="1">INDEX({"","_","-","="},IF(OR($D69 &gt;= X$6, $E69 &lt; W$6), 0, 1)+IF(OR($F69 &gt;= X$6, $G69 &lt; W$6), 0, 2)+1)</f>
        <v/>
      </c>
      <c r="X69" s="68" t="str">
        <f ca="1">INDEX({"","_","-","="},IF(OR($D69 &gt;= Y$6, $E69 &lt; X$6), 0, 1)+IF(OR($F69 &gt;= Y$6, $G69 &lt; X$6), 0, 2)+1)</f>
        <v/>
      </c>
      <c r="Y69" s="68" t="str">
        <f ca="1">INDEX({"","_","-","="},IF(OR($D69 &gt;= Z$6, $E69 &lt; Y$6), 0, 1)+IF(OR($F69 &gt;= Z$6, $G69 &lt; Y$6), 0, 2)+1)</f>
        <v/>
      </c>
      <c r="Z69" s="68" t="str">
        <f ca="1">INDEX({"","_","-","="},IF(OR($D69 &gt;= AA$6, $E69 &lt; Z$6), 0, 1)+IF(OR($F69 &gt;= AA$6, $G69 &lt; Z$6), 0, 2)+1)</f>
        <v/>
      </c>
      <c r="AA69" s="68" t="str">
        <f ca="1">INDEX({"","_","-","="},IF(OR($D69 &gt;= AB$6, $E69 &lt; AA$6), 0, 1)+IF(OR($F69 &gt;= AB$6, $G69 &lt; AA$6), 0, 2)+1)</f>
        <v/>
      </c>
      <c r="AB69" s="68" t="str">
        <f ca="1">INDEX({"","_","-","="},IF(OR($D69 &gt;= AC$6, $E69 &lt; AB$6), 0, 1)+IF(OR($F69 &gt;= AC$6, $G69 &lt; AB$6), 0, 2)+1)</f>
        <v/>
      </c>
      <c r="AC69" s="68" t="str">
        <f ca="1">INDEX({"","_","-","="},IF(OR($D69 &gt;= AD$6, $E69 &lt; AC$6), 0, 1)+IF(OR($F69 &gt;= AD$6, $G69 &lt; AC$6), 0, 2)+1)</f>
        <v/>
      </c>
      <c r="AD69" s="68" t="str">
        <f ca="1">INDEX({"","_","-","="},IF(OR($D69 &gt;= AE$6, $E69 &lt; AD$6), 0, 1)+IF(OR($F69 &gt;= AE$6, $G69 &lt; AD$6), 0, 2)+1)</f>
        <v/>
      </c>
      <c r="AE69" s="68" t="str">
        <f ca="1">INDEX({"","_","-","="},IF(OR($D69 &gt;= AF$6, $E69 &lt; AE$6), 0, 1)+IF(OR($F69 &gt;= AF$6, $G69 &lt; AE$6), 0, 2)+1)</f>
        <v/>
      </c>
      <c r="AF69" s="68" t="str">
        <f ca="1">INDEX({"","_","-","="},IF(OR($D69 &gt;= AG$6, $E69 &lt; AF$6), 0, 1)+IF(OR($F69 &gt;= AG$6, $G69 &lt; AF$6), 0, 2)+1)</f>
        <v/>
      </c>
      <c r="AG69" s="68" t="str">
        <f ca="1">INDEX({"","_","-","="},IF(OR($D69 &gt;= AH$6, $E69 &lt; AG$6), 0, 1)+IF(OR($F69 &gt;= AH$6, $G69 &lt; AG$6), 0, 2)+1)</f>
        <v/>
      </c>
      <c r="AH69" s="68" t="str">
        <f ca="1">INDEX({"","_","-","="},IF(OR($D69 &gt;= AI$6, $E69 &lt; AH$6), 0, 1)+IF(OR($F69 &gt;= AI$6, $G69 &lt; AH$6), 0, 2)+1)</f>
        <v/>
      </c>
      <c r="AI69" s="68" t="str">
        <f ca="1">INDEX({"","_","-","="},IF(OR($D69 &gt;= AJ$6, $E69 &lt; AI$6), 0, 1)+IF(OR($F69 &gt;= AJ$6, $G69 &lt; AI$6), 0, 2)+1)</f>
        <v/>
      </c>
      <c r="AJ69" s="68" t="str">
        <f ca="1">INDEX({"","_","-","="},IF(OR($D69 &gt;= AK$6, $E69 &lt; AJ$6), 0, 1)+IF(OR($F69 &gt;= AK$6, $G69 &lt; AJ$6), 0, 2)+1)</f>
        <v/>
      </c>
      <c r="AK69" s="68" t="str">
        <f ca="1">INDEX({"","_","-","="},IF(OR($D69 &gt;= AL$6, $E69 &lt; AK$6), 0, 1)+IF(OR($F69 &gt;= AL$6, $G69 &lt; AK$6), 0, 2)+1)</f>
        <v/>
      </c>
      <c r="AL69" s="68" t="str">
        <f ca="1">INDEX({"","_","-","="},IF(OR($D69 &gt;= AM$6, $E69 &lt; AL$6), 0, 1)+IF(OR($F69 &gt;= AM$6, $G69 &lt; AL$6), 0, 2)+1)</f>
        <v/>
      </c>
      <c r="AM69" s="68" t="str">
        <f ca="1">INDEX({"","_","-","="},IF(OR($D69 &gt;= AN$6, $E69 &lt; AM$6), 0, 1)+IF(OR($F69 &gt;= AN$6, $G69 &lt; AM$6), 0, 2)+1)</f>
        <v/>
      </c>
      <c r="AN69" s="68" t="str">
        <f ca="1">INDEX({"","_","-","="},IF(OR($D69 &gt;= AO$6, $E69 &lt; AN$6), 0, 1)+IF(OR($F69 &gt;= AO$6, $G69 &lt; AN$6), 0, 2)+1)</f>
        <v/>
      </c>
      <c r="AO69" s="68" t="str">
        <f ca="1">INDEX({"","_","-","="},IF(OR($D69 &gt;= AP$6, $E69 &lt; AO$6), 0, 1)+IF(OR($F69 &gt;= AP$6, $G69 &lt; AO$6), 0, 2)+1)</f>
        <v/>
      </c>
      <c r="AP69" s="68" t="str">
        <f ca="1">INDEX({"","_","-","="},IF(OR($D69 &gt;= AQ$6, $E69 &lt; AP$6), 0, 1)+IF(OR($F69 &gt;= AQ$6, $G69 &lt; AP$6), 0, 2)+1)</f>
        <v/>
      </c>
      <c r="AQ69" s="68" t="str">
        <f ca="1">INDEX({"","_","-","="},IF(OR($D69 &gt;= AR$6, $E69 &lt; AQ$6), 0, 1)+IF(OR($F69 &gt;= AR$6, $G69 &lt; AQ$6), 0, 2)+1)</f>
        <v/>
      </c>
      <c r="AR69" s="68" t="str">
        <f ca="1">INDEX({"","_","-","="},IF(OR($D69 &gt;= AS$6, $E69 &lt; AR$6), 0, 1)+IF(OR($F69 &gt;= AS$6, $G69 &lt; AR$6), 0, 2)+1)</f>
        <v/>
      </c>
      <c r="AS69" s="68" t="str">
        <f ca="1">INDEX({"","_","-","="},IF(OR($D69 &gt;= AT$6, $E69 &lt; AS$6), 0, 1)+IF(OR($F69 &gt;= AT$6, $G69 &lt; AS$6), 0, 2)+1)</f>
        <v/>
      </c>
      <c r="AT69" s="68" t="str">
        <f ca="1">INDEX({"","_","-","="},IF(OR($D69 &gt;= AU$6, $E69 &lt; AT$6), 0, 1)+IF(OR($F69 &gt;= AU$6, $G69 &lt; AT$6), 0, 2)+1)</f>
        <v/>
      </c>
      <c r="AU69" s="68" t="str">
        <f ca="1">INDEX({"","_","-","="},IF(OR($D69 &gt;= AV$6, $E69 &lt; AU$6), 0, 1)+IF(OR($F69 &gt;= AV$6, $G69 &lt; AU$6), 0, 2)+1)</f>
        <v/>
      </c>
      <c r="AV69" s="68" t="str">
        <f ca="1">INDEX({"","_","-","="},IF(OR($D69 &gt;= AW$6, $E69 &lt; AV$6), 0, 1)+IF(OR($F69 &gt;= AW$6, $G69 &lt; AV$6), 0, 2)+1)</f>
        <v/>
      </c>
      <c r="AW69" s="68" t="str">
        <f ca="1">INDEX({"","_","-","="},IF(OR($D69 &gt;= AX$6, $E69 &lt; AW$6), 0, 1)+IF(OR($F69 &gt;= AX$6, $G69 &lt; AW$6), 0, 2)+1)</f>
        <v/>
      </c>
      <c r="AX69" s="68" t="str">
        <f ca="1">INDEX({"","_","-","="},IF(OR($D69 &gt;= AY$6, $E69 &lt; AX$6), 0, 1)+IF(OR($F69 &gt;= AY$6, $G69 &lt; AX$6), 0, 2)+1)</f>
        <v/>
      </c>
      <c r="AY69" s="68" t="str">
        <f ca="1">INDEX({"","_","-","="},IF(OR($D69 &gt;= AZ$6, $E69 &lt; AY$6), 0, 1)+IF(OR($F69 &gt;= AZ$6, $G69 &lt; AY$6), 0, 2)+1)</f>
        <v/>
      </c>
      <c r="AZ69" s="68" t="str">
        <f ca="1">INDEX({"","_","-","="},IF(OR($D69 &gt;= BA$6, $E69 &lt; AZ$6), 0, 1)+IF(OR($F69 &gt;= BA$6, $G69 &lt; AZ$6), 0, 2)+1)</f>
        <v/>
      </c>
      <c r="BA69" s="68" t="str">
        <f ca="1">INDEX({"","_","-","="},IF(OR($D69 &gt;= BB$6, $E69 &lt; BA$6), 0, 1)+IF(OR($F69 &gt;= BB$6, $G69 &lt; BA$6), 0, 2)+1)</f>
        <v/>
      </c>
      <c r="BB69" s="68" t="str">
        <f ca="1">INDEX({"","_","-","="},IF(OR($D69 &gt;= BC$6, $E69 &lt; BB$6), 0, 1)+IF(OR($F69 &gt;= BC$6, $G69 &lt; BB$6), 0, 2)+1)</f>
        <v/>
      </c>
      <c r="BC69" s="68" t="str">
        <f ca="1">INDEX({"","_","-","="},IF(OR($D69 &gt;= BD$6, $E69 &lt; BC$6), 0, 1)+IF(OR($F69 &gt;= BD$6, $G69 &lt; BC$6), 0, 2)+1)</f>
        <v/>
      </c>
      <c r="BD69" s="68" t="str">
        <f ca="1">INDEX({"","_","-","="},IF(OR($D69 &gt;= BE$6, $E69 &lt; BD$6), 0, 1)+IF(OR($F69 &gt;= BE$6, $G69 &lt; BD$6), 0, 2)+1)</f>
        <v/>
      </c>
      <c r="BE69" s="68" t="str">
        <f ca="1">INDEX({"","_","-","="},IF(OR($D69 &gt;= BF$6, $E69 &lt; BE$6), 0, 1)+IF(OR($F69 &gt;= BF$6, $G69 &lt; BE$6), 0, 2)+1)</f>
        <v/>
      </c>
      <c r="BF69" s="68" t="str">
        <f ca="1">INDEX({"","_","-","="},IF(OR($D69 &gt;= BG$6, $E69 &lt; BF$6), 0, 1)+IF(OR($F69 &gt;= BG$6, $G69 &lt; BF$6), 0, 2)+1)</f>
        <v/>
      </c>
      <c r="BG69" s="68" t="str">
        <f ca="1">INDEX({"","_","-","="},IF(OR($D69 &gt;= BH$6, $E69 &lt; BG$6), 0, 1)+IF(OR($F69 &gt;= BH$6, $G69 &lt; BG$6), 0, 2)+1)</f>
        <v/>
      </c>
      <c r="BH69" s="68" t="str">
        <f ca="1">INDEX({"","_","-","="},IF(OR($D69 &gt;= BI$6, $E69 &lt; BH$6), 0, 1)+IF(OR($F69 &gt;= BI$6, $G69 &lt; BH$6), 0, 2)+1)</f>
        <v/>
      </c>
      <c r="BI69" s="68" t="str">
        <f ca="1">INDEX({"","_","-","="},IF(OR($D69 &gt;= BJ$6, $E69 &lt; BI$6), 0, 1)+IF(OR($F69 &gt;= BJ$6, $G69 &lt; BI$6), 0, 2)+1)</f>
        <v/>
      </c>
      <c r="BJ69" s="68" t="str">
        <f ca="1">INDEX({"","_","-","="},IF(OR($D69 &gt;= BK$6, $E69 &lt; BJ$6), 0, 1)+IF(OR($F69 &gt;= BK$6, $G69 &lt; BJ$6), 0, 2)+1)</f>
        <v/>
      </c>
      <c r="BK69" s="68" t="str">
        <f ca="1">INDEX({"","_","-","="},IF(OR($D69 &gt;= BL$6, $E69 &lt; BK$6), 0, 1)+IF(OR($F69 &gt;= BL$6, $G69 &lt; BK$6), 0, 2)+1)</f>
        <v/>
      </c>
      <c r="BL69" s="68" t="str">
        <f ca="1">INDEX({"","_","-","="},IF(OR($D69 &gt;= BM$6, $E69 &lt; BL$6), 0, 1)+IF(OR($F69 &gt;= BM$6, $G69 &lt; BL$6), 0, 2)+1)</f>
        <v/>
      </c>
      <c r="BM69" s="68" t="str">
        <f ca="1">INDEX({"","_","-","="},IF(OR($D69 &gt;= BN$6, $E69 &lt; BM$6), 0, 1)+IF(OR($F69 &gt;= BN$6, $G69 &lt; BM$6), 0, 2)+1)</f>
        <v/>
      </c>
      <c r="BN69" s="68" t="str">
        <f ca="1">INDEX({"","_","-","="},IF(OR($D69 &gt;= BO$6, $E69 &lt; BN$6), 0, 1)+IF(OR($F69 &gt;= BO$6, $G69 &lt; BN$6), 0, 2)+1)</f>
        <v/>
      </c>
      <c r="BO69" s="68" t="str">
        <f ca="1">INDEX({"","_","-","="},IF(OR($D69 &gt;= BP$6, $E69 &lt; BO$6), 0, 1)+IF(OR($F69 &gt;= BP$6, $G69 &lt; BO$6), 0, 2)+1)</f>
        <v/>
      </c>
      <c r="BP69" s="68" t="str">
        <f ca="1">INDEX({"","_","-","="},IF(OR($D69 &gt;= BQ$6, $E69 &lt; BP$6), 0, 1)+IF(OR($F69 &gt;= BQ$6, $G69 &lt; BP$6), 0, 2)+1)</f>
        <v/>
      </c>
      <c r="BQ69" s="68" t="str">
        <f ca="1">INDEX({"","_","-","="},IF(OR($D69 &gt;= BR$6, $E69 &lt; BQ$6), 0, 1)+IF(OR($F69 &gt;= BR$6, $G69 &lt; BQ$6), 0, 2)+1)</f>
        <v/>
      </c>
      <c r="BR69" s="68" t="str">
        <f ca="1">INDEX({"","_","-","="},IF(OR($D69 &gt;= BS$6, $E69 &lt; BR$6), 0, 1)+IF(OR($F69 &gt;= BS$6, $G69 &lt; BR$6), 0, 2)+1)</f>
        <v/>
      </c>
      <c r="BS69" s="68" t="str">
        <f ca="1">INDEX({"","_","-","="},IF(OR($D69 &gt;= BT$6, $E69 &lt; BS$6), 0, 1)+IF(OR($F69 &gt;= BT$6, $G69 &lt; BS$6), 0, 2)+1)</f>
        <v/>
      </c>
      <c r="BT69" s="68" t="str">
        <f ca="1">INDEX({"","_","-","="},IF(OR($D69 &gt;= BU$6, $E69 &lt; BT$6), 0, 1)+IF(OR($F69 &gt;= BU$6, $G69 &lt; BT$6), 0, 2)+1)</f>
        <v/>
      </c>
      <c r="BU69" s="68" t="str">
        <f ca="1">INDEX({"","_","-","="},IF(OR($D69 &gt;= BV$6, $E69 &lt; BU$6), 0, 1)+IF(OR($F69 &gt;= BV$6, $G69 &lt; BU$6), 0, 2)+1)</f>
        <v/>
      </c>
      <c r="BV69" s="68" t="str">
        <f ca="1">INDEX({"","_","-","="},IF(OR($D69 &gt;= BW$6, $E69 &lt; BV$6), 0, 1)+IF(OR($F69 &gt;= BW$6, $G69 &lt; BV$6), 0, 2)+1)</f>
        <v/>
      </c>
      <c r="BW69" s="68" t="str">
        <f ca="1">INDEX({"","_","-","="},IF(OR($D69 &gt;= BX$6, $E69 &lt; BW$6), 0, 1)+IF(OR($F69 &gt;= BX$6, $G69 &lt; BW$6), 0, 2)+1)</f>
        <v/>
      </c>
      <c r="BX69" s="68" t="str">
        <f ca="1">INDEX({"","_","-","="},IF(OR($D69 &gt;= BY$6, $E69 &lt; BX$6), 0, 1)+IF(OR($F69 &gt;= BY$6, $G69 &lt; BX$6), 0, 2)+1)</f>
        <v/>
      </c>
      <c r="BY69" s="68" t="str">
        <f ca="1">INDEX({"","_","-","="},IF(OR($D69 &gt;= BZ$6, $E69 &lt; BY$6), 0, 1)+IF(OR($F69 &gt;= BZ$6, $G69 &lt; BY$6), 0, 2)+1)</f>
        <v/>
      </c>
      <c r="BZ69" s="68" t="str">
        <f ca="1">INDEX({"","_","-","="},IF(OR($D69 &gt;= CA$6, $E69 &lt; BZ$6), 0, 1)+IF(OR($F69 &gt;= CA$6, $G69 &lt; BZ$6), 0, 2)+1)</f>
        <v/>
      </c>
      <c r="CA69" s="68" t="str">
        <f ca="1">INDEX({"","_","-","="},IF(OR($D69 &gt;= CB$6, $E69 &lt; CA$6), 0, 1)+IF(OR($F69 &gt;= CB$6, $G69 &lt; CA$6), 0, 2)+1)</f>
        <v/>
      </c>
      <c r="CB69" s="68" t="str">
        <f ca="1">INDEX({"","_","-","="},IF(OR($D69 &gt;= CC$6, $E69 &lt; CB$6), 0, 1)+IF(OR($F69 &gt;= CC$6, $G69 &lt; CB$6), 0, 2)+1)</f>
        <v/>
      </c>
      <c r="CC69" s="68" t="str">
        <f ca="1">INDEX({"","_","-","="},IF(OR($D69 &gt;= CD$6, $E69 &lt; CC$6), 0, 1)+IF(OR($F69 &gt;= CD$6, $G69 &lt; CC$6), 0, 2)+1)</f>
        <v/>
      </c>
      <c r="CD69" s="68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IF('临-进度'!M65,'临-进度'!$A65,"")</f>
        <v/>
      </c>
      <c r="B70" s="8" t="str">
        <f ca="1">IF('临-进度'!M65,'临-进度'!$B65,"")</f>
        <v/>
      </c>
      <c r="C70" s="8" t="str">
        <f ca="1">IF('临-进度'!M65,'临-进度'!$E65,"")</f>
        <v/>
      </c>
      <c r="D70" s="40" t="str">
        <f ca="1">IF('临-进度'!$M65,'临-进度'!$I65,"")</f>
        <v/>
      </c>
      <c r="E70" s="40" t="str">
        <f ca="1">IF('临-进度'!$M65,'临-进度'!$AE65,"")</f>
        <v/>
      </c>
      <c r="F70" s="40" t="str">
        <f ca="1">IF('临-进度'!$M65,'临-进度'!$J65,"")</f>
        <v/>
      </c>
      <c r="G70" s="73" t="str">
        <f ca="1">IF('临-进度'!$M65,'临-进度'!$AF65,"")</f>
        <v/>
      </c>
      <c r="H70" s="68" t="str">
        <f ca="1">INDEX({"","_","-","="},IF(OR($D70 &gt;= I$6, $E70 &lt; H$6), 0, 1)+IF(OR($F70 &gt;= I$6, $G70 &lt; H$6), 0, 2)+1)</f>
        <v/>
      </c>
      <c r="I70" s="68" t="str">
        <f ca="1">INDEX({"","_","-","="},IF(OR($D70 &gt;= J$6, $E70 &lt; I$6), 0, 1)+IF(OR($F70 &gt;= J$6, $G70 &lt; I$6), 0, 2)+1)</f>
        <v/>
      </c>
      <c r="J70" s="68" t="str">
        <f ca="1">INDEX({"","_","-","="},IF(OR($D70 &gt;= K$6, $E70 &lt; J$6), 0, 1)+IF(OR($F70 &gt;= K$6, $G70 &lt; J$6), 0, 2)+1)</f>
        <v/>
      </c>
      <c r="K70" s="68" t="str">
        <f ca="1">INDEX({"","_","-","="},IF(OR($D70 &gt;= L$6, $E70 &lt; K$6), 0, 1)+IF(OR($F70 &gt;= L$6, $G70 &lt; K$6), 0, 2)+1)</f>
        <v/>
      </c>
      <c r="L70" s="68" t="str">
        <f ca="1">INDEX({"","_","-","="},IF(OR($D70 &gt;= M$6, $E70 &lt; L$6), 0, 1)+IF(OR($F70 &gt;= M$6, $G70 &lt; L$6), 0, 2)+1)</f>
        <v/>
      </c>
      <c r="M70" s="68" t="str">
        <f ca="1">INDEX({"","_","-","="},IF(OR($D70 &gt;= N$6, $E70 &lt; M$6), 0, 1)+IF(OR($F70 &gt;= N$6, $G70 &lt; M$6), 0, 2)+1)</f>
        <v/>
      </c>
      <c r="N70" s="68" t="str">
        <f ca="1">INDEX({"","_","-","="},IF(OR($D70 &gt;= O$6, $E70 &lt; N$6), 0, 1)+IF(OR($F70 &gt;= O$6, $G70 &lt; N$6), 0, 2)+1)</f>
        <v/>
      </c>
      <c r="O70" s="68" t="str">
        <f ca="1">INDEX({"","_","-","="},IF(OR($D70 &gt;= P$6, $E70 &lt; O$6), 0, 1)+IF(OR($F70 &gt;= P$6, $G70 &lt; O$6), 0, 2)+1)</f>
        <v/>
      </c>
      <c r="P70" s="68" t="str">
        <f ca="1">INDEX({"","_","-","="},IF(OR($D70 &gt;= Q$6, $E70 &lt; P$6), 0, 1)+IF(OR($F70 &gt;= Q$6, $G70 &lt; P$6), 0, 2)+1)</f>
        <v/>
      </c>
      <c r="Q70" s="68" t="str">
        <f ca="1">INDEX({"","_","-","="},IF(OR($D70 &gt;= R$6, $E70 &lt; Q$6), 0, 1)+IF(OR($F70 &gt;= R$6, $G70 &lt; Q$6), 0, 2)+1)</f>
        <v/>
      </c>
      <c r="R70" s="68" t="str">
        <f ca="1">INDEX({"","_","-","="},IF(OR($D70 &gt;= S$6, $E70 &lt; R$6), 0, 1)+IF(OR($F70 &gt;= S$6, $G70 &lt; R$6), 0, 2)+1)</f>
        <v/>
      </c>
      <c r="S70" s="68" t="str">
        <f ca="1">INDEX({"","_","-","="},IF(OR($D70 &gt;= T$6, $E70 &lt; S$6), 0, 1)+IF(OR($F70 &gt;= T$6, $G70 &lt; S$6), 0, 2)+1)</f>
        <v/>
      </c>
      <c r="T70" s="68" t="str">
        <f ca="1">INDEX({"","_","-","="},IF(OR($D70 &gt;= U$6, $E70 &lt; T$6), 0, 1)+IF(OR($F70 &gt;= U$6, $G70 &lt; T$6), 0, 2)+1)</f>
        <v/>
      </c>
      <c r="U70" s="68" t="str">
        <f ca="1">INDEX({"","_","-","="},IF(OR($D70 &gt;= V$6, $E70 &lt; U$6), 0, 1)+IF(OR($F70 &gt;= V$6, $G70 &lt; U$6), 0, 2)+1)</f>
        <v/>
      </c>
      <c r="V70" s="68" t="str">
        <f ca="1">INDEX({"","_","-","="},IF(OR($D70 &gt;= W$6, $E70 &lt; V$6), 0, 1)+IF(OR($F70 &gt;= W$6, $G70 &lt; V$6), 0, 2)+1)</f>
        <v/>
      </c>
      <c r="W70" s="68" t="str">
        <f ca="1">INDEX({"","_","-","="},IF(OR($D70 &gt;= X$6, $E70 &lt; W$6), 0, 1)+IF(OR($F70 &gt;= X$6, $G70 &lt; W$6), 0, 2)+1)</f>
        <v/>
      </c>
      <c r="X70" s="68" t="str">
        <f ca="1">INDEX({"","_","-","="},IF(OR($D70 &gt;= Y$6, $E70 &lt; X$6), 0, 1)+IF(OR($F70 &gt;= Y$6, $G70 &lt; X$6), 0, 2)+1)</f>
        <v/>
      </c>
      <c r="Y70" s="68" t="str">
        <f ca="1">INDEX({"","_","-","="},IF(OR($D70 &gt;= Z$6, $E70 &lt; Y$6), 0, 1)+IF(OR($F70 &gt;= Z$6, $G70 &lt; Y$6), 0, 2)+1)</f>
        <v/>
      </c>
      <c r="Z70" s="68" t="str">
        <f ca="1">INDEX({"","_","-","="},IF(OR($D70 &gt;= AA$6, $E70 &lt; Z$6), 0, 1)+IF(OR($F70 &gt;= AA$6, $G70 &lt; Z$6), 0, 2)+1)</f>
        <v/>
      </c>
      <c r="AA70" s="68" t="str">
        <f ca="1">INDEX({"","_","-","="},IF(OR($D70 &gt;= AB$6, $E70 &lt; AA$6), 0, 1)+IF(OR($F70 &gt;= AB$6, $G70 &lt; AA$6), 0, 2)+1)</f>
        <v/>
      </c>
      <c r="AB70" s="68" t="str">
        <f ca="1">INDEX({"","_","-","="},IF(OR($D70 &gt;= AC$6, $E70 &lt; AB$6), 0, 1)+IF(OR($F70 &gt;= AC$6, $G70 &lt; AB$6), 0, 2)+1)</f>
        <v/>
      </c>
      <c r="AC70" s="68" t="str">
        <f ca="1">INDEX({"","_","-","="},IF(OR($D70 &gt;= AD$6, $E70 &lt; AC$6), 0, 1)+IF(OR($F70 &gt;= AD$6, $G70 &lt; AC$6), 0, 2)+1)</f>
        <v/>
      </c>
      <c r="AD70" s="68" t="str">
        <f ca="1">INDEX({"","_","-","="},IF(OR($D70 &gt;= AE$6, $E70 &lt; AD$6), 0, 1)+IF(OR($F70 &gt;= AE$6, $G70 &lt; AD$6), 0, 2)+1)</f>
        <v/>
      </c>
      <c r="AE70" s="68" t="str">
        <f ca="1">INDEX({"","_","-","="},IF(OR($D70 &gt;= AF$6, $E70 &lt; AE$6), 0, 1)+IF(OR($F70 &gt;= AF$6, $G70 &lt; AE$6), 0, 2)+1)</f>
        <v/>
      </c>
      <c r="AF70" s="68" t="str">
        <f ca="1">INDEX({"","_","-","="},IF(OR($D70 &gt;= AG$6, $E70 &lt; AF$6), 0, 1)+IF(OR($F70 &gt;= AG$6, $G70 &lt; AF$6), 0, 2)+1)</f>
        <v/>
      </c>
      <c r="AG70" s="68" t="str">
        <f ca="1">INDEX({"","_","-","="},IF(OR($D70 &gt;= AH$6, $E70 &lt; AG$6), 0, 1)+IF(OR($F70 &gt;= AH$6, $G70 &lt; AG$6), 0, 2)+1)</f>
        <v/>
      </c>
      <c r="AH70" s="68" t="str">
        <f ca="1">INDEX({"","_","-","="},IF(OR($D70 &gt;= AI$6, $E70 &lt; AH$6), 0, 1)+IF(OR($F70 &gt;= AI$6, $G70 &lt; AH$6), 0, 2)+1)</f>
        <v/>
      </c>
      <c r="AI70" s="68" t="str">
        <f ca="1">INDEX({"","_","-","="},IF(OR($D70 &gt;= AJ$6, $E70 &lt; AI$6), 0, 1)+IF(OR($F70 &gt;= AJ$6, $G70 &lt; AI$6), 0, 2)+1)</f>
        <v/>
      </c>
      <c r="AJ70" s="68" t="str">
        <f ca="1">INDEX({"","_","-","="},IF(OR($D70 &gt;= AK$6, $E70 &lt; AJ$6), 0, 1)+IF(OR($F70 &gt;= AK$6, $G70 &lt; AJ$6), 0, 2)+1)</f>
        <v/>
      </c>
      <c r="AK70" s="68" t="str">
        <f ca="1">INDEX({"","_","-","="},IF(OR($D70 &gt;= AL$6, $E70 &lt; AK$6), 0, 1)+IF(OR($F70 &gt;= AL$6, $G70 &lt; AK$6), 0, 2)+1)</f>
        <v/>
      </c>
      <c r="AL70" s="68" t="str">
        <f ca="1">INDEX({"","_","-","="},IF(OR($D70 &gt;= AM$6, $E70 &lt; AL$6), 0, 1)+IF(OR($F70 &gt;= AM$6, $G70 &lt; AL$6), 0, 2)+1)</f>
        <v/>
      </c>
      <c r="AM70" s="68" t="str">
        <f ca="1">INDEX({"","_","-","="},IF(OR($D70 &gt;= AN$6, $E70 &lt; AM$6), 0, 1)+IF(OR($F70 &gt;= AN$6, $G70 &lt; AM$6), 0, 2)+1)</f>
        <v/>
      </c>
      <c r="AN70" s="68" t="str">
        <f ca="1">INDEX({"","_","-","="},IF(OR($D70 &gt;= AO$6, $E70 &lt; AN$6), 0, 1)+IF(OR($F70 &gt;= AO$6, $G70 &lt; AN$6), 0, 2)+1)</f>
        <v/>
      </c>
      <c r="AO70" s="68" t="str">
        <f ca="1">INDEX({"","_","-","="},IF(OR($D70 &gt;= AP$6, $E70 &lt; AO$6), 0, 1)+IF(OR($F70 &gt;= AP$6, $G70 &lt; AO$6), 0, 2)+1)</f>
        <v/>
      </c>
      <c r="AP70" s="68" t="str">
        <f ca="1">INDEX({"","_","-","="},IF(OR($D70 &gt;= AQ$6, $E70 &lt; AP$6), 0, 1)+IF(OR($F70 &gt;= AQ$6, $G70 &lt; AP$6), 0, 2)+1)</f>
        <v/>
      </c>
      <c r="AQ70" s="68" t="str">
        <f ca="1">INDEX({"","_","-","="},IF(OR($D70 &gt;= AR$6, $E70 &lt; AQ$6), 0, 1)+IF(OR($F70 &gt;= AR$6, $G70 &lt; AQ$6), 0, 2)+1)</f>
        <v/>
      </c>
      <c r="AR70" s="68" t="str">
        <f ca="1">INDEX({"","_","-","="},IF(OR($D70 &gt;= AS$6, $E70 &lt; AR$6), 0, 1)+IF(OR($F70 &gt;= AS$6, $G70 &lt; AR$6), 0, 2)+1)</f>
        <v/>
      </c>
      <c r="AS70" s="68" t="str">
        <f ca="1">INDEX({"","_","-","="},IF(OR($D70 &gt;= AT$6, $E70 &lt; AS$6), 0, 1)+IF(OR($F70 &gt;= AT$6, $G70 &lt; AS$6), 0, 2)+1)</f>
        <v/>
      </c>
      <c r="AT70" s="68" t="str">
        <f ca="1">INDEX({"","_","-","="},IF(OR($D70 &gt;= AU$6, $E70 &lt; AT$6), 0, 1)+IF(OR($F70 &gt;= AU$6, $G70 &lt; AT$6), 0, 2)+1)</f>
        <v/>
      </c>
      <c r="AU70" s="68" t="str">
        <f ca="1">INDEX({"","_","-","="},IF(OR($D70 &gt;= AV$6, $E70 &lt; AU$6), 0, 1)+IF(OR($F70 &gt;= AV$6, $G70 &lt; AU$6), 0, 2)+1)</f>
        <v/>
      </c>
      <c r="AV70" s="68" t="str">
        <f ca="1">INDEX({"","_","-","="},IF(OR($D70 &gt;= AW$6, $E70 &lt; AV$6), 0, 1)+IF(OR($F70 &gt;= AW$6, $G70 &lt; AV$6), 0, 2)+1)</f>
        <v/>
      </c>
      <c r="AW70" s="68" t="str">
        <f ca="1">INDEX({"","_","-","="},IF(OR($D70 &gt;= AX$6, $E70 &lt; AW$6), 0, 1)+IF(OR($F70 &gt;= AX$6, $G70 &lt; AW$6), 0, 2)+1)</f>
        <v/>
      </c>
      <c r="AX70" s="68" t="str">
        <f ca="1">INDEX({"","_","-","="},IF(OR($D70 &gt;= AY$6, $E70 &lt; AX$6), 0, 1)+IF(OR($F70 &gt;= AY$6, $G70 &lt; AX$6), 0, 2)+1)</f>
        <v/>
      </c>
      <c r="AY70" s="68" t="str">
        <f ca="1">INDEX({"","_","-","="},IF(OR($D70 &gt;= AZ$6, $E70 &lt; AY$6), 0, 1)+IF(OR($F70 &gt;= AZ$6, $G70 &lt; AY$6), 0, 2)+1)</f>
        <v/>
      </c>
      <c r="AZ70" s="68" t="str">
        <f ca="1">INDEX({"","_","-","="},IF(OR($D70 &gt;= BA$6, $E70 &lt; AZ$6), 0, 1)+IF(OR($F70 &gt;= BA$6, $G70 &lt; AZ$6), 0, 2)+1)</f>
        <v/>
      </c>
      <c r="BA70" s="68" t="str">
        <f ca="1">INDEX({"","_","-","="},IF(OR($D70 &gt;= BB$6, $E70 &lt; BA$6), 0, 1)+IF(OR($F70 &gt;= BB$6, $G70 &lt; BA$6), 0, 2)+1)</f>
        <v/>
      </c>
      <c r="BB70" s="68" t="str">
        <f ca="1">INDEX({"","_","-","="},IF(OR($D70 &gt;= BC$6, $E70 &lt; BB$6), 0, 1)+IF(OR($F70 &gt;= BC$6, $G70 &lt; BB$6), 0, 2)+1)</f>
        <v/>
      </c>
      <c r="BC70" s="68" t="str">
        <f ca="1">INDEX({"","_","-","="},IF(OR($D70 &gt;= BD$6, $E70 &lt; BC$6), 0, 1)+IF(OR($F70 &gt;= BD$6, $G70 &lt; BC$6), 0, 2)+1)</f>
        <v/>
      </c>
      <c r="BD70" s="68" t="str">
        <f ca="1">INDEX({"","_","-","="},IF(OR($D70 &gt;= BE$6, $E70 &lt; BD$6), 0, 1)+IF(OR($F70 &gt;= BE$6, $G70 &lt; BD$6), 0, 2)+1)</f>
        <v/>
      </c>
      <c r="BE70" s="68" t="str">
        <f ca="1">INDEX({"","_","-","="},IF(OR($D70 &gt;= BF$6, $E70 &lt; BE$6), 0, 1)+IF(OR($F70 &gt;= BF$6, $G70 &lt; BE$6), 0, 2)+1)</f>
        <v/>
      </c>
      <c r="BF70" s="68" t="str">
        <f ca="1">INDEX({"","_","-","="},IF(OR($D70 &gt;= BG$6, $E70 &lt; BF$6), 0, 1)+IF(OR($F70 &gt;= BG$6, $G70 &lt; BF$6), 0, 2)+1)</f>
        <v/>
      </c>
      <c r="BG70" s="68" t="str">
        <f ca="1">INDEX({"","_","-","="},IF(OR($D70 &gt;= BH$6, $E70 &lt; BG$6), 0, 1)+IF(OR($F70 &gt;= BH$6, $G70 &lt; BG$6), 0, 2)+1)</f>
        <v/>
      </c>
      <c r="BH70" s="68" t="str">
        <f ca="1">INDEX({"","_","-","="},IF(OR($D70 &gt;= BI$6, $E70 &lt; BH$6), 0, 1)+IF(OR($F70 &gt;= BI$6, $G70 &lt; BH$6), 0, 2)+1)</f>
        <v/>
      </c>
      <c r="BI70" s="68" t="str">
        <f ca="1">INDEX({"","_","-","="},IF(OR($D70 &gt;= BJ$6, $E70 &lt; BI$6), 0, 1)+IF(OR($F70 &gt;= BJ$6, $G70 &lt; BI$6), 0, 2)+1)</f>
        <v/>
      </c>
      <c r="BJ70" s="68" t="str">
        <f ca="1">INDEX({"","_","-","="},IF(OR($D70 &gt;= BK$6, $E70 &lt; BJ$6), 0, 1)+IF(OR($F70 &gt;= BK$6, $G70 &lt; BJ$6), 0, 2)+1)</f>
        <v/>
      </c>
      <c r="BK70" s="68" t="str">
        <f ca="1">INDEX({"","_","-","="},IF(OR($D70 &gt;= BL$6, $E70 &lt; BK$6), 0, 1)+IF(OR($F70 &gt;= BL$6, $G70 &lt; BK$6), 0, 2)+1)</f>
        <v/>
      </c>
      <c r="BL70" s="68" t="str">
        <f ca="1">INDEX({"","_","-","="},IF(OR($D70 &gt;= BM$6, $E70 &lt; BL$6), 0, 1)+IF(OR($F70 &gt;= BM$6, $G70 &lt; BL$6), 0, 2)+1)</f>
        <v/>
      </c>
      <c r="BM70" s="68" t="str">
        <f ca="1">INDEX({"","_","-","="},IF(OR($D70 &gt;= BN$6, $E70 &lt; BM$6), 0, 1)+IF(OR($F70 &gt;= BN$6, $G70 &lt; BM$6), 0, 2)+1)</f>
        <v/>
      </c>
      <c r="BN70" s="68" t="str">
        <f ca="1">INDEX({"","_","-","="},IF(OR($D70 &gt;= BO$6, $E70 &lt; BN$6), 0, 1)+IF(OR($F70 &gt;= BO$6, $G70 &lt; BN$6), 0, 2)+1)</f>
        <v/>
      </c>
      <c r="BO70" s="68" t="str">
        <f ca="1">INDEX({"","_","-","="},IF(OR($D70 &gt;= BP$6, $E70 &lt; BO$6), 0, 1)+IF(OR($F70 &gt;= BP$6, $G70 &lt; BO$6), 0, 2)+1)</f>
        <v/>
      </c>
      <c r="BP70" s="68" t="str">
        <f ca="1">INDEX({"","_","-","="},IF(OR($D70 &gt;= BQ$6, $E70 &lt; BP$6), 0, 1)+IF(OR($F70 &gt;= BQ$6, $G70 &lt; BP$6), 0, 2)+1)</f>
        <v/>
      </c>
      <c r="BQ70" s="68" t="str">
        <f ca="1">INDEX({"","_","-","="},IF(OR($D70 &gt;= BR$6, $E70 &lt; BQ$6), 0, 1)+IF(OR($F70 &gt;= BR$6, $G70 &lt; BQ$6), 0, 2)+1)</f>
        <v/>
      </c>
      <c r="BR70" s="68" t="str">
        <f ca="1">INDEX({"","_","-","="},IF(OR($D70 &gt;= BS$6, $E70 &lt; BR$6), 0, 1)+IF(OR($F70 &gt;= BS$6, $G70 &lt; BR$6), 0, 2)+1)</f>
        <v/>
      </c>
      <c r="BS70" s="68" t="str">
        <f ca="1">INDEX({"","_","-","="},IF(OR($D70 &gt;= BT$6, $E70 &lt; BS$6), 0, 1)+IF(OR($F70 &gt;= BT$6, $G70 &lt; BS$6), 0, 2)+1)</f>
        <v/>
      </c>
      <c r="BT70" s="68" t="str">
        <f ca="1">INDEX({"","_","-","="},IF(OR($D70 &gt;= BU$6, $E70 &lt; BT$6), 0, 1)+IF(OR($F70 &gt;= BU$6, $G70 &lt; BT$6), 0, 2)+1)</f>
        <v/>
      </c>
      <c r="BU70" s="68" t="str">
        <f ca="1">INDEX({"","_","-","="},IF(OR($D70 &gt;= BV$6, $E70 &lt; BU$6), 0, 1)+IF(OR($F70 &gt;= BV$6, $G70 &lt; BU$6), 0, 2)+1)</f>
        <v/>
      </c>
      <c r="BV70" s="68" t="str">
        <f ca="1">INDEX({"","_","-","="},IF(OR($D70 &gt;= BW$6, $E70 &lt; BV$6), 0, 1)+IF(OR($F70 &gt;= BW$6, $G70 &lt; BV$6), 0, 2)+1)</f>
        <v/>
      </c>
      <c r="BW70" s="68" t="str">
        <f ca="1">INDEX({"","_","-","="},IF(OR($D70 &gt;= BX$6, $E70 &lt; BW$6), 0, 1)+IF(OR($F70 &gt;= BX$6, $G70 &lt; BW$6), 0, 2)+1)</f>
        <v/>
      </c>
      <c r="BX70" s="68" t="str">
        <f ca="1">INDEX({"","_","-","="},IF(OR($D70 &gt;= BY$6, $E70 &lt; BX$6), 0, 1)+IF(OR($F70 &gt;= BY$6, $G70 &lt; BX$6), 0, 2)+1)</f>
        <v/>
      </c>
      <c r="BY70" s="68" t="str">
        <f ca="1">INDEX({"","_","-","="},IF(OR($D70 &gt;= BZ$6, $E70 &lt; BY$6), 0, 1)+IF(OR($F70 &gt;= BZ$6, $G70 &lt; BY$6), 0, 2)+1)</f>
        <v/>
      </c>
      <c r="BZ70" s="68" t="str">
        <f ca="1">INDEX({"","_","-","="},IF(OR($D70 &gt;= CA$6, $E70 &lt; BZ$6), 0, 1)+IF(OR($F70 &gt;= CA$6, $G70 &lt; BZ$6), 0, 2)+1)</f>
        <v/>
      </c>
      <c r="CA70" s="68" t="str">
        <f ca="1">INDEX({"","_","-","="},IF(OR($D70 &gt;= CB$6, $E70 &lt; CA$6), 0, 1)+IF(OR($F70 &gt;= CB$6, $G70 &lt; CA$6), 0, 2)+1)</f>
        <v/>
      </c>
      <c r="CB70" s="68" t="str">
        <f ca="1">INDEX({"","_","-","="},IF(OR($D70 &gt;= CC$6, $E70 &lt; CB$6), 0, 1)+IF(OR($F70 &gt;= CC$6, $G70 &lt; CB$6), 0, 2)+1)</f>
        <v/>
      </c>
      <c r="CC70" s="68" t="str">
        <f ca="1">INDEX({"","_","-","="},IF(OR($D70 &gt;= CD$6, $E70 &lt; CC$6), 0, 1)+IF(OR($F70 &gt;= CD$6, $G70 &lt; CC$6), 0, 2)+1)</f>
        <v/>
      </c>
      <c r="CD70" s="68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IF('临-进度'!M66,'临-进度'!$A66,"")</f>
        <v/>
      </c>
      <c r="B71" s="8" t="str">
        <f ca="1">IF('临-进度'!M66,'临-进度'!$B66,"")</f>
        <v/>
      </c>
      <c r="C71" s="8" t="str">
        <f ca="1">IF('临-进度'!M66,'临-进度'!$E66,"")</f>
        <v/>
      </c>
      <c r="D71" s="40" t="str">
        <f ca="1">IF('临-进度'!$M66,'临-进度'!$I66,"")</f>
        <v/>
      </c>
      <c r="E71" s="40" t="str">
        <f ca="1">IF('临-进度'!$M66,'临-进度'!$AE66,"")</f>
        <v/>
      </c>
      <c r="F71" s="40" t="str">
        <f ca="1">IF('临-进度'!$M66,'临-进度'!$J66,"")</f>
        <v/>
      </c>
      <c r="G71" s="73" t="str">
        <f ca="1">IF('临-进度'!$M66,'临-进度'!$AF66,"")</f>
        <v/>
      </c>
      <c r="H71" s="68" t="str">
        <f ca="1">INDEX({"","_","-","="},IF(OR($D71 &gt;= I$6, $E71 &lt; H$6), 0, 1)+IF(OR($F71 &gt;= I$6, $G71 &lt; H$6), 0, 2)+1)</f>
        <v/>
      </c>
      <c r="I71" s="68" t="str">
        <f ca="1">INDEX({"","_","-","="},IF(OR($D71 &gt;= J$6, $E71 &lt; I$6), 0, 1)+IF(OR($F71 &gt;= J$6, $G71 &lt; I$6), 0, 2)+1)</f>
        <v/>
      </c>
      <c r="J71" s="68" t="str">
        <f ca="1">INDEX({"","_","-","="},IF(OR($D71 &gt;= K$6, $E71 &lt; J$6), 0, 1)+IF(OR($F71 &gt;= K$6, $G71 &lt; J$6), 0, 2)+1)</f>
        <v/>
      </c>
      <c r="K71" s="68" t="str">
        <f ca="1">INDEX({"","_","-","="},IF(OR($D71 &gt;= L$6, $E71 &lt; K$6), 0, 1)+IF(OR($F71 &gt;= L$6, $G71 &lt; K$6), 0, 2)+1)</f>
        <v/>
      </c>
      <c r="L71" s="68" t="str">
        <f ca="1">INDEX({"","_","-","="},IF(OR($D71 &gt;= M$6, $E71 &lt; L$6), 0, 1)+IF(OR($F71 &gt;= M$6, $G71 &lt; L$6), 0, 2)+1)</f>
        <v/>
      </c>
      <c r="M71" s="68" t="str">
        <f ca="1">INDEX({"","_","-","="},IF(OR($D71 &gt;= N$6, $E71 &lt; M$6), 0, 1)+IF(OR($F71 &gt;= N$6, $G71 &lt; M$6), 0, 2)+1)</f>
        <v/>
      </c>
      <c r="N71" s="68" t="str">
        <f ca="1">INDEX({"","_","-","="},IF(OR($D71 &gt;= O$6, $E71 &lt; N$6), 0, 1)+IF(OR($F71 &gt;= O$6, $G71 &lt; N$6), 0, 2)+1)</f>
        <v/>
      </c>
      <c r="O71" s="68" t="str">
        <f ca="1">INDEX({"","_","-","="},IF(OR($D71 &gt;= P$6, $E71 &lt; O$6), 0, 1)+IF(OR($F71 &gt;= P$6, $G71 &lt; O$6), 0, 2)+1)</f>
        <v/>
      </c>
      <c r="P71" s="68" t="str">
        <f ca="1">INDEX({"","_","-","="},IF(OR($D71 &gt;= Q$6, $E71 &lt; P$6), 0, 1)+IF(OR($F71 &gt;= Q$6, $G71 &lt; P$6), 0, 2)+1)</f>
        <v/>
      </c>
      <c r="Q71" s="68" t="str">
        <f ca="1">INDEX({"","_","-","="},IF(OR($D71 &gt;= R$6, $E71 &lt; Q$6), 0, 1)+IF(OR($F71 &gt;= R$6, $G71 &lt; Q$6), 0, 2)+1)</f>
        <v/>
      </c>
      <c r="R71" s="68" t="str">
        <f ca="1">INDEX({"","_","-","="},IF(OR($D71 &gt;= S$6, $E71 &lt; R$6), 0, 1)+IF(OR($F71 &gt;= S$6, $G71 &lt; R$6), 0, 2)+1)</f>
        <v/>
      </c>
      <c r="S71" s="68" t="str">
        <f ca="1">INDEX({"","_","-","="},IF(OR($D71 &gt;= T$6, $E71 &lt; S$6), 0, 1)+IF(OR($F71 &gt;= T$6, $G71 &lt; S$6), 0, 2)+1)</f>
        <v/>
      </c>
      <c r="T71" s="68" t="str">
        <f ca="1">INDEX({"","_","-","="},IF(OR($D71 &gt;= U$6, $E71 &lt; T$6), 0, 1)+IF(OR($F71 &gt;= U$6, $G71 &lt; T$6), 0, 2)+1)</f>
        <v/>
      </c>
      <c r="U71" s="68" t="str">
        <f ca="1">INDEX({"","_","-","="},IF(OR($D71 &gt;= V$6, $E71 &lt; U$6), 0, 1)+IF(OR($F71 &gt;= V$6, $G71 &lt; U$6), 0, 2)+1)</f>
        <v/>
      </c>
      <c r="V71" s="68" t="str">
        <f ca="1">INDEX({"","_","-","="},IF(OR($D71 &gt;= W$6, $E71 &lt; V$6), 0, 1)+IF(OR($F71 &gt;= W$6, $G71 &lt; V$6), 0, 2)+1)</f>
        <v/>
      </c>
      <c r="W71" s="68" t="str">
        <f ca="1">INDEX({"","_","-","="},IF(OR($D71 &gt;= X$6, $E71 &lt; W$6), 0, 1)+IF(OR($F71 &gt;= X$6, $G71 &lt; W$6), 0, 2)+1)</f>
        <v/>
      </c>
      <c r="X71" s="68" t="str">
        <f ca="1">INDEX({"","_","-","="},IF(OR($D71 &gt;= Y$6, $E71 &lt; X$6), 0, 1)+IF(OR($F71 &gt;= Y$6, $G71 &lt; X$6), 0, 2)+1)</f>
        <v/>
      </c>
      <c r="Y71" s="68" t="str">
        <f ca="1">INDEX({"","_","-","="},IF(OR($D71 &gt;= Z$6, $E71 &lt; Y$6), 0, 1)+IF(OR($F71 &gt;= Z$6, $G71 &lt; Y$6), 0, 2)+1)</f>
        <v/>
      </c>
      <c r="Z71" s="68" t="str">
        <f ca="1">INDEX({"","_","-","="},IF(OR($D71 &gt;= AA$6, $E71 &lt; Z$6), 0, 1)+IF(OR($F71 &gt;= AA$6, $G71 &lt; Z$6), 0, 2)+1)</f>
        <v/>
      </c>
      <c r="AA71" s="68" t="str">
        <f ca="1">INDEX({"","_","-","="},IF(OR($D71 &gt;= AB$6, $E71 &lt; AA$6), 0, 1)+IF(OR($F71 &gt;= AB$6, $G71 &lt; AA$6), 0, 2)+1)</f>
        <v/>
      </c>
      <c r="AB71" s="68" t="str">
        <f ca="1">INDEX({"","_","-","="},IF(OR($D71 &gt;= AC$6, $E71 &lt; AB$6), 0, 1)+IF(OR($F71 &gt;= AC$6, $G71 &lt; AB$6), 0, 2)+1)</f>
        <v/>
      </c>
      <c r="AC71" s="68" t="str">
        <f ca="1">INDEX({"","_","-","="},IF(OR($D71 &gt;= AD$6, $E71 &lt; AC$6), 0, 1)+IF(OR($F71 &gt;= AD$6, $G71 &lt; AC$6), 0, 2)+1)</f>
        <v/>
      </c>
      <c r="AD71" s="68" t="str">
        <f ca="1">INDEX({"","_","-","="},IF(OR($D71 &gt;= AE$6, $E71 &lt; AD$6), 0, 1)+IF(OR($F71 &gt;= AE$6, $G71 &lt; AD$6), 0, 2)+1)</f>
        <v/>
      </c>
      <c r="AE71" s="68" t="str">
        <f ca="1">INDEX({"","_","-","="},IF(OR($D71 &gt;= AF$6, $E71 &lt; AE$6), 0, 1)+IF(OR($F71 &gt;= AF$6, $G71 &lt; AE$6), 0, 2)+1)</f>
        <v/>
      </c>
      <c r="AF71" s="68" t="str">
        <f ca="1">INDEX({"","_","-","="},IF(OR($D71 &gt;= AG$6, $E71 &lt; AF$6), 0, 1)+IF(OR($F71 &gt;= AG$6, $G71 &lt; AF$6), 0, 2)+1)</f>
        <v/>
      </c>
      <c r="AG71" s="68" t="str">
        <f ca="1">INDEX({"","_","-","="},IF(OR($D71 &gt;= AH$6, $E71 &lt; AG$6), 0, 1)+IF(OR($F71 &gt;= AH$6, $G71 &lt; AG$6), 0, 2)+1)</f>
        <v/>
      </c>
      <c r="AH71" s="68" t="str">
        <f ca="1">INDEX({"","_","-","="},IF(OR($D71 &gt;= AI$6, $E71 &lt; AH$6), 0, 1)+IF(OR($F71 &gt;= AI$6, $G71 &lt; AH$6), 0, 2)+1)</f>
        <v/>
      </c>
      <c r="AI71" s="68" t="str">
        <f ca="1">INDEX({"","_","-","="},IF(OR($D71 &gt;= AJ$6, $E71 &lt; AI$6), 0, 1)+IF(OR($F71 &gt;= AJ$6, $G71 &lt; AI$6), 0, 2)+1)</f>
        <v/>
      </c>
      <c r="AJ71" s="68" t="str">
        <f ca="1">INDEX({"","_","-","="},IF(OR($D71 &gt;= AK$6, $E71 &lt; AJ$6), 0, 1)+IF(OR($F71 &gt;= AK$6, $G71 &lt; AJ$6), 0, 2)+1)</f>
        <v/>
      </c>
      <c r="AK71" s="68" t="str">
        <f ca="1">INDEX({"","_","-","="},IF(OR($D71 &gt;= AL$6, $E71 &lt; AK$6), 0, 1)+IF(OR($F71 &gt;= AL$6, $G71 &lt; AK$6), 0, 2)+1)</f>
        <v/>
      </c>
      <c r="AL71" s="68" t="str">
        <f ca="1">INDEX({"","_","-","="},IF(OR($D71 &gt;= AM$6, $E71 &lt; AL$6), 0, 1)+IF(OR($F71 &gt;= AM$6, $G71 &lt; AL$6), 0, 2)+1)</f>
        <v/>
      </c>
      <c r="AM71" s="68" t="str">
        <f ca="1">INDEX({"","_","-","="},IF(OR($D71 &gt;= AN$6, $E71 &lt; AM$6), 0, 1)+IF(OR($F71 &gt;= AN$6, $G71 &lt; AM$6), 0, 2)+1)</f>
        <v/>
      </c>
      <c r="AN71" s="68" t="str">
        <f ca="1">INDEX({"","_","-","="},IF(OR($D71 &gt;= AO$6, $E71 &lt; AN$6), 0, 1)+IF(OR($F71 &gt;= AO$6, $G71 &lt; AN$6), 0, 2)+1)</f>
        <v/>
      </c>
      <c r="AO71" s="68" t="str">
        <f ca="1">INDEX({"","_","-","="},IF(OR($D71 &gt;= AP$6, $E71 &lt; AO$6), 0, 1)+IF(OR($F71 &gt;= AP$6, $G71 &lt; AO$6), 0, 2)+1)</f>
        <v/>
      </c>
      <c r="AP71" s="68" t="str">
        <f ca="1">INDEX({"","_","-","="},IF(OR($D71 &gt;= AQ$6, $E71 &lt; AP$6), 0, 1)+IF(OR($F71 &gt;= AQ$6, $G71 &lt; AP$6), 0, 2)+1)</f>
        <v/>
      </c>
      <c r="AQ71" s="68" t="str">
        <f ca="1">INDEX({"","_","-","="},IF(OR($D71 &gt;= AR$6, $E71 &lt; AQ$6), 0, 1)+IF(OR($F71 &gt;= AR$6, $G71 &lt; AQ$6), 0, 2)+1)</f>
        <v/>
      </c>
      <c r="AR71" s="68" t="str">
        <f ca="1">INDEX({"","_","-","="},IF(OR($D71 &gt;= AS$6, $E71 &lt; AR$6), 0, 1)+IF(OR($F71 &gt;= AS$6, $G71 &lt; AR$6), 0, 2)+1)</f>
        <v/>
      </c>
      <c r="AS71" s="68" t="str">
        <f ca="1">INDEX({"","_","-","="},IF(OR($D71 &gt;= AT$6, $E71 &lt; AS$6), 0, 1)+IF(OR($F71 &gt;= AT$6, $G71 &lt; AS$6), 0, 2)+1)</f>
        <v/>
      </c>
      <c r="AT71" s="68" t="str">
        <f ca="1">INDEX({"","_","-","="},IF(OR($D71 &gt;= AU$6, $E71 &lt; AT$6), 0, 1)+IF(OR($F71 &gt;= AU$6, $G71 &lt; AT$6), 0, 2)+1)</f>
        <v/>
      </c>
      <c r="AU71" s="68" t="str">
        <f ca="1">INDEX({"","_","-","="},IF(OR($D71 &gt;= AV$6, $E71 &lt; AU$6), 0, 1)+IF(OR($F71 &gt;= AV$6, $G71 &lt; AU$6), 0, 2)+1)</f>
        <v/>
      </c>
      <c r="AV71" s="68" t="str">
        <f ca="1">INDEX({"","_","-","="},IF(OR($D71 &gt;= AW$6, $E71 &lt; AV$6), 0, 1)+IF(OR($F71 &gt;= AW$6, $G71 &lt; AV$6), 0, 2)+1)</f>
        <v/>
      </c>
      <c r="AW71" s="68" t="str">
        <f ca="1">INDEX({"","_","-","="},IF(OR($D71 &gt;= AX$6, $E71 &lt; AW$6), 0, 1)+IF(OR($F71 &gt;= AX$6, $G71 &lt; AW$6), 0, 2)+1)</f>
        <v/>
      </c>
      <c r="AX71" s="68" t="str">
        <f ca="1">INDEX({"","_","-","="},IF(OR($D71 &gt;= AY$6, $E71 &lt; AX$6), 0, 1)+IF(OR($F71 &gt;= AY$6, $G71 &lt; AX$6), 0, 2)+1)</f>
        <v/>
      </c>
      <c r="AY71" s="68" t="str">
        <f ca="1">INDEX({"","_","-","="},IF(OR($D71 &gt;= AZ$6, $E71 &lt; AY$6), 0, 1)+IF(OR($F71 &gt;= AZ$6, $G71 &lt; AY$6), 0, 2)+1)</f>
        <v/>
      </c>
      <c r="AZ71" s="68" t="str">
        <f ca="1">INDEX({"","_","-","="},IF(OR($D71 &gt;= BA$6, $E71 &lt; AZ$6), 0, 1)+IF(OR($F71 &gt;= BA$6, $G71 &lt; AZ$6), 0, 2)+1)</f>
        <v/>
      </c>
      <c r="BA71" s="68" t="str">
        <f ca="1">INDEX({"","_","-","="},IF(OR($D71 &gt;= BB$6, $E71 &lt; BA$6), 0, 1)+IF(OR($F71 &gt;= BB$6, $G71 &lt; BA$6), 0, 2)+1)</f>
        <v/>
      </c>
      <c r="BB71" s="68" t="str">
        <f ca="1">INDEX({"","_","-","="},IF(OR($D71 &gt;= BC$6, $E71 &lt; BB$6), 0, 1)+IF(OR($F71 &gt;= BC$6, $G71 &lt; BB$6), 0, 2)+1)</f>
        <v/>
      </c>
      <c r="BC71" s="68" t="str">
        <f ca="1">INDEX({"","_","-","="},IF(OR($D71 &gt;= BD$6, $E71 &lt; BC$6), 0, 1)+IF(OR($F71 &gt;= BD$6, $G71 &lt; BC$6), 0, 2)+1)</f>
        <v/>
      </c>
      <c r="BD71" s="68" t="str">
        <f ca="1">INDEX({"","_","-","="},IF(OR($D71 &gt;= BE$6, $E71 &lt; BD$6), 0, 1)+IF(OR($F71 &gt;= BE$6, $G71 &lt; BD$6), 0, 2)+1)</f>
        <v/>
      </c>
      <c r="BE71" s="68" t="str">
        <f ca="1">INDEX({"","_","-","="},IF(OR($D71 &gt;= BF$6, $E71 &lt; BE$6), 0, 1)+IF(OR($F71 &gt;= BF$6, $G71 &lt; BE$6), 0, 2)+1)</f>
        <v/>
      </c>
      <c r="BF71" s="68" t="str">
        <f ca="1">INDEX({"","_","-","="},IF(OR($D71 &gt;= BG$6, $E71 &lt; BF$6), 0, 1)+IF(OR($F71 &gt;= BG$6, $G71 &lt; BF$6), 0, 2)+1)</f>
        <v/>
      </c>
      <c r="BG71" s="68" t="str">
        <f ca="1">INDEX({"","_","-","="},IF(OR($D71 &gt;= BH$6, $E71 &lt; BG$6), 0, 1)+IF(OR($F71 &gt;= BH$6, $G71 &lt; BG$6), 0, 2)+1)</f>
        <v/>
      </c>
      <c r="BH71" s="68" t="str">
        <f ca="1">INDEX({"","_","-","="},IF(OR($D71 &gt;= BI$6, $E71 &lt; BH$6), 0, 1)+IF(OR($F71 &gt;= BI$6, $G71 &lt; BH$6), 0, 2)+1)</f>
        <v/>
      </c>
      <c r="BI71" s="68" t="str">
        <f ca="1">INDEX({"","_","-","="},IF(OR($D71 &gt;= BJ$6, $E71 &lt; BI$6), 0, 1)+IF(OR($F71 &gt;= BJ$6, $G71 &lt; BI$6), 0, 2)+1)</f>
        <v/>
      </c>
      <c r="BJ71" s="68" t="str">
        <f ca="1">INDEX({"","_","-","="},IF(OR($D71 &gt;= BK$6, $E71 &lt; BJ$6), 0, 1)+IF(OR($F71 &gt;= BK$6, $G71 &lt; BJ$6), 0, 2)+1)</f>
        <v/>
      </c>
      <c r="BK71" s="68" t="str">
        <f ca="1">INDEX({"","_","-","="},IF(OR($D71 &gt;= BL$6, $E71 &lt; BK$6), 0, 1)+IF(OR($F71 &gt;= BL$6, $G71 &lt; BK$6), 0, 2)+1)</f>
        <v/>
      </c>
      <c r="BL71" s="68" t="str">
        <f ca="1">INDEX({"","_","-","="},IF(OR($D71 &gt;= BM$6, $E71 &lt; BL$6), 0, 1)+IF(OR($F71 &gt;= BM$6, $G71 &lt; BL$6), 0, 2)+1)</f>
        <v/>
      </c>
      <c r="BM71" s="68" t="str">
        <f ca="1">INDEX({"","_","-","="},IF(OR($D71 &gt;= BN$6, $E71 &lt; BM$6), 0, 1)+IF(OR($F71 &gt;= BN$6, $G71 &lt; BM$6), 0, 2)+1)</f>
        <v/>
      </c>
      <c r="BN71" s="68" t="str">
        <f ca="1">INDEX({"","_","-","="},IF(OR($D71 &gt;= BO$6, $E71 &lt; BN$6), 0, 1)+IF(OR($F71 &gt;= BO$6, $G71 &lt; BN$6), 0, 2)+1)</f>
        <v/>
      </c>
      <c r="BO71" s="68" t="str">
        <f ca="1">INDEX({"","_","-","="},IF(OR($D71 &gt;= BP$6, $E71 &lt; BO$6), 0, 1)+IF(OR($F71 &gt;= BP$6, $G71 &lt; BO$6), 0, 2)+1)</f>
        <v/>
      </c>
      <c r="BP71" s="68" t="str">
        <f ca="1">INDEX({"","_","-","="},IF(OR($D71 &gt;= BQ$6, $E71 &lt; BP$6), 0, 1)+IF(OR($F71 &gt;= BQ$6, $G71 &lt; BP$6), 0, 2)+1)</f>
        <v/>
      </c>
      <c r="BQ71" s="68" t="str">
        <f ca="1">INDEX({"","_","-","="},IF(OR($D71 &gt;= BR$6, $E71 &lt; BQ$6), 0, 1)+IF(OR($F71 &gt;= BR$6, $G71 &lt; BQ$6), 0, 2)+1)</f>
        <v/>
      </c>
      <c r="BR71" s="68" t="str">
        <f ca="1">INDEX({"","_","-","="},IF(OR($D71 &gt;= BS$6, $E71 &lt; BR$6), 0, 1)+IF(OR($F71 &gt;= BS$6, $G71 &lt; BR$6), 0, 2)+1)</f>
        <v/>
      </c>
      <c r="BS71" s="68" t="str">
        <f ca="1">INDEX({"","_","-","="},IF(OR($D71 &gt;= BT$6, $E71 &lt; BS$6), 0, 1)+IF(OR($F71 &gt;= BT$6, $G71 &lt; BS$6), 0, 2)+1)</f>
        <v/>
      </c>
      <c r="BT71" s="68" t="str">
        <f ca="1">INDEX({"","_","-","="},IF(OR($D71 &gt;= BU$6, $E71 &lt; BT$6), 0, 1)+IF(OR($F71 &gt;= BU$6, $G71 &lt; BT$6), 0, 2)+1)</f>
        <v/>
      </c>
      <c r="BU71" s="68" t="str">
        <f ca="1">INDEX({"","_","-","="},IF(OR($D71 &gt;= BV$6, $E71 &lt; BU$6), 0, 1)+IF(OR($F71 &gt;= BV$6, $G71 &lt; BU$6), 0, 2)+1)</f>
        <v/>
      </c>
      <c r="BV71" s="68" t="str">
        <f ca="1">INDEX({"","_","-","="},IF(OR($D71 &gt;= BW$6, $E71 &lt; BV$6), 0, 1)+IF(OR($F71 &gt;= BW$6, $G71 &lt; BV$6), 0, 2)+1)</f>
        <v/>
      </c>
      <c r="BW71" s="68" t="str">
        <f ca="1">INDEX({"","_","-","="},IF(OR($D71 &gt;= BX$6, $E71 &lt; BW$6), 0, 1)+IF(OR($F71 &gt;= BX$6, $G71 &lt; BW$6), 0, 2)+1)</f>
        <v/>
      </c>
      <c r="BX71" s="68" t="str">
        <f ca="1">INDEX({"","_","-","="},IF(OR($D71 &gt;= BY$6, $E71 &lt; BX$6), 0, 1)+IF(OR($F71 &gt;= BY$6, $G71 &lt; BX$6), 0, 2)+1)</f>
        <v/>
      </c>
      <c r="BY71" s="68" t="str">
        <f ca="1">INDEX({"","_","-","="},IF(OR($D71 &gt;= BZ$6, $E71 &lt; BY$6), 0, 1)+IF(OR($F71 &gt;= BZ$6, $G71 &lt; BY$6), 0, 2)+1)</f>
        <v/>
      </c>
      <c r="BZ71" s="68" t="str">
        <f ca="1">INDEX({"","_","-","="},IF(OR($D71 &gt;= CA$6, $E71 &lt; BZ$6), 0, 1)+IF(OR($F71 &gt;= CA$6, $G71 &lt; BZ$6), 0, 2)+1)</f>
        <v/>
      </c>
      <c r="CA71" s="68" t="str">
        <f ca="1">INDEX({"","_","-","="},IF(OR($D71 &gt;= CB$6, $E71 &lt; CA$6), 0, 1)+IF(OR($F71 &gt;= CB$6, $G71 &lt; CA$6), 0, 2)+1)</f>
        <v/>
      </c>
      <c r="CB71" s="68" t="str">
        <f ca="1">INDEX({"","_","-","="},IF(OR($D71 &gt;= CC$6, $E71 &lt; CB$6), 0, 1)+IF(OR($F71 &gt;= CC$6, $G71 &lt; CB$6), 0, 2)+1)</f>
        <v/>
      </c>
      <c r="CC71" s="68" t="str">
        <f ca="1">INDEX({"","_","-","="},IF(OR($D71 &gt;= CD$6, $E71 &lt; CC$6), 0, 1)+IF(OR($F71 &gt;= CD$6, $G71 &lt; CC$6), 0, 2)+1)</f>
        <v/>
      </c>
      <c r="CD71" s="68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IF('临-进度'!M67,'临-进度'!$A67,"")</f>
        <v/>
      </c>
      <c r="B72" s="8" t="str">
        <f ca="1">IF('临-进度'!M67,'临-进度'!$B67,"")</f>
        <v/>
      </c>
      <c r="C72" s="8" t="str">
        <f ca="1">IF('临-进度'!M67,'临-进度'!$E67,"")</f>
        <v/>
      </c>
      <c r="D72" s="40" t="str">
        <f ca="1">IF('临-进度'!$M67,'临-进度'!$I67,"")</f>
        <v/>
      </c>
      <c r="E72" s="40" t="str">
        <f ca="1">IF('临-进度'!$M67,'临-进度'!$AE67,"")</f>
        <v/>
      </c>
      <c r="F72" s="40" t="str">
        <f ca="1">IF('临-进度'!$M67,'临-进度'!$J67,"")</f>
        <v/>
      </c>
      <c r="G72" s="73" t="str">
        <f ca="1">IF('临-进度'!$M67,'临-进度'!$AF67,"")</f>
        <v/>
      </c>
      <c r="H72" s="68" t="str">
        <f ca="1">INDEX({"","_","-","="},IF(OR($D72 &gt;= I$6, $E72 &lt; H$6), 0, 1)+IF(OR($F72 &gt;= I$6, $G72 &lt; H$6), 0, 2)+1)</f>
        <v/>
      </c>
      <c r="I72" s="68" t="str">
        <f ca="1">INDEX({"","_","-","="},IF(OR($D72 &gt;= J$6, $E72 &lt; I$6), 0, 1)+IF(OR($F72 &gt;= J$6, $G72 &lt; I$6), 0, 2)+1)</f>
        <v/>
      </c>
      <c r="J72" s="68" t="str">
        <f ca="1">INDEX({"","_","-","="},IF(OR($D72 &gt;= K$6, $E72 &lt; J$6), 0, 1)+IF(OR($F72 &gt;= K$6, $G72 &lt; J$6), 0, 2)+1)</f>
        <v/>
      </c>
      <c r="K72" s="68" t="str">
        <f ca="1">INDEX({"","_","-","="},IF(OR($D72 &gt;= L$6, $E72 &lt; K$6), 0, 1)+IF(OR($F72 &gt;= L$6, $G72 &lt; K$6), 0, 2)+1)</f>
        <v/>
      </c>
      <c r="L72" s="68" t="str">
        <f ca="1">INDEX({"","_","-","="},IF(OR($D72 &gt;= M$6, $E72 &lt; L$6), 0, 1)+IF(OR($F72 &gt;= M$6, $G72 &lt; L$6), 0, 2)+1)</f>
        <v/>
      </c>
      <c r="M72" s="68" t="str">
        <f ca="1">INDEX({"","_","-","="},IF(OR($D72 &gt;= N$6, $E72 &lt; M$6), 0, 1)+IF(OR($F72 &gt;= N$6, $G72 &lt; M$6), 0, 2)+1)</f>
        <v/>
      </c>
      <c r="N72" s="68" t="str">
        <f ca="1">INDEX({"","_","-","="},IF(OR($D72 &gt;= O$6, $E72 &lt; N$6), 0, 1)+IF(OR($F72 &gt;= O$6, $G72 &lt; N$6), 0, 2)+1)</f>
        <v/>
      </c>
      <c r="O72" s="68" t="str">
        <f ca="1">INDEX({"","_","-","="},IF(OR($D72 &gt;= P$6, $E72 &lt; O$6), 0, 1)+IF(OR($F72 &gt;= P$6, $G72 &lt; O$6), 0, 2)+1)</f>
        <v/>
      </c>
      <c r="P72" s="68" t="str">
        <f ca="1">INDEX({"","_","-","="},IF(OR($D72 &gt;= Q$6, $E72 &lt; P$6), 0, 1)+IF(OR($F72 &gt;= Q$6, $G72 &lt; P$6), 0, 2)+1)</f>
        <v/>
      </c>
      <c r="Q72" s="68" t="str">
        <f ca="1">INDEX({"","_","-","="},IF(OR($D72 &gt;= R$6, $E72 &lt; Q$6), 0, 1)+IF(OR($F72 &gt;= R$6, $G72 &lt; Q$6), 0, 2)+1)</f>
        <v/>
      </c>
      <c r="R72" s="68" t="str">
        <f ca="1">INDEX({"","_","-","="},IF(OR($D72 &gt;= S$6, $E72 &lt; R$6), 0, 1)+IF(OR($F72 &gt;= S$6, $G72 &lt; R$6), 0, 2)+1)</f>
        <v/>
      </c>
      <c r="S72" s="68" t="str">
        <f ca="1">INDEX({"","_","-","="},IF(OR($D72 &gt;= T$6, $E72 &lt; S$6), 0, 1)+IF(OR($F72 &gt;= T$6, $G72 &lt; S$6), 0, 2)+1)</f>
        <v/>
      </c>
      <c r="T72" s="68" t="str">
        <f ca="1">INDEX({"","_","-","="},IF(OR($D72 &gt;= U$6, $E72 &lt; T$6), 0, 1)+IF(OR($F72 &gt;= U$6, $G72 &lt; T$6), 0, 2)+1)</f>
        <v/>
      </c>
      <c r="U72" s="68" t="str">
        <f ca="1">INDEX({"","_","-","="},IF(OR($D72 &gt;= V$6, $E72 &lt; U$6), 0, 1)+IF(OR($F72 &gt;= V$6, $G72 &lt; U$6), 0, 2)+1)</f>
        <v/>
      </c>
      <c r="V72" s="68" t="str">
        <f ca="1">INDEX({"","_","-","="},IF(OR($D72 &gt;= W$6, $E72 &lt; V$6), 0, 1)+IF(OR($F72 &gt;= W$6, $G72 &lt; V$6), 0, 2)+1)</f>
        <v/>
      </c>
      <c r="W72" s="68" t="str">
        <f ca="1">INDEX({"","_","-","="},IF(OR($D72 &gt;= X$6, $E72 &lt; W$6), 0, 1)+IF(OR($F72 &gt;= X$6, $G72 &lt; W$6), 0, 2)+1)</f>
        <v/>
      </c>
      <c r="X72" s="68" t="str">
        <f ca="1">INDEX({"","_","-","="},IF(OR($D72 &gt;= Y$6, $E72 &lt; X$6), 0, 1)+IF(OR($F72 &gt;= Y$6, $G72 &lt; X$6), 0, 2)+1)</f>
        <v/>
      </c>
      <c r="Y72" s="68" t="str">
        <f ca="1">INDEX({"","_","-","="},IF(OR($D72 &gt;= Z$6, $E72 &lt; Y$6), 0, 1)+IF(OR($F72 &gt;= Z$6, $G72 &lt; Y$6), 0, 2)+1)</f>
        <v/>
      </c>
      <c r="Z72" s="68" t="str">
        <f ca="1">INDEX({"","_","-","="},IF(OR($D72 &gt;= AA$6, $E72 &lt; Z$6), 0, 1)+IF(OR($F72 &gt;= AA$6, $G72 &lt; Z$6), 0, 2)+1)</f>
        <v/>
      </c>
      <c r="AA72" s="68" t="str">
        <f ca="1">INDEX({"","_","-","="},IF(OR($D72 &gt;= AB$6, $E72 &lt; AA$6), 0, 1)+IF(OR($F72 &gt;= AB$6, $G72 &lt; AA$6), 0, 2)+1)</f>
        <v/>
      </c>
      <c r="AB72" s="68" t="str">
        <f ca="1">INDEX({"","_","-","="},IF(OR($D72 &gt;= AC$6, $E72 &lt; AB$6), 0, 1)+IF(OR($F72 &gt;= AC$6, $G72 &lt; AB$6), 0, 2)+1)</f>
        <v/>
      </c>
      <c r="AC72" s="68" t="str">
        <f ca="1">INDEX({"","_","-","="},IF(OR($D72 &gt;= AD$6, $E72 &lt; AC$6), 0, 1)+IF(OR($F72 &gt;= AD$6, $G72 &lt; AC$6), 0, 2)+1)</f>
        <v/>
      </c>
      <c r="AD72" s="68" t="str">
        <f ca="1">INDEX({"","_","-","="},IF(OR($D72 &gt;= AE$6, $E72 &lt; AD$6), 0, 1)+IF(OR($F72 &gt;= AE$6, $G72 &lt; AD$6), 0, 2)+1)</f>
        <v/>
      </c>
      <c r="AE72" s="68" t="str">
        <f ca="1">INDEX({"","_","-","="},IF(OR($D72 &gt;= AF$6, $E72 &lt; AE$6), 0, 1)+IF(OR($F72 &gt;= AF$6, $G72 &lt; AE$6), 0, 2)+1)</f>
        <v/>
      </c>
      <c r="AF72" s="68" t="str">
        <f ca="1">INDEX({"","_","-","="},IF(OR($D72 &gt;= AG$6, $E72 &lt; AF$6), 0, 1)+IF(OR($F72 &gt;= AG$6, $G72 &lt; AF$6), 0, 2)+1)</f>
        <v/>
      </c>
      <c r="AG72" s="68" t="str">
        <f ca="1">INDEX({"","_","-","="},IF(OR($D72 &gt;= AH$6, $E72 &lt; AG$6), 0, 1)+IF(OR($F72 &gt;= AH$6, $G72 &lt; AG$6), 0, 2)+1)</f>
        <v/>
      </c>
      <c r="AH72" s="68" t="str">
        <f ca="1">INDEX({"","_","-","="},IF(OR($D72 &gt;= AI$6, $E72 &lt; AH$6), 0, 1)+IF(OR($F72 &gt;= AI$6, $G72 &lt; AH$6), 0, 2)+1)</f>
        <v/>
      </c>
      <c r="AI72" s="68" t="str">
        <f ca="1">INDEX({"","_","-","="},IF(OR($D72 &gt;= AJ$6, $E72 &lt; AI$6), 0, 1)+IF(OR($F72 &gt;= AJ$6, $G72 &lt; AI$6), 0, 2)+1)</f>
        <v/>
      </c>
      <c r="AJ72" s="68" t="str">
        <f ca="1">INDEX({"","_","-","="},IF(OR($D72 &gt;= AK$6, $E72 &lt; AJ$6), 0, 1)+IF(OR($F72 &gt;= AK$6, $G72 &lt; AJ$6), 0, 2)+1)</f>
        <v/>
      </c>
      <c r="AK72" s="68" t="str">
        <f ca="1">INDEX({"","_","-","="},IF(OR($D72 &gt;= AL$6, $E72 &lt; AK$6), 0, 1)+IF(OR($F72 &gt;= AL$6, $G72 &lt; AK$6), 0, 2)+1)</f>
        <v/>
      </c>
      <c r="AL72" s="68" t="str">
        <f ca="1">INDEX({"","_","-","="},IF(OR($D72 &gt;= AM$6, $E72 &lt; AL$6), 0, 1)+IF(OR($F72 &gt;= AM$6, $G72 &lt; AL$6), 0, 2)+1)</f>
        <v/>
      </c>
      <c r="AM72" s="68" t="str">
        <f ca="1">INDEX({"","_","-","="},IF(OR($D72 &gt;= AN$6, $E72 &lt; AM$6), 0, 1)+IF(OR($F72 &gt;= AN$6, $G72 &lt; AM$6), 0, 2)+1)</f>
        <v/>
      </c>
      <c r="AN72" s="68" t="str">
        <f ca="1">INDEX({"","_","-","="},IF(OR($D72 &gt;= AO$6, $E72 &lt; AN$6), 0, 1)+IF(OR($F72 &gt;= AO$6, $G72 &lt; AN$6), 0, 2)+1)</f>
        <v/>
      </c>
      <c r="AO72" s="68" t="str">
        <f ca="1">INDEX({"","_","-","="},IF(OR($D72 &gt;= AP$6, $E72 &lt; AO$6), 0, 1)+IF(OR($F72 &gt;= AP$6, $G72 &lt; AO$6), 0, 2)+1)</f>
        <v/>
      </c>
      <c r="AP72" s="68" t="str">
        <f ca="1">INDEX({"","_","-","="},IF(OR($D72 &gt;= AQ$6, $E72 &lt; AP$6), 0, 1)+IF(OR($F72 &gt;= AQ$6, $G72 &lt; AP$6), 0, 2)+1)</f>
        <v/>
      </c>
      <c r="AQ72" s="68" t="str">
        <f ca="1">INDEX({"","_","-","="},IF(OR($D72 &gt;= AR$6, $E72 &lt; AQ$6), 0, 1)+IF(OR($F72 &gt;= AR$6, $G72 &lt; AQ$6), 0, 2)+1)</f>
        <v/>
      </c>
      <c r="AR72" s="68" t="str">
        <f ca="1">INDEX({"","_","-","="},IF(OR($D72 &gt;= AS$6, $E72 &lt; AR$6), 0, 1)+IF(OR($F72 &gt;= AS$6, $G72 &lt; AR$6), 0, 2)+1)</f>
        <v/>
      </c>
      <c r="AS72" s="68" t="str">
        <f ca="1">INDEX({"","_","-","="},IF(OR($D72 &gt;= AT$6, $E72 &lt; AS$6), 0, 1)+IF(OR($F72 &gt;= AT$6, $G72 &lt; AS$6), 0, 2)+1)</f>
        <v/>
      </c>
      <c r="AT72" s="68" t="str">
        <f ca="1">INDEX({"","_","-","="},IF(OR($D72 &gt;= AU$6, $E72 &lt; AT$6), 0, 1)+IF(OR($F72 &gt;= AU$6, $G72 &lt; AT$6), 0, 2)+1)</f>
        <v/>
      </c>
      <c r="AU72" s="68" t="str">
        <f ca="1">INDEX({"","_","-","="},IF(OR($D72 &gt;= AV$6, $E72 &lt; AU$6), 0, 1)+IF(OR($F72 &gt;= AV$6, $G72 &lt; AU$6), 0, 2)+1)</f>
        <v/>
      </c>
      <c r="AV72" s="68" t="str">
        <f ca="1">INDEX({"","_","-","="},IF(OR($D72 &gt;= AW$6, $E72 &lt; AV$6), 0, 1)+IF(OR($F72 &gt;= AW$6, $G72 &lt; AV$6), 0, 2)+1)</f>
        <v/>
      </c>
      <c r="AW72" s="68" t="str">
        <f ca="1">INDEX({"","_","-","="},IF(OR($D72 &gt;= AX$6, $E72 &lt; AW$6), 0, 1)+IF(OR($F72 &gt;= AX$6, $G72 &lt; AW$6), 0, 2)+1)</f>
        <v/>
      </c>
      <c r="AX72" s="68" t="str">
        <f ca="1">INDEX({"","_","-","="},IF(OR($D72 &gt;= AY$6, $E72 &lt; AX$6), 0, 1)+IF(OR($F72 &gt;= AY$6, $G72 &lt; AX$6), 0, 2)+1)</f>
        <v/>
      </c>
      <c r="AY72" s="68" t="str">
        <f ca="1">INDEX({"","_","-","="},IF(OR($D72 &gt;= AZ$6, $E72 &lt; AY$6), 0, 1)+IF(OR($F72 &gt;= AZ$6, $G72 &lt; AY$6), 0, 2)+1)</f>
        <v/>
      </c>
      <c r="AZ72" s="68" t="str">
        <f ca="1">INDEX({"","_","-","="},IF(OR($D72 &gt;= BA$6, $E72 &lt; AZ$6), 0, 1)+IF(OR($F72 &gt;= BA$6, $G72 &lt; AZ$6), 0, 2)+1)</f>
        <v/>
      </c>
      <c r="BA72" s="68" t="str">
        <f ca="1">INDEX({"","_","-","="},IF(OR($D72 &gt;= BB$6, $E72 &lt; BA$6), 0, 1)+IF(OR($F72 &gt;= BB$6, $G72 &lt; BA$6), 0, 2)+1)</f>
        <v/>
      </c>
      <c r="BB72" s="68" t="str">
        <f ca="1">INDEX({"","_","-","="},IF(OR($D72 &gt;= BC$6, $E72 &lt; BB$6), 0, 1)+IF(OR($F72 &gt;= BC$6, $G72 &lt; BB$6), 0, 2)+1)</f>
        <v/>
      </c>
      <c r="BC72" s="68" t="str">
        <f ca="1">INDEX({"","_","-","="},IF(OR($D72 &gt;= BD$6, $E72 &lt; BC$6), 0, 1)+IF(OR($F72 &gt;= BD$6, $G72 &lt; BC$6), 0, 2)+1)</f>
        <v/>
      </c>
      <c r="BD72" s="68" t="str">
        <f ca="1">INDEX({"","_","-","="},IF(OR($D72 &gt;= BE$6, $E72 &lt; BD$6), 0, 1)+IF(OR($F72 &gt;= BE$6, $G72 &lt; BD$6), 0, 2)+1)</f>
        <v/>
      </c>
      <c r="BE72" s="68" t="str">
        <f ca="1">INDEX({"","_","-","="},IF(OR($D72 &gt;= BF$6, $E72 &lt; BE$6), 0, 1)+IF(OR($F72 &gt;= BF$6, $G72 &lt; BE$6), 0, 2)+1)</f>
        <v/>
      </c>
      <c r="BF72" s="68" t="str">
        <f ca="1">INDEX({"","_","-","="},IF(OR($D72 &gt;= BG$6, $E72 &lt; BF$6), 0, 1)+IF(OR($F72 &gt;= BG$6, $G72 &lt; BF$6), 0, 2)+1)</f>
        <v/>
      </c>
      <c r="BG72" s="68" t="str">
        <f ca="1">INDEX({"","_","-","="},IF(OR($D72 &gt;= BH$6, $E72 &lt; BG$6), 0, 1)+IF(OR($F72 &gt;= BH$6, $G72 &lt; BG$6), 0, 2)+1)</f>
        <v/>
      </c>
      <c r="BH72" s="68" t="str">
        <f ca="1">INDEX({"","_","-","="},IF(OR($D72 &gt;= BI$6, $E72 &lt; BH$6), 0, 1)+IF(OR($F72 &gt;= BI$6, $G72 &lt; BH$6), 0, 2)+1)</f>
        <v/>
      </c>
      <c r="BI72" s="68" t="str">
        <f ca="1">INDEX({"","_","-","="},IF(OR($D72 &gt;= BJ$6, $E72 &lt; BI$6), 0, 1)+IF(OR($F72 &gt;= BJ$6, $G72 &lt; BI$6), 0, 2)+1)</f>
        <v/>
      </c>
      <c r="BJ72" s="68" t="str">
        <f ca="1">INDEX({"","_","-","="},IF(OR($D72 &gt;= BK$6, $E72 &lt; BJ$6), 0, 1)+IF(OR($F72 &gt;= BK$6, $G72 &lt; BJ$6), 0, 2)+1)</f>
        <v/>
      </c>
      <c r="BK72" s="68" t="str">
        <f ca="1">INDEX({"","_","-","="},IF(OR($D72 &gt;= BL$6, $E72 &lt; BK$6), 0, 1)+IF(OR($F72 &gt;= BL$6, $G72 &lt; BK$6), 0, 2)+1)</f>
        <v/>
      </c>
      <c r="BL72" s="68" t="str">
        <f ca="1">INDEX({"","_","-","="},IF(OR($D72 &gt;= BM$6, $E72 &lt; BL$6), 0, 1)+IF(OR($F72 &gt;= BM$6, $G72 &lt; BL$6), 0, 2)+1)</f>
        <v/>
      </c>
      <c r="BM72" s="68" t="str">
        <f ca="1">INDEX({"","_","-","="},IF(OR($D72 &gt;= BN$6, $E72 &lt; BM$6), 0, 1)+IF(OR($F72 &gt;= BN$6, $G72 &lt; BM$6), 0, 2)+1)</f>
        <v/>
      </c>
      <c r="BN72" s="68" t="str">
        <f ca="1">INDEX({"","_","-","="},IF(OR($D72 &gt;= BO$6, $E72 &lt; BN$6), 0, 1)+IF(OR($F72 &gt;= BO$6, $G72 &lt; BN$6), 0, 2)+1)</f>
        <v/>
      </c>
      <c r="BO72" s="68" t="str">
        <f ca="1">INDEX({"","_","-","="},IF(OR($D72 &gt;= BP$6, $E72 &lt; BO$6), 0, 1)+IF(OR($F72 &gt;= BP$6, $G72 &lt; BO$6), 0, 2)+1)</f>
        <v/>
      </c>
      <c r="BP72" s="68" t="str">
        <f ca="1">INDEX({"","_","-","="},IF(OR($D72 &gt;= BQ$6, $E72 &lt; BP$6), 0, 1)+IF(OR($F72 &gt;= BQ$6, $G72 &lt; BP$6), 0, 2)+1)</f>
        <v/>
      </c>
      <c r="BQ72" s="68" t="str">
        <f ca="1">INDEX({"","_","-","="},IF(OR($D72 &gt;= BR$6, $E72 &lt; BQ$6), 0, 1)+IF(OR($F72 &gt;= BR$6, $G72 &lt; BQ$6), 0, 2)+1)</f>
        <v/>
      </c>
      <c r="BR72" s="68" t="str">
        <f ca="1">INDEX({"","_","-","="},IF(OR($D72 &gt;= BS$6, $E72 &lt; BR$6), 0, 1)+IF(OR($F72 &gt;= BS$6, $G72 &lt; BR$6), 0, 2)+1)</f>
        <v/>
      </c>
      <c r="BS72" s="68" t="str">
        <f ca="1">INDEX({"","_","-","="},IF(OR($D72 &gt;= BT$6, $E72 &lt; BS$6), 0, 1)+IF(OR($F72 &gt;= BT$6, $G72 &lt; BS$6), 0, 2)+1)</f>
        <v/>
      </c>
      <c r="BT72" s="68" t="str">
        <f ca="1">INDEX({"","_","-","="},IF(OR($D72 &gt;= BU$6, $E72 &lt; BT$6), 0, 1)+IF(OR($F72 &gt;= BU$6, $G72 &lt; BT$6), 0, 2)+1)</f>
        <v/>
      </c>
      <c r="BU72" s="68" t="str">
        <f ca="1">INDEX({"","_","-","="},IF(OR($D72 &gt;= BV$6, $E72 &lt; BU$6), 0, 1)+IF(OR($F72 &gt;= BV$6, $G72 &lt; BU$6), 0, 2)+1)</f>
        <v/>
      </c>
      <c r="BV72" s="68" t="str">
        <f ca="1">INDEX({"","_","-","="},IF(OR($D72 &gt;= BW$6, $E72 &lt; BV$6), 0, 1)+IF(OR($F72 &gt;= BW$6, $G72 &lt; BV$6), 0, 2)+1)</f>
        <v/>
      </c>
      <c r="BW72" s="68" t="str">
        <f ca="1">INDEX({"","_","-","="},IF(OR($D72 &gt;= BX$6, $E72 &lt; BW$6), 0, 1)+IF(OR($F72 &gt;= BX$6, $G72 &lt; BW$6), 0, 2)+1)</f>
        <v/>
      </c>
      <c r="BX72" s="68" t="str">
        <f ca="1">INDEX({"","_","-","="},IF(OR($D72 &gt;= BY$6, $E72 &lt; BX$6), 0, 1)+IF(OR($F72 &gt;= BY$6, $G72 &lt; BX$6), 0, 2)+1)</f>
        <v/>
      </c>
      <c r="BY72" s="68" t="str">
        <f ca="1">INDEX({"","_","-","="},IF(OR($D72 &gt;= BZ$6, $E72 &lt; BY$6), 0, 1)+IF(OR($F72 &gt;= BZ$6, $G72 &lt; BY$6), 0, 2)+1)</f>
        <v/>
      </c>
      <c r="BZ72" s="68" t="str">
        <f ca="1">INDEX({"","_","-","="},IF(OR($D72 &gt;= CA$6, $E72 &lt; BZ$6), 0, 1)+IF(OR($F72 &gt;= CA$6, $G72 &lt; BZ$6), 0, 2)+1)</f>
        <v/>
      </c>
      <c r="CA72" s="68" t="str">
        <f ca="1">INDEX({"","_","-","="},IF(OR($D72 &gt;= CB$6, $E72 &lt; CA$6), 0, 1)+IF(OR($F72 &gt;= CB$6, $G72 &lt; CA$6), 0, 2)+1)</f>
        <v/>
      </c>
      <c r="CB72" s="68" t="str">
        <f ca="1">INDEX({"","_","-","="},IF(OR($D72 &gt;= CC$6, $E72 &lt; CB$6), 0, 1)+IF(OR($F72 &gt;= CC$6, $G72 &lt; CB$6), 0, 2)+1)</f>
        <v/>
      </c>
      <c r="CC72" s="68" t="str">
        <f ca="1">INDEX({"","_","-","="},IF(OR($D72 &gt;= CD$6, $E72 &lt; CC$6), 0, 1)+IF(OR($F72 &gt;= CD$6, $G72 &lt; CC$6), 0, 2)+1)</f>
        <v/>
      </c>
      <c r="CD72" s="68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IF('临-进度'!M68,'临-进度'!$A68,"")</f>
        <v/>
      </c>
      <c r="B73" s="8" t="str">
        <f ca="1">IF('临-进度'!M68,'临-进度'!$B68,"")</f>
        <v/>
      </c>
      <c r="C73" s="8" t="str">
        <f ca="1">IF('临-进度'!M68,'临-进度'!$E68,"")</f>
        <v/>
      </c>
      <c r="D73" s="40" t="str">
        <f ca="1">IF('临-进度'!$M68,'临-进度'!$I68,"")</f>
        <v/>
      </c>
      <c r="E73" s="40" t="str">
        <f ca="1">IF('临-进度'!$M68,'临-进度'!$AE68,"")</f>
        <v/>
      </c>
      <c r="F73" s="40" t="str">
        <f ca="1">IF('临-进度'!$M68,'临-进度'!$J68,"")</f>
        <v/>
      </c>
      <c r="G73" s="73" t="str">
        <f ca="1">IF('临-进度'!$M68,'临-进度'!$AF68,"")</f>
        <v/>
      </c>
      <c r="H73" s="68" t="str">
        <f ca="1">INDEX({"","_","-","="},IF(OR($D73 &gt;= I$6, $E73 &lt; H$6), 0, 1)+IF(OR($F73 &gt;= I$6, $G73 &lt; H$6), 0, 2)+1)</f>
        <v/>
      </c>
      <c r="I73" s="68" t="str">
        <f ca="1">INDEX({"","_","-","="},IF(OR($D73 &gt;= J$6, $E73 &lt; I$6), 0, 1)+IF(OR($F73 &gt;= J$6, $G73 &lt; I$6), 0, 2)+1)</f>
        <v/>
      </c>
      <c r="J73" s="68" t="str">
        <f ca="1">INDEX({"","_","-","="},IF(OR($D73 &gt;= K$6, $E73 &lt; J$6), 0, 1)+IF(OR($F73 &gt;= K$6, $G73 &lt; J$6), 0, 2)+1)</f>
        <v/>
      </c>
      <c r="K73" s="68" t="str">
        <f ca="1">INDEX({"","_","-","="},IF(OR($D73 &gt;= L$6, $E73 &lt; K$6), 0, 1)+IF(OR($F73 &gt;= L$6, $G73 &lt; K$6), 0, 2)+1)</f>
        <v/>
      </c>
      <c r="L73" s="68" t="str">
        <f ca="1">INDEX({"","_","-","="},IF(OR($D73 &gt;= M$6, $E73 &lt; L$6), 0, 1)+IF(OR($F73 &gt;= M$6, $G73 &lt; L$6), 0, 2)+1)</f>
        <v/>
      </c>
      <c r="M73" s="68" t="str">
        <f ca="1">INDEX({"","_","-","="},IF(OR($D73 &gt;= N$6, $E73 &lt; M$6), 0, 1)+IF(OR($F73 &gt;= N$6, $G73 &lt; M$6), 0, 2)+1)</f>
        <v/>
      </c>
      <c r="N73" s="68" t="str">
        <f ca="1">INDEX({"","_","-","="},IF(OR($D73 &gt;= O$6, $E73 &lt; N$6), 0, 1)+IF(OR($F73 &gt;= O$6, $G73 &lt; N$6), 0, 2)+1)</f>
        <v/>
      </c>
      <c r="O73" s="68" t="str">
        <f ca="1">INDEX({"","_","-","="},IF(OR($D73 &gt;= P$6, $E73 &lt; O$6), 0, 1)+IF(OR($F73 &gt;= P$6, $G73 &lt; O$6), 0, 2)+1)</f>
        <v/>
      </c>
      <c r="P73" s="68" t="str">
        <f ca="1">INDEX({"","_","-","="},IF(OR($D73 &gt;= Q$6, $E73 &lt; P$6), 0, 1)+IF(OR($F73 &gt;= Q$6, $G73 &lt; P$6), 0, 2)+1)</f>
        <v/>
      </c>
      <c r="Q73" s="68" t="str">
        <f ca="1">INDEX({"","_","-","="},IF(OR($D73 &gt;= R$6, $E73 &lt; Q$6), 0, 1)+IF(OR($F73 &gt;= R$6, $G73 &lt; Q$6), 0, 2)+1)</f>
        <v/>
      </c>
      <c r="R73" s="68" t="str">
        <f ca="1">INDEX({"","_","-","="},IF(OR($D73 &gt;= S$6, $E73 &lt; R$6), 0, 1)+IF(OR($F73 &gt;= S$6, $G73 &lt; R$6), 0, 2)+1)</f>
        <v/>
      </c>
      <c r="S73" s="68" t="str">
        <f ca="1">INDEX({"","_","-","="},IF(OR($D73 &gt;= T$6, $E73 &lt; S$6), 0, 1)+IF(OR($F73 &gt;= T$6, $G73 &lt; S$6), 0, 2)+1)</f>
        <v/>
      </c>
      <c r="T73" s="68" t="str">
        <f ca="1">INDEX({"","_","-","="},IF(OR($D73 &gt;= U$6, $E73 &lt; T$6), 0, 1)+IF(OR($F73 &gt;= U$6, $G73 &lt; T$6), 0, 2)+1)</f>
        <v/>
      </c>
      <c r="U73" s="68" t="str">
        <f ca="1">INDEX({"","_","-","="},IF(OR($D73 &gt;= V$6, $E73 &lt; U$6), 0, 1)+IF(OR($F73 &gt;= V$6, $G73 &lt; U$6), 0, 2)+1)</f>
        <v/>
      </c>
      <c r="V73" s="68" t="str">
        <f ca="1">INDEX({"","_","-","="},IF(OR($D73 &gt;= W$6, $E73 &lt; V$6), 0, 1)+IF(OR($F73 &gt;= W$6, $G73 &lt; V$6), 0, 2)+1)</f>
        <v/>
      </c>
      <c r="W73" s="68" t="str">
        <f ca="1">INDEX({"","_","-","="},IF(OR($D73 &gt;= X$6, $E73 &lt; W$6), 0, 1)+IF(OR($F73 &gt;= X$6, $G73 &lt; W$6), 0, 2)+1)</f>
        <v/>
      </c>
      <c r="X73" s="68" t="str">
        <f ca="1">INDEX({"","_","-","="},IF(OR($D73 &gt;= Y$6, $E73 &lt; X$6), 0, 1)+IF(OR($F73 &gt;= Y$6, $G73 &lt; X$6), 0, 2)+1)</f>
        <v/>
      </c>
      <c r="Y73" s="68" t="str">
        <f ca="1">INDEX({"","_","-","="},IF(OR($D73 &gt;= Z$6, $E73 &lt; Y$6), 0, 1)+IF(OR($F73 &gt;= Z$6, $G73 &lt; Y$6), 0, 2)+1)</f>
        <v/>
      </c>
      <c r="Z73" s="68" t="str">
        <f ca="1">INDEX({"","_","-","="},IF(OR($D73 &gt;= AA$6, $E73 &lt; Z$6), 0, 1)+IF(OR($F73 &gt;= AA$6, $G73 &lt; Z$6), 0, 2)+1)</f>
        <v/>
      </c>
      <c r="AA73" s="68" t="str">
        <f ca="1">INDEX({"","_","-","="},IF(OR($D73 &gt;= AB$6, $E73 &lt; AA$6), 0, 1)+IF(OR($F73 &gt;= AB$6, $G73 &lt; AA$6), 0, 2)+1)</f>
        <v/>
      </c>
      <c r="AB73" s="68" t="str">
        <f ca="1">INDEX({"","_","-","="},IF(OR($D73 &gt;= AC$6, $E73 &lt; AB$6), 0, 1)+IF(OR($F73 &gt;= AC$6, $G73 &lt; AB$6), 0, 2)+1)</f>
        <v/>
      </c>
      <c r="AC73" s="68" t="str">
        <f ca="1">INDEX({"","_","-","="},IF(OR($D73 &gt;= AD$6, $E73 &lt; AC$6), 0, 1)+IF(OR($F73 &gt;= AD$6, $G73 &lt; AC$6), 0, 2)+1)</f>
        <v/>
      </c>
      <c r="AD73" s="68" t="str">
        <f ca="1">INDEX({"","_","-","="},IF(OR($D73 &gt;= AE$6, $E73 &lt; AD$6), 0, 1)+IF(OR($F73 &gt;= AE$6, $G73 &lt; AD$6), 0, 2)+1)</f>
        <v/>
      </c>
      <c r="AE73" s="68" t="str">
        <f ca="1">INDEX({"","_","-","="},IF(OR($D73 &gt;= AF$6, $E73 &lt; AE$6), 0, 1)+IF(OR($F73 &gt;= AF$6, $G73 &lt; AE$6), 0, 2)+1)</f>
        <v/>
      </c>
      <c r="AF73" s="68" t="str">
        <f ca="1">INDEX({"","_","-","="},IF(OR($D73 &gt;= AG$6, $E73 &lt; AF$6), 0, 1)+IF(OR($F73 &gt;= AG$6, $G73 &lt; AF$6), 0, 2)+1)</f>
        <v/>
      </c>
      <c r="AG73" s="68" t="str">
        <f ca="1">INDEX({"","_","-","="},IF(OR($D73 &gt;= AH$6, $E73 &lt; AG$6), 0, 1)+IF(OR($F73 &gt;= AH$6, $G73 &lt; AG$6), 0, 2)+1)</f>
        <v/>
      </c>
      <c r="AH73" s="68" t="str">
        <f ca="1">INDEX({"","_","-","="},IF(OR($D73 &gt;= AI$6, $E73 &lt; AH$6), 0, 1)+IF(OR($F73 &gt;= AI$6, $G73 &lt; AH$6), 0, 2)+1)</f>
        <v/>
      </c>
      <c r="AI73" s="68" t="str">
        <f ca="1">INDEX({"","_","-","="},IF(OR($D73 &gt;= AJ$6, $E73 &lt; AI$6), 0, 1)+IF(OR($F73 &gt;= AJ$6, $G73 &lt; AI$6), 0, 2)+1)</f>
        <v/>
      </c>
      <c r="AJ73" s="68" t="str">
        <f ca="1">INDEX({"","_","-","="},IF(OR($D73 &gt;= AK$6, $E73 &lt; AJ$6), 0, 1)+IF(OR($F73 &gt;= AK$6, $G73 &lt; AJ$6), 0, 2)+1)</f>
        <v/>
      </c>
      <c r="AK73" s="68" t="str">
        <f ca="1">INDEX({"","_","-","="},IF(OR($D73 &gt;= AL$6, $E73 &lt; AK$6), 0, 1)+IF(OR($F73 &gt;= AL$6, $G73 &lt; AK$6), 0, 2)+1)</f>
        <v/>
      </c>
      <c r="AL73" s="68" t="str">
        <f ca="1">INDEX({"","_","-","="},IF(OR($D73 &gt;= AM$6, $E73 &lt; AL$6), 0, 1)+IF(OR($F73 &gt;= AM$6, $G73 &lt; AL$6), 0, 2)+1)</f>
        <v/>
      </c>
      <c r="AM73" s="68" t="str">
        <f ca="1">INDEX({"","_","-","="},IF(OR($D73 &gt;= AN$6, $E73 &lt; AM$6), 0, 1)+IF(OR($F73 &gt;= AN$6, $G73 &lt; AM$6), 0, 2)+1)</f>
        <v/>
      </c>
      <c r="AN73" s="68" t="str">
        <f ca="1">INDEX({"","_","-","="},IF(OR($D73 &gt;= AO$6, $E73 &lt; AN$6), 0, 1)+IF(OR($F73 &gt;= AO$6, $G73 &lt; AN$6), 0, 2)+1)</f>
        <v/>
      </c>
      <c r="AO73" s="68" t="str">
        <f ca="1">INDEX({"","_","-","="},IF(OR($D73 &gt;= AP$6, $E73 &lt; AO$6), 0, 1)+IF(OR($F73 &gt;= AP$6, $G73 &lt; AO$6), 0, 2)+1)</f>
        <v/>
      </c>
      <c r="AP73" s="68" t="str">
        <f ca="1">INDEX({"","_","-","="},IF(OR($D73 &gt;= AQ$6, $E73 &lt; AP$6), 0, 1)+IF(OR($F73 &gt;= AQ$6, $G73 &lt; AP$6), 0, 2)+1)</f>
        <v/>
      </c>
      <c r="AQ73" s="68" t="str">
        <f ca="1">INDEX({"","_","-","="},IF(OR($D73 &gt;= AR$6, $E73 &lt; AQ$6), 0, 1)+IF(OR($F73 &gt;= AR$6, $G73 &lt; AQ$6), 0, 2)+1)</f>
        <v/>
      </c>
      <c r="AR73" s="68" t="str">
        <f ca="1">INDEX({"","_","-","="},IF(OR($D73 &gt;= AS$6, $E73 &lt; AR$6), 0, 1)+IF(OR($F73 &gt;= AS$6, $G73 &lt; AR$6), 0, 2)+1)</f>
        <v/>
      </c>
      <c r="AS73" s="68" t="str">
        <f ca="1">INDEX({"","_","-","="},IF(OR($D73 &gt;= AT$6, $E73 &lt; AS$6), 0, 1)+IF(OR($F73 &gt;= AT$6, $G73 &lt; AS$6), 0, 2)+1)</f>
        <v/>
      </c>
      <c r="AT73" s="68" t="str">
        <f ca="1">INDEX({"","_","-","="},IF(OR($D73 &gt;= AU$6, $E73 &lt; AT$6), 0, 1)+IF(OR($F73 &gt;= AU$6, $G73 &lt; AT$6), 0, 2)+1)</f>
        <v/>
      </c>
      <c r="AU73" s="68" t="str">
        <f ca="1">INDEX({"","_","-","="},IF(OR($D73 &gt;= AV$6, $E73 &lt; AU$6), 0, 1)+IF(OR($F73 &gt;= AV$6, $G73 &lt; AU$6), 0, 2)+1)</f>
        <v/>
      </c>
      <c r="AV73" s="68" t="str">
        <f ca="1">INDEX({"","_","-","="},IF(OR($D73 &gt;= AW$6, $E73 &lt; AV$6), 0, 1)+IF(OR($F73 &gt;= AW$6, $G73 &lt; AV$6), 0, 2)+1)</f>
        <v/>
      </c>
      <c r="AW73" s="68" t="str">
        <f ca="1">INDEX({"","_","-","="},IF(OR($D73 &gt;= AX$6, $E73 &lt; AW$6), 0, 1)+IF(OR($F73 &gt;= AX$6, $G73 &lt; AW$6), 0, 2)+1)</f>
        <v/>
      </c>
      <c r="AX73" s="68" t="str">
        <f ca="1">INDEX({"","_","-","="},IF(OR($D73 &gt;= AY$6, $E73 &lt; AX$6), 0, 1)+IF(OR($F73 &gt;= AY$6, $G73 &lt; AX$6), 0, 2)+1)</f>
        <v/>
      </c>
      <c r="AY73" s="68" t="str">
        <f ca="1">INDEX({"","_","-","="},IF(OR($D73 &gt;= AZ$6, $E73 &lt; AY$6), 0, 1)+IF(OR($F73 &gt;= AZ$6, $G73 &lt; AY$6), 0, 2)+1)</f>
        <v/>
      </c>
      <c r="AZ73" s="68" t="str">
        <f ca="1">INDEX({"","_","-","="},IF(OR($D73 &gt;= BA$6, $E73 &lt; AZ$6), 0, 1)+IF(OR($F73 &gt;= BA$6, $G73 &lt; AZ$6), 0, 2)+1)</f>
        <v/>
      </c>
      <c r="BA73" s="68" t="str">
        <f ca="1">INDEX({"","_","-","="},IF(OR($D73 &gt;= BB$6, $E73 &lt; BA$6), 0, 1)+IF(OR($F73 &gt;= BB$6, $G73 &lt; BA$6), 0, 2)+1)</f>
        <v/>
      </c>
      <c r="BB73" s="68" t="str">
        <f ca="1">INDEX({"","_","-","="},IF(OR($D73 &gt;= BC$6, $E73 &lt; BB$6), 0, 1)+IF(OR($F73 &gt;= BC$6, $G73 &lt; BB$6), 0, 2)+1)</f>
        <v/>
      </c>
      <c r="BC73" s="68" t="str">
        <f ca="1">INDEX({"","_","-","="},IF(OR($D73 &gt;= BD$6, $E73 &lt; BC$6), 0, 1)+IF(OR($F73 &gt;= BD$6, $G73 &lt; BC$6), 0, 2)+1)</f>
        <v/>
      </c>
      <c r="BD73" s="68" t="str">
        <f ca="1">INDEX({"","_","-","="},IF(OR($D73 &gt;= BE$6, $E73 &lt; BD$6), 0, 1)+IF(OR($F73 &gt;= BE$6, $G73 &lt; BD$6), 0, 2)+1)</f>
        <v/>
      </c>
      <c r="BE73" s="68" t="str">
        <f ca="1">INDEX({"","_","-","="},IF(OR($D73 &gt;= BF$6, $E73 &lt; BE$6), 0, 1)+IF(OR($F73 &gt;= BF$6, $G73 &lt; BE$6), 0, 2)+1)</f>
        <v/>
      </c>
      <c r="BF73" s="68" t="str">
        <f ca="1">INDEX({"","_","-","="},IF(OR($D73 &gt;= BG$6, $E73 &lt; BF$6), 0, 1)+IF(OR($F73 &gt;= BG$6, $G73 &lt; BF$6), 0, 2)+1)</f>
        <v/>
      </c>
      <c r="BG73" s="68" t="str">
        <f ca="1">INDEX({"","_","-","="},IF(OR($D73 &gt;= BH$6, $E73 &lt; BG$6), 0, 1)+IF(OR($F73 &gt;= BH$6, $G73 &lt; BG$6), 0, 2)+1)</f>
        <v/>
      </c>
      <c r="BH73" s="68" t="str">
        <f ca="1">INDEX({"","_","-","="},IF(OR($D73 &gt;= BI$6, $E73 &lt; BH$6), 0, 1)+IF(OR($F73 &gt;= BI$6, $G73 &lt; BH$6), 0, 2)+1)</f>
        <v/>
      </c>
      <c r="BI73" s="68" t="str">
        <f ca="1">INDEX({"","_","-","="},IF(OR($D73 &gt;= BJ$6, $E73 &lt; BI$6), 0, 1)+IF(OR($F73 &gt;= BJ$6, $G73 &lt; BI$6), 0, 2)+1)</f>
        <v/>
      </c>
      <c r="BJ73" s="68" t="str">
        <f ca="1">INDEX({"","_","-","="},IF(OR($D73 &gt;= BK$6, $E73 &lt; BJ$6), 0, 1)+IF(OR($F73 &gt;= BK$6, $G73 &lt; BJ$6), 0, 2)+1)</f>
        <v/>
      </c>
      <c r="BK73" s="68" t="str">
        <f ca="1">INDEX({"","_","-","="},IF(OR($D73 &gt;= BL$6, $E73 &lt; BK$6), 0, 1)+IF(OR($F73 &gt;= BL$6, $G73 &lt; BK$6), 0, 2)+1)</f>
        <v/>
      </c>
      <c r="BL73" s="68" t="str">
        <f ca="1">INDEX({"","_","-","="},IF(OR($D73 &gt;= BM$6, $E73 &lt; BL$6), 0, 1)+IF(OR($F73 &gt;= BM$6, $G73 &lt; BL$6), 0, 2)+1)</f>
        <v/>
      </c>
      <c r="BM73" s="68" t="str">
        <f ca="1">INDEX({"","_","-","="},IF(OR($D73 &gt;= BN$6, $E73 &lt; BM$6), 0, 1)+IF(OR($F73 &gt;= BN$6, $G73 &lt; BM$6), 0, 2)+1)</f>
        <v/>
      </c>
      <c r="BN73" s="68" t="str">
        <f ca="1">INDEX({"","_","-","="},IF(OR($D73 &gt;= BO$6, $E73 &lt; BN$6), 0, 1)+IF(OR($F73 &gt;= BO$6, $G73 &lt; BN$6), 0, 2)+1)</f>
        <v/>
      </c>
      <c r="BO73" s="68" t="str">
        <f ca="1">INDEX({"","_","-","="},IF(OR($D73 &gt;= BP$6, $E73 &lt; BO$6), 0, 1)+IF(OR($F73 &gt;= BP$6, $G73 &lt; BO$6), 0, 2)+1)</f>
        <v/>
      </c>
      <c r="BP73" s="68" t="str">
        <f ca="1">INDEX({"","_","-","="},IF(OR($D73 &gt;= BQ$6, $E73 &lt; BP$6), 0, 1)+IF(OR($F73 &gt;= BQ$6, $G73 &lt; BP$6), 0, 2)+1)</f>
        <v/>
      </c>
      <c r="BQ73" s="68" t="str">
        <f ca="1">INDEX({"","_","-","="},IF(OR($D73 &gt;= BR$6, $E73 &lt; BQ$6), 0, 1)+IF(OR($F73 &gt;= BR$6, $G73 &lt; BQ$6), 0, 2)+1)</f>
        <v/>
      </c>
      <c r="BR73" s="68" t="str">
        <f ca="1">INDEX({"","_","-","="},IF(OR($D73 &gt;= BS$6, $E73 &lt; BR$6), 0, 1)+IF(OR($F73 &gt;= BS$6, $G73 &lt; BR$6), 0, 2)+1)</f>
        <v/>
      </c>
      <c r="BS73" s="68" t="str">
        <f ca="1">INDEX({"","_","-","="},IF(OR($D73 &gt;= BT$6, $E73 &lt; BS$6), 0, 1)+IF(OR($F73 &gt;= BT$6, $G73 &lt; BS$6), 0, 2)+1)</f>
        <v/>
      </c>
      <c r="BT73" s="68" t="str">
        <f ca="1">INDEX({"","_","-","="},IF(OR($D73 &gt;= BU$6, $E73 &lt; BT$6), 0, 1)+IF(OR($F73 &gt;= BU$6, $G73 &lt; BT$6), 0, 2)+1)</f>
        <v/>
      </c>
      <c r="BU73" s="68" t="str">
        <f ca="1">INDEX({"","_","-","="},IF(OR($D73 &gt;= BV$6, $E73 &lt; BU$6), 0, 1)+IF(OR($F73 &gt;= BV$6, $G73 &lt; BU$6), 0, 2)+1)</f>
        <v/>
      </c>
      <c r="BV73" s="68" t="str">
        <f ca="1">INDEX({"","_","-","="},IF(OR($D73 &gt;= BW$6, $E73 &lt; BV$6), 0, 1)+IF(OR($F73 &gt;= BW$6, $G73 &lt; BV$6), 0, 2)+1)</f>
        <v/>
      </c>
      <c r="BW73" s="68" t="str">
        <f ca="1">INDEX({"","_","-","="},IF(OR($D73 &gt;= BX$6, $E73 &lt; BW$6), 0, 1)+IF(OR($F73 &gt;= BX$6, $G73 &lt; BW$6), 0, 2)+1)</f>
        <v/>
      </c>
      <c r="BX73" s="68" t="str">
        <f ca="1">INDEX({"","_","-","="},IF(OR($D73 &gt;= BY$6, $E73 &lt; BX$6), 0, 1)+IF(OR($F73 &gt;= BY$6, $G73 &lt; BX$6), 0, 2)+1)</f>
        <v/>
      </c>
      <c r="BY73" s="68" t="str">
        <f ca="1">INDEX({"","_","-","="},IF(OR($D73 &gt;= BZ$6, $E73 &lt; BY$6), 0, 1)+IF(OR($F73 &gt;= BZ$6, $G73 &lt; BY$6), 0, 2)+1)</f>
        <v/>
      </c>
      <c r="BZ73" s="68" t="str">
        <f ca="1">INDEX({"","_","-","="},IF(OR($D73 &gt;= CA$6, $E73 &lt; BZ$6), 0, 1)+IF(OR($F73 &gt;= CA$6, $G73 &lt; BZ$6), 0, 2)+1)</f>
        <v/>
      </c>
      <c r="CA73" s="68" t="str">
        <f ca="1">INDEX({"","_","-","="},IF(OR($D73 &gt;= CB$6, $E73 &lt; CA$6), 0, 1)+IF(OR($F73 &gt;= CB$6, $G73 &lt; CA$6), 0, 2)+1)</f>
        <v/>
      </c>
      <c r="CB73" s="68" t="str">
        <f ca="1">INDEX({"","_","-","="},IF(OR($D73 &gt;= CC$6, $E73 &lt; CB$6), 0, 1)+IF(OR($F73 &gt;= CC$6, $G73 &lt; CB$6), 0, 2)+1)</f>
        <v/>
      </c>
      <c r="CC73" s="68" t="str">
        <f ca="1">INDEX({"","_","-","="},IF(OR($D73 &gt;= CD$6, $E73 &lt; CC$6), 0, 1)+IF(OR($F73 &gt;= CD$6, $G73 &lt; CC$6), 0, 2)+1)</f>
        <v/>
      </c>
      <c r="CD73" s="68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IF('临-进度'!M69,'临-进度'!$A69,"")</f>
        <v/>
      </c>
      <c r="B74" s="8" t="str">
        <f ca="1">IF('临-进度'!M69,'临-进度'!$B69,"")</f>
        <v/>
      </c>
      <c r="C74" s="8" t="str">
        <f ca="1">IF('临-进度'!M69,'临-进度'!$E69,"")</f>
        <v/>
      </c>
      <c r="D74" s="40" t="str">
        <f ca="1">IF('临-进度'!$M69,'临-进度'!$I69,"")</f>
        <v/>
      </c>
      <c r="E74" s="40" t="str">
        <f ca="1">IF('临-进度'!$M69,'临-进度'!$AE69,"")</f>
        <v/>
      </c>
      <c r="F74" s="40" t="str">
        <f ca="1">IF('临-进度'!$M69,'临-进度'!$J69,"")</f>
        <v/>
      </c>
      <c r="G74" s="73" t="str">
        <f ca="1">IF('临-进度'!$M69,'临-进度'!$AF69,"")</f>
        <v/>
      </c>
      <c r="H74" s="68" t="str">
        <f ca="1">INDEX({"","_","-","="},IF(OR($D74 &gt;= I$6, $E74 &lt; H$6), 0, 1)+IF(OR($F74 &gt;= I$6, $G74 &lt; H$6), 0, 2)+1)</f>
        <v/>
      </c>
      <c r="I74" s="68" t="str">
        <f ca="1">INDEX({"","_","-","="},IF(OR($D74 &gt;= J$6, $E74 &lt; I$6), 0, 1)+IF(OR($F74 &gt;= J$6, $G74 &lt; I$6), 0, 2)+1)</f>
        <v/>
      </c>
      <c r="J74" s="68" t="str">
        <f ca="1">INDEX({"","_","-","="},IF(OR($D74 &gt;= K$6, $E74 &lt; J$6), 0, 1)+IF(OR($F74 &gt;= K$6, $G74 &lt; J$6), 0, 2)+1)</f>
        <v/>
      </c>
      <c r="K74" s="68" t="str">
        <f ca="1">INDEX({"","_","-","="},IF(OR($D74 &gt;= L$6, $E74 &lt; K$6), 0, 1)+IF(OR($F74 &gt;= L$6, $G74 &lt; K$6), 0, 2)+1)</f>
        <v/>
      </c>
      <c r="L74" s="68" t="str">
        <f ca="1">INDEX({"","_","-","="},IF(OR($D74 &gt;= M$6, $E74 &lt; L$6), 0, 1)+IF(OR($F74 &gt;= M$6, $G74 &lt; L$6), 0, 2)+1)</f>
        <v/>
      </c>
      <c r="M74" s="68" t="str">
        <f ca="1">INDEX({"","_","-","="},IF(OR($D74 &gt;= N$6, $E74 &lt; M$6), 0, 1)+IF(OR($F74 &gt;= N$6, $G74 &lt; M$6), 0, 2)+1)</f>
        <v/>
      </c>
      <c r="N74" s="68" t="str">
        <f ca="1">INDEX({"","_","-","="},IF(OR($D74 &gt;= O$6, $E74 &lt; N$6), 0, 1)+IF(OR($F74 &gt;= O$6, $G74 &lt; N$6), 0, 2)+1)</f>
        <v/>
      </c>
      <c r="O74" s="68" t="str">
        <f ca="1">INDEX({"","_","-","="},IF(OR($D74 &gt;= P$6, $E74 &lt; O$6), 0, 1)+IF(OR($F74 &gt;= P$6, $G74 &lt; O$6), 0, 2)+1)</f>
        <v/>
      </c>
      <c r="P74" s="68" t="str">
        <f ca="1">INDEX({"","_","-","="},IF(OR($D74 &gt;= Q$6, $E74 &lt; P$6), 0, 1)+IF(OR($F74 &gt;= Q$6, $G74 &lt; P$6), 0, 2)+1)</f>
        <v/>
      </c>
      <c r="Q74" s="68" t="str">
        <f ca="1">INDEX({"","_","-","="},IF(OR($D74 &gt;= R$6, $E74 &lt; Q$6), 0, 1)+IF(OR($F74 &gt;= R$6, $G74 &lt; Q$6), 0, 2)+1)</f>
        <v/>
      </c>
      <c r="R74" s="68" t="str">
        <f ca="1">INDEX({"","_","-","="},IF(OR($D74 &gt;= S$6, $E74 &lt; R$6), 0, 1)+IF(OR($F74 &gt;= S$6, $G74 &lt; R$6), 0, 2)+1)</f>
        <v/>
      </c>
      <c r="S74" s="68" t="str">
        <f ca="1">INDEX({"","_","-","="},IF(OR($D74 &gt;= T$6, $E74 &lt; S$6), 0, 1)+IF(OR($F74 &gt;= T$6, $G74 &lt; S$6), 0, 2)+1)</f>
        <v/>
      </c>
      <c r="T74" s="68" t="str">
        <f ca="1">INDEX({"","_","-","="},IF(OR($D74 &gt;= U$6, $E74 &lt; T$6), 0, 1)+IF(OR($F74 &gt;= U$6, $G74 &lt; T$6), 0, 2)+1)</f>
        <v/>
      </c>
      <c r="U74" s="68" t="str">
        <f ca="1">INDEX({"","_","-","="},IF(OR($D74 &gt;= V$6, $E74 &lt; U$6), 0, 1)+IF(OR($F74 &gt;= V$6, $G74 &lt; U$6), 0, 2)+1)</f>
        <v/>
      </c>
      <c r="V74" s="68" t="str">
        <f ca="1">INDEX({"","_","-","="},IF(OR($D74 &gt;= W$6, $E74 &lt; V$6), 0, 1)+IF(OR($F74 &gt;= W$6, $G74 &lt; V$6), 0, 2)+1)</f>
        <v/>
      </c>
      <c r="W74" s="68" t="str">
        <f ca="1">INDEX({"","_","-","="},IF(OR($D74 &gt;= X$6, $E74 &lt; W$6), 0, 1)+IF(OR($F74 &gt;= X$6, $G74 &lt; W$6), 0, 2)+1)</f>
        <v/>
      </c>
      <c r="X74" s="68" t="str">
        <f ca="1">INDEX({"","_","-","="},IF(OR($D74 &gt;= Y$6, $E74 &lt; X$6), 0, 1)+IF(OR($F74 &gt;= Y$6, $G74 &lt; X$6), 0, 2)+1)</f>
        <v/>
      </c>
      <c r="Y74" s="68" t="str">
        <f ca="1">INDEX({"","_","-","="},IF(OR($D74 &gt;= Z$6, $E74 &lt; Y$6), 0, 1)+IF(OR($F74 &gt;= Z$6, $G74 &lt; Y$6), 0, 2)+1)</f>
        <v/>
      </c>
      <c r="Z74" s="68" t="str">
        <f ca="1">INDEX({"","_","-","="},IF(OR($D74 &gt;= AA$6, $E74 &lt; Z$6), 0, 1)+IF(OR($F74 &gt;= AA$6, $G74 &lt; Z$6), 0, 2)+1)</f>
        <v/>
      </c>
      <c r="AA74" s="68" t="str">
        <f ca="1">INDEX({"","_","-","="},IF(OR($D74 &gt;= AB$6, $E74 &lt; AA$6), 0, 1)+IF(OR($F74 &gt;= AB$6, $G74 &lt; AA$6), 0, 2)+1)</f>
        <v/>
      </c>
      <c r="AB74" s="68" t="str">
        <f ca="1">INDEX({"","_","-","="},IF(OR($D74 &gt;= AC$6, $E74 &lt; AB$6), 0, 1)+IF(OR($F74 &gt;= AC$6, $G74 &lt; AB$6), 0, 2)+1)</f>
        <v/>
      </c>
      <c r="AC74" s="68" t="str">
        <f ca="1">INDEX({"","_","-","="},IF(OR($D74 &gt;= AD$6, $E74 &lt; AC$6), 0, 1)+IF(OR($F74 &gt;= AD$6, $G74 &lt; AC$6), 0, 2)+1)</f>
        <v/>
      </c>
      <c r="AD74" s="68" t="str">
        <f ca="1">INDEX({"","_","-","="},IF(OR($D74 &gt;= AE$6, $E74 &lt; AD$6), 0, 1)+IF(OR($F74 &gt;= AE$6, $G74 &lt; AD$6), 0, 2)+1)</f>
        <v/>
      </c>
      <c r="AE74" s="68" t="str">
        <f ca="1">INDEX({"","_","-","="},IF(OR($D74 &gt;= AF$6, $E74 &lt; AE$6), 0, 1)+IF(OR($F74 &gt;= AF$6, $G74 &lt; AE$6), 0, 2)+1)</f>
        <v/>
      </c>
      <c r="AF74" s="68" t="str">
        <f ca="1">INDEX({"","_","-","="},IF(OR($D74 &gt;= AG$6, $E74 &lt; AF$6), 0, 1)+IF(OR($F74 &gt;= AG$6, $G74 &lt; AF$6), 0, 2)+1)</f>
        <v/>
      </c>
      <c r="AG74" s="68" t="str">
        <f ca="1">INDEX({"","_","-","="},IF(OR($D74 &gt;= AH$6, $E74 &lt; AG$6), 0, 1)+IF(OR($F74 &gt;= AH$6, $G74 &lt; AG$6), 0, 2)+1)</f>
        <v/>
      </c>
      <c r="AH74" s="68" t="str">
        <f ca="1">INDEX({"","_","-","="},IF(OR($D74 &gt;= AI$6, $E74 &lt; AH$6), 0, 1)+IF(OR($F74 &gt;= AI$6, $G74 &lt; AH$6), 0, 2)+1)</f>
        <v/>
      </c>
      <c r="AI74" s="68" t="str">
        <f ca="1">INDEX({"","_","-","="},IF(OR($D74 &gt;= AJ$6, $E74 &lt; AI$6), 0, 1)+IF(OR($F74 &gt;= AJ$6, $G74 &lt; AI$6), 0, 2)+1)</f>
        <v/>
      </c>
      <c r="AJ74" s="68" t="str">
        <f ca="1">INDEX({"","_","-","="},IF(OR($D74 &gt;= AK$6, $E74 &lt; AJ$6), 0, 1)+IF(OR($F74 &gt;= AK$6, $G74 &lt; AJ$6), 0, 2)+1)</f>
        <v/>
      </c>
      <c r="AK74" s="68" t="str">
        <f ca="1">INDEX({"","_","-","="},IF(OR($D74 &gt;= AL$6, $E74 &lt; AK$6), 0, 1)+IF(OR($F74 &gt;= AL$6, $G74 &lt; AK$6), 0, 2)+1)</f>
        <v/>
      </c>
      <c r="AL74" s="68" t="str">
        <f ca="1">INDEX({"","_","-","="},IF(OR($D74 &gt;= AM$6, $E74 &lt; AL$6), 0, 1)+IF(OR($F74 &gt;= AM$6, $G74 &lt; AL$6), 0, 2)+1)</f>
        <v/>
      </c>
      <c r="AM74" s="68" t="str">
        <f ca="1">INDEX({"","_","-","="},IF(OR($D74 &gt;= AN$6, $E74 &lt; AM$6), 0, 1)+IF(OR($F74 &gt;= AN$6, $G74 &lt; AM$6), 0, 2)+1)</f>
        <v/>
      </c>
      <c r="AN74" s="68" t="str">
        <f ca="1">INDEX({"","_","-","="},IF(OR($D74 &gt;= AO$6, $E74 &lt; AN$6), 0, 1)+IF(OR($F74 &gt;= AO$6, $G74 &lt; AN$6), 0, 2)+1)</f>
        <v/>
      </c>
      <c r="AO74" s="68" t="str">
        <f ca="1">INDEX({"","_","-","="},IF(OR($D74 &gt;= AP$6, $E74 &lt; AO$6), 0, 1)+IF(OR($F74 &gt;= AP$6, $G74 &lt; AO$6), 0, 2)+1)</f>
        <v/>
      </c>
      <c r="AP74" s="68" t="str">
        <f ca="1">INDEX({"","_","-","="},IF(OR($D74 &gt;= AQ$6, $E74 &lt; AP$6), 0, 1)+IF(OR($F74 &gt;= AQ$6, $G74 &lt; AP$6), 0, 2)+1)</f>
        <v/>
      </c>
      <c r="AQ74" s="68" t="str">
        <f ca="1">INDEX({"","_","-","="},IF(OR($D74 &gt;= AR$6, $E74 &lt; AQ$6), 0, 1)+IF(OR($F74 &gt;= AR$6, $G74 &lt; AQ$6), 0, 2)+1)</f>
        <v/>
      </c>
      <c r="AR74" s="68" t="str">
        <f ca="1">INDEX({"","_","-","="},IF(OR($D74 &gt;= AS$6, $E74 &lt; AR$6), 0, 1)+IF(OR($F74 &gt;= AS$6, $G74 &lt; AR$6), 0, 2)+1)</f>
        <v/>
      </c>
      <c r="AS74" s="68" t="str">
        <f ca="1">INDEX({"","_","-","="},IF(OR($D74 &gt;= AT$6, $E74 &lt; AS$6), 0, 1)+IF(OR($F74 &gt;= AT$6, $G74 &lt; AS$6), 0, 2)+1)</f>
        <v/>
      </c>
      <c r="AT74" s="68" t="str">
        <f ca="1">INDEX({"","_","-","="},IF(OR($D74 &gt;= AU$6, $E74 &lt; AT$6), 0, 1)+IF(OR($F74 &gt;= AU$6, $G74 &lt; AT$6), 0, 2)+1)</f>
        <v/>
      </c>
      <c r="AU74" s="68" t="str">
        <f ca="1">INDEX({"","_","-","="},IF(OR($D74 &gt;= AV$6, $E74 &lt; AU$6), 0, 1)+IF(OR($F74 &gt;= AV$6, $G74 &lt; AU$6), 0, 2)+1)</f>
        <v/>
      </c>
      <c r="AV74" s="68" t="str">
        <f ca="1">INDEX({"","_","-","="},IF(OR($D74 &gt;= AW$6, $E74 &lt; AV$6), 0, 1)+IF(OR($F74 &gt;= AW$6, $G74 &lt; AV$6), 0, 2)+1)</f>
        <v/>
      </c>
      <c r="AW74" s="68" t="str">
        <f ca="1">INDEX({"","_","-","="},IF(OR($D74 &gt;= AX$6, $E74 &lt; AW$6), 0, 1)+IF(OR($F74 &gt;= AX$6, $G74 &lt; AW$6), 0, 2)+1)</f>
        <v/>
      </c>
      <c r="AX74" s="68" t="str">
        <f ca="1">INDEX({"","_","-","="},IF(OR($D74 &gt;= AY$6, $E74 &lt; AX$6), 0, 1)+IF(OR($F74 &gt;= AY$6, $G74 &lt; AX$6), 0, 2)+1)</f>
        <v/>
      </c>
      <c r="AY74" s="68" t="str">
        <f ca="1">INDEX({"","_","-","="},IF(OR($D74 &gt;= AZ$6, $E74 &lt; AY$6), 0, 1)+IF(OR($F74 &gt;= AZ$6, $G74 &lt; AY$6), 0, 2)+1)</f>
        <v/>
      </c>
      <c r="AZ74" s="68" t="str">
        <f ca="1">INDEX({"","_","-","="},IF(OR($D74 &gt;= BA$6, $E74 &lt; AZ$6), 0, 1)+IF(OR($F74 &gt;= BA$6, $G74 &lt; AZ$6), 0, 2)+1)</f>
        <v/>
      </c>
      <c r="BA74" s="68" t="str">
        <f ca="1">INDEX({"","_","-","="},IF(OR($D74 &gt;= BB$6, $E74 &lt; BA$6), 0, 1)+IF(OR($F74 &gt;= BB$6, $G74 &lt; BA$6), 0, 2)+1)</f>
        <v/>
      </c>
      <c r="BB74" s="68" t="str">
        <f ca="1">INDEX({"","_","-","="},IF(OR($D74 &gt;= BC$6, $E74 &lt; BB$6), 0, 1)+IF(OR($F74 &gt;= BC$6, $G74 &lt; BB$6), 0, 2)+1)</f>
        <v/>
      </c>
      <c r="BC74" s="68" t="str">
        <f ca="1">INDEX({"","_","-","="},IF(OR($D74 &gt;= BD$6, $E74 &lt; BC$6), 0, 1)+IF(OR($F74 &gt;= BD$6, $G74 &lt; BC$6), 0, 2)+1)</f>
        <v/>
      </c>
      <c r="BD74" s="68" t="str">
        <f ca="1">INDEX({"","_","-","="},IF(OR($D74 &gt;= BE$6, $E74 &lt; BD$6), 0, 1)+IF(OR($F74 &gt;= BE$6, $G74 &lt; BD$6), 0, 2)+1)</f>
        <v/>
      </c>
      <c r="BE74" s="68" t="str">
        <f ca="1">INDEX({"","_","-","="},IF(OR($D74 &gt;= BF$6, $E74 &lt; BE$6), 0, 1)+IF(OR($F74 &gt;= BF$6, $G74 &lt; BE$6), 0, 2)+1)</f>
        <v/>
      </c>
      <c r="BF74" s="68" t="str">
        <f ca="1">INDEX({"","_","-","="},IF(OR($D74 &gt;= BG$6, $E74 &lt; BF$6), 0, 1)+IF(OR($F74 &gt;= BG$6, $G74 &lt; BF$6), 0, 2)+1)</f>
        <v/>
      </c>
      <c r="BG74" s="68" t="str">
        <f ca="1">INDEX({"","_","-","="},IF(OR($D74 &gt;= BH$6, $E74 &lt; BG$6), 0, 1)+IF(OR($F74 &gt;= BH$6, $G74 &lt; BG$6), 0, 2)+1)</f>
        <v/>
      </c>
      <c r="BH74" s="68" t="str">
        <f ca="1">INDEX({"","_","-","="},IF(OR($D74 &gt;= BI$6, $E74 &lt; BH$6), 0, 1)+IF(OR($F74 &gt;= BI$6, $G74 &lt; BH$6), 0, 2)+1)</f>
        <v/>
      </c>
      <c r="BI74" s="68" t="str">
        <f ca="1">INDEX({"","_","-","="},IF(OR($D74 &gt;= BJ$6, $E74 &lt; BI$6), 0, 1)+IF(OR($F74 &gt;= BJ$6, $G74 &lt; BI$6), 0, 2)+1)</f>
        <v/>
      </c>
      <c r="BJ74" s="68" t="str">
        <f ca="1">INDEX({"","_","-","="},IF(OR($D74 &gt;= BK$6, $E74 &lt; BJ$6), 0, 1)+IF(OR($F74 &gt;= BK$6, $G74 &lt; BJ$6), 0, 2)+1)</f>
        <v/>
      </c>
      <c r="BK74" s="68" t="str">
        <f ca="1">INDEX({"","_","-","="},IF(OR($D74 &gt;= BL$6, $E74 &lt; BK$6), 0, 1)+IF(OR($F74 &gt;= BL$6, $G74 &lt; BK$6), 0, 2)+1)</f>
        <v/>
      </c>
      <c r="BL74" s="68" t="str">
        <f ca="1">INDEX({"","_","-","="},IF(OR($D74 &gt;= BM$6, $E74 &lt; BL$6), 0, 1)+IF(OR($F74 &gt;= BM$6, $G74 &lt; BL$6), 0, 2)+1)</f>
        <v/>
      </c>
      <c r="BM74" s="68" t="str">
        <f ca="1">INDEX({"","_","-","="},IF(OR($D74 &gt;= BN$6, $E74 &lt; BM$6), 0, 1)+IF(OR($F74 &gt;= BN$6, $G74 &lt; BM$6), 0, 2)+1)</f>
        <v/>
      </c>
      <c r="BN74" s="68" t="str">
        <f ca="1">INDEX({"","_","-","="},IF(OR($D74 &gt;= BO$6, $E74 &lt; BN$6), 0, 1)+IF(OR($F74 &gt;= BO$6, $G74 &lt; BN$6), 0, 2)+1)</f>
        <v/>
      </c>
      <c r="BO74" s="68" t="str">
        <f ca="1">INDEX({"","_","-","="},IF(OR($D74 &gt;= BP$6, $E74 &lt; BO$6), 0, 1)+IF(OR($F74 &gt;= BP$6, $G74 &lt; BO$6), 0, 2)+1)</f>
        <v/>
      </c>
      <c r="BP74" s="68" t="str">
        <f ca="1">INDEX({"","_","-","="},IF(OR($D74 &gt;= BQ$6, $E74 &lt; BP$6), 0, 1)+IF(OR($F74 &gt;= BQ$6, $G74 &lt; BP$6), 0, 2)+1)</f>
        <v/>
      </c>
      <c r="BQ74" s="68" t="str">
        <f ca="1">INDEX({"","_","-","="},IF(OR($D74 &gt;= BR$6, $E74 &lt; BQ$6), 0, 1)+IF(OR($F74 &gt;= BR$6, $G74 &lt; BQ$6), 0, 2)+1)</f>
        <v/>
      </c>
      <c r="BR74" s="68" t="str">
        <f ca="1">INDEX({"","_","-","="},IF(OR($D74 &gt;= BS$6, $E74 &lt; BR$6), 0, 1)+IF(OR($F74 &gt;= BS$6, $G74 &lt; BR$6), 0, 2)+1)</f>
        <v/>
      </c>
      <c r="BS74" s="68" t="str">
        <f ca="1">INDEX({"","_","-","="},IF(OR($D74 &gt;= BT$6, $E74 &lt; BS$6), 0, 1)+IF(OR($F74 &gt;= BT$6, $G74 &lt; BS$6), 0, 2)+1)</f>
        <v/>
      </c>
      <c r="BT74" s="68" t="str">
        <f ca="1">INDEX({"","_","-","="},IF(OR($D74 &gt;= BU$6, $E74 &lt; BT$6), 0, 1)+IF(OR($F74 &gt;= BU$6, $G74 &lt; BT$6), 0, 2)+1)</f>
        <v/>
      </c>
      <c r="BU74" s="68" t="str">
        <f ca="1">INDEX({"","_","-","="},IF(OR($D74 &gt;= BV$6, $E74 &lt; BU$6), 0, 1)+IF(OR($F74 &gt;= BV$6, $G74 &lt; BU$6), 0, 2)+1)</f>
        <v/>
      </c>
      <c r="BV74" s="68" t="str">
        <f ca="1">INDEX({"","_","-","="},IF(OR($D74 &gt;= BW$6, $E74 &lt; BV$6), 0, 1)+IF(OR($F74 &gt;= BW$6, $G74 &lt; BV$6), 0, 2)+1)</f>
        <v/>
      </c>
      <c r="BW74" s="68" t="str">
        <f ca="1">INDEX({"","_","-","="},IF(OR($D74 &gt;= BX$6, $E74 &lt; BW$6), 0, 1)+IF(OR($F74 &gt;= BX$6, $G74 &lt; BW$6), 0, 2)+1)</f>
        <v/>
      </c>
      <c r="BX74" s="68" t="str">
        <f ca="1">INDEX({"","_","-","="},IF(OR($D74 &gt;= BY$6, $E74 &lt; BX$6), 0, 1)+IF(OR($F74 &gt;= BY$6, $G74 &lt; BX$6), 0, 2)+1)</f>
        <v/>
      </c>
      <c r="BY74" s="68" t="str">
        <f ca="1">INDEX({"","_","-","="},IF(OR($D74 &gt;= BZ$6, $E74 &lt; BY$6), 0, 1)+IF(OR($F74 &gt;= BZ$6, $G74 &lt; BY$6), 0, 2)+1)</f>
        <v/>
      </c>
      <c r="BZ74" s="68" t="str">
        <f ca="1">INDEX({"","_","-","="},IF(OR($D74 &gt;= CA$6, $E74 &lt; BZ$6), 0, 1)+IF(OR($F74 &gt;= CA$6, $G74 &lt; BZ$6), 0, 2)+1)</f>
        <v/>
      </c>
      <c r="CA74" s="68" t="str">
        <f ca="1">INDEX({"","_","-","="},IF(OR($D74 &gt;= CB$6, $E74 &lt; CA$6), 0, 1)+IF(OR($F74 &gt;= CB$6, $G74 &lt; CA$6), 0, 2)+1)</f>
        <v/>
      </c>
      <c r="CB74" s="68" t="str">
        <f ca="1">INDEX({"","_","-","="},IF(OR($D74 &gt;= CC$6, $E74 &lt; CB$6), 0, 1)+IF(OR($F74 &gt;= CC$6, $G74 &lt; CB$6), 0, 2)+1)</f>
        <v/>
      </c>
      <c r="CC74" s="68" t="str">
        <f ca="1">INDEX({"","_","-","="},IF(OR($D74 &gt;= CD$6, $E74 &lt; CC$6), 0, 1)+IF(OR($F74 &gt;= CD$6, $G74 &lt; CC$6), 0, 2)+1)</f>
        <v/>
      </c>
      <c r="CD74" s="68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IF('临-进度'!M70,'临-进度'!$A70,"")</f>
        <v/>
      </c>
      <c r="B75" s="8" t="str">
        <f ca="1">IF('临-进度'!M70,'临-进度'!$B70,"")</f>
        <v/>
      </c>
      <c r="C75" s="8" t="str">
        <f ca="1">IF('临-进度'!M70,'临-进度'!$E70,"")</f>
        <v/>
      </c>
      <c r="D75" s="40" t="str">
        <f ca="1">IF('临-进度'!$M70,'临-进度'!$I70,"")</f>
        <v/>
      </c>
      <c r="E75" s="40" t="str">
        <f ca="1">IF('临-进度'!$M70,'临-进度'!$AE70,"")</f>
        <v/>
      </c>
      <c r="F75" s="40" t="str">
        <f ca="1">IF('临-进度'!$M70,'临-进度'!$J70,"")</f>
        <v/>
      </c>
      <c r="G75" s="73" t="str">
        <f ca="1">IF('临-进度'!$M70,'临-进度'!$AF70,"")</f>
        <v/>
      </c>
      <c r="H75" s="68" t="str">
        <f ca="1">INDEX({"","_","-","="},IF(OR($D75 &gt;= I$6, $E75 &lt; H$6), 0, 1)+IF(OR($F75 &gt;= I$6, $G75 &lt; H$6), 0, 2)+1)</f>
        <v/>
      </c>
      <c r="I75" s="68" t="str">
        <f ca="1">INDEX({"","_","-","="},IF(OR($D75 &gt;= J$6, $E75 &lt; I$6), 0, 1)+IF(OR($F75 &gt;= J$6, $G75 &lt; I$6), 0, 2)+1)</f>
        <v/>
      </c>
      <c r="J75" s="68" t="str">
        <f ca="1">INDEX({"","_","-","="},IF(OR($D75 &gt;= K$6, $E75 &lt; J$6), 0, 1)+IF(OR($F75 &gt;= K$6, $G75 &lt; J$6), 0, 2)+1)</f>
        <v/>
      </c>
      <c r="K75" s="68" t="str">
        <f ca="1">INDEX({"","_","-","="},IF(OR($D75 &gt;= L$6, $E75 &lt; K$6), 0, 1)+IF(OR($F75 &gt;= L$6, $G75 &lt; K$6), 0, 2)+1)</f>
        <v/>
      </c>
      <c r="L75" s="68" t="str">
        <f ca="1">INDEX({"","_","-","="},IF(OR($D75 &gt;= M$6, $E75 &lt; L$6), 0, 1)+IF(OR($F75 &gt;= M$6, $G75 &lt; L$6), 0, 2)+1)</f>
        <v/>
      </c>
      <c r="M75" s="68" t="str">
        <f ca="1">INDEX({"","_","-","="},IF(OR($D75 &gt;= N$6, $E75 &lt; M$6), 0, 1)+IF(OR($F75 &gt;= N$6, $G75 &lt; M$6), 0, 2)+1)</f>
        <v/>
      </c>
      <c r="N75" s="68" t="str">
        <f ca="1">INDEX({"","_","-","="},IF(OR($D75 &gt;= O$6, $E75 &lt; N$6), 0, 1)+IF(OR($F75 &gt;= O$6, $G75 &lt; N$6), 0, 2)+1)</f>
        <v/>
      </c>
      <c r="O75" s="68" t="str">
        <f ca="1">INDEX({"","_","-","="},IF(OR($D75 &gt;= P$6, $E75 &lt; O$6), 0, 1)+IF(OR($F75 &gt;= P$6, $G75 &lt; O$6), 0, 2)+1)</f>
        <v/>
      </c>
      <c r="P75" s="68" t="str">
        <f ca="1">INDEX({"","_","-","="},IF(OR($D75 &gt;= Q$6, $E75 &lt; P$6), 0, 1)+IF(OR($F75 &gt;= Q$6, $G75 &lt; P$6), 0, 2)+1)</f>
        <v/>
      </c>
      <c r="Q75" s="68" t="str">
        <f ca="1">INDEX({"","_","-","="},IF(OR($D75 &gt;= R$6, $E75 &lt; Q$6), 0, 1)+IF(OR($F75 &gt;= R$6, $G75 &lt; Q$6), 0, 2)+1)</f>
        <v/>
      </c>
      <c r="R75" s="68" t="str">
        <f ca="1">INDEX({"","_","-","="},IF(OR($D75 &gt;= S$6, $E75 &lt; R$6), 0, 1)+IF(OR($F75 &gt;= S$6, $G75 &lt; R$6), 0, 2)+1)</f>
        <v/>
      </c>
      <c r="S75" s="68" t="str">
        <f ca="1">INDEX({"","_","-","="},IF(OR($D75 &gt;= T$6, $E75 &lt; S$6), 0, 1)+IF(OR($F75 &gt;= T$6, $G75 &lt; S$6), 0, 2)+1)</f>
        <v/>
      </c>
      <c r="T75" s="68" t="str">
        <f ca="1">INDEX({"","_","-","="},IF(OR($D75 &gt;= U$6, $E75 &lt; T$6), 0, 1)+IF(OR($F75 &gt;= U$6, $G75 &lt; T$6), 0, 2)+1)</f>
        <v/>
      </c>
      <c r="U75" s="68" t="str">
        <f ca="1">INDEX({"","_","-","="},IF(OR($D75 &gt;= V$6, $E75 &lt; U$6), 0, 1)+IF(OR($F75 &gt;= V$6, $G75 &lt; U$6), 0, 2)+1)</f>
        <v/>
      </c>
      <c r="V75" s="68" t="str">
        <f ca="1">INDEX({"","_","-","="},IF(OR($D75 &gt;= W$6, $E75 &lt; V$6), 0, 1)+IF(OR($F75 &gt;= W$6, $G75 &lt; V$6), 0, 2)+1)</f>
        <v/>
      </c>
      <c r="W75" s="68" t="str">
        <f ca="1">INDEX({"","_","-","="},IF(OR($D75 &gt;= X$6, $E75 &lt; W$6), 0, 1)+IF(OR($F75 &gt;= X$6, $G75 &lt; W$6), 0, 2)+1)</f>
        <v/>
      </c>
      <c r="X75" s="68" t="str">
        <f ca="1">INDEX({"","_","-","="},IF(OR($D75 &gt;= Y$6, $E75 &lt; X$6), 0, 1)+IF(OR($F75 &gt;= Y$6, $G75 &lt; X$6), 0, 2)+1)</f>
        <v/>
      </c>
      <c r="Y75" s="68" t="str">
        <f ca="1">INDEX({"","_","-","="},IF(OR($D75 &gt;= Z$6, $E75 &lt; Y$6), 0, 1)+IF(OR($F75 &gt;= Z$6, $G75 &lt; Y$6), 0, 2)+1)</f>
        <v/>
      </c>
      <c r="Z75" s="68" t="str">
        <f ca="1">INDEX({"","_","-","="},IF(OR($D75 &gt;= AA$6, $E75 &lt; Z$6), 0, 1)+IF(OR($F75 &gt;= AA$6, $G75 &lt; Z$6), 0, 2)+1)</f>
        <v/>
      </c>
      <c r="AA75" s="68" t="str">
        <f ca="1">INDEX({"","_","-","="},IF(OR($D75 &gt;= AB$6, $E75 &lt; AA$6), 0, 1)+IF(OR($F75 &gt;= AB$6, $G75 &lt; AA$6), 0, 2)+1)</f>
        <v/>
      </c>
      <c r="AB75" s="68" t="str">
        <f ca="1">INDEX({"","_","-","="},IF(OR($D75 &gt;= AC$6, $E75 &lt; AB$6), 0, 1)+IF(OR($F75 &gt;= AC$6, $G75 &lt; AB$6), 0, 2)+1)</f>
        <v/>
      </c>
      <c r="AC75" s="68" t="str">
        <f ca="1">INDEX({"","_","-","="},IF(OR($D75 &gt;= AD$6, $E75 &lt; AC$6), 0, 1)+IF(OR($F75 &gt;= AD$6, $G75 &lt; AC$6), 0, 2)+1)</f>
        <v/>
      </c>
      <c r="AD75" s="68" t="str">
        <f ca="1">INDEX({"","_","-","="},IF(OR($D75 &gt;= AE$6, $E75 &lt; AD$6), 0, 1)+IF(OR($F75 &gt;= AE$6, $G75 &lt; AD$6), 0, 2)+1)</f>
        <v/>
      </c>
      <c r="AE75" s="68" t="str">
        <f ca="1">INDEX({"","_","-","="},IF(OR($D75 &gt;= AF$6, $E75 &lt; AE$6), 0, 1)+IF(OR($F75 &gt;= AF$6, $G75 &lt; AE$6), 0, 2)+1)</f>
        <v/>
      </c>
      <c r="AF75" s="68" t="str">
        <f ca="1">INDEX({"","_","-","="},IF(OR($D75 &gt;= AG$6, $E75 &lt; AF$6), 0, 1)+IF(OR($F75 &gt;= AG$6, $G75 &lt; AF$6), 0, 2)+1)</f>
        <v/>
      </c>
      <c r="AG75" s="68" t="str">
        <f ca="1">INDEX({"","_","-","="},IF(OR($D75 &gt;= AH$6, $E75 &lt; AG$6), 0, 1)+IF(OR($F75 &gt;= AH$6, $G75 &lt; AG$6), 0, 2)+1)</f>
        <v/>
      </c>
      <c r="AH75" s="68" t="str">
        <f ca="1">INDEX({"","_","-","="},IF(OR($D75 &gt;= AI$6, $E75 &lt; AH$6), 0, 1)+IF(OR($F75 &gt;= AI$6, $G75 &lt; AH$6), 0, 2)+1)</f>
        <v/>
      </c>
      <c r="AI75" s="68" t="str">
        <f ca="1">INDEX({"","_","-","="},IF(OR($D75 &gt;= AJ$6, $E75 &lt; AI$6), 0, 1)+IF(OR($F75 &gt;= AJ$6, $G75 &lt; AI$6), 0, 2)+1)</f>
        <v/>
      </c>
      <c r="AJ75" s="68" t="str">
        <f ca="1">INDEX({"","_","-","="},IF(OR($D75 &gt;= AK$6, $E75 &lt; AJ$6), 0, 1)+IF(OR($F75 &gt;= AK$6, $G75 &lt; AJ$6), 0, 2)+1)</f>
        <v/>
      </c>
      <c r="AK75" s="68" t="str">
        <f ca="1">INDEX({"","_","-","="},IF(OR($D75 &gt;= AL$6, $E75 &lt; AK$6), 0, 1)+IF(OR($F75 &gt;= AL$6, $G75 &lt; AK$6), 0, 2)+1)</f>
        <v/>
      </c>
      <c r="AL75" s="68" t="str">
        <f ca="1">INDEX({"","_","-","="},IF(OR($D75 &gt;= AM$6, $E75 &lt; AL$6), 0, 1)+IF(OR($F75 &gt;= AM$6, $G75 &lt; AL$6), 0, 2)+1)</f>
        <v/>
      </c>
      <c r="AM75" s="68" t="str">
        <f ca="1">INDEX({"","_","-","="},IF(OR($D75 &gt;= AN$6, $E75 &lt; AM$6), 0, 1)+IF(OR($F75 &gt;= AN$6, $G75 &lt; AM$6), 0, 2)+1)</f>
        <v/>
      </c>
      <c r="AN75" s="68" t="str">
        <f ca="1">INDEX({"","_","-","="},IF(OR($D75 &gt;= AO$6, $E75 &lt; AN$6), 0, 1)+IF(OR($F75 &gt;= AO$6, $G75 &lt; AN$6), 0, 2)+1)</f>
        <v/>
      </c>
      <c r="AO75" s="68" t="str">
        <f ca="1">INDEX({"","_","-","="},IF(OR($D75 &gt;= AP$6, $E75 &lt; AO$6), 0, 1)+IF(OR($F75 &gt;= AP$6, $G75 &lt; AO$6), 0, 2)+1)</f>
        <v/>
      </c>
      <c r="AP75" s="68" t="str">
        <f ca="1">INDEX({"","_","-","="},IF(OR($D75 &gt;= AQ$6, $E75 &lt; AP$6), 0, 1)+IF(OR($F75 &gt;= AQ$6, $G75 &lt; AP$6), 0, 2)+1)</f>
        <v/>
      </c>
      <c r="AQ75" s="68" t="str">
        <f ca="1">INDEX({"","_","-","="},IF(OR($D75 &gt;= AR$6, $E75 &lt; AQ$6), 0, 1)+IF(OR($F75 &gt;= AR$6, $G75 &lt; AQ$6), 0, 2)+1)</f>
        <v/>
      </c>
      <c r="AR75" s="68" t="str">
        <f ca="1">INDEX({"","_","-","="},IF(OR($D75 &gt;= AS$6, $E75 &lt; AR$6), 0, 1)+IF(OR($F75 &gt;= AS$6, $G75 &lt; AR$6), 0, 2)+1)</f>
        <v/>
      </c>
      <c r="AS75" s="68" t="str">
        <f ca="1">INDEX({"","_","-","="},IF(OR($D75 &gt;= AT$6, $E75 &lt; AS$6), 0, 1)+IF(OR($F75 &gt;= AT$6, $G75 &lt; AS$6), 0, 2)+1)</f>
        <v/>
      </c>
      <c r="AT75" s="68" t="str">
        <f ca="1">INDEX({"","_","-","="},IF(OR($D75 &gt;= AU$6, $E75 &lt; AT$6), 0, 1)+IF(OR($F75 &gt;= AU$6, $G75 &lt; AT$6), 0, 2)+1)</f>
        <v/>
      </c>
      <c r="AU75" s="68" t="str">
        <f ca="1">INDEX({"","_","-","="},IF(OR($D75 &gt;= AV$6, $E75 &lt; AU$6), 0, 1)+IF(OR($F75 &gt;= AV$6, $G75 &lt; AU$6), 0, 2)+1)</f>
        <v/>
      </c>
      <c r="AV75" s="68" t="str">
        <f ca="1">INDEX({"","_","-","="},IF(OR($D75 &gt;= AW$6, $E75 &lt; AV$6), 0, 1)+IF(OR($F75 &gt;= AW$6, $G75 &lt; AV$6), 0, 2)+1)</f>
        <v/>
      </c>
      <c r="AW75" s="68" t="str">
        <f ca="1">INDEX({"","_","-","="},IF(OR($D75 &gt;= AX$6, $E75 &lt; AW$6), 0, 1)+IF(OR($F75 &gt;= AX$6, $G75 &lt; AW$6), 0, 2)+1)</f>
        <v/>
      </c>
      <c r="AX75" s="68" t="str">
        <f ca="1">INDEX({"","_","-","="},IF(OR($D75 &gt;= AY$6, $E75 &lt; AX$6), 0, 1)+IF(OR($F75 &gt;= AY$6, $G75 &lt; AX$6), 0, 2)+1)</f>
        <v/>
      </c>
      <c r="AY75" s="68" t="str">
        <f ca="1">INDEX({"","_","-","="},IF(OR($D75 &gt;= AZ$6, $E75 &lt; AY$6), 0, 1)+IF(OR($F75 &gt;= AZ$6, $G75 &lt; AY$6), 0, 2)+1)</f>
        <v/>
      </c>
      <c r="AZ75" s="68" t="str">
        <f ca="1">INDEX({"","_","-","="},IF(OR($D75 &gt;= BA$6, $E75 &lt; AZ$6), 0, 1)+IF(OR($F75 &gt;= BA$6, $G75 &lt; AZ$6), 0, 2)+1)</f>
        <v/>
      </c>
      <c r="BA75" s="68" t="str">
        <f ca="1">INDEX({"","_","-","="},IF(OR($D75 &gt;= BB$6, $E75 &lt; BA$6), 0, 1)+IF(OR($F75 &gt;= BB$6, $G75 &lt; BA$6), 0, 2)+1)</f>
        <v/>
      </c>
      <c r="BB75" s="68" t="str">
        <f ca="1">INDEX({"","_","-","="},IF(OR($D75 &gt;= BC$6, $E75 &lt; BB$6), 0, 1)+IF(OR($F75 &gt;= BC$6, $G75 &lt; BB$6), 0, 2)+1)</f>
        <v/>
      </c>
      <c r="BC75" s="68" t="str">
        <f ca="1">INDEX({"","_","-","="},IF(OR($D75 &gt;= BD$6, $E75 &lt; BC$6), 0, 1)+IF(OR($F75 &gt;= BD$6, $G75 &lt; BC$6), 0, 2)+1)</f>
        <v/>
      </c>
      <c r="BD75" s="68" t="str">
        <f ca="1">INDEX({"","_","-","="},IF(OR($D75 &gt;= BE$6, $E75 &lt; BD$6), 0, 1)+IF(OR($F75 &gt;= BE$6, $G75 &lt; BD$6), 0, 2)+1)</f>
        <v/>
      </c>
      <c r="BE75" s="68" t="str">
        <f ca="1">INDEX({"","_","-","="},IF(OR($D75 &gt;= BF$6, $E75 &lt; BE$6), 0, 1)+IF(OR($F75 &gt;= BF$6, $G75 &lt; BE$6), 0, 2)+1)</f>
        <v/>
      </c>
      <c r="BF75" s="68" t="str">
        <f ca="1">INDEX({"","_","-","="},IF(OR($D75 &gt;= BG$6, $E75 &lt; BF$6), 0, 1)+IF(OR($F75 &gt;= BG$6, $G75 &lt; BF$6), 0, 2)+1)</f>
        <v/>
      </c>
      <c r="BG75" s="68" t="str">
        <f ca="1">INDEX({"","_","-","="},IF(OR($D75 &gt;= BH$6, $E75 &lt; BG$6), 0, 1)+IF(OR($F75 &gt;= BH$6, $G75 &lt; BG$6), 0, 2)+1)</f>
        <v/>
      </c>
      <c r="BH75" s="68" t="str">
        <f ca="1">INDEX({"","_","-","="},IF(OR($D75 &gt;= BI$6, $E75 &lt; BH$6), 0, 1)+IF(OR($F75 &gt;= BI$6, $G75 &lt; BH$6), 0, 2)+1)</f>
        <v/>
      </c>
      <c r="BI75" s="68" t="str">
        <f ca="1">INDEX({"","_","-","="},IF(OR($D75 &gt;= BJ$6, $E75 &lt; BI$6), 0, 1)+IF(OR($F75 &gt;= BJ$6, $G75 &lt; BI$6), 0, 2)+1)</f>
        <v/>
      </c>
      <c r="BJ75" s="68" t="str">
        <f ca="1">INDEX({"","_","-","="},IF(OR($D75 &gt;= BK$6, $E75 &lt; BJ$6), 0, 1)+IF(OR($F75 &gt;= BK$6, $G75 &lt; BJ$6), 0, 2)+1)</f>
        <v/>
      </c>
      <c r="BK75" s="68" t="str">
        <f ca="1">INDEX({"","_","-","="},IF(OR($D75 &gt;= BL$6, $E75 &lt; BK$6), 0, 1)+IF(OR($F75 &gt;= BL$6, $G75 &lt; BK$6), 0, 2)+1)</f>
        <v/>
      </c>
      <c r="BL75" s="68" t="str">
        <f ca="1">INDEX({"","_","-","="},IF(OR($D75 &gt;= BM$6, $E75 &lt; BL$6), 0, 1)+IF(OR($F75 &gt;= BM$6, $G75 &lt; BL$6), 0, 2)+1)</f>
        <v/>
      </c>
      <c r="BM75" s="68" t="str">
        <f ca="1">INDEX({"","_","-","="},IF(OR($D75 &gt;= BN$6, $E75 &lt; BM$6), 0, 1)+IF(OR($F75 &gt;= BN$6, $G75 &lt; BM$6), 0, 2)+1)</f>
        <v/>
      </c>
      <c r="BN75" s="68" t="str">
        <f ca="1">INDEX({"","_","-","="},IF(OR($D75 &gt;= BO$6, $E75 &lt; BN$6), 0, 1)+IF(OR($F75 &gt;= BO$6, $G75 &lt; BN$6), 0, 2)+1)</f>
        <v/>
      </c>
      <c r="BO75" s="68" t="str">
        <f ca="1">INDEX({"","_","-","="},IF(OR($D75 &gt;= BP$6, $E75 &lt; BO$6), 0, 1)+IF(OR($F75 &gt;= BP$6, $G75 &lt; BO$6), 0, 2)+1)</f>
        <v/>
      </c>
      <c r="BP75" s="68" t="str">
        <f ca="1">INDEX({"","_","-","="},IF(OR($D75 &gt;= BQ$6, $E75 &lt; BP$6), 0, 1)+IF(OR($F75 &gt;= BQ$6, $G75 &lt; BP$6), 0, 2)+1)</f>
        <v/>
      </c>
      <c r="BQ75" s="68" t="str">
        <f ca="1">INDEX({"","_","-","="},IF(OR($D75 &gt;= BR$6, $E75 &lt; BQ$6), 0, 1)+IF(OR($F75 &gt;= BR$6, $G75 &lt; BQ$6), 0, 2)+1)</f>
        <v/>
      </c>
      <c r="BR75" s="68" t="str">
        <f ca="1">INDEX({"","_","-","="},IF(OR($D75 &gt;= BS$6, $E75 &lt; BR$6), 0, 1)+IF(OR($F75 &gt;= BS$6, $G75 &lt; BR$6), 0, 2)+1)</f>
        <v/>
      </c>
      <c r="BS75" s="68" t="str">
        <f ca="1">INDEX({"","_","-","="},IF(OR($D75 &gt;= BT$6, $E75 &lt; BS$6), 0, 1)+IF(OR($F75 &gt;= BT$6, $G75 &lt; BS$6), 0, 2)+1)</f>
        <v/>
      </c>
      <c r="BT75" s="68" t="str">
        <f ca="1">INDEX({"","_","-","="},IF(OR($D75 &gt;= BU$6, $E75 &lt; BT$6), 0, 1)+IF(OR($F75 &gt;= BU$6, $G75 &lt; BT$6), 0, 2)+1)</f>
        <v/>
      </c>
      <c r="BU75" s="68" t="str">
        <f ca="1">INDEX({"","_","-","="},IF(OR($D75 &gt;= BV$6, $E75 &lt; BU$6), 0, 1)+IF(OR($F75 &gt;= BV$6, $G75 &lt; BU$6), 0, 2)+1)</f>
        <v/>
      </c>
      <c r="BV75" s="68" t="str">
        <f ca="1">INDEX({"","_","-","="},IF(OR($D75 &gt;= BW$6, $E75 &lt; BV$6), 0, 1)+IF(OR($F75 &gt;= BW$6, $G75 &lt; BV$6), 0, 2)+1)</f>
        <v/>
      </c>
      <c r="BW75" s="68" t="str">
        <f ca="1">INDEX({"","_","-","="},IF(OR($D75 &gt;= BX$6, $E75 &lt; BW$6), 0, 1)+IF(OR($F75 &gt;= BX$6, $G75 &lt; BW$6), 0, 2)+1)</f>
        <v/>
      </c>
      <c r="BX75" s="68" t="str">
        <f ca="1">INDEX({"","_","-","="},IF(OR($D75 &gt;= BY$6, $E75 &lt; BX$6), 0, 1)+IF(OR($F75 &gt;= BY$6, $G75 &lt; BX$6), 0, 2)+1)</f>
        <v/>
      </c>
      <c r="BY75" s="68" t="str">
        <f ca="1">INDEX({"","_","-","="},IF(OR($D75 &gt;= BZ$6, $E75 &lt; BY$6), 0, 1)+IF(OR($F75 &gt;= BZ$6, $G75 &lt; BY$6), 0, 2)+1)</f>
        <v/>
      </c>
      <c r="BZ75" s="68" t="str">
        <f ca="1">INDEX({"","_","-","="},IF(OR($D75 &gt;= CA$6, $E75 &lt; BZ$6), 0, 1)+IF(OR($F75 &gt;= CA$6, $G75 &lt; BZ$6), 0, 2)+1)</f>
        <v/>
      </c>
      <c r="CA75" s="68" t="str">
        <f ca="1">INDEX({"","_","-","="},IF(OR($D75 &gt;= CB$6, $E75 &lt; CA$6), 0, 1)+IF(OR($F75 &gt;= CB$6, $G75 &lt; CA$6), 0, 2)+1)</f>
        <v/>
      </c>
      <c r="CB75" s="68" t="str">
        <f ca="1">INDEX({"","_","-","="},IF(OR($D75 &gt;= CC$6, $E75 &lt; CB$6), 0, 1)+IF(OR($F75 &gt;= CC$6, $G75 &lt; CB$6), 0, 2)+1)</f>
        <v/>
      </c>
      <c r="CC75" s="68" t="str">
        <f ca="1">INDEX({"","_","-","="},IF(OR($D75 &gt;= CD$6, $E75 &lt; CC$6), 0, 1)+IF(OR($F75 &gt;= CD$6, $G75 &lt; CC$6), 0, 2)+1)</f>
        <v/>
      </c>
      <c r="CD75" s="68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IF('临-进度'!M71,'临-进度'!$A71,"")</f>
        <v/>
      </c>
      <c r="B76" s="8" t="str">
        <f ca="1">IF('临-进度'!M71,'临-进度'!$B71,"")</f>
        <v/>
      </c>
      <c r="C76" s="8" t="str">
        <f ca="1">IF('临-进度'!M71,'临-进度'!$E71,"")</f>
        <v/>
      </c>
      <c r="D76" s="40" t="str">
        <f ca="1">IF('临-进度'!$M71,'临-进度'!$I71,"")</f>
        <v/>
      </c>
      <c r="E76" s="40" t="str">
        <f ca="1">IF('临-进度'!$M71,'临-进度'!$AE71,"")</f>
        <v/>
      </c>
      <c r="F76" s="40" t="str">
        <f ca="1">IF('临-进度'!$M71,'临-进度'!$J71,"")</f>
        <v/>
      </c>
      <c r="G76" s="73" t="str">
        <f ca="1">IF('临-进度'!$M71,'临-进度'!$AF71,"")</f>
        <v/>
      </c>
      <c r="H76" s="68" t="str">
        <f ca="1">INDEX({"","_","-","="},IF(OR($D76 &gt;= I$6, $E76 &lt; H$6), 0, 1)+IF(OR($F76 &gt;= I$6, $G76 &lt; H$6), 0, 2)+1)</f>
        <v/>
      </c>
      <c r="I76" s="68" t="str">
        <f ca="1">INDEX({"","_","-","="},IF(OR($D76 &gt;= J$6, $E76 &lt; I$6), 0, 1)+IF(OR($F76 &gt;= J$6, $G76 &lt; I$6), 0, 2)+1)</f>
        <v/>
      </c>
      <c r="J76" s="68" t="str">
        <f ca="1">INDEX({"","_","-","="},IF(OR($D76 &gt;= K$6, $E76 &lt; J$6), 0, 1)+IF(OR($F76 &gt;= K$6, $G76 &lt; J$6), 0, 2)+1)</f>
        <v/>
      </c>
      <c r="K76" s="68" t="str">
        <f ca="1">INDEX({"","_","-","="},IF(OR($D76 &gt;= L$6, $E76 &lt; K$6), 0, 1)+IF(OR($F76 &gt;= L$6, $G76 &lt; K$6), 0, 2)+1)</f>
        <v/>
      </c>
      <c r="L76" s="68" t="str">
        <f ca="1">INDEX({"","_","-","="},IF(OR($D76 &gt;= M$6, $E76 &lt; L$6), 0, 1)+IF(OR($F76 &gt;= M$6, $G76 &lt; L$6), 0, 2)+1)</f>
        <v/>
      </c>
      <c r="M76" s="68" t="str">
        <f ca="1">INDEX({"","_","-","="},IF(OR($D76 &gt;= N$6, $E76 &lt; M$6), 0, 1)+IF(OR($F76 &gt;= N$6, $G76 &lt; M$6), 0, 2)+1)</f>
        <v/>
      </c>
      <c r="N76" s="68" t="str">
        <f ca="1">INDEX({"","_","-","="},IF(OR($D76 &gt;= O$6, $E76 &lt; N$6), 0, 1)+IF(OR($F76 &gt;= O$6, $G76 &lt; N$6), 0, 2)+1)</f>
        <v/>
      </c>
      <c r="O76" s="68" t="str">
        <f ca="1">INDEX({"","_","-","="},IF(OR($D76 &gt;= P$6, $E76 &lt; O$6), 0, 1)+IF(OR($F76 &gt;= P$6, $G76 &lt; O$6), 0, 2)+1)</f>
        <v/>
      </c>
      <c r="P76" s="68" t="str">
        <f ca="1">INDEX({"","_","-","="},IF(OR($D76 &gt;= Q$6, $E76 &lt; P$6), 0, 1)+IF(OR($F76 &gt;= Q$6, $G76 &lt; P$6), 0, 2)+1)</f>
        <v/>
      </c>
      <c r="Q76" s="68" t="str">
        <f ca="1">INDEX({"","_","-","="},IF(OR($D76 &gt;= R$6, $E76 &lt; Q$6), 0, 1)+IF(OR($F76 &gt;= R$6, $G76 &lt; Q$6), 0, 2)+1)</f>
        <v/>
      </c>
      <c r="R76" s="68" t="str">
        <f ca="1">INDEX({"","_","-","="},IF(OR($D76 &gt;= S$6, $E76 &lt; R$6), 0, 1)+IF(OR($F76 &gt;= S$6, $G76 &lt; R$6), 0, 2)+1)</f>
        <v/>
      </c>
      <c r="S76" s="68" t="str">
        <f ca="1">INDEX({"","_","-","="},IF(OR($D76 &gt;= T$6, $E76 &lt; S$6), 0, 1)+IF(OR($F76 &gt;= T$6, $G76 &lt; S$6), 0, 2)+1)</f>
        <v/>
      </c>
      <c r="T76" s="68" t="str">
        <f ca="1">INDEX({"","_","-","="},IF(OR($D76 &gt;= U$6, $E76 &lt; T$6), 0, 1)+IF(OR($F76 &gt;= U$6, $G76 &lt; T$6), 0, 2)+1)</f>
        <v/>
      </c>
      <c r="U76" s="68" t="str">
        <f ca="1">INDEX({"","_","-","="},IF(OR($D76 &gt;= V$6, $E76 &lt; U$6), 0, 1)+IF(OR($F76 &gt;= V$6, $G76 &lt; U$6), 0, 2)+1)</f>
        <v/>
      </c>
      <c r="V76" s="68" t="str">
        <f ca="1">INDEX({"","_","-","="},IF(OR($D76 &gt;= W$6, $E76 &lt; V$6), 0, 1)+IF(OR($F76 &gt;= W$6, $G76 &lt; V$6), 0, 2)+1)</f>
        <v/>
      </c>
      <c r="W76" s="68" t="str">
        <f ca="1">INDEX({"","_","-","="},IF(OR($D76 &gt;= X$6, $E76 &lt; W$6), 0, 1)+IF(OR($F76 &gt;= X$6, $G76 &lt; W$6), 0, 2)+1)</f>
        <v/>
      </c>
      <c r="X76" s="68" t="str">
        <f ca="1">INDEX({"","_","-","="},IF(OR($D76 &gt;= Y$6, $E76 &lt; X$6), 0, 1)+IF(OR($F76 &gt;= Y$6, $G76 &lt; X$6), 0, 2)+1)</f>
        <v/>
      </c>
      <c r="Y76" s="68" t="str">
        <f ca="1">INDEX({"","_","-","="},IF(OR($D76 &gt;= Z$6, $E76 &lt; Y$6), 0, 1)+IF(OR($F76 &gt;= Z$6, $G76 &lt; Y$6), 0, 2)+1)</f>
        <v/>
      </c>
      <c r="Z76" s="68" t="str">
        <f ca="1">INDEX({"","_","-","="},IF(OR($D76 &gt;= AA$6, $E76 &lt; Z$6), 0, 1)+IF(OR($F76 &gt;= AA$6, $G76 &lt; Z$6), 0, 2)+1)</f>
        <v/>
      </c>
      <c r="AA76" s="68" t="str">
        <f ca="1">INDEX({"","_","-","="},IF(OR($D76 &gt;= AB$6, $E76 &lt; AA$6), 0, 1)+IF(OR($F76 &gt;= AB$6, $G76 &lt; AA$6), 0, 2)+1)</f>
        <v/>
      </c>
      <c r="AB76" s="68" t="str">
        <f ca="1">INDEX({"","_","-","="},IF(OR($D76 &gt;= AC$6, $E76 &lt; AB$6), 0, 1)+IF(OR($F76 &gt;= AC$6, $G76 &lt; AB$6), 0, 2)+1)</f>
        <v/>
      </c>
      <c r="AC76" s="68" t="str">
        <f ca="1">INDEX({"","_","-","="},IF(OR($D76 &gt;= AD$6, $E76 &lt; AC$6), 0, 1)+IF(OR($F76 &gt;= AD$6, $G76 &lt; AC$6), 0, 2)+1)</f>
        <v/>
      </c>
      <c r="AD76" s="68" t="str">
        <f ca="1">INDEX({"","_","-","="},IF(OR($D76 &gt;= AE$6, $E76 &lt; AD$6), 0, 1)+IF(OR($F76 &gt;= AE$6, $G76 &lt; AD$6), 0, 2)+1)</f>
        <v/>
      </c>
      <c r="AE76" s="68" t="str">
        <f ca="1">INDEX({"","_","-","="},IF(OR($D76 &gt;= AF$6, $E76 &lt; AE$6), 0, 1)+IF(OR($F76 &gt;= AF$6, $G76 &lt; AE$6), 0, 2)+1)</f>
        <v/>
      </c>
      <c r="AF76" s="68" t="str">
        <f ca="1">INDEX({"","_","-","="},IF(OR($D76 &gt;= AG$6, $E76 &lt; AF$6), 0, 1)+IF(OR($F76 &gt;= AG$6, $G76 &lt; AF$6), 0, 2)+1)</f>
        <v/>
      </c>
      <c r="AG76" s="68" t="str">
        <f ca="1">INDEX({"","_","-","="},IF(OR($D76 &gt;= AH$6, $E76 &lt; AG$6), 0, 1)+IF(OR($F76 &gt;= AH$6, $G76 &lt; AG$6), 0, 2)+1)</f>
        <v/>
      </c>
      <c r="AH76" s="68" t="str">
        <f ca="1">INDEX({"","_","-","="},IF(OR($D76 &gt;= AI$6, $E76 &lt; AH$6), 0, 1)+IF(OR($F76 &gt;= AI$6, $G76 &lt; AH$6), 0, 2)+1)</f>
        <v/>
      </c>
      <c r="AI76" s="68" t="str">
        <f ca="1">INDEX({"","_","-","="},IF(OR($D76 &gt;= AJ$6, $E76 &lt; AI$6), 0, 1)+IF(OR($F76 &gt;= AJ$6, $G76 &lt; AI$6), 0, 2)+1)</f>
        <v/>
      </c>
      <c r="AJ76" s="68" t="str">
        <f ca="1">INDEX({"","_","-","="},IF(OR($D76 &gt;= AK$6, $E76 &lt; AJ$6), 0, 1)+IF(OR($F76 &gt;= AK$6, $G76 &lt; AJ$6), 0, 2)+1)</f>
        <v/>
      </c>
      <c r="AK76" s="68" t="str">
        <f ca="1">INDEX({"","_","-","="},IF(OR($D76 &gt;= AL$6, $E76 &lt; AK$6), 0, 1)+IF(OR($F76 &gt;= AL$6, $G76 &lt; AK$6), 0, 2)+1)</f>
        <v/>
      </c>
      <c r="AL76" s="68" t="str">
        <f ca="1">INDEX({"","_","-","="},IF(OR($D76 &gt;= AM$6, $E76 &lt; AL$6), 0, 1)+IF(OR($F76 &gt;= AM$6, $G76 &lt; AL$6), 0, 2)+1)</f>
        <v/>
      </c>
      <c r="AM76" s="68" t="str">
        <f ca="1">INDEX({"","_","-","="},IF(OR($D76 &gt;= AN$6, $E76 &lt; AM$6), 0, 1)+IF(OR($F76 &gt;= AN$6, $G76 &lt; AM$6), 0, 2)+1)</f>
        <v/>
      </c>
      <c r="AN76" s="68" t="str">
        <f ca="1">INDEX({"","_","-","="},IF(OR($D76 &gt;= AO$6, $E76 &lt; AN$6), 0, 1)+IF(OR($F76 &gt;= AO$6, $G76 &lt; AN$6), 0, 2)+1)</f>
        <v/>
      </c>
      <c r="AO76" s="68" t="str">
        <f ca="1">INDEX({"","_","-","="},IF(OR($D76 &gt;= AP$6, $E76 &lt; AO$6), 0, 1)+IF(OR($F76 &gt;= AP$6, $G76 &lt; AO$6), 0, 2)+1)</f>
        <v/>
      </c>
      <c r="AP76" s="68" t="str">
        <f ca="1">INDEX({"","_","-","="},IF(OR($D76 &gt;= AQ$6, $E76 &lt; AP$6), 0, 1)+IF(OR($F76 &gt;= AQ$6, $G76 &lt; AP$6), 0, 2)+1)</f>
        <v/>
      </c>
      <c r="AQ76" s="68" t="str">
        <f ca="1">INDEX({"","_","-","="},IF(OR($D76 &gt;= AR$6, $E76 &lt; AQ$6), 0, 1)+IF(OR($F76 &gt;= AR$6, $G76 &lt; AQ$6), 0, 2)+1)</f>
        <v/>
      </c>
      <c r="AR76" s="68" t="str">
        <f ca="1">INDEX({"","_","-","="},IF(OR($D76 &gt;= AS$6, $E76 &lt; AR$6), 0, 1)+IF(OR($F76 &gt;= AS$6, $G76 &lt; AR$6), 0, 2)+1)</f>
        <v/>
      </c>
      <c r="AS76" s="68" t="str">
        <f ca="1">INDEX({"","_","-","="},IF(OR($D76 &gt;= AT$6, $E76 &lt; AS$6), 0, 1)+IF(OR($F76 &gt;= AT$6, $G76 &lt; AS$6), 0, 2)+1)</f>
        <v/>
      </c>
      <c r="AT76" s="68" t="str">
        <f ca="1">INDEX({"","_","-","="},IF(OR($D76 &gt;= AU$6, $E76 &lt; AT$6), 0, 1)+IF(OR($F76 &gt;= AU$6, $G76 &lt; AT$6), 0, 2)+1)</f>
        <v/>
      </c>
      <c r="AU76" s="68" t="str">
        <f ca="1">INDEX({"","_","-","="},IF(OR($D76 &gt;= AV$6, $E76 &lt; AU$6), 0, 1)+IF(OR($F76 &gt;= AV$6, $G76 &lt; AU$6), 0, 2)+1)</f>
        <v/>
      </c>
      <c r="AV76" s="68" t="str">
        <f ca="1">INDEX({"","_","-","="},IF(OR($D76 &gt;= AW$6, $E76 &lt; AV$6), 0, 1)+IF(OR($F76 &gt;= AW$6, $G76 &lt; AV$6), 0, 2)+1)</f>
        <v/>
      </c>
      <c r="AW76" s="68" t="str">
        <f ca="1">INDEX({"","_","-","="},IF(OR($D76 &gt;= AX$6, $E76 &lt; AW$6), 0, 1)+IF(OR($F76 &gt;= AX$6, $G76 &lt; AW$6), 0, 2)+1)</f>
        <v/>
      </c>
      <c r="AX76" s="68" t="str">
        <f ca="1">INDEX({"","_","-","="},IF(OR($D76 &gt;= AY$6, $E76 &lt; AX$6), 0, 1)+IF(OR($F76 &gt;= AY$6, $G76 &lt; AX$6), 0, 2)+1)</f>
        <v/>
      </c>
      <c r="AY76" s="68" t="str">
        <f ca="1">INDEX({"","_","-","="},IF(OR($D76 &gt;= AZ$6, $E76 &lt; AY$6), 0, 1)+IF(OR($F76 &gt;= AZ$6, $G76 &lt; AY$6), 0, 2)+1)</f>
        <v/>
      </c>
      <c r="AZ76" s="68" t="str">
        <f ca="1">INDEX({"","_","-","="},IF(OR($D76 &gt;= BA$6, $E76 &lt; AZ$6), 0, 1)+IF(OR($F76 &gt;= BA$6, $G76 &lt; AZ$6), 0, 2)+1)</f>
        <v/>
      </c>
      <c r="BA76" s="68" t="str">
        <f ca="1">INDEX({"","_","-","="},IF(OR($D76 &gt;= BB$6, $E76 &lt; BA$6), 0, 1)+IF(OR($F76 &gt;= BB$6, $G76 &lt; BA$6), 0, 2)+1)</f>
        <v/>
      </c>
      <c r="BB76" s="68" t="str">
        <f ca="1">INDEX({"","_","-","="},IF(OR($D76 &gt;= BC$6, $E76 &lt; BB$6), 0, 1)+IF(OR($F76 &gt;= BC$6, $G76 &lt; BB$6), 0, 2)+1)</f>
        <v/>
      </c>
      <c r="BC76" s="68" t="str">
        <f ca="1">INDEX({"","_","-","="},IF(OR($D76 &gt;= BD$6, $E76 &lt; BC$6), 0, 1)+IF(OR($F76 &gt;= BD$6, $G76 &lt; BC$6), 0, 2)+1)</f>
        <v/>
      </c>
      <c r="BD76" s="68" t="str">
        <f ca="1">INDEX({"","_","-","="},IF(OR($D76 &gt;= BE$6, $E76 &lt; BD$6), 0, 1)+IF(OR($F76 &gt;= BE$6, $G76 &lt; BD$6), 0, 2)+1)</f>
        <v/>
      </c>
      <c r="BE76" s="68" t="str">
        <f ca="1">INDEX({"","_","-","="},IF(OR($D76 &gt;= BF$6, $E76 &lt; BE$6), 0, 1)+IF(OR($F76 &gt;= BF$6, $G76 &lt; BE$6), 0, 2)+1)</f>
        <v/>
      </c>
      <c r="BF76" s="68" t="str">
        <f ca="1">INDEX({"","_","-","="},IF(OR($D76 &gt;= BG$6, $E76 &lt; BF$6), 0, 1)+IF(OR($F76 &gt;= BG$6, $G76 &lt; BF$6), 0, 2)+1)</f>
        <v/>
      </c>
      <c r="BG76" s="68" t="str">
        <f ca="1">INDEX({"","_","-","="},IF(OR($D76 &gt;= BH$6, $E76 &lt; BG$6), 0, 1)+IF(OR($F76 &gt;= BH$6, $G76 &lt; BG$6), 0, 2)+1)</f>
        <v/>
      </c>
      <c r="BH76" s="68" t="str">
        <f ca="1">INDEX({"","_","-","="},IF(OR($D76 &gt;= BI$6, $E76 &lt; BH$6), 0, 1)+IF(OR($F76 &gt;= BI$6, $G76 &lt; BH$6), 0, 2)+1)</f>
        <v/>
      </c>
      <c r="BI76" s="68" t="str">
        <f ca="1">INDEX({"","_","-","="},IF(OR($D76 &gt;= BJ$6, $E76 &lt; BI$6), 0, 1)+IF(OR($F76 &gt;= BJ$6, $G76 &lt; BI$6), 0, 2)+1)</f>
        <v/>
      </c>
      <c r="BJ76" s="68" t="str">
        <f ca="1">INDEX({"","_","-","="},IF(OR($D76 &gt;= BK$6, $E76 &lt; BJ$6), 0, 1)+IF(OR($F76 &gt;= BK$6, $G76 &lt; BJ$6), 0, 2)+1)</f>
        <v/>
      </c>
      <c r="BK76" s="68" t="str">
        <f ca="1">INDEX({"","_","-","="},IF(OR($D76 &gt;= BL$6, $E76 &lt; BK$6), 0, 1)+IF(OR($F76 &gt;= BL$6, $G76 &lt; BK$6), 0, 2)+1)</f>
        <v/>
      </c>
      <c r="BL76" s="68" t="str">
        <f ca="1">INDEX({"","_","-","="},IF(OR($D76 &gt;= BM$6, $E76 &lt; BL$6), 0, 1)+IF(OR($F76 &gt;= BM$6, $G76 &lt; BL$6), 0, 2)+1)</f>
        <v/>
      </c>
      <c r="BM76" s="68" t="str">
        <f ca="1">INDEX({"","_","-","="},IF(OR($D76 &gt;= BN$6, $E76 &lt; BM$6), 0, 1)+IF(OR($F76 &gt;= BN$6, $G76 &lt; BM$6), 0, 2)+1)</f>
        <v/>
      </c>
      <c r="BN76" s="68" t="str">
        <f ca="1">INDEX({"","_","-","="},IF(OR($D76 &gt;= BO$6, $E76 &lt; BN$6), 0, 1)+IF(OR($F76 &gt;= BO$6, $G76 &lt; BN$6), 0, 2)+1)</f>
        <v/>
      </c>
      <c r="BO76" s="68" t="str">
        <f ca="1">INDEX({"","_","-","="},IF(OR($D76 &gt;= BP$6, $E76 &lt; BO$6), 0, 1)+IF(OR($F76 &gt;= BP$6, $G76 &lt; BO$6), 0, 2)+1)</f>
        <v/>
      </c>
      <c r="BP76" s="68" t="str">
        <f ca="1">INDEX({"","_","-","="},IF(OR($D76 &gt;= BQ$6, $E76 &lt; BP$6), 0, 1)+IF(OR($F76 &gt;= BQ$6, $G76 &lt; BP$6), 0, 2)+1)</f>
        <v/>
      </c>
      <c r="BQ76" s="68" t="str">
        <f ca="1">INDEX({"","_","-","="},IF(OR($D76 &gt;= BR$6, $E76 &lt; BQ$6), 0, 1)+IF(OR($F76 &gt;= BR$6, $G76 &lt; BQ$6), 0, 2)+1)</f>
        <v/>
      </c>
      <c r="BR76" s="68" t="str">
        <f ca="1">INDEX({"","_","-","="},IF(OR($D76 &gt;= BS$6, $E76 &lt; BR$6), 0, 1)+IF(OR($F76 &gt;= BS$6, $G76 &lt; BR$6), 0, 2)+1)</f>
        <v/>
      </c>
      <c r="BS76" s="68" t="str">
        <f ca="1">INDEX({"","_","-","="},IF(OR($D76 &gt;= BT$6, $E76 &lt; BS$6), 0, 1)+IF(OR($F76 &gt;= BT$6, $G76 &lt; BS$6), 0, 2)+1)</f>
        <v/>
      </c>
      <c r="BT76" s="68" t="str">
        <f ca="1">INDEX({"","_","-","="},IF(OR($D76 &gt;= BU$6, $E76 &lt; BT$6), 0, 1)+IF(OR($F76 &gt;= BU$6, $G76 &lt; BT$6), 0, 2)+1)</f>
        <v/>
      </c>
      <c r="BU76" s="68" t="str">
        <f ca="1">INDEX({"","_","-","="},IF(OR($D76 &gt;= BV$6, $E76 &lt; BU$6), 0, 1)+IF(OR($F76 &gt;= BV$6, $G76 &lt; BU$6), 0, 2)+1)</f>
        <v/>
      </c>
      <c r="BV76" s="68" t="str">
        <f ca="1">INDEX({"","_","-","="},IF(OR($D76 &gt;= BW$6, $E76 &lt; BV$6), 0, 1)+IF(OR($F76 &gt;= BW$6, $G76 &lt; BV$6), 0, 2)+1)</f>
        <v/>
      </c>
      <c r="BW76" s="68" t="str">
        <f ca="1">INDEX({"","_","-","="},IF(OR($D76 &gt;= BX$6, $E76 &lt; BW$6), 0, 1)+IF(OR($F76 &gt;= BX$6, $G76 &lt; BW$6), 0, 2)+1)</f>
        <v/>
      </c>
      <c r="BX76" s="68" t="str">
        <f ca="1">INDEX({"","_","-","="},IF(OR($D76 &gt;= BY$6, $E76 &lt; BX$6), 0, 1)+IF(OR($F76 &gt;= BY$6, $G76 &lt; BX$6), 0, 2)+1)</f>
        <v/>
      </c>
      <c r="BY76" s="68" t="str">
        <f ca="1">INDEX({"","_","-","="},IF(OR($D76 &gt;= BZ$6, $E76 &lt; BY$6), 0, 1)+IF(OR($F76 &gt;= BZ$6, $G76 &lt; BY$6), 0, 2)+1)</f>
        <v/>
      </c>
      <c r="BZ76" s="68" t="str">
        <f ca="1">INDEX({"","_","-","="},IF(OR($D76 &gt;= CA$6, $E76 &lt; BZ$6), 0, 1)+IF(OR($F76 &gt;= CA$6, $G76 &lt; BZ$6), 0, 2)+1)</f>
        <v/>
      </c>
      <c r="CA76" s="68" t="str">
        <f ca="1">INDEX({"","_","-","="},IF(OR($D76 &gt;= CB$6, $E76 &lt; CA$6), 0, 1)+IF(OR($F76 &gt;= CB$6, $G76 &lt; CA$6), 0, 2)+1)</f>
        <v/>
      </c>
      <c r="CB76" s="68" t="str">
        <f ca="1">INDEX({"","_","-","="},IF(OR($D76 &gt;= CC$6, $E76 &lt; CB$6), 0, 1)+IF(OR($F76 &gt;= CC$6, $G76 &lt; CB$6), 0, 2)+1)</f>
        <v/>
      </c>
      <c r="CC76" s="68" t="str">
        <f ca="1">INDEX({"","_","-","="},IF(OR($D76 &gt;= CD$6, $E76 &lt; CC$6), 0, 1)+IF(OR($F76 &gt;= CD$6, $G76 &lt; CC$6), 0, 2)+1)</f>
        <v/>
      </c>
      <c r="CD76" s="68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IF('临-进度'!M72,'临-进度'!$A72,"")</f>
        <v/>
      </c>
      <c r="B77" s="8" t="str">
        <f ca="1">IF('临-进度'!M72,'临-进度'!$B72,"")</f>
        <v/>
      </c>
      <c r="C77" s="8" t="str">
        <f ca="1">IF('临-进度'!M72,'临-进度'!$E72,"")</f>
        <v/>
      </c>
      <c r="D77" s="40" t="str">
        <f ca="1">IF('临-进度'!$M72,'临-进度'!$I72,"")</f>
        <v/>
      </c>
      <c r="E77" s="40" t="str">
        <f ca="1">IF('临-进度'!$M72,'临-进度'!$AE72,"")</f>
        <v/>
      </c>
      <c r="F77" s="40" t="str">
        <f ca="1">IF('临-进度'!$M72,'临-进度'!$J72,"")</f>
        <v/>
      </c>
      <c r="G77" s="73" t="str">
        <f ca="1">IF('临-进度'!$M72,'临-进度'!$AF72,"")</f>
        <v/>
      </c>
      <c r="H77" s="68" t="str">
        <f ca="1">INDEX({"","_","-","="},IF(OR($D77 &gt;= I$6, $E77 &lt; H$6), 0, 1)+IF(OR($F77 &gt;= I$6, $G77 &lt; H$6), 0, 2)+1)</f>
        <v/>
      </c>
      <c r="I77" s="68" t="str">
        <f ca="1">INDEX({"","_","-","="},IF(OR($D77 &gt;= J$6, $E77 &lt; I$6), 0, 1)+IF(OR($F77 &gt;= J$6, $G77 &lt; I$6), 0, 2)+1)</f>
        <v/>
      </c>
      <c r="J77" s="68" t="str">
        <f ca="1">INDEX({"","_","-","="},IF(OR($D77 &gt;= K$6, $E77 &lt; J$6), 0, 1)+IF(OR($F77 &gt;= K$6, $G77 &lt; J$6), 0, 2)+1)</f>
        <v/>
      </c>
      <c r="K77" s="68" t="str">
        <f ca="1">INDEX({"","_","-","="},IF(OR($D77 &gt;= L$6, $E77 &lt; K$6), 0, 1)+IF(OR($F77 &gt;= L$6, $G77 &lt; K$6), 0, 2)+1)</f>
        <v/>
      </c>
      <c r="L77" s="68" t="str">
        <f ca="1">INDEX({"","_","-","="},IF(OR($D77 &gt;= M$6, $E77 &lt; L$6), 0, 1)+IF(OR($F77 &gt;= M$6, $G77 &lt; L$6), 0, 2)+1)</f>
        <v/>
      </c>
      <c r="M77" s="68" t="str">
        <f ca="1">INDEX({"","_","-","="},IF(OR($D77 &gt;= N$6, $E77 &lt; M$6), 0, 1)+IF(OR($F77 &gt;= N$6, $G77 &lt; M$6), 0, 2)+1)</f>
        <v/>
      </c>
      <c r="N77" s="68" t="str">
        <f ca="1">INDEX({"","_","-","="},IF(OR($D77 &gt;= O$6, $E77 &lt; N$6), 0, 1)+IF(OR($F77 &gt;= O$6, $G77 &lt; N$6), 0, 2)+1)</f>
        <v/>
      </c>
      <c r="O77" s="68" t="str">
        <f ca="1">INDEX({"","_","-","="},IF(OR($D77 &gt;= P$6, $E77 &lt; O$6), 0, 1)+IF(OR($F77 &gt;= P$6, $G77 &lt; O$6), 0, 2)+1)</f>
        <v/>
      </c>
      <c r="P77" s="68" t="str">
        <f ca="1">INDEX({"","_","-","="},IF(OR($D77 &gt;= Q$6, $E77 &lt; P$6), 0, 1)+IF(OR($F77 &gt;= Q$6, $G77 &lt; P$6), 0, 2)+1)</f>
        <v/>
      </c>
      <c r="Q77" s="68" t="str">
        <f ca="1">INDEX({"","_","-","="},IF(OR($D77 &gt;= R$6, $E77 &lt; Q$6), 0, 1)+IF(OR($F77 &gt;= R$6, $G77 &lt; Q$6), 0, 2)+1)</f>
        <v/>
      </c>
      <c r="R77" s="68" t="str">
        <f ca="1">INDEX({"","_","-","="},IF(OR($D77 &gt;= S$6, $E77 &lt; R$6), 0, 1)+IF(OR($F77 &gt;= S$6, $G77 &lt; R$6), 0, 2)+1)</f>
        <v/>
      </c>
      <c r="S77" s="68" t="str">
        <f ca="1">INDEX({"","_","-","="},IF(OR($D77 &gt;= T$6, $E77 &lt; S$6), 0, 1)+IF(OR($F77 &gt;= T$6, $G77 &lt; S$6), 0, 2)+1)</f>
        <v/>
      </c>
      <c r="T77" s="68" t="str">
        <f ca="1">INDEX({"","_","-","="},IF(OR($D77 &gt;= U$6, $E77 &lt; T$6), 0, 1)+IF(OR($F77 &gt;= U$6, $G77 &lt; T$6), 0, 2)+1)</f>
        <v/>
      </c>
      <c r="U77" s="68" t="str">
        <f ca="1">INDEX({"","_","-","="},IF(OR($D77 &gt;= V$6, $E77 &lt; U$6), 0, 1)+IF(OR($F77 &gt;= V$6, $G77 &lt; U$6), 0, 2)+1)</f>
        <v/>
      </c>
      <c r="V77" s="68" t="str">
        <f ca="1">INDEX({"","_","-","="},IF(OR($D77 &gt;= W$6, $E77 &lt; V$6), 0, 1)+IF(OR($F77 &gt;= W$6, $G77 &lt; V$6), 0, 2)+1)</f>
        <v/>
      </c>
      <c r="W77" s="68" t="str">
        <f ca="1">INDEX({"","_","-","="},IF(OR($D77 &gt;= X$6, $E77 &lt; W$6), 0, 1)+IF(OR($F77 &gt;= X$6, $G77 &lt; W$6), 0, 2)+1)</f>
        <v/>
      </c>
      <c r="X77" s="68" t="str">
        <f ca="1">INDEX({"","_","-","="},IF(OR($D77 &gt;= Y$6, $E77 &lt; X$6), 0, 1)+IF(OR($F77 &gt;= Y$6, $G77 &lt; X$6), 0, 2)+1)</f>
        <v/>
      </c>
      <c r="Y77" s="68" t="str">
        <f ca="1">INDEX({"","_","-","="},IF(OR($D77 &gt;= Z$6, $E77 &lt; Y$6), 0, 1)+IF(OR($F77 &gt;= Z$6, $G77 &lt; Y$6), 0, 2)+1)</f>
        <v/>
      </c>
      <c r="Z77" s="68" t="str">
        <f ca="1">INDEX({"","_","-","="},IF(OR($D77 &gt;= AA$6, $E77 &lt; Z$6), 0, 1)+IF(OR($F77 &gt;= AA$6, $G77 &lt; Z$6), 0, 2)+1)</f>
        <v/>
      </c>
      <c r="AA77" s="68" t="str">
        <f ca="1">INDEX({"","_","-","="},IF(OR($D77 &gt;= AB$6, $E77 &lt; AA$6), 0, 1)+IF(OR($F77 &gt;= AB$6, $G77 &lt; AA$6), 0, 2)+1)</f>
        <v/>
      </c>
      <c r="AB77" s="68" t="str">
        <f ca="1">INDEX({"","_","-","="},IF(OR($D77 &gt;= AC$6, $E77 &lt; AB$6), 0, 1)+IF(OR($F77 &gt;= AC$6, $G77 &lt; AB$6), 0, 2)+1)</f>
        <v/>
      </c>
      <c r="AC77" s="68" t="str">
        <f ca="1">INDEX({"","_","-","="},IF(OR($D77 &gt;= AD$6, $E77 &lt; AC$6), 0, 1)+IF(OR($F77 &gt;= AD$6, $G77 &lt; AC$6), 0, 2)+1)</f>
        <v/>
      </c>
      <c r="AD77" s="68" t="str">
        <f ca="1">INDEX({"","_","-","="},IF(OR($D77 &gt;= AE$6, $E77 &lt; AD$6), 0, 1)+IF(OR($F77 &gt;= AE$6, $G77 &lt; AD$6), 0, 2)+1)</f>
        <v/>
      </c>
      <c r="AE77" s="68" t="str">
        <f ca="1">INDEX({"","_","-","="},IF(OR($D77 &gt;= AF$6, $E77 &lt; AE$6), 0, 1)+IF(OR($F77 &gt;= AF$6, $G77 &lt; AE$6), 0, 2)+1)</f>
        <v/>
      </c>
      <c r="AF77" s="68" t="str">
        <f ca="1">INDEX({"","_","-","="},IF(OR($D77 &gt;= AG$6, $E77 &lt; AF$6), 0, 1)+IF(OR($F77 &gt;= AG$6, $G77 &lt; AF$6), 0, 2)+1)</f>
        <v/>
      </c>
      <c r="AG77" s="68" t="str">
        <f ca="1">INDEX({"","_","-","="},IF(OR($D77 &gt;= AH$6, $E77 &lt; AG$6), 0, 1)+IF(OR($F77 &gt;= AH$6, $G77 &lt; AG$6), 0, 2)+1)</f>
        <v/>
      </c>
      <c r="AH77" s="68" t="str">
        <f ca="1">INDEX({"","_","-","="},IF(OR($D77 &gt;= AI$6, $E77 &lt; AH$6), 0, 1)+IF(OR($F77 &gt;= AI$6, $G77 &lt; AH$6), 0, 2)+1)</f>
        <v/>
      </c>
      <c r="AI77" s="68" t="str">
        <f ca="1">INDEX({"","_","-","="},IF(OR($D77 &gt;= AJ$6, $E77 &lt; AI$6), 0, 1)+IF(OR($F77 &gt;= AJ$6, $G77 &lt; AI$6), 0, 2)+1)</f>
        <v/>
      </c>
      <c r="AJ77" s="68" t="str">
        <f ca="1">INDEX({"","_","-","="},IF(OR($D77 &gt;= AK$6, $E77 &lt; AJ$6), 0, 1)+IF(OR($F77 &gt;= AK$6, $G77 &lt; AJ$6), 0, 2)+1)</f>
        <v/>
      </c>
      <c r="AK77" s="68" t="str">
        <f ca="1">INDEX({"","_","-","="},IF(OR($D77 &gt;= AL$6, $E77 &lt; AK$6), 0, 1)+IF(OR($F77 &gt;= AL$6, $G77 &lt; AK$6), 0, 2)+1)</f>
        <v/>
      </c>
      <c r="AL77" s="68" t="str">
        <f ca="1">INDEX({"","_","-","="},IF(OR($D77 &gt;= AM$6, $E77 &lt; AL$6), 0, 1)+IF(OR($F77 &gt;= AM$6, $G77 &lt; AL$6), 0, 2)+1)</f>
        <v/>
      </c>
      <c r="AM77" s="68" t="str">
        <f ca="1">INDEX({"","_","-","="},IF(OR($D77 &gt;= AN$6, $E77 &lt; AM$6), 0, 1)+IF(OR($F77 &gt;= AN$6, $G77 &lt; AM$6), 0, 2)+1)</f>
        <v/>
      </c>
      <c r="AN77" s="68" t="str">
        <f ca="1">INDEX({"","_","-","="},IF(OR($D77 &gt;= AO$6, $E77 &lt; AN$6), 0, 1)+IF(OR($F77 &gt;= AO$6, $G77 &lt; AN$6), 0, 2)+1)</f>
        <v/>
      </c>
      <c r="AO77" s="68" t="str">
        <f ca="1">INDEX({"","_","-","="},IF(OR($D77 &gt;= AP$6, $E77 &lt; AO$6), 0, 1)+IF(OR($F77 &gt;= AP$6, $G77 &lt; AO$6), 0, 2)+1)</f>
        <v/>
      </c>
      <c r="AP77" s="68" t="str">
        <f ca="1">INDEX({"","_","-","="},IF(OR($D77 &gt;= AQ$6, $E77 &lt; AP$6), 0, 1)+IF(OR($F77 &gt;= AQ$6, $G77 &lt; AP$6), 0, 2)+1)</f>
        <v/>
      </c>
      <c r="AQ77" s="68" t="str">
        <f ca="1">INDEX({"","_","-","="},IF(OR($D77 &gt;= AR$6, $E77 &lt; AQ$6), 0, 1)+IF(OR($F77 &gt;= AR$6, $G77 &lt; AQ$6), 0, 2)+1)</f>
        <v/>
      </c>
      <c r="AR77" s="68" t="str">
        <f ca="1">INDEX({"","_","-","="},IF(OR($D77 &gt;= AS$6, $E77 &lt; AR$6), 0, 1)+IF(OR($F77 &gt;= AS$6, $G77 &lt; AR$6), 0, 2)+1)</f>
        <v/>
      </c>
      <c r="AS77" s="68" t="str">
        <f ca="1">INDEX({"","_","-","="},IF(OR($D77 &gt;= AT$6, $E77 &lt; AS$6), 0, 1)+IF(OR($F77 &gt;= AT$6, $G77 &lt; AS$6), 0, 2)+1)</f>
        <v/>
      </c>
      <c r="AT77" s="68" t="str">
        <f ca="1">INDEX({"","_","-","="},IF(OR($D77 &gt;= AU$6, $E77 &lt; AT$6), 0, 1)+IF(OR($F77 &gt;= AU$6, $G77 &lt; AT$6), 0, 2)+1)</f>
        <v/>
      </c>
      <c r="AU77" s="68" t="str">
        <f ca="1">INDEX({"","_","-","="},IF(OR($D77 &gt;= AV$6, $E77 &lt; AU$6), 0, 1)+IF(OR($F77 &gt;= AV$6, $G77 &lt; AU$6), 0, 2)+1)</f>
        <v/>
      </c>
      <c r="AV77" s="68" t="str">
        <f ca="1">INDEX({"","_","-","="},IF(OR($D77 &gt;= AW$6, $E77 &lt; AV$6), 0, 1)+IF(OR($F77 &gt;= AW$6, $G77 &lt; AV$6), 0, 2)+1)</f>
        <v/>
      </c>
      <c r="AW77" s="68" t="str">
        <f ca="1">INDEX({"","_","-","="},IF(OR($D77 &gt;= AX$6, $E77 &lt; AW$6), 0, 1)+IF(OR($F77 &gt;= AX$6, $G77 &lt; AW$6), 0, 2)+1)</f>
        <v/>
      </c>
      <c r="AX77" s="68" t="str">
        <f ca="1">INDEX({"","_","-","="},IF(OR($D77 &gt;= AY$6, $E77 &lt; AX$6), 0, 1)+IF(OR($F77 &gt;= AY$6, $G77 &lt; AX$6), 0, 2)+1)</f>
        <v/>
      </c>
      <c r="AY77" s="68" t="str">
        <f ca="1">INDEX({"","_","-","="},IF(OR($D77 &gt;= AZ$6, $E77 &lt; AY$6), 0, 1)+IF(OR($F77 &gt;= AZ$6, $G77 &lt; AY$6), 0, 2)+1)</f>
        <v/>
      </c>
      <c r="AZ77" s="68" t="str">
        <f ca="1">INDEX({"","_","-","="},IF(OR($D77 &gt;= BA$6, $E77 &lt; AZ$6), 0, 1)+IF(OR($F77 &gt;= BA$6, $G77 &lt; AZ$6), 0, 2)+1)</f>
        <v/>
      </c>
      <c r="BA77" s="68" t="str">
        <f ca="1">INDEX({"","_","-","="},IF(OR($D77 &gt;= BB$6, $E77 &lt; BA$6), 0, 1)+IF(OR($F77 &gt;= BB$6, $G77 &lt; BA$6), 0, 2)+1)</f>
        <v/>
      </c>
      <c r="BB77" s="68" t="str">
        <f ca="1">INDEX({"","_","-","="},IF(OR($D77 &gt;= BC$6, $E77 &lt; BB$6), 0, 1)+IF(OR($F77 &gt;= BC$6, $G77 &lt; BB$6), 0, 2)+1)</f>
        <v/>
      </c>
      <c r="BC77" s="68" t="str">
        <f ca="1">INDEX({"","_","-","="},IF(OR($D77 &gt;= BD$6, $E77 &lt; BC$6), 0, 1)+IF(OR($F77 &gt;= BD$6, $G77 &lt; BC$6), 0, 2)+1)</f>
        <v/>
      </c>
      <c r="BD77" s="68" t="str">
        <f ca="1">INDEX({"","_","-","="},IF(OR($D77 &gt;= BE$6, $E77 &lt; BD$6), 0, 1)+IF(OR($F77 &gt;= BE$6, $G77 &lt; BD$6), 0, 2)+1)</f>
        <v/>
      </c>
      <c r="BE77" s="68" t="str">
        <f ca="1">INDEX({"","_","-","="},IF(OR($D77 &gt;= BF$6, $E77 &lt; BE$6), 0, 1)+IF(OR($F77 &gt;= BF$6, $G77 &lt; BE$6), 0, 2)+1)</f>
        <v/>
      </c>
      <c r="BF77" s="68" t="str">
        <f ca="1">INDEX({"","_","-","="},IF(OR($D77 &gt;= BG$6, $E77 &lt; BF$6), 0, 1)+IF(OR($F77 &gt;= BG$6, $G77 &lt; BF$6), 0, 2)+1)</f>
        <v/>
      </c>
      <c r="BG77" s="68" t="str">
        <f ca="1">INDEX({"","_","-","="},IF(OR($D77 &gt;= BH$6, $E77 &lt; BG$6), 0, 1)+IF(OR($F77 &gt;= BH$6, $G77 &lt; BG$6), 0, 2)+1)</f>
        <v/>
      </c>
      <c r="BH77" s="68" t="str">
        <f ca="1">INDEX({"","_","-","="},IF(OR($D77 &gt;= BI$6, $E77 &lt; BH$6), 0, 1)+IF(OR($F77 &gt;= BI$6, $G77 &lt; BH$6), 0, 2)+1)</f>
        <v/>
      </c>
      <c r="BI77" s="68" t="str">
        <f ca="1">INDEX({"","_","-","="},IF(OR($D77 &gt;= BJ$6, $E77 &lt; BI$6), 0, 1)+IF(OR($F77 &gt;= BJ$6, $G77 &lt; BI$6), 0, 2)+1)</f>
        <v/>
      </c>
      <c r="BJ77" s="68" t="str">
        <f ca="1">INDEX({"","_","-","="},IF(OR($D77 &gt;= BK$6, $E77 &lt; BJ$6), 0, 1)+IF(OR($F77 &gt;= BK$6, $G77 &lt; BJ$6), 0, 2)+1)</f>
        <v/>
      </c>
      <c r="BK77" s="68" t="str">
        <f ca="1">INDEX({"","_","-","="},IF(OR($D77 &gt;= BL$6, $E77 &lt; BK$6), 0, 1)+IF(OR($F77 &gt;= BL$6, $G77 &lt; BK$6), 0, 2)+1)</f>
        <v/>
      </c>
      <c r="BL77" s="68" t="str">
        <f ca="1">INDEX({"","_","-","="},IF(OR($D77 &gt;= BM$6, $E77 &lt; BL$6), 0, 1)+IF(OR($F77 &gt;= BM$6, $G77 &lt; BL$6), 0, 2)+1)</f>
        <v/>
      </c>
      <c r="BM77" s="68" t="str">
        <f ca="1">INDEX({"","_","-","="},IF(OR($D77 &gt;= BN$6, $E77 &lt; BM$6), 0, 1)+IF(OR($F77 &gt;= BN$6, $G77 &lt; BM$6), 0, 2)+1)</f>
        <v/>
      </c>
      <c r="BN77" s="68" t="str">
        <f ca="1">INDEX({"","_","-","="},IF(OR($D77 &gt;= BO$6, $E77 &lt; BN$6), 0, 1)+IF(OR($F77 &gt;= BO$6, $G77 &lt; BN$6), 0, 2)+1)</f>
        <v/>
      </c>
      <c r="BO77" s="68" t="str">
        <f ca="1">INDEX({"","_","-","="},IF(OR($D77 &gt;= BP$6, $E77 &lt; BO$6), 0, 1)+IF(OR($F77 &gt;= BP$6, $G77 &lt; BO$6), 0, 2)+1)</f>
        <v/>
      </c>
      <c r="BP77" s="68" t="str">
        <f ca="1">INDEX({"","_","-","="},IF(OR($D77 &gt;= BQ$6, $E77 &lt; BP$6), 0, 1)+IF(OR($F77 &gt;= BQ$6, $G77 &lt; BP$6), 0, 2)+1)</f>
        <v/>
      </c>
      <c r="BQ77" s="68" t="str">
        <f ca="1">INDEX({"","_","-","="},IF(OR($D77 &gt;= BR$6, $E77 &lt; BQ$6), 0, 1)+IF(OR($F77 &gt;= BR$6, $G77 &lt; BQ$6), 0, 2)+1)</f>
        <v/>
      </c>
      <c r="BR77" s="68" t="str">
        <f ca="1">INDEX({"","_","-","="},IF(OR($D77 &gt;= BS$6, $E77 &lt; BR$6), 0, 1)+IF(OR($F77 &gt;= BS$6, $G77 &lt; BR$6), 0, 2)+1)</f>
        <v/>
      </c>
      <c r="BS77" s="68" t="str">
        <f ca="1">INDEX({"","_","-","="},IF(OR($D77 &gt;= BT$6, $E77 &lt; BS$6), 0, 1)+IF(OR($F77 &gt;= BT$6, $G77 &lt; BS$6), 0, 2)+1)</f>
        <v/>
      </c>
      <c r="BT77" s="68" t="str">
        <f ca="1">INDEX({"","_","-","="},IF(OR($D77 &gt;= BU$6, $E77 &lt; BT$6), 0, 1)+IF(OR($F77 &gt;= BU$6, $G77 &lt; BT$6), 0, 2)+1)</f>
        <v/>
      </c>
      <c r="BU77" s="68" t="str">
        <f ca="1">INDEX({"","_","-","="},IF(OR($D77 &gt;= BV$6, $E77 &lt; BU$6), 0, 1)+IF(OR($F77 &gt;= BV$6, $G77 &lt; BU$6), 0, 2)+1)</f>
        <v/>
      </c>
      <c r="BV77" s="68" t="str">
        <f ca="1">INDEX({"","_","-","="},IF(OR($D77 &gt;= BW$6, $E77 &lt; BV$6), 0, 1)+IF(OR($F77 &gt;= BW$6, $G77 &lt; BV$6), 0, 2)+1)</f>
        <v/>
      </c>
      <c r="BW77" s="68" t="str">
        <f ca="1">INDEX({"","_","-","="},IF(OR($D77 &gt;= BX$6, $E77 &lt; BW$6), 0, 1)+IF(OR($F77 &gt;= BX$6, $G77 &lt; BW$6), 0, 2)+1)</f>
        <v/>
      </c>
      <c r="BX77" s="68" t="str">
        <f ca="1">INDEX({"","_","-","="},IF(OR($D77 &gt;= BY$6, $E77 &lt; BX$6), 0, 1)+IF(OR($F77 &gt;= BY$6, $G77 &lt; BX$6), 0, 2)+1)</f>
        <v/>
      </c>
      <c r="BY77" s="68" t="str">
        <f ca="1">INDEX({"","_","-","="},IF(OR($D77 &gt;= BZ$6, $E77 &lt; BY$6), 0, 1)+IF(OR($F77 &gt;= BZ$6, $G77 &lt; BY$6), 0, 2)+1)</f>
        <v/>
      </c>
      <c r="BZ77" s="68" t="str">
        <f ca="1">INDEX({"","_","-","="},IF(OR($D77 &gt;= CA$6, $E77 &lt; BZ$6), 0, 1)+IF(OR($F77 &gt;= CA$6, $G77 &lt; BZ$6), 0, 2)+1)</f>
        <v/>
      </c>
      <c r="CA77" s="68" t="str">
        <f ca="1">INDEX({"","_","-","="},IF(OR($D77 &gt;= CB$6, $E77 &lt; CA$6), 0, 1)+IF(OR($F77 &gt;= CB$6, $G77 &lt; CA$6), 0, 2)+1)</f>
        <v/>
      </c>
      <c r="CB77" s="68" t="str">
        <f ca="1">INDEX({"","_","-","="},IF(OR($D77 &gt;= CC$6, $E77 &lt; CB$6), 0, 1)+IF(OR($F77 &gt;= CC$6, $G77 &lt; CB$6), 0, 2)+1)</f>
        <v/>
      </c>
      <c r="CC77" s="68" t="str">
        <f ca="1">INDEX({"","_","-","="},IF(OR($D77 &gt;= CD$6, $E77 &lt; CC$6), 0, 1)+IF(OR($F77 &gt;= CD$6, $G77 &lt; CC$6), 0, 2)+1)</f>
        <v/>
      </c>
      <c r="CD77" s="68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IF('临-进度'!M73,'临-进度'!$A73,"")</f>
        <v/>
      </c>
      <c r="B78" s="8" t="str">
        <f ca="1">IF('临-进度'!M73,'临-进度'!$B73,"")</f>
        <v/>
      </c>
      <c r="C78" s="8" t="str">
        <f ca="1">IF('临-进度'!M73,'临-进度'!$E73,"")</f>
        <v/>
      </c>
      <c r="D78" s="40" t="str">
        <f ca="1">IF('临-进度'!$M73,'临-进度'!$I73,"")</f>
        <v/>
      </c>
      <c r="E78" s="40" t="str">
        <f ca="1">IF('临-进度'!$M73,'临-进度'!$AE73,"")</f>
        <v/>
      </c>
      <c r="F78" s="40" t="str">
        <f ca="1">IF('临-进度'!$M73,'临-进度'!$J73,"")</f>
        <v/>
      </c>
      <c r="G78" s="73" t="str">
        <f ca="1">IF('临-进度'!$M73,'临-进度'!$AF73,"")</f>
        <v/>
      </c>
      <c r="H78" s="68" t="str">
        <f ca="1">INDEX({"","_","-","="},IF(OR($D78 &gt;= I$6, $E78 &lt; H$6), 0, 1)+IF(OR($F78 &gt;= I$6, $G78 &lt; H$6), 0, 2)+1)</f>
        <v/>
      </c>
      <c r="I78" s="68" t="str">
        <f ca="1">INDEX({"","_","-","="},IF(OR($D78 &gt;= J$6, $E78 &lt; I$6), 0, 1)+IF(OR($F78 &gt;= J$6, $G78 &lt; I$6), 0, 2)+1)</f>
        <v/>
      </c>
      <c r="J78" s="68" t="str">
        <f ca="1">INDEX({"","_","-","="},IF(OR($D78 &gt;= K$6, $E78 &lt; J$6), 0, 1)+IF(OR($F78 &gt;= K$6, $G78 &lt; J$6), 0, 2)+1)</f>
        <v/>
      </c>
      <c r="K78" s="68" t="str">
        <f ca="1">INDEX({"","_","-","="},IF(OR($D78 &gt;= L$6, $E78 &lt; K$6), 0, 1)+IF(OR($F78 &gt;= L$6, $G78 &lt; K$6), 0, 2)+1)</f>
        <v/>
      </c>
      <c r="L78" s="68" t="str">
        <f ca="1">INDEX({"","_","-","="},IF(OR($D78 &gt;= M$6, $E78 &lt; L$6), 0, 1)+IF(OR($F78 &gt;= M$6, $G78 &lt; L$6), 0, 2)+1)</f>
        <v/>
      </c>
      <c r="M78" s="68" t="str">
        <f ca="1">INDEX({"","_","-","="},IF(OR($D78 &gt;= N$6, $E78 &lt; M$6), 0, 1)+IF(OR($F78 &gt;= N$6, $G78 &lt; M$6), 0, 2)+1)</f>
        <v/>
      </c>
      <c r="N78" s="68" t="str">
        <f ca="1">INDEX({"","_","-","="},IF(OR($D78 &gt;= O$6, $E78 &lt; N$6), 0, 1)+IF(OR($F78 &gt;= O$6, $G78 &lt; N$6), 0, 2)+1)</f>
        <v/>
      </c>
      <c r="O78" s="68" t="str">
        <f ca="1">INDEX({"","_","-","="},IF(OR($D78 &gt;= P$6, $E78 &lt; O$6), 0, 1)+IF(OR($F78 &gt;= P$6, $G78 &lt; O$6), 0, 2)+1)</f>
        <v/>
      </c>
      <c r="P78" s="68" t="str">
        <f ca="1">INDEX({"","_","-","="},IF(OR($D78 &gt;= Q$6, $E78 &lt; P$6), 0, 1)+IF(OR($F78 &gt;= Q$6, $G78 &lt; P$6), 0, 2)+1)</f>
        <v/>
      </c>
      <c r="Q78" s="68" t="str">
        <f ca="1">INDEX({"","_","-","="},IF(OR($D78 &gt;= R$6, $E78 &lt; Q$6), 0, 1)+IF(OR($F78 &gt;= R$6, $G78 &lt; Q$6), 0, 2)+1)</f>
        <v/>
      </c>
      <c r="R78" s="68" t="str">
        <f ca="1">INDEX({"","_","-","="},IF(OR($D78 &gt;= S$6, $E78 &lt; R$6), 0, 1)+IF(OR($F78 &gt;= S$6, $G78 &lt; R$6), 0, 2)+1)</f>
        <v/>
      </c>
      <c r="S78" s="68" t="str">
        <f ca="1">INDEX({"","_","-","="},IF(OR($D78 &gt;= T$6, $E78 &lt; S$6), 0, 1)+IF(OR($F78 &gt;= T$6, $G78 &lt; S$6), 0, 2)+1)</f>
        <v/>
      </c>
      <c r="T78" s="68" t="str">
        <f ca="1">INDEX({"","_","-","="},IF(OR($D78 &gt;= U$6, $E78 &lt; T$6), 0, 1)+IF(OR($F78 &gt;= U$6, $G78 &lt; T$6), 0, 2)+1)</f>
        <v/>
      </c>
      <c r="U78" s="68" t="str">
        <f ca="1">INDEX({"","_","-","="},IF(OR($D78 &gt;= V$6, $E78 &lt; U$6), 0, 1)+IF(OR($F78 &gt;= V$6, $G78 &lt; U$6), 0, 2)+1)</f>
        <v/>
      </c>
      <c r="V78" s="68" t="str">
        <f ca="1">INDEX({"","_","-","="},IF(OR($D78 &gt;= W$6, $E78 &lt; V$6), 0, 1)+IF(OR($F78 &gt;= W$6, $G78 &lt; V$6), 0, 2)+1)</f>
        <v/>
      </c>
      <c r="W78" s="68" t="str">
        <f ca="1">INDEX({"","_","-","="},IF(OR($D78 &gt;= X$6, $E78 &lt; W$6), 0, 1)+IF(OR($F78 &gt;= X$6, $G78 &lt; W$6), 0, 2)+1)</f>
        <v/>
      </c>
      <c r="X78" s="68" t="str">
        <f ca="1">INDEX({"","_","-","="},IF(OR($D78 &gt;= Y$6, $E78 &lt; X$6), 0, 1)+IF(OR($F78 &gt;= Y$6, $G78 &lt; X$6), 0, 2)+1)</f>
        <v/>
      </c>
      <c r="Y78" s="68" t="str">
        <f ca="1">INDEX({"","_","-","="},IF(OR($D78 &gt;= Z$6, $E78 &lt; Y$6), 0, 1)+IF(OR($F78 &gt;= Z$6, $G78 &lt; Y$6), 0, 2)+1)</f>
        <v/>
      </c>
      <c r="Z78" s="68" t="str">
        <f ca="1">INDEX({"","_","-","="},IF(OR($D78 &gt;= AA$6, $E78 &lt; Z$6), 0, 1)+IF(OR($F78 &gt;= AA$6, $G78 &lt; Z$6), 0, 2)+1)</f>
        <v/>
      </c>
      <c r="AA78" s="68" t="str">
        <f ca="1">INDEX({"","_","-","="},IF(OR($D78 &gt;= AB$6, $E78 &lt; AA$6), 0, 1)+IF(OR($F78 &gt;= AB$6, $G78 &lt; AA$6), 0, 2)+1)</f>
        <v/>
      </c>
      <c r="AB78" s="68" t="str">
        <f ca="1">INDEX({"","_","-","="},IF(OR($D78 &gt;= AC$6, $E78 &lt; AB$6), 0, 1)+IF(OR($F78 &gt;= AC$6, $G78 &lt; AB$6), 0, 2)+1)</f>
        <v/>
      </c>
      <c r="AC78" s="68" t="str">
        <f ca="1">INDEX({"","_","-","="},IF(OR($D78 &gt;= AD$6, $E78 &lt; AC$6), 0, 1)+IF(OR($F78 &gt;= AD$6, $G78 &lt; AC$6), 0, 2)+1)</f>
        <v/>
      </c>
      <c r="AD78" s="68" t="str">
        <f ca="1">INDEX({"","_","-","="},IF(OR($D78 &gt;= AE$6, $E78 &lt; AD$6), 0, 1)+IF(OR($F78 &gt;= AE$6, $G78 &lt; AD$6), 0, 2)+1)</f>
        <v/>
      </c>
      <c r="AE78" s="68" t="str">
        <f ca="1">INDEX({"","_","-","="},IF(OR($D78 &gt;= AF$6, $E78 &lt; AE$6), 0, 1)+IF(OR($F78 &gt;= AF$6, $G78 &lt; AE$6), 0, 2)+1)</f>
        <v/>
      </c>
      <c r="AF78" s="68" t="str">
        <f ca="1">INDEX({"","_","-","="},IF(OR($D78 &gt;= AG$6, $E78 &lt; AF$6), 0, 1)+IF(OR($F78 &gt;= AG$6, $G78 &lt; AF$6), 0, 2)+1)</f>
        <v/>
      </c>
      <c r="AG78" s="68" t="str">
        <f ca="1">INDEX({"","_","-","="},IF(OR($D78 &gt;= AH$6, $E78 &lt; AG$6), 0, 1)+IF(OR($F78 &gt;= AH$6, $G78 &lt; AG$6), 0, 2)+1)</f>
        <v/>
      </c>
      <c r="AH78" s="68" t="str">
        <f ca="1">INDEX({"","_","-","="},IF(OR($D78 &gt;= AI$6, $E78 &lt; AH$6), 0, 1)+IF(OR($F78 &gt;= AI$6, $G78 &lt; AH$6), 0, 2)+1)</f>
        <v/>
      </c>
      <c r="AI78" s="68" t="str">
        <f ca="1">INDEX({"","_","-","="},IF(OR($D78 &gt;= AJ$6, $E78 &lt; AI$6), 0, 1)+IF(OR($F78 &gt;= AJ$6, $G78 &lt; AI$6), 0, 2)+1)</f>
        <v/>
      </c>
      <c r="AJ78" s="68" t="str">
        <f ca="1">INDEX({"","_","-","="},IF(OR($D78 &gt;= AK$6, $E78 &lt; AJ$6), 0, 1)+IF(OR($F78 &gt;= AK$6, $G78 &lt; AJ$6), 0, 2)+1)</f>
        <v/>
      </c>
      <c r="AK78" s="68" t="str">
        <f ca="1">INDEX({"","_","-","="},IF(OR($D78 &gt;= AL$6, $E78 &lt; AK$6), 0, 1)+IF(OR($F78 &gt;= AL$6, $G78 &lt; AK$6), 0, 2)+1)</f>
        <v/>
      </c>
      <c r="AL78" s="68" t="str">
        <f ca="1">INDEX({"","_","-","="},IF(OR($D78 &gt;= AM$6, $E78 &lt; AL$6), 0, 1)+IF(OR($F78 &gt;= AM$6, $G78 &lt; AL$6), 0, 2)+1)</f>
        <v/>
      </c>
      <c r="AM78" s="68" t="str">
        <f ca="1">INDEX({"","_","-","="},IF(OR($D78 &gt;= AN$6, $E78 &lt; AM$6), 0, 1)+IF(OR($F78 &gt;= AN$6, $G78 &lt; AM$6), 0, 2)+1)</f>
        <v/>
      </c>
      <c r="AN78" s="68" t="str">
        <f ca="1">INDEX({"","_","-","="},IF(OR($D78 &gt;= AO$6, $E78 &lt; AN$6), 0, 1)+IF(OR($F78 &gt;= AO$6, $G78 &lt; AN$6), 0, 2)+1)</f>
        <v/>
      </c>
      <c r="AO78" s="68" t="str">
        <f ca="1">INDEX({"","_","-","="},IF(OR($D78 &gt;= AP$6, $E78 &lt; AO$6), 0, 1)+IF(OR($F78 &gt;= AP$6, $G78 &lt; AO$6), 0, 2)+1)</f>
        <v/>
      </c>
      <c r="AP78" s="68" t="str">
        <f ca="1">INDEX({"","_","-","="},IF(OR($D78 &gt;= AQ$6, $E78 &lt; AP$6), 0, 1)+IF(OR($F78 &gt;= AQ$6, $G78 &lt; AP$6), 0, 2)+1)</f>
        <v/>
      </c>
      <c r="AQ78" s="68" t="str">
        <f ca="1">INDEX({"","_","-","="},IF(OR($D78 &gt;= AR$6, $E78 &lt; AQ$6), 0, 1)+IF(OR($F78 &gt;= AR$6, $G78 &lt; AQ$6), 0, 2)+1)</f>
        <v/>
      </c>
      <c r="AR78" s="68" t="str">
        <f ca="1">INDEX({"","_","-","="},IF(OR($D78 &gt;= AS$6, $E78 &lt; AR$6), 0, 1)+IF(OR($F78 &gt;= AS$6, $G78 &lt; AR$6), 0, 2)+1)</f>
        <v/>
      </c>
      <c r="AS78" s="68" t="str">
        <f ca="1">INDEX({"","_","-","="},IF(OR($D78 &gt;= AT$6, $E78 &lt; AS$6), 0, 1)+IF(OR($F78 &gt;= AT$6, $G78 &lt; AS$6), 0, 2)+1)</f>
        <v/>
      </c>
      <c r="AT78" s="68" t="str">
        <f ca="1">INDEX({"","_","-","="},IF(OR($D78 &gt;= AU$6, $E78 &lt; AT$6), 0, 1)+IF(OR($F78 &gt;= AU$6, $G78 &lt; AT$6), 0, 2)+1)</f>
        <v/>
      </c>
      <c r="AU78" s="68" t="str">
        <f ca="1">INDEX({"","_","-","="},IF(OR($D78 &gt;= AV$6, $E78 &lt; AU$6), 0, 1)+IF(OR($F78 &gt;= AV$6, $G78 &lt; AU$6), 0, 2)+1)</f>
        <v/>
      </c>
      <c r="AV78" s="68" t="str">
        <f ca="1">INDEX({"","_","-","="},IF(OR($D78 &gt;= AW$6, $E78 &lt; AV$6), 0, 1)+IF(OR($F78 &gt;= AW$6, $G78 &lt; AV$6), 0, 2)+1)</f>
        <v/>
      </c>
      <c r="AW78" s="68" t="str">
        <f ca="1">INDEX({"","_","-","="},IF(OR($D78 &gt;= AX$6, $E78 &lt; AW$6), 0, 1)+IF(OR($F78 &gt;= AX$6, $G78 &lt; AW$6), 0, 2)+1)</f>
        <v/>
      </c>
      <c r="AX78" s="68" t="str">
        <f ca="1">INDEX({"","_","-","="},IF(OR($D78 &gt;= AY$6, $E78 &lt; AX$6), 0, 1)+IF(OR($F78 &gt;= AY$6, $G78 &lt; AX$6), 0, 2)+1)</f>
        <v/>
      </c>
      <c r="AY78" s="68" t="str">
        <f ca="1">INDEX({"","_","-","="},IF(OR($D78 &gt;= AZ$6, $E78 &lt; AY$6), 0, 1)+IF(OR($F78 &gt;= AZ$6, $G78 &lt; AY$6), 0, 2)+1)</f>
        <v/>
      </c>
      <c r="AZ78" s="68" t="str">
        <f ca="1">INDEX({"","_","-","="},IF(OR($D78 &gt;= BA$6, $E78 &lt; AZ$6), 0, 1)+IF(OR($F78 &gt;= BA$6, $G78 &lt; AZ$6), 0, 2)+1)</f>
        <v/>
      </c>
      <c r="BA78" s="68" t="str">
        <f ca="1">INDEX({"","_","-","="},IF(OR($D78 &gt;= BB$6, $E78 &lt; BA$6), 0, 1)+IF(OR($F78 &gt;= BB$6, $G78 &lt; BA$6), 0, 2)+1)</f>
        <v/>
      </c>
      <c r="BB78" s="68" t="str">
        <f ca="1">INDEX({"","_","-","="},IF(OR($D78 &gt;= BC$6, $E78 &lt; BB$6), 0, 1)+IF(OR($F78 &gt;= BC$6, $G78 &lt; BB$6), 0, 2)+1)</f>
        <v/>
      </c>
      <c r="BC78" s="68" t="str">
        <f ca="1">INDEX({"","_","-","="},IF(OR($D78 &gt;= BD$6, $E78 &lt; BC$6), 0, 1)+IF(OR($F78 &gt;= BD$6, $G78 &lt; BC$6), 0, 2)+1)</f>
        <v/>
      </c>
      <c r="BD78" s="68" t="str">
        <f ca="1">INDEX({"","_","-","="},IF(OR($D78 &gt;= BE$6, $E78 &lt; BD$6), 0, 1)+IF(OR($F78 &gt;= BE$6, $G78 &lt; BD$6), 0, 2)+1)</f>
        <v/>
      </c>
      <c r="BE78" s="68" t="str">
        <f ca="1">INDEX({"","_","-","="},IF(OR($D78 &gt;= BF$6, $E78 &lt; BE$6), 0, 1)+IF(OR($F78 &gt;= BF$6, $G78 &lt; BE$6), 0, 2)+1)</f>
        <v/>
      </c>
      <c r="BF78" s="68" t="str">
        <f ca="1">INDEX({"","_","-","="},IF(OR($D78 &gt;= BG$6, $E78 &lt; BF$6), 0, 1)+IF(OR($F78 &gt;= BG$6, $G78 &lt; BF$6), 0, 2)+1)</f>
        <v/>
      </c>
      <c r="BG78" s="68" t="str">
        <f ca="1">INDEX({"","_","-","="},IF(OR($D78 &gt;= BH$6, $E78 &lt; BG$6), 0, 1)+IF(OR($F78 &gt;= BH$6, $G78 &lt; BG$6), 0, 2)+1)</f>
        <v/>
      </c>
      <c r="BH78" s="68" t="str">
        <f ca="1">INDEX({"","_","-","="},IF(OR($D78 &gt;= BI$6, $E78 &lt; BH$6), 0, 1)+IF(OR($F78 &gt;= BI$6, $G78 &lt; BH$6), 0, 2)+1)</f>
        <v/>
      </c>
      <c r="BI78" s="68" t="str">
        <f ca="1">INDEX({"","_","-","="},IF(OR($D78 &gt;= BJ$6, $E78 &lt; BI$6), 0, 1)+IF(OR($F78 &gt;= BJ$6, $G78 &lt; BI$6), 0, 2)+1)</f>
        <v/>
      </c>
      <c r="BJ78" s="68" t="str">
        <f ca="1">INDEX({"","_","-","="},IF(OR($D78 &gt;= BK$6, $E78 &lt; BJ$6), 0, 1)+IF(OR($F78 &gt;= BK$6, $G78 &lt; BJ$6), 0, 2)+1)</f>
        <v/>
      </c>
      <c r="BK78" s="68" t="str">
        <f ca="1">INDEX({"","_","-","="},IF(OR($D78 &gt;= BL$6, $E78 &lt; BK$6), 0, 1)+IF(OR($F78 &gt;= BL$6, $G78 &lt; BK$6), 0, 2)+1)</f>
        <v/>
      </c>
      <c r="BL78" s="68" t="str">
        <f ca="1">INDEX({"","_","-","="},IF(OR($D78 &gt;= BM$6, $E78 &lt; BL$6), 0, 1)+IF(OR($F78 &gt;= BM$6, $G78 &lt; BL$6), 0, 2)+1)</f>
        <v/>
      </c>
      <c r="BM78" s="68" t="str">
        <f ca="1">INDEX({"","_","-","="},IF(OR($D78 &gt;= BN$6, $E78 &lt; BM$6), 0, 1)+IF(OR($F78 &gt;= BN$6, $G78 &lt; BM$6), 0, 2)+1)</f>
        <v/>
      </c>
      <c r="BN78" s="68" t="str">
        <f ca="1">INDEX({"","_","-","="},IF(OR($D78 &gt;= BO$6, $E78 &lt; BN$6), 0, 1)+IF(OR($F78 &gt;= BO$6, $G78 &lt; BN$6), 0, 2)+1)</f>
        <v/>
      </c>
      <c r="BO78" s="68" t="str">
        <f ca="1">INDEX({"","_","-","="},IF(OR($D78 &gt;= BP$6, $E78 &lt; BO$6), 0, 1)+IF(OR($F78 &gt;= BP$6, $G78 &lt; BO$6), 0, 2)+1)</f>
        <v/>
      </c>
      <c r="BP78" s="68" t="str">
        <f ca="1">INDEX({"","_","-","="},IF(OR($D78 &gt;= BQ$6, $E78 &lt; BP$6), 0, 1)+IF(OR($F78 &gt;= BQ$6, $G78 &lt; BP$6), 0, 2)+1)</f>
        <v/>
      </c>
      <c r="BQ78" s="68" t="str">
        <f ca="1">INDEX({"","_","-","="},IF(OR($D78 &gt;= BR$6, $E78 &lt; BQ$6), 0, 1)+IF(OR($F78 &gt;= BR$6, $G78 &lt; BQ$6), 0, 2)+1)</f>
        <v/>
      </c>
      <c r="BR78" s="68" t="str">
        <f ca="1">INDEX({"","_","-","="},IF(OR($D78 &gt;= BS$6, $E78 &lt; BR$6), 0, 1)+IF(OR($F78 &gt;= BS$6, $G78 &lt; BR$6), 0, 2)+1)</f>
        <v/>
      </c>
      <c r="BS78" s="68" t="str">
        <f ca="1">INDEX({"","_","-","="},IF(OR($D78 &gt;= BT$6, $E78 &lt; BS$6), 0, 1)+IF(OR($F78 &gt;= BT$6, $G78 &lt; BS$6), 0, 2)+1)</f>
        <v/>
      </c>
      <c r="BT78" s="68" t="str">
        <f ca="1">INDEX({"","_","-","="},IF(OR($D78 &gt;= BU$6, $E78 &lt; BT$6), 0, 1)+IF(OR($F78 &gt;= BU$6, $G78 &lt; BT$6), 0, 2)+1)</f>
        <v/>
      </c>
      <c r="BU78" s="68" t="str">
        <f ca="1">INDEX({"","_","-","="},IF(OR($D78 &gt;= BV$6, $E78 &lt; BU$6), 0, 1)+IF(OR($F78 &gt;= BV$6, $G78 &lt; BU$6), 0, 2)+1)</f>
        <v/>
      </c>
      <c r="BV78" s="68" t="str">
        <f ca="1">INDEX({"","_","-","="},IF(OR($D78 &gt;= BW$6, $E78 &lt; BV$6), 0, 1)+IF(OR($F78 &gt;= BW$6, $G78 &lt; BV$6), 0, 2)+1)</f>
        <v/>
      </c>
      <c r="BW78" s="68" t="str">
        <f ca="1">INDEX({"","_","-","="},IF(OR($D78 &gt;= BX$6, $E78 &lt; BW$6), 0, 1)+IF(OR($F78 &gt;= BX$6, $G78 &lt; BW$6), 0, 2)+1)</f>
        <v/>
      </c>
      <c r="BX78" s="68" t="str">
        <f ca="1">INDEX({"","_","-","="},IF(OR($D78 &gt;= BY$6, $E78 &lt; BX$6), 0, 1)+IF(OR($F78 &gt;= BY$6, $G78 &lt; BX$6), 0, 2)+1)</f>
        <v/>
      </c>
      <c r="BY78" s="68" t="str">
        <f ca="1">INDEX({"","_","-","="},IF(OR($D78 &gt;= BZ$6, $E78 &lt; BY$6), 0, 1)+IF(OR($F78 &gt;= BZ$6, $G78 &lt; BY$6), 0, 2)+1)</f>
        <v/>
      </c>
      <c r="BZ78" s="68" t="str">
        <f ca="1">INDEX({"","_","-","="},IF(OR($D78 &gt;= CA$6, $E78 &lt; BZ$6), 0, 1)+IF(OR($F78 &gt;= CA$6, $G78 &lt; BZ$6), 0, 2)+1)</f>
        <v/>
      </c>
      <c r="CA78" s="68" t="str">
        <f ca="1">INDEX({"","_","-","="},IF(OR($D78 &gt;= CB$6, $E78 &lt; CA$6), 0, 1)+IF(OR($F78 &gt;= CB$6, $G78 &lt; CA$6), 0, 2)+1)</f>
        <v/>
      </c>
      <c r="CB78" s="68" t="str">
        <f ca="1">INDEX({"","_","-","="},IF(OR($D78 &gt;= CC$6, $E78 &lt; CB$6), 0, 1)+IF(OR($F78 &gt;= CC$6, $G78 &lt; CB$6), 0, 2)+1)</f>
        <v/>
      </c>
      <c r="CC78" s="68" t="str">
        <f ca="1">INDEX({"","_","-","="},IF(OR($D78 &gt;= CD$6, $E78 &lt; CC$6), 0, 1)+IF(OR($F78 &gt;= CD$6, $G78 &lt; CC$6), 0, 2)+1)</f>
        <v/>
      </c>
      <c r="CD78" s="68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IF('临-进度'!M74,'临-进度'!$A74,"")</f>
        <v/>
      </c>
      <c r="B79" s="8" t="str">
        <f ca="1">IF('临-进度'!M74,'临-进度'!$B74,"")</f>
        <v/>
      </c>
      <c r="C79" s="8" t="str">
        <f ca="1">IF('临-进度'!M74,'临-进度'!$E74,"")</f>
        <v/>
      </c>
      <c r="D79" s="40" t="str">
        <f ca="1">IF('临-进度'!$M74,'临-进度'!$I74,"")</f>
        <v/>
      </c>
      <c r="E79" s="40" t="str">
        <f ca="1">IF('临-进度'!$M74,'临-进度'!$AE74,"")</f>
        <v/>
      </c>
      <c r="F79" s="40" t="str">
        <f ca="1">IF('临-进度'!$M74,'临-进度'!$J74,"")</f>
        <v/>
      </c>
      <c r="G79" s="73" t="str">
        <f ca="1">IF('临-进度'!$M74,'临-进度'!$AF74,"")</f>
        <v/>
      </c>
      <c r="H79" s="68" t="str">
        <f ca="1">INDEX({"","_","-","="},IF(OR($D79 &gt;= I$6, $E79 &lt; H$6), 0, 1)+IF(OR($F79 &gt;= I$6, $G79 &lt; H$6), 0, 2)+1)</f>
        <v/>
      </c>
      <c r="I79" s="68" t="str">
        <f ca="1">INDEX({"","_","-","="},IF(OR($D79 &gt;= J$6, $E79 &lt; I$6), 0, 1)+IF(OR($F79 &gt;= J$6, $G79 &lt; I$6), 0, 2)+1)</f>
        <v/>
      </c>
      <c r="J79" s="68" t="str">
        <f ca="1">INDEX({"","_","-","="},IF(OR($D79 &gt;= K$6, $E79 &lt; J$6), 0, 1)+IF(OR($F79 &gt;= K$6, $G79 &lt; J$6), 0, 2)+1)</f>
        <v/>
      </c>
      <c r="K79" s="68" t="str">
        <f ca="1">INDEX({"","_","-","="},IF(OR($D79 &gt;= L$6, $E79 &lt; K$6), 0, 1)+IF(OR($F79 &gt;= L$6, $G79 &lt; K$6), 0, 2)+1)</f>
        <v/>
      </c>
      <c r="L79" s="68" t="str">
        <f ca="1">INDEX({"","_","-","="},IF(OR($D79 &gt;= M$6, $E79 &lt; L$6), 0, 1)+IF(OR($F79 &gt;= M$6, $G79 &lt; L$6), 0, 2)+1)</f>
        <v/>
      </c>
      <c r="M79" s="68" t="str">
        <f ca="1">INDEX({"","_","-","="},IF(OR($D79 &gt;= N$6, $E79 &lt; M$6), 0, 1)+IF(OR($F79 &gt;= N$6, $G79 &lt; M$6), 0, 2)+1)</f>
        <v/>
      </c>
      <c r="N79" s="68" t="str">
        <f ca="1">INDEX({"","_","-","="},IF(OR($D79 &gt;= O$6, $E79 &lt; N$6), 0, 1)+IF(OR($F79 &gt;= O$6, $G79 &lt; N$6), 0, 2)+1)</f>
        <v/>
      </c>
      <c r="O79" s="68" t="str">
        <f ca="1">INDEX({"","_","-","="},IF(OR($D79 &gt;= P$6, $E79 &lt; O$6), 0, 1)+IF(OR($F79 &gt;= P$6, $G79 &lt; O$6), 0, 2)+1)</f>
        <v/>
      </c>
      <c r="P79" s="68" t="str">
        <f ca="1">INDEX({"","_","-","="},IF(OR($D79 &gt;= Q$6, $E79 &lt; P$6), 0, 1)+IF(OR($F79 &gt;= Q$6, $G79 &lt; P$6), 0, 2)+1)</f>
        <v/>
      </c>
      <c r="Q79" s="68" t="str">
        <f ca="1">INDEX({"","_","-","="},IF(OR($D79 &gt;= R$6, $E79 &lt; Q$6), 0, 1)+IF(OR($F79 &gt;= R$6, $G79 &lt; Q$6), 0, 2)+1)</f>
        <v/>
      </c>
      <c r="R79" s="68" t="str">
        <f ca="1">INDEX({"","_","-","="},IF(OR($D79 &gt;= S$6, $E79 &lt; R$6), 0, 1)+IF(OR($F79 &gt;= S$6, $G79 &lt; R$6), 0, 2)+1)</f>
        <v/>
      </c>
      <c r="S79" s="68" t="str">
        <f ca="1">INDEX({"","_","-","="},IF(OR($D79 &gt;= T$6, $E79 &lt; S$6), 0, 1)+IF(OR($F79 &gt;= T$6, $G79 &lt; S$6), 0, 2)+1)</f>
        <v/>
      </c>
      <c r="T79" s="68" t="str">
        <f ca="1">INDEX({"","_","-","="},IF(OR($D79 &gt;= U$6, $E79 &lt; T$6), 0, 1)+IF(OR($F79 &gt;= U$6, $G79 &lt; T$6), 0, 2)+1)</f>
        <v/>
      </c>
      <c r="U79" s="68" t="str">
        <f ca="1">INDEX({"","_","-","="},IF(OR($D79 &gt;= V$6, $E79 &lt; U$6), 0, 1)+IF(OR($F79 &gt;= V$6, $G79 &lt; U$6), 0, 2)+1)</f>
        <v/>
      </c>
      <c r="V79" s="68" t="str">
        <f ca="1">INDEX({"","_","-","="},IF(OR($D79 &gt;= W$6, $E79 &lt; V$6), 0, 1)+IF(OR($F79 &gt;= W$6, $G79 &lt; V$6), 0, 2)+1)</f>
        <v/>
      </c>
      <c r="W79" s="68" t="str">
        <f ca="1">INDEX({"","_","-","="},IF(OR($D79 &gt;= X$6, $E79 &lt; W$6), 0, 1)+IF(OR($F79 &gt;= X$6, $G79 &lt; W$6), 0, 2)+1)</f>
        <v/>
      </c>
      <c r="X79" s="68" t="str">
        <f ca="1">INDEX({"","_","-","="},IF(OR($D79 &gt;= Y$6, $E79 &lt; X$6), 0, 1)+IF(OR($F79 &gt;= Y$6, $G79 &lt; X$6), 0, 2)+1)</f>
        <v/>
      </c>
      <c r="Y79" s="68" t="str">
        <f ca="1">INDEX({"","_","-","="},IF(OR($D79 &gt;= Z$6, $E79 &lt; Y$6), 0, 1)+IF(OR($F79 &gt;= Z$6, $G79 &lt; Y$6), 0, 2)+1)</f>
        <v/>
      </c>
      <c r="Z79" s="68" t="str">
        <f ca="1">INDEX({"","_","-","="},IF(OR($D79 &gt;= AA$6, $E79 &lt; Z$6), 0, 1)+IF(OR($F79 &gt;= AA$6, $G79 &lt; Z$6), 0, 2)+1)</f>
        <v/>
      </c>
      <c r="AA79" s="68" t="str">
        <f ca="1">INDEX({"","_","-","="},IF(OR($D79 &gt;= AB$6, $E79 &lt; AA$6), 0, 1)+IF(OR($F79 &gt;= AB$6, $G79 &lt; AA$6), 0, 2)+1)</f>
        <v/>
      </c>
      <c r="AB79" s="68" t="str">
        <f ca="1">INDEX({"","_","-","="},IF(OR($D79 &gt;= AC$6, $E79 &lt; AB$6), 0, 1)+IF(OR($F79 &gt;= AC$6, $G79 &lt; AB$6), 0, 2)+1)</f>
        <v/>
      </c>
      <c r="AC79" s="68" t="str">
        <f ca="1">INDEX({"","_","-","="},IF(OR($D79 &gt;= AD$6, $E79 &lt; AC$6), 0, 1)+IF(OR($F79 &gt;= AD$6, $G79 &lt; AC$6), 0, 2)+1)</f>
        <v/>
      </c>
      <c r="AD79" s="68" t="str">
        <f ca="1">INDEX({"","_","-","="},IF(OR($D79 &gt;= AE$6, $E79 &lt; AD$6), 0, 1)+IF(OR($F79 &gt;= AE$6, $G79 &lt; AD$6), 0, 2)+1)</f>
        <v/>
      </c>
      <c r="AE79" s="68" t="str">
        <f ca="1">INDEX({"","_","-","="},IF(OR($D79 &gt;= AF$6, $E79 &lt; AE$6), 0, 1)+IF(OR($F79 &gt;= AF$6, $G79 &lt; AE$6), 0, 2)+1)</f>
        <v/>
      </c>
      <c r="AF79" s="68" t="str">
        <f ca="1">INDEX({"","_","-","="},IF(OR($D79 &gt;= AG$6, $E79 &lt; AF$6), 0, 1)+IF(OR($F79 &gt;= AG$6, $G79 &lt; AF$6), 0, 2)+1)</f>
        <v/>
      </c>
      <c r="AG79" s="68" t="str">
        <f ca="1">INDEX({"","_","-","="},IF(OR($D79 &gt;= AH$6, $E79 &lt; AG$6), 0, 1)+IF(OR($F79 &gt;= AH$6, $G79 &lt; AG$6), 0, 2)+1)</f>
        <v/>
      </c>
      <c r="AH79" s="68" t="str">
        <f ca="1">INDEX({"","_","-","="},IF(OR($D79 &gt;= AI$6, $E79 &lt; AH$6), 0, 1)+IF(OR($F79 &gt;= AI$6, $G79 &lt; AH$6), 0, 2)+1)</f>
        <v/>
      </c>
      <c r="AI79" s="68" t="str">
        <f ca="1">INDEX({"","_","-","="},IF(OR($D79 &gt;= AJ$6, $E79 &lt; AI$6), 0, 1)+IF(OR($F79 &gt;= AJ$6, $G79 &lt; AI$6), 0, 2)+1)</f>
        <v/>
      </c>
      <c r="AJ79" s="68" t="str">
        <f ca="1">INDEX({"","_","-","="},IF(OR($D79 &gt;= AK$6, $E79 &lt; AJ$6), 0, 1)+IF(OR($F79 &gt;= AK$6, $G79 &lt; AJ$6), 0, 2)+1)</f>
        <v/>
      </c>
      <c r="AK79" s="68" t="str">
        <f ca="1">INDEX({"","_","-","="},IF(OR($D79 &gt;= AL$6, $E79 &lt; AK$6), 0, 1)+IF(OR($F79 &gt;= AL$6, $G79 &lt; AK$6), 0, 2)+1)</f>
        <v/>
      </c>
      <c r="AL79" s="68" t="str">
        <f ca="1">INDEX({"","_","-","="},IF(OR($D79 &gt;= AM$6, $E79 &lt; AL$6), 0, 1)+IF(OR($F79 &gt;= AM$6, $G79 &lt; AL$6), 0, 2)+1)</f>
        <v/>
      </c>
      <c r="AM79" s="68" t="str">
        <f ca="1">INDEX({"","_","-","="},IF(OR($D79 &gt;= AN$6, $E79 &lt; AM$6), 0, 1)+IF(OR($F79 &gt;= AN$6, $G79 &lt; AM$6), 0, 2)+1)</f>
        <v/>
      </c>
      <c r="AN79" s="68" t="str">
        <f ca="1">INDEX({"","_","-","="},IF(OR($D79 &gt;= AO$6, $E79 &lt; AN$6), 0, 1)+IF(OR($F79 &gt;= AO$6, $G79 &lt; AN$6), 0, 2)+1)</f>
        <v/>
      </c>
      <c r="AO79" s="68" t="str">
        <f ca="1">INDEX({"","_","-","="},IF(OR($D79 &gt;= AP$6, $E79 &lt; AO$6), 0, 1)+IF(OR($F79 &gt;= AP$6, $G79 &lt; AO$6), 0, 2)+1)</f>
        <v/>
      </c>
      <c r="AP79" s="68" t="str">
        <f ca="1">INDEX({"","_","-","="},IF(OR($D79 &gt;= AQ$6, $E79 &lt; AP$6), 0, 1)+IF(OR($F79 &gt;= AQ$6, $G79 &lt; AP$6), 0, 2)+1)</f>
        <v/>
      </c>
      <c r="AQ79" s="68" t="str">
        <f ca="1">INDEX({"","_","-","="},IF(OR($D79 &gt;= AR$6, $E79 &lt; AQ$6), 0, 1)+IF(OR($F79 &gt;= AR$6, $G79 &lt; AQ$6), 0, 2)+1)</f>
        <v/>
      </c>
      <c r="AR79" s="68" t="str">
        <f ca="1">INDEX({"","_","-","="},IF(OR($D79 &gt;= AS$6, $E79 &lt; AR$6), 0, 1)+IF(OR($F79 &gt;= AS$6, $G79 &lt; AR$6), 0, 2)+1)</f>
        <v/>
      </c>
      <c r="AS79" s="68" t="str">
        <f ca="1">INDEX({"","_","-","="},IF(OR($D79 &gt;= AT$6, $E79 &lt; AS$6), 0, 1)+IF(OR($F79 &gt;= AT$6, $G79 &lt; AS$6), 0, 2)+1)</f>
        <v/>
      </c>
      <c r="AT79" s="68" t="str">
        <f ca="1">INDEX({"","_","-","="},IF(OR($D79 &gt;= AU$6, $E79 &lt; AT$6), 0, 1)+IF(OR($F79 &gt;= AU$6, $G79 &lt; AT$6), 0, 2)+1)</f>
        <v/>
      </c>
      <c r="AU79" s="68" t="str">
        <f ca="1">INDEX({"","_","-","="},IF(OR($D79 &gt;= AV$6, $E79 &lt; AU$6), 0, 1)+IF(OR($F79 &gt;= AV$6, $G79 &lt; AU$6), 0, 2)+1)</f>
        <v/>
      </c>
      <c r="AV79" s="68" t="str">
        <f ca="1">INDEX({"","_","-","="},IF(OR($D79 &gt;= AW$6, $E79 &lt; AV$6), 0, 1)+IF(OR($F79 &gt;= AW$6, $G79 &lt; AV$6), 0, 2)+1)</f>
        <v/>
      </c>
      <c r="AW79" s="68" t="str">
        <f ca="1">INDEX({"","_","-","="},IF(OR($D79 &gt;= AX$6, $E79 &lt; AW$6), 0, 1)+IF(OR($F79 &gt;= AX$6, $G79 &lt; AW$6), 0, 2)+1)</f>
        <v/>
      </c>
      <c r="AX79" s="68" t="str">
        <f ca="1">INDEX({"","_","-","="},IF(OR($D79 &gt;= AY$6, $E79 &lt; AX$6), 0, 1)+IF(OR($F79 &gt;= AY$6, $G79 &lt; AX$6), 0, 2)+1)</f>
        <v/>
      </c>
      <c r="AY79" s="68" t="str">
        <f ca="1">INDEX({"","_","-","="},IF(OR($D79 &gt;= AZ$6, $E79 &lt; AY$6), 0, 1)+IF(OR($F79 &gt;= AZ$6, $G79 &lt; AY$6), 0, 2)+1)</f>
        <v/>
      </c>
      <c r="AZ79" s="68" t="str">
        <f ca="1">INDEX({"","_","-","="},IF(OR($D79 &gt;= BA$6, $E79 &lt; AZ$6), 0, 1)+IF(OR($F79 &gt;= BA$6, $G79 &lt; AZ$6), 0, 2)+1)</f>
        <v/>
      </c>
      <c r="BA79" s="68" t="str">
        <f ca="1">INDEX({"","_","-","="},IF(OR($D79 &gt;= BB$6, $E79 &lt; BA$6), 0, 1)+IF(OR($F79 &gt;= BB$6, $G79 &lt; BA$6), 0, 2)+1)</f>
        <v/>
      </c>
      <c r="BB79" s="68" t="str">
        <f ca="1">INDEX({"","_","-","="},IF(OR($D79 &gt;= BC$6, $E79 &lt; BB$6), 0, 1)+IF(OR($F79 &gt;= BC$6, $G79 &lt; BB$6), 0, 2)+1)</f>
        <v/>
      </c>
      <c r="BC79" s="68" t="str">
        <f ca="1">INDEX({"","_","-","="},IF(OR($D79 &gt;= BD$6, $E79 &lt; BC$6), 0, 1)+IF(OR($F79 &gt;= BD$6, $G79 &lt; BC$6), 0, 2)+1)</f>
        <v/>
      </c>
      <c r="BD79" s="68" t="str">
        <f ca="1">INDEX({"","_","-","="},IF(OR($D79 &gt;= BE$6, $E79 &lt; BD$6), 0, 1)+IF(OR($F79 &gt;= BE$6, $G79 &lt; BD$6), 0, 2)+1)</f>
        <v/>
      </c>
      <c r="BE79" s="68" t="str">
        <f ca="1">INDEX({"","_","-","="},IF(OR($D79 &gt;= BF$6, $E79 &lt; BE$6), 0, 1)+IF(OR($F79 &gt;= BF$6, $G79 &lt; BE$6), 0, 2)+1)</f>
        <v/>
      </c>
      <c r="BF79" s="68" t="str">
        <f ca="1">INDEX({"","_","-","="},IF(OR($D79 &gt;= BG$6, $E79 &lt; BF$6), 0, 1)+IF(OR($F79 &gt;= BG$6, $G79 &lt; BF$6), 0, 2)+1)</f>
        <v/>
      </c>
      <c r="BG79" s="68" t="str">
        <f ca="1">INDEX({"","_","-","="},IF(OR($D79 &gt;= BH$6, $E79 &lt; BG$6), 0, 1)+IF(OR($F79 &gt;= BH$6, $G79 &lt; BG$6), 0, 2)+1)</f>
        <v/>
      </c>
      <c r="BH79" s="68" t="str">
        <f ca="1">INDEX({"","_","-","="},IF(OR($D79 &gt;= BI$6, $E79 &lt; BH$6), 0, 1)+IF(OR($F79 &gt;= BI$6, $G79 &lt; BH$6), 0, 2)+1)</f>
        <v/>
      </c>
      <c r="BI79" s="68" t="str">
        <f ca="1">INDEX({"","_","-","="},IF(OR($D79 &gt;= BJ$6, $E79 &lt; BI$6), 0, 1)+IF(OR($F79 &gt;= BJ$6, $G79 &lt; BI$6), 0, 2)+1)</f>
        <v/>
      </c>
      <c r="BJ79" s="68" t="str">
        <f ca="1">INDEX({"","_","-","="},IF(OR($D79 &gt;= BK$6, $E79 &lt; BJ$6), 0, 1)+IF(OR($F79 &gt;= BK$6, $G79 &lt; BJ$6), 0, 2)+1)</f>
        <v/>
      </c>
      <c r="BK79" s="68" t="str">
        <f ca="1">INDEX({"","_","-","="},IF(OR($D79 &gt;= BL$6, $E79 &lt; BK$6), 0, 1)+IF(OR($F79 &gt;= BL$6, $G79 &lt; BK$6), 0, 2)+1)</f>
        <v/>
      </c>
      <c r="BL79" s="68" t="str">
        <f ca="1">INDEX({"","_","-","="},IF(OR($D79 &gt;= BM$6, $E79 &lt; BL$6), 0, 1)+IF(OR($F79 &gt;= BM$6, $G79 &lt; BL$6), 0, 2)+1)</f>
        <v/>
      </c>
      <c r="BM79" s="68" t="str">
        <f ca="1">INDEX({"","_","-","="},IF(OR($D79 &gt;= BN$6, $E79 &lt; BM$6), 0, 1)+IF(OR($F79 &gt;= BN$6, $G79 &lt; BM$6), 0, 2)+1)</f>
        <v/>
      </c>
      <c r="BN79" s="68" t="str">
        <f ca="1">INDEX({"","_","-","="},IF(OR($D79 &gt;= BO$6, $E79 &lt; BN$6), 0, 1)+IF(OR($F79 &gt;= BO$6, $G79 &lt; BN$6), 0, 2)+1)</f>
        <v/>
      </c>
      <c r="BO79" s="68" t="str">
        <f ca="1">INDEX({"","_","-","="},IF(OR($D79 &gt;= BP$6, $E79 &lt; BO$6), 0, 1)+IF(OR($F79 &gt;= BP$6, $G79 &lt; BO$6), 0, 2)+1)</f>
        <v/>
      </c>
      <c r="BP79" s="68" t="str">
        <f ca="1">INDEX({"","_","-","="},IF(OR($D79 &gt;= BQ$6, $E79 &lt; BP$6), 0, 1)+IF(OR($F79 &gt;= BQ$6, $G79 &lt; BP$6), 0, 2)+1)</f>
        <v/>
      </c>
      <c r="BQ79" s="68" t="str">
        <f ca="1">INDEX({"","_","-","="},IF(OR($D79 &gt;= BR$6, $E79 &lt; BQ$6), 0, 1)+IF(OR($F79 &gt;= BR$6, $G79 &lt; BQ$6), 0, 2)+1)</f>
        <v/>
      </c>
      <c r="BR79" s="68" t="str">
        <f ca="1">INDEX({"","_","-","="},IF(OR($D79 &gt;= BS$6, $E79 &lt; BR$6), 0, 1)+IF(OR($F79 &gt;= BS$6, $G79 &lt; BR$6), 0, 2)+1)</f>
        <v/>
      </c>
      <c r="BS79" s="68" t="str">
        <f ca="1">INDEX({"","_","-","="},IF(OR($D79 &gt;= BT$6, $E79 &lt; BS$6), 0, 1)+IF(OR($F79 &gt;= BT$6, $G79 &lt; BS$6), 0, 2)+1)</f>
        <v/>
      </c>
      <c r="BT79" s="68" t="str">
        <f ca="1">INDEX({"","_","-","="},IF(OR($D79 &gt;= BU$6, $E79 &lt; BT$6), 0, 1)+IF(OR($F79 &gt;= BU$6, $G79 &lt; BT$6), 0, 2)+1)</f>
        <v/>
      </c>
      <c r="BU79" s="68" t="str">
        <f ca="1">INDEX({"","_","-","="},IF(OR($D79 &gt;= BV$6, $E79 &lt; BU$6), 0, 1)+IF(OR($F79 &gt;= BV$6, $G79 &lt; BU$6), 0, 2)+1)</f>
        <v/>
      </c>
      <c r="BV79" s="68" t="str">
        <f ca="1">INDEX({"","_","-","="},IF(OR($D79 &gt;= BW$6, $E79 &lt; BV$6), 0, 1)+IF(OR($F79 &gt;= BW$6, $G79 &lt; BV$6), 0, 2)+1)</f>
        <v/>
      </c>
      <c r="BW79" s="68" t="str">
        <f ca="1">INDEX({"","_","-","="},IF(OR($D79 &gt;= BX$6, $E79 &lt; BW$6), 0, 1)+IF(OR($F79 &gt;= BX$6, $G79 &lt; BW$6), 0, 2)+1)</f>
        <v/>
      </c>
      <c r="BX79" s="68" t="str">
        <f ca="1">INDEX({"","_","-","="},IF(OR($D79 &gt;= BY$6, $E79 &lt; BX$6), 0, 1)+IF(OR($F79 &gt;= BY$6, $G79 &lt; BX$6), 0, 2)+1)</f>
        <v/>
      </c>
      <c r="BY79" s="68" t="str">
        <f ca="1">INDEX({"","_","-","="},IF(OR($D79 &gt;= BZ$6, $E79 &lt; BY$6), 0, 1)+IF(OR($F79 &gt;= BZ$6, $G79 &lt; BY$6), 0, 2)+1)</f>
        <v/>
      </c>
      <c r="BZ79" s="68" t="str">
        <f ca="1">INDEX({"","_","-","="},IF(OR($D79 &gt;= CA$6, $E79 &lt; BZ$6), 0, 1)+IF(OR($F79 &gt;= CA$6, $G79 &lt; BZ$6), 0, 2)+1)</f>
        <v/>
      </c>
      <c r="CA79" s="68" t="str">
        <f ca="1">INDEX({"","_","-","="},IF(OR($D79 &gt;= CB$6, $E79 &lt; CA$6), 0, 1)+IF(OR($F79 &gt;= CB$6, $G79 &lt; CA$6), 0, 2)+1)</f>
        <v/>
      </c>
      <c r="CB79" s="68" t="str">
        <f ca="1">INDEX({"","_","-","="},IF(OR($D79 &gt;= CC$6, $E79 &lt; CB$6), 0, 1)+IF(OR($F79 &gt;= CC$6, $G79 &lt; CB$6), 0, 2)+1)</f>
        <v/>
      </c>
      <c r="CC79" s="68" t="str">
        <f ca="1">INDEX({"","_","-","="},IF(OR($D79 &gt;= CD$6, $E79 &lt; CC$6), 0, 1)+IF(OR($F79 &gt;= CD$6, $G79 &lt; CC$6), 0, 2)+1)</f>
        <v/>
      </c>
      <c r="CD79" s="68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IF('临-进度'!M75,'临-进度'!$A75,"")</f>
        <v/>
      </c>
      <c r="B80" s="8" t="str">
        <f ca="1">IF('临-进度'!M75,'临-进度'!$B75,"")</f>
        <v/>
      </c>
      <c r="C80" s="8" t="str">
        <f ca="1">IF('临-进度'!M75,'临-进度'!$E75,"")</f>
        <v/>
      </c>
      <c r="D80" s="40" t="str">
        <f ca="1">IF('临-进度'!$M75,'临-进度'!$I75,"")</f>
        <v/>
      </c>
      <c r="E80" s="40" t="str">
        <f ca="1">IF('临-进度'!$M75,'临-进度'!$AE75,"")</f>
        <v/>
      </c>
      <c r="F80" s="40" t="str">
        <f ca="1">IF('临-进度'!$M75,'临-进度'!$J75,"")</f>
        <v/>
      </c>
      <c r="G80" s="73" t="str">
        <f ca="1">IF('临-进度'!$M75,'临-进度'!$AF75,"")</f>
        <v/>
      </c>
      <c r="H80" s="68" t="str">
        <f ca="1">INDEX({"","_","-","="},IF(OR($D80 &gt;= I$6, $E80 &lt; H$6), 0, 1)+IF(OR($F80 &gt;= I$6, $G80 &lt; H$6), 0, 2)+1)</f>
        <v/>
      </c>
      <c r="I80" s="68" t="str">
        <f ca="1">INDEX({"","_","-","="},IF(OR($D80 &gt;= J$6, $E80 &lt; I$6), 0, 1)+IF(OR($F80 &gt;= J$6, $G80 &lt; I$6), 0, 2)+1)</f>
        <v/>
      </c>
      <c r="J80" s="68" t="str">
        <f ca="1">INDEX({"","_","-","="},IF(OR($D80 &gt;= K$6, $E80 &lt; J$6), 0, 1)+IF(OR($F80 &gt;= K$6, $G80 &lt; J$6), 0, 2)+1)</f>
        <v/>
      </c>
      <c r="K80" s="68" t="str">
        <f ca="1">INDEX({"","_","-","="},IF(OR($D80 &gt;= L$6, $E80 &lt; K$6), 0, 1)+IF(OR($F80 &gt;= L$6, $G80 &lt; K$6), 0, 2)+1)</f>
        <v/>
      </c>
      <c r="L80" s="68" t="str">
        <f ca="1">INDEX({"","_","-","="},IF(OR($D80 &gt;= M$6, $E80 &lt; L$6), 0, 1)+IF(OR($F80 &gt;= M$6, $G80 &lt; L$6), 0, 2)+1)</f>
        <v/>
      </c>
      <c r="M80" s="68" t="str">
        <f ca="1">INDEX({"","_","-","="},IF(OR($D80 &gt;= N$6, $E80 &lt; M$6), 0, 1)+IF(OR($F80 &gt;= N$6, $G80 &lt; M$6), 0, 2)+1)</f>
        <v/>
      </c>
      <c r="N80" s="68" t="str">
        <f ca="1">INDEX({"","_","-","="},IF(OR($D80 &gt;= O$6, $E80 &lt; N$6), 0, 1)+IF(OR($F80 &gt;= O$6, $G80 &lt; N$6), 0, 2)+1)</f>
        <v/>
      </c>
      <c r="O80" s="68" t="str">
        <f ca="1">INDEX({"","_","-","="},IF(OR($D80 &gt;= P$6, $E80 &lt; O$6), 0, 1)+IF(OR($F80 &gt;= P$6, $G80 &lt; O$6), 0, 2)+1)</f>
        <v/>
      </c>
      <c r="P80" s="68" t="str">
        <f ca="1">INDEX({"","_","-","="},IF(OR($D80 &gt;= Q$6, $E80 &lt; P$6), 0, 1)+IF(OR($F80 &gt;= Q$6, $G80 &lt; P$6), 0, 2)+1)</f>
        <v/>
      </c>
      <c r="Q80" s="68" t="str">
        <f ca="1">INDEX({"","_","-","="},IF(OR($D80 &gt;= R$6, $E80 &lt; Q$6), 0, 1)+IF(OR($F80 &gt;= R$6, $G80 &lt; Q$6), 0, 2)+1)</f>
        <v/>
      </c>
      <c r="R80" s="68" t="str">
        <f ca="1">INDEX({"","_","-","="},IF(OR($D80 &gt;= S$6, $E80 &lt; R$6), 0, 1)+IF(OR($F80 &gt;= S$6, $G80 &lt; R$6), 0, 2)+1)</f>
        <v/>
      </c>
      <c r="S80" s="68" t="str">
        <f ca="1">INDEX({"","_","-","="},IF(OR($D80 &gt;= T$6, $E80 &lt; S$6), 0, 1)+IF(OR($F80 &gt;= T$6, $G80 &lt; S$6), 0, 2)+1)</f>
        <v/>
      </c>
      <c r="T80" s="68" t="str">
        <f ca="1">INDEX({"","_","-","="},IF(OR($D80 &gt;= U$6, $E80 &lt; T$6), 0, 1)+IF(OR($F80 &gt;= U$6, $G80 &lt; T$6), 0, 2)+1)</f>
        <v/>
      </c>
      <c r="U80" s="68" t="str">
        <f ca="1">INDEX({"","_","-","="},IF(OR($D80 &gt;= V$6, $E80 &lt; U$6), 0, 1)+IF(OR($F80 &gt;= V$6, $G80 &lt; U$6), 0, 2)+1)</f>
        <v/>
      </c>
      <c r="V80" s="68" t="str">
        <f ca="1">INDEX({"","_","-","="},IF(OR($D80 &gt;= W$6, $E80 &lt; V$6), 0, 1)+IF(OR($F80 &gt;= W$6, $G80 &lt; V$6), 0, 2)+1)</f>
        <v/>
      </c>
      <c r="W80" s="68" t="str">
        <f ca="1">INDEX({"","_","-","="},IF(OR($D80 &gt;= X$6, $E80 &lt; W$6), 0, 1)+IF(OR($F80 &gt;= X$6, $G80 &lt; W$6), 0, 2)+1)</f>
        <v/>
      </c>
      <c r="X80" s="68" t="str">
        <f ca="1">INDEX({"","_","-","="},IF(OR($D80 &gt;= Y$6, $E80 &lt; X$6), 0, 1)+IF(OR($F80 &gt;= Y$6, $G80 &lt; X$6), 0, 2)+1)</f>
        <v/>
      </c>
      <c r="Y80" s="68" t="str">
        <f ca="1">INDEX({"","_","-","="},IF(OR($D80 &gt;= Z$6, $E80 &lt; Y$6), 0, 1)+IF(OR($F80 &gt;= Z$6, $G80 &lt; Y$6), 0, 2)+1)</f>
        <v/>
      </c>
      <c r="Z80" s="68" t="str">
        <f ca="1">INDEX({"","_","-","="},IF(OR($D80 &gt;= AA$6, $E80 &lt; Z$6), 0, 1)+IF(OR($F80 &gt;= AA$6, $G80 &lt; Z$6), 0, 2)+1)</f>
        <v/>
      </c>
      <c r="AA80" s="68" t="str">
        <f ca="1">INDEX({"","_","-","="},IF(OR($D80 &gt;= AB$6, $E80 &lt; AA$6), 0, 1)+IF(OR($F80 &gt;= AB$6, $G80 &lt; AA$6), 0, 2)+1)</f>
        <v/>
      </c>
      <c r="AB80" s="68" t="str">
        <f ca="1">INDEX({"","_","-","="},IF(OR($D80 &gt;= AC$6, $E80 &lt; AB$6), 0, 1)+IF(OR($F80 &gt;= AC$6, $G80 &lt; AB$6), 0, 2)+1)</f>
        <v/>
      </c>
      <c r="AC80" s="68" t="str">
        <f ca="1">INDEX({"","_","-","="},IF(OR($D80 &gt;= AD$6, $E80 &lt; AC$6), 0, 1)+IF(OR($F80 &gt;= AD$6, $G80 &lt; AC$6), 0, 2)+1)</f>
        <v/>
      </c>
      <c r="AD80" s="68" t="str">
        <f ca="1">INDEX({"","_","-","="},IF(OR($D80 &gt;= AE$6, $E80 &lt; AD$6), 0, 1)+IF(OR($F80 &gt;= AE$6, $G80 &lt; AD$6), 0, 2)+1)</f>
        <v/>
      </c>
      <c r="AE80" s="68" t="str">
        <f ca="1">INDEX({"","_","-","="},IF(OR($D80 &gt;= AF$6, $E80 &lt; AE$6), 0, 1)+IF(OR($F80 &gt;= AF$6, $G80 &lt; AE$6), 0, 2)+1)</f>
        <v/>
      </c>
      <c r="AF80" s="68" t="str">
        <f ca="1">INDEX({"","_","-","="},IF(OR($D80 &gt;= AG$6, $E80 &lt; AF$6), 0, 1)+IF(OR($F80 &gt;= AG$6, $G80 &lt; AF$6), 0, 2)+1)</f>
        <v/>
      </c>
      <c r="AG80" s="68" t="str">
        <f ca="1">INDEX({"","_","-","="},IF(OR($D80 &gt;= AH$6, $E80 &lt; AG$6), 0, 1)+IF(OR($F80 &gt;= AH$6, $G80 &lt; AG$6), 0, 2)+1)</f>
        <v/>
      </c>
      <c r="AH80" s="68" t="str">
        <f ca="1">INDEX({"","_","-","="},IF(OR($D80 &gt;= AI$6, $E80 &lt; AH$6), 0, 1)+IF(OR($F80 &gt;= AI$6, $G80 &lt; AH$6), 0, 2)+1)</f>
        <v/>
      </c>
      <c r="AI80" s="68" t="str">
        <f ca="1">INDEX({"","_","-","="},IF(OR($D80 &gt;= AJ$6, $E80 &lt; AI$6), 0, 1)+IF(OR($F80 &gt;= AJ$6, $G80 &lt; AI$6), 0, 2)+1)</f>
        <v/>
      </c>
      <c r="AJ80" s="68" t="str">
        <f ca="1">INDEX({"","_","-","="},IF(OR($D80 &gt;= AK$6, $E80 &lt; AJ$6), 0, 1)+IF(OR($F80 &gt;= AK$6, $G80 &lt; AJ$6), 0, 2)+1)</f>
        <v/>
      </c>
      <c r="AK80" s="68" t="str">
        <f ca="1">INDEX({"","_","-","="},IF(OR($D80 &gt;= AL$6, $E80 &lt; AK$6), 0, 1)+IF(OR($F80 &gt;= AL$6, $G80 &lt; AK$6), 0, 2)+1)</f>
        <v/>
      </c>
      <c r="AL80" s="68" t="str">
        <f ca="1">INDEX({"","_","-","="},IF(OR($D80 &gt;= AM$6, $E80 &lt; AL$6), 0, 1)+IF(OR($F80 &gt;= AM$6, $G80 &lt; AL$6), 0, 2)+1)</f>
        <v/>
      </c>
      <c r="AM80" s="68" t="str">
        <f ca="1">INDEX({"","_","-","="},IF(OR($D80 &gt;= AN$6, $E80 &lt; AM$6), 0, 1)+IF(OR($F80 &gt;= AN$6, $G80 &lt; AM$6), 0, 2)+1)</f>
        <v/>
      </c>
      <c r="AN80" s="68" t="str">
        <f ca="1">INDEX({"","_","-","="},IF(OR($D80 &gt;= AO$6, $E80 &lt; AN$6), 0, 1)+IF(OR($F80 &gt;= AO$6, $G80 &lt; AN$6), 0, 2)+1)</f>
        <v/>
      </c>
      <c r="AO80" s="68" t="str">
        <f ca="1">INDEX({"","_","-","="},IF(OR($D80 &gt;= AP$6, $E80 &lt; AO$6), 0, 1)+IF(OR($F80 &gt;= AP$6, $G80 &lt; AO$6), 0, 2)+1)</f>
        <v/>
      </c>
      <c r="AP80" s="68" t="str">
        <f ca="1">INDEX({"","_","-","="},IF(OR($D80 &gt;= AQ$6, $E80 &lt; AP$6), 0, 1)+IF(OR($F80 &gt;= AQ$6, $G80 &lt; AP$6), 0, 2)+1)</f>
        <v/>
      </c>
      <c r="AQ80" s="68" t="str">
        <f ca="1">INDEX({"","_","-","="},IF(OR($D80 &gt;= AR$6, $E80 &lt; AQ$6), 0, 1)+IF(OR($F80 &gt;= AR$6, $G80 &lt; AQ$6), 0, 2)+1)</f>
        <v/>
      </c>
      <c r="AR80" s="68" t="str">
        <f ca="1">INDEX({"","_","-","="},IF(OR($D80 &gt;= AS$6, $E80 &lt; AR$6), 0, 1)+IF(OR($F80 &gt;= AS$6, $G80 &lt; AR$6), 0, 2)+1)</f>
        <v/>
      </c>
      <c r="AS80" s="68" t="str">
        <f ca="1">INDEX({"","_","-","="},IF(OR($D80 &gt;= AT$6, $E80 &lt; AS$6), 0, 1)+IF(OR($F80 &gt;= AT$6, $G80 &lt; AS$6), 0, 2)+1)</f>
        <v/>
      </c>
      <c r="AT80" s="68" t="str">
        <f ca="1">INDEX({"","_","-","="},IF(OR($D80 &gt;= AU$6, $E80 &lt; AT$6), 0, 1)+IF(OR($F80 &gt;= AU$6, $G80 &lt; AT$6), 0, 2)+1)</f>
        <v/>
      </c>
      <c r="AU80" s="68" t="str">
        <f ca="1">INDEX({"","_","-","="},IF(OR($D80 &gt;= AV$6, $E80 &lt; AU$6), 0, 1)+IF(OR($F80 &gt;= AV$6, $G80 &lt; AU$6), 0, 2)+1)</f>
        <v/>
      </c>
      <c r="AV80" s="68" t="str">
        <f ca="1">INDEX({"","_","-","="},IF(OR($D80 &gt;= AW$6, $E80 &lt; AV$6), 0, 1)+IF(OR($F80 &gt;= AW$6, $G80 &lt; AV$6), 0, 2)+1)</f>
        <v/>
      </c>
      <c r="AW80" s="68" t="str">
        <f ca="1">INDEX({"","_","-","="},IF(OR($D80 &gt;= AX$6, $E80 &lt; AW$6), 0, 1)+IF(OR($F80 &gt;= AX$6, $G80 &lt; AW$6), 0, 2)+1)</f>
        <v/>
      </c>
      <c r="AX80" s="68" t="str">
        <f ca="1">INDEX({"","_","-","="},IF(OR($D80 &gt;= AY$6, $E80 &lt; AX$6), 0, 1)+IF(OR($F80 &gt;= AY$6, $G80 &lt; AX$6), 0, 2)+1)</f>
        <v/>
      </c>
      <c r="AY80" s="68" t="str">
        <f ca="1">INDEX({"","_","-","="},IF(OR($D80 &gt;= AZ$6, $E80 &lt; AY$6), 0, 1)+IF(OR($F80 &gt;= AZ$6, $G80 &lt; AY$6), 0, 2)+1)</f>
        <v/>
      </c>
      <c r="AZ80" s="68" t="str">
        <f ca="1">INDEX({"","_","-","="},IF(OR($D80 &gt;= BA$6, $E80 &lt; AZ$6), 0, 1)+IF(OR($F80 &gt;= BA$6, $G80 &lt; AZ$6), 0, 2)+1)</f>
        <v/>
      </c>
      <c r="BA80" s="68" t="str">
        <f ca="1">INDEX({"","_","-","="},IF(OR($D80 &gt;= BB$6, $E80 &lt; BA$6), 0, 1)+IF(OR($F80 &gt;= BB$6, $G80 &lt; BA$6), 0, 2)+1)</f>
        <v/>
      </c>
      <c r="BB80" s="68" t="str">
        <f ca="1">INDEX({"","_","-","="},IF(OR($D80 &gt;= BC$6, $E80 &lt; BB$6), 0, 1)+IF(OR($F80 &gt;= BC$6, $G80 &lt; BB$6), 0, 2)+1)</f>
        <v/>
      </c>
      <c r="BC80" s="68" t="str">
        <f ca="1">INDEX({"","_","-","="},IF(OR($D80 &gt;= BD$6, $E80 &lt; BC$6), 0, 1)+IF(OR($F80 &gt;= BD$6, $G80 &lt; BC$6), 0, 2)+1)</f>
        <v/>
      </c>
      <c r="BD80" s="68" t="str">
        <f ca="1">INDEX({"","_","-","="},IF(OR($D80 &gt;= BE$6, $E80 &lt; BD$6), 0, 1)+IF(OR($F80 &gt;= BE$6, $G80 &lt; BD$6), 0, 2)+1)</f>
        <v/>
      </c>
      <c r="BE80" s="68" t="str">
        <f ca="1">INDEX({"","_","-","="},IF(OR($D80 &gt;= BF$6, $E80 &lt; BE$6), 0, 1)+IF(OR($F80 &gt;= BF$6, $G80 &lt; BE$6), 0, 2)+1)</f>
        <v/>
      </c>
      <c r="BF80" s="68" t="str">
        <f ca="1">INDEX({"","_","-","="},IF(OR($D80 &gt;= BG$6, $E80 &lt; BF$6), 0, 1)+IF(OR($F80 &gt;= BG$6, $G80 &lt; BF$6), 0, 2)+1)</f>
        <v/>
      </c>
      <c r="BG80" s="68" t="str">
        <f ca="1">INDEX({"","_","-","="},IF(OR($D80 &gt;= BH$6, $E80 &lt; BG$6), 0, 1)+IF(OR($F80 &gt;= BH$6, $G80 &lt; BG$6), 0, 2)+1)</f>
        <v/>
      </c>
      <c r="BH80" s="68" t="str">
        <f ca="1">INDEX({"","_","-","="},IF(OR($D80 &gt;= BI$6, $E80 &lt; BH$6), 0, 1)+IF(OR($F80 &gt;= BI$6, $G80 &lt; BH$6), 0, 2)+1)</f>
        <v/>
      </c>
      <c r="BI80" s="68" t="str">
        <f ca="1">INDEX({"","_","-","="},IF(OR($D80 &gt;= BJ$6, $E80 &lt; BI$6), 0, 1)+IF(OR($F80 &gt;= BJ$6, $G80 &lt; BI$6), 0, 2)+1)</f>
        <v/>
      </c>
      <c r="BJ80" s="68" t="str">
        <f ca="1">INDEX({"","_","-","="},IF(OR($D80 &gt;= BK$6, $E80 &lt; BJ$6), 0, 1)+IF(OR($F80 &gt;= BK$6, $G80 &lt; BJ$6), 0, 2)+1)</f>
        <v/>
      </c>
      <c r="BK80" s="68" t="str">
        <f ca="1">INDEX({"","_","-","="},IF(OR($D80 &gt;= BL$6, $E80 &lt; BK$6), 0, 1)+IF(OR($F80 &gt;= BL$6, $G80 &lt; BK$6), 0, 2)+1)</f>
        <v/>
      </c>
      <c r="BL80" s="68" t="str">
        <f ca="1">INDEX({"","_","-","="},IF(OR($D80 &gt;= BM$6, $E80 &lt; BL$6), 0, 1)+IF(OR($F80 &gt;= BM$6, $G80 &lt; BL$6), 0, 2)+1)</f>
        <v/>
      </c>
      <c r="BM80" s="68" t="str">
        <f ca="1">INDEX({"","_","-","="},IF(OR($D80 &gt;= BN$6, $E80 &lt; BM$6), 0, 1)+IF(OR($F80 &gt;= BN$6, $G80 &lt; BM$6), 0, 2)+1)</f>
        <v/>
      </c>
      <c r="BN80" s="68" t="str">
        <f ca="1">INDEX({"","_","-","="},IF(OR($D80 &gt;= BO$6, $E80 &lt; BN$6), 0, 1)+IF(OR($F80 &gt;= BO$6, $G80 &lt; BN$6), 0, 2)+1)</f>
        <v/>
      </c>
      <c r="BO80" s="68" t="str">
        <f ca="1">INDEX({"","_","-","="},IF(OR($D80 &gt;= BP$6, $E80 &lt; BO$6), 0, 1)+IF(OR($F80 &gt;= BP$6, $G80 &lt; BO$6), 0, 2)+1)</f>
        <v/>
      </c>
      <c r="BP80" s="68" t="str">
        <f ca="1">INDEX({"","_","-","="},IF(OR($D80 &gt;= BQ$6, $E80 &lt; BP$6), 0, 1)+IF(OR($F80 &gt;= BQ$6, $G80 &lt; BP$6), 0, 2)+1)</f>
        <v/>
      </c>
      <c r="BQ80" s="68" t="str">
        <f ca="1">INDEX({"","_","-","="},IF(OR($D80 &gt;= BR$6, $E80 &lt; BQ$6), 0, 1)+IF(OR($F80 &gt;= BR$6, $G80 &lt; BQ$6), 0, 2)+1)</f>
        <v/>
      </c>
      <c r="BR80" s="68" t="str">
        <f ca="1">INDEX({"","_","-","="},IF(OR($D80 &gt;= BS$6, $E80 &lt; BR$6), 0, 1)+IF(OR($F80 &gt;= BS$6, $G80 &lt; BR$6), 0, 2)+1)</f>
        <v/>
      </c>
      <c r="BS80" s="68" t="str">
        <f ca="1">INDEX({"","_","-","="},IF(OR($D80 &gt;= BT$6, $E80 &lt; BS$6), 0, 1)+IF(OR($F80 &gt;= BT$6, $G80 &lt; BS$6), 0, 2)+1)</f>
        <v/>
      </c>
      <c r="BT80" s="68" t="str">
        <f ca="1">INDEX({"","_","-","="},IF(OR($D80 &gt;= BU$6, $E80 &lt; BT$6), 0, 1)+IF(OR($F80 &gt;= BU$6, $G80 &lt; BT$6), 0, 2)+1)</f>
        <v/>
      </c>
      <c r="BU80" s="68" t="str">
        <f ca="1">INDEX({"","_","-","="},IF(OR($D80 &gt;= BV$6, $E80 &lt; BU$6), 0, 1)+IF(OR($F80 &gt;= BV$6, $G80 &lt; BU$6), 0, 2)+1)</f>
        <v/>
      </c>
      <c r="BV80" s="68" t="str">
        <f ca="1">INDEX({"","_","-","="},IF(OR($D80 &gt;= BW$6, $E80 &lt; BV$6), 0, 1)+IF(OR($F80 &gt;= BW$6, $G80 &lt; BV$6), 0, 2)+1)</f>
        <v/>
      </c>
      <c r="BW80" s="68" t="str">
        <f ca="1">INDEX({"","_","-","="},IF(OR($D80 &gt;= BX$6, $E80 &lt; BW$6), 0, 1)+IF(OR($F80 &gt;= BX$6, $G80 &lt; BW$6), 0, 2)+1)</f>
        <v/>
      </c>
      <c r="BX80" s="68" t="str">
        <f ca="1">INDEX({"","_","-","="},IF(OR($D80 &gt;= BY$6, $E80 &lt; BX$6), 0, 1)+IF(OR($F80 &gt;= BY$6, $G80 &lt; BX$6), 0, 2)+1)</f>
        <v/>
      </c>
      <c r="BY80" s="68" t="str">
        <f ca="1">INDEX({"","_","-","="},IF(OR($D80 &gt;= BZ$6, $E80 &lt; BY$6), 0, 1)+IF(OR($F80 &gt;= BZ$6, $G80 &lt; BY$6), 0, 2)+1)</f>
        <v/>
      </c>
      <c r="BZ80" s="68" t="str">
        <f ca="1">INDEX({"","_","-","="},IF(OR($D80 &gt;= CA$6, $E80 &lt; BZ$6), 0, 1)+IF(OR($F80 &gt;= CA$6, $G80 &lt; BZ$6), 0, 2)+1)</f>
        <v/>
      </c>
      <c r="CA80" s="68" t="str">
        <f ca="1">INDEX({"","_","-","="},IF(OR($D80 &gt;= CB$6, $E80 &lt; CA$6), 0, 1)+IF(OR($F80 &gt;= CB$6, $G80 &lt; CA$6), 0, 2)+1)</f>
        <v/>
      </c>
      <c r="CB80" s="68" t="str">
        <f ca="1">INDEX({"","_","-","="},IF(OR($D80 &gt;= CC$6, $E80 &lt; CB$6), 0, 1)+IF(OR($F80 &gt;= CC$6, $G80 &lt; CB$6), 0, 2)+1)</f>
        <v/>
      </c>
      <c r="CC80" s="68" t="str">
        <f ca="1">INDEX({"","_","-","="},IF(OR($D80 &gt;= CD$6, $E80 &lt; CC$6), 0, 1)+IF(OR($F80 &gt;= CD$6, $G80 &lt; CC$6), 0, 2)+1)</f>
        <v/>
      </c>
      <c r="CD80" s="68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IF('临-进度'!M76,'临-进度'!$A76,"")</f>
        <v/>
      </c>
      <c r="B81" s="8" t="str">
        <f ca="1">IF('临-进度'!M76,'临-进度'!$B76,"")</f>
        <v/>
      </c>
      <c r="C81" s="8" t="str">
        <f ca="1">IF('临-进度'!M76,'临-进度'!$E76,"")</f>
        <v/>
      </c>
      <c r="D81" s="40" t="str">
        <f ca="1">IF('临-进度'!$M76,'临-进度'!$I76,"")</f>
        <v/>
      </c>
      <c r="E81" s="40" t="str">
        <f ca="1">IF('临-进度'!$M76,'临-进度'!$AE76,"")</f>
        <v/>
      </c>
      <c r="F81" s="40" t="str">
        <f ca="1">IF('临-进度'!$M76,'临-进度'!$J76,"")</f>
        <v/>
      </c>
      <c r="G81" s="73" t="str">
        <f ca="1">IF('临-进度'!$M76,'临-进度'!$AF76,"")</f>
        <v/>
      </c>
      <c r="H81" s="68" t="str">
        <f ca="1">INDEX({"","_","-","="},IF(OR($D81 &gt;= I$6, $E81 &lt; H$6), 0, 1)+IF(OR($F81 &gt;= I$6, $G81 &lt; H$6), 0, 2)+1)</f>
        <v/>
      </c>
      <c r="I81" s="68" t="str">
        <f ca="1">INDEX({"","_","-","="},IF(OR($D81 &gt;= J$6, $E81 &lt; I$6), 0, 1)+IF(OR($F81 &gt;= J$6, $G81 &lt; I$6), 0, 2)+1)</f>
        <v/>
      </c>
      <c r="J81" s="68" t="str">
        <f ca="1">INDEX({"","_","-","="},IF(OR($D81 &gt;= K$6, $E81 &lt; J$6), 0, 1)+IF(OR($F81 &gt;= K$6, $G81 &lt; J$6), 0, 2)+1)</f>
        <v/>
      </c>
      <c r="K81" s="68" t="str">
        <f ca="1">INDEX({"","_","-","="},IF(OR($D81 &gt;= L$6, $E81 &lt; K$6), 0, 1)+IF(OR($F81 &gt;= L$6, $G81 &lt; K$6), 0, 2)+1)</f>
        <v/>
      </c>
      <c r="L81" s="68" t="str">
        <f ca="1">INDEX({"","_","-","="},IF(OR($D81 &gt;= M$6, $E81 &lt; L$6), 0, 1)+IF(OR($F81 &gt;= M$6, $G81 &lt; L$6), 0, 2)+1)</f>
        <v/>
      </c>
      <c r="M81" s="68" t="str">
        <f ca="1">INDEX({"","_","-","="},IF(OR($D81 &gt;= N$6, $E81 &lt; M$6), 0, 1)+IF(OR($F81 &gt;= N$6, $G81 &lt; M$6), 0, 2)+1)</f>
        <v/>
      </c>
      <c r="N81" s="68" t="str">
        <f ca="1">INDEX({"","_","-","="},IF(OR($D81 &gt;= O$6, $E81 &lt; N$6), 0, 1)+IF(OR($F81 &gt;= O$6, $G81 &lt; N$6), 0, 2)+1)</f>
        <v/>
      </c>
      <c r="O81" s="68" t="str">
        <f ca="1">INDEX({"","_","-","="},IF(OR($D81 &gt;= P$6, $E81 &lt; O$6), 0, 1)+IF(OR($F81 &gt;= P$6, $G81 &lt; O$6), 0, 2)+1)</f>
        <v/>
      </c>
      <c r="P81" s="68" t="str">
        <f ca="1">INDEX({"","_","-","="},IF(OR($D81 &gt;= Q$6, $E81 &lt; P$6), 0, 1)+IF(OR($F81 &gt;= Q$6, $G81 &lt; P$6), 0, 2)+1)</f>
        <v/>
      </c>
      <c r="Q81" s="68" t="str">
        <f ca="1">INDEX({"","_","-","="},IF(OR($D81 &gt;= R$6, $E81 &lt; Q$6), 0, 1)+IF(OR($F81 &gt;= R$6, $G81 &lt; Q$6), 0, 2)+1)</f>
        <v/>
      </c>
      <c r="R81" s="68" t="str">
        <f ca="1">INDEX({"","_","-","="},IF(OR($D81 &gt;= S$6, $E81 &lt; R$6), 0, 1)+IF(OR($F81 &gt;= S$6, $G81 &lt; R$6), 0, 2)+1)</f>
        <v/>
      </c>
      <c r="S81" s="68" t="str">
        <f ca="1">INDEX({"","_","-","="},IF(OR($D81 &gt;= T$6, $E81 &lt; S$6), 0, 1)+IF(OR($F81 &gt;= T$6, $G81 &lt; S$6), 0, 2)+1)</f>
        <v/>
      </c>
      <c r="T81" s="68" t="str">
        <f ca="1">INDEX({"","_","-","="},IF(OR($D81 &gt;= U$6, $E81 &lt; T$6), 0, 1)+IF(OR($F81 &gt;= U$6, $G81 &lt; T$6), 0, 2)+1)</f>
        <v/>
      </c>
      <c r="U81" s="68" t="str">
        <f ca="1">INDEX({"","_","-","="},IF(OR($D81 &gt;= V$6, $E81 &lt; U$6), 0, 1)+IF(OR($F81 &gt;= V$6, $G81 &lt; U$6), 0, 2)+1)</f>
        <v/>
      </c>
      <c r="V81" s="68" t="str">
        <f ca="1">INDEX({"","_","-","="},IF(OR($D81 &gt;= W$6, $E81 &lt; V$6), 0, 1)+IF(OR($F81 &gt;= W$6, $G81 &lt; V$6), 0, 2)+1)</f>
        <v/>
      </c>
      <c r="W81" s="68" t="str">
        <f ca="1">INDEX({"","_","-","="},IF(OR($D81 &gt;= X$6, $E81 &lt; W$6), 0, 1)+IF(OR($F81 &gt;= X$6, $G81 &lt; W$6), 0, 2)+1)</f>
        <v/>
      </c>
      <c r="X81" s="68" t="str">
        <f ca="1">INDEX({"","_","-","="},IF(OR($D81 &gt;= Y$6, $E81 &lt; X$6), 0, 1)+IF(OR($F81 &gt;= Y$6, $G81 &lt; X$6), 0, 2)+1)</f>
        <v/>
      </c>
      <c r="Y81" s="68" t="str">
        <f ca="1">INDEX({"","_","-","="},IF(OR($D81 &gt;= Z$6, $E81 &lt; Y$6), 0, 1)+IF(OR($F81 &gt;= Z$6, $G81 &lt; Y$6), 0, 2)+1)</f>
        <v/>
      </c>
      <c r="Z81" s="68" t="str">
        <f ca="1">INDEX({"","_","-","="},IF(OR($D81 &gt;= AA$6, $E81 &lt; Z$6), 0, 1)+IF(OR($F81 &gt;= AA$6, $G81 &lt; Z$6), 0, 2)+1)</f>
        <v/>
      </c>
      <c r="AA81" s="68" t="str">
        <f ca="1">INDEX({"","_","-","="},IF(OR($D81 &gt;= AB$6, $E81 &lt; AA$6), 0, 1)+IF(OR($F81 &gt;= AB$6, $G81 &lt; AA$6), 0, 2)+1)</f>
        <v/>
      </c>
      <c r="AB81" s="68" t="str">
        <f ca="1">INDEX({"","_","-","="},IF(OR($D81 &gt;= AC$6, $E81 &lt; AB$6), 0, 1)+IF(OR($F81 &gt;= AC$6, $G81 &lt; AB$6), 0, 2)+1)</f>
        <v/>
      </c>
      <c r="AC81" s="68" t="str">
        <f ca="1">INDEX({"","_","-","="},IF(OR($D81 &gt;= AD$6, $E81 &lt; AC$6), 0, 1)+IF(OR($F81 &gt;= AD$6, $G81 &lt; AC$6), 0, 2)+1)</f>
        <v/>
      </c>
      <c r="AD81" s="68" t="str">
        <f ca="1">INDEX({"","_","-","="},IF(OR($D81 &gt;= AE$6, $E81 &lt; AD$6), 0, 1)+IF(OR($F81 &gt;= AE$6, $G81 &lt; AD$6), 0, 2)+1)</f>
        <v/>
      </c>
      <c r="AE81" s="68" t="str">
        <f ca="1">INDEX({"","_","-","="},IF(OR($D81 &gt;= AF$6, $E81 &lt; AE$6), 0, 1)+IF(OR($F81 &gt;= AF$6, $G81 &lt; AE$6), 0, 2)+1)</f>
        <v/>
      </c>
      <c r="AF81" s="68" t="str">
        <f ca="1">INDEX({"","_","-","="},IF(OR($D81 &gt;= AG$6, $E81 &lt; AF$6), 0, 1)+IF(OR($F81 &gt;= AG$6, $G81 &lt; AF$6), 0, 2)+1)</f>
        <v/>
      </c>
      <c r="AG81" s="68" t="str">
        <f ca="1">INDEX({"","_","-","="},IF(OR($D81 &gt;= AH$6, $E81 &lt; AG$6), 0, 1)+IF(OR($F81 &gt;= AH$6, $G81 &lt; AG$6), 0, 2)+1)</f>
        <v/>
      </c>
      <c r="AH81" s="68" t="str">
        <f ca="1">INDEX({"","_","-","="},IF(OR($D81 &gt;= AI$6, $E81 &lt; AH$6), 0, 1)+IF(OR($F81 &gt;= AI$6, $G81 &lt; AH$6), 0, 2)+1)</f>
        <v/>
      </c>
      <c r="AI81" s="68" t="str">
        <f ca="1">INDEX({"","_","-","="},IF(OR($D81 &gt;= AJ$6, $E81 &lt; AI$6), 0, 1)+IF(OR($F81 &gt;= AJ$6, $G81 &lt; AI$6), 0, 2)+1)</f>
        <v/>
      </c>
      <c r="AJ81" s="68" t="str">
        <f ca="1">INDEX({"","_","-","="},IF(OR($D81 &gt;= AK$6, $E81 &lt; AJ$6), 0, 1)+IF(OR($F81 &gt;= AK$6, $G81 &lt; AJ$6), 0, 2)+1)</f>
        <v/>
      </c>
      <c r="AK81" s="68" t="str">
        <f ca="1">INDEX({"","_","-","="},IF(OR($D81 &gt;= AL$6, $E81 &lt; AK$6), 0, 1)+IF(OR($F81 &gt;= AL$6, $G81 &lt; AK$6), 0, 2)+1)</f>
        <v/>
      </c>
      <c r="AL81" s="68" t="str">
        <f ca="1">INDEX({"","_","-","="},IF(OR($D81 &gt;= AM$6, $E81 &lt; AL$6), 0, 1)+IF(OR($F81 &gt;= AM$6, $G81 &lt; AL$6), 0, 2)+1)</f>
        <v/>
      </c>
      <c r="AM81" s="68" t="str">
        <f ca="1">INDEX({"","_","-","="},IF(OR($D81 &gt;= AN$6, $E81 &lt; AM$6), 0, 1)+IF(OR($F81 &gt;= AN$6, $G81 &lt; AM$6), 0, 2)+1)</f>
        <v/>
      </c>
      <c r="AN81" s="68" t="str">
        <f ca="1">INDEX({"","_","-","="},IF(OR($D81 &gt;= AO$6, $E81 &lt; AN$6), 0, 1)+IF(OR($F81 &gt;= AO$6, $G81 &lt; AN$6), 0, 2)+1)</f>
        <v/>
      </c>
      <c r="AO81" s="68" t="str">
        <f ca="1">INDEX({"","_","-","="},IF(OR($D81 &gt;= AP$6, $E81 &lt; AO$6), 0, 1)+IF(OR($F81 &gt;= AP$6, $G81 &lt; AO$6), 0, 2)+1)</f>
        <v/>
      </c>
      <c r="AP81" s="68" t="str">
        <f ca="1">INDEX({"","_","-","="},IF(OR($D81 &gt;= AQ$6, $E81 &lt; AP$6), 0, 1)+IF(OR($F81 &gt;= AQ$6, $G81 &lt; AP$6), 0, 2)+1)</f>
        <v/>
      </c>
      <c r="AQ81" s="68" t="str">
        <f ca="1">INDEX({"","_","-","="},IF(OR($D81 &gt;= AR$6, $E81 &lt; AQ$6), 0, 1)+IF(OR($F81 &gt;= AR$6, $G81 &lt; AQ$6), 0, 2)+1)</f>
        <v/>
      </c>
      <c r="AR81" s="68" t="str">
        <f ca="1">INDEX({"","_","-","="},IF(OR($D81 &gt;= AS$6, $E81 &lt; AR$6), 0, 1)+IF(OR($F81 &gt;= AS$6, $G81 &lt; AR$6), 0, 2)+1)</f>
        <v/>
      </c>
      <c r="AS81" s="68" t="str">
        <f ca="1">INDEX({"","_","-","="},IF(OR($D81 &gt;= AT$6, $E81 &lt; AS$6), 0, 1)+IF(OR($F81 &gt;= AT$6, $G81 &lt; AS$6), 0, 2)+1)</f>
        <v/>
      </c>
      <c r="AT81" s="68" t="str">
        <f ca="1">INDEX({"","_","-","="},IF(OR($D81 &gt;= AU$6, $E81 &lt; AT$6), 0, 1)+IF(OR($F81 &gt;= AU$6, $G81 &lt; AT$6), 0, 2)+1)</f>
        <v/>
      </c>
      <c r="AU81" s="68" t="str">
        <f ca="1">INDEX({"","_","-","="},IF(OR($D81 &gt;= AV$6, $E81 &lt; AU$6), 0, 1)+IF(OR($F81 &gt;= AV$6, $G81 &lt; AU$6), 0, 2)+1)</f>
        <v/>
      </c>
      <c r="AV81" s="68" t="str">
        <f ca="1">INDEX({"","_","-","="},IF(OR($D81 &gt;= AW$6, $E81 &lt; AV$6), 0, 1)+IF(OR($F81 &gt;= AW$6, $G81 &lt; AV$6), 0, 2)+1)</f>
        <v/>
      </c>
      <c r="AW81" s="68" t="str">
        <f ca="1">INDEX({"","_","-","="},IF(OR($D81 &gt;= AX$6, $E81 &lt; AW$6), 0, 1)+IF(OR($F81 &gt;= AX$6, $G81 &lt; AW$6), 0, 2)+1)</f>
        <v/>
      </c>
      <c r="AX81" s="68" t="str">
        <f ca="1">INDEX({"","_","-","="},IF(OR($D81 &gt;= AY$6, $E81 &lt; AX$6), 0, 1)+IF(OR($F81 &gt;= AY$6, $G81 &lt; AX$6), 0, 2)+1)</f>
        <v/>
      </c>
      <c r="AY81" s="68" t="str">
        <f ca="1">INDEX({"","_","-","="},IF(OR($D81 &gt;= AZ$6, $E81 &lt; AY$6), 0, 1)+IF(OR($F81 &gt;= AZ$6, $G81 &lt; AY$6), 0, 2)+1)</f>
        <v/>
      </c>
      <c r="AZ81" s="68" t="str">
        <f ca="1">INDEX({"","_","-","="},IF(OR($D81 &gt;= BA$6, $E81 &lt; AZ$6), 0, 1)+IF(OR($F81 &gt;= BA$6, $G81 &lt; AZ$6), 0, 2)+1)</f>
        <v/>
      </c>
      <c r="BA81" s="68" t="str">
        <f ca="1">INDEX({"","_","-","="},IF(OR($D81 &gt;= BB$6, $E81 &lt; BA$6), 0, 1)+IF(OR($F81 &gt;= BB$6, $G81 &lt; BA$6), 0, 2)+1)</f>
        <v/>
      </c>
      <c r="BB81" s="68" t="str">
        <f ca="1">INDEX({"","_","-","="},IF(OR($D81 &gt;= BC$6, $E81 &lt; BB$6), 0, 1)+IF(OR($F81 &gt;= BC$6, $G81 &lt; BB$6), 0, 2)+1)</f>
        <v/>
      </c>
      <c r="BC81" s="68" t="str">
        <f ca="1">INDEX({"","_","-","="},IF(OR($D81 &gt;= BD$6, $E81 &lt; BC$6), 0, 1)+IF(OR($F81 &gt;= BD$6, $G81 &lt; BC$6), 0, 2)+1)</f>
        <v/>
      </c>
      <c r="BD81" s="68" t="str">
        <f ca="1">INDEX({"","_","-","="},IF(OR($D81 &gt;= BE$6, $E81 &lt; BD$6), 0, 1)+IF(OR($F81 &gt;= BE$6, $G81 &lt; BD$6), 0, 2)+1)</f>
        <v/>
      </c>
      <c r="BE81" s="68" t="str">
        <f ca="1">INDEX({"","_","-","="},IF(OR($D81 &gt;= BF$6, $E81 &lt; BE$6), 0, 1)+IF(OR($F81 &gt;= BF$6, $G81 &lt; BE$6), 0, 2)+1)</f>
        <v/>
      </c>
      <c r="BF81" s="68" t="str">
        <f ca="1">INDEX({"","_","-","="},IF(OR($D81 &gt;= BG$6, $E81 &lt; BF$6), 0, 1)+IF(OR($F81 &gt;= BG$6, $G81 &lt; BF$6), 0, 2)+1)</f>
        <v/>
      </c>
      <c r="BG81" s="68" t="str">
        <f ca="1">INDEX({"","_","-","="},IF(OR($D81 &gt;= BH$6, $E81 &lt; BG$6), 0, 1)+IF(OR($F81 &gt;= BH$6, $G81 &lt; BG$6), 0, 2)+1)</f>
        <v/>
      </c>
      <c r="BH81" s="68" t="str">
        <f ca="1">INDEX({"","_","-","="},IF(OR($D81 &gt;= BI$6, $E81 &lt; BH$6), 0, 1)+IF(OR($F81 &gt;= BI$6, $G81 &lt; BH$6), 0, 2)+1)</f>
        <v/>
      </c>
      <c r="BI81" s="68" t="str">
        <f ca="1">INDEX({"","_","-","="},IF(OR($D81 &gt;= BJ$6, $E81 &lt; BI$6), 0, 1)+IF(OR($F81 &gt;= BJ$6, $G81 &lt; BI$6), 0, 2)+1)</f>
        <v/>
      </c>
      <c r="BJ81" s="68" t="str">
        <f ca="1">INDEX({"","_","-","="},IF(OR($D81 &gt;= BK$6, $E81 &lt; BJ$6), 0, 1)+IF(OR($F81 &gt;= BK$6, $G81 &lt; BJ$6), 0, 2)+1)</f>
        <v/>
      </c>
      <c r="BK81" s="68" t="str">
        <f ca="1">INDEX({"","_","-","="},IF(OR($D81 &gt;= BL$6, $E81 &lt; BK$6), 0, 1)+IF(OR($F81 &gt;= BL$6, $G81 &lt; BK$6), 0, 2)+1)</f>
        <v/>
      </c>
      <c r="BL81" s="68" t="str">
        <f ca="1">INDEX({"","_","-","="},IF(OR($D81 &gt;= BM$6, $E81 &lt; BL$6), 0, 1)+IF(OR($F81 &gt;= BM$6, $G81 &lt; BL$6), 0, 2)+1)</f>
        <v/>
      </c>
      <c r="BM81" s="68" t="str">
        <f ca="1">INDEX({"","_","-","="},IF(OR($D81 &gt;= BN$6, $E81 &lt; BM$6), 0, 1)+IF(OR($F81 &gt;= BN$6, $G81 &lt; BM$6), 0, 2)+1)</f>
        <v/>
      </c>
      <c r="BN81" s="68" t="str">
        <f ca="1">INDEX({"","_","-","="},IF(OR($D81 &gt;= BO$6, $E81 &lt; BN$6), 0, 1)+IF(OR($F81 &gt;= BO$6, $G81 &lt; BN$6), 0, 2)+1)</f>
        <v/>
      </c>
      <c r="BO81" s="68" t="str">
        <f ca="1">INDEX({"","_","-","="},IF(OR($D81 &gt;= BP$6, $E81 &lt; BO$6), 0, 1)+IF(OR($F81 &gt;= BP$6, $G81 &lt; BO$6), 0, 2)+1)</f>
        <v/>
      </c>
      <c r="BP81" s="68" t="str">
        <f ca="1">INDEX({"","_","-","="},IF(OR($D81 &gt;= BQ$6, $E81 &lt; BP$6), 0, 1)+IF(OR($F81 &gt;= BQ$6, $G81 &lt; BP$6), 0, 2)+1)</f>
        <v/>
      </c>
      <c r="BQ81" s="68" t="str">
        <f ca="1">INDEX({"","_","-","="},IF(OR($D81 &gt;= BR$6, $E81 &lt; BQ$6), 0, 1)+IF(OR($F81 &gt;= BR$6, $G81 &lt; BQ$6), 0, 2)+1)</f>
        <v/>
      </c>
      <c r="BR81" s="68" t="str">
        <f ca="1">INDEX({"","_","-","="},IF(OR($D81 &gt;= BS$6, $E81 &lt; BR$6), 0, 1)+IF(OR($F81 &gt;= BS$6, $G81 &lt; BR$6), 0, 2)+1)</f>
        <v/>
      </c>
      <c r="BS81" s="68" t="str">
        <f ca="1">INDEX({"","_","-","="},IF(OR($D81 &gt;= BT$6, $E81 &lt; BS$6), 0, 1)+IF(OR($F81 &gt;= BT$6, $G81 &lt; BS$6), 0, 2)+1)</f>
        <v/>
      </c>
      <c r="BT81" s="68" t="str">
        <f ca="1">INDEX({"","_","-","="},IF(OR($D81 &gt;= BU$6, $E81 &lt; BT$6), 0, 1)+IF(OR($F81 &gt;= BU$6, $G81 &lt; BT$6), 0, 2)+1)</f>
        <v/>
      </c>
      <c r="BU81" s="68" t="str">
        <f ca="1">INDEX({"","_","-","="},IF(OR($D81 &gt;= BV$6, $E81 &lt; BU$6), 0, 1)+IF(OR($F81 &gt;= BV$6, $G81 &lt; BU$6), 0, 2)+1)</f>
        <v/>
      </c>
      <c r="BV81" s="68" t="str">
        <f ca="1">INDEX({"","_","-","="},IF(OR($D81 &gt;= BW$6, $E81 &lt; BV$6), 0, 1)+IF(OR($F81 &gt;= BW$6, $G81 &lt; BV$6), 0, 2)+1)</f>
        <v/>
      </c>
      <c r="BW81" s="68" t="str">
        <f ca="1">INDEX({"","_","-","="},IF(OR($D81 &gt;= BX$6, $E81 &lt; BW$6), 0, 1)+IF(OR($F81 &gt;= BX$6, $G81 &lt; BW$6), 0, 2)+1)</f>
        <v/>
      </c>
      <c r="BX81" s="68" t="str">
        <f ca="1">INDEX({"","_","-","="},IF(OR($D81 &gt;= BY$6, $E81 &lt; BX$6), 0, 1)+IF(OR($F81 &gt;= BY$6, $G81 &lt; BX$6), 0, 2)+1)</f>
        <v/>
      </c>
      <c r="BY81" s="68" t="str">
        <f ca="1">INDEX({"","_","-","="},IF(OR($D81 &gt;= BZ$6, $E81 &lt; BY$6), 0, 1)+IF(OR($F81 &gt;= BZ$6, $G81 &lt; BY$6), 0, 2)+1)</f>
        <v/>
      </c>
      <c r="BZ81" s="68" t="str">
        <f ca="1">INDEX({"","_","-","="},IF(OR($D81 &gt;= CA$6, $E81 &lt; BZ$6), 0, 1)+IF(OR($F81 &gt;= CA$6, $G81 &lt; BZ$6), 0, 2)+1)</f>
        <v/>
      </c>
      <c r="CA81" s="68" t="str">
        <f ca="1">INDEX({"","_","-","="},IF(OR($D81 &gt;= CB$6, $E81 &lt; CA$6), 0, 1)+IF(OR($F81 &gt;= CB$6, $G81 &lt; CA$6), 0, 2)+1)</f>
        <v/>
      </c>
      <c r="CB81" s="68" t="str">
        <f ca="1">INDEX({"","_","-","="},IF(OR($D81 &gt;= CC$6, $E81 &lt; CB$6), 0, 1)+IF(OR($F81 &gt;= CC$6, $G81 &lt; CB$6), 0, 2)+1)</f>
        <v/>
      </c>
      <c r="CC81" s="68" t="str">
        <f ca="1">INDEX({"","_","-","="},IF(OR($D81 &gt;= CD$6, $E81 &lt; CC$6), 0, 1)+IF(OR($F81 &gt;= CD$6, $G81 &lt; CC$6), 0, 2)+1)</f>
        <v/>
      </c>
      <c r="CD81" s="68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IF('临-进度'!M77,'临-进度'!$A77,"")</f>
        <v/>
      </c>
      <c r="B82" s="8" t="str">
        <f ca="1">IF('临-进度'!M77,'临-进度'!$B77,"")</f>
        <v/>
      </c>
      <c r="C82" s="8" t="str">
        <f ca="1">IF('临-进度'!M77,'临-进度'!$E77,"")</f>
        <v/>
      </c>
      <c r="D82" s="40" t="str">
        <f ca="1">IF('临-进度'!$M77,'临-进度'!$I77,"")</f>
        <v/>
      </c>
      <c r="E82" s="40" t="str">
        <f ca="1">IF('临-进度'!$M77,'临-进度'!$AE77,"")</f>
        <v/>
      </c>
      <c r="F82" s="40" t="str">
        <f ca="1">IF('临-进度'!$M77,'临-进度'!$J77,"")</f>
        <v/>
      </c>
      <c r="G82" s="73" t="str">
        <f ca="1">IF('临-进度'!$M77,'临-进度'!$AF77,"")</f>
        <v/>
      </c>
      <c r="H82" s="68" t="str">
        <f ca="1">INDEX({"","_","-","="},IF(OR($D82 &gt;= I$6, $E82 &lt; H$6), 0, 1)+IF(OR($F82 &gt;= I$6, $G82 &lt; H$6), 0, 2)+1)</f>
        <v/>
      </c>
      <c r="I82" s="68" t="str">
        <f ca="1">INDEX({"","_","-","="},IF(OR($D82 &gt;= J$6, $E82 &lt; I$6), 0, 1)+IF(OR($F82 &gt;= J$6, $G82 &lt; I$6), 0, 2)+1)</f>
        <v/>
      </c>
      <c r="J82" s="68" t="str">
        <f ca="1">INDEX({"","_","-","="},IF(OR($D82 &gt;= K$6, $E82 &lt; J$6), 0, 1)+IF(OR($F82 &gt;= K$6, $G82 &lt; J$6), 0, 2)+1)</f>
        <v/>
      </c>
      <c r="K82" s="68" t="str">
        <f ca="1">INDEX({"","_","-","="},IF(OR($D82 &gt;= L$6, $E82 &lt; K$6), 0, 1)+IF(OR($F82 &gt;= L$6, $G82 &lt; K$6), 0, 2)+1)</f>
        <v/>
      </c>
      <c r="L82" s="68" t="str">
        <f ca="1">INDEX({"","_","-","="},IF(OR($D82 &gt;= M$6, $E82 &lt; L$6), 0, 1)+IF(OR($F82 &gt;= M$6, $G82 &lt; L$6), 0, 2)+1)</f>
        <v/>
      </c>
      <c r="M82" s="68" t="str">
        <f ca="1">INDEX({"","_","-","="},IF(OR($D82 &gt;= N$6, $E82 &lt; M$6), 0, 1)+IF(OR($F82 &gt;= N$6, $G82 &lt; M$6), 0, 2)+1)</f>
        <v/>
      </c>
      <c r="N82" s="68" t="str">
        <f ca="1">INDEX({"","_","-","="},IF(OR($D82 &gt;= O$6, $E82 &lt; N$6), 0, 1)+IF(OR($F82 &gt;= O$6, $G82 &lt; N$6), 0, 2)+1)</f>
        <v/>
      </c>
      <c r="O82" s="68" t="str">
        <f ca="1">INDEX({"","_","-","="},IF(OR($D82 &gt;= P$6, $E82 &lt; O$6), 0, 1)+IF(OR($F82 &gt;= P$6, $G82 &lt; O$6), 0, 2)+1)</f>
        <v/>
      </c>
      <c r="P82" s="68" t="str">
        <f ca="1">INDEX({"","_","-","="},IF(OR($D82 &gt;= Q$6, $E82 &lt; P$6), 0, 1)+IF(OR($F82 &gt;= Q$6, $G82 &lt; P$6), 0, 2)+1)</f>
        <v/>
      </c>
      <c r="Q82" s="68" t="str">
        <f ca="1">INDEX({"","_","-","="},IF(OR($D82 &gt;= R$6, $E82 &lt; Q$6), 0, 1)+IF(OR($F82 &gt;= R$6, $G82 &lt; Q$6), 0, 2)+1)</f>
        <v/>
      </c>
      <c r="R82" s="68" t="str">
        <f ca="1">INDEX({"","_","-","="},IF(OR($D82 &gt;= S$6, $E82 &lt; R$6), 0, 1)+IF(OR($F82 &gt;= S$6, $G82 &lt; R$6), 0, 2)+1)</f>
        <v/>
      </c>
      <c r="S82" s="68" t="str">
        <f ca="1">INDEX({"","_","-","="},IF(OR($D82 &gt;= T$6, $E82 &lt; S$6), 0, 1)+IF(OR($F82 &gt;= T$6, $G82 &lt; S$6), 0, 2)+1)</f>
        <v/>
      </c>
      <c r="T82" s="68" t="str">
        <f ca="1">INDEX({"","_","-","="},IF(OR($D82 &gt;= U$6, $E82 &lt; T$6), 0, 1)+IF(OR($F82 &gt;= U$6, $G82 &lt; T$6), 0, 2)+1)</f>
        <v/>
      </c>
      <c r="U82" s="68" t="str">
        <f ca="1">INDEX({"","_","-","="},IF(OR($D82 &gt;= V$6, $E82 &lt; U$6), 0, 1)+IF(OR($F82 &gt;= V$6, $G82 &lt; U$6), 0, 2)+1)</f>
        <v/>
      </c>
      <c r="V82" s="68" t="str">
        <f ca="1">INDEX({"","_","-","="},IF(OR($D82 &gt;= W$6, $E82 &lt; V$6), 0, 1)+IF(OR($F82 &gt;= W$6, $G82 &lt; V$6), 0, 2)+1)</f>
        <v/>
      </c>
      <c r="W82" s="68" t="str">
        <f ca="1">INDEX({"","_","-","="},IF(OR($D82 &gt;= X$6, $E82 &lt; W$6), 0, 1)+IF(OR($F82 &gt;= X$6, $G82 &lt; W$6), 0, 2)+1)</f>
        <v/>
      </c>
      <c r="X82" s="68" t="str">
        <f ca="1">INDEX({"","_","-","="},IF(OR($D82 &gt;= Y$6, $E82 &lt; X$6), 0, 1)+IF(OR($F82 &gt;= Y$6, $G82 &lt; X$6), 0, 2)+1)</f>
        <v/>
      </c>
      <c r="Y82" s="68" t="str">
        <f ca="1">INDEX({"","_","-","="},IF(OR($D82 &gt;= Z$6, $E82 &lt; Y$6), 0, 1)+IF(OR($F82 &gt;= Z$6, $G82 &lt; Y$6), 0, 2)+1)</f>
        <v/>
      </c>
      <c r="Z82" s="68" t="str">
        <f ca="1">INDEX({"","_","-","="},IF(OR($D82 &gt;= AA$6, $E82 &lt; Z$6), 0, 1)+IF(OR($F82 &gt;= AA$6, $G82 &lt; Z$6), 0, 2)+1)</f>
        <v/>
      </c>
      <c r="AA82" s="68" t="str">
        <f ca="1">INDEX({"","_","-","="},IF(OR($D82 &gt;= AB$6, $E82 &lt; AA$6), 0, 1)+IF(OR($F82 &gt;= AB$6, $G82 &lt; AA$6), 0, 2)+1)</f>
        <v/>
      </c>
      <c r="AB82" s="68" t="str">
        <f ca="1">INDEX({"","_","-","="},IF(OR($D82 &gt;= AC$6, $E82 &lt; AB$6), 0, 1)+IF(OR($F82 &gt;= AC$6, $G82 &lt; AB$6), 0, 2)+1)</f>
        <v/>
      </c>
      <c r="AC82" s="68" t="str">
        <f ca="1">INDEX({"","_","-","="},IF(OR($D82 &gt;= AD$6, $E82 &lt; AC$6), 0, 1)+IF(OR($F82 &gt;= AD$6, $G82 &lt; AC$6), 0, 2)+1)</f>
        <v/>
      </c>
      <c r="AD82" s="68" t="str">
        <f ca="1">INDEX({"","_","-","="},IF(OR($D82 &gt;= AE$6, $E82 &lt; AD$6), 0, 1)+IF(OR($F82 &gt;= AE$6, $G82 &lt; AD$6), 0, 2)+1)</f>
        <v/>
      </c>
      <c r="AE82" s="68" t="str">
        <f ca="1">INDEX({"","_","-","="},IF(OR($D82 &gt;= AF$6, $E82 &lt; AE$6), 0, 1)+IF(OR($F82 &gt;= AF$6, $G82 &lt; AE$6), 0, 2)+1)</f>
        <v/>
      </c>
      <c r="AF82" s="68" t="str">
        <f ca="1">INDEX({"","_","-","="},IF(OR($D82 &gt;= AG$6, $E82 &lt; AF$6), 0, 1)+IF(OR($F82 &gt;= AG$6, $G82 &lt; AF$6), 0, 2)+1)</f>
        <v/>
      </c>
      <c r="AG82" s="68" t="str">
        <f ca="1">INDEX({"","_","-","="},IF(OR($D82 &gt;= AH$6, $E82 &lt; AG$6), 0, 1)+IF(OR($F82 &gt;= AH$6, $G82 &lt; AG$6), 0, 2)+1)</f>
        <v/>
      </c>
      <c r="AH82" s="68" t="str">
        <f ca="1">INDEX({"","_","-","="},IF(OR($D82 &gt;= AI$6, $E82 &lt; AH$6), 0, 1)+IF(OR($F82 &gt;= AI$6, $G82 &lt; AH$6), 0, 2)+1)</f>
        <v/>
      </c>
      <c r="AI82" s="68" t="str">
        <f ca="1">INDEX({"","_","-","="},IF(OR($D82 &gt;= AJ$6, $E82 &lt; AI$6), 0, 1)+IF(OR($F82 &gt;= AJ$6, $G82 &lt; AI$6), 0, 2)+1)</f>
        <v/>
      </c>
      <c r="AJ82" s="68" t="str">
        <f ca="1">INDEX({"","_","-","="},IF(OR($D82 &gt;= AK$6, $E82 &lt; AJ$6), 0, 1)+IF(OR($F82 &gt;= AK$6, $G82 &lt; AJ$6), 0, 2)+1)</f>
        <v/>
      </c>
      <c r="AK82" s="68" t="str">
        <f ca="1">INDEX({"","_","-","="},IF(OR($D82 &gt;= AL$6, $E82 &lt; AK$6), 0, 1)+IF(OR($F82 &gt;= AL$6, $G82 &lt; AK$6), 0, 2)+1)</f>
        <v/>
      </c>
      <c r="AL82" s="68" t="str">
        <f ca="1">INDEX({"","_","-","="},IF(OR($D82 &gt;= AM$6, $E82 &lt; AL$6), 0, 1)+IF(OR($F82 &gt;= AM$6, $G82 &lt; AL$6), 0, 2)+1)</f>
        <v/>
      </c>
      <c r="AM82" s="68" t="str">
        <f ca="1">INDEX({"","_","-","="},IF(OR($D82 &gt;= AN$6, $E82 &lt; AM$6), 0, 1)+IF(OR($F82 &gt;= AN$6, $G82 &lt; AM$6), 0, 2)+1)</f>
        <v/>
      </c>
      <c r="AN82" s="68" t="str">
        <f ca="1">INDEX({"","_","-","="},IF(OR($D82 &gt;= AO$6, $E82 &lt; AN$6), 0, 1)+IF(OR($F82 &gt;= AO$6, $G82 &lt; AN$6), 0, 2)+1)</f>
        <v/>
      </c>
      <c r="AO82" s="68" t="str">
        <f ca="1">INDEX({"","_","-","="},IF(OR($D82 &gt;= AP$6, $E82 &lt; AO$6), 0, 1)+IF(OR($F82 &gt;= AP$6, $G82 &lt; AO$6), 0, 2)+1)</f>
        <v/>
      </c>
      <c r="AP82" s="68" t="str">
        <f ca="1">INDEX({"","_","-","="},IF(OR($D82 &gt;= AQ$6, $E82 &lt; AP$6), 0, 1)+IF(OR($F82 &gt;= AQ$6, $G82 &lt; AP$6), 0, 2)+1)</f>
        <v/>
      </c>
      <c r="AQ82" s="68" t="str">
        <f ca="1">INDEX({"","_","-","="},IF(OR($D82 &gt;= AR$6, $E82 &lt; AQ$6), 0, 1)+IF(OR($F82 &gt;= AR$6, $G82 &lt; AQ$6), 0, 2)+1)</f>
        <v/>
      </c>
      <c r="AR82" s="68" t="str">
        <f ca="1">INDEX({"","_","-","="},IF(OR($D82 &gt;= AS$6, $E82 &lt; AR$6), 0, 1)+IF(OR($F82 &gt;= AS$6, $G82 &lt; AR$6), 0, 2)+1)</f>
        <v/>
      </c>
      <c r="AS82" s="68" t="str">
        <f ca="1">INDEX({"","_","-","="},IF(OR($D82 &gt;= AT$6, $E82 &lt; AS$6), 0, 1)+IF(OR($F82 &gt;= AT$6, $G82 &lt; AS$6), 0, 2)+1)</f>
        <v/>
      </c>
      <c r="AT82" s="68" t="str">
        <f ca="1">INDEX({"","_","-","="},IF(OR($D82 &gt;= AU$6, $E82 &lt; AT$6), 0, 1)+IF(OR($F82 &gt;= AU$6, $G82 &lt; AT$6), 0, 2)+1)</f>
        <v/>
      </c>
      <c r="AU82" s="68" t="str">
        <f ca="1">INDEX({"","_","-","="},IF(OR($D82 &gt;= AV$6, $E82 &lt; AU$6), 0, 1)+IF(OR($F82 &gt;= AV$6, $G82 &lt; AU$6), 0, 2)+1)</f>
        <v/>
      </c>
      <c r="AV82" s="68" t="str">
        <f ca="1">INDEX({"","_","-","="},IF(OR($D82 &gt;= AW$6, $E82 &lt; AV$6), 0, 1)+IF(OR($F82 &gt;= AW$6, $G82 &lt; AV$6), 0, 2)+1)</f>
        <v/>
      </c>
      <c r="AW82" s="68" t="str">
        <f ca="1">INDEX({"","_","-","="},IF(OR($D82 &gt;= AX$6, $E82 &lt; AW$6), 0, 1)+IF(OR($F82 &gt;= AX$6, $G82 &lt; AW$6), 0, 2)+1)</f>
        <v/>
      </c>
      <c r="AX82" s="68" t="str">
        <f ca="1">INDEX({"","_","-","="},IF(OR($D82 &gt;= AY$6, $E82 &lt; AX$6), 0, 1)+IF(OR($F82 &gt;= AY$6, $G82 &lt; AX$6), 0, 2)+1)</f>
        <v/>
      </c>
      <c r="AY82" s="68" t="str">
        <f ca="1">INDEX({"","_","-","="},IF(OR($D82 &gt;= AZ$6, $E82 &lt; AY$6), 0, 1)+IF(OR($F82 &gt;= AZ$6, $G82 &lt; AY$6), 0, 2)+1)</f>
        <v/>
      </c>
      <c r="AZ82" s="68" t="str">
        <f ca="1">INDEX({"","_","-","="},IF(OR($D82 &gt;= BA$6, $E82 &lt; AZ$6), 0, 1)+IF(OR($F82 &gt;= BA$6, $G82 &lt; AZ$6), 0, 2)+1)</f>
        <v/>
      </c>
      <c r="BA82" s="68" t="str">
        <f ca="1">INDEX({"","_","-","="},IF(OR($D82 &gt;= BB$6, $E82 &lt; BA$6), 0, 1)+IF(OR($F82 &gt;= BB$6, $G82 &lt; BA$6), 0, 2)+1)</f>
        <v/>
      </c>
      <c r="BB82" s="68" t="str">
        <f ca="1">INDEX({"","_","-","="},IF(OR($D82 &gt;= BC$6, $E82 &lt; BB$6), 0, 1)+IF(OR($F82 &gt;= BC$6, $G82 &lt; BB$6), 0, 2)+1)</f>
        <v/>
      </c>
      <c r="BC82" s="68" t="str">
        <f ca="1">INDEX({"","_","-","="},IF(OR($D82 &gt;= BD$6, $E82 &lt; BC$6), 0, 1)+IF(OR($F82 &gt;= BD$6, $G82 &lt; BC$6), 0, 2)+1)</f>
        <v/>
      </c>
      <c r="BD82" s="68" t="str">
        <f ca="1">INDEX({"","_","-","="},IF(OR($D82 &gt;= BE$6, $E82 &lt; BD$6), 0, 1)+IF(OR($F82 &gt;= BE$6, $G82 &lt; BD$6), 0, 2)+1)</f>
        <v/>
      </c>
      <c r="BE82" s="68" t="str">
        <f ca="1">INDEX({"","_","-","="},IF(OR($D82 &gt;= BF$6, $E82 &lt; BE$6), 0, 1)+IF(OR($F82 &gt;= BF$6, $G82 &lt; BE$6), 0, 2)+1)</f>
        <v/>
      </c>
      <c r="BF82" s="68" t="str">
        <f ca="1">INDEX({"","_","-","="},IF(OR($D82 &gt;= BG$6, $E82 &lt; BF$6), 0, 1)+IF(OR($F82 &gt;= BG$6, $G82 &lt; BF$6), 0, 2)+1)</f>
        <v/>
      </c>
      <c r="BG82" s="68" t="str">
        <f ca="1">INDEX({"","_","-","="},IF(OR($D82 &gt;= BH$6, $E82 &lt; BG$6), 0, 1)+IF(OR($F82 &gt;= BH$6, $G82 &lt; BG$6), 0, 2)+1)</f>
        <v/>
      </c>
      <c r="BH82" s="68" t="str">
        <f ca="1">INDEX({"","_","-","="},IF(OR($D82 &gt;= BI$6, $E82 &lt; BH$6), 0, 1)+IF(OR($F82 &gt;= BI$6, $G82 &lt; BH$6), 0, 2)+1)</f>
        <v/>
      </c>
      <c r="BI82" s="68" t="str">
        <f ca="1">INDEX({"","_","-","="},IF(OR($D82 &gt;= BJ$6, $E82 &lt; BI$6), 0, 1)+IF(OR($F82 &gt;= BJ$6, $G82 &lt; BI$6), 0, 2)+1)</f>
        <v/>
      </c>
      <c r="BJ82" s="68" t="str">
        <f ca="1">INDEX({"","_","-","="},IF(OR($D82 &gt;= BK$6, $E82 &lt; BJ$6), 0, 1)+IF(OR($F82 &gt;= BK$6, $G82 &lt; BJ$6), 0, 2)+1)</f>
        <v/>
      </c>
      <c r="BK82" s="68" t="str">
        <f ca="1">INDEX({"","_","-","="},IF(OR($D82 &gt;= BL$6, $E82 &lt; BK$6), 0, 1)+IF(OR($F82 &gt;= BL$6, $G82 &lt; BK$6), 0, 2)+1)</f>
        <v/>
      </c>
      <c r="BL82" s="68" t="str">
        <f ca="1">INDEX({"","_","-","="},IF(OR($D82 &gt;= BM$6, $E82 &lt; BL$6), 0, 1)+IF(OR($F82 &gt;= BM$6, $G82 &lt; BL$6), 0, 2)+1)</f>
        <v/>
      </c>
      <c r="BM82" s="68" t="str">
        <f ca="1">INDEX({"","_","-","="},IF(OR($D82 &gt;= BN$6, $E82 &lt; BM$6), 0, 1)+IF(OR($F82 &gt;= BN$6, $G82 &lt; BM$6), 0, 2)+1)</f>
        <v/>
      </c>
      <c r="BN82" s="68" t="str">
        <f ca="1">INDEX({"","_","-","="},IF(OR($D82 &gt;= BO$6, $E82 &lt; BN$6), 0, 1)+IF(OR($F82 &gt;= BO$6, $G82 &lt; BN$6), 0, 2)+1)</f>
        <v/>
      </c>
      <c r="BO82" s="68" t="str">
        <f ca="1">INDEX({"","_","-","="},IF(OR($D82 &gt;= BP$6, $E82 &lt; BO$6), 0, 1)+IF(OR($F82 &gt;= BP$6, $G82 &lt; BO$6), 0, 2)+1)</f>
        <v/>
      </c>
      <c r="BP82" s="68" t="str">
        <f ca="1">INDEX({"","_","-","="},IF(OR($D82 &gt;= BQ$6, $E82 &lt; BP$6), 0, 1)+IF(OR($F82 &gt;= BQ$6, $G82 &lt; BP$6), 0, 2)+1)</f>
        <v/>
      </c>
      <c r="BQ82" s="68" t="str">
        <f ca="1">INDEX({"","_","-","="},IF(OR($D82 &gt;= BR$6, $E82 &lt; BQ$6), 0, 1)+IF(OR($F82 &gt;= BR$6, $G82 &lt; BQ$6), 0, 2)+1)</f>
        <v/>
      </c>
      <c r="BR82" s="68" t="str">
        <f ca="1">INDEX({"","_","-","="},IF(OR($D82 &gt;= BS$6, $E82 &lt; BR$6), 0, 1)+IF(OR($F82 &gt;= BS$6, $G82 &lt; BR$6), 0, 2)+1)</f>
        <v/>
      </c>
      <c r="BS82" s="68" t="str">
        <f ca="1">INDEX({"","_","-","="},IF(OR($D82 &gt;= BT$6, $E82 &lt; BS$6), 0, 1)+IF(OR($F82 &gt;= BT$6, $G82 &lt; BS$6), 0, 2)+1)</f>
        <v/>
      </c>
      <c r="BT82" s="68" t="str">
        <f ca="1">INDEX({"","_","-","="},IF(OR($D82 &gt;= BU$6, $E82 &lt; BT$6), 0, 1)+IF(OR($F82 &gt;= BU$6, $G82 &lt; BT$6), 0, 2)+1)</f>
        <v/>
      </c>
      <c r="BU82" s="68" t="str">
        <f ca="1">INDEX({"","_","-","="},IF(OR($D82 &gt;= BV$6, $E82 &lt; BU$6), 0, 1)+IF(OR($F82 &gt;= BV$6, $G82 &lt; BU$6), 0, 2)+1)</f>
        <v/>
      </c>
      <c r="BV82" s="68" t="str">
        <f ca="1">INDEX({"","_","-","="},IF(OR($D82 &gt;= BW$6, $E82 &lt; BV$6), 0, 1)+IF(OR($F82 &gt;= BW$6, $G82 &lt; BV$6), 0, 2)+1)</f>
        <v/>
      </c>
      <c r="BW82" s="68" t="str">
        <f ca="1">INDEX({"","_","-","="},IF(OR($D82 &gt;= BX$6, $E82 &lt; BW$6), 0, 1)+IF(OR($F82 &gt;= BX$6, $G82 &lt; BW$6), 0, 2)+1)</f>
        <v/>
      </c>
      <c r="BX82" s="68" t="str">
        <f ca="1">INDEX({"","_","-","="},IF(OR($D82 &gt;= BY$6, $E82 &lt; BX$6), 0, 1)+IF(OR($F82 &gt;= BY$6, $G82 &lt; BX$6), 0, 2)+1)</f>
        <v/>
      </c>
      <c r="BY82" s="68" t="str">
        <f ca="1">INDEX({"","_","-","="},IF(OR($D82 &gt;= BZ$6, $E82 &lt; BY$6), 0, 1)+IF(OR($F82 &gt;= BZ$6, $G82 &lt; BY$6), 0, 2)+1)</f>
        <v/>
      </c>
      <c r="BZ82" s="68" t="str">
        <f ca="1">INDEX({"","_","-","="},IF(OR($D82 &gt;= CA$6, $E82 &lt; BZ$6), 0, 1)+IF(OR($F82 &gt;= CA$6, $G82 &lt; BZ$6), 0, 2)+1)</f>
        <v/>
      </c>
      <c r="CA82" s="68" t="str">
        <f ca="1">INDEX({"","_","-","="},IF(OR($D82 &gt;= CB$6, $E82 &lt; CA$6), 0, 1)+IF(OR($F82 &gt;= CB$6, $G82 &lt; CA$6), 0, 2)+1)</f>
        <v/>
      </c>
      <c r="CB82" s="68" t="str">
        <f ca="1">INDEX({"","_","-","="},IF(OR($D82 &gt;= CC$6, $E82 &lt; CB$6), 0, 1)+IF(OR($F82 &gt;= CC$6, $G82 &lt; CB$6), 0, 2)+1)</f>
        <v/>
      </c>
      <c r="CC82" s="68" t="str">
        <f ca="1">INDEX({"","_","-","="},IF(OR($D82 &gt;= CD$6, $E82 &lt; CC$6), 0, 1)+IF(OR($F82 &gt;= CD$6, $G82 &lt; CC$6), 0, 2)+1)</f>
        <v/>
      </c>
      <c r="CD82" s="68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IF('临-进度'!M78,'临-进度'!$A78,"")</f>
        <v/>
      </c>
      <c r="B83" s="8" t="str">
        <f ca="1">IF('临-进度'!M78,'临-进度'!$B78,"")</f>
        <v/>
      </c>
      <c r="C83" s="8" t="str">
        <f ca="1">IF('临-进度'!M78,'临-进度'!$E78,"")</f>
        <v/>
      </c>
      <c r="D83" s="40" t="str">
        <f ca="1">IF('临-进度'!$M78,'临-进度'!$I78,"")</f>
        <v/>
      </c>
      <c r="E83" s="40" t="str">
        <f ca="1">IF('临-进度'!$M78,'临-进度'!$AE78,"")</f>
        <v/>
      </c>
      <c r="F83" s="40" t="str">
        <f ca="1">IF('临-进度'!$M78,'临-进度'!$J78,"")</f>
        <v/>
      </c>
      <c r="G83" s="73" t="str">
        <f ca="1">IF('临-进度'!$M78,'临-进度'!$AF78,"")</f>
        <v/>
      </c>
      <c r="H83" s="68" t="str">
        <f ca="1">INDEX({"","_","-","="},IF(OR($D83 &gt;= I$6, $E83 &lt; H$6), 0, 1)+IF(OR($F83 &gt;= I$6, $G83 &lt; H$6), 0, 2)+1)</f>
        <v/>
      </c>
      <c r="I83" s="68" t="str">
        <f ca="1">INDEX({"","_","-","="},IF(OR($D83 &gt;= J$6, $E83 &lt; I$6), 0, 1)+IF(OR($F83 &gt;= J$6, $G83 &lt; I$6), 0, 2)+1)</f>
        <v/>
      </c>
      <c r="J83" s="68" t="str">
        <f ca="1">INDEX({"","_","-","="},IF(OR($D83 &gt;= K$6, $E83 &lt; J$6), 0, 1)+IF(OR($F83 &gt;= K$6, $G83 &lt; J$6), 0, 2)+1)</f>
        <v/>
      </c>
      <c r="K83" s="68" t="str">
        <f ca="1">INDEX({"","_","-","="},IF(OR($D83 &gt;= L$6, $E83 &lt; K$6), 0, 1)+IF(OR($F83 &gt;= L$6, $G83 &lt; K$6), 0, 2)+1)</f>
        <v/>
      </c>
      <c r="L83" s="68" t="str">
        <f ca="1">INDEX({"","_","-","="},IF(OR($D83 &gt;= M$6, $E83 &lt; L$6), 0, 1)+IF(OR($F83 &gt;= M$6, $G83 &lt; L$6), 0, 2)+1)</f>
        <v/>
      </c>
      <c r="M83" s="68" t="str">
        <f ca="1">INDEX({"","_","-","="},IF(OR($D83 &gt;= N$6, $E83 &lt; M$6), 0, 1)+IF(OR($F83 &gt;= N$6, $G83 &lt; M$6), 0, 2)+1)</f>
        <v/>
      </c>
      <c r="N83" s="68" t="str">
        <f ca="1">INDEX({"","_","-","="},IF(OR($D83 &gt;= O$6, $E83 &lt; N$6), 0, 1)+IF(OR($F83 &gt;= O$6, $G83 &lt; N$6), 0, 2)+1)</f>
        <v/>
      </c>
      <c r="O83" s="68" t="str">
        <f ca="1">INDEX({"","_","-","="},IF(OR($D83 &gt;= P$6, $E83 &lt; O$6), 0, 1)+IF(OR($F83 &gt;= P$6, $G83 &lt; O$6), 0, 2)+1)</f>
        <v/>
      </c>
      <c r="P83" s="68" t="str">
        <f ca="1">INDEX({"","_","-","="},IF(OR($D83 &gt;= Q$6, $E83 &lt; P$6), 0, 1)+IF(OR($F83 &gt;= Q$6, $G83 &lt; P$6), 0, 2)+1)</f>
        <v/>
      </c>
      <c r="Q83" s="68" t="str">
        <f ca="1">INDEX({"","_","-","="},IF(OR($D83 &gt;= R$6, $E83 &lt; Q$6), 0, 1)+IF(OR($F83 &gt;= R$6, $G83 &lt; Q$6), 0, 2)+1)</f>
        <v/>
      </c>
      <c r="R83" s="68" t="str">
        <f ca="1">INDEX({"","_","-","="},IF(OR($D83 &gt;= S$6, $E83 &lt; R$6), 0, 1)+IF(OR($F83 &gt;= S$6, $G83 &lt; R$6), 0, 2)+1)</f>
        <v/>
      </c>
      <c r="S83" s="68" t="str">
        <f ca="1">INDEX({"","_","-","="},IF(OR($D83 &gt;= T$6, $E83 &lt; S$6), 0, 1)+IF(OR($F83 &gt;= T$6, $G83 &lt; S$6), 0, 2)+1)</f>
        <v/>
      </c>
      <c r="T83" s="68" t="str">
        <f ca="1">INDEX({"","_","-","="},IF(OR($D83 &gt;= U$6, $E83 &lt; T$6), 0, 1)+IF(OR($F83 &gt;= U$6, $G83 &lt; T$6), 0, 2)+1)</f>
        <v/>
      </c>
      <c r="U83" s="68" t="str">
        <f ca="1">INDEX({"","_","-","="},IF(OR($D83 &gt;= V$6, $E83 &lt; U$6), 0, 1)+IF(OR($F83 &gt;= V$6, $G83 &lt; U$6), 0, 2)+1)</f>
        <v/>
      </c>
      <c r="V83" s="68" t="str">
        <f ca="1">INDEX({"","_","-","="},IF(OR($D83 &gt;= W$6, $E83 &lt; V$6), 0, 1)+IF(OR($F83 &gt;= W$6, $G83 &lt; V$6), 0, 2)+1)</f>
        <v/>
      </c>
      <c r="W83" s="68" t="str">
        <f ca="1">INDEX({"","_","-","="},IF(OR($D83 &gt;= X$6, $E83 &lt; W$6), 0, 1)+IF(OR($F83 &gt;= X$6, $G83 &lt; W$6), 0, 2)+1)</f>
        <v/>
      </c>
      <c r="X83" s="68" t="str">
        <f ca="1">INDEX({"","_","-","="},IF(OR($D83 &gt;= Y$6, $E83 &lt; X$6), 0, 1)+IF(OR($F83 &gt;= Y$6, $G83 &lt; X$6), 0, 2)+1)</f>
        <v/>
      </c>
      <c r="Y83" s="68" t="str">
        <f ca="1">INDEX({"","_","-","="},IF(OR($D83 &gt;= Z$6, $E83 &lt; Y$6), 0, 1)+IF(OR($F83 &gt;= Z$6, $G83 &lt; Y$6), 0, 2)+1)</f>
        <v/>
      </c>
      <c r="Z83" s="68" t="str">
        <f ca="1">INDEX({"","_","-","="},IF(OR($D83 &gt;= AA$6, $E83 &lt; Z$6), 0, 1)+IF(OR($F83 &gt;= AA$6, $G83 &lt; Z$6), 0, 2)+1)</f>
        <v/>
      </c>
      <c r="AA83" s="68" t="str">
        <f ca="1">INDEX({"","_","-","="},IF(OR($D83 &gt;= AB$6, $E83 &lt; AA$6), 0, 1)+IF(OR($F83 &gt;= AB$6, $G83 &lt; AA$6), 0, 2)+1)</f>
        <v/>
      </c>
      <c r="AB83" s="68" t="str">
        <f ca="1">INDEX({"","_","-","="},IF(OR($D83 &gt;= AC$6, $E83 &lt; AB$6), 0, 1)+IF(OR($F83 &gt;= AC$6, $G83 &lt; AB$6), 0, 2)+1)</f>
        <v/>
      </c>
      <c r="AC83" s="68" t="str">
        <f ca="1">INDEX({"","_","-","="},IF(OR($D83 &gt;= AD$6, $E83 &lt; AC$6), 0, 1)+IF(OR($F83 &gt;= AD$6, $G83 &lt; AC$6), 0, 2)+1)</f>
        <v/>
      </c>
      <c r="AD83" s="68" t="str">
        <f ca="1">INDEX({"","_","-","="},IF(OR($D83 &gt;= AE$6, $E83 &lt; AD$6), 0, 1)+IF(OR($F83 &gt;= AE$6, $G83 &lt; AD$6), 0, 2)+1)</f>
        <v/>
      </c>
      <c r="AE83" s="68" t="str">
        <f ca="1">INDEX({"","_","-","="},IF(OR($D83 &gt;= AF$6, $E83 &lt; AE$6), 0, 1)+IF(OR($F83 &gt;= AF$6, $G83 &lt; AE$6), 0, 2)+1)</f>
        <v/>
      </c>
      <c r="AF83" s="68" t="str">
        <f ca="1">INDEX({"","_","-","="},IF(OR($D83 &gt;= AG$6, $E83 &lt; AF$6), 0, 1)+IF(OR($F83 &gt;= AG$6, $G83 &lt; AF$6), 0, 2)+1)</f>
        <v/>
      </c>
      <c r="AG83" s="68" t="str">
        <f ca="1">INDEX({"","_","-","="},IF(OR($D83 &gt;= AH$6, $E83 &lt; AG$6), 0, 1)+IF(OR($F83 &gt;= AH$6, $G83 &lt; AG$6), 0, 2)+1)</f>
        <v/>
      </c>
      <c r="AH83" s="68" t="str">
        <f ca="1">INDEX({"","_","-","="},IF(OR($D83 &gt;= AI$6, $E83 &lt; AH$6), 0, 1)+IF(OR($F83 &gt;= AI$6, $G83 &lt; AH$6), 0, 2)+1)</f>
        <v/>
      </c>
      <c r="AI83" s="68" t="str">
        <f ca="1">INDEX({"","_","-","="},IF(OR($D83 &gt;= AJ$6, $E83 &lt; AI$6), 0, 1)+IF(OR($F83 &gt;= AJ$6, $G83 &lt; AI$6), 0, 2)+1)</f>
        <v/>
      </c>
      <c r="AJ83" s="68" t="str">
        <f ca="1">INDEX({"","_","-","="},IF(OR($D83 &gt;= AK$6, $E83 &lt; AJ$6), 0, 1)+IF(OR($F83 &gt;= AK$6, $G83 &lt; AJ$6), 0, 2)+1)</f>
        <v/>
      </c>
      <c r="AK83" s="68" t="str">
        <f ca="1">INDEX({"","_","-","="},IF(OR($D83 &gt;= AL$6, $E83 &lt; AK$6), 0, 1)+IF(OR($F83 &gt;= AL$6, $G83 &lt; AK$6), 0, 2)+1)</f>
        <v/>
      </c>
      <c r="AL83" s="68" t="str">
        <f ca="1">INDEX({"","_","-","="},IF(OR($D83 &gt;= AM$6, $E83 &lt; AL$6), 0, 1)+IF(OR($F83 &gt;= AM$6, $G83 &lt; AL$6), 0, 2)+1)</f>
        <v/>
      </c>
      <c r="AM83" s="68" t="str">
        <f ca="1">INDEX({"","_","-","="},IF(OR($D83 &gt;= AN$6, $E83 &lt; AM$6), 0, 1)+IF(OR($F83 &gt;= AN$6, $G83 &lt; AM$6), 0, 2)+1)</f>
        <v/>
      </c>
      <c r="AN83" s="68" t="str">
        <f ca="1">INDEX({"","_","-","="},IF(OR($D83 &gt;= AO$6, $E83 &lt; AN$6), 0, 1)+IF(OR($F83 &gt;= AO$6, $G83 &lt; AN$6), 0, 2)+1)</f>
        <v/>
      </c>
      <c r="AO83" s="68" t="str">
        <f ca="1">INDEX({"","_","-","="},IF(OR($D83 &gt;= AP$6, $E83 &lt; AO$6), 0, 1)+IF(OR($F83 &gt;= AP$6, $G83 &lt; AO$6), 0, 2)+1)</f>
        <v/>
      </c>
      <c r="AP83" s="68" t="str">
        <f ca="1">INDEX({"","_","-","="},IF(OR($D83 &gt;= AQ$6, $E83 &lt; AP$6), 0, 1)+IF(OR($F83 &gt;= AQ$6, $G83 &lt; AP$6), 0, 2)+1)</f>
        <v/>
      </c>
      <c r="AQ83" s="68" t="str">
        <f ca="1">INDEX({"","_","-","="},IF(OR($D83 &gt;= AR$6, $E83 &lt; AQ$6), 0, 1)+IF(OR($F83 &gt;= AR$6, $G83 &lt; AQ$6), 0, 2)+1)</f>
        <v/>
      </c>
      <c r="AR83" s="68" t="str">
        <f ca="1">INDEX({"","_","-","="},IF(OR($D83 &gt;= AS$6, $E83 &lt; AR$6), 0, 1)+IF(OR($F83 &gt;= AS$6, $G83 &lt; AR$6), 0, 2)+1)</f>
        <v/>
      </c>
      <c r="AS83" s="68" t="str">
        <f ca="1">INDEX({"","_","-","="},IF(OR($D83 &gt;= AT$6, $E83 &lt; AS$6), 0, 1)+IF(OR($F83 &gt;= AT$6, $G83 &lt; AS$6), 0, 2)+1)</f>
        <v/>
      </c>
      <c r="AT83" s="68" t="str">
        <f ca="1">INDEX({"","_","-","="},IF(OR($D83 &gt;= AU$6, $E83 &lt; AT$6), 0, 1)+IF(OR($F83 &gt;= AU$6, $G83 &lt; AT$6), 0, 2)+1)</f>
        <v/>
      </c>
      <c r="AU83" s="68" t="str">
        <f ca="1">INDEX({"","_","-","="},IF(OR($D83 &gt;= AV$6, $E83 &lt; AU$6), 0, 1)+IF(OR($F83 &gt;= AV$6, $G83 &lt; AU$6), 0, 2)+1)</f>
        <v/>
      </c>
      <c r="AV83" s="68" t="str">
        <f ca="1">INDEX({"","_","-","="},IF(OR($D83 &gt;= AW$6, $E83 &lt; AV$6), 0, 1)+IF(OR($F83 &gt;= AW$6, $G83 &lt; AV$6), 0, 2)+1)</f>
        <v/>
      </c>
      <c r="AW83" s="68" t="str">
        <f ca="1">INDEX({"","_","-","="},IF(OR($D83 &gt;= AX$6, $E83 &lt; AW$6), 0, 1)+IF(OR($F83 &gt;= AX$6, $G83 &lt; AW$6), 0, 2)+1)</f>
        <v/>
      </c>
      <c r="AX83" s="68" t="str">
        <f ca="1">INDEX({"","_","-","="},IF(OR($D83 &gt;= AY$6, $E83 &lt; AX$6), 0, 1)+IF(OR($F83 &gt;= AY$6, $G83 &lt; AX$6), 0, 2)+1)</f>
        <v/>
      </c>
      <c r="AY83" s="68" t="str">
        <f ca="1">INDEX({"","_","-","="},IF(OR($D83 &gt;= AZ$6, $E83 &lt; AY$6), 0, 1)+IF(OR($F83 &gt;= AZ$6, $G83 &lt; AY$6), 0, 2)+1)</f>
        <v/>
      </c>
      <c r="AZ83" s="68" t="str">
        <f ca="1">INDEX({"","_","-","="},IF(OR($D83 &gt;= BA$6, $E83 &lt; AZ$6), 0, 1)+IF(OR($F83 &gt;= BA$6, $G83 &lt; AZ$6), 0, 2)+1)</f>
        <v/>
      </c>
      <c r="BA83" s="68" t="str">
        <f ca="1">INDEX({"","_","-","="},IF(OR($D83 &gt;= BB$6, $E83 &lt; BA$6), 0, 1)+IF(OR($F83 &gt;= BB$6, $G83 &lt; BA$6), 0, 2)+1)</f>
        <v/>
      </c>
      <c r="BB83" s="68" t="str">
        <f ca="1">INDEX({"","_","-","="},IF(OR($D83 &gt;= BC$6, $E83 &lt; BB$6), 0, 1)+IF(OR($F83 &gt;= BC$6, $G83 &lt; BB$6), 0, 2)+1)</f>
        <v/>
      </c>
      <c r="BC83" s="68" t="str">
        <f ca="1">INDEX({"","_","-","="},IF(OR($D83 &gt;= BD$6, $E83 &lt; BC$6), 0, 1)+IF(OR($F83 &gt;= BD$6, $G83 &lt; BC$6), 0, 2)+1)</f>
        <v/>
      </c>
      <c r="BD83" s="68" t="str">
        <f ca="1">INDEX({"","_","-","="},IF(OR($D83 &gt;= BE$6, $E83 &lt; BD$6), 0, 1)+IF(OR($F83 &gt;= BE$6, $G83 &lt; BD$6), 0, 2)+1)</f>
        <v/>
      </c>
      <c r="BE83" s="68" t="str">
        <f ca="1">INDEX({"","_","-","="},IF(OR($D83 &gt;= BF$6, $E83 &lt; BE$6), 0, 1)+IF(OR($F83 &gt;= BF$6, $G83 &lt; BE$6), 0, 2)+1)</f>
        <v/>
      </c>
      <c r="BF83" s="68" t="str">
        <f ca="1">INDEX({"","_","-","="},IF(OR($D83 &gt;= BG$6, $E83 &lt; BF$6), 0, 1)+IF(OR($F83 &gt;= BG$6, $G83 &lt; BF$6), 0, 2)+1)</f>
        <v/>
      </c>
      <c r="BG83" s="68" t="str">
        <f ca="1">INDEX({"","_","-","="},IF(OR($D83 &gt;= BH$6, $E83 &lt; BG$6), 0, 1)+IF(OR($F83 &gt;= BH$6, $G83 &lt; BG$6), 0, 2)+1)</f>
        <v/>
      </c>
      <c r="BH83" s="68" t="str">
        <f ca="1">INDEX({"","_","-","="},IF(OR($D83 &gt;= BI$6, $E83 &lt; BH$6), 0, 1)+IF(OR($F83 &gt;= BI$6, $G83 &lt; BH$6), 0, 2)+1)</f>
        <v/>
      </c>
      <c r="BI83" s="68" t="str">
        <f ca="1">INDEX({"","_","-","="},IF(OR($D83 &gt;= BJ$6, $E83 &lt; BI$6), 0, 1)+IF(OR($F83 &gt;= BJ$6, $G83 &lt; BI$6), 0, 2)+1)</f>
        <v/>
      </c>
      <c r="BJ83" s="68" t="str">
        <f ca="1">INDEX({"","_","-","="},IF(OR($D83 &gt;= BK$6, $E83 &lt; BJ$6), 0, 1)+IF(OR($F83 &gt;= BK$6, $G83 &lt; BJ$6), 0, 2)+1)</f>
        <v/>
      </c>
      <c r="BK83" s="68" t="str">
        <f ca="1">INDEX({"","_","-","="},IF(OR($D83 &gt;= BL$6, $E83 &lt; BK$6), 0, 1)+IF(OR($F83 &gt;= BL$6, $G83 &lt; BK$6), 0, 2)+1)</f>
        <v/>
      </c>
      <c r="BL83" s="68" t="str">
        <f ca="1">INDEX({"","_","-","="},IF(OR($D83 &gt;= BM$6, $E83 &lt; BL$6), 0, 1)+IF(OR($F83 &gt;= BM$6, $G83 &lt; BL$6), 0, 2)+1)</f>
        <v/>
      </c>
      <c r="BM83" s="68" t="str">
        <f ca="1">INDEX({"","_","-","="},IF(OR($D83 &gt;= BN$6, $E83 &lt; BM$6), 0, 1)+IF(OR($F83 &gt;= BN$6, $G83 &lt; BM$6), 0, 2)+1)</f>
        <v/>
      </c>
      <c r="BN83" s="68" t="str">
        <f ca="1">INDEX({"","_","-","="},IF(OR($D83 &gt;= BO$6, $E83 &lt; BN$6), 0, 1)+IF(OR($F83 &gt;= BO$6, $G83 &lt; BN$6), 0, 2)+1)</f>
        <v/>
      </c>
      <c r="BO83" s="68" t="str">
        <f ca="1">INDEX({"","_","-","="},IF(OR($D83 &gt;= BP$6, $E83 &lt; BO$6), 0, 1)+IF(OR($F83 &gt;= BP$6, $G83 &lt; BO$6), 0, 2)+1)</f>
        <v/>
      </c>
      <c r="BP83" s="68" t="str">
        <f ca="1">INDEX({"","_","-","="},IF(OR($D83 &gt;= BQ$6, $E83 &lt; BP$6), 0, 1)+IF(OR($F83 &gt;= BQ$6, $G83 &lt; BP$6), 0, 2)+1)</f>
        <v/>
      </c>
      <c r="BQ83" s="68" t="str">
        <f ca="1">INDEX({"","_","-","="},IF(OR($D83 &gt;= BR$6, $E83 &lt; BQ$6), 0, 1)+IF(OR($F83 &gt;= BR$6, $G83 &lt; BQ$6), 0, 2)+1)</f>
        <v/>
      </c>
      <c r="BR83" s="68" t="str">
        <f ca="1">INDEX({"","_","-","="},IF(OR($D83 &gt;= BS$6, $E83 &lt; BR$6), 0, 1)+IF(OR($F83 &gt;= BS$6, $G83 &lt; BR$6), 0, 2)+1)</f>
        <v/>
      </c>
      <c r="BS83" s="68" t="str">
        <f ca="1">INDEX({"","_","-","="},IF(OR($D83 &gt;= BT$6, $E83 &lt; BS$6), 0, 1)+IF(OR($F83 &gt;= BT$6, $G83 &lt; BS$6), 0, 2)+1)</f>
        <v/>
      </c>
      <c r="BT83" s="68" t="str">
        <f ca="1">INDEX({"","_","-","="},IF(OR($D83 &gt;= BU$6, $E83 &lt; BT$6), 0, 1)+IF(OR($F83 &gt;= BU$6, $G83 &lt; BT$6), 0, 2)+1)</f>
        <v/>
      </c>
      <c r="BU83" s="68" t="str">
        <f ca="1">INDEX({"","_","-","="},IF(OR($D83 &gt;= BV$6, $E83 &lt; BU$6), 0, 1)+IF(OR($F83 &gt;= BV$6, $G83 &lt; BU$6), 0, 2)+1)</f>
        <v/>
      </c>
      <c r="BV83" s="68" t="str">
        <f ca="1">INDEX({"","_","-","="},IF(OR($D83 &gt;= BW$6, $E83 &lt; BV$6), 0, 1)+IF(OR($F83 &gt;= BW$6, $G83 &lt; BV$6), 0, 2)+1)</f>
        <v/>
      </c>
      <c r="BW83" s="68" t="str">
        <f ca="1">INDEX({"","_","-","="},IF(OR($D83 &gt;= BX$6, $E83 &lt; BW$6), 0, 1)+IF(OR($F83 &gt;= BX$6, $G83 &lt; BW$6), 0, 2)+1)</f>
        <v/>
      </c>
      <c r="BX83" s="68" t="str">
        <f ca="1">INDEX({"","_","-","="},IF(OR($D83 &gt;= BY$6, $E83 &lt; BX$6), 0, 1)+IF(OR($F83 &gt;= BY$6, $G83 &lt; BX$6), 0, 2)+1)</f>
        <v/>
      </c>
      <c r="BY83" s="68" t="str">
        <f ca="1">INDEX({"","_","-","="},IF(OR($D83 &gt;= BZ$6, $E83 &lt; BY$6), 0, 1)+IF(OR($F83 &gt;= BZ$6, $G83 &lt; BY$6), 0, 2)+1)</f>
        <v/>
      </c>
      <c r="BZ83" s="68" t="str">
        <f ca="1">INDEX({"","_","-","="},IF(OR($D83 &gt;= CA$6, $E83 &lt; BZ$6), 0, 1)+IF(OR($F83 &gt;= CA$6, $G83 &lt; BZ$6), 0, 2)+1)</f>
        <v/>
      </c>
      <c r="CA83" s="68" t="str">
        <f ca="1">INDEX({"","_","-","="},IF(OR($D83 &gt;= CB$6, $E83 &lt; CA$6), 0, 1)+IF(OR($F83 &gt;= CB$6, $G83 &lt; CA$6), 0, 2)+1)</f>
        <v/>
      </c>
      <c r="CB83" s="68" t="str">
        <f ca="1">INDEX({"","_","-","="},IF(OR($D83 &gt;= CC$6, $E83 &lt; CB$6), 0, 1)+IF(OR($F83 &gt;= CC$6, $G83 &lt; CB$6), 0, 2)+1)</f>
        <v/>
      </c>
      <c r="CC83" s="68" t="str">
        <f ca="1">INDEX({"","_","-","="},IF(OR($D83 &gt;= CD$6, $E83 &lt; CC$6), 0, 1)+IF(OR($F83 &gt;= CD$6, $G83 &lt; CC$6), 0, 2)+1)</f>
        <v/>
      </c>
      <c r="CD83" s="68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IF('临-进度'!M79,'临-进度'!$A79,"")</f>
        <v/>
      </c>
      <c r="B84" s="8" t="str">
        <f ca="1">IF('临-进度'!M79,'临-进度'!$B79,"")</f>
        <v/>
      </c>
      <c r="C84" s="8" t="str">
        <f ca="1">IF('临-进度'!M79,'临-进度'!$E79,"")</f>
        <v/>
      </c>
      <c r="D84" s="40" t="str">
        <f ca="1">IF('临-进度'!$M79,'临-进度'!$I79,"")</f>
        <v/>
      </c>
      <c r="E84" s="40" t="str">
        <f ca="1">IF('临-进度'!$M79,'临-进度'!$AE79,"")</f>
        <v/>
      </c>
      <c r="F84" s="40" t="str">
        <f ca="1">IF('临-进度'!$M79,'临-进度'!$J79,"")</f>
        <v/>
      </c>
      <c r="G84" s="73" t="str">
        <f ca="1">IF('临-进度'!$M79,'临-进度'!$AF79,"")</f>
        <v/>
      </c>
      <c r="H84" s="68" t="str">
        <f ca="1">INDEX({"","_","-","="},IF(OR($D84 &gt;= I$6, $E84 &lt; H$6), 0, 1)+IF(OR($F84 &gt;= I$6, $G84 &lt; H$6), 0, 2)+1)</f>
        <v/>
      </c>
      <c r="I84" s="68" t="str">
        <f ca="1">INDEX({"","_","-","="},IF(OR($D84 &gt;= J$6, $E84 &lt; I$6), 0, 1)+IF(OR($F84 &gt;= J$6, $G84 &lt; I$6), 0, 2)+1)</f>
        <v/>
      </c>
      <c r="J84" s="68" t="str">
        <f ca="1">INDEX({"","_","-","="},IF(OR($D84 &gt;= K$6, $E84 &lt; J$6), 0, 1)+IF(OR($F84 &gt;= K$6, $G84 &lt; J$6), 0, 2)+1)</f>
        <v/>
      </c>
      <c r="K84" s="68" t="str">
        <f ca="1">INDEX({"","_","-","="},IF(OR($D84 &gt;= L$6, $E84 &lt; K$6), 0, 1)+IF(OR($F84 &gt;= L$6, $G84 &lt; K$6), 0, 2)+1)</f>
        <v/>
      </c>
      <c r="L84" s="68" t="str">
        <f ca="1">INDEX({"","_","-","="},IF(OR($D84 &gt;= M$6, $E84 &lt; L$6), 0, 1)+IF(OR($F84 &gt;= M$6, $G84 &lt; L$6), 0, 2)+1)</f>
        <v/>
      </c>
      <c r="M84" s="68" t="str">
        <f ca="1">INDEX({"","_","-","="},IF(OR($D84 &gt;= N$6, $E84 &lt; M$6), 0, 1)+IF(OR($F84 &gt;= N$6, $G84 &lt; M$6), 0, 2)+1)</f>
        <v/>
      </c>
      <c r="N84" s="68" t="str">
        <f ca="1">INDEX({"","_","-","="},IF(OR($D84 &gt;= O$6, $E84 &lt; N$6), 0, 1)+IF(OR($F84 &gt;= O$6, $G84 &lt; N$6), 0, 2)+1)</f>
        <v/>
      </c>
      <c r="O84" s="68" t="str">
        <f ca="1">INDEX({"","_","-","="},IF(OR($D84 &gt;= P$6, $E84 &lt; O$6), 0, 1)+IF(OR($F84 &gt;= P$6, $G84 &lt; O$6), 0, 2)+1)</f>
        <v/>
      </c>
      <c r="P84" s="68" t="str">
        <f ca="1">INDEX({"","_","-","="},IF(OR($D84 &gt;= Q$6, $E84 &lt; P$6), 0, 1)+IF(OR($F84 &gt;= Q$6, $G84 &lt; P$6), 0, 2)+1)</f>
        <v/>
      </c>
      <c r="Q84" s="68" t="str">
        <f ca="1">INDEX({"","_","-","="},IF(OR($D84 &gt;= R$6, $E84 &lt; Q$6), 0, 1)+IF(OR($F84 &gt;= R$6, $G84 &lt; Q$6), 0, 2)+1)</f>
        <v/>
      </c>
      <c r="R84" s="68" t="str">
        <f ca="1">INDEX({"","_","-","="},IF(OR($D84 &gt;= S$6, $E84 &lt; R$6), 0, 1)+IF(OR($F84 &gt;= S$6, $G84 &lt; R$6), 0, 2)+1)</f>
        <v/>
      </c>
      <c r="S84" s="68" t="str">
        <f ca="1">INDEX({"","_","-","="},IF(OR($D84 &gt;= T$6, $E84 &lt; S$6), 0, 1)+IF(OR($F84 &gt;= T$6, $G84 &lt; S$6), 0, 2)+1)</f>
        <v/>
      </c>
      <c r="T84" s="68" t="str">
        <f ca="1">INDEX({"","_","-","="},IF(OR($D84 &gt;= U$6, $E84 &lt; T$6), 0, 1)+IF(OR($F84 &gt;= U$6, $G84 &lt; T$6), 0, 2)+1)</f>
        <v/>
      </c>
      <c r="U84" s="68" t="str">
        <f ca="1">INDEX({"","_","-","="},IF(OR($D84 &gt;= V$6, $E84 &lt; U$6), 0, 1)+IF(OR($F84 &gt;= V$6, $G84 &lt; U$6), 0, 2)+1)</f>
        <v/>
      </c>
      <c r="V84" s="68" t="str">
        <f ca="1">INDEX({"","_","-","="},IF(OR($D84 &gt;= W$6, $E84 &lt; V$6), 0, 1)+IF(OR($F84 &gt;= W$6, $G84 &lt; V$6), 0, 2)+1)</f>
        <v/>
      </c>
      <c r="W84" s="68" t="str">
        <f ca="1">INDEX({"","_","-","="},IF(OR($D84 &gt;= X$6, $E84 &lt; W$6), 0, 1)+IF(OR($F84 &gt;= X$6, $G84 &lt; W$6), 0, 2)+1)</f>
        <v/>
      </c>
      <c r="X84" s="68" t="str">
        <f ca="1">INDEX({"","_","-","="},IF(OR($D84 &gt;= Y$6, $E84 &lt; X$6), 0, 1)+IF(OR($F84 &gt;= Y$6, $G84 &lt; X$6), 0, 2)+1)</f>
        <v/>
      </c>
      <c r="Y84" s="68" t="str">
        <f ca="1">INDEX({"","_","-","="},IF(OR($D84 &gt;= Z$6, $E84 &lt; Y$6), 0, 1)+IF(OR($F84 &gt;= Z$6, $G84 &lt; Y$6), 0, 2)+1)</f>
        <v/>
      </c>
      <c r="Z84" s="68" t="str">
        <f ca="1">INDEX({"","_","-","="},IF(OR($D84 &gt;= AA$6, $E84 &lt; Z$6), 0, 1)+IF(OR($F84 &gt;= AA$6, $G84 &lt; Z$6), 0, 2)+1)</f>
        <v/>
      </c>
      <c r="AA84" s="68" t="str">
        <f ca="1">INDEX({"","_","-","="},IF(OR($D84 &gt;= AB$6, $E84 &lt; AA$6), 0, 1)+IF(OR($F84 &gt;= AB$6, $G84 &lt; AA$6), 0, 2)+1)</f>
        <v/>
      </c>
      <c r="AB84" s="68" t="str">
        <f ca="1">INDEX({"","_","-","="},IF(OR($D84 &gt;= AC$6, $E84 &lt; AB$6), 0, 1)+IF(OR($F84 &gt;= AC$6, $G84 &lt; AB$6), 0, 2)+1)</f>
        <v/>
      </c>
      <c r="AC84" s="68" t="str">
        <f ca="1">INDEX({"","_","-","="},IF(OR($D84 &gt;= AD$6, $E84 &lt; AC$6), 0, 1)+IF(OR($F84 &gt;= AD$6, $G84 &lt; AC$6), 0, 2)+1)</f>
        <v/>
      </c>
      <c r="AD84" s="68" t="str">
        <f ca="1">INDEX({"","_","-","="},IF(OR($D84 &gt;= AE$6, $E84 &lt; AD$6), 0, 1)+IF(OR($F84 &gt;= AE$6, $G84 &lt; AD$6), 0, 2)+1)</f>
        <v/>
      </c>
      <c r="AE84" s="68" t="str">
        <f ca="1">INDEX({"","_","-","="},IF(OR($D84 &gt;= AF$6, $E84 &lt; AE$6), 0, 1)+IF(OR($F84 &gt;= AF$6, $G84 &lt; AE$6), 0, 2)+1)</f>
        <v/>
      </c>
      <c r="AF84" s="68" t="str">
        <f ca="1">INDEX({"","_","-","="},IF(OR($D84 &gt;= AG$6, $E84 &lt; AF$6), 0, 1)+IF(OR($F84 &gt;= AG$6, $G84 &lt; AF$6), 0, 2)+1)</f>
        <v/>
      </c>
      <c r="AG84" s="68" t="str">
        <f ca="1">INDEX({"","_","-","="},IF(OR($D84 &gt;= AH$6, $E84 &lt; AG$6), 0, 1)+IF(OR($F84 &gt;= AH$6, $G84 &lt; AG$6), 0, 2)+1)</f>
        <v/>
      </c>
      <c r="AH84" s="68" t="str">
        <f ca="1">INDEX({"","_","-","="},IF(OR($D84 &gt;= AI$6, $E84 &lt; AH$6), 0, 1)+IF(OR($F84 &gt;= AI$6, $G84 &lt; AH$6), 0, 2)+1)</f>
        <v/>
      </c>
      <c r="AI84" s="68" t="str">
        <f ca="1">INDEX({"","_","-","="},IF(OR($D84 &gt;= AJ$6, $E84 &lt; AI$6), 0, 1)+IF(OR($F84 &gt;= AJ$6, $G84 &lt; AI$6), 0, 2)+1)</f>
        <v/>
      </c>
      <c r="AJ84" s="68" t="str">
        <f ca="1">INDEX({"","_","-","="},IF(OR($D84 &gt;= AK$6, $E84 &lt; AJ$6), 0, 1)+IF(OR($F84 &gt;= AK$6, $G84 &lt; AJ$6), 0, 2)+1)</f>
        <v/>
      </c>
      <c r="AK84" s="68" t="str">
        <f ca="1">INDEX({"","_","-","="},IF(OR($D84 &gt;= AL$6, $E84 &lt; AK$6), 0, 1)+IF(OR($F84 &gt;= AL$6, $G84 &lt; AK$6), 0, 2)+1)</f>
        <v/>
      </c>
      <c r="AL84" s="68" t="str">
        <f ca="1">INDEX({"","_","-","="},IF(OR($D84 &gt;= AM$6, $E84 &lt; AL$6), 0, 1)+IF(OR($F84 &gt;= AM$6, $G84 &lt; AL$6), 0, 2)+1)</f>
        <v/>
      </c>
      <c r="AM84" s="68" t="str">
        <f ca="1">INDEX({"","_","-","="},IF(OR($D84 &gt;= AN$6, $E84 &lt; AM$6), 0, 1)+IF(OR($F84 &gt;= AN$6, $G84 &lt; AM$6), 0, 2)+1)</f>
        <v/>
      </c>
      <c r="AN84" s="68" t="str">
        <f ca="1">INDEX({"","_","-","="},IF(OR($D84 &gt;= AO$6, $E84 &lt; AN$6), 0, 1)+IF(OR($F84 &gt;= AO$6, $G84 &lt; AN$6), 0, 2)+1)</f>
        <v/>
      </c>
      <c r="AO84" s="68" t="str">
        <f ca="1">INDEX({"","_","-","="},IF(OR($D84 &gt;= AP$6, $E84 &lt; AO$6), 0, 1)+IF(OR($F84 &gt;= AP$6, $G84 &lt; AO$6), 0, 2)+1)</f>
        <v/>
      </c>
      <c r="AP84" s="68" t="str">
        <f ca="1">INDEX({"","_","-","="},IF(OR($D84 &gt;= AQ$6, $E84 &lt; AP$6), 0, 1)+IF(OR($F84 &gt;= AQ$6, $G84 &lt; AP$6), 0, 2)+1)</f>
        <v/>
      </c>
      <c r="AQ84" s="68" t="str">
        <f ca="1">INDEX({"","_","-","="},IF(OR($D84 &gt;= AR$6, $E84 &lt; AQ$6), 0, 1)+IF(OR($F84 &gt;= AR$6, $G84 &lt; AQ$6), 0, 2)+1)</f>
        <v/>
      </c>
      <c r="AR84" s="68" t="str">
        <f ca="1">INDEX({"","_","-","="},IF(OR($D84 &gt;= AS$6, $E84 &lt; AR$6), 0, 1)+IF(OR($F84 &gt;= AS$6, $G84 &lt; AR$6), 0, 2)+1)</f>
        <v/>
      </c>
      <c r="AS84" s="68" t="str">
        <f ca="1">INDEX({"","_","-","="},IF(OR($D84 &gt;= AT$6, $E84 &lt; AS$6), 0, 1)+IF(OR($F84 &gt;= AT$6, $G84 &lt; AS$6), 0, 2)+1)</f>
        <v/>
      </c>
      <c r="AT84" s="68" t="str">
        <f ca="1">INDEX({"","_","-","="},IF(OR($D84 &gt;= AU$6, $E84 &lt; AT$6), 0, 1)+IF(OR($F84 &gt;= AU$6, $G84 &lt; AT$6), 0, 2)+1)</f>
        <v/>
      </c>
      <c r="AU84" s="68" t="str">
        <f ca="1">INDEX({"","_","-","="},IF(OR($D84 &gt;= AV$6, $E84 &lt; AU$6), 0, 1)+IF(OR($F84 &gt;= AV$6, $G84 &lt; AU$6), 0, 2)+1)</f>
        <v/>
      </c>
      <c r="AV84" s="68" t="str">
        <f ca="1">INDEX({"","_","-","="},IF(OR($D84 &gt;= AW$6, $E84 &lt; AV$6), 0, 1)+IF(OR($F84 &gt;= AW$6, $G84 &lt; AV$6), 0, 2)+1)</f>
        <v/>
      </c>
      <c r="AW84" s="68" t="str">
        <f ca="1">INDEX({"","_","-","="},IF(OR($D84 &gt;= AX$6, $E84 &lt; AW$6), 0, 1)+IF(OR($F84 &gt;= AX$6, $G84 &lt; AW$6), 0, 2)+1)</f>
        <v/>
      </c>
      <c r="AX84" s="68" t="str">
        <f ca="1">INDEX({"","_","-","="},IF(OR($D84 &gt;= AY$6, $E84 &lt; AX$6), 0, 1)+IF(OR($F84 &gt;= AY$6, $G84 &lt; AX$6), 0, 2)+1)</f>
        <v/>
      </c>
      <c r="AY84" s="68" t="str">
        <f ca="1">INDEX({"","_","-","="},IF(OR($D84 &gt;= AZ$6, $E84 &lt; AY$6), 0, 1)+IF(OR($F84 &gt;= AZ$6, $G84 &lt; AY$6), 0, 2)+1)</f>
        <v/>
      </c>
      <c r="AZ84" s="68" t="str">
        <f ca="1">INDEX({"","_","-","="},IF(OR($D84 &gt;= BA$6, $E84 &lt; AZ$6), 0, 1)+IF(OR($F84 &gt;= BA$6, $G84 &lt; AZ$6), 0, 2)+1)</f>
        <v/>
      </c>
      <c r="BA84" s="68" t="str">
        <f ca="1">INDEX({"","_","-","="},IF(OR($D84 &gt;= BB$6, $E84 &lt; BA$6), 0, 1)+IF(OR($F84 &gt;= BB$6, $G84 &lt; BA$6), 0, 2)+1)</f>
        <v/>
      </c>
      <c r="BB84" s="68" t="str">
        <f ca="1">INDEX({"","_","-","="},IF(OR($D84 &gt;= BC$6, $E84 &lt; BB$6), 0, 1)+IF(OR($F84 &gt;= BC$6, $G84 &lt; BB$6), 0, 2)+1)</f>
        <v/>
      </c>
      <c r="BC84" s="68" t="str">
        <f ca="1">INDEX({"","_","-","="},IF(OR($D84 &gt;= BD$6, $E84 &lt; BC$6), 0, 1)+IF(OR($F84 &gt;= BD$6, $G84 &lt; BC$6), 0, 2)+1)</f>
        <v/>
      </c>
      <c r="BD84" s="68" t="str">
        <f ca="1">INDEX({"","_","-","="},IF(OR($D84 &gt;= BE$6, $E84 &lt; BD$6), 0, 1)+IF(OR($F84 &gt;= BE$6, $G84 &lt; BD$6), 0, 2)+1)</f>
        <v/>
      </c>
      <c r="BE84" s="68" t="str">
        <f ca="1">INDEX({"","_","-","="},IF(OR($D84 &gt;= BF$6, $E84 &lt; BE$6), 0, 1)+IF(OR($F84 &gt;= BF$6, $G84 &lt; BE$6), 0, 2)+1)</f>
        <v/>
      </c>
      <c r="BF84" s="68" t="str">
        <f ca="1">INDEX({"","_","-","="},IF(OR($D84 &gt;= BG$6, $E84 &lt; BF$6), 0, 1)+IF(OR($F84 &gt;= BG$6, $G84 &lt; BF$6), 0, 2)+1)</f>
        <v/>
      </c>
      <c r="BG84" s="68" t="str">
        <f ca="1">INDEX({"","_","-","="},IF(OR($D84 &gt;= BH$6, $E84 &lt; BG$6), 0, 1)+IF(OR($F84 &gt;= BH$6, $G84 &lt; BG$6), 0, 2)+1)</f>
        <v/>
      </c>
      <c r="BH84" s="68" t="str">
        <f ca="1">INDEX({"","_","-","="},IF(OR($D84 &gt;= BI$6, $E84 &lt; BH$6), 0, 1)+IF(OR($F84 &gt;= BI$6, $G84 &lt; BH$6), 0, 2)+1)</f>
        <v/>
      </c>
      <c r="BI84" s="68" t="str">
        <f ca="1">INDEX({"","_","-","="},IF(OR($D84 &gt;= BJ$6, $E84 &lt; BI$6), 0, 1)+IF(OR($F84 &gt;= BJ$6, $G84 &lt; BI$6), 0, 2)+1)</f>
        <v/>
      </c>
      <c r="BJ84" s="68" t="str">
        <f ca="1">INDEX({"","_","-","="},IF(OR($D84 &gt;= BK$6, $E84 &lt; BJ$6), 0, 1)+IF(OR($F84 &gt;= BK$6, $G84 &lt; BJ$6), 0, 2)+1)</f>
        <v/>
      </c>
      <c r="BK84" s="68" t="str">
        <f ca="1">INDEX({"","_","-","="},IF(OR($D84 &gt;= BL$6, $E84 &lt; BK$6), 0, 1)+IF(OR($F84 &gt;= BL$6, $G84 &lt; BK$6), 0, 2)+1)</f>
        <v/>
      </c>
      <c r="BL84" s="68" t="str">
        <f ca="1">INDEX({"","_","-","="},IF(OR($D84 &gt;= BM$6, $E84 &lt; BL$6), 0, 1)+IF(OR($F84 &gt;= BM$6, $G84 &lt; BL$6), 0, 2)+1)</f>
        <v/>
      </c>
      <c r="BM84" s="68" t="str">
        <f ca="1">INDEX({"","_","-","="},IF(OR($D84 &gt;= BN$6, $E84 &lt; BM$6), 0, 1)+IF(OR($F84 &gt;= BN$6, $G84 &lt; BM$6), 0, 2)+1)</f>
        <v/>
      </c>
      <c r="BN84" s="68" t="str">
        <f ca="1">INDEX({"","_","-","="},IF(OR($D84 &gt;= BO$6, $E84 &lt; BN$6), 0, 1)+IF(OR($F84 &gt;= BO$6, $G84 &lt; BN$6), 0, 2)+1)</f>
        <v/>
      </c>
      <c r="BO84" s="68" t="str">
        <f ca="1">INDEX({"","_","-","="},IF(OR($D84 &gt;= BP$6, $E84 &lt; BO$6), 0, 1)+IF(OR($F84 &gt;= BP$6, $G84 &lt; BO$6), 0, 2)+1)</f>
        <v/>
      </c>
      <c r="BP84" s="68" t="str">
        <f ca="1">INDEX({"","_","-","="},IF(OR($D84 &gt;= BQ$6, $E84 &lt; BP$6), 0, 1)+IF(OR($F84 &gt;= BQ$6, $G84 &lt; BP$6), 0, 2)+1)</f>
        <v/>
      </c>
      <c r="BQ84" s="68" t="str">
        <f ca="1">INDEX({"","_","-","="},IF(OR($D84 &gt;= BR$6, $E84 &lt; BQ$6), 0, 1)+IF(OR($F84 &gt;= BR$6, $G84 &lt; BQ$6), 0, 2)+1)</f>
        <v/>
      </c>
      <c r="BR84" s="68" t="str">
        <f ca="1">INDEX({"","_","-","="},IF(OR($D84 &gt;= BS$6, $E84 &lt; BR$6), 0, 1)+IF(OR($F84 &gt;= BS$6, $G84 &lt; BR$6), 0, 2)+1)</f>
        <v/>
      </c>
      <c r="BS84" s="68" t="str">
        <f ca="1">INDEX({"","_","-","="},IF(OR($D84 &gt;= BT$6, $E84 &lt; BS$6), 0, 1)+IF(OR($F84 &gt;= BT$6, $G84 &lt; BS$6), 0, 2)+1)</f>
        <v/>
      </c>
      <c r="BT84" s="68" t="str">
        <f ca="1">INDEX({"","_","-","="},IF(OR($D84 &gt;= BU$6, $E84 &lt; BT$6), 0, 1)+IF(OR($F84 &gt;= BU$6, $G84 &lt; BT$6), 0, 2)+1)</f>
        <v/>
      </c>
      <c r="BU84" s="68" t="str">
        <f ca="1">INDEX({"","_","-","="},IF(OR($D84 &gt;= BV$6, $E84 &lt; BU$6), 0, 1)+IF(OR($F84 &gt;= BV$6, $G84 &lt; BU$6), 0, 2)+1)</f>
        <v/>
      </c>
      <c r="BV84" s="68" t="str">
        <f ca="1">INDEX({"","_","-","="},IF(OR($D84 &gt;= BW$6, $E84 &lt; BV$6), 0, 1)+IF(OR($F84 &gt;= BW$6, $G84 &lt; BV$6), 0, 2)+1)</f>
        <v/>
      </c>
      <c r="BW84" s="68" t="str">
        <f ca="1">INDEX({"","_","-","="},IF(OR($D84 &gt;= BX$6, $E84 &lt; BW$6), 0, 1)+IF(OR($F84 &gt;= BX$6, $G84 &lt; BW$6), 0, 2)+1)</f>
        <v/>
      </c>
      <c r="BX84" s="68" t="str">
        <f ca="1">INDEX({"","_","-","="},IF(OR($D84 &gt;= BY$6, $E84 &lt; BX$6), 0, 1)+IF(OR($F84 &gt;= BY$6, $G84 &lt; BX$6), 0, 2)+1)</f>
        <v/>
      </c>
      <c r="BY84" s="68" t="str">
        <f ca="1">INDEX({"","_","-","="},IF(OR($D84 &gt;= BZ$6, $E84 &lt; BY$6), 0, 1)+IF(OR($F84 &gt;= BZ$6, $G84 &lt; BY$6), 0, 2)+1)</f>
        <v/>
      </c>
      <c r="BZ84" s="68" t="str">
        <f ca="1">INDEX({"","_","-","="},IF(OR($D84 &gt;= CA$6, $E84 &lt; BZ$6), 0, 1)+IF(OR($F84 &gt;= CA$6, $G84 &lt; BZ$6), 0, 2)+1)</f>
        <v/>
      </c>
      <c r="CA84" s="68" t="str">
        <f ca="1">INDEX({"","_","-","="},IF(OR($D84 &gt;= CB$6, $E84 &lt; CA$6), 0, 1)+IF(OR($F84 &gt;= CB$6, $G84 &lt; CA$6), 0, 2)+1)</f>
        <v/>
      </c>
      <c r="CB84" s="68" t="str">
        <f ca="1">INDEX({"","_","-","="},IF(OR($D84 &gt;= CC$6, $E84 &lt; CB$6), 0, 1)+IF(OR($F84 &gt;= CC$6, $G84 &lt; CB$6), 0, 2)+1)</f>
        <v/>
      </c>
      <c r="CC84" s="68" t="str">
        <f ca="1">INDEX({"","_","-","="},IF(OR($D84 &gt;= CD$6, $E84 &lt; CC$6), 0, 1)+IF(OR($F84 &gt;= CD$6, $G84 &lt; CC$6), 0, 2)+1)</f>
        <v/>
      </c>
      <c r="CD84" s="68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IF('临-进度'!M80,'临-进度'!$A80,"")</f>
        <v/>
      </c>
      <c r="B85" s="8" t="str">
        <f ca="1">IF('临-进度'!M80,'临-进度'!$B80,"")</f>
        <v/>
      </c>
      <c r="C85" s="8" t="str">
        <f ca="1">IF('临-进度'!M80,'临-进度'!$E80,"")</f>
        <v/>
      </c>
      <c r="D85" s="40" t="str">
        <f ca="1">IF('临-进度'!$M80,'临-进度'!$I80,"")</f>
        <v/>
      </c>
      <c r="E85" s="40" t="str">
        <f ca="1">IF('临-进度'!$M80,'临-进度'!$AE80,"")</f>
        <v/>
      </c>
      <c r="F85" s="40" t="str">
        <f ca="1">IF('临-进度'!$M80,'临-进度'!$J80,"")</f>
        <v/>
      </c>
      <c r="G85" s="73" t="str">
        <f ca="1">IF('临-进度'!$M80,'临-进度'!$AF80,"")</f>
        <v/>
      </c>
      <c r="H85" s="68" t="str">
        <f ca="1">INDEX({"","_","-","="},IF(OR($D85 &gt;= I$6, $E85 &lt; H$6), 0, 1)+IF(OR($F85 &gt;= I$6, $G85 &lt; H$6), 0, 2)+1)</f>
        <v/>
      </c>
      <c r="I85" s="68" t="str">
        <f ca="1">INDEX({"","_","-","="},IF(OR($D85 &gt;= J$6, $E85 &lt; I$6), 0, 1)+IF(OR($F85 &gt;= J$6, $G85 &lt; I$6), 0, 2)+1)</f>
        <v/>
      </c>
      <c r="J85" s="68" t="str">
        <f ca="1">INDEX({"","_","-","="},IF(OR($D85 &gt;= K$6, $E85 &lt; J$6), 0, 1)+IF(OR($F85 &gt;= K$6, $G85 &lt; J$6), 0, 2)+1)</f>
        <v/>
      </c>
      <c r="K85" s="68" t="str">
        <f ca="1">INDEX({"","_","-","="},IF(OR($D85 &gt;= L$6, $E85 &lt; K$6), 0, 1)+IF(OR($F85 &gt;= L$6, $G85 &lt; K$6), 0, 2)+1)</f>
        <v/>
      </c>
      <c r="L85" s="68" t="str">
        <f ca="1">INDEX({"","_","-","="},IF(OR($D85 &gt;= M$6, $E85 &lt; L$6), 0, 1)+IF(OR($F85 &gt;= M$6, $G85 &lt; L$6), 0, 2)+1)</f>
        <v/>
      </c>
      <c r="M85" s="68" t="str">
        <f ca="1">INDEX({"","_","-","="},IF(OR($D85 &gt;= N$6, $E85 &lt; M$6), 0, 1)+IF(OR($F85 &gt;= N$6, $G85 &lt; M$6), 0, 2)+1)</f>
        <v/>
      </c>
      <c r="N85" s="68" t="str">
        <f ca="1">INDEX({"","_","-","="},IF(OR($D85 &gt;= O$6, $E85 &lt; N$6), 0, 1)+IF(OR($F85 &gt;= O$6, $G85 &lt; N$6), 0, 2)+1)</f>
        <v/>
      </c>
      <c r="O85" s="68" t="str">
        <f ca="1">INDEX({"","_","-","="},IF(OR($D85 &gt;= P$6, $E85 &lt; O$6), 0, 1)+IF(OR($F85 &gt;= P$6, $G85 &lt; O$6), 0, 2)+1)</f>
        <v/>
      </c>
      <c r="P85" s="68" t="str">
        <f ca="1">INDEX({"","_","-","="},IF(OR($D85 &gt;= Q$6, $E85 &lt; P$6), 0, 1)+IF(OR($F85 &gt;= Q$6, $G85 &lt; P$6), 0, 2)+1)</f>
        <v/>
      </c>
      <c r="Q85" s="68" t="str">
        <f ca="1">INDEX({"","_","-","="},IF(OR($D85 &gt;= R$6, $E85 &lt; Q$6), 0, 1)+IF(OR($F85 &gt;= R$6, $G85 &lt; Q$6), 0, 2)+1)</f>
        <v/>
      </c>
      <c r="R85" s="68" t="str">
        <f ca="1">INDEX({"","_","-","="},IF(OR($D85 &gt;= S$6, $E85 &lt; R$6), 0, 1)+IF(OR($F85 &gt;= S$6, $G85 &lt; R$6), 0, 2)+1)</f>
        <v/>
      </c>
      <c r="S85" s="68" t="str">
        <f ca="1">INDEX({"","_","-","="},IF(OR($D85 &gt;= T$6, $E85 &lt; S$6), 0, 1)+IF(OR($F85 &gt;= T$6, $G85 &lt; S$6), 0, 2)+1)</f>
        <v/>
      </c>
      <c r="T85" s="68" t="str">
        <f ca="1">INDEX({"","_","-","="},IF(OR($D85 &gt;= U$6, $E85 &lt; T$6), 0, 1)+IF(OR($F85 &gt;= U$6, $G85 &lt; T$6), 0, 2)+1)</f>
        <v/>
      </c>
      <c r="U85" s="68" t="str">
        <f ca="1">INDEX({"","_","-","="},IF(OR($D85 &gt;= V$6, $E85 &lt; U$6), 0, 1)+IF(OR($F85 &gt;= V$6, $G85 &lt; U$6), 0, 2)+1)</f>
        <v/>
      </c>
      <c r="V85" s="68" t="str">
        <f ca="1">INDEX({"","_","-","="},IF(OR($D85 &gt;= W$6, $E85 &lt; V$6), 0, 1)+IF(OR($F85 &gt;= W$6, $G85 &lt; V$6), 0, 2)+1)</f>
        <v/>
      </c>
      <c r="W85" s="68" t="str">
        <f ca="1">INDEX({"","_","-","="},IF(OR($D85 &gt;= X$6, $E85 &lt; W$6), 0, 1)+IF(OR($F85 &gt;= X$6, $G85 &lt; W$6), 0, 2)+1)</f>
        <v/>
      </c>
      <c r="X85" s="68" t="str">
        <f ca="1">INDEX({"","_","-","="},IF(OR($D85 &gt;= Y$6, $E85 &lt; X$6), 0, 1)+IF(OR($F85 &gt;= Y$6, $G85 &lt; X$6), 0, 2)+1)</f>
        <v/>
      </c>
      <c r="Y85" s="68" t="str">
        <f ca="1">INDEX({"","_","-","="},IF(OR($D85 &gt;= Z$6, $E85 &lt; Y$6), 0, 1)+IF(OR($F85 &gt;= Z$6, $G85 &lt; Y$6), 0, 2)+1)</f>
        <v/>
      </c>
      <c r="Z85" s="68" t="str">
        <f ca="1">INDEX({"","_","-","="},IF(OR($D85 &gt;= AA$6, $E85 &lt; Z$6), 0, 1)+IF(OR($F85 &gt;= AA$6, $G85 &lt; Z$6), 0, 2)+1)</f>
        <v/>
      </c>
      <c r="AA85" s="68" t="str">
        <f ca="1">INDEX({"","_","-","="},IF(OR($D85 &gt;= AB$6, $E85 &lt; AA$6), 0, 1)+IF(OR($F85 &gt;= AB$6, $G85 &lt; AA$6), 0, 2)+1)</f>
        <v/>
      </c>
      <c r="AB85" s="68" t="str">
        <f ca="1">INDEX({"","_","-","="},IF(OR($D85 &gt;= AC$6, $E85 &lt; AB$6), 0, 1)+IF(OR($F85 &gt;= AC$6, $G85 &lt; AB$6), 0, 2)+1)</f>
        <v/>
      </c>
      <c r="AC85" s="68" t="str">
        <f ca="1">INDEX({"","_","-","="},IF(OR($D85 &gt;= AD$6, $E85 &lt; AC$6), 0, 1)+IF(OR($F85 &gt;= AD$6, $G85 &lt; AC$6), 0, 2)+1)</f>
        <v/>
      </c>
      <c r="AD85" s="68" t="str">
        <f ca="1">INDEX({"","_","-","="},IF(OR($D85 &gt;= AE$6, $E85 &lt; AD$6), 0, 1)+IF(OR($F85 &gt;= AE$6, $G85 &lt; AD$6), 0, 2)+1)</f>
        <v/>
      </c>
      <c r="AE85" s="68" t="str">
        <f ca="1">INDEX({"","_","-","="},IF(OR($D85 &gt;= AF$6, $E85 &lt; AE$6), 0, 1)+IF(OR($F85 &gt;= AF$6, $G85 &lt; AE$6), 0, 2)+1)</f>
        <v/>
      </c>
      <c r="AF85" s="68" t="str">
        <f ca="1">INDEX({"","_","-","="},IF(OR($D85 &gt;= AG$6, $E85 &lt; AF$6), 0, 1)+IF(OR($F85 &gt;= AG$6, $G85 &lt; AF$6), 0, 2)+1)</f>
        <v/>
      </c>
      <c r="AG85" s="68" t="str">
        <f ca="1">INDEX({"","_","-","="},IF(OR($D85 &gt;= AH$6, $E85 &lt; AG$6), 0, 1)+IF(OR($F85 &gt;= AH$6, $G85 &lt; AG$6), 0, 2)+1)</f>
        <v/>
      </c>
      <c r="AH85" s="68" t="str">
        <f ca="1">INDEX({"","_","-","="},IF(OR($D85 &gt;= AI$6, $E85 &lt; AH$6), 0, 1)+IF(OR($F85 &gt;= AI$6, $G85 &lt; AH$6), 0, 2)+1)</f>
        <v/>
      </c>
      <c r="AI85" s="68" t="str">
        <f ca="1">INDEX({"","_","-","="},IF(OR($D85 &gt;= AJ$6, $E85 &lt; AI$6), 0, 1)+IF(OR($F85 &gt;= AJ$6, $G85 &lt; AI$6), 0, 2)+1)</f>
        <v/>
      </c>
      <c r="AJ85" s="68" t="str">
        <f ca="1">INDEX({"","_","-","="},IF(OR($D85 &gt;= AK$6, $E85 &lt; AJ$6), 0, 1)+IF(OR($F85 &gt;= AK$6, $G85 &lt; AJ$6), 0, 2)+1)</f>
        <v/>
      </c>
      <c r="AK85" s="68" t="str">
        <f ca="1">INDEX({"","_","-","="},IF(OR($D85 &gt;= AL$6, $E85 &lt; AK$6), 0, 1)+IF(OR($F85 &gt;= AL$6, $G85 &lt; AK$6), 0, 2)+1)</f>
        <v/>
      </c>
      <c r="AL85" s="68" t="str">
        <f ca="1">INDEX({"","_","-","="},IF(OR($D85 &gt;= AM$6, $E85 &lt; AL$6), 0, 1)+IF(OR($F85 &gt;= AM$6, $G85 &lt; AL$6), 0, 2)+1)</f>
        <v/>
      </c>
      <c r="AM85" s="68" t="str">
        <f ca="1">INDEX({"","_","-","="},IF(OR($D85 &gt;= AN$6, $E85 &lt; AM$6), 0, 1)+IF(OR($F85 &gt;= AN$6, $G85 &lt; AM$6), 0, 2)+1)</f>
        <v/>
      </c>
      <c r="AN85" s="68" t="str">
        <f ca="1">INDEX({"","_","-","="},IF(OR($D85 &gt;= AO$6, $E85 &lt; AN$6), 0, 1)+IF(OR($F85 &gt;= AO$6, $G85 &lt; AN$6), 0, 2)+1)</f>
        <v/>
      </c>
      <c r="AO85" s="68" t="str">
        <f ca="1">INDEX({"","_","-","="},IF(OR($D85 &gt;= AP$6, $E85 &lt; AO$6), 0, 1)+IF(OR($F85 &gt;= AP$6, $G85 &lt; AO$6), 0, 2)+1)</f>
        <v/>
      </c>
      <c r="AP85" s="68" t="str">
        <f ca="1">INDEX({"","_","-","="},IF(OR($D85 &gt;= AQ$6, $E85 &lt; AP$6), 0, 1)+IF(OR($F85 &gt;= AQ$6, $G85 &lt; AP$6), 0, 2)+1)</f>
        <v/>
      </c>
      <c r="AQ85" s="68" t="str">
        <f ca="1">INDEX({"","_","-","="},IF(OR($D85 &gt;= AR$6, $E85 &lt; AQ$6), 0, 1)+IF(OR($F85 &gt;= AR$6, $G85 &lt; AQ$6), 0, 2)+1)</f>
        <v/>
      </c>
      <c r="AR85" s="68" t="str">
        <f ca="1">INDEX({"","_","-","="},IF(OR($D85 &gt;= AS$6, $E85 &lt; AR$6), 0, 1)+IF(OR($F85 &gt;= AS$6, $G85 &lt; AR$6), 0, 2)+1)</f>
        <v/>
      </c>
      <c r="AS85" s="68" t="str">
        <f ca="1">INDEX({"","_","-","="},IF(OR($D85 &gt;= AT$6, $E85 &lt; AS$6), 0, 1)+IF(OR($F85 &gt;= AT$6, $G85 &lt; AS$6), 0, 2)+1)</f>
        <v/>
      </c>
      <c r="AT85" s="68" t="str">
        <f ca="1">INDEX({"","_","-","="},IF(OR($D85 &gt;= AU$6, $E85 &lt; AT$6), 0, 1)+IF(OR($F85 &gt;= AU$6, $G85 &lt; AT$6), 0, 2)+1)</f>
        <v/>
      </c>
      <c r="AU85" s="68" t="str">
        <f ca="1">INDEX({"","_","-","="},IF(OR($D85 &gt;= AV$6, $E85 &lt; AU$6), 0, 1)+IF(OR($F85 &gt;= AV$6, $G85 &lt; AU$6), 0, 2)+1)</f>
        <v/>
      </c>
      <c r="AV85" s="68" t="str">
        <f ca="1">INDEX({"","_","-","="},IF(OR($D85 &gt;= AW$6, $E85 &lt; AV$6), 0, 1)+IF(OR($F85 &gt;= AW$6, $G85 &lt; AV$6), 0, 2)+1)</f>
        <v/>
      </c>
      <c r="AW85" s="68" t="str">
        <f ca="1">INDEX({"","_","-","="},IF(OR($D85 &gt;= AX$6, $E85 &lt; AW$6), 0, 1)+IF(OR($F85 &gt;= AX$6, $G85 &lt; AW$6), 0, 2)+1)</f>
        <v/>
      </c>
      <c r="AX85" s="68" t="str">
        <f ca="1">INDEX({"","_","-","="},IF(OR($D85 &gt;= AY$6, $E85 &lt; AX$6), 0, 1)+IF(OR($F85 &gt;= AY$6, $G85 &lt; AX$6), 0, 2)+1)</f>
        <v/>
      </c>
      <c r="AY85" s="68" t="str">
        <f ca="1">INDEX({"","_","-","="},IF(OR($D85 &gt;= AZ$6, $E85 &lt; AY$6), 0, 1)+IF(OR($F85 &gt;= AZ$6, $G85 &lt; AY$6), 0, 2)+1)</f>
        <v/>
      </c>
      <c r="AZ85" s="68" t="str">
        <f ca="1">INDEX({"","_","-","="},IF(OR($D85 &gt;= BA$6, $E85 &lt; AZ$6), 0, 1)+IF(OR($F85 &gt;= BA$6, $G85 &lt; AZ$6), 0, 2)+1)</f>
        <v/>
      </c>
      <c r="BA85" s="68" t="str">
        <f ca="1">INDEX({"","_","-","="},IF(OR($D85 &gt;= BB$6, $E85 &lt; BA$6), 0, 1)+IF(OR($F85 &gt;= BB$6, $G85 &lt; BA$6), 0, 2)+1)</f>
        <v/>
      </c>
      <c r="BB85" s="68" t="str">
        <f ca="1">INDEX({"","_","-","="},IF(OR($D85 &gt;= BC$6, $E85 &lt; BB$6), 0, 1)+IF(OR($F85 &gt;= BC$6, $G85 &lt; BB$6), 0, 2)+1)</f>
        <v/>
      </c>
      <c r="BC85" s="68" t="str">
        <f ca="1">INDEX({"","_","-","="},IF(OR($D85 &gt;= BD$6, $E85 &lt; BC$6), 0, 1)+IF(OR($F85 &gt;= BD$6, $G85 &lt; BC$6), 0, 2)+1)</f>
        <v/>
      </c>
      <c r="BD85" s="68" t="str">
        <f ca="1">INDEX({"","_","-","="},IF(OR($D85 &gt;= BE$6, $E85 &lt; BD$6), 0, 1)+IF(OR($F85 &gt;= BE$6, $G85 &lt; BD$6), 0, 2)+1)</f>
        <v/>
      </c>
      <c r="BE85" s="68" t="str">
        <f ca="1">INDEX({"","_","-","="},IF(OR($D85 &gt;= BF$6, $E85 &lt; BE$6), 0, 1)+IF(OR($F85 &gt;= BF$6, $G85 &lt; BE$6), 0, 2)+1)</f>
        <v/>
      </c>
      <c r="BF85" s="68" t="str">
        <f ca="1">INDEX({"","_","-","="},IF(OR($D85 &gt;= BG$6, $E85 &lt; BF$6), 0, 1)+IF(OR($F85 &gt;= BG$6, $G85 &lt; BF$6), 0, 2)+1)</f>
        <v/>
      </c>
      <c r="BG85" s="68" t="str">
        <f ca="1">INDEX({"","_","-","="},IF(OR($D85 &gt;= BH$6, $E85 &lt; BG$6), 0, 1)+IF(OR($F85 &gt;= BH$6, $G85 &lt; BG$6), 0, 2)+1)</f>
        <v/>
      </c>
      <c r="BH85" s="68" t="str">
        <f ca="1">INDEX({"","_","-","="},IF(OR($D85 &gt;= BI$6, $E85 &lt; BH$6), 0, 1)+IF(OR($F85 &gt;= BI$6, $G85 &lt; BH$6), 0, 2)+1)</f>
        <v/>
      </c>
      <c r="BI85" s="68" t="str">
        <f ca="1">INDEX({"","_","-","="},IF(OR($D85 &gt;= BJ$6, $E85 &lt; BI$6), 0, 1)+IF(OR($F85 &gt;= BJ$6, $G85 &lt; BI$6), 0, 2)+1)</f>
        <v/>
      </c>
      <c r="BJ85" s="68" t="str">
        <f ca="1">INDEX({"","_","-","="},IF(OR($D85 &gt;= BK$6, $E85 &lt; BJ$6), 0, 1)+IF(OR($F85 &gt;= BK$6, $G85 &lt; BJ$6), 0, 2)+1)</f>
        <v/>
      </c>
      <c r="BK85" s="68" t="str">
        <f ca="1">INDEX({"","_","-","="},IF(OR($D85 &gt;= BL$6, $E85 &lt; BK$6), 0, 1)+IF(OR($F85 &gt;= BL$6, $G85 &lt; BK$6), 0, 2)+1)</f>
        <v/>
      </c>
      <c r="BL85" s="68" t="str">
        <f ca="1">INDEX({"","_","-","="},IF(OR($D85 &gt;= BM$6, $E85 &lt; BL$6), 0, 1)+IF(OR($F85 &gt;= BM$6, $G85 &lt; BL$6), 0, 2)+1)</f>
        <v/>
      </c>
      <c r="BM85" s="68" t="str">
        <f ca="1">INDEX({"","_","-","="},IF(OR($D85 &gt;= BN$6, $E85 &lt; BM$6), 0, 1)+IF(OR($F85 &gt;= BN$6, $G85 &lt; BM$6), 0, 2)+1)</f>
        <v/>
      </c>
      <c r="BN85" s="68" t="str">
        <f ca="1">INDEX({"","_","-","="},IF(OR($D85 &gt;= BO$6, $E85 &lt; BN$6), 0, 1)+IF(OR($F85 &gt;= BO$6, $G85 &lt; BN$6), 0, 2)+1)</f>
        <v/>
      </c>
      <c r="BO85" s="68" t="str">
        <f ca="1">INDEX({"","_","-","="},IF(OR($D85 &gt;= BP$6, $E85 &lt; BO$6), 0, 1)+IF(OR($F85 &gt;= BP$6, $G85 &lt; BO$6), 0, 2)+1)</f>
        <v/>
      </c>
      <c r="BP85" s="68" t="str">
        <f ca="1">INDEX({"","_","-","="},IF(OR($D85 &gt;= BQ$6, $E85 &lt; BP$6), 0, 1)+IF(OR($F85 &gt;= BQ$6, $G85 &lt; BP$6), 0, 2)+1)</f>
        <v/>
      </c>
      <c r="BQ85" s="68" t="str">
        <f ca="1">INDEX({"","_","-","="},IF(OR($D85 &gt;= BR$6, $E85 &lt; BQ$6), 0, 1)+IF(OR($F85 &gt;= BR$6, $G85 &lt; BQ$6), 0, 2)+1)</f>
        <v/>
      </c>
      <c r="BR85" s="68" t="str">
        <f ca="1">INDEX({"","_","-","="},IF(OR($D85 &gt;= BS$6, $E85 &lt; BR$6), 0, 1)+IF(OR($F85 &gt;= BS$6, $G85 &lt; BR$6), 0, 2)+1)</f>
        <v/>
      </c>
      <c r="BS85" s="68" t="str">
        <f ca="1">INDEX({"","_","-","="},IF(OR($D85 &gt;= BT$6, $E85 &lt; BS$6), 0, 1)+IF(OR($F85 &gt;= BT$6, $G85 &lt; BS$6), 0, 2)+1)</f>
        <v/>
      </c>
      <c r="BT85" s="68" t="str">
        <f ca="1">INDEX({"","_","-","="},IF(OR($D85 &gt;= BU$6, $E85 &lt; BT$6), 0, 1)+IF(OR($F85 &gt;= BU$6, $G85 &lt; BT$6), 0, 2)+1)</f>
        <v/>
      </c>
      <c r="BU85" s="68" t="str">
        <f ca="1">INDEX({"","_","-","="},IF(OR($D85 &gt;= BV$6, $E85 &lt; BU$6), 0, 1)+IF(OR($F85 &gt;= BV$6, $G85 &lt; BU$6), 0, 2)+1)</f>
        <v/>
      </c>
      <c r="BV85" s="68" t="str">
        <f ca="1">INDEX({"","_","-","="},IF(OR($D85 &gt;= BW$6, $E85 &lt; BV$6), 0, 1)+IF(OR($F85 &gt;= BW$6, $G85 &lt; BV$6), 0, 2)+1)</f>
        <v/>
      </c>
      <c r="BW85" s="68" t="str">
        <f ca="1">INDEX({"","_","-","="},IF(OR($D85 &gt;= BX$6, $E85 &lt; BW$6), 0, 1)+IF(OR($F85 &gt;= BX$6, $G85 &lt; BW$6), 0, 2)+1)</f>
        <v/>
      </c>
      <c r="BX85" s="68" t="str">
        <f ca="1">INDEX({"","_","-","="},IF(OR($D85 &gt;= BY$6, $E85 &lt; BX$6), 0, 1)+IF(OR($F85 &gt;= BY$6, $G85 &lt; BX$6), 0, 2)+1)</f>
        <v/>
      </c>
      <c r="BY85" s="68" t="str">
        <f ca="1">INDEX({"","_","-","="},IF(OR($D85 &gt;= BZ$6, $E85 &lt; BY$6), 0, 1)+IF(OR($F85 &gt;= BZ$6, $G85 &lt; BY$6), 0, 2)+1)</f>
        <v/>
      </c>
      <c r="BZ85" s="68" t="str">
        <f ca="1">INDEX({"","_","-","="},IF(OR($D85 &gt;= CA$6, $E85 &lt; BZ$6), 0, 1)+IF(OR($F85 &gt;= CA$6, $G85 &lt; BZ$6), 0, 2)+1)</f>
        <v/>
      </c>
      <c r="CA85" s="68" t="str">
        <f ca="1">INDEX({"","_","-","="},IF(OR($D85 &gt;= CB$6, $E85 &lt; CA$6), 0, 1)+IF(OR($F85 &gt;= CB$6, $G85 &lt; CA$6), 0, 2)+1)</f>
        <v/>
      </c>
      <c r="CB85" s="68" t="str">
        <f ca="1">INDEX({"","_","-","="},IF(OR($D85 &gt;= CC$6, $E85 &lt; CB$6), 0, 1)+IF(OR($F85 &gt;= CC$6, $G85 &lt; CB$6), 0, 2)+1)</f>
        <v/>
      </c>
      <c r="CC85" s="68" t="str">
        <f ca="1">INDEX({"","_","-","="},IF(OR($D85 &gt;= CD$6, $E85 &lt; CC$6), 0, 1)+IF(OR($F85 &gt;= CD$6, $G85 &lt; CC$6), 0, 2)+1)</f>
        <v/>
      </c>
      <c r="CD85" s="68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IF('临-进度'!M81,'临-进度'!$A81,"")</f>
        <v/>
      </c>
      <c r="B86" s="8" t="str">
        <f ca="1">IF('临-进度'!M81,'临-进度'!$B81,"")</f>
        <v/>
      </c>
      <c r="C86" s="8" t="str">
        <f ca="1">IF('临-进度'!M81,'临-进度'!$E81,"")</f>
        <v/>
      </c>
      <c r="D86" s="40" t="str">
        <f ca="1">IF('临-进度'!$M81,'临-进度'!$I81,"")</f>
        <v/>
      </c>
      <c r="E86" s="40" t="str">
        <f ca="1">IF('临-进度'!$M81,'临-进度'!$AE81,"")</f>
        <v/>
      </c>
      <c r="F86" s="40" t="str">
        <f ca="1">IF('临-进度'!$M81,'临-进度'!$J81,"")</f>
        <v/>
      </c>
      <c r="G86" s="73" t="str">
        <f ca="1">IF('临-进度'!$M81,'临-进度'!$AF81,"")</f>
        <v/>
      </c>
      <c r="H86" s="68" t="str">
        <f ca="1">INDEX({"","_","-","="},IF(OR($D86 &gt;= I$6, $E86 &lt; H$6), 0, 1)+IF(OR($F86 &gt;= I$6, $G86 &lt; H$6), 0, 2)+1)</f>
        <v/>
      </c>
      <c r="I86" s="68" t="str">
        <f ca="1">INDEX({"","_","-","="},IF(OR($D86 &gt;= J$6, $E86 &lt; I$6), 0, 1)+IF(OR($F86 &gt;= J$6, $G86 &lt; I$6), 0, 2)+1)</f>
        <v/>
      </c>
      <c r="J86" s="68" t="str">
        <f ca="1">INDEX({"","_","-","="},IF(OR($D86 &gt;= K$6, $E86 &lt; J$6), 0, 1)+IF(OR($F86 &gt;= K$6, $G86 &lt; J$6), 0, 2)+1)</f>
        <v/>
      </c>
      <c r="K86" s="68" t="str">
        <f ca="1">INDEX({"","_","-","="},IF(OR($D86 &gt;= L$6, $E86 &lt; K$6), 0, 1)+IF(OR($F86 &gt;= L$6, $G86 &lt; K$6), 0, 2)+1)</f>
        <v/>
      </c>
      <c r="L86" s="68" t="str">
        <f ca="1">INDEX({"","_","-","="},IF(OR($D86 &gt;= M$6, $E86 &lt; L$6), 0, 1)+IF(OR($F86 &gt;= M$6, $G86 &lt; L$6), 0, 2)+1)</f>
        <v/>
      </c>
      <c r="M86" s="68" t="str">
        <f ca="1">INDEX({"","_","-","="},IF(OR($D86 &gt;= N$6, $E86 &lt; M$6), 0, 1)+IF(OR($F86 &gt;= N$6, $G86 &lt; M$6), 0, 2)+1)</f>
        <v/>
      </c>
      <c r="N86" s="68" t="str">
        <f ca="1">INDEX({"","_","-","="},IF(OR($D86 &gt;= O$6, $E86 &lt; N$6), 0, 1)+IF(OR($F86 &gt;= O$6, $G86 &lt; N$6), 0, 2)+1)</f>
        <v/>
      </c>
      <c r="O86" s="68" t="str">
        <f ca="1">INDEX({"","_","-","="},IF(OR($D86 &gt;= P$6, $E86 &lt; O$6), 0, 1)+IF(OR($F86 &gt;= P$6, $G86 &lt; O$6), 0, 2)+1)</f>
        <v/>
      </c>
      <c r="P86" s="68" t="str">
        <f ca="1">INDEX({"","_","-","="},IF(OR($D86 &gt;= Q$6, $E86 &lt; P$6), 0, 1)+IF(OR($F86 &gt;= Q$6, $G86 &lt; P$6), 0, 2)+1)</f>
        <v/>
      </c>
      <c r="Q86" s="68" t="str">
        <f ca="1">INDEX({"","_","-","="},IF(OR($D86 &gt;= R$6, $E86 &lt; Q$6), 0, 1)+IF(OR($F86 &gt;= R$6, $G86 &lt; Q$6), 0, 2)+1)</f>
        <v/>
      </c>
      <c r="R86" s="68" t="str">
        <f ca="1">INDEX({"","_","-","="},IF(OR($D86 &gt;= S$6, $E86 &lt; R$6), 0, 1)+IF(OR($F86 &gt;= S$6, $G86 &lt; R$6), 0, 2)+1)</f>
        <v/>
      </c>
      <c r="S86" s="68" t="str">
        <f ca="1">INDEX({"","_","-","="},IF(OR($D86 &gt;= T$6, $E86 &lt; S$6), 0, 1)+IF(OR($F86 &gt;= T$6, $G86 &lt; S$6), 0, 2)+1)</f>
        <v/>
      </c>
      <c r="T86" s="68" t="str">
        <f ca="1">INDEX({"","_","-","="},IF(OR($D86 &gt;= U$6, $E86 &lt; T$6), 0, 1)+IF(OR($F86 &gt;= U$6, $G86 &lt; T$6), 0, 2)+1)</f>
        <v/>
      </c>
      <c r="U86" s="68" t="str">
        <f ca="1">INDEX({"","_","-","="},IF(OR($D86 &gt;= V$6, $E86 &lt; U$6), 0, 1)+IF(OR($F86 &gt;= V$6, $G86 &lt; U$6), 0, 2)+1)</f>
        <v/>
      </c>
      <c r="V86" s="68" t="str">
        <f ca="1">INDEX({"","_","-","="},IF(OR($D86 &gt;= W$6, $E86 &lt; V$6), 0, 1)+IF(OR($F86 &gt;= W$6, $G86 &lt; V$6), 0, 2)+1)</f>
        <v/>
      </c>
      <c r="W86" s="68" t="str">
        <f ca="1">INDEX({"","_","-","="},IF(OR($D86 &gt;= X$6, $E86 &lt; W$6), 0, 1)+IF(OR($F86 &gt;= X$6, $G86 &lt; W$6), 0, 2)+1)</f>
        <v/>
      </c>
      <c r="X86" s="68" t="str">
        <f ca="1">INDEX({"","_","-","="},IF(OR($D86 &gt;= Y$6, $E86 &lt; X$6), 0, 1)+IF(OR($F86 &gt;= Y$6, $G86 &lt; X$6), 0, 2)+1)</f>
        <v/>
      </c>
      <c r="Y86" s="68" t="str">
        <f ca="1">INDEX({"","_","-","="},IF(OR($D86 &gt;= Z$6, $E86 &lt; Y$6), 0, 1)+IF(OR($F86 &gt;= Z$6, $G86 &lt; Y$6), 0, 2)+1)</f>
        <v/>
      </c>
      <c r="Z86" s="68" t="str">
        <f ca="1">INDEX({"","_","-","="},IF(OR($D86 &gt;= AA$6, $E86 &lt; Z$6), 0, 1)+IF(OR($F86 &gt;= AA$6, $G86 &lt; Z$6), 0, 2)+1)</f>
        <v/>
      </c>
      <c r="AA86" s="68" t="str">
        <f ca="1">INDEX({"","_","-","="},IF(OR($D86 &gt;= AB$6, $E86 &lt; AA$6), 0, 1)+IF(OR($F86 &gt;= AB$6, $G86 &lt; AA$6), 0, 2)+1)</f>
        <v/>
      </c>
      <c r="AB86" s="68" t="str">
        <f ca="1">INDEX({"","_","-","="},IF(OR($D86 &gt;= AC$6, $E86 &lt; AB$6), 0, 1)+IF(OR($F86 &gt;= AC$6, $G86 &lt; AB$6), 0, 2)+1)</f>
        <v/>
      </c>
      <c r="AC86" s="68" t="str">
        <f ca="1">INDEX({"","_","-","="},IF(OR($D86 &gt;= AD$6, $E86 &lt; AC$6), 0, 1)+IF(OR($F86 &gt;= AD$6, $G86 &lt; AC$6), 0, 2)+1)</f>
        <v/>
      </c>
      <c r="AD86" s="68" t="str">
        <f ca="1">INDEX({"","_","-","="},IF(OR($D86 &gt;= AE$6, $E86 &lt; AD$6), 0, 1)+IF(OR($F86 &gt;= AE$6, $G86 &lt; AD$6), 0, 2)+1)</f>
        <v/>
      </c>
      <c r="AE86" s="68" t="str">
        <f ca="1">INDEX({"","_","-","="},IF(OR($D86 &gt;= AF$6, $E86 &lt; AE$6), 0, 1)+IF(OR($F86 &gt;= AF$6, $G86 &lt; AE$6), 0, 2)+1)</f>
        <v/>
      </c>
      <c r="AF86" s="68" t="str">
        <f ca="1">INDEX({"","_","-","="},IF(OR($D86 &gt;= AG$6, $E86 &lt; AF$6), 0, 1)+IF(OR($F86 &gt;= AG$6, $G86 &lt; AF$6), 0, 2)+1)</f>
        <v/>
      </c>
      <c r="AG86" s="68" t="str">
        <f ca="1">INDEX({"","_","-","="},IF(OR($D86 &gt;= AH$6, $E86 &lt; AG$6), 0, 1)+IF(OR($F86 &gt;= AH$6, $G86 &lt; AG$6), 0, 2)+1)</f>
        <v/>
      </c>
      <c r="AH86" s="68" t="str">
        <f ca="1">INDEX({"","_","-","="},IF(OR($D86 &gt;= AI$6, $E86 &lt; AH$6), 0, 1)+IF(OR($F86 &gt;= AI$6, $G86 &lt; AH$6), 0, 2)+1)</f>
        <v/>
      </c>
      <c r="AI86" s="68" t="str">
        <f ca="1">INDEX({"","_","-","="},IF(OR($D86 &gt;= AJ$6, $E86 &lt; AI$6), 0, 1)+IF(OR($F86 &gt;= AJ$6, $G86 &lt; AI$6), 0, 2)+1)</f>
        <v/>
      </c>
      <c r="AJ86" s="68" t="str">
        <f ca="1">INDEX({"","_","-","="},IF(OR($D86 &gt;= AK$6, $E86 &lt; AJ$6), 0, 1)+IF(OR($F86 &gt;= AK$6, $G86 &lt; AJ$6), 0, 2)+1)</f>
        <v/>
      </c>
      <c r="AK86" s="68" t="str">
        <f ca="1">INDEX({"","_","-","="},IF(OR($D86 &gt;= AL$6, $E86 &lt; AK$6), 0, 1)+IF(OR($F86 &gt;= AL$6, $G86 &lt; AK$6), 0, 2)+1)</f>
        <v/>
      </c>
      <c r="AL86" s="68" t="str">
        <f ca="1">INDEX({"","_","-","="},IF(OR($D86 &gt;= AM$6, $E86 &lt; AL$6), 0, 1)+IF(OR($F86 &gt;= AM$6, $G86 &lt; AL$6), 0, 2)+1)</f>
        <v/>
      </c>
      <c r="AM86" s="68" t="str">
        <f ca="1">INDEX({"","_","-","="},IF(OR($D86 &gt;= AN$6, $E86 &lt; AM$6), 0, 1)+IF(OR($F86 &gt;= AN$6, $G86 &lt; AM$6), 0, 2)+1)</f>
        <v/>
      </c>
      <c r="AN86" s="68" t="str">
        <f ca="1">INDEX({"","_","-","="},IF(OR($D86 &gt;= AO$6, $E86 &lt; AN$6), 0, 1)+IF(OR($F86 &gt;= AO$6, $G86 &lt; AN$6), 0, 2)+1)</f>
        <v/>
      </c>
      <c r="AO86" s="68" t="str">
        <f ca="1">INDEX({"","_","-","="},IF(OR($D86 &gt;= AP$6, $E86 &lt; AO$6), 0, 1)+IF(OR($F86 &gt;= AP$6, $G86 &lt; AO$6), 0, 2)+1)</f>
        <v/>
      </c>
      <c r="AP86" s="68" t="str">
        <f ca="1">INDEX({"","_","-","="},IF(OR($D86 &gt;= AQ$6, $E86 &lt; AP$6), 0, 1)+IF(OR($F86 &gt;= AQ$6, $G86 &lt; AP$6), 0, 2)+1)</f>
        <v/>
      </c>
      <c r="AQ86" s="68" t="str">
        <f ca="1">INDEX({"","_","-","="},IF(OR($D86 &gt;= AR$6, $E86 &lt; AQ$6), 0, 1)+IF(OR($F86 &gt;= AR$6, $G86 &lt; AQ$6), 0, 2)+1)</f>
        <v/>
      </c>
      <c r="AR86" s="68" t="str">
        <f ca="1">INDEX({"","_","-","="},IF(OR($D86 &gt;= AS$6, $E86 &lt; AR$6), 0, 1)+IF(OR($F86 &gt;= AS$6, $G86 &lt; AR$6), 0, 2)+1)</f>
        <v/>
      </c>
      <c r="AS86" s="68" t="str">
        <f ca="1">INDEX({"","_","-","="},IF(OR($D86 &gt;= AT$6, $E86 &lt; AS$6), 0, 1)+IF(OR($F86 &gt;= AT$6, $G86 &lt; AS$6), 0, 2)+1)</f>
        <v/>
      </c>
      <c r="AT86" s="68" t="str">
        <f ca="1">INDEX({"","_","-","="},IF(OR($D86 &gt;= AU$6, $E86 &lt; AT$6), 0, 1)+IF(OR($F86 &gt;= AU$6, $G86 &lt; AT$6), 0, 2)+1)</f>
        <v/>
      </c>
      <c r="AU86" s="68" t="str">
        <f ca="1">INDEX({"","_","-","="},IF(OR($D86 &gt;= AV$6, $E86 &lt; AU$6), 0, 1)+IF(OR($F86 &gt;= AV$6, $G86 &lt; AU$6), 0, 2)+1)</f>
        <v/>
      </c>
      <c r="AV86" s="68" t="str">
        <f ca="1">INDEX({"","_","-","="},IF(OR($D86 &gt;= AW$6, $E86 &lt; AV$6), 0, 1)+IF(OR($F86 &gt;= AW$6, $G86 &lt; AV$6), 0, 2)+1)</f>
        <v/>
      </c>
      <c r="AW86" s="68" t="str">
        <f ca="1">INDEX({"","_","-","="},IF(OR($D86 &gt;= AX$6, $E86 &lt; AW$6), 0, 1)+IF(OR($F86 &gt;= AX$6, $G86 &lt; AW$6), 0, 2)+1)</f>
        <v/>
      </c>
      <c r="AX86" s="68" t="str">
        <f ca="1">INDEX({"","_","-","="},IF(OR($D86 &gt;= AY$6, $E86 &lt; AX$6), 0, 1)+IF(OR($F86 &gt;= AY$6, $G86 &lt; AX$6), 0, 2)+1)</f>
        <v/>
      </c>
      <c r="AY86" s="68" t="str">
        <f ca="1">INDEX({"","_","-","="},IF(OR($D86 &gt;= AZ$6, $E86 &lt; AY$6), 0, 1)+IF(OR($F86 &gt;= AZ$6, $G86 &lt; AY$6), 0, 2)+1)</f>
        <v/>
      </c>
      <c r="AZ86" s="68" t="str">
        <f ca="1">INDEX({"","_","-","="},IF(OR($D86 &gt;= BA$6, $E86 &lt; AZ$6), 0, 1)+IF(OR($F86 &gt;= BA$6, $G86 &lt; AZ$6), 0, 2)+1)</f>
        <v/>
      </c>
      <c r="BA86" s="68" t="str">
        <f ca="1">INDEX({"","_","-","="},IF(OR($D86 &gt;= BB$6, $E86 &lt; BA$6), 0, 1)+IF(OR($F86 &gt;= BB$6, $G86 &lt; BA$6), 0, 2)+1)</f>
        <v/>
      </c>
      <c r="BB86" s="68" t="str">
        <f ca="1">INDEX({"","_","-","="},IF(OR($D86 &gt;= BC$6, $E86 &lt; BB$6), 0, 1)+IF(OR($F86 &gt;= BC$6, $G86 &lt; BB$6), 0, 2)+1)</f>
        <v/>
      </c>
      <c r="BC86" s="68" t="str">
        <f ca="1">INDEX({"","_","-","="},IF(OR($D86 &gt;= BD$6, $E86 &lt; BC$6), 0, 1)+IF(OR($F86 &gt;= BD$6, $G86 &lt; BC$6), 0, 2)+1)</f>
        <v/>
      </c>
      <c r="BD86" s="68" t="str">
        <f ca="1">INDEX({"","_","-","="},IF(OR($D86 &gt;= BE$6, $E86 &lt; BD$6), 0, 1)+IF(OR($F86 &gt;= BE$6, $G86 &lt; BD$6), 0, 2)+1)</f>
        <v/>
      </c>
      <c r="BE86" s="68" t="str">
        <f ca="1">INDEX({"","_","-","="},IF(OR($D86 &gt;= BF$6, $E86 &lt; BE$6), 0, 1)+IF(OR($F86 &gt;= BF$6, $G86 &lt; BE$6), 0, 2)+1)</f>
        <v/>
      </c>
      <c r="BF86" s="68" t="str">
        <f ca="1">INDEX({"","_","-","="},IF(OR($D86 &gt;= BG$6, $E86 &lt; BF$6), 0, 1)+IF(OR($F86 &gt;= BG$6, $G86 &lt; BF$6), 0, 2)+1)</f>
        <v/>
      </c>
      <c r="BG86" s="68" t="str">
        <f ca="1">INDEX({"","_","-","="},IF(OR($D86 &gt;= BH$6, $E86 &lt; BG$6), 0, 1)+IF(OR($F86 &gt;= BH$6, $G86 &lt; BG$6), 0, 2)+1)</f>
        <v/>
      </c>
      <c r="BH86" s="68" t="str">
        <f ca="1">INDEX({"","_","-","="},IF(OR($D86 &gt;= BI$6, $E86 &lt; BH$6), 0, 1)+IF(OR($F86 &gt;= BI$6, $G86 &lt; BH$6), 0, 2)+1)</f>
        <v/>
      </c>
      <c r="BI86" s="68" t="str">
        <f ca="1">INDEX({"","_","-","="},IF(OR($D86 &gt;= BJ$6, $E86 &lt; BI$6), 0, 1)+IF(OR($F86 &gt;= BJ$6, $G86 &lt; BI$6), 0, 2)+1)</f>
        <v/>
      </c>
      <c r="BJ86" s="68" t="str">
        <f ca="1">INDEX({"","_","-","="},IF(OR($D86 &gt;= BK$6, $E86 &lt; BJ$6), 0, 1)+IF(OR($F86 &gt;= BK$6, $G86 &lt; BJ$6), 0, 2)+1)</f>
        <v/>
      </c>
      <c r="BK86" s="68" t="str">
        <f ca="1">INDEX({"","_","-","="},IF(OR($D86 &gt;= BL$6, $E86 &lt; BK$6), 0, 1)+IF(OR($F86 &gt;= BL$6, $G86 &lt; BK$6), 0, 2)+1)</f>
        <v/>
      </c>
      <c r="BL86" s="68" t="str">
        <f ca="1">INDEX({"","_","-","="},IF(OR($D86 &gt;= BM$6, $E86 &lt; BL$6), 0, 1)+IF(OR($F86 &gt;= BM$6, $G86 &lt; BL$6), 0, 2)+1)</f>
        <v/>
      </c>
      <c r="BM86" s="68" t="str">
        <f ca="1">INDEX({"","_","-","="},IF(OR($D86 &gt;= BN$6, $E86 &lt; BM$6), 0, 1)+IF(OR($F86 &gt;= BN$6, $G86 &lt; BM$6), 0, 2)+1)</f>
        <v/>
      </c>
      <c r="BN86" s="68" t="str">
        <f ca="1">INDEX({"","_","-","="},IF(OR($D86 &gt;= BO$6, $E86 &lt; BN$6), 0, 1)+IF(OR($F86 &gt;= BO$6, $G86 &lt; BN$6), 0, 2)+1)</f>
        <v/>
      </c>
      <c r="BO86" s="68" t="str">
        <f ca="1">INDEX({"","_","-","="},IF(OR($D86 &gt;= BP$6, $E86 &lt; BO$6), 0, 1)+IF(OR($F86 &gt;= BP$6, $G86 &lt; BO$6), 0, 2)+1)</f>
        <v/>
      </c>
      <c r="BP86" s="68" t="str">
        <f ca="1">INDEX({"","_","-","="},IF(OR($D86 &gt;= BQ$6, $E86 &lt; BP$6), 0, 1)+IF(OR($F86 &gt;= BQ$6, $G86 &lt; BP$6), 0, 2)+1)</f>
        <v/>
      </c>
      <c r="BQ86" s="68" t="str">
        <f ca="1">INDEX({"","_","-","="},IF(OR($D86 &gt;= BR$6, $E86 &lt; BQ$6), 0, 1)+IF(OR($F86 &gt;= BR$6, $G86 &lt; BQ$6), 0, 2)+1)</f>
        <v/>
      </c>
      <c r="BR86" s="68" t="str">
        <f ca="1">INDEX({"","_","-","="},IF(OR($D86 &gt;= BS$6, $E86 &lt; BR$6), 0, 1)+IF(OR($F86 &gt;= BS$6, $G86 &lt; BR$6), 0, 2)+1)</f>
        <v/>
      </c>
      <c r="BS86" s="68" t="str">
        <f ca="1">INDEX({"","_","-","="},IF(OR($D86 &gt;= BT$6, $E86 &lt; BS$6), 0, 1)+IF(OR($F86 &gt;= BT$6, $G86 &lt; BS$6), 0, 2)+1)</f>
        <v/>
      </c>
      <c r="BT86" s="68" t="str">
        <f ca="1">INDEX({"","_","-","="},IF(OR($D86 &gt;= BU$6, $E86 &lt; BT$6), 0, 1)+IF(OR($F86 &gt;= BU$6, $G86 &lt; BT$6), 0, 2)+1)</f>
        <v/>
      </c>
      <c r="BU86" s="68" t="str">
        <f ca="1">INDEX({"","_","-","="},IF(OR($D86 &gt;= BV$6, $E86 &lt; BU$6), 0, 1)+IF(OR($F86 &gt;= BV$6, $G86 &lt; BU$6), 0, 2)+1)</f>
        <v/>
      </c>
      <c r="BV86" s="68" t="str">
        <f ca="1">INDEX({"","_","-","="},IF(OR($D86 &gt;= BW$6, $E86 &lt; BV$6), 0, 1)+IF(OR($F86 &gt;= BW$6, $G86 &lt; BV$6), 0, 2)+1)</f>
        <v/>
      </c>
      <c r="BW86" s="68" t="str">
        <f ca="1">INDEX({"","_","-","="},IF(OR($D86 &gt;= BX$6, $E86 &lt; BW$6), 0, 1)+IF(OR($F86 &gt;= BX$6, $G86 &lt; BW$6), 0, 2)+1)</f>
        <v/>
      </c>
      <c r="BX86" s="68" t="str">
        <f ca="1">INDEX({"","_","-","="},IF(OR($D86 &gt;= BY$6, $E86 &lt; BX$6), 0, 1)+IF(OR($F86 &gt;= BY$6, $G86 &lt; BX$6), 0, 2)+1)</f>
        <v/>
      </c>
      <c r="BY86" s="68" t="str">
        <f ca="1">INDEX({"","_","-","="},IF(OR($D86 &gt;= BZ$6, $E86 &lt; BY$6), 0, 1)+IF(OR($F86 &gt;= BZ$6, $G86 &lt; BY$6), 0, 2)+1)</f>
        <v/>
      </c>
      <c r="BZ86" s="68" t="str">
        <f ca="1">INDEX({"","_","-","="},IF(OR($D86 &gt;= CA$6, $E86 &lt; BZ$6), 0, 1)+IF(OR($F86 &gt;= CA$6, $G86 &lt; BZ$6), 0, 2)+1)</f>
        <v/>
      </c>
      <c r="CA86" s="68" t="str">
        <f ca="1">INDEX({"","_","-","="},IF(OR($D86 &gt;= CB$6, $E86 &lt; CA$6), 0, 1)+IF(OR($F86 &gt;= CB$6, $G86 &lt; CA$6), 0, 2)+1)</f>
        <v/>
      </c>
      <c r="CB86" s="68" t="str">
        <f ca="1">INDEX({"","_","-","="},IF(OR($D86 &gt;= CC$6, $E86 &lt; CB$6), 0, 1)+IF(OR($F86 &gt;= CC$6, $G86 &lt; CB$6), 0, 2)+1)</f>
        <v/>
      </c>
      <c r="CC86" s="68" t="str">
        <f ca="1">INDEX({"","_","-","="},IF(OR($D86 &gt;= CD$6, $E86 &lt; CC$6), 0, 1)+IF(OR($F86 &gt;= CD$6, $G86 &lt; CC$6), 0, 2)+1)</f>
        <v/>
      </c>
      <c r="CD86" s="68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IF('临-进度'!M82,'临-进度'!$A82,"")</f>
        <v/>
      </c>
      <c r="B87" s="8" t="str">
        <f ca="1">IF('临-进度'!M82,'临-进度'!$B82,"")</f>
        <v/>
      </c>
      <c r="C87" s="8" t="str">
        <f ca="1">IF('临-进度'!M82,'临-进度'!$E82,"")</f>
        <v/>
      </c>
      <c r="D87" s="40" t="str">
        <f ca="1">IF('临-进度'!$M82,'临-进度'!$I82,"")</f>
        <v/>
      </c>
      <c r="E87" s="40" t="str">
        <f ca="1">IF('临-进度'!$M82,'临-进度'!$AE82,"")</f>
        <v/>
      </c>
      <c r="F87" s="40" t="str">
        <f ca="1">IF('临-进度'!$M82,'临-进度'!$J82,"")</f>
        <v/>
      </c>
      <c r="G87" s="73" t="str">
        <f ca="1">IF('临-进度'!$M82,'临-进度'!$AF82,"")</f>
        <v/>
      </c>
      <c r="H87" s="68" t="str">
        <f ca="1">INDEX({"","_","-","="},IF(OR($D87 &gt;= I$6, $E87 &lt; H$6), 0, 1)+IF(OR($F87 &gt;= I$6, $G87 &lt; H$6), 0, 2)+1)</f>
        <v/>
      </c>
      <c r="I87" s="68" t="str">
        <f ca="1">INDEX({"","_","-","="},IF(OR($D87 &gt;= J$6, $E87 &lt; I$6), 0, 1)+IF(OR($F87 &gt;= J$6, $G87 &lt; I$6), 0, 2)+1)</f>
        <v/>
      </c>
      <c r="J87" s="68" t="str">
        <f ca="1">INDEX({"","_","-","="},IF(OR($D87 &gt;= K$6, $E87 &lt; J$6), 0, 1)+IF(OR($F87 &gt;= K$6, $G87 &lt; J$6), 0, 2)+1)</f>
        <v/>
      </c>
      <c r="K87" s="68" t="str">
        <f ca="1">INDEX({"","_","-","="},IF(OR($D87 &gt;= L$6, $E87 &lt; K$6), 0, 1)+IF(OR($F87 &gt;= L$6, $G87 &lt; K$6), 0, 2)+1)</f>
        <v/>
      </c>
      <c r="L87" s="68" t="str">
        <f ca="1">INDEX({"","_","-","="},IF(OR($D87 &gt;= M$6, $E87 &lt; L$6), 0, 1)+IF(OR($F87 &gt;= M$6, $G87 &lt; L$6), 0, 2)+1)</f>
        <v/>
      </c>
      <c r="M87" s="68" t="str">
        <f ca="1">INDEX({"","_","-","="},IF(OR($D87 &gt;= N$6, $E87 &lt; M$6), 0, 1)+IF(OR($F87 &gt;= N$6, $G87 &lt; M$6), 0, 2)+1)</f>
        <v/>
      </c>
      <c r="N87" s="68" t="str">
        <f ca="1">INDEX({"","_","-","="},IF(OR($D87 &gt;= O$6, $E87 &lt; N$6), 0, 1)+IF(OR($F87 &gt;= O$6, $G87 &lt; N$6), 0, 2)+1)</f>
        <v/>
      </c>
      <c r="O87" s="68" t="str">
        <f ca="1">INDEX({"","_","-","="},IF(OR($D87 &gt;= P$6, $E87 &lt; O$6), 0, 1)+IF(OR($F87 &gt;= P$6, $G87 &lt; O$6), 0, 2)+1)</f>
        <v/>
      </c>
      <c r="P87" s="68" t="str">
        <f ca="1">INDEX({"","_","-","="},IF(OR($D87 &gt;= Q$6, $E87 &lt; P$6), 0, 1)+IF(OR($F87 &gt;= Q$6, $G87 &lt; P$6), 0, 2)+1)</f>
        <v/>
      </c>
      <c r="Q87" s="68" t="str">
        <f ca="1">INDEX({"","_","-","="},IF(OR($D87 &gt;= R$6, $E87 &lt; Q$6), 0, 1)+IF(OR($F87 &gt;= R$6, $G87 &lt; Q$6), 0, 2)+1)</f>
        <v/>
      </c>
      <c r="R87" s="68" t="str">
        <f ca="1">INDEX({"","_","-","="},IF(OR($D87 &gt;= S$6, $E87 &lt; R$6), 0, 1)+IF(OR($F87 &gt;= S$6, $G87 &lt; R$6), 0, 2)+1)</f>
        <v/>
      </c>
      <c r="S87" s="68" t="str">
        <f ca="1">INDEX({"","_","-","="},IF(OR($D87 &gt;= T$6, $E87 &lt; S$6), 0, 1)+IF(OR($F87 &gt;= T$6, $G87 &lt; S$6), 0, 2)+1)</f>
        <v/>
      </c>
      <c r="T87" s="68" t="str">
        <f ca="1">INDEX({"","_","-","="},IF(OR($D87 &gt;= U$6, $E87 &lt; T$6), 0, 1)+IF(OR($F87 &gt;= U$6, $G87 &lt; T$6), 0, 2)+1)</f>
        <v/>
      </c>
      <c r="U87" s="68" t="str">
        <f ca="1">INDEX({"","_","-","="},IF(OR($D87 &gt;= V$6, $E87 &lt; U$6), 0, 1)+IF(OR($F87 &gt;= V$6, $G87 &lt; U$6), 0, 2)+1)</f>
        <v/>
      </c>
      <c r="V87" s="68" t="str">
        <f ca="1">INDEX({"","_","-","="},IF(OR($D87 &gt;= W$6, $E87 &lt; V$6), 0, 1)+IF(OR($F87 &gt;= W$6, $G87 &lt; V$6), 0, 2)+1)</f>
        <v/>
      </c>
      <c r="W87" s="68" t="str">
        <f ca="1">INDEX({"","_","-","="},IF(OR($D87 &gt;= X$6, $E87 &lt; W$6), 0, 1)+IF(OR($F87 &gt;= X$6, $G87 &lt; W$6), 0, 2)+1)</f>
        <v/>
      </c>
      <c r="X87" s="68" t="str">
        <f ca="1">INDEX({"","_","-","="},IF(OR($D87 &gt;= Y$6, $E87 &lt; X$6), 0, 1)+IF(OR($F87 &gt;= Y$6, $G87 &lt; X$6), 0, 2)+1)</f>
        <v/>
      </c>
      <c r="Y87" s="68" t="str">
        <f ca="1">INDEX({"","_","-","="},IF(OR($D87 &gt;= Z$6, $E87 &lt; Y$6), 0, 1)+IF(OR($F87 &gt;= Z$6, $G87 &lt; Y$6), 0, 2)+1)</f>
        <v/>
      </c>
      <c r="Z87" s="68" t="str">
        <f ca="1">INDEX({"","_","-","="},IF(OR($D87 &gt;= AA$6, $E87 &lt; Z$6), 0, 1)+IF(OR($F87 &gt;= AA$6, $G87 &lt; Z$6), 0, 2)+1)</f>
        <v/>
      </c>
      <c r="AA87" s="68" t="str">
        <f ca="1">INDEX({"","_","-","="},IF(OR($D87 &gt;= AB$6, $E87 &lt; AA$6), 0, 1)+IF(OR($F87 &gt;= AB$6, $G87 &lt; AA$6), 0, 2)+1)</f>
        <v/>
      </c>
      <c r="AB87" s="68" t="str">
        <f ca="1">INDEX({"","_","-","="},IF(OR($D87 &gt;= AC$6, $E87 &lt; AB$6), 0, 1)+IF(OR($F87 &gt;= AC$6, $G87 &lt; AB$6), 0, 2)+1)</f>
        <v/>
      </c>
      <c r="AC87" s="68" t="str">
        <f ca="1">INDEX({"","_","-","="},IF(OR($D87 &gt;= AD$6, $E87 &lt; AC$6), 0, 1)+IF(OR($F87 &gt;= AD$6, $G87 &lt; AC$6), 0, 2)+1)</f>
        <v/>
      </c>
      <c r="AD87" s="68" t="str">
        <f ca="1">INDEX({"","_","-","="},IF(OR($D87 &gt;= AE$6, $E87 &lt; AD$6), 0, 1)+IF(OR($F87 &gt;= AE$6, $G87 &lt; AD$6), 0, 2)+1)</f>
        <v/>
      </c>
      <c r="AE87" s="68" t="str">
        <f ca="1">INDEX({"","_","-","="},IF(OR($D87 &gt;= AF$6, $E87 &lt; AE$6), 0, 1)+IF(OR($F87 &gt;= AF$6, $G87 &lt; AE$6), 0, 2)+1)</f>
        <v/>
      </c>
      <c r="AF87" s="68" t="str">
        <f ca="1">INDEX({"","_","-","="},IF(OR($D87 &gt;= AG$6, $E87 &lt; AF$6), 0, 1)+IF(OR($F87 &gt;= AG$6, $G87 &lt; AF$6), 0, 2)+1)</f>
        <v/>
      </c>
      <c r="AG87" s="68" t="str">
        <f ca="1">INDEX({"","_","-","="},IF(OR($D87 &gt;= AH$6, $E87 &lt; AG$6), 0, 1)+IF(OR($F87 &gt;= AH$6, $G87 &lt; AG$6), 0, 2)+1)</f>
        <v/>
      </c>
      <c r="AH87" s="68" t="str">
        <f ca="1">INDEX({"","_","-","="},IF(OR($D87 &gt;= AI$6, $E87 &lt; AH$6), 0, 1)+IF(OR($F87 &gt;= AI$6, $G87 &lt; AH$6), 0, 2)+1)</f>
        <v/>
      </c>
      <c r="AI87" s="68" t="str">
        <f ca="1">INDEX({"","_","-","="},IF(OR($D87 &gt;= AJ$6, $E87 &lt; AI$6), 0, 1)+IF(OR($F87 &gt;= AJ$6, $G87 &lt; AI$6), 0, 2)+1)</f>
        <v/>
      </c>
      <c r="AJ87" s="68" t="str">
        <f ca="1">INDEX({"","_","-","="},IF(OR($D87 &gt;= AK$6, $E87 &lt; AJ$6), 0, 1)+IF(OR($F87 &gt;= AK$6, $G87 &lt; AJ$6), 0, 2)+1)</f>
        <v/>
      </c>
      <c r="AK87" s="68" t="str">
        <f ca="1">INDEX({"","_","-","="},IF(OR($D87 &gt;= AL$6, $E87 &lt; AK$6), 0, 1)+IF(OR($F87 &gt;= AL$6, $G87 &lt; AK$6), 0, 2)+1)</f>
        <v/>
      </c>
      <c r="AL87" s="68" t="str">
        <f ca="1">INDEX({"","_","-","="},IF(OR($D87 &gt;= AM$6, $E87 &lt; AL$6), 0, 1)+IF(OR($F87 &gt;= AM$6, $G87 &lt; AL$6), 0, 2)+1)</f>
        <v/>
      </c>
      <c r="AM87" s="68" t="str">
        <f ca="1">INDEX({"","_","-","="},IF(OR($D87 &gt;= AN$6, $E87 &lt; AM$6), 0, 1)+IF(OR($F87 &gt;= AN$6, $G87 &lt; AM$6), 0, 2)+1)</f>
        <v/>
      </c>
      <c r="AN87" s="68" t="str">
        <f ca="1">INDEX({"","_","-","="},IF(OR($D87 &gt;= AO$6, $E87 &lt; AN$6), 0, 1)+IF(OR($F87 &gt;= AO$6, $G87 &lt; AN$6), 0, 2)+1)</f>
        <v/>
      </c>
      <c r="AO87" s="68" t="str">
        <f ca="1">INDEX({"","_","-","="},IF(OR($D87 &gt;= AP$6, $E87 &lt; AO$6), 0, 1)+IF(OR($F87 &gt;= AP$6, $G87 &lt; AO$6), 0, 2)+1)</f>
        <v/>
      </c>
      <c r="AP87" s="68" t="str">
        <f ca="1">INDEX({"","_","-","="},IF(OR($D87 &gt;= AQ$6, $E87 &lt; AP$6), 0, 1)+IF(OR($F87 &gt;= AQ$6, $G87 &lt; AP$6), 0, 2)+1)</f>
        <v/>
      </c>
      <c r="AQ87" s="68" t="str">
        <f ca="1">INDEX({"","_","-","="},IF(OR($D87 &gt;= AR$6, $E87 &lt; AQ$6), 0, 1)+IF(OR($F87 &gt;= AR$6, $G87 &lt; AQ$6), 0, 2)+1)</f>
        <v/>
      </c>
      <c r="AR87" s="68" t="str">
        <f ca="1">INDEX({"","_","-","="},IF(OR($D87 &gt;= AS$6, $E87 &lt; AR$6), 0, 1)+IF(OR($F87 &gt;= AS$6, $G87 &lt; AR$6), 0, 2)+1)</f>
        <v/>
      </c>
      <c r="AS87" s="68" t="str">
        <f ca="1">INDEX({"","_","-","="},IF(OR($D87 &gt;= AT$6, $E87 &lt; AS$6), 0, 1)+IF(OR($F87 &gt;= AT$6, $G87 &lt; AS$6), 0, 2)+1)</f>
        <v/>
      </c>
      <c r="AT87" s="68" t="str">
        <f ca="1">INDEX({"","_","-","="},IF(OR($D87 &gt;= AU$6, $E87 &lt; AT$6), 0, 1)+IF(OR($F87 &gt;= AU$6, $G87 &lt; AT$6), 0, 2)+1)</f>
        <v/>
      </c>
      <c r="AU87" s="68" t="str">
        <f ca="1">INDEX({"","_","-","="},IF(OR($D87 &gt;= AV$6, $E87 &lt; AU$6), 0, 1)+IF(OR($F87 &gt;= AV$6, $G87 &lt; AU$6), 0, 2)+1)</f>
        <v/>
      </c>
      <c r="AV87" s="68" t="str">
        <f ca="1">INDEX({"","_","-","="},IF(OR($D87 &gt;= AW$6, $E87 &lt; AV$6), 0, 1)+IF(OR($F87 &gt;= AW$6, $G87 &lt; AV$6), 0, 2)+1)</f>
        <v/>
      </c>
      <c r="AW87" s="68" t="str">
        <f ca="1">INDEX({"","_","-","="},IF(OR($D87 &gt;= AX$6, $E87 &lt; AW$6), 0, 1)+IF(OR($F87 &gt;= AX$6, $G87 &lt; AW$6), 0, 2)+1)</f>
        <v/>
      </c>
      <c r="AX87" s="68" t="str">
        <f ca="1">INDEX({"","_","-","="},IF(OR($D87 &gt;= AY$6, $E87 &lt; AX$6), 0, 1)+IF(OR($F87 &gt;= AY$6, $G87 &lt; AX$6), 0, 2)+1)</f>
        <v/>
      </c>
      <c r="AY87" s="68" t="str">
        <f ca="1">INDEX({"","_","-","="},IF(OR($D87 &gt;= AZ$6, $E87 &lt; AY$6), 0, 1)+IF(OR($F87 &gt;= AZ$6, $G87 &lt; AY$6), 0, 2)+1)</f>
        <v/>
      </c>
      <c r="AZ87" s="68" t="str">
        <f ca="1">INDEX({"","_","-","="},IF(OR($D87 &gt;= BA$6, $E87 &lt; AZ$6), 0, 1)+IF(OR($F87 &gt;= BA$6, $G87 &lt; AZ$6), 0, 2)+1)</f>
        <v/>
      </c>
      <c r="BA87" s="68" t="str">
        <f ca="1">INDEX({"","_","-","="},IF(OR($D87 &gt;= BB$6, $E87 &lt; BA$6), 0, 1)+IF(OR($F87 &gt;= BB$6, $G87 &lt; BA$6), 0, 2)+1)</f>
        <v/>
      </c>
      <c r="BB87" s="68" t="str">
        <f ca="1">INDEX({"","_","-","="},IF(OR($D87 &gt;= BC$6, $E87 &lt; BB$6), 0, 1)+IF(OR($F87 &gt;= BC$6, $G87 &lt; BB$6), 0, 2)+1)</f>
        <v/>
      </c>
      <c r="BC87" s="68" t="str">
        <f ca="1">INDEX({"","_","-","="},IF(OR($D87 &gt;= BD$6, $E87 &lt; BC$6), 0, 1)+IF(OR($F87 &gt;= BD$6, $G87 &lt; BC$6), 0, 2)+1)</f>
        <v/>
      </c>
      <c r="BD87" s="68" t="str">
        <f ca="1">INDEX({"","_","-","="},IF(OR($D87 &gt;= BE$6, $E87 &lt; BD$6), 0, 1)+IF(OR($F87 &gt;= BE$6, $G87 &lt; BD$6), 0, 2)+1)</f>
        <v/>
      </c>
      <c r="BE87" s="68" t="str">
        <f ca="1">INDEX({"","_","-","="},IF(OR($D87 &gt;= BF$6, $E87 &lt; BE$6), 0, 1)+IF(OR($F87 &gt;= BF$6, $G87 &lt; BE$6), 0, 2)+1)</f>
        <v/>
      </c>
      <c r="BF87" s="68" t="str">
        <f ca="1">INDEX({"","_","-","="},IF(OR($D87 &gt;= BG$6, $E87 &lt; BF$6), 0, 1)+IF(OR($F87 &gt;= BG$6, $G87 &lt; BF$6), 0, 2)+1)</f>
        <v/>
      </c>
      <c r="BG87" s="68" t="str">
        <f ca="1">INDEX({"","_","-","="},IF(OR($D87 &gt;= BH$6, $E87 &lt; BG$6), 0, 1)+IF(OR($F87 &gt;= BH$6, $G87 &lt; BG$6), 0, 2)+1)</f>
        <v/>
      </c>
      <c r="BH87" s="68" t="str">
        <f ca="1">INDEX({"","_","-","="},IF(OR($D87 &gt;= BI$6, $E87 &lt; BH$6), 0, 1)+IF(OR($F87 &gt;= BI$6, $G87 &lt; BH$6), 0, 2)+1)</f>
        <v/>
      </c>
      <c r="BI87" s="68" t="str">
        <f ca="1">INDEX({"","_","-","="},IF(OR($D87 &gt;= BJ$6, $E87 &lt; BI$6), 0, 1)+IF(OR($F87 &gt;= BJ$6, $G87 &lt; BI$6), 0, 2)+1)</f>
        <v/>
      </c>
      <c r="BJ87" s="68" t="str">
        <f ca="1">INDEX({"","_","-","="},IF(OR($D87 &gt;= BK$6, $E87 &lt; BJ$6), 0, 1)+IF(OR($F87 &gt;= BK$6, $G87 &lt; BJ$6), 0, 2)+1)</f>
        <v/>
      </c>
      <c r="BK87" s="68" t="str">
        <f ca="1">INDEX({"","_","-","="},IF(OR($D87 &gt;= BL$6, $E87 &lt; BK$6), 0, 1)+IF(OR($F87 &gt;= BL$6, $G87 &lt; BK$6), 0, 2)+1)</f>
        <v/>
      </c>
      <c r="BL87" s="68" t="str">
        <f ca="1">INDEX({"","_","-","="},IF(OR($D87 &gt;= BM$6, $E87 &lt; BL$6), 0, 1)+IF(OR($F87 &gt;= BM$6, $G87 &lt; BL$6), 0, 2)+1)</f>
        <v/>
      </c>
      <c r="BM87" s="68" t="str">
        <f ca="1">INDEX({"","_","-","="},IF(OR($D87 &gt;= BN$6, $E87 &lt; BM$6), 0, 1)+IF(OR($F87 &gt;= BN$6, $G87 &lt; BM$6), 0, 2)+1)</f>
        <v/>
      </c>
      <c r="BN87" s="68" t="str">
        <f ca="1">INDEX({"","_","-","="},IF(OR($D87 &gt;= BO$6, $E87 &lt; BN$6), 0, 1)+IF(OR($F87 &gt;= BO$6, $G87 &lt; BN$6), 0, 2)+1)</f>
        <v/>
      </c>
      <c r="BO87" s="68" t="str">
        <f ca="1">INDEX({"","_","-","="},IF(OR($D87 &gt;= BP$6, $E87 &lt; BO$6), 0, 1)+IF(OR($F87 &gt;= BP$6, $G87 &lt; BO$6), 0, 2)+1)</f>
        <v/>
      </c>
      <c r="BP87" s="68" t="str">
        <f ca="1">INDEX({"","_","-","="},IF(OR($D87 &gt;= BQ$6, $E87 &lt; BP$6), 0, 1)+IF(OR($F87 &gt;= BQ$6, $G87 &lt; BP$6), 0, 2)+1)</f>
        <v/>
      </c>
      <c r="BQ87" s="68" t="str">
        <f ca="1">INDEX({"","_","-","="},IF(OR($D87 &gt;= BR$6, $E87 &lt; BQ$6), 0, 1)+IF(OR($F87 &gt;= BR$6, $G87 &lt; BQ$6), 0, 2)+1)</f>
        <v/>
      </c>
      <c r="BR87" s="68" t="str">
        <f ca="1">INDEX({"","_","-","="},IF(OR($D87 &gt;= BS$6, $E87 &lt; BR$6), 0, 1)+IF(OR($F87 &gt;= BS$6, $G87 &lt; BR$6), 0, 2)+1)</f>
        <v/>
      </c>
      <c r="BS87" s="68" t="str">
        <f ca="1">INDEX({"","_","-","="},IF(OR($D87 &gt;= BT$6, $E87 &lt; BS$6), 0, 1)+IF(OR($F87 &gt;= BT$6, $G87 &lt; BS$6), 0, 2)+1)</f>
        <v/>
      </c>
      <c r="BT87" s="68" t="str">
        <f ca="1">INDEX({"","_","-","="},IF(OR($D87 &gt;= BU$6, $E87 &lt; BT$6), 0, 1)+IF(OR($F87 &gt;= BU$6, $G87 &lt; BT$6), 0, 2)+1)</f>
        <v/>
      </c>
      <c r="BU87" s="68" t="str">
        <f ca="1">INDEX({"","_","-","="},IF(OR($D87 &gt;= BV$6, $E87 &lt; BU$6), 0, 1)+IF(OR($F87 &gt;= BV$6, $G87 &lt; BU$6), 0, 2)+1)</f>
        <v/>
      </c>
      <c r="BV87" s="68" t="str">
        <f ca="1">INDEX({"","_","-","="},IF(OR($D87 &gt;= BW$6, $E87 &lt; BV$6), 0, 1)+IF(OR($F87 &gt;= BW$6, $G87 &lt; BV$6), 0, 2)+1)</f>
        <v/>
      </c>
      <c r="BW87" s="68" t="str">
        <f ca="1">INDEX({"","_","-","="},IF(OR($D87 &gt;= BX$6, $E87 &lt; BW$6), 0, 1)+IF(OR($F87 &gt;= BX$6, $G87 &lt; BW$6), 0, 2)+1)</f>
        <v/>
      </c>
      <c r="BX87" s="68" t="str">
        <f ca="1">INDEX({"","_","-","="},IF(OR($D87 &gt;= BY$6, $E87 &lt; BX$6), 0, 1)+IF(OR($F87 &gt;= BY$6, $G87 &lt; BX$6), 0, 2)+1)</f>
        <v/>
      </c>
      <c r="BY87" s="68" t="str">
        <f ca="1">INDEX({"","_","-","="},IF(OR($D87 &gt;= BZ$6, $E87 &lt; BY$6), 0, 1)+IF(OR($F87 &gt;= BZ$6, $G87 &lt; BY$6), 0, 2)+1)</f>
        <v/>
      </c>
      <c r="BZ87" s="68" t="str">
        <f ca="1">INDEX({"","_","-","="},IF(OR($D87 &gt;= CA$6, $E87 &lt; BZ$6), 0, 1)+IF(OR($F87 &gt;= CA$6, $G87 &lt; BZ$6), 0, 2)+1)</f>
        <v/>
      </c>
      <c r="CA87" s="68" t="str">
        <f ca="1">INDEX({"","_","-","="},IF(OR($D87 &gt;= CB$6, $E87 &lt; CA$6), 0, 1)+IF(OR($F87 &gt;= CB$6, $G87 &lt; CA$6), 0, 2)+1)</f>
        <v/>
      </c>
      <c r="CB87" s="68" t="str">
        <f ca="1">INDEX({"","_","-","="},IF(OR($D87 &gt;= CC$6, $E87 &lt; CB$6), 0, 1)+IF(OR($F87 &gt;= CC$6, $G87 &lt; CB$6), 0, 2)+1)</f>
        <v/>
      </c>
      <c r="CC87" s="68" t="str">
        <f ca="1">INDEX({"","_","-","="},IF(OR($D87 &gt;= CD$6, $E87 &lt; CC$6), 0, 1)+IF(OR($F87 &gt;= CD$6, $G87 &lt; CC$6), 0, 2)+1)</f>
        <v/>
      </c>
      <c r="CD87" s="68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IF('临-进度'!M83,'临-进度'!$A83,"")</f>
        <v/>
      </c>
      <c r="B88" s="8" t="str">
        <f ca="1">IF('临-进度'!M83,'临-进度'!$B83,"")</f>
        <v/>
      </c>
      <c r="C88" s="8" t="str">
        <f ca="1">IF('临-进度'!M83,'临-进度'!$E83,"")</f>
        <v/>
      </c>
      <c r="D88" s="40" t="str">
        <f ca="1">IF('临-进度'!$M83,'临-进度'!$I83,"")</f>
        <v/>
      </c>
      <c r="E88" s="40" t="str">
        <f ca="1">IF('临-进度'!$M83,'临-进度'!$AE83,"")</f>
        <v/>
      </c>
      <c r="F88" s="40" t="str">
        <f ca="1">IF('临-进度'!$M83,'临-进度'!$J83,"")</f>
        <v/>
      </c>
      <c r="G88" s="73" t="str">
        <f ca="1">IF('临-进度'!$M83,'临-进度'!$AF83,"")</f>
        <v/>
      </c>
      <c r="H88" s="68" t="str">
        <f ca="1">INDEX({"","_","-","="},IF(OR($D88 &gt;= I$6, $E88 &lt; H$6), 0, 1)+IF(OR($F88 &gt;= I$6, $G88 &lt; H$6), 0, 2)+1)</f>
        <v/>
      </c>
      <c r="I88" s="68" t="str">
        <f ca="1">INDEX({"","_","-","="},IF(OR($D88 &gt;= J$6, $E88 &lt; I$6), 0, 1)+IF(OR($F88 &gt;= J$6, $G88 &lt; I$6), 0, 2)+1)</f>
        <v/>
      </c>
      <c r="J88" s="68" t="str">
        <f ca="1">INDEX({"","_","-","="},IF(OR($D88 &gt;= K$6, $E88 &lt; J$6), 0, 1)+IF(OR($F88 &gt;= K$6, $G88 &lt; J$6), 0, 2)+1)</f>
        <v/>
      </c>
      <c r="K88" s="68" t="str">
        <f ca="1">INDEX({"","_","-","="},IF(OR($D88 &gt;= L$6, $E88 &lt; K$6), 0, 1)+IF(OR($F88 &gt;= L$6, $G88 &lt; K$6), 0, 2)+1)</f>
        <v/>
      </c>
      <c r="L88" s="68" t="str">
        <f ca="1">INDEX({"","_","-","="},IF(OR($D88 &gt;= M$6, $E88 &lt; L$6), 0, 1)+IF(OR($F88 &gt;= M$6, $G88 &lt; L$6), 0, 2)+1)</f>
        <v/>
      </c>
      <c r="M88" s="68" t="str">
        <f ca="1">INDEX({"","_","-","="},IF(OR($D88 &gt;= N$6, $E88 &lt; M$6), 0, 1)+IF(OR($F88 &gt;= N$6, $G88 &lt; M$6), 0, 2)+1)</f>
        <v/>
      </c>
      <c r="N88" s="68" t="str">
        <f ca="1">INDEX({"","_","-","="},IF(OR($D88 &gt;= O$6, $E88 &lt; N$6), 0, 1)+IF(OR($F88 &gt;= O$6, $G88 &lt; N$6), 0, 2)+1)</f>
        <v/>
      </c>
      <c r="O88" s="68" t="str">
        <f ca="1">INDEX({"","_","-","="},IF(OR($D88 &gt;= P$6, $E88 &lt; O$6), 0, 1)+IF(OR($F88 &gt;= P$6, $G88 &lt; O$6), 0, 2)+1)</f>
        <v/>
      </c>
      <c r="P88" s="68" t="str">
        <f ca="1">INDEX({"","_","-","="},IF(OR($D88 &gt;= Q$6, $E88 &lt; P$6), 0, 1)+IF(OR($F88 &gt;= Q$6, $G88 &lt; P$6), 0, 2)+1)</f>
        <v/>
      </c>
      <c r="Q88" s="68" t="str">
        <f ca="1">INDEX({"","_","-","="},IF(OR($D88 &gt;= R$6, $E88 &lt; Q$6), 0, 1)+IF(OR($F88 &gt;= R$6, $G88 &lt; Q$6), 0, 2)+1)</f>
        <v/>
      </c>
      <c r="R88" s="68" t="str">
        <f ca="1">INDEX({"","_","-","="},IF(OR($D88 &gt;= S$6, $E88 &lt; R$6), 0, 1)+IF(OR($F88 &gt;= S$6, $G88 &lt; R$6), 0, 2)+1)</f>
        <v/>
      </c>
      <c r="S88" s="68" t="str">
        <f ca="1">INDEX({"","_","-","="},IF(OR($D88 &gt;= T$6, $E88 &lt; S$6), 0, 1)+IF(OR($F88 &gt;= T$6, $G88 &lt; S$6), 0, 2)+1)</f>
        <v/>
      </c>
      <c r="T88" s="68" t="str">
        <f ca="1">INDEX({"","_","-","="},IF(OR($D88 &gt;= U$6, $E88 &lt; T$6), 0, 1)+IF(OR($F88 &gt;= U$6, $G88 &lt; T$6), 0, 2)+1)</f>
        <v/>
      </c>
      <c r="U88" s="68" t="str">
        <f ca="1">INDEX({"","_","-","="},IF(OR($D88 &gt;= V$6, $E88 &lt; U$6), 0, 1)+IF(OR($F88 &gt;= V$6, $G88 &lt; U$6), 0, 2)+1)</f>
        <v/>
      </c>
      <c r="V88" s="68" t="str">
        <f ca="1">INDEX({"","_","-","="},IF(OR($D88 &gt;= W$6, $E88 &lt; V$6), 0, 1)+IF(OR($F88 &gt;= W$6, $G88 &lt; V$6), 0, 2)+1)</f>
        <v/>
      </c>
      <c r="W88" s="68" t="str">
        <f ca="1">INDEX({"","_","-","="},IF(OR($D88 &gt;= X$6, $E88 &lt; W$6), 0, 1)+IF(OR($F88 &gt;= X$6, $G88 &lt; W$6), 0, 2)+1)</f>
        <v/>
      </c>
      <c r="X88" s="68" t="str">
        <f ca="1">INDEX({"","_","-","="},IF(OR($D88 &gt;= Y$6, $E88 &lt; X$6), 0, 1)+IF(OR($F88 &gt;= Y$6, $G88 &lt; X$6), 0, 2)+1)</f>
        <v/>
      </c>
      <c r="Y88" s="68" t="str">
        <f ca="1">INDEX({"","_","-","="},IF(OR($D88 &gt;= Z$6, $E88 &lt; Y$6), 0, 1)+IF(OR($F88 &gt;= Z$6, $G88 &lt; Y$6), 0, 2)+1)</f>
        <v/>
      </c>
      <c r="Z88" s="68" t="str">
        <f ca="1">INDEX({"","_","-","="},IF(OR($D88 &gt;= AA$6, $E88 &lt; Z$6), 0, 1)+IF(OR($F88 &gt;= AA$6, $G88 &lt; Z$6), 0, 2)+1)</f>
        <v/>
      </c>
      <c r="AA88" s="68" t="str">
        <f ca="1">INDEX({"","_","-","="},IF(OR($D88 &gt;= AB$6, $E88 &lt; AA$6), 0, 1)+IF(OR($F88 &gt;= AB$6, $G88 &lt; AA$6), 0, 2)+1)</f>
        <v/>
      </c>
      <c r="AB88" s="68" t="str">
        <f ca="1">INDEX({"","_","-","="},IF(OR($D88 &gt;= AC$6, $E88 &lt; AB$6), 0, 1)+IF(OR($F88 &gt;= AC$6, $G88 &lt; AB$6), 0, 2)+1)</f>
        <v/>
      </c>
      <c r="AC88" s="68" t="str">
        <f ca="1">INDEX({"","_","-","="},IF(OR($D88 &gt;= AD$6, $E88 &lt; AC$6), 0, 1)+IF(OR($F88 &gt;= AD$6, $G88 &lt; AC$6), 0, 2)+1)</f>
        <v/>
      </c>
      <c r="AD88" s="68" t="str">
        <f ca="1">INDEX({"","_","-","="},IF(OR($D88 &gt;= AE$6, $E88 &lt; AD$6), 0, 1)+IF(OR($F88 &gt;= AE$6, $G88 &lt; AD$6), 0, 2)+1)</f>
        <v/>
      </c>
      <c r="AE88" s="68" t="str">
        <f ca="1">INDEX({"","_","-","="},IF(OR($D88 &gt;= AF$6, $E88 &lt; AE$6), 0, 1)+IF(OR($F88 &gt;= AF$6, $G88 &lt; AE$6), 0, 2)+1)</f>
        <v/>
      </c>
      <c r="AF88" s="68" t="str">
        <f ca="1">INDEX({"","_","-","="},IF(OR($D88 &gt;= AG$6, $E88 &lt; AF$6), 0, 1)+IF(OR($F88 &gt;= AG$6, $G88 &lt; AF$6), 0, 2)+1)</f>
        <v/>
      </c>
      <c r="AG88" s="68" t="str">
        <f ca="1">INDEX({"","_","-","="},IF(OR($D88 &gt;= AH$6, $E88 &lt; AG$6), 0, 1)+IF(OR($F88 &gt;= AH$6, $G88 &lt; AG$6), 0, 2)+1)</f>
        <v/>
      </c>
      <c r="AH88" s="68" t="str">
        <f ca="1">INDEX({"","_","-","="},IF(OR($D88 &gt;= AI$6, $E88 &lt; AH$6), 0, 1)+IF(OR($F88 &gt;= AI$6, $G88 &lt; AH$6), 0, 2)+1)</f>
        <v/>
      </c>
      <c r="AI88" s="68" t="str">
        <f ca="1">INDEX({"","_","-","="},IF(OR($D88 &gt;= AJ$6, $E88 &lt; AI$6), 0, 1)+IF(OR($F88 &gt;= AJ$6, $G88 &lt; AI$6), 0, 2)+1)</f>
        <v/>
      </c>
      <c r="AJ88" s="68" t="str">
        <f ca="1">INDEX({"","_","-","="},IF(OR($D88 &gt;= AK$6, $E88 &lt; AJ$6), 0, 1)+IF(OR($F88 &gt;= AK$6, $G88 &lt; AJ$6), 0, 2)+1)</f>
        <v/>
      </c>
      <c r="AK88" s="68" t="str">
        <f ca="1">INDEX({"","_","-","="},IF(OR($D88 &gt;= AL$6, $E88 &lt; AK$6), 0, 1)+IF(OR($F88 &gt;= AL$6, $G88 &lt; AK$6), 0, 2)+1)</f>
        <v/>
      </c>
      <c r="AL88" s="68" t="str">
        <f ca="1">INDEX({"","_","-","="},IF(OR($D88 &gt;= AM$6, $E88 &lt; AL$6), 0, 1)+IF(OR($F88 &gt;= AM$6, $G88 &lt; AL$6), 0, 2)+1)</f>
        <v/>
      </c>
      <c r="AM88" s="68" t="str">
        <f ca="1">INDEX({"","_","-","="},IF(OR($D88 &gt;= AN$6, $E88 &lt; AM$6), 0, 1)+IF(OR($F88 &gt;= AN$6, $G88 &lt; AM$6), 0, 2)+1)</f>
        <v/>
      </c>
      <c r="AN88" s="68" t="str">
        <f ca="1">INDEX({"","_","-","="},IF(OR($D88 &gt;= AO$6, $E88 &lt; AN$6), 0, 1)+IF(OR($F88 &gt;= AO$6, $G88 &lt; AN$6), 0, 2)+1)</f>
        <v/>
      </c>
      <c r="AO88" s="68" t="str">
        <f ca="1">INDEX({"","_","-","="},IF(OR($D88 &gt;= AP$6, $E88 &lt; AO$6), 0, 1)+IF(OR($F88 &gt;= AP$6, $G88 &lt; AO$6), 0, 2)+1)</f>
        <v/>
      </c>
      <c r="AP88" s="68" t="str">
        <f ca="1">INDEX({"","_","-","="},IF(OR($D88 &gt;= AQ$6, $E88 &lt; AP$6), 0, 1)+IF(OR($F88 &gt;= AQ$6, $G88 &lt; AP$6), 0, 2)+1)</f>
        <v/>
      </c>
      <c r="AQ88" s="68" t="str">
        <f ca="1">INDEX({"","_","-","="},IF(OR($D88 &gt;= AR$6, $E88 &lt; AQ$6), 0, 1)+IF(OR($F88 &gt;= AR$6, $G88 &lt; AQ$6), 0, 2)+1)</f>
        <v/>
      </c>
      <c r="AR88" s="68" t="str">
        <f ca="1">INDEX({"","_","-","="},IF(OR($D88 &gt;= AS$6, $E88 &lt; AR$6), 0, 1)+IF(OR($F88 &gt;= AS$6, $G88 &lt; AR$6), 0, 2)+1)</f>
        <v/>
      </c>
      <c r="AS88" s="68" t="str">
        <f ca="1">INDEX({"","_","-","="},IF(OR($D88 &gt;= AT$6, $E88 &lt; AS$6), 0, 1)+IF(OR($F88 &gt;= AT$6, $G88 &lt; AS$6), 0, 2)+1)</f>
        <v/>
      </c>
      <c r="AT88" s="68" t="str">
        <f ca="1">INDEX({"","_","-","="},IF(OR($D88 &gt;= AU$6, $E88 &lt; AT$6), 0, 1)+IF(OR($F88 &gt;= AU$6, $G88 &lt; AT$6), 0, 2)+1)</f>
        <v/>
      </c>
      <c r="AU88" s="68" t="str">
        <f ca="1">INDEX({"","_","-","="},IF(OR($D88 &gt;= AV$6, $E88 &lt; AU$6), 0, 1)+IF(OR($F88 &gt;= AV$6, $G88 &lt; AU$6), 0, 2)+1)</f>
        <v/>
      </c>
      <c r="AV88" s="68" t="str">
        <f ca="1">INDEX({"","_","-","="},IF(OR($D88 &gt;= AW$6, $E88 &lt; AV$6), 0, 1)+IF(OR($F88 &gt;= AW$6, $G88 &lt; AV$6), 0, 2)+1)</f>
        <v/>
      </c>
      <c r="AW88" s="68" t="str">
        <f ca="1">INDEX({"","_","-","="},IF(OR($D88 &gt;= AX$6, $E88 &lt; AW$6), 0, 1)+IF(OR($F88 &gt;= AX$6, $G88 &lt; AW$6), 0, 2)+1)</f>
        <v/>
      </c>
      <c r="AX88" s="68" t="str">
        <f ca="1">INDEX({"","_","-","="},IF(OR($D88 &gt;= AY$6, $E88 &lt; AX$6), 0, 1)+IF(OR($F88 &gt;= AY$6, $G88 &lt; AX$6), 0, 2)+1)</f>
        <v/>
      </c>
      <c r="AY88" s="68" t="str">
        <f ca="1">INDEX({"","_","-","="},IF(OR($D88 &gt;= AZ$6, $E88 &lt; AY$6), 0, 1)+IF(OR($F88 &gt;= AZ$6, $G88 &lt; AY$6), 0, 2)+1)</f>
        <v/>
      </c>
      <c r="AZ88" s="68" t="str">
        <f ca="1">INDEX({"","_","-","="},IF(OR($D88 &gt;= BA$6, $E88 &lt; AZ$6), 0, 1)+IF(OR($F88 &gt;= BA$6, $G88 &lt; AZ$6), 0, 2)+1)</f>
        <v/>
      </c>
      <c r="BA88" s="68" t="str">
        <f ca="1">INDEX({"","_","-","="},IF(OR($D88 &gt;= BB$6, $E88 &lt; BA$6), 0, 1)+IF(OR($F88 &gt;= BB$6, $G88 &lt; BA$6), 0, 2)+1)</f>
        <v/>
      </c>
      <c r="BB88" s="68" t="str">
        <f ca="1">INDEX({"","_","-","="},IF(OR($D88 &gt;= BC$6, $E88 &lt; BB$6), 0, 1)+IF(OR($F88 &gt;= BC$6, $G88 &lt; BB$6), 0, 2)+1)</f>
        <v/>
      </c>
      <c r="BC88" s="68" t="str">
        <f ca="1">INDEX({"","_","-","="},IF(OR($D88 &gt;= BD$6, $E88 &lt; BC$6), 0, 1)+IF(OR($F88 &gt;= BD$6, $G88 &lt; BC$6), 0, 2)+1)</f>
        <v/>
      </c>
      <c r="BD88" s="68" t="str">
        <f ca="1">INDEX({"","_","-","="},IF(OR($D88 &gt;= BE$6, $E88 &lt; BD$6), 0, 1)+IF(OR($F88 &gt;= BE$6, $G88 &lt; BD$6), 0, 2)+1)</f>
        <v/>
      </c>
      <c r="BE88" s="68" t="str">
        <f ca="1">INDEX({"","_","-","="},IF(OR($D88 &gt;= BF$6, $E88 &lt; BE$6), 0, 1)+IF(OR($F88 &gt;= BF$6, $G88 &lt; BE$6), 0, 2)+1)</f>
        <v/>
      </c>
      <c r="BF88" s="68" t="str">
        <f ca="1">INDEX({"","_","-","="},IF(OR($D88 &gt;= BG$6, $E88 &lt; BF$6), 0, 1)+IF(OR($F88 &gt;= BG$6, $G88 &lt; BF$6), 0, 2)+1)</f>
        <v/>
      </c>
      <c r="BG88" s="68" t="str">
        <f ca="1">INDEX({"","_","-","="},IF(OR($D88 &gt;= BH$6, $E88 &lt; BG$6), 0, 1)+IF(OR($F88 &gt;= BH$6, $G88 &lt; BG$6), 0, 2)+1)</f>
        <v/>
      </c>
      <c r="BH88" s="68" t="str">
        <f ca="1">INDEX({"","_","-","="},IF(OR($D88 &gt;= BI$6, $E88 &lt; BH$6), 0, 1)+IF(OR($F88 &gt;= BI$6, $G88 &lt; BH$6), 0, 2)+1)</f>
        <v/>
      </c>
      <c r="BI88" s="68" t="str">
        <f ca="1">INDEX({"","_","-","="},IF(OR($D88 &gt;= BJ$6, $E88 &lt; BI$6), 0, 1)+IF(OR($F88 &gt;= BJ$6, $G88 &lt; BI$6), 0, 2)+1)</f>
        <v/>
      </c>
      <c r="BJ88" s="68" t="str">
        <f ca="1">INDEX({"","_","-","="},IF(OR($D88 &gt;= BK$6, $E88 &lt; BJ$6), 0, 1)+IF(OR($F88 &gt;= BK$6, $G88 &lt; BJ$6), 0, 2)+1)</f>
        <v/>
      </c>
      <c r="BK88" s="68" t="str">
        <f ca="1">INDEX({"","_","-","="},IF(OR($D88 &gt;= BL$6, $E88 &lt; BK$6), 0, 1)+IF(OR($F88 &gt;= BL$6, $G88 &lt; BK$6), 0, 2)+1)</f>
        <v/>
      </c>
      <c r="BL88" s="68" t="str">
        <f ca="1">INDEX({"","_","-","="},IF(OR($D88 &gt;= BM$6, $E88 &lt; BL$6), 0, 1)+IF(OR($F88 &gt;= BM$6, $G88 &lt; BL$6), 0, 2)+1)</f>
        <v/>
      </c>
      <c r="BM88" s="68" t="str">
        <f ca="1">INDEX({"","_","-","="},IF(OR($D88 &gt;= BN$6, $E88 &lt; BM$6), 0, 1)+IF(OR($F88 &gt;= BN$6, $G88 &lt; BM$6), 0, 2)+1)</f>
        <v/>
      </c>
      <c r="BN88" s="68" t="str">
        <f ca="1">INDEX({"","_","-","="},IF(OR($D88 &gt;= BO$6, $E88 &lt; BN$6), 0, 1)+IF(OR($F88 &gt;= BO$6, $G88 &lt; BN$6), 0, 2)+1)</f>
        <v/>
      </c>
      <c r="BO88" s="68" t="str">
        <f ca="1">INDEX({"","_","-","="},IF(OR($D88 &gt;= BP$6, $E88 &lt; BO$6), 0, 1)+IF(OR($F88 &gt;= BP$6, $G88 &lt; BO$6), 0, 2)+1)</f>
        <v/>
      </c>
      <c r="BP88" s="68" t="str">
        <f ca="1">INDEX({"","_","-","="},IF(OR($D88 &gt;= BQ$6, $E88 &lt; BP$6), 0, 1)+IF(OR($F88 &gt;= BQ$6, $G88 &lt; BP$6), 0, 2)+1)</f>
        <v/>
      </c>
      <c r="BQ88" s="68" t="str">
        <f ca="1">INDEX({"","_","-","="},IF(OR($D88 &gt;= BR$6, $E88 &lt; BQ$6), 0, 1)+IF(OR($F88 &gt;= BR$6, $G88 &lt; BQ$6), 0, 2)+1)</f>
        <v/>
      </c>
      <c r="BR88" s="68" t="str">
        <f ca="1">INDEX({"","_","-","="},IF(OR($D88 &gt;= BS$6, $E88 &lt; BR$6), 0, 1)+IF(OR($F88 &gt;= BS$6, $G88 &lt; BR$6), 0, 2)+1)</f>
        <v/>
      </c>
      <c r="BS88" s="68" t="str">
        <f ca="1">INDEX({"","_","-","="},IF(OR($D88 &gt;= BT$6, $E88 &lt; BS$6), 0, 1)+IF(OR($F88 &gt;= BT$6, $G88 &lt; BS$6), 0, 2)+1)</f>
        <v/>
      </c>
      <c r="BT88" s="68" t="str">
        <f ca="1">INDEX({"","_","-","="},IF(OR($D88 &gt;= BU$6, $E88 &lt; BT$6), 0, 1)+IF(OR($F88 &gt;= BU$6, $G88 &lt; BT$6), 0, 2)+1)</f>
        <v/>
      </c>
      <c r="BU88" s="68" t="str">
        <f ca="1">INDEX({"","_","-","="},IF(OR($D88 &gt;= BV$6, $E88 &lt; BU$6), 0, 1)+IF(OR($F88 &gt;= BV$6, $G88 &lt; BU$6), 0, 2)+1)</f>
        <v/>
      </c>
      <c r="BV88" s="68" t="str">
        <f ca="1">INDEX({"","_","-","="},IF(OR($D88 &gt;= BW$6, $E88 &lt; BV$6), 0, 1)+IF(OR($F88 &gt;= BW$6, $G88 &lt; BV$6), 0, 2)+1)</f>
        <v/>
      </c>
      <c r="BW88" s="68" t="str">
        <f ca="1">INDEX({"","_","-","="},IF(OR($D88 &gt;= BX$6, $E88 &lt; BW$6), 0, 1)+IF(OR($F88 &gt;= BX$6, $G88 &lt; BW$6), 0, 2)+1)</f>
        <v/>
      </c>
      <c r="BX88" s="68" t="str">
        <f ca="1">INDEX({"","_","-","="},IF(OR($D88 &gt;= BY$6, $E88 &lt; BX$6), 0, 1)+IF(OR($F88 &gt;= BY$6, $G88 &lt; BX$6), 0, 2)+1)</f>
        <v/>
      </c>
      <c r="BY88" s="68" t="str">
        <f ca="1">INDEX({"","_","-","="},IF(OR($D88 &gt;= BZ$6, $E88 &lt; BY$6), 0, 1)+IF(OR($F88 &gt;= BZ$6, $G88 &lt; BY$6), 0, 2)+1)</f>
        <v/>
      </c>
      <c r="BZ88" s="68" t="str">
        <f ca="1">INDEX({"","_","-","="},IF(OR($D88 &gt;= CA$6, $E88 &lt; BZ$6), 0, 1)+IF(OR($F88 &gt;= CA$6, $G88 &lt; BZ$6), 0, 2)+1)</f>
        <v/>
      </c>
      <c r="CA88" s="68" t="str">
        <f ca="1">INDEX({"","_","-","="},IF(OR($D88 &gt;= CB$6, $E88 &lt; CA$6), 0, 1)+IF(OR($F88 &gt;= CB$6, $G88 &lt; CA$6), 0, 2)+1)</f>
        <v/>
      </c>
      <c r="CB88" s="68" t="str">
        <f ca="1">INDEX({"","_","-","="},IF(OR($D88 &gt;= CC$6, $E88 &lt; CB$6), 0, 1)+IF(OR($F88 &gt;= CC$6, $G88 &lt; CB$6), 0, 2)+1)</f>
        <v/>
      </c>
      <c r="CC88" s="68" t="str">
        <f ca="1">INDEX({"","_","-","="},IF(OR($D88 &gt;= CD$6, $E88 &lt; CC$6), 0, 1)+IF(OR($F88 &gt;= CD$6, $G88 &lt; CC$6), 0, 2)+1)</f>
        <v/>
      </c>
      <c r="CD88" s="68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IF('临-进度'!M84,'临-进度'!$A84,"")</f>
        <v/>
      </c>
      <c r="B89" s="8" t="str">
        <f ca="1">IF('临-进度'!M84,'临-进度'!$B84,"")</f>
        <v/>
      </c>
      <c r="C89" s="8" t="str">
        <f ca="1">IF('临-进度'!M84,'临-进度'!$E84,"")</f>
        <v/>
      </c>
      <c r="D89" s="40" t="str">
        <f ca="1">IF('临-进度'!$M84,'临-进度'!$I84,"")</f>
        <v/>
      </c>
      <c r="E89" s="40" t="str">
        <f ca="1">IF('临-进度'!$M84,'临-进度'!$AE84,"")</f>
        <v/>
      </c>
      <c r="F89" s="40" t="str">
        <f ca="1">IF('临-进度'!$M84,'临-进度'!$J84,"")</f>
        <v/>
      </c>
      <c r="G89" s="73" t="str">
        <f ca="1">IF('临-进度'!$M84,'临-进度'!$AF84,"")</f>
        <v/>
      </c>
      <c r="H89" s="68" t="str">
        <f ca="1">INDEX({"","_","-","="},IF(OR($D89 &gt;= I$6, $E89 &lt; H$6), 0, 1)+IF(OR($F89 &gt;= I$6, $G89 &lt; H$6), 0, 2)+1)</f>
        <v/>
      </c>
      <c r="I89" s="68" t="str">
        <f ca="1">INDEX({"","_","-","="},IF(OR($D89 &gt;= J$6, $E89 &lt; I$6), 0, 1)+IF(OR($F89 &gt;= J$6, $G89 &lt; I$6), 0, 2)+1)</f>
        <v/>
      </c>
      <c r="J89" s="68" t="str">
        <f ca="1">INDEX({"","_","-","="},IF(OR($D89 &gt;= K$6, $E89 &lt; J$6), 0, 1)+IF(OR($F89 &gt;= K$6, $G89 &lt; J$6), 0, 2)+1)</f>
        <v/>
      </c>
      <c r="K89" s="68" t="str">
        <f ca="1">INDEX({"","_","-","="},IF(OR($D89 &gt;= L$6, $E89 &lt; K$6), 0, 1)+IF(OR($F89 &gt;= L$6, $G89 &lt; K$6), 0, 2)+1)</f>
        <v/>
      </c>
      <c r="L89" s="68" t="str">
        <f ca="1">INDEX({"","_","-","="},IF(OR($D89 &gt;= M$6, $E89 &lt; L$6), 0, 1)+IF(OR($F89 &gt;= M$6, $G89 &lt; L$6), 0, 2)+1)</f>
        <v/>
      </c>
      <c r="M89" s="68" t="str">
        <f ca="1">INDEX({"","_","-","="},IF(OR($D89 &gt;= N$6, $E89 &lt; M$6), 0, 1)+IF(OR($F89 &gt;= N$6, $G89 &lt; M$6), 0, 2)+1)</f>
        <v/>
      </c>
      <c r="N89" s="68" t="str">
        <f ca="1">INDEX({"","_","-","="},IF(OR($D89 &gt;= O$6, $E89 &lt; N$6), 0, 1)+IF(OR($F89 &gt;= O$6, $G89 &lt; N$6), 0, 2)+1)</f>
        <v/>
      </c>
      <c r="O89" s="68" t="str">
        <f ca="1">INDEX({"","_","-","="},IF(OR($D89 &gt;= P$6, $E89 &lt; O$6), 0, 1)+IF(OR($F89 &gt;= P$6, $G89 &lt; O$6), 0, 2)+1)</f>
        <v/>
      </c>
      <c r="P89" s="68" t="str">
        <f ca="1">INDEX({"","_","-","="},IF(OR($D89 &gt;= Q$6, $E89 &lt; P$6), 0, 1)+IF(OR($F89 &gt;= Q$6, $G89 &lt; P$6), 0, 2)+1)</f>
        <v/>
      </c>
      <c r="Q89" s="68" t="str">
        <f ca="1">INDEX({"","_","-","="},IF(OR($D89 &gt;= R$6, $E89 &lt; Q$6), 0, 1)+IF(OR($F89 &gt;= R$6, $G89 &lt; Q$6), 0, 2)+1)</f>
        <v/>
      </c>
      <c r="R89" s="68" t="str">
        <f ca="1">INDEX({"","_","-","="},IF(OR($D89 &gt;= S$6, $E89 &lt; R$6), 0, 1)+IF(OR($F89 &gt;= S$6, $G89 &lt; R$6), 0, 2)+1)</f>
        <v/>
      </c>
      <c r="S89" s="68" t="str">
        <f ca="1">INDEX({"","_","-","="},IF(OR($D89 &gt;= T$6, $E89 &lt; S$6), 0, 1)+IF(OR($F89 &gt;= T$6, $G89 &lt; S$6), 0, 2)+1)</f>
        <v/>
      </c>
      <c r="T89" s="68" t="str">
        <f ca="1">INDEX({"","_","-","="},IF(OR($D89 &gt;= U$6, $E89 &lt; T$6), 0, 1)+IF(OR($F89 &gt;= U$6, $G89 &lt; T$6), 0, 2)+1)</f>
        <v/>
      </c>
      <c r="U89" s="68" t="str">
        <f ca="1">INDEX({"","_","-","="},IF(OR($D89 &gt;= V$6, $E89 &lt; U$6), 0, 1)+IF(OR($F89 &gt;= V$6, $G89 &lt; U$6), 0, 2)+1)</f>
        <v/>
      </c>
      <c r="V89" s="68" t="str">
        <f ca="1">INDEX({"","_","-","="},IF(OR($D89 &gt;= W$6, $E89 &lt; V$6), 0, 1)+IF(OR($F89 &gt;= W$6, $G89 &lt; V$6), 0, 2)+1)</f>
        <v/>
      </c>
      <c r="W89" s="68" t="str">
        <f ca="1">INDEX({"","_","-","="},IF(OR($D89 &gt;= X$6, $E89 &lt; W$6), 0, 1)+IF(OR($F89 &gt;= X$6, $G89 &lt; W$6), 0, 2)+1)</f>
        <v/>
      </c>
      <c r="X89" s="68" t="str">
        <f ca="1">INDEX({"","_","-","="},IF(OR($D89 &gt;= Y$6, $E89 &lt; X$6), 0, 1)+IF(OR($F89 &gt;= Y$6, $G89 &lt; X$6), 0, 2)+1)</f>
        <v/>
      </c>
      <c r="Y89" s="68" t="str">
        <f ca="1">INDEX({"","_","-","="},IF(OR($D89 &gt;= Z$6, $E89 &lt; Y$6), 0, 1)+IF(OR($F89 &gt;= Z$6, $G89 &lt; Y$6), 0, 2)+1)</f>
        <v/>
      </c>
      <c r="Z89" s="68" t="str">
        <f ca="1">INDEX({"","_","-","="},IF(OR($D89 &gt;= AA$6, $E89 &lt; Z$6), 0, 1)+IF(OR($F89 &gt;= AA$6, $G89 &lt; Z$6), 0, 2)+1)</f>
        <v/>
      </c>
      <c r="AA89" s="68" t="str">
        <f ca="1">INDEX({"","_","-","="},IF(OR($D89 &gt;= AB$6, $E89 &lt; AA$6), 0, 1)+IF(OR($F89 &gt;= AB$6, $G89 &lt; AA$6), 0, 2)+1)</f>
        <v/>
      </c>
      <c r="AB89" s="68" t="str">
        <f ca="1">INDEX({"","_","-","="},IF(OR($D89 &gt;= AC$6, $E89 &lt; AB$6), 0, 1)+IF(OR($F89 &gt;= AC$6, $G89 &lt; AB$6), 0, 2)+1)</f>
        <v/>
      </c>
      <c r="AC89" s="68" t="str">
        <f ca="1">INDEX({"","_","-","="},IF(OR($D89 &gt;= AD$6, $E89 &lt; AC$6), 0, 1)+IF(OR($F89 &gt;= AD$6, $G89 &lt; AC$6), 0, 2)+1)</f>
        <v/>
      </c>
      <c r="AD89" s="68" t="str">
        <f ca="1">INDEX({"","_","-","="},IF(OR($D89 &gt;= AE$6, $E89 &lt; AD$6), 0, 1)+IF(OR($F89 &gt;= AE$6, $G89 &lt; AD$6), 0, 2)+1)</f>
        <v/>
      </c>
      <c r="AE89" s="68" t="str">
        <f ca="1">INDEX({"","_","-","="},IF(OR($D89 &gt;= AF$6, $E89 &lt; AE$6), 0, 1)+IF(OR($F89 &gt;= AF$6, $G89 &lt; AE$6), 0, 2)+1)</f>
        <v/>
      </c>
      <c r="AF89" s="68" t="str">
        <f ca="1">INDEX({"","_","-","="},IF(OR($D89 &gt;= AG$6, $E89 &lt; AF$6), 0, 1)+IF(OR($F89 &gt;= AG$6, $G89 &lt; AF$6), 0, 2)+1)</f>
        <v/>
      </c>
      <c r="AG89" s="68" t="str">
        <f ca="1">INDEX({"","_","-","="},IF(OR($D89 &gt;= AH$6, $E89 &lt; AG$6), 0, 1)+IF(OR($F89 &gt;= AH$6, $G89 &lt; AG$6), 0, 2)+1)</f>
        <v/>
      </c>
      <c r="AH89" s="68" t="str">
        <f ca="1">INDEX({"","_","-","="},IF(OR($D89 &gt;= AI$6, $E89 &lt; AH$6), 0, 1)+IF(OR($F89 &gt;= AI$6, $G89 &lt; AH$6), 0, 2)+1)</f>
        <v/>
      </c>
      <c r="AI89" s="68" t="str">
        <f ca="1">INDEX({"","_","-","="},IF(OR($D89 &gt;= AJ$6, $E89 &lt; AI$6), 0, 1)+IF(OR($F89 &gt;= AJ$6, $G89 &lt; AI$6), 0, 2)+1)</f>
        <v/>
      </c>
      <c r="AJ89" s="68" t="str">
        <f ca="1">INDEX({"","_","-","="},IF(OR($D89 &gt;= AK$6, $E89 &lt; AJ$6), 0, 1)+IF(OR($F89 &gt;= AK$6, $G89 &lt; AJ$6), 0, 2)+1)</f>
        <v/>
      </c>
      <c r="AK89" s="68" t="str">
        <f ca="1">INDEX({"","_","-","="},IF(OR($D89 &gt;= AL$6, $E89 &lt; AK$6), 0, 1)+IF(OR($F89 &gt;= AL$6, $G89 &lt; AK$6), 0, 2)+1)</f>
        <v/>
      </c>
      <c r="AL89" s="68" t="str">
        <f ca="1">INDEX({"","_","-","="},IF(OR($D89 &gt;= AM$6, $E89 &lt; AL$6), 0, 1)+IF(OR($F89 &gt;= AM$6, $G89 &lt; AL$6), 0, 2)+1)</f>
        <v/>
      </c>
      <c r="AM89" s="68" t="str">
        <f ca="1">INDEX({"","_","-","="},IF(OR($D89 &gt;= AN$6, $E89 &lt; AM$6), 0, 1)+IF(OR($F89 &gt;= AN$6, $G89 &lt; AM$6), 0, 2)+1)</f>
        <v/>
      </c>
      <c r="AN89" s="68" t="str">
        <f ca="1">INDEX({"","_","-","="},IF(OR($D89 &gt;= AO$6, $E89 &lt; AN$6), 0, 1)+IF(OR($F89 &gt;= AO$6, $G89 &lt; AN$6), 0, 2)+1)</f>
        <v/>
      </c>
      <c r="AO89" s="68" t="str">
        <f ca="1">INDEX({"","_","-","="},IF(OR($D89 &gt;= AP$6, $E89 &lt; AO$6), 0, 1)+IF(OR($F89 &gt;= AP$6, $G89 &lt; AO$6), 0, 2)+1)</f>
        <v/>
      </c>
      <c r="AP89" s="68" t="str">
        <f ca="1">INDEX({"","_","-","="},IF(OR($D89 &gt;= AQ$6, $E89 &lt; AP$6), 0, 1)+IF(OR($F89 &gt;= AQ$6, $G89 &lt; AP$6), 0, 2)+1)</f>
        <v/>
      </c>
      <c r="AQ89" s="68" t="str">
        <f ca="1">INDEX({"","_","-","="},IF(OR($D89 &gt;= AR$6, $E89 &lt; AQ$6), 0, 1)+IF(OR($F89 &gt;= AR$6, $G89 &lt; AQ$6), 0, 2)+1)</f>
        <v/>
      </c>
      <c r="AR89" s="68" t="str">
        <f ca="1">INDEX({"","_","-","="},IF(OR($D89 &gt;= AS$6, $E89 &lt; AR$6), 0, 1)+IF(OR($F89 &gt;= AS$6, $G89 &lt; AR$6), 0, 2)+1)</f>
        <v/>
      </c>
      <c r="AS89" s="68" t="str">
        <f ca="1">INDEX({"","_","-","="},IF(OR($D89 &gt;= AT$6, $E89 &lt; AS$6), 0, 1)+IF(OR($F89 &gt;= AT$6, $G89 &lt; AS$6), 0, 2)+1)</f>
        <v/>
      </c>
      <c r="AT89" s="68" t="str">
        <f ca="1">INDEX({"","_","-","="},IF(OR($D89 &gt;= AU$6, $E89 &lt; AT$6), 0, 1)+IF(OR($F89 &gt;= AU$6, $G89 &lt; AT$6), 0, 2)+1)</f>
        <v/>
      </c>
      <c r="AU89" s="68" t="str">
        <f ca="1">INDEX({"","_","-","="},IF(OR($D89 &gt;= AV$6, $E89 &lt; AU$6), 0, 1)+IF(OR($F89 &gt;= AV$6, $G89 &lt; AU$6), 0, 2)+1)</f>
        <v/>
      </c>
      <c r="AV89" s="68" t="str">
        <f ca="1">INDEX({"","_","-","="},IF(OR($D89 &gt;= AW$6, $E89 &lt; AV$6), 0, 1)+IF(OR($F89 &gt;= AW$6, $G89 &lt; AV$6), 0, 2)+1)</f>
        <v/>
      </c>
      <c r="AW89" s="68" t="str">
        <f ca="1">INDEX({"","_","-","="},IF(OR($D89 &gt;= AX$6, $E89 &lt; AW$6), 0, 1)+IF(OR($F89 &gt;= AX$6, $G89 &lt; AW$6), 0, 2)+1)</f>
        <v/>
      </c>
      <c r="AX89" s="68" t="str">
        <f ca="1">INDEX({"","_","-","="},IF(OR($D89 &gt;= AY$6, $E89 &lt; AX$6), 0, 1)+IF(OR($F89 &gt;= AY$6, $G89 &lt; AX$6), 0, 2)+1)</f>
        <v/>
      </c>
      <c r="AY89" s="68" t="str">
        <f ca="1">INDEX({"","_","-","="},IF(OR($D89 &gt;= AZ$6, $E89 &lt; AY$6), 0, 1)+IF(OR($F89 &gt;= AZ$6, $G89 &lt; AY$6), 0, 2)+1)</f>
        <v/>
      </c>
      <c r="AZ89" s="68" t="str">
        <f ca="1">INDEX({"","_","-","="},IF(OR($D89 &gt;= BA$6, $E89 &lt; AZ$6), 0, 1)+IF(OR($F89 &gt;= BA$6, $G89 &lt; AZ$6), 0, 2)+1)</f>
        <v/>
      </c>
      <c r="BA89" s="68" t="str">
        <f ca="1">INDEX({"","_","-","="},IF(OR($D89 &gt;= BB$6, $E89 &lt; BA$6), 0, 1)+IF(OR($F89 &gt;= BB$6, $G89 &lt; BA$6), 0, 2)+1)</f>
        <v/>
      </c>
      <c r="BB89" s="68" t="str">
        <f ca="1">INDEX({"","_","-","="},IF(OR($D89 &gt;= BC$6, $E89 &lt; BB$6), 0, 1)+IF(OR($F89 &gt;= BC$6, $G89 &lt; BB$6), 0, 2)+1)</f>
        <v/>
      </c>
      <c r="BC89" s="68" t="str">
        <f ca="1">INDEX({"","_","-","="},IF(OR($D89 &gt;= BD$6, $E89 &lt; BC$6), 0, 1)+IF(OR($F89 &gt;= BD$6, $G89 &lt; BC$6), 0, 2)+1)</f>
        <v/>
      </c>
      <c r="BD89" s="68" t="str">
        <f ca="1">INDEX({"","_","-","="},IF(OR($D89 &gt;= BE$6, $E89 &lt; BD$6), 0, 1)+IF(OR($F89 &gt;= BE$6, $G89 &lt; BD$6), 0, 2)+1)</f>
        <v/>
      </c>
      <c r="BE89" s="68" t="str">
        <f ca="1">INDEX({"","_","-","="},IF(OR($D89 &gt;= BF$6, $E89 &lt; BE$6), 0, 1)+IF(OR($F89 &gt;= BF$6, $G89 &lt; BE$6), 0, 2)+1)</f>
        <v/>
      </c>
      <c r="BF89" s="68" t="str">
        <f ca="1">INDEX({"","_","-","="},IF(OR($D89 &gt;= BG$6, $E89 &lt; BF$6), 0, 1)+IF(OR($F89 &gt;= BG$6, $G89 &lt; BF$6), 0, 2)+1)</f>
        <v/>
      </c>
      <c r="BG89" s="68" t="str">
        <f ca="1">INDEX({"","_","-","="},IF(OR($D89 &gt;= BH$6, $E89 &lt; BG$6), 0, 1)+IF(OR($F89 &gt;= BH$6, $G89 &lt; BG$6), 0, 2)+1)</f>
        <v/>
      </c>
      <c r="BH89" s="68" t="str">
        <f ca="1">INDEX({"","_","-","="},IF(OR($D89 &gt;= BI$6, $E89 &lt; BH$6), 0, 1)+IF(OR($F89 &gt;= BI$6, $G89 &lt; BH$6), 0, 2)+1)</f>
        <v/>
      </c>
      <c r="BI89" s="68" t="str">
        <f ca="1">INDEX({"","_","-","="},IF(OR($D89 &gt;= BJ$6, $E89 &lt; BI$6), 0, 1)+IF(OR($F89 &gt;= BJ$6, $G89 &lt; BI$6), 0, 2)+1)</f>
        <v/>
      </c>
      <c r="BJ89" s="68" t="str">
        <f ca="1">INDEX({"","_","-","="},IF(OR($D89 &gt;= BK$6, $E89 &lt; BJ$6), 0, 1)+IF(OR($F89 &gt;= BK$6, $G89 &lt; BJ$6), 0, 2)+1)</f>
        <v/>
      </c>
      <c r="BK89" s="68" t="str">
        <f ca="1">INDEX({"","_","-","="},IF(OR($D89 &gt;= BL$6, $E89 &lt; BK$6), 0, 1)+IF(OR($F89 &gt;= BL$6, $G89 &lt; BK$6), 0, 2)+1)</f>
        <v/>
      </c>
      <c r="BL89" s="68" t="str">
        <f ca="1">INDEX({"","_","-","="},IF(OR($D89 &gt;= BM$6, $E89 &lt; BL$6), 0, 1)+IF(OR($F89 &gt;= BM$6, $G89 &lt; BL$6), 0, 2)+1)</f>
        <v/>
      </c>
      <c r="BM89" s="68" t="str">
        <f ca="1">INDEX({"","_","-","="},IF(OR($D89 &gt;= BN$6, $E89 &lt; BM$6), 0, 1)+IF(OR($F89 &gt;= BN$6, $G89 &lt; BM$6), 0, 2)+1)</f>
        <v/>
      </c>
      <c r="BN89" s="68" t="str">
        <f ca="1">INDEX({"","_","-","="},IF(OR($D89 &gt;= BO$6, $E89 &lt; BN$6), 0, 1)+IF(OR($F89 &gt;= BO$6, $G89 &lt; BN$6), 0, 2)+1)</f>
        <v/>
      </c>
      <c r="BO89" s="68" t="str">
        <f ca="1">INDEX({"","_","-","="},IF(OR($D89 &gt;= BP$6, $E89 &lt; BO$6), 0, 1)+IF(OR($F89 &gt;= BP$6, $G89 &lt; BO$6), 0, 2)+1)</f>
        <v/>
      </c>
      <c r="BP89" s="68" t="str">
        <f ca="1">INDEX({"","_","-","="},IF(OR($D89 &gt;= BQ$6, $E89 &lt; BP$6), 0, 1)+IF(OR($F89 &gt;= BQ$6, $G89 &lt; BP$6), 0, 2)+1)</f>
        <v/>
      </c>
      <c r="BQ89" s="68" t="str">
        <f ca="1">INDEX({"","_","-","="},IF(OR($D89 &gt;= BR$6, $E89 &lt; BQ$6), 0, 1)+IF(OR($F89 &gt;= BR$6, $G89 &lt; BQ$6), 0, 2)+1)</f>
        <v/>
      </c>
      <c r="BR89" s="68" t="str">
        <f ca="1">INDEX({"","_","-","="},IF(OR($D89 &gt;= BS$6, $E89 &lt; BR$6), 0, 1)+IF(OR($F89 &gt;= BS$6, $G89 &lt; BR$6), 0, 2)+1)</f>
        <v/>
      </c>
      <c r="BS89" s="68" t="str">
        <f ca="1">INDEX({"","_","-","="},IF(OR($D89 &gt;= BT$6, $E89 &lt; BS$6), 0, 1)+IF(OR($F89 &gt;= BT$6, $G89 &lt; BS$6), 0, 2)+1)</f>
        <v/>
      </c>
      <c r="BT89" s="68" t="str">
        <f ca="1">INDEX({"","_","-","="},IF(OR($D89 &gt;= BU$6, $E89 &lt; BT$6), 0, 1)+IF(OR($F89 &gt;= BU$6, $G89 &lt; BT$6), 0, 2)+1)</f>
        <v/>
      </c>
      <c r="BU89" s="68" t="str">
        <f ca="1">INDEX({"","_","-","="},IF(OR($D89 &gt;= BV$6, $E89 &lt; BU$6), 0, 1)+IF(OR($F89 &gt;= BV$6, $G89 &lt; BU$6), 0, 2)+1)</f>
        <v/>
      </c>
      <c r="BV89" s="68" t="str">
        <f ca="1">INDEX({"","_","-","="},IF(OR($D89 &gt;= BW$6, $E89 &lt; BV$6), 0, 1)+IF(OR($F89 &gt;= BW$6, $G89 &lt; BV$6), 0, 2)+1)</f>
        <v/>
      </c>
      <c r="BW89" s="68" t="str">
        <f ca="1">INDEX({"","_","-","="},IF(OR($D89 &gt;= BX$6, $E89 &lt; BW$6), 0, 1)+IF(OR($F89 &gt;= BX$6, $G89 &lt; BW$6), 0, 2)+1)</f>
        <v/>
      </c>
      <c r="BX89" s="68" t="str">
        <f ca="1">INDEX({"","_","-","="},IF(OR($D89 &gt;= BY$6, $E89 &lt; BX$6), 0, 1)+IF(OR($F89 &gt;= BY$6, $G89 &lt; BX$6), 0, 2)+1)</f>
        <v/>
      </c>
      <c r="BY89" s="68" t="str">
        <f ca="1">INDEX({"","_","-","="},IF(OR($D89 &gt;= BZ$6, $E89 &lt; BY$6), 0, 1)+IF(OR($F89 &gt;= BZ$6, $G89 &lt; BY$6), 0, 2)+1)</f>
        <v/>
      </c>
      <c r="BZ89" s="68" t="str">
        <f ca="1">INDEX({"","_","-","="},IF(OR($D89 &gt;= CA$6, $E89 &lt; BZ$6), 0, 1)+IF(OR($F89 &gt;= CA$6, $G89 &lt; BZ$6), 0, 2)+1)</f>
        <v/>
      </c>
      <c r="CA89" s="68" t="str">
        <f ca="1">INDEX({"","_","-","="},IF(OR($D89 &gt;= CB$6, $E89 &lt; CA$6), 0, 1)+IF(OR($F89 &gt;= CB$6, $G89 &lt; CA$6), 0, 2)+1)</f>
        <v/>
      </c>
      <c r="CB89" s="68" t="str">
        <f ca="1">INDEX({"","_","-","="},IF(OR($D89 &gt;= CC$6, $E89 &lt; CB$6), 0, 1)+IF(OR($F89 &gt;= CC$6, $G89 &lt; CB$6), 0, 2)+1)</f>
        <v/>
      </c>
      <c r="CC89" s="68" t="str">
        <f ca="1">INDEX({"","_","-","="},IF(OR($D89 &gt;= CD$6, $E89 &lt; CC$6), 0, 1)+IF(OR($F89 &gt;= CD$6, $G89 &lt; CC$6), 0, 2)+1)</f>
        <v/>
      </c>
      <c r="CD89" s="68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IF('临-进度'!M85,'临-进度'!$A85,"")</f>
        <v/>
      </c>
      <c r="B90" s="8" t="str">
        <f ca="1">IF('临-进度'!M85,'临-进度'!$B85,"")</f>
        <v/>
      </c>
      <c r="C90" s="8" t="str">
        <f ca="1">IF('临-进度'!M85,'临-进度'!$E85,"")</f>
        <v/>
      </c>
      <c r="D90" s="40" t="str">
        <f ca="1">IF('临-进度'!$M85,'临-进度'!$I85,"")</f>
        <v/>
      </c>
      <c r="E90" s="40" t="str">
        <f ca="1">IF('临-进度'!$M85,'临-进度'!$AE85,"")</f>
        <v/>
      </c>
      <c r="F90" s="40" t="str">
        <f ca="1">IF('临-进度'!$M85,'临-进度'!$J85,"")</f>
        <v/>
      </c>
      <c r="G90" s="73" t="str">
        <f ca="1">IF('临-进度'!$M85,'临-进度'!$AF85,"")</f>
        <v/>
      </c>
      <c r="H90" s="68" t="str">
        <f ca="1">INDEX({"","_","-","="},IF(OR($D90 &gt;= I$6, $E90 &lt; H$6), 0, 1)+IF(OR($F90 &gt;= I$6, $G90 &lt; H$6), 0, 2)+1)</f>
        <v/>
      </c>
      <c r="I90" s="68" t="str">
        <f ca="1">INDEX({"","_","-","="},IF(OR($D90 &gt;= J$6, $E90 &lt; I$6), 0, 1)+IF(OR($F90 &gt;= J$6, $G90 &lt; I$6), 0, 2)+1)</f>
        <v/>
      </c>
      <c r="J90" s="68" t="str">
        <f ca="1">INDEX({"","_","-","="},IF(OR($D90 &gt;= K$6, $E90 &lt; J$6), 0, 1)+IF(OR($F90 &gt;= K$6, $G90 &lt; J$6), 0, 2)+1)</f>
        <v/>
      </c>
      <c r="K90" s="68" t="str">
        <f ca="1">INDEX({"","_","-","="},IF(OR($D90 &gt;= L$6, $E90 &lt; K$6), 0, 1)+IF(OR($F90 &gt;= L$6, $G90 &lt; K$6), 0, 2)+1)</f>
        <v/>
      </c>
      <c r="L90" s="68" t="str">
        <f ca="1">INDEX({"","_","-","="},IF(OR($D90 &gt;= M$6, $E90 &lt; L$6), 0, 1)+IF(OR($F90 &gt;= M$6, $G90 &lt; L$6), 0, 2)+1)</f>
        <v/>
      </c>
      <c r="M90" s="68" t="str">
        <f ca="1">INDEX({"","_","-","="},IF(OR($D90 &gt;= N$6, $E90 &lt; M$6), 0, 1)+IF(OR($F90 &gt;= N$6, $G90 &lt; M$6), 0, 2)+1)</f>
        <v/>
      </c>
      <c r="N90" s="68" t="str">
        <f ca="1">INDEX({"","_","-","="},IF(OR($D90 &gt;= O$6, $E90 &lt; N$6), 0, 1)+IF(OR($F90 &gt;= O$6, $G90 &lt; N$6), 0, 2)+1)</f>
        <v/>
      </c>
      <c r="O90" s="68" t="str">
        <f ca="1">INDEX({"","_","-","="},IF(OR($D90 &gt;= P$6, $E90 &lt; O$6), 0, 1)+IF(OR($F90 &gt;= P$6, $G90 &lt; O$6), 0, 2)+1)</f>
        <v/>
      </c>
      <c r="P90" s="68" t="str">
        <f ca="1">INDEX({"","_","-","="},IF(OR($D90 &gt;= Q$6, $E90 &lt; P$6), 0, 1)+IF(OR($F90 &gt;= Q$6, $G90 &lt; P$6), 0, 2)+1)</f>
        <v/>
      </c>
      <c r="Q90" s="68" t="str">
        <f ca="1">INDEX({"","_","-","="},IF(OR($D90 &gt;= R$6, $E90 &lt; Q$6), 0, 1)+IF(OR($F90 &gt;= R$6, $G90 &lt; Q$6), 0, 2)+1)</f>
        <v/>
      </c>
      <c r="R90" s="68" t="str">
        <f ca="1">INDEX({"","_","-","="},IF(OR($D90 &gt;= S$6, $E90 &lt; R$6), 0, 1)+IF(OR($F90 &gt;= S$6, $G90 &lt; R$6), 0, 2)+1)</f>
        <v/>
      </c>
      <c r="S90" s="68" t="str">
        <f ca="1">INDEX({"","_","-","="},IF(OR($D90 &gt;= T$6, $E90 &lt; S$6), 0, 1)+IF(OR($F90 &gt;= T$6, $G90 &lt; S$6), 0, 2)+1)</f>
        <v/>
      </c>
      <c r="T90" s="68" t="str">
        <f ca="1">INDEX({"","_","-","="},IF(OR($D90 &gt;= U$6, $E90 &lt; T$6), 0, 1)+IF(OR($F90 &gt;= U$6, $G90 &lt; T$6), 0, 2)+1)</f>
        <v/>
      </c>
      <c r="U90" s="68" t="str">
        <f ca="1">INDEX({"","_","-","="},IF(OR($D90 &gt;= V$6, $E90 &lt; U$6), 0, 1)+IF(OR($F90 &gt;= V$6, $G90 &lt; U$6), 0, 2)+1)</f>
        <v/>
      </c>
      <c r="V90" s="68" t="str">
        <f ca="1">INDEX({"","_","-","="},IF(OR($D90 &gt;= W$6, $E90 &lt; V$6), 0, 1)+IF(OR($F90 &gt;= W$6, $G90 &lt; V$6), 0, 2)+1)</f>
        <v/>
      </c>
      <c r="W90" s="68" t="str">
        <f ca="1">INDEX({"","_","-","="},IF(OR($D90 &gt;= X$6, $E90 &lt; W$6), 0, 1)+IF(OR($F90 &gt;= X$6, $G90 &lt; W$6), 0, 2)+1)</f>
        <v/>
      </c>
      <c r="X90" s="68" t="str">
        <f ca="1">INDEX({"","_","-","="},IF(OR($D90 &gt;= Y$6, $E90 &lt; X$6), 0, 1)+IF(OR($F90 &gt;= Y$6, $G90 &lt; X$6), 0, 2)+1)</f>
        <v/>
      </c>
      <c r="Y90" s="68" t="str">
        <f ca="1">INDEX({"","_","-","="},IF(OR($D90 &gt;= Z$6, $E90 &lt; Y$6), 0, 1)+IF(OR($F90 &gt;= Z$6, $G90 &lt; Y$6), 0, 2)+1)</f>
        <v/>
      </c>
      <c r="Z90" s="68" t="str">
        <f ca="1">INDEX({"","_","-","="},IF(OR($D90 &gt;= AA$6, $E90 &lt; Z$6), 0, 1)+IF(OR($F90 &gt;= AA$6, $G90 &lt; Z$6), 0, 2)+1)</f>
        <v/>
      </c>
      <c r="AA90" s="68" t="str">
        <f ca="1">INDEX({"","_","-","="},IF(OR($D90 &gt;= AB$6, $E90 &lt; AA$6), 0, 1)+IF(OR($F90 &gt;= AB$6, $G90 &lt; AA$6), 0, 2)+1)</f>
        <v/>
      </c>
      <c r="AB90" s="68" t="str">
        <f ca="1">INDEX({"","_","-","="},IF(OR($D90 &gt;= AC$6, $E90 &lt; AB$6), 0, 1)+IF(OR($F90 &gt;= AC$6, $G90 &lt; AB$6), 0, 2)+1)</f>
        <v/>
      </c>
      <c r="AC90" s="68" t="str">
        <f ca="1">INDEX({"","_","-","="},IF(OR($D90 &gt;= AD$6, $E90 &lt; AC$6), 0, 1)+IF(OR($F90 &gt;= AD$6, $G90 &lt; AC$6), 0, 2)+1)</f>
        <v/>
      </c>
      <c r="AD90" s="68" t="str">
        <f ca="1">INDEX({"","_","-","="},IF(OR($D90 &gt;= AE$6, $E90 &lt; AD$6), 0, 1)+IF(OR($F90 &gt;= AE$6, $G90 &lt; AD$6), 0, 2)+1)</f>
        <v/>
      </c>
      <c r="AE90" s="68" t="str">
        <f ca="1">INDEX({"","_","-","="},IF(OR($D90 &gt;= AF$6, $E90 &lt; AE$6), 0, 1)+IF(OR($F90 &gt;= AF$6, $G90 &lt; AE$6), 0, 2)+1)</f>
        <v/>
      </c>
      <c r="AF90" s="68" t="str">
        <f ca="1">INDEX({"","_","-","="},IF(OR($D90 &gt;= AG$6, $E90 &lt; AF$6), 0, 1)+IF(OR($F90 &gt;= AG$6, $G90 &lt; AF$6), 0, 2)+1)</f>
        <v/>
      </c>
      <c r="AG90" s="68" t="str">
        <f ca="1">INDEX({"","_","-","="},IF(OR($D90 &gt;= AH$6, $E90 &lt; AG$6), 0, 1)+IF(OR($F90 &gt;= AH$6, $G90 &lt; AG$6), 0, 2)+1)</f>
        <v/>
      </c>
      <c r="AH90" s="68" t="str">
        <f ca="1">INDEX({"","_","-","="},IF(OR($D90 &gt;= AI$6, $E90 &lt; AH$6), 0, 1)+IF(OR($F90 &gt;= AI$6, $G90 &lt; AH$6), 0, 2)+1)</f>
        <v/>
      </c>
      <c r="AI90" s="68" t="str">
        <f ca="1">INDEX({"","_","-","="},IF(OR($D90 &gt;= AJ$6, $E90 &lt; AI$6), 0, 1)+IF(OR($F90 &gt;= AJ$6, $G90 &lt; AI$6), 0, 2)+1)</f>
        <v/>
      </c>
      <c r="AJ90" s="68" t="str">
        <f ca="1">INDEX({"","_","-","="},IF(OR($D90 &gt;= AK$6, $E90 &lt; AJ$6), 0, 1)+IF(OR($F90 &gt;= AK$6, $G90 &lt; AJ$6), 0, 2)+1)</f>
        <v/>
      </c>
      <c r="AK90" s="68" t="str">
        <f ca="1">INDEX({"","_","-","="},IF(OR($D90 &gt;= AL$6, $E90 &lt; AK$6), 0, 1)+IF(OR($F90 &gt;= AL$6, $G90 &lt; AK$6), 0, 2)+1)</f>
        <v/>
      </c>
      <c r="AL90" s="68" t="str">
        <f ca="1">INDEX({"","_","-","="},IF(OR($D90 &gt;= AM$6, $E90 &lt; AL$6), 0, 1)+IF(OR($F90 &gt;= AM$6, $G90 &lt; AL$6), 0, 2)+1)</f>
        <v/>
      </c>
      <c r="AM90" s="68" t="str">
        <f ca="1">INDEX({"","_","-","="},IF(OR($D90 &gt;= AN$6, $E90 &lt; AM$6), 0, 1)+IF(OR($F90 &gt;= AN$6, $G90 &lt; AM$6), 0, 2)+1)</f>
        <v/>
      </c>
      <c r="AN90" s="68" t="str">
        <f ca="1">INDEX({"","_","-","="},IF(OR($D90 &gt;= AO$6, $E90 &lt; AN$6), 0, 1)+IF(OR($F90 &gt;= AO$6, $G90 &lt; AN$6), 0, 2)+1)</f>
        <v/>
      </c>
      <c r="AO90" s="68" t="str">
        <f ca="1">INDEX({"","_","-","="},IF(OR($D90 &gt;= AP$6, $E90 &lt; AO$6), 0, 1)+IF(OR($F90 &gt;= AP$6, $G90 &lt; AO$6), 0, 2)+1)</f>
        <v/>
      </c>
      <c r="AP90" s="68" t="str">
        <f ca="1">INDEX({"","_","-","="},IF(OR($D90 &gt;= AQ$6, $E90 &lt; AP$6), 0, 1)+IF(OR($F90 &gt;= AQ$6, $G90 &lt; AP$6), 0, 2)+1)</f>
        <v/>
      </c>
      <c r="AQ90" s="68" t="str">
        <f ca="1">INDEX({"","_","-","="},IF(OR($D90 &gt;= AR$6, $E90 &lt; AQ$6), 0, 1)+IF(OR($F90 &gt;= AR$6, $G90 &lt; AQ$6), 0, 2)+1)</f>
        <v/>
      </c>
      <c r="AR90" s="68" t="str">
        <f ca="1">INDEX({"","_","-","="},IF(OR($D90 &gt;= AS$6, $E90 &lt; AR$6), 0, 1)+IF(OR($F90 &gt;= AS$6, $G90 &lt; AR$6), 0, 2)+1)</f>
        <v/>
      </c>
      <c r="AS90" s="68" t="str">
        <f ca="1">INDEX({"","_","-","="},IF(OR($D90 &gt;= AT$6, $E90 &lt; AS$6), 0, 1)+IF(OR($F90 &gt;= AT$6, $G90 &lt; AS$6), 0, 2)+1)</f>
        <v/>
      </c>
      <c r="AT90" s="68" t="str">
        <f ca="1">INDEX({"","_","-","="},IF(OR($D90 &gt;= AU$6, $E90 &lt; AT$6), 0, 1)+IF(OR($F90 &gt;= AU$6, $G90 &lt; AT$6), 0, 2)+1)</f>
        <v/>
      </c>
      <c r="AU90" s="68" t="str">
        <f ca="1">INDEX({"","_","-","="},IF(OR($D90 &gt;= AV$6, $E90 &lt; AU$6), 0, 1)+IF(OR($F90 &gt;= AV$6, $G90 &lt; AU$6), 0, 2)+1)</f>
        <v/>
      </c>
      <c r="AV90" s="68" t="str">
        <f ca="1">INDEX({"","_","-","="},IF(OR($D90 &gt;= AW$6, $E90 &lt; AV$6), 0, 1)+IF(OR($F90 &gt;= AW$6, $G90 &lt; AV$6), 0, 2)+1)</f>
        <v/>
      </c>
      <c r="AW90" s="68" t="str">
        <f ca="1">INDEX({"","_","-","="},IF(OR($D90 &gt;= AX$6, $E90 &lt; AW$6), 0, 1)+IF(OR($F90 &gt;= AX$6, $G90 &lt; AW$6), 0, 2)+1)</f>
        <v/>
      </c>
      <c r="AX90" s="68" t="str">
        <f ca="1">INDEX({"","_","-","="},IF(OR($D90 &gt;= AY$6, $E90 &lt; AX$6), 0, 1)+IF(OR($F90 &gt;= AY$6, $G90 &lt; AX$6), 0, 2)+1)</f>
        <v/>
      </c>
      <c r="AY90" s="68" t="str">
        <f ca="1">INDEX({"","_","-","="},IF(OR($D90 &gt;= AZ$6, $E90 &lt; AY$6), 0, 1)+IF(OR($F90 &gt;= AZ$6, $G90 &lt; AY$6), 0, 2)+1)</f>
        <v/>
      </c>
      <c r="AZ90" s="68" t="str">
        <f ca="1">INDEX({"","_","-","="},IF(OR($D90 &gt;= BA$6, $E90 &lt; AZ$6), 0, 1)+IF(OR($F90 &gt;= BA$6, $G90 &lt; AZ$6), 0, 2)+1)</f>
        <v/>
      </c>
      <c r="BA90" s="68" t="str">
        <f ca="1">INDEX({"","_","-","="},IF(OR($D90 &gt;= BB$6, $E90 &lt; BA$6), 0, 1)+IF(OR($F90 &gt;= BB$6, $G90 &lt; BA$6), 0, 2)+1)</f>
        <v/>
      </c>
      <c r="BB90" s="68" t="str">
        <f ca="1">INDEX({"","_","-","="},IF(OR($D90 &gt;= BC$6, $E90 &lt; BB$6), 0, 1)+IF(OR($F90 &gt;= BC$6, $G90 &lt; BB$6), 0, 2)+1)</f>
        <v/>
      </c>
      <c r="BC90" s="68" t="str">
        <f ca="1">INDEX({"","_","-","="},IF(OR($D90 &gt;= BD$6, $E90 &lt; BC$6), 0, 1)+IF(OR($F90 &gt;= BD$6, $G90 &lt; BC$6), 0, 2)+1)</f>
        <v/>
      </c>
      <c r="BD90" s="68" t="str">
        <f ca="1">INDEX({"","_","-","="},IF(OR($D90 &gt;= BE$6, $E90 &lt; BD$6), 0, 1)+IF(OR($F90 &gt;= BE$6, $G90 &lt; BD$6), 0, 2)+1)</f>
        <v/>
      </c>
      <c r="BE90" s="68" t="str">
        <f ca="1">INDEX({"","_","-","="},IF(OR($D90 &gt;= BF$6, $E90 &lt; BE$6), 0, 1)+IF(OR($F90 &gt;= BF$6, $G90 &lt; BE$6), 0, 2)+1)</f>
        <v/>
      </c>
      <c r="BF90" s="68" t="str">
        <f ca="1">INDEX({"","_","-","="},IF(OR($D90 &gt;= BG$6, $E90 &lt; BF$6), 0, 1)+IF(OR($F90 &gt;= BG$6, $G90 &lt; BF$6), 0, 2)+1)</f>
        <v/>
      </c>
      <c r="BG90" s="68" t="str">
        <f ca="1">INDEX({"","_","-","="},IF(OR($D90 &gt;= BH$6, $E90 &lt; BG$6), 0, 1)+IF(OR($F90 &gt;= BH$6, $G90 &lt; BG$6), 0, 2)+1)</f>
        <v/>
      </c>
      <c r="BH90" s="68" t="str">
        <f ca="1">INDEX({"","_","-","="},IF(OR($D90 &gt;= BI$6, $E90 &lt; BH$6), 0, 1)+IF(OR($F90 &gt;= BI$6, $G90 &lt; BH$6), 0, 2)+1)</f>
        <v/>
      </c>
      <c r="BI90" s="68" t="str">
        <f ca="1">INDEX({"","_","-","="},IF(OR($D90 &gt;= BJ$6, $E90 &lt; BI$6), 0, 1)+IF(OR($F90 &gt;= BJ$6, $G90 &lt; BI$6), 0, 2)+1)</f>
        <v/>
      </c>
      <c r="BJ90" s="68" t="str">
        <f ca="1">INDEX({"","_","-","="},IF(OR($D90 &gt;= BK$6, $E90 &lt; BJ$6), 0, 1)+IF(OR($F90 &gt;= BK$6, $G90 &lt; BJ$6), 0, 2)+1)</f>
        <v/>
      </c>
      <c r="BK90" s="68" t="str">
        <f ca="1">INDEX({"","_","-","="},IF(OR($D90 &gt;= BL$6, $E90 &lt; BK$6), 0, 1)+IF(OR($F90 &gt;= BL$6, $G90 &lt; BK$6), 0, 2)+1)</f>
        <v/>
      </c>
      <c r="BL90" s="68" t="str">
        <f ca="1">INDEX({"","_","-","="},IF(OR($D90 &gt;= BM$6, $E90 &lt; BL$6), 0, 1)+IF(OR($F90 &gt;= BM$6, $G90 &lt; BL$6), 0, 2)+1)</f>
        <v/>
      </c>
      <c r="BM90" s="68" t="str">
        <f ca="1">INDEX({"","_","-","="},IF(OR($D90 &gt;= BN$6, $E90 &lt; BM$6), 0, 1)+IF(OR($F90 &gt;= BN$6, $G90 &lt; BM$6), 0, 2)+1)</f>
        <v/>
      </c>
      <c r="BN90" s="68" t="str">
        <f ca="1">INDEX({"","_","-","="},IF(OR($D90 &gt;= BO$6, $E90 &lt; BN$6), 0, 1)+IF(OR($F90 &gt;= BO$6, $G90 &lt; BN$6), 0, 2)+1)</f>
        <v/>
      </c>
      <c r="BO90" s="68" t="str">
        <f ca="1">INDEX({"","_","-","="},IF(OR($D90 &gt;= BP$6, $E90 &lt; BO$6), 0, 1)+IF(OR($F90 &gt;= BP$6, $G90 &lt; BO$6), 0, 2)+1)</f>
        <v/>
      </c>
      <c r="BP90" s="68" t="str">
        <f ca="1">INDEX({"","_","-","="},IF(OR($D90 &gt;= BQ$6, $E90 &lt; BP$6), 0, 1)+IF(OR($F90 &gt;= BQ$6, $G90 &lt; BP$6), 0, 2)+1)</f>
        <v/>
      </c>
      <c r="BQ90" s="68" t="str">
        <f ca="1">INDEX({"","_","-","="},IF(OR($D90 &gt;= BR$6, $E90 &lt; BQ$6), 0, 1)+IF(OR($F90 &gt;= BR$6, $G90 &lt; BQ$6), 0, 2)+1)</f>
        <v/>
      </c>
      <c r="BR90" s="68" t="str">
        <f ca="1">INDEX({"","_","-","="},IF(OR($D90 &gt;= BS$6, $E90 &lt; BR$6), 0, 1)+IF(OR($F90 &gt;= BS$6, $G90 &lt; BR$6), 0, 2)+1)</f>
        <v/>
      </c>
      <c r="BS90" s="68" t="str">
        <f ca="1">INDEX({"","_","-","="},IF(OR($D90 &gt;= BT$6, $E90 &lt; BS$6), 0, 1)+IF(OR($F90 &gt;= BT$6, $G90 &lt; BS$6), 0, 2)+1)</f>
        <v/>
      </c>
      <c r="BT90" s="68" t="str">
        <f ca="1">INDEX({"","_","-","="},IF(OR($D90 &gt;= BU$6, $E90 &lt; BT$6), 0, 1)+IF(OR($F90 &gt;= BU$6, $G90 &lt; BT$6), 0, 2)+1)</f>
        <v/>
      </c>
      <c r="BU90" s="68" t="str">
        <f ca="1">INDEX({"","_","-","="},IF(OR($D90 &gt;= BV$6, $E90 &lt; BU$6), 0, 1)+IF(OR($F90 &gt;= BV$6, $G90 &lt; BU$6), 0, 2)+1)</f>
        <v/>
      </c>
      <c r="BV90" s="68" t="str">
        <f ca="1">INDEX({"","_","-","="},IF(OR($D90 &gt;= BW$6, $E90 &lt; BV$6), 0, 1)+IF(OR($F90 &gt;= BW$6, $G90 &lt; BV$6), 0, 2)+1)</f>
        <v/>
      </c>
      <c r="BW90" s="68" t="str">
        <f ca="1">INDEX({"","_","-","="},IF(OR($D90 &gt;= BX$6, $E90 &lt; BW$6), 0, 1)+IF(OR($F90 &gt;= BX$6, $G90 &lt; BW$6), 0, 2)+1)</f>
        <v/>
      </c>
      <c r="BX90" s="68" t="str">
        <f ca="1">INDEX({"","_","-","="},IF(OR($D90 &gt;= BY$6, $E90 &lt; BX$6), 0, 1)+IF(OR($F90 &gt;= BY$6, $G90 &lt; BX$6), 0, 2)+1)</f>
        <v/>
      </c>
      <c r="BY90" s="68" t="str">
        <f ca="1">INDEX({"","_","-","="},IF(OR($D90 &gt;= BZ$6, $E90 &lt; BY$6), 0, 1)+IF(OR($F90 &gt;= BZ$6, $G90 &lt; BY$6), 0, 2)+1)</f>
        <v/>
      </c>
      <c r="BZ90" s="68" t="str">
        <f ca="1">INDEX({"","_","-","="},IF(OR($D90 &gt;= CA$6, $E90 &lt; BZ$6), 0, 1)+IF(OR($F90 &gt;= CA$6, $G90 &lt; BZ$6), 0, 2)+1)</f>
        <v/>
      </c>
      <c r="CA90" s="68" t="str">
        <f ca="1">INDEX({"","_","-","="},IF(OR($D90 &gt;= CB$6, $E90 &lt; CA$6), 0, 1)+IF(OR($F90 &gt;= CB$6, $G90 &lt; CA$6), 0, 2)+1)</f>
        <v/>
      </c>
      <c r="CB90" s="68" t="str">
        <f ca="1">INDEX({"","_","-","="},IF(OR($D90 &gt;= CC$6, $E90 &lt; CB$6), 0, 1)+IF(OR($F90 &gt;= CC$6, $G90 &lt; CB$6), 0, 2)+1)</f>
        <v/>
      </c>
      <c r="CC90" s="68" t="str">
        <f ca="1">INDEX({"","_","-","="},IF(OR($D90 &gt;= CD$6, $E90 &lt; CC$6), 0, 1)+IF(OR($F90 &gt;= CD$6, $G90 &lt; CC$6), 0, 2)+1)</f>
        <v/>
      </c>
      <c r="CD90" s="68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IF('临-进度'!M86,'临-进度'!$A86,"")</f>
        <v/>
      </c>
      <c r="B91" s="8" t="str">
        <f ca="1">IF('临-进度'!M86,'临-进度'!$B86,"")</f>
        <v/>
      </c>
      <c r="C91" s="8" t="str">
        <f ca="1">IF('临-进度'!M86,'临-进度'!$E86,"")</f>
        <v/>
      </c>
      <c r="D91" s="40" t="str">
        <f ca="1">IF('临-进度'!$M86,'临-进度'!$I86,"")</f>
        <v/>
      </c>
      <c r="E91" s="40" t="str">
        <f ca="1">IF('临-进度'!$M86,'临-进度'!$AE86,"")</f>
        <v/>
      </c>
      <c r="F91" s="40" t="str">
        <f ca="1">IF('临-进度'!$M86,'临-进度'!$J86,"")</f>
        <v/>
      </c>
      <c r="G91" s="73" t="str">
        <f ca="1">IF('临-进度'!$M86,'临-进度'!$AF86,"")</f>
        <v/>
      </c>
      <c r="H91" s="68" t="str">
        <f ca="1">INDEX({"","_","-","="},IF(OR($D91 &gt;= I$6, $E91 &lt; H$6), 0, 1)+IF(OR($F91 &gt;= I$6, $G91 &lt; H$6), 0, 2)+1)</f>
        <v/>
      </c>
      <c r="I91" s="68" t="str">
        <f ca="1">INDEX({"","_","-","="},IF(OR($D91 &gt;= J$6, $E91 &lt; I$6), 0, 1)+IF(OR($F91 &gt;= J$6, $G91 &lt; I$6), 0, 2)+1)</f>
        <v/>
      </c>
      <c r="J91" s="68" t="str">
        <f ca="1">INDEX({"","_","-","="},IF(OR($D91 &gt;= K$6, $E91 &lt; J$6), 0, 1)+IF(OR($F91 &gt;= K$6, $G91 &lt; J$6), 0, 2)+1)</f>
        <v/>
      </c>
      <c r="K91" s="68" t="str">
        <f ca="1">INDEX({"","_","-","="},IF(OR($D91 &gt;= L$6, $E91 &lt; K$6), 0, 1)+IF(OR($F91 &gt;= L$6, $G91 &lt; K$6), 0, 2)+1)</f>
        <v/>
      </c>
      <c r="L91" s="68" t="str">
        <f ca="1">INDEX({"","_","-","="},IF(OR($D91 &gt;= M$6, $E91 &lt; L$6), 0, 1)+IF(OR($F91 &gt;= M$6, $G91 &lt; L$6), 0, 2)+1)</f>
        <v/>
      </c>
      <c r="M91" s="68" t="str">
        <f ca="1">INDEX({"","_","-","="},IF(OR($D91 &gt;= N$6, $E91 &lt; M$6), 0, 1)+IF(OR($F91 &gt;= N$6, $G91 &lt; M$6), 0, 2)+1)</f>
        <v/>
      </c>
      <c r="N91" s="68" t="str">
        <f ca="1">INDEX({"","_","-","="},IF(OR($D91 &gt;= O$6, $E91 &lt; N$6), 0, 1)+IF(OR($F91 &gt;= O$6, $G91 &lt; N$6), 0, 2)+1)</f>
        <v/>
      </c>
      <c r="O91" s="68" t="str">
        <f ca="1">INDEX({"","_","-","="},IF(OR($D91 &gt;= P$6, $E91 &lt; O$6), 0, 1)+IF(OR($F91 &gt;= P$6, $G91 &lt; O$6), 0, 2)+1)</f>
        <v/>
      </c>
      <c r="P91" s="68" t="str">
        <f ca="1">INDEX({"","_","-","="},IF(OR($D91 &gt;= Q$6, $E91 &lt; P$6), 0, 1)+IF(OR($F91 &gt;= Q$6, $G91 &lt; P$6), 0, 2)+1)</f>
        <v/>
      </c>
      <c r="Q91" s="68" t="str">
        <f ca="1">INDEX({"","_","-","="},IF(OR($D91 &gt;= R$6, $E91 &lt; Q$6), 0, 1)+IF(OR($F91 &gt;= R$6, $G91 &lt; Q$6), 0, 2)+1)</f>
        <v/>
      </c>
      <c r="R91" s="68" t="str">
        <f ca="1">INDEX({"","_","-","="},IF(OR($D91 &gt;= S$6, $E91 &lt; R$6), 0, 1)+IF(OR($F91 &gt;= S$6, $G91 &lt; R$6), 0, 2)+1)</f>
        <v/>
      </c>
      <c r="S91" s="68" t="str">
        <f ca="1">INDEX({"","_","-","="},IF(OR($D91 &gt;= T$6, $E91 &lt; S$6), 0, 1)+IF(OR($F91 &gt;= T$6, $G91 &lt; S$6), 0, 2)+1)</f>
        <v/>
      </c>
      <c r="T91" s="68" t="str">
        <f ca="1">INDEX({"","_","-","="},IF(OR($D91 &gt;= U$6, $E91 &lt; T$6), 0, 1)+IF(OR($F91 &gt;= U$6, $G91 &lt; T$6), 0, 2)+1)</f>
        <v/>
      </c>
      <c r="U91" s="68" t="str">
        <f ca="1">INDEX({"","_","-","="},IF(OR($D91 &gt;= V$6, $E91 &lt; U$6), 0, 1)+IF(OR($F91 &gt;= V$6, $G91 &lt; U$6), 0, 2)+1)</f>
        <v/>
      </c>
      <c r="V91" s="68" t="str">
        <f ca="1">INDEX({"","_","-","="},IF(OR($D91 &gt;= W$6, $E91 &lt; V$6), 0, 1)+IF(OR($F91 &gt;= W$6, $G91 &lt; V$6), 0, 2)+1)</f>
        <v/>
      </c>
      <c r="W91" s="68" t="str">
        <f ca="1">INDEX({"","_","-","="},IF(OR($D91 &gt;= X$6, $E91 &lt; W$6), 0, 1)+IF(OR($F91 &gt;= X$6, $G91 &lt; W$6), 0, 2)+1)</f>
        <v/>
      </c>
      <c r="X91" s="68" t="str">
        <f ca="1">INDEX({"","_","-","="},IF(OR($D91 &gt;= Y$6, $E91 &lt; X$6), 0, 1)+IF(OR($F91 &gt;= Y$6, $G91 &lt; X$6), 0, 2)+1)</f>
        <v/>
      </c>
      <c r="Y91" s="68" t="str">
        <f ca="1">INDEX({"","_","-","="},IF(OR($D91 &gt;= Z$6, $E91 &lt; Y$6), 0, 1)+IF(OR($F91 &gt;= Z$6, $G91 &lt; Y$6), 0, 2)+1)</f>
        <v/>
      </c>
      <c r="Z91" s="68" t="str">
        <f ca="1">INDEX({"","_","-","="},IF(OR($D91 &gt;= AA$6, $E91 &lt; Z$6), 0, 1)+IF(OR($F91 &gt;= AA$6, $G91 &lt; Z$6), 0, 2)+1)</f>
        <v/>
      </c>
      <c r="AA91" s="68" t="str">
        <f ca="1">INDEX({"","_","-","="},IF(OR($D91 &gt;= AB$6, $E91 &lt; AA$6), 0, 1)+IF(OR($F91 &gt;= AB$6, $G91 &lt; AA$6), 0, 2)+1)</f>
        <v/>
      </c>
      <c r="AB91" s="68" t="str">
        <f ca="1">INDEX({"","_","-","="},IF(OR($D91 &gt;= AC$6, $E91 &lt; AB$6), 0, 1)+IF(OR($F91 &gt;= AC$6, $G91 &lt; AB$6), 0, 2)+1)</f>
        <v/>
      </c>
      <c r="AC91" s="68" t="str">
        <f ca="1">INDEX({"","_","-","="},IF(OR($D91 &gt;= AD$6, $E91 &lt; AC$6), 0, 1)+IF(OR($F91 &gt;= AD$6, $G91 &lt; AC$6), 0, 2)+1)</f>
        <v/>
      </c>
      <c r="AD91" s="68" t="str">
        <f ca="1">INDEX({"","_","-","="},IF(OR($D91 &gt;= AE$6, $E91 &lt; AD$6), 0, 1)+IF(OR($F91 &gt;= AE$6, $G91 &lt; AD$6), 0, 2)+1)</f>
        <v/>
      </c>
      <c r="AE91" s="68" t="str">
        <f ca="1">INDEX({"","_","-","="},IF(OR($D91 &gt;= AF$6, $E91 &lt; AE$6), 0, 1)+IF(OR($F91 &gt;= AF$6, $G91 &lt; AE$6), 0, 2)+1)</f>
        <v/>
      </c>
      <c r="AF91" s="68" t="str">
        <f ca="1">INDEX({"","_","-","="},IF(OR($D91 &gt;= AG$6, $E91 &lt; AF$6), 0, 1)+IF(OR($F91 &gt;= AG$6, $G91 &lt; AF$6), 0, 2)+1)</f>
        <v/>
      </c>
      <c r="AG91" s="68" t="str">
        <f ca="1">INDEX({"","_","-","="},IF(OR($D91 &gt;= AH$6, $E91 &lt; AG$6), 0, 1)+IF(OR($F91 &gt;= AH$6, $G91 &lt; AG$6), 0, 2)+1)</f>
        <v/>
      </c>
      <c r="AH91" s="68" t="str">
        <f ca="1">INDEX({"","_","-","="},IF(OR($D91 &gt;= AI$6, $E91 &lt; AH$6), 0, 1)+IF(OR($F91 &gt;= AI$6, $G91 &lt; AH$6), 0, 2)+1)</f>
        <v/>
      </c>
      <c r="AI91" s="68" t="str">
        <f ca="1">INDEX({"","_","-","="},IF(OR($D91 &gt;= AJ$6, $E91 &lt; AI$6), 0, 1)+IF(OR($F91 &gt;= AJ$6, $G91 &lt; AI$6), 0, 2)+1)</f>
        <v/>
      </c>
      <c r="AJ91" s="68" t="str">
        <f ca="1">INDEX({"","_","-","="},IF(OR($D91 &gt;= AK$6, $E91 &lt; AJ$6), 0, 1)+IF(OR($F91 &gt;= AK$6, $G91 &lt; AJ$6), 0, 2)+1)</f>
        <v/>
      </c>
      <c r="AK91" s="68" t="str">
        <f ca="1">INDEX({"","_","-","="},IF(OR($D91 &gt;= AL$6, $E91 &lt; AK$6), 0, 1)+IF(OR($F91 &gt;= AL$6, $G91 &lt; AK$6), 0, 2)+1)</f>
        <v/>
      </c>
      <c r="AL91" s="68" t="str">
        <f ca="1">INDEX({"","_","-","="},IF(OR($D91 &gt;= AM$6, $E91 &lt; AL$6), 0, 1)+IF(OR($F91 &gt;= AM$6, $G91 &lt; AL$6), 0, 2)+1)</f>
        <v/>
      </c>
      <c r="AM91" s="68" t="str">
        <f ca="1">INDEX({"","_","-","="},IF(OR($D91 &gt;= AN$6, $E91 &lt; AM$6), 0, 1)+IF(OR($F91 &gt;= AN$6, $G91 &lt; AM$6), 0, 2)+1)</f>
        <v/>
      </c>
      <c r="AN91" s="68" t="str">
        <f ca="1">INDEX({"","_","-","="},IF(OR($D91 &gt;= AO$6, $E91 &lt; AN$6), 0, 1)+IF(OR($F91 &gt;= AO$6, $G91 &lt; AN$6), 0, 2)+1)</f>
        <v/>
      </c>
      <c r="AO91" s="68" t="str">
        <f ca="1">INDEX({"","_","-","="},IF(OR($D91 &gt;= AP$6, $E91 &lt; AO$6), 0, 1)+IF(OR($F91 &gt;= AP$6, $G91 &lt; AO$6), 0, 2)+1)</f>
        <v/>
      </c>
      <c r="AP91" s="68" t="str">
        <f ca="1">INDEX({"","_","-","="},IF(OR($D91 &gt;= AQ$6, $E91 &lt; AP$6), 0, 1)+IF(OR($F91 &gt;= AQ$6, $G91 &lt; AP$6), 0, 2)+1)</f>
        <v/>
      </c>
      <c r="AQ91" s="68" t="str">
        <f ca="1">INDEX({"","_","-","="},IF(OR($D91 &gt;= AR$6, $E91 &lt; AQ$6), 0, 1)+IF(OR($F91 &gt;= AR$6, $G91 &lt; AQ$6), 0, 2)+1)</f>
        <v/>
      </c>
      <c r="AR91" s="68" t="str">
        <f ca="1">INDEX({"","_","-","="},IF(OR($D91 &gt;= AS$6, $E91 &lt; AR$6), 0, 1)+IF(OR($F91 &gt;= AS$6, $G91 &lt; AR$6), 0, 2)+1)</f>
        <v/>
      </c>
      <c r="AS91" s="68" t="str">
        <f ca="1">INDEX({"","_","-","="},IF(OR($D91 &gt;= AT$6, $E91 &lt; AS$6), 0, 1)+IF(OR($F91 &gt;= AT$6, $G91 &lt; AS$6), 0, 2)+1)</f>
        <v/>
      </c>
      <c r="AT91" s="68" t="str">
        <f ca="1">INDEX({"","_","-","="},IF(OR($D91 &gt;= AU$6, $E91 &lt; AT$6), 0, 1)+IF(OR($F91 &gt;= AU$6, $G91 &lt; AT$6), 0, 2)+1)</f>
        <v/>
      </c>
      <c r="AU91" s="68" t="str">
        <f ca="1">INDEX({"","_","-","="},IF(OR($D91 &gt;= AV$6, $E91 &lt; AU$6), 0, 1)+IF(OR($F91 &gt;= AV$6, $G91 &lt; AU$6), 0, 2)+1)</f>
        <v/>
      </c>
      <c r="AV91" s="68" t="str">
        <f ca="1">INDEX({"","_","-","="},IF(OR($D91 &gt;= AW$6, $E91 &lt; AV$6), 0, 1)+IF(OR($F91 &gt;= AW$6, $G91 &lt; AV$6), 0, 2)+1)</f>
        <v/>
      </c>
      <c r="AW91" s="68" t="str">
        <f ca="1">INDEX({"","_","-","="},IF(OR($D91 &gt;= AX$6, $E91 &lt; AW$6), 0, 1)+IF(OR($F91 &gt;= AX$6, $G91 &lt; AW$6), 0, 2)+1)</f>
        <v/>
      </c>
      <c r="AX91" s="68" t="str">
        <f ca="1">INDEX({"","_","-","="},IF(OR($D91 &gt;= AY$6, $E91 &lt; AX$6), 0, 1)+IF(OR($F91 &gt;= AY$6, $G91 &lt; AX$6), 0, 2)+1)</f>
        <v/>
      </c>
      <c r="AY91" s="68" t="str">
        <f ca="1">INDEX({"","_","-","="},IF(OR($D91 &gt;= AZ$6, $E91 &lt; AY$6), 0, 1)+IF(OR($F91 &gt;= AZ$6, $G91 &lt; AY$6), 0, 2)+1)</f>
        <v/>
      </c>
      <c r="AZ91" s="68" t="str">
        <f ca="1">INDEX({"","_","-","="},IF(OR($D91 &gt;= BA$6, $E91 &lt; AZ$6), 0, 1)+IF(OR($F91 &gt;= BA$6, $G91 &lt; AZ$6), 0, 2)+1)</f>
        <v/>
      </c>
      <c r="BA91" s="68" t="str">
        <f ca="1">INDEX({"","_","-","="},IF(OR($D91 &gt;= BB$6, $E91 &lt; BA$6), 0, 1)+IF(OR($F91 &gt;= BB$6, $G91 &lt; BA$6), 0, 2)+1)</f>
        <v/>
      </c>
      <c r="BB91" s="68" t="str">
        <f ca="1">INDEX({"","_","-","="},IF(OR($D91 &gt;= BC$6, $E91 &lt; BB$6), 0, 1)+IF(OR($F91 &gt;= BC$6, $G91 &lt; BB$6), 0, 2)+1)</f>
        <v/>
      </c>
      <c r="BC91" s="68" t="str">
        <f ca="1">INDEX({"","_","-","="},IF(OR($D91 &gt;= BD$6, $E91 &lt; BC$6), 0, 1)+IF(OR($F91 &gt;= BD$6, $G91 &lt; BC$6), 0, 2)+1)</f>
        <v/>
      </c>
      <c r="BD91" s="68" t="str">
        <f ca="1">INDEX({"","_","-","="},IF(OR($D91 &gt;= BE$6, $E91 &lt; BD$6), 0, 1)+IF(OR($F91 &gt;= BE$6, $G91 &lt; BD$6), 0, 2)+1)</f>
        <v/>
      </c>
      <c r="BE91" s="68" t="str">
        <f ca="1">INDEX({"","_","-","="},IF(OR($D91 &gt;= BF$6, $E91 &lt; BE$6), 0, 1)+IF(OR($F91 &gt;= BF$6, $G91 &lt; BE$6), 0, 2)+1)</f>
        <v/>
      </c>
      <c r="BF91" s="68" t="str">
        <f ca="1">INDEX({"","_","-","="},IF(OR($D91 &gt;= BG$6, $E91 &lt; BF$6), 0, 1)+IF(OR($F91 &gt;= BG$6, $G91 &lt; BF$6), 0, 2)+1)</f>
        <v/>
      </c>
      <c r="BG91" s="68" t="str">
        <f ca="1">INDEX({"","_","-","="},IF(OR($D91 &gt;= BH$6, $E91 &lt; BG$6), 0, 1)+IF(OR($F91 &gt;= BH$6, $G91 &lt; BG$6), 0, 2)+1)</f>
        <v/>
      </c>
      <c r="BH91" s="68" t="str">
        <f ca="1">INDEX({"","_","-","="},IF(OR($D91 &gt;= BI$6, $E91 &lt; BH$6), 0, 1)+IF(OR($F91 &gt;= BI$6, $G91 &lt; BH$6), 0, 2)+1)</f>
        <v/>
      </c>
      <c r="BI91" s="68" t="str">
        <f ca="1">INDEX({"","_","-","="},IF(OR($D91 &gt;= BJ$6, $E91 &lt; BI$6), 0, 1)+IF(OR($F91 &gt;= BJ$6, $G91 &lt; BI$6), 0, 2)+1)</f>
        <v/>
      </c>
      <c r="BJ91" s="68" t="str">
        <f ca="1">INDEX({"","_","-","="},IF(OR($D91 &gt;= BK$6, $E91 &lt; BJ$6), 0, 1)+IF(OR($F91 &gt;= BK$6, $G91 &lt; BJ$6), 0, 2)+1)</f>
        <v/>
      </c>
      <c r="BK91" s="68" t="str">
        <f ca="1">INDEX({"","_","-","="},IF(OR($D91 &gt;= BL$6, $E91 &lt; BK$6), 0, 1)+IF(OR($F91 &gt;= BL$6, $G91 &lt; BK$6), 0, 2)+1)</f>
        <v/>
      </c>
      <c r="BL91" s="68" t="str">
        <f ca="1">INDEX({"","_","-","="},IF(OR($D91 &gt;= BM$6, $E91 &lt; BL$6), 0, 1)+IF(OR($F91 &gt;= BM$6, $G91 &lt; BL$6), 0, 2)+1)</f>
        <v/>
      </c>
      <c r="BM91" s="68" t="str">
        <f ca="1">INDEX({"","_","-","="},IF(OR($D91 &gt;= BN$6, $E91 &lt; BM$6), 0, 1)+IF(OR($F91 &gt;= BN$6, $G91 &lt; BM$6), 0, 2)+1)</f>
        <v/>
      </c>
      <c r="BN91" s="68" t="str">
        <f ca="1">INDEX({"","_","-","="},IF(OR($D91 &gt;= BO$6, $E91 &lt; BN$6), 0, 1)+IF(OR($F91 &gt;= BO$6, $G91 &lt; BN$6), 0, 2)+1)</f>
        <v/>
      </c>
      <c r="BO91" s="68" t="str">
        <f ca="1">INDEX({"","_","-","="},IF(OR($D91 &gt;= BP$6, $E91 &lt; BO$6), 0, 1)+IF(OR($F91 &gt;= BP$6, $G91 &lt; BO$6), 0, 2)+1)</f>
        <v/>
      </c>
      <c r="BP91" s="68" t="str">
        <f ca="1">INDEX({"","_","-","="},IF(OR($D91 &gt;= BQ$6, $E91 &lt; BP$6), 0, 1)+IF(OR($F91 &gt;= BQ$6, $G91 &lt; BP$6), 0, 2)+1)</f>
        <v/>
      </c>
      <c r="BQ91" s="68" t="str">
        <f ca="1">INDEX({"","_","-","="},IF(OR($D91 &gt;= BR$6, $E91 &lt; BQ$6), 0, 1)+IF(OR($F91 &gt;= BR$6, $G91 &lt; BQ$6), 0, 2)+1)</f>
        <v/>
      </c>
      <c r="BR91" s="68" t="str">
        <f ca="1">INDEX({"","_","-","="},IF(OR($D91 &gt;= BS$6, $E91 &lt; BR$6), 0, 1)+IF(OR($F91 &gt;= BS$6, $G91 &lt; BR$6), 0, 2)+1)</f>
        <v/>
      </c>
      <c r="BS91" s="68" t="str">
        <f ca="1">INDEX({"","_","-","="},IF(OR($D91 &gt;= BT$6, $E91 &lt; BS$6), 0, 1)+IF(OR($F91 &gt;= BT$6, $G91 &lt; BS$6), 0, 2)+1)</f>
        <v/>
      </c>
      <c r="BT91" s="68" t="str">
        <f ca="1">INDEX({"","_","-","="},IF(OR($D91 &gt;= BU$6, $E91 &lt; BT$6), 0, 1)+IF(OR($F91 &gt;= BU$6, $G91 &lt; BT$6), 0, 2)+1)</f>
        <v/>
      </c>
      <c r="BU91" s="68" t="str">
        <f ca="1">INDEX({"","_","-","="},IF(OR($D91 &gt;= BV$6, $E91 &lt; BU$6), 0, 1)+IF(OR($F91 &gt;= BV$6, $G91 &lt; BU$6), 0, 2)+1)</f>
        <v/>
      </c>
      <c r="BV91" s="68" t="str">
        <f ca="1">INDEX({"","_","-","="},IF(OR($D91 &gt;= BW$6, $E91 &lt; BV$6), 0, 1)+IF(OR($F91 &gt;= BW$6, $G91 &lt; BV$6), 0, 2)+1)</f>
        <v/>
      </c>
      <c r="BW91" s="68" t="str">
        <f ca="1">INDEX({"","_","-","="},IF(OR($D91 &gt;= BX$6, $E91 &lt; BW$6), 0, 1)+IF(OR($F91 &gt;= BX$6, $G91 &lt; BW$6), 0, 2)+1)</f>
        <v/>
      </c>
      <c r="BX91" s="68" t="str">
        <f ca="1">INDEX({"","_","-","="},IF(OR($D91 &gt;= BY$6, $E91 &lt; BX$6), 0, 1)+IF(OR($F91 &gt;= BY$6, $G91 &lt; BX$6), 0, 2)+1)</f>
        <v/>
      </c>
      <c r="BY91" s="68" t="str">
        <f ca="1">INDEX({"","_","-","="},IF(OR($D91 &gt;= BZ$6, $E91 &lt; BY$6), 0, 1)+IF(OR($F91 &gt;= BZ$6, $G91 &lt; BY$6), 0, 2)+1)</f>
        <v/>
      </c>
      <c r="BZ91" s="68" t="str">
        <f ca="1">INDEX({"","_","-","="},IF(OR($D91 &gt;= CA$6, $E91 &lt; BZ$6), 0, 1)+IF(OR($F91 &gt;= CA$6, $G91 &lt; BZ$6), 0, 2)+1)</f>
        <v/>
      </c>
      <c r="CA91" s="68" t="str">
        <f ca="1">INDEX({"","_","-","="},IF(OR($D91 &gt;= CB$6, $E91 &lt; CA$6), 0, 1)+IF(OR($F91 &gt;= CB$6, $G91 &lt; CA$6), 0, 2)+1)</f>
        <v/>
      </c>
      <c r="CB91" s="68" t="str">
        <f ca="1">INDEX({"","_","-","="},IF(OR($D91 &gt;= CC$6, $E91 &lt; CB$6), 0, 1)+IF(OR($F91 &gt;= CC$6, $G91 &lt; CB$6), 0, 2)+1)</f>
        <v/>
      </c>
      <c r="CC91" s="68" t="str">
        <f ca="1">INDEX({"","_","-","="},IF(OR($D91 &gt;= CD$6, $E91 &lt; CC$6), 0, 1)+IF(OR($F91 &gt;= CD$6, $G91 &lt; CC$6), 0, 2)+1)</f>
        <v/>
      </c>
      <c r="CD91" s="68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IF('临-进度'!M87,'临-进度'!$A87,"")</f>
        <v/>
      </c>
      <c r="B92" s="8" t="str">
        <f ca="1">IF('临-进度'!M87,'临-进度'!$B87,"")</f>
        <v/>
      </c>
      <c r="C92" s="8" t="str">
        <f ca="1">IF('临-进度'!M87,'临-进度'!$E87,"")</f>
        <v/>
      </c>
      <c r="D92" s="40" t="str">
        <f ca="1">IF('临-进度'!$M87,'临-进度'!$I87,"")</f>
        <v/>
      </c>
      <c r="E92" s="40" t="str">
        <f ca="1">IF('临-进度'!$M87,'临-进度'!$AE87,"")</f>
        <v/>
      </c>
      <c r="F92" s="40" t="str">
        <f ca="1">IF('临-进度'!$M87,'临-进度'!$J87,"")</f>
        <v/>
      </c>
      <c r="G92" s="73" t="str">
        <f ca="1">IF('临-进度'!$M87,'临-进度'!$AF87,"")</f>
        <v/>
      </c>
      <c r="H92" s="68" t="str">
        <f ca="1">INDEX({"","_","-","="},IF(OR($D92 &gt;= I$6, $E92 &lt; H$6), 0, 1)+IF(OR($F92 &gt;= I$6, $G92 &lt; H$6), 0, 2)+1)</f>
        <v/>
      </c>
      <c r="I92" s="68" t="str">
        <f ca="1">INDEX({"","_","-","="},IF(OR($D92 &gt;= J$6, $E92 &lt; I$6), 0, 1)+IF(OR($F92 &gt;= J$6, $G92 &lt; I$6), 0, 2)+1)</f>
        <v/>
      </c>
      <c r="J92" s="68" t="str">
        <f ca="1">INDEX({"","_","-","="},IF(OR($D92 &gt;= K$6, $E92 &lt; J$6), 0, 1)+IF(OR($F92 &gt;= K$6, $G92 &lt; J$6), 0, 2)+1)</f>
        <v/>
      </c>
      <c r="K92" s="68" t="str">
        <f ca="1">INDEX({"","_","-","="},IF(OR($D92 &gt;= L$6, $E92 &lt; K$6), 0, 1)+IF(OR($F92 &gt;= L$6, $G92 &lt; K$6), 0, 2)+1)</f>
        <v/>
      </c>
      <c r="L92" s="68" t="str">
        <f ca="1">INDEX({"","_","-","="},IF(OR($D92 &gt;= M$6, $E92 &lt; L$6), 0, 1)+IF(OR($F92 &gt;= M$6, $G92 &lt; L$6), 0, 2)+1)</f>
        <v/>
      </c>
      <c r="M92" s="68" t="str">
        <f ca="1">INDEX({"","_","-","="},IF(OR($D92 &gt;= N$6, $E92 &lt; M$6), 0, 1)+IF(OR($F92 &gt;= N$6, $G92 &lt; M$6), 0, 2)+1)</f>
        <v/>
      </c>
      <c r="N92" s="68" t="str">
        <f ca="1">INDEX({"","_","-","="},IF(OR($D92 &gt;= O$6, $E92 &lt; N$6), 0, 1)+IF(OR($F92 &gt;= O$6, $G92 &lt; N$6), 0, 2)+1)</f>
        <v/>
      </c>
      <c r="O92" s="68" t="str">
        <f ca="1">INDEX({"","_","-","="},IF(OR($D92 &gt;= P$6, $E92 &lt; O$6), 0, 1)+IF(OR($F92 &gt;= P$6, $G92 &lt; O$6), 0, 2)+1)</f>
        <v/>
      </c>
      <c r="P92" s="68" t="str">
        <f ca="1">INDEX({"","_","-","="},IF(OR($D92 &gt;= Q$6, $E92 &lt; P$6), 0, 1)+IF(OR($F92 &gt;= Q$6, $G92 &lt; P$6), 0, 2)+1)</f>
        <v/>
      </c>
      <c r="Q92" s="68" t="str">
        <f ca="1">INDEX({"","_","-","="},IF(OR($D92 &gt;= R$6, $E92 &lt; Q$6), 0, 1)+IF(OR($F92 &gt;= R$6, $G92 &lt; Q$6), 0, 2)+1)</f>
        <v/>
      </c>
      <c r="R92" s="68" t="str">
        <f ca="1">INDEX({"","_","-","="},IF(OR($D92 &gt;= S$6, $E92 &lt; R$6), 0, 1)+IF(OR($F92 &gt;= S$6, $G92 &lt; R$6), 0, 2)+1)</f>
        <v/>
      </c>
      <c r="S92" s="68" t="str">
        <f ca="1">INDEX({"","_","-","="},IF(OR($D92 &gt;= T$6, $E92 &lt; S$6), 0, 1)+IF(OR($F92 &gt;= T$6, $G92 &lt; S$6), 0, 2)+1)</f>
        <v/>
      </c>
      <c r="T92" s="68" t="str">
        <f ca="1">INDEX({"","_","-","="},IF(OR($D92 &gt;= U$6, $E92 &lt; T$6), 0, 1)+IF(OR($F92 &gt;= U$6, $G92 &lt; T$6), 0, 2)+1)</f>
        <v/>
      </c>
      <c r="U92" s="68" t="str">
        <f ca="1">INDEX({"","_","-","="},IF(OR($D92 &gt;= V$6, $E92 &lt; U$6), 0, 1)+IF(OR($F92 &gt;= V$6, $G92 &lt; U$6), 0, 2)+1)</f>
        <v/>
      </c>
      <c r="V92" s="68" t="str">
        <f ca="1">INDEX({"","_","-","="},IF(OR($D92 &gt;= W$6, $E92 &lt; V$6), 0, 1)+IF(OR($F92 &gt;= W$6, $G92 &lt; V$6), 0, 2)+1)</f>
        <v/>
      </c>
      <c r="W92" s="68" t="str">
        <f ca="1">INDEX({"","_","-","="},IF(OR($D92 &gt;= X$6, $E92 &lt; W$6), 0, 1)+IF(OR($F92 &gt;= X$6, $G92 &lt; W$6), 0, 2)+1)</f>
        <v/>
      </c>
      <c r="X92" s="68" t="str">
        <f ca="1">INDEX({"","_","-","="},IF(OR($D92 &gt;= Y$6, $E92 &lt; X$6), 0, 1)+IF(OR($F92 &gt;= Y$6, $G92 &lt; X$6), 0, 2)+1)</f>
        <v/>
      </c>
      <c r="Y92" s="68" t="str">
        <f ca="1">INDEX({"","_","-","="},IF(OR($D92 &gt;= Z$6, $E92 &lt; Y$6), 0, 1)+IF(OR($F92 &gt;= Z$6, $G92 &lt; Y$6), 0, 2)+1)</f>
        <v/>
      </c>
      <c r="Z92" s="68" t="str">
        <f ca="1">INDEX({"","_","-","="},IF(OR($D92 &gt;= AA$6, $E92 &lt; Z$6), 0, 1)+IF(OR($F92 &gt;= AA$6, $G92 &lt; Z$6), 0, 2)+1)</f>
        <v/>
      </c>
      <c r="AA92" s="68" t="str">
        <f ca="1">INDEX({"","_","-","="},IF(OR($D92 &gt;= AB$6, $E92 &lt; AA$6), 0, 1)+IF(OR($F92 &gt;= AB$6, $G92 &lt; AA$6), 0, 2)+1)</f>
        <v/>
      </c>
      <c r="AB92" s="68" t="str">
        <f ca="1">INDEX({"","_","-","="},IF(OR($D92 &gt;= AC$6, $E92 &lt; AB$6), 0, 1)+IF(OR($F92 &gt;= AC$6, $G92 &lt; AB$6), 0, 2)+1)</f>
        <v/>
      </c>
      <c r="AC92" s="68" t="str">
        <f ca="1">INDEX({"","_","-","="},IF(OR($D92 &gt;= AD$6, $E92 &lt; AC$6), 0, 1)+IF(OR($F92 &gt;= AD$6, $G92 &lt; AC$6), 0, 2)+1)</f>
        <v/>
      </c>
      <c r="AD92" s="68" t="str">
        <f ca="1">INDEX({"","_","-","="},IF(OR($D92 &gt;= AE$6, $E92 &lt; AD$6), 0, 1)+IF(OR($F92 &gt;= AE$6, $G92 &lt; AD$6), 0, 2)+1)</f>
        <v/>
      </c>
      <c r="AE92" s="68" t="str">
        <f ca="1">INDEX({"","_","-","="},IF(OR($D92 &gt;= AF$6, $E92 &lt; AE$6), 0, 1)+IF(OR($F92 &gt;= AF$6, $G92 &lt; AE$6), 0, 2)+1)</f>
        <v/>
      </c>
      <c r="AF92" s="68" t="str">
        <f ca="1">INDEX({"","_","-","="},IF(OR($D92 &gt;= AG$6, $E92 &lt; AF$6), 0, 1)+IF(OR($F92 &gt;= AG$6, $G92 &lt; AF$6), 0, 2)+1)</f>
        <v/>
      </c>
      <c r="AG92" s="68" t="str">
        <f ca="1">INDEX({"","_","-","="},IF(OR($D92 &gt;= AH$6, $E92 &lt; AG$6), 0, 1)+IF(OR($F92 &gt;= AH$6, $G92 &lt; AG$6), 0, 2)+1)</f>
        <v/>
      </c>
      <c r="AH92" s="68" t="str">
        <f ca="1">INDEX({"","_","-","="},IF(OR($D92 &gt;= AI$6, $E92 &lt; AH$6), 0, 1)+IF(OR($F92 &gt;= AI$6, $G92 &lt; AH$6), 0, 2)+1)</f>
        <v/>
      </c>
      <c r="AI92" s="68" t="str">
        <f ca="1">INDEX({"","_","-","="},IF(OR($D92 &gt;= AJ$6, $E92 &lt; AI$6), 0, 1)+IF(OR($F92 &gt;= AJ$6, $G92 &lt; AI$6), 0, 2)+1)</f>
        <v/>
      </c>
      <c r="AJ92" s="68" t="str">
        <f ca="1">INDEX({"","_","-","="},IF(OR($D92 &gt;= AK$6, $E92 &lt; AJ$6), 0, 1)+IF(OR($F92 &gt;= AK$6, $G92 &lt; AJ$6), 0, 2)+1)</f>
        <v/>
      </c>
      <c r="AK92" s="68" t="str">
        <f ca="1">INDEX({"","_","-","="},IF(OR($D92 &gt;= AL$6, $E92 &lt; AK$6), 0, 1)+IF(OR($F92 &gt;= AL$6, $G92 &lt; AK$6), 0, 2)+1)</f>
        <v/>
      </c>
      <c r="AL92" s="68" t="str">
        <f ca="1">INDEX({"","_","-","="},IF(OR($D92 &gt;= AM$6, $E92 &lt; AL$6), 0, 1)+IF(OR($F92 &gt;= AM$6, $G92 &lt; AL$6), 0, 2)+1)</f>
        <v/>
      </c>
      <c r="AM92" s="68" t="str">
        <f ca="1">INDEX({"","_","-","="},IF(OR($D92 &gt;= AN$6, $E92 &lt; AM$6), 0, 1)+IF(OR($F92 &gt;= AN$6, $G92 &lt; AM$6), 0, 2)+1)</f>
        <v/>
      </c>
      <c r="AN92" s="68" t="str">
        <f ca="1">INDEX({"","_","-","="},IF(OR($D92 &gt;= AO$6, $E92 &lt; AN$6), 0, 1)+IF(OR($F92 &gt;= AO$6, $G92 &lt; AN$6), 0, 2)+1)</f>
        <v/>
      </c>
      <c r="AO92" s="68" t="str">
        <f ca="1">INDEX({"","_","-","="},IF(OR($D92 &gt;= AP$6, $E92 &lt; AO$6), 0, 1)+IF(OR($F92 &gt;= AP$6, $G92 &lt; AO$6), 0, 2)+1)</f>
        <v/>
      </c>
      <c r="AP92" s="68" t="str">
        <f ca="1">INDEX({"","_","-","="},IF(OR($D92 &gt;= AQ$6, $E92 &lt; AP$6), 0, 1)+IF(OR($F92 &gt;= AQ$6, $G92 &lt; AP$6), 0, 2)+1)</f>
        <v/>
      </c>
      <c r="AQ92" s="68" t="str">
        <f ca="1">INDEX({"","_","-","="},IF(OR($D92 &gt;= AR$6, $E92 &lt; AQ$6), 0, 1)+IF(OR($F92 &gt;= AR$6, $G92 &lt; AQ$6), 0, 2)+1)</f>
        <v/>
      </c>
      <c r="AR92" s="68" t="str">
        <f ca="1">INDEX({"","_","-","="},IF(OR($D92 &gt;= AS$6, $E92 &lt; AR$6), 0, 1)+IF(OR($F92 &gt;= AS$6, $G92 &lt; AR$6), 0, 2)+1)</f>
        <v/>
      </c>
      <c r="AS92" s="68" t="str">
        <f ca="1">INDEX({"","_","-","="},IF(OR($D92 &gt;= AT$6, $E92 &lt; AS$6), 0, 1)+IF(OR($F92 &gt;= AT$6, $G92 &lt; AS$6), 0, 2)+1)</f>
        <v/>
      </c>
      <c r="AT92" s="68" t="str">
        <f ca="1">INDEX({"","_","-","="},IF(OR($D92 &gt;= AU$6, $E92 &lt; AT$6), 0, 1)+IF(OR($F92 &gt;= AU$6, $G92 &lt; AT$6), 0, 2)+1)</f>
        <v/>
      </c>
      <c r="AU92" s="68" t="str">
        <f ca="1">INDEX({"","_","-","="},IF(OR($D92 &gt;= AV$6, $E92 &lt; AU$6), 0, 1)+IF(OR($F92 &gt;= AV$6, $G92 &lt; AU$6), 0, 2)+1)</f>
        <v/>
      </c>
      <c r="AV92" s="68" t="str">
        <f ca="1">INDEX({"","_","-","="},IF(OR($D92 &gt;= AW$6, $E92 &lt; AV$6), 0, 1)+IF(OR($F92 &gt;= AW$6, $G92 &lt; AV$6), 0, 2)+1)</f>
        <v/>
      </c>
      <c r="AW92" s="68" t="str">
        <f ca="1">INDEX({"","_","-","="},IF(OR($D92 &gt;= AX$6, $E92 &lt; AW$6), 0, 1)+IF(OR($F92 &gt;= AX$6, $G92 &lt; AW$6), 0, 2)+1)</f>
        <v/>
      </c>
      <c r="AX92" s="68" t="str">
        <f ca="1">INDEX({"","_","-","="},IF(OR($D92 &gt;= AY$6, $E92 &lt; AX$6), 0, 1)+IF(OR($F92 &gt;= AY$6, $G92 &lt; AX$6), 0, 2)+1)</f>
        <v/>
      </c>
      <c r="AY92" s="68" t="str">
        <f ca="1">INDEX({"","_","-","="},IF(OR($D92 &gt;= AZ$6, $E92 &lt; AY$6), 0, 1)+IF(OR($F92 &gt;= AZ$6, $G92 &lt; AY$6), 0, 2)+1)</f>
        <v/>
      </c>
      <c r="AZ92" s="68" t="str">
        <f ca="1">INDEX({"","_","-","="},IF(OR($D92 &gt;= BA$6, $E92 &lt; AZ$6), 0, 1)+IF(OR($F92 &gt;= BA$6, $G92 &lt; AZ$6), 0, 2)+1)</f>
        <v/>
      </c>
      <c r="BA92" s="68" t="str">
        <f ca="1">INDEX({"","_","-","="},IF(OR($D92 &gt;= BB$6, $E92 &lt; BA$6), 0, 1)+IF(OR($F92 &gt;= BB$6, $G92 &lt; BA$6), 0, 2)+1)</f>
        <v/>
      </c>
      <c r="BB92" s="68" t="str">
        <f ca="1">INDEX({"","_","-","="},IF(OR($D92 &gt;= BC$6, $E92 &lt; BB$6), 0, 1)+IF(OR($F92 &gt;= BC$6, $G92 &lt; BB$6), 0, 2)+1)</f>
        <v/>
      </c>
      <c r="BC92" s="68" t="str">
        <f ca="1">INDEX({"","_","-","="},IF(OR($D92 &gt;= BD$6, $E92 &lt; BC$6), 0, 1)+IF(OR($F92 &gt;= BD$6, $G92 &lt; BC$6), 0, 2)+1)</f>
        <v/>
      </c>
      <c r="BD92" s="68" t="str">
        <f ca="1">INDEX({"","_","-","="},IF(OR($D92 &gt;= BE$6, $E92 &lt; BD$6), 0, 1)+IF(OR($F92 &gt;= BE$6, $G92 &lt; BD$6), 0, 2)+1)</f>
        <v/>
      </c>
      <c r="BE92" s="68" t="str">
        <f ca="1">INDEX({"","_","-","="},IF(OR($D92 &gt;= BF$6, $E92 &lt; BE$6), 0, 1)+IF(OR($F92 &gt;= BF$6, $G92 &lt; BE$6), 0, 2)+1)</f>
        <v/>
      </c>
      <c r="BF92" s="68" t="str">
        <f ca="1">INDEX({"","_","-","="},IF(OR($D92 &gt;= BG$6, $E92 &lt; BF$6), 0, 1)+IF(OR($F92 &gt;= BG$6, $G92 &lt; BF$6), 0, 2)+1)</f>
        <v/>
      </c>
      <c r="BG92" s="68" t="str">
        <f ca="1">INDEX({"","_","-","="},IF(OR($D92 &gt;= BH$6, $E92 &lt; BG$6), 0, 1)+IF(OR($F92 &gt;= BH$6, $G92 &lt; BG$6), 0, 2)+1)</f>
        <v/>
      </c>
      <c r="BH92" s="68" t="str">
        <f ca="1">INDEX({"","_","-","="},IF(OR($D92 &gt;= BI$6, $E92 &lt; BH$6), 0, 1)+IF(OR($F92 &gt;= BI$6, $G92 &lt; BH$6), 0, 2)+1)</f>
        <v/>
      </c>
      <c r="BI92" s="68" t="str">
        <f ca="1">INDEX({"","_","-","="},IF(OR($D92 &gt;= BJ$6, $E92 &lt; BI$6), 0, 1)+IF(OR($F92 &gt;= BJ$6, $G92 &lt; BI$6), 0, 2)+1)</f>
        <v/>
      </c>
      <c r="BJ92" s="68" t="str">
        <f ca="1">INDEX({"","_","-","="},IF(OR($D92 &gt;= BK$6, $E92 &lt; BJ$6), 0, 1)+IF(OR($F92 &gt;= BK$6, $G92 &lt; BJ$6), 0, 2)+1)</f>
        <v/>
      </c>
      <c r="BK92" s="68" t="str">
        <f ca="1">INDEX({"","_","-","="},IF(OR($D92 &gt;= BL$6, $E92 &lt; BK$6), 0, 1)+IF(OR($F92 &gt;= BL$6, $G92 &lt; BK$6), 0, 2)+1)</f>
        <v/>
      </c>
      <c r="BL92" s="68" t="str">
        <f ca="1">INDEX({"","_","-","="},IF(OR($D92 &gt;= BM$6, $E92 &lt; BL$6), 0, 1)+IF(OR($F92 &gt;= BM$6, $G92 &lt; BL$6), 0, 2)+1)</f>
        <v/>
      </c>
      <c r="BM92" s="68" t="str">
        <f ca="1">INDEX({"","_","-","="},IF(OR($D92 &gt;= BN$6, $E92 &lt; BM$6), 0, 1)+IF(OR($F92 &gt;= BN$6, $G92 &lt; BM$6), 0, 2)+1)</f>
        <v/>
      </c>
      <c r="BN92" s="68" t="str">
        <f ca="1">INDEX({"","_","-","="},IF(OR($D92 &gt;= BO$6, $E92 &lt; BN$6), 0, 1)+IF(OR($F92 &gt;= BO$6, $G92 &lt; BN$6), 0, 2)+1)</f>
        <v/>
      </c>
      <c r="BO92" s="68" t="str">
        <f ca="1">INDEX({"","_","-","="},IF(OR($D92 &gt;= BP$6, $E92 &lt; BO$6), 0, 1)+IF(OR($F92 &gt;= BP$6, $G92 &lt; BO$6), 0, 2)+1)</f>
        <v/>
      </c>
      <c r="BP92" s="68" t="str">
        <f ca="1">INDEX({"","_","-","="},IF(OR($D92 &gt;= BQ$6, $E92 &lt; BP$6), 0, 1)+IF(OR($F92 &gt;= BQ$6, $G92 &lt; BP$6), 0, 2)+1)</f>
        <v/>
      </c>
      <c r="BQ92" s="68" t="str">
        <f ca="1">INDEX({"","_","-","="},IF(OR($D92 &gt;= BR$6, $E92 &lt; BQ$6), 0, 1)+IF(OR($F92 &gt;= BR$6, $G92 &lt; BQ$6), 0, 2)+1)</f>
        <v/>
      </c>
      <c r="BR92" s="68" t="str">
        <f ca="1">INDEX({"","_","-","="},IF(OR($D92 &gt;= BS$6, $E92 &lt; BR$6), 0, 1)+IF(OR($F92 &gt;= BS$6, $G92 &lt; BR$6), 0, 2)+1)</f>
        <v/>
      </c>
      <c r="BS92" s="68" t="str">
        <f ca="1">INDEX({"","_","-","="},IF(OR($D92 &gt;= BT$6, $E92 &lt; BS$6), 0, 1)+IF(OR($F92 &gt;= BT$6, $G92 &lt; BS$6), 0, 2)+1)</f>
        <v/>
      </c>
      <c r="BT92" s="68" t="str">
        <f ca="1">INDEX({"","_","-","="},IF(OR($D92 &gt;= BU$6, $E92 &lt; BT$6), 0, 1)+IF(OR($F92 &gt;= BU$6, $G92 &lt; BT$6), 0, 2)+1)</f>
        <v/>
      </c>
      <c r="BU92" s="68" t="str">
        <f ca="1">INDEX({"","_","-","="},IF(OR($D92 &gt;= BV$6, $E92 &lt; BU$6), 0, 1)+IF(OR($F92 &gt;= BV$6, $G92 &lt; BU$6), 0, 2)+1)</f>
        <v/>
      </c>
      <c r="BV92" s="68" t="str">
        <f ca="1">INDEX({"","_","-","="},IF(OR($D92 &gt;= BW$6, $E92 &lt; BV$6), 0, 1)+IF(OR($F92 &gt;= BW$6, $G92 &lt; BV$6), 0, 2)+1)</f>
        <v/>
      </c>
      <c r="BW92" s="68" t="str">
        <f ca="1">INDEX({"","_","-","="},IF(OR($D92 &gt;= BX$6, $E92 &lt; BW$6), 0, 1)+IF(OR($F92 &gt;= BX$6, $G92 &lt; BW$6), 0, 2)+1)</f>
        <v/>
      </c>
      <c r="BX92" s="68" t="str">
        <f ca="1">INDEX({"","_","-","="},IF(OR($D92 &gt;= BY$6, $E92 &lt; BX$6), 0, 1)+IF(OR($F92 &gt;= BY$6, $G92 &lt; BX$6), 0, 2)+1)</f>
        <v/>
      </c>
      <c r="BY92" s="68" t="str">
        <f ca="1">INDEX({"","_","-","="},IF(OR($D92 &gt;= BZ$6, $E92 &lt; BY$6), 0, 1)+IF(OR($F92 &gt;= BZ$6, $G92 &lt; BY$6), 0, 2)+1)</f>
        <v/>
      </c>
      <c r="BZ92" s="68" t="str">
        <f ca="1">INDEX({"","_","-","="},IF(OR($D92 &gt;= CA$6, $E92 &lt; BZ$6), 0, 1)+IF(OR($F92 &gt;= CA$6, $G92 &lt; BZ$6), 0, 2)+1)</f>
        <v/>
      </c>
      <c r="CA92" s="68" t="str">
        <f ca="1">INDEX({"","_","-","="},IF(OR($D92 &gt;= CB$6, $E92 &lt; CA$6), 0, 1)+IF(OR($F92 &gt;= CB$6, $G92 &lt; CA$6), 0, 2)+1)</f>
        <v/>
      </c>
      <c r="CB92" s="68" t="str">
        <f ca="1">INDEX({"","_","-","="},IF(OR($D92 &gt;= CC$6, $E92 &lt; CB$6), 0, 1)+IF(OR($F92 &gt;= CC$6, $G92 &lt; CB$6), 0, 2)+1)</f>
        <v/>
      </c>
      <c r="CC92" s="68" t="str">
        <f ca="1">INDEX({"","_","-","="},IF(OR($D92 &gt;= CD$6, $E92 &lt; CC$6), 0, 1)+IF(OR($F92 &gt;= CD$6, $G92 &lt; CC$6), 0, 2)+1)</f>
        <v/>
      </c>
      <c r="CD92" s="68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IF('临-进度'!M88,'临-进度'!$A88,"")</f>
        <v/>
      </c>
      <c r="B93" s="8" t="str">
        <f ca="1">IF('临-进度'!M88,'临-进度'!$B88,"")</f>
        <v/>
      </c>
      <c r="C93" s="8" t="str">
        <f ca="1">IF('临-进度'!M88,'临-进度'!$E88,"")</f>
        <v/>
      </c>
      <c r="D93" s="40" t="str">
        <f ca="1">IF('临-进度'!$M88,'临-进度'!$I88,"")</f>
        <v/>
      </c>
      <c r="E93" s="40" t="str">
        <f ca="1">IF('临-进度'!$M88,'临-进度'!$AE88,"")</f>
        <v/>
      </c>
      <c r="F93" s="40" t="str">
        <f ca="1">IF('临-进度'!$M88,'临-进度'!$J88,"")</f>
        <v/>
      </c>
      <c r="G93" s="73" t="str">
        <f ca="1">IF('临-进度'!$M88,'临-进度'!$AF88,"")</f>
        <v/>
      </c>
      <c r="H93" s="68" t="str">
        <f ca="1">INDEX({"","_","-","="},IF(OR($D93 &gt;= I$6, $E93 &lt; H$6), 0, 1)+IF(OR($F93 &gt;= I$6, $G93 &lt; H$6), 0, 2)+1)</f>
        <v/>
      </c>
      <c r="I93" s="68" t="str">
        <f ca="1">INDEX({"","_","-","="},IF(OR($D93 &gt;= J$6, $E93 &lt; I$6), 0, 1)+IF(OR($F93 &gt;= J$6, $G93 &lt; I$6), 0, 2)+1)</f>
        <v/>
      </c>
      <c r="J93" s="68" t="str">
        <f ca="1">INDEX({"","_","-","="},IF(OR($D93 &gt;= K$6, $E93 &lt; J$6), 0, 1)+IF(OR($F93 &gt;= K$6, $G93 &lt; J$6), 0, 2)+1)</f>
        <v/>
      </c>
      <c r="K93" s="68" t="str">
        <f ca="1">INDEX({"","_","-","="},IF(OR($D93 &gt;= L$6, $E93 &lt; K$6), 0, 1)+IF(OR($F93 &gt;= L$6, $G93 &lt; K$6), 0, 2)+1)</f>
        <v/>
      </c>
      <c r="L93" s="68" t="str">
        <f ca="1">INDEX({"","_","-","="},IF(OR($D93 &gt;= M$6, $E93 &lt; L$6), 0, 1)+IF(OR($F93 &gt;= M$6, $G93 &lt; L$6), 0, 2)+1)</f>
        <v/>
      </c>
      <c r="M93" s="68" t="str">
        <f ca="1">INDEX({"","_","-","="},IF(OR($D93 &gt;= N$6, $E93 &lt; M$6), 0, 1)+IF(OR($F93 &gt;= N$6, $G93 &lt; M$6), 0, 2)+1)</f>
        <v/>
      </c>
      <c r="N93" s="68" t="str">
        <f ca="1">INDEX({"","_","-","="},IF(OR($D93 &gt;= O$6, $E93 &lt; N$6), 0, 1)+IF(OR($F93 &gt;= O$6, $G93 &lt; N$6), 0, 2)+1)</f>
        <v/>
      </c>
      <c r="O93" s="68" t="str">
        <f ca="1">INDEX({"","_","-","="},IF(OR($D93 &gt;= P$6, $E93 &lt; O$6), 0, 1)+IF(OR($F93 &gt;= P$6, $G93 &lt; O$6), 0, 2)+1)</f>
        <v/>
      </c>
      <c r="P93" s="68" t="str">
        <f ca="1">INDEX({"","_","-","="},IF(OR($D93 &gt;= Q$6, $E93 &lt; P$6), 0, 1)+IF(OR($F93 &gt;= Q$6, $G93 &lt; P$6), 0, 2)+1)</f>
        <v/>
      </c>
      <c r="Q93" s="68" t="str">
        <f ca="1">INDEX({"","_","-","="},IF(OR($D93 &gt;= R$6, $E93 &lt; Q$6), 0, 1)+IF(OR($F93 &gt;= R$6, $G93 &lt; Q$6), 0, 2)+1)</f>
        <v/>
      </c>
      <c r="R93" s="68" t="str">
        <f ca="1">INDEX({"","_","-","="},IF(OR($D93 &gt;= S$6, $E93 &lt; R$6), 0, 1)+IF(OR($F93 &gt;= S$6, $G93 &lt; R$6), 0, 2)+1)</f>
        <v/>
      </c>
      <c r="S93" s="68" t="str">
        <f ca="1">INDEX({"","_","-","="},IF(OR($D93 &gt;= T$6, $E93 &lt; S$6), 0, 1)+IF(OR($F93 &gt;= T$6, $G93 &lt; S$6), 0, 2)+1)</f>
        <v/>
      </c>
      <c r="T93" s="68" t="str">
        <f ca="1">INDEX({"","_","-","="},IF(OR($D93 &gt;= U$6, $E93 &lt; T$6), 0, 1)+IF(OR($F93 &gt;= U$6, $G93 &lt; T$6), 0, 2)+1)</f>
        <v/>
      </c>
      <c r="U93" s="68" t="str">
        <f ca="1">INDEX({"","_","-","="},IF(OR($D93 &gt;= V$6, $E93 &lt; U$6), 0, 1)+IF(OR($F93 &gt;= V$6, $G93 &lt; U$6), 0, 2)+1)</f>
        <v/>
      </c>
      <c r="V93" s="68" t="str">
        <f ca="1">INDEX({"","_","-","="},IF(OR($D93 &gt;= W$6, $E93 &lt; V$6), 0, 1)+IF(OR($F93 &gt;= W$6, $G93 &lt; V$6), 0, 2)+1)</f>
        <v/>
      </c>
      <c r="W93" s="68" t="str">
        <f ca="1">INDEX({"","_","-","="},IF(OR($D93 &gt;= X$6, $E93 &lt; W$6), 0, 1)+IF(OR($F93 &gt;= X$6, $G93 &lt; W$6), 0, 2)+1)</f>
        <v/>
      </c>
      <c r="X93" s="68" t="str">
        <f ca="1">INDEX({"","_","-","="},IF(OR($D93 &gt;= Y$6, $E93 &lt; X$6), 0, 1)+IF(OR($F93 &gt;= Y$6, $G93 &lt; X$6), 0, 2)+1)</f>
        <v/>
      </c>
      <c r="Y93" s="68" t="str">
        <f ca="1">INDEX({"","_","-","="},IF(OR($D93 &gt;= Z$6, $E93 &lt; Y$6), 0, 1)+IF(OR($F93 &gt;= Z$6, $G93 &lt; Y$6), 0, 2)+1)</f>
        <v/>
      </c>
      <c r="Z93" s="68" t="str">
        <f ca="1">INDEX({"","_","-","="},IF(OR($D93 &gt;= AA$6, $E93 &lt; Z$6), 0, 1)+IF(OR($F93 &gt;= AA$6, $G93 &lt; Z$6), 0, 2)+1)</f>
        <v/>
      </c>
      <c r="AA93" s="68" t="str">
        <f ca="1">INDEX({"","_","-","="},IF(OR($D93 &gt;= AB$6, $E93 &lt; AA$6), 0, 1)+IF(OR($F93 &gt;= AB$6, $G93 &lt; AA$6), 0, 2)+1)</f>
        <v/>
      </c>
      <c r="AB93" s="68" t="str">
        <f ca="1">INDEX({"","_","-","="},IF(OR($D93 &gt;= AC$6, $E93 &lt; AB$6), 0, 1)+IF(OR($F93 &gt;= AC$6, $G93 &lt; AB$6), 0, 2)+1)</f>
        <v/>
      </c>
      <c r="AC93" s="68" t="str">
        <f ca="1">INDEX({"","_","-","="},IF(OR($D93 &gt;= AD$6, $E93 &lt; AC$6), 0, 1)+IF(OR($F93 &gt;= AD$6, $G93 &lt; AC$6), 0, 2)+1)</f>
        <v/>
      </c>
      <c r="AD93" s="68" t="str">
        <f ca="1">INDEX({"","_","-","="},IF(OR($D93 &gt;= AE$6, $E93 &lt; AD$6), 0, 1)+IF(OR($F93 &gt;= AE$6, $G93 &lt; AD$6), 0, 2)+1)</f>
        <v/>
      </c>
      <c r="AE93" s="68" t="str">
        <f ca="1">INDEX({"","_","-","="},IF(OR($D93 &gt;= AF$6, $E93 &lt; AE$6), 0, 1)+IF(OR($F93 &gt;= AF$6, $G93 &lt; AE$6), 0, 2)+1)</f>
        <v/>
      </c>
      <c r="AF93" s="68" t="str">
        <f ca="1">INDEX({"","_","-","="},IF(OR($D93 &gt;= AG$6, $E93 &lt; AF$6), 0, 1)+IF(OR($F93 &gt;= AG$6, $G93 &lt; AF$6), 0, 2)+1)</f>
        <v/>
      </c>
      <c r="AG93" s="68" t="str">
        <f ca="1">INDEX({"","_","-","="},IF(OR($D93 &gt;= AH$6, $E93 &lt; AG$6), 0, 1)+IF(OR($F93 &gt;= AH$6, $G93 &lt; AG$6), 0, 2)+1)</f>
        <v/>
      </c>
      <c r="AH93" s="68" t="str">
        <f ca="1">INDEX({"","_","-","="},IF(OR($D93 &gt;= AI$6, $E93 &lt; AH$6), 0, 1)+IF(OR($F93 &gt;= AI$6, $G93 &lt; AH$6), 0, 2)+1)</f>
        <v/>
      </c>
      <c r="AI93" s="68" t="str">
        <f ca="1">INDEX({"","_","-","="},IF(OR($D93 &gt;= AJ$6, $E93 &lt; AI$6), 0, 1)+IF(OR($F93 &gt;= AJ$6, $G93 &lt; AI$6), 0, 2)+1)</f>
        <v/>
      </c>
      <c r="AJ93" s="68" t="str">
        <f ca="1">INDEX({"","_","-","="},IF(OR($D93 &gt;= AK$6, $E93 &lt; AJ$6), 0, 1)+IF(OR($F93 &gt;= AK$6, $G93 &lt; AJ$6), 0, 2)+1)</f>
        <v/>
      </c>
      <c r="AK93" s="68" t="str">
        <f ca="1">INDEX({"","_","-","="},IF(OR($D93 &gt;= AL$6, $E93 &lt; AK$6), 0, 1)+IF(OR($F93 &gt;= AL$6, $G93 &lt; AK$6), 0, 2)+1)</f>
        <v/>
      </c>
      <c r="AL93" s="68" t="str">
        <f ca="1">INDEX({"","_","-","="},IF(OR($D93 &gt;= AM$6, $E93 &lt; AL$6), 0, 1)+IF(OR($F93 &gt;= AM$6, $G93 &lt; AL$6), 0, 2)+1)</f>
        <v/>
      </c>
      <c r="AM93" s="68" t="str">
        <f ca="1">INDEX({"","_","-","="},IF(OR($D93 &gt;= AN$6, $E93 &lt; AM$6), 0, 1)+IF(OR($F93 &gt;= AN$6, $G93 &lt; AM$6), 0, 2)+1)</f>
        <v/>
      </c>
      <c r="AN93" s="68" t="str">
        <f ca="1">INDEX({"","_","-","="},IF(OR($D93 &gt;= AO$6, $E93 &lt; AN$6), 0, 1)+IF(OR($F93 &gt;= AO$6, $G93 &lt; AN$6), 0, 2)+1)</f>
        <v/>
      </c>
      <c r="AO93" s="68" t="str">
        <f ca="1">INDEX({"","_","-","="},IF(OR($D93 &gt;= AP$6, $E93 &lt; AO$6), 0, 1)+IF(OR($F93 &gt;= AP$6, $G93 &lt; AO$6), 0, 2)+1)</f>
        <v/>
      </c>
      <c r="AP93" s="68" t="str">
        <f ca="1">INDEX({"","_","-","="},IF(OR($D93 &gt;= AQ$6, $E93 &lt; AP$6), 0, 1)+IF(OR($F93 &gt;= AQ$6, $G93 &lt; AP$6), 0, 2)+1)</f>
        <v/>
      </c>
      <c r="AQ93" s="68" t="str">
        <f ca="1">INDEX({"","_","-","="},IF(OR($D93 &gt;= AR$6, $E93 &lt; AQ$6), 0, 1)+IF(OR($F93 &gt;= AR$6, $G93 &lt; AQ$6), 0, 2)+1)</f>
        <v/>
      </c>
      <c r="AR93" s="68" t="str">
        <f ca="1">INDEX({"","_","-","="},IF(OR($D93 &gt;= AS$6, $E93 &lt; AR$6), 0, 1)+IF(OR($F93 &gt;= AS$6, $G93 &lt; AR$6), 0, 2)+1)</f>
        <v/>
      </c>
      <c r="AS93" s="68" t="str">
        <f ca="1">INDEX({"","_","-","="},IF(OR($D93 &gt;= AT$6, $E93 &lt; AS$6), 0, 1)+IF(OR($F93 &gt;= AT$6, $G93 &lt; AS$6), 0, 2)+1)</f>
        <v/>
      </c>
      <c r="AT93" s="68" t="str">
        <f ca="1">INDEX({"","_","-","="},IF(OR($D93 &gt;= AU$6, $E93 &lt; AT$6), 0, 1)+IF(OR($F93 &gt;= AU$6, $G93 &lt; AT$6), 0, 2)+1)</f>
        <v/>
      </c>
      <c r="AU93" s="68" t="str">
        <f ca="1">INDEX({"","_","-","="},IF(OR($D93 &gt;= AV$6, $E93 &lt; AU$6), 0, 1)+IF(OR($F93 &gt;= AV$6, $G93 &lt; AU$6), 0, 2)+1)</f>
        <v/>
      </c>
      <c r="AV93" s="68" t="str">
        <f ca="1">INDEX({"","_","-","="},IF(OR($D93 &gt;= AW$6, $E93 &lt; AV$6), 0, 1)+IF(OR($F93 &gt;= AW$6, $G93 &lt; AV$6), 0, 2)+1)</f>
        <v/>
      </c>
      <c r="AW93" s="68" t="str">
        <f ca="1">INDEX({"","_","-","="},IF(OR($D93 &gt;= AX$6, $E93 &lt; AW$6), 0, 1)+IF(OR($F93 &gt;= AX$6, $G93 &lt; AW$6), 0, 2)+1)</f>
        <v/>
      </c>
      <c r="AX93" s="68" t="str">
        <f ca="1">INDEX({"","_","-","="},IF(OR($D93 &gt;= AY$6, $E93 &lt; AX$6), 0, 1)+IF(OR($F93 &gt;= AY$6, $G93 &lt; AX$6), 0, 2)+1)</f>
        <v/>
      </c>
      <c r="AY93" s="68" t="str">
        <f ca="1">INDEX({"","_","-","="},IF(OR($D93 &gt;= AZ$6, $E93 &lt; AY$6), 0, 1)+IF(OR($F93 &gt;= AZ$6, $G93 &lt; AY$6), 0, 2)+1)</f>
        <v/>
      </c>
      <c r="AZ93" s="68" t="str">
        <f ca="1">INDEX({"","_","-","="},IF(OR($D93 &gt;= BA$6, $E93 &lt; AZ$6), 0, 1)+IF(OR($F93 &gt;= BA$6, $G93 &lt; AZ$6), 0, 2)+1)</f>
        <v/>
      </c>
      <c r="BA93" s="68" t="str">
        <f ca="1">INDEX({"","_","-","="},IF(OR($D93 &gt;= BB$6, $E93 &lt; BA$6), 0, 1)+IF(OR($F93 &gt;= BB$6, $G93 &lt; BA$6), 0, 2)+1)</f>
        <v/>
      </c>
      <c r="BB93" s="68" t="str">
        <f ca="1">INDEX({"","_","-","="},IF(OR($D93 &gt;= BC$6, $E93 &lt; BB$6), 0, 1)+IF(OR($F93 &gt;= BC$6, $G93 &lt; BB$6), 0, 2)+1)</f>
        <v/>
      </c>
      <c r="BC93" s="68" t="str">
        <f ca="1">INDEX({"","_","-","="},IF(OR($D93 &gt;= BD$6, $E93 &lt; BC$6), 0, 1)+IF(OR($F93 &gt;= BD$6, $G93 &lt; BC$6), 0, 2)+1)</f>
        <v/>
      </c>
      <c r="BD93" s="68" t="str">
        <f ca="1">INDEX({"","_","-","="},IF(OR($D93 &gt;= BE$6, $E93 &lt; BD$6), 0, 1)+IF(OR($F93 &gt;= BE$6, $G93 &lt; BD$6), 0, 2)+1)</f>
        <v/>
      </c>
      <c r="BE93" s="68" t="str">
        <f ca="1">INDEX({"","_","-","="},IF(OR($D93 &gt;= BF$6, $E93 &lt; BE$6), 0, 1)+IF(OR($F93 &gt;= BF$6, $G93 &lt; BE$6), 0, 2)+1)</f>
        <v/>
      </c>
      <c r="BF93" s="68" t="str">
        <f ca="1">INDEX({"","_","-","="},IF(OR($D93 &gt;= BG$6, $E93 &lt; BF$6), 0, 1)+IF(OR($F93 &gt;= BG$6, $G93 &lt; BF$6), 0, 2)+1)</f>
        <v/>
      </c>
      <c r="BG93" s="68" t="str">
        <f ca="1">INDEX({"","_","-","="},IF(OR($D93 &gt;= BH$6, $E93 &lt; BG$6), 0, 1)+IF(OR($F93 &gt;= BH$6, $G93 &lt; BG$6), 0, 2)+1)</f>
        <v/>
      </c>
      <c r="BH93" s="68" t="str">
        <f ca="1">INDEX({"","_","-","="},IF(OR($D93 &gt;= BI$6, $E93 &lt; BH$6), 0, 1)+IF(OR($F93 &gt;= BI$6, $G93 &lt; BH$6), 0, 2)+1)</f>
        <v/>
      </c>
      <c r="BI93" s="68" t="str">
        <f ca="1">INDEX({"","_","-","="},IF(OR($D93 &gt;= BJ$6, $E93 &lt; BI$6), 0, 1)+IF(OR($F93 &gt;= BJ$6, $G93 &lt; BI$6), 0, 2)+1)</f>
        <v/>
      </c>
      <c r="BJ93" s="68" t="str">
        <f ca="1">INDEX({"","_","-","="},IF(OR($D93 &gt;= BK$6, $E93 &lt; BJ$6), 0, 1)+IF(OR($F93 &gt;= BK$6, $G93 &lt; BJ$6), 0, 2)+1)</f>
        <v/>
      </c>
      <c r="BK93" s="68" t="str">
        <f ca="1">INDEX({"","_","-","="},IF(OR($D93 &gt;= BL$6, $E93 &lt; BK$6), 0, 1)+IF(OR($F93 &gt;= BL$6, $G93 &lt; BK$6), 0, 2)+1)</f>
        <v/>
      </c>
      <c r="BL93" s="68" t="str">
        <f ca="1">INDEX({"","_","-","="},IF(OR($D93 &gt;= BM$6, $E93 &lt; BL$6), 0, 1)+IF(OR($F93 &gt;= BM$6, $G93 &lt; BL$6), 0, 2)+1)</f>
        <v/>
      </c>
      <c r="BM93" s="68" t="str">
        <f ca="1">INDEX({"","_","-","="},IF(OR($D93 &gt;= BN$6, $E93 &lt; BM$6), 0, 1)+IF(OR($F93 &gt;= BN$6, $G93 &lt; BM$6), 0, 2)+1)</f>
        <v/>
      </c>
      <c r="BN93" s="68" t="str">
        <f ca="1">INDEX({"","_","-","="},IF(OR($D93 &gt;= BO$6, $E93 &lt; BN$6), 0, 1)+IF(OR($F93 &gt;= BO$6, $G93 &lt; BN$6), 0, 2)+1)</f>
        <v/>
      </c>
      <c r="BO93" s="68" t="str">
        <f ca="1">INDEX({"","_","-","="},IF(OR($D93 &gt;= BP$6, $E93 &lt; BO$6), 0, 1)+IF(OR($F93 &gt;= BP$6, $G93 &lt; BO$6), 0, 2)+1)</f>
        <v/>
      </c>
      <c r="BP93" s="68" t="str">
        <f ca="1">INDEX({"","_","-","="},IF(OR($D93 &gt;= BQ$6, $E93 &lt; BP$6), 0, 1)+IF(OR($F93 &gt;= BQ$6, $G93 &lt; BP$6), 0, 2)+1)</f>
        <v/>
      </c>
      <c r="BQ93" s="68" t="str">
        <f ca="1">INDEX({"","_","-","="},IF(OR($D93 &gt;= BR$6, $E93 &lt; BQ$6), 0, 1)+IF(OR($F93 &gt;= BR$6, $G93 &lt; BQ$6), 0, 2)+1)</f>
        <v/>
      </c>
      <c r="BR93" s="68" t="str">
        <f ca="1">INDEX({"","_","-","="},IF(OR($D93 &gt;= BS$6, $E93 &lt; BR$6), 0, 1)+IF(OR($F93 &gt;= BS$6, $G93 &lt; BR$6), 0, 2)+1)</f>
        <v/>
      </c>
      <c r="BS93" s="68" t="str">
        <f ca="1">INDEX({"","_","-","="},IF(OR($D93 &gt;= BT$6, $E93 &lt; BS$6), 0, 1)+IF(OR($F93 &gt;= BT$6, $G93 &lt; BS$6), 0, 2)+1)</f>
        <v/>
      </c>
      <c r="BT93" s="68" t="str">
        <f ca="1">INDEX({"","_","-","="},IF(OR($D93 &gt;= BU$6, $E93 &lt; BT$6), 0, 1)+IF(OR($F93 &gt;= BU$6, $G93 &lt; BT$6), 0, 2)+1)</f>
        <v/>
      </c>
      <c r="BU93" s="68" t="str">
        <f ca="1">INDEX({"","_","-","="},IF(OR($D93 &gt;= BV$6, $E93 &lt; BU$6), 0, 1)+IF(OR($F93 &gt;= BV$6, $G93 &lt; BU$6), 0, 2)+1)</f>
        <v/>
      </c>
      <c r="BV93" s="68" t="str">
        <f ca="1">INDEX({"","_","-","="},IF(OR($D93 &gt;= BW$6, $E93 &lt; BV$6), 0, 1)+IF(OR($F93 &gt;= BW$6, $G93 &lt; BV$6), 0, 2)+1)</f>
        <v/>
      </c>
      <c r="BW93" s="68" t="str">
        <f ca="1">INDEX({"","_","-","="},IF(OR($D93 &gt;= BX$6, $E93 &lt; BW$6), 0, 1)+IF(OR($F93 &gt;= BX$6, $G93 &lt; BW$6), 0, 2)+1)</f>
        <v/>
      </c>
      <c r="BX93" s="68" t="str">
        <f ca="1">INDEX({"","_","-","="},IF(OR($D93 &gt;= BY$6, $E93 &lt; BX$6), 0, 1)+IF(OR($F93 &gt;= BY$6, $G93 &lt; BX$6), 0, 2)+1)</f>
        <v/>
      </c>
      <c r="BY93" s="68" t="str">
        <f ca="1">INDEX({"","_","-","="},IF(OR($D93 &gt;= BZ$6, $E93 &lt; BY$6), 0, 1)+IF(OR($F93 &gt;= BZ$6, $G93 &lt; BY$6), 0, 2)+1)</f>
        <v/>
      </c>
      <c r="BZ93" s="68" t="str">
        <f ca="1">INDEX({"","_","-","="},IF(OR($D93 &gt;= CA$6, $E93 &lt; BZ$6), 0, 1)+IF(OR($F93 &gt;= CA$6, $G93 &lt; BZ$6), 0, 2)+1)</f>
        <v/>
      </c>
      <c r="CA93" s="68" t="str">
        <f ca="1">INDEX({"","_","-","="},IF(OR($D93 &gt;= CB$6, $E93 &lt; CA$6), 0, 1)+IF(OR($F93 &gt;= CB$6, $G93 &lt; CA$6), 0, 2)+1)</f>
        <v/>
      </c>
      <c r="CB93" s="68" t="str">
        <f ca="1">INDEX({"","_","-","="},IF(OR($D93 &gt;= CC$6, $E93 &lt; CB$6), 0, 1)+IF(OR($F93 &gt;= CC$6, $G93 &lt; CB$6), 0, 2)+1)</f>
        <v/>
      </c>
      <c r="CC93" s="68" t="str">
        <f ca="1">INDEX({"","_","-","="},IF(OR($D93 &gt;= CD$6, $E93 &lt; CC$6), 0, 1)+IF(OR($F93 &gt;= CD$6, $G93 &lt; CC$6), 0, 2)+1)</f>
        <v/>
      </c>
      <c r="CD93" s="68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IF('临-进度'!M89,'临-进度'!$A89,"")</f>
        <v/>
      </c>
      <c r="B94" s="8" t="str">
        <f ca="1">IF('临-进度'!M89,'临-进度'!$B89,"")</f>
        <v/>
      </c>
      <c r="C94" s="8" t="str">
        <f ca="1">IF('临-进度'!M89,'临-进度'!$E89,"")</f>
        <v/>
      </c>
      <c r="D94" s="40" t="str">
        <f ca="1">IF('临-进度'!$M89,'临-进度'!$I89,"")</f>
        <v/>
      </c>
      <c r="E94" s="40" t="str">
        <f ca="1">IF('临-进度'!$M89,'临-进度'!$AE89,"")</f>
        <v/>
      </c>
      <c r="F94" s="40" t="str">
        <f ca="1">IF('临-进度'!$M89,'临-进度'!$J89,"")</f>
        <v/>
      </c>
      <c r="G94" s="73" t="str">
        <f ca="1">IF('临-进度'!$M89,'临-进度'!$AF89,"")</f>
        <v/>
      </c>
      <c r="H94" s="68" t="str">
        <f ca="1">INDEX({"","_","-","="},IF(OR($D94 &gt;= I$6, $E94 &lt; H$6), 0, 1)+IF(OR($F94 &gt;= I$6, $G94 &lt; H$6), 0, 2)+1)</f>
        <v/>
      </c>
      <c r="I94" s="68" t="str">
        <f ca="1">INDEX({"","_","-","="},IF(OR($D94 &gt;= J$6, $E94 &lt; I$6), 0, 1)+IF(OR($F94 &gt;= J$6, $G94 &lt; I$6), 0, 2)+1)</f>
        <v/>
      </c>
      <c r="J94" s="68" t="str">
        <f ca="1">INDEX({"","_","-","="},IF(OR($D94 &gt;= K$6, $E94 &lt; J$6), 0, 1)+IF(OR($F94 &gt;= K$6, $G94 &lt; J$6), 0, 2)+1)</f>
        <v/>
      </c>
      <c r="K94" s="68" t="str">
        <f ca="1">INDEX({"","_","-","="},IF(OR($D94 &gt;= L$6, $E94 &lt; K$6), 0, 1)+IF(OR($F94 &gt;= L$6, $G94 &lt; K$6), 0, 2)+1)</f>
        <v/>
      </c>
      <c r="L94" s="68" t="str">
        <f ca="1">INDEX({"","_","-","="},IF(OR($D94 &gt;= M$6, $E94 &lt; L$6), 0, 1)+IF(OR($F94 &gt;= M$6, $G94 &lt; L$6), 0, 2)+1)</f>
        <v/>
      </c>
      <c r="M94" s="68" t="str">
        <f ca="1">INDEX({"","_","-","="},IF(OR($D94 &gt;= N$6, $E94 &lt; M$6), 0, 1)+IF(OR($F94 &gt;= N$6, $G94 &lt; M$6), 0, 2)+1)</f>
        <v/>
      </c>
      <c r="N94" s="68" t="str">
        <f ca="1">INDEX({"","_","-","="},IF(OR($D94 &gt;= O$6, $E94 &lt; N$6), 0, 1)+IF(OR($F94 &gt;= O$6, $G94 &lt; N$6), 0, 2)+1)</f>
        <v/>
      </c>
      <c r="O94" s="68" t="str">
        <f ca="1">INDEX({"","_","-","="},IF(OR($D94 &gt;= P$6, $E94 &lt; O$6), 0, 1)+IF(OR($F94 &gt;= P$6, $G94 &lt; O$6), 0, 2)+1)</f>
        <v/>
      </c>
      <c r="P94" s="68" t="str">
        <f ca="1">INDEX({"","_","-","="},IF(OR($D94 &gt;= Q$6, $E94 &lt; P$6), 0, 1)+IF(OR($F94 &gt;= Q$6, $G94 &lt; P$6), 0, 2)+1)</f>
        <v/>
      </c>
      <c r="Q94" s="68" t="str">
        <f ca="1">INDEX({"","_","-","="},IF(OR($D94 &gt;= R$6, $E94 &lt; Q$6), 0, 1)+IF(OR($F94 &gt;= R$6, $G94 &lt; Q$6), 0, 2)+1)</f>
        <v/>
      </c>
      <c r="R94" s="68" t="str">
        <f ca="1">INDEX({"","_","-","="},IF(OR($D94 &gt;= S$6, $E94 &lt; R$6), 0, 1)+IF(OR($F94 &gt;= S$6, $G94 &lt; R$6), 0, 2)+1)</f>
        <v/>
      </c>
      <c r="S94" s="68" t="str">
        <f ca="1">INDEX({"","_","-","="},IF(OR($D94 &gt;= T$6, $E94 &lt; S$6), 0, 1)+IF(OR($F94 &gt;= T$6, $G94 &lt; S$6), 0, 2)+1)</f>
        <v/>
      </c>
      <c r="T94" s="68" t="str">
        <f ca="1">INDEX({"","_","-","="},IF(OR($D94 &gt;= U$6, $E94 &lt; T$6), 0, 1)+IF(OR($F94 &gt;= U$6, $G94 &lt; T$6), 0, 2)+1)</f>
        <v/>
      </c>
      <c r="U94" s="68" t="str">
        <f ca="1">INDEX({"","_","-","="},IF(OR($D94 &gt;= V$6, $E94 &lt; U$6), 0, 1)+IF(OR($F94 &gt;= V$6, $G94 &lt; U$6), 0, 2)+1)</f>
        <v/>
      </c>
      <c r="V94" s="68" t="str">
        <f ca="1">INDEX({"","_","-","="},IF(OR($D94 &gt;= W$6, $E94 &lt; V$6), 0, 1)+IF(OR($F94 &gt;= W$6, $G94 &lt; V$6), 0, 2)+1)</f>
        <v/>
      </c>
      <c r="W94" s="68" t="str">
        <f ca="1">INDEX({"","_","-","="},IF(OR($D94 &gt;= X$6, $E94 &lt; W$6), 0, 1)+IF(OR($F94 &gt;= X$6, $G94 &lt; W$6), 0, 2)+1)</f>
        <v/>
      </c>
      <c r="X94" s="68" t="str">
        <f ca="1">INDEX({"","_","-","="},IF(OR($D94 &gt;= Y$6, $E94 &lt; X$6), 0, 1)+IF(OR($F94 &gt;= Y$6, $G94 &lt; X$6), 0, 2)+1)</f>
        <v/>
      </c>
      <c r="Y94" s="68" t="str">
        <f ca="1">INDEX({"","_","-","="},IF(OR($D94 &gt;= Z$6, $E94 &lt; Y$6), 0, 1)+IF(OR($F94 &gt;= Z$6, $G94 &lt; Y$6), 0, 2)+1)</f>
        <v/>
      </c>
      <c r="Z94" s="68" t="str">
        <f ca="1">INDEX({"","_","-","="},IF(OR($D94 &gt;= AA$6, $E94 &lt; Z$6), 0, 1)+IF(OR($F94 &gt;= AA$6, $G94 &lt; Z$6), 0, 2)+1)</f>
        <v/>
      </c>
      <c r="AA94" s="68" t="str">
        <f ca="1">INDEX({"","_","-","="},IF(OR($D94 &gt;= AB$6, $E94 &lt; AA$6), 0, 1)+IF(OR($F94 &gt;= AB$6, $G94 &lt; AA$6), 0, 2)+1)</f>
        <v/>
      </c>
      <c r="AB94" s="68" t="str">
        <f ca="1">INDEX({"","_","-","="},IF(OR($D94 &gt;= AC$6, $E94 &lt; AB$6), 0, 1)+IF(OR($F94 &gt;= AC$6, $G94 &lt; AB$6), 0, 2)+1)</f>
        <v/>
      </c>
      <c r="AC94" s="68" t="str">
        <f ca="1">INDEX({"","_","-","="},IF(OR($D94 &gt;= AD$6, $E94 &lt; AC$6), 0, 1)+IF(OR($F94 &gt;= AD$6, $G94 &lt; AC$6), 0, 2)+1)</f>
        <v/>
      </c>
      <c r="AD94" s="68" t="str">
        <f ca="1">INDEX({"","_","-","="},IF(OR($D94 &gt;= AE$6, $E94 &lt; AD$6), 0, 1)+IF(OR($F94 &gt;= AE$6, $G94 &lt; AD$6), 0, 2)+1)</f>
        <v/>
      </c>
      <c r="AE94" s="68" t="str">
        <f ca="1">INDEX({"","_","-","="},IF(OR($D94 &gt;= AF$6, $E94 &lt; AE$6), 0, 1)+IF(OR($F94 &gt;= AF$6, $G94 &lt; AE$6), 0, 2)+1)</f>
        <v/>
      </c>
      <c r="AF94" s="68" t="str">
        <f ca="1">INDEX({"","_","-","="},IF(OR($D94 &gt;= AG$6, $E94 &lt; AF$6), 0, 1)+IF(OR($F94 &gt;= AG$6, $G94 &lt; AF$6), 0, 2)+1)</f>
        <v/>
      </c>
      <c r="AG94" s="68" t="str">
        <f ca="1">INDEX({"","_","-","="},IF(OR($D94 &gt;= AH$6, $E94 &lt; AG$6), 0, 1)+IF(OR($F94 &gt;= AH$6, $G94 &lt; AG$6), 0, 2)+1)</f>
        <v/>
      </c>
      <c r="AH94" s="68" t="str">
        <f ca="1">INDEX({"","_","-","="},IF(OR($D94 &gt;= AI$6, $E94 &lt; AH$6), 0, 1)+IF(OR($F94 &gt;= AI$6, $G94 &lt; AH$6), 0, 2)+1)</f>
        <v/>
      </c>
      <c r="AI94" s="68" t="str">
        <f ca="1">INDEX({"","_","-","="},IF(OR($D94 &gt;= AJ$6, $E94 &lt; AI$6), 0, 1)+IF(OR($F94 &gt;= AJ$6, $G94 &lt; AI$6), 0, 2)+1)</f>
        <v/>
      </c>
      <c r="AJ94" s="68" t="str">
        <f ca="1">INDEX({"","_","-","="},IF(OR($D94 &gt;= AK$6, $E94 &lt; AJ$6), 0, 1)+IF(OR($F94 &gt;= AK$6, $G94 &lt; AJ$6), 0, 2)+1)</f>
        <v/>
      </c>
      <c r="AK94" s="68" t="str">
        <f ca="1">INDEX({"","_","-","="},IF(OR($D94 &gt;= AL$6, $E94 &lt; AK$6), 0, 1)+IF(OR($F94 &gt;= AL$6, $G94 &lt; AK$6), 0, 2)+1)</f>
        <v/>
      </c>
      <c r="AL94" s="68" t="str">
        <f ca="1">INDEX({"","_","-","="},IF(OR($D94 &gt;= AM$6, $E94 &lt; AL$6), 0, 1)+IF(OR($F94 &gt;= AM$6, $G94 &lt; AL$6), 0, 2)+1)</f>
        <v/>
      </c>
      <c r="AM94" s="68" t="str">
        <f ca="1">INDEX({"","_","-","="},IF(OR($D94 &gt;= AN$6, $E94 &lt; AM$6), 0, 1)+IF(OR($F94 &gt;= AN$6, $G94 &lt; AM$6), 0, 2)+1)</f>
        <v/>
      </c>
      <c r="AN94" s="68" t="str">
        <f ca="1">INDEX({"","_","-","="},IF(OR($D94 &gt;= AO$6, $E94 &lt; AN$6), 0, 1)+IF(OR($F94 &gt;= AO$6, $G94 &lt; AN$6), 0, 2)+1)</f>
        <v/>
      </c>
      <c r="AO94" s="68" t="str">
        <f ca="1">INDEX({"","_","-","="},IF(OR($D94 &gt;= AP$6, $E94 &lt; AO$6), 0, 1)+IF(OR($F94 &gt;= AP$6, $G94 &lt; AO$6), 0, 2)+1)</f>
        <v/>
      </c>
      <c r="AP94" s="68" t="str">
        <f ca="1">INDEX({"","_","-","="},IF(OR($D94 &gt;= AQ$6, $E94 &lt; AP$6), 0, 1)+IF(OR($F94 &gt;= AQ$6, $G94 &lt; AP$6), 0, 2)+1)</f>
        <v/>
      </c>
      <c r="AQ94" s="68" t="str">
        <f ca="1">INDEX({"","_","-","="},IF(OR($D94 &gt;= AR$6, $E94 &lt; AQ$6), 0, 1)+IF(OR($F94 &gt;= AR$6, $G94 &lt; AQ$6), 0, 2)+1)</f>
        <v/>
      </c>
      <c r="AR94" s="68" t="str">
        <f ca="1">INDEX({"","_","-","="},IF(OR($D94 &gt;= AS$6, $E94 &lt; AR$6), 0, 1)+IF(OR($F94 &gt;= AS$6, $G94 &lt; AR$6), 0, 2)+1)</f>
        <v/>
      </c>
      <c r="AS94" s="68" t="str">
        <f ca="1">INDEX({"","_","-","="},IF(OR($D94 &gt;= AT$6, $E94 &lt; AS$6), 0, 1)+IF(OR($F94 &gt;= AT$6, $G94 &lt; AS$6), 0, 2)+1)</f>
        <v/>
      </c>
      <c r="AT94" s="68" t="str">
        <f ca="1">INDEX({"","_","-","="},IF(OR($D94 &gt;= AU$6, $E94 &lt; AT$6), 0, 1)+IF(OR($F94 &gt;= AU$6, $G94 &lt; AT$6), 0, 2)+1)</f>
        <v/>
      </c>
      <c r="AU94" s="68" t="str">
        <f ca="1">INDEX({"","_","-","="},IF(OR($D94 &gt;= AV$6, $E94 &lt; AU$6), 0, 1)+IF(OR($F94 &gt;= AV$6, $G94 &lt; AU$6), 0, 2)+1)</f>
        <v/>
      </c>
      <c r="AV94" s="68" t="str">
        <f ca="1">INDEX({"","_","-","="},IF(OR($D94 &gt;= AW$6, $E94 &lt; AV$6), 0, 1)+IF(OR($F94 &gt;= AW$6, $G94 &lt; AV$6), 0, 2)+1)</f>
        <v/>
      </c>
      <c r="AW94" s="68" t="str">
        <f ca="1">INDEX({"","_","-","="},IF(OR($D94 &gt;= AX$6, $E94 &lt; AW$6), 0, 1)+IF(OR($F94 &gt;= AX$6, $G94 &lt; AW$6), 0, 2)+1)</f>
        <v/>
      </c>
      <c r="AX94" s="68" t="str">
        <f ca="1">INDEX({"","_","-","="},IF(OR($D94 &gt;= AY$6, $E94 &lt; AX$6), 0, 1)+IF(OR($F94 &gt;= AY$6, $G94 &lt; AX$6), 0, 2)+1)</f>
        <v/>
      </c>
      <c r="AY94" s="68" t="str">
        <f ca="1">INDEX({"","_","-","="},IF(OR($D94 &gt;= AZ$6, $E94 &lt; AY$6), 0, 1)+IF(OR($F94 &gt;= AZ$6, $G94 &lt; AY$6), 0, 2)+1)</f>
        <v/>
      </c>
      <c r="AZ94" s="68" t="str">
        <f ca="1">INDEX({"","_","-","="},IF(OR($D94 &gt;= BA$6, $E94 &lt; AZ$6), 0, 1)+IF(OR($F94 &gt;= BA$6, $G94 &lt; AZ$6), 0, 2)+1)</f>
        <v/>
      </c>
      <c r="BA94" s="68" t="str">
        <f ca="1">INDEX({"","_","-","="},IF(OR($D94 &gt;= BB$6, $E94 &lt; BA$6), 0, 1)+IF(OR($F94 &gt;= BB$6, $G94 &lt; BA$6), 0, 2)+1)</f>
        <v/>
      </c>
      <c r="BB94" s="68" t="str">
        <f ca="1">INDEX({"","_","-","="},IF(OR($D94 &gt;= BC$6, $E94 &lt; BB$6), 0, 1)+IF(OR($F94 &gt;= BC$6, $G94 &lt; BB$6), 0, 2)+1)</f>
        <v/>
      </c>
      <c r="BC94" s="68" t="str">
        <f ca="1">INDEX({"","_","-","="},IF(OR($D94 &gt;= BD$6, $E94 &lt; BC$6), 0, 1)+IF(OR($F94 &gt;= BD$6, $G94 &lt; BC$6), 0, 2)+1)</f>
        <v/>
      </c>
      <c r="BD94" s="68" t="str">
        <f ca="1">INDEX({"","_","-","="},IF(OR($D94 &gt;= BE$6, $E94 &lt; BD$6), 0, 1)+IF(OR($F94 &gt;= BE$6, $G94 &lt; BD$6), 0, 2)+1)</f>
        <v/>
      </c>
      <c r="BE94" s="68" t="str">
        <f ca="1">INDEX({"","_","-","="},IF(OR($D94 &gt;= BF$6, $E94 &lt; BE$6), 0, 1)+IF(OR($F94 &gt;= BF$6, $G94 &lt; BE$6), 0, 2)+1)</f>
        <v/>
      </c>
      <c r="BF94" s="68" t="str">
        <f ca="1">INDEX({"","_","-","="},IF(OR($D94 &gt;= BG$6, $E94 &lt; BF$6), 0, 1)+IF(OR($F94 &gt;= BG$6, $G94 &lt; BF$6), 0, 2)+1)</f>
        <v/>
      </c>
      <c r="BG94" s="68" t="str">
        <f ca="1">INDEX({"","_","-","="},IF(OR($D94 &gt;= BH$6, $E94 &lt; BG$6), 0, 1)+IF(OR($F94 &gt;= BH$6, $G94 &lt; BG$6), 0, 2)+1)</f>
        <v/>
      </c>
      <c r="BH94" s="68" t="str">
        <f ca="1">INDEX({"","_","-","="},IF(OR($D94 &gt;= BI$6, $E94 &lt; BH$6), 0, 1)+IF(OR($F94 &gt;= BI$6, $G94 &lt; BH$6), 0, 2)+1)</f>
        <v/>
      </c>
      <c r="BI94" s="68" t="str">
        <f ca="1">INDEX({"","_","-","="},IF(OR($D94 &gt;= BJ$6, $E94 &lt; BI$6), 0, 1)+IF(OR($F94 &gt;= BJ$6, $G94 &lt; BI$6), 0, 2)+1)</f>
        <v/>
      </c>
      <c r="BJ94" s="68" t="str">
        <f ca="1">INDEX({"","_","-","="},IF(OR($D94 &gt;= BK$6, $E94 &lt; BJ$6), 0, 1)+IF(OR($F94 &gt;= BK$6, $G94 &lt; BJ$6), 0, 2)+1)</f>
        <v/>
      </c>
      <c r="BK94" s="68" t="str">
        <f ca="1">INDEX({"","_","-","="},IF(OR($D94 &gt;= BL$6, $E94 &lt; BK$6), 0, 1)+IF(OR($F94 &gt;= BL$6, $G94 &lt; BK$6), 0, 2)+1)</f>
        <v/>
      </c>
      <c r="BL94" s="68" t="str">
        <f ca="1">INDEX({"","_","-","="},IF(OR($D94 &gt;= BM$6, $E94 &lt; BL$6), 0, 1)+IF(OR($F94 &gt;= BM$6, $G94 &lt; BL$6), 0, 2)+1)</f>
        <v/>
      </c>
      <c r="BM94" s="68" t="str">
        <f ca="1">INDEX({"","_","-","="},IF(OR($D94 &gt;= BN$6, $E94 &lt; BM$6), 0, 1)+IF(OR($F94 &gt;= BN$6, $G94 &lt; BM$6), 0, 2)+1)</f>
        <v/>
      </c>
      <c r="BN94" s="68" t="str">
        <f ca="1">INDEX({"","_","-","="},IF(OR($D94 &gt;= BO$6, $E94 &lt; BN$6), 0, 1)+IF(OR($F94 &gt;= BO$6, $G94 &lt; BN$6), 0, 2)+1)</f>
        <v/>
      </c>
      <c r="BO94" s="68" t="str">
        <f ca="1">INDEX({"","_","-","="},IF(OR($D94 &gt;= BP$6, $E94 &lt; BO$6), 0, 1)+IF(OR($F94 &gt;= BP$6, $G94 &lt; BO$6), 0, 2)+1)</f>
        <v/>
      </c>
      <c r="BP94" s="68" t="str">
        <f ca="1">INDEX({"","_","-","="},IF(OR($D94 &gt;= BQ$6, $E94 &lt; BP$6), 0, 1)+IF(OR($F94 &gt;= BQ$6, $G94 &lt; BP$6), 0, 2)+1)</f>
        <v/>
      </c>
      <c r="BQ94" s="68" t="str">
        <f ca="1">INDEX({"","_","-","="},IF(OR($D94 &gt;= BR$6, $E94 &lt; BQ$6), 0, 1)+IF(OR($F94 &gt;= BR$6, $G94 &lt; BQ$6), 0, 2)+1)</f>
        <v/>
      </c>
      <c r="BR94" s="68" t="str">
        <f ca="1">INDEX({"","_","-","="},IF(OR($D94 &gt;= BS$6, $E94 &lt; BR$6), 0, 1)+IF(OR($F94 &gt;= BS$6, $G94 &lt; BR$6), 0, 2)+1)</f>
        <v/>
      </c>
      <c r="BS94" s="68" t="str">
        <f ca="1">INDEX({"","_","-","="},IF(OR($D94 &gt;= BT$6, $E94 &lt; BS$6), 0, 1)+IF(OR($F94 &gt;= BT$6, $G94 &lt; BS$6), 0, 2)+1)</f>
        <v/>
      </c>
      <c r="BT94" s="68" t="str">
        <f ca="1">INDEX({"","_","-","="},IF(OR($D94 &gt;= BU$6, $E94 &lt; BT$6), 0, 1)+IF(OR($F94 &gt;= BU$6, $G94 &lt; BT$6), 0, 2)+1)</f>
        <v/>
      </c>
      <c r="BU94" s="68" t="str">
        <f ca="1">INDEX({"","_","-","="},IF(OR($D94 &gt;= BV$6, $E94 &lt; BU$6), 0, 1)+IF(OR($F94 &gt;= BV$6, $G94 &lt; BU$6), 0, 2)+1)</f>
        <v/>
      </c>
      <c r="BV94" s="68" t="str">
        <f ca="1">INDEX({"","_","-","="},IF(OR($D94 &gt;= BW$6, $E94 &lt; BV$6), 0, 1)+IF(OR($F94 &gt;= BW$6, $G94 &lt; BV$6), 0, 2)+1)</f>
        <v/>
      </c>
      <c r="BW94" s="68" t="str">
        <f ca="1">INDEX({"","_","-","="},IF(OR($D94 &gt;= BX$6, $E94 &lt; BW$6), 0, 1)+IF(OR($F94 &gt;= BX$6, $G94 &lt; BW$6), 0, 2)+1)</f>
        <v/>
      </c>
      <c r="BX94" s="68" t="str">
        <f ca="1">INDEX({"","_","-","="},IF(OR($D94 &gt;= BY$6, $E94 &lt; BX$6), 0, 1)+IF(OR($F94 &gt;= BY$6, $G94 &lt; BX$6), 0, 2)+1)</f>
        <v/>
      </c>
      <c r="BY94" s="68" t="str">
        <f ca="1">INDEX({"","_","-","="},IF(OR($D94 &gt;= BZ$6, $E94 &lt; BY$6), 0, 1)+IF(OR($F94 &gt;= BZ$6, $G94 &lt; BY$6), 0, 2)+1)</f>
        <v/>
      </c>
      <c r="BZ94" s="68" t="str">
        <f ca="1">INDEX({"","_","-","="},IF(OR($D94 &gt;= CA$6, $E94 &lt; BZ$6), 0, 1)+IF(OR($F94 &gt;= CA$6, $G94 &lt; BZ$6), 0, 2)+1)</f>
        <v/>
      </c>
      <c r="CA94" s="68" t="str">
        <f ca="1">INDEX({"","_","-","="},IF(OR($D94 &gt;= CB$6, $E94 &lt; CA$6), 0, 1)+IF(OR($F94 &gt;= CB$6, $G94 &lt; CA$6), 0, 2)+1)</f>
        <v/>
      </c>
      <c r="CB94" s="68" t="str">
        <f ca="1">INDEX({"","_","-","="},IF(OR($D94 &gt;= CC$6, $E94 &lt; CB$6), 0, 1)+IF(OR($F94 &gt;= CC$6, $G94 &lt; CB$6), 0, 2)+1)</f>
        <v/>
      </c>
      <c r="CC94" s="68" t="str">
        <f ca="1">INDEX({"","_","-","="},IF(OR($D94 &gt;= CD$6, $E94 &lt; CC$6), 0, 1)+IF(OR($F94 &gt;= CD$6, $G94 &lt; CC$6), 0, 2)+1)</f>
        <v/>
      </c>
      <c r="CD94" s="68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IF('临-进度'!M90,'临-进度'!$A90,"")</f>
        <v/>
      </c>
      <c r="B95" s="8" t="str">
        <f ca="1">IF('临-进度'!M90,'临-进度'!$B90,"")</f>
        <v/>
      </c>
      <c r="C95" s="8" t="str">
        <f ca="1">IF('临-进度'!M90,'临-进度'!$E90,"")</f>
        <v/>
      </c>
      <c r="D95" s="40" t="str">
        <f ca="1">IF('临-进度'!$M90,'临-进度'!$I90,"")</f>
        <v/>
      </c>
      <c r="E95" s="40" t="str">
        <f ca="1">IF('临-进度'!$M90,'临-进度'!$AE90,"")</f>
        <v/>
      </c>
      <c r="F95" s="40" t="str">
        <f ca="1">IF('临-进度'!$M90,'临-进度'!$J90,"")</f>
        <v/>
      </c>
      <c r="G95" s="73" t="str">
        <f ca="1">IF('临-进度'!$M90,'临-进度'!$AF90,"")</f>
        <v/>
      </c>
      <c r="H95" s="68" t="str">
        <f ca="1">INDEX({"","_","-","="},IF(OR($D95 &gt;= I$6, $E95 &lt; H$6), 0, 1)+IF(OR($F95 &gt;= I$6, $G95 &lt; H$6), 0, 2)+1)</f>
        <v/>
      </c>
      <c r="I95" s="68" t="str">
        <f ca="1">INDEX({"","_","-","="},IF(OR($D95 &gt;= J$6, $E95 &lt; I$6), 0, 1)+IF(OR($F95 &gt;= J$6, $G95 &lt; I$6), 0, 2)+1)</f>
        <v/>
      </c>
      <c r="J95" s="68" t="str">
        <f ca="1">INDEX({"","_","-","="},IF(OR($D95 &gt;= K$6, $E95 &lt; J$6), 0, 1)+IF(OR($F95 &gt;= K$6, $G95 &lt; J$6), 0, 2)+1)</f>
        <v/>
      </c>
      <c r="K95" s="68" t="str">
        <f ca="1">INDEX({"","_","-","="},IF(OR($D95 &gt;= L$6, $E95 &lt; K$6), 0, 1)+IF(OR($F95 &gt;= L$6, $G95 &lt; K$6), 0, 2)+1)</f>
        <v/>
      </c>
      <c r="L95" s="68" t="str">
        <f ca="1">INDEX({"","_","-","="},IF(OR($D95 &gt;= M$6, $E95 &lt; L$6), 0, 1)+IF(OR($F95 &gt;= M$6, $G95 &lt; L$6), 0, 2)+1)</f>
        <v/>
      </c>
      <c r="M95" s="68" t="str">
        <f ca="1">INDEX({"","_","-","="},IF(OR($D95 &gt;= N$6, $E95 &lt; M$6), 0, 1)+IF(OR($F95 &gt;= N$6, $G95 &lt; M$6), 0, 2)+1)</f>
        <v/>
      </c>
      <c r="N95" s="68" t="str">
        <f ca="1">INDEX({"","_","-","="},IF(OR($D95 &gt;= O$6, $E95 &lt; N$6), 0, 1)+IF(OR($F95 &gt;= O$6, $G95 &lt; N$6), 0, 2)+1)</f>
        <v/>
      </c>
      <c r="O95" s="68" t="str">
        <f ca="1">INDEX({"","_","-","="},IF(OR($D95 &gt;= P$6, $E95 &lt; O$6), 0, 1)+IF(OR($F95 &gt;= P$6, $G95 &lt; O$6), 0, 2)+1)</f>
        <v/>
      </c>
      <c r="P95" s="68" t="str">
        <f ca="1">INDEX({"","_","-","="},IF(OR($D95 &gt;= Q$6, $E95 &lt; P$6), 0, 1)+IF(OR($F95 &gt;= Q$6, $G95 &lt; P$6), 0, 2)+1)</f>
        <v/>
      </c>
      <c r="Q95" s="68" t="str">
        <f ca="1">INDEX({"","_","-","="},IF(OR($D95 &gt;= R$6, $E95 &lt; Q$6), 0, 1)+IF(OR($F95 &gt;= R$6, $G95 &lt; Q$6), 0, 2)+1)</f>
        <v/>
      </c>
      <c r="R95" s="68" t="str">
        <f ca="1">INDEX({"","_","-","="},IF(OR($D95 &gt;= S$6, $E95 &lt; R$6), 0, 1)+IF(OR($F95 &gt;= S$6, $G95 &lt; R$6), 0, 2)+1)</f>
        <v/>
      </c>
      <c r="S95" s="68" t="str">
        <f ca="1">INDEX({"","_","-","="},IF(OR($D95 &gt;= T$6, $E95 &lt; S$6), 0, 1)+IF(OR($F95 &gt;= T$6, $G95 &lt; S$6), 0, 2)+1)</f>
        <v/>
      </c>
      <c r="T95" s="68" t="str">
        <f ca="1">INDEX({"","_","-","="},IF(OR($D95 &gt;= U$6, $E95 &lt; T$6), 0, 1)+IF(OR($F95 &gt;= U$6, $G95 &lt; T$6), 0, 2)+1)</f>
        <v/>
      </c>
      <c r="U95" s="68" t="str">
        <f ca="1">INDEX({"","_","-","="},IF(OR($D95 &gt;= V$6, $E95 &lt; U$6), 0, 1)+IF(OR($F95 &gt;= V$6, $G95 &lt; U$6), 0, 2)+1)</f>
        <v/>
      </c>
      <c r="V95" s="68" t="str">
        <f ca="1">INDEX({"","_","-","="},IF(OR($D95 &gt;= W$6, $E95 &lt; V$6), 0, 1)+IF(OR($F95 &gt;= W$6, $G95 &lt; V$6), 0, 2)+1)</f>
        <v/>
      </c>
      <c r="W95" s="68" t="str">
        <f ca="1">INDEX({"","_","-","="},IF(OR($D95 &gt;= X$6, $E95 &lt; W$6), 0, 1)+IF(OR($F95 &gt;= X$6, $G95 &lt; W$6), 0, 2)+1)</f>
        <v/>
      </c>
      <c r="X95" s="68" t="str">
        <f ca="1">INDEX({"","_","-","="},IF(OR($D95 &gt;= Y$6, $E95 &lt; X$6), 0, 1)+IF(OR($F95 &gt;= Y$6, $G95 &lt; X$6), 0, 2)+1)</f>
        <v/>
      </c>
      <c r="Y95" s="68" t="str">
        <f ca="1">INDEX({"","_","-","="},IF(OR($D95 &gt;= Z$6, $E95 &lt; Y$6), 0, 1)+IF(OR($F95 &gt;= Z$6, $G95 &lt; Y$6), 0, 2)+1)</f>
        <v/>
      </c>
      <c r="Z95" s="68" t="str">
        <f ca="1">INDEX({"","_","-","="},IF(OR($D95 &gt;= AA$6, $E95 &lt; Z$6), 0, 1)+IF(OR($F95 &gt;= AA$6, $G95 &lt; Z$6), 0, 2)+1)</f>
        <v/>
      </c>
      <c r="AA95" s="68" t="str">
        <f ca="1">INDEX({"","_","-","="},IF(OR($D95 &gt;= AB$6, $E95 &lt; AA$6), 0, 1)+IF(OR($F95 &gt;= AB$6, $G95 &lt; AA$6), 0, 2)+1)</f>
        <v/>
      </c>
      <c r="AB95" s="68" t="str">
        <f ca="1">INDEX({"","_","-","="},IF(OR($D95 &gt;= AC$6, $E95 &lt; AB$6), 0, 1)+IF(OR($F95 &gt;= AC$6, $G95 &lt; AB$6), 0, 2)+1)</f>
        <v/>
      </c>
      <c r="AC95" s="68" t="str">
        <f ca="1">INDEX({"","_","-","="},IF(OR($D95 &gt;= AD$6, $E95 &lt; AC$6), 0, 1)+IF(OR($F95 &gt;= AD$6, $G95 &lt; AC$6), 0, 2)+1)</f>
        <v/>
      </c>
      <c r="AD95" s="68" t="str">
        <f ca="1">INDEX({"","_","-","="},IF(OR($D95 &gt;= AE$6, $E95 &lt; AD$6), 0, 1)+IF(OR($F95 &gt;= AE$6, $G95 &lt; AD$6), 0, 2)+1)</f>
        <v/>
      </c>
      <c r="AE95" s="68" t="str">
        <f ca="1">INDEX({"","_","-","="},IF(OR($D95 &gt;= AF$6, $E95 &lt; AE$6), 0, 1)+IF(OR($F95 &gt;= AF$6, $G95 &lt; AE$6), 0, 2)+1)</f>
        <v/>
      </c>
      <c r="AF95" s="68" t="str">
        <f ca="1">INDEX({"","_","-","="},IF(OR($D95 &gt;= AG$6, $E95 &lt; AF$6), 0, 1)+IF(OR($F95 &gt;= AG$6, $G95 &lt; AF$6), 0, 2)+1)</f>
        <v/>
      </c>
      <c r="AG95" s="68" t="str">
        <f ca="1">INDEX({"","_","-","="},IF(OR($D95 &gt;= AH$6, $E95 &lt; AG$6), 0, 1)+IF(OR($F95 &gt;= AH$6, $G95 &lt; AG$6), 0, 2)+1)</f>
        <v/>
      </c>
      <c r="AH95" s="68" t="str">
        <f ca="1">INDEX({"","_","-","="},IF(OR($D95 &gt;= AI$6, $E95 &lt; AH$6), 0, 1)+IF(OR($F95 &gt;= AI$6, $G95 &lt; AH$6), 0, 2)+1)</f>
        <v/>
      </c>
      <c r="AI95" s="68" t="str">
        <f ca="1">INDEX({"","_","-","="},IF(OR($D95 &gt;= AJ$6, $E95 &lt; AI$6), 0, 1)+IF(OR($F95 &gt;= AJ$6, $G95 &lt; AI$6), 0, 2)+1)</f>
        <v/>
      </c>
      <c r="AJ95" s="68" t="str">
        <f ca="1">INDEX({"","_","-","="},IF(OR($D95 &gt;= AK$6, $E95 &lt; AJ$6), 0, 1)+IF(OR($F95 &gt;= AK$6, $G95 &lt; AJ$6), 0, 2)+1)</f>
        <v/>
      </c>
      <c r="AK95" s="68" t="str">
        <f ca="1">INDEX({"","_","-","="},IF(OR($D95 &gt;= AL$6, $E95 &lt; AK$6), 0, 1)+IF(OR($F95 &gt;= AL$6, $G95 &lt; AK$6), 0, 2)+1)</f>
        <v/>
      </c>
      <c r="AL95" s="68" t="str">
        <f ca="1">INDEX({"","_","-","="},IF(OR($D95 &gt;= AM$6, $E95 &lt; AL$6), 0, 1)+IF(OR($F95 &gt;= AM$6, $G95 &lt; AL$6), 0, 2)+1)</f>
        <v/>
      </c>
      <c r="AM95" s="68" t="str">
        <f ca="1">INDEX({"","_","-","="},IF(OR($D95 &gt;= AN$6, $E95 &lt; AM$6), 0, 1)+IF(OR($F95 &gt;= AN$6, $G95 &lt; AM$6), 0, 2)+1)</f>
        <v/>
      </c>
      <c r="AN95" s="68" t="str">
        <f ca="1">INDEX({"","_","-","="},IF(OR($D95 &gt;= AO$6, $E95 &lt; AN$6), 0, 1)+IF(OR($F95 &gt;= AO$6, $G95 &lt; AN$6), 0, 2)+1)</f>
        <v/>
      </c>
      <c r="AO95" s="68" t="str">
        <f ca="1">INDEX({"","_","-","="},IF(OR($D95 &gt;= AP$6, $E95 &lt; AO$6), 0, 1)+IF(OR($F95 &gt;= AP$6, $G95 &lt; AO$6), 0, 2)+1)</f>
        <v/>
      </c>
      <c r="AP95" s="68" t="str">
        <f ca="1">INDEX({"","_","-","="},IF(OR($D95 &gt;= AQ$6, $E95 &lt; AP$6), 0, 1)+IF(OR($F95 &gt;= AQ$6, $G95 &lt; AP$6), 0, 2)+1)</f>
        <v/>
      </c>
      <c r="AQ95" s="68" t="str">
        <f ca="1">INDEX({"","_","-","="},IF(OR($D95 &gt;= AR$6, $E95 &lt; AQ$6), 0, 1)+IF(OR($F95 &gt;= AR$6, $G95 &lt; AQ$6), 0, 2)+1)</f>
        <v/>
      </c>
      <c r="AR95" s="68" t="str">
        <f ca="1">INDEX({"","_","-","="},IF(OR($D95 &gt;= AS$6, $E95 &lt; AR$6), 0, 1)+IF(OR($F95 &gt;= AS$6, $G95 &lt; AR$6), 0, 2)+1)</f>
        <v/>
      </c>
      <c r="AS95" s="68" t="str">
        <f ca="1">INDEX({"","_","-","="},IF(OR($D95 &gt;= AT$6, $E95 &lt; AS$6), 0, 1)+IF(OR($F95 &gt;= AT$6, $G95 &lt; AS$6), 0, 2)+1)</f>
        <v/>
      </c>
      <c r="AT95" s="68" t="str">
        <f ca="1">INDEX({"","_","-","="},IF(OR($D95 &gt;= AU$6, $E95 &lt; AT$6), 0, 1)+IF(OR($F95 &gt;= AU$6, $G95 &lt; AT$6), 0, 2)+1)</f>
        <v/>
      </c>
      <c r="AU95" s="68" t="str">
        <f ca="1">INDEX({"","_","-","="},IF(OR($D95 &gt;= AV$6, $E95 &lt; AU$6), 0, 1)+IF(OR($F95 &gt;= AV$6, $G95 &lt; AU$6), 0, 2)+1)</f>
        <v/>
      </c>
      <c r="AV95" s="68" t="str">
        <f ca="1">INDEX({"","_","-","="},IF(OR($D95 &gt;= AW$6, $E95 &lt; AV$6), 0, 1)+IF(OR($F95 &gt;= AW$6, $G95 &lt; AV$6), 0, 2)+1)</f>
        <v/>
      </c>
      <c r="AW95" s="68" t="str">
        <f ca="1">INDEX({"","_","-","="},IF(OR($D95 &gt;= AX$6, $E95 &lt; AW$6), 0, 1)+IF(OR($F95 &gt;= AX$6, $G95 &lt; AW$6), 0, 2)+1)</f>
        <v/>
      </c>
      <c r="AX95" s="68" t="str">
        <f ca="1">INDEX({"","_","-","="},IF(OR($D95 &gt;= AY$6, $E95 &lt; AX$6), 0, 1)+IF(OR($F95 &gt;= AY$6, $G95 &lt; AX$6), 0, 2)+1)</f>
        <v/>
      </c>
      <c r="AY95" s="68" t="str">
        <f ca="1">INDEX({"","_","-","="},IF(OR($D95 &gt;= AZ$6, $E95 &lt; AY$6), 0, 1)+IF(OR($F95 &gt;= AZ$6, $G95 &lt; AY$6), 0, 2)+1)</f>
        <v/>
      </c>
      <c r="AZ95" s="68" t="str">
        <f ca="1">INDEX({"","_","-","="},IF(OR($D95 &gt;= BA$6, $E95 &lt; AZ$6), 0, 1)+IF(OR($F95 &gt;= BA$6, $G95 &lt; AZ$6), 0, 2)+1)</f>
        <v/>
      </c>
      <c r="BA95" s="68" t="str">
        <f ca="1">INDEX({"","_","-","="},IF(OR($D95 &gt;= BB$6, $E95 &lt; BA$6), 0, 1)+IF(OR($F95 &gt;= BB$6, $G95 &lt; BA$6), 0, 2)+1)</f>
        <v/>
      </c>
      <c r="BB95" s="68" t="str">
        <f ca="1">INDEX({"","_","-","="},IF(OR($D95 &gt;= BC$6, $E95 &lt; BB$6), 0, 1)+IF(OR($F95 &gt;= BC$6, $G95 &lt; BB$6), 0, 2)+1)</f>
        <v/>
      </c>
      <c r="BC95" s="68" t="str">
        <f ca="1">INDEX({"","_","-","="},IF(OR($D95 &gt;= BD$6, $E95 &lt; BC$6), 0, 1)+IF(OR($F95 &gt;= BD$6, $G95 &lt; BC$6), 0, 2)+1)</f>
        <v/>
      </c>
      <c r="BD95" s="68" t="str">
        <f ca="1">INDEX({"","_","-","="},IF(OR($D95 &gt;= BE$6, $E95 &lt; BD$6), 0, 1)+IF(OR($F95 &gt;= BE$6, $G95 &lt; BD$6), 0, 2)+1)</f>
        <v/>
      </c>
      <c r="BE95" s="68" t="str">
        <f ca="1">INDEX({"","_","-","="},IF(OR($D95 &gt;= BF$6, $E95 &lt; BE$6), 0, 1)+IF(OR($F95 &gt;= BF$6, $G95 &lt; BE$6), 0, 2)+1)</f>
        <v/>
      </c>
      <c r="BF95" s="68" t="str">
        <f ca="1">INDEX({"","_","-","="},IF(OR($D95 &gt;= BG$6, $E95 &lt; BF$6), 0, 1)+IF(OR($F95 &gt;= BG$6, $G95 &lt; BF$6), 0, 2)+1)</f>
        <v/>
      </c>
      <c r="BG95" s="68" t="str">
        <f ca="1">INDEX({"","_","-","="},IF(OR($D95 &gt;= BH$6, $E95 &lt; BG$6), 0, 1)+IF(OR($F95 &gt;= BH$6, $G95 &lt; BG$6), 0, 2)+1)</f>
        <v/>
      </c>
      <c r="BH95" s="68" t="str">
        <f ca="1">INDEX({"","_","-","="},IF(OR($D95 &gt;= BI$6, $E95 &lt; BH$6), 0, 1)+IF(OR($F95 &gt;= BI$6, $G95 &lt; BH$6), 0, 2)+1)</f>
        <v/>
      </c>
      <c r="BI95" s="68" t="str">
        <f ca="1">INDEX({"","_","-","="},IF(OR($D95 &gt;= BJ$6, $E95 &lt; BI$6), 0, 1)+IF(OR($F95 &gt;= BJ$6, $G95 &lt; BI$6), 0, 2)+1)</f>
        <v/>
      </c>
      <c r="BJ95" s="68" t="str">
        <f ca="1">INDEX({"","_","-","="},IF(OR($D95 &gt;= BK$6, $E95 &lt; BJ$6), 0, 1)+IF(OR($F95 &gt;= BK$6, $G95 &lt; BJ$6), 0, 2)+1)</f>
        <v/>
      </c>
      <c r="BK95" s="68" t="str">
        <f ca="1">INDEX({"","_","-","="},IF(OR($D95 &gt;= BL$6, $E95 &lt; BK$6), 0, 1)+IF(OR($F95 &gt;= BL$6, $G95 &lt; BK$6), 0, 2)+1)</f>
        <v/>
      </c>
      <c r="BL95" s="68" t="str">
        <f ca="1">INDEX({"","_","-","="},IF(OR($D95 &gt;= BM$6, $E95 &lt; BL$6), 0, 1)+IF(OR($F95 &gt;= BM$6, $G95 &lt; BL$6), 0, 2)+1)</f>
        <v/>
      </c>
      <c r="BM95" s="68" t="str">
        <f ca="1">INDEX({"","_","-","="},IF(OR($D95 &gt;= BN$6, $E95 &lt; BM$6), 0, 1)+IF(OR($F95 &gt;= BN$6, $G95 &lt; BM$6), 0, 2)+1)</f>
        <v/>
      </c>
      <c r="BN95" s="68" t="str">
        <f ca="1">INDEX({"","_","-","="},IF(OR($D95 &gt;= BO$6, $E95 &lt; BN$6), 0, 1)+IF(OR($F95 &gt;= BO$6, $G95 &lt; BN$6), 0, 2)+1)</f>
        <v/>
      </c>
      <c r="BO95" s="68" t="str">
        <f ca="1">INDEX({"","_","-","="},IF(OR($D95 &gt;= BP$6, $E95 &lt; BO$6), 0, 1)+IF(OR($F95 &gt;= BP$6, $G95 &lt; BO$6), 0, 2)+1)</f>
        <v/>
      </c>
      <c r="BP95" s="68" t="str">
        <f ca="1">INDEX({"","_","-","="},IF(OR($D95 &gt;= BQ$6, $E95 &lt; BP$6), 0, 1)+IF(OR($F95 &gt;= BQ$6, $G95 &lt; BP$6), 0, 2)+1)</f>
        <v/>
      </c>
      <c r="BQ95" s="68" t="str">
        <f ca="1">INDEX({"","_","-","="},IF(OR($D95 &gt;= BR$6, $E95 &lt; BQ$6), 0, 1)+IF(OR($F95 &gt;= BR$6, $G95 &lt; BQ$6), 0, 2)+1)</f>
        <v/>
      </c>
      <c r="BR95" s="68" t="str">
        <f ca="1">INDEX({"","_","-","="},IF(OR($D95 &gt;= BS$6, $E95 &lt; BR$6), 0, 1)+IF(OR($F95 &gt;= BS$6, $G95 &lt; BR$6), 0, 2)+1)</f>
        <v/>
      </c>
      <c r="BS95" s="68" t="str">
        <f ca="1">INDEX({"","_","-","="},IF(OR($D95 &gt;= BT$6, $E95 &lt; BS$6), 0, 1)+IF(OR($F95 &gt;= BT$6, $G95 &lt; BS$6), 0, 2)+1)</f>
        <v/>
      </c>
      <c r="BT95" s="68" t="str">
        <f ca="1">INDEX({"","_","-","="},IF(OR($D95 &gt;= BU$6, $E95 &lt; BT$6), 0, 1)+IF(OR($F95 &gt;= BU$6, $G95 &lt; BT$6), 0, 2)+1)</f>
        <v/>
      </c>
      <c r="BU95" s="68" t="str">
        <f ca="1">INDEX({"","_","-","="},IF(OR($D95 &gt;= BV$6, $E95 &lt; BU$6), 0, 1)+IF(OR($F95 &gt;= BV$6, $G95 &lt; BU$6), 0, 2)+1)</f>
        <v/>
      </c>
      <c r="BV95" s="68" t="str">
        <f ca="1">INDEX({"","_","-","="},IF(OR($D95 &gt;= BW$6, $E95 &lt; BV$6), 0, 1)+IF(OR($F95 &gt;= BW$6, $G95 &lt; BV$6), 0, 2)+1)</f>
        <v/>
      </c>
      <c r="BW95" s="68" t="str">
        <f ca="1">INDEX({"","_","-","="},IF(OR($D95 &gt;= BX$6, $E95 &lt; BW$6), 0, 1)+IF(OR($F95 &gt;= BX$6, $G95 &lt; BW$6), 0, 2)+1)</f>
        <v/>
      </c>
      <c r="BX95" s="68" t="str">
        <f ca="1">INDEX({"","_","-","="},IF(OR($D95 &gt;= BY$6, $E95 &lt; BX$6), 0, 1)+IF(OR($F95 &gt;= BY$6, $G95 &lt; BX$6), 0, 2)+1)</f>
        <v/>
      </c>
      <c r="BY95" s="68" t="str">
        <f ca="1">INDEX({"","_","-","="},IF(OR($D95 &gt;= BZ$6, $E95 &lt; BY$6), 0, 1)+IF(OR($F95 &gt;= BZ$6, $G95 &lt; BY$6), 0, 2)+1)</f>
        <v/>
      </c>
      <c r="BZ95" s="68" t="str">
        <f ca="1">INDEX({"","_","-","="},IF(OR($D95 &gt;= CA$6, $E95 &lt; BZ$6), 0, 1)+IF(OR($F95 &gt;= CA$6, $G95 &lt; BZ$6), 0, 2)+1)</f>
        <v/>
      </c>
      <c r="CA95" s="68" t="str">
        <f ca="1">INDEX({"","_","-","="},IF(OR($D95 &gt;= CB$6, $E95 &lt; CA$6), 0, 1)+IF(OR($F95 &gt;= CB$6, $G95 &lt; CA$6), 0, 2)+1)</f>
        <v/>
      </c>
      <c r="CB95" s="68" t="str">
        <f ca="1">INDEX({"","_","-","="},IF(OR($D95 &gt;= CC$6, $E95 &lt; CB$6), 0, 1)+IF(OR($F95 &gt;= CC$6, $G95 &lt; CB$6), 0, 2)+1)</f>
        <v/>
      </c>
      <c r="CC95" s="68" t="str">
        <f ca="1">INDEX({"","_","-","="},IF(OR($D95 &gt;= CD$6, $E95 &lt; CC$6), 0, 1)+IF(OR($F95 &gt;= CD$6, $G95 &lt; CC$6), 0, 2)+1)</f>
        <v/>
      </c>
      <c r="CD95" s="68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IF('临-进度'!M91,'临-进度'!$A91,"")</f>
        <v/>
      </c>
      <c r="B96" s="8" t="str">
        <f ca="1">IF('临-进度'!M91,'临-进度'!$B91,"")</f>
        <v/>
      </c>
      <c r="C96" s="8" t="str">
        <f ca="1">IF('临-进度'!M91,'临-进度'!$E91,"")</f>
        <v/>
      </c>
      <c r="D96" s="40" t="str">
        <f ca="1">IF('临-进度'!$M91,'临-进度'!$I91,"")</f>
        <v/>
      </c>
      <c r="E96" s="40" t="str">
        <f ca="1">IF('临-进度'!$M91,'临-进度'!$AE91,"")</f>
        <v/>
      </c>
      <c r="F96" s="40" t="str">
        <f ca="1">IF('临-进度'!$M91,'临-进度'!$J91,"")</f>
        <v/>
      </c>
      <c r="G96" s="73" t="str">
        <f ca="1">IF('临-进度'!$M91,'临-进度'!$AF91,"")</f>
        <v/>
      </c>
      <c r="H96" s="68" t="str">
        <f ca="1">INDEX({"","_","-","="},IF(OR($D96 &gt;= I$6, $E96 &lt; H$6), 0, 1)+IF(OR($F96 &gt;= I$6, $G96 &lt; H$6), 0, 2)+1)</f>
        <v/>
      </c>
      <c r="I96" s="68" t="str">
        <f ca="1">INDEX({"","_","-","="},IF(OR($D96 &gt;= J$6, $E96 &lt; I$6), 0, 1)+IF(OR($F96 &gt;= J$6, $G96 &lt; I$6), 0, 2)+1)</f>
        <v/>
      </c>
      <c r="J96" s="68" t="str">
        <f ca="1">INDEX({"","_","-","="},IF(OR($D96 &gt;= K$6, $E96 &lt; J$6), 0, 1)+IF(OR($F96 &gt;= K$6, $G96 &lt; J$6), 0, 2)+1)</f>
        <v/>
      </c>
      <c r="K96" s="68" t="str">
        <f ca="1">INDEX({"","_","-","="},IF(OR($D96 &gt;= L$6, $E96 &lt; K$6), 0, 1)+IF(OR($F96 &gt;= L$6, $G96 &lt; K$6), 0, 2)+1)</f>
        <v/>
      </c>
      <c r="L96" s="68" t="str">
        <f ca="1">INDEX({"","_","-","="},IF(OR($D96 &gt;= M$6, $E96 &lt; L$6), 0, 1)+IF(OR($F96 &gt;= M$6, $G96 &lt; L$6), 0, 2)+1)</f>
        <v/>
      </c>
      <c r="M96" s="68" t="str">
        <f ca="1">INDEX({"","_","-","="},IF(OR($D96 &gt;= N$6, $E96 &lt; M$6), 0, 1)+IF(OR($F96 &gt;= N$6, $G96 &lt; M$6), 0, 2)+1)</f>
        <v/>
      </c>
      <c r="N96" s="68" t="str">
        <f ca="1">INDEX({"","_","-","="},IF(OR($D96 &gt;= O$6, $E96 &lt; N$6), 0, 1)+IF(OR($F96 &gt;= O$6, $G96 &lt; N$6), 0, 2)+1)</f>
        <v/>
      </c>
      <c r="O96" s="68" t="str">
        <f ca="1">INDEX({"","_","-","="},IF(OR($D96 &gt;= P$6, $E96 &lt; O$6), 0, 1)+IF(OR($F96 &gt;= P$6, $G96 &lt; O$6), 0, 2)+1)</f>
        <v/>
      </c>
      <c r="P96" s="68" t="str">
        <f ca="1">INDEX({"","_","-","="},IF(OR($D96 &gt;= Q$6, $E96 &lt; P$6), 0, 1)+IF(OR($F96 &gt;= Q$6, $G96 &lt; P$6), 0, 2)+1)</f>
        <v/>
      </c>
      <c r="Q96" s="68" t="str">
        <f ca="1">INDEX({"","_","-","="},IF(OR($D96 &gt;= R$6, $E96 &lt; Q$6), 0, 1)+IF(OR($F96 &gt;= R$6, $G96 &lt; Q$6), 0, 2)+1)</f>
        <v/>
      </c>
      <c r="R96" s="68" t="str">
        <f ca="1">INDEX({"","_","-","="},IF(OR($D96 &gt;= S$6, $E96 &lt; R$6), 0, 1)+IF(OR($F96 &gt;= S$6, $G96 &lt; R$6), 0, 2)+1)</f>
        <v/>
      </c>
      <c r="S96" s="68" t="str">
        <f ca="1">INDEX({"","_","-","="},IF(OR($D96 &gt;= T$6, $E96 &lt; S$6), 0, 1)+IF(OR($F96 &gt;= T$6, $G96 &lt; S$6), 0, 2)+1)</f>
        <v/>
      </c>
      <c r="T96" s="68" t="str">
        <f ca="1">INDEX({"","_","-","="},IF(OR($D96 &gt;= U$6, $E96 &lt; T$6), 0, 1)+IF(OR($F96 &gt;= U$6, $G96 &lt; T$6), 0, 2)+1)</f>
        <v/>
      </c>
      <c r="U96" s="68" t="str">
        <f ca="1">INDEX({"","_","-","="},IF(OR($D96 &gt;= V$6, $E96 &lt; U$6), 0, 1)+IF(OR($F96 &gt;= V$6, $G96 &lt; U$6), 0, 2)+1)</f>
        <v/>
      </c>
      <c r="V96" s="68" t="str">
        <f ca="1">INDEX({"","_","-","="},IF(OR($D96 &gt;= W$6, $E96 &lt; V$6), 0, 1)+IF(OR($F96 &gt;= W$6, $G96 &lt; V$6), 0, 2)+1)</f>
        <v/>
      </c>
      <c r="W96" s="68" t="str">
        <f ca="1">INDEX({"","_","-","="},IF(OR($D96 &gt;= X$6, $E96 &lt; W$6), 0, 1)+IF(OR($F96 &gt;= X$6, $G96 &lt; W$6), 0, 2)+1)</f>
        <v/>
      </c>
      <c r="X96" s="68" t="str">
        <f ca="1">INDEX({"","_","-","="},IF(OR($D96 &gt;= Y$6, $E96 &lt; X$6), 0, 1)+IF(OR($F96 &gt;= Y$6, $G96 &lt; X$6), 0, 2)+1)</f>
        <v/>
      </c>
      <c r="Y96" s="68" t="str">
        <f ca="1">INDEX({"","_","-","="},IF(OR($D96 &gt;= Z$6, $E96 &lt; Y$6), 0, 1)+IF(OR($F96 &gt;= Z$6, $G96 &lt; Y$6), 0, 2)+1)</f>
        <v/>
      </c>
      <c r="Z96" s="68" t="str">
        <f ca="1">INDEX({"","_","-","="},IF(OR($D96 &gt;= AA$6, $E96 &lt; Z$6), 0, 1)+IF(OR($F96 &gt;= AA$6, $G96 &lt; Z$6), 0, 2)+1)</f>
        <v/>
      </c>
      <c r="AA96" s="68" t="str">
        <f ca="1">INDEX({"","_","-","="},IF(OR($D96 &gt;= AB$6, $E96 &lt; AA$6), 0, 1)+IF(OR($F96 &gt;= AB$6, $G96 &lt; AA$6), 0, 2)+1)</f>
        <v/>
      </c>
      <c r="AB96" s="68" t="str">
        <f ca="1">INDEX({"","_","-","="},IF(OR($D96 &gt;= AC$6, $E96 &lt; AB$6), 0, 1)+IF(OR($F96 &gt;= AC$6, $G96 &lt; AB$6), 0, 2)+1)</f>
        <v/>
      </c>
      <c r="AC96" s="68" t="str">
        <f ca="1">INDEX({"","_","-","="},IF(OR($D96 &gt;= AD$6, $E96 &lt; AC$6), 0, 1)+IF(OR($F96 &gt;= AD$6, $G96 &lt; AC$6), 0, 2)+1)</f>
        <v/>
      </c>
      <c r="AD96" s="68" t="str">
        <f ca="1">INDEX({"","_","-","="},IF(OR($D96 &gt;= AE$6, $E96 &lt; AD$6), 0, 1)+IF(OR($F96 &gt;= AE$6, $G96 &lt; AD$6), 0, 2)+1)</f>
        <v/>
      </c>
      <c r="AE96" s="68" t="str">
        <f ca="1">INDEX({"","_","-","="},IF(OR($D96 &gt;= AF$6, $E96 &lt; AE$6), 0, 1)+IF(OR($F96 &gt;= AF$6, $G96 &lt; AE$6), 0, 2)+1)</f>
        <v/>
      </c>
      <c r="AF96" s="68" t="str">
        <f ca="1">INDEX({"","_","-","="},IF(OR($D96 &gt;= AG$6, $E96 &lt; AF$6), 0, 1)+IF(OR($F96 &gt;= AG$6, $G96 &lt; AF$6), 0, 2)+1)</f>
        <v/>
      </c>
      <c r="AG96" s="68" t="str">
        <f ca="1">INDEX({"","_","-","="},IF(OR($D96 &gt;= AH$6, $E96 &lt; AG$6), 0, 1)+IF(OR($F96 &gt;= AH$6, $G96 &lt; AG$6), 0, 2)+1)</f>
        <v/>
      </c>
      <c r="AH96" s="68" t="str">
        <f ca="1">INDEX({"","_","-","="},IF(OR($D96 &gt;= AI$6, $E96 &lt; AH$6), 0, 1)+IF(OR($F96 &gt;= AI$6, $G96 &lt; AH$6), 0, 2)+1)</f>
        <v/>
      </c>
      <c r="AI96" s="68" t="str">
        <f ca="1">INDEX({"","_","-","="},IF(OR($D96 &gt;= AJ$6, $E96 &lt; AI$6), 0, 1)+IF(OR($F96 &gt;= AJ$6, $G96 &lt; AI$6), 0, 2)+1)</f>
        <v/>
      </c>
      <c r="AJ96" s="68" t="str">
        <f ca="1">INDEX({"","_","-","="},IF(OR($D96 &gt;= AK$6, $E96 &lt; AJ$6), 0, 1)+IF(OR($F96 &gt;= AK$6, $G96 &lt; AJ$6), 0, 2)+1)</f>
        <v/>
      </c>
      <c r="AK96" s="68" t="str">
        <f ca="1">INDEX({"","_","-","="},IF(OR($D96 &gt;= AL$6, $E96 &lt; AK$6), 0, 1)+IF(OR($F96 &gt;= AL$6, $G96 &lt; AK$6), 0, 2)+1)</f>
        <v/>
      </c>
      <c r="AL96" s="68" t="str">
        <f ca="1">INDEX({"","_","-","="},IF(OR($D96 &gt;= AM$6, $E96 &lt; AL$6), 0, 1)+IF(OR($F96 &gt;= AM$6, $G96 &lt; AL$6), 0, 2)+1)</f>
        <v/>
      </c>
      <c r="AM96" s="68" t="str">
        <f ca="1">INDEX({"","_","-","="},IF(OR($D96 &gt;= AN$6, $E96 &lt; AM$6), 0, 1)+IF(OR($F96 &gt;= AN$6, $G96 &lt; AM$6), 0, 2)+1)</f>
        <v/>
      </c>
      <c r="AN96" s="68" t="str">
        <f ca="1">INDEX({"","_","-","="},IF(OR($D96 &gt;= AO$6, $E96 &lt; AN$6), 0, 1)+IF(OR($F96 &gt;= AO$6, $G96 &lt; AN$6), 0, 2)+1)</f>
        <v/>
      </c>
      <c r="AO96" s="68" t="str">
        <f ca="1">INDEX({"","_","-","="},IF(OR($D96 &gt;= AP$6, $E96 &lt; AO$6), 0, 1)+IF(OR($F96 &gt;= AP$6, $G96 &lt; AO$6), 0, 2)+1)</f>
        <v/>
      </c>
      <c r="AP96" s="68" t="str">
        <f ca="1">INDEX({"","_","-","="},IF(OR($D96 &gt;= AQ$6, $E96 &lt; AP$6), 0, 1)+IF(OR($F96 &gt;= AQ$6, $G96 &lt; AP$6), 0, 2)+1)</f>
        <v/>
      </c>
      <c r="AQ96" s="68" t="str">
        <f ca="1">INDEX({"","_","-","="},IF(OR($D96 &gt;= AR$6, $E96 &lt; AQ$6), 0, 1)+IF(OR($F96 &gt;= AR$6, $G96 &lt; AQ$6), 0, 2)+1)</f>
        <v/>
      </c>
      <c r="AR96" s="68" t="str">
        <f ca="1">INDEX({"","_","-","="},IF(OR($D96 &gt;= AS$6, $E96 &lt; AR$6), 0, 1)+IF(OR($F96 &gt;= AS$6, $G96 &lt; AR$6), 0, 2)+1)</f>
        <v/>
      </c>
      <c r="AS96" s="68" t="str">
        <f ca="1">INDEX({"","_","-","="},IF(OR($D96 &gt;= AT$6, $E96 &lt; AS$6), 0, 1)+IF(OR($F96 &gt;= AT$6, $G96 &lt; AS$6), 0, 2)+1)</f>
        <v/>
      </c>
      <c r="AT96" s="68" t="str">
        <f ca="1">INDEX({"","_","-","="},IF(OR($D96 &gt;= AU$6, $E96 &lt; AT$6), 0, 1)+IF(OR($F96 &gt;= AU$6, $G96 &lt; AT$6), 0, 2)+1)</f>
        <v/>
      </c>
      <c r="AU96" s="68" t="str">
        <f ca="1">INDEX({"","_","-","="},IF(OR($D96 &gt;= AV$6, $E96 &lt; AU$6), 0, 1)+IF(OR($F96 &gt;= AV$6, $G96 &lt; AU$6), 0, 2)+1)</f>
        <v/>
      </c>
      <c r="AV96" s="68" t="str">
        <f ca="1">INDEX({"","_","-","="},IF(OR($D96 &gt;= AW$6, $E96 &lt; AV$6), 0, 1)+IF(OR($F96 &gt;= AW$6, $G96 &lt; AV$6), 0, 2)+1)</f>
        <v/>
      </c>
      <c r="AW96" s="68" t="str">
        <f ca="1">INDEX({"","_","-","="},IF(OR($D96 &gt;= AX$6, $E96 &lt; AW$6), 0, 1)+IF(OR($F96 &gt;= AX$6, $G96 &lt; AW$6), 0, 2)+1)</f>
        <v/>
      </c>
      <c r="AX96" s="68" t="str">
        <f ca="1">INDEX({"","_","-","="},IF(OR($D96 &gt;= AY$6, $E96 &lt; AX$6), 0, 1)+IF(OR($F96 &gt;= AY$6, $G96 &lt; AX$6), 0, 2)+1)</f>
        <v/>
      </c>
      <c r="AY96" s="68" t="str">
        <f ca="1">INDEX({"","_","-","="},IF(OR($D96 &gt;= AZ$6, $E96 &lt; AY$6), 0, 1)+IF(OR($F96 &gt;= AZ$6, $G96 &lt; AY$6), 0, 2)+1)</f>
        <v/>
      </c>
      <c r="AZ96" s="68" t="str">
        <f ca="1">INDEX({"","_","-","="},IF(OR($D96 &gt;= BA$6, $E96 &lt; AZ$6), 0, 1)+IF(OR($F96 &gt;= BA$6, $G96 &lt; AZ$6), 0, 2)+1)</f>
        <v/>
      </c>
      <c r="BA96" s="68" t="str">
        <f ca="1">INDEX({"","_","-","="},IF(OR($D96 &gt;= BB$6, $E96 &lt; BA$6), 0, 1)+IF(OR($F96 &gt;= BB$6, $G96 &lt; BA$6), 0, 2)+1)</f>
        <v/>
      </c>
      <c r="BB96" s="68" t="str">
        <f ca="1">INDEX({"","_","-","="},IF(OR($D96 &gt;= BC$6, $E96 &lt; BB$6), 0, 1)+IF(OR($F96 &gt;= BC$6, $G96 &lt; BB$6), 0, 2)+1)</f>
        <v/>
      </c>
      <c r="BC96" s="68" t="str">
        <f ca="1">INDEX({"","_","-","="},IF(OR($D96 &gt;= BD$6, $E96 &lt; BC$6), 0, 1)+IF(OR($F96 &gt;= BD$6, $G96 &lt; BC$6), 0, 2)+1)</f>
        <v/>
      </c>
      <c r="BD96" s="68" t="str">
        <f ca="1">INDEX({"","_","-","="},IF(OR($D96 &gt;= BE$6, $E96 &lt; BD$6), 0, 1)+IF(OR($F96 &gt;= BE$6, $G96 &lt; BD$6), 0, 2)+1)</f>
        <v/>
      </c>
      <c r="BE96" s="68" t="str">
        <f ca="1">INDEX({"","_","-","="},IF(OR($D96 &gt;= BF$6, $E96 &lt; BE$6), 0, 1)+IF(OR($F96 &gt;= BF$6, $G96 &lt; BE$6), 0, 2)+1)</f>
        <v/>
      </c>
      <c r="BF96" s="68" t="str">
        <f ca="1">INDEX({"","_","-","="},IF(OR($D96 &gt;= BG$6, $E96 &lt; BF$6), 0, 1)+IF(OR($F96 &gt;= BG$6, $G96 &lt; BF$6), 0, 2)+1)</f>
        <v/>
      </c>
      <c r="BG96" s="68" t="str">
        <f ca="1">INDEX({"","_","-","="},IF(OR($D96 &gt;= BH$6, $E96 &lt; BG$6), 0, 1)+IF(OR($F96 &gt;= BH$6, $G96 &lt; BG$6), 0, 2)+1)</f>
        <v/>
      </c>
      <c r="BH96" s="68" t="str">
        <f ca="1">INDEX({"","_","-","="},IF(OR($D96 &gt;= BI$6, $E96 &lt; BH$6), 0, 1)+IF(OR($F96 &gt;= BI$6, $G96 &lt; BH$6), 0, 2)+1)</f>
        <v/>
      </c>
      <c r="BI96" s="68" t="str">
        <f ca="1">INDEX({"","_","-","="},IF(OR($D96 &gt;= BJ$6, $E96 &lt; BI$6), 0, 1)+IF(OR($F96 &gt;= BJ$6, $G96 &lt; BI$6), 0, 2)+1)</f>
        <v/>
      </c>
      <c r="BJ96" s="68" t="str">
        <f ca="1">INDEX({"","_","-","="},IF(OR($D96 &gt;= BK$6, $E96 &lt; BJ$6), 0, 1)+IF(OR($F96 &gt;= BK$6, $G96 &lt; BJ$6), 0, 2)+1)</f>
        <v/>
      </c>
      <c r="BK96" s="68" t="str">
        <f ca="1">INDEX({"","_","-","="},IF(OR($D96 &gt;= BL$6, $E96 &lt; BK$6), 0, 1)+IF(OR($F96 &gt;= BL$6, $G96 &lt; BK$6), 0, 2)+1)</f>
        <v/>
      </c>
      <c r="BL96" s="68" t="str">
        <f ca="1">INDEX({"","_","-","="},IF(OR($D96 &gt;= BM$6, $E96 &lt; BL$6), 0, 1)+IF(OR($F96 &gt;= BM$6, $G96 &lt; BL$6), 0, 2)+1)</f>
        <v/>
      </c>
      <c r="BM96" s="68" t="str">
        <f ca="1">INDEX({"","_","-","="},IF(OR($D96 &gt;= BN$6, $E96 &lt; BM$6), 0, 1)+IF(OR($F96 &gt;= BN$6, $G96 &lt; BM$6), 0, 2)+1)</f>
        <v/>
      </c>
      <c r="BN96" s="68" t="str">
        <f ca="1">INDEX({"","_","-","="},IF(OR($D96 &gt;= BO$6, $E96 &lt; BN$6), 0, 1)+IF(OR($F96 &gt;= BO$6, $G96 &lt; BN$6), 0, 2)+1)</f>
        <v/>
      </c>
      <c r="BO96" s="68" t="str">
        <f ca="1">INDEX({"","_","-","="},IF(OR($D96 &gt;= BP$6, $E96 &lt; BO$6), 0, 1)+IF(OR($F96 &gt;= BP$6, $G96 &lt; BO$6), 0, 2)+1)</f>
        <v/>
      </c>
      <c r="BP96" s="68" t="str">
        <f ca="1">INDEX({"","_","-","="},IF(OR($D96 &gt;= BQ$6, $E96 &lt; BP$6), 0, 1)+IF(OR($F96 &gt;= BQ$6, $G96 &lt; BP$6), 0, 2)+1)</f>
        <v/>
      </c>
      <c r="BQ96" s="68" t="str">
        <f ca="1">INDEX({"","_","-","="},IF(OR($D96 &gt;= BR$6, $E96 &lt; BQ$6), 0, 1)+IF(OR($F96 &gt;= BR$6, $G96 &lt; BQ$6), 0, 2)+1)</f>
        <v/>
      </c>
      <c r="BR96" s="68" t="str">
        <f ca="1">INDEX({"","_","-","="},IF(OR($D96 &gt;= BS$6, $E96 &lt; BR$6), 0, 1)+IF(OR($F96 &gt;= BS$6, $G96 &lt; BR$6), 0, 2)+1)</f>
        <v/>
      </c>
      <c r="BS96" s="68" t="str">
        <f ca="1">INDEX({"","_","-","="},IF(OR($D96 &gt;= BT$6, $E96 &lt; BS$6), 0, 1)+IF(OR($F96 &gt;= BT$6, $G96 &lt; BS$6), 0, 2)+1)</f>
        <v/>
      </c>
      <c r="BT96" s="68" t="str">
        <f ca="1">INDEX({"","_","-","="},IF(OR($D96 &gt;= BU$6, $E96 &lt; BT$6), 0, 1)+IF(OR($F96 &gt;= BU$6, $G96 &lt; BT$6), 0, 2)+1)</f>
        <v/>
      </c>
      <c r="BU96" s="68" t="str">
        <f ca="1">INDEX({"","_","-","="},IF(OR($D96 &gt;= BV$6, $E96 &lt; BU$6), 0, 1)+IF(OR($F96 &gt;= BV$6, $G96 &lt; BU$6), 0, 2)+1)</f>
        <v/>
      </c>
      <c r="BV96" s="68" t="str">
        <f ca="1">INDEX({"","_","-","="},IF(OR($D96 &gt;= BW$6, $E96 &lt; BV$6), 0, 1)+IF(OR($F96 &gt;= BW$6, $G96 &lt; BV$6), 0, 2)+1)</f>
        <v/>
      </c>
      <c r="BW96" s="68" t="str">
        <f ca="1">INDEX({"","_","-","="},IF(OR($D96 &gt;= BX$6, $E96 &lt; BW$6), 0, 1)+IF(OR($F96 &gt;= BX$6, $G96 &lt; BW$6), 0, 2)+1)</f>
        <v/>
      </c>
      <c r="BX96" s="68" t="str">
        <f ca="1">INDEX({"","_","-","="},IF(OR($D96 &gt;= BY$6, $E96 &lt; BX$6), 0, 1)+IF(OR($F96 &gt;= BY$6, $G96 &lt; BX$6), 0, 2)+1)</f>
        <v/>
      </c>
      <c r="BY96" s="68" t="str">
        <f ca="1">INDEX({"","_","-","="},IF(OR($D96 &gt;= BZ$6, $E96 &lt; BY$6), 0, 1)+IF(OR($F96 &gt;= BZ$6, $G96 &lt; BY$6), 0, 2)+1)</f>
        <v/>
      </c>
      <c r="BZ96" s="68" t="str">
        <f ca="1">INDEX({"","_","-","="},IF(OR($D96 &gt;= CA$6, $E96 &lt; BZ$6), 0, 1)+IF(OR($F96 &gt;= CA$6, $G96 &lt; BZ$6), 0, 2)+1)</f>
        <v/>
      </c>
      <c r="CA96" s="68" t="str">
        <f ca="1">INDEX({"","_","-","="},IF(OR($D96 &gt;= CB$6, $E96 &lt; CA$6), 0, 1)+IF(OR($F96 &gt;= CB$6, $G96 &lt; CA$6), 0, 2)+1)</f>
        <v/>
      </c>
      <c r="CB96" s="68" t="str">
        <f ca="1">INDEX({"","_","-","="},IF(OR($D96 &gt;= CC$6, $E96 &lt; CB$6), 0, 1)+IF(OR($F96 &gt;= CC$6, $G96 &lt; CB$6), 0, 2)+1)</f>
        <v/>
      </c>
      <c r="CC96" s="68" t="str">
        <f ca="1">INDEX({"","_","-","="},IF(OR($D96 &gt;= CD$6, $E96 &lt; CC$6), 0, 1)+IF(OR($F96 &gt;= CD$6, $G96 &lt; CC$6), 0, 2)+1)</f>
        <v/>
      </c>
      <c r="CD96" s="68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IF('临-进度'!M92,'临-进度'!$A92,"")</f>
        <v/>
      </c>
      <c r="B97" s="8" t="str">
        <f ca="1">IF('临-进度'!M92,'临-进度'!$B92,"")</f>
        <v/>
      </c>
      <c r="C97" s="8" t="str">
        <f ca="1">IF('临-进度'!M92,'临-进度'!$E92,"")</f>
        <v/>
      </c>
      <c r="D97" s="40" t="str">
        <f ca="1">IF('临-进度'!$M92,'临-进度'!$I92,"")</f>
        <v/>
      </c>
      <c r="E97" s="40" t="str">
        <f ca="1">IF('临-进度'!$M92,'临-进度'!$AE92,"")</f>
        <v/>
      </c>
      <c r="F97" s="40" t="str">
        <f ca="1">IF('临-进度'!$M92,'临-进度'!$J92,"")</f>
        <v/>
      </c>
      <c r="G97" s="73" t="str">
        <f ca="1">IF('临-进度'!$M92,'临-进度'!$AF92,"")</f>
        <v/>
      </c>
      <c r="H97" s="68" t="str">
        <f ca="1">INDEX({"","_","-","="},IF(OR($D97 &gt;= I$6, $E97 &lt; H$6), 0, 1)+IF(OR($F97 &gt;= I$6, $G97 &lt; H$6), 0, 2)+1)</f>
        <v/>
      </c>
      <c r="I97" s="68" t="str">
        <f ca="1">INDEX({"","_","-","="},IF(OR($D97 &gt;= J$6, $E97 &lt; I$6), 0, 1)+IF(OR($F97 &gt;= J$6, $G97 &lt; I$6), 0, 2)+1)</f>
        <v/>
      </c>
      <c r="J97" s="68" t="str">
        <f ca="1">INDEX({"","_","-","="},IF(OR($D97 &gt;= K$6, $E97 &lt; J$6), 0, 1)+IF(OR($F97 &gt;= K$6, $G97 &lt; J$6), 0, 2)+1)</f>
        <v/>
      </c>
      <c r="K97" s="68" t="str">
        <f ca="1">INDEX({"","_","-","="},IF(OR($D97 &gt;= L$6, $E97 &lt; K$6), 0, 1)+IF(OR($F97 &gt;= L$6, $G97 &lt; K$6), 0, 2)+1)</f>
        <v/>
      </c>
      <c r="L97" s="68" t="str">
        <f ca="1">INDEX({"","_","-","="},IF(OR($D97 &gt;= M$6, $E97 &lt; L$6), 0, 1)+IF(OR($F97 &gt;= M$6, $G97 &lt; L$6), 0, 2)+1)</f>
        <v/>
      </c>
      <c r="M97" s="68" t="str">
        <f ca="1">INDEX({"","_","-","="},IF(OR($D97 &gt;= N$6, $E97 &lt; M$6), 0, 1)+IF(OR($F97 &gt;= N$6, $G97 &lt; M$6), 0, 2)+1)</f>
        <v/>
      </c>
      <c r="N97" s="68" t="str">
        <f ca="1">INDEX({"","_","-","="},IF(OR($D97 &gt;= O$6, $E97 &lt; N$6), 0, 1)+IF(OR($F97 &gt;= O$6, $G97 &lt; N$6), 0, 2)+1)</f>
        <v/>
      </c>
      <c r="O97" s="68" t="str">
        <f ca="1">INDEX({"","_","-","="},IF(OR($D97 &gt;= P$6, $E97 &lt; O$6), 0, 1)+IF(OR($F97 &gt;= P$6, $G97 &lt; O$6), 0, 2)+1)</f>
        <v/>
      </c>
      <c r="P97" s="68" t="str">
        <f ca="1">INDEX({"","_","-","="},IF(OR($D97 &gt;= Q$6, $E97 &lt; P$6), 0, 1)+IF(OR($F97 &gt;= Q$6, $G97 &lt; P$6), 0, 2)+1)</f>
        <v/>
      </c>
      <c r="Q97" s="68" t="str">
        <f ca="1">INDEX({"","_","-","="},IF(OR($D97 &gt;= R$6, $E97 &lt; Q$6), 0, 1)+IF(OR($F97 &gt;= R$6, $G97 &lt; Q$6), 0, 2)+1)</f>
        <v/>
      </c>
      <c r="R97" s="68" t="str">
        <f ca="1">INDEX({"","_","-","="},IF(OR($D97 &gt;= S$6, $E97 &lt; R$6), 0, 1)+IF(OR($F97 &gt;= S$6, $G97 &lt; R$6), 0, 2)+1)</f>
        <v/>
      </c>
      <c r="S97" s="68" t="str">
        <f ca="1">INDEX({"","_","-","="},IF(OR($D97 &gt;= T$6, $E97 &lt; S$6), 0, 1)+IF(OR($F97 &gt;= T$6, $G97 &lt; S$6), 0, 2)+1)</f>
        <v/>
      </c>
      <c r="T97" s="68" t="str">
        <f ca="1">INDEX({"","_","-","="},IF(OR($D97 &gt;= U$6, $E97 &lt; T$6), 0, 1)+IF(OR($F97 &gt;= U$6, $G97 &lt; T$6), 0, 2)+1)</f>
        <v/>
      </c>
      <c r="U97" s="68" t="str">
        <f ca="1">INDEX({"","_","-","="},IF(OR($D97 &gt;= V$6, $E97 &lt; U$6), 0, 1)+IF(OR($F97 &gt;= V$6, $G97 &lt; U$6), 0, 2)+1)</f>
        <v/>
      </c>
      <c r="V97" s="68" t="str">
        <f ca="1">INDEX({"","_","-","="},IF(OR($D97 &gt;= W$6, $E97 &lt; V$6), 0, 1)+IF(OR($F97 &gt;= W$6, $G97 &lt; V$6), 0, 2)+1)</f>
        <v/>
      </c>
      <c r="W97" s="68" t="str">
        <f ca="1">INDEX({"","_","-","="},IF(OR($D97 &gt;= X$6, $E97 &lt; W$6), 0, 1)+IF(OR($F97 &gt;= X$6, $G97 &lt; W$6), 0, 2)+1)</f>
        <v/>
      </c>
      <c r="X97" s="68" t="str">
        <f ca="1">INDEX({"","_","-","="},IF(OR($D97 &gt;= Y$6, $E97 &lt; X$6), 0, 1)+IF(OR($F97 &gt;= Y$6, $G97 &lt; X$6), 0, 2)+1)</f>
        <v/>
      </c>
      <c r="Y97" s="68" t="str">
        <f ca="1">INDEX({"","_","-","="},IF(OR($D97 &gt;= Z$6, $E97 &lt; Y$6), 0, 1)+IF(OR($F97 &gt;= Z$6, $G97 &lt; Y$6), 0, 2)+1)</f>
        <v/>
      </c>
      <c r="Z97" s="68" t="str">
        <f ca="1">INDEX({"","_","-","="},IF(OR($D97 &gt;= AA$6, $E97 &lt; Z$6), 0, 1)+IF(OR($F97 &gt;= AA$6, $G97 &lt; Z$6), 0, 2)+1)</f>
        <v/>
      </c>
      <c r="AA97" s="68" t="str">
        <f ca="1">INDEX({"","_","-","="},IF(OR($D97 &gt;= AB$6, $E97 &lt; AA$6), 0, 1)+IF(OR($F97 &gt;= AB$6, $G97 &lt; AA$6), 0, 2)+1)</f>
        <v/>
      </c>
      <c r="AB97" s="68" t="str">
        <f ca="1">INDEX({"","_","-","="},IF(OR($D97 &gt;= AC$6, $E97 &lt; AB$6), 0, 1)+IF(OR($F97 &gt;= AC$6, $G97 &lt; AB$6), 0, 2)+1)</f>
        <v/>
      </c>
      <c r="AC97" s="68" t="str">
        <f ca="1">INDEX({"","_","-","="},IF(OR($D97 &gt;= AD$6, $E97 &lt; AC$6), 0, 1)+IF(OR($F97 &gt;= AD$6, $G97 &lt; AC$6), 0, 2)+1)</f>
        <v/>
      </c>
      <c r="AD97" s="68" t="str">
        <f ca="1">INDEX({"","_","-","="},IF(OR($D97 &gt;= AE$6, $E97 &lt; AD$6), 0, 1)+IF(OR($F97 &gt;= AE$6, $G97 &lt; AD$6), 0, 2)+1)</f>
        <v/>
      </c>
      <c r="AE97" s="68" t="str">
        <f ca="1">INDEX({"","_","-","="},IF(OR($D97 &gt;= AF$6, $E97 &lt; AE$6), 0, 1)+IF(OR($F97 &gt;= AF$6, $G97 &lt; AE$6), 0, 2)+1)</f>
        <v/>
      </c>
      <c r="AF97" s="68" t="str">
        <f ca="1">INDEX({"","_","-","="},IF(OR($D97 &gt;= AG$6, $E97 &lt; AF$6), 0, 1)+IF(OR($F97 &gt;= AG$6, $G97 &lt; AF$6), 0, 2)+1)</f>
        <v/>
      </c>
      <c r="AG97" s="68" t="str">
        <f ca="1">INDEX({"","_","-","="},IF(OR($D97 &gt;= AH$6, $E97 &lt; AG$6), 0, 1)+IF(OR($F97 &gt;= AH$6, $G97 &lt; AG$6), 0, 2)+1)</f>
        <v/>
      </c>
      <c r="AH97" s="68" t="str">
        <f ca="1">INDEX({"","_","-","="},IF(OR($D97 &gt;= AI$6, $E97 &lt; AH$6), 0, 1)+IF(OR($F97 &gt;= AI$6, $G97 &lt; AH$6), 0, 2)+1)</f>
        <v/>
      </c>
      <c r="AI97" s="68" t="str">
        <f ca="1">INDEX({"","_","-","="},IF(OR($D97 &gt;= AJ$6, $E97 &lt; AI$6), 0, 1)+IF(OR($F97 &gt;= AJ$6, $G97 &lt; AI$6), 0, 2)+1)</f>
        <v/>
      </c>
      <c r="AJ97" s="68" t="str">
        <f ca="1">INDEX({"","_","-","="},IF(OR($D97 &gt;= AK$6, $E97 &lt; AJ$6), 0, 1)+IF(OR($F97 &gt;= AK$6, $G97 &lt; AJ$6), 0, 2)+1)</f>
        <v/>
      </c>
      <c r="AK97" s="68" t="str">
        <f ca="1">INDEX({"","_","-","="},IF(OR($D97 &gt;= AL$6, $E97 &lt; AK$6), 0, 1)+IF(OR($F97 &gt;= AL$6, $G97 &lt; AK$6), 0, 2)+1)</f>
        <v/>
      </c>
      <c r="AL97" s="68" t="str">
        <f ca="1">INDEX({"","_","-","="},IF(OR($D97 &gt;= AM$6, $E97 &lt; AL$6), 0, 1)+IF(OR($F97 &gt;= AM$6, $G97 &lt; AL$6), 0, 2)+1)</f>
        <v/>
      </c>
      <c r="AM97" s="68" t="str">
        <f ca="1">INDEX({"","_","-","="},IF(OR($D97 &gt;= AN$6, $E97 &lt; AM$6), 0, 1)+IF(OR($F97 &gt;= AN$6, $G97 &lt; AM$6), 0, 2)+1)</f>
        <v/>
      </c>
      <c r="AN97" s="68" t="str">
        <f ca="1">INDEX({"","_","-","="},IF(OR($D97 &gt;= AO$6, $E97 &lt; AN$6), 0, 1)+IF(OR($F97 &gt;= AO$6, $G97 &lt; AN$6), 0, 2)+1)</f>
        <v/>
      </c>
      <c r="AO97" s="68" t="str">
        <f ca="1">INDEX({"","_","-","="},IF(OR($D97 &gt;= AP$6, $E97 &lt; AO$6), 0, 1)+IF(OR($F97 &gt;= AP$6, $G97 &lt; AO$6), 0, 2)+1)</f>
        <v/>
      </c>
      <c r="AP97" s="68" t="str">
        <f ca="1">INDEX({"","_","-","="},IF(OR($D97 &gt;= AQ$6, $E97 &lt; AP$6), 0, 1)+IF(OR($F97 &gt;= AQ$6, $G97 &lt; AP$6), 0, 2)+1)</f>
        <v/>
      </c>
      <c r="AQ97" s="68" t="str">
        <f ca="1">INDEX({"","_","-","="},IF(OR($D97 &gt;= AR$6, $E97 &lt; AQ$6), 0, 1)+IF(OR($F97 &gt;= AR$6, $G97 &lt; AQ$6), 0, 2)+1)</f>
        <v/>
      </c>
      <c r="AR97" s="68" t="str">
        <f ca="1">INDEX({"","_","-","="},IF(OR($D97 &gt;= AS$6, $E97 &lt; AR$6), 0, 1)+IF(OR($F97 &gt;= AS$6, $G97 &lt; AR$6), 0, 2)+1)</f>
        <v/>
      </c>
      <c r="AS97" s="68" t="str">
        <f ca="1">INDEX({"","_","-","="},IF(OR($D97 &gt;= AT$6, $E97 &lt; AS$6), 0, 1)+IF(OR($F97 &gt;= AT$6, $G97 &lt; AS$6), 0, 2)+1)</f>
        <v/>
      </c>
      <c r="AT97" s="68" t="str">
        <f ca="1">INDEX({"","_","-","="},IF(OR($D97 &gt;= AU$6, $E97 &lt; AT$6), 0, 1)+IF(OR($F97 &gt;= AU$6, $G97 &lt; AT$6), 0, 2)+1)</f>
        <v/>
      </c>
      <c r="AU97" s="68" t="str">
        <f ca="1">INDEX({"","_","-","="},IF(OR($D97 &gt;= AV$6, $E97 &lt; AU$6), 0, 1)+IF(OR($F97 &gt;= AV$6, $G97 &lt; AU$6), 0, 2)+1)</f>
        <v/>
      </c>
      <c r="AV97" s="68" t="str">
        <f ca="1">INDEX({"","_","-","="},IF(OR($D97 &gt;= AW$6, $E97 &lt; AV$6), 0, 1)+IF(OR($F97 &gt;= AW$6, $G97 &lt; AV$6), 0, 2)+1)</f>
        <v/>
      </c>
      <c r="AW97" s="68" t="str">
        <f ca="1">INDEX({"","_","-","="},IF(OR($D97 &gt;= AX$6, $E97 &lt; AW$6), 0, 1)+IF(OR($F97 &gt;= AX$6, $G97 &lt; AW$6), 0, 2)+1)</f>
        <v/>
      </c>
      <c r="AX97" s="68" t="str">
        <f ca="1">INDEX({"","_","-","="},IF(OR($D97 &gt;= AY$6, $E97 &lt; AX$6), 0, 1)+IF(OR($F97 &gt;= AY$6, $G97 &lt; AX$6), 0, 2)+1)</f>
        <v/>
      </c>
      <c r="AY97" s="68" t="str">
        <f ca="1">INDEX({"","_","-","="},IF(OR($D97 &gt;= AZ$6, $E97 &lt; AY$6), 0, 1)+IF(OR($F97 &gt;= AZ$6, $G97 &lt; AY$6), 0, 2)+1)</f>
        <v/>
      </c>
      <c r="AZ97" s="68" t="str">
        <f ca="1">INDEX({"","_","-","="},IF(OR($D97 &gt;= BA$6, $E97 &lt; AZ$6), 0, 1)+IF(OR($F97 &gt;= BA$6, $G97 &lt; AZ$6), 0, 2)+1)</f>
        <v/>
      </c>
      <c r="BA97" s="68" t="str">
        <f ca="1">INDEX({"","_","-","="},IF(OR($D97 &gt;= BB$6, $E97 &lt; BA$6), 0, 1)+IF(OR($F97 &gt;= BB$6, $G97 &lt; BA$6), 0, 2)+1)</f>
        <v/>
      </c>
      <c r="BB97" s="68" t="str">
        <f ca="1">INDEX({"","_","-","="},IF(OR($D97 &gt;= BC$6, $E97 &lt; BB$6), 0, 1)+IF(OR($F97 &gt;= BC$6, $G97 &lt; BB$6), 0, 2)+1)</f>
        <v/>
      </c>
      <c r="BC97" s="68" t="str">
        <f ca="1">INDEX({"","_","-","="},IF(OR($D97 &gt;= BD$6, $E97 &lt; BC$6), 0, 1)+IF(OR($F97 &gt;= BD$6, $G97 &lt; BC$6), 0, 2)+1)</f>
        <v/>
      </c>
      <c r="BD97" s="68" t="str">
        <f ca="1">INDEX({"","_","-","="},IF(OR($D97 &gt;= BE$6, $E97 &lt; BD$6), 0, 1)+IF(OR($F97 &gt;= BE$6, $G97 &lt; BD$6), 0, 2)+1)</f>
        <v/>
      </c>
      <c r="BE97" s="68" t="str">
        <f ca="1">INDEX({"","_","-","="},IF(OR($D97 &gt;= BF$6, $E97 &lt; BE$6), 0, 1)+IF(OR($F97 &gt;= BF$6, $G97 &lt; BE$6), 0, 2)+1)</f>
        <v/>
      </c>
      <c r="BF97" s="68" t="str">
        <f ca="1">INDEX({"","_","-","="},IF(OR($D97 &gt;= BG$6, $E97 &lt; BF$6), 0, 1)+IF(OR($F97 &gt;= BG$6, $G97 &lt; BF$6), 0, 2)+1)</f>
        <v/>
      </c>
      <c r="BG97" s="68" t="str">
        <f ca="1">INDEX({"","_","-","="},IF(OR($D97 &gt;= BH$6, $E97 &lt; BG$6), 0, 1)+IF(OR($F97 &gt;= BH$6, $G97 &lt; BG$6), 0, 2)+1)</f>
        <v/>
      </c>
      <c r="BH97" s="68" t="str">
        <f ca="1">INDEX({"","_","-","="},IF(OR($D97 &gt;= BI$6, $E97 &lt; BH$6), 0, 1)+IF(OR($F97 &gt;= BI$6, $G97 &lt; BH$6), 0, 2)+1)</f>
        <v/>
      </c>
      <c r="BI97" s="68" t="str">
        <f ca="1">INDEX({"","_","-","="},IF(OR($D97 &gt;= BJ$6, $E97 &lt; BI$6), 0, 1)+IF(OR($F97 &gt;= BJ$6, $G97 &lt; BI$6), 0, 2)+1)</f>
        <v/>
      </c>
      <c r="BJ97" s="68" t="str">
        <f ca="1">INDEX({"","_","-","="},IF(OR($D97 &gt;= BK$6, $E97 &lt; BJ$6), 0, 1)+IF(OR($F97 &gt;= BK$6, $G97 &lt; BJ$6), 0, 2)+1)</f>
        <v/>
      </c>
      <c r="BK97" s="68" t="str">
        <f ca="1">INDEX({"","_","-","="},IF(OR($D97 &gt;= BL$6, $E97 &lt; BK$6), 0, 1)+IF(OR($F97 &gt;= BL$6, $G97 &lt; BK$6), 0, 2)+1)</f>
        <v/>
      </c>
      <c r="BL97" s="68" t="str">
        <f ca="1">INDEX({"","_","-","="},IF(OR($D97 &gt;= BM$6, $E97 &lt; BL$6), 0, 1)+IF(OR($F97 &gt;= BM$6, $G97 &lt; BL$6), 0, 2)+1)</f>
        <v/>
      </c>
      <c r="BM97" s="68" t="str">
        <f ca="1">INDEX({"","_","-","="},IF(OR($D97 &gt;= BN$6, $E97 &lt; BM$6), 0, 1)+IF(OR($F97 &gt;= BN$6, $G97 &lt; BM$6), 0, 2)+1)</f>
        <v/>
      </c>
      <c r="BN97" s="68" t="str">
        <f ca="1">INDEX({"","_","-","="},IF(OR($D97 &gt;= BO$6, $E97 &lt; BN$6), 0, 1)+IF(OR($F97 &gt;= BO$6, $G97 &lt; BN$6), 0, 2)+1)</f>
        <v/>
      </c>
      <c r="BO97" s="68" t="str">
        <f ca="1">INDEX({"","_","-","="},IF(OR($D97 &gt;= BP$6, $E97 &lt; BO$6), 0, 1)+IF(OR($F97 &gt;= BP$6, $G97 &lt; BO$6), 0, 2)+1)</f>
        <v/>
      </c>
      <c r="BP97" s="68" t="str">
        <f ca="1">INDEX({"","_","-","="},IF(OR($D97 &gt;= BQ$6, $E97 &lt; BP$6), 0, 1)+IF(OR($F97 &gt;= BQ$6, $G97 &lt; BP$6), 0, 2)+1)</f>
        <v/>
      </c>
      <c r="BQ97" s="68" t="str">
        <f ca="1">INDEX({"","_","-","="},IF(OR($D97 &gt;= BR$6, $E97 &lt; BQ$6), 0, 1)+IF(OR($F97 &gt;= BR$6, $G97 &lt; BQ$6), 0, 2)+1)</f>
        <v/>
      </c>
      <c r="BR97" s="68" t="str">
        <f ca="1">INDEX({"","_","-","="},IF(OR($D97 &gt;= BS$6, $E97 &lt; BR$6), 0, 1)+IF(OR($F97 &gt;= BS$6, $G97 &lt; BR$6), 0, 2)+1)</f>
        <v/>
      </c>
      <c r="BS97" s="68" t="str">
        <f ca="1">INDEX({"","_","-","="},IF(OR($D97 &gt;= BT$6, $E97 &lt; BS$6), 0, 1)+IF(OR($F97 &gt;= BT$6, $G97 &lt; BS$6), 0, 2)+1)</f>
        <v/>
      </c>
      <c r="BT97" s="68" t="str">
        <f ca="1">INDEX({"","_","-","="},IF(OR($D97 &gt;= BU$6, $E97 &lt; BT$6), 0, 1)+IF(OR($F97 &gt;= BU$6, $G97 &lt; BT$6), 0, 2)+1)</f>
        <v/>
      </c>
      <c r="BU97" s="68" t="str">
        <f ca="1">INDEX({"","_","-","="},IF(OR($D97 &gt;= BV$6, $E97 &lt; BU$6), 0, 1)+IF(OR($F97 &gt;= BV$6, $G97 &lt; BU$6), 0, 2)+1)</f>
        <v/>
      </c>
      <c r="BV97" s="68" t="str">
        <f ca="1">INDEX({"","_","-","="},IF(OR($D97 &gt;= BW$6, $E97 &lt; BV$6), 0, 1)+IF(OR($F97 &gt;= BW$6, $G97 &lt; BV$6), 0, 2)+1)</f>
        <v/>
      </c>
      <c r="BW97" s="68" t="str">
        <f ca="1">INDEX({"","_","-","="},IF(OR($D97 &gt;= BX$6, $E97 &lt; BW$6), 0, 1)+IF(OR($F97 &gt;= BX$6, $G97 &lt; BW$6), 0, 2)+1)</f>
        <v/>
      </c>
      <c r="BX97" s="68" t="str">
        <f ca="1">INDEX({"","_","-","="},IF(OR($D97 &gt;= BY$6, $E97 &lt; BX$6), 0, 1)+IF(OR($F97 &gt;= BY$6, $G97 &lt; BX$6), 0, 2)+1)</f>
        <v/>
      </c>
      <c r="BY97" s="68" t="str">
        <f ca="1">INDEX({"","_","-","="},IF(OR($D97 &gt;= BZ$6, $E97 &lt; BY$6), 0, 1)+IF(OR($F97 &gt;= BZ$6, $G97 &lt; BY$6), 0, 2)+1)</f>
        <v/>
      </c>
      <c r="BZ97" s="68" t="str">
        <f ca="1">INDEX({"","_","-","="},IF(OR($D97 &gt;= CA$6, $E97 &lt; BZ$6), 0, 1)+IF(OR($F97 &gt;= CA$6, $G97 &lt; BZ$6), 0, 2)+1)</f>
        <v/>
      </c>
      <c r="CA97" s="68" t="str">
        <f ca="1">INDEX({"","_","-","="},IF(OR($D97 &gt;= CB$6, $E97 &lt; CA$6), 0, 1)+IF(OR($F97 &gt;= CB$6, $G97 &lt; CA$6), 0, 2)+1)</f>
        <v/>
      </c>
      <c r="CB97" s="68" t="str">
        <f ca="1">INDEX({"","_","-","="},IF(OR($D97 &gt;= CC$6, $E97 &lt; CB$6), 0, 1)+IF(OR($F97 &gt;= CC$6, $G97 &lt; CB$6), 0, 2)+1)</f>
        <v/>
      </c>
      <c r="CC97" s="68" t="str">
        <f ca="1">INDEX({"","_","-","="},IF(OR($D97 &gt;= CD$6, $E97 &lt; CC$6), 0, 1)+IF(OR($F97 &gt;= CD$6, $G97 &lt; CC$6), 0, 2)+1)</f>
        <v/>
      </c>
      <c r="CD97" s="68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IF('临-进度'!M93,'临-进度'!$A93,"")</f>
        <v/>
      </c>
      <c r="B98" s="8" t="str">
        <f ca="1">IF('临-进度'!M93,'临-进度'!$B93,"")</f>
        <v/>
      </c>
      <c r="C98" s="8" t="str">
        <f ca="1">IF('临-进度'!M93,'临-进度'!$E93,"")</f>
        <v/>
      </c>
      <c r="D98" s="40" t="str">
        <f ca="1">IF('临-进度'!$M93,'临-进度'!$I93,"")</f>
        <v/>
      </c>
      <c r="E98" s="40" t="str">
        <f ca="1">IF('临-进度'!$M93,'临-进度'!$AE93,"")</f>
        <v/>
      </c>
      <c r="F98" s="40" t="str">
        <f ca="1">IF('临-进度'!$M93,'临-进度'!$J93,"")</f>
        <v/>
      </c>
      <c r="G98" s="73" t="str">
        <f ca="1">IF('临-进度'!$M93,'临-进度'!$AF93,"")</f>
        <v/>
      </c>
      <c r="H98" s="68" t="str">
        <f ca="1">INDEX({"","_","-","="},IF(OR($D98 &gt;= I$6, $E98 &lt; H$6), 0, 1)+IF(OR($F98 &gt;= I$6, $G98 &lt; H$6), 0, 2)+1)</f>
        <v/>
      </c>
      <c r="I98" s="68" t="str">
        <f ca="1">INDEX({"","_","-","="},IF(OR($D98 &gt;= J$6, $E98 &lt; I$6), 0, 1)+IF(OR($F98 &gt;= J$6, $G98 &lt; I$6), 0, 2)+1)</f>
        <v/>
      </c>
      <c r="J98" s="68" t="str">
        <f ca="1">INDEX({"","_","-","="},IF(OR($D98 &gt;= K$6, $E98 &lt; J$6), 0, 1)+IF(OR($F98 &gt;= K$6, $G98 &lt; J$6), 0, 2)+1)</f>
        <v/>
      </c>
      <c r="K98" s="68" t="str">
        <f ca="1">INDEX({"","_","-","="},IF(OR($D98 &gt;= L$6, $E98 &lt; K$6), 0, 1)+IF(OR($F98 &gt;= L$6, $G98 &lt; K$6), 0, 2)+1)</f>
        <v/>
      </c>
      <c r="L98" s="68" t="str">
        <f ca="1">INDEX({"","_","-","="},IF(OR($D98 &gt;= M$6, $E98 &lt; L$6), 0, 1)+IF(OR($F98 &gt;= M$6, $G98 &lt; L$6), 0, 2)+1)</f>
        <v/>
      </c>
      <c r="M98" s="68" t="str">
        <f ca="1">INDEX({"","_","-","="},IF(OR($D98 &gt;= N$6, $E98 &lt; M$6), 0, 1)+IF(OR($F98 &gt;= N$6, $G98 &lt; M$6), 0, 2)+1)</f>
        <v/>
      </c>
      <c r="N98" s="68" t="str">
        <f ca="1">INDEX({"","_","-","="},IF(OR($D98 &gt;= O$6, $E98 &lt; N$6), 0, 1)+IF(OR($F98 &gt;= O$6, $G98 &lt; N$6), 0, 2)+1)</f>
        <v/>
      </c>
      <c r="O98" s="68" t="str">
        <f ca="1">INDEX({"","_","-","="},IF(OR($D98 &gt;= P$6, $E98 &lt; O$6), 0, 1)+IF(OR($F98 &gt;= P$6, $G98 &lt; O$6), 0, 2)+1)</f>
        <v/>
      </c>
      <c r="P98" s="68" t="str">
        <f ca="1">INDEX({"","_","-","="},IF(OR($D98 &gt;= Q$6, $E98 &lt; P$6), 0, 1)+IF(OR($F98 &gt;= Q$6, $G98 &lt; P$6), 0, 2)+1)</f>
        <v/>
      </c>
      <c r="Q98" s="68" t="str">
        <f ca="1">INDEX({"","_","-","="},IF(OR($D98 &gt;= R$6, $E98 &lt; Q$6), 0, 1)+IF(OR($F98 &gt;= R$6, $G98 &lt; Q$6), 0, 2)+1)</f>
        <v/>
      </c>
      <c r="R98" s="68" t="str">
        <f ca="1">INDEX({"","_","-","="},IF(OR($D98 &gt;= S$6, $E98 &lt; R$6), 0, 1)+IF(OR($F98 &gt;= S$6, $G98 &lt; R$6), 0, 2)+1)</f>
        <v/>
      </c>
      <c r="S98" s="68" t="str">
        <f ca="1">INDEX({"","_","-","="},IF(OR($D98 &gt;= T$6, $E98 &lt; S$6), 0, 1)+IF(OR($F98 &gt;= T$6, $G98 &lt; S$6), 0, 2)+1)</f>
        <v/>
      </c>
      <c r="T98" s="68" t="str">
        <f ca="1">INDEX({"","_","-","="},IF(OR($D98 &gt;= U$6, $E98 &lt; T$6), 0, 1)+IF(OR($F98 &gt;= U$6, $G98 &lt; T$6), 0, 2)+1)</f>
        <v/>
      </c>
      <c r="U98" s="68" t="str">
        <f ca="1">INDEX({"","_","-","="},IF(OR($D98 &gt;= V$6, $E98 &lt; U$6), 0, 1)+IF(OR($F98 &gt;= V$6, $G98 &lt; U$6), 0, 2)+1)</f>
        <v/>
      </c>
      <c r="V98" s="68" t="str">
        <f ca="1">INDEX({"","_","-","="},IF(OR($D98 &gt;= W$6, $E98 &lt; V$6), 0, 1)+IF(OR($F98 &gt;= W$6, $G98 &lt; V$6), 0, 2)+1)</f>
        <v/>
      </c>
      <c r="W98" s="68" t="str">
        <f ca="1">INDEX({"","_","-","="},IF(OR($D98 &gt;= X$6, $E98 &lt; W$6), 0, 1)+IF(OR($F98 &gt;= X$6, $G98 &lt; W$6), 0, 2)+1)</f>
        <v/>
      </c>
      <c r="X98" s="68" t="str">
        <f ca="1">INDEX({"","_","-","="},IF(OR($D98 &gt;= Y$6, $E98 &lt; X$6), 0, 1)+IF(OR($F98 &gt;= Y$6, $G98 &lt; X$6), 0, 2)+1)</f>
        <v/>
      </c>
      <c r="Y98" s="68" t="str">
        <f ca="1">INDEX({"","_","-","="},IF(OR($D98 &gt;= Z$6, $E98 &lt; Y$6), 0, 1)+IF(OR($F98 &gt;= Z$6, $G98 &lt; Y$6), 0, 2)+1)</f>
        <v/>
      </c>
      <c r="Z98" s="68" t="str">
        <f ca="1">INDEX({"","_","-","="},IF(OR($D98 &gt;= AA$6, $E98 &lt; Z$6), 0, 1)+IF(OR($F98 &gt;= AA$6, $G98 &lt; Z$6), 0, 2)+1)</f>
        <v/>
      </c>
      <c r="AA98" s="68" t="str">
        <f ca="1">INDEX({"","_","-","="},IF(OR($D98 &gt;= AB$6, $E98 &lt; AA$6), 0, 1)+IF(OR($F98 &gt;= AB$6, $G98 &lt; AA$6), 0, 2)+1)</f>
        <v/>
      </c>
      <c r="AB98" s="68" t="str">
        <f ca="1">INDEX({"","_","-","="},IF(OR($D98 &gt;= AC$6, $E98 &lt; AB$6), 0, 1)+IF(OR($F98 &gt;= AC$6, $G98 &lt; AB$6), 0, 2)+1)</f>
        <v/>
      </c>
      <c r="AC98" s="68" t="str">
        <f ca="1">INDEX({"","_","-","="},IF(OR($D98 &gt;= AD$6, $E98 &lt; AC$6), 0, 1)+IF(OR($F98 &gt;= AD$6, $G98 &lt; AC$6), 0, 2)+1)</f>
        <v/>
      </c>
      <c r="AD98" s="68" t="str">
        <f ca="1">INDEX({"","_","-","="},IF(OR($D98 &gt;= AE$6, $E98 &lt; AD$6), 0, 1)+IF(OR($F98 &gt;= AE$6, $G98 &lt; AD$6), 0, 2)+1)</f>
        <v/>
      </c>
      <c r="AE98" s="68" t="str">
        <f ca="1">INDEX({"","_","-","="},IF(OR($D98 &gt;= AF$6, $E98 &lt; AE$6), 0, 1)+IF(OR($F98 &gt;= AF$6, $G98 &lt; AE$6), 0, 2)+1)</f>
        <v/>
      </c>
      <c r="AF98" s="68" t="str">
        <f ca="1">INDEX({"","_","-","="},IF(OR($D98 &gt;= AG$6, $E98 &lt; AF$6), 0, 1)+IF(OR($F98 &gt;= AG$6, $G98 &lt; AF$6), 0, 2)+1)</f>
        <v/>
      </c>
      <c r="AG98" s="68" t="str">
        <f ca="1">INDEX({"","_","-","="},IF(OR($D98 &gt;= AH$6, $E98 &lt; AG$6), 0, 1)+IF(OR($F98 &gt;= AH$6, $G98 &lt; AG$6), 0, 2)+1)</f>
        <v/>
      </c>
      <c r="AH98" s="68" t="str">
        <f ca="1">INDEX({"","_","-","="},IF(OR($D98 &gt;= AI$6, $E98 &lt; AH$6), 0, 1)+IF(OR($F98 &gt;= AI$6, $G98 &lt; AH$6), 0, 2)+1)</f>
        <v/>
      </c>
      <c r="AI98" s="68" t="str">
        <f ca="1">INDEX({"","_","-","="},IF(OR($D98 &gt;= AJ$6, $E98 &lt; AI$6), 0, 1)+IF(OR($F98 &gt;= AJ$6, $G98 &lt; AI$6), 0, 2)+1)</f>
        <v/>
      </c>
      <c r="AJ98" s="68" t="str">
        <f ca="1">INDEX({"","_","-","="},IF(OR($D98 &gt;= AK$6, $E98 &lt; AJ$6), 0, 1)+IF(OR($F98 &gt;= AK$6, $G98 &lt; AJ$6), 0, 2)+1)</f>
        <v/>
      </c>
      <c r="AK98" s="68" t="str">
        <f ca="1">INDEX({"","_","-","="},IF(OR($D98 &gt;= AL$6, $E98 &lt; AK$6), 0, 1)+IF(OR($F98 &gt;= AL$6, $G98 &lt; AK$6), 0, 2)+1)</f>
        <v/>
      </c>
      <c r="AL98" s="68" t="str">
        <f ca="1">INDEX({"","_","-","="},IF(OR($D98 &gt;= AM$6, $E98 &lt; AL$6), 0, 1)+IF(OR($F98 &gt;= AM$6, $G98 &lt; AL$6), 0, 2)+1)</f>
        <v/>
      </c>
      <c r="AM98" s="68" t="str">
        <f ca="1">INDEX({"","_","-","="},IF(OR($D98 &gt;= AN$6, $E98 &lt; AM$6), 0, 1)+IF(OR($F98 &gt;= AN$6, $G98 &lt; AM$6), 0, 2)+1)</f>
        <v/>
      </c>
      <c r="AN98" s="68" t="str">
        <f ca="1">INDEX({"","_","-","="},IF(OR($D98 &gt;= AO$6, $E98 &lt; AN$6), 0, 1)+IF(OR($F98 &gt;= AO$6, $G98 &lt; AN$6), 0, 2)+1)</f>
        <v/>
      </c>
      <c r="AO98" s="68" t="str">
        <f ca="1">INDEX({"","_","-","="},IF(OR($D98 &gt;= AP$6, $E98 &lt; AO$6), 0, 1)+IF(OR($F98 &gt;= AP$6, $G98 &lt; AO$6), 0, 2)+1)</f>
        <v/>
      </c>
      <c r="AP98" s="68" t="str">
        <f ca="1">INDEX({"","_","-","="},IF(OR($D98 &gt;= AQ$6, $E98 &lt; AP$6), 0, 1)+IF(OR($F98 &gt;= AQ$6, $G98 &lt; AP$6), 0, 2)+1)</f>
        <v/>
      </c>
      <c r="AQ98" s="68" t="str">
        <f ca="1">INDEX({"","_","-","="},IF(OR($D98 &gt;= AR$6, $E98 &lt; AQ$6), 0, 1)+IF(OR($F98 &gt;= AR$6, $G98 &lt; AQ$6), 0, 2)+1)</f>
        <v/>
      </c>
      <c r="AR98" s="68" t="str">
        <f ca="1">INDEX({"","_","-","="},IF(OR($D98 &gt;= AS$6, $E98 &lt; AR$6), 0, 1)+IF(OR($F98 &gt;= AS$6, $G98 &lt; AR$6), 0, 2)+1)</f>
        <v/>
      </c>
      <c r="AS98" s="68" t="str">
        <f ca="1">INDEX({"","_","-","="},IF(OR($D98 &gt;= AT$6, $E98 &lt; AS$6), 0, 1)+IF(OR($F98 &gt;= AT$6, $G98 &lt; AS$6), 0, 2)+1)</f>
        <v/>
      </c>
      <c r="AT98" s="68" t="str">
        <f ca="1">INDEX({"","_","-","="},IF(OR($D98 &gt;= AU$6, $E98 &lt; AT$6), 0, 1)+IF(OR($F98 &gt;= AU$6, $G98 &lt; AT$6), 0, 2)+1)</f>
        <v/>
      </c>
      <c r="AU98" s="68" t="str">
        <f ca="1">INDEX({"","_","-","="},IF(OR($D98 &gt;= AV$6, $E98 &lt; AU$6), 0, 1)+IF(OR($F98 &gt;= AV$6, $G98 &lt; AU$6), 0, 2)+1)</f>
        <v/>
      </c>
      <c r="AV98" s="68" t="str">
        <f ca="1">INDEX({"","_","-","="},IF(OR($D98 &gt;= AW$6, $E98 &lt; AV$6), 0, 1)+IF(OR($F98 &gt;= AW$6, $G98 &lt; AV$6), 0, 2)+1)</f>
        <v/>
      </c>
      <c r="AW98" s="68" t="str">
        <f ca="1">INDEX({"","_","-","="},IF(OR($D98 &gt;= AX$6, $E98 &lt; AW$6), 0, 1)+IF(OR($F98 &gt;= AX$6, $G98 &lt; AW$6), 0, 2)+1)</f>
        <v/>
      </c>
      <c r="AX98" s="68" t="str">
        <f ca="1">INDEX({"","_","-","="},IF(OR($D98 &gt;= AY$6, $E98 &lt; AX$6), 0, 1)+IF(OR($F98 &gt;= AY$6, $G98 &lt; AX$6), 0, 2)+1)</f>
        <v/>
      </c>
      <c r="AY98" s="68" t="str">
        <f ca="1">INDEX({"","_","-","="},IF(OR($D98 &gt;= AZ$6, $E98 &lt; AY$6), 0, 1)+IF(OR($F98 &gt;= AZ$6, $G98 &lt; AY$6), 0, 2)+1)</f>
        <v/>
      </c>
      <c r="AZ98" s="68" t="str">
        <f ca="1">INDEX({"","_","-","="},IF(OR($D98 &gt;= BA$6, $E98 &lt; AZ$6), 0, 1)+IF(OR($F98 &gt;= BA$6, $G98 &lt; AZ$6), 0, 2)+1)</f>
        <v/>
      </c>
      <c r="BA98" s="68" t="str">
        <f ca="1">INDEX({"","_","-","="},IF(OR($D98 &gt;= BB$6, $E98 &lt; BA$6), 0, 1)+IF(OR($F98 &gt;= BB$6, $G98 &lt; BA$6), 0, 2)+1)</f>
        <v/>
      </c>
      <c r="BB98" s="68" t="str">
        <f ca="1">INDEX({"","_","-","="},IF(OR($D98 &gt;= BC$6, $E98 &lt; BB$6), 0, 1)+IF(OR($F98 &gt;= BC$6, $G98 &lt; BB$6), 0, 2)+1)</f>
        <v/>
      </c>
      <c r="BC98" s="68" t="str">
        <f ca="1">INDEX({"","_","-","="},IF(OR($D98 &gt;= BD$6, $E98 &lt; BC$6), 0, 1)+IF(OR($F98 &gt;= BD$6, $G98 &lt; BC$6), 0, 2)+1)</f>
        <v/>
      </c>
      <c r="BD98" s="68" t="str">
        <f ca="1">INDEX({"","_","-","="},IF(OR($D98 &gt;= BE$6, $E98 &lt; BD$6), 0, 1)+IF(OR($F98 &gt;= BE$6, $G98 &lt; BD$6), 0, 2)+1)</f>
        <v/>
      </c>
      <c r="BE98" s="68" t="str">
        <f ca="1">INDEX({"","_","-","="},IF(OR($D98 &gt;= BF$6, $E98 &lt; BE$6), 0, 1)+IF(OR($F98 &gt;= BF$6, $G98 &lt; BE$6), 0, 2)+1)</f>
        <v/>
      </c>
      <c r="BF98" s="68" t="str">
        <f ca="1">INDEX({"","_","-","="},IF(OR($D98 &gt;= BG$6, $E98 &lt; BF$6), 0, 1)+IF(OR($F98 &gt;= BG$6, $G98 &lt; BF$6), 0, 2)+1)</f>
        <v/>
      </c>
      <c r="BG98" s="68" t="str">
        <f ca="1">INDEX({"","_","-","="},IF(OR($D98 &gt;= BH$6, $E98 &lt; BG$6), 0, 1)+IF(OR($F98 &gt;= BH$6, $G98 &lt; BG$6), 0, 2)+1)</f>
        <v/>
      </c>
      <c r="BH98" s="68" t="str">
        <f ca="1">INDEX({"","_","-","="},IF(OR($D98 &gt;= BI$6, $E98 &lt; BH$6), 0, 1)+IF(OR($F98 &gt;= BI$6, $G98 &lt; BH$6), 0, 2)+1)</f>
        <v/>
      </c>
      <c r="BI98" s="68" t="str">
        <f ca="1">INDEX({"","_","-","="},IF(OR($D98 &gt;= BJ$6, $E98 &lt; BI$6), 0, 1)+IF(OR($F98 &gt;= BJ$6, $G98 &lt; BI$6), 0, 2)+1)</f>
        <v/>
      </c>
      <c r="BJ98" s="68" t="str">
        <f ca="1">INDEX({"","_","-","="},IF(OR($D98 &gt;= BK$6, $E98 &lt; BJ$6), 0, 1)+IF(OR($F98 &gt;= BK$6, $G98 &lt; BJ$6), 0, 2)+1)</f>
        <v/>
      </c>
      <c r="BK98" s="68" t="str">
        <f ca="1">INDEX({"","_","-","="},IF(OR($D98 &gt;= BL$6, $E98 &lt; BK$6), 0, 1)+IF(OR($F98 &gt;= BL$6, $G98 &lt; BK$6), 0, 2)+1)</f>
        <v/>
      </c>
      <c r="BL98" s="68" t="str">
        <f ca="1">INDEX({"","_","-","="},IF(OR($D98 &gt;= BM$6, $E98 &lt; BL$6), 0, 1)+IF(OR($F98 &gt;= BM$6, $G98 &lt; BL$6), 0, 2)+1)</f>
        <v/>
      </c>
      <c r="BM98" s="68" t="str">
        <f ca="1">INDEX({"","_","-","="},IF(OR($D98 &gt;= BN$6, $E98 &lt; BM$6), 0, 1)+IF(OR($F98 &gt;= BN$6, $G98 &lt; BM$6), 0, 2)+1)</f>
        <v/>
      </c>
      <c r="BN98" s="68" t="str">
        <f ca="1">INDEX({"","_","-","="},IF(OR($D98 &gt;= BO$6, $E98 &lt; BN$6), 0, 1)+IF(OR($F98 &gt;= BO$6, $G98 &lt; BN$6), 0, 2)+1)</f>
        <v/>
      </c>
      <c r="BO98" s="68" t="str">
        <f ca="1">INDEX({"","_","-","="},IF(OR($D98 &gt;= BP$6, $E98 &lt; BO$6), 0, 1)+IF(OR($F98 &gt;= BP$6, $G98 &lt; BO$6), 0, 2)+1)</f>
        <v/>
      </c>
      <c r="BP98" s="68" t="str">
        <f ca="1">INDEX({"","_","-","="},IF(OR($D98 &gt;= BQ$6, $E98 &lt; BP$6), 0, 1)+IF(OR($F98 &gt;= BQ$6, $G98 &lt; BP$6), 0, 2)+1)</f>
        <v/>
      </c>
      <c r="BQ98" s="68" t="str">
        <f ca="1">INDEX({"","_","-","="},IF(OR($D98 &gt;= BR$6, $E98 &lt; BQ$6), 0, 1)+IF(OR($F98 &gt;= BR$6, $G98 &lt; BQ$6), 0, 2)+1)</f>
        <v/>
      </c>
      <c r="BR98" s="68" t="str">
        <f ca="1">INDEX({"","_","-","="},IF(OR($D98 &gt;= BS$6, $E98 &lt; BR$6), 0, 1)+IF(OR($F98 &gt;= BS$6, $G98 &lt; BR$6), 0, 2)+1)</f>
        <v/>
      </c>
      <c r="BS98" s="68" t="str">
        <f ca="1">INDEX({"","_","-","="},IF(OR($D98 &gt;= BT$6, $E98 &lt; BS$6), 0, 1)+IF(OR($F98 &gt;= BT$6, $G98 &lt; BS$6), 0, 2)+1)</f>
        <v/>
      </c>
      <c r="BT98" s="68" t="str">
        <f ca="1">INDEX({"","_","-","="},IF(OR($D98 &gt;= BU$6, $E98 &lt; BT$6), 0, 1)+IF(OR($F98 &gt;= BU$6, $G98 &lt; BT$6), 0, 2)+1)</f>
        <v/>
      </c>
      <c r="BU98" s="68" t="str">
        <f ca="1">INDEX({"","_","-","="},IF(OR($D98 &gt;= BV$6, $E98 &lt; BU$6), 0, 1)+IF(OR($F98 &gt;= BV$6, $G98 &lt; BU$6), 0, 2)+1)</f>
        <v/>
      </c>
      <c r="BV98" s="68" t="str">
        <f ca="1">INDEX({"","_","-","="},IF(OR($D98 &gt;= BW$6, $E98 &lt; BV$6), 0, 1)+IF(OR($F98 &gt;= BW$6, $G98 &lt; BV$6), 0, 2)+1)</f>
        <v/>
      </c>
      <c r="BW98" s="68" t="str">
        <f ca="1">INDEX({"","_","-","="},IF(OR($D98 &gt;= BX$6, $E98 &lt; BW$6), 0, 1)+IF(OR($F98 &gt;= BX$6, $G98 &lt; BW$6), 0, 2)+1)</f>
        <v/>
      </c>
      <c r="BX98" s="68" t="str">
        <f ca="1">INDEX({"","_","-","="},IF(OR($D98 &gt;= BY$6, $E98 &lt; BX$6), 0, 1)+IF(OR($F98 &gt;= BY$6, $G98 &lt; BX$6), 0, 2)+1)</f>
        <v/>
      </c>
      <c r="BY98" s="68" t="str">
        <f ca="1">INDEX({"","_","-","="},IF(OR($D98 &gt;= BZ$6, $E98 &lt; BY$6), 0, 1)+IF(OR($F98 &gt;= BZ$6, $G98 &lt; BY$6), 0, 2)+1)</f>
        <v/>
      </c>
      <c r="BZ98" s="68" t="str">
        <f ca="1">INDEX({"","_","-","="},IF(OR($D98 &gt;= CA$6, $E98 &lt; BZ$6), 0, 1)+IF(OR($F98 &gt;= CA$6, $G98 &lt; BZ$6), 0, 2)+1)</f>
        <v/>
      </c>
      <c r="CA98" s="68" t="str">
        <f ca="1">INDEX({"","_","-","="},IF(OR($D98 &gt;= CB$6, $E98 &lt; CA$6), 0, 1)+IF(OR($F98 &gt;= CB$6, $G98 &lt; CA$6), 0, 2)+1)</f>
        <v/>
      </c>
      <c r="CB98" s="68" t="str">
        <f ca="1">INDEX({"","_","-","="},IF(OR($D98 &gt;= CC$6, $E98 &lt; CB$6), 0, 1)+IF(OR($F98 &gt;= CC$6, $G98 &lt; CB$6), 0, 2)+1)</f>
        <v/>
      </c>
      <c r="CC98" s="68" t="str">
        <f ca="1">INDEX({"","_","-","="},IF(OR($D98 &gt;= CD$6, $E98 &lt; CC$6), 0, 1)+IF(OR($F98 &gt;= CD$6, $G98 &lt; CC$6), 0, 2)+1)</f>
        <v/>
      </c>
      <c r="CD98" s="68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IF('临-进度'!M94,'临-进度'!$A94,"")</f>
        <v/>
      </c>
      <c r="B99" s="8" t="str">
        <f ca="1">IF('临-进度'!M94,'临-进度'!$B94,"")</f>
        <v/>
      </c>
      <c r="C99" s="8" t="str">
        <f ca="1">IF('临-进度'!M94,'临-进度'!$E94,"")</f>
        <v/>
      </c>
      <c r="D99" s="40" t="str">
        <f ca="1">IF('临-进度'!$M94,'临-进度'!$I94,"")</f>
        <v/>
      </c>
      <c r="E99" s="40" t="str">
        <f ca="1">IF('临-进度'!$M94,'临-进度'!$AE94,"")</f>
        <v/>
      </c>
      <c r="F99" s="40" t="str">
        <f ca="1">IF('临-进度'!$M94,'临-进度'!$J94,"")</f>
        <v/>
      </c>
      <c r="G99" s="73" t="str">
        <f ca="1">IF('临-进度'!$M94,'临-进度'!$AF94,"")</f>
        <v/>
      </c>
      <c r="H99" s="68" t="str">
        <f ca="1">INDEX({"","_","-","="},IF(OR($D99 &gt;= I$6, $E99 &lt; H$6), 0, 1)+IF(OR($F99 &gt;= I$6, $G99 &lt; H$6), 0, 2)+1)</f>
        <v/>
      </c>
      <c r="I99" s="68" t="str">
        <f ca="1">INDEX({"","_","-","="},IF(OR($D99 &gt;= J$6, $E99 &lt; I$6), 0, 1)+IF(OR($F99 &gt;= J$6, $G99 &lt; I$6), 0, 2)+1)</f>
        <v/>
      </c>
      <c r="J99" s="68" t="str">
        <f ca="1">INDEX({"","_","-","="},IF(OR($D99 &gt;= K$6, $E99 &lt; J$6), 0, 1)+IF(OR($F99 &gt;= K$6, $G99 &lt; J$6), 0, 2)+1)</f>
        <v/>
      </c>
      <c r="K99" s="68" t="str">
        <f ca="1">INDEX({"","_","-","="},IF(OR($D99 &gt;= L$6, $E99 &lt; K$6), 0, 1)+IF(OR($F99 &gt;= L$6, $G99 &lt; K$6), 0, 2)+1)</f>
        <v/>
      </c>
      <c r="L99" s="68" t="str">
        <f ca="1">INDEX({"","_","-","="},IF(OR($D99 &gt;= M$6, $E99 &lt; L$6), 0, 1)+IF(OR($F99 &gt;= M$6, $G99 &lt; L$6), 0, 2)+1)</f>
        <v/>
      </c>
      <c r="M99" s="68" t="str">
        <f ca="1">INDEX({"","_","-","="},IF(OR($D99 &gt;= N$6, $E99 &lt; M$6), 0, 1)+IF(OR($F99 &gt;= N$6, $G99 &lt; M$6), 0, 2)+1)</f>
        <v/>
      </c>
      <c r="N99" s="68" t="str">
        <f ca="1">INDEX({"","_","-","="},IF(OR($D99 &gt;= O$6, $E99 &lt; N$6), 0, 1)+IF(OR($F99 &gt;= O$6, $G99 &lt; N$6), 0, 2)+1)</f>
        <v/>
      </c>
      <c r="O99" s="68" t="str">
        <f ca="1">INDEX({"","_","-","="},IF(OR($D99 &gt;= P$6, $E99 &lt; O$6), 0, 1)+IF(OR($F99 &gt;= P$6, $G99 &lt; O$6), 0, 2)+1)</f>
        <v/>
      </c>
      <c r="P99" s="68" t="str">
        <f ca="1">INDEX({"","_","-","="},IF(OR($D99 &gt;= Q$6, $E99 &lt; P$6), 0, 1)+IF(OR($F99 &gt;= Q$6, $G99 &lt; P$6), 0, 2)+1)</f>
        <v/>
      </c>
      <c r="Q99" s="68" t="str">
        <f ca="1">INDEX({"","_","-","="},IF(OR($D99 &gt;= R$6, $E99 &lt; Q$6), 0, 1)+IF(OR($F99 &gt;= R$6, $G99 &lt; Q$6), 0, 2)+1)</f>
        <v/>
      </c>
      <c r="R99" s="68" t="str">
        <f ca="1">INDEX({"","_","-","="},IF(OR($D99 &gt;= S$6, $E99 &lt; R$6), 0, 1)+IF(OR($F99 &gt;= S$6, $G99 &lt; R$6), 0, 2)+1)</f>
        <v/>
      </c>
      <c r="S99" s="68" t="str">
        <f ca="1">INDEX({"","_","-","="},IF(OR($D99 &gt;= T$6, $E99 &lt; S$6), 0, 1)+IF(OR($F99 &gt;= T$6, $G99 &lt; S$6), 0, 2)+1)</f>
        <v/>
      </c>
      <c r="T99" s="68" t="str">
        <f ca="1">INDEX({"","_","-","="},IF(OR($D99 &gt;= U$6, $E99 &lt; T$6), 0, 1)+IF(OR($F99 &gt;= U$6, $G99 &lt; T$6), 0, 2)+1)</f>
        <v/>
      </c>
      <c r="U99" s="68" t="str">
        <f ca="1">INDEX({"","_","-","="},IF(OR($D99 &gt;= V$6, $E99 &lt; U$6), 0, 1)+IF(OR($F99 &gt;= V$6, $G99 &lt; U$6), 0, 2)+1)</f>
        <v/>
      </c>
      <c r="V99" s="68" t="str">
        <f ca="1">INDEX({"","_","-","="},IF(OR($D99 &gt;= W$6, $E99 &lt; V$6), 0, 1)+IF(OR($F99 &gt;= W$6, $G99 &lt; V$6), 0, 2)+1)</f>
        <v/>
      </c>
      <c r="W99" s="68" t="str">
        <f ca="1">INDEX({"","_","-","="},IF(OR($D99 &gt;= X$6, $E99 &lt; W$6), 0, 1)+IF(OR($F99 &gt;= X$6, $G99 &lt; W$6), 0, 2)+1)</f>
        <v/>
      </c>
      <c r="X99" s="68" t="str">
        <f ca="1">INDEX({"","_","-","="},IF(OR($D99 &gt;= Y$6, $E99 &lt; X$6), 0, 1)+IF(OR($F99 &gt;= Y$6, $G99 &lt; X$6), 0, 2)+1)</f>
        <v/>
      </c>
      <c r="Y99" s="68" t="str">
        <f ca="1">INDEX({"","_","-","="},IF(OR($D99 &gt;= Z$6, $E99 &lt; Y$6), 0, 1)+IF(OR($F99 &gt;= Z$6, $G99 &lt; Y$6), 0, 2)+1)</f>
        <v/>
      </c>
      <c r="Z99" s="68" t="str">
        <f ca="1">INDEX({"","_","-","="},IF(OR($D99 &gt;= AA$6, $E99 &lt; Z$6), 0, 1)+IF(OR($F99 &gt;= AA$6, $G99 &lt; Z$6), 0, 2)+1)</f>
        <v/>
      </c>
      <c r="AA99" s="68" t="str">
        <f ca="1">INDEX({"","_","-","="},IF(OR($D99 &gt;= AB$6, $E99 &lt; AA$6), 0, 1)+IF(OR($F99 &gt;= AB$6, $G99 &lt; AA$6), 0, 2)+1)</f>
        <v/>
      </c>
      <c r="AB99" s="68" t="str">
        <f ca="1">INDEX({"","_","-","="},IF(OR($D99 &gt;= AC$6, $E99 &lt; AB$6), 0, 1)+IF(OR($F99 &gt;= AC$6, $G99 &lt; AB$6), 0, 2)+1)</f>
        <v/>
      </c>
      <c r="AC99" s="68" t="str">
        <f ca="1">INDEX({"","_","-","="},IF(OR($D99 &gt;= AD$6, $E99 &lt; AC$6), 0, 1)+IF(OR($F99 &gt;= AD$6, $G99 &lt; AC$6), 0, 2)+1)</f>
        <v/>
      </c>
      <c r="AD99" s="68" t="str">
        <f ca="1">INDEX({"","_","-","="},IF(OR($D99 &gt;= AE$6, $E99 &lt; AD$6), 0, 1)+IF(OR($F99 &gt;= AE$6, $G99 &lt; AD$6), 0, 2)+1)</f>
        <v/>
      </c>
      <c r="AE99" s="68" t="str">
        <f ca="1">INDEX({"","_","-","="},IF(OR($D99 &gt;= AF$6, $E99 &lt; AE$6), 0, 1)+IF(OR($F99 &gt;= AF$6, $G99 &lt; AE$6), 0, 2)+1)</f>
        <v/>
      </c>
      <c r="AF99" s="68" t="str">
        <f ca="1">INDEX({"","_","-","="},IF(OR($D99 &gt;= AG$6, $E99 &lt; AF$6), 0, 1)+IF(OR($F99 &gt;= AG$6, $G99 &lt; AF$6), 0, 2)+1)</f>
        <v/>
      </c>
      <c r="AG99" s="68" t="str">
        <f ca="1">INDEX({"","_","-","="},IF(OR($D99 &gt;= AH$6, $E99 &lt; AG$6), 0, 1)+IF(OR($F99 &gt;= AH$6, $G99 &lt; AG$6), 0, 2)+1)</f>
        <v/>
      </c>
      <c r="AH99" s="68" t="str">
        <f ca="1">INDEX({"","_","-","="},IF(OR($D99 &gt;= AI$6, $E99 &lt; AH$6), 0, 1)+IF(OR($F99 &gt;= AI$6, $G99 &lt; AH$6), 0, 2)+1)</f>
        <v/>
      </c>
      <c r="AI99" s="68" t="str">
        <f ca="1">INDEX({"","_","-","="},IF(OR($D99 &gt;= AJ$6, $E99 &lt; AI$6), 0, 1)+IF(OR($F99 &gt;= AJ$6, $G99 &lt; AI$6), 0, 2)+1)</f>
        <v/>
      </c>
      <c r="AJ99" s="68" t="str">
        <f ca="1">INDEX({"","_","-","="},IF(OR($D99 &gt;= AK$6, $E99 &lt; AJ$6), 0, 1)+IF(OR($F99 &gt;= AK$6, $G99 &lt; AJ$6), 0, 2)+1)</f>
        <v/>
      </c>
      <c r="AK99" s="68" t="str">
        <f ca="1">INDEX({"","_","-","="},IF(OR($D99 &gt;= AL$6, $E99 &lt; AK$6), 0, 1)+IF(OR($F99 &gt;= AL$6, $G99 &lt; AK$6), 0, 2)+1)</f>
        <v/>
      </c>
      <c r="AL99" s="68" t="str">
        <f ca="1">INDEX({"","_","-","="},IF(OR($D99 &gt;= AM$6, $E99 &lt; AL$6), 0, 1)+IF(OR($F99 &gt;= AM$6, $G99 &lt; AL$6), 0, 2)+1)</f>
        <v/>
      </c>
      <c r="AM99" s="68" t="str">
        <f ca="1">INDEX({"","_","-","="},IF(OR($D99 &gt;= AN$6, $E99 &lt; AM$6), 0, 1)+IF(OR($F99 &gt;= AN$6, $G99 &lt; AM$6), 0, 2)+1)</f>
        <v/>
      </c>
      <c r="AN99" s="68" t="str">
        <f ca="1">INDEX({"","_","-","="},IF(OR($D99 &gt;= AO$6, $E99 &lt; AN$6), 0, 1)+IF(OR($F99 &gt;= AO$6, $G99 &lt; AN$6), 0, 2)+1)</f>
        <v/>
      </c>
      <c r="AO99" s="68" t="str">
        <f ca="1">INDEX({"","_","-","="},IF(OR($D99 &gt;= AP$6, $E99 &lt; AO$6), 0, 1)+IF(OR($F99 &gt;= AP$6, $G99 &lt; AO$6), 0, 2)+1)</f>
        <v/>
      </c>
      <c r="AP99" s="68" t="str">
        <f ca="1">INDEX({"","_","-","="},IF(OR($D99 &gt;= AQ$6, $E99 &lt; AP$6), 0, 1)+IF(OR($F99 &gt;= AQ$6, $G99 &lt; AP$6), 0, 2)+1)</f>
        <v/>
      </c>
      <c r="AQ99" s="68" t="str">
        <f ca="1">INDEX({"","_","-","="},IF(OR($D99 &gt;= AR$6, $E99 &lt; AQ$6), 0, 1)+IF(OR($F99 &gt;= AR$6, $G99 &lt; AQ$6), 0, 2)+1)</f>
        <v/>
      </c>
      <c r="AR99" s="68" t="str">
        <f ca="1">INDEX({"","_","-","="},IF(OR($D99 &gt;= AS$6, $E99 &lt; AR$6), 0, 1)+IF(OR($F99 &gt;= AS$6, $G99 &lt; AR$6), 0, 2)+1)</f>
        <v/>
      </c>
      <c r="AS99" s="68" t="str">
        <f ca="1">INDEX({"","_","-","="},IF(OR($D99 &gt;= AT$6, $E99 &lt; AS$6), 0, 1)+IF(OR($F99 &gt;= AT$6, $G99 &lt; AS$6), 0, 2)+1)</f>
        <v/>
      </c>
      <c r="AT99" s="68" t="str">
        <f ca="1">INDEX({"","_","-","="},IF(OR($D99 &gt;= AU$6, $E99 &lt; AT$6), 0, 1)+IF(OR($F99 &gt;= AU$6, $G99 &lt; AT$6), 0, 2)+1)</f>
        <v/>
      </c>
      <c r="AU99" s="68" t="str">
        <f ca="1">INDEX({"","_","-","="},IF(OR($D99 &gt;= AV$6, $E99 &lt; AU$6), 0, 1)+IF(OR($F99 &gt;= AV$6, $G99 &lt; AU$6), 0, 2)+1)</f>
        <v/>
      </c>
      <c r="AV99" s="68" t="str">
        <f ca="1">INDEX({"","_","-","="},IF(OR($D99 &gt;= AW$6, $E99 &lt; AV$6), 0, 1)+IF(OR($F99 &gt;= AW$6, $G99 &lt; AV$6), 0, 2)+1)</f>
        <v/>
      </c>
      <c r="AW99" s="68" t="str">
        <f ca="1">INDEX({"","_","-","="},IF(OR($D99 &gt;= AX$6, $E99 &lt; AW$6), 0, 1)+IF(OR($F99 &gt;= AX$6, $G99 &lt; AW$6), 0, 2)+1)</f>
        <v/>
      </c>
      <c r="AX99" s="68" t="str">
        <f ca="1">INDEX({"","_","-","="},IF(OR($D99 &gt;= AY$6, $E99 &lt; AX$6), 0, 1)+IF(OR($F99 &gt;= AY$6, $G99 &lt; AX$6), 0, 2)+1)</f>
        <v/>
      </c>
      <c r="AY99" s="68" t="str">
        <f ca="1">INDEX({"","_","-","="},IF(OR($D99 &gt;= AZ$6, $E99 &lt; AY$6), 0, 1)+IF(OR($F99 &gt;= AZ$6, $G99 &lt; AY$6), 0, 2)+1)</f>
        <v/>
      </c>
      <c r="AZ99" s="68" t="str">
        <f ca="1">INDEX({"","_","-","="},IF(OR($D99 &gt;= BA$6, $E99 &lt; AZ$6), 0, 1)+IF(OR($F99 &gt;= BA$6, $G99 &lt; AZ$6), 0, 2)+1)</f>
        <v/>
      </c>
      <c r="BA99" s="68" t="str">
        <f ca="1">INDEX({"","_","-","="},IF(OR($D99 &gt;= BB$6, $E99 &lt; BA$6), 0, 1)+IF(OR($F99 &gt;= BB$6, $G99 &lt; BA$6), 0, 2)+1)</f>
        <v/>
      </c>
      <c r="BB99" s="68" t="str">
        <f ca="1">INDEX({"","_","-","="},IF(OR($D99 &gt;= BC$6, $E99 &lt; BB$6), 0, 1)+IF(OR($F99 &gt;= BC$6, $G99 &lt; BB$6), 0, 2)+1)</f>
        <v/>
      </c>
      <c r="BC99" s="68" t="str">
        <f ca="1">INDEX({"","_","-","="},IF(OR($D99 &gt;= BD$6, $E99 &lt; BC$6), 0, 1)+IF(OR($F99 &gt;= BD$6, $G99 &lt; BC$6), 0, 2)+1)</f>
        <v/>
      </c>
      <c r="BD99" s="68" t="str">
        <f ca="1">INDEX({"","_","-","="},IF(OR($D99 &gt;= BE$6, $E99 &lt; BD$6), 0, 1)+IF(OR($F99 &gt;= BE$6, $G99 &lt; BD$6), 0, 2)+1)</f>
        <v/>
      </c>
      <c r="BE99" s="68" t="str">
        <f ca="1">INDEX({"","_","-","="},IF(OR($D99 &gt;= BF$6, $E99 &lt; BE$6), 0, 1)+IF(OR($F99 &gt;= BF$6, $G99 &lt; BE$6), 0, 2)+1)</f>
        <v/>
      </c>
      <c r="BF99" s="68" t="str">
        <f ca="1">INDEX({"","_","-","="},IF(OR($D99 &gt;= BG$6, $E99 &lt; BF$6), 0, 1)+IF(OR($F99 &gt;= BG$6, $G99 &lt; BF$6), 0, 2)+1)</f>
        <v/>
      </c>
      <c r="BG99" s="68" t="str">
        <f ca="1">INDEX({"","_","-","="},IF(OR($D99 &gt;= BH$6, $E99 &lt; BG$6), 0, 1)+IF(OR($F99 &gt;= BH$6, $G99 &lt; BG$6), 0, 2)+1)</f>
        <v/>
      </c>
      <c r="BH99" s="68" t="str">
        <f ca="1">INDEX({"","_","-","="},IF(OR($D99 &gt;= BI$6, $E99 &lt; BH$6), 0, 1)+IF(OR($F99 &gt;= BI$6, $G99 &lt; BH$6), 0, 2)+1)</f>
        <v/>
      </c>
      <c r="BI99" s="68" t="str">
        <f ca="1">INDEX({"","_","-","="},IF(OR($D99 &gt;= BJ$6, $E99 &lt; BI$6), 0, 1)+IF(OR($F99 &gt;= BJ$6, $G99 &lt; BI$6), 0, 2)+1)</f>
        <v/>
      </c>
      <c r="BJ99" s="68" t="str">
        <f ca="1">INDEX({"","_","-","="},IF(OR($D99 &gt;= BK$6, $E99 &lt; BJ$6), 0, 1)+IF(OR($F99 &gt;= BK$6, $G99 &lt; BJ$6), 0, 2)+1)</f>
        <v/>
      </c>
      <c r="BK99" s="68" t="str">
        <f ca="1">INDEX({"","_","-","="},IF(OR($D99 &gt;= BL$6, $E99 &lt; BK$6), 0, 1)+IF(OR($F99 &gt;= BL$6, $G99 &lt; BK$6), 0, 2)+1)</f>
        <v/>
      </c>
      <c r="BL99" s="68" t="str">
        <f ca="1">INDEX({"","_","-","="},IF(OR($D99 &gt;= BM$6, $E99 &lt; BL$6), 0, 1)+IF(OR($F99 &gt;= BM$6, $G99 &lt; BL$6), 0, 2)+1)</f>
        <v/>
      </c>
      <c r="BM99" s="68" t="str">
        <f ca="1">INDEX({"","_","-","="},IF(OR($D99 &gt;= BN$6, $E99 &lt; BM$6), 0, 1)+IF(OR($F99 &gt;= BN$6, $G99 &lt; BM$6), 0, 2)+1)</f>
        <v/>
      </c>
      <c r="BN99" s="68" t="str">
        <f ca="1">INDEX({"","_","-","="},IF(OR($D99 &gt;= BO$6, $E99 &lt; BN$6), 0, 1)+IF(OR($F99 &gt;= BO$6, $G99 &lt; BN$6), 0, 2)+1)</f>
        <v/>
      </c>
      <c r="BO99" s="68" t="str">
        <f ca="1">INDEX({"","_","-","="},IF(OR($D99 &gt;= BP$6, $E99 &lt; BO$6), 0, 1)+IF(OR($F99 &gt;= BP$6, $G99 &lt; BO$6), 0, 2)+1)</f>
        <v/>
      </c>
      <c r="BP99" s="68" t="str">
        <f ca="1">INDEX({"","_","-","="},IF(OR($D99 &gt;= BQ$6, $E99 &lt; BP$6), 0, 1)+IF(OR($F99 &gt;= BQ$6, $G99 &lt; BP$6), 0, 2)+1)</f>
        <v/>
      </c>
      <c r="BQ99" s="68" t="str">
        <f ca="1">INDEX({"","_","-","="},IF(OR($D99 &gt;= BR$6, $E99 &lt; BQ$6), 0, 1)+IF(OR($F99 &gt;= BR$6, $G99 &lt; BQ$6), 0, 2)+1)</f>
        <v/>
      </c>
      <c r="BR99" s="68" t="str">
        <f ca="1">INDEX({"","_","-","="},IF(OR($D99 &gt;= BS$6, $E99 &lt; BR$6), 0, 1)+IF(OR($F99 &gt;= BS$6, $G99 &lt; BR$6), 0, 2)+1)</f>
        <v/>
      </c>
      <c r="BS99" s="68" t="str">
        <f ca="1">INDEX({"","_","-","="},IF(OR($D99 &gt;= BT$6, $E99 &lt; BS$6), 0, 1)+IF(OR($F99 &gt;= BT$6, $G99 &lt; BS$6), 0, 2)+1)</f>
        <v/>
      </c>
      <c r="BT99" s="68" t="str">
        <f ca="1">INDEX({"","_","-","="},IF(OR($D99 &gt;= BU$6, $E99 &lt; BT$6), 0, 1)+IF(OR($F99 &gt;= BU$6, $G99 &lt; BT$6), 0, 2)+1)</f>
        <v/>
      </c>
      <c r="BU99" s="68" t="str">
        <f ca="1">INDEX({"","_","-","="},IF(OR($D99 &gt;= BV$6, $E99 &lt; BU$6), 0, 1)+IF(OR($F99 &gt;= BV$6, $G99 &lt; BU$6), 0, 2)+1)</f>
        <v/>
      </c>
      <c r="BV99" s="68" t="str">
        <f ca="1">INDEX({"","_","-","="},IF(OR($D99 &gt;= BW$6, $E99 &lt; BV$6), 0, 1)+IF(OR($F99 &gt;= BW$6, $G99 &lt; BV$6), 0, 2)+1)</f>
        <v/>
      </c>
      <c r="BW99" s="68" t="str">
        <f ca="1">INDEX({"","_","-","="},IF(OR($D99 &gt;= BX$6, $E99 &lt; BW$6), 0, 1)+IF(OR($F99 &gt;= BX$6, $G99 &lt; BW$6), 0, 2)+1)</f>
        <v/>
      </c>
      <c r="BX99" s="68" t="str">
        <f ca="1">INDEX({"","_","-","="},IF(OR($D99 &gt;= BY$6, $E99 &lt; BX$6), 0, 1)+IF(OR($F99 &gt;= BY$6, $G99 &lt; BX$6), 0, 2)+1)</f>
        <v/>
      </c>
      <c r="BY99" s="68" t="str">
        <f ca="1">INDEX({"","_","-","="},IF(OR($D99 &gt;= BZ$6, $E99 &lt; BY$6), 0, 1)+IF(OR($F99 &gt;= BZ$6, $G99 &lt; BY$6), 0, 2)+1)</f>
        <v/>
      </c>
      <c r="BZ99" s="68" t="str">
        <f ca="1">INDEX({"","_","-","="},IF(OR($D99 &gt;= CA$6, $E99 &lt; BZ$6), 0, 1)+IF(OR($F99 &gt;= CA$6, $G99 &lt; BZ$6), 0, 2)+1)</f>
        <v/>
      </c>
      <c r="CA99" s="68" t="str">
        <f ca="1">INDEX({"","_","-","="},IF(OR($D99 &gt;= CB$6, $E99 &lt; CA$6), 0, 1)+IF(OR($F99 &gt;= CB$6, $G99 &lt; CA$6), 0, 2)+1)</f>
        <v/>
      </c>
      <c r="CB99" s="68" t="str">
        <f ca="1">INDEX({"","_","-","="},IF(OR($D99 &gt;= CC$6, $E99 &lt; CB$6), 0, 1)+IF(OR($F99 &gt;= CC$6, $G99 &lt; CB$6), 0, 2)+1)</f>
        <v/>
      </c>
      <c r="CC99" s="68" t="str">
        <f ca="1">INDEX({"","_","-","="},IF(OR($D99 &gt;= CD$6, $E99 &lt; CC$6), 0, 1)+IF(OR($F99 &gt;= CD$6, $G99 &lt; CC$6), 0, 2)+1)</f>
        <v/>
      </c>
      <c r="CD99" s="68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IF('临-进度'!M95,'临-进度'!$A95,"")</f>
        <v/>
      </c>
      <c r="B100" s="8" t="str">
        <f ca="1">IF('临-进度'!M95,'临-进度'!$B95,"")</f>
        <v/>
      </c>
      <c r="C100" s="8" t="str">
        <f ca="1">IF('临-进度'!M95,'临-进度'!$E95,"")</f>
        <v/>
      </c>
      <c r="D100" s="40" t="str">
        <f ca="1">IF('临-进度'!$M95,'临-进度'!$I95,"")</f>
        <v/>
      </c>
      <c r="E100" s="40" t="str">
        <f ca="1">IF('临-进度'!$M95,'临-进度'!$AE95,"")</f>
        <v/>
      </c>
      <c r="F100" s="40" t="str">
        <f ca="1">IF('临-进度'!$M95,'临-进度'!$J95,"")</f>
        <v/>
      </c>
      <c r="G100" s="73" t="str">
        <f ca="1">IF('临-进度'!$M95,'临-进度'!$AF95,"")</f>
        <v/>
      </c>
      <c r="H100" s="68" t="str">
        <f ca="1">INDEX({"","_","-","="},IF(OR($D100 &gt;= I$6, $E100 &lt; H$6), 0, 1)+IF(OR($F100 &gt;= I$6, $G100 &lt; H$6), 0, 2)+1)</f>
        <v/>
      </c>
      <c r="I100" s="68" t="str">
        <f ca="1">INDEX({"","_","-","="},IF(OR($D100 &gt;= J$6, $E100 &lt; I$6), 0, 1)+IF(OR($F100 &gt;= J$6, $G100 &lt; I$6), 0, 2)+1)</f>
        <v/>
      </c>
      <c r="J100" s="68" t="str">
        <f ca="1">INDEX({"","_","-","="},IF(OR($D100 &gt;= K$6, $E100 &lt; J$6), 0, 1)+IF(OR($F100 &gt;= K$6, $G100 &lt; J$6), 0, 2)+1)</f>
        <v/>
      </c>
      <c r="K100" s="68" t="str">
        <f ca="1">INDEX({"","_","-","="},IF(OR($D100 &gt;= L$6, $E100 &lt; K$6), 0, 1)+IF(OR($F100 &gt;= L$6, $G100 &lt; K$6), 0, 2)+1)</f>
        <v/>
      </c>
      <c r="L100" s="68" t="str">
        <f ca="1">INDEX({"","_","-","="},IF(OR($D100 &gt;= M$6, $E100 &lt; L$6), 0, 1)+IF(OR($F100 &gt;= M$6, $G100 &lt; L$6), 0, 2)+1)</f>
        <v/>
      </c>
      <c r="M100" s="68" t="str">
        <f ca="1">INDEX({"","_","-","="},IF(OR($D100 &gt;= N$6, $E100 &lt; M$6), 0, 1)+IF(OR($F100 &gt;= N$6, $G100 &lt; M$6), 0, 2)+1)</f>
        <v/>
      </c>
      <c r="N100" s="68" t="str">
        <f ca="1">INDEX({"","_","-","="},IF(OR($D100 &gt;= O$6, $E100 &lt; N$6), 0, 1)+IF(OR($F100 &gt;= O$6, $G100 &lt; N$6), 0, 2)+1)</f>
        <v/>
      </c>
      <c r="O100" s="68" t="str">
        <f ca="1">INDEX({"","_","-","="},IF(OR($D100 &gt;= P$6, $E100 &lt; O$6), 0, 1)+IF(OR($F100 &gt;= P$6, $G100 &lt; O$6), 0, 2)+1)</f>
        <v/>
      </c>
      <c r="P100" s="68" t="str">
        <f ca="1">INDEX({"","_","-","="},IF(OR($D100 &gt;= Q$6, $E100 &lt; P$6), 0, 1)+IF(OR($F100 &gt;= Q$6, $G100 &lt; P$6), 0, 2)+1)</f>
        <v/>
      </c>
      <c r="Q100" s="68" t="str">
        <f ca="1">INDEX({"","_","-","="},IF(OR($D100 &gt;= R$6, $E100 &lt; Q$6), 0, 1)+IF(OR($F100 &gt;= R$6, $G100 &lt; Q$6), 0, 2)+1)</f>
        <v/>
      </c>
      <c r="R100" s="68" t="str">
        <f ca="1">INDEX({"","_","-","="},IF(OR($D100 &gt;= S$6, $E100 &lt; R$6), 0, 1)+IF(OR($F100 &gt;= S$6, $G100 &lt; R$6), 0, 2)+1)</f>
        <v/>
      </c>
      <c r="S100" s="68" t="str">
        <f ca="1">INDEX({"","_","-","="},IF(OR($D100 &gt;= T$6, $E100 &lt; S$6), 0, 1)+IF(OR($F100 &gt;= T$6, $G100 &lt; S$6), 0, 2)+1)</f>
        <v/>
      </c>
      <c r="T100" s="68" t="str">
        <f ca="1">INDEX({"","_","-","="},IF(OR($D100 &gt;= U$6, $E100 &lt; T$6), 0, 1)+IF(OR($F100 &gt;= U$6, $G100 &lt; T$6), 0, 2)+1)</f>
        <v/>
      </c>
      <c r="U100" s="68" t="str">
        <f ca="1">INDEX({"","_","-","="},IF(OR($D100 &gt;= V$6, $E100 &lt; U$6), 0, 1)+IF(OR($F100 &gt;= V$6, $G100 &lt; U$6), 0, 2)+1)</f>
        <v/>
      </c>
      <c r="V100" s="68" t="str">
        <f ca="1">INDEX({"","_","-","="},IF(OR($D100 &gt;= W$6, $E100 &lt; V$6), 0, 1)+IF(OR($F100 &gt;= W$6, $G100 &lt; V$6), 0, 2)+1)</f>
        <v/>
      </c>
      <c r="W100" s="68" t="str">
        <f ca="1">INDEX({"","_","-","="},IF(OR($D100 &gt;= X$6, $E100 &lt; W$6), 0, 1)+IF(OR($F100 &gt;= X$6, $G100 &lt; W$6), 0, 2)+1)</f>
        <v/>
      </c>
      <c r="X100" s="68" t="str">
        <f ca="1">INDEX({"","_","-","="},IF(OR($D100 &gt;= Y$6, $E100 &lt; X$6), 0, 1)+IF(OR($F100 &gt;= Y$6, $G100 &lt; X$6), 0, 2)+1)</f>
        <v/>
      </c>
      <c r="Y100" s="68" t="str">
        <f ca="1">INDEX({"","_","-","="},IF(OR($D100 &gt;= Z$6, $E100 &lt; Y$6), 0, 1)+IF(OR($F100 &gt;= Z$6, $G100 &lt; Y$6), 0, 2)+1)</f>
        <v/>
      </c>
      <c r="Z100" s="68" t="str">
        <f ca="1">INDEX({"","_","-","="},IF(OR($D100 &gt;= AA$6, $E100 &lt; Z$6), 0, 1)+IF(OR($F100 &gt;= AA$6, $G100 &lt; Z$6), 0, 2)+1)</f>
        <v/>
      </c>
      <c r="AA100" s="68" t="str">
        <f ca="1">INDEX({"","_","-","="},IF(OR($D100 &gt;= AB$6, $E100 &lt; AA$6), 0, 1)+IF(OR($F100 &gt;= AB$6, $G100 &lt; AA$6), 0, 2)+1)</f>
        <v/>
      </c>
      <c r="AB100" s="68" t="str">
        <f ca="1">INDEX({"","_","-","="},IF(OR($D100 &gt;= AC$6, $E100 &lt; AB$6), 0, 1)+IF(OR($F100 &gt;= AC$6, $G100 &lt; AB$6), 0, 2)+1)</f>
        <v/>
      </c>
      <c r="AC100" s="68" t="str">
        <f ca="1">INDEX({"","_","-","="},IF(OR($D100 &gt;= AD$6, $E100 &lt; AC$6), 0, 1)+IF(OR($F100 &gt;= AD$6, $G100 &lt; AC$6), 0, 2)+1)</f>
        <v/>
      </c>
      <c r="AD100" s="68" t="str">
        <f ca="1">INDEX({"","_","-","="},IF(OR($D100 &gt;= AE$6, $E100 &lt; AD$6), 0, 1)+IF(OR($F100 &gt;= AE$6, $G100 &lt; AD$6), 0, 2)+1)</f>
        <v/>
      </c>
      <c r="AE100" s="68" t="str">
        <f ca="1">INDEX({"","_","-","="},IF(OR($D100 &gt;= AF$6, $E100 &lt; AE$6), 0, 1)+IF(OR($F100 &gt;= AF$6, $G100 &lt; AE$6), 0, 2)+1)</f>
        <v/>
      </c>
      <c r="AF100" s="68" t="str">
        <f ca="1">INDEX({"","_","-","="},IF(OR($D100 &gt;= AG$6, $E100 &lt; AF$6), 0, 1)+IF(OR($F100 &gt;= AG$6, $G100 &lt; AF$6), 0, 2)+1)</f>
        <v/>
      </c>
      <c r="AG100" s="68" t="str">
        <f ca="1">INDEX({"","_","-","="},IF(OR($D100 &gt;= AH$6, $E100 &lt; AG$6), 0, 1)+IF(OR($F100 &gt;= AH$6, $G100 &lt; AG$6), 0, 2)+1)</f>
        <v/>
      </c>
      <c r="AH100" s="68" t="str">
        <f ca="1">INDEX({"","_","-","="},IF(OR($D100 &gt;= AI$6, $E100 &lt; AH$6), 0, 1)+IF(OR($F100 &gt;= AI$6, $G100 &lt; AH$6), 0, 2)+1)</f>
        <v/>
      </c>
      <c r="AI100" s="68" t="str">
        <f ca="1">INDEX({"","_","-","="},IF(OR($D100 &gt;= AJ$6, $E100 &lt; AI$6), 0, 1)+IF(OR($F100 &gt;= AJ$6, $G100 &lt; AI$6), 0, 2)+1)</f>
        <v/>
      </c>
      <c r="AJ100" s="68" t="str">
        <f ca="1">INDEX({"","_","-","="},IF(OR($D100 &gt;= AK$6, $E100 &lt; AJ$6), 0, 1)+IF(OR($F100 &gt;= AK$6, $G100 &lt; AJ$6), 0, 2)+1)</f>
        <v/>
      </c>
      <c r="AK100" s="68" t="str">
        <f ca="1">INDEX({"","_","-","="},IF(OR($D100 &gt;= AL$6, $E100 &lt; AK$6), 0, 1)+IF(OR($F100 &gt;= AL$6, $G100 &lt; AK$6), 0, 2)+1)</f>
        <v/>
      </c>
      <c r="AL100" s="68" t="str">
        <f ca="1">INDEX({"","_","-","="},IF(OR($D100 &gt;= AM$6, $E100 &lt; AL$6), 0, 1)+IF(OR($F100 &gt;= AM$6, $G100 &lt; AL$6), 0, 2)+1)</f>
        <v/>
      </c>
      <c r="AM100" s="68" t="str">
        <f ca="1">INDEX({"","_","-","="},IF(OR($D100 &gt;= AN$6, $E100 &lt; AM$6), 0, 1)+IF(OR($F100 &gt;= AN$6, $G100 &lt; AM$6), 0, 2)+1)</f>
        <v/>
      </c>
      <c r="AN100" s="68" t="str">
        <f ca="1">INDEX({"","_","-","="},IF(OR($D100 &gt;= AO$6, $E100 &lt; AN$6), 0, 1)+IF(OR($F100 &gt;= AO$6, $G100 &lt; AN$6), 0, 2)+1)</f>
        <v/>
      </c>
      <c r="AO100" s="68" t="str">
        <f ca="1">INDEX({"","_","-","="},IF(OR($D100 &gt;= AP$6, $E100 &lt; AO$6), 0, 1)+IF(OR($F100 &gt;= AP$6, $G100 &lt; AO$6), 0, 2)+1)</f>
        <v/>
      </c>
      <c r="AP100" s="68" t="str">
        <f ca="1">INDEX({"","_","-","="},IF(OR($D100 &gt;= AQ$6, $E100 &lt; AP$6), 0, 1)+IF(OR($F100 &gt;= AQ$6, $G100 &lt; AP$6), 0, 2)+1)</f>
        <v/>
      </c>
      <c r="AQ100" s="68" t="str">
        <f ca="1">INDEX({"","_","-","="},IF(OR($D100 &gt;= AR$6, $E100 &lt; AQ$6), 0, 1)+IF(OR($F100 &gt;= AR$6, $G100 &lt; AQ$6), 0, 2)+1)</f>
        <v/>
      </c>
      <c r="AR100" s="68" t="str">
        <f ca="1">INDEX({"","_","-","="},IF(OR($D100 &gt;= AS$6, $E100 &lt; AR$6), 0, 1)+IF(OR($F100 &gt;= AS$6, $G100 &lt; AR$6), 0, 2)+1)</f>
        <v/>
      </c>
      <c r="AS100" s="68" t="str">
        <f ca="1">INDEX({"","_","-","="},IF(OR($D100 &gt;= AT$6, $E100 &lt; AS$6), 0, 1)+IF(OR($F100 &gt;= AT$6, $G100 &lt; AS$6), 0, 2)+1)</f>
        <v/>
      </c>
      <c r="AT100" s="68" t="str">
        <f ca="1">INDEX({"","_","-","="},IF(OR($D100 &gt;= AU$6, $E100 &lt; AT$6), 0, 1)+IF(OR($F100 &gt;= AU$6, $G100 &lt; AT$6), 0, 2)+1)</f>
        <v/>
      </c>
      <c r="AU100" s="68" t="str">
        <f ca="1">INDEX({"","_","-","="},IF(OR($D100 &gt;= AV$6, $E100 &lt; AU$6), 0, 1)+IF(OR($F100 &gt;= AV$6, $G100 &lt; AU$6), 0, 2)+1)</f>
        <v/>
      </c>
      <c r="AV100" s="68" t="str">
        <f ca="1">INDEX({"","_","-","="},IF(OR($D100 &gt;= AW$6, $E100 &lt; AV$6), 0, 1)+IF(OR($F100 &gt;= AW$6, $G100 &lt; AV$6), 0, 2)+1)</f>
        <v/>
      </c>
      <c r="AW100" s="68" t="str">
        <f ca="1">INDEX({"","_","-","="},IF(OR($D100 &gt;= AX$6, $E100 &lt; AW$6), 0, 1)+IF(OR($F100 &gt;= AX$6, $G100 &lt; AW$6), 0, 2)+1)</f>
        <v/>
      </c>
      <c r="AX100" s="68" t="str">
        <f ca="1">INDEX({"","_","-","="},IF(OR($D100 &gt;= AY$6, $E100 &lt; AX$6), 0, 1)+IF(OR($F100 &gt;= AY$6, $G100 &lt; AX$6), 0, 2)+1)</f>
        <v/>
      </c>
      <c r="AY100" s="68" t="str">
        <f ca="1">INDEX({"","_","-","="},IF(OR($D100 &gt;= AZ$6, $E100 &lt; AY$6), 0, 1)+IF(OR($F100 &gt;= AZ$6, $G100 &lt; AY$6), 0, 2)+1)</f>
        <v/>
      </c>
      <c r="AZ100" s="68" t="str">
        <f ca="1">INDEX({"","_","-","="},IF(OR($D100 &gt;= BA$6, $E100 &lt; AZ$6), 0, 1)+IF(OR($F100 &gt;= BA$6, $G100 &lt; AZ$6), 0, 2)+1)</f>
        <v/>
      </c>
      <c r="BA100" s="68" t="str">
        <f ca="1">INDEX({"","_","-","="},IF(OR($D100 &gt;= BB$6, $E100 &lt; BA$6), 0, 1)+IF(OR($F100 &gt;= BB$6, $G100 &lt; BA$6), 0, 2)+1)</f>
        <v/>
      </c>
      <c r="BB100" s="68" t="str">
        <f ca="1">INDEX({"","_","-","="},IF(OR($D100 &gt;= BC$6, $E100 &lt; BB$6), 0, 1)+IF(OR($F100 &gt;= BC$6, $G100 &lt; BB$6), 0, 2)+1)</f>
        <v/>
      </c>
      <c r="BC100" s="68" t="str">
        <f ca="1">INDEX({"","_","-","="},IF(OR($D100 &gt;= BD$6, $E100 &lt; BC$6), 0, 1)+IF(OR($F100 &gt;= BD$6, $G100 &lt; BC$6), 0, 2)+1)</f>
        <v/>
      </c>
      <c r="BD100" s="68" t="str">
        <f ca="1">INDEX({"","_","-","="},IF(OR($D100 &gt;= BE$6, $E100 &lt; BD$6), 0, 1)+IF(OR($F100 &gt;= BE$6, $G100 &lt; BD$6), 0, 2)+1)</f>
        <v/>
      </c>
      <c r="BE100" s="68" t="str">
        <f ca="1">INDEX({"","_","-","="},IF(OR($D100 &gt;= BF$6, $E100 &lt; BE$6), 0, 1)+IF(OR($F100 &gt;= BF$6, $G100 &lt; BE$6), 0, 2)+1)</f>
        <v/>
      </c>
      <c r="BF100" s="68" t="str">
        <f ca="1">INDEX({"","_","-","="},IF(OR($D100 &gt;= BG$6, $E100 &lt; BF$6), 0, 1)+IF(OR($F100 &gt;= BG$6, $G100 &lt; BF$6), 0, 2)+1)</f>
        <v/>
      </c>
      <c r="BG100" s="68" t="str">
        <f ca="1">INDEX({"","_","-","="},IF(OR($D100 &gt;= BH$6, $E100 &lt; BG$6), 0, 1)+IF(OR($F100 &gt;= BH$6, $G100 &lt; BG$6), 0, 2)+1)</f>
        <v/>
      </c>
      <c r="BH100" s="68" t="str">
        <f ca="1">INDEX({"","_","-","="},IF(OR($D100 &gt;= BI$6, $E100 &lt; BH$6), 0, 1)+IF(OR($F100 &gt;= BI$6, $G100 &lt; BH$6), 0, 2)+1)</f>
        <v/>
      </c>
      <c r="BI100" s="68" t="str">
        <f ca="1">INDEX({"","_","-","="},IF(OR($D100 &gt;= BJ$6, $E100 &lt; BI$6), 0, 1)+IF(OR($F100 &gt;= BJ$6, $G100 &lt; BI$6), 0, 2)+1)</f>
        <v/>
      </c>
      <c r="BJ100" s="68" t="str">
        <f ca="1">INDEX({"","_","-","="},IF(OR($D100 &gt;= BK$6, $E100 &lt; BJ$6), 0, 1)+IF(OR($F100 &gt;= BK$6, $G100 &lt; BJ$6), 0, 2)+1)</f>
        <v/>
      </c>
      <c r="BK100" s="68" t="str">
        <f ca="1">INDEX({"","_","-","="},IF(OR($D100 &gt;= BL$6, $E100 &lt; BK$6), 0, 1)+IF(OR($F100 &gt;= BL$6, $G100 &lt; BK$6), 0, 2)+1)</f>
        <v/>
      </c>
      <c r="BL100" s="68" t="str">
        <f ca="1">INDEX({"","_","-","="},IF(OR($D100 &gt;= BM$6, $E100 &lt; BL$6), 0, 1)+IF(OR($F100 &gt;= BM$6, $G100 &lt; BL$6), 0, 2)+1)</f>
        <v/>
      </c>
      <c r="BM100" s="68" t="str">
        <f ca="1">INDEX({"","_","-","="},IF(OR($D100 &gt;= BN$6, $E100 &lt; BM$6), 0, 1)+IF(OR($F100 &gt;= BN$6, $G100 &lt; BM$6), 0, 2)+1)</f>
        <v/>
      </c>
      <c r="BN100" s="68" t="str">
        <f ca="1">INDEX({"","_","-","="},IF(OR($D100 &gt;= BO$6, $E100 &lt; BN$6), 0, 1)+IF(OR($F100 &gt;= BO$6, $G100 &lt; BN$6), 0, 2)+1)</f>
        <v/>
      </c>
      <c r="BO100" s="68" t="str">
        <f ca="1">INDEX({"","_","-","="},IF(OR($D100 &gt;= BP$6, $E100 &lt; BO$6), 0, 1)+IF(OR($F100 &gt;= BP$6, $G100 &lt; BO$6), 0, 2)+1)</f>
        <v/>
      </c>
      <c r="BP100" s="68" t="str">
        <f ca="1">INDEX({"","_","-","="},IF(OR($D100 &gt;= BQ$6, $E100 &lt; BP$6), 0, 1)+IF(OR($F100 &gt;= BQ$6, $G100 &lt; BP$6), 0, 2)+1)</f>
        <v/>
      </c>
      <c r="BQ100" s="68" t="str">
        <f ca="1">INDEX({"","_","-","="},IF(OR($D100 &gt;= BR$6, $E100 &lt; BQ$6), 0, 1)+IF(OR($F100 &gt;= BR$6, $G100 &lt; BQ$6), 0, 2)+1)</f>
        <v/>
      </c>
      <c r="BR100" s="68" t="str">
        <f ca="1">INDEX({"","_","-","="},IF(OR($D100 &gt;= BS$6, $E100 &lt; BR$6), 0, 1)+IF(OR($F100 &gt;= BS$6, $G100 &lt; BR$6), 0, 2)+1)</f>
        <v/>
      </c>
      <c r="BS100" s="68" t="str">
        <f ca="1">INDEX({"","_","-","="},IF(OR($D100 &gt;= BT$6, $E100 &lt; BS$6), 0, 1)+IF(OR($F100 &gt;= BT$6, $G100 &lt; BS$6), 0, 2)+1)</f>
        <v/>
      </c>
      <c r="BT100" s="68" t="str">
        <f ca="1">INDEX({"","_","-","="},IF(OR($D100 &gt;= BU$6, $E100 &lt; BT$6), 0, 1)+IF(OR($F100 &gt;= BU$6, $G100 &lt; BT$6), 0, 2)+1)</f>
        <v/>
      </c>
      <c r="BU100" s="68" t="str">
        <f ca="1">INDEX({"","_","-","="},IF(OR($D100 &gt;= BV$6, $E100 &lt; BU$6), 0, 1)+IF(OR($F100 &gt;= BV$6, $G100 &lt; BU$6), 0, 2)+1)</f>
        <v/>
      </c>
      <c r="BV100" s="68" t="str">
        <f ca="1">INDEX({"","_","-","="},IF(OR($D100 &gt;= BW$6, $E100 &lt; BV$6), 0, 1)+IF(OR($F100 &gt;= BW$6, $G100 &lt; BV$6), 0, 2)+1)</f>
        <v/>
      </c>
      <c r="BW100" s="68" t="str">
        <f ca="1">INDEX({"","_","-","="},IF(OR($D100 &gt;= BX$6, $E100 &lt; BW$6), 0, 1)+IF(OR($F100 &gt;= BX$6, $G100 &lt; BW$6), 0, 2)+1)</f>
        <v/>
      </c>
      <c r="BX100" s="68" t="str">
        <f ca="1">INDEX({"","_","-","="},IF(OR($D100 &gt;= BY$6, $E100 &lt; BX$6), 0, 1)+IF(OR($F100 &gt;= BY$6, $G100 &lt; BX$6), 0, 2)+1)</f>
        <v/>
      </c>
      <c r="BY100" s="68" t="str">
        <f ca="1">INDEX({"","_","-","="},IF(OR($D100 &gt;= BZ$6, $E100 &lt; BY$6), 0, 1)+IF(OR($F100 &gt;= BZ$6, $G100 &lt; BY$6), 0, 2)+1)</f>
        <v/>
      </c>
      <c r="BZ100" s="68" t="str">
        <f ca="1">INDEX({"","_","-","="},IF(OR($D100 &gt;= CA$6, $E100 &lt; BZ$6), 0, 1)+IF(OR($F100 &gt;= CA$6, $G100 &lt; BZ$6), 0, 2)+1)</f>
        <v/>
      </c>
      <c r="CA100" s="68" t="str">
        <f ca="1">INDEX({"","_","-","="},IF(OR($D100 &gt;= CB$6, $E100 &lt; CA$6), 0, 1)+IF(OR($F100 &gt;= CB$6, $G100 &lt; CA$6), 0, 2)+1)</f>
        <v/>
      </c>
      <c r="CB100" s="68" t="str">
        <f ca="1">INDEX({"","_","-","="},IF(OR($D100 &gt;= CC$6, $E100 &lt; CB$6), 0, 1)+IF(OR($F100 &gt;= CC$6, $G100 &lt; CB$6), 0, 2)+1)</f>
        <v/>
      </c>
      <c r="CC100" s="68" t="str">
        <f ca="1">INDEX({"","_","-","="},IF(OR($D100 &gt;= CD$6, $E100 &lt; CC$6), 0, 1)+IF(OR($F100 &gt;= CD$6, $G100 &lt; CC$6), 0, 2)+1)</f>
        <v/>
      </c>
      <c r="CD100" s="68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IF('临-进度'!M96,'临-进度'!$A96,"")</f>
        <v/>
      </c>
      <c r="B101" s="8" t="str">
        <f ca="1">IF('临-进度'!M96,'临-进度'!$B96,"")</f>
        <v/>
      </c>
      <c r="C101" s="8" t="str">
        <f ca="1">IF('临-进度'!M96,'临-进度'!$E96,"")</f>
        <v/>
      </c>
      <c r="D101" s="40" t="str">
        <f ca="1">IF('临-进度'!$M96,'临-进度'!$I96,"")</f>
        <v/>
      </c>
      <c r="E101" s="40" t="str">
        <f ca="1">IF('临-进度'!$M96,'临-进度'!$AE96,"")</f>
        <v/>
      </c>
      <c r="F101" s="40" t="str">
        <f ca="1">IF('临-进度'!$M96,'临-进度'!$J96,"")</f>
        <v/>
      </c>
      <c r="G101" s="73" t="str">
        <f ca="1">IF('临-进度'!$M96,'临-进度'!$AF96,"")</f>
        <v/>
      </c>
      <c r="H101" s="68" t="str">
        <f ca="1">INDEX({"","_","-","="},IF(OR($D101 &gt;= I$6, $E101 &lt; H$6), 0, 1)+IF(OR($F101 &gt;= I$6, $G101 &lt; H$6), 0, 2)+1)</f>
        <v/>
      </c>
      <c r="I101" s="68" t="str">
        <f ca="1">INDEX({"","_","-","="},IF(OR($D101 &gt;= J$6, $E101 &lt; I$6), 0, 1)+IF(OR($F101 &gt;= J$6, $G101 &lt; I$6), 0, 2)+1)</f>
        <v/>
      </c>
      <c r="J101" s="68" t="str">
        <f ca="1">INDEX({"","_","-","="},IF(OR($D101 &gt;= K$6, $E101 &lt; J$6), 0, 1)+IF(OR($F101 &gt;= K$6, $G101 &lt; J$6), 0, 2)+1)</f>
        <v/>
      </c>
      <c r="K101" s="68" t="str">
        <f ca="1">INDEX({"","_","-","="},IF(OR($D101 &gt;= L$6, $E101 &lt; K$6), 0, 1)+IF(OR($F101 &gt;= L$6, $G101 &lt; K$6), 0, 2)+1)</f>
        <v/>
      </c>
      <c r="L101" s="68" t="str">
        <f ca="1">INDEX({"","_","-","="},IF(OR($D101 &gt;= M$6, $E101 &lt; L$6), 0, 1)+IF(OR($F101 &gt;= M$6, $G101 &lt; L$6), 0, 2)+1)</f>
        <v/>
      </c>
      <c r="M101" s="68" t="str">
        <f ca="1">INDEX({"","_","-","="},IF(OR($D101 &gt;= N$6, $E101 &lt; M$6), 0, 1)+IF(OR($F101 &gt;= N$6, $G101 &lt; M$6), 0, 2)+1)</f>
        <v/>
      </c>
      <c r="N101" s="68" t="str">
        <f ca="1">INDEX({"","_","-","="},IF(OR($D101 &gt;= O$6, $E101 &lt; N$6), 0, 1)+IF(OR($F101 &gt;= O$6, $G101 &lt; N$6), 0, 2)+1)</f>
        <v/>
      </c>
      <c r="O101" s="68" t="str">
        <f ca="1">INDEX({"","_","-","="},IF(OR($D101 &gt;= P$6, $E101 &lt; O$6), 0, 1)+IF(OR($F101 &gt;= P$6, $G101 &lt; O$6), 0, 2)+1)</f>
        <v/>
      </c>
      <c r="P101" s="68" t="str">
        <f ca="1">INDEX({"","_","-","="},IF(OR($D101 &gt;= Q$6, $E101 &lt; P$6), 0, 1)+IF(OR($F101 &gt;= Q$6, $G101 &lt; P$6), 0, 2)+1)</f>
        <v/>
      </c>
      <c r="Q101" s="68" t="str">
        <f ca="1">INDEX({"","_","-","="},IF(OR($D101 &gt;= R$6, $E101 &lt; Q$6), 0, 1)+IF(OR($F101 &gt;= R$6, $G101 &lt; Q$6), 0, 2)+1)</f>
        <v/>
      </c>
      <c r="R101" s="68" t="str">
        <f ca="1">INDEX({"","_","-","="},IF(OR($D101 &gt;= S$6, $E101 &lt; R$6), 0, 1)+IF(OR($F101 &gt;= S$6, $G101 &lt; R$6), 0, 2)+1)</f>
        <v/>
      </c>
      <c r="S101" s="68" t="str">
        <f ca="1">INDEX({"","_","-","="},IF(OR($D101 &gt;= T$6, $E101 &lt; S$6), 0, 1)+IF(OR($F101 &gt;= T$6, $G101 &lt; S$6), 0, 2)+1)</f>
        <v/>
      </c>
      <c r="T101" s="68" t="str">
        <f ca="1">INDEX({"","_","-","="},IF(OR($D101 &gt;= U$6, $E101 &lt; T$6), 0, 1)+IF(OR($F101 &gt;= U$6, $G101 &lt; T$6), 0, 2)+1)</f>
        <v/>
      </c>
      <c r="U101" s="68" t="str">
        <f ca="1">INDEX({"","_","-","="},IF(OR($D101 &gt;= V$6, $E101 &lt; U$6), 0, 1)+IF(OR($F101 &gt;= V$6, $G101 &lt; U$6), 0, 2)+1)</f>
        <v/>
      </c>
      <c r="V101" s="68" t="str">
        <f ca="1">INDEX({"","_","-","="},IF(OR($D101 &gt;= W$6, $E101 &lt; V$6), 0, 1)+IF(OR($F101 &gt;= W$6, $G101 &lt; V$6), 0, 2)+1)</f>
        <v/>
      </c>
      <c r="W101" s="68" t="str">
        <f ca="1">INDEX({"","_","-","="},IF(OR($D101 &gt;= X$6, $E101 &lt; W$6), 0, 1)+IF(OR($F101 &gt;= X$6, $G101 &lt; W$6), 0, 2)+1)</f>
        <v/>
      </c>
      <c r="X101" s="68" t="str">
        <f ca="1">INDEX({"","_","-","="},IF(OR($D101 &gt;= Y$6, $E101 &lt; X$6), 0, 1)+IF(OR($F101 &gt;= Y$6, $G101 &lt; X$6), 0, 2)+1)</f>
        <v/>
      </c>
      <c r="Y101" s="68" t="str">
        <f ca="1">INDEX({"","_","-","="},IF(OR($D101 &gt;= Z$6, $E101 &lt; Y$6), 0, 1)+IF(OR($F101 &gt;= Z$6, $G101 &lt; Y$6), 0, 2)+1)</f>
        <v/>
      </c>
      <c r="Z101" s="68" t="str">
        <f ca="1">INDEX({"","_","-","="},IF(OR($D101 &gt;= AA$6, $E101 &lt; Z$6), 0, 1)+IF(OR($F101 &gt;= AA$6, $G101 &lt; Z$6), 0, 2)+1)</f>
        <v/>
      </c>
      <c r="AA101" s="68" t="str">
        <f ca="1">INDEX({"","_","-","="},IF(OR($D101 &gt;= AB$6, $E101 &lt; AA$6), 0, 1)+IF(OR($F101 &gt;= AB$6, $G101 &lt; AA$6), 0, 2)+1)</f>
        <v/>
      </c>
      <c r="AB101" s="68" t="str">
        <f ca="1">INDEX({"","_","-","="},IF(OR($D101 &gt;= AC$6, $E101 &lt; AB$6), 0, 1)+IF(OR($F101 &gt;= AC$6, $G101 &lt; AB$6), 0, 2)+1)</f>
        <v/>
      </c>
      <c r="AC101" s="68" t="str">
        <f ca="1">INDEX({"","_","-","="},IF(OR($D101 &gt;= AD$6, $E101 &lt; AC$6), 0, 1)+IF(OR($F101 &gt;= AD$6, $G101 &lt; AC$6), 0, 2)+1)</f>
        <v/>
      </c>
      <c r="AD101" s="68" t="str">
        <f ca="1">INDEX({"","_","-","="},IF(OR($D101 &gt;= AE$6, $E101 &lt; AD$6), 0, 1)+IF(OR($F101 &gt;= AE$6, $G101 &lt; AD$6), 0, 2)+1)</f>
        <v/>
      </c>
      <c r="AE101" s="68" t="str">
        <f ca="1">INDEX({"","_","-","="},IF(OR($D101 &gt;= AF$6, $E101 &lt; AE$6), 0, 1)+IF(OR($F101 &gt;= AF$6, $G101 &lt; AE$6), 0, 2)+1)</f>
        <v/>
      </c>
      <c r="AF101" s="68" t="str">
        <f ca="1">INDEX({"","_","-","="},IF(OR($D101 &gt;= AG$6, $E101 &lt; AF$6), 0, 1)+IF(OR($F101 &gt;= AG$6, $G101 &lt; AF$6), 0, 2)+1)</f>
        <v/>
      </c>
      <c r="AG101" s="68" t="str">
        <f ca="1">INDEX({"","_","-","="},IF(OR($D101 &gt;= AH$6, $E101 &lt; AG$6), 0, 1)+IF(OR($F101 &gt;= AH$6, $G101 &lt; AG$6), 0, 2)+1)</f>
        <v/>
      </c>
      <c r="AH101" s="68" t="str">
        <f ca="1">INDEX({"","_","-","="},IF(OR($D101 &gt;= AI$6, $E101 &lt; AH$6), 0, 1)+IF(OR($F101 &gt;= AI$6, $G101 &lt; AH$6), 0, 2)+1)</f>
        <v/>
      </c>
      <c r="AI101" s="68" t="str">
        <f ca="1">INDEX({"","_","-","="},IF(OR($D101 &gt;= AJ$6, $E101 &lt; AI$6), 0, 1)+IF(OR($F101 &gt;= AJ$6, $G101 &lt; AI$6), 0, 2)+1)</f>
        <v/>
      </c>
      <c r="AJ101" s="68" t="str">
        <f ca="1">INDEX({"","_","-","="},IF(OR($D101 &gt;= AK$6, $E101 &lt; AJ$6), 0, 1)+IF(OR($F101 &gt;= AK$6, $G101 &lt; AJ$6), 0, 2)+1)</f>
        <v/>
      </c>
      <c r="AK101" s="68" t="str">
        <f ca="1">INDEX({"","_","-","="},IF(OR($D101 &gt;= AL$6, $E101 &lt; AK$6), 0, 1)+IF(OR($F101 &gt;= AL$6, $G101 &lt; AK$6), 0, 2)+1)</f>
        <v/>
      </c>
      <c r="AL101" s="68" t="str">
        <f ca="1">INDEX({"","_","-","="},IF(OR($D101 &gt;= AM$6, $E101 &lt; AL$6), 0, 1)+IF(OR($F101 &gt;= AM$6, $G101 &lt; AL$6), 0, 2)+1)</f>
        <v/>
      </c>
      <c r="AM101" s="68" t="str">
        <f ca="1">INDEX({"","_","-","="},IF(OR($D101 &gt;= AN$6, $E101 &lt; AM$6), 0, 1)+IF(OR($F101 &gt;= AN$6, $G101 &lt; AM$6), 0, 2)+1)</f>
        <v/>
      </c>
      <c r="AN101" s="68" t="str">
        <f ca="1">INDEX({"","_","-","="},IF(OR($D101 &gt;= AO$6, $E101 &lt; AN$6), 0, 1)+IF(OR($F101 &gt;= AO$6, $G101 &lt; AN$6), 0, 2)+1)</f>
        <v/>
      </c>
      <c r="AO101" s="68" t="str">
        <f ca="1">INDEX({"","_","-","="},IF(OR($D101 &gt;= AP$6, $E101 &lt; AO$6), 0, 1)+IF(OR($F101 &gt;= AP$6, $G101 &lt; AO$6), 0, 2)+1)</f>
        <v/>
      </c>
      <c r="AP101" s="68" t="str">
        <f ca="1">INDEX({"","_","-","="},IF(OR($D101 &gt;= AQ$6, $E101 &lt; AP$6), 0, 1)+IF(OR($F101 &gt;= AQ$6, $G101 &lt; AP$6), 0, 2)+1)</f>
        <v/>
      </c>
      <c r="AQ101" s="68" t="str">
        <f ca="1">INDEX({"","_","-","="},IF(OR($D101 &gt;= AR$6, $E101 &lt; AQ$6), 0, 1)+IF(OR($F101 &gt;= AR$6, $G101 &lt; AQ$6), 0, 2)+1)</f>
        <v/>
      </c>
      <c r="AR101" s="68" t="str">
        <f ca="1">INDEX({"","_","-","="},IF(OR($D101 &gt;= AS$6, $E101 &lt; AR$6), 0, 1)+IF(OR($F101 &gt;= AS$6, $G101 &lt; AR$6), 0, 2)+1)</f>
        <v/>
      </c>
      <c r="AS101" s="68" t="str">
        <f ca="1">INDEX({"","_","-","="},IF(OR($D101 &gt;= AT$6, $E101 &lt; AS$6), 0, 1)+IF(OR($F101 &gt;= AT$6, $G101 &lt; AS$6), 0, 2)+1)</f>
        <v/>
      </c>
      <c r="AT101" s="68" t="str">
        <f ca="1">INDEX({"","_","-","="},IF(OR($D101 &gt;= AU$6, $E101 &lt; AT$6), 0, 1)+IF(OR($F101 &gt;= AU$6, $G101 &lt; AT$6), 0, 2)+1)</f>
        <v/>
      </c>
      <c r="AU101" s="68" t="str">
        <f ca="1">INDEX({"","_","-","="},IF(OR($D101 &gt;= AV$6, $E101 &lt; AU$6), 0, 1)+IF(OR($F101 &gt;= AV$6, $G101 &lt; AU$6), 0, 2)+1)</f>
        <v/>
      </c>
      <c r="AV101" s="68" t="str">
        <f ca="1">INDEX({"","_","-","="},IF(OR($D101 &gt;= AW$6, $E101 &lt; AV$6), 0, 1)+IF(OR($F101 &gt;= AW$6, $G101 &lt; AV$6), 0, 2)+1)</f>
        <v/>
      </c>
      <c r="AW101" s="68" t="str">
        <f ca="1">INDEX({"","_","-","="},IF(OR($D101 &gt;= AX$6, $E101 &lt; AW$6), 0, 1)+IF(OR($F101 &gt;= AX$6, $G101 &lt; AW$6), 0, 2)+1)</f>
        <v/>
      </c>
      <c r="AX101" s="68" t="str">
        <f ca="1">INDEX({"","_","-","="},IF(OR($D101 &gt;= AY$6, $E101 &lt; AX$6), 0, 1)+IF(OR($F101 &gt;= AY$6, $G101 &lt; AX$6), 0, 2)+1)</f>
        <v/>
      </c>
      <c r="AY101" s="68" t="str">
        <f ca="1">INDEX({"","_","-","="},IF(OR($D101 &gt;= AZ$6, $E101 &lt; AY$6), 0, 1)+IF(OR($F101 &gt;= AZ$6, $G101 &lt; AY$6), 0, 2)+1)</f>
        <v/>
      </c>
      <c r="AZ101" s="68" t="str">
        <f ca="1">INDEX({"","_","-","="},IF(OR($D101 &gt;= BA$6, $E101 &lt; AZ$6), 0, 1)+IF(OR($F101 &gt;= BA$6, $G101 &lt; AZ$6), 0, 2)+1)</f>
        <v/>
      </c>
      <c r="BA101" s="68" t="str">
        <f ca="1">INDEX({"","_","-","="},IF(OR($D101 &gt;= BB$6, $E101 &lt; BA$6), 0, 1)+IF(OR($F101 &gt;= BB$6, $G101 &lt; BA$6), 0, 2)+1)</f>
        <v/>
      </c>
      <c r="BB101" s="68" t="str">
        <f ca="1">INDEX({"","_","-","="},IF(OR($D101 &gt;= BC$6, $E101 &lt; BB$6), 0, 1)+IF(OR($F101 &gt;= BC$6, $G101 &lt; BB$6), 0, 2)+1)</f>
        <v/>
      </c>
      <c r="BC101" s="68" t="str">
        <f ca="1">INDEX({"","_","-","="},IF(OR($D101 &gt;= BD$6, $E101 &lt; BC$6), 0, 1)+IF(OR($F101 &gt;= BD$6, $G101 &lt; BC$6), 0, 2)+1)</f>
        <v/>
      </c>
      <c r="BD101" s="68" t="str">
        <f ca="1">INDEX({"","_","-","="},IF(OR($D101 &gt;= BE$6, $E101 &lt; BD$6), 0, 1)+IF(OR($F101 &gt;= BE$6, $G101 &lt; BD$6), 0, 2)+1)</f>
        <v/>
      </c>
      <c r="BE101" s="68" t="str">
        <f ca="1">INDEX({"","_","-","="},IF(OR($D101 &gt;= BF$6, $E101 &lt; BE$6), 0, 1)+IF(OR($F101 &gt;= BF$6, $G101 &lt; BE$6), 0, 2)+1)</f>
        <v/>
      </c>
      <c r="BF101" s="68" t="str">
        <f ca="1">INDEX({"","_","-","="},IF(OR($D101 &gt;= BG$6, $E101 &lt; BF$6), 0, 1)+IF(OR($F101 &gt;= BG$6, $G101 &lt; BF$6), 0, 2)+1)</f>
        <v/>
      </c>
      <c r="BG101" s="68" t="str">
        <f ca="1">INDEX({"","_","-","="},IF(OR($D101 &gt;= BH$6, $E101 &lt; BG$6), 0, 1)+IF(OR($F101 &gt;= BH$6, $G101 &lt; BG$6), 0, 2)+1)</f>
        <v/>
      </c>
      <c r="BH101" s="68" t="str">
        <f ca="1">INDEX({"","_","-","="},IF(OR($D101 &gt;= BI$6, $E101 &lt; BH$6), 0, 1)+IF(OR($F101 &gt;= BI$6, $G101 &lt; BH$6), 0, 2)+1)</f>
        <v/>
      </c>
      <c r="BI101" s="68" t="str">
        <f ca="1">INDEX({"","_","-","="},IF(OR($D101 &gt;= BJ$6, $E101 &lt; BI$6), 0, 1)+IF(OR($F101 &gt;= BJ$6, $G101 &lt; BI$6), 0, 2)+1)</f>
        <v/>
      </c>
      <c r="BJ101" s="68" t="str">
        <f ca="1">INDEX({"","_","-","="},IF(OR($D101 &gt;= BK$6, $E101 &lt; BJ$6), 0, 1)+IF(OR($F101 &gt;= BK$6, $G101 &lt; BJ$6), 0, 2)+1)</f>
        <v/>
      </c>
      <c r="BK101" s="68" t="str">
        <f ca="1">INDEX({"","_","-","="},IF(OR($D101 &gt;= BL$6, $E101 &lt; BK$6), 0, 1)+IF(OR($F101 &gt;= BL$6, $G101 &lt; BK$6), 0, 2)+1)</f>
        <v/>
      </c>
      <c r="BL101" s="68" t="str">
        <f ca="1">INDEX({"","_","-","="},IF(OR($D101 &gt;= BM$6, $E101 &lt; BL$6), 0, 1)+IF(OR($F101 &gt;= BM$6, $G101 &lt; BL$6), 0, 2)+1)</f>
        <v/>
      </c>
      <c r="BM101" s="68" t="str">
        <f ca="1">INDEX({"","_","-","="},IF(OR($D101 &gt;= BN$6, $E101 &lt; BM$6), 0, 1)+IF(OR($F101 &gt;= BN$6, $G101 &lt; BM$6), 0, 2)+1)</f>
        <v/>
      </c>
      <c r="BN101" s="68" t="str">
        <f ca="1">INDEX({"","_","-","="},IF(OR($D101 &gt;= BO$6, $E101 &lt; BN$6), 0, 1)+IF(OR($F101 &gt;= BO$6, $G101 &lt; BN$6), 0, 2)+1)</f>
        <v/>
      </c>
      <c r="BO101" s="68" t="str">
        <f ca="1">INDEX({"","_","-","="},IF(OR($D101 &gt;= BP$6, $E101 &lt; BO$6), 0, 1)+IF(OR($F101 &gt;= BP$6, $G101 &lt; BO$6), 0, 2)+1)</f>
        <v/>
      </c>
      <c r="BP101" s="68" t="str">
        <f ca="1">INDEX({"","_","-","="},IF(OR($D101 &gt;= BQ$6, $E101 &lt; BP$6), 0, 1)+IF(OR($F101 &gt;= BQ$6, $G101 &lt; BP$6), 0, 2)+1)</f>
        <v/>
      </c>
      <c r="BQ101" s="68" t="str">
        <f ca="1">INDEX({"","_","-","="},IF(OR($D101 &gt;= BR$6, $E101 &lt; BQ$6), 0, 1)+IF(OR($F101 &gt;= BR$6, $G101 &lt; BQ$6), 0, 2)+1)</f>
        <v/>
      </c>
      <c r="BR101" s="68" t="str">
        <f ca="1">INDEX({"","_","-","="},IF(OR($D101 &gt;= BS$6, $E101 &lt; BR$6), 0, 1)+IF(OR($F101 &gt;= BS$6, $G101 &lt; BR$6), 0, 2)+1)</f>
        <v/>
      </c>
      <c r="BS101" s="68" t="str">
        <f ca="1">INDEX({"","_","-","="},IF(OR($D101 &gt;= BT$6, $E101 &lt; BS$6), 0, 1)+IF(OR($F101 &gt;= BT$6, $G101 &lt; BS$6), 0, 2)+1)</f>
        <v/>
      </c>
      <c r="BT101" s="68" t="str">
        <f ca="1">INDEX({"","_","-","="},IF(OR($D101 &gt;= BU$6, $E101 &lt; BT$6), 0, 1)+IF(OR($F101 &gt;= BU$6, $G101 &lt; BT$6), 0, 2)+1)</f>
        <v/>
      </c>
      <c r="BU101" s="68" t="str">
        <f ca="1">INDEX({"","_","-","="},IF(OR($D101 &gt;= BV$6, $E101 &lt; BU$6), 0, 1)+IF(OR($F101 &gt;= BV$6, $G101 &lt; BU$6), 0, 2)+1)</f>
        <v/>
      </c>
      <c r="BV101" s="68" t="str">
        <f ca="1">INDEX({"","_","-","="},IF(OR($D101 &gt;= BW$6, $E101 &lt; BV$6), 0, 1)+IF(OR($F101 &gt;= BW$6, $G101 &lt; BV$6), 0, 2)+1)</f>
        <v/>
      </c>
      <c r="BW101" s="68" t="str">
        <f ca="1">INDEX({"","_","-","="},IF(OR($D101 &gt;= BX$6, $E101 &lt; BW$6), 0, 1)+IF(OR($F101 &gt;= BX$6, $G101 &lt; BW$6), 0, 2)+1)</f>
        <v/>
      </c>
      <c r="BX101" s="68" t="str">
        <f ca="1">INDEX({"","_","-","="},IF(OR($D101 &gt;= BY$6, $E101 &lt; BX$6), 0, 1)+IF(OR($F101 &gt;= BY$6, $G101 &lt; BX$6), 0, 2)+1)</f>
        <v/>
      </c>
      <c r="BY101" s="68" t="str">
        <f ca="1">INDEX({"","_","-","="},IF(OR($D101 &gt;= BZ$6, $E101 &lt; BY$6), 0, 1)+IF(OR($F101 &gt;= BZ$6, $G101 &lt; BY$6), 0, 2)+1)</f>
        <v/>
      </c>
      <c r="BZ101" s="68" t="str">
        <f ca="1">INDEX({"","_","-","="},IF(OR($D101 &gt;= CA$6, $E101 &lt; BZ$6), 0, 1)+IF(OR($F101 &gt;= CA$6, $G101 &lt; BZ$6), 0, 2)+1)</f>
        <v/>
      </c>
      <c r="CA101" s="68" t="str">
        <f ca="1">INDEX({"","_","-","="},IF(OR($D101 &gt;= CB$6, $E101 &lt; CA$6), 0, 1)+IF(OR($F101 &gt;= CB$6, $G101 &lt; CA$6), 0, 2)+1)</f>
        <v/>
      </c>
      <c r="CB101" s="68" t="str">
        <f ca="1">INDEX({"","_","-","="},IF(OR($D101 &gt;= CC$6, $E101 &lt; CB$6), 0, 1)+IF(OR($F101 &gt;= CC$6, $G101 &lt; CB$6), 0, 2)+1)</f>
        <v/>
      </c>
      <c r="CC101" s="68" t="str">
        <f ca="1">INDEX({"","_","-","="},IF(OR($D101 &gt;= CD$6, $E101 &lt; CC$6), 0, 1)+IF(OR($F101 &gt;= CD$6, $G101 &lt; CC$6), 0, 2)+1)</f>
        <v/>
      </c>
      <c r="CD101" s="68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IF('临-进度'!M97,'临-进度'!$A97,"")</f>
        <v/>
      </c>
      <c r="B102" s="8" t="str">
        <f ca="1">IF('临-进度'!M97,'临-进度'!$B97,"")</f>
        <v/>
      </c>
      <c r="C102" s="8" t="str">
        <f ca="1">IF('临-进度'!M97,'临-进度'!$E97,"")</f>
        <v/>
      </c>
      <c r="D102" s="40" t="str">
        <f ca="1">IF('临-进度'!$M97,'临-进度'!$I97,"")</f>
        <v/>
      </c>
      <c r="E102" s="40" t="str">
        <f ca="1">IF('临-进度'!$M97,'临-进度'!$AE97,"")</f>
        <v/>
      </c>
      <c r="F102" s="40" t="str">
        <f ca="1">IF('临-进度'!$M97,'临-进度'!$J97,"")</f>
        <v/>
      </c>
      <c r="G102" s="73" t="str">
        <f ca="1">IF('临-进度'!$M97,'临-进度'!$AF97,"")</f>
        <v/>
      </c>
      <c r="H102" s="68" t="str">
        <f ca="1">INDEX({"","_","-","="},IF(OR($D102 &gt;= I$6, $E102 &lt; H$6), 0, 1)+IF(OR($F102 &gt;= I$6, $G102 &lt; H$6), 0, 2)+1)</f>
        <v/>
      </c>
      <c r="I102" s="68" t="str">
        <f ca="1">INDEX({"","_","-","="},IF(OR($D102 &gt;= J$6, $E102 &lt; I$6), 0, 1)+IF(OR($F102 &gt;= J$6, $G102 &lt; I$6), 0, 2)+1)</f>
        <v/>
      </c>
      <c r="J102" s="68" t="str">
        <f ca="1">INDEX({"","_","-","="},IF(OR($D102 &gt;= K$6, $E102 &lt; J$6), 0, 1)+IF(OR($F102 &gt;= K$6, $G102 &lt; J$6), 0, 2)+1)</f>
        <v/>
      </c>
      <c r="K102" s="68" t="str">
        <f ca="1">INDEX({"","_","-","="},IF(OR($D102 &gt;= L$6, $E102 &lt; K$6), 0, 1)+IF(OR($F102 &gt;= L$6, $G102 &lt; K$6), 0, 2)+1)</f>
        <v/>
      </c>
      <c r="L102" s="68" t="str">
        <f ca="1">INDEX({"","_","-","="},IF(OR($D102 &gt;= M$6, $E102 &lt; L$6), 0, 1)+IF(OR($F102 &gt;= M$6, $G102 &lt; L$6), 0, 2)+1)</f>
        <v/>
      </c>
      <c r="M102" s="68" t="str">
        <f ca="1">INDEX({"","_","-","="},IF(OR($D102 &gt;= N$6, $E102 &lt; M$6), 0, 1)+IF(OR($F102 &gt;= N$6, $G102 &lt; M$6), 0, 2)+1)</f>
        <v/>
      </c>
      <c r="N102" s="68" t="str">
        <f ca="1">INDEX({"","_","-","="},IF(OR($D102 &gt;= O$6, $E102 &lt; N$6), 0, 1)+IF(OR($F102 &gt;= O$6, $G102 &lt; N$6), 0, 2)+1)</f>
        <v/>
      </c>
      <c r="O102" s="68" t="str">
        <f ca="1">INDEX({"","_","-","="},IF(OR($D102 &gt;= P$6, $E102 &lt; O$6), 0, 1)+IF(OR($F102 &gt;= P$6, $G102 &lt; O$6), 0, 2)+1)</f>
        <v/>
      </c>
      <c r="P102" s="68" t="str">
        <f ca="1">INDEX({"","_","-","="},IF(OR($D102 &gt;= Q$6, $E102 &lt; P$6), 0, 1)+IF(OR($F102 &gt;= Q$6, $G102 &lt; P$6), 0, 2)+1)</f>
        <v/>
      </c>
      <c r="Q102" s="68" t="str">
        <f ca="1">INDEX({"","_","-","="},IF(OR($D102 &gt;= R$6, $E102 &lt; Q$6), 0, 1)+IF(OR($F102 &gt;= R$6, $G102 &lt; Q$6), 0, 2)+1)</f>
        <v/>
      </c>
      <c r="R102" s="68" t="str">
        <f ca="1">INDEX({"","_","-","="},IF(OR($D102 &gt;= S$6, $E102 &lt; R$6), 0, 1)+IF(OR($F102 &gt;= S$6, $G102 &lt; R$6), 0, 2)+1)</f>
        <v/>
      </c>
      <c r="S102" s="68" t="str">
        <f ca="1">INDEX({"","_","-","="},IF(OR($D102 &gt;= T$6, $E102 &lt; S$6), 0, 1)+IF(OR($F102 &gt;= T$6, $G102 &lt; S$6), 0, 2)+1)</f>
        <v/>
      </c>
      <c r="T102" s="68" t="str">
        <f ca="1">INDEX({"","_","-","="},IF(OR($D102 &gt;= U$6, $E102 &lt; T$6), 0, 1)+IF(OR($F102 &gt;= U$6, $G102 &lt; T$6), 0, 2)+1)</f>
        <v/>
      </c>
      <c r="U102" s="68" t="str">
        <f ca="1">INDEX({"","_","-","="},IF(OR($D102 &gt;= V$6, $E102 &lt; U$6), 0, 1)+IF(OR($F102 &gt;= V$6, $G102 &lt; U$6), 0, 2)+1)</f>
        <v/>
      </c>
      <c r="V102" s="68" t="str">
        <f ca="1">INDEX({"","_","-","="},IF(OR($D102 &gt;= W$6, $E102 &lt; V$6), 0, 1)+IF(OR($F102 &gt;= W$6, $G102 &lt; V$6), 0, 2)+1)</f>
        <v/>
      </c>
      <c r="W102" s="68" t="str">
        <f ca="1">INDEX({"","_","-","="},IF(OR($D102 &gt;= X$6, $E102 &lt; W$6), 0, 1)+IF(OR($F102 &gt;= X$6, $G102 &lt; W$6), 0, 2)+1)</f>
        <v/>
      </c>
      <c r="X102" s="68" t="str">
        <f ca="1">INDEX({"","_","-","="},IF(OR($D102 &gt;= Y$6, $E102 &lt; X$6), 0, 1)+IF(OR($F102 &gt;= Y$6, $G102 &lt; X$6), 0, 2)+1)</f>
        <v/>
      </c>
      <c r="Y102" s="68" t="str">
        <f ca="1">INDEX({"","_","-","="},IF(OR($D102 &gt;= Z$6, $E102 &lt; Y$6), 0, 1)+IF(OR($F102 &gt;= Z$6, $G102 &lt; Y$6), 0, 2)+1)</f>
        <v/>
      </c>
      <c r="Z102" s="68" t="str">
        <f ca="1">INDEX({"","_","-","="},IF(OR($D102 &gt;= AA$6, $E102 &lt; Z$6), 0, 1)+IF(OR($F102 &gt;= AA$6, $G102 &lt; Z$6), 0, 2)+1)</f>
        <v/>
      </c>
      <c r="AA102" s="68" t="str">
        <f ca="1">INDEX({"","_","-","="},IF(OR($D102 &gt;= AB$6, $E102 &lt; AA$6), 0, 1)+IF(OR($F102 &gt;= AB$6, $G102 &lt; AA$6), 0, 2)+1)</f>
        <v/>
      </c>
      <c r="AB102" s="68" t="str">
        <f ca="1">INDEX({"","_","-","="},IF(OR($D102 &gt;= AC$6, $E102 &lt; AB$6), 0, 1)+IF(OR($F102 &gt;= AC$6, $G102 &lt; AB$6), 0, 2)+1)</f>
        <v/>
      </c>
      <c r="AC102" s="68" t="str">
        <f ca="1">INDEX({"","_","-","="},IF(OR($D102 &gt;= AD$6, $E102 &lt; AC$6), 0, 1)+IF(OR($F102 &gt;= AD$6, $G102 &lt; AC$6), 0, 2)+1)</f>
        <v/>
      </c>
      <c r="AD102" s="68" t="str">
        <f ca="1">INDEX({"","_","-","="},IF(OR($D102 &gt;= AE$6, $E102 &lt; AD$6), 0, 1)+IF(OR($F102 &gt;= AE$6, $G102 &lt; AD$6), 0, 2)+1)</f>
        <v/>
      </c>
      <c r="AE102" s="68" t="str">
        <f ca="1">INDEX({"","_","-","="},IF(OR($D102 &gt;= AF$6, $E102 &lt; AE$6), 0, 1)+IF(OR($F102 &gt;= AF$6, $G102 &lt; AE$6), 0, 2)+1)</f>
        <v/>
      </c>
      <c r="AF102" s="68" t="str">
        <f ca="1">INDEX({"","_","-","="},IF(OR($D102 &gt;= AG$6, $E102 &lt; AF$6), 0, 1)+IF(OR($F102 &gt;= AG$6, $G102 &lt; AF$6), 0, 2)+1)</f>
        <v/>
      </c>
      <c r="AG102" s="68" t="str">
        <f ca="1">INDEX({"","_","-","="},IF(OR($D102 &gt;= AH$6, $E102 &lt; AG$6), 0, 1)+IF(OR($F102 &gt;= AH$6, $G102 &lt; AG$6), 0, 2)+1)</f>
        <v/>
      </c>
      <c r="AH102" s="68" t="str">
        <f ca="1">INDEX({"","_","-","="},IF(OR($D102 &gt;= AI$6, $E102 &lt; AH$6), 0, 1)+IF(OR($F102 &gt;= AI$6, $G102 &lt; AH$6), 0, 2)+1)</f>
        <v/>
      </c>
      <c r="AI102" s="68" t="str">
        <f ca="1">INDEX({"","_","-","="},IF(OR($D102 &gt;= AJ$6, $E102 &lt; AI$6), 0, 1)+IF(OR($F102 &gt;= AJ$6, $G102 &lt; AI$6), 0, 2)+1)</f>
        <v/>
      </c>
      <c r="AJ102" s="68" t="str">
        <f ca="1">INDEX({"","_","-","="},IF(OR($D102 &gt;= AK$6, $E102 &lt; AJ$6), 0, 1)+IF(OR($F102 &gt;= AK$6, $G102 &lt; AJ$6), 0, 2)+1)</f>
        <v/>
      </c>
      <c r="AK102" s="68" t="str">
        <f ca="1">INDEX({"","_","-","="},IF(OR($D102 &gt;= AL$6, $E102 &lt; AK$6), 0, 1)+IF(OR($F102 &gt;= AL$6, $G102 &lt; AK$6), 0, 2)+1)</f>
        <v/>
      </c>
      <c r="AL102" s="68" t="str">
        <f ca="1">INDEX({"","_","-","="},IF(OR($D102 &gt;= AM$6, $E102 &lt; AL$6), 0, 1)+IF(OR($F102 &gt;= AM$6, $G102 &lt; AL$6), 0, 2)+1)</f>
        <v/>
      </c>
      <c r="AM102" s="68" t="str">
        <f ca="1">INDEX({"","_","-","="},IF(OR($D102 &gt;= AN$6, $E102 &lt; AM$6), 0, 1)+IF(OR($F102 &gt;= AN$6, $G102 &lt; AM$6), 0, 2)+1)</f>
        <v/>
      </c>
      <c r="AN102" s="68" t="str">
        <f ca="1">INDEX({"","_","-","="},IF(OR($D102 &gt;= AO$6, $E102 &lt; AN$6), 0, 1)+IF(OR($F102 &gt;= AO$6, $G102 &lt; AN$6), 0, 2)+1)</f>
        <v/>
      </c>
      <c r="AO102" s="68" t="str">
        <f ca="1">INDEX({"","_","-","="},IF(OR($D102 &gt;= AP$6, $E102 &lt; AO$6), 0, 1)+IF(OR($F102 &gt;= AP$6, $G102 &lt; AO$6), 0, 2)+1)</f>
        <v/>
      </c>
      <c r="AP102" s="68" t="str">
        <f ca="1">INDEX({"","_","-","="},IF(OR($D102 &gt;= AQ$6, $E102 &lt; AP$6), 0, 1)+IF(OR($F102 &gt;= AQ$6, $G102 &lt; AP$6), 0, 2)+1)</f>
        <v/>
      </c>
      <c r="AQ102" s="68" t="str">
        <f ca="1">INDEX({"","_","-","="},IF(OR($D102 &gt;= AR$6, $E102 &lt; AQ$6), 0, 1)+IF(OR($F102 &gt;= AR$6, $G102 &lt; AQ$6), 0, 2)+1)</f>
        <v/>
      </c>
      <c r="AR102" s="68" t="str">
        <f ca="1">INDEX({"","_","-","="},IF(OR($D102 &gt;= AS$6, $E102 &lt; AR$6), 0, 1)+IF(OR($F102 &gt;= AS$6, $G102 &lt; AR$6), 0, 2)+1)</f>
        <v/>
      </c>
      <c r="AS102" s="68" t="str">
        <f ca="1">INDEX({"","_","-","="},IF(OR($D102 &gt;= AT$6, $E102 &lt; AS$6), 0, 1)+IF(OR($F102 &gt;= AT$6, $G102 &lt; AS$6), 0, 2)+1)</f>
        <v/>
      </c>
      <c r="AT102" s="68" t="str">
        <f ca="1">INDEX({"","_","-","="},IF(OR($D102 &gt;= AU$6, $E102 &lt; AT$6), 0, 1)+IF(OR($F102 &gt;= AU$6, $G102 &lt; AT$6), 0, 2)+1)</f>
        <v/>
      </c>
      <c r="AU102" s="68" t="str">
        <f ca="1">INDEX({"","_","-","="},IF(OR($D102 &gt;= AV$6, $E102 &lt; AU$6), 0, 1)+IF(OR($F102 &gt;= AV$6, $G102 &lt; AU$6), 0, 2)+1)</f>
        <v/>
      </c>
      <c r="AV102" s="68" t="str">
        <f ca="1">INDEX({"","_","-","="},IF(OR($D102 &gt;= AW$6, $E102 &lt; AV$6), 0, 1)+IF(OR($F102 &gt;= AW$6, $G102 &lt; AV$6), 0, 2)+1)</f>
        <v/>
      </c>
      <c r="AW102" s="68" t="str">
        <f ca="1">INDEX({"","_","-","="},IF(OR($D102 &gt;= AX$6, $E102 &lt; AW$6), 0, 1)+IF(OR($F102 &gt;= AX$6, $G102 &lt; AW$6), 0, 2)+1)</f>
        <v/>
      </c>
      <c r="AX102" s="68" t="str">
        <f ca="1">INDEX({"","_","-","="},IF(OR($D102 &gt;= AY$6, $E102 &lt; AX$6), 0, 1)+IF(OR($F102 &gt;= AY$6, $G102 &lt; AX$6), 0, 2)+1)</f>
        <v/>
      </c>
      <c r="AY102" s="68" t="str">
        <f ca="1">INDEX({"","_","-","="},IF(OR($D102 &gt;= AZ$6, $E102 &lt; AY$6), 0, 1)+IF(OR($F102 &gt;= AZ$6, $G102 &lt; AY$6), 0, 2)+1)</f>
        <v/>
      </c>
      <c r="AZ102" s="68" t="str">
        <f ca="1">INDEX({"","_","-","="},IF(OR($D102 &gt;= BA$6, $E102 &lt; AZ$6), 0, 1)+IF(OR($F102 &gt;= BA$6, $G102 &lt; AZ$6), 0, 2)+1)</f>
        <v/>
      </c>
      <c r="BA102" s="68" t="str">
        <f ca="1">INDEX({"","_","-","="},IF(OR($D102 &gt;= BB$6, $E102 &lt; BA$6), 0, 1)+IF(OR($F102 &gt;= BB$6, $G102 &lt; BA$6), 0, 2)+1)</f>
        <v/>
      </c>
      <c r="BB102" s="68" t="str">
        <f ca="1">INDEX({"","_","-","="},IF(OR($D102 &gt;= BC$6, $E102 &lt; BB$6), 0, 1)+IF(OR($F102 &gt;= BC$6, $G102 &lt; BB$6), 0, 2)+1)</f>
        <v/>
      </c>
      <c r="BC102" s="68" t="str">
        <f ca="1">INDEX({"","_","-","="},IF(OR($D102 &gt;= BD$6, $E102 &lt; BC$6), 0, 1)+IF(OR($F102 &gt;= BD$6, $G102 &lt; BC$6), 0, 2)+1)</f>
        <v/>
      </c>
      <c r="BD102" s="68" t="str">
        <f ca="1">INDEX({"","_","-","="},IF(OR($D102 &gt;= BE$6, $E102 &lt; BD$6), 0, 1)+IF(OR($F102 &gt;= BE$6, $G102 &lt; BD$6), 0, 2)+1)</f>
        <v/>
      </c>
      <c r="BE102" s="68" t="str">
        <f ca="1">INDEX({"","_","-","="},IF(OR($D102 &gt;= BF$6, $E102 &lt; BE$6), 0, 1)+IF(OR($F102 &gt;= BF$6, $G102 &lt; BE$6), 0, 2)+1)</f>
        <v/>
      </c>
      <c r="BF102" s="68" t="str">
        <f ca="1">INDEX({"","_","-","="},IF(OR($D102 &gt;= BG$6, $E102 &lt; BF$6), 0, 1)+IF(OR($F102 &gt;= BG$6, $G102 &lt; BF$6), 0, 2)+1)</f>
        <v/>
      </c>
      <c r="BG102" s="68" t="str">
        <f ca="1">INDEX({"","_","-","="},IF(OR($D102 &gt;= BH$6, $E102 &lt; BG$6), 0, 1)+IF(OR($F102 &gt;= BH$6, $G102 &lt; BG$6), 0, 2)+1)</f>
        <v/>
      </c>
      <c r="BH102" s="68" t="str">
        <f ca="1">INDEX({"","_","-","="},IF(OR($D102 &gt;= BI$6, $E102 &lt; BH$6), 0, 1)+IF(OR($F102 &gt;= BI$6, $G102 &lt; BH$6), 0, 2)+1)</f>
        <v/>
      </c>
      <c r="BI102" s="68" t="str">
        <f ca="1">INDEX({"","_","-","="},IF(OR($D102 &gt;= BJ$6, $E102 &lt; BI$6), 0, 1)+IF(OR($F102 &gt;= BJ$6, $G102 &lt; BI$6), 0, 2)+1)</f>
        <v/>
      </c>
      <c r="BJ102" s="68" t="str">
        <f ca="1">INDEX({"","_","-","="},IF(OR($D102 &gt;= BK$6, $E102 &lt; BJ$6), 0, 1)+IF(OR($F102 &gt;= BK$6, $G102 &lt; BJ$6), 0, 2)+1)</f>
        <v/>
      </c>
      <c r="BK102" s="68" t="str">
        <f ca="1">INDEX({"","_","-","="},IF(OR($D102 &gt;= BL$6, $E102 &lt; BK$6), 0, 1)+IF(OR($F102 &gt;= BL$6, $G102 &lt; BK$6), 0, 2)+1)</f>
        <v/>
      </c>
      <c r="BL102" s="68" t="str">
        <f ca="1">INDEX({"","_","-","="},IF(OR($D102 &gt;= BM$6, $E102 &lt; BL$6), 0, 1)+IF(OR($F102 &gt;= BM$6, $G102 &lt; BL$6), 0, 2)+1)</f>
        <v/>
      </c>
      <c r="BM102" s="68" t="str">
        <f ca="1">INDEX({"","_","-","="},IF(OR($D102 &gt;= BN$6, $E102 &lt; BM$6), 0, 1)+IF(OR($F102 &gt;= BN$6, $G102 &lt; BM$6), 0, 2)+1)</f>
        <v/>
      </c>
      <c r="BN102" s="68" t="str">
        <f ca="1">INDEX({"","_","-","="},IF(OR($D102 &gt;= BO$6, $E102 &lt; BN$6), 0, 1)+IF(OR($F102 &gt;= BO$6, $G102 &lt; BN$6), 0, 2)+1)</f>
        <v/>
      </c>
      <c r="BO102" s="68" t="str">
        <f ca="1">INDEX({"","_","-","="},IF(OR($D102 &gt;= BP$6, $E102 &lt; BO$6), 0, 1)+IF(OR($F102 &gt;= BP$6, $G102 &lt; BO$6), 0, 2)+1)</f>
        <v/>
      </c>
      <c r="BP102" s="68" t="str">
        <f ca="1">INDEX({"","_","-","="},IF(OR($D102 &gt;= BQ$6, $E102 &lt; BP$6), 0, 1)+IF(OR($F102 &gt;= BQ$6, $G102 &lt; BP$6), 0, 2)+1)</f>
        <v/>
      </c>
      <c r="BQ102" s="68" t="str">
        <f ca="1">INDEX({"","_","-","="},IF(OR($D102 &gt;= BR$6, $E102 &lt; BQ$6), 0, 1)+IF(OR($F102 &gt;= BR$6, $G102 &lt; BQ$6), 0, 2)+1)</f>
        <v/>
      </c>
      <c r="BR102" s="68" t="str">
        <f ca="1">INDEX({"","_","-","="},IF(OR($D102 &gt;= BS$6, $E102 &lt; BR$6), 0, 1)+IF(OR($F102 &gt;= BS$6, $G102 &lt; BR$6), 0, 2)+1)</f>
        <v/>
      </c>
      <c r="BS102" s="68" t="str">
        <f ca="1">INDEX({"","_","-","="},IF(OR($D102 &gt;= BT$6, $E102 &lt; BS$6), 0, 1)+IF(OR($F102 &gt;= BT$6, $G102 &lt; BS$6), 0, 2)+1)</f>
        <v/>
      </c>
      <c r="BT102" s="68" t="str">
        <f ca="1">INDEX({"","_","-","="},IF(OR($D102 &gt;= BU$6, $E102 &lt; BT$6), 0, 1)+IF(OR($F102 &gt;= BU$6, $G102 &lt; BT$6), 0, 2)+1)</f>
        <v/>
      </c>
      <c r="BU102" s="68" t="str">
        <f ca="1">INDEX({"","_","-","="},IF(OR($D102 &gt;= BV$6, $E102 &lt; BU$6), 0, 1)+IF(OR($F102 &gt;= BV$6, $G102 &lt; BU$6), 0, 2)+1)</f>
        <v/>
      </c>
      <c r="BV102" s="68" t="str">
        <f ca="1">INDEX({"","_","-","="},IF(OR($D102 &gt;= BW$6, $E102 &lt; BV$6), 0, 1)+IF(OR($F102 &gt;= BW$6, $G102 &lt; BV$6), 0, 2)+1)</f>
        <v/>
      </c>
      <c r="BW102" s="68" t="str">
        <f ca="1">INDEX({"","_","-","="},IF(OR($D102 &gt;= BX$6, $E102 &lt; BW$6), 0, 1)+IF(OR($F102 &gt;= BX$6, $G102 &lt; BW$6), 0, 2)+1)</f>
        <v/>
      </c>
      <c r="BX102" s="68" t="str">
        <f ca="1">INDEX({"","_","-","="},IF(OR($D102 &gt;= BY$6, $E102 &lt; BX$6), 0, 1)+IF(OR($F102 &gt;= BY$6, $G102 &lt; BX$6), 0, 2)+1)</f>
        <v/>
      </c>
      <c r="BY102" s="68" t="str">
        <f ca="1">INDEX({"","_","-","="},IF(OR($D102 &gt;= BZ$6, $E102 &lt; BY$6), 0, 1)+IF(OR($F102 &gt;= BZ$6, $G102 &lt; BY$6), 0, 2)+1)</f>
        <v/>
      </c>
      <c r="BZ102" s="68" t="str">
        <f ca="1">INDEX({"","_","-","="},IF(OR($D102 &gt;= CA$6, $E102 &lt; BZ$6), 0, 1)+IF(OR($F102 &gt;= CA$6, $G102 &lt; BZ$6), 0, 2)+1)</f>
        <v/>
      </c>
      <c r="CA102" s="68" t="str">
        <f ca="1">INDEX({"","_","-","="},IF(OR($D102 &gt;= CB$6, $E102 &lt; CA$6), 0, 1)+IF(OR($F102 &gt;= CB$6, $G102 &lt; CA$6), 0, 2)+1)</f>
        <v/>
      </c>
      <c r="CB102" s="68" t="str">
        <f ca="1">INDEX({"","_","-","="},IF(OR($D102 &gt;= CC$6, $E102 &lt; CB$6), 0, 1)+IF(OR($F102 &gt;= CC$6, $G102 &lt; CB$6), 0, 2)+1)</f>
        <v/>
      </c>
      <c r="CC102" s="68" t="str">
        <f ca="1">INDEX({"","_","-","="},IF(OR($D102 &gt;= CD$6, $E102 &lt; CC$6), 0, 1)+IF(OR($F102 &gt;= CD$6, $G102 &lt; CC$6), 0, 2)+1)</f>
        <v/>
      </c>
      <c r="CD102" s="68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IF('临-进度'!M98,'临-进度'!$A98,"")</f>
        <v/>
      </c>
      <c r="B103" s="8" t="str">
        <f ca="1">IF('临-进度'!M98,'临-进度'!$B98,"")</f>
        <v/>
      </c>
      <c r="C103" s="8" t="str">
        <f ca="1">IF('临-进度'!M98,'临-进度'!$E98,"")</f>
        <v/>
      </c>
      <c r="D103" s="40" t="str">
        <f ca="1">IF('临-进度'!$M98,'临-进度'!$I98,"")</f>
        <v/>
      </c>
      <c r="E103" s="40" t="str">
        <f ca="1">IF('临-进度'!$M98,'临-进度'!$AE98,"")</f>
        <v/>
      </c>
      <c r="F103" s="40" t="str">
        <f ca="1">IF('临-进度'!$M98,'临-进度'!$J98,"")</f>
        <v/>
      </c>
      <c r="G103" s="73" t="str">
        <f ca="1">IF('临-进度'!$M98,'临-进度'!$AF98,"")</f>
        <v/>
      </c>
      <c r="H103" s="68" t="str">
        <f ca="1">INDEX({"","_","-","="},IF(OR($D103 &gt;= I$6, $E103 &lt; H$6), 0, 1)+IF(OR($F103 &gt;= I$6, $G103 &lt; H$6), 0, 2)+1)</f>
        <v/>
      </c>
      <c r="I103" s="68" t="str">
        <f ca="1">INDEX({"","_","-","="},IF(OR($D103 &gt;= J$6, $E103 &lt; I$6), 0, 1)+IF(OR($F103 &gt;= J$6, $G103 &lt; I$6), 0, 2)+1)</f>
        <v/>
      </c>
      <c r="J103" s="68" t="str">
        <f ca="1">INDEX({"","_","-","="},IF(OR($D103 &gt;= K$6, $E103 &lt; J$6), 0, 1)+IF(OR($F103 &gt;= K$6, $G103 &lt; J$6), 0, 2)+1)</f>
        <v/>
      </c>
      <c r="K103" s="68" t="str">
        <f ca="1">INDEX({"","_","-","="},IF(OR($D103 &gt;= L$6, $E103 &lt; K$6), 0, 1)+IF(OR($F103 &gt;= L$6, $G103 &lt; K$6), 0, 2)+1)</f>
        <v/>
      </c>
      <c r="L103" s="68" t="str">
        <f ca="1">INDEX({"","_","-","="},IF(OR($D103 &gt;= M$6, $E103 &lt; L$6), 0, 1)+IF(OR($F103 &gt;= M$6, $G103 &lt; L$6), 0, 2)+1)</f>
        <v/>
      </c>
      <c r="M103" s="68" t="str">
        <f ca="1">INDEX({"","_","-","="},IF(OR($D103 &gt;= N$6, $E103 &lt; M$6), 0, 1)+IF(OR($F103 &gt;= N$6, $G103 &lt; M$6), 0, 2)+1)</f>
        <v/>
      </c>
      <c r="N103" s="68" t="str">
        <f ca="1">INDEX({"","_","-","="},IF(OR($D103 &gt;= O$6, $E103 &lt; N$6), 0, 1)+IF(OR($F103 &gt;= O$6, $G103 &lt; N$6), 0, 2)+1)</f>
        <v/>
      </c>
      <c r="O103" s="68" t="str">
        <f ca="1">INDEX({"","_","-","="},IF(OR($D103 &gt;= P$6, $E103 &lt; O$6), 0, 1)+IF(OR($F103 &gt;= P$6, $G103 &lt; O$6), 0, 2)+1)</f>
        <v/>
      </c>
      <c r="P103" s="68" t="str">
        <f ca="1">INDEX({"","_","-","="},IF(OR($D103 &gt;= Q$6, $E103 &lt; P$6), 0, 1)+IF(OR($F103 &gt;= Q$6, $G103 &lt; P$6), 0, 2)+1)</f>
        <v/>
      </c>
      <c r="Q103" s="68" t="str">
        <f ca="1">INDEX({"","_","-","="},IF(OR($D103 &gt;= R$6, $E103 &lt; Q$6), 0, 1)+IF(OR($F103 &gt;= R$6, $G103 &lt; Q$6), 0, 2)+1)</f>
        <v/>
      </c>
      <c r="R103" s="68" t="str">
        <f ca="1">INDEX({"","_","-","="},IF(OR($D103 &gt;= S$6, $E103 &lt; R$6), 0, 1)+IF(OR($F103 &gt;= S$6, $G103 &lt; R$6), 0, 2)+1)</f>
        <v/>
      </c>
      <c r="S103" s="68" t="str">
        <f ca="1">INDEX({"","_","-","="},IF(OR($D103 &gt;= T$6, $E103 &lt; S$6), 0, 1)+IF(OR($F103 &gt;= T$6, $G103 &lt; S$6), 0, 2)+1)</f>
        <v/>
      </c>
      <c r="T103" s="68" t="str">
        <f ca="1">INDEX({"","_","-","="},IF(OR($D103 &gt;= U$6, $E103 &lt; T$6), 0, 1)+IF(OR($F103 &gt;= U$6, $G103 &lt; T$6), 0, 2)+1)</f>
        <v/>
      </c>
      <c r="U103" s="68" t="str">
        <f ca="1">INDEX({"","_","-","="},IF(OR($D103 &gt;= V$6, $E103 &lt; U$6), 0, 1)+IF(OR($F103 &gt;= V$6, $G103 &lt; U$6), 0, 2)+1)</f>
        <v/>
      </c>
      <c r="V103" s="68" t="str">
        <f ca="1">INDEX({"","_","-","="},IF(OR($D103 &gt;= W$6, $E103 &lt; V$6), 0, 1)+IF(OR($F103 &gt;= W$6, $G103 &lt; V$6), 0, 2)+1)</f>
        <v/>
      </c>
      <c r="W103" s="68" t="str">
        <f ca="1">INDEX({"","_","-","="},IF(OR($D103 &gt;= X$6, $E103 &lt; W$6), 0, 1)+IF(OR($F103 &gt;= X$6, $G103 &lt; W$6), 0, 2)+1)</f>
        <v/>
      </c>
      <c r="X103" s="68" t="str">
        <f ca="1">INDEX({"","_","-","="},IF(OR($D103 &gt;= Y$6, $E103 &lt; X$6), 0, 1)+IF(OR($F103 &gt;= Y$6, $G103 &lt; X$6), 0, 2)+1)</f>
        <v/>
      </c>
      <c r="Y103" s="68" t="str">
        <f ca="1">INDEX({"","_","-","="},IF(OR($D103 &gt;= Z$6, $E103 &lt; Y$6), 0, 1)+IF(OR($F103 &gt;= Z$6, $G103 &lt; Y$6), 0, 2)+1)</f>
        <v/>
      </c>
      <c r="Z103" s="68" t="str">
        <f ca="1">INDEX({"","_","-","="},IF(OR($D103 &gt;= AA$6, $E103 &lt; Z$6), 0, 1)+IF(OR($F103 &gt;= AA$6, $G103 &lt; Z$6), 0, 2)+1)</f>
        <v/>
      </c>
      <c r="AA103" s="68" t="str">
        <f ca="1">INDEX({"","_","-","="},IF(OR($D103 &gt;= AB$6, $E103 &lt; AA$6), 0, 1)+IF(OR($F103 &gt;= AB$6, $G103 &lt; AA$6), 0, 2)+1)</f>
        <v/>
      </c>
      <c r="AB103" s="68" t="str">
        <f ca="1">INDEX({"","_","-","="},IF(OR($D103 &gt;= AC$6, $E103 &lt; AB$6), 0, 1)+IF(OR($F103 &gt;= AC$6, $G103 &lt; AB$6), 0, 2)+1)</f>
        <v/>
      </c>
      <c r="AC103" s="68" t="str">
        <f ca="1">INDEX({"","_","-","="},IF(OR($D103 &gt;= AD$6, $E103 &lt; AC$6), 0, 1)+IF(OR($F103 &gt;= AD$6, $G103 &lt; AC$6), 0, 2)+1)</f>
        <v/>
      </c>
      <c r="AD103" s="68" t="str">
        <f ca="1">INDEX({"","_","-","="},IF(OR($D103 &gt;= AE$6, $E103 &lt; AD$6), 0, 1)+IF(OR($F103 &gt;= AE$6, $G103 &lt; AD$6), 0, 2)+1)</f>
        <v/>
      </c>
      <c r="AE103" s="68" t="str">
        <f ca="1">INDEX({"","_","-","="},IF(OR($D103 &gt;= AF$6, $E103 &lt; AE$6), 0, 1)+IF(OR($F103 &gt;= AF$6, $G103 &lt; AE$6), 0, 2)+1)</f>
        <v/>
      </c>
      <c r="AF103" s="68" t="str">
        <f ca="1">INDEX({"","_","-","="},IF(OR($D103 &gt;= AG$6, $E103 &lt; AF$6), 0, 1)+IF(OR($F103 &gt;= AG$6, $G103 &lt; AF$6), 0, 2)+1)</f>
        <v/>
      </c>
      <c r="AG103" s="68" t="str">
        <f ca="1">INDEX({"","_","-","="},IF(OR($D103 &gt;= AH$6, $E103 &lt; AG$6), 0, 1)+IF(OR($F103 &gt;= AH$6, $G103 &lt; AG$6), 0, 2)+1)</f>
        <v/>
      </c>
      <c r="AH103" s="68" t="str">
        <f ca="1">INDEX({"","_","-","="},IF(OR($D103 &gt;= AI$6, $E103 &lt; AH$6), 0, 1)+IF(OR($F103 &gt;= AI$6, $G103 &lt; AH$6), 0, 2)+1)</f>
        <v/>
      </c>
      <c r="AI103" s="68" t="str">
        <f ca="1">INDEX({"","_","-","="},IF(OR($D103 &gt;= AJ$6, $E103 &lt; AI$6), 0, 1)+IF(OR($F103 &gt;= AJ$6, $G103 &lt; AI$6), 0, 2)+1)</f>
        <v/>
      </c>
      <c r="AJ103" s="68" t="str">
        <f ca="1">INDEX({"","_","-","="},IF(OR($D103 &gt;= AK$6, $E103 &lt; AJ$6), 0, 1)+IF(OR($F103 &gt;= AK$6, $G103 &lt; AJ$6), 0, 2)+1)</f>
        <v/>
      </c>
      <c r="AK103" s="68" t="str">
        <f ca="1">INDEX({"","_","-","="},IF(OR($D103 &gt;= AL$6, $E103 &lt; AK$6), 0, 1)+IF(OR($F103 &gt;= AL$6, $G103 &lt; AK$6), 0, 2)+1)</f>
        <v/>
      </c>
      <c r="AL103" s="68" t="str">
        <f ca="1">INDEX({"","_","-","="},IF(OR($D103 &gt;= AM$6, $E103 &lt; AL$6), 0, 1)+IF(OR($F103 &gt;= AM$6, $G103 &lt; AL$6), 0, 2)+1)</f>
        <v/>
      </c>
      <c r="AM103" s="68" t="str">
        <f ca="1">INDEX({"","_","-","="},IF(OR($D103 &gt;= AN$6, $E103 &lt; AM$6), 0, 1)+IF(OR($F103 &gt;= AN$6, $G103 &lt; AM$6), 0, 2)+1)</f>
        <v/>
      </c>
      <c r="AN103" s="68" t="str">
        <f ca="1">INDEX({"","_","-","="},IF(OR($D103 &gt;= AO$6, $E103 &lt; AN$6), 0, 1)+IF(OR($F103 &gt;= AO$6, $G103 &lt; AN$6), 0, 2)+1)</f>
        <v/>
      </c>
      <c r="AO103" s="68" t="str">
        <f ca="1">INDEX({"","_","-","="},IF(OR($D103 &gt;= AP$6, $E103 &lt; AO$6), 0, 1)+IF(OR($F103 &gt;= AP$6, $G103 &lt; AO$6), 0, 2)+1)</f>
        <v/>
      </c>
      <c r="AP103" s="68" t="str">
        <f ca="1">INDEX({"","_","-","="},IF(OR($D103 &gt;= AQ$6, $E103 &lt; AP$6), 0, 1)+IF(OR($F103 &gt;= AQ$6, $G103 &lt; AP$6), 0, 2)+1)</f>
        <v/>
      </c>
      <c r="AQ103" s="68" t="str">
        <f ca="1">INDEX({"","_","-","="},IF(OR($D103 &gt;= AR$6, $E103 &lt; AQ$6), 0, 1)+IF(OR($F103 &gt;= AR$6, $G103 &lt; AQ$6), 0, 2)+1)</f>
        <v/>
      </c>
      <c r="AR103" s="68" t="str">
        <f ca="1">INDEX({"","_","-","="},IF(OR($D103 &gt;= AS$6, $E103 &lt; AR$6), 0, 1)+IF(OR($F103 &gt;= AS$6, $G103 &lt; AR$6), 0, 2)+1)</f>
        <v/>
      </c>
      <c r="AS103" s="68" t="str">
        <f ca="1">INDEX({"","_","-","="},IF(OR($D103 &gt;= AT$6, $E103 &lt; AS$6), 0, 1)+IF(OR($F103 &gt;= AT$6, $G103 &lt; AS$6), 0, 2)+1)</f>
        <v/>
      </c>
      <c r="AT103" s="68" t="str">
        <f ca="1">INDEX({"","_","-","="},IF(OR($D103 &gt;= AU$6, $E103 &lt; AT$6), 0, 1)+IF(OR($F103 &gt;= AU$6, $G103 &lt; AT$6), 0, 2)+1)</f>
        <v/>
      </c>
      <c r="AU103" s="68" t="str">
        <f ca="1">INDEX({"","_","-","="},IF(OR($D103 &gt;= AV$6, $E103 &lt; AU$6), 0, 1)+IF(OR($F103 &gt;= AV$6, $G103 &lt; AU$6), 0, 2)+1)</f>
        <v/>
      </c>
      <c r="AV103" s="68" t="str">
        <f ca="1">INDEX({"","_","-","="},IF(OR($D103 &gt;= AW$6, $E103 &lt; AV$6), 0, 1)+IF(OR($F103 &gt;= AW$6, $G103 &lt; AV$6), 0, 2)+1)</f>
        <v/>
      </c>
      <c r="AW103" s="68" t="str">
        <f ca="1">INDEX({"","_","-","="},IF(OR($D103 &gt;= AX$6, $E103 &lt; AW$6), 0, 1)+IF(OR($F103 &gt;= AX$6, $G103 &lt; AW$6), 0, 2)+1)</f>
        <v/>
      </c>
      <c r="AX103" s="68" t="str">
        <f ca="1">INDEX({"","_","-","="},IF(OR($D103 &gt;= AY$6, $E103 &lt; AX$6), 0, 1)+IF(OR($F103 &gt;= AY$6, $G103 &lt; AX$6), 0, 2)+1)</f>
        <v/>
      </c>
      <c r="AY103" s="68" t="str">
        <f ca="1">INDEX({"","_","-","="},IF(OR($D103 &gt;= AZ$6, $E103 &lt; AY$6), 0, 1)+IF(OR($F103 &gt;= AZ$6, $G103 &lt; AY$6), 0, 2)+1)</f>
        <v/>
      </c>
      <c r="AZ103" s="68" t="str">
        <f ca="1">INDEX({"","_","-","="},IF(OR($D103 &gt;= BA$6, $E103 &lt; AZ$6), 0, 1)+IF(OR($F103 &gt;= BA$6, $G103 &lt; AZ$6), 0, 2)+1)</f>
        <v/>
      </c>
      <c r="BA103" s="68" t="str">
        <f ca="1">INDEX({"","_","-","="},IF(OR($D103 &gt;= BB$6, $E103 &lt; BA$6), 0, 1)+IF(OR($F103 &gt;= BB$6, $G103 &lt; BA$6), 0, 2)+1)</f>
        <v/>
      </c>
      <c r="BB103" s="68" t="str">
        <f ca="1">INDEX({"","_","-","="},IF(OR($D103 &gt;= BC$6, $E103 &lt; BB$6), 0, 1)+IF(OR($F103 &gt;= BC$6, $G103 &lt; BB$6), 0, 2)+1)</f>
        <v/>
      </c>
      <c r="BC103" s="68" t="str">
        <f ca="1">INDEX({"","_","-","="},IF(OR($D103 &gt;= BD$6, $E103 &lt; BC$6), 0, 1)+IF(OR($F103 &gt;= BD$6, $G103 &lt; BC$6), 0, 2)+1)</f>
        <v/>
      </c>
      <c r="BD103" s="68" t="str">
        <f ca="1">INDEX({"","_","-","="},IF(OR($D103 &gt;= BE$6, $E103 &lt; BD$6), 0, 1)+IF(OR($F103 &gt;= BE$6, $G103 &lt; BD$6), 0, 2)+1)</f>
        <v/>
      </c>
      <c r="BE103" s="68" t="str">
        <f ca="1">INDEX({"","_","-","="},IF(OR($D103 &gt;= BF$6, $E103 &lt; BE$6), 0, 1)+IF(OR($F103 &gt;= BF$6, $G103 &lt; BE$6), 0, 2)+1)</f>
        <v/>
      </c>
      <c r="BF103" s="68" t="str">
        <f ca="1">INDEX({"","_","-","="},IF(OR($D103 &gt;= BG$6, $E103 &lt; BF$6), 0, 1)+IF(OR($F103 &gt;= BG$6, $G103 &lt; BF$6), 0, 2)+1)</f>
        <v/>
      </c>
      <c r="BG103" s="68" t="str">
        <f ca="1">INDEX({"","_","-","="},IF(OR($D103 &gt;= BH$6, $E103 &lt; BG$6), 0, 1)+IF(OR($F103 &gt;= BH$6, $G103 &lt; BG$6), 0, 2)+1)</f>
        <v/>
      </c>
      <c r="BH103" s="68" t="str">
        <f ca="1">INDEX({"","_","-","="},IF(OR($D103 &gt;= BI$6, $E103 &lt; BH$6), 0, 1)+IF(OR($F103 &gt;= BI$6, $G103 &lt; BH$6), 0, 2)+1)</f>
        <v/>
      </c>
      <c r="BI103" s="68" t="str">
        <f ca="1">INDEX({"","_","-","="},IF(OR($D103 &gt;= BJ$6, $E103 &lt; BI$6), 0, 1)+IF(OR($F103 &gt;= BJ$6, $G103 &lt; BI$6), 0, 2)+1)</f>
        <v/>
      </c>
      <c r="BJ103" s="68" t="str">
        <f ca="1">INDEX({"","_","-","="},IF(OR($D103 &gt;= BK$6, $E103 &lt; BJ$6), 0, 1)+IF(OR($F103 &gt;= BK$6, $G103 &lt; BJ$6), 0, 2)+1)</f>
        <v/>
      </c>
      <c r="BK103" s="68" t="str">
        <f ca="1">INDEX({"","_","-","="},IF(OR($D103 &gt;= BL$6, $E103 &lt; BK$6), 0, 1)+IF(OR($F103 &gt;= BL$6, $G103 &lt; BK$6), 0, 2)+1)</f>
        <v/>
      </c>
      <c r="BL103" s="68" t="str">
        <f ca="1">INDEX({"","_","-","="},IF(OR($D103 &gt;= BM$6, $E103 &lt; BL$6), 0, 1)+IF(OR($F103 &gt;= BM$6, $G103 &lt; BL$6), 0, 2)+1)</f>
        <v/>
      </c>
      <c r="BM103" s="68" t="str">
        <f ca="1">INDEX({"","_","-","="},IF(OR($D103 &gt;= BN$6, $E103 &lt; BM$6), 0, 1)+IF(OR($F103 &gt;= BN$6, $G103 &lt; BM$6), 0, 2)+1)</f>
        <v/>
      </c>
      <c r="BN103" s="68" t="str">
        <f ca="1">INDEX({"","_","-","="},IF(OR($D103 &gt;= BO$6, $E103 &lt; BN$6), 0, 1)+IF(OR($F103 &gt;= BO$6, $G103 &lt; BN$6), 0, 2)+1)</f>
        <v/>
      </c>
      <c r="BO103" s="68" t="str">
        <f ca="1">INDEX({"","_","-","="},IF(OR($D103 &gt;= BP$6, $E103 &lt; BO$6), 0, 1)+IF(OR($F103 &gt;= BP$6, $G103 &lt; BO$6), 0, 2)+1)</f>
        <v/>
      </c>
      <c r="BP103" s="68" t="str">
        <f ca="1">INDEX({"","_","-","="},IF(OR($D103 &gt;= BQ$6, $E103 &lt; BP$6), 0, 1)+IF(OR($F103 &gt;= BQ$6, $G103 &lt; BP$6), 0, 2)+1)</f>
        <v/>
      </c>
      <c r="BQ103" s="68" t="str">
        <f ca="1">INDEX({"","_","-","="},IF(OR($D103 &gt;= BR$6, $E103 &lt; BQ$6), 0, 1)+IF(OR($F103 &gt;= BR$6, $G103 &lt; BQ$6), 0, 2)+1)</f>
        <v/>
      </c>
      <c r="BR103" s="68" t="str">
        <f ca="1">INDEX({"","_","-","="},IF(OR($D103 &gt;= BS$6, $E103 &lt; BR$6), 0, 1)+IF(OR($F103 &gt;= BS$6, $G103 &lt; BR$6), 0, 2)+1)</f>
        <v/>
      </c>
      <c r="BS103" s="68" t="str">
        <f ca="1">INDEX({"","_","-","="},IF(OR($D103 &gt;= BT$6, $E103 &lt; BS$6), 0, 1)+IF(OR($F103 &gt;= BT$6, $G103 &lt; BS$6), 0, 2)+1)</f>
        <v/>
      </c>
      <c r="BT103" s="68" t="str">
        <f ca="1">INDEX({"","_","-","="},IF(OR($D103 &gt;= BU$6, $E103 &lt; BT$6), 0, 1)+IF(OR($F103 &gt;= BU$6, $G103 &lt; BT$6), 0, 2)+1)</f>
        <v/>
      </c>
      <c r="BU103" s="68" t="str">
        <f ca="1">INDEX({"","_","-","="},IF(OR($D103 &gt;= BV$6, $E103 &lt; BU$6), 0, 1)+IF(OR($F103 &gt;= BV$6, $G103 &lt; BU$6), 0, 2)+1)</f>
        <v/>
      </c>
      <c r="BV103" s="68" t="str">
        <f ca="1">INDEX({"","_","-","="},IF(OR($D103 &gt;= BW$6, $E103 &lt; BV$6), 0, 1)+IF(OR($F103 &gt;= BW$6, $G103 &lt; BV$6), 0, 2)+1)</f>
        <v/>
      </c>
      <c r="BW103" s="68" t="str">
        <f ca="1">INDEX({"","_","-","="},IF(OR($D103 &gt;= BX$6, $E103 &lt; BW$6), 0, 1)+IF(OR($F103 &gt;= BX$6, $G103 &lt; BW$6), 0, 2)+1)</f>
        <v/>
      </c>
      <c r="BX103" s="68" t="str">
        <f ca="1">INDEX({"","_","-","="},IF(OR($D103 &gt;= BY$6, $E103 &lt; BX$6), 0, 1)+IF(OR($F103 &gt;= BY$6, $G103 &lt; BX$6), 0, 2)+1)</f>
        <v/>
      </c>
      <c r="BY103" s="68" t="str">
        <f ca="1">INDEX({"","_","-","="},IF(OR($D103 &gt;= BZ$6, $E103 &lt; BY$6), 0, 1)+IF(OR($F103 &gt;= BZ$6, $G103 &lt; BY$6), 0, 2)+1)</f>
        <v/>
      </c>
      <c r="BZ103" s="68" t="str">
        <f ca="1">INDEX({"","_","-","="},IF(OR($D103 &gt;= CA$6, $E103 &lt; BZ$6), 0, 1)+IF(OR($F103 &gt;= CA$6, $G103 &lt; BZ$6), 0, 2)+1)</f>
        <v/>
      </c>
      <c r="CA103" s="68" t="str">
        <f ca="1">INDEX({"","_","-","="},IF(OR($D103 &gt;= CB$6, $E103 &lt; CA$6), 0, 1)+IF(OR($F103 &gt;= CB$6, $G103 &lt; CA$6), 0, 2)+1)</f>
        <v/>
      </c>
      <c r="CB103" s="68" t="str">
        <f ca="1">INDEX({"","_","-","="},IF(OR($D103 &gt;= CC$6, $E103 &lt; CB$6), 0, 1)+IF(OR($F103 &gt;= CC$6, $G103 &lt; CB$6), 0, 2)+1)</f>
        <v/>
      </c>
      <c r="CC103" s="68" t="str">
        <f ca="1">INDEX({"","_","-","="},IF(OR($D103 &gt;= CD$6, $E103 &lt; CC$6), 0, 1)+IF(OR($F103 &gt;= CD$6, $G103 &lt; CC$6), 0, 2)+1)</f>
        <v/>
      </c>
      <c r="CD103" s="68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IF('临-进度'!M99,'临-进度'!$A99,"")</f>
        <v/>
      </c>
      <c r="B104" s="8" t="str">
        <f ca="1">IF('临-进度'!M99,'临-进度'!$B99,"")</f>
        <v/>
      </c>
      <c r="C104" s="8" t="str">
        <f ca="1">IF('临-进度'!M99,'临-进度'!$E99,"")</f>
        <v/>
      </c>
      <c r="D104" s="40" t="str">
        <f ca="1">IF('临-进度'!$M99,'临-进度'!$I99,"")</f>
        <v/>
      </c>
      <c r="E104" s="40" t="str">
        <f ca="1">IF('临-进度'!$M99,'临-进度'!$AE99,"")</f>
        <v/>
      </c>
      <c r="F104" s="40" t="str">
        <f ca="1">IF('临-进度'!$M99,'临-进度'!$J99,"")</f>
        <v/>
      </c>
      <c r="G104" s="73" t="str">
        <f ca="1">IF('临-进度'!$M99,'临-进度'!$AF99,"")</f>
        <v/>
      </c>
      <c r="H104" s="68" t="str">
        <f ca="1">INDEX({"","_","-","="},IF(OR($D104 &gt;= I$6, $E104 &lt; H$6), 0, 1)+IF(OR($F104 &gt;= I$6, $G104 &lt; H$6), 0, 2)+1)</f>
        <v/>
      </c>
      <c r="I104" s="68" t="str">
        <f ca="1">INDEX({"","_","-","="},IF(OR($D104 &gt;= J$6, $E104 &lt; I$6), 0, 1)+IF(OR($F104 &gt;= J$6, $G104 &lt; I$6), 0, 2)+1)</f>
        <v/>
      </c>
      <c r="J104" s="68" t="str">
        <f ca="1">INDEX({"","_","-","="},IF(OR($D104 &gt;= K$6, $E104 &lt; J$6), 0, 1)+IF(OR($F104 &gt;= K$6, $G104 &lt; J$6), 0, 2)+1)</f>
        <v/>
      </c>
      <c r="K104" s="68" t="str">
        <f ca="1">INDEX({"","_","-","="},IF(OR($D104 &gt;= L$6, $E104 &lt; K$6), 0, 1)+IF(OR($F104 &gt;= L$6, $G104 &lt; K$6), 0, 2)+1)</f>
        <v/>
      </c>
      <c r="L104" s="68" t="str">
        <f ca="1">INDEX({"","_","-","="},IF(OR($D104 &gt;= M$6, $E104 &lt; L$6), 0, 1)+IF(OR($F104 &gt;= M$6, $G104 &lt; L$6), 0, 2)+1)</f>
        <v/>
      </c>
      <c r="M104" s="68" t="str">
        <f ca="1">INDEX({"","_","-","="},IF(OR($D104 &gt;= N$6, $E104 &lt; M$6), 0, 1)+IF(OR($F104 &gt;= N$6, $G104 &lt; M$6), 0, 2)+1)</f>
        <v/>
      </c>
      <c r="N104" s="68" t="str">
        <f ca="1">INDEX({"","_","-","="},IF(OR($D104 &gt;= O$6, $E104 &lt; N$6), 0, 1)+IF(OR($F104 &gt;= O$6, $G104 &lt; N$6), 0, 2)+1)</f>
        <v/>
      </c>
      <c r="O104" s="68" t="str">
        <f ca="1">INDEX({"","_","-","="},IF(OR($D104 &gt;= P$6, $E104 &lt; O$6), 0, 1)+IF(OR($F104 &gt;= P$6, $G104 &lt; O$6), 0, 2)+1)</f>
        <v/>
      </c>
      <c r="P104" s="68" t="str">
        <f ca="1">INDEX({"","_","-","="},IF(OR($D104 &gt;= Q$6, $E104 &lt; P$6), 0, 1)+IF(OR($F104 &gt;= Q$6, $G104 &lt; P$6), 0, 2)+1)</f>
        <v/>
      </c>
      <c r="Q104" s="68" t="str">
        <f ca="1">INDEX({"","_","-","="},IF(OR($D104 &gt;= R$6, $E104 &lt; Q$6), 0, 1)+IF(OR($F104 &gt;= R$6, $G104 &lt; Q$6), 0, 2)+1)</f>
        <v/>
      </c>
      <c r="R104" s="68" t="str">
        <f ca="1">INDEX({"","_","-","="},IF(OR($D104 &gt;= S$6, $E104 &lt; R$6), 0, 1)+IF(OR($F104 &gt;= S$6, $G104 &lt; R$6), 0, 2)+1)</f>
        <v/>
      </c>
      <c r="S104" s="68" t="str">
        <f ca="1">INDEX({"","_","-","="},IF(OR($D104 &gt;= T$6, $E104 &lt; S$6), 0, 1)+IF(OR($F104 &gt;= T$6, $G104 &lt; S$6), 0, 2)+1)</f>
        <v/>
      </c>
      <c r="T104" s="68" t="str">
        <f ca="1">INDEX({"","_","-","="},IF(OR($D104 &gt;= U$6, $E104 &lt; T$6), 0, 1)+IF(OR($F104 &gt;= U$6, $G104 &lt; T$6), 0, 2)+1)</f>
        <v/>
      </c>
      <c r="U104" s="68" t="str">
        <f ca="1">INDEX({"","_","-","="},IF(OR($D104 &gt;= V$6, $E104 &lt; U$6), 0, 1)+IF(OR($F104 &gt;= V$6, $G104 &lt; U$6), 0, 2)+1)</f>
        <v/>
      </c>
      <c r="V104" s="68" t="str">
        <f ca="1">INDEX({"","_","-","="},IF(OR($D104 &gt;= W$6, $E104 &lt; V$6), 0, 1)+IF(OR($F104 &gt;= W$6, $G104 &lt; V$6), 0, 2)+1)</f>
        <v/>
      </c>
      <c r="W104" s="68" t="str">
        <f ca="1">INDEX({"","_","-","="},IF(OR($D104 &gt;= X$6, $E104 &lt; W$6), 0, 1)+IF(OR($F104 &gt;= X$6, $G104 &lt; W$6), 0, 2)+1)</f>
        <v/>
      </c>
      <c r="X104" s="68" t="str">
        <f ca="1">INDEX({"","_","-","="},IF(OR($D104 &gt;= Y$6, $E104 &lt; X$6), 0, 1)+IF(OR($F104 &gt;= Y$6, $G104 &lt; X$6), 0, 2)+1)</f>
        <v/>
      </c>
      <c r="Y104" s="68" t="str">
        <f ca="1">INDEX({"","_","-","="},IF(OR($D104 &gt;= Z$6, $E104 &lt; Y$6), 0, 1)+IF(OR($F104 &gt;= Z$6, $G104 &lt; Y$6), 0, 2)+1)</f>
        <v/>
      </c>
      <c r="Z104" s="68" t="str">
        <f ca="1">INDEX({"","_","-","="},IF(OR($D104 &gt;= AA$6, $E104 &lt; Z$6), 0, 1)+IF(OR($F104 &gt;= AA$6, $G104 &lt; Z$6), 0, 2)+1)</f>
        <v/>
      </c>
      <c r="AA104" s="68" t="str">
        <f ca="1">INDEX({"","_","-","="},IF(OR($D104 &gt;= AB$6, $E104 &lt; AA$6), 0, 1)+IF(OR($F104 &gt;= AB$6, $G104 &lt; AA$6), 0, 2)+1)</f>
        <v/>
      </c>
      <c r="AB104" s="68" t="str">
        <f ca="1">INDEX({"","_","-","="},IF(OR($D104 &gt;= AC$6, $E104 &lt; AB$6), 0, 1)+IF(OR($F104 &gt;= AC$6, $G104 &lt; AB$6), 0, 2)+1)</f>
        <v/>
      </c>
      <c r="AC104" s="68" t="str">
        <f ca="1">INDEX({"","_","-","="},IF(OR($D104 &gt;= AD$6, $E104 &lt; AC$6), 0, 1)+IF(OR($F104 &gt;= AD$6, $G104 &lt; AC$6), 0, 2)+1)</f>
        <v/>
      </c>
      <c r="AD104" s="68" t="str">
        <f ca="1">INDEX({"","_","-","="},IF(OR($D104 &gt;= AE$6, $E104 &lt; AD$6), 0, 1)+IF(OR($F104 &gt;= AE$6, $G104 &lt; AD$6), 0, 2)+1)</f>
        <v/>
      </c>
      <c r="AE104" s="68" t="str">
        <f ca="1">INDEX({"","_","-","="},IF(OR($D104 &gt;= AF$6, $E104 &lt; AE$6), 0, 1)+IF(OR($F104 &gt;= AF$6, $G104 &lt; AE$6), 0, 2)+1)</f>
        <v/>
      </c>
      <c r="AF104" s="68" t="str">
        <f ca="1">INDEX({"","_","-","="},IF(OR($D104 &gt;= AG$6, $E104 &lt; AF$6), 0, 1)+IF(OR($F104 &gt;= AG$6, $G104 &lt; AF$6), 0, 2)+1)</f>
        <v/>
      </c>
      <c r="AG104" s="68" t="str">
        <f ca="1">INDEX({"","_","-","="},IF(OR($D104 &gt;= AH$6, $E104 &lt; AG$6), 0, 1)+IF(OR($F104 &gt;= AH$6, $G104 &lt; AG$6), 0, 2)+1)</f>
        <v/>
      </c>
      <c r="AH104" s="68" t="str">
        <f ca="1">INDEX({"","_","-","="},IF(OR($D104 &gt;= AI$6, $E104 &lt; AH$6), 0, 1)+IF(OR($F104 &gt;= AI$6, $G104 &lt; AH$6), 0, 2)+1)</f>
        <v/>
      </c>
      <c r="AI104" s="68" t="str">
        <f ca="1">INDEX({"","_","-","="},IF(OR($D104 &gt;= AJ$6, $E104 &lt; AI$6), 0, 1)+IF(OR($F104 &gt;= AJ$6, $G104 &lt; AI$6), 0, 2)+1)</f>
        <v/>
      </c>
      <c r="AJ104" s="68" t="str">
        <f ca="1">INDEX({"","_","-","="},IF(OR($D104 &gt;= AK$6, $E104 &lt; AJ$6), 0, 1)+IF(OR($F104 &gt;= AK$6, $G104 &lt; AJ$6), 0, 2)+1)</f>
        <v/>
      </c>
      <c r="AK104" s="68" t="str">
        <f ca="1">INDEX({"","_","-","="},IF(OR($D104 &gt;= AL$6, $E104 &lt; AK$6), 0, 1)+IF(OR($F104 &gt;= AL$6, $G104 &lt; AK$6), 0, 2)+1)</f>
        <v/>
      </c>
      <c r="AL104" s="68" t="str">
        <f ca="1">INDEX({"","_","-","="},IF(OR($D104 &gt;= AM$6, $E104 &lt; AL$6), 0, 1)+IF(OR($F104 &gt;= AM$6, $G104 &lt; AL$6), 0, 2)+1)</f>
        <v/>
      </c>
      <c r="AM104" s="68" t="str">
        <f ca="1">INDEX({"","_","-","="},IF(OR($D104 &gt;= AN$6, $E104 &lt; AM$6), 0, 1)+IF(OR($F104 &gt;= AN$6, $G104 &lt; AM$6), 0, 2)+1)</f>
        <v/>
      </c>
      <c r="AN104" s="68" t="str">
        <f ca="1">INDEX({"","_","-","="},IF(OR($D104 &gt;= AO$6, $E104 &lt; AN$6), 0, 1)+IF(OR($F104 &gt;= AO$6, $G104 &lt; AN$6), 0, 2)+1)</f>
        <v/>
      </c>
      <c r="AO104" s="68" t="str">
        <f ca="1">INDEX({"","_","-","="},IF(OR($D104 &gt;= AP$6, $E104 &lt; AO$6), 0, 1)+IF(OR($F104 &gt;= AP$6, $G104 &lt; AO$6), 0, 2)+1)</f>
        <v/>
      </c>
      <c r="AP104" s="68" t="str">
        <f ca="1">INDEX({"","_","-","="},IF(OR($D104 &gt;= AQ$6, $E104 &lt; AP$6), 0, 1)+IF(OR($F104 &gt;= AQ$6, $G104 &lt; AP$6), 0, 2)+1)</f>
        <v/>
      </c>
      <c r="AQ104" s="68" t="str">
        <f ca="1">INDEX({"","_","-","="},IF(OR($D104 &gt;= AR$6, $E104 &lt; AQ$6), 0, 1)+IF(OR($F104 &gt;= AR$6, $G104 &lt; AQ$6), 0, 2)+1)</f>
        <v/>
      </c>
      <c r="AR104" s="68" t="str">
        <f ca="1">INDEX({"","_","-","="},IF(OR($D104 &gt;= AS$6, $E104 &lt; AR$6), 0, 1)+IF(OR($F104 &gt;= AS$6, $G104 &lt; AR$6), 0, 2)+1)</f>
        <v/>
      </c>
      <c r="AS104" s="68" t="str">
        <f ca="1">INDEX({"","_","-","="},IF(OR($D104 &gt;= AT$6, $E104 &lt; AS$6), 0, 1)+IF(OR($F104 &gt;= AT$6, $G104 &lt; AS$6), 0, 2)+1)</f>
        <v/>
      </c>
      <c r="AT104" s="68" t="str">
        <f ca="1">INDEX({"","_","-","="},IF(OR($D104 &gt;= AU$6, $E104 &lt; AT$6), 0, 1)+IF(OR($F104 &gt;= AU$6, $G104 &lt; AT$6), 0, 2)+1)</f>
        <v/>
      </c>
      <c r="AU104" s="68" t="str">
        <f ca="1">INDEX({"","_","-","="},IF(OR($D104 &gt;= AV$6, $E104 &lt; AU$6), 0, 1)+IF(OR($F104 &gt;= AV$6, $G104 &lt; AU$6), 0, 2)+1)</f>
        <v/>
      </c>
      <c r="AV104" s="68" t="str">
        <f ca="1">INDEX({"","_","-","="},IF(OR($D104 &gt;= AW$6, $E104 &lt; AV$6), 0, 1)+IF(OR($F104 &gt;= AW$6, $G104 &lt; AV$6), 0, 2)+1)</f>
        <v/>
      </c>
      <c r="AW104" s="68" t="str">
        <f ca="1">INDEX({"","_","-","="},IF(OR($D104 &gt;= AX$6, $E104 &lt; AW$6), 0, 1)+IF(OR($F104 &gt;= AX$6, $G104 &lt; AW$6), 0, 2)+1)</f>
        <v/>
      </c>
      <c r="AX104" s="68" t="str">
        <f ca="1">INDEX({"","_","-","="},IF(OR($D104 &gt;= AY$6, $E104 &lt; AX$6), 0, 1)+IF(OR($F104 &gt;= AY$6, $G104 &lt; AX$6), 0, 2)+1)</f>
        <v/>
      </c>
      <c r="AY104" s="68" t="str">
        <f ca="1">INDEX({"","_","-","="},IF(OR($D104 &gt;= AZ$6, $E104 &lt; AY$6), 0, 1)+IF(OR($F104 &gt;= AZ$6, $G104 &lt; AY$6), 0, 2)+1)</f>
        <v/>
      </c>
      <c r="AZ104" s="68" t="str">
        <f ca="1">INDEX({"","_","-","="},IF(OR($D104 &gt;= BA$6, $E104 &lt; AZ$6), 0, 1)+IF(OR($F104 &gt;= BA$6, $G104 &lt; AZ$6), 0, 2)+1)</f>
        <v/>
      </c>
      <c r="BA104" s="68" t="str">
        <f ca="1">INDEX({"","_","-","="},IF(OR($D104 &gt;= BB$6, $E104 &lt; BA$6), 0, 1)+IF(OR($F104 &gt;= BB$6, $G104 &lt; BA$6), 0, 2)+1)</f>
        <v/>
      </c>
      <c r="BB104" s="68" t="str">
        <f ca="1">INDEX({"","_","-","="},IF(OR($D104 &gt;= BC$6, $E104 &lt; BB$6), 0, 1)+IF(OR($F104 &gt;= BC$6, $G104 &lt; BB$6), 0, 2)+1)</f>
        <v/>
      </c>
      <c r="BC104" s="68" t="str">
        <f ca="1">INDEX({"","_","-","="},IF(OR($D104 &gt;= BD$6, $E104 &lt; BC$6), 0, 1)+IF(OR($F104 &gt;= BD$6, $G104 &lt; BC$6), 0, 2)+1)</f>
        <v/>
      </c>
      <c r="BD104" s="68" t="str">
        <f ca="1">INDEX({"","_","-","="},IF(OR($D104 &gt;= BE$6, $E104 &lt; BD$6), 0, 1)+IF(OR($F104 &gt;= BE$6, $G104 &lt; BD$6), 0, 2)+1)</f>
        <v/>
      </c>
      <c r="BE104" s="68" t="str">
        <f ca="1">INDEX({"","_","-","="},IF(OR($D104 &gt;= BF$6, $E104 &lt; BE$6), 0, 1)+IF(OR($F104 &gt;= BF$6, $G104 &lt; BE$6), 0, 2)+1)</f>
        <v/>
      </c>
      <c r="BF104" s="68" t="str">
        <f ca="1">INDEX({"","_","-","="},IF(OR($D104 &gt;= BG$6, $E104 &lt; BF$6), 0, 1)+IF(OR($F104 &gt;= BG$6, $G104 &lt; BF$6), 0, 2)+1)</f>
        <v/>
      </c>
      <c r="BG104" s="68" t="str">
        <f ca="1">INDEX({"","_","-","="},IF(OR($D104 &gt;= BH$6, $E104 &lt; BG$6), 0, 1)+IF(OR($F104 &gt;= BH$6, $G104 &lt; BG$6), 0, 2)+1)</f>
        <v/>
      </c>
      <c r="BH104" s="68" t="str">
        <f ca="1">INDEX({"","_","-","="},IF(OR($D104 &gt;= BI$6, $E104 &lt; BH$6), 0, 1)+IF(OR($F104 &gt;= BI$6, $G104 &lt; BH$6), 0, 2)+1)</f>
        <v/>
      </c>
      <c r="BI104" s="68" t="str">
        <f ca="1">INDEX({"","_","-","="},IF(OR($D104 &gt;= BJ$6, $E104 &lt; BI$6), 0, 1)+IF(OR($F104 &gt;= BJ$6, $G104 &lt; BI$6), 0, 2)+1)</f>
        <v/>
      </c>
      <c r="BJ104" s="68" t="str">
        <f ca="1">INDEX({"","_","-","="},IF(OR($D104 &gt;= BK$6, $E104 &lt; BJ$6), 0, 1)+IF(OR($F104 &gt;= BK$6, $G104 &lt; BJ$6), 0, 2)+1)</f>
        <v/>
      </c>
      <c r="BK104" s="68" t="str">
        <f ca="1">INDEX({"","_","-","="},IF(OR($D104 &gt;= BL$6, $E104 &lt; BK$6), 0, 1)+IF(OR($F104 &gt;= BL$6, $G104 &lt; BK$6), 0, 2)+1)</f>
        <v/>
      </c>
      <c r="BL104" s="68" t="str">
        <f ca="1">INDEX({"","_","-","="},IF(OR($D104 &gt;= BM$6, $E104 &lt; BL$6), 0, 1)+IF(OR($F104 &gt;= BM$6, $G104 &lt; BL$6), 0, 2)+1)</f>
        <v/>
      </c>
      <c r="BM104" s="68" t="str">
        <f ca="1">INDEX({"","_","-","="},IF(OR($D104 &gt;= BN$6, $E104 &lt; BM$6), 0, 1)+IF(OR($F104 &gt;= BN$6, $G104 &lt; BM$6), 0, 2)+1)</f>
        <v/>
      </c>
      <c r="BN104" s="68" t="str">
        <f ca="1">INDEX({"","_","-","="},IF(OR($D104 &gt;= BO$6, $E104 &lt; BN$6), 0, 1)+IF(OR($F104 &gt;= BO$6, $G104 &lt; BN$6), 0, 2)+1)</f>
        <v/>
      </c>
      <c r="BO104" s="68" t="str">
        <f ca="1">INDEX({"","_","-","="},IF(OR($D104 &gt;= BP$6, $E104 &lt; BO$6), 0, 1)+IF(OR($F104 &gt;= BP$6, $G104 &lt; BO$6), 0, 2)+1)</f>
        <v/>
      </c>
      <c r="BP104" s="68" t="str">
        <f ca="1">INDEX({"","_","-","="},IF(OR($D104 &gt;= BQ$6, $E104 &lt; BP$6), 0, 1)+IF(OR($F104 &gt;= BQ$6, $G104 &lt; BP$6), 0, 2)+1)</f>
        <v/>
      </c>
      <c r="BQ104" s="68" t="str">
        <f ca="1">INDEX({"","_","-","="},IF(OR($D104 &gt;= BR$6, $E104 &lt; BQ$6), 0, 1)+IF(OR($F104 &gt;= BR$6, $G104 &lt; BQ$6), 0, 2)+1)</f>
        <v/>
      </c>
      <c r="BR104" s="68" t="str">
        <f ca="1">INDEX({"","_","-","="},IF(OR($D104 &gt;= BS$6, $E104 &lt; BR$6), 0, 1)+IF(OR($F104 &gt;= BS$6, $G104 &lt; BR$6), 0, 2)+1)</f>
        <v/>
      </c>
      <c r="BS104" s="68" t="str">
        <f ca="1">INDEX({"","_","-","="},IF(OR($D104 &gt;= BT$6, $E104 &lt; BS$6), 0, 1)+IF(OR($F104 &gt;= BT$6, $G104 &lt; BS$6), 0, 2)+1)</f>
        <v/>
      </c>
      <c r="BT104" s="68" t="str">
        <f ca="1">INDEX({"","_","-","="},IF(OR($D104 &gt;= BU$6, $E104 &lt; BT$6), 0, 1)+IF(OR($F104 &gt;= BU$6, $G104 &lt; BT$6), 0, 2)+1)</f>
        <v/>
      </c>
      <c r="BU104" s="68" t="str">
        <f ca="1">INDEX({"","_","-","="},IF(OR($D104 &gt;= BV$6, $E104 &lt; BU$6), 0, 1)+IF(OR($F104 &gt;= BV$6, $G104 &lt; BU$6), 0, 2)+1)</f>
        <v/>
      </c>
      <c r="BV104" s="68" t="str">
        <f ca="1">INDEX({"","_","-","="},IF(OR($D104 &gt;= BW$6, $E104 &lt; BV$6), 0, 1)+IF(OR($F104 &gt;= BW$6, $G104 &lt; BV$6), 0, 2)+1)</f>
        <v/>
      </c>
      <c r="BW104" s="68" t="str">
        <f ca="1">INDEX({"","_","-","="},IF(OR($D104 &gt;= BX$6, $E104 &lt; BW$6), 0, 1)+IF(OR($F104 &gt;= BX$6, $G104 &lt; BW$6), 0, 2)+1)</f>
        <v/>
      </c>
      <c r="BX104" s="68" t="str">
        <f ca="1">INDEX({"","_","-","="},IF(OR($D104 &gt;= BY$6, $E104 &lt; BX$6), 0, 1)+IF(OR($F104 &gt;= BY$6, $G104 &lt; BX$6), 0, 2)+1)</f>
        <v/>
      </c>
      <c r="BY104" s="68" t="str">
        <f ca="1">INDEX({"","_","-","="},IF(OR($D104 &gt;= BZ$6, $E104 &lt; BY$6), 0, 1)+IF(OR($F104 &gt;= BZ$6, $G104 &lt; BY$6), 0, 2)+1)</f>
        <v/>
      </c>
      <c r="BZ104" s="68" t="str">
        <f ca="1">INDEX({"","_","-","="},IF(OR($D104 &gt;= CA$6, $E104 &lt; BZ$6), 0, 1)+IF(OR($F104 &gt;= CA$6, $G104 &lt; BZ$6), 0, 2)+1)</f>
        <v/>
      </c>
      <c r="CA104" s="68" t="str">
        <f ca="1">INDEX({"","_","-","="},IF(OR($D104 &gt;= CB$6, $E104 &lt; CA$6), 0, 1)+IF(OR($F104 &gt;= CB$6, $G104 &lt; CA$6), 0, 2)+1)</f>
        <v/>
      </c>
      <c r="CB104" s="68" t="str">
        <f ca="1">INDEX({"","_","-","="},IF(OR($D104 &gt;= CC$6, $E104 &lt; CB$6), 0, 1)+IF(OR($F104 &gt;= CC$6, $G104 &lt; CB$6), 0, 2)+1)</f>
        <v/>
      </c>
      <c r="CC104" s="68" t="str">
        <f ca="1">INDEX({"","_","-","="},IF(OR($D104 &gt;= CD$6, $E104 &lt; CC$6), 0, 1)+IF(OR($F104 &gt;= CD$6, $G104 &lt; CC$6), 0, 2)+1)</f>
        <v/>
      </c>
      <c r="CD104" s="68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IF('临-进度'!M100,'临-进度'!$A100,"")</f>
        <v/>
      </c>
      <c r="B105" s="8" t="str">
        <f ca="1">IF('临-进度'!M100,'临-进度'!$B100,"")</f>
        <v/>
      </c>
      <c r="C105" s="8" t="str">
        <f ca="1">IF('临-进度'!M100,'临-进度'!$E100,"")</f>
        <v/>
      </c>
      <c r="D105" s="40" t="str">
        <f ca="1">IF('临-进度'!$M100,'临-进度'!$I100,"")</f>
        <v/>
      </c>
      <c r="E105" s="40" t="str">
        <f ca="1">IF('临-进度'!$M100,'临-进度'!$AE100,"")</f>
        <v/>
      </c>
      <c r="F105" s="40" t="str">
        <f ca="1">IF('临-进度'!$M100,'临-进度'!$J100,"")</f>
        <v/>
      </c>
      <c r="G105" s="73" t="str">
        <f ca="1">IF('临-进度'!$M100,'临-进度'!$AF100,"")</f>
        <v/>
      </c>
      <c r="H105" s="68" t="str">
        <f ca="1">INDEX({"","_","-","="},IF(OR($D105 &gt;= I$6, $E105 &lt; H$6), 0, 1)+IF(OR($F105 &gt;= I$6, $G105 &lt; H$6), 0, 2)+1)</f>
        <v/>
      </c>
      <c r="I105" s="68" t="str">
        <f ca="1">INDEX({"","_","-","="},IF(OR($D105 &gt;= J$6, $E105 &lt; I$6), 0, 1)+IF(OR($F105 &gt;= J$6, $G105 &lt; I$6), 0, 2)+1)</f>
        <v/>
      </c>
      <c r="J105" s="68" t="str">
        <f ca="1">INDEX({"","_","-","="},IF(OR($D105 &gt;= K$6, $E105 &lt; J$6), 0, 1)+IF(OR($F105 &gt;= K$6, $G105 &lt; J$6), 0, 2)+1)</f>
        <v/>
      </c>
      <c r="K105" s="68" t="str">
        <f ca="1">INDEX({"","_","-","="},IF(OR($D105 &gt;= L$6, $E105 &lt; K$6), 0, 1)+IF(OR($F105 &gt;= L$6, $G105 &lt; K$6), 0, 2)+1)</f>
        <v/>
      </c>
      <c r="L105" s="68" t="str">
        <f ca="1">INDEX({"","_","-","="},IF(OR($D105 &gt;= M$6, $E105 &lt; L$6), 0, 1)+IF(OR($F105 &gt;= M$6, $G105 &lt; L$6), 0, 2)+1)</f>
        <v/>
      </c>
      <c r="M105" s="68" t="str">
        <f ca="1">INDEX({"","_","-","="},IF(OR($D105 &gt;= N$6, $E105 &lt; M$6), 0, 1)+IF(OR($F105 &gt;= N$6, $G105 &lt; M$6), 0, 2)+1)</f>
        <v/>
      </c>
      <c r="N105" s="68" t="str">
        <f ca="1">INDEX({"","_","-","="},IF(OR($D105 &gt;= O$6, $E105 &lt; N$6), 0, 1)+IF(OR($F105 &gt;= O$6, $G105 &lt; N$6), 0, 2)+1)</f>
        <v/>
      </c>
      <c r="O105" s="68" t="str">
        <f ca="1">INDEX({"","_","-","="},IF(OR($D105 &gt;= P$6, $E105 &lt; O$6), 0, 1)+IF(OR($F105 &gt;= P$6, $G105 &lt; O$6), 0, 2)+1)</f>
        <v/>
      </c>
      <c r="P105" s="68" t="str">
        <f ca="1">INDEX({"","_","-","="},IF(OR($D105 &gt;= Q$6, $E105 &lt; P$6), 0, 1)+IF(OR($F105 &gt;= Q$6, $G105 &lt; P$6), 0, 2)+1)</f>
        <v/>
      </c>
      <c r="Q105" s="68" t="str">
        <f ca="1">INDEX({"","_","-","="},IF(OR($D105 &gt;= R$6, $E105 &lt; Q$6), 0, 1)+IF(OR($F105 &gt;= R$6, $G105 &lt; Q$6), 0, 2)+1)</f>
        <v/>
      </c>
      <c r="R105" s="68" t="str">
        <f ca="1">INDEX({"","_","-","="},IF(OR($D105 &gt;= S$6, $E105 &lt; R$6), 0, 1)+IF(OR($F105 &gt;= S$6, $G105 &lt; R$6), 0, 2)+1)</f>
        <v/>
      </c>
      <c r="S105" s="68" t="str">
        <f ca="1">INDEX({"","_","-","="},IF(OR($D105 &gt;= T$6, $E105 &lt; S$6), 0, 1)+IF(OR($F105 &gt;= T$6, $G105 &lt; S$6), 0, 2)+1)</f>
        <v/>
      </c>
      <c r="T105" s="68" t="str">
        <f ca="1">INDEX({"","_","-","="},IF(OR($D105 &gt;= U$6, $E105 &lt; T$6), 0, 1)+IF(OR($F105 &gt;= U$6, $G105 &lt; T$6), 0, 2)+1)</f>
        <v/>
      </c>
      <c r="U105" s="68" t="str">
        <f ca="1">INDEX({"","_","-","="},IF(OR($D105 &gt;= V$6, $E105 &lt; U$6), 0, 1)+IF(OR($F105 &gt;= V$6, $G105 &lt; U$6), 0, 2)+1)</f>
        <v/>
      </c>
      <c r="V105" s="68" t="str">
        <f ca="1">INDEX({"","_","-","="},IF(OR($D105 &gt;= W$6, $E105 &lt; V$6), 0, 1)+IF(OR($F105 &gt;= W$6, $G105 &lt; V$6), 0, 2)+1)</f>
        <v/>
      </c>
      <c r="W105" s="68" t="str">
        <f ca="1">INDEX({"","_","-","="},IF(OR($D105 &gt;= X$6, $E105 &lt; W$6), 0, 1)+IF(OR($F105 &gt;= X$6, $G105 &lt; W$6), 0, 2)+1)</f>
        <v/>
      </c>
      <c r="X105" s="68" t="str">
        <f ca="1">INDEX({"","_","-","="},IF(OR($D105 &gt;= Y$6, $E105 &lt; X$6), 0, 1)+IF(OR($F105 &gt;= Y$6, $G105 &lt; X$6), 0, 2)+1)</f>
        <v/>
      </c>
      <c r="Y105" s="68" t="str">
        <f ca="1">INDEX({"","_","-","="},IF(OR($D105 &gt;= Z$6, $E105 &lt; Y$6), 0, 1)+IF(OR($F105 &gt;= Z$6, $G105 &lt; Y$6), 0, 2)+1)</f>
        <v/>
      </c>
      <c r="Z105" s="68" t="str">
        <f ca="1">INDEX({"","_","-","="},IF(OR($D105 &gt;= AA$6, $E105 &lt; Z$6), 0, 1)+IF(OR($F105 &gt;= AA$6, $G105 &lt; Z$6), 0, 2)+1)</f>
        <v/>
      </c>
      <c r="AA105" s="68" t="str">
        <f ca="1">INDEX({"","_","-","="},IF(OR($D105 &gt;= AB$6, $E105 &lt; AA$6), 0, 1)+IF(OR($F105 &gt;= AB$6, $G105 &lt; AA$6), 0, 2)+1)</f>
        <v/>
      </c>
      <c r="AB105" s="68" t="str">
        <f ca="1">INDEX({"","_","-","="},IF(OR($D105 &gt;= AC$6, $E105 &lt; AB$6), 0, 1)+IF(OR($F105 &gt;= AC$6, $G105 &lt; AB$6), 0, 2)+1)</f>
        <v/>
      </c>
      <c r="AC105" s="68" t="str">
        <f ca="1">INDEX({"","_","-","="},IF(OR($D105 &gt;= AD$6, $E105 &lt; AC$6), 0, 1)+IF(OR($F105 &gt;= AD$6, $G105 &lt; AC$6), 0, 2)+1)</f>
        <v/>
      </c>
      <c r="AD105" s="68" t="str">
        <f ca="1">INDEX({"","_","-","="},IF(OR($D105 &gt;= AE$6, $E105 &lt; AD$6), 0, 1)+IF(OR($F105 &gt;= AE$6, $G105 &lt; AD$6), 0, 2)+1)</f>
        <v/>
      </c>
      <c r="AE105" s="68" t="str">
        <f ca="1">INDEX({"","_","-","="},IF(OR($D105 &gt;= AF$6, $E105 &lt; AE$6), 0, 1)+IF(OR($F105 &gt;= AF$6, $G105 &lt; AE$6), 0, 2)+1)</f>
        <v/>
      </c>
      <c r="AF105" s="68" t="str">
        <f ca="1">INDEX({"","_","-","="},IF(OR($D105 &gt;= AG$6, $E105 &lt; AF$6), 0, 1)+IF(OR($F105 &gt;= AG$6, $G105 &lt; AF$6), 0, 2)+1)</f>
        <v/>
      </c>
      <c r="AG105" s="68" t="str">
        <f ca="1">INDEX({"","_","-","="},IF(OR($D105 &gt;= AH$6, $E105 &lt; AG$6), 0, 1)+IF(OR($F105 &gt;= AH$6, $G105 &lt; AG$6), 0, 2)+1)</f>
        <v/>
      </c>
      <c r="AH105" s="68" t="str">
        <f ca="1">INDEX({"","_","-","="},IF(OR($D105 &gt;= AI$6, $E105 &lt; AH$6), 0, 1)+IF(OR($F105 &gt;= AI$6, $G105 &lt; AH$6), 0, 2)+1)</f>
        <v/>
      </c>
      <c r="AI105" s="68" t="str">
        <f ca="1">INDEX({"","_","-","="},IF(OR($D105 &gt;= AJ$6, $E105 &lt; AI$6), 0, 1)+IF(OR($F105 &gt;= AJ$6, $G105 &lt; AI$6), 0, 2)+1)</f>
        <v/>
      </c>
      <c r="AJ105" s="68" t="str">
        <f ca="1">INDEX({"","_","-","="},IF(OR($D105 &gt;= AK$6, $E105 &lt; AJ$6), 0, 1)+IF(OR($F105 &gt;= AK$6, $G105 &lt; AJ$6), 0, 2)+1)</f>
        <v/>
      </c>
      <c r="AK105" s="68" t="str">
        <f ca="1">INDEX({"","_","-","="},IF(OR($D105 &gt;= AL$6, $E105 &lt; AK$6), 0, 1)+IF(OR($F105 &gt;= AL$6, $G105 &lt; AK$6), 0, 2)+1)</f>
        <v/>
      </c>
      <c r="AL105" s="68" t="str">
        <f ca="1">INDEX({"","_","-","="},IF(OR($D105 &gt;= AM$6, $E105 &lt; AL$6), 0, 1)+IF(OR($F105 &gt;= AM$6, $G105 &lt; AL$6), 0, 2)+1)</f>
        <v/>
      </c>
      <c r="AM105" s="68" t="str">
        <f ca="1">INDEX({"","_","-","="},IF(OR($D105 &gt;= AN$6, $E105 &lt; AM$6), 0, 1)+IF(OR($F105 &gt;= AN$6, $G105 &lt; AM$6), 0, 2)+1)</f>
        <v/>
      </c>
      <c r="AN105" s="68" t="str">
        <f ca="1">INDEX({"","_","-","="},IF(OR($D105 &gt;= AO$6, $E105 &lt; AN$6), 0, 1)+IF(OR($F105 &gt;= AO$6, $G105 &lt; AN$6), 0, 2)+1)</f>
        <v/>
      </c>
      <c r="AO105" s="68" t="str">
        <f ca="1">INDEX({"","_","-","="},IF(OR($D105 &gt;= AP$6, $E105 &lt; AO$6), 0, 1)+IF(OR($F105 &gt;= AP$6, $G105 &lt; AO$6), 0, 2)+1)</f>
        <v/>
      </c>
      <c r="AP105" s="68" t="str">
        <f ca="1">INDEX({"","_","-","="},IF(OR($D105 &gt;= AQ$6, $E105 &lt; AP$6), 0, 1)+IF(OR($F105 &gt;= AQ$6, $G105 &lt; AP$6), 0, 2)+1)</f>
        <v/>
      </c>
      <c r="AQ105" s="68" t="str">
        <f ca="1">INDEX({"","_","-","="},IF(OR($D105 &gt;= AR$6, $E105 &lt; AQ$6), 0, 1)+IF(OR($F105 &gt;= AR$6, $G105 &lt; AQ$6), 0, 2)+1)</f>
        <v/>
      </c>
      <c r="AR105" s="68" t="str">
        <f ca="1">INDEX({"","_","-","="},IF(OR($D105 &gt;= AS$6, $E105 &lt; AR$6), 0, 1)+IF(OR($F105 &gt;= AS$6, $G105 &lt; AR$6), 0, 2)+1)</f>
        <v/>
      </c>
      <c r="AS105" s="68" t="str">
        <f ca="1">INDEX({"","_","-","="},IF(OR($D105 &gt;= AT$6, $E105 &lt; AS$6), 0, 1)+IF(OR($F105 &gt;= AT$6, $G105 &lt; AS$6), 0, 2)+1)</f>
        <v/>
      </c>
      <c r="AT105" s="68" t="str">
        <f ca="1">INDEX({"","_","-","="},IF(OR($D105 &gt;= AU$6, $E105 &lt; AT$6), 0, 1)+IF(OR($F105 &gt;= AU$6, $G105 &lt; AT$6), 0, 2)+1)</f>
        <v/>
      </c>
      <c r="AU105" s="68" t="str">
        <f ca="1">INDEX({"","_","-","="},IF(OR($D105 &gt;= AV$6, $E105 &lt; AU$6), 0, 1)+IF(OR($F105 &gt;= AV$6, $G105 &lt; AU$6), 0, 2)+1)</f>
        <v/>
      </c>
      <c r="AV105" s="68" t="str">
        <f ca="1">INDEX({"","_","-","="},IF(OR($D105 &gt;= AW$6, $E105 &lt; AV$6), 0, 1)+IF(OR($F105 &gt;= AW$6, $G105 &lt; AV$6), 0, 2)+1)</f>
        <v/>
      </c>
      <c r="AW105" s="68" t="str">
        <f ca="1">INDEX({"","_","-","="},IF(OR($D105 &gt;= AX$6, $E105 &lt; AW$6), 0, 1)+IF(OR($F105 &gt;= AX$6, $G105 &lt; AW$6), 0, 2)+1)</f>
        <v/>
      </c>
      <c r="AX105" s="68" t="str">
        <f ca="1">INDEX({"","_","-","="},IF(OR($D105 &gt;= AY$6, $E105 &lt; AX$6), 0, 1)+IF(OR($F105 &gt;= AY$6, $G105 &lt; AX$6), 0, 2)+1)</f>
        <v/>
      </c>
      <c r="AY105" s="68" t="str">
        <f ca="1">INDEX({"","_","-","="},IF(OR($D105 &gt;= AZ$6, $E105 &lt; AY$6), 0, 1)+IF(OR($F105 &gt;= AZ$6, $G105 &lt; AY$6), 0, 2)+1)</f>
        <v/>
      </c>
      <c r="AZ105" s="68" t="str">
        <f ca="1">INDEX({"","_","-","="},IF(OR($D105 &gt;= BA$6, $E105 &lt; AZ$6), 0, 1)+IF(OR($F105 &gt;= BA$6, $G105 &lt; AZ$6), 0, 2)+1)</f>
        <v/>
      </c>
      <c r="BA105" s="68" t="str">
        <f ca="1">INDEX({"","_","-","="},IF(OR($D105 &gt;= BB$6, $E105 &lt; BA$6), 0, 1)+IF(OR($F105 &gt;= BB$6, $G105 &lt; BA$6), 0, 2)+1)</f>
        <v/>
      </c>
      <c r="BB105" s="68" t="str">
        <f ca="1">INDEX({"","_","-","="},IF(OR($D105 &gt;= BC$6, $E105 &lt; BB$6), 0, 1)+IF(OR($F105 &gt;= BC$6, $G105 &lt; BB$6), 0, 2)+1)</f>
        <v/>
      </c>
      <c r="BC105" s="68" t="str">
        <f ca="1">INDEX({"","_","-","="},IF(OR($D105 &gt;= BD$6, $E105 &lt; BC$6), 0, 1)+IF(OR($F105 &gt;= BD$6, $G105 &lt; BC$6), 0, 2)+1)</f>
        <v/>
      </c>
      <c r="BD105" s="68" t="str">
        <f ca="1">INDEX({"","_","-","="},IF(OR($D105 &gt;= BE$6, $E105 &lt; BD$6), 0, 1)+IF(OR($F105 &gt;= BE$6, $G105 &lt; BD$6), 0, 2)+1)</f>
        <v/>
      </c>
      <c r="BE105" s="68" t="str">
        <f ca="1">INDEX({"","_","-","="},IF(OR($D105 &gt;= BF$6, $E105 &lt; BE$6), 0, 1)+IF(OR($F105 &gt;= BF$6, $G105 &lt; BE$6), 0, 2)+1)</f>
        <v/>
      </c>
      <c r="BF105" s="68" t="str">
        <f ca="1">INDEX({"","_","-","="},IF(OR($D105 &gt;= BG$6, $E105 &lt; BF$6), 0, 1)+IF(OR($F105 &gt;= BG$6, $G105 &lt; BF$6), 0, 2)+1)</f>
        <v/>
      </c>
      <c r="BG105" s="68" t="str">
        <f ca="1">INDEX({"","_","-","="},IF(OR($D105 &gt;= BH$6, $E105 &lt; BG$6), 0, 1)+IF(OR($F105 &gt;= BH$6, $G105 &lt; BG$6), 0, 2)+1)</f>
        <v/>
      </c>
      <c r="BH105" s="68" t="str">
        <f ca="1">INDEX({"","_","-","="},IF(OR($D105 &gt;= BI$6, $E105 &lt; BH$6), 0, 1)+IF(OR($F105 &gt;= BI$6, $G105 &lt; BH$6), 0, 2)+1)</f>
        <v/>
      </c>
      <c r="BI105" s="68" t="str">
        <f ca="1">INDEX({"","_","-","="},IF(OR($D105 &gt;= BJ$6, $E105 &lt; BI$6), 0, 1)+IF(OR($F105 &gt;= BJ$6, $G105 &lt; BI$6), 0, 2)+1)</f>
        <v/>
      </c>
      <c r="BJ105" s="68" t="str">
        <f ca="1">INDEX({"","_","-","="},IF(OR($D105 &gt;= BK$6, $E105 &lt; BJ$6), 0, 1)+IF(OR($F105 &gt;= BK$6, $G105 &lt; BJ$6), 0, 2)+1)</f>
        <v/>
      </c>
      <c r="BK105" s="68" t="str">
        <f ca="1">INDEX({"","_","-","="},IF(OR($D105 &gt;= BL$6, $E105 &lt; BK$6), 0, 1)+IF(OR($F105 &gt;= BL$6, $G105 &lt; BK$6), 0, 2)+1)</f>
        <v/>
      </c>
      <c r="BL105" s="68" t="str">
        <f ca="1">INDEX({"","_","-","="},IF(OR($D105 &gt;= BM$6, $E105 &lt; BL$6), 0, 1)+IF(OR($F105 &gt;= BM$6, $G105 &lt; BL$6), 0, 2)+1)</f>
        <v/>
      </c>
      <c r="BM105" s="68" t="str">
        <f ca="1">INDEX({"","_","-","="},IF(OR($D105 &gt;= BN$6, $E105 &lt; BM$6), 0, 1)+IF(OR($F105 &gt;= BN$6, $G105 &lt; BM$6), 0, 2)+1)</f>
        <v/>
      </c>
      <c r="BN105" s="68" t="str">
        <f ca="1">INDEX({"","_","-","="},IF(OR($D105 &gt;= BO$6, $E105 &lt; BN$6), 0, 1)+IF(OR($F105 &gt;= BO$6, $G105 &lt; BN$6), 0, 2)+1)</f>
        <v/>
      </c>
      <c r="BO105" s="68" t="str">
        <f ca="1">INDEX({"","_","-","="},IF(OR($D105 &gt;= BP$6, $E105 &lt; BO$6), 0, 1)+IF(OR($F105 &gt;= BP$6, $G105 &lt; BO$6), 0, 2)+1)</f>
        <v/>
      </c>
      <c r="BP105" s="68" t="str">
        <f ca="1">INDEX({"","_","-","="},IF(OR($D105 &gt;= BQ$6, $E105 &lt; BP$6), 0, 1)+IF(OR($F105 &gt;= BQ$6, $G105 &lt; BP$6), 0, 2)+1)</f>
        <v/>
      </c>
      <c r="BQ105" s="68" t="str">
        <f ca="1">INDEX({"","_","-","="},IF(OR($D105 &gt;= BR$6, $E105 &lt; BQ$6), 0, 1)+IF(OR($F105 &gt;= BR$6, $G105 &lt; BQ$6), 0, 2)+1)</f>
        <v/>
      </c>
      <c r="BR105" s="68" t="str">
        <f ca="1">INDEX({"","_","-","="},IF(OR($D105 &gt;= BS$6, $E105 &lt; BR$6), 0, 1)+IF(OR($F105 &gt;= BS$6, $G105 &lt; BR$6), 0, 2)+1)</f>
        <v/>
      </c>
      <c r="BS105" s="68" t="str">
        <f ca="1">INDEX({"","_","-","="},IF(OR($D105 &gt;= BT$6, $E105 &lt; BS$6), 0, 1)+IF(OR($F105 &gt;= BT$6, $G105 &lt; BS$6), 0, 2)+1)</f>
        <v/>
      </c>
      <c r="BT105" s="68" t="str">
        <f ca="1">INDEX({"","_","-","="},IF(OR($D105 &gt;= BU$6, $E105 &lt; BT$6), 0, 1)+IF(OR($F105 &gt;= BU$6, $G105 &lt; BT$6), 0, 2)+1)</f>
        <v/>
      </c>
      <c r="BU105" s="68" t="str">
        <f ca="1">INDEX({"","_","-","="},IF(OR($D105 &gt;= BV$6, $E105 &lt; BU$6), 0, 1)+IF(OR($F105 &gt;= BV$6, $G105 &lt; BU$6), 0, 2)+1)</f>
        <v/>
      </c>
      <c r="BV105" s="68" t="str">
        <f ca="1">INDEX({"","_","-","="},IF(OR($D105 &gt;= BW$6, $E105 &lt; BV$6), 0, 1)+IF(OR($F105 &gt;= BW$6, $G105 &lt; BV$6), 0, 2)+1)</f>
        <v/>
      </c>
      <c r="BW105" s="68" t="str">
        <f ca="1">INDEX({"","_","-","="},IF(OR($D105 &gt;= BX$6, $E105 &lt; BW$6), 0, 1)+IF(OR($F105 &gt;= BX$6, $G105 &lt; BW$6), 0, 2)+1)</f>
        <v/>
      </c>
      <c r="BX105" s="68" t="str">
        <f ca="1">INDEX({"","_","-","="},IF(OR($D105 &gt;= BY$6, $E105 &lt; BX$6), 0, 1)+IF(OR($F105 &gt;= BY$6, $G105 &lt; BX$6), 0, 2)+1)</f>
        <v/>
      </c>
      <c r="BY105" s="68" t="str">
        <f ca="1">INDEX({"","_","-","="},IF(OR($D105 &gt;= BZ$6, $E105 &lt; BY$6), 0, 1)+IF(OR($F105 &gt;= BZ$6, $G105 &lt; BY$6), 0, 2)+1)</f>
        <v/>
      </c>
      <c r="BZ105" s="68" t="str">
        <f ca="1">INDEX({"","_","-","="},IF(OR($D105 &gt;= CA$6, $E105 &lt; BZ$6), 0, 1)+IF(OR($F105 &gt;= CA$6, $G105 &lt; BZ$6), 0, 2)+1)</f>
        <v/>
      </c>
      <c r="CA105" s="68" t="str">
        <f ca="1">INDEX({"","_","-","="},IF(OR($D105 &gt;= CB$6, $E105 &lt; CA$6), 0, 1)+IF(OR($F105 &gt;= CB$6, $G105 &lt; CA$6), 0, 2)+1)</f>
        <v/>
      </c>
      <c r="CB105" s="68" t="str">
        <f ca="1">INDEX({"","_","-","="},IF(OR($D105 &gt;= CC$6, $E105 &lt; CB$6), 0, 1)+IF(OR($F105 &gt;= CC$6, $G105 &lt; CB$6), 0, 2)+1)</f>
        <v/>
      </c>
      <c r="CC105" s="68" t="str">
        <f ca="1">INDEX({"","_","-","="},IF(OR($D105 &gt;= CD$6, $E105 &lt; CC$6), 0, 1)+IF(OR($F105 &gt;= CD$6, $G105 &lt; CC$6), 0, 2)+1)</f>
        <v/>
      </c>
      <c r="CD105" s="68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IF('临-进度'!M101,'临-进度'!$A101,"")</f>
        <v/>
      </c>
      <c r="B106" s="8" t="str">
        <f ca="1">IF('临-进度'!M101,'临-进度'!$B101,"")</f>
        <v/>
      </c>
      <c r="C106" s="8" t="str">
        <f ca="1">IF('临-进度'!M101,'临-进度'!$E101,"")</f>
        <v/>
      </c>
      <c r="D106" s="40" t="str">
        <f ca="1">IF('临-进度'!$M101,'临-进度'!$I101,"")</f>
        <v/>
      </c>
      <c r="E106" s="40" t="str">
        <f ca="1">IF('临-进度'!$M101,'临-进度'!$AE101,"")</f>
        <v/>
      </c>
      <c r="F106" s="40" t="str">
        <f ca="1">IF('临-进度'!$M101,'临-进度'!$J101,"")</f>
        <v/>
      </c>
      <c r="G106" s="73" t="str">
        <f ca="1">IF('临-进度'!$M101,'临-进度'!$AF101,"")</f>
        <v/>
      </c>
      <c r="H106" s="68" t="str">
        <f ca="1">INDEX({"","_","-","="},IF(OR($D106 &gt;= I$6, $E106 &lt; H$6), 0, 1)+IF(OR($F106 &gt;= I$6, $G106 &lt; H$6), 0, 2)+1)</f>
        <v/>
      </c>
      <c r="I106" s="68" t="str">
        <f ca="1">INDEX({"","_","-","="},IF(OR($D106 &gt;= J$6, $E106 &lt; I$6), 0, 1)+IF(OR($F106 &gt;= J$6, $G106 &lt; I$6), 0, 2)+1)</f>
        <v/>
      </c>
      <c r="J106" s="68" t="str">
        <f ca="1">INDEX({"","_","-","="},IF(OR($D106 &gt;= K$6, $E106 &lt; J$6), 0, 1)+IF(OR($F106 &gt;= K$6, $G106 &lt; J$6), 0, 2)+1)</f>
        <v/>
      </c>
      <c r="K106" s="68" t="str">
        <f ca="1">INDEX({"","_","-","="},IF(OR($D106 &gt;= L$6, $E106 &lt; K$6), 0, 1)+IF(OR($F106 &gt;= L$6, $G106 &lt; K$6), 0, 2)+1)</f>
        <v/>
      </c>
      <c r="L106" s="68" t="str">
        <f ca="1">INDEX({"","_","-","="},IF(OR($D106 &gt;= M$6, $E106 &lt; L$6), 0, 1)+IF(OR($F106 &gt;= M$6, $G106 &lt; L$6), 0, 2)+1)</f>
        <v/>
      </c>
      <c r="M106" s="68" t="str">
        <f ca="1">INDEX({"","_","-","="},IF(OR($D106 &gt;= N$6, $E106 &lt; M$6), 0, 1)+IF(OR($F106 &gt;= N$6, $G106 &lt; M$6), 0, 2)+1)</f>
        <v/>
      </c>
      <c r="N106" s="68" t="str">
        <f ca="1">INDEX({"","_","-","="},IF(OR($D106 &gt;= O$6, $E106 &lt; N$6), 0, 1)+IF(OR($F106 &gt;= O$6, $G106 &lt; N$6), 0, 2)+1)</f>
        <v/>
      </c>
      <c r="O106" s="68" t="str">
        <f ca="1">INDEX({"","_","-","="},IF(OR($D106 &gt;= P$6, $E106 &lt; O$6), 0, 1)+IF(OR($F106 &gt;= P$6, $G106 &lt; O$6), 0, 2)+1)</f>
        <v/>
      </c>
      <c r="P106" s="68" t="str">
        <f ca="1">INDEX({"","_","-","="},IF(OR($D106 &gt;= Q$6, $E106 &lt; P$6), 0, 1)+IF(OR($F106 &gt;= Q$6, $G106 &lt; P$6), 0, 2)+1)</f>
        <v/>
      </c>
      <c r="Q106" s="68" t="str">
        <f ca="1">INDEX({"","_","-","="},IF(OR($D106 &gt;= R$6, $E106 &lt; Q$6), 0, 1)+IF(OR($F106 &gt;= R$6, $G106 &lt; Q$6), 0, 2)+1)</f>
        <v/>
      </c>
      <c r="R106" s="68" t="str">
        <f ca="1">INDEX({"","_","-","="},IF(OR($D106 &gt;= S$6, $E106 &lt; R$6), 0, 1)+IF(OR($F106 &gt;= S$6, $G106 &lt; R$6), 0, 2)+1)</f>
        <v/>
      </c>
      <c r="S106" s="68" t="str">
        <f ca="1">INDEX({"","_","-","="},IF(OR($D106 &gt;= T$6, $E106 &lt; S$6), 0, 1)+IF(OR($F106 &gt;= T$6, $G106 &lt; S$6), 0, 2)+1)</f>
        <v/>
      </c>
      <c r="T106" s="68" t="str">
        <f ca="1">INDEX({"","_","-","="},IF(OR($D106 &gt;= U$6, $E106 &lt; T$6), 0, 1)+IF(OR($F106 &gt;= U$6, $G106 &lt; T$6), 0, 2)+1)</f>
        <v/>
      </c>
      <c r="U106" s="68" t="str">
        <f ca="1">INDEX({"","_","-","="},IF(OR($D106 &gt;= V$6, $E106 &lt; U$6), 0, 1)+IF(OR($F106 &gt;= V$6, $G106 &lt; U$6), 0, 2)+1)</f>
        <v/>
      </c>
      <c r="V106" s="68" t="str">
        <f ca="1">INDEX({"","_","-","="},IF(OR($D106 &gt;= W$6, $E106 &lt; V$6), 0, 1)+IF(OR($F106 &gt;= W$6, $G106 &lt; V$6), 0, 2)+1)</f>
        <v/>
      </c>
      <c r="W106" s="68" t="str">
        <f ca="1">INDEX({"","_","-","="},IF(OR($D106 &gt;= X$6, $E106 &lt; W$6), 0, 1)+IF(OR($F106 &gt;= X$6, $G106 &lt; W$6), 0, 2)+1)</f>
        <v/>
      </c>
      <c r="X106" s="68" t="str">
        <f ca="1">INDEX({"","_","-","="},IF(OR($D106 &gt;= Y$6, $E106 &lt; X$6), 0, 1)+IF(OR($F106 &gt;= Y$6, $G106 &lt; X$6), 0, 2)+1)</f>
        <v/>
      </c>
      <c r="Y106" s="68" t="str">
        <f ca="1">INDEX({"","_","-","="},IF(OR($D106 &gt;= Z$6, $E106 &lt; Y$6), 0, 1)+IF(OR($F106 &gt;= Z$6, $G106 &lt; Y$6), 0, 2)+1)</f>
        <v/>
      </c>
      <c r="Z106" s="68" t="str">
        <f ca="1">INDEX({"","_","-","="},IF(OR($D106 &gt;= AA$6, $E106 &lt; Z$6), 0, 1)+IF(OR($F106 &gt;= AA$6, $G106 &lt; Z$6), 0, 2)+1)</f>
        <v/>
      </c>
      <c r="AA106" s="68" t="str">
        <f ca="1">INDEX({"","_","-","="},IF(OR($D106 &gt;= AB$6, $E106 &lt; AA$6), 0, 1)+IF(OR($F106 &gt;= AB$6, $G106 &lt; AA$6), 0, 2)+1)</f>
        <v/>
      </c>
      <c r="AB106" s="68" t="str">
        <f ca="1">INDEX({"","_","-","="},IF(OR($D106 &gt;= AC$6, $E106 &lt; AB$6), 0, 1)+IF(OR($F106 &gt;= AC$6, $G106 &lt; AB$6), 0, 2)+1)</f>
        <v/>
      </c>
      <c r="AC106" s="68" t="str">
        <f ca="1">INDEX({"","_","-","="},IF(OR($D106 &gt;= AD$6, $E106 &lt; AC$6), 0, 1)+IF(OR($F106 &gt;= AD$6, $G106 &lt; AC$6), 0, 2)+1)</f>
        <v/>
      </c>
      <c r="AD106" s="68" t="str">
        <f ca="1">INDEX({"","_","-","="},IF(OR($D106 &gt;= AE$6, $E106 &lt; AD$6), 0, 1)+IF(OR($F106 &gt;= AE$6, $G106 &lt; AD$6), 0, 2)+1)</f>
        <v/>
      </c>
      <c r="AE106" s="68" t="str">
        <f ca="1">INDEX({"","_","-","="},IF(OR($D106 &gt;= AF$6, $E106 &lt; AE$6), 0, 1)+IF(OR($F106 &gt;= AF$6, $G106 &lt; AE$6), 0, 2)+1)</f>
        <v/>
      </c>
      <c r="AF106" s="68" t="str">
        <f ca="1">INDEX({"","_","-","="},IF(OR($D106 &gt;= AG$6, $E106 &lt; AF$6), 0, 1)+IF(OR($F106 &gt;= AG$6, $G106 &lt; AF$6), 0, 2)+1)</f>
        <v/>
      </c>
      <c r="AG106" s="68" t="str">
        <f ca="1">INDEX({"","_","-","="},IF(OR($D106 &gt;= AH$6, $E106 &lt; AG$6), 0, 1)+IF(OR($F106 &gt;= AH$6, $G106 &lt; AG$6), 0, 2)+1)</f>
        <v/>
      </c>
      <c r="AH106" s="68" t="str">
        <f ca="1">INDEX({"","_","-","="},IF(OR($D106 &gt;= AI$6, $E106 &lt; AH$6), 0, 1)+IF(OR($F106 &gt;= AI$6, $G106 &lt; AH$6), 0, 2)+1)</f>
        <v/>
      </c>
      <c r="AI106" s="68" t="str">
        <f ca="1">INDEX({"","_","-","="},IF(OR($D106 &gt;= AJ$6, $E106 &lt; AI$6), 0, 1)+IF(OR($F106 &gt;= AJ$6, $G106 &lt; AI$6), 0, 2)+1)</f>
        <v/>
      </c>
      <c r="AJ106" s="68" t="str">
        <f ca="1">INDEX({"","_","-","="},IF(OR($D106 &gt;= AK$6, $E106 &lt; AJ$6), 0, 1)+IF(OR($F106 &gt;= AK$6, $G106 &lt; AJ$6), 0, 2)+1)</f>
        <v/>
      </c>
      <c r="AK106" s="68" t="str">
        <f ca="1">INDEX({"","_","-","="},IF(OR($D106 &gt;= AL$6, $E106 &lt; AK$6), 0, 1)+IF(OR($F106 &gt;= AL$6, $G106 &lt; AK$6), 0, 2)+1)</f>
        <v/>
      </c>
      <c r="AL106" s="68" t="str">
        <f ca="1">INDEX({"","_","-","="},IF(OR($D106 &gt;= AM$6, $E106 &lt; AL$6), 0, 1)+IF(OR($F106 &gt;= AM$6, $G106 &lt; AL$6), 0, 2)+1)</f>
        <v/>
      </c>
      <c r="AM106" s="68" t="str">
        <f ca="1">INDEX({"","_","-","="},IF(OR($D106 &gt;= AN$6, $E106 &lt; AM$6), 0, 1)+IF(OR($F106 &gt;= AN$6, $G106 &lt; AM$6), 0, 2)+1)</f>
        <v/>
      </c>
      <c r="AN106" s="68" t="str">
        <f ca="1">INDEX({"","_","-","="},IF(OR($D106 &gt;= AO$6, $E106 &lt; AN$6), 0, 1)+IF(OR($F106 &gt;= AO$6, $G106 &lt; AN$6), 0, 2)+1)</f>
        <v/>
      </c>
      <c r="AO106" s="68" t="str">
        <f ca="1">INDEX({"","_","-","="},IF(OR($D106 &gt;= AP$6, $E106 &lt; AO$6), 0, 1)+IF(OR($F106 &gt;= AP$6, $G106 &lt; AO$6), 0, 2)+1)</f>
        <v/>
      </c>
      <c r="AP106" s="68" t="str">
        <f ca="1">INDEX({"","_","-","="},IF(OR($D106 &gt;= AQ$6, $E106 &lt; AP$6), 0, 1)+IF(OR($F106 &gt;= AQ$6, $G106 &lt; AP$6), 0, 2)+1)</f>
        <v/>
      </c>
      <c r="AQ106" s="68" t="str">
        <f ca="1">INDEX({"","_","-","="},IF(OR($D106 &gt;= AR$6, $E106 &lt; AQ$6), 0, 1)+IF(OR($F106 &gt;= AR$6, $G106 &lt; AQ$6), 0, 2)+1)</f>
        <v/>
      </c>
      <c r="AR106" s="68" t="str">
        <f ca="1">INDEX({"","_","-","="},IF(OR($D106 &gt;= AS$6, $E106 &lt; AR$6), 0, 1)+IF(OR($F106 &gt;= AS$6, $G106 &lt; AR$6), 0, 2)+1)</f>
        <v/>
      </c>
      <c r="AS106" s="68" t="str">
        <f ca="1">INDEX({"","_","-","="},IF(OR($D106 &gt;= AT$6, $E106 &lt; AS$6), 0, 1)+IF(OR($F106 &gt;= AT$6, $G106 &lt; AS$6), 0, 2)+1)</f>
        <v/>
      </c>
      <c r="AT106" s="68" t="str">
        <f ca="1">INDEX({"","_","-","="},IF(OR($D106 &gt;= AU$6, $E106 &lt; AT$6), 0, 1)+IF(OR($F106 &gt;= AU$6, $G106 &lt; AT$6), 0, 2)+1)</f>
        <v/>
      </c>
      <c r="AU106" s="68" t="str">
        <f ca="1">INDEX({"","_","-","="},IF(OR($D106 &gt;= AV$6, $E106 &lt; AU$6), 0, 1)+IF(OR($F106 &gt;= AV$6, $G106 &lt; AU$6), 0, 2)+1)</f>
        <v/>
      </c>
      <c r="AV106" s="68" t="str">
        <f ca="1">INDEX({"","_","-","="},IF(OR($D106 &gt;= AW$6, $E106 &lt; AV$6), 0, 1)+IF(OR($F106 &gt;= AW$6, $G106 &lt; AV$6), 0, 2)+1)</f>
        <v/>
      </c>
      <c r="AW106" s="68" t="str">
        <f ca="1">INDEX({"","_","-","="},IF(OR($D106 &gt;= AX$6, $E106 &lt; AW$6), 0, 1)+IF(OR($F106 &gt;= AX$6, $G106 &lt; AW$6), 0, 2)+1)</f>
        <v/>
      </c>
      <c r="AX106" s="68" t="str">
        <f ca="1">INDEX({"","_","-","="},IF(OR($D106 &gt;= AY$6, $E106 &lt; AX$6), 0, 1)+IF(OR($F106 &gt;= AY$6, $G106 &lt; AX$6), 0, 2)+1)</f>
        <v/>
      </c>
      <c r="AY106" s="68" t="str">
        <f ca="1">INDEX({"","_","-","="},IF(OR($D106 &gt;= AZ$6, $E106 &lt; AY$6), 0, 1)+IF(OR($F106 &gt;= AZ$6, $G106 &lt; AY$6), 0, 2)+1)</f>
        <v/>
      </c>
      <c r="AZ106" s="68" t="str">
        <f ca="1">INDEX({"","_","-","="},IF(OR($D106 &gt;= BA$6, $E106 &lt; AZ$6), 0, 1)+IF(OR($F106 &gt;= BA$6, $G106 &lt; AZ$6), 0, 2)+1)</f>
        <v/>
      </c>
      <c r="BA106" s="68" t="str">
        <f ca="1">INDEX({"","_","-","="},IF(OR($D106 &gt;= BB$6, $E106 &lt; BA$6), 0, 1)+IF(OR($F106 &gt;= BB$6, $G106 &lt; BA$6), 0, 2)+1)</f>
        <v/>
      </c>
      <c r="BB106" s="68" t="str">
        <f ca="1">INDEX({"","_","-","="},IF(OR($D106 &gt;= BC$6, $E106 &lt; BB$6), 0, 1)+IF(OR($F106 &gt;= BC$6, $G106 &lt; BB$6), 0, 2)+1)</f>
        <v/>
      </c>
      <c r="BC106" s="68" t="str">
        <f ca="1">INDEX({"","_","-","="},IF(OR($D106 &gt;= BD$6, $E106 &lt; BC$6), 0, 1)+IF(OR($F106 &gt;= BD$6, $G106 &lt; BC$6), 0, 2)+1)</f>
        <v/>
      </c>
      <c r="BD106" s="68" t="str">
        <f ca="1">INDEX({"","_","-","="},IF(OR($D106 &gt;= BE$6, $E106 &lt; BD$6), 0, 1)+IF(OR($F106 &gt;= BE$6, $G106 &lt; BD$6), 0, 2)+1)</f>
        <v/>
      </c>
      <c r="BE106" s="68" t="str">
        <f ca="1">INDEX({"","_","-","="},IF(OR($D106 &gt;= BF$6, $E106 &lt; BE$6), 0, 1)+IF(OR($F106 &gt;= BF$6, $G106 &lt; BE$6), 0, 2)+1)</f>
        <v/>
      </c>
      <c r="BF106" s="68" t="str">
        <f ca="1">INDEX({"","_","-","="},IF(OR($D106 &gt;= BG$6, $E106 &lt; BF$6), 0, 1)+IF(OR($F106 &gt;= BG$6, $G106 &lt; BF$6), 0, 2)+1)</f>
        <v/>
      </c>
      <c r="BG106" s="68" t="str">
        <f ca="1">INDEX({"","_","-","="},IF(OR($D106 &gt;= BH$6, $E106 &lt; BG$6), 0, 1)+IF(OR($F106 &gt;= BH$6, $G106 &lt; BG$6), 0, 2)+1)</f>
        <v/>
      </c>
      <c r="BH106" s="68" t="str">
        <f ca="1">INDEX({"","_","-","="},IF(OR($D106 &gt;= BI$6, $E106 &lt; BH$6), 0, 1)+IF(OR($F106 &gt;= BI$6, $G106 &lt; BH$6), 0, 2)+1)</f>
        <v/>
      </c>
      <c r="BI106" s="68" t="str">
        <f ca="1">INDEX({"","_","-","="},IF(OR($D106 &gt;= BJ$6, $E106 &lt; BI$6), 0, 1)+IF(OR($F106 &gt;= BJ$6, $G106 &lt; BI$6), 0, 2)+1)</f>
        <v/>
      </c>
      <c r="BJ106" s="68" t="str">
        <f ca="1">INDEX({"","_","-","="},IF(OR($D106 &gt;= BK$6, $E106 &lt; BJ$6), 0, 1)+IF(OR($F106 &gt;= BK$6, $G106 &lt; BJ$6), 0, 2)+1)</f>
        <v/>
      </c>
      <c r="BK106" s="68" t="str">
        <f ca="1">INDEX({"","_","-","="},IF(OR($D106 &gt;= BL$6, $E106 &lt; BK$6), 0, 1)+IF(OR($F106 &gt;= BL$6, $G106 &lt; BK$6), 0, 2)+1)</f>
        <v/>
      </c>
      <c r="BL106" s="68" t="str">
        <f ca="1">INDEX({"","_","-","="},IF(OR($D106 &gt;= BM$6, $E106 &lt; BL$6), 0, 1)+IF(OR($F106 &gt;= BM$6, $G106 &lt; BL$6), 0, 2)+1)</f>
        <v/>
      </c>
      <c r="BM106" s="68" t="str">
        <f ca="1">INDEX({"","_","-","="},IF(OR($D106 &gt;= BN$6, $E106 &lt; BM$6), 0, 1)+IF(OR($F106 &gt;= BN$6, $G106 &lt; BM$6), 0, 2)+1)</f>
        <v/>
      </c>
      <c r="BN106" s="68" t="str">
        <f ca="1">INDEX({"","_","-","="},IF(OR($D106 &gt;= BO$6, $E106 &lt; BN$6), 0, 1)+IF(OR($F106 &gt;= BO$6, $G106 &lt; BN$6), 0, 2)+1)</f>
        <v/>
      </c>
      <c r="BO106" s="68" t="str">
        <f ca="1">INDEX({"","_","-","="},IF(OR($D106 &gt;= BP$6, $E106 &lt; BO$6), 0, 1)+IF(OR($F106 &gt;= BP$6, $G106 &lt; BO$6), 0, 2)+1)</f>
        <v/>
      </c>
      <c r="BP106" s="68" t="str">
        <f ca="1">INDEX({"","_","-","="},IF(OR($D106 &gt;= BQ$6, $E106 &lt; BP$6), 0, 1)+IF(OR($F106 &gt;= BQ$6, $G106 &lt; BP$6), 0, 2)+1)</f>
        <v/>
      </c>
      <c r="BQ106" s="68" t="str">
        <f ca="1">INDEX({"","_","-","="},IF(OR($D106 &gt;= BR$6, $E106 &lt; BQ$6), 0, 1)+IF(OR($F106 &gt;= BR$6, $G106 &lt; BQ$6), 0, 2)+1)</f>
        <v/>
      </c>
      <c r="BR106" s="68" t="str">
        <f ca="1">INDEX({"","_","-","="},IF(OR($D106 &gt;= BS$6, $E106 &lt; BR$6), 0, 1)+IF(OR($F106 &gt;= BS$6, $G106 &lt; BR$6), 0, 2)+1)</f>
        <v/>
      </c>
      <c r="BS106" s="68" t="str">
        <f ca="1">INDEX({"","_","-","="},IF(OR($D106 &gt;= BT$6, $E106 &lt; BS$6), 0, 1)+IF(OR($F106 &gt;= BT$6, $G106 &lt; BS$6), 0, 2)+1)</f>
        <v/>
      </c>
      <c r="BT106" s="68" t="str">
        <f ca="1">INDEX({"","_","-","="},IF(OR($D106 &gt;= BU$6, $E106 &lt; BT$6), 0, 1)+IF(OR($F106 &gt;= BU$6, $G106 &lt; BT$6), 0, 2)+1)</f>
        <v/>
      </c>
      <c r="BU106" s="68" t="str">
        <f ca="1">INDEX({"","_","-","="},IF(OR($D106 &gt;= BV$6, $E106 &lt; BU$6), 0, 1)+IF(OR($F106 &gt;= BV$6, $G106 &lt; BU$6), 0, 2)+1)</f>
        <v/>
      </c>
      <c r="BV106" s="68" t="str">
        <f ca="1">INDEX({"","_","-","="},IF(OR($D106 &gt;= BW$6, $E106 &lt; BV$6), 0, 1)+IF(OR($F106 &gt;= BW$6, $G106 &lt; BV$6), 0, 2)+1)</f>
        <v/>
      </c>
      <c r="BW106" s="68" t="str">
        <f ca="1">INDEX({"","_","-","="},IF(OR($D106 &gt;= BX$6, $E106 &lt; BW$6), 0, 1)+IF(OR($F106 &gt;= BX$6, $G106 &lt; BW$6), 0, 2)+1)</f>
        <v/>
      </c>
      <c r="BX106" s="68" t="str">
        <f ca="1">INDEX({"","_","-","="},IF(OR($D106 &gt;= BY$6, $E106 &lt; BX$6), 0, 1)+IF(OR($F106 &gt;= BY$6, $G106 &lt; BX$6), 0, 2)+1)</f>
        <v/>
      </c>
      <c r="BY106" s="68" t="str">
        <f ca="1">INDEX({"","_","-","="},IF(OR($D106 &gt;= BZ$6, $E106 &lt; BY$6), 0, 1)+IF(OR($F106 &gt;= BZ$6, $G106 &lt; BY$6), 0, 2)+1)</f>
        <v/>
      </c>
      <c r="BZ106" s="68" t="str">
        <f ca="1">INDEX({"","_","-","="},IF(OR($D106 &gt;= CA$6, $E106 &lt; BZ$6), 0, 1)+IF(OR($F106 &gt;= CA$6, $G106 &lt; BZ$6), 0, 2)+1)</f>
        <v/>
      </c>
      <c r="CA106" s="68" t="str">
        <f ca="1">INDEX({"","_","-","="},IF(OR($D106 &gt;= CB$6, $E106 &lt; CA$6), 0, 1)+IF(OR($F106 &gt;= CB$6, $G106 &lt; CA$6), 0, 2)+1)</f>
        <v/>
      </c>
      <c r="CB106" s="68" t="str">
        <f ca="1">INDEX({"","_","-","="},IF(OR($D106 &gt;= CC$6, $E106 &lt; CB$6), 0, 1)+IF(OR($F106 &gt;= CC$6, $G106 &lt; CB$6), 0, 2)+1)</f>
        <v/>
      </c>
      <c r="CC106" s="68" t="str">
        <f ca="1">INDEX({"","_","-","="},IF(OR($D106 &gt;= CD$6, $E106 &lt; CC$6), 0, 1)+IF(OR($F106 &gt;= CD$6, $G106 &lt; CC$6), 0, 2)+1)</f>
        <v/>
      </c>
      <c r="CD106" s="68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IF('临-进度'!M102,'临-进度'!$A102,"")</f>
        <v/>
      </c>
      <c r="B107" s="8" t="str">
        <f ca="1">IF('临-进度'!M102,'临-进度'!$B102,"")</f>
        <v/>
      </c>
      <c r="C107" s="8" t="str">
        <f ca="1">IF('临-进度'!M102,'临-进度'!$E102,"")</f>
        <v/>
      </c>
      <c r="D107" s="40" t="str">
        <f ca="1">IF('临-进度'!$M102,'临-进度'!$I102,"")</f>
        <v/>
      </c>
      <c r="E107" s="40" t="str">
        <f ca="1">IF('临-进度'!$M102,'临-进度'!$AE102,"")</f>
        <v/>
      </c>
      <c r="F107" s="40" t="str">
        <f ca="1">IF('临-进度'!$M102,'临-进度'!$J102,"")</f>
        <v/>
      </c>
      <c r="G107" s="73" t="str">
        <f ca="1">IF('临-进度'!$M102,'临-进度'!$AF102,"")</f>
        <v/>
      </c>
      <c r="H107" s="68" t="str">
        <f ca="1">INDEX({"","_","-","="},IF(OR($D107 &gt;= I$6, $E107 &lt; H$6), 0, 1)+IF(OR($F107 &gt;= I$6, $G107 &lt; H$6), 0, 2)+1)</f>
        <v/>
      </c>
      <c r="I107" s="68" t="str">
        <f ca="1">INDEX({"","_","-","="},IF(OR($D107 &gt;= J$6, $E107 &lt; I$6), 0, 1)+IF(OR($F107 &gt;= J$6, $G107 &lt; I$6), 0, 2)+1)</f>
        <v/>
      </c>
      <c r="J107" s="68" t="str">
        <f ca="1">INDEX({"","_","-","="},IF(OR($D107 &gt;= K$6, $E107 &lt; J$6), 0, 1)+IF(OR($F107 &gt;= K$6, $G107 &lt; J$6), 0, 2)+1)</f>
        <v/>
      </c>
      <c r="K107" s="68" t="str">
        <f ca="1">INDEX({"","_","-","="},IF(OR($D107 &gt;= L$6, $E107 &lt; K$6), 0, 1)+IF(OR($F107 &gt;= L$6, $G107 &lt; K$6), 0, 2)+1)</f>
        <v/>
      </c>
      <c r="L107" s="68" t="str">
        <f ca="1">INDEX({"","_","-","="},IF(OR($D107 &gt;= M$6, $E107 &lt; L$6), 0, 1)+IF(OR($F107 &gt;= M$6, $G107 &lt; L$6), 0, 2)+1)</f>
        <v/>
      </c>
      <c r="M107" s="68" t="str">
        <f ca="1">INDEX({"","_","-","="},IF(OR($D107 &gt;= N$6, $E107 &lt; M$6), 0, 1)+IF(OR($F107 &gt;= N$6, $G107 &lt; M$6), 0, 2)+1)</f>
        <v/>
      </c>
      <c r="N107" s="68" t="str">
        <f ca="1">INDEX({"","_","-","="},IF(OR($D107 &gt;= O$6, $E107 &lt; N$6), 0, 1)+IF(OR($F107 &gt;= O$6, $G107 &lt; N$6), 0, 2)+1)</f>
        <v/>
      </c>
      <c r="O107" s="68" t="str">
        <f ca="1">INDEX({"","_","-","="},IF(OR($D107 &gt;= P$6, $E107 &lt; O$6), 0, 1)+IF(OR($F107 &gt;= P$6, $G107 &lt; O$6), 0, 2)+1)</f>
        <v/>
      </c>
      <c r="P107" s="68" t="str">
        <f ca="1">INDEX({"","_","-","="},IF(OR($D107 &gt;= Q$6, $E107 &lt; P$6), 0, 1)+IF(OR($F107 &gt;= Q$6, $G107 &lt; P$6), 0, 2)+1)</f>
        <v/>
      </c>
      <c r="Q107" s="68" t="str">
        <f ca="1">INDEX({"","_","-","="},IF(OR($D107 &gt;= R$6, $E107 &lt; Q$6), 0, 1)+IF(OR($F107 &gt;= R$6, $G107 &lt; Q$6), 0, 2)+1)</f>
        <v/>
      </c>
      <c r="R107" s="68" t="str">
        <f ca="1">INDEX({"","_","-","="},IF(OR($D107 &gt;= S$6, $E107 &lt; R$6), 0, 1)+IF(OR($F107 &gt;= S$6, $G107 &lt; R$6), 0, 2)+1)</f>
        <v/>
      </c>
      <c r="S107" s="68" t="str">
        <f ca="1">INDEX({"","_","-","="},IF(OR($D107 &gt;= T$6, $E107 &lt; S$6), 0, 1)+IF(OR($F107 &gt;= T$6, $G107 &lt; S$6), 0, 2)+1)</f>
        <v/>
      </c>
      <c r="T107" s="68" t="str">
        <f ca="1">INDEX({"","_","-","="},IF(OR($D107 &gt;= U$6, $E107 &lt; T$6), 0, 1)+IF(OR($F107 &gt;= U$6, $G107 &lt; T$6), 0, 2)+1)</f>
        <v/>
      </c>
      <c r="U107" s="68" t="str">
        <f ca="1">INDEX({"","_","-","="},IF(OR($D107 &gt;= V$6, $E107 &lt; U$6), 0, 1)+IF(OR($F107 &gt;= V$6, $G107 &lt; U$6), 0, 2)+1)</f>
        <v/>
      </c>
      <c r="V107" s="68" t="str">
        <f ca="1">INDEX({"","_","-","="},IF(OR($D107 &gt;= W$6, $E107 &lt; V$6), 0, 1)+IF(OR($F107 &gt;= W$6, $G107 &lt; V$6), 0, 2)+1)</f>
        <v/>
      </c>
      <c r="W107" s="68" t="str">
        <f ca="1">INDEX({"","_","-","="},IF(OR($D107 &gt;= X$6, $E107 &lt; W$6), 0, 1)+IF(OR($F107 &gt;= X$6, $G107 &lt; W$6), 0, 2)+1)</f>
        <v/>
      </c>
      <c r="X107" s="68" t="str">
        <f ca="1">INDEX({"","_","-","="},IF(OR($D107 &gt;= Y$6, $E107 &lt; X$6), 0, 1)+IF(OR($F107 &gt;= Y$6, $G107 &lt; X$6), 0, 2)+1)</f>
        <v/>
      </c>
      <c r="Y107" s="68" t="str">
        <f ca="1">INDEX({"","_","-","="},IF(OR($D107 &gt;= Z$6, $E107 &lt; Y$6), 0, 1)+IF(OR($F107 &gt;= Z$6, $G107 &lt; Y$6), 0, 2)+1)</f>
        <v/>
      </c>
      <c r="Z107" s="68" t="str">
        <f ca="1">INDEX({"","_","-","="},IF(OR($D107 &gt;= AA$6, $E107 &lt; Z$6), 0, 1)+IF(OR($F107 &gt;= AA$6, $G107 &lt; Z$6), 0, 2)+1)</f>
        <v/>
      </c>
      <c r="AA107" s="68" t="str">
        <f ca="1">INDEX({"","_","-","="},IF(OR($D107 &gt;= AB$6, $E107 &lt; AA$6), 0, 1)+IF(OR($F107 &gt;= AB$6, $G107 &lt; AA$6), 0, 2)+1)</f>
        <v/>
      </c>
      <c r="AB107" s="68" t="str">
        <f ca="1">INDEX({"","_","-","="},IF(OR($D107 &gt;= AC$6, $E107 &lt; AB$6), 0, 1)+IF(OR($F107 &gt;= AC$6, $G107 &lt; AB$6), 0, 2)+1)</f>
        <v/>
      </c>
      <c r="AC107" s="68" t="str">
        <f ca="1">INDEX({"","_","-","="},IF(OR($D107 &gt;= AD$6, $E107 &lt; AC$6), 0, 1)+IF(OR($F107 &gt;= AD$6, $G107 &lt; AC$6), 0, 2)+1)</f>
        <v/>
      </c>
      <c r="AD107" s="68" t="str">
        <f ca="1">INDEX({"","_","-","="},IF(OR($D107 &gt;= AE$6, $E107 &lt; AD$6), 0, 1)+IF(OR($F107 &gt;= AE$6, $G107 &lt; AD$6), 0, 2)+1)</f>
        <v/>
      </c>
      <c r="AE107" s="68" t="str">
        <f ca="1">INDEX({"","_","-","="},IF(OR($D107 &gt;= AF$6, $E107 &lt; AE$6), 0, 1)+IF(OR($F107 &gt;= AF$6, $G107 &lt; AE$6), 0, 2)+1)</f>
        <v/>
      </c>
      <c r="AF107" s="68" t="str">
        <f ca="1">INDEX({"","_","-","="},IF(OR($D107 &gt;= AG$6, $E107 &lt; AF$6), 0, 1)+IF(OR($F107 &gt;= AG$6, $G107 &lt; AF$6), 0, 2)+1)</f>
        <v/>
      </c>
      <c r="AG107" s="68" t="str">
        <f ca="1">INDEX({"","_","-","="},IF(OR($D107 &gt;= AH$6, $E107 &lt; AG$6), 0, 1)+IF(OR($F107 &gt;= AH$6, $G107 &lt; AG$6), 0, 2)+1)</f>
        <v/>
      </c>
      <c r="AH107" s="68" t="str">
        <f ca="1">INDEX({"","_","-","="},IF(OR($D107 &gt;= AI$6, $E107 &lt; AH$6), 0, 1)+IF(OR($F107 &gt;= AI$6, $G107 &lt; AH$6), 0, 2)+1)</f>
        <v/>
      </c>
      <c r="AI107" s="68" t="str">
        <f ca="1">INDEX({"","_","-","="},IF(OR($D107 &gt;= AJ$6, $E107 &lt; AI$6), 0, 1)+IF(OR($F107 &gt;= AJ$6, $G107 &lt; AI$6), 0, 2)+1)</f>
        <v/>
      </c>
      <c r="AJ107" s="68" t="str">
        <f ca="1">INDEX({"","_","-","="},IF(OR($D107 &gt;= AK$6, $E107 &lt; AJ$6), 0, 1)+IF(OR($F107 &gt;= AK$6, $G107 &lt; AJ$6), 0, 2)+1)</f>
        <v/>
      </c>
      <c r="AK107" s="68" t="str">
        <f ca="1">INDEX({"","_","-","="},IF(OR($D107 &gt;= AL$6, $E107 &lt; AK$6), 0, 1)+IF(OR($F107 &gt;= AL$6, $G107 &lt; AK$6), 0, 2)+1)</f>
        <v/>
      </c>
      <c r="AL107" s="68" t="str">
        <f ca="1">INDEX({"","_","-","="},IF(OR($D107 &gt;= AM$6, $E107 &lt; AL$6), 0, 1)+IF(OR($F107 &gt;= AM$6, $G107 &lt; AL$6), 0, 2)+1)</f>
        <v/>
      </c>
      <c r="AM107" s="68" t="str">
        <f ca="1">INDEX({"","_","-","="},IF(OR($D107 &gt;= AN$6, $E107 &lt; AM$6), 0, 1)+IF(OR($F107 &gt;= AN$6, $G107 &lt; AM$6), 0, 2)+1)</f>
        <v/>
      </c>
      <c r="AN107" s="68" t="str">
        <f ca="1">INDEX({"","_","-","="},IF(OR($D107 &gt;= AO$6, $E107 &lt; AN$6), 0, 1)+IF(OR($F107 &gt;= AO$6, $G107 &lt; AN$6), 0, 2)+1)</f>
        <v/>
      </c>
      <c r="AO107" s="68" t="str">
        <f ca="1">INDEX({"","_","-","="},IF(OR($D107 &gt;= AP$6, $E107 &lt; AO$6), 0, 1)+IF(OR($F107 &gt;= AP$6, $G107 &lt; AO$6), 0, 2)+1)</f>
        <v/>
      </c>
      <c r="AP107" s="68" t="str">
        <f ca="1">INDEX({"","_","-","="},IF(OR($D107 &gt;= AQ$6, $E107 &lt; AP$6), 0, 1)+IF(OR($F107 &gt;= AQ$6, $G107 &lt; AP$6), 0, 2)+1)</f>
        <v/>
      </c>
      <c r="AQ107" s="68" t="str">
        <f ca="1">INDEX({"","_","-","="},IF(OR($D107 &gt;= AR$6, $E107 &lt; AQ$6), 0, 1)+IF(OR($F107 &gt;= AR$6, $G107 &lt; AQ$6), 0, 2)+1)</f>
        <v/>
      </c>
      <c r="AR107" s="68" t="str">
        <f ca="1">INDEX({"","_","-","="},IF(OR($D107 &gt;= AS$6, $E107 &lt; AR$6), 0, 1)+IF(OR($F107 &gt;= AS$6, $G107 &lt; AR$6), 0, 2)+1)</f>
        <v/>
      </c>
      <c r="AS107" s="68" t="str">
        <f ca="1">INDEX({"","_","-","="},IF(OR($D107 &gt;= AT$6, $E107 &lt; AS$6), 0, 1)+IF(OR($F107 &gt;= AT$6, $G107 &lt; AS$6), 0, 2)+1)</f>
        <v/>
      </c>
      <c r="AT107" s="68" t="str">
        <f ca="1">INDEX({"","_","-","="},IF(OR($D107 &gt;= AU$6, $E107 &lt; AT$6), 0, 1)+IF(OR($F107 &gt;= AU$6, $G107 &lt; AT$6), 0, 2)+1)</f>
        <v/>
      </c>
      <c r="AU107" s="68" t="str">
        <f ca="1">INDEX({"","_","-","="},IF(OR($D107 &gt;= AV$6, $E107 &lt; AU$6), 0, 1)+IF(OR($F107 &gt;= AV$6, $G107 &lt; AU$6), 0, 2)+1)</f>
        <v/>
      </c>
      <c r="AV107" s="68" t="str">
        <f ca="1">INDEX({"","_","-","="},IF(OR($D107 &gt;= AW$6, $E107 &lt; AV$6), 0, 1)+IF(OR($F107 &gt;= AW$6, $G107 &lt; AV$6), 0, 2)+1)</f>
        <v/>
      </c>
      <c r="AW107" s="68" t="str">
        <f ca="1">INDEX({"","_","-","="},IF(OR($D107 &gt;= AX$6, $E107 &lt; AW$6), 0, 1)+IF(OR($F107 &gt;= AX$6, $G107 &lt; AW$6), 0, 2)+1)</f>
        <v/>
      </c>
      <c r="AX107" s="68" t="str">
        <f ca="1">INDEX({"","_","-","="},IF(OR($D107 &gt;= AY$6, $E107 &lt; AX$6), 0, 1)+IF(OR($F107 &gt;= AY$6, $G107 &lt; AX$6), 0, 2)+1)</f>
        <v/>
      </c>
      <c r="AY107" s="68" t="str">
        <f ca="1">INDEX({"","_","-","="},IF(OR($D107 &gt;= AZ$6, $E107 &lt; AY$6), 0, 1)+IF(OR($F107 &gt;= AZ$6, $G107 &lt; AY$6), 0, 2)+1)</f>
        <v/>
      </c>
      <c r="AZ107" s="68" t="str">
        <f ca="1">INDEX({"","_","-","="},IF(OR($D107 &gt;= BA$6, $E107 &lt; AZ$6), 0, 1)+IF(OR($F107 &gt;= BA$6, $G107 &lt; AZ$6), 0, 2)+1)</f>
        <v/>
      </c>
      <c r="BA107" s="68" t="str">
        <f ca="1">INDEX({"","_","-","="},IF(OR($D107 &gt;= BB$6, $E107 &lt; BA$6), 0, 1)+IF(OR($F107 &gt;= BB$6, $G107 &lt; BA$6), 0, 2)+1)</f>
        <v/>
      </c>
      <c r="BB107" s="68" t="str">
        <f ca="1">INDEX({"","_","-","="},IF(OR($D107 &gt;= BC$6, $E107 &lt; BB$6), 0, 1)+IF(OR($F107 &gt;= BC$6, $G107 &lt; BB$6), 0, 2)+1)</f>
        <v/>
      </c>
      <c r="BC107" s="68" t="str">
        <f ca="1">INDEX({"","_","-","="},IF(OR($D107 &gt;= BD$6, $E107 &lt; BC$6), 0, 1)+IF(OR($F107 &gt;= BD$6, $G107 &lt; BC$6), 0, 2)+1)</f>
        <v/>
      </c>
      <c r="BD107" s="68" t="str">
        <f ca="1">INDEX({"","_","-","="},IF(OR($D107 &gt;= BE$6, $E107 &lt; BD$6), 0, 1)+IF(OR($F107 &gt;= BE$6, $G107 &lt; BD$6), 0, 2)+1)</f>
        <v/>
      </c>
      <c r="BE107" s="68" t="str">
        <f ca="1">INDEX({"","_","-","="},IF(OR($D107 &gt;= BF$6, $E107 &lt; BE$6), 0, 1)+IF(OR($F107 &gt;= BF$6, $G107 &lt; BE$6), 0, 2)+1)</f>
        <v/>
      </c>
      <c r="BF107" s="68" t="str">
        <f ca="1">INDEX({"","_","-","="},IF(OR($D107 &gt;= BG$6, $E107 &lt; BF$6), 0, 1)+IF(OR($F107 &gt;= BG$6, $G107 &lt; BF$6), 0, 2)+1)</f>
        <v/>
      </c>
      <c r="BG107" s="68" t="str">
        <f ca="1">INDEX({"","_","-","="},IF(OR($D107 &gt;= BH$6, $E107 &lt; BG$6), 0, 1)+IF(OR($F107 &gt;= BH$6, $G107 &lt; BG$6), 0, 2)+1)</f>
        <v/>
      </c>
      <c r="BH107" s="68" t="str">
        <f ca="1">INDEX({"","_","-","="},IF(OR($D107 &gt;= BI$6, $E107 &lt; BH$6), 0, 1)+IF(OR($F107 &gt;= BI$6, $G107 &lt; BH$6), 0, 2)+1)</f>
        <v/>
      </c>
      <c r="BI107" s="68" t="str">
        <f ca="1">INDEX({"","_","-","="},IF(OR($D107 &gt;= BJ$6, $E107 &lt; BI$6), 0, 1)+IF(OR($F107 &gt;= BJ$6, $G107 &lt; BI$6), 0, 2)+1)</f>
        <v/>
      </c>
      <c r="BJ107" s="68" t="str">
        <f ca="1">INDEX({"","_","-","="},IF(OR($D107 &gt;= BK$6, $E107 &lt; BJ$6), 0, 1)+IF(OR($F107 &gt;= BK$6, $G107 &lt; BJ$6), 0, 2)+1)</f>
        <v/>
      </c>
      <c r="BK107" s="68" t="str">
        <f ca="1">INDEX({"","_","-","="},IF(OR($D107 &gt;= BL$6, $E107 &lt; BK$6), 0, 1)+IF(OR($F107 &gt;= BL$6, $G107 &lt; BK$6), 0, 2)+1)</f>
        <v/>
      </c>
      <c r="BL107" s="68" t="str">
        <f ca="1">INDEX({"","_","-","="},IF(OR($D107 &gt;= BM$6, $E107 &lt; BL$6), 0, 1)+IF(OR($F107 &gt;= BM$6, $G107 &lt; BL$6), 0, 2)+1)</f>
        <v/>
      </c>
      <c r="BM107" s="68" t="str">
        <f ca="1">INDEX({"","_","-","="},IF(OR($D107 &gt;= BN$6, $E107 &lt; BM$6), 0, 1)+IF(OR($F107 &gt;= BN$6, $G107 &lt; BM$6), 0, 2)+1)</f>
        <v/>
      </c>
      <c r="BN107" s="68" t="str">
        <f ca="1">INDEX({"","_","-","="},IF(OR($D107 &gt;= BO$6, $E107 &lt; BN$6), 0, 1)+IF(OR($F107 &gt;= BO$6, $G107 &lt; BN$6), 0, 2)+1)</f>
        <v/>
      </c>
      <c r="BO107" s="68" t="str">
        <f ca="1">INDEX({"","_","-","="},IF(OR($D107 &gt;= BP$6, $E107 &lt; BO$6), 0, 1)+IF(OR($F107 &gt;= BP$6, $G107 &lt; BO$6), 0, 2)+1)</f>
        <v/>
      </c>
      <c r="BP107" s="68" t="str">
        <f ca="1">INDEX({"","_","-","="},IF(OR($D107 &gt;= BQ$6, $E107 &lt; BP$6), 0, 1)+IF(OR($F107 &gt;= BQ$6, $G107 &lt; BP$6), 0, 2)+1)</f>
        <v/>
      </c>
      <c r="BQ107" s="68" t="str">
        <f ca="1">INDEX({"","_","-","="},IF(OR($D107 &gt;= BR$6, $E107 &lt; BQ$6), 0, 1)+IF(OR($F107 &gt;= BR$6, $G107 &lt; BQ$6), 0, 2)+1)</f>
        <v/>
      </c>
      <c r="BR107" s="68" t="str">
        <f ca="1">INDEX({"","_","-","="},IF(OR($D107 &gt;= BS$6, $E107 &lt; BR$6), 0, 1)+IF(OR($F107 &gt;= BS$6, $G107 &lt; BR$6), 0, 2)+1)</f>
        <v/>
      </c>
      <c r="BS107" s="68" t="str">
        <f ca="1">INDEX({"","_","-","="},IF(OR($D107 &gt;= BT$6, $E107 &lt; BS$6), 0, 1)+IF(OR($F107 &gt;= BT$6, $G107 &lt; BS$6), 0, 2)+1)</f>
        <v/>
      </c>
      <c r="BT107" s="68" t="str">
        <f ca="1">INDEX({"","_","-","="},IF(OR($D107 &gt;= BU$6, $E107 &lt; BT$6), 0, 1)+IF(OR($F107 &gt;= BU$6, $G107 &lt; BT$6), 0, 2)+1)</f>
        <v/>
      </c>
      <c r="BU107" s="68" t="str">
        <f ca="1">INDEX({"","_","-","="},IF(OR($D107 &gt;= BV$6, $E107 &lt; BU$6), 0, 1)+IF(OR($F107 &gt;= BV$6, $G107 &lt; BU$6), 0, 2)+1)</f>
        <v/>
      </c>
      <c r="BV107" s="68" t="str">
        <f ca="1">INDEX({"","_","-","="},IF(OR($D107 &gt;= BW$6, $E107 &lt; BV$6), 0, 1)+IF(OR($F107 &gt;= BW$6, $G107 &lt; BV$6), 0, 2)+1)</f>
        <v/>
      </c>
      <c r="BW107" s="68" t="str">
        <f ca="1">INDEX({"","_","-","="},IF(OR($D107 &gt;= BX$6, $E107 &lt; BW$6), 0, 1)+IF(OR($F107 &gt;= BX$6, $G107 &lt; BW$6), 0, 2)+1)</f>
        <v/>
      </c>
      <c r="BX107" s="68" t="str">
        <f ca="1">INDEX({"","_","-","="},IF(OR($D107 &gt;= BY$6, $E107 &lt; BX$6), 0, 1)+IF(OR($F107 &gt;= BY$6, $G107 &lt; BX$6), 0, 2)+1)</f>
        <v/>
      </c>
      <c r="BY107" s="68" t="str">
        <f ca="1">INDEX({"","_","-","="},IF(OR($D107 &gt;= BZ$6, $E107 &lt; BY$6), 0, 1)+IF(OR($F107 &gt;= BZ$6, $G107 &lt; BY$6), 0, 2)+1)</f>
        <v/>
      </c>
      <c r="BZ107" s="68" t="str">
        <f ca="1">INDEX({"","_","-","="},IF(OR($D107 &gt;= CA$6, $E107 &lt; BZ$6), 0, 1)+IF(OR($F107 &gt;= CA$6, $G107 &lt; BZ$6), 0, 2)+1)</f>
        <v/>
      </c>
      <c r="CA107" s="68" t="str">
        <f ca="1">INDEX({"","_","-","="},IF(OR($D107 &gt;= CB$6, $E107 &lt; CA$6), 0, 1)+IF(OR($F107 &gt;= CB$6, $G107 &lt; CA$6), 0, 2)+1)</f>
        <v/>
      </c>
      <c r="CB107" s="68" t="str">
        <f ca="1">INDEX({"","_","-","="},IF(OR($D107 &gt;= CC$6, $E107 &lt; CB$6), 0, 1)+IF(OR($F107 &gt;= CC$6, $G107 &lt; CB$6), 0, 2)+1)</f>
        <v/>
      </c>
      <c r="CC107" s="68" t="str">
        <f ca="1">INDEX({"","_","-","="},IF(OR($D107 &gt;= CD$6, $E107 &lt; CC$6), 0, 1)+IF(OR($F107 &gt;= CD$6, $G107 &lt; CC$6), 0, 2)+1)</f>
        <v/>
      </c>
      <c r="CD107" s="68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IF('临-进度'!M103,'临-进度'!$A103,"")</f>
        <v/>
      </c>
      <c r="B108" s="8" t="str">
        <f ca="1">IF('临-进度'!M103,'临-进度'!$B103,"")</f>
        <v/>
      </c>
      <c r="C108" s="8" t="str">
        <f ca="1">IF('临-进度'!M103,'临-进度'!$E103,"")</f>
        <v/>
      </c>
      <c r="D108" s="40" t="str">
        <f ca="1">IF('临-进度'!$M103,'临-进度'!$I103,"")</f>
        <v/>
      </c>
      <c r="E108" s="40" t="str">
        <f ca="1">IF('临-进度'!$M103,'临-进度'!$AE103,"")</f>
        <v/>
      </c>
      <c r="F108" s="40" t="str">
        <f ca="1">IF('临-进度'!$M103,'临-进度'!$J103,"")</f>
        <v/>
      </c>
      <c r="G108" s="73" t="str">
        <f ca="1">IF('临-进度'!$M103,'临-进度'!$AF103,"")</f>
        <v/>
      </c>
      <c r="H108" s="68" t="str">
        <f ca="1">INDEX({"","_","-","="},IF(OR($D108 &gt;= I$6, $E108 &lt; H$6), 0, 1)+IF(OR($F108 &gt;= I$6, $G108 &lt; H$6), 0, 2)+1)</f>
        <v/>
      </c>
      <c r="I108" s="68" t="str">
        <f ca="1">INDEX({"","_","-","="},IF(OR($D108 &gt;= J$6, $E108 &lt; I$6), 0, 1)+IF(OR($F108 &gt;= J$6, $G108 &lt; I$6), 0, 2)+1)</f>
        <v/>
      </c>
      <c r="J108" s="68" t="str">
        <f ca="1">INDEX({"","_","-","="},IF(OR($D108 &gt;= K$6, $E108 &lt; J$6), 0, 1)+IF(OR($F108 &gt;= K$6, $G108 &lt; J$6), 0, 2)+1)</f>
        <v/>
      </c>
      <c r="K108" s="68" t="str">
        <f ca="1">INDEX({"","_","-","="},IF(OR($D108 &gt;= L$6, $E108 &lt; K$6), 0, 1)+IF(OR($F108 &gt;= L$6, $G108 &lt; K$6), 0, 2)+1)</f>
        <v/>
      </c>
      <c r="L108" s="68" t="str">
        <f ca="1">INDEX({"","_","-","="},IF(OR($D108 &gt;= M$6, $E108 &lt; L$6), 0, 1)+IF(OR($F108 &gt;= M$6, $G108 &lt; L$6), 0, 2)+1)</f>
        <v/>
      </c>
      <c r="M108" s="68" t="str">
        <f ca="1">INDEX({"","_","-","="},IF(OR($D108 &gt;= N$6, $E108 &lt; M$6), 0, 1)+IF(OR($F108 &gt;= N$6, $G108 &lt; M$6), 0, 2)+1)</f>
        <v/>
      </c>
      <c r="N108" s="68" t="str">
        <f ca="1">INDEX({"","_","-","="},IF(OR($D108 &gt;= O$6, $E108 &lt; N$6), 0, 1)+IF(OR($F108 &gt;= O$6, $G108 &lt; N$6), 0, 2)+1)</f>
        <v/>
      </c>
      <c r="O108" s="68" t="str">
        <f ca="1">INDEX({"","_","-","="},IF(OR($D108 &gt;= P$6, $E108 &lt; O$6), 0, 1)+IF(OR($F108 &gt;= P$6, $G108 &lt; O$6), 0, 2)+1)</f>
        <v/>
      </c>
      <c r="P108" s="68" t="str">
        <f ca="1">INDEX({"","_","-","="},IF(OR($D108 &gt;= Q$6, $E108 &lt; P$6), 0, 1)+IF(OR($F108 &gt;= Q$6, $G108 &lt; P$6), 0, 2)+1)</f>
        <v/>
      </c>
      <c r="Q108" s="68" t="str">
        <f ca="1">INDEX({"","_","-","="},IF(OR($D108 &gt;= R$6, $E108 &lt; Q$6), 0, 1)+IF(OR($F108 &gt;= R$6, $G108 &lt; Q$6), 0, 2)+1)</f>
        <v/>
      </c>
      <c r="R108" s="68" t="str">
        <f ca="1">INDEX({"","_","-","="},IF(OR($D108 &gt;= S$6, $E108 &lt; R$6), 0, 1)+IF(OR($F108 &gt;= S$6, $G108 &lt; R$6), 0, 2)+1)</f>
        <v/>
      </c>
      <c r="S108" s="68" t="str">
        <f ca="1">INDEX({"","_","-","="},IF(OR($D108 &gt;= T$6, $E108 &lt; S$6), 0, 1)+IF(OR($F108 &gt;= T$6, $G108 &lt; S$6), 0, 2)+1)</f>
        <v/>
      </c>
      <c r="T108" s="68" t="str">
        <f ca="1">INDEX({"","_","-","="},IF(OR($D108 &gt;= U$6, $E108 &lt; T$6), 0, 1)+IF(OR($F108 &gt;= U$6, $G108 &lt; T$6), 0, 2)+1)</f>
        <v/>
      </c>
      <c r="U108" s="68" t="str">
        <f ca="1">INDEX({"","_","-","="},IF(OR($D108 &gt;= V$6, $E108 &lt; U$6), 0, 1)+IF(OR($F108 &gt;= V$6, $G108 &lt; U$6), 0, 2)+1)</f>
        <v/>
      </c>
      <c r="V108" s="68" t="str">
        <f ca="1">INDEX({"","_","-","="},IF(OR($D108 &gt;= W$6, $E108 &lt; V$6), 0, 1)+IF(OR($F108 &gt;= W$6, $G108 &lt; V$6), 0, 2)+1)</f>
        <v/>
      </c>
      <c r="W108" s="68" t="str">
        <f ca="1">INDEX({"","_","-","="},IF(OR($D108 &gt;= X$6, $E108 &lt; W$6), 0, 1)+IF(OR($F108 &gt;= X$6, $G108 &lt; W$6), 0, 2)+1)</f>
        <v/>
      </c>
      <c r="X108" s="68" t="str">
        <f ca="1">INDEX({"","_","-","="},IF(OR($D108 &gt;= Y$6, $E108 &lt; X$6), 0, 1)+IF(OR($F108 &gt;= Y$6, $G108 &lt; X$6), 0, 2)+1)</f>
        <v/>
      </c>
      <c r="Y108" s="68" t="str">
        <f ca="1">INDEX({"","_","-","="},IF(OR($D108 &gt;= Z$6, $E108 &lt; Y$6), 0, 1)+IF(OR($F108 &gt;= Z$6, $G108 &lt; Y$6), 0, 2)+1)</f>
        <v/>
      </c>
      <c r="Z108" s="68" t="str">
        <f ca="1">INDEX({"","_","-","="},IF(OR($D108 &gt;= AA$6, $E108 &lt; Z$6), 0, 1)+IF(OR($F108 &gt;= AA$6, $G108 &lt; Z$6), 0, 2)+1)</f>
        <v/>
      </c>
      <c r="AA108" s="68" t="str">
        <f ca="1">INDEX({"","_","-","="},IF(OR($D108 &gt;= AB$6, $E108 &lt; AA$6), 0, 1)+IF(OR($F108 &gt;= AB$6, $G108 &lt; AA$6), 0, 2)+1)</f>
        <v/>
      </c>
      <c r="AB108" s="68" t="str">
        <f ca="1">INDEX({"","_","-","="},IF(OR($D108 &gt;= AC$6, $E108 &lt; AB$6), 0, 1)+IF(OR($F108 &gt;= AC$6, $G108 &lt; AB$6), 0, 2)+1)</f>
        <v/>
      </c>
      <c r="AC108" s="68" t="str">
        <f ca="1">INDEX({"","_","-","="},IF(OR($D108 &gt;= AD$6, $E108 &lt; AC$6), 0, 1)+IF(OR($F108 &gt;= AD$6, $G108 &lt; AC$6), 0, 2)+1)</f>
        <v/>
      </c>
      <c r="AD108" s="68" t="str">
        <f ca="1">INDEX({"","_","-","="},IF(OR($D108 &gt;= AE$6, $E108 &lt; AD$6), 0, 1)+IF(OR($F108 &gt;= AE$6, $G108 &lt; AD$6), 0, 2)+1)</f>
        <v/>
      </c>
      <c r="AE108" s="68" t="str">
        <f ca="1">INDEX({"","_","-","="},IF(OR($D108 &gt;= AF$6, $E108 &lt; AE$6), 0, 1)+IF(OR($F108 &gt;= AF$6, $G108 &lt; AE$6), 0, 2)+1)</f>
        <v/>
      </c>
      <c r="AF108" s="68" t="str">
        <f ca="1">INDEX({"","_","-","="},IF(OR($D108 &gt;= AG$6, $E108 &lt; AF$6), 0, 1)+IF(OR($F108 &gt;= AG$6, $G108 &lt; AF$6), 0, 2)+1)</f>
        <v/>
      </c>
      <c r="AG108" s="68" t="str">
        <f ca="1">INDEX({"","_","-","="},IF(OR($D108 &gt;= AH$6, $E108 &lt; AG$6), 0, 1)+IF(OR($F108 &gt;= AH$6, $G108 &lt; AG$6), 0, 2)+1)</f>
        <v/>
      </c>
      <c r="AH108" s="68" t="str">
        <f ca="1">INDEX({"","_","-","="},IF(OR($D108 &gt;= AI$6, $E108 &lt; AH$6), 0, 1)+IF(OR($F108 &gt;= AI$6, $G108 &lt; AH$6), 0, 2)+1)</f>
        <v/>
      </c>
      <c r="AI108" s="68" t="str">
        <f ca="1">INDEX({"","_","-","="},IF(OR($D108 &gt;= AJ$6, $E108 &lt; AI$6), 0, 1)+IF(OR($F108 &gt;= AJ$6, $G108 &lt; AI$6), 0, 2)+1)</f>
        <v/>
      </c>
      <c r="AJ108" s="68" t="str">
        <f ca="1">INDEX({"","_","-","="},IF(OR($D108 &gt;= AK$6, $E108 &lt; AJ$6), 0, 1)+IF(OR($F108 &gt;= AK$6, $G108 &lt; AJ$6), 0, 2)+1)</f>
        <v/>
      </c>
      <c r="AK108" s="68" t="str">
        <f ca="1">INDEX({"","_","-","="},IF(OR($D108 &gt;= AL$6, $E108 &lt; AK$6), 0, 1)+IF(OR($F108 &gt;= AL$6, $G108 &lt; AK$6), 0, 2)+1)</f>
        <v/>
      </c>
      <c r="AL108" s="68" t="str">
        <f ca="1">INDEX({"","_","-","="},IF(OR($D108 &gt;= AM$6, $E108 &lt; AL$6), 0, 1)+IF(OR($F108 &gt;= AM$6, $G108 &lt; AL$6), 0, 2)+1)</f>
        <v/>
      </c>
      <c r="AM108" s="68" t="str">
        <f ca="1">INDEX({"","_","-","="},IF(OR($D108 &gt;= AN$6, $E108 &lt; AM$6), 0, 1)+IF(OR($F108 &gt;= AN$6, $G108 &lt; AM$6), 0, 2)+1)</f>
        <v/>
      </c>
      <c r="AN108" s="68" t="str">
        <f ca="1">INDEX({"","_","-","="},IF(OR($D108 &gt;= AO$6, $E108 &lt; AN$6), 0, 1)+IF(OR($F108 &gt;= AO$6, $G108 &lt; AN$6), 0, 2)+1)</f>
        <v/>
      </c>
      <c r="AO108" s="68" t="str">
        <f ca="1">INDEX({"","_","-","="},IF(OR($D108 &gt;= AP$6, $E108 &lt; AO$6), 0, 1)+IF(OR($F108 &gt;= AP$6, $G108 &lt; AO$6), 0, 2)+1)</f>
        <v/>
      </c>
      <c r="AP108" s="68" t="str">
        <f ca="1">INDEX({"","_","-","="},IF(OR($D108 &gt;= AQ$6, $E108 &lt; AP$6), 0, 1)+IF(OR($F108 &gt;= AQ$6, $G108 &lt; AP$6), 0, 2)+1)</f>
        <v/>
      </c>
      <c r="AQ108" s="68" t="str">
        <f ca="1">INDEX({"","_","-","="},IF(OR($D108 &gt;= AR$6, $E108 &lt; AQ$6), 0, 1)+IF(OR($F108 &gt;= AR$6, $G108 &lt; AQ$6), 0, 2)+1)</f>
        <v/>
      </c>
      <c r="AR108" s="68" t="str">
        <f ca="1">INDEX({"","_","-","="},IF(OR($D108 &gt;= AS$6, $E108 &lt; AR$6), 0, 1)+IF(OR($F108 &gt;= AS$6, $G108 &lt; AR$6), 0, 2)+1)</f>
        <v/>
      </c>
      <c r="AS108" s="68" t="str">
        <f ca="1">INDEX({"","_","-","="},IF(OR($D108 &gt;= AT$6, $E108 &lt; AS$6), 0, 1)+IF(OR($F108 &gt;= AT$6, $G108 &lt; AS$6), 0, 2)+1)</f>
        <v/>
      </c>
      <c r="AT108" s="68" t="str">
        <f ca="1">INDEX({"","_","-","="},IF(OR($D108 &gt;= AU$6, $E108 &lt; AT$6), 0, 1)+IF(OR($F108 &gt;= AU$6, $G108 &lt; AT$6), 0, 2)+1)</f>
        <v/>
      </c>
      <c r="AU108" s="68" t="str">
        <f ca="1">INDEX({"","_","-","="},IF(OR($D108 &gt;= AV$6, $E108 &lt; AU$6), 0, 1)+IF(OR($F108 &gt;= AV$6, $G108 &lt; AU$6), 0, 2)+1)</f>
        <v/>
      </c>
      <c r="AV108" s="68" t="str">
        <f ca="1">INDEX({"","_","-","="},IF(OR($D108 &gt;= AW$6, $E108 &lt; AV$6), 0, 1)+IF(OR($F108 &gt;= AW$6, $G108 &lt; AV$6), 0, 2)+1)</f>
        <v/>
      </c>
      <c r="AW108" s="68" t="str">
        <f ca="1">INDEX({"","_","-","="},IF(OR($D108 &gt;= AX$6, $E108 &lt; AW$6), 0, 1)+IF(OR($F108 &gt;= AX$6, $G108 &lt; AW$6), 0, 2)+1)</f>
        <v/>
      </c>
      <c r="AX108" s="68" t="str">
        <f ca="1">INDEX({"","_","-","="},IF(OR($D108 &gt;= AY$6, $E108 &lt; AX$6), 0, 1)+IF(OR($F108 &gt;= AY$6, $G108 &lt; AX$6), 0, 2)+1)</f>
        <v/>
      </c>
      <c r="AY108" s="68" t="str">
        <f ca="1">INDEX({"","_","-","="},IF(OR($D108 &gt;= AZ$6, $E108 &lt; AY$6), 0, 1)+IF(OR($F108 &gt;= AZ$6, $G108 &lt; AY$6), 0, 2)+1)</f>
        <v/>
      </c>
      <c r="AZ108" s="68" t="str">
        <f ca="1">INDEX({"","_","-","="},IF(OR($D108 &gt;= BA$6, $E108 &lt; AZ$6), 0, 1)+IF(OR($F108 &gt;= BA$6, $G108 &lt; AZ$6), 0, 2)+1)</f>
        <v/>
      </c>
      <c r="BA108" s="68" t="str">
        <f ca="1">INDEX({"","_","-","="},IF(OR($D108 &gt;= BB$6, $E108 &lt; BA$6), 0, 1)+IF(OR($F108 &gt;= BB$6, $G108 &lt; BA$6), 0, 2)+1)</f>
        <v/>
      </c>
      <c r="BB108" s="68" t="str">
        <f ca="1">INDEX({"","_","-","="},IF(OR($D108 &gt;= BC$6, $E108 &lt; BB$6), 0, 1)+IF(OR($F108 &gt;= BC$6, $G108 &lt; BB$6), 0, 2)+1)</f>
        <v/>
      </c>
      <c r="BC108" s="68" t="str">
        <f ca="1">INDEX({"","_","-","="},IF(OR($D108 &gt;= BD$6, $E108 &lt; BC$6), 0, 1)+IF(OR($F108 &gt;= BD$6, $G108 &lt; BC$6), 0, 2)+1)</f>
        <v/>
      </c>
      <c r="BD108" s="68" t="str">
        <f ca="1">INDEX({"","_","-","="},IF(OR($D108 &gt;= BE$6, $E108 &lt; BD$6), 0, 1)+IF(OR($F108 &gt;= BE$6, $G108 &lt; BD$6), 0, 2)+1)</f>
        <v/>
      </c>
      <c r="BE108" s="68" t="str">
        <f ca="1">INDEX({"","_","-","="},IF(OR($D108 &gt;= BF$6, $E108 &lt; BE$6), 0, 1)+IF(OR($F108 &gt;= BF$6, $G108 &lt; BE$6), 0, 2)+1)</f>
        <v/>
      </c>
      <c r="BF108" s="68" t="str">
        <f ca="1">INDEX({"","_","-","="},IF(OR($D108 &gt;= BG$6, $E108 &lt; BF$6), 0, 1)+IF(OR($F108 &gt;= BG$6, $G108 &lt; BF$6), 0, 2)+1)</f>
        <v/>
      </c>
      <c r="BG108" s="68" t="str">
        <f ca="1">INDEX({"","_","-","="},IF(OR($D108 &gt;= BH$6, $E108 &lt; BG$6), 0, 1)+IF(OR($F108 &gt;= BH$6, $G108 &lt; BG$6), 0, 2)+1)</f>
        <v/>
      </c>
      <c r="BH108" s="68" t="str">
        <f ca="1">INDEX({"","_","-","="},IF(OR($D108 &gt;= BI$6, $E108 &lt; BH$6), 0, 1)+IF(OR($F108 &gt;= BI$6, $G108 &lt; BH$6), 0, 2)+1)</f>
        <v/>
      </c>
      <c r="BI108" s="68" t="str">
        <f ca="1">INDEX({"","_","-","="},IF(OR($D108 &gt;= BJ$6, $E108 &lt; BI$6), 0, 1)+IF(OR($F108 &gt;= BJ$6, $G108 &lt; BI$6), 0, 2)+1)</f>
        <v/>
      </c>
      <c r="BJ108" s="68" t="str">
        <f ca="1">INDEX({"","_","-","="},IF(OR($D108 &gt;= BK$6, $E108 &lt; BJ$6), 0, 1)+IF(OR($F108 &gt;= BK$6, $G108 &lt; BJ$6), 0, 2)+1)</f>
        <v/>
      </c>
      <c r="BK108" s="68" t="str">
        <f ca="1">INDEX({"","_","-","="},IF(OR($D108 &gt;= BL$6, $E108 &lt; BK$6), 0, 1)+IF(OR($F108 &gt;= BL$6, $G108 &lt; BK$6), 0, 2)+1)</f>
        <v/>
      </c>
      <c r="BL108" s="68" t="str">
        <f ca="1">INDEX({"","_","-","="},IF(OR($D108 &gt;= BM$6, $E108 &lt; BL$6), 0, 1)+IF(OR($F108 &gt;= BM$6, $G108 &lt; BL$6), 0, 2)+1)</f>
        <v/>
      </c>
      <c r="BM108" s="68" t="str">
        <f ca="1">INDEX({"","_","-","="},IF(OR($D108 &gt;= BN$6, $E108 &lt; BM$6), 0, 1)+IF(OR($F108 &gt;= BN$6, $G108 &lt; BM$6), 0, 2)+1)</f>
        <v/>
      </c>
      <c r="BN108" s="68" t="str">
        <f ca="1">INDEX({"","_","-","="},IF(OR($D108 &gt;= BO$6, $E108 &lt; BN$6), 0, 1)+IF(OR($F108 &gt;= BO$6, $G108 &lt; BN$6), 0, 2)+1)</f>
        <v/>
      </c>
      <c r="BO108" s="68" t="str">
        <f ca="1">INDEX({"","_","-","="},IF(OR($D108 &gt;= BP$6, $E108 &lt; BO$6), 0, 1)+IF(OR($F108 &gt;= BP$6, $G108 &lt; BO$6), 0, 2)+1)</f>
        <v/>
      </c>
      <c r="BP108" s="68" t="str">
        <f ca="1">INDEX({"","_","-","="},IF(OR($D108 &gt;= BQ$6, $E108 &lt; BP$6), 0, 1)+IF(OR($F108 &gt;= BQ$6, $G108 &lt; BP$6), 0, 2)+1)</f>
        <v/>
      </c>
      <c r="BQ108" s="68" t="str">
        <f ca="1">INDEX({"","_","-","="},IF(OR($D108 &gt;= BR$6, $E108 &lt; BQ$6), 0, 1)+IF(OR($F108 &gt;= BR$6, $G108 &lt; BQ$6), 0, 2)+1)</f>
        <v/>
      </c>
      <c r="BR108" s="68" t="str">
        <f ca="1">INDEX({"","_","-","="},IF(OR($D108 &gt;= BS$6, $E108 &lt; BR$6), 0, 1)+IF(OR($F108 &gt;= BS$6, $G108 &lt; BR$6), 0, 2)+1)</f>
        <v/>
      </c>
      <c r="BS108" s="68" t="str">
        <f ca="1">INDEX({"","_","-","="},IF(OR($D108 &gt;= BT$6, $E108 &lt; BS$6), 0, 1)+IF(OR($F108 &gt;= BT$6, $G108 &lt; BS$6), 0, 2)+1)</f>
        <v/>
      </c>
      <c r="BT108" s="68" t="str">
        <f ca="1">INDEX({"","_","-","="},IF(OR($D108 &gt;= BU$6, $E108 &lt; BT$6), 0, 1)+IF(OR($F108 &gt;= BU$6, $G108 &lt; BT$6), 0, 2)+1)</f>
        <v/>
      </c>
      <c r="BU108" s="68" t="str">
        <f ca="1">INDEX({"","_","-","="},IF(OR($D108 &gt;= BV$6, $E108 &lt; BU$6), 0, 1)+IF(OR($F108 &gt;= BV$6, $G108 &lt; BU$6), 0, 2)+1)</f>
        <v/>
      </c>
      <c r="BV108" s="68" t="str">
        <f ca="1">INDEX({"","_","-","="},IF(OR($D108 &gt;= BW$6, $E108 &lt; BV$6), 0, 1)+IF(OR($F108 &gt;= BW$6, $G108 &lt; BV$6), 0, 2)+1)</f>
        <v/>
      </c>
      <c r="BW108" s="68" t="str">
        <f ca="1">INDEX({"","_","-","="},IF(OR($D108 &gt;= BX$6, $E108 &lt; BW$6), 0, 1)+IF(OR($F108 &gt;= BX$6, $G108 &lt; BW$6), 0, 2)+1)</f>
        <v/>
      </c>
      <c r="BX108" s="68" t="str">
        <f ca="1">INDEX({"","_","-","="},IF(OR($D108 &gt;= BY$6, $E108 &lt; BX$6), 0, 1)+IF(OR($F108 &gt;= BY$6, $G108 &lt; BX$6), 0, 2)+1)</f>
        <v/>
      </c>
      <c r="BY108" s="68" t="str">
        <f ca="1">INDEX({"","_","-","="},IF(OR($D108 &gt;= BZ$6, $E108 &lt; BY$6), 0, 1)+IF(OR($F108 &gt;= BZ$6, $G108 &lt; BY$6), 0, 2)+1)</f>
        <v/>
      </c>
      <c r="BZ108" s="68" t="str">
        <f ca="1">INDEX({"","_","-","="},IF(OR($D108 &gt;= CA$6, $E108 &lt; BZ$6), 0, 1)+IF(OR($F108 &gt;= CA$6, $G108 &lt; BZ$6), 0, 2)+1)</f>
        <v/>
      </c>
      <c r="CA108" s="68" t="str">
        <f ca="1">INDEX({"","_","-","="},IF(OR($D108 &gt;= CB$6, $E108 &lt; CA$6), 0, 1)+IF(OR($F108 &gt;= CB$6, $G108 &lt; CA$6), 0, 2)+1)</f>
        <v/>
      </c>
      <c r="CB108" s="68" t="str">
        <f ca="1">INDEX({"","_","-","="},IF(OR($D108 &gt;= CC$6, $E108 &lt; CB$6), 0, 1)+IF(OR($F108 &gt;= CC$6, $G108 &lt; CB$6), 0, 2)+1)</f>
        <v/>
      </c>
      <c r="CC108" s="68" t="str">
        <f ca="1">INDEX({"","_","-","="},IF(OR($D108 &gt;= CD$6, $E108 &lt; CC$6), 0, 1)+IF(OR($F108 &gt;= CD$6, $G108 &lt; CC$6), 0, 2)+1)</f>
        <v/>
      </c>
      <c r="CD108" s="68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IF('临-进度'!M104,'临-进度'!$A104,"")</f>
        <v/>
      </c>
      <c r="B109" s="8" t="str">
        <f ca="1">IF('临-进度'!M104,'临-进度'!$B104,"")</f>
        <v/>
      </c>
      <c r="C109" s="8" t="str">
        <f ca="1">IF('临-进度'!M104,'临-进度'!$E104,"")</f>
        <v/>
      </c>
      <c r="D109" s="40" t="str">
        <f ca="1">IF('临-进度'!$M104,'临-进度'!$I104,"")</f>
        <v/>
      </c>
      <c r="E109" s="40" t="str">
        <f ca="1">IF('临-进度'!$M104,'临-进度'!$AE104,"")</f>
        <v/>
      </c>
      <c r="F109" s="40" t="str">
        <f ca="1">IF('临-进度'!$M104,'临-进度'!$J104,"")</f>
        <v/>
      </c>
      <c r="G109" s="73" t="str">
        <f ca="1">IF('临-进度'!$M104,'临-进度'!$AF104,"")</f>
        <v/>
      </c>
      <c r="H109" s="68" t="str">
        <f ca="1">INDEX({"","_","-","="},IF(OR($D109 &gt;= I$6, $E109 &lt; H$6), 0, 1)+IF(OR($F109 &gt;= I$6, $G109 &lt; H$6), 0, 2)+1)</f>
        <v/>
      </c>
      <c r="I109" s="68" t="str">
        <f ca="1">INDEX({"","_","-","="},IF(OR($D109 &gt;= J$6, $E109 &lt; I$6), 0, 1)+IF(OR($F109 &gt;= J$6, $G109 &lt; I$6), 0, 2)+1)</f>
        <v/>
      </c>
      <c r="J109" s="68" t="str">
        <f ca="1">INDEX({"","_","-","="},IF(OR($D109 &gt;= K$6, $E109 &lt; J$6), 0, 1)+IF(OR($F109 &gt;= K$6, $G109 &lt; J$6), 0, 2)+1)</f>
        <v/>
      </c>
      <c r="K109" s="68" t="str">
        <f ca="1">INDEX({"","_","-","="},IF(OR($D109 &gt;= L$6, $E109 &lt; K$6), 0, 1)+IF(OR($F109 &gt;= L$6, $G109 &lt; K$6), 0, 2)+1)</f>
        <v/>
      </c>
      <c r="L109" s="68" t="str">
        <f ca="1">INDEX({"","_","-","="},IF(OR($D109 &gt;= M$6, $E109 &lt; L$6), 0, 1)+IF(OR($F109 &gt;= M$6, $G109 &lt; L$6), 0, 2)+1)</f>
        <v/>
      </c>
      <c r="M109" s="68" t="str">
        <f ca="1">INDEX({"","_","-","="},IF(OR($D109 &gt;= N$6, $E109 &lt; M$6), 0, 1)+IF(OR($F109 &gt;= N$6, $G109 &lt; M$6), 0, 2)+1)</f>
        <v/>
      </c>
      <c r="N109" s="68" t="str">
        <f ca="1">INDEX({"","_","-","="},IF(OR($D109 &gt;= O$6, $E109 &lt; N$6), 0, 1)+IF(OR($F109 &gt;= O$6, $G109 &lt; N$6), 0, 2)+1)</f>
        <v/>
      </c>
      <c r="O109" s="68" t="str">
        <f ca="1">INDEX({"","_","-","="},IF(OR($D109 &gt;= P$6, $E109 &lt; O$6), 0, 1)+IF(OR($F109 &gt;= P$6, $G109 &lt; O$6), 0, 2)+1)</f>
        <v/>
      </c>
      <c r="P109" s="68" t="str">
        <f ca="1">INDEX({"","_","-","="},IF(OR($D109 &gt;= Q$6, $E109 &lt; P$6), 0, 1)+IF(OR($F109 &gt;= Q$6, $G109 &lt; P$6), 0, 2)+1)</f>
        <v/>
      </c>
      <c r="Q109" s="68" t="str">
        <f ca="1">INDEX({"","_","-","="},IF(OR($D109 &gt;= R$6, $E109 &lt; Q$6), 0, 1)+IF(OR($F109 &gt;= R$6, $G109 &lt; Q$6), 0, 2)+1)</f>
        <v/>
      </c>
      <c r="R109" s="68" t="str">
        <f ca="1">INDEX({"","_","-","="},IF(OR($D109 &gt;= S$6, $E109 &lt; R$6), 0, 1)+IF(OR($F109 &gt;= S$6, $G109 &lt; R$6), 0, 2)+1)</f>
        <v/>
      </c>
      <c r="S109" s="68" t="str">
        <f ca="1">INDEX({"","_","-","="},IF(OR($D109 &gt;= T$6, $E109 &lt; S$6), 0, 1)+IF(OR($F109 &gt;= T$6, $G109 &lt; S$6), 0, 2)+1)</f>
        <v/>
      </c>
      <c r="T109" s="68" t="str">
        <f ca="1">INDEX({"","_","-","="},IF(OR($D109 &gt;= U$6, $E109 &lt; T$6), 0, 1)+IF(OR($F109 &gt;= U$6, $G109 &lt; T$6), 0, 2)+1)</f>
        <v/>
      </c>
      <c r="U109" s="68" t="str">
        <f ca="1">INDEX({"","_","-","="},IF(OR($D109 &gt;= V$6, $E109 &lt; U$6), 0, 1)+IF(OR($F109 &gt;= V$6, $G109 &lt; U$6), 0, 2)+1)</f>
        <v/>
      </c>
      <c r="V109" s="68" t="str">
        <f ca="1">INDEX({"","_","-","="},IF(OR($D109 &gt;= W$6, $E109 &lt; V$6), 0, 1)+IF(OR($F109 &gt;= W$6, $G109 &lt; V$6), 0, 2)+1)</f>
        <v/>
      </c>
      <c r="W109" s="68" t="str">
        <f ca="1">INDEX({"","_","-","="},IF(OR($D109 &gt;= X$6, $E109 &lt; W$6), 0, 1)+IF(OR($F109 &gt;= X$6, $G109 &lt; W$6), 0, 2)+1)</f>
        <v/>
      </c>
      <c r="X109" s="68" t="str">
        <f ca="1">INDEX({"","_","-","="},IF(OR($D109 &gt;= Y$6, $E109 &lt; X$6), 0, 1)+IF(OR($F109 &gt;= Y$6, $G109 &lt; X$6), 0, 2)+1)</f>
        <v/>
      </c>
      <c r="Y109" s="68" t="str">
        <f ca="1">INDEX({"","_","-","="},IF(OR($D109 &gt;= Z$6, $E109 &lt; Y$6), 0, 1)+IF(OR($F109 &gt;= Z$6, $G109 &lt; Y$6), 0, 2)+1)</f>
        <v/>
      </c>
      <c r="Z109" s="68" t="str">
        <f ca="1">INDEX({"","_","-","="},IF(OR($D109 &gt;= AA$6, $E109 &lt; Z$6), 0, 1)+IF(OR($F109 &gt;= AA$6, $G109 &lt; Z$6), 0, 2)+1)</f>
        <v/>
      </c>
      <c r="AA109" s="68" t="str">
        <f ca="1">INDEX({"","_","-","="},IF(OR($D109 &gt;= AB$6, $E109 &lt; AA$6), 0, 1)+IF(OR($F109 &gt;= AB$6, $G109 &lt; AA$6), 0, 2)+1)</f>
        <v/>
      </c>
      <c r="AB109" s="68" t="str">
        <f ca="1">INDEX({"","_","-","="},IF(OR($D109 &gt;= AC$6, $E109 &lt; AB$6), 0, 1)+IF(OR($F109 &gt;= AC$6, $G109 &lt; AB$6), 0, 2)+1)</f>
        <v/>
      </c>
      <c r="AC109" s="68" t="str">
        <f ca="1">INDEX({"","_","-","="},IF(OR($D109 &gt;= AD$6, $E109 &lt; AC$6), 0, 1)+IF(OR($F109 &gt;= AD$6, $G109 &lt; AC$6), 0, 2)+1)</f>
        <v/>
      </c>
      <c r="AD109" s="68" t="str">
        <f ca="1">INDEX({"","_","-","="},IF(OR($D109 &gt;= AE$6, $E109 &lt; AD$6), 0, 1)+IF(OR($F109 &gt;= AE$6, $G109 &lt; AD$6), 0, 2)+1)</f>
        <v/>
      </c>
      <c r="AE109" s="68" t="str">
        <f ca="1">INDEX({"","_","-","="},IF(OR($D109 &gt;= AF$6, $E109 &lt; AE$6), 0, 1)+IF(OR($F109 &gt;= AF$6, $G109 &lt; AE$6), 0, 2)+1)</f>
        <v/>
      </c>
      <c r="AF109" s="68" t="str">
        <f ca="1">INDEX({"","_","-","="},IF(OR($D109 &gt;= AG$6, $E109 &lt; AF$6), 0, 1)+IF(OR($F109 &gt;= AG$6, $G109 &lt; AF$6), 0, 2)+1)</f>
        <v/>
      </c>
      <c r="AG109" s="68" t="str">
        <f ca="1">INDEX({"","_","-","="},IF(OR($D109 &gt;= AH$6, $E109 &lt; AG$6), 0, 1)+IF(OR($F109 &gt;= AH$6, $G109 &lt; AG$6), 0, 2)+1)</f>
        <v/>
      </c>
      <c r="AH109" s="68" t="str">
        <f ca="1">INDEX({"","_","-","="},IF(OR($D109 &gt;= AI$6, $E109 &lt; AH$6), 0, 1)+IF(OR($F109 &gt;= AI$6, $G109 &lt; AH$6), 0, 2)+1)</f>
        <v/>
      </c>
      <c r="AI109" s="68" t="str">
        <f ca="1">INDEX({"","_","-","="},IF(OR($D109 &gt;= AJ$6, $E109 &lt; AI$6), 0, 1)+IF(OR($F109 &gt;= AJ$6, $G109 &lt; AI$6), 0, 2)+1)</f>
        <v/>
      </c>
      <c r="AJ109" s="68" t="str">
        <f ca="1">INDEX({"","_","-","="},IF(OR($D109 &gt;= AK$6, $E109 &lt; AJ$6), 0, 1)+IF(OR($F109 &gt;= AK$6, $G109 &lt; AJ$6), 0, 2)+1)</f>
        <v/>
      </c>
      <c r="AK109" s="68" t="str">
        <f ca="1">INDEX({"","_","-","="},IF(OR($D109 &gt;= AL$6, $E109 &lt; AK$6), 0, 1)+IF(OR($F109 &gt;= AL$6, $G109 &lt; AK$6), 0, 2)+1)</f>
        <v/>
      </c>
      <c r="AL109" s="68" t="str">
        <f ca="1">INDEX({"","_","-","="},IF(OR($D109 &gt;= AM$6, $E109 &lt; AL$6), 0, 1)+IF(OR($F109 &gt;= AM$6, $G109 &lt; AL$6), 0, 2)+1)</f>
        <v/>
      </c>
      <c r="AM109" s="68" t="str">
        <f ca="1">INDEX({"","_","-","="},IF(OR($D109 &gt;= AN$6, $E109 &lt; AM$6), 0, 1)+IF(OR($F109 &gt;= AN$6, $G109 &lt; AM$6), 0, 2)+1)</f>
        <v/>
      </c>
      <c r="AN109" s="68" t="str">
        <f ca="1">INDEX({"","_","-","="},IF(OR($D109 &gt;= AO$6, $E109 &lt; AN$6), 0, 1)+IF(OR($F109 &gt;= AO$6, $G109 &lt; AN$6), 0, 2)+1)</f>
        <v/>
      </c>
      <c r="AO109" s="68" t="str">
        <f ca="1">INDEX({"","_","-","="},IF(OR($D109 &gt;= AP$6, $E109 &lt; AO$6), 0, 1)+IF(OR($F109 &gt;= AP$6, $G109 &lt; AO$6), 0, 2)+1)</f>
        <v/>
      </c>
      <c r="AP109" s="68" t="str">
        <f ca="1">INDEX({"","_","-","="},IF(OR($D109 &gt;= AQ$6, $E109 &lt; AP$6), 0, 1)+IF(OR($F109 &gt;= AQ$6, $G109 &lt; AP$6), 0, 2)+1)</f>
        <v/>
      </c>
      <c r="AQ109" s="68" t="str">
        <f ca="1">INDEX({"","_","-","="},IF(OR($D109 &gt;= AR$6, $E109 &lt; AQ$6), 0, 1)+IF(OR($F109 &gt;= AR$6, $G109 &lt; AQ$6), 0, 2)+1)</f>
        <v/>
      </c>
      <c r="AR109" s="68" t="str">
        <f ca="1">INDEX({"","_","-","="},IF(OR($D109 &gt;= AS$6, $E109 &lt; AR$6), 0, 1)+IF(OR($F109 &gt;= AS$6, $G109 &lt; AR$6), 0, 2)+1)</f>
        <v/>
      </c>
      <c r="AS109" s="68" t="str">
        <f ca="1">INDEX({"","_","-","="},IF(OR($D109 &gt;= AT$6, $E109 &lt; AS$6), 0, 1)+IF(OR($F109 &gt;= AT$6, $G109 &lt; AS$6), 0, 2)+1)</f>
        <v/>
      </c>
      <c r="AT109" s="68" t="str">
        <f ca="1">INDEX({"","_","-","="},IF(OR($D109 &gt;= AU$6, $E109 &lt; AT$6), 0, 1)+IF(OR($F109 &gt;= AU$6, $G109 &lt; AT$6), 0, 2)+1)</f>
        <v/>
      </c>
      <c r="AU109" s="68" t="str">
        <f ca="1">INDEX({"","_","-","="},IF(OR($D109 &gt;= AV$6, $E109 &lt; AU$6), 0, 1)+IF(OR($F109 &gt;= AV$6, $G109 &lt; AU$6), 0, 2)+1)</f>
        <v/>
      </c>
      <c r="AV109" s="68" t="str">
        <f ca="1">INDEX({"","_","-","="},IF(OR($D109 &gt;= AW$6, $E109 &lt; AV$6), 0, 1)+IF(OR($F109 &gt;= AW$6, $G109 &lt; AV$6), 0, 2)+1)</f>
        <v/>
      </c>
      <c r="AW109" s="68" t="str">
        <f ca="1">INDEX({"","_","-","="},IF(OR($D109 &gt;= AX$6, $E109 &lt; AW$6), 0, 1)+IF(OR($F109 &gt;= AX$6, $G109 &lt; AW$6), 0, 2)+1)</f>
        <v/>
      </c>
      <c r="AX109" s="68" t="str">
        <f ca="1">INDEX({"","_","-","="},IF(OR($D109 &gt;= AY$6, $E109 &lt; AX$6), 0, 1)+IF(OR($F109 &gt;= AY$6, $G109 &lt; AX$6), 0, 2)+1)</f>
        <v/>
      </c>
      <c r="AY109" s="68" t="str">
        <f ca="1">INDEX({"","_","-","="},IF(OR($D109 &gt;= AZ$6, $E109 &lt; AY$6), 0, 1)+IF(OR($F109 &gt;= AZ$6, $G109 &lt; AY$6), 0, 2)+1)</f>
        <v/>
      </c>
      <c r="AZ109" s="68" t="str">
        <f ca="1">INDEX({"","_","-","="},IF(OR($D109 &gt;= BA$6, $E109 &lt; AZ$6), 0, 1)+IF(OR($F109 &gt;= BA$6, $G109 &lt; AZ$6), 0, 2)+1)</f>
        <v/>
      </c>
      <c r="BA109" s="68" t="str">
        <f ca="1">INDEX({"","_","-","="},IF(OR($D109 &gt;= BB$6, $E109 &lt; BA$6), 0, 1)+IF(OR($F109 &gt;= BB$6, $G109 &lt; BA$6), 0, 2)+1)</f>
        <v/>
      </c>
      <c r="BB109" s="68" t="str">
        <f ca="1">INDEX({"","_","-","="},IF(OR($D109 &gt;= BC$6, $E109 &lt; BB$6), 0, 1)+IF(OR($F109 &gt;= BC$6, $G109 &lt; BB$6), 0, 2)+1)</f>
        <v/>
      </c>
      <c r="BC109" s="68" t="str">
        <f ca="1">INDEX({"","_","-","="},IF(OR($D109 &gt;= BD$6, $E109 &lt; BC$6), 0, 1)+IF(OR($F109 &gt;= BD$6, $G109 &lt; BC$6), 0, 2)+1)</f>
        <v/>
      </c>
      <c r="BD109" s="68" t="str">
        <f ca="1">INDEX({"","_","-","="},IF(OR($D109 &gt;= BE$6, $E109 &lt; BD$6), 0, 1)+IF(OR($F109 &gt;= BE$6, $G109 &lt; BD$6), 0, 2)+1)</f>
        <v/>
      </c>
      <c r="BE109" s="68" t="str">
        <f ca="1">INDEX({"","_","-","="},IF(OR($D109 &gt;= BF$6, $E109 &lt; BE$6), 0, 1)+IF(OR($F109 &gt;= BF$6, $G109 &lt; BE$6), 0, 2)+1)</f>
        <v/>
      </c>
      <c r="BF109" s="68" t="str">
        <f ca="1">INDEX({"","_","-","="},IF(OR($D109 &gt;= BG$6, $E109 &lt; BF$6), 0, 1)+IF(OR($F109 &gt;= BG$6, $G109 &lt; BF$6), 0, 2)+1)</f>
        <v/>
      </c>
      <c r="BG109" s="68" t="str">
        <f ca="1">INDEX({"","_","-","="},IF(OR($D109 &gt;= BH$6, $E109 &lt; BG$6), 0, 1)+IF(OR($F109 &gt;= BH$6, $G109 &lt; BG$6), 0, 2)+1)</f>
        <v/>
      </c>
      <c r="BH109" s="68" t="str">
        <f ca="1">INDEX({"","_","-","="},IF(OR($D109 &gt;= BI$6, $E109 &lt; BH$6), 0, 1)+IF(OR($F109 &gt;= BI$6, $G109 &lt; BH$6), 0, 2)+1)</f>
        <v/>
      </c>
      <c r="BI109" s="68" t="str">
        <f ca="1">INDEX({"","_","-","="},IF(OR($D109 &gt;= BJ$6, $E109 &lt; BI$6), 0, 1)+IF(OR($F109 &gt;= BJ$6, $G109 &lt; BI$6), 0, 2)+1)</f>
        <v/>
      </c>
      <c r="BJ109" s="68" t="str">
        <f ca="1">INDEX({"","_","-","="},IF(OR($D109 &gt;= BK$6, $E109 &lt; BJ$6), 0, 1)+IF(OR($F109 &gt;= BK$6, $G109 &lt; BJ$6), 0, 2)+1)</f>
        <v/>
      </c>
      <c r="BK109" s="68" t="str">
        <f ca="1">INDEX({"","_","-","="},IF(OR($D109 &gt;= BL$6, $E109 &lt; BK$6), 0, 1)+IF(OR($F109 &gt;= BL$6, $G109 &lt; BK$6), 0, 2)+1)</f>
        <v/>
      </c>
      <c r="BL109" s="68" t="str">
        <f ca="1">INDEX({"","_","-","="},IF(OR($D109 &gt;= BM$6, $E109 &lt; BL$6), 0, 1)+IF(OR($F109 &gt;= BM$6, $G109 &lt; BL$6), 0, 2)+1)</f>
        <v/>
      </c>
      <c r="BM109" s="68" t="str">
        <f ca="1">INDEX({"","_","-","="},IF(OR($D109 &gt;= BN$6, $E109 &lt; BM$6), 0, 1)+IF(OR($F109 &gt;= BN$6, $G109 &lt; BM$6), 0, 2)+1)</f>
        <v/>
      </c>
      <c r="BN109" s="68" t="str">
        <f ca="1">INDEX({"","_","-","="},IF(OR($D109 &gt;= BO$6, $E109 &lt; BN$6), 0, 1)+IF(OR($F109 &gt;= BO$6, $G109 &lt; BN$6), 0, 2)+1)</f>
        <v/>
      </c>
      <c r="BO109" s="68" t="str">
        <f ca="1">INDEX({"","_","-","="},IF(OR($D109 &gt;= BP$6, $E109 &lt; BO$6), 0, 1)+IF(OR($F109 &gt;= BP$6, $G109 &lt; BO$6), 0, 2)+1)</f>
        <v/>
      </c>
      <c r="BP109" s="68" t="str">
        <f ca="1">INDEX({"","_","-","="},IF(OR($D109 &gt;= BQ$6, $E109 &lt; BP$6), 0, 1)+IF(OR($F109 &gt;= BQ$6, $G109 &lt; BP$6), 0, 2)+1)</f>
        <v/>
      </c>
      <c r="BQ109" s="68" t="str">
        <f ca="1">INDEX({"","_","-","="},IF(OR($D109 &gt;= BR$6, $E109 &lt; BQ$6), 0, 1)+IF(OR($F109 &gt;= BR$6, $G109 &lt; BQ$6), 0, 2)+1)</f>
        <v/>
      </c>
      <c r="BR109" s="68" t="str">
        <f ca="1">INDEX({"","_","-","="},IF(OR($D109 &gt;= BS$6, $E109 &lt; BR$6), 0, 1)+IF(OR($F109 &gt;= BS$6, $G109 &lt; BR$6), 0, 2)+1)</f>
        <v/>
      </c>
      <c r="BS109" s="68" t="str">
        <f ca="1">INDEX({"","_","-","="},IF(OR($D109 &gt;= BT$6, $E109 &lt; BS$6), 0, 1)+IF(OR($F109 &gt;= BT$6, $G109 &lt; BS$6), 0, 2)+1)</f>
        <v/>
      </c>
      <c r="BT109" s="68" t="str">
        <f ca="1">INDEX({"","_","-","="},IF(OR($D109 &gt;= BU$6, $E109 &lt; BT$6), 0, 1)+IF(OR($F109 &gt;= BU$6, $G109 &lt; BT$6), 0, 2)+1)</f>
        <v/>
      </c>
      <c r="BU109" s="68" t="str">
        <f ca="1">INDEX({"","_","-","="},IF(OR($D109 &gt;= BV$6, $E109 &lt; BU$6), 0, 1)+IF(OR($F109 &gt;= BV$6, $G109 &lt; BU$6), 0, 2)+1)</f>
        <v/>
      </c>
      <c r="BV109" s="68" t="str">
        <f ca="1">INDEX({"","_","-","="},IF(OR($D109 &gt;= BW$6, $E109 &lt; BV$6), 0, 1)+IF(OR($F109 &gt;= BW$6, $G109 &lt; BV$6), 0, 2)+1)</f>
        <v/>
      </c>
      <c r="BW109" s="68" t="str">
        <f ca="1">INDEX({"","_","-","="},IF(OR($D109 &gt;= BX$6, $E109 &lt; BW$6), 0, 1)+IF(OR($F109 &gt;= BX$6, $G109 &lt; BW$6), 0, 2)+1)</f>
        <v/>
      </c>
      <c r="BX109" s="68" t="str">
        <f ca="1">INDEX({"","_","-","="},IF(OR($D109 &gt;= BY$6, $E109 &lt; BX$6), 0, 1)+IF(OR($F109 &gt;= BY$6, $G109 &lt; BX$6), 0, 2)+1)</f>
        <v/>
      </c>
      <c r="BY109" s="68" t="str">
        <f ca="1">INDEX({"","_","-","="},IF(OR($D109 &gt;= BZ$6, $E109 &lt; BY$6), 0, 1)+IF(OR($F109 &gt;= BZ$6, $G109 &lt; BY$6), 0, 2)+1)</f>
        <v/>
      </c>
      <c r="BZ109" s="68" t="str">
        <f ca="1">INDEX({"","_","-","="},IF(OR($D109 &gt;= CA$6, $E109 &lt; BZ$6), 0, 1)+IF(OR($F109 &gt;= CA$6, $G109 &lt; BZ$6), 0, 2)+1)</f>
        <v/>
      </c>
      <c r="CA109" s="68" t="str">
        <f ca="1">INDEX({"","_","-","="},IF(OR($D109 &gt;= CB$6, $E109 &lt; CA$6), 0, 1)+IF(OR($F109 &gt;= CB$6, $G109 &lt; CA$6), 0, 2)+1)</f>
        <v/>
      </c>
      <c r="CB109" s="68" t="str">
        <f ca="1">INDEX({"","_","-","="},IF(OR($D109 &gt;= CC$6, $E109 &lt; CB$6), 0, 1)+IF(OR($F109 &gt;= CC$6, $G109 &lt; CB$6), 0, 2)+1)</f>
        <v/>
      </c>
      <c r="CC109" s="68" t="str">
        <f ca="1">INDEX({"","_","-","="},IF(OR($D109 &gt;= CD$6, $E109 &lt; CC$6), 0, 1)+IF(OR($F109 &gt;= CD$6, $G109 &lt; CC$6), 0, 2)+1)</f>
        <v/>
      </c>
      <c r="CD109" s="68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IF('临-进度'!M105,'临-进度'!$A105,"")</f>
        <v/>
      </c>
      <c r="B110" s="8" t="str">
        <f ca="1">IF('临-进度'!M105,'临-进度'!$B105,"")</f>
        <v/>
      </c>
      <c r="C110" s="8" t="str">
        <f ca="1">IF('临-进度'!M105,'临-进度'!$E105,"")</f>
        <v/>
      </c>
      <c r="D110" s="40" t="str">
        <f ca="1">IF('临-进度'!$M105,'临-进度'!$I105,"")</f>
        <v/>
      </c>
      <c r="E110" s="40" t="str">
        <f ca="1">IF('临-进度'!$M105,'临-进度'!$AE105,"")</f>
        <v/>
      </c>
      <c r="F110" s="40" t="str">
        <f ca="1">IF('临-进度'!$M105,'临-进度'!$J105,"")</f>
        <v/>
      </c>
      <c r="G110" s="73" t="str">
        <f ca="1">IF('临-进度'!$M105,'临-进度'!$AF105,"")</f>
        <v/>
      </c>
      <c r="H110" s="68" t="str">
        <f ca="1">INDEX({"","_","-","="},IF(OR($D110 &gt;= I$6, $E110 &lt; H$6), 0, 1)+IF(OR($F110 &gt;= I$6, $G110 &lt; H$6), 0, 2)+1)</f>
        <v/>
      </c>
      <c r="I110" s="68" t="str">
        <f ca="1">INDEX({"","_","-","="},IF(OR($D110 &gt;= J$6, $E110 &lt; I$6), 0, 1)+IF(OR($F110 &gt;= J$6, $G110 &lt; I$6), 0, 2)+1)</f>
        <v/>
      </c>
      <c r="J110" s="68" t="str">
        <f ca="1">INDEX({"","_","-","="},IF(OR($D110 &gt;= K$6, $E110 &lt; J$6), 0, 1)+IF(OR($F110 &gt;= K$6, $G110 &lt; J$6), 0, 2)+1)</f>
        <v/>
      </c>
      <c r="K110" s="68" t="str">
        <f ca="1">INDEX({"","_","-","="},IF(OR($D110 &gt;= L$6, $E110 &lt; K$6), 0, 1)+IF(OR($F110 &gt;= L$6, $G110 &lt; K$6), 0, 2)+1)</f>
        <v/>
      </c>
      <c r="L110" s="68" t="str">
        <f ca="1">INDEX({"","_","-","="},IF(OR($D110 &gt;= M$6, $E110 &lt; L$6), 0, 1)+IF(OR($F110 &gt;= M$6, $G110 &lt; L$6), 0, 2)+1)</f>
        <v/>
      </c>
      <c r="M110" s="68" t="str">
        <f ca="1">INDEX({"","_","-","="},IF(OR($D110 &gt;= N$6, $E110 &lt; M$6), 0, 1)+IF(OR($F110 &gt;= N$6, $G110 &lt; M$6), 0, 2)+1)</f>
        <v/>
      </c>
      <c r="N110" s="68" t="str">
        <f ca="1">INDEX({"","_","-","="},IF(OR($D110 &gt;= O$6, $E110 &lt; N$6), 0, 1)+IF(OR($F110 &gt;= O$6, $G110 &lt; N$6), 0, 2)+1)</f>
        <v/>
      </c>
      <c r="O110" s="68" t="str">
        <f ca="1">INDEX({"","_","-","="},IF(OR($D110 &gt;= P$6, $E110 &lt; O$6), 0, 1)+IF(OR($F110 &gt;= P$6, $G110 &lt; O$6), 0, 2)+1)</f>
        <v/>
      </c>
      <c r="P110" s="68" t="str">
        <f ca="1">INDEX({"","_","-","="},IF(OR($D110 &gt;= Q$6, $E110 &lt; P$6), 0, 1)+IF(OR($F110 &gt;= Q$6, $G110 &lt; P$6), 0, 2)+1)</f>
        <v/>
      </c>
      <c r="Q110" s="68" t="str">
        <f ca="1">INDEX({"","_","-","="},IF(OR($D110 &gt;= R$6, $E110 &lt; Q$6), 0, 1)+IF(OR($F110 &gt;= R$6, $G110 &lt; Q$6), 0, 2)+1)</f>
        <v/>
      </c>
      <c r="R110" s="68" t="str">
        <f ca="1">INDEX({"","_","-","="},IF(OR($D110 &gt;= S$6, $E110 &lt; R$6), 0, 1)+IF(OR($F110 &gt;= S$6, $G110 &lt; R$6), 0, 2)+1)</f>
        <v/>
      </c>
      <c r="S110" s="68" t="str">
        <f ca="1">INDEX({"","_","-","="},IF(OR($D110 &gt;= T$6, $E110 &lt; S$6), 0, 1)+IF(OR($F110 &gt;= T$6, $G110 &lt; S$6), 0, 2)+1)</f>
        <v/>
      </c>
      <c r="T110" s="68" t="str">
        <f ca="1">INDEX({"","_","-","="},IF(OR($D110 &gt;= U$6, $E110 &lt; T$6), 0, 1)+IF(OR($F110 &gt;= U$6, $G110 &lt; T$6), 0, 2)+1)</f>
        <v/>
      </c>
      <c r="U110" s="68" t="str">
        <f ca="1">INDEX({"","_","-","="},IF(OR($D110 &gt;= V$6, $E110 &lt; U$6), 0, 1)+IF(OR($F110 &gt;= V$6, $G110 &lt; U$6), 0, 2)+1)</f>
        <v/>
      </c>
      <c r="V110" s="68" t="str">
        <f ca="1">INDEX({"","_","-","="},IF(OR($D110 &gt;= W$6, $E110 &lt; V$6), 0, 1)+IF(OR($F110 &gt;= W$6, $G110 &lt; V$6), 0, 2)+1)</f>
        <v/>
      </c>
      <c r="W110" s="68" t="str">
        <f ca="1">INDEX({"","_","-","="},IF(OR($D110 &gt;= X$6, $E110 &lt; W$6), 0, 1)+IF(OR($F110 &gt;= X$6, $G110 &lt; W$6), 0, 2)+1)</f>
        <v/>
      </c>
      <c r="X110" s="68" t="str">
        <f ca="1">INDEX({"","_","-","="},IF(OR($D110 &gt;= Y$6, $E110 &lt; X$6), 0, 1)+IF(OR($F110 &gt;= Y$6, $G110 &lt; X$6), 0, 2)+1)</f>
        <v/>
      </c>
      <c r="Y110" s="68" t="str">
        <f ca="1">INDEX({"","_","-","="},IF(OR($D110 &gt;= Z$6, $E110 &lt; Y$6), 0, 1)+IF(OR($F110 &gt;= Z$6, $G110 &lt; Y$6), 0, 2)+1)</f>
        <v/>
      </c>
      <c r="Z110" s="68" t="str">
        <f ca="1">INDEX({"","_","-","="},IF(OR($D110 &gt;= AA$6, $E110 &lt; Z$6), 0, 1)+IF(OR($F110 &gt;= AA$6, $G110 &lt; Z$6), 0, 2)+1)</f>
        <v/>
      </c>
      <c r="AA110" s="68" t="str">
        <f ca="1">INDEX({"","_","-","="},IF(OR($D110 &gt;= AB$6, $E110 &lt; AA$6), 0, 1)+IF(OR($F110 &gt;= AB$6, $G110 &lt; AA$6), 0, 2)+1)</f>
        <v/>
      </c>
      <c r="AB110" s="68" t="str">
        <f ca="1">INDEX({"","_","-","="},IF(OR($D110 &gt;= AC$6, $E110 &lt; AB$6), 0, 1)+IF(OR($F110 &gt;= AC$6, $G110 &lt; AB$6), 0, 2)+1)</f>
        <v/>
      </c>
      <c r="AC110" s="68" t="str">
        <f ca="1">INDEX({"","_","-","="},IF(OR($D110 &gt;= AD$6, $E110 &lt; AC$6), 0, 1)+IF(OR($F110 &gt;= AD$6, $G110 &lt; AC$6), 0, 2)+1)</f>
        <v/>
      </c>
      <c r="AD110" s="68" t="str">
        <f ca="1">INDEX({"","_","-","="},IF(OR($D110 &gt;= AE$6, $E110 &lt; AD$6), 0, 1)+IF(OR($F110 &gt;= AE$6, $G110 &lt; AD$6), 0, 2)+1)</f>
        <v/>
      </c>
      <c r="AE110" s="68" t="str">
        <f ca="1">INDEX({"","_","-","="},IF(OR($D110 &gt;= AF$6, $E110 &lt; AE$6), 0, 1)+IF(OR($F110 &gt;= AF$6, $G110 &lt; AE$6), 0, 2)+1)</f>
        <v/>
      </c>
      <c r="AF110" s="68" t="str">
        <f ca="1">INDEX({"","_","-","="},IF(OR($D110 &gt;= AG$6, $E110 &lt; AF$6), 0, 1)+IF(OR($F110 &gt;= AG$6, $G110 &lt; AF$6), 0, 2)+1)</f>
        <v/>
      </c>
      <c r="AG110" s="68" t="str">
        <f ca="1">INDEX({"","_","-","="},IF(OR($D110 &gt;= AH$6, $E110 &lt; AG$6), 0, 1)+IF(OR($F110 &gt;= AH$6, $G110 &lt; AG$6), 0, 2)+1)</f>
        <v/>
      </c>
      <c r="AH110" s="68" t="str">
        <f ca="1">INDEX({"","_","-","="},IF(OR($D110 &gt;= AI$6, $E110 &lt; AH$6), 0, 1)+IF(OR($F110 &gt;= AI$6, $G110 &lt; AH$6), 0, 2)+1)</f>
        <v/>
      </c>
      <c r="AI110" s="68" t="str">
        <f ca="1">INDEX({"","_","-","="},IF(OR($D110 &gt;= AJ$6, $E110 &lt; AI$6), 0, 1)+IF(OR($F110 &gt;= AJ$6, $G110 &lt; AI$6), 0, 2)+1)</f>
        <v/>
      </c>
      <c r="AJ110" s="68" t="str">
        <f ca="1">INDEX({"","_","-","="},IF(OR($D110 &gt;= AK$6, $E110 &lt; AJ$6), 0, 1)+IF(OR($F110 &gt;= AK$6, $G110 &lt; AJ$6), 0, 2)+1)</f>
        <v/>
      </c>
      <c r="AK110" s="68" t="str">
        <f ca="1">INDEX({"","_","-","="},IF(OR($D110 &gt;= AL$6, $E110 &lt; AK$6), 0, 1)+IF(OR($F110 &gt;= AL$6, $G110 &lt; AK$6), 0, 2)+1)</f>
        <v/>
      </c>
      <c r="AL110" s="68" t="str">
        <f ca="1">INDEX({"","_","-","="},IF(OR($D110 &gt;= AM$6, $E110 &lt; AL$6), 0, 1)+IF(OR($F110 &gt;= AM$6, $G110 &lt; AL$6), 0, 2)+1)</f>
        <v/>
      </c>
      <c r="AM110" s="68" t="str">
        <f ca="1">INDEX({"","_","-","="},IF(OR($D110 &gt;= AN$6, $E110 &lt; AM$6), 0, 1)+IF(OR($F110 &gt;= AN$6, $G110 &lt; AM$6), 0, 2)+1)</f>
        <v/>
      </c>
      <c r="AN110" s="68" t="str">
        <f ca="1">INDEX({"","_","-","="},IF(OR($D110 &gt;= AO$6, $E110 &lt; AN$6), 0, 1)+IF(OR($F110 &gt;= AO$6, $G110 &lt; AN$6), 0, 2)+1)</f>
        <v/>
      </c>
      <c r="AO110" s="68" t="str">
        <f ca="1">INDEX({"","_","-","="},IF(OR($D110 &gt;= AP$6, $E110 &lt; AO$6), 0, 1)+IF(OR($F110 &gt;= AP$6, $G110 &lt; AO$6), 0, 2)+1)</f>
        <v/>
      </c>
      <c r="AP110" s="68" t="str">
        <f ca="1">INDEX({"","_","-","="},IF(OR($D110 &gt;= AQ$6, $E110 &lt; AP$6), 0, 1)+IF(OR($F110 &gt;= AQ$6, $G110 &lt; AP$6), 0, 2)+1)</f>
        <v/>
      </c>
      <c r="AQ110" s="68" t="str">
        <f ca="1">INDEX({"","_","-","="},IF(OR($D110 &gt;= AR$6, $E110 &lt; AQ$6), 0, 1)+IF(OR($F110 &gt;= AR$6, $G110 &lt; AQ$6), 0, 2)+1)</f>
        <v/>
      </c>
      <c r="AR110" s="68" t="str">
        <f ca="1">INDEX({"","_","-","="},IF(OR($D110 &gt;= AS$6, $E110 &lt; AR$6), 0, 1)+IF(OR($F110 &gt;= AS$6, $G110 &lt; AR$6), 0, 2)+1)</f>
        <v/>
      </c>
      <c r="AS110" s="68" t="str">
        <f ca="1">INDEX({"","_","-","="},IF(OR($D110 &gt;= AT$6, $E110 &lt; AS$6), 0, 1)+IF(OR($F110 &gt;= AT$6, $G110 &lt; AS$6), 0, 2)+1)</f>
        <v/>
      </c>
      <c r="AT110" s="68" t="str">
        <f ca="1">INDEX({"","_","-","="},IF(OR($D110 &gt;= AU$6, $E110 &lt; AT$6), 0, 1)+IF(OR($F110 &gt;= AU$6, $G110 &lt; AT$6), 0, 2)+1)</f>
        <v/>
      </c>
      <c r="AU110" s="68" t="str">
        <f ca="1">INDEX({"","_","-","="},IF(OR($D110 &gt;= AV$6, $E110 &lt; AU$6), 0, 1)+IF(OR($F110 &gt;= AV$6, $G110 &lt; AU$6), 0, 2)+1)</f>
        <v/>
      </c>
      <c r="AV110" s="68" t="str">
        <f ca="1">INDEX({"","_","-","="},IF(OR($D110 &gt;= AW$6, $E110 &lt; AV$6), 0, 1)+IF(OR($F110 &gt;= AW$6, $G110 &lt; AV$6), 0, 2)+1)</f>
        <v/>
      </c>
      <c r="AW110" s="68" t="str">
        <f ca="1">INDEX({"","_","-","="},IF(OR($D110 &gt;= AX$6, $E110 &lt; AW$6), 0, 1)+IF(OR($F110 &gt;= AX$6, $G110 &lt; AW$6), 0, 2)+1)</f>
        <v/>
      </c>
      <c r="AX110" s="68" t="str">
        <f ca="1">INDEX({"","_","-","="},IF(OR($D110 &gt;= AY$6, $E110 &lt; AX$6), 0, 1)+IF(OR($F110 &gt;= AY$6, $G110 &lt; AX$6), 0, 2)+1)</f>
        <v/>
      </c>
      <c r="AY110" s="68" t="str">
        <f ca="1">INDEX({"","_","-","="},IF(OR($D110 &gt;= AZ$6, $E110 &lt; AY$6), 0, 1)+IF(OR($F110 &gt;= AZ$6, $G110 &lt; AY$6), 0, 2)+1)</f>
        <v/>
      </c>
      <c r="AZ110" s="68" t="str">
        <f ca="1">INDEX({"","_","-","="},IF(OR($D110 &gt;= BA$6, $E110 &lt; AZ$6), 0, 1)+IF(OR($F110 &gt;= BA$6, $G110 &lt; AZ$6), 0, 2)+1)</f>
        <v/>
      </c>
      <c r="BA110" s="68" t="str">
        <f ca="1">INDEX({"","_","-","="},IF(OR($D110 &gt;= BB$6, $E110 &lt; BA$6), 0, 1)+IF(OR($F110 &gt;= BB$6, $G110 &lt; BA$6), 0, 2)+1)</f>
        <v/>
      </c>
      <c r="BB110" s="68" t="str">
        <f ca="1">INDEX({"","_","-","="},IF(OR($D110 &gt;= BC$6, $E110 &lt; BB$6), 0, 1)+IF(OR($F110 &gt;= BC$6, $G110 &lt; BB$6), 0, 2)+1)</f>
        <v/>
      </c>
      <c r="BC110" s="68" t="str">
        <f ca="1">INDEX({"","_","-","="},IF(OR($D110 &gt;= BD$6, $E110 &lt; BC$6), 0, 1)+IF(OR($F110 &gt;= BD$6, $G110 &lt; BC$6), 0, 2)+1)</f>
        <v/>
      </c>
      <c r="BD110" s="68" t="str">
        <f ca="1">INDEX({"","_","-","="},IF(OR($D110 &gt;= BE$6, $E110 &lt; BD$6), 0, 1)+IF(OR($F110 &gt;= BE$6, $G110 &lt; BD$6), 0, 2)+1)</f>
        <v/>
      </c>
      <c r="BE110" s="68" t="str">
        <f ca="1">INDEX({"","_","-","="},IF(OR($D110 &gt;= BF$6, $E110 &lt; BE$6), 0, 1)+IF(OR($F110 &gt;= BF$6, $G110 &lt; BE$6), 0, 2)+1)</f>
        <v/>
      </c>
      <c r="BF110" s="68" t="str">
        <f ca="1">INDEX({"","_","-","="},IF(OR($D110 &gt;= BG$6, $E110 &lt; BF$6), 0, 1)+IF(OR($F110 &gt;= BG$6, $G110 &lt; BF$6), 0, 2)+1)</f>
        <v/>
      </c>
      <c r="BG110" s="68" t="str">
        <f ca="1">INDEX({"","_","-","="},IF(OR($D110 &gt;= BH$6, $E110 &lt; BG$6), 0, 1)+IF(OR($F110 &gt;= BH$6, $G110 &lt; BG$6), 0, 2)+1)</f>
        <v/>
      </c>
      <c r="BH110" s="68" t="str">
        <f ca="1">INDEX({"","_","-","="},IF(OR($D110 &gt;= BI$6, $E110 &lt; BH$6), 0, 1)+IF(OR($F110 &gt;= BI$6, $G110 &lt; BH$6), 0, 2)+1)</f>
        <v/>
      </c>
      <c r="BI110" s="68" t="str">
        <f ca="1">INDEX({"","_","-","="},IF(OR($D110 &gt;= BJ$6, $E110 &lt; BI$6), 0, 1)+IF(OR($F110 &gt;= BJ$6, $G110 &lt; BI$6), 0, 2)+1)</f>
        <v/>
      </c>
      <c r="BJ110" s="68" t="str">
        <f ca="1">INDEX({"","_","-","="},IF(OR($D110 &gt;= BK$6, $E110 &lt; BJ$6), 0, 1)+IF(OR($F110 &gt;= BK$6, $G110 &lt; BJ$6), 0, 2)+1)</f>
        <v/>
      </c>
      <c r="BK110" s="68" t="str">
        <f ca="1">INDEX({"","_","-","="},IF(OR($D110 &gt;= BL$6, $E110 &lt; BK$6), 0, 1)+IF(OR($F110 &gt;= BL$6, $G110 &lt; BK$6), 0, 2)+1)</f>
        <v/>
      </c>
      <c r="BL110" s="68" t="str">
        <f ca="1">INDEX({"","_","-","="},IF(OR($D110 &gt;= BM$6, $E110 &lt; BL$6), 0, 1)+IF(OR($F110 &gt;= BM$6, $G110 &lt; BL$6), 0, 2)+1)</f>
        <v/>
      </c>
      <c r="BM110" s="68" t="str">
        <f ca="1">INDEX({"","_","-","="},IF(OR($D110 &gt;= BN$6, $E110 &lt; BM$6), 0, 1)+IF(OR($F110 &gt;= BN$6, $G110 &lt; BM$6), 0, 2)+1)</f>
        <v/>
      </c>
      <c r="BN110" s="68" t="str">
        <f ca="1">INDEX({"","_","-","="},IF(OR($D110 &gt;= BO$6, $E110 &lt; BN$6), 0, 1)+IF(OR($F110 &gt;= BO$6, $G110 &lt; BN$6), 0, 2)+1)</f>
        <v/>
      </c>
      <c r="BO110" s="68" t="str">
        <f ca="1">INDEX({"","_","-","="},IF(OR($D110 &gt;= BP$6, $E110 &lt; BO$6), 0, 1)+IF(OR($F110 &gt;= BP$6, $G110 &lt; BO$6), 0, 2)+1)</f>
        <v/>
      </c>
      <c r="BP110" s="68" t="str">
        <f ca="1">INDEX({"","_","-","="},IF(OR($D110 &gt;= BQ$6, $E110 &lt; BP$6), 0, 1)+IF(OR($F110 &gt;= BQ$6, $G110 &lt; BP$6), 0, 2)+1)</f>
        <v/>
      </c>
      <c r="BQ110" s="68" t="str">
        <f ca="1">INDEX({"","_","-","="},IF(OR($D110 &gt;= BR$6, $E110 &lt; BQ$6), 0, 1)+IF(OR($F110 &gt;= BR$6, $G110 &lt; BQ$6), 0, 2)+1)</f>
        <v/>
      </c>
      <c r="BR110" s="68" t="str">
        <f ca="1">INDEX({"","_","-","="},IF(OR($D110 &gt;= BS$6, $E110 &lt; BR$6), 0, 1)+IF(OR($F110 &gt;= BS$6, $G110 &lt; BR$6), 0, 2)+1)</f>
        <v/>
      </c>
      <c r="BS110" s="68" t="str">
        <f ca="1">INDEX({"","_","-","="},IF(OR($D110 &gt;= BT$6, $E110 &lt; BS$6), 0, 1)+IF(OR($F110 &gt;= BT$6, $G110 &lt; BS$6), 0, 2)+1)</f>
        <v/>
      </c>
      <c r="BT110" s="68" t="str">
        <f ca="1">INDEX({"","_","-","="},IF(OR($D110 &gt;= BU$6, $E110 &lt; BT$6), 0, 1)+IF(OR($F110 &gt;= BU$6, $G110 &lt; BT$6), 0, 2)+1)</f>
        <v/>
      </c>
      <c r="BU110" s="68" t="str">
        <f ca="1">INDEX({"","_","-","="},IF(OR($D110 &gt;= BV$6, $E110 &lt; BU$6), 0, 1)+IF(OR($F110 &gt;= BV$6, $G110 &lt; BU$6), 0, 2)+1)</f>
        <v/>
      </c>
      <c r="BV110" s="68" t="str">
        <f ca="1">INDEX({"","_","-","="},IF(OR($D110 &gt;= BW$6, $E110 &lt; BV$6), 0, 1)+IF(OR($F110 &gt;= BW$6, $G110 &lt; BV$6), 0, 2)+1)</f>
        <v/>
      </c>
      <c r="BW110" s="68" t="str">
        <f ca="1">INDEX({"","_","-","="},IF(OR($D110 &gt;= BX$6, $E110 &lt; BW$6), 0, 1)+IF(OR($F110 &gt;= BX$6, $G110 &lt; BW$6), 0, 2)+1)</f>
        <v/>
      </c>
      <c r="BX110" s="68" t="str">
        <f ca="1">INDEX({"","_","-","="},IF(OR($D110 &gt;= BY$6, $E110 &lt; BX$6), 0, 1)+IF(OR($F110 &gt;= BY$6, $G110 &lt; BX$6), 0, 2)+1)</f>
        <v/>
      </c>
      <c r="BY110" s="68" t="str">
        <f ca="1">INDEX({"","_","-","="},IF(OR($D110 &gt;= BZ$6, $E110 &lt; BY$6), 0, 1)+IF(OR($F110 &gt;= BZ$6, $G110 &lt; BY$6), 0, 2)+1)</f>
        <v/>
      </c>
      <c r="BZ110" s="68" t="str">
        <f ca="1">INDEX({"","_","-","="},IF(OR($D110 &gt;= CA$6, $E110 &lt; BZ$6), 0, 1)+IF(OR($F110 &gt;= CA$6, $G110 &lt; BZ$6), 0, 2)+1)</f>
        <v/>
      </c>
      <c r="CA110" s="68" t="str">
        <f ca="1">INDEX({"","_","-","="},IF(OR($D110 &gt;= CB$6, $E110 &lt; CA$6), 0, 1)+IF(OR($F110 &gt;= CB$6, $G110 &lt; CA$6), 0, 2)+1)</f>
        <v/>
      </c>
      <c r="CB110" s="68" t="str">
        <f ca="1">INDEX({"","_","-","="},IF(OR($D110 &gt;= CC$6, $E110 &lt; CB$6), 0, 1)+IF(OR($F110 &gt;= CC$6, $G110 &lt; CB$6), 0, 2)+1)</f>
        <v/>
      </c>
      <c r="CC110" s="68" t="str">
        <f ca="1">INDEX({"","_","-","="},IF(OR($D110 &gt;= CD$6, $E110 &lt; CC$6), 0, 1)+IF(OR($F110 &gt;= CD$6, $G110 &lt; CC$6), 0, 2)+1)</f>
        <v/>
      </c>
      <c r="CD110" s="68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IF('临-进度'!M106,'临-进度'!$A106,"")</f>
        <v/>
      </c>
      <c r="B111" s="8" t="str">
        <f ca="1">IF('临-进度'!M106,'临-进度'!$B106,"")</f>
        <v/>
      </c>
      <c r="C111" s="8" t="str">
        <f ca="1">IF('临-进度'!M106,'临-进度'!$E106,"")</f>
        <v/>
      </c>
      <c r="D111" s="40" t="str">
        <f ca="1">IF('临-进度'!$M106,'临-进度'!$I106,"")</f>
        <v/>
      </c>
      <c r="E111" s="40" t="str">
        <f ca="1">IF('临-进度'!$M106,'临-进度'!$AE106,"")</f>
        <v/>
      </c>
      <c r="F111" s="40" t="str">
        <f ca="1">IF('临-进度'!$M106,'临-进度'!$J106,"")</f>
        <v/>
      </c>
      <c r="G111" s="73" t="str">
        <f ca="1">IF('临-进度'!$M106,'临-进度'!$AF106,"")</f>
        <v/>
      </c>
      <c r="H111" s="68" t="str">
        <f ca="1">INDEX({"","_","-","="},IF(OR($D111 &gt;= I$6, $E111 &lt; H$6), 0, 1)+IF(OR($F111 &gt;= I$6, $G111 &lt; H$6), 0, 2)+1)</f>
        <v/>
      </c>
      <c r="I111" s="68" t="str">
        <f ca="1">INDEX({"","_","-","="},IF(OR($D111 &gt;= J$6, $E111 &lt; I$6), 0, 1)+IF(OR($F111 &gt;= J$6, $G111 &lt; I$6), 0, 2)+1)</f>
        <v/>
      </c>
      <c r="J111" s="68" t="str">
        <f ca="1">INDEX({"","_","-","="},IF(OR($D111 &gt;= K$6, $E111 &lt; J$6), 0, 1)+IF(OR($F111 &gt;= K$6, $G111 &lt; J$6), 0, 2)+1)</f>
        <v/>
      </c>
      <c r="K111" s="68" t="str">
        <f ca="1">INDEX({"","_","-","="},IF(OR($D111 &gt;= L$6, $E111 &lt; K$6), 0, 1)+IF(OR($F111 &gt;= L$6, $G111 &lt; K$6), 0, 2)+1)</f>
        <v/>
      </c>
      <c r="L111" s="68" t="str">
        <f ca="1">INDEX({"","_","-","="},IF(OR($D111 &gt;= M$6, $E111 &lt; L$6), 0, 1)+IF(OR($F111 &gt;= M$6, $G111 &lt; L$6), 0, 2)+1)</f>
        <v/>
      </c>
      <c r="M111" s="68" t="str">
        <f ca="1">INDEX({"","_","-","="},IF(OR($D111 &gt;= N$6, $E111 &lt; M$6), 0, 1)+IF(OR($F111 &gt;= N$6, $G111 &lt; M$6), 0, 2)+1)</f>
        <v/>
      </c>
      <c r="N111" s="68" t="str">
        <f ca="1">INDEX({"","_","-","="},IF(OR($D111 &gt;= O$6, $E111 &lt; N$6), 0, 1)+IF(OR($F111 &gt;= O$6, $G111 &lt; N$6), 0, 2)+1)</f>
        <v/>
      </c>
      <c r="O111" s="68" t="str">
        <f ca="1">INDEX({"","_","-","="},IF(OR($D111 &gt;= P$6, $E111 &lt; O$6), 0, 1)+IF(OR($F111 &gt;= P$6, $G111 &lt; O$6), 0, 2)+1)</f>
        <v/>
      </c>
      <c r="P111" s="68" t="str">
        <f ca="1">INDEX({"","_","-","="},IF(OR($D111 &gt;= Q$6, $E111 &lt; P$6), 0, 1)+IF(OR($F111 &gt;= Q$6, $G111 &lt; P$6), 0, 2)+1)</f>
        <v/>
      </c>
      <c r="Q111" s="68" t="str">
        <f ca="1">INDEX({"","_","-","="},IF(OR($D111 &gt;= R$6, $E111 &lt; Q$6), 0, 1)+IF(OR($F111 &gt;= R$6, $G111 &lt; Q$6), 0, 2)+1)</f>
        <v/>
      </c>
      <c r="R111" s="68" t="str">
        <f ca="1">INDEX({"","_","-","="},IF(OR($D111 &gt;= S$6, $E111 &lt; R$6), 0, 1)+IF(OR($F111 &gt;= S$6, $G111 &lt; R$6), 0, 2)+1)</f>
        <v/>
      </c>
      <c r="S111" s="68" t="str">
        <f ca="1">INDEX({"","_","-","="},IF(OR($D111 &gt;= T$6, $E111 &lt; S$6), 0, 1)+IF(OR($F111 &gt;= T$6, $G111 &lt; S$6), 0, 2)+1)</f>
        <v/>
      </c>
      <c r="T111" s="68" t="str">
        <f ca="1">INDEX({"","_","-","="},IF(OR($D111 &gt;= U$6, $E111 &lt; T$6), 0, 1)+IF(OR($F111 &gt;= U$6, $G111 &lt; T$6), 0, 2)+1)</f>
        <v/>
      </c>
      <c r="U111" s="68" t="str">
        <f ca="1">INDEX({"","_","-","="},IF(OR($D111 &gt;= V$6, $E111 &lt; U$6), 0, 1)+IF(OR($F111 &gt;= V$6, $G111 &lt; U$6), 0, 2)+1)</f>
        <v/>
      </c>
      <c r="V111" s="68" t="str">
        <f ca="1">INDEX({"","_","-","="},IF(OR($D111 &gt;= W$6, $E111 &lt; V$6), 0, 1)+IF(OR($F111 &gt;= W$6, $G111 &lt; V$6), 0, 2)+1)</f>
        <v/>
      </c>
      <c r="W111" s="68" t="str">
        <f ca="1">INDEX({"","_","-","="},IF(OR($D111 &gt;= X$6, $E111 &lt; W$6), 0, 1)+IF(OR($F111 &gt;= X$6, $G111 &lt; W$6), 0, 2)+1)</f>
        <v/>
      </c>
      <c r="X111" s="68" t="str">
        <f ca="1">INDEX({"","_","-","="},IF(OR($D111 &gt;= Y$6, $E111 &lt; X$6), 0, 1)+IF(OR($F111 &gt;= Y$6, $G111 &lt; X$6), 0, 2)+1)</f>
        <v/>
      </c>
      <c r="Y111" s="68" t="str">
        <f ca="1">INDEX({"","_","-","="},IF(OR($D111 &gt;= Z$6, $E111 &lt; Y$6), 0, 1)+IF(OR($F111 &gt;= Z$6, $G111 &lt; Y$6), 0, 2)+1)</f>
        <v/>
      </c>
      <c r="Z111" s="68" t="str">
        <f ca="1">INDEX({"","_","-","="},IF(OR($D111 &gt;= AA$6, $E111 &lt; Z$6), 0, 1)+IF(OR($F111 &gt;= AA$6, $G111 &lt; Z$6), 0, 2)+1)</f>
        <v/>
      </c>
      <c r="AA111" s="68" t="str">
        <f ca="1">INDEX({"","_","-","="},IF(OR($D111 &gt;= AB$6, $E111 &lt; AA$6), 0, 1)+IF(OR($F111 &gt;= AB$6, $G111 &lt; AA$6), 0, 2)+1)</f>
        <v/>
      </c>
      <c r="AB111" s="68" t="str">
        <f ca="1">INDEX({"","_","-","="},IF(OR($D111 &gt;= AC$6, $E111 &lt; AB$6), 0, 1)+IF(OR($F111 &gt;= AC$6, $G111 &lt; AB$6), 0, 2)+1)</f>
        <v/>
      </c>
      <c r="AC111" s="68" t="str">
        <f ca="1">INDEX({"","_","-","="},IF(OR($D111 &gt;= AD$6, $E111 &lt; AC$6), 0, 1)+IF(OR($F111 &gt;= AD$6, $G111 &lt; AC$6), 0, 2)+1)</f>
        <v/>
      </c>
      <c r="AD111" s="68" t="str">
        <f ca="1">INDEX({"","_","-","="},IF(OR($D111 &gt;= AE$6, $E111 &lt; AD$6), 0, 1)+IF(OR($F111 &gt;= AE$6, $G111 &lt; AD$6), 0, 2)+1)</f>
        <v/>
      </c>
      <c r="AE111" s="68" t="str">
        <f ca="1">INDEX({"","_","-","="},IF(OR($D111 &gt;= AF$6, $E111 &lt; AE$6), 0, 1)+IF(OR($F111 &gt;= AF$6, $G111 &lt; AE$6), 0, 2)+1)</f>
        <v/>
      </c>
      <c r="AF111" s="68" t="str">
        <f ca="1">INDEX({"","_","-","="},IF(OR($D111 &gt;= AG$6, $E111 &lt; AF$6), 0, 1)+IF(OR($F111 &gt;= AG$6, $G111 &lt; AF$6), 0, 2)+1)</f>
        <v/>
      </c>
      <c r="AG111" s="68" t="str">
        <f ca="1">INDEX({"","_","-","="},IF(OR($D111 &gt;= AH$6, $E111 &lt; AG$6), 0, 1)+IF(OR($F111 &gt;= AH$6, $G111 &lt; AG$6), 0, 2)+1)</f>
        <v/>
      </c>
      <c r="AH111" s="68" t="str">
        <f ca="1">INDEX({"","_","-","="},IF(OR($D111 &gt;= AI$6, $E111 &lt; AH$6), 0, 1)+IF(OR($F111 &gt;= AI$6, $G111 &lt; AH$6), 0, 2)+1)</f>
        <v/>
      </c>
      <c r="AI111" s="68" t="str">
        <f ca="1">INDEX({"","_","-","="},IF(OR($D111 &gt;= AJ$6, $E111 &lt; AI$6), 0, 1)+IF(OR($F111 &gt;= AJ$6, $G111 &lt; AI$6), 0, 2)+1)</f>
        <v/>
      </c>
      <c r="AJ111" s="68" t="str">
        <f ca="1">INDEX({"","_","-","="},IF(OR($D111 &gt;= AK$6, $E111 &lt; AJ$6), 0, 1)+IF(OR($F111 &gt;= AK$6, $G111 &lt; AJ$6), 0, 2)+1)</f>
        <v/>
      </c>
      <c r="AK111" s="68" t="str">
        <f ca="1">INDEX({"","_","-","="},IF(OR($D111 &gt;= AL$6, $E111 &lt; AK$6), 0, 1)+IF(OR($F111 &gt;= AL$6, $G111 &lt; AK$6), 0, 2)+1)</f>
        <v/>
      </c>
      <c r="AL111" s="68" t="str">
        <f ca="1">INDEX({"","_","-","="},IF(OR($D111 &gt;= AM$6, $E111 &lt; AL$6), 0, 1)+IF(OR($F111 &gt;= AM$6, $G111 &lt; AL$6), 0, 2)+1)</f>
        <v/>
      </c>
      <c r="AM111" s="68" t="str">
        <f ca="1">INDEX({"","_","-","="},IF(OR($D111 &gt;= AN$6, $E111 &lt; AM$6), 0, 1)+IF(OR($F111 &gt;= AN$6, $G111 &lt; AM$6), 0, 2)+1)</f>
        <v/>
      </c>
      <c r="AN111" s="68" t="str">
        <f ca="1">INDEX({"","_","-","="},IF(OR($D111 &gt;= AO$6, $E111 &lt; AN$6), 0, 1)+IF(OR($F111 &gt;= AO$6, $G111 &lt; AN$6), 0, 2)+1)</f>
        <v/>
      </c>
      <c r="AO111" s="68" t="str">
        <f ca="1">INDEX({"","_","-","="},IF(OR($D111 &gt;= AP$6, $E111 &lt; AO$6), 0, 1)+IF(OR($F111 &gt;= AP$6, $G111 &lt; AO$6), 0, 2)+1)</f>
        <v/>
      </c>
      <c r="AP111" s="68" t="str">
        <f ca="1">INDEX({"","_","-","="},IF(OR($D111 &gt;= AQ$6, $E111 &lt; AP$6), 0, 1)+IF(OR($F111 &gt;= AQ$6, $G111 &lt; AP$6), 0, 2)+1)</f>
        <v/>
      </c>
      <c r="AQ111" s="68" t="str">
        <f ca="1">INDEX({"","_","-","="},IF(OR($D111 &gt;= AR$6, $E111 &lt; AQ$6), 0, 1)+IF(OR($F111 &gt;= AR$6, $G111 &lt; AQ$6), 0, 2)+1)</f>
        <v/>
      </c>
      <c r="AR111" s="68" t="str">
        <f ca="1">INDEX({"","_","-","="},IF(OR($D111 &gt;= AS$6, $E111 &lt; AR$6), 0, 1)+IF(OR($F111 &gt;= AS$6, $G111 &lt; AR$6), 0, 2)+1)</f>
        <v/>
      </c>
      <c r="AS111" s="68" t="str">
        <f ca="1">INDEX({"","_","-","="},IF(OR($D111 &gt;= AT$6, $E111 &lt; AS$6), 0, 1)+IF(OR($F111 &gt;= AT$6, $G111 &lt; AS$6), 0, 2)+1)</f>
        <v/>
      </c>
      <c r="AT111" s="68" t="str">
        <f ca="1">INDEX({"","_","-","="},IF(OR($D111 &gt;= AU$6, $E111 &lt; AT$6), 0, 1)+IF(OR($F111 &gt;= AU$6, $G111 &lt; AT$6), 0, 2)+1)</f>
        <v/>
      </c>
      <c r="AU111" s="68" t="str">
        <f ca="1">INDEX({"","_","-","="},IF(OR($D111 &gt;= AV$6, $E111 &lt; AU$6), 0, 1)+IF(OR($F111 &gt;= AV$6, $G111 &lt; AU$6), 0, 2)+1)</f>
        <v/>
      </c>
      <c r="AV111" s="68" t="str">
        <f ca="1">INDEX({"","_","-","="},IF(OR($D111 &gt;= AW$6, $E111 &lt; AV$6), 0, 1)+IF(OR($F111 &gt;= AW$6, $G111 &lt; AV$6), 0, 2)+1)</f>
        <v/>
      </c>
      <c r="AW111" s="68" t="str">
        <f ca="1">INDEX({"","_","-","="},IF(OR($D111 &gt;= AX$6, $E111 &lt; AW$6), 0, 1)+IF(OR($F111 &gt;= AX$6, $G111 &lt; AW$6), 0, 2)+1)</f>
        <v/>
      </c>
      <c r="AX111" s="68" t="str">
        <f ca="1">INDEX({"","_","-","="},IF(OR($D111 &gt;= AY$6, $E111 &lt; AX$6), 0, 1)+IF(OR($F111 &gt;= AY$6, $G111 &lt; AX$6), 0, 2)+1)</f>
        <v/>
      </c>
      <c r="AY111" s="68" t="str">
        <f ca="1">INDEX({"","_","-","="},IF(OR($D111 &gt;= AZ$6, $E111 &lt; AY$6), 0, 1)+IF(OR($F111 &gt;= AZ$6, $G111 &lt; AY$6), 0, 2)+1)</f>
        <v/>
      </c>
      <c r="AZ111" s="68" t="str">
        <f ca="1">INDEX({"","_","-","="},IF(OR($D111 &gt;= BA$6, $E111 &lt; AZ$6), 0, 1)+IF(OR($F111 &gt;= BA$6, $G111 &lt; AZ$6), 0, 2)+1)</f>
        <v/>
      </c>
      <c r="BA111" s="68" t="str">
        <f ca="1">INDEX({"","_","-","="},IF(OR($D111 &gt;= BB$6, $E111 &lt; BA$6), 0, 1)+IF(OR($F111 &gt;= BB$6, $G111 &lt; BA$6), 0, 2)+1)</f>
        <v/>
      </c>
      <c r="BB111" s="68" t="str">
        <f ca="1">INDEX({"","_","-","="},IF(OR($D111 &gt;= BC$6, $E111 &lt; BB$6), 0, 1)+IF(OR($F111 &gt;= BC$6, $G111 &lt; BB$6), 0, 2)+1)</f>
        <v/>
      </c>
      <c r="BC111" s="68" t="str">
        <f ca="1">INDEX({"","_","-","="},IF(OR($D111 &gt;= BD$6, $E111 &lt; BC$6), 0, 1)+IF(OR($F111 &gt;= BD$6, $G111 &lt; BC$6), 0, 2)+1)</f>
        <v/>
      </c>
      <c r="BD111" s="68" t="str">
        <f ca="1">INDEX({"","_","-","="},IF(OR($D111 &gt;= BE$6, $E111 &lt; BD$6), 0, 1)+IF(OR($F111 &gt;= BE$6, $G111 &lt; BD$6), 0, 2)+1)</f>
        <v/>
      </c>
      <c r="BE111" s="68" t="str">
        <f ca="1">INDEX({"","_","-","="},IF(OR($D111 &gt;= BF$6, $E111 &lt; BE$6), 0, 1)+IF(OR($F111 &gt;= BF$6, $G111 &lt; BE$6), 0, 2)+1)</f>
        <v/>
      </c>
      <c r="BF111" s="68" t="str">
        <f ca="1">INDEX({"","_","-","="},IF(OR($D111 &gt;= BG$6, $E111 &lt; BF$6), 0, 1)+IF(OR($F111 &gt;= BG$6, $G111 &lt; BF$6), 0, 2)+1)</f>
        <v/>
      </c>
      <c r="BG111" s="68" t="str">
        <f ca="1">INDEX({"","_","-","="},IF(OR($D111 &gt;= BH$6, $E111 &lt; BG$6), 0, 1)+IF(OR($F111 &gt;= BH$6, $G111 &lt; BG$6), 0, 2)+1)</f>
        <v/>
      </c>
      <c r="BH111" s="68" t="str">
        <f ca="1">INDEX({"","_","-","="},IF(OR($D111 &gt;= BI$6, $E111 &lt; BH$6), 0, 1)+IF(OR($F111 &gt;= BI$6, $G111 &lt; BH$6), 0, 2)+1)</f>
        <v/>
      </c>
      <c r="BI111" s="68" t="str">
        <f ca="1">INDEX({"","_","-","="},IF(OR($D111 &gt;= BJ$6, $E111 &lt; BI$6), 0, 1)+IF(OR($F111 &gt;= BJ$6, $G111 &lt; BI$6), 0, 2)+1)</f>
        <v/>
      </c>
      <c r="BJ111" s="68" t="str">
        <f ca="1">INDEX({"","_","-","="},IF(OR($D111 &gt;= BK$6, $E111 &lt; BJ$6), 0, 1)+IF(OR($F111 &gt;= BK$6, $G111 &lt; BJ$6), 0, 2)+1)</f>
        <v/>
      </c>
      <c r="BK111" s="68" t="str">
        <f ca="1">INDEX({"","_","-","="},IF(OR($D111 &gt;= BL$6, $E111 &lt; BK$6), 0, 1)+IF(OR($F111 &gt;= BL$6, $G111 &lt; BK$6), 0, 2)+1)</f>
        <v/>
      </c>
      <c r="BL111" s="68" t="str">
        <f ca="1">INDEX({"","_","-","="},IF(OR($D111 &gt;= BM$6, $E111 &lt; BL$6), 0, 1)+IF(OR($F111 &gt;= BM$6, $G111 &lt; BL$6), 0, 2)+1)</f>
        <v/>
      </c>
      <c r="BM111" s="68" t="str">
        <f ca="1">INDEX({"","_","-","="},IF(OR($D111 &gt;= BN$6, $E111 &lt; BM$6), 0, 1)+IF(OR($F111 &gt;= BN$6, $G111 &lt; BM$6), 0, 2)+1)</f>
        <v/>
      </c>
      <c r="BN111" s="68" t="str">
        <f ca="1">INDEX({"","_","-","="},IF(OR($D111 &gt;= BO$6, $E111 &lt; BN$6), 0, 1)+IF(OR($F111 &gt;= BO$6, $G111 &lt; BN$6), 0, 2)+1)</f>
        <v/>
      </c>
      <c r="BO111" s="68" t="str">
        <f ca="1">INDEX({"","_","-","="},IF(OR($D111 &gt;= BP$6, $E111 &lt; BO$6), 0, 1)+IF(OR($F111 &gt;= BP$6, $G111 &lt; BO$6), 0, 2)+1)</f>
        <v/>
      </c>
      <c r="BP111" s="68" t="str">
        <f ca="1">INDEX({"","_","-","="},IF(OR($D111 &gt;= BQ$6, $E111 &lt; BP$6), 0, 1)+IF(OR($F111 &gt;= BQ$6, $G111 &lt; BP$6), 0, 2)+1)</f>
        <v/>
      </c>
      <c r="BQ111" s="68" t="str">
        <f ca="1">INDEX({"","_","-","="},IF(OR($D111 &gt;= BR$6, $E111 &lt; BQ$6), 0, 1)+IF(OR($F111 &gt;= BR$6, $G111 &lt; BQ$6), 0, 2)+1)</f>
        <v/>
      </c>
      <c r="BR111" s="68" t="str">
        <f ca="1">INDEX({"","_","-","="},IF(OR($D111 &gt;= BS$6, $E111 &lt; BR$6), 0, 1)+IF(OR($F111 &gt;= BS$6, $G111 &lt; BR$6), 0, 2)+1)</f>
        <v/>
      </c>
      <c r="BS111" s="68" t="str">
        <f ca="1">INDEX({"","_","-","="},IF(OR($D111 &gt;= BT$6, $E111 &lt; BS$6), 0, 1)+IF(OR($F111 &gt;= BT$6, $G111 &lt; BS$6), 0, 2)+1)</f>
        <v/>
      </c>
      <c r="BT111" s="68" t="str">
        <f ca="1">INDEX({"","_","-","="},IF(OR($D111 &gt;= BU$6, $E111 &lt; BT$6), 0, 1)+IF(OR($F111 &gt;= BU$6, $G111 &lt; BT$6), 0, 2)+1)</f>
        <v/>
      </c>
      <c r="BU111" s="68" t="str">
        <f ca="1">INDEX({"","_","-","="},IF(OR($D111 &gt;= BV$6, $E111 &lt; BU$6), 0, 1)+IF(OR($F111 &gt;= BV$6, $G111 &lt; BU$6), 0, 2)+1)</f>
        <v/>
      </c>
      <c r="BV111" s="68" t="str">
        <f ca="1">INDEX({"","_","-","="},IF(OR($D111 &gt;= BW$6, $E111 &lt; BV$6), 0, 1)+IF(OR($F111 &gt;= BW$6, $G111 &lt; BV$6), 0, 2)+1)</f>
        <v/>
      </c>
      <c r="BW111" s="68" t="str">
        <f ca="1">INDEX({"","_","-","="},IF(OR($D111 &gt;= BX$6, $E111 &lt; BW$6), 0, 1)+IF(OR($F111 &gt;= BX$6, $G111 &lt; BW$6), 0, 2)+1)</f>
        <v/>
      </c>
      <c r="BX111" s="68" t="str">
        <f ca="1">INDEX({"","_","-","="},IF(OR($D111 &gt;= BY$6, $E111 &lt; BX$6), 0, 1)+IF(OR($F111 &gt;= BY$6, $G111 &lt; BX$6), 0, 2)+1)</f>
        <v/>
      </c>
      <c r="BY111" s="68" t="str">
        <f ca="1">INDEX({"","_","-","="},IF(OR($D111 &gt;= BZ$6, $E111 &lt; BY$6), 0, 1)+IF(OR($F111 &gt;= BZ$6, $G111 &lt; BY$6), 0, 2)+1)</f>
        <v/>
      </c>
      <c r="BZ111" s="68" t="str">
        <f ca="1">INDEX({"","_","-","="},IF(OR($D111 &gt;= CA$6, $E111 &lt; BZ$6), 0, 1)+IF(OR($F111 &gt;= CA$6, $G111 &lt; BZ$6), 0, 2)+1)</f>
        <v/>
      </c>
      <c r="CA111" s="68" t="str">
        <f ca="1">INDEX({"","_","-","="},IF(OR($D111 &gt;= CB$6, $E111 &lt; CA$6), 0, 1)+IF(OR($F111 &gt;= CB$6, $G111 &lt; CA$6), 0, 2)+1)</f>
        <v/>
      </c>
      <c r="CB111" s="68" t="str">
        <f ca="1">INDEX({"","_","-","="},IF(OR($D111 &gt;= CC$6, $E111 &lt; CB$6), 0, 1)+IF(OR($F111 &gt;= CC$6, $G111 &lt; CB$6), 0, 2)+1)</f>
        <v/>
      </c>
      <c r="CC111" s="68" t="str">
        <f ca="1">INDEX({"","_","-","="},IF(OR($D111 &gt;= CD$6, $E111 &lt; CC$6), 0, 1)+IF(OR($F111 &gt;= CD$6, $G111 &lt; CC$6), 0, 2)+1)</f>
        <v/>
      </c>
      <c r="CD111" s="68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IF('临-进度'!M107,'临-进度'!$A107,"")</f>
        <v/>
      </c>
      <c r="B112" s="8" t="str">
        <f ca="1">IF('临-进度'!M107,'临-进度'!$B107,"")</f>
        <v/>
      </c>
      <c r="C112" s="8" t="str">
        <f ca="1">IF('临-进度'!M107,'临-进度'!$E107,"")</f>
        <v/>
      </c>
      <c r="D112" s="40" t="str">
        <f ca="1">IF('临-进度'!$M107,'临-进度'!$I107,"")</f>
        <v/>
      </c>
      <c r="E112" s="40" t="str">
        <f ca="1">IF('临-进度'!$M107,'临-进度'!$AE107,"")</f>
        <v/>
      </c>
      <c r="F112" s="40" t="str">
        <f ca="1">IF('临-进度'!$M107,'临-进度'!$J107,"")</f>
        <v/>
      </c>
      <c r="G112" s="73" t="str">
        <f ca="1">IF('临-进度'!$M107,'临-进度'!$AF107,"")</f>
        <v/>
      </c>
      <c r="H112" s="68" t="str">
        <f ca="1">INDEX({"","_","-","="},IF(OR($D112 &gt;= I$6, $E112 &lt; H$6), 0, 1)+IF(OR($F112 &gt;= I$6, $G112 &lt; H$6), 0, 2)+1)</f>
        <v/>
      </c>
      <c r="I112" s="68" t="str">
        <f ca="1">INDEX({"","_","-","="},IF(OR($D112 &gt;= J$6, $E112 &lt; I$6), 0, 1)+IF(OR($F112 &gt;= J$6, $G112 &lt; I$6), 0, 2)+1)</f>
        <v/>
      </c>
      <c r="J112" s="68" t="str">
        <f ca="1">INDEX({"","_","-","="},IF(OR($D112 &gt;= K$6, $E112 &lt; J$6), 0, 1)+IF(OR($F112 &gt;= K$6, $G112 &lt; J$6), 0, 2)+1)</f>
        <v/>
      </c>
      <c r="K112" s="68" t="str">
        <f ca="1">INDEX({"","_","-","="},IF(OR($D112 &gt;= L$6, $E112 &lt; K$6), 0, 1)+IF(OR($F112 &gt;= L$6, $G112 &lt; K$6), 0, 2)+1)</f>
        <v/>
      </c>
      <c r="L112" s="68" t="str">
        <f ca="1">INDEX({"","_","-","="},IF(OR($D112 &gt;= M$6, $E112 &lt; L$6), 0, 1)+IF(OR($F112 &gt;= M$6, $G112 &lt; L$6), 0, 2)+1)</f>
        <v/>
      </c>
      <c r="M112" s="68" t="str">
        <f ca="1">INDEX({"","_","-","="},IF(OR($D112 &gt;= N$6, $E112 &lt; M$6), 0, 1)+IF(OR($F112 &gt;= N$6, $G112 &lt; M$6), 0, 2)+1)</f>
        <v/>
      </c>
      <c r="N112" s="68" t="str">
        <f ca="1">INDEX({"","_","-","="},IF(OR($D112 &gt;= O$6, $E112 &lt; N$6), 0, 1)+IF(OR($F112 &gt;= O$6, $G112 &lt; N$6), 0, 2)+1)</f>
        <v/>
      </c>
      <c r="O112" s="68" t="str">
        <f ca="1">INDEX({"","_","-","="},IF(OR($D112 &gt;= P$6, $E112 &lt; O$6), 0, 1)+IF(OR($F112 &gt;= P$6, $G112 &lt; O$6), 0, 2)+1)</f>
        <v/>
      </c>
      <c r="P112" s="68" t="str">
        <f ca="1">INDEX({"","_","-","="},IF(OR($D112 &gt;= Q$6, $E112 &lt; P$6), 0, 1)+IF(OR($F112 &gt;= Q$6, $G112 &lt; P$6), 0, 2)+1)</f>
        <v/>
      </c>
      <c r="Q112" s="68" t="str">
        <f ca="1">INDEX({"","_","-","="},IF(OR($D112 &gt;= R$6, $E112 &lt; Q$6), 0, 1)+IF(OR($F112 &gt;= R$6, $G112 &lt; Q$6), 0, 2)+1)</f>
        <v/>
      </c>
      <c r="R112" s="68" t="str">
        <f ca="1">INDEX({"","_","-","="},IF(OR($D112 &gt;= S$6, $E112 &lt; R$6), 0, 1)+IF(OR($F112 &gt;= S$6, $G112 &lt; R$6), 0, 2)+1)</f>
        <v/>
      </c>
      <c r="S112" s="68" t="str">
        <f ca="1">INDEX({"","_","-","="},IF(OR($D112 &gt;= T$6, $E112 &lt; S$6), 0, 1)+IF(OR($F112 &gt;= T$6, $G112 &lt; S$6), 0, 2)+1)</f>
        <v/>
      </c>
      <c r="T112" s="68" t="str">
        <f ca="1">INDEX({"","_","-","="},IF(OR($D112 &gt;= U$6, $E112 &lt; T$6), 0, 1)+IF(OR($F112 &gt;= U$6, $G112 &lt; T$6), 0, 2)+1)</f>
        <v/>
      </c>
      <c r="U112" s="68" t="str">
        <f ca="1">INDEX({"","_","-","="},IF(OR($D112 &gt;= V$6, $E112 &lt; U$6), 0, 1)+IF(OR($F112 &gt;= V$6, $G112 &lt; U$6), 0, 2)+1)</f>
        <v/>
      </c>
      <c r="V112" s="68" t="str">
        <f ca="1">INDEX({"","_","-","="},IF(OR($D112 &gt;= W$6, $E112 &lt; V$6), 0, 1)+IF(OR($F112 &gt;= W$6, $G112 &lt; V$6), 0, 2)+1)</f>
        <v/>
      </c>
      <c r="W112" s="68" t="str">
        <f ca="1">INDEX({"","_","-","="},IF(OR($D112 &gt;= X$6, $E112 &lt; W$6), 0, 1)+IF(OR($F112 &gt;= X$6, $G112 &lt; W$6), 0, 2)+1)</f>
        <v/>
      </c>
      <c r="X112" s="68" t="str">
        <f ca="1">INDEX({"","_","-","="},IF(OR($D112 &gt;= Y$6, $E112 &lt; X$6), 0, 1)+IF(OR($F112 &gt;= Y$6, $G112 &lt; X$6), 0, 2)+1)</f>
        <v/>
      </c>
      <c r="Y112" s="68" t="str">
        <f ca="1">INDEX({"","_","-","="},IF(OR($D112 &gt;= Z$6, $E112 &lt; Y$6), 0, 1)+IF(OR($F112 &gt;= Z$6, $G112 &lt; Y$6), 0, 2)+1)</f>
        <v/>
      </c>
      <c r="Z112" s="68" t="str">
        <f ca="1">INDEX({"","_","-","="},IF(OR($D112 &gt;= AA$6, $E112 &lt; Z$6), 0, 1)+IF(OR($F112 &gt;= AA$6, $G112 &lt; Z$6), 0, 2)+1)</f>
        <v/>
      </c>
      <c r="AA112" s="68" t="str">
        <f ca="1">INDEX({"","_","-","="},IF(OR($D112 &gt;= AB$6, $E112 &lt; AA$6), 0, 1)+IF(OR($F112 &gt;= AB$6, $G112 &lt; AA$6), 0, 2)+1)</f>
        <v/>
      </c>
      <c r="AB112" s="68" t="str">
        <f ca="1">INDEX({"","_","-","="},IF(OR($D112 &gt;= AC$6, $E112 &lt; AB$6), 0, 1)+IF(OR($F112 &gt;= AC$6, $G112 &lt; AB$6), 0, 2)+1)</f>
        <v/>
      </c>
      <c r="AC112" s="68" t="str">
        <f ca="1">INDEX({"","_","-","="},IF(OR($D112 &gt;= AD$6, $E112 &lt; AC$6), 0, 1)+IF(OR($F112 &gt;= AD$6, $G112 &lt; AC$6), 0, 2)+1)</f>
        <v/>
      </c>
      <c r="AD112" s="68" t="str">
        <f ca="1">INDEX({"","_","-","="},IF(OR($D112 &gt;= AE$6, $E112 &lt; AD$6), 0, 1)+IF(OR($F112 &gt;= AE$6, $G112 &lt; AD$6), 0, 2)+1)</f>
        <v/>
      </c>
      <c r="AE112" s="68" t="str">
        <f ca="1">INDEX({"","_","-","="},IF(OR($D112 &gt;= AF$6, $E112 &lt; AE$6), 0, 1)+IF(OR($F112 &gt;= AF$6, $G112 &lt; AE$6), 0, 2)+1)</f>
        <v/>
      </c>
      <c r="AF112" s="68" t="str">
        <f ca="1">INDEX({"","_","-","="},IF(OR($D112 &gt;= AG$6, $E112 &lt; AF$6), 0, 1)+IF(OR($F112 &gt;= AG$6, $G112 &lt; AF$6), 0, 2)+1)</f>
        <v/>
      </c>
      <c r="AG112" s="68" t="str">
        <f ca="1">INDEX({"","_","-","="},IF(OR($D112 &gt;= AH$6, $E112 &lt; AG$6), 0, 1)+IF(OR($F112 &gt;= AH$6, $G112 &lt; AG$6), 0, 2)+1)</f>
        <v/>
      </c>
      <c r="AH112" s="68" t="str">
        <f ca="1">INDEX({"","_","-","="},IF(OR($D112 &gt;= AI$6, $E112 &lt; AH$6), 0, 1)+IF(OR($F112 &gt;= AI$6, $G112 &lt; AH$6), 0, 2)+1)</f>
        <v/>
      </c>
      <c r="AI112" s="68" t="str">
        <f ca="1">INDEX({"","_","-","="},IF(OR($D112 &gt;= AJ$6, $E112 &lt; AI$6), 0, 1)+IF(OR($F112 &gt;= AJ$6, $G112 &lt; AI$6), 0, 2)+1)</f>
        <v/>
      </c>
      <c r="AJ112" s="68" t="str">
        <f ca="1">INDEX({"","_","-","="},IF(OR($D112 &gt;= AK$6, $E112 &lt; AJ$6), 0, 1)+IF(OR($F112 &gt;= AK$6, $G112 &lt; AJ$6), 0, 2)+1)</f>
        <v/>
      </c>
      <c r="AK112" s="68" t="str">
        <f ca="1">INDEX({"","_","-","="},IF(OR($D112 &gt;= AL$6, $E112 &lt; AK$6), 0, 1)+IF(OR($F112 &gt;= AL$6, $G112 &lt; AK$6), 0, 2)+1)</f>
        <v/>
      </c>
      <c r="AL112" s="68" t="str">
        <f ca="1">INDEX({"","_","-","="},IF(OR($D112 &gt;= AM$6, $E112 &lt; AL$6), 0, 1)+IF(OR($F112 &gt;= AM$6, $G112 &lt; AL$6), 0, 2)+1)</f>
        <v/>
      </c>
      <c r="AM112" s="68" t="str">
        <f ca="1">INDEX({"","_","-","="},IF(OR($D112 &gt;= AN$6, $E112 &lt; AM$6), 0, 1)+IF(OR($F112 &gt;= AN$6, $G112 &lt; AM$6), 0, 2)+1)</f>
        <v/>
      </c>
      <c r="AN112" s="68" t="str">
        <f ca="1">INDEX({"","_","-","="},IF(OR($D112 &gt;= AO$6, $E112 &lt; AN$6), 0, 1)+IF(OR($F112 &gt;= AO$6, $G112 &lt; AN$6), 0, 2)+1)</f>
        <v/>
      </c>
      <c r="AO112" s="68" t="str">
        <f ca="1">INDEX({"","_","-","="},IF(OR($D112 &gt;= AP$6, $E112 &lt; AO$6), 0, 1)+IF(OR($F112 &gt;= AP$6, $G112 &lt; AO$6), 0, 2)+1)</f>
        <v/>
      </c>
      <c r="AP112" s="68" t="str">
        <f ca="1">INDEX({"","_","-","="},IF(OR($D112 &gt;= AQ$6, $E112 &lt; AP$6), 0, 1)+IF(OR($F112 &gt;= AQ$6, $G112 &lt; AP$6), 0, 2)+1)</f>
        <v/>
      </c>
      <c r="AQ112" s="68" t="str">
        <f ca="1">INDEX({"","_","-","="},IF(OR($D112 &gt;= AR$6, $E112 &lt; AQ$6), 0, 1)+IF(OR($F112 &gt;= AR$6, $G112 &lt; AQ$6), 0, 2)+1)</f>
        <v/>
      </c>
      <c r="AR112" s="68" t="str">
        <f ca="1">INDEX({"","_","-","="},IF(OR($D112 &gt;= AS$6, $E112 &lt; AR$6), 0, 1)+IF(OR($F112 &gt;= AS$6, $G112 &lt; AR$6), 0, 2)+1)</f>
        <v/>
      </c>
      <c r="AS112" s="68" t="str">
        <f ca="1">INDEX({"","_","-","="},IF(OR($D112 &gt;= AT$6, $E112 &lt; AS$6), 0, 1)+IF(OR($F112 &gt;= AT$6, $G112 &lt; AS$6), 0, 2)+1)</f>
        <v/>
      </c>
      <c r="AT112" s="68" t="str">
        <f ca="1">INDEX({"","_","-","="},IF(OR($D112 &gt;= AU$6, $E112 &lt; AT$6), 0, 1)+IF(OR($F112 &gt;= AU$6, $G112 &lt; AT$6), 0, 2)+1)</f>
        <v/>
      </c>
      <c r="AU112" s="68" t="str">
        <f ca="1">INDEX({"","_","-","="},IF(OR($D112 &gt;= AV$6, $E112 &lt; AU$6), 0, 1)+IF(OR($F112 &gt;= AV$6, $G112 &lt; AU$6), 0, 2)+1)</f>
        <v/>
      </c>
      <c r="AV112" s="68" t="str">
        <f ca="1">INDEX({"","_","-","="},IF(OR($D112 &gt;= AW$6, $E112 &lt; AV$6), 0, 1)+IF(OR($F112 &gt;= AW$6, $G112 &lt; AV$6), 0, 2)+1)</f>
        <v/>
      </c>
      <c r="AW112" s="68" t="str">
        <f ca="1">INDEX({"","_","-","="},IF(OR($D112 &gt;= AX$6, $E112 &lt; AW$6), 0, 1)+IF(OR($F112 &gt;= AX$6, $G112 &lt; AW$6), 0, 2)+1)</f>
        <v/>
      </c>
      <c r="AX112" s="68" t="str">
        <f ca="1">INDEX({"","_","-","="},IF(OR($D112 &gt;= AY$6, $E112 &lt; AX$6), 0, 1)+IF(OR($F112 &gt;= AY$6, $G112 &lt; AX$6), 0, 2)+1)</f>
        <v/>
      </c>
      <c r="AY112" s="68" t="str">
        <f ca="1">INDEX({"","_","-","="},IF(OR($D112 &gt;= AZ$6, $E112 &lt; AY$6), 0, 1)+IF(OR($F112 &gt;= AZ$6, $G112 &lt; AY$6), 0, 2)+1)</f>
        <v/>
      </c>
      <c r="AZ112" s="68" t="str">
        <f ca="1">INDEX({"","_","-","="},IF(OR($D112 &gt;= BA$6, $E112 &lt; AZ$6), 0, 1)+IF(OR($F112 &gt;= BA$6, $G112 &lt; AZ$6), 0, 2)+1)</f>
        <v/>
      </c>
      <c r="BA112" s="68" t="str">
        <f ca="1">INDEX({"","_","-","="},IF(OR($D112 &gt;= BB$6, $E112 &lt; BA$6), 0, 1)+IF(OR($F112 &gt;= BB$6, $G112 &lt; BA$6), 0, 2)+1)</f>
        <v/>
      </c>
      <c r="BB112" s="68" t="str">
        <f ca="1">INDEX({"","_","-","="},IF(OR($D112 &gt;= BC$6, $E112 &lt; BB$6), 0, 1)+IF(OR($F112 &gt;= BC$6, $G112 &lt; BB$6), 0, 2)+1)</f>
        <v/>
      </c>
      <c r="BC112" s="68" t="str">
        <f ca="1">INDEX({"","_","-","="},IF(OR($D112 &gt;= BD$6, $E112 &lt; BC$6), 0, 1)+IF(OR($F112 &gt;= BD$6, $G112 &lt; BC$6), 0, 2)+1)</f>
        <v/>
      </c>
      <c r="BD112" s="68" t="str">
        <f ca="1">INDEX({"","_","-","="},IF(OR($D112 &gt;= BE$6, $E112 &lt; BD$6), 0, 1)+IF(OR($F112 &gt;= BE$6, $G112 &lt; BD$6), 0, 2)+1)</f>
        <v/>
      </c>
      <c r="BE112" s="68" t="str">
        <f ca="1">INDEX({"","_","-","="},IF(OR($D112 &gt;= BF$6, $E112 &lt; BE$6), 0, 1)+IF(OR($F112 &gt;= BF$6, $G112 &lt; BE$6), 0, 2)+1)</f>
        <v/>
      </c>
      <c r="BF112" s="68" t="str">
        <f ca="1">INDEX({"","_","-","="},IF(OR($D112 &gt;= BG$6, $E112 &lt; BF$6), 0, 1)+IF(OR($F112 &gt;= BG$6, $G112 &lt; BF$6), 0, 2)+1)</f>
        <v/>
      </c>
      <c r="BG112" s="68" t="str">
        <f ca="1">INDEX({"","_","-","="},IF(OR($D112 &gt;= BH$6, $E112 &lt; BG$6), 0, 1)+IF(OR($F112 &gt;= BH$6, $G112 &lt; BG$6), 0, 2)+1)</f>
        <v/>
      </c>
      <c r="BH112" s="68" t="str">
        <f ca="1">INDEX({"","_","-","="},IF(OR($D112 &gt;= BI$6, $E112 &lt; BH$6), 0, 1)+IF(OR($F112 &gt;= BI$6, $G112 &lt; BH$6), 0, 2)+1)</f>
        <v/>
      </c>
      <c r="BI112" s="68" t="str">
        <f ca="1">INDEX({"","_","-","="},IF(OR($D112 &gt;= BJ$6, $E112 &lt; BI$6), 0, 1)+IF(OR($F112 &gt;= BJ$6, $G112 &lt; BI$6), 0, 2)+1)</f>
        <v/>
      </c>
      <c r="BJ112" s="68" t="str">
        <f ca="1">INDEX({"","_","-","="},IF(OR($D112 &gt;= BK$6, $E112 &lt; BJ$6), 0, 1)+IF(OR($F112 &gt;= BK$6, $G112 &lt; BJ$6), 0, 2)+1)</f>
        <v/>
      </c>
      <c r="BK112" s="68" t="str">
        <f ca="1">INDEX({"","_","-","="},IF(OR($D112 &gt;= BL$6, $E112 &lt; BK$6), 0, 1)+IF(OR($F112 &gt;= BL$6, $G112 &lt; BK$6), 0, 2)+1)</f>
        <v/>
      </c>
      <c r="BL112" s="68" t="str">
        <f ca="1">INDEX({"","_","-","="},IF(OR($D112 &gt;= BM$6, $E112 &lt; BL$6), 0, 1)+IF(OR($F112 &gt;= BM$6, $G112 &lt; BL$6), 0, 2)+1)</f>
        <v/>
      </c>
      <c r="BM112" s="68" t="str">
        <f ca="1">INDEX({"","_","-","="},IF(OR($D112 &gt;= BN$6, $E112 &lt; BM$6), 0, 1)+IF(OR($F112 &gt;= BN$6, $G112 &lt; BM$6), 0, 2)+1)</f>
        <v/>
      </c>
      <c r="BN112" s="68" t="str">
        <f ca="1">INDEX({"","_","-","="},IF(OR($D112 &gt;= BO$6, $E112 &lt; BN$6), 0, 1)+IF(OR($F112 &gt;= BO$6, $G112 &lt; BN$6), 0, 2)+1)</f>
        <v/>
      </c>
      <c r="BO112" s="68" t="str">
        <f ca="1">INDEX({"","_","-","="},IF(OR($D112 &gt;= BP$6, $E112 &lt; BO$6), 0, 1)+IF(OR($F112 &gt;= BP$6, $G112 &lt; BO$6), 0, 2)+1)</f>
        <v/>
      </c>
      <c r="BP112" s="68" t="str">
        <f ca="1">INDEX({"","_","-","="},IF(OR($D112 &gt;= BQ$6, $E112 &lt; BP$6), 0, 1)+IF(OR($F112 &gt;= BQ$6, $G112 &lt; BP$6), 0, 2)+1)</f>
        <v/>
      </c>
      <c r="BQ112" s="68" t="str">
        <f ca="1">INDEX({"","_","-","="},IF(OR($D112 &gt;= BR$6, $E112 &lt; BQ$6), 0, 1)+IF(OR($F112 &gt;= BR$6, $G112 &lt; BQ$6), 0, 2)+1)</f>
        <v/>
      </c>
      <c r="BR112" s="68" t="str">
        <f ca="1">INDEX({"","_","-","="},IF(OR($D112 &gt;= BS$6, $E112 &lt; BR$6), 0, 1)+IF(OR($F112 &gt;= BS$6, $G112 &lt; BR$6), 0, 2)+1)</f>
        <v/>
      </c>
      <c r="BS112" s="68" t="str">
        <f ca="1">INDEX({"","_","-","="},IF(OR($D112 &gt;= BT$6, $E112 &lt; BS$6), 0, 1)+IF(OR($F112 &gt;= BT$6, $G112 &lt; BS$6), 0, 2)+1)</f>
        <v/>
      </c>
      <c r="BT112" s="68" t="str">
        <f ca="1">INDEX({"","_","-","="},IF(OR($D112 &gt;= BU$6, $E112 &lt; BT$6), 0, 1)+IF(OR($F112 &gt;= BU$6, $G112 &lt; BT$6), 0, 2)+1)</f>
        <v/>
      </c>
      <c r="BU112" s="68" t="str">
        <f ca="1">INDEX({"","_","-","="},IF(OR($D112 &gt;= BV$6, $E112 &lt; BU$6), 0, 1)+IF(OR($F112 &gt;= BV$6, $G112 &lt; BU$6), 0, 2)+1)</f>
        <v/>
      </c>
      <c r="BV112" s="68" t="str">
        <f ca="1">INDEX({"","_","-","="},IF(OR($D112 &gt;= BW$6, $E112 &lt; BV$6), 0, 1)+IF(OR($F112 &gt;= BW$6, $G112 &lt; BV$6), 0, 2)+1)</f>
        <v/>
      </c>
      <c r="BW112" s="68" t="str">
        <f ca="1">INDEX({"","_","-","="},IF(OR($D112 &gt;= BX$6, $E112 &lt; BW$6), 0, 1)+IF(OR($F112 &gt;= BX$6, $G112 &lt; BW$6), 0, 2)+1)</f>
        <v/>
      </c>
      <c r="BX112" s="68" t="str">
        <f ca="1">INDEX({"","_","-","="},IF(OR($D112 &gt;= BY$6, $E112 &lt; BX$6), 0, 1)+IF(OR($F112 &gt;= BY$6, $G112 &lt; BX$6), 0, 2)+1)</f>
        <v/>
      </c>
      <c r="BY112" s="68" t="str">
        <f ca="1">INDEX({"","_","-","="},IF(OR($D112 &gt;= BZ$6, $E112 &lt; BY$6), 0, 1)+IF(OR($F112 &gt;= BZ$6, $G112 &lt; BY$6), 0, 2)+1)</f>
        <v/>
      </c>
      <c r="BZ112" s="68" t="str">
        <f ca="1">INDEX({"","_","-","="},IF(OR($D112 &gt;= CA$6, $E112 &lt; BZ$6), 0, 1)+IF(OR($F112 &gt;= CA$6, $G112 &lt; BZ$6), 0, 2)+1)</f>
        <v/>
      </c>
      <c r="CA112" s="68" t="str">
        <f ca="1">INDEX({"","_","-","="},IF(OR($D112 &gt;= CB$6, $E112 &lt; CA$6), 0, 1)+IF(OR($F112 &gt;= CB$6, $G112 &lt; CA$6), 0, 2)+1)</f>
        <v/>
      </c>
      <c r="CB112" s="68" t="str">
        <f ca="1">INDEX({"","_","-","="},IF(OR($D112 &gt;= CC$6, $E112 &lt; CB$6), 0, 1)+IF(OR($F112 &gt;= CC$6, $G112 &lt; CB$6), 0, 2)+1)</f>
        <v/>
      </c>
      <c r="CC112" s="68" t="str">
        <f ca="1">INDEX({"","_","-","="},IF(OR($D112 &gt;= CD$6, $E112 &lt; CC$6), 0, 1)+IF(OR($F112 &gt;= CD$6, $G112 &lt; CC$6), 0, 2)+1)</f>
        <v/>
      </c>
      <c r="CD112" s="68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IF('临-进度'!M108,'临-进度'!$A108,"")</f>
        <v/>
      </c>
      <c r="B113" s="8" t="str">
        <f ca="1">IF('临-进度'!M108,'临-进度'!$B108,"")</f>
        <v/>
      </c>
      <c r="C113" s="8" t="str">
        <f ca="1">IF('临-进度'!M108,'临-进度'!$E108,"")</f>
        <v/>
      </c>
      <c r="D113" s="40" t="str">
        <f ca="1">IF('临-进度'!$M108,'临-进度'!$I108,"")</f>
        <v/>
      </c>
      <c r="E113" s="40" t="str">
        <f ca="1">IF('临-进度'!$M108,'临-进度'!$AE108,"")</f>
        <v/>
      </c>
      <c r="F113" s="40" t="str">
        <f ca="1">IF('临-进度'!$M108,'临-进度'!$J108,"")</f>
        <v/>
      </c>
      <c r="G113" s="73" t="str">
        <f ca="1">IF('临-进度'!$M108,'临-进度'!$AF108,"")</f>
        <v/>
      </c>
      <c r="H113" s="68" t="str">
        <f ca="1">INDEX({"","_","-","="},IF(OR($D113 &gt;= I$6, $E113 &lt; H$6), 0, 1)+IF(OR($F113 &gt;= I$6, $G113 &lt; H$6), 0, 2)+1)</f>
        <v/>
      </c>
      <c r="I113" s="68" t="str">
        <f ca="1">INDEX({"","_","-","="},IF(OR($D113 &gt;= J$6, $E113 &lt; I$6), 0, 1)+IF(OR($F113 &gt;= J$6, $G113 &lt; I$6), 0, 2)+1)</f>
        <v/>
      </c>
      <c r="J113" s="68" t="str">
        <f ca="1">INDEX({"","_","-","="},IF(OR($D113 &gt;= K$6, $E113 &lt; J$6), 0, 1)+IF(OR($F113 &gt;= K$6, $G113 &lt; J$6), 0, 2)+1)</f>
        <v/>
      </c>
      <c r="K113" s="68" t="str">
        <f ca="1">INDEX({"","_","-","="},IF(OR($D113 &gt;= L$6, $E113 &lt; K$6), 0, 1)+IF(OR($F113 &gt;= L$6, $G113 &lt; K$6), 0, 2)+1)</f>
        <v/>
      </c>
      <c r="L113" s="68" t="str">
        <f ca="1">INDEX({"","_","-","="},IF(OR($D113 &gt;= M$6, $E113 &lt; L$6), 0, 1)+IF(OR($F113 &gt;= M$6, $G113 &lt; L$6), 0, 2)+1)</f>
        <v/>
      </c>
      <c r="M113" s="68" t="str">
        <f ca="1">INDEX({"","_","-","="},IF(OR($D113 &gt;= N$6, $E113 &lt; M$6), 0, 1)+IF(OR($F113 &gt;= N$6, $G113 &lt; M$6), 0, 2)+1)</f>
        <v/>
      </c>
      <c r="N113" s="68" t="str">
        <f ca="1">INDEX({"","_","-","="},IF(OR($D113 &gt;= O$6, $E113 &lt; N$6), 0, 1)+IF(OR($F113 &gt;= O$6, $G113 &lt; N$6), 0, 2)+1)</f>
        <v/>
      </c>
      <c r="O113" s="68" t="str">
        <f ca="1">INDEX({"","_","-","="},IF(OR($D113 &gt;= P$6, $E113 &lt; O$6), 0, 1)+IF(OR($F113 &gt;= P$6, $G113 &lt; O$6), 0, 2)+1)</f>
        <v/>
      </c>
      <c r="P113" s="68" t="str">
        <f ca="1">INDEX({"","_","-","="},IF(OR($D113 &gt;= Q$6, $E113 &lt; P$6), 0, 1)+IF(OR($F113 &gt;= Q$6, $G113 &lt; P$6), 0, 2)+1)</f>
        <v/>
      </c>
      <c r="Q113" s="68" t="str">
        <f ca="1">INDEX({"","_","-","="},IF(OR($D113 &gt;= R$6, $E113 &lt; Q$6), 0, 1)+IF(OR($F113 &gt;= R$6, $G113 &lt; Q$6), 0, 2)+1)</f>
        <v/>
      </c>
      <c r="R113" s="68" t="str">
        <f ca="1">INDEX({"","_","-","="},IF(OR($D113 &gt;= S$6, $E113 &lt; R$6), 0, 1)+IF(OR($F113 &gt;= S$6, $G113 &lt; R$6), 0, 2)+1)</f>
        <v/>
      </c>
      <c r="S113" s="68" t="str">
        <f ca="1">INDEX({"","_","-","="},IF(OR($D113 &gt;= T$6, $E113 &lt; S$6), 0, 1)+IF(OR($F113 &gt;= T$6, $G113 &lt; S$6), 0, 2)+1)</f>
        <v/>
      </c>
      <c r="T113" s="68" t="str">
        <f ca="1">INDEX({"","_","-","="},IF(OR($D113 &gt;= U$6, $E113 &lt; T$6), 0, 1)+IF(OR($F113 &gt;= U$6, $G113 &lt; T$6), 0, 2)+1)</f>
        <v/>
      </c>
      <c r="U113" s="68" t="str">
        <f ca="1">INDEX({"","_","-","="},IF(OR($D113 &gt;= V$6, $E113 &lt; U$6), 0, 1)+IF(OR($F113 &gt;= V$6, $G113 &lt; U$6), 0, 2)+1)</f>
        <v/>
      </c>
      <c r="V113" s="68" t="str">
        <f ca="1">INDEX({"","_","-","="},IF(OR($D113 &gt;= W$6, $E113 &lt; V$6), 0, 1)+IF(OR($F113 &gt;= W$6, $G113 &lt; V$6), 0, 2)+1)</f>
        <v/>
      </c>
      <c r="W113" s="68" t="str">
        <f ca="1">INDEX({"","_","-","="},IF(OR($D113 &gt;= X$6, $E113 &lt; W$6), 0, 1)+IF(OR($F113 &gt;= X$6, $G113 &lt; W$6), 0, 2)+1)</f>
        <v/>
      </c>
      <c r="X113" s="68" t="str">
        <f ca="1">INDEX({"","_","-","="},IF(OR($D113 &gt;= Y$6, $E113 &lt; X$6), 0, 1)+IF(OR($F113 &gt;= Y$6, $G113 &lt; X$6), 0, 2)+1)</f>
        <v/>
      </c>
      <c r="Y113" s="68" t="str">
        <f ca="1">INDEX({"","_","-","="},IF(OR($D113 &gt;= Z$6, $E113 &lt; Y$6), 0, 1)+IF(OR($F113 &gt;= Z$6, $G113 &lt; Y$6), 0, 2)+1)</f>
        <v/>
      </c>
      <c r="Z113" s="68" t="str">
        <f ca="1">INDEX({"","_","-","="},IF(OR($D113 &gt;= AA$6, $E113 &lt; Z$6), 0, 1)+IF(OR($F113 &gt;= AA$6, $G113 &lt; Z$6), 0, 2)+1)</f>
        <v/>
      </c>
      <c r="AA113" s="68" t="str">
        <f ca="1">INDEX({"","_","-","="},IF(OR($D113 &gt;= AB$6, $E113 &lt; AA$6), 0, 1)+IF(OR($F113 &gt;= AB$6, $G113 &lt; AA$6), 0, 2)+1)</f>
        <v/>
      </c>
      <c r="AB113" s="68" t="str">
        <f ca="1">INDEX({"","_","-","="},IF(OR($D113 &gt;= AC$6, $E113 &lt; AB$6), 0, 1)+IF(OR($F113 &gt;= AC$6, $G113 &lt; AB$6), 0, 2)+1)</f>
        <v/>
      </c>
      <c r="AC113" s="68" t="str">
        <f ca="1">INDEX({"","_","-","="},IF(OR($D113 &gt;= AD$6, $E113 &lt; AC$6), 0, 1)+IF(OR($F113 &gt;= AD$6, $G113 &lt; AC$6), 0, 2)+1)</f>
        <v/>
      </c>
      <c r="AD113" s="68" t="str">
        <f ca="1">INDEX({"","_","-","="},IF(OR($D113 &gt;= AE$6, $E113 &lt; AD$6), 0, 1)+IF(OR($F113 &gt;= AE$6, $G113 &lt; AD$6), 0, 2)+1)</f>
        <v/>
      </c>
      <c r="AE113" s="68" t="str">
        <f ca="1">INDEX({"","_","-","="},IF(OR($D113 &gt;= AF$6, $E113 &lt; AE$6), 0, 1)+IF(OR($F113 &gt;= AF$6, $G113 &lt; AE$6), 0, 2)+1)</f>
        <v/>
      </c>
      <c r="AF113" s="68" t="str">
        <f ca="1">INDEX({"","_","-","="},IF(OR($D113 &gt;= AG$6, $E113 &lt; AF$6), 0, 1)+IF(OR($F113 &gt;= AG$6, $G113 &lt; AF$6), 0, 2)+1)</f>
        <v/>
      </c>
      <c r="AG113" s="68" t="str">
        <f ca="1">INDEX({"","_","-","="},IF(OR($D113 &gt;= AH$6, $E113 &lt; AG$6), 0, 1)+IF(OR($F113 &gt;= AH$6, $G113 &lt; AG$6), 0, 2)+1)</f>
        <v/>
      </c>
      <c r="AH113" s="68" t="str">
        <f ca="1">INDEX({"","_","-","="},IF(OR($D113 &gt;= AI$6, $E113 &lt; AH$6), 0, 1)+IF(OR($F113 &gt;= AI$6, $G113 &lt; AH$6), 0, 2)+1)</f>
        <v/>
      </c>
      <c r="AI113" s="68" t="str">
        <f ca="1">INDEX({"","_","-","="},IF(OR($D113 &gt;= AJ$6, $E113 &lt; AI$6), 0, 1)+IF(OR($F113 &gt;= AJ$6, $G113 &lt; AI$6), 0, 2)+1)</f>
        <v/>
      </c>
      <c r="AJ113" s="68" t="str">
        <f ca="1">INDEX({"","_","-","="},IF(OR($D113 &gt;= AK$6, $E113 &lt; AJ$6), 0, 1)+IF(OR($F113 &gt;= AK$6, $G113 &lt; AJ$6), 0, 2)+1)</f>
        <v/>
      </c>
      <c r="AK113" s="68" t="str">
        <f ca="1">INDEX({"","_","-","="},IF(OR($D113 &gt;= AL$6, $E113 &lt; AK$6), 0, 1)+IF(OR($F113 &gt;= AL$6, $G113 &lt; AK$6), 0, 2)+1)</f>
        <v/>
      </c>
      <c r="AL113" s="68" t="str">
        <f ca="1">INDEX({"","_","-","="},IF(OR($D113 &gt;= AM$6, $E113 &lt; AL$6), 0, 1)+IF(OR($F113 &gt;= AM$6, $G113 &lt; AL$6), 0, 2)+1)</f>
        <v/>
      </c>
      <c r="AM113" s="68" t="str">
        <f ca="1">INDEX({"","_","-","="},IF(OR($D113 &gt;= AN$6, $E113 &lt; AM$6), 0, 1)+IF(OR($F113 &gt;= AN$6, $G113 &lt; AM$6), 0, 2)+1)</f>
        <v/>
      </c>
      <c r="AN113" s="68" t="str">
        <f ca="1">INDEX({"","_","-","="},IF(OR($D113 &gt;= AO$6, $E113 &lt; AN$6), 0, 1)+IF(OR($F113 &gt;= AO$6, $G113 &lt; AN$6), 0, 2)+1)</f>
        <v/>
      </c>
      <c r="AO113" s="68" t="str">
        <f ca="1">INDEX({"","_","-","="},IF(OR($D113 &gt;= AP$6, $E113 &lt; AO$6), 0, 1)+IF(OR($F113 &gt;= AP$6, $G113 &lt; AO$6), 0, 2)+1)</f>
        <v/>
      </c>
      <c r="AP113" s="68" t="str">
        <f ca="1">INDEX({"","_","-","="},IF(OR($D113 &gt;= AQ$6, $E113 &lt; AP$6), 0, 1)+IF(OR($F113 &gt;= AQ$6, $G113 &lt; AP$6), 0, 2)+1)</f>
        <v/>
      </c>
      <c r="AQ113" s="68" t="str">
        <f ca="1">INDEX({"","_","-","="},IF(OR($D113 &gt;= AR$6, $E113 &lt; AQ$6), 0, 1)+IF(OR($F113 &gt;= AR$6, $G113 &lt; AQ$6), 0, 2)+1)</f>
        <v/>
      </c>
      <c r="AR113" s="68" t="str">
        <f ca="1">INDEX({"","_","-","="},IF(OR($D113 &gt;= AS$6, $E113 &lt; AR$6), 0, 1)+IF(OR($F113 &gt;= AS$6, $G113 &lt; AR$6), 0, 2)+1)</f>
        <v/>
      </c>
      <c r="AS113" s="68" t="str">
        <f ca="1">INDEX({"","_","-","="},IF(OR($D113 &gt;= AT$6, $E113 &lt; AS$6), 0, 1)+IF(OR($F113 &gt;= AT$6, $G113 &lt; AS$6), 0, 2)+1)</f>
        <v/>
      </c>
      <c r="AT113" s="68" t="str">
        <f ca="1">INDEX({"","_","-","="},IF(OR($D113 &gt;= AU$6, $E113 &lt; AT$6), 0, 1)+IF(OR($F113 &gt;= AU$6, $G113 &lt; AT$6), 0, 2)+1)</f>
        <v/>
      </c>
      <c r="AU113" s="68" t="str">
        <f ca="1">INDEX({"","_","-","="},IF(OR($D113 &gt;= AV$6, $E113 &lt; AU$6), 0, 1)+IF(OR($F113 &gt;= AV$6, $G113 &lt; AU$6), 0, 2)+1)</f>
        <v/>
      </c>
      <c r="AV113" s="68" t="str">
        <f ca="1">INDEX({"","_","-","="},IF(OR($D113 &gt;= AW$6, $E113 &lt; AV$6), 0, 1)+IF(OR($F113 &gt;= AW$6, $G113 &lt; AV$6), 0, 2)+1)</f>
        <v/>
      </c>
      <c r="AW113" s="68" t="str">
        <f ca="1">INDEX({"","_","-","="},IF(OR($D113 &gt;= AX$6, $E113 &lt; AW$6), 0, 1)+IF(OR($F113 &gt;= AX$6, $G113 &lt; AW$6), 0, 2)+1)</f>
        <v/>
      </c>
      <c r="AX113" s="68" t="str">
        <f ca="1">INDEX({"","_","-","="},IF(OR($D113 &gt;= AY$6, $E113 &lt; AX$6), 0, 1)+IF(OR($F113 &gt;= AY$6, $G113 &lt; AX$6), 0, 2)+1)</f>
        <v/>
      </c>
      <c r="AY113" s="68" t="str">
        <f ca="1">INDEX({"","_","-","="},IF(OR($D113 &gt;= AZ$6, $E113 &lt; AY$6), 0, 1)+IF(OR($F113 &gt;= AZ$6, $G113 &lt; AY$6), 0, 2)+1)</f>
        <v/>
      </c>
      <c r="AZ113" s="68" t="str">
        <f ca="1">INDEX({"","_","-","="},IF(OR($D113 &gt;= BA$6, $E113 &lt; AZ$6), 0, 1)+IF(OR($F113 &gt;= BA$6, $G113 &lt; AZ$6), 0, 2)+1)</f>
        <v/>
      </c>
      <c r="BA113" s="68" t="str">
        <f ca="1">INDEX({"","_","-","="},IF(OR($D113 &gt;= BB$6, $E113 &lt; BA$6), 0, 1)+IF(OR($F113 &gt;= BB$6, $G113 &lt; BA$6), 0, 2)+1)</f>
        <v/>
      </c>
      <c r="BB113" s="68" t="str">
        <f ca="1">INDEX({"","_","-","="},IF(OR($D113 &gt;= BC$6, $E113 &lt; BB$6), 0, 1)+IF(OR($F113 &gt;= BC$6, $G113 &lt; BB$6), 0, 2)+1)</f>
        <v/>
      </c>
      <c r="BC113" s="68" t="str">
        <f ca="1">INDEX({"","_","-","="},IF(OR($D113 &gt;= BD$6, $E113 &lt; BC$6), 0, 1)+IF(OR($F113 &gt;= BD$6, $G113 &lt; BC$6), 0, 2)+1)</f>
        <v/>
      </c>
      <c r="BD113" s="68" t="str">
        <f ca="1">INDEX({"","_","-","="},IF(OR($D113 &gt;= BE$6, $E113 &lt; BD$6), 0, 1)+IF(OR($F113 &gt;= BE$6, $G113 &lt; BD$6), 0, 2)+1)</f>
        <v/>
      </c>
      <c r="BE113" s="68" t="str">
        <f ca="1">INDEX({"","_","-","="},IF(OR($D113 &gt;= BF$6, $E113 &lt; BE$6), 0, 1)+IF(OR($F113 &gt;= BF$6, $G113 &lt; BE$6), 0, 2)+1)</f>
        <v/>
      </c>
      <c r="BF113" s="68" t="str">
        <f ca="1">INDEX({"","_","-","="},IF(OR($D113 &gt;= BG$6, $E113 &lt; BF$6), 0, 1)+IF(OR($F113 &gt;= BG$6, $G113 &lt; BF$6), 0, 2)+1)</f>
        <v/>
      </c>
      <c r="BG113" s="68" t="str">
        <f ca="1">INDEX({"","_","-","="},IF(OR($D113 &gt;= BH$6, $E113 &lt; BG$6), 0, 1)+IF(OR($F113 &gt;= BH$6, $G113 &lt; BG$6), 0, 2)+1)</f>
        <v/>
      </c>
      <c r="BH113" s="68" t="str">
        <f ca="1">INDEX({"","_","-","="},IF(OR($D113 &gt;= BI$6, $E113 &lt; BH$6), 0, 1)+IF(OR($F113 &gt;= BI$6, $G113 &lt; BH$6), 0, 2)+1)</f>
        <v/>
      </c>
      <c r="BI113" s="68" t="str">
        <f ca="1">INDEX({"","_","-","="},IF(OR($D113 &gt;= BJ$6, $E113 &lt; BI$6), 0, 1)+IF(OR($F113 &gt;= BJ$6, $G113 &lt; BI$6), 0, 2)+1)</f>
        <v/>
      </c>
      <c r="BJ113" s="68" t="str">
        <f ca="1">INDEX({"","_","-","="},IF(OR($D113 &gt;= BK$6, $E113 &lt; BJ$6), 0, 1)+IF(OR($F113 &gt;= BK$6, $G113 &lt; BJ$6), 0, 2)+1)</f>
        <v/>
      </c>
      <c r="BK113" s="68" t="str">
        <f ca="1">INDEX({"","_","-","="},IF(OR($D113 &gt;= BL$6, $E113 &lt; BK$6), 0, 1)+IF(OR($F113 &gt;= BL$6, $G113 &lt; BK$6), 0, 2)+1)</f>
        <v/>
      </c>
      <c r="BL113" s="68" t="str">
        <f ca="1">INDEX({"","_","-","="},IF(OR($D113 &gt;= BM$6, $E113 &lt; BL$6), 0, 1)+IF(OR($F113 &gt;= BM$6, $G113 &lt; BL$6), 0, 2)+1)</f>
        <v/>
      </c>
      <c r="BM113" s="68" t="str">
        <f ca="1">INDEX({"","_","-","="},IF(OR($D113 &gt;= BN$6, $E113 &lt; BM$6), 0, 1)+IF(OR($F113 &gt;= BN$6, $G113 &lt; BM$6), 0, 2)+1)</f>
        <v/>
      </c>
      <c r="BN113" s="68" t="str">
        <f ca="1">INDEX({"","_","-","="},IF(OR($D113 &gt;= BO$6, $E113 &lt; BN$6), 0, 1)+IF(OR($F113 &gt;= BO$6, $G113 &lt; BN$6), 0, 2)+1)</f>
        <v/>
      </c>
      <c r="BO113" s="68" t="str">
        <f ca="1">INDEX({"","_","-","="},IF(OR($D113 &gt;= BP$6, $E113 &lt; BO$6), 0, 1)+IF(OR($F113 &gt;= BP$6, $G113 &lt; BO$6), 0, 2)+1)</f>
        <v/>
      </c>
      <c r="BP113" s="68" t="str">
        <f ca="1">INDEX({"","_","-","="},IF(OR($D113 &gt;= BQ$6, $E113 &lt; BP$6), 0, 1)+IF(OR($F113 &gt;= BQ$6, $G113 &lt; BP$6), 0, 2)+1)</f>
        <v/>
      </c>
      <c r="BQ113" s="68" t="str">
        <f ca="1">INDEX({"","_","-","="},IF(OR($D113 &gt;= BR$6, $E113 &lt; BQ$6), 0, 1)+IF(OR($F113 &gt;= BR$6, $G113 &lt; BQ$6), 0, 2)+1)</f>
        <v/>
      </c>
      <c r="BR113" s="68" t="str">
        <f ca="1">INDEX({"","_","-","="},IF(OR($D113 &gt;= BS$6, $E113 &lt; BR$6), 0, 1)+IF(OR($F113 &gt;= BS$6, $G113 &lt; BR$6), 0, 2)+1)</f>
        <v/>
      </c>
      <c r="BS113" s="68" t="str">
        <f ca="1">INDEX({"","_","-","="},IF(OR($D113 &gt;= BT$6, $E113 &lt; BS$6), 0, 1)+IF(OR($F113 &gt;= BT$6, $G113 &lt; BS$6), 0, 2)+1)</f>
        <v/>
      </c>
      <c r="BT113" s="68" t="str">
        <f ca="1">INDEX({"","_","-","="},IF(OR($D113 &gt;= BU$6, $E113 &lt; BT$6), 0, 1)+IF(OR($F113 &gt;= BU$6, $G113 &lt; BT$6), 0, 2)+1)</f>
        <v/>
      </c>
      <c r="BU113" s="68" t="str">
        <f ca="1">INDEX({"","_","-","="},IF(OR($D113 &gt;= BV$6, $E113 &lt; BU$6), 0, 1)+IF(OR($F113 &gt;= BV$6, $G113 &lt; BU$6), 0, 2)+1)</f>
        <v/>
      </c>
      <c r="BV113" s="68" t="str">
        <f ca="1">INDEX({"","_","-","="},IF(OR($D113 &gt;= BW$6, $E113 &lt; BV$6), 0, 1)+IF(OR($F113 &gt;= BW$6, $G113 &lt; BV$6), 0, 2)+1)</f>
        <v/>
      </c>
      <c r="BW113" s="68" t="str">
        <f ca="1">INDEX({"","_","-","="},IF(OR($D113 &gt;= BX$6, $E113 &lt; BW$6), 0, 1)+IF(OR($F113 &gt;= BX$6, $G113 &lt; BW$6), 0, 2)+1)</f>
        <v/>
      </c>
      <c r="BX113" s="68" t="str">
        <f ca="1">INDEX({"","_","-","="},IF(OR($D113 &gt;= BY$6, $E113 &lt; BX$6), 0, 1)+IF(OR($F113 &gt;= BY$6, $G113 &lt; BX$6), 0, 2)+1)</f>
        <v/>
      </c>
      <c r="BY113" s="68" t="str">
        <f ca="1">INDEX({"","_","-","="},IF(OR($D113 &gt;= BZ$6, $E113 &lt; BY$6), 0, 1)+IF(OR($F113 &gt;= BZ$6, $G113 &lt; BY$6), 0, 2)+1)</f>
        <v/>
      </c>
      <c r="BZ113" s="68" t="str">
        <f ca="1">INDEX({"","_","-","="},IF(OR($D113 &gt;= CA$6, $E113 &lt; BZ$6), 0, 1)+IF(OR($F113 &gt;= CA$6, $G113 &lt; BZ$6), 0, 2)+1)</f>
        <v/>
      </c>
      <c r="CA113" s="68" t="str">
        <f ca="1">INDEX({"","_","-","="},IF(OR($D113 &gt;= CB$6, $E113 &lt; CA$6), 0, 1)+IF(OR($F113 &gt;= CB$6, $G113 &lt; CA$6), 0, 2)+1)</f>
        <v/>
      </c>
      <c r="CB113" s="68" t="str">
        <f ca="1">INDEX({"","_","-","="},IF(OR($D113 &gt;= CC$6, $E113 &lt; CB$6), 0, 1)+IF(OR($F113 &gt;= CC$6, $G113 &lt; CB$6), 0, 2)+1)</f>
        <v/>
      </c>
      <c r="CC113" s="68" t="str">
        <f ca="1">INDEX({"","_","-","="},IF(OR($D113 &gt;= CD$6, $E113 &lt; CC$6), 0, 1)+IF(OR($F113 &gt;= CD$6, $G113 &lt; CC$6), 0, 2)+1)</f>
        <v/>
      </c>
      <c r="CD113" s="68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IF('临-进度'!M109,'临-进度'!$A109,"")</f>
        <v/>
      </c>
      <c r="B114" s="8" t="str">
        <f ca="1">IF('临-进度'!M109,'临-进度'!$B109,"")</f>
        <v/>
      </c>
      <c r="C114" s="8" t="str">
        <f ca="1">IF('临-进度'!M109,'临-进度'!$E109,"")</f>
        <v/>
      </c>
      <c r="D114" s="40" t="str">
        <f ca="1">IF('临-进度'!$M109,'临-进度'!$I109,"")</f>
        <v/>
      </c>
      <c r="E114" s="40" t="str">
        <f ca="1">IF('临-进度'!$M109,'临-进度'!$AE109,"")</f>
        <v/>
      </c>
      <c r="F114" s="40" t="str">
        <f ca="1">IF('临-进度'!$M109,'临-进度'!$J109,"")</f>
        <v/>
      </c>
      <c r="G114" s="73" t="str">
        <f ca="1">IF('临-进度'!$M109,'临-进度'!$AF109,"")</f>
        <v/>
      </c>
      <c r="H114" s="68" t="str">
        <f ca="1">INDEX({"","_","-","="},IF(OR($D114 &gt;= I$6, $E114 &lt; H$6), 0, 1)+IF(OR($F114 &gt;= I$6, $G114 &lt; H$6), 0, 2)+1)</f>
        <v/>
      </c>
      <c r="I114" s="68" t="str">
        <f ca="1">INDEX({"","_","-","="},IF(OR($D114 &gt;= J$6, $E114 &lt; I$6), 0, 1)+IF(OR($F114 &gt;= J$6, $G114 &lt; I$6), 0, 2)+1)</f>
        <v/>
      </c>
      <c r="J114" s="68" t="str">
        <f ca="1">INDEX({"","_","-","="},IF(OR($D114 &gt;= K$6, $E114 &lt; J$6), 0, 1)+IF(OR($F114 &gt;= K$6, $G114 &lt; J$6), 0, 2)+1)</f>
        <v/>
      </c>
      <c r="K114" s="68" t="str">
        <f ca="1">INDEX({"","_","-","="},IF(OR($D114 &gt;= L$6, $E114 &lt; K$6), 0, 1)+IF(OR($F114 &gt;= L$6, $G114 &lt; K$6), 0, 2)+1)</f>
        <v/>
      </c>
      <c r="L114" s="68" t="str">
        <f ca="1">INDEX({"","_","-","="},IF(OR($D114 &gt;= M$6, $E114 &lt; L$6), 0, 1)+IF(OR($F114 &gt;= M$6, $G114 &lt; L$6), 0, 2)+1)</f>
        <v/>
      </c>
      <c r="M114" s="68" t="str">
        <f ca="1">INDEX({"","_","-","="},IF(OR($D114 &gt;= N$6, $E114 &lt; M$6), 0, 1)+IF(OR($F114 &gt;= N$6, $G114 &lt; M$6), 0, 2)+1)</f>
        <v/>
      </c>
      <c r="N114" s="68" t="str">
        <f ca="1">INDEX({"","_","-","="},IF(OR($D114 &gt;= O$6, $E114 &lt; N$6), 0, 1)+IF(OR($F114 &gt;= O$6, $G114 &lt; N$6), 0, 2)+1)</f>
        <v/>
      </c>
      <c r="O114" s="68" t="str">
        <f ca="1">INDEX({"","_","-","="},IF(OR($D114 &gt;= P$6, $E114 &lt; O$6), 0, 1)+IF(OR($F114 &gt;= P$6, $G114 &lt; O$6), 0, 2)+1)</f>
        <v/>
      </c>
      <c r="P114" s="68" t="str">
        <f ca="1">INDEX({"","_","-","="},IF(OR($D114 &gt;= Q$6, $E114 &lt; P$6), 0, 1)+IF(OR($F114 &gt;= Q$6, $G114 &lt; P$6), 0, 2)+1)</f>
        <v/>
      </c>
      <c r="Q114" s="68" t="str">
        <f ca="1">INDEX({"","_","-","="},IF(OR($D114 &gt;= R$6, $E114 &lt; Q$6), 0, 1)+IF(OR($F114 &gt;= R$6, $G114 &lt; Q$6), 0, 2)+1)</f>
        <v/>
      </c>
      <c r="R114" s="68" t="str">
        <f ca="1">INDEX({"","_","-","="},IF(OR($D114 &gt;= S$6, $E114 &lt; R$6), 0, 1)+IF(OR($F114 &gt;= S$6, $G114 &lt; R$6), 0, 2)+1)</f>
        <v/>
      </c>
      <c r="S114" s="68" t="str">
        <f ca="1">INDEX({"","_","-","="},IF(OR($D114 &gt;= T$6, $E114 &lt; S$6), 0, 1)+IF(OR($F114 &gt;= T$6, $G114 &lt; S$6), 0, 2)+1)</f>
        <v/>
      </c>
      <c r="T114" s="68" t="str">
        <f ca="1">INDEX({"","_","-","="},IF(OR($D114 &gt;= U$6, $E114 &lt; T$6), 0, 1)+IF(OR($F114 &gt;= U$6, $G114 &lt; T$6), 0, 2)+1)</f>
        <v/>
      </c>
      <c r="U114" s="68" t="str">
        <f ca="1">INDEX({"","_","-","="},IF(OR($D114 &gt;= V$6, $E114 &lt; U$6), 0, 1)+IF(OR($F114 &gt;= V$6, $G114 &lt; U$6), 0, 2)+1)</f>
        <v/>
      </c>
      <c r="V114" s="68" t="str">
        <f ca="1">INDEX({"","_","-","="},IF(OR($D114 &gt;= W$6, $E114 &lt; V$6), 0, 1)+IF(OR($F114 &gt;= W$6, $G114 &lt; V$6), 0, 2)+1)</f>
        <v/>
      </c>
      <c r="W114" s="68" t="str">
        <f ca="1">INDEX({"","_","-","="},IF(OR($D114 &gt;= X$6, $E114 &lt; W$6), 0, 1)+IF(OR($F114 &gt;= X$6, $G114 &lt; W$6), 0, 2)+1)</f>
        <v/>
      </c>
      <c r="X114" s="68" t="str">
        <f ca="1">INDEX({"","_","-","="},IF(OR($D114 &gt;= Y$6, $E114 &lt; X$6), 0, 1)+IF(OR($F114 &gt;= Y$6, $G114 &lt; X$6), 0, 2)+1)</f>
        <v/>
      </c>
      <c r="Y114" s="68" t="str">
        <f ca="1">INDEX({"","_","-","="},IF(OR($D114 &gt;= Z$6, $E114 &lt; Y$6), 0, 1)+IF(OR($F114 &gt;= Z$6, $G114 &lt; Y$6), 0, 2)+1)</f>
        <v/>
      </c>
      <c r="Z114" s="68" t="str">
        <f ca="1">INDEX({"","_","-","="},IF(OR($D114 &gt;= AA$6, $E114 &lt; Z$6), 0, 1)+IF(OR($F114 &gt;= AA$6, $G114 &lt; Z$6), 0, 2)+1)</f>
        <v/>
      </c>
      <c r="AA114" s="68" t="str">
        <f ca="1">INDEX({"","_","-","="},IF(OR($D114 &gt;= AB$6, $E114 &lt; AA$6), 0, 1)+IF(OR($F114 &gt;= AB$6, $G114 &lt; AA$6), 0, 2)+1)</f>
        <v/>
      </c>
      <c r="AB114" s="68" t="str">
        <f ca="1">INDEX({"","_","-","="},IF(OR($D114 &gt;= AC$6, $E114 &lt; AB$6), 0, 1)+IF(OR($F114 &gt;= AC$6, $G114 &lt; AB$6), 0, 2)+1)</f>
        <v/>
      </c>
      <c r="AC114" s="68" t="str">
        <f ca="1">INDEX({"","_","-","="},IF(OR($D114 &gt;= AD$6, $E114 &lt; AC$6), 0, 1)+IF(OR($F114 &gt;= AD$6, $G114 &lt; AC$6), 0, 2)+1)</f>
        <v/>
      </c>
      <c r="AD114" s="68" t="str">
        <f ca="1">INDEX({"","_","-","="},IF(OR($D114 &gt;= AE$6, $E114 &lt; AD$6), 0, 1)+IF(OR($F114 &gt;= AE$6, $G114 &lt; AD$6), 0, 2)+1)</f>
        <v/>
      </c>
      <c r="AE114" s="68" t="str">
        <f ca="1">INDEX({"","_","-","="},IF(OR($D114 &gt;= AF$6, $E114 &lt; AE$6), 0, 1)+IF(OR($F114 &gt;= AF$6, $G114 &lt; AE$6), 0, 2)+1)</f>
        <v/>
      </c>
      <c r="AF114" s="68" t="str">
        <f ca="1">INDEX({"","_","-","="},IF(OR($D114 &gt;= AG$6, $E114 &lt; AF$6), 0, 1)+IF(OR($F114 &gt;= AG$6, $G114 &lt; AF$6), 0, 2)+1)</f>
        <v/>
      </c>
      <c r="AG114" s="68" t="str">
        <f ca="1">INDEX({"","_","-","="},IF(OR($D114 &gt;= AH$6, $E114 &lt; AG$6), 0, 1)+IF(OR($F114 &gt;= AH$6, $G114 &lt; AG$6), 0, 2)+1)</f>
        <v/>
      </c>
      <c r="AH114" s="68" t="str">
        <f ca="1">INDEX({"","_","-","="},IF(OR($D114 &gt;= AI$6, $E114 &lt; AH$6), 0, 1)+IF(OR($F114 &gt;= AI$6, $G114 &lt; AH$6), 0, 2)+1)</f>
        <v/>
      </c>
      <c r="AI114" s="68" t="str">
        <f ca="1">INDEX({"","_","-","="},IF(OR($D114 &gt;= AJ$6, $E114 &lt; AI$6), 0, 1)+IF(OR($F114 &gt;= AJ$6, $G114 &lt; AI$6), 0, 2)+1)</f>
        <v/>
      </c>
      <c r="AJ114" s="68" t="str">
        <f ca="1">INDEX({"","_","-","="},IF(OR($D114 &gt;= AK$6, $E114 &lt; AJ$6), 0, 1)+IF(OR($F114 &gt;= AK$6, $G114 &lt; AJ$6), 0, 2)+1)</f>
        <v/>
      </c>
      <c r="AK114" s="68" t="str">
        <f ca="1">INDEX({"","_","-","="},IF(OR($D114 &gt;= AL$6, $E114 &lt; AK$6), 0, 1)+IF(OR($F114 &gt;= AL$6, $G114 &lt; AK$6), 0, 2)+1)</f>
        <v/>
      </c>
      <c r="AL114" s="68" t="str">
        <f ca="1">INDEX({"","_","-","="},IF(OR($D114 &gt;= AM$6, $E114 &lt; AL$6), 0, 1)+IF(OR($F114 &gt;= AM$6, $G114 &lt; AL$6), 0, 2)+1)</f>
        <v/>
      </c>
      <c r="AM114" s="68" t="str">
        <f ca="1">INDEX({"","_","-","="},IF(OR($D114 &gt;= AN$6, $E114 &lt; AM$6), 0, 1)+IF(OR($F114 &gt;= AN$6, $G114 &lt; AM$6), 0, 2)+1)</f>
        <v/>
      </c>
      <c r="AN114" s="68" t="str">
        <f ca="1">INDEX({"","_","-","="},IF(OR($D114 &gt;= AO$6, $E114 &lt; AN$6), 0, 1)+IF(OR($F114 &gt;= AO$6, $G114 &lt; AN$6), 0, 2)+1)</f>
        <v/>
      </c>
      <c r="AO114" s="68" t="str">
        <f ca="1">INDEX({"","_","-","="},IF(OR($D114 &gt;= AP$6, $E114 &lt; AO$6), 0, 1)+IF(OR($F114 &gt;= AP$6, $G114 &lt; AO$6), 0, 2)+1)</f>
        <v/>
      </c>
      <c r="AP114" s="68" t="str">
        <f ca="1">INDEX({"","_","-","="},IF(OR($D114 &gt;= AQ$6, $E114 &lt; AP$6), 0, 1)+IF(OR($F114 &gt;= AQ$6, $G114 &lt; AP$6), 0, 2)+1)</f>
        <v/>
      </c>
      <c r="AQ114" s="68" t="str">
        <f ca="1">INDEX({"","_","-","="},IF(OR($D114 &gt;= AR$6, $E114 &lt; AQ$6), 0, 1)+IF(OR($F114 &gt;= AR$6, $G114 &lt; AQ$6), 0, 2)+1)</f>
        <v/>
      </c>
      <c r="AR114" s="68" t="str">
        <f ca="1">INDEX({"","_","-","="},IF(OR($D114 &gt;= AS$6, $E114 &lt; AR$6), 0, 1)+IF(OR($F114 &gt;= AS$6, $G114 &lt; AR$6), 0, 2)+1)</f>
        <v/>
      </c>
      <c r="AS114" s="68" t="str">
        <f ca="1">INDEX({"","_","-","="},IF(OR($D114 &gt;= AT$6, $E114 &lt; AS$6), 0, 1)+IF(OR($F114 &gt;= AT$6, $G114 &lt; AS$6), 0, 2)+1)</f>
        <v/>
      </c>
      <c r="AT114" s="68" t="str">
        <f ca="1">INDEX({"","_","-","="},IF(OR($D114 &gt;= AU$6, $E114 &lt; AT$6), 0, 1)+IF(OR($F114 &gt;= AU$6, $G114 &lt; AT$6), 0, 2)+1)</f>
        <v/>
      </c>
      <c r="AU114" s="68" t="str">
        <f ca="1">INDEX({"","_","-","="},IF(OR($D114 &gt;= AV$6, $E114 &lt; AU$6), 0, 1)+IF(OR($F114 &gt;= AV$6, $G114 &lt; AU$6), 0, 2)+1)</f>
        <v/>
      </c>
      <c r="AV114" s="68" t="str">
        <f ca="1">INDEX({"","_","-","="},IF(OR($D114 &gt;= AW$6, $E114 &lt; AV$6), 0, 1)+IF(OR($F114 &gt;= AW$6, $G114 &lt; AV$6), 0, 2)+1)</f>
        <v/>
      </c>
      <c r="AW114" s="68" t="str">
        <f ca="1">INDEX({"","_","-","="},IF(OR($D114 &gt;= AX$6, $E114 &lt; AW$6), 0, 1)+IF(OR($F114 &gt;= AX$6, $G114 &lt; AW$6), 0, 2)+1)</f>
        <v/>
      </c>
      <c r="AX114" s="68" t="str">
        <f ca="1">INDEX({"","_","-","="},IF(OR($D114 &gt;= AY$6, $E114 &lt; AX$6), 0, 1)+IF(OR($F114 &gt;= AY$6, $G114 &lt; AX$6), 0, 2)+1)</f>
        <v/>
      </c>
      <c r="AY114" s="68" t="str">
        <f ca="1">INDEX({"","_","-","="},IF(OR($D114 &gt;= AZ$6, $E114 &lt; AY$6), 0, 1)+IF(OR($F114 &gt;= AZ$6, $G114 &lt; AY$6), 0, 2)+1)</f>
        <v/>
      </c>
      <c r="AZ114" s="68" t="str">
        <f ca="1">INDEX({"","_","-","="},IF(OR($D114 &gt;= BA$6, $E114 &lt; AZ$6), 0, 1)+IF(OR($F114 &gt;= BA$6, $G114 &lt; AZ$6), 0, 2)+1)</f>
        <v/>
      </c>
      <c r="BA114" s="68" t="str">
        <f ca="1">INDEX({"","_","-","="},IF(OR($D114 &gt;= BB$6, $E114 &lt; BA$6), 0, 1)+IF(OR($F114 &gt;= BB$6, $G114 &lt; BA$6), 0, 2)+1)</f>
        <v/>
      </c>
      <c r="BB114" s="68" t="str">
        <f ca="1">INDEX({"","_","-","="},IF(OR($D114 &gt;= BC$6, $E114 &lt; BB$6), 0, 1)+IF(OR($F114 &gt;= BC$6, $G114 &lt; BB$6), 0, 2)+1)</f>
        <v/>
      </c>
      <c r="BC114" s="68" t="str">
        <f ca="1">INDEX({"","_","-","="},IF(OR($D114 &gt;= BD$6, $E114 &lt; BC$6), 0, 1)+IF(OR($F114 &gt;= BD$6, $G114 &lt; BC$6), 0, 2)+1)</f>
        <v/>
      </c>
      <c r="BD114" s="68" t="str">
        <f ca="1">INDEX({"","_","-","="},IF(OR($D114 &gt;= BE$6, $E114 &lt; BD$6), 0, 1)+IF(OR($F114 &gt;= BE$6, $G114 &lt; BD$6), 0, 2)+1)</f>
        <v/>
      </c>
      <c r="BE114" s="68" t="str">
        <f ca="1">INDEX({"","_","-","="},IF(OR($D114 &gt;= BF$6, $E114 &lt; BE$6), 0, 1)+IF(OR($F114 &gt;= BF$6, $G114 &lt; BE$6), 0, 2)+1)</f>
        <v/>
      </c>
      <c r="BF114" s="68" t="str">
        <f ca="1">INDEX({"","_","-","="},IF(OR($D114 &gt;= BG$6, $E114 &lt; BF$6), 0, 1)+IF(OR($F114 &gt;= BG$6, $G114 &lt; BF$6), 0, 2)+1)</f>
        <v/>
      </c>
      <c r="BG114" s="68" t="str">
        <f ca="1">INDEX({"","_","-","="},IF(OR($D114 &gt;= BH$6, $E114 &lt; BG$6), 0, 1)+IF(OR($F114 &gt;= BH$6, $G114 &lt; BG$6), 0, 2)+1)</f>
        <v/>
      </c>
      <c r="BH114" s="68" t="str">
        <f ca="1">INDEX({"","_","-","="},IF(OR($D114 &gt;= BI$6, $E114 &lt; BH$6), 0, 1)+IF(OR($F114 &gt;= BI$6, $G114 &lt; BH$6), 0, 2)+1)</f>
        <v/>
      </c>
      <c r="BI114" s="68" t="str">
        <f ca="1">INDEX({"","_","-","="},IF(OR($D114 &gt;= BJ$6, $E114 &lt; BI$6), 0, 1)+IF(OR($F114 &gt;= BJ$6, $G114 &lt; BI$6), 0, 2)+1)</f>
        <v/>
      </c>
      <c r="BJ114" s="68" t="str">
        <f ca="1">INDEX({"","_","-","="},IF(OR($D114 &gt;= BK$6, $E114 &lt; BJ$6), 0, 1)+IF(OR($F114 &gt;= BK$6, $G114 &lt; BJ$6), 0, 2)+1)</f>
        <v/>
      </c>
      <c r="BK114" s="68" t="str">
        <f ca="1">INDEX({"","_","-","="},IF(OR($D114 &gt;= BL$6, $E114 &lt; BK$6), 0, 1)+IF(OR($F114 &gt;= BL$6, $G114 &lt; BK$6), 0, 2)+1)</f>
        <v/>
      </c>
      <c r="BL114" s="68" t="str">
        <f ca="1">INDEX({"","_","-","="},IF(OR($D114 &gt;= BM$6, $E114 &lt; BL$6), 0, 1)+IF(OR($F114 &gt;= BM$6, $G114 &lt; BL$6), 0, 2)+1)</f>
        <v/>
      </c>
      <c r="BM114" s="68" t="str">
        <f ca="1">INDEX({"","_","-","="},IF(OR($D114 &gt;= BN$6, $E114 &lt; BM$6), 0, 1)+IF(OR($F114 &gt;= BN$6, $G114 &lt; BM$6), 0, 2)+1)</f>
        <v/>
      </c>
      <c r="BN114" s="68" t="str">
        <f ca="1">INDEX({"","_","-","="},IF(OR($D114 &gt;= BO$6, $E114 &lt; BN$6), 0, 1)+IF(OR($F114 &gt;= BO$6, $G114 &lt; BN$6), 0, 2)+1)</f>
        <v/>
      </c>
      <c r="BO114" s="68" t="str">
        <f ca="1">INDEX({"","_","-","="},IF(OR($D114 &gt;= BP$6, $E114 &lt; BO$6), 0, 1)+IF(OR($F114 &gt;= BP$6, $G114 &lt; BO$6), 0, 2)+1)</f>
        <v/>
      </c>
      <c r="BP114" s="68" t="str">
        <f ca="1">INDEX({"","_","-","="},IF(OR($D114 &gt;= BQ$6, $E114 &lt; BP$6), 0, 1)+IF(OR($F114 &gt;= BQ$6, $G114 &lt; BP$6), 0, 2)+1)</f>
        <v/>
      </c>
      <c r="BQ114" s="68" t="str">
        <f ca="1">INDEX({"","_","-","="},IF(OR($D114 &gt;= BR$6, $E114 &lt; BQ$6), 0, 1)+IF(OR($F114 &gt;= BR$6, $G114 &lt; BQ$6), 0, 2)+1)</f>
        <v/>
      </c>
      <c r="BR114" s="68" t="str">
        <f ca="1">INDEX({"","_","-","="},IF(OR($D114 &gt;= BS$6, $E114 &lt; BR$6), 0, 1)+IF(OR($F114 &gt;= BS$6, $G114 &lt; BR$6), 0, 2)+1)</f>
        <v/>
      </c>
      <c r="BS114" s="68" t="str">
        <f ca="1">INDEX({"","_","-","="},IF(OR($D114 &gt;= BT$6, $E114 &lt; BS$6), 0, 1)+IF(OR($F114 &gt;= BT$6, $G114 &lt; BS$6), 0, 2)+1)</f>
        <v/>
      </c>
      <c r="BT114" s="68" t="str">
        <f ca="1">INDEX({"","_","-","="},IF(OR($D114 &gt;= BU$6, $E114 &lt; BT$6), 0, 1)+IF(OR($F114 &gt;= BU$6, $G114 &lt; BT$6), 0, 2)+1)</f>
        <v/>
      </c>
      <c r="BU114" s="68" t="str">
        <f ca="1">INDEX({"","_","-","="},IF(OR($D114 &gt;= BV$6, $E114 &lt; BU$6), 0, 1)+IF(OR($F114 &gt;= BV$6, $G114 &lt; BU$6), 0, 2)+1)</f>
        <v/>
      </c>
      <c r="BV114" s="68" t="str">
        <f ca="1">INDEX({"","_","-","="},IF(OR($D114 &gt;= BW$6, $E114 &lt; BV$6), 0, 1)+IF(OR($F114 &gt;= BW$6, $G114 &lt; BV$6), 0, 2)+1)</f>
        <v/>
      </c>
      <c r="BW114" s="68" t="str">
        <f ca="1">INDEX({"","_","-","="},IF(OR($D114 &gt;= BX$6, $E114 &lt; BW$6), 0, 1)+IF(OR($F114 &gt;= BX$6, $G114 &lt; BW$6), 0, 2)+1)</f>
        <v/>
      </c>
      <c r="BX114" s="68" t="str">
        <f ca="1">INDEX({"","_","-","="},IF(OR($D114 &gt;= BY$6, $E114 &lt; BX$6), 0, 1)+IF(OR($F114 &gt;= BY$6, $G114 &lt; BX$6), 0, 2)+1)</f>
        <v/>
      </c>
      <c r="BY114" s="68" t="str">
        <f ca="1">INDEX({"","_","-","="},IF(OR($D114 &gt;= BZ$6, $E114 &lt; BY$6), 0, 1)+IF(OR($F114 &gt;= BZ$6, $G114 &lt; BY$6), 0, 2)+1)</f>
        <v/>
      </c>
      <c r="BZ114" s="68" t="str">
        <f ca="1">INDEX({"","_","-","="},IF(OR($D114 &gt;= CA$6, $E114 &lt; BZ$6), 0, 1)+IF(OR($F114 &gt;= CA$6, $G114 &lt; BZ$6), 0, 2)+1)</f>
        <v/>
      </c>
      <c r="CA114" s="68" t="str">
        <f ca="1">INDEX({"","_","-","="},IF(OR($D114 &gt;= CB$6, $E114 &lt; CA$6), 0, 1)+IF(OR($F114 &gt;= CB$6, $G114 &lt; CA$6), 0, 2)+1)</f>
        <v/>
      </c>
      <c r="CB114" s="68" t="str">
        <f ca="1">INDEX({"","_","-","="},IF(OR($D114 &gt;= CC$6, $E114 &lt; CB$6), 0, 1)+IF(OR($F114 &gt;= CC$6, $G114 &lt; CB$6), 0, 2)+1)</f>
        <v/>
      </c>
      <c r="CC114" s="68" t="str">
        <f ca="1">INDEX({"","_","-","="},IF(OR($D114 &gt;= CD$6, $E114 &lt; CC$6), 0, 1)+IF(OR($F114 &gt;= CD$6, $G114 &lt; CC$6), 0, 2)+1)</f>
        <v/>
      </c>
      <c r="CD114" s="68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IF('临-进度'!M110,'临-进度'!$A110,"")</f>
        <v/>
      </c>
      <c r="B115" s="8" t="str">
        <f ca="1">IF('临-进度'!M110,'临-进度'!$B110,"")</f>
        <v/>
      </c>
      <c r="C115" s="8" t="str">
        <f ca="1">IF('临-进度'!M110,'临-进度'!$E110,"")</f>
        <v/>
      </c>
      <c r="D115" s="40" t="str">
        <f ca="1">IF('临-进度'!$M110,'临-进度'!$I110,"")</f>
        <v/>
      </c>
      <c r="E115" s="40" t="str">
        <f ca="1">IF('临-进度'!$M110,'临-进度'!$AE110,"")</f>
        <v/>
      </c>
      <c r="F115" s="40" t="str">
        <f ca="1">IF('临-进度'!$M110,'临-进度'!$J110,"")</f>
        <v/>
      </c>
      <c r="G115" s="73" t="str">
        <f ca="1">IF('临-进度'!$M110,'临-进度'!$AF110,"")</f>
        <v/>
      </c>
      <c r="H115" s="68" t="str">
        <f ca="1">INDEX({"","_","-","="},IF(OR($D115 &gt;= I$6, $E115 &lt; H$6), 0, 1)+IF(OR($F115 &gt;= I$6, $G115 &lt; H$6), 0, 2)+1)</f>
        <v/>
      </c>
      <c r="I115" s="68" t="str">
        <f ca="1">INDEX({"","_","-","="},IF(OR($D115 &gt;= J$6, $E115 &lt; I$6), 0, 1)+IF(OR($F115 &gt;= J$6, $G115 &lt; I$6), 0, 2)+1)</f>
        <v/>
      </c>
      <c r="J115" s="68" t="str">
        <f ca="1">INDEX({"","_","-","="},IF(OR($D115 &gt;= K$6, $E115 &lt; J$6), 0, 1)+IF(OR($F115 &gt;= K$6, $G115 &lt; J$6), 0, 2)+1)</f>
        <v/>
      </c>
      <c r="K115" s="68" t="str">
        <f ca="1">INDEX({"","_","-","="},IF(OR($D115 &gt;= L$6, $E115 &lt; K$6), 0, 1)+IF(OR($F115 &gt;= L$6, $G115 &lt; K$6), 0, 2)+1)</f>
        <v/>
      </c>
      <c r="L115" s="68" t="str">
        <f ca="1">INDEX({"","_","-","="},IF(OR($D115 &gt;= M$6, $E115 &lt; L$6), 0, 1)+IF(OR($F115 &gt;= M$6, $G115 &lt; L$6), 0, 2)+1)</f>
        <v/>
      </c>
      <c r="M115" s="68" t="str">
        <f ca="1">INDEX({"","_","-","="},IF(OR($D115 &gt;= N$6, $E115 &lt; M$6), 0, 1)+IF(OR($F115 &gt;= N$6, $G115 &lt; M$6), 0, 2)+1)</f>
        <v/>
      </c>
      <c r="N115" s="68" t="str">
        <f ca="1">INDEX({"","_","-","="},IF(OR($D115 &gt;= O$6, $E115 &lt; N$6), 0, 1)+IF(OR($F115 &gt;= O$6, $G115 &lt; N$6), 0, 2)+1)</f>
        <v/>
      </c>
      <c r="O115" s="68" t="str">
        <f ca="1">INDEX({"","_","-","="},IF(OR($D115 &gt;= P$6, $E115 &lt; O$6), 0, 1)+IF(OR($F115 &gt;= P$6, $G115 &lt; O$6), 0, 2)+1)</f>
        <v/>
      </c>
      <c r="P115" s="68" t="str">
        <f ca="1">INDEX({"","_","-","="},IF(OR($D115 &gt;= Q$6, $E115 &lt; P$6), 0, 1)+IF(OR($F115 &gt;= Q$6, $G115 &lt; P$6), 0, 2)+1)</f>
        <v/>
      </c>
      <c r="Q115" s="68" t="str">
        <f ca="1">INDEX({"","_","-","="},IF(OR($D115 &gt;= R$6, $E115 &lt; Q$6), 0, 1)+IF(OR($F115 &gt;= R$6, $G115 &lt; Q$6), 0, 2)+1)</f>
        <v/>
      </c>
      <c r="R115" s="68" t="str">
        <f ca="1">INDEX({"","_","-","="},IF(OR($D115 &gt;= S$6, $E115 &lt; R$6), 0, 1)+IF(OR($F115 &gt;= S$6, $G115 &lt; R$6), 0, 2)+1)</f>
        <v/>
      </c>
      <c r="S115" s="68" t="str">
        <f ca="1">INDEX({"","_","-","="},IF(OR($D115 &gt;= T$6, $E115 &lt; S$6), 0, 1)+IF(OR($F115 &gt;= T$6, $G115 &lt; S$6), 0, 2)+1)</f>
        <v/>
      </c>
      <c r="T115" s="68" t="str">
        <f ca="1">INDEX({"","_","-","="},IF(OR($D115 &gt;= U$6, $E115 &lt; T$6), 0, 1)+IF(OR($F115 &gt;= U$6, $G115 &lt; T$6), 0, 2)+1)</f>
        <v/>
      </c>
      <c r="U115" s="68" t="str">
        <f ca="1">INDEX({"","_","-","="},IF(OR($D115 &gt;= V$6, $E115 &lt; U$6), 0, 1)+IF(OR($F115 &gt;= V$6, $G115 &lt; U$6), 0, 2)+1)</f>
        <v/>
      </c>
      <c r="V115" s="68" t="str">
        <f ca="1">INDEX({"","_","-","="},IF(OR($D115 &gt;= W$6, $E115 &lt; V$6), 0, 1)+IF(OR($F115 &gt;= W$6, $G115 &lt; V$6), 0, 2)+1)</f>
        <v/>
      </c>
      <c r="W115" s="68" t="str">
        <f ca="1">INDEX({"","_","-","="},IF(OR($D115 &gt;= X$6, $E115 &lt; W$6), 0, 1)+IF(OR($F115 &gt;= X$6, $G115 &lt; W$6), 0, 2)+1)</f>
        <v/>
      </c>
      <c r="X115" s="68" t="str">
        <f ca="1">INDEX({"","_","-","="},IF(OR($D115 &gt;= Y$6, $E115 &lt; X$6), 0, 1)+IF(OR($F115 &gt;= Y$6, $G115 &lt; X$6), 0, 2)+1)</f>
        <v/>
      </c>
      <c r="Y115" s="68" t="str">
        <f ca="1">INDEX({"","_","-","="},IF(OR($D115 &gt;= Z$6, $E115 &lt; Y$6), 0, 1)+IF(OR($F115 &gt;= Z$6, $G115 &lt; Y$6), 0, 2)+1)</f>
        <v/>
      </c>
      <c r="Z115" s="68" t="str">
        <f ca="1">INDEX({"","_","-","="},IF(OR($D115 &gt;= AA$6, $E115 &lt; Z$6), 0, 1)+IF(OR($F115 &gt;= AA$6, $G115 &lt; Z$6), 0, 2)+1)</f>
        <v/>
      </c>
      <c r="AA115" s="68" t="str">
        <f ca="1">INDEX({"","_","-","="},IF(OR($D115 &gt;= AB$6, $E115 &lt; AA$6), 0, 1)+IF(OR($F115 &gt;= AB$6, $G115 &lt; AA$6), 0, 2)+1)</f>
        <v/>
      </c>
      <c r="AB115" s="68" t="str">
        <f ca="1">INDEX({"","_","-","="},IF(OR($D115 &gt;= AC$6, $E115 &lt; AB$6), 0, 1)+IF(OR($F115 &gt;= AC$6, $G115 &lt; AB$6), 0, 2)+1)</f>
        <v/>
      </c>
      <c r="AC115" s="68" t="str">
        <f ca="1">INDEX({"","_","-","="},IF(OR($D115 &gt;= AD$6, $E115 &lt; AC$6), 0, 1)+IF(OR($F115 &gt;= AD$6, $G115 &lt; AC$6), 0, 2)+1)</f>
        <v/>
      </c>
      <c r="AD115" s="68" t="str">
        <f ca="1">INDEX({"","_","-","="},IF(OR($D115 &gt;= AE$6, $E115 &lt; AD$6), 0, 1)+IF(OR($F115 &gt;= AE$6, $G115 &lt; AD$6), 0, 2)+1)</f>
        <v/>
      </c>
      <c r="AE115" s="68" t="str">
        <f ca="1">INDEX({"","_","-","="},IF(OR($D115 &gt;= AF$6, $E115 &lt; AE$6), 0, 1)+IF(OR($F115 &gt;= AF$6, $G115 &lt; AE$6), 0, 2)+1)</f>
        <v/>
      </c>
      <c r="AF115" s="68" t="str">
        <f ca="1">INDEX({"","_","-","="},IF(OR($D115 &gt;= AG$6, $E115 &lt; AF$6), 0, 1)+IF(OR($F115 &gt;= AG$6, $G115 &lt; AF$6), 0, 2)+1)</f>
        <v/>
      </c>
      <c r="AG115" s="68" t="str">
        <f ca="1">INDEX({"","_","-","="},IF(OR($D115 &gt;= AH$6, $E115 &lt; AG$6), 0, 1)+IF(OR($F115 &gt;= AH$6, $G115 &lt; AG$6), 0, 2)+1)</f>
        <v/>
      </c>
      <c r="AH115" s="68" t="str">
        <f ca="1">INDEX({"","_","-","="},IF(OR($D115 &gt;= AI$6, $E115 &lt; AH$6), 0, 1)+IF(OR($F115 &gt;= AI$6, $G115 &lt; AH$6), 0, 2)+1)</f>
        <v/>
      </c>
      <c r="AI115" s="68" t="str">
        <f ca="1">INDEX({"","_","-","="},IF(OR($D115 &gt;= AJ$6, $E115 &lt; AI$6), 0, 1)+IF(OR($F115 &gt;= AJ$6, $G115 &lt; AI$6), 0, 2)+1)</f>
        <v/>
      </c>
      <c r="AJ115" s="68" t="str">
        <f ca="1">INDEX({"","_","-","="},IF(OR($D115 &gt;= AK$6, $E115 &lt; AJ$6), 0, 1)+IF(OR($F115 &gt;= AK$6, $G115 &lt; AJ$6), 0, 2)+1)</f>
        <v/>
      </c>
      <c r="AK115" s="68" t="str">
        <f ca="1">INDEX({"","_","-","="},IF(OR($D115 &gt;= AL$6, $E115 &lt; AK$6), 0, 1)+IF(OR($F115 &gt;= AL$6, $G115 &lt; AK$6), 0, 2)+1)</f>
        <v/>
      </c>
      <c r="AL115" s="68" t="str">
        <f ca="1">INDEX({"","_","-","="},IF(OR($D115 &gt;= AM$6, $E115 &lt; AL$6), 0, 1)+IF(OR($F115 &gt;= AM$6, $G115 &lt; AL$6), 0, 2)+1)</f>
        <v/>
      </c>
      <c r="AM115" s="68" t="str">
        <f ca="1">INDEX({"","_","-","="},IF(OR($D115 &gt;= AN$6, $E115 &lt; AM$6), 0, 1)+IF(OR($F115 &gt;= AN$6, $G115 &lt; AM$6), 0, 2)+1)</f>
        <v/>
      </c>
      <c r="AN115" s="68" t="str">
        <f ca="1">INDEX({"","_","-","="},IF(OR($D115 &gt;= AO$6, $E115 &lt; AN$6), 0, 1)+IF(OR($F115 &gt;= AO$6, $G115 &lt; AN$6), 0, 2)+1)</f>
        <v/>
      </c>
      <c r="AO115" s="68" t="str">
        <f ca="1">INDEX({"","_","-","="},IF(OR($D115 &gt;= AP$6, $E115 &lt; AO$6), 0, 1)+IF(OR($F115 &gt;= AP$6, $G115 &lt; AO$6), 0, 2)+1)</f>
        <v/>
      </c>
      <c r="AP115" s="68" t="str">
        <f ca="1">INDEX({"","_","-","="},IF(OR($D115 &gt;= AQ$6, $E115 &lt; AP$6), 0, 1)+IF(OR($F115 &gt;= AQ$6, $G115 &lt; AP$6), 0, 2)+1)</f>
        <v/>
      </c>
      <c r="AQ115" s="68" t="str">
        <f ca="1">INDEX({"","_","-","="},IF(OR($D115 &gt;= AR$6, $E115 &lt; AQ$6), 0, 1)+IF(OR($F115 &gt;= AR$6, $G115 &lt; AQ$6), 0, 2)+1)</f>
        <v/>
      </c>
      <c r="AR115" s="68" t="str">
        <f ca="1">INDEX({"","_","-","="},IF(OR($D115 &gt;= AS$6, $E115 &lt; AR$6), 0, 1)+IF(OR($F115 &gt;= AS$6, $G115 &lt; AR$6), 0, 2)+1)</f>
        <v/>
      </c>
      <c r="AS115" s="68" t="str">
        <f ca="1">INDEX({"","_","-","="},IF(OR($D115 &gt;= AT$6, $E115 &lt; AS$6), 0, 1)+IF(OR($F115 &gt;= AT$6, $G115 &lt; AS$6), 0, 2)+1)</f>
        <v/>
      </c>
      <c r="AT115" s="68" t="str">
        <f ca="1">INDEX({"","_","-","="},IF(OR($D115 &gt;= AU$6, $E115 &lt; AT$6), 0, 1)+IF(OR($F115 &gt;= AU$6, $G115 &lt; AT$6), 0, 2)+1)</f>
        <v/>
      </c>
      <c r="AU115" s="68" t="str">
        <f ca="1">INDEX({"","_","-","="},IF(OR($D115 &gt;= AV$6, $E115 &lt; AU$6), 0, 1)+IF(OR($F115 &gt;= AV$6, $G115 &lt; AU$6), 0, 2)+1)</f>
        <v/>
      </c>
      <c r="AV115" s="68" t="str">
        <f ca="1">INDEX({"","_","-","="},IF(OR($D115 &gt;= AW$6, $E115 &lt; AV$6), 0, 1)+IF(OR($F115 &gt;= AW$6, $G115 &lt; AV$6), 0, 2)+1)</f>
        <v/>
      </c>
      <c r="AW115" s="68" t="str">
        <f ca="1">INDEX({"","_","-","="},IF(OR($D115 &gt;= AX$6, $E115 &lt; AW$6), 0, 1)+IF(OR($F115 &gt;= AX$6, $G115 &lt; AW$6), 0, 2)+1)</f>
        <v/>
      </c>
      <c r="AX115" s="68" t="str">
        <f ca="1">INDEX({"","_","-","="},IF(OR($D115 &gt;= AY$6, $E115 &lt; AX$6), 0, 1)+IF(OR($F115 &gt;= AY$6, $G115 &lt; AX$6), 0, 2)+1)</f>
        <v/>
      </c>
      <c r="AY115" s="68" t="str">
        <f ca="1">INDEX({"","_","-","="},IF(OR($D115 &gt;= AZ$6, $E115 &lt; AY$6), 0, 1)+IF(OR($F115 &gt;= AZ$6, $G115 &lt; AY$6), 0, 2)+1)</f>
        <v/>
      </c>
      <c r="AZ115" s="68" t="str">
        <f ca="1">INDEX({"","_","-","="},IF(OR($D115 &gt;= BA$6, $E115 &lt; AZ$6), 0, 1)+IF(OR($F115 &gt;= BA$6, $G115 &lt; AZ$6), 0, 2)+1)</f>
        <v/>
      </c>
      <c r="BA115" s="68" t="str">
        <f ca="1">INDEX({"","_","-","="},IF(OR($D115 &gt;= BB$6, $E115 &lt; BA$6), 0, 1)+IF(OR($F115 &gt;= BB$6, $G115 &lt; BA$6), 0, 2)+1)</f>
        <v/>
      </c>
      <c r="BB115" s="68" t="str">
        <f ca="1">INDEX({"","_","-","="},IF(OR($D115 &gt;= BC$6, $E115 &lt; BB$6), 0, 1)+IF(OR($F115 &gt;= BC$6, $G115 &lt; BB$6), 0, 2)+1)</f>
        <v/>
      </c>
      <c r="BC115" s="68" t="str">
        <f ca="1">INDEX({"","_","-","="},IF(OR($D115 &gt;= BD$6, $E115 &lt; BC$6), 0, 1)+IF(OR($F115 &gt;= BD$6, $G115 &lt; BC$6), 0, 2)+1)</f>
        <v/>
      </c>
      <c r="BD115" s="68" t="str">
        <f ca="1">INDEX({"","_","-","="},IF(OR($D115 &gt;= BE$6, $E115 &lt; BD$6), 0, 1)+IF(OR($F115 &gt;= BE$6, $G115 &lt; BD$6), 0, 2)+1)</f>
        <v/>
      </c>
      <c r="BE115" s="68" t="str">
        <f ca="1">INDEX({"","_","-","="},IF(OR($D115 &gt;= BF$6, $E115 &lt; BE$6), 0, 1)+IF(OR($F115 &gt;= BF$6, $G115 &lt; BE$6), 0, 2)+1)</f>
        <v/>
      </c>
      <c r="BF115" s="68" t="str">
        <f ca="1">INDEX({"","_","-","="},IF(OR($D115 &gt;= BG$6, $E115 &lt; BF$6), 0, 1)+IF(OR($F115 &gt;= BG$6, $G115 &lt; BF$6), 0, 2)+1)</f>
        <v/>
      </c>
      <c r="BG115" s="68" t="str">
        <f ca="1">INDEX({"","_","-","="},IF(OR($D115 &gt;= BH$6, $E115 &lt; BG$6), 0, 1)+IF(OR($F115 &gt;= BH$6, $G115 &lt; BG$6), 0, 2)+1)</f>
        <v/>
      </c>
      <c r="BH115" s="68" t="str">
        <f ca="1">INDEX({"","_","-","="},IF(OR($D115 &gt;= BI$6, $E115 &lt; BH$6), 0, 1)+IF(OR($F115 &gt;= BI$6, $G115 &lt; BH$6), 0, 2)+1)</f>
        <v/>
      </c>
      <c r="BI115" s="68" t="str">
        <f ca="1">INDEX({"","_","-","="},IF(OR($D115 &gt;= BJ$6, $E115 &lt; BI$6), 0, 1)+IF(OR($F115 &gt;= BJ$6, $G115 &lt; BI$6), 0, 2)+1)</f>
        <v/>
      </c>
      <c r="BJ115" s="68" t="str">
        <f ca="1">INDEX({"","_","-","="},IF(OR($D115 &gt;= BK$6, $E115 &lt; BJ$6), 0, 1)+IF(OR($F115 &gt;= BK$6, $G115 &lt; BJ$6), 0, 2)+1)</f>
        <v/>
      </c>
      <c r="BK115" s="68" t="str">
        <f ca="1">INDEX({"","_","-","="},IF(OR($D115 &gt;= BL$6, $E115 &lt; BK$6), 0, 1)+IF(OR($F115 &gt;= BL$6, $G115 &lt; BK$6), 0, 2)+1)</f>
        <v/>
      </c>
      <c r="BL115" s="68" t="str">
        <f ca="1">INDEX({"","_","-","="},IF(OR($D115 &gt;= BM$6, $E115 &lt; BL$6), 0, 1)+IF(OR($F115 &gt;= BM$6, $G115 &lt; BL$6), 0, 2)+1)</f>
        <v/>
      </c>
      <c r="BM115" s="68" t="str">
        <f ca="1">INDEX({"","_","-","="},IF(OR($D115 &gt;= BN$6, $E115 &lt; BM$6), 0, 1)+IF(OR($F115 &gt;= BN$6, $G115 &lt; BM$6), 0, 2)+1)</f>
        <v/>
      </c>
      <c r="BN115" s="68" t="str">
        <f ca="1">INDEX({"","_","-","="},IF(OR($D115 &gt;= BO$6, $E115 &lt; BN$6), 0, 1)+IF(OR($F115 &gt;= BO$6, $G115 &lt; BN$6), 0, 2)+1)</f>
        <v/>
      </c>
      <c r="BO115" s="68" t="str">
        <f ca="1">INDEX({"","_","-","="},IF(OR($D115 &gt;= BP$6, $E115 &lt; BO$6), 0, 1)+IF(OR($F115 &gt;= BP$6, $G115 &lt; BO$6), 0, 2)+1)</f>
        <v/>
      </c>
      <c r="BP115" s="68" t="str">
        <f ca="1">INDEX({"","_","-","="},IF(OR($D115 &gt;= BQ$6, $E115 &lt; BP$6), 0, 1)+IF(OR($F115 &gt;= BQ$6, $G115 &lt; BP$6), 0, 2)+1)</f>
        <v/>
      </c>
      <c r="BQ115" s="68" t="str">
        <f ca="1">INDEX({"","_","-","="},IF(OR($D115 &gt;= BR$6, $E115 &lt; BQ$6), 0, 1)+IF(OR($F115 &gt;= BR$6, $G115 &lt; BQ$6), 0, 2)+1)</f>
        <v/>
      </c>
      <c r="BR115" s="68" t="str">
        <f ca="1">INDEX({"","_","-","="},IF(OR($D115 &gt;= BS$6, $E115 &lt; BR$6), 0, 1)+IF(OR($F115 &gt;= BS$6, $G115 &lt; BR$6), 0, 2)+1)</f>
        <v/>
      </c>
      <c r="BS115" s="68" t="str">
        <f ca="1">INDEX({"","_","-","="},IF(OR($D115 &gt;= BT$6, $E115 &lt; BS$6), 0, 1)+IF(OR($F115 &gt;= BT$6, $G115 &lt; BS$6), 0, 2)+1)</f>
        <v/>
      </c>
      <c r="BT115" s="68" t="str">
        <f ca="1">INDEX({"","_","-","="},IF(OR($D115 &gt;= BU$6, $E115 &lt; BT$6), 0, 1)+IF(OR($F115 &gt;= BU$6, $G115 &lt; BT$6), 0, 2)+1)</f>
        <v/>
      </c>
      <c r="BU115" s="68" t="str">
        <f ca="1">INDEX({"","_","-","="},IF(OR($D115 &gt;= BV$6, $E115 &lt; BU$6), 0, 1)+IF(OR($F115 &gt;= BV$6, $G115 &lt; BU$6), 0, 2)+1)</f>
        <v/>
      </c>
      <c r="BV115" s="68" t="str">
        <f ca="1">INDEX({"","_","-","="},IF(OR($D115 &gt;= BW$6, $E115 &lt; BV$6), 0, 1)+IF(OR($F115 &gt;= BW$6, $G115 &lt; BV$6), 0, 2)+1)</f>
        <v/>
      </c>
      <c r="BW115" s="68" t="str">
        <f ca="1">INDEX({"","_","-","="},IF(OR($D115 &gt;= BX$6, $E115 &lt; BW$6), 0, 1)+IF(OR($F115 &gt;= BX$6, $G115 &lt; BW$6), 0, 2)+1)</f>
        <v/>
      </c>
      <c r="BX115" s="68" t="str">
        <f ca="1">INDEX({"","_","-","="},IF(OR($D115 &gt;= BY$6, $E115 &lt; BX$6), 0, 1)+IF(OR($F115 &gt;= BY$6, $G115 &lt; BX$6), 0, 2)+1)</f>
        <v/>
      </c>
      <c r="BY115" s="68" t="str">
        <f ca="1">INDEX({"","_","-","="},IF(OR($D115 &gt;= BZ$6, $E115 &lt; BY$6), 0, 1)+IF(OR($F115 &gt;= BZ$6, $G115 &lt; BY$6), 0, 2)+1)</f>
        <v/>
      </c>
      <c r="BZ115" s="68" t="str">
        <f ca="1">INDEX({"","_","-","="},IF(OR($D115 &gt;= CA$6, $E115 &lt; BZ$6), 0, 1)+IF(OR($F115 &gt;= CA$6, $G115 &lt; BZ$6), 0, 2)+1)</f>
        <v/>
      </c>
      <c r="CA115" s="68" t="str">
        <f ca="1">INDEX({"","_","-","="},IF(OR($D115 &gt;= CB$6, $E115 &lt; CA$6), 0, 1)+IF(OR($F115 &gt;= CB$6, $G115 &lt; CA$6), 0, 2)+1)</f>
        <v/>
      </c>
      <c r="CB115" s="68" t="str">
        <f ca="1">INDEX({"","_","-","="},IF(OR($D115 &gt;= CC$6, $E115 &lt; CB$6), 0, 1)+IF(OR($F115 &gt;= CC$6, $G115 &lt; CB$6), 0, 2)+1)</f>
        <v/>
      </c>
      <c r="CC115" s="68" t="str">
        <f ca="1">INDEX({"","_","-","="},IF(OR($D115 &gt;= CD$6, $E115 &lt; CC$6), 0, 1)+IF(OR($F115 &gt;= CD$6, $G115 &lt; CC$6), 0, 2)+1)</f>
        <v/>
      </c>
      <c r="CD115" s="68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IF('临-进度'!M111,'临-进度'!$A111,"")</f>
        <v/>
      </c>
      <c r="B116" s="8" t="str">
        <f ca="1">IF('临-进度'!M111,'临-进度'!$B111,"")</f>
        <v/>
      </c>
      <c r="C116" s="8" t="str">
        <f ca="1">IF('临-进度'!M111,'临-进度'!$E111,"")</f>
        <v/>
      </c>
      <c r="D116" s="40" t="str">
        <f ca="1">IF('临-进度'!$M111,'临-进度'!$I111,"")</f>
        <v/>
      </c>
      <c r="E116" s="40" t="str">
        <f ca="1">IF('临-进度'!$M111,'临-进度'!$AE111,"")</f>
        <v/>
      </c>
      <c r="F116" s="40" t="str">
        <f ca="1">IF('临-进度'!$M111,'临-进度'!$J111,"")</f>
        <v/>
      </c>
      <c r="G116" s="73" t="str">
        <f ca="1">IF('临-进度'!$M111,'临-进度'!$AF111,"")</f>
        <v/>
      </c>
      <c r="H116" s="68" t="str">
        <f ca="1">INDEX({"","_","-","="},IF(OR($D116 &gt;= I$6, $E116 &lt; H$6), 0, 1)+IF(OR($F116 &gt;= I$6, $G116 &lt; H$6), 0, 2)+1)</f>
        <v/>
      </c>
      <c r="I116" s="68" t="str">
        <f ca="1">INDEX({"","_","-","="},IF(OR($D116 &gt;= J$6, $E116 &lt; I$6), 0, 1)+IF(OR($F116 &gt;= J$6, $G116 &lt; I$6), 0, 2)+1)</f>
        <v/>
      </c>
      <c r="J116" s="68" t="str">
        <f ca="1">INDEX({"","_","-","="},IF(OR($D116 &gt;= K$6, $E116 &lt; J$6), 0, 1)+IF(OR($F116 &gt;= K$6, $G116 &lt; J$6), 0, 2)+1)</f>
        <v/>
      </c>
      <c r="K116" s="68" t="str">
        <f ca="1">INDEX({"","_","-","="},IF(OR($D116 &gt;= L$6, $E116 &lt; K$6), 0, 1)+IF(OR($F116 &gt;= L$6, $G116 &lt; K$6), 0, 2)+1)</f>
        <v/>
      </c>
      <c r="L116" s="68" t="str">
        <f ca="1">INDEX({"","_","-","="},IF(OR($D116 &gt;= M$6, $E116 &lt; L$6), 0, 1)+IF(OR($F116 &gt;= M$6, $G116 &lt; L$6), 0, 2)+1)</f>
        <v/>
      </c>
      <c r="M116" s="68" t="str">
        <f ca="1">INDEX({"","_","-","="},IF(OR($D116 &gt;= N$6, $E116 &lt; M$6), 0, 1)+IF(OR($F116 &gt;= N$6, $G116 &lt; M$6), 0, 2)+1)</f>
        <v/>
      </c>
      <c r="N116" s="68" t="str">
        <f ca="1">INDEX({"","_","-","="},IF(OR($D116 &gt;= O$6, $E116 &lt; N$6), 0, 1)+IF(OR($F116 &gt;= O$6, $G116 &lt; N$6), 0, 2)+1)</f>
        <v/>
      </c>
      <c r="O116" s="68" t="str">
        <f ca="1">INDEX({"","_","-","="},IF(OR($D116 &gt;= P$6, $E116 &lt; O$6), 0, 1)+IF(OR($F116 &gt;= P$6, $G116 &lt; O$6), 0, 2)+1)</f>
        <v/>
      </c>
      <c r="P116" s="68" t="str">
        <f ca="1">INDEX({"","_","-","="},IF(OR($D116 &gt;= Q$6, $E116 &lt; P$6), 0, 1)+IF(OR($F116 &gt;= Q$6, $G116 &lt; P$6), 0, 2)+1)</f>
        <v/>
      </c>
      <c r="Q116" s="68" t="str">
        <f ca="1">INDEX({"","_","-","="},IF(OR($D116 &gt;= R$6, $E116 &lt; Q$6), 0, 1)+IF(OR($F116 &gt;= R$6, $G116 &lt; Q$6), 0, 2)+1)</f>
        <v/>
      </c>
      <c r="R116" s="68" t="str">
        <f ca="1">INDEX({"","_","-","="},IF(OR($D116 &gt;= S$6, $E116 &lt; R$6), 0, 1)+IF(OR($F116 &gt;= S$6, $G116 &lt; R$6), 0, 2)+1)</f>
        <v/>
      </c>
      <c r="S116" s="68" t="str">
        <f ca="1">INDEX({"","_","-","="},IF(OR($D116 &gt;= T$6, $E116 &lt; S$6), 0, 1)+IF(OR($F116 &gt;= T$6, $G116 &lt; S$6), 0, 2)+1)</f>
        <v/>
      </c>
      <c r="T116" s="68" t="str">
        <f ca="1">INDEX({"","_","-","="},IF(OR($D116 &gt;= U$6, $E116 &lt; T$6), 0, 1)+IF(OR($F116 &gt;= U$6, $G116 &lt; T$6), 0, 2)+1)</f>
        <v/>
      </c>
      <c r="U116" s="68" t="str">
        <f ca="1">INDEX({"","_","-","="},IF(OR($D116 &gt;= V$6, $E116 &lt; U$6), 0, 1)+IF(OR($F116 &gt;= V$6, $G116 &lt; U$6), 0, 2)+1)</f>
        <v/>
      </c>
      <c r="V116" s="68" t="str">
        <f ca="1">INDEX({"","_","-","="},IF(OR($D116 &gt;= W$6, $E116 &lt; V$6), 0, 1)+IF(OR($F116 &gt;= W$6, $G116 &lt; V$6), 0, 2)+1)</f>
        <v/>
      </c>
      <c r="W116" s="68" t="str">
        <f ca="1">INDEX({"","_","-","="},IF(OR($D116 &gt;= X$6, $E116 &lt; W$6), 0, 1)+IF(OR($F116 &gt;= X$6, $G116 &lt; W$6), 0, 2)+1)</f>
        <v/>
      </c>
      <c r="X116" s="68" t="str">
        <f ca="1">INDEX({"","_","-","="},IF(OR($D116 &gt;= Y$6, $E116 &lt; X$6), 0, 1)+IF(OR($F116 &gt;= Y$6, $G116 &lt; X$6), 0, 2)+1)</f>
        <v/>
      </c>
      <c r="Y116" s="68" t="str">
        <f ca="1">INDEX({"","_","-","="},IF(OR($D116 &gt;= Z$6, $E116 &lt; Y$6), 0, 1)+IF(OR($F116 &gt;= Z$6, $G116 &lt; Y$6), 0, 2)+1)</f>
        <v/>
      </c>
      <c r="Z116" s="68" t="str">
        <f ca="1">INDEX({"","_","-","="},IF(OR($D116 &gt;= AA$6, $E116 &lt; Z$6), 0, 1)+IF(OR($F116 &gt;= AA$6, $G116 &lt; Z$6), 0, 2)+1)</f>
        <v/>
      </c>
      <c r="AA116" s="68" t="str">
        <f ca="1">INDEX({"","_","-","="},IF(OR($D116 &gt;= AB$6, $E116 &lt; AA$6), 0, 1)+IF(OR($F116 &gt;= AB$6, $G116 &lt; AA$6), 0, 2)+1)</f>
        <v/>
      </c>
      <c r="AB116" s="68" t="str">
        <f ca="1">INDEX({"","_","-","="},IF(OR($D116 &gt;= AC$6, $E116 &lt; AB$6), 0, 1)+IF(OR($F116 &gt;= AC$6, $G116 &lt; AB$6), 0, 2)+1)</f>
        <v/>
      </c>
      <c r="AC116" s="68" t="str">
        <f ca="1">INDEX({"","_","-","="},IF(OR($D116 &gt;= AD$6, $E116 &lt; AC$6), 0, 1)+IF(OR($F116 &gt;= AD$6, $G116 &lt; AC$6), 0, 2)+1)</f>
        <v/>
      </c>
      <c r="AD116" s="68" t="str">
        <f ca="1">INDEX({"","_","-","="},IF(OR($D116 &gt;= AE$6, $E116 &lt; AD$6), 0, 1)+IF(OR($F116 &gt;= AE$6, $G116 &lt; AD$6), 0, 2)+1)</f>
        <v/>
      </c>
      <c r="AE116" s="68" t="str">
        <f ca="1">INDEX({"","_","-","="},IF(OR($D116 &gt;= AF$6, $E116 &lt; AE$6), 0, 1)+IF(OR($F116 &gt;= AF$6, $G116 &lt; AE$6), 0, 2)+1)</f>
        <v/>
      </c>
      <c r="AF116" s="68" t="str">
        <f ca="1">INDEX({"","_","-","="},IF(OR($D116 &gt;= AG$6, $E116 &lt; AF$6), 0, 1)+IF(OR($F116 &gt;= AG$6, $G116 &lt; AF$6), 0, 2)+1)</f>
        <v/>
      </c>
      <c r="AG116" s="68" t="str">
        <f ca="1">INDEX({"","_","-","="},IF(OR($D116 &gt;= AH$6, $E116 &lt; AG$6), 0, 1)+IF(OR($F116 &gt;= AH$6, $G116 &lt; AG$6), 0, 2)+1)</f>
        <v/>
      </c>
      <c r="AH116" s="68" t="str">
        <f ca="1">INDEX({"","_","-","="},IF(OR($D116 &gt;= AI$6, $E116 &lt; AH$6), 0, 1)+IF(OR($F116 &gt;= AI$6, $G116 &lt; AH$6), 0, 2)+1)</f>
        <v/>
      </c>
      <c r="AI116" s="68" t="str">
        <f ca="1">INDEX({"","_","-","="},IF(OR($D116 &gt;= AJ$6, $E116 &lt; AI$6), 0, 1)+IF(OR($F116 &gt;= AJ$6, $G116 &lt; AI$6), 0, 2)+1)</f>
        <v/>
      </c>
      <c r="AJ116" s="68" t="str">
        <f ca="1">INDEX({"","_","-","="},IF(OR($D116 &gt;= AK$6, $E116 &lt; AJ$6), 0, 1)+IF(OR($F116 &gt;= AK$6, $G116 &lt; AJ$6), 0, 2)+1)</f>
        <v/>
      </c>
      <c r="AK116" s="68" t="str">
        <f ca="1">INDEX({"","_","-","="},IF(OR($D116 &gt;= AL$6, $E116 &lt; AK$6), 0, 1)+IF(OR($F116 &gt;= AL$6, $G116 &lt; AK$6), 0, 2)+1)</f>
        <v/>
      </c>
      <c r="AL116" s="68" t="str">
        <f ca="1">INDEX({"","_","-","="},IF(OR($D116 &gt;= AM$6, $E116 &lt; AL$6), 0, 1)+IF(OR($F116 &gt;= AM$6, $G116 &lt; AL$6), 0, 2)+1)</f>
        <v/>
      </c>
      <c r="AM116" s="68" t="str">
        <f ca="1">INDEX({"","_","-","="},IF(OR($D116 &gt;= AN$6, $E116 &lt; AM$6), 0, 1)+IF(OR($F116 &gt;= AN$6, $G116 &lt; AM$6), 0, 2)+1)</f>
        <v/>
      </c>
      <c r="AN116" s="68" t="str">
        <f ca="1">INDEX({"","_","-","="},IF(OR($D116 &gt;= AO$6, $E116 &lt; AN$6), 0, 1)+IF(OR($F116 &gt;= AO$6, $G116 &lt; AN$6), 0, 2)+1)</f>
        <v/>
      </c>
      <c r="AO116" s="68" t="str">
        <f ca="1">INDEX({"","_","-","="},IF(OR($D116 &gt;= AP$6, $E116 &lt; AO$6), 0, 1)+IF(OR($F116 &gt;= AP$6, $G116 &lt; AO$6), 0, 2)+1)</f>
        <v/>
      </c>
      <c r="AP116" s="68" t="str">
        <f ca="1">INDEX({"","_","-","="},IF(OR($D116 &gt;= AQ$6, $E116 &lt; AP$6), 0, 1)+IF(OR($F116 &gt;= AQ$6, $G116 &lt; AP$6), 0, 2)+1)</f>
        <v/>
      </c>
      <c r="AQ116" s="68" t="str">
        <f ca="1">INDEX({"","_","-","="},IF(OR($D116 &gt;= AR$6, $E116 &lt; AQ$6), 0, 1)+IF(OR($F116 &gt;= AR$6, $G116 &lt; AQ$6), 0, 2)+1)</f>
        <v/>
      </c>
      <c r="AR116" s="68" t="str">
        <f ca="1">INDEX({"","_","-","="},IF(OR($D116 &gt;= AS$6, $E116 &lt; AR$6), 0, 1)+IF(OR($F116 &gt;= AS$6, $G116 &lt; AR$6), 0, 2)+1)</f>
        <v/>
      </c>
      <c r="AS116" s="68" t="str">
        <f ca="1">INDEX({"","_","-","="},IF(OR($D116 &gt;= AT$6, $E116 &lt; AS$6), 0, 1)+IF(OR($F116 &gt;= AT$6, $G116 &lt; AS$6), 0, 2)+1)</f>
        <v/>
      </c>
      <c r="AT116" s="68" t="str">
        <f ca="1">INDEX({"","_","-","="},IF(OR($D116 &gt;= AU$6, $E116 &lt; AT$6), 0, 1)+IF(OR($F116 &gt;= AU$6, $G116 &lt; AT$6), 0, 2)+1)</f>
        <v/>
      </c>
      <c r="AU116" s="68" t="str">
        <f ca="1">INDEX({"","_","-","="},IF(OR($D116 &gt;= AV$6, $E116 &lt; AU$6), 0, 1)+IF(OR($F116 &gt;= AV$6, $G116 &lt; AU$6), 0, 2)+1)</f>
        <v/>
      </c>
      <c r="AV116" s="68" t="str">
        <f ca="1">INDEX({"","_","-","="},IF(OR($D116 &gt;= AW$6, $E116 &lt; AV$6), 0, 1)+IF(OR($F116 &gt;= AW$6, $G116 &lt; AV$6), 0, 2)+1)</f>
        <v/>
      </c>
      <c r="AW116" s="68" t="str">
        <f ca="1">INDEX({"","_","-","="},IF(OR($D116 &gt;= AX$6, $E116 &lt; AW$6), 0, 1)+IF(OR($F116 &gt;= AX$6, $G116 &lt; AW$6), 0, 2)+1)</f>
        <v/>
      </c>
      <c r="AX116" s="68" t="str">
        <f ca="1">INDEX({"","_","-","="},IF(OR($D116 &gt;= AY$6, $E116 &lt; AX$6), 0, 1)+IF(OR($F116 &gt;= AY$6, $G116 &lt; AX$6), 0, 2)+1)</f>
        <v/>
      </c>
      <c r="AY116" s="68" t="str">
        <f ca="1">INDEX({"","_","-","="},IF(OR($D116 &gt;= AZ$6, $E116 &lt; AY$6), 0, 1)+IF(OR($F116 &gt;= AZ$6, $G116 &lt; AY$6), 0, 2)+1)</f>
        <v/>
      </c>
      <c r="AZ116" s="68" t="str">
        <f ca="1">INDEX({"","_","-","="},IF(OR($D116 &gt;= BA$6, $E116 &lt; AZ$6), 0, 1)+IF(OR($F116 &gt;= BA$6, $G116 &lt; AZ$6), 0, 2)+1)</f>
        <v/>
      </c>
      <c r="BA116" s="68" t="str">
        <f ca="1">INDEX({"","_","-","="},IF(OR($D116 &gt;= BB$6, $E116 &lt; BA$6), 0, 1)+IF(OR($F116 &gt;= BB$6, $G116 &lt; BA$6), 0, 2)+1)</f>
        <v/>
      </c>
      <c r="BB116" s="68" t="str">
        <f ca="1">INDEX({"","_","-","="},IF(OR($D116 &gt;= BC$6, $E116 &lt; BB$6), 0, 1)+IF(OR($F116 &gt;= BC$6, $G116 &lt; BB$6), 0, 2)+1)</f>
        <v/>
      </c>
      <c r="BC116" s="68" t="str">
        <f ca="1">INDEX({"","_","-","="},IF(OR($D116 &gt;= BD$6, $E116 &lt; BC$6), 0, 1)+IF(OR($F116 &gt;= BD$6, $G116 &lt; BC$6), 0, 2)+1)</f>
        <v/>
      </c>
      <c r="BD116" s="68" t="str">
        <f ca="1">INDEX({"","_","-","="},IF(OR($D116 &gt;= BE$6, $E116 &lt; BD$6), 0, 1)+IF(OR($F116 &gt;= BE$6, $G116 &lt; BD$6), 0, 2)+1)</f>
        <v/>
      </c>
      <c r="BE116" s="68" t="str">
        <f ca="1">INDEX({"","_","-","="},IF(OR($D116 &gt;= BF$6, $E116 &lt; BE$6), 0, 1)+IF(OR($F116 &gt;= BF$6, $G116 &lt; BE$6), 0, 2)+1)</f>
        <v/>
      </c>
      <c r="BF116" s="68" t="str">
        <f ca="1">INDEX({"","_","-","="},IF(OR($D116 &gt;= BG$6, $E116 &lt; BF$6), 0, 1)+IF(OR($F116 &gt;= BG$6, $G116 &lt; BF$6), 0, 2)+1)</f>
        <v/>
      </c>
      <c r="BG116" s="68" t="str">
        <f ca="1">INDEX({"","_","-","="},IF(OR($D116 &gt;= BH$6, $E116 &lt; BG$6), 0, 1)+IF(OR($F116 &gt;= BH$6, $G116 &lt; BG$6), 0, 2)+1)</f>
        <v/>
      </c>
      <c r="BH116" s="68" t="str">
        <f ca="1">INDEX({"","_","-","="},IF(OR($D116 &gt;= BI$6, $E116 &lt; BH$6), 0, 1)+IF(OR($F116 &gt;= BI$6, $G116 &lt; BH$6), 0, 2)+1)</f>
        <v/>
      </c>
      <c r="BI116" s="68" t="str">
        <f ca="1">INDEX({"","_","-","="},IF(OR($D116 &gt;= BJ$6, $E116 &lt; BI$6), 0, 1)+IF(OR($F116 &gt;= BJ$6, $G116 &lt; BI$6), 0, 2)+1)</f>
        <v/>
      </c>
      <c r="BJ116" s="68" t="str">
        <f ca="1">INDEX({"","_","-","="},IF(OR($D116 &gt;= BK$6, $E116 &lt; BJ$6), 0, 1)+IF(OR($F116 &gt;= BK$6, $G116 &lt; BJ$6), 0, 2)+1)</f>
        <v/>
      </c>
      <c r="BK116" s="68" t="str">
        <f ca="1">INDEX({"","_","-","="},IF(OR($D116 &gt;= BL$6, $E116 &lt; BK$6), 0, 1)+IF(OR($F116 &gt;= BL$6, $G116 &lt; BK$6), 0, 2)+1)</f>
        <v/>
      </c>
      <c r="BL116" s="68" t="str">
        <f ca="1">INDEX({"","_","-","="},IF(OR($D116 &gt;= BM$6, $E116 &lt; BL$6), 0, 1)+IF(OR($F116 &gt;= BM$6, $G116 &lt; BL$6), 0, 2)+1)</f>
        <v/>
      </c>
      <c r="BM116" s="68" t="str">
        <f ca="1">INDEX({"","_","-","="},IF(OR($D116 &gt;= BN$6, $E116 &lt; BM$6), 0, 1)+IF(OR($F116 &gt;= BN$6, $G116 &lt; BM$6), 0, 2)+1)</f>
        <v/>
      </c>
      <c r="BN116" s="68" t="str">
        <f ca="1">INDEX({"","_","-","="},IF(OR($D116 &gt;= BO$6, $E116 &lt; BN$6), 0, 1)+IF(OR($F116 &gt;= BO$6, $G116 &lt; BN$6), 0, 2)+1)</f>
        <v/>
      </c>
      <c r="BO116" s="68" t="str">
        <f ca="1">INDEX({"","_","-","="},IF(OR($D116 &gt;= BP$6, $E116 &lt; BO$6), 0, 1)+IF(OR($F116 &gt;= BP$6, $G116 &lt; BO$6), 0, 2)+1)</f>
        <v/>
      </c>
      <c r="BP116" s="68" t="str">
        <f ca="1">INDEX({"","_","-","="},IF(OR($D116 &gt;= BQ$6, $E116 &lt; BP$6), 0, 1)+IF(OR($F116 &gt;= BQ$6, $G116 &lt; BP$6), 0, 2)+1)</f>
        <v/>
      </c>
      <c r="BQ116" s="68" t="str">
        <f ca="1">INDEX({"","_","-","="},IF(OR($D116 &gt;= BR$6, $E116 &lt; BQ$6), 0, 1)+IF(OR($F116 &gt;= BR$6, $G116 &lt; BQ$6), 0, 2)+1)</f>
        <v/>
      </c>
      <c r="BR116" s="68" t="str">
        <f ca="1">INDEX({"","_","-","="},IF(OR($D116 &gt;= BS$6, $E116 &lt; BR$6), 0, 1)+IF(OR($F116 &gt;= BS$6, $G116 &lt; BR$6), 0, 2)+1)</f>
        <v/>
      </c>
      <c r="BS116" s="68" t="str">
        <f ca="1">INDEX({"","_","-","="},IF(OR($D116 &gt;= BT$6, $E116 &lt; BS$6), 0, 1)+IF(OR($F116 &gt;= BT$6, $G116 &lt; BS$6), 0, 2)+1)</f>
        <v/>
      </c>
      <c r="BT116" s="68" t="str">
        <f ca="1">INDEX({"","_","-","="},IF(OR($D116 &gt;= BU$6, $E116 &lt; BT$6), 0, 1)+IF(OR($F116 &gt;= BU$6, $G116 &lt; BT$6), 0, 2)+1)</f>
        <v/>
      </c>
      <c r="BU116" s="68" t="str">
        <f ca="1">INDEX({"","_","-","="},IF(OR($D116 &gt;= BV$6, $E116 &lt; BU$6), 0, 1)+IF(OR($F116 &gt;= BV$6, $G116 &lt; BU$6), 0, 2)+1)</f>
        <v/>
      </c>
      <c r="BV116" s="68" t="str">
        <f ca="1">INDEX({"","_","-","="},IF(OR($D116 &gt;= BW$6, $E116 &lt; BV$6), 0, 1)+IF(OR($F116 &gt;= BW$6, $G116 &lt; BV$6), 0, 2)+1)</f>
        <v/>
      </c>
      <c r="BW116" s="68" t="str">
        <f ca="1">INDEX({"","_","-","="},IF(OR($D116 &gt;= BX$6, $E116 &lt; BW$6), 0, 1)+IF(OR($F116 &gt;= BX$6, $G116 &lt; BW$6), 0, 2)+1)</f>
        <v/>
      </c>
      <c r="BX116" s="68" t="str">
        <f ca="1">INDEX({"","_","-","="},IF(OR($D116 &gt;= BY$6, $E116 &lt; BX$6), 0, 1)+IF(OR($F116 &gt;= BY$6, $G116 &lt; BX$6), 0, 2)+1)</f>
        <v/>
      </c>
      <c r="BY116" s="68" t="str">
        <f ca="1">INDEX({"","_","-","="},IF(OR($D116 &gt;= BZ$6, $E116 &lt; BY$6), 0, 1)+IF(OR($F116 &gt;= BZ$6, $G116 &lt; BY$6), 0, 2)+1)</f>
        <v/>
      </c>
      <c r="BZ116" s="68" t="str">
        <f ca="1">INDEX({"","_","-","="},IF(OR($D116 &gt;= CA$6, $E116 &lt; BZ$6), 0, 1)+IF(OR($F116 &gt;= CA$6, $G116 &lt; BZ$6), 0, 2)+1)</f>
        <v/>
      </c>
      <c r="CA116" s="68" t="str">
        <f ca="1">INDEX({"","_","-","="},IF(OR($D116 &gt;= CB$6, $E116 &lt; CA$6), 0, 1)+IF(OR($F116 &gt;= CB$6, $G116 &lt; CA$6), 0, 2)+1)</f>
        <v/>
      </c>
      <c r="CB116" s="68" t="str">
        <f ca="1">INDEX({"","_","-","="},IF(OR($D116 &gt;= CC$6, $E116 &lt; CB$6), 0, 1)+IF(OR($F116 &gt;= CC$6, $G116 &lt; CB$6), 0, 2)+1)</f>
        <v/>
      </c>
      <c r="CC116" s="68" t="str">
        <f ca="1">INDEX({"","_","-","="},IF(OR($D116 &gt;= CD$6, $E116 &lt; CC$6), 0, 1)+IF(OR($F116 &gt;= CD$6, $G116 &lt; CC$6), 0, 2)+1)</f>
        <v/>
      </c>
      <c r="CD116" s="68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IF('临-进度'!M112,'临-进度'!$A112,"")</f>
        <v/>
      </c>
      <c r="B117" s="8" t="str">
        <f ca="1">IF('临-进度'!M112,'临-进度'!$B112,"")</f>
        <v/>
      </c>
      <c r="C117" s="8" t="str">
        <f ca="1">IF('临-进度'!M112,'临-进度'!$E112,"")</f>
        <v/>
      </c>
      <c r="D117" s="40" t="str">
        <f ca="1">IF('临-进度'!$M112,'临-进度'!$I112,"")</f>
        <v/>
      </c>
      <c r="E117" s="40" t="str">
        <f ca="1">IF('临-进度'!$M112,'临-进度'!$AE112,"")</f>
        <v/>
      </c>
      <c r="F117" s="40" t="str">
        <f ca="1">IF('临-进度'!$M112,'临-进度'!$J112,"")</f>
        <v/>
      </c>
      <c r="G117" s="73" t="str">
        <f ca="1">IF('临-进度'!$M112,'临-进度'!$AF112,"")</f>
        <v/>
      </c>
      <c r="H117" s="68" t="str">
        <f ca="1">INDEX({"","_","-","="},IF(OR($D117 &gt;= I$6, $E117 &lt; H$6), 0, 1)+IF(OR($F117 &gt;= I$6, $G117 &lt; H$6), 0, 2)+1)</f>
        <v/>
      </c>
      <c r="I117" s="68" t="str">
        <f ca="1">INDEX({"","_","-","="},IF(OR($D117 &gt;= J$6, $E117 &lt; I$6), 0, 1)+IF(OR($F117 &gt;= J$6, $G117 &lt; I$6), 0, 2)+1)</f>
        <v/>
      </c>
      <c r="J117" s="68" t="str">
        <f ca="1">INDEX({"","_","-","="},IF(OR($D117 &gt;= K$6, $E117 &lt; J$6), 0, 1)+IF(OR($F117 &gt;= K$6, $G117 &lt; J$6), 0, 2)+1)</f>
        <v/>
      </c>
      <c r="K117" s="68" t="str">
        <f ca="1">INDEX({"","_","-","="},IF(OR($D117 &gt;= L$6, $E117 &lt; K$6), 0, 1)+IF(OR($F117 &gt;= L$6, $G117 &lt; K$6), 0, 2)+1)</f>
        <v/>
      </c>
      <c r="L117" s="68" t="str">
        <f ca="1">INDEX({"","_","-","="},IF(OR($D117 &gt;= M$6, $E117 &lt; L$6), 0, 1)+IF(OR($F117 &gt;= M$6, $G117 &lt; L$6), 0, 2)+1)</f>
        <v/>
      </c>
      <c r="M117" s="68" t="str">
        <f ca="1">INDEX({"","_","-","="},IF(OR($D117 &gt;= N$6, $E117 &lt; M$6), 0, 1)+IF(OR($F117 &gt;= N$6, $G117 &lt; M$6), 0, 2)+1)</f>
        <v/>
      </c>
      <c r="N117" s="68" t="str">
        <f ca="1">INDEX({"","_","-","="},IF(OR($D117 &gt;= O$6, $E117 &lt; N$6), 0, 1)+IF(OR($F117 &gt;= O$6, $G117 &lt; N$6), 0, 2)+1)</f>
        <v/>
      </c>
      <c r="O117" s="68" t="str">
        <f ca="1">INDEX({"","_","-","="},IF(OR($D117 &gt;= P$6, $E117 &lt; O$6), 0, 1)+IF(OR($F117 &gt;= P$6, $G117 &lt; O$6), 0, 2)+1)</f>
        <v/>
      </c>
      <c r="P117" s="68" t="str">
        <f ca="1">INDEX({"","_","-","="},IF(OR($D117 &gt;= Q$6, $E117 &lt; P$6), 0, 1)+IF(OR($F117 &gt;= Q$6, $G117 &lt; P$6), 0, 2)+1)</f>
        <v/>
      </c>
      <c r="Q117" s="68" t="str">
        <f ca="1">INDEX({"","_","-","="},IF(OR($D117 &gt;= R$6, $E117 &lt; Q$6), 0, 1)+IF(OR($F117 &gt;= R$6, $G117 &lt; Q$6), 0, 2)+1)</f>
        <v/>
      </c>
      <c r="R117" s="68" t="str">
        <f ca="1">INDEX({"","_","-","="},IF(OR($D117 &gt;= S$6, $E117 &lt; R$6), 0, 1)+IF(OR($F117 &gt;= S$6, $G117 &lt; R$6), 0, 2)+1)</f>
        <v/>
      </c>
      <c r="S117" s="68" t="str">
        <f ca="1">INDEX({"","_","-","="},IF(OR($D117 &gt;= T$6, $E117 &lt; S$6), 0, 1)+IF(OR($F117 &gt;= T$6, $G117 &lt; S$6), 0, 2)+1)</f>
        <v/>
      </c>
      <c r="T117" s="68" t="str">
        <f ca="1">INDEX({"","_","-","="},IF(OR($D117 &gt;= U$6, $E117 &lt; T$6), 0, 1)+IF(OR($F117 &gt;= U$6, $G117 &lt; T$6), 0, 2)+1)</f>
        <v/>
      </c>
      <c r="U117" s="68" t="str">
        <f ca="1">INDEX({"","_","-","="},IF(OR($D117 &gt;= V$6, $E117 &lt; U$6), 0, 1)+IF(OR($F117 &gt;= V$6, $G117 &lt; U$6), 0, 2)+1)</f>
        <v/>
      </c>
      <c r="V117" s="68" t="str">
        <f ca="1">INDEX({"","_","-","="},IF(OR($D117 &gt;= W$6, $E117 &lt; V$6), 0, 1)+IF(OR($F117 &gt;= W$6, $G117 &lt; V$6), 0, 2)+1)</f>
        <v/>
      </c>
      <c r="W117" s="68" t="str">
        <f ca="1">INDEX({"","_","-","="},IF(OR($D117 &gt;= X$6, $E117 &lt; W$6), 0, 1)+IF(OR($F117 &gt;= X$6, $G117 &lt; W$6), 0, 2)+1)</f>
        <v/>
      </c>
      <c r="X117" s="68" t="str">
        <f ca="1">INDEX({"","_","-","="},IF(OR($D117 &gt;= Y$6, $E117 &lt; X$6), 0, 1)+IF(OR($F117 &gt;= Y$6, $G117 &lt; X$6), 0, 2)+1)</f>
        <v/>
      </c>
      <c r="Y117" s="68" t="str">
        <f ca="1">INDEX({"","_","-","="},IF(OR($D117 &gt;= Z$6, $E117 &lt; Y$6), 0, 1)+IF(OR($F117 &gt;= Z$6, $G117 &lt; Y$6), 0, 2)+1)</f>
        <v/>
      </c>
      <c r="Z117" s="68" t="str">
        <f ca="1">INDEX({"","_","-","="},IF(OR($D117 &gt;= AA$6, $E117 &lt; Z$6), 0, 1)+IF(OR($F117 &gt;= AA$6, $G117 &lt; Z$6), 0, 2)+1)</f>
        <v/>
      </c>
      <c r="AA117" s="68" t="str">
        <f ca="1">INDEX({"","_","-","="},IF(OR($D117 &gt;= AB$6, $E117 &lt; AA$6), 0, 1)+IF(OR($F117 &gt;= AB$6, $G117 &lt; AA$6), 0, 2)+1)</f>
        <v/>
      </c>
      <c r="AB117" s="68" t="str">
        <f ca="1">INDEX({"","_","-","="},IF(OR($D117 &gt;= AC$6, $E117 &lt; AB$6), 0, 1)+IF(OR($F117 &gt;= AC$6, $G117 &lt; AB$6), 0, 2)+1)</f>
        <v/>
      </c>
      <c r="AC117" s="68" t="str">
        <f ca="1">INDEX({"","_","-","="},IF(OR($D117 &gt;= AD$6, $E117 &lt; AC$6), 0, 1)+IF(OR($F117 &gt;= AD$6, $G117 &lt; AC$6), 0, 2)+1)</f>
        <v/>
      </c>
      <c r="AD117" s="68" t="str">
        <f ca="1">INDEX({"","_","-","="},IF(OR($D117 &gt;= AE$6, $E117 &lt; AD$6), 0, 1)+IF(OR($F117 &gt;= AE$6, $G117 &lt; AD$6), 0, 2)+1)</f>
        <v/>
      </c>
      <c r="AE117" s="68" t="str">
        <f ca="1">INDEX({"","_","-","="},IF(OR($D117 &gt;= AF$6, $E117 &lt; AE$6), 0, 1)+IF(OR($F117 &gt;= AF$6, $G117 &lt; AE$6), 0, 2)+1)</f>
        <v/>
      </c>
      <c r="AF117" s="68" t="str">
        <f ca="1">INDEX({"","_","-","="},IF(OR($D117 &gt;= AG$6, $E117 &lt; AF$6), 0, 1)+IF(OR($F117 &gt;= AG$6, $G117 &lt; AF$6), 0, 2)+1)</f>
        <v/>
      </c>
      <c r="AG117" s="68" t="str">
        <f ca="1">INDEX({"","_","-","="},IF(OR($D117 &gt;= AH$6, $E117 &lt; AG$6), 0, 1)+IF(OR($F117 &gt;= AH$6, $G117 &lt; AG$6), 0, 2)+1)</f>
        <v/>
      </c>
      <c r="AH117" s="68" t="str">
        <f ca="1">INDEX({"","_","-","="},IF(OR($D117 &gt;= AI$6, $E117 &lt; AH$6), 0, 1)+IF(OR($F117 &gt;= AI$6, $G117 &lt; AH$6), 0, 2)+1)</f>
        <v/>
      </c>
      <c r="AI117" s="68" t="str">
        <f ca="1">INDEX({"","_","-","="},IF(OR($D117 &gt;= AJ$6, $E117 &lt; AI$6), 0, 1)+IF(OR($F117 &gt;= AJ$6, $G117 &lt; AI$6), 0, 2)+1)</f>
        <v/>
      </c>
      <c r="AJ117" s="68" t="str">
        <f ca="1">INDEX({"","_","-","="},IF(OR($D117 &gt;= AK$6, $E117 &lt; AJ$6), 0, 1)+IF(OR($F117 &gt;= AK$6, $G117 &lt; AJ$6), 0, 2)+1)</f>
        <v/>
      </c>
      <c r="AK117" s="68" t="str">
        <f ca="1">INDEX({"","_","-","="},IF(OR($D117 &gt;= AL$6, $E117 &lt; AK$6), 0, 1)+IF(OR($F117 &gt;= AL$6, $G117 &lt; AK$6), 0, 2)+1)</f>
        <v/>
      </c>
      <c r="AL117" s="68" t="str">
        <f ca="1">INDEX({"","_","-","="},IF(OR($D117 &gt;= AM$6, $E117 &lt; AL$6), 0, 1)+IF(OR($F117 &gt;= AM$6, $G117 &lt; AL$6), 0, 2)+1)</f>
        <v/>
      </c>
      <c r="AM117" s="68" t="str">
        <f ca="1">INDEX({"","_","-","="},IF(OR($D117 &gt;= AN$6, $E117 &lt; AM$6), 0, 1)+IF(OR($F117 &gt;= AN$6, $G117 &lt; AM$6), 0, 2)+1)</f>
        <v/>
      </c>
      <c r="AN117" s="68" t="str">
        <f ca="1">INDEX({"","_","-","="},IF(OR($D117 &gt;= AO$6, $E117 &lt; AN$6), 0, 1)+IF(OR($F117 &gt;= AO$6, $G117 &lt; AN$6), 0, 2)+1)</f>
        <v/>
      </c>
      <c r="AO117" s="68" t="str">
        <f ca="1">INDEX({"","_","-","="},IF(OR($D117 &gt;= AP$6, $E117 &lt; AO$6), 0, 1)+IF(OR($F117 &gt;= AP$6, $G117 &lt; AO$6), 0, 2)+1)</f>
        <v/>
      </c>
      <c r="AP117" s="68" t="str">
        <f ca="1">INDEX({"","_","-","="},IF(OR($D117 &gt;= AQ$6, $E117 &lt; AP$6), 0, 1)+IF(OR($F117 &gt;= AQ$6, $G117 &lt; AP$6), 0, 2)+1)</f>
        <v/>
      </c>
      <c r="AQ117" s="68" t="str">
        <f ca="1">INDEX({"","_","-","="},IF(OR($D117 &gt;= AR$6, $E117 &lt; AQ$6), 0, 1)+IF(OR($F117 &gt;= AR$6, $G117 &lt; AQ$6), 0, 2)+1)</f>
        <v/>
      </c>
      <c r="AR117" s="68" t="str">
        <f ca="1">INDEX({"","_","-","="},IF(OR($D117 &gt;= AS$6, $E117 &lt; AR$6), 0, 1)+IF(OR($F117 &gt;= AS$6, $G117 &lt; AR$6), 0, 2)+1)</f>
        <v/>
      </c>
      <c r="AS117" s="68" t="str">
        <f ca="1">INDEX({"","_","-","="},IF(OR($D117 &gt;= AT$6, $E117 &lt; AS$6), 0, 1)+IF(OR($F117 &gt;= AT$6, $G117 &lt; AS$6), 0, 2)+1)</f>
        <v/>
      </c>
      <c r="AT117" s="68" t="str">
        <f ca="1">INDEX({"","_","-","="},IF(OR($D117 &gt;= AU$6, $E117 &lt; AT$6), 0, 1)+IF(OR($F117 &gt;= AU$6, $G117 &lt; AT$6), 0, 2)+1)</f>
        <v/>
      </c>
      <c r="AU117" s="68" t="str">
        <f ca="1">INDEX({"","_","-","="},IF(OR($D117 &gt;= AV$6, $E117 &lt; AU$6), 0, 1)+IF(OR($F117 &gt;= AV$6, $G117 &lt; AU$6), 0, 2)+1)</f>
        <v/>
      </c>
      <c r="AV117" s="68" t="str">
        <f ca="1">INDEX({"","_","-","="},IF(OR($D117 &gt;= AW$6, $E117 &lt; AV$6), 0, 1)+IF(OR($F117 &gt;= AW$6, $G117 &lt; AV$6), 0, 2)+1)</f>
        <v/>
      </c>
      <c r="AW117" s="68" t="str">
        <f ca="1">INDEX({"","_","-","="},IF(OR($D117 &gt;= AX$6, $E117 &lt; AW$6), 0, 1)+IF(OR($F117 &gt;= AX$6, $G117 &lt; AW$6), 0, 2)+1)</f>
        <v/>
      </c>
      <c r="AX117" s="68" t="str">
        <f ca="1">INDEX({"","_","-","="},IF(OR($D117 &gt;= AY$6, $E117 &lt; AX$6), 0, 1)+IF(OR($F117 &gt;= AY$6, $G117 &lt; AX$6), 0, 2)+1)</f>
        <v/>
      </c>
      <c r="AY117" s="68" t="str">
        <f ca="1">INDEX({"","_","-","="},IF(OR($D117 &gt;= AZ$6, $E117 &lt; AY$6), 0, 1)+IF(OR($F117 &gt;= AZ$6, $G117 &lt; AY$6), 0, 2)+1)</f>
        <v/>
      </c>
      <c r="AZ117" s="68" t="str">
        <f ca="1">INDEX({"","_","-","="},IF(OR($D117 &gt;= BA$6, $E117 &lt; AZ$6), 0, 1)+IF(OR($F117 &gt;= BA$6, $G117 &lt; AZ$6), 0, 2)+1)</f>
        <v/>
      </c>
      <c r="BA117" s="68" t="str">
        <f ca="1">INDEX({"","_","-","="},IF(OR($D117 &gt;= BB$6, $E117 &lt; BA$6), 0, 1)+IF(OR($F117 &gt;= BB$6, $G117 &lt; BA$6), 0, 2)+1)</f>
        <v/>
      </c>
      <c r="BB117" s="68" t="str">
        <f ca="1">INDEX({"","_","-","="},IF(OR($D117 &gt;= BC$6, $E117 &lt; BB$6), 0, 1)+IF(OR($F117 &gt;= BC$6, $G117 &lt; BB$6), 0, 2)+1)</f>
        <v/>
      </c>
      <c r="BC117" s="68" t="str">
        <f ca="1">INDEX({"","_","-","="},IF(OR($D117 &gt;= BD$6, $E117 &lt; BC$6), 0, 1)+IF(OR($F117 &gt;= BD$6, $G117 &lt; BC$6), 0, 2)+1)</f>
        <v/>
      </c>
      <c r="BD117" s="68" t="str">
        <f ca="1">INDEX({"","_","-","="},IF(OR($D117 &gt;= BE$6, $E117 &lt; BD$6), 0, 1)+IF(OR($F117 &gt;= BE$6, $G117 &lt; BD$6), 0, 2)+1)</f>
        <v/>
      </c>
      <c r="BE117" s="68" t="str">
        <f ca="1">INDEX({"","_","-","="},IF(OR($D117 &gt;= BF$6, $E117 &lt; BE$6), 0, 1)+IF(OR($F117 &gt;= BF$6, $G117 &lt; BE$6), 0, 2)+1)</f>
        <v/>
      </c>
      <c r="BF117" s="68" t="str">
        <f ca="1">INDEX({"","_","-","="},IF(OR($D117 &gt;= BG$6, $E117 &lt; BF$6), 0, 1)+IF(OR($F117 &gt;= BG$6, $G117 &lt; BF$6), 0, 2)+1)</f>
        <v/>
      </c>
      <c r="BG117" s="68" t="str">
        <f ca="1">INDEX({"","_","-","="},IF(OR($D117 &gt;= BH$6, $E117 &lt; BG$6), 0, 1)+IF(OR($F117 &gt;= BH$6, $G117 &lt; BG$6), 0, 2)+1)</f>
        <v/>
      </c>
      <c r="BH117" s="68" t="str">
        <f ca="1">INDEX({"","_","-","="},IF(OR($D117 &gt;= BI$6, $E117 &lt; BH$6), 0, 1)+IF(OR($F117 &gt;= BI$6, $G117 &lt; BH$6), 0, 2)+1)</f>
        <v/>
      </c>
      <c r="BI117" s="68" t="str">
        <f ca="1">INDEX({"","_","-","="},IF(OR($D117 &gt;= BJ$6, $E117 &lt; BI$6), 0, 1)+IF(OR($F117 &gt;= BJ$6, $G117 &lt; BI$6), 0, 2)+1)</f>
        <v/>
      </c>
      <c r="BJ117" s="68" t="str">
        <f ca="1">INDEX({"","_","-","="},IF(OR($D117 &gt;= BK$6, $E117 &lt; BJ$6), 0, 1)+IF(OR($F117 &gt;= BK$6, $G117 &lt; BJ$6), 0, 2)+1)</f>
        <v/>
      </c>
      <c r="BK117" s="68" t="str">
        <f ca="1">INDEX({"","_","-","="},IF(OR($D117 &gt;= BL$6, $E117 &lt; BK$6), 0, 1)+IF(OR($F117 &gt;= BL$6, $G117 &lt; BK$6), 0, 2)+1)</f>
        <v/>
      </c>
      <c r="BL117" s="68" t="str">
        <f ca="1">INDEX({"","_","-","="},IF(OR($D117 &gt;= BM$6, $E117 &lt; BL$6), 0, 1)+IF(OR($F117 &gt;= BM$6, $G117 &lt; BL$6), 0, 2)+1)</f>
        <v/>
      </c>
      <c r="BM117" s="68" t="str">
        <f ca="1">INDEX({"","_","-","="},IF(OR($D117 &gt;= BN$6, $E117 &lt; BM$6), 0, 1)+IF(OR($F117 &gt;= BN$6, $G117 &lt; BM$6), 0, 2)+1)</f>
        <v/>
      </c>
      <c r="BN117" s="68" t="str">
        <f ca="1">INDEX({"","_","-","="},IF(OR($D117 &gt;= BO$6, $E117 &lt; BN$6), 0, 1)+IF(OR($F117 &gt;= BO$6, $G117 &lt; BN$6), 0, 2)+1)</f>
        <v/>
      </c>
      <c r="BO117" s="68" t="str">
        <f ca="1">INDEX({"","_","-","="},IF(OR($D117 &gt;= BP$6, $E117 &lt; BO$6), 0, 1)+IF(OR($F117 &gt;= BP$6, $G117 &lt; BO$6), 0, 2)+1)</f>
        <v/>
      </c>
      <c r="BP117" s="68" t="str">
        <f ca="1">INDEX({"","_","-","="},IF(OR($D117 &gt;= BQ$6, $E117 &lt; BP$6), 0, 1)+IF(OR($F117 &gt;= BQ$6, $G117 &lt; BP$6), 0, 2)+1)</f>
        <v/>
      </c>
      <c r="BQ117" s="68" t="str">
        <f ca="1">INDEX({"","_","-","="},IF(OR($D117 &gt;= BR$6, $E117 &lt; BQ$6), 0, 1)+IF(OR($F117 &gt;= BR$6, $G117 &lt; BQ$6), 0, 2)+1)</f>
        <v/>
      </c>
      <c r="BR117" s="68" t="str">
        <f ca="1">INDEX({"","_","-","="},IF(OR($D117 &gt;= BS$6, $E117 &lt; BR$6), 0, 1)+IF(OR($F117 &gt;= BS$6, $G117 &lt; BR$6), 0, 2)+1)</f>
        <v/>
      </c>
      <c r="BS117" s="68" t="str">
        <f ca="1">INDEX({"","_","-","="},IF(OR($D117 &gt;= BT$6, $E117 &lt; BS$6), 0, 1)+IF(OR($F117 &gt;= BT$6, $G117 &lt; BS$6), 0, 2)+1)</f>
        <v/>
      </c>
      <c r="BT117" s="68" t="str">
        <f ca="1">INDEX({"","_","-","="},IF(OR($D117 &gt;= BU$6, $E117 &lt; BT$6), 0, 1)+IF(OR($F117 &gt;= BU$6, $G117 &lt; BT$6), 0, 2)+1)</f>
        <v/>
      </c>
      <c r="BU117" s="68" t="str">
        <f ca="1">INDEX({"","_","-","="},IF(OR($D117 &gt;= BV$6, $E117 &lt; BU$6), 0, 1)+IF(OR($F117 &gt;= BV$6, $G117 &lt; BU$6), 0, 2)+1)</f>
        <v/>
      </c>
      <c r="BV117" s="68" t="str">
        <f ca="1">INDEX({"","_","-","="},IF(OR($D117 &gt;= BW$6, $E117 &lt; BV$6), 0, 1)+IF(OR($F117 &gt;= BW$6, $G117 &lt; BV$6), 0, 2)+1)</f>
        <v/>
      </c>
      <c r="BW117" s="68" t="str">
        <f ca="1">INDEX({"","_","-","="},IF(OR($D117 &gt;= BX$6, $E117 &lt; BW$6), 0, 1)+IF(OR($F117 &gt;= BX$6, $G117 &lt; BW$6), 0, 2)+1)</f>
        <v/>
      </c>
      <c r="BX117" s="68" t="str">
        <f ca="1">INDEX({"","_","-","="},IF(OR($D117 &gt;= BY$6, $E117 &lt; BX$6), 0, 1)+IF(OR($F117 &gt;= BY$6, $G117 &lt; BX$6), 0, 2)+1)</f>
        <v/>
      </c>
      <c r="BY117" s="68" t="str">
        <f ca="1">INDEX({"","_","-","="},IF(OR($D117 &gt;= BZ$6, $E117 &lt; BY$6), 0, 1)+IF(OR($F117 &gt;= BZ$6, $G117 &lt; BY$6), 0, 2)+1)</f>
        <v/>
      </c>
      <c r="BZ117" s="68" t="str">
        <f ca="1">INDEX({"","_","-","="},IF(OR($D117 &gt;= CA$6, $E117 &lt; BZ$6), 0, 1)+IF(OR($F117 &gt;= CA$6, $G117 &lt; BZ$6), 0, 2)+1)</f>
        <v/>
      </c>
      <c r="CA117" s="68" t="str">
        <f ca="1">INDEX({"","_","-","="},IF(OR($D117 &gt;= CB$6, $E117 &lt; CA$6), 0, 1)+IF(OR($F117 &gt;= CB$6, $G117 &lt; CA$6), 0, 2)+1)</f>
        <v/>
      </c>
      <c r="CB117" s="68" t="str">
        <f ca="1">INDEX({"","_","-","="},IF(OR($D117 &gt;= CC$6, $E117 &lt; CB$6), 0, 1)+IF(OR($F117 &gt;= CC$6, $G117 &lt; CB$6), 0, 2)+1)</f>
        <v/>
      </c>
      <c r="CC117" s="68" t="str">
        <f ca="1">INDEX({"","_","-","="},IF(OR($D117 &gt;= CD$6, $E117 &lt; CC$6), 0, 1)+IF(OR($F117 &gt;= CD$6, $G117 &lt; CC$6), 0, 2)+1)</f>
        <v/>
      </c>
      <c r="CD117" s="68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IF('临-进度'!M113,'临-进度'!$A113,"")</f>
        <v/>
      </c>
      <c r="B118" s="8" t="str">
        <f ca="1">IF('临-进度'!M113,'临-进度'!$B113,"")</f>
        <v/>
      </c>
      <c r="C118" s="8" t="str">
        <f ca="1">IF('临-进度'!M113,'临-进度'!$E113,"")</f>
        <v/>
      </c>
      <c r="D118" s="40" t="str">
        <f ca="1">IF('临-进度'!$M113,'临-进度'!$I113,"")</f>
        <v/>
      </c>
      <c r="E118" s="40" t="str">
        <f ca="1">IF('临-进度'!$M113,'临-进度'!$AE113,"")</f>
        <v/>
      </c>
      <c r="F118" s="40" t="str">
        <f ca="1">IF('临-进度'!$M113,'临-进度'!$J113,"")</f>
        <v/>
      </c>
      <c r="G118" s="73" t="str">
        <f ca="1">IF('临-进度'!$M113,'临-进度'!$AF113,"")</f>
        <v/>
      </c>
      <c r="H118" s="68" t="str">
        <f ca="1">INDEX({"","_","-","="},IF(OR($D118 &gt;= I$6, $E118 &lt; H$6), 0, 1)+IF(OR($F118 &gt;= I$6, $G118 &lt; H$6), 0, 2)+1)</f>
        <v/>
      </c>
      <c r="I118" s="68" t="str">
        <f ca="1">INDEX({"","_","-","="},IF(OR($D118 &gt;= J$6, $E118 &lt; I$6), 0, 1)+IF(OR($F118 &gt;= J$6, $G118 &lt; I$6), 0, 2)+1)</f>
        <v/>
      </c>
      <c r="J118" s="68" t="str">
        <f ca="1">INDEX({"","_","-","="},IF(OR($D118 &gt;= K$6, $E118 &lt; J$6), 0, 1)+IF(OR($F118 &gt;= K$6, $G118 &lt; J$6), 0, 2)+1)</f>
        <v/>
      </c>
      <c r="K118" s="68" t="str">
        <f ca="1">INDEX({"","_","-","="},IF(OR($D118 &gt;= L$6, $E118 &lt; K$6), 0, 1)+IF(OR($F118 &gt;= L$6, $G118 &lt; K$6), 0, 2)+1)</f>
        <v/>
      </c>
      <c r="L118" s="68" t="str">
        <f ca="1">INDEX({"","_","-","="},IF(OR($D118 &gt;= M$6, $E118 &lt; L$6), 0, 1)+IF(OR($F118 &gt;= M$6, $G118 &lt; L$6), 0, 2)+1)</f>
        <v/>
      </c>
      <c r="M118" s="68" t="str">
        <f ca="1">INDEX({"","_","-","="},IF(OR($D118 &gt;= N$6, $E118 &lt; M$6), 0, 1)+IF(OR($F118 &gt;= N$6, $G118 &lt; M$6), 0, 2)+1)</f>
        <v/>
      </c>
      <c r="N118" s="68" t="str">
        <f ca="1">INDEX({"","_","-","="},IF(OR($D118 &gt;= O$6, $E118 &lt; N$6), 0, 1)+IF(OR($F118 &gt;= O$6, $G118 &lt; N$6), 0, 2)+1)</f>
        <v/>
      </c>
      <c r="O118" s="68" t="str">
        <f ca="1">INDEX({"","_","-","="},IF(OR($D118 &gt;= P$6, $E118 &lt; O$6), 0, 1)+IF(OR($F118 &gt;= P$6, $G118 &lt; O$6), 0, 2)+1)</f>
        <v/>
      </c>
      <c r="P118" s="68" t="str">
        <f ca="1">INDEX({"","_","-","="},IF(OR($D118 &gt;= Q$6, $E118 &lt; P$6), 0, 1)+IF(OR($F118 &gt;= Q$6, $G118 &lt; P$6), 0, 2)+1)</f>
        <v/>
      </c>
      <c r="Q118" s="68" t="str">
        <f ca="1">INDEX({"","_","-","="},IF(OR($D118 &gt;= R$6, $E118 &lt; Q$6), 0, 1)+IF(OR($F118 &gt;= R$6, $G118 &lt; Q$6), 0, 2)+1)</f>
        <v/>
      </c>
      <c r="R118" s="68" t="str">
        <f ca="1">INDEX({"","_","-","="},IF(OR($D118 &gt;= S$6, $E118 &lt; R$6), 0, 1)+IF(OR($F118 &gt;= S$6, $G118 &lt; R$6), 0, 2)+1)</f>
        <v/>
      </c>
      <c r="S118" s="68" t="str">
        <f ca="1">INDEX({"","_","-","="},IF(OR($D118 &gt;= T$6, $E118 &lt; S$6), 0, 1)+IF(OR($F118 &gt;= T$6, $G118 &lt; S$6), 0, 2)+1)</f>
        <v/>
      </c>
      <c r="T118" s="68" t="str">
        <f ca="1">INDEX({"","_","-","="},IF(OR($D118 &gt;= U$6, $E118 &lt; T$6), 0, 1)+IF(OR($F118 &gt;= U$6, $G118 &lt; T$6), 0, 2)+1)</f>
        <v/>
      </c>
      <c r="U118" s="68" t="str">
        <f ca="1">INDEX({"","_","-","="},IF(OR($D118 &gt;= V$6, $E118 &lt; U$6), 0, 1)+IF(OR($F118 &gt;= V$6, $G118 &lt; U$6), 0, 2)+1)</f>
        <v/>
      </c>
      <c r="V118" s="68" t="str">
        <f ca="1">INDEX({"","_","-","="},IF(OR($D118 &gt;= W$6, $E118 &lt; V$6), 0, 1)+IF(OR($F118 &gt;= W$6, $G118 &lt; V$6), 0, 2)+1)</f>
        <v/>
      </c>
      <c r="W118" s="68" t="str">
        <f ca="1">INDEX({"","_","-","="},IF(OR($D118 &gt;= X$6, $E118 &lt; W$6), 0, 1)+IF(OR($F118 &gt;= X$6, $G118 &lt; W$6), 0, 2)+1)</f>
        <v/>
      </c>
      <c r="X118" s="68" t="str">
        <f ca="1">INDEX({"","_","-","="},IF(OR($D118 &gt;= Y$6, $E118 &lt; X$6), 0, 1)+IF(OR($F118 &gt;= Y$6, $G118 &lt; X$6), 0, 2)+1)</f>
        <v/>
      </c>
      <c r="Y118" s="68" t="str">
        <f ca="1">INDEX({"","_","-","="},IF(OR($D118 &gt;= Z$6, $E118 &lt; Y$6), 0, 1)+IF(OR($F118 &gt;= Z$6, $G118 &lt; Y$6), 0, 2)+1)</f>
        <v/>
      </c>
      <c r="Z118" s="68" t="str">
        <f ca="1">INDEX({"","_","-","="},IF(OR($D118 &gt;= AA$6, $E118 &lt; Z$6), 0, 1)+IF(OR($F118 &gt;= AA$6, $G118 &lt; Z$6), 0, 2)+1)</f>
        <v/>
      </c>
      <c r="AA118" s="68" t="str">
        <f ca="1">INDEX({"","_","-","="},IF(OR($D118 &gt;= AB$6, $E118 &lt; AA$6), 0, 1)+IF(OR($F118 &gt;= AB$6, $G118 &lt; AA$6), 0, 2)+1)</f>
        <v/>
      </c>
      <c r="AB118" s="68" t="str">
        <f ca="1">INDEX({"","_","-","="},IF(OR($D118 &gt;= AC$6, $E118 &lt; AB$6), 0, 1)+IF(OR($F118 &gt;= AC$6, $G118 &lt; AB$6), 0, 2)+1)</f>
        <v/>
      </c>
      <c r="AC118" s="68" t="str">
        <f ca="1">INDEX({"","_","-","="},IF(OR($D118 &gt;= AD$6, $E118 &lt; AC$6), 0, 1)+IF(OR($F118 &gt;= AD$6, $G118 &lt; AC$6), 0, 2)+1)</f>
        <v/>
      </c>
      <c r="AD118" s="68" t="str">
        <f ca="1">INDEX({"","_","-","="},IF(OR($D118 &gt;= AE$6, $E118 &lt; AD$6), 0, 1)+IF(OR($F118 &gt;= AE$6, $G118 &lt; AD$6), 0, 2)+1)</f>
        <v/>
      </c>
      <c r="AE118" s="68" t="str">
        <f ca="1">INDEX({"","_","-","="},IF(OR($D118 &gt;= AF$6, $E118 &lt; AE$6), 0, 1)+IF(OR($F118 &gt;= AF$6, $G118 &lt; AE$6), 0, 2)+1)</f>
        <v/>
      </c>
      <c r="AF118" s="68" t="str">
        <f ca="1">INDEX({"","_","-","="},IF(OR($D118 &gt;= AG$6, $E118 &lt; AF$6), 0, 1)+IF(OR($F118 &gt;= AG$6, $G118 &lt; AF$6), 0, 2)+1)</f>
        <v/>
      </c>
      <c r="AG118" s="68" t="str">
        <f ca="1">INDEX({"","_","-","="},IF(OR($D118 &gt;= AH$6, $E118 &lt; AG$6), 0, 1)+IF(OR($F118 &gt;= AH$6, $G118 &lt; AG$6), 0, 2)+1)</f>
        <v/>
      </c>
      <c r="AH118" s="68" t="str">
        <f ca="1">INDEX({"","_","-","="},IF(OR($D118 &gt;= AI$6, $E118 &lt; AH$6), 0, 1)+IF(OR($F118 &gt;= AI$6, $G118 &lt; AH$6), 0, 2)+1)</f>
        <v/>
      </c>
      <c r="AI118" s="68" t="str">
        <f ca="1">INDEX({"","_","-","="},IF(OR($D118 &gt;= AJ$6, $E118 &lt; AI$6), 0, 1)+IF(OR($F118 &gt;= AJ$6, $G118 &lt; AI$6), 0, 2)+1)</f>
        <v/>
      </c>
      <c r="AJ118" s="68" t="str">
        <f ca="1">INDEX({"","_","-","="},IF(OR($D118 &gt;= AK$6, $E118 &lt; AJ$6), 0, 1)+IF(OR($F118 &gt;= AK$6, $G118 &lt; AJ$6), 0, 2)+1)</f>
        <v/>
      </c>
      <c r="AK118" s="68" t="str">
        <f ca="1">INDEX({"","_","-","="},IF(OR($D118 &gt;= AL$6, $E118 &lt; AK$6), 0, 1)+IF(OR($F118 &gt;= AL$6, $G118 &lt; AK$6), 0, 2)+1)</f>
        <v/>
      </c>
      <c r="AL118" s="68" t="str">
        <f ca="1">INDEX({"","_","-","="},IF(OR($D118 &gt;= AM$6, $E118 &lt; AL$6), 0, 1)+IF(OR($F118 &gt;= AM$6, $G118 &lt; AL$6), 0, 2)+1)</f>
        <v/>
      </c>
      <c r="AM118" s="68" t="str">
        <f ca="1">INDEX({"","_","-","="},IF(OR($D118 &gt;= AN$6, $E118 &lt; AM$6), 0, 1)+IF(OR($F118 &gt;= AN$6, $G118 &lt; AM$6), 0, 2)+1)</f>
        <v/>
      </c>
      <c r="AN118" s="68" t="str">
        <f ca="1">INDEX({"","_","-","="},IF(OR($D118 &gt;= AO$6, $E118 &lt; AN$6), 0, 1)+IF(OR($F118 &gt;= AO$6, $G118 &lt; AN$6), 0, 2)+1)</f>
        <v/>
      </c>
      <c r="AO118" s="68" t="str">
        <f ca="1">INDEX({"","_","-","="},IF(OR($D118 &gt;= AP$6, $E118 &lt; AO$6), 0, 1)+IF(OR($F118 &gt;= AP$6, $G118 &lt; AO$6), 0, 2)+1)</f>
        <v/>
      </c>
      <c r="AP118" s="68" t="str">
        <f ca="1">INDEX({"","_","-","="},IF(OR($D118 &gt;= AQ$6, $E118 &lt; AP$6), 0, 1)+IF(OR($F118 &gt;= AQ$6, $G118 &lt; AP$6), 0, 2)+1)</f>
        <v/>
      </c>
      <c r="AQ118" s="68" t="str">
        <f ca="1">INDEX({"","_","-","="},IF(OR($D118 &gt;= AR$6, $E118 &lt; AQ$6), 0, 1)+IF(OR($F118 &gt;= AR$6, $G118 &lt; AQ$6), 0, 2)+1)</f>
        <v/>
      </c>
      <c r="AR118" s="68" t="str">
        <f ca="1">INDEX({"","_","-","="},IF(OR($D118 &gt;= AS$6, $E118 &lt; AR$6), 0, 1)+IF(OR($F118 &gt;= AS$6, $G118 &lt; AR$6), 0, 2)+1)</f>
        <v/>
      </c>
      <c r="AS118" s="68" t="str">
        <f ca="1">INDEX({"","_","-","="},IF(OR($D118 &gt;= AT$6, $E118 &lt; AS$6), 0, 1)+IF(OR($F118 &gt;= AT$6, $G118 &lt; AS$6), 0, 2)+1)</f>
        <v/>
      </c>
      <c r="AT118" s="68" t="str">
        <f ca="1">INDEX({"","_","-","="},IF(OR($D118 &gt;= AU$6, $E118 &lt; AT$6), 0, 1)+IF(OR($F118 &gt;= AU$6, $G118 &lt; AT$6), 0, 2)+1)</f>
        <v/>
      </c>
      <c r="AU118" s="68" t="str">
        <f ca="1">INDEX({"","_","-","="},IF(OR($D118 &gt;= AV$6, $E118 &lt; AU$6), 0, 1)+IF(OR($F118 &gt;= AV$6, $G118 &lt; AU$6), 0, 2)+1)</f>
        <v/>
      </c>
      <c r="AV118" s="68" t="str">
        <f ca="1">INDEX({"","_","-","="},IF(OR($D118 &gt;= AW$6, $E118 &lt; AV$6), 0, 1)+IF(OR($F118 &gt;= AW$6, $G118 &lt; AV$6), 0, 2)+1)</f>
        <v/>
      </c>
      <c r="AW118" s="68" t="str">
        <f ca="1">INDEX({"","_","-","="},IF(OR($D118 &gt;= AX$6, $E118 &lt; AW$6), 0, 1)+IF(OR($F118 &gt;= AX$6, $G118 &lt; AW$6), 0, 2)+1)</f>
        <v/>
      </c>
      <c r="AX118" s="68" t="str">
        <f ca="1">INDEX({"","_","-","="},IF(OR($D118 &gt;= AY$6, $E118 &lt; AX$6), 0, 1)+IF(OR($F118 &gt;= AY$6, $G118 &lt; AX$6), 0, 2)+1)</f>
        <v/>
      </c>
      <c r="AY118" s="68" t="str">
        <f ca="1">INDEX({"","_","-","="},IF(OR($D118 &gt;= AZ$6, $E118 &lt; AY$6), 0, 1)+IF(OR($F118 &gt;= AZ$6, $G118 &lt; AY$6), 0, 2)+1)</f>
        <v/>
      </c>
      <c r="AZ118" s="68" t="str">
        <f ca="1">INDEX({"","_","-","="},IF(OR($D118 &gt;= BA$6, $E118 &lt; AZ$6), 0, 1)+IF(OR($F118 &gt;= BA$6, $G118 &lt; AZ$6), 0, 2)+1)</f>
        <v/>
      </c>
      <c r="BA118" s="68" t="str">
        <f ca="1">INDEX({"","_","-","="},IF(OR($D118 &gt;= BB$6, $E118 &lt; BA$6), 0, 1)+IF(OR($F118 &gt;= BB$6, $G118 &lt; BA$6), 0, 2)+1)</f>
        <v/>
      </c>
      <c r="BB118" s="68" t="str">
        <f ca="1">INDEX({"","_","-","="},IF(OR($D118 &gt;= BC$6, $E118 &lt; BB$6), 0, 1)+IF(OR($F118 &gt;= BC$6, $G118 &lt; BB$6), 0, 2)+1)</f>
        <v/>
      </c>
      <c r="BC118" s="68" t="str">
        <f ca="1">INDEX({"","_","-","="},IF(OR($D118 &gt;= BD$6, $E118 &lt; BC$6), 0, 1)+IF(OR($F118 &gt;= BD$6, $G118 &lt; BC$6), 0, 2)+1)</f>
        <v/>
      </c>
      <c r="BD118" s="68" t="str">
        <f ca="1">INDEX({"","_","-","="},IF(OR($D118 &gt;= BE$6, $E118 &lt; BD$6), 0, 1)+IF(OR($F118 &gt;= BE$6, $G118 &lt; BD$6), 0, 2)+1)</f>
        <v/>
      </c>
      <c r="BE118" s="68" t="str">
        <f ca="1">INDEX({"","_","-","="},IF(OR($D118 &gt;= BF$6, $E118 &lt; BE$6), 0, 1)+IF(OR($F118 &gt;= BF$6, $G118 &lt; BE$6), 0, 2)+1)</f>
        <v/>
      </c>
      <c r="BF118" s="68" t="str">
        <f ca="1">INDEX({"","_","-","="},IF(OR($D118 &gt;= BG$6, $E118 &lt; BF$6), 0, 1)+IF(OR($F118 &gt;= BG$6, $G118 &lt; BF$6), 0, 2)+1)</f>
        <v/>
      </c>
      <c r="BG118" s="68" t="str">
        <f ca="1">INDEX({"","_","-","="},IF(OR($D118 &gt;= BH$6, $E118 &lt; BG$6), 0, 1)+IF(OR($F118 &gt;= BH$6, $G118 &lt; BG$6), 0, 2)+1)</f>
        <v/>
      </c>
      <c r="BH118" s="68" t="str">
        <f ca="1">INDEX({"","_","-","="},IF(OR($D118 &gt;= BI$6, $E118 &lt; BH$6), 0, 1)+IF(OR($F118 &gt;= BI$6, $G118 &lt; BH$6), 0, 2)+1)</f>
        <v/>
      </c>
      <c r="BI118" s="68" t="str">
        <f ca="1">INDEX({"","_","-","="},IF(OR($D118 &gt;= BJ$6, $E118 &lt; BI$6), 0, 1)+IF(OR($F118 &gt;= BJ$6, $G118 &lt; BI$6), 0, 2)+1)</f>
        <v/>
      </c>
      <c r="BJ118" s="68" t="str">
        <f ca="1">INDEX({"","_","-","="},IF(OR($D118 &gt;= BK$6, $E118 &lt; BJ$6), 0, 1)+IF(OR($F118 &gt;= BK$6, $G118 &lt; BJ$6), 0, 2)+1)</f>
        <v/>
      </c>
      <c r="BK118" s="68" t="str">
        <f ca="1">INDEX({"","_","-","="},IF(OR($D118 &gt;= BL$6, $E118 &lt; BK$6), 0, 1)+IF(OR($F118 &gt;= BL$6, $G118 &lt; BK$6), 0, 2)+1)</f>
        <v/>
      </c>
      <c r="BL118" s="68" t="str">
        <f ca="1">INDEX({"","_","-","="},IF(OR($D118 &gt;= BM$6, $E118 &lt; BL$6), 0, 1)+IF(OR($F118 &gt;= BM$6, $G118 &lt; BL$6), 0, 2)+1)</f>
        <v/>
      </c>
      <c r="BM118" s="68" t="str">
        <f ca="1">INDEX({"","_","-","="},IF(OR($D118 &gt;= BN$6, $E118 &lt; BM$6), 0, 1)+IF(OR($F118 &gt;= BN$6, $G118 &lt; BM$6), 0, 2)+1)</f>
        <v/>
      </c>
      <c r="BN118" s="68" t="str">
        <f ca="1">INDEX({"","_","-","="},IF(OR($D118 &gt;= BO$6, $E118 &lt; BN$6), 0, 1)+IF(OR($F118 &gt;= BO$6, $G118 &lt; BN$6), 0, 2)+1)</f>
        <v/>
      </c>
      <c r="BO118" s="68" t="str">
        <f ca="1">INDEX({"","_","-","="},IF(OR($D118 &gt;= BP$6, $E118 &lt; BO$6), 0, 1)+IF(OR($F118 &gt;= BP$6, $G118 &lt; BO$6), 0, 2)+1)</f>
        <v/>
      </c>
      <c r="BP118" s="68" t="str">
        <f ca="1">INDEX({"","_","-","="},IF(OR($D118 &gt;= BQ$6, $E118 &lt; BP$6), 0, 1)+IF(OR($F118 &gt;= BQ$6, $G118 &lt; BP$6), 0, 2)+1)</f>
        <v/>
      </c>
      <c r="BQ118" s="68" t="str">
        <f ca="1">INDEX({"","_","-","="},IF(OR($D118 &gt;= BR$6, $E118 &lt; BQ$6), 0, 1)+IF(OR($F118 &gt;= BR$6, $G118 &lt; BQ$6), 0, 2)+1)</f>
        <v/>
      </c>
      <c r="BR118" s="68" t="str">
        <f ca="1">INDEX({"","_","-","="},IF(OR($D118 &gt;= BS$6, $E118 &lt; BR$6), 0, 1)+IF(OR($F118 &gt;= BS$6, $G118 &lt; BR$6), 0, 2)+1)</f>
        <v/>
      </c>
      <c r="BS118" s="68" t="str">
        <f ca="1">INDEX({"","_","-","="},IF(OR($D118 &gt;= BT$6, $E118 &lt; BS$6), 0, 1)+IF(OR($F118 &gt;= BT$6, $G118 &lt; BS$6), 0, 2)+1)</f>
        <v/>
      </c>
      <c r="BT118" s="68" t="str">
        <f ca="1">INDEX({"","_","-","="},IF(OR($D118 &gt;= BU$6, $E118 &lt; BT$6), 0, 1)+IF(OR($F118 &gt;= BU$6, $G118 &lt; BT$6), 0, 2)+1)</f>
        <v/>
      </c>
      <c r="BU118" s="68" t="str">
        <f ca="1">INDEX({"","_","-","="},IF(OR($D118 &gt;= BV$6, $E118 &lt; BU$6), 0, 1)+IF(OR($F118 &gt;= BV$6, $G118 &lt; BU$6), 0, 2)+1)</f>
        <v/>
      </c>
      <c r="BV118" s="68" t="str">
        <f ca="1">INDEX({"","_","-","="},IF(OR($D118 &gt;= BW$6, $E118 &lt; BV$6), 0, 1)+IF(OR($F118 &gt;= BW$6, $G118 &lt; BV$6), 0, 2)+1)</f>
        <v/>
      </c>
      <c r="BW118" s="68" t="str">
        <f ca="1">INDEX({"","_","-","="},IF(OR($D118 &gt;= BX$6, $E118 &lt; BW$6), 0, 1)+IF(OR($F118 &gt;= BX$6, $G118 &lt; BW$6), 0, 2)+1)</f>
        <v/>
      </c>
      <c r="BX118" s="68" t="str">
        <f ca="1">INDEX({"","_","-","="},IF(OR($D118 &gt;= BY$6, $E118 &lt; BX$6), 0, 1)+IF(OR($F118 &gt;= BY$6, $G118 &lt; BX$6), 0, 2)+1)</f>
        <v/>
      </c>
      <c r="BY118" s="68" t="str">
        <f ca="1">INDEX({"","_","-","="},IF(OR($D118 &gt;= BZ$6, $E118 &lt; BY$6), 0, 1)+IF(OR($F118 &gt;= BZ$6, $G118 &lt; BY$6), 0, 2)+1)</f>
        <v/>
      </c>
      <c r="BZ118" s="68" t="str">
        <f ca="1">INDEX({"","_","-","="},IF(OR($D118 &gt;= CA$6, $E118 &lt; BZ$6), 0, 1)+IF(OR($F118 &gt;= CA$6, $G118 &lt; BZ$6), 0, 2)+1)</f>
        <v/>
      </c>
      <c r="CA118" s="68" t="str">
        <f ca="1">INDEX({"","_","-","="},IF(OR($D118 &gt;= CB$6, $E118 &lt; CA$6), 0, 1)+IF(OR($F118 &gt;= CB$6, $G118 &lt; CA$6), 0, 2)+1)</f>
        <v/>
      </c>
      <c r="CB118" s="68" t="str">
        <f ca="1">INDEX({"","_","-","="},IF(OR($D118 &gt;= CC$6, $E118 &lt; CB$6), 0, 1)+IF(OR($F118 &gt;= CC$6, $G118 &lt; CB$6), 0, 2)+1)</f>
        <v/>
      </c>
      <c r="CC118" s="68" t="str">
        <f ca="1">INDEX({"","_","-","="},IF(OR($D118 &gt;= CD$6, $E118 &lt; CC$6), 0, 1)+IF(OR($F118 &gt;= CD$6, $G118 &lt; CC$6), 0, 2)+1)</f>
        <v/>
      </c>
      <c r="CD118" s="68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IF('临-进度'!M114,'临-进度'!$A114,"")</f>
        <v/>
      </c>
      <c r="B119" s="8" t="str">
        <f ca="1">IF('临-进度'!M114,'临-进度'!$B114,"")</f>
        <v/>
      </c>
      <c r="C119" s="8" t="str">
        <f ca="1">IF('临-进度'!M114,'临-进度'!$E114,"")</f>
        <v/>
      </c>
      <c r="D119" s="40" t="str">
        <f ca="1">IF('临-进度'!$M114,'临-进度'!$I114,"")</f>
        <v/>
      </c>
      <c r="E119" s="40" t="str">
        <f ca="1">IF('临-进度'!$M114,'临-进度'!$AE114,"")</f>
        <v/>
      </c>
      <c r="F119" s="40" t="str">
        <f ca="1">IF('临-进度'!$M114,'临-进度'!$J114,"")</f>
        <v/>
      </c>
      <c r="G119" s="73" t="str">
        <f ca="1">IF('临-进度'!$M114,'临-进度'!$AF114,"")</f>
        <v/>
      </c>
      <c r="H119" s="68" t="str">
        <f ca="1">INDEX({"","_","-","="},IF(OR($D119 &gt;= I$6, $E119 &lt; H$6), 0, 1)+IF(OR($F119 &gt;= I$6, $G119 &lt; H$6), 0, 2)+1)</f>
        <v/>
      </c>
      <c r="I119" s="68" t="str">
        <f ca="1">INDEX({"","_","-","="},IF(OR($D119 &gt;= J$6, $E119 &lt; I$6), 0, 1)+IF(OR($F119 &gt;= J$6, $G119 &lt; I$6), 0, 2)+1)</f>
        <v/>
      </c>
      <c r="J119" s="68" t="str">
        <f ca="1">INDEX({"","_","-","="},IF(OR($D119 &gt;= K$6, $E119 &lt; J$6), 0, 1)+IF(OR($F119 &gt;= K$6, $G119 &lt; J$6), 0, 2)+1)</f>
        <v/>
      </c>
      <c r="K119" s="68" t="str">
        <f ca="1">INDEX({"","_","-","="},IF(OR($D119 &gt;= L$6, $E119 &lt; K$6), 0, 1)+IF(OR($F119 &gt;= L$6, $G119 &lt; K$6), 0, 2)+1)</f>
        <v/>
      </c>
      <c r="L119" s="68" t="str">
        <f ca="1">INDEX({"","_","-","="},IF(OR($D119 &gt;= M$6, $E119 &lt; L$6), 0, 1)+IF(OR($F119 &gt;= M$6, $G119 &lt; L$6), 0, 2)+1)</f>
        <v/>
      </c>
      <c r="M119" s="68" t="str">
        <f ca="1">INDEX({"","_","-","="},IF(OR($D119 &gt;= N$6, $E119 &lt; M$6), 0, 1)+IF(OR($F119 &gt;= N$6, $G119 &lt; M$6), 0, 2)+1)</f>
        <v/>
      </c>
      <c r="N119" s="68" t="str">
        <f ca="1">INDEX({"","_","-","="},IF(OR($D119 &gt;= O$6, $E119 &lt; N$6), 0, 1)+IF(OR($F119 &gt;= O$6, $G119 &lt; N$6), 0, 2)+1)</f>
        <v/>
      </c>
      <c r="O119" s="68" t="str">
        <f ca="1">INDEX({"","_","-","="},IF(OR($D119 &gt;= P$6, $E119 &lt; O$6), 0, 1)+IF(OR($F119 &gt;= P$6, $G119 &lt; O$6), 0, 2)+1)</f>
        <v/>
      </c>
      <c r="P119" s="68" t="str">
        <f ca="1">INDEX({"","_","-","="},IF(OR($D119 &gt;= Q$6, $E119 &lt; P$6), 0, 1)+IF(OR($F119 &gt;= Q$6, $G119 &lt; P$6), 0, 2)+1)</f>
        <v/>
      </c>
      <c r="Q119" s="68" t="str">
        <f ca="1">INDEX({"","_","-","="},IF(OR($D119 &gt;= R$6, $E119 &lt; Q$6), 0, 1)+IF(OR($F119 &gt;= R$6, $G119 &lt; Q$6), 0, 2)+1)</f>
        <v/>
      </c>
      <c r="R119" s="68" t="str">
        <f ca="1">INDEX({"","_","-","="},IF(OR($D119 &gt;= S$6, $E119 &lt; R$6), 0, 1)+IF(OR($F119 &gt;= S$6, $G119 &lt; R$6), 0, 2)+1)</f>
        <v/>
      </c>
      <c r="S119" s="68" t="str">
        <f ca="1">INDEX({"","_","-","="},IF(OR($D119 &gt;= T$6, $E119 &lt; S$6), 0, 1)+IF(OR($F119 &gt;= T$6, $G119 &lt; S$6), 0, 2)+1)</f>
        <v/>
      </c>
      <c r="T119" s="68" t="str">
        <f ca="1">INDEX({"","_","-","="},IF(OR($D119 &gt;= U$6, $E119 &lt; T$6), 0, 1)+IF(OR($F119 &gt;= U$6, $G119 &lt; T$6), 0, 2)+1)</f>
        <v/>
      </c>
      <c r="U119" s="68" t="str">
        <f ca="1">INDEX({"","_","-","="},IF(OR($D119 &gt;= V$6, $E119 &lt; U$6), 0, 1)+IF(OR($F119 &gt;= V$6, $G119 &lt; U$6), 0, 2)+1)</f>
        <v/>
      </c>
      <c r="V119" s="68" t="str">
        <f ca="1">INDEX({"","_","-","="},IF(OR($D119 &gt;= W$6, $E119 &lt; V$6), 0, 1)+IF(OR($F119 &gt;= W$6, $G119 &lt; V$6), 0, 2)+1)</f>
        <v/>
      </c>
      <c r="W119" s="68" t="str">
        <f ca="1">INDEX({"","_","-","="},IF(OR($D119 &gt;= X$6, $E119 &lt; W$6), 0, 1)+IF(OR($F119 &gt;= X$6, $G119 &lt; W$6), 0, 2)+1)</f>
        <v/>
      </c>
      <c r="X119" s="68" t="str">
        <f ca="1">INDEX({"","_","-","="},IF(OR($D119 &gt;= Y$6, $E119 &lt; X$6), 0, 1)+IF(OR($F119 &gt;= Y$6, $G119 &lt; X$6), 0, 2)+1)</f>
        <v/>
      </c>
      <c r="Y119" s="68" t="str">
        <f ca="1">INDEX({"","_","-","="},IF(OR($D119 &gt;= Z$6, $E119 &lt; Y$6), 0, 1)+IF(OR($F119 &gt;= Z$6, $G119 &lt; Y$6), 0, 2)+1)</f>
        <v/>
      </c>
      <c r="Z119" s="68" t="str">
        <f ca="1">INDEX({"","_","-","="},IF(OR($D119 &gt;= AA$6, $E119 &lt; Z$6), 0, 1)+IF(OR($F119 &gt;= AA$6, $G119 &lt; Z$6), 0, 2)+1)</f>
        <v/>
      </c>
      <c r="AA119" s="68" t="str">
        <f ca="1">INDEX({"","_","-","="},IF(OR($D119 &gt;= AB$6, $E119 &lt; AA$6), 0, 1)+IF(OR($F119 &gt;= AB$6, $G119 &lt; AA$6), 0, 2)+1)</f>
        <v/>
      </c>
      <c r="AB119" s="68" t="str">
        <f ca="1">INDEX({"","_","-","="},IF(OR($D119 &gt;= AC$6, $E119 &lt; AB$6), 0, 1)+IF(OR($F119 &gt;= AC$6, $G119 &lt; AB$6), 0, 2)+1)</f>
        <v/>
      </c>
      <c r="AC119" s="68" t="str">
        <f ca="1">INDEX({"","_","-","="},IF(OR($D119 &gt;= AD$6, $E119 &lt; AC$6), 0, 1)+IF(OR($F119 &gt;= AD$6, $G119 &lt; AC$6), 0, 2)+1)</f>
        <v/>
      </c>
      <c r="AD119" s="68" t="str">
        <f ca="1">INDEX({"","_","-","="},IF(OR($D119 &gt;= AE$6, $E119 &lt; AD$6), 0, 1)+IF(OR($F119 &gt;= AE$6, $G119 &lt; AD$6), 0, 2)+1)</f>
        <v/>
      </c>
      <c r="AE119" s="68" t="str">
        <f ca="1">INDEX({"","_","-","="},IF(OR($D119 &gt;= AF$6, $E119 &lt; AE$6), 0, 1)+IF(OR($F119 &gt;= AF$6, $G119 &lt; AE$6), 0, 2)+1)</f>
        <v/>
      </c>
      <c r="AF119" s="68" t="str">
        <f ca="1">INDEX({"","_","-","="},IF(OR($D119 &gt;= AG$6, $E119 &lt; AF$6), 0, 1)+IF(OR($F119 &gt;= AG$6, $G119 &lt; AF$6), 0, 2)+1)</f>
        <v/>
      </c>
      <c r="AG119" s="68" t="str">
        <f ca="1">INDEX({"","_","-","="},IF(OR($D119 &gt;= AH$6, $E119 &lt; AG$6), 0, 1)+IF(OR($F119 &gt;= AH$6, $G119 &lt; AG$6), 0, 2)+1)</f>
        <v/>
      </c>
      <c r="AH119" s="68" t="str">
        <f ca="1">INDEX({"","_","-","="},IF(OR($D119 &gt;= AI$6, $E119 &lt; AH$6), 0, 1)+IF(OR($F119 &gt;= AI$6, $G119 &lt; AH$6), 0, 2)+1)</f>
        <v/>
      </c>
      <c r="AI119" s="68" t="str">
        <f ca="1">INDEX({"","_","-","="},IF(OR($D119 &gt;= AJ$6, $E119 &lt; AI$6), 0, 1)+IF(OR($F119 &gt;= AJ$6, $G119 &lt; AI$6), 0, 2)+1)</f>
        <v/>
      </c>
      <c r="AJ119" s="68" t="str">
        <f ca="1">INDEX({"","_","-","="},IF(OR($D119 &gt;= AK$6, $E119 &lt; AJ$6), 0, 1)+IF(OR($F119 &gt;= AK$6, $G119 &lt; AJ$6), 0, 2)+1)</f>
        <v/>
      </c>
      <c r="AK119" s="68" t="str">
        <f ca="1">INDEX({"","_","-","="},IF(OR($D119 &gt;= AL$6, $E119 &lt; AK$6), 0, 1)+IF(OR($F119 &gt;= AL$6, $G119 &lt; AK$6), 0, 2)+1)</f>
        <v/>
      </c>
      <c r="AL119" s="68" t="str">
        <f ca="1">INDEX({"","_","-","="},IF(OR($D119 &gt;= AM$6, $E119 &lt; AL$6), 0, 1)+IF(OR($F119 &gt;= AM$6, $G119 &lt; AL$6), 0, 2)+1)</f>
        <v/>
      </c>
      <c r="AM119" s="68" t="str">
        <f ca="1">INDEX({"","_","-","="},IF(OR($D119 &gt;= AN$6, $E119 &lt; AM$6), 0, 1)+IF(OR($F119 &gt;= AN$6, $G119 &lt; AM$6), 0, 2)+1)</f>
        <v/>
      </c>
      <c r="AN119" s="68" t="str">
        <f ca="1">INDEX({"","_","-","="},IF(OR($D119 &gt;= AO$6, $E119 &lt; AN$6), 0, 1)+IF(OR($F119 &gt;= AO$6, $G119 &lt; AN$6), 0, 2)+1)</f>
        <v/>
      </c>
      <c r="AO119" s="68" t="str">
        <f ca="1">INDEX({"","_","-","="},IF(OR($D119 &gt;= AP$6, $E119 &lt; AO$6), 0, 1)+IF(OR($F119 &gt;= AP$6, $G119 &lt; AO$6), 0, 2)+1)</f>
        <v/>
      </c>
      <c r="AP119" s="68" t="str">
        <f ca="1">INDEX({"","_","-","="},IF(OR($D119 &gt;= AQ$6, $E119 &lt; AP$6), 0, 1)+IF(OR($F119 &gt;= AQ$6, $G119 &lt; AP$6), 0, 2)+1)</f>
        <v/>
      </c>
      <c r="AQ119" s="68" t="str">
        <f ca="1">INDEX({"","_","-","="},IF(OR($D119 &gt;= AR$6, $E119 &lt; AQ$6), 0, 1)+IF(OR($F119 &gt;= AR$6, $G119 &lt; AQ$6), 0, 2)+1)</f>
        <v/>
      </c>
      <c r="AR119" s="68" t="str">
        <f ca="1">INDEX({"","_","-","="},IF(OR($D119 &gt;= AS$6, $E119 &lt; AR$6), 0, 1)+IF(OR($F119 &gt;= AS$6, $G119 &lt; AR$6), 0, 2)+1)</f>
        <v/>
      </c>
      <c r="AS119" s="68" t="str">
        <f ca="1">INDEX({"","_","-","="},IF(OR($D119 &gt;= AT$6, $E119 &lt; AS$6), 0, 1)+IF(OR($F119 &gt;= AT$6, $G119 &lt; AS$6), 0, 2)+1)</f>
        <v/>
      </c>
      <c r="AT119" s="68" t="str">
        <f ca="1">INDEX({"","_","-","="},IF(OR($D119 &gt;= AU$6, $E119 &lt; AT$6), 0, 1)+IF(OR($F119 &gt;= AU$6, $G119 &lt; AT$6), 0, 2)+1)</f>
        <v/>
      </c>
      <c r="AU119" s="68" t="str">
        <f ca="1">INDEX({"","_","-","="},IF(OR($D119 &gt;= AV$6, $E119 &lt; AU$6), 0, 1)+IF(OR($F119 &gt;= AV$6, $G119 &lt; AU$6), 0, 2)+1)</f>
        <v/>
      </c>
      <c r="AV119" s="68" t="str">
        <f ca="1">INDEX({"","_","-","="},IF(OR($D119 &gt;= AW$6, $E119 &lt; AV$6), 0, 1)+IF(OR($F119 &gt;= AW$6, $G119 &lt; AV$6), 0, 2)+1)</f>
        <v/>
      </c>
      <c r="AW119" s="68" t="str">
        <f ca="1">INDEX({"","_","-","="},IF(OR($D119 &gt;= AX$6, $E119 &lt; AW$6), 0, 1)+IF(OR($F119 &gt;= AX$6, $G119 &lt; AW$6), 0, 2)+1)</f>
        <v/>
      </c>
      <c r="AX119" s="68" t="str">
        <f ca="1">INDEX({"","_","-","="},IF(OR($D119 &gt;= AY$6, $E119 &lt; AX$6), 0, 1)+IF(OR($F119 &gt;= AY$6, $G119 &lt; AX$6), 0, 2)+1)</f>
        <v/>
      </c>
      <c r="AY119" s="68" t="str">
        <f ca="1">INDEX({"","_","-","="},IF(OR($D119 &gt;= AZ$6, $E119 &lt; AY$6), 0, 1)+IF(OR($F119 &gt;= AZ$6, $G119 &lt; AY$6), 0, 2)+1)</f>
        <v/>
      </c>
      <c r="AZ119" s="68" t="str">
        <f ca="1">INDEX({"","_","-","="},IF(OR($D119 &gt;= BA$6, $E119 &lt; AZ$6), 0, 1)+IF(OR($F119 &gt;= BA$6, $G119 &lt; AZ$6), 0, 2)+1)</f>
        <v/>
      </c>
      <c r="BA119" s="68" t="str">
        <f ca="1">INDEX({"","_","-","="},IF(OR($D119 &gt;= BB$6, $E119 &lt; BA$6), 0, 1)+IF(OR($F119 &gt;= BB$6, $G119 &lt; BA$6), 0, 2)+1)</f>
        <v/>
      </c>
      <c r="BB119" s="68" t="str">
        <f ca="1">INDEX({"","_","-","="},IF(OR($D119 &gt;= BC$6, $E119 &lt; BB$6), 0, 1)+IF(OR($F119 &gt;= BC$6, $G119 &lt; BB$6), 0, 2)+1)</f>
        <v/>
      </c>
      <c r="BC119" s="68" t="str">
        <f ca="1">INDEX({"","_","-","="},IF(OR($D119 &gt;= BD$6, $E119 &lt; BC$6), 0, 1)+IF(OR($F119 &gt;= BD$6, $G119 &lt; BC$6), 0, 2)+1)</f>
        <v/>
      </c>
      <c r="BD119" s="68" t="str">
        <f ca="1">INDEX({"","_","-","="},IF(OR($D119 &gt;= BE$6, $E119 &lt; BD$6), 0, 1)+IF(OR($F119 &gt;= BE$6, $G119 &lt; BD$6), 0, 2)+1)</f>
        <v/>
      </c>
      <c r="BE119" s="68" t="str">
        <f ca="1">INDEX({"","_","-","="},IF(OR($D119 &gt;= BF$6, $E119 &lt; BE$6), 0, 1)+IF(OR($F119 &gt;= BF$6, $G119 &lt; BE$6), 0, 2)+1)</f>
        <v/>
      </c>
      <c r="BF119" s="68" t="str">
        <f ca="1">INDEX({"","_","-","="},IF(OR($D119 &gt;= BG$6, $E119 &lt; BF$6), 0, 1)+IF(OR($F119 &gt;= BG$6, $G119 &lt; BF$6), 0, 2)+1)</f>
        <v/>
      </c>
      <c r="BG119" s="68" t="str">
        <f ca="1">INDEX({"","_","-","="},IF(OR($D119 &gt;= BH$6, $E119 &lt; BG$6), 0, 1)+IF(OR($F119 &gt;= BH$6, $G119 &lt; BG$6), 0, 2)+1)</f>
        <v/>
      </c>
      <c r="BH119" s="68" t="str">
        <f ca="1">INDEX({"","_","-","="},IF(OR($D119 &gt;= BI$6, $E119 &lt; BH$6), 0, 1)+IF(OR($F119 &gt;= BI$6, $G119 &lt; BH$6), 0, 2)+1)</f>
        <v/>
      </c>
      <c r="BI119" s="68" t="str">
        <f ca="1">INDEX({"","_","-","="},IF(OR($D119 &gt;= BJ$6, $E119 &lt; BI$6), 0, 1)+IF(OR($F119 &gt;= BJ$6, $G119 &lt; BI$6), 0, 2)+1)</f>
        <v/>
      </c>
      <c r="BJ119" s="68" t="str">
        <f ca="1">INDEX({"","_","-","="},IF(OR($D119 &gt;= BK$6, $E119 &lt; BJ$6), 0, 1)+IF(OR($F119 &gt;= BK$6, $G119 &lt; BJ$6), 0, 2)+1)</f>
        <v/>
      </c>
      <c r="BK119" s="68" t="str">
        <f ca="1">INDEX({"","_","-","="},IF(OR($D119 &gt;= BL$6, $E119 &lt; BK$6), 0, 1)+IF(OR($F119 &gt;= BL$6, $G119 &lt; BK$6), 0, 2)+1)</f>
        <v/>
      </c>
      <c r="BL119" s="68" t="str">
        <f ca="1">INDEX({"","_","-","="},IF(OR($D119 &gt;= BM$6, $E119 &lt; BL$6), 0, 1)+IF(OR($F119 &gt;= BM$6, $G119 &lt; BL$6), 0, 2)+1)</f>
        <v/>
      </c>
      <c r="BM119" s="68" t="str">
        <f ca="1">INDEX({"","_","-","="},IF(OR($D119 &gt;= BN$6, $E119 &lt; BM$6), 0, 1)+IF(OR($F119 &gt;= BN$6, $G119 &lt; BM$6), 0, 2)+1)</f>
        <v/>
      </c>
      <c r="BN119" s="68" t="str">
        <f ca="1">INDEX({"","_","-","="},IF(OR($D119 &gt;= BO$6, $E119 &lt; BN$6), 0, 1)+IF(OR($F119 &gt;= BO$6, $G119 &lt; BN$6), 0, 2)+1)</f>
        <v/>
      </c>
      <c r="BO119" s="68" t="str">
        <f ca="1">INDEX({"","_","-","="},IF(OR($D119 &gt;= BP$6, $E119 &lt; BO$6), 0, 1)+IF(OR($F119 &gt;= BP$6, $G119 &lt; BO$6), 0, 2)+1)</f>
        <v/>
      </c>
      <c r="BP119" s="68" t="str">
        <f ca="1">INDEX({"","_","-","="},IF(OR($D119 &gt;= BQ$6, $E119 &lt; BP$6), 0, 1)+IF(OR($F119 &gt;= BQ$6, $G119 &lt; BP$6), 0, 2)+1)</f>
        <v/>
      </c>
      <c r="BQ119" s="68" t="str">
        <f ca="1">INDEX({"","_","-","="},IF(OR($D119 &gt;= BR$6, $E119 &lt; BQ$6), 0, 1)+IF(OR($F119 &gt;= BR$6, $G119 &lt; BQ$6), 0, 2)+1)</f>
        <v/>
      </c>
      <c r="BR119" s="68" t="str">
        <f ca="1">INDEX({"","_","-","="},IF(OR($D119 &gt;= BS$6, $E119 &lt; BR$6), 0, 1)+IF(OR($F119 &gt;= BS$6, $G119 &lt; BR$6), 0, 2)+1)</f>
        <v/>
      </c>
      <c r="BS119" s="68" t="str">
        <f ca="1">INDEX({"","_","-","="},IF(OR($D119 &gt;= BT$6, $E119 &lt; BS$6), 0, 1)+IF(OR($F119 &gt;= BT$6, $G119 &lt; BS$6), 0, 2)+1)</f>
        <v/>
      </c>
      <c r="BT119" s="68" t="str">
        <f ca="1">INDEX({"","_","-","="},IF(OR($D119 &gt;= BU$6, $E119 &lt; BT$6), 0, 1)+IF(OR($F119 &gt;= BU$6, $G119 &lt; BT$6), 0, 2)+1)</f>
        <v/>
      </c>
      <c r="BU119" s="68" t="str">
        <f ca="1">INDEX({"","_","-","="},IF(OR($D119 &gt;= BV$6, $E119 &lt; BU$6), 0, 1)+IF(OR($F119 &gt;= BV$6, $G119 &lt; BU$6), 0, 2)+1)</f>
        <v/>
      </c>
      <c r="BV119" s="68" t="str">
        <f ca="1">INDEX({"","_","-","="},IF(OR($D119 &gt;= BW$6, $E119 &lt; BV$6), 0, 1)+IF(OR($F119 &gt;= BW$6, $G119 &lt; BV$6), 0, 2)+1)</f>
        <v/>
      </c>
      <c r="BW119" s="68" t="str">
        <f ca="1">INDEX({"","_","-","="},IF(OR($D119 &gt;= BX$6, $E119 &lt; BW$6), 0, 1)+IF(OR($F119 &gt;= BX$6, $G119 &lt; BW$6), 0, 2)+1)</f>
        <v/>
      </c>
      <c r="BX119" s="68" t="str">
        <f ca="1">INDEX({"","_","-","="},IF(OR($D119 &gt;= BY$6, $E119 &lt; BX$6), 0, 1)+IF(OR($F119 &gt;= BY$6, $G119 &lt; BX$6), 0, 2)+1)</f>
        <v/>
      </c>
      <c r="BY119" s="68" t="str">
        <f ca="1">INDEX({"","_","-","="},IF(OR($D119 &gt;= BZ$6, $E119 &lt; BY$6), 0, 1)+IF(OR($F119 &gt;= BZ$6, $G119 &lt; BY$6), 0, 2)+1)</f>
        <v/>
      </c>
      <c r="BZ119" s="68" t="str">
        <f ca="1">INDEX({"","_","-","="},IF(OR($D119 &gt;= CA$6, $E119 &lt; BZ$6), 0, 1)+IF(OR($F119 &gt;= CA$6, $G119 &lt; BZ$6), 0, 2)+1)</f>
        <v/>
      </c>
      <c r="CA119" s="68" t="str">
        <f ca="1">INDEX({"","_","-","="},IF(OR($D119 &gt;= CB$6, $E119 &lt; CA$6), 0, 1)+IF(OR($F119 &gt;= CB$6, $G119 &lt; CA$6), 0, 2)+1)</f>
        <v/>
      </c>
      <c r="CB119" s="68" t="str">
        <f ca="1">INDEX({"","_","-","="},IF(OR($D119 &gt;= CC$6, $E119 &lt; CB$6), 0, 1)+IF(OR($F119 &gt;= CC$6, $G119 &lt; CB$6), 0, 2)+1)</f>
        <v/>
      </c>
      <c r="CC119" s="68" t="str">
        <f ca="1">INDEX({"","_","-","="},IF(OR($D119 &gt;= CD$6, $E119 &lt; CC$6), 0, 1)+IF(OR($F119 &gt;= CD$6, $G119 &lt; CC$6), 0, 2)+1)</f>
        <v/>
      </c>
      <c r="CD119" s="68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IF('临-进度'!M115,'临-进度'!$A115,"")</f>
        <v/>
      </c>
      <c r="B120" s="8" t="str">
        <f ca="1">IF('临-进度'!M115,'临-进度'!$B115,"")</f>
        <v/>
      </c>
      <c r="C120" s="8" t="str">
        <f ca="1">IF('临-进度'!M115,'临-进度'!$E115,"")</f>
        <v/>
      </c>
      <c r="D120" s="40" t="str">
        <f ca="1">IF('临-进度'!$M115,'临-进度'!$I115,"")</f>
        <v/>
      </c>
      <c r="E120" s="40" t="str">
        <f ca="1">IF('临-进度'!$M115,'临-进度'!$AE115,"")</f>
        <v/>
      </c>
      <c r="F120" s="40" t="str">
        <f ca="1">IF('临-进度'!$M115,'临-进度'!$J115,"")</f>
        <v/>
      </c>
      <c r="G120" s="73" t="str">
        <f ca="1">IF('临-进度'!$M115,'临-进度'!$AF115,"")</f>
        <v/>
      </c>
      <c r="H120" s="68" t="str">
        <f ca="1">INDEX({"","_","-","="},IF(OR($D120 &gt;= I$6, $E120 &lt; H$6), 0, 1)+IF(OR($F120 &gt;= I$6, $G120 &lt; H$6), 0, 2)+1)</f>
        <v/>
      </c>
      <c r="I120" s="68" t="str">
        <f ca="1">INDEX({"","_","-","="},IF(OR($D120 &gt;= J$6, $E120 &lt; I$6), 0, 1)+IF(OR($F120 &gt;= J$6, $G120 &lt; I$6), 0, 2)+1)</f>
        <v/>
      </c>
      <c r="J120" s="68" t="str">
        <f ca="1">INDEX({"","_","-","="},IF(OR($D120 &gt;= K$6, $E120 &lt; J$6), 0, 1)+IF(OR($F120 &gt;= K$6, $G120 &lt; J$6), 0, 2)+1)</f>
        <v/>
      </c>
      <c r="K120" s="68" t="str">
        <f ca="1">INDEX({"","_","-","="},IF(OR($D120 &gt;= L$6, $E120 &lt; K$6), 0, 1)+IF(OR($F120 &gt;= L$6, $G120 &lt; K$6), 0, 2)+1)</f>
        <v/>
      </c>
      <c r="L120" s="68" t="str">
        <f ca="1">INDEX({"","_","-","="},IF(OR($D120 &gt;= M$6, $E120 &lt; L$6), 0, 1)+IF(OR($F120 &gt;= M$6, $G120 &lt; L$6), 0, 2)+1)</f>
        <v/>
      </c>
      <c r="M120" s="68" t="str">
        <f ca="1">INDEX({"","_","-","="},IF(OR($D120 &gt;= N$6, $E120 &lt; M$6), 0, 1)+IF(OR($F120 &gt;= N$6, $G120 &lt; M$6), 0, 2)+1)</f>
        <v/>
      </c>
      <c r="N120" s="68" t="str">
        <f ca="1">INDEX({"","_","-","="},IF(OR($D120 &gt;= O$6, $E120 &lt; N$6), 0, 1)+IF(OR($F120 &gt;= O$6, $G120 &lt; N$6), 0, 2)+1)</f>
        <v/>
      </c>
      <c r="O120" s="68" t="str">
        <f ca="1">INDEX({"","_","-","="},IF(OR($D120 &gt;= P$6, $E120 &lt; O$6), 0, 1)+IF(OR($F120 &gt;= P$6, $G120 &lt; O$6), 0, 2)+1)</f>
        <v/>
      </c>
      <c r="P120" s="68" t="str">
        <f ca="1">INDEX({"","_","-","="},IF(OR($D120 &gt;= Q$6, $E120 &lt; P$6), 0, 1)+IF(OR($F120 &gt;= Q$6, $G120 &lt; P$6), 0, 2)+1)</f>
        <v/>
      </c>
      <c r="Q120" s="68" t="str">
        <f ca="1">INDEX({"","_","-","="},IF(OR($D120 &gt;= R$6, $E120 &lt; Q$6), 0, 1)+IF(OR($F120 &gt;= R$6, $G120 &lt; Q$6), 0, 2)+1)</f>
        <v/>
      </c>
      <c r="R120" s="68" t="str">
        <f ca="1">INDEX({"","_","-","="},IF(OR($D120 &gt;= S$6, $E120 &lt; R$6), 0, 1)+IF(OR($F120 &gt;= S$6, $G120 &lt; R$6), 0, 2)+1)</f>
        <v/>
      </c>
      <c r="S120" s="68" t="str">
        <f ca="1">INDEX({"","_","-","="},IF(OR($D120 &gt;= T$6, $E120 &lt; S$6), 0, 1)+IF(OR($F120 &gt;= T$6, $G120 &lt; S$6), 0, 2)+1)</f>
        <v/>
      </c>
      <c r="T120" s="68" t="str">
        <f ca="1">INDEX({"","_","-","="},IF(OR($D120 &gt;= U$6, $E120 &lt; T$6), 0, 1)+IF(OR($F120 &gt;= U$6, $G120 &lt; T$6), 0, 2)+1)</f>
        <v/>
      </c>
      <c r="U120" s="68" t="str">
        <f ca="1">INDEX({"","_","-","="},IF(OR($D120 &gt;= V$6, $E120 &lt; U$6), 0, 1)+IF(OR($F120 &gt;= V$6, $G120 &lt; U$6), 0, 2)+1)</f>
        <v/>
      </c>
      <c r="V120" s="68" t="str">
        <f ca="1">INDEX({"","_","-","="},IF(OR($D120 &gt;= W$6, $E120 &lt; V$6), 0, 1)+IF(OR($F120 &gt;= W$6, $G120 &lt; V$6), 0, 2)+1)</f>
        <v/>
      </c>
      <c r="W120" s="68" t="str">
        <f ca="1">INDEX({"","_","-","="},IF(OR($D120 &gt;= X$6, $E120 &lt; W$6), 0, 1)+IF(OR($F120 &gt;= X$6, $G120 &lt; W$6), 0, 2)+1)</f>
        <v/>
      </c>
      <c r="X120" s="68" t="str">
        <f ca="1">INDEX({"","_","-","="},IF(OR($D120 &gt;= Y$6, $E120 &lt; X$6), 0, 1)+IF(OR($F120 &gt;= Y$6, $G120 &lt; X$6), 0, 2)+1)</f>
        <v/>
      </c>
      <c r="Y120" s="68" t="str">
        <f ca="1">INDEX({"","_","-","="},IF(OR($D120 &gt;= Z$6, $E120 &lt; Y$6), 0, 1)+IF(OR($F120 &gt;= Z$6, $G120 &lt; Y$6), 0, 2)+1)</f>
        <v/>
      </c>
      <c r="Z120" s="68" t="str">
        <f ca="1">INDEX({"","_","-","="},IF(OR($D120 &gt;= AA$6, $E120 &lt; Z$6), 0, 1)+IF(OR($F120 &gt;= AA$6, $G120 &lt; Z$6), 0, 2)+1)</f>
        <v/>
      </c>
      <c r="AA120" s="68" t="str">
        <f ca="1">INDEX({"","_","-","="},IF(OR($D120 &gt;= AB$6, $E120 &lt; AA$6), 0, 1)+IF(OR($F120 &gt;= AB$6, $G120 &lt; AA$6), 0, 2)+1)</f>
        <v/>
      </c>
      <c r="AB120" s="68" t="str">
        <f ca="1">INDEX({"","_","-","="},IF(OR($D120 &gt;= AC$6, $E120 &lt; AB$6), 0, 1)+IF(OR($F120 &gt;= AC$6, $G120 &lt; AB$6), 0, 2)+1)</f>
        <v/>
      </c>
      <c r="AC120" s="68" t="str">
        <f ca="1">INDEX({"","_","-","="},IF(OR($D120 &gt;= AD$6, $E120 &lt; AC$6), 0, 1)+IF(OR($F120 &gt;= AD$6, $G120 &lt; AC$6), 0, 2)+1)</f>
        <v/>
      </c>
      <c r="AD120" s="68" t="str">
        <f ca="1">INDEX({"","_","-","="},IF(OR($D120 &gt;= AE$6, $E120 &lt; AD$6), 0, 1)+IF(OR($F120 &gt;= AE$6, $G120 &lt; AD$6), 0, 2)+1)</f>
        <v/>
      </c>
      <c r="AE120" s="68" t="str">
        <f ca="1">INDEX({"","_","-","="},IF(OR($D120 &gt;= AF$6, $E120 &lt; AE$6), 0, 1)+IF(OR($F120 &gt;= AF$6, $G120 &lt; AE$6), 0, 2)+1)</f>
        <v/>
      </c>
      <c r="AF120" s="68" t="str">
        <f ca="1">INDEX({"","_","-","="},IF(OR($D120 &gt;= AG$6, $E120 &lt; AF$6), 0, 1)+IF(OR($F120 &gt;= AG$6, $G120 &lt; AF$6), 0, 2)+1)</f>
        <v/>
      </c>
      <c r="AG120" s="68" t="str">
        <f ca="1">INDEX({"","_","-","="},IF(OR($D120 &gt;= AH$6, $E120 &lt; AG$6), 0, 1)+IF(OR($F120 &gt;= AH$6, $G120 &lt; AG$6), 0, 2)+1)</f>
        <v/>
      </c>
      <c r="AH120" s="68" t="str">
        <f ca="1">INDEX({"","_","-","="},IF(OR($D120 &gt;= AI$6, $E120 &lt; AH$6), 0, 1)+IF(OR($F120 &gt;= AI$6, $G120 &lt; AH$6), 0, 2)+1)</f>
        <v/>
      </c>
      <c r="AI120" s="68" t="str">
        <f ca="1">INDEX({"","_","-","="},IF(OR($D120 &gt;= AJ$6, $E120 &lt; AI$6), 0, 1)+IF(OR($F120 &gt;= AJ$6, $G120 &lt; AI$6), 0, 2)+1)</f>
        <v/>
      </c>
      <c r="AJ120" s="68" t="str">
        <f ca="1">INDEX({"","_","-","="},IF(OR($D120 &gt;= AK$6, $E120 &lt; AJ$6), 0, 1)+IF(OR($F120 &gt;= AK$6, $G120 &lt; AJ$6), 0, 2)+1)</f>
        <v/>
      </c>
      <c r="AK120" s="68" t="str">
        <f ca="1">INDEX({"","_","-","="},IF(OR($D120 &gt;= AL$6, $E120 &lt; AK$6), 0, 1)+IF(OR($F120 &gt;= AL$6, $G120 &lt; AK$6), 0, 2)+1)</f>
        <v/>
      </c>
      <c r="AL120" s="68" t="str">
        <f ca="1">INDEX({"","_","-","="},IF(OR($D120 &gt;= AM$6, $E120 &lt; AL$6), 0, 1)+IF(OR($F120 &gt;= AM$6, $G120 &lt; AL$6), 0, 2)+1)</f>
        <v/>
      </c>
      <c r="AM120" s="68" t="str">
        <f ca="1">INDEX({"","_","-","="},IF(OR($D120 &gt;= AN$6, $E120 &lt; AM$6), 0, 1)+IF(OR($F120 &gt;= AN$6, $G120 &lt; AM$6), 0, 2)+1)</f>
        <v/>
      </c>
      <c r="AN120" s="68" t="str">
        <f ca="1">INDEX({"","_","-","="},IF(OR($D120 &gt;= AO$6, $E120 &lt; AN$6), 0, 1)+IF(OR($F120 &gt;= AO$6, $G120 &lt; AN$6), 0, 2)+1)</f>
        <v/>
      </c>
      <c r="AO120" s="68" t="str">
        <f ca="1">INDEX({"","_","-","="},IF(OR($D120 &gt;= AP$6, $E120 &lt; AO$6), 0, 1)+IF(OR($F120 &gt;= AP$6, $G120 &lt; AO$6), 0, 2)+1)</f>
        <v/>
      </c>
      <c r="AP120" s="68" t="str">
        <f ca="1">INDEX({"","_","-","="},IF(OR($D120 &gt;= AQ$6, $E120 &lt; AP$6), 0, 1)+IF(OR($F120 &gt;= AQ$6, $G120 &lt; AP$6), 0, 2)+1)</f>
        <v/>
      </c>
      <c r="AQ120" s="68" t="str">
        <f ca="1">INDEX({"","_","-","="},IF(OR($D120 &gt;= AR$6, $E120 &lt; AQ$6), 0, 1)+IF(OR($F120 &gt;= AR$6, $G120 &lt; AQ$6), 0, 2)+1)</f>
        <v/>
      </c>
      <c r="AR120" s="68" t="str">
        <f ca="1">INDEX({"","_","-","="},IF(OR($D120 &gt;= AS$6, $E120 &lt; AR$6), 0, 1)+IF(OR($F120 &gt;= AS$6, $G120 &lt; AR$6), 0, 2)+1)</f>
        <v/>
      </c>
      <c r="AS120" s="68" t="str">
        <f ca="1">INDEX({"","_","-","="},IF(OR($D120 &gt;= AT$6, $E120 &lt; AS$6), 0, 1)+IF(OR($F120 &gt;= AT$6, $G120 &lt; AS$6), 0, 2)+1)</f>
        <v/>
      </c>
      <c r="AT120" s="68" t="str">
        <f ca="1">INDEX({"","_","-","="},IF(OR($D120 &gt;= AU$6, $E120 &lt; AT$6), 0, 1)+IF(OR($F120 &gt;= AU$6, $G120 &lt; AT$6), 0, 2)+1)</f>
        <v/>
      </c>
      <c r="AU120" s="68" t="str">
        <f ca="1">INDEX({"","_","-","="},IF(OR($D120 &gt;= AV$6, $E120 &lt; AU$6), 0, 1)+IF(OR($F120 &gt;= AV$6, $G120 &lt; AU$6), 0, 2)+1)</f>
        <v/>
      </c>
      <c r="AV120" s="68" t="str">
        <f ca="1">INDEX({"","_","-","="},IF(OR($D120 &gt;= AW$6, $E120 &lt; AV$6), 0, 1)+IF(OR($F120 &gt;= AW$6, $G120 &lt; AV$6), 0, 2)+1)</f>
        <v/>
      </c>
      <c r="AW120" s="68" t="str">
        <f ca="1">INDEX({"","_","-","="},IF(OR($D120 &gt;= AX$6, $E120 &lt; AW$6), 0, 1)+IF(OR($F120 &gt;= AX$6, $G120 &lt; AW$6), 0, 2)+1)</f>
        <v/>
      </c>
      <c r="AX120" s="68" t="str">
        <f ca="1">INDEX({"","_","-","="},IF(OR($D120 &gt;= AY$6, $E120 &lt; AX$6), 0, 1)+IF(OR($F120 &gt;= AY$6, $G120 &lt; AX$6), 0, 2)+1)</f>
        <v/>
      </c>
      <c r="AY120" s="68" t="str">
        <f ca="1">INDEX({"","_","-","="},IF(OR($D120 &gt;= AZ$6, $E120 &lt; AY$6), 0, 1)+IF(OR($F120 &gt;= AZ$6, $G120 &lt; AY$6), 0, 2)+1)</f>
        <v/>
      </c>
      <c r="AZ120" s="68" t="str">
        <f ca="1">INDEX({"","_","-","="},IF(OR($D120 &gt;= BA$6, $E120 &lt; AZ$6), 0, 1)+IF(OR($F120 &gt;= BA$6, $G120 &lt; AZ$6), 0, 2)+1)</f>
        <v/>
      </c>
      <c r="BA120" s="68" t="str">
        <f ca="1">INDEX({"","_","-","="},IF(OR($D120 &gt;= BB$6, $E120 &lt; BA$6), 0, 1)+IF(OR($F120 &gt;= BB$6, $G120 &lt; BA$6), 0, 2)+1)</f>
        <v/>
      </c>
      <c r="BB120" s="68" t="str">
        <f ca="1">INDEX({"","_","-","="},IF(OR($D120 &gt;= BC$6, $E120 &lt; BB$6), 0, 1)+IF(OR($F120 &gt;= BC$6, $G120 &lt; BB$6), 0, 2)+1)</f>
        <v/>
      </c>
      <c r="BC120" s="68" t="str">
        <f ca="1">INDEX({"","_","-","="},IF(OR($D120 &gt;= BD$6, $E120 &lt; BC$6), 0, 1)+IF(OR($F120 &gt;= BD$6, $G120 &lt; BC$6), 0, 2)+1)</f>
        <v/>
      </c>
      <c r="BD120" s="68" t="str">
        <f ca="1">INDEX({"","_","-","="},IF(OR($D120 &gt;= BE$6, $E120 &lt; BD$6), 0, 1)+IF(OR($F120 &gt;= BE$6, $G120 &lt; BD$6), 0, 2)+1)</f>
        <v/>
      </c>
      <c r="BE120" s="68" t="str">
        <f ca="1">INDEX({"","_","-","="},IF(OR($D120 &gt;= BF$6, $E120 &lt; BE$6), 0, 1)+IF(OR($F120 &gt;= BF$6, $G120 &lt; BE$6), 0, 2)+1)</f>
        <v/>
      </c>
      <c r="BF120" s="68" t="str">
        <f ca="1">INDEX({"","_","-","="},IF(OR($D120 &gt;= BG$6, $E120 &lt; BF$6), 0, 1)+IF(OR($F120 &gt;= BG$6, $G120 &lt; BF$6), 0, 2)+1)</f>
        <v/>
      </c>
      <c r="BG120" s="68" t="str">
        <f ca="1">INDEX({"","_","-","="},IF(OR($D120 &gt;= BH$6, $E120 &lt; BG$6), 0, 1)+IF(OR($F120 &gt;= BH$6, $G120 &lt; BG$6), 0, 2)+1)</f>
        <v/>
      </c>
      <c r="BH120" s="68" t="str">
        <f ca="1">INDEX({"","_","-","="},IF(OR($D120 &gt;= BI$6, $E120 &lt; BH$6), 0, 1)+IF(OR($F120 &gt;= BI$6, $G120 &lt; BH$6), 0, 2)+1)</f>
        <v/>
      </c>
      <c r="BI120" s="68" t="str">
        <f ca="1">INDEX({"","_","-","="},IF(OR($D120 &gt;= BJ$6, $E120 &lt; BI$6), 0, 1)+IF(OR($F120 &gt;= BJ$6, $G120 &lt; BI$6), 0, 2)+1)</f>
        <v/>
      </c>
      <c r="BJ120" s="68" t="str">
        <f ca="1">INDEX({"","_","-","="},IF(OR($D120 &gt;= BK$6, $E120 &lt; BJ$6), 0, 1)+IF(OR($F120 &gt;= BK$6, $G120 &lt; BJ$6), 0, 2)+1)</f>
        <v/>
      </c>
      <c r="BK120" s="68" t="str">
        <f ca="1">INDEX({"","_","-","="},IF(OR($D120 &gt;= BL$6, $E120 &lt; BK$6), 0, 1)+IF(OR($F120 &gt;= BL$6, $G120 &lt; BK$6), 0, 2)+1)</f>
        <v/>
      </c>
      <c r="BL120" s="68" t="str">
        <f ca="1">INDEX({"","_","-","="},IF(OR($D120 &gt;= BM$6, $E120 &lt; BL$6), 0, 1)+IF(OR($F120 &gt;= BM$6, $G120 &lt; BL$6), 0, 2)+1)</f>
        <v/>
      </c>
      <c r="BM120" s="68" t="str">
        <f ca="1">INDEX({"","_","-","="},IF(OR($D120 &gt;= BN$6, $E120 &lt; BM$6), 0, 1)+IF(OR($F120 &gt;= BN$6, $G120 &lt; BM$6), 0, 2)+1)</f>
        <v/>
      </c>
      <c r="BN120" s="68" t="str">
        <f ca="1">INDEX({"","_","-","="},IF(OR($D120 &gt;= BO$6, $E120 &lt; BN$6), 0, 1)+IF(OR($F120 &gt;= BO$6, $G120 &lt; BN$6), 0, 2)+1)</f>
        <v/>
      </c>
      <c r="BO120" s="68" t="str">
        <f ca="1">INDEX({"","_","-","="},IF(OR($D120 &gt;= BP$6, $E120 &lt; BO$6), 0, 1)+IF(OR($F120 &gt;= BP$6, $G120 &lt; BO$6), 0, 2)+1)</f>
        <v/>
      </c>
      <c r="BP120" s="68" t="str">
        <f ca="1">INDEX({"","_","-","="},IF(OR($D120 &gt;= BQ$6, $E120 &lt; BP$6), 0, 1)+IF(OR($F120 &gt;= BQ$6, $G120 &lt; BP$6), 0, 2)+1)</f>
        <v/>
      </c>
      <c r="BQ120" s="68" t="str">
        <f ca="1">INDEX({"","_","-","="},IF(OR($D120 &gt;= BR$6, $E120 &lt; BQ$6), 0, 1)+IF(OR($F120 &gt;= BR$6, $G120 &lt; BQ$6), 0, 2)+1)</f>
        <v/>
      </c>
      <c r="BR120" s="68" t="str">
        <f ca="1">INDEX({"","_","-","="},IF(OR($D120 &gt;= BS$6, $E120 &lt; BR$6), 0, 1)+IF(OR($F120 &gt;= BS$6, $G120 &lt; BR$6), 0, 2)+1)</f>
        <v/>
      </c>
      <c r="BS120" s="68" t="str">
        <f ca="1">INDEX({"","_","-","="},IF(OR($D120 &gt;= BT$6, $E120 &lt; BS$6), 0, 1)+IF(OR($F120 &gt;= BT$6, $G120 &lt; BS$6), 0, 2)+1)</f>
        <v/>
      </c>
      <c r="BT120" s="68" t="str">
        <f ca="1">INDEX({"","_","-","="},IF(OR($D120 &gt;= BU$6, $E120 &lt; BT$6), 0, 1)+IF(OR($F120 &gt;= BU$6, $G120 &lt; BT$6), 0, 2)+1)</f>
        <v/>
      </c>
      <c r="BU120" s="68" t="str">
        <f ca="1">INDEX({"","_","-","="},IF(OR($D120 &gt;= BV$6, $E120 &lt; BU$6), 0, 1)+IF(OR($F120 &gt;= BV$6, $G120 &lt; BU$6), 0, 2)+1)</f>
        <v/>
      </c>
      <c r="BV120" s="68" t="str">
        <f ca="1">INDEX({"","_","-","="},IF(OR($D120 &gt;= BW$6, $E120 &lt; BV$6), 0, 1)+IF(OR($F120 &gt;= BW$6, $G120 &lt; BV$6), 0, 2)+1)</f>
        <v/>
      </c>
      <c r="BW120" s="68" t="str">
        <f ca="1">INDEX({"","_","-","="},IF(OR($D120 &gt;= BX$6, $E120 &lt; BW$6), 0, 1)+IF(OR($F120 &gt;= BX$6, $G120 &lt; BW$6), 0, 2)+1)</f>
        <v/>
      </c>
      <c r="BX120" s="68" t="str">
        <f ca="1">INDEX({"","_","-","="},IF(OR($D120 &gt;= BY$6, $E120 &lt; BX$6), 0, 1)+IF(OR($F120 &gt;= BY$6, $G120 &lt; BX$6), 0, 2)+1)</f>
        <v/>
      </c>
      <c r="BY120" s="68" t="str">
        <f ca="1">INDEX({"","_","-","="},IF(OR($D120 &gt;= BZ$6, $E120 &lt; BY$6), 0, 1)+IF(OR($F120 &gt;= BZ$6, $G120 &lt; BY$6), 0, 2)+1)</f>
        <v/>
      </c>
      <c r="BZ120" s="68" t="str">
        <f ca="1">INDEX({"","_","-","="},IF(OR($D120 &gt;= CA$6, $E120 &lt; BZ$6), 0, 1)+IF(OR($F120 &gt;= CA$6, $G120 &lt; BZ$6), 0, 2)+1)</f>
        <v/>
      </c>
      <c r="CA120" s="68" t="str">
        <f ca="1">INDEX({"","_","-","="},IF(OR($D120 &gt;= CB$6, $E120 &lt; CA$6), 0, 1)+IF(OR($F120 &gt;= CB$6, $G120 &lt; CA$6), 0, 2)+1)</f>
        <v/>
      </c>
      <c r="CB120" s="68" t="str">
        <f ca="1">INDEX({"","_","-","="},IF(OR($D120 &gt;= CC$6, $E120 &lt; CB$6), 0, 1)+IF(OR($F120 &gt;= CC$6, $G120 &lt; CB$6), 0, 2)+1)</f>
        <v/>
      </c>
      <c r="CC120" s="68" t="str">
        <f ca="1">INDEX({"","_","-","="},IF(OR($D120 &gt;= CD$6, $E120 &lt; CC$6), 0, 1)+IF(OR($F120 &gt;= CD$6, $G120 &lt; CC$6), 0, 2)+1)</f>
        <v/>
      </c>
      <c r="CD120" s="68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IF('临-进度'!M116,'临-进度'!$A116,"")</f>
        <v/>
      </c>
      <c r="B121" s="8" t="str">
        <f ca="1">IF('临-进度'!M116,'临-进度'!$B116,"")</f>
        <v/>
      </c>
      <c r="C121" s="8" t="str">
        <f ca="1">IF('临-进度'!M116,'临-进度'!$E116,"")</f>
        <v/>
      </c>
      <c r="D121" s="40" t="str">
        <f ca="1">IF('临-进度'!$M116,'临-进度'!$I116,"")</f>
        <v/>
      </c>
      <c r="E121" s="40" t="str">
        <f ca="1">IF('临-进度'!$M116,'临-进度'!$AE116,"")</f>
        <v/>
      </c>
      <c r="F121" s="40" t="str">
        <f ca="1">IF('临-进度'!$M116,'临-进度'!$J116,"")</f>
        <v/>
      </c>
      <c r="G121" s="73" t="str">
        <f ca="1">IF('临-进度'!$M116,'临-进度'!$AF116,"")</f>
        <v/>
      </c>
      <c r="H121" s="68" t="str">
        <f ca="1">INDEX({"","_","-","="},IF(OR($D121 &gt;= I$6, $E121 &lt; H$6), 0, 1)+IF(OR($F121 &gt;= I$6, $G121 &lt; H$6), 0, 2)+1)</f>
        <v/>
      </c>
      <c r="I121" s="68" t="str">
        <f ca="1">INDEX({"","_","-","="},IF(OR($D121 &gt;= J$6, $E121 &lt; I$6), 0, 1)+IF(OR($F121 &gt;= J$6, $G121 &lt; I$6), 0, 2)+1)</f>
        <v/>
      </c>
      <c r="J121" s="68" t="str">
        <f ca="1">INDEX({"","_","-","="},IF(OR($D121 &gt;= K$6, $E121 &lt; J$6), 0, 1)+IF(OR($F121 &gt;= K$6, $G121 &lt; J$6), 0, 2)+1)</f>
        <v/>
      </c>
      <c r="K121" s="68" t="str">
        <f ca="1">INDEX({"","_","-","="},IF(OR($D121 &gt;= L$6, $E121 &lt; K$6), 0, 1)+IF(OR($F121 &gt;= L$6, $G121 &lt; K$6), 0, 2)+1)</f>
        <v/>
      </c>
      <c r="L121" s="68" t="str">
        <f ca="1">INDEX({"","_","-","="},IF(OR($D121 &gt;= M$6, $E121 &lt; L$6), 0, 1)+IF(OR($F121 &gt;= M$6, $G121 &lt; L$6), 0, 2)+1)</f>
        <v/>
      </c>
      <c r="M121" s="68" t="str">
        <f ca="1">INDEX({"","_","-","="},IF(OR($D121 &gt;= N$6, $E121 &lt; M$6), 0, 1)+IF(OR($F121 &gt;= N$6, $G121 &lt; M$6), 0, 2)+1)</f>
        <v/>
      </c>
      <c r="N121" s="68" t="str">
        <f ca="1">INDEX({"","_","-","="},IF(OR($D121 &gt;= O$6, $E121 &lt; N$6), 0, 1)+IF(OR($F121 &gt;= O$6, $G121 &lt; N$6), 0, 2)+1)</f>
        <v/>
      </c>
      <c r="O121" s="68" t="str">
        <f ca="1">INDEX({"","_","-","="},IF(OR($D121 &gt;= P$6, $E121 &lt; O$6), 0, 1)+IF(OR($F121 &gt;= P$6, $G121 &lt; O$6), 0, 2)+1)</f>
        <v/>
      </c>
      <c r="P121" s="68" t="str">
        <f ca="1">INDEX({"","_","-","="},IF(OR($D121 &gt;= Q$6, $E121 &lt; P$6), 0, 1)+IF(OR($F121 &gt;= Q$6, $G121 &lt; P$6), 0, 2)+1)</f>
        <v/>
      </c>
      <c r="Q121" s="68" t="str">
        <f ca="1">INDEX({"","_","-","="},IF(OR($D121 &gt;= R$6, $E121 &lt; Q$6), 0, 1)+IF(OR($F121 &gt;= R$6, $G121 &lt; Q$6), 0, 2)+1)</f>
        <v/>
      </c>
      <c r="R121" s="68" t="str">
        <f ca="1">INDEX({"","_","-","="},IF(OR($D121 &gt;= S$6, $E121 &lt; R$6), 0, 1)+IF(OR($F121 &gt;= S$6, $G121 &lt; R$6), 0, 2)+1)</f>
        <v/>
      </c>
      <c r="S121" s="68" t="str">
        <f ca="1">INDEX({"","_","-","="},IF(OR($D121 &gt;= T$6, $E121 &lt; S$6), 0, 1)+IF(OR($F121 &gt;= T$6, $G121 &lt; S$6), 0, 2)+1)</f>
        <v/>
      </c>
      <c r="T121" s="68" t="str">
        <f ca="1">INDEX({"","_","-","="},IF(OR($D121 &gt;= U$6, $E121 &lt; T$6), 0, 1)+IF(OR($F121 &gt;= U$6, $G121 &lt; T$6), 0, 2)+1)</f>
        <v/>
      </c>
      <c r="U121" s="68" t="str">
        <f ca="1">INDEX({"","_","-","="},IF(OR($D121 &gt;= V$6, $E121 &lt; U$6), 0, 1)+IF(OR($F121 &gt;= V$6, $G121 &lt; U$6), 0, 2)+1)</f>
        <v/>
      </c>
      <c r="V121" s="68" t="str">
        <f ca="1">INDEX({"","_","-","="},IF(OR($D121 &gt;= W$6, $E121 &lt; V$6), 0, 1)+IF(OR($F121 &gt;= W$6, $G121 &lt; V$6), 0, 2)+1)</f>
        <v/>
      </c>
      <c r="W121" s="68" t="str">
        <f ca="1">INDEX({"","_","-","="},IF(OR($D121 &gt;= X$6, $E121 &lt; W$6), 0, 1)+IF(OR($F121 &gt;= X$6, $G121 &lt; W$6), 0, 2)+1)</f>
        <v/>
      </c>
      <c r="X121" s="68" t="str">
        <f ca="1">INDEX({"","_","-","="},IF(OR($D121 &gt;= Y$6, $E121 &lt; X$6), 0, 1)+IF(OR($F121 &gt;= Y$6, $G121 &lt; X$6), 0, 2)+1)</f>
        <v/>
      </c>
      <c r="Y121" s="68" t="str">
        <f ca="1">INDEX({"","_","-","="},IF(OR($D121 &gt;= Z$6, $E121 &lt; Y$6), 0, 1)+IF(OR($F121 &gt;= Z$6, $G121 &lt; Y$6), 0, 2)+1)</f>
        <v/>
      </c>
      <c r="Z121" s="68" t="str">
        <f ca="1">INDEX({"","_","-","="},IF(OR($D121 &gt;= AA$6, $E121 &lt; Z$6), 0, 1)+IF(OR($F121 &gt;= AA$6, $G121 &lt; Z$6), 0, 2)+1)</f>
        <v/>
      </c>
      <c r="AA121" s="68" t="str">
        <f ca="1">INDEX({"","_","-","="},IF(OR($D121 &gt;= AB$6, $E121 &lt; AA$6), 0, 1)+IF(OR($F121 &gt;= AB$6, $G121 &lt; AA$6), 0, 2)+1)</f>
        <v/>
      </c>
      <c r="AB121" s="68" t="str">
        <f ca="1">INDEX({"","_","-","="},IF(OR($D121 &gt;= AC$6, $E121 &lt; AB$6), 0, 1)+IF(OR($F121 &gt;= AC$6, $G121 &lt; AB$6), 0, 2)+1)</f>
        <v/>
      </c>
      <c r="AC121" s="68" t="str">
        <f ca="1">INDEX({"","_","-","="},IF(OR($D121 &gt;= AD$6, $E121 &lt; AC$6), 0, 1)+IF(OR($F121 &gt;= AD$6, $G121 &lt; AC$6), 0, 2)+1)</f>
        <v/>
      </c>
      <c r="AD121" s="68" t="str">
        <f ca="1">INDEX({"","_","-","="},IF(OR($D121 &gt;= AE$6, $E121 &lt; AD$6), 0, 1)+IF(OR($F121 &gt;= AE$6, $G121 &lt; AD$6), 0, 2)+1)</f>
        <v/>
      </c>
      <c r="AE121" s="68" t="str">
        <f ca="1">INDEX({"","_","-","="},IF(OR($D121 &gt;= AF$6, $E121 &lt; AE$6), 0, 1)+IF(OR($F121 &gt;= AF$6, $G121 &lt; AE$6), 0, 2)+1)</f>
        <v/>
      </c>
      <c r="AF121" s="68" t="str">
        <f ca="1">INDEX({"","_","-","="},IF(OR($D121 &gt;= AG$6, $E121 &lt; AF$6), 0, 1)+IF(OR($F121 &gt;= AG$6, $G121 &lt; AF$6), 0, 2)+1)</f>
        <v/>
      </c>
      <c r="AG121" s="68" t="str">
        <f ca="1">INDEX({"","_","-","="},IF(OR($D121 &gt;= AH$6, $E121 &lt; AG$6), 0, 1)+IF(OR($F121 &gt;= AH$6, $G121 &lt; AG$6), 0, 2)+1)</f>
        <v/>
      </c>
      <c r="AH121" s="68" t="str">
        <f ca="1">INDEX({"","_","-","="},IF(OR($D121 &gt;= AI$6, $E121 &lt; AH$6), 0, 1)+IF(OR($F121 &gt;= AI$6, $G121 &lt; AH$6), 0, 2)+1)</f>
        <v/>
      </c>
      <c r="AI121" s="68" t="str">
        <f ca="1">INDEX({"","_","-","="},IF(OR($D121 &gt;= AJ$6, $E121 &lt; AI$6), 0, 1)+IF(OR($F121 &gt;= AJ$6, $G121 &lt; AI$6), 0, 2)+1)</f>
        <v/>
      </c>
      <c r="AJ121" s="68" t="str">
        <f ca="1">INDEX({"","_","-","="},IF(OR($D121 &gt;= AK$6, $E121 &lt; AJ$6), 0, 1)+IF(OR($F121 &gt;= AK$6, $G121 &lt; AJ$6), 0, 2)+1)</f>
        <v/>
      </c>
      <c r="AK121" s="68" t="str">
        <f ca="1">INDEX({"","_","-","="},IF(OR($D121 &gt;= AL$6, $E121 &lt; AK$6), 0, 1)+IF(OR($F121 &gt;= AL$6, $G121 &lt; AK$6), 0, 2)+1)</f>
        <v/>
      </c>
      <c r="AL121" s="68" t="str">
        <f ca="1">INDEX({"","_","-","="},IF(OR($D121 &gt;= AM$6, $E121 &lt; AL$6), 0, 1)+IF(OR($F121 &gt;= AM$6, $G121 &lt; AL$6), 0, 2)+1)</f>
        <v/>
      </c>
      <c r="AM121" s="68" t="str">
        <f ca="1">INDEX({"","_","-","="},IF(OR($D121 &gt;= AN$6, $E121 &lt; AM$6), 0, 1)+IF(OR($F121 &gt;= AN$6, $G121 &lt; AM$6), 0, 2)+1)</f>
        <v/>
      </c>
      <c r="AN121" s="68" t="str">
        <f ca="1">INDEX({"","_","-","="},IF(OR($D121 &gt;= AO$6, $E121 &lt; AN$6), 0, 1)+IF(OR($F121 &gt;= AO$6, $G121 &lt; AN$6), 0, 2)+1)</f>
        <v/>
      </c>
      <c r="AO121" s="68" t="str">
        <f ca="1">INDEX({"","_","-","="},IF(OR($D121 &gt;= AP$6, $E121 &lt; AO$6), 0, 1)+IF(OR($F121 &gt;= AP$6, $G121 &lt; AO$6), 0, 2)+1)</f>
        <v/>
      </c>
      <c r="AP121" s="68" t="str">
        <f ca="1">INDEX({"","_","-","="},IF(OR($D121 &gt;= AQ$6, $E121 &lt; AP$6), 0, 1)+IF(OR($F121 &gt;= AQ$6, $G121 &lt; AP$6), 0, 2)+1)</f>
        <v/>
      </c>
      <c r="AQ121" s="68" t="str">
        <f ca="1">INDEX({"","_","-","="},IF(OR($D121 &gt;= AR$6, $E121 &lt; AQ$6), 0, 1)+IF(OR($F121 &gt;= AR$6, $G121 &lt; AQ$6), 0, 2)+1)</f>
        <v/>
      </c>
      <c r="AR121" s="68" t="str">
        <f ca="1">INDEX({"","_","-","="},IF(OR($D121 &gt;= AS$6, $E121 &lt; AR$6), 0, 1)+IF(OR($F121 &gt;= AS$6, $G121 &lt; AR$6), 0, 2)+1)</f>
        <v/>
      </c>
      <c r="AS121" s="68" t="str">
        <f ca="1">INDEX({"","_","-","="},IF(OR($D121 &gt;= AT$6, $E121 &lt; AS$6), 0, 1)+IF(OR($F121 &gt;= AT$6, $G121 &lt; AS$6), 0, 2)+1)</f>
        <v/>
      </c>
      <c r="AT121" s="68" t="str">
        <f ca="1">INDEX({"","_","-","="},IF(OR($D121 &gt;= AU$6, $E121 &lt; AT$6), 0, 1)+IF(OR($F121 &gt;= AU$6, $G121 &lt; AT$6), 0, 2)+1)</f>
        <v/>
      </c>
      <c r="AU121" s="68" t="str">
        <f ca="1">INDEX({"","_","-","="},IF(OR($D121 &gt;= AV$6, $E121 &lt; AU$6), 0, 1)+IF(OR($F121 &gt;= AV$6, $G121 &lt; AU$6), 0, 2)+1)</f>
        <v/>
      </c>
      <c r="AV121" s="68" t="str">
        <f ca="1">INDEX({"","_","-","="},IF(OR($D121 &gt;= AW$6, $E121 &lt; AV$6), 0, 1)+IF(OR($F121 &gt;= AW$6, $G121 &lt; AV$6), 0, 2)+1)</f>
        <v/>
      </c>
      <c r="AW121" s="68" t="str">
        <f ca="1">INDEX({"","_","-","="},IF(OR($D121 &gt;= AX$6, $E121 &lt; AW$6), 0, 1)+IF(OR($F121 &gt;= AX$6, $G121 &lt; AW$6), 0, 2)+1)</f>
        <v/>
      </c>
      <c r="AX121" s="68" t="str">
        <f ca="1">INDEX({"","_","-","="},IF(OR($D121 &gt;= AY$6, $E121 &lt; AX$6), 0, 1)+IF(OR($F121 &gt;= AY$6, $G121 &lt; AX$6), 0, 2)+1)</f>
        <v/>
      </c>
      <c r="AY121" s="68" t="str">
        <f ca="1">INDEX({"","_","-","="},IF(OR($D121 &gt;= AZ$6, $E121 &lt; AY$6), 0, 1)+IF(OR($F121 &gt;= AZ$6, $G121 &lt; AY$6), 0, 2)+1)</f>
        <v/>
      </c>
      <c r="AZ121" s="68" t="str">
        <f ca="1">INDEX({"","_","-","="},IF(OR($D121 &gt;= BA$6, $E121 &lt; AZ$6), 0, 1)+IF(OR($F121 &gt;= BA$6, $G121 &lt; AZ$6), 0, 2)+1)</f>
        <v/>
      </c>
      <c r="BA121" s="68" t="str">
        <f ca="1">INDEX({"","_","-","="},IF(OR($D121 &gt;= BB$6, $E121 &lt; BA$6), 0, 1)+IF(OR($F121 &gt;= BB$6, $G121 &lt; BA$6), 0, 2)+1)</f>
        <v/>
      </c>
      <c r="BB121" s="68" t="str">
        <f ca="1">INDEX({"","_","-","="},IF(OR($D121 &gt;= BC$6, $E121 &lt; BB$6), 0, 1)+IF(OR($F121 &gt;= BC$6, $G121 &lt; BB$6), 0, 2)+1)</f>
        <v/>
      </c>
      <c r="BC121" s="68" t="str">
        <f ca="1">INDEX({"","_","-","="},IF(OR($D121 &gt;= BD$6, $E121 &lt; BC$6), 0, 1)+IF(OR($F121 &gt;= BD$6, $G121 &lt; BC$6), 0, 2)+1)</f>
        <v/>
      </c>
      <c r="BD121" s="68" t="str">
        <f ca="1">INDEX({"","_","-","="},IF(OR($D121 &gt;= BE$6, $E121 &lt; BD$6), 0, 1)+IF(OR($F121 &gt;= BE$6, $G121 &lt; BD$6), 0, 2)+1)</f>
        <v/>
      </c>
      <c r="BE121" s="68" t="str">
        <f ca="1">INDEX({"","_","-","="},IF(OR($D121 &gt;= BF$6, $E121 &lt; BE$6), 0, 1)+IF(OR($F121 &gt;= BF$6, $G121 &lt; BE$6), 0, 2)+1)</f>
        <v/>
      </c>
      <c r="BF121" s="68" t="str">
        <f ca="1">INDEX({"","_","-","="},IF(OR($D121 &gt;= BG$6, $E121 &lt; BF$6), 0, 1)+IF(OR($F121 &gt;= BG$6, $G121 &lt; BF$6), 0, 2)+1)</f>
        <v/>
      </c>
      <c r="BG121" s="68" t="str">
        <f ca="1">INDEX({"","_","-","="},IF(OR($D121 &gt;= BH$6, $E121 &lt; BG$6), 0, 1)+IF(OR($F121 &gt;= BH$6, $G121 &lt; BG$6), 0, 2)+1)</f>
        <v/>
      </c>
      <c r="BH121" s="68" t="str">
        <f ca="1">INDEX({"","_","-","="},IF(OR($D121 &gt;= BI$6, $E121 &lt; BH$6), 0, 1)+IF(OR($F121 &gt;= BI$6, $G121 &lt; BH$6), 0, 2)+1)</f>
        <v/>
      </c>
      <c r="BI121" s="68" t="str">
        <f ca="1">INDEX({"","_","-","="},IF(OR($D121 &gt;= BJ$6, $E121 &lt; BI$6), 0, 1)+IF(OR($F121 &gt;= BJ$6, $G121 &lt; BI$6), 0, 2)+1)</f>
        <v/>
      </c>
      <c r="BJ121" s="68" t="str">
        <f ca="1">INDEX({"","_","-","="},IF(OR($D121 &gt;= BK$6, $E121 &lt; BJ$6), 0, 1)+IF(OR($F121 &gt;= BK$6, $G121 &lt; BJ$6), 0, 2)+1)</f>
        <v/>
      </c>
      <c r="BK121" s="68" t="str">
        <f ca="1">INDEX({"","_","-","="},IF(OR($D121 &gt;= BL$6, $E121 &lt; BK$6), 0, 1)+IF(OR($F121 &gt;= BL$6, $G121 &lt; BK$6), 0, 2)+1)</f>
        <v/>
      </c>
      <c r="BL121" s="68" t="str">
        <f ca="1">INDEX({"","_","-","="},IF(OR($D121 &gt;= BM$6, $E121 &lt; BL$6), 0, 1)+IF(OR($F121 &gt;= BM$6, $G121 &lt; BL$6), 0, 2)+1)</f>
        <v/>
      </c>
      <c r="BM121" s="68" t="str">
        <f ca="1">INDEX({"","_","-","="},IF(OR($D121 &gt;= BN$6, $E121 &lt; BM$6), 0, 1)+IF(OR($F121 &gt;= BN$6, $G121 &lt; BM$6), 0, 2)+1)</f>
        <v/>
      </c>
      <c r="BN121" s="68" t="str">
        <f ca="1">INDEX({"","_","-","="},IF(OR($D121 &gt;= BO$6, $E121 &lt; BN$6), 0, 1)+IF(OR($F121 &gt;= BO$6, $G121 &lt; BN$6), 0, 2)+1)</f>
        <v/>
      </c>
      <c r="BO121" s="68" t="str">
        <f ca="1">INDEX({"","_","-","="},IF(OR($D121 &gt;= BP$6, $E121 &lt; BO$6), 0, 1)+IF(OR($F121 &gt;= BP$6, $G121 &lt; BO$6), 0, 2)+1)</f>
        <v/>
      </c>
      <c r="BP121" s="68" t="str">
        <f ca="1">INDEX({"","_","-","="},IF(OR($D121 &gt;= BQ$6, $E121 &lt; BP$6), 0, 1)+IF(OR($F121 &gt;= BQ$6, $G121 &lt; BP$6), 0, 2)+1)</f>
        <v/>
      </c>
      <c r="BQ121" s="68" t="str">
        <f ca="1">INDEX({"","_","-","="},IF(OR($D121 &gt;= BR$6, $E121 &lt; BQ$6), 0, 1)+IF(OR($F121 &gt;= BR$6, $G121 &lt; BQ$6), 0, 2)+1)</f>
        <v/>
      </c>
      <c r="BR121" s="68" t="str">
        <f ca="1">INDEX({"","_","-","="},IF(OR($D121 &gt;= BS$6, $E121 &lt; BR$6), 0, 1)+IF(OR($F121 &gt;= BS$6, $G121 &lt; BR$6), 0, 2)+1)</f>
        <v/>
      </c>
      <c r="BS121" s="68" t="str">
        <f ca="1">INDEX({"","_","-","="},IF(OR($D121 &gt;= BT$6, $E121 &lt; BS$6), 0, 1)+IF(OR($F121 &gt;= BT$6, $G121 &lt; BS$6), 0, 2)+1)</f>
        <v/>
      </c>
      <c r="BT121" s="68" t="str">
        <f ca="1">INDEX({"","_","-","="},IF(OR($D121 &gt;= BU$6, $E121 &lt; BT$6), 0, 1)+IF(OR($F121 &gt;= BU$6, $G121 &lt; BT$6), 0, 2)+1)</f>
        <v/>
      </c>
      <c r="BU121" s="68" t="str">
        <f ca="1">INDEX({"","_","-","="},IF(OR($D121 &gt;= BV$6, $E121 &lt; BU$6), 0, 1)+IF(OR($F121 &gt;= BV$6, $G121 &lt; BU$6), 0, 2)+1)</f>
        <v/>
      </c>
      <c r="BV121" s="68" t="str">
        <f ca="1">INDEX({"","_","-","="},IF(OR($D121 &gt;= BW$6, $E121 &lt; BV$6), 0, 1)+IF(OR($F121 &gt;= BW$6, $G121 &lt; BV$6), 0, 2)+1)</f>
        <v/>
      </c>
      <c r="BW121" s="68" t="str">
        <f ca="1">INDEX({"","_","-","="},IF(OR($D121 &gt;= BX$6, $E121 &lt; BW$6), 0, 1)+IF(OR($F121 &gt;= BX$6, $G121 &lt; BW$6), 0, 2)+1)</f>
        <v/>
      </c>
      <c r="BX121" s="68" t="str">
        <f ca="1">INDEX({"","_","-","="},IF(OR($D121 &gt;= BY$6, $E121 &lt; BX$6), 0, 1)+IF(OR($F121 &gt;= BY$6, $G121 &lt; BX$6), 0, 2)+1)</f>
        <v/>
      </c>
      <c r="BY121" s="68" t="str">
        <f ca="1">INDEX({"","_","-","="},IF(OR($D121 &gt;= BZ$6, $E121 &lt; BY$6), 0, 1)+IF(OR($F121 &gt;= BZ$6, $G121 &lt; BY$6), 0, 2)+1)</f>
        <v/>
      </c>
      <c r="BZ121" s="68" t="str">
        <f ca="1">INDEX({"","_","-","="},IF(OR($D121 &gt;= CA$6, $E121 &lt; BZ$6), 0, 1)+IF(OR($F121 &gt;= CA$6, $G121 &lt; BZ$6), 0, 2)+1)</f>
        <v/>
      </c>
      <c r="CA121" s="68" t="str">
        <f ca="1">INDEX({"","_","-","="},IF(OR($D121 &gt;= CB$6, $E121 &lt; CA$6), 0, 1)+IF(OR($F121 &gt;= CB$6, $G121 &lt; CA$6), 0, 2)+1)</f>
        <v/>
      </c>
      <c r="CB121" s="68" t="str">
        <f ca="1">INDEX({"","_","-","="},IF(OR($D121 &gt;= CC$6, $E121 &lt; CB$6), 0, 1)+IF(OR($F121 &gt;= CC$6, $G121 &lt; CB$6), 0, 2)+1)</f>
        <v/>
      </c>
      <c r="CC121" s="68" t="str">
        <f ca="1">INDEX({"","_","-","="},IF(OR($D121 &gt;= CD$6, $E121 &lt; CC$6), 0, 1)+IF(OR($F121 &gt;= CD$6, $G121 &lt; CC$6), 0, 2)+1)</f>
        <v/>
      </c>
      <c r="CD121" s="68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IF('临-进度'!M117,'临-进度'!$A117,"")</f>
        <v/>
      </c>
      <c r="B122" s="8" t="str">
        <f ca="1">IF('临-进度'!M117,'临-进度'!$B117,"")</f>
        <v/>
      </c>
      <c r="C122" s="8" t="str">
        <f ca="1">IF('临-进度'!M117,'临-进度'!$E117,"")</f>
        <v/>
      </c>
      <c r="D122" s="40" t="str">
        <f ca="1">IF('临-进度'!$M117,'临-进度'!$I117,"")</f>
        <v/>
      </c>
      <c r="E122" s="40" t="str">
        <f ca="1">IF('临-进度'!$M117,'临-进度'!$AE117,"")</f>
        <v/>
      </c>
      <c r="F122" s="40" t="str">
        <f ca="1">IF('临-进度'!$M117,'临-进度'!$J117,"")</f>
        <v/>
      </c>
      <c r="G122" s="73" t="str">
        <f ca="1">IF('临-进度'!$M117,'临-进度'!$AF117,"")</f>
        <v/>
      </c>
      <c r="H122" s="68" t="str">
        <f ca="1">INDEX({"","_","-","="},IF(OR($D122 &gt;= I$6, $E122 &lt; H$6), 0, 1)+IF(OR($F122 &gt;= I$6, $G122 &lt; H$6), 0, 2)+1)</f>
        <v/>
      </c>
      <c r="I122" s="68" t="str">
        <f ca="1">INDEX({"","_","-","="},IF(OR($D122 &gt;= J$6, $E122 &lt; I$6), 0, 1)+IF(OR($F122 &gt;= J$6, $G122 &lt; I$6), 0, 2)+1)</f>
        <v/>
      </c>
      <c r="J122" s="68" t="str">
        <f ca="1">INDEX({"","_","-","="},IF(OR($D122 &gt;= K$6, $E122 &lt; J$6), 0, 1)+IF(OR($F122 &gt;= K$6, $G122 &lt; J$6), 0, 2)+1)</f>
        <v/>
      </c>
      <c r="K122" s="68" t="str">
        <f ca="1">INDEX({"","_","-","="},IF(OR($D122 &gt;= L$6, $E122 &lt; K$6), 0, 1)+IF(OR($F122 &gt;= L$6, $G122 &lt; K$6), 0, 2)+1)</f>
        <v/>
      </c>
      <c r="L122" s="68" t="str">
        <f ca="1">INDEX({"","_","-","="},IF(OR($D122 &gt;= M$6, $E122 &lt; L$6), 0, 1)+IF(OR($F122 &gt;= M$6, $G122 &lt; L$6), 0, 2)+1)</f>
        <v/>
      </c>
      <c r="M122" s="68" t="str">
        <f ca="1">INDEX({"","_","-","="},IF(OR($D122 &gt;= N$6, $E122 &lt; M$6), 0, 1)+IF(OR($F122 &gt;= N$6, $G122 &lt; M$6), 0, 2)+1)</f>
        <v/>
      </c>
      <c r="N122" s="68" t="str">
        <f ca="1">INDEX({"","_","-","="},IF(OR($D122 &gt;= O$6, $E122 &lt; N$6), 0, 1)+IF(OR($F122 &gt;= O$6, $G122 &lt; N$6), 0, 2)+1)</f>
        <v/>
      </c>
      <c r="O122" s="68" t="str">
        <f ca="1">INDEX({"","_","-","="},IF(OR($D122 &gt;= P$6, $E122 &lt; O$6), 0, 1)+IF(OR($F122 &gt;= P$6, $G122 &lt; O$6), 0, 2)+1)</f>
        <v/>
      </c>
      <c r="P122" s="68" t="str">
        <f ca="1">INDEX({"","_","-","="},IF(OR($D122 &gt;= Q$6, $E122 &lt; P$6), 0, 1)+IF(OR($F122 &gt;= Q$6, $G122 &lt; P$6), 0, 2)+1)</f>
        <v/>
      </c>
      <c r="Q122" s="68" t="str">
        <f ca="1">INDEX({"","_","-","="},IF(OR($D122 &gt;= R$6, $E122 &lt; Q$6), 0, 1)+IF(OR($F122 &gt;= R$6, $G122 &lt; Q$6), 0, 2)+1)</f>
        <v/>
      </c>
      <c r="R122" s="68" t="str">
        <f ca="1">INDEX({"","_","-","="},IF(OR($D122 &gt;= S$6, $E122 &lt; R$6), 0, 1)+IF(OR($F122 &gt;= S$6, $G122 &lt; R$6), 0, 2)+1)</f>
        <v/>
      </c>
      <c r="S122" s="68" t="str">
        <f ca="1">INDEX({"","_","-","="},IF(OR($D122 &gt;= T$6, $E122 &lt; S$6), 0, 1)+IF(OR($F122 &gt;= T$6, $G122 &lt; S$6), 0, 2)+1)</f>
        <v/>
      </c>
      <c r="T122" s="68" t="str">
        <f ca="1">INDEX({"","_","-","="},IF(OR($D122 &gt;= U$6, $E122 &lt; T$6), 0, 1)+IF(OR($F122 &gt;= U$6, $G122 &lt; T$6), 0, 2)+1)</f>
        <v/>
      </c>
      <c r="U122" s="68" t="str">
        <f ca="1">INDEX({"","_","-","="},IF(OR($D122 &gt;= V$6, $E122 &lt; U$6), 0, 1)+IF(OR($F122 &gt;= V$6, $G122 &lt; U$6), 0, 2)+1)</f>
        <v/>
      </c>
      <c r="V122" s="68" t="str">
        <f ca="1">INDEX({"","_","-","="},IF(OR($D122 &gt;= W$6, $E122 &lt; V$6), 0, 1)+IF(OR($F122 &gt;= W$6, $G122 &lt; V$6), 0, 2)+1)</f>
        <v/>
      </c>
      <c r="W122" s="68" t="str">
        <f ca="1">INDEX({"","_","-","="},IF(OR($D122 &gt;= X$6, $E122 &lt; W$6), 0, 1)+IF(OR($F122 &gt;= X$6, $G122 &lt; W$6), 0, 2)+1)</f>
        <v/>
      </c>
      <c r="X122" s="68" t="str">
        <f ca="1">INDEX({"","_","-","="},IF(OR($D122 &gt;= Y$6, $E122 &lt; X$6), 0, 1)+IF(OR($F122 &gt;= Y$6, $G122 &lt; X$6), 0, 2)+1)</f>
        <v/>
      </c>
      <c r="Y122" s="68" t="str">
        <f ca="1">INDEX({"","_","-","="},IF(OR($D122 &gt;= Z$6, $E122 &lt; Y$6), 0, 1)+IF(OR($F122 &gt;= Z$6, $G122 &lt; Y$6), 0, 2)+1)</f>
        <v/>
      </c>
      <c r="Z122" s="68" t="str">
        <f ca="1">INDEX({"","_","-","="},IF(OR($D122 &gt;= AA$6, $E122 &lt; Z$6), 0, 1)+IF(OR($F122 &gt;= AA$6, $G122 &lt; Z$6), 0, 2)+1)</f>
        <v/>
      </c>
      <c r="AA122" s="68" t="str">
        <f ca="1">INDEX({"","_","-","="},IF(OR($D122 &gt;= AB$6, $E122 &lt; AA$6), 0, 1)+IF(OR($F122 &gt;= AB$6, $G122 &lt; AA$6), 0, 2)+1)</f>
        <v/>
      </c>
      <c r="AB122" s="68" t="str">
        <f ca="1">INDEX({"","_","-","="},IF(OR($D122 &gt;= AC$6, $E122 &lt; AB$6), 0, 1)+IF(OR($F122 &gt;= AC$6, $G122 &lt; AB$6), 0, 2)+1)</f>
        <v/>
      </c>
      <c r="AC122" s="68" t="str">
        <f ca="1">INDEX({"","_","-","="},IF(OR($D122 &gt;= AD$6, $E122 &lt; AC$6), 0, 1)+IF(OR($F122 &gt;= AD$6, $G122 &lt; AC$6), 0, 2)+1)</f>
        <v/>
      </c>
      <c r="AD122" s="68" t="str">
        <f ca="1">INDEX({"","_","-","="},IF(OR($D122 &gt;= AE$6, $E122 &lt; AD$6), 0, 1)+IF(OR($F122 &gt;= AE$6, $G122 &lt; AD$6), 0, 2)+1)</f>
        <v/>
      </c>
      <c r="AE122" s="68" t="str">
        <f ca="1">INDEX({"","_","-","="},IF(OR($D122 &gt;= AF$6, $E122 &lt; AE$6), 0, 1)+IF(OR($F122 &gt;= AF$6, $G122 &lt; AE$6), 0, 2)+1)</f>
        <v/>
      </c>
      <c r="AF122" s="68" t="str">
        <f ca="1">INDEX({"","_","-","="},IF(OR($D122 &gt;= AG$6, $E122 &lt; AF$6), 0, 1)+IF(OR($F122 &gt;= AG$6, $G122 &lt; AF$6), 0, 2)+1)</f>
        <v/>
      </c>
      <c r="AG122" s="68" t="str">
        <f ca="1">INDEX({"","_","-","="},IF(OR($D122 &gt;= AH$6, $E122 &lt; AG$6), 0, 1)+IF(OR($F122 &gt;= AH$6, $G122 &lt; AG$6), 0, 2)+1)</f>
        <v/>
      </c>
      <c r="AH122" s="68" t="str">
        <f ca="1">INDEX({"","_","-","="},IF(OR($D122 &gt;= AI$6, $E122 &lt; AH$6), 0, 1)+IF(OR($F122 &gt;= AI$6, $G122 &lt; AH$6), 0, 2)+1)</f>
        <v/>
      </c>
      <c r="AI122" s="68" t="str">
        <f ca="1">INDEX({"","_","-","="},IF(OR($D122 &gt;= AJ$6, $E122 &lt; AI$6), 0, 1)+IF(OR($F122 &gt;= AJ$6, $G122 &lt; AI$6), 0, 2)+1)</f>
        <v/>
      </c>
      <c r="AJ122" s="68" t="str">
        <f ca="1">INDEX({"","_","-","="},IF(OR($D122 &gt;= AK$6, $E122 &lt; AJ$6), 0, 1)+IF(OR($F122 &gt;= AK$6, $G122 &lt; AJ$6), 0, 2)+1)</f>
        <v/>
      </c>
      <c r="AK122" s="68" t="str">
        <f ca="1">INDEX({"","_","-","="},IF(OR($D122 &gt;= AL$6, $E122 &lt; AK$6), 0, 1)+IF(OR($F122 &gt;= AL$6, $G122 &lt; AK$6), 0, 2)+1)</f>
        <v/>
      </c>
      <c r="AL122" s="68" t="str">
        <f ca="1">INDEX({"","_","-","="},IF(OR($D122 &gt;= AM$6, $E122 &lt; AL$6), 0, 1)+IF(OR($F122 &gt;= AM$6, $G122 &lt; AL$6), 0, 2)+1)</f>
        <v/>
      </c>
      <c r="AM122" s="68" t="str">
        <f ca="1">INDEX({"","_","-","="},IF(OR($D122 &gt;= AN$6, $E122 &lt; AM$6), 0, 1)+IF(OR($F122 &gt;= AN$6, $G122 &lt; AM$6), 0, 2)+1)</f>
        <v/>
      </c>
      <c r="AN122" s="68" t="str">
        <f ca="1">INDEX({"","_","-","="},IF(OR($D122 &gt;= AO$6, $E122 &lt; AN$6), 0, 1)+IF(OR($F122 &gt;= AO$6, $G122 &lt; AN$6), 0, 2)+1)</f>
        <v/>
      </c>
      <c r="AO122" s="68" t="str">
        <f ca="1">INDEX({"","_","-","="},IF(OR($D122 &gt;= AP$6, $E122 &lt; AO$6), 0, 1)+IF(OR($F122 &gt;= AP$6, $G122 &lt; AO$6), 0, 2)+1)</f>
        <v/>
      </c>
      <c r="AP122" s="68" t="str">
        <f ca="1">INDEX({"","_","-","="},IF(OR($D122 &gt;= AQ$6, $E122 &lt; AP$6), 0, 1)+IF(OR($F122 &gt;= AQ$6, $G122 &lt; AP$6), 0, 2)+1)</f>
        <v/>
      </c>
      <c r="AQ122" s="68" t="str">
        <f ca="1">INDEX({"","_","-","="},IF(OR($D122 &gt;= AR$6, $E122 &lt; AQ$6), 0, 1)+IF(OR($F122 &gt;= AR$6, $G122 &lt; AQ$6), 0, 2)+1)</f>
        <v/>
      </c>
      <c r="AR122" s="68" t="str">
        <f ca="1">INDEX({"","_","-","="},IF(OR($D122 &gt;= AS$6, $E122 &lt; AR$6), 0, 1)+IF(OR($F122 &gt;= AS$6, $G122 &lt; AR$6), 0, 2)+1)</f>
        <v/>
      </c>
      <c r="AS122" s="68" t="str">
        <f ca="1">INDEX({"","_","-","="},IF(OR($D122 &gt;= AT$6, $E122 &lt; AS$6), 0, 1)+IF(OR($F122 &gt;= AT$6, $G122 &lt; AS$6), 0, 2)+1)</f>
        <v/>
      </c>
      <c r="AT122" s="68" t="str">
        <f ca="1">INDEX({"","_","-","="},IF(OR($D122 &gt;= AU$6, $E122 &lt; AT$6), 0, 1)+IF(OR($F122 &gt;= AU$6, $G122 &lt; AT$6), 0, 2)+1)</f>
        <v/>
      </c>
      <c r="AU122" s="68" t="str">
        <f ca="1">INDEX({"","_","-","="},IF(OR($D122 &gt;= AV$6, $E122 &lt; AU$6), 0, 1)+IF(OR($F122 &gt;= AV$6, $G122 &lt; AU$6), 0, 2)+1)</f>
        <v/>
      </c>
      <c r="AV122" s="68" t="str">
        <f ca="1">INDEX({"","_","-","="},IF(OR($D122 &gt;= AW$6, $E122 &lt; AV$6), 0, 1)+IF(OR($F122 &gt;= AW$6, $G122 &lt; AV$6), 0, 2)+1)</f>
        <v/>
      </c>
      <c r="AW122" s="68" t="str">
        <f ca="1">INDEX({"","_","-","="},IF(OR($D122 &gt;= AX$6, $E122 &lt; AW$6), 0, 1)+IF(OR($F122 &gt;= AX$6, $G122 &lt; AW$6), 0, 2)+1)</f>
        <v/>
      </c>
      <c r="AX122" s="68" t="str">
        <f ca="1">INDEX({"","_","-","="},IF(OR($D122 &gt;= AY$6, $E122 &lt; AX$6), 0, 1)+IF(OR($F122 &gt;= AY$6, $G122 &lt; AX$6), 0, 2)+1)</f>
        <v/>
      </c>
      <c r="AY122" s="68" t="str">
        <f ca="1">INDEX({"","_","-","="},IF(OR($D122 &gt;= AZ$6, $E122 &lt; AY$6), 0, 1)+IF(OR($F122 &gt;= AZ$6, $G122 &lt; AY$6), 0, 2)+1)</f>
        <v/>
      </c>
      <c r="AZ122" s="68" t="str">
        <f ca="1">INDEX({"","_","-","="},IF(OR($D122 &gt;= BA$6, $E122 &lt; AZ$6), 0, 1)+IF(OR($F122 &gt;= BA$6, $G122 &lt; AZ$6), 0, 2)+1)</f>
        <v/>
      </c>
      <c r="BA122" s="68" t="str">
        <f ca="1">INDEX({"","_","-","="},IF(OR($D122 &gt;= BB$6, $E122 &lt; BA$6), 0, 1)+IF(OR($F122 &gt;= BB$6, $G122 &lt; BA$6), 0, 2)+1)</f>
        <v/>
      </c>
      <c r="BB122" s="68" t="str">
        <f ca="1">INDEX({"","_","-","="},IF(OR($D122 &gt;= BC$6, $E122 &lt; BB$6), 0, 1)+IF(OR($F122 &gt;= BC$6, $G122 &lt; BB$6), 0, 2)+1)</f>
        <v/>
      </c>
      <c r="BC122" s="68" t="str">
        <f ca="1">INDEX({"","_","-","="},IF(OR($D122 &gt;= BD$6, $E122 &lt; BC$6), 0, 1)+IF(OR($F122 &gt;= BD$6, $G122 &lt; BC$6), 0, 2)+1)</f>
        <v/>
      </c>
      <c r="BD122" s="68" t="str">
        <f ca="1">INDEX({"","_","-","="},IF(OR($D122 &gt;= BE$6, $E122 &lt; BD$6), 0, 1)+IF(OR($F122 &gt;= BE$6, $G122 &lt; BD$6), 0, 2)+1)</f>
        <v/>
      </c>
      <c r="BE122" s="68" t="str">
        <f ca="1">INDEX({"","_","-","="},IF(OR($D122 &gt;= BF$6, $E122 &lt; BE$6), 0, 1)+IF(OR($F122 &gt;= BF$6, $G122 &lt; BE$6), 0, 2)+1)</f>
        <v/>
      </c>
      <c r="BF122" s="68" t="str">
        <f ca="1">INDEX({"","_","-","="},IF(OR($D122 &gt;= BG$6, $E122 &lt; BF$6), 0, 1)+IF(OR($F122 &gt;= BG$6, $G122 &lt; BF$6), 0, 2)+1)</f>
        <v/>
      </c>
      <c r="BG122" s="68" t="str">
        <f ca="1">INDEX({"","_","-","="},IF(OR($D122 &gt;= BH$6, $E122 &lt; BG$6), 0, 1)+IF(OR($F122 &gt;= BH$6, $G122 &lt; BG$6), 0, 2)+1)</f>
        <v/>
      </c>
      <c r="BH122" s="68" t="str">
        <f ca="1">INDEX({"","_","-","="},IF(OR($D122 &gt;= BI$6, $E122 &lt; BH$6), 0, 1)+IF(OR($F122 &gt;= BI$6, $G122 &lt; BH$6), 0, 2)+1)</f>
        <v/>
      </c>
      <c r="BI122" s="68" t="str">
        <f ca="1">INDEX({"","_","-","="},IF(OR($D122 &gt;= BJ$6, $E122 &lt; BI$6), 0, 1)+IF(OR($F122 &gt;= BJ$6, $G122 &lt; BI$6), 0, 2)+1)</f>
        <v/>
      </c>
      <c r="BJ122" s="68" t="str">
        <f ca="1">INDEX({"","_","-","="},IF(OR($D122 &gt;= BK$6, $E122 &lt; BJ$6), 0, 1)+IF(OR($F122 &gt;= BK$6, $G122 &lt; BJ$6), 0, 2)+1)</f>
        <v/>
      </c>
      <c r="BK122" s="68" t="str">
        <f ca="1">INDEX({"","_","-","="},IF(OR($D122 &gt;= BL$6, $E122 &lt; BK$6), 0, 1)+IF(OR($F122 &gt;= BL$6, $G122 &lt; BK$6), 0, 2)+1)</f>
        <v/>
      </c>
      <c r="BL122" s="68" t="str">
        <f ca="1">INDEX({"","_","-","="},IF(OR($D122 &gt;= BM$6, $E122 &lt; BL$6), 0, 1)+IF(OR($F122 &gt;= BM$6, $G122 &lt; BL$6), 0, 2)+1)</f>
        <v/>
      </c>
      <c r="BM122" s="68" t="str">
        <f ca="1">INDEX({"","_","-","="},IF(OR($D122 &gt;= BN$6, $E122 &lt; BM$6), 0, 1)+IF(OR($F122 &gt;= BN$6, $G122 &lt; BM$6), 0, 2)+1)</f>
        <v/>
      </c>
      <c r="BN122" s="68" t="str">
        <f ca="1">INDEX({"","_","-","="},IF(OR($D122 &gt;= BO$6, $E122 &lt; BN$6), 0, 1)+IF(OR($F122 &gt;= BO$6, $G122 &lt; BN$6), 0, 2)+1)</f>
        <v/>
      </c>
      <c r="BO122" s="68" t="str">
        <f ca="1">INDEX({"","_","-","="},IF(OR($D122 &gt;= BP$6, $E122 &lt; BO$6), 0, 1)+IF(OR($F122 &gt;= BP$6, $G122 &lt; BO$6), 0, 2)+1)</f>
        <v/>
      </c>
      <c r="BP122" s="68" t="str">
        <f ca="1">INDEX({"","_","-","="},IF(OR($D122 &gt;= BQ$6, $E122 &lt; BP$6), 0, 1)+IF(OR($F122 &gt;= BQ$6, $G122 &lt; BP$6), 0, 2)+1)</f>
        <v/>
      </c>
      <c r="BQ122" s="68" t="str">
        <f ca="1">INDEX({"","_","-","="},IF(OR($D122 &gt;= BR$6, $E122 &lt; BQ$6), 0, 1)+IF(OR($F122 &gt;= BR$6, $G122 &lt; BQ$6), 0, 2)+1)</f>
        <v/>
      </c>
      <c r="BR122" s="68" t="str">
        <f ca="1">INDEX({"","_","-","="},IF(OR($D122 &gt;= BS$6, $E122 &lt; BR$6), 0, 1)+IF(OR($F122 &gt;= BS$6, $G122 &lt; BR$6), 0, 2)+1)</f>
        <v/>
      </c>
      <c r="BS122" s="68" t="str">
        <f ca="1">INDEX({"","_","-","="},IF(OR($D122 &gt;= BT$6, $E122 &lt; BS$6), 0, 1)+IF(OR($F122 &gt;= BT$6, $G122 &lt; BS$6), 0, 2)+1)</f>
        <v/>
      </c>
      <c r="BT122" s="68" t="str">
        <f ca="1">INDEX({"","_","-","="},IF(OR($D122 &gt;= BU$6, $E122 &lt; BT$6), 0, 1)+IF(OR($F122 &gt;= BU$6, $G122 &lt; BT$6), 0, 2)+1)</f>
        <v/>
      </c>
      <c r="BU122" s="68" t="str">
        <f ca="1">INDEX({"","_","-","="},IF(OR($D122 &gt;= BV$6, $E122 &lt; BU$6), 0, 1)+IF(OR($F122 &gt;= BV$6, $G122 &lt; BU$6), 0, 2)+1)</f>
        <v/>
      </c>
      <c r="BV122" s="68" t="str">
        <f ca="1">INDEX({"","_","-","="},IF(OR($D122 &gt;= BW$6, $E122 &lt; BV$6), 0, 1)+IF(OR($F122 &gt;= BW$6, $G122 &lt; BV$6), 0, 2)+1)</f>
        <v/>
      </c>
      <c r="BW122" s="68" t="str">
        <f ca="1">INDEX({"","_","-","="},IF(OR($D122 &gt;= BX$6, $E122 &lt; BW$6), 0, 1)+IF(OR($F122 &gt;= BX$6, $G122 &lt; BW$6), 0, 2)+1)</f>
        <v/>
      </c>
      <c r="BX122" s="68" t="str">
        <f ca="1">INDEX({"","_","-","="},IF(OR($D122 &gt;= BY$6, $E122 &lt; BX$6), 0, 1)+IF(OR($F122 &gt;= BY$6, $G122 &lt; BX$6), 0, 2)+1)</f>
        <v/>
      </c>
      <c r="BY122" s="68" t="str">
        <f ca="1">INDEX({"","_","-","="},IF(OR($D122 &gt;= BZ$6, $E122 &lt; BY$6), 0, 1)+IF(OR($F122 &gt;= BZ$6, $G122 &lt; BY$6), 0, 2)+1)</f>
        <v/>
      </c>
      <c r="BZ122" s="68" t="str">
        <f ca="1">INDEX({"","_","-","="},IF(OR($D122 &gt;= CA$6, $E122 &lt; BZ$6), 0, 1)+IF(OR($F122 &gt;= CA$6, $G122 &lt; BZ$6), 0, 2)+1)</f>
        <v/>
      </c>
      <c r="CA122" s="68" t="str">
        <f ca="1">INDEX({"","_","-","="},IF(OR($D122 &gt;= CB$6, $E122 &lt; CA$6), 0, 1)+IF(OR($F122 &gt;= CB$6, $G122 &lt; CA$6), 0, 2)+1)</f>
        <v/>
      </c>
      <c r="CB122" s="68" t="str">
        <f ca="1">INDEX({"","_","-","="},IF(OR($D122 &gt;= CC$6, $E122 &lt; CB$6), 0, 1)+IF(OR($F122 &gt;= CC$6, $G122 &lt; CB$6), 0, 2)+1)</f>
        <v/>
      </c>
      <c r="CC122" s="68" t="str">
        <f ca="1">INDEX({"","_","-","="},IF(OR($D122 &gt;= CD$6, $E122 &lt; CC$6), 0, 1)+IF(OR($F122 &gt;= CD$6, $G122 &lt; CC$6), 0, 2)+1)</f>
        <v/>
      </c>
      <c r="CD122" s="68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IF('临-进度'!M118,'临-进度'!$A118,"")</f>
        <v/>
      </c>
      <c r="B123" s="8" t="str">
        <f ca="1">IF('临-进度'!M118,'临-进度'!$B118,"")</f>
        <v/>
      </c>
      <c r="C123" s="8" t="str">
        <f ca="1">IF('临-进度'!M118,'临-进度'!$E118,"")</f>
        <v/>
      </c>
      <c r="D123" s="40" t="str">
        <f ca="1">IF('临-进度'!$M118,'临-进度'!$I118,"")</f>
        <v/>
      </c>
      <c r="E123" s="40" t="str">
        <f ca="1">IF('临-进度'!$M118,'临-进度'!$AE118,"")</f>
        <v/>
      </c>
      <c r="F123" s="40" t="str">
        <f ca="1">IF('临-进度'!$M118,'临-进度'!$J118,"")</f>
        <v/>
      </c>
      <c r="G123" s="73" t="str">
        <f ca="1">IF('临-进度'!$M118,'临-进度'!$AF118,"")</f>
        <v/>
      </c>
      <c r="H123" s="68" t="str">
        <f ca="1">INDEX({"","_","-","="},IF(OR($D123 &gt;= I$6, $E123 &lt; H$6), 0, 1)+IF(OR($F123 &gt;= I$6, $G123 &lt; H$6), 0, 2)+1)</f>
        <v/>
      </c>
      <c r="I123" s="68" t="str">
        <f ca="1">INDEX({"","_","-","="},IF(OR($D123 &gt;= J$6, $E123 &lt; I$6), 0, 1)+IF(OR($F123 &gt;= J$6, $G123 &lt; I$6), 0, 2)+1)</f>
        <v/>
      </c>
      <c r="J123" s="68" t="str">
        <f ca="1">INDEX({"","_","-","="},IF(OR($D123 &gt;= K$6, $E123 &lt; J$6), 0, 1)+IF(OR($F123 &gt;= K$6, $G123 &lt; J$6), 0, 2)+1)</f>
        <v/>
      </c>
      <c r="K123" s="68" t="str">
        <f ca="1">INDEX({"","_","-","="},IF(OR($D123 &gt;= L$6, $E123 &lt; K$6), 0, 1)+IF(OR($F123 &gt;= L$6, $G123 &lt; K$6), 0, 2)+1)</f>
        <v/>
      </c>
      <c r="L123" s="68" t="str">
        <f ca="1">INDEX({"","_","-","="},IF(OR($D123 &gt;= M$6, $E123 &lt; L$6), 0, 1)+IF(OR($F123 &gt;= M$6, $G123 &lt; L$6), 0, 2)+1)</f>
        <v/>
      </c>
      <c r="M123" s="68" t="str">
        <f ca="1">INDEX({"","_","-","="},IF(OR($D123 &gt;= N$6, $E123 &lt; M$6), 0, 1)+IF(OR($F123 &gt;= N$6, $G123 &lt; M$6), 0, 2)+1)</f>
        <v/>
      </c>
      <c r="N123" s="68" t="str">
        <f ca="1">INDEX({"","_","-","="},IF(OR($D123 &gt;= O$6, $E123 &lt; N$6), 0, 1)+IF(OR($F123 &gt;= O$6, $G123 &lt; N$6), 0, 2)+1)</f>
        <v/>
      </c>
      <c r="O123" s="68" t="str">
        <f ca="1">INDEX({"","_","-","="},IF(OR($D123 &gt;= P$6, $E123 &lt; O$6), 0, 1)+IF(OR($F123 &gt;= P$6, $G123 &lt; O$6), 0, 2)+1)</f>
        <v/>
      </c>
      <c r="P123" s="68" t="str">
        <f ca="1">INDEX({"","_","-","="},IF(OR($D123 &gt;= Q$6, $E123 &lt; P$6), 0, 1)+IF(OR($F123 &gt;= Q$6, $G123 &lt; P$6), 0, 2)+1)</f>
        <v/>
      </c>
      <c r="Q123" s="68" t="str">
        <f ca="1">INDEX({"","_","-","="},IF(OR($D123 &gt;= R$6, $E123 &lt; Q$6), 0, 1)+IF(OR($F123 &gt;= R$6, $G123 &lt; Q$6), 0, 2)+1)</f>
        <v/>
      </c>
      <c r="R123" s="68" t="str">
        <f ca="1">INDEX({"","_","-","="},IF(OR($D123 &gt;= S$6, $E123 &lt; R$6), 0, 1)+IF(OR($F123 &gt;= S$6, $G123 &lt; R$6), 0, 2)+1)</f>
        <v/>
      </c>
      <c r="S123" s="68" t="str">
        <f ca="1">INDEX({"","_","-","="},IF(OR($D123 &gt;= T$6, $E123 &lt; S$6), 0, 1)+IF(OR($F123 &gt;= T$6, $G123 &lt; S$6), 0, 2)+1)</f>
        <v/>
      </c>
      <c r="T123" s="68" t="str">
        <f ca="1">INDEX({"","_","-","="},IF(OR($D123 &gt;= U$6, $E123 &lt; T$6), 0, 1)+IF(OR($F123 &gt;= U$6, $G123 &lt; T$6), 0, 2)+1)</f>
        <v/>
      </c>
      <c r="U123" s="68" t="str">
        <f ca="1">INDEX({"","_","-","="},IF(OR($D123 &gt;= V$6, $E123 &lt; U$6), 0, 1)+IF(OR($F123 &gt;= V$6, $G123 &lt; U$6), 0, 2)+1)</f>
        <v/>
      </c>
      <c r="V123" s="68" t="str">
        <f ca="1">INDEX({"","_","-","="},IF(OR($D123 &gt;= W$6, $E123 &lt; V$6), 0, 1)+IF(OR($F123 &gt;= W$6, $G123 &lt; V$6), 0, 2)+1)</f>
        <v/>
      </c>
      <c r="W123" s="68" t="str">
        <f ca="1">INDEX({"","_","-","="},IF(OR($D123 &gt;= X$6, $E123 &lt; W$6), 0, 1)+IF(OR($F123 &gt;= X$6, $G123 &lt; W$6), 0, 2)+1)</f>
        <v/>
      </c>
      <c r="X123" s="68" t="str">
        <f ca="1">INDEX({"","_","-","="},IF(OR($D123 &gt;= Y$6, $E123 &lt; X$6), 0, 1)+IF(OR($F123 &gt;= Y$6, $G123 &lt; X$6), 0, 2)+1)</f>
        <v/>
      </c>
      <c r="Y123" s="68" t="str">
        <f ca="1">INDEX({"","_","-","="},IF(OR($D123 &gt;= Z$6, $E123 &lt; Y$6), 0, 1)+IF(OR($F123 &gt;= Z$6, $G123 &lt; Y$6), 0, 2)+1)</f>
        <v/>
      </c>
      <c r="Z123" s="68" t="str">
        <f ca="1">INDEX({"","_","-","="},IF(OR($D123 &gt;= AA$6, $E123 &lt; Z$6), 0, 1)+IF(OR($F123 &gt;= AA$6, $G123 &lt; Z$6), 0, 2)+1)</f>
        <v/>
      </c>
      <c r="AA123" s="68" t="str">
        <f ca="1">INDEX({"","_","-","="},IF(OR($D123 &gt;= AB$6, $E123 &lt; AA$6), 0, 1)+IF(OR($F123 &gt;= AB$6, $G123 &lt; AA$6), 0, 2)+1)</f>
        <v/>
      </c>
      <c r="AB123" s="68" t="str">
        <f ca="1">INDEX({"","_","-","="},IF(OR($D123 &gt;= AC$6, $E123 &lt; AB$6), 0, 1)+IF(OR($F123 &gt;= AC$6, $G123 &lt; AB$6), 0, 2)+1)</f>
        <v/>
      </c>
      <c r="AC123" s="68" t="str">
        <f ca="1">INDEX({"","_","-","="},IF(OR($D123 &gt;= AD$6, $E123 &lt; AC$6), 0, 1)+IF(OR($F123 &gt;= AD$6, $G123 &lt; AC$6), 0, 2)+1)</f>
        <v/>
      </c>
      <c r="AD123" s="68" t="str">
        <f ca="1">INDEX({"","_","-","="},IF(OR($D123 &gt;= AE$6, $E123 &lt; AD$6), 0, 1)+IF(OR($F123 &gt;= AE$6, $G123 &lt; AD$6), 0, 2)+1)</f>
        <v/>
      </c>
      <c r="AE123" s="68" t="str">
        <f ca="1">INDEX({"","_","-","="},IF(OR($D123 &gt;= AF$6, $E123 &lt; AE$6), 0, 1)+IF(OR($F123 &gt;= AF$6, $G123 &lt; AE$6), 0, 2)+1)</f>
        <v/>
      </c>
      <c r="AF123" s="68" t="str">
        <f ca="1">INDEX({"","_","-","="},IF(OR($D123 &gt;= AG$6, $E123 &lt; AF$6), 0, 1)+IF(OR($F123 &gt;= AG$6, $G123 &lt; AF$6), 0, 2)+1)</f>
        <v/>
      </c>
      <c r="AG123" s="68" t="str">
        <f ca="1">INDEX({"","_","-","="},IF(OR($D123 &gt;= AH$6, $E123 &lt; AG$6), 0, 1)+IF(OR($F123 &gt;= AH$6, $G123 &lt; AG$6), 0, 2)+1)</f>
        <v/>
      </c>
      <c r="AH123" s="68" t="str">
        <f ca="1">INDEX({"","_","-","="},IF(OR($D123 &gt;= AI$6, $E123 &lt; AH$6), 0, 1)+IF(OR($F123 &gt;= AI$6, $G123 &lt; AH$6), 0, 2)+1)</f>
        <v/>
      </c>
      <c r="AI123" s="68" t="str">
        <f ca="1">INDEX({"","_","-","="},IF(OR($D123 &gt;= AJ$6, $E123 &lt; AI$6), 0, 1)+IF(OR($F123 &gt;= AJ$6, $G123 &lt; AI$6), 0, 2)+1)</f>
        <v/>
      </c>
      <c r="AJ123" s="68" t="str">
        <f ca="1">INDEX({"","_","-","="},IF(OR($D123 &gt;= AK$6, $E123 &lt; AJ$6), 0, 1)+IF(OR($F123 &gt;= AK$6, $G123 &lt; AJ$6), 0, 2)+1)</f>
        <v/>
      </c>
      <c r="AK123" s="68" t="str">
        <f ca="1">INDEX({"","_","-","="},IF(OR($D123 &gt;= AL$6, $E123 &lt; AK$6), 0, 1)+IF(OR($F123 &gt;= AL$6, $G123 &lt; AK$6), 0, 2)+1)</f>
        <v/>
      </c>
      <c r="AL123" s="68" t="str">
        <f ca="1">INDEX({"","_","-","="},IF(OR($D123 &gt;= AM$6, $E123 &lt; AL$6), 0, 1)+IF(OR($F123 &gt;= AM$6, $G123 &lt; AL$6), 0, 2)+1)</f>
        <v/>
      </c>
      <c r="AM123" s="68" t="str">
        <f ca="1">INDEX({"","_","-","="},IF(OR($D123 &gt;= AN$6, $E123 &lt; AM$6), 0, 1)+IF(OR($F123 &gt;= AN$6, $G123 &lt; AM$6), 0, 2)+1)</f>
        <v/>
      </c>
      <c r="AN123" s="68" t="str">
        <f ca="1">INDEX({"","_","-","="},IF(OR($D123 &gt;= AO$6, $E123 &lt; AN$6), 0, 1)+IF(OR($F123 &gt;= AO$6, $G123 &lt; AN$6), 0, 2)+1)</f>
        <v/>
      </c>
      <c r="AO123" s="68" t="str">
        <f ca="1">INDEX({"","_","-","="},IF(OR($D123 &gt;= AP$6, $E123 &lt; AO$6), 0, 1)+IF(OR($F123 &gt;= AP$6, $G123 &lt; AO$6), 0, 2)+1)</f>
        <v/>
      </c>
      <c r="AP123" s="68" t="str">
        <f ca="1">INDEX({"","_","-","="},IF(OR($D123 &gt;= AQ$6, $E123 &lt; AP$6), 0, 1)+IF(OR($F123 &gt;= AQ$6, $G123 &lt; AP$6), 0, 2)+1)</f>
        <v/>
      </c>
      <c r="AQ123" s="68" t="str">
        <f ca="1">INDEX({"","_","-","="},IF(OR($D123 &gt;= AR$6, $E123 &lt; AQ$6), 0, 1)+IF(OR($F123 &gt;= AR$6, $G123 &lt; AQ$6), 0, 2)+1)</f>
        <v/>
      </c>
      <c r="AR123" s="68" t="str">
        <f ca="1">INDEX({"","_","-","="},IF(OR($D123 &gt;= AS$6, $E123 &lt; AR$6), 0, 1)+IF(OR($F123 &gt;= AS$6, $G123 &lt; AR$6), 0, 2)+1)</f>
        <v/>
      </c>
      <c r="AS123" s="68" t="str">
        <f ca="1">INDEX({"","_","-","="},IF(OR($D123 &gt;= AT$6, $E123 &lt; AS$6), 0, 1)+IF(OR($F123 &gt;= AT$6, $G123 &lt; AS$6), 0, 2)+1)</f>
        <v/>
      </c>
      <c r="AT123" s="68" t="str">
        <f ca="1">INDEX({"","_","-","="},IF(OR($D123 &gt;= AU$6, $E123 &lt; AT$6), 0, 1)+IF(OR($F123 &gt;= AU$6, $G123 &lt; AT$6), 0, 2)+1)</f>
        <v/>
      </c>
      <c r="AU123" s="68" t="str">
        <f ca="1">INDEX({"","_","-","="},IF(OR($D123 &gt;= AV$6, $E123 &lt; AU$6), 0, 1)+IF(OR($F123 &gt;= AV$6, $G123 &lt; AU$6), 0, 2)+1)</f>
        <v/>
      </c>
      <c r="AV123" s="68" t="str">
        <f ca="1">INDEX({"","_","-","="},IF(OR($D123 &gt;= AW$6, $E123 &lt; AV$6), 0, 1)+IF(OR($F123 &gt;= AW$6, $G123 &lt; AV$6), 0, 2)+1)</f>
        <v/>
      </c>
      <c r="AW123" s="68" t="str">
        <f ca="1">INDEX({"","_","-","="},IF(OR($D123 &gt;= AX$6, $E123 &lt; AW$6), 0, 1)+IF(OR($F123 &gt;= AX$6, $G123 &lt; AW$6), 0, 2)+1)</f>
        <v/>
      </c>
      <c r="AX123" s="68" t="str">
        <f ca="1">INDEX({"","_","-","="},IF(OR($D123 &gt;= AY$6, $E123 &lt; AX$6), 0, 1)+IF(OR($F123 &gt;= AY$6, $G123 &lt; AX$6), 0, 2)+1)</f>
        <v/>
      </c>
      <c r="AY123" s="68" t="str">
        <f ca="1">INDEX({"","_","-","="},IF(OR($D123 &gt;= AZ$6, $E123 &lt; AY$6), 0, 1)+IF(OR($F123 &gt;= AZ$6, $G123 &lt; AY$6), 0, 2)+1)</f>
        <v/>
      </c>
      <c r="AZ123" s="68" t="str">
        <f ca="1">INDEX({"","_","-","="},IF(OR($D123 &gt;= BA$6, $E123 &lt; AZ$6), 0, 1)+IF(OR($F123 &gt;= BA$6, $G123 &lt; AZ$6), 0, 2)+1)</f>
        <v/>
      </c>
      <c r="BA123" s="68" t="str">
        <f ca="1">INDEX({"","_","-","="},IF(OR($D123 &gt;= BB$6, $E123 &lt; BA$6), 0, 1)+IF(OR($F123 &gt;= BB$6, $G123 &lt; BA$6), 0, 2)+1)</f>
        <v/>
      </c>
      <c r="BB123" s="68" t="str">
        <f ca="1">INDEX({"","_","-","="},IF(OR($D123 &gt;= BC$6, $E123 &lt; BB$6), 0, 1)+IF(OR($F123 &gt;= BC$6, $G123 &lt; BB$6), 0, 2)+1)</f>
        <v/>
      </c>
      <c r="BC123" s="68" t="str">
        <f ca="1">INDEX({"","_","-","="},IF(OR($D123 &gt;= BD$6, $E123 &lt; BC$6), 0, 1)+IF(OR($F123 &gt;= BD$6, $G123 &lt; BC$6), 0, 2)+1)</f>
        <v/>
      </c>
      <c r="BD123" s="68" t="str">
        <f ca="1">INDEX({"","_","-","="},IF(OR($D123 &gt;= BE$6, $E123 &lt; BD$6), 0, 1)+IF(OR($F123 &gt;= BE$6, $G123 &lt; BD$6), 0, 2)+1)</f>
        <v/>
      </c>
      <c r="BE123" s="68" t="str">
        <f ca="1">INDEX({"","_","-","="},IF(OR($D123 &gt;= BF$6, $E123 &lt; BE$6), 0, 1)+IF(OR($F123 &gt;= BF$6, $G123 &lt; BE$6), 0, 2)+1)</f>
        <v/>
      </c>
      <c r="BF123" s="68" t="str">
        <f ca="1">INDEX({"","_","-","="},IF(OR($D123 &gt;= BG$6, $E123 &lt; BF$6), 0, 1)+IF(OR($F123 &gt;= BG$6, $G123 &lt; BF$6), 0, 2)+1)</f>
        <v/>
      </c>
      <c r="BG123" s="68" t="str">
        <f ca="1">INDEX({"","_","-","="},IF(OR($D123 &gt;= BH$6, $E123 &lt; BG$6), 0, 1)+IF(OR($F123 &gt;= BH$6, $G123 &lt; BG$6), 0, 2)+1)</f>
        <v/>
      </c>
      <c r="BH123" s="68" t="str">
        <f ca="1">INDEX({"","_","-","="},IF(OR($D123 &gt;= BI$6, $E123 &lt; BH$6), 0, 1)+IF(OR($F123 &gt;= BI$6, $G123 &lt; BH$6), 0, 2)+1)</f>
        <v/>
      </c>
      <c r="BI123" s="68" t="str">
        <f ca="1">INDEX({"","_","-","="},IF(OR($D123 &gt;= BJ$6, $E123 &lt; BI$6), 0, 1)+IF(OR($F123 &gt;= BJ$6, $G123 &lt; BI$6), 0, 2)+1)</f>
        <v/>
      </c>
      <c r="BJ123" s="68" t="str">
        <f ca="1">INDEX({"","_","-","="},IF(OR($D123 &gt;= BK$6, $E123 &lt; BJ$6), 0, 1)+IF(OR($F123 &gt;= BK$6, $G123 &lt; BJ$6), 0, 2)+1)</f>
        <v/>
      </c>
      <c r="BK123" s="68" t="str">
        <f ca="1">INDEX({"","_","-","="},IF(OR($D123 &gt;= BL$6, $E123 &lt; BK$6), 0, 1)+IF(OR($F123 &gt;= BL$6, $G123 &lt; BK$6), 0, 2)+1)</f>
        <v/>
      </c>
      <c r="BL123" s="68" t="str">
        <f ca="1">INDEX({"","_","-","="},IF(OR($D123 &gt;= BM$6, $E123 &lt; BL$6), 0, 1)+IF(OR($F123 &gt;= BM$6, $G123 &lt; BL$6), 0, 2)+1)</f>
        <v/>
      </c>
      <c r="BM123" s="68" t="str">
        <f ca="1">INDEX({"","_","-","="},IF(OR($D123 &gt;= BN$6, $E123 &lt; BM$6), 0, 1)+IF(OR($F123 &gt;= BN$6, $G123 &lt; BM$6), 0, 2)+1)</f>
        <v/>
      </c>
      <c r="BN123" s="68" t="str">
        <f ca="1">INDEX({"","_","-","="},IF(OR($D123 &gt;= BO$6, $E123 &lt; BN$6), 0, 1)+IF(OR($F123 &gt;= BO$6, $G123 &lt; BN$6), 0, 2)+1)</f>
        <v/>
      </c>
      <c r="BO123" s="68" t="str">
        <f ca="1">INDEX({"","_","-","="},IF(OR($D123 &gt;= BP$6, $E123 &lt; BO$6), 0, 1)+IF(OR($F123 &gt;= BP$6, $G123 &lt; BO$6), 0, 2)+1)</f>
        <v/>
      </c>
      <c r="BP123" s="68" t="str">
        <f ca="1">INDEX({"","_","-","="},IF(OR($D123 &gt;= BQ$6, $E123 &lt; BP$6), 0, 1)+IF(OR($F123 &gt;= BQ$6, $G123 &lt; BP$6), 0, 2)+1)</f>
        <v/>
      </c>
      <c r="BQ123" s="68" t="str">
        <f ca="1">INDEX({"","_","-","="},IF(OR($D123 &gt;= BR$6, $E123 &lt; BQ$6), 0, 1)+IF(OR($F123 &gt;= BR$6, $G123 &lt; BQ$6), 0, 2)+1)</f>
        <v/>
      </c>
      <c r="BR123" s="68" t="str">
        <f ca="1">INDEX({"","_","-","="},IF(OR($D123 &gt;= BS$6, $E123 &lt; BR$6), 0, 1)+IF(OR($F123 &gt;= BS$6, $G123 &lt; BR$6), 0, 2)+1)</f>
        <v/>
      </c>
      <c r="BS123" s="68" t="str">
        <f ca="1">INDEX({"","_","-","="},IF(OR($D123 &gt;= BT$6, $E123 &lt; BS$6), 0, 1)+IF(OR($F123 &gt;= BT$6, $G123 &lt; BS$6), 0, 2)+1)</f>
        <v/>
      </c>
      <c r="BT123" s="68" t="str">
        <f ca="1">INDEX({"","_","-","="},IF(OR($D123 &gt;= BU$6, $E123 &lt; BT$6), 0, 1)+IF(OR($F123 &gt;= BU$6, $G123 &lt; BT$6), 0, 2)+1)</f>
        <v/>
      </c>
      <c r="BU123" s="68" t="str">
        <f ca="1">INDEX({"","_","-","="},IF(OR($D123 &gt;= BV$6, $E123 &lt; BU$6), 0, 1)+IF(OR($F123 &gt;= BV$6, $G123 &lt; BU$6), 0, 2)+1)</f>
        <v/>
      </c>
      <c r="BV123" s="68" t="str">
        <f ca="1">INDEX({"","_","-","="},IF(OR($D123 &gt;= BW$6, $E123 &lt; BV$6), 0, 1)+IF(OR($F123 &gt;= BW$6, $G123 &lt; BV$6), 0, 2)+1)</f>
        <v/>
      </c>
      <c r="BW123" s="68" t="str">
        <f ca="1">INDEX({"","_","-","="},IF(OR($D123 &gt;= BX$6, $E123 &lt; BW$6), 0, 1)+IF(OR($F123 &gt;= BX$6, $G123 &lt; BW$6), 0, 2)+1)</f>
        <v/>
      </c>
      <c r="BX123" s="68" t="str">
        <f ca="1">INDEX({"","_","-","="},IF(OR($D123 &gt;= BY$6, $E123 &lt; BX$6), 0, 1)+IF(OR($F123 &gt;= BY$6, $G123 &lt; BX$6), 0, 2)+1)</f>
        <v/>
      </c>
      <c r="BY123" s="68" t="str">
        <f ca="1">INDEX({"","_","-","="},IF(OR($D123 &gt;= BZ$6, $E123 &lt; BY$6), 0, 1)+IF(OR($F123 &gt;= BZ$6, $G123 &lt; BY$6), 0, 2)+1)</f>
        <v/>
      </c>
      <c r="BZ123" s="68" t="str">
        <f ca="1">INDEX({"","_","-","="},IF(OR($D123 &gt;= CA$6, $E123 &lt; BZ$6), 0, 1)+IF(OR($F123 &gt;= CA$6, $G123 &lt; BZ$6), 0, 2)+1)</f>
        <v/>
      </c>
      <c r="CA123" s="68" t="str">
        <f ca="1">INDEX({"","_","-","="},IF(OR($D123 &gt;= CB$6, $E123 &lt; CA$6), 0, 1)+IF(OR($F123 &gt;= CB$6, $G123 &lt; CA$6), 0, 2)+1)</f>
        <v/>
      </c>
      <c r="CB123" s="68" t="str">
        <f ca="1">INDEX({"","_","-","="},IF(OR($D123 &gt;= CC$6, $E123 &lt; CB$6), 0, 1)+IF(OR($F123 &gt;= CC$6, $G123 &lt; CB$6), 0, 2)+1)</f>
        <v/>
      </c>
      <c r="CC123" s="68" t="str">
        <f ca="1">INDEX({"","_","-","="},IF(OR($D123 &gt;= CD$6, $E123 &lt; CC$6), 0, 1)+IF(OR($F123 &gt;= CD$6, $G123 &lt; CC$6), 0, 2)+1)</f>
        <v/>
      </c>
      <c r="CD123" s="68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IF('临-进度'!M119,'临-进度'!$A119,"")</f>
        <v/>
      </c>
      <c r="B124" s="8" t="str">
        <f ca="1">IF('临-进度'!M119,'临-进度'!$B119,"")</f>
        <v/>
      </c>
      <c r="C124" s="8" t="str">
        <f ca="1">IF('临-进度'!M119,'临-进度'!$E119,"")</f>
        <v/>
      </c>
      <c r="D124" s="40" t="str">
        <f ca="1">IF('临-进度'!$M119,'临-进度'!$I119,"")</f>
        <v/>
      </c>
      <c r="E124" s="40" t="str">
        <f ca="1">IF('临-进度'!$M119,'临-进度'!$AE119,"")</f>
        <v/>
      </c>
      <c r="F124" s="40" t="str">
        <f ca="1">IF('临-进度'!$M119,'临-进度'!$J119,"")</f>
        <v/>
      </c>
      <c r="G124" s="73" t="str">
        <f ca="1">IF('临-进度'!$M119,'临-进度'!$AF119,"")</f>
        <v/>
      </c>
      <c r="H124" s="68" t="str">
        <f ca="1">INDEX({"","_","-","="},IF(OR($D124 &gt;= I$6, $E124 &lt; H$6), 0, 1)+IF(OR($F124 &gt;= I$6, $G124 &lt; H$6), 0, 2)+1)</f>
        <v/>
      </c>
      <c r="I124" s="68" t="str">
        <f ca="1">INDEX({"","_","-","="},IF(OR($D124 &gt;= J$6, $E124 &lt; I$6), 0, 1)+IF(OR($F124 &gt;= J$6, $G124 &lt; I$6), 0, 2)+1)</f>
        <v/>
      </c>
      <c r="J124" s="68" t="str">
        <f ca="1">INDEX({"","_","-","="},IF(OR($D124 &gt;= K$6, $E124 &lt; J$6), 0, 1)+IF(OR($F124 &gt;= K$6, $G124 &lt; J$6), 0, 2)+1)</f>
        <v/>
      </c>
      <c r="K124" s="68" t="str">
        <f ca="1">INDEX({"","_","-","="},IF(OR($D124 &gt;= L$6, $E124 &lt; K$6), 0, 1)+IF(OR($F124 &gt;= L$6, $G124 &lt; K$6), 0, 2)+1)</f>
        <v/>
      </c>
      <c r="L124" s="68" t="str">
        <f ca="1">INDEX({"","_","-","="},IF(OR($D124 &gt;= M$6, $E124 &lt; L$6), 0, 1)+IF(OR($F124 &gt;= M$6, $G124 &lt; L$6), 0, 2)+1)</f>
        <v/>
      </c>
      <c r="M124" s="68" t="str">
        <f ca="1">INDEX({"","_","-","="},IF(OR($D124 &gt;= N$6, $E124 &lt; M$6), 0, 1)+IF(OR($F124 &gt;= N$6, $G124 &lt; M$6), 0, 2)+1)</f>
        <v/>
      </c>
      <c r="N124" s="68" t="str">
        <f ca="1">INDEX({"","_","-","="},IF(OR($D124 &gt;= O$6, $E124 &lt; N$6), 0, 1)+IF(OR($F124 &gt;= O$6, $G124 &lt; N$6), 0, 2)+1)</f>
        <v/>
      </c>
      <c r="O124" s="68" t="str">
        <f ca="1">INDEX({"","_","-","="},IF(OR($D124 &gt;= P$6, $E124 &lt; O$6), 0, 1)+IF(OR($F124 &gt;= P$6, $G124 &lt; O$6), 0, 2)+1)</f>
        <v/>
      </c>
      <c r="P124" s="68" t="str">
        <f ca="1">INDEX({"","_","-","="},IF(OR($D124 &gt;= Q$6, $E124 &lt; P$6), 0, 1)+IF(OR($F124 &gt;= Q$6, $G124 &lt; P$6), 0, 2)+1)</f>
        <v/>
      </c>
      <c r="Q124" s="68" t="str">
        <f ca="1">INDEX({"","_","-","="},IF(OR($D124 &gt;= R$6, $E124 &lt; Q$6), 0, 1)+IF(OR($F124 &gt;= R$6, $G124 &lt; Q$6), 0, 2)+1)</f>
        <v/>
      </c>
      <c r="R124" s="68" t="str">
        <f ca="1">INDEX({"","_","-","="},IF(OR($D124 &gt;= S$6, $E124 &lt; R$6), 0, 1)+IF(OR($F124 &gt;= S$6, $G124 &lt; R$6), 0, 2)+1)</f>
        <v/>
      </c>
      <c r="S124" s="68" t="str">
        <f ca="1">INDEX({"","_","-","="},IF(OR($D124 &gt;= T$6, $E124 &lt; S$6), 0, 1)+IF(OR($F124 &gt;= T$6, $G124 &lt; S$6), 0, 2)+1)</f>
        <v/>
      </c>
      <c r="T124" s="68" t="str">
        <f ca="1">INDEX({"","_","-","="},IF(OR($D124 &gt;= U$6, $E124 &lt; T$6), 0, 1)+IF(OR($F124 &gt;= U$6, $G124 &lt; T$6), 0, 2)+1)</f>
        <v/>
      </c>
      <c r="U124" s="68" t="str">
        <f ca="1">INDEX({"","_","-","="},IF(OR($D124 &gt;= V$6, $E124 &lt; U$6), 0, 1)+IF(OR($F124 &gt;= V$6, $G124 &lt; U$6), 0, 2)+1)</f>
        <v/>
      </c>
      <c r="V124" s="68" t="str">
        <f ca="1">INDEX({"","_","-","="},IF(OR($D124 &gt;= W$6, $E124 &lt; V$6), 0, 1)+IF(OR($F124 &gt;= W$6, $G124 &lt; V$6), 0, 2)+1)</f>
        <v/>
      </c>
      <c r="W124" s="68" t="str">
        <f ca="1">INDEX({"","_","-","="},IF(OR($D124 &gt;= X$6, $E124 &lt; W$6), 0, 1)+IF(OR($F124 &gt;= X$6, $G124 &lt; W$6), 0, 2)+1)</f>
        <v/>
      </c>
      <c r="X124" s="68" t="str">
        <f ca="1">INDEX({"","_","-","="},IF(OR($D124 &gt;= Y$6, $E124 &lt; X$6), 0, 1)+IF(OR($F124 &gt;= Y$6, $G124 &lt; X$6), 0, 2)+1)</f>
        <v/>
      </c>
      <c r="Y124" s="68" t="str">
        <f ca="1">INDEX({"","_","-","="},IF(OR($D124 &gt;= Z$6, $E124 &lt; Y$6), 0, 1)+IF(OR($F124 &gt;= Z$6, $G124 &lt; Y$6), 0, 2)+1)</f>
        <v/>
      </c>
      <c r="Z124" s="68" t="str">
        <f ca="1">INDEX({"","_","-","="},IF(OR($D124 &gt;= AA$6, $E124 &lt; Z$6), 0, 1)+IF(OR($F124 &gt;= AA$6, $G124 &lt; Z$6), 0, 2)+1)</f>
        <v/>
      </c>
      <c r="AA124" s="68" t="str">
        <f ca="1">INDEX({"","_","-","="},IF(OR($D124 &gt;= AB$6, $E124 &lt; AA$6), 0, 1)+IF(OR($F124 &gt;= AB$6, $G124 &lt; AA$6), 0, 2)+1)</f>
        <v/>
      </c>
      <c r="AB124" s="68" t="str">
        <f ca="1">INDEX({"","_","-","="},IF(OR($D124 &gt;= AC$6, $E124 &lt; AB$6), 0, 1)+IF(OR($F124 &gt;= AC$6, $G124 &lt; AB$6), 0, 2)+1)</f>
        <v/>
      </c>
      <c r="AC124" s="68" t="str">
        <f ca="1">INDEX({"","_","-","="},IF(OR($D124 &gt;= AD$6, $E124 &lt; AC$6), 0, 1)+IF(OR($F124 &gt;= AD$6, $G124 &lt; AC$6), 0, 2)+1)</f>
        <v/>
      </c>
      <c r="AD124" s="68" t="str">
        <f ca="1">INDEX({"","_","-","="},IF(OR($D124 &gt;= AE$6, $E124 &lt; AD$6), 0, 1)+IF(OR($F124 &gt;= AE$6, $G124 &lt; AD$6), 0, 2)+1)</f>
        <v/>
      </c>
      <c r="AE124" s="68" t="str">
        <f ca="1">INDEX({"","_","-","="},IF(OR($D124 &gt;= AF$6, $E124 &lt; AE$6), 0, 1)+IF(OR($F124 &gt;= AF$6, $G124 &lt; AE$6), 0, 2)+1)</f>
        <v/>
      </c>
      <c r="AF124" s="68" t="str">
        <f ca="1">INDEX({"","_","-","="},IF(OR($D124 &gt;= AG$6, $E124 &lt; AF$6), 0, 1)+IF(OR($F124 &gt;= AG$6, $G124 &lt; AF$6), 0, 2)+1)</f>
        <v/>
      </c>
      <c r="AG124" s="68" t="str">
        <f ca="1">INDEX({"","_","-","="},IF(OR($D124 &gt;= AH$6, $E124 &lt; AG$6), 0, 1)+IF(OR($F124 &gt;= AH$6, $G124 &lt; AG$6), 0, 2)+1)</f>
        <v/>
      </c>
      <c r="AH124" s="68" t="str">
        <f ca="1">INDEX({"","_","-","="},IF(OR($D124 &gt;= AI$6, $E124 &lt; AH$6), 0, 1)+IF(OR($F124 &gt;= AI$6, $G124 &lt; AH$6), 0, 2)+1)</f>
        <v/>
      </c>
      <c r="AI124" s="68" t="str">
        <f ca="1">INDEX({"","_","-","="},IF(OR($D124 &gt;= AJ$6, $E124 &lt; AI$6), 0, 1)+IF(OR($F124 &gt;= AJ$6, $G124 &lt; AI$6), 0, 2)+1)</f>
        <v/>
      </c>
      <c r="AJ124" s="68" t="str">
        <f ca="1">INDEX({"","_","-","="},IF(OR($D124 &gt;= AK$6, $E124 &lt; AJ$6), 0, 1)+IF(OR($F124 &gt;= AK$6, $G124 &lt; AJ$6), 0, 2)+1)</f>
        <v/>
      </c>
      <c r="AK124" s="68" t="str">
        <f ca="1">INDEX({"","_","-","="},IF(OR($D124 &gt;= AL$6, $E124 &lt; AK$6), 0, 1)+IF(OR($F124 &gt;= AL$6, $G124 &lt; AK$6), 0, 2)+1)</f>
        <v/>
      </c>
      <c r="AL124" s="68" t="str">
        <f ca="1">INDEX({"","_","-","="},IF(OR($D124 &gt;= AM$6, $E124 &lt; AL$6), 0, 1)+IF(OR($F124 &gt;= AM$6, $G124 &lt; AL$6), 0, 2)+1)</f>
        <v/>
      </c>
      <c r="AM124" s="68" t="str">
        <f ca="1">INDEX({"","_","-","="},IF(OR($D124 &gt;= AN$6, $E124 &lt; AM$6), 0, 1)+IF(OR($F124 &gt;= AN$6, $G124 &lt; AM$6), 0, 2)+1)</f>
        <v/>
      </c>
      <c r="AN124" s="68" t="str">
        <f ca="1">INDEX({"","_","-","="},IF(OR($D124 &gt;= AO$6, $E124 &lt; AN$6), 0, 1)+IF(OR($F124 &gt;= AO$6, $G124 &lt; AN$6), 0, 2)+1)</f>
        <v/>
      </c>
      <c r="AO124" s="68" t="str">
        <f ca="1">INDEX({"","_","-","="},IF(OR($D124 &gt;= AP$6, $E124 &lt; AO$6), 0, 1)+IF(OR($F124 &gt;= AP$6, $G124 &lt; AO$6), 0, 2)+1)</f>
        <v/>
      </c>
      <c r="AP124" s="68" t="str">
        <f ca="1">INDEX({"","_","-","="},IF(OR($D124 &gt;= AQ$6, $E124 &lt; AP$6), 0, 1)+IF(OR($F124 &gt;= AQ$6, $G124 &lt; AP$6), 0, 2)+1)</f>
        <v/>
      </c>
      <c r="AQ124" s="68" t="str">
        <f ca="1">INDEX({"","_","-","="},IF(OR($D124 &gt;= AR$6, $E124 &lt; AQ$6), 0, 1)+IF(OR($F124 &gt;= AR$6, $G124 &lt; AQ$6), 0, 2)+1)</f>
        <v/>
      </c>
      <c r="AR124" s="68" t="str">
        <f ca="1">INDEX({"","_","-","="},IF(OR($D124 &gt;= AS$6, $E124 &lt; AR$6), 0, 1)+IF(OR($F124 &gt;= AS$6, $G124 &lt; AR$6), 0, 2)+1)</f>
        <v/>
      </c>
      <c r="AS124" s="68" t="str">
        <f ca="1">INDEX({"","_","-","="},IF(OR($D124 &gt;= AT$6, $E124 &lt; AS$6), 0, 1)+IF(OR($F124 &gt;= AT$6, $G124 &lt; AS$6), 0, 2)+1)</f>
        <v/>
      </c>
      <c r="AT124" s="68" t="str">
        <f ca="1">INDEX({"","_","-","="},IF(OR($D124 &gt;= AU$6, $E124 &lt; AT$6), 0, 1)+IF(OR($F124 &gt;= AU$6, $G124 &lt; AT$6), 0, 2)+1)</f>
        <v/>
      </c>
      <c r="AU124" s="68" t="str">
        <f ca="1">INDEX({"","_","-","="},IF(OR($D124 &gt;= AV$6, $E124 &lt; AU$6), 0, 1)+IF(OR($F124 &gt;= AV$6, $G124 &lt; AU$6), 0, 2)+1)</f>
        <v/>
      </c>
      <c r="AV124" s="68" t="str">
        <f ca="1">INDEX({"","_","-","="},IF(OR($D124 &gt;= AW$6, $E124 &lt; AV$6), 0, 1)+IF(OR($F124 &gt;= AW$6, $G124 &lt; AV$6), 0, 2)+1)</f>
        <v/>
      </c>
      <c r="AW124" s="68" t="str">
        <f ca="1">INDEX({"","_","-","="},IF(OR($D124 &gt;= AX$6, $E124 &lt; AW$6), 0, 1)+IF(OR($F124 &gt;= AX$6, $G124 &lt; AW$6), 0, 2)+1)</f>
        <v/>
      </c>
      <c r="AX124" s="68" t="str">
        <f ca="1">INDEX({"","_","-","="},IF(OR($D124 &gt;= AY$6, $E124 &lt; AX$6), 0, 1)+IF(OR($F124 &gt;= AY$6, $G124 &lt; AX$6), 0, 2)+1)</f>
        <v/>
      </c>
      <c r="AY124" s="68" t="str">
        <f ca="1">INDEX({"","_","-","="},IF(OR($D124 &gt;= AZ$6, $E124 &lt; AY$6), 0, 1)+IF(OR($F124 &gt;= AZ$6, $G124 &lt; AY$6), 0, 2)+1)</f>
        <v/>
      </c>
      <c r="AZ124" s="68" t="str">
        <f ca="1">INDEX({"","_","-","="},IF(OR($D124 &gt;= BA$6, $E124 &lt; AZ$6), 0, 1)+IF(OR($F124 &gt;= BA$6, $G124 &lt; AZ$6), 0, 2)+1)</f>
        <v/>
      </c>
      <c r="BA124" s="68" t="str">
        <f ca="1">INDEX({"","_","-","="},IF(OR($D124 &gt;= BB$6, $E124 &lt; BA$6), 0, 1)+IF(OR($F124 &gt;= BB$6, $G124 &lt; BA$6), 0, 2)+1)</f>
        <v/>
      </c>
      <c r="BB124" s="68" t="str">
        <f ca="1">INDEX({"","_","-","="},IF(OR($D124 &gt;= BC$6, $E124 &lt; BB$6), 0, 1)+IF(OR($F124 &gt;= BC$6, $G124 &lt; BB$6), 0, 2)+1)</f>
        <v/>
      </c>
      <c r="BC124" s="68" t="str">
        <f ca="1">INDEX({"","_","-","="},IF(OR($D124 &gt;= BD$6, $E124 &lt; BC$6), 0, 1)+IF(OR($F124 &gt;= BD$6, $G124 &lt; BC$6), 0, 2)+1)</f>
        <v/>
      </c>
      <c r="BD124" s="68" t="str">
        <f ca="1">INDEX({"","_","-","="},IF(OR($D124 &gt;= BE$6, $E124 &lt; BD$6), 0, 1)+IF(OR($F124 &gt;= BE$6, $G124 &lt; BD$6), 0, 2)+1)</f>
        <v/>
      </c>
      <c r="BE124" s="68" t="str">
        <f ca="1">INDEX({"","_","-","="},IF(OR($D124 &gt;= BF$6, $E124 &lt; BE$6), 0, 1)+IF(OR($F124 &gt;= BF$6, $G124 &lt; BE$6), 0, 2)+1)</f>
        <v/>
      </c>
      <c r="BF124" s="68" t="str">
        <f ca="1">INDEX({"","_","-","="},IF(OR($D124 &gt;= BG$6, $E124 &lt; BF$6), 0, 1)+IF(OR($F124 &gt;= BG$6, $G124 &lt; BF$6), 0, 2)+1)</f>
        <v/>
      </c>
      <c r="BG124" s="68" t="str">
        <f ca="1">INDEX({"","_","-","="},IF(OR($D124 &gt;= BH$6, $E124 &lt; BG$6), 0, 1)+IF(OR($F124 &gt;= BH$6, $G124 &lt; BG$6), 0, 2)+1)</f>
        <v/>
      </c>
      <c r="BH124" s="68" t="str">
        <f ca="1">INDEX({"","_","-","="},IF(OR($D124 &gt;= BI$6, $E124 &lt; BH$6), 0, 1)+IF(OR($F124 &gt;= BI$6, $G124 &lt; BH$6), 0, 2)+1)</f>
        <v/>
      </c>
      <c r="BI124" s="68" t="str">
        <f ca="1">INDEX({"","_","-","="},IF(OR($D124 &gt;= BJ$6, $E124 &lt; BI$6), 0, 1)+IF(OR($F124 &gt;= BJ$6, $G124 &lt; BI$6), 0, 2)+1)</f>
        <v/>
      </c>
      <c r="BJ124" s="68" t="str">
        <f ca="1">INDEX({"","_","-","="},IF(OR($D124 &gt;= BK$6, $E124 &lt; BJ$6), 0, 1)+IF(OR($F124 &gt;= BK$6, $G124 &lt; BJ$6), 0, 2)+1)</f>
        <v/>
      </c>
      <c r="BK124" s="68" t="str">
        <f ca="1">INDEX({"","_","-","="},IF(OR($D124 &gt;= BL$6, $E124 &lt; BK$6), 0, 1)+IF(OR($F124 &gt;= BL$6, $G124 &lt; BK$6), 0, 2)+1)</f>
        <v/>
      </c>
      <c r="BL124" s="68" t="str">
        <f ca="1">INDEX({"","_","-","="},IF(OR($D124 &gt;= BM$6, $E124 &lt; BL$6), 0, 1)+IF(OR($F124 &gt;= BM$6, $G124 &lt; BL$6), 0, 2)+1)</f>
        <v/>
      </c>
      <c r="BM124" s="68" t="str">
        <f ca="1">INDEX({"","_","-","="},IF(OR($D124 &gt;= BN$6, $E124 &lt; BM$6), 0, 1)+IF(OR($F124 &gt;= BN$6, $G124 &lt; BM$6), 0, 2)+1)</f>
        <v/>
      </c>
      <c r="BN124" s="68" t="str">
        <f ca="1">INDEX({"","_","-","="},IF(OR($D124 &gt;= BO$6, $E124 &lt; BN$6), 0, 1)+IF(OR($F124 &gt;= BO$6, $G124 &lt; BN$6), 0, 2)+1)</f>
        <v/>
      </c>
      <c r="BO124" s="68" t="str">
        <f ca="1">INDEX({"","_","-","="},IF(OR($D124 &gt;= BP$6, $E124 &lt; BO$6), 0, 1)+IF(OR($F124 &gt;= BP$6, $G124 &lt; BO$6), 0, 2)+1)</f>
        <v/>
      </c>
      <c r="BP124" s="68" t="str">
        <f ca="1">INDEX({"","_","-","="},IF(OR($D124 &gt;= BQ$6, $E124 &lt; BP$6), 0, 1)+IF(OR($F124 &gt;= BQ$6, $G124 &lt; BP$6), 0, 2)+1)</f>
        <v/>
      </c>
      <c r="BQ124" s="68" t="str">
        <f ca="1">INDEX({"","_","-","="},IF(OR($D124 &gt;= BR$6, $E124 &lt; BQ$6), 0, 1)+IF(OR($F124 &gt;= BR$6, $G124 &lt; BQ$6), 0, 2)+1)</f>
        <v/>
      </c>
      <c r="BR124" s="68" t="str">
        <f ca="1">INDEX({"","_","-","="},IF(OR($D124 &gt;= BS$6, $E124 &lt; BR$6), 0, 1)+IF(OR($F124 &gt;= BS$6, $G124 &lt; BR$6), 0, 2)+1)</f>
        <v/>
      </c>
      <c r="BS124" s="68" t="str">
        <f ca="1">INDEX({"","_","-","="},IF(OR($D124 &gt;= BT$6, $E124 &lt; BS$6), 0, 1)+IF(OR($F124 &gt;= BT$6, $G124 &lt; BS$6), 0, 2)+1)</f>
        <v/>
      </c>
      <c r="BT124" s="68" t="str">
        <f ca="1">INDEX({"","_","-","="},IF(OR($D124 &gt;= BU$6, $E124 &lt; BT$6), 0, 1)+IF(OR($F124 &gt;= BU$6, $G124 &lt; BT$6), 0, 2)+1)</f>
        <v/>
      </c>
      <c r="BU124" s="68" t="str">
        <f ca="1">INDEX({"","_","-","="},IF(OR($D124 &gt;= BV$6, $E124 &lt; BU$6), 0, 1)+IF(OR($F124 &gt;= BV$6, $G124 &lt; BU$6), 0, 2)+1)</f>
        <v/>
      </c>
      <c r="BV124" s="68" t="str">
        <f ca="1">INDEX({"","_","-","="},IF(OR($D124 &gt;= BW$6, $E124 &lt; BV$6), 0, 1)+IF(OR($F124 &gt;= BW$6, $G124 &lt; BV$6), 0, 2)+1)</f>
        <v/>
      </c>
      <c r="BW124" s="68" t="str">
        <f ca="1">INDEX({"","_","-","="},IF(OR($D124 &gt;= BX$6, $E124 &lt; BW$6), 0, 1)+IF(OR($F124 &gt;= BX$6, $G124 &lt; BW$6), 0, 2)+1)</f>
        <v/>
      </c>
      <c r="BX124" s="68" t="str">
        <f ca="1">INDEX({"","_","-","="},IF(OR($D124 &gt;= BY$6, $E124 &lt; BX$6), 0, 1)+IF(OR($F124 &gt;= BY$6, $G124 &lt; BX$6), 0, 2)+1)</f>
        <v/>
      </c>
      <c r="BY124" s="68" t="str">
        <f ca="1">INDEX({"","_","-","="},IF(OR($D124 &gt;= BZ$6, $E124 &lt; BY$6), 0, 1)+IF(OR($F124 &gt;= BZ$6, $G124 &lt; BY$6), 0, 2)+1)</f>
        <v/>
      </c>
      <c r="BZ124" s="68" t="str">
        <f ca="1">INDEX({"","_","-","="},IF(OR($D124 &gt;= CA$6, $E124 &lt; BZ$6), 0, 1)+IF(OR($F124 &gt;= CA$6, $G124 &lt; BZ$6), 0, 2)+1)</f>
        <v/>
      </c>
      <c r="CA124" s="68" t="str">
        <f ca="1">INDEX({"","_","-","="},IF(OR($D124 &gt;= CB$6, $E124 &lt; CA$6), 0, 1)+IF(OR($F124 &gt;= CB$6, $G124 &lt; CA$6), 0, 2)+1)</f>
        <v/>
      </c>
      <c r="CB124" s="68" t="str">
        <f ca="1">INDEX({"","_","-","="},IF(OR($D124 &gt;= CC$6, $E124 &lt; CB$6), 0, 1)+IF(OR($F124 &gt;= CC$6, $G124 &lt; CB$6), 0, 2)+1)</f>
        <v/>
      </c>
      <c r="CC124" s="68" t="str">
        <f ca="1">INDEX({"","_","-","="},IF(OR($D124 &gt;= CD$6, $E124 &lt; CC$6), 0, 1)+IF(OR($F124 &gt;= CD$6, $G124 &lt; CC$6), 0, 2)+1)</f>
        <v/>
      </c>
      <c r="CD124" s="68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IF('临-进度'!M120,'临-进度'!$A120,"")</f>
        <v/>
      </c>
      <c r="B125" s="8" t="str">
        <f ca="1">IF('临-进度'!M120,'临-进度'!$B120,"")</f>
        <v/>
      </c>
      <c r="C125" s="8" t="str">
        <f ca="1">IF('临-进度'!M120,'临-进度'!$E120,"")</f>
        <v/>
      </c>
      <c r="D125" s="40" t="str">
        <f ca="1">IF('临-进度'!$M120,'临-进度'!$I120,"")</f>
        <v/>
      </c>
      <c r="E125" s="40" t="str">
        <f ca="1">IF('临-进度'!$M120,'临-进度'!$AE120,"")</f>
        <v/>
      </c>
      <c r="F125" s="40" t="str">
        <f ca="1">IF('临-进度'!$M120,'临-进度'!$J120,"")</f>
        <v/>
      </c>
      <c r="G125" s="73" t="str">
        <f ca="1">IF('临-进度'!$M120,'临-进度'!$AF120,"")</f>
        <v/>
      </c>
      <c r="H125" s="68" t="str">
        <f ca="1">INDEX({"","_","-","="},IF(OR($D125 &gt;= I$6, $E125 &lt; H$6), 0, 1)+IF(OR($F125 &gt;= I$6, $G125 &lt; H$6), 0, 2)+1)</f>
        <v/>
      </c>
      <c r="I125" s="68" t="str">
        <f ca="1">INDEX({"","_","-","="},IF(OR($D125 &gt;= J$6, $E125 &lt; I$6), 0, 1)+IF(OR($F125 &gt;= J$6, $G125 &lt; I$6), 0, 2)+1)</f>
        <v/>
      </c>
      <c r="J125" s="68" t="str">
        <f ca="1">INDEX({"","_","-","="},IF(OR($D125 &gt;= K$6, $E125 &lt; J$6), 0, 1)+IF(OR($F125 &gt;= K$6, $G125 &lt; J$6), 0, 2)+1)</f>
        <v/>
      </c>
      <c r="K125" s="68" t="str">
        <f ca="1">INDEX({"","_","-","="},IF(OR($D125 &gt;= L$6, $E125 &lt; K$6), 0, 1)+IF(OR($F125 &gt;= L$6, $G125 &lt; K$6), 0, 2)+1)</f>
        <v/>
      </c>
      <c r="L125" s="68" t="str">
        <f ca="1">INDEX({"","_","-","="},IF(OR($D125 &gt;= M$6, $E125 &lt; L$6), 0, 1)+IF(OR($F125 &gt;= M$6, $G125 &lt; L$6), 0, 2)+1)</f>
        <v/>
      </c>
      <c r="M125" s="68" t="str">
        <f ca="1">INDEX({"","_","-","="},IF(OR($D125 &gt;= N$6, $E125 &lt; M$6), 0, 1)+IF(OR($F125 &gt;= N$6, $G125 &lt; M$6), 0, 2)+1)</f>
        <v/>
      </c>
      <c r="N125" s="68" t="str">
        <f ca="1">INDEX({"","_","-","="},IF(OR($D125 &gt;= O$6, $E125 &lt; N$6), 0, 1)+IF(OR($F125 &gt;= O$6, $G125 &lt; N$6), 0, 2)+1)</f>
        <v/>
      </c>
      <c r="O125" s="68" t="str">
        <f ca="1">INDEX({"","_","-","="},IF(OR($D125 &gt;= P$6, $E125 &lt; O$6), 0, 1)+IF(OR($F125 &gt;= P$6, $G125 &lt; O$6), 0, 2)+1)</f>
        <v/>
      </c>
      <c r="P125" s="68" t="str">
        <f ca="1">INDEX({"","_","-","="},IF(OR($D125 &gt;= Q$6, $E125 &lt; P$6), 0, 1)+IF(OR($F125 &gt;= Q$6, $G125 &lt; P$6), 0, 2)+1)</f>
        <v/>
      </c>
      <c r="Q125" s="68" t="str">
        <f ca="1">INDEX({"","_","-","="},IF(OR($D125 &gt;= R$6, $E125 &lt; Q$6), 0, 1)+IF(OR($F125 &gt;= R$6, $G125 &lt; Q$6), 0, 2)+1)</f>
        <v/>
      </c>
      <c r="R125" s="68" t="str">
        <f ca="1">INDEX({"","_","-","="},IF(OR($D125 &gt;= S$6, $E125 &lt; R$6), 0, 1)+IF(OR($F125 &gt;= S$6, $G125 &lt; R$6), 0, 2)+1)</f>
        <v/>
      </c>
      <c r="S125" s="68" t="str">
        <f ca="1">INDEX({"","_","-","="},IF(OR($D125 &gt;= T$6, $E125 &lt; S$6), 0, 1)+IF(OR($F125 &gt;= T$6, $G125 &lt; S$6), 0, 2)+1)</f>
        <v/>
      </c>
      <c r="T125" s="68" t="str">
        <f ca="1">INDEX({"","_","-","="},IF(OR($D125 &gt;= U$6, $E125 &lt; T$6), 0, 1)+IF(OR($F125 &gt;= U$6, $G125 &lt; T$6), 0, 2)+1)</f>
        <v/>
      </c>
      <c r="U125" s="68" t="str">
        <f ca="1">INDEX({"","_","-","="},IF(OR($D125 &gt;= V$6, $E125 &lt; U$6), 0, 1)+IF(OR($F125 &gt;= V$6, $G125 &lt; U$6), 0, 2)+1)</f>
        <v/>
      </c>
      <c r="V125" s="68" t="str">
        <f ca="1">INDEX({"","_","-","="},IF(OR($D125 &gt;= W$6, $E125 &lt; V$6), 0, 1)+IF(OR($F125 &gt;= W$6, $G125 &lt; V$6), 0, 2)+1)</f>
        <v/>
      </c>
      <c r="W125" s="68" t="str">
        <f ca="1">INDEX({"","_","-","="},IF(OR($D125 &gt;= X$6, $E125 &lt; W$6), 0, 1)+IF(OR($F125 &gt;= X$6, $G125 &lt; W$6), 0, 2)+1)</f>
        <v/>
      </c>
      <c r="X125" s="68" t="str">
        <f ca="1">INDEX({"","_","-","="},IF(OR($D125 &gt;= Y$6, $E125 &lt; X$6), 0, 1)+IF(OR($F125 &gt;= Y$6, $G125 &lt; X$6), 0, 2)+1)</f>
        <v/>
      </c>
      <c r="Y125" s="68" t="str">
        <f ca="1">INDEX({"","_","-","="},IF(OR($D125 &gt;= Z$6, $E125 &lt; Y$6), 0, 1)+IF(OR($F125 &gt;= Z$6, $G125 &lt; Y$6), 0, 2)+1)</f>
        <v/>
      </c>
      <c r="Z125" s="68" t="str">
        <f ca="1">INDEX({"","_","-","="},IF(OR($D125 &gt;= AA$6, $E125 &lt; Z$6), 0, 1)+IF(OR($F125 &gt;= AA$6, $G125 &lt; Z$6), 0, 2)+1)</f>
        <v/>
      </c>
      <c r="AA125" s="68" t="str">
        <f ca="1">INDEX({"","_","-","="},IF(OR($D125 &gt;= AB$6, $E125 &lt; AA$6), 0, 1)+IF(OR($F125 &gt;= AB$6, $G125 &lt; AA$6), 0, 2)+1)</f>
        <v/>
      </c>
      <c r="AB125" s="68" t="str">
        <f ca="1">INDEX({"","_","-","="},IF(OR($D125 &gt;= AC$6, $E125 &lt; AB$6), 0, 1)+IF(OR($F125 &gt;= AC$6, $G125 &lt; AB$6), 0, 2)+1)</f>
        <v/>
      </c>
      <c r="AC125" s="68" t="str">
        <f ca="1">INDEX({"","_","-","="},IF(OR($D125 &gt;= AD$6, $E125 &lt; AC$6), 0, 1)+IF(OR($F125 &gt;= AD$6, $G125 &lt; AC$6), 0, 2)+1)</f>
        <v/>
      </c>
      <c r="AD125" s="68" t="str">
        <f ca="1">INDEX({"","_","-","="},IF(OR($D125 &gt;= AE$6, $E125 &lt; AD$6), 0, 1)+IF(OR($F125 &gt;= AE$6, $G125 &lt; AD$6), 0, 2)+1)</f>
        <v/>
      </c>
      <c r="AE125" s="68" t="str">
        <f ca="1">INDEX({"","_","-","="},IF(OR($D125 &gt;= AF$6, $E125 &lt; AE$6), 0, 1)+IF(OR($F125 &gt;= AF$6, $G125 &lt; AE$6), 0, 2)+1)</f>
        <v/>
      </c>
      <c r="AF125" s="68" t="str">
        <f ca="1">INDEX({"","_","-","="},IF(OR($D125 &gt;= AG$6, $E125 &lt; AF$6), 0, 1)+IF(OR($F125 &gt;= AG$6, $G125 &lt; AF$6), 0, 2)+1)</f>
        <v/>
      </c>
      <c r="AG125" s="68" t="str">
        <f ca="1">INDEX({"","_","-","="},IF(OR($D125 &gt;= AH$6, $E125 &lt; AG$6), 0, 1)+IF(OR($F125 &gt;= AH$6, $G125 &lt; AG$6), 0, 2)+1)</f>
        <v/>
      </c>
      <c r="AH125" s="68" t="str">
        <f ca="1">INDEX({"","_","-","="},IF(OR($D125 &gt;= AI$6, $E125 &lt; AH$6), 0, 1)+IF(OR($F125 &gt;= AI$6, $G125 &lt; AH$6), 0, 2)+1)</f>
        <v/>
      </c>
      <c r="AI125" s="68" t="str">
        <f ca="1">INDEX({"","_","-","="},IF(OR($D125 &gt;= AJ$6, $E125 &lt; AI$6), 0, 1)+IF(OR($F125 &gt;= AJ$6, $G125 &lt; AI$6), 0, 2)+1)</f>
        <v/>
      </c>
      <c r="AJ125" s="68" t="str">
        <f ca="1">INDEX({"","_","-","="},IF(OR($D125 &gt;= AK$6, $E125 &lt; AJ$6), 0, 1)+IF(OR($F125 &gt;= AK$6, $G125 &lt; AJ$6), 0, 2)+1)</f>
        <v/>
      </c>
      <c r="AK125" s="68" t="str">
        <f ca="1">INDEX({"","_","-","="},IF(OR($D125 &gt;= AL$6, $E125 &lt; AK$6), 0, 1)+IF(OR($F125 &gt;= AL$6, $G125 &lt; AK$6), 0, 2)+1)</f>
        <v/>
      </c>
      <c r="AL125" s="68" t="str">
        <f ca="1">INDEX({"","_","-","="},IF(OR($D125 &gt;= AM$6, $E125 &lt; AL$6), 0, 1)+IF(OR($F125 &gt;= AM$6, $G125 &lt; AL$6), 0, 2)+1)</f>
        <v/>
      </c>
      <c r="AM125" s="68" t="str">
        <f ca="1">INDEX({"","_","-","="},IF(OR($D125 &gt;= AN$6, $E125 &lt; AM$6), 0, 1)+IF(OR($F125 &gt;= AN$6, $G125 &lt; AM$6), 0, 2)+1)</f>
        <v/>
      </c>
      <c r="AN125" s="68" t="str">
        <f ca="1">INDEX({"","_","-","="},IF(OR($D125 &gt;= AO$6, $E125 &lt; AN$6), 0, 1)+IF(OR($F125 &gt;= AO$6, $G125 &lt; AN$6), 0, 2)+1)</f>
        <v/>
      </c>
      <c r="AO125" s="68" t="str">
        <f ca="1">INDEX({"","_","-","="},IF(OR($D125 &gt;= AP$6, $E125 &lt; AO$6), 0, 1)+IF(OR($F125 &gt;= AP$6, $G125 &lt; AO$6), 0, 2)+1)</f>
        <v/>
      </c>
      <c r="AP125" s="68" t="str">
        <f ca="1">INDEX({"","_","-","="},IF(OR($D125 &gt;= AQ$6, $E125 &lt; AP$6), 0, 1)+IF(OR($F125 &gt;= AQ$6, $G125 &lt; AP$6), 0, 2)+1)</f>
        <v/>
      </c>
      <c r="AQ125" s="68" t="str">
        <f ca="1">INDEX({"","_","-","="},IF(OR($D125 &gt;= AR$6, $E125 &lt; AQ$6), 0, 1)+IF(OR($F125 &gt;= AR$6, $G125 &lt; AQ$6), 0, 2)+1)</f>
        <v/>
      </c>
      <c r="AR125" s="68" t="str">
        <f ca="1">INDEX({"","_","-","="},IF(OR($D125 &gt;= AS$6, $E125 &lt; AR$6), 0, 1)+IF(OR($F125 &gt;= AS$6, $G125 &lt; AR$6), 0, 2)+1)</f>
        <v/>
      </c>
      <c r="AS125" s="68" t="str">
        <f ca="1">INDEX({"","_","-","="},IF(OR($D125 &gt;= AT$6, $E125 &lt; AS$6), 0, 1)+IF(OR($F125 &gt;= AT$6, $G125 &lt; AS$6), 0, 2)+1)</f>
        <v/>
      </c>
      <c r="AT125" s="68" t="str">
        <f ca="1">INDEX({"","_","-","="},IF(OR($D125 &gt;= AU$6, $E125 &lt; AT$6), 0, 1)+IF(OR($F125 &gt;= AU$6, $G125 &lt; AT$6), 0, 2)+1)</f>
        <v/>
      </c>
      <c r="AU125" s="68" t="str">
        <f ca="1">INDEX({"","_","-","="},IF(OR($D125 &gt;= AV$6, $E125 &lt; AU$6), 0, 1)+IF(OR($F125 &gt;= AV$6, $G125 &lt; AU$6), 0, 2)+1)</f>
        <v/>
      </c>
      <c r="AV125" s="68" t="str">
        <f ca="1">INDEX({"","_","-","="},IF(OR($D125 &gt;= AW$6, $E125 &lt; AV$6), 0, 1)+IF(OR($F125 &gt;= AW$6, $G125 &lt; AV$6), 0, 2)+1)</f>
        <v/>
      </c>
      <c r="AW125" s="68" t="str">
        <f ca="1">INDEX({"","_","-","="},IF(OR($D125 &gt;= AX$6, $E125 &lt; AW$6), 0, 1)+IF(OR($F125 &gt;= AX$6, $G125 &lt; AW$6), 0, 2)+1)</f>
        <v/>
      </c>
      <c r="AX125" s="68" t="str">
        <f ca="1">INDEX({"","_","-","="},IF(OR($D125 &gt;= AY$6, $E125 &lt; AX$6), 0, 1)+IF(OR($F125 &gt;= AY$6, $G125 &lt; AX$6), 0, 2)+1)</f>
        <v/>
      </c>
      <c r="AY125" s="68" t="str">
        <f ca="1">INDEX({"","_","-","="},IF(OR($D125 &gt;= AZ$6, $E125 &lt; AY$6), 0, 1)+IF(OR($F125 &gt;= AZ$6, $G125 &lt; AY$6), 0, 2)+1)</f>
        <v/>
      </c>
      <c r="AZ125" s="68" t="str">
        <f ca="1">INDEX({"","_","-","="},IF(OR($D125 &gt;= BA$6, $E125 &lt; AZ$6), 0, 1)+IF(OR($F125 &gt;= BA$6, $G125 &lt; AZ$6), 0, 2)+1)</f>
        <v/>
      </c>
      <c r="BA125" s="68" t="str">
        <f ca="1">INDEX({"","_","-","="},IF(OR($D125 &gt;= BB$6, $E125 &lt; BA$6), 0, 1)+IF(OR($F125 &gt;= BB$6, $G125 &lt; BA$6), 0, 2)+1)</f>
        <v/>
      </c>
      <c r="BB125" s="68" t="str">
        <f ca="1">INDEX({"","_","-","="},IF(OR($D125 &gt;= BC$6, $E125 &lt; BB$6), 0, 1)+IF(OR($F125 &gt;= BC$6, $G125 &lt; BB$6), 0, 2)+1)</f>
        <v/>
      </c>
      <c r="BC125" s="68" t="str">
        <f ca="1">INDEX({"","_","-","="},IF(OR($D125 &gt;= BD$6, $E125 &lt; BC$6), 0, 1)+IF(OR($F125 &gt;= BD$6, $G125 &lt; BC$6), 0, 2)+1)</f>
        <v/>
      </c>
      <c r="BD125" s="68" t="str">
        <f ca="1">INDEX({"","_","-","="},IF(OR($D125 &gt;= BE$6, $E125 &lt; BD$6), 0, 1)+IF(OR($F125 &gt;= BE$6, $G125 &lt; BD$6), 0, 2)+1)</f>
        <v/>
      </c>
      <c r="BE125" s="68" t="str">
        <f ca="1">INDEX({"","_","-","="},IF(OR($D125 &gt;= BF$6, $E125 &lt; BE$6), 0, 1)+IF(OR($F125 &gt;= BF$6, $G125 &lt; BE$6), 0, 2)+1)</f>
        <v/>
      </c>
      <c r="BF125" s="68" t="str">
        <f ca="1">INDEX({"","_","-","="},IF(OR($D125 &gt;= BG$6, $E125 &lt; BF$6), 0, 1)+IF(OR($F125 &gt;= BG$6, $G125 &lt; BF$6), 0, 2)+1)</f>
        <v/>
      </c>
      <c r="BG125" s="68" t="str">
        <f ca="1">INDEX({"","_","-","="},IF(OR($D125 &gt;= BH$6, $E125 &lt; BG$6), 0, 1)+IF(OR($F125 &gt;= BH$6, $G125 &lt; BG$6), 0, 2)+1)</f>
        <v/>
      </c>
      <c r="BH125" s="68" t="str">
        <f ca="1">INDEX({"","_","-","="},IF(OR($D125 &gt;= BI$6, $E125 &lt; BH$6), 0, 1)+IF(OR($F125 &gt;= BI$6, $G125 &lt; BH$6), 0, 2)+1)</f>
        <v/>
      </c>
      <c r="BI125" s="68" t="str">
        <f ca="1">INDEX({"","_","-","="},IF(OR($D125 &gt;= BJ$6, $E125 &lt; BI$6), 0, 1)+IF(OR($F125 &gt;= BJ$6, $G125 &lt; BI$6), 0, 2)+1)</f>
        <v/>
      </c>
      <c r="BJ125" s="68" t="str">
        <f ca="1">INDEX({"","_","-","="},IF(OR($D125 &gt;= BK$6, $E125 &lt; BJ$6), 0, 1)+IF(OR($F125 &gt;= BK$6, $G125 &lt; BJ$6), 0, 2)+1)</f>
        <v/>
      </c>
      <c r="BK125" s="68" t="str">
        <f ca="1">INDEX({"","_","-","="},IF(OR($D125 &gt;= BL$6, $E125 &lt; BK$6), 0, 1)+IF(OR($F125 &gt;= BL$6, $G125 &lt; BK$6), 0, 2)+1)</f>
        <v/>
      </c>
      <c r="BL125" s="68" t="str">
        <f ca="1">INDEX({"","_","-","="},IF(OR($D125 &gt;= BM$6, $E125 &lt; BL$6), 0, 1)+IF(OR($F125 &gt;= BM$6, $G125 &lt; BL$6), 0, 2)+1)</f>
        <v/>
      </c>
      <c r="BM125" s="68" t="str">
        <f ca="1">INDEX({"","_","-","="},IF(OR($D125 &gt;= BN$6, $E125 &lt; BM$6), 0, 1)+IF(OR($F125 &gt;= BN$6, $G125 &lt; BM$6), 0, 2)+1)</f>
        <v/>
      </c>
      <c r="BN125" s="68" t="str">
        <f ca="1">INDEX({"","_","-","="},IF(OR($D125 &gt;= BO$6, $E125 &lt; BN$6), 0, 1)+IF(OR($F125 &gt;= BO$6, $G125 &lt; BN$6), 0, 2)+1)</f>
        <v/>
      </c>
      <c r="BO125" s="68" t="str">
        <f ca="1">INDEX({"","_","-","="},IF(OR($D125 &gt;= BP$6, $E125 &lt; BO$6), 0, 1)+IF(OR($F125 &gt;= BP$6, $G125 &lt; BO$6), 0, 2)+1)</f>
        <v/>
      </c>
      <c r="BP125" s="68" t="str">
        <f ca="1">INDEX({"","_","-","="},IF(OR($D125 &gt;= BQ$6, $E125 &lt; BP$6), 0, 1)+IF(OR($F125 &gt;= BQ$6, $G125 &lt; BP$6), 0, 2)+1)</f>
        <v/>
      </c>
      <c r="BQ125" s="68" t="str">
        <f ca="1">INDEX({"","_","-","="},IF(OR($D125 &gt;= BR$6, $E125 &lt; BQ$6), 0, 1)+IF(OR($F125 &gt;= BR$6, $G125 &lt; BQ$6), 0, 2)+1)</f>
        <v/>
      </c>
      <c r="BR125" s="68" t="str">
        <f ca="1">INDEX({"","_","-","="},IF(OR($D125 &gt;= BS$6, $E125 &lt; BR$6), 0, 1)+IF(OR($F125 &gt;= BS$6, $G125 &lt; BR$6), 0, 2)+1)</f>
        <v/>
      </c>
      <c r="BS125" s="68" t="str">
        <f ca="1">INDEX({"","_","-","="},IF(OR($D125 &gt;= BT$6, $E125 &lt; BS$6), 0, 1)+IF(OR($F125 &gt;= BT$6, $G125 &lt; BS$6), 0, 2)+1)</f>
        <v/>
      </c>
      <c r="BT125" s="68" t="str">
        <f ca="1">INDEX({"","_","-","="},IF(OR($D125 &gt;= BU$6, $E125 &lt; BT$6), 0, 1)+IF(OR($F125 &gt;= BU$6, $G125 &lt; BT$6), 0, 2)+1)</f>
        <v/>
      </c>
      <c r="BU125" s="68" t="str">
        <f ca="1">INDEX({"","_","-","="},IF(OR($D125 &gt;= BV$6, $E125 &lt; BU$6), 0, 1)+IF(OR($F125 &gt;= BV$6, $G125 &lt; BU$6), 0, 2)+1)</f>
        <v/>
      </c>
      <c r="BV125" s="68" t="str">
        <f ca="1">INDEX({"","_","-","="},IF(OR($D125 &gt;= BW$6, $E125 &lt; BV$6), 0, 1)+IF(OR($F125 &gt;= BW$6, $G125 &lt; BV$6), 0, 2)+1)</f>
        <v/>
      </c>
      <c r="BW125" s="68" t="str">
        <f ca="1">INDEX({"","_","-","="},IF(OR($D125 &gt;= BX$6, $E125 &lt; BW$6), 0, 1)+IF(OR($F125 &gt;= BX$6, $G125 &lt; BW$6), 0, 2)+1)</f>
        <v/>
      </c>
      <c r="BX125" s="68" t="str">
        <f ca="1">INDEX({"","_","-","="},IF(OR($D125 &gt;= BY$6, $E125 &lt; BX$6), 0, 1)+IF(OR($F125 &gt;= BY$6, $G125 &lt; BX$6), 0, 2)+1)</f>
        <v/>
      </c>
      <c r="BY125" s="68" t="str">
        <f ca="1">INDEX({"","_","-","="},IF(OR($D125 &gt;= BZ$6, $E125 &lt; BY$6), 0, 1)+IF(OR($F125 &gt;= BZ$6, $G125 &lt; BY$6), 0, 2)+1)</f>
        <v/>
      </c>
      <c r="BZ125" s="68" t="str">
        <f ca="1">INDEX({"","_","-","="},IF(OR($D125 &gt;= CA$6, $E125 &lt; BZ$6), 0, 1)+IF(OR($F125 &gt;= CA$6, $G125 &lt; BZ$6), 0, 2)+1)</f>
        <v/>
      </c>
      <c r="CA125" s="68" t="str">
        <f ca="1">INDEX({"","_","-","="},IF(OR($D125 &gt;= CB$6, $E125 &lt; CA$6), 0, 1)+IF(OR($F125 &gt;= CB$6, $G125 &lt; CA$6), 0, 2)+1)</f>
        <v/>
      </c>
      <c r="CB125" s="68" t="str">
        <f ca="1">INDEX({"","_","-","="},IF(OR($D125 &gt;= CC$6, $E125 &lt; CB$6), 0, 1)+IF(OR($F125 &gt;= CC$6, $G125 &lt; CB$6), 0, 2)+1)</f>
        <v/>
      </c>
      <c r="CC125" s="68" t="str">
        <f ca="1">INDEX({"","_","-","="},IF(OR($D125 &gt;= CD$6, $E125 &lt; CC$6), 0, 1)+IF(OR($F125 &gt;= CD$6, $G125 &lt; CC$6), 0, 2)+1)</f>
        <v/>
      </c>
      <c r="CD125" s="68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IF('临-进度'!M121,'临-进度'!$A121,"")</f>
        <v/>
      </c>
      <c r="B126" s="8" t="str">
        <f ca="1">IF('临-进度'!M121,'临-进度'!$B121,"")</f>
        <v/>
      </c>
      <c r="C126" s="8" t="str">
        <f ca="1">IF('临-进度'!M121,'临-进度'!$E121,"")</f>
        <v/>
      </c>
      <c r="D126" s="40" t="str">
        <f ca="1">IF('临-进度'!$M121,'临-进度'!$I121,"")</f>
        <v/>
      </c>
      <c r="E126" s="40" t="str">
        <f ca="1">IF('临-进度'!$M121,'临-进度'!$AE121,"")</f>
        <v/>
      </c>
      <c r="F126" s="40" t="str">
        <f ca="1">IF('临-进度'!$M121,'临-进度'!$J121,"")</f>
        <v/>
      </c>
      <c r="G126" s="73" t="str">
        <f ca="1">IF('临-进度'!$M121,'临-进度'!$AF121,"")</f>
        <v/>
      </c>
      <c r="H126" s="68" t="str">
        <f ca="1">INDEX({"","_","-","="},IF(OR($D126 &gt;= I$6, $E126 &lt; H$6), 0, 1)+IF(OR($F126 &gt;= I$6, $G126 &lt; H$6), 0, 2)+1)</f>
        <v/>
      </c>
      <c r="I126" s="68" t="str">
        <f ca="1">INDEX({"","_","-","="},IF(OR($D126 &gt;= J$6, $E126 &lt; I$6), 0, 1)+IF(OR($F126 &gt;= J$6, $G126 &lt; I$6), 0, 2)+1)</f>
        <v/>
      </c>
      <c r="J126" s="68" t="str">
        <f ca="1">INDEX({"","_","-","="},IF(OR($D126 &gt;= K$6, $E126 &lt; J$6), 0, 1)+IF(OR($F126 &gt;= K$6, $G126 &lt; J$6), 0, 2)+1)</f>
        <v/>
      </c>
      <c r="K126" s="68" t="str">
        <f ca="1">INDEX({"","_","-","="},IF(OR($D126 &gt;= L$6, $E126 &lt; K$6), 0, 1)+IF(OR($F126 &gt;= L$6, $G126 &lt; K$6), 0, 2)+1)</f>
        <v/>
      </c>
      <c r="L126" s="68" t="str">
        <f ca="1">INDEX({"","_","-","="},IF(OR($D126 &gt;= M$6, $E126 &lt; L$6), 0, 1)+IF(OR($F126 &gt;= M$6, $G126 &lt; L$6), 0, 2)+1)</f>
        <v/>
      </c>
      <c r="M126" s="68" t="str">
        <f ca="1">INDEX({"","_","-","="},IF(OR($D126 &gt;= N$6, $E126 &lt; M$6), 0, 1)+IF(OR($F126 &gt;= N$6, $G126 &lt; M$6), 0, 2)+1)</f>
        <v/>
      </c>
      <c r="N126" s="68" t="str">
        <f ca="1">INDEX({"","_","-","="},IF(OR($D126 &gt;= O$6, $E126 &lt; N$6), 0, 1)+IF(OR($F126 &gt;= O$6, $G126 &lt; N$6), 0, 2)+1)</f>
        <v/>
      </c>
      <c r="O126" s="68" t="str">
        <f ca="1">INDEX({"","_","-","="},IF(OR($D126 &gt;= P$6, $E126 &lt; O$6), 0, 1)+IF(OR($F126 &gt;= P$6, $G126 &lt; O$6), 0, 2)+1)</f>
        <v/>
      </c>
      <c r="P126" s="68" t="str">
        <f ca="1">INDEX({"","_","-","="},IF(OR($D126 &gt;= Q$6, $E126 &lt; P$6), 0, 1)+IF(OR($F126 &gt;= Q$6, $G126 &lt; P$6), 0, 2)+1)</f>
        <v/>
      </c>
      <c r="Q126" s="68" t="str">
        <f ca="1">INDEX({"","_","-","="},IF(OR($D126 &gt;= R$6, $E126 &lt; Q$6), 0, 1)+IF(OR($F126 &gt;= R$6, $G126 &lt; Q$6), 0, 2)+1)</f>
        <v/>
      </c>
      <c r="R126" s="68" t="str">
        <f ca="1">INDEX({"","_","-","="},IF(OR($D126 &gt;= S$6, $E126 &lt; R$6), 0, 1)+IF(OR($F126 &gt;= S$6, $G126 &lt; R$6), 0, 2)+1)</f>
        <v/>
      </c>
      <c r="S126" s="68" t="str">
        <f ca="1">INDEX({"","_","-","="},IF(OR($D126 &gt;= T$6, $E126 &lt; S$6), 0, 1)+IF(OR($F126 &gt;= T$6, $G126 &lt; S$6), 0, 2)+1)</f>
        <v/>
      </c>
      <c r="T126" s="68" t="str">
        <f ca="1">INDEX({"","_","-","="},IF(OR($D126 &gt;= U$6, $E126 &lt; T$6), 0, 1)+IF(OR($F126 &gt;= U$6, $G126 &lt; T$6), 0, 2)+1)</f>
        <v/>
      </c>
      <c r="U126" s="68" t="str">
        <f ca="1">INDEX({"","_","-","="},IF(OR($D126 &gt;= V$6, $E126 &lt; U$6), 0, 1)+IF(OR($F126 &gt;= V$6, $G126 &lt; U$6), 0, 2)+1)</f>
        <v/>
      </c>
      <c r="V126" s="68" t="str">
        <f ca="1">INDEX({"","_","-","="},IF(OR($D126 &gt;= W$6, $E126 &lt; V$6), 0, 1)+IF(OR($F126 &gt;= W$6, $G126 &lt; V$6), 0, 2)+1)</f>
        <v/>
      </c>
      <c r="W126" s="68" t="str">
        <f ca="1">INDEX({"","_","-","="},IF(OR($D126 &gt;= X$6, $E126 &lt; W$6), 0, 1)+IF(OR($F126 &gt;= X$6, $G126 &lt; W$6), 0, 2)+1)</f>
        <v/>
      </c>
      <c r="X126" s="68" t="str">
        <f ca="1">INDEX({"","_","-","="},IF(OR($D126 &gt;= Y$6, $E126 &lt; X$6), 0, 1)+IF(OR($F126 &gt;= Y$6, $G126 &lt; X$6), 0, 2)+1)</f>
        <v/>
      </c>
      <c r="Y126" s="68" t="str">
        <f ca="1">INDEX({"","_","-","="},IF(OR($D126 &gt;= Z$6, $E126 &lt; Y$6), 0, 1)+IF(OR($F126 &gt;= Z$6, $G126 &lt; Y$6), 0, 2)+1)</f>
        <v/>
      </c>
      <c r="Z126" s="68" t="str">
        <f ca="1">INDEX({"","_","-","="},IF(OR($D126 &gt;= AA$6, $E126 &lt; Z$6), 0, 1)+IF(OR($F126 &gt;= AA$6, $G126 &lt; Z$6), 0, 2)+1)</f>
        <v/>
      </c>
      <c r="AA126" s="68" t="str">
        <f ca="1">INDEX({"","_","-","="},IF(OR($D126 &gt;= AB$6, $E126 &lt; AA$6), 0, 1)+IF(OR($F126 &gt;= AB$6, $G126 &lt; AA$6), 0, 2)+1)</f>
        <v/>
      </c>
      <c r="AB126" s="68" t="str">
        <f ca="1">INDEX({"","_","-","="},IF(OR($D126 &gt;= AC$6, $E126 &lt; AB$6), 0, 1)+IF(OR($F126 &gt;= AC$6, $G126 &lt; AB$6), 0, 2)+1)</f>
        <v/>
      </c>
      <c r="AC126" s="68" t="str">
        <f ca="1">INDEX({"","_","-","="},IF(OR($D126 &gt;= AD$6, $E126 &lt; AC$6), 0, 1)+IF(OR($F126 &gt;= AD$6, $G126 &lt; AC$6), 0, 2)+1)</f>
        <v/>
      </c>
      <c r="AD126" s="68" t="str">
        <f ca="1">INDEX({"","_","-","="},IF(OR($D126 &gt;= AE$6, $E126 &lt; AD$6), 0, 1)+IF(OR($F126 &gt;= AE$6, $G126 &lt; AD$6), 0, 2)+1)</f>
        <v/>
      </c>
      <c r="AE126" s="68" t="str">
        <f ca="1">INDEX({"","_","-","="},IF(OR($D126 &gt;= AF$6, $E126 &lt; AE$6), 0, 1)+IF(OR($F126 &gt;= AF$6, $G126 &lt; AE$6), 0, 2)+1)</f>
        <v/>
      </c>
      <c r="AF126" s="68" t="str">
        <f ca="1">INDEX({"","_","-","="},IF(OR($D126 &gt;= AG$6, $E126 &lt; AF$6), 0, 1)+IF(OR($F126 &gt;= AG$6, $G126 &lt; AF$6), 0, 2)+1)</f>
        <v/>
      </c>
      <c r="AG126" s="68" t="str">
        <f ca="1">INDEX({"","_","-","="},IF(OR($D126 &gt;= AH$6, $E126 &lt; AG$6), 0, 1)+IF(OR($F126 &gt;= AH$6, $G126 &lt; AG$6), 0, 2)+1)</f>
        <v/>
      </c>
      <c r="AH126" s="68" t="str">
        <f ca="1">INDEX({"","_","-","="},IF(OR($D126 &gt;= AI$6, $E126 &lt; AH$6), 0, 1)+IF(OR($F126 &gt;= AI$6, $G126 &lt; AH$6), 0, 2)+1)</f>
        <v/>
      </c>
      <c r="AI126" s="68" t="str">
        <f ca="1">INDEX({"","_","-","="},IF(OR($D126 &gt;= AJ$6, $E126 &lt; AI$6), 0, 1)+IF(OR($F126 &gt;= AJ$6, $G126 &lt; AI$6), 0, 2)+1)</f>
        <v/>
      </c>
      <c r="AJ126" s="68" t="str">
        <f ca="1">INDEX({"","_","-","="},IF(OR($D126 &gt;= AK$6, $E126 &lt; AJ$6), 0, 1)+IF(OR($F126 &gt;= AK$6, $G126 &lt; AJ$6), 0, 2)+1)</f>
        <v/>
      </c>
      <c r="AK126" s="68" t="str">
        <f ca="1">INDEX({"","_","-","="},IF(OR($D126 &gt;= AL$6, $E126 &lt; AK$6), 0, 1)+IF(OR($F126 &gt;= AL$6, $G126 &lt; AK$6), 0, 2)+1)</f>
        <v/>
      </c>
      <c r="AL126" s="68" t="str">
        <f ca="1">INDEX({"","_","-","="},IF(OR($D126 &gt;= AM$6, $E126 &lt; AL$6), 0, 1)+IF(OR($F126 &gt;= AM$6, $G126 &lt; AL$6), 0, 2)+1)</f>
        <v/>
      </c>
      <c r="AM126" s="68" t="str">
        <f ca="1">INDEX({"","_","-","="},IF(OR($D126 &gt;= AN$6, $E126 &lt; AM$6), 0, 1)+IF(OR($F126 &gt;= AN$6, $G126 &lt; AM$6), 0, 2)+1)</f>
        <v/>
      </c>
      <c r="AN126" s="68" t="str">
        <f ca="1">INDEX({"","_","-","="},IF(OR($D126 &gt;= AO$6, $E126 &lt; AN$6), 0, 1)+IF(OR($F126 &gt;= AO$6, $G126 &lt; AN$6), 0, 2)+1)</f>
        <v/>
      </c>
      <c r="AO126" s="68" t="str">
        <f ca="1">INDEX({"","_","-","="},IF(OR($D126 &gt;= AP$6, $E126 &lt; AO$6), 0, 1)+IF(OR($F126 &gt;= AP$6, $G126 &lt; AO$6), 0, 2)+1)</f>
        <v/>
      </c>
      <c r="AP126" s="68" t="str">
        <f ca="1">INDEX({"","_","-","="},IF(OR($D126 &gt;= AQ$6, $E126 &lt; AP$6), 0, 1)+IF(OR($F126 &gt;= AQ$6, $G126 &lt; AP$6), 0, 2)+1)</f>
        <v/>
      </c>
      <c r="AQ126" s="68" t="str">
        <f ca="1">INDEX({"","_","-","="},IF(OR($D126 &gt;= AR$6, $E126 &lt; AQ$6), 0, 1)+IF(OR($F126 &gt;= AR$6, $G126 &lt; AQ$6), 0, 2)+1)</f>
        <v/>
      </c>
      <c r="AR126" s="68" t="str">
        <f ca="1">INDEX({"","_","-","="},IF(OR($D126 &gt;= AS$6, $E126 &lt; AR$6), 0, 1)+IF(OR($F126 &gt;= AS$6, $G126 &lt; AR$6), 0, 2)+1)</f>
        <v/>
      </c>
      <c r="AS126" s="68" t="str">
        <f ca="1">INDEX({"","_","-","="},IF(OR($D126 &gt;= AT$6, $E126 &lt; AS$6), 0, 1)+IF(OR($F126 &gt;= AT$6, $G126 &lt; AS$6), 0, 2)+1)</f>
        <v/>
      </c>
      <c r="AT126" s="68" t="str">
        <f ca="1">INDEX({"","_","-","="},IF(OR($D126 &gt;= AU$6, $E126 &lt; AT$6), 0, 1)+IF(OR($F126 &gt;= AU$6, $G126 &lt; AT$6), 0, 2)+1)</f>
        <v/>
      </c>
      <c r="AU126" s="68" t="str">
        <f ca="1">INDEX({"","_","-","="},IF(OR($D126 &gt;= AV$6, $E126 &lt; AU$6), 0, 1)+IF(OR($F126 &gt;= AV$6, $G126 &lt; AU$6), 0, 2)+1)</f>
        <v/>
      </c>
      <c r="AV126" s="68" t="str">
        <f ca="1">INDEX({"","_","-","="},IF(OR($D126 &gt;= AW$6, $E126 &lt; AV$6), 0, 1)+IF(OR($F126 &gt;= AW$6, $G126 &lt; AV$6), 0, 2)+1)</f>
        <v/>
      </c>
      <c r="AW126" s="68" t="str">
        <f ca="1">INDEX({"","_","-","="},IF(OR($D126 &gt;= AX$6, $E126 &lt; AW$6), 0, 1)+IF(OR($F126 &gt;= AX$6, $G126 &lt; AW$6), 0, 2)+1)</f>
        <v/>
      </c>
      <c r="AX126" s="68" t="str">
        <f ca="1">INDEX({"","_","-","="},IF(OR($D126 &gt;= AY$6, $E126 &lt; AX$6), 0, 1)+IF(OR($F126 &gt;= AY$6, $G126 &lt; AX$6), 0, 2)+1)</f>
        <v/>
      </c>
      <c r="AY126" s="68" t="str">
        <f ca="1">INDEX({"","_","-","="},IF(OR($D126 &gt;= AZ$6, $E126 &lt; AY$6), 0, 1)+IF(OR($F126 &gt;= AZ$6, $G126 &lt; AY$6), 0, 2)+1)</f>
        <v/>
      </c>
      <c r="AZ126" s="68" t="str">
        <f ca="1">INDEX({"","_","-","="},IF(OR($D126 &gt;= BA$6, $E126 &lt; AZ$6), 0, 1)+IF(OR($F126 &gt;= BA$6, $G126 &lt; AZ$6), 0, 2)+1)</f>
        <v/>
      </c>
      <c r="BA126" s="68" t="str">
        <f ca="1">INDEX({"","_","-","="},IF(OR($D126 &gt;= BB$6, $E126 &lt; BA$6), 0, 1)+IF(OR($F126 &gt;= BB$6, $G126 &lt; BA$6), 0, 2)+1)</f>
        <v/>
      </c>
      <c r="BB126" s="68" t="str">
        <f ca="1">INDEX({"","_","-","="},IF(OR($D126 &gt;= BC$6, $E126 &lt; BB$6), 0, 1)+IF(OR($F126 &gt;= BC$6, $G126 &lt; BB$6), 0, 2)+1)</f>
        <v/>
      </c>
      <c r="BC126" s="68" t="str">
        <f ca="1">INDEX({"","_","-","="},IF(OR($D126 &gt;= BD$6, $E126 &lt; BC$6), 0, 1)+IF(OR($F126 &gt;= BD$6, $G126 &lt; BC$6), 0, 2)+1)</f>
        <v/>
      </c>
      <c r="BD126" s="68" t="str">
        <f ca="1">INDEX({"","_","-","="},IF(OR($D126 &gt;= BE$6, $E126 &lt; BD$6), 0, 1)+IF(OR($F126 &gt;= BE$6, $G126 &lt; BD$6), 0, 2)+1)</f>
        <v/>
      </c>
      <c r="BE126" s="68" t="str">
        <f ca="1">INDEX({"","_","-","="},IF(OR($D126 &gt;= BF$6, $E126 &lt; BE$6), 0, 1)+IF(OR($F126 &gt;= BF$6, $G126 &lt; BE$6), 0, 2)+1)</f>
        <v/>
      </c>
      <c r="BF126" s="68" t="str">
        <f ca="1">INDEX({"","_","-","="},IF(OR($D126 &gt;= BG$6, $E126 &lt; BF$6), 0, 1)+IF(OR($F126 &gt;= BG$6, $G126 &lt; BF$6), 0, 2)+1)</f>
        <v/>
      </c>
      <c r="BG126" s="68" t="str">
        <f ca="1">INDEX({"","_","-","="},IF(OR($D126 &gt;= BH$6, $E126 &lt; BG$6), 0, 1)+IF(OR($F126 &gt;= BH$6, $G126 &lt; BG$6), 0, 2)+1)</f>
        <v/>
      </c>
      <c r="BH126" s="68" t="str">
        <f ca="1">INDEX({"","_","-","="},IF(OR($D126 &gt;= BI$6, $E126 &lt; BH$6), 0, 1)+IF(OR($F126 &gt;= BI$6, $G126 &lt; BH$6), 0, 2)+1)</f>
        <v/>
      </c>
      <c r="BI126" s="68" t="str">
        <f ca="1">INDEX({"","_","-","="},IF(OR($D126 &gt;= BJ$6, $E126 &lt; BI$6), 0, 1)+IF(OR($F126 &gt;= BJ$6, $G126 &lt; BI$6), 0, 2)+1)</f>
        <v/>
      </c>
      <c r="BJ126" s="68" t="str">
        <f ca="1">INDEX({"","_","-","="},IF(OR($D126 &gt;= BK$6, $E126 &lt; BJ$6), 0, 1)+IF(OR($F126 &gt;= BK$6, $G126 &lt; BJ$6), 0, 2)+1)</f>
        <v/>
      </c>
      <c r="BK126" s="68" t="str">
        <f ca="1">INDEX({"","_","-","="},IF(OR($D126 &gt;= BL$6, $E126 &lt; BK$6), 0, 1)+IF(OR($F126 &gt;= BL$6, $G126 &lt; BK$6), 0, 2)+1)</f>
        <v/>
      </c>
      <c r="BL126" s="68" t="str">
        <f ca="1">INDEX({"","_","-","="},IF(OR($D126 &gt;= BM$6, $E126 &lt; BL$6), 0, 1)+IF(OR($F126 &gt;= BM$6, $G126 &lt; BL$6), 0, 2)+1)</f>
        <v/>
      </c>
      <c r="BM126" s="68" t="str">
        <f ca="1">INDEX({"","_","-","="},IF(OR($D126 &gt;= BN$6, $E126 &lt; BM$6), 0, 1)+IF(OR($F126 &gt;= BN$6, $G126 &lt; BM$6), 0, 2)+1)</f>
        <v/>
      </c>
      <c r="BN126" s="68" t="str">
        <f ca="1">INDEX({"","_","-","="},IF(OR($D126 &gt;= BO$6, $E126 &lt; BN$6), 0, 1)+IF(OR($F126 &gt;= BO$6, $G126 &lt; BN$6), 0, 2)+1)</f>
        <v/>
      </c>
      <c r="BO126" s="68" t="str">
        <f ca="1">INDEX({"","_","-","="},IF(OR($D126 &gt;= BP$6, $E126 &lt; BO$6), 0, 1)+IF(OR($F126 &gt;= BP$6, $G126 &lt; BO$6), 0, 2)+1)</f>
        <v/>
      </c>
      <c r="BP126" s="68" t="str">
        <f ca="1">INDEX({"","_","-","="},IF(OR($D126 &gt;= BQ$6, $E126 &lt; BP$6), 0, 1)+IF(OR($F126 &gt;= BQ$6, $G126 &lt; BP$6), 0, 2)+1)</f>
        <v/>
      </c>
      <c r="BQ126" s="68" t="str">
        <f ca="1">INDEX({"","_","-","="},IF(OR($D126 &gt;= BR$6, $E126 &lt; BQ$6), 0, 1)+IF(OR($F126 &gt;= BR$6, $G126 &lt; BQ$6), 0, 2)+1)</f>
        <v/>
      </c>
      <c r="BR126" s="68" t="str">
        <f ca="1">INDEX({"","_","-","="},IF(OR($D126 &gt;= BS$6, $E126 &lt; BR$6), 0, 1)+IF(OR($F126 &gt;= BS$6, $G126 &lt; BR$6), 0, 2)+1)</f>
        <v/>
      </c>
      <c r="BS126" s="68" t="str">
        <f ca="1">INDEX({"","_","-","="},IF(OR($D126 &gt;= BT$6, $E126 &lt; BS$6), 0, 1)+IF(OR($F126 &gt;= BT$6, $G126 &lt; BS$6), 0, 2)+1)</f>
        <v/>
      </c>
      <c r="BT126" s="68" t="str">
        <f ca="1">INDEX({"","_","-","="},IF(OR($D126 &gt;= BU$6, $E126 &lt; BT$6), 0, 1)+IF(OR($F126 &gt;= BU$6, $G126 &lt; BT$6), 0, 2)+1)</f>
        <v/>
      </c>
      <c r="BU126" s="68" t="str">
        <f ca="1">INDEX({"","_","-","="},IF(OR($D126 &gt;= BV$6, $E126 &lt; BU$6), 0, 1)+IF(OR($F126 &gt;= BV$6, $G126 &lt; BU$6), 0, 2)+1)</f>
        <v/>
      </c>
      <c r="BV126" s="68" t="str">
        <f ca="1">INDEX({"","_","-","="},IF(OR($D126 &gt;= BW$6, $E126 &lt; BV$6), 0, 1)+IF(OR($F126 &gt;= BW$6, $G126 &lt; BV$6), 0, 2)+1)</f>
        <v/>
      </c>
      <c r="BW126" s="68" t="str">
        <f ca="1">INDEX({"","_","-","="},IF(OR($D126 &gt;= BX$6, $E126 &lt; BW$6), 0, 1)+IF(OR($F126 &gt;= BX$6, $G126 &lt; BW$6), 0, 2)+1)</f>
        <v/>
      </c>
      <c r="BX126" s="68" t="str">
        <f ca="1">INDEX({"","_","-","="},IF(OR($D126 &gt;= BY$6, $E126 &lt; BX$6), 0, 1)+IF(OR($F126 &gt;= BY$6, $G126 &lt; BX$6), 0, 2)+1)</f>
        <v/>
      </c>
      <c r="BY126" s="68" t="str">
        <f ca="1">INDEX({"","_","-","="},IF(OR($D126 &gt;= BZ$6, $E126 &lt; BY$6), 0, 1)+IF(OR($F126 &gt;= BZ$6, $G126 &lt; BY$6), 0, 2)+1)</f>
        <v/>
      </c>
      <c r="BZ126" s="68" t="str">
        <f ca="1">INDEX({"","_","-","="},IF(OR($D126 &gt;= CA$6, $E126 &lt; BZ$6), 0, 1)+IF(OR($F126 &gt;= CA$6, $G126 &lt; BZ$6), 0, 2)+1)</f>
        <v/>
      </c>
      <c r="CA126" s="68" t="str">
        <f ca="1">INDEX({"","_","-","="},IF(OR($D126 &gt;= CB$6, $E126 &lt; CA$6), 0, 1)+IF(OR($F126 &gt;= CB$6, $G126 &lt; CA$6), 0, 2)+1)</f>
        <v/>
      </c>
      <c r="CB126" s="68" t="str">
        <f ca="1">INDEX({"","_","-","="},IF(OR($D126 &gt;= CC$6, $E126 &lt; CB$6), 0, 1)+IF(OR($F126 &gt;= CC$6, $G126 &lt; CB$6), 0, 2)+1)</f>
        <v/>
      </c>
      <c r="CC126" s="68" t="str">
        <f ca="1">INDEX({"","_","-","="},IF(OR($D126 &gt;= CD$6, $E126 &lt; CC$6), 0, 1)+IF(OR($F126 &gt;= CD$6, $G126 &lt; CC$6), 0, 2)+1)</f>
        <v/>
      </c>
      <c r="CD126" s="68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IF('临-进度'!M122,'临-进度'!$A122,"")</f>
        <v/>
      </c>
      <c r="B127" s="8" t="str">
        <f ca="1">IF('临-进度'!M122,'临-进度'!$B122,"")</f>
        <v/>
      </c>
      <c r="C127" s="8" t="str">
        <f ca="1">IF('临-进度'!M122,'临-进度'!$E122,"")</f>
        <v/>
      </c>
      <c r="D127" s="40" t="str">
        <f ca="1">IF('临-进度'!$M122,'临-进度'!$I122,"")</f>
        <v/>
      </c>
      <c r="E127" s="40" t="str">
        <f ca="1">IF('临-进度'!$M122,'临-进度'!$AE122,"")</f>
        <v/>
      </c>
      <c r="F127" s="40" t="str">
        <f ca="1">IF('临-进度'!$M122,'临-进度'!$J122,"")</f>
        <v/>
      </c>
      <c r="G127" s="73" t="str">
        <f ca="1">IF('临-进度'!$M122,'临-进度'!$AF122,"")</f>
        <v/>
      </c>
      <c r="H127" s="68" t="str">
        <f ca="1">INDEX({"","_","-","="},IF(OR($D127 &gt;= I$6, $E127 &lt; H$6), 0, 1)+IF(OR($F127 &gt;= I$6, $G127 &lt; H$6), 0, 2)+1)</f>
        <v/>
      </c>
      <c r="I127" s="68" t="str">
        <f ca="1">INDEX({"","_","-","="},IF(OR($D127 &gt;= J$6, $E127 &lt; I$6), 0, 1)+IF(OR($F127 &gt;= J$6, $G127 &lt; I$6), 0, 2)+1)</f>
        <v/>
      </c>
      <c r="J127" s="68" t="str">
        <f ca="1">INDEX({"","_","-","="},IF(OR($D127 &gt;= K$6, $E127 &lt; J$6), 0, 1)+IF(OR($F127 &gt;= K$6, $G127 &lt; J$6), 0, 2)+1)</f>
        <v/>
      </c>
      <c r="K127" s="68" t="str">
        <f ca="1">INDEX({"","_","-","="},IF(OR($D127 &gt;= L$6, $E127 &lt; K$6), 0, 1)+IF(OR($F127 &gt;= L$6, $G127 &lt; K$6), 0, 2)+1)</f>
        <v/>
      </c>
      <c r="L127" s="68" t="str">
        <f ca="1">INDEX({"","_","-","="},IF(OR($D127 &gt;= M$6, $E127 &lt; L$6), 0, 1)+IF(OR($F127 &gt;= M$6, $G127 &lt; L$6), 0, 2)+1)</f>
        <v/>
      </c>
      <c r="M127" s="68" t="str">
        <f ca="1">INDEX({"","_","-","="},IF(OR($D127 &gt;= N$6, $E127 &lt; M$6), 0, 1)+IF(OR($F127 &gt;= N$6, $G127 &lt; M$6), 0, 2)+1)</f>
        <v/>
      </c>
      <c r="N127" s="68" t="str">
        <f ca="1">INDEX({"","_","-","="},IF(OR($D127 &gt;= O$6, $E127 &lt; N$6), 0, 1)+IF(OR($F127 &gt;= O$6, $G127 &lt; N$6), 0, 2)+1)</f>
        <v/>
      </c>
      <c r="O127" s="68" t="str">
        <f ca="1">INDEX({"","_","-","="},IF(OR($D127 &gt;= P$6, $E127 &lt; O$6), 0, 1)+IF(OR($F127 &gt;= P$6, $G127 &lt; O$6), 0, 2)+1)</f>
        <v/>
      </c>
      <c r="P127" s="68" t="str">
        <f ca="1">INDEX({"","_","-","="},IF(OR($D127 &gt;= Q$6, $E127 &lt; P$6), 0, 1)+IF(OR($F127 &gt;= Q$6, $G127 &lt; P$6), 0, 2)+1)</f>
        <v/>
      </c>
      <c r="Q127" s="68" t="str">
        <f ca="1">INDEX({"","_","-","="},IF(OR($D127 &gt;= R$6, $E127 &lt; Q$6), 0, 1)+IF(OR($F127 &gt;= R$6, $G127 &lt; Q$6), 0, 2)+1)</f>
        <v/>
      </c>
      <c r="R127" s="68" t="str">
        <f ca="1">INDEX({"","_","-","="},IF(OR($D127 &gt;= S$6, $E127 &lt; R$6), 0, 1)+IF(OR($F127 &gt;= S$6, $G127 &lt; R$6), 0, 2)+1)</f>
        <v/>
      </c>
      <c r="S127" s="68" t="str">
        <f ca="1">INDEX({"","_","-","="},IF(OR($D127 &gt;= T$6, $E127 &lt; S$6), 0, 1)+IF(OR($F127 &gt;= T$6, $G127 &lt; S$6), 0, 2)+1)</f>
        <v/>
      </c>
      <c r="T127" s="68" t="str">
        <f ca="1">INDEX({"","_","-","="},IF(OR($D127 &gt;= U$6, $E127 &lt; T$6), 0, 1)+IF(OR($F127 &gt;= U$6, $G127 &lt; T$6), 0, 2)+1)</f>
        <v/>
      </c>
      <c r="U127" s="68" t="str">
        <f ca="1">INDEX({"","_","-","="},IF(OR($D127 &gt;= V$6, $E127 &lt; U$6), 0, 1)+IF(OR($F127 &gt;= V$6, $G127 &lt; U$6), 0, 2)+1)</f>
        <v/>
      </c>
      <c r="V127" s="68" t="str">
        <f ca="1">INDEX({"","_","-","="},IF(OR($D127 &gt;= W$6, $E127 &lt; V$6), 0, 1)+IF(OR($F127 &gt;= W$6, $G127 &lt; V$6), 0, 2)+1)</f>
        <v/>
      </c>
      <c r="W127" s="68" t="str">
        <f ca="1">INDEX({"","_","-","="},IF(OR($D127 &gt;= X$6, $E127 &lt; W$6), 0, 1)+IF(OR($F127 &gt;= X$6, $G127 &lt; W$6), 0, 2)+1)</f>
        <v/>
      </c>
      <c r="X127" s="68" t="str">
        <f ca="1">INDEX({"","_","-","="},IF(OR($D127 &gt;= Y$6, $E127 &lt; X$6), 0, 1)+IF(OR($F127 &gt;= Y$6, $G127 &lt; X$6), 0, 2)+1)</f>
        <v/>
      </c>
      <c r="Y127" s="68" t="str">
        <f ca="1">INDEX({"","_","-","="},IF(OR($D127 &gt;= Z$6, $E127 &lt; Y$6), 0, 1)+IF(OR($F127 &gt;= Z$6, $G127 &lt; Y$6), 0, 2)+1)</f>
        <v/>
      </c>
      <c r="Z127" s="68" t="str">
        <f ca="1">INDEX({"","_","-","="},IF(OR($D127 &gt;= AA$6, $E127 &lt; Z$6), 0, 1)+IF(OR($F127 &gt;= AA$6, $G127 &lt; Z$6), 0, 2)+1)</f>
        <v/>
      </c>
      <c r="AA127" s="68" t="str">
        <f ca="1">INDEX({"","_","-","="},IF(OR($D127 &gt;= AB$6, $E127 &lt; AA$6), 0, 1)+IF(OR($F127 &gt;= AB$6, $G127 &lt; AA$6), 0, 2)+1)</f>
        <v/>
      </c>
      <c r="AB127" s="68" t="str">
        <f ca="1">INDEX({"","_","-","="},IF(OR($D127 &gt;= AC$6, $E127 &lt; AB$6), 0, 1)+IF(OR($F127 &gt;= AC$6, $G127 &lt; AB$6), 0, 2)+1)</f>
        <v/>
      </c>
      <c r="AC127" s="68" t="str">
        <f ca="1">INDEX({"","_","-","="},IF(OR($D127 &gt;= AD$6, $E127 &lt; AC$6), 0, 1)+IF(OR($F127 &gt;= AD$6, $G127 &lt; AC$6), 0, 2)+1)</f>
        <v/>
      </c>
      <c r="AD127" s="68" t="str">
        <f ca="1">INDEX({"","_","-","="},IF(OR($D127 &gt;= AE$6, $E127 &lt; AD$6), 0, 1)+IF(OR($F127 &gt;= AE$6, $G127 &lt; AD$6), 0, 2)+1)</f>
        <v/>
      </c>
      <c r="AE127" s="68" t="str">
        <f ca="1">INDEX({"","_","-","="},IF(OR($D127 &gt;= AF$6, $E127 &lt; AE$6), 0, 1)+IF(OR($F127 &gt;= AF$6, $G127 &lt; AE$6), 0, 2)+1)</f>
        <v/>
      </c>
      <c r="AF127" s="68" t="str">
        <f ca="1">INDEX({"","_","-","="},IF(OR($D127 &gt;= AG$6, $E127 &lt; AF$6), 0, 1)+IF(OR($F127 &gt;= AG$6, $G127 &lt; AF$6), 0, 2)+1)</f>
        <v/>
      </c>
      <c r="AG127" s="68" t="str">
        <f ca="1">INDEX({"","_","-","="},IF(OR($D127 &gt;= AH$6, $E127 &lt; AG$6), 0, 1)+IF(OR($F127 &gt;= AH$6, $G127 &lt; AG$6), 0, 2)+1)</f>
        <v/>
      </c>
      <c r="AH127" s="68" t="str">
        <f ca="1">INDEX({"","_","-","="},IF(OR($D127 &gt;= AI$6, $E127 &lt; AH$6), 0, 1)+IF(OR($F127 &gt;= AI$6, $G127 &lt; AH$6), 0, 2)+1)</f>
        <v/>
      </c>
      <c r="AI127" s="68" t="str">
        <f ca="1">INDEX({"","_","-","="},IF(OR($D127 &gt;= AJ$6, $E127 &lt; AI$6), 0, 1)+IF(OR($F127 &gt;= AJ$6, $G127 &lt; AI$6), 0, 2)+1)</f>
        <v/>
      </c>
      <c r="AJ127" s="68" t="str">
        <f ca="1">INDEX({"","_","-","="},IF(OR($D127 &gt;= AK$6, $E127 &lt; AJ$6), 0, 1)+IF(OR($F127 &gt;= AK$6, $G127 &lt; AJ$6), 0, 2)+1)</f>
        <v/>
      </c>
      <c r="AK127" s="68" t="str">
        <f ca="1">INDEX({"","_","-","="},IF(OR($D127 &gt;= AL$6, $E127 &lt; AK$6), 0, 1)+IF(OR($F127 &gt;= AL$6, $G127 &lt; AK$6), 0, 2)+1)</f>
        <v/>
      </c>
      <c r="AL127" s="68" t="str">
        <f ca="1">INDEX({"","_","-","="},IF(OR($D127 &gt;= AM$6, $E127 &lt; AL$6), 0, 1)+IF(OR($F127 &gt;= AM$6, $G127 &lt; AL$6), 0, 2)+1)</f>
        <v/>
      </c>
      <c r="AM127" s="68" t="str">
        <f ca="1">INDEX({"","_","-","="},IF(OR($D127 &gt;= AN$6, $E127 &lt; AM$6), 0, 1)+IF(OR($F127 &gt;= AN$6, $G127 &lt; AM$6), 0, 2)+1)</f>
        <v/>
      </c>
      <c r="AN127" s="68" t="str">
        <f ca="1">INDEX({"","_","-","="},IF(OR($D127 &gt;= AO$6, $E127 &lt; AN$6), 0, 1)+IF(OR($F127 &gt;= AO$6, $G127 &lt; AN$6), 0, 2)+1)</f>
        <v/>
      </c>
      <c r="AO127" s="68" t="str">
        <f ca="1">INDEX({"","_","-","="},IF(OR($D127 &gt;= AP$6, $E127 &lt; AO$6), 0, 1)+IF(OR($F127 &gt;= AP$6, $G127 &lt; AO$6), 0, 2)+1)</f>
        <v/>
      </c>
      <c r="AP127" s="68" t="str">
        <f ca="1">INDEX({"","_","-","="},IF(OR($D127 &gt;= AQ$6, $E127 &lt; AP$6), 0, 1)+IF(OR($F127 &gt;= AQ$6, $G127 &lt; AP$6), 0, 2)+1)</f>
        <v/>
      </c>
      <c r="AQ127" s="68" t="str">
        <f ca="1">INDEX({"","_","-","="},IF(OR($D127 &gt;= AR$6, $E127 &lt; AQ$6), 0, 1)+IF(OR($F127 &gt;= AR$6, $G127 &lt; AQ$6), 0, 2)+1)</f>
        <v/>
      </c>
      <c r="AR127" s="68" t="str">
        <f ca="1">INDEX({"","_","-","="},IF(OR($D127 &gt;= AS$6, $E127 &lt; AR$6), 0, 1)+IF(OR($F127 &gt;= AS$6, $G127 &lt; AR$6), 0, 2)+1)</f>
        <v/>
      </c>
      <c r="AS127" s="68" t="str">
        <f ca="1">INDEX({"","_","-","="},IF(OR($D127 &gt;= AT$6, $E127 &lt; AS$6), 0, 1)+IF(OR($F127 &gt;= AT$6, $G127 &lt; AS$6), 0, 2)+1)</f>
        <v/>
      </c>
      <c r="AT127" s="68" t="str">
        <f ca="1">INDEX({"","_","-","="},IF(OR($D127 &gt;= AU$6, $E127 &lt; AT$6), 0, 1)+IF(OR($F127 &gt;= AU$6, $G127 &lt; AT$6), 0, 2)+1)</f>
        <v/>
      </c>
      <c r="AU127" s="68" t="str">
        <f ca="1">INDEX({"","_","-","="},IF(OR($D127 &gt;= AV$6, $E127 &lt; AU$6), 0, 1)+IF(OR($F127 &gt;= AV$6, $G127 &lt; AU$6), 0, 2)+1)</f>
        <v/>
      </c>
      <c r="AV127" s="68" t="str">
        <f ca="1">INDEX({"","_","-","="},IF(OR($D127 &gt;= AW$6, $E127 &lt; AV$6), 0, 1)+IF(OR($F127 &gt;= AW$6, $G127 &lt; AV$6), 0, 2)+1)</f>
        <v/>
      </c>
      <c r="AW127" s="68" t="str">
        <f ca="1">INDEX({"","_","-","="},IF(OR($D127 &gt;= AX$6, $E127 &lt; AW$6), 0, 1)+IF(OR($F127 &gt;= AX$6, $G127 &lt; AW$6), 0, 2)+1)</f>
        <v/>
      </c>
      <c r="AX127" s="68" t="str">
        <f ca="1">INDEX({"","_","-","="},IF(OR($D127 &gt;= AY$6, $E127 &lt; AX$6), 0, 1)+IF(OR($F127 &gt;= AY$6, $G127 &lt; AX$6), 0, 2)+1)</f>
        <v/>
      </c>
      <c r="AY127" s="68" t="str">
        <f ca="1">INDEX({"","_","-","="},IF(OR($D127 &gt;= AZ$6, $E127 &lt; AY$6), 0, 1)+IF(OR($F127 &gt;= AZ$6, $G127 &lt; AY$6), 0, 2)+1)</f>
        <v/>
      </c>
      <c r="AZ127" s="68" t="str">
        <f ca="1">INDEX({"","_","-","="},IF(OR($D127 &gt;= BA$6, $E127 &lt; AZ$6), 0, 1)+IF(OR($F127 &gt;= BA$6, $G127 &lt; AZ$6), 0, 2)+1)</f>
        <v/>
      </c>
      <c r="BA127" s="68" t="str">
        <f ca="1">INDEX({"","_","-","="},IF(OR($D127 &gt;= BB$6, $E127 &lt; BA$6), 0, 1)+IF(OR($F127 &gt;= BB$6, $G127 &lt; BA$6), 0, 2)+1)</f>
        <v/>
      </c>
      <c r="BB127" s="68" t="str">
        <f ca="1">INDEX({"","_","-","="},IF(OR($D127 &gt;= BC$6, $E127 &lt; BB$6), 0, 1)+IF(OR($F127 &gt;= BC$6, $G127 &lt; BB$6), 0, 2)+1)</f>
        <v/>
      </c>
      <c r="BC127" s="68" t="str">
        <f ca="1">INDEX({"","_","-","="},IF(OR($D127 &gt;= BD$6, $E127 &lt; BC$6), 0, 1)+IF(OR($F127 &gt;= BD$6, $G127 &lt; BC$6), 0, 2)+1)</f>
        <v/>
      </c>
      <c r="BD127" s="68" t="str">
        <f ca="1">INDEX({"","_","-","="},IF(OR($D127 &gt;= BE$6, $E127 &lt; BD$6), 0, 1)+IF(OR($F127 &gt;= BE$6, $G127 &lt; BD$6), 0, 2)+1)</f>
        <v/>
      </c>
      <c r="BE127" s="68" t="str">
        <f ca="1">INDEX({"","_","-","="},IF(OR($D127 &gt;= BF$6, $E127 &lt; BE$6), 0, 1)+IF(OR($F127 &gt;= BF$6, $G127 &lt; BE$6), 0, 2)+1)</f>
        <v/>
      </c>
      <c r="BF127" s="68" t="str">
        <f ca="1">INDEX({"","_","-","="},IF(OR($D127 &gt;= BG$6, $E127 &lt; BF$6), 0, 1)+IF(OR($F127 &gt;= BG$6, $G127 &lt; BF$6), 0, 2)+1)</f>
        <v/>
      </c>
      <c r="BG127" s="68" t="str">
        <f ca="1">INDEX({"","_","-","="},IF(OR($D127 &gt;= BH$6, $E127 &lt; BG$6), 0, 1)+IF(OR($F127 &gt;= BH$6, $G127 &lt; BG$6), 0, 2)+1)</f>
        <v/>
      </c>
      <c r="BH127" s="68" t="str">
        <f ca="1">INDEX({"","_","-","="},IF(OR($D127 &gt;= BI$6, $E127 &lt; BH$6), 0, 1)+IF(OR($F127 &gt;= BI$6, $G127 &lt; BH$6), 0, 2)+1)</f>
        <v/>
      </c>
      <c r="BI127" s="68" t="str">
        <f ca="1">INDEX({"","_","-","="},IF(OR($D127 &gt;= BJ$6, $E127 &lt; BI$6), 0, 1)+IF(OR($F127 &gt;= BJ$6, $G127 &lt; BI$6), 0, 2)+1)</f>
        <v/>
      </c>
      <c r="BJ127" s="68" t="str">
        <f ca="1">INDEX({"","_","-","="},IF(OR($D127 &gt;= BK$6, $E127 &lt; BJ$6), 0, 1)+IF(OR($F127 &gt;= BK$6, $G127 &lt; BJ$6), 0, 2)+1)</f>
        <v/>
      </c>
      <c r="BK127" s="68" t="str">
        <f ca="1">INDEX({"","_","-","="},IF(OR($D127 &gt;= BL$6, $E127 &lt; BK$6), 0, 1)+IF(OR($F127 &gt;= BL$6, $G127 &lt; BK$6), 0, 2)+1)</f>
        <v/>
      </c>
      <c r="BL127" s="68" t="str">
        <f ca="1">INDEX({"","_","-","="},IF(OR($D127 &gt;= BM$6, $E127 &lt; BL$6), 0, 1)+IF(OR($F127 &gt;= BM$6, $G127 &lt; BL$6), 0, 2)+1)</f>
        <v/>
      </c>
      <c r="BM127" s="68" t="str">
        <f ca="1">INDEX({"","_","-","="},IF(OR($D127 &gt;= BN$6, $E127 &lt; BM$6), 0, 1)+IF(OR($F127 &gt;= BN$6, $G127 &lt; BM$6), 0, 2)+1)</f>
        <v/>
      </c>
      <c r="BN127" s="68" t="str">
        <f ca="1">INDEX({"","_","-","="},IF(OR($D127 &gt;= BO$6, $E127 &lt; BN$6), 0, 1)+IF(OR($F127 &gt;= BO$6, $G127 &lt; BN$6), 0, 2)+1)</f>
        <v/>
      </c>
      <c r="BO127" s="68" t="str">
        <f ca="1">INDEX({"","_","-","="},IF(OR($D127 &gt;= BP$6, $E127 &lt; BO$6), 0, 1)+IF(OR($F127 &gt;= BP$6, $G127 &lt; BO$6), 0, 2)+1)</f>
        <v/>
      </c>
      <c r="BP127" s="68" t="str">
        <f ca="1">INDEX({"","_","-","="},IF(OR($D127 &gt;= BQ$6, $E127 &lt; BP$6), 0, 1)+IF(OR($F127 &gt;= BQ$6, $G127 &lt; BP$6), 0, 2)+1)</f>
        <v/>
      </c>
      <c r="BQ127" s="68" t="str">
        <f ca="1">INDEX({"","_","-","="},IF(OR($D127 &gt;= BR$6, $E127 &lt; BQ$6), 0, 1)+IF(OR($F127 &gt;= BR$6, $G127 &lt; BQ$6), 0, 2)+1)</f>
        <v/>
      </c>
      <c r="BR127" s="68" t="str">
        <f ca="1">INDEX({"","_","-","="},IF(OR($D127 &gt;= BS$6, $E127 &lt; BR$6), 0, 1)+IF(OR($F127 &gt;= BS$6, $G127 &lt; BR$6), 0, 2)+1)</f>
        <v/>
      </c>
      <c r="BS127" s="68" t="str">
        <f ca="1">INDEX({"","_","-","="},IF(OR($D127 &gt;= BT$6, $E127 &lt; BS$6), 0, 1)+IF(OR($F127 &gt;= BT$6, $G127 &lt; BS$6), 0, 2)+1)</f>
        <v/>
      </c>
      <c r="BT127" s="68" t="str">
        <f ca="1">INDEX({"","_","-","="},IF(OR($D127 &gt;= BU$6, $E127 &lt; BT$6), 0, 1)+IF(OR($F127 &gt;= BU$6, $G127 &lt; BT$6), 0, 2)+1)</f>
        <v/>
      </c>
      <c r="BU127" s="68" t="str">
        <f ca="1">INDEX({"","_","-","="},IF(OR($D127 &gt;= BV$6, $E127 &lt; BU$6), 0, 1)+IF(OR($F127 &gt;= BV$6, $G127 &lt; BU$6), 0, 2)+1)</f>
        <v/>
      </c>
      <c r="BV127" s="68" t="str">
        <f ca="1">INDEX({"","_","-","="},IF(OR($D127 &gt;= BW$6, $E127 &lt; BV$6), 0, 1)+IF(OR($F127 &gt;= BW$6, $G127 &lt; BV$6), 0, 2)+1)</f>
        <v/>
      </c>
      <c r="BW127" s="68" t="str">
        <f ca="1">INDEX({"","_","-","="},IF(OR($D127 &gt;= BX$6, $E127 &lt; BW$6), 0, 1)+IF(OR($F127 &gt;= BX$6, $G127 &lt; BW$6), 0, 2)+1)</f>
        <v/>
      </c>
      <c r="BX127" s="68" t="str">
        <f ca="1">INDEX({"","_","-","="},IF(OR($D127 &gt;= BY$6, $E127 &lt; BX$6), 0, 1)+IF(OR($F127 &gt;= BY$6, $G127 &lt; BX$6), 0, 2)+1)</f>
        <v/>
      </c>
      <c r="BY127" s="68" t="str">
        <f ca="1">INDEX({"","_","-","="},IF(OR($D127 &gt;= BZ$6, $E127 &lt; BY$6), 0, 1)+IF(OR($F127 &gt;= BZ$6, $G127 &lt; BY$6), 0, 2)+1)</f>
        <v/>
      </c>
      <c r="BZ127" s="68" t="str">
        <f ca="1">INDEX({"","_","-","="},IF(OR($D127 &gt;= CA$6, $E127 &lt; BZ$6), 0, 1)+IF(OR($F127 &gt;= CA$6, $G127 &lt; BZ$6), 0, 2)+1)</f>
        <v/>
      </c>
      <c r="CA127" s="68" t="str">
        <f ca="1">INDEX({"","_","-","="},IF(OR($D127 &gt;= CB$6, $E127 &lt; CA$6), 0, 1)+IF(OR($F127 &gt;= CB$6, $G127 &lt; CA$6), 0, 2)+1)</f>
        <v/>
      </c>
      <c r="CB127" s="68" t="str">
        <f ca="1">INDEX({"","_","-","="},IF(OR($D127 &gt;= CC$6, $E127 &lt; CB$6), 0, 1)+IF(OR($F127 &gt;= CC$6, $G127 &lt; CB$6), 0, 2)+1)</f>
        <v/>
      </c>
      <c r="CC127" s="68" t="str">
        <f ca="1">INDEX({"","_","-","="},IF(OR($D127 &gt;= CD$6, $E127 &lt; CC$6), 0, 1)+IF(OR($F127 &gt;= CD$6, $G127 &lt; CC$6), 0, 2)+1)</f>
        <v/>
      </c>
      <c r="CD127" s="68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IF('临-进度'!M123,'临-进度'!$A123,"")</f>
        <v/>
      </c>
      <c r="B128" s="8" t="str">
        <f ca="1">IF('临-进度'!M123,'临-进度'!$B123,"")</f>
        <v/>
      </c>
      <c r="C128" s="8" t="str">
        <f ca="1">IF('临-进度'!M123,'临-进度'!$E123,"")</f>
        <v/>
      </c>
      <c r="D128" s="40" t="str">
        <f ca="1">IF('临-进度'!$M123,'临-进度'!$I123,"")</f>
        <v/>
      </c>
      <c r="E128" s="40" t="str">
        <f ca="1">IF('临-进度'!$M123,'临-进度'!$AE123,"")</f>
        <v/>
      </c>
      <c r="F128" s="40" t="str">
        <f ca="1">IF('临-进度'!$M123,'临-进度'!$J123,"")</f>
        <v/>
      </c>
      <c r="G128" s="73" t="str">
        <f ca="1">IF('临-进度'!$M123,'临-进度'!$AF123,"")</f>
        <v/>
      </c>
      <c r="H128" s="68" t="str">
        <f ca="1">INDEX({"","_","-","="},IF(OR($D128 &gt;= I$6, $E128 &lt; H$6), 0, 1)+IF(OR($F128 &gt;= I$6, $G128 &lt; H$6), 0, 2)+1)</f>
        <v/>
      </c>
      <c r="I128" s="68" t="str">
        <f ca="1">INDEX({"","_","-","="},IF(OR($D128 &gt;= J$6, $E128 &lt; I$6), 0, 1)+IF(OR($F128 &gt;= J$6, $G128 &lt; I$6), 0, 2)+1)</f>
        <v/>
      </c>
      <c r="J128" s="68" t="str">
        <f ca="1">INDEX({"","_","-","="},IF(OR($D128 &gt;= K$6, $E128 &lt; J$6), 0, 1)+IF(OR($F128 &gt;= K$6, $G128 &lt; J$6), 0, 2)+1)</f>
        <v/>
      </c>
      <c r="K128" s="68" t="str">
        <f ca="1">INDEX({"","_","-","="},IF(OR($D128 &gt;= L$6, $E128 &lt; K$6), 0, 1)+IF(OR($F128 &gt;= L$6, $G128 &lt; K$6), 0, 2)+1)</f>
        <v/>
      </c>
      <c r="L128" s="68" t="str">
        <f ca="1">INDEX({"","_","-","="},IF(OR($D128 &gt;= M$6, $E128 &lt; L$6), 0, 1)+IF(OR($F128 &gt;= M$6, $G128 &lt; L$6), 0, 2)+1)</f>
        <v/>
      </c>
      <c r="M128" s="68" t="str">
        <f ca="1">INDEX({"","_","-","="},IF(OR($D128 &gt;= N$6, $E128 &lt; M$6), 0, 1)+IF(OR($F128 &gt;= N$6, $G128 &lt; M$6), 0, 2)+1)</f>
        <v/>
      </c>
      <c r="N128" s="68" t="str">
        <f ca="1">INDEX({"","_","-","="},IF(OR($D128 &gt;= O$6, $E128 &lt; N$6), 0, 1)+IF(OR($F128 &gt;= O$6, $G128 &lt; N$6), 0, 2)+1)</f>
        <v/>
      </c>
      <c r="O128" s="68" t="str">
        <f ca="1">INDEX({"","_","-","="},IF(OR($D128 &gt;= P$6, $E128 &lt; O$6), 0, 1)+IF(OR($F128 &gt;= P$6, $G128 &lt; O$6), 0, 2)+1)</f>
        <v/>
      </c>
      <c r="P128" s="68" t="str">
        <f ca="1">INDEX({"","_","-","="},IF(OR($D128 &gt;= Q$6, $E128 &lt; P$6), 0, 1)+IF(OR($F128 &gt;= Q$6, $G128 &lt; P$6), 0, 2)+1)</f>
        <v/>
      </c>
      <c r="Q128" s="68" t="str">
        <f ca="1">INDEX({"","_","-","="},IF(OR($D128 &gt;= R$6, $E128 &lt; Q$6), 0, 1)+IF(OR($F128 &gt;= R$6, $G128 &lt; Q$6), 0, 2)+1)</f>
        <v/>
      </c>
      <c r="R128" s="68" t="str">
        <f ca="1">INDEX({"","_","-","="},IF(OR($D128 &gt;= S$6, $E128 &lt; R$6), 0, 1)+IF(OR($F128 &gt;= S$6, $G128 &lt; R$6), 0, 2)+1)</f>
        <v/>
      </c>
      <c r="S128" s="68" t="str">
        <f ca="1">INDEX({"","_","-","="},IF(OR($D128 &gt;= T$6, $E128 &lt; S$6), 0, 1)+IF(OR($F128 &gt;= T$6, $G128 &lt; S$6), 0, 2)+1)</f>
        <v/>
      </c>
      <c r="T128" s="68" t="str">
        <f ca="1">INDEX({"","_","-","="},IF(OR($D128 &gt;= U$6, $E128 &lt; T$6), 0, 1)+IF(OR($F128 &gt;= U$6, $G128 &lt; T$6), 0, 2)+1)</f>
        <v/>
      </c>
      <c r="U128" s="68" t="str">
        <f ca="1">INDEX({"","_","-","="},IF(OR($D128 &gt;= V$6, $E128 &lt; U$6), 0, 1)+IF(OR($F128 &gt;= V$6, $G128 &lt; U$6), 0, 2)+1)</f>
        <v/>
      </c>
      <c r="V128" s="68" t="str">
        <f ca="1">INDEX({"","_","-","="},IF(OR($D128 &gt;= W$6, $E128 &lt; V$6), 0, 1)+IF(OR($F128 &gt;= W$6, $G128 &lt; V$6), 0, 2)+1)</f>
        <v/>
      </c>
      <c r="W128" s="68" t="str">
        <f ca="1">INDEX({"","_","-","="},IF(OR($D128 &gt;= X$6, $E128 &lt; W$6), 0, 1)+IF(OR($F128 &gt;= X$6, $G128 &lt; W$6), 0, 2)+1)</f>
        <v/>
      </c>
      <c r="X128" s="68" t="str">
        <f ca="1">INDEX({"","_","-","="},IF(OR($D128 &gt;= Y$6, $E128 &lt; X$6), 0, 1)+IF(OR($F128 &gt;= Y$6, $G128 &lt; X$6), 0, 2)+1)</f>
        <v/>
      </c>
      <c r="Y128" s="68" t="str">
        <f ca="1">INDEX({"","_","-","="},IF(OR($D128 &gt;= Z$6, $E128 &lt; Y$6), 0, 1)+IF(OR($F128 &gt;= Z$6, $G128 &lt; Y$6), 0, 2)+1)</f>
        <v/>
      </c>
      <c r="Z128" s="68" t="str">
        <f ca="1">INDEX({"","_","-","="},IF(OR($D128 &gt;= AA$6, $E128 &lt; Z$6), 0, 1)+IF(OR($F128 &gt;= AA$6, $G128 &lt; Z$6), 0, 2)+1)</f>
        <v/>
      </c>
      <c r="AA128" s="68" t="str">
        <f ca="1">INDEX({"","_","-","="},IF(OR($D128 &gt;= AB$6, $E128 &lt; AA$6), 0, 1)+IF(OR($F128 &gt;= AB$6, $G128 &lt; AA$6), 0, 2)+1)</f>
        <v/>
      </c>
      <c r="AB128" s="68" t="str">
        <f ca="1">INDEX({"","_","-","="},IF(OR($D128 &gt;= AC$6, $E128 &lt; AB$6), 0, 1)+IF(OR($F128 &gt;= AC$6, $G128 &lt; AB$6), 0, 2)+1)</f>
        <v/>
      </c>
      <c r="AC128" s="68" t="str">
        <f ca="1">INDEX({"","_","-","="},IF(OR($D128 &gt;= AD$6, $E128 &lt; AC$6), 0, 1)+IF(OR($F128 &gt;= AD$6, $G128 &lt; AC$6), 0, 2)+1)</f>
        <v/>
      </c>
      <c r="AD128" s="68" t="str">
        <f ca="1">INDEX({"","_","-","="},IF(OR($D128 &gt;= AE$6, $E128 &lt; AD$6), 0, 1)+IF(OR($F128 &gt;= AE$6, $G128 &lt; AD$6), 0, 2)+1)</f>
        <v/>
      </c>
      <c r="AE128" s="68" t="str">
        <f ca="1">INDEX({"","_","-","="},IF(OR($D128 &gt;= AF$6, $E128 &lt; AE$6), 0, 1)+IF(OR($F128 &gt;= AF$6, $G128 &lt; AE$6), 0, 2)+1)</f>
        <v/>
      </c>
      <c r="AF128" s="68" t="str">
        <f ca="1">INDEX({"","_","-","="},IF(OR($D128 &gt;= AG$6, $E128 &lt; AF$6), 0, 1)+IF(OR($F128 &gt;= AG$6, $G128 &lt; AF$6), 0, 2)+1)</f>
        <v/>
      </c>
      <c r="AG128" s="68" t="str">
        <f ca="1">INDEX({"","_","-","="},IF(OR($D128 &gt;= AH$6, $E128 &lt; AG$6), 0, 1)+IF(OR($F128 &gt;= AH$6, $G128 &lt; AG$6), 0, 2)+1)</f>
        <v/>
      </c>
      <c r="AH128" s="68" t="str">
        <f ca="1">INDEX({"","_","-","="},IF(OR($D128 &gt;= AI$6, $E128 &lt; AH$6), 0, 1)+IF(OR($F128 &gt;= AI$6, $G128 &lt; AH$6), 0, 2)+1)</f>
        <v/>
      </c>
      <c r="AI128" s="68" t="str">
        <f ca="1">INDEX({"","_","-","="},IF(OR($D128 &gt;= AJ$6, $E128 &lt; AI$6), 0, 1)+IF(OR($F128 &gt;= AJ$6, $G128 &lt; AI$6), 0, 2)+1)</f>
        <v/>
      </c>
      <c r="AJ128" s="68" t="str">
        <f ca="1">INDEX({"","_","-","="},IF(OR($D128 &gt;= AK$6, $E128 &lt; AJ$6), 0, 1)+IF(OR($F128 &gt;= AK$6, $G128 &lt; AJ$6), 0, 2)+1)</f>
        <v/>
      </c>
      <c r="AK128" s="68" t="str">
        <f ca="1">INDEX({"","_","-","="},IF(OR($D128 &gt;= AL$6, $E128 &lt; AK$6), 0, 1)+IF(OR($F128 &gt;= AL$6, $G128 &lt; AK$6), 0, 2)+1)</f>
        <v/>
      </c>
      <c r="AL128" s="68" t="str">
        <f ca="1">INDEX({"","_","-","="},IF(OR($D128 &gt;= AM$6, $E128 &lt; AL$6), 0, 1)+IF(OR($F128 &gt;= AM$6, $G128 &lt; AL$6), 0, 2)+1)</f>
        <v/>
      </c>
      <c r="AM128" s="68" t="str">
        <f ca="1">INDEX({"","_","-","="},IF(OR($D128 &gt;= AN$6, $E128 &lt; AM$6), 0, 1)+IF(OR($F128 &gt;= AN$6, $G128 &lt; AM$6), 0, 2)+1)</f>
        <v/>
      </c>
      <c r="AN128" s="68" t="str">
        <f ca="1">INDEX({"","_","-","="},IF(OR($D128 &gt;= AO$6, $E128 &lt; AN$6), 0, 1)+IF(OR($F128 &gt;= AO$6, $G128 &lt; AN$6), 0, 2)+1)</f>
        <v/>
      </c>
      <c r="AO128" s="68" t="str">
        <f ca="1">INDEX({"","_","-","="},IF(OR($D128 &gt;= AP$6, $E128 &lt; AO$6), 0, 1)+IF(OR($F128 &gt;= AP$6, $G128 &lt; AO$6), 0, 2)+1)</f>
        <v/>
      </c>
      <c r="AP128" s="68" t="str">
        <f ca="1">INDEX({"","_","-","="},IF(OR($D128 &gt;= AQ$6, $E128 &lt; AP$6), 0, 1)+IF(OR($F128 &gt;= AQ$6, $G128 &lt; AP$6), 0, 2)+1)</f>
        <v/>
      </c>
      <c r="AQ128" s="68" t="str">
        <f ca="1">INDEX({"","_","-","="},IF(OR($D128 &gt;= AR$6, $E128 &lt; AQ$6), 0, 1)+IF(OR($F128 &gt;= AR$6, $G128 &lt; AQ$6), 0, 2)+1)</f>
        <v/>
      </c>
      <c r="AR128" s="68" t="str">
        <f ca="1">INDEX({"","_","-","="},IF(OR($D128 &gt;= AS$6, $E128 &lt; AR$6), 0, 1)+IF(OR($F128 &gt;= AS$6, $G128 &lt; AR$6), 0, 2)+1)</f>
        <v/>
      </c>
      <c r="AS128" s="68" t="str">
        <f ca="1">INDEX({"","_","-","="},IF(OR($D128 &gt;= AT$6, $E128 &lt; AS$6), 0, 1)+IF(OR($F128 &gt;= AT$6, $G128 &lt; AS$6), 0, 2)+1)</f>
        <v/>
      </c>
      <c r="AT128" s="68" t="str">
        <f ca="1">INDEX({"","_","-","="},IF(OR($D128 &gt;= AU$6, $E128 &lt; AT$6), 0, 1)+IF(OR($F128 &gt;= AU$6, $G128 &lt; AT$6), 0, 2)+1)</f>
        <v/>
      </c>
      <c r="AU128" s="68" t="str">
        <f ca="1">INDEX({"","_","-","="},IF(OR($D128 &gt;= AV$6, $E128 &lt; AU$6), 0, 1)+IF(OR($F128 &gt;= AV$6, $G128 &lt; AU$6), 0, 2)+1)</f>
        <v/>
      </c>
      <c r="AV128" s="68" t="str">
        <f ca="1">INDEX({"","_","-","="},IF(OR($D128 &gt;= AW$6, $E128 &lt; AV$6), 0, 1)+IF(OR($F128 &gt;= AW$6, $G128 &lt; AV$6), 0, 2)+1)</f>
        <v/>
      </c>
      <c r="AW128" s="68" t="str">
        <f ca="1">INDEX({"","_","-","="},IF(OR($D128 &gt;= AX$6, $E128 &lt; AW$6), 0, 1)+IF(OR($F128 &gt;= AX$6, $G128 &lt; AW$6), 0, 2)+1)</f>
        <v/>
      </c>
      <c r="AX128" s="68" t="str">
        <f ca="1">INDEX({"","_","-","="},IF(OR($D128 &gt;= AY$6, $E128 &lt; AX$6), 0, 1)+IF(OR($F128 &gt;= AY$6, $G128 &lt; AX$6), 0, 2)+1)</f>
        <v/>
      </c>
      <c r="AY128" s="68" t="str">
        <f ca="1">INDEX({"","_","-","="},IF(OR($D128 &gt;= AZ$6, $E128 &lt; AY$6), 0, 1)+IF(OR($F128 &gt;= AZ$6, $G128 &lt; AY$6), 0, 2)+1)</f>
        <v/>
      </c>
      <c r="AZ128" s="68" t="str">
        <f ca="1">INDEX({"","_","-","="},IF(OR($D128 &gt;= BA$6, $E128 &lt; AZ$6), 0, 1)+IF(OR($F128 &gt;= BA$6, $G128 &lt; AZ$6), 0, 2)+1)</f>
        <v/>
      </c>
      <c r="BA128" s="68" t="str">
        <f ca="1">INDEX({"","_","-","="},IF(OR($D128 &gt;= BB$6, $E128 &lt; BA$6), 0, 1)+IF(OR($F128 &gt;= BB$6, $G128 &lt; BA$6), 0, 2)+1)</f>
        <v/>
      </c>
      <c r="BB128" s="68" t="str">
        <f ca="1">INDEX({"","_","-","="},IF(OR($D128 &gt;= BC$6, $E128 &lt; BB$6), 0, 1)+IF(OR($F128 &gt;= BC$6, $G128 &lt; BB$6), 0, 2)+1)</f>
        <v/>
      </c>
      <c r="BC128" s="68" t="str">
        <f ca="1">INDEX({"","_","-","="},IF(OR($D128 &gt;= BD$6, $E128 &lt; BC$6), 0, 1)+IF(OR($F128 &gt;= BD$6, $G128 &lt; BC$6), 0, 2)+1)</f>
        <v/>
      </c>
      <c r="BD128" s="68" t="str">
        <f ca="1">INDEX({"","_","-","="},IF(OR($D128 &gt;= BE$6, $E128 &lt; BD$6), 0, 1)+IF(OR($F128 &gt;= BE$6, $G128 &lt; BD$6), 0, 2)+1)</f>
        <v/>
      </c>
      <c r="BE128" s="68" t="str">
        <f ca="1">INDEX({"","_","-","="},IF(OR($D128 &gt;= BF$6, $E128 &lt; BE$6), 0, 1)+IF(OR($F128 &gt;= BF$6, $G128 &lt; BE$6), 0, 2)+1)</f>
        <v/>
      </c>
      <c r="BF128" s="68" t="str">
        <f ca="1">INDEX({"","_","-","="},IF(OR($D128 &gt;= BG$6, $E128 &lt; BF$6), 0, 1)+IF(OR($F128 &gt;= BG$6, $G128 &lt; BF$6), 0, 2)+1)</f>
        <v/>
      </c>
      <c r="BG128" s="68" t="str">
        <f ca="1">INDEX({"","_","-","="},IF(OR($D128 &gt;= BH$6, $E128 &lt; BG$6), 0, 1)+IF(OR($F128 &gt;= BH$6, $G128 &lt; BG$6), 0, 2)+1)</f>
        <v/>
      </c>
      <c r="BH128" s="68" t="str">
        <f ca="1">INDEX({"","_","-","="},IF(OR($D128 &gt;= BI$6, $E128 &lt; BH$6), 0, 1)+IF(OR($F128 &gt;= BI$6, $G128 &lt; BH$6), 0, 2)+1)</f>
        <v/>
      </c>
      <c r="BI128" s="68" t="str">
        <f ca="1">INDEX({"","_","-","="},IF(OR($D128 &gt;= BJ$6, $E128 &lt; BI$6), 0, 1)+IF(OR($F128 &gt;= BJ$6, $G128 &lt; BI$6), 0, 2)+1)</f>
        <v/>
      </c>
      <c r="BJ128" s="68" t="str">
        <f ca="1">INDEX({"","_","-","="},IF(OR($D128 &gt;= BK$6, $E128 &lt; BJ$6), 0, 1)+IF(OR($F128 &gt;= BK$6, $G128 &lt; BJ$6), 0, 2)+1)</f>
        <v/>
      </c>
      <c r="BK128" s="68" t="str">
        <f ca="1">INDEX({"","_","-","="},IF(OR($D128 &gt;= BL$6, $E128 &lt; BK$6), 0, 1)+IF(OR($F128 &gt;= BL$6, $G128 &lt; BK$6), 0, 2)+1)</f>
        <v/>
      </c>
      <c r="BL128" s="68" t="str">
        <f ca="1">INDEX({"","_","-","="},IF(OR($D128 &gt;= BM$6, $E128 &lt; BL$6), 0, 1)+IF(OR($F128 &gt;= BM$6, $G128 &lt; BL$6), 0, 2)+1)</f>
        <v/>
      </c>
      <c r="BM128" s="68" t="str">
        <f ca="1">INDEX({"","_","-","="},IF(OR($D128 &gt;= BN$6, $E128 &lt; BM$6), 0, 1)+IF(OR($F128 &gt;= BN$6, $G128 &lt; BM$6), 0, 2)+1)</f>
        <v/>
      </c>
      <c r="BN128" s="68" t="str">
        <f ca="1">INDEX({"","_","-","="},IF(OR($D128 &gt;= BO$6, $E128 &lt; BN$6), 0, 1)+IF(OR($F128 &gt;= BO$6, $G128 &lt; BN$6), 0, 2)+1)</f>
        <v/>
      </c>
      <c r="BO128" s="68" t="str">
        <f ca="1">INDEX({"","_","-","="},IF(OR($D128 &gt;= BP$6, $E128 &lt; BO$6), 0, 1)+IF(OR($F128 &gt;= BP$6, $G128 &lt; BO$6), 0, 2)+1)</f>
        <v/>
      </c>
      <c r="BP128" s="68" t="str">
        <f ca="1">INDEX({"","_","-","="},IF(OR($D128 &gt;= BQ$6, $E128 &lt; BP$6), 0, 1)+IF(OR($F128 &gt;= BQ$6, $G128 &lt; BP$6), 0, 2)+1)</f>
        <v/>
      </c>
      <c r="BQ128" s="68" t="str">
        <f ca="1">INDEX({"","_","-","="},IF(OR($D128 &gt;= BR$6, $E128 &lt; BQ$6), 0, 1)+IF(OR($F128 &gt;= BR$6, $G128 &lt; BQ$6), 0, 2)+1)</f>
        <v/>
      </c>
      <c r="BR128" s="68" t="str">
        <f ca="1">INDEX({"","_","-","="},IF(OR($D128 &gt;= BS$6, $E128 &lt; BR$6), 0, 1)+IF(OR($F128 &gt;= BS$6, $G128 &lt; BR$6), 0, 2)+1)</f>
        <v/>
      </c>
      <c r="BS128" s="68" t="str">
        <f ca="1">INDEX({"","_","-","="},IF(OR($D128 &gt;= BT$6, $E128 &lt; BS$6), 0, 1)+IF(OR($F128 &gt;= BT$6, $G128 &lt; BS$6), 0, 2)+1)</f>
        <v/>
      </c>
      <c r="BT128" s="68" t="str">
        <f ca="1">INDEX({"","_","-","="},IF(OR($D128 &gt;= BU$6, $E128 &lt; BT$6), 0, 1)+IF(OR($F128 &gt;= BU$6, $G128 &lt; BT$6), 0, 2)+1)</f>
        <v/>
      </c>
      <c r="BU128" s="68" t="str">
        <f ca="1">INDEX({"","_","-","="},IF(OR($D128 &gt;= BV$6, $E128 &lt; BU$6), 0, 1)+IF(OR($F128 &gt;= BV$6, $G128 &lt; BU$6), 0, 2)+1)</f>
        <v/>
      </c>
      <c r="BV128" s="68" t="str">
        <f ca="1">INDEX({"","_","-","="},IF(OR($D128 &gt;= BW$6, $E128 &lt; BV$6), 0, 1)+IF(OR($F128 &gt;= BW$6, $G128 &lt; BV$6), 0, 2)+1)</f>
        <v/>
      </c>
      <c r="BW128" s="68" t="str">
        <f ca="1">INDEX({"","_","-","="},IF(OR($D128 &gt;= BX$6, $E128 &lt; BW$6), 0, 1)+IF(OR($F128 &gt;= BX$6, $G128 &lt; BW$6), 0, 2)+1)</f>
        <v/>
      </c>
      <c r="BX128" s="68" t="str">
        <f ca="1">INDEX({"","_","-","="},IF(OR($D128 &gt;= BY$6, $E128 &lt; BX$6), 0, 1)+IF(OR($F128 &gt;= BY$6, $G128 &lt; BX$6), 0, 2)+1)</f>
        <v/>
      </c>
      <c r="BY128" s="68" t="str">
        <f ca="1">INDEX({"","_","-","="},IF(OR($D128 &gt;= BZ$6, $E128 &lt; BY$6), 0, 1)+IF(OR($F128 &gt;= BZ$6, $G128 &lt; BY$6), 0, 2)+1)</f>
        <v/>
      </c>
      <c r="BZ128" s="68" t="str">
        <f ca="1">INDEX({"","_","-","="},IF(OR($D128 &gt;= CA$6, $E128 &lt; BZ$6), 0, 1)+IF(OR($F128 &gt;= CA$6, $G128 &lt; BZ$6), 0, 2)+1)</f>
        <v/>
      </c>
      <c r="CA128" s="68" t="str">
        <f ca="1">INDEX({"","_","-","="},IF(OR($D128 &gt;= CB$6, $E128 &lt; CA$6), 0, 1)+IF(OR($F128 &gt;= CB$6, $G128 &lt; CA$6), 0, 2)+1)</f>
        <v/>
      </c>
      <c r="CB128" s="68" t="str">
        <f ca="1">INDEX({"","_","-","="},IF(OR($D128 &gt;= CC$6, $E128 &lt; CB$6), 0, 1)+IF(OR($F128 &gt;= CC$6, $G128 &lt; CB$6), 0, 2)+1)</f>
        <v/>
      </c>
      <c r="CC128" s="68" t="str">
        <f ca="1">INDEX({"","_","-","="},IF(OR($D128 &gt;= CD$6, $E128 &lt; CC$6), 0, 1)+IF(OR($F128 &gt;= CD$6, $G128 &lt; CC$6), 0, 2)+1)</f>
        <v/>
      </c>
      <c r="CD128" s="68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IF('临-进度'!M124,'临-进度'!$A124,"")</f>
        <v/>
      </c>
      <c r="B129" s="8" t="str">
        <f ca="1">IF('临-进度'!M124,'临-进度'!$B124,"")</f>
        <v/>
      </c>
      <c r="C129" s="8" t="str">
        <f ca="1">IF('临-进度'!M124,'临-进度'!$E124,"")</f>
        <v/>
      </c>
      <c r="D129" s="40" t="str">
        <f ca="1">IF('临-进度'!$M124,'临-进度'!$I124,"")</f>
        <v/>
      </c>
      <c r="E129" s="40" t="str">
        <f ca="1">IF('临-进度'!$M124,'临-进度'!$AE124,"")</f>
        <v/>
      </c>
      <c r="F129" s="40" t="str">
        <f ca="1">IF('临-进度'!$M124,'临-进度'!$J124,"")</f>
        <v/>
      </c>
      <c r="G129" s="73" t="str">
        <f ca="1">IF('临-进度'!$M124,'临-进度'!$AF124,"")</f>
        <v/>
      </c>
      <c r="H129" s="68" t="str">
        <f ca="1">INDEX({"","_","-","="},IF(OR($D129 &gt;= I$6, $E129 &lt; H$6), 0, 1)+IF(OR($F129 &gt;= I$6, $G129 &lt; H$6), 0, 2)+1)</f>
        <v/>
      </c>
      <c r="I129" s="68" t="str">
        <f ca="1">INDEX({"","_","-","="},IF(OR($D129 &gt;= J$6, $E129 &lt; I$6), 0, 1)+IF(OR($F129 &gt;= J$6, $G129 &lt; I$6), 0, 2)+1)</f>
        <v/>
      </c>
      <c r="J129" s="68" t="str">
        <f ca="1">INDEX({"","_","-","="},IF(OR($D129 &gt;= K$6, $E129 &lt; J$6), 0, 1)+IF(OR($F129 &gt;= K$6, $G129 &lt; J$6), 0, 2)+1)</f>
        <v/>
      </c>
      <c r="K129" s="68" t="str">
        <f ca="1">INDEX({"","_","-","="},IF(OR($D129 &gt;= L$6, $E129 &lt; K$6), 0, 1)+IF(OR($F129 &gt;= L$6, $G129 &lt; K$6), 0, 2)+1)</f>
        <v/>
      </c>
      <c r="L129" s="68" t="str">
        <f ca="1">INDEX({"","_","-","="},IF(OR($D129 &gt;= M$6, $E129 &lt; L$6), 0, 1)+IF(OR($F129 &gt;= M$6, $G129 &lt; L$6), 0, 2)+1)</f>
        <v/>
      </c>
      <c r="M129" s="68" t="str">
        <f ca="1">INDEX({"","_","-","="},IF(OR($D129 &gt;= N$6, $E129 &lt; M$6), 0, 1)+IF(OR($F129 &gt;= N$6, $G129 &lt; M$6), 0, 2)+1)</f>
        <v/>
      </c>
      <c r="N129" s="68" t="str">
        <f ca="1">INDEX({"","_","-","="},IF(OR($D129 &gt;= O$6, $E129 &lt; N$6), 0, 1)+IF(OR($F129 &gt;= O$6, $G129 &lt; N$6), 0, 2)+1)</f>
        <v/>
      </c>
      <c r="O129" s="68" t="str">
        <f ca="1">INDEX({"","_","-","="},IF(OR($D129 &gt;= P$6, $E129 &lt; O$6), 0, 1)+IF(OR($F129 &gt;= P$6, $G129 &lt; O$6), 0, 2)+1)</f>
        <v/>
      </c>
      <c r="P129" s="68" t="str">
        <f ca="1">INDEX({"","_","-","="},IF(OR($D129 &gt;= Q$6, $E129 &lt; P$6), 0, 1)+IF(OR($F129 &gt;= Q$6, $G129 &lt; P$6), 0, 2)+1)</f>
        <v/>
      </c>
      <c r="Q129" s="68" t="str">
        <f ca="1">INDEX({"","_","-","="},IF(OR($D129 &gt;= R$6, $E129 &lt; Q$6), 0, 1)+IF(OR($F129 &gt;= R$6, $G129 &lt; Q$6), 0, 2)+1)</f>
        <v/>
      </c>
      <c r="R129" s="68" t="str">
        <f ca="1">INDEX({"","_","-","="},IF(OR($D129 &gt;= S$6, $E129 &lt; R$6), 0, 1)+IF(OR($F129 &gt;= S$6, $G129 &lt; R$6), 0, 2)+1)</f>
        <v/>
      </c>
      <c r="S129" s="68" t="str">
        <f ca="1">INDEX({"","_","-","="},IF(OR($D129 &gt;= T$6, $E129 &lt; S$6), 0, 1)+IF(OR($F129 &gt;= T$6, $G129 &lt; S$6), 0, 2)+1)</f>
        <v/>
      </c>
      <c r="T129" s="68" t="str">
        <f ca="1">INDEX({"","_","-","="},IF(OR($D129 &gt;= U$6, $E129 &lt; T$6), 0, 1)+IF(OR($F129 &gt;= U$6, $G129 &lt; T$6), 0, 2)+1)</f>
        <v/>
      </c>
      <c r="U129" s="68" t="str">
        <f ca="1">INDEX({"","_","-","="},IF(OR($D129 &gt;= V$6, $E129 &lt; U$6), 0, 1)+IF(OR($F129 &gt;= V$6, $G129 &lt; U$6), 0, 2)+1)</f>
        <v/>
      </c>
      <c r="V129" s="68" t="str">
        <f ca="1">INDEX({"","_","-","="},IF(OR($D129 &gt;= W$6, $E129 &lt; V$6), 0, 1)+IF(OR($F129 &gt;= W$6, $G129 &lt; V$6), 0, 2)+1)</f>
        <v/>
      </c>
      <c r="W129" s="68" t="str">
        <f ca="1">INDEX({"","_","-","="},IF(OR($D129 &gt;= X$6, $E129 &lt; W$6), 0, 1)+IF(OR($F129 &gt;= X$6, $G129 &lt; W$6), 0, 2)+1)</f>
        <v/>
      </c>
      <c r="X129" s="68" t="str">
        <f ca="1">INDEX({"","_","-","="},IF(OR($D129 &gt;= Y$6, $E129 &lt; X$6), 0, 1)+IF(OR($F129 &gt;= Y$6, $G129 &lt; X$6), 0, 2)+1)</f>
        <v/>
      </c>
      <c r="Y129" s="68" t="str">
        <f ca="1">INDEX({"","_","-","="},IF(OR($D129 &gt;= Z$6, $E129 &lt; Y$6), 0, 1)+IF(OR($F129 &gt;= Z$6, $G129 &lt; Y$6), 0, 2)+1)</f>
        <v/>
      </c>
      <c r="Z129" s="68" t="str">
        <f ca="1">INDEX({"","_","-","="},IF(OR($D129 &gt;= AA$6, $E129 &lt; Z$6), 0, 1)+IF(OR($F129 &gt;= AA$6, $G129 &lt; Z$6), 0, 2)+1)</f>
        <v/>
      </c>
      <c r="AA129" s="68" t="str">
        <f ca="1">INDEX({"","_","-","="},IF(OR($D129 &gt;= AB$6, $E129 &lt; AA$6), 0, 1)+IF(OR($F129 &gt;= AB$6, $G129 &lt; AA$6), 0, 2)+1)</f>
        <v/>
      </c>
      <c r="AB129" s="68" t="str">
        <f ca="1">INDEX({"","_","-","="},IF(OR($D129 &gt;= AC$6, $E129 &lt; AB$6), 0, 1)+IF(OR($F129 &gt;= AC$6, $G129 &lt; AB$6), 0, 2)+1)</f>
        <v/>
      </c>
      <c r="AC129" s="68" t="str">
        <f ca="1">INDEX({"","_","-","="},IF(OR($D129 &gt;= AD$6, $E129 &lt; AC$6), 0, 1)+IF(OR($F129 &gt;= AD$6, $G129 &lt; AC$6), 0, 2)+1)</f>
        <v/>
      </c>
      <c r="AD129" s="68" t="str">
        <f ca="1">INDEX({"","_","-","="},IF(OR($D129 &gt;= AE$6, $E129 &lt; AD$6), 0, 1)+IF(OR($F129 &gt;= AE$6, $G129 &lt; AD$6), 0, 2)+1)</f>
        <v/>
      </c>
      <c r="AE129" s="68" t="str">
        <f ca="1">INDEX({"","_","-","="},IF(OR($D129 &gt;= AF$6, $E129 &lt; AE$6), 0, 1)+IF(OR($F129 &gt;= AF$6, $G129 &lt; AE$6), 0, 2)+1)</f>
        <v/>
      </c>
      <c r="AF129" s="68" t="str">
        <f ca="1">INDEX({"","_","-","="},IF(OR($D129 &gt;= AG$6, $E129 &lt; AF$6), 0, 1)+IF(OR($F129 &gt;= AG$6, $G129 &lt; AF$6), 0, 2)+1)</f>
        <v/>
      </c>
      <c r="AG129" s="68" t="str">
        <f ca="1">INDEX({"","_","-","="},IF(OR($D129 &gt;= AH$6, $E129 &lt; AG$6), 0, 1)+IF(OR($F129 &gt;= AH$6, $G129 &lt; AG$6), 0, 2)+1)</f>
        <v/>
      </c>
      <c r="AH129" s="68" t="str">
        <f ca="1">INDEX({"","_","-","="},IF(OR($D129 &gt;= AI$6, $E129 &lt; AH$6), 0, 1)+IF(OR($F129 &gt;= AI$6, $G129 &lt; AH$6), 0, 2)+1)</f>
        <v/>
      </c>
      <c r="AI129" s="68" t="str">
        <f ca="1">INDEX({"","_","-","="},IF(OR($D129 &gt;= AJ$6, $E129 &lt; AI$6), 0, 1)+IF(OR($F129 &gt;= AJ$6, $G129 &lt; AI$6), 0, 2)+1)</f>
        <v/>
      </c>
      <c r="AJ129" s="68" t="str">
        <f ca="1">INDEX({"","_","-","="},IF(OR($D129 &gt;= AK$6, $E129 &lt; AJ$6), 0, 1)+IF(OR($F129 &gt;= AK$6, $G129 &lt; AJ$6), 0, 2)+1)</f>
        <v/>
      </c>
      <c r="AK129" s="68" t="str">
        <f ca="1">INDEX({"","_","-","="},IF(OR($D129 &gt;= AL$6, $E129 &lt; AK$6), 0, 1)+IF(OR($F129 &gt;= AL$6, $G129 &lt; AK$6), 0, 2)+1)</f>
        <v/>
      </c>
      <c r="AL129" s="68" t="str">
        <f ca="1">INDEX({"","_","-","="},IF(OR($D129 &gt;= AM$6, $E129 &lt; AL$6), 0, 1)+IF(OR($F129 &gt;= AM$6, $G129 &lt; AL$6), 0, 2)+1)</f>
        <v/>
      </c>
      <c r="AM129" s="68" t="str">
        <f ca="1">INDEX({"","_","-","="},IF(OR($D129 &gt;= AN$6, $E129 &lt; AM$6), 0, 1)+IF(OR($F129 &gt;= AN$6, $G129 &lt; AM$6), 0, 2)+1)</f>
        <v/>
      </c>
      <c r="AN129" s="68" t="str">
        <f ca="1">INDEX({"","_","-","="},IF(OR($D129 &gt;= AO$6, $E129 &lt; AN$6), 0, 1)+IF(OR($F129 &gt;= AO$6, $G129 &lt; AN$6), 0, 2)+1)</f>
        <v/>
      </c>
      <c r="AO129" s="68" t="str">
        <f ca="1">INDEX({"","_","-","="},IF(OR($D129 &gt;= AP$6, $E129 &lt; AO$6), 0, 1)+IF(OR($F129 &gt;= AP$6, $G129 &lt; AO$6), 0, 2)+1)</f>
        <v/>
      </c>
      <c r="AP129" s="68" t="str">
        <f ca="1">INDEX({"","_","-","="},IF(OR($D129 &gt;= AQ$6, $E129 &lt; AP$6), 0, 1)+IF(OR($F129 &gt;= AQ$6, $G129 &lt; AP$6), 0, 2)+1)</f>
        <v/>
      </c>
      <c r="AQ129" s="68" t="str">
        <f ca="1">INDEX({"","_","-","="},IF(OR($D129 &gt;= AR$6, $E129 &lt; AQ$6), 0, 1)+IF(OR($F129 &gt;= AR$6, $G129 &lt; AQ$6), 0, 2)+1)</f>
        <v/>
      </c>
      <c r="AR129" s="68" t="str">
        <f ca="1">INDEX({"","_","-","="},IF(OR($D129 &gt;= AS$6, $E129 &lt; AR$6), 0, 1)+IF(OR($F129 &gt;= AS$6, $G129 &lt; AR$6), 0, 2)+1)</f>
        <v/>
      </c>
      <c r="AS129" s="68" t="str">
        <f ca="1">INDEX({"","_","-","="},IF(OR($D129 &gt;= AT$6, $E129 &lt; AS$6), 0, 1)+IF(OR($F129 &gt;= AT$6, $G129 &lt; AS$6), 0, 2)+1)</f>
        <v/>
      </c>
      <c r="AT129" s="68" t="str">
        <f ca="1">INDEX({"","_","-","="},IF(OR($D129 &gt;= AU$6, $E129 &lt; AT$6), 0, 1)+IF(OR($F129 &gt;= AU$6, $G129 &lt; AT$6), 0, 2)+1)</f>
        <v/>
      </c>
      <c r="AU129" s="68" t="str">
        <f ca="1">INDEX({"","_","-","="},IF(OR($D129 &gt;= AV$6, $E129 &lt; AU$6), 0, 1)+IF(OR($F129 &gt;= AV$6, $G129 &lt; AU$6), 0, 2)+1)</f>
        <v/>
      </c>
      <c r="AV129" s="68" t="str">
        <f ca="1">INDEX({"","_","-","="},IF(OR($D129 &gt;= AW$6, $E129 &lt; AV$6), 0, 1)+IF(OR($F129 &gt;= AW$6, $G129 &lt; AV$6), 0, 2)+1)</f>
        <v/>
      </c>
      <c r="AW129" s="68" t="str">
        <f ca="1">INDEX({"","_","-","="},IF(OR($D129 &gt;= AX$6, $E129 &lt; AW$6), 0, 1)+IF(OR($F129 &gt;= AX$6, $G129 &lt; AW$6), 0, 2)+1)</f>
        <v/>
      </c>
      <c r="AX129" s="68" t="str">
        <f ca="1">INDEX({"","_","-","="},IF(OR($D129 &gt;= AY$6, $E129 &lt; AX$6), 0, 1)+IF(OR($F129 &gt;= AY$6, $G129 &lt; AX$6), 0, 2)+1)</f>
        <v/>
      </c>
      <c r="AY129" s="68" t="str">
        <f ca="1">INDEX({"","_","-","="},IF(OR($D129 &gt;= AZ$6, $E129 &lt; AY$6), 0, 1)+IF(OR($F129 &gt;= AZ$6, $G129 &lt; AY$6), 0, 2)+1)</f>
        <v/>
      </c>
      <c r="AZ129" s="68" t="str">
        <f ca="1">INDEX({"","_","-","="},IF(OR($D129 &gt;= BA$6, $E129 &lt; AZ$6), 0, 1)+IF(OR($F129 &gt;= BA$6, $G129 &lt; AZ$6), 0, 2)+1)</f>
        <v/>
      </c>
      <c r="BA129" s="68" t="str">
        <f ca="1">INDEX({"","_","-","="},IF(OR($D129 &gt;= BB$6, $E129 &lt; BA$6), 0, 1)+IF(OR($F129 &gt;= BB$6, $G129 &lt; BA$6), 0, 2)+1)</f>
        <v/>
      </c>
      <c r="BB129" s="68" t="str">
        <f ca="1">INDEX({"","_","-","="},IF(OR($D129 &gt;= BC$6, $E129 &lt; BB$6), 0, 1)+IF(OR($F129 &gt;= BC$6, $G129 &lt; BB$6), 0, 2)+1)</f>
        <v/>
      </c>
      <c r="BC129" s="68" t="str">
        <f ca="1">INDEX({"","_","-","="},IF(OR($D129 &gt;= BD$6, $E129 &lt; BC$6), 0, 1)+IF(OR($F129 &gt;= BD$6, $G129 &lt; BC$6), 0, 2)+1)</f>
        <v/>
      </c>
      <c r="BD129" s="68" t="str">
        <f ca="1">INDEX({"","_","-","="},IF(OR($D129 &gt;= BE$6, $E129 &lt; BD$6), 0, 1)+IF(OR($F129 &gt;= BE$6, $G129 &lt; BD$6), 0, 2)+1)</f>
        <v/>
      </c>
      <c r="BE129" s="68" t="str">
        <f ca="1">INDEX({"","_","-","="},IF(OR($D129 &gt;= BF$6, $E129 &lt; BE$6), 0, 1)+IF(OR($F129 &gt;= BF$6, $G129 &lt; BE$6), 0, 2)+1)</f>
        <v/>
      </c>
      <c r="BF129" s="68" t="str">
        <f ca="1">INDEX({"","_","-","="},IF(OR($D129 &gt;= BG$6, $E129 &lt; BF$6), 0, 1)+IF(OR($F129 &gt;= BG$6, $G129 &lt; BF$6), 0, 2)+1)</f>
        <v/>
      </c>
      <c r="BG129" s="68" t="str">
        <f ca="1">INDEX({"","_","-","="},IF(OR($D129 &gt;= BH$6, $E129 &lt; BG$6), 0, 1)+IF(OR($F129 &gt;= BH$6, $G129 &lt; BG$6), 0, 2)+1)</f>
        <v/>
      </c>
      <c r="BH129" s="68" t="str">
        <f ca="1">INDEX({"","_","-","="},IF(OR($D129 &gt;= BI$6, $E129 &lt; BH$6), 0, 1)+IF(OR($F129 &gt;= BI$6, $G129 &lt; BH$6), 0, 2)+1)</f>
        <v/>
      </c>
      <c r="BI129" s="68" t="str">
        <f ca="1">INDEX({"","_","-","="},IF(OR($D129 &gt;= BJ$6, $E129 &lt; BI$6), 0, 1)+IF(OR($F129 &gt;= BJ$6, $G129 &lt; BI$6), 0, 2)+1)</f>
        <v/>
      </c>
      <c r="BJ129" s="68" t="str">
        <f ca="1">INDEX({"","_","-","="},IF(OR($D129 &gt;= BK$6, $E129 &lt; BJ$6), 0, 1)+IF(OR($F129 &gt;= BK$6, $G129 &lt; BJ$6), 0, 2)+1)</f>
        <v/>
      </c>
      <c r="BK129" s="68" t="str">
        <f ca="1">INDEX({"","_","-","="},IF(OR($D129 &gt;= BL$6, $E129 &lt; BK$6), 0, 1)+IF(OR($F129 &gt;= BL$6, $G129 &lt; BK$6), 0, 2)+1)</f>
        <v/>
      </c>
      <c r="BL129" s="68" t="str">
        <f ca="1">INDEX({"","_","-","="},IF(OR($D129 &gt;= BM$6, $E129 &lt; BL$6), 0, 1)+IF(OR($F129 &gt;= BM$6, $G129 &lt; BL$6), 0, 2)+1)</f>
        <v/>
      </c>
      <c r="BM129" s="68" t="str">
        <f ca="1">INDEX({"","_","-","="},IF(OR($D129 &gt;= BN$6, $E129 &lt; BM$6), 0, 1)+IF(OR($F129 &gt;= BN$6, $G129 &lt; BM$6), 0, 2)+1)</f>
        <v/>
      </c>
      <c r="BN129" s="68" t="str">
        <f ca="1">INDEX({"","_","-","="},IF(OR($D129 &gt;= BO$6, $E129 &lt; BN$6), 0, 1)+IF(OR($F129 &gt;= BO$6, $G129 &lt; BN$6), 0, 2)+1)</f>
        <v/>
      </c>
      <c r="BO129" s="68" t="str">
        <f ca="1">INDEX({"","_","-","="},IF(OR($D129 &gt;= BP$6, $E129 &lt; BO$6), 0, 1)+IF(OR($F129 &gt;= BP$6, $G129 &lt; BO$6), 0, 2)+1)</f>
        <v/>
      </c>
      <c r="BP129" s="68" t="str">
        <f ca="1">INDEX({"","_","-","="},IF(OR($D129 &gt;= BQ$6, $E129 &lt; BP$6), 0, 1)+IF(OR($F129 &gt;= BQ$6, $G129 &lt; BP$6), 0, 2)+1)</f>
        <v/>
      </c>
      <c r="BQ129" s="68" t="str">
        <f ca="1">INDEX({"","_","-","="},IF(OR($D129 &gt;= BR$6, $E129 &lt; BQ$6), 0, 1)+IF(OR($F129 &gt;= BR$6, $G129 &lt; BQ$6), 0, 2)+1)</f>
        <v/>
      </c>
      <c r="BR129" s="68" t="str">
        <f ca="1">INDEX({"","_","-","="},IF(OR($D129 &gt;= BS$6, $E129 &lt; BR$6), 0, 1)+IF(OR($F129 &gt;= BS$6, $G129 &lt; BR$6), 0, 2)+1)</f>
        <v/>
      </c>
      <c r="BS129" s="68" t="str">
        <f ca="1">INDEX({"","_","-","="},IF(OR($D129 &gt;= BT$6, $E129 &lt; BS$6), 0, 1)+IF(OR($F129 &gt;= BT$6, $G129 &lt; BS$6), 0, 2)+1)</f>
        <v/>
      </c>
      <c r="BT129" s="68" t="str">
        <f ca="1">INDEX({"","_","-","="},IF(OR($D129 &gt;= BU$6, $E129 &lt; BT$6), 0, 1)+IF(OR($F129 &gt;= BU$6, $G129 &lt; BT$6), 0, 2)+1)</f>
        <v/>
      </c>
      <c r="BU129" s="68" t="str">
        <f ca="1">INDEX({"","_","-","="},IF(OR($D129 &gt;= BV$6, $E129 &lt; BU$6), 0, 1)+IF(OR($F129 &gt;= BV$6, $G129 &lt; BU$6), 0, 2)+1)</f>
        <v/>
      </c>
      <c r="BV129" s="68" t="str">
        <f ca="1">INDEX({"","_","-","="},IF(OR($D129 &gt;= BW$6, $E129 &lt; BV$6), 0, 1)+IF(OR($F129 &gt;= BW$6, $G129 &lt; BV$6), 0, 2)+1)</f>
        <v/>
      </c>
      <c r="BW129" s="68" t="str">
        <f ca="1">INDEX({"","_","-","="},IF(OR($D129 &gt;= BX$6, $E129 &lt; BW$6), 0, 1)+IF(OR($F129 &gt;= BX$6, $G129 &lt; BW$6), 0, 2)+1)</f>
        <v/>
      </c>
      <c r="BX129" s="68" t="str">
        <f ca="1">INDEX({"","_","-","="},IF(OR($D129 &gt;= BY$6, $E129 &lt; BX$6), 0, 1)+IF(OR($F129 &gt;= BY$6, $G129 &lt; BX$6), 0, 2)+1)</f>
        <v/>
      </c>
      <c r="BY129" s="68" t="str">
        <f ca="1">INDEX({"","_","-","="},IF(OR($D129 &gt;= BZ$6, $E129 &lt; BY$6), 0, 1)+IF(OR($F129 &gt;= BZ$6, $G129 &lt; BY$6), 0, 2)+1)</f>
        <v/>
      </c>
      <c r="BZ129" s="68" t="str">
        <f ca="1">INDEX({"","_","-","="},IF(OR($D129 &gt;= CA$6, $E129 &lt; BZ$6), 0, 1)+IF(OR($F129 &gt;= CA$6, $G129 &lt; BZ$6), 0, 2)+1)</f>
        <v/>
      </c>
      <c r="CA129" s="68" t="str">
        <f ca="1">INDEX({"","_","-","="},IF(OR($D129 &gt;= CB$6, $E129 &lt; CA$6), 0, 1)+IF(OR($F129 &gt;= CB$6, $G129 &lt; CA$6), 0, 2)+1)</f>
        <v/>
      </c>
      <c r="CB129" s="68" t="str">
        <f ca="1">INDEX({"","_","-","="},IF(OR($D129 &gt;= CC$6, $E129 &lt; CB$6), 0, 1)+IF(OR($F129 &gt;= CC$6, $G129 &lt; CB$6), 0, 2)+1)</f>
        <v/>
      </c>
      <c r="CC129" s="68" t="str">
        <f ca="1">INDEX({"","_","-","="},IF(OR($D129 &gt;= CD$6, $E129 &lt; CC$6), 0, 1)+IF(OR($F129 &gt;= CD$6, $G129 &lt; CC$6), 0, 2)+1)</f>
        <v/>
      </c>
      <c r="CD129" s="68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IF('临-进度'!M125,'临-进度'!$A125,"")</f>
        <v/>
      </c>
      <c r="B130" s="8" t="str">
        <f ca="1">IF('临-进度'!M125,'临-进度'!$B125,"")</f>
        <v/>
      </c>
      <c r="C130" s="8" t="str">
        <f ca="1">IF('临-进度'!M125,'临-进度'!$E125,"")</f>
        <v/>
      </c>
      <c r="D130" s="40" t="str">
        <f ca="1">IF('临-进度'!$M125,'临-进度'!$I125,"")</f>
        <v/>
      </c>
      <c r="E130" s="40" t="str">
        <f ca="1">IF('临-进度'!$M125,'临-进度'!$AE125,"")</f>
        <v/>
      </c>
      <c r="F130" s="40" t="str">
        <f ca="1">IF('临-进度'!$M125,'临-进度'!$J125,"")</f>
        <v/>
      </c>
      <c r="G130" s="73" t="str">
        <f ca="1">IF('临-进度'!$M125,'临-进度'!$AF125,"")</f>
        <v/>
      </c>
      <c r="H130" s="68" t="str">
        <f ca="1">INDEX({"","_","-","="},IF(OR($D130 &gt;= I$6, $E130 &lt; H$6), 0, 1)+IF(OR($F130 &gt;= I$6, $G130 &lt; H$6), 0, 2)+1)</f>
        <v/>
      </c>
      <c r="I130" s="68" t="str">
        <f ca="1">INDEX({"","_","-","="},IF(OR($D130 &gt;= J$6, $E130 &lt; I$6), 0, 1)+IF(OR($F130 &gt;= J$6, $G130 &lt; I$6), 0, 2)+1)</f>
        <v/>
      </c>
      <c r="J130" s="68" t="str">
        <f ca="1">INDEX({"","_","-","="},IF(OR($D130 &gt;= K$6, $E130 &lt; J$6), 0, 1)+IF(OR($F130 &gt;= K$6, $G130 &lt; J$6), 0, 2)+1)</f>
        <v/>
      </c>
      <c r="K130" s="68" t="str">
        <f ca="1">INDEX({"","_","-","="},IF(OR($D130 &gt;= L$6, $E130 &lt; K$6), 0, 1)+IF(OR($F130 &gt;= L$6, $G130 &lt; K$6), 0, 2)+1)</f>
        <v/>
      </c>
      <c r="L130" s="68" t="str">
        <f ca="1">INDEX({"","_","-","="},IF(OR($D130 &gt;= M$6, $E130 &lt; L$6), 0, 1)+IF(OR($F130 &gt;= M$6, $G130 &lt; L$6), 0, 2)+1)</f>
        <v/>
      </c>
      <c r="M130" s="68" t="str">
        <f ca="1">INDEX({"","_","-","="},IF(OR($D130 &gt;= N$6, $E130 &lt; M$6), 0, 1)+IF(OR($F130 &gt;= N$6, $G130 &lt; M$6), 0, 2)+1)</f>
        <v/>
      </c>
      <c r="N130" s="68" t="str">
        <f ca="1">INDEX({"","_","-","="},IF(OR($D130 &gt;= O$6, $E130 &lt; N$6), 0, 1)+IF(OR($F130 &gt;= O$6, $G130 &lt; N$6), 0, 2)+1)</f>
        <v/>
      </c>
      <c r="O130" s="68" t="str">
        <f ca="1">INDEX({"","_","-","="},IF(OR($D130 &gt;= P$6, $E130 &lt; O$6), 0, 1)+IF(OR($F130 &gt;= P$6, $G130 &lt; O$6), 0, 2)+1)</f>
        <v/>
      </c>
      <c r="P130" s="68" t="str">
        <f ca="1">INDEX({"","_","-","="},IF(OR($D130 &gt;= Q$6, $E130 &lt; P$6), 0, 1)+IF(OR($F130 &gt;= Q$6, $G130 &lt; P$6), 0, 2)+1)</f>
        <v/>
      </c>
      <c r="Q130" s="68" t="str">
        <f ca="1">INDEX({"","_","-","="},IF(OR($D130 &gt;= R$6, $E130 &lt; Q$6), 0, 1)+IF(OR($F130 &gt;= R$6, $G130 &lt; Q$6), 0, 2)+1)</f>
        <v/>
      </c>
      <c r="R130" s="68" t="str">
        <f ca="1">INDEX({"","_","-","="},IF(OR($D130 &gt;= S$6, $E130 &lt; R$6), 0, 1)+IF(OR($F130 &gt;= S$6, $G130 &lt; R$6), 0, 2)+1)</f>
        <v/>
      </c>
      <c r="S130" s="68" t="str">
        <f ca="1">INDEX({"","_","-","="},IF(OR($D130 &gt;= T$6, $E130 &lt; S$6), 0, 1)+IF(OR($F130 &gt;= T$6, $G130 &lt; S$6), 0, 2)+1)</f>
        <v/>
      </c>
      <c r="T130" s="68" t="str">
        <f ca="1">INDEX({"","_","-","="},IF(OR($D130 &gt;= U$6, $E130 &lt; T$6), 0, 1)+IF(OR($F130 &gt;= U$6, $G130 &lt; T$6), 0, 2)+1)</f>
        <v/>
      </c>
      <c r="U130" s="68" t="str">
        <f ca="1">INDEX({"","_","-","="},IF(OR($D130 &gt;= V$6, $E130 &lt; U$6), 0, 1)+IF(OR($F130 &gt;= V$6, $G130 &lt; U$6), 0, 2)+1)</f>
        <v/>
      </c>
      <c r="V130" s="68" t="str">
        <f ca="1">INDEX({"","_","-","="},IF(OR($D130 &gt;= W$6, $E130 &lt; V$6), 0, 1)+IF(OR($F130 &gt;= W$6, $G130 &lt; V$6), 0, 2)+1)</f>
        <v/>
      </c>
      <c r="W130" s="68" t="str">
        <f ca="1">INDEX({"","_","-","="},IF(OR($D130 &gt;= X$6, $E130 &lt; W$6), 0, 1)+IF(OR($F130 &gt;= X$6, $G130 &lt; W$6), 0, 2)+1)</f>
        <v/>
      </c>
      <c r="X130" s="68" t="str">
        <f ca="1">INDEX({"","_","-","="},IF(OR($D130 &gt;= Y$6, $E130 &lt; X$6), 0, 1)+IF(OR($F130 &gt;= Y$6, $G130 &lt; X$6), 0, 2)+1)</f>
        <v/>
      </c>
      <c r="Y130" s="68" t="str">
        <f ca="1">INDEX({"","_","-","="},IF(OR($D130 &gt;= Z$6, $E130 &lt; Y$6), 0, 1)+IF(OR($F130 &gt;= Z$6, $G130 &lt; Y$6), 0, 2)+1)</f>
        <v/>
      </c>
      <c r="Z130" s="68" t="str">
        <f ca="1">INDEX({"","_","-","="},IF(OR($D130 &gt;= AA$6, $E130 &lt; Z$6), 0, 1)+IF(OR($F130 &gt;= AA$6, $G130 &lt; Z$6), 0, 2)+1)</f>
        <v/>
      </c>
      <c r="AA130" s="68" t="str">
        <f ca="1">INDEX({"","_","-","="},IF(OR($D130 &gt;= AB$6, $E130 &lt; AA$6), 0, 1)+IF(OR($F130 &gt;= AB$6, $G130 &lt; AA$6), 0, 2)+1)</f>
        <v/>
      </c>
      <c r="AB130" s="68" t="str">
        <f ca="1">INDEX({"","_","-","="},IF(OR($D130 &gt;= AC$6, $E130 &lt; AB$6), 0, 1)+IF(OR($F130 &gt;= AC$6, $G130 &lt; AB$6), 0, 2)+1)</f>
        <v/>
      </c>
      <c r="AC130" s="68" t="str">
        <f ca="1">INDEX({"","_","-","="},IF(OR($D130 &gt;= AD$6, $E130 &lt; AC$6), 0, 1)+IF(OR($F130 &gt;= AD$6, $G130 &lt; AC$6), 0, 2)+1)</f>
        <v/>
      </c>
      <c r="AD130" s="68" t="str">
        <f ca="1">INDEX({"","_","-","="},IF(OR($D130 &gt;= AE$6, $E130 &lt; AD$6), 0, 1)+IF(OR($F130 &gt;= AE$6, $G130 &lt; AD$6), 0, 2)+1)</f>
        <v/>
      </c>
      <c r="AE130" s="68" t="str">
        <f ca="1">INDEX({"","_","-","="},IF(OR($D130 &gt;= AF$6, $E130 &lt; AE$6), 0, 1)+IF(OR($F130 &gt;= AF$6, $G130 &lt; AE$6), 0, 2)+1)</f>
        <v/>
      </c>
      <c r="AF130" s="68" t="str">
        <f ca="1">INDEX({"","_","-","="},IF(OR($D130 &gt;= AG$6, $E130 &lt; AF$6), 0, 1)+IF(OR($F130 &gt;= AG$6, $G130 &lt; AF$6), 0, 2)+1)</f>
        <v/>
      </c>
      <c r="AG130" s="68" t="str">
        <f ca="1">INDEX({"","_","-","="},IF(OR($D130 &gt;= AH$6, $E130 &lt; AG$6), 0, 1)+IF(OR($F130 &gt;= AH$6, $G130 &lt; AG$6), 0, 2)+1)</f>
        <v/>
      </c>
      <c r="AH130" s="68" t="str">
        <f ca="1">INDEX({"","_","-","="},IF(OR($D130 &gt;= AI$6, $E130 &lt; AH$6), 0, 1)+IF(OR($F130 &gt;= AI$6, $G130 &lt; AH$6), 0, 2)+1)</f>
        <v/>
      </c>
      <c r="AI130" s="68" t="str">
        <f ca="1">INDEX({"","_","-","="},IF(OR($D130 &gt;= AJ$6, $E130 &lt; AI$6), 0, 1)+IF(OR($F130 &gt;= AJ$6, $G130 &lt; AI$6), 0, 2)+1)</f>
        <v/>
      </c>
      <c r="AJ130" s="68" t="str">
        <f ca="1">INDEX({"","_","-","="},IF(OR($D130 &gt;= AK$6, $E130 &lt; AJ$6), 0, 1)+IF(OR($F130 &gt;= AK$6, $G130 &lt; AJ$6), 0, 2)+1)</f>
        <v/>
      </c>
      <c r="AK130" s="68" t="str">
        <f ca="1">INDEX({"","_","-","="},IF(OR($D130 &gt;= AL$6, $E130 &lt; AK$6), 0, 1)+IF(OR($F130 &gt;= AL$6, $G130 &lt; AK$6), 0, 2)+1)</f>
        <v/>
      </c>
      <c r="AL130" s="68" t="str">
        <f ca="1">INDEX({"","_","-","="},IF(OR($D130 &gt;= AM$6, $E130 &lt; AL$6), 0, 1)+IF(OR($F130 &gt;= AM$6, $G130 &lt; AL$6), 0, 2)+1)</f>
        <v/>
      </c>
      <c r="AM130" s="68" t="str">
        <f ca="1">INDEX({"","_","-","="},IF(OR($D130 &gt;= AN$6, $E130 &lt; AM$6), 0, 1)+IF(OR($F130 &gt;= AN$6, $G130 &lt; AM$6), 0, 2)+1)</f>
        <v/>
      </c>
      <c r="AN130" s="68" t="str">
        <f ca="1">INDEX({"","_","-","="},IF(OR($D130 &gt;= AO$6, $E130 &lt; AN$6), 0, 1)+IF(OR($F130 &gt;= AO$6, $G130 &lt; AN$6), 0, 2)+1)</f>
        <v/>
      </c>
      <c r="AO130" s="68" t="str">
        <f ca="1">INDEX({"","_","-","="},IF(OR($D130 &gt;= AP$6, $E130 &lt; AO$6), 0, 1)+IF(OR($F130 &gt;= AP$6, $G130 &lt; AO$6), 0, 2)+1)</f>
        <v/>
      </c>
      <c r="AP130" s="68" t="str">
        <f ca="1">INDEX({"","_","-","="},IF(OR($D130 &gt;= AQ$6, $E130 &lt; AP$6), 0, 1)+IF(OR($F130 &gt;= AQ$6, $G130 &lt; AP$6), 0, 2)+1)</f>
        <v/>
      </c>
      <c r="AQ130" s="68" t="str">
        <f ca="1">INDEX({"","_","-","="},IF(OR($D130 &gt;= AR$6, $E130 &lt; AQ$6), 0, 1)+IF(OR($F130 &gt;= AR$6, $G130 &lt; AQ$6), 0, 2)+1)</f>
        <v/>
      </c>
      <c r="AR130" s="68" t="str">
        <f ca="1">INDEX({"","_","-","="},IF(OR($D130 &gt;= AS$6, $E130 &lt; AR$6), 0, 1)+IF(OR($F130 &gt;= AS$6, $G130 &lt; AR$6), 0, 2)+1)</f>
        <v/>
      </c>
      <c r="AS130" s="68" t="str">
        <f ca="1">INDEX({"","_","-","="},IF(OR($D130 &gt;= AT$6, $E130 &lt; AS$6), 0, 1)+IF(OR($F130 &gt;= AT$6, $G130 &lt; AS$6), 0, 2)+1)</f>
        <v/>
      </c>
      <c r="AT130" s="68" t="str">
        <f ca="1">INDEX({"","_","-","="},IF(OR($D130 &gt;= AU$6, $E130 &lt; AT$6), 0, 1)+IF(OR($F130 &gt;= AU$6, $G130 &lt; AT$6), 0, 2)+1)</f>
        <v/>
      </c>
      <c r="AU130" s="68" t="str">
        <f ca="1">INDEX({"","_","-","="},IF(OR($D130 &gt;= AV$6, $E130 &lt; AU$6), 0, 1)+IF(OR($F130 &gt;= AV$6, $G130 &lt; AU$6), 0, 2)+1)</f>
        <v/>
      </c>
      <c r="AV130" s="68" t="str">
        <f ca="1">INDEX({"","_","-","="},IF(OR($D130 &gt;= AW$6, $E130 &lt; AV$6), 0, 1)+IF(OR($F130 &gt;= AW$6, $G130 &lt; AV$6), 0, 2)+1)</f>
        <v/>
      </c>
      <c r="AW130" s="68" t="str">
        <f ca="1">INDEX({"","_","-","="},IF(OR($D130 &gt;= AX$6, $E130 &lt; AW$6), 0, 1)+IF(OR($F130 &gt;= AX$6, $G130 &lt; AW$6), 0, 2)+1)</f>
        <v/>
      </c>
      <c r="AX130" s="68" t="str">
        <f ca="1">INDEX({"","_","-","="},IF(OR($D130 &gt;= AY$6, $E130 &lt; AX$6), 0, 1)+IF(OR($F130 &gt;= AY$6, $G130 &lt; AX$6), 0, 2)+1)</f>
        <v/>
      </c>
      <c r="AY130" s="68" t="str">
        <f ca="1">INDEX({"","_","-","="},IF(OR($D130 &gt;= AZ$6, $E130 &lt; AY$6), 0, 1)+IF(OR($F130 &gt;= AZ$6, $G130 &lt; AY$6), 0, 2)+1)</f>
        <v/>
      </c>
      <c r="AZ130" s="68" t="str">
        <f ca="1">INDEX({"","_","-","="},IF(OR($D130 &gt;= BA$6, $E130 &lt; AZ$6), 0, 1)+IF(OR($F130 &gt;= BA$6, $G130 &lt; AZ$6), 0, 2)+1)</f>
        <v/>
      </c>
      <c r="BA130" s="68" t="str">
        <f ca="1">INDEX({"","_","-","="},IF(OR($D130 &gt;= BB$6, $E130 &lt; BA$6), 0, 1)+IF(OR($F130 &gt;= BB$6, $G130 &lt; BA$6), 0, 2)+1)</f>
        <v/>
      </c>
      <c r="BB130" s="68" t="str">
        <f ca="1">INDEX({"","_","-","="},IF(OR($D130 &gt;= BC$6, $E130 &lt; BB$6), 0, 1)+IF(OR($F130 &gt;= BC$6, $G130 &lt; BB$6), 0, 2)+1)</f>
        <v/>
      </c>
      <c r="BC130" s="68" t="str">
        <f ca="1">INDEX({"","_","-","="},IF(OR($D130 &gt;= BD$6, $E130 &lt; BC$6), 0, 1)+IF(OR($F130 &gt;= BD$6, $G130 &lt; BC$6), 0, 2)+1)</f>
        <v/>
      </c>
      <c r="BD130" s="68" t="str">
        <f ca="1">INDEX({"","_","-","="},IF(OR($D130 &gt;= BE$6, $E130 &lt; BD$6), 0, 1)+IF(OR($F130 &gt;= BE$6, $G130 &lt; BD$6), 0, 2)+1)</f>
        <v/>
      </c>
      <c r="BE130" s="68" t="str">
        <f ca="1">INDEX({"","_","-","="},IF(OR($D130 &gt;= BF$6, $E130 &lt; BE$6), 0, 1)+IF(OR($F130 &gt;= BF$6, $G130 &lt; BE$6), 0, 2)+1)</f>
        <v/>
      </c>
      <c r="BF130" s="68" t="str">
        <f ca="1">INDEX({"","_","-","="},IF(OR($D130 &gt;= BG$6, $E130 &lt; BF$6), 0, 1)+IF(OR($F130 &gt;= BG$6, $G130 &lt; BF$6), 0, 2)+1)</f>
        <v/>
      </c>
      <c r="BG130" s="68" t="str">
        <f ca="1">INDEX({"","_","-","="},IF(OR($D130 &gt;= BH$6, $E130 &lt; BG$6), 0, 1)+IF(OR($F130 &gt;= BH$6, $G130 &lt; BG$6), 0, 2)+1)</f>
        <v/>
      </c>
      <c r="BH130" s="68" t="str">
        <f ca="1">INDEX({"","_","-","="},IF(OR($D130 &gt;= BI$6, $E130 &lt; BH$6), 0, 1)+IF(OR($F130 &gt;= BI$6, $G130 &lt; BH$6), 0, 2)+1)</f>
        <v/>
      </c>
      <c r="BI130" s="68" t="str">
        <f ca="1">INDEX({"","_","-","="},IF(OR($D130 &gt;= BJ$6, $E130 &lt; BI$6), 0, 1)+IF(OR($F130 &gt;= BJ$6, $G130 &lt; BI$6), 0, 2)+1)</f>
        <v/>
      </c>
      <c r="BJ130" s="68" t="str">
        <f ca="1">INDEX({"","_","-","="},IF(OR($D130 &gt;= BK$6, $E130 &lt; BJ$6), 0, 1)+IF(OR($F130 &gt;= BK$6, $G130 &lt; BJ$6), 0, 2)+1)</f>
        <v/>
      </c>
      <c r="BK130" s="68" t="str">
        <f ca="1">INDEX({"","_","-","="},IF(OR($D130 &gt;= BL$6, $E130 &lt; BK$6), 0, 1)+IF(OR($F130 &gt;= BL$6, $G130 &lt; BK$6), 0, 2)+1)</f>
        <v/>
      </c>
      <c r="BL130" s="68" t="str">
        <f ca="1">INDEX({"","_","-","="},IF(OR($D130 &gt;= BM$6, $E130 &lt; BL$6), 0, 1)+IF(OR($F130 &gt;= BM$6, $G130 &lt; BL$6), 0, 2)+1)</f>
        <v/>
      </c>
      <c r="BM130" s="68" t="str">
        <f ca="1">INDEX({"","_","-","="},IF(OR($D130 &gt;= BN$6, $E130 &lt; BM$6), 0, 1)+IF(OR($F130 &gt;= BN$6, $G130 &lt; BM$6), 0, 2)+1)</f>
        <v/>
      </c>
      <c r="BN130" s="68" t="str">
        <f ca="1">INDEX({"","_","-","="},IF(OR($D130 &gt;= BO$6, $E130 &lt; BN$6), 0, 1)+IF(OR($F130 &gt;= BO$6, $G130 &lt; BN$6), 0, 2)+1)</f>
        <v/>
      </c>
      <c r="BO130" s="68" t="str">
        <f ca="1">INDEX({"","_","-","="},IF(OR($D130 &gt;= BP$6, $E130 &lt; BO$6), 0, 1)+IF(OR($F130 &gt;= BP$6, $G130 &lt; BO$6), 0, 2)+1)</f>
        <v/>
      </c>
      <c r="BP130" s="68" t="str">
        <f ca="1">INDEX({"","_","-","="},IF(OR($D130 &gt;= BQ$6, $E130 &lt; BP$6), 0, 1)+IF(OR($F130 &gt;= BQ$6, $G130 &lt; BP$6), 0, 2)+1)</f>
        <v/>
      </c>
      <c r="BQ130" s="68" t="str">
        <f ca="1">INDEX({"","_","-","="},IF(OR($D130 &gt;= BR$6, $E130 &lt; BQ$6), 0, 1)+IF(OR($F130 &gt;= BR$6, $G130 &lt; BQ$6), 0, 2)+1)</f>
        <v/>
      </c>
      <c r="BR130" s="68" t="str">
        <f ca="1">INDEX({"","_","-","="},IF(OR($D130 &gt;= BS$6, $E130 &lt; BR$6), 0, 1)+IF(OR($F130 &gt;= BS$6, $G130 &lt; BR$6), 0, 2)+1)</f>
        <v/>
      </c>
      <c r="BS130" s="68" t="str">
        <f ca="1">INDEX({"","_","-","="},IF(OR($D130 &gt;= BT$6, $E130 &lt; BS$6), 0, 1)+IF(OR($F130 &gt;= BT$6, $G130 &lt; BS$6), 0, 2)+1)</f>
        <v/>
      </c>
      <c r="BT130" s="68" t="str">
        <f ca="1">INDEX({"","_","-","="},IF(OR($D130 &gt;= BU$6, $E130 &lt; BT$6), 0, 1)+IF(OR($F130 &gt;= BU$6, $G130 &lt; BT$6), 0, 2)+1)</f>
        <v/>
      </c>
      <c r="BU130" s="68" t="str">
        <f ca="1">INDEX({"","_","-","="},IF(OR($D130 &gt;= BV$6, $E130 &lt; BU$6), 0, 1)+IF(OR($F130 &gt;= BV$6, $G130 &lt; BU$6), 0, 2)+1)</f>
        <v/>
      </c>
      <c r="BV130" s="68" t="str">
        <f ca="1">INDEX({"","_","-","="},IF(OR($D130 &gt;= BW$6, $E130 &lt; BV$6), 0, 1)+IF(OR($F130 &gt;= BW$6, $G130 &lt; BV$6), 0, 2)+1)</f>
        <v/>
      </c>
      <c r="BW130" s="68" t="str">
        <f ca="1">INDEX({"","_","-","="},IF(OR($D130 &gt;= BX$6, $E130 &lt; BW$6), 0, 1)+IF(OR($F130 &gt;= BX$6, $G130 &lt; BW$6), 0, 2)+1)</f>
        <v/>
      </c>
      <c r="BX130" s="68" t="str">
        <f ca="1">INDEX({"","_","-","="},IF(OR($D130 &gt;= BY$6, $E130 &lt; BX$6), 0, 1)+IF(OR($F130 &gt;= BY$6, $G130 &lt; BX$6), 0, 2)+1)</f>
        <v/>
      </c>
      <c r="BY130" s="68" t="str">
        <f ca="1">INDEX({"","_","-","="},IF(OR($D130 &gt;= BZ$6, $E130 &lt; BY$6), 0, 1)+IF(OR($F130 &gt;= BZ$6, $G130 &lt; BY$6), 0, 2)+1)</f>
        <v/>
      </c>
      <c r="BZ130" s="68" t="str">
        <f ca="1">INDEX({"","_","-","="},IF(OR($D130 &gt;= CA$6, $E130 &lt; BZ$6), 0, 1)+IF(OR($F130 &gt;= CA$6, $G130 &lt; BZ$6), 0, 2)+1)</f>
        <v/>
      </c>
      <c r="CA130" s="68" t="str">
        <f ca="1">INDEX({"","_","-","="},IF(OR($D130 &gt;= CB$6, $E130 &lt; CA$6), 0, 1)+IF(OR($F130 &gt;= CB$6, $G130 &lt; CA$6), 0, 2)+1)</f>
        <v/>
      </c>
      <c r="CB130" s="68" t="str">
        <f ca="1">INDEX({"","_","-","="},IF(OR($D130 &gt;= CC$6, $E130 &lt; CB$6), 0, 1)+IF(OR($F130 &gt;= CC$6, $G130 &lt; CB$6), 0, 2)+1)</f>
        <v/>
      </c>
      <c r="CC130" s="68" t="str">
        <f ca="1">INDEX({"","_","-","="},IF(OR($D130 &gt;= CD$6, $E130 &lt; CC$6), 0, 1)+IF(OR($F130 &gt;= CD$6, $G130 &lt; CC$6), 0, 2)+1)</f>
        <v/>
      </c>
      <c r="CD130" s="68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IF('临-进度'!M126,'临-进度'!$A126,"")</f>
        <v/>
      </c>
      <c r="B131" s="8" t="str">
        <f ca="1">IF('临-进度'!M126,'临-进度'!$B126,"")</f>
        <v/>
      </c>
      <c r="C131" s="8" t="str">
        <f ca="1">IF('临-进度'!M126,'临-进度'!$E126,"")</f>
        <v/>
      </c>
      <c r="D131" s="40" t="str">
        <f ca="1">IF('临-进度'!$M126,'临-进度'!$I126,"")</f>
        <v/>
      </c>
      <c r="E131" s="40" t="str">
        <f ca="1">IF('临-进度'!$M126,'临-进度'!$AE126,"")</f>
        <v/>
      </c>
      <c r="F131" s="40" t="str">
        <f ca="1">IF('临-进度'!$M126,'临-进度'!$J126,"")</f>
        <v/>
      </c>
      <c r="G131" s="73" t="str">
        <f ca="1">IF('临-进度'!$M126,'临-进度'!$AF126,"")</f>
        <v/>
      </c>
      <c r="H131" s="68" t="str">
        <f ca="1">INDEX({"","_","-","="},IF(OR($D131 &gt;= I$6, $E131 &lt; H$6), 0, 1)+IF(OR($F131 &gt;= I$6, $G131 &lt; H$6), 0, 2)+1)</f>
        <v/>
      </c>
      <c r="I131" s="68" t="str">
        <f ca="1">INDEX({"","_","-","="},IF(OR($D131 &gt;= J$6, $E131 &lt; I$6), 0, 1)+IF(OR($F131 &gt;= J$6, $G131 &lt; I$6), 0, 2)+1)</f>
        <v/>
      </c>
      <c r="J131" s="68" t="str">
        <f ca="1">INDEX({"","_","-","="},IF(OR($D131 &gt;= K$6, $E131 &lt; J$6), 0, 1)+IF(OR($F131 &gt;= K$6, $G131 &lt; J$6), 0, 2)+1)</f>
        <v/>
      </c>
      <c r="K131" s="68" t="str">
        <f ca="1">INDEX({"","_","-","="},IF(OR($D131 &gt;= L$6, $E131 &lt; K$6), 0, 1)+IF(OR($F131 &gt;= L$6, $G131 &lt; K$6), 0, 2)+1)</f>
        <v/>
      </c>
      <c r="L131" s="68" t="str">
        <f ca="1">INDEX({"","_","-","="},IF(OR($D131 &gt;= M$6, $E131 &lt; L$6), 0, 1)+IF(OR($F131 &gt;= M$6, $G131 &lt; L$6), 0, 2)+1)</f>
        <v/>
      </c>
      <c r="M131" s="68" t="str">
        <f ca="1">INDEX({"","_","-","="},IF(OR($D131 &gt;= N$6, $E131 &lt; M$6), 0, 1)+IF(OR($F131 &gt;= N$6, $G131 &lt; M$6), 0, 2)+1)</f>
        <v/>
      </c>
      <c r="N131" s="68" t="str">
        <f ca="1">INDEX({"","_","-","="},IF(OR($D131 &gt;= O$6, $E131 &lt; N$6), 0, 1)+IF(OR($F131 &gt;= O$6, $G131 &lt; N$6), 0, 2)+1)</f>
        <v/>
      </c>
      <c r="O131" s="68" t="str">
        <f ca="1">INDEX({"","_","-","="},IF(OR($D131 &gt;= P$6, $E131 &lt; O$6), 0, 1)+IF(OR($F131 &gt;= P$6, $G131 &lt; O$6), 0, 2)+1)</f>
        <v/>
      </c>
      <c r="P131" s="68" t="str">
        <f ca="1">INDEX({"","_","-","="},IF(OR($D131 &gt;= Q$6, $E131 &lt; P$6), 0, 1)+IF(OR($F131 &gt;= Q$6, $G131 &lt; P$6), 0, 2)+1)</f>
        <v/>
      </c>
      <c r="Q131" s="68" t="str">
        <f ca="1">INDEX({"","_","-","="},IF(OR($D131 &gt;= R$6, $E131 &lt; Q$6), 0, 1)+IF(OR($F131 &gt;= R$6, $G131 &lt; Q$6), 0, 2)+1)</f>
        <v/>
      </c>
      <c r="R131" s="68" t="str">
        <f ca="1">INDEX({"","_","-","="},IF(OR($D131 &gt;= S$6, $E131 &lt; R$6), 0, 1)+IF(OR($F131 &gt;= S$6, $G131 &lt; R$6), 0, 2)+1)</f>
        <v/>
      </c>
      <c r="S131" s="68" t="str">
        <f ca="1">INDEX({"","_","-","="},IF(OR($D131 &gt;= T$6, $E131 &lt; S$6), 0, 1)+IF(OR($F131 &gt;= T$6, $G131 &lt; S$6), 0, 2)+1)</f>
        <v/>
      </c>
      <c r="T131" s="68" t="str">
        <f ca="1">INDEX({"","_","-","="},IF(OR($D131 &gt;= U$6, $E131 &lt; T$6), 0, 1)+IF(OR($F131 &gt;= U$6, $G131 &lt; T$6), 0, 2)+1)</f>
        <v/>
      </c>
      <c r="U131" s="68" t="str">
        <f ca="1">INDEX({"","_","-","="},IF(OR($D131 &gt;= V$6, $E131 &lt; U$6), 0, 1)+IF(OR($F131 &gt;= V$6, $G131 &lt; U$6), 0, 2)+1)</f>
        <v/>
      </c>
      <c r="V131" s="68" t="str">
        <f ca="1">INDEX({"","_","-","="},IF(OR($D131 &gt;= W$6, $E131 &lt; V$6), 0, 1)+IF(OR($F131 &gt;= W$6, $G131 &lt; V$6), 0, 2)+1)</f>
        <v/>
      </c>
      <c r="W131" s="68" t="str">
        <f ca="1">INDEX({"","_","-","="},IF(OR($D131 &gt;= X$6, $E131 &lt; W$6), 0, 1)+IF(OR($F131 &gt;= X$6, $G131 &lt; W$6), 0, 2)+1)</f>
        <v/>
      </c>
      <c r="X131" s="68" t="str">
        <f ca="1">INDEX({"","_","-","="},IF(OR($D131 &gt;= Y$6, $E131 &lt; X$6), 0, 1)+IF(OR($F131 &gt;= Y$6, $G131 &lt; X$6), 0, 2)+1)</f>
        <v/>
      </c>
      <c r="Y131" s="68" t="str">
        <f ca="1">INDEX({"","_","-","="},IF(OR($D131 &gt;= Z$6, $E131 &lt; Y$6), 0, 1)+IF(OR($F131 &gt;= Z$6, $G131 &lt; Y$6), 0, 2)+1)</f>
        <v/>
      </c>
      <c r="Z131" s="68" t="str">
        <f ca="1">INDEX({"","_","-","="},IF(OR($D131 &gt;= AA$6, $E131 &lt; Z$6), 0, 1)+IF(OR($F131 &gt;= AA$6, $G131 &lt; Z$6), 0, 2)+1)</f>
        <v/>
      </c>
      <c r="AA131" s="68" t="str">
        <f ca="1">INDEX({"","_","-","="},IF(OR($D131 &gt;= AB$6, $E131 &lt; AA$6), 0, 1)+IF(OR($F131 &gt;= AB$6, $G131 &lt; AA$6), 0, 2)+1)</f>
        <v/>
      </c>
      <c r="AB131" s="68" t="str">
        <f ca="1">INDEX({"","_","-","="},IF(OR($D131 &gt;= AC$6, $E131 &lt; AB$6), 0, 1)+IF(OR($F131 &gt;= AC$6, $G131 &lt; AB$6), 0, 2)+1)</f>
        <v/>
      </c>
      <c r="AC131" s="68" t="str">
        <f ca="1">INDEX({"","_","-","="},IF(OR($D131 &gt;= AD$6, $E131 &lt; AC$6), 0, 1)+IF(OR($F131 &gt;= AD$6, $G131 &lt; AC$6), 0, 2)+1)</f>
        <v/>
      </c>
      <c r="AD131" s="68" t="str">
        <f ca="1">INDEX({"","_","-","="},IF(OR($D131 &gt;= AE$6, $E131 &lt; AD$6), 0, 1)+IF(OR($F131 &gt;= AE$6, $G131 &lt; AD$6), 0, 2)+1)</f>
        <v/>
      </c>
      <c r="AE131" s="68" t="str">
        <f ca="1">INDEX({"","_","-","="},IF(OR($D131 &gt;= AF$6, $E131 &lt; AE$6), 0, 1)+IF(OR($F131 &gt;= AF$6, $G131 &lt; AE$6), 0, 2)+1)</f>
        <v/>
      </c>
      <c r="AF131" s="68" t="str">
        <f ca="1">INDEX({"","_","-","="},IF(OR($D131 &gt;= AG$6, $E131 &lt; AF$6), 0, 1)+IF(OR($F131 &gt;= AG$6, $G131 &lt; AF$6), 0, 2)+1)</f>
        <v/>
      </c>
      <c r="AG131" s="68" t="str">
        <f ca="1">INDEX({"","_","-","="},IF(OR($D131 &gt;= AH$6, $E131 &lt; AG$6), 0, 1)+IF(OR($F131 &gt;= AH$6, $G131 &lt; AG$6), 0, 2)+1)</f>
        <v/>
      </c>
      <c r="AH131" s="68" t="str">
        <f ca="1">INDEX({"","_","-","="},IF(OR($D131 &gt;= AI$6, $E131 &lt; AH$6), 0, 1)+IF(OR($F131 &gt;= AI$6, $G131 &lt; AH$6), 0, 2)+1)</f>
        <v/>
      </c>
      <c r="AI131" s="68" t="str">
        <f ca="1">INDEX({"","_","-","="},IF(OR($D131 &gt;= AJ$6, $E131 &lt; AI$6), 0, 1)+IF(OR($F131 &gt;= AJ$6, $G131 &lt; AI$6), 0, 2)+1)</f>
        <v/>
      </c>
      <c r="AJ131" s="68" t="str">
        <f ca="1">INDEX({"","_","-","="},IF(OR($D131 &gt;= AK$6, $E131 &lt; AJ$6), 0, 1)+IF(OR($F131 &gt;= AK$6, $G131 &lt; AJ$6), 0, 2)+1)</f>
        <v/>
      </c>
      <c r="AK131" s="68" t="str">
        <f ca="1">INDEX({"","_","-","="},IF(OR($D131 &gt;= AL$6, $E131 &lt; AK$6), 0, 1)+IF(OR($F131 &gt;= AL$6, $G131 &lt; AK$6), 0, 2)+1)</f>
        <v/>
      </c>
      <c r="AL131" s="68" t="str">
        <f ca="1">INDEX({"","_","-","="},IF(OR($D131 &gt;= AM$6, $E131 &lt; AL$6), 0, 1)+IF(OR($F131 &gt;= AM$6, $G131 &lt; AL$6), 0, 2)+1)</f>
        <v/>
      </c>
      <c r="AM131" s="68" t="str">
        <f ca="1">INDEX({"","_","-","="},IF(OR($D131 &gt;= AN$6, $E131 &lt; AM$6), 0, 1)+IF(OR($F131 &gt;= AN$6, $G131 &lt; AM$6), 0, 2)+1)</f>
        <v/>
      </c>
      <c r="AN131" s="68" t="str">
        <f ca="1">INDEX({"","_","-","="},IF(OR($D131 &gt;= AO$6, $E131 &lt; AN$6), 0, 1)+IF(OR($F131 &gt;= AO$6, $G131 &lt; AN$6), 0, 2)+1)</f>
        <v/>
      </c>
      <c r="AO131" s="68" t="str">
        <f ca="1">INDEX({"","_","-","="},IF(OR($D131 &gt;= AP$6, $E131 &lt; AO$6), 0, 1)+IF(OR($F131 &gt;= AP$6, $G131 &lt; AO$6), 0, 2)+1)</f>
        <v/>
      </c>
      <c r="AP131" s="68" t="str">
        <f ca="1">INDEX({"","_","-","="},IF(OR($D131 &gt;= AQ$6, $E131 &lt; AP$6), 0, 1)+IF(OR($F131 &gt;= AQ$6, $G131 &lt; AP$6), 0, 2)+1)</f>
        <v/>
      </c>
      <c r="AQ131" s="68" t="str">
        <f ca="1">INDEX({"","_","-","="},IF(OR($D131 &gt;= AR$6, $E131 &lt; AQ$6), 0, 1)+IF(OR($F131 &gt;= AR$6, $G131 &lt; AQ$6), 0, 2)+1)</f>
        <v/>
      </c>
      <c r="AR131" s="68" t="str">
        <f ca="1">INDEX({"","_","-","="},IF(OR($D131 &gt;= AS$6, $E131 &lt; AR$6), 0, 1)+IF(OR($F131 &gt;= AS$6, $G131 &lt; AR$6), 0, 2)+1)</f>
        <v/>
      </c>
      <c r="AS131" s="68" t="str">
        <f ca="1">INDEX({"","_","-","="},IF(OR($D131 &gt;= AT$6, $E131 &lt; AS$6), 0, 1)+IF(OR($F131 &gt;= AT$6, $G131 &lt; AS$6), 0, 2)+1)</f>
        <v/>
      </c>
      <c r="AT131" s="68" t="str">
        <f ca="1">INDEX({"","_","-","="},IF(OR($D131 &gt;= AU$6, $E131 &lt; AT$6), 0, 1)+IF(OR($F131 &gt;= AU$6, $G131 &lt; AT$6), 0, 2)+1)</f>
        <v/>
      </c>
      <c r="AU131" s="68" t="str">
        <f ca="1">INDEX({"","_","-","="},IF(OR($D131 &gt;= AV$6, $E131 &lt; AU$6), 0, 1)+IF(OR($F131 &gt;= AV$6, $G131 &lt; AU$6), 0, 2)+1)</f>
        <v/>
      </c>
      <c r="AV131" s="68" t="str">
        <f ca="1">INDEX({"","_","-","="},IF(OR($D131 &gt;= AW$6, $E131 &lt; AV$6), 0, 1)+IF(OR($F131 &gt;= AW$6, $G131 &lt; AV$6), 0, 2)+1)</f>
        <v/>
      </c>
      <c r="AW131" s="68" t="str">
        <f ca="1">INDEX({"","_","-","="},IF(OR($D131 &gt;= AX$6, $E131 &lt; AW$6), 0, 1)+IF(OR($F131 &gt;= AX$6, $G131 &lt; AW$6), 0, 2)+1)</f>
        <v/>
      </c>
      <c r="AX131" s="68" t="str">
        <f ca="1">INDEX({"","_","-","="},IF(OR($D131 &gt;= AY$6, $E131 &lt; AX$6), 0, 1)+IF(OR($F131 &gt;= AY$6, $G131 &lt; AX$6), 0, 2)+1)</f>
        <v/>
      </c>
      <c r="AY131" s="68" t="str">
        <f ca="1">INDEX({"","_","-","="},IF(OR($D131 &gt;= AZ$6, $E131 &lt; AY$6), 0, 1)+IF(OR($F131 &gt;= AZ$6, $G131 &lt; AY$6), 0, 2)+1)</f>
        <v/>
      </c>
      <c r="AZ131" s="68" t="str">
        <f ca="1">INDEX({"","_","-","="},IF(OR($D131 &gt;= BA$6, $E131 &lt; AZ$6), 0, 1)+IF(OR($F131 &gt;= BA$6, $G131 &lt; AZ$6), 0, 2)+1)</f>
        <v/>
      </c>
      <c r="BA131" s="68" t="str">
        <f ca="1">INDEX({"","_","-","="},IF(OR($D131 &gt;= BB$6, $E131 &lt; BA$6), 0, 1)+IF(OR($F131 &gt;= BB$6, $G131 &lt; BA$6), 0, 2)+1)</f>
        <v/>
      </c>
      <c r="BB131" s="68" t="str">
        <f ca="1">INDEX({"","_","-","="},IF(OR($D131 &gt;= BC$6, $E131 &lt; BB$6), 0, 1)+IF(OR($F131 &gt;= BC$6, $G131 &lt; BB$6), 0, 2)+1)</f>
        <v/>
      </c>
      <c r="BC131" s="68" t="str">
        <f ca="1">INDEX({"","_","-","="},IF(OR($D131 &gt;= BD$6, $E131 &lt; BC$6), 0, 1)+IF(OR($F131 &gt;= BD$6, $G131 &lt; BC$6), 0, 2)+1)</f>
        <v/>
      </c>
      <c r="BD131" s="68" t="str">
        <f ca="1">INDEX({"","_","-","="},IF(OR($D131 &gt;= BE$6, $E131 &lt; BD$6), 0, 1)+IF(OR($F131 &gt;= BE$6, $G131 &lt; BD$6), 0, 2)+1)</f>
        <v/>
      </c>
      <c r="BE131" s="68" t="str">
        <f ca="1">INDEX({"","_","-","="},IF(OR($D131 &gt;= BF$6, $E131 &lt; BE$6), 0, 1)+IF(OR($F131 &gt;= BF$6, $G131 &lt; BE$6), 0, 2)+1)</f>
        <v/>
      </c>
      <c r="BF131" s="68" t="str">
        <f ca="1">INDEX({"","_","-","="},IF(OR($D131 &gt;= BG$6, $E131 &lt; BF$6), 0, 1)+IF(OR($F131 &gt;= BG$6, $G131 &lt; BF$6), 0, 2)+1)</f>
        <v/>
      </c>
      <c r="BG131" s="68" t="str">
        <f ca="1">INDEX({"","_","-","="},IF(OR($D131 &gt;= BH$6, $E131 &lt; BG$6), 0, 1)+IF(OR($F131 &gt;= BH$6, $G131 &lt; BG$6), 0, 2)+1)</f>
        <v/>
      </c>
      <c r="BH131" s="68" t="str">
        <f ca="1">INDEX({"","_","-","="},IF(OR($D131 &gt;= BI$6, $E131 &lt; BH$6), 0, 1)+IF(OR($F131 &gt;= BI$6, $G131 &lt; BH$6), 0, 2)+1)</f>
        <v/>
      </c>
      <c r="BI131" s="68" t="str">
        <f ca="1">INDEX({"","_","-","="},IF(OR($D131 &gt;= BJ$6, $E131 &lt; BI$6), 0, 1)+IF(OR($F131 &gt;= BJ$6, $G131 &lt; BI$6), 0, 2)+1)</f>
        <v/>
      </c>
      <c r="BJ131" s="68" t="str">
        <f ca="1">INDEX({"","_","-","="},IF(OR($D131 &gt;= BK$6, $E131 &lt; BJ$6), 0, 1)+IF(OR($F131 &gt;= BK$6, $G131 &lt; BJ$6), 0, 2)+1)</f>
        <v/>
      </c>
      <c r="BK131" s="68" t="str">
        <f ca="1">INDEX({"","_","-","="},IF(OR($D131 &gt;= BL$6, $E131 &lt; BK$6), 0, 1)+IF(OR($F131 &gt;= BL$6, $G131 &lt; BK$6), 0, 2)+1)</f>
        <v/>
      </c>
      <c r="BL131" s="68" t="str">
        <f ca="1">INDEX({"","_","-","="},IF(OR($D131 &gt;= BM$6, $E131 &lt; BL$6), 0, 1)+IF(OR($F131 &gt;= BM$6, $G131 &lt; BL$6), 0, 2)+1)</f>
        <v/>
      </c>
      <c r="BM131" s="68" t="str">
        <f ca="1">INDEX({"","_","-","="},IF(OR($D131 &gt;= BN$6, $E131 &lt; BM$6), 0, 1)+IF(OR($F131 &gt;= BN$6, $G131 &lt; BM$6), 0, 2)+1)</f>
        <v/>
      </c>
      <c r="BN131" s="68" t="str">
        <f ca="1">INDEX({"","_","-","="},IF(OR($D131 &gt;= BO$6, $E131 &lt; BN$6), 0, 1)+IF(OR($F131 &gt;= BO$6, $G131 &lt; BN$6), 0, 2)+1)</f>
        <v/>
      </c>
      <c r="BO131" s="68" t="str">
        <f ca="1">INDEX({"","_","-","="},IF(OR($D131 &gt;= BP$6, $E131 &lt; BO$6), 0, 1)+IF(OR($F131 &gt;= BP$6, $G131 &lt; BO$6), 0, 2)+1)</f>
        <v/>
      </c>
      <c r="BP131" s="68" t="str">
        <f ca="1">INDEX({"","_","-","="},IF(OR($D131 &gt;= BQ$6, $E131 &lt; BP$6), 0, 1)+IF(OR($F131 &gt;= BQ$6, $G131 &lt; BP$6), 0, 2)+1)</f>
        <v/>
      </c>
      <c r="BQ131" s="68" t="str">
        <f ca="1">INDEX({"","_","-","="},IF(OR($D131 &gt;= BR$6, $E131 &lt; BQ$6), 0, 1)+IF(OR($F131 &gt;= BR$6, $G131 &lt; BQ$6), 0, 2)+1)</f>
        <v/>
      </c>
      <c r="BR131" s="68" t="str">
        <f ca="1">INDEX({"","_","-","="},IF(OR($D131 &gt;= BS$6, $E131 &lt; BR$6), 0, 1)+IF(OR($F131 &gt;= BS$6, $G131 &lt; BR$6), 0, 2)+1)</f>
        <v/>
      </c>
      <c r="BS131" s="68" t="str">
        <f ca="1">INDEX({"","_","-","="},IF(OR($D131 &gt;= BT$6, $E131 &lt; BS$6), 0, 1)+IF(OR($F131 &gt;= BT$6, $G131 &lt; BS$6), 0, 2)+1)</f>
        <v/>
      </c>
      <c r="BT131" s="68" t="str">
        <f ca="1">INDEX({"","_","-","="},IF(OR($D131 &gt;= BU$6, $E131 &lt; BT$6), 0, 1)+IF(OR($F131 &gt;= BU$6, $G131 &lt; BT$6), 0, 2)+1)</f>
        <v/>
      </c>
      <c r="BU131" s="68" t="str">
        <f ca="1">INDEX({"","_","-","="},IF(OR($D131 &gt;= BV$6, $E131 &lt; BU$6), 0, 1)+IF(OR($F131 &gt;= BV$6, $G131 &lt; BU$6), 0, 2)+1)</f>
        <v/>
      </c>
      <c r="BV131" s="68" t="str">
        <f ca="1">INDEX({"","_","-","="},IF(OR($D131 &gt;= BW$6, $E131 &lt; BV$6), 0, 1)+IF(OR($F131 &gt;= BW$6, $G131 &lt; BV$6), 0, 2)+1)</f>
        <v/>
      </c>
      <c r="BW131" s="68" t="str">
        <f ca="1">INDEX({"","_","-","="},IF(OR($D131 &gt;= BX$6, $E131 &lt; BW$6), 0, 1)+IF(OR($F131 &gt;= BX$6, $G131 &lt; BW$6), 0, 2)+1)</f>
        <v/>
      </c>
      <c r="BX131" s="68" t="str">
        <f ca="1">INDEX({"","_","-","="},IF(OR($D131 &gt;= BY$6, $E131 &lt; BX$6), 0, 1)+IF(OR($F131 &gt;= BY$6, $G131 &lt; BX$6), 0, 2)+1)</f>
        <v/>
      </c>
      <c r="BY131" s="68" t="str">
        <f ca="1">INDEX({"","_","-","="},IF(OR($D131 &gt;= BZ$6, $E131 &lt; BY$6), 0, 1)+IF(OR($F131 &gt;= BZ$6, $G131 &lt; BY$6), 0, 2)+1)</f>
        <v/>
      </c>
      <c r="BZ131" s="68" t="str">
        <f ca="1">INDEX({"","_","-","="},IF(OR($D131 &gt;= CA$6, $E131 &lt; BZ$6), 0, 1)+IF(OR($F131 &gt;= CA$6, $G131 &lt; BZ$6), 0, 2)+1)</f>
        <v/>
      </c>
      <c r="CA131" s="68" t="str">
        <f ca="1">INDEX({"","_","-","="},IF(OR($D131 &gt;= CB$6, $E131 &lt; CA$6), 0, 1)+IF(OR($F131 &gt;= CB$6, $G131 &lt; CA$6), 0, 2)+1)</f>
        <v/>
      </c>
      <c r="CB131" s="68" t="str">
        <f ca="1">INDEX({"","_","-","="},IF(OR($D131 &gt;= CC$6, $E131 &lt; CB$6), 0, 1)+IF(OR($F131 &gt;= CC$6, $G131 &lt; CB$6), 0, 2)+1)</f>
        <v/>
      </c>
      <c r="CC131" s="68" t="str">
        <f ca="1">INDEX({"","_","-","="},IF(OR($D131 &gt;= CD$6, $E131 &lt; CC$6), 0, 1)+IF(OR($F131 &gt;= CD$6, $G131 &lt; CC$6), 0, 2)+1)</f>
        <v/>
      </c>
      <c r="CD131" s="68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IF('临-进度'!M127,'临-进度'!$A127,"")</f>
        <v/>
      </c>
      <c r="B132" s="8" t="str">
        <f ca="1">IF('临-进度'!M127,'临-进度'!$B127,"")</f>
        <v/>
      </c>
      <c r="C132" s="8" t="str">
        <f ca="1">IF('临-进度'!M127,'临-进度'!$E127,"")</f>
        <v/>
      </c>
      <c r="D132" s="40" t="str">
        <f ca="1">IF('临-进度'!$M127,'临-进度'!$I127,"")</f>
        <v/>
      </c>
      <c r="E132" s="40" t="str">
        <f ca="1">IF('临-进度'!$M127,'临-进度'!$AE127,"")</f>
        <v/>
      </c>
      <c r="F132" s="40" t="str">
        <f ca="1">IF('临-进度'!$M127,'临-进度'!$J127,"")</f>
        <v/>
      </c>
      <c r="G132" s="73" t="str">
        <f ca="1">IF('临-进度'!$M127,'临-进度'!$AF127,"")</f>
        <v/>
      </c>
      <c r="H132" s="68" t="str">
        <f ca="1">INDEX({"","_","-","="},IF(OR($D132 &gt;= I$6, $E132 &lt; H$6), 0, 1)+IF(OR($F132 &gt;= I$6, $G132 &lt; H$6), 0, 2)+1)</f>
        <v/>
      </c>
      <c r="I132" s="68" t="str">
        <f ca="1">INDEX({"","_","-","="},IF(OR($D132 &gt;= J$6, $E132 &lt; I$6), 0, 1)+IF(OR($F132 &gt;= J$6, $G132 &lt; I$6), 0, 2)+1)</f>
        <v/>
      </c>
      <c r="J132" s="68" t="str">
        <f ca="1">INDEX({"","_","-","="},IF(OR($D132 &gt;= K$6, $E132 &lt; J$6), 0, 1)+IF(OR($F132 &gt;= K$6, $G132 &lt; J$6), 0, 2)+1)</f>
        <v/>
      </c>
      <c r="K132" s="68" t="str">
        <f ca="1">INDEX({"","_","-","="},IF(OR($D132 &gt;= L$6, $E132 &lt; K$6), 0, 1)+IF(OR($F132 &gt;= L$6, $G132 &lt; K$6), 0, 2)+1)</f>
        <v/>
      </c>
      <c r="L132" s="68" t="str">
        <f ca="1">INDEX({"","_","-","="},IF(OR($D132 &gt;= M$6, $E132 &lt; L$6), 0, 1)+IF(OR($F132 &gt;= M$6, $G132 &lt; L$6), 0, 2)+1)</f>
        <v/>
      </c>
      <c r="M132" s="68" t="str">
        <f ca="1">INDEX({"","_","-","="},IF(OR($D132 &gt;= N$6, $E132 &lt; M$6), 0, 1)+IF(OR($F132 &gt;= N$6, $G132 &lt; M$6), 0, 2)+1)</f>
        <v/>
      </c>
      <c r="N132" s="68" t="str">
        <f ca="1">INDEX({"","_","-","="},IF(OR($D132 &gt;= O$6, $E132 &lt; N$6), 0, 1)+IF(OR($F132 &gt;= O$6, $G132 &lt; N$6), 0, 2)+1)</f>
        <v/>
      </c>
      <c r="O132" s="68" t="str">
        <f ca="1">INDEX({"","_","-","="},IF(OR($D132 &gt;= P$6, $E132 &lt; O$6), 0, 1)+IF(OR($F132 &gt;= P$6, $G132 &lt; O$6), 0, 2)+1)</f>
        <v/>
      </c>
      <c r="P132" s="68" t="str">
        <f ca="1">INDEX({"","_","-","="},IF(OR($D132 &gt;= Q$6, $E132 &lt; P$6), 0, 1)+IF(OR($F132 &gt;= Q$6, $G132 &lt; P$6), 0, 2)+1)</f>
        <v/>
      </c>
      <c r="Q132" s="68" t="str">
        <f ca="1">INDEX({"","_","-","="},IF(OR($D132 &gt;= R$6, $E132 &lt; Q$6), 0, 1)+IF(OR($F132 &gt;= R$6, $G132 &lt; Q$6), 0, 2)+1)</f>
        <v/>
      </c>
      <c r="R132" s="68" t="str">
        <f ca="1">INDEX({"","_","-","="},IF(OR($D132 &gt;= S$6, $E132 &lt; R$6), 0, 1)+IF(OR($F132 &gt;= S$6, $G132 &lt; R$6), 0, 2)+1)</f>
        <v/>
      </c>
      <c r="S132" s="68" t="str">
        <f ca="1">INDEX({"","_","-","="},IF(OR($D132 &gt;= T$6, $E132 &lt; S$6), 0, 1)+IF(OR($F132 &gt;= T$6, $G132 &lt; S$6), 0, 2)+1)</f>
        <v/>
      </c>
      <c r="T132" s="68" t="str">
        <f ca="1">INDEX({"","_","-","="},IF(OR($D132 &gt;= U$6, $E132 &lt; T$6), 0, 1)+IF(OR($F132 &gt;= U$6, $G132 &lt; T$6), 0, 2)+1)</f>
        <v/>
      </c>
      <c r="U132" s="68" t="str">
        <f ca="1">INDEX({"","_","-","="},IF(OR($D132 &gt;= V$6, $E132 &lt; U$6), 0, 1)+IF(OR($F132 &gt;= V$6, $G132 &lt; U$6), 0, 2)+1)</f>
        <v/>
      </c>
      <c r="V132" s="68" t="str">
        <f ca="1">INDEX({"","_","-","="},IF(OR($D132 &gt;= W$6, $E132 &lt; V$6), 0, 1)+IF(OR($F132 &gt;= W$6, $G132 &lt; V$6), 0, 2)+1)</f>
        <v/>
      </c>
      <c r="W132" s="68" t="str">
        <f ca="1">INDEX({"","_","-","="},IF(OR($D132 &gt;= X$6, $E132 &lt; W$6), 0, 1)+IF(OR($F132 &gt;= X$6, $G132 &lt; W$6), 0, 2)+1)</f>
        <v/>
      </c>
      <c r="X132" s="68" t="str">
        <f ca="1">INDEX({"","_","-","="},IF(OR($D132 &gt;= Y$6, $E132 &lt; X$6), 0, 1)+IF(OR($F132 &gt;= Y$6, $G132 &lt; X$6), 0, 2)+1)</f>
        <v/>
      </c>
      <c r="Y132" s="68" t="str">
        <f ca="1">INDEX({"","_","-","="},IF(OR($D132 &gt;= Z$6, $E132 &lt; Y$6), 0, 1)+IF(OR($F132 &gt;= Z$6, $G132 &lt; Y$6), 0, 2)+1)</f>
        <v/>
      </c>
      <c r="Z132" s="68" t="str">
        <f ca="1">INDEX({"","_","-","="},IF(OR($D132 &gt;= AA$6, $E132 &lt; Z$6), 0, 1)+IF(OR($F132 &gt;= AA$6, $G132 &lt; Z$6), 0, 2)+1)</f>
        <v/>
      </c>
      <c r="AA132" s="68" t="str">
        <f ca="1">INDEX({"","_","-","="},IF(OR($D132 &gt;= AB$6, $E132 &lt; AA$6), 0, 1)+IF(OR($F132 &gt;= AB$6, $G132 &lt; AA$6), 0, 2)+1)</f>
        <v/>
      </c>
      <c r="AB132" s="68" t="str">
        <f ca="1">INDEX({"","_","-","="},IF(OR($D132 &gt;= AC$6, $E132 &lt; AB$6), 0, 1)+IF(OR($F132 &gt;= AC$6, $G132 &lt; AB$6), 0, 2)+1)</f>
        <v/>
      </c>
      <c r="AC132" s="68" t="str">
        <f ca="1">INDEX({"","_","-","="},IF(OR($D132 &gt;= AD$6, $E132 &lt; AC$6), 0, 1)+IF(OR($F132 &gt;= AD$6, $G132 &lt; AC$6), 0, 2)+1)</f>
        <v/>
      </c>
      <c r="AD132" s="68" t="str">
        <f ca="1">INDEX({"","_","-","="},IF(OR($D132 &gt;= AE$6, $E132 &lt; AD$6), 0, 1)+IF(OR($F132 &gt;= AE$6, $G132 &lt; AD$6), 0, 2)+1)</f>
        <v/>
      </c>
      <c r="AE132" s="68" t="str">
        <f ca="1">INDEX({"","_","-","="},IF(OR($D132 &gt;= AF$6, $E132 &lt; AE$6), 0, 1)+IF(OR($F132 &gt;= AF$6, $G132 &lt; AE$6), 0, 2)+1)</f>
        <v/>
      </c>
      <c r="AF132" s="68" t="str">
        <f ca="1">INDEX({"","_","-","="},IF(OR($D132 &gt;= AG$6, $E132 &lt; AF$6), 0, 1)+IF(OR($F132 &gt;= AG$6, $G132 &lt; AF$6), 0, 2)+1)</f>
        <v/>
      </c>
      <c r="AG132" s="68" t="str">
        <f ca="1">INDEX({"","_","-","="},IF(OR($D132 &gt;= AH$6, $E132 &lt; AG$6), 0, 1)+IF(OR($F132 &gt;= AH$6, $G132 &lt; AG$6), 0, 2)+1)</f>
        <v/>
      </c>
      <c r="AH132" s="68" t="str">
        <f ca="1">INDEX({"","_","-","="},IF(OR($D132 &gt;= AI$6, $E132 &lt; AH$6), 0, 1)+IF(OR($F132 &gt;= AI$6, $G132 &lt; AH$6), 0, 2)+1)</f>
        <v/>
      </c>
      <c r="AI132" s="68" t="str">
        <f ca="1">INDEX({"","_","-","="},IF(OR($D132 &gt;= AJ$6, $E132 &lt; AI$6), 0, 1)+IF(OR($F132 &gt;= AJ$6, $G132 &lt; AI$6), 0, 2)+1)</f>
        <v/>
      </c>
      <c r="AJ132" s="68" t="str">
        <f ca="1">INDEX({"","_","-","="},IF(OR($D132 &gt;= AK$6, $E132 &lt; AJ$6), 0, 1)+IF(OR($F132 &gt;= AK$6, $G132 &lt; AJ$6), 0, 2)+1)</f>
        <v/>
      </c>
      <c r="AK132" s="68" t="str">
        <f ca="1">INDEX({"","_","-","="},IF(OR($D132 &gt;= AL$6, $E132 &lt; AK$6), 0, 1)+IF(OR($F132 &gt;= AL$6, $G132 &lt; AK$6), 0, 2)+1)</f>
        <v/>
      </c>
      <c r="AL132" s="68" t="str">
        <f ca="1">INDEX({"","_","-","="},IF(OR($D132 &gt;= AM$6, $E132 &lt; AL$6), 0, 1)+IF(OR($F132 &gt;= AM$6, $G132 &lt; AL$6), 0, 2)+1)</f>
        <v/>
      </c>
      <c r="AM132" s="68" t="str">
        <f ca="1">INDEX({"","_","-","="},IF(OR($D132 &gt;= AN$6, $E132 &lt; AM$6), 0, 1)+IF(OR($F132 &gt;= AN$6, $G132 &lt; AM$6), 0, 2)+1)</f>
        <v/>
      </c>
      <c r="AN132" s="68" t="str">
        <f ca="1">INDEX({"","_","-","="},IF(OR($D132 &gt;= AO$6, $E132 &lt; AN$6), 0, 1)+IF(OR($F132 &gt;= AO$6, $G132 &lt; AN$6), 0, 2)+1)</f>
        <v/>
      </c>
      <c r="AO132" s="68" t="str">
        <f ca="1">INDEX({"","_","-","="},IF(OR($D132 &gt;= AP$6, $E132 &lt; AO$6), 0, 1)+IF(OR($F132 &gt;= AP$6, $G132 &lt; AO$6), 0, 2)+1)</f>
        <v/>
      </c>
      <c r="AP132" s="68" t="str">
        <f ca="1">INDEX({"","_","-","="},IF(OR($D132 &gt;= AQ$6, $E132 &lt; AP$6), 0, 1)+IF(OR($F132 &gt;= AQ$6, $G132 &lt; AP$6), 0, 2)+1)</f>
        <v/>
      </c>
      <c r="AQ132" s="68" t="str">
        <f ca="1">INDEX({"","_","-","="},IF(OR($D132 &gt;= AR$6, $E132 &lt; AQ$6), 0, 1)+IF(OR($F132 &gt;= AR$6, $G132 &lt; AQ$6), 0, 2)+1)</f>
        <v/>
      </c>
      <c r="AR132" s="68" t="str">
        <f ca="1">INDEX({"","_","-","="},IF(OR($D132 &gt;= AS$6, $E132 &lt; AR$6), 0, 1)+IF(OR($F132 &gt;= AS$6, $G132 &lt; AR$6), 0, 2)+1)</f>
        <v/>
      </c>
      <c r="AS132" s="68" t="str">
        <f ca="1">INDEX({"","_","-","="},IF(OR($D132 &gt;= AT$6, $E132 &lt; AS$6), 0, 1)+IF(OR($F132 &gt;= AT$6, $G132 &lt; AS$6), 0, 2)+1)</f>
        <v/>
      </c>
      <c r="AT132" s="68" t="str">
        <f ca="1">INDEX({"","_","-","="},IF(OR($D132 &gt;= AU$6, $E132 &lt; AT$6), 0, 1)+IF(OR($F132 &gt;= AU$6, $G132 &lt; AT$6), 0, 2)+1)</f>
        <v/>
      </c>
      <c r="AU132" s="68" t="str">
        <f ca="1">INDEX({"","_","-","="},IF(OR($D132 &gt;= AV$6, $E132 &lt; AU$6), 0, 1)+IF(OR($F132 &gt;= AV$6, $G132 &lt; AU$6), 0, 2)+1)</f>
        <v/>
      </c>
      <c r="AV132" s="68" t="str">
        <f ca="1">INDEX({"","_","-","="},IF(OR($D132 &gt;= AW$6, $E132 &lt; AV$6), 0, 1)+IF(OR($F132 &gt;= AW$6, $G132 &lt; AV$6), 0, 2)+1)</f>
        <v/>
      </c>
      <c r="AW132" s="68" t="str">
        <f ca="1">INDEX({"","_","-","="},IF(OR($D132 &gt;= AX$6, $E132 &lt; AW$6), 0, 1)+IF(OR($F132 &gt;= AX$6, $G132 &lt; AW$6), 0, 2)+1)</f>
        <v/>
      </c>
      <c r="AX132" s="68" t="str">
        <f ca="1">INDEX({"","_","-","="},IF(OR($D132 &gt;= AY$6, $E132 &lt; AX$6), 0, 1)+IF(OR($F132 &gt;= AY$6, $G132 &lt; AX$6), 0, 2)+1)</f>
        <v/>
      </c>
      <c r="AY132" s="68" t="str">
        <f ca="1">INDEX({"","_","-","="},IF(OR($D132 &gt;= AZ$6, $E132 &lt; AY$6), 0, 1)+IF(OR($F132 &gt;= AZ$6, $G132 &lt; AY$6), 0, 2)+1)</f>
        <v/>
      </c>
      <c r="AZ132" s="68" t="str">
        <f ca="1">INDEX({"","_","-","="},IF(OR($D132 &gt;= BA$6, $E132 &lt; AZ$6), 0, 1)+IF(OR($F132 &gt;= BA$6, $G132 &lt; AZ$6), 0, 2)+1)</f>
        <v/>
      </c>
      <c r="BA132" s="68" t="str">
        <f ca="1">INDEX({"","_","-","="},IF(OR($D132 &gt;= BB$6, $E132 &lt; BA$6), 0, 1)+IF(OR($F132 &gt;= BB$6, $G132 &lt; BA$6), 0, 2)+1)</f>
        <v/>
      </c>
      <c r="BB132" s="68" t="str">
        <f ca="1">INDEX({"","_","-","="},IF(OR($D132 &gt;= BC$6, $E132 &lt; BB$6), 0, 1)+IF(OR($F132 &gt;= BC$6, $G132 &lt; BB$6), 0, 2)+1)</f>
        <v/>
      </c>
      <c r="BC132" s="68" t="str">
        <f ca="1">INDEX({"","_","-","="},IF(OR($D132 &gt;= BD$6, $E132 &lt; BC$6), 0, 1)+IF(OR($F132 &gt;= BD$6, $G132 &lt; BC$6), 0, 2)+1)</f>
        <v/>
      </c>
      <c r="BD132" s="68" t="str">
        <f ca="1">INDEX({"","_","-","="},IF(OR($D132 &gt;= BE$6, $E132 &lt; BD$6), 0, 1)+IF(OR($F132 &gt;= BE$6, $G132 &lt; BD$6), 0, 2)+1)</f>
        <v/>
      </c>
      <c r="BE132" s="68" t="str">
        <f ca="1">INDEX({"","_","-","="},IF(OR($D132 &gt;= BF$6, $E132 &lt; BE$6), 0, 1)+IF(OR($F132 &gt;= BF$6, $G132 &lt; BE$6), 0, 2)+1)</f>
        <v/>
      </c>
      <c r="BF132" s="68" t="str">
        <f ca="1">INDEX({"","_","-","="},IF(OR($D132 &gt;= BG$6, $E132 &lt; BF$6), 0, 1)+IF(OR($F132 &gt;= BG$6, $G132 &lt; BF$6), 0, 2)+1)</f>
        <v/>
      </c>
      <c r="BG132" s="68" t="str">
        <f ca="1">INDEX({"","_","-","="},IF(OR($D132 &gt;= BH$6, $E132 &lt; BG$6), 0, 1)+IF(OR($F132 &gt;= BH$6, $G132 &lt; BG$6), 0, 2)+1)</f>
        <v/>
      </c>
      <c r="BH132" s="68" t="str">
        <f ca="1">INDEX({"","_","-","="},IF(OR($D132 &gt;= BI$6, $E132 &lt; BH$6), 0, 1)+IF(OR($F132 &gt;= BI$6, $G132 &lt; BH$6), 0, 2)+1)</f>
        <v/>
      </c>
      <c r="BI132" s="68" t="str">
        <f ca="1">INDEX({"","_","-","="},IF(OR($D132 &gt;= BJ$6, $E132 &lt; BI$6), 0, 1)+IF(OR($F132 &gt;= BJ$6, $G132 &lt; BI$6), 0, 2)+1)</f>
        <v/>
      </c>
      <c r="BJ132" s="68" t="str">
        <f ca="1">INDEX({"","_","-","="},IF(OR($D132 &gt;= BK$6, $E132 &lt; BJ$6), 0, 1)+IF(OR($F132 &gt;= BK$6, $G132 &lt; BJ$6), 0, 2)+1)</f>
        <v/>
      </c>
      <c r="BK132" s="68" t="str">
        <f ca="1">INDEX({"","_","-","="},IF(OR($D132 &gt;= BL$6, $E132 &lt; BK$6), 0, 1)+IF(OR($F132 &gt;= BL$6, $G132 &lt; BK$6), 0, 2)+1)</f>
        <v/>
      </c>
      <c r="BL132" s="68" t="str">
        <f ca="1">INDEX({"","_","-","="},IF(OR($D132 &gt;= BM$6, $E132 &lt; BL$6), 0, 1)+IF(OR($F132 &gt;= BM$6, $G132 &lt; BL$6), 0, 2)+1)</f>
        <v/>
      </c>
      <c r="BM132" s="68" t="str">
        <f ca="1">INDEX({"","_","-","="},IF(OR($D132 &gt;= BN$6, $E132 &lt; BM$6), 0, 1)+IF(OR($F132 &gt;= BN$6, $G132 &lt; BM$6), 0, 2)+1)</f>
        <v/>
      </c>
      <c r="BN132" s="68" t="str">
        <f ca="1">INDEX({"","_","-","="},IF(OR($D132 &gt;= BO$6, $E132 &lt; BN$6), 0, 1)+IF(OR($F132 &gt;= BO$6, $G132 &lt; BN$6), 0, 2)+1)</f>
        <v/>
      </c>
      <c r="BO132" s="68" t="str">
        <f ca="1">INDEX({"","_","-","="},IF(OR($D132 &gt;= BP$6, $E132 &lt; BO$6), 0, 1)+IF(OR($F132 &gt;= BP$6, $G132 &lt; BO$6), 0, 2)+1)</f>
        <v/>
      </c>
      <c r="BP132" s="68" t="str">
        <f ca="1">INDEX({"","_","-","="},IF(OR($D132 &gt;= BQ$6, $E132 &lt; BP$6), 0, 1)+IF(OR($F132 &gt;= BQ$6, $G132 &lt; BP$6), 0, 2)+1)</f>
        <v/>
      </c>
      <c r="BQ132" s="68" t="str">
        <f ca="1">INDEX({"","_","-","="},IF(OR($D132 &gt;= BR$6, $E132 &lt; BQ$6), 0, 1)+IF(OR($F132 &gt;= BR$6, $G132 &lt; BQ$6), 0, 2)+1)</f>
        <v/>
      </c>
      <c r="BR132" s="68" t="str">
        <f ca="1">INDEX({"","_","-","="},IF(OR($D132 &gt;= BS$6, $E132 &lt; BR$6), 0, 1)+IF(OR($F132 &gt;= BS$6, $G132 &lt; BR$6), 0, 2)+1)</f>
        <v/>
      </c>
      <c r="BS132" s="68" t="str">
        <f ca="1">INDEX({"","_","-","="},IF(OR($D132 &gt;= BT$6, $E132 &lt; BS$6), 0, 1)+IF(OR($F132 &gt;= BT$6, $G132 &lt; BS$6), 0, 2)+1)</f>
        <v/>
      </c>
      <c r="BT132" s="68" t="str">
        <f ca="1">INDEX({"","_","-","="},IF(OR($D132 &gt;= BU$6, $E132 &lt; BT$6), 0, 1)+IF(OR($F132 &gt;= BU$6, $G132 &lt; BT$6), 0, 2)+1)</f>
        <v/>
      </c>
      <c r="BU132" s="68" t="str">
        <f ca="1">INDEX({"","_","-","="},IF(OR($D132 &gt;= BV$6, $E132 &lt; BU$6), 0, 1)+IF(OR($F132 &gt;= BV$6, $G132 &lt; BU$6), 0, 2)+1)</f>
        <v/>
      </c>
      <c r="BV132" s="68" t="str">
        <f ca="1">INDEX({"","_","-","="},IF(OR($D132 &gt;= BW$6, $E132 &lt; BV$6), 0, 1)+IF(OR($F132 &gt;= BW$6, $G132 &lt; BV$6), 0, 2)+1)</f>
        <v/>
      </c>
      <c r="BW132" s="68" t="str">
        <f ca="1">INDEX({"","_","-","="},IF(OR($D132 &gt;= BX$6, $E132 &lt; BW$6), 0, 1)+IF(OR($F132 &gt;= BX$6, $G132 &lt; BW$6), 0, 2)+1)</f>
        <v/>
      </c>
      <c r="BX132" s="68" t="str">
        <f ca="1">INDEX({"","_","-","="},IF(OR($D132 &gt;= BY$6, $E132 &lt; BX$6), 0, 1)+IF(OR($F132 &gt;= BY$6, $G132 &lt; BX$6), 0, 2)+1)</f>
        <v/>
      </c>
      <c r="BY132" s="68" t="str">
        <f ca="1">INDEX({"","_","-","="},IF(OR($D132 &gt;= BZ$6, $E132 &lt; BY$6), 0, 1)+IF(OR($F132 &gt;= BZ$6, $G132 &lt; BY$6), 0, 2)+1)</f>
        <v/>
      </c>
      <c r="BZ132" s="68" t="str">
        <f ca="1">INDEX({"","_","-","="},IF(OR($D132 &gt;= CA$6, $E132 &lt; BZ$6), 0, 1)+IF(OR($F132 &gt;= CA$6, $G132 &lt; BZ$6), 0, 2)+1)</f>
        <v/>
      </c>
      <c r="CA132" s="68" t="str">
        <f ca="1">INDEX({"","_","-","="},IF(OR($D132 &gt;= CB$6, $E132 &lt; CA$6), 0, 1)+IF(OR($F132 &gt;= CB$6, $G132 &lt; CA$6), 0, 2)+1)</f>
        <v/>
      </c>
      <c r="CB132" s="68" t="str">
        <f ca="1">INDEX({"","_","-","="},IF(OR($D132 &gt;= CC$6, $E132 &lt; CB$6), 0, 1)+IF(OR($F132 &gt;= CC$6, $G132 &lt; CB$6), 0, 2)+1)</f>
        <v/>
      </c>
      <c r="CC132" s="68" t="str">
        <f ca="1">INDEX({"","_","-","="},IF(OR($D132 &gt;= CD$6, $E132 &lt; CC$6), 0, 1)+IF(OR($F132 &gt;= CD$6, $G132 &lt; CC$6), 0, 2)+1)</f>
        <v/>
      </c>
      <c r="CD132" s="68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IF('临-进度'!M128,'临-进度'!$A128,"")</f>
        <v/>
      </c>
      <c r="B133" s="8" t="str">
        <f ca="1">IF('临-进度'!M128,'临-进度'!$B128,"")</f>
        <v/>
      </c>
      <c r="C133" s="8" t="str">
        <f ca="1">IF('临-进度'!M128,'临-进度'!$E128,"")</f>
        <v/>
      </c>
      <c r="D133" s="40" t="str">
        <f ca="1">IF('临-进度'!$M128,'临-进度'!$I128,"")</f>
        <v/>
      </c>
      <c r="E133" s="40" t="str">
        <f ca="1">IF('临-进度'!$M128,'临-进度'!$AE128,"")</f>
        <v/>
      </c>
      <c r="F133" s="40" t="str">
        <f ca="1">IF('临-进度'!$M128,'临-进度'!$J128,"")</f>
        <v/>
      </c>
      <c r="G133" s="73" t="str">
        <f ca="1">IF('临-进度'!$M128,'临-进度'!$AF128,"")</f>
        <v/>
      </c>
      <c r="H133" s="68" t="str">
        <f ca="1">INDEX({"","_","-","="},IF(OR($D133 &gt;= I$6, $E133 &lt; H$6), 0, 1)+IF(OR($F133 &gt;= I$6, $G133 &lt; H$6), 0, 2)+1)</f>
        <v/>
      </c>
      <c r="I133" s="68" t="str">
        <f ca="1">INDEX({"","_","-","="},IF(OR($D133 &gt;= J$6, $E133 &lt; I$6), 0, 1)+IF(OR($F133 &gt;= J$6, $G133 &lt; I$6), 0, 2)+1)</f>
        <v/>
      </c>
      <c r="J133" s="68" t="str">
        <f ca="1">INDEX({"","_","-","="},IF(OR($D133 &gt;= K$6, $E133 &lt; J$6), 0, 1)+IF(OR($F133 &gt;= K$6, $G133 &lt; J$6), 0, 2)+1)</f>
        <v/>
      </c>
      <c r="K133" s="68" t="str">
        <f ca="1">INDEX({"","_","-","="},IF(OR($D133 &gt;= L$6, $E133 &lt; K$6), 0, 1)+IF(OR($F133 &gt;= L$6, $G133 &lt; K$6), 0, 2)+1)</f>
        <v/>
      </c>
      <c r="L133" s="68" t="str">
        <f ca="1">INDEX({"","_","-","="},IF(OR($D133 &gt;= M$6, $E133 &lt; L$6), 0, 1)+IF(OR($F133 &gt;= M$6, $G133 &lt; L$6), 0, 2)+1)</f>
        <v/>
      </c>
      <c r="M133" s="68" t="str">
        <f ca="1">INDEX({"","_","-","="},IF(OR($D133 &gt;= N$6, $E133 &lt; M$6), 0, 1)+IF(OR($F133 &gt;= N$6, $G133 &lt; M$6), 0, 2)+1)</f>
        <v/>
      </c>
      <c r="N133" s="68" t="str">
        <f ca="1">INDEX({"","_","-","="},IF(OR($D133 &gt;= O$6, $E133 &lt; N$6), 0, 1)+IF(OR($F133 &gt;= O$6, $G133 &lt; N$6), 0, 2)+1)</f>
        <v/>
      </c>
      <c r="O133" s="68" t="str">
        <f ca="1">INDEX({"","_","-","="},IF(OR($D133 &gt;= P$6, $E133 &lt; O$6), 0, 1)+IF(OR($F133 &gt;= P$6, $G133 &lt; O$6), 0, 2)+1)</f>
        <v/>
      </c>
      <c r="P133" s="68" t="str">
        <f ca="1">INDEX({"","_","-","="},IF(OR($D133 &gt;= Q$6, $E133 &lt; P$6), 0, 1)+IF(OR($F133 &gt;= Q$6, $G133 &lt; P$6), 0, 2)+1)</f>
        <v/>
      </c>
      <c r="Q133" s="68" t="str">
        <f ca="1">INDEX({"","_","-","="},IF(OR($D133 &gt;= R$6, $E133 &lt; Q$6), 0, 1)+IF(OR($F133 &gt;= R$6, $G133 &lt; Q$6), 0, 2)+1)</f>
        <v/>
      </c>
      <c r="R133" s="68" t="str">
        <f ca="1">INDEX({"","_","-","="},IF(OR($D133 &gt;= S$6, $E133 &lt; R$6), 0, 1)+IF(OR($F133 &gt;= S$6, $G133 &lt; R$6), 0, 2)+1)</f>
        <v/>
      </c>
      <c r="S133" s="68" t="str">
        <f ca="1">INDEX({"","_","-","="},IF(OR($D133 &gt;= T$6, $E133 &lt; S$6), 0, 1)+IF(OR($F133 &gt;= T$6, $G133 &lt; S$6), 0, 2)+1)</f>
        <v/>
      </c>
      <c r="T133" s="68" t="str">
        <f ca="1">INDEX({"","_","-","="},IF(OR($D133 &gt;= U$6, $E133 &lt; T$6), 0, 1)+IF(OR($F133 &gt;= U$6, $G133 &lt; T$6), 0, 2)+1)</f>
        <v/>
      </c>
      <c r="U133" s="68" t="str">
        <f ca="1">INDEX({"","_","-","="},IF(OR($D133 &gt;= V$6, $E133 &lt; U$6), 0, 1)+IF(OR($F133 &gt;= V$6, $G133 &lt; U$6), 0, 2)+1)</f>
        <v/>
      </c>
      <c r="V133" s="68" t="str">
        <f ca="1">INDEX({"","_","-","="},IF(OR($D133 &gt;= W$6, $E133 &lt; V$6), 0, 1)+IF(OR($F133 &gt;= W$6, $G133 &lt; V$6), 0, 2)+1)</f>
        <v/>
      </c>
      <c r="W133" s="68" t="str">
        <f ca="1">INDEX({"","_","-","="},IF(OR($D133 &gt;= X$6, $E133 &lt; W$6), 0, 1)+IF(OR($F133 &gt;= X$6, $G133 &lt; W$6), 0, 2)+1)</f>
        <v/>
      </c>
      <c r="X133" s="68" t="str">
        <f ca="1">INDEX({"","_","-","="},IF(OR($D133 &gt;= Y$6, $E133 &lt; X$6), 0, 1)+IF(OR($F133 &gt;= Y$6, $G133 &lt; X$6), 0, 2)+1)</f>
        <v/>
      </c>
      <c r="Y133" s="68" t="str">
        <f ca="1">INDEX({"","_","-","="},IF(OR($D133 &gt;= Z$6, $E133 &lt; Y$6), 0, 1)+IF(OR($F133 &gt;= Z$6, $G133 &lt; Y$6), 0, 2)+1)</f>
        <v/>
      </c>
      <c r="Z133" s="68" t="str">
        <f ca="1">INDEX({"","_","-","="},IF(OR($D133 &gt;= AA$6, $E133 &lt; Z$6), 0, 1)+IF(OR($F133 &gt;= AA$6, $G133 &lt; Z$6), 0, 2)+1)</f>
        <v/>
      </c>
      <c r="AA133" s="68" t="str">
        <f ca="1">INDEX({"","_","-","="},IF(OR($D133 &gt;= AB$6, $E133 &lt; AA$6), 0, 1)+IF(OR($F133 &gt;= AB$6, $G133 &lt; AA$6), 0, 2)+1)</f>
        <v/>
      </c>
      <c r="AB133" s="68" t="str">
        <f ca="1">INDEX({"","_","-","="},IF(OR($D133 &gt;= AC$6, $E133 &lt; AB$6), 0, 1)+IF(OR($F133 &gt;= AC$6, $G133 &lt; AB$6), 0, 2)+1)</f>
        <v/>
      </c>
      <c r="AC133" s="68" t="str">
        <f ca="1">INDEX({"","_","-","="},IF(OR($D133 &gt;= AD$6, $E133 &lt; AC$6), 0, 1)+IF(OR($F133 &gt;= AD$6, $G133 &lt; AC$6), 0, 2)+1)</f>
        <v/>
      </c>
      <c r="AD133" s="68" t="str">
        <f ca="1">INDEX({"","_","-","="},IF(OR($D133 &gt;= AE$6, $E133 &lt; AD$6), 0, 1)+IF(OR($F133 &gt;= AE$6, $G133 &lt; AD$6), 0, 2)+1)</f>
        <v/>
      </c>
      <c r="AE133" s="68" t="str">
        <f ca="1">INDEX({"","_","-","="},IF(OR($D133 &gt;= AF$6, $E133 &lt; AE$6), 0, 1)+IF(OR($F133 &gt;= AF$6, $G133 &lt; AE$6), 0, 2)+1)</f>
        <v/>
      </c>
      <c r="AF133" s="68" t="str">
        <f ca="1">INDEX({"","_","-","="},IF(OR($D133 &gt;= AG$6, $E133 &lt; AF$6), 0, 1)+IF(OR($F133 &gt;= AG$6, $G133 &lt; AF$6), 0, 2)+1)</f>
        <v/>
      </c>
      <c r="AG133" s="68" t="str">
        <f ca="1">INDEX({"","_","-","="},IF(OR($D133 &gt;= AH$6, $E133 &lt; AG$6), 0, 1)+IF(OR($F133 &gt;= AH$6, $G133 &lt; AG$6), 0, 2)+1)</f>
        <v/>
      </c>
      <c r="AH133" s="68" t="str">
        <f ca="1">INDEX({"","_","-","="},IF(OR($D133 &gt;= AI$6, $E133 &lt; AH$6), 0, 1)+IF(OR($F133 &gt;= AI$6, $G133 &lt; AH$6), 0, 2)+1)</f>
        <v/>
      </c>
      <c r="AI133" s="68" t="str">
        <f ca="1">INDEX({"","_","-","="},IF(OR($D133 &gt;= AJ$6, $E133 &lt; AI$6), 0, 1)+IF(OR($F133 &gt;= AJ$6, $G133 &lt; AI$6), 0, 2)+1)</f>
        <v/>
      </c>
      <c r="AJ133" s="68" t="str">
        <f ca="1">INDEX({"","_","-","="},IF(OR($D133 &gt;= AK$6, $E133 &lt; AJ$6), 0, 1)+IF(OR($F133 &gt;= AK$6, $G133 &lt; AJ$6), 0, 2)+1)</f>
        <v/>
      </c>
      <c r="AK133" s="68" t="str">
        <f ca="1">INDEX({"","_","-","="},IF(OR($D133 &gt;= AL$6, $E133 &lt; AK$6), 0, 1)+IF(OR($F133 &gt;= AL$6, $G133 &lt; AK$6), 0, 2)+1)</f>
        <v/>
      </c>
      <c r="AL133" s="68" t="str">
        <f ca="1">INDEX({"","_","-","="},IF(OR($D133 &gt;= AM$6, $E133 &lt; AL$6), 0, 1)+IF(OR($F133 &gt;= AM$6, $G133 &lt; AL$6), 0, 2)+1)</f>
        <v/>
      </c>
      <c r="AM133" s="68" t="str">
        <f ca="1">INDEX({"","_","-","="},IF(OR($D133 &gt;= AN$6, $E133 &lt; AM$6), 0, 1)+IF(OR($F133 &gt;= AN$6, $G133 &lt; AM$6), 0, 2)+1)</f>
        <v/>
      </c>
      <c r="AN133" s="68" t="str">
        <f ca="1">INDEX({"","_","-","="},IF(OR($D133 &gt;= AO$6, $E133 &lt; AN$6), 0, 1)+IF(OR($F133 &gt;= AO$6, $G133 &lt; AN$6), 0, 2)+1)</f>
        <v/>
      </c>
      <c r="AO133" s="68" t="str">
        <f ca="1">INDEX({"","_","-","="},IF(OR($D133 &gt;= AP$6, $E133 &lt; AO$6), 0, 1)+IF(OR($F133 &gt;= AP$6, $G133 &lt; AO$6), 0, 2)+1)</f>
        <v/>
      </c>
      <c r="AP133" s="68" t="str">
        <f ca="1">INDEX({"","_","-","="},IF(OR($D133 &gt;= AQ$6, $E133 &lt; AP$6), 0, 1)+IF(OR($F133 &gt;= AQ$6, $G133 &lt; AP$6), 0, 2)+1)</f>
        <v/>
      </c>
      <c r="AQ133" s="68" t="str">
        <f ca="1">INDEX({"","_","-","="},IF(OR($D133 &gt;= AR$6, $E133 &lt; AQ$6), 0, 1)+IF(OR($F133 &gt;= AR$6, $G133 &lt; AQ$6), 0, 2)+1)</f>
        <v/>
      </c>
      <c r="AR133" s="68" t="str">
        <f ca="1">INDEX({"","_","-","="},IF(OR($D133 &gt;= AS$6, $E133 &lt; AR$6), 0, 1)+IF(OR($F133 &gt;= AS$6, $G133 &lt; AR$6), 0, 2)+1)</f>
        <v/>
      </c>
      <c r="AS133" s="68" t="str">
        <f ca="1">INDEX({"","_","-","="},IF(OR($D133 &gt;= AT$6, $E133 &lt; AS$6), 0, 1)+IF(OR($F133 &gt;= AT$6, $G133 &lt; AS$6), 0, 2)+1)</f>
        <v/>
      </c>
      <c r="AT133" s="68" t="str">
        <f ca="1">INDEX({"","_","-","="},IF(OR($D133 &gt;= AU$6, $E133 &lt; AT$6), 0, 1)+IF(OR($F133 &gt;= AU$6, $G133 &lt; AT$6), 0, 2)+1)</f>
        <v/>
      </c>
      <c r="AU133" s="68" t="str">
        <f ca="1">INDEX({"","_","-","="},IF(OR($D133 &gt;= AV$6, $E133 &lt; AU$6), 0, 1)+IF(OR($F133 &gt;= AV$6, $G133 &lt; AU$6), 0, 2)+1)</f>
        <v/>
      </c>
      <c r="AV133" s="68" t="str">
        <f ca="1">INDEX({"","_","-","="},IF(OR($D133 &gt;= AW$6, $E133 &lt; AV$6), 0, 1)+IF(OR($F133 &gt;= AW$6, $G133 &lt; AV$6), 0, 2)+1)</f>
        <v/>
      </c>
      <c r="AW133" s="68" t="str">
        <f ca="1">INDEX({"","_","-","="},IF(OR($D133 &gt;= AX$6, $E133 &lt; AW$6), 0, 1)+IF(OR($F133 &gt;= AX$6, $G133 &lt; AW$6), 0, 2)+1)</f>
        <v/>
      </c>
      <c r="AX133" s="68" t="str">
        <f ca="1">INDEX({"","_","-","="},IF(OR($D133 &gt;= AY$6, $E133 &lt; AX$6), 0, 1)+IF(OR($F133 &gt;= AY$6, $G133 &lt; AX$6), 0, 2)+1)</f>
        <v/>
      </c>
      <c r="AY133" s="68" t="str">
        <f ca="1">INDEX({"","_","-","="},IF(OR($D133 &gt;= AZ$6, $E133 &lt; AY$6), 0, 1)+IF(OR($F133 &gt;= AZ$6, $G133 &lt; AY$6), 0, 2)+1)</f>
        <v/>
      </c>
      <c r="AZ133" s="68" t="str">
        <f ca="1">INDEX({"","_","-","="},IF(OR($D133 &gt;= BA$6, $E133 &lt; AZ$6), 0, 1)+IF(OR($F133 &gt;= BA$6, $G133 &lt; AZ$6), 0, 2)+1)</f>
        <v/>
      </c>
      <c r="BA133" s="68" t="str">
        <f ca="1">INDEX({"","_","-","="},IF(OR($D133 &gt;= BB$6, $E133 &lt; BA$6), 0, 1)+IF(OR($F133 &gt;= BB$6, $G133 &lt; BA$6), 0, 2)+1)</f>
        <v/>
      </c>
      <c r="BB133" s="68" t="str">
        <f ca="1">INDEX({"","_","-","="},IF(OR($D133 &gt;= BC$6, $E133 &lt; BB$6), 0, 1)+IF(OR($F133 &gt;= BC$6, $G133 &lt; BB$6), 0, 2)+1)</f>
        <v/>
      </c>
      <c r="BC133" s="68" t="str">
        <f ca="1">INDEX({"","_","-","="},IF(OR($D133 &gt;= BD$6, $E133 &lt; BC$6), 0, 1)+IF(OR($F133 &gt;= BD$6, $G133 &lt; BC$6), 0, 2)+1)</f>
        <v/>
      </c>
      <c r="BD133" s="68" t="str">
        <f ca="1">INDEX({"","_","-","="},IF(OR($D133 &gt;= BE$6, $E133 &lt; BD$6), 0, 1)+IF(OR($F133 &gt;= BE$6, $G133 &lt; BD$6), 0, 2)+1)</f>
        <v/>
      </c>
      <c r="BE133" s="68" t="str">
        <f ca="1">INDEX({"","_","-","="},IF(OR($D133 &gt;= BF$6, $E133 &lt; BE$6), 0, 1)+IF(OR($F133 &gt;= BF$6, $G133 &lt; BE$6), 0, 2)+1)</f>
        <v/>
      </c>
      <c r="BF133" s="68" t="str">
        <f ca="1">INDEX({"","_","-","="},IF(OR($D133 &gt;= BG$6, $E133 &lt; BF$6), 0, 1)+IF(OR($F133 &gt;= BG$6, $G133 &lt; BF$6), 0, 2)+1)</f>
        <v/>
      </c>
      <c r="BG133" s="68" t="str">
        <f ca="1">INDEX({"","_","-","="},IF(OR($D133 &gt;= BH$6, $E133 &lt; BG$6), 0, 1)+IF(OR($F133 &gt;= BH$6, $G133 &lt; BG$6), 0, 2)+1)</f>
        <v/>
      </c>
      <c r="BH133" s="68" t="str">
        <f ca="1">INDEX({"","_","-","="},IF(OR($D133 &gt;= BI$6, $E133 &lt; BH$6), 0, 1)+IF(OR($F133 &gt;= BI$6, $G133 &lt; BH$6), 0, 2)+1)</f>
        <v/>
      </c>
      <c r="BI133" s="68" t="str">
        <f ca="1">INDEX({"","_","-","="},IF(OR($D133 &gt;= BJ$6, $E133 &lt; BI$6), 0, 1)+IF(OR($F133 &gt;= BJ$6, $G133 &lt; BI$6), 0, 2)+1)</f>
        <v/>
      </c>
      <c r="BJ133" s="68" t="str">
        <f ca="1">INDEX({"","_","-","="},IF(OR($D133 &gt;= BK$6, $E133 &lt; BJ$6), 0, 1)+IF(OR($F133 &gt;= BK$6, $G133 &lt; BJ$6), 0, 2)+1)</f>
        <v/>
      </c>
      <c r="BK133" s="68" t="str">
        <f ca="1">INDEX({"","_","-","="},IF(OR($D133 &gt;= BL$6, $E133 &lt; BK$6), 0, 1)+IF(OR($F133 &gt;= BL$6, $G133 &lt; BK$6), 0, 2)+1)</f>
        <v/>
      </c>
      <c r="BL133" s="68" t="str">
        <f ca="1">INDEX({"","_","-","="},IF(OR($D133 &gt;= BM$6, $E133 &lt; BL$6), 0, 1)+IF(OR($F133 &gt;= BM$6, $G133 &lt; BL$6), 0, 2)+1)</f>
        <v/>
      </c>
      <c r="BM133" s="68" t="str">
        <f ca="1">INDEX({"","_","-","="},IF(OR($D133 &gt;= BN$6, $E133 &lt; BM$6), 0, 1)+IF(OR($F133 &gt;= BN$6, $G133 &lt; BM$6), 0, 2)+1)</f>
        <v/>
      </c>
      <c r="BN133" s="68" t="str">
        <f ca="1">INDEX({"","_","-","="},IF(OR($D133 &gt;= BO$6, $E133 &lt; BN$6), 0, 1)+IF(OR($F133 &gt;= BO$6, $G133 &lt; BN$6), 0, 2)+1)</f>
        <v/>
      </c>
      <c r="BO133" s="68" t="str">
        <f ca="1">INDEX({"","_","-","="},IF(OR($D133 &gt;= BP$6, $E133 &lt; BO$6), 0, 1)+IF(OR($F133 &gt;= BP$6, $G133 &lt; BO$6), 0, 2)+1)</f>
        <v/>
      </c>
      <c r="BP133" s="68" t="str">
        <f ca="1">INDEX({"","_","-","="},IF(OR($D133 &gt;= BQ$6, $E133 &lt; BP$6), 0, 1)+IF(OR($F133 &gt;= BQ$6, $G133 &lt; BP$6), 0, 2)+1)</f>
        <v/>
      </c>
      <c r="BQ133" s="68" t="str">
        <f ca="1">INDEX({"","_","-","="},IF(OR($D133 &gt;= BR$6, $E133 &lt; BQ$6), 0, 1)+IF(OR($F133 &gt;= BR$6, $G133 &lt; BQ$6), 0, 2)+1)</f>
        <v/>
      </c>
      <c r="BR133" s="68" t="str">
        <f ca="1">INDEX({"","_","-","="},IF(OR($D133 &gt;= BS$6, $E133 &lt; BR$6), 0, 1)+IF(OR($F133 &gt;= BS$6, $G133 &lt; BR$6), 0, 2)+1)</f>
        <v/>
      </c>
      <c r="BS133" s="68" t="str">
        <f ca="1">INDEX({"","_","-","="},IF(OR($D133 &gt;= BT$6, $E133 &lt; BS$6), 0, 1)+IF(OR($F133 &gt;= BT$6, $G133 &lt; BS$6), 0, 2)+1)</f>
        <v/>
      </c>
      <c r="BT133" s="68" t="str">
        <f ca="1">INDEX({"","_","-","="},IF(OR($D133 &gt;= BU$6, $E133 &lt; BT$6), 0, 1)+IF(OR($F133 &gt;= BU$6, $G133 &lt; BT$6), 0, 2)+1)</f>
        <v/>
      </c>
      <c r="BU133" s="68" t="str">
        <f ca="1">INDEX({"","_","-","="},IF(OR($D133 &gt;= BV$6, $E133 &lt; BU$6), 0, 1)+IF(OR($F133 &gt;= BV$6, $G133 &lt; BU$6), 0, 2)+1)</f>
        <v/>
      </c>
      <c r="BV133" s="68" t="str">
        <f ca="1">INDEX({"","_","-","="},IF(OR($D133 &gt;= BW$6, $E133 &lt; BV$6), 0, 1)+IF(OR($F133 &gt;= BW$6, $G133 &lt; BV$6), 0, 2)+1)</f>
        <v/>
      </c>
      <c r="BW133" s="68" t="str">
        <f ca="1">INDEX({"","_","-","="},IF(OR($D133 &gt;= BX$6, $E133 &lt; BW$6), 0, 1)+IF(OR($F133 &gt;= BX$6, $G133 &lt; BW$6), 0, 2)+1)</f>
        <v/>
      </c>
      <c r="BX133" s="68" t="str">
        <f ca="1">INDEX({"","_","-","="},IF(OR($D133 &gt;= BY$6, $E133 &lt; BX$6), 0, 1)+IF(OR($F133 &gt;= BY$6, $G133 &lt; BX$6), 0, 2)+1)</f>
        <v/>
      </c>
      <c r="BY133" s="68" t="str">
        <f ca="1">INDEX({"","_","-","="},IF(OR($D133 &gt;= BZ$6, $E133 &lt; BY$6), 0, 1)+IF(OR($F133 &gt;= BZ$6, $G133 &lt; BY$6), 0, 2)+1)</f>
        <v/>
      </c>
      <c r="BZ133" s="68" t="str">
        <f ca="1">INDEX({"","_","-","="},IF(OR($D133 &gt;= CA$6, $E133 &lt; BZ$6), 0, 1)+IF(OR($F133 &gt;= CA$6, $G133 &lt; BZ$6), 0, 2)+1)</f>
        <v/>
      </c>
      <c r="CA133" s="68" t="str">
        <f ca="1">INDEX({"","_","-","="},IF(OR($D133 &gt;= CB$6, $E133 &lt; CA$6), 0, 1)+IF(OR($F133 &gt;= CB$6, $G133 &lt; CA$6), 0, 2)+1)</f>
        <v/>
      </c>
      <c r="CB133" s="68" t="str">
        <f ca="1">INDEX({"","_","-","="},IF(OR($D133 &gt;= CC$6, $E133 &lt; CB$6), 0, 1)+IF(OR($F133 &gt;= CC$6, $G133 &lt; CB$6), 0, 2)+1)</f>
        <v/>
      </c>
      <c r="CC133" s="68" t="str">
        <f ca="1">INDEX({"","_","-","="},IF(OR($D133 &gt;= CD$6, $E133 &lt; CC$6), 0, 1)+IF(OR($F133 &gt;= CD$6, $G133 &lt; CC$6), 0, 2)+1)</f>
        <v/>
      </c>
      <c r="CD133" s="68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IF('临-进度'!M129,'临-进度'!$A129,"")</f>
        <v/>
      </c>
      <c r="B134" s="8" t="str">
        <f ca="1">IF('临-进度'!M129,'临-进度'!$B129,"")</f>
        <v/>
      </c>
      <c r="C134" s="8" t="str">
        <f ca="1">IF('临-进度'!M129,'临-进度'!$E129,"")</f>
        <v/>
      </c>
      <c r="D134" s="40" t="str">
        <f ca="1">IF('临-进度'!$M129,'临-进度'!$I129,"")</f>
        <v/>
      </c>
      <c r="E134" s="40" t="str">
        <f ca="1">IF('临-进度'!$M129,'临-进度'!$AE129,"")</f>
        <v/>
      </c>
      <c r="F134" s="40" t="str">
        <f ca="1">IF('临-进度'!$M129,'临-进度'!$J129,"")</f>
        <v/>
      </c>
      <c r="G134" s="73" t="str">
        <f ca="1">IF('临-进度'!$M129,'临-进度'!$AF129,"")</f>
        <v/>
      </c>
      <c r="H134" s="68" t="str">
        <f ca="1">INDEX({"","_","-","="},IF(OR($D134 &gt;= I$6, $E134 &lt; H$6), 0, 1)+IF(OR($F134 &gt;= I$6, $G134 &lt; H$6), 0, 2)+1)</f>
        <v/>
      </c>
      <c r="I134" s="68" t="str">
        <f ca="1">INDEX({"","_","-","="},IF(OR($D134 &gt;= J$6, $E134 &lt; I$6), 0, 1)+IF(OR($F134 &gt;= J$6, $G134 &lt; I$6), 0, 2)+1)</f>
        <v/>
      </c>
      <c r="J134" s="68" t="str">
        <f ca="1">INDEX({"","_","-","="},IF(OR($D134 &gt;= K$6, $E134 &lt; J$6), 0, 1)+IF(OR($F134 &gt;= K$6, $G134 &lt; J$6), 0, 2)+1)</f>
        <v/>
      </c>
      <c r="K134" s="68" t="str">
        <f ca="1">INDEX({"","_","-","="},IF(OR($D134 &gt;= L$6, $E134 &lt; K$6), 0, 1)+IF(OR($F134 &gt;= L$6, $G134 &lt; K$6), 0, 2)+1)</f>
        <v/>
      </c>
      <c r="L134" s="68" t="str">
        <f ca="1">INDEX({"","_","-","="},IF(OR($D134 &gt;= M$6, $E134 &lt; L$6), 0, 1)+IF(OR($F134 &gt;= M$6, $G134 &lt; L$6), 0, 2)+1)</f>
        <v/>
      </c>
      <c r="M134" s="68" t="str">
        <f ca="1">INDEX({"","_","-","="},IF(OR($D134 &gt;= N$6, $E134 &lt; M$6), 0, 1)+IF(OR($F134 &gt;= N$6, $G134 &lt; M$6), 0, 2)+1)</f>
        <v/>
      </c>
      <c r="N134" s="68" t="str">
        <f ca="1">INDEX({"","_","-","="},IF(OR($D134 &gt;= O$6, $E134 &lt; N$6), 0, 1)+IF(OR($F134 &gt;= O$6, $G134 &lt; N$6), 0, 2)+1)</f>
        <v/>
      </c>
      <c r="O134" s="68" t="str">
        <f ca="1">INDEX({"","_","-","="},IF(OR($D134 &gt;= P$6, $E134 &lt; O$6), 0, 1)+IF(OR($F134 &gt;= P$6, $G134 &lt; O$6), 0, 2)+1)</f>
        <v/>
      </c>
      <c r="P134" s="68" t="str">
        <f ca="1">INDEX({"","_","-","="},IF(OR($D134 &gt;= Q$6, $E134 &lt; P$6), 0, 1)+IF(OR($F134 &gt;= Q$6, $G134 &lt; P$6), 0, 2)+1)</f>
        <v/>
      </c>
      <c r="Q134" s="68" t="str">
        <f ca="1">INDEX({"","_","-","="},IF(OR($D134 &gt;= R$6, $E134 &lt; Q$6), 0, 1)+IF(OR($F134 &gt;= R$6, $G134 &lt; Q$6), 0, 2)+1)</f>
        <v/>
      </c>
      <c r="R134" s="68" t="str">
        <f ca="1">INDEX({"","_","-","="},IF(OR($D134 &gt;= S$6, $E134 &lt; R$6), 0, 1)+IF(OR($F134 &gt;= S$6, $G134 &lt; R$6), 0, 2)+1)</f>
        <v/>
      </c>
      <c r="S134" s="68" t="str">
        <f ca="1">INDEX({"","_","-","="},IF(OR($D134 &gt;= T$6, $E134 &lt; S$6), 0, 1)+IF(OR($F134 &gt;= T$6, $G134 &lt; S$6), 0, 2)+1)</f>
        <v/>
      </c>
      <c r="T134" s="68" t="str">
        <f ca="1">INDEX({"","_","-","="},IF(OR($D134 &gt;= U$6, $E134 &lt; T$6), 0, 1)+IF(OR($F134 &gt;= U$6, $G134 &lt; T$6), 0, 2)+1)</f>
        <v/>
      </c>
      <c r="U134" s="68" t="str">
        <f ca="1">INDEX({"","_","-","="},IF(OR($D134 &gt;= V$6, $E134 &lt; U$6), 0, 1)+IF(OR($F134 &gt;= V$6, $G134 &lt; U$6), 0, 2)+1)</f>
        <v/>
      </c>
      <c r="V134" s="68" t="str">
        <f ca="1">INDEX({"","_","-","="},IF(OR($D134 &gt;= W$6, $E134 &lt; V$6), 0, 1)+IF(OR($F134 &gt;= W$6, $G134 &lt; V$6), 0, 2)+1)</f>
        <v/>
      </c>
      <c r="W134" s="68" t="str">
        <f ca="1">INDEX({"","_","-","="},IF(OR($D134 &gt;= X$6, $E134 &lt; W$6), 0, 1)+IF(OR($F134 &gt;= X$6, $G134 &lt; W$6), 0, 2)+1)</f>
        <v/>
      </c>
      <c r="X134" s="68" t="str">
        <f ca="1">INDEX({"","_","-","="},IF(OR($D134 &gt;= Y$6, $E134 &lt; X$6), 0, 1)+IF(OR($F134 &gt;= Y$6, $G134 &lt; X$6), 0, 2)+1)</f>
        <v/>
      </c>
      <c r="Y134" s="68" t="str">
        <f ca="1">INDEX({"","_","-","="},IF(OR($D134 &gt;= Z$6, $E134 &lt; Y$6), 0, 1)+IF(OR($F134 &gt;= Z$6, $G134 &lt; Y$6), 0, 2)+1)</f>
        <v/>
      </c>
      <c r="Z134" s="68" t="str">
        <f ca="1">INDEX({"","_","-","="},IF(OR($D134 &gt;= AA$6, $E134 &lt; Z$6), 0, 1)+IF(OR($F134 &gt;= AA$6, $G134 &lt; Z$6), 0, 2)+1)</f>
        <v/>
      </c>
      <c r="AA134" s="68" t="str">
        <f ca="1">INDEX({"","_","-","="},IF(OR($D134 &gt;= AB$6, $E134 &lt; AA$6), 0, 1)+IF(OR($F134 &gt;= AB$6, $G134 &lt; AA$6), 0, 2)+1)</f>
        <v/>
      </c>
      <c r="AB134" s="68" t="str">
        <f ca="1">INDEX({"","_","-","="},IF(OR($D134 &gt;= AC$6, $E134 &lt; AB$6), 0, 1)+IF(OR($F134 &gt;= AC$6, $G134 &lt; AB$6), 0, 2)+1)</f>
        <v/>
      </c>
      <c r="AC134" s="68" t="str">
        <f ca="1">INDEX({"","_","-","="},IF(OR($D134 &gt;= AD$6, $E134 &lt; AC$6), 0, 1)+IF(OR($F134 &gt;= AD$6, $G134 &lt; AC$6), 0, 2)+1)</f>
        <v/>
      </c>
      <c r="AD134" s="68" t="str">
        <f ca="1">INDEX({"","_","-","="},IF(OR($D134 &gt;= AE$6, $E134 &lt; AD$6), 0, 1)+IF(OR($F134 &gt;= AE$6, $G134 &lt; AD$6), 0, 2)+1)</f>
        <v/>
      </c>
      <c r="AE134" s="68" t="str">
        <f ca="1">INDEX({"","_","-","="},IF(OR($D134 &gt;= AF$6, $E134 &lt; AE$6), 0, 1)+IF(OR($F134 &gt;= AF$6, $G134 &lt; AE$6), 0, 2)+1)</f>
        <v/>
      </c>
      <c r="AF134" s="68" t="str">
        <f ca="1">INDEX({"","_","-","="},IF(OR($D134 &gt;= AG$6, $E134 &lt; AF$6), 0, 1)+IF(OR($F134 &gt;= AG$6, $G134 &lt; AF$6), 0, 2)+1)</f>
        <v/>
      </c>
      <c r="AG134" s="68" t="str">
        <f ca="1">INDEX({"","_","-","="},IF(OR($D134 &gt;= AH$6, $E134 &lt; AG$6), 0, 1)+IF(OR($F134 &gt;= AH$6, $G134 &lt; AG$6), 0, 2)+1)</f>
        <v/>
      </c>
      <c r="AH134" s="68" t="str">
        <f ca="1">INDEX({"","_","-","="},IF(OR($D134 &gt;= AI$6, $E134 &lt; AH$6), 0, 1)+IF(OR($F134 &gt;= AI$6, $G134 &lt; AH$6), 0, 2)+1)</f>
        <v/>
      </c>
      <c r="AI134" s="68" t="str">
        <f ca="1">INDEX({"","_","-","="},IF(OR($D134 &gt;= AJ$6, $E134 &lt; AI$6), 0, 1)+IF(OR($F134 &gt;= AJ$6, $G134 &lt; AI$6), 0, 2)+1)</f>
        <v/>
      </c>
      <c r="AJ134" s="68" t="str">
        <f ca="1">INDEX({"","_","-","="},IF(OR($D134 &gt;= AK$6, $E134 &lt; AJ$6), 0, 1)+IF(OR($F134 &gt;= AK$6, $G134 &lt; AJ$6), 0, 2)+1)</f>
        <v/>
      </c>
      <c r="AK134" s="68" t="str">
        <f ca="1">INDEX({"","_","-","="},IF(OR($D134 &gt;= AL$6, $E134 &lt; AK$6), 0, 1)+IF(OR($F134 &gt;= AL$6, $G134 &lt; AK$6), 0, 2)+1)</f>
        <v/>
      </c>
      <c r="AL134" s="68" t="str">
        <f ca="1">INDEX({"","_","-","="},IF(OR($D134 &gt;= AM$6, $E134 &lt; AL$6), 0, 1)+IF(OR($F134 &gt;= AM$6, $G134 &lt; AL$6), 0, 2)+1)</f>
        <v/>
      </c>
      <c r="AM134" s="68" t="str">
        <f ca="1">INDEX({"","_","-","="},IF(OR($D134 &gt;= AN$6, $E134 &lt; AM$6), 0, 1)+IF(OR($F134 &gt;= AN$6, $G134 &lt; AM$6), 0, 2)+1)</f>
        <v/>
      </c>
      <c r="AN134" s="68" t="str">
        <f ca="1">INDEX({"","_","-","="},IF(OR($D134 &gt;= AO$6, $E134 &lt; AN$6), 0, 1)+IF(OR($F134 &gt;= AO$6, $G134 &lt; AN$6), 0, 2)+1)</f>
        <v/>
      </c>
      <c r="AO134" s="68" t="str">
        <f ca="1">INDEX({"","_","-","="},IF(OR($D134 &gt;= AP$6, $E134 &lt; AO$6), 0, 1)+IF(OR($F134 &gt;= AP$6, $G134 &lt; AO$6), 0, 2)+1)</f>
        <v/>
      </c>
      <c r="AP134" s="68" t="str">
        <f ca="1">INDEX({"","_","-","="},IF(OR($D134 &gt;= AQ$6, $E134 &lt; AP$6), 0, 1)+IF(OR($F134 &gt;= AQ$6, $G134 &lt; AP$6), 0, 2)+1)</f>
        <v/>
      </c>
      <c r="AQ134" s="68" t="str">
        <f ca="1">INDEX({"","_","-","="},IF(OR($D134 &gt;= AR$6, $E134 &lt; AQ$6), 0, 1)+IF(OR($F134 &gt;= AR$6, $G134 &lt; AQ$6), 0, 2)+1)</f>
        <v/>
      </c>
      <c r="AR134" s="68" t="str">
        <f ca="1">INDEX({"","_","-","="},IF(OR($D134 &gt;= AS$6, $E134 &lt; AR$6), 0, 1)+IF(OR($F134 &gt;= AS$6, $G134 &lt; AR$6), 0, 2)+1)</f>
        <v/>
      </c>
      <c r="AS134" s="68" t="str">
        <f ca="1">INDEX({"","_","-","="},IF(OR($D134 &gt;= AT$6, $E134 &lt; AS$6), 0, 1)+IF(OR($F134 &gt;= AT$6, $G134 &lt; AS$6), 0, 2)+1)</f>
        <v/>
      </c>
      <c r="AT134" s="68" t="str">
        <f ca="1">INDEX({"","_","-","="},IF(OR($D134 &gt;= AU$6, $E134 &lt; AT$6), 0, 1)+IF(OR($F134 &gt;= AU$6, $G134 &lt; AT$6), 0, 2)+1)</f>
        <v/>
      </c>
      <c r="AU134" s="68" t="str">
        <f ca="1">INDEX({"","_","-","="},IF(OR($D134 &gt;= AV$6, $E134 &lt; AU$6), 0, 1)+IF(OR($F134 &gt;= AV$6, $G134 &lt; AU$6), 0, 2)+1)</f>
        <v/>
      </c>
      <c r="AV134" s="68" t="str">
        <f ca="1">INDEX({"","_","-","="},IF(OR($D134 &gt;= AW$6, $E134 &lt; AV$6), 0, 1)+IF(OR($F134 &gt;= AW$6, $G134 &lt; AV$6), 0, 2)+1)</f>
        <v/>
      </c>
      <c r="AW134" s="68" t="str">
        <f ca="1">INDEX({"","_","-","="},IF(OR($D134 &gt;= AX$6, $E134 &lt; AW$6), 0, 1)+IF(OR($F134 &gt;= AX$6, $G134 &lt; AW$6), 0, 2)+1)</f>
        <v/>
      </c>
      <c r="AX134" s="68" t="str">
        <f ca="1">INDEX({"","_","-","="},IF(OR($D134 &gt;= AY$6, $E134 &lt; AX$6), 0, 1)+IF(OR($F134 &gt;= AY$6, $G134 &lt; AX$6), 0, 2)+1)</f>
        <v/>
      </c>
      <c r="AY134" s="68" t="str">
        <f ca="1">INDEX({"","_","-","="},IF(OR($D134 &gt;= AZ$6, $E134 &lt; AY$6), 0, 1)+IF(OR($F134 &gt;= AZ$6, $G134 &lt; AY$6), 0, 2)+1)</f>
        <v/>
      </c>
      <c r="AZ134" s="68" t="str">
        <f ca="1">INDEX({"","_","-","="},IF(OR($D134 &gt;= BA$6, $E134 &lt; AZ$6), 0, 1)+IF(OR($F134 &gt;= BA$6, $G134 &lt; AZ$6), 0, 2)+1)</f>
        <v/>
      </c>
      <c r="BA134" s="68" t="str">
        <f ca="1">INDEX({"","_","-","="},IF(OR($D134 &gt;= BB$6, $E134 &lt; BA$6), 0, 1)+IF(OR($F134 &gt;= BB$6, $G134 &lt; BA$6), 0, 2)+1)</f>
        <v/>
      </c>
      <c r="BB134" s="68" t="str">
        <f ca="1">INDEX({"","_","-","="},IF(OR($D134 &gt;= BC$6, $E134 &lt; BB$6), 0, 1)+IF(OR($F134 &gt;= BC$6, $G134 &lt; BB$6), 0, 2)+1)</f>
        <v/>
      </c>
      <c r="BC134" s="68" t="str">
        <f ca="1">INDEX({"","_","-","="},IF(OR($D134 &gt;= BD$6, $E134 &lt; BC$6), 0, 1)+IF(OR($F134 &gt;= BD$6, $G134 &lt; BC$6), 0, 2)+1)</f>
        <v/>
      </c>
      <c r="BD134" s="68" t="str">
        <f ca="1">INDEX({"","_","-","="},IF(OR($D134 &gt;= BE$6, $E134 &lt; BD$6), 0, 1)+IF(OR($F134 &gt;= BE$6, $G134 &lt; BD$6), 0, 2)+1)</f>
        <v/>
      </c>
      <c r="BE134" s="68" t="str">
        <f ca="1">INDEX({"","_","-","="},IF(OR($D134 &gt;= BF$6, $E134 &lt; BE$6), 0, 1)+IF(OR($F134 &gt;= BF$6, $G134 &lt; BE$6), 0, 2)+1)</f>
        <v/>
      </c>
      <c r="BF134" s="68" t="str">
        <f ca="1">INDEX({"","_","-","="},IF(OR($D134 &gt;= BG$6, $E134 &lt; BF$6), 0, 1)+IF(OR($F134 &gt;= BG$6, $G134 &lt; BF$6), 0, 2)+1)</f>
        <v/>
      </c>
      <c r="BG134" s="68" t="str">
        <f ca="1">INDEX({"","_","-","="},IF(OR($D134 &gt;= BH$6, $E134 &lt; BG$6), 0, 1)+IF(OR($F134 &gt;= BH$6, $G134 &lt; BG$6), 0, 2)+1)</f>
        <v/>
      </c>
      <c r="BH134" s="68" t="str">
        <f ca="1">INDEX({"","_","-","="},IF(OR($D134 &gt;= BI$6, $E134 &lt; BH$6), 0, 1)+IF(OR($F134 &gt;= BI$6, $G134 &lt; BH$6), 0, 2)+1)</f>
        <v/>
      </c>
      <c r="BI134" s="68" t="str">
        <f ca="1">INDEX({"","_","-","="},IF(OR($D134 &gt;= BJ$6, $E134 &lt; BI$6), 0, 1)+IF(OR($F134 &gt;= BJ$6, $G134 &lt; BI$6), 0, 2)+1)</f>
        <v/>
      </c>
      <c r="BJ134" s="68" t="str">
        <f ca="1">INDEX({"","_","-","="},IF(OR($D134 &gt;= BK$6, $E134 &lt; BJ$6), 0, 1)+IF(OR($F134 &gt;= BK$6, $G134 &lt; BJ$6), 0, 2)+1)</f>
        <v/>
      </c>
      <c r="BK134" s="68" t="str">
        <f ca="1">INDEX({"","_","-","="},IF(OR($D134 &gt;= BL$6, $E134 &lt; BK$6), 0, 1)+IF(OR($F134 &gt;= BL$6, $G134 &lt; BK$6), 0, 2)+1)</f>
        <v/>
      </c>
      <c r="BL134" s="68" t="str">
        <f ca="1">INDEX({"","_","-","="},IF(OR($D134 &gt;= BM$6, $E134 &lt; BL$6), 0, 1)+IF(OR($F134 &gt;= BM$6, $G134 &lt; BL$6), 0, 2)+1)</f>
        <v/>
      </c>
      <c r="BM134" s="68" t="str">
        <f ca="1">INDEX({"","_","-","="},IF(OR($D134 &gt;= BN$6, $E134 &lt; BM$6), 0, 1)+IF(OR($F134 &gt;= BN$6, $G134 &lt; BM$6), 0, 2)+1)</f>
        <v/>
      </c>
      <c r="BN134" s="68" t="str">
        <f ca="1">INDEX({"","_","-","="},IF(OR($D134 &gt;= BO$6, $E134 &lt; BN$6), 0, 1)+IF(OR($F134 &gt;= BO$6, $G134 &lt; BN$6), 0, 2)+1)</f>
        <v/>
      </c>
      <c r="BO134" s="68" t="str">
        <f ca="1">INDEX({"","_","-","="},IF(OR($D134 &gt;= BP$6, $E134 &lt; BO$6), 0, 1)+IF(OR($F134 &gt;= BP$6, $G134 &lt; BO$6), 0, 2)+1)</f>
        <v/>
      </c>
      <c r="BP134" s="68" t="str">
        <f ca="1">INDEX({"","_","-","="},IF(OR($D134 &gt;= BQ$6, $E134 &lt; BP$6), 0, 1)+IF(OR($F134 &gt;= BQ$6, $G134 &lt; BP$6), 0, 2)+1)</f>
        <v/>
      </c>
      <c r="BQ134" s="68" t="str">
        <f ca="1">INDEX({"","_","-","="},IF(OR($D134 &gt;= BR$6, $E134 &lt; BQ$6), 0, 1)+IF(OR($F134 &gt;= BR$6, $G134 &lt; BQ$6), 0, 2)+1)</f>
        <v/>
      </c>
      <c r="BR134" s="68" t="str">
        <f ca="1">INDEX({"","_","-","="},IF(OR($D134 &gt;= BS$6, $E134 &lt; BR$6), 0, 1)+IF(OR($F134 &gt;= BS$6, $G134 &lt; BR$6), 0, 2)+1)</f>
        <v/>
      </c>
      <c r="BS134" s="68" t="str">
        <f ca="1">INDEX({"","_","-","="},IF(OR($D134 &gt;= BT$6, $E134 &lt; BS$6), 0, 1)+IF(OR($F134 &gt;= BT$6, $G134 &lt; BS$6), 0, 2)+1)</f>
        <v/>
      </c>
      <c r="BT134" s="68" t="str">
        <f ca="1">INDEX({"","_","-","="},IF(OR($D134 &gt;= BU$6, $E134 &lt; BT$6), 0, 1)+IF(OR($F134 &gt;= BU$6, $G134 &lt; BT$6), 0, 2)+1)</f>
        <v/>
      </c>
      <c r="BU134" s="68" t="str">
        <f ca="1">INDEX({"","_","-","="},IF(OR($D134 &gt;= BV$6, $E134 &lt; BU$6), 0, 1)+IF(OR($F134 &gt;= BV$6, $G134 &lt; BU$6), 0, 2)+1)</f>
        <v/>
      </c>
      <c r="BV134" s="68" t="str">
        <f ca="1">INDEX({"","_","-","="},IF(OR($D134 &gt;= BW$6, $E134 &lt; BV$6), 0, 1)+IF(OR($F134 &gt;= BW$6, $G134 &lt; BV$6), 0, 2)+1)</f>
        <v/>
      </c>
      <c r="BW134" s="68" t="str">
        <f ca="1">INDEX({"","_","-","="},IF(OR($D134 &gt;= BX$6, $E134 &lt; BW$6), 0, 1)+IF(OR($F134 &gt;= BX$6, $G134 &lt; BW$6), 0, 2)+1)</f>
        <v/>
      </c>
      <c r="BX134" s="68" t="str">
        <f ca="1">INDEX({"","_","-","="},IF(OR($D134 &gt;= BY$6, $E134 &lt; BX$6), 0, 1)+IF(OR($F134 &gt;= BY$6, $G134 &lt; BX$6), 0, 2)+1)</f>
        <v/>
      </c>
      <c r="BY134" s="68" t="str">
        <f ca="1">INDEX({"","_","-","="},IF(OR($D134 &gt;= BZ$6, $E134 &lt; BY$6), 0, 1)+IF(OR($F134 &gt;= BZ$6, $G134 &lt; BY$6), 0, 2)+1)</f>
        <v/>
      </c>
      <c r="BZ134" s="68" t="str">
        <f ca="1">INDEX({"","_","-","="},IF(OR($D134 &gt;= CA$6, $E134 &lt; BZ$6), 0, 1)+IF(OR($F134 &gt;= CA$6, $G134 &lt; BZ$6), 0, 2)+1)</f>
        <v/>
      </c>
      <c r="CA134" s="68" t="str">
        <f ca="1">INDEX({"","_","-","="},IF(OR($D134 &gt;= CB$6, $E134 &lt; CA$6), 0, 1)+IF(OR($F134 &gt;= CB$6, $G134 &lt; CA$6), 0, 2)+1)</f>
        <v/>
      </c>
      <c r="CB134" s="68" t="str">
        <f ca="1">INDEX({"","_","-","="},IF(OR($D134 &gt;= CC$6, $E134 &lt; CB$6), 0, 1)+IF(OR($F134 &gt;= CC$6, $G134 &lt; CB$6), 0, 2)+1)</f>
        <v/>
      </c>
      <c r="CC134" s="68" t="str">
        <f ca="1">INDEX({"","_","-","="},IF(OR($D134 &gt;= CD$6, $E134 &lt; CC$6), 0, 1)+IF(OR($F134 &gt;= CD$6, $G134 &lt; CC$6), 0, 2)+1)</f>
        <v/>
      </c>
      <c r="CD134" s="68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IF('临-进度'!M130,'临-进度'!$A130,"")</f>
        <v/>
      </c>
      <c r="B135" s="8" t="str">
        <f ca="1">IF('临-进度'!M130,'临-进度'!$B130,"")</f>
        <v/>
      </c>
      <c r="C135" s="8" t="str">
        <f ca="1">IF('临-进度'!M130,'临-进度'!$E130,"")</f>
        <v/>
      </c>
      <c r="D135" s="40" t="str">
        <f ca="1">IF('临-进度'!$M130,'临-进度'!$I130,"")</f>
        <v/>
      </c>
      <c r="E135" s="40" t="str">
        <f ca="1">IF('临-进度'!$M130,'临-进度'!$AE130,"")</f>
        <v/>
      </c>
      <c r="F135" s="40" t="str">
        <f ca="1">IF('临-进度'!$M130,'临-进度'!$J130,"")</f>
        <v/>
      </c>
      <c r="G135" s="73" t="str">
        <f ca="1">IF('临-进度'!$M130,'临-进度'!$AF130,"")</f>
        <v/>
      </c>
      <c r="H135" s="68" t="str">
        <f ca="1">INDEX({"","_","-","="},IF(OR($D135 &gt;= I$6, $E135 &lt; H$6), 0, 1)+IF(OR($F135 &gt;= I$6, $G135 &lt; H$6), 0, 2)+1)</f>
        <v/>
      </c>
      <c r="I135" s="68" t="str">
        <f ca="1">INDEX({"","_","-","="},IF(OR($D135 &gt;= J$6, $E135 &lt; I$6), 0, 1)+IF(OR($F135 &gt;= J$6, $G135 &lt; I$6), 0, 2)+1)</f>
        <v/>
      </c>
      <c r="J135" s="68" t="str">
        <f ca="1">INDEX({"","_","-","="},IF(OR($D135 &gt;= K$6, $E135 &lt; J$6), 0, 1)+IF(OR($F135 &gt;= K$6, $G135 &lt; J$6), 0, 2)+1)</f>
        <v/>
      </c>
      <c r="K135" s="68" t="str">
        <f ca="1">INDEX({"","_","-","="},IF(OR($D135 &gt;= L$6, $E135 &lt; K$6), 0, 1)+IF(OR($F135 &gt;= L$6, $G135 &lt; K$6), 0, 2)+1)</f>
        <v/>
      </c>
      <c r="L135" s="68" t="str">
        <f ca="1">INDEX({"","_","-","="},IF(OR($D135 &gt;= M$6, $E135 &lt; L$6), 0, 1)+IF(OR($F135 &gt;= M$6, $G135 &lt; L$6), 0, 2)+1)</f>
        <v/>
      </c>
      <c r="M135" s="68" t="str">
        <f ca="1">INDEX({"","_","-","="},IF(OR($D135 &gt;= N$6, $E135 &lt; M$6), 0, 1)+IF(OR($F135 &gt;= N$6, $G135 &lt; M$6), 0, 2)+1)</f>
        <v/>
      </c>
      <c r="N135" s="68" t="str">
        <f ca="1">INDEX({"","_","-","="},IF(OR($D135 &gt;= O$6, $E135 &lt; N$6), 0, 1)+IF(OR($F135 &gt;= O$6, $G135 &lt; N$6), 0, 2)+1)</f>
        <v/>
      </c>
      <c r="O135" s="68" t="str">
        <f ca="1">INDEX({"","_","-","="},IF(OR($D135 &gt;= P$6, $E135 &lt; O$6), 0, 1)+IF(OR($F135 &gt;= P$6, $G135 &lt; O$6), 0, 2)+1)</f>
        <v/>
      </c>
      <c r="P135" s="68" t="str">
        <f ca="1">INDEX({"","_","-","="},IF(OR($D135 &gt;= Q$6, $E135 &lt; P$6), 0, 1)+IF(OR($F135 &gt;= Q$6, $G135 &lt; P$6), 0, 2)+1)</f>
        <v/>
      </c>
      <c r="Q135" s="68" t="str">
        <f ca="1">INDEX({"","_","-","="},IF(OR($D135 &gt;= R$6, $E135 &lt; Q$6), 0, 1)+IF(OR($F135 &gt;= R$6, $G135 &lt; Q$6), 0, 2)+1)</f>
        <v/>
      </c>
      <c r="R135" s="68" t="str">
        <f ca="1">INDEX({"","_","-","="},IF(OR($D135 &gt;= S$6, $E135 &lt; R$6), 0, 1)+IF(OR($F135 &gt;= S$6, $G135 &lt; R$6), 0, 2)+1)</f>
        <v/>
      </c>
      <c r="S135" s="68" t="str">
        <f ca="1">INDEX({"","_","-","="},IF(OR($D135 &gt;= T$6, $E135 &lt; S$6), 0, 1)+IF(OR($F135 &gt;= T$6, $G135 &lt; S$6), 0, 2)+1)</f>
        <v/>
      </c>
      <c r="T135" s="68" t="str">
        <f ca="1">INDEX({"","_","-","="},IF(OR($D135 &gt;= U$6, $E135 &lt; T$6), 0, 1)+IF(OR($F135 &gt;= U$6, $G135 &lt; T$6), 0, 2)+1)</f>
        <v/>
      </c>
      <c r="U135" s="68" t="str">
        <f ca="1">INDEX({"","_","-","="},IF(OR($D135 &gt;= V$6, $E135 &lt; U$6), 0, 1)+IF(OR($F135 &gt;= V$6, $G135 &lt; U$6), 0, 2)+1)</f>
        <v/>
      </c>
      <c r="V135" s="68" t="str">
        <f ca="1">INDEX({"","_","-","="},IF(OR($D135 &gt;= W$6, $E135 &lt; V$6), 0, 1)+IF(OR($F135 &gt;= W$6, $G135 &lt; V$6), 0, 2)+1)</f>
        <v/>
      </c>
      <c r="W135" s="68" t="str">
        <f ca="1">INDEX({"","_","-","="},IF(OR($D135 &gt;= X$6, $E135 &lt; W$6), 0, 1)+IF(OR($F135 &gt;= X$6, $G135 &lt; W$6), 0, 2)+1)</f>
        <v/>
      </c>
      <c r="X135" s="68" t="str">
        <f ca="1">INDEX({"","_","-","="},IF(OR($D135 &gt;= Y$6, $E135 &lt; X$6), 0, 1)+IF(OR($F135 &gt;= Y$6, $G135 &lt; X$6), 0, 2)+1)</f>
        <v/>
      </c>
      <c r="Y135" s="68" t="str">
        <f ca="1">INDEX({"","_","-","="},IF(OR($D135 &gt;= Z$6, $E135 &lt; Y$6), 0, 1)+IF(OR($F135 &gt;= Z$6, $G135 &lt; Y$6), 0, 2)+1)</f>
        <v/>
      </c>
      <c r="Z135" s="68" t="str">
        <f ca="1">INDEX({"","_","-","="},IF(OR($D135 &gt;= AA$6, $E135 &lt; Z$6), 0, 1)+IF(OR($F135 &gt;= AA$6, $G135 &lt; Z$6), 0, 2)+1)</f>
        <v/>
      </c>
      <c r="AA135" s="68" t="str">
        <f ca="1">INDEX({"","_","-","="},IF(OR($D135 &gt;= AB$6, $E135 &lt; AA$6), 0, 1)+IF(OR($F135 &gt;= AB$6, $G135 &lt; AA$6), 0, 2)+1)</f>
        <v/>
      </c>
      <c r="AB135" s="68" t="str">
        <f ca="1">INDEX({"","_","-","="},IF(OR($D135 &gt;= AC$6, $E135 &lt; AB$6), 0, 1)+IF(OR($F135 &gt;= AC$6, $G135 &lt; AB$6), 0, 2)+1)</f>
        <v/>
      </c>
      <c r="AC135" s="68" t="str">
        <f ca="1">INDEX({"","_","-","="},IF(OR($D135 &gt;= AD$6, $E135 &lt; AC$6), 0, 1)+IF(OR($F135 &gt;= AD$6, $G135 &lt; AC$6), 0, 2)+1)</f>
        <v/>
      </c>
      <c r="AD135" s="68" t="str">
        <f ca="1">INDEX({"","_","-","="},IF(OR($D135 &gt;= AE$6, $E135 &lt; AD$6), 0, 1)+IF(OR($F135 &gt;= AE$6, $G135 &lt; AD$6), 0, 2)+1)</f>
        <v/>
      </c>
      <c r="AE135" s="68" t="str">
        <f ca="1">INDEX({"","_","-","="},IF(OR($D135 &gt;= AF$6, $E135 &lt; AE$6), 0, 1)+IF(OR($F135 &gt;= AF$6, $G135 &lt; AE$6), 0, 2)+1)</f>
        <v/>
      </c>
      <c r="AF135" s="68" t="str">
        <f ca="1">INDEX({"","_","-","="},IF(OR($D135 &gt;= AG$6, $E135 &lt; AF$6), 0, 1)+IF(OR($F135 &gt;= AG$6, $G135 &lt; AF$6), 0, 2)+1)</f>
        <v/>
      </c>
      <c r="AG135" s="68" t="str">
        <f ca="1">INDEX({"","_","-","="},IF(OR($D135 &gt;= AH$6, $E135 &lt; AG$6), 0, 1)+IF(OR($F135 &gt;= AH$6, $G135 &lt; AG$6), 0, 2)+1)</f>
        <v/>
      </c>
      <c r="AH135" s="68" t="str">
        <f ca="1">INDEX({"","_","-","="},IF(OR($D135 &gt;= AI$6, $E135 &lt; AH$6), 0, 1)+IF(OR($F135 &gt;= AI$6, $G135 &lt; AH$6), 0, 2)+1)</f>
        <v/>
      </c>
      <c r="AI135" s="68" t="str">
        <f ca="1">INDEX({"","_","-","="},IF(OR($D135 &gt;= AJ$6, $E135 &lt; AI$6), 0, 1)+IF(OR($F135 &gt;= AJ$6, $G135 &lt; AI$6), 0, 2)+1)</f>
        <v/>
      </c>
      <c r="AJ135" s="68" t="str">
        <f ca="1">INDEX({"","_","-","="},IF(OR($D135 &gt;= AK$6, $E135 &lt; AJ$6), 0, 1)+IF(OR($F135 &gt;= AK$6, $G135 &lt; AJ$6), 0, 2)+1)</f>
        <v/>
      </c>
      <c r="AK135" s="68" t="str">
        <f ca="1">INDEX({"","_","-","="},IF(OR($D135 &gt;= AL$6, $E135 &lt; AK$6), 0, 1)+IF(OR($F135 &gt;= AL$6, $G135 &lt; AK$6), 0, 2)+1)</f>
        <v/>
      </c>
      <c r="AL135" s="68" t="str">
        <f ca="1">INDEX({"","_","-","="},IF(OR($D135 &gt;= AM$6, $E135 &lt; AL$6), 0, 1)+IF(OR($F135 &gt;= AM$6, $G135 &lt; AL$6), 0, 2)+1)</f>
        <v/>
      </c>
      <c r="AM135" s="68" t="str">
        <f ca="1">INDEX({"","_","-","="},IF(OR($D135 &gt;= AN$6, $E135 &lt; AM$6), 0, 1)+IF(OR($F135 &gt;= AN$6, $G135 &lt; AM$6), 0, 2)+1)</f>
        <v/>
      </c>
      <c r="AN135" s="68" t="str">
        <f ca="1">INDEX({"","_","-","="},IF(OR($D135 &gt;= AO$6, $E135 &lt; AN$6), 0, 1)+IF(OR($F135 &gt;= AO$6, $G135 &lt; AN$6), 0, 2)+1)</f>
        <v/>
      </c>
      <c r="AO135" s="68" t="str">
        <f ca="1">INDEX({"","_","-","="},IF(OR($D135 &gt;= AP$6, $E135 &lt; AO$6), 0, 1)+IF(OR($F135 &gt;= AP$6, $G135 &lt; AO$6), 0, 2)+1)</f>
        <v/>
      </c>
      <c r="AP135" s="68" t="str">
        <f ca="1">INDEX({"","_","-","="},IF(OR($D135 &gt;= AQ$6, $E135 &lt; AP$6), 0, 1)+IF(OR($F135 &gt;= AQ$6, $G135 &lt; AP$6), 0, 2)+1)</f>
        <v/>
      </c>
      <c r="AQ135" s="68" t="str">
        <f ca="1">INDEX({"","_","-","="},IF(OR($D135 &gt;= AR$6, $E135 &lt; AQ$6), 0, 1)+IF(OR($F135 &gt;= AR$6, $G135 &lt; AQ$6), 0, 2)+1)</f>
        <v/>
      </c>
      <c r="AR135" s="68" t="str">
        <f ca="1">INDEX({"","_","-","="},IF(OR($D135 &gt;= AS$6, $E135 &lt; AR$6), 0, 1)+IF(OR($F135 &gt;= AS$6, $G135 &lt; AR$6), 0, 2)+1)</f>
        <v/>
      </c>
      <c r="AS135" s="68" t="str">
        <f ca="1">INDEX({"","_","-","="},IF(OR($D135 &gt;= AT$6, $E135 &lt; AS$6), 0, 1)+IF(OR($F135 &gt;= AT$6, $G135 &lt; AS$6), 0, 2)+1)</f>
        <v/>
      </c>
      <c r="AT135" s="68" t="str">
        <f ca="1">INDEX({"","_","-","="},IF(OR($D135 &gt;= AU$6, $E135 &lt; AT$6), 0, 1)+IF(OR($F135 &gt;= AU$6, $G135 &lt; AT$6), 0, 2)+1)</f>
        <v/>
      </c>
      <c r="AU135" s="68" t="str">
        <f ca="1">INDEX({"","_","-","="},IF(OR($D135 &gt;= AV$6, $E135 &lt; AU$6), 0, 1)+IF(OR($F135 &gt;= AV$6, $G135 &lt; AU$6), 0, 2)+1)</f>
        <v/>
      </c>
      <c r="AV135" s="68" t="str">
        <f ca="1">INDEX({"","_","-","="},IF(OR($D135 &gt;= AW$6, $E135 &lt; AV$6), 0, 1)+IF(OR($F135 &gt;= AW$6, $G135 &lt; AV$6), 0, 2)+1)</f>
        <v/>
      </c>
      <c r="AW135" s="68" t="str">
        <f ca="1">INDEX({"","_","-","="},IF(OR($D135 &gt;= AX$6, $E135 &lt; AW$6), 0, 1)+IF(OR($F135 &gt;= AX$6, $G135 &lt; AW$6), 0, 2)+1)</f>
        <v/>
      </c>
      <c r="AX135" s="68" t="str">
        <f ca="1">INDEX({"","_","-","="},IF(OR($D135 &gt;= AY$6, $E135 &lt; AX$6), 0, 1)+IF(OR($F135 &gt;= AY$6, $G135 &lt; AX$6), 0, 2)+1)</f>
        <v/>
      </c>
      <c r="AY135" s="68" t="str">
        <f ca="1">INDEX({"","_","-","="},IF(OR($D135 &gt;= AZ$6, $E135 &lt; AY$6), 0, 1)+IF(OR($F135 &gt;= AZ$6, $G135 &lt; AY$6), 0, 2)+1)</f>
        <v/>
      </c>
      <c r="AZ135" s="68" t="str">
        <f ca="1">INDEX({"","_","-","="},IF(OR($D135 &gt;= BA$6, $E135 &lt; AZ$6), 0, 1)+IF(OR($F135 &gt;= BA$6, $G135 &lt; AZ$6), 0, 2)+1)</f>
        <v/>
      </c>
      <c r="BA135" s="68" t="str">
        <f ca="1">INDEX({"","_","-","="},IF(OR($D135 &gt;= BB$6, $E135 &lt; BA$6), 0, 1)+IF(OR($F135 &gt;= BB$6, $G135 &lt; BA$6), 0, 2)+1)</f>
        <v/>
      </c>
      <c r="BB135" s="68" t="str">
        <f ca="1">INDEX({"","_","-","="},IF(OR($D135 &gt;= BC$6, $E135 &lt; BB$6), 0, 1)+IF(OR($F135 &gt;= BC$6, $G135 &lt; BB$6), 0, 2)+1)</f>
        <v/>
      </c>
      <c r="BC135" s="68" t="str">
        <f ca="1">INDEX({"","_","-","="},IF(OR($D135 &gt;= BD$6, $E135 &lt; BC$6), 0, 1)+IF(OR($F135 &gt;= BD$6, $G135 &lt; BC$6), 0, 2)+1)</f>
        <v/>
      </c>
      <c r="BD135" s="68" t="str">
        <f ca="1">INDEX({"","_","-","="},IF(OR($D135 &gt;= BE$6, $E135 &lt; BD$6), 0, 1)+IF(OR($F135 &gt;= BE$6, $G135 &lt; BD$6), 0, 2)+1)</f>
        <v/>
      </c>
      <c r="BE135" s="68" t="str">
        <f ca="1">INDEX({"","_","-","="},IF(OR($D135 &gt;= BF$6, $E135 &lt; BE$6), 0, 1)+IF(OR($F135 &gt;= BF$6, $G135 &lt; BE$6), 0, 2)+1)</f>
        <v/>
      </c>
      <c r="BF135" s="68" t="str">
        <f ca="1">INDEX({"","_","-","="},IF(OR($D135 &gt;= BG$6, $E135 &lt; BF$6), 0, 1)+IF(OR($F135 &gt;= BG$6, $G135 &lt; BF$6), 0, 2)+1)</f>
        <v/>
      </c>
      <c r="BG135" s="68" t="str">
        <f ca="1">INDEX({"","_","-","="},IF(OR($D135 &gt;= BH$6, $E135 &lt; BG$6), 0, 1)+IF(OR($F135 &gt;= BH$6, $G135 &lt; BG$6), 0, 2)+1)</f>
        <v/>
      </c>
      <c r="BH135" s="68" t="str">
        <f ca="1">INDEX({"","_","-","="},IF(OR($D135 &gt;= BI$6, $E135 &lt; BH$6), 0, 1)+IF(OR($F135 &gt;= BI$6, $G135 &lt; BH$6), 0, 2)+1)</f>
        <v/>
      </c>
      <c r="BI135" s="68" t="str">
        <f ca="1">INDEX({"","_","-","="},IF(OR($D135 &gt;= BJ$6, $E135 &lt; BI$6), 0, 1)+IF(OR($F135 &gt;= BJ$6, $G135 &lt; BI$6), 0, 2)+1)</f>
        <v/>
      </c>
      <c r="BJ135" s="68" t="str">
        <f ca="1">INDEX({"","_","-","="},IF(OR($D135 &gt;= BK$6, $E135 &lt; BJ$6), 0, 1)+IF(OR($F135 &gt;= BK$6, $G135 &lt; BJ$6), 0, 2)+1)</f>
        <v/>
      </c>
      <c r="BK135" s="68" t="str">
        <f ca="1">INDEX({"","_","-","="},IF(OR($D135 &gt;= BL$6, $E135 &lt; BK$6), 0, 1)+IF(OR($F135 &gt;= BL$6, $G135 &lt; BK$6), 0, 2)+1)</f>
        <v/>
      </c>
      <c r="BL135" s="68" t="str">
        <f ca="1">INDEX({"","_","-","="},IF(OR($D135 &gt;= BM$6, $E135 &lt; BL$6), 0, 1)+IF(OR($F135 &gt;= BM$6, $G135 &lt; BL$6), 0, 2)+1)</f>
        <v/>
      </c>
      <c r="BM135" s="68" t="str">
        <f ca="1">INDEX({"","_","-","="},IF(OR($D135 &gt;= BN$6, $E135 &lt; BM$6), 0, 1)+IF(OR($F135 &gt;= BN$6, $G135 &lt; BM$6), 0, 2)+1)</f>
        <v/>
      </c>
      <c r="BN135" s="68" t="str">
        <f ca="1">INDEX({"","_","-","="},IF(OR($D135 &gt;= BO$6, $E135 &lt; BN$6), 0, 1)+IF(OR($F135 &gt;= BO$6, $G135 &lt; BN$6), 0, 2)+1)</f>
        <v/>
      </c>
      <c r="BO135" s="68" t="str">
        <f ca="1">INDEX({"","_","-","="},IF(OR($D135 &gt;= BP$6, $E135 &lt; BO$6), 0, 1)+IF(OR($F135 &gt;= BP$6, $G135 &lt; BO$6), 0, 2)+1)</f>
        <v/>
      </c>
      <c r="BP135" s="68" t="str">
        <f ca="1">INDEX({"","_","-","="},IF(OR($D135 &gt;= BQ$6, $E135 &lt; BP$6), 0, 1)+IF(OR($F135 &gt;= BQ$6, $G135 &lt; BP$6), 0, 2)+1)</f>
        <v/>
      </c>
      <c r="BQ135" s="68" t="str">
        <f ca="1">INDEX({"","_","-","="},IF(OR($D135 &gt;= BR$6, $E135 &lt; BQ$6), 0, 1)+IF(OR($F135 &gt;= BR$6, $G135 &lt; BQ$6), 0, 2)+1)</f>
        <v/>
      </c>
      <c r="BR135" s="68" t="str">
        <f ca="1">INDEX({"","_","-","="},IF(OR($D135 &gt;= BS$6, $E135 &lt; BR$6), 0, 1)+IF(OR($F135 &gt;= BS$6, $G135 &lt; BR$6), 0, 2)+1)</f>
        <v/>
      </c>
      <c r="BS135" s="68" t="str">
        <f ca="1">INDEX({"","_","-","="},IF(OR($D135 &gt;= BT$6, $E135 &lt; BS$6), 0, 1)+IF(OR($F135 &gt;= BT$6, $G135 &lt; BS$6), 0, 2)+1)</f>
        <v/>
      </c>
      <c r="BT135" s="68" t="str">
        <f ca="1">INDEX({"","_","-","="},IF(OR($D135 &gt;= BU$6, $E135 &lt; BT$6), 0, 1)+IF(OR($F135 &gt;= BU$6, $G135 &lt; BT$6), 0, 2)+1)</f>
        <v/>
      </c>
      <c r="BU135" s="68" t="str">
        <f ca="1">INDEX({"","_","-","="},IF(OR($D135 &gt;= BV$6, $E135 &lt; BU$6), 0, 1)+IF(OR($F135 &gt;= BV$6, $G135 &lt; BU$6), 0, 2)+1)</f>
        <v/>
      </c>
      <c r="BV135" s="68" t="str">
        <f ca="1">INDEX({"","_","-","="},IF(OR($D135 &gt;= BW$6, $E135 &lt; BV$6), 0, 1)+IF(OR($F135 &gt;= BW$6, $G135 &lt; BV$6), 0, 2)+1)</f>
        <v/>
      </c>
      <c r="BW135" s="68" t="str">
        <f ca="1">INDEX({"","_","-","="},IF(OR($D135 &gt;= BX$6, $E135 &lt; BW$6), 0, 1)+IF(OR($F135 &gt;= BX$6, $G135 &lt; BW$6), 0, 2)+1)</f>
        <v/>
      </c>
      <c r="BX135" s="68" t="str">
        <f ca="1">INDEX({"","_","-","="},IF(OR($D135 &gt;= BY$6, $E135 &lt; BX$6), 0, 1)+IF(OR($F135 &gt;= BY$6, $G135 &lt; BX$6), 0, 2)+1)</f>
        <v/>
      </c>
      <c r="BY135" s="68" t="str">
        <f ca="1">INDEX({"","_","-","="},IF(OR($D135 &gt;= BZ$6, $E135 &lt; BY$6), 0, 1)+IF(OR($F135 &gt;= BZ$6, $G135 &lt; BY$6), 0, 2)+1)</f>
        <v/>
      </c>
      <c r="BZ135" s="68" t="str">
        <f ca="1">INDEX({"","_","-","="},IF(OR($D135 &gt;= CA$6, $E135 &lt; BZ$6), 0, 1)+IF(OR($F135 &gt;= CA$6, $G135 &lt; BZ$6), 0, 2)+1)</f>
        <v/>
      </c>
      <c r="CA135" s="68" t="str">
        <f ca="1">INDEX({"","_","-","="},IF(OR($D135 &gt;= CB$6, $E135 &lt; CA$6), 0, 1)+IF(OR($F135 &gt;= CB$6, $G135 &lt; CA$6), 0, 2)+1)</f>
        <v/>
      </c>
      <c r="CB135" s="68" t="str">
        <f ca="1">INDEX({"","_","-","="},IF(OR($D135 &gt;= CC$6, $E135 &lt; CB$6), 0, 1)+IF(OR($F135 &gt;= CC$6, $G135 &lt; CB$6), 0, 2)+1)</f>
        <v/>
      </c>
      <c r="CC135" s="68" t="str">
        <f ca="1">INDEX({"","_","-","="},IF(OR($D135 &gt;= CD$6, $E135 &lt; CC$6), 0, 1)+IF(OR($F135 &gt;= CD$6, $G135 &lt; CC$6), 0, 2)+1)</f>
        <v/>
      </c>
      <c r="CD135" s="68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IF('临-进度'!M131,'临-进度'!$A131,"")</f>
        <v/>
      </c>
      <c r="B136" s="8" t="str">
        <f ca="1">IF('临-进度'!M131,'临-进度'!$B131,"")</f>
        <v/>
      </c>
      <c r="C136" s="8" t="str">
        <f ca="1">IF('临-进度'!M131,'临-进度'!$E131,"")</f>
        <v/>
      </c>
      <c r="D136" s="40" t="str">
        <f ca="1">IF('临-进度'!$M131,'临-进度'!$I131,"")</f>
        <v/>
      </c>
      <c r="E136" s="40" t="str">
        <f ca="1">IF('临-进度'!$M131,'临-进度'!$AE131,"")</f>
        <v/>
      </c>
      <c r="F136" s="40" t="str">
        <f ca="1">IF('临-进度'!$M131,'临-进度'!$J131,"")</f>
        <v/>
      </c>
      <c r="G136" s="73" t="str">
        <f ca="1">IF('临-进度'!$M131,'临-进度'!$AF131,"")</f>
        <v/>
      </c>
      <c r="H136" s="68" t="str">
        <f ca="1">INDEX({"","_","-","="},IF(OR($D136 &gt;= I$6, $E136 &lt; H$6), 0, 1)+IF(OR($F136 &gt;= I$6, $G136 &lt; H$6), 0, 2)+1)</f>
        <v/>
      </c>
      <c r="I136" s="68" t="str">
        <f ca="1">INDEX({"","_","-","="},IF(OR($D136 &gt;= J$6, $E136 &lt; I$6), 0, 1)+IF(OR($F136 &gt;= J$6, $G136 &lt; I$6), 0, 2)+1)</f>
        <v/>
      </c>
      <c r="J136" s="68" t="str">
        <f ca="1">INDEX({"","_","-","="},IF(OR($D136 &gt;= K$6, $E136 &lt; J$6), 0, 1)+IF(OR($F136 &gt;= K$6, $G136 &lt; J$6), 0, 2)+1)</f>
        <v/>
      </c>
      <c r="K136" s="68" t="str">
        <f ca="1">INDEX({"","_","-","="},IF(OR($D136 &gt;= L$6, $E136 &lt; K$6), 0, 1)+IF(OR($F136 &gt;= L$6, $G136 &lt; K$6), 0, 2)+1)</f>
        <v/>
      </c>
      <c r="L136" s="68" t="str">
        <f ca="1">INDEX({"","_","-","="},IF(OR($D136 &gt;= M$6, $E136 &lt; L$6), 0, 1)+IF(OR($F136 &gt;= M$6, $G136 &lt; L$6), 0, 2)+1)</f>
        <v/>
      </c>
      <c r="M136" s="68" t="str">
        <f ca="1">INDEX({"","_","-","="},IF(OR($D136 &gt;= N$6, $E136 &lt; M$6), 0, 1)+IF(OR($F136 &gt;= N$6, $G136 &lt; M$6), 0, 2)+1)</f>
        <v/>
      </c>
      <c r="N136" s="68" t="str">
        <f ca="1">INDEX({"","_","-","="},IF(OR($D136 &gt;= O$6, $E136 &lt; N$6), 0, 1)+IF(OR($F136 &gt;= O$6, $G136 &lt; N$6), 0, 2)+1)</f>
        <v/>
      </c>
      <c r="O136" s="68" t="str">
        <f ca="1">INDEX({"","_","-","="},IF(OR($D136 &gt;= P$6, $E136 &lt; O$6), 0, 1)+IF(OR($F136 &gt;= P$6, $G136 &lt; O$6), 0, 2)+1)</f>
        <v/>
      </c>
      <c r="P136" s="68" t="str">
        <f ca="1">INDEX({"","_","-","="},IF(OR($D136 &gt;= Q$6, $E136 &lt; P$6), 0, 1)+IF(OR($F136 &gt;= Q$6, $G136 &lt; P$6), 0, 2)+1)</f>
        <v/>
      </c>
      <c r="Q136" s="68" t="str">
        <f ca="1">INDEX({"","_","-","="},IF(OR($D136 &gt;= R$6, $E136 &lt; Q$6), 0, 1)+IF(OR($F136 &gt;= R$6, $G136 &lt; Q$6), 0, 2)+1)</f>
        <v/>
      </c>
      <c r="R136" s="68" t="str">
        <f ca="1">INDEX({"","_","-","="},IF(OR($D136 &gt;= S$6, $E136 &lt; R$6), 0, 1)+IF(OR($F136 &gt;= S$6, $G136 &lt; R$6), 0, 2)+1)</f>
        <v/>
      </c>
      <c r="S136" s="68" t="str">
        <f ca="1">INDEX({"","_","-","="},IF(OR($D136 &gt;= T$6, $E136 &lt; S$6), 0, 1)+IF(OR($F136 &gt;= T$6, $G136 &lt; S$6), 0, 2)+1)</f>
        <v/>
      </c>
      <c r="T136" s="68" t="str">
        <f ca="1">INDEX({"","_","-","="},IF(OR($D136 &gt;= U$6, $E136 &lt; T$6), 0, 1)+IF(OR($F136 &gt;= U$6, $G136 &lt; T$6), 0, 2)+1)</f>
        <v/>
      </c>
      <c r="U136" s="68" t="str">
        <f ca="1">INDEX({"","_","-","="},IF(OR($D136 &gt;= V$6, $E136 &lt; U$6), 0, 1)+IF(OR($F136 &gt;= V$6, $G136 &lt; U$6), 0, 2)+1)</f>
        <v/>
      </c>
      <c r="V136" s="68" t="str">
        <f ca="1">INDEX({"","_","-","="},IF(OR($D136 &gt;= W$6, $E136 &lt; V$6), 0, 1)+IF(OR($F136 &gt;= W$6, $G136 &lt; V$6), 0, 2)+1)</f>
        <v/>
      </c>
      <c r="W136" s="68" t="str">
        <f ca="1">INDEX({"","_","-","="},IF(OR($D136 &gt;= X$6, $E136 &lt; W$6), 0, 1)+IF(OR($F136 &gt;= X$6, $G136 &lt; W$6), 0, 2)+1)</f>
        <v/>
      </c>
      <c r="X136" s="68" t="str">
        <f ca="1">INDEX({"","_","-","="},IF(OR($D136 &gt;= Y$6, $E136 &lt; X$6), 0, 1)+IF(OR($F136 &gt;= Y$6, $G136 &lt; X$6), 0, 2)+1)</f>
        <v/>
      </c>
      <c r="Y136" s="68" t="str">
        <f ca="1">INDEX({"","_","-","="},IF(OR($D136 &gt;= Z$6, $E136 &lt; Y$6), 0, 1)+IF(OR($F136 &gt;= Z$6, $G136 &lt; Y$6), 0, 2)+1)</f>
        <v/>
      </c>
      <c r="Z136" s="68" t="str">
        <f ca="1">INDEX({"","_","-","="},IF(OR($D136 &gt;= AA$6, $E136 &lt; Z$6), 0, 1)+IF(OR($F136 &gt;= AA$6, $G136 &lt; Z$6), 0, 2)+1)</f>
        <v/>
      </c>
      <c r="AA136" s="68" t="str">
        <f ca="1">INDEX({"","_","-","="},IF(OR($D136 &gt;= AB$6, $E136 &lt; AA$6), 0, 1)+IF(OR($F136 &gt;= AB$6, $G136 &lt; AA$6), 0, 2)+1)</f>
        <v/>
      </c>
      <c r="AB136" s="68" t="str">
        <f ca="1">INDEX({"","_","-","="},IF(OR($D136 &gt;= AC$6, $E136 &lt; AB$6), 0, 1)+IF(OR($F136 &gt;= AC$6, $G136 &lt; AB$6), 0, 2)+1)</f>
        <v/>
      </c>
      <c r="AC136" s="68" t="str">
        <f ca="1">INDEX({"","_","-","="},IF(OR($D136 &gt;= AD$6, $E136 &lt; AC$6), 0, 1)+IF(OR($F136 &gt;= AD$6, $G136 &lt; AC$6), 0, 2)+1)</f>
        <v/>
      </c>
      <c r="AD136" s="68" t="str">
        <f ca="1">INDEX({"","_","-","="},IF(OR($D136 &gt;= AE$6, $E136 &lt; AD$6), 0, 1)+IF(OR($F136 &gt;= AE$6, $G136 &lt; AD$6), 0, 2)+1)</f>
        <v/>
      </c>
      <c r="AE136" s="68" t="str">
        <f ca="1">INDEX({"","_","-","="},IF(OR($D136 &gt;= AF$6, $E136 &lt; AE$6), 0, 1)+IF(OR($F136 &gt;= AF$6, $G136 &lt; AE$6), 0, 2)+1)</f>
        <v/>
      </c>
      <c r="AF136" s="68" t="str">
        <f ca="1">INDEX({"","_","-","="},IF(OR($D136 &gt;= AG$6, $E136 &lt; AF$6), 0, 1)+IF(OR($F136 &gt;= AG$6, $G136 &lt; AF$6), 0, 2)+1)</f>
        <v/>
      </c>
      <c r="AG136" s="68" t="str">
        <f ca="1">INDEX({"","_","-","="},IF(OR($D136 &gt;= AH$6, $E136 &lt; AG$6), 0, 1)+IF(OR($F136 &gt;= AH$6, $G136 &lt; AG$6), 0, 2)+1)</f>
        <v/>
      </c>
      <c r="AH136" s="68" t="str">
        <f ca="1">INDEX({"","_","-","="},IF(OR($D136 &gt;= AI$6, $E136 &lt; AH$6), 0, 1)+IF(OR($F136 &gt;= AI$6, $G136 &lt; AH$6), 0, 2)+1)</f>
        <v/>
      </c>
      <c r="AI136" s="68" t="str">
        <f ca="1">INDEX({"","_","-","="},IF(OR($D136 &gt;= AJ$6, $E136 &lt; AI$6), 0, 1)+IF(OR($F136 &gt;= AJ$6, $G136 &lt; AI$6), 0, 2)+1)</f>
        <v/>
      </c>
      <c r="AJ136" s="68" t="str">
        <f ca="1">INDEX({"","_","-","="},IF(OR($D136 &gt;= AK$6, $E136 &lt; AJ$6), 0, 1)+IF(OR($F136 &gt;= AK$6, $G136 &lt; AJ$6), 0, 2)+1)</f>
        <v/>
      </c>
      <c r="AK136" s="68" t="str">
        <f ca="1">INDEX({"","_","-","="},IF(OR($D136 &gt;= AL$6, $E136 &lt; AK$6), 0, 1)+IF(OR($F136 &gt;= AL$6, $G136 &lt; AK$6), 0, 2)+1)</f>
        <v/>
      </c>
      <c r="AL136" s="68" t="str">
        <f ca="1">INDEX({"","_","-","="},IF(OR($D136 &gt;= AM$6, $E136 &lt; AL$6), 0, 1)+IF(OR($F136 &gt;= AM$6, $G136 &lt; AL$6), 0, 2)+1)</f>
        <v/>
      </c>
      <c r="AM136" s="68" t="str">
        <f ca="1">INDEX({"","_","-","="},IF(OR($D136 &gt;= AN$6, $E136 &lt; AM$6), 0, 1)+IF(OR($F136 &gt;= AN$6, $G136 &lt; AM$6), 0, 2)+1)</f>
        <v/>
      </c>
      <c r="AN136" s="68" t="str">
        <f ca="1">INDEX({"","_","-","="},IF(OR($D136 &gt;= AO$6, $E136 &lt; AN$6), 0, 1)+IF(OR($F136 &gt;= AO$6, $G136 &lt; AN$6), 0, 2)+1)</f>
        <v/>
      </c>
      <c r="AO136" s="68" t="str">
        <f ca="1">INDEX({"","_","-","="},IF(OR($D136 &gt;= AP$6, $E136 &lt; AO$6), 0, 1)+IF(OR($F136 &gt;= AP$6, $G136 &lt; AO$6), 0, 2)+1)</f>
        <v/>
      </c>
      <c r="AP136" s="68" t="str">
        <f ca="1">INDEX({"","_","-","="},IF(OR($D136 &gt;= AQ$6, $E136 &lt; AP$6), 0, 1)+IF(OR($F136 &gt;= AQ$6, $G136 &lt; AP$6), 0, 2)+1)</f>
        <v/>
      </c>
      <c r="AQ136" s="68" t="str">
        <f ca="1">INDEX({"","_","-","="},IF(OR($D136 &gt;= AR$6, $E136 &lt; AQ$6), 0, 1)+IF(OR($F136 &gt;= AR$6, $G136 &lt; AQ$6), 0, 2)+1)</f>
        <v/>
      </c>
      <c r="AR136" s="68" t="str">
        <f ca="1">INDEX({"","_","-","="},IF(OR($D136 &gt;= AS$6, $E136 &lt; AR$6), 0, 1)+IF(OR($F136 &gt;= AS$6, $G136 &lt; AR$6), 0, 2)+1)</f>
        <v/>
      </c>
      <c r="AS136" s="68" t="str">
        <f ca="1">INDEX({"","_","-","="},IF(OR($D136 &gt;= AT$6, $E136 &lt; AS$6), 0, 1)+IF(OR($F136 &gt;= AT$6, $G136 &lt; AS$6), 0, 2)+1)</f>
        <v/>
      </c>
      <c r="AT136" s="68" t="str">
        <f ca="1">INDEX({"","_","-","="},IF(OR($D136 &gt;= AU$6, $E136 &lt; AT$6), 0, 1)+IF(OR($F136 &gt;= AU$6, $G136 &lt; AT$6), 0, 2)+1)</f>
        <v/>
      </c>
      <c r="AU136" s="68" t="str">
        <f ca="1">INDEX({"","_","-","="},IF(OR($D136 &gt;= AV$6, $E136 &lt; AU$6), 0, 1)+IF(OR($F136 &gt;= AV$6, $G136 &lt; AU$6), 0, 2)+1)</f>
        <v/>
      </c>
      <c r="AV136" s="68" t="str">
        <f ca="1">INDEX({"","_","-","="},IF(OR($D136 &gt;= AW$6, $E136 &lt; AV$6), 0, 1)+IF(OR($F136 &gt;= AW$6, $G136 &lt; AV$6), 0, 2)+1)</f>
        <v/>
      </c>
      <c r="AW136" s="68" t="str">
        <f ca="1">INDEX({"","_","-","="},IF(OR($D136 &gt;= AX$6, $E136 &lt; AW$6), 0, 1)+IF(OR($F136 &gt;= AX$6, $G136 &lt; AW$6), 0, 2)+1)</f>
        <v/>
      </c>
      <c r="AX136" s="68" t="str">
        <f ca="1">INDEX({"","_","-","="},IF(OR($D136 &gt;= AY$6, $E136 &lt; AX$6), 0, 1)+IF(OR($F136 &gt;= AY$6, $G136 &lt; AX$6), 0, 2)+1)</f>
        <v/>
      </c>
      <c r="AY136" s="68" t="str">
        <f ca="1">INDEX({"","_","-","="},IF(OR($D136 &gt;= AZ$6, $E136 &lt; AY$6), 0, 1)+IF(OR($F136 &gt;= AZ$6, $G136 &lt; AY$6), 0, 2)+1)</f>
        <v/>
      </c>
      <c r="AZ136" s="68" t="str">
        <f ca="1">INDEX({"","_","-","="},IF(OR($D136 &gt;= BA$6, $E136 &lt; AZ$6), 0, 1)+IF(OR($F136 &gt;= BA$6, $G136 &lt; AZ$6), 0, 2)+1)</f>
        <v/>
      </c>
      <c r="BA136" s="68" t="str">
        <f ca="1">INDEX({"","_","-","="},IF(OR($D136 &gt;= BB$6, $E136 &lt; BA$6), 0, 1)+IF(OR($F136 &gt;= BB$6, $G136 &lt; BA$6), 0, 2)+1)</f>
        <v/>
      </c>
      <c r="BB136" s="68" t="str">
        <f ca="1">INDEX({"","_","-","="},IF(OR($D136 &gt;= BC$6, $E136 &lt; BB$6), 0, 1)+IF(OR($F136 &gt;= BC$6, $G136 &lt; BB$6), 0, 2)+1)</f>
        <v/>
      </c>
      <c r="BC136" s="68" t="str">
        <f ca="1">INDEX({"","_","-","="},IF(OR($D136 &gt;= BD$6, $E136 &lt; BC$6), 0, 1)+IF(OR($F136 &gt;= BD$6, $G136 &lt; BC$6), 0, 2)+1)</f>
        <v/>
      </c>
      <c r="BD136" s="68" t="str">
        <f ca="1">INDEX({"","_","-","="},IF(OR($D136 &gt;= BE$6, $E136 &lt; BD$6), 0, 1)+IF(OR($F136 &gt;= BE$6, $G136 &lt; BD$6), 0, 2)+1)</f>
        <v/>
      </c>
      <c r="BE136" s="68" t="str">
        <f ca="1">INDEX({"","_","-","="},IF(OR($D136 &gt;= BF$6, $E136 &lt; BE$6), 0, 1)+IF(OR($F136 &gt;= BF$6, $G136 &lt; BE$6), 0, 2)+1)</f>
        <v/>
      </c>
      <c r="BF136" s="68" t="str">
        <f ca="1">INDEX({"","_","-","="},IF(OR($D136 &gt;= BG$6, $E136 &lt; BF$6), 0, 1)+IF(OR($F136 &gt;= BG$6, $G136 &lt; BF$6), 0, 2)+1)</f>
        <v/>
      </c>
      <c r="BG136" s="68" t="str">
        <f ca="1">INDEX({"","_","-","="},IF(OR($D136 &gt;= BH$6, $E136 &lt; BG$6), 0, 1)+IF(OR($F136 &gt;= BH$6, $G136 &lt; BG$6), 0, 2)+1)</f>
        <v/>
      </c>
      <c r="BH136" s="68" t="str">
        <f ca="1">INDEX({"","_","-","="},IF(OR($D136 &gt;= BI$6, $E136 &lt; BH$6), 0, 1)+IF(OR($F136 &gt;= BI$6, $G136 &lt; BH$6), 0, 2)+1)</f>
        <v/>
      </c>
      <c r="BI136" s="68" t="str">
        <f ca="1">INDEX({"","_","-","="},IF(OR($D136 &gt;= BJ$6, $E136 &lt; BI$6), 0, 1)+IF(OR($F136 &gt;= BJ$6, $G136 &lt; BI$6), 0, 2)+1)</f>
        <v/>
      </c>
      <c r="BJ136" s="68" t="str">
        <f ca="1">INDEX({"","_","-","="},IF(OR($D136 &gt;= BK$6, $E136 &lt; BJ$6), 0, 1)+IF(OR($F136 &gt;= BK$6, $G136 &lt; BJ$6), 0, 2)+1)</f>
        <v/>
      </c>
      <c r="BK136" s="68" t="str">
        <f ca="1">INDEX({"","_","-","="},IF(OR($D136 &gt;= BL$6, $E136 &lt; BK$6), 0, 1)+IF(OR($F136 &gt;= BL$6, $G136 &lt; BK$6), 0, 2)+1)</f>
        <v/>
      </c>
      <c r="BL136" s="68" t="str">
        <f ca="1">INDEX({"","_","-","="},IF(OR($D136 &gt;= BM$6, $E136 &lt; BL$6), 0, 1)+IF(OR($F136 &gt;= BM$6, $G136 &lt; BL$6), 0, 2)+1)</f>
        <v/>
      </c>
      <c r="BM136" s="68" t="str">
        <f ca="1">INDEX({"","_","-","="},IF(OR($D136 &gt;= BN$6, $E136 &lt; BM$6), 0, 1)+IF(OR($F136 &gt;= BN$6, $G136 &lt; BM$6), 0, 2)+1)</f>
        <v/>
      </c>
      <c r="BN136" s="68" t="str">
        <f ca="1">INDEX({"","_","-","="},IF(OR($D136 &gt;= BO$6, $E136 &lt; BN$6), 0, 1)+IF(OR($F136 &gt;= BO$6, $G136 &lt; BN$6), 0, 2)+1)</f>
        <v/>
      </c>
      <c r="BO136" s="68" t="str">
        <f ca="1">INDEX({"","_","-","="},IF(OR($D136 &gt;= BP$6, $E136 &lt; BO$6), 0, 1)+IF(OR($F136 &gt;= BP$6, $G136 &lt; BO$6), 0, 2)+1)</f>
        <v/>
      </c>
      <c r="BP136" s="68" t="str">
        <f ca="1">INDEX({"","_","-","="},IF(OR($D136 &gt;= BQ$6, $E136 &lt; BP$6), 0, 1)+IF(OR($F136 &gt;= BQ$6, $G136 &lt; BP$6), 0, 2)+1)</f>
        <v/>
      </c>
      <c r="BQ136" s="68" t="str">
        <f ca="1">INDEX({"","_","-","="},IF(OR($D136 &gt;= BR$6, $E136 &lt; BQ$6), 0, 1)+IF(OR($F136 &gt;= BR$6, $G136 &lt; BQ$6), 0, 2)+1)</f>
        <v/>
      </c>
      <c r="BR136" s="68" t="str">
        <f ca="1">INDEX({"","_","-","="},IF(OR($D136 &gt;= BS$6, $E136 &lt; BR$6), 0, 1)+IF(OR($F136 &gt;= BS$6, $G136 &lt; BR$6), 0, 2)+1)</f>
        <v/>
      </c>
      <c r="BS136" s="68" t="str">
        <f ca="1">INDEX({"","_","-","="},IF(OR($D136 &gt;= BT$6, $E136 &lt; BS$6), 0, 1)+IF(OR($F136 &gt;= BT$6, $G136 &lt; BS$6), 0, 2)+1)</f>
        <v/>
      </c>
      <c r="BT136" s="68" t="str">
        <f ca="1">INDEX({"","_","-","="},IF(OR($D136 &gt;= BU$6, $E136 &lt; BT$6), 0, 1)+IF(OR($F136 &gt;= BU$6, $G136 &lt; BT$6), 0, 2)+1)</f>
        <v/>
      </c>
      <c r="BU136" s="68" t="str">
        <f ca="1">INDEX({"","_","-","="},IF(OR($D136 &gt;= BV$6, $E136 &lt; BU$6), 0, 1)+IF(OR($F136 &gt;= BV$6, $G136 &lt; BU$6), 0, 2)+1)</f>
        <v/>
      </c>
      <c r="BV136" s="68" t="str">
        <f ca="1">INDEX({"","_","-","="},IF(OR($D136 &gt;= BW$6, $E136 &lt; BV$6), 0, 1)+IF(OR($F136 &gt;= BW$6, $G136 &lt; BV$6), 0, 2)+1)</f>
        <v/>
      </c>
      <c r="BW136" s="68" t="str">
        <f ca="1">INDEX({"","_","-","="},IF(OR($D136 &gt;= BX$6, $E136 &lt; BW$6), 0, 1)+IF(OR($F136 &gt;= BX$6, $G136 &lt; BW$6), 0, 2)+1)</f>
        <v/>
      </c>
      <c r="BX136" s="68" t="str">
        <f ca="1">INDEX({"","_","-","="},IF(OR($D136 &gt;= BY$6, $E136 &lt; BX$6), 0, 1)+IF(OR($F136 &gt;= BY$6, $G136 &lt; BX$6), 0, 2)+1)</f>
        <v/>
      </c>
      <c r="BY136" s="68" t="str">
        <f ca="1">INDEX({"","_","-","="},IF(OR($D136 &gt;= BZ$6, $E136 &lt; BY$6), 0, 1)+IF(OR($F136 &gt;= BZ$6, $G136 &lt; BY$6), 0, 2)+1)</f>
        <v/>
      </c>
      <c r="BZ136" s="68" t="str">
        <f ca="1">INDEX({"","_","-","="},IF(OR($D136 &gt;= CA$6, $E136 &lt; BZ$6), 0, 1)+IF(OR($F136 &gt;= CA$6, $G136 &lt; BZ$6), 0, 2)+1)</f>
        <v/>
      </c>
      <c r="CA136" s="68" t="str">
        <f ca="1">INDEX({"","_","-","="},IF(OR($D136 &gt;= CB$6, $E136 &lt; CA$6), 0, 1)+IF(OR($F136 &gt;= CB$6, $G136 &lt; CA$6), 0, 2)+1)</f>
        <v/>
      </c>
      <c r="CB136" s="68" t="str">
        <f ca="1">INDEX({"","_","-","="},IF(OR($D136 &gt;= CC$6, $E136 &lt; CB$6), 0, 1)+IF(OR($F136 &gt;= CC$6, $G136 &lt; CB$6), 0, 2)+1)</f>
        <v/>
      </c>
      <c r="CC136" s="68" t="str">
        <f ca="1">INDEX({"","_","-","="},IF(OR($D136 &gt;= CD$6, $E136 &lt; CC$6), 0, 1)+IF(OR($F136 &gt;= CD$6, $G136 &lt; CC$6), 0, 2)+1)</f>
        <v/>
      </c>
      <c r="CD136" s="68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IF('临-进度'!M132,'临-进度'!$A132,"")</f>
        <v/>
      </c>
      <c r="B137" s="8" t="str">
        <f ca="1">IF('临-进度'!M132,'临-进度'!$B132,"")</f>
        <v/>
      </c>
      <c r="C137" s="8" t="str">
        <f ca="1">IF('临-进度'!M132,'临-进度'!$E132,"")</f>
        <v/>
      </c>
      <c r="D137" s="40" t="str">
        <f ca="1">IF('临-进度'!$M132,'临-进度'!$I132,"")</f>
        <v/>
      </c>
      <c r="E137" s="40" t="str">
        <f ca="1">IF('临-进度'!$M132,'临-进度'!$AE132,"")</f>
        <v/>
      </c>
      <c r="F137" s="40" t="str">
        <f ca="1">IF('临-进度'!$M132,'临-进度'!$J132,"")</f>
        <v/>
      </c>
      <c r="G137" s="73" t="str">
        <f ca="1">IF('临-进度'!$M132,'临-进度'!$AF132,"")</f>
        <v/>
      </c>
      <c r="H137" s="68" t="str">
        <f ca="1">INDEX({"","_","-","="},IF(OR($D137 &gt;= I$6, $E137 &lt; H$6), 0, 1)+IF(OR($F137 &gt;= I$6, $G137 &lt; H$6), 0, 2)+1)</f>
        <v/>
      </c>
      <c r="I137" s="68" t="str">
        <f ca="1">INDEX({"","_","-","="},IF(OR($D137 &gt;= J$6, $E137 &lt; I$6), 0, 1)+IF(OR($F137 &gt;= J$6, $G137 &lt; I$6), 0, 2)+1)</f>
        <v/>
      </c>
      <c r="J137" s="68" t="str">
        <f ca="1">INDEX({"","_","-","="},IF(OR($D137 &gt;= K$6, $E137 &lt; J$6), 0, 1)+IF(OR($F137 &gt;= K$6, $G137 &lt; J$6), 0, 2)+1)</f>
        <v/>
      </c>
      <c r="K137" s="68" t="str">
        <f ca="1">INDEX({"","_","-","="},IF(OR($D137 &gt;= L$6, $E137 &lt; K$6), 0, 1)+IF(OR($F137 &gt;= L$6, $G137 &lt; K$6), 0, 2)+1)</f>
        <v/>
      </c>
      <c r="L137" s="68" t="str">
        <f ca="1">INDEX({"","_","-","="},IF(OR($D137 &gt;= M$6, $E137 &lt; L$6), 0, 1)+IF(OR($F137 &gt;= M$6, $G137 &lt; L$6), 0, 2)+1)</f>
        <v/>
      </c>
      <c r="M137" s="68" t="str">
        <f ca="1">INDEX({"","_","-","="},IF(OR($D137 &gt;= N$6, $E137 &lt; M$6), 0, 1)+IF(OR($F137 &gt;= N$6, $G137 &lt; M$6), 0, 2)+1)</f>
        <v/>
      </c>
      <c r="N137" s="68" t="str">
        <f ca="1">INDEX({"","_","-","="},IF(OR($D137 &gt;= O$6, $E137 &lt; N$6), 0, 1)+IF(OR($F137 &gt;= O$6, $G137 &lt; N$6), 0, 2)+1)</f>
        <v/>
      </c>
      <c r="O137" s="68" t="str">
        <f ca="1">INDEX({"","_","-","="},IF(OR($D137 &gt;= P$6, $E137 &lt; O$6), 0, 1)+IF(OR($F137 &gt;= P$6, $G137 &lt; O$6), 0, 2)+1)</f>
        <v/>
      </c>
      <c r="P137" s="68" t="str">
        <f ca="1">INDEX({"","_","-","="},IF(OR($D137 &gt;= Q$6, $E137 &lt; P$6), 0, 1)+IF(OR($F137 &gt;= Q$6, $G137 &lt; P$6), 0, 2)+1)</f>
        <v/>
      </c>
      <c r="Q137" s="68" t="str">
        <f ca="1">INDEX({"","_","-","="},IF(OR($D137 &gt;= R$6, $E137 &lt; Q$6), 0, 1)+IF(OR($F137 &gt;= R$6, $G137 &lt; Q$6), 0, 2)+1)</f>
        <v/>
      </c>
      <c r="R137" s="68" t="str">
        <f ca="1">INDEX({"","_","-","="},IF(OR($D137 &gt;= S$6, $E137 &lt; R$6), 0, 1)+IF(OR($F137 &gt;= S$6, $G137 &lt; R$6), 0, 2)+1)</f>
        <v/>
      </c>
      <c r="S137" s="68" t="str">
        <f ca="1">INDEX({"","_","-","="},IF(OR($D137 &gt;= T$6, $E137 &lt; S$6), 0, 1)+IF(OR($F137 &gt;= T$6, $G137 &lt; S$6), 0, 2)+1)</f>
        <v/>
      </c>
      <c r="T137" s="68" t="str">
        <f ca="1">INDEX({"","_","-","="},IF(OR($D137 &gt;= U$6, $E137 &lt; T$6), 0, 1)+IF(OR($F137 &gt;= U$6, $G137 &lt; T$6), 0, 2)+1)</f>
        <v/>
      </c>
      <c r="U137" s="68" t="str">
        <f ca="1">INDEX({"","_","-","="},IF(OR($D137 &gt;= V$6, $E137 &lt; U$6), 0, 1)+IF(OR($F137 &gt;= V$6, $G137 &lt; U$6), 0, 2)+1)</f>
        <v/>
      </c>
      <c r="V137" s="68" t="str">
        <f ca="1">INDEX({"","_","-","="},IF(OR($D137 &gt;= W$6, $E137 &lt; V$6), 0, 1)+IF(OR($F137 &gt;= W$6, $G137 &lt; V$6), 0, 2)+1)</f>
        <v/>
      </c>
      <c r="W137" s="68" t="str">
        <f ca="1">INDEX({"","_","-","="},IF(OR($D137 &gt;= X$6, $E137 &lt; W$6), 0, 1)+IF(OR($F137 &gt;= X$6, $G137 &lt; W$6), 0, 2)+1)</f>
        <v/>
      </c>
      <c r="X137" s="68" t="str">
        <f ca="1">INDEX({"","_","-","="},IF(OR($D137 &gt;= Y$6, $E137 &lt; X$6), 0, 1)+IF(OR($F137 &gt;= Y$6, $G137 &lt; X$6), 0, 2)+1)</f>
        <v/>
      </c>
      <c r="Y137" s="68" t="str">
        <f ca="1">INDEX({"","_","-","="},IF(OR($D137 &gt;= Z$6, $E137 &lt; Y$6), 0, 1)+IF(OR($F137 &gt;= Z$6, $G137 &lt; Y$6), 0, 2)+1)</f>
        <v/>
      </c>
      <c r="Z137" s="68" t="str">
        <f ca="1">INDEX({"","_","-","="},IF(OR($D137 &gt;= AA$6, $E137 &lt; Z$6), 0, 1)+IF(OR($F137 &gt;= AA$6, $G137 &lt; Z$6), 0, 2)+1)</f>
        <v/>
      </c>
      <c r="AA137" s="68" t="str">
        <f ca="1">INDEX({"","_","-","="},IF(OR($D137 &gt;= AB$6, $E137 &lt; AA$6), 0, 1)+IF(OR($F137 &gt;= AB$6, $G137 &lt; AA$6), 0, 2)+1)</f>
        <v/>
      </c>
      <c r="AB137" s="68" t="str">
        <f ca="1">INDEX({"","_","-","="},IF(OR($D137 &gt;= AC$6, $E137 &lt; AB$6), 0, 1)+IF(OR($F137 &gt;= AC$6, $G137 &lt; AB$6), 0, 2)+1)</f>
        <v/>
      </c>
      <c r="AC137" s="68" t="str">
        <f ca="1">INDEX({"","_","-","="},IF(OR($D137 &gt;= AD$6, $E137 &lt; AC$6), 0, 1)+IF(OR($F137 &gt;= AD$6, $G137 &lt; AC$6), 0, 2)+1)</f>
        <v/>
      </c>
      <c r="AD137" s="68" t="str">
        <f ca="1">INDEX({"","_","-","="},IF(OR($D137 &gt;= AE$6, $E137 &lt; AD$6), 0, 1)+IF(OR($F137 &gt;= AE$6, $G137 &lt; AD$6), 0, 2)+1)</f>
        <v/>
      </c>
      <c r="AE137" s="68" t="str">
        <f ca="1">INDEX({"","_","-","="},IF(OR($D137 &gt;= AF$6, $E137 &lt; AE$6), 0, 1)+IF(OR($F137 &gt;= AF$6, $G137 &lt; AE$6), 0, 2)+1)</f>
        <v/>
      </c>
      <c r="AF137" s="68" t="str">
        <f ca="1">INDEX({"","_","-","="},IF(OR($D137 &gt;= AG$6, $E137 &lt; AF$6), 0, 1)+IF(OR($F137 &gt;= AG$6, $G137 &lt; AF$6), 0, 2)+1)</f>
        <v/>
      </c>
      <c r="AG137" s="68" t="str">
        <f ca="1">INDEX({"","_","-","="},IF(OR($D137 &gt;= AH$6, $E137 &lt; AG$6), 0, 1)+IF(OR($F137 &gt;= AH$6, $G137 &lt; AG$6), 0, 2)+1)</f>
        <v/>
      </c>
      <c r="AH137" s="68" t="str">
        <f ca="1">INDEX({"","_","-","="},IF(OR($D137 &gt;= AI$6, $E137 &lt; AH$6), 0, 1)+IF(OR($F137 &gt;= AI$6, $G137 &lt; AH$6), 0, 2)+1)</f>
        <v/>
      </c>
      <c r="AI137" s="68" t="str">
        <f ca="1">INDEX({"","_","-","="},IF(OR($D137 &gt;= AJ$6, $E137 &lt; AI$6), 0, 1)+IF(OR($F137 &gt;= AJ$6, $G137 &lt; AI$6), 0, 2)+1)</f>
        <v/>
      </c>
      <c r="AJ137" s="68" t="str">
        <f ca="1">INDEX({"","_","-","="},IF(OR($D137 &gt;= AK$6, $E137 &lt; AJ$6), 0, 1)+IF(OR($F137 &gt;= AK$6, $G137 &lt; AJ$6), 0, 2)+1)</f>
        <v/>
      </c>
      <c r="AK137" s="68" t="str">
        <f ca="1">INDEX({"","_","-","="},IF(OR($D137 &gt;= AL$6, $E137 &lt; AK$6), 0, 1)+IF(OR($F137 &gt;= AL$6, $G137 &lt; AK$6), 0, 2)+1)</f>
        <v/>
      </c>
      <c r="AL137" s="68" t="str">
        <f ca="1">INDEX({"","_","-","="},IF(OR($D137 &gt;= AM$6, $E137 &lt; AL$6), 0, 1)+IF(OR($F137 &gt;= AM$6, $G137 &lt; AL$6), 0, 2)+1)</f>
        <v/>
      </c>
      <c r="AM137" s="68" t="str">
        <f ca="1">INDEX({"","_","-","="},IF(OR($D137 &gt;= AN$6, $E137 &lt; AM$6), 0, 1)+IF(OR($F137 &gt;= AN$6, $G137 &lt; AM$6), 0, 2)+1)</f>
        <v/>
      </c>
      <c r="AN137" s="68" t="str">
        <f ca="1">INDEX({"","_","-","="},IF(OR($D137 &gt;= AO$6, $E137 &lt; AN$6), 0, 1)+IF(OR($F137 &gt;= AO$6, $G137 &lt; AN$6), 0, 2)+1)</f>
        <v/>
      </c>
      <c r="AO137" s="68" t="str">
        <f ca="1">INDEX({"","_","-","="},IF(OR($D137 &gt;= AP$6, $E137 &lt; AO$6), 0, 1)+IF(OR($F137 &gt;= AP$6, $G137 &lt; AO$6), 0, 2)+1)</f>
        <v/>
      </c>
      <c r="AP137" s="68" t="str">
        <f ca="1">INDEX({"","_","-","="},IF(OR($D137 &gt;= AQ$6, $E137 &lt; AP$6), 0, 1)+IF(OR($F137 &gt;= AQ$6, $G137 &lt; AP$6), 0, 2)+1)</f>
        <v/>
      </c>
      <c r="AQ137" s="68" t="str">
        <f ca="1">INDEX({"","_","-","="},IF(OR($D137 &gt;= AR$6, $E137 &lt; AQ$6), 0, 1)+IF(OR($F137 &gt;= AR$6, $G137 &lt; AQ$6), 0, 2)+1)</f>
        <v/>
      </c>
      <c r="AR137" s="68" t="str">
        <f ca="1">INDEX({"","_","-","="},IF(OR($D137 &gt;= AS$6, $E137 &lt; AR$6), 0, 1)+IF(OR($F137 &gt;= AS$6, $G137 &lt; AR$6), 0, 2)+1)</f>
        <v/>
      </c>
      <c r="AS137" s="68" t="str">
        <f ca="1">INDEX({"","_","-","="},IF(OR($D137 &gt;= AT$6, $E137 &lt; AS$6), 0, 1)+IF(OR($F137 &gt;= AT$6, $G137 &lt; AS$6), 0, 2)+1)</f>
        <v/>
      </c>
      <c r="AT137" s="68" t="str">
        <f ca="1">INDEX({"","_","-","="},IF(OR($D137 &gt;= AU$6, $E137 &lt; AT$6), 0, 1)+IF(OR($F137 &gt;= AU$6, $G137 &lt; AT$6), 0, 2)+1)</f>
        <v/>
      </c>
      <c r="AU137" s="68" t="str">
        <f ca="1">INDEX({"","_","-","="},IF(OR($D137 &gt;= AV$6, $E137 &lt; AU$6), 0, 1)+IF(OR($F137 &gt;= AV$6, $G137 &lt; AU$6), 0, 2)+1)</f>
        <v/>
      </c>
      <c r="AV137" s="68" t="str">
        <f ca="1">INDEX({"","_","-","="},IF(OR($D137 &gt;= AW$6, $E137 &lt; AV$6), 0, 1)+IF(OR($F137 &gt;= AW$6, $G137 &lt; AV$6), 0, 2)+1)</f>
        <v/>
      </c>
      <c r="AW137" s="68" t="str">
        <f ca="1">INDEX({"","_","-","="},IF(OR($D137 &gt;= AX$6, $E137 &lt; AW$6), 0, 1)+IF(OR($F137 &gt;= AX$6, $G137 &lt; AW$6), 0, 2)+1)</f>
        <v/>
      </c>
      <c r="AX137" s="68" t="str">
        <f ca="1">INDEX({"","_","-","="},IF(OR($D137 &gt;= AY$6, $E137 &lt; AX$6), 0, 1)+IF(OR($F137 &gt;= AY$6, $G137 &lt; AX$6), 0, 2)+1)</f>
        <v/>
      </c>
      <c r="AY137" s="68" t="str">
        <f ca="1">INDEX({"","_","-","="},IF(OR($D137 &gt;= AZ$6, $E137 &lt; AY$6), 0, 1)+IF(OR($F137 &gt;= AZ$6, $G137 &lt; AY$6), 0, 2)+1)</f>
        <v/>
      </c>
      <c r="AZ137" s="68" t="str">
        <f ca="1">INDEX({"","_","-","="},IF(OR($D137 &gt;= BA$6, $E137 &lt; AZ$6), 0, 1)+IF(OR($F137 &gt;= BA$6, $G137 &lt; AZ$6), 0, 2)+1)</f>
        <v/>
      </c>
      <c r="BA137" s="68" t="str">
        <f ca="1">INDEX({"","_","-","="},IF(OR($D137 &gt;= BB$6, $E137 &lt; BA$6), 0, 1)+IF(OR($F137 &gt;= BB$6, $G137 &lt; BA$6), 0, 2)+1)</f>
        <v/>
      </c>
      <c r="BB137" s="68" t="str">
        <f ca="1">INDEX({"","_","-","="},IF(OR($D137 &gt;= BC$6, $E137 &lt; BB$6), 0, 1)+IF(OR($F137 &gt;= BC$6, $G137 &lt; BB$6), 0, 2)+1)</f>
        <v/>
      </c>
      <c r="BC137" s="68" t="str">
        <f ca="1">INDEX({"","_","-","="},IF(OR($D137 &gt;= BD$6, $E137 &lt; BC$6), 0, 1)+IF(OR($F137 &gt;= BD$6, $G137 &lt; BC$6), 0, 2)+1)</f>
        <v/>
      </c>
      <c r="BD137" s="68" t="str">
        <f ca="1">INDEX({"","_","-","="},IF(OR($D137 &gt;= BE$6, $E137 &lt; BD$6), 0, 1)+IF(OR($F137 &gt;= BE$6, $G137 &lt; BD$6), 0, 2)+1)</f>
        <v/>
      </c>
      <c r="BE137" s="68" t="str">
        <f ca="1">INDEX({"","_","-","="},IF(OR($D137 &gt;= BF$6, $E137 &lt; BE$6), 0, 1)+IF(OR($F137 &gt;= BF$6, $G137 &lt; BE$6), 0, 2)+1)</f>
        <v/>
      </c>
      <c r="BF137" s="68" t="str">
        <f ca="1">INDEX({"","_","-","="},IF(OR($D137 &gt;= BG$6, $E137 &lt; BF$6), 0, 1)+IF(OR($F137 &gt;= BG$6, $G137 &lt; BF$6), 0, 2)+1)</f>
        <v/>
      </c>
      <c r="BG137" s="68" t="str">
        <f ca="1">INDEX({"","_","-","="},IF(OR($D137 &gt;= BH$6, $E137 &lt; BG$6), 0, 1)+IF(OR($F137 &gt;= BH$6, $G137 &lt; BG$6), 0, 2)+1)</f>
        <v/>
      </c>
      <c r="BH137" s="68" t="str">
        <f ca="1">INDEX({"","_","-","="},IF(OR($D137 &gt;= BI$6, $E137 &lt; BH$6), 0, 1)+IF(OR($F137 &gt;= BI$6, $G137 &lt; BH$6), 0, 2)+1)</f>
        <v/>
      </c>
      <c r="BI137" s="68" t="str">
        <f ca="1">INDEX({"","_","-","="},IF(OR($D137 &gt;= BJ$6, $E137 &lt; BI$6), 0, 1)+IF(OR($F137 &gt;= BJ$6, $G137 &lt; BI$6), 0, 2)+1)</f>
        <v/>
      </c>
      <c r="BJ137" s="68" t="str">
        <f ca="1">INDEX({"","_","-","="},IF(OR($D137 &gt;= BK$6, $E137 &lt; BJ$6), 0, 1)+IF(OR($F137 &gt;= BK$6, $G137 &lt; BJ$6), 0, 2)+1)</f>
        <v/>
      </c>
      <c r="BK137" s="68" t="str">
        <f ca="1">INDEX({"","_","-","="},IF(OR($D137 &gt;= BL$6, $E137 &lt; BK$6), 0, 1)+IF(OR($F137 &gt;= BL$6, $G137 &lt; BK$6), 0, 2)+1)</f>
        <v/>
      </c>
      <c r="BL137" s="68" t="str">
        <f ca="1">INDEX({"","_","-","="},IF(OR($D137 &gt;= BM$6, $E137 &lt; BL$6), 0, 1)+IF(OR($F137 &gt;= BM$6, $G137 &lt; BL$6), 0, 2)+1)</f>
        <v/>
      </c>
      <c r="BM137" s="68" t="str">
        <f ca="1">INDEX({"","_","-","="},IF(OR($D137 &gt;= BN$6, $E137 &lt; BM$6), 0, 1)+IF(OR($F137 &gt;= BN$6, $G137 &lt; BM$6), 0, 2)+1)</f>
        <v/>
      </c>
      <c r="BN137" s="68" t="str">
        <f ca="1">INDEX({"","_","-","="},IF(OR($D137 &gt;= BO$6, $E137 &lt; BN$6), 0, 1)+IF(OR($F137 &gt;= BO$6, $G137 &lt; BN$6), 0, 2)+1)</f>
        <v/>
      </c>
      <c r="BO137" s="68" t="str">
        <f ca="1">INDEX({"","_","-","="},IF(OR($D137 &gt;= BP$6, $E137 &lt; BO$6), 0, 1)+IF(OR($F137 &gt;= BP$6, $G137 &lt; BO$6), 0, 2)+1)</f>
        <v/>
      </c>
      <c r="BP137" s="68" t="str">
        <f ca="1">INDEX({"","_","-","="},IF(OR($D137 &gt;= BQ$6, $E137 &lt; BP$6), 0, 1)+IF(OR($F137 &gt;= BQ$6, $G137 &lt; BP$6), 0, 2)+1)</f>
        <v/>
      </c>
      <c r="BQ137" s="68" t="str">
        <f ca="1">INDEX({"","_","-","="},IF(OR($D137 &gt;= BR$6, $E137 &lt; BQ$6), 0, 1)+IF(OR($F137 &gt;= BR$6, $G137 &lt; BQ$6), 0, 2)+1)</f>
        <v/>
      </c>
      <c r="BR137" s="68" t="str">
        <f ca="1">INDEX({"","_","-","="},IF(OR($D137 &gt;= BS$6, $E137 &lt; BR$6), 0, 1)+IF(OR($F137 &gt;= BS$6, $G137 &lt; BR$6), 0, 2)+1)</f>
        <v/>
      </c>
      <c r="BS137" s="68" t="str">
        <f ca="1">INDEX({"","_","-","="},IF(OR($D137 &gt;= BT$6, $E137 &lt; BS$6), 0, 1)+IF(OR($F137 &gt;= BT$6, $G137 &lt; BS$6), 0, 2)+1)</f>
        <v/>
      </c>
      <c r="BT137" s="68" t="str">
        <f ca="1">INDEX({"","_","-","="},IF(OR($D137 &gt;= BU$6, $E137 &lt; BT$6), 0, 1)+IF(OR($F137 &gt;= BU$6, $G137 &lt; BT$6), 0, 2)+1)</f>
        <v/>
      </c>
      <c r="BU137" s="68" t="str">
        <f ca="1">INDEX({"","_","-","="},IF(OR($D137 &gt;= BV$6, $E137 &lt; BU$6), 0, 1)+IF(OR($F137 &gt;= BV$6, $G137 &lt; BU$6), 0, 2)+1)</f>
        <v/>
      </c>
      <c r="BV137" s="68" t="str">
        <f ca="1">INDEX({"","_","-","="},IF(OR($D137 &gt;= BW$6, $E137 &lt; BV$6), 0, 1)+IF(OR($F137 &gt;= BW$6, $G137 &lt; BV$6), 0, 2)+1)</f>
        <v/>
      </c>
      <c r="BW137" s="68" t="str">
        <f ca="1">INDEX({"","_","-","="},IF(OR($D137 &gt;= BX$6, $E137 &lt; BW$6), 0, 1)+IF(OR($F137 &gt;= BX$6, $G137 &lt; BW$6), 0, 2)+1)</f>
        <v/>
      </c>
      <c r="BX137" s="68" t="str">
        <f ca="1">INDEX({"","_","-","="},IF(OR($D137 &gt;= BY$6, $E137 &lt; BX$6), 0, 1)+IF(OR($F137 &gt;= BY$6, $G137 &lt; BX$6), 0, 2)+1)</f>
        <v/>
      </c>
      <c r="BY137" s="68" t="str">
        <f ca="1">INDEX({"","_","-","="},IF(OR($D137 &gt;= BZ$6, $E137 &lt; BY$6), 0, 1)+IF(OR($F137 &gt;= BZ$6, $G137 &lt; BY$6), 0, 2)+1)</f>
        <v/>
      </c>
      <c r="BZ137" s="68" t="str">
        <f ca="1">INDEX({"","_","-","="},IF(OR($D137 &gt;= CA$6, $E137 &lt; BZ$6), 0, 1)+IF(OR($F137 &gt;= CA$6, $G137 &lt; BZ$6), 0, 2)+1)</f>
        <v/>
      </c>
      <c r="CA137" s="68" t="str">
        <f ca="1">INDEX({"","_","-","="},IF(OR($D137 &gt;= CB$6, $E137 &lt; CA$6), 0, 1)+IF(OR($F137 &gt;= CB$6, $G137 &lt; CA$6), 0, 2)+1)</f>
        <v/>
      </c>
      <c r="CB137" s="68" t="str">
        <f ca="1">INDEX({"","_","-","="},IF(OR($D137 &gt;= CC$6, $E137 &lt; CB$6), 0, 1)+IF(OR($F137 &gt;= CC$6, $G137 &lt; CB$6), 0, 2)+1)</f>
        <v/>
      </c>
      <c r="CC137" s="68" t="str">
        <f ca="1">INDEX({"","_","-","="},IF(OR($D137 &gt;= CD$6, $E137 &lt; CC$6), 0, 1)+IF(OR($F137 &gt;= CD$6, $G137 &lt; CC$6), 0, 2)+1)</f>
        <v/>
      </c>
      <c r="CD137" s="68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IF('临-进度'!M133,'临-进度'!$A133,"")</f>
        <v/>
      </c>
      <c r="B138" s="8" t="str">
        <f ca="1">IF('临-进度'!M133,'临-进度'!$B133,"")</f>
        <v/>
      </c>
      <c r="C138" s="8" t="str">
        <f ca="1">IF('临-进度'!M133,'临-进度'!$E133,"")</f>
        <v/>
      </c>
      <c r="D138" s="40" t="str">
        <f ca="1">IF('临-进度'!$M133,'临-进度'!$I133,"")</f>
        <v/>
      </c>
      <c r="E138" s="40" t="str">
        <f ca="1">IF('临-进度'!$M133,'临-进度'!$AE133,"")</f>
        <v/>
      </c>
      <c r="F138" s="40" t="str">
        <f ca="1">IF('临-进度'!$M133,'临-进度'!$J133,"")</f>
        <v/>
      </c>
      <c r="G138" s="73" t="str">
        <f ca="1">IF('临-进度'!$M133,'临-进度'!$AF133,"")</f>
        <v/>
      </c>
      <c r="H138" s="68" t="str">
        <f ca="1">INDEX({"","_","-","="},IF(OR($D138 &gt;= I$6, $E138 &lt; H$6), 0, 1)+IF(OR($F138 &gt;= I$6, $G138 &lt; H$6), 0, 2)+1)</f>
        <v/>
      </c>
      <c r="I138" s="68" t="str">
        <f ca="1">INDEX({"","_","-","="},IF(OR($D138 &gt;= J$6, $E138 &lt; I$6), 0, 1)+IF(OR($F138 &gt;= J$6, $G138 &lt; I$6), 0, 2)+1)</f>
        <v/>
      </c>
      <c r="J138" s="68" t="str">
        <f ca="1">INDEX({"","_","-","="},IF(OR($D138 &gt;= K$6, $E138 &lt; J$6), 0, 1)+IF(OR($F138 &gt;= K$6, $G138 &lt; J$6), 0, 2)+1)</f>
        <v/>
      </c>
      <c r="K138" s="68" t="str">
        <f ca="1">INDEX({"","_","-","="},IF(OR($D138 &gt;= L$6, $E138 &lt; K$6), 0, 1)+IF(OR($F138 &gt;= L$6, $G138 &lt; K$6), 0, 2)+1)</f>
        <v/>
      </c>
      <c r="L138" s="68" t="str">
        <f ca="1">INDEX({"","_","-","="},IF(OR($D138 &gt;= M$6, $E138 &lt; L$6), 0, 1)+IF(OR($F138 &gt;= M$6, $G138 &lt; L$6), 0, 2)+1)</f>
        <v/>
      </c>
      <c r="M138" s="68" t="str">
        <f ca="1">INDEX({"","_","-","="},IF(OR($D138 &gt;= N$6, $E138 &lt; M$6), 0, 1)+IF(OR($F138 &gt;= N$6, $G138 &lt; M$6), 0, 2)+1)</f>
        <v/>
      </c>
      <c r="N138" s="68" t="str">
        <f ca="1">INDEX({"","_","-","="},IF(OR($D138 &gt;= O$6, $E138 &lt; N$6), 0, 1)+IF(OR($F138 &gt;= O$6, $G138 &lt; N$6), 0, 2)+1)</f>
        <v/>
      </c>
      <c r="O138" s="68" t="str">
        <f ca="1">INDEX({"","_","-","="},IF(OR($D138 &gt;= P$6, $E138 &lt; O$6), 0, 1)+IF(OR($F138 &gt;= P$6, $G138 &lt; O$6), 0, 2)+1)</f>
        <v/>
      </c>
      <c r="P138" s="68" t="str">
        <f ca="1">INDEX({"","_","-","="},IF(OR($D138 &gt;= Q$6, $E138 &lt; P$6), 0, 1)+IF(OR($F138 &gt;= Q$6, $G138 &lt; P$6), 0, 2)+1)</f>
        <v/>
      </c>
      <c r="Q138" s="68" t="str">
        <f ca="1">INDEX({"","_","-","="},IF(OR($D138 &gt;= R$6, $E138 &lt; Q$6), 0, 1)+IF(OR($F138 &gt;= R$6, $G138 &lt; Q$6), 0, 2)+1)</f>
        <v/>
      </c>
      <c r="R138" s="68" t="str">
        <f ca="1">INDEX({"","_","-","="},IF(OR($D138 &gt;= S$6, $E138 &lt; R$6), 0, 1)+IF(OR($F138 &gt;= S$6, $G138 &lt; R$6), 0, 2)+1)</f>
        <v/>
      </c>
      <c r="S138" s="68" t="str">
        <f ca="1">INDEX({"","_","-","="},IF(OR($D138 &gt;= T$6, $E138 &lt; S$6), 0, 1)+IF(OR($F138 &gt;= T$6, $G138 &lt; S$6), 0, 2)+1)</f>
        <v/>
      </c>
      <c r="T138" s="68" t="str">
        <f ca="1">INDEX({"","_","-","="},IF(OR($D138 &gt;= U$6, $E138 &lt; T$6), 0, 1)+IF(OR($F138 &gt;= U$6, $G138 &lt; T$6), 0, 2)+1)</f>
        <v/>
      </c>
      <c r="U138" s="68" t="str">
        <f ca="1">INDEX({"","_","-","="},IF(OR($D138 &gt;= V$6, $E138 &lt; U$6), 0, 1)+IF(OR($F138 &gt;= V$6, $G138 &lt; U$6), 0, 2)+1)</f>
        <v/>
      </c>
      <c r="V138" s="68" t="str">
        <f ca="1">INDEX({"","_","-","="},IF(OR($D138 &gt;= W$6, $E138 &lt; V$6), 0, 1)+IF(OR($F138 &gt;= W$6, $G138 &lt; V$6), 0, 2)+1)</f>
        <v/>
      </c>
      <c r="W138" s="68" t="str">
        <f ca="1">INDEX({"","_","-","="},IF(OR($D138 &gt;= X$6, $E138 &lt; W$6), 0, 1)+IF(OR($F138 &gt;= X$6, $G138 &lt; W$6), 0, 2)+1)</f>
        <v/>
      </c>
      <c r="X138" s="68" t="str">
        <f ca="1">INDEX({"","_","-","="},IF(OR($D138 &gt;= Y$6, $E138 &lt; X$6), 0, 1)+IF(OR($F138 &gt;= Y$6, $G138 &lt; X$6), 0, 2)+1)</f>
        <v/>
      </c>
      <c r="Y138" s="68" t="str">
        <f ca="1">INDEX({"","_","-","="},IF(OR($D138 &gt;= Z$6, $E138 &lt; Y$6), 0, 1)+IF(OR($F138 &gt;= Z$6, $G138 &lt; Y$6), 0, 2)+1)</f>
        <v/>
      </c>
      <c r="Z138" s="68" t="str">
        <f ca="1">INDEX({"","_","-","="},IF(OR($D138 &gt;= AA$6, $E138 &lt; Z$6), 0, 1)+IF(OR($F138 &gt;= AA$6, $G138 &lt; Z$6), 0, 2)+1)</f>
        <v/>
      </c>
      <c r="AA138" s="68" t="str">
        <f ca="1">INDEX({"","_","-","="},IF(OR($D138 &gt;= AB$6, $E138 &lt; AA$6), 0, 1)+IF(OR($F138 &gt;= AB$6, $G138 &lt; AA$6), 0, 2)+1)</f>
        <v/>
      </c>
      <c r="AB138" s="68" t="str">
        <f ca="1">INDEX({"","_","-","="},IF(OR($D138 &gt;= AC$6, $E138 &lt; AB$6), 0, 1)+IF(OR($F138 &gt;= AC$6, $G138 &lt; AB$6), 0, 2)+1)</f>
        <v/>
      </c>
      <c r="AC138" s="68" t="str">
        <f ca="1">INDEX({"","_","-","="},IF(OR($D138 &gt;= AD$6, $E138 &lt; AC$6), 0, 1)+IF(OR($F138 &gt;= AD$6, $G138 &lt; AC$6), 0, 2)+1)</f>
        <v/>
      </c>
      <c r="AD138" s="68" t="str">
        <f ca="1">INDEX({"","_","-","="},IF(OR($D138 &gt;= AE$6, $E138 &lt; AD$6), 0, 1)+IF(OR($F138 &gt;= AE$6, $G138 &lt; AD$6), 0, 2)+1)</f>
        <v/>
      </c>
      <c r="AE138" s="68" t="str">
        <f ca="1">INDEX({"","_","-","="},IF(OR($D138 &gt;= AF$6, $E138 &lt; AE$6), 0, 1)+IF(OR($F138 &gt;= AF$6, $G138 &lt; AE$6), 0, 2)+1)</f>
        <v/>
      </c>
      <c r="AF138" s="68" t="str">
        <f ca="1">INDEX({"","_","-","="},IF(OR($D138 &gt;= AG$6, $E138 &lt; AF$6), 0, 1)+IF(OR($F138 &gt;= AG$6, $G138 &lt; AF$6), 0, 2)+1)</f>
        <v/>
      </c>
      <c r="AG138" s="68" t="str">
        <f ca="1">INDEX({"","_","-","="},IF(OR($D138 &gt;= AH$6, $E138 &lt; AG$6), 0, 1)+IF(OR($F138 &gt;= AH$6, $G138 &lt; AG$6), 0, 2)+1)</f>
        <v/>
      </c>
      <c r="AH138" s="68" t="str">
        <f ca="1">INDEX({"","_","-","="},IF(OR($D138 &gt;= AI$6, $E138 &lt; AH$6), 0, 1)+IF(OR($F138 &gt;= AI$6, $G138 &lt; AH$6), 0, 2)+1)</f>
        <v/>
      </c>
      <c r="AI138" s="68" t="str">
        <f ca="1">INDEX({"","_","-","="},IF(OR($D138 &gt;= AJ$6, $E138 &lt; AI$6), 0, 1)+IF(OR($F138 &gt;= AJ$6, $G138 &lt; AI$6), 0, 2)+1)</f>
        <v/>
      </c>
      <c r="AJ138" s="68" t="str">
        <f ca="1">INDEX({"","_","-","="},IF(OR($D138 &gt;= AK$6, $E138 &lt; AJ$6), 0, 1)+IF(OR($F138 &gt;= AK$6, $G138 &lt; AJ$6), 0, 2)+1)</f>
        <v/>
      </c>
      <c r="AK138" s="68" t="str">
        <f ca="1">INDEX({"","_","-","="},IF(OR($D138 &gt;= AL$6, $E138 &lt; AK$6), 0, 1)+IF(OR($F138 &gt;= AL$6, $G138 &lt; AK$6), 0, 2)+1)</f>
        <v/>
      </c>
      <c r="AL138" s="68" t="str">
        <f ca="1">INDEX({"","_","-","="},IF(OR($D138 &gt;= AM$6, $E138 &lt; AL$6), 0, 1)+IF(OR($F138 &gt;= AM$6, $G138 &lt; AL$6), 0, 2)+1)</f>
        <v/>
      </c>
      <c r="AM138" s="68" t="str">
        <f ca="1">INDEX({"","_","-","="},IF(OR($D138 &gt;= AN$6, $E138 &lt; AM$6), 0, 1)+IF(OR($F138 &gt;= AN$6, $G138 &lt; AM$6), 0, 2)+1)</f>
        <v/>
      </c>
      <c r="AN138" s="68" t="str">
        <f ca="1">INDEX({"","_","-","="},IF(OR($D138 &gt;= AO$6, $E138 &lt; AN$6), 0, 1)+IF(OR($F138 &gt;= AO$6, $G138 &lt; AN$6), 0, 2)+1)</f>
        <v/>
      </c>
      <c r="AO138" s="68" t="str">
        <f ca="1">INDEX({"","_","-","="},IF(OR($D138 &gt;= AP$6, $E138 &lt; AO$6), 0, 1)+IF(OR($F138 &gt;= AP$6, $G138 &lt; AO$6), 0, 2)+1)</f>
        <v/>
      </c>
      <c r="AP138" s="68" t="str">
        <f ca="1">INDEX({"","_","-","="},IF(OR($D138 &gt;= AQ$6, $E138 &lt; AP$6), 0, 1)+IF(OR($F138 &gt;= AQ$6, $G138 &lt; AP$6), 0, 2)+1)</f>
        <v/>
      </c>
      <c r="AQ138" s="68" t="str">
        <f ca="1">INDEX({"","_","-","="},IF(OR($D138 &gt;= AR$6, $E138 &lt; AQ$6), 0, 1)+IF(OR($F138 &gt;= AR$6, $G138 &lt; AQ$6), 0, 2)+1)</f>
        <v/>
      </c>
      <c r="AR138" s="68" t="str">
        <f ca="1">INDEX({"","_","-","="},IF(OR($D138 &gt;= AS$6, $E138 &lt; AR$6), 0, 1)+IF(OR($F138 &gt;= AS$6, $G138 &lt; AR$6), 0, 2)+1)</f>
        <v/>
      </c>
      <c r="AS138" s="68" t="str">
        <f ca="1">INDEX({"","_","-","="},IF(OR($D138 &gt;= AT$6, $E138 &lt; AS$6), 0, 1)+IF(OR($F138 &gt;= AT$6, $G138 &lt; AS$6), 0, 2)+1)</f>
        <v/>
      </c>
      <c r="AT138" s="68" t="str">
        <f ca="1">INDEX({"","_","-","="},IF(OR($D138 &gt;= AU$6, $E138 &lt; AT$6), 0, 1)+IF(OR($F138 &gt;= AU$6, $G138 &lt; AT$6), 0, 2)+1)</f>
        <v/>
      </c>
      <c r="AU138" s="68" t="str">
        <f ca="1">INDEX({"","_","-","="},IF(OR($D138 &gt;= AV$6, $E138 &lt; AU$6), 0, 1)+IF(OR($F138 &gt;= AV$6, $G138 &lt; AU$6), 0, 2)+1)</f>
        <v/>
      </c>
      <c r="AV138" s="68" t="str">
        <f ca="1">INDEX({"","_","-","="},IF(OR($D138 &gt;= AW$6, $E138 &lt; AV$6), 0, 1)+IF(OR($F138 &gt;= AW$6, $G138 &lt; AV$6), 0, 2)+1)</f>
        <v/>
      </c>
      <c r="AW138" s="68" t="str">
        <f ca="1">INDEX({"","_","-","="},IF(OR($D138 &gt;= AX$6, $E138 &lt; AW$6), 0, 1)+IF(OR($F138 &gt;= AX$6, $G138 &lt; AW$6), 0, 2)+1)</f>
        <v/>
      </c>
      <c r="AX138" s="68" t="str">
        <f ca="1">INDEX({"","_","-","="},IF(OR($D138 &gt;= AY$6, $E138 &lt; AX$6), 0, 1)+IF(OR($F138 &gt;= AY$6, $G138 &lt; AX$6), 0, 2)+1)</f>
        <v/>
      </c>
      <c r="AY138" s="68" t="str">
        <f ca="1">INDEX({"","_","-","="},IF(OR($D138 &gt;= AZ$6, $E138 &lt; AY$6), 0, 1)+IF(OR($F138 &gt;= AZ$6, $G138 &lt; AY$6), 0, 2)+1)</f>
        <v/>
      </c>
      <c r="AZ138" s="68" t="str">
        <f ca="1">INDEX({"","_","-","="},IF(OR($D138 &gt;= BA$6, $E138 &lt; AZ$6), 0, 1)+IF(OR($F138 &gt;= BA$6, $G138 &lt; AZ$6), 0, 2)+1)</f>
        <v/>
      </c>
      <c r="BA138" s="68" t="str">
        <f ca="1">INDEX({"","_","-","="},IF(OR($D138 &gt;= BB$6, $E138 &lt; BA$6), 0, 1)+IF(OR($F138 &gt;= BB$6, $G138 &lt; BA$6), 0, 2)+1)</f>
        <v/>
      </c>
      <c r="BB138" s="68" t="str">
        <f ca="1">INDEX({"","_","-","="},IF(OR($D138 &gt;= BC$6, $E138 &lt; BB$6), 0, 1)+IF(OR($F138 &gt;= BC$6, $G138 &lt; BB$6), 0, 2)+1)</f>
        <v/>
      </c>
      <c r="BC138" s="68" t="str">
        <f ca="1">INDEX({"","_","-","="},IF(OR($D138 &gt;= BD$6, $E138 &lt; BC$6), 0, 1)+IF(OR($F138 &gt;= BD$6, $G138 &lt; BC$6), 0, 2)+1)</f>
        <v/>
      </c>
      <c r="BD138" s="68" t="str">
        <f ca="1">INDEX({"","_","-","="},IF(OR($D138 &gt;= BE$6, $E138 &lt; BD$6), 0, 1)+IF(OR($F138 &gt;= BE$6, $G138 &lt; BD$6), 0, 2)+1)</f>
        <v/>
      </c>
      <c r="BE138" s="68" t="str">
        <f ca="1">INDEX({"","_","-","="},IF(OR($D138 &gt;= BF$6, $E138 &lt; BE$6), 0, 1)+IF(OR($F138 &gt;= BF$6, $G138 &lt; BE$6), 0, 2)+1)</f>
        <v/>
      </c>
      <c r="BF138" s="68" t="str">
        <f ca="1">INDEX({"","_","-","="},IF(OR($D138 &gt;= BG$6, $E138 &lt; BF$6), 0, 1)+IF(OR($F138 &gt;= BG$6, $G138 &lt; BF$6), 0, 2)+1)</f>
        <v/>
      </c>
      <c r="BG138" s="68" t="str">
        <f ca="1">INDEX({"","_","-","="},IF(OR($D138 &gt;= BH$6, $E138 &lt; BG$6), 0, 1)+IF(OR($F138 &gt;= BH$6, $G138 &lt; BG$6), 0, 2)+1)</f>
        <v/>
      </c>
      <c r="BH138" s="68" t="str">
        <f ca="1">INDEX({"","_","-","="},IF(OR($D138 &gt;= BI$6, $E138 &lt; BH$6), 0, 1)+IF(OR($F138 &gt;= BI$6, $G138 &lt; BH$6), 0, 2)+1)</f>
        <v/>
      </c>
      <c r="BI138" s="68" t="str">
        <f ca="1">INDEX({"","_","-","="},IF(OR($D138 &gt;= BJ$6, $E138 &lt; BI$6), 0, 1)+IF(OR($F138 &gt;= BJ$6, $G138 &lt; BI$6), 0, 2)+1)</f>
        <v/>
      </c>
      <c r="BJ138" s="68" t="str">
        <f ca="1">INDEX({"","_","-","="},IF(OR($D138 &gt;= BK$6, $E138 &lt; BJ$6), 0, 1)+IF(OR($F138 &gt;= BK$6, $G138 &lt; BJ$6), 0, 2)+1)</f>
        <v/>
      </c>
      <c r="BK138" s="68" t="str">
        <f ca="1">INDEX({"","_","-","="},IF(OR($D138 &gt;= BL$6, $E138 &lt; BK$6), 0, 1)+IF(OR($F138 &gt;= BL$6, $G138 &lt; BK$6), 0, 2)+1)</f>
        <v/>
      </c>
      <c r="BL138" s="68" t="str">
        <f ca="1">INDEX({"","_","-","="},IF(OR($D138 &gt;= BM$6, $E138 &lt; BL$6), 0, 1)+IF(OR($F138 &gt;= BM$6, $G138 &lt; BL$6), 0, 2)+1)</f>
        <v/>
      </c>
      <c r="BM138" s="68" t="str">
        <f ca="1">INDEX({"","_","-","="},IF(OR($D138 &gt;= BN$6, $E138 &lt; BM$6), 0, 1)+IF(OR($F138 &gt;= BN$6, $G138 &lt; BM$6), 0, 2)+1)</f>
        <v/>
      </c>
      <c r="BN138" s="68" t="str">
        <f ca="1">INDEX({"","_","-","="},IF(OR($D138 &gt;= BO$6, $E138 &lt; BN$6), 0, 1)+IF(OR($F138 &gt;= BO$6, $G138 &lt; BN$6), 0, 2)+1)</f>
        <v/>
      </c>
      <c r="BO138" s="68" t="str">
        <f ca="1">INDEX({"","_","-","="},IF(OR($D138 &gt;= BP$6, $E138 &lt; BO$6), 0, 1)+IF(OR($F138 &gt;= BP$6, $G138 &lt; BO$6), 0, 2)+1)</f>
        <v/>
      </c>
      <c r="BP138" s="68" t="str">
        <f ca="1">INDEX({"","_","-","="},IF(OR($D138 &gt;= BQ$6, $E138 &lt; BP$6), 0, 1)+IF(OR($F138 &gt;= BQ$6, $G138 &lt; BP$6), 0, 2)+1)</f>
        <v/>
      </c>
      <c r="BQ138" s="68" t="str">
        <f ca="1">INDEX({"","_","-","="},IF(OR($D138 &gt;= BR$6, $E138 &lt; BQ$6), 0, 1)+IF(OR($F138 &gt;= BR$6, $G138 &lt; BQ$6), 0, 2)+1)</f>
        <v/>
      </c>
      <c r="BR138" s="68" t="str">
        <f ca="1">INDEX({"","_","-","="},IF(OR($D138 &gt;= BS$6, $E138 &lt; BR$6), 0, 1)+IF(OR($F138 &gt;= BS$6, $G138 &lt; BR$6), 0, 2)+1)</f>
        <v/>
      </c>
      <c r="BS138" s="68" t="str">
        <f ca="1">INDEX({"","_","-","="},IF(OR($D138 &gt;= BT$6, $E138 &lt; BS$6), 0, 1)+IF(OR($F138 &gt;= BT$6, $G138 &lt; BS$6), 0, 2)+1)</f>
        <v/>
      </c>
      <c r="BT138" s="68" t="str">
        <f ca="1">INDEX({"","_","-","="},IF(OR($D138 &gt;= BU$6, $E138 &lt; BT$6), 0, 1)+IF(OR($F138 &gt;= BU$6, $G138 &lt; BT$6), 0, 2)+1)</f>
        <v/>
      </c>
      <c r="BU138" s="68" t="str">
        <f ca="1">INDEX({"","_","-","="},IF(OR($D138 &gt;= BV$6, $E138 &lt; BU$6), 0, 1)+IF(OR($F138 &gt;= BV$6, $G138 &lt; BU$6), 0, 2)+1)</f>
        <v/>
      </c>
      <c r="BV138" s="68" t="str">
        <f ca="1">INDEX({"","_","-","="},IF(OR($D138 &gt;= BW$6, $E138 &lt; BV$6), 0, 1)+IF(OR($F138 &gt;= BW$6, $G138 &lt; BV$6), 0, 2)+1)</f>
        <v/>
      </c>
      <c r="BW138" s="68" t="str">
        <f ca="1">INDEX({"","_","-","="},IF(OR($D138 &gt;= BX$6, $E138 &lt; BW$6), 0, 1)+IF(OR($F138 &gt;= BX$6, $G138 &lt; BW$6), 0, 2)+1)</f>
        <v/>
      </c>
      <c r="BX138" s="68" t="str">
        <f ca="1">INDEX({"","_","-","="},IF(OR($D138 &gt;= BY$6, $E138 &lt; BX$6), 0, 1)+IF(OR($F138 &gt;= BY$6, $G138 &lt; BX$6), 0, 2)+1)</f>
        <v/>
      </c>
      <c r="BY138" s="68" t="str">
        <f ca="1">INDEX({"","_","-","="},IF(OR($D138 &gt;= BZ$6, $E138 &lt; BY$6), 0, 1)+IF(OR($F138 &gt;= BZ$6, $G138 &lt; BY$6), 0, 2)+1)</f>
        <v/>
      </c>
      <c r="BZ138" s="68" t="str">
        <f ca="1">INDEX({"","_","-","="},IF(OR($D138 &gt;= CA$6, $E138 &lt; BZ$6), 0, 1)+IF(OR($F138 &gt;= CA$6, $G138 &lt; BZ$6), 0, 2)+1)</f>
        <v/>
      </c>
      <c r="CA138" s="68" t="str">
        <f ca="1">INDEX({"","_","-","="},IF(OR($D138 &gt;= CB$6, $E138 &lt; CA$6), 0, 1)+IF(OR($F138 &gt;= CB$6, $G138 &lt; CA$6), 0, 2)+1)</f>
        <v/>
      </c>
      <c r="CB138" s="68" t="str">
        <f ca="1">INDEX({"","_","-","="},IF(OR($D138 &gt;= CC$6, $E138 &lt; CB$6), 0, 1)+IF(OR($F138 &gt;= CC$6, $G138 &lt; CB$6), 0, 2)+1)</f>
        <v/>
      </c>
      <c r="CC138" s="68" t="str">
        <f ca="1">INDEX({"","_","-","="},IF(OR($D138 &gt;= CD$6, $E138 &lt; CC$6), 0, 1)+IF(OR($F138 &gt;= CD$6, $G138 &lt; CC$6), 0, 2)+1)</f>
        <v/>
      </c>
      <c r="CD138" s="68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IF('临-进度'!M134,'临-进度'!$A134,"")</f>
        <v/>
      </c>
      <c r="B139" s="8" t="str">
        <f ca="1">IF('临-进度'!M134,'临-进度'!$B134,"")</f>
        <v/>
      </c>
      <c r="C139" s="8" t="str">
        <f ca="1">IF('临-进度'!M134,'临-进度'!$E134,"")</f>
        <v/>
      </c>
      <c r="D139" s="40" t="str">
        <f ca="1">IF('临-进度'!$M134,'临-进度'!$I134,"")</f>
        <v/>
      </c>
      <c r="E139" s="40" t="str">
        <f ca="1">IF('临-进度'!$M134,'临-进度'!$AE134,"")</f>
        <v/>
      </c>
      <c r="F139" s="40" t="str">
        <f ca="1">IF('临-进度'!$M134,'临-进度'!$J134,"")</f>
        <v/>
      </c>
      <c r="G139" s="73" t="str">
        <f ca="1">IF('临-进度'!$M134,'临-进度'!$AF134,"")</f>
        <v/>
      </c>
      <c r="H139" s="68" t="str">
        <f ca="1">INDEX({"","_","-","="},IF(OR($D139 &gt;= I$6, $E139 &lt; H$6), 0, 1)+IF(OR($F139 &gt;= I$6, $G139 &lt; H$6), 0, 2)+1)</f>
        <v/>
      </c>
      <c r="I139" s="68" t="str">
        <f ca="1">INDEX({"","_","-","="},IF(OR($D139 &gt;= J$6, $E139 &lt; I$6), 0, 1)+IF(OR($F139 &gt;= J$6, $G139 &lt; I$6), 0, 2)+1)</f>
        <v/>
      </c>
      <c r="J139" s="68" t="str">
        <f ca="1">INDEX({"","_","-","="},IF(OR($D139 &gt;= K$6, $E139 &lt; J$6), 0, 1)+IF(OR($F139 &gt;= K$6, $G139 &lt; J$6), 0, 2)+1)</f>
        <v/>
      </c>
      <c r="K139" s="68" t="str">
        <f ca="1">INDEX({"","_","-","="},IF(OR($D139 &gt;= L$6, $E139 &lt; K$6), 0, 1)+IF(OR($F139 &gt;= L$6, $G139 &lt; K$6), 0, 2)+1)</f>
        <v/>
      </c>
      <c r="L139" s="68" t="str">
        <f ca="1">INDEX({"","_","-","="},IF(OR($D139 &gt;= M$6, $E139 &lt; L$6), 0, 1)+IF(OR($F139 &gt;= M$6, $G139 &lt; L$6), 0, 2)+1)</f>
        <v/>
      </c>
      <c r="M139" s="68" t="str">
        <f ca="1">INDEX({"","_","-","="},IF(OR($D139 &gt;= N$6, $E139 &lt; M$6), 0, 1)+IF(OR($F139 &gt;= N$6, $G139 &lt; M$6), 0, 2)+1)</f>
        <v/>
      </c>
      <c r="N139" s="68" t="str">
        <f ca="1">INDEX({"","_","-","="},IF(OR($D139 &gt;= O$6, $E139 &lt; N$6), 0, 1)+IF(OR($F139 &gt;= O$6, $G139 &lt; N$6), 0, 2)+1)</f>
        <v/>
      </c>
      <c r="O139" s="68" t="str">
        <f ca="1">INDEX({"","_","-","="},IF(OR($D139 &gt;= P$6, $E139 &lt; O$6), 0, 1)+IF(OR($F139 &gt;= P$6, $G139 &lt; O$6), 0, 2)+1)</f>
        <v/>
      </c>
      <c r="P139" s="68" t="str">
        <f ca="1">INDEX({"","_","-","="},IF(OR($D139 &gt;= Q$6, $E139 &lt; P$6), 0, 1)+IF(OR($F139 &gt;= Q$6, $G139 &lt; P$6), 0, 2)+1)</f>
        <v/>
      </c>
      <c r="Q139" s="68" t="str">
        <f ca="1">INDEX({"","_","-","="},IF(OR($D139 &gt;= R$6, $E139 &lt; Q$6), 0, 1)+IF(OR($F139 &gt;= R$6, $G139 &lt; Q$6), 0, 2)+1)</f>
        <v/>
      </c>
      <c r="R139" s="68" t="str">
        <f ca="1">INDEX({"","_","-","="},IF(OR($D139 &gt;= S$6, $E139 &lt; R$6), 0, 1)+IF(OR($F139 &gt;= S$6, $G139 &lt; R$6), 0, 2)+1)</f>
        <v/>
      </c>
      <c r="S139" s="68" t="str">
        <f ca="1">INDEX({"","_","-","="},IF(OR($D139 &gt;= T$6, $E139 &lt; S$6), 0, 1)+IF(OR($F139 &gt;= T$6, $G139 &lt; S$6), 0, 2)+1)</f>
        <v/>
      </c>
      <c r="T139" s="68" t="str">
        <f ca="1">INDEX({"","_","-","="},IF(OR($D139 &gt;= U$6, $E139 &lt; T$6), 0, 1)+IF(OR($F139 &gt;= U$6, $G139 &lt; T$6), 0, 2)+1)</f>
        <v/>
      </c>
      <c r="U139" s="68" t="str">
        <f ca="1">INDEX({"","_","-","="},IF(OR($D139 &gt;= V$6, $E139 &lt; U$6), 0, 1)+IF(OR($F139 &gt;= V$6, $G139 &lt; U$6), 0, 2)+1)</f>
        <v/>
      </c>
      <c r="V139" s="68" t="str">
        <f ca="1">INDEX({"","_","-","="},IF(OR($D139 &gt;= W$6, $E139 &lt; V$6), 0, 1)+IF(OR($F139 &gt;= W$6, $G139 &lt; V$6), 0, 2)+1)</f>
        <v/>
      </c>
      <c r="W139" s="68" t="str">
        <f ca="1">INDEX({"","_","-","="},IF(OR($D139 &gt;= X$6, $E139 &lt; W$6), 0, 1)+IF(OR($F139 &gt;= X$6, $G139 &lt; W$6), 0, 2)+1)</f>
        <v/>
      </c>
      <c r="X139" s="68" t="str">
        <f ca="1">INDEX({"","_","-","="},IF(OR($D139 &gt;= Y$6, $E139 &lt; X$6), 0, 1)+IF(OR($F139 &gt;= Y$6, $G139 &lt; X$6), 0, 2)+1)</f>
        <v/>
      </c>
      <c r="Y139" s="68" t="str">
        <f ca="1">INDEX({"","_","-","="},IF(OR($D139 &gt;= Z$6, $E139 &lt; Y$6), 0, 1)+IF(OR($F139 &gt;= Z$6, $G139 &lt; Y$6), 0, 2)+1)</f>
        <v/>
      </c>
      <c r="Z139" s="68" t="str">
        <f ca="1">INDEX({"","_","-","="},IF(OR($D139 &gt;= AA$6, $E139 &lt; Z$6), 0, 1)+IF(OR($F139 &gt;= AA$6, $G139 &lt; Z$6), 0, 2)+1)</f>
        <v/>
      </c>
      <c r="AA139" s="68" t="str">
        <f ca="1">INDEX({"","_","-","="},IF(OR($D139 &gt;= AB$6, $E139 &lt; AA$6), 0, 1)+IF(OR($F139 &gt;= AB$6, $G139 &lt; AA$6), 0, 2)+1)</f>
        <v/>
      </c>
      <c r="AB139" s="68" t="str">
        <f ca="1">INDEX({"","_","-","="},IF(OR($D139 &gt;= AC$6, $E139 &lt; AB$6), 0, 1)+IF(OR($F139 &gt;= AC$6, $G139 &lt; AB$6), 0, 2)+1)</f>
        <v/>
      </c>
      <c r="AC139" s="68" t="str">
        <f ca="1">INDEX({"","_","-","="},IF(OR($D139 &gt;= AD$6, $E139 &lt; AC$6), 0, 1)+IF(OR($F139 &gt;= AD$6, $G139 &lt; AC$6), 0, 2)+1)</f>
        <v/>
      </c>
      <c r="AD139" s="68" t="str">
        <f ca="1">INDEX({"","_","-","="},IF(OR($D139 &gt;= AE$6, $E139 &lt; AD$6), 0, 1)+IF(OR($F139 &gt;= AE$6, $G139 &lt; AD$6), 0, 2)+1)</f>
        <v/>
      </c>
      <c r="AE139" s="68" t="str">
        <f ca="1">INDEX({"","_","-","="},IF(OR($D139 &gt;= AF$6, $E139 &lt; AE$6), 0, 1)+IF(OR($F139 &gt;= AF$6, $G139 &lt; AE$6), 0, 2)+1)</f>
        <v/>
      </c>
      <c r="AF139" s="68" t="str">
        <f ca="1">INDEX({"","_","-","="},IF(OR($D139 &gt;= AG$6, $E139 &lt; AF$6), 0, 1)+IF(OR($F139 &gt;= AG$6, $G139 &lt; AF$6), 0, 2)+1)</f>
        <v/>
      </c>
      <c r="AG139" s="68" t="str">
        <f ca="1">INDEX({"","_","-","="},IF(OR($D139 &gt;= AH$6, $E139 &lt; AG$6), 0, 1)+IF(OR($F139 &gt;= AH$6, $G139 &lt; AG$6), 0, 2)+1)</f>
        <v/>
      </c>
      <c r="AH139" s="68" t="str">
        <f ca="1">INDEX({"","_","-","="},IF(OR($D139 &gt;= AI$6, $E139 &lt; AH$6), 0, 1)+IF(OR($F139 &gt;= AI$6, $G139 &lt; AH$6), 0, 2)+1)</f>
        <v/>
      </c>
      <c r="AI139" s="68" t="str">
        <f ca="1">INDEX({"","_","-","="},IF(OR($D139 &gt;= AJ$6, $E139 &lt; AI$6), 0, 1)+IF(OR($F139 &gt;= AJ$6, $G139 &lt; AI$6), 0, 2)+1)</f>
        <v/>
      </c>
      <c r="AJ139" s="68" t="str">
        <f ca="1">INDEX({"","_","-","="},IF(OR($D139 &gt;= AK$6, $E139 &lt; AJ$6), 0, 1)+IF(OR($F139 &gt;= AK$6, $G139 &lt; AJ$6), 0, 2)+1)</f>
        <v/>
      </c>
      <c r="AK139" s="68" t="str">
        <f ca="1">INDEX({"","_","-","="},IF(OR($D139 &gt;= AL$6, $E139 &lt; AK$6), 0, 1)+IF(OR($F139 &gt;= AL$6, $G139 &lt; AK$6), 0, 2)+1)</f>
        <v/>
      </c>
      <c r="AL139" s="68" t="str">
        <f ca="1">INDEX({"","_","-","="},IF(OR($D139 &gt;= AM$6, $E139 &lt; AL$6), 0, 1)+IF(OR($F139 &gt;= AM$6, $G139 &lt; AL$6), 0, 2)+1)</f>
        <v/>
      </c>
      <c r="AM139" s="68" t="str">
        <f ca="1">INDEX({"","_","-","="},IF(OR($D139 &gt;= AN$6, $E139 &lt; AM$6), 0, 1)+IF(OR($F139 &gt;= AN$6, $G139 &lt; AM$6), 0, 2)+1)</f>
        <v/>
      </c>
      <c r="AN139" s="68" t="str">
        <f ca="1">INDEX({"","_","-","="},IF(OR($D139 &gt;= AO$6, $E139 &lt; AN$6), 0, 1)+IF(OR($F139 &gt;= AO$6, $G139 &lt; AN$6), 0, 2)+1)</f>
        <v/>
      </c>
      <c r="AO139" s="68" t="str">
        <f ca="1">INDEX({"","_","-","="},IF(OR($D139 &gt;= AP$6, $E139 &lt; AO$6), 0, 1)+IF(OR($F139 &gt;= AP$6, $G139 &lt; AO$6), 0, 2)+1)</f>
        <v/>
      </c>
      <c r="AP139" s="68" t="str">
        <f ca="1">INDEX({"","_","-","="},IF(OR($D139 &gt;= AQ$6, $E139 &lt; AP$6), 0, 1)+IF(OR($F139 &gt;= AQ$6, $G139 &lt; AP$6), 0, 2)+1)</f>
        <v/>
      </c>
      <c r="AQ139" s="68" t="str">
        <f ca="1">INDEX({"","_","-","="},IF(OR($D139 &gt;= AR$6, $E139 &lt; AQ$6), 0, 1)+IF(OR($F139 &gt;= AR$6, $G139 &lt; AQ$6), 0, 2)+1)</f>
        <v/>
      </c>
      <c r="AR139" s="68" t="str">
        <f ca="1">INDEX({"","_","-","="},IF(OR($D139 &gt;= AS$6, $E139 &lt; AR$6), 0, 1)+IF(OR($F139 &gt;= AS$6, $G139 &lt; AR$6), 0, 2)+1)</f>
        <v/>
      </c>
      <c r="AS139" s="68" t="str">
        <f ca="1">INDEX({"","_","-","="},IF(OR($D139 &gt;= AT$6, $E139 &lt; AS$6), 0, 1)+IF(OR($F139 &gt;= AT$6, $G139 &lt; AS$6), 0, 2)+1)</f>
        <v/>
      </c>
      <c r="AT139" s="68" t="str">
        <f ca="1">INDEX({"","_","-","="},IF(OR($D139 &gt;= AU$6, $E139 &lt; AT$6), 0, 1)+IF(OR($F139 &gt;= AU$6, $G139 &lt; AT$6), 0, 2)+1)</f>
        <v/>
      </c>
      <c r="AU139" s="68" t="str">
        <f ca="1">INDEX({"","_","-","="},IF(OR($D139 &gt;= AV$6, $E139 &lt; AU$6), 0, 1)+IF(OR($F139 &gt;= AV$6, $G139 &lt; AU$6), 0, 2)+1)</f>
        <v/>
      </c>
      <c r="AV139" s="68" t="str">
        <f ca="1">INDEX({"","_","-","="},IF(OR($D139 &gt;= AW$6, $E139 &lt; AV$6), 0, 1)+IF(OR($F139 &gt;= AW$6, $G139 &lt; AV$6), 0, 2)+1)</f>
        <v/>
      </c>
      <c r="AW139" s="68" t="str">
        <f ca="1">INDEX({"","_","-","="},IF(OR($D139 &gt;= AX$6, $E139 &lt; AW$6), 0, 1)+IF(OR($F139 &gt;= AX$6, $G139 &lt; AW$6), 0, 2)+1)</f>
        <v/>
      </c>
      <c r="AX139" s="68" t="str">
        <f ca="1">INDEX({"","_","-","="},IF(OR($D139 &gt;= AY$6, $E139 &lt; AX$6), 0, 1)+IF(OR($F139 &gt;= AY$6, $G139 &lt; AX$6), 0, 2)+1)</f>
        <v/>
      </c>
      <c r="AY139" s="68" t="str">
        <f ca="1">INDEX({"","_","-","="},IF(OR($D139 &gt;= AZ$6, $E139 &lt; AY$6), 0, 1)+IF(OR($F139 &gt;= AZ$6, $G139 &lt; AY$6), 0, 2)+1)</f>
        <v/>
      </c>
      <c r="AZ139" s="68" t="str">
        <f ca="1">INDEX({"","_","-","="},IF(OR($D139 &gt;= BA$6, $E139 &lt; AZ$6), 0, 1)+IF(OR($F139 &gt;= BA$6, $G139 &lt; AZ$6), 0, 2)+1)</f>
        <v/>
      </c>
      <c r="BA139" s="68" t="str">
        <f ca="1">INDEX({"","_","-","="},IF(OR($D139 &gt;= BB$6, $E139 &lt; BA$6), 0, 1)+IF(OR($F139 &gt;= BB$6, $G139 &lt; BA$6), 0, 2)+1)</f>
        <v/>
      </c>
      <c r="BB139" s="68" t="str">
        <f ca="1">INDEX({"","_","-","="},IF(OR($D139 &gt;= BC$6, $E139 &lt; BB$6), 0, 1)+IF(OR($F139 &gt;= BC$6, $G139 &lt; BB$6), 0, 2)+1)</f>
        <v/>
      </c>
      <c r="BC139" s="68" t="str">
        <f ca="1">INDEX({"","_","-","="},IF(OR($D139 &gt;= BD$6, $E139 &lt; BC$6), 0, 1)+IF(OR($F139 &gt;= BD$6, $G139 &lt; BC$6), 0, 2)+1)</f>
        <v/>
      </c>
      <c r="BD139" s="68" t="str">
        <f ca="1">INDEX({"","_","-","="},IF(OR($D139 &gt;= BE$6, $E139 &lt; BD$6), 0, 1)+IF(OR($F139 &gt;= BE$6, $G139 &lt; BD$6), 0, 2)+1)</f>
        <v/>
      </c>
      <c r="BE139" s="68" t="str">
        <f ca="1">INDEX({"","_","-","="},IF(OR($D139 &gt;= BF$6, $E139 &lt; BE$6), 0, 1)+IF(OR($F139 &gt;= BF$6, $G139 &lt; BE$6), 0, 2)+1)</f>
        <v/>
      </c>
      <c r="BF139" s="68" t="str">
        <f ca="1">INDEX({"","_","-","="},IF(OR($D139 &gt;= BG$6, $E139 &lt; BF$6), 0, 1)+IF(OR($F139 &gt;= BG$6, $G139 &lt; BF$6), 0, 2)+1)</f>
        <v/>
      </c>
      <c r="BG139" s="68" t="str">
        <f ca="1">INDEX({"","_","-","="},IF(OR($D139 &gt;= BH$6, $E139 &lt; BG$6), 0, 1)+IF(OR($F139 &gt;= BH$6, $G139 &lt; BG$6), 0, 2)+1)</f>
        <v/>
      </c>
      <c r="BH139" s="68" t="str">
        <f ca="1">INDEX({"","_","-","="},IF(OR($D139 &gt;= BI$6, $E139 &lt; BH$6), 0, 1)+IF(OR($F139 &gt;= BI$6, $G139 &lt; BH$6), 0, 2)+1)</f>
        <v/>
      </c>
      <c r="BI139" s="68" t="str">
        <f ca="1">INDEX({"","_","-","="},IF(OR($D139 &gt;= BJ$6, $E139 &lt; BI$6), 0, 1)+IF(OR($F139 &gt;= BJ$6, $G139 &lt; BI$6), 0, 2)+1)</f>
        <v/>
      </c>
      <c r="BJ139" s="68" t="str">
        <f ca="1">INDEX({"","_","-","="},IF(OR($D139 &gt;= BK$6, $E139 &lt; BJ$6), 0, 1)+IF(OR($F139 &gt;= BK$6, $G139 &lt; BJ$6), 0, 2)+1)</f>
        <v/>
      </c>
      <c r="BK139" s="68" t="str">
        <f ca="1">INDEX({"","_","-","="},IF(OR($D139 &gt;= BL$6, $E139 &lt; BK$6), 0, 1)+IF(OR($F139 &gt;= BL$6, $G139 &lt; BK$6), 0, 2)+1)</f>
        <v/>
      </c>
      <c r="BL139" s="68" t="str">
        <f ca="1">INDEX({"","_","-","="},IF(OR($D139 &gt;= BM$6, $E139 &lt; BL$6), 0, 1)+IF(OR($F139 &gt;= BM$6, $G139 &lt; BL$6), 0, 2)+1)</f>
        <v/>
      </c>
      <c r="BM139" s="68" t="str">
        <f ca="1">INDEX({"","_","-","="},IF(OR($D139 &gt;= BN$6, $E139 &lt; BM$6), 0, 1)+IF(OR($F139 &gt;= BN$6, $G139 &lt; BM$6), 0, 2)+1)</f>
        <v/>
      </c>
      <c r="BN139" s="68" t="str">
        <f ca="1">INDEX({"","_","-","="},IF(OR($D139 &gt;= BO$6, $E139 &lt; BN$6), 0, 1)+IF(OR($F139 &gt;= BO$6, $G139 &lt; BN$6), 0, 2)+1)</f>
        <v/>
      </c>
      <c r="BO139" s="68" t="str">
        <f ca="1">INDEX({"","_","-","="},IF(OR($D139 &gt;= BP$6, $E139 &lt; BO$6), 0, 1)+IF(OR($F139 &gt;= BP$6, $G139 &lt; BO$6), 0, 2)+1)</f>
        <v/>
      </c>
      <c r="BP139" s="68" t="str">
        <f ca="1">INDEX({"","_","-","="},IF(OR($D139 &gt;= BQ$6, $E139 &lt; BP$6), 0, 1)+IF(OR($F139 &gt;= BQ$6, $G139 &lt; BP$6), 0, 2)+1)</f>
        <v/>
      </c>
      <c r="BQ139" s="68" t="str">
        <f ca="1">INDEX({"","_","-","="},IF(OR($D139 &gt;= BR$6, $E139 &lt; BQ$6), 0, 1)+IF(OR($F139 &gt;= BR$6, $G139 &lt; BQ$6), 0, 2)+1)</f>
        <v/>
      </c>
      <c r="BR139" s="68" t="str">
        <f ca="1">INDEX({"","_","-","="},IF(OR($D139 &gt;= BS$6, $E139 &lt; BR$6), 0, 1)+IF(OR($F139 &gt;= BS$6, $G139 &lt; BR$6), 0, 2)+1)</f>
        <v/>
      </c>
      <c r="BS139" s="68" t="str">
        <f ca="1">INDEX({"","_","-","="},IF(OR($D139 &gt;= BT$6, $E139 &lt; BS$6), 0, 1)+IF(OR($F139 &gt;= BT$6, $G139 &lt; BS$6), 0, 2)+1)</f>
        <v/>
      </c>
      <c r="BT139" s="68" t="str">
        <f ca="1">INDEX({"","_","-","="},IF(OR($D139 &gt;= BU$6, $E139 &lt; BT$6), 0, 1)+IF(OR($F139 &gt;= BU$6, $G139 &lt; BT$6), 0, 2)+1)</f>
        <v/>
      </c>
      <c r="BU139" s="68" t="str">
        <f ca="1">INDEX({"","_","-","="},IF(OR($D139 &gt;= BV$6, $E139 &lt; BU$6), 0, 1)+IF(OR($F139 &gt;= BV$6, $G139 &lt; BU$6), 0, 2)+1)</f>
        <v/>
      </c>
      <c r="BV139" s="68" t="str">
        <f ca="1">INDEX({"","_","-","="},IF(OR($D139 &gt;= BW$6, $E139 &lt; BV$6), 0, 1)+IF(OR($F139 &gt;= BW$6, $G139 &lt; BV$6), 0, 2)+1)</f>
        <v/>
      </c>
      <c r="BW139" s="68" t="str">
        <f ca="1">INDEX({"","_","-","="},IF(OR($D139 &gt;= BX$6, $E139 &lt; BW$6), 0, 1)+IF(OR($F139 &gt;= BX$6, $G139 &lt; BW$6), 0, 2)+1)</f>
        <v/>
      </c>
      <c r="BX139" s="68" t="str">
        <f ca="1">INDEX({"","_","-","="},IF(OR($D139 &gt;= BY$6, $E139 &lt; BX$6), 0, 1)+IF(OR($F139 &gt;= BY$6, $G139 &lt; BX$6), 0, 2)+1)</f>
        <v/>
      </c>
      <c r="BY139" s="68" t="str">
        <f ca="1">INDEX({"","_","-","="},IF(OR($D139 &gt;= BZ$6, $E139 &lt; BY$6), 0, 1)+IF(OR($F139 &gt;= BZ$6, $G139 &lt; BY$6), 0, 2)+1)</f>
        <v/>
      </c>
      <c r="BZ139" s="68" t="str">
        <f ca="1">INDEX({"","_","-","="},IF(OR($D139 &gt;= CA$6, $E139 &lt; BZ$6), 0, 1)+IF(OR($F139 &gt;= CA$6, $G139 &lt; BZ$6), 0, 2)+1)</f>
        <v/>
      </c>
      <c r="CA139" s="68" t="str">
        <f ca="1">INDEX({"","_","-","="},IF(OR($D139 &gt;= CB$6, $E139 &lt; CA$6), 0, 1)+IF(OR($F139 &gt;= CB$6, $G139 &lt; CA$6), 0, 2)+1)</f>
        <v/>
      </c>
      <c r="CB139" s="68" t="str">
        <f ca="1">INDEX({"","_","-","="},IF(OR($D139 &gt;= CC$6, $E139 &lt; CB$6), 0, 1)+IF(OR($F139 &gt;= CC$6, $G139 &lt; CB$6), 0, 2)+1)</f>
        <v/>
      </c>
      <c r="CC139" s="68" t="str">
        <f ca="1">INDEX({"","_","-","="},IF(OR($D139 &gt;= CD$6, $E139 &lt; CC$6), 0, 1)+IF(OR($F139 &gt;= CD$6, $G139 &lt; CC$6), 0, 2)+1)</f>
        <v/>
      </c>
      <c r="CD139" s="68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IF('临-进度'!M135,'临-进度'!$A135,"")</f>
        <v/>
      </c>
      <c r="B140" s="8" t="str">
        <f ca="1">IF('临-进度'!M135,'临-进度'!$B135,"")</f>
        <v/>
      </c>
      <c r="C140" s="8" t="str">
        <f ca="1">IF('临-进度'!M135,'临-进度'!$E135,"")</f>
        <v/>
      </c>
      <c r="D140" s="40" t="str">
        <f ca="1">IF('临-进度'!$M135,'临-进度'!$I135,"")</f>
        <v/>
      </c>
      <c r="E140" s="40" t="str">
        <f ca="1">IF('临-进度'!$M135,'临-进度'!$AE135,"")</f>
        <v/>
      </c>
      <c r="F140" s="40" t="str">
        <f ca="1">IF('临-进度'!$M135,'临-进度'!$J135,"")</f>
        <v/>
      </c>
      <c r="G140" s="73" t="str">
        <f ca="1">IF('临-进度'!$M135,'临-进度'!$AF135,"")</f>
        <v/>
      </c>
      <c r="H140" s="68" t="str">
        <f ca="1">INDEX({"","_","-","="},IF(OR($D140 &gt;= I$6, $E140 &lt; H$6), 0, 1)+IF(OR($F140 &gt;= I$6, $G140 &lt; H$6), 0, 2)+1)</f>
        <v/>
      </c>
      <c r="I140" s="68" t="str">
        <f ca="1">INDEX({"","_","-","="},IF(OR($D140 &gt;= J$6, $E140 &lt; I$6), 0, 1)+IF(OR($F140 &gt;= J$6, $G140 &lt; I$6), 0, 2)+1)</f>
        <v/>
      </c>
      <c r="J140" s="68" t="str">
        <f ca="1">INDEX({"","_","-","="},IF(OR($D140 &gt;= K$6, $E140 &lt; J$6), 0, 1)+IF(OR($F140 &gt;= K$6, $G140 &lt; J$6), 0, 2)+1)</f>
        <v/>
      </c>
      <c r="K140" s="68" t="str">
        <f ca="1">INDEX({"","_","-","="},IF(OR($D140 &gt;= L$6, $E140 &lt; K$6), 0, 1)+IF(OR($F140 &gt;= L$6, $G140 &lt; K$6), 0, 2)+1)</f>
        <v/>
      </c>
      <c r="L140" s="68" t="str">
        <f ca="1">INDEX({"","_","-","="},IF(OR($D140 &gt;= M$6, $E140 &lt; L$6), 0, 1)+IF(OR($F140 &gt;= M$6, $G140 &lt; L$6), 0, 2)+1)</f>
        <v/>
      </c>
      <c r="M140" s="68" t="str">
        <f ca="1">INDEX({"","_","-","="},IF(OR($D140 &gt;= N$6, $E140 &lt; M$6), 0, 1)+IF(OR($F140 &gt;= N$6, $G140 &lt; M$6), 0, 2)+1)</f>
        <v/>
      </c>
      <c r="N140" s="68" t="str">
        <f ca="1">INDEX({"","_","-","="},IF(OR($D140 &gt;= O$6, $E140 &lt; N$6), 0, 1)+IF(OR($F140 &gt;= O$6, $G140 &lt; N$6), 0, 2)+1)</f>
        <v/>
      </c>
      <c r="O140" s="68" t="str">
        <f ca="1">INDEX({"","_","-","="},IF(OR($D140 &gt;= P$6, $E140 &lt; O$6), 0, 1)+IF(OR($F140 &gt;= P$6, $G140 &lt; O$6), 0, 2)+1)</f>
        <v/>
      </c>
      <c r="P140" s="68" t="str">
        <f ca="1">INDEX({"","_","-","="},IF(OR($D140 &gt;= Q$6, $E140 &lt; P$6), 0, 1)+IF(OR($F140 &gt;= Q$6, $G140 &lt; P$6), 0, 2)+1)</f>
        <v/>
      </c>
      <c r="Q140" s="68" t="str">
        <f ca="1">INDEX({"","_","-","="},IF(OR($D140 &gt;= R$6, $E140 &lt; Q$6), 0, 1)+IF(OR($F140 &gt;= R$6, $G140 &lt; Q$6), 0, 2)+1)</f>
        <v/>
      </c>
      <c r="R140" s="68" t="str">
        <f ca="1">INDEX({"","_","-","="},IF(OR($D140 &gt;= S$6, $E140 &lt; R$6), 0, 1)+IF(OR($F140 &gt;= S$6, $G140 &lt; R$6), 0, 2)+1)</f>
        <v/>
      </c>
      <c r="S140" s="68" t="str">
        <f ca="1">INDEX({"","_","-","="},IF(OR($D140 &gt;= T$6, $E140 &lt; S$6), 0, 1)+IF(OR($F140 &gt;= T$6, $G140 &lt; S$6), 0, 2)+1)</f>
        <v/>
      </c>
      <c r="T140" s="68" t="str">
        <f ca="1">INDEX({"","_","-","="},IF(OR($D140 &gt;= U$6, $E140 &lt; T$6), 0, 1)+IF(OR($F140 &gt;= U$6, $G140 &lt; T$6), 0, 2)+1)</f>
        <v/>
      </c>
      <c r="U140" s="68" t="str">
        <f ca="1">INDEX({"","_","-","="},IF(OR($D140 &gt;= V$6, $E140 &lt; U$6), 0, 1)+IF(OR($F140 &gt;= V$6, $G140 &lt; U$6), 0, 2)+1)</f>
        <v/>
      </c>
      <c r="V140" s="68" t="str">
        <f ca="1">INDEX({"","_","-","="},IF(OR($D140 &gt;= W$6, $E140 &lt; V$6), 0, 1)+IF(OR($F140 &gt;= W$6, $G140 &lt; V$6), 0, 2)+1)</f>
        <v/>
      </c>
      <c r="W140" s="68" t="str">
        <f ca="1">INDEX({"","_","-","="},IF(OR($D140 &gt;= X$6, $E140 &lt; W$6), 0, 1)+IF(OR($F140 &gt;= X$6, $G140 &lt; W$6), 0, 2)+1)</f>
        <v/>
      </c>
      <c r="X140" s="68" t="str">
        <f ca="1">INDEX({"","_","-","="},IF(OR($D140 &gt;= Y$6, $E140 &lt; X$6), 0, 1)+IF(OR($F140 &gt;= Y$6, $G140 &lt; X$6), 0, 2)+1)</f>
        <v/>
      </c>
      <c r="Y140" s="68" t="str">
        <f ca="1">INDEX({"","_","-","="},IF(OR($D140 &gt;= Z$6, $E140 &lt; Y$6), 0, 1)+IF(OR($F140 &gt;= Z$6, $G140 &lt; Y$6), 0, 2)+1)</f>
        <v/>
      </c>
      <c r="Z140" s="68" t="str">
        <f ca="1">INDEX({"","_","-","="},IF(OR($D140 &gt;= AA$6, $E140 &lt; Z$6), 0, 1)+IF(OR($F140 &gt;= AA$6, $G140 &lt; Z$6), 0, 2)+1)</f>
        <v/>
      </c>
      <c r="AA140" s="68" t="str">
        <f ca="1">INDEX({"","_","-","="},IF(OR($D140 &gt;= AB$6, $E140 &lt; AA$6), 0, 1)+IF(OR($F140 &gt;= AB$6, $G140 &lt; AA$6), 0, 2)+1)</f>
        <v/>
      </c>
      <c r="AB140" s="68" t="str">
        <f ca="1">INDEX({"","_","-","="},IF(OR($D140 &gt;= AC$6, $E140 &lt; AB$6), 0, 1)+IF(OR($F140 &gt;= AC$6, $G140 &lt; AB$6), 0, 2)+1)</f>
        <v/>
      </c>
      <c r="AC140" s="68" t="str">
        <f ca="1">INDEX({"","_","-","="},IF(OR($D140 &gt;= AD$6, $E140 &lt; AC$6), 0, 1)+IF(OR($F140 &gt;= AD$6, $G140 &lt; AC$6), 0, 2)+1)</f>
        <v/>
      </c>
      <c r="AD140" s="68" t="str">
        <f ca="1">INDEX({"","_","-","="},IF(OR($D140 &gt;= AE$6, $E140 &lt; AD$6), 0, 1)+IF(OR($F140 &gt;= AE$6, $G140 &lt; AD$6), 0, 2)+1)</f>
        <v/>
      </c>
      <c r="AE140" s="68" t="str">
        <f ca="1">INDEX({"","_","-","="},IF(OR($D140 &gt;= AF$6, $E140 &lt; AE$6), 0, 1)+IF(OR($F140 &gt;= AF$6, $G140 &lt; AE$6), 0, 2)+1)</f>
        <v/>
      </c>
      <c r="AF140" s="68" t="str">
        <f ca="1">INDEX({"","_","-","="},IF(OR($D140 &gt;= AG$6, $E140 &lt; AF$6), 0, 1)+IF(OR($F140 &gt;= AG$6, $G140 &lt; AF$6), 0, 2)+1)</f>
        <v/>
      </c>
      <c r="AG140" s="68" t="str">
        <f ca="1">INDEX({"","_","-","="},IF(OR($D140 &gt;= AH$6, $E140 &lt; AG$6), 0, 1)+IF(OR($F140 &gt;= AH$6, $G140 &lt; AG$6), 0, 2)+1)</f>
        <v/>
      </c>
      <c r="AH140" s="68" t="str">
        <f ca="1">INDEX({"","_","-","="},IF(OR($D140 &gt;= AI$6, $E140 &lt; AH$6), 0, 1)+IF(OR($F140 &gt;= AI$6, $G140 &lt; AH$6), 0, 2)+1)</f>
        <v/>
      </c>
      <c r="AI140" s="68" t="str">
        <f ca="1">INDEX({"","_","-","="},IF(OR($D140 &gt;= AJ$6, $E140 &lt; AI$6), 0, 1)+IF(OR($F140 &gt;= AJ$6, $G140 &lt; AI$6), 0, 2)+1)</f>
        <v/>
      </c>
      <c r="AJ140" s="68" t="str">
        <f ca="1">INDEX({"","_","-","="},IF(OR($D140 &gt;= AK$6, $E140 &lt; AJ$6), 0, 1)+IF(OR($F140 &gt;= AK$6, $G140 &lt; AJ$6), 0, 2)+1)</f>
        <v/>
      </c>
      <c r="AK140" s="68" t="str">
        <f ca="1">INDEX({"","_","-","="},IF(OR($D140 &gt;= AL$6, $E140 &lt; AK$6), 0, 1)+IF(OR($F140 &gt;= AL$6, $G140 &lt; AK$6), 0, 2)+1)</f>
        <v/>
      </c>
      <c r="AL140" s="68" t="str">
        <f ca="1">INDEX({"","_","-","="},IF(OR($D140 &gt;= AM$6, $E140 &lt; AL$6), 0, 1)+IF(OR($F140 &gt;= AM$6, $G140 &lt; AL$6), 0, 2)+1)</f>
        <v/>
      </c>
      <c r="AM140" s="68" t="str">
        <f ca="1">INDEX({"","_","-","="},IF(OR($D140 &gt;= AN$6, $E140 &lt; AM$6), 0, 1)+IF(OR($F140 &gt;= AN$6, $G140 &lt; AM$6), 0, 2)+1)</f>
        <v/>
      </c>
      <c r="AN140" s="68" t="str">
        <f ca="1">INDEX({"","_","-","="},IF(OR($D140 &gt;= AO$6, $E140 &lt; AN$6), 0, 1)+IF(OR($F140 &gt;= AO$6, $G140 &lt; AN$6), 0, 2)+1)</f>
        <v/>
      </c>
      <c r="AO140" s="68" t="str">
        <f ca="1">INDEX({"","_","-","="},IF(OR($D140 &gt;= AP$6, $E140 &lt; AO$6), 0, 1)+IF(OR($F140 &gt;= AP$6, $G140 &lt; AO$6), 0, 2)+1)</f>
        <v/>
      </c>
      <c r="AP140" s="68" t="str">
        <f ca="1">INDEX({"","_","-","="},IF(OR($D140 &gt;= AQ$6, $E140 &lt; AP$6), 0, 1)+IF(OR($F140 &gt;= AQ$6, $G140 &lt; AP$6), 0, 2)+1)</f>
        <v/>
      </c>
      <c r="AQ140" s="68" t="str">
        <f ca="1">INDEX({"","_","-","="},IF(OR($D140 &gt;= AR$6, $E140 &lt; AQ$6), 0, 1)+IF(OR($F140 &gt;= AR$6, $G140 &lt; AQ$6), 0, 2)+1)</f>
        <v/>
      </c>
      <c r="AR140" s="68" t="str">
        <f ca="1">INDEX({"","_","-","="},IF(OR($D140 &gt;= AS$6, $E140 &lt; AR$6), 0, 1)+IF(OR($F140 &gt;= AS$6, $G140 &lt; AR$6), 0, 2)+1)</f>
        <v/>
      </c>
      <c r="AS140" s="68" t="str">
        <f ca="1">INDEX({"","_","-","="},IF(OR($D140 &gt;= AT$6, $E140 &lt; AS$6), 0, 1)+IF(OR($F140 &gt;= AT$6, $G140 &lt; AS$6), 0, 2)+1)</f>
        <v/>
      </c>
      <c r="AT140" s="68" t="str">
        <f ca="1">INDEX({"","_","-","="},IF(OR($D140 &gt;= AU$6, $E140 &lt; AT$6), 0, 1)+IF(OR($F140 &gt;= AU$6, $G140 &lt; AT$6), 0, 2)+1)</f>
        <v/>
      </c>
      <c r="AU140" s="68" t="str">
        <f ca="1">INDEX({"","_","-","="},IF(OR($D140 &gt;= AV$6, $E140 &lt; AU$6), 0, 1)+IF(OR($F140 &gt;= AV$6, $G140 &lt; AU$6), 0, 2)+1)</f>
        <v/>
      </c>
      <c r="AV140" s="68" t="str">
        <f ca="1">INDEX({"","_","-","="},IF(OR($D140 &gt;= AW$6, $E140 &lt; AV$6), 0, 1)+IF(OR($F140 &gt;= AW$6, $G140 &lt; AV$6), 0, 2)+1)</f>
        <v/>
      </c>
      <c r="AW140" s="68" t="str">
        <f ca="1">INDEX({"","_","-","="},IF(OR($D140 &gt;= AX$6, $E140 &lt; AW$6), 0, 1)+IF(OR($F140 &gt;= AX$6, $G140 &lt; AW$6), 0, 2)+1)</f>
        <v/>
      </c>
      <c r="AX140" s="68" t="str">
        <f ca="1">INDEX({"","_","-","="},IF(OR($D140 &gt;= AY$6, $E140 &lt; AX$6), 0, 1)+IF(OR($F140 &gt;= AY$6, $G140 &lt; AX$6), 0, 2)+1)</f>
        <v/>
      </c>
      <c r="AY140" s="68" t="str">
        <f ca="1">INDEX({"","_","-","="},IF(OR($D140 &gt;= AZ$6, $E140 &lt; AY$6), 0, 1)+IF(OR($F140 &gt;= AZ$6, $G140 &lt; AY$6), 0, 2)+1)</f>
        <v/>
      </c>
      <c r="AZ140" s="68" t="str">
        <f ca="1">INDEX({"","_","-","="},IF(OR($D140 &gt;= BA$6, $E140 &lt; AZ$6), 0, 1)+IF(OR($F140 &gt;= BA$6, $G140 &lt; AZ$6), 0, 2)+1)</f>
        <v/>
      </c>
      <c r="BA140" s="68" t="str">
        <f ca="1">INDEX({"","_","-","="},IF(OR($D140 &gt;= BB$6, $E140 &lt; BA$6), 0, 1)+IF(OR($F140 &gt;= BB$6, $G140 &lt; BA$6), 0, 2)+1)</f>
        <v/>
      </c>
      <c r="BB140" s="68" t="str">
        <f ca="1">INDEX({"","_","-","="},IF(OR($D140 &gt;= BC$6, $E140 &lt; BB$6), 0, 1)+IF(OR($F140 &gt;= BC$6, $G140 &lt; BB$6), 0, 2)+1)</f>
        <v/>
      </c>
      <c r="BC140" s="68" t="str">
        <f ca="1">INDEX({"","_","-","="},IF(OR($D140 &gt;= BD$6, $E140 &lt; BC$6), 0, 1)+IF(OR($F140 &gt;= BD$6, $G140 &lt; BC$6), 0, 2)+1)</f>
        <v/>
      </c>
      <c r="BD140" s="68" t="str">
        <f ca="1">INDEX({"","_","-","="},IF(OR($D140 &gt;= BE$6, $E140 &lt; BD$6), 0, 1)+IF(OR($F140 &gt;= BE$6, $G140 &lt; BD$6), 0, 2)+1)</f>
        <v/>
      </c>
      <c r="BE140" s="68" t="str">
        <f ca="1">INDEX({"","_","-","="},IF(OR($D140 &gt;= BF$6, $E140 &lt; BE$6), 0, 1)+IF(OR($F140 &gt;= BF$6, $G140 &lt; BE$6), 0, 2)+1)</f>
        <v/>
      </c>
      <c r="BF140" s="68" t="str">
        <f ca="1">INDEX({"","_","-","="},IF(OR($D140 &gt;= BG$6, $E140 &lt; BF$6), 0, 1)+IF(OR($F140 &gt;= BG$6, $G140 &lt; BF$6), 0, 2)+1)</f>
        <v/>
      </c>
      <c r="BG140" s="68" t="str">
        <f ca="1">INDEX({"","_","-","="},IF(OR($D140 &gt;= BH$6, $E140 &lt; BG$6), 0, 1)+IF(OR($F140 &gt;= BH$6, $G140 &lt; BG$6), 0, 2)+1)</f>
        <v/>
      </c>
      <c r="BH140" s="68" t="str">
        <f ca="1">INDEX({"","_","-","="},IF(OR($D140 &gt;= BI$6, $E140 &lt; BH$6), 0, 1)+IF(OR($F140 &gt;= BI$6, $G140 &lt; BH$6), 0, 2)+1)</f>
        <v/>
      </c>
      <c r="BI140" s="68" t="str">
        <f ca="1">INDEX({"","_","-","="},IF(OR($D140 &gt;= BJ$6, $E140 &lt; BI$6), 0, 1)+IF(OR($F140 &gt;= BJ$6, $G140 &lt; BI$6), 0, 2)+1)</f>
        <v/>
      </c>
      <c r="BJ140" s="68" t="str">
        <f ca="1">INDEX({"","_","-","="},IF(OR($D140 &gt;= BK$6, $E140 &lt; BJ$6), 0, 1)+IF(OR($F140 &gt;= BK$6, $G140 &lt; BJ$6), 0, 2)+1)</f>
        <v/>
      </c>
      <c r="BK140" s="68" t="str">
        <f ca="1">INDEX({"","_","-","="},IF(OR($D140 &gt;= BL$6, $E140 &lt; BK$6), 0, 1)+IF(OR($F140 &gt;= BL$6, $G140 &lt; BK$6), 0, 2)+1)</f>
        <v/>
      </c>
      <c r="BL140" s="68" t="str">
        <f ca="1">INDEX({"","_","-","="},IF(OR($D140 &gt;= BM$6, $E140 &lt; BL$6), 0, 1)+IF(OR($F140 &gt;= BM$6, $G140 &lt; BL$6), 0, 2)+1)</f>
        <v/>
      </c>
      <c r="BM140" s="68" t="str">
        <f ca="1">INDEX({"","_","-","="},IF(OR($D140 &gt;= BN$6, $E140 &lt; BM$6), 0, 1)+IF(OR($F140 &gt;= BN$6, $G140 &lt; BM$6), 0, 2)+1)</f>
        <v/>
      </c>
      <c r="BN140" s="68" t="str">
        <f ca="1">INDEX({"","_","-","="},IF(OR($D140 &gt;= BO$6, $E140 &lt; BN$6), 0, 1)+IF(OR($F140 &gt;= BO$6, $G140 &lt; BN$6), 0, 2)+1)</f>
        <v/>
      </c>
      <c r="BO140" s="68" t="str">
        <f ca="1">INDEX({"","_","-","="},IF(OR($D140 &gt;= BP$6, $E140 &lt; BO$6), 0, 1)+IF(OR($F140 &gt;= BP$6, $G140 &lt; BO$6), 0, 2)+1)</f>
        <v/>
      </c>
      <c r="BP140" s="68" t="str">
        <f ca="1">INDEX({"","_","-","="},IF(OR($D140 &gt;= BQ$6, $E140 &lt; BP$6), 0, 1)+IF(OR($F140 &gt;= BQ$6, $G140 &lt; BP$6), 0, 2)+1)</f>
        <v/>
      </c>
      <c r="BQ140" s="68" t="str">
        <f ca="1">INDEX({"","_","-","="},IF(OR($D140 &gt;= BR$6, $E140 &lt; BQ$6), 0, 1)+IF(OR($F140 &gt;= BR$6, $G140 &lt; BQ$6), 0, 2)+1)</f>
        <v/>
      </c>
      <c r="BR140" s="68" t="str">
        <f ca="1">INDEX({"","_","-","="},IF(OR($D140 &gt;= BS$6, $E140 &lt; BR$6), 0, 1)+IF(OR($F140 &gt;= BS$6, $G140 &lt; BR$6), 0, 2)+1)</f>
        <v/>
      </c>
      <c r="BS140" s="68" t="str">
        <f ca="1">INDEX({"","_","-","="},IF(OR($D140 &gt;= BT$6, $E140 &lt; BS$6), 0, 1)+IF(OR($F140 &gt;= BT$6, $G140 &lt; BS$6), 0, 2)+1)</f>
        <v/>
      </c>
      <c r="BT140" s="68" t="str">
        <f ca="1">INDEX({"","_","-","="},IF(OR($D140 &gt;= BU$6, $E140 &lt; BT$6), 0, 1)+IF(OR($F140 &gt;= BU$6, $G140 &lt; BT$6), 0, 2)+1)</f>
        <v/>
      </c>
      <c r="BU140" s="68" t="str">
        <f ca="1">INDEX({"","_","-","="},IF(OR($D140 &gt;= BV$6, $E140 &lt; BU$6), 0, 1)+IF(OR($F140 &gt;= BV$6, $G140 &lt; BU$6), 0, 2)+1)</f>
        <v/>
      </c>
      <c r="BV140" s="68" t="str">
        <f ca="1">INDEX({"","_","-","="},IF(OR($D140 &gt;= BW$6, $E140 &lt; BV$6), 0, 1)+IF(OR($F140 &gt;= BW$6, $G140 &lt; BV$6), 0, 2)+1)</f>
        <v/>
      </c>
      <c r="BW140" s="68" t="str">
        <f ca="1">INDEX({"","_","-","="},IF(OR($D140 &gt;= BX$6, $E140 &lt; BW$6), 0, 1)+IF(OR($F140 &gt;= BX$6, $G140 &lt; BW$6), 0, 2)+1)</f>
        <v/>
      </c>
      <c r="BX140" s="68" t="str">
        <f ca="1">INDEX({"","_","-","="},IF(OR($D140 &gt;= BY$6, $E140 &lt; BX$6), 0, 1)+IF(OR($F140 &gt;= BY$6, $G140 &lt; BX$6), 0, 2)+1)</f>
        <v/>
      </c>
      <c r="BY140" s="68" t="str">
        <f ca="1">INDEX({"","_","-","="},IF(OR($D140 &gt;= BZ$6, $E140 &lt; BY$6), 0, 1)+IF(OR($F140 &gt;= BZ$6, $G140 &lt; BY$6), 0, 2)+1)</f>
        <v/>
      </c>
      <c r="BZ140" s="68" t="str">
        <f ca="1">INDEX({"","_","-","="},IF(OR($D140 &gt;= CA$6, $E140 &lt; BZ$6), 0, 1)+IF(OR($F140 &gt;= CA$6, $G140 &lt; BZ$6), 0, 2)+1)</f>
        <v/>
      </c>
      <c r="CA140" s="68" t="str">
        <f ca="1">INDEX({"","_","-","="},IF(OR($D140 &gt;= CB$6, $E140 &lt; CA$6), 0, 1)+IF(OR($F140 &gt;= CB$6, $G140 &lt; CA$6), 0, 2)+1)</f>
        <v/>
      </c>
      <c r="CB140" s="68" t="str">
        <f ca="1">INDEX({"","_","-","="},IF(OR($D140 &gt;= CC$6, $E140 &lt; CB$6), 0, 1)+IF(OR($F140 &gt;= CC$6, $G140 &lt; CB$6), 0, 2)+1)</f>
        <v/>
      </c>
      <c r="CC140" s="68" t="str">
        <f ca="1">INDEX({"","_","-","="},IF(OR($D140 &gt;= CD$6, $E140 &lt; CC$6), 0, 1)+IF(OR($F140 &gt;= CD$6, $G140 &lt; CC$6), 0, 2)+1)</f>
        <v/>
      </c>
      <c r="CD140" s="68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IF('临-进度'!M136,'临-进度'!$A136,"")</f>
        <v/>
      </c>
      <c r="B141" s="8" t="str">
        <f ca="1">IF('临-进度'!M136,'临-进度'!$B136,"")</f>
        <v/>
      </c>
      <c r="C141" s="8" t="str">
        <f ca="1">IF('临-进度'!M136,'临-进度'!$E136,"")</f>
        <v/>
      </c>
      <c r="D141" s="40" t="str">
        <f ca="1">IF('临-进度'!$M136,'临-进度'!$I136,"")</f>
        <v/>
      </c>
      <c r="E141" s="40" t="str">
        <f ca="1">IF('临-进度'!$M136,'临-进度'!$AE136,"")</f>
        <v/>
      </c>
      <c r="F141" s="40" t="str">
        <f ca="1">IF('临-进度'!$M136,'临-进度'!$J136,"")</f>
        <v/>
      </c>
      <c r="G141" s="73" t="str">
        <f ca="1">IF('临-进度'!$M136,'临-进度'!$AF136,"")</f>
        <v/>
      </c>
      <c r="H141" s="68" t="str">
        <f ca="1">INDEX({"","_","-","="},IF(OR($D141 &gt;= I$6, $E141 &lt; H$6), 0, 1)+IF(OR($F141 &gt;= I$6, $G141 &lt; H$6), 0, 2)+1)</f>
        <v/>
      </c>
      <c r="I141" s="68" t="str">
        <f ca="1">INDEX({"","_","-","="},IF(OR($D141 &gt;= J$6, $E141 &lt; I$6), 0, 1)+IF(OR($F141 &gt;= J$6, $G141 &lt; I$6), 0, 2)+1)</f>
        <v/>
      </c>
      <c r="J141" s="68" t="str">
        <f ca="1">INDEX({"","_","-","="},IF(OR($D141 &gt;= K$6, $E141 &lt; J$6), 0, 1)+IF(OR($F141 &gt;= K$6, $G141 &lt; J$6), 0, 2)+1)</f>
        <v/>
      </c>
      <c r="K141" s="68" t="str">
        <f ca="1">INDEX({"","_","-","="},IF(OR($D141 &gt;= L$6, $E141 &lt; K$6), 0, 1)+IF(OR($F141 &gt;= L$6, $G141 &lt; K$6), 0, 2)+1)</f>
        <v/>
      </c>
      <c r="L141" s="68" t="str">
        <f ca="1">INDEX({"","_","-","="},IF(OR($D141 &gt;= M$6, $E141 &lt; L$6), 0, 1)+IF(OR($F141 &gt;= M$6, $G141 &lt; L$6), 0, 2)+1)</f>
        <v/>
      </c>
      <c r="M141" s="68" t="str">
        <f ca="1">INDEX({"","_","-","="},IF(OR($D141 &gt;= N$6, $E141 &lt; M$6), 0, 1)+IF(OR($F141 &gt;= N$6, $G141 &lt; M$6), 0, 2)+1)</f>
        <v/>
      </c>
      <c r="N141" s="68" t="str">
        <f ca="1">INDEX({"","_","-","="},IF(OR($D141 &gt;= O$6, $E141 &lt; N$6), 0, 1)+IF(OR($F141 &gt;= O$6, $G141 &lt; N$6), 0, 2)+1)</f>
        <v/>
      </c>
      <c r="O141" s="68" t="str">
        <f ca="1">INDEX({"","_","-","="},IF(OR($D141 &gt;= P$6, $E141 &lt; O$6), 0, 1)+IF(OR($F141 &gt;= P$6, $G141 &lt; O$6), 0, 2)+1)</f>
        <v/>
      </c>
      <c r="P141" s="68" t="str">
        <f ca="1">INDEX({"","_","-","="},IF(OR($D141 &gt;= Q$6, $E141 &lt; P$6), 0, 1)+IF(OR($F141 &gt;= Q$6, $G141 &lt; P$6), 0, 2)+1)</f>
        <v/>
      </c>
      <c r="Q141" s="68" t="str">
        <f ca="1">INDEX({"","_","-","="},IF(OR($D141 &gt;= R$6, $E141 &lt; Q$6), 0, 1)+IF(OR($F141 &gt;= R$6, $G141 &lt; Q$6), 0, 2)+1)</f>
        <v/>
      </c>
      <c r="R141" s="68" t="str">
        <f ca="1">INDEX({"","_","-","="},IF(OR($D141 &gt;= S$6, $E141 &lt; R$6), 0, 1)+IF(OR($F141 &gt;= S$6, $G141 &lt; R$6), 0, 2)+1)</f>
        <v/>
      </c>
      <c r="S141" s="68" t="str">
        <f ca="1">INDEX({"","_","-","="},IF(OR($D141 &gt;= T$6, $E141 &lt; S$6), 0, 1)+IF(OR($F141 &gt;= T$6, $G141 &lt; S$6), 0, 2)+1)</f>
        <v/>
      </c>
      <c r="T141" s="68" t="str">
        <f ca="1">INDEX({"","_","-","="},IF(OR($D141 &gt;= U$6, $E141 &lt; T$6), 0, 1)+IF(OR($F141 &gt;= U$6, $G141 &lt; T$6), 0, 2)+1)</f>
        <v/>
      </c>
      <c r="U141" s="68" t="str">
        <f ca="1">INDEX({"","_","-","="},IF(OR($D141 &gt;= V$6, $E141 &lt; U$6), 0, 1)+IF(OR($F141 &gt;= V$6, $G141 &lt; U$6), 0, 2)+1)</f>
        <v/>
      </c>
      <c r="V141" s="68" t="str">
        <f ca="1">INDEX({"","_","-","="},IF(OR($D141 &gt;= W$6, $E141 &lt; V$6), 0, 1)+IF(OR($F141 &gt;= W$6, $G141 &lt; V$6), 0, 2)+1)</f>
        <v/>
      </c>
      <c r="W141" s="68" t="str">
        <f ca="1">INDEX({"","_","-","="},IF(OR($D141 &gt;= X$6, $E141 &lt; W$6), 0, 1)+IF(OR($F141 &gt;= X$6, $G141 &lt; W$6), 0, 2)+1)</f>
        <v/>
      </c>
      <c r="X141" s="68" t="str">
        <f ca="1">INDEX({"","_","-","="},IF(OR($D141 &gt;= Y$6, $E141 &lt; X$6), 0, 1)+IF(OR($F141 &gt;= Y$6, $G141 &lt; X$6), 0, 2)+1)</f>
        <v/>
      </c>
      <c r="Y141" s="68" t="str">
        <f ca="1">INDEX({"","_","-","="},IF(OR($D141 &gt;= Z$6, $E141 &lt; Y$6), 0, 1)+IF(OR($F141 &gt;= Z$6, $G141 &lt; Y$6), 0, 2)+1)</f>
        <v/>
      </c>
      <c r="Z141" s="68" t="str">
        <f ca="1">INDEX({"","_","-","="},IF(OR($D141 &gt;= AA$6, $E141 &lt; Z$6), 0, 1)+IF(OR($F141 &gt;= AA$6, $G141 &lt; Z$6), 0, 2)+1)</f>
        <v/>
      </c>
      <c r="AA141" s="68" t="str">
        <f ca="1">INDEX({"","_","-","="},IF(OR($D141 &gt;= AB$6, $E141 &lt; AA$6), 0, 1)+IF(OR($F141 &gt;= AB$6, $G141 &lt; AA$6), 0, 2)+1)</f>
        <v/>
      </c>
      <c r="AB141" s="68" t="str">
        <f ca="1">INDEX({"","_","-","="},IF(OR($D141 &gt;= AC$6, $E141 &lt; AB$6), 0, 1)+IF(OR($F141 &gt;= AC$6, $G141 &lt; AB$6), 0, 2)+1)</f>
        <v/>
      </c>
      <c r="AC141" s="68" t="str">
        <f ca="1">INDEX({"","_","-","="},IF(OR($D141 &gt;= AD$6, $E141 &lt; AC$6), 0, 1)+IF(OR($F141 &gt;= AD$6, $G141 &lt; AC$6), 0, 2)+1)</f>
        <v/>
      </c>
      <c r="AD141" s="68" t="str">
        <f ca="1">INDEX({"","_","-","="},IF(OR($D141 &gt;= AE$6, $E141 &lt; AD$6), 0, 1)+IF(OR($F141 &gt;= AE$6, $G141 &lt; AD$6), 0, 2)+1)</f>
        <v/>
      </c>
      <c r="AE141" s="68" t="str">
        <f ca="1">INDEX({"","_","-","="},IF(OR($D141 &gt;= AF$6, $E141 &lt; AE$6), 0, 1)+IF(OR($F141 &gt;= AF$6, $G141 &lt; AE$6), 0, 2)+1)</f>
        <v/>
      </c>
      <c r="AF141" s="68" t="str">
        <f ca="1">INDEX({"","_","-","="},IF(OR($D141 &gt;= AG$6, $E141 &lt; AF$6), 0, 1)+IF(OR($F141 &gt;= AG$6, $G141 &lt; AF$6), 0, 2)+1)</f>
        <v/>
      </c>
      <c r="AG141" s="68" t="str">
        <f ca="1">INDEX({"","_","-","="},IF(OR($D141 &gt;= AH$6, $E141 &lt; AG$6), 0, 1)+IF(OR($F141 &gt;= AH$6, $G141 &lt; AG$6), 0, 2)+1)</f>
        <v/>
      </c>
      <c r="AH141" s="68" t="str">
        <f ca="1">INDEX({"","_","-","="},IF(OR($D141 &gt;= AI$6, $E141 &lt; AH$6), 0, 1)+IF(OR($F141 &gt;= AI$6, $G141 &lt; AH$6), 0, 2)+1)</f>
        <v/>
      </c>
      <c r="AI141" s="68" t="str">
        <f ca="1">INDEX({"","_","-","="},IF(OR($D141 &gt;= AJ$6, $E141 &lt; AI$6), 0, 1)+IF(OR($F141 &gt;= AJ$6, $G141 &lt; AI$6), 0, 2)+1)</f>
        <v/>
      </c>
      <c r="AJ141" s="68" t="str">
        <f ca="1">INDEX({"","_","-","="},IF(OR($D141 &gt;= AK$6, $E141 &lt; AJ$6), 0, 1)+IF(OR($F141 &gt;= AK$6, $G141 &lt; AJ$6), 0, 2)+1)</f>
        <v/>
      </c>
      <c r="AK141" s="68" t="str">
        <f ca="1">INDEX({"","_","-","="},IF(OR($D141 &gt;= AL$6, $E141 &lt; AK$6), 0, 1)+IF(OR($F141 &gt;= AL$6, $G141 &lt; AK$6), 0, 2)+1)</f>
        <v/>
      </c>
      <c r="AL141" s="68" t="str">
        <f ca="1">INDEX({"","_","-","="},IF(OR($D141 &gt;= AM$6, $E141 &lt; AL$6), 0, 1)+IF(OR($F141 &gt;= AM$6, $G141 &lt; AL$6), 0, 2)+1)</f>
        <v/>
      </c>
      <c r="AM141" s="68" t="str">
        <f ca="1">INDEX({"","_","-","="},IF(OR($D141 &gt;= AN$6, $E141 &lt; AM$6), 0, 1)+IF(OR($F141 &gt;= AN$6, $G141 &lt; AM$6), 0, 2)+1)</f>
        <v/>
      </c>
      <c r="AN141" s="68" t="str">
        <f ca="1">INDEX({"","_","-","="},IF(OR($D141 &gt;= AO$6, $E141 &lt; AN$6), 0, 1)+IF(OR($F141 &gt;= AO$6, $G141 &lt; AN$6), 0, 2)+1)</f>
        <v/>
      </c>
      <c r="AO141" s="68" t="str">
        <f ca="1">INDEX({"","_","-","="},IF(OR($D141 &gt;= AP$6, $E141 &lt; AO$6), 0, 1)+IF(OR($F141 &gt;= AP$6, $G141 &lt; AO$6), 0, 2)+1)</f>
        <v/>
      </c>
      <c r="AP141" s="68" t="str">
        <f ca="1">INDEX({"","_","-","="},IF(OR($D141 &gt;= AQ$6, $E141 &lt; AP$6), 0, 1)+IF(OR($F141 &gt;= AQ$6, $G141 &lt; AP$6), 0, 2)+1)</f>
        <v/>
      </c>
      <c r="AQ141" s="68" t="str">
        <f ca="1">INDEX({"","_","-","="},IF(OR($D141 &gt;= AR$6, $E141 &lt; AQ$6), 0, 1)+IF(OR($F141 &gt;= AR$6, $G141 &lt; AQ$6), 0, 2)+1)</f>
        <v/>
      </c>
      <c r="AR141" s="68" t="str">
        <f ca="1">INDEX({"","_","-","="},IF(OR($D141 &gt;= AS$6, $E141 &lt; AR$6), 0, 1)+IF(OR($F141 &gt;= AS$6, $G141 &lt; AR$6), 0, 2)+1)</f>
        <v/>
      </c>
      <c r="AS141" s="68" t="str">
        <f ca="1">INDEX({"","_","-","="},IF(OR($D141 &gt;= AT$6, $E141 &lt; AS$6), 0, 1)+IF(OR($F141 &gt;= AT$6, $G141 &lt; AS$6), 0, 2)+1)</f>
        <v/>
      </c>
      <c r="AT141" s="68" t="str">
        <f ca="1">INDEX({"","_","-","="},IF(OR($D141 &gt;= AU$6, $E141 &lt; AT$6), 0, 1)+IF(OR($F141 &gt;= AU$6, $G141 &lt; AT$6), 0, 2)+1)</f>
        <v/>
      </c>
      <c r="AU141" s="68" t="str">
        <f ca="1">INDEX({"","_","-","="},IF(OR($D141 &gt;= AV$6, $E141 &lt; AU$6), 0, 1)+IF(OR($F141 &gt;= AV$6, $G141 &lt; AU$6), 0, 2)+1)</f>
        <v/>
      </c>
      <c r="AV141" s="68" t="str">
        <f ca="1">INDEX({"","_","-","="},IF(OR($D141 &gt;= AW$6, $E141 &lt; AV$6), 0, 1)+IF(OR($F141 &gt;= AW$6, $G141 &lt; AV$6), 0, 2)+1)</f>
        <v/>
      </c>
      <c r="AW141" s="68" t="str">
        <f ca="1">INDEX({"","_","-","="},IF(OR($D141 &gt;= AX$6, $E141 &lt; AW$6), 0, 1)+IF(OR($F141 &gt;= AX$6, $G141 &lt; AW$6), 0, 2)+1)</f>
        <v/>
      </c>
      <c r="AX141" s="68" t="str">
        <f ca="1">INDEX({"","_","-","="},IF(OR($D141 &gt;= AY$6, $E141 &lt; AX$6), 0, 1)+IF(OR($F141 &gt;= AY$6, $G141 &lt; AX$6), 0, 2)+1)</f>
        <v/>
      </c>
      <c r="AY141" s="68" t="str">
        <f ca="1">INDEX({"","_","-","="},IF(OR($D141 &gt;= AZ$6, $E141 &lt; AY$6), 0, 1)+IF(OR($F141 &gt;= AZ$6, $G141 &lt; AY$6), 0, 2)+1)</f>
        <v/>
      </c>
      <c r="AZ141" s="68" t="str">
        <f ca="1">INDEX({"","_","-","="},IF(OR($D141 &gt;= BA$6, $E141 &lt; AZ$6), 0, 1)+IF(OR($F141 &gt;= BA$6, $G141 &lt; AZ$6), 0, 2)+1)</f>
        <v/>
      </c>
      <c r="BA141" s="68" t="str">
        <f ca="1">INDEX({"","_","-","="},IF(OR($D141 &gt;= BB$6, $E141 &lt; BA$6), 0, 1)+IF(OR($F141 &gt;= BB$6, $G141 &lt; BA$6), 0, 2)+1)</f>
        <v/>
      </c>
      <c r="BB141" s="68" t="str">
        <f ca="1">INDEX({"","_","-","="},IF(OR($D141 &gt;= BC$6, $E141 &lt; BB$6), 0, 1)+IF(OR($F141 &gt;= BC$6, $G141 &lt; BB$6), 0, 2)+1)</f>
        <v/>
      </c>
      <c r="BC141" s="68" t="str">
        <f ca="1">INDEX({"","_","-","="},IF(OR($D141 &gt;= BD$6, $E141 &lt; BC$6), 0, 1)+IF(OR($F141 &gt;= BD$6, $G141 &lt; BC$6), 0, 2)+1)</f>
        <v/>
      </c>
      <c r="BD141" s="68" t="str">
        <f ca="1">INDEX({"","_","-","="},IF(OR($D141 &gt;= BE$6, $E141 &lt; BD$6), 0, 1)+IF(OR($F141 &gt;= BE$6, $G141 &lt; BD$6), 0, 2)+1)</f>
        <v/>
      </c>
      <c r="BE141" s="68" t="str">
        <f ca="1">INDEX({"","_","-","="},IF(OR($D141 &gt;= BF$6, $E141 &lt; BE$6), 0, 1)+IF(OR($F141 &gt;= BF$6, $G141 &lt; BE$6), 0, 2)+1)</f>
        <v/>
      </c>
      <c r="BF141" s="68" t="str">
        <f ca="1">INDEX({"","_","-","="},IF(OR($D141 &gt;= BG$6, $E141 &lt; BF$6), 0, 1)+IF(OR($F141 &gt;= BG$6, $G141 &lt; BF$6), 0, 2)+1)</f>
        <v/>
      </c>
      <c r="BG141" s="68" t="str">
        <f ca="1">INDEX({"","_","-","="},IF(OR($D141 &gt;= BH$6, $E141 &lt; BG$6), 0, 1)+IF(OR($F141 &gt;= BH$6, $G141 &lt; BG$6), 0, 2)+1)</f>
        <v/>
      </c>
      <c r="BH141" s="68" t="str">
        <f ca="1">INDEX({"","_","-","="},IF(OR($D141 &gt;= BI$6, $E141 &lt; BH$6), 0, 1)+IF(OR($F141 &gt;= BI$6, $G141 &lt; BH$6), 0, 2)+1)</f>
        <v/>
      </c>
      <c r="BI141" s="68" t="str">
        <f ca="1">INDEX({"","_","-","="},IF(OR($D141 &gt;= BJ$6, $E141 &lt; BI$6), 0, 1)+IF(OR($F141 &gt;= BJ$6, $G141 &lt; BI$6), 0, 2)+1)</f>
        <v/>
      </c>
      <c r="BJ141" s="68" t="str">
        <f ca="1">INDEX({"","_","-","="},IF(OR($D141 &gt;= BK$6, $E141 &lt; BJ$6), 0, 1)+IF(OR($F141 &gt;= BK$6, $G141 &lt; BJ$6), 0, 2)+1)</f>
        <v/>
      </c>
      <c r="BK141" s="68" t="str">
        <f ca="1">INDEX({"","_","-","="},IF(OR($D141 &gt;= BL$6, $E141 &lt; BK$6), 0, 1)+IF(OR($F141 &gt;= BL$6, $G141 &lt; BK$6), 0, 2)+1)</f>
        <v/>
      </c>
      <c r="BL141" s="68" t="str">
        <f ca="1">INDEX({"","_","-","="},IF(OR($D141 &gt;= BM$6, $E141 &lt; BL$6), 0, 1)+IF(OR($F141 &gt;= BM$6, $G141 &lt; BL$6), 0, 2)+1)</f>
        <v/>
      </c>
      <c r="BM141" s="68" t="str">
        <f ca="1">INDEX({"","_","-","="},IF(OR($D141 &gt;= BN$6, $E141 &lt; BM$6), 0, 1)+IF(OR($F141 &gt;= BN$6, $G141 &lt; BM$6), 0, 2)+1)</f>
        <v/>
      </c>
      <c r="BN141" s="68" t="str">
        <f ca="1">INDEX({"","_","-","="},IF(OR($D141 &gt;= BO$6, $E141 &lt; BN$6), 0, 1)+IF(OR($F141 &gt;= BO$6, $G141 &lt; BN$6), 0, 2)+1)</f>
        <v/>
      </c>
      <c r="BO141" s="68" t="str">
        <f ca="1">INDEX({"","_","-","="},IF(OR($D141 &gt;= BP$6, $E141 &lt; BO$6), 0, 1)+IF(OR($F141 &gt;= BP$6, $G141 &lt; BO$6), 0, 2)+1)</f>
        <v/>
      </c>
      <c r="BP141" s="68" t="str">
        <f ca="1">INDEX({"","_","-","="},IF(OR($D141 &gt;= BQ$6, $E141 &lt; BP$6), 0, 1)+IF(OR($F141 &gt;= BQ$6, $G141 &lt; BP$6), 0, 2)+1)</f>
        <v/>
      </c>
      <c r="BQ141" s="68" t="str">
        <f ca="1">INDEX({"","_","-","="},IF(OR($D141 &gt;= BR$6, $E141 &lt; BQ$6), 0, 1)+IF(OR($F141 &gt;= BR$6, $G141 &lt; BQ$6), 0, 2)+1)</f>
        <v/>
      </c>
      <c r="BR141" s="68" t="str">
        <f ca="1">INDEX({"","_","-","="},IF(OR($D141 &gt;= BS$6, $E141 &lt; BR$6), 0, 1)+IF(OR($F141 &gt;= BS$6, $G141 &lt; BR$6), 0, 2)+1)</f>
        <v/>
      </c>
      <c r="BS141" s="68" t="str">
        <f ca="1">INDEX({"","_","-","="},IF(OR($D141 &gt;= BT$6, $E141 &lt; BS$6), 0, 1)+IF(OR($F141 &gt;= BT$6, $G141 &lt; BS$6), 0, 2)+1)</f>
        <v/>
      </c>
      <c r="BT141" s="68" t="str">
        <f ca="1">INDEX({"","_","-","="},IF(OR($D141 &gt;= BU$6, $E141 &lt; BT$6), 0, 1)+IF(OR($F141 &gt;= BU$6, $G141 &lt; BT$6), 0, 2)+1)</f>
        <v/>
      </c>
      <c r="BU141" s="68" t="str">
        <f ca="1">INDEX({"","_","-","="},IF(OR($D141 &gt;= BV$6, $E141 &lt; BU$6), 0, 1)+IF(OR($F141 &gt;= BV$6, $G141 &lt; BU$6), 0, 2)+1)</f>
        <v/>
      </c>
      <c r="BV141" s="68" t="str">
        <f ca="1">INDEX({"","_","-","="},IF(OR($D141 &gt;= BW$6, $E141 &lt; BV$6), 0, 1)+IF(OR($F141 &gt;= BW$6, $G141 &lt; BV$6), 0, 2)+1)</f>
        <v/>
      </c>
      <c r="BW141" s="68" t="str">
        <f ca="1">INDEX({"","_","-","="},IF(OR($D141 &gt;= BX$6, $E141 &lt; BW$6), 0, 1)+IF(OR($F141 &gt;= BX$6, $G141 &lt; BW$6), 0, 2)+1)</f>
        <v/>
      </c>
      <c r="BX141" s="68" t="str">
        <f ca="1">INDEX({"","_","-","="},IF(OR($D141 &gt;= BY$6, $E141 &lt; BX$6), 0, 1)+IF(OR($F141 &gt;= BY$6, $G141 &lt; BX$6), 0, 2)+1)</f>
        <v/>
      </c>
      <c r="BY141" s="68" t="str">
        <f ca="1">INDEX({"","_","-","="},IF(OR($D141 &gt;= BZ$6, $E141 &lt; BY$6), 0, 1)+IF(OR($F141 &gt;= BZ$6, $G141 &lt; BY$6), 0, 2)+1)</f>
        <v/>
      </c>
      <c r="BZ141" s="68" t="str">
        <f ca="1">INDEX({"","_","-","="},IF(OR($D141 &gt;= CA$6, $E141 &lt; BZ$6), 0, 1)+IF(OR($F141 &gt;= CA$6, $G141 &lt; BZ$6), 0, 2)+1)</f>
        <v/>
      </c>
      <c r="CA141" s="68" t="str">
        <f ca="1">INDEX({"","_","-","="},IF(OR($D141 &gt;= CB$6, $E141 &lt; CA$6), 0, 1)+IF(OR($F141 &gt;= CB$6, $G141 &lt; CA$6), 0, 2)+1)</f>
        <v/>
      </c>
      <c r="CB141" s="68" t="str">
        <f ca="1">INDEX({"","_","-","="},IF(OR($D141 &gt;= CC$6, $E141 &lt; CB$6), 0, 1)+IF(OR($F141 &gt;= CC$6, $G141 &lt; CB$6), 0, 2)+1)</f>
        <v/>
      </c>
      <c r="CC141" s="68" t="str">
        <f ca="1">INDEX({"","_","-","="},IF(OR($D141 &gt;= CD$6, $E141 &lt; CC$6), 0, 1)+IF(OR($F141 &gt;= CD$6, $G141 &lt; CC$6), 0, 2)+1)</f>
        <v/>
      </c>
      <c r="CD141" s="68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IF('临-进度'!M137,'临-进度'!$A137,"")</f>
        <v/>
      </c>
      <c r="B142" s="8" t="str">
        <f ca="1">IF('临-进度'!M137,'临-进度'!$B137,"")</f>
        <v/>
      </c>
      <c r="C142" s="8" t="str">
        <f ca="1">IF('临-进度'!M137,'临-进度'!$E137,"")</f>
        <v/>
      </c>
      <c r="D142" s="40" t="str">
        <f ca="1">IF('临-进度'!$M137,'临-进度'!$I137,"")</f>
        <v/>
      </c>
      <c r="E142" s="40" t="str">
        <f ca="1">IF('临-进度'!$M137,'临-进度'!$AE137,"")</f>
        <v/>
      </c>
      <c r="F142" s="40" t="str">
        <f ca="1">IF('临-进度'!$M137,'临-进度'!$J137,"")</f>
        <v/>
      </c>
      <c r="G142" s="73" t="str">
        <f ca="1">IF('临-进度'!$M137,'临-进度'!$AF137,"")</f>
        <v/>
      </c>
      <c r="H142" s="68" t="str">
        <f ca="1">INDEX({"","_","-","="},IF(OR($D142 &gt;= I$6, $E142 &lt; H$6), 0, 1)+IF(OR($F142 &gt;= I$6, $G142 &lt; H$6), 0, 2)+1)</f>
        <v/>
      </c>
      <c r="I142" s="68" t="str">
        <f ca="1">INDEX({"","_","-","="},IF(OR($D142 &gt;= J$6, $E142 &lt; I$6), 0, 1)+IF(OR($F142 &gt;= J$6, $G142 &lt; I$6), 0, 2)+1)</f>
        <v/>
      </c>
      <c r="J142" s="68" t="str">
        <f ca="1">INDEX({"","_","-","="},IF(OR($D142 &gt;= K$6, $E142 &lt; J$6), 0, 1)+IF(OR($F142 &gt;= K$6, $G142 &lt; J$6), 0, 2)+1)</f>
        <v/>
      </c>
      <c r="K142" s="68" t="str">
        <f ca="1">INDEX({"","_","-","="},IF(OR($D142 &gt;= L$6, $E142 &lt; K$6), 0, 1)+IF(OR($F142 &gt;= L$6, $G142 &lt; K$6), 0, 2)+1)</f>
        <v/>
      </c>
      <c r="L142" s="68" t="str">
        <f ca="1">INDEX({"","_","-","="},IF(OR($D142 &gt;= M$6, $E142 &lt; L$6), 0, 1)+IF(OR($F142 &gt;= M$6, $G142 &lt; L$6), 0, 2)+1)</f>
        <v/>
      </c>
      <c r="M142" s="68" t="str">
        <f ca="1">INDEX({"","_","-","="},IF(OR($D142 &gt;= N$6, $E142 &lt; M$6), 0, 1)+IF(OR($F142 &gt;= N$6, $G142 &lt; M$6), 0, 2)+1)</f>
        <v/>
      </c>
      <c r="N142" s="68" t="str">
        <f ca="1">INDEX({"","_","-","="},IF(OR($D142 &gt;= O$6, $E142 &lt; N$6), 0, 1)+IF(OR($F142 &gt;= O$6, $G142 &lt; N$6), 0, 2)+1)</f>
        <v/>
      </c>
      <c r="O142" s="68" t="str">
        <f ca="1">INDEX({"","_","-","="},IF(OR($D142 &gt;= P$6, $E142 &lt; O$6), 0, 1)+IF(OR($F142 &gt;= P$6, $G142 &lt; O$6), 0, 2)+1)</f>
        <v/>
      </c>
      <c r="P142" s="68" t="str">
        <f ca="1">INDEX({"","_","-","="},IF(OR($D142 &gt;= Q$6, $E142 &lt; P$6), 0, 1)+IF(OR($F142 &gt;= Q$6, $G142 &lt; P$6), 0, 2)+1)</f>
        <v/>
      </c>
      <c r="Q142" s="68" t="str">
        <f ca="1">INDEX({"","_","-","="},IF(OR($D142 &gt;= R$6, $E142 &lt; Q$6), 0, 1)+IF(OR($F142 &gt;= R$6, $G142 &lt; Q$6), 0, 2)+1)</f>
        <v/>
      </c>
      <c r="R142" s="68" t="str">
        <f ca="1">INDEX({"","_","-","="},IF(OR($D142 &gt;= S$6, $E142 &lt; R$6), 0, 1)+IF(OR($F142 &gt;= S$6, $G142 &lt; R$6), 0, 2)+1)</f>
        <v/>
      </c>
      <c r="S142" s="68" t="str">
        <f ca="1">INDEX({"","_","-","="},IF(OR($D142 &gt;= T$6, $E142 &lt; S$6), 0, 1)+IF(OR($F142 &gt;= T$6, $G142 &lt; S$6), 0, 2)+1)</f>
        <v/>
      </c>
      <c r="T142" s="68" t="str">
        <f ca="1">INDEX({"","_","-","="},IF(OR($D142 &gt;= U$6, $E142 &lt; T$6), 0, 1)+IF(OR($F142 &gt;= U$6, $G142 &lt; T$6), 0, 2)+1)</f>
        <v/>
      </c>
      <c r="U142" s="68" t="str">
        <f ca="1">INDEX({"","_","-","="},IF(OR($D142 &gt;= V$6, $E142 &lt; U$6), 0, 1)+IF(OR($F142 &gt;= V$6, $G142 &lt; U$6), 0, 2)+1)</f>
        <v/>
      </c>
      <c r="V142" s="68" t="str">
        <f ca="1">INDEX({"","_","-","="},IF(OR($D142 &gt;= W$6, $E142 &lt; V$6), 0, 1)+IF(OR($F142 &gt;= W$6, $G142 &lt; V$6), 0, 2)+1)</f>
        <v/>
      </c>
      <c r="W142" s="68" t="str">
        <f ca="1">INDEX({"","_","-","="},IF(OR($D142 &gt;= X$6, $E142 &lt; W$6), 0, 1)+IF(OR($F142 &gt;= X$6, $G142 &lt; W$6), 0, 2)+1)</f>
        <v/>
      </c>
      <c r="X142" s="68" t="str">
        <f ca="1">INDEX({"","_","-","="},IF(OR($D142 &gt;= Y$6, $E142 &lt; X$6), 0, 1)+IF(OR($F142 &gt;= Y$6, $G142 &lt; X$6), 0, 2)+1)</f>
        <v/>
      </c>
      <c r="Y142" s="68" t="str">
        <f ca="1">INDEX({"","_","-","="},IF(OR($D142 &gt;= Z$6, $E142 &lt; Y$6), 0, 1)+IF(OR($F142 &gt;= Z$6, $G142 &lt; Y$6), 0, 2)+1)</f>
        <v/>
      </c>
      <c r="Z142" s="68" t="str">
        <f ca="1">INDEX({"","_","-","="},IF(OR($D142 &gt;= AA$6, $E142 &lt; Z$6), 0, 1)+IF(OR($F142 &gt;= AA$6, $G142 &lt; Z$6), 0, 2)+1)</f>
        <v/>
      </c>
      <c r="AA142" s="68" t="str">
        <f ca="1">INDEX({"","_","-","="},IF(OR($D142 &gt;= AB$6, $E142 &lt; AA$6), 0, 1)+IF(OR($F142 &gt;= AB$6, $G142 &lt; AA$6), 0, 2)+1)</f>
        <v/>
      </c>
      <c r="AB142" s="68" t="str">
        <f ca="1">INDEX({"","_","-","="},IF(OR($D142 &gt;= AC$6, $E142 &lt; AB$6), 0, 1)+IF(OR($F142 &gt;= AC$6, $G142 &lt; AB$6), 0, 2)+1)</f>
        <v/>
      </c>
      <c r="AC142" s="68" t="str">
        <f ca="1">INDEX({"","_","-","="},IF(OR($D142 &gt;= AD$6, $E142 &lt; AC$6), 0, 1)+IF(OR($F142 &gt;= AD$6, $G142 &lt; AC$6), 0, 2)+1)</f>
        <v/>
      </c>
      <c r="AD142" s="68" t="str">
        <f ca="1">INDEX({"","_","-","="},IF(OR($D142 &gt;= AE$6, $E142 &lt; AD$6), 0, 1)+IF(OR($F142 &gt;= AE$6, $G142 &lt; AD$6), 0, 2)+1)</f>
        <v/>
      </c>
      <c r="AE142" s="68" t="str">
        <f ca="1">INDEX({"","_","-","="},IF(OR($D142 &gt;= AF$6, $E142 &lt; AE$6), 0, 1)+IF(OR($F142 &gt;= AF$6, $G142 &lt; AE$6), 0, 2)+1)</f>
        <v/>
      </c>
      <c r="AF142" s="68" t="str">
        <f ca="1">INDEX({"","_","-","="},IF(OR($D142 &gt;= AG$6, $E142 &lt; AF$6), 0, 1)+IF(OR($F142 &gt;= AG$6, $G142 &lt; AF$6), 0, 2)+1)</f>
        <v/>
      </c>
      <c r="AG142" s="68" t="str">
        <f ca="1">INDEX({"","_","-","="},IF(OR($D142 &gt;= AH$6, $E142 &lt; AG$6), 0, 1)+IF(OR($F142 &gt;= AH$6, $G142 &lt; AG$6), 0, 2)+1)</f>
        <v/>
      </c>
      <c r="AH142" s="68" t="str">
        <f ca="1">INDEX({"","_","-","="},IF(OR($D142 &gt;= AI$6, $E142 &lt; AH$6), 0, 1)+IF(OR($F142 &gt;= AI$6, $G142 &lt; AH$6), 0, 2)+1)</f>
        <v/>
      </c>
      <c r="AI142" s="68" t="str">
        <f ca="1">INDEX({"","_","-","="},IF(OR($D142 &gt;= AJ$6, $E142 &lt; AI$6), 0, 1)+IF(OR($F142 &gt;= AJ$6, $G142 &lt; AI$6), 0, 2)+1)</f>
        <v/>
      </c>
      <c r="AJ142" s="68" t="str">
        <f ca="1">INDEX({"","_","-","="},IF(OR($D142 &gt;= AK$6, $E142 &lt; AJ$6), 0, 1)+IF(OR($F142 &gt;= AK$6, $G142 &lt; AJ$6), 0, 2)+1)</f>
        <v/>
      </c>
      <c r="AK142" s="68" t="str">
        <f ca="1">INDEX({"","_","-","="},IF(OR($D142 &gt;= AL$6, $E142 &lt; AK$6), 0, 1)+IF(OR($F142 &gt;= AL$6, $G142 &lt; AK$6), 0, 2)+1)</f>
        <v/>
      </c>
      <c r="AL142" s="68" t="str">
        <f ca="1">INDEX({"","_","-","="},IF(OR($D142 &gt;= AM$6, $E142 &lt; AL$6), 0, 1)+IF(OR($F142 &gt;= AM$6, $G142 &lt; AL$6), 0, 2)+1)</f>
        <v/>
      </c>
      <c r="AM142" s="68" t="str">
        <f ca="1">INDEX({"","_","-","="},IF(OR($D142 &gt;= AN$6, $E142 &lt; AM$6), 0, 1)+IF(OR($F142 &gt;= AN$6, $G142 &lt; AM$6), 0, 2)+1)</f>
        <v/>
      </c>
      <c r="AN142" s="68" t="str">
        <f ca="1">INDEX({"","_","-","="},IF(OR($D142 &gt;= AO$6, $E142 &lt; AN$6), 0, 1)+IF(OR($F142 &gt;= AO$6, $G142 &lt; AN$6), 0, 2)+1)</f>
        <v/>
      </c>
      <c r="AO142" s="68" t="str">
        <f ca="1">INDEX({"","_","-","="},IF(OR($D142 &gt;= AP$6, $E142 &lt; AO$6), 0, 1)+IF(OR($F142 &gt;= AP$6, $G142 &lt; AO$6), 0, 2)+1)</f>
        <v/>
      </c>
      <c r="AP142" s="68" t="str">
        <f ca="1">INDEX({"","_","-","="},IF(OR($D142 &gt;= AQ$6, $E142 &lt; AP$6), 0, 1)+IF(OR($F142 &gt;= AQ$6, $G142 &lt; AP$6), 0, 2)+1)</f>
        <v/>
      </c>
      <c r="AQ142" s="68" t="str">
        <f ca="1">INDEX({"","_","-","="},IF(OR($D142 &gt;= AR$6, $E142 &lt; AQ$6), 0, 1)+IF(OR($F142 &gt;= AR$6, $G142 &lt; AQ$6), 0, 2)+1)</f>
        <v/>
      </c>
      <c r="AR142" s="68" t="str">
        <f ca="1">INDEX({"","_","-","="},IF(OR($D142 &gt;= AS$6, $E142 &lt; AR$6), 0, 1)+IF(OR($F142 &gt;= AS$6, $G142 &lt; AR$6), 0, 2)+1)</f>
        <v/>
      </c>
      <c r="AS142" s="68" t="str">
        <f ca="1">INDEX({"","_","-","="},IF(OR($D142 &gt;= AT$6, $E142 &lt; AS$6), 0, 1)+IF(OR($F142 &gt;= AT$6, $G142 &lt; AS$6), 0, 2)+1)</f>
        <v/>
      </c>
      <c r="AT142" s="68" t="str">
        <f ca="1">INDEX({"","_","-","="},IF(OR($D142 &gt;= AU$6, $E142 &lt; AT$6), 0, 1)+IF(OR($F142 &gt;= AU$6, $G142 &lt; AT$6), 0, 2)+1)</f>
        <v/>
      </c>
      <c r="AU142" s="68" t="str">
        <f ca="1">INDEX({"","_","-","="},IF(OR($D142 &gt;= AV$6, $E142 &lt; AU$6), 0, 1)+IF(OR($F142 &gt;= AV$6, $G142 &lt; AU$6), 0, 2)+1)</f>
        <v/>
      </c>
      <c r="AV142" s="68" t="str">
        <f ca="1">INDEX({"","_","-","="},IF(OR($D142 &gt;= AW$6, $E142 &lt; AV$6), 0, 1)+IF(OR($F142 &gt;= AW$6, $G142 &lt; AV$6), 0, 2)+1)</f>
        <v/>
      </c>
      <c r="AW142" s="68" t="str">
        <f ca="1">INDEX({"","_","-","="},IF(OR($D142 &gt;= AX$6, $E142 &lt; AW$6), 0, 1)+IF(OR($F142 &gt;= AX$6, $G142 &lt; AW$6), 0, 2)+1)</f>
        <v/>
      </c>
      <c r="AX142" s="68" t="str">
        <f ca="1">INDEX({"","_","-","="},IF(OR($D142 &gt;= AY$6, $E142 &lt; AX$6), 0, 1)+IF(OR($F142 &gt;= AY$6, $G142 &lt; AX$6), 0, 2)+1)</f>
        <v/>
      </c>
      <c r="AY142" s="68" t="str">
        <f ca="1">INDEX({"","_","-","="},IF(OR($D142 &gt;= AZ$6, $E142 &lt; AY$6), 0, 1)+IF(OR($F142 &gt;= AZ$6, $G142 &lt; AY$6), 0, 2)+1)</f>
        <v/>
      </c>
      <c r="AZ142" s="68" t="str">
        <f ca="1">INDEX({"","_","-","="},IF(OR($D142 &gt;= BA$6, $E142 &lt; AZ$6), 0, 1)+IF(OR($F142 &gt;= BA$6, $G142 &lt; AZ$6), 0, 2)+1)</f>
        <v/>
      </c>
      <c r="BA142" s="68" t="str">
        <f ca="1">INDEX({"","_","-","="},IF(OR($D142 &gt;= BB$6, $E142 &lt; BA$6), 0, 1)+IF(OR($F142 &gt;= BB$6, $G142 &lt; BA$6), 0, 2)+1)</f>
        <v/>
      </c>
      <c r="BB142" s="68" t="str">
        <f ca="1">INDEX({"","_","-","="},IF(OR($D142 &gt;= BC$6, $E142 &lt; BB$6), 0, 1)+IF(OR($F142 &gt;= BC$6, $G142 &lt; BB$6), 0, 2)+1)</f>
        <v/>
      </c>
      <c r="BC142" s="68" t="str">
        <f ca="1">INDEX({"","_","-","="},IF(OR($D142 &gt;= BD$6, $E142 &lt; BC$6), 0, 1)+IF(OR($F142 &gt;= BD$6, $G142 &lt; BC$6), 0, 2)+1)</f>
        <v/>
      </c>
      <c r="BD142" s="68" t="str">
        <f ca="1">INDEX({"","_","-","="},IF(OR($D142 &gt;= BE$6, $E142 &lt; BD$6), 0, 1)+IF(OR($F142 &gt;= BE$6, $G142 &lt; BD$6), 0, 2)+1)</f>
        <v/>
      </c>
      <c r="BE142" s="68" t="str">
        <f ca="1">INDEX({"","_","-","="},IF(OR($D142 &gt;= BF$6, $E142 &lt; BE$6), 0, 1)+IF(OR($F142 &gt;= BF$6, $G142 &lt; BE$6), 0, 2)+1)</f>
        <v/>
      </c>
      <c r="BF142" s="68" t="str">
        <f ca="1">INDEX({"","_","-","="},IF(OR($D142 &gt;= BG$6, $E142 &lt; BF$6), 0, 1)+IF(OR($F142 &gt;= BG$6, $G142 &lt; BF$6), 0, 2)+1)</f>
        <v/>
      </c>
      <c r="BG142" s="68" t="str">
        <f ca="1">INDEX({"","_","-","="},IF(OR($D142 &gt;= BH$6, $E142 &lt; BG$6), 0, 1)+IF(OR($F142 &gt;= BH$6, $G142 &lt; BG$6), 0, 2)+1)</f>
        <v/>
      </c>
      <c r="BH142" s="68" t="str">
        <f ca="1">INDEX({"","_","-","="},IF(OR($D142 &gt;= BI$6, $E142 &lt; BH$6), 0, 1)+IF(OR($F142 &gt;= BI$6, $G142 &lt; BH$6), 0, 2)+1)</f>
        <v/>
      </c>
      <c r="BI142" s="68" t="str">
        <f ca="1">INDEX({"","_","-","="},IF(OR($D142 &gt;= BJ$6, $E142 &lt; BI$6), 0, 1)+IF(OR($F142 &gt;= BJ$6, $G142 &lt; BI$6), 0, 2)+1)</f>
        <v/>
      </c>
      <c r="BJ142" s="68" t="str">
        <f ca="1">INDEX({"","_","-","="},IF(OR($D142 &gt;= BK$6, $E142 &lt; BJ$6), 0, 1)+IF(OR($F142 &gt;= BK$6, $G142 &lt; BJ$6), 0, 2)+1)</f>
        <v/>
      </c>
      <c r="BK142" s="68" t="str">
        <f ca="1">INDEX({"","_","-","="},IF(OR($D142 &gt;= BL$6, $E142 &lt; BK$6), 0, 1)+IF(OR($F142 &gt;= BL$6, $G142 &lt; BK$6), 0, 2)+1)</f>
        <v/>
      </c>
      <c r="BL142" s="68" t="str">
        <f ca="1">INDEX({"","_","-","="},IF(OR($D142 &gt;= BM$6, $E142 &lt; BL$6), 0, 1)+IF(OR($F142 &gt;= BM$6, $G142 &lt; BL$6), 0, 2)+1)</f>
        <v/>
      </c>
      <c r="BM142" s="68" t="str">
        <f ca="1">INDEX({"","_","-","="},IF(OR($D142 &gt;= BN$6, $E142 &lt; BM$6), 0, 1)+IF(OR($F142 &gt;= BN$6, $G142 &lt; BM$6), 0, 2)+1)</f>
        <v/>
      </c>
      <c r="BN142" s="68" t="str">
        <f ca="1">INDEX({"","_","-","="},IF(OR($D142 &gt;= BO$6, $E142 &lt; BN$6), 0, 1)+IF(OR($F142 &gt;= BO$6, $G142 &lt; BN$6), 0, 2)+1)</f>
        <v/>
      </c>
      <c r="BO142" s="68" t="str">
        <f ca="1">INDEX({"","_","-","="},IF(OR($D142 &gt;= BP$6, $E142 &lt; BO$6), 0, 1)+IF(OR($F142 &gt;= BP$6, $G142 &lt; BO$6), 0, 2)+1)</f>
        <v/>
      </c>
      <c r="BP142" s="68" t="str">
        <f ca="1">INDEX({"","_","-","="},IF(OR($D142 &gt;= BQ$6, $E142 &lt; BP$6), 0, 1)+IF(OR($F142 &gt;= BQ$6, $G142 &lt; BP$6), 0, 2)+1)</f>
        <v/>
      </c>
      <c r="BQ142" s="68" t="str">
        <f ca="1">INDEX({"","_","-","="},IF(OR($D142 &gt;= BR$6, $E142 &lt; BQ$6), 0, 1)+IF(OR($F142 &gt;= BR$6, $G142 &lt; BQ$6), 0, 2)+1)</f>
        <v/>
      </c>
      <c r="BR142" s="68" t="str">
        <f ca="1">INDEX({"","_","-","="},IF(OR($D142 &gt;= BS$6, $E142 &lt; BR$6), 0, 1)+IF(OR($F142 &gt;= BS$6, $G142 &lt; BR$6), 0, 2)+1)</f>
        <v/>
      </c>
      <c r="BS142" s="68" t="str">
        <f ca="1">INDEX({"","_","-","="},IF(OR($D142 &gt;= BT$6, $E142 &lt; BS$6), 0, 1)+IF(OR($F142 &gt;= BT$6, $G142 &lt; BS$6), 0, 2)+1)</f>
        <v/>
      </c>
      <c r="BT142" s="68" t="str">
        <f ca="1">INDEX({"","_","-","="},IF(OR($D142 &gt;= BU$6, $E142 &lt; BT$6), 0, 1)+IF(OR($F142 &gt;= BU$6, $G142 &lt; BT$6), 0, 2)+1)</f>
        <v/>
      </c>
      <c r="BU142" s="68" t="str">
        <f ca="1">INDEX({"","_","-","="},IF(OR($D142 &gt;= BV$6, $E142 &lt; BU$6), 0, 1)+IF(OR($F142 &gt;= BV$6, $G142 &lt; BU$6), 0, 2)+1)</f>
        <v/>
      </c>
      <c r="BV142" s="68" t="str">
        <f ca="1">INDEX({"","_","-","="},IF(OR($D142 &gt;= BW$6, $E142 &lt; BV$6), 0, 1)+IF(OR($F142 &gt;= BW$6, $G142 &lt; BV$6), 0, 2)+1)</f>
        <v/>
      </c>
      <c r="BW142" s="68" t="str">
        <f ca="1">INDEX({"","_","-","="},IF(OR($D142 &gt;= BX$6, $E142 &lt; BW$6), 0, 1)+IF(OR($F142 &gt;= BX$6, $G142 &lt; BW$6), 0, 2)+1)</f>
        <v/>
      </c>
      <c r="BX142" s="68" t="str">
        <f ca="1">INDEX({"","_","-","="},IF(OR($D142 &gt;= BY$6, $E142 &lt; BX$6), 0, 1)+IF(OR($F142 &gt;= BY$6, $G142 &lt; BX$6), 0, 2)+1)</f>
        <v/>
      </c>
      <c r="BY142" s="68" t="str">
        <f ca="1">INDEX({"","_","-","="},IF(OR($D142 &gt;= BZ$6, $E142 &lt; BY$6), 0, 1)+IF(OR($F142 &gt;= BZ$6, $G142 &lt; BY$6), 0, 2)+1)</f>
        <v/>
      </c>
      <c r="BZ142" s="68" t="str">
        <f ca="1">INDEX({"","_","-","="},IF(OR($D142 &gt;= CA$6, $E142 &lt; BZ$6), 0, 1)+IF(OR($F142 &gt;= CA$6, $G142 &lt; BZ$6), 0, 2)+1)</f>
        <v/>
      </c>
      <c r="CA142" s="68" t="str">
        <f ca="1">INDEX({"","_","-","="},IF(OR($D142 &gt;= CB$6, $E142 &lt; CA$6), 0, 1)+IF(OR($F142 &gt;= CB$6, $G142 &lt; CA$6), 0, 2)+1)</f>
        <v/>
      </c>
      <c r="CB142" s="68" t="str">
        <f ca="1">INDEX({"","_","-","="},IF(OR($D142 &gt;= CC$6, $E142 &lt; CB$6), 0, 1)+IF(OR($F142 &gt;= CC$6, $G142 &lt; CB$6), 0, 2)+1)</f>
        <v/>
      </c>
      <c r="CC142" s="68" t="str">
        <f ca="1">INDEX({"","_","-","="},IF(OR($D142 &gt;= CD$6, $E142 &lt; CC$6), 0, 1)+IF(OR($F142 &gt;= CD$6, $G142 &lt; CC$6), 0, 2)+1)</f>
        <v/>
      </c>
      <c r="CD142" s="68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IF('临-进度'!M138,'临-进度'!$A138,"")</f>
        <v/>
      </c>
      <c r="B143" s="8" t="str">
        <f ca="1">IF('临-进度'!M138,'临-进度'!$B138,"")</f>
        <v/>
      </c>
      <c r="C143" s="8" t="str">
        <f ca="1">IF('临-进度'!M138,'临-进度'!$E138,"")</f>
        <v/>
      </c>
      <c r="D143" s="40" t="str">
        <f ca="1">IF('临-进度'!$M138,'临-进度'!$I138,"")</f>
        <v/>
      </c>
      <c r="E143" s="40" t="str">
        <f ca="1">IF('临-进度'!$M138,'临-进度'!$AE138,"")</f>
        <v/>
      </c>
      <c r="F143" s="40" t="str">
        <f ca="1">IF('临-进度'!$M138,'临-进度'!$J138,"")</f>
        <v/>
      </c>
      <c r="G143" s="73" t="str">
        <f ca="1">IF('临-进度'!$M138,'临-进度'!$AF138,"")</f>
        <v/>
      </c>
      <c r="H143" s="68" t="str">
        <f ca="1">INDEX({"","_","-","="},IF(OR($D143 &gt;= I$6, $E143 &lt; H$6), 0, 1)+IF(OR($F143 &gt;= I$6, $G143 &lt; H$6), 0, 2)+1)</f>
        <v/>
      </c>
      <c r="I143" s="68" t="str">
        <f ca="1">INDEX({"","_","-","="},IF(OR($D143 &gt;= J$6, $E143 &lt; I$6), 0, 1)+IF(OR($F143 &gt;= J$6, $G143 &lt; I$6), 0, 2)+1)</f>
        <v/>
      </c>
      <c r="J143" s="68" t="str">
        <f ca="1">INDEX({"","_","-","="},IF(OR($D143 &gt;= K$6, $E143 &lt; J$6), 0, 1)+IF(OR($F143 &gt;= K$6, $G143 &lt; J$6), 0, 2)+1)</f>
        <v/>
      </c>
      <c r="K143" s="68" t="str">
        <f ca="1">INDEX({"","_","-","="},IF(OR($D143 &gt;= L$6, $E143 &lt; K$6), 0, 1)+IF(OR($F143 &gt;= L$6, $G143 &lt; K$6), 0, 2)+1)</f>
        <v/>
      </c>
      <c r="L143" s="68" t="str">
        <f ca="1">INDEX({"","_","-","="},IF(OR($D143 &gt;= M$6, $E143 &lt; L$6), 0, 1)+IF(OR($F143 &gt;= M$6, $G143 &lt; L$6), 0, 2)+1)</f>
        <v/>
      </c>
      <c r="M143" s="68" t="str">
        <f ca="1">INDEX({"","_","-","="},IF(OR($D143 &gt;= N$6, $E143 &lt; M$6), 0, 1)+IF(OR($F143 &gt;= N$6, $G143 &lt; M$6), 0, 2)+1)</f>
        <v/>
      </c>
      <c r="N143" s="68" t="str">
        <f ca="1">INDEX({"","_","-","="},IF(OR($D143 &gt;= O$6, $E143 &lt; N$6), 0, 1)+IF(OR($F143 &gt;= O$6, $G143 &lt; N$6), 0, 2)+1)</f>
        <v/>
      </c>
      <c r="O143" s="68" t="str">
        <f ca="1">INDEX({"","_","-","="},IF(OR($D143 &gt;= P$6, $E143 &lt; O$6), 0, 1)+IF(OR($F143 &gt;= P$6, $G143 &lt; O$6), 0, 2)+1)</f>
        <v/>
      </c>
      <c r="P143" s="68" t="str">
        <f ca="1">INDEX({"","_","-","="},IF(OR($D143 &gt;= Q$6, $E143 &lt; P$6), 0, 1)+IF(OR($F143 &gt;= Q$6, $G143 &lt; P$6), 0, 2)+1)</f>
        <v/>
      </c>
      <c r="Q143" s="68" t="str">
        <f ca="1">INDEX({"","_","-","="},IF(OR($D143 &gt;= R$6, $E143 &lt; Q$6), 0, 1)+IF(OR($F143 &gt;= R$6, $G143 &lt; Q$6), 0, 2)+1)</f>
        <v/>
      </c>
      <c r="R143" s="68" t="str">
        <f ca="1">INDEX({"","_","-","="},IF(OR($D143 &gt;= S$6, $E143 &lt; R$6), 0, 1)+IF(OR($F143 &gt;= S$6, $G143 &lt; R$6), 0, 2)+1)</f>
        <v/>
      </c>
      <c r="S143" s="68" t="str">
        <f ca="1">INDEX({"","_","-","="},IF(OR($D143 &gt;= T$6, $E143 &lt; S$6), 0, 1)+IF(OR($F143 &gt;= T$6, $G143 &lt; S$6), 0, 2)+1)</f>
        <v/>
      </c>
      <c r="T143" s="68" t="str">
        <f ca="1">INDEX({"","_","-","="},IF(OR($D143 &gt;= U$6, $E143 &lt; T$6), 0, 1)+IF(OR($F143 &gt;= U$6, $G143 &lt; T$6), 0, 2)+1)</f>
        <v/>
      </c>
      <c r="U143" s="68" t="str">
        <f ca="1">INDEX({"","_","-","="},IF(OR($D143 &gt;= V$6, $E143 &lt; U$6), 0, 1)+IF(OR($F143 &gt;= V$6, $G143 &lt; U$6), 0, 2)+1)</f>
        <v/>
      </c>
      <c r="V143" s="68" t="str">
        <f ca="1">INDEX({"","_","-","="},IF(OR($D143 &gt;= W$6, $E143 &lt; V$6), 0, 1)+IF(OR($F143 &gt;= W$6, $G143 &lt; V$6), 0, 2)+1)</f>
        <v/>
      </c>
      <c r="W143" s="68" t="str">
        <f ca="1">INDEX({"","_","-","="},IF(OR($D143 &gt;= X$6, $E143 &lt; W$6), 0, 1)+IF(OR($F143 &gt;= X$6, $G143 &lt; W$6), 0, 2)+1)</f>
        <v/>
      </c>
      <c r="X143" s="68" t="str">
        <f ca="1">INDEX({"","_","-","="},IF(OR($D143 &gt;= Y$6, $E143 &lt; X$6), 0, 1)+IF(OR($F143 &gt;= Y$6, $G143 &lt; X$6), 0, 2)+1)</f>
        <v/>
      </c>
      <c r="Y143" s="68" t="str">
        <f ca="1">INDEX({"","_","-","="},IF(OR($D143 &gt;= Z$6, $E143 &lt; Y$6), 0, 1)+IF(OR($F143 &gt;= Z$6, $G143 &lt; Y$6), 0, 2)+1)</f>
        <v/>
      </c>
      <c r="Z143" s="68" t="str">
        <f ca="1">INDEX({"","_","-","="},IF(OR($D143 &gt;= AA$6, $E143 &lt; Z$6), 0, 1)+IF(OR($F143 &gt;= AA$6, $G143 &lt; Z$6), 0, 2)+1)</f>
        <v/>
      </c>
      <c r="AA143" s="68" t="str">
        <f ca="1">INDEX({"","_","-","="},IF(OR($D143 &gt;= AB$6, $E143 &lt; AA$6), 0, 1)+IF(OR($F143 &gt;= AB$6, $G143 &lt; AA$6), 0, 2)+1)</f>
        <v/>
      </c>
      <c r="AB143" s="68" t="str">
        <f ca="1">INDEX({"","_","-","="},IF(OR($D143 &gt;= AC$6, $E143 &lt; AB$6), 0, 1)+IF(OR($F143 &gt;= AC$6, $G143 &lt; AB$6), 0, 2)+1)</f>
        <v/>
      </c>
      <c r="AC143" s="68" t="str">
        <f ca="1">INDEX({"","_","-","="},IF(OR($D143 &gt;= AD$6, $E143 &lt; AC$6), 0, 1)+IF(OR($F143 &gt;= AD$6, $G143 &lt; AC$6), 0, 2)+1)</f>
        <v/>
      </c>
      <c r="AD143" s="68" t="str">
        <f ca="1">INDEX({"","_","-","="},IF(OR($D143 &gt;= AE$6, $E143 &lt; AD$6), 0, 1)+IF(OR($F143 &gt;= AE$6, $G143 &lt; AD$6), 0, 2)+1)</f>
        <v/>
      </c>
      <c r="AE143" s="68" t="str">
        <f ca="1">INDEX({"","_","-","="},IF(OR($D143 &gt;= AF$6, $E143 &lt; AE$6), 0, 1)+IF(OR($F143 &gt;= AF$6, $G143 &lt; AE$6), 0, 2)+1)</f>
        <v/>
      </c>
      <c r="AF143" s="68" t="str">
        <f ca="1">INDEX({"","_","-","="},IF(OR($D143 &gt;= AG$6, $E143 &lt; AF$6), 0, 1)+IF(OR($F143 &gt;= AG$6, $G143 &lt; AF$6), 0, 2)+1)</f>
        <v/>
      </c>
      <c r="AG143" s="68" t="str">
        <f ca="1">INDEX({"","_","-","="},IF(OR($D143 &gt;= AH$6, $E143 &lt; AG$6), 0, 1)+IF(OR($F143 &gt;= AH$6, $G143 &lt; AG$6), 0, 2)+1)</f>
        <v/>
      </c>
      <c r="AH143" s="68" t="str">
        <f ca="1">INDEX({"","_","-","="},IF(OR($D143 &gt;= AI$6, $E143 &lt; AH$6), 0, 1)+IF(OR($F143 &gt;= AI$6, $G143 &lt; AH$6), 0, 2)+1)</f>
        <v/>
      </c>
      <c r="AI143" s="68" t="str">
        <f ca="1">INDEX({"","_","-","="},IF(OR($D143 &gt;= AJ$6, $E143 &lt; AI$6), 0, 1)+IF(OR($F143 &gt;= AJ$6, $G143 &lt; AI$6), 0, 2)+1)</f>
        <v/>
      </c>
      <c r="AJ143" s="68" t="str">
        <f ca="1">INDEX({"","_","-","="},IF(OR($D143 &gt;= AK$6, $E143 &lt; AJ$6), 0, 1)+IF(OR($F143 &gt;= AK$6, $G143 &lt; AJ$6), 0, 2)+1)</f>
        <v/>
      </c>
      <c r="AK143" s="68" t="str">
        <f ca="1">INDEX({"","_","-","="},IF(OR($D143 &gt;= AL$6, $E143 &lt; AK$6), 0, 1)+IF(OR($F143 &gt;= AL$6, $G143 &lt; AK$6), 0, 2)+1)</f>
        <v/>
      </c>
      <c r="AL143" s="68" t="str">
        <f ca="1">INDEX({"","_","-","="},IF(OR($D143 &gt;= AM$6, $E143 &lt; AL$6), 0, 1)+IF(OR($F143 &gt;= AM$6, $G143 &lt; AL$6), 0, 2)+1)</f>
        <v/>
      </c>
      <c r="AM143" s="68" t="str">
        <f ca="1">INDEX({"","_","-","="},IF(OR($D143 &gt;= AN$6, $E143 &lt; AM$6), 0, 1)+IF(OR($F143 &gt;= AN$6, $G143 &lt; AM$6), 0, 2)+1)</f>
        <v/>
      </c>
      <c r="AN143" s="68" t="str">
        <f ca="1">INDEX({"","_","-","="},IF(OR($D143 &gt;= AO$6, $E143 &lt; AN$6), 0, 1)+IF(OR($F143 &gt;= AO$6, $G143 &lt; AN$6), 0, 2)+1)</f>
        <v/>
      </c>
      <c r="AO143" s="68" t="str">
        <f ca="1">INDEX({"","_","-","="},IF(OR($D143 &gt;= AP$6, $E143 &lt; AO$6), 0, 1)+IF(OR($F143 &gt;= AP$6, $G143 &lt; AO$6), 0, 2)+1)</f>
        <v/>
      </c>
      <c r="AP143" s="68" t="str">
        <f ca="1">INDEX({"","_","-","="},IF(OR($D143 &gt;= AQ$6, $E143 &lt; AP$6), 0, 1)+IF(OR($F143 &gt;= AQ$6, $G143 &lt; AP$6), 0, 2)+1)</f>
        <v/>
      </c>
      <c r="AQ143" s="68" t="str">
        <f ca="1">INDEX({"","_","-","="},IF(OR($D143 &gt;= AR$6, $E143 &lt; AQ$6), 0, 1)+IF(OR($F143 &gt;= AR$6, $G143 &lt; AQ$6), 0, 2)+1)</f>
        <v/>
      </c>
      <c r="AR143" s="68" t="str">
        <f ca="1">INDEX({"","_","-","="},IF(OR($D143 &gt;= AS$6, $E143 &lt; AR$6), 0, 1)+IF(OR($F143 &gt;= AS$6, $G143 &lt; AR$6), 0, 2)+1)</f>
        <v/>
      </c>
      <c r="AS143" s="68" t="str">
        <f ca="1">INDEX({"","_","-","="},IF(OR($D143 &gt;= AT$6, $E143 &lt; AS$6), 0, 1)+IF(OR($F143 &gt;= AT$6, $G143 &lt; AS$6), 0, 2)+1)</f>
        <v/>
      </c>
      <c r="AT143" s="68" t="str">
        <f ca="1">INDEX({"","_","-","="},IF(OR($D143 &gt;= AU$6, $E143 &lt; AT$6), 0, 1)+IF(OR($F143 &gt;= AU$6, $G143 &lt; AT$6), 0, 2)+1)</f>
        <v/>
      </c>
      <c r="AU143" s="68" t="str">
        <f ca="1">INDEX({"","_","-","="},IF(OR($D143 &gt;= AV$6, $E143 &lt; AU$6), 0, 1)+IF(OR($F143 &gt;= AV$6, $G143 &lt; AU$6), 0, 2)+1)</f>
        <v/>
      </c>
      <c r="AV143" s="68" t="str">
        <f ca="1">INDEX({"","_","-","="},IF(OR($D143 &gt;= AW$6, $E143 &lt; AV$6), 0, 1)+IF(OR($F143 &gt;= AW$6, $G143 &lt; AV$6), 0, 2)+1)</f>
        <v/>
      </c>
      <c r="AW143" s="68" t="str">
        <f ca="1">INDEX({"","_","-","="},IF(OR($D143 &gt;= AX$6, $E143 &lt; AW$6), 0, 1)+IF(OR($F143 &gt;= AX$6, $G143 &lt; AW$6), 0, 2)+1)</f>
        <v/>
      </c>
      <c r="AX143" s="68" t="str">
        <f ca="1">INDEX({"","_","-","="},IF(OR($D143 &gt;= AY$6, $E143 &lt; AX$6), 0, 1)+IF(OR($F143 &gt;= AY$6, $G143 &lt; AX$6), 0, 2)+1)</f>
        <v/>
      </c>
      <c r="AY143" s="68" t="str">
        <f ca="1">INDEX({"","_","-","="},IF(OR($D143 &gt;= AZ$6, $E143 &lt; AY$6), 0, 1)+IF(OR($F143 &gt;= AZ$6, $G143 &lt; AY$6), 0, 2)+1)</f>
        <v/>
      </c>
      <c r="AZ143" s="68" t="str">
        <f ca="1">INDEX({"","_","-","="},IF(OR($D143 &gt;= BA$6, $E143 &lt; AZ$6), 0, 1)+IF(OR($F143 &gt;= BA$6, $G143 &lt; AZ$6), 0, 2)+1)</f>
        <v/>
      </c>
      <c r="BA143" s="68" t="str">
        <f ca="1">INDEX({"","_","-","="},IF(OR($D143 &gt;= BB$6, $E143 &lt; BA$6), 0, 1)+IF(OR($F143 &gt;= BB$6, $G143 &lt; BA$6), 0, 2)+1)</f>
        <v/>
      </c>
      <c r="BB143" s="68" t="str">
        <f ca="1">INDEX({"","_","-","="},IF(OR($D143 &gt;= BC$6, $E143 &lt; BB$6), 0, 1)+IF(OR($F143 &gt;= BC$6, $G143 &lt; BB$6), 0, 2)+1)</f>
        <v/>
      </c>
      <c r="BC143" s="68" t="str">
        <f ca="1">INDEX({"","_","-","="},IF(OR($D143 &gt;= BD$6, $E143 &lt; BC$6), 0, 1)+IF(OR($F143 &gt;= BD$6, $G143 &lt; BC$6), 0, 2)+1)</f>
        <v/>
      </c>
      <c r="BD143" s="68" t="str">
        <f ca="1">INDEX({"","_","-","="},IF(OR($D143 &gt;= BE$6, $E143 &lt; BD$6), 0, 1)+IF(OR($F143 &gt;= BE$6, $G143 &lt; BD$6), 0, 2)+1)</f>
        <v/>
      </c>
      <c r="BE143" s="68" t="str">
        <f ca="1">INDEX({"","_","-","="},IF(OR($D143 &gt;= BF$6, $E143 &lt; BE$6), 0, 1)+IF(OR($F143 &gt;= BF$6, $G143 &lt; BE$6), 0, 2)+1)</f>
        <v/>
      </c>
      <c r="BF143" s="68" t="str">
        <f ca="1">INDEX({"","_","-","="},IF(OR($D143 &gt;= BG$6, $E143 &lt; BF$6), 0, 1)+IF(OR($F143 &gt;= BG$6, $G143 &lt; BF$6), 0, 2)+1)</f>
        <v/>
      </c>
      <c r="BG143" s="68" t="str">
        <f ca="1">INDEX({"","_","-","="},IF(OR($D143 &gt;= BH$6, $E143 &lt; BG$6), 0, 1)+IF(OR($F143 &gt;= BH$6, $G143 &lt; BG$6), 0, 2)+1)</f>
        <v/>
      </c>
      <c r="BH143" s="68" t="str">
        <f ca="1">INDEX({"","_","-","="},IF(OR($D143 &gt;= BI$6, $E143 &lt; BH$6), 0, 1)+IF(OR($F143 &gt;= BI$6, $G143 &lt; BH$6), 0, 2)+1)</f>
        <v/>
      </c>
      <c r="BI143" s="68" t="str">
        <f ca="1">INDEX({"","_","-","="},IF(OR($D143 &gt;= BJ$6, $E143 &lt; BI$6), 0, 1)+IF(OR($F143 &gt;= BJ$6, $G143 &lt; BI$6), 0, 2)+1)</f>
        <v/>
      </c>
      <c r="BJ143" s="68" t="str">
        <f ca="1">INDEX({"","_","-","="},IF(OR($D143 &gt;= BK$6, $E143 &lt; BJ$6), 0, 1)+IF(OR($F143 &gt;= BK$6, $G143 &lt; BJ$6), 0, 2)+1)</f>
        <v/>
      </c>
      <c r="BK143" s="68" t="str">
        <f ca="1">INDEX({"","_","-","="},IF(OR($D143 &gt;= BL$6, $E143 &lt; BK$6), 0, 1)+IF(OR($F143 &gt;= BL$6, $G143 &lt; BK$6), 0, 2)+1)</f>
        <v/>
      </c>
      <c r="BL143" s="68" t="str">
        <f ca="1">INDEX({"","_","-","="},IF(OR($D143 &gt;= BM$6, $E143 &lt; BL$6), 0, 1)+IF(OR($F143 &gt;= BM$6, $G143 &lt; BL$6), 0, 2)+1)</f>
        <v/>
      </c>
      <c r="BM143" s="68" t="str">
        <f ca="1">INDEX({"","_","-","="},IF(OR($D143 &gt;= BN$6, $E143 &lt; BM$6), 0, 1)+IF(OR($F143 &gt;= BN$6, $G143 &lt; BM$6), 0, 2)+1)</f>
        <v/>
      </c>
      <c r="BN143" s="68" t="str">
        <f ca="1">INDEX({"","_","-","="},IF(OR($D143 &gt;= BO$6, $E143 &lt; BN$6), 0, 1)+IF(OR($F143 &gt;= BO$6, $G143 &lt; BN$6), 0, 2)+1)</f>
        <v/>
      </c>
      <c r="BO143" s="68" t="str">
        <f ca="1">INDEX({"","_","-","="},IF(OR($D143 &gt;= BP$6, $E143 &lt; BO$6), 0, 1)+IF(OR($F143 &gt;= BP$6, $G143 &lt; BO$6), 0, 2)+1)</f>
        <v/>
      </c>
      <c r="BP143" s="68" t="str">
        <f ca="1">INDEX({"","_","-","="},IF(OR($D143 &gt;= BQ$6, $E143 &lt; BP$6), 0, 1)+IF(OR($F143 &gt;= BQ$6, $G143 &lt; BP$6), 0, 2)+1)</f>
        <v/>
      </c>
      <c r="BQ143" s="68" t="str">
        <f ca="1">INDEX({"","_","-","="},IF(OR($D143 &gt;= BR$6, $E143 &lt; BQ$6), 0, 1)+IF(OR($F143 &gt;= BR$6, $G143 &lt; BQ$6), 0, 2)+1)</f>
        <v/>
      </c>
      <c r="BR143" s="68" t="str">
        <f ca="1">INDEX({"","_","-","="},IF(OR($D143 &gt;= BS$6, $E143 &lt; BR$6), 0, 1)+IF(OR($F143 &gt;= BS$6, $G143 &lt; BR$6), 0, 2)+1)</f>
        <v/>
      </c>
      <c r="BS143" s="68" t="str">
        <f ca="1">INDEX({"","_","-","="},IF(OR($D143 &gt;= BT$6, $E143 &lt; BS$6), 0, 1)+IF(OR($F143 &gt;= BT$6, $G143 &lt; BS$6), 0, 2)+1)</f>
        <v/>
      </c>
      <c r="BT143" s="68" t="str">
        <f ca="1">INDEX({"","_","-","="},IF(OR($D143 &gt;= BU$6, $E143 &lt; BT$6), 0, 1)+IF(OR($F143 &gt;= BU$6, $G143 &lt; BT$6), 0, 2)+1)</f>
        <v/>
      </c>
      <c r="BU143" s="68" t="str">
        <f ca="1">INDEX({"","_","-","="},IF(OR($D143 &gt;= BV$6, $E143 &lt; BU$6), 0, 1)+IF(OR($F143 &gt;= BV$6, $G143 &lt; BU$6), 0, 2)+1)</f>
        <v/>
      </c>
      <c r="BV143" s="68" t="str">
        <f ca="1">INDEX({"","_","-","="},IF(OR($D143 &gt;= BW$6, $E143 &lt; BV$6), 0, 1)+IF(OR($F143 &gt;= BW$6, $G143 &lt; BV$6), 0, 2)+1)</f>
        <v/>
      </c>
      <c r="BW143" s="68" t="str">
        <f ca="1">INDEX({"","_","-","="},IF(OR($D143 &gt;= BX$6, $E143 &lt; BW$6), 0, 1)+IF(OR($F143 &gt;= BX$6, $G143 &lt; BW$6), 0, 2)+1)</f>
        <v/>
      </c>
      <c r="BX143" s="68" t="str">
        <f ca="1">INDEX({"","_","-","="},IF(OR($D143 &gt;= BY$6, $E143 &lt; BX$6), 0, 1)+IF(OR($F143 &gt;= BY$6, $G143 &lt; BX$6), 0, 2)+1)</f>
        <v/>
      </c>
      <c r="BY143" s="68" t="str">
        <f ca="1">INDEX({"","_","-","="},IF(OR($D143 &gt;= BZ$6, $E143 &lt; BY$6), 0, 1)+IF(OR($F143 &gt;= BZ$6, $G143 &lt; BY$6), 0, 2)+1)</f>
        <v/>
      </c>
      <c r="BZ143" s="68" t="str">
        <f ca="1">INDEX({"","_","-","="},IF(OR($D143 &gt;= CA$6, $E143 &lt; BZ$6), 0, 1)+IF(OR($F143 &gt;= CA$6, $G143 &lt; BZ$6), 0, 2)+1)</f>
        <v/>
      </c>
      <c r="CA143" s="68" t="str">
        <f ca="1">INDEX({"","_","-","="},IF(OR($D143 &gt;= CB$6, $E143 &lt; CA$6), 0, 1)+IF(OR($F143 &gt;= CB$6, $G143 &lt; CA$6), 0, 2)+1)</f>
        <v/>
      </c>
      <c r="CB143" s="68" t="str">
        <f ca="1">INDEX({"","_","-","="},IF(OR($D143 &gt;= CC$6, $E143 &lt; CB$6), 0, 1)+IF(OR($F143 &gt;= CC$6, $G143 &lt; CB$6), 0, 2)+1)</f>
        <v/>
      </c>
      <c r="CC143" s="68" t="str">
        <f ca="1">INDEX({"","_","-","="},IF(OR($D143 &gt;= CD$6, $E143 &lt; CC$6), 0, 1)+IF(OR($F143 &gt;= CD$6, $G143 &lt; CC$6), 0, 2)+1)</f>
        <v/>
      </c>
      <c r="CD143" s="68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IF('临-进度'!M139,'临-进度'!$A139,"")</f>
        <v/>
      </c>
      <c r="B144" s="8" t="str">
        <f ca="1">IF('临-进度'!M139,'临-进度'!$B139,"")</f>
        <v/>
      </c>
      <c r="C144" s="8" t="str">
        <f ca="1">IF('临-进度'!M139,'临-进度'!$E139,"")</f>
        <v/>
      </c>
      <c r="D144" s="40" t="str">
        <f ca="1">IF('临-进度'!$M139,'临-进度'!$I139,"")</f>
        <v/>
      </c>
      <c r="E144" s="40" t="str">
        <f ca="1">IF('临-进度'!$M139,'临-进度'!$AE139,"")</f>
        <v/>
      </c>
      <c r="F144" s="40" t="str">
        <f ca="1">IF('临-进度'!$M139,'临-进度'!$J139,"")</f>
        <v/>
      </c>
      <c r="G144" s="73" t="str">
        <f ca="1">IF('临-进度'!$M139,'临-进度'!$AF139,"")</f>
        <v/>
      </c>
      <c r="H144" s="68" t="str">
        <f ca="1">INDEX({"","_","-","="},IF(OR($D144 &gt;= I$6, $E144 &lt; H$6), 0, 1)+IF(OR($F144 &gt;= I$6, $G144 &lt; H$6), 0, 2)+1)</f>
        <v/>
      </c>
      <c r="I144" s="68" t="str">
        <f ca="1">INDEX({"","_","-","="},IF(OR($D144 &gt;= J$6, $E144 &lt; I$6), 0, 1)+IF(OR($F144 &gt;= J$6, $G144 &lt; I$6), 0, 2)+1)</f>
        <v/>
      </c>
      <c r="J144" s="68" t="str">
        <f ca="1">INDEX({"","_","-","="},IF(OR($D144 &gt;= K$6, $E144 &lt; J$6), 0, 1)+IF(OR($F144 &gt;= K$6, $G144 &lt; J$6), 0, 2)+1)</f>
        <v/>
      </c>
      <c r="K144" s="68" t="str">
        <f ca="1">INDEX({"","_","-","="},IF(OR($D144 &gt;= L$6, $E144 &lt; K$6), 0, 1)+IF(OR($F144 &gt;= L$6, $G144 &lt; K$6), 0, 2)+1)</f>
        <v/>
      </c>
      <c r="L144" s="68" t="str">
        <f ca="1">INDEX({"","_","-","="},IF(OR($D144 &gt;= M$6, $E144 &lt; L$6), 0, 1)+IF(OR($F144 &gt;= M$6, $G144 &lt; L$6), 0, 2)+1)</f>
        <v/>
      </c>
      <c r="M144" s="68" t="str">
        <f ca="1">INDEX({"","_","-","="},IF(OR($D144 &gt;= N$6, $E144 &lt; M$6), 0, 1)+IF(OR($F144 &gt;= N$6, $G144 &lt; M$6), 0, 2)+1)</f>
        <v/>
      </c>
      <c r="N144" s="68" t="str">
        <f ca="1">INDEX({"","_","-","="},IF(OR($D144 &gt;= O$6, $E144 &lt; N$6), 0, 1)+IF(OR($F144 &gt;= O$6, $G144 &lt; N$6), 0, 2)+1)</f>
        <v/>
      </c>
      <c r="O144" s="68" t="str">
        <f ca="1">INDEX({"","_","-","="},IF(OR($D144 &gt;= P$6, $E144 &lt; O$6), 0, 1)+IF(OR($F144 &gt;= P$6, $G144 &lt; O$6), 0, 2)+1)</f>
        <v/>
      </c>
      <c r="P144" s="68" t="str">
        <f ca="1">INDEX({"","_","-","="},IF(OR($D144 &gt;= Q$6, $E144 &lt; P$6), 0, 1)+IF(OR($F144 &gt;= Q$6, $G144 &lt; P$6), 0, 2)+1)</f>
        <v/>
      </c>
      <c r="Q144" s="68" t="str">
        <f ca="1">INDEX({"","_","-","="},IF(OR($D144 &gt;= R$6, $E144 &lt; Q$6), 0, 1)+IF(OR($F144 &gt;= R$6, $G144 &lt; Q$6), 0, 2)+1)</f>
        <v/>
      </c>
      <c r="R144" s="68" t="str">
        <f ca="1">INDEX({"","_","-","="},IF(OR($D144 &gt;= S$6, $E144 &lt; R$6), 0, 1)+IF(OR($F144 &gt;= S$6, $G144 &lt; R$6), 0, 2)+1)</f>
        <v/>
      </c>
      <c r="S144" s="68" t="str">
        <f ca="1">INDEX({"","_","-","="},IF(OR($D144 &gt;= T$6, $E144 &lt; S$6), 0, 1)+IF(OR($F144 &gt;= T$6, $G144 &lt; S$6), 0, 2)+1)</f>
        <v/>
      </c>
      <c r="T144" s="68" t="str">
        <f ca="1">INDEX({"","_","-","="},IF(OR($D144 &gt;= U$6, $E144 &lt; T$6), 0, 1)+IF(OR($F144 &gt;= U$6, $G144 &lt; T$6), 0, 2)+1)</f>
        <v/>
      </c>
      <c r="U144" s="68" t="str">
        <f ca="1">INDEX({"","_","-","="},IF(OR($D144 &gt;= V$6, $E144 &lt; U$6), 0, 1)+IF(OR($F144 &gt;= V$6, $G144 &lt; U$6), 0, 2)+1)</f>
        <v/>
      </c>
      <c r="V144" s="68" t="str">
        <f ca="1">INDEX({"","_","-","="},IF(OR($D144 &gt;= W$6, $E144 &lt; V$6), 0, 1)+IF(OR($F144 &gt;= W$6, $G144 &lt; V$6), 0, 2)+1)</f>
        <v/>
      </c>
      <c r="W144" s="68" t="str">
        <f ca="1">INDEX({"","_","-","="},IF(OR($D144 &gt;= X$6, $E144 &lt; W$6), 0, 1)+IF(OR($F144 &gt;= X$6, $G144 &lt; W$6), 0, 2)+1)</f>
        <v/>
      </c>
      <c r="X144" s="68" t="str">
        <f ca="1">INDEX({"","_","-","="},IF(OR($D144 &gt;= Y$6, $E144 &lt; X$6), 0, 1)+IF(OR($F144 &gt;= Y$6, $G144 &lt; X$6), 0, 2)+1)</f>
        <v/>
      </c>
      <c r="Y144" s="68" t="str">
        <f ca="1">INDEX({"","_","-","="},IF(OR($D144 &gt;= Z$6, $E144 &lt; Y$6), 0, 1)+IF(OR($F144 &gt;= Z$6, $G144 &lt; Y$6), 0, 2)+1)</f>
        <v/>
      </c>
      <c r="Z144" s="68" t="str">
        <f ca="1">INDEX({"","_","-","="},IF(OR($D144 &gt;= AA$6, $E144 &lt; Z$6), 0, 1)+IF(OR($F144 &gt;= AA$6, $G144 &lt; Z$6), 0, 2)+1)</f>
        <v/>
      </c>
      <c r="AA144" s="68" t="str">
        <f ca="1">INDEX({"","_","-","="},IF(OR($D144 &gt;= AB$6, $E144 &lt; AA$6), 0, 1)+IF(OR($F144 &gt;= AB$6, $G144 &lt; AA$6), 0, 2)+1)</f>
        <v/>
      </c>
      <c r="AB144" s="68" t="str">
        <f ca="1">INDEX({"","_","-","="},IF(OR($D144 &gt;= AC$6, $E144 &lt; AB$6), 0, 1)+IF(OR($F144 &gt;= AC$6, $G144 &lt; AB$6), 0, 2)+1)</f>
        <v/>
      </c>
      <c r="AC144" s="68" t="str">
        <f ca="1">INDEX({"","_","-","="},IF(OR($D144 &gt;= AD$6, $E144 &lt; AC$6), 0, 1)+IF(OR($F144 &gt;= AD$6, $G144 &lt; AC$6), 0, 2)+1)</f>
        <v/>
      </c>
      <c r="AD144" s="68" t="str">
        <f ca="1">INDEX({"","_","-","="},IF(OR($D144 &gt;= AE$6, $E144 &lt; AD$6), 0, 1)+IF(OR($F144 &gt;= AE$6, $G144 &lt; AD$6), 0, 2)+1)</f>
        <v/>
      </c>
      <c r="AE144" s="68" t="str">
        <f ca="1">INDEX({"","_","-","="},IF(OR($D144 &gt;= AF$6, $E144 &lt; AE$6), 0, 1)+IF(OR($F144 &gt;= AF$6, $G144 &lt; AE$6), 0, 2)+1)</f>
        <v/>
      </c>
      <c r="AF144" s="68" t="str">
        <f ca="1">INDEX({"","_","-","="},IF(OR($D144 &gt;= AG$6, $E144 &lt; AF$6), 0, 1)+IF(OR($F144 &gt;= AG$6, $G144 &lt; AF$6), 0, 2)+1)</f>
        <v/>
      </c>
      <c r="AG144" s="68" t="str">
        <f ca="1">INDEX({"","_","-","="},IF(OR($D144 &gt;= AH$6, $E144 &lt; AG$6), 0, 1)+IF(OR($F144 &gt;= AH$6, $G144 &lt; AG$6), 0, 2)+1)</f>
        <v/>
      </c>
      <c r="AH144" s="68" t="str">
        <f ca="1">INDEX({"","_","-","="},IF(OR($D144 &gt;= AI$6, $E144 &lt; AH$6), 0, 1)+IF(OR($F144 &gt;= AI$6, $G144 &lt; AH$6), 0, 2)+1)</f>
        <v/>
      </c>
      <c r="AI144" s="68" t="str">
        <f ca="1">INDEX({"","_","-","="},IF(OR($D144 &gt;= AJ$6, $E144 &lt; AI$6), 0, 1)+IF(OR($F144 &gt;= AJ$6, $G144 &lt; AI$6), 0, 2)+1)</f>
        <v/>
      </c>
      <c r="AJ144" s="68" t="str">
        <f ca="1">INDEX({"","_","-","="},IF(OR($D144 &gt;= AK$6, $E144 &lt; AJ$6), 0, 1)+IF(OR($F144 &gt;= AK$6, $G144 &lt; AJ$6), 0, 2)+1)</f>
        <v/>
      </c>
      <c r="AK144" s="68" t="str">
        <f ca="1">INDEX({"","_","-","="},IF(OR($D144 &gt;= AL$6, $E144 &lt; AK$6), 0, 1)+IF(OR($F144 &gt;= AL$6, $G144 &lt; AK$6), 0, 2)+1)</f>
        <v/>
      </c>
      <c r="AL144" s="68" t="str">
        <f ca="1">INDEX({"","_","-","="},IF(OR($D144 &gt;= AM$6, $E144 &lt; AL$6), 0, 1)+IF(OR($F144 &gt;= AM$6, $G144 &lt; AL$6), 0, 2)+1)</f>
        <v/>
      </c>
      <c r="AM144" s="68" t="str">
        <f ca="1">INDEX({"","_","-","="},IF(OR($D144 &gt;= AN$6, $E144 &lt; AM$6), 0, 1)+IF(OR($F144 &gt;= AN$6, $G144 &lt; AM$6), 0, 2)+1)</f>
        <v/>
      </c>
      <c r="AN144" s="68" t="str">
        <f ca="1">INDEX({"","_","-","="},IF(OR($D144 &gt;= AO$6, $E144 &lt; AN$6), 0, 1)+IF(OR($F144 &gt;= AO$6, $G144 &lt; AN$6), 0, 2)+1)</f>
        <v/>
      </c>
      <c r="AO144" s="68" t="str">
        <f ca="1">INDEX({"","_","-","="},IF(OR($D144 &gt;= AP$6, $E144 &lt; AO$6), 0, 1)+IF(OR($F144 &gt;= AP$6, $G144 &lt; AO$6), 0, 2)+1)</f>
        <v/>
      </c>
      <c r="AP144" s="68" t="str">
        <f ca="1">INDEX({"","_","-","="},IF(OR($D144 &gt;= AQ$6, $E144 &lt; AP$6), 0, 1)+IF(OR($F144 &gt;= AQ$6, $G144 &lt; AP$6), 0, 2)+1)</f>
        <v/>
      </c>
      <c r="AQ144" s="68" t="str">
        <f ca="1">INDEX({"","_","-","="},IF(OR($D144 &gt;= AR$6, $E144 &lt; AQ$6), 0, 1)+IF(OR($F144 &gt;= AR$6, $G144 &lt; AQ$6), 0, 2)+1)</f>
        <v/>
      </c>
      <c r="AR144" s="68" t="str">
        <f ca="1">INDEX({"","_","-","="},IF(OR($D144 &gt;= AS$6, $E144 &lt; AR$6), 0, 1)+IF(OR($F144 &gt;= AS$6, $G144 &lt; AR$6), 0, 2)+1)</f>
        <v/>
      </c>
      <c r="AS144" s="68" t="str">
        <f ca="1">INDEX({"","_","-","="},IF(OR($D144 &gt;= AT$6, $E144 &lt; AS$6), 0, 1)+IF(OR($F144 &gt;= AT$6, $G144 &lt; AS$6), 0, 2)+1)</f>
        <v/>
      </c>
      <c r="AT144" s="68" t="str">
        <f ca="1">INDEX({"","_","-","="},IF(OR($D144 &gt;= AU$6, $E144 &lt; AT$6), 0, 1)+IF(OR($F144 &gt;= AU$6, $G144 &lt; AT$6), 0, 2)+1)</f>
        <v/>
      </c>
      <c r="AU144" s="68" t="str">
        <f ca="1">INDEX({"","_","-","="},IF(OR($D144 &gt;= AV$6, $E144 &lt; AU$6), 0, 1)+IF(OR($F144 &gt;= AV$6, $G144 &lt; AU$6), 0, 2)+1)</f>
        <v/>
      </c>
      <c r="AV144" s="68" t="str">
        <f ca="1">INDEX({"","_","-","="},IF(OR($D144 &gt;= AW$6, $E144 &lt; AV$6), 0, 1)+IF(OR($F144 &gt;= AW$6, $G144 &lt; AV$6), 0, 2)+1)</f>
        <v/>
      </c>
      <c r="AW144" s="68" t="str">
        <f ca="1">INDEX({"","_","-","="},IF(OR($D144 &gt;= AX$6, $E144 &lt; AW$6), 0, 1)+IF(OR($F144 &gt;= AX$6, $G144 &lt; AW$6), 0, 2)+1)</f>
        <v/>
      </c>
      <c r="AX144" s="68" t="str">
        <f ca="1">INDEX({"","_","-","="},IF(OR($D144 &gt;= AY$6, $E144 &lt; AX$6), 0, 1)+IF(OR($F144 &gt;= AY$6, $G144 &lt; AX$6), 0, 2)+1)</f>
        <v/>
      </c>
      <c r="AY144" s="68" t="str">
        <f ca="1">INDEX({"","_","-","="},IF(OR($D144 &gt;= AZ$6, $E144 &lt; AY$6), 0, 1)+IF(OR($F144 &gt;= AZ$6, $G144 &lt; AY$6), 0, 2)+1)</f>
        <v/>
      </c>
      <c r="AZ144" s="68" t="str">
        <f ca="1">INDEX({"","_","-","="},IF(OR($D144 &gt;= BA$6, $E144 &lt; AZ$6), 0, 1)+IF(OR($F144 &gt;= BA$6, $G144 &lt; AZ$6), 0, 2)+1)</f>
        <v/>
      </c>
      <c r="BA144" s="68" t="str">
        <f ca="1">INDEX({"","_","-","="},IF(OR($D144 &gt;= BB$6, $E144 &lt; BA$6), 0, 1)+IF(OR($F144 &gt;= BB$6, $G144 &lt; BA$6), 0, 2)+1)</f>
        <v/>
      </c>
      <c r="BB144" s="68" t="str">
        <f ca="1">INDEX({"","_","-","="},IF(OR($D144 &gt;= BC$6, $E144 &lt; BB$6), 0, 1)+IF(OR($F144 &gt;= BC$6, $G144 &lt; BB$6), 0, 2)+1)</f>
        <v/>
      </c>
      <c r="BC144" s="68" t="str">
        <f ca="1">INDEX({"","_","-","="},IF(OR($D144 &gt;= BD$6, $E144 &lt; BC$6), 0, 1)+IF(OR($F144 &gt;= BD$6, $G144 &lt; BC$6), 0, 2)+1)</f>
        <v/>
      </c>
      <c r="BD144" s="68" t="str">
        <f ca="1">INDEX({"","_","-","="},IF(OR($D144 &gt;= BE$6, $E144 &lt; BD$6), 0, 1)+IF(OR($F144 &gt;= BE$6, $G144 &lt; BD$6), 0, 2)+1)</f>
        <v/>
      </c>
      <c r="BE144" s="68" t="str">
        <f ca="1">INDEX({"","_","-","="},IF(OR($D144 &gt;= BF$6, $E144 &lt; BE$6), 0, 1)+IF(OR($F144 &gt;= BF$6, $G144 &lt; BE$6), 0, 2)+1)</f>
        <v/>
      </c>
      <c r="BF144" s="68" t="str">
        <f ca="1">INDEX({"","_","-","="},IF(OR($D144 &gt;= BG$6, $E144 &lt; BF$6), 0, 1)+IF(OR($F144 &gt;= BG$6, $G144 &lt; BF$6), 0, 2)+1)</f>
        <v/>
      </c>
      <c r="BG144" s="68" t="str">
        <f ca="1">INDEX({"","_","-","="},IF(OR($D144 &gt;= BH$6, $E144 &lt; BG$6), 0, 1)+IF(OR($F144 &gt;= BH$6, $G144 &lt; BG$6), 0, 2)+1)</f>
        <v/>
      </c>
      <c r="BH144" s="68" t="str">
        <f ca="1">INDEX({"","_","-","="},IF(OR($D144 &gt;= BI$6, $E144 &lt; BH$6), 0, 1)+IF(OR($F144 &gt;= BI$6, $G144 &lt; BH$6), 0, 2)+1)</f>
        <v/>
      </c>
      <c r="BI144" s="68" t="str">
        <f ca="1">INDEX({"","_","-","="},IF(OR($D144 &gt;= BJ$6, $E144 &lt; BI$6), 0, 1)+IF(OR($F144 &gt;= BJ$6, $G144 &lt; BI$6), 0, 2)+1)</f>
        <v/>
      </c>
      <c r="BJ144" s="68" t="str">
        <f ca="1">INDEX({"","_","-","="},IF(OR($D144 &gt;= BK$6, $E144 &lt; BJ$6), 0, 1)+IF(OR($F144 &gt;= BK$6, $G144 &lt; BJ$6), 0, 2)+1)</f>
        <v/>
      </c>
      <c r="BK144" s="68" t="str">
        <f ca="1">INDEX({"","_","-","="},IF(OR($D144 &gt;= BL$6, $E144 &lt; BK$6), 0, 1)+IF(OR($F144 &gt;= BL$6, $G144 &lt; BK$6), 0, 2)+1)</f>
        <v/>
      </c>
      <c r="BL144" s="68" t="str">
        <f ca="1">INDEX({"","_","-","="},IF(OR($D144 &gt;= BM$6, $E144 &lt; BL$6), 0, 1)+IF(OR($F144 &gt;= BM$6, $G144 &lt; BL$6), 0, 2)+1)</f>
        <v/>
      </c>
      <c r="BM144" s="68" t="str">
        <f ca="1">INDEX({"","_","-","="},IF(OR($D144 &gt;= BN$6, $E144 &lt; BM$6), 0, 1)+IF(OR($F144 &gt;= BN$6, $G144 &lt; BM$6), 0, 2)+1)</f>
        <v/>
      </c>
      <c r="BN144" s="68" t="str">
        <f ca="1">INDEX({"","_","-","="},IF(OR($D144 &gt;= BO$6, $E144 &lt; BN$6), 0, 1)+IF(OR($F144 &gt;= BO$6, $G144 &lt; BN$6), 0, 2)+1)</f>
        <v/>
      </c>
      <c r="BO144" s="68" t="str">
        <f ca="1">INDEX({"","_","-","="},IF(OR($D144 &gt;= BP$6, $E144 &lt; BO$6), 0, 1)+IF(OR($F144 &gt;= BP$6, $G144 &lt; BO$6), 0, 2)+1)</f>
        <v/>
      </c>
      <c r="BP144" s="68" t="str">
        <f ca="1">INDEX({"","_","-","="},IF(OR($D144 &gt;= BQ$6, $E144 &lt; BP$6), 0, 1)+IF(OR($F144 &gt;= BQ$6, $G144 &lt; BP$6), 0, 2)+1)</f>
        <v/>
      </c>
      <c r="BQ144" s="68" t="str">
        <f ca="1">INDEX({"","_","-","="},IF(OR($D144 &gt;= BR$6, $E144 &lt; BQ$6), 0, 1)+IF(OR($F144 &gt;= BR$6, $G144 &lt; BQ$6), 0, 2)+1)</f>
        <v/>
      </c>
      <c r="BR144" s="68" t="str">
        <f ca="1">INDEX({"","_","-","="},IF(OR($D144 &gt;= BS$6, $E144 &lt; BR$6), 0, 1)+IF(OR($F144 &gt;= BS$6, $G144 &lt; BR$6), 0, 2)+1)</f>
        <v/>
      </c>
      <c r="BS144" s="68" t="str">
        <f ca="1">INDEX({"","_","-","="},IF(OR($D144 &gt;= BT$6, $E144 &lt; BS$6), 0, 1)+IF(OR($F144 &gt;= BT$6, $G144 &lt; BS$6), 0, 2)+1)</f>
        <v/>
      </c>
      <c r="BT144" s="68" t="str">
        <f ca="1">INDEX({"","_","-","="},IF(OR($D144 &gt;= BU$6, $E144 &lt; BT$6), 0, 1)+IF(OR($F144 &gt;= BU$6, $G144 &lt; BT$6), 0, 2)+1)</f>
        <v/>
      </c>
      <c r="BU144" s="68" t="str">
        <f ca="1">INDEX({"","_","-","="},IF(OR($D144 &gt;= BV$6, $E144 &lt; BU$6), 0, 1)+IF(OR($F144 &gt;= BV$6, $G144 &lt; BU$6), 0, 2)+1)</f>
        <v/>
      </c>
      <c r="BV144" s="68" t="str">
        <f ca="1">INDEX({"","_","-","="},IF(OR($D144 &gt;= BW$6, $E144 &lt; BV$6), 0, 1)+IF(OR($F144 &gt;= BW$6, $G144 &lt; BV$6), 0, 2)+1)</f>
        <v/>
      </c>
      <c r="BW144" s="68" t="str">
        <f ca="1">INDEX({"","_","-","="},IF(OR($D144 &gt;= BX$6, $E144 &lt; BW$6), 0, 1)+IF(OR($F144 &gt;= BX$6, $G144 &lt; BW$6), 0, 2)+1)</f>
        <v/>
      </c>
      <c r="BX144" s="68" t="str">
        <f ca="1">INDEX({"","_","-","="},IF(OR($D144 &gt;= BY$6, $E144 &lt; BX$6), 0, 1)+IF(OR($F144 &gt;= BY$6, $G144 &lt; BX$6), 0, 2)+1)</f>
        <v/>
      </c>
      <c r="BY144" s="68" t="str">
        <f ca="1">INDEX({"","_","-","="},IF(OR($D144 &gt;= BZ$6, $E144 &lt; BY$6), 0, 1)+IF(OR($F144 &gt;= BZ$6, $G144 &lt; BY$6), 0, 2)+1)</f>
        <v/>
      </c>
      <c r="BZ144" s="68" t="str">
        <f ca="1">INDEX({"","_","-","="},IF(OR($D144 &gt;= CA$6, $E144 &lt; BZ$6), 0, 1)+IF(OR($F144 &gt;= CA$6, $G144 &lt; BZ$6), 0, 2)+1)</f>
        <v/>
      </c>
      <c r="CA144" s="68" t="str">
        <f ca="1">INDEX({"","_","-","="},IF(OR($D144 &gt;= CB$6, $E144 &lt; CA$6), 0, 1)+IF(OR($F144 &gt;= CB$6, $G144 &lt; CA$6), 0, 2)+1)</f>
        <v/>
      </c>
      <c r="CB144" s="68" t="str">
        <f ca="1">INDEX({"","_","-","="},IF(OR($D144 &gt;= CC$6, $E144 &lt; CB$6), 0, 1)+IF(OR($F144 &gt;= CC$6, $G144 &lt; CB$6), 0, 2)+1)</f>
        <v/>
      </c>
      <c r="CC144" s="68" t="str">
        <f ca="1">INDEX({"","_","-","="},IF(OR($D144 &gt;= CD$6, $E144 &lt; CC$6), 0, 1)+IF(OR($F144 &gt;= CD$6, $G144 &lt; CC$6), 0, 2)+1)</f>
        <v/>
      </c>
      <c r="CD144" s="68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IF('临-进度'!M140,'临-进度'!$A140,"")</f>
        <v/>
      </c>
      <c r="B145" s="8" t="str">
        <f ca="1">IF('临-进度'!M140,'临-进度'!$B140,"")</f>
        <v/>
      </c>
      <c r="C145" s="8" t="str">
        <f ca="1">IF('临-进度'!M140,'临-进度'!$E140,"")</f>
        <v/>
      </c>
      <c r="D145" s="40" t="str">
        <f ca="1">IF('临-进度'!$M140,'临-进度'!$I140,"")</f>
        <v/>
      </c>
      <c r="E145" s="40" t="str">
        <f ca="1">IF('临-进度'!$M140,'临-进度'!$AE140,"")</f>
        <v/>
      </c>
      <c r="F145" s="40" t="str">
        <f ca="1">IF('临-进度'!$M140,'临-进度'!$J140,"")</f>
        <v/>
      </c>
      <c r="G145" s="73" t="str">
        <f ca="1">IF('临-进度'!$M140,'临-进度'!$AF140,"")</f>
        <v/>
      </c>
      <c r="H145" s="68" t="str">
        <f ca="1">INDEX({"","_","-","="},IF(OR($D145 &gt;= I$6, $E145 &lt; H$6), 0, 1)+IF(OR($F145 &gt;= I$6, $G145 &lt; H$6), 0, 2)+1)</f>
        <v/>
      </c>
      <c r="I145" s="68" t="str">
        <f ca="1">INDEX({"","_","-","="},IF(OR($D145 &gt;= J$6, $E145 &lt; I$6), 0, 1)+IF(OR($F145 &gt;= J$6, $G145 &lt; I$6), 0, 2)+1)</f>
        <v/>
      </c>
      <c r="J145" s="68" t="str">
        <f ca="1">INDEX({"","_","-","="},IF(OR($D145 &gt;= K$6, $E145 &lt; J$6), 0, 1)+IF(OR($F145 &gt;= K$6, $G145 &lt; J$6), 0, 2)+1)</f>
        <v/>
      </c>
      <c r="K145" s="68" t="str">
        <f ca="1">INDEX({"","_","-","="},IF(OR($D145 &gt;= L$6, $E145 &lt; K$6), 0, 1)+IF(OR($F145 &gt;= L$6, $G145 &lt; K$6), 0, 2)+1)</f>
        <v/>
      </c>
      <c r="L145" s="68" t="str">
        <f ca="1">INDEX({"","_","-","="},IF(OR($D145 &gt;= M$6, $E145 &lt; L$6), 0, 1)+IF(OR($F145 &gt;= M$6, $G145 &lt; L$6), 0, 2)+1)</f>
        <v/>
      </c>
      <c r="M145" s="68" t="str">
        <f ca="1">INDEX({"","_","-","="},IF(OR($D145 &gt;= N$6, $E145 &lt; M$6), 0, 1)+IF(OR($F145 &gt;= N$6, $G145 &lt; M$6), 0, 2)+1)</f>
        <v/>
      </c>
      <c r="N145" s="68" t="str">
        <f ca="1">INDEX({"","_","-","="},IF(OR($D145 &gt;= O$6, $E145 &lt; N$6), 0, 1)+IF(OR($F145 &gt;= O$6, $G145 &lt; N$6), 0, 2)+1)</f>
        <v/>
      </c>
      <c r="O145" s="68" t="str">
        <f ca="1">INDEX({"","_","-","="},IF(OR($D145 &gt;= P$6, $E145 &lt; O$6), 0, 1)+IF(OR($F145 &gt;= P$6, $G145 &lt; O$6), 0, 2)+1)</f>
        <v/>
      </c>
      <c r="P145" s="68" t="str">
        <f ca="1">INDEX({"","_","-","="},IF(OR($D145 &gt;= Q$6, $E145 &lt; P$6), 0, 1)+IF(OR($F145 &gt;= Q$6, $G145 &lt; P$6), 0, 2)+1)</f>
        <v/>
      </c>
      <c r="Q145" s="68" t="str">
        <f ca="1">INDEX({"","_","-","="},IF(OR($D145 &gt;= R$6, $E145 &lt; Q$6), 0, 1)+IF(OR($F145 &gt;= R$6, $G145 &lt; Q$6), 0, 2)+1)</f>
        <v/>
      </c>
      <c r="R145" s="68" t="str">
        <f ca="1">INDEX({"","_","-","="},IF(OR($D145 &gt;= S$6, $E145 &lt; R$6), 0, 1)+IF(OR($F145 &gt;= S$6, $G145 &lt; R$6), 0, 2)+1)</f>
        <v/>
      </c>
      <c r="S145" s="68" t="str">
        <f ca="1">INDEX({"","_","-","="},IF(OR($D145 &gt;= T$6, $E145 &lt; S$6), 0, 1)+IF(OR($F145 &gt;= T$6, $G145 &lt; S$6), 0, 2)+1)</f>
        <v/>
      </c>
      <c r="T145" s="68" t="str">
        <f ca="1">INDEX({"","_","-","="},IF(OR($D145 &gt;= U$6, $E145 &lt; T$6), 0, 1)+IF(OR($F145 &gt;= U$6, $G145 &lt; T$6), 0, 2)+1)</f>
        <v/>
      </c>
      <c r="U145" s="68" t="str">
        <f ca="1">INDEX({"","_","-","="},IF(OR($D145 &gt;= V$6, $E145 &lt; U$6), 0, 1)+IF(OR($F145 &gt;= V$6, $G145 &lt; U$6), 0, 2)+1)</f>
        <v/>
      </c>
      <c r="V145" s="68" t="str">
        <f ca="1">INDEX({"","_","-","="},IF(OR($D145 &gt;= W$6, $E145 &lt; V$6), 0, 1)+IF(OR($F145 &gt;= W$6, $G145 &lt; V$6), 0, 2)+1)</f>
        <v/>
      </c>
      <c r="W145" s="68" t="str">
        <f ca="1">INDEX({"","_","-","="},IF(OR($D145 &gt;= X$6, $E145 &lt; W$6), 0, 1)+IF(OR($F145 &gt;= X$6, $G145 &lt; W$6), 0, 2)+1)</f>
        <v/>
      </c>
      <c r="X145" s="68" t="str">
        <f ca="1">INDEX({"","_","-","="},IF(OR($D145 &gt;= Y$6, $E145 &lt; X$6), 0, 1)+IF(OR($F145 &gt;= Y$6, $G145 &lt; X$6), 0, 2)+1)</f>
        <v/>
      </c>
      <c r="Y145" s="68" t="str">
        <f ca="1">INDEX({"","_","-","="},IF(OR($D145 &gt;= Z$6, $E145 &lt; Y$6), 0, 1)+IF(OR($F145 &gt;= Z$6, $G145 &lt; Y$6), 0, 2)+1)</f>
        <v/>
      </c>
      <c r="Z145" s="68" t="str">
        <f ca="1">INDEX({"","_","-","="},IF(OR($D145 &gt;= AA$6, $E145 &lt; Z$6), 0, 1)+IF(OR($F145 &gt;= AA$6, $G145 &lt; Z$6), 0, 2)+1)</f>
        <v/>
      </c>
      <c r="AA145" s="68" t="str">
        <f ca="1">INDEX({"","_","-","="},IF(OR($D145 &gt;= AB$6, $E145 &lt; AA$6), 0, 1)+IF(OR($F145 &gt;= AB$6, $G145 &lt; AA$6), 0, 2)+1)</f>
        <v/>
      </c>
      <c r="AB145" s="68" t="str">
        <f ca="1">INDEX({"","_","-","="},IF(OR($D145 &gt;= AC$6, $E145 &lt; AB$6), 0, 1)+IF(OR($F145 &gt;= AC$6, $G145 &lt; AB$6), 0, 2)+1)</f>
        <v/>
      </c>
      <c r="AC145" s="68" t="str">
        <f ca="1">INDEX({"","_","-","="},IF(OR($D145 &gt;= AD$6, $E145 &lt; AC$6), 0, 1)+IF(OR($F145 &gt;= AD$6, $G145 &lt; AC$6), 0, 2)+1)</f>
        <v/>
      </c>
      <c r="AD145" s="68" t="str">
        <f ca="1">INDEX({"","_","-","="},IF(OR($D145 &gt;= AE$6, $E145 &lt; AD$6), 0, 1)+IF(OR($F145 &gt;= AE$6, $G145 &lt; AD$6), 0, 2)+1)</f>
        <v/>
      </c>
      <c r="AE145" s="68" t="str">
        <f ca="1">INDEX({"","_","-","="},IF(OR($D145 &gt;= AF$6, $E145 &lt; AE$6), 0, 1)+IF(OR($F145 &gt;= AF$6, $G145 &lt; AE$6), 0, 2)+1)</f>
        <v/>
      </c>
      <c r="AF145" s="68" t="str">
        <f ca="1">INDEX({"","_","-","="},IF(OR($D145 &gt;= AG$6, $E145 &lt; AF$6), 0, 1)+IF(OR($F145 &gt;= AG$6, $G145 &lt; AF$6), 0, 2)+1)</f>
        <v/>
      </c>
      <c r="AG145" s="68" t="str">
        <f ca="1">INDEX({"","_","-","="},IF(OR($D145 &gt;= AH$6, $E145 &lt; AG$6), 0, 1)+IF(OR($F145 &gt;= AH$6, $G145 &lt; AG$6), 0, 2)+1)</f>
        <v/>
      </c>
      <c r="AH145" s="68" t="str">
        <f ca="1">INDEX({"","_","-","="},IF(OR($D145 &gt;= AI$6, $E145 &lt; AH$6), 0, 1)+IF(OR($F145 &gt;= AI$6, $G145 &lt; AH$6), 0, 2)+1)</f>
        <v/>
      </c>
      <c r="AI145" s="68" t="str">
        <f ca="1">INDEX({"","_","-","="},IF(OR($D145 &gt;= AJ$6, $E145 &lt; AI$6), 0, 1)+IF(OR($F145 &gt;= AJ$6, $G145 &lt; AI$6), 0, 2)+1)</f>
        <v/>
      </c>
      <c r="AJ145" s="68" t="str">
        <f ca="1">INDEX({"","_","-","="},IF(OR($D145 &gt;= AK$6, $E145 &lt; AJ$6), 0, 1)+IF(OR($F145 &gt;= AK$6, $G145 &lt; AJ$6), 0, 2)+1)</f>
        <v/>
      </c>
      <c r="AK145" s="68" t="str">
        <f ca="1">INDEX({"","_","-","="},IF(OR($D145 &gt;= AL$6, $E145 &lt; AK$6), 0, 1)+IF(OR($F145 &gt;= AL$6, $G145 &lt; AK$6), 0, 2)+1)</f>
        <v/>
      </c>
      <c r="AL145" s="68" t="str">
        <f ca="1">INDEX({"","_","-","="},IF(OR($D145 &gt;= AM$6, $E145 &lt; AL$6), 0, 1)+IF(OR($F145 &gt;= AM$6, $G145 &lt; AL$6), 0, 2)+1)</f>
        <v/>
      </c>
      <c r="AM145" s="68" t="str">
        <f ca="1">INDEX({"","_","-","="},IF(OR($D145 &gt;= AN$6, $E145 &lt; AM$6), 0, 1)+IF(OR($F145 &gt;= AN$6, $G145 &lt; AM$6), 0, 2)+1)</f>
        <v/>
      </c>
      <c r="AN145" s="68" t="str">
        <f ca="1">INDEX({"","_","-","="},IF(OR($D145 &gt;= AO$6, $E145 &lt; AN$6), 0, 1)+IF(OR($F145 &gt;= AO$6, $G145 &lt; AN$6), 0, 2)+1)</f>
        <v/>
      </c>
      <c r="AO145" s="68" t="str">
        <f ca="1">INDEX({"","_","-","="},IF(OR($D145 &gt;= AP$6, $E145 &lt; AO$6), 0, 1)+IF(OR($F145 &gt;= AP$6, $G145 &lt; AO$6), 0, 2)+1)</f>
        <v/>
      </c>
      <c r="AP145" s="68" t="str">
        <f ca="1">INDEX({"","_","-","="},IF(OR($D145 &gt;= AQ$6, $E145 &lt; AP$6), 0, 1)+IF(OR($F145 &gt;= AQ$6, $G145 &lt; AP$6), 0, 2)+1)</f>
        <v/>
      </c>
      <c r="AQ145" s="68" t="str">
        <f ca="1">INDEX({"","_","-","="},IF(OR($D145 &gt;= AR$6, $E145 &lt; AQ$6), 0, 1)+IF(OR($F145 &gt;= AR$6, $G145 &lt; AQ$6), 0, 2)+1)</f>
        <v/>
      </c>
      <c r="AR145" s="68" t="str">
        <f ca="1">INDEX({"","_","-","="},IF(OR($D145 &gt;= AS$6, $E145 &lt; AR$6), 0, 1)+IF(OR($F145 &gt;= AS$6, $G145 &lt; AR$6), 0, 2)+1)</f>
        <v/>
      </c>
      <c r="AS145" s="68" t="str">
        <f ca="1">INDEX({"","_","-","="},IF(OR($D145 &gt;= AT$6, $E145 &lt; AS$6), 0, 1)+IF(OR($F145 &gt;= AT$6, $G145 &lt; AS$6), 0, 2)+1)</f>
        <v/>
      </c>
      <c r="AT145" s="68" t="str">
        <f ca="1">INDEX({"","_","-","="},IF(OR($D145 &gt;= AU$6, $E145 &lt; AT$6), 0, 1)+IF(OR($F145 &gt;= AU$6, $G145 &lt; AT$6), 0, 2)+1)</f>
        <v/>
      </c>
      <c r="AU145" s="68" t="str">
        <f ca="1">INDEX({"","_","-","="},IF(OR($D145 &gt;= AV$6, $E145 &lt; AU$6), 0, 1)+IF(OR($F145 &gt;= AV$6, $G145 &lt; AU$6), 0, 2)+1)</f>
        <v/>
      </c>
      <c r="AV145" s="68" t="str">
        <f ca="1">INDEX({"","_","-","="},IF(OR($D145 &gt;= AW$6, $E145 &lt; AV$6), 0, 1)+IF(OR($F145 &gt;= AW$6, $G145 &lt; AV$6), 0, 2)+1)</f>
        <v/>
      </c>
      <c r="AW145" s="68" t="str">
        <f ca="1">INDEX({"","_","-","="},IF(OR($D145 &gt;= AX$6, $E145 &lt; AW$6), 0, 1)+IF(OR($F145 &gt;= AX$6, $G145 &lt; AW$6), 0, 2)+1)</f>
        <v/>
      </c>
      <c r="AX145" s="68" t="str">
        <f ca="1">INDEX({"","_","-","="},IF(OR($D145 &gt;= AY$6, $E145 &lt; AX$6), 0, 1)+IF(OR($F145 &gt;= AY$6, $G145 &lt; AX$6), 0, 2)+1)</f>
        <v/>
      </c>
      <c r="AY145" s="68" t="str">
        <f ca="1">INDEX({"","_","-","="},IF(OR($D145 &gt;= AZ$6, $E145 &lt; AY$6), 0, 1)+IF(OR($F145 &gt;= AZ$6, $G145 &lt; AY$6), 0, 2)+1)</f>
        <v/>
      </c>
      <c r="AZ145" s="68" t="str">
        <f ca="1">INDEX({"","_","-","="},IF(OR($D145 &gt;= BA$6, $E145 &lt; AZ$6), 0, 1)+IF(OR($F145 &gt;= BA$6, $G145 &lt; AZ$6), 0, 2)+1)</f>
        <v/>
      </c>
      <c r="BA145" s="68" t="str">
        <f ca="1">INDEX({"","_","-","="},IF(OR($D145 &gt;= BB$6, $E145 &lt; BA$6), 0, 1)+IF(OR($F145 &gt;= BB$6, $G145 &lt; BA$6), 0, 2)+1)</f>
        <v/>
      </c>
      <c r="BB145" s="68" t="str">
        <f ca="1">INDEX({"","_","-","="},IF(OR($D145 &gt;= BC$6, $E145 &lt; BB$6), 0, 1)+IF(OR($F145 &gt;= BC$6, $G145 &lt; BB$6), 0, 2)+1)</f>
        <v/>
      </c>
      <c r="BC145" s="68" t="str">
        <f ca="1">INDEX({"","_","-","="},IF(OR($D145 &gt;= BD$6, $E145 &lt; BC$6), 0, 1)+IF(OR($F145 &gt;= BD$6, $G145 &lt; BC$6), 0, 2)+1)</f>
        <v/>
      </c>
      <c r="BD145" s="68" t="str">
        <f ca="1">INDEX({"","_","-","="},IF(OR($D145 &gt;= BE$6, $E145 &lt; BD$6), 0, 1)+IF(OR($F145 &gt;= BE$6, $G145 &lt; BD$6), 0, 2)+1)</f>
        <v/>
      </c>
      <c r="BE145" s="68" t="str">
        <f ca="1">INDEX({"","_","-","="},IF(OR($D145 &gt;= BF$6, $E145 &lt; BE$6), 0, 1)+IF(OR($F145 &gt;= BF$6, $G145 &lt; BE$6), 0, 2)+1)</f>
        <v/>
      </c>
      <c r="BF145" s="68" t="str">
        <f ca="1">INDEX({"","_","-","="},IF(OR($D145 &gt;= BG$6, $E145 &lt; BF$6), 0, 1)+IF(OR($F145 &gt;= BG$6, $G145 &lt; BF$6), 0, 2)+1)</f>
        <v/>
      </c>
      <c r="BG145" s="68" t="str">
        <f ca="1">INDEX({"","_","-","="},IF(OR($D145 &gt;= BH$6, $E145 &lt; BG$6), 0, 1)+IF(OR($F145 &gt;= BH$6, $G145 &lt; BG$6), 0, 2)+1)</f>
        <v/>
      </c>
      <c r="BH145" s="68" t="str">
        <f ca="1">INDEX({"","_","-","="},IF(OR($D145 &gt;= BI$6, $E145 &lt; BH$6), 0, 1)+IF(OR($F145 &gt;= BI$6, $G145 &lt; BH$6), 0, 2)+1)</f>
        <v/>
      </c>
      <c r="BI145" s="68" t="str">
        <f ca="1">INDEX({"","_","-","="},IF(OR($D145 &gt;= BJ$6, $E145 &lt; BI$6), 0, 1)+IF(OR($F145 &gt;= BJ$6, $G145 &lt; BI$6), 0, 2)+1)</f>
        <v/>
      </c>
      <c r="BJ145" s="68" t="str">
        <f ca="1">INDEX({"","_","-","="},IF(OR($D145 &gt;= BK$6, $E145 &lt; BJ$6), 0, 1)+IF(OR($F145 &gt;= BK$6, $G145 &lt; BJ$6), 0, 2)+1)</f>
        <v/>
      </c>
      <c r="BK145" s="68" t="str">
        <f ca="1">INDEX({"","_","-","="},IF(OR($D145 &gt;= BL$6, $E145 &lt; BK$6), 0, 1)+IF(OR($F145 &gt;= BL$6, $G145 &lt; BK$6), 0, 2)+1)</f>
        <v/>
      </c>
      <c r="BL145" s="68" t="str">
        <f ca="1">INDEX({"","_","-","="},IF(OR($D145 &gt;= BM$6, $E145 &lt; BL$6), 0, 1)+IF(OR($F145 &gt;= BM$6, $G145 &lt; BL$6), 0, 2)+1)</f>
        <v/>
      </c>
      <c r="BM145" s="68" t="str">
        <f ca="1">INDEX({"","_","-","="},IF(OR($D145 &gt;= BN$6, $E145 &lt; BM$6), 0, 1)+IF(OR($F145 &gt;= BN$6, $G145 &lt; BM$6), 0, 2)+1)</f>
        <v/>
      </c>
      <c r="BN145" s="68" t="str">
        <f ca="1">INDEX({"","_","-","="},IF(OR($D145 &gt;= BO$6, $E145 &lt; BN$6), 0, 1)+IF(OR($F145 &gt;= BO$6, $G145 &lt; BN$6), 0, 2)+1)</f>
        <v/>
      </c>
      <c r="BO145" s="68" t="str">
        <f ca="1">INDEX({"","_","-","="},IF(OR($D145 &gt;= BP$6, $E145 &lt; BO$6), 0, 1)+IF(OR($F145 &gt;= BP$6, $G145 &lt; BO$6), 0, 2)+1)</f>
        <v/>
      </c>
      <c r="BP145" s="68" t="str">
        <f ca="1">INDEX({"","_","-","="},IF(OR($D145 &gt;= BQ$6, $E145 &lt; BP$6), 0, 1)+IF(OR($F145 &gt;= BQ$6, $G145 &lt; BP$6), 0, 2)+1)</f>
        <v/>
      </c>
      <c r="BQ145" s="68" t="str">
        <f ca="1">INDEX({"","_","-","="},IF(OR($D145 &gt;= BR$6, $E145 &lt; BQ$6), 0, 1)+IF(OR($F145 &gt;= BR$6, $G145 &lt; BQ$6), 0, 2)+1)</f>
        <v/>
      </c>
      <c r="BR145" s="68" t="str">
        <f ca="1">INDEX({"","_","-","="},IF(OR($D145 &gt;= BS$6, $E145 &lt; BR$6), 0, 1)+IF(OR($F145 &gt;= BS$6, $G145 &lt; BR$6), 0, 2)+1)</f>
        <v/>
      </c>
      <c r="BS145" s="68" t="str">
        <f ca="1">INDEX({"","_","-","="},IF(OR($D145 &gt;= BT$6, $E145 &lt; BS$6), 0, 1)+IF(OR($F145 &gt;= BT$6, $G145 &lt; BS$6), 0, 2)+1)</f>
        <v/>
      </c>
      <c r="BT145" s="68" t="str">
        <f ca="1">INDEX({"","_","-","="},IF(OR($D145 &gt;= BU$6, $E145 &lt; BT$6), 0, 1)+IF(OR($F145 &gt;= BU$6, $G145 &lt; BT$6), 0, 2)+1)</f>
        <v/>
      </c>
      <c r="BU145" s="68" t="str">
        <f ca="1">INDEX({"","_","-","="},IF(OR($D145 &gt;= BV$6, $E145 &lt; BU$6), 0, 1)+IF(OR($F145 &gt;= BV$6, $G145 &lt; BU$6), 0, 2)+1)</f>
        <v/>
      </c>
      <c r="BV145" s="68" t="str">
        <f ca="1">INDEX({"","_","-","="},IF(OR($D145 &gt;= BW$6, $E145 &lt; BV$6), 0, 1)+IF(OR($F145 &gt;= BW$6, $G145 &lt; BV$6), 0, 2)+1)</f>
        <v/>
      </c>
      <c r="BW145" s="68" t="str">
        <f ca="1">INDEX({"","_","-","="},IF(OR($D145 &gt;= BX$6, $E145 &lt; BW$6), 0, 1)+IF(OR($F145 &gt;= BX$6, $G145 &lt; BW$6), 0, 2)+1)</f>
        <v/>
      </c>
      <c r="BX145" s="68" t="str">
        <f ca="1">INDEX({"","_","-","="},IF(OR($D145 &gt;= BY$6, $E145 &lt; BX$6), 0, 1)+IF(OR($F145 &gt;= BY$6, $G145 &lt; BX$6), 0, 2)+1)</f>
        <v/>
      </c>
      <c r="BY145" s="68" t="str">
        <f ca="1">INDEX({"","_","-","="},IF(OR($D145 &gt;= BZ$6, $E145 &lt; BY$6), 0, 1)+IF(OR($F145 &gt;= BZ$6, $G145 &lt; BY$6), 0, 2)+1)</f>
        <v/>
      </c>
      <c r="BZ145" s="68" t="str">
        <f ca="1">INDEX({"","_","-","="},IF(OR($D145 &gt;= CA$6, $E145 &lt; BZ$6), 0, 1)+IF(OR($F145 &gt;= CA$6, $G145 &lt; BZ$6), 0, 2)+1)</f>
        <v/>
      </c>
      <c r="CA145" s="68" t="str">
        <f ca="1">INDEX({"","_","-","="},IF(OR($D145 &gt;= CB$6, $E145 &lt; CA$6), 0, 1)+IF(OR($F145 &gt;= CB$6, $G145 &lt; CA$6), 0, 2)+1)</f>
        <v/>
      </c>
      <c r="CB145" s="68" t="str">
        <f ca="1">INDEX({"","_","-","="},IF(OR($D145 &gt;= CC$6, $E145 &lt; CB$6), 0, 1)+IF(OR($F145 &gt;= CC$6, $G145 &lt; CB$6), 0, 2)+1)</f>
        <v/>
      </c>
      <c r="CC145" s="68" t="str">
        <f ca="1">INDEX({"","_","-","="},IF(OR($D145 &gt;= CD$6, $E145 &lt; CC$6), 0, 1)+IF(OR($F145 &gt;= CD$6, $G145 &lt; CC$6), 0, 2)+1)</f>
        <v/>
      </c>
      <c r="CD145" s="68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IF('临-进度'!M141,'临-进度'!$A141,"")</f>
        <v/>
      </c>
      <c r="B146" s="8" t="str">
        <f ca="1">IF('临-进度'!M141,'临-进度'!$B141,"")</f>
        <v/>
      </c>
      <c r="C146" s="8" t="str">
        <f ca="1">IF('临-进度'!M141,'临-进度'!$E141,"")</f>
        <v/>
      </c>
      <c r="D146" s="40" t="str">
        <f ca="1">IF('临-进度'!$M141,'临-进度'!$I141,"")</f>
        <v/>
      </c>
      <c r="E146" s="40" t="str">
        <f ca="1">IF('临-进度'!$M141,'临-进度'!$AE141,"")</f>
        <v/>
      </c>
      <c r="F146" s="40" t="str">
        <f ca="1">IF('临-进度'!$M141,'临-进度'!$J141,"")</f>
        <v/>
      </c>
      <c r="G146" s="73" t="str">
        <f ca="1">IF('临-进度'!$M141,'临-进度'!$AF141,"")</f>
        <v/>
      </c>
      <c r="H146" s="68" t="str">
        <f ca="1">INDEX({"","_","-","="},IF(OR($D146 &gt;= I$6, $E146 &lt; H$6), 0, 1)+IF(OR($F146 &gt;= I$6, $G146 &lt; H$6), 0, 2)+1)</f>
        <v/>
      </c>
      <c r="I146" s="68" t="str">
        <f ca="1">INDEX({"","_","-","="},IF(OR($D146 &gt;= J$6, $E146 &lt; I$6), 0, 1)+IF(OR($F146 &gt;= J$6, $G146 &lt; I$6), 0, 2)+1)</f>
        <v/>
      </c>
      <c r="J146" s="68" t="str">
        <f ca="1">INDEX({"","_","-","="},IF(OR($D146 &gt;= K$6, $E146 &lt; J$6), 0, 1)+IF(OR($F146 &gt;= K$6, $G146 &lt; J$6), 0, 2)+1)</f>
        <v/>
      </c>
      <c r="K146" s="68" t="str">
        <f ca="1">INDEX({"","_","-","="},IF(OR($D146 &gt;= L$6, $E146 &lt; K$6), 0, 1)+IF(OR($F146 &gt;= L$6, $G146 &lt; K$6), 0, 2)+1)</f>
        <v/>
      </c>
      <c r="L146" s="68" t="str">
        <f ca="1">INDEX({"","_","-","="},IF(OR($D146 &gt;= M$6, $E146 &lt; L$6), 0, 1)+IF(OR($F146 &gt;= M$6, $G146 &lt; L$6), 0, 2)+1)</f>
        <v/>
      </c>
      <c r="M146" s="68" t="str">
        <f ca="1">INDEX({"","_","-","="},IF(OR($D146 &gt;= N$6, $E146 &lt; M$6), 0, 1)+IF(OR($F146 &gt;= N$6, $G146 &lt; M$6), 0, 2)+1)</f>
        <v/>
      </c>
      <c r="N146" s="68" t="str">
        <f ca="1">INDEX({"","_","-","="},IF(OR($D146 &gt;= O$6, $E146 &lt; N$6), 0, 1)+IF(OR($F146 &gt;= O$6, $G146 &lt; N$6), 0, 2)+1)</f>
        <v/>
      </c>
      <c r="O146" s="68" t="str">
        <f ca="1">INDEX({"","_","-","="},IF(OR($D146 &gt;= P$6, $E146 &lt; O$6), 0, 1)+IF(OR($F146 &gt;= P$6, $G146 &lt; O$6), 0, 2)+1)</f>
        <v/>
      </c>
      <c r="P146" s="68" t="str">
        <f ca="1">INDEX({"","_","-","="},IF(OR($D146 &gt;= Q$6, $E146 &lt; P$6), 0, 1)+IF(OR($F146 &gt;= Q$6, $G146 &lt; P$6), 0, 2)+1)</f>
        <v/>
      </c>
      <c r="Q146" s="68" t="str">
        <f ca="1">INDEX({"","_","-","="},IF(OR($D146 &gt;= R$6, $E146 &lt; Q$6), 0, 1)+IF(OR($F146 &gt;= R$6, $G146 &lt; Q$6), 0, 2)+1)</f>
        <v/>
      </c>
      <c r="R146" s="68" t="str">
        <f ca="1">INDEX({"","_","-","="},IF(OR($D146 &gt;= S$6, $E146 &lt; R$6), 0, 1)+IF(OR($F146 &gt;= S$6, $G146 &lt; R$6), 0, 2)+1)</f>
        <v/>
      </c>
      <c r="S146" s="68" t="str">
        <f ca="1">INDEX({"","_","-","="},IF(OR($D146 &gt;= T$6, $E146 &lt; S$6), 0, 1)+IF(OR($F146 &gt;= T$6, $G146 &lt; S$6), 0, 2)+1)</f>
        <v/>
      </c>
      <c r="T146" s="68" t="str">
        <f ca="1">INDEX({"","_","-","="},IF(OR($D146 &gt;= U$6, $E146 &lt; T$6), 0, 1)+IF(OR($F146 &gt;= U$6, $G146 &lt; T$6), 0, 2)+1)</f>
        <v/>
      </c>
      <c r="U146" s="68" t="str">
        <f ca="1">INDEX({"","_","-","="},IF(OR($D146 &gt;= V$6, $E146 &lt; U$6), 0, 1)+IF(OR($F146 &gt;= V$6, $G146 &lt; U$6), 0, 2)+1)</f>
        <v/>
      </c>
      <c r="V146" s="68" t="str">
        <f ca="1">INDEX({"","_","-","="},IF(OR($D146 &gt;= W$6, $E146 &lt; V$6), 0, 1)+IF(OR($F146 &gt;= W$6, $G146 &lt; V$6), 0, 2)+1)</f>
        <v/>
      </c>
      <c r="W146" s="68" t="str">
        <f ca="1">INDEX({"","_","-","="},IF(OR($D146 &gt;= X$6, $E146 &lt; W$6), 0, 1)+IF(OR($F146 &gt;= X$6, $G146 &lt; W$6), 0, 2)+1)</f>
        <v/>
      </c>
      <c r="X146" s="68" t="str">
        <f ca="1">INDEX({"","_","-","="},IF(OR($D146 &gt;= Y$6, $E146 &lt; X$6), 0, 1)+IF(OR($F146 &gt;= Y$6, $G146 &lt; X$6), 0, 2)+1)</f>
        <v/>
      </c>
      <c r="Y146" s="68" t="str">
        <f ca="1">INDEX({"","_","-","="},IF(OR($D146 &gt;= Z$6, $E146 &lt; Y$6), 0, 1)+IF(OR($F146 &gt;= Z$6, $G146 &lt; Y$6), 0, 2)+1)</f>
        <v/>
      </c>
      <c r="Z146" s="68" t="str">
        <f ca="1">INDEX({"","_","-","="},IF(OR($D146 &gt;= AA$6, $E146 &lt; Z$6), 0, 1)+IF(OR($F146 &gt;= AA$6, $G146 &lt; Z$6), 0, 2)+1)</f>
        <v/>
      </c>
      <c r="AA146" s="68" t="str">
        <f ca="1">INDEX({"","_","-","="},IF(OR($D146 &gt;= AB$6, $E146 &lt; AA$6), 0, 1)+IF(OR($F146 &gt;= AB$6, $G146 &lt; AA$6), 0, 2)+1)</f>
        <v/>
      </c>
      <c r="AB146" s="68" t="str">
        <f ca="1">INDEX({"","_","-","="},IF(OR($D146 &gt;= AC$6, $E146 &lt; AB$6), 0, 1)+IF(OR($F146 &gt;= AC$6, $G146 &lt; AB$6), 0, 2)+1)</f>
        <v/>
      </c>
      <c r="AC146" s="68" t="str">
        <f ca="1">INDEX({"","_","-","="},IF(OR($D146 &gt;= AD$6, $E146 &lt; AC$6), 0, 1)+IF(OR($F146 &gt;= AD$6, $G146 &lt; AC$6), 0, 2)+1)</f>
        <v/>
      </c>
      <c r="AD146" s="68" t="str">
        <f ca="1">INDEX({"","_","-","="},IF(OR($D146 &gt;= AE$6, $E146 &lt; AD$6), 0, 1)+IF(OR($F146 &gt;= AE$6, $G146 &lt; AD$6), 0, 2)+1)</f>
        <v/>
      </c>
      <c r="AE146" s="68" t="str">
        <f ca="1">INDEX({"","_","-","="},IF(OR($D146 &gt;= AF$6, $E146 &lt; AE$6), 0, 1)+IF(OR($F146 &gt;= AF$6, $G146 &lt; AE$6), 0, 2)+1)</f>
        <v/>
      </c>
      <c r="AF146" s="68" t="str">
        <f ca="1">INDEX({"","_","-","="},IF(OR($D146 &gt;= AG$6, $E146 &lt; AF$6), 0, 1)+IF(OR($F146 &gt;= AG$6, $G146 &lt; AF$6), 0, 2)+1)</f>
        <v/>
      </c>
      <c r="AG146" s="68" t="str">
        <f ca="1">INDEX({"","_","-","="},IF(OR($D146 &gt;= AH$6, $E146 &lt; AG$6), 0, 1)+IF(OR($F146 &gt;= AH$6, $G146 &lt; AG$6), 0, 2)+1)</f>
        <v/>
      </c>
      <c r="AH146" s="68" t="str">
        <f ca="1">INDEX({"","_","-","="},IF(OR($D146 &gt;= AI$6, $E146 &lt; AH$6), 0, 1)+IF(OR($F146 &gt;= AI$6, $G146 &lt; AH$6), 0, 2)+1)</f>
        <v/>
      </c>
      <c r="AI146" s="68" t="str">
        <f ca="1">INDEX({"","_","-","="},IF(OR($D146 &gt;= AJ$6, $E146 &lt; AI$6), 0, 1)+IF(OR($F146 &gt;= AJ$6, $G146 &lt; AI$6), 0, 2)+1)</f>
        <v/>
      </c>
      <c r="AJ146" s="68" t="str">
        <f ca="1">INDEX({"","_","-","="},IF(OR($D146 &gt;= AK$6, $E146 &lt; AJ$6), 0, 1)+IF(OR($F146 &gt;= AK$6, $G146 &lt; AJ$6), 0, 2)+1)</f>
        <v/>
      </c>
      <c r="AK146" s="68" t="str">
        <f ca="1">INDEX({"","_","-","="},IF(OR($D146 &gt;= AL$6, $E146 &lt; AK$6), 0, 1)+IF(OR($F146 &gt;= AL$6, $G146 &lt; AK$6), 0, 2)+1)</f>
        <v/>
      </c>
      <c r="AL146" s="68" t="str">
        <f ca="1">INDEX({"","_","-","="},IF(OR($D146 &gt;= AM$6, $E146 &lt; AL$6), 0, 1)+IF(OR($F146 &gt;= AM$6, $G146 &lt; AL$6), 0, 2)+1)</f>
        <v/>
      </c>
      <c r="AM146" s="68" t="str">
        <f ca="1">INDEX({"","_","-","="},IF(OR($D146 &gt;= AN$6, $E146 &lt; AM$6), 0, 1)+IF(OR($F146 &gt;= AN$6, $G146 &lt; AM$6), 0, 2)+1)</f>
        <v/>
      </c>
      <c r="AN146" s="68" t="str">
        <f ca="1">INDEX({"","_","-","="},IF(OR($D146 &gt;= AO$6, $E146 &lt; AN$6), 0, 1)+IF(OR($F146 &gt;= AO$6, $G146 &lt; AN$6), 0, 2)+1)</f>
        <v/>
      </c>
      <c r="AO146" s="68" t="str">
        <f ca="1">INDEX({"","_","-","="},IF(OR($D146 &gt;= AP$6, $E146 &lt; AO$6), 0, 1)+IF(OR($F146 &gt;= AP$6, $G146 &lt; AO$6), 0, 2)+1)</f>
        <v/>
      </c>
      <c r="AP146" s="68" t="str">
        <f ca="1">INDEX({"","_","-","="},IF(OR($D146 &gt;= AQ$6, $E146 &lt; AP$6), 0, 1)+IF(OR($F146 &gt;= AQ$6, $G146 &lt; AP$6), 0, 2)+1)</f>
        <v/>
      </c>
      <c r="AQ146" s="68" t="str">
        <f ca="1">INDEX({"","_","-","="},IF(OR($D146 &gt;= AR$6, $E146 &lt; AQ$6), 0, 1)+IF(OR($F146 &gt;= AR$6, $G146 &lt; AQ$6), 0, 2)+1)</f>
        <v/>
      </c>
      <c r="AR146" s="68" t="str">
        <f ca="1">INDEX({"","_","-","="},IF(OR($D146 &gt;= AS$6, $E146 &lt; AR$6), 0, 1)+IF(OR($F146 &gt;= AS$6, $G146 &lt; AR$6), 0, 2)+1)</f>
        <v/>
      </c>
      <c r="AS146" s="68" t="str">
        <f ca="1">INDEX({"","_","-","="},IF(OR($D146 &gt;= AT$6, $E146 &lt; AS$6), 0, 1)+IF(OR($F146 &gt;= AT$6, $G146 &lt; AS$6), 0, 2)+1)</f>
        <v/>
      </c>
      <c r="AT146" s="68" t="str">
        <f ca="1">INDEX({"","_","-","="},IF(OR($D146 &gt;= AU$6, $E146 &lt; AT$6), 0, 1)+IF(OR($F146 &gt;= AU$6, $G146 &lt; AT$6), 0, 2)+1)</f>
        <v/>
      </c>
      <c r="AU146" s="68" t="str">
        <f ca="1">INDEX({"","_","-","="},IF(OR($D146 &gt;= AV$6, $E146 &lt; AU$6), 0, 1)+IF(OR($F146 &gt;= AV$6, $G146 &lt; AU$6), 0, 2)+1)</f>
        <v/>
      </c>
      <c r="AV146" s="68" t="str">
        <f ca="1">INDEX({"","_","-","="},IF(OR($D146 &gt;= AW$6, $E146 &lt; AV$6), 0, 1)+IF(OR($F146 &gt;= AW$6, $G146 &lt; AV$6), 0, 2)+1)</f>
        <v/>
      </c>
      <c r="AW146" s="68" t="str">
        <f ca="1">INDEX({"","_","-","="},IF(OR($D146 &gt;= AX$6, $E146 &lt; AW$6), 0, 1)+IF(OR($F146 &gt;= AX$6, $G146 &lt; AW$6), 0, 2)+1)</f>
        <v/>
      </c>
      <c r="AX146" s="68" t="str">
        <f ca="1">INDEX({"","_","-","="},IF(OR($D146 &gt;= AY$6, $E146 &lt; AX$6), 0, 1)+IF(OR($F146 &gt;= AY$6, $G146 &lt; AX$6), 0, 2)+1)</f>
        <v/>
      </c>
      <c r="AY146" s="68" t="str">
        <f ca="1">INDEX({"","_","-","="},IF(OR($D146 &gt;= AZ$6, $E146 &lt; AY$6), 0, 1)+IF(OR($F146 &gt;= AZ$6, $G146 &lt; AY$6), 0, 2)+1)</f>
        <v/>
      </c>
      <c r="AZ146" s="68" t="str">
        <f ca="1">INDEX({"","_","-","="},IF(OR($D146 &gt;= BA$6, $E146 &lt; AZ$6), 0, 1)+IF(OR($F146 &gt;= BA$6, $G146 &lt; AZ$6), 0, 2)+1)</f>
        <v/>
      </c>
      <c r="BA146" s="68" t="str">
        <f ca="1">INDEX({"","_","-","="},IF(OR($D146 &gt;= BB$6, $E146 &lt; BA$6), 0, 1)+IF(OR($F146 &gt;= BB$6, $G146 &lt; BA$6), 0, 2)+1)</f>
        <v/>
      </c>
      <c r="BB146" s="68" t="str">
        <f ca="1">INDEX({"","_","-","="},IF(OR($D146 &gt;= BC$6, $E146 &lt; BB$6), 0, 1)+IF(OR($F146 &gt;= BC$6, $G146 &lt; BB$6), 0, 2)+1)</f>
        <v/>
      </c>
      <c r="BC146" s="68" t="str">
        <f ca="1">INDEX({"","_","-","="},IF(OR($D146 &gt;= BD$6, $E146 &lt; BC$6), 0, 1)+IF(OR($F146 &gt;= BD$6, $G146 &lt; BC$6), 0, 2)+1)</f>
        <v/>
      </c>
      <c r="BD146" s="68" t="str">
        <f ca="1">INDEX({"","_","-","="},IF(OR($D146 &gt;= BE$6, $E146 &lt; BD$6), 0, 1)+IF(OR($F146 &gt;= BE$6, $G146 &lt; BD$6), 0, 2)+1)</f>
        <v/>
      </c>
      <c r="BE146" s="68" t="str">
        <f ca="1">INDEX({"","_","-","="},IF(OR($D146 &gt;= BF$6, $E146 &lt; BE$6), 0, 1)+IF(OR($F146 &gt;= BF$6, $G146 &lt; BE$6), 0, 2)+1)</f>
        <v/>
      </c>
      <c r="BF146" s="68" t="str">
        <f ca="1">INDEX({"","_","-","="},IF(OR($D146 &gt;= BG$6, $E146 &lt; BF$6), 0, 1)+IF(OR($F146 &gt;= BG$6, $G146 &lt; BF$6), 0, 2)+1)</f>
        <v/>
      </c>
      <c r="BG146" s="68" t="str">
        <f ca="1">INDEX({"","_","-","="},IF(OR($D146 &gt;= BH$6, $E146 &lt; BG$6), 0, 1)+IF(OR($F146 &gt;= BH$6, $G146 &lt; BG$6), 0, 2)+1)</f>
        <v/>
      </c>
      <c r="BH146" s="68" t="str">
        <f ca="1">INDEX({"","_","-","="},IF(OR($D146 &gt;= BI$6, $E146 &lt; BH$6), 0, 1)+IF(OR($F146 &gt;= BI$6, $G146 &lt; BH$6), 0, 2)+1)</f>
        <v/>
      </c>
      <c r="BI146" s="68" t="str">
        <f ca="1">INDEX({"","_","-","="},IF(OR($D146 &gt;= BJ$6, $E146 &lt; BI$6), 0, 1)+IF(OR($F146 &gt;= BJ$6, $G146 &lt; BI$6), 0, 2)+1)</f>
        <v/>
      </c>
      <c r="BJ146" s="68" t="str">
        <f ca="1">INDEX({"","_","-","="},IF(OR($D146 &gt;= BK$6, $E146 &lt; BJ$6), 0, 1)+IF(OR($F146 &gt;= BK$6, $G146 &lt; BJ$6), 0, 2)+1)</f>
        <v/>
      </c>
      <c r="BK146" s="68" t="str">
        <f ca="1">INDEX({"","_","-","="},IF(OR($D146 &gt;= BL$6, $E146 &lt; BK$6), 0, 1)+IF(OR($F146 &gt;= BL$6, $G146 &lt; BK$6), 0, 2)+1)</f>
        <v/>
      </c>
      <c r="BL146" s="68" t="str">
        <f ca="1">INDEX({"","_","-","="},IF(OR($D146 &gt;= BM$6, $E146 &lt; BL$6), 0, 1)+IF(OR($F146 &gt;= BM$6, $G146 &lt; BL$6), 0, 2)+1)</f>
        <v/>
      </c>
      <c r="BM146" s="68" t="str">
        <f ca="1">INDEX({"","_","-","="},IF(OR($D146 &gt;= BN$6, $E146 &lt; BM$6), 0, 1)+IF(OR($F146 &gt;= BN$6, $G146 &lt; BM$6), 0, 2)+1)</f>
        <v/>
      </c>
      <c r="BN146" s="68" t="str">
        <f ca="1">INDEX({"","_","-","="},IF(OR($D146 &gt;= BO$6, $E146 &lt; BN$6), 0, 1)+IF(OR($F146 &gt;= BO$6, $G146 &lt; BN$6), 0, 2)+1)</f>
        <v/>
      </c>
      <c r="BO146" s="68" t="str">
        <f ca="1">INDEX({"","_","-","="},IF(OR($D146 &gt;= BP$6, $E146 &lt; BO$6), 0, 1)+IF(OR($F146 &gt;= BP$6, $G146 &lt; BO$6), 0, 2)+1)</f>
        <v/>
      </c>
      <c r="BP146" s="68" t="str">
        <f ca="1">INDEX({"","_","-","="},IF(OR($D146 &gt;= BQ$6, $E146 &lt; BP$6), 0, 1)+IF(OR($F146 &gt;= BQ$6, $G146 &lt; BP$6), 0, 2)+1)</f>
        <v/>
      </c>
      <c r="BQ146" s="68" t="str">
        <f ca="1">INDEX({"","_","-","="},IF(OR($D146 &gt;= BR$6, $E146 &lt; BQ$6), 0, 1)+IF(OR($F146 &gt;= BR$6, $G146 &lt; BQ$6), 0, 2)+1)</f>
        <v/>
      </c>
      <c r="BR146" s="68" t="str">
        <f ca="1">INDEX({"","_","-","="},IF(OR($D146 &gt;= BS$6, $E146 &lt; BR$6), 0, 1)+IF(OR($F146 &gt;= BS$6, $G146 &lt; BR$6), 0, 2)+1)</f>
        <v/>
      </c>
      <c r="BS146" s="68" t="str">
        <f ca="1">INDEX({"","_","-","="},IF(OR($D146 &gt;= BT$6, $E146 &lt; BS$6), 0, 1)+IF(OR($F146 &gt;= BT$6, $G146 &lt; BS$6), 0, 2)+1)</f>
        <v/>
      </c>
      <c r="BT146" s="68" t="str">
        <f ca="1">INDEX({"","_","-","="},IF(OR($D146 &gt;= BU$6, $E146 &lt; BT$6), 0, 1)+IF(OR($F146 &gt;= BU$6, $G146 &lt; BT$6), 0, 2)+1)</f>
        <v/>
      </c>
      <c r="BU146" s="68" t="str">
        <f ca="1">INDEX({"","_","-","="},IF(OR($D146 &gt;= BV$6, $E146 &lt; BU$6), 0, 1)+IF(OR($F146 &gt;= BV$6, $G146 &lt; BU$6), 0, 2)+1)</f>
        <v/>
      </c>
      <c r="BV146" s="68" t="str">
        <f ca="1">INDEX({"","_","-","="},IF(OR($D146 &gt;= BW$6, $E146 &lt; BV$6), 0, 1)+IF(OR($F146 &gt;= BW$6, $G146 &lt; BV$6), 0, 2)+1)</f>
        <v/>
      </c>
      <c r="BW146" s="68" t="str">
        <f ca="1">INDEX({"","_","-","="},IF(OR($D146 &gt;= BX$6, $E146 &lt; BW$6), 0, 1)+IF(OR($F146 &gt;= BX$6, $G146 &lt; BW$6), 0, 2)+1)</f>
        <v/>
      </c>
      <c r="BX146" s="68" t="str">
        <f ca="1">INDEX({"","_","-","="},IF(OR($D146 &gt;= BY$6, $E146 &lt; BX$6), 0, 1)+IF(OR($F146 &gt;= BY$6, $G146 &lt; BX$6), 0, 2)+1)</f>
        <v/>
      </c>
      <c r="BY146" s="68" t="str">
        <f ca="1">INDEX({"","_","-","="},IF(OR($D146 &gt;= BZ$6, $E146 &lt; BY$6), 0, 1)+IF(OR($F146 &gt;= BZ$6, $G146 &lt; BY$6), 0, 2)+1)</f>
        <v/>
      </c>
      <c r="BZ146" s="68" t="str">
        <f ca="1">INDEX({"","_","-","="},IF(OR($D146 &gt;= CA$6, $E146 &lt; BZ$6), 0, 1)+IF(OR($F146 &gt;= CA$6, $G146 &lt; BZ$6), 0, 2)+1)</f>
        <v/>
      </c>
      <c r="CA146" s="68" t="str">
        <f ca="1">INDEX({"","_","-","="},IF(OR($D146 &gt;= CB$6, $E146 &lt; CA$6), 0, 1)+IF(OR($F146 &gt;= CB$6, $G146 &lt; CA$6), 0, 2)+1)</f>
        <v/>
      </c>
      <c r="CB146" s="68" t="str">
        <f ca="1">INDEX({"","_","-","="},IF(OR($D146 &gt;= CC$6, $E146 &lt; CB$6), 0, 1)+IF(OR($F146 &gt;= CC$6, $G146 &lt; CB$6), 0, 2)+1)</f>
        <v/>
      </c>
      <c r="CC146" s="68" t="str">
        <f ca="1">INDEX({"","_","-","="},IF(OR($D146 &gt;= CD$6, $E146 &lt; CC$6), 0, 1)+IF(OR($F146 &gt;= CD$6, $G146 &lt; CC$6), 0, 2)+1)</f>
        <v/>
      </c>
      <c r="CD146" s="68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IF('临-进度'!M142,'临-进度'!$A142,"")</f>
        <v/>
      </c>
      <c r="B147" s="8" t="str">
        <f ca="1">IF('临-进度'!M142,'临-进度'!$B142,"")</f>
        <v/>
      </c>
      <c r="C147" s="8" t="str">
        <f ca="1">IF('临-进度'!M142,'临-进度'!$E142,"")</f>
        <v/>
      </c>
      <c r="D147" s="40" t="str">
        <f ca="1">IF('临-进度'!$M142,'临-进度'!$I142,"")</f>
        <v/>
      </c>
      <c r="E147" s="40" t="str">
        <f ca="1">IF('临-进度'!$M142,'临-进度'!$AE142,"")</f>
        <v/>
      </c>
      <c r="F147" s="40" t="str">
        <f ca="1">IF('临-进度'!$M142,'临-进度'!$J142,"")</f>
        <v/>
      </c>
      <c r="G147" s="73" t="str">
        <f ca="1">IF('临-进度'!$M142,'临-进度'!$AF142,"")</f>
        <v/>
      </c>
      <c r="H147" s="68" t="str">
        <f ca="1">INDEX({"","_","-","="},IF(OR($D147 &gt;= I$6, $E147 &lt; H$6), 0, 1)+IF(OR($F147 &gt;= I$6, $G147 &lt; H$6), 0, 2)+1)</f>
        <v/>
      </c>
      <c r="I147" s="68" t="str">
        <f ca="1">INDEX({"","_","-","="},IF(OR($D147 &gt;= J$6, $E147 &lt; I$6), 0, 1)+IF(OR($F147 &gt;= J$6, $G147 &lt; I$6), 0, 2)+1)</f>
        <v/>
      </c>
      <c r="J147" s="68" t="str">
        <f ca="1">INDEX({"","_","-","="},IF(OR($D147 &gt;= K$6, $E147 &lt; J$6), 0, 1)+IF(OR($F147 &gt;= K$6, $G147 &lt; J$6), 0, 2)+1)</f>
        <v/>
      </c>
      <c r="K147" s="68" t="str">
        <f ca="1">INDEX({"","_","-","="},IF(OR($D147 &gt;= L$6, $E147 &lt; K$6), 0, 1)+IF(OR($F147 &gt;= L$6, $G147 &lt; K$6), 0, 2)+1)</f>
        <v/>
      </c>
      <c r="L147" s="68" t="str">
        <f ca="1">INDEX({"","_","-","="},IF(OR($D147 &gt;= M$6, $E147 &lt; L$6), 0, 1)+IF(OR($F147 &gt;= M$6, $G147 &lt; L$6), 0, 2)+1)</f>
        <v/>
      </c>
      <c r="M147" s="68" t="str">
        <f ca="1">INDEX({"","_","-","="},IF(OR($D147 &gt;= N$6, $E147 &lt; M$6), 0, 1)+IF(OR($F147 &gt;= N$6, $G147 &lt; M$6), 0, 2)+1)</f>
        <v/>
      </c>
      <c r="N147" s="68" t="str">
        <f ca="1">INDEX({"","_","-","="},IF(OR($D147 &gt;= O$6, $E147 &lt; N$6), 0, 1)+IF(OR($F147 &gt;= O$6, $G147 &lt; N$6), 0, 2)+1)</f>
        <v/>
      </c>
      <c r="O147" s="68" t="str">
        <f ca="1">INDEX({"","_","-","="},IF(OR($D147 &gt;= P$6, $E147 &lt; O$6), 0, 1)+IF(OR($F147 &gt;= P$6, $G147 &lt; O$6), 0, 2)+1)</f>
        <v/>
      </c>
      <c r="P147" s="68" t="str">
        <f ca="1">INDEX({"","_","-","="},IF(OR($D147 &gt;= Q$6, $E147 &lt; P$6), 0, 1)+IF(OR($F147 &gt;= Q$6, $G147 &lt; P$6), 0, 2)+1)</f>
        <v/>
      </c>
      <c r="Q147" s="68" t="str">
        <f ca="1">INDEX({"","_","-","="},IF(OR($D147 &gt;= R$6, $E147 &lt; Q$6), 0, 1)+IF(OR($F147 &gt;= R$6, $G147 &lt; Q$6), 0, 2)+1)</f>
        <v/>
      </c>
      <c r="R147" s="68" t="str">
        <f ca="1">INDEX({"","_","-","="},IF(OR($D147 &gt;= S$6, $E147 &lt; R$6), 0, 1)+IF(OR($F147 &gt;= S$6, $G147 &lt; R$6), 0, 2)+1)</f>
        <v/>
      </c>
      <c r="S147" s="68" t="str">
        <f ca="1">INDEX({"","_","-","="},IF(OR($D147 &gt;= T$6, $E147 &lt; S$6), 0, 1)+IF(OR($F147 &gt;= T$6, $G147 &lt; S$6), 0, 2)+1)</f>
        <v/>
      </c>
      <c r="T147" s="68" t="str">
        <f ca="1">INDEX({"","_","-","="},IF(OR($D147 &gt;= U$6, $E147 &lt; T$6), 0, 1)+IF(OR($F147 &gt;= U$6, $G147 &lt; T$6), 0, 2)+1)</f>
        <v/>
      </c>
      <c r="U147" s="68" t="str">
        <f ca="1">INDEX({"","_","-","="},IF(OR($D147 &gt;= V$6, $E147 &lt; U$6), 0, 1)+IF(OR($F147 &gt;= V$6, $G147 &lt; U$6), 0, 2)+1)</f>
        <v/>
      </c>
      <c r="V147" s="68" t="str">
        <f ca="1">INDEX({"","_","-","="},IF(OR($D147 &gt;= W$6, $E147 &lt; V$6), 0, 1)+IF(OR($F147 &gt;= W$6, $G147 &lt; V$6), 0, 2)+1)</f>
        <v/>
      </c>
      <c r="W147" s="68" t="str">
        <f ca="1">INDEX({"","_","-","="},IF(OR($D147 &gt;= X$6, $E147 &lt; W$6), 0, 1)+IF(OR($F147 &gt;= X$6, $G147 &lt; W$6), 0, 2)+1)</f>
        <v/>
      </c>
      <c r="X147" s="68" t="str">
        <f ca="1">INDEX({"","_","-","="},IF(OR($D147 &gt;= Y$6, $E147 &lt; X$6), 0, 1)+IF(OR($F147 &gt;= Y$6, $G147 &lt; X$6), 0, 2)+1)</f>
        <v/>
      </c>
      <c r="Y147" s="68" t="str">
        <f ca="1">INDEX({"","_","-","="},IF(OR($D147 &gt;= Z$6, $E147 &lt; Y$6), 0, 1)+IF(OR($F147 &gt;= Z$6, $G147 &lt; Y$6), 0, 2)+1)</f>
        <v/>
      </c>
      <c r="Z147" s="68" t="str">
        <f ca="1">INDEX({"","_","-","="},IF(OR($D147 &gt;= AA$6, $E147 &lt; Z$6), 0, 1)+IF(OR($F147 &gt;= AA$6, $G147 &lt; Z$6), 0, 2)+1)</f>
        <v/>
      </c>
      <c r="AA147" s="68" t="str">
        <f ca="1">INDEX({"","_","-","="},IF(OR($D147 &gt;= AB$6, $E147 &lt; AA$6), 0, 1)+IF(OR($F147 &gt;= AB$6, $G147 &lt; AA$6), 0, 2)+1)</f>
        <v/>
      </c>
      <c r="AB147" s="68" t="str">
        <f ca="1">INDEX({"","_","-","="},IF(OR($D147 &gt;= AC$6, $E147 &lt; AB$6), 0, 1)+IF(OR($F147 &gt;= AC$6, $G147 &lt; AB$6), 0, 2)+1)</f>
        <v/>
      </c>
      <c r="AC147" s="68" t="str">
        <f ca="1">INDEX({"","_","-","="},IF(OR($D147 &gt;= AD$6, $E147 &lt; AC$6), 0, 1)+IF(OR($F147 &gt;= AD$6, $G147 &lt; AC$6), 0, 2)+1)</f>
        <v/>
      </c>
      <c r="AD147" s="68" t="str">
        <f ca="1">INDEX({"","_","-","="},IF(OR($D147 &gt;= AE$6, $E147 &lt; AD$6), 0, 1)+IF(OR($F147 &gt;= AE$6, $G147 &lt; AD$6), 0, 2)+1)</f>
        <v/>
      </c>
      <c r="AE147" s="68" t="str">
        <f ca="1">INDEX({"","_","-","="},IF(OR($D147 &gt;= AF$6, $E147 &lt; AE$6), 0, 1)+IF(OR($F147 &gt;= AF$6, $G147 &lt; AE$6), 0, 2)+1)</f>
        <v/>
      </c>
      <c r="AF147" s="68" t="str">
        <f ca="1">INDEX({"","_","-","="},IF(OR($D147 &gt;= AG$6, $E147 &lt; AF$6), 0, 1)+IF(OR($F147 &gt;= AG$6, $G147 &lt; AF$6), 0, 2)+1)</f>
        <v/>
      </c>
      <c r="AG147" s="68" t="str">
        <f ca="1">INDEX({"","_","-","="},IF(OR($D147 &gt;= AH$6, $E147 &lt; AG$6), 0, 1)+IF(OR($F147 &gt;= AH$6, $G147 &lt; AG$6), 0, 2)+1)</f>
        <v/>
      </c>
      <c r="AH147" s="68" t="str">
        <f ca="1">INDEX({"","_","-","="},IF(OR($D147 &gt;= AI$6, $E147 &lt; AH$6), 0, 1)+IF(OR($F147 &gt;= AI$6, $G147 &lt; AH$6), 0, 2)+1)</f>
        <v/>
      </c>
      <c r="AI147" s="68" t="str">
        <f ca="1">INDEX({"","_","-","="},IF(OR($D147 &gt;= AJ$6, $E147 &lt; AI$6), 0, 1)+IF(OR($F147 &gt;= AJ$6, $G147 &lt; AI$6), 0, 2)+1)</f>
        <v/>
      </c>
      <c r="AJ147" s="68" t="str">
        <f ca="1">INDEX({"","_","-","="},IF(OR($D147 &gt;= AK$6, $E147 &lt; AJ$6), 0, 1)+IF(OR($F147 &gt;= AK$6, $G147 &lt; AJ$6), 0, 2)+1)</f>
        <v/>
      </c>
      <c r="AK147" s="68" t="str">
        <f ca="1">INDEX({"","_","-","="},IF(OR($D147 &gt;= AL$6, $E147 &lt; AK$6), 0, 1)+IF(OR($F147 &gt;= AL$6, $G147 &lt; AK$6), 0, 2)+1)</f>
        <v/>
      </c>
      <c r="AL147" s="68" t="str">
        <f ca="1">INDEX({"","_","-","="},IF(OR($D147 &gt;= AM$6, $E147 &lt; AL$6), 0, 1)+IF(OR($F147 &gt;= AM$6, $G147 &lt; AL$6), 0, 2)+1)</f>
        <v/>
      </c>
      <c r="AM147" s="68" t="str">
        <f ca="1">INDEX({"","_","-","="},IF(OR($D147 &gt;= AN$6, $E147 &lt; AM$6), 0, 1)+IF(OR($F147 &gt;= AN$6, $G147 &lt; AM$6), 0, 2)+1)</f>
        <v/>
      </c>
      <c r="AN147" s="68" t="str">
        <f ca="1">INDEX({"","_","-","="},IF(OR($D147 &gt;= AO$6, $E147 &lt; AN$6), 0, 1)+IF(OR($F147 &gt;= AO$6, $G147 &lt; AN$6), 0, 2)+1)</f>
        <v/>
      </c>
      <c r="AO147" s="68" t="str">
        <f ca="1">INDEX({"","_","-","="},IF(OR($D147 &gt;= AP$6, $E147 &lt; AO$6), 0, 1)+IF(OR($F147 &gt;= AP$6, $G147 &lt; AO$6), 0, 2)+1)</f>
        <v/>
      </c>
      <c r="AP147" s="68" t="str">
        <f ca="1">INDEX({"","_","-","="},IF(OR($D147 &gt;= AQ$6, $E147 &lt; AP$6), 0, 1)+IF(OR($F147 &gt;= AQ$6, $G147 &lt; AP$6), 0, 2)+1)</f>
        <v/>
      </c>
      <c r="AQ147" s="68" t="str">
        <f ca="1">INDEX({"","_","-","="},IF(OR($D147 &gt;= AR$6, $E147 &lt; AQ$6), 0, 1)+IF(OR($F147 &gt;= AR$6, $G147 &lt; AQ$6), 0, 2)+1)</f>
        <v/>
      </c>
      <c r="AR147" s="68" t="str">
        <f ca="1">INDEX({"","_","-","="},IF(OR($D147 &gt;= AS$6, $E147 &lt; AR$6), 0, 1)+IF(OR($F147 &gt;= AS$6, $G147 &lt; AR$6), 0, 2)+1)</f>
        <v/>
      </c>
      <c r="AS147" s="68" t="str">
        <f ca="1">INDEX({"","_","-","="},IF(OR($D147 &gt;= AT$6, $E147 &lt; AS$6), 0, 1)+IF(OR($F147 &gt;= AT$6, $G147 &lt; AS$6), 0, 2)+1)</f>
        <v/>
      </c>
      <c r="AT147" s="68" t="str">
        <f ca="1">INDEX({"","_","-","="},IF(OR($D147 &gt;= AU$6, $E147 &lt; AT$6), 0, 1)+IF(OR($F147 &gt;= AU$6, $G147 &lt; AT$6), 0, 2)+1)</f>
        <v/>
      </c>
      <c r="AU147" s="68" t="str">
        <f ca="1">INDEX({"","_","-","="},IF(OR($D147 &gt;= AV$6, $E147 &lt; AU$6), 0, 1)+IF(OR($F147 &gt;= AV$6, $G147 &lt; AU$6), 0, 2)+1)</f>
        <v/>
      </c>
      <c r="AV147" s="68" t="str">
        <f ca="1">INDEX({"","_","-","="},IF(OR($D147 &gt;= AW$6, $E147 &lt; AV$6), 0, 1)+IF(OR($F147 &gt;= AW$6, $G147 &lt; AV$6), 0, 2)+1)</f>
        <v/>
      </c>
      <c r="AW147" s="68" t="str">
        <f ca="1">INDEX({"","_","-","="},IF(OR($D147 &gt;= AX$6, $E147 &lt; AW$6), 0, 1)+IF(OR($F147 &gt;= AX$6, $G147 &lt; AW$6), 0, 2)+1)</f>
        <v/>
      </c>
      <c r="AX147" s="68" t="str">
        <f ca="1">INDEX({"","_","-","="},IF(OR($D147 &gt;= AY$6, $E147 &lt; AX$6), 0, 1)+IF(OR($F147 &gt;= AY$6, $G147 &lt; AX$6), 0, 2)+1)</f>
        <v/>
      </c>
      <c r="AY147" s="68" t="str">
        <f ca="1">INDEX({"","_","-","="},IF(OR($D147 &gt;= AZ$6, $E147 &lt; AY$6), 0, 1)+IF(OR($F147 &gt;= AZ$6, $G147 &lt; AY$6), 0, 2)+1)</f>
        <v/>
      </c>
      <c r="AZ147" s="68" t="str">
        <f ca="1">INDEX({"","_","-","="},IF(OR($D147 &gt;= BA$6, $E147 &lt; AZ$6), 0, 1)+IF(OR($F147 &gt;= BA$6, $G147 &lt; AZ$6), 0, 2)+1)</f>
        <v/>
      </c>
      <c r="BA147" s="68" t="str">
        <f ca="1">INDEX({"","_","-","="},IF(OR($D147 &gt;= BB$6, $E147 &lt; BA$6), 0, 1)+IF(OR($F147 &gt;= BB$6, $G147 &lt; BA$6), 0, 2)+1)</f>
        <v/>
      </c>
      <c r="BB147" s="68" t="str">
        <f ca="1">INDEX({"","_","-","="},IF(OR($D147 &gt;= BC$6, $E147 &lt; BB$6), 0, 1)+IF(OR($F147 &gt;= BC$6, $G147 &lt; BB$6), 0, 2)+1)</f>
        <v/>
      </c>
      <c r="BC147" s="68" t="str">
        <f ca="1">INDEX({"","_","-","="},IF(OR($D147 &gt;= BD$6, $E147 &lt; BC$6), 0, 1)+IF(OR($F147 &gt;= BD$6, $G147 &lt; BC$6), 0, 2)+1)</f>
        <v/>
      </c>
      <c r="BD147" s="68" t="str">
        <f ca="1">INDEX({"","_","-","="},IF(OR($D147 &gt;= BE$6, $E147 &lt; BD$6), 0, 1)+IF(OR($F147 &gt;= BE$6, $G147 &lt; BD$6), 0, 2)+1)</f>
        <v/>
      </c>
      <c r="BE147" s="68" t="str">
        <f ca="1">INDEX({"","_","-","="},IF(OR($D147 &gt;= BF$6, $E147 &lt; BE$6), 0, 1)+IF(OR($F147 &gt;= BF$6, $G147 &lt; BE$6), 0, 2)+1)</f>
        <v/>
      </c>
      <c r="BF147" s="68" t="str">
        <f ca="1">INDEX({"","_","-","="},IF(OR($D147 &gt;= BG$6, $E147 &lt; BF$6), 0, 1)+IF(OR($F147 &gt;= BG$6, $G147 &lt; BF$6), 0, 2)+1)</f>
        <v/>
      </c>
      <c r="BG147" s="68" t="str">
        <f ca="1">INDEX({"","_","-","="},IF(OR($D147 &gt;= BH$6, $E147 &lt; BG$6), 0, 1)+IF(OR($F147 &gt;= BH$6, $G147 &lt; BG$6), 0, 2)+1)</f>
        <v/>
      </c>
      <c r="BH147" s="68" t="str">
        <f ca="1">INDEX({"","_","-","="},IF(OR($D147 &gt;= BI$6, $E147 &lt; BH$6), 0, 1)+IF(OR($F147 &gt;= BI$6, $G147 &lt; BH$6), 0, 2)+1)</f>
        <v/>
      </c>
      <c r="BI147" s="68" t="str">
        <f ca="1">INDEX({"","_","-","="},IF(OR($D147 &gt;= BJ$6, $E147 &lt; BI$6), 0, 1)+IF(OR($F147 &gt;= BJ$6, $G147 &lt; BI$6), 0, 2)+1)</f>
        <v/>
      </c>
      <c r="BJ147" s="68" t="str">
        <f ca="1">INDEX({"","_","-","="},IF(OR($D147 &gt;= BK$6, $E147 &lt; BJ$6), 0, 1)+IF(OR($F147 &gt;= BK$6, $G147 &lt; BJ$6), 0, 2)+1)</f>
        <v/>
      </c>
      <c r="BK147" s="68" t="str">
        <f ca="1">INDEX({"","_","-","="},IF(OR($D147 &gt;= BL$6, $E147 &lt; BK$6), 0, 1)+IF(OR($F147 &gt;= BL$6, $G147 &lt; BK$6), 0, 2)+1)</f>
        <v/>
      </c>
      <c r="BL147" s="68" t="str">
        <f ca="1">INDEX({"","_","-","="},IF(OR($D147 &gt;= BM$6, $E147 &lt; BL$6), 0, 1)+IF(OR($F147 &gt;= BM$6, $G147 &lt; BL$6), 0, 2)+1)</f>
        <v/>
      </c>
      <c r="BM147" s="68" t="str">
        <f ca="1">INDEX({"","_","-","="},IF(OR($D147 &gt;= BN$6, $E147 &lt; BM$6), 0, 1)+IF(OR($F147 &gt;= BN$6, $G147 &lt; BM$6), 0, 2)+1)</f>
        <v/>
      </c>
      <c r="BN147" s="68" t="str">
        <f ca="1">INDEX({"","_","-","="},IF(OR($D147 &gt;= BO$6, $E147 &lt; BN$6), 0, 1)+IF(OR($F147 &gt;= BO$6, $G147 &lt; BN$6), 0, 2)+1)</f>
        <v/>
      </c>
      <c r="BO147" s="68" t="str">
        <f ca="1">INDEX({"","_","-","="},IF(OR($D147 &gt;= BP$6, $E147 &lt; BO$6), 0, 1)+IF(OR($F147 &gt;= BP$6, $G147 &lt; BO$6), 0, 2)+1)</f>
        <v/>
      </c>
      <c r="BP147" s="68" t="str">
        <f ca="1">INDEX({"","_","-","="},IF(OR($D147 &gt;= BQ$6, $E147 &lt; BP$6), 0, 1)+IF(OR($F147 &gt;= BQ$6, $G147 &lt; BP$6), 0, 2)+1)</f>
        <v/>
      </c>
      <c r="BQ147" s="68" t="str">
        <f ca="1">INDEX({"","_","-","="},IF(OR($D147 &gt;= BR$6, $E147 &lt; BQ$6), 0, 1)+IF(OR($F147 &gt;= BR$6, $G147 &lt; BQ$6), 0, 2)+1)</f>
        <v/>
      </c>
      <c r="BR147" s="68" t="str">
        <f ca="1">INDEX({"","_","-","="},IF(OR($D147 &gt;= BS$6, $E147 &lt; BR$6), 0, 1)+IF(OR($F147 &gt;= BS$6, $G147 &lt; BR$6), 0, 2)+1)</f>
        <v/>
      </c>
      <c r="BS147" s="68" t="str">
        <f ca="1">INDEX({"","_","-","="},IF(OR($D147 &gt;= BT$6, $E147 &lt; BS$6), 0, 1)+IF(OR($F147 &gt;= BT$6, $G147 &lt; BS$6), 0, 2)+1)</f>
        <v/>
      </c>
      <c r="BT147" s="68" t="str">
        <f ca="1">INDEX({"","_","-","="},IF(OR($D147 &gt;= BU$6, $E147 &lt; BT$6), 0, 1)+IF(OR($F147 &gt;= BU$6, $G147 &lt; BT$6), 0, 2)+1)</f>
        <v/>
      </c>
      <c r="BU147" s="68" t="str">
        <f ca="1">INDEX({"","_","-","="},IF(OR($D147 &gt;= BV$6, $E147 &lt; BU$6), 0, 1)+IF(OR($F147 &gt;= BV$6, $G147 &lt; BU$6), 0, 2)+1)</f>
        <v/>
      </c>
      <c r="BV147" s="68" t="str">
        <f ca="1">INDEX({"","_","-","="},IF(OR($D147 &gt;= BW$6, $E147 &lt; BV$6), 0, 1)+IF(OR($F147 &gt;= BW$6, $G147 &lt; BV$6), 0, 2)+1)</f>
        <v/>
      </c>
      <c r="BW147" s="68" t="str">
        <f ca="1">INDEX({"","_","-","="},IF(OR($D147 &gt;= BX$6, $E147 &lt; BW$6), 0, 1)+IF(OR($F147 &gt;= BX$6, $G147 &lt; BW$6), 0, 2)+1)</f>
        <v/>
      </c>
      <c r="BX147" s="68" t="str">
        <f ca="1">INDEX({"","_","-","="},IF(OR($D147 &gt;= BY$6, $E147 &lt; BX$6), 0, 1)+IF(OR($F147 &gt;= BY$6, $G147 &lt; BX$6), 0, 2)+1)</f>
        <v/>
      </c>
      <c r="BY147" s="68" t="str">
        <f ca="1">INDEX({"","_","-","="},IF(OR($D147 &gt;= BZ$6, $E147 &lt; BY$6), 0, 1)+IF(OR($F147 &gt;= BZ$6, $G147 &lt; BY$6), 0, 2)+1)</f>
        <v/>
      </c>
      <c r="BZ147" s="68" t="str">
        <f ca="1">INDEX({"","_","-","="},IF(OR($D147 &gt;= CA$6, $E147 &lt; BZ$6), 0, 1)+IF(OR($F147 &gt;= CA$6, $G147 &lt; BZ$6), 0, 2)+1)</f>
        <v/>
      </c>
      <c r="CA147" s="68" t="str">
        <f ca="1">INDEX({"","_","-","="},IF(OR($D147 &gt;= CB$6, $E147 &lt; CA$6), 0, 1)+IF(OR($F147 &gt;= CB$6, $G147 &lt; CA$6), 0, 2)+1)</f>
        <v/>
      </c>
      <c r="CB147" s="68" t="str">
        <f ca="1">INDEX({"","_","-","="},IF(OR($D147 &gt;= CC$6, $E147 &lt; CB$6), 0, 1)+IF(OR($F147 &gt;= CC$6, $G147 &lt; CB$6), 0, 2)+1)</f>
        <v/>
      </c>
      <c r="CC147" s="68" t="str">
        <f ca="1">INDEX({"","_","-","="},IF(OR($D147 &gt;= CD$6, $E147 &lt; CC$6), 0, 1)+IF(OR($F147 &gt;= CD$6, $G147 &lt; CC$6), 0, 2)+1)</f>
        <v/>
      </c>
      <c r="CD147" s="68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IF('临-进度'!M143,'临-进度'!$A143,"")</f>
        <v/>
      </c>
      <c r="B148" s="8" t="str">
        <f ca="1">IF('临-进度'!M143,'临-进度'!$B143,"")</f>
        <v/>
      </c>
      <c r="C148" s="8" t="str">
        <f ca="1">IF('临-进度'!M143,'临-进度'!$E143,"")</f>
        <v/>
      </c>
      <c r="D148" s="40" t="str">
        <f ca="1">IF('临-进度'!$M143,'临-进度'!$I143,"")</f>
        <v/>
      </c>
      <c r="E148" s="40" t="str">
        <f ca="1">IF('临-进度'!$M143,'临-进度'!$AE143,"")</f>
        <v/>
      </c>
      <c r="F148" s="40" t="str">
        <f ca="1">IF('临-进度'!$M143,'临-进度'!$J143,"")</f>
        <v/>
      </c>
      <c r="G148" s="73" t="str">
        <f ca="1">IF('临-进度'!$M143,'临-进度'!$AF143,"")</f>
        <v/>
      </c>
      <c r="H148" s="68" t="str">
        <f ca="1">INDEX({"","_","-","="},IF(OR($D148 &gt;= I$6, $E148 &lt; H$6), 0, 1)+IF(OR($F148 &gt;= I$6, $G148 &lt; H$6), 0, 2)+1)</f>
        <v/>
      </c>
      <c r="I148" s="68" t="str">
        <f ca="1">INDEX({"","_","-","="},IF(OR($D148 &gt;= J$6, $E148 &lt; I$6), 0, 1)+IF(OR($F148 &gt;= J$6, $G148 &lt; I$6), 0, 2)+1)</f>
        <v/>
      </c>
      <c r="J148" s="68" t="str">
        <f ca="1">INDEX({"","_","-","="},IF(OR($D148 &gt;= K$6, $E148 &lt; J$6), 0, 1)+IF(OR($F148 &gt;= K$6, $G148 &lt; J$6), 0, 2)+1)</f>
        <v/>
      </c>
      <c r="K148" s="68" t="str">
        <f ca="1">INDEX({"","_","-","="},IF(OR($D148 &gt;= L$6, $E148 &lt; K$6), 0, 1)+IF(OR($F148 &gt;= L$6, $G148 &lt; K$6), 0, 2)+1)</f>
        <v/>
      </c>
      <c r="L148" s="68" t="str">
        <f ca="1">INDEX({"","_","-","="},IF(OR($D148 &gt;= M$6, $E148 &lt; L$6), 0, 1)+IF(OR($F148 &gt;= M$6, $G148 &lt; L$6), 0, 2)+1)</f>
        <v/>
      </c>
      <c r="M148" s="68" t="str">
        <f ca="1">INDEX({"","_","-","="},IF(OR($D148 &gt;= N$6, $E148 &lt; M$6), 0, 1)+IF(OR($F148 &gt;= N$6, $G148 &lt; M$6), 0, 2)+1)</f>
        <v/>
      </c>
      <c r="N148" s="68" t="str">
        <f ca="1">INDEX({"","_","-","="},IF(OR($D148 &gt;= O$6, $E148 &lt; N$6), 0, 1)+IF(OR($F148 &gt;= O$6, $G148 &lt; N$6), 0, 2)+1)</f>
        <v/>
      </c>
      <c r="O148" s="68" t="str">
        <f ca="1">INDEX({"","_","-","="},IF(OR($D148 &gt;= P$6, $E148 &lt; O$6), 0, 1)+IF(OR($F148 &gt;= P$6, $G148 &lt; O$6), 0, 2)+1)</f>
        <v/>
      </c>
      <c r="P148" s="68" t="str">
        <f ca="1">INDEX({"","_","-","="},IF(OR($D148 &gt;= Q$6, $E148 &lt; P$6), 0, 1)+IF(OR($F148 &gt;= Q$6, $G148 &lt; P$6), 0, 2)+1)</f>
        <v/>
      </c>
      <c r="Q148" s="68" t="str">
        <f ca="1">INDEX({"","_","-","="},IF(OR($D148 &gt;= R$6, $E148 &lt; Q$6), 0, 1)+IF(OR($F148 &gt;= R$6, $G148 &lt; Q$6), 0, 2)+1)</f>
        <v/>
      </c>
      <c r="R148" s="68" t="str">
        <f ca="1">INDEX({"","_","-","="},IF(OR($D148 &gt;= S$6, $E148 &lt; R$6), 0, 1)+IF(OR($F148 &gt;= S$6, $G148 &lt; R$6), 0, 2)+1)</f>
        <v/>
      </c>
      <c r="S148" s="68" t="str">
        <f ca="1">INDEX({"","_","-","="},IF(OR($D148 &gt;= T$6, $E148 &lt; S$6), 0, 1)+IF(OR($F148 &gt;= T$6, $G148 &lt; S$6), 0, 2)+1)</f>
        <v/>
      </c>
      <c r="T148" s="68" t="str">
        <f ca="1">INDEX({"","_","-","="},IF(OR($D148 &gt;= U$6, $E148 &lt; T$6), 0, 1)+IF(OR($F148 &gt;= U$6, $G148 &lt; T$6), 0, 2)+1)</f>
        <v/>
      </c>
      <c r="U148" s="68" t="str">
        <f ca="1">INDEX({"","_","-","="},IF(OR($D148 &gt;= V$6, $E148 &lt; U$6), 0, 1)+IF(OR($F148 &gt;= V$6, $G148 &lt; U$6), 0, 2)+1)</f>
        <v/>
      </c>
      <c r="V148" s="68" t="str">
        <f ca="1">INDEX({"","_","-","="},IF(OR($D148 &gt;= W$6, $E148 &lt; V$6), 0, 1)+IF(OR($F148 &gt;= W$6, $G148 &lt; V$6), 0, 2)+1)</f>
        <v/>
      </c>
      <c r="W148" s="68" t="str">
        <f ca="1">INDEX({"","_","-","="},IF(OR($D148 &gt;= X$6, $E148 &lt; W$6), 0, 1)+IF(OR($F148 &gt;= X$6, $G148 &lt; W$6), 0, 2)+1)</f>
        <v/>
      </c>
      <c r="X148" s="68" t="str">
        <f ca="1">INDEX({"","_","-","="},IF(OR($D148 &gt;= Y$6, $E148 &lt; X$6), 0, 1)+IF(OR($F148 &gt;= Y$6, $G148 &lt; X$6), 0, 2)+1)</f>
        <v/>
      </c>
      <c r="Y148" s="68" t="str">
        <f ca="1">INDEX({"","_","-","="},IF(OR($D148 &gt;= Z$6, $E148 &lt; Y$6), 0, 1)+IF(OR($F148 &gt;= Z$6, $G148 &lt; Y$6), 0, 2)+1)</f>
        <v/>
      </c>
      <c r="Z148" s="68" t="str">
        <f ca="1">INDEX({"","_","-","="},IF(OR($D148 &gt;= AA$6, $E148 &lt; Z$6), 0, 1)+IF(OR($F148 &gt;= AA$6, $G148 &lt; Z$6), 0, 2)+1)</f>
        <v/>
      </c>
      <c r="AA148" s="68" t="str">
        <f ca="1">INDEX({"","_","-","="},IF(OR($D148 &gt;= AB$6, $E148 &lt; AA$6), 0, 1)+IF(OR($F148 &gt;= AB$6, $G148 &lt; AA$6), 0, 2)+1)</f>
        <v/>
      </c>
      <c r="AB148" s="68" t="str">
        <f ca="1">INDEX({"","_","-","="},IF(OR($D148 &gt;= AC$6, $E148 &lt; AB$6), 0, 1)+IF(OR($F148 &gt;= AC$6, $G148 &lt; AB$6), 0, 2)+1)</f>
        <v/>
      </c>
      <c r="AC148" s="68" t="str">
        <f ca="1">INDEX({"","_","-","="},IF(OR($D148 &gt;= AD$6, $E148 &lt; AC$6), 0, 1)+IF(OR($F148 &gt;= AD$6, $G148 &lt; AC$6), 0, 2)+1)</f>
        <v/>
      </c>
      <c r="AD148" s="68" t="str">
        <f ca="1">INDEX({"","_","-","="},IF(OR($D148 &gt;= AE$6, $E148 &lt; AD$6), 0, 1)+IF(OR($F148 &gt;= AE$6, $G148 &lt; AD$6), 0, 2)+1)</f>
        <v/>
      </c>
      <c r="AE148" s="68" t="str">
        <f ca="1">INDEX({"","_","-","="},IF(OR($D148 &gt;= AF$6, $E148 &lt; AE$6), 0, 1)+IF(OR($F148 &gt;= AF$6, $G148 &lt; AE$6), 0, 2)+1)</f>
        <v/>
      </c>
      <c r="AF148" s="68" t="str">
        <f ca="1">INDEX({"","_","-","="},IF(OR($D148 &gt;= AG$6, $E148 &lt; AF$6), 0, 1)+IF(OR($F148 &gt;= AG$6, $G148 &lt; AF$6), 0, 2)+1)</f>
        <v/>
      </c>
      <c r="AG148" s="68" t="str">
        <f ca="1">INDEX({"","_","-","="},IF(OR($D148 &gt;= AH$6, $E148 &lt; AG$6), 0, 1)+IF(OR($F148 &gt;= AH$6, $G148 &lt; AG$6), 0, 2)+1)</f>
        <v/>
      </c>
      <c r="AH148" s="68" t="str">
        <f ca="1">INDEX({"","_","-","="},IF(OR($D148 &gt;= AI$6, $E148 &lt; AH$6), 0, 1)+IF(OR($F148 &gt;= AI$6, $G148 &lt; AH$6), 0, 2)+1)</f>
        <v/>
      </c>
      <c r="AI148" s="68" t="str">
        <f ca="1">INDEX({"","_","-","="},IF(OR($D148 &gt;= AJ$6, $E148 &lt; AI$6), 0, 1)+IF(OR($F148 &gt;= AJ$6, $G148 &lt; AI$6), 0, 2)+1)</f>
        <v/>
      </c>
      <c r="AJ148" s="68" t="str">
        <f ca="1">INDEX({"","_","-","="},IF(OR($D148 &gt;= AK$6, $E148 &lt; AJ$6), 0, 1)+IF(OR($F148 &gt;= AK$6, $G148 &lt; AJ$6), 0, 2)+1)</f>
        <v/>
      </c>
      <c r="AK148" s="68" t="str">
        <f ca="1">INDEX({"","_","-","="},IF(OR($D148 &gt;= AL$6, $E148 &lt; AK$6), 0, 1)+IF(OR($F148 &gt;= AL$6, $G148 &lt; AK$6), 0, 2)+1)</f>
        <v/>
      </c>
      <c r="AL148" s="68" t="str">
        <f ca="1">INDEX({"","_","-","="},IF(OR($D148 &gt;= AM$6, $E148 &lt; AL$6), 0, 1)+IF(OR($F148 &gt;= AM$6, $G148 &lt; AL$6), 0, 2)+1)</f>
        <v/>
      </c>
      <c r="AM148" s="68" t="str">
        <f ca="1">INDEX({"","_","-","="},IF(OR($D148 &gt;= AN$6, $E148 &lt; AM$6), 0, 1)+IF(OR($F148 &gt;= AN$6, $G148 &lt; AM$6), 0, 2)+1)</f>
        <v/>
      </c>
      <c r="AN148" s="68" t="str">
        <f ca="1">INDEX({"","_","-","="},IF(OR($D148 &gt;= AO$6, $E148 &lt; AN$6), 0, 1)+IF(OR($F148 &gt;= AO$6, $G148 &lt; AN$6), 0, 2)+1)</f>
        <v/>
      </c>
      <c r="AO148" s="68" t="str">
        <f ca="1">INDEX({"","_","-","="},IF(OR($D148 &gt;= AP$6, $E148 &lt; AO$6), 0, 1)+IF(OR($F148 &gt;= AP$6, $G148 &lt; AO$6), 0, 2)+1)</f>
        <v/>
      </c>
      <c r="AP148" s="68" t="str">
        <f ca="1">INDEX({"","_","-","="},IF(OR($D148 &gt;= AQ$6, $E148 &lt; AP$6), 0, 1)+IF(OR($F148 &gt;= AQ$6, $G148 &lt; AP$6), 0, 2)+1)</f>
        <v/>
      </c>
      <c r="AQ148" s="68" t="str">
        <f ca="1">INDEX({"","_","-","="},IF(OR($D148 &gt;= AR$6, $E148 &lt; AQ$6), 0, 1)+IF(OR($F148 &gt;= AR$6, $G148 &lt; AQ$6), 0, 2)+1)</f>
        <v/>
      </c>
      <c r="AR148" s="68" t="str">
        <f ca="1">INDEX({"","_","-","="},IF(OR($D148 &gt;= AS$6, $E148 &lt; AR$6), 0, 1)+IF(OR($F148 &gt;= AS$6, $G148 &lt; AR$6), 0, 2)+1)</f>
        <v/>
      </c>
      <c r="AS148" s="68" t="str">
        <f ca="1">INDEX({"","_","-","="},IF(OR($D148 &gt;= AT$6, $E148 &lt; AS$6), 0, 1)+IF(OR($F148 &gt;= AT$6, $G148 &lt; AS$6), 0, 2)+1)</f>
        <v/>
      </c>
      <c r="AT148" s="68" t="str">
        <f ca="1">INDEX({"","_","-","="},IF(OR($D148 &gt;= AU$6, $E148 &lt; AT$6), 0, 1)+IF(OR($F148 &gt;= AU$6, $G148 &lt; AT$6), 0, 2)+1)</f>
        <v/>
      </c>
      <c r="AU148" s="68" t="str">
        <f ca="1">INDEX({"","_","-","="},IF(OR($D148 &gt;= AV$6, $E148 &lt; AU$6), 0, 1)+IF(OR($F148 &gt;= AV$6, $G148 &lt; AU$6), 0, 2)+1)</f>
        <v/>
      </c>
      <c r="AV148" s="68" t="str">
        <f ca="1">INDEX({"","_","-","="},IF(OR($D148 &gt;= AW$6, $E148 &lt; AV$6), 0, 1)+IF(OR($F148 &gt;= AW$6, $G148 &lt; AV$6), 0, 2)+1)</f>
        <v/>
      </c>
      <c r="AW148" s="68" t="str">
        <f ca="1">INDEX({"","_","-","="},IF(OR($D148 &gt;= AX$6, $E148 &lt; AW$6), 0, 1)+IF(OR($F148 &gt;= AX$6, $G148 &lt; AW$6), 0, 2)+1)</f>
        <v/>
      </c>
      <c r="AX148" s="68" t="str">
        <f ca="1">INDEX({"","_","-","="},IF(OR($D148 &gt;= AY$6, $E148 &lt; AX$6), 0, 1)+IF(OR($F148 &gt;= AY$6, $G148 &lt; AX$6), 0, 2)+1)</f>
        <v/>
      </c>
      <c r="AY148" s="68" t="str">
        <f ca="1">INDEX({"","_","-","="},IF(OR($D148 &gt;= AZ$6, $E148 &lt; AY$6), 0, 1)+IF(OR($F148 &gt;= AZ$6, $G148 &lt; AY$6), 0, 2)+1)</f>
        <v/>
      </c>
      <c r="AZ148" s="68" t="str">
        <f ca="1">INDEX({"","_","-","="},IF(OR($D148 &gt;= BA$6, $E148 &lt; AZ$6), 0, 1)+IF(OR($F148 &gt;= BA$6, $G148 &lt; AZ$6), 0, 2)+1)</f>
        <v/>
      </c>
      <c r="BA148" s="68" t="str">
        <f ca="1">INDEX({"","_","-","="},IF(OR($D148 &gt;= BB$6, $E148 &lt; BA$6), 0, 1)+IF(OR($F148 &gt;= BB$6, $G148 &lt; BA$6), 0, 2)+1)</f>
        <v/>
      </c>
      <c r="BB148" s="68" t="str">
        <f ca="1">INDEX({"","_","-","="},IF(OR($D148 &gt;= BC$6, $E148 &lt; BB$6), 0, 1)+IF(OR($F148 &gt;= BC$6, $G148 &lt; BB$6), 0, 2)+1)</f>
        <v/>
      </c>
      <c r="BC148" s="68" t="str">
        <f ca="1">INDEX({"","_","-","="},IF(OR($D148 &gt;= BD$6, $E148 &lt; BC$6), 0, 1)+IF(OR($F148 &gt;= BD$6, $G148 &lt; BC$6), 0, 2)+1)</f>
        <v/>
      </c>
      <c r="BD148" s="68" t="str">
        <f ca="1">INDEX({"","_","-","="},IF(OR($D148 &gt;= BE$6, $E148 &lt; BD$6), 0, 1)+IF(OR($F148 &gt;= BE$6, $G148 &lt; BD$6), 0, 2)+1)</f>
        <v/>
      </c>
      <c r="BE148" s="68" t="str">
        <f ca="1">INDEX({"","_","-","="},IF(OR($D148 &gt;= BF$6, $E148 &lt; BE$6), 0, 1)+IF(OR($F148 &gt;= BF$6, $G148 &lt; BE$6), 0, 2)+1)</f>
        <v/>
      </c>
      <c r="BF148" s="68" t="str">
        <f ca="1">INDEX({"","_","-","="},IF(OR($D148 &gt;= BG$6, $E148 &lt; BF$6), 0, 1)+IF(OR($F148 &gt;= BG$6, $G148 &lt; BF$6), 0, 2)+1)</f>
        <v/>
      </c>
      <c r="BG148" s="68" t="str">
        <f ca="1">INDEX({"","_","-","="},IF(OR($D148 &gt;= BH$6, $E148 &lt; BG$6), 0, 1)+IF(OR($F148 &gt;= BH$6, $G148 &lt; BG$6), 0, 2)+1)</f>
        <v/>
      </c>
      <c r="BH148" s="68" t="str">
        <f ca="1">INDEX({"","_","-","="},IF(OR($D148 &gt;= BI$6, $E148 &lt; BH$6), 0, 1)+IF(OR($F148 &gt;= BI$6, $G148 &lt; BH$6), 0, 2)+1)</f>
        <v/>
      </c>
      <c r="BI148" s="68" t="str">
        <f ca="1">INDEX({"","_","-","="},IF(OR($D148 &gt;= BJ$6, $E148 &lt; BI$6), 0, 1)+IF(OR($F148 &gt;= BJ$6, $G148 &lt; BI$6), 0, 2)+1)</f>
        <v/>
      </c>
      <c r="BJ148" s="68" t="str">
        <f ca="1">INDEX({"","_","-","="},IF(OR($D148 &gt;= BK$6, $E148 &lt; BJ$6), 0, 1)+IF(OR($F148 &gt;= BK$6, $G148 &lt; BJ$6), 0, 2)+1)</f>
        <v/>
      </c>
      <c r="BK148" s="68" t="str">
        <f ca="1">INDEX({"","_","-","="},IF(OR($D148 &gt;= BL$6, $E148 &lt; BK$6), 0, 1)+IF(OR($F148 &gt;= BL$6, $G148 &lt; BK$6), 0, 2)+1)</f>
        <v/>
      </c>
      <c r="BL148" s="68" t="str">
        <f ca="1">INDEX({"","_","-","="},IF(OR($D148 &gt;= BM$6, $E148 &lt; BL$6), 0, 1)+IF(OR($F148 &gt;= BM$6, $G148 &lt; BL$6), 0, 2)+1)</f>
        <v/>
      </c>
      <c r="BM148" s="68" t="str">
        <f ca="1">INDEX({"","_","-","="},IF(OR($D148 &gt;= BN$6, $E148 &lt; BM$6), 0, 1)+IF(OR($F148 &gt;= BN$6, $G148 &lt; BM$6), 0, 2)+1)</f>
        <v/>
      </c>
      <c r="BN148" s="68" t="str">
        <f ca="1">INDEX({"","_","-","="},IF(OR($D148 &gt;= BO$6, $E148 &lt; BN$6), 0, 1)+IF(OR($F148 &gt;= BO$6, $G148 &lt; BN$6), 0, 2)+1)</f>
        <v/>
      </c>
      <c r="BO148" s="68" t="str">
        <f ca="1">INDEX({"","_","-","="},IF(OR($D148 &gt;= BP$6, $E148 &lt; BO$6), 0, 1)+IF(OR($F148 &gt;= BP$6, $G148 &lt; BO$6), 0, 2)+1)</f>
        <v/>
      </c>
      <c r="BP148" s="68" t="str">
        <f ca="1">INDEX({"","_","-","="},IF(OR($D148 &gt;= BQ$6, $E148 &lt; BP$6), 0, 1)+IF(OR($F148 &gt;= BQ$6, $G148 &lt; BP$6), 0, 2)+1)</f>
        <v/>
      </c>
      <c r="BQ148" s="68" t="str">
        <f ca="1">INDEX({"","_","-","="},IF(OR($D148 &gt;= BR$6, $E148 &lt; BQ$6), 0, 1)+IF(OR($F148 &gt;= BR$6, $G148 &lt; BQ$6), 0, 2)+1)</f>
        <v/>
      </c>
      <c r="BR148" s="68" t="str">
        <f ca="1">INDEX({"","_","-","="},IF(OR($D148 &gt;= BS$6, $E148 &lt; BR$6), 0, 1)+IF(OR($F148 &gt;= BS$6, $G148 &lt; BR$6), 0, 2)+1)</f>
        <v/>
      </c>
      <c r="BS148" s="68" t="str">
        <f ca="1">INDEX({"","_","-","="},IF(OR($D148 &gt;= BT$6, $E148 &lt; BS$6), 0, 1)+IF(OR($F148 &gt;= BT$6, $G148 &lt; BS$6), 0, 2)+1)</f>
        <v/>
      </c>
      <c r="BT148" s="68" t="str">
        <f ca="1">INDEX({"","_","-","="},IF(OR($D148 &gt;= BU$6, $E148 &lt; BT$6), 0, 1)+IF(OR($F148 &gt;= BU$6, $G148 &lt; BT$6), 0, 2)+1)</f>
        <v/>
      </c>
      <c r="BU148" s="68" t="str">
        <f ca="1">INDEX({"","_","-","="},IF(OR($D148 &gt;= BV$6, $E148 &lt; BU$6), 0, 1)+IF(OR($F148 &gt;= BV$6, $G148 &lt; BU$6), 0, 2)+1)</f>
        <v/>
      </c>
      <c r="BV148" s="68" t="str">
        <f ca="1">INDEX({"","_","-","="},IF(OR($D148 &gt;= BW$6, $E148 &lt; BV$6), 0, 1)+IF(OR($F148 &gt;= BW$6, $G148 &lt; BV$6), 0, 2)+1)</f>
        <v/>
      </c>
      <c r="BW148" s="68" t="str">
        <f ca="1">INDEX({"","_","-","="},IF(OR($D148 &gt;= BX$6, $E148 &lt; BW$6), 0, 1)+IF(OR($F148 &gt;= BX$6, $G148 &lt; BW$6), 0, 2)+1)</f>
        <v/>
      </c>
      <c r="BX148" s="68" t="str">
        <f ca="1">INDEX({"","_","-","="},IF(OR($D148 &gt;= BY$6, $E148 &lt; BX$6), 0, 1)+IF(OR($F148 &gt;= BY$6, $G148 &lt; BX$6), 0, 2)+1)</f>
        <v/>
      </c>
      <c r="BY148" s="68" t="str">
        <f ca="1">INDEX({"","_","-","="},IF(OR($D148 &gt;= BZ$6, $E148 &lt; BY$6), 0, 1)+IF(OR($F148 &gt;= BZ$6, $G148 &lt; BY$6), 0, 2)+1)</f>
        <v/>
      </c>
      <c r="BZ148" s="68" t="str">
        <f ca="1">INDEX({"","_","-","="},IF(OR($D148 &gt;= CA$6, $E148 &lt; BZ$6), 0, 1)+IF(OR($F148 &gt;= CA$6, $G148 &lt; BZ$6), 0, 2)+1)</f>
        <v/>
      </c>
      <c r="CA148" s="68" t="str">
        <f ca="1">INDEX({"","_","-","="},IF(OR($D148 &gt;= CB$6, $E148 &lt; CA$6), 0, 1)+IF(OR($F148 &gt;= CB$6, $G148 &lt; CA$6), 0, 2)+1)</f>
        <v/>
      </c>
      <c r="CB148" s="68" t="str">
        <f ca="1">INDEX({"","_","-","="},IF(OR($D148 &gt;= CC$6, $E148 &lt; CB$6), 0, 1)+IF(OR($F148 &gt;= CC$6, $G148 &lt; CB$6), 0, 2)+1)</f>
        <v/>
      </c>
      <c r="CC148" s="68" t="str">
        <f ca="1">INDEX({"","_","-","="},IF(OR($D148 &gt;= CD$6, $E148 &lt; CC$6), 0, 1)+IF(OR($F148 &gt;= CD$6, $G148 &lt; CC$6), 0, 2)+1)</f>
        <v/>
      </c>
      <c r="CD148" s="68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IF('临-进度'!M144,'临-进度'!$A144,"")</f>
        <v/>
      </c>
      <c r="B149" s="8" t="str">
        <f ca="1">IF('临-进度'!M144,'临-进度'!$B144,"")</f>
        <v/>
      </c>
      <c r="C149" s="8" t="str">
        <f ca="1">IF('临-进度'!M144,'临-进度'!$E144,"")</f>
        <v/>
      </c>
      <c r="D149" s="40" t="str">
        <f ca="1">IF('临-进度'!$M144,'临-进度'!$I144,"")</f>
        <v/>
      </c>
      <c r="E149" s="40" t="str">
        <f ca="1">IF('临-进度'!$M144,'临-进度'!$AE144,"")</f>
        <v/>
      </c>
      <c r="F149" s="40" t="str">
        <f ca="1">IF('临-进度'!$M144,'临-进度'!$J144,"")</f>
        <v/>
      </c>
      <c r="G149" s="73" t="str">
        <f ca="1">IF('临-进度'!$M144,'临-进度'!$AF144,"")</f>
        <v/>
      </c>
      <c r="H149" s="68" t="str">
        <f ca="1">INDEX({"","_","-","="},IF(OR($D149 &gt;= I$6, $E149 &lt; H$6), 0, 1)+IF(OR($F149 &gt;= I$6, $G149 &lt; H$6), 0, 2)+1)</f>
        <v/>
      </c>
      <c r="I149" s="68" t="str">
        <f ca="1">INDEX({"","_","-","="},IF(OR($D149 &gt;= J$6, $E149 &lt; I$6), 0, 1)+IF(OR($F149 &gt;= J$6, $G149 &lt; I$6), 0, 2)+1)</f>
        <v/>
      </c>
      <c r="J149" s="68" t="str">
        <f ca="1">INDEX({"","_","-","="},IF(OR($D149 &gt;= K$6, $E149 &lt; J$6), 0, 1)+IF(OR($F149 &gt;= K$6, $G149 &lt; J$6), 0, 2)+1)</f>
        <v/>
      </c>
      <c r="K149" s="68" t="str">
        <f ca="1">INDEX({"","_","-","="},IF(OR($D149 &gt;= L$6, $E149 &lt; K$6), 0, 1)+IF(OR($F149 &gt;= L$6, $G149 &lt; K$6), 0, 2)+1)</f>
        <v/>
      </c>
      <c r="L149" s="68" t="str">
        <f ca="1">INDEX({"","_","-","="},IF(OR($D149 &gt;= M$6, $E149 &lt; L$6), 0, 1)+IF(OR($F149 &gt;= M$6, $G149 &lt; L$6), 0, 2)+1)</f>
        <v/>
      </c>
      <c r="M149" s="68" t="str">
        <f ca="1">INDEX({"","_","-","="},IF(OR($D149 &gt;= N$6, $E149 &lt; M$6), 0, 1)+IF(OR($F149 &gt;= N$6, $G149 &lt; M$6), 0, 2)+1)</f>
        <v/>
      </c>
      <c r="N149" s="68" t="str">
        <f ca="1">INDEX({"","_","-","="},IF(OR($D149 &gt;= O$6, $E149 &lt; N$6), 0, 1)+IF(OR($F149 &gt;= O$6, $G149 &lt; N$6), 0, 2)+1)</f>
        <v/>
      </c>
      <c r="O149" s="68" t="str">
        <f ca="1">INDEX({"","_","-","="},IF(OR($D149 &gt;= P$6, $E149 &lt; O$6), 0, 1)+IF(OR($F149 &gt;= P$6, $G149 &lt; O$6), 0, 2)+1)</f>
        <v/>
      </c>
      <c r="P149" s="68" t="str">
        <f ca="1">INDEX({"","_","-","="},IF(OR($D149 &gt;= Q$6, $E149 &lt; P$6), 0, 1)+IF(OR($F149 &gt;= Q$6, $G149 &lt; P$6), 0, 2)+1)</f>
        <v/>
      </c>
      <c r="Q149" s="68" t="str">
        <f ca="1">INDEX({"","_","-","="},IF(OR($D149 &gt;= R$6, $E149 &lt; Q$6), 0, 1)+IF(OR($F149 &gt;= R$6, $G149 &lt; Q$6), 0, 2)+1)</f>
        <v/>
      </c>
      <c r="R149" s="68" t="str">
        <f ca="1">INDEX({"","_","-","="},IF(OR($D149 &gt;= S$6, $E149 &lt; R$6), 0, 1)+IF(OR($F149 &gt;= S$6, $G149 &lt; R$6), 0, 2)+1)</f>
        <v/>
      </c>
      <c r="S149" s="68" t="str">
        <f ca="1">INDEX({"","_","-","="},IF(OR($D149 &gt;= T$6, $E149 &lt; S$6), 0, 1)+IF(OR($F149 &gt;= T$6, $G149 &lt; S$6), 0, 2)+1)</f>
        <v/>
      </c>
      <c r="T149" s="68" t="str">
        <f ca="1">INDEX({"","_","-","="},IF(OR($D149 &gt;= U$6, $E149 &lt; T$6), 0, 1)+IF(OR($F149 &gt;= U$6, $G149 &lt; T$6), 0, 2)+1)</f>
        <v/>
      </c>
      <c r="U149" s="68" t="str">
        <f ca="1">INDEX({"","_","-","="},IF(OR($D149 &gt;= V$6, $E149 &lt; U$6), 0, 1)+IF(OR($F149 &gt;= V$6, $G149 &lt; U$6), 0, 2)+1)</f>
        <v/>
      </c>
      <c r="V149" s="68" t="str">
        <f ca="1">INDEX({"","_","-","="},IF(OR($D149 &gt;= W$6, $E149 &lt; V$6), 0, 1)+IF(OR($F149 &gt;= W$6, $G149 &lt; V$6), 0, 2)+1)</f>
        <v/>
      </c>
      <c r="W149" s="68" t="str">
        <f ca="1">INDEX({"","_","-","="},IF(OR($D149 &gt;= X$6, $E149 &lt; W$6), 0, 1)+IF(OR($F149 &gt;= X$6, $G149 &lt; W$6), 0, 2)+1)</f>
        <v/>
      </c>
      <c r="X149" s="68" t="str">
        <f ca="1">INDEX({"","_","-","="},IF(OR($D149 &gt;= Y$6, $E149 &lt; X$6), 0, 1)+IF(OR($F149 &gt;= Y$6, $G149 &lt; X$6), 0, 2)+1)</f>
        <v/>
      </c>
      <c r="Y149" s="68" t="str">
        <f ca="1">INDEX({"","_","-","="},IF(OR($D149 &gt;= Z$6, $E149 &lt; Y$6), 0, 1)+IF(OR($F149 &gt;= Z$6, $G149 &lt; Y$6), 0, 2)+1)</f>
        <v/>
      </c>
      <c r="Z149" s="68" t="str">
        <f ca="1">INDEX({"","_","-","="},IF(OR($D149 &gt;= AA$6, $E149 &lt; Z$6), 0, 1)+IF(OR($F149 &gt;= AA$6, $G149 &lt; Z$6), 0, 2)+1)</f>
        <v/>
      </c>
      <c r="AA149" s="68" t="str">
        <f ca="1">INDEX({"","_","-","="},IF(OR($D149 &gt;= AB$6, $E149 &lt; AA$6), 0, 1)+IF(OR($F149 &gt;= AB$6, $G149 &lt; AA$6), 0, 2)+1)</f>
        <v/>
      </c>
      <c r="AB149" s="68" t="str">
        <f ca="1">INDEX({"","_","-","="},IF(OR($D149 &gt;= AC$6, $E149 &lt; AB$6), 0, 1)+IF(OR($F149 &gt;= AC$6, $G149 &lt; AB$6), 0, 2)+1)</f>
        <v/>
      </c>
      <c r="AC149" s="68" t="str">
        <f ca="1">INDEX({"","_","-","="},IF(OR($D149 &gt;= AD$6, $E149 &lt; AC$6), 0, 1)+IF(OR($F149 &gt;= AD$6, $G149 &lt; AC$6), 0, 2)+1)</f>
        <v/>
      </c>
      <c r="AD149" s="68" t="str">
        <f ca="1">INDEX({"","_","-","="},IF(OR($D149 &gt;= AE$6, $E149 &lt; AD$6), 0, 1)+IF(OR($F149 &gt;= AE$6, $G149 &lt; AD$6), 0, 2)+1)</f>
        <v/>
      </c>
      <c r="AE149" s="68" t="str">
        <f ca="1">INDEX({"","_","-","="},IF(OR($D149 &gt;= AF$6, $E149 &lt; AE$6), 0, 1)+IF(OR($F149 &gt;= AF$6, $G149 &lt; AE$6), 0, 2)+1)</f>
        <v/>
      </c>
      <c r="AF149" s="68" t="str">
        <f ca="1">INDEX({"","_","-","="},IF(OR($D149 &gt;= AG$6, $E149 &lt; AF$6), 0, 1)+IF(OR($F149 &gt;= AG$6, $G149 &lt; AF$6), 0, 2)+1)</f>
        <v/>
      </c>
      <c r="AG149" s="68" t="str">
        <f ca="1">INDEX({"","_","-","="},IF(OR($D149 &gt;= AH$6, $E149 &lt; AG$6), 0, 1)+IF(OR($F149 &gt;= AH$6, $G149 &lt; AG$6), 0, 2)+1)</f>
        <v/>
      </c>
      <c r="AH149" s="68" t="str">
        <f ca="1">INDEX({"","_","-","="},IF(OR($D149 &gt;= AI$6, $E149 &lt; AH$6), 0, 1)+IF(OR($F149 &gt;= AI$6, $G149 &lt; AH$6), 0, 2)+1)</f>
        <v/>
      </c>
      <c r="AI149" s="68" t="str">
        <f ca="1">INDEX({"","_","-","="},IF(OR($D149 &gt;= AJ$6, $E149 &lt; AI$6), 0, 1)+IF(OR($F149 &gt;= AJ$6, $G149 &lt; AI$6), 0, 2)+1)</f>
        <v/>
      </c>
      <c r="AJ149" s="68" t="str">
        <f ca="1">INDEX({"","_","-","="},IF(OR($D149 &gt;= AK$6, $E149 &lt; AJ$6), 0, 1)+IF(OR($F149 &gt;= AK$6, $G149 &lt; AJ$6), 0, 2)+1)</f>
        <v/>
      </c>
      <c r="AK149" s="68" t="str">
        <f ca="1">INDEX({"","_","-","="},IF(OR($D149 &gt;= AL$6, $E149 &lt; AK$6), 0, 1)+IF(OR($F149 &gt;= AL$6, $G149 &lt; AK$6), 0, 2)+1)</f>
        <v/>
      </c>
      <c r="AL149" s="68" t="str">
        <f ca="1">INDEX({"","_","-","="},IF(OR($D149 &gt;= AM$6, $E149 &lt; AL$6), 0, 1)+IF(OR($F149 &gt;= AM$6, $G149 &lt; AL$6), 0, 2)+1)</f>
        <v/>
      </c>
      <c r="AM149" s="68" t="str">
        <f ca="1">INDEX({"","_","-","="},IF(OR($D149 &gt;= AN$6, $E149 &lt; AM$6), 0, 1)+IF(OR($F149 &gt;= AN$6, $G149 &lt; AM$6), 0, 2)+1)</f>
        <v/>
      </c>
      <c r="AN149" s="68" t="str">
        <f ca="1">INDEX({"","_","-","="},IF(OR($D149 &gt;= AO$6, $E149 &lt; AN$6), 0, 1)+IF(OR($F149 &gt;= AO$6, $G149 &lt; AN$6), 0, 2)+1)</f>
        <v/>
      </c>
      <c r="AO149" s="68" t="str">
        <f ca="1">INDEX({"","_","-","="},IF(OR($D149 &gt;= AP$6, $E149 &lt; AO$6), 0, 1)+IF(OR($F149 &gt;= AP$6, $G149 &lt; AO$6), 0, 2)+1)</f>
        <v/>
      </c>
      <c r="AP149" s="68" t="str">
        <f ca="1">INDEX({"","_","-","="},IF(OR($D149 &gt;= AQ$6, $E149 &lt; AP$6), 0, 1)+IF(OR($F149 &gt;= AQ$6, $G149 &lt; AP$6), 0, 2)+1)</f>
        <v/>
      </c>
      <c r="AQ149" s="68" t="str">
        <f ca="1">INDEX({"","_","-","="},IF(OR($D149 &gt;= AR$6, $E149 &lt; AQ$6), 0, 1)+IF(OR($F149 &gt;= AR$6, $G149 &lt; AQ$6), 0, 2)+1)</f>
        <v/>
      </c>
      <c r="AR149" s="68" t="str">
        <f ca="1">INDEX({"","_","-","="},IF(OR($D149 &gt;= AS$6, $E149 &lt; AR$6), 0, 1)+IF(OR($F149 &gt;= AS$6, $G149 &lt; AR$6), 0, 2)+1)</f>
        <v/>
      </c>
      <c r="AS149" s="68" t="str">
        <f ca="1">INDEX({"","_","-","="},IF(OR($D149 &gt;= AT$6, $E149 &lt; AS$6), 0, 1)+IF(OR($F149 &gt;= AT$6, $G149 &lt; AS$6), 0, 2)+1)</f>
        <v/>
      </c>
      <c r="AT149" s="68" t="str">
        <f ca="1">INDEX({"","_","-","="},IF(OR($D149 &gt;= AU$6, $E149 &lt; AT$6), 0, 1)+IF(OR($F149 &gt;= AU$6, $G149 &lt; AT$6), 0, 2)+1)</f>
        <v/>
      </c>
      <c r="AU149" s="68" t="str">
        <f ca="1">INDEX({"","_","-","="},IF(OR($D149 &gt;= AV$6, $E149 &lt; AU$6), 0, 1)+IF(OR($F149 &gt;= AV$6, $G149 &lt; AU$6), 0, 2)+1)</f>
        <v/>
      </c>
      <c r="AV149" s="68" t="str">
        <f ca="1">INDEX({"","_","-","="},IF(OR($D149 &gt;= AW$6, $E149 &lt; AV$6), 0, 1)+IF(OR($F149 &gt;= AW$6, $G149 &lt; AV$6), 0, 2)+1)</f>
        <v/>
      </c>
      <c r="AW149" s="68" t="str">
        <f ca="1">INDEX({"","_","-","="},IF(OR($D149 &gt;= AX$6, $E149 &lt; AW$6), 0, 1)+IF(OR($F149 &gt;= AX$6, $G149 &lt; AW$6), 0, 2)+1)</f>
        <v/>
      </c>
      <c r="AX149" s="68" t="str">
        <f ca="1">INDEX({"","_","-","="},IF(OR($D149 &gt;= AY$6, $E149 &lt; AX$6), 0, 1)+IF(OR($F149 &gt;= AY$6, $G149 &lt; AX$6), 0, 2)+1)</f>
        <v/>
      </c>
      <c r="AY149" s="68" t="str">
        <f ca="1">INDEX({"","_","-","="},IF(OR($D149 &gt;= AZ$6, $E149 &lt; AY$6), 0, 1)+IF(OR($F149 &gt;= AZ$6, $G149 &lt; AY$6), 0, 2)+1)</f>
        <v/>
      </c>
      <c r="AZ149" s="68" t="str">
        <f ca="1">INDEX({"","_","-","="},IF(OR($D149 &gt;= BA$6, $E149 &lt; AZ$6), 0, 1)+IF(OR($F149 &gt;= BA$6, $G149 &lt; AZ$6), 0, 2)+1)</f>
        <v/>
      </c>
      <c r="BA149" s="68" t="str">
        <f ca="1">INDEX({"","_","-","="},IF(OR($D149 &gt;= BB$6, $E149 &lt; BA$6), 0, 1)+IF(OR($F149 &gt;= BB$6, $G149 &lt; BA$6), 0, 2)+1)</f>
        <v/>
      </c>
      <c r="BB149" s="68" t="str">
        <f ca="1">INDEX({"","_","-","="},IF(OR($D149 &gt;= BC$6, $E149 &lt; BB$6), 0, 1)+IF(OR($F149 &gt;= BC$6, $G149 &lt; BB$6), 0, 2)+1)</f>
        <v/>
      </c>
      <c r="BC149" s="68" t="str">
        <f ca="1">INDEX({"","_","-","="},IF(OR($D149 &gt;= BD$6, $E149 &lt; BC$6), 0, 1)+IF(OR($F149 &gt;= BD$6, $G149 &lt; BC$6), 0, 2)+1)</f>
        <v/>
      </c>
      <c r="BD149" s="68" t="str">
        <f ca="1">INDEX({"","_","-","="},IF(OR($D149 &gt;= BE$6, $E149 &lt; BD$6), 0, 1)+IF(OR($F149 &gt;= BE$6, $G149 &lt; BD$6), 0, 2)+1)</f>
        <v/>
      </c>
      <c r="BE149" s="68" t="str">
        <f ca="1">INDEX({"","_","-","="},IF(OR($D149 &gt;= BF$6, $E149 &lt; BE$6), 0, 1)+IF(OR($F149 &gt;= BF$6, $G149 &lt; BE$6), 0, 2)+1)</f>
        <v/>
      </c>
      <c r="BF149" s="68" t="str">
        <f ca="1">INDEX({"","_","-","="},IF(OR($D149 &gt;= BG$6, $E149 &lt; BF$6), 0, 1)+IF(OR($F149 &gt;= BG$6, $G149 &lt; BF$6), 0, 2)+1)</f>
        <v/>
      </c>
      <c r="BG149" s="68" t="str">
        <f ca="1">INDEX({"","_","-","="},IF(OR($D149 &gt;= BH$6, $E149 &lt; BG$6), 0, 1)+IF(OR($F149 &gt;= BH$6, $G149 &lt; BG$6), 0, 2)+1)</f>
        <v/>
      </c>
      <c r="BH149" s="68" t="str">
        <f ca="1">INDEX({"","_","-","="},IF(OR($D149 &gt;= BI$6, $E149 &lt; BH$6), 0, 1)+IF(OR($F149 &gt;= BI$6, $G149 &lt; BH$6), 0, 2)+1)</f>
        <v/>
      </c>
      <c r="BI149" s="68" t="str">
        <f ca="1">INDEX({"","_","-","="},IF(OR($D149 &gt;= BJ$6, $E149 &lt; BI$6), 0, 1)+IF(OR($F149 &gt;= BJ$6, $G149 &lt; BI$6), 0, 2)+1)</f>
        <v/>
      </c>
      <c r="BJ149" s="68" t="str">
        <f ca="1">INDEX({"","_","-","="},IF(OR($D149 &gt;= BK$6, $E149 &lt; BJ$6), 0, 1)+IF(OR($F149 &gt;= BK$6, $G149 &lt; BJ$6), 0, 2)+1)</f>
        <v/>
      </c>
      <c r="BK149" s="68" t="str">
        <f ca="1">INDEX({"","_","-","="},IF(OR($D149 &gt;= BL$6, $E149 &lt; BK$6), 0, 1)+IF(OR($F149 &gt;= BL$6, $G149 &lt; BK$6), 0, 2)+1)</f>
        <v/>
      </c>
      <c r="BL149" s="68" t="str">
        <f ca="1">INDEX({"","_","-","="},IF(OR($D149 &gt;= BM$6, $E149 &lt; BL$6), 0, 1)+IF(OR($F149 &gt;= BM$6, $G149 &lt; BL$6), 0, 2)+1)</f>
        <v/>
      </c>
      <c r="BM149" s="68" t="str">
        <f ca="1">INDEX({"","_","-","="},IF(OR($D149 &gt;= BN$6, $E149 &lt; BM$6), 0, 1)+IF(OR($F149 &gt;= BN$6, $G149 &lt; BM$6), 0, 2)+1)</f>
        <v/>
      </c>
      <c r="BN149" s="68" t="str">
        <f ca="1">INDEX({"","_","-","="},IF(OR($D149 &gt;= BO$6, $E149 &lt; BN$6), 0, 1)+IF(OR($F149 &gt;= BO$6, $G149 &lt; BN$6), 0, 2)+1)</f>
        <v/>
      </c>
      <c r="BO149" s="68" t="str">
        <f ca="1">INDEX({"","_","-","="},IF(OR($D149 &gt;= BP$6, $E149 &lt; BO$6), 0, 1)+IF(OR($F149 &gt;= BP$6, $G149 &lt; BO$6), 0, 2)+1)</f>
        <v/>
      </c>
      <c r="BP149" s="68" t="str">
        <f ca="1">INDEX({"","_","-","="},IF(OR($D149 &gt;= BQ$6, $E149 &lt; BP$6), 0, 1)+IF(OR($F149 &gt;= BQ$6, $G149 &lt; BP$6), 0, 2)+1)</f>
        <v/>
      </c>
      <c r="BQ149" s="68" t="str">
        <f ca="1">INDEX({"","_","-","="},IF(OR($D149 &gt;= BR$6, $E149 &lt; BQ$6), 0, 1)+IF(OR($F149 &gt;= BR$6, $G149 &lt; BQ$6), 0, 2)+1)</f>
        <v/>
      </c>
      <c r="BR149" s="68" t="str">
        <f ca="1">INDEX({"","_","-","="},IF(OR($D149 &gt;= BS$6, $E149 &lt; BR$6), 0, 1)+IF(OR($F149 &gt;= BS$6, $G149 &lt; BR$6), 0, 2)+1)</f>
        <v/>
      </c>
      <c r="BS149" s="68" t="str">
        <f ca="1">INDEX({"","_","-","="},IF(OR($D149 &gt;= BT$6, $E149 &lt; BS$6), 0, 1)+IF(OR($F149 &gt;= BT$6, $G149 &lt; BS$6), 0, 2)+1)</f>
        <v/>
      </c>
      <c r="BT149" s="68" t="str">
        <f ca="1">INDEX({"","_","-","="},IF(OR($D149 &gt;= BU$6, $E149 &lt; BT$6), 0, 1)+IF(OR($F149 &gt;= BU$6, $G149 &lt; BT$6), 0, 2)+1)</f>
        <v/>
      </c>
      <c r="BU149" s="68" t="str">
        <f ca="1">INDEX({"","_","-","="},IF(OR($D149 &gt;= BV$6, $E149 &lt; BU$6), 0, 1)+IF(OR($F149 &gt;= BV$6, $G149 &lt; BU$6), 0, 2)+1)</f>
        <v/>
      </c>
      <c r="BV149" s="68" t="str">
        <f ca="1">INDEX({"","_","-","="},IF(OR($D149 &gt;= BW$6, $E149 &lt; BV$6), 0, 1)+IF(OR($F149 &gt;= BW$6, $G149 &lt; BV$6), 0, 2)+1)</f>
        <v/>
      </c>
      <c r="BW149" s="68" t="str">
        <f ca="1">INDEX({"","_","-","="},IF(OR($D149 &gt;= BX$6, $E149 &lt; BW$6), 0, 1)+IF(OR($F149 &gt;= BX$6, $G149 &lt; BW$6), 0, 2)+1)</f>
        <v/>
      </c>
      <c r="BX149" s="68" t="str">
        <f ca="1">INDEX({"","_","-","="},IF(OR($D149 &gt;= BY$6, $E149 &lt; BX$6), 0, 1)+IF(OR($F149 &gt;= BY$6, $G149 &lt; BX$6), 0, 2)+1)</f>
        <v/>
      </c>
      <c r="BY149" s="68" t="str">
        <f ca="1">INDEX({"","_","-","="},IF(OR($D149 &gt;= BZ$6, $E149 &lt; BY$6), 0, 1)+IF(OR($F149 &gt;= BZ$6, $G149 &lt; BY$6), 0, 2)+1)</f>
        <v/>
      </c>
      <c r="BZ149" s="68" t="str">
        <f ca="1">INDEX({"","_","-","="},IF(OR($D149 &gt;= CA$6, $E149 &lt; BZ$6), 0, 1)+IF(OR($F149 &gt;= CA$6, $G149 &lt; BZ$6), 0, 2)+1)</f>
        <v/>
      </c>
      <c r="CA149" s="68" t="str">
        <f ca="1">INDEX({"","_","-","="},IF(OR($D149 &gt;= CB$6, $E149 &lt; CA$6), 0, 1)+IF(OR($F149 &gt;= CB$6, $G149 &lt; CA$6), 0, 2)+1)</f>
        <v/>
      </c>
      <c r="CB149" s="68" t="str">
        <f ca="1">INDEX({"","_","-","="},IF(OR($D149 &gt;= CC$6, $E149 &lt; CB$6), 0, 1)+IF(OR($F149 &gt;= CC$6, $G149 &lt; CB$6), 0, 2)+1)</f>
        <v/>
      </c>
      <c r="CC149" s="68" t="str">
        <f ca="1">INDEX({"","_","-","="},IF(OR($D149 &gt;= CD$6, $E149 &lt; CC$6), 0, 1)+IF(OR($F149 &gt;= CD$6, $G149 &lt; CC$6), 0, 2)+1)</f>
        <v/>
      </c>
      <c r="CD149" s="68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IF('临-进度'!M145,'临-进度'!$A145,"")</f>
        <v/>
      </c>
      <c r="B150" s="8" t="str">
        <f ca="1">IF('临-进度'!M145,'临-进度'!$B145,"")</f>
        <v/>
      </c>
      <c r="C150" s="8" t="str">
        <f ca="1">IF('临-进度'!M145,'临-进度'!$E145,"")</f>
        <v/>
      </c>
      <c r="D150" s="40" t="str">
        <f ca="1">IF('临-进度'!$M145,'临-进度'!$I145,"")</f>
        <v/>
      </c>
      <c r="E150" s="40" t="str">
        <f ca="1">IF('临-进度'!$M145,'临-进度'!$AE145,"")</f>
        <v/>
      </c>
      <c r="F150" s="40" t="str">
        <f ca="1">IF('临-进度'!$M145,'临-进度'!$J145,"")</f>
        <v/>
      </c>
      <c r="G150" s="73" t="str">
        <f ca="1">IF('临-进度'!$M145,'临-进度'!$AF145,"")</f>
        <v/>
      </c>
      <c r="H150" s="68" t="str">
        <f ca="1">INDEX({"","_","-","="},IF(OR($D150 &gt;= I$6, $E150 &lt; H$6), 0, 1)+IF(OR($F150 &gt;= I$6, $G150 &lt; H$6), 0, 2)+1)</f>
        <v/>
      </c>
      <c r="I150" s="68" t="str">
        <f ca="1">INDEX({"","_","-","="},IF(OR($D150 &gt;= J$6, $E150 &lt; I$6), 0, 1)+IF(OR($F150 &gt;= J$6, $G150 &lt; I$6), 0, 2)+1)</f>
        <v/>
      </c>
      <c r="J150" s="68" t="str">
        <f ca="1">INDEX({"","_","-","="},IF(OR($D150 &gt;= K$6, $E150 &lt; J$6), 0, 1)+IF(OR($F150 &gt;= K$6, $G150 &lt; J$6), 0, 2)+1)</f>
        <v/>
      </c>
      <c r="K150" s="68" t="str">
        <f ca="1">INDEX({"","_","-","="},IF(OR($D150 &gt;= L$6, $E150 &lt; K$6), 0, 1)+IF(OR($F150 &gt;= L$6, $G150 &lt; K$6), 0, 2)+1)</f>
        <v/>
      </c>
      <c r="L150" s="68" t="str">
        <f ca="1">INDEX({"","_","-","="},IF(OR($D150 &gt;= M$6, $E150 &lt; L$6), 0, 1)+IF(OR($F150 &gt;= M$6, $G150 &lt; L$6), 0, 2)+1)</f>
        <v/>
      </c>
      <c r="M150" s="68" t="str">
        <f ca="1">INDEX({"","_","-","="},IF(OR($D150 &gt;= N$6, $E150 &lt; M$6), 0, 1)+IF(OR($F150 &gt;= N$6, $G150 &lt; M$6), 0, 2)+1)</f>
        <v/>
      </c>
      <c r="N150" s="68" t="str">
        <f ca="1">INDEX({"","_","-","="},IF(OR($D150 &gt;= O$6, $E150 &lt; N$6), 0, 1)+IF(OR($F150 &gt;= O$6, $G150 &lt; N$6), 0, 2)+1)</f>
        <v/>
      </c>
      <c r="O150" s="68" t="str">
        <f ca="1">INDEX({"","_","-","="},IF(OR($D150 &gt;= P$6, $E150 &lt; O$6), 0, 1)+IF(OR($F150 &gt;= P$6, $G150 &lt; O$6), 0, 2)+1)</f>
        <v/>
      </c>
      <c r="P150" s="68" t="str">
        <f ca="1">INDEX({"","_","-","="},IF(OR($D150 &gt;= Q$6, $E150 &lt; P$6), 0, 1)+IF(OR($F150 &gt;= Q$6, $G150 &lt; P$6), 0, 2)+1)</f>
        <v/>
      </c>
      <c r="Q150" s="68" t="str">
        <f ca="1">INDEX({"","_","-","="},IF(OR($D150 &gt;= R$6, $E150 &lt; Q$6), 0, 1)+IF(OR($F150 &gt;= R$6, $G150 &lt; Q$6), 0, 2)+1)</f>
        <v/>
      </c>
      <c r="R150" s="68" t="str">
        <f ca="1">INDEX({"","_","-","="},IF(OR($D150 &gt;= S$6, $E150 &lt; R$6), 0, 1)+IF(OR($F150 &gt;= S$6, $G150 &lt; R$6), 0, 2)+1)</f>
        <v/>
      </c>
      <c r="S150" s="68" t="str">
        <f ca="1">INDEX({"","_","-","="},IF(OR($D150 &gt;= T$6, $E150 &lt; S$6), 0, 1)+IF(OR($F150 &gt;= T$6, $G150 &lt; S$6), 0, 2)+1)</f>
        <v/>
      </c>
      <c r="T150" s="68" t="str">
        <f ca="1">INDEX({"","_","-","="},IF(OR($D150 &gt;= U$6, $E150 &lt; T$6), 0, 1)+IF(OR($F150 &gt;= U$6, $G150 &lt; T$6), 0, 2)+1)</f>
        <v/>
      </c>
      <c r="U150" s="68" t="str">
        <f ca="1">INDEX({"","_","-","="},IF(OR($D150 &gt;= V$6, $E150 &lt; U$6), 0, 1)+IF(OR($F150 &gt;= V$6, $G150 &lt; U$6), 0, 2)+1)</f>
        <v/>
      </c>
      <c r="V150" s="68" t="str">
        <f ca="1">INDEX({"","_","-","="},IF(OR($D150 &gt;= W$6, $E150 &lt; V$6), 0, 1)+IF(OR($F150 &gt;= W$6, $G150 &lt; V$6), 0, 2)+1)</f>
        <v/>
      </c>
      <c r="W150" s="68" t="str">
        <f ca="1">INDEX({"","_","-","="},IF(OR($D150 &gt;= X$6, $E150 &lt; W$6), 0, 1)+IF(OR($F150 &gt;= X$6, $G150 &lt; W$6), 0, 2)+1)</f>
        <v/>
      </c>
      <c r="X150" s="68" t="str">
        <f ca="1">INDEX({"","_","-","="},IF(OR($D150 &gt;= Y$6, $E150 &lt; X$6), 0, 1)+IF(OR($F150 &gt;= Y$6, $G150 &lt; X$6), 0, 2)+1)</f>
        <v/>
      </c>
      <c r="Y150" s="68" t="str">
        <f ca="1">INDEX({"","_","-","="},IF(OR($D150 &gt;= Z$6, $E150 &lt; Y$6), 0, 1)+IF(OR($F150 &gt;= Z$6, $G150 &lt; Y$6), 0, 2)+1)</f>
        <v/>
      </c>
      <c r="Z150" s="68" t="str">
        <f ca="1">INDEX({"","_","-","="},IF(OR($D150 &gt;= AA$6, $E150 &lt; Z$6), 0, 1)+IF(OR($F150 &gt;= AA$6, $G150 &lt; Z$6), 0, 2)+1)</f>
        <v/>
      </c>
      <c r="AA150" s="68" t="str">
        <f ca="1">INDEX({"","_","-","="},IF(OR($D150 &gt;= AB$6, $E150 &lt; AA$6), 0, 1)+IF(OR($F150 &gt;= AB$6, $G150 &lt; AA$6), 0, 2)+1)</f>
        <v/>
      </c>
      <c r="AB150" s="68" t="str">
        <f ca="1">INDEX({"","_","-","="},IF(OR($D150 &gt;= AC$6, $E150 &lt; AB$6), 0, 1)+IF(OR($F150 &gt;= AC$6, $G150 &lt; AB$6), 0, 2)+1)</f>
        <v/>
      </c>
      <c r="AC150" s="68" t="str">
        <f ca="1">INDEX({"","_","-","="},IF(OR($D150 &gt;= AD$6, $E150 &lt; AC$6), 0, 1)+IF(OR($F150 &gt;= AD$6, $G150 &lt; AC$6), 0, 2)+1)</f>
        <v/>
      </c>
      <c r="AD150" s="68" t="str">
        <f ca="1">INDEX({"","_","-","="},IF(OR($D150 &gt;= AE$6, $E150 &lt; AD$6), 0, 1)+IF(OR($F150 &gt;= AE$6, $G150 &lt; AD$6), 0, 2)+1)</f>
        <v/>
      </c>
      <c r="AE150" s="68" t="str">
        <f ca="1">INDEX({"","_","-","="},IF(OR($D150 &gt;= AF$6, $E150 &lt; AE$6), 0, 1)+IF(OR($F150 &gt;= AF$6, $G150 &lt; AE$6), 0, 2)+1)</f>
        <v/>
      </c>
      <c r="AF150" s="68" t="str">
        <f ca="1">INDEX({"","_","-","="},IF(OR($D150 &gt;= AG$6, $E150 &lt; AF$6), 0, 1)+IF(OR($F150 &gt;= AG$6, $G150 &lt; AF$6), 0, 2)+1)</f>
        <v/>
      </c>
      <c r="AG150" s="68" t="str">
        <f ca="1">INDEX({"","_","-","="},IF(OR($D150 &gt;= AH$6, $E150 &lt; AG$6), 0, 1)+IF(OR($F150 &gt;= AH$6, $G150 &lt; AG$6), 0, 2)+1)</f>
        <v/>
      </c>
      <c r="AH150" s="68" t="str">
        <f ca="1">INDEX({"","_","-","="},IF(OR($D150 &gt;= AI$6, $E150 &lt; AH$6), 0, 1)+IF(OR($F150 &gt;= AI$6, $G150 &lt; AH$6), 0, 2)+1)</f>
        <v/>
      </c>
      <c r="AI150" s="68" t="str">
        <f ca="1">INDEX({"","_","-","="},IF(OR($D150 &gt;= AJ$6, $E150 &lt; AI$6), 0, 1)+IF(OR($F150 &gt;= AJ$6, $G150 &lt; AI$6), 0, 2)+1)</f>
        <v/>
      </c>
      <c r="AJ150" s="68" t="str">
        <f ca="1">INDEX({"","_","-","="},IF(OR($D150 &gt;= AK$6, $E150 &lt; AJ$6), 0, 1)+IF(OR($F150 &gt;= AK$6, $G150 &lt; AJ$6), 0, 2)+1)</f>
        <v/>
      </c>
      <c r="AK150" s="68" t="str">
        <f ca="1">INDEX({"","_","-","="},IF(OR($D150 &gt;= AL$6, $E150 &lt; AK$6), 0, 1)+IF(OR($F150 &gt;= AL$6, $G150 &lt; AK$6), 0, 2)+1)</f>
        <v/>
      </c>
      <c r="AL150" s="68" t="str">
        <f ca="1">INDEX({"","_","-","="},IF(OR($D150 &gt;= AM$6, $E150 &lt; AL$6), 0, 1)+IF(OR($F150 &gt;= AM$6, $G150 &lt; AL$6), 0, 2)+1)</f>
        <v/>
      </c>
      <c r="AM150" s="68" t="str">
        <f ca="1">INDEX({"","_","-","="},IF(OR($D150 &gt;= AN$6, $E150 &lt; AM$6), 0, 1)+IF(OR($F150 &gt;= AN$6, $G150 &lt; AM$6), 0, 2)+1)</f>
        <v/>
      </c>
      <c r="AN150" s="68" t="str">
        <f ca="1">INDEX({"","_","-","="},IF(OR($D150 &gt;= AO$6, $E150 &lt; AN$6), 0, 1)+IF(OR($F150 &gt;= AO$6, $G150 &lt; AN$6), 0, 2)+1)</f>
        <v/>
      </c>
      <c r="AO150" s="68" t="str">
        <f ca="1">INDEX({"","_","-","="},IF(OR($D150 &gt;= AP$6, $E150 &lt; AO$6), 0, 1)+IF(OR($F150 &gt;= AP$6, $G150 &lt; AO$6), 0, 2)+1)</f>
        <v/>
      </c>
      <c r="AP150" s="68" t="str">
        <f ca="1">INDEX({"","_","-","="},IF(OR($D150 &gt;= AQ$6, $E150 &lt; AP$6), 0, 1)+IF(OR($F150 &gt;= AQ$6, $G150 &lt; AP$6), 0, 2)+1)</f>
        <v/>
      </c>
      <c r="AQ150" s="68" t="str">
        <f ca="1">INDEX({"","_","-","="},IF(OR($D150 &gt;= AR$6, $E150 &lt; AQ$6), 0, 1)+IF(OR($F150 &gt;= AR$6, $G150 &lt; AQ$6), 0, 2)+1)</f>
        <v/>
      </c>
      <c r="AR150" s="68" t="str">
        <f ca="1">INDEX({"","_","-","="},IF(OR($D150 &gt;= AS$6, $E150 &lt; AR$6), 0, 1)+IF(OR($F150 &gt;= AS$6, $G150 &lt; AR$6), 0, 2)+1)</f>
        <v/>
      </c>
      <c r="AS150" s="68" t="str">
        <f ca="1">INDEX({"","_","-","="},IF(OR($D150 &gt;= AT$6, $E150 &lt; AS$6), 0, 1)+IF(OR($F150 &gt;= AT$6, $G150 &lt; AS$6), 0, 2)+1)</f>
        <v/>
      </c>
      <c r="AT150" s="68" t="str">
        <f ca="1">INDEX({"","_","-","="},IF(OR($D150 &gt;= AU$6, $E150 &lt; AT$6), 0, 1)+IF(OR($F150 &gt;= AU$6, $G150 &lt; AT$6), 0, 2)+1)</f>
        <v/>
      </c>
      <c r="AU150" s="68" t="str">
        <f ca="1">INDEX({"","_","-","="},IF(OR($D150 &gt;= AV$6, $E150 &lt; AU$6), 0, 1)+IF(OR($F150 &gt;= AV$6, $G150 &lt; AU$6), 0, 2)+1)</f>
        <v/>
      </c>
      <c r="AV150" s="68" t="str">
        <f ca="1">INDEX({"","_","-","="},IF(OR($D150 &gt;= AW$6, $E150 &lt; AV$6), 0, 1)+IF(OR($F150 &gt;= AW$6, $G150 &lt; AV$6), 0, 2)+1)</f>
        <v/>
      </c>
      <c r="AW150" s="68" t="str">
        <f ca="1">INDEX({"","_","-","="},IF(OR($D150 &gt;= AX$6, $E150 &lt; AW$6), 0, 1)+IF(OR($F150 &gt;= AX$6, $G150 &lt; AW$6), 0, 2)+1)</f>
        <v/>
      </c>
      <c r="AX150" s="68" t="str">
        <f ca="1">INDEX({"","_","-","="},IF(OR($D150 &gt;= AY$6, $E150 &lt; AX$6), 0, 1)+IF(OR($F150 &gt;= AY$6, $G150 &lt; AX$6), 0, 2)+1)</f>
        <v/>
      </c>
      <c r="AY150" s="68" t="str">
        <f ca="1">INDEX({"","_","-","="},IF(OR($D150 &gt;= AZ$6, $E150 &lt; AY$6), 0, 1)+IF(OR($F150 &gt;= AZ$6, $G150 &lt; AY$6), 0, 2)+1)</f>
        <v/>
      </c>
      <c r="AZ150" s="68" t="str">
        <f ca="1">INDEX({"","_","-","="},IF(OR($D150 &gt;= BA$6, $E150 &lt; AZ$6), 0, 1)+IF(OR($F150 &gt;= BA$6, $G150 &lt; AZ$6), 0, 2)+1)</f>
        <v/>
      </c>
      <c r="BA150" s="68" t="str">
        <f ca="1">INDEX({"","_","-","="},IF(OR($D150 &gt;= BB$6, $E150 &lt; BA$6), 0, 1)+IF(OR($F150 &gt;= BB$6, $G150 &lt; BA$6), 0, 2)+1)</f>
        <v/>
      </c>
      <c r="BB150" s="68" t="str">
        <f ca="1">INDEX({"","_","-","="},IF(OR($D150 &gt;= BC$6, $E150 &lt; BB$6), 0, 1)+IF(OR($F150 &gt;= BC$6, $G150 &lt; BB$6), 0, 2)+1)</f>
        <v/>
      </c>
      <c r="BC150" s="68" t="str">
        <f ca="1">INDEX({"","_","-","="},IF(OR($D150 &gt;= BD$6, $E150 &lt; BC$6), 0, 1)+IF(OR($F150 &gt;= BD$6, $G150 &lt; BC$6), 0, 2)+1)</f>
        <v/>
      </c>
      <c r="BD150" s="68" t="str">
        <f ca="1">INDEX({"","_","-","="},IF(OR($D150 &gt;= BE$6, $E150 &lt; BD$6), 0, 1)+IF(OR($F150 &gt;= BE$6, $G150 &lt; BD$6), 0, 2)+1)</f>
        <v/>
      </c>
      <c r="BE150" s="68" t="str">
        <f ca="1">INDEX({"","_","-","="},IF(OR($D150 &gt;= BF$6, $E150 &lt; BE$6), 0, 1)+IF(OR($F150 &gt;= BF$6, $G150 &lt; BE$6), 0, 2)+1)</f>
        <v/>
      </c>
      <c r="BF150" s="68" t="str">
        <f ca="1">INDEX({"","_","-","="},IF(OR($D150 &gt;= BG$6, $E150 &lt; BF$6), 0, 1)+IF(OR($F150 &gt;= BG$6, $G150 &lt; BF$6), 0, 2)+1)</f>
        <v/>
      </c>
      <c r="BG150" s="68" t="str">
        <f ca="1">INDEX({"","_","-","="},IF(OR($D150 &gt;= BH$6, $E150 &lt; BG$6), 0, 1)+IF(OR($F150 &gt;= BH$6, $G150 &lt; BG$6), 0, 2)+1)</f>
        <v/>
      </c>
      <c r="BH150" s="68" t="str">
        <f ca="1">INDEX({"","_","-","="},IF(OR($D150 &gt;= BI$6, $E150 &lt; BH$6), 0, 1)+IF(OR($F150 &gt;= BI$6, $G150 &lt; BH$6), 0, 2)+1)</f>
        <v/>
      </c>
      <c r="BI150" s="68" t="str">
        <f ca="1">INDEX({"","_","-","="},IF(OR($D150 &gt;= BJ$6, $E150 &lt; BI$6), 0, 1)+IF(OR($F150 &gt;= BJ$6, $G150 &lt; BI$6), 0, 2)+1)</f>
        <v/>
      </c>
      <c r="BJ150" s="68" t="str">
        <f ca="1">INDEX({"","_","-","="},IF(OR($D150 &gt;= BK$6, $E150 &lt; BJ$6), 0, 1)+IF(OR($F150 &gt;= BK$6, $G150 &lt; BJ$6), 0, 2)+1)</f>
        <v/>
      </c>
      <c r="BK150" s="68" t="str">
        <f ca="1">INDEX({"","_","-","="},IF(OR($D150 &gt;= BL$6, $E150 &lt; BK$6), 0, 1)+IF(OR($F150 &gt;= BL$6, $G150 &lt; BK$6), 0, 2)+1)</f>
        <v/>
      </c>
      <c r="BL150" s="68" t="str">
        <f ca="1">INDEX({"","_","-","="},IF(OR($D150 &gt;= BM$6, $E150 &lt; BL$6), 0, 1)+IF(OR($F150 &gt;= BM$6, $G150 &lt; BL$6), 0, 2)+1)</f>
        <v/>
      </c>
      <c r="BM150" s="68" t="str">
        <f ca="1">INDEX({"","_","-","="},IF(OR($D150 &gt;= BN$6, $E150 &lt; BM$6), 0, 1)+IF(OR($F150 &gt;= BN$6, $G150 &lt; BM$6), 0, 2)+1)</f>
        <v/>
      </c>
      <c r="BN150" s="68" t="str">
        <f ca="1">INDEX({"","_","-","="},IF(OR($D150 &gt;= BO$6, $E150 &lt; BN$6), 0, 1)+IF(OR($F150 &gt;= BO$6, $G150 &lt; BN$6), 0, 2)+1)</f>
        <v/>
      </c>
      <c r="BO150" s="68" t="str">
        <f ca="1">INDEX({"","_","-","="},IF(OR($D150 &gt;= BP$6, $E150 &lt; BO$6), 0, 1)+IF(OR($F150 &gt;= BP$6, $G150 &lt; BO$6), 0, 2)+1)</f>
        <v/>
      </c>
      <c r="BP150" s="68" t="str">
        <f ca="1">INDEX({"","_","-","="},IF(OR($D150 &gt;= BQ$6, $E150 &lt; BP$6), 0, 1)+IF(OR($F150 &gt;= BQ$6, $G150 &lt; BP$6), 0, 2)+1)</f>
        <v/>
      </c>
      <c r="BQ150" s="68" t="str">
        <f ca="1">INDEX({"","_","-","="},IF(OR($D150 &gt;= BR$6, $E150 &lt; BQ$6), 0, 1)+IF(OR($F150 &gt;= BR$6, $G150 &lt; BQ$6), 0, 2)+1)</f>
        <v/>
      </c>
      <c r="BR150" s="68" t="str">
        <f ca="1">INDEX({"","_","-","="},IF(OR($D150 &gt;= BS$6, $E150 &lt; BR$6), 0, 1)+IF(OR($F150 &gt;= BS$6, $G150 &lt; BR$6), 0, 2)+1)</f>
        <v/>
      </c>
      <c r="BS150" s="68" t="str">
        <f ca="1">INDEX({"","_","-","="},IF(OR($D150 &gt;= BT$6, $E150 &lt; BS$6), 0, 1)+IF(OR($F150 &gt;= BT$6, $G150 &lt; BS$6), 0, 2)+1)</f>
        <v/>
      </c>
      <c r="BT150" s="68" t="str">
        <f ca="1">INDEX({"","_","-","="},IF(OR($D150 &gt;= BU$6, $E150 &lt; BT$6), 0, 1)+IF(OR($F150 &gt;= BU$6, $G150 &lt; BT$6), 0, 2)+1)</f>
        <v/>
      </c>
      <c r="BU150" s="68" t="str">
        <f ca="1">INDEX({"","_","-","="},IF(OR($D150 &gt;= BV$6, $E150 &lt; BU$6), 0, 1)+IF(OR($F150 &gt;= BV$6, $G150 &lt; BU$6), 0, 2)+1)</f>
        <v/>
      </c>
      <c r="BV150" s="68" t="str">
        <f ca="1">INDEX({"","_","-","="},IF(OR($D150 &gt;= BW$6, $E150 &lt; BV$6), 0, 1)+IF(OR($F150 &gt;= BW$6, $G150 &lt; BV$6), 0, 2)+1)</f>
        <v/>
      </c>
      <c r="BW150" s="68" t="str">
        <f ca="1">INDEX({"","_","-","="},IF(OR($D150 &gt;= BX$6, $E150 &lt; BW$6), 0, 1)+IF(OR($F150 &gt;= BX$6, $G150 &lt; BW$6), 0, 2)+1)</f>
        <v/>
      </c>
      <c r="BX150" s="68" t="str">
        <f ca="1">INDEX({"","_","-","="},IF(OR($D150 &gt;= BY$6, $E150 &lt; BX$6), 0, 1)+IF(OR($F150 &gt;= BY$6, $G150 &lt; BX$6), 0, 2)+1)</f>
        <v/>
      </c>
      <c r="BY150" s="68" t="str">
        <f ca="1">INDEX({"","_","-","="},IF(OR($D150 &gt;= BZ$6, $E150 &lt; BY$6), 0, 1)+IF(OR($F150 &gt;= BZ$6, $G150 &lt; BY$6), 0, 2)+1)</f>
        <v/>
      </c>
      <c r="BZ150" s="68" t="str">
        <f ca="1">INDEX({"","_","-","="},IF(OR($D150 &gt;= CA$6, $E150 &lt; BZ$6), 0, 1)+IF(OR($F150 &gt;= CA$6, $G150 &lt; BZ$6), 0, 2)+1)</f>
        <v/>
      </c>
      <c r="CA150" s="68" t="str">
        <f ca="1">INDEX({"","_","-","="},IF(OR($D150 &gt;= CB$6, $E150 &lt; CA$6), 0, 1)+IF(OR($F150 &gt;= CB$6, $G150 &lt; CA$6), 0, 2)+1)</f>
        <v/>
      </c>
      <c r="CB150" s="68" t="str">
        <f ca="1">INDEX({"","_","-","="},IF(OR($D150 &gt;= CC$6, $E150 &lt; CB$6), 0, 1)+IF(OR($F150 &gt;= CC$6, $G150 &lt; CB$6), 0, 2)+1)</f>
        <v/>
      </c>
      <c r="CC150" s="68" t="str">
        <f ca="1">INDEX({"","_","-","="},IF(OR($D150 &gt;= CD$6, $E150 &lt; CC$6), 0, 1)+IF(OR($F150 &gt;= CD$6, $G150 &lt; CC$6), 0, 2)+1)</f>
        <v/>
      </c>
      <c r="CD150" s="68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IF('临-进度'!M146,'临-进度'!$A146,"")</f>
        <v/>
      </c>
      <c r="B151" s="8" t="str">
        <f ca="1">IF('临-进度'!M146,'临-进度'!$B146,"")</f>
        <v/>
      </c>
      <c r="C151" s="8" t="str">
        <f ca="1">IF('临-进度'!M146,'临-进度'!$E146,"")</f>
        <v/>
      </c>
      <c r="D151" s="40" t="str">
        <f ca="1">IF('临-进度'!$M146,'临-进度'!$I146,"")</f>
        <v/>
      </c>
      <c r="E151" s="40" t="str">
        <f ca="1">IF('临-进度'!$M146,'临-进度'!$AE146,"")</f>
        <v/>
      </c>
      <c r="F151" s="40" t="str">
        <f ca="1">IF('临-进度'!$M146,'临-进度'!$J146,"")</f>
        <v/>
      </c>
      <c r="G151" s="73" t="str">
        <f ca="1">IF('临-进度'!$M146,'临-进度'!$AF146,"")</f>
        <v/>
      </c>
      <c r="H151" s="68" t="str">
        <f ca="1">INDEX({"","_","-","="},IF(OR($D151 &gt;= I$6, $E151 &lt; H$6), 0, 1)+IF(OR($F151 &gt;= I$6, $G151 &lt; H$6), 0, 2)+1)</f>
        <v/>
      </c>
      <c r="I151" s="68" t="str">
        <f ca="1">INDEX({"","_","-","="},IF(OR($D151 &gt;= J$6, $E151 &lt; I$6), 0, 1)+IF(OR($F151 &gt;= J$6, $G151 &lt; I$6), 0, 2)+1)</f>
        <v/>
      </c>
      <c r="J151" s="68" t="str">
        <f ca="1">INDEX({"","_","-","="},IF(OR($D151 &gt;= K$6, $E151 &lt; J$6), 0, 1)+IF(OR($F151 &gt;= K$6, $G151 &lt; J$6), 0, 2)+1)</f>
        <v/>
      </c>
      <c r="K151" s="68" t="str">
        <f ca="1">INDEX({"","_","-","="},IF(OR($D151 &gt;= L$6, $E151 &lt; K$6), 0, 1)+IF(OR($F151 &gt;= L$6, $G151 &lt; K$6), 0, 2)+1)</f>
        <v/>
      </c>
      <c r="L151" s="68" t="str">
        <f ca="1">INDEX({"","_","-","="},IF(OR($D151 &gt;= M$6, $E151 &lt; L$6), 0, 1)+IF(OR($F151 &gt;= M$6, $G151 &lt; L$6), 0, 2)+1)</f>
        <v/>
      </c>
      <c r="M151" s="68" t="str">
        <f ca="1">INDEX({"","_","-","="},IF(OR($D151 &gt;= N$6, $E151 &lt; M$6), 0, 1)+IF(OR($F151 &gt;= N$6, $G151 &lt; M$6), 0, 2)+1)</f>
        <v/>
      </c>
      <c r="N151" s="68" t="str">
        <f ca="1">INDEX({"","_","-","="},IF(OR($D151 &gt;= O$6, $E151 &lt; N$6), 0, 1)+IF(OR($F151 &gt;= O$6, $G151 &lt; N$6), 0, 2)+1)</f>
        <v/>
      </c>
      <c r="O151" s="68" t="str">
        <f ca="1">INDEX({"","_","-","="},IF(OR($D151 &gt;= P$6, $E151 &lt; O$6), 0, 1)+IF(OR($F151 &gt;= P$6, $G151 &lt; O$6), 0, 2)+1)</f>
        <v/>
      </c>
      <c r="P151" s="68" t="str">
        <f ca="1">INDEX({"","_","-","="},IF(OR($D151 &gt;= Q$6, $E151 &lt; P$6), 0, 1)+IF(OR($F151 &gt;= Q$6, $G151 &lt; P$6), 0, 2)+1)</f>
        <v/>
      </c>
      <c r="Q151" s="68" t="str">
        <f ca="1">INDEX({"","_","-","="},IF(OR($D151 &gt;= R$6, $E151 &lt; Q$6), 0, 1)+IF(OR($F151 &gt;= R$6, $G151 &lt; Q$6), 0, 2)+1)</f>
        <v/>
      </c>
      <c r="R151" s="68" t="str">
        <f ca="1">INDEX({"","_","-","="},IF(OR($D151 &gt;= S$6, $E151 &lt; R$6), 0, 1)+IF(OR($F151 &gt;= S$6, $G151 &lt; R$6), 0, 2)+1)</f>
        <v/>
      </c>
      <c r="S151" s="68" t="str">
        <f ca="1">INDEX({"","_","-","="},IF(OR($D151 &gt;= T$6, $E151 &lt; S$6), 0, 1)+IF(OR($F151 &gt;= T$6, $G151 &lt; S$6), 0, 2)+1)</f>
        <v/>
      </c>
      <c r="T151" s="68" t="str">
        <f ca="1">INDEX({"","_","-","="},IF(OR($D151 &gt;= U$6, $E151 &lt; T$6), 0, 1)+IF(OR($F151 &gt;= U$6, $G151 &lt; T$6), 0, 2)+1)</f>
        <v/>
      </c>
      <c r="U151" s="68" t="str">
        <f ca="1">INDEX({"","_","-","="},IF(OR($D151 &gt;= V$6, $E151 &lt; U$6), 0, 1)+IF(OR($F151 &gt;= V$6, $G151 &lt; U$6), 0, 2)+1)</f>
        <v/>
      </c>
      <c r="V151" s="68" t="str">
        <f ca="1">INDEX({"","_","-","="},IF(OR($D151 &gt;= W$6, $E151 &lt; V$6), 0, 1)+IF(OR($F151 &gt;= W$6, $G151 &lt; V$6), 0, 2)+1)</f>
        <v/>
      </c>
      <c r="W151" s="68" t="str">
        <f ca="1">INDEX({"","_","-","="},IF(OR($D151 &gt;= X$6, $E151 &lt; W$6), 0, 1)+IF(OR($F151 &gt;= X$6, $G151 &lt; W$6), 0, 2)+1)</f>
        <v/>
      </c>
      <c r="X151" s="68" t="str">
        <f ca="1">INDEX({"","_","-","="},IF(OR($D151 &gt;= Y$6, $E151 &lt; X$6), 0, 1)+IF(OR($F151 &gt;= Y$6, $G151 &lt; X$6), 0, 2)+1)</f>
        <v/>
      </c>
      <c r="Y151" s="68" t="str">
        <f ca="1">INDEX({"","_","-","="},IF(OR($D151 &gt;= Z$6, $E151 &lt; Y$6), 0, 1)+IF(OR($F151 &gt;= Z$6, $G151 &lt; Y$6), 0, 2)+1)</f>
        <v/>
      </c>
      <c r="Z151" s="68" t="str">
        <f ca="1">INDEX({"","_","-","="},IF(OR($D151 &gt;= AA$6, $E151 &lt; Z$6), 0, 1)+IF(OR($F151 &gt;= AA$6, $G151 &lt; Z$6), 0, 2)+1)</f>
        <v/>
      </c>
      <c r="AA151" s="68" t="str">
        <f ca="1">INDEX({"","_","-","="},IF(OR($D151 &gt;= AB$6, $E151 &lt; AA$6), 0, 1)+IF(OR($F151 &gt;= AB$6, $G151 &lt; AA$6), 0, 2)+1)</f>
        <v/>
      </c>
      <c r="AB151" s="68" t="str">
        <f ca="1">INDEX({"","_","-","="},IF(OR($D151 &gt;= AC$6, $E151 &lt; AB$6), 0, 1)+IF(OR($F151 &gt;= AC$6, $G151 &lt; AB$6), 0, 2)+1)</f>
        <v/>
      </c>
      <c r="AC151" s="68" t="str">
        <f ca="1">INDEX({"","_","-","="},IF(OR($D151 &gt;= AD$6, $E151 &lt; AC$6), 0, 1)+IF(OR($F151 &gt;= AD$6, $G151 &lt; AC$6), 0, 2)+1)</f>
        <v/>
      </c>
      <c r="AD151" s="68" t="str">
        <f ca="1">INDEX({"","_","-","="},IF(OR($D151 &gt;= AE$6, $E151 &lt; AD$6), 0, 1)+IF(OR($F151 &gt;= AE$6, $G151 &lt; AD$6), 0, 2)+1)</f>
        <v/>
      </c>
      <c r="AE151" s="68" t="str">
        <f ca="1">INDEX({"","_","-","="},IF(OR($D151 &gt;= AF$6, $E151 &lt; AE$6), 0, 1)+IF(OR($F151 &gt;= AF$6, $G151 &lt; AE$6), 0, 2)+1)</f>
        <v/>
      </c>
      <c r="AF151" s="68" t="str">
        <f ca="1">INDEX({"","_","-","="},IF(OR($D151 &gt;= AG$6, $E151 &lt; AF$6), 0, 1)+IF(OR($F151 &gt;= AG$6, $G151 &lt; AF$6), 0, 2)+1)</f>
        <v/>
      </c>
      <c r="AG151" s="68" t="str">
        <f ca="1">INDEX({"","_","-","="},IF(OR($D151 &gt;= AH$6, $E151 &lt; AG$6), 0, 1)+IF(OR($F151 &gt;= AH$6, $G151 &lt; AG$6), 0, 2)+1)</f>
        <v/>
      </c>
      <c r="AH151" s="68" t="str">
        <f ca="1">INDEX({"","_","-","="},IF(OR($D151 &gt;= AI$6, $E151 &lt; AH$6), 0, 1)+IF(OR($F151 &gt;= AI$6, $G151 &lt; AH$6), 0, 2)+1)</f>
        <v/>
      </c>
      <c r="AI151" s="68" t="str">
        <f ca="1">INDEX({"","_","-","="},IF(OR($D151 &gt;= AJ$6, $E151 &lt; AI$6), 0, 1)+IF(OR($F151 &gt;= AJ$6, $G151 &lt; AI$6), 0, 2)+1)</f>
        <v/>
      </c>
      <c r="AJ151" s="68" t="str">
        <f ca="1">INDEX({"","_","-","="},IF(OR($D151 &gt;= AK$6, $E151 &lt; AJ$6), 0, 1)+IF(OR($F151 &gt;= AK$6, $G151 &lt; AJ$6), 0, 2)+1)</f>
        <v/>
      </c>
      <c r="AK151" s="68" t="str">
        <f ca="1">INDEX({"","_","-","="},IF(OR($D151 &gt;= AL$6, $E151 &lt; AK$6), 0, 1)+IF(OR($F151 &gt;= AL$6, $G151 &lt; AK$6), 0, 2)+1)</f>
        <v/>
      </c>
      <c r="AL151" s="68" t="str">
        <f ca="1">INDEX({"","_","-","="},IF(OR($D151 &gt;= AM$6, $E151 &lt; AL$6), 0, 1)+IF(OR($F151 &gt;= AM$6, $G151 &lt; AL$6), 0, 2)+1)</f>
        <v/>
      </c>
      <c r="AM151" s="68" t="str">
        <f ca="1">INDEX({"","_","-","="},IF(OR($D151 &gt;= AN$6, $E151 &lt; AM$6), 0, 1)+IF(OR($F151 &gt;= AN$6, $G151 &lt; AM$6), 0, 2)+1)</f>
        <v/>
      </c>
      <c r="AN151" s="68" t="str">
        <f ca="1">INDEX({"","_","-","="},IF(OR($D151 &gt;= AO$6, $E151 &lt; AN$6), 0, 1)+IF(OR($F151 &gt;= AO$6, $G151 &lt; AN$6), 0, 2)+1)</f>
        <v/>
      </c>
      <c r="AO151" s="68" t="str">
        <f ca="1">INDEX({"","_","-","="},IF(OR($D151 &gt;= AP$6, $E151 &lt; AO$6), 0, 1)+IF(OR($F151 &gt;= AP$6, $G151 &lt; AO$6), 0, 2)+1)</f>
        <v/>
      </c>
      <c r="AP151" s="68" t="str">
        <f ca="1">INDEX({"","_","-","="},IF(OR($D151 &gt;= AQ$6, $E151 &lt; AP$6), 0, 1)+IF(OR($F151 &gt;= AQ$6, $G151 &lt; AP$6), 0, 2)+1)</f>
        <v/>
      </c>
      <c r="AQ151" s="68" t="str">
        <f ca="1">INDEX({"","_","-","="},IF(OR($D151 &gt;= AR$6, $E151 &lt; AQ$6), 0, 1)+IF(OR($F151 &gt;= AR$6, $G151 &lt; AQ$6), 0, 2)+1)</f>
        <v/>
      </c>
      <c r="AR151" s="68" t="str">
        <f ca="1">INDEX({"","_","-","="},IF(OR($D151 &gt;= AS$6, $E151 &lt; AR$6), 0, 1)+IF(OR($F151 &gt;= AS$6, $G151 &lt; AR$6), 0, 2)+1)</f>
        <v/>
      </c>
      <c r="AS151" s="68" t="str">
        <f ca="1">INDEX({"","_","-","="},IF(OR($D151 &gt;= AT$6, $E151 &lt; AS$6), 0, 1)+IF(OR($F151 &gt;= AT$6, $G151 &lt; AS$6), 0, 2)+1)</f>
        <v/>
      </c>
      <c r="AT151" s="68" t="str">
        <f ca="1">INDEX({"","_","-","="},IF(OR($D151 &gt;= AU$6, $E151 &lt; AT$6), 0, 1)+IF(OR($F151 &gt;= AU$6, $G151 &lt; AT$6), 0, 2)+1)</f>
        <v/>
      </c>
      <c r="AU151" s="68" t="str">
        <f ca="1">INDEX({"","_","-","="},IF(OR($D151 &gt;= AV$6, $E151 &lt; AU$6), 0, 1)+IF(OR($F151 &gt;= AV$6, $G151 &lt; AU$6), 0, 2)+1)</f>
        <v/>
      </c>
      <c r="AV151" s="68" t="str">
        <f ca="1">INDEX({"","_","-","="},IF(OR($D151 &gt;= AW$6, $E151 &lt; AV$6), 0, 1)+IF(OR($F151 &gt;= AW$6, $G151 &lt; AV$6), 0, 2)+1)</f>
        <v/>
      </c>
      <c r="AW151" s="68" t="str">
        <f ca="1">INDEX({"","_","-","="},IF(OR($D151 &gt;= AX$6, $E151 &lt; AW$6), 0, 1)+IF(OR($F151 &gt;= AX$6, $G151 &lt; AW$6), 0, 2)+1)</f>
        <v/>
      </c>
      <c r="AX151" s="68" t="str">
        <f ca="1">INDEX({"","_","-","="},IF(OR($D151 &gt;= AY$6, $E151 &lt; AX$6), 0, 1)+IF(OR($F151 &gt;= AY$6, $G151 &lt; AX$6), 0, 2)+1)</f>
        <v/>
      </c>
      <c r="AY151" s="68" t="str">
        <f ca="1">INDEX({"","_","-","="},IF(OR($D151 &gt;= AZ$6, $E151 &lt; AY$6), 0, 1)+IF(OR($F151 &gt;= AZ$6, $G151 &lt; AY$6), 0, 2)+1)</f>
        <v/>
      </c>
      <c r="AZ151" s="68" t="str">
        <f ca="1">INDEX({"","_","-","="},IF(OR($D151 &gt;= BA$6, $E151 &lt; AZ$6), 0, 1)+IF(OR($F151 &gt;= BA$6, $G151 &lt; AZ$6), 0, 2)+1)</f>
        <v/>
      </c>
      <c r="BA151" s="68" t="str">
        <f ca="1">INDEX({"","_","-","="},IF(OR($D151 &gt;= BB$6, $E151 &lt; BA$6), 0, 1)+IF(OR($F151 &gt;= BB$6, $G151 &lt; BA$6), 0, 2)+1)</f>
        <v/>
      </c>
      <c r="BB151" s="68" t="str">
        <f ca="1">INDEX({"","_","-","="},IF(OR($D151 &gt;= BC$6, $E151 &lt; BB$6), 0, 1)+IF(OR($F151 &gt;= BC$6, $G151 &lt; BB$6), 0, 2)+1)</f>
        <v/>
      </c>
      <c r="BC151" s="68" t="str">
        <f ca="1">INDEX({"","_","-","="},IF(OR($D151 &gt;= BD$6, $E151 &lt; BC$6), 0, 1)+IF(OR($F151 &gt;= BD$6, $G151 &lt; BC$6), 0, 2)+1)</f>
        <v/>
      </c>
      <c r="BD151" s="68" t="str">
        <f ca="1">INDEX({"","_","-","="},IF(OR($D151 &gt;= BE$6, $E151 &lt; BD$6), 0, 1)+IF(OR($F151 &gt;= BE$6, $G151 &lt; BD$6), 0, 2)+1)</f>
        <v/>
      </c>
      <c r="BE151" s="68" t="str">
        <f ca="1">INDEX({"","_","-","="},IF(OR($D151 &gt;= BF$6, $E151 &lt; BE$6), 0, 1)+IF(OR($F151 &gt;= BF$6, $G151 &lt; BE$6), 0, 2)+1)</f>
        <v/>
      </c>
      <c r="BF151" s="68" t="str">
        <f ca="1">INDEX({"","_","-","="},IF(OR($D151 &gt;= BG$6, $E151 &lt; BF$6), 0, 1)+IF(OR($F151 &gt;= BG$6, $G151 &lt; BF$6), 0, 2)+1)</f>
        <v/>
      </c>
      <c r="BG151" s="68" t="str">
        <f ca="1">INDEX({"","_","-","="},IF(OR($D151 &gt;= BH$6, $E151 &lt; BG$6), 0, 1)+IF(OR($F151 &gt;= BH$6, $G151 &lt; BG$6), 0, 2)+1)</f>
        <v/>
      </c>
      <c r="BH151" s="68" t="str">
        <f ca="1">INDEX({"","_","-","="},IF(OR($D151 &gt;= BI$6, $E151 &lt; BH$6), 0, 1)+IF(OR($F151 &gt;= BI$6, $G151 &lt; BH$6), 0, 2)+1)</f>
        <v/>
      </c>
      <c r="BI151" s="68" t="str">
        <f ca="1">INDEX({"","_","-","="},IF(OR($D151 &gt;= BJ$6, $E151 &lt; BI$6), 0, 1)+IF(OR($F151 &gt;= BJ$6, $G151 &lt; BI$6), 0, 2)+1)</f>
        <v/>
      </c>
      <c r="BJ151" s="68" t="str">
        <f ca="1">INDEX({"","_","-","="},IF(OR($D151 &gt;= BK$6, $E151 &lt; BJ$6), 0, 1)+IF(OR($F151 &gt;= BK$6, $G151 &lt; BJ$6), 0, 2)+1)</f>
        <v/>
      </c>
      <c r="BK151" s="68" t="str">
        <f ca="1">INDEX({"","_","-","="},IF(OR($D151 &gt;= BL$6, $E151 &lt; BK$6), 0, 1)+IF(OR($F151 &gt;= BL$6, $G151 &lt; BK$6), 0, 2)+1)</f>
        <v/>
      </c>
      <c r="BL151" s="68" t="str">
        <f ca="1">INDEX({"","_","-","="},IF(OR($D151 &gt;= BM$6, $E151 &lt; BL$6), 0, 1)+IF(OR($F151 &gt;= BM$6, $G151 &lt; BL$6), 0, 2)+1)</f>
        <v/>
      </c>
      <c r="BM151" s="68" t="str">
        <f ca="1">INDEX({"","_","-","="},IF(OR($D151 &gt;= BN$6, $E151 &lt; BM$6), 0, 1)+IF(OR($F151 &gt;= BN$6, $G151 &lt; BM$6), 0, 2)+1)</f>
        <v/>
      </c>
      <c r="BN151" s="68" t="str">
        <f ca="1">INDEX({"","_","-","="},IF(OR($D151 &gt;= BO$6, $E151 &lt; BN$6), 0, 1)+IF(OR($F151 &gt;= BO$6, $G151 &lt; BN$6), 0, 2)+1)</f>
        <v/>
      </c>
      <c r="BO151" s="68" t="str">
        <f ca="1">INDEX({"","_","-","="},IF(OR($D151 &gt;= BP$6, $E151 &lt; BO$6), 0, 1)+IF(OR($F151 &gt;= BP$6, $G151 &lt; BO$6), 0, 2)+1)</f>
        <v/>
      </c>
      <c r="BP151" s="68" t="str">
        <f ca="1">INDEX({"","_","-","="},IF(OR($D151 &gt;= BQ$6, $E151 &lt; BP$6), 0, 1)+IF(OR($F151 &gt;= BQ$6, $G151 &lt; BP$6), 0, 2)+1)</f>
        <v/>
      </c>
      <c r="BQ151" s="68" t="str">
        <f ca="1">INDEX({"","_","-","="},IF(OR($D151 &gt;= BR$6, $E151 &lt; BQ$6), 0, 1)+IF(OR($F151 &gt;= BR$6, $G151 &lt; BQ$6), 0, 2)+1)</f>
        <v/>
      </c>
      <c r="BR151" s="68" t="str">
        <f ca="1">INDEX({"","_","-","="},IF(OR($D151 &gt;= BS$6, $E151 &lt; BR$6), 0, 1)+IF(OR($F151 &gt;= BS$6, $G151 &lt; BR$6), 0, 2)+1)</f>
        <v/>
      </c>
      <c r="BS151" s="68" t="str">
        <f ca="1">INDEX({"","_","-","="},IF(OR($D151 &gt;= BT$6, $E151 &lt; BS$6), 0, 1)+IF(OR($F151 &gt;= BT$6, $G151 &lt; BS$6), 0, 2)+1)</f>
        <v/>
      </c>
      <c r="BT151" s="68" t="str">
        <f ca="1">INDEX({"","_","-","="},IF(OR($D151 &gt;= BU$6, $E151 &lt; BT$6), 0, 1)+IF(OR($F151 &gt;= BU$6, $G151 &lt; BT$6), 0, 2)+1)</f>
        <v/>
      </c>
      <c r="BU151" s="68" t="str">
        <f ca="1">INDEX({"","_","-","="},IF(OR($D151 &gt;= BV$6, $E151 &lt; BU$6), 0, 1)+IF(OR($F151 &gt;= BV$6, $G151 &lt; BU$6), 0, 2)+1)</f>
        <v/>
      </c>
      <c r="BV151" s="68" t="str">
        <f ca="1">INDEX({"","_","-","="},IF(OR($D151 &gt;= BW$6, $E151 &lt; BV$6), 0, 1)+IF(OR($F151 &gt;= BW$6, $G151 &lt; BV$6), 0, 2)+1)</f>
        <v/>
      </c>
      <c r="BW151" s="68" t="str">
        <f ca="1">INDEX({"","_","-","="},IF(OR($D151 &gt;= BX$6, $E151 &lt; BW$6), 0, 1)+IF(OR($F151 &gt;= BX$6, $G151 &lt; BW$6), 0, 2)+1)</f>
        <v/>
      </c>
      <c r="BX151" s="68" t="str">
        <f ca="1">INDEX({"","_","-","="},IF(OR($D151 &gt;= BY$6, $E151 &lt; BX$6), 0, 1)+IF(OR($F151 &gt;= BY$6, $G151 &lt; BX$6), 0, 2)+1)</f>
        <v/>
      </c>
      <c r="BY151" s="68" t="str">
        <f ca="1">INDEX({"","_","-","="},IF(OR($D151 &gt;= BZ$6, $E151 &lt; BY$6), 0, 1)+IF(OR($F151 &gt;= BZ$6, $G151 &lt; BY$6), 0, 2)+1)</f>
        <v/>
      </c>
      <c r="BZ151" s="68" t="str">
        <f ca="1">INDEX({"","_","-","="},IF(OR($D151 &gt;= CA$6, $E151 &lt; BZ$6), 0, 1)+IF(OR($F151 &gt;= CA$6, $G151 &lt; BZ$6), 0, 2)+1)</f>
        <v/>
      </c>
      <c r="CA151" s="68" t="str">
        <f ca="1">INDEX({"","_","-","="},IF(OR($D151 &gt;= CB$6, $E151 &lt; CA$6), 0, 1)+IF(OR($F151 &gt;= CB$6, $G151 &lt; CA$6), 0, 2)+1)</f>
        <v/>
      </c>
      <c r="CB151" s="68" t="str">
        <f ca="1">INDEX({"","_","-","="},IF(OR($D151 &gt;= CC$6, $E151 &lt; CB$6), 0, 1)+IF(OR($F151 &gt;= CC$6, $G151 &lt; CB$6), 0, 2)+1)</f>
        <v/>
      </c>
      <c r="CC151" s="68" t="str">
        <f ca="1">INDEX({"","_","-","="},IF(OR($D151 &gt;= CD$6, $E151 &lt; CC$6), 0, 1)+IF(OR($F151 &gt;= CD$6, $G151 &lt; CC$6), 0, 2)+1)</f>
        <v/>
      </c>
      <c r="CD151" s="68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IF('临-进度'!M147,'临-进度'!$A147,"")</f>
        <v/>
      </c>
      <c r="B152" s="8" t="str">
        <f ca="1">IF('临-进度'!M147,'临-进度'!$B147,"")</f>
        <v/>
      </c>
      <c r="C152" s="8" t="str">
        <f ca="1">IF('临-进度'!M147,'临-进度'!$E147,"")</f>
        <v/>
      </c>
      <c r="D152" s="40" t="str">
        <f ca="1">IF('临-进度'!$M147,'临-进度'!$I147,"")</f>
        <v/>
      </c>
      <c r="E152" s="40" t="str">
        <f ca="1">IF('临-进度'!$M147,'临-进度'!$AE147,"")</f>
        <v/>
      </c>
      <c r="F152" s="40" t="str">
        <f ca="1">IF('临-进度'!$M147,'临-进度'!$J147,"")</f>
        <v/>
      </c>
      <c r="G152" s="73" t="str">
        <f ca="1">IF('临-进度'!$M147,'临-进度'!$AF147,"")</f>
        <v/>
      </c>
      <c r="H152" s="68" t="str">
        <f ca="1">INDEX({"","_","-","="},IF(OR($D152 &gt;= I$6, $E152 &lt; H$6), 0, 1)+IF(OR($F152 &gt;= I$6, $G152 &lt; H$6), 0, 2)+1)</f>
        <v/>
      </c>
      <c r="I152" s="68" t="str">
        <f ca="1">INDEX({"","_","-","="},IF(OR($D152 &gt;= J$6, $E152 &lt; I$6), 0, 1)+IF(OR($F152 &gt;= J$6, $G152 &lt; I$6), 0, 2)+1)</f>
        <v/>
      </c>
      <c r="J152" s="68" t="str">
        <f ca="1">INDEX({"","_","-","="},IF(OR($D152 &gt;= K$6, $E152 &lt; J$6), 0, 1)+IF(OR($F152 &gt;= K$6, $G152 &lt; J$6), 0, 2)+1)</f>
        <v/>
      </c>
      <c r="K152" s="68" t="str">
        <f ca="1">INDEX({"","_","-","="},IF(OR($D152 &gt;= L$6, $E152 &lt; K$6), 0, 1)+IF(OR($F152 &gt;= L$6, $G152 &lt; K$6), 0, 2)+1)</f>
        <v/>
      </c>
      <c r="L152" s="68" t="str">
        <f ca="1">INDEX({"","_","-","="},IF(OR($D152 &gt;= M$6, $E152 &lt; L$6), 0, 1)+IF(OR($F152 &gt;= M$6, $G152 &lt; L$6), 0, 2)+1)</f>
        <v/>
      </c>
      <c r="M152" s="68" t="str">
        <f ca="1">INDEX({"","_","-","="},IF(OR($D152 &gt;= N$6, $E152 &lt; M$6), 0, 1)+IF(OR($F152 &gt;= N$6, $G152 &lt; M$6), 0, 2)+1)</f>
        <v/>
      </c>
      <c r="N152" s="68" t="str">
        <f ca="1">INDEX({"","_","-","="},IF(OR($D152 &gt;= O$6, $E152 &lt; N$6), 0, 1)+IF(OR($F152 &gt;= O$6, $G152 &lt; N$6), 0, 2)+1)</f>
        <v/>
      </c>
      <c r="O152" s="68" t="str">
        <f ca="1">INDEX({"","_","-","="},IF(OR($D152 &gt;= P$6, $E152 &lt; O$6), 0, 1)+IF(OR($F152 &gt;= P$6, $G152 &lt; O$6), 0, 2)+1)</f>
        <v/>
      </c>
      <c r="P152" s="68" t="str">
        <f ca="1">INDEX({"","_","-","="},IF(OR($D152 &gt;= Q$6, $E152 &lt; P$6), 0, 1)+IF(OR($F152 &gt;= Q$6, $G152 &lt; P$6), 0, 2)+1)</f>
        <v/>
      </c>
      <c r="Q152" s="68" t="str">
        <f ca="1">INDEX({"","_","-","="},IF(OR($D152 &gt;= R$6, $E152 &lt; Q$6), 0, 1)+IF(OR($F152 &gt;= R$6, $G152 &lt; Q$6), 0, 2)+1)</f>
        <v/>
      </c>
      <c r="R152" s="68" t="str">
        <f ca="1">INDEX({"","_","-","="},IF(OR($D152 &gt;= S$6, $E152 &lt; R$6), 0, 1)+IF(OR($F152 &gt;= S$6, $G152 &lt; R$6), 0, 2)+1)</f>
        <v/>
      </c>
      <c r="S152" s="68" t="str">
        <f ca="1">INDEX({"","_","-","="},IF(OR($D152 &gt;= T$6, $E152 &lt; S$6), 0, 1)+IF(OR($F152 &gt;= T$6, $G152 &lt; S$6), 0, 2)+1)</f>
        <v/>
      </c>
      <c r="T152" s="68" t="str">
        <f ca="1">INDEX({"","_","-","="},IF(OR($D152 &gt;= U$6, $E152 &lt; T$6), 0, 1)+IF(OR($F152 &gt;= U$6, $G152 &lt; T$6), 0, 2)+1)</f>
        <v/>
      </c>
      <c r="U152" s="68" t="str">
        <f ca="1">INDEX({"","_","-","="},IF(OR($D152 &gt;= V$6, $E152 &lt; U$6), 0, 1)+IF(OR($F152 &gt;= V$6, $G152 &lt; U$6), 0, 2)+1)</f>
        <v/>
      </c>
      <c r="V152" s="68" t="str">
        <f ca="1">INDEX({"","_","-","="},IF(OR($D152 &gt;= W$6, $E152 &lt; V$6), 0, 1)+IF(OR($F152 &gt;= W$6, $G152 &lt; V$6), 0, 2)+1)</f>
        <v/>
      </c>
      <c r="W152" s="68" t="str">
        <f ca="1">INDEX({"","_","-","="},IF(OR($D152 &gt;= X$6, $E152 &lt; W$6), 0, 1)+IF(OR($F152 &gt;= X$6, $G152 &lt; W$6), 0, 2)+1)</f>
        <v/>
      </c>
      <c r="X152" s="68" t="str">
        <f ca="1">INDEX({"","_","-","="},IF(OR($D152 &gt;= Y$6, $E152 &lt; X$6), 0, 1)+IF(OR($F152 &gt;= Y$6, $G152 &lt; X$6), 0, 2)+1)</f>
        <v/>
      </c>
      <c r="Y152" s="68" t="str">
        <f ca="1">INDEX({"","_","-","="},IF(OR($D152 &gt;= Z$6, $E152 &lt; Y$6), 0, 1)+IF(OR($F152 &gt;= Z$6, $G152 &lt; Y$6), 0, 2)+1)</f>
        <v/>
      </c>
      <c r="Z152" s="68" t="str">
        <f ca="1">INDEX({"","_","-","="},IF(OR($D152 &gt;= AA$6, $E152 &lt; Z$6), 0, 1)+IF(OR($F152 &gt;= AA$6, $G152 &lt; Z$6), 0, 2)+1)</f>
        <v/>
      </c>
      <c r="AA152" s="68" t="str">
        <f ca="1">INDEX({"","_","-","="},IF(OR($D152 &gt;= AB$6, $E152 &lt; AA$6), 0, 1)+IF(OR($F152 &gt;= AB$6, $G152 &lt; AA$6), 0, 2)+1)</f>
        <v/>
      </c>
      <c r="AB152" s="68" t="str">
        <f ca="1">INDEX({"","_","-","="},IF(OR($D152 &gt;= AC$6, $E152 &lt; AB$6), 0, 1)+IF(OR($F152 &gt;= AC$6, $G152 &lt; AB$6), 0, 2)+1)</f>
        <v/>
      </c>
      <c r="AC152" s="68" t="str">
        <f ca="1">INDEX({"","_","-","="},IF(OR($D152 &gt;= AD$6, $E152 &lt; AC$6), 0, 1)+IF(OR($F152 &gt;= AD$6, $G152 &lt; AC$6), 0, 2)+1)</f>
        <v/>
      </c>
      <c r="AD152" s="68" t="str">
        <f ca="1">INDEX({"","_","-","="},IF(OR($D152 &gt;= AE$6, $E152 &lt; AD$6), 0, 1)+IF(OR($F152 &gt;= AE$6, $G152 &lt; AD$6), 0, 2)+1)</f>
        <v/>
      </c>
      <c r="AE152" s="68" t="str">
        <f ca="1">INDEX({"","_","-","="},IF(OR($D152 &gt;= AF$6, $E152 &lt; AE$6), 0, 1)+IF(OR($F152 &gt;= AF$6, $G152 &lt; AE$6), 0, 2)+1)</f>
        <v/>
      </c>
      <c r="AF152" s="68" t="str">
        <f ca="1">INDEX({"","_","-","="},IF(OR($D152 &gt;= AG$6, $E152 &lt; AF$6), 0, 1)+IF(OR($F152 &gt;= AG$6, $G152 &lt; AF$6), 0, 2)+1)</f>
        <v/>
      </c>
      <c r="AG152" s="68" t="str">
        <f ca="1">INDEX({"","_","-","="},IF(OR($D152 &gt;= AH$6, $E152 &lt; AG$6), 0, 1)+IF(OR($F152 &gt;= AH$6, $G152 &lt; AG$6), 0, 2)+1)</f>
        <v/>
      </c>
      <c r="AH152" s="68" t="str">
        <f ca="1">INDEX({"","_","-","="},IF(OR($D152 &gt;= AI$6, $E152 &lt; AH$6), 0, 1)+IF(OR($F152 &gt;= AI$6, $G152 &lt; AH$6), 0, 2)+1)</f>
        <v/>
      </c>
      <c r="AI152" s="68" t="str">
        <f ca="1">INDEX({"","_","-","="},IF(OR($D152 &gt;= AJ$6, $E152 &lt; AI$6), 0, 1)+IF(OR($F152 &gt;= AJ$6, $G152 &lt; AI$6), 0, 2)+1)</f>
        <v/>
      </c>
      <c r="AJ152" s="68" t="str">
        <f ca="1">INDEX({"","_","-","="},IF(OR($D152 &gt;= AK$6, $E152 &lt; AJ$6), 0, 1)+IF(OR($F152 &gt;= AK$6, $G152 &lt; AJ$6), 0, 2)+1)</f>
        <v/>
      </c>
      <c r="AK152" s="68" t="str">
        <f ca="1">INDEX({"","_","-","="},IF(OR($D152 &gt;= AL$6, $E152 &lt; AK$6), 0, 1)+IF(OR($F152 &gt;= AL$6, $G152 &lt; AK$6), 0, 2)+1)</f>
        <v/>
      </c>
      <c r="AL152" s="68" t="str">
        <f ca="1">INDEX({"","_","-","="},IF(OR($D152 &gt;= AM$6, $E152 &lt; AL$6), 0, 1)+IF(OR($F152 &gt;= AM$6, $G152 &lt; AL$6), 0, 2)+1)</f>
        <v/>
      </c>
      <c r="AM152" s="68" t="str">
        <f ca="1">INDEX({"","_","-","="},IF(OR($D152 &gt;= AN$6, $E152 &lt; AM$6), 0, 1)+IF(OR($F152 &gt;= AN$6, $G152 &lt; AM$6), 0, 2)+1)</f>
        <v/>
      </c>
      <c r="AN152" s="68" t="str">
        <f ca="1">INDEX({"","_","-","="},IF(OR($D152 &gt;= AO$6, $E152 &lt; AN$6), 0, 1)+IF(OR($F152 &gt;= AO$6, $G152 &lt; AN$6), 0, 2)+1)</f>
        <v/>
      </c>
      <c r="AO152" s="68" t="str">
        <f ca="1">INDEX({"","_","-","="},IF(OR($D152 &gt;= AP$6, $E152 &lt; AO$6), 0, 1)+IF(OR($F152 &gt;= AP$6, $G152 &lt; AO$6), 0, 2)+1)</f>
        <v/>
      </c>
      <c r="AP152" s="68" t="str">
        <f ca="1">INDEX({"","_","-","="},IF(OR($D152 &gt;= AQ$6, $E152 &lt; AP$6), 0, 1)+IF(OR($F152 &gt;= AQ$6, $G152 &lt; AP$6), 0, 2)+1)</f>
        <v/>
      </c>
      <c r="AQ152" s="68" t="str">
        <f ca="1">INDEX({"","_","-","="},IF(OR($D152 &gt;= AR$6, $E152 &lt; AQ$6), 0, 1)+IF(OR($F152 &gt;= AR$6, $G152 &lt; AQ$6), 0, 2)+1)</f>
        <v/>
      </c>
      <c r="AR152" s="68" t="str">
        <f ca="1">INDEX({"","_","-","="},IF(OR($D152 &gt;= AS$6, $E152 &lt; AR$6), 0, 1)+IF(OR($F152 &gt;= AS$6, $G152 &lt; AR$6), 0, 2)+1)</f>
        <v/>
      </c>
      <c r="AS152" s="68" t="str">
        <f ca="1">INDEX({"","_","-","="},IF(OR($D152 &gt;= AT$6, $E152 &lt; AS$6), 0, 1)+IF(OR($F152 &gt;= AT$6, $G152 &lt; AS$6), 0, 2)+1)</f>
        <v/>
      </c>
      <c r="AT152" s="68" t="str">
        <f ca="1">INDEX({"","_","-","="},IF(OR($D152 &gt;= AU$6, $E152 &lt; AT$6), 0, 1)+IF(OR($F152 &gt;= AU$6, $G152 &lt; AT$6), 0, 2)+1)</f>
        <v/>
      </c>
      <c r="AU152" s="68" t="str">
        <f ca="1">INDEX({"","_","-","="},IF(OR($D152 &gt;= AV$6, $E152 &lt; AU$6), 0, 1)+IF(OR($F152 &gt;= AV$6, $G152 &lt; AU$6), 0, 2)+1)</f>
        <v/>
      </c>
      <c r="AV152" s="68" t="str">
        <f ca="1">INDEX({"","_","-","="},IF(OR($D152 &gt;= AW$6, $E152 &lt; AV$6), 0, 1)+IF(OR($F152 &gt;= AW$6, $G152 &lt; AV$6), 0, 2)+1)</f>
        <v/>
      </c>
      <c r="AW152" s="68" t="str">
        <f ca="1">INDEX({"","_","-","="},IF(OR($D152 &gt;= AX$6, $E152 &lt; AW$6), 0, 1)+IF(OR($F152 &gt;= AX$6, $G152 &lt; AW$6), 0, 2)+1)</f>
        <v/>
      </c>
      <c r="AX152" s="68" t="str">
        <f ca="1">INDEX({"","_","-","="},IF(OR($D152 &gt;= AY$6, $E152 &lt; AX$6), 0, 1)+IF(OR($F152 &gt;= AY$6, $G152 &lt; AX$6), 0, 2)+1)</f>
        <v/>
      </c>
      <c r="AY152" s="68" t="str">
        <f ca="1">INDEX({"","_","-","="},IF(OR($D152 &gt;= AZ$6, $E152 &lt; AY$6), 0, 1)+IF(OR($F152 &gt;= AZ$6, $G152 &lt; AY$6), 0, 2)+1)</f>
        <v/>
      </c>
      <c r="AZ152" s="68" t="str">
        <f ca="1">INDEX({"","_","-","="},IF(OR($D152 &gt;= BA$6, $E152 &lt; AZ$6), 0, 1)+IF(OR($F152 &gt;= BA$6, $G152 &lt; AZ$6), 0, 2)+1)</f>
        <v/>
      </c>
      <c r="BA152" s="68" t="str">
        <f ca="1">INDEX({"","_","-","="},IF(OR($D152 &gt;= BB$6, $E152 &lt; BA$6), 0, 1)+IF(OR($F152 &gt;= BB$6, $G152 &lt; BA$6), 0, 2)+1)</f>
        <v/>
      </c>
      <c r="BB152" s="68" t="str">
        <f ca="1">INDEX({"","_","-","="},IF(OR($D152 &gt;= BC$6, $E152 &lt; BB$6), 0, 1)+IF(OR($F152 &gt;= BC$6, $G152 &lt; BB$6), 0, 2)+1)</f>
        <v/>
      </c>
      <c r="BC152" s="68" t="str">
        <f ca="1">INDEX({"","_","-","="},IF(OR($D152 &gt;= BD$6, $E152 &lt; BC$6), 0, 1)+IF(OR($F152 &gt;= BD$6, $G152 &lt; BC$6), 0, 2)+1)</f>
        <v/>
      </c>
      <c r="BD152" s="68" t="str">
        <f ca="1">INDEX({"","_","-","="},IF(OR($D152 &gt;= BE$6, $E152 &lt; BD$6), 0, 1)+IF(OR($F152 &gt;= BE$6, $G152 &lt; BD$6), 0, 2)+1)</f>
        <v/>
      </c>
      <c r="BE152" s="68" t="str">
        <f ca="1">INDEX({"","_","-","="},IF(OR($D152 &gt;= BF$6, $E152 &lt; BE$6), 0, 1)+IF(OR($F152 &gt;= BF$6, $G152 &lt; BE$6), 0, 2)+1)</f>
        <v/>
      </c>
      <c r="BF152" s="68" t="str">
        <f ca="1">INDEX({"","_","-","="},IF(OR($D152 &gt;= BG$6, $E152 &lt; BF$6), 0, 1)+IF(OR($F152 &gt;= BG$6, $G152 &lt; BF$6), 0, 2)+1)</f>
        <v/>
      </c>
      <c r="BG152" s="68" t="str">
        <f ca="1">INDEX({"","_","-","="},IF(OR($D152 &gt;= BH$6, $E152 &lt; BG$6), 0, 1)+IF(OR($F152 &gt;= BH$6, $G152 &lt; BG$6), 0, 2)+1)</f>
        <v/>
      </c>
      <c r="BH152" s="68" t="str">
        <f ca="1">INDEX({"","_","-","="},IF(OR($D152 &gt;= BI$6, $E152 &lt; BH$6), 0, 1)+IF(OR($F152 &gt;= BI$6, $G152 &lt; BH$6), 0, 2)+1)</f>
        <v/>
      </c>
      <c r="BI152" s="68" t="str">
        <f ca="1">INDEX({"","_","-","="},IF(OR($D152 &gt;= BJ$6, $E152 &lt; BI$6), 0, 1)+IF(OR($F152 &gt;= BJ$6, $G152 &lt; BI$6), 0, 2)+1)</f>
        <v/>
      </c>
      <c r="BJ152" s="68" t="str">
        <f ca="1">INDEX({"","_","-","="},IF(OR($D152 &gt;= BK$6, $E152 &lt; BJ$6), 0, 1)+IF(OR($F152 &gt;= BK$6, $G152 &lt; BJ$6), 0, 2)+1)</f>
        <v/>
      </c>
      <c r="BK152" s="68" t="str">
        <f ca="1">INDEX({"","_","-","="},IF(OR($D152 &gt;= BL$6, $E152 &lt; BK$6), 0, 1)+IF(OR($F152 &gt;= BL$6, $G152 &lt; BK$6), 0, 2)+1)</f>
        <v/>
      </c>
      <c r="BL152" s="68" t="str">
        <f ca="1">INDEX({"","_","-","="},IF(OR($D152 &gt;= BM$6, $E152 &lt; BL$6), 0, 1)+IF(OR($F152 &gt;= BM$6, $G152 &lt; BL$6), 0, 2)+1)</f>
        <v/>
      </c>
      <c r="BM152" s="68" t="str">
        <f ca="1">INDEX({"","_","-","="},IF(OR($D152 &gt;= BN$6, $E152 &lt; BM$6), 0, 1)+IF(OR($F152 &gt;= BN$6, $G152 &lt; BM$6), 0, 2)+1)</f>
        <v/>
      </c>
      <c r="BN152" s="68" t="str">
        <f ca="1">INDEX({"","_","-","="},IF(OR($D152 &gt;= BO$6, $E152 &lt; BN$6), 0, 1)+IF(OR($F152 &gt;= BO$6, $G152 &lt; BN$6), 0, 2)+1)</f>
        <v/>
      </c>
      <c r="BO152" s="68" t="str">
        <f ca="1">INDEX({"","_","-","="},IF(OR($D152 &gt;= BP$6, $E152 &lt; BO$6), 0, 1)+IF(OR($F152 &gt;= BP$6, $G152 &lt; BO$6), 0, 2)+1)</f>
        <v/>
      </c>
      <c r="BP152" s="68" t="str">
        <f ca="1">INDEX({"","_","-","="},IF(OR($D152 &gt;= BQ$6, $E152 &lt; BP$6), 0, 1)+IF(OR($F152 &gt;= BQ$6, $G152 &lt; BP$6), 0, 2)+1)</f>
        <v/>
      </c>
      <c r="BQ152" s="68" t="str">
        <f ca="1">INDEX({"","_","-","="},IF(OR($D152 &gt;= BR$6, $E152 &lt; BQ$6), 0, 1)+IF(OR($F152 &gt;= BR$6, $G152 &lt; BQ$6), 0, 2)+1)</f>
        <v/>
      </c>
      <c r="BR152" s="68" t="str">
        <f ca="1">INDEX({"","_","-","="},IF(OR($D152 &gt;= BS$6, $E152 &lt; BR$6), 0, 1)+IF(OR($F152 &gt;= BS$6, $G152 &lt; BR$6), 0, 2)+1)</f>
        <v/>
      </c>
      <c r="BS152" s="68" t="str">
        <f ca="1">INDEX({"","_","-","="},IF(OR($D152 &gt;= BT$6, $E152 &lt; BS$6), 0, 1)+IF(OR($F152 &gt;= BT$6, $G152 &lt; BS$6), 0, 2)+1)</f>
        <v/>
      </c>
      <c r="BT152" s="68" t="str">
        <f ca="1">INDEX({"","_","-","="},IF(OR($D152 &gt;= BU$6, $E152 &lt; BT$6), 0, 1)+IF(OR($F152 &gt;= BU$6, $G152 &lt; BT$6), 0, 2)+1)</f>
        <v/>
      </c>
      <c r="BU152" s="68" t="str">
        <f ca="1">INDEX({"","_","-","="},IF(OR($D152 &gt;= BV$6, $E152 &lt; BU$6), 0, 1)+IF(OR($F152 &gt;= BV$6, $G152 &lt; BU$6), 0, 2)+1)</f>
        <v/>
      </c>
      <c r="BV152" s="68" t="str">
        <f ca="1">INDEX({"","_","-","="},IF(OR($D152 &gt;= BW$6, $E152 &lt; BV$6), 0, 1)+IF(OR($F152 &gt;= BW$6, $G152 &lt; BV$6), 0, 2)+1)</f>
        <v/>
      </c>
      <c r="BW152" s="68" t="str">
        <f ca="1">INDEX({"","_","-","="},IF(OR($D152 &gt;= BX$6, $E152 &lt; BW$6), 0, 1)+IF(OR($F152 &gt;= BX$6, $G152 &lt; BW$6), 0, 2)+1)</f>
        <v/>
      </c>
      <c r="BX152" s="68" t="str">
        <f ca="1">INDEX({"","_","-","="},IF(OR($D152 &gt;= BY$6, $E152 &lt; BX$6), 0, 1)+IF(OR($F152 &gt;= BY$6, $G152 &lt; BX$6), 0, 2)+1)</f>
        <v/>
      </c>
      <c r="BY152" s="68" t="str">
        <f ca="1">INDEX({"","_","-","="},IF(OR($D152 &gt;= BZ$6, $E152 &lt; BY$6), 0, 1)+IF(OR($F152 &gt;= BZ$6, $G152 &lt; BY$6), 0, 2)+1)</f>
        <v/>
      </c>
      <c r="BZ152" s="68" t="str">
        <f ca="1">INDEX({"","_","-","="},IF(OR($D152 &gt;= CA$6, $E152 &lt; BZ$6), 0, 1)+IF(OR($F152 &gt;= CA$6, $G152 &lt; BZ$6), 0, 2)+1)</f>
        <v/>
      </c>
      <c r="CA152" s="68" t="str">
        <f ca="1">INDEX({"","_","-","="},IF(OR($D152 &gt;= CB$6, $E152 &lt; CA$6), 0, 1)+IF(OR($F152 &gt;= CB$6, $G152 &lt; CA$6), 0, 2)+1)</f>
        <v/>
      </c>
      <c r="CB152" s="68" t="str">
        <f ca="1">INDEX({"","_","-","="},IF(OR($D152 &gt;= CC$6, $E152 &lt; CB$6), 0, 1)+IF(OR($F152 &gt;= CC$6, $G152 &lt; CB$6), 0, 2)+1)</f>
        <v/>
      </c>
      <c r="CC152" s="68" t="str">
        <f ca="1">INDEX({"","_","-","="},IF(OR($D152 &gt;= CD$6, $E152 &lt; CC$6), 0, 1)+IF(OR($F152 &gt;= CD$6, $G152 &lt; CC$6), 0, 2)+1)</f>
        <v/>
      </c>
      <c r="CD152" s="68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IF('临-进度'!M148,'临-进度'!$A148,"")</f>
        <v/>
      </c>
      <c r="B153" s="8" t="str">
        <f ca="1">IF('临-进度'!M148,'临-进度'!$B148,"")</f>
        <v/>
      </c>
      <c r="C153" s="8" t="str">
        <f ca="1">IF('临-进度'!M148,'临-进度'!$E148,"")</f>
        <v/>
      </c>
      <c r="D153" s="40" t="str">
        <f ca="1">IF('临-进度'!$M148,'临-进度'!$I148,"")</f>
        <v/>
      </c>
      <c r="E153" s="40" t="str">
        <f ca="1">IF('临-进度'!$M148,'临-进度'!$AE148,"")</f>
        <v/>
      </c>
      <c r="F153" s="40" t="str">
        <f ca="1">IF('临-进度'!$M148,'临-进度'!$J148,"")</f>
        <v/>
      </c>
      <c r="G153" s="73" t="str">
        <f ca="1">IF('临-进度'!$M148,'临-进度'!$AF148,"")</f>
        <v/>
      </c>
      <c r="H153" s="68" t="str">
        <f ca="1">INDEX({"","_","-","="},IF(OR($D153 &gt;= I$6, $E153 &lt; H$6), 0, 1)+IF(OR($F153 &gt;= I$6, $G153 &lt; H$6), 0, 2)+1)</f>
        <v/>
      </c>
      <c r="I153" s="68" t="str">
        <f ca="1">INDEX({"","_","-","="},IF(OR($D153 &gt;= J$6, $E153 &lt; I$6), 0, 1)+IF(OR($F153 &gt;= J$6, $G153 &lt; I$6), 0, 2)+1)</f>
        <v/>
      </c>
      <c r="J153" s="68" t="str">
        <f ca="1">INDEX({"","_","-","="},IF(OR($D153 &gt;= K$6, $E153 &lt; J$6), 0, 1)+IF(OR($F153 &gt;= K$6, $G153 &lt; J$6), 0, 2)+1)</f>
        <v/>
      </c>
      <c r="K153" s="68" t="str">
        <f ca="1">INDEX({"","_","-","="},IF(OR($D153 &gt;= L$6, $E153 &lt; K$6), 0, 1)+IF(OR($F153 &gt;= L$6, $G153 &lt; K$6), 0, 2)+1)</f>
        <v/>
      </c>
      <c r="L153" s="68" t="str">
        <f ca="1">INDEX({"","_","-","="},IF(OR($D153 &gt;= M$6, $E153 &lt; L$6), 0, 1)+IF(OR($F153 &gt;= M$6, $G153 &lt; L$6), 0, 2)+1)</f>
        <v/>
      </c>
      <c r="M153" s="68" t="str">
        <f ca="1">INDEX({"","_","-","="},IF(OR($D153 &gt;= N$6, $E153 &lt; M$6), 0, 1)+IF(OR($F153 &gt;= N$6, $G153 &lt; M$6), 0, 2)+1)</f>
        <v/>
      </c>
      <c r="N153" s="68" t="str">
        <f ca="1">INDEX({"","_","-","="},IF(OR($D153 &gt;= O$6, $E153 &lt; N$6), 0, 1)+IF(OR($F153 &gt;= O$6, $G153 &lt; N$6), 0, 2)+1)</f>
        <v/>
      </c>
      <c r="O153" s="68" t="str">
        <f ca="1">INDEX({"","_","-","="},IF(OR($D153 &gt;= P$6, $E153 &lt; O$6), 0, 1)+IF(OR($F153 &gt;= P$6, $G153 &lt; O$6), 0, 2)+1)</f>
        <v/>
      </c>
      <c r="P153" s="68" t="str">
        <f ca="1">INDEX({"","_","-","="},IF(OR($D153 &gt;= Q$6, $E153 &lt; P$6), 0, 1)+IF(OR($F153 &gt;= Q$6, $G153 &lt; P$6), 0, 2)+1)</f>
        <v/>
      </c>
      <c r="Q153" s="68" t="str">
        <f ca="1">INDEX({"","_","-","="},IF(OR($D153 &gt;= R$6, $E153 &lt; Q$6), 0, 1)+IF(OR($F153 &gt;= R$6, $G153 &lt; Q$6), 0, 2)+1)</f>
        <v/>
      </c>
      <c r="R153" s="68" t="str">
        <f ca="1">INDEX({"","_","-","="},IF(OR($D153 &gt;= S$6, $E153 &lt; R$6), 0, 1)+IF(OR($F153 &gt;= S$6, $G153 &lt; R$6), 0, 2)+1)</f>
        <v/>
      </c>
      <c r="S153" s="68" t="str">
        <f ca="1">INDEX({"","_","-","="},IF(OR($D153 &gt;= T$6, $E153 &lt; S$6), 0, 1)+IF(OR($F153 &gt;= T$6, $G153 &lt; S$6), 0, 2)+1)</f>
        <v/>
      </c>
      <c r="T153" s="68" t="str">
        <f ca="1">INDEX({"","_","-","="},IF(OR($D153 &gt;= U$6, $E153 &lt; T$6), 0, 1)+IF(OR($F153 &gt;= U$6, $G153 &lt; T$6), 0, 2)+1)</f>
        <v/>
      </c>
      <c r="U153" s="68" t="str">
        <f ca="1">INDEX({"","_","-","="},IF(OR($D153 &gt;= V$6, $E153 &lt; U$6), 0, 1)+IF(OR($F153 &gt;= V$6, $G153 &lt; U$6), 0, 2)+1)</f>
        <v/>
      </c>
      <c r="V153" s="68" t="str">
        <f ca="1">INDEX({"","_","-","="},IF(OR($D153 &gt;= W$6, $E153 &lt; V$6), 0, 1)+IF(OR($F153 &gt;= W$6, $G153 &lt; V$6), 0, 2)+1)</f>
        <v/>
      </c>
      <c r="W153" s="68" t="str">
        <f ca="1">INDEX({"","_","-","="},IF(OR($D153 &gt;= X$6, $E153 &lt; W$6), 0, 1)+IF(OR($F153 &gt;= X$6, $G153 &lt; W$6), 0, 2)+1)</f>
        <v/>
      </c>
      <c r="X153" s="68" t="str">
        <f ca="1">INDEX({"","_","-","="},IF(OR($D153 &gt;= Y$6, $E153 &lt; X$6), 0, 1)+IF(OR($F153 &gt;= Y$6, $G153 &lt; X$6), 0, 2)+1)</f>
        <v/>
      </c>
      <c r="Y153" s="68" t="str">
        <f ca="1">INDEX({"","_","-","="},IF(OR($D153 &gt;= Z$6, $E153 &lt; Y$6), 0, 1)+IF(OR($F153 &gt;= Z$6, $G153 &lt; Y$6), 0, 2)+1)</f>
        <v/>
      </c>
      <c r="Z153" s="68" t="str">
        <f ca="1">INDEX({"","_","-","="},IF(OR($D153 &gt;= AA$6, $E153 &lt; Z$6), 0, 1)+IF(OR($F153 &gt;= AA$6, $G153 &lt; Z$6), 0, 2)+1)</f>
        <v/>
      </c>
      <c r="AA153" s="68" t="str">
        <f ca="1">INDEX({"","_","-","="},IF(OR($D153 &gt;= AB$6, $E153 &lt; AA$6), 0, 1)+IF(OR($F153 &gt;= AB$6, $G153 &lt; AA$6), 0, 2)+1)</f>
        <v/>
      </c>
      <c r="AB153" s="68" t="str">
        <f ca="1">INDEX({"","_","-","="},IF(OR($D153 &gt;= AC$6, $E153 &lt; AB$6), 0, 1)+IF(OR($F153 &gt;= AC$6, $G153 &lt; AB$6), 0, 2)+1)</f>
        <v/>
      </c>
      <c r="AC153" s="68" t="str">
        <f ca="1">INDEX({"","_","-","="},IF(OR($D153 &gt;= AD$6, $E153 &lt; AC$6), 0, 1)+IF(OR($F153 &gt;= AD$6, $G153 &lt; AC$6), 0, 2)+1)</f>
        <v/>
      </c>
      <c r="AD153" s="68" t="str">
        <f ca="1">INDEX({"","_","-","="},IF(OR($D153 &gt;= AE$6, $E153 &lt; AD$6), 0, 1)+IF(OR($F153 &gt;= AE$6, $G153 &lt; AD$6), 0, 2)+1)</f>
        <v/>
      </c>
      <c r="AE153" s="68" t="str">
        <f ca="1">INDEX({"","_","-","="},IF(OR($D153 &gt;= AF$6, $E153 &lt; AE$6), 0, 1)+IF(OR($F153 &gt;= AF$6, $G153 &lt; AE$6), 0, 2)+1)</f>
        <v/>
      </c>
      <c r="AF153" s="68" t="str">
        <f ca="1">INDEX({"","_","-","="},IF(OR($D153 &gt;= AG$6, $E153 &lt; AF$6), 0, 1)+IF(OR($F153 &gt;= AG$6, $G153 &lt; AF$6), 0, 2)+1)</f>
        <v/>
      </c>
      <c r="AG153" s="68" t="str">
        <f ca="1">INDEX({"","_","-","="},IF(OR($D153 &gt;= AH$6, $E153 &lt; AG$6), 0, 1)+IF(OR($F153 &gt;= AH$6, $G153 &lt; AG$6), 0, 2)+1)</f>
        <v/>
      </c>
      <c r="AH153" s="68" t="str">
        <f ca="1">INDEX({"","_","-","="},IF(OR($D153 &gt;= AI$6, $E153 &lt; AH$6), 0, 1)+IF(OR($F153 &gt;= AI$6, $G153 &lt; AH$6), 0, 2)+1)</f>
        <v/>
      </c>
      <c r="AI153" s="68" t="str">
        <f ca="1">INDEX({"","_","-","="},IF(OR($D153 &gt;= AJ$6, $E153 &lt; AI$6), 0, 1)+IF(OR($F153 &gt;= AJ$6, $G153 &lt; AI$6), 0, 2)+1)</f>
        <v/>
      </c>
      <c r="AJ153" s="68" t="str">
        <f ca="1">INDEX({"","_","-","="},IF(OR($D153 &gt;= AK$6, $E153 &lt; AJ$6), 0, 1)+IF(OR($F153 &gt;= AK$6, $G153 &lt; AJ$6), 0, 2)+1)</f>
        <v/>
      </c>
      <c r="AK153" s="68" t="str">
        <f ca="1">INDEX({"","_","-","="},IF(OR($D153 &gt;= AL$6, $E153 &lt; AK$6), 0, 1)+IF(OR($F153 &gt;= AL$6, $G153 &lt; AK$6), 0, 2)+1)</f>
        <v/>
      </c>
      <c r="AL153" s="68" t="str">
        <f ca="1">INDEX({"","_","-","="},IF(OR($D153 &gt;= AM$6, $E153 &lt; AL$6), 0, 1)+IF(OR($F153 &gt;= AM$6, $G153 &lt; AL$6), 0, 2)+1)</f>
        <v/>
      </c>
      <c r="AM153" s="68" t="str">
        <f ca="1">INDEX({"","_","-","="},IF(OR($D153 &gt;= AN$6, $E153 &lt; AM$6), 0, 1)+IF(OR($F153 &gt;= AN$6, $G153 &lt; AM$6), 0, 2)+1)</f>
        <v/>
      </c>
      <c r="AN153" s="68" t="str">
        <f ca="1">INDEX({"","_","-","="},IF(OR($D153 &gt;= AO$6, $E153 &lt; AN$6), 0, 1)+IF(OR($F153 &gt;= AO$6, $G153 &lt; AN$6), 0, 2)+1)</f>
        <v/>
      </c>
      <c r="AO153" s="68" t="str">
        <f ca="1">INDEX({"","_","-","="},IF(OR($D153 &gt;= AP$6, $E153 &lt; AO$6), 0, 1)+IF(OR($F153 &gt;= AP$6, $G153 &lt; AO$6), 0, 2)+1)</f>
        <v/>
      </c>
      <c r="AP153" s="68" t="str">
        <f ca="1">INDEX({"","_","-","="},IF(OR($D153 &gt;= AQ$6, $E153 &lt; AP$6), 0, 1)+IF(OR($F153 &gt;= AQ$6, $G153 &lt; AP$6), 0, 2)+1)</f>
        <v/>
      </c>
      <c r="AQ153" s="68" t="str">
        <f ca="1">INDEX({"","_","-","="},IF(OR($D153 &gt;= AR$6, $E153 &lt; AQ$6), 0, 1)+IF(OR($F153 &gt;= AR$6, $G153 &lt; AQ$6), 0, 2)+1)</f>
        <v/>
      </c>
      <c r="AR153" s="68" t="str">
        <f ca="1">INDEX({"","_","-","="},IF(OR($D153 &gt;= AS$6, $E153 &lt; AR$6), 0, 1)+IF(OR($F153 &gt;= AS$6, $G153 &lt; AR$6), 0, 2)+1)</f>
        <v/>
      </c>
      <c r="AS153" s="68" t="str">
        <f ca="1">INDEX({"","_","-","="},IF(OR($D153 &gt;= AT$6, $E153 &lt; AS$6), 0, 1)+IF(OR($F153 &gt;= AT$6, $G153 &lt; AS$6), 0, 2)+1)</f>
        <v/>
      </c>
      <c r="AT153" s="68" t="str">
        <f ca="1">INDEX({"","_","-","="},IF(OR($D153 &gt;= AU$6, $E153 &lt; AT$6), 0, 1)+IF(OR($F153 &gt;= AU$6, $G153 &lt; AT$6), 0, 2)+1)</f>
        <v/>
      </c>
      <c r="AU153" s="68" t="str">
        <f ca="1">INDEX({"","_","-","="},IF(OR($D153 &gt;= AV$6, $E153 &lt; AU$6), 0, 1)+IF(OR($F153 &gt;= AV$6, $G153 &lt; AU$6), 0, 2)+1)</f>
        <v/>
      </c>
      <c r="AV153" s="68" t="str">
        <f ca="1">INDEX({"","_","-","="},IF(OR($D153 &gt;= AW$6, $E153 &lt; AV$6), 0, 1)+IF(OR($F153 &gt;= AW$6, $G153 &lt; AV$6), 0, 2)+1)</f>
        <v/>
      </c>
      <c r="AW153" s="68" t="str">
        <f ca="1">INDEX({"","_","-","="},IF(OR($D153 &gt;= AX$6, $E153 &lt; AW$6), 0, 1)+IF(OR($F153 &gt;= AX$6, $G153 &lt; AW$6), 0, 2)+1)</f>
        <v/>
      </c>
      <c r="AX153" s="68" t="str">
        <f ca="1">INDEX({"","_","-","="},IF(OR($D153 &gt;= AY$6, $E153 &lt; AX$6), 0, 1)+IF(OR($F153 &gt;= AY$6, $G153 &lt; AX$6), 0, 2)+1)</f>
        <v/>
      </c>
      <c r="AY153" s="68" t="str">
        <f ca="1">INDEX({"","_","-","="},IF(OR($D153 &gt;= AZ$6, $E153 &lt; AY$6), 0, 1)+IF(OR($F153 &gt;= AZ$6, $G153 &lt; AY$6), 0, 2)+1)</f>
        <v/>
      </c>
      <c r="AZ153" s="68" t="str">
        <f ca="1">INDEX({"","_","-","="},IF(OR($D153 &gt;= BA$6, $E153 &lt; AZ$6), 0, 1)+IF(OR($F153 &gt;= BA$6, $G153 &lt; AZ$6), 0, 2)+1)</f>
        <v/>
      </c>
      <c r="BA153" s="68" t="str">
        <f ca="1">INDEX({"","_","-","="},IF(OR($D153 &gt;= BB$6, $E153 &lt; BA$6), 0, 1)+IF(OR($F153 &gt;= BB$6, $G153 &lt; BA$6), 0, 2)+1)</f>
        <v/>
      </c>
      <c r="BB153" s="68" t="str">
        <f ca="1">INDEX({"","_","-","="},IF(OR($D153 &gt;= BC$6, $E153 &lt; BB$6), 0, 1)+IF(OR($F153 &gt;= BC$6, $G153 &lt; BB$6), 0, 2)+1)</f>
        <v/>
      </c>
      <c r="BC153" s="68" t="str">
        <f ca="1">INDEX({"","_","-","="},IF(OR($D153 &gt;= BD$6, $E153 &lt; BC$6), 0, 1)+IF(OR($F153 &gt;= BD$6, $G153 &lt; BC$6), 0, 2)+1)</f>
        <v/>
      </c>
      <c r="BD153" s="68" t="str">
        <f ca="1">INDEX({"","_","-","="},IF(OR($D153 &gt;= BE$6, $E153 &lt; BD$6), 0, 1)+IF(OR($F153 &gt;= BE$6, $G153 &lt; BD$6), 0, 2)+1)</f>
        <v/>
      </c>
      <c r="BE153" s="68" t="str">
        <f ca="1">INDEX({"","_","-","="},IF(OR($D153 &gt;= BF$6, $E153 &lt; BE$6), 0, 1)+IF(OR($F153 &gt;= BF$6, $G153 &lt; BE$6), 0, 2)+1)</f>
        <v/>
      </c>
      <c r="BF153" s="68" t="str">
        <f ca="1">INDEX({"","_","-","="},IF(OR($D153 &gt;= BG$6, $E153 &lt; BF$6), 0, 1)+IF(OR($F153 &gt;= BG$6, $G153 &lt; BF$6), 0, 2)+1)</f>
        <v/>
      </c>
      <c r="BG153" s="68" t="str">
        <f ca="1">INDEX({"","_","-","="},IF(OR($D153 &gt;= BH$6, $E153 &lt; BG$6), 0, 1)+IF(OR($F153 &gt;= BH$6, $G153 &lt; BG$6), 0, 2)+1)</f>
        <v/>
      </c>
      <c r="BH153" s="68" t="str">
        <f ca="1">INDEX({"","_","-","="},IF(OR($D153 &gt;= BI$6, $E153 &lt; BH$6), 0, 1)+IF(OR($F153 &gt;= BI$6, $G153 &lt; BH$6), 0, 2)+1)</f>
        <v/>
      </c>
      <c r="BI153" s="68" t="str">
        <f ca="1">INDEX({"","_","-","="},IF(OR($D153 &gt;= BJ$6, $E153 &lt; BI$6), 0, 1)+IF(OR($F153 &gt;= BJ$6, $G153 &lt; BI$6), 0, 2)+1)</f>
        <v/>
      </c>
      <c r="BJ153" s="68" t="str">
        <f ca="1">INDEX({"","_","-","="},IF(OR($D153 &gt;= BK$6, $E153 &lt; BJ$6), 0, 1)+IF(OR($F153 &gt;= BK$6, $G153 &lt; BJ$6), 0, 2)+1)</f>
        <v/>
      </c>
      <c r="BK153" s="68" t="str">
        <f ca="1">INDEX({"","_","-","="},IF(OR($D153 &gt;= BL$6, $E153 &lt; BK$6), 0, 1)+IF(OR($F153 &gt;= BL$6, $G153 &lt; BK$6), 0, 2)+1)</f>
        <v/>
      </c>
      <c r="BL153" s="68" t="str">
        <f ca="1">INDEX({"","_","-","="},IF(OR($D153 &gt;= BM$6, $E153 &lt; BL$6), 0, 1)+IF(OR($F153 &gt;= BM$6, $G153 &lt; BL$6), 0, 2)+1)</f>
        <v/>
      </c>
      <c r="BM153" s="68" t="str">
        <f ca="1">INDEX({"","_","-","="},IF(OR($D153 &gt;= BN$6, $E153 &lt; BM$6), 0, 1)+IF(OR($F153 &gt;= BN$6, $G153 &lt; BM$6), 0, 2)+1)</f>
        <v/>
      </c>
      <c r="BN153" s="68" t="str">
        <f ca="1">INDEX({"","_","-","="},IF(OR($D153 &gt;= BO$6, $E153 &lt; BN$6), 0, 1)+IF(OR($F153 &gt;= BO$6, $G153 &lt; BN$6), 0, 2)+1)</f>
        <v/>
      </c>
      <c r="BO153" s="68" t="str">
        <f ca="1">INDEX({"","_","-","="},IF(OR($D153 &gt;= BP$6, $E153 &lt; BO$6), 0, 1)+IF(OR($F153 &gt;= BP$6, $G153 &lt; BO$6), 0, 2)+1)</f>
        <v/>
      </c>
      <c r="BP153" s="68" t="str">
        <f ca="1">INDEX({"","_","-","="},IF(OR($D153 &gt;= BQ$6, $E153 &lt; BP$6), 0, 1)+IF(OR($F153 &gt;= BQ$6, $G153 &lt; BP$6), 0, 2)+1)</f>
        <v/>
      </c>
      <c r="BQ153" s="68" t="str">
        <f ca="1">INDEX({"","_","-","="},IF(OR($D153 &gt;= BR$6, $E153 &lt; BQ$6), 0, 1)+IF(OR($F153 &gt;= BR$6, $G153 &lt; BQ$6), 0, 2)+1)</f>
        <v/>
      </c>
      <c r="BR153" s="68" t="str">
        <f ca="1">INDEX({"","_","-","="},IF(OR($D153 &gt;= BS$6, $E153 &lt; BR$6), 0, 1)+IF(OR($F153 &gt;= BS$6, $G153 &lt; BR$6), 0, 2)+1)</f>
        <v/>
      </c>
      <c r="BS153" s="68" t="str">
        <f ca="1">INDEX({"","_","-","="},IF(OR($D153 &gt;= BT$6, $E153 &lt; BS$6), 0, 1)+IF(OR($F153 &gt;= BT$6, $G153 &lt; BS$6), 0, 2)+1)</f>
        <v/>
      </c>
      <c r="BT153" s="68" t="str">
        <f ca="1">INDEX({"","_","-","="},IF(OR($D153 &gt;= BU$6, $E153 &lt; BT$6), 0, 1)+IF(OR($F153 &gt;= BU$6, $G153 &lt; BT$6), 0, 2)+1)</f>
        <v/>
      </c>
      <c r="BU153" s="68" t="str">
        <f ca="1">INDEX({"","_","-","="},IF(OR($D153 &gt;= BV$6, $E153 &lt; BU$6), 0, 1)+IF(OR($F153 &gt;= BV$6, $G153 &lt; BU$6), 0, 2)+1)</f>
        <v/>
      </c>
      <c r="BV153" s="68" t="str">
        <f ca="1">INDEX({"","_","-","="},IF(OR($D153 &gt;= BW$6, $E153 &lt; BV$6), 0, 1)+IF(OR($F153 &gt;= BW$6, $G153 &lt; BV$6), 0, 2)+1)</f>
        <v/>
      </c>
      <c r="BW153" s="68" t="str">
        <f ca="1">INDEX({"","_","-","="},IF(OR($D153 &gt;= BX$6, $E153 &lt; BW$6), 0, 1)+IF(OR($F153 &gt;= BX$6, $G153 &lt; BW$6), 0, 2)+1)</f>
        <v/>
      </c>
      <c r="BX153" s="68" t="str">
        <f ca="1">INDEX({"","_","-","="},IF(OR($D153 &gt;= BY$6, $E153 &lt; BX$6), 0, 1)+IF(OR($F153 &gt;= BY$6, $G153 &lt; BX$6), 0, 2)+1)</f>
        <v/>
      </c>
      <c r="BY153" s="68" t="str">
        <f ca="1">INDEX({"","_","-","="},IF(OR($D153 &gt;= BZ$6, $E153 &lt; BY$6), 0, 1)+IF(OR($F153 &gt;= BZ$6, $G153 &lt; BY$6), 0, 2)+1)</f>
        <v/>
      </c>
      <c r="BZ153" s="68" t="str">
        <f ca="1">INDEX({"","_","-","="},IF(OR($D153 &gt;= CA$6, $E153 &lt; BZ$6), 0, 1)+IF(OR($F153 &gt;= CA$6, $G153 &lt; BZ$6), 0, 2)+1)</f>
        <v/>
      </c>
      <c r="CA153" s="68" t="str">
        <f ca="1">INDEX({"","_","-","="},IF(OR($D153 &gt;= CB$6, $E153 &lt; CA$6), 0, 1)+IF(OR($F153 &gt;= CB$6, $G153 &lt; CA$6), 0, 2)+1)</f>
        <v/>
      </c>
      <c r="CB153" s="68" t="str">
        <f ca="1">INDEX({"","_","-","="},IF(OR($D153 &gt;= CC$6, $E153 &lt; CB$6), 0, 1)+IF(OR($F153 &gt;= CC$6, $G153 &lt; CB$6), 0, 2)+1)</f>
        <v/>
      </c>
      <c r="CC153" s="68" t="str">
        <f ca="1">INDEX({"","_","-","="},IF(OR($D153 &gt;= CD$6, $E153 &lt; CC$6), 0, 1)+IF(OR($F153 &gt;= CD$6, $G153 &lt; CC$6), 0, 2)+1)</f>
        <v/>
      </c>
      <c r="CD153" s="68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IF('临-进度'!M149,'临-进度'!$A149,"")</f>
        <v/>
      </c>
      <c r="B154" s="8" t="str">
        <f ca="1">IF('临-进度'!M149,'临-进度'!$B149,"")</f>
        <v/>
      </c>
      <c r="C154" s="8" t="str">
        <f ca="1">IF('临-进度'!M149,'临-进度'!$E149,"")</f>
        <v/>
      </c>
      <c r="D154" s="40" t="str">
        <f ca="1">IF('临-进度'!$M149,'临-进度'!$I149,"")</f>
        <v/>
      </c>
      <c r="E154" s="40" t="str">
        <f ca="1">IF('临-进度'!$M149,'临-进度'!$AE149,"")</f>
        <v/>
      </c>
      <c r="F154" s="40" t="str">
        <f ca="1">IF('临-进度'!$M149,'临-进度'!$J149,"")</f>
        <v/>
      </c>
      <c r="G154" s="73" t="str">
        <f ca="1">IF('临-进度'!$M149,'临-进度'!$AF149,"")</f>
        <v/>
      </c>
      <c r="H154" s="68" t="str">
        <f ca="1">INDEX({"","_","-","="},IF(OR($D154 &gt;= I$6, $E154 &lt; H$6), 0, 1)+IF(OR($F154 &gt;= I$6, $G154 &lt; H$6), 0, 2)+1)</f>
        <v/>
      </c>
      <c r="I154" s="68" t="str">
        <f ca="1">INDEX({"","_","-","="},IF(OR($D154 &gt;= J$6, $E154 &lt; I$6), 0, 1)+IF(OR($F154 &gt;= J$6, $G154 &lt; I$6), 0, 2)+1)</f>
        <v/>
      </c>
      <c r="J154" s="68" t="str">
        <f ca="1">INDEX({"","_","-","="},IF(OR($D154 &gt;= K$6, $E154 &lt; J$6), 0, 1)+IF(OR($F154 &gt;= K$6, $G154 &lt; J$6), 0, 2)+1)</f>
        <v/>
      </c>
      <c r="K154" s="68" t="str">
        <f ca="1">INDEX({"","_","-","="},IF(OR($D154 &gt;= L$6, $E154 &lt; K$6), 0, 1)+IF(OR($F154 &gt;= L$6, $G154 &lt; K$6), 0, 2)+1)</f>
        <v/>
      </c>
      <c r="L154" s="68" t="str">
        <f ca="1">INDEX({"","_","-","="},IF(OR($D154 &gt;= M$6, $E154 &lt; L$6), 0, 1)+IF(OR($F154 &gt;= M$6, $G154 &lt; L$6), 0, 2)+1)</f>
        <v/>
      </c>
      <c r="M154" s="68" t="str">
        <f ca="1">INDEX({"","_","-","="},IF(OR($D154 &gt;= N$6, $E154 &lt; M$6), 0, 1)+IF(OR($F154 &gt;= N$6, $G154 &lt; M$6), 0, 2)+1)</f>
        <v/>
      </c>
      <c r="N154" s="68" t="str">
        <f ca="1">INDEX({"","_","-","="},IF(OR($D154 &gt;= O$6, $E154 &lt; N$6), 0, 1)+IF(OR($F154 &gt;= O$6, $G154 &lt; N$6), 0, 2)+1)</f>
        <v/>
      </c>
      <c r="O154" s="68" t="str">
        <f ca="1">INDEX({"","_","-","="},IF(OR($D154 &gt;= P$6, $E154 &lt; O$6), 0, 1)+IF(OR($F154 &gt;= P$6, $G154 &lt; O$6), 0, 2)+1)</f>
        <v/>
      </c>
      <c r="P154" s="68" t="str">
        <f ca="1">INDEX({"","_","-","="},IF(OR($D154 &gt;= Q$6, $E154 &lt; P$6), 0, 1)+IF(OR($F154 &gt;= Q$6, $G154 &lt; P$6), 0, 2)+1)</f>
        <v/>
      </c>
      <c r="Q154" s="68" t="str">
        <f ca="1">INDEX({"","_","-","="},IF(OR($D154 &gt;= R$6, $E154 &lt; Q$6), 0, 1)+IF(OR($F154 &gt;= R$6, $G154 &lt; Q$6), 0, 2)+1)</f>
        <v/>
      </c>
      <c r="R154" s="68" t="str">
        <f ca="1">INDEX({"","_","-","="},IF(OR($D154 &gt;= S$6, $E154 &lt; R$6), 0, 1)+IF(OR($F154 &gt;= S$6, $G154 &lt; R$6), 0, 2)+1)</f>
        <v/>
      </c>
      <c r="S154" s="68" t="str">
        <f ca="1">INDEX({"","_","-","="},IF(OR($D154 &gt;= T$6, $E154 &lt; S$6), 0, 1)+IF(OR($F154 &gt;= T$6, $G154 &lt; S$6), 0, 2)+1)</f>
        <v/>
      </c>
      <c r="T154" s="68" t="str">
        <f ca="1">INDEX({"","_","-","="},IF(OR($D154 &gt;= U$6, $E154 &lt; T$6), 0, 1)+IF(OR($F154 &gt;= U$6, $G154 &lt; T$6), 0, 2)+1)</f>
        <v/>
      </c>
      <c r="U154" s="68" t="str">
        <f ca="1">INDEX({"","_","-","="},IF(OR($D154 &gt;= V$6, $E154 &lt; U$6), 0, 1)+IF(OR($F154 &gt;= V$6, $G154 &lt; U$6), 0, 2)+1)</f>
        <v/>
      </c>
      <c r="V154" s="68" t="str">
        <f ca="1">INDEX({"","_","-","="},IF(OR($D154 &gt;= W$6, $E154 &lt; V$6), 0, 1)+IF(OR($F154 &gt;= W$6, $G154 &lt; V$6), 0, 2)+1)</f>
        <v/>
      </c>
      <c r="W154" s="68" t="str">
        <f ca="1">INDEX({"","_","-","="},IF(OR($D154 &gt;= X$6, $E154 &lt; W$6), 0, 1)+IF(OR($F154 &gt;= X$6, $G154 &lt; W$6), 0, 2)+1)</f>
        <v/>
      </c>
      <c r="X154" s="68" t="str">
        <f ca="1">INDEX({"","_","-","="},IF(OR($D154 &gt;= Y$6, $E154 &lt; X$6), 0, 1)+IF(OR($F154 &gt;= Y$6, $G154 &lt; X$6), 0, 2)+1)</f>
        <v/>
      </c>
      <c r="Y154" s="68" t="str">
        <f ca="1">INDEX({"","_","-","="},IF(OR($D154 &gt;= Z$6, $E154 &lt; Y$6), 0, 1)+IF(OR($F154 &gt;= Z$6, $G154 &lt; Y$6), 0, 2)+1)</f>
        <v/>
      </c>
      <c r="Z154" s="68" t="str">
        <f ca="1">INDEX({"","_","-","="},IF(OR($D154 &gt;= AA$6, $E154 &lt; Z$6), 0, 1)+IF(OR($F154 &gt;= AA$6, $G154 &lt; Z$6), 0, 2)+1)</f>
        <v/>
      </c>
      <c r="AA154" s="68" t="str">
        <f ca="1">INDEX({"","_","-","="},IF(OR($D154 &gt;= AB$6, $E154 &lt; AA$6), 0, 1)+IF(OR($F154 &gt;= AB$6, $G154 &lt; AA$6), 0, 2)+1)</f>
        <v/>
      </c>
      <c r="AB154" s="68" t="str">
        <f ca="1">INDEX({"","_","-","="},IF(OR($D154 &gt;= AC$6, $E154 &lt; AB$6), 0, 1)+IF(OR($F154 &gt;= AC$6, $G154 &lt; AB$6), 0, 2)+1)</f>
        <v/>
      </c>
      <c r="AC154" s="68" t="str">
        <f ca="1">INDEX({"","_","-","="},IF(OR($D154 &gt;= AD$6, $E154 &lt; AC$6), 0, 1)+IF(OR($F154 &gt;= AD$6, $G154 &lt; AC$6), 0, 2)+1)</f>
        <v/>
      </c>
      <c r="AD154" s="68" t="str">
        <f ca="1">INDEX({"","_","-","="},IF(OR($D154 &gt;= AE$6, $E154 &lt; AD$6), 0, 1)+IF(OR($F154 &gt;= AE$6, $G154 &lt; AD$6), 0, 2)+1)</f>
        <v/>
      </c>
      <c r="AE154" s="68" t="str">
        <f ca="1">INDEX({"","_","-","="},IF(OR($D154 &gt;= AF$6, $E154 &lt; AE$6), 0, 1)+IF(OR($F154 &gt;= AF$6, $G154 &lt; AE$6), 0, 2)+1)</f>
        <v/>
      </c>
      <c r="AF154" s="68" t="str">
        <f ca="1">INDEX({"","_","-","="},IF(OR($D154 &gt;= AG$6, $E154 &lt; AF$6), 0, 1)+IF(OR($F154 &gt;= AG$6, $G154 &lt; AF$6), 0, 2)+1)</f>
        <v/>
      </c>
      <c r="AG154" s="68" t="str">
        <f ca="1">INDEX({"","_","-","="},IF(OR($D154 &gt;= AH$6, $E154 &lt; AG$6), 0, 1)+IF(OR($F154 &gt;= AH$6, $G154 &lt; AG$6), 0, 2)+1)</f>
        <v/>
      </c>
      <c r="AH154" s="68" t="str">
        <f ca="1">INDEX({"","_","-","="},IF(OR($D154 &gt;= AI$6, $E154 &lt; AH$6), 0, 1)+IF(OR($F154 &gt;= AI$6, $G154 &lt; AH$6), 0, 2)+1)</f>
        <v/>
      </c>
      <c r="AI154" s="68" t="str">
        <f ca="1">INDEX({"","_","-","="},IF(OR($D154 &gt;= AJ$6, $E154 &lt; AI$6), 0, 1)+IF(OR($F154 &gt;= AJ$6, $G154 &lt; AI$6), 0, 2)+1)</f>
        <v/>
      </c>
      <c r="AJ154" s="68" t="str">
        <f ca="1">INDEX({"","_","-","="},IF(OR($D154 &gt;= AK$6, $E154 &lt; AJ$6), 0, 1)+IF(OR($F154 &gt;= AK$6, $G154 &lt; AJ$6), 0, 2)+1)</f>
        <v/>
      </c>
      <c r="AK154" s="68" t="str">
        <f ca="1">INDEX({"","_","-","="},IF(OR($D154 &gt;= AL$6, $E154 &lt; AK$6), 0, 1)+IF(OR($F154 &gt;= AL$6, $G154 &lt; AK$6), 0, 2)+1)</f>
        <v/>
      </c>
      <c r="AL154" s="68" t="str">
        <f ca="1">INDEX({"","_","-","="},IF(OR($D154 &gt;= AM$6, $E154 &lt; AL$6), 0, 1)+IF(OR($F154 &gt;= AM$6, $G154 &lt; AL$6), 0, 2)+1)</f>
        <v/>
      </c>
      <c r="AM154" s="68" t="str">
        <f ca="1">INDEX({"","_","-","="},IF(OR($D154 &gt;= AN$6, $E154 &lt; AM$6), 0, 1)+IF(OR($F154 &gt;= AN$6, $G154 &lt; AM$6), 0, 2)+1)</f>
        <v/>
      </c>
      <c r="AN154" s="68" t="str">
        <f ca="1">INDEX({"","_","-","="},IF(OR($D154 &gt;= AO$6, $E154 &lt; AN$6), 0, 1)+IF(OR($F154 &gt;= AO$6, $G154 &lt; AN$6), 0, 2)+1)</f>
        <v/>
      </c>
      <c r="AO154" s="68" t="str">
        <f ca="1">INDEX({"","_","-","="},IF(OR($D154 &gt;= AP$6, $E154 &lt; AO$6), 0, 1)+IF(OR($F154 &gt;= AP$6, $G154 &lt; AO$6), 0, 2)+1)</f>
        <v/>
      </c>
      <c r="AP154" s="68" t="str">
        <f ca="1">INDEX({"","_","-","="},IF(OR($D154 &gt;= AQ$6, $E154 &lt; AP$6), 0, 1)+IF(OR($F154 &gt;= AQ$6, $G154 &lt; AP$6), 0, 2)+1)</f>
        <v/>
      </c>
      <c r="AQ154" s="68" t="str">
        <f ca="1">INDEX({"","_","-","="},IF(OR($D154 &gt;= AR$6, $E154 &lt; AQ$6), 0, 1)+IF(OR($F154 &gt;= AR$6, $G154 &lt; AQ$6), 0, 2)+1)</f>
        <v/>
      </c>
      <c r="AR154" s="68" t="str">
        <f ca="1">INDEX({"","_","-","="},IF(OR($D154 &gt;= AS$6, $E154 &lt; AR$6), 0, 1)+IF(OR($F154 &gt;= AS$6, $G154 &lt; AR$6), 0, 2)+1)</f>
        <v/>
      </c>
      <c r="AS154" s="68" t="str">
        <f ca="1">INDEX({"","_","-","="},IF(OR($D154 &gt;= AT$6, $E154 &lt; AS$6), 0, 1)+IF(OR($F154 &gt;= AT$6, $G154 &lt; AS$6), 0, 2)+1)</f>
        <v/>
      </c>
      <c r="AT154" s="68" t="str">
        <f ca="1">INDEX({"","_","-","="},IF(OR($D154 &gt;= AU$6, $E154 &lt; AT$6), 0, 1)+IF(OR($F154 &gt;= AU$6, $G154 &lt; AT$6), 0, 2)+1)</f>
        <v/>
      </c>
      <c r="AU154" s="68" t="str">
        <f ca="1">INDEX({"","_","-","="},IF(OR($D154 &gt;= AV$6, $E154 &lt; AU$6), 0, 1)+IF(OR($F154 &gt;= AV$6, $G154 &lt; AU$6), 0, 2)+1)</f>
        <v/>
      </c>
      <c r="AV154" s="68" t="str">
        <f ca="1">INDEX({"","_","-","="},IF(OR($D154 &gt;= AW$6, $E154 &lt; AV$6), 0, 1)+IF(OR($F154 &gt;= AW$6, $G154 &lt; AV$6), 0, 2)+1)</f>
        <v/>
      </c>
      <c r="AW154" s="68" t="str">
        <f ca="1">INDEX({"","_","-","="},IF(OR($D154 &gt;= AX$6, $E154 &lt; AW$6), 0, 1)+IF(OR($F154 &gt;= AX$6, $G154 &lt; AW$6), 0, 2)+1)</f>
        <v/>
      </c>
      <c r="AX154" s="68" t="str">
        <f ca="1">INDEX({"","_","-","="},IF(OR($D154 &gt;= AY$6, $E154 &lt; AX$6), 0, 1)+IF(OR($F154 &gt;= AY$6, $G154 &lt; AX$6), 0, 2)+1)</f>
        <v/>
      </c>
      <c r="AY154" s="68" t="str">
        <f ca="1">INDEX({"","_","-","="},IF(OR($D154 &gt;= AZ$6, $E154 &lt; AY$6), 0, 1)+IF(OR($F154 &gt;= AZ$6, $G154 &lt; AY$6), 0, 2)+1)</f>
        <v/>
      </c>
      <c r="AZ154" s="68" t="str">
        <f ca="1">INDEX({"","_","-","="},IF(OR($D154 &gt;= BA$6, $E154 &lt; AZ$6), 0, 1)+IF(OR($F154 &gt;= BA$6, $G154 &lt; AZ$6), 0, 2)+1)</f>
        <v/>
      </c>
      <c r="BA154" s="68" t="str">
        <f ca="1">INDEX({"","_","-","="},IF(OR($D154 &gt;= BB$6, $E154 &lt; BA$6), 0, 1)+IF(OR($F154 &gt;= BB$6, $G154 &lt; BA$6), 0, 2)+1)</f>
        <v/>
      </c>
      <c r="BB154" s="68" t="str">
        <f ca="1">INDEX({"","_","-","="},IF(OR($D154 &gt;= BC$6, $E154 &lt; BB$6), 0, 1)+IF(OR($F154 &gt;= BC$6, $G154 &lt; BB$6), 0, 2)+1)</f>
        <v/>
      </c>
      <c r="BC154" s="68" t="str">
        <f ca="1">INDEX({"","_","-","="},IF(OR($D154 &gt;= BD$6, $E154 &lt; BC$6), 0, 1)+IF(OR($F154 &gt;= BD$6, $G154 &lt; BC$6), 0, 2)+1)</f>
        <v/>
      </c>
      <c r="BD154" s="68" t="str">
        <f ca="1">INDEX({"","_","-","="},IF(OR($D154 &gt;= BE$6, $E154 &lt; BD$6), 0, 1)+IF(OR($F154 &gt;= BE$6, $G154 &lt; BD$6), 0, 2)+1)</f>
        <v/>
      </c>
      <c r="BE154" s="68" t="str">
        <f ca="1">INDEX({"","_","-","="},IF(OR($D154 &gt;= BF$6, $E154 &lt; BE$6), 0, 1)+IF(OR($F154 &gt;= BF$6, $G154 &lt; BE$6), 0, 2)+1)</f>
        <v/>
      </c>
      <c r="BF154" s="68" t="str">
        <f ca="1">INDEX({"","_","-","="},IF(OR($D154 &gt;= BG$6, $E154 &lt; BF$6), 0, 1)+IF(OR($F154 &gt;= BG$6, $G154 &lt; BF$6), 0, 2)+1)</f>
        <v/>
      </c>
      <c r="BG154" s="68" t="str">
        <f ca="1">INDEX({"","_","-","="},IF(OR($D154 &gt;= BH$6, $E154 &lt; BG$6), 0, 1)+IF(OR($F154 &gt;= BH$6, $G154 &lt; BG$6), 0, 2)+1)</f>
        <v/>
      </c>
      <c r="BH154" s="68" t="str">
        <f ca="1">INDEX({"","_","-","="},IF(OR($D154 &gt;= BI$6, $E154 &lt; BH$6), 0, 1)+IF(OR($F154 &gt;= BI$6, $G154 &lt; BH$6), 0, 2)+1)</f>
        <v/>
      </c>
      <c r="BI154" s="68" t="str">
        <f ca="1">INDEX({"","_","-","="},IF(OR($D154 &gt;= BJ$6, $E154 &lt; BI$6), 0, 1)+IF(OR($F154 &gt;= BJ$6, $G154 &lt; BI$6), 0, 2)+1)</f>
        <v/>
      </c>
      <c r="BJ154" s="68" t="str">
        <f ca="1">INDEX({"","_","-","="},IF(OR($D154 &gt;= BK$6, $E154 &lt; BJ$6), 0, 1)+IF(OR($F154 &gt;= BK$6, $G154 &lt; BJ$6), 0, 2)+1)</f>
        <v/>
      </c>
      <c r="BK154" s="68" t="str">
        <f ca="1">INDEX({"","_","-","="},IF(OR($D154 &gt;= BL$6, $E154 &lt; BK$6), 0, 1)+IF(OR($F154 &gt;= BL$6, $G154 &lt; BK$6), 0, 2)+1)</f>
        <v/>
      </c>
      <c r="BL154" s="68" t="str">
        <f ca="1">INDEX({"","_","-","="},IF(OR($D154 &gt;= BM$6, $E154 &lt; BL$6), 0, 1)+IF(OR($F154 &gt;= BM$6, $G154 &lt; BL$6), 0, 2)+1)</f>
        <v/>
      </c>
      <c r="BM154" s="68" t="str">
        <f ca="1">INDEX({"","_","-","="},IF(OR($D154 &gt;= BN$6, $E154 &lt; BM$6), 0, 1)+IF(OR($F154 &gt;= BN$6, $G154 &lt; BM$6), 0, 2)+1)</f>
        <v/>
      </c>
      <c r="BN154" s="68" t="str">
        <f ca="1">INDEX({"","_","-","="},IF(OR($D154 &gt;= BO$6, $E154 &lt; BN$6), 0, 1)+IF(OR($F154 &gt;= BO$6, $G154 &lt; BN$6), 0, 2)+1)</f>
        <v/>
      </c>
      <c r="BO154" s="68" t="str">
        <f ca="1">INDEX({"","_","-","="},IF(OR($D154 &gt;= BP$6, $E154 &lt; BO$6), 0, 1)+IF(OR($F154 &gt;= BP$6, $G154 &lt; BO$6), 0, 2)+1)</f>
        <v/>
      </c>
      <c r="BP154" s="68" t="str">
        <f ca="1">INDEX({"","_","-","="},IF(OR($D154 &gt;= BQ$6, $E154 &lt; BP$6), 0, 1)+IF(OR($F154 &gt;= BQ$6, $G154 &lt; BP$6), 0, 2)+1)</f>
        <v/>
      </c>
      <c r="BQ154" s="68" t="str">
        <f ca="1">INDEX({"","_","-","="},IF(OR($D154 &gt;= BR$6, $E154 &lt; BQ$6), 0, 1)+IF(OR($F154 &gt;= BR$6, $G154 &lt; BQ$6), 0, 2)+1)</f>
        <v/>
      </c>
      <c r="BR154" s="68" t="str">
        <f ca="1">INDEX({"","_","-","="},IF(OR($D154 &gt;= BS$6, $E154 &lt; BR$6), 0, 1)+IF(OR($F154 &gt;= BS$6, $G154 &lt; BR$6), 0, 2)+1)</f>
        <v/>
      </c>
      <c r="BS154" s="68" t="str">
        <f ca="1">INDEX({"","_","-","="},IF(OR($D154 &gt;= BT$6, $E154 &lt; BS$6), 0, 1)+IF(OR($F154 &gt;= BT$6, $G154 &lt; BS$6), 0, 2)+1)</f>
        <v/>
      </c>
      <c r="BT154" s="68" t="str">
        <f ca="1">INDEX({"","_","-","="},IF(OR($D154 &gt;= BU$6, $E154 &lt; BT$6), 0, 1)+IF(OR($F154 &gt;= BU$6, $G154 &lt; BT$6), 0, 2)+1)</f>
        <v/>
      </c>
      <c r="BU154" s="68" t="str">
        <f ca="1">INDEX({"","_","-","="},IF(OR($D154 &gt;= BV$6, $E154 &lt; BU$6), 0, 1)+IF(OR($F154 &gt;= BV$6, $G154 &lt; BU$6), 0, 2)+1)</f>
        <v/>
      </c>
      <c r="BV154" s="68" t="str">
        <f ca="1">INDEX({"","_","-","="},IF(OR($D154 &gt;= BW$6, $E154 &lt; BV$6), 0, 1)+IF(OR($F154 &gt;= BW$6, $G154 &lt; BV$6), 0, 2)+1)</f>
        <v/>
      </c>
      <c r="BW154" s="68" t="str">
        <f ca="1">INDEX({"","_","-","="},IF(OR($D154 &gt;= BX$6, $E154 &lt; BW$6), 0, 1)+IF(OR($F154 &gt;= BX$6, $G154 &lt; BW$6), 0, 2)+1)</f>
        <v/>
      </c>
      <c r="BX154" s="68" t="str">
        <f ca="1">INDEX({"","_","-","="},IF(OR($D154 &gt;= BY$6, $E154 &lt; BX$6), 0, 1)+IF(OR($F154 &gt;= BY$6, $G154 &lt; BX$6), 0, 2)+1)</f>
        <v/>
      </c>
      <c r="BY154" s="68" t="str">
        <f ca="1">INDEX({"","_","-","="},IF(OR($D154 &gt;= BZ$6, $E154 &lt; BY$6), 0, 1)+IF(OR($F154 &gt;= BZ$6, $G154 &lt; BY$6), 0, 2)+1)</f>
        <v/>
      </c>
      <c r="BZ154" s="68" t="str">
        <f ca="1">INDEX({"","_","-","="},IF(OR($D154 &gt;= CA$6, $E154 &lt; BZ$6), 0, 1)+IF(OR($F154 &gt;= CA$6, $G154 &lt; BZ$6), 0, 2)+1)</f>
        <v/>
      </c>
      <c r="CA154" s="68" t="str">
        <f ca="1">INDEX({"","_","-","="},IF(OR($D154 &gt;= CB$6, $E154 &lt; CA$6), 0, 1)+IF(OR($F154 &gt;= CB$6, $G154 &lt; CA$6), 0, 2)+1)</f>
        <v/>
      </c>
      <c r="CB154" s="68" t="str">
        <f ca="1">INDEX({"","_","-","="},IF(OR($D154 &gt;= CC$6, $E154 &lt; CB$6), 0, 1)+IF(OR($F154 &gt;= CC$6, $G154 &lt; CB$6), 0, 2)+1)</f>
        <v/>
      </c>
      <c r="CC154" s="68" t="str">
        <f ca="1">INDEX({"","_","-","="},IF(OR($D154 &gt;= CD$6, $E154 &lt; CC$6), 0, 1)+IF(OR($F154 &gt;= CD$6, $G154 &lt; CC$6), 0, 2)+1)</f>
        <v/>
      </c>
      <c r="CD154" s="68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IF('临-进度'!M150,'临-进度'!$A150,"")</f>
        <v/>
      </c>
      <c r="B155" s="8" t="str">
        <f ca="1">IF('临-进度'!M150,'临-进度'!$B150,"")</f>
        <v/>
      </c>
      <c r="C155" s="8" t="str">
        <f ca="1">IF('临-进度'!M150,'临-进度'!$E150,"")</f>
        <v/>
      </c>
      <c r="D155" s="40" t="str">
        <f ca="1">IF('临-进度'!$M150,'临-进度'!$I150,"")</f>
        <v/>
      </c>
      <c r="E155" s="40" t="str">
        <f ca="1">IF('临-进度'!$M150,'临-进度'!$AE150,"")</f>
        <v/>
      </c>
      <c r="F155" s="40" t="str">
        <f ca="1">IF('临-进度'!$M150,'临-进度'!$J150,"")</f>
        <v/>
      </c>
      <c r="G155" s="73" t="str">
        <f ca="1">IF('临-进度'!$M150,'临-进度'!$AF150,"")</f>
        <v/>
      </c>
      <c r="H155" s="68" t="str">
        <f ca="1">INDEX({"","_","-","="},IF(OR($D155 &gt;= I$6, $E155 &lt; H$6), 0, 1)+IF(OR($F155 &gt;= I$6, $G155 &lt; H$6), 0, 2)+1)</f>
        <v/>
      </c>
      <c r="I155" s="68" t="str">
        <f ca="1">INDEX({"","_","-","="},IF(OR($D155 &gt;= J$6, $E155 &lt; I$6), 0, 1)+IF(OR($F155 &gt;= J$6, $G155 &lt; I$6), 0, 2)+1)</f>
        <v/>
      </c>
      <c r="J155" s="68" t="str">
        <f ca="1">INDEX({"","_","-","="},IF(OR($D155 &gt;= K$6, $E155 &lt; J$6), 0, 1)+IF(OR($F155 &gt;= K$6, $G155 &lt; J$6), 0, 2)+1)</f>
        <v/>
      </c>
      <c r="K155" s="68" t="str">
        <f ca="1">INDEX({"","_","-","="},IF(OR($D155 &gt;= L$6, $E155 &lt; K$6), 0, 1)+IF(OR($F155 &gt;= L$6, $G155 &lt; K$6), 0, 2)+1)</f>
        <v/>
      </c>
      <c r="L155" s="68" t="str">
        <f ca="1">INDEX({"","_","-","="},IF(OR($D155 &gt;= M$6, $E155 &lt; L$6), 0, 1)+IF(OR($F155 &gt;= M$6, $G155 &lt; L$6), 0, 2)+1)</f>
        <v/>
      </c>
      <c r="M155" s="68" t="str">
        <f ca="1">INDEX({"","_","-","="},IF(OR($D155 &gt;= N$6, $E155 &lt; M$6), 0, 1)+IF(OR($F155 &gt;= N$6, $G155 &lt; M$6), 0, 2)+1)</f>
        <v/>
      </c>
      <c r="N155" s="68" t="str">
        <f ca="1">INDEX({"","_","-","="},IF(OR($D155 &gt;= O$6, $E155 &lt; N$6), 0, 1)+IF(OR($F155 &gt;= O$6, $G155 &lt; N$6), 0, 2)+1)</f>
        <v/>
      </c>
      <c r="O155" s="68" t="str">
        <f ca="1">INDEX({"","_","-","="},IF(OR($D155 &gt;= P$6, $E155 &lt; O$6), 0, 1)+IF(OR($F155 &gt;= P$6, $G155 &lt; O$6), 0, 2)+1)</f>
        <v/>
      </c>
      <c r="P155" s="68" t="str">
        <f ca="1">INDEX({"","_","-","="},IF(OR($D155 &gt;= Q$6, $E155 &lt; P$6), 0, 1)+IF(OR($F155 &gt;= Q$6, $G155 &lt; P$6), 0, 2)+1)</f>
        <v/>
      </c>
      <c r="Q155" s="68" t="str">
        <f ca="1">INDEX({"","_","-","="},IF(OR($D155 &gt;= R$6, $E155 &lt; Q$6), 0, 1)+IF(OR($F155 &gt;= R$6, $G155 &lt; Q$6), 0, 2)+1)</f>
        <v/>
      </c>
      <c r="R155" s="68" t="str">
        <f ca="1">INDEX({"","_","-","="},IF(OR($D155 &gt;= S$6, $E155 &lt; R$6), 0, 1)+IF(OR($F155 &gt;= S$6, $G155 &lt; R$6), 0, 2)+1)</f>
        <v/>
      </c>
      <c r="S155" s="68" t="str">
        <f ca="1">INDEX({"","_","-","="},IF(OR($D155 &gt;= T$6, $E155 &lt; S$6), 0, 1)+IF(OR($F155 &gt;= T$6, $G155 &lt; S$6), 0, 2)+1)</f>
        <v/>
      </c>
      <c r="T155" s="68" t="str">
        <f ca="1">INDEX({"","_","-","="},IF(OR($D155 &gt;= U$6, $E155 &lt; T$6), 0, 1)+IF(OR($F155 &gt;= U$6, $G155 &lt; T$6), 0, 2)+1)</f>
        <v/>
      </c>
      <c r="U155" s="68" t="str">
        <f ca="1">INDEX({"","_","-","="},IF(OR($D155 &gt;= V$6, $E155 &lt; U$6), 0, 1)+IF(OR($F155 &gt;= V$6, $G155 &lt; U$6), 0, 2)+1)</f>
        <v/>
      </c>
      <c r="V155" s="68" t="str">
        <f ca="1">INDEX({"","_","-","="},IF(OR($D155 &gt;= W$6, $E155 &lt; V$6), 0, 1)+IF(OR($F155 &gt;= W$6, $G155 &lt; V$6), 0, 2)+1)</f>
        <v/>
      </c>
      <c r="W155" s="68" t="str">
        <f ca="1">INDEX({"","_","-","="},IF(OR($D155 &gt;= X$6, $E155 &lt; W$6), 0, 1)+IF(OR($F155 &gt;= X$6, $G155 &lt; W$6), 0, 2)+1)</f>
        <v/>
      </c>
      <c r="X155" s="68" t="str">
        <f ca="1">INDEX({"","_","-","="},IF(OR($D155 &gt;= Y$6, $E155 &lt; X$6), 0, 1)+IF(OR($F155 &gt;= Y$6, $G155 &lt; X$6), 0, 2)+1)</f>
        <v/>
      </c>
      <c r="Y155" s="68" t="str">
        <f ca="1">INDEX({"","_","-","="},IF(OR($D155 &gt;= Z$6, $E155 &lt; Y$6), 0, 1)+IF(OR($F155 &gt;= Z$6, $G155 &lt; Y$6), 0, 2)+1)</f>
        <v/>
      </c>
      <c r="Z155" s="68" t="str">
        <f ca="1">INDEX({"","_","-","="},IF(OR($D155 &gt;= AA$6, $E155 &lt; Z$6), 0, 1)+IF(OR($F155 &gt;= AA$6, $G155 &lt; Z$6), 0, 2)+1)</f>
        <v/>
      </c>
      <c r="AA155" s="68" t="str">
        <f ca="1">INDEX({"","_","-","="},IF(OR($D155 &gt;= AB$6, $E155 &lt; AA$6), 0, 1)+IF(OR($F155 &gt;= AB$6, $G155 &lt; AA$6), 0, 2)+1)</f>
        <v/>
      </c>
      <c r="AB155" s="68" t="str">
        <f ca="1">INDEX({"","_","-","="},IF(OR($D155 &gt;= AC$6, $E155 &lt; AB$6), 0, 1)+IF(OR($F155 &gt;= AC$6, $G155 &lt; AB$6), 0, 2)+1)</f>
        <v/>
      </c>
      <c r="AC155" s="68" t="str">
        <f ca="1">INDEX({"","_","-","="},IF(OR($D155 &gt;= AD$6, $E155 &lt; AC$6), 0, 1)+IF(OR($F155 &gt;= AD$6, $G155 &lt; AC$6), 0, 2)+1)</f>
        <v/>
      </c>
      <c r="AD155" s="68" t="str">
        <f ca="1">INDEX({"","_","-","="},IF(OR($D155 &gt;= AE$6, $E155 &lt; AD$6), 0, 1)+IF(OR($F155 &gt;= AE$6, $G155 &lt; AD$6), 0, 2)+1)</f>
        <v/>
      </c>
      <c r="AE155" s="68" t="str">
        <f ca="1">INDEX({"","_","-","="},IF(OR($D155 &gt;= AF$6, $E155 &lt; AE$6), 0, 1)+IF(OR($F155 &gt;= AF$6, $G155 &lt; AE$6), 0, 2)+1)</f>
        <v/>
      </c>
      <c r="AF155" s="68" t="str">
        <f ca="1">INDEX({"","_","-","="},IF(OR($D155 &gt;= AG$6, $E155 &lt; AF$6), 0, 1)+IF(OR($F155 &gt;= AG$6, $G155 &lt; AF$6), 0, 2)+1)</f>
        <v/>
      </c>
      <c r="AG155" s="68" t="str">
        <f ca="1">INDEX({"","_","-","="},IF(OR($D155 &gt;= AH$6, $E155 &lt; AG$6), 0, 1)+IF(OR($F155 &gt;= AH$6, $G155 &lt; AG$6), 0, 2)+1)</f>
        <v/>
      </c>
      <c r="AH155" s="68" t="str">
        <f ca="1">INDEX({"","_","-","="},IF(OR($D155 &gt;= AI$6, $E155 &lt; AH$6), 0, 1)+IF(OR($F155 &gt;= AI$6, $G155 &lt; AH$6), 0, 2)+1)</f>
        <v/>
      </c>
      <c r="AI155" s="68" t="str">
        <f ca="1">INDEX({"","_","-","="},IF(OR($D155 &gt;= AJ$6, $E155 &lt; AI$6), 0, 1)+IF(OR($F155 &gt;= AJ$6, $G155 &lt; AI$6), 0, 2)+1)</f>
        <v/>
      </c>
      <c r="AJ155" s="68" t="str">
        <f ca="1">INDEX({"","_","-","="},IF(OR($D155 &gt;= AK$6, $E155 &lt; AJ$6), 0, 1)+IF(OR($F155 &gt;= AK$6, $G155 &lt; AJ$6), 0, 2)+1)</f>
        <v/>
      </c>
      <c r="AK155" s="68" t="str">
        <f ca="1">INDEX({"","_","-","="},IF(OR($D155 &gt;= AL$6, $E155 &lt; AK$6), 0, 1)+IF(OR($F155 &gt;= AL$6, $G155 &lt; AK$6), 0, 2)+1)</f>
        <v/>
      </c>
      <c r="AL155" s="68" t="str">
        <f ca="1">INDEX({"","_","-","="},IF(OR($D155 &gt;= AM$6, $E155 &lt; AL$6), 0, 1)+IF(OR($F155 &gt;= AM$6, $G155 &lt; AL$6), 0, 2)+1)</f>
        <v/>
      </c>
      <c r="AM155" s="68" t="str">
        <f ca="1">INDEX({"","_","-","="},IF(OR($D155 &gt;= AN$6, $E155 &lt; AM$6), 0, 1)+IF(OR($F155 &gt;= AN$6, $G155 &lt; AM$6), 0, 2)+1)</f>
        <v/>
      </c>
      <c r="AN155" s="68" t="str">
        <f ca="1">INDEX({"","_","-","="},IF(OR($D155 &gt;= AO$6, $E155 &lt; AN$6), 0, 1)+IF(OR($F155 &gt;= AO$6, $G155 &lt; AN$6), 0, 2)+1)</f>
        <v/>
      </c>
      <c r="AO155" s="68" t="str">
        <f ca="1">INDEX({"","_","-","="},IF(OR($D155 &gt;= AP$6, $E155 &lt; AO$6), 0, 1)+IF(OR($F155 &gt;= AP$6, $G155 &lt; AO$6), 0, 2)+1)</f>
        <v/>
      </c>
      <c r="AP155" s="68" t="str">
        <f ca="1">INDEX({"","_","-","="},IF(OR($D155 &gt;= AQ$6, $E155 &lt; AP$6), 0, 1)+IF(OR($F155 &gt;= AQ$6, $G155 &lt; AP$6), 0, 2)+1)</f>
        <v/>
      </c>
      <c r="AQ155" s="68" t="str">
        <f ca="1">INDEX({"","_","-","="},IF(OR($D155 &gt;= AR$6, $E155 &lt; AQ$6), 0, 1)+IF(OR($F155 &gt;= AR$6, $G155 &lt; AQ$6), 0, 2)+1)</f>
        <v/>
      </c>
      <c r="AR155" s="68" t="str">
        <f ca="1">INDEX({"","_","-","="},IF(OR($D155 &gt;= AS$6, $E155 &lt; AR$6), 0, 1)+IF(OR($F155 &gt;= AS$6, $G155 &lt; AR$6), 0, 2)+1)</f>
        <v/>
      </c>
      <c r="AS155" s="68" t="str">
        <f ca="1">INDEX({"","_","-","="},IF(OR($D155 &gt;= AT$6, $E155 &lt; AS$6), 0, 1)+IF(OR($F155 &gt;= AT$6, $G155 &lt; AS$6), 0, 2)+1)</f>
        <v/>
      </c>
      <c r="AT155" s="68" t="str">
        <f ca="1">INDEX({"","_","-","="},IF(OR($D155 &gt;= AU$6, $E155 &lt; AT$6), 0, 1)+IF(OR($F155 &gt;= AU$6, $G155 &lt; AT$6), 0, 2)+1)</f>
        <v/>
      </c>
      <c r="AU155" s="68" t="str">
        <f ca="1">INDEX({"","_","-","="},IF(OR($D155 &gt;= AV$6, $E155 &lt; AU$6), 0, 1)+IF(OR($F155 &gt;= AV$6, $G155 &lt; AU$6), 0, 2)+1)</f>
        <v/>
      </c>
      <c r="AV155" s="68" t="str">
        <f ca="1">INDEX({"","_","-","="},IF(OR($D155 &gt;= AW$6, $E155 &lt; AV$6), 0, 1)+IF(OR($F155 &gt;= AW$6, $G155 &lt; AV$6), 0, 2)+1)</f>
        <v/>
      </c>
      <c r="AW155" s="68" t="str">
        <f ca="1">INDEX({"","_","-","="},IF(OR($D155 &gt;= AX$6, $E155 &lt; AW$6), 0, 1)+IF(OR($F155 &gt;= AX$6, $G155 &lt; AW$6), 0, 2)+1)</f>
        <v/>
      </c>
      <c r="AX155" s="68" t="str">
        <f ca="1">INDEX({"","_","-","="},IF(OR($D155 &gt;= AY$6, $E155 &lt; AX$6), 0, 1)+IF(OR($F155 &gt;= AY$6, $G155 &lt; AX$6), 0, 2)+1)</f>
        <v/>
      </c>
      <c r="AY155" s="68" t="str">
        <f ca="1">INDEX({"","_","-","="},IF(OR($D155 &gt;= AZ$6, $E155 &lt; AY$6), 0, 1)+IF(OR($F155 &gt;= AZ$6, $G155 &lt; AY$6), 0, 2)+1)</f>
        <v/>
      </c>
      <c r="AZ155" s="68" t="str">
        <f ca="1">INDEX({"","_","-","="},IF(OR($D155 &gt;= BA$6, $E155 &lt; AZ$6), 0, 1)+IF(OR($F155 &gt;= BA$6, $G155 &lt; AZ$6), 0, 2)+1)</f>
        <v/>
      </c>
      <c r="BA155" s="68" t="str">
        <f ca="1">INDEX({"","_","-","="},IF(OR($D155 &gt;= BB$6, $E155 &lt; BA$6), 0, 1)+IF(OR($F155 &gt;= BB$6, $G155 &lt; BA$6), 0, 2)+1)</f>
        <v/>
      </c>
      <c r="BB155" s="68" t="str">
        <f ca="1">INDEX({"","_","-","="},IF(OR($D155 &gt;= BC$6, $E155 &lt; BB$6), 0, 1)+IF(OR($F155 &gt;= BC$6, $G155 &lt; BB$6), 0, 2)+1)</f>
        <v/>
      </c>
      <c r="BC155" s="68" t="str">
        <f ca="1">INDEX({"","_","-","="},IF(OR($D155 &gt;= BD$6, $E155 &lt; BC$6), 0, 1)+IF(OR($F155 &gt;= BD$6, $G155 &lt; BC$6), 0, 2)+1)</f>
        <v/>
      </c>
      <c r="BD155" s="68" t="str">
        <f ca="1">INDEX({"","_","-","="},IF(OR($D155 &gt;= BE$6, $E155 &lt; BD$6), 0, 1)+IF(OR($F155 &gt;= BE$6, $G155 &lt; BD$6), 0, 2)+1)</f>
        <v/>
      </c>
      <c r="BE155" s="68" t="str">
        <f ca="1">INDEX({"","_","-","="},IF(OR($D155 &gt;= BF$6, $E155 &lt; BE$6), 0, 1)+IF(OR($F155 &gt;= BF$6, $G155 &lt; BE$6), 0, 2)+1)</f>
        <v/>
      </c>
      <c r="BF155" s="68" t="str">
        <f ca="1">INDEX({"","_","-","="},IF(OR($D155 &gt;= BG$6, $E155 &lt; BF$6), 0, 1)+IF(OR($F155 &gt;= BG$6, $G155 &lt; BF$6), 0, 2)+1)</f>
        <v/>
      </c>
      <c r="BG155" s="68" t="str">
        <f ca="1">INDEX({"","_","-","="},IF(OR($D155 &gt;= BH$6, $E155 &lt; BG$6), 0, 1)+IF(OR($F155 &gt;= BH$6, $G155 &lt; BG$6), 0, 2)+1)</f>
        <v/>
      </c>
      <c r="BH155" s="68" t="str">
        <f ca="1">INDEX({"","_","-","="},IF(OR($D155 &gt;= BI$6, $E155 &lt; BH$6), 0, 1)+IF(OR($F155 &gt;= BI$6, $G155 &lt; BH$6), 0, 2)+1)</f>
        <v/>
      </c>
      <c r="BI155" s="68" t="str">
        <f ca="1">INDEX({"","_","-","="},IF(OR($D155 &gt;= BJ$6, $E155 &lt; BI$6), 0, 1)+IF(OR($F155 &gt;= BJ$6, $G155 &lt; BI$6), 0, 2)+1)</f>
        <v/>
      </c>
      <c r="BJ155" s="68" t="str">
        <f ca="1">INDEX({"","_","-","="},IF(OR($D155 &gt;= BK$6, $E155 &lt; BJ$6), 0, 1)+IF(OR($F155 &gt;= BK$6, $G155 &lt; BJ$6), 0, 2)+1)</f>
        <v/>
      </c>
      <c r="BK155" s="68" t="str">
        <f ca="1">INDEX({"","_","-","="},IF(OR($D155 &gt;= BL$6, $E155 &lt; BK$6), 0, 1)+IF(OR($F155 &gt;= BL$6, $G155 &lt; BK$6), 0, 2)+1)</f>
        <v/>
      </c>
      <c r="BL155" s="68" t="str">
        <f ca="1">INDEX({"","_","-","="},IF(OR($D155 &gt;= BM$6, $E155 &lt; BL$6), 0, 1)+IF(OR($F155 &gt;= BM$6, $G155 &lt; BL$6), 0, 2)+1)</f>
        <v/>
      </c>
      <c r="BM155" s="68" t="str">
        <f ca="1">INDEX({"","_","-","="},IF(OR($D155 &gt;= BN$6, $E155 &lt; BM$6), 0, 1)+IF(OR($F155 &gt;= BN$6, $G155 &lt; BM$6), 0, 2)+1)</f>
        <v/>
      </c>
      <c r="BN155" s="68" t="str">
        <f ca="1">INDEX({"","_","-","="},IF(OR($D155 &gt;= BO$6, $E155 &lt; BN$6), 0, 1)+IF(OR($F155 &gt;= BO$6, $G155 &lt; BN$6), 0, 2)+1)</f>
        <v/>
      </c>
      <c r="BO155" s="68" t="str">
        <f ca="1">INDEX({"","_","-","="},IF(OR($D155 &gt;= BP$6, $E155 &lt; BO$6), 0, 1)+IF(OR($F155 &gt;= BP$6, $G155 &lt; BO$6), 0, 2)+1)</f>
        <v/>
      </c>
      <c r="BP155" s="68" t="str">
        <f ca="1">INDEX({"","_","-","="},IF(OR($D155 &gt;= BQ$6, $E155 &lt; BP$6), 0, 1)+IF(OR($F155 &gt;= BQ$6, $G155 &lt; BP$6), 0, 2)+1)</f>
        <v/>
      </c>
      <c r="BQ155" s="68" t="str">
        <f ca="1">INDEX({"","_","-","="},IF(OR($D155 &gt;= BR$6, $E155 &lt; BQ$6), 0, 1)+IF(OR($F155 &gt;= BR$6, $G155 &lt; BQ$6), 0, 2)+1)</f>
        <v/>
      </c>
      <c r="BR155" s="68" t="str">
        <f ca="1">INDEX({"","_","-","="},IF(OR($D155 &gt;= BS$6, $E155 &lt; BR$6), 0, 1)+IF(OR($F155 &gt;= BS$6, $G155 &lt; BR$6), 0, 2)+1)</f>
        <v/>
      </c>
      <c r="BS155" s="68" t="str">
        <f ca="1">INDEX({"","_","-","="},IF(OR($D155 &gt;= BT$6, $E155 &lt; BS$6), 0, 1)+IF(OR($F155 &gt;= BT$6, $G155 &lt; BS$6), 0, 2)+1)</f>
        <v/>
      </c>
      <c r="BT155" s="68" t="str">
        <f ca="1">INDEX({"","_","-","="},IF(OR($D155 &gt;= BU$6, $E155 &lt; BT$6), 0, 1)+IF(OR($F155 &gt;= BU$6, $G155 &lt; BT$6), 0, 2)+1)</f>
        <v/>
      </c>
      <c r="BU155" s="68" t="str">
        <f ca="1">INDEX({"","_","-","="},IF(OR($D155 &gt;= BV$6, $E155 &lt; BU$6), 0, 1)+IF(OR($F155 &gt;= BV$6, $G155 &lt; BU$6), 0, 2)+1)</f>
        <v/>
      </c>
      <c r="BV155" s="68" t="str">
        <f ca="1">INDEX({"","_","-","="},IF(OR($D155 &gt;= BW$6, $E155 &lt; BV$6), 0, 1)+IF(OR($F155 &gt;= BW$6, $G155 &lt; BV$6), 0, 2)+1)</f>
        <v/>
      </c>
      <c r="BW155" s="68" t="str">
        <f ca="1">INDEX({"","_","-","="},IF(OR($D155 &gt;= BX$6, $E155 &lt; BW$6), 0, 1)+IF(OR($F155 &gt;= BX$6, $G155 &lt; BW$6), 0, 2)+1)</f>
        <v/>
      </c>
      <c r="BX155" s="68" t="str">
        <f ca="1">INDEX({"","_","-","="},IF(OR($D155 &gt;= BY$6, $E155 &lt; BX$6), 0, 1)+IF(OR($F155 &gt;= BY$6, $G155 &lt; BX$6), 0, 2)+1)</f>
        <v/>
      </c>
      <c r="BY155" s="68" t="str">
        <f ca="1">INDEX({"","_","-","="},IF(OR($D155 &gt;= BZ$6, $E155 &lt; BY$6), 0, 1)+IF(OR($F155 &gt;= BZ$6, $G155 &lt; BY$6), 0, 2)+1)</f>
        <v/>
      </c>
      <c r="BZ155" s="68" t="str">
        <f ca="1">INDEX({"","_","-","="},IF(OR($D155 &gt;= CA$6, $E155 &lt; BZ$6), 0, 1)+IF(OR($F155 &gt;= CA$6, $G155 &lt; BZ$6), 0, 2)+1)</f>
        <v/>
      </c>
      <c r="CA155" s="68" t="str">
        <f ca="1">INDEX({"","_","-","="},IF(OR($D155 &gt;= CB$6, $E155 &lt; CA$6), 0, 1)+IF(OR($F155 &gt;= CB$6, $G155 &lt; CA$6), 0, 2)+1)</f>
        <v/>
      </c>
      <c r="CB155" s="68" t="str">
        <f ca="1">INDEX({"","_","-","="},IF(OR($D155 &gt;= CC$6, $E155 &lt; CB$6), 0, 1)+IF(OR($F155 &gt;= CC$6, $G155 &lt; CB$6), 0, 2)+1)</f>
        <v/>
      </c>
      <c r="CC155" s="68" t="str">
        <f ca="1">INDEX({"","_","-","="},IF(OR($D155 &gt;= CD$6, $E155 &lt; CC$6), 0, 1)+IF(OR($F155 &gt;= CD$6, $G155 &lt; CC$6), 0, 2)+1)</f>
        <v/>
      </c>
      <c r="CD155" s="68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IF('临-进度'!M151,'临-进度'!$A151,"")</f>
        <v/>
      </c>
      <c r="B156" s="8" t="str">
        <f ca="1">IF('临-进度'!M151,'临-进度'!$B151,"")</f>
        <v/>
      </c>
      <c r="C156" s="8" t="str">
        <f ca="1">IF('临-进度'!M151,'临-进度'!$E151,"")</f>
        <v/>
      </c>
      <c r="D156" s="40" t="str">
        <f ca="1">IF('临-进度'!$M151,'临-进度'!$I151,"")</f>
        <v/>
      </c>
      <c r="E156" s="40" t="str">
        <f ca="1">IF('临-进度'!$M151,'临-进度'!$AE151,"")</f>
        <v/>
      </c>
      <c r="F156" s="40" t="str">
        <f ca="1">IF('临-进度'!$M151,'临-进度'!$J151,"")</f>
        <v/>
      </c>
      <c r="G156" s="73" t="str">
        <f ca="1">IF('临-进度'!$M151,'临-进度'!$AF151,"")</f>
        <v/>
      </c>
      <c r="H156" s="68" t="str">
        <f ca="1">INDEX({"","_","-","="},IF(OR($D156 &gt;= I$6, $E156 &lt; H$6), 0, 1)+IF(OR($F156 &gt;= I$6, $G156 &lt; H$6), 0, 2)+1)</f>
        <v/>
      </c>
      <c r="I156" s="68" t="str">
        <f ca="1">INDEX({"","_","-","="},IF(OR($D156 &gt;= J$6, $E156 &lt; I$6), 0, 1)+IF(OR($F156 &gt;= J$6, $G156 &lt; I$6), 0, 2)+1)</f>
        <v/>
      </c>
      <c r="J156" s="68" t="str">
        <f ca="1">INDEX({"","_","-","="},IF(OR($D156 &gt;= K$6, $E156 &lt; J$6), 0, 1)+IF(OR($F156 &gt;= K$6, $G156 &lt; J$6), 0, 2)+1)</f>
        <v/>
      </c>
      <c r="K156" s="68" t="str">
        <f ca="1">INDEX({"","_","-","="},IF(OR($D156 &gt;= L$6, $E156 &lt; K$6), 0, 1)+IF(OR($F156 &gt;= L$6, $G156 &lt; K$6), 0, 2)+1)</f>
        <v/>
      </c>
      <c r="L156" s="68" t="str">
        <f ca="1">INDEX({"","_","-","="},IF(OR($D156 &gt;= M$6, $E156 &lt; L$6), 0, 1)+IF(OR($F156 &gt;= M$6, $G156 &lt; L$6), 0, 2)+1)</f>
        <v/>
      </c>
      <c r="M156" s="68" t="str">
        <f ca="1">INDEX({"","_","-","="},IF(OR($D156 &gt;= N$6, $E156 &lt; M$6), 0, 1)+IF(OR($F156 &gt;= N$6, $G156 &lt; M$6), 0, 2)+1)</f>
        <v/>
      </c>
      <c r="N156" s="68" t="str">
        <f ca="1">INDEX({"","_","-","="},IF(OR($D156 &gt;= O$6, $E156 &lt; N$6), 0, 1)+IF(OR($F156 &gt;= O$6, $G156 &lt; N$6), 0, 2)+1)</f>
        <v/>
      </c>
      <c r="O156" s="68" t="str">
        <f ca="1">INDEX({"","_","-","="},IF(OR($D156 &gt;= P$6, $E156 &lt; O$6), 0, 1)+IF(OR($F156 &gt;= P$6, $G156 &lt; O$6), 0, 2)+1)</f>
        <v/>
      </c>
      <c r="P156" s="68" t="str">
        <f ca="1">INDEX({"","_","-","="},IF(OR($D156 &gt;= Q$6, $E156 &lt; P$6), 0, 1)+IF(OR($F156 &gt;= Q$6, $G156 &lt; P$6), 0, 2)+1)</f>
        <v/>
      </c>
      <c r="Q156" s="68" t="str">
        <f ca="1">INDEX({"","_","-","="},IF(OR($D156 &gt;= R$6, $E156 &lt; Q$6), 0, 1)+IF(OR($F156 &gt;= R$6, $G156 &lt; Q$6), 0, 2)+1)</f>
        <v/>
      </c>
      <c r="R156" s="68" t="str">
        <f ca="1">INDEX({"","_","-","="},IF(OR($D156 &gt;= S$6, $E156 &lt; R$6), 0, 1)+IF(OR($F156 &gt;= S$6, $G156 &lt; R$6), 0, 2)+1)</f>
        <v/>
      </c>
      <c r="S156" s="68" t="str">
        <f ca="1">INDEX({"","_","-","="},IF(OR($D156 &gt;= T$6, $E156 &lt; S$6), 0, 1)+IF(OR($F156 &gt;= T$6, $G156 &lt; S$6), 0, 2)+1)</f>
        <v/>
      </c>
      <c r="T156" s="68" t="str">
        <f ca="1">INDEX({"","_","-","="},IF(OR($D156 &gt;= U$6, $E156 &lt; T$6), 0, 1)+IF(OR($F156 &gt;= U$6, $G156 &lt; T$6), 0, 2)+1)</f>
        <v/>
      </c>
      <c r="U156" s="68" t="str">
        <f ca="1">INDEX({"","_","-","="},IF(OR($D156 &gt;= V$6, $E156 &lt; U$6), 0, 1)+IF(OR($F156 &gt;= V$6, $G156 &lt; U$6), 0, 2)+1)</f>
        <v/>
      </c>
      <c r="V156" s="68" t="str">
        <f ca="1">INDEX({"","_","-","="},IF(OR($D156 &gt;= W$6, $E156 &lt; V$6), 0, 1)+IF(OR($F156 &gt;= W$6, $G156 &lt; V$6), 0, 2)+1)</f>
        <v/>
      </c>
      <c r="W156" s="68" t="str">
        <f ca="1">INDEX({"","_","-","="},IF(OR($D156 &gt;= X$6, $E156 &lt; W$6), 0, 1)+IF(OR($F156 &gt;= X$6, $G156 &lt; W$6), 0, 2)+1)</f>
        <v/>
      </c>
      <c r="X156" s="68" t="str">
        <f ca="1">INDEX({"","_","-","="},IF(OR($D156 &gt;= Y$6, $E156 &lt; X$6), 0, 1)+IF(OR($F156 &gt;= Y$6, $G156 &lt; X$6), 0, 2)+1)</f>
        <v/>
      </c>
      <c r="Y156" s="68" t="str">
        <f ca="1">INDEX({"","_","-","="},IF(OR($D156 &gt;= Z$6, $E156 &lt; Y$6), 0, 1)+IF(OR($F156 &gt;= Z$6, $G156 &lt; Y$6), 0, 2)+1)</f>
        <v/>
      </c>
      <c r="Z156" s="68" t="str">
        <f ca="1">INDEX({"","_","-","="},IF(OR($D156 &gt;= AA$6, $E156 &lt; Z$6), 0, 1)+IF(OR($F156 &gt;= AA$6, $G156 &lt; Z$6), 0, 2)+1)</f>
        <v/>
      </c>
      <c r="AA156" s="68" t="str">
        <f ca="1">INDEX({"","_","-","="},IF(OR($D156 &gt;= AB$6, $E156 &lt; AA$6), 0, 1)+IF(OR($F156 &gt;= AB$6, $G156 &lt; AA$6), 0, 2)+1)</f>
        <v/>
      </c>
      <c r="AB156" s="68" t="str">
        <f ca="1">INDEX({"","_","-","="},IF(OR($D156 &gt;= AC$6, $E156 &lt; AB$6), 0, 1)+IF(OR($F156 &gt;= AC$6, $G156 &lt; AB$6), 0, 2)+1)</f>
        <v/>
      </c>
      <c r="AC156" s="68" t="str">
        <f ca="1">INDEX({"","_","-","="},IF(OR($D156 &gt;= AD$6, $E156 &lt; AC$6), 0, 1)+IF(OR($F156 &gt;= AD$6, $G156 &lt; AC$6), 0, 2)+1)</f>
        <v/>
      </c>
      <c r="AD156" s="68" t="str">
        <f ca="1">INDEX({"","_","-","="},IF(OR($D156 &gt;= AE$6, $E156 &lt; AD$6), 0, 1)+IF(OR($F156 &gt;= AE$6, $G156 &lt; AD$6), 0, 2)+1)</f>
        <v/>
      </c>
      <c r="AE156" s="68" t="str">
        <f ca="1">INDEX({"","_","-","="},IF(OR($D156 &gt;= AF$6, $E156 &lt; AE$6), 0, 1)+IF(OR($F156 &gt;= AF$6, $G156 &lt; AE$6), 0, 2)+1)</f>
        <v/>
      </c>
      <c r="AF156" s="68" t="str">
        <f ca="1">INDEX({"","_","-","="},IF(OR($D156 &gt;= AG$6, $E156 &lt; AF$6), 0, 1)+IF(OR($F156 &gt;= AG$6, $G156 &lt; AF$6), 0, 2)+1)</f>
        <v/>
      </c>
      <c r="AG156" s="68" t="str">
        <f ca="1">INDEX({"","_","-","="},IF(OR($D156 &gt;= AH$6, $E156 &lt; AG$6), 0, 1)+IF(OR($F156 &gt;= AH$6, $G156 &lt; AG$6), 0, 2)+1)</f>
        <v/>
      </c>
      <c r="AH156" s="68" t="str">
        <f ca="1">INDEX({"","_","-","="},IF(OR($D156 &gt;= AI$6, $E156 &lt; AH$6), 0, 1)+IF(OR($F156 &gt;= AI$6, $G156 &lt; AH$6), 0, 2)+1)</f>
        <v/>
      </c>
      <c r="AI156" s="68" t="str">
        <f ca="1">INDEX({"","_","-","="},IF(OR($D156 &gt;= AJ$6, $E156 &lt; AI$6), 0, 1)+IF(OR($F156 &gt;= AJ$6, $G156 &lt; AI$6), 0, 2)+1)</f>
        <v/>
      </c>
      <c r="AJ156" s="68" t="str">
        <f ca="1">INDEX({"","_","-","="},IF(OR($D156 &gt;= AK$6, $E156 &lt; AJ$6), 0, 1)+IF(OR($F156 &gt;= AK$6, $G156 &lt; AJ$6), 0, 2)+1)</f>
        <v/>
      </c>
      <c r="AK156" s="68" t="str">
        <f ca="1">INDEX({"","_","-","="},IF(OR($D156 &gt;= AL$6, $E156 &lt; AK$6), 0, 1)+IF(OR($F156 &gt;= AL$6, $G156 &lt; AK$6), 0, 2)+1)</f>
        <v/>
      </c>
      <c r="AL156" s="68" t="str">
        <f ca="1">INDEX({"","_","-","="},IF(OR($D156 &gt;= AM$6, $E156 &lt; AL$6), 0, 1)+IF(OR($F156 &gt;= AM$6, $G156 &lt; AL$6), 0, 2)+1)</f>
        <v/>
      </c>
      <c r="AM156" s="68" t="str">
        <f ca="1">INDEX({"","_","-","="},IF(OR($D156 &gt;= AN$6, $E156 &lt; AM$6), 0, 1)+IF(OR($F156 &gt;= AN$6, $G156 &lt; AM$6), 0, 2)+1)</f>
        <v/>
      </c>
      <c r="AN156" s="68" t="str">
        <f ca="1">INDEX({"","_","-","="},IF(OR($D156 &gt;= AO$6, $E156 &lt; AN$6), 0, 1)+IF(OR($F156 &gt;= AO$6, $G156 &lt; AN$6), 0, 2)+1)</f>
        <v/>
      </c>
      <c r="AO156" s="68" t="str">
        <f ca="1">INDEX({"","_","-","="},IF(OR($D156 &gt;= AP$6, $E156 &lt; AO$6), 0, 1)+IF(OR($F156 &gt;= AP$6, $G156 &lt; AO$6), 0, 2)+1)</f>
        <v/>
      </c>
      <c r="AP156" s="68" t="str">
        <f ca="1">INDEX({"","_","-","="},IF(OR($D156 &gt;= AQ$6, $E156 &lt; AP$6), 0, 1)+IF(OR($F156 &gt;= AQ$6, $G156 &lt; AP$6), 0, 2)+1)</f>
        <v/>
      </c>
      <c r="AQ156" s="68" t="str">
        <f ca="1">INDEX({"","_","-","="},IF(OR($D156 &gt;= AR$6, $E156 &lt; AQ$6), 0, 1)+IF(OR($F156 &gt;= AR$6, $G156 &lt; AQ$6), 0, 2)+1)</f>
        <v/>
      </c>
      <c r="AR156" s="68" t="str">
        <f ca="1">INDEX({"","_","-","="},IF(OR($D156 &gt;= AS$6, $E156 &lt; AR$6), 0, 1)+IF(OR($F156 &gt;= AS$6, $G156 &lt; AR$6), 0, 2)+1)</f>
        <v/>
      </c>
      <c r="AS156" s="68" t="str">
        <f ca="1">INDEX({"","_","-","="},IF(OR($D156 &gt;= AT$6, $E156 &lt; AS$6), 0, 1)+IF(OR($F156 &gt;= AT$6, $G156 &lt; AS$6), 0, 2)+1)</f>
        <v/>
      </c>
      <c r="AT156" s="68" t="str">
        <f ca="1">INDEX({"","_","-","="},IF(OR($D156 &gt;= AU$6, $E156 &lt; AT$6), 0, 1)+IF(OR($F156 &gt;= AU$6, $G156 &lt; AT$6), 0, 2)+1)</f>
        <v/>
      </c>
      <c r="AU156" s="68" t="str">
        <f ca="1">INDEX({"","_","-","="},IF(OR($D156 &gt;= AV$6, $E156 &lt; AU$6), 0, 1)+IF(OR($F156 &gt;= AV$6, $G156 &lt; AU$6), 0, 2)+1)</f>
        <v/>
      </c>
      <c r="AV156" s="68" t="str">
        <f ca="1">INDEX({"","_","-","="},IF(OR($D156 &gt;= AW$6, $E156 &lt; AV$6), 0, 1)+IF(OR($F156 &gt;= AW$6, $G156 &lt; AV$6), 0, 2)+1)</f>
        <v/>
      </c>
      <c r="AW156" s="68" t="str">
        <f ca="1">INDEX({"","_","-","="},IF(OR($D156 &gt;= AX$6, $E156 &lt; AW$6), 0, 1)+IF(OR($F156 &gt;= AX$6, $G156 &lt; AW$6), 0, 2)+1)</f>
        <v/>
      </c>
      <c r="AX156" s="68" t="str">
        <f ca="1">INDEX({"","_","-","="},IF(OR($D156 &gt;= AY$6, $E156 &lt; AX$6), 0, 1)+IF(OR($F156 &gt;= AY$6, $G156 &lt; AX$6), 0, 2)+1)</f>
        <v/>
      </c>
      <c r="AY156" s="68" t="str">
        <f ca="1">INDEX({"","_","-","="},IF(OR($D156 &gt;= AZ$6, $E156 &lt; AY$6), 0, 1)+IF(OR($F156 &gt;= AZ$6, $G156 &lt; AY$6), 0, 2)+1)</f>
        <v/>
      </c>
      <c r="AZ156" s="68" t="str">
        <f ca="1">INDEX({"","_","-","="},IF(OR($D156 &gt;= BA$6, $E156 &lt; AZ$6), 0, 1)+IF(OR($F156 &gt;= BA$6, $G156 &lt; AZ$6), 0, 2)+1)</f>
        <v/>
      </c>
      <c r="BA156" s="68" t="str">
        <f ca="1">INDEX({"","_","-","="},IF(OR($D156 &gt;= BB$6, $E156 &lt; BA$6), 0, 1)+IF(OR($F156 &gt;= BB$6, $G156 &lt; BA$6), 0, 2)+1)</f>
        <v/>
      </c>
      <c r="BB156" s="68" t="str">
        <f ca="1">INDEX({"","_","-","="},IF(OR($D156 &gt;= BC$6, $E156 &lt; BB$6), 0, 1)+IF(OR($F156 &gt;= BC$6, $G156 &lt; BB$6), 0, 2)+1)</f>
        <v/>
      </c>
      <c r="BC156" s="68" t="str">
        <f ca="1">INDEX({"","_","-","="},IF(OR($D156 &gt;= BD$6, $E156 &lt; BC$6), 0, 1)+IF(OR($F156 &gt;= BD$6, $G156 &lt; BC$6), 0, 2)+1)</f>
        <v/>
      </c>
      <c r="BD156" s="68" t="str">
        <f ca="1">INDEX({"","_","-","="},IF(OR($D156 &gt;= BE$6, $E156 &lt; BD$6), 0, 1)+IF(OR($F156 &gt;= BE$6, $G156 &lt; BD$6), 0, 2)+1)</f>
        <v/>
      </c>
      <c r="BE156" s="68" t="str">
        <f ca="1">INDEX({"","_","-","="},IF(OR($D156 &gt;= BF$6, $E156 &lt; BE$6), 0, 1)+IF(OR($F156 &gt;= BF$6, $G156 &lt; BE$6), 0, 2)+1)</f>
        <v/>
      </c>
      <c r="BF156" s="68" t="str">
        <f ca="1">INDEX({"","_","-","="},IF(OR($D156 &gt;= BG$6, $E156 &lt; BF$6), 0, 1)+IF(OR($F156 &gt;= BG$6, $G156 &lt; BF$6), 0, 2)+1)</f>
        <v/>
      </c>
      <c r="BG156" s="68" t="str">
        <f ca="1">INDEX({"","_","-","="},IF(OR($D156 &gt;= BH$6, $E156 &lt; BG$6), 0, 1)+IF(OR($F156 &gt;= BH$6, $G156 &lt; BG$6), 0, 2)+1)</f>
        <v/>
      </c>
      <c r="BH156" s="68" t="str">
        <f ca="1">INDEX({"","_","-","="},IF(OR($D156 &gt;= BI$6, $E156 &lt; BH$6), 0, 1)+IF(OR($F156 &gt;= BI$6, $G156 &lt; BH$6), 0, 2)+1)</f>
        <v/>
      </c>
      <c r="BI156" s="68" t="str">
        <f ca="1">INDEX({"","_","-","="},IF(OR($D156 &gt;= BJ$6, $E156 &lt; BI$6), 0, 1)+IF(OR($F156 &gt;= BJ$6, $G156 &lt; BI$6), 0, 2)+1)</f>
        <v/>
      </c>
      <c r="BJ156" s="68" t="str">
        <f ca="1">INDEX({"","_","-","="},IF(OR($D156 &gt;= BK$6, $E156 &lt; BJ$6), 0, 1)+IF(OR($F156 &gt;= BK$6, $G156 &lt; BJ$6), 0, 2)+1)</f>
        <v/>
      </c>
      <c r="BK156" s="68" t="str">
        <f ca="1">INDEX({"","_","-","="},IF(OR($D156 &gt;= BL$6, $E156 &lt; BK$6), 0, 1)+IF(OR($F156 &gt;= BL$6, $G156 &lt; BK$6), 0, 2)+1)</f>
        <v/>
      </c>
      <c r="BL156" s="68" t="str">
        <f ca="1">INDEX({"","_","-","="},IF(OR($D156 &gt;= BM$6, $E156 &lt; BL$6), 0, 1)+IF(OR($F156 &gt;= BM$6, $G156 &lt; BL$6), 0, 2)+1)</f>
        <v/>
      </c>
      <c r="BM156" s="68" t="str">
        <f ca="1">INDEX({"","_","-","="},IF(OR($D156 &gt;= BN$6, $E156 &lt; BM$6), 0, 1)+IF(OR($F156 &gt;= BN$6, $G156 &lt; BM$6), 0, 2)+1)</f>
        <v/>
      </c>
      <c r="BN156" s="68" t="str">
        <f ca="1">INDEX({"","_","-","="},IF(OR($D156 &gt;= BO$6, $E156 &lt; BN$6), 0, 1)+IF(OR($F156 &gt;= BO$6, $G156 &lt; BN$6), 0, 2)+1)</f>
        <v/>
      </c>
      <c r="BO156" s="68" t="str">
        <f ca="1">INDEX({"","_","-","="},IF(OR($D156 &gt;= BP$6, $E156 &lt; BO$6), 0, 1)+IF(OR($F156 &gt;= BP$6, $G156 &lt; BO$6), 0, 2)+1)</f>
        <v/>
      </c>
      <c r="BP156" s="68" t="str">
        <f ca="1">INDEX({"","_","-","="},IF(OR($D156 &gt;= BQ$6, $E156 &lt; BP$6), 0, 1)+IF(OR($F156 &gt;= BQ$6, $G156 &lt; BP$6), 0, 2)+1)</f>
        <v/>
      </c>
      <c r="BQ156" s="68" t="str">
        <f ca="1">INDEX({"","_","-","="},IF(OR($D156 &gt;= BR$6, $E156 &lt; BQ$6), 0, 1)+IF(OR($F156 &gt;= BR$6, $G156 &lt; BQ$6), 0, 2)+1)</f>
        <v/>
      </c>
      <c r="BR156" s="68" t="str">
        <f ca="1">INDEX({"","_","-","="},IF(OR($D156 &gt;= BS$6, $E156 &lt; BR$6), 0, 1)+IF(OR($F156 &gt;= BS$6, $G156 &lt; BR$6), 0, 2)+1)</f>
        <v/>
      </c>
      <c r="BS156" s="68" t="str">
        <f ca="1">INDEX({"","_","-","="},IF(OR($D156 &gt;= BT$6, $E156 &lt; BS$6), 0, 1)+IF(OR($F156 &gt;= BT$6, $G156 &lt; BS$6), 0, 2)+1)</f>
        <v/>
      </c>
      <c r="BT156" s="68" t="str">
        <f ca="1">INDEX({"","_","-","="},IF(OR($D156 &gt;= BU$6, $E156 &lt; BT$6), 0, 1)+IF(OR($F156 &gt;= BU$6, $G156 &lt; BT$6), 0, 2)+1)</f>
        <v/>
      </c>
      <c r="BU156" s="68" t="str">
        <f ca="1">INDEX({"","_","-","="},IF(OR($D156 &gt;= BV$6, $E156 &lt; BU$6), 0, 1)+IF(OR($F156 &gt;= BV$6, $G156 &lt; BU$6), 0, 2)+1)</f>
        <v/>
      </c>
      <c r="BV156" s="68" t="str">
        <f ca="1">INDEX({"","_","-","="},IF(OR($D156 &gt;= BW$6, $E156 &lt; BV$6), 0, 1)+IF(OR($F156 &gt;= BW$6, $G156 &lt; BV$6), 0, 2)+1)</f>
        <v/>
      </c>
      <c r="BW156" s="68" t="str">
        <f ca="1">INDEX({"","_","-","="},IF(OR($D156 &gt;= BX$6, $E156 &lt; BW$6), 0, 1)+IF(OR($F156 &gt;= BX$6, $G156 &lt; BW$6), 0, 2)+1)</f>
        <v/>
      </c>
      <c r="BX156" s="68" t="str">
        <f ca="1">INDEX({"","_","-","="},IF(OR($D156 &gt;= BY$6, $E156 &lt; BX$6), 0, 1)+IF(OR($F156 &gt;= BY$6, $G156 &lt; BX$6), 0, 2)+1)</f>
        <v/>
      </c>
      <c r="BY156" s="68" t="str">
        <f ca="1">INDEX({"","_","-","="},IF(OR($D156 &gt;= BZ$6, $E156 &lt; BY$6), 0, 1)+IF(OR($F156 &gt;= BZ$6, $G156 &lt; BY$6), 0, 2)+1)</f>
        <v/>
      </c>
      <c r="BZ156" s="68" t="str">
        <f ca="1">INDEX({"","_","-","="},IF(OR($D156 &gt;= CA$6, $E156 &lt; BZ$6), 0, 1)+IF(OR($F156 &gt;= CA$6, $G156 &lt; BZ$6), 0, 2)+1)</f>
        <v/>
      </c>
      <c r="CA156" s="68" t="str">
        <f ca="1">INDEX({"","_","-","="},IF(OR($D156 &gt;= CB$6, $E156 &lt; CA$6), 0, 1)+IF(OR($F156 &gt;= CB$6, $G156 &lt; CA$6), 0, 2)+1)</f>
        <v/>
      </c>
      <c r="CB156" s="68" t="str">
        <f ca="1">INDEX({"","_","-","="},IF(OR($D156 &gt;= CC$6, $E156 &lt; CB$6), 0, 1)+IF(OR($F156 &gt;= CC$6, $G156 &lt; CB$6), 0, 2)+1)</f>
        <v/>
      </c>
      <c r="CC156" s="68" t="str">
        <f ca="1">INDEX({"","_","-","="},IF(OR($D156 &gt;= CD$6, $E156 &lt; CC$6), 0, 1)+IF(OR($F156 &gt;= CD$6, $G156 &lt; CC$6), 0, 2)+1)</f>
        <v/>
      </c>
      <c r="CD156" s="68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IF('临-进度'!M152,'临-进度'!$A152,"")</f>
        <v/>
      </c>
      <c r="B157" s="8" t="str">
        <f ca="1">IF('临-进度'!M152,'临-进度'!$B152,"")</f>
        <v/>
      </c>
      <c r="C157" s="8" t="str">
        <f ca="1">IF('临-进度'!M152,'临-进度'!$E152,"")</f>
        <v/>
      </c>
      <c r="D157" s="40" t="str">
        <f ca="1">IF('临-进度'!$M152,'临-进度'!$I152,"")</f>
        <v/>
      </c>
      <c r="E157" s="40" t="str">
        <f ca="1">IF('临-进度'!$M152,'临-进度'!$AE152,"")</f>
        <v/>
      </c>
      <c r="F157" s="40" t="str">
        <f ca="1">IF('临-进度'!$M152,'临-进度'!$J152,"")</f>
        <v/>
      </c>
      <c r="G157" s="73" t="str">
        <f ca="1">IF('临-进度'!$M152,'临-进度'!$AF152,"")</f>
        <v/>
      </c>
      <c r="H157" s="68" t="str">
        <f ca="1">INDEX({"","_","-","="},IF(OR($D157 &gt;= I$6, $E157 &lt; H$6), 0, 1)+IF(OR($F157 &gt;= I$6, $G157 &lt; H$6), 0, 2)+1)</f>
        <v/>
      </c>
      <c r="I157" s="68" t="str">
        <f ca="1">INDEX({"","_","-","="},IF(OR($D157 &gt;= J$6, $E157 &lt; I$6), 0, 1)+IF(OR($F157 &gt;= J$6, $G157 &lt; I$6), 0, 2)+1)</f>
        <v/>
      </c>
      <c r="J157" s="68" t="str">
        <f ca="1">INDEX({"","_","-","="},IF(OR($D157 &gt;= K$6, $E157 &lt; J$6), 0, 1)+IF(OR($F157 &gt;= K$6, $G157 &lt; J$6), 0, 2)+1)</f>
        <v/>
      </c>
      <c r="K157" s="68" t="str">
        <f ca="1">INDEX({"","_","-","="},IF(OR($D157 &gt;= L$6, $E157 &lt; K$6), 0, 1)+IF(OR($F157 &gt;= L$6, $G157 &lt; K$6), 0, 2)+1)</f>
        <v/>
      </c>
      <c r="L157" s="68" t="str">
        <f ca="1">INDEX({"","_","-","="},IF(OR($D157 &gt;= M$6, $E157 &lt; L$6), 0, 1)+IF(OR($F157 &gt;= M$6, $G157 &lt; L$6), 0, 2)+1)</f>
        <v/>
      </c>
      <c r="M157" s="68" t="str">
        <f ca="1">INDEX({"","_","-","="},IF(OR($D157 &gt;= N$6, $E157 &lt; M$6), 0, 1)+IF(OR($F157 &gt;= N$6, $G157 &lt; M$6), 0, 2)+1)</f>
        <v/>
      </c>
      <c r="N157" s="68" t="str">
        <f ca="1">INDEX({"","_","-","="},IF(OR($D157 &gt;= O$6, $E157 &lt; N$6), 0, 1)+IF(OR($F157 &gt;= O$6, $G157 &lt; N$6), 0, 2)+1)</f>
        <v/>
      </c>
      <c r="O157" s="68" t="str">
        <f ca="1">INDEX({"","_","-","="},IF(OR($D157 &gt;= P$6, $E157 &lt; O$6), 0, 1)+IF(OR($F157 &gt;= P$6, $G157 &lt; O$6), 0, 2)+1)</f>
        <v/>
      </c>
      <c r="P157" s="68" t="str">
        <f ca="1">INDEX({"","_","-","="},IF(OR($D157 &gt;= Q$6, $E157 &lt; P$6), 0, 1)+IF(OR($F157 &gt;= Q$6, $G157 &lt; P$6), 0, 2)+1)</f>
        <v/>
      </c>
      <c r="Q157" s="68" t="str">
        <f ca="1">INDEX({"","_","-","="},IF(OR($D157 &gt;= R$6, $E157 &lt; Q$6), 0, 1)+IF(OR($F157 &gt;= R$6, $G157 &lt; Q$6), 0, 2)+1)</f>
        <v/>
      </c>
      <c r="R157" s="68" t="str">
        <f ca="1">INDEX({"","_","-","="},IF(OR($D157 &gt;= S$6, $E157 &lt; R$6), 0, 1)+IF(OR($F157 &gt;= S$6, $G157 &lt; R$6), 0, 2)+1)</f>
        <v/>
      </c>
      <c r="S157" s="68" t="str">
        <f ca="1">INDEX({"","_","-","="},IF(OR($D157 &gt;= T$6, $E157 &lt; S$6), 0, 1)+IF(OR($F157 &gt;= T$6, $G157 &lt; S$6), 0, 2)+1)</f>
        <v/>
      </c>
      <c r="T157" s="68" t="str">
        <f ca="1">INDEX({"","_","-","="},IF(OR($D157 &gt;= U$6, $E157 &lt; T$6), 0, 1)+IF(OR($F157 &gt;= U$6, $G157 &lt; T$6), 0, 2)+1)</f>
        <v/>
      </c>
      <c r="U157" s="68" t="str">
        <f ca="1">INDEX({"","_","-","="},IF(OR($D157 &gt;= V$6, $E157 &lt; U$6), 0, 1)+IF(OR($F157 &gt;= V$6, $G157 &lt; U$6), 0, 2)+1)</f>
        <v/>
      </c>
      <c r="V157" s="68" t="str">
        <f ca="1">INDEX({"","_","-","="},IF(OR($D157 &gt;= W$6, $E157 &lt; V$6), 0, 1)+IF(OR($F157 &gt;= W$6, $G157 &lt; V$6), 0, 2)+1)</f>
        <v/>
      </c>
      <c r="W157" s="68" t="str">
        <f ca="1">INDEX({"","_","-","="},IF(OR($D157 &gt;= X$6, $E157 &lt; W$6), 0, 1)+IF(OR($F157 &gt;= X$6, $G157 &lt; W$6), 0, 2)+1)</f>
        <v/>
      </c>
      <c r="X157" s="68" t="str">
        <f ca="1">INDEX({"","_","-","="},IF(OR($D157 &gt;= Y$6, $E157 &lt; X$6), 0, 1)+IF(OR($F157 &gt;= Y$6, $G157 &lt; X$6), 0, 2)+1)</f>
        <v/>
      </c>
      <c r="Y157" s="68" t="str">
        <f ca="1">INDEX({"","_","-","="},IF(OR($D157 &gt;= Z$6, $E157 &lt; Y$6), 0, 1)+IF(OR($F157 &gt;= Z$6, $G157 &lt; Y$6), 0, 2)+1)</f>
        <v/>
      </c>
      <c r="Z157" s="68" t="str">
        <f ca="1">INDEX({"","_","-","="},IF(OR($D157 &gt;= AA$6, $E157 &lt; Z$6), 0, 1)+IF(OR($F157 &gt;= AA$6, $G157 &lt; Z$6), 0, 2)+1)</f>
        <v/>
      </c>
      <c r="AA157" s="68" t="str">
        <f ca="1">INDEX({"","_","-","="},IF(OR($D157 &gt;= AB$6, $E157 &lt; AA$6), 0, 1)+IF(OR($F157 &gt;= AB$6, $G157 &lt; AA$6), 0, 2)+1)</f>
        <v/>
      </c>
      <c r="AB157" s="68" t="str">
        <f ca="1">INDEX({"","_","-","="},IF(OR($D157 &gt;= AC$6, $E157 &lt; AB$6), 0, 1)+IF(OR($F157 &gt;= AC$6, $G157 &lt; AB$6), 0, 2)+1)</f>
        <v/>
      </c>
      <c r="AC157" s="68" t="str">
        <f ca="1">INDEX({"","_","-","="},IF(OR($D157 &gt;= AD$6, $E157 &lt; AC$6), 0, 1)+IF(OR($F157 &gt;= AD$6, $G157 &lt; AC$6), 0, 2)+1)</f>
        <v/>
      </c>
      <c r="AD157" s="68" t="str">
        <f ca="1">INDEX({"","_","-","="},IF(OR($D157 &gt;= AE$6, $E157 &lt; AD$6), 0, 1)+IF(OR($F157 &gt;= AE$6, $G157 &lt; AD$6), 0, 2)+1)</f>
        <v/>
      </c>
      <c r="AE157" s="68" t="str">
        <f ca="1">INDEX({"","_","-","="},IF(OR($D157 &gt;= AF$6, $E157 &lt; AE$6), 0, 1)+IF(OR($F157 &gt;= AF$6, $G157 &lt; AE$6), 0, 2)+1)</f>
        <v/>
      </c>
      <c r="AF157" s="68" t="str">
        <f ca="1">INDEX({"","_","-","="},IF(OR($D157 &gt;= AG$6, $E157 &lt; AF$6), 0, 1)+IF(OR($F157 &gt;= AG$6, $G157 &lt; AF$6), 0, 2)+1)</f>
        <v/>
      </c>
      <c r="AG157" s="68" t="str">
        <f ca="1">INDEX({"","_","-","="},IF(OR($D157 &gt;= AH$6, $E157 &lt; AG$6), 0, 1)+IF(OR($F157 &gt;= AH$6, $G157 &lt; AG$6), 0, 2)+1)</f>
        <v/>
      </c>
      <c r="AH157" s="68" t="str">
        <f ca="1">INDEX({"","_","-","="},IF(OR($D157 &gt;= AI$6, $E157 &lt; AH$6), 0, 1)+IF(OR($F157 &gt;= AI$6, $G157 &lt; AH$6), 0, 2)+1)</f>
        <v/>
      </c>
      <c r="AI157" s="68" t="str">
        <f ca="1">INDEX({"","_","-","="},IF(OR($D157 &gt;= AJ$6, $E157 &lt; AI$6), 0, 1)+IF(OR($F157 &gt;= AJ$6, $G157 &lt; AI$6), 0, 2)+1)</f>
        <v/>
      </c>
      <c r="AJ157" s="68" t="str">
        <f ca="1">INDEX({"","_","-","="},IF(OR($D157 &gt;= AK$6, $E157 &lt; AJ$6), 0, 1)+IF(OR($F157 &gt;= AK$6, $G157 &lt; AJ$6), 0, 2)+1)</f>
        <v/>
      </c>
      <c r="AK157" s="68" t="str">
        <f ca="1">INDEX({"","_","-","="},IF(OR($D157 &gt;= AL$6, $E157 &lt; AK$6), 0, 1)+IF(OR($F157 &gt;= AL$6, $G157 &lt; AK$6), 0, 2)+1)</f>
        <v/>
      </c>
      <c r="AL157" s="68" t="str">
        <f ca="1">INDEX({"","_","-","="},IF(OR($D157 &gt;= AM$6, $E157 &lt; AL$6), 0, 1)+IF(OR($F157 &gt;= AM$6, $G157 &lt; AL$6), 0, 2)+1)</f>
        <v/>
      </c>
      <c r="AM157" s="68" t="str">
        <f ca="1">INDEX({"","_","-","="},IF(OR($D157 &gt;= AN$6, $E157 &lt; AM$6), 0, 1)+IF(OR($F157 &gt;= AN$6, $G157 &lt; AM$6), 0, 2)+1)</f>
        <v/>
      </c>
      <c r="AN157" s="68" t="str">
        <f ca="1">INDEX({"","_","-","="},IF(OR($D157 &gt;= AO$6, $E157 &lt; AN$6), 0, 1)+IF(OR($F157 &gt;= AO$6, $G157 &lt; AN$6), 0, 2)+1)</f>
        <v/>
      </c>
      <c r="AO157" s="68" t="str">
        <f ca="1">INDEX({"","_","-","="},IF(OR($D157 &gt;= AP$6, $E157 &lt; AO$6), 0, 1)+IF(OR($F157 &gt;= AP$6, $G157 &lt; AO$6), 0, 2)+1)</f>
        <v/>
      </c>
      <c r="AP157" s="68" t="str">
        <f ca="1">INDEX({"","_","-","="},IF(OR($D157 &gt;= AQ$6, $E157 &lt; AP$6), 0, 1)+IF(OR($F157 &gt;= AQ$6, $G157 &lt; AP$6), 0, 2)+1)</f>
        <v/>
      </c>
      <c r="AQ157" s="68" t="str">
        <f ca="1">INDEX({"","_","-","="},IF(OR($D157 &gt;= AR$6, $E157 &lt; AQ$6), 0, 1)+IF(OR($F157 &gt;= AR$6, $G157 &lt; AQ$6), 0, 2)+1)</f>
        <v/>
      </c>
      <c r="AR157" s="68" t="str">
        <f ca="1">INDEX({"","_","-","="},IF(OR($D157 &gt;= AS$6, $E157 &lt; AR$6), 0, 1)+IF(OR($F157 &gt;= AS$6, $G157 &lt; AR$6), 0, 2)+1)</f>
        <v/>
      </c>
      <c r="AS157" s="68" t="str">
        <f ca="1">INDEX({"","_","-","="},IF(OR($D157 &gt;= AT$6, $E157 &lt; AS$6), 0, 1)+IF(OR($F157 &gt;= AT$6, $G157 &lt; AS$6), 0, 2)+1)</f>
        <v/>
      </c>
      <c r="AT157" s="68" t="str">
        <f ca="1">INDEX({"","_","-","="},IF(OR($D157 &gt;= AU$6, $E157 &lt; AT$6), 0, 1)+IF(OR($F157 &gt;= AU$6, $G157 &lt; AT$6), 0, 2)+1)</f>
        <v/>
      </c>
      <c r="AU157" s="68" t="str">
        <f ca="1">INDEX({"","_","-","="},IF(OR($D157 &gt;= AV$6, $E157 &lt; AU$6), 0, 1)+IF(OR($F157 &gt;= AV$6, $G157 &lt; AU$6), 0, 2)+1)</f>
        <v/>
      </c>
      <c r="AV157" s="68" t="str">
        <f ca="1">INDEX({"","_","-","="},IF(OR($D157 &gt;= AW$6, $E157 &lt; AV$6), 0, 1)+IF(OR($F157 &gt;= AW$6, $G157 &lt; AV$6), 0, 2)+1)</f>
        <v/>
      </c>
      <c r="AW157" s="68" t="str">
        <f ca="1">INDEX({"","_","-","="},IF(OR($D157 &gt;= AX$6, $E157 &lt; AW$6), 0, 1)+IF(OR($F157 &gt;= AX$6, $G157 &lt; AW$6), 0, 2)+1)</f>
        <v/>
      </c>
      <c r="AX157" s="68" t="str">
        <f ca="1">INDEX({"","_","-","="},IF(OR($D157 &gt;= AY$6, $E157 &lt; AX$6), 0, 1)+IF(OR($F157 &gt;= AY$6, $G157 &lt; AX$6), 0, 2)+1)</f>
        <v/>
      </c>
      <c r="AY157" s="68" t="str">
        <f ca="1">INDEX({"","_","-","="},IF(OR($D157 &gt;= AZ$6, $E157 &lt; AY$6), 0, 1)+IF(OR($F157 &gt;= AZ$6, $G157 &lt; AY$6), 0, 2)+1)</f>
        <v/>
      </c>
      <c r="AZ157" s="68" t="str">
        <f ca="1">INDEX({"","_","-","="},IF(OR($D157 &gt;= BA$6, $E157 &lt; AZ$6), 0, 1)+IF(OR($F157 &gt;= BA$6, $G157 &lt; AZ$6), 0, 2)+1)</f>
        <v/>
      </c>
      <c r="BA157" s="68" t="str">
        <f ca="1">INDEX({"","_","-","="},IF(OR($D157 &gt;= BB$6, $E157 &lt; BA$6), 0, 1)+IF(OR($F157 &gt;= BB$6, $G157 &lt; BA$6), 0, 2)+1)</f>
        <v/>
      </c>
      <c r="BB157" s="68" t="str">
        <f ca="1">INDEX({"","_","-","="},IF(OR($D157 &gt;= BC$6, $E157 &lt; BB$6), 0, 1)+IF(OR($F157 &gt;= BC$6, $G157 &lt; BB$6), 0, 2)+1)</f>
        <v/>
      </c>
      <c r="BC157" s="68" t="str">
        <f ca="1">INDEX({"","_","-","="},IF(OR($D157 &gt;= BD$6, $E157 &lt; BC$6), 0, 1)+IF(OR($F157 &gt;= BD$6, $G157 &lt; BC$6), 0, 2)+1)</f>
        <v/>
      </c>
      <c r="BD157" s="68" t="str">
        <f ca="1">INDEX({"","_","-","="},IF(OR($D157 &gt;= BE$6, $E157 &lt; BD$6), 0, 1)+IF(OR($F157 &gt;= BE$6, $G157 &lt; BD$6), 0, 2)+1)</f>
        <v/>
      </c>
      <c r="BE157" s="68" t="str">
        <f ca="1">INDEX({"","_","-","="},IF(OR($D157 &gt;= BF$6, $E157 &lt; BE$6), 0, 1)+IF(OR($F157 &gt;= BF$6, $G157 &lt; BE$6), 0, 2)+1)</f>
        <v/>
      </c>
      <c r="BF157" s="68" t="str">
        <f ca="1">INDEX({"","_","-","="},IF(OR($D157 &gt;= BG$6, $E157 &lt; BF$6), 0, 1)+IF(OR($F157 &gt;= BG$6, $G157 &lt; BF$6), 0, 2)+1)</f>
        <v/>
      </c>
      <c r="BG157" s="68" t="str">
        <f ca="1">INDEX({"","_","-","="},IF(OR($D157 &gt;= BH$6, $E157 &lt; BG$6), 0, 1)+IF(OR($F157 &gt;= BH$6, $G157 &lt; BG$6), 0, 2)+1)</f>
        <v/>
      </c>
      <c r="BH157" s="68" t="str">
        <f ca="1">INDEX({"","_","-","="},IF(OR($D157 &gt;= BI$6, $E157 &lt; BH$6), 0, 1)+IF(OR($F157 &gt;= BI$6, $G157 &lt; BH$6), 0, 2)+1)</f>
        <v/>
      </c>
      <c r="BI157" s="68" t="str">
        <f ca="1">INDEX({"","_","-","="},IF(OR($D157 &gt;= BJ$6, $E157 &lt; BI$6), 0, 1)+IF(OR($F157 &gt;= BJ$6, $G157 &lt; BI$6), 0, 2)+1)</f>
        <v/>
      </c>
      <c r="BJ157" s="68" t="str">
        <f ca="1">INDEX({"","_","-","="},IF(OR($D157 &gt;= BK$6, $E157 &lt; BJ$6), 0, 1)+IF(OR($F157 &gt;= BK$6, $G157 &lt; BJ$6), 0, 2)+1)</f>
        <v/>
      </c>
      <c r="BK157" s="68" t="str">
        <f ca="1">INDEX({"","_","-","="},IF(OR($D157 &gt;= BL$6, $E157 &lt; BK$6), 0, 1)+IF(OR($F157 &gt;= BL$6, $G157 &lt; BK$6), 0, 2)+1)</f>
        <v/>
      </c>
      <c r="BL157" s="68" t="str">
        <f ca="1">INDEX({"","_","-","="},IF(OR($D157 &gt;= BM$6, $E157 &lt; BL$6), 0, 1)+IF(OR($F157 &gt;= BM$6, $G157 &lt; BL$6), 0, 2)+1)</f>
        <v/>
      </c>
      <c r="BM157" s="68" t="str">
        <f ca="1">INDEX({"","_","-","="},IF(OR($D157 &gt;= BN$6, $E157 &lt; BM$6), 0, 1)+IF(OR($F157 &gt;= BN$6, $G157 &lt; BM$6), 0, 2)+1)</f>
        <v/>
      </c>
      <c r="BN157" s="68" t="str">
        <f ca="1">INDEX({"","_","-","="},IF(OR($D157 &gt;= BO$6, $E157 &lt; BN$6), 0, 1)+IF(OR($F157 &gt;= BO$6, $G157 &lt; BN$6), 0, 2)+1)</f>
        <v/>
      </c>
      <c r="BO157" s="68" t="str">
        <f ca="1">INDEX({"","_","-","="},IF(OR($D157 &gt;= BP$6, $E157 &lt; BO$6), 0, 1)+IF(OR($F157 &gt;= BP$6, $G157 &lt; BO$6), 0, 2)+1)</f>
        <v/>
      </c>
      <c r="BP157" s="68" t="str">
        <f ca="1">INDEX({"","_","-","="},IF(OR($D157 &gt;= BQ$6, $E157 &lt; BP$6), 0, 1)+IF(OR($F157 &gt;= BQ$6, $G157 &lt; BP$6), 0, 2)+1)</f>
        <v/>
      </c>
      <c r="BQ157" s="68" t="str">
        <f ca="1">INDEX({"","_","-","="},IF(OR($D157 &gt;= BR$6, $E157 &lt; BQ$6), 0, 1)+IF(OR($F157 &gt;= BR$6, $G157 &lt; BQ$6), 0, 2)+1)</f>
        <v/>
      </c>
      <c r="BR157" s="68" t="str">
        <f ca="1">INDEX({"","_","-","="},IF(OR($D157 &gt;= BS$6, $E157 &lt; BR$6), 0, 1)+IF(OR($F157 &gt;= BS$6, $G157 &lt; BR$6), 0, 2)+1)</f>
        <v/>
      </c>
      <c r="BS157" s="68" t="str">
        <f ca="1">INDEX({"","_","-","="},IF(OR($D157 &gt;= BT$6, $E157 &lt; BS$6), 0, 1)+IF(OR($F157 &gt;= BT$6, $G157 &lt; BS$6), 0, 2)+1)</f>
        <v/>
      </c>
      <c r="BT157" s="68" t="str">
        <f ca="1">INDEX({"","_","-","="},IF(OR($D157 &gt;= BU$6, $E157 &lt; BT$6), 0, 1)+IF(OR($F157 &gt;= BU$6, $G157 &lt; BT$6), 0, 2)+1)</f>
        <v/>
      </c>
      <c r="BU157" s="68" t="str">
        <f ca="1">INDEX({"","_","-","="},IF(OR($D157 &gt;= BV$6, $E157 &lt; BU$6), 0, 1)+IF(OR($F157 &gt;= BV$6, $G157 &lt; BU$6), 0, 2)+1)</f>
        <v/>
      </c>
      <c r="BV157" s="68" t="str">
        <f ca="1">INDEX({"","_","-","="},IF(OR($D157 &gt;= BW$6, $E157 &lt; BV$6), 0, 1)+IF(OR($F157 &gt;= BW$6, $G157 &lt; BV$6), 0, 2)+1)</f>
        <v/>
      </c>
      <c r="BW157" s="68" t="str">
        <f ca="1">INDEX({"","_","-","="},IF(OR($D157 &gt;= BX$6, $E157 &lt; BW$6), 0, 1)+IF(OR($F157 &gt;= BX$6, $G157 &lt; BW$6), 0, 2)+1)</f>
        <v/>
      </c>
      <c r="BX157" s="68" t="str">
        <f ca="1">INDEX({"","_","-","="},IF(OR($D157 &gt;= BY$6, $E157 &lt; BX$6), 0, 1)+IF(OR($F157 &gt;= BY$6, $G157 &lt; BX$6), 0, 2)+1)</f>
        <v/>
      </c>
      <c r="BY157" s="68" t="str">
        <f ca="1">INDEX({"","_","-","="},IF(OR($D157 &gt;= BZ$6, $E157 &lt; BY$6), 0, 1)+IF(OR($F157 &gt;= BZ$6, $G157 &lt; BY$6), 0, 2)+1)</f>
        <v/>
      </c>
      <c r="BZ157" s="68" t="str">
        <f ca="1">INDEX({"","_","-","="},IF(OR($D157 &gt;= CA$6, $E157 &lt; BZ$6), 0, 1)+IF(OR($F157 &gt;= CA$6, $G157 &lt; BZ$6), 0, 2)+1)</f>
        <v/>
      </c>
      <c r="CA157" s="68" t="str">
        <f ca="1">INDEX({"","_","-","="},IF(OR($D157 &gt;= CB$6, $E157 &lt; CA$6), 0, 1)+IF(OR($F157 &gt;= CB$6, $G157 &lt; CA$6), 0, 2)+1)</f>
        <v/>
      </c>
      <c r="CB157" s="68" t="str">
        <f ca="1">INDEX({"","_","-","="},IF(OR($D157 &gt;= CC$6, $E157 &lt; CB$6), 0, 1)+IF(OR($F157 &gt;= CC$6, $G157 &lt; CB$6), 0, 2)+1)</f>
        <v/>
      </c>
      <c r="CC157" s="68" t="str">
        <f ca="1">INDEX({"","_","-","="},IF(OR($D157 &gt;= CD$6, $E157 &lt; CC$6), 0, 1)+IF(OR($F157 &gt;= CD$6, $G157 &lt; CC$6), 0, 2)+1)</f>
        <v/>
      </c>
      <c r="CD157" s="68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IF('临-进度'!M153,'临-进度'!$A153,"")</f>
        <v/>
      </c>
      <c r="B158" s="8" t="str">
        <f ca="1">IF('临-进度'!M153,'临-进度'!$B153,"")</f>
        <v/>
      </c>
      <c r="C158" s="8" t="str">
        <f ca="1">IF('临-进度'!M153,'临-进度'!$E153,"")</f>
        <v/>
      </c>
      <c r="D158" s="40" t="str">
        <f ca="1">IF('临-进度'!$M153,'临-进度'!$I153,"")</f>
        <v/>
      </c>
      <c r="E158" s="40" t="str">
        <f ca="1">IF('临-进度'!$M153,'临-进度'!$AE153,"")</f>
        <v/>
      </c>
      <c r="F158" s="40" t="str">
        <f ca="1">IF('临-进度'!$M153,'临-进度'!$J153,"")</f>
        <v/>
      </c>
      <c r="G158" s="73" t="str">
        <f ca="1">IF('临-进度'!$M153,'临-进度'!$AF153,"")</f>
        <v/>
      </c>
      <c r="H158" s="68" t="str">
        <f ca="1">INDEX({"","_","-","="},IF(OR($D158 &gt;= I$6, $E158 &lt; H$6), 0, 1)+IF(OR($F158 &gt;= I$6, $G158 &lt; H$6), 0, 2)+1)</f>
        <v/>
      </c>
      <c r="I158" s="68" t="str">
        <f ca="1">INDEX({"","_","-","="},IF(OR($D158 &gt;= J$6, $E158 &lt; I$6), 0, 1)+IF(OR($F158 &gt;= J$6, $G158 &lt; I$6), 0, 2)+1)</f>
        <v/>
      </c>
      <c r="J158" s="68" t="str">
        <f ca="1">INDEX({"","_","-","="},IF(OR($D158 &gt;= K$6, $E158 &lt; J$6), 0, 1)+IF(OR($F158 &gt;= K$6, $G158 &lt; J$6), 0, 2)+1)</f>
        <v/>
      </c>
      <c r="K158" s="68" t="str">
        <f ca="1">INDEX({"","_","-","="},IF(OR($D158 &gt;= L$6, $E158 &lt; K$6), 0, 1)+IF(OR($F158 &gt;= L$6, $G158 &lt; K$6), 0, 2)+1)</f>
        <v/>
      </c>
      <c r="L158" s="68" t="str">
        <f ca="1">INDEX({"","_","-","="},IF(OR($D158 &gt;= M$6, $E158 &lt; L$6), 0, 1)+IF(OR($F158 &gt;= M$6, $G158 &lt; L$6), 0, 2)+1)</f>
        <v/>
      </c>
      <c r="M158" s="68" t="str">
        <f ca="1">INDEX({"","_","-","="},IF(OR($D158 &gt;= N$6, $E158 &lt; M$6), 0, 1)+IF(OR($F158 &gt;= N$6, $G158 &lt; M$6), 0, 2)+1)</f>
        <v/>
      </c>
      <c r="N158" s="68" t="str">
        <f ca="1">INDEX({"","_","-","="},IF(OR($D158 &gt;= O$6, $E158 &lt; N$6), 0, 1)+IF(OR($F158 &gt;= O$6, $G158 &lt; N$6), 0, 2)+1)</f>
        <v/>
      </c>
      <c r="O158" s="68" t="str">
        <f ca="1">INDEX({"","_","-","="},IF(OR($D158 &gt;= P$6, $E158 &lt; O$6), 0, 1)+IF(OR($F158 &gt;= P$6, $G158 &lt; O$6), 0, 2)+1)</f>
        <v/>
      </c>
      <c r="P158" s="68" t="str">
        <f ca="1">INDEX({"","_","-","="},IF(OR($D158 &gt;= Q$6, $E158 &lt; P$6), 0, 1)+IF(OR($F158 &gt;= Q$6, $G158 &lt; P$6), 0, 2)+1)</f>
        <v/>
      </c>
      <c r="Q158" s="68" t="str">
        <f ca="1">INDEX({"","_","-","="},IF(OR($D158 &gt;= R$6, $E158 &lt; Q$6), 0, 1)+IF(OR($F158 &gt;= R$6, $G158 &lt; Q$6), 0, 2)+1)</f>
        <v/>
      </c>
      <c r="R158" s="68" t="str">
        <f ca="1">INDEX({"","_","-","="},IF(OR($D158 &gt;= S$6, $E158 &lt; R$6), 0, 1)+IF(OR($F158 &gt;= S$6, $G158 &lt; R$6), 0, 2)+1)</f>
        <v/>
      </c>
      <c r="S158" s="68" t="str">
        <f ca="1">INDEX({"","_","-","="},IF(OR($D158 &gt;= T$6, $E158 &lt; S$6), 0, 1)+IF(OR($F158 &gt;= T$6, $G158 &lt; S$6), 0, 2)+1)</f>
        <v/>
      </c>
      <c r="T158" s="68" t="str">
        <f ca="1">INDEX({"","_","-","="},IF(OR($D158 &gt;= U$6, $E158 &lt; T$6), 0, 1)+IF(OR($F158 &gt;= U$6, $G158 &lt; T$6), 0, 2)+1)</f>
        <v/>
      </c>
      <c r="U158" s="68" t="str">
        <f ca="1">INDEX({"","_","-","="},IF(OR($D158 &gt;= V$6, $E158 &lt; U$6), 0, 1)+IF(OR($F158 &gt;= V$6, $G158 &lt; U$6), 0, 2)+1)</f>
        <v/>
      </c>
      <c r="V158" s="68" t="str">
        <f ca="1">INDEX({"","_","-","="},IF(OR($D158 &gt;= W$6, $E158 &lt; V$6), 0, 1)+IF(OR($F158 &gt;= W$6, $G158 &lt; V$6), 0, 2)+1)</f>
        <v/>
      </c>
      <c r="W158" s="68" t="str">
        <f ca="1">INDEX({"","_","-","="},IF(OR($D158 &gt;= X$6, $E158 &lt; W$6), 0, 1)+IF(OR($F158 &gt;= X$6, $G158 &lt; W$6), 0, 2)+1)</f>
        <v/>
      </c>
      <c r="X158" s="68" t="str">
        <f ca="1">INDEX({"","_","-","="},IF(OR($D158 &gt;= Y$6, $E158 &lt; X$6), 0, 1)+IF(OR($F158 &gt;= Y$6, $G158 &lt; X$6), 0, 2)+1)</f>
        <v/>
      </c>
      <c r="Y158" s="68" t="str">
        <f ca="1">INDEX({"","_","-","="},IF(OR($D158 &gt;= Z$6, $E158 &lt; Y$6), 0, 1)+IF(OR($F158 &gt;= Z$6, $G158 &lt; Y$6), 0, 2)+1)</f>
        <v/>
      </c>
      <c r="Z158" s="68" t="str">
        <f ca="1">INDEX({"","_","-","="},IF(OR($D158 &gt;= AA$6, $E158 &lt; Z$6), 0, 1)+IF(OR($F158 &gt;= AA$6, $G158 &lt; Z$6), 0, 2)+1)</f>
        <v/>
      </c>
      <c r="AA158" s="68" t="str">
        <f ca="1">INDEX({"","_","-","="},IF(OR($D158 &gt;= AB$6, $E158 &lt; AA$6), 0, 1)+IF(OR($F158 &gt;= AB$6, $G158 &lt; AA$6), 0, 2)+1)</f>
        <v/>
      </c>
      <c r="AB158" s="68" t="str">
        <f ca="1">INDEX({"","_","-","="},IF(OR($D158 &gt;= AC$6, $E158 &lt; AB$6), 0, 1)+IF(OR($F158 &gt;= AC$6, $G158 &lt; AB$6), 0, 2)+1)</f>
        <v/>
      </c>
      <c r="AC158" s="68" t="str">
        <f ca="1">INDEX({"","_","-","="},IF(OR($D158 &gt;= AD$6, $E158 &lt; AC$6), 0, 1)+IF(OR($F158 &gt;= AD$6, $G158 &lt; AC$6), 0, 2)+1)</f>
        <v/>
      </c>
      <c r="AD158" s="68" t="str">
        <f ca="1">INDEX({"","_","-","="},IF(OR($D158 &gt;= AE$6, $E158 &lt; AD$6), 0, 1)+IF(OR($F158 &gt;= AE$6, $G158 &lt; AD$6), 0, 2)+1)</f>
        <v/>
      </c>
      <c r="AE158" s="68" t="str">
        <f ca="1">INDEX({"","_","-","="},IF(OR($D158 &gt;= AF$6, $E158 &lt; AE$6), 0, 1)+IF(OR($F158 &gt;= AF$6, $G158 &lt; AE$6), 0, 2)+1)</f>
        <v/>
      </c>
      <c r="AF158" s="68" t="str">
        <f ca="1">INDEX({"","_","-","="},IF(OR($D158 &gt;= AG$6, $E158 &lt; AF$6), 0, 1)+IF(OR($F158 &gt;= AG$6, $G158 &lt; AF$6), 0, 2)+1)</f>
        <v/>
      </c>
      <c r="AG158" s="68" t="str">
        <f ca="1">INDEX({"","_","-","="},IF(OR($D158 &gt;= AH$6, $E158 &lt; AG$6), 0, 1)+IF(OR($F158 &gt;= AH$6, $G158 &lt; AG$6), 0, 2)+1)</f>
        <v/>
      </c>
      <c r="AH158" s="68" t="str">
        <f ca="1">INDEX({"","_","-","="},IF(OR($D158 &gt;= AI$6, $E158 &lt; AH$6), 0, 1)+IF(OR($F158 &gt;= AI$6, $G158 &lt; AH$6), 0, 2)+1)</f>
        <v/>
      </c>
      <c r="AI158" s="68" t="str">
        <f ca="1">INDEX({"","_","-","="},IF(OR($D158 &gt;= AJ$6, $E158 &lt; AI$6), 0, 1)+IF(OR($F158 &gt;= AJ$6, $G158 &lt; AI$6), 0, 2)+1)</f>
        <v/>
      </c>
      <c r="AJ158" s="68" t="str">
        <f ca="1">INDEX({"","_","-","="},IF(OR($D158 &gt;= AK$6, $E158 &lt; AJ$6), 0, 1)+IF(OR($F158 &gt;= AK$6, $G158 &lt; AJ$6), 0, 2)+1)</f>
        <v/>
      </c>
      <c r="AK158" s="68" t="str">
        <f ca="1">INDEX({"","_","-","="},IF(OR($D158 &gt;= AL$6, $E158 &lt; AK$6), 0, 1)+IF(OR($F158 &gt;= AL$6, $G158 &lt; AK$6), 0, 2)+1)</f>
        <v/>
      </c>
      <c r="AL158" s="68" t="str">
        <f ca="1">INDEX({"","_","-","="},IF(OR($D158 &gt;= AM$6, $E158 &lt; AL$6), 0, 1)+IF(OR($F158 &gt;= AM$6, $G158 &lt; AL$6), 0, 2)+1)</f>
        <v/>
      </c>
      <c r="AM158" s="68" t="str">
        <f ca="1">INDEX({"","_","-","="},IF(OR($D158 &gt;= AN$6, $E158 &lt; AM$6), 0, 1)+IF(OR($F158 &gt;= AN$6, $G158 &lt; AM$6), 0, 2)+1)</f>
        <v/>
      </c>
      <c r="AN158" s="68" t="str">
        <f ca="1">INDEX({"","_","-","="},IF(OR($D158 &gt;= AO$6, $E158 &lt; AN$6), 0, 1)+IF(OR($F158 &gt;= AO$6, $G158 &lt; AN$6), 0, 2)+1)</f>
        <v/>
      </c>
      <c r="AO158" s="68" t="str">
        <f ca="1">INDEX({"","_","-","="},IF(OR($D158 &gt;= AP$6, $E158 &lt; AO$6), 0, 1)+IF(OR($F158 &gt;= AP$6, $G158 &lt; AO$6), 0, 2)+1)</f>
        <v/>
      </c>
      <c r="AP158" s="68" t="str">
        <f ca="1">INDEX({"","_","-","="},IF(OR($D158 &gt;= AQ$6, $E158 &lt; AP$6), 0, 1)+IF(OR($F158 &gt;= AQ$6, $G158 &lt; AP$6), 0, 2)+1)</f>
        <v/>
      </c>
      <c r="AQ158" s="68" t="str">
        <f ca="1">INDEX({"","_","-","="},IF(OR($D158 &gt;= AR$6, $E158 &lt; AQ$6), 0, 1)+IF(OR($F158 &gt;= AR$6, $G158 &lt; AQ$6), 0, 2)+1)</f>
        <v/>
      </c>
      <c r="AR158" s="68" t="str">
        <f ca="1">INDEX({"","_","-","="},IF(OR($D158 &gt;= AS$6, $E158 &lt; AR$6), 0, 1)+IF(OR($F158 &gt;= AS$6, $G158 &lt; AR$6), 0, 2)+1)</f>
        <v/>
      </c>
      <c r="AS158" s="68" t="str">
        <f ca="1">INDEX({"","_","-","="},IF(OR($D158 &gt;= AT$6, $E158 &lt; AS$6), 0, 1)+IF(OR($F158 &gt;= AT$6, $G158 &lt; AS$6), 0, 2)+1)</f>
        <v/>
      </c>
      <c r="AT158" s="68" t="str">
        <f ca="1">INDEX({"","_","-","="},IF(OR($D158 &gt;= AU$6, $E158 &lt; AT$6), 0, 1)+IF(OR($F158 &gt;= AU$6, $G158 &lt; AT$6), 0, 2)+1)</f>
        <v/>
      </c>
      <c r="AU158" s="68" t="str">
        <f ca="1">INDEX({"","_","-","="},IF(OR($D158 &gt;= AV$6, $E158 &lt; AU$6), 0, 1)+IF(OR($F158 &gt;= AV$6, $G158 &lt; AU$6), 0, 2)+1)</f>
        <v/>
      </c>
      <c r="AV158" s="68" t="str">
        <f ca="1">INDEX({"","_","-","="},IF(OR($D158 &gt;= AW$6, $E158 &lt; AV$6), 0, 1)+IF(OR($F158 &gt;= AW$6, $G158 &lt; AV$6), 0, 2)+1)</f>
        <v/>
      </c>
      <c r="AW158" s="68" t="str">
        <f ca="1">INDEX({"","_","-","="},IF(OR($D158 &gt;= AX$6, $E158 &lt; AW$6), 0, 1)+IF(OR($F158 &gt;= AX$6, $G158 &lt; AW$6), 0, 2)+1)</f>
        <v/>
      </c>
      <c r="AX158" s="68" t="str">
        <f ca="1">INDEX({"","_","-","="},IF(OR($D158 &gt;= AY$6, $E158 &lt; AX$6), 0, 1)+IF(OR($F158 &gt;= AY$6, $G158 &lt; AX$6), 0, 2)+1)</f>
        <v/>
      </c>
      <c r="AY158" s="68" t="str">
        <f ca="1">INDEX({"","_","-","="},IF(OR($D158 &gt;= AZ$6, $E158 &lt; AY$6), 0, 1)+IF(OR($F158 &gt;= AZ$6, $G158 &lt; AY$6), 0, 2)+1)</f>
        <v/>
      </c>
      <c r="AZ158" s="68" t="str">
        <f ca="1">INDEX({"","_","-","="},IF(OR($D158 &gt;= BA$6, $E158 &lt; AZ$6), 0, 1)+IF(OR($F158 &gt;= BA$6, $G158 &lt; AZ$6), 0, 2)+1)</f>
        <v/>
      </c>
      <c r="BA158" s="68" t="str">
        <f ca="1">INDEX({"","_","-","="},IF(OR($D158 &gt;= BB$6, $E158 &lt; BA$6), 0, 1)+IF(OR($F158 &gt;= BB$6, $G158 &lt; BA$6), 0, 2)+1)</f>
        <v/>
      </c>
      <c r="BB158" s="68" t="str">
        <f ca="1">INDEX({"","_","-","="},IF(OR($D158 &gt;= BC$6, $E158 &lt; BB$6), 0, 1)+IF(OR($F158 &gt;= BC$6, $G158 &lt; BB$6), 0, 2)+1)</f>
        <v/>
      </c>
      <c r="BC158" s="68" t="str">
        <f ca="1">INDEX({"","_","-","="},IF(OR($D158 &gt;= BD$6, $E158 &lt; BC$6), 0, 1)+IF(OR($F158 &gt;= BD$6, $G158 &lt; BC$6), 0, 2)+1)</f>
        <v/>
      </c>
      <c r="BD158" s="68" t="str">
        <f ca="1">INDEX({"","_","-","="},IF(OR($D158 &gt;= BE$6, $E158 &lt; BD$6), 0, 1)+IF(OR($F158 &gt;= BE$6, $G158 &lt; BD$6), 0, 2)+1)</f>
        <v/>
      </c>
      <c r="BE158" s="68" t="str">
        <f ca="1">INDEX({"","_","-","="},IF(OR($D158 &gt;= BF$6, $E158 &lt; BE$6), 0, 1)+IF(OR($F158 &gt;= BF$6, $G158 &lt; BE$6), 0, 2)+1)</f>
        <v/>
      </c>
      <c r="BF158" s="68" t="str">
        <f ca="1">INDEX({"","_","-","="},IF(OR($D158 &gt;= BG$6, $E158 &lt; BF$6), 0, 1)+IF(OR($F158 &gt;= BG$6, $G158 &lt; BF$6), 0, 2)+1)</f>
        <v/>
      </c>
      <c r="BG158" s="68" t="str">
        <f ca="1">INDEX({"","_","-","="},IF(OR($D158 &gt;= BH$6, $E158 &lt; BG$6), 0, 1)+IF(OR($F158 &gt;= BH$6, $G158 &lt; BG$6), 0, 2)+1)</f>
        <v/>
      </c>
      <c r="BH158" s="68" t="str">
        <f ca="1">INDEX({"","_","-","="},IF(OR($D158 &gt;= BI$6, $E158 &lt; BH$6), 0, 1)+IF(OR($F158 &gt;= BI$6, $G158 &lt; BH$6), 0, 2)+1)</f>
        <v/>
      </c>
      <c r="BI158" s="68" t="str">
        <f ca="1">INDEX({"","_","-","="},IF(OR($D158 &gt;= BJ$6, $E158 &lt; BI$6), 0, 1)+IF(OR($F158 &gt;= BJ$6, $G158 &lt; BI$6), 0, 2)+1)</f>
        <v/>
      </c>
      <c r="BJ158" s="68" t="str">
        <f ca="1">INDEX({"","_","-","="},IF(OR($D158 &gt;= BK$6, $E158 &lt; BJ$6), 0, 1)+IF(OR($F158 &gt;= BK$6, $G158 &lt; BJ$6), 0, 2)+1)</f>
        <v/>
      </c>
      <c r="BK158" s="68" t="str">
        <f ca="1">INDEX({"","_","-","="},IF(OR($D158 &gt;= BL$6, $E158 &lt; BK$6), 0, 1)+IF(OR($F158 &gt;= BL$6, $G158 &lt; BK$6), 0, 2)+1)</f>
        <v/>
      </c>
      <c r="BL158" s="68" t="str">
        <f ca="1">INDEX({"","_","-","="},IF(OR($D158 &gt;= BM$6, $E158 &lt; BL$6), 0, 1)+IF(OR($F158 &gt;= BM$6, $G158 &lt; BL$6), 0, 2)+1)</f>
        <v/>
      </c>
      <c r="BM158" s="68" t="str">
        <f ca="1">INDEX({"","_","-","="},IF(OR($D158 &gt;= BN$6, $E158 &lt; BM$6), 0, 1)+IF(OR($F158 &gt;= BN$6, $G158 &lt; BM$6), 0, 2)+1)</f>
        <v/>
      </c>
      <c r="BN158" s="68" t="str">
        <f ca="1">INDEX({"","_","-","="},IF(OR($D158 &gt;= BO$6, $E158 &lt; BN$6), 0, 1)+IF(OR($F158 &gt;= BO$6, $G158 &lt; BN$6), 0, 2)+1)</f>
        <v/>
      </c>
      <c r="BO158" s="68" t="str">
        <f ca="1">INDEX({"","_","-","="},IF(OR($D158 &gt;= BP$6, $E158 &lt; BO$6), 0, 1)+IF(OR($F158 &gt;= BP$6, $G158 &lt; BO$6), 0, 2)+1)</f>
        <v/>
      </c>
      <c r="BP158" s="68" t="str">
        <f ca="1">INDEX({"","_","-","="},IF(OR($D158 &gt;= BQ$6, $E158 &lt; BP$6), 0, 1)+IF(OR($F158 &gt;= BQ$6, $G158 &lt; BP$6), 0, 2)+1)</f>
        <v/>
      </c>
      <c r="BQ158" s="68" t="str">
        <f ca="1">INDEX({"","_","-","="},IF(OR($D158 &gt;= BR$6, $E158 &lt; BQ$6), 0, 1)+IF(OR($F158 &gt;= BR$6, $G158 &lt; BQ$6), 0, 2)+1)</f>
        <v/>
      </c>
      <c r="BR158" s="68" t="str">
        <f ca="1">INDEX({"","_","-","="},IF(OR($D158 &gt;= BS$6, $E158 &lt; BR$6), 0, 1)+IF(OR($F158 &gt;= BS$6, $G158 &lt; BR$6), 0, 2)+1)</f>
        <v/>
      </c>
      <c r="BS158" s="68" t="str">
        <f ca="1">INDEX({"","_","-","="},IF(OR($D158 &gt;= BT$6, $E158 &lt; BS$6), 0, 1)+IF(OR($F158 &gt;= BT$6, $G158 &lt; BS$6), 0, 2)+1)</f>
        <v/>
      </c>
      <c r="BT158" s="68" t="str">
        <f ca="1">INDEX({"","_","-","="},IF(OR($D158 &gt;= BU$6, $E158 &lt; BT$6), 0, 1)+IF(OR($F158 &gt;= BU$6, $G158 &lt; BT$6), 0, 2)+1)</f>
        <v/>
      </c>
      <c r="BU158" s="68" t="str">
        <f ca="1">INDEX({"","_","-","="},IF(OR($D158 &gt;= BV$6, $E158 &lt; BU$6), 0, 1)+IF(OR($F158 &gt;= BV$6, $G158 &lt; BU$6), 0, 2)+1)</f>
        <v/>
      </c>
      <c r="BV158" s="68" t="str">
        <f ca="1">INDEX({"","_","-","="},IF(OR($D158 &gt;= BW$6, $E158 &lt; BV$6), 0, 1)+IF(OR($F158 &gt;= BW$6, $G158 &lt; BV$6), 0, 2)+1)</f>
        <v/>
      </c>
      <c r="BW158" s="68" t="str">
        <f ca="1">INDEX({"","_","-","="},IF(OR($D158 &gt;= BX$6, $E158 &lt; BW$6), 0, 1)+IF(OR($F158 &gt;= BX$6, $G158 &lt; BW$6), 0, 2)+1)</f>
        <v/>
      </c>
      <c r="BX158" s="68" t="str">
        <f ca="1">INDEX({"","_","-","="},IF(OR($D158 &gt;= BY$6, $E158 &lt; BX$6), 0, 1)+IF(OR($F158 &gt;= BY$6, $G158 &lt; BX$6), 0, 2)+1)</f>
        <v/>
      </c>
      <c r="BY158" s="68" t="str">
        <f ca="1">INDEX({"","_","-","="},IF(OR($D158 &gt;= BZ$6, $E158 &lt; BY$6), 0, 1)+IF(OR($F158 &gt;= BZ$6, $G158 &lt; BY$6), 0, 2)+1)</f>
        <v/>
      </c>
      <c r="BZ158" s="68" t="str">
        <f ca="1">INDEX({"","_","-","="},IF(OR($D158 &gt;= CA$6, $E158 &lt; BZ$6), 0, 1)+IF(OR($F158 &gt;= CA$6, $G158 &lt; BZ$6), 0, 2)+1)</f>
        <v/>
      </c>
      <c r="CA158" s="68" t="str">
        <f ca="1">INDEX({"","_","-","="},IF(OR($D158 &gt;= CB$6, $E158 &lt; CA$6), 0, 1)+IF(OR($F158 &gt;= CB$6, $G158 &lt; CA$6), 0, 2)+1)</f>
        <v/>
      </c>
      <c r="CB158" s="68" t="str">
        <f ca="1">INDEX({"","_","-","="},IF(OR($D158 &gt;= CC$6, $E158 &lt; CB$6), 0, 1)+IF(OR($F158 &gt;= CC$6, $G158 &lt; CB$6), 0, 2)+1)</f>
        <v/>
      </c>
      <c r="CC158" s="68" t="str">
        <f ca="1">INDEX({"","_","-","="},IF(OR($D158 &gt;= CD$6, $E158 &lt; CC$6), 0, 1)+IF(OR($F158 &gt;= CD$6, $G158 &lt; CC$6), 0, 2)+1)</f>
        <v/>
      </c>
      <c r="CD158" s="68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IF('临-进度'!M154,'临-进度'!$A154,"")</f>
        <v/>
      </c>
      <c r="B159" s="8" t="str">
        <f ca="1">IF('临-进度'!M154,'临-进度'!$B154,"")</f>
        <v/>
      </c>
      <c r="C159" s="8" t="str">
        <f ca="1">IF('临-进度'!M154,'临-进度'!$E154,"")</f>
        <v/>
      </c>
      <c r="D159" s="40" t="str">
        <f ca="1">IF('临-进度'!$M154,'临-进度'!$I154,"")</f>
        <v/>
      </c>
      <c r="E159" s="40" t="str">
        <f ca="1">IF('临-进度'!$M154,'临-进度'!$AE154,"")</f>
        <v/>
      </c>
      <c r="F159" s="40" t="str">
        <f ca="1">IF('临-进度'!$M154,'临-进度'!$J154,"")</f>
        <v/>
      </c>
      <c r="G159" s="73" t="str">
        <f ca="1">IF('临-进度'!$M154,'临-进度'!$AF154,"")</f>
        <v/>
      </c>
      <c r="H159" s="68" t="str">
        <f ca="1">INDEX({"","_","-","="},IF(OR($D159 &gt;= I$6, $E159 &lt; H$6), 0, 1)+IF(OR($F159 &gt;= I$6, $G159 &lt; H$6), 0, 2)+1)</f>
        <v/>
      </c>
      <c r="I159" s="68" t="str">
        <f ca="1">INDEX({"","_","-","="},IF(OR($D159 &gt;= J$6, $E159 &lt; I$6), 0, 1)+IF(OR($F159 &gt;= J$6, $G159 &lt; I$6), 0, 2)+1)</f>
        <v/>
      </c>
      <c r="J159" s="68" t="str">
        <f ca="1">INDEX({"","_","-","="},IF(OR($D159 &gt;= K$6, $E159 &lt; J$6), 0, 1)+IF(OR($F159 &gt;= K$6, $G159 &lt; J$6), 0, 2)+1)</f>
        <v/>
      </c>
      <c r="K159" s="68" t="str">
        <f ca="1">INDEX({"","_","-","="},IF(OR($D159 &gt;= L$6, $E159 &lt; K$6), 0, 1)+IF(OR($F159 &gt;= L$6, $G159 &lt; K$6), 0, 2)+1)</f>
        <v/>
      </c>
      <c r="L159" s="68" t="str">
        <f ca="1">INDEX({"","_","-","="},IF(OR($D159 &gt;= M$6, $E159 &lt; L$6), 0, 1)+IF(OR($F159 &gt;= M$6, $G159 &lt; L$6), 0, 2)+1)</f>
        <v/>
      </c>
      <c r="M159" s="68" t="str">
        <f ca="1">INDEX({"","_","-","="},IF(OR($D159 &gt;= N$6, $E159 &lt; M$6), 0, 1)+IF(OR($F159 &gt;= N$6, $G159 &lt; M$6), 0, 2)+1)</f>
        <v/>
      </c>
      <c r="N159" s="68" t="str">
        <f ca="1">INDEX({"","_","-","="},IF(OR($D159 &gt;= O$6, $E159 &lt; N$6), 0, 1)+IF(OR($F159 &gt;= O$6, $G159 &lt; N$6), 0, 2)+1)</f>
        <v/>
      </c>
      <c r="O159" s="68" t="str">
        <f ca="1">INDEX({"","_","-","="},IF(OR($D159 &gt;= P$6, $E159 &lt; O$6), 0, 1)+IF(OR($F159 &gt;= P$6, $G159 &lt; O$6), 0, 2)+1)</f>
        <v/>
      </c>
      <c r="P159" s="68" t="str">
        <f ca="1">INDEX({"","_","-","="},IF(OR($D159 &gt;= Q$6, $E159 &lt; P$6), 0, 1)+IF(OR($F159 &gt;= Q$6, $G159 &lt; P$6), 0, 2)+1)</f>
        <v/>
      </c>
      <c r="Q159" s="68" t="str">
        <f ca="1">INDEX({"","_","-","="},IF(OR($D159 &gt;= R$6, $E159 &lt; Q$6), 0, 1)+IF(OR($F159 &gt;= R$6, $G159 &lt; Q$6), 0, 2)+1)</f>
        <v/>
      </c>
      <c r="R159" s="68" t="str">
        <f ca="1">INDEX({"","_","-","="},IF(OR($D159 &gt;= S$6, $E159 &lt; R$6), 0, 1)+IF(OR($F159 &gt;= S$6, $G159 &lt; R$6), 0, 2)+1)</f>
        <v/>
      </c>
      <c r="S159" s="68" t="str">
        <f ca="1">INDEX({"","_","-","="},IF(OR($D159 &gt;= T$6, $E159 &lt; S$6), 0, 1)+IF(OR($F159 &gt;= T$6, $G159 &lt; S$6), 0, 2)+1)</f>
        <v/>
      </c>
      <c r="T159" s="68" t="str">
        <f ca="1">INDEX({"","_","-","="},IF(OR($D159 &gt;= U$6, $E159 &lt; T$6), 0, 1)+IF(OR($F159 &gt;= U$6, $G159 &lt; T$6), 0, 2)+1)</f>
        <v/>
      </c>
      <c r="U159" s="68" t="str">
        <f ca="1">INDEX({"","_","-","="},IF(OR($D159 &gt;= V$6, $E159 &lt; U$6), 0, 1)+IF(OR($F159 &gt;= V$6, $G159 &lt; U$6), 0, 2)+1)</f>
        <v/>
      </c>
      <c r="V159" s="68" t="str">
        <f ca="1">INDEX({"","_","-","="},IF(OR($D159 &gt;= W$6, $E159 &lt; V$6), 0, 1)+IF(OR($F159 &gt;= W$6, $G159 &lt; V$6), 0, 2)+1)</f>
        <v/>
      </c>
      <c r="W159" s="68" t="str">
        <f ca="1">INDEX({"","_","-","="},IF(OR($D159 &gt;= X$6, $E159 &lt; W$6), 0, 1)+IF(OR($F159 &gt;= X$6, $G159 &lt; W$6), 0, 2)+1)</f>
        <v/>
      </c>
      <c r="X159" s="68" t="str">
        <f ca="1">INDEX({"","_","-","="},IF(OR($D159 &gt;= Y$6, $E159 &lt; X$6), 0, 1)+IF(OR($F159 &gt;= Y$6, $G159 &lt; X$6), 0, 2)+1)</f>
        <v/>
      </c>
      <c r="Y159" s="68" t="str">
        <f ca="1">INDEX({"","_","-","="},IF(OR($D159 &gt;= Z$6, $E159 &lt; Y$6), 0, 1)+IF(OR($F159 &gt;= Z$6, $G159 &lt; Y$6), 0, 2)+1)</f>
        <v/>
      </c>
      <c r="Z159" s="68" t="str">
        <f ca="1">INDEX({"","_","-","="},IF(OR($D159 &gt;= AA$6, $E159 &lt; Z$6), 0, 1)+IF(OR($F159 &gt;= AA$6, $G159 &lt; Z$6), 0, 2)+1)</f>
        <v/>
      </c>
      <c r="AA159" s="68" t="str">
        <f ca="1">INDEX({"","_","-","="},IF(OR($D159 &gt;= AB$6, $E159 &lt; AA$6), 0, 1)+IF(OR($F159 &gt;= AB$6, $G159 &lt; AA$6), 0, 2)+1)</f>
        <v/>
      </c>
      <c r="AB159" s="68" t="str">
        <f ca="1">INDEX({"","_","-","="},IF(OR($D159 &gt;= AC$6, $E159 &lt; AB$6), 0, 1)+IF(OR($F159 &gt;= AC$6, $G159 &lt; AB$6), 0, 2)+1)</f>
        <v/>
      </c>
      <c r="AC159" s="68" t="str">
        <f ca="1">INDEX({"","_","-","="},IF(OR($D159 &gt;= AD$6, $E159 &lt; AC$6), 0, 1)+IF(OR($F159 &gt;= AD$6, $G159 &lt; AC$6), 0, 2)+1)</f>
        <v/>
      </c>
      <c r="AD159" s="68" t="str">
        <f ca="1">INDEX({"","_","-","="},IF(OR($D159 &gt;= AE$6, $E159 &lt; AD$6), 0, 1)+IF(OR($F159 &gt;= AE$6, $G159 &lt; AD$6), 0, 2)+1)</f>
        <v/>
      </c>
      <c r="AE159" s="68" t="str">
        <f ca="1">INDEX({"","_","-","="},IF(OR($D159 &gt;= AF$6, $E159 &lt; AE$6), 0, 1)+IF(OR($F159 &gt;= AF$6, $G159 &lt; AE$6), 0, 2)+1)</f>
        <v/>
      </c>
      <c r="AF159" s="68" t="str">
        <f ca="1">INDEX({"","_","-","="},IF(OR($D159 &gt;= AG$6, $E159 &lt; AF$6), 0, 1)+IF(OR($F159 &gt;= AG$6, $G159 &lt; AF$6), 0, 2)+1)</f>
        <v/>
      </c>
      <c r="AG159" s="68" t="str">
        <f ca="1">INDEX({"","_","-","="},IF(OR($D159 &gt;= AH$6, $E159 &lt; AG$6), 0, 1)+IF(OR($F159 &gt;= AH$6, $G159 &lt; AG$6), 0, 2)+1)</f>
        <v/>
      </c>
      <c r="AH159" s="68" t="str">
        <f ca="1">INDEX({"","_","-","="},IF(OR($D159 &gt;= AI$6, $E159 &lt; AH$6), 0, 1)+IF(OR($F159 &gt;= AI$6, $G159 &lt; AH$6), 0, 2)+1)</f>
        <v/>
      </c>
      <c r="AI159" s="68" t="str">
        <f ca="1">INDEX({"","_","-","="},IF(OR($D159 &gt;= AJ$6, $E159 &lt; AI$6), 0, 1)+IF(OR($F159 &gt;= AJ$6, $G159 &lt; AI$6), 0, 2)+1)</f>
        <v/>
      </c>
      <c r="AJ159" s="68" t="str">
        <f ca="1">INDEX({"","_","-","="},IF(OR($D159 &gt;= AK$6, $E159 &lt; AJ$6), 0, 1)+IF(OR($F159 &gt;= AK$6, $G159 &lt; AJ$6), 0, 2)+1)</f>
        <v/>
      </c>
      <c r="AK159" s="68" t="str">
        <f ca="1">INDEX({"","_","-","="},IF(OR($D159 &gt;= AL$6, $E159 &lt; AK$6), 0, 1)+IF(OR($F159 &gt;= AL$6, $G159 &lt; AK$6), 0, 2)+1)</f>
        <v/>
      </c>
      <c r="AL159" s="68" t="str">
        <f ca="1">INDEX({"","_","-","="},IF(OR($D159 &gt;= AM$6, $E159 &lt; AL$6), 0, 1)+IF(OR($F159 &gt;= AM$6, $G159 &lt; AL$6), 0, 2)+1)</f>
        <v/>
      </c>
      <c r="AM159" s="68" t="str">
        <f ca="1">INDEX({"","_","-","="},IF(OR($D159 &gt;= AN$6, $E159 &lt; AM$6), 0, 1)+IF(OR($F159 &gt;= AN$6, $G159 &lt; AM$6), 0, 2)+1)</f>
        <v/>
      </c>
      <c r="AN159" s="68" t="str">
        <f ca="1">INDEX({"","_","-","="},IF(OR($D159 &gt;= AO$6, $E159 &lt; AN$6), 0, 1)+IF(OR($F159 &gt;= AO$6, $G159 &lt; AN$6), 0, 2)+1)</f>
        <v/>
      </c>
      <c r="AO159" s="68" t="str">
        <f ca="1">INDEX({"","_","-","="},IF(OR($D159 &gt;= AP$6, $E159 &lt; AO$6), 0, 1)+IF(OR($F159 &gt;= AP$6, $G159 &lt; AO$6), 0, 2)+1)</f>
        <v/>
      </c>
      <c r="AP159" s="68" t="str">
        <f ca="1">INDEX({"","_","-","="},IF(OR($D159 &gt;= AQ$6, $E159 &lt; AP$6), 0, 1)+IF(OR($F159 &gt;= AQ$6, $G159 &lt; AP$6), 0, 2)+1)</f>
        <v/>
      </c>
      <c r="AQ159" s="68" t="str">
        <f ca="1">INDEX({"","_","-","="},IF(OR($D159 &gt;= AR$6, $E159 &lt; AQ$6), 0, 1)+IF(OR($F159 &gt;= AR$6, $G159 &lt; AQ$6), 0, 2)+1)</f>
        <v/>
      </c>
      <c r="AR159" s="68" t="str">
        <f ca="1">INDEX({"","_","-","="},IF(OR($D159 &gt;= AS$6, $E159 &lt; AR$6), 0, 1)+IF(OR($F159 &gt;= AS$6, $G159 &lt; AR$6), 0, 2)+1)</f>
        <v/>
      </c>
      <c r="AS159" s="68" t="str">
        <f ca="1">INDEX({"","_","-","="},IF(OR($D159 &gt;= AT$6, $E159 &lt; AS$6), 0, 1)+IF(OR($F159 &gt;= AT$6, $G159 &lt; AS$6), 0, 2)+1)</f>
        <v/>
      </c>
      <c r="AT159" s="68" t="str">
        <f ca="1">INDEX({"","_","-","="},IF(OR($D159 &gt;= AU$6, $E159 &lt; AT$6), 0, 1)+IF(OR($F159 &gt;= AU$6, $G159 &lt; AT$6), 0, 2)+1)</f>
        <v/>
      </c>
      <c r="AU159" s="68" t="str">
        <f ca="1">INDEX({"","_","-","="},IF(OR($D159 &gt;= AV$6, $E159 &lt; AU$6), 0, 1)+IF(OR($F159 &gt;= AV$6, $G159 &lt; AU$6), 0, 2)+1)</f>
        <v/>
      </c>
      <c r="AV159" s="68" t="str">
        <f ca="1">INDEX({"","_","-","="},IF(OR($D159 &gt;= AW$6, $E159 &lt; AV$6), 0, 1)+IF(OR($F159 &gt;= AW$6, $G159 &lt; AV$6), 0, 2)+1)</f>
        <v/>
      </c>
      <c r="AW159" s="68" t="str">
        <f ca="1">INDEX({"","_","-","="},IF(OR($D159 &gt;= AX$6, $E159 &lt; AW$6), 0, 1)+IF(OR($F159 &gt;= AX$6, $G159 &lt; AW$6), 0, 2)+1)</f>
        <v/>
      </c>
      <c r="AX159" s="68" t="str">
        <f ca="1">INDEX({"","_","-","="},IF(OR($D159 &gt;= AY$6, $E159 &lt; AX$6), 0, 1)+IF(OR($F159 &gt;= AY$6, $G159 &lt; AX$6), 0, 2)+1)</f>
        <v/>
      </c>
      <c r="AY159" s="68" t="str">
        <f ca="1">INDEX({"","_","-","="},IF(OR($D159 &gt;= AZ$6, $E159 &lt; AY$6), 0, 1)+IF(OR($F159 &gt;= AZ$6, $G159 &lt; AY$6), 0, 2)+1)</f>
        <v/>
      </c>
      <c r="AZ159" s="68" t="str">
        <f ca="1">INDEX({"","_","-","="},IF(OR($D159 &gt;= BA$6, $E159 &lt; AZ$6), 0, 1)+IF(OR($F159 &gt;= BA$6, $G159 &lt; AZ$6), 0, 2)+1)</f>
        <v/>
      </c>
      <c r="BA159" s="68" t="str">
        <f ca="1">INDEX({"","_","-","="},IF(OR($D159 &gt;= BB$6, $E159 &lt; BA$6), 0, 1)+IF(OR($F159 &gt;= BB$6, $G159 &lt; BA$6), 0, 2)+1)</f>
        <v/>
      </c>
      <c r="BB159" s="68" t="str">
        <f ca="1">INDEX({"","_","-","="},IF(OR($D159 &gt;= BC$6, $E159 &lt; BB$6), 0, 1)+IF(OR($F159 &gt;= BC$6, $G159 &lt; BB$6), 0, 2)+1)</f>
        <v/>
      </c>
      <c r="BC159" s="68" t="str">
        <f ca="1">INDEX({"","_","-","="},IF(OR($D159 &gt;= BD$6, $E159 &lt; BC$6), 0, 1)+IF(OR($F159 &gt;= BD$6, $G159 &lt; BC$6), 0, 2)+1)</f>
        <v/>
      </c>
      <c r="BD159" s="68" t="str">
        <f ca="1">INDEX({"","_","-","="},IF(OR($D159 &gt;= BE$6, $E159 &lt; BD$6), 0, 1)+IF(OR($F159 &gt;= BE$6, $G159 &lt; BD$6), 0, 2)+1)</f>
        <v/>
      </c>
      <c r="BE159" s="68" t="str">
        <f ca="1">INDEX({"","_","-","="},IF(OR($D159 &gt;= BF$6, $E159 &lt; BE$6), 0, 1)+IF(OR($F159 &gt;= BF$6, $G159 &lt; BE$6), 0, 2)+1)</f>
        <v/>
      </c>
      <c r="BF159" s="68" t="str">
        <f ca="1">INDEX({"","_","-","="},IF(OR($D159 &gt;= BG$6, $E159 &lt; BF$6), 0, 1)+IF(OR($F159 &gt;= BG$6, $G159 &lt; BF$6), 0, 2)+1)</f>
        <v/>
      </c>
      <c r="BG159" s="68" t="str">
        <f ca="1">INDEX({"","_","-","="},IF(OR($D159 &gt;= BH$6, $E159 &lt; BG$6), 0, 1)+IF(OR($F159 &gt;= BH$6, $G159 &lt; BG$6), 0, 2)+1)</f>
        <v/>
      </c>
      <c r="BH159" s="68" t="str">
        <f ca="1">INDEX({"","_","-","="},IF(OR($D159 &gt;= BI$6, $E159 &lt; BH$6), 0, 1)+IF(OR($F159 &gt;= BI$6, $G159 &lt; BH$6), 0, 2)+1)</f>
        <v/>
      </c>
      <c r="BI159" s="68" t="str">
        <f ca="1">INDEX({"","_","-","="},IF(OR($D159 &gt;= BJ$6, $E159 &lt; BI$6), 0, 1)+IF(OR($F159 &gt;= BJ$6, $G159 &lt; BI$6), 0, 2)+1)</f>
        <v/>
      </c>
      <c r="BJ159" s="68" t="str">
        <f ca="1">INDEX({"","_","-","="},IF(OR($D159 &gt;= BK$6, $E159 &lt; BJ$6), 0, 1)+IF(OR($F159 &gt;= BK$6, $G159 &lt; BJ$6), 0, 2)+1)</f>
        <v/>
      </c>
      <c r="BK159" s="68" t="str">
        <f ca="1">INDEX({"","_","-","="},IF(OR($D159 &gt;= BL$6, $E159 &lt; BK$6), 0, 1)+IF(OR($F159 &gt;= BL$6, $G159 &lt; BK$6), 0, 2)+1)</f>
        <v/>
      </c>
      <c r="BL159" s="68" t="str">
        <f ca="1">INDEX({"","_","-","="},IF(OR($D159 &gt;= BM$6, $E159 &lt; BL$6), 0, 1)+IF(OR($F159 &gt;= BM$6, $G159 &lt; BL$6), 0, 2)+1)</f>
        <v/>
      </c>
      <c r="BM159" s="68" t="str">
        <f ca="1">INDEX({"","_","-","="},IF(OR($D159 &gt;= BN$6, $E159 &lt; BM$6), 0, 1)+IF(OR($F159 &gt;= BN$6, $G159 &lt; BM$6), 0, 2)+1)</f>
        <v/>
      </c>
      <c r="BN159" s="68" t="str">
        <f ca="1">INDEX({"","_","-","="},IF(OR($D159 &gt;= BO$6, $E159 &lt; BN$6), 0, 1)+IF(OR($F159 &gt;= BO$6, $G159 &lt; BN$6), 0, 2)+1)</f>
        <v/>
      </c>
      <c r="BO159" s="68" t="str">
        <f ca="1">INDEX({"","_","-","="},IF(OR($D159 &gt;= BP$6, $E159 &lt; BO$6), 0, 1)+IF(OR($F159 &gt;= BP$6, $G159 &lt; BO$6), 0, 2)+1)</f>
        <v/>
      </c>
      <c r="BP159" s="68" t="str">
        <f ca="1">INDEX({"","_","-","="},IF(OR($D159 &gt;= BQ$6, $E159 &lt; BP$6), 0, 1)+IF(OR($F159 &gt;= BQ$6, $G159 &lt; BP$6), 0, 2)+1)</f>
        <v/>
      </c>
      <c r="BQ159" s="68" t="str">
        <f ca="1">INDEX({"","_","-","="},IF(OR($D159 &gt;= BR$6, $E159 &lt; BQ$6), 0, 1)+IF(OR($F159 &gt;= BR$6, $G159 &lt; BQ$6), 0, 2)+1)</f>
        <v/>
      </c>
      <c r="BR159" s="68" t="str">
        <f ca="1">INDEX({"","_","-","="},IF(OR($D159 &gt;= BS$6, $E159 &lt; BR$6), 0, 1)+IF(OR($F159 &gt;= BS$6, $G159 &lt; BR$6), 0, 2)+1)</f>
        <v/>
      </c>
      <c r="BS159" s="68" t="str">
        <f ca="1">INDEX({"","_","-","="},IF(OR($D159 &gt;= BT$6, $E159 &lt; BS$6), 0, 1)+IF(OR($F159 &gt;= BT$6, $G159 &lt; BS$6), 0, 2)+1)</f>
        <v/>
      </c>
      <c r="BT159" s="68" t="str">
        <f ca="1">INDEX({"","_","-","="},IF(OR($D159 &gt;= BU$6, $E159 &lt; BT$6), 0, 1)+IF(OR($F159 &gt;= BU$6, $G159 &lt; BT$6), 0, 2)+1)</f>
        <v/>
      </c>
      <c r="BU159" s="68" t="str">
        <f ca="1">INDEX({"","_","-","="},IF(OR($D159 &gt;= BV$6, $E159 &lt; BU$6), 0, 1)+IF(OR($F159 &gt;= BV$6, $G159 &lt; BU$6), 0, 2)+1)</f>
        <v/>
      </c>
      <c r="BV159" s="68" t="str">
        <f ca="1">INDEX({"","_","-","="},IF(OR($D159 &gt;= BW$6, $E159 &lt; BV$6), 0, 1)+IF(OR($F159 &gt;= BW$6, $G159 &lt; BV$6), 0, 2)+1)</f>
        <v/>
      </c>
      <c r="BW159" s="68" t="str">
        <f ca="1">INDEX({"","_","-","="},IF(OR($D159 &gt;= BX$6, $E159 &lt; BW$6), 0, 1)+IF(OR($F159 &gt;= BX$6, $G159 &lt; BW$6), 0, 2)+1)</f>
        <v/>
      </c>
      <c r="BX159" s="68" t="str">
        <f ca="1">INDEX({"","_","-","="},IF(OR($D159 &gt;= BY$6, $E159 &lt; BX$6), 0, 1)+IF(OR($F159 &gt;= BY$6, $G159 &lt; BX$6), 0, 2)+1)</f>
        <v/>
      </c>
      <c r="BY159" s="68" t="str">
        <f ca="1">INDEX({"","_","-","="},IF(OR($D159 &gt;= BZ$6, $E159 &lt; BY$6), 0, 1)+IF(OR($F159 &gt;= BZ$6, $G159 &lt; BY$6), 0, 2)+1)</f>
        <v/>
      </c>
      <c r="BZ159" s="68" t="str">
        <f ca="1">INDEX({"","_","-","="},IF(OR($D159 &gt;= CA$6, $E159 &lt; BZ$6), 0, 1)+IF(OR($F159 &gt;= CA$6, $G159 &lt; BZ$6), 0, 2)+1)</f>
        <v/>
      </c>
      <c r="CA159" s="68" t="str">
        <f ca="1">INDEX({"","_","-","="},IF(OR($D159 &gt;= CB$6, $E159 &lt; CA$6), 0, 1)+IF(OR($F159 &gt;= CB$6, $G159 &lt; CA$6), 0, 2)+1)</f>
        <v/>
      </c>
      <c r="CB159" s="68" t="str">
        <f ca="1">INDEX({"","_","-","="},IF(OR($D159 &gt;= CC$6, $E159 &lt; CB$6), 0, 1)+IF(OR($F159 &gt;= CC$6, $G159 &lt; CB$6), 0, 2)+1)</f>
        <v/>
      </c>
      <c r="CC159" s="68" t="str">
        <f ca="1">INDEX({"","_","-","="},IF(OR($D159 &gt;= CD$6, $E159 &lt; CC$6), 0, 1)+IF(OR($F159 &gt;= CD$6, $G159 &lt; CC$6), 0, 2)+1)</f>
        <v/>
      </c>
      <c r="CD159" s="68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IF('临-进度'!M155,'临-进度'!$A155,"")</f>
        <v/>
      </c>
      <c r="B160" s="8" t="str">
        <f ca="1">IF('临-进度'!M155,'临-进度'!$B155,"")</f>
        <v/>
      </c>
      <c r="C160" s="8" t="str">
        <f ca="1">IF('临-进度'!M155,'临-进度'!$E155,"")</f>
        <v/>
      </c>
      <c r="D160" s="40" t="str">
        <f ca="1">IF('临-进度'!$M155,'临-进度'!$I155,"")</f>
        <v/>
      </c>
      <c r="E160" s="40" t="str">
        <f ca="1">IF('临-进度'!$M155,'临-进度'!$AE155,"")</f>
        <v/>
      </c>
      <c r="F160" s="40" t="str">
        <f ca="1">IF('临-进度'!$M155,'临-进度'!$J155,"")</f>
        <v/>
      </c>
      <c r="G160" s="73" t="str">
        <f ca="1">IF('临-进度'!$M155,'临-进度'!$AF155,"")</f>
        <v/>
      </c>
      <c r="H160" s="68" t="str">
        <f ca="1">INDEX({"","_","-","="},IF(OR($D160 &gt;= I$6, $E160 &lt; H$6), 0, 1)+IF(OR($F160 &gt;= I$6, $G160 &lt; H$6), 0, 2)+1)</f>
        <v/>
      </c>
      <c r="I160" s="68" t="str">
        <f ca="1">INDEX({"","_","-","="},IF(OR($D160 &gt;= J$6, $E160 &lt; I$6), 0, 1)+IF(OR($F160 &gt;= J$6, $G160 &lt; I$6), 0, 2)+1)</f>
        <v/>
      </c>
      <c r="J160" s="68" t="str">
        <f ca="1">INDEX({"","_","-","="},IF(OR($D160 &gt;= K$6, $E160 &lt; J$6), 0, 1)+IF(OR($F160 &gt;= K$6, $G160 &lt; J$6), 0, 2)+1)</f>
        <v/>
      </c>
      <c r="K160" s="68" t="str">
        <f ca="1">INDEX({"","_","-","="},IF(OR($D160 &gt;= L$6, $E160 &lt; K$6), 0, 1)+IF(OR($F160 &gt;= L$6, $G160 &lt; K$6), 0, 2)+1)</f>
        <v/>
      </c>
      <c r="L160" s="68" t="str">
        <f ca="1">INDEX({"","_","-","="},IF(OR($D160 &gt;= M$6, $E160 &lt; L$6), 0, 1)+IF(OR($F160 &gt;= M$6, $G160 &lt; L$6), 0, 2)+1)</f>
        <v/>
      </c>
      <c r="M160" s="68" t="str">
        <f ca="1">INDEX({"","_","-","="},IF(OR($D160 &gt;= N$6, $E160 &lt; M$6), 0, 1)+IF(OR($F160 &gt;= N$6, $G160 &lt; M$6), 0, 2)+1)</f>
        <v/>
      </c>
      <c r="N160" s="68" t="str">
        <f ca="1">INDEX({"","_","-","="},IF(OR($D160 &gt;= O$6, $E160 &lt; N$6), 0, 1)+IF(OR($F160 &gt;= O$6, $G160 &lt; N$6), 0, 2)+1)</f>
        <v/>
      </c>
      <c r="O160" s="68" t="str">
        <f ca="1">INDEX({"","_","-","="},IF(OR($D160 &gt;= P$6, $E160 &lt; O$6), 0, 1)+IF(OR($F160 &gt;= P$6, $G160 &lt; O$6), 0, 2)+1)</f>
        <v/>
      </c>
      <c r="P160" s="68" t="str">
        <f ca="1">INDEX({"","_","-","="},IF(OR($D160 &gt;= Q$6, $E160 &lt; P$6), 0, 1)+IF(OR($F160 &gt;= Q$6, $G160 &lt; P$6), 0, 2)+1)</f>
        <v/>
      </c>
      <c r="Q160" s="68" t="str">
        <f ca="1">INDEX({"","_","-","="},IF(OR($D160 &gt;= R$6, $E160 &lt; Q$6), 0, 1)+IF(OR($F160 &gt;= R$6, $G160 &lt; Q$6), 0, 2)+1)</f>
        <v/>
      </c>
      <c r="R160" s="68" t="str">
        <f ca="1">INDEX({"","_","-","="},IF(OR($D160 &gt;= S$6, $E160 &lt; R$6), 0, 1)+IF(OR($F160 &gt;= S$6, $G160 &lt; R$6), 0, 2)+1)</f>
        <v/>
      </c>
      <c r="S160" s="68" t="str">
        <f ca="1">INDEX({"","_","-","="},IF(OR($D160 &gt;= T$6, $E160 &lt; S$6), 0, 1)+IF(OR($F160 &gt;= T$6, $G160 &lt; S$6), 0, 2)+1)</f>
        <v/>
      </c>
      <c r="T160" s="68" t="str">
        <f ca="1">INDEX({"","_","-","="},IF(OR($D160 &gt;= U$6, $E160 &lt; T$6), 0, 1)+IF(OR($F160 &gt;= U$6, $G160 &lt; T$6), 0, 2)+1)</f>
        <v/>
      </c>
      <c r="U160" s="68" t="str">
        <f ca="1">INDEX({"","_","-","="},IF(OR($D160 &gt;= V$6, $E160 &lt; U$6), 0, 1)+IF(OR($F160 &gt;= V$6, $G160 &lt; U$6), 0, 2)+1)</f>
        <v/>
      </c>
      <c r="V160" s="68" t="str">
        <f ca="1">INDEX({"","_","-","="},IF(OR($D160 &gt;= W$6, $E160 &lt; V$6), 0, 1)+IF(OR($F160 &gt;= W$6, $G160 &lt; V$6), 0, 2)+1)</f>
        <v/>
      </c>
      <c r="W160" s="68" t="str">
        <f ca="1">INDEX({"","_","-","="},IF(OR($D160 &gt;= X$6, $E160 &lt; W$6), 0, 1)+IF(OR($F160 &gt;= X$6, $G160 &lt; W$6), 0, 2)+1)</f>
        <v/>
      </c>
      <c r="X160" s="68" t="str">
        <f ca="1">INDEX({"","_","-","="},IF(OR($D160 &gt;= Y$6, $E160 &lt; X$6), 0, 1)+IF(OR($F160 &gt;= Y$6, $G160 &lt; X$6), 0, 2)+1)</f>
        <v/>
      </c>
      <c r="Y160" s="68" t="str">
        <f ca="1">INDEX({"","_","-","="},IF(OR($D160 &gt;= Z$6, $E160 &lt; Y$6), 0, 1)+IF(OR($F160 &gt;= Z$6, $G160 &lt; Y$6), 0, 2)+1)</f>
        <v/>
      </c>
      <c r="Z160" s="68" t="str">
        <f ca="1">INDEX({"","_","-","="},IF(OR($D160 &gt;= AA$6, $E160 &lt; Z$6), 0, 1)+IF(OR($F160 &gt;= AA$6, $G160 &lt; Z$6), 0, 2)+1)</f>
        <v/>
      </c>
      <c r="AA160" s="68" t="str">
        <f ca="1">INDEX({"","_","-","="},IF(OR($D160 &gt;= AB$6, $E160 &lt; AA$6), 0, 1)+IF(OR($F160 &gt;= AB$6, $G160 &lt; AA$6), 0, 2)+1)</f>
        <v/>
      </c>
      <c r="AB160" s="68" t="str">
        <f ca="1">INDEX({"","_","-","="},IF(OR($D160 &gt;= AC$6, $E160 &lt; AB$6), 0, 1)+IF(OR($F160 &gt;= AC$6, $G160 &lt; AB$6), 0, 2)+1)</f>
        <v/>
      </c>
      <c r="AC160" s="68" t="str">
        <f ca="1">INDEX({"","_","-","="},IF(OR($D160 &gt;= AD$6, $E160 &lt; AC$6), 0, 1)+IF(OR($F160 &gt;= AD$6, $G160 &lt; AC$6), 0, 2)+1)</f>
        <v/>
      </c>
      <c r="AD160" s="68" t="str">
        <f ca="1">INDEX({"","_","-","="},IF(OR($D160 &gt;= AE$6, $E160 &lt; AD$6), 0, 1)+IF(OR($F160 &gt;= AE$6, $G160 &lt; AD$6), 0, 2)+1)</f>
        <v/>
      </c>
      <c r="AE160" s="68" t="str">
        <f ca="1">INDEX({"","_","-","="},IF(OR($D160 &gt;= AF$6, $E160 &lt; AE$6), 0, 1)+IF(OR($F160 &gt;= AF$6, $G160 &lt; AE$6), 0, 2)+1)</f>
        <v/>
      </c>
      <c r="AF160" s="68" t="str">
        <f ca="1">INDEX({"","_","-","="},IF(OR($D160 &gt;= AG$6, $E160 &lt; AF$6), 0, 1)+IF(OR($F160 &gt;= AG$6, $G160 &lt; AF$6), 0, 2)+1)</f>
        <v/>
      </c>
      <c r="AG160" s="68" t="str">
        <f ca="1">INDEX({"","_","-","="},IF(OR($D160 &gt;= AH$6, $E160 &lt; AG$6), 0, 1)+IF(OR($F160 &gt;= AH$6, $G160 &lt; AG$6), 0, 2)+1)</f>
        <v/>
      </c>
      <c r="AH160" s="68" t="str">
        <f ca="1">INDEX({"","_","-","="},IF(OR($D160 &gt;= AI$6, $E160 &lt; AH$6), 0, 1)+IF(OR($F160 &gt;= AI$6, $G160 &lt; AH$6), 0, 2)+1)</f>
        <v/>
      </c>
      <c r="AI160" s="68" t="str">
        <f ca="1">INDEX({"","_","-","="},IF(OR($D160 &gt;= AJ$6, $E160 &lt; AI$6), 0, 1)+IF(OR($F160 &gt;= AJ$6, $G160 &lt; AI$6), 0, 2)+1)</f>
        <v/>
      </c>
      <c r="AJ160" s="68" t="str">
        <f ca="1">INDEX({"","_","-","="},IF(OR($D160 &gt;= AK$6, $E160 &lt; AJ$6), 0, 1)+IF(OR($F160 &gt;= AK$6, $G160 &lt; AJ$6), 0, 2)+1)</f>
        <v/>
      </c>
      <c r="AK160" s="68" t="str">
        <f ca="1">INDEX({"","_","-","="},IF(OR($D160 &gt;= AL$6, $E160 &lt; AK$6), 0, 1)+IF(OR($F160 &gt;= AL$6, $G160 &lt; AK$6), 0, 2)+1)</f>
        <v/>
      </c>
      <c r="AL160" s="68" t="str">
        <f ca="1">INDEX({"","_","-","="},IF(OR($D160 &gt;= AM$6, $E160 &lt; AL$6), 0, 1)+IF(OR($F160 &gt;= AM$6, $G160 &lt; AL$6), 0, 2)+1)</f>
        <v/>
      </c>
      <c r="AM160" s="68" t="str">
        <f ca="1">INDEX({"","_","-","="},IF(OR($D160 &gt;= AN$6, $E160 &lt; AM$6), 0, 1)+IF(OR($F160 &gt;= AN$6, $G160 &lt; AM$6), 0, 2)+1)</f>
        <v/>
      </c>
      <c r="AN160" s="68" t="str">
        <f ca="1">INDEX({"","_","-","="},IF(OR($D160 &gt;= AO$6, $E160 &lt; AN$6), 0, 1)+IF(OR($F160 &gt;= AO$6, $G160 &lt; AN$6), 0, 2)+1)</f>
        <v/>
      </c>
      <c r="AO160" s="68" t="str">
        <f ca="1">INDEX({"","_","-","="},IF(OR($D160 &gt;= AP$6, $E160 &lt; AO$6), 0, 1)+IF(OR($F160 &gt;= AP$6, $G160 &lt; AO$6), 0, 2)+1)</f>
        <v/>
      </c>
      <c r="AP160" s="68" t="str">
        <f ca="1">INDEX({"","_","-","="},IF(OR($D160 &gt;= AQ$6, $E160 &lt; AP$6), 0, 1)+IF(OR($F160 &gt;= AQ$6, $G160 &lt; AP$6), 0, 2)+1)</f>
        <v/>
      </c>
      <c r="AQ160" s="68" t="str">
        <f ca="1">INDEX({"","_","-","="},IF(OR($D160 &gt;= AR$6, $E160 &lt; AQ$6), 0, 1)+IF(OR($F160 &gt;= AR$6, $G160 &lt; AQ$6), 0, 2)+1)</f>
        <v/>
      </c>
      <c r="AR160" s="68" t="str">
        <f ca="1">INDEX({"","_","-","="},IF(OR($D160 &gt;= AS$6, $E160 &lt; AR$6), 0, 1)+IF(OR($F160 &gt;= AS$6, $G160 &lt; AR$6), 0, 2)+1)</f>
        <v/>
      </c>
      <c r="AS160" s="68" t="str">
        <f ca="1">INDEX({"","_","-","="},IF(OR($D160 &gt;= AT$6, $E160 &lt; AS$6), 0, 1)+IF(OR($F160 &gt;= AT$6, $G160 &lt; AS$6), 0, 2)+1)</f>
        <v/>
      </c>
      <c r="AT160" s="68" t="str">
        <f ca="1">INDEX({"","_","-","="},IF(OR($D160 &gt;= AU$6, $E160 &lt; AT$6), 0, 1)+IF(OR($F160 &gt;= AU$6, $G160 &lt; AT$6), 0, 2)+1)</f>
        <v/>
      </c>
      <c r="AU160" s="68" t="str">
        <f ca="1">INDEX({"","_","-","="},IF(OR($D160 &gt;= AV$6, $E160 &lt; AU$6), 0, 1)+IF(OR($F160 &gt;= AV$6, $G160 &lt; AU$6), 0, 2)+1)</f>
        <v/>
      </c>
      <c r="AV160" s="68" t="str">
        <f ca="1">INDEX({"","_","-","="},IF(OR($D160 &gt;= AW$6, $E160 &lt; AV$6), 0, 1)+IF(OR($F160 &gt;= AW$6, $G160 &lt; AV$6), 0, 2)+1)</f>
        <v/>
      </c>
      <c r="AW160" s="68" t="str">
        <f ca="1">INDEX({"","_","-","="},IF(OR($D160 &gt;= AX$6, $E160 &lt; AW$6), 0, 1)+IF(OR($F160 &gt;= AX$6, $G160 &lt; AW$6), 0, 2)+1)</f>
        <v/>
      </c>
      <c r="AX160" s="68" t="str">
        <f ca="1">INDEX({"","_","-","="},IF(OR($D160 &gt;= AY$6, $E160 &lt; AX$6), 0, 1)+IF(OR($F160 &gt;= AY$6, $G160 &lt; AX$6), 0, 2)+1)</f>
        <v/>
      </c>
      <c r="AY160" s="68" t="str">
        <f ca="1">INDEX({"","_","-","="},IF(OR($D160 &gt;= AZ$6, $E160 &lt; AY$6), 0, 1)+IF(OR($F160 &gt;= AZ$6, $G160 &lt; AY$6), 0, 2)+1)</f>
        <v/>
      </c>
      <c r="AZ160" s="68" t="str">
        <f ca="1">INDEX({"","_","-","="},IF(OR($D160 &gt;= BA$6, $E160 &lt; AZ$6), 0, 1)+IF(OR($F160 &gt;= BA$6, $G160 &lt; AZ$6), 0, 2)+1)</f>
        <v/>
      </c>
      <c r="BA160" s="68" t="str">
        <f ca="1">INDEX({"","_","-","="},IF(OR($D160 &gt;= BB$6, $E160 &lt; BA$6), 0, 1)+IF(OR($F160 &gt;= BB$6, $G160 &lt; BA$6), 0, 2)+1)</f>
        <v/>
      </c>
      <c r="BB160" s="68" t="str">
        <f ca="1">INDEX({"","_","-","="},IF(OR($D160 &gt;= BC$6, $E160 &lt; BB$6), 0, 1)+IF(OR($F160 &gt;= BC$6, $G160 &lt; BB$6), 0, 2)+1)</f>
        <v/>
      </c>
      <c r="BC160" s="68" t="str">
        <f ca="1">INDEX({"","_","-","="},IF(OR($D160 &gt;= BD$6, $E160 &lt; BC$6), 0, 1)+IF(OR($F160 &gt;= BD$6, $G160 &lt; BC$6), 0, 2)+1)</f>
        <v/>
      </c>
      <c r="BD160" s="68" t="str">
        <f ca="1">INDEX({"","_","-","="},IF(OR($D160 &gt;= BE$6, $E160 &lt; BD$6), 0, 1)+IF(OR($F160 &gt;= BE$6, $G160 &lt; BD$6), 0, 2)+1)</f>
        <v/>
      </c>
      <c r="BE160" s="68" t="str">
        <f ca="1">INDEX({"","_","-","="},IF(OR($D160 &gt;= BF$6, $E160 &lt; BE$6), 0, 1)+IF(OR($F160 &gt;= BF$6, $G160 &lt; BE$6), 0, 2)+1)</f>
        <v/>
      </c>
      <c r="BF160" s="68" t="str">
        <f ca="1">INDEX({"","_","-","="},IF(OR($D160 &gt;= BG$6, $E160 &lt; BF$6), 0, 1)+IF(OR($F160 &gt;= BG$6, $G160 &lt; BF$6), 0, 2)+1)</f>
        <v/>
      </c>
      <c r="BG160" s="68" t="str">
        <f ca="1">INDEX({"","_","-","="},IF(OR($D160 &gt;= BH$6, $E160 &lt; BG$6), 0, 1)+IF(OR($F160 &gt;= BH$6, $G160 &lt; BG$6), 0, 2)+1)</f>
        <v/>
      </c>
      <c r="BH160" s="68" t="str">
        <f ca="1">INDEX({"","_","-","="},IF(OR($D160 &gt;= BI$6, $E160 &lt; BH$6), 0, 1)+IF(OR($F160 &gt;= BI$6, $G160 &lt; BH$6), 0, 2)+1)</f>
        <v/>
      </c>
      <c r="BI160" s="68" t="str">
        <f ca="1">INDEX({"","_","-","="},IF(OR($D160 &gt;= BJ$6, $E160 &lt; BI$6), 0, 1)+IF(OR($F160 &gt;= BJ$6, $G160 &lt; BI$6), 0, 2)+1)</f>
        <v/>
      </c>
      <c r="BJ160" s="68" t="str">
        <f ca="1">INDEX({"","_","-","="},IF(OR($D160 &gt;= BK$6, $E160 &lt; BJ$6), 0, 1)+IF(OR($F160 &gt;= BK$6, $G160 &lt; BJ$6), 0, 2)+1)</f>
        <v/>
      </c>
      <c r="BK160" s="68" t="str">
        <f ca="1">INDEX({"","_","-","="},IF(OR($D160 &gt;= BL$6, $E160 &lt; BK$6), 0, 1)+IF(OR($F160 &gt;= BL$6, $G160 &lt; BK$6), 0, 2)+1)</f>
        <v/>
      </c>
      <c r="BL160" s="68" t="str">
        <f ca="1">INDEX({"","_","-","="},IF(OR($D160 &gt;= BM$6, $E160 &lt; BL$6), 0, 1)+IF(OR($F160 &gt;= BM$6, $G160 &lt; BL$6), 0, 2)+1)</f>
        <v/>
      </c>
      <c r="BM160" s="68" t="str">
        <f ca="1">INDEX({"","_","-","="},IF(OR($D160 &gt;= BN$6, $E160 &lt; BM$6), 0, 1)+IF(OR($F160 &gt;= BN$6, $G160 &lt; BM$6), 0, 2)+1)</f>
        <v/>
      </c>
      <c r="BN160" s="68" t="str">
        <f ca="1">INDEX({"","_","-","="},IF(OR($D160 &gt;= BO$6, $E160 &lt; BN$6), 0, 1)+IF(OR($F160 &gt;= BO$6, $G160 &lt; BN$6), 0, 2)+1)</f>
        <v/>
      </c>
      <c r="BO160" s="68" t="str">
        <f ca="1">INDEX({"","_","-","="},IF(OR($D160 &gt;= BP$6, $E160 &lt; BO$6), 0, 1)+IF(OR($F160 &gt;= BP$6, $G160 &lt; BO$6), 0, 2)+1)</f>
        <v/>
      </c>
      <c r="BP160" s="68" t="str">
        <f ca="1">INDEX({"","_","-","="},IF(OR($D160 &gt;= BQ$6, $E160 &lt; BP$6), 0, 1)+IF(OR($F160 &gt;= BQ$6, $G160 &lt; BP$6), 0, 2)+1)</f>
        <v/>
      </c>
      <c r="BQ160" s="68" t="str">
        <f ca="1">INDEX({"","_","-","="},IF(OR($D160 &gt;= BR$6, $E160 &lt; BQ$6), 0, 1)+IF(OR($F160 &gt;= BR$6, $G160 &lt; BQ$6), 0, 2)+1)</f>
        <v/>
      </c>
      <c r="BR160" s="68" t="str">
        <f ca="1">INDEX({"","_","-","="},IF(OR($D160 &gt;= BS$6, $E160 &lt; BR$6), 0, 1)+IF(OR($F160 &gt;= BS$6, $G160 &lt; BR$6), 0, 2)+1)</f>
        <v/>
      </c>
      <c r="BS160" s="68" t="str">
        <f ca="1">INDEX({"","_","-","="},IF(OR($D160 &gt;= BT$6, $E160 &lt; BS$6), 0, 1)+IF(OR($F160 &gt;= BT$6, $G160 &lt; BS$6), 0, 2)+1)</f>
        <v/>
      </c>
      <c r="BT160" s="68" t="str">
        <f ca="1">INDEX({"","_","-","="},IF(OR($D160 &gt;= BU$6, $E160 &lt; BT$6), 0, 1)+IF(OR($F160 &gt;= BU$6, $G160 &lt; BT$6), 0, 2)+1)</f>
        <v/>
      </c>
      <c r="BU160" s="68" t="str">
        <f ca="1">INDEX({"","_","-","="},IF(OR($D160 &gt;= BV$6, $E160 &lt; BU$6), 0, 1)+IF(OR($F160 &gt;= BV$6, $G160 &lt; BU$6), 0, 2)+1)</f>
        <v/>
      </c>
      <c r="BV160" s="68" t="str">
        <f ca="1">INDEX({"","_","-","="},IF(OR($D160 &gt;= BW$6, $E160 &lt; BV$6), 0, 1)+IF(OR($F160 &gt;= BW$6, $G160 &lt; BV$6), 0, 2)+1)</f>
        <v/>
      </c>
      <c r="BW160" s="68" t="str">
        <f ca="1">INDEX({"","_","-","="},IF(OR($D160 &gt;= BX$6, $E160 &lt; BW$6), 0, 1)+IF(OR($F160 &gt;= BX$6, $G160 &lt; BW$6), 0, 2)+1)</f>
        <v/>
      </c>
      <c r="BX160" s="68" t="str">
        <f ca="1">INDEX({"","_","-","="},IF(OR($D160 &gt;= BY$6, $E160 &lt; BX$6), 0, 1)+IF(OR($F160 &gt;= BY$6, $G160 &lt; BX$6), 0, 2)+1)</f>
        <v/>
      </c>
      <c r="BY160" s="68" t="str">
        <f ca="1">INDEX({"","_","-","="},IF(OR($D160 &gt;= BZ$6, $E160 &lt; BY$6), 0, 1)+IF(OR($F160 &gt;= BZ$6, $G160 &lt; BY$6), 0, 2)+1)</f>
        <v/>
      </c>
      <c r="BZ160" s="68" t="str">
        <f ca="1">INDEX({"","_","-","="},IF(OR($D160 &gt;= CA$6, $E160 &lt; BZ$6), 0, 1)+IF(OR($F160 &gt;= CA$6, $G160 &lt; BZ$6), 0, 2)+1)</f>
        <v/>
      </c>
      <c r="CA160" s="68" t="str">
        <f ca="1">INDEX({"","_","-","="},IF(OR($D160 &gt;= CB$6, $E160 &lt; CA$6), 0, 1)+IF(OR($F160 &gt;= CB$6, $G160 &lt; CA$6), 0, 2)+1)</f>
        <v/>
      </c>
      <c r="CB160" s="68" t="str">
        <f ca="1">INDEX({"","_","-","="},IF(OR($D160 &gt;= CC$6, $E160 &lt; CB$6), 0, 1)+IF(OR($F160 &gt;= CC$6, $G160 &lt; CB$6), 0, 2)+1)</f>
        <v/>
      </c>
      <c r="CC160" s="68" t="str">
        <f ca="1">INDEX({"","_","-","="},IF(OR($D160 &gt;= CD$6, $E160 &lt; CC$6), 0, 1)+IF(OR($F160 &gt;= CD$6, $G160 &lt; CC$6), 0, 2)+1)</f>
        <v/>
      </c>
      <c r="CD160" s="68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IF('临-进度'!M156,'临-进度'!$A156,"")</f>
        <v/>
      </c>
      <c r="B161" s="8" t="str">
        <f ca="1">IF('临-进度'!M156,'临-进度'!$B156,"")</f>
        <v/>
      </c>
      <c r="C161" s="8" t="str">
        <f ca="1">IF('临-进度'!M156,'临-进度'!$E156,"")</f>
        <v/>
      </c>
      <c r="D161" s="40" t="str">
        <f ca="1">IF('临-进度'!$M156,'临-进度'!$I156,"")</f>
        <v/>
      </c>
      <c r="E161" s="40" t="str">
        <f ca="1">IF('临-进度'!$M156,'临-进度'!$AE156,"")</f>
        <v/>
      </c>
      <c r="F161" s="40" t="str">
        <f ca="1">IF('临-进度'!$M156,'临-进度'!$J156,"")</f>
        <v/>
      </c>
      <c r="G161" s="73" t="str">
        <f ca="1">IF('临-进度'!$M156,'临-进度'!$AF156,"")</f>
        <v/>
      </c>
      <c r="H161" s="68" t="str">
        <f ca="1">INDEX({"","_","-","="},IF(OR($D161 &gt;= I$6, $E161 &lt; H$6), 0, 1)+IF(OR($F161 &gt;= I$6, $G161 &lt; H$6), 0, 2)+1)</f>
        <v/>
      </c>
      <c r="I161" s="68" t="str">
        <f ca="1">INDEX({"","_","-","="},IF(OR($D161 &gt;= J$6, $E161 &lt; I$6), 0, 1)+IF(OR($F161 &gt;= J$6, $G161 &lt; I$6), 0, 2)+1)</f>
        <v/>
      </c>
      <c r="J161" s="68" t="str">
        <f ca="1">INDEX({"","_","-","="},IF(OR($D161 &gt;= K$6, $E161 &lt; J$6), 0, 1)+IF(OR($F161 &gt;= K$6, $G161 &lt; J$6), 0, 2)+1)</f>
        <v/>
      </c>
      <c r="K161" s="68" t="str">
        <f ca="1">INDEX({"","_","-","="},IF(OR($D161 &gt;= L$6, $E161 &lt; K$6), 0, 1)+IF(OR($F161 &gt;= L$6, $G161 &lt; K$6), 0, 2)+1)</f>
        <v/>
      </c>
      <c r="L161" s="68" t="str">
        <f ca="1">INDEX({"","_","-","="},IF(OR($D161 &gt;= M$6, $E161 &lt; L$6), 0, 1)+IF(OR($F161 &gt;= M$6, $G161 &lt; L$6), 0, 2)+1)</f>
        <v/>
      </c>
      <c r="M161" s="68" t="str">
        <f ca="1">INDEX({"","_","-","="},IF(OR($D161 &gt;= N$6, $E161 &lt; M$6), 0, 1)+IF(OR($F161 &gt;= N$6, $G161 &lt; M$6), 0, 2)+1)</f>
        <v/>
      </c>
      <c r="N161" s="68" t="str">
        <f ca="1">INDEX({"","_","-","="},IF(OR($D161 &gt;= O$6, $E161 &lt; N$6), 0, 1)+IF(OR($F161 &gt;= O$6, $G161 &lt; N$6), 0, 2)+1)</f>
        <v/>
      </c>
      <c r="O161" s="68" t="str">
        <f ca="1">INDEX({"","_","-","="},IF(OR($D161 &gt;= P$6, $E161 &lt; O$6), 0, 1)+IF(OR($F161 &gt;= P$6, $G161 &lt; O$6), 0, 2)+1)</f>
        <v/>
      </c>
      <c r="P161" s="68" t="str">
        <f ca="1">INDEX({"","_","-","="},IF(OR($D161 &gt;= Q$6, $E161 &lt; P$6), 0, 1)+IF(OR($F161 &gt;= Q$6, $G161 &lt; P$6), 0, 2)+1)</f>
        <v/>
      </c>
      <c r="Q161" s="68" t="str">
        <f ca="1">INDEX({"","_","-","="},IF(OR($D161 &gt;= R$6, $E161 &lt; Q$6), 0, 1)+IF(OR($F161 &gt;= R$6, $G161 &lt; Q$6), 0, 2)+1)</f>
        <v/>
      </c>
      <c r="R161" s="68" t="str">
        <f ca="1">INDEX({"","_","-","="},IF(OR($D161 &gt;= S$6, $E161 &lt; R$6), 0, 1)+IF(OR($F161 &gt;= S$6, $G161 &lt; R$6), 0, 2)+1)</f>
        <v/>
      </c>
      <c r="S161" s="68" t="str">
        <f ca="1">INDEX({"","_","-","="},IF(OR($D161 &gt;= T$6, $E161 &lt; S$6), 0, 1)+IF(OR($F161 &gt;= T$6, $G161 &lt; S$6), 0, 2)+1)</f>
        <v/>
      </c>
      <c r="T161" s="68" t="str">
        <f ca="1">INDEX({"","_","-","="},IF(OR($D161 &gt;= U$6, $E161 &lt; T$6), 0, 1)+IF(OR($F161 &gt;= U$6, $G161 &lt; T$6), 0, 2)+1)</f>
        <v/>
      </c>
      <c r="U161" s="68" t="str">
        <f ca="1">INDEX({"","_","-","="},IF(OR($D161 &gt;= V$6, $E161 &lt; U$6), 0, 1)+IF(OR($F161 &gt;= V$6, $G161 &lt; U$6), 0, 2)+1)</f>
        <v/>
      </c>
      <c r="V161" s="68" t="str">
        <f ca="1">INDEX({"","_","-","="},IF(OR($D161 &gt;= W$6, $E161 &lt; V$6), 0, 1)+IF(OR($F161 &gt;= W$6, $G161 &lt; V$6), 0, 2)+1)</f>
        <v/>
      </c>
      <c r="W161" s="68" t="str">
        <f ca="1">INDEX({"","_","-","="},IF(OR($D161 &gt;= X$6, $E161 &lt; W$6), 0, 1)+IF(OR($F161 &gt;= X$6, $G161 &lt; W$6), 0, 2)+1)</f>
        <v/>
      </c>
      <c r="X161" s="68" t="str">
        <f ca="1">INDEX({"","_","-","="},IF(OR($D161 &gt;= Y$6, $E161 &lt; X$6), 0, 1)+IF(OR($F161 &gt;= Y$6, $G161 &lt; X$6), 0, 2)+1)</f>
        <v/>
      </c>
      <c r="Y161" s="68" t="str">
        <f ca="1">INDEX({"","_","-","="},IF(OR($D161 &gt;= Z$6, $E161 &lt; Y$6), 0, 1)+IF(OR($F161 &gt;= Z$6, $G161 &lt; Y$6), 0, 2)+1)</f>
        <v/>
      </c>
      <c r="Z161" s="68" t="str">
        <f ca="1">INDEX({"","_","-","="},IF(OR($D161 &gt;= AA$6, $E161 &lt; Z$6), 0, 1)+IF(OR($F161 &gt;= AA$6, $G161 &lt; Z$6), 0, 2)+1)</f>
        <v/>
      </c>
      <c r="AA161" s="68" t="str">
        <f ca="1">INDEX({"","_","-","="},IF(OR($D161 &gt;= AB$6, $E161 &lt; AA$6), 0, 1)+IF(OR($F161 &gt;= AB$6, $G161 &lt; AA$6), 0, 2)+1)</f>
        <v/>
      </c>
      <c r="AB161" s="68" t="str">
        <f ca="1">INDEX({"","_","-","="},IF(OR($D161 &gt;= AC$6, $E161 &lt; AB$6), 0, 1)+IF(OR($F161 &gt;= AC$6, $G161 &lt; AB$6), 0, 2)+1)</f>
        <v/>
      </c>
      <c r="AC161" s="68" t="str">
        <f ca="1">INDEX({"","_","-","="},IF(OR($D161 &gt;= AD$6, $E161 &lt; AC$6), 0, 1)+IF(OR($F161 &gt;= AD$6, $G161 &lt; AC$6), 0, 2)+1)</f>
        <v/>
      </c>
      <c r="AD161" s="68" t="str">
        <f ca="1">INDEX({"","_","-","="},IF(OR($D161 &gt;= AE$6, $E161 &lt; AD$6), 0, 1)+IF(OR($F161 &gt;= AE$6, $G161 &lt; AD$6), 0, 2)+1)</f>
        <v/>
      </c>
      <c r="AE161" s="68" t="str">
        <f ca="1">INDEX({"","_","-","="},IF(OR($D161 &gt;= AF$6, $E161 &lt; AE$6), 0, 1)+IF(OR($F161 &gt;= AF$6, $G161 &lt; AE$6), 0, 2)+1)</f>
        <v/>
      </c>
      <c r="AF161" s="68" t="str">
        <f ca="1">INDEX({"","_","-","="},IF(OR($D161 &gt;= AG$6, $E161 &lt; AF$6), 0, 1)+IF(OR($F161 &gt;= AG$6, $G161 &lt; AF$6), 0, 2)+1)</f>
        <v/>
      </c>
      <c r="AG161" s="68" t="str">
        <f ca="1">INDEX({"","_","-","="},IF(OR($D161 &gt;= AH$6, $E161 &lt; AG$6), 0, 1)+IF(OR($F161 &gt;= AH$6, $G161 &lt; AG$6), 0, 2)+1)</f>
        <v/>
      </c>
      <c r="AH161" s="68" t="str">
        <f ca="1">INDEX({"","_","-","="},IF(OR($D161 &gt;= AI$6, $E161 &lt; AH$6), 0, 1)+IF(OR($F161 &gt;= AI$6, $G161 &lt; AH$6), 0, 2)+1)</f>
        <v/>
      </c>
      <c r="AI161" s="68" t="str">
        <f ca="1">INDEX({"","_","-","="},IF(OR($D161 &gt;= AJ$6, $E161 &lt; AI$6), 0, 1)+IF(OR($F161 &gt;= AJ$6, $G161 &lt; AI$6), 0, 2)+1)</f>
        <v/>
      </c>
      <c r="AJ161" s="68" t="str">
        <f ca="1">INDEX({"","_","-","="},IF(OR($D161 &gt;= AK$6, $E161 &lt; AJ$6), 0, 1)+IF(OR($F161 &gt;= AK$6, $G161 &lt; AJ$6), 0, 2)+1)</f>
        <v/>
      </c>
      <c r="AK161" s="68" t="str">
        <f ca="1">INDEX({"","_","-","="},IF(OR($D161 &gt;= AL$6, $E161 &lt; AK$6), 0, 1)+IF(OR($F161 &gt;= AL$6, $G161 &lt; AK$6), 0, 2)+1)</f>
        <v/>
      </c>
      <c r="AL161" s="68" t="str">
        <f ca="1">INDEX({"","_","-","="},IF(OR($D161 &gt;= AM$6, $E161 &lt; AL$6), 0, 1)+IF(OR($F161 &gt;= AM$6, $G161 &lt; AL$6), 0, 2)+1)</f>
        <v/>
      </c>
      <c r="AM161" s="68" t="str">
        <f ca="1">INDEX({"","_","-","="},IF(OR($D161 &gt;= AN$6, $E161 &lt; AM$6), 0, 1)+IF(OR($F161 &gt;= AN$6, $G161 &lt; AM$6), 0, 2)+1)</f>
        <v/>
      </c>
      <c r="AN161" s="68" t="str">
        <f ca="1">INDEX({"","_","-","="},IF(OR($D161 &gt;= AO$6, $E161 &lt; AN$6), 0, 1)+IF(OR($F161 &gt;= AO$6, $G161 &lt; AN$6), 0, 2)+1)</f>
        <v/>
      </c>
      <c r="AO161" s="68" t="str">
        <f ca="1">INDEX({"","_","-","="},IF(OR($D161 &gt;= AP$6, $E161 &lt; AO$6), 0, 1)+IF(OR($F161 &gt;= AP$6, $G161 &lt; AO$6), 0, 2)+1)</f>
        <v/>
      </c>
      <c r="AP161" s="68" t="str">
        <f ca="1">INDEX({"","_","-","="},IF(OR($D161 &gt;= AQ$6, $E161 &lt; AP$6), 0, 1)+IF(OR($F161 &gt;= AQ$6, $G161 &lt; AP$6), 0, 2)+1)</f>
        <v/>
      </c>
      <c r="AQ161" s="68" t="str">
        <f ca="1">INDEX({"","_","-","="},IF(OR($D161 &gt;= AR$6, $E161 &lt; AQ$6), 0, 1)+IF(OR($F161 &gt;= AR$6, $G161 &lt; AQ$6), 0, 2)+1)</f>
        <v/>
      </c>
      <c r="AR161" s="68" t="str">
        <f ca="1">INDEX({"","_","-","="},IF(OR($D161 &gt;= AS$6, $E161 &lt; AR$6), 0, 1)+IF(OR($F161 &gt;= AS$6, $G161 &lt; AR$6), 0, 2)+1)</f>
        <v/>
      </c>
      <c r="AS161" s="68" t="str">
        <f ca="1">INDEX({"","_","-","="},IF(OR($D161 &gt;= AT$6, $E161 &lt; AS$6), 0, 1)+IF(OR($F161 &gt;= AT$6, $G161 &lt; AS$6), 0, 2)+1)</f>
        <v/>
      </c>
      <c r="AT161" s="68" t="str">
        <f ca="1">INDEX({"","_","-","="},IF(OR($D161 &gt;= AU$6, $E161 &lt; AT$6), 0, 1)+IF(OR($F161 &gt;= AU$6, $G161 &lt; AT$6), 0, 2)+1)</f>
        <v/>
      </c>
      <c r="AU161" s="68" t="str">
        <f ca="1">INDEX({"","_","-","="},IF(OR($D161 &gt;= AV$6, $E161 &lt; AU$6), 0, 1)+IF(OR($F161 &gt;= AV$6, $G161 &lt; AU$6), 0, 2)+1)</f>
        <v/>
      </c>
      <c r="AV161" s="68" t="str">
        <f ca="1">INDEX({"","_","-","="},IF(OR($D161 &gt;= AW$6, $E161 &lt; AV$6), 0, 1)+IF(OR($F161 &gt;= AW$6, $G161 &lt; AV$6), 0, 2)+1)</f>
        <v/>
      </c>
      <c r="AW161" s="68" t="str">
        <f ca="1">INDEX({"","_","-","="},IF(OR($D161 &gt;= AX$6, $E161 &lt; AW$6), 0, 1)+IF(OR($F161 &gt;= AX$6, $G161 &lt; AW$6), 0, 2)+1)</f>
        <v/>
      </c>
      <c r="AX161" s="68" t="str">
        <f ca="1">INDEX({"","_","-","="},IF(OR($D161 &gt;= AY$6, $E161 &lt; AX$6), 0, 1)+IF(OR($F161 &gt;= AY$6, $G161 &lt; AX$6), 0, 2)+1)</f>
        <v/>
      </c>
      <c r="AY161" s="68" t="str">
        <f ca="1">INDEX({"","_","-","="},IF(OR($D161 &gt;= AZ$6, $E161 &lt; AY$6), 0, 1)+IF(OR($F161 &gt;= AZ$6, $G161 &lt; AY$6), 0, 2)+1)</f>
        <v/>
      </c>
      <c r="AZ161" s="68" t="str">
        <f ca="1">INDEX({"","_","-","="},IF(OR($D161 &gt;= BA$6, $E161 &lt; AZ$6), 0, 1)+IF(OR($F161 &gt;= BA$6, $G161 &lt; AZ$6), 0, 2)+1)</f>
        <v/>
      </c>
      <c r="BA161" s="68" t="str">
        <f ca="1">INDEX({"","_","-","="},IF(OR($D161 &gt;= BB$6, $E161 &lt; BA$6), 0, 1)+IF(OR($F161 &gt;= BB$6, $G161 &lt; BA$6), 0, 2)+1)</f>
        <v/>
      </c>
      <c r="BB161" s="68" t="str">
        <f ca="1">INDEX({"","_","-","="},IF(OR($D161 &gt;= BC$6, $E161 &lt; BB$6), 0, 1)+IF(OR($F161 &gt;= BC$6, $G161 &lt; BB$6), 0, 2)+1)</f>
        <v/>
      </c>
      <c r="BC161" s="68" t="str">
        <f ca="1">INDEX({"","_","-","="},IF(OR($D161 &gt;= BD$6, $E161 &lt; BC$6), 0, 1)+IF(OR($F161 &gt;= BD$6, $G161 &lt; BC$6), 0, 2)+1)</f>
        <v/>
      </c>
      <c r="BD161" s="68" t="str">
        <f ca="1">INDEX({"","_","-","="},IF(OR($D161 &gt;= BE$6, $E161 &lt; BD$6), 0, 1)+IF(OR($F161 &gt;= BE$6, $G161 &lt; BD$6), 0, 2)+1)</f>
        <v/>
      </c>
      <c r="BE161" s="68" t="str">
        <f ca="1">INDEX({"","_","-","="},IF(OR($D161 &gt;= BF$6, $E161 &lt; BE$6), 0, 1)+IF(OR($F161 &gt;= BF$6, $G161 &lt; BE$6), 0, 2)+1)</f>
        <v/>
      </c>
      <c r="BF161" s="68" t="str">
        <f ca="1">INDEX({"","_","-","="},IF(OR($D161 &gt;= BG$6, $E161 &lt; BF$6), 0, 1)+IF(OR($F161 &gt;= BG$6, $G161 &lt; BF$6), 0, 2)+1)</f>
        <v/>
      </c>
      <c r="BG161" s="68" t="str">
        <f ca="1">INDEX({"","_","-","="},IF(OR($D161 &gt;= BH$6, $E161 &lt; BG$6), 0, 1)+IF(OR($F161 &gt;= BH$6, $G161 &lt; BG$6), 0, 2)+1)</f>
        <v/>
      </c>
      <c r="BH161" s="68" t="str">
        <f ca="1">INDEX({"","_","-","="},IF(OR($D161 &gt;= BI$6, $E161 &lt; BH$6), 0, 1)+IF(OR($F161 &gt;= BI$6, $G161 &lt; BH$6), 0, 2)+1)</f>
        <v/>
      </c>
      <c r="BI161" s="68" t="str">
        <f ca="1">INDEX({"","_","-","="},IF(OR($D161 &gt;= BJ$6, $E161 &lt; BI$6), 0, 1)+IF(OR($F161 &gt;= BJ$6, $G161 &lt; BI$6), 0, 2)+1)</f>
        <v/>
      </c>
      <c r="BJ161" s="68" t="str">
        <f ca="1">INDEX({"","_","-","="},IF(OR($D161 &gt;= BK$6, $E161 &lt; BJ$6), 0, 1)+IF(OR($F161 &gt;= BK$6, $G161 &lt; BJ$6), 0, 2)+1)</f>
        <v/>
      </c>
      <c r="BK161" s="68" t="str">
        <f ca="1">INDEX({"","_","-","="},IF(OR($D161 &gt;= BL$6, $E161 &lt; BK$6), 0, 1)+IF(OR($F161 &gt;= BL$6, $G161 &lt; BK$6), 0, 2)+1)</f>
        <v/>
      </c>
      <c r="BL161" s="68" t="str">
        <f ca="1">INDEX({"","_","-","="},IF(OR($D161 &gt;= BM$6, $E161 &lt; BL$6), 0, 1)+IF(OR($F161 &gt;= BM$6, $G161 &lt; BL$6), 0, 2)+1)</f>
        <v/>
      </c>
      <c r="BM161" s="68" t="str">
        <f ca="1">INDEX({"","_","-","="},IF(OR($D161 &gt;= BN$6, $E161 &lt; BM$6), 0, 1)+IF(OR($F161 &gt;= BN$6, $G161 &lt; BM$6), 0, 2)+1)</f>
        <v/>
      </c>
      <c r="BN161" s="68" t="str">
        <f ca="1">INDEX({"","_","-","="},IF(OR($D161 &gt;= BO$6, $E161 &lt; BN$6), 0, 1)+IF(OR($F161 &gt;= BO$6, $G161 &lt; BN$6), 0, 2)+1)</f>
        <v/>
      </c>
      <c r="BO161" s="68" t="str">
        <f ca="1">INDEX({"","_","-","="},IF(OR($D161 &gt;= BP$6, $E161 &lt; BO$6), 0, 1)+IF(OR($F161 &gt;= BP$6, $G161 &lt; BO$6), 0, 2)+1)</f>
        <v/>
      </c>
      <c r="BP161" s="68" t="str">
        <f ca="1">INDEX({"","_","-","="},IF(OR($D161 &gt;= BQ$6, $E161 &lt; BP$6), 0, 1)+IF(OR($F161 &gt;= BQ$6, $G161 &lt; BP$6), 0, 2)+1)</f>
        <v/>
      </c>
      <c r="BQ161" s="68" t="str">
        <f ca="1">INDEX({"","_","-","="},IF(OR($D161 &gt;= BR$6, $E161 &lt; BQ$6), 0, 1)+IF(OR($F161 &gt;= BR$6, $G161 &lt; BQ$6), 0, 2)+1)</f>
        <v/>
      </c>
      <c r="BR161" s="68" t="str">
        <f ca="1">INDEX({"","_","-","="},IF(OR($D161 &gt;= BS$6, $E161 &lt; BR$6), 0, 1)+IF(OR($F161 &gt;= BS$6, $G161 &lt; BR$6), 0, 2)+1)</f>
        <v/>
      </c>
      <c r="BS161" s="68" t="str">
        <f ca="1">INDEX({"","_","-","="},IF(OR($D161 &gt;= BT$6, $E161 &lt; BS$6), 0, 1)+IF(OR($F161 &gt;= BT$6, $G161 &lt; BS$6), 0, 2)+1)</f>
        <v/>
      </c>
      <c r="BT161" s="68" t="str">
        <f ca="1">INDEX({"","_","-","="},IF(OR($D161 &gt;= BU$6, $E161 &lt; BT$6), 0, 1)+IF(OR($F161 &gt;= BU$6, $G161 &lt; BT$6), 0, 2)+1)</f>
        <v/>
      </c>
      <c r="BU161" s="68" t="str">
        <f ca="1">INDEX({"","_","-","="},IF(OR($D161 &gt;= BV$6, $E161 &lt; BU$6), 0, 1)+IF(OR($F161 &gt;= BV$6, $G161 &lt; BU$6), 0, 2)+1)</f>
        <v/>
      </c>
      <c r="BV161" s="68" t="str">
        <f ca="1">INDEX({"","_","-","="},IF(OR($D161 &gt;= BW$6, $E161 &lt; BV$6), 0, 1)+IF(OR($F161 &gt;= BW$6, $G161 &lt; BV$6), 0, 2)+1)</f>
        <v/>
      </c>
      <c r="BW161" s="68" t="str">
        <f ca="1">INDEX({"","_","-","="},IF(OR($D161 &gt;= BX$6, $E161 &lt; BW$6), 0, 1)+IF(OR($F161 &gt;= BX$6, $G161 &lt; BW$6), 0, 2)+1)</f>
        <v/>
      </c>
      <c r="BX161" s="68" t="str">
        <f ca="1">INDEX({"","_","-","="},IF(OR($D161 &gt;= BY$6, $E161 &lt; BX$6), 0, 1)+IF(OR($F161 &gt;= BY$6, $G161 &lt; BX$6), 0, 2)+1)</f>
        <v/>
      </c>
      <c r="BY161" s="68" t="str">
        <f ca="1">INDEX({"","_","-","="},IF(OR($D161 &gt;= BZ$6, $E161 &lt; BY$6), 0, 1)+IF(OR($F161 &gt;= BZ$6, $G161 &lt; BY$6), 0, 2)+1)</f>
        <v/>
      </c>
      <c r="BZ161" s="68" t="str">
        <f ca="1">INDEX({"","_","-","="},IF(OR($D161 &gt;= CA$6, $E161 &lt; BZ$6), 0, 1)+IF(OR($F161 &gt;= CA$6, $G161 &lt; BZ$6), 0, 2)+1)</f>
        <v/>
      </c>
      <c r="CA161" s="68" t="str">
        <f ca="1">INDEX({"","_","-","="},IF(OR($D161 &gt;= CB$6, $E161 &lt; CA$6), 0, 1)+IF(OR($F161 &gt;= CB$6, $G161 &lt; CA$6), 0, 2)+1)</f>
        <v/>
      </c>
      <c r="CB161" s="68" t="str">
        <f ca="1">INDEX({"","_","-","="},IF(OR($D161 &gt;= CC$6, $E161 &lt; CB$6), 0, 1)+IF(OR($F161 &gt;= CC$6, $G161 &lt; CB$6), 0, 2)+1)</f>
        <v/>
      </c>
      <c r="CC161" s="68" t="str">
        <f ca="1">INDEX({"","_","-","="},IF(OR($D161 &gt;= CD$6, $E161 &lt; CC$6), 0, 1)+IF(OR($F161 &gt;= CD$6, $G161 &lt; CC$6), 0, 2)+1)</f>
        <v/>
      </c>
      <c r="CD161" s="68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IF('临-进度'!M157,'临-进度'!$A157,"")</f>
        <v/>
      </c>
      <c r="B162" s="8" t="str">
        <f ca="1">IF('临-进度'!M157,'临-进度'!$B157,"")</f>
        <v/>
      </c>
      <c r="C162" s="8" t="str">
        <f ca="1">IF('临-进度'!M157,'临-进度'!$E157,"")</f>
        <v/>
      </c>
      <c r="D162" s="40" t="str">
        <f ca="1">IF('临-进度'!$M157,'临-进度'!$I157,"")</f>
        <v/>
      </c>
      <c r="E162" s="40" t="str">
        <f ca="1">IF('临-进度'!$M157,'临-进度'!$AE157,"")</f>
        <v/>
      </c>
      <c r="F162" s="40" t="str">
        <f ca="1">IF('临-进度'!$M157,'临-进度'!$J157,"")</f>
        <v/>
      </c>
      <c r="G162" s="73" t="str">
        <f ca="1">IF('临-进度'!$M157,'临-进度'!$AF157,"")</f>
        <v/>
      </c>
      <c r="H162" s="68" t="str">
        <f ca="1">INDEX({"","_","-","="},IF(OR($D162 &gt;= I$6, $E162 &lt; H$6), 0, 1)+IF(OR($F162 &gt;= I$6, $G162 &lt; H$6), 0, 2)+1)</f>
        <v/>
      </c>
      <c r="I162" s="68" t="str">
        <f ca="1">INDEX({"","_","-","="},IF(OR($D162 &gt;= J$6, $E162 &lt; I$6), 0, 1)+IF(OR($F162 &gt;= J$6, $G162 &lt; I$6), 0, 2)+1)</f>
        <v/>
      </c>
      <c r="J162" s="68" t="str">
        <f ca="1">INDEX({"","_","-","="},IF(OR($D162 &gt;= K$6, $E162 &lt; J$6), 0, 1)+IF(OR($F162 &gt;= K$6, $G162 &lt; J$6), 0, 2)+1)</f>
        <v/>
      </c>
      <c r="K162" s="68" t="str">
        <f ca="1">INDEX({"","_","-","="},IF(OR($D162 &gt;= L$6, $E162 &lt; K$6), 0, 1)+IF(OR($F162 &gt;= L$6, $G162 &lt; K$6), 0, 2)+1)</f>
        <v/>
      </c>
      <c r="L162" s="68" t="str">
        <f ca="1">INDEX({"","_","-","="},IF(OR($D162 &gt;= M$6, $E162 &lt; L$6), 0, 1)+IF(OR($F162 &gt;= M$6, $G162 &lt; L$6), 0, 2)+1)</f>
        <v/>
      </c>
      <c r="M162" s="68" t="str">
        <f ca="1">INDEX({"","_","-","="},IF(OR($D162 &gt;= N$6, $E162 &lt; M$6), 0, 1)+IF(OR($F162 &gt;= N$6, $G162 &lt; M$6), 0, 2)+1)</f>
        <v/>
      </c>
      <c r="N162" s="68" t="str">
        <f ca="1">INDEX({"","_","-","="},IF(OR($D162 &gt;= O$6, $E162 &lt; N$6), 0, 1)+IF(OR($F162 &gt;= O$6, $G162 &lt; N$6), 0, 2)+1)</f>
        <v/>
      </c>
      <c r="O162" s="68" t="str">
        <f ca="1">INDEX({"","_","-","="},IF(OR($D162 &gt;= P$6, $E162 &lt; O$6), 0, 1)+IF(OR($F162 &gt;= P$6, $G162 &lt; O$6), 0, 2)+1)</f>
        <v/>
      </c>
      <c r="P162" s="68" t="str">
        <f ca="1">INDEX({"","_","-","="},IF(OR($D162 &gt;= Q$6, $E162 &lt; P$6), 0, 1)+IF(OR($F162 &gt;= Q$6, $G162 &lt; P$6), 0, 2)+1)</f>
        <v/>
      </c>
      <c r="Q162" s="68" t="str">
        <f ca="1">INDEX({"","_","-","="},IF(OR($D162 &gt;= R$6, $E162 &lt; Q$6), 0, 1)+IF(OR($F162 &gt;= R$6, $G162 &lt; Q$6), 0, 2)+1)</f>
        <v/>
      </c>
      <c r="R162" s="68" t="str">
        <f ca="1">INDEX({"","_","-","="},IF(OR($D162 &gt;= S$6, $E162 &lt; R$6), 0, 1)+IF(OR($F162 &gt;= S$6, $G162 &lt; R$6), 0, 2)+1)</f>
        <v/>
      </c>
      <c r="S162" s="68" t="str">
        <f ca="1">INDEX({"","_","-","="},IF(OR($D162 &gt;= T$6, $E162 &lt; S$6), 0, 1)+IF(OR($F162 &gt;= T$6, $G162 &lt; S$6), 0, 2)+1)</f>
        <v/>
      </c>
      <c r="T162" s="68" t="str">
        <f ca="1">INDEX({"","_","-","="},IF(OR($D162 &gt;= U$6, $E162 &lt; T$6), 0, 1)+IF(OR($F162 &gt;= U$6, $G162 &lt; T$6), 0, 2)+1)</f>
        <v/>
      </c>
      <c r="U162" s="68" t="str">
        <f ca="1">INDEX({"","_","-","="},IF(OR($D162 &gt;= V$6, $E162 &lt; U$6), 0, 1)+IF(OR($F162 &gt;= V$6, $G162 &lt; U$6), 0, 2)+1)</f>
        <v/>
      </c>
      <c r="V162" s="68" t="str">
        <f ca="1">INDEX({"","_","-","="},IF(OR($D162 &gt;= W$6, $E162 &lt; V$6), 0, 1)+IF(OR($F162 &gt;= W$6, $G162 &lt; V$6), 0, 2)+1)</f>
        <v/>
      </c>
      <c r="W162" s="68" t="str">
        <f ca="1">INDEX({"","_","-","="},IF(OR($D162 &gt;= X$6, $E162 &lt; W$6), 0, 1)+IF(OR($F162 &gt;= X$6, $G162 &lt; W$6), 0, 2)+1)</f>
        <v/>
      </c>
      <c r="X162" s="68" t="str">
        <f ca="1">INDEX({"","_","-","="},IF(OR($D162 &gt;= Y$6, $E162 &lt; X$6), 0, 1)+IF(OR($F162 &gt;= Y$6, $G162 &lt; X$6), 0, 2)+1)</f>
        <v/>
      </c>
      <c r="Y162" s="68" t="str">
        <f ca="1">INDEX({"","_","-","="},IF(OR($D162 &gt;= Z$6, $E162 &lt; Y$6), 0, 1)+IF(OR($F162 &gt;= Z$6, $G162 &lt; Y$6), 0, 2)+1)</f>
        <v/>
      </c>
      <c r="Z162" s="68" t="str">
        <f ca="1">INDEX({"","_","-","="},IF(OR($D162 &gt;= AA$6, $E162 &lt; Z$6), 0, 1)+IF(OR($F162 &gt;= AA$6, $G162 &lt; Z$6), 0, 2)+1)</f>
        <v/>
      </c>
      <c r="AA162" s="68" t="str">
        <f ca="1">INDEX({"","_","-","="},IF(OR($D162 &gt;= AB$6, $E162 &lt; AA$6), 0, 1)+IF(OR($F162 &gt;= AB$6, $G162 &lt; AA$6), 0, 2)+1)</f>
        <v/>
      </c>
      <c r="AB162" s="68" t="str">
        <f ca="1">INDEX({"","_","-","="},IF(OR($D162 &gt;= AC$6, $E162 &lt; AB$6), 0, 1)+IF(OR($F162 &gt;= AC$6, $G162 &lt; AB$6), 0, 2)+1)</f>
        <v/>
      </c>
      <c r="AC162" s="68" t="str">
        <f ca="1">INDEX({"","_","-","="},IF(OR($D162 &gt;= AD$6, $E162 &lt; AC$6), 0, 1)+IF(OR($F162 &gt;= AD$6, $G162 &lt; AC$6), 0, 2)+1)</f>
        <v/>
      </c>
      <c r="AD162" s="68" t="str">
        <f ca="1">INDEX({"","_","-","="},IF(OR($D162 &gt;= AE$6, $E162 &lt; AD$6), 0, 1)+IF(OR($F162 &gt;= AE$6, $G162 &lt; AD$6), 0, 2)+1)</f>
        <v/>
      </c>
      <c r="AE162" s="68" t="str">
        <f ca="1">INDEX({"","_","-","="},IF(OR($D162 &gt;= AF$6, $E162 &lt; AE$6), 0, 1)+IF(OR($F162 &gt;= AF$6, $G162 &lt; AE$6), 0, 2)+1)</f>
        <v/>
      </c>
      <c r="AF162" s="68" t="str">
        <f ca="1">INDEX({"","_","-","="},IF(OR($D162 &gt;= AG$6, $E162 &lt; AF$6), 0, 1)+IF(OR($F162 &gt;= AG$6, $G162 &lt; AF$6), 0, 2)+1)</f>
        <v/>
      </c>
      <c r="AG162" s="68" t="str">
        <f ca="1">INDEX({"","_","-","="},IF(OR($D162 &gt;= AH$6, $E162 &lt; AG$6), 0, 1)+IF(OR($F162 &gt;= AH$6, $G162 &lt; AG$6), 0, 2)+1)</f>
        <v/>
      </c>
      <c r="AH162" s="68" t="str">
        <f ca="1">INDEX({"","_","-","="},IF(OR($D162 &gt;= AI$6, $E162 &lt; AH$6), 0, 1)+IF(OR($F162 &gt;= AI$6, $G162 &lt; AH$6), 0, 2)+1)</f>
        <v/>
      </c>
      <c r="AI162" s="68" t="str">
        <f ca="1">INDEX({"","_","-","="},IF(OR($D162 &gt;= AJ$6, $E162 &lt; AI$6), 0, 1)+IF(OR($F162 &gt;= AJ$6, $G162 &lt; AI$6), 0, 2)+1)</f>
        <v/>
      </c>
      <c r="AJ162" s="68" t="str">
        <f ca="1">INDEX({"","_","-","="},IF(OR($D162 &gt;= AK$6, $E162 &lt; AJ$6), 0, 1)+IF(OR($F162 &gt;= AK$6, $G162 &lt; AJ$6), 0, 2)+1)</f>
        <v/>
      </c>
      <c r="AK162" s="68" t="str">
        <f ca="1">INDEX({"","_","-","="},IF(OR($D162 &gt;= AL$6, $E162 &lt; AK$6), 0, 1)+IF(OR($F162 &gt;= AL$6, $G162 &lt; AK$6), 0, 2)+1)</f>
        <v/>
      </c>
      <c r="AL162" s="68" t="str">
        <f ca="1">INDEX({"","_","-","="},IF(OR($D162 &gt;= AM$6, $E162 &lt; AL$6), 0, 1)+IF(OR($F162 &gt;= AM$6, $G162 &lt; AL$6), 0, 2)+1)</f>
        <v/>
      </c>
      <c r="AM162" s="68" t="str">
        <f ca="1">INDEX({"","_","-","="},IF(OR($D162 &gt;= AN$6, $E162 &lt; AM$6), 0, 1)+IF(OR($F162 &gt;= AN$6, $G162 &lt; AM$6), 0, 2)+1)</f>
        <v/>
      </c>
      <c r="AN162" s="68" t="str">
        <f ca="1">INDEX({"","_","-","="},IF(OR($D162 &gt;= AO$6, $E162 &lt; AN$6), 0, 1)+IF(OR($F162 &gt;= AO$6, $G162 &lt; AN$6), 0, 2)+1)</f>
        <v/>
      </c>
      <c r="AO162" s="68" t="str">
        <f ca="1">INDEX({"","_","-","="},IF(OR($D162 &gt;= AP$6, $E162 &lt; AO$6), 0, 1)+IF(OR($F162 &gt;= AP$6, $G162 &lt; AO$6), 0, 2)+1)</f>
        <v/>
      </c>
      <c r="AP162" s="68" t="str">
        <f ca="1">INDEX({"","_","-","="},IF(OR($D162 &gt;= AQ$6, $E162 &lt; AP$6), 0, 1)+IF(OR($F162 &gt;= AQ$6, $G162 &lt; AP$6), 0, 2)+1)</f>
        <v/>
      </c>
      <c r="AQ162" s="68" t="str">
        <f ca="1">INDEX({"","_","-","="},IF(OR($D162 &gt;= AR$6, $E162 &lt; AQ$6), 0, 1)+IF(OR($F162 &gt;= AR$6, $G162 &lt; AQ$6), 0, 2)+1)</f>
        <v/>
      </c>
      <c r="AR162" s="68" t="str">
        <f ca="1">INDEX({"","_","-","="},IF(OR($D162 &gt;= AS$6, $E162 &lt; AR$6), 0, 1)+IF(OR($F162 &gt;= AS$6, $G162 &lt; AR$6), 0, 2)+1)</f>
        <v/>
      </c>
      <c r="AS162" s="68" t="str">
        <f ca="1">INDEX({"","_","-","="},IF(OR($D162 &gt;= AT$6, $E162 &lt; AS$6), 0, 1)+IF(OR($F162 &gt;= AT$6, $G162 &lt; AS$6), 0, 2)+1)</f>
        <v/>
      </c>
      <c r="AT162" s="68" t="str">
        <f ca="1">INDEX({"","_","-","="},IF(OR($D162 &gt;= AU$6, $E162 &lt; AT$6), 0, 1)+IF(OR($F162 &gt;= AU$6, $G162 &lt; AT$6), 0, 2)+1)</f>
        <v/>
      </c>
      <c r="AU162" s="68" t="str">
        <f ca="1">INDEX({"","_","-","="},IF(OR($D162 &gt;= AV$6, $E162 &lt; AU$6), 0, 1)+IF(OR($F162 &gt;= AV$6, $G162 &lt; AU$6), 0, 2)+1)</f>
        <v/>
      </c>
      <c r="AV162" s="68" t="str">
        <f ca="1">INDEX({"","_","-","="},IF(OR($D162 &gt;= AW$6, $E162 &lt; AV$6), 0, 1)+IF(OR($F162 &gt;= AW$6, $G162 &lt; AV$6), 0, 2)+1)</f>
        <v/>
      </c>
      <c r="AW162" s="68" t="str">
        <f ca="1">INDEX({"","_","-","="},IF(OR($D162 &gt;= AX$6, $E162 &lt; AW$6), 0, 1)+IF(OR($F162 &gt;= AX$6, $G162 &lt; AW$6), 0, 2)+1)</f>
        <v/>
      </c>
      <c r="AX162" s="68" t="str">
        <f ca="1">INDEX({"","_","-","="},IF(OR($D162 &gt;= AY$6, $E162 &lt; AX$6), 0, 1)+IF(OR($F162 &gt;= AY$6, $G162 &lt; AX$6), 0, 2)+1)</f>
        <v/>
      </c>
      <c r="AY162" s="68" t="str">
        <f ca="1">INDEX({"","_","-","="},IF(OR($D162 &gt;= AZ$6, $E162 &lt; AY$6), 0, 1)+IF(OR($F162 &gt;= AZ$6, $G162 &lt; AY$6), 0, 2)+1)</f>
        <v/>
      </c>
      <c r="AZ162" s="68" t="str">
        <f ca="1">INDEX({"","_","-","="},IF(OR($D162 &gt;= BA$6, $E162 &lt; AZ$6), 0, 1)+IF(OR($F162 &gt;= BA$6, $G162 &lt; AZ$6), 0, 2)+1)</f>
        <v/>
      </c>
      <c r="BA162" s="68" t="str">
        <f ca="1">INDEX({"","_","-","="},IF(OR($D162 &gt;= BB$6, $E162 &lt; BA$6), 0, 1)+IF(OR($F162 &gt;= BB$6, $G162 &lt; BA$6), 0, 2)+1)</f>
        <v/>
      </c>
      <c r="BB162" s="68" t="str">
        <f ca="1">INDEX({"","_","-","="},IF(OR($D162 &gt;= BC$6, $E162 &lt; BB$6), 0, 1)+IF(OR($F162 &gt;= BC$6, $G162 &lt; BB$6), 0, 2)+1)</f>
        <v/>
      </c>
      <c r="BC162" s="68" t="str">
        <f ca="1">INDEX({"","_","-","="},IF(OR($D162 &gt;= BD$6, $E162 &lt; BC$6), 0, 1)+IF(OR($F162 &gt;= BD$6, $G162 &lt; BC$6), 0, 2)+1)</f>
        <v/>
      </c>
      <c r="BD162" s="68" t="str">
        <f ca="1">INDEX({"","_","-","="},IF(OR($D162 &gt;= BE$6, $E162 &lt; BD$6), 0, 1)+IF(OR($F162 &gt;= BE$6, $G162 &lt; BD$6), 0, 2)+1)</f>
        <v/>
      </c>
      <c r="BE162" s="68" t="str">
        <f ca="1">INDEX({"","_","-","="},IF(OR($D162 &gt;= BF$6, $E162 &lt; BE$6), 0, 1)+IF(OR($F162 &gt;= BF$6, $G162 &lt; BE$6), 0, 2)+1)</f>
        <v/>
      </c>
      <c r="BF162" s="68" t="str">
        <f ca="1">INDEX({"","_","-","="},IF(OR($D162 &gt;= BG$6, $E162 &lt; BF$6), 0, 1)+IF(OR($F162 &gt;= BG$6, $G162 &lt; BF$6), 0, 2)+1)</f>
        <v/>
      </c>
      <c r="BG162" s="68" t="str">
        <f ca="1">INDEX({"","_","-","="},IF(OR($D162 &gt;= BH$6, $E162 &lt; BG$6), 0, 1)+IF(OR($F162 &gt;= BH$6, $G162 &lt; BG$6), 0, 2)+1)</f>
        <v/>
      </c>
      <c r="BH162" s="68" t="str">
        <f ca="1">INDEX({"","_","-","="},IF(OR($D162 &gt;= BI$6, $E162 &lt; BH$6), 0, 1)+IF(OR($F162 &gt;= BI$6, $G162 &lt; BH$6), 0, 2)+1)</f>
        <v/>
      </c>
      <c r="BI162" s="68" t="str">
        <f ca="1">INDEX({"","_","-","="},IF(OR($D162 &gt;= BJ$6, $E162 &lt; BI$6), 0, 1)+IF(OR($F162 &gt;= BJ$6, $G162 &lt; BI$6), 0, 2)+1)</f>
        <v/>
      </c>
      <c r="BJ162" s="68" t="str">
        <f ca="1">INDEX({"","_","-","="},IF(OR($D162 &gt;= BK$6, $E162 &lt; BJ$6), 0, 1)+IF(OR($F162 &gt;= BK$6, $G162 &lt; BJ$6), 0, 2)+1)</f>
        <v/>
      </c>
      <c r="BK162" s="68" t="str">
        <f ca="1">INDEX({"","_","-","="},IF(OR($D162 &gt;= BL$6, $E162 &lt; BK$6), 0, 1)+IF(OR($F162 &gt;= BL$6, $G162 &lt; BK$6), 0, 2)+1)</f>
        <v/>
      </c>
      <c r="BL162" s="68" t="str">
        <f ca="1">INDEX({"","_","-","="},IF(OR($D162 &gt;= BM$6, $E162 &lt; BL$6), 0, 1)+IF(OR($F162 &gt;= BM$6, $G162 &lt; BL$6), 0, 2)+1)</f>
        <v/>
      </c>
      <c r="BM162" s="68" t="str">
        <f ca="1">INDEX({"","_","-","="},IF(OR($D162 &gt;= BN$6, $E162 &lt; BM$6), 0, 1)+IF(OR($F162 &gt;= BN$6, $G162 &lt; BM$6), 0, 2)+1)</f>
        <v/>
      </c>
      <c r="BN162" s="68" t="str">
        <f ca="1">INDEX({"","_","-","="},IF(OR($D162 &gt;= BO$6, $E162 &lt; BN$6), 0, 1)+IF(OR($F162 &gt;= BO$6, $G162 &lt; BN$6), 0, 2)+1)</f>
        <v/>
      </c>
      <c r="BO162" s="68" t="str">
        <f ca="1">INDEX({"","_","-","="},IF(OR($D162 &gt;= BP$6, $E162 &lt; BO$6), 0, 1)+IF(OR($F162 &gt;= BP$6, $G162 &lt; BO$6), 0, 2)+1)</f>
        <v/>
      </c>
      <c r="BP162" s="68" t="str">
        <f ca="1">INDEX({"","_","-","="},IF(OR($D162 &gt;= BQ$6, $E162 &lt; BP$6), 0, 1)+IF(OR($F162 &gt;= BQ$6, $G162 &lt; BP$6), 0, 2)+1)</f>
        <v/>
      </c>
      <c r="BQ162" s="68" t="str">
        <f ca="1">INDEX({"","_","-","="},IF(OR($D162 &gt;= BR$6, $E162 &lt; BQ$6), 0, 1)+IF(OR($F162 &gt;= BR$6, $G162 &lt; BQ$6), 0, 2)+1)</f>
        <v/>
      </c>
      <c r="BR162" s="68" t="str">
        <f ca="1">INDEX({"","_","-","="},IF(OR($D162 &gt;= BS$6, $E162 &lt; BR$6), 0, 1)+IF(OR($F162 &gt;= BS$6, $G162 &lt; BR$6), 0, 2)+1)</f>
        <v/>
      </c>
      <c r="BS162" s="68" t="str">
        <f ca="1">INDEX({"","_","-","="},IF(OR($D162 &gt;= BT$6, $E162 &lt; BS$6), 0, 1)+IF(OR($F162 &gt;= BT$6, $G162 &lt; BS$6), 0, 2)+1)</f>
        <v/>
      </c>
      <c r="BT162" s="68" t="str">
        <f ca="1">INDEX({"","_","-","="},IF(OR($D162 &gt;= BU$6, $E162 &lt; BT$6), 0, 1)+IF(OR($F162 &gt;= BU$6, $G162 &lt; BT$6), 0, 2)+1)</f>
        <v/>
      </c>
      <c r="BU162" s="68" t="str">
        <f ca="1">INDEX({"","_","-","="},IF(OR($D162 &gt;= BV$6, $E162 &lt; BU$6), 0, 1)+IF(OR($F162 &gt;= BV$6, $G162 &lt; BU$6), 0, 2)+1)</f>
        <v/>
      </c>
      <c r="BV162" s="68" t="str">
        <f ca="1">INDEX({"","_","-","="},IF(OR($D162 &gt;= BW$6, $E162 &lt; BV$6), 0, 1)+IF(OR($F162 &gt;= BW$6, $G162 &lt; BV$6), 0, 2)+1)</f>
        <v/>
      </c>
      <c r="BW162" s="68" t="str">
        <f ca="1">INDEX({"","_","-","="},IF(OR($D162 &gt;= BX$6, $E162 &lt; BW$6), 0, 1)+IF(OR($F162 &gt;= BX$6, $G162 &lt; BW$6), 0, 2)+1)</f>
        <v/>
      </c>
      <c r="BX162" s="68" t="str">
        <f ca="1">INDEX({"","_","-","="},IF(OR($D162 &gt;= BY$6, $E162 &lt; BX$6), 0, 1)+IF(OR($F162 &gt;= BY$6, $G162 &lt; BX$6), 0, 2)+1)</f>
        <v/>
      </c>
      <c r="BY162" s="68" t="str">
        <f ca="1">INDEX({"","_","-","="},IF(OR($D162 &gt;= BZ$6, $E162 &lt; BY$6), 0, 1)+IF(OR($F162 &gt;= BZ$6, $G162 &lt; BY$6), 0, 2)+1)</f>
        <v/>
      </c>
      <c r="BZ162" s="68" t="str">
        <f ca="1">INDEX({"","_","-","="},IF(OR($D162 &gt;= CA$6, $E162 &lt; BZ$6), 0, 1)+IF(OR($F162 &gt;= CA$6, $G162 &lt; BZ$6), 0, 2)+1)</f>
        <v/>
      </c>
      <c r="CA162" s="68" t="str">
        <f ca="1">INDEX({"","_","-","="},IF(OR($D162 &gt;= CB$6, $E162 &lt; CA$6), 0, 1)+IF(OR($F162 &gt;= CB$6, $G162 &lt; CA$6), 0, 2)+1)</f>
        <v/>
      </c>
      <c r="CB162" s="68" t="str">
        <f ca="1">INDEX({"","_","-","="},IF(OR($D162 &gt;= CC$6, $E162 &lt; CB$6), 0, 1)+IF(OR($F162 &gt;= CC$6, $G162 &lt; CB$6), 0, 2)+1)</f>
        <v/>
      </c>
      <c r="CC162" s="68" t="str">
        <f ca="1">INDEX({"","_","-","="},IF(OR($D162 &gt;= CD$6, $E162 &lt; CC$6), 0, 1)+IF(OR($F162 &gt;= CD$6, $G162 &lt; CC$6), 0, 2)+1)</f>
        <v/>
      </c>
      <c r="CD162" s="68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IF('临-进度'!M158,'临-进度'!$A158,"")</f>
        <v/>
      </c>
      <c r="B163" s="8" t="str">
        <f ca="1">IF('临-进度'!M158,'临-进度'!$B158,"")</f>
        <v/>
      </c>
      <c r="C163" s="8" t="str">
        <f ca="1">IF('临-进度'!M158,'临-进度'!$E158,"")</f>
        <v/>
      </c>
      <c r="D163" s="40" t="str">
        <f ca="1">IF('临-进度'!$M158,'临-进度'!$I158,"")</f>
        <v/>
      </c>
      <c r="E163" s="40" t="str">
        <f ca="1">IF('临-进度'!$M158,'临-进度'!$AE158,"")</f>
        <v/>
      </c>
      <c r="F163" s="40" t="str">
        <f ca="1">IF('临-进度'!$M158,'临-进度'!$J158,"")</f>
        <v/>
      </c>
      <c r="G163" s="73" t="str">
        <f ca="1">IF('临-进度'!$M158,'临-进度'!$AF158,"")</f>
        <v/>
      </c>
      <c r="H163" s="68" t="str">
        <f ca="1">INDEX({"","_","-","="},IF(OR($D163 &gt;= I$6, $E163 &lt; H$6), 0, 1)+IF(OR($F163 &gt;= I$6, $G163 &lt; H$6), 0, 2)+1)</f>
        <v/>
      </c>
      <c r="I163" s="68" t="str">
        <f ca="1">INDEX({"","_","-","="},IF(OR($D163 &gt;= J$6, $E163 &lt; I$6), 0, 1)+IF(OR($F163 &gt;= J$6, $G163 &lt; I$6), 0, 2)+1)</f>
        <v/>
      </c>
      <c r="J163" s="68" t="str">
        <f ca="1">INDEX({"","_","-","="},IF(OR($D163 &gt;= K$6, $E163 &lt; J$6), 0, 1)+IF(OR($F163 &gt;= K$6, $G163 &lt; J$6), 0, 2)+1)</f>
        <v/>
      </c>
      <c r="K163" s="68" t="str">
        <f ca="1">INDEX({"","_","-","="},IF(OR($D163 &gt;= L$6, $E163 &lt; K$6), 0, 1)+IF(OR($F163 &gt;= L$6, $G163 &lt; K$6), 0, 2)+1)</f>
        <v/>
      </c>
      <c r="L163" s="68" t="str">
        <f ca="1">INDEX({"","_","-","="},IF(OR($D163 &gt;= M$6, $E163 &lt; L$6), 0, 1)+IF(OR($F163 &gt;= M$6, $G163 &lt; L$6), 0, 2)+1)</f>
        <v/>
      </c>
      <c r="M163" s="68" t="str">
        <f ca="1">INDEX({"","_","-","="},IF(OR($D163 &gt;= N$6, $E163 &lt; M$6), 0, 1)+IF(OR($F163 &gt;= N$6, $G163 &lt; M$6), 0, 2)+1)</f>
        <v/>
      </c>
      <c r="N163" s="68" t="str">
        <f ca="1">INDEX({"","_","-","="},IF(OR($D163 &gt;= O$6, $E163 &lt; N$6), 0, 1)+IF(OR($F163 &gt;= O$6, $G163 &lt; N$6), 0, 2)+1)</f>
        <v/>
      </c>
      <c r="O163" s="68" t="str">
        <f ca="1">INDEX({"","_","-","="},IF(OR($D163 &gt;= P$6, $E163 &lt; O$6), 0, 1)+IF(OR($F163 &gt;= P$6, $G163 &lt; O$6), 0, 2)+1)</f>
        <v/>
      </c>
      <c r="P163" s="68" t="str">
        <f ca="1">INDEX({"","_","-","="},IF(OR($D163 &gt;= Q$6, $E163 &lt; P$6), 0, 1)+IF(OR($F163 &gt;= Q$6, $G163 &lt; P$6), 0, 2)+1)</f>
        <v/>
      </c>
      <c r="Q163" s="68" t="str">
        <f ca="1">INDEX({"","_","-","="},IF(OR($D163 &gt;= R$6, $E163 &lt; Q$6), 0, 1)+IF(OR($F163 &gt;= R$6, $G163 &lt; Q$6), 0, 2)+1)</f>
        <v/>
      </c>
      <c r="R163" s="68" t="str">
        <f ca="1">INDEX({"","_","-","="},IF(OR($D163 &gt;= S$6, $E163 &lt; R$6), 0, 1)+IF(OR($F163 &gt;= S$6, $G163 &lt; R$6), 0, 2)+1)</f>
        <v/>
      </c>
      <c r="S163" s="68" t="str">
        <f ca="1">INDEX({"","_","-","="},IF(OR($D163 &gt;= T$6, $E163 &lt; S$6), 0, 1)+IF(OR($F163 &gt;= T$6, $G163 &lt; S$6), 0, 2)+1)</f>
        <v/>
      </c>
      <c r="T163" s="68" t="str">
        <f ca="1">INDEX({"","_","-","="},IF(OR($D163 &gt;= U$6, $E163 &lt; T$6), 0, 1)+IF(OR($F163 &gt;= U$6, $G163 &lt; T$6), 0, 2)+1)</f>
        <v/>
      </c>
      <c r="U163" s="68" t="str">
        <f ca="1">INDEX({"","_","-","="},IF(OR($D163 &gt;= V$6, $E163 &lt; U$6), 0, 1)+IF(OR($F163 &gt;= V$6, $G163 &lt; U$6), 0, 2)+1)</f>
        <v/>
      </c>
      <c r="V163" s="68" t="str">
        <f ca="1">INDEX({"","_","-","="},IF(OR($D163 &gt;= W$6, $E163 &lt; V$6), 0, 1)+IF(OR($F163 &gt;= W$6, $G163 &lt; V$6), 0, 2)+1)</f>
        <v/>
      </c>
      <c r="W163" s="68" t="str">
        <f ca="1">INDEX({"","_","-","="},IF(OR($D163 &gt;= X$6, $E163 &lt; W$6), 0, 1)+IF(OR($F163 &gt;= X$6, $G163 &lt; W$6), 0, 2)+1)</f>
        <v/>
      </c>
      <c r="X163" s="68" t="str">
        <f ca="1">INDEX({"","_","-","="},IF(OR($D163 &gt;= Y$6, $E163 &lt; X$6), 0, 1)+IF(OR($F163 &gt;= Y$6, $G163 &lt; X$6), 0, 2)+1)</f>
        <v/>
      </c>
      <c r="Y163" s="68" t="str">
        <f ca="1">INDEX({"","_","-","="},IF(OR($D163 &gt;= Z$6, $E163 &lt; Y$6), 0, 1)+IF(OR($F163 &gt;= Z$6, $G163 &lt; Y$6), 0, 2)+1)</f>
        <v/>
      </c>
      <c r="Z163" s="68" t="str">
        <f ca="1">INDEX({"","_","-","="},IF(OR($D163 &gt;= AA$6, $E163 &lt; Z$6), 0, 1)+IF(OR($F163 &gt;= AA$6, $G163 &lt; Z$6), 0, 2)+1)</f>
        <v/>
      </c>
      <c r="AA163" s="68" t="str">
        <f ca="1">INDEX({"","_","-","="},IF(OR($D163 &gt;= AB$6, $E163 &lt; AA$6), 0, 1)+IF(OR($F163 &gt;= AB$6, $G163 &lt; AA$6), 0, 2)+1)</f>
        <v/>
      </c>
      <c r="AB163" s="68" t="str">
        <f ca="1">INDEX({"","_","-","="},IF(OR($D163 &gt;= AC$6, $E163 &lt; AB$6), 0, 1)+IF(OR($F163 &gt;= AC$6, $G163 &lt; AB$6), 0, 2)+1)</f>
        <v/>
      </c>
      <c r="AC163" s="68" t="str">
        <f ca="1">INDEX({"","_","-","="},IF(OR($D163 &gt;= AD$6, $E163 &lt; AC$6), 0, 1)+IF(OR($F163 &gt;= AD$6, $G163 &lt; AC$6), 0, 2)+1)</f>
        <v/>
      </c>
      <c r="AD163" s="68" t="str">
        <f ca="1">INDEX({"","_","-","="},IF(OR($D163 &gt;= AE$6, $E163 &lt; AD$6), 0, 1)+IF(OR($F163 &gt;= AE$6, $G163 &lt; AD$6), 0, 2)+1)</f>
        <v/>
      </c>
      <c r="AE163" s="68" t="str">
        <f ca="1">INDEX({"","_","-","="},IF(OR($D163 &gt;= AF$6, $E163 &lt; AE$6), 0, 1)+IF(OR($F163 &gt;= AF$6, $G163 &lt; AE$6), 0, 2)+1)</f>
        <v/>
      </c>
      <c r="AF163" s="68" t="str">
        <f ca="1">INDEX({"","_","-","="},IF(OR($D163 &gt;= AG$6, $E163 &lt; AF$6), 0, 1)+IF(OR($F163 &gt;= AG$6, $G163 &lt; AF$6), 0, 2)+1)</f>
        <v/>
      </c>
      <c r="AG163" s="68" t="str">
        <f ca="1">INDEX({"","_","-","="},IF(OR($D163 &gt;= AH$6, $E163 &lt; AG$6), 0, 1)+IF(OR($F163 &gt;= AH$6, $G163 &lt; AG$6), 0, 2)+1)</f>
        <v/>
      </c>
      <c r="AH163" s="68" t="str">
        <f ca="1">INDEX({"","_","-","="},IF(OR($D163 &gt;= AI$6, $E163 &lt; AH$6), 0, 1)+IF(OR($F163 &gt;= AI$6, $G163 &lt; AH$6), 0, 2)+1)</f>
        <v/>
      </c>
      <c r="AI163" s="68" t="str">
        <f ca="1">INDEX({"","_","-","="},IF(OR($D163 &gt;= AJ$6, $E163 &lt; AI$6), 0, 1)+IF(OR($F163 &gt;= AJ$6, $G163 &lt; AI$6), 0, 2)+1)</f>
        <v/>
      </c>
      <c r="AJ163" s="68" t="str">
        <f ca="1">INDEX({"","_","-","="},IF(OR($D163 &gt;= AK$6, $E163 &lt; AJ$6), 0, 1)+IF(OR($F163 &gt;= AK$6, $G163 &lt; AJ$6), 0, 2)+1)</f>
        <v/>
      </c>
      <c r="AK163" s="68" t="str">
        <f ca="1">INDEX({"","_","-","="},IF(OR($D163 &gt;= AL$6, $E163 &lt; AK$6), 0, 1)+IF(OR($F163 &gt;= AL$6, $G163 &lt; AK$6), 0, 2)+1)</f>
        <v/>
      </c>
      <c r="AL163" s="68" t="str">
        <f ca="1">INDEX({"","_","-","="},IF(OR($D163 &gt;= AM$6, $E163 &lt; AL$6), 0, 1)+IF(OR($F163 &gt;= AM$6, $G163 &lt; AL$6), 0, 2)+1)</f>
        <v/>
      </c>
      <c r="AM163" s="68" t="str">
        <f ca="1">INDEX({"","_","-","="},IF(OR($D163 &gt;= AN$6, $E163 &lt; AM$6), 0, 1)+IF(OR($F163 &gt;= AN$6, $G163 &lt; AM$6), 0, 2)+1)</f>
        <v/>
      </c>
      <c r="AN163" s="68" t="str">
        <f ca="1">INDEX({"","_","-","="},IF(OR($D163 &gt;= AO$6, $E163 &lt; AN$6), 0, 1)+IF(OR($F163 &gt;= AO$6, $G163 &lt; AN$6), 0, 2)+1)</f>
        <v/>
      </c>
      <c r="AO163" s="68" t="str">
        <f ca="1">INDEX({"","_","-","="},IF(OR($D163 &gt;= AP$6, $E163 &lt; AO$6), 0, 1)+IF(OR($F163 &gt;= AP$6, $G163 &lt; AO$6), 0, 2)+1)</f>
        <v/>
      </c>
      <c r="AP163" s="68" t="str">
        <f ca="1">INDEX({"","_","-","="},IF(OR($D163 &gt;= AQ$6, $E163 &lt; AP$6), 0, 1)+IF(OR($F163 &gt;= AQ$6, $G163 &lt; AP$6), 0, 2)+1)</f>
        <v/>
      </c>
      <c r="AQ163" s="68" t="str">
        <f ca="1">INDEX({"","_","-","="},IF(OR($D163 &gt;= AR$6, $E163 &lt; AQ$6), 0, 1)+IF(OR($F163 &gt;= AR$6, $G163 &lt; AQ$6), 0, 2)+1)</f>
        <v/>
      </c>
      <c r="AR163" s="68" t="str">
        <f ca="1">INDEX({"","_","-","="},IF(OR($D163 &gt;= AS$6, $E163 &lt; AR$6), 0, 1)+IF(OR($F163 &gt;= AS$6, $G163 &lt; AR$6), 0, 2)+1)</f>
        <v/>
      </c>
      <c r="AS163" s="68" t="str">
        <f ca="1">INDEX({"","_","-","="},IF(OR($D163 &gt;= AT$6, $E163 &lt; AS$6), 0, 1)+IF(OR($F163 &gt;= AT$6, $G163 &lt; AS$6), 0, 2)+1)</f>
        <v/>
      </c>
      <c r="AT163" s="68" t="str">
        <f ca="1">INDEX({"","_","-","="},IF(OR($D163 &gt;= AU$6, $E163 &lt; AT$6), 0, 1)+IF(OR($F163 &gt;= AU$6, $G163 &lt; AT$6), 0, 2)+1)</f>
        <v/>
      </c>
      <c r="AU163" s="68" t="str">
        <f ca="1">INDEX({"","_","-","="},IF(OR($D163 &gt;= AV$6, $E163 &lt; AU$6), 0, 1)+IF(OR($F163 &gt;= AV$6, $G163 &lt; AU$6), 0, 2)+1)</f>
        <v/>
      </c>
      <c r="AV163" s="68" t="str">
        <f ca="1">INDEX({"","_","-","="},IF(OR($D163 &gt;= AW$6, $E163 &lt; AV$6), 0, 1)+IF(OR($F163 &gt;= AW$6, $G163 &lt; AV$6), 0, 2)+1)</f>
        <v/>
      </c>
      <c r="AW163" s="68" t="str">
        <f ca="1">INDEX({"","_","-","="},IF(OR($D163 &gt;= AX$6, $E163 &lt; AW$6), 0, 1)+IF(OR($F163 &gt;= AX$6, $G163 &lt; AW$6), 0, 2)+1)</f>
        <v/>
      </c>
      <c r="AX163" s="68" t="str">
        <f ca="1">INDEX({"","_","-","="},IF(OR($D163 &gt;= AY$6, $E163 &lt; AX$6), 0, 1)+IF(OR($F163 &gt;= AY$6, $G163 &lt; AX$6), 0, 2)+1)</f>
        <v/>
      </c>
      <c r="AY163" s="68" t="str">
        <f ca="1">INDEX({"","_","-","="},IF(OR($D163 &gt;= AZ$6, $E163 &lt; AY$6), 0, 1)+IF(OR($F163 &gt;= AZ$6, $G163 &lt; AY$6), 0, 2)+1)</f>
        <v/>
      </c>
      <c r="AZ163" s="68" t="str">
        <f ca="1">INDEX({"","_","-","="},IF(OR($D163 &gt;= BA$6, $E163 &lt; AZ$6), 0, 1)+IF(OR($F163 &gt;= BA$6, $G163 &lt; AZ$6), 0, 2)+1)</f>
        <v/>
      </c>
      <c r="BA163" s="68" t="str">
        <f ca="1">INDEX({"","_","-","="},IF(OR($D163 &gt;= BB$6, $E163 &lt; BA$6), 0, 1)+IF(OR($F163 &gt;= BB$6, $G163 &lt; BA$6), 0, 2)+1)</f>
        <v/>
      </c>
      <c r="BB163" s="68" t="str">
        <f ca="1">INDEX({"","_","-","="},IF(OR($D163 &gt;= BC$6, $E163 &lt; BB$6), 0, 1)+IF(OR($F163 &gt;= BC$6, $G163 &lt; BB$6), 0, 2)+1)</f>
        <v/>
      </c>
      <c r="BC163" s="68" t="str">
        <f ca="1">INDEX({"","_","-","="},IF(OR($D163 &gt;= BD$6, $E163 &lt; BC$6), 0, 1)+IF(OR($F163 &gt;= BD$6, $G163 &lt; BC$6), 0, 2)+1)</f>
        <v/>
      </c>
      <c r="BD163" s="68" t="str">
        <f ca="1">INDEX({"","_","-","="},IF(OR($D163 &gt;= BE$6, $E163 &lt; BD$6), 0, 1)+IF(OR($F163 &gt;= BE$6, $G163 &lt; BD$6), 0, 2)+1)</f>
        <v/>
      </c>
      <c r="BE163" s="68" t="str">
        <f ca="1">INDEX({"","_","-","="},IF(OR($D163 &gt;= BF$6, $E163 &lt; BE$6), 0, 1)+IF(OR($F163 &gt;= BF$6, $G163 &lt; BE$6), 0, 2)+1)</f>
        <v/>
      </c>
      <c r="BF163" s="68" t="str">
        <f ca="1">INDEX({"","_","-","="},IF(OR($D163 &gt;= BG$6, $E163 &lt; BF$6), 0, 1)+IF(OR($F163 &gt;= BG$6, $G163 &lt; BF$6), 0, 2)+1)</f>
        <v/>
      </c>
      <c r="BG163" s="68" t="str">
        <f ca="1">INDEX({"","_","-","="},IF(OR($D163 &gt;= BH$6, $E163 &lt; BG$6), 0, 1)+IF(OR($F163 &gt;= BH$6, $G163 &lt; BG$6), 0, 2)+1)</f>
        <v/>
      </c>
      <c r="BH163" s="68" t="str">
        <f ca="1">INDEX({"","_","-","="},IF(OR($D163 &gt;= BI$6, $E163 &lt; BH$6), 0, 1)+IF(OR($F163 &gt;= BI$6, $G163 &lt; BH$6), 0, 2)+1)</f>
        <v/>
      </c>
      <c r="BI163" s="68" t="str">
        <f ca="1">INDEX({"","_","-","="},IF(OR($D163 &gt;= BJ$6, $E163 &lt; BI$6), 0, 1)+IF(OR($F163 &gt;= BJ$6, $G163 &lt; BI$6), 0, 2)+1)</f>
        <v/>
      </c>
      <c r="BJ163" s="68" t="str">
        <f ca="1">INDEX({"","_","-","="},IF(OR($D163 &gt;= BK$6, $E163 &lt; BJ$6), 0, 1)+IF(OR($F163 &gt;= BK$6, $G163 &lt; BJ$6), 0, 2)+1)</f>
        <v/>
      </c>
      <c r="BK163" s="68" t="str">
        <f ca="1">INDEX({"","_","-","="},IF(OR($D163 &gt;= BL$6, $E163 &lt; BK$6), 0, 1)+IF(OR($F163 &gt;= BL$6, $G163 &lt; BK$6), 0, 2)+1)</f>
        <v/>
      </c>
      <c r="BL163" s="68" t="str">
        <f ca="1">INDEX({"","_","-","="},IF(OR($D163 &gt;= BM$6, $E163 &lt; BL$6), 0, 1)+IF(OR($F163 &gt;= BM$6, $G163 &lt; BL$6), 0, 2)+1)</f>
        <v/>
      </c>
      <c r="BM163" s="68" t="str">
        <f ca="1">INDEX({"","_","-","="},IF(OR($D163 &gt;= BN$6, $E163 &lt; BM$6), 0, 1)+IF(OR($F163 &gt;= BN$6, $G163 &lt; BM$6), 0, 2)+1)</f>
        <v/>
      </c>
      <c r="BN163" s="68" t="str">
        <f ca="1">INDEX({"","_","-","="},IF(OR($D163 &gt;= BO$6, $E163 &lt; BN$6), 0, 1)+IF(OR($F163 &gt;= BO$6, $G163 &lt; BN$6), 0, 2)+1)</f>
        <v/>
      </c>
      <c r="BO163" s="68" t="str">
        <f ca="1">INDEX({"","_","-","="},IF(OR($D163 &gt;= BP$6, $E163 &lt; BO$6), 0, 1)+IF(OR($F163 &gt;= BP$6, $G163 &lt; BO$6), 0, 2)+1)</f>
        <v/>
      </c>
      <c r="BP163" s="68" t="str">
        <f ca="1">INDEX({"","_","-","="},IF(OR($D163 &gt;= BQ$6, $E163 &lt; BP$6), 0, 1)+IF(OR($F163 &gt;= BQ$6, $G163 &lt; BP$6), 0, 2)+1)</f>
        <v/>
      </c>
      <c r="BQ163" s="68" t="str">
        <f ca="1">INDEX({"","_","-","="},IF(OR($D163 &gt;= BR$6, $E163 &lt; BQ$6), 0, 1)+IF(OR($F163 &gt;= BR$6, $G163 &lt; BQ$6), 0, 2)+1)</f>
        <v/>
      </c>
      <c r="BR163" s="68" t="str">
        <f ca="1">INDEX({"","_","-","="},IF(OR($D163 &gt;= BS$6, $E163 &lt; BR$6), 0, 1)+IF(OR($F163 &gt;= BS$6, $G163 &lt; BR$6), 0, 2)+1)</f>
        <v/>
      </c>
      <c r="BS163" s="68" t="str">
        <f ca="1">INDEX({"","_","-","="},IF(OR($D163 &gt;= BT$6, $E163 &lt; BS$6), 0, 1)+IF(OR($F163 &gt;= BT$6, $G163 &lt; BS$6), 0, 2)+1)</f>
        <v/>
      </c>
      <c r="BT163" s="68" t="str">
        <f ca="1">INDEX({"","_","-","="},IF(OR($D163 &gt;= BU$6, $E163 &lt; BT$6), 0, 1)+IF(OR($F163 &gt;= BU$6, $G163 &lt; BT$6), 0, 2)+1)</f>
        <v/>
      </c>
      <c r="BU163" s="68" t="str">
        <f ca="1">INDEX({"","_","-","="},IF(OR($D163 &gt;= BV$6, $E163 &lt; BU$6), 0, 1)+IF(OR($F163 &gt;= BV$6, $G163 &lt; BU$6), 0, 2)+1)</f>
        <v/>
      </c>
      <c r="BV163" s="68" t="str">
        <f ca="1">INDEX({"","_","-","="},IF(OR($D163 &gt;= BW$6, $E163 &lt; BV$6), 0, 1)+IF(OR($F163 &gt;= BW$6, $G163 &lt; BV$6), 0, 2)+1)</f>
        <v/>
      </c>
      <c r="BW163" s="68" t="str">
        <f ca="1">INDEX({"","_","-","="},IF(OR($D163 &gt;= BX$6, $E163 &lt; BW$6), 0, 1)+IF(OR($F163 &gt;= BX$6, $G163 &lt; BW$6), 0, 2)+1)</f>
        <v/>
      </c>
      <c r="BX163" s="68" t="str">
        <f ca="1">INDEX({"","_","-","="},IF(OR($D163 &gt;= BY$6, $E163 &lt; BX$6), 0, 1)+IF(OR($F163 &gt;= BY$6, $G163 &lt; BX$6), 0, 2)+1)</f>
        <v/>
      </c>
      <c r="BY163" s="68" t="str">
        <f ca="1">INDEX({"","_","-","="},IF(OR($D163 &gt;= BZ$6, $E163 &lt; BY$6), 0, 1)+IF(OR($F163 &gt;= BZ$6, $G163 &lt; BY$6), 0, 2)+1)</f>
        <v/>
      </c>
      <c r="BZ163" s="68" t="str">
        <f ca="1">INDEX({"","_","-","="},IF(OR($D163 &gt;= CA$6, $E163 &lt; BZ$6), 0, 1)+IF(OR($F163 &gt;= CA$6, $G163 &lt; BZ$6), 0, 2)+1)</f>
        <v/>
      </c>
      <c r="CA163" s="68" t="str">
        <f ca="1">INDEX({"","_","-","="},IF(OR($D163 &gt;= CB$6, $E163 &lt; CA$6), 0, 1)+IF(OR($F163 &gt;= CB$6, $G163 &lt; CA$6), 0, 2)+1)</f>
        <v/>
      </c>
      <c r="CB163" s="68" t="str">
        <f ca="1">INDEX({"","_","-","="},IF(OR($D163 &gt;= CC$6, $E163 &lt; CB$6), 0, 1)+IF(OR($F163 &gt;= CC$6, $G163 &lt; CB$6), 0, 2)+1)</f>
        <v/>
      </c>
      <c r="CC163" s="68" t="str">
        <f ca="1">INDEX({"","_","-","="},IF(OR($D163 &gt;= CD$6, $E163 &lt; CC$6), 0, 1)+IF(OR($F163 &gt;= CD$6, $G163 &lt; CC$6), 0, 2)+1)</f>
        <v/>
      </c>
      <c r="CD163" s="68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IF('临-进度'!M159,'临-进度'!$A159,"")</f>
        <v/>
      </c>
      <c r="B164" s="8" t="str">
        <f ca="1">IF('临-进度'!M159,'临-进度'!$B159,"")</f>
        <v/>
      </c>
      <c r="C164" s="8" t="str">
        <f ca="1">IF('临-进度'!M159,'临-进度'!$E159,"")</f>
        <v/>
      </c>
      <c r="D164" s="40" t="str">
        <f ca="1">IF('临-进度'!$M159,'临-进度'!$I159,"")</f>
        <v/>
      </c>
      <c r="E164" s="40" t="str">
        <f ca="1">IF('临-进度'!$M159,'临-进度'!$AE159,"")</f>
        <v/>
      </c>
      <c r="F164" s="40" t="str">
        <f ca="1">IF('临-进度'!$M159,'临-进度'!$J159,"")</f>
        <v/>
      </c>
      <c r="G164" s="73" t="str">
        <f ca="1">IF('临-进度'!$M159,'临-进度'!$AF159,"")</f>
        <v/>
      </c>
      <c r="H164" s="68" t="str">
        <f ca="1">INDEX({"","_","-","="},IF(OR($D164 &gt;= I$6, $E164 &lt; H$6), 0, 1)+IF(OR($F164 &gt;= I$6, $G164 &lt; H$6), 0, 2)+1)</f>
        <v/>
      </c>
      <c r="I164" s="68" t="str">
        <f ca="1">INDEX({"","_","-","="},IF(OR($D164 &gt;= J$6, $E164 &lt; I$6), 0, 1)+IF(OR($F164 &gt;= J$6, $G164 &lt; I$6), 0, 2)+1)</f>
        <v/>
      </c>
      <c r="J164" s="68" t="str">
        <f ca="1">INDEX({"","_","-","="},IF(OR($D164 &gt;= K$6, $E164 &lt; J$6), 0, 1)+IF(OR($F164 &gt;= K$6, $G164 &lt; J$6), 0, 2)+1)</f>
        <v/>
      </c>
      <c r="K164" s="68" t="str">
        <f ca="1">INDEX({"","_","-","="},IF(OR($D164 &gt;= L$6, $E164 &lt; K$6), 0, 1)+IF(OR($F164 &gt;= L$6, $G164 &lt; K$6), 0, 2)+1)</f>
        <v/>
      </c>
      <c r="L164" s="68" t="str">
        <f ca="1">INDEX({"","_","-","="},IF(OR($D164 &gt;= M$6, $E164 &lt; L$6), 0, 1)+IF(OR($F164 &gt;= M$6, $G164 &lt; L$6), 0, 2)+1)</f>
        <v/>
      </c>
      <c r="M164" s="68" t="str">
        <f ca="1">INDEX({"","_","-","="},IF(OR($D164 &gt;= N$6, $E164 &lt; M$6), 0, 1)+IF(OR($F164 &gt;= N$6, $G164 &lt; M$6), 0, 2)+1)</f>
        <v/>
      </c>
      <c r="N164" s="68" t="str">
        <f ca="1">INDEX({"","_","-","="},IF(OR($D164 &gt;= O$6, $E164 &lt; N$6), 0, 1)+IF(OR($F164 &gt;= O$6, $G164 &lt; N$6), 0, 2)+1)</f>
        <v/>
      </c>
      <c r="O164" s="68" t="str">
        <f ca="1">INDEX({"","_","-","="},IF(OR($D164 &gt;= P$6, $E164 &lt; O$6), 0, 1)+IF(OR($F164 &gt;= P$6, $G164 &lt; O$6), 0, 2)+1)</f>
        <v/>
      </c>
      <c r="P164" s="68" t="str">
        <f ca="1">INDEX({"","_","-","="},IF(OR($D164 &gt;= Q$6, $E164 &lt; P$6), 0, 1)+IF(OR($F164 &gt;= Q$6, $G164 &lt; P$6), 0, 2)+1)</f>
        <v/>
      </c>
      <c r="Q164" s="68" t="str">
        <f ca="1">INDEX({"","_","-","="},IF(OR($D164 &gt;= R$6, $E164 &lt; Q$6), 0, 1)+IF(OR($F164 &gt;= R$6, $G164 &lt; Q$6), 0, 2)+1)</f>
        <v/>
      </c>
      <c r="R164" s="68" t="str">
        <f ca="1">INDEX({"","_","-","="},IF(OR($D164 &gt;= S$6, $E164 &lt; R$6), 0, 1)+IF(OR($F164 &gt;= S$6, $G164 &lt; R$6), 0, 2)+1)</f>
        <v/>
      </c>
      <c r="S164" s="68" t="str">
        <f ca="1">INDEX({"","_","-","="},IF(OR($D164 &gt;= T$6, $E164 &lt; S$6), 0, 1)+IF(OR($F164 &gt;= T$6, $G164 &lt; S$6), 0, 2)+1)</f>
        <v/>
      </c>
      <c r="T164" s="68" t="str">
        <f ca="1">INDEX({"","_","-","="},IF(OR($D164 &gt;= U$6, $E164 &lt; T$6), 0, 1)+IF(OR($F164 &gt;= U$6, $G164 &lt; T$6), 0, 2)+1)</f>
        <v/>
      </c>
      <c r="U164" s="68" t="str">
        <f ca="1">INDEX({"","_","-","="},IF(OR($D164 &gt;= V$6, $E164 &lt; U$6), 0, 1)+IF(OR($F164 &gt;= V$6, $G164 &lt; U$6), 0, 2)+1)</f>
        <v/>
      </c>
      <c r="V164" s="68" t="str">
        <f ca="1">INDEX({"","_","-","="},IF(OR($D164 &gt;= W$6, $E164 &lt; V$6), 0, 1)+IF(OR($F164 &gt;= W$6, $G164 &lt; V$6), 0, 2)+1)</f>
        <v/>
      </c>
      <c r="W164" s="68" t="str">
        <f ca="1">INDEX({"","_","-","="},IF(OR($D164 &gt;= X$6, $E164 &lt; W$6), 0, 1)+IF(OR($F164 &gt;= X$6, $G164 &lt; W$6), 0, 2)+1)</f>
        <v/>
      </c>
      <c r="X164" s="68" t="str">
        <f ca="1">INDEX({"","_","-","="},IF(OR($D164 &gt;= Y$6, $E164 &lt; X$6), 0, 1)+IF(OR($F164 &gt;= Y$6, $G164 &lt; X$6), 0, 2)+1)</f>
        <v/>
      </c>
      <c r="Y164" s="68" t="str">
        <f ca="1">INDEX({"","_","-","="},IF(OR($D164 &gt;= Z$6, $E164 &lt; Y$6), 0, 1)+IF(OR($F164 &gt;= Z$6, $G164 &lt; Y$6), 0, 2)+1)</f>
        <v/>
      </c>
      <c r="Z164" s="68" t="str">
        <f ca="1">INDEX({"","_","-","="},IF(OR($D164 &gt;= AA$6, $E164 &lt; Z$6), 0, 1)+IF(OR($F164 &gt;= AA$6, $G164 &lt; Z$6), 0, 2)+1)</f>
        <v/>
      </c>
      <c r="AA164" s="68" t="str">
        <f ca="1">INDEX({"","_","-","="},IF(OR($D164 &gt;= AB$6, $E164 &lt; AA$6), 0, 1)+IF(OR($F164 &gt;= AB$6, $G164 &lt; AA$6), 0, 2)+1)</f>
        <v/>
      </c>
      <c r="AB164" s="68" t="str">
        <f ca="1">INDEX({"","_","-","="},IF(OR($D164 &gt;= AC$6, $E164 &lt; AB$6), 0, 1)+IF(OR($F164 &gt;= AC$6, $G164 &lt; AB$6), 0, 2)+1)</f>
        <v/>
      </c>
      <c r="AC164" s="68" t="str">
        <f ca="1">INDEX({"","_","-","="},IF(OR($D164 &gt;= AD$6, $E164 &lt; AC$6), 0, 1)+IF(OR($F164 &gt;= AD$6, $G164 &lt; AC$6), 0, 2)+1)</f>
        <v/>
      </c>
      <c r="AD164" s="68" t="str">
        <f ca="1">INDEX({"","_","-","="},IF(OR($D164 &gt;= AE$6, $E164 &lt; AD$6), 0, 1)+IF(OR($F164 &gt;= AE$6, $G164 &lt; AD$6), 0, 2)+1)</f>
        <v/>
      </c>
      <c r="AE164" s="68" t="str">
        <f ca="1">INDEX({"","_","-","="},IF(OR($D164 &gt;= AF$6, $E164 &lt; AE$6), 0, 1)+IF(OR($F164 &gt;= AF$6, $G164 &lt; AE$6), 0, 2)+1)</f>
        <v/>
      </c>
      <c r="AF164" s="68" t="str">
        <f ca="1">INDEX({"","_","-","="},IF(OR($D164 &gt;= AG$6, $E164 &lt; AF$6), 0, 1)+IF(OR($F164 &gt;= AG$6, $G164 &lt; AF$6), 0, 2)+1)</f>
        <v/>
      </c>
      <c r="AG164" s="68" t="str">
        <f ca="1">INDEX({"","_","-","="},IF(OR($D164 &gt;= AH$6, $E164 &lt; AG$6), 0, 1)+IF(OR($F164 &gt;= AH$6, $G164 &lt; AG$6), 0, 2)+1)</f>
        <v/>
      </c>
      <c r="AH164" s="68" t="str">
        <f ca="1">INDEX({"","_","-","="},IF(OR($D164 &gt;= AI$6, $E164 &lt; AH$6), 0, 1)+IF(OR($F164 &gt;= AI$6, $G164 &lt; AH$6), 0, 2)+1)</f>
        <v/>
      </c>
      <c r="AI164" s="68" t="str">
        <f ca="1">INDEX({"","_","-","="},IF(OR($D164 &gt;= AJ$6, $E164 &lt; AI$6), 0, 1)+IF(OR($F164 &gt;= AJ$6, $G164 &lt; AI$6), 0, 2)+1)</f>
        <v/>
      </c>
      <c r="AJ164" s="68" t="str">
        <f ca="1">INDEX({"","_","-","="},IF(OR($D164 &gt;= AK$6, $E164 &lt; AJ$6), 0, 1)+IF(OR($F164 &gt;= AK$6, $G164 &lt; AJ$6), 0, 2)+1)</f>
        <v/>
      </c>
      <c r="AK164" s="68" t="str">
        <f ca="1">INDEX({"","_","-","="},IF(OR($D164 &gt;= AL$6, $E164 &lt; AK$6), 0, 1)+IF(OR($F164 &gt;= AL$6, $G164 &lt; AK$6), 0, 2)+1)</f>
        <v/>
      </c>
      <c r="AL164" s="68" t="str">
        <f ca="1">INDEX({"","_","-","="},IF(OR($D164 &gt;= AM$6, $E164 &lt; AL$6), 0, 1)+IF(OR($F164 &gt;= AM$6, $G164 &lt; AL$6), 0, 2)+1)</f>
        <v/>
      </c>
      <c r="AM164" s="68" t="str">
        <f ca="1">INDEX({"","_","-","="},IF(OR($D164 &gt;= AN$6, $E164 &lt; AM$6), 0, 1)+IF(OR($F164 &gt;= AN$6, $G164 &lt; AM$6), 0, 2)+1)</f>
        <v/>
      </c>
      <c r="AN164" s="68" t="str">
        <f ca="1">INDEX({"","_","-","="},IF(OR($D164 &gt;= AO$6, $E164 &lt; AN$6), 0, 1)+IF(OR($F164 &gt;= AO$6, $G164 &lt; AN$6), 0, 2)+1)</f>
        <v/>
      </c>
      <c r="AO164" s="68" t="str">
        <f ca="1">INDEX({"","_","-","="},IF(OR($D164 &gt;= AP$6, $E164 &lt; AO$6), 0, 1)+IF(OR($F164 &gt;= AP$6, $G164 &lt; AO$6), 0, 2)+1)</f>
        <v/>
      </c>
      <c r="AP164" s="68" t="str">
        <f ca="1">INDEX({"","_","-","="},IF(OR($D164 &gt;= AQ$6, $E164 &lt; AP$6), 0, 1)+IF(OR($F164 &gt;= AQ$6, $G164 &lt; AP$6), 0, 2)+1)</f>
        <v/>
      </c>
      <c r="AQ164" s="68" t="str">
        <f ca="1">INDEX({"","_","-","="},IF(OR($D164 &gt;= AR$6, $E164 &lt; AQ$6), 0, 1)+IF(OR($F164 &gt;= AR$6, $G164 &lt; AQ$6), 0, 2)+1)</f>
        <v/>
      </c>
      <c r="AR164" s="68" t="str">
        <f ca="1">INDEX({"","_","-","="},IF(OR($D164 &gt;= AS$6, $E164 &lt; AR$6), 0, 1)+IF(OR($F164 &gt;= AS$6, $G164 &lt; AR$6), 0, 2)+1)</f>
        <v/>
      </c>
      <c r="AS164" s="68" t="str">
        <f ca="1">INDEX({"","_","-","="},IF(OR($D164 &gt;= AT$6, $E164 &lt; AS$6), 0, 1)+IF(OR($F164 &gt;= AT$6, $G164 &lt; AS$6), 0, 2)+1)</f>
        <v/>
      </c>
      <c r="AT164" s="68" t="str">
        <f ca="1">INDEX({"","_","-","="},IF(OR($D164 &gt;= AU$6, $E164 &lt; AT$6), 0, 1)+IF(OR($F164 &gt;= AU$6, $G164 &lt; AT$6), 0, 2)+1)</f>
        <v/>
      </c>
      <c r="AU164" s="68" t="str">
        <f ca="1">INDEX({"","_","-","="},IF(OR($D164 &gt;= AV$6, $E164 &lt; AU$6), 0, 1)+IF(OR($F164 &gt;= AV$6, $G164 &lt; AU$6), 0, 2)+1)</f>
        <v/>
      </c>
      <c r="AV164" s="68" t="str">
        <f ca="1">INDEX({"","_","-","="},IF(OR($D164 &gt;= AW$6, $E164 &lt; AV$6), 0, 1)+IF(OR($F164 &gt;= AW$6, $G164 &lt; AV$6), 0, 2)+1)</f>
        <v/>
      </c>
      <c r="AW164" s="68" t="str">
        <f ca="1">INDEX({"","_","-","="},IF(OR($D164 &gt;= AX$6, $E164 &lt; AW$6), 0, 1)+IF(OR($F164 &gt;= AX$6, $G164 &lt; AW$6), 0, 2)+1)</f>
        <v/>
      </c>
      <c r="AX164" s="68" t="str">
        <f ca="1">INDEX({"","_","-","="},IF(OR($D164 &gt;= AY$6, $E164 &lt; AX$6), 0, 1)+IF(OR($F164 &gt;= AY$6, $G164 &lt; AX$6), 0, 2)+1)</f>
        <v/>
      </c>
      <c r="AY164" s="68" t="str">
        <f ca="1">INDEX({"","_","-","="},IF(OR($D164 &gt;= AZ$6, $E164 &lt; AY$6), 0, 1)+IF(OR($F164 &gt;= AZ$6, $G164 &lt; AY$6), 0, 2)+1)</f>
        <v/>
      </c>
      <c r="AZ164" s="68" t="str">
        <f ca="1">INDEX({"","_","-","="},IF(OR($D164 &gt;= BA$6, $E164 &lt; AZ$6), 0, 1)+IF(OR($F164 &gt;= BA$6, $G164 &lt; AZ$6), 0, 2)+1)</f>
        <v/>
      </c>
      <c r="BA164" s="68" t="str">
        <f ca="1">INDEX({"","_","-","="},IF(OR($D164 &gt;= BB$6, $E164 &lt; BA$6), 0, 1)+IF(OR($F164 &gt;= BB$6, $G164 &lt; BA$6), 0, 2)+1)</f>
        <v/>
      </c>
      <c r="BB164" s="68" t="str">
        <f ca="1">INDEX({"","_","-","="},IF(OR($D164 &gt;= BC$6, $E164 &lt; BB$6), 0, 1)+IF(OR($F164 &gt;= BC$6, $G164 &lt; BB$6), 0, 2)+1)</f>
        <v/>
      </c>
      <c r="BC164" s="68" t="str">
        <f ca="1">INDEX({"","_","-","="},IF(OR($D164 &gt;= BD$6, $E164 &lt; BC$6), 0, 1)+IF(OR($F164 &gt;= BD$6, $G164 &lt; BC$6), 0, 2)+1)</f>
        <v/>
      </c>
      <c r="BD164" s="68" t="str">
        <f ca="1">INDEX({"","_","-","="},IF(OR($D164 &gt;= BE$6, $E164 &lt; BD$6), 0, 1)+IF(OR($F164 &gt;= BE$6, $G164 &lt; BD$6), 0, 2)+1)</f>
        <v/>
      </c>
      <c r="BE164" s="68" t="str">
        <f ca="1">INDEX({"","_","-","="},IF(OR($D164 &gt;= BF$6, $E164 &lt; BE$6), 0, 1)+IF(OR($F164 &gt;= BF$6, $G164 &lt; BE$6), 0, 2)+1)</f>
        <v/>
      </c>
      <c r="BF164" s="68" t="str">
        <f ca="1">INDEX({"","_","-","="},IF(OR($D164 &gt;= BG$6, $E164 &lt; BF$6), 0, 1)+IF(OR($F164 &gt;= BG$6, $G164 &lt; BF$6), 0, 2)+1)</f>
        <v/>
      </c>
      <c r="BG164" s="68" t="str">
        <f ca="1">INDEX({"","_","-","="},IF(OR($D164 &gt;= BH$6, $E164 &lt; BG$6), 0, 1)+IF(OR($F164 &gt;= BH$6, $G164 &lt; BG$6), 0, 2)+1)</f>
        <v/>
      </c>
      <c r="BH164" s="68" t="str">
        <f ca="1">INDEX({"","_","-","="},IF(OR($D164 &gt;= BI$6, $E164 &lt; BH$6), 0, 1)+IF(OR($F164 &gt;= BI$6, $G164 &lt; BH$6), 0, 2)+1)</f>
        <v/>
      </c>
      <c r="BI164" s="68" t="str">
        <f ca="1">INDEX({"","_","-","="},IF(OR($D164 &gt;= BJ$6, $E164 &lt; BI$6), 0, 1)+IF(OR($F164 &gt;= BJ$6, $G164 &lt; BI$6), 0, 2)+1)</f>
        <v/>
      </c>
      <c r="BJ164" s="68" t="str">
        <f ca="1">INDEX({"","_","-","="},IF(OR($D164 &gt;= BK$6, $E164 &lt; BJ$6), 0, 1)+IF(OR($F164 &gt;= BK$6, $G164 &lt; BJ$6), 0, 2)+1)</f>
        <v/>
      </c>
      <c r="BK164" s="68" t="str">
        <f ca="1">INDEX({"","_","-","="},IF(OR($D164 &gt;= BL$6, $E164 &lt; BK$6), 0, 1)+IF(OR($F164 &gt;= BL$6, $G164 &lt; BK$6), 0, 2)+1)</f>
        <v/>
      </c>
      <c r="BL164" s="68" t="str">
        <f ca="1">INDEX({"","_","-","="},IF(OR($D164 &gt;= BM$6, $E164 &lt; BL$6), 0, 1)+IF(OR($F164 &gt;= BM$6, $G164 &lt; BL$6), 0, 2)+1)</f>
        <v/>
      </c>
      <c r="BM164" s="68" t="str">
        <f ca="1">INDEX({"","_","-","="},IF(OR($D164 &gt;= BN$6, $E164 &lt; BM$6), 0, 1)+IF(OR($F164 &gt;= BN$6, $G164 &lt; BM$6), 0, 2)+1)</f>
        <v/>
      </c>
      <c r="BN164" s="68" t="str">
        <f ca="1">INDEX({"","_","-","="},IF(OR($D164 &gt;= BO$6, $E164 &lt; BN$6), 0, 1)+IF(OR($F164 &gt;= BO$6, $G164 &lt; BN$6), 0, 2)+1)</f>
        <v/>
      </c>
      <c r="BO164" s="68" t="str">
        <f ca="1">INDEX({"","_","-","="},IF(OR($D164 &gt;= BP$6, $E164 &lt; BO$6), 0, 1)+IF(OR($F164 &gt;= BP$6, $G164 &lt; BO$6), 0, 2)+1)</f>
        <v/>
      </c>
      <c r="BP164" s="68" t="str">
        <f ca="1">INDEX({"","_","-","="},IF(OR($D164 &gt;= BQ$6, $E164 &lt; BP$6), 0, 1)+IF(OR($F164 &gt;= BQ$6, $G164 &lt; BP$6), 0, 2)+1)</f>
        <v/>
      </c>
      <c r="BQ164" s="68" t="str">
        <f ca="1">INDEX({"","_","-","="},IF(OR($D164 &gt;= BR$6, $E164 &lt; BQ$6), 0, 1)+IF(OR($F164 &gt;= BR$6, $G164 &lt; BQ$6), 0, 2)+1)</f>
        <v/>
      </c>
      <c r="BR164" s="68" t="str">
        <f ca="1">INDEX({"","_","-","="},IF(OR($D164 &gt;= BS$6, $E164 &lt; BR$6), 0, 1)+IF(OR($F164 &gt;= BS$6, $G164 &lt; BR$6), 0, 2)+1)</f>
        <v/>
      </c>
      <c r="BS164" s="68" t="str">
        <f ca="1">INDEX({"","_","-","="},IF(OR($D164 &gt;= BT$6, $E164 &lt; BS$6), 0, 1)+IF(OR($F164 &gt;= BT$6, $G164 &lt; BS$6), 0, 2)+1)</f>
        <v/>
      </c>
      <c r="BT164" s="68" t="str">
        <f ca="1">INDEX({"","_","-","="},IF(OR($D164 &gt;= BU$6, $E164 &lt; BT$6), 0, 1)+IF(OR($F164 &gt;= BU$6, $G164 &lt; BT$6), 0, 2)+1)</f>
        <v/>
      </c>
      <c r="BU164" s="68" t="str">
        <f ca="1">INDEX({"","_","-","="},IF(OR($D164 &gt;= BV$6, $E164 &lt; BU$6), 0, 1)+IF(OR($F164 &gt;= BV$6, $G164 &lt; BU$6), 0, 2)+1)</f>
        <v/>
      </c>
      <c r="BV164" s="68" t="str">
        <f ca="1">INDEX({"","_","-","="},IF(OR($D164 &gt;= BW$6, $E164 &lt; BV$6), 0, 1)+IF(OR($F164 &gt;= BW$6, $G164 &lt; BV$6), 0, 2)+1)</f>
        <v/>
      </c>
      <c r="BW164" s="68" t="str">
        <f ca="1">INDEX({"","_","-","="},IF(OR($D164 &gt;= BX$6, $E164 &lt; BW$6), 0, 1)+IF(OR($F164 &gt;= BX$6, $G164 &lt; BW$6), 0, 2)+1)</f>
        <v/>
      </c>
      <c r="BX164" s="68" t="str">
        <f ca="1">INDEX({"","_","-","="},IF(OR($D164 &gt;= BY$6, $E164 &lt; BX$6), 0, 1)+IF(OR($F164 &gt;= BY$6, $G164 &lt; BX$6), 0, 2)+1)</f>
        <v/>
      </c>
      <c r="BY164" s="68" t="str">
        <f ca="1">INDEX({"","_","-","="},IF(OR($D164 &gt;= BZ$6, $E164 &lt; BY$6), 0, 1)+IF(OR($F164 &gt;= BZ$6, $G164 &lt; BY$6), 0, 2)+1)</f>
        <v/>
      </c>
      <c r="BZ164" s="68" t="str">
        <f ca="1">INDEX({"","_","-","="},IF(OR($D164 &gt;= CA$6, $E164 &lt; BZ$6), 0, 1)+IF(OR($F164 &gt;= CA$6, $G164 &lt; BZ$6), 0, 2)+1)</f>
        <v/>
      </c>
      <c r="CA164" s="68" t="str">
        <f ca="1">INDEX({"","_","-","="},IF(OR($D164 &gt;= CB$6, $E164 &lt; CA$6), 0, 1)+IF(OR($F164 &gt;= CB$6, $G164 &lt; CA$6), 0, 2)+1)</f>
        <v/>
      </c>
      <c r="CB164" s="68" t="str">
        <f ca="1">INDEX({"","_","-","="},IF(OR($D164 &gt;= CC$6, $E164 &lt; CB$6), 0, 1)+IF(OR($F164 &gt;= CC$6, $G164 &lt; CB$6), 0, 2)+1)</f>
        <v/>
      </c>
      <c r="CC164" s="68" t="str">
        <f ca="1">INDEX({"","_","-","="},IF(OR($D164 &gt;= CD$6, $E164 &lt; CC$6), 0, 1)+IF(OR($F164 &gt;= CD$6, $G164 &lt; CC$6), 0, 2)+1)</f>
        <v/>
      </c>
      <c r="CD164" s="68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IF('临-进度'!M160,'临-进度'!$A160,"")</f>
        <v/>
      </c>
      <c r="B165" s="8" t="str">
        <f ca="1">IF('临-进度'!M160,'临-进度'!$B160,"")</f>
        <v/>
      </c>
      <c r="C165" s="8" t="str">
        <f ca="1">IF('临-进度'!M160,'临-进度'!$E160,"")</f>
        <v/>
      </c>
      <c r="D165" s="40" t="str">
        <f ca="1">IF('临-进度'!$M160,'临-进度'!$I160,"")</f>
        <v/>
      </c>
      <c r="E165" s="40" t="str">
        <f ca="1">IF('临-进度'!$M160,'临-进度'!$AE160,"")</f>
        <v/>
      </c>
      <c r="F165" s="40" t="str">
        <f ca="1">IF('临-进度'!$M160,'临-进度'!$J160,"")</f>
        <v/>
      </c>
      <c r="G165" s="73" t="str">
        <f ca="1">IF('临-进度'!$M160,'临-进度'!$AF160,"")</f>
        <v/>
      </c>
      <c r="H165" s="68" t="str">
        <f ca="1">INDEX({"","_","-","="},IF(OR($D165 &gt;= I$6, $E165 &lt; H$6), 0, 1)+IF(OR($F165 &gt;= I$6, $G165 &lt; H$6), 0, 2)+1)</f>
        <v/>
      </c>
      <c r="I165" s="68" t="str">
        <f ca="1">INDEX({"","_","-","="},IF(OR($D165 &gt;= J$6, $E165 &lt; I$6), 0, 1)+IF(OR($F165 &gt;= J$6, $G165 &lt; I$6), 0, 2)+1)</f>
        <v/>
      </c>
      <c r="J165" s="68" t="str">
        <f ca="1">INDEX({"","_","-","="},IF(OR($D165 &gt;= K$6, $E165 &lt; J$6), 0, 1)+IF(OR($F165 &gt;= K$6, $G165 &lt; J$6), 0, 2)+1)</f>
        <v/>
      </c>
      <c r="K165" s="68" t="str">
        <f ca="1">INDEX({"","_","-","="},IF(OR($D165 &gt;= L$6, $E165 &lt; K$6), 0, 1)+IF(OR($F165 &gt;= L$6, $G165 &lt; K$6), 0, 2)+1)</f>
        <v/>
      </c>
      <c r="L165" s="68" t="str">
        <f ca="1">INDEX({"","_","-","="},IF(OR($D165 &gt;= M$6, $E165 &lt; L$6), 0, 1)+IF(OR($F165 &gt;= M$6, $G165 &lt; L$6), 0, 2)+1)</f>
        <v/>
      </c>
      <c r="M165" s="68" t="str">
        <f ca="1">INDEX({"","_","-","="},IF(OR($D165 &gt;= N$6, $E165 &lt; M$6), 0, 1)+IF(OR($F165 &gt;= N$6, $G165 &lt; M$6), 0, 2)+1)</f>
        <v/>
      </c>
      <c r="N165" s="68" t="str">
        <f ca="1">INDEX({"","_","-","="},IF(OR($D165 &gt;= O$6, $E165 &lt; N$6), 0, 1)+IF(OR($F165 &gt;= O$6, $G165 &lt; N$6), 0, 2)+1)</f>
        <v/>
      </c>
      <c r="O165" s="68" t="str">
        <f ca="1">INDEX({"","_","-","="},IF(OR($D165 &gt;= P$6, $E165 &lt; O$6), 0, 1)+IF(OR($F165 &gt;= P$6, $G165 &lt; O$6), 0, 2)+1)</f>
        <v/>
      </c>
      <c r="P165" s="68" t="str">
        <f ca="1">INDEX({"","_","-","="},IF(OR($D165 &gt;= Q$6, $E165 &lt; P$6), 0, 1)+IF(OR($F165 &gt;= Q$6, $G165 &lt; P$6), 0, 2)+1)</f>
        <v/>
      </c>
      <c r="Q165" s="68" t="str">
        <f ca="1">INDEX({"","_","-","="},IF(OR($D165 &gt;= R$6, $E165 &lt; Q$6), 0, 1)+IF(OR($F165 &gt;= R$6, $G165 &lt; Q$6), 0, 2)+1)</f>
        <v/>
      </c>
      <c r="R165" s="68" t="str">
        <f ca="1">INDEX({"","_","-","="},IF(OR($D165 &gt;= S$6, $E165 &lt; R$6), 0, 1)+IF(OR($F165 &gt;= S$6, $G165 &lt; R$6), 0, 2)+1)</f>
        <v/>
      </c>
      <c r="S165" s="68" t="str">
        <f ca="1">INDEX({"","_","-","="},IF(OR($D165 &gt;= T$6, $E165 &lt; S$6), 0, 1)+IF(OR($F165 &gt;= T$6, $G165 &lt; S$6), 0, 2)+1)</f>
        <v/>
      </c>
      <c r="T165" s="68" t="str">
        <f ca="1">INDEX({"","_","-","="},IF(OR($D165 &gt;= U$6, $E165 &lt; T$6), 0, 1)+IF(OR($F165 &gt;= U$6, $G165 &lt; T$6), 0, 2)+1)</f>
        <v/>
      </c>
      <c r="U165" s="68" t="str">
        <f ca="1">INDEX({"","_","-","="},IF(OR($D165 &gt;= V$6, $E165 &lt; U$6), 0, 1)+IF(OR($F165 &gt;= V$6, $G165 &lt; U$6), 0, 2)+1)</f>
        <v/>
      </c>
      <c r="V165" s="68" t="str">
        <f ca="1">INDEX({"","_","-","="},IF(OR($D165 &gt;= W$6, $E165 &lt; V$6), 0, 1)+IF(OR($F165 &gt;= W$6, $G165 &lt; V$6), 0, 2)+1)</f>
        <v/>
      </c>
      <c r="W165" s="68" t="str">
        <f ca="1">INDEX({"","_","-","="},IF(OR($D165 &gt;= X$6, $E165 &lt; W$6), 0, 1)+IF(OR($F165 &gt;= X$6, $G165 &lt; W$6), 0, 2)+1)</f>
        <v/>
      </c>
      <c r="X165" s="68" t="str">
        <f ca="1">INDEX({"","_","-","="},IF(OR($D165 &gt;= Y$6, $E165 &lt; X$6), 0, 1)+IF(OR($F165 &gt;= Y$6, $G165 &lt; X$6), 0, 2)+1)</f>
        <v/>
      </c>
      <c r="Y165" s="68" t="str">
        <f ca="1">INDEX({"","_","-","="},IF(OR($D165 &gt;= Z$6, $E165 &lt; Y$6), 0, 1)+IF(OR($F165 &gt;= Z$6, $G165 &lt; Y$6), 0, 2)+1)</f>
        <v/>
      </c>
      <c r="Z165" s="68" t="str">
        <f ca="1">INDEX({"","_","-","="},IF(OR($D165 &gt;= AA$6, $E165 &lt; Z$6), 0, 1)+IF(OR($F165 &gt;= AA$6, $G165 &lt; Z$6), 0, 2)+1)</f>
        <v/>
      </c>
      <c r="AA165" s="68" t="str">
        <f ca="1">INDEX({"","_","-","="},IF(OR($D165 &gt;= AB$6, $E165 &lt; AA$6), 0, 1)+IF(OR($F165 &gt;= AB$6, $G165 &lt; AA$6), 0, 2)+1)</f>
        <v/>
      </c>
      <c r="AB165" s="68" t="str">
        <f ca="1">INDEX({"","_","-","="},IF(OR($D165 &gt;= AC$6, $E165 &lt; AB$6), 0, 1)+IF(OR($F165 &gt;= AC$6, $G165 &lt; AB$6), 0, 2)+1)</f>
        <v/>
      </c>
      <c r="AC165" s="68" t="str">
        <f ca="1">INDEX({"","_","-","="},IF(OR($D165 &gt;= AD$6, $E165 &lt; AC$6), 0, 1)+IF(OR($F165 &gt;= AD$6, $G165 &lt; AC$6), 0, 2)+1)</f>
        <v/>
      </c>
      <c r="AD165" s="68" t="str">
        <f ca="1">INDEX({"","_","-","="},IF(OR($D165 &gt;= AE$6, $E165 &lt; AD$6), 0, 1)+IF(OR($F165 &gt;= AE$6, $G165 &lt; AD$6), 0, 2)+1)</f>
        <v/>
      </c>
      <c r="AE165" s="68" t="str">
        <f ca="1">INDEX({"","_","-","="},IF(OR($D165 &gt;= AF$6, $E165 &lt; AE$6), 0, 1)+IF(OR($F165 &gt;= AF$6, $G165 &lt; AE$6), 0, 2)+1)</f>
        <v/>
      </c>
      <c r="AF165" s="68" t="str">
        <f ca="1">INDEX({"","_","-","="},IF(OR($D165 &gt;= AG$6, $E165 &lt; AF$6), 0, 1)+IF(OR($F165 &gt;= AG$6, $G165 &lt; AF$6), 0, 2)+1)</f>
        <v/>
      </c>
      <c r="AG165" s="68" t="str">
        <f ca="1">INDEX({"","_","-","="},IF(OR($D165 &gt;= AH$6, $E165 &lt; AG$6), 0, 1)+IF(OR($F165 &gt;= AH$6, $G165 &lt; AG$6), 0, 2)+1)</f>
        <v/>
      </c>
      <c r="AH165" s="68" t="str">
        <f ca="1">INDEX({"","_","-","="},IF(OR($D165 &gt;= AI$6, $E165 &lt; AH$6), 0, 1)+IF(OR($F165 &gt;= AI$6, $G165 &lt; AH$6), 0, 2)+1)</f>
        <v/>
      </c>
      <c r="AI165" s="68" t="str">
        <f ca="1">INDEX({"","_","-","="},IF(OR($D165 &gt;= AJ$6, $E165 &lt; AI$6), 0, 1)+IF(OR($F165 &gt;= AJ$6, $G165 &lt; AI$6), 0, 2)+1)</f>
        <v/>
      </c>
      <c r="AJ165" s="68" t="str">
        <f ca="1">INDEX({"","_","-","="},IF(OR($D165 &gt;= AK$6, $E165 &lt; AJ$6), 0, 1)+IF(OR($F165 &gt;= AK$6, $G165 &lt; AJ$6), 0, 2)+1)</f>
        <v/>
      </c>
      <c r="AK165" s="68" t="str">
        <f ca="1">INDEX({"","_","-","="},IF(OR($D165 &gt;= AL$6, $E165 &lt; AK$6), 0, 1)+IF(OR($F165 &gt;= AL$6, $G165 &lt; AK$6), 0, 2)+1)</f>
        <v/>
      </c>
      <c r="AL165" s="68" t="str">
        <f ca="1">INDEX({"","_","-","="},IF(OR($D165 &gt;= AM$6, $E165 &lt; AL$6), 0, 1)+IF(OR($F165 &gt;= AM$6, $G165 &lt; AL$6), 0, 2)+1)</f>
        <v/>
      </c>
      <c r="AM165" s="68" t="str">
        <f ca="1">INDEX({"","_","-","="},IF(OR($D165 &gt;= AN$6, $E165 &lt; AM$6), 0, 1)+IF(OR($F165 &gt;= AN$6, $G165 &lt; AM$6), 0, 2)+1)</f>
        <v/>
      </c>
      <c r="AN165" s="68" t="str">
        <f ca="1">INDEX({"","_","-","="},IF(OR($D165 &gt;= AO$6, $E165 &lt; AN$6), 0, 1)+IF(OR($F165 &gt;= AO$6, $G165 &lt; AN$6), 0, 2)+1)</f>
        <v/>
      </c>
      <c r="AO165" s="68" t="str">
        <f ca="1">INDEX({"","_","-","="},IF(OR($D165 &gt;= AP$6, $E165 &lt; AO$6), 0, 1)+IF(OR($F165 &gt;= AP$6, $G165 &lt; AO$6), 0, 2)+1)</f>
        <v/>
      </c>
      <c r="AP165" s="68" t="str">
        <f ca="1">INDEX({"","_","-","="},IF(OR($D165 &gt;= AQ$6, $E165 &lt; AP$6), 0, 1)+IF(OR($F165 &gt;= AQ$6, $G165 &lt; AP$6), 0, 2)+1)</f>
        <v/>
      </c>
      <c r="AQ165" s="68" t="str">
        <f ca="1">INDEX({"","_","-","="},IF(OR($D165 &gt;= AR$6, $E165 &lt; AQ$6), 0, 1)+IF(OR($F165 &gt;= AR$6, $G165 &lt; AQ$6), 0, 2)+1)</f>
        <v/>
      </c>
      <c r="AR165" s="68" t="str">
        <f ca="1">INDEX({"","_","-","="},IF(OR($D165 &gt;= AS$6, $E165 &lt; AR$6), 0, 1)+IF(OR($F165 &gt;= AS$6, $G165 &lt; AR$6), 0, 2)+1)</f>
        <v/>
      </c>
      <c r="AS165" s="68" t="str">
        <f ca="1">INDEX({"","_","-","="},IF(OR($D165 &gt;= AT$6, $E165 &lt; AS$6), 0, 1)+IF(OR($F165 &gt;= AT$6, $G165 &lt; AS$6), 0, 2)+1)</f>
        <v/>
      </c>
      <c r="AT165" s="68" t="str">
        <f ca="1">INDEX({"","_","-","="},IF(OR($D165 &gt;= AU$6, $E165 &lt; AT$6), 0, 1)+IF(OR($F165 &gt;= AU$6, $G165 &lt; AT$6), 0, 2)+1)</f>
        <v/>
      </c>
      <c r="AU165" s="68" t="str">
        <f ca="1">INDEX({"","_","-","="},IF(OR($D165 &gt;= AV$6, $E165 &lt; AU$6), 0, 1)+IF(OR($F165 &gt;= AV$6, $G165 &lt; AU$6), 0, 2)+1)</f>
        <v/>
      </c>
      <c r="AV165" s="68" t="str">
        <f ca="1">INDEX({"","_","-","="},IF(OR($D165 &gt;= AW$6, $E165 &lt; AV$6), 0, 1)+IF(OR($F165 &gt;= AW$6, $G165 &lt; AV$6), 0, 2)+1)</f>
        <v/>
      </c>
      <c r="AW165" s="68" t="str">
        <f ca="1">INDEX({"","_","-","="},IF(OR($D165 &gt;= AX$6, $E165 &lt; AW$6), 0, 1)+IF(OR($F165 &gt;= AX$6, $G165 &lt; AW$6), 0, 2)+1)</f>
        <v/>
      </c>
      <c r="AX165" s="68" t="str">
        <f ca="1">INDEX({"","_","-","="},IF(OR($D165 &gt;= AY$6, $E165 &lt; AX$6), 0, 1)+IF(OR($F165 &gt;= AY$6, $G165 &lt; AX$6), 0, 2)+1)</f>
        <v/>
      </c>
      <c r="AY165" s="68" t="str">
        <f ca="1">INDEX({"","_","-","="},IF(OR($D165 &gt;= AZ$6, $E165 &lt; AY$6), 0, 1)+IF(OR($F165 &gt;= AZ$6, $G165 &lt; AY$6), 0, 2)+1)</f>
        <v/>
      </c>
      <c r="AZ165" s="68" t="str">
        <f ca="1">INDEX({"","_","-","="},IF(OR($D165 &gt;= BA$6, $E165 &lt; AZ$6), 0, 1)+IF(OR($F165 &gt;= BA$6, $G165 &lt; AZ$6), 0, 2)+1)</f>
        <v/>
      </c>
      <c r="BA165" s="68" t="str">
        <f ca="1">INDEX({"","_","-","="},IF(OR($D165 &gt;= BB$6, $E165 &lt; BA$6), 0, 1)+IF(OR($F165 &gt;= BB$6, $G165 &lt; BA$6), 0, 2)+1)</f>
        <v/>
      </c>
      <c r="BB165" s="68" t="str">
        <f ca="1">INDEX({"","_","-","="},IF(OR($D165 &gt;= BC$6, $E165 &lt; BB$6), 0, 1)+IF(OR($F165 &gt;= BC$6, $G165 &lt; BB$6), 0, 2)+1)</f>
        <v/>
      </c>
      <c r="BC165" s="68" t="str">
        <f ca="1">INDEX({"","_","-","="},IF(OR($D165 &gt;= BD$6, $E165 &lt; BC$6), 0, 1)+IF(OR($F165 &gt;= BD$6, $G165 &lt; BC$6), 0, 2)+1)</f>
        <v/>
      </c>
      <c r="BD165" s="68" t="str">
        <f ca="1">INDEX({"","_","-","="},IF(OR($D165 &gt;= BE$6, $E165 &lt; BD$6), 0, 1)+IF(OR($F165 &gt;= BE$6, $G165 &lt; BD$6), 0, 2)+1)</f>
        <v/>
      </c>
      <c r="BE165" s="68" t="str">
        <f ca="1">INDEX({"","_","-","="},IF(OR($D165 &gt;= BF$6, $E165 &lt; BE$6), 0, 1)+IF(OR($F165 &gt;= BF$6, $G165 &lt; BE$6), 0, 2)+1)</f>
        <v/>
      </c>
      <c r="BF165" s="68" t="str">
        <f ca="1">INDEX({"","_","-","="},IF(OR($D165 &gt;= BG$6, $E165 &lt; BF$6), 0, 1)+IF(OR($F165 &gt;= BG$6, $G165 &lt; BF$6), 0, 2)+1)</f>
        <v/>
      </c>
      <c r="BG165" s="68" t="str">
        <f ca="1">INDEX({"","_","-","="},IF(OR($D165 &gt;= BH$6, $E165 &lt; BG$6), 0, 1)+IF(OR($F165 &gt;= BH$6, $G165 &lt; BG$6), 0, 2)+1)</f>
        <v/>
      </c>
      <c r="BH165" s="68" t="str">
        <f ca="1">INDEX({"","_","-","="},IF(OR($D165 &gt;= BI$6, $E165 &lt; BH$6), 0, 1)+IF(OR($F165 &gt;= BI$6, $G165 &lt; BH$6), 0, 2)+1)</f>
        <v/>
      </c>
      <c r="BI165" s="68" t="str">
        <f ca="1">INDEX({"","_","-","="},IF(OR($D165 &gt;= BJ$6, $E165 &lt; BI$6), 0, 1)+IF(OR($F165 &gt;= BJ$6, $G165 &lt; BI$6), 0, 2)+1)</f>
        <v/>
      </c>
      <c r="BJ165" s="68" t="str">
        <f ca="1">INDEX({"","_","-","="},IF(OR($D165 &gt;= BK$6, $E165 &lt; BJ$6), 0, 1)+IF(OR($F165 &gt;= BK$6, $G165 &lt; BJ$6), 0, 2)+1)</f>
        <v/>
      </c>
      <c r="BK165" s="68" t="str">
        <f ca="1">INDEX({"","_","-","="},IF(OR($D165 &gt;= BL$6, $E165 &lt; BK$6), 0, 1)+IF(OR($F165 &gt;= BL$6, $G165 &lt; BK$6), 0, 2)+1)</f>
        <v/>
      </c>
      <c r="BL165" s="68" t="str">
        <f ca="1">INDEX({"","_","-","="},IF(OR($D165 &gt;= BM$6, $E165 &lt; BL$6), 0, 1)+IF(OR($F165 &gt;= BM$6, $G165 &lt; BL$6), 0, 2)+1)</f>
        <v/>
      </c>
      <c r="BM165" s="68" t="str">
        <f ca="1">INDEX({"","_","-","="},IF(OR($D165 &gt;= BN$6, $E165 &lt; BM$6), 0, 1)+IF(OR($F165 &gt;= BN$6, $G165 &lt; BM$6), 0, 2)+1)</f>
        <v/>
      </c>
      <c r="BN165" s="68" t="str">
        <f ca="1">INDEX({"","_","-","="},IF(OR($D165 &gt;= BO$6, $E165 &lt; BN$6), 0, 1)+IF(OR($F165 &gt;= BO$6, $G165 &lt; BN$6), 0, 2)+1)</f>
        <v/>
      </c>
      <c r="BO165" s="68" t="str">
        <f ca="1">INDEX({"","_","-","="},IF(OR($D165 &gt;= BP$6, $E165 &lt; BO$6), 0, 1)+IF(OR($F165 &gt;= BP$6, $G165 &lt; BO$6), 0, 2)+1)</f>
        <v/>
      </c>
      <c r="BP165" s="68" t="str">
        <f ca="1">INDEX({"","_","-","="},IF(OR($D165 &gt;= BQ$6, $E165 &lt; BP$6), 0, 1)+IF(OR($F165 &gt;= BQ$6, $G165 &lt; BP$6), 0, 2)+1)</f>
        <v/>
      </c>
      <c r="BQ165" s="68" t="str">
        <f ca="1">INDEX({"","_","-","="},IF(OR($D165 &gt;= BR$6, $E165 &lt; BQ$6), 0, 1)+IF(OR($F165 &gt;= BR$6, $G165 &lt; BQ$6), 0, 2)+1)</f>
        <v/>
      </c>
      <c r="BR165" s="68" t="str">
        <f ca="1">INDEX({"","_","-","="},IF(OR($D165 &gt;= BS$6, $E165 &lt; BR$6), 0, 1)+IF(OR($F165 &gt;= BS$6, $G165 &lt; BR$6), 0, 2)+1)</f>
        <v/>
      </c>
      <c r="BS165" s="68" t="str">
        <f ca="1">INDEX({"","_","-","="},IF(OR($D165 &gt;= BT$6, $E165 &lt; BS$6), 0, 1)+IF(OR($F165 &gt;= BT$6, $G165 &lt; BS$6), 0, 2)+1)</f>
        <v/>
      </c>
      <c r="BT165" s="68" t="str">
        <f ca="1">INDEX({"","_","-","="},IF(OR($D165 &gt;= BU$6, $E165 &lt; BT$6), 0, 1)+IF(OR($F165 &gt;= BU$6, $G165 &lt; BT$6), 0, 2)+1)</f>
        <v/>
      </c>
      <c r="BU165" s="68" t="str">
        <f ca="1">INDEX({"","_","-","="},IF(OR($D165 &gt;= BV$6, $E165 &lt; BU$6), 0, 1)+IF(OR($F165 &gt;= BV$6, $G165 &lt; BU$6), 0, 2)+1)</f>
        <v/>
      </c>
      <c r="BV165" s="68" t="str">
        <f ca="1">INDEX({"","_","-","="},IF(OR($D165 &gt;= BW$6, $E165 &lt; BV$6), 0, 1)+IF(OR($F165 &gt;= BW$6, $G165 &lt; BV$6), 0, 2)+1)</f>
        <v/>
      </c>
      <c r="BW165" s="68" t="str">
        <f ca="1">INDEX({"","_","-","="},IF(OR($D165 &gt;= BX$6, $E165 &lt; BW$6), 0, 1)+IF(OR($F165 &gt;= BX$6, $G165 &lt; BW$6), 0, 2)+1)</f>
        <v/>
      </c>
      <c r="BX165" s="68" t="str">
        <f ca="1">INDEX({"","_","-","="},IF(OR($D165 &gt;= BY$6, $E165 &lt; BX$6), 0, 1)+IF(OR($F165 &gt;= BY$6, $G165 &lt; BX$6), 0, 2)+1)</f>
        <v/>
      </c>
      <c r="BY165" s="68" t="str">
        <f ca="1">INDEX({"","_","-","="},IF(OR($D165 &gt;= BZ$6, $E165 &lt; BY$6), 0, 1)+IF(OR($F165 &gt;= BZ$6, $G165 &lt; BY$6), 0, 2)+1)</f>
        <v/>
      </c>
      <c r="BZ165" s="68" t="str">
        <f ca="1">INDEX({"","_","-","="},IF(OR($D165 &gt;= CA$6, $E165 &lt; BZ$6), 0, 1)+IF(OR($F165 &gt;= CA$6, $G165 &lt; BZ$6), 0, 2)+1)</f>
        <v/>
      </c>
      <c r="CA165" s="68" t="str">
        <f ca="1">INDEX({"","_","-","="},IF(OR($D165 &gt;= CB$6, $E165 &lt; CA$6), 0, 1)+IF(OR($F165 &gt;= CB$6, $G165 &lt; CA$6), 0, 2)+1)</f>
        <v/>
      </c>
      <c r="CB165" s="68" t="str">
        <f ca="1">INDEX({"","_","-","="},IF(OR($D165 &gt;= CC$6, $E165 &lt; CB$6), 0, 1)+IF(OR($F165 &gt;= CC$6, $G165 &lt; CB$6), 0, 2)+1)</f>
        <v/>
      </c>
      <c r="CC165" s="68" t="str">
        <f ca="1">INDEX({"","_","-","="},IF(OR($D165 &gt;= CD$6, $E165 &lt; CC$6), 0, 1)+IF(OR($F165 &gt;= CD$6, $G165 &lt; CC$6), 0, 2)+1)</f>
        <v/>
      </c>
      <c r="CD165" s="68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IF('临-进度'!M161,'临-进度'!$A161,"")</f>
        <v/>
      </c>
      <c r="B166" s="8" t="str">
        <f ca="1">IF('临-进度'!M161,'临-进度'!$B161,"")</f>
        <v/>
      </c>
      <c r="C166" s="8" t="str">
        <f ca="1">IF('临-进度'!M161,'临-进度'!$E161,"")</f>
        <v/>
      </c>
      <c r="D166" s="40" t="str">
        <f ca="1">IF('临-进度'!$M161,'临-进度'!$I161,"")</f>
        <v/>
      </c>
      <c r="E166" s="40" t="str">
        <f ca="1">IF('临-进度'!$M161,'临-进度'!$AE161,"")</f>
        <v/>
      </c>
      <c r="F166" s="40" t="str">
        <f ca="1">IF('临-进度'!$M161,'临-进度'!$J161,"")</f>
        <v/>
      </c>
      <c r="G166" s="73" t="str">
        <f ca="1">IF('临-进度'!$M161,'临-进度'!$AF161,"")</f>
        <v/>
      </c>
      <c r="H166" s="68" t="str">
        <f ca="1">INDEX({"","_","-","="},IF(OR($D166 &gt;= I$6, $E166 &lt; H$6), 0, 1)+IF(OR($F166 &gt;= I$6, $G166 &lt; H$6), 0, 2)+1)</f>
        <v/>
      </c>
      <c r="I166" s="68" t="str">
        <f ca="1">INDEX({"","_","-","="},IF(OR($D166 &gt;= J$6, $E166 &lt; I$6), 0, 1)+IF(OR($F166 &gt;= J$6, $G166 &lt; I$6), 0, 2)+1)</f>
        <v/>
      </c>
      <c r="J166" s="68" t="str">
        <f ca="1">INDEX({"","_","-","="},IF(OR($D166 &gt;= K$6, $E166 &lt; J$6), 0, 1)+IF(OR($F166 &gt;= K$6, $G166 &lt; J$6), 0, 2)+1)</f>
        <v/>
      </c>
      <c r="K166" s="68" t="str">
        <f ca="1">INDEX({"","_","-","="},IF(OR($D166 &gt;= L$6, $E166 &lt; K$6), 0, 1)+IF(OR($F166 &gt;= L$6, $G166 &lt; K$6), 0, 2)+1)</f>
        <v/>
      </c>
      <c r="L166" s="68" t="str">
        <f ca="1">INDEX({"","_","-","="},IF(OR($D166 &gt;= M$6, $E166 &lt; L$6), 0, 1)+IF(OR($F166 &gt;= M$6, $G166 &lt; L$6), 0, 2)+1)</f>
        <v/>
      </c>
      <c r="M166" s="68" t="str">
        <f ca="1">INDEX({"","_","-","="},IF(OR($D166 &gt;= N$6, $E166 &lt; M$6), 0, 1)+IF(OR($F166 &gt;= N$6, $G166 &lt; M$6), 0, 2)+1)</f>
        <v/>
      </c>
      <c r="N166" s="68" t="str">
        <f ca="1">INDEX({"","_","-","="},IF(OR($D166 &gt;= O$6, $E166 &lt; N$6), 0, 1)+IF(OR($F166 &gt;= O$6, $G166 &lt; N$6), 0, 2)+1)</f>
        <v/>
      </c>
      <c r="O166" s="68" t="str">
        <f ca="1">INDEX({"","_","-","="},IF(OR($D166 &gt;= P$6, $E166 &lt; O$6), 0, 1)+IF(OR($F166 &gt;= P$6, $G166 &lt; O$6), 0, 2)+1)</f>
        <v/>
      </c>
      <c r="P166" s="68" t="str">
        <f ca="1">INDEX({"","_","-","="},IF(OR($D166 &gt;= Q$6, $E166 &lt; P$6), 0, 1)+IF(OR($F166 &gt;= Q$6, $G166 &lt; P$6), 0, 2)+1)</f>
        <v/>
      </c>
      <c r="Q166" s="68" t="str">
        <f ca="1">INDEX({"","_","-","="},IF(OR($D166 &gt;= R$6, $E166 &lt; Q$6), 0, 1)+IF(OR($F166 &gt;= R$6, $G166 &lt; Q$6), 0, 2)+1)</f>
        <v/>
      </c>
      <c r="R166" s="68" t="str">
        <f ca="1">INDEX({"","_","-","="},IF(OR($D166 &gt;= S$6, $E166 &lt; R$6), 0, 1)+IF(OR($F166 &gt;= S$6, $G166 &lt; R$6), 0, 2)+1)</f>
        <v/>
      </c>
      <c r="S166" s="68" t="str">
        <f ca="1">INDEX({"","_","-","="},IF(OR($D166 &gt;= T$6, $E166 &lt; S$6), 0, 1)+IF(OR($F166 &gt;= T$6, $G166 &lt; S$6), 0, 2)+1)</f>
        <v/>
      </c>
      <c r="T166" s="68" t="str">
        <f ca="1">INDEX({"","_","-","="},IF(OR($D166 &gt;= U$6, $E166 &lt; T$6), 0, 1)+IF(OR($F166 &gt;= U$6, $G166 &lt; T$6), 0, 2)+1)</f>
        <v/>
      </c>
      <c r="U166" s="68" t="str">
        <f ca="1">INDEX({"","_","-","="},IF(OR($D166 &gt;= V$6, $E166 &lt; U$6), 0, 1)+IF(OR($F166 &gt;= V$6, $G166 &lt; U$6), 0, 2)+1)</f>
        <v/>
      </c>
      <c r="V166" s="68" t="str">
        <f ca="1">INDEX({"","_","-","="},IF(OR($D166 &gt;= W$6, $E166 &lt; V$6), 0, 1)+IF(OR($F166 &gt;= W$6, $G166 &lt; V$6), 0, 2)+1)</f>
        <v/>
      </c>
      <c r="W166" s="68" t="str">
        <f ca="1">INDEX({"","_","-","="},IF(OR($D166 &gt;= X$6, $E166 &lt; W$6), 0, 1)+IF(OR($F166 &gt;= X$6, $G166 &lt; W$6), 0, 2)+1)</f>
        <v/>
      </c>
      <c r="X166" s="68" t="str">
        <f ca="1">INDEX({"","_","-","="},IF(OR($D166 &gt;= Y$6, $E166 &lt; X$6), 0, 1)+IF(OR($F166 &gt;= Y$6, $G166 &lt; X$6), 0, 2)+1)</f>
        <v/>
      </c>
      <c r="Y166" s="68" t="str">
        <f ca="1">INDEX({"","_","-","="},IF(OR($D166 &gt;= Z$6, $E166 &lt; Y$6), 0, 1)+IF(OR($F166 &gt;= Z$6, $G166 &lt; Y$6), 0, 2)+1)</f>
        <v/>
      </c>
      <c r="Z166" s="68" t="str">
        <f ca="1">INDEX({"","_","-","="},IF(OR($D166 &gt;= AA$6, $E166 &lt; Z$6), 0, 1)+IF(OR($F166 &gt;= AA$6, $G166 &lt; Z$6), 0, 2)+1)</f>
        <v/>
      </c>
      <c r="AA166" s="68" t="str">
        <f ca="1">INDEX({"","_","-","="},IF(OR($D166 &gt;= AB$6, $E166 &lt; AA$6), 0, 1)+IF(OR($F166 &gt;= AB$6, $G166 &lt; AA$6), 0, 2)+1)</f>
        <v/>
      </c>
      <c r="AB166" s="68" t="str">
        <f ca="1">INDEX({"","_","-","="},IF(OR($D166 &gt;= AC$6, $E166 &lt; AB$6), 0, 1)+IF(OR($F166 &gt;= AC$6, $G166 &lt; AB$6), 0, 2)+1)</f>
        <v/>
      </c>
      <c r="AC166" s="68" t="str">
        <f ca="1">INDEX({"","_","-","="},IF(OR($D166 &gt;= AD$6, $E166 &lt; AC$6), 0, 1)+IF(OR($F166 &gt;= AD$6, $G166 &lt; AC$6), 0, 2)+1)</f>
        <v/>
      </c>
      <c r="AD166" s="68" t="str">
        <f ca="1">INDEX({"","_","-","="},IF(OR($D166 &gt;= AE$6, $E166 &lt; AD$6), 0, 1)+IF(OR($F166 &gt;= AE$6, $G166 &lt; AD$6), 0, 2)+1)</f>
        <v/>
      </c>
      <c r="AE166" s="68" t="str">
        <f ca="1">INDEX({"","_","-","="},IF(OR($D166 &gt;= AF$6, $E166 &lt; AE$6), 0, 1)+IF(OR($F166 &gt;= AF$6, $G166 &lt; AE$6), 0, 2)+1)</f>
        <v/>
      </c>
      <c r="AF166" s="68" t="str">
        <f ca="1">INDEX({"","_","-","="},IF(OR($D166 &gt;= AG$6, $E166 &lt; AF$6), 0, 1)+IF(OR($F166 &gt;= AG$6, $G166 &lt; AF$6), 0, 2)+1)</f>
        <v/>
      </c>
      <c r="AG166" s="68" t="str">
        <f ca="1">INDEX({"","_","-","="},IF(OR($D166 &gt;= AH$6, $E166 &lt; AG$6), 0, 1)+IF(OR($F166 &gt;= AH$6, $G166 &lt; AG$6), 0, 2)+1)</f>
        <v/>
      </c>
      <c r="AH166" s="68" t="str">
        <f ca="1">INDEX({"","_","-","="},IF(OR($D166 &gt;= AI$6, $E166 &lt; AH$6), 0, 1)+IF(OR($F166 &gt;= AI$6, $G166 &lt; AH$6), 0, 2)+1)</f>
        <v/>
      </c>
      <c r="AI166" s="68" t="str">
        <f ca="1">INDEX({"","_","-","="},IF(OR($D166 &gt;= AJ$6, $E166 &lt; AI$6), 0, 1)+IF(OR($F166 &gt;= AJ$6, $G166 &lt; AI$6), 0, 2)+1)</f>
        <v/>
      </c>
      <c r="AJ166" s="68" t="str">
        <f ca="1">INDEX({"","_","-","="},IF(OR($D166 &gt;= AK$6, $E166 &lt; AJ$6), 0, 1)+IF(OR($F166 &gt;= AK$6, $G166 &lt; AJ$6), 0, 2)+1)</f>
        <v/>
      </c>
      <c r="AK166" s="68" t="str">
        <f ca="1">INDEX({"","_","-","="},IF(OR($D166 &gt;= AL$6, $E166 &lt; AK$6), 0, 1)+IF(OR($F166 &gt;= AL$6, $G166 &lt; AK$6), 0, 2)+1)</f>
        <v/>
      </c>
      <c r="AL166" s="68" t="str">
        <f ca="1">INDEX({"","_","-","="},IF(OR($D166 &gt;= AM$6, $E166 &lt; AL$6), 0, 1)+IF(OR($F166 &gt;= AM$6, $G166 &lt; AL$6), 0, 2)+1)</f>
        <v/>
      </c>
      <c r="AM166" s="68" t="str">
        <f ca="1">INDEX({"","_","-","="},IF(OR($D166 &gt;= AN$6, $E166 &lt; AM$6), 0, 1)+IF(OR($F166 &gt;= AN$6, $G166 &lt; AM$6), 0, 2)+1)</f>
        <v/>
      </c>
      <c r="AN166" s="68" t="str">
        <f ca="1">INDEX({"","_","-","="},IF(OR($D166 &gt;= AO$6, $E166 &lt; AN$6), 0, 1)+IF(OR($F166 &gt;= AO$6, $G166 &lt; AN$6), 0, 2)+1)</f>
        <v/>
      </c>
      <c r="AO166" s="68" t="str">
        <f ca="1">INDEX({"","_","-","="},IF(OR($D166 &gt;= AP$6, $E166 &lt; AO$6), 0, 1)+IF(OR($F166 &gt;= AP$6, $G166 &lt; AO$6), 0, 2)+1)</f>
        <v/>
      </c>
      <c r="AP166" s="68" t="str">
        <f ca="1">INDEX({"","_","-","="},IF(OR($D166 &gt;= AQ$6, $E166 &lt; AP$6), 0, 1)+IF(OR($F166 &gt;= AQ$6, $G166 &lt; AP$6), 0, 2)+1)</f>
        <v/>
      </c>
      <c r="AQ166" s="68" t="str">
        <f ca="1">INDEX({"","_","-","="},IF(OR($D166 &gt;= AR$6, $E166 &lt; AQ$6), 0, 1)+IF(OR($F166 &gt;= AR$6, $G166 &lt; AQ$6), 0, 2)+1)</f>
        <v/>
      </c>
      <c r="AR166" s="68" t="str">
        <f ca="1">INDEX({"","_","-","="},IF(OR($D166 &gt;= AS$6, $E166 &lt; AR$6), 0, 1)+IF(OR($F166 &gt;= AS$6, $G166 &lt; AR$6), 0, 2)+1)</f>
        <v/>
      </c>
      <c r="AS166" s="68" t="str">
        <f ca="1">INDEX({"","_","-","="},IF(OR($D166 &gt;= AT$6, $E166 &lt; AS$6), 0, 1)+IF(OR($F166 &gt;= AT$6, $G166 &lt; AS$6), 0, 2)+1)</f>
        <v/>
      </c>
      <c r="AT166" s="68" t="str">
        <f ca="1">INDEX({"","_","-","="},IF(OR($D166 &gt;= AU$6, $E166 &lt; AT$6), 0, 1)+IF(OR($F166 &gt;= AU$6, $G166 &lt; AT$6), 0, 2)+1)</f>
        <v/>
      </c>
      <c r="AU166" s="68" t="str">
        <f ca="1">INDEX({"","_","-","="},IF(OR($D166 &gt;= AV$6, $E166 &lt; AU$6), 0, 1)+IF(OR($F166 &gt;= AV$6, $G166 &lt; AU$6), 0, 2)+1)</f>
        <v/>
      </c>
      <c r="AV166" s="68" t="str">
        <f ca="1">INDEX({"","_","-","="},IF(OR($D166 &gt;= AW$6, $E166 &lt; AV$6), 0, 1)+IF(OR($F166 &gt;= AW$6, $G166 &lt; AV$6), 0, 2)+1)</f>
        <v/>
      </c>
      <c r="AW166" s="68" t="str">
        <f ca="1">INDEX({"","_","-","="},IF(OR($D166 &gt;= AX$6, $E166 &lt; AW$6), 0, 1)+IF(OR($F166 &gt;= AX$6, $G166 &lt; AW$6), 0, 2)+1)</f>
        <v/>
      </c>
      <c r="AX166" s="68" t="str">
        <f ca="1">INDEX({"","_","-","="},IF(OR($D166 &gt;= AY$6, $E166 &lt; AX$6), 0, 1)+IF(OR($F166 &gt;= AY$6, $G166 &lt; AX$6), 0, 2)+1)</f>
        <v/>
      </c>
      <c r="AY166" s="68" t="str">
        <f ca="1">INDEX({"","_","-","="},IF(OR($D166 &gt;= AZ$6, $E166 &lt; AY$6), 0, 1)+IF(OR($F166 &gt;= AZ$6, $G166 &lt; AY$6), 0, 2)+1)</f>
        <v/>
      </c>
      <c r="AZ166" s="68" t="str">
        <f ca="1">INDEX({"","_","-","="},IF(OR($D166 &gt;= BA$6, $E166 &lt; AZ$6), 0, 1)+IF(OR($F166 &gt;= BA$6, $G166 &lt; AZ$6), 0, 2)+1)</f>
        <v/>
      </c>
      <c r="BA166" s="68" t="str">
        <f ca="1">INDEX({"","_","-","="},IF(OR($D166 &gt;= BB$6, $E166 &lt; BA$6), 0, 1)+IF(OR($F166 &gt;= BB$6, $G166 &lt; BA$6), 0, 2)+1)</f>
        <v/>
      </c>
      <c r="BB166" s="68" t="str">
        <f ca="1">INDEX({"","_","-","="},IF(OR($D166 &gt;= BC$6, $E166 &lt; BB$6), 0, 1)+IF(OR($F166 &gt;= BC$6, $G166 &lt; BB$6), 0, 2)+1)</f>
        <v/>
      </c>
      <c r="BC166" s="68" t="str">
        <f ca="1">INDEX({"","_","-","="},IF(OR($D166 &gt;= BD$6, $E166 &lt; BC$6), 0, 1)+IF(OR($F166 &gt;= BD$6, $G166 &lt; BC$6), 0, 2)+1)</f>
        <v/>
      </c>
      <c r="BD166" s="68" t="str">
        <f ca="1">INDEX({"","_","-","="},IF(OR($D166 &gt;= BE$6, $E166 &lt; BD$6), 0, 1)+IF(OR($F166 &gt;= BE$6, $G166 &lt; BD$6), 0, 2)+1)</f>
        <v/>
      </c>
      <c r="BE166" s="68" t="str">
        <f ca="1">INDEX({"","_","-","="},IF(OR($D166 &gt;= BF$6, $E166 &lt; BE$6), 0, 1)+IF(OR($F166 &gt;= BF$6, $G166 &lt; BE$6), 0, 2)+1)</f>
        <v/>
      </c>
      <c r="BF166" s="68" t="str">
        <f ca="1">INDEX({"","_","-","="},IF(OR($D166 &gt;= BG$6, $E166 &lt; BF$6), 0, 1)+IF(OR($F166 &gt;= BG$6, $G166 &lt; BF$6), 0, 2)+1)</f>
        <v/>
      </c>
      <c r="BG166" s="68" t="str">
        <f ca="1">INDEX({"","_","-","="},IF(OR($D166 &gt;= BH$6, $E166 &lt; BG$6), 0, 1)+IF(OR($F166 &gt;= BH$6, $G166 &lt; BG$6), 0, 2)+1)</f>
        <v/>
      </c>
      <c r="BH166" s="68" t="str">
        <f ca="1">INDEX({"","_","-","="},IF(OR($D166 &gt;= BI$6, $E166 &lt; BH$6), 0, 1)+IF(OR($F166 &gt;= BI$6, $G166 &lt; BH$6), 0, 2)+1)</f>
        <v/>
      </c>
      <c r="BI166" s="68" t="str">
        <f ca="1">INDEX({"","_","-","="},IF(OR($D166 &gt;= BJ$6, $E166 &lt; BI$6), 0, 1)+IF(OR($F166 &gt;= BJ$6, $G166 &lt; BI$6), 0, 2)+1)</f>
        <v/>
      </c>
      <c r="BJ166" s="68" t="str">
        <f ca="1">INDEX({"","_","-","="},IF(OR($D166 &gt;= BK$6, $E166 &lt; BJ$6), 0, 1)+IF(OR($F166 &gt;= BK$6, $G166 &lt; BJ$6), 0, 2)+1)</f>
        <v/>
      </c>
      <c r="BK166" s="68" t="str">
        <f ca="1">INDEX({"","_","-","="},IF(OR($D166 &gt;= BL$6, $E166 &lt; BK$6), 0, 1)+IF(OR($F166 &gt;= BL$6, $G166 &lt; BK$6), 0, 2)+1)</f>
        <v/>
      </c>
      <c r="BL166" s="68" t="str">
        <f ca="1">INDEX({"","_","-","="},IF(OR($D166 &gt;= BM$6, $E166 &lt; BL$6), 0, 1)+IF(OR($F166 &gt;= BM$6, $G166 &lt; BL$6), 0, 2)+1)</f>
        <v/>
      </c>
      <c r="BM166" s="68" t="str">
        <f ca="1">INDEX({"","_","-","="},IF(OR($D166 &gt;= BN$6, $E166 &lt; BM$6), 0, 1)+IF(OR($F166 &gt;= BN$6, $G166 &lt; BM$6), 0, 2)+1)</f>
        <v/>
      </c>
      <c r="BN166" s="68" t="str">
        <f ca="1">INDEX({"","_","-","="},IF(OR($D166 &gt;= BO$6, $E166 &lt; BN$6), 0, 1)+IF(OR($F166 &gt;= BO$6, $G166 &lt; BN$6), 0, 2)+1)</f>
        <v/>
      </c>
      <c r="BO166" s="68" t="str">
        <f ca="1">INDEX({"","_","-","="},IF(OR($D166 &gt;= BP$6, $E166 &lt; BO$6), 0, 1)+IF(OR($F166 &gt;= BP$6, $G166 &lt; BO$6), 0, 2)+1)</f>
        <v/>
      </c>
      <c r="BP166" s="68" t="str">
        <f ca="1">INDEX({"","_","-","="},IF(OR($D166 &gt;= BQ$6, $E166 &lt; BP$6), 0, 1)+IF(OR($F166 &gt;= BQ$6, $G166 &lt; BP$6), 0, 2)+1)</f>
        <v/>
      </c>
      <c r="BQ166" s="68" t="str">
        <f ca="1">INDEX({"","_","-","="},IF(OR($D166 &gt;= BR$6, $E166 &lt; BQ$6), 0, 1)+IF(OR($F166 &gt;= BR$6, $G166 &lt; BQ$6), 0, 2)+1)</f>
        <v/>
      </c>
      <c r="BR166" s="68" t="str">
        <f ca="1">INDEX({"","_","-","="},IF(OR($D166 &gt;= BS$6, $E166 &lt; BR$6), 0, 1)+IF(OR($F166 &gt;= BS$6, $G166 &lt; BR$6), 0, 2)+1)</f>
        <v/>
      </c>
      <c r="BS166" s="68" t="str">
        <f ca="1">INDEX({"","_","-","="},IF(OR($D166 &gt;= BT$6, $E166 &lt; BS$6), 0, 1)+IF(OR($F166 &gt;= BT$6, $G166 &lt; BS$6), 0, 2)+1)</f>
        <v/>
      </c>
      <c r="BT166" s="68" t="str">
        <f ca="1">INDEX({"","_","-","="},IF(OR($D166 &gt;= BU$6, $E166 &lt; BT$6), 0, 1)+IF(OR($F166 &gt;= BU$6, $G166 &lt; BT$6), 0, 2)+1)</f>
        <v/>
      </c>
      <c r="BU166" s="68" t="str">
        <f ca="1">INDEX({"","_","-","="},IF(OR($D166 &gt;= BV$6, $E166 &lt; BU$6), 0, 1)+IF(OR($F166 &gt;= BV$6, $G166 &lt; BU$6), 0, 2)+1)</f>
        <v/>
      </c>
      <c r="BV166" s="68" t="str">
        <f ca="1">INDEX({"","_","-","="},IF(OR($D166 &gt;= BW$6, $E166 &lt; BV$6), 0, 1)+IF(OR($F166 &gt;= BW$6, $G166 &lt; BV$6), 0, 2)+1)</f>
        <v/>
      </c>
      <c r="BW166" s="68" t="str">
        <f ca="1">INDEX({"","_","-","="},IF(OR($D166 &gt;= BX$6, $E166 &lt; BW$6), 0, 1)+IF(OR($F166 &gt;= BX$6, $G166 &lt; BW$6), 0, 2)+1)</f>
        <v/>
      </c>
      <c r="BX166" s="68" t="str">
        <f ca="1">INDEX({"","_","-","="},IF(OR($D166 &gt;= BY$6, $E166 &lt; BX$6), 0, 1)+IF(OR($F166 &gt;= BY$6, $G166 &lt; BX$6), 0, 2)+1)</f>
        <v/>
      </c>
      <c r="BY166" s="68" t="str">
        <f ca="1">INDEX({"","_","-","="},IF(OR($D166 &gt;= BZ$6, $E166 &lt; BY$6), 0, 1)+IF(OR($F166 &gt;= BZ$6, $G166 &lt; BY$6), 0, 2)+1)</f>
        <v/>
      </c>
      <c r="BZ166" s="68" t="str">
        <f ca="1">INDEX({"","_","-","="},IF(OR($D166 &gt;= CA$6, $E166 &lt; BZ$6), 0, 1)+IF(OR($F166 &gt;= CA$6, $G166 &lt; BZ$6), 0, 2)+1)</f>
        <v/>
      </c>
      <c r="CA166" s="68" t="str">
        <f ca="1">INDEX({"","_","-","="},IF(OR($D166 &gt;= CB$6, $E166 &lt; CA$6), 0, 1)+IF(OR($F166 &gt;= CB$6, $G166 &lt; CA$6), 0, 2)+1)</f>
        <v/>
      </c>
      <c r="CB166" s="68" t="str">
        <f ca="1">INDEX({"","_","-","="},IF(OR($D166 &gt;= CC$6, $E166 &lt; CB$6), 0, 1)+IF(OR($F166 &gt;= CC$6, $G166 &lt; CB$6), 0, 2)+1)</f>
        <v/>
      </c>
      <c r="CC166" s="68" t="str">
        <f ca="1">INDEX({"","_","-","="},IF(OR($D166 &gt;= CD$6, $E166 &lt; CC$6), 0, 1)+IF(OR($F166 &gt;= CD$6, $G166 &lt; CC$6), 0, 2)+1)</f>
        <v/>
      </c>
      <c r="CD166" s="68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IF('临-进度'!M162,'临-进度'!$A162,"")</f>
        <v/>
      </c>
      <c r="B167" s="8" t="str">
        <f ca="1">IF('临-进度'!M162,'临-进度'!$B162,"")</f>
        <v/>
      </c>
      <c r="C167" s="8" t="str">
        <f ca="1">IF('临-进度'!M162,'临-进度'!$E162,"")</f>
        <v/>
      </c>
      <c r="D167" s="40" t="str">
        <f ca="1">IF('临-进度'!$M162,'临-进度'!$I162,"")</f>
        <v/>
      </c>
      <c r="E167" s="40" t="str">
        <f ca="1">IF('临-进度'!$M162,'临-进度'!$AE162,"")</f>
        <v/>
      </c>
      <c r="F167" s="40" t="str">
        <f ca="1">IF('临-进度'!$M162,'临-进度'!$J162,"")</f>
        <v/>
      </c>
      <c r="G167" s="73" t="str">
        <f ca="1">IF('临-进度'!$M162,'临-进度'!$AF162,"")</f>
        <v/>
      </c>
      <c r="H167" s="68" t="str">
        <f ca="1">INDEX({"","_","-","="},IF(OR($D167 &gt;= I$6, $E167 &lt; H$6), 0, 1)+IF(OR($F167 &gt;= I$6, $G167 &lt; H$6), 0, 2)+1)</f>
        <v/>
      </c>
      <c r="I167" s="68" t="str">
        <f ca="1">INDEX({"","_","-","="},IF(OR($D167 &gt;= J$6, $E167 &lt; I$6), 0, 1)+IF(OR($F167 &gt;= J$6, $G167 &lt; I$6), 0, 2)+1)</f>
        <v/>
      </c>
      <c r="J167" s="68" t="str">
        <f ca="1">INDEX({"","_","-","="},IF(OR($D167 &gt;= K$6, $E167 &lt; J$6), 0, 1)+IF(OR($F167 &gt;= K$6, $G167 &lt; J$6), 0, 2)+1)</f>
        <v/>
      </c>
      <c r="K167" s="68" t="str">
        <f ca="1">INDEX({"","_","-","="},IF(OR($D167 &gt;= L$6, $E167 &lt; K$6), 0, 1)+IF(OR($F167 &gt;= L$6, $G167 &lt; K$6), 0, 2)+1)</f>
        <v/>
      </c>
      <c r="L167" s="68" t="str">
        <f ca="1">INDEX({"","_","-","="},IF(OR($D167 &gt;= M$6, $E167 &lt; L$6), 0, 1)+IF(OR($F167 &gt;= M$6, $G167 &lt; L$6), 0, 2)+1)</f>
        <v/>
      </c>
      <c r="M167" s="68" t="str">
        <f ca="1">INDEX({"","_","-","="},IF(OR($D167 &gt;= N$6, $E167 &lt; M$6), 0, 1)+IF(OR($F167 &gt;= N$6, $G167 &lt; M$6), 0, 2)+1)</f>
        <v/>
      </c>
      <c r="N167" s="68" t="str">
        <f ca="1">INDEX({"","_","-","="},IF(OR($D167 &gt;= O$6, $E167 &lt; N$6), 0, 1)+IF(OR($F167 &gt;= O$6, $G167 &lt; N$6), 0, 2)+1)</f>
        <v/>
      </c>
      <c r="O167" s="68" t="str">
        <f ca="1">INDEX({"","_","-","="},IF(OR($D167 &gt;= P$6, $E167 &lt; O$6), 0, 1)+IF(OR($F167 &gt;= P$6, $G167 &lt; O$6), 0, 2)+1)</f>
        <v/>
      </c>
      <c r="P167" s="68" t="str">
        <f ca="1">INDEX({"","_","-","="},IF(OR($D167 &gt;= Q$6, $E167 &lt; P$6), 0, 1)+IF(OR($F167 &gt;= Q$6, $G167 &lt; P$6), 0, 2)+1)</f>
        <v/>
      </c>
      <c r="Q167" s="68" t="str">
        <f ca="1">INDEX({"","_","-","="},IF(OR($D167 &gt;= R$6, $E167 &lt; Q$6), 0, 1)+IF(OR($F167 &gt;= R$6, $G167 &lt; Q$6), 0, 2)+1)</f>
        <v/>
      </c>
      <c r="R167" s="68" t="str">
        <f ca="1">INDEX({"","_","-","="},IF(OR($D167 &gt;= S$6, $E167 &lt; R$6), 0, 1)+IF(OR($F167 &gt;= S$6, $G167 &lt; R$6), 0, 2)+1)</f>
        <v/>
      </c>
      <c r="S167" s="68" t="str">
        <f ca="1">INDEX({"","_","-","="},IF(OR($D167 &gt;= T$6, $E167 &lt; S$6), 0, 1)+IF(OR($F167 &gt;= T$6, $G167 &lt; S$6), 0, 2)+1)</f>
        <v/>
      </c>
      <c r="T167" s="68" t="str">
        <f ca="1">INDEX({"","_","-","="},IF(OR($D167 &gt;= U$6, $E167 &lt; T$6), 0, 1)+IF(OR($F167 &gt;= U$6, $G167 &lt; T$6), 0, 2)+1)</f>
        <v/>
      </c>
      <c r="U167" s="68" t="str">
        <f ca="1">INDEX({"","_","-","="},IF(OR($D167 &gt;= V$6, $E167 &lt; U$6), 0, 1)+IF(OR($F167 &gt;= V$6, $G167 &lt; U$6), 0, 2)+1)</f>
        <v/>
      </c>
      <c r="V167" s="68" t="str">
        <f ca="1">INDEX({"","_","-","="},IF(OR($D167 &gt;= W$6, $E167 &lt; V$6), 0, 1)+IF(OR($F167 &gt;= W$6, $G167 &lt; V$6), 0, 2)+1)</f>
        <v/>
      </c>
      <c r="W167" s="68" t="str">
        <f ca="1">INDEX({"","_","-","="},IF(OR($D167 &gt;= X$6, $E167 &lt; W$6), 0, 1)+IF(OR($F167 &gt;= X$6, $G167 &lt; W$6), 0, 2)+1)</f>
        <v/>
      </c>
      <c r="X167" s="68" t="str">
        <f ca="1">INDEX({"","_","-","="},IF(OR($D167 &gt;= Y$6, $E167 &lt; X$6), 0, 1)+IF(OR($F167 &gt;= Y$6, $G167 &lt; X$6), 0, 2)+1)</f>
        <v/>
      </c>
      <c r="Y167" s="68" t="str">
        <f ca="1">INDEX({"","_","-","="},IF(OR($D167 &gt;= Z$6, $E167 &lt; Y$6), 0, 1)+IF(OR($F167 &gt;= Z$6, $G167 &lt; Y$6), 0, 2)+1)</f>
        <v/>
      </c>
      <c r="Z167" s="68" t="str">
        <f ca="1">INDEX({"","_","-","="},IF(OR($D167 &gt;= AA$6, $E167 &lt; Z$6), 0, 1)+IF(OR($F167 &gt;= AA$6, $G167 &lt; Z$6), 0, 2)+1)</f>
        <v/>
      </c>
      <c r="AA167" s="68" t="str">
        <f ca="1">INDEX({"","_","-","="},IF(OR($D167 &gt;= AB$6, $E167 &lt; AA$6), 0, 1)+IF(OR($F167 &gt;= AB$6, $G167 &lt; AA$6), 0, 2)+1)</f>
        <v/>
      </c>
      <c r="AB167" s="68" t="str">
        <f ca="1">INDEX({"","_","-","="},IF(OR($D167 &gt;= AC$6, $E167 &lt; AB$6), 0, 1)+IF(OR($F167 &gt;= AC$6, $G167 &lt; AB$6), 0, 2)+1)</f>
        <v/>
      </c>
      <c r="AC167" s="68" t="str">
        <f ca="1">INDEX({"","_","-","="},IF(OR($D167 &gt;= AD$6, $E167 &lt; AC$6), 0, 1)+IF(OR($F167 &gt;= AD$6, $G167 &lt; AC$6), 0, 2)+1)</f>
        <v/>
      </c>
      <c r="AD167" s="68" t="str">
        <f ca="1">INDEX({"","_","-","="},IF(OR($D167 &gt;= AE$6, $E167 &lt; AD$6), 0, 1)+IF(OR($F167 &gt;= AE$6, $G167 &lt; AD$6), 0, 2)+1)</f>
        <v/>
      </c>
      <c r="AE167" s="68" t="str">
        <f ca="1">INDEX({"","_","-","="},IF(OR($D167 &gt;= AF$6, $E167 &lt; AE$6), 0, 1)+IF(OR($F167 &gt;= AF$6, $G167 &lt; AE$6), 0, 2)+1)</f>
        <v/>
      </c>
      <c r="AF167" s="68" t="str">
        <f ca="1">INDEX({"","_","-","="},IF(OR($D167 &gt;= AG$6, $E167 &lt; AF$6), 0, 1)+IF(OR($F167 &gt;= AG$6, $G167 &lt; AF$6), 0, 2)+1)</f>
        <v/>
      </c>
      <c r="AG167" s="68" t="str">
        <f ca="1">INDEX({"","_","-","="},IF(OR($D167 &gt;= AH$6, $E167 &lt; AG$6), 0, 1)+IF(OR($F167 &gt;= AH$6, $G167 &lt; AG$6), 0, 2)+1)</f>
        <v/>
      </c>
      <c r="AH167" s="68" t="str">
        <f ca="1">INDEX({"","_","-","="},IF(OR($D167 &gt;= AI$6, $E167 &lt; AH$6), 0, 1)+IF(OR($F167 &gt;= AI$6, $G167 &lt; AH$6), 0, 2)+1)</f>
        <v/>
      </c>
      <c r="AI167" s="68" t="str">
        <f ca="1">INDEX({"","_","-","="},IF(OR($D167 &gt;= AJ$6, $E167 &lt; AI$6), 0, 1)+IF(OR($F167 &gt;= AJ$6, $G167 &lt; AI$6), 0, 2)+1)</f>
        <v/>
      </c>
      <c r="AJ167" s="68" t="str">
        <f ca="1">INDEX({"","_","-","="},IF(OR($D167 &gt;= AK$6, $E167 &lt; AJ$6), 0, 1)+IF(OR($F167 &gt;= AK$6, $G167 &lt; AJ$6), 0, 2)+1)</f>
        <v/>
      </c>
      <c r="AK167" s="68" t="str">
        <f ca="1">INDEX({"","_","-","="},IF(OR($D167 &gt;= AL$6, $E167 &lt; AK$6), 0, 1)+IF(OR($F167 &gt;= AL$6, $G167 &lt; AK$6), 0, 2)+1)</f>
        <v/>
      </c>
      <c r="AL167" s="68" t="str">
        <f ca="1">INDEX({"","_","-","="},IF(OR($D167 &gt;= AM$6, $E167 &lt; AL$6), 0, 1)+IF(OR($F167 &gt;= AM$6, $G167 &lt; AL$6), 0, 2)+1)</f>
        <v/>
      </c>
      <c r="AM167" s="68" t="str">
        <f ca="1">INDEX({"","_","-","="},IF(OR($D167 &gt;= AN$6, $E167 &lt; AM$6), 0, 1)+IF(OR($F167 &gt;= AN$6, $G167 &lt; AM$6), 0, 2)+1)</f>
        <v/>
      </c>
      <c r="AN167" s="68" t="str">
        <f ca="1">INDEX({"","_","-","="},IF(OR($D167 &gt;= AO$6, $E167 &lt; AN$6), 0, 1)+IF(OR($F167 &gt;= AO$6, $G167 &lt; AN$6), 0, 2)+1)</f>
        <v/>
      </c>
      <c r="AO167" s="68" t="str">
        <f ca="1">INDEX({"","_","-","="},IF(OR($D167 &gt;= AP$6, $E167 &lt; AO$6), 0, 1)+IF(OR($F167 &gt;= AP$6, $G167 &lt; AO$6), 0, 2)+1)</f>
        <v/>
      </c>
      <c r="AP167" s="68" t="str">
        <f ca="1">INDEX({"","_","-","="},IF(OR($D167 &gt;= AQ$6, $E167 &lt; AP$6), 0, 1)+IF(OR($F167 &gt;= AQ$6, $G167 &lt; AP$6), 0, 2)+1)</f>
        <v/>
      </c>
      <c r="AQ167" s="68" t="str">
        <f ca="1">INDEX({"","_","-","="},IF(OR($D167 &gt;= AR$6, $E167 &lt; AQ$6), 0, 1)+IF(OR($F167 &gt;= AR$6, $G167 &lt; AQ$6), 0, 2)+1)</f>
        <v/>
      </c>
      <c r="AR167" s="68" t="str">
        <f ca="1">INDEX({"","_","-","="},IF(OR($D167 &gt;= AS$6, $E167 &lt; AR$6), 0, 1)+IF(OR($F167 &gt;= AS$6, $G167 &lt; AR$6), 0, 2)+1)</f>
        <v/>
      </c>
      <c r="AS167" s="68" t="str">
        <f ca="1">INDEX({"","_","-","="},IF(OR($D167 &gt;= AT$6, $E167 &lt; AS$6), 0, 1)+IF(OR($F167 &gt;= AT$6, $G167 &lt; AS$6), 0, 2)+1)</f>
        <v/>
      </c>
      <c r="AT167" s="68" t="str">
        <f ca="1">INDEX({"","_","-","="},IF(OR($D167 &gt;= AU$6, $E167 &lt; AT$6), 0, 1)+IF(OR($F167 &gt;= AU$6, $G167 &lt; AT$6), 0, 2)+1)</f>
        <v/>
      </c>
      <c r="AU167" s="68" t="str">
        <f ca="1">INDEX({"","_","-","="},IF(OR($D167 &gt;= AV$6, $E167 &lt; AU$6), 0, 1)+IF(OR($F167 &gt;= AV$6, $G167 &lt; AU$6), 0, 2)+1)</f>
        <v/>
      </c>
      <c r="AV167" s="68" t="str">
        <f ca="1">INDEX({"","_","-","="},IF(OR($D167 &gt;= AW$6, $E167 &lt; AV$6), 0, 1)+IF(OR($F167 &gt;= AW$6, $G167 &lt; AV$6), 0, 2)+1)</f>
        <v/>
      </c>
      <c r="AW167" s="68" t="str">
        <f ca="1">INDEX({"","_","-","="},IF(OR($D167 &gt;= AX$6, $E167 &lt; AW$6), 0, 1)+IF(OR($F167 &gt;= AX$6, $G167 &lt; AW$6), 0, 2)+1)</f>
        <v/>
      </c>
      <c r="AX167" s="68" t="str">
        <f ca="1">INDEX({"","_","-","="},IF(OR($D167 &gt;= AY$6, $E167 &lt; AX$6), 0, 1)+IF(OR($F167 &gt;= AY$6, $G167 &lt; AX$6), 0, 2)+1)</f>
        <v/>
      </c>
      <c r="AY167" s="68" t="str">
        <f ca="1">INDEX({"","_","-","="},IF(OR($D167 &gt;= AZ$6, $E167 &lt; AY$6), 0, 1)+IF(OR($F167 &gt;= AZ$6, $G167 &lt; AY$6), 0, 2)+1)</f>
        <v/>
      </c>
      <c r="AZ167" s="68" t="str">
        <f ca="1">INDEX({"","_","-","="},IF(OR($D167 &gt;= BA$6, $E167 &lt; AZ$6), 0, 1)+IF(OR($F167 &gt;= BA$6, $G167 &lt; AZ$6), 0, 2)+1)</f>
        <v/>
      </c>
      <c r="BA167" s="68" t="str">
        <f ca="1">INDEX({"","_","-","="},IF(OR($D167 &gt;= BB$6, $E167 &lt; BA$6), 0, 1)+IF(OR($F167 &gt;= BB$6, $G167 &lt; BA$6), 0, 2)+1)</f>
        <v/>
      </c>
      <c r="BB167" s="68" t="str">
        <f ca="1">INDEX({"","_","-","="},IF(OR($D167 &gt;= BC$6, $E167 &lt; BB$6), 0, 1)+IF(OR($F167 &gt;= BC$6, $G167 &lt; BB$6), 0, 2)+1)</f>
        <v/>
      </c>
      <c r="BC167" s="68" t="str">
        <f ca="1">INDEX({"","_","-","="},IF(OR($D167 &gt;= BD$6, $E167 &lt; BC$6), 0, 1)+IF(OR($F167 &gt;= BD$6, $G167 &lt; BC$6), 0, 2)+1)</f>
        <v/>
      </c>
      <c r="BD167" s="68" t="str">
        <f ca="1">INDEX({"","_","-","="},IF(OR($D167 &gt;= BE$6, $E167 &lt; BD$6), 0, 1)+IF(OR($F167 &gt;= BE$6, $G167 &lt; BD$6), 0, 2)+1)</f>
        <v/>
      </c>
      <c r="BE167" s="68" t="str">
        <f ca="1">INDEX({"","_","-","="},IF(OR($D167 &gt;= BF$6, $E167 &lt; BE$6), 0, 1)+IF(OR($F167 &gt;= BF$6, $G167 &lt; BE$6), 0, 2)+1)</f>
        <v/>
      </c>
      <c r="BF167" s="68" t="str">
        <f ca="1">INDEX({"","_","-","="},IF(OR($D167 &gt;= BG$6, $E167 &lt; BF$6), 0, 1)+IF(OR($F167 &gt;= BG$6, $G167 &lt; BF$6), 0, 2)+1)</f>
        <v/>
      </c>
      <c r="BG167" s="68" t="str">
        <f ca="1">INDEX({"","_","-","="},IF(OR($D167 &gt;= BH$6, $E167 &lt; BG$6), 0, 1)+IF(OR($F167 &gt;= BH$6, $G167 &lt; BG$6), 0, 2)+1)</f>
        <v/>
      </c>
      <c r="BH167" s="68" t="str">
        <f ca="1">INDEX({"","_","-","="},IF(OR($D167 &gt;= BI$6, $E167 &lt; BH$6), 0, 1)+IF(OR($F167 &gt;= BI$6, $G167 &lt; BH$6), 0, 2)+1)</f>
        <v/>
      </c>
      <c r="BI167" s="68" t="str">
        <f ca="1">INDEX({"","_","-","="},IF(OR($D167 &gt;= BJ$6, $E167 &lt; BI$6), 0, 1)+IF(OR($F167 &gt;= BJ$6, $G167 &lt; BI$6), 0, 2)+1)</f>
        <v/>
      </c>
      <c r="BJ167" s="68" t="str">
        <f ca="1">INDEX({"","_","-","="},IF(OR($D167 &gt;= BK$6, $E167 &lt; BJ$6), 0, 1)+IF(OR($F167 &gt;= BK$6, $G167 &lt; BJ$6), 0, 2)+1)</f>
        <v/>
      </c>
      <c r="BK167" s="68" t="str">
        <f ca="1">INDEX({"","_","-","="},IF(OR($D167 &gt;= BL$6, $E167 &lt; BK$6), 0, 1)+IF(OR($F167 &gt;= BL$6, $G167 &lt; BK$6), 0, 2)+1)</f>
        <v/>
      </c>
      <c r="BL167" s="68" t="str">
        <f ca="1">INDEX({"","_","-","="},IF(OR($D167 &gt;= BM$6, $E167 &lt; BL$6), 0, 1)+IF(OR($F167 &gt;= BM$6, $G167 &lt; BL$6), 0, 2)+1)</f>
        <v/>
      </c>
      <c r="BM167" s="68" t="str">
        <f ca="1">INDEX({"","_","-","="},IF(OR($D167 &gt;= BN$6, $E167 &lt; BM$6), 0, 1)+IF(OR($F167 &gt;= BN$6, $G167 &lt; BM$6), 0, 2)+1)</f>
        <v/>
      </c>
      <c r="BN167" s="68" t="str">
        <f ca="1">INDEX({"","_","-","="},IF(OR($D167 &gt;= BO$6, $E167 &lt; BN$6), 0, 1)+IF(OR($F167 &gt;= BO$6, $G167 &lt; BN$6), 0, 2)+1)</f>
        <v/>
      </c>
      <c r="BO167" s="68" t="str">
        <f ca="1">INDEX({"","_","-","="},IF(OR($D167 &gt;= BP$6, $E167 &lt; BO$6), 0, 1)+IF(OR($F167 &gt;= BP$6, $G167 &lt; BO$6), 0, 2)+1)</f>
        <v/>
      </c>
      <c r="BP167" s="68" t="str">
        <f ca="1">INDEX({"","_","-","="},IF(OR($D167 &gt;= BQ$6, $E167 &lt; BP$6), 0, 1)+IF(OR($F167 &gt;= BQ$6, $G167 &lt; BP$6), 0, 2)+1)</f>
        <v/>
      </c>
      <c r="BQ167" s="68" t="str">
        <f ca="1">INDEX({"","_","-","="},IF(OR($D167 &gt;= BR$6, $E167 &lt; BQ$6), 0, 1)+IF(OR($F167 &gt;= BR$6, $G167 &lt; BQ$6), 0, 2)+1)</f>
        <v/>
      </c>
      <c r="BR167" s="68" t="str">
        <f ca="1">INDEX({"","_","-","="},IF(OR($D167 &gt;= BS$6, $E167 &lt; BR$6), 0, 1)+IF(OR($F167 &gt;= BS$6, $G167 &lt; BR$6), 0, 2)+1)</f>
        <v/>
      </c>
      <c r="BS167" s="68" t="str">
        <f ca="1">INDEX({"","_","-","="},IF(OR($D167 &gt;= BT$6, $E167 &lt; BS$6), 0, 1)+IF(OR($F167 &gt;= BT$6, $G167 &lt; BS$6), 0, 2)+1)</f>
        <v/>
      </c>
      <c r="BT167" s="68" t="str">
        <f ca="1">INDEX({"","_","-","="},IF(OR($D167 &gt;= BU$6, $E167 &lt; BT$6), 0, 1)+IF(OR($F167 &gt;= BU$6, $G167 &lt; BT$6), 0, 2)+1)</f>
        <v/>
      </c>
      <c r="BU167" s="68" t="str">
        <f ca="1">INDEX({"","_","-","="},IF(OR($D167 &gt;= BV$6, $E167 &lt; BU$6), 0, 1)+IF(OR($F167 &gt;= BV$6, $G167 &lt; BU$6), 0, 2)+1)</f>
        <v/>
      </c>
      <c r="BV167" s="68" t="str">
        <f ca="1">INDEX({"","_","-","="},IF(OR($D167 &gt;= BW$6, $E167 &lt; BV$6), 0, 1)+IF(OR($F167 &gt;= BW$6, $G167 &lt; BV$6), 0, 2)+1)</f>
        <v/>
      </c>
      <c r="BW167" s="68" t="str">
        <f ca="1">INDEX({"","_","-","="},IF(OR($D167 &gt;= BX$6, $E167 &lt; BW$6), 0, 1)+IF(OR($F167 &gt;= BX$6, $G167 &lt; BW$6), 0, 2)+1)</f>
        <v/>
      </c>
      <c r="BX167" s="68" t="str">
        <f ca="1">INDEX({"","_","-","="},IF(OR($D167 &gt;= BY$6, $E167 &lt; BX$6), 0, 1)+IF(OR($F167 &gt;= BY$6, $G167 &lt; BX$6), 0, 2)+1)</f>
        <v/>
      </c>
      <c r="BY167" s="68" t="str">
        <f ca="1">INDEX({"","_","-","="},IF(OR($D167 &gt;= BZ$6, $E167 &lt; BY$6), 0, 1)+IF(OR($F167 &gt;= BZ$6, $G167 &lt; BY$6), 0, 2)+1)</f>
        <v/>
      </c>
      <c r="BZ167" s="68" t="str">
        <f ca="1">INDEX({"","_","-","="},IF(OR($D167 &gt;= CA$6, $E167 &lt; BZ$6), 0, 1)+IF(OR($F167 &gt;= CA$6, $G167 &lt; BZ$6), 0, 2)+1)</f>
        <v/>
      </c>
      <c r="CA167" s="68" t="str">
        <f ca="1">INDEX({"","_","-","="},IF(OR($D167 &gt;= CB$6, $E167 &lt; CA$6), 0, 1)+IF(OR($F167 &gt;= CB$6, $G167 &lt; CA$6), 0, 2)+1)</f>
        <v/>
      </c>
      <c r="CB167" s="68" t="str">
        <f ca="1">INDEX({"","_","-","="},IF(OR($D167 &gt;= CC$6, $E167 &lt; CB$6), 0, 1)+IF(OR($F167 &gt;= CC$6, $G167 &lt; CB$6), 0, 2)+1)</f>
        <v/>
      </c>
      <c r="CC167" s="68" t="str">
        <f ca="1">INDEX({"","_","-","="},IF(OR($D167 &gt;= CD$6, $E167 &lt; CC$6), 0, 1)+IF(OR($F167 &gt;= CD$6, $G167 &lt; CC$6), 0, 2)+1)</f>
        <v/>
      </c>
      <c r="CD167" s="68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IF('临-进度'!M163,'临-进度'!$A163,"")</f>
        <v/>
      </c>
      <c r="B168" s="8" t="str">
        <f ca="1">IF('临-进度'!M163,'临-进度'!$B163,"")</f>
        <v/>
      </c>
      <c r="C168" s="8" t="str">
        <f ca="1">IF('临-进度'!M163,'临-进度'!$E163,"")</f>
        <v/>
      </c>
      <c r="D168" s="40" t="str">
        <f ca="1">IF('临-进度'!$M163,'临-进度'!$I163,"")</f>
        <v/>
      </c>
      <c r="E168" s="40" t="str">
        <f ca="1">IF('临-进度'!$M163,'临-进度'!$AE163,"")</f>
        <v/>
      </c>
      <c r="F168" s="40" t="str">
        <f ca="1">IF('临-进度'!$M163,'临-进度'!$J163,"")</f>
        <v/>
      </c>
      <c r="G168" s="73" t="str">
        <f ca="1">IF('临-进度'!$M163,'临-进度'!$AF163,"")</f>
        <v/>
      </c>
      <c r="H168" s="68" t="str">
        <f ca="1">INDEX({"","_","-","="},IF(OR($D168 &gt;= I$6, $E168 &lt; H$6), 0, 1)+IF(OR($F168 &gt;= I$6, $G168 &lt; H$6), 0, 2)+1)</f>
        <v/>
      </c>
      <c r="I168" s="68" t="str">
        <f ca="1">INDEX({"","_","-","="},IF(OR($D168 &gt;= J$6, $E168 &lt; I$6), 0, 1)+IF(OR($F168 &gt;= J$6, $G168 &lt; I$6), 0, 2)+1)</f>
        <v/>
      </c>
      <c r="J168" s="68" t="str">
        <f ca="1">INDEX({"","_","-","="},IF(OR($D168 &gt;= K$6, $E168 &lt; J$6), 0, 1)+IF(OR($F168 &gt;= K$6, $G168 &lt; J$6), 0, 2)+1)</f>
        <v/>
      </c>
      <c r="K168" s="68" t="str">
        <f ca="1">INDEX({"","_","-","="},IF(OR($D168 &gt;= L$6, $E168 &lt; K$6), 0, 1)+IF(OR($F168 &gt;= L$6, $G168 &lt; K$6), 0, 2)+1)</f>
        <v/>
      </c>
      <c r="L168" s="68" t="str">
        <f ca="1">INDEX({"","_","-","="},IF(OR($D168 &gt;= M$6, $E168 &lt; L$6), 0, 1)+IF(OR($F168 &gt;= M$6, $G168 &lt; L$6), 0, 2)+1)</f>
        <v/>
      </c>
      <c r="M168" s="68" t="str">
        <f ca="1">INDEX({"","_","-","="},IF(OR($D168 &gt;= N$6, $E168 &lt; M$6), 0, 1)+IF(OR($F168 &gt;= N$6, $G168 &lt; M$6), 0, 2)+1)</f>
        <v/>
      </c>
      <c r="N168" s="68" t="str">
        <f ca="1">INDEX({"","_","-","="},IF(OR($D168 &gt;= O$6, $E168 &lt; N$6), 0, 1)+IF(OR($F168 &gt;= O$6, $G168 &lt; N$6), 0, 2)+1)</f>
        <v/>
      </c>
      <c r="O168" s="68" t="str">
        <f ca="1">INDEX({"","_","-","="},IF(OR($D168 &gt;= P$6, $E168 &lt; O$6), 0, 1)+IF(OR($F168 &gt;= P$6, $G168 &lt; O$6), 0, 2)+1)</f>
        <v/>
      </c>
      <c r="P168" s="68" t="str">
        <f ca="1">INDEX({"","_","-","="},IF(OR($D168 &gt;= Q$6, $E168 &lt; P$6), 0, 1)+IF(OR($F168 &gt;= Q$6, $G168 &lt; P$6), 0, 2)+1)</f>
        <v/>
      </c>
      <c r="Q168" s="68" t="str">
        <f ca="1">INDEX({"","_","-","="},IF(OR($D168 &gt;= R$6, $E168 &lt; Q$6), 0, 1)+IF(OR($F168 &gt;= R$6, $G168 &lt; Q$6), 0, 2)+1)</f>
        <v/>
      </c>
      <c r="R168" s="68" t="str">
        <f ca="1">INDEX({"","_","-","="},IF(OR($D168 &gt;= S$6, $E168 &lt; R$6), 0, 1)+IF(OR($F168 &gt;= S$6, $G168 &lt; R$6), 0, 2)+1)</f>
        <v/>
      </c>
      <c r="S168" s="68" t="str">
        <f ca="1">INDEX({"","_","-","="},IF(OR($D168 &gt;= T$6, $E168 &lt; S$6), 0, 1)+IF(OR($F168 &gt;= T$6, $G168 &lt; S$6), 0, 2)+1)</f>
        <v/>
      </c>
      <c r="T168" s="68" t="str">
        <f ca="1">INDEX({"","_","-","="},IF(OR($D168 &gt;= U$6, $E168 &lt; T$6), 0, 1)+IF(OR($F168 &gt;= U$6, $G168 &lt; T$6), 0, 2)+1)</f>
        <v/>
      </c>
      <c r="U168" s="68" t="str">
        <f ca="1">INDEX({"","_","-","="},IF(OR($D168 &gt;= V$6, $E168 &lt; U$6), 0, 1)+IF(OR($F168 &gt;= V$6, $G168 &lt; U$6), 0, 2)+1)</f>
        <v/>
      </c>
      <c r="V168" s="68" t="str">
        <f ca="1">INDEX({"","_","-","="},IF(OR($D168 &gt;= W$6, $E168 &lt; V$6), 0, 1)+IF(OR($F168 &gt;= W$6, $G168 &lt; V$6), 0, 2)+1)</f>
        <v/>
      </c>
      <c r="W168" s="68" t="str">
        <f ca="1">INDEX({"","_","-","="},IF(OR($D168 &gt;= X$6, $E168 &lt; W$6), 0, 1)+IF(OR($F168 &gt;= X$6, $G168 &lt; W$6), 0, 2)+1)</f>
        <v/>
      </c>
      <c r="X168" s="68" t="str">
        <f ca="1">INDEX({"","_","-","="},IF(OR($D168 &gt;= Y$6, $E168 &lt; X$6), 0, 1)+IF(OR($F168 &gt;= Y$6, $G168 &lt; X$6), 0, 2)+1)</f>
        <v/>
      </c>
      <c r="Y168" s="68" t="str">
        <f ca="1">INDEX({"","_","-","="},IF(OR($D168 &gt;= Z$6, $E168 &lt; Y$6), 0, 1)+IF(OR($F168 &gt;= Z$6, $G168 &lt; Y$6), 0, 2)+1)</f>
        <v/>
      </c>
      <c r="Z168" s="68" t="str">
        <f ca="1">INDEX({"","_","-","="},IF(OR($D168 &gt;= AA$6, $E168 &lt; Z$6), 0, 1)+IF(OR($F168 &gt;= AA$6, $G168 &lt; Z$6), 0, 2)+1)</f>
        <v/>
      </c>
      <c r="AA168" s="68" t="str">
        <f ca="1">INDEX({"","_","-","="},IF(OR($D168 &gt;= AB$6, $E168 &lt; AA$6), 0, 1)+IF(OR($F168 &gt;= AB$6, $G168 &lt; AA$6), 0, 2)+1)</f>
        <v/>
      </c>
      <c r="AB168" s="68" t="str">
        <f ca="1">INDEX({"","_","-","="},IF(OR($D168 &gt;= AC$6, $E168 &lt; AB$6), 0, 1)+IF(OR($F168 &gt;= AC$6, $G168 &lt; AB$6), 0, 2)+1)</f>
        <v/>
      </c>
      <c r="AC168" s="68" t="str">
        <f ca="1">INDEX({"","_","-","="},IF(OR($D168 &gt;= AD$6, $E168 &lt; AC$6), 0, 1)+IF(OR($F168 &gt;= AD$6, $G168 &lt; AC$6), 0, 2)+1)</f>
        <v/>
      </c>
      <c r="AD168" s="68" t="str">
        <f ca="1">INDEX({"","_","-","="},IF(OR($D168 &gt;= AE$6, $E168 &lt; AD$6), 0, 1)+IF(OR($F168 &gt;= AE$6, $G168 &lt; AD$6), 0, 2)+1)</f>
        <v/>
      </c>
      <c r="AE168" s="68" t="str">
        <f ca="1">INDEX({"","_","-","="},IF(OR($D168 &gt;= AF$6, $E168 &lt; AE$6), 0, 1)+IF(OR($F168 &gt;= AF$6, $G168 &lt; AE$6), 0, 2)+1)</f>
        <v/>
      </c>
      <c r="AF168" s="68" t="str">
        <f ca="1">INDEX({"","_","-","="},IF(OR($D168 &gt;= AG$6, $E168 &lt; AF$6), 0, 1)+IF(OR($F168 &gt;= AG$6, $G168 &lt; AF$6), 0, 2)+1)</f>
        <v/>
      </c>
      <c r="AG168" s="68" t="str">
        <f ca="1">INDEX({"","_","-","="},IF(OR($D168 &gt;= AH$6, $E168 &lt; AG$6), 0, 1)+IF(OR($F168 &gt;= AH$6, $G168 &lt; AG$6), 0, 2)+1)</f>
        <v/>
      </c>
      <c r="AH168" s="68" t="str">
        <f ca="1">INDEX({"","_","-","="},IF(OR($D168 &gt;= AI$6, $E168 &lt; AH$6), 0, 1)+IF(OR($F168 &gt;= AI$6, $G168 &lt; AH$6), 0, 2)+1)</f>
        <v/>
      </c>
      <c r="AI168" s="68" t="str">
        <f ca="1">INDEX({"","_","-","="},IF(OR($D168 &gt;= AJ$6, $E168 &lt; AI$6), 0, 1)+IF(OR($F168 &gt;= AJ$6, $G168 &lt; AI$6), 0, 2)+1)</f>
        <v/>
      </c>
      <c r="AJ168" s="68" t="str">
        <f ca="1">INDEX({"","_","-","="},IF(OR($D168 &gt;= AK$6, $E168 &lt; AJ$6), 0, 1)+IF(OR($F168 &gt;= AK$6, $G168 &lt; AJ$6), 0, 2)+1)</f>
        <v/>
      </c>
      <c r="AK168" s="68" t="str">
        <f ca="1">INDEX({"","_","-","="},IF(OR($D168 &gt;= AL$6, $E168 &lt; AK$6), 0, 1)+IF(OR($F168 &gt;= AL$6, $G168 &lt; AK$6), 0, 2)+1)</f>
        <v/>
      </c>
      <c r="AL168" s="68" t="str">
        <f ca="1">INDEX({"","_","-","="},IF(OR($D168 &gt;= AM$6, $E168 &lt; AL$6), 0, 1)+IF(OR($F168 &gt;= AM$6, $G168 &lt; AL$6), 0, 2)+1)</f>
        <v/>
      </c>
      <c r="AM168" s="68" t="str">
        <f ca="1">INDEX({"","_","-","="},IF(OR($D168 &gt;= AN$6, $E168 &lt; AM$6), 0, 1)+IF(OR($F168 &gt;= AN$6, $G168 &lt; AM$6), 0, 2)+1)</f>
        <v/>
      </c>
      <c r="AN168" s="68" t="str">
        <f ca="1">INDEX({"","_","-","="},IF(OR($D168 &gt;= AO$6, $E168 &lt; AN$6), 0, 1)+IF(OR($F168 &gt;= AO$6, $G168 &lt; AN$6), 0, 2)+1)</f>
        <v/>
      </c>
      <c r="AO168" s="68" t="str">
        <f ca="1">INDEX({"","_","-","="},IF(OR($D168 &gt;= AP$6, $E168 &lt; AO$6), 0, 1)+IF(OR($F168 &gt;= AP$6, $G168 &lt; AO$6), 0, 2)+1)</f>
        <v/>
      </c>
      <c r="AP168" s="68" t="str">
        <f ca="1">INDEX({"","_","-","="},IF(OR($D168 &gt;= AQ$6, $E168 &lt; AP$6), 0, 1)+IF(OR($F168 &gt;= AQ$6, $G168 &lt; AP$6), 0, 2)+1)</f>
        <v/>
      </c>
      <c r="AQ168" s="68" t="str">
        <f ca="1">INDEX({"","_","-","="},IF(OR($D168 &gt;= AR$6, $E168 &lt; AQ$6), 0, 1)+IF(OR($F168 &gt;= AR$6, $G168 &lt; AQ$6), 0, 2)+1)</f>
        <v/>
      </c>
      <c r="AR168" s="68" t="str">
        <f ca="1">INDEX({"","_","-","="},IF(OR($D168 &gt;= AS$6, $E168 &lt; AR$6), 0, 1)+IF(OR($F168 &gt;= AS$6, $G168 &lt; AR$6), 0, 2)+1)</f>
        <v/>
      </c>
      <c r="AS168" s="68" t="str">
        <f ca="1">INDEX({"","_","-","="},IF(OR($D168 &gt;= AT$6, $E168 &lt; AS$6), 0, 1)+IF(OR($F168 &gt;= AT$6, $G168 &lt; AS$6), 0, 2)+1)</f>
        <v/>
      </c>
      <c r="AT168" s="68" t="str">
        <f ca="1">INDEX({"","_","-","="},IF(OR($D168 &gt;= AU$6, $E168 &lt; AT$6), 0, 1)+IF(OR($F168 &gt;= AU$6, $G168 &lt; AT$6), 0, 2)+1)</f>
        <v/>
      </c>
      <c r="AU168" s="68" t="str">
        <f ca="1">INDEX({"","_","-","="},IF(OR($D168 &gt;= AV$6, $E168 &lt; AU$6), 0, 1)+IF(OR($F168 &gt;= AV$6, $G168 &lt; AU$6), 0, 2)+1)</f>
        <v/>
      </c>
      <c r="AV168" s="68" t="str">
        <f ca="1">INDEX({"","_","-","="},IF(OR($D168 &gt;= AW$6, $E168 &lt; AV$6), 0, 1)+IF(OR($F168 &gt;= AW$6, $G168 &lt; AV$6), 0, 2)+1)</f>
        <v/>
      </c>
      <c r="AW168" s="68" t="str">
        <f ca="1">INDEX({"","_","-","="},IF(OR($D168 &gt;= AX$6, $E168 &lt; AW$6), 0, 1)+IF(OR($F168 &gt;= AX$6, $G168 &lt; AW$6), 0, 2)+1)</f>
        <v/>
      </c>
      <c r="AX168" s="68" t="str">
        <f ca="1">INDEX({"","_","-","="},IF(OR($D168 &gt;= AY$6, $E168 &lt; AX$6), 0, 1)+IF(OR($F168 &gt;= AY$6, $G168 &lt; AX$6), 0, 2)+1)</f>
        <v/>
      </c>
      <c r="AY168" s="68" t="str">
        <f ca="1">INDEX({"","_","-","="},IF(OR($D168 &gt;= AZ$6, $E168 &lt; AY$6), 0, 1)+IF(OR($F168 &gt;= AZ$6, $G168 &lt; AY$6), 0, 2)+1)</f>
        <v/>
      </c>
      <c r="AZ168" s="68" t="str">
        <f ca="1">INDEX({"","_","-","="},IF(OR($D168 &gt;= BA$6, $E168 &lt; AZ$6), 0, 1)+IF(OR($F168 &gt;= BA$6, $G168 &lt; AZ$6), 0, 2)+1)</f>
        <v/>
      </c>
      <c r="BA168" s="68" t="str">
        <f ca="1">INDEX({"","_","-","="},IF(OR($D168 &gt;= BB$6, $E168 &lt; BA$6), 0, 1)+IF(OR($F168 &gt;= BB$6, $G168 &lt; BA$6), 0, 2)+1)</f>
        <v/>
      </c>
      <c r="BB168" s="68" t="str">
        <f ca="1">INDEX({"","_","-","="},IF(OR($D168 &gt;= BC$6, $E168 &lt; BB$6), 0, 1)+IF(OR($F168 &gt;= BC$6, $G168 &lt; BB$6), 0, 2)+1)</f>
        <v/>
      </c>
      <c r="BC168" s="68" t="str">
        <f ca="1">INDEX({"","_","-","="},IF(OR($D168 &gt;= BD$6, $E168 &lt; BC$6), 0, 1)+IF(OR($F168 &gt;= BD$6, $G168 &lt; BC$6), 0, 2)+1)</f>
        <v/>
      </c>
      <c r="BD168" s="68" t="str">
        <f ca="1">INDEX({"","_","-","="},IF(OR($D168 &gt;= BE$6, $E168 &lt; BD$6), 0, 1)+IF(OR($F168 &gt;= BE$6, $G168 &lt; BD$6), 0, 2)+1)</f>
        <v/>
      </c>
      <c r="BE168" s="68" t="str">
        <f ca="1">INDEX({"","_","-","="},IF(OR($D168 &gt;= BF$6, $E168 &lt; BE$6), 0, 1)+IF(OR($F168 &gt;= BF$6, $G168 &lt; BE$6), 0, 2)+1)</f>
        <v/>
      </c>
      <c r="BF168" s="68" t="str">
        <f ca="1">INDEX({"","_","-","="},IF(OR($D168 &gt;= BG$6, $E168 &lt; BF$6), 0, 1)+IF(OR($F168 &gt;= BG$6, $G168 &lt; BF$6), 0, 2)+1)</f>
        <v/>
      </c>
      <c r="BG168" s="68" t="str">
        <f ca="1">INDEX({"","_","-","="},IF(OR($D168 &gt;= BH$6, $E168 &lt; BG$6), 0, 1)+IF(OR($F168 &gt;= BH$6, $G168 &lt; BG$6), 0, 2)+1)</f>
        <v/>
      </c>
      <c r="BH168" s="68" t="str">
        <f ca="1">INDEX({"","_","-","="},IF(OR($D168 &gt;= BI$6, $E168 &lt; BH$6), 0, 1)+IF(OR($F168 &gt;= BI$6, $G168 &lt; BH$6), 0, 2)+1)</f>
        <v/>
      </c>
      <c r="BI168" s="68" t="str">
        <f ca="1">INDEX({"","_","-","="},IF(OR($D168 &gt;= BJ$6, $E168 &lt; BI$6), 0, 1)+IF(OR($F168 &gt;= BJ$6, $G168 &lt; BI$6), 0, 2)+1)</f>
        <v/>
      </c>
      <c r="BJ168" s="68" t="str">
        <f ca="1">INDEX({"","_","-","="},IF(OR($D168 &gt;= BK$6, $E168 &lt; BJ$6), 0, 1)+IF(OR($F168 &gt;= BK$6, $G168 &lt; BJ$6), 0, 2)+1)</f>
        <v/>
      </c>
      <c r="BK168" s="68" t="str">
        <f ca="1">INDEX({"","_","-","="},IF(OR($D168 &gt;= BL$6, $E168 &lt; BK$6), 0, 1)+IF(OR($F168 &gt;= BL$6, $G168 &lt; BK$6), 0, 2)+1)</f>
        <v/>
      </c>
      <c r="BL168" s="68" t="str">
        <f ca="1">INDEX({"","_","-","="},IF(OR($D168 &gt;= BM$6, $E168 &lt; BL$6), 0, 1)+IF(OR($F168 &gt;= BM$6, $G168 &lt; BL$6), 0, 2)+1)</f>
        <v/>
      </c>
      <c r="BM168" s="68" t="str">
        <f ca="1">INDEX({"","_","-","="},IF(OR($D168 &gt;= BN$6, $E168 &lt; BM$6), 0, 1)+IF(OR($F168 &gt;= BN$6, $G168 &lt; BM$6), 0, 2)+1)</f>
        <v/>
      </c>
      <c r="BN168" s="68" t="str">
        <f ca="1">INDEX({"","_","-","="},IF(OR($D168 &gt;= BO$6, $E168 &lt; BN$6), 0, 1)+IF(OR($F168 &gt;= BO$6, $G168 &lt; BN$6), 0, 2)+1)</f>
        <v/>
      </c>
      <c r="BO168" s="68" t="str">
        <f ca="1">INDEX({"","_","-","="},IF(OR($D168 &gt;= BP$6, $E168 &lt; BO$6), 0, 1)+IF(OR($F168 &gt;= BP$6, $G168 &lt; BO$6), 0, 2)+1)</f>
        <v/>
      </c>
      <c r="BP168" s="68" t="str">
        <f ca="1">INDEX({"","_","-","="},IF(OR($D168 &gt;= BQ$6, $E168 &lt; BP$6), 0, 1)+IF(OR($F168 &gt;= BQ$6, $G168 &lt; BP$6), 0, 2)+1)</f>
        <v/>
      </c>
      <c r="BQ168" s="68" t="str">
        <f ca="1">INDEX({"","_","-","="},IF(OR($D168 &gt;= BR$6, $E168 &lt; BQ$6), 0, 1)+IF(OR($F168 &gt;= BR$6, $G168 &lt; BQ$6), 0, 2)+1)</f>
        <v/>
      </c>
      <c r="BR168" s="68" t="str">
        <f ca="1">INDEX({"","_","-","="},IF(OR($D168 &gt;= BS$6, $E168 &lt; BR$6), 0, 1)+IF(OR($F168 &gt;= BS$6, $G168 &lt; BR$6), 0, 2)+1)</f>
        <v/>
      </c>
      <c r="BS168" s="68" t="str">
        <f ca="1">INDEX({"","_","-","="},IF(OR($D168 &gt;= BT$6, $E168 &lt; BS$6), 0, 1)+IF(OR($F168 &gt;= BT$6, $G168 &lt; BS$6), 0, 2)+1)</f>
        <v/>
      </c>
      <c r="BT168" s="68" t="str">
        <f ca="1">INDEX({"","_","-","="},IF(OR($D168 &gt;= BU$6, $E168 &lt; BT$6), 0, 1)+IF(OR($F168 &gt;= BU$6, $G168 &lt; BT$6), 0, 2)+1)</f>
        <v/>
      </c>
      <c r="BU168" s="68" t="str">
        <f ca="1">INDEX({"","_","-","="},IF(OR($D168 &gt;= BV$6, $E168 &lt; BU$6), 0, 1)+IF(OR($F168 &gt;= BV$6, $G168 &lt; BU$6), 0, 2)+1)</f>
        <v/>
      </c>
      <c r="BV168" s="68" t="str">
        <f ca="1">INDEX({"","_","-","="},IF(OR($D168 &gt;= BW$6, $E168 &lt; BV$6), 0, 1)+IF(OR($F168 &gt;= BW$6, $G168 &lt; BV$6), 0, 2)+1)</f>
        <v/>
      </c>
      <c r="BW168" s="68" t="str">
        <f ca="1">INDEX({"","_","-","="},IF(OR($D168 &gt;= BX$6, $E168 &lt; BW$6), 0, 1)+IF(OR($F168 &gt;= BX$6, $G168 &lt; BW$6), 0, 2)+1)</f>
        <v/>
      </c>
      <c r="BX168" s="68" t="str">
        <f ca="1">INDEX({"","_","-","="},IF(OR($D168 &gt;= BY$6, $E168 &lt; BX$6), 0, 1)+IF(OR($F168 &gt;= BY$6, $G168 &lt; BX$6), 0, 2)+1)</f>
        <v/>
      </c>
      <c r="BY168" s="68" t="str">
        <f ca="1">INDEX({"","_","-","="},IF(OR($D168 &gt;= BZ$6, $E168 &lt; BY$6), 0, 1)+IF(OR($F168 &gt;= BZ$6, $G168 &lt; BY$6), 0, 2)+1)</f>
        <v/>
      </c>
      <c r="BZ168" s="68" t="str">
        <f ca="1">INDEX({"","_","-","="},IF(OR($D168 &gt;= CA$6, $E168 &lt; BZ$6), 0, 1)+IF(OR($F168 &gt;= CA$6, $G168 &lt; BZ$6), 0, 2)+1)</f>
        <v/>
      </c>
      <c r="CA168" s="68" t="str">
        <f ca="1">INDEX({"","_","-","="},IF(OR($D168 &gt;= CB$6, $E168 &lt; CA$6), 0, 1)+IF(OR($F168 &gt;= CB$6, $G168 &lt; CA$6), 0, 2)+1)</f>
        <v/>
      </c>
      <c r="CB168" s="68" t="str">
        <f ca="1">INDEX({"","_","-","="},IF(OR($D168 &gt;= CC$6, $E168 &lt; CB$6), 0, 1)+IF(OR($F168 &gt;= CC$6, $G168 &lt; CB$6), 0, 2)+1)</f>
        <v/>
      </c>
      <c r="CC168" s="68" t="str">
        <f ca="1">INDEX({"","_","-","="},IF(OR($D168 &gt;= CD$6, $E168 &lt; CC$6), 0, 1)+IF(OR($F168 &gt;= CD$6, $G168 &lt; CC$6), 0, 2)+1)</f>
        <v/>
      </c>
      <c r="CD168" s="68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IF('临-进度'!M164,'临-进度'!$A164,"")</f>
        <v/>
      </c>
      <c r="B169" s="8" t="str">
        <f ca="1">IF('临-进度'!M164,'临-进度'!$B164,"")</f>
        <v/>
      </c>
      <c r="C169" s="8" t="str">
        <f ca="1">IF('临-进度'!M164,'临-进度'!$E164,"")</f>
        <v/>
      </c>
      <c r="D169" s="40" t="str">
        <f ca="1">IF('临-进度'!$M164,'临-进度'!$I164,"")</f>
        <v/>
      </c>
      <c r="E169" s="40" t="str">
        <f ca="1">IF('临-进度'!$M164,'临-进度'!$AE164,"")</f>
        <v/>
      </c>
      <c r="F169" s="40" t="str">
        <f ca="1">IF('临-进度'!$M164,'临-进度'!$J164,"")</f>
        <v/>
      </c>
      <c r="G169" s="73" t="str">
        <f ca="1">IF('临-进度'!$M164,'临-进度'!$AF164,"")</f>
        <v/>
      </c>
      <c r="H169" s="68" t="str">
        <f ca="1">INDEX({"","_","-","="},IF(OR($D169 &gt;= I$6, $E169 &lt; H$6), 0, 1)+IF(OR($F169 &gt;= I$6, $G169 &lt; H$6), 0, 2)+1)</f>
        <v/>
      </c>
      <c r="I169" s="68" t="str">
        <f ca="1">INDEX({"","_","-","="},IF(OR($D169 &gt;= J$6, $E169 &lt; I$6), 0, 1)+IF(OR($F169 &gt;= J$6, $G169 &lt; I$6), 0, 2)+1)</f>
        <v/>
      </c>
      <c r="J169" s="68" t="str">
        <f ca="1">INDEX({"","_","-","="},IF(OR($D169 &gt;= K$6, $E169 &lt; J$6), 0, 1)+IF(OR($F169 &gt;= K$6, $G169 &lt; J$6), 0, 2)+1)</f>
        <v/>
      </c>
      <c r="K169" s="68" t="str">
        <f ca="1">INDEX({"","_","-","="},IF(OR($D169 &gt;= L$6, $E169 &lt; K$6), 0, 1)+IF(OR($F169 &gt;= L$6, $G169 &lt; K$6), 0, 2)+1)</f>
        <v/>
      </c>
      <c r="L169" s="68" t="str">
        <f ca="1">INDEX({"","_","-","="},IF(OR($D169 &gt;= M$6, $E169 &lt; L$6), 0, 1)+IF(OR($F169 &gt;= M$6, $G169 &lt; L$6), 0, 2)+1)</f>
        <v/>
      </c>
      <c r="M169" s="68" t="str">
        <f ca="1">INDEX({"","_","-","="},IF(OR($D169 &gt;= N$6, $E169 &lt; M$6), 0, 1)+IF(OR($F169 &gt;= N$6, $G169 &lt; M$6), 0, 2)+1)</f>
        <v/>
      </c>
      <c r="N169" s="68" t="str">
        <f ca="1">INDEX({"","_","-","="},IF(OR($D169 &gt;= O$6, $E169 &lt; N$6), 0, 1)+IF(OR($F169 &gt;= O$6, $G169 &lt; N$6), 0, 2)+1)</f>
        <v/>
      </c>
      <c r="O169" s="68" t="str">
        <f ca="1">INDEX({"","_","-","="},IF(OR($D169 &gt;= P$6, $E169 &lt; O$6), 0, 1)+IF(OR($F169 &gt;= P$6, $G169 &lt; O$6), 0, 2)+1)</f>
        <v/>
      </c>
      <c r="P169" s="68" t="str">
        <f ca="1">INDEX({"","_","-","="},IF(OR($D169 &gt;= Q$6, $E169 &lt; P$6), 0, 1)+IF(OR($F169 &gt;= Q$6, $G169 &lt; P$6), 0, 2)+1)</f>
        <v/>
      </c>
      <c r="Q169" s="68" t="str">
        <f ca="1">INDEX({"","_","-","="},IF(OR($D169 &gt;= R$6, $E169 &lt; Q$6), 0, 1)+IF(OR($F169 &gt;= R$6, $G169 &lt; Q$6), 0, 2)+1)</f>
        <v/>
      </c>
      <c r="R169" s="68" t="str">
        <f ca="1">INDEX({"","_","-","="},IF(OR($D169 &gt;= S$6, $E169 &lt; R$6), 0, 1)+IF(OR($F169 &gt;= S$6, $G169 &lt; R$6), 0, 2)+1)</f>
        <v/>
      </c>
      <c r="S169" s="68" t="str">
        <f ca="1">INDEX({"","_","-","="},IF(OR($D169 &gt;= T$6, $E169 &lt; S$6), 0, 1)+IF(OR($F169 &gt;= T$6, $G169 &lt; S$6), 0, 2)+1)</f>
        <v/>
      </c>
      <c r="T169" s="68" t="str">
        <f ca="1">INDEX({"","_","-","="},IF(OR($D169 &gt;= U$6, $E169 &lt; T$6), 0, 1)+IF(OR($F169 &gt;= U$6, $G169 &lt; T$6), 0, 2)+1)</f>
        <v/>
      </c>
      <c r="U169" s="68" t="str">
        <f ca="1">INDEX({"","_","-","="},IF(OR($D169 &gt;= V$6, $E169 &lt; U$6), 0, 1)+IF(OR($F169 &gt;= V$6, $G169 &lt; U$6), 0, 2)+1)</f>
        <v/>
      </c>
      <c r="V169" s="68" t="str">
        <f ca="1">INDEX({"","_","-","="},IF(OR($D169 &gt;= W$6, $E169 &lt; V$6), 0, 1)+IF(OR($F169 &gt;= W$6, $G169 &lt; V$6), 0, 2)+1)</f>
        <v/>
      </c>
      <c r="W169" s="68" t="str">
        <f ca="1">INDEX({"","_","-","="},IF(OR($D169 &gt;= X$6, $E169 &lt; W$6), 0, 1)+IF(OR($F169 &gt;= X$6, $G169 &lt; W$6), 0, 2)+1)</f>
        <v/>
      </c>
      <c r="X169" s="68" t="str">
        <f ca="1">INDEX({"","_","-","="},IF(OR($D169 &gt;= Y$6, $E169 &lt; X$6), 0, 1)+IF(OR($F169 &gt;= Y$6, $G169 &lt; X$6), 0, 2)+1)</f>
        <v/>
      </c>
      <c r="Y169" s="68" t="str">
        <f ca="1">INDEX({"","_","-","="},IF(OR($D169 &gt;= Z$6, $E169 &lt; Y$6), 0, 1)+IF(OR($F169 &gt;= Z$6, $G169 &lt; Y$6), 0, 2)+1)</f>
        <v/>
      </c>
      <c r="Z169" s="68" t="str">
        <f ca="1">INDEX({"","_","-","="},IF(OR($D169 &gt;= AA$6, $E169 &lt; Z$6), 0, 1)+IF(OR($F169 &gt;= AA$6, $G169 &lt; Z$6), 0, 2)+1)</f>
        <v/>
      </c>
      <c r="AA169" s="68" t="str">
        <f ca="1">INDEX({"","_","-","="},IF(OR($D169 &gt;= AB$6, $E169 &lt; AA$6), 0, 1)+IF(OR($F169 &gt;= AB$6, $G169 &lt; AA$6), 0, 2)+1)</f>
        <v/>
      </c>
      <c r="AB169" s="68" t="str">
        <f ca="1">INDEX({"","_","-","="},IF(OR($D169 &gt;= AC$6, $E169 &lt; AB$6), 0, 1)+IF(OR($F169 &gt;= AC$6, $G169 &lt; AB$6), 0, 2)+1)</f>
        <v/>
      </c>
      <c r="AC169" s="68" t="str">
        <f ca="1">INDEX({"","_","-","="},IF(OR($D169 &gt;= AD$6, $E169 &lt; AC$6), 0, 1)+IF(OR($F169 &gt;= AD$6, $G169 &lt; AC$6), 0, 2)+1)</f>
        <v/>
      </c>
      <c r="AD169" s="68" t="str">
        <f ca="1">INDEX({"","_","-","="},IF(OR($D169 &gt;= AE$6, $E169 &lt; AD$6), 0, 1)+IF(OR($F169 &gt;= AE$6, $G169 &lt; AD$6), 0, 2)+1)</f>
        <v/>
      </c>
      <c r="AE169" s="68" t="str">
        <f ca="1">INDEX({"","_","-","="},IF(OR($D169 &gt;= AF$6, $E169 &lt; AE$6), 0, 1)+IF(OR($F169 &gt;= AF$6, $G169 &lt; AE$6), 0, 2)+1)</f>
        <v/>
      </c>
      <c r="AF169" s="68" t="str">
        <f ca="1">INDEX({"","_","-","="},IF(OR($D169 &gt;= AG$6, $E169 &lt; AF$6), 0, 1)+IF(OR($F169 &gt;= AG$6, $G169 &lt; AF$6), 0, 2)+1)</f>
        <v/>
      </c>
      <c r="AG169" s="68" t="str">
        <f ca="1">INDEX({"","_","-","="},IF(OR($D169 &gt;= AH$6, $E169 &lt; AG$6), 0, 1)+IF(OR($F169 &gt;= AH$6, $G169 &lt; AG$6), 0, 2)+1)</f>
        <v/>
      </c>
      <c r="AH169" s="68" t="str">
        <f ca="1">INDEX({"","_","-","="},IF(OR($D169 &gt;= AI$6, $E169 &lt; AH$6), 0, 1)+IF(OR($F169 &gt;= AI$6, $G169 &lt; AH$6), 0, 2)+1)</f>
        <v/>
      </c>
      <c r="AI169" s="68" t="str">
        <f ca="1">INDEX({"","_","-","="},IF(OR($D169 &gt;= AJ$6, $E169 &lt; AI$6), 0, 1)+IF(OR($F169 &gt;= AJ$6, $G169 &lt; AI$6), 0, 2)+1)</f>
        <v/>
      </c>
      <c r="AJ169" s="68" t="str">
        <f ca="1">INDEX({"","_","-","="},IF(OR($D169 &gt;= AK$6, $E169 &lt; AJ$6), 0, 1)+IF(OR($F169 &gt;= AK$6, $G169 &lt; AJ$6), 0, 2)+1)</f>
        <v/>
      </c>
      <c r="AK169" s="68" t="str">
        <f ca="1">INDEX({"","_","-","="},IF(OR($D169 &gt;= AL$6, $E169 &lt; AK$6), 0, 1)+IF(OR($F169 &gt;= AL$6, $G169 &lt; AK$6), 0, 2)+1)</f>
        <v/>
      </c>
      <c r="AL169" s="68" t="str">
        <f ca="1">INDEX({"","_","-","="},IF(OR($D169 &gt;= AM$6, $E169 &lt; AL$6), 0, 1)+IF(OR($F169 &gt;= AM$6, $G169 &lt; AL$6), 0, 2)+1)</f>
        <v/>
      </c>
      <c r="AM169" s="68" t="str">
        <f ca="1">INDEX({"","_","-","="},IF(OR($D169 &gt;= AN$6, $E169 &lt; AM$6), 0, 1)+IF(OR($F169 &gt;= AN$6, $G169 &lt; AM$6), 0, 2)+1)</f>
        <v/>
      </c>
      <c r="AN169" s="68" t="str">
        <f ca="1">INDEX({"","_","-","="},IF(OR($D169 &gt;= AO$6, $E169 &lt; AN$6), 0, 1)+IF(OR($F169 &gt;= AO$6, $G169 &lt; AN$6), 0, 2)+1)</f>
        <v/>
      </c>
      <c r="AO169" s="68" t="str">
        <f ca="1">INDEX({"","_","-","="},IF(OR($D169 &gt;= AP$6, $E169 &lt; AO$6), 0, 1)+IF(OR($F169 &gt;= AP$6, $G169 &lt; AO$6), 0, 2)+1)</f>
        <v/>
      </c>
      <c r="AP169" s="68" t="str">
        <f ca="1">INDEX({"","_","-","="},IF(OR($D169 &gt;= AQ$6, $E169 &lt; AP$6), 0, 1)+IF(OR($F169 &gt;= AQ$6, $G169 &lt; AP$6), 0, 2)+1)</f>
        <v/>
      </c>
      <c r="AQ169" s="68" t="str">
        <f ca="1">INDEX({"","_","-","="},IF(OR($D169 &gt;= AR$6, $E169 &lt; AQ$6), 0, 1)+IF(OR($F169 &gt;= AR$6, $G169 &lt; AQ$6), 0, 2)+1)</f>
        <v/>
      </c>
      <c r="AR169" s="68" t="str">
        <f ca="1">INDEX({"","_","-","="},IF(OR($D169 &gt;= AS$6, $E169 &lt; AR$6), 0, 1)+IF(OR($F169 &gt;= AS$6, $G169 &lt; AR$6), 0, 2)+1)</f>
        <v/>
      </c>
      <c r="AS169" s="68" t="str">
        <f ca="1">INDEX({"","_","-","="},IF(OR($D169 &gt;= AT$6, $E169 &lt; AS$6), 0, 1)+IF(OR($F169 &gt;= AT$6, $G169 &lt; AS$6), 0, 2)+1)</f>
        <v/>
      </c>
      <c r="AT169" s="68" t="str">
        <f ca="1">INDEX({"","_","-","="},IF(OR($D169 &gt;= AU$6, $E169 &lt; AT$6), 0, 1)+IF(OR($F169 &gt;= AU$6, $G169 &lt; AT$6), 0, 2)+1)</f>
        <v/>
      </c>
      <c r="AU169" s="68" t="str">
        <f ca="1">INDEX({"","_","-","="},IF(OR($D169 &gt;= AV$6, $E169 &lt; AU$6), 0, 1)+IF(OR($F169 &gt;= AV$6, $G169 &lt; AU$6), 0, 2)+1)</f>
        <v/>
      </c>
      <c r="AV169" s="68" t="str">
        <f ca="1">INDEX({"","_","-","="},IF(OR($D169 &gt;= AW$6, $E169 &lt; AV$6), 0, 1)+IF(OR($F169 &gt;= AW$6, $G169 &lt; AV$6), 0, 2)+1)</f>
        <v/>
      </c>
      <c r="AW169" s="68" t="str">
        <f ca="1">INDEX({"","_","-","="},IF(OR($D169 &gt;= AX$6, $E169 &lt; AW$6), 0, 1)+IF(OR($F169 &gt;= AX$6, $G169 &lt; AW$6), 0, 2)+1)</f>
        <v/>
      </c>
      <c r="AX169" s="68" t="str">
        <f ca="1">INDEX({"","_","-","="},IF(OR($D169 &gt;= AY$6, $E169 &lt; AX$6), 0, 1)+IF(OR($F169 &gt;= AY$6, $G169 &lt; AX$6), 0, 2)+1)</f>
        <v/>
      </c>
      <c r="AY169" s="68" t="str">
        <f ca="1">INDEX({"","_","-","="},IF(OR($D169 &gt;= AZ$6, $E169 &lt; AY$6), 0, 1)+IF(OR($F169 &gt;= AZ$6, $G169 &lt; AY$6), 0, 2)+1)</f>
        <v/>
      </c>
      <c r="AZ169" s="68" t="str">
        <f ca="1">INDEX({"","_","-","="},IF(OR($D169 &gt;= BA$6, $E169 &lt; AZ$6), 0, 1)+IF(OR($F169 &gt;= BA$6, $G169 &lt; AZ$6), 0, 2)+1)</f>
        <v/>
      </c>
      <c r="BA169" s="68" t="str">
        <f ca="1">INDEX({"","_","-","="},IF(OR($D169 &gt;= BB$6, $E169 &lt; BA$6), 0, 1)+IF(OR($F169 &gt;= BB$6, $G169 &lt; BA$6), 0, 2)+1)</f>
        <v/>
      </c>
      <c r="BB169" s="68" t="str">
        <f ca="1">INDEX({"","_","-","="},IF(OR($D169 &gt;= BC$6, $E169 &lt; BB$6), 0, 1)+IF(OR($F169 &gt;= BC$6, $G169 &lt; BB$6), 0, 2)+1)</f>
        <v/>
      </c>
      <c r="BC169" s="68" t="str">
        <f ca="1">INDEX({"","_","-","="},IF(OR($D169 &gt;= BD$6, $E169 &lt; BC$6), 0, 1)+IF(OR($F169 &gt;= BD$6, $G169 &lt; BC$6), 0, 2)+1)</f>
        <v/>
      </c>
      <c r="BD169" s="68" t="str">
        <f ca="1">INDEX({"","_","-","="},IF(OR($D169 &gt;= BE$6, $E169 &lt; BD$6), 0, 1)+IF(OR($F169 &gt;= BE$6, $G169 &lt; BD$6), 0, 2)+1)</f>
        <v/>
      </c>
      <c r="BE169" s="68" t="str">
        <f ca="1">INDEX({"","_","-","="},IF(OR($D169 &gt;= BF$6, $E169 &lt; BE$6), 0, 1)+IF(OR($F169 &gt;= BF$6, $G169 &lt; BE$6), 0, 2)+1)</f>
        <v/>
      </c>
      <c r="BF169" s="68" t="str">
        <f ca="1">INDEX({"","_","-","="},IF(OR($D169 &gt;= BG$6, $E169 &lt; BF$6), 0, 1)+IF(OR($F169 &gt;= BG$6, $G169 &lt; BF$6), 0, 2)+1)</f>
        <v/>
      </c>
      <c r="BG169" s="68" t="str">
        <f ca="1">INDEX({"","_","-","="},IF(OR($D169 &gt;= BH$6, $E169 &lt; BG$6), 0, 1)+IF(OR($F169 &gt;= BH$6, $G169 &lt; BG$6), 0, 2)+1)</f>
        <v/>
      </c>
      <c r="BH169" s="68" t="str">
        <f ca="1">INDEX({"","_","-","="},IF(OR($D169 &gt;= BI$6, $E169 &lt; BH$6), 0, 1)+IF(OR($F169 &gt;= BI$6, $G169 &lt; BH$6), 0, 2)+1)</f>
        <v/>
      </c>
      <c r="BI169" s="68" t="str">
        <f ca="1">INDEX({"","_","-","="},IF(OR($D169 &gt;= BJ$6, $E169 &lt; BI$6), 0, 1)+IF(OR($F169 &gt;= BJ$6, $G169 &lt; BI$6), 0, 2)+1)</f>
        <v/>
      </c>
      <c r="BJ169" s="68" t="str">
        <f ca="1">INDEX({"","_","-","="},IF(OR($D169 &gt;= BK$6, $E169 &lt; BJ$6), 0, 1)+IF(OR($F169 &gt;= BK$6, $G169 &lt; BJ$6), 0, 2)+1)</f>
        <v/>
      </c>
      <c r="BK169" s="68" t="str">
        <f ca="1">INDEX({"","_","-","="},IF(OR($D169 &gt;= BL$6, $E169 &lt; BK$6), 0, 1)+IF(OR($F169 &gt;= BL$6, $G169 &lt; BK$6), 0, 2)+1)</f>
        <v/>
      </c>
      <c r="BL169" s="68" t="str">
        <f ca="1">INDEX({"","_","-","="},IF(OR($D169 &gt;= BM$6, $E169 &lt; BL$6), 0, 1)+IF(OR($F169 &gt;= BM$6, $G169 &lt; BL$6), 0, 2)+1)</f>
        <v/>
      </c>
      <c r="BM169" s="68" t="str">
        <f ca="1">INDEX({"","_","-","="},IF(OR($D169 &gt;= BN$6, $E169 &lt; BM$6), 0, 1)+IF(OR($F169 &gt;= BN$6, $G169 &lt; BM$6), 0, 2)+1)</f>
        <v/>
      </c>
      <c r="BN169" s="68" t="str">
        <f ca="1">INDEX({"","_","-","="},IF(OR($D169 &gt;= BO$6, $E169 &lt; BN$6), 0, 1)+IF(OR($F169 &gt;= BO$6, $G169 &lt; BN$6), 0, 2)+1)</f>
        <v/>
      </c>
      <c r="BO169" s="68" t="str">
        <f ca="1">INDEX({"","_","-","="},IF(OR($D169 &gt;= BP$6, $E169 &lt; BO$6), 0, 1)+IF(OR($F169 &gt;= BP$6, $G169 &lt; BO$6), 0, 2)+1)</f>
        <v/>
      </c>
      <c r="BP169" s="68" t="str">
        <f ca="1">INDEX({"","_","-","="},IF(OR($D169 &gt;= BQ$6, $E169 &lt; BP$6), 0, 1)+IF(OR($F169 &gt;= BQ$6, $G169 &lt; BP$6), 0, 2)+1)</f>
        <v/>
      </c>
      <c r="BQ169" s="68" t="str">
        <f ca="1">INDEX({"","_","-","="},IF(OR($D169 &gt;= BR$6, $E169 &lt; BQ$6), 0, 1)+IF(OR($F169 &gt;= BR$6, $G169 &lt; BQ$6), 0, 2)+1)</f>
        <v/>
      </c>
      <c r="BR169" s="68" t="str">
        <f ca="1">INDEX({"","_","-","="},IF(OR($D169 &gt;= BS$6, $E169 &lt; BR$6), 0, 1)+IF(OR($F169 &gt;= BS$6, $G169 &lt; BR$6), 0, 2)+1)</f>
        <v/>
      </c>
      <c r="BS169" s="68" t="str">
        <f ca="1">INDEX({"","_","-","="},IF(OR($D169 &gt;= BT$6, $E169 &lt; BS$6), 0, 1)+IF(OR($F169 &gt;= BT$6, $G169 &lt; BS$6), 0, 2)+1)</f>
        <v/>
      </c>
      <c r="BT169" s="68" t="str">
        <f ca="1">INDEX({"","_","-","="},IF(OR($D169 &gt;= BU$6, $E169 &lt; BT$6), 0, 1)+IF(OR($F169 &gt;= BU$6, $G169 &lt; BT$6), 0, 2)+1)</f>
        <v/>
      </c>
      <c r="BU169" s="68" t="str">
        <f ca="1">INDEX({"","_","-","="},IF(OR($D169 &gt;= BV$6, $E169 &lt; BU$6), 0, 1)+IF(OR($F169 &gt;= BV$6, $G169 &lt; BU$6), 0, 2)+1)</f>
        <v/>
      </c>
      <c r="BV169" s="68" t="str">
        <f ca="1">INDEX({"","_","-","="},IF(OR($D169 &gt;= BW$6, $E169 &lt; BV$6), 0, 1)+IF(OR($F169 &gt;= BW$6, $G169 &lt; BV$6), 0, 2)+1)</f>
        <v/>
      </c>
      <c r="BW169" s="68" t="str">
        <f ca="1">INDEX({"","_","-","="},IF(OR($D169 &gt;= BX$6, $E169 &lt; BW$6), 0, 1)+IF(OR($F169 &gt;= BX$6, $G169 &lt; BW$6), 0, 2)+1)</f>
        <v/>
      </c>
      <c r="BX169" s="68" t="str">
        <f ca="1">INDEX({"","_","-","="},IF(OR($D169 &gt;= BY$6, $E169 &lt; BX$6), 0, 1)+IF(OR($F169 &gt;= BY$6, $G169 &lt; BX$6), 0, 2)+1)</f>
        <v/>
      </c>
      <c r="BY169" s="68" t="str">
        <f ca="1">INDEX({"","_","-","="},IF(OR($D169 &gt;= BZ$6, $E169 &lt; BY$6), 0, 1)+IF(OR($F169 &gt;= BZ$6, $G169 &lt; BY$6), 0, 2)+1)</f>
        <v/>
      </c>
      <c r="BZ169" s="68" t="str">
        <f ca="1">INDEX({"","_","-","="},IF(OR($D169 &gt;= CA$6, $E169 &lt; BZ$6), 0, 1)+IF(OR($F169 &gt;= CA$6, $G169 &lt; BZ$6), 0, 2)+1)</f>
        <v/>
      </c>
      <c r="CA169" s="68" t="str">
        <f ca="1">INDEX({"","_","-","="},IF(OR($D169 &gt;= CB$6, $E169 &lt; CA$6), 0, 1)+IF(OR($F169 &gt;= CB$6, $G169 &lt; CA$6), 0, 2)+1)</f>
        <v/>
      </c>
      <c r="CB169" s="68" t="str">
        <f ca="1">INDEX({"","_","-","="},IF(OR($D169 &gt;= CC$6, $E169 &lt; CB$6), 0, 1)+IF(OR($F169 &gt;= CC$6, $G169 &lt; CB$6), 0, 2)+1)</f>
        <v/>
      </c>
      <c r="CC169" s="68" t="str">
        <f ca="1">INDEX({"","_","-","="},IF(OR($D169 &gt;= CD$6, $E169 &lt; CC$6), 0, 1)+IF(OR($F169 &gt;= CD$6, $G169 &lt; CC$6), 0, 2)+1)</f>
        <v/>
      </c>
      <c r="CD169" s="68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IF('临-进度'!M165,'临-进度'!$A165,"")</f>
        <v/>
      </c>
      <c r="B170" s="8" t="str">
        <f ca="1">IF('临-进度'!M165,'临-进度'!$B165,"")</f>
        <v/>
      </c>
      <c r="C170" s="8" t="str">
        <f ca="1">IF('临-进度'!M165,'临-进度'!$E165,"")</f>
        <v/>
      </c>
      <c r="D170" s="40" t="str">
        <f ca="1">IF('临-进度'!$M165,'临-进度'!$I165,"")</f>
        <v/>
      </c>
      <c r="E170" s="40" t="str">
        <f ca="1">IF('临-进度'!$M165,'临-进度'!$AE165,"")</f>
        <v/>
      </c>
      <c r="F170" s="40" t="str">
        <f ca="1">IF('临-进度'!$M165,'临-进度'!$J165,"")</f>
        <v/>
      </c>
      <c r="G170" s="73" t="str">
        <f ca="1">IF('临-进度'!$M165,'临-进度'!$AF165,"")</f>
        <v/>
      </c>
      <c r="H170" s="68" t="str">
        <f ca="1">INDEX({"","_","-","="},IF(OR($D170 &gt;= I$6, $E170 &lt; H$6), 0, 1)+IF(OR($F170 &gt;= I$6, $G170 &lt; H$6), 0, 2)+1)</f>
        <v/>
      </c>
      <c r="I170" s="68" t="str">
        <f ca="1">INDEX({"","_","-","="},IF(OR($D170 &gt;= J$6, $E170 &lt; I$6), 0, 1)+IF(OR($F170 &gt;= J$6, $G170 &lt; I$6), 0, 2)+1)</f>
        <v/>
      </c>
      <c r="J170" s="68" t="str">
        <f ca="1">INDEX({"","_","-","="},IF(OR($D170 &gt;= K$6, $E170 &lt; J$6), 0, 1)+IF(OR($F170 &gt;= K$6, $G170 &lt; J$6), 0, 2)+1)</f>
        <v/>
      </c>
      <c r="K170" s="68" t="str">
        <f ca="1">INDEX({"","_","-","="},IF(OR($D170 &gt;= L$6, $E170 &lt; K$6), 0, 1)+IF(OR($F170 &gt;= L$6, $G170 &lt; K$6), 0, 2)+1)</f>
        <v/>
      </c>
      <c r="L170" s="68" t="str">
        <f ca="1">INDEX({"","_","-","="},IF(OR($D170 &gt;= M$6, $E170 &lt; L$6), 0, 1)+IF(OR($F170 &gt;= M$6, $G170 &lt; L$6), 0, 2)+1)</f>
        <v/>
      </c>
      <c r="M170" s="68" t="str">
        <f ca="1">INDEX({"","_","-","="},IF(OR($D170 &gt;= N$6, $E170 &lt; M$6), 0, 1)+IF(OR($F170 &gt;= N$6, $G170 &lt; M$6), 0, 2)+1)</f>
        <v/>
      </c>
      <c r="N170" s="68" t="str">
        <f ca="1">INDEX({"","_","-","="},IF(OR($D170 &gt;= O$6, $E170 &lt; N$6), 0, 1)+IF(OR($F170 &gt;= O$6, $G170 &lt; N$6), 0, 2)+1)</f>
        <v/>
      </c>
      <c r="O170" s="68" t="str">
        <f ca="1">INDEX({"","_","-","="},IF(OR($D170 &gt;= P$6, $E170 &lt; O$6), 0, 1)+IF(OR($F170 &gt;= P$6, $G170 &lt; O$6), 0, 2)+1)</f>
        <v/>
      </c>
      <c r="P170" s="68" t="str">
        <f ca="1">INDEX({"","_","-","="},IF(OR($D170 &gt;= Q$6, $E170 &lt; P$6), 0, 1)+IF(OR($F170 &gt;= Q$6, $G170 &lt; P$6), 0, 2)+1)</f>
        <v/>
      </c>
      <c r="Q170" s="68" t="str">
        <f ca="1">INDEX({"","_","-","="},IF(OR($D170 &gt;= R$6, $E170 &lt; Q$6), 0, 1)+IF(OR($F170 &gt;= R$6, $G170 &lt; Q$6), 0, 2)+1)</f>
        <v/>
      </c>
      <c r="R170" s="68" t="str">
        <f ca="1">INDEX({"","_","-","="},IF(OR($D170 &gt;= S$6, $E170 &lt; R$6), 0, 1)+IF(OR($F170 &gt;= S$6, $G170 &lt; R$6), 0, 2)+1)</f>
        <v/>
      </c>
      <c r="S170" s="68" t="str">
        <f ca="1">INDEX({"","_","-","="},IF(OR($D170 &gt;= T$6, $E170 &lt; S$6), 0, 1)+IF(OR($F170 &gt;= T$6, $G170 &lt; S$6), 0, 2)+1)</f>
        <v/>
      </c>
      <c r="T170" s="68" t="str">
        <f ca="1">INDEX({"","_","-","="},IF(OR($D170 &gt;= U$6, $E170 &lt; T$6), 0, 1)+IF(OR($F170 &gt;= U$6, $G170 &lt; T$6), 0, 2)+1)</f>
        <v/>
      </c>
      <c r="U170" s="68" t="str">
        <f ca="1">INDEX({"","_","-","="},IF(OR($D170 &gt;= V$6, $E170 &lt; U$6), 0, 1)+IF(OR($F170 &gt;= V$6, $G170 &lt; U$6), 0, 2)+1)</f>
        <v/>
      </c>
      <c r="V170" s="68" t="str">
        <f ca="1">INDEX({"","_","-","="},IF(OR($D170 &gt;= W$6, $E170 &lt; V$6), 0, 1)+IF(OR($F170 &gt;= W$6, $G170 &lt; V$6), 0, 2)+1)</f>
        <v/>
      </c>
      <c r="W170" s="68" t="str">
        <f ca="1">INDEX({"","_","-","="},IF(OR($D170 &gt;= X$6, $E170 &lt; W$6), 0, 1)+IF(OR($F170 &gt;= X$6, $G170 &lt; W$6), 0, 2)+1)</f>
        <v/>
      </c>
      <c r="X170" s="68" t="str">
        <f ca="1">INDEX({"","_","-","="},IF(OR($D170 &gt;= Y$6, $E170 &lt; X$6), 0, 1)+IF(OR($F170 &gt;= Y$6, $G170 &lt; X$6), 0, 2)+1)</f>
        <v/>
      </c>
      <c r="Y170" s="68" t="str">
        <f ca="1">INDEX({"","_","-","="},IF(OR($D170 &gt;= Z$6, $E170 &lt; Y$6), 0, 1)+IF(OR($F170 &gt;= Z$6, $G170 &lt; Y$6), 0, 2)+1)</f>
        <v/>
      </c>
      <c r="Z170" s="68" t="str">
        <f ca="1">INDEX({"","_","-","="},IF(OR($D170 &gt;= AA$6, $E170 &lt; Z$6), 0, 1)+IF(OR($F170 &gt;= AA$6, $G170 &lt; Z$6), 0, 2)+1)</f>
        <v/>
      </c>
      <c r="AA170" s="68" t="str">
        <f ca="1">INDEX({"","_","-","="},IF(OR($D170 &gt;= AB$6, $E170 &lt; AA$6), 0, 1)+IF(OR($F170 &gt;= AB$6, $G170 &lt; AA$6), 0, 2)+1)</f>
        <v/>
      </c>
      <c r="AB170" s="68" t="str">
        <f ca="1">INDEX({"","_","-","="},IF(OR($D170 &gt;= AC$6, $E170 &lt; AB$6), 0, 1)+IF(OR($F170 &gt;= AC$6, $G170 &lt; AB$6), 0, 2)+1)</f>
        <v/>
      </c>
      <c r="AC170" s="68" t="str">
        <f ca="1">INDEX({"","_","-","="},IF(OR($D170 &gt;= AD$6, $E170 &lt; AC$6), 0, 1)+IF(OR($F170 &gt;= AD$6, $G170 &lt; AC$6), 0, 2)+1)</f>
        <v/>
      </c>
      <c r="AD170" s="68" t="str">
        <f ca="1">INDEX({"","_","-","="},IF(OR($D170 &gt;= AE$6, $E170 &lt; AD$6), 0, 1)+IF(OR($F170 &gt;= AE$6, $G170 &lt; AD$6), 0, 2)+1)</f>
        <v/>
      </c>
      <c r="AE170" s="68" t="str">
        <f ca="1">INDEX({"","_","-","="},IF(OR($D170 &gt;= AF$6, $E170 &lt; AE$6), 0, 1)+IF(OR($F170 &gt;= AF$6, $G170 &lt; AE$6), 0, 2)+1)</f>
        <v/>
      </c>
      <c r="AF170" s="68" t="str">
        <f ca="1">INDEX({"","_","-","="},IF(OR($D170 &gt;= AG$6, $E170 &lt; AF$6), 0, 1)+IF(OR($F170 &gt;= AG$6, $G170 &lt; AF$6), 0, 2)+1)</f>
        <v/>
      </c>
      <c r="AG170" s="68" t="str">
        <f ca="1">INDEX({"","_","-","="},IF(OR($D170 &gt;= AH$6, $E170 &lt; AG$6), 0, 1)+IF(OR($F170 &gt;= AH$6, $G170 &lt; AG$6), 0, 2)+1)</f>
        <v/>
      </c>
      <c r="AH170" s="68" t="str">
        <f ca="1">INDEX({"","_","-","="},IF(OR($D170 &gt;= AI$6, $E170 &lt; AH$6), 0, 1)+IF(OR($F170 &gt;= AI$6, $G170 &lt; AH$6), 0, 2)+1)</f>
        <v/>
      </c>
      <c r="AI170" s="68" t="str">
        <f ca="1">INDEX({"","_","-","="},IF(OR($D170 &gt;= AJ$6, $E170 &lt; AI$6), 0, 1)+IF(OR($F170 &gt;= AJ$6, $G170 &lt; AI$6), 0, 2)+1)</f>
        <v/>
      </c>
      <c r="AJ170" s="68" t="str">
        <f ca="1">INDEX({"","_","-","="},IF(OR($D170 &gt;= AK$6, $E170 &lt; AJ$6), 0, 1)+IF(OR($F170 &gt;= AK$6, $G170 &lt; AJ$6), 0, 2)+1)</f>
        <v/>
      </c>
      <c r="AK170" s="68" t="str">
        <f ca="1">INDEX({"","_","-","="},IF(OR($D170 &gt;= AL$6, $E170 &lt; AK$6), 0, 1)+IF(OR($F170 &gt;= AL$6, $G170 &lt; AK$6), 0, 2)+1)</f>
        <v/>
      </c>
      <c r="AL170" s="68" t="str">
        <f ca="1">INDEX({"","_","-","="},IF(OR($D170 &gt;= AM$6, $E170 &lt; AL$6), 0, 1)+IF(OR($F170 &gt;= AM$6, $G170 &lt; AL$6), 0, 2)+1)</f>
        <v/>
      </c>
      <c r="AM170" s="68" t="str">
        <f ca="1">INDEX({"","_","-","="},IF(OR($D170 &gt;= AN$6, $E170 &lt; AM$6), 0, 1)+IF(OR($F170 &gt;= AN$6, $G170 &lt; AM$6), 0, 2)+1)</f>
        <v/>
      </c>
      <c r="AN170" s="68" t="str">
        <f ca="1">INDEX({"","_","-","="},IF(OR($D170 &gt;= AO$6, $E170 &lt; AN$6), 0, 1)+IF(OR($F170 &gt;= AO$6, $G170 &lt; AN$6), 0, 2)+1)</f>
        <v/>
      </c>
      <c r="AO170" s="68" t="str">
        <f ca="1">INDEX({"","_","-","="},IF(OR($D170 &gt;= AP$6, $E170 &lt; AO$6), 0, 1)+IF(OR($F170 &gt;= AP$6, $G170 &lt; AO$6), 0, 2)+1)</f>
        <v/>
      </c>
      <c r="AP170" s="68" t="str">
        <f ca="1">INDEX({"","_","-","="},IF(OR($D170 &gt;= AQ$6, $E170 &lt; AP$6), 0, 1)+IF(OR($F170 &gt;= AQ$6, $G170 &lt; AP$6), 0, 2)+1)</f>
        <v/>
      </c>
      <c r="AQ170" s="68" t="str">
        <f ca="1">INDEX({"","_","-","="},IF(OR($D170 &gt;= AR$6, $E170 &lt; AQ$6), 0, 1)+IF(OR($F170 &gt;= AR$6, $G170 &lt; AQ$6), 0, 2)+1)</f>
        <v/>
      </c>
      <c r="AR170" s="68" t="str">
        <f ca="1">INDEX({"","_","-","="},IF(OR($D170 &gt;= AS$6, $E170 &lt; AR$6), 0, 1)+IF(OR($F170 &gt;= AS$6, $G170 &lt; AR$6), 0, 2)+1)</f>
        <v/>
      </c>
      <c r="AS170" s="68" t="str">
        <f ca="1">INDEX({"","_","-","="},IF(OR($D170 &gt;= AT$6, $E170 &lt; AS$6), 0, 1)+IF(OR($F170 &gt;= AT$6, $G170 &lt; AS$6), 0, 2)+1)</f>
        <v/>
      </c>
      <c r="AT170" s="68" t="str">
        <f ca="1">INDEX({"","_","-","="},IF(OR($D170 &gt;= AU$6, $E170 &lt; AT$6), 0, 1)+IF(OR($F170 &gt;= AU$6, $G170 &lt; AT$6), 0, 2)+1)</f>
        <v/>
      </c>
      <c r="AU170" s="68" t="str">
        <f ca="1">INDEX({"","_","-","="},IF(OR($D170 &gt;= AV$6, $E170 &lt; AU$6), 0, 1)+IF(OR($F170 &gt;= AV$6, $G170 &lt; AU$6), 0, 2)+1)</f>
        <v/>
      </c>
      <c r="AV170" s="68" t="str">
        <f ca="1">INDEX({"","_","-","="},IF(OR($D170 &gt;= AW$6, $E170 &lt; AV$6), 0, 1)+IF(OR($F170 &gt;= AW$6, $G170 &lt; AV$6), 0, 2)+1)</f>
        <v/>
      </c>
      <c r="AW170" s="68" t="str">
        <f ca="1">INDEX({"","_","-","="},IF(OR($D170 &gt;= AX$6, $E170 &lt; AW$6), 0, 1)+IF(OR($F170 &gt;= AX$6, $G170 &lt; AW$6), 0, 2)+1)</f>
        <v/>
      </c>
      <c r="AX170" s="68" t="str">
        <f ca="1">INDEX({"","_","-","="},IF(OR($D170 &gt;= AY$6, $E170 &lt; AX$6), 0, 1)+IF(OR($F170 &gt;= AY$6, $G170 &lt; AX$6), 0, 2)+1)</f>
        <v/>
      </c>
      <c r="AY170" s="68" t="str">
        <f ca="1">INDEX({"","_","-","="},IF(OR($D170 &gt;= AZ$6, $E170 &lt; AY$6), 0, 1)+IF(OR($F170 &gt;= AZ$6, $G170 &lt; AY$6), 0, 2)+1)</f>
        <v/>
      </c>
      <c r="AZ170" s="68" t="str">
        <f ca="1">INDEX({"","_","-","="},IF(OR($D170 &gt;= BA$6, $E170 &lt; AZ$6), 0, 1)+IF(OR($F170 &gt;= BA$6, $G170 &lt; AZ$6), 0, 2)+1)</f>
        <v/>
      </c>
      <c r="BA170" s="68" t="str">
        <f ca="1">INDEX({"","_","-","="},IF(OR($D170 &gt;= BB$6, $E170 &lt; BA$6), 0, 1)+IF(OR($F170 &gt;= BB$6, $G170 &lt; BA$6), 0, 2)+1)</f>
        <v/>
      </c>
      <c r="BB170" s="68" t="str">
        <f ca="1">INDEX({"","_","-","="},IF(OR($D170 &gt;= BC$6, $E170 &lt; BB$6), 0, 1)+IF(OR($F170 &gt;= BC$6, $G170 &lt; BB$6), 0, 2)+1)</f>
        <v/>
      </c>
      <c r="BC170" s="68" t="str">
        <f ca="1">INDEX({"","_","-","="},IF(OR($D170 &gt;= BD$6, $E170 &lt; BC$6), 0, 1)+IF(OR($F170 &gt;= BD$6, $G170 &lt; BC$6), 0, 2)+1)</f>
        <v/>
      </c>
      <c r="BD170" s="68" t="str">
        <f ca="1">INDEX({"","_","-","="},IF(OR($D170 &gt;= BE$6, $E170 &lt; BD$6), 0, 1)+IF(OR($F170 &gt;= BE$6, $G170 &lt; BD$6), 0, 2)+1)</f>
        <v/>
      </c>
      <c r="BE170" s="68" t="str">
        <f ca="1">INDEX({"","_","-","="},IF(OR($D170 &gt;= BF$6, $E170 &lt; BE$6), 0, 1)+IF(OR($F170 &gt;= BF$6, $G170 &lt; BE$6), 0, 2)+1)</f>
        <v/>
      </c>
      <c r="BF170" s="68" t="str">
        <f ca="1">INDEX({"","_","-","="},IF(OR($D170 &gt;= BG$6, $E170 &lt; BF$6), 0, 1)+IF(OR($F170 &gt;= BG$6, $G170 &lt; BF$6), 0, 2)+1)</f>
        <v/>
      </c>
      <c r="BG170" s="68" t="str">
        <f ca="1">INDEX({"","_","-","="},IF(OR($D170 &gt;= BH$6, $E170 &lt; BG$6), 0, 1)+IF(OR($F170 &gt;= BH$6, $G170 &lt; BG$6), 0, 2)+1)</f>
        <v/>
      </c>
      <c r="BH170" s="68" t="str">
        <f ca="1">INDEX({"","_","-","="},IF(OR($D170 &gt;= BI$6, $E170 &lt; BH$6), 0, 1)+IF(OR($F170 &gt;= BI$6, $G170 &lt; BH$6), 0, 2)+1)</f>
        <v/>
      </c>
      <c r="BI170" s="68" t="str">
        <f ca="1">INDEX({"","_","-","="},IF(OR($D170 &gt;= BJ$6, $E170 &lt; BI$6), 0, 1)+IF(OR($F170 &gt;= BJ$6, $G170 &lt; BI$6), 0, 2)+1)</f>
        <v/>
      </c>
      <c r="BJ170" s="68" t="str">
        <f ca="1">INDEX({"","_","-","="},IF(OR($D170 &gt;= BK$6, $E170 &lt; BJ$6), 0, 1)+IF(OR($F170 &gt;= BK$6, $G170 &lt; BJ$6), 0, 2)+1)</f>
        <v/>
      </c>
      <c r="BK170" s="68" t="str">
        <f ca="1">INDEX({"","_","-","="},IF(OR($D170 &gt;= BL$6, $E170 &lt; BK$6), 0, 1)+IF(OR($F170 &gt;= BL$6, $G170 &lt; BK$6), 0, 2)+1)</f>
        <v/>
      </c>
      <c r="BL170" s="68" t="str">
        <f ca="1">INDEX({"","_","-","="},IF(OR($D170 &gt;= BM$6, $E170 &lt; BL$6), 0, 1)+IF(OR($F170 &gt;= BM$6, $G170 &lt; BL$6), 0, 2)+1)</f>
        <v/>
      </c>
      <c r="BM170" s="68" t="str">
        <f ca="1">INDEX({"","_","-","="},IF(OR($D170 &gt;= BN$6, $E170 &lt; BM$6), 0, 1)+IF(OR($F170 &gt;= BN$6, $G170 &lt; BM$6), 0, 2)+1)</f>
        <v/>
      </c>
      <c r="BN170" s="68" t="str">
        <f ca="1">INDEX({"","_","-","="},IF(OR($D170 &gt;= BO$6, $E170 &lt; BN$6), 0, 1)+IF(OR($F170 &gt;= BO$6, $G170 &lt; BN$6), 0, 2)+1)</f>
        <v/>
      </c>
      <c r="BO170" s="68" t="str">
        <f ca="1">INDEX({"","_","-","="},IF(OR($D170 &gt;= BP$6, $E170 &lt; BO$6), 0, 1)+IF(OR($F170 &gt;= BP$6, $G170 &lt; BO$6), 0, 2)+1)</f>
        <v/>
      </c>
      <c r="BP170" s="68" t="str">
        <f ca="1">INDEX({"","_","-","="},IF(OR($D170 &gt;= BQ$6, $E170 &lt; BP$6), 0, 1)+IF(OR($F170 &gt;= BQ$6, $G170 &lt; BP$6), 0, 2)+1)</f>
        <v/>
      </c>
      <c r="BQ170" s="68" t="str">
        <f ca="1">INDEX({"","_","-","="},IF(OR($D170 &gt;= BR$6, $E170 &lt; BQ$6), 0, 1)+IF(OR($F170 &gt;= BR$6, $G170 &lt; BQ$6), 0, 2)+1)</f>
        <v/>
      </c>
      <c r="BR170" s="68" t="str">
        <f ca="1">INDEX({"","_","-","="},IF(OR($D170 &gt;= BS$6, $E170 &lt; BR$6), 0, 1)+IF(OR($F170 &gt;= BS$6, $G170 &lt; BR$6), 0, 2)+1)</f>
        <v/>
      </c>
      <c r="BS170" s="68" t="str">
        <f ca="1">INDEX({"","_","-","="},IF(OR($D170 &gt;= BT$6, $E170 &lt; BS$6), 0, 1)+IF(OR($F170 &gt;= BT$6, $G170 &lt; BS$6), 0, 2)+1)</f>
        <v/>
      </c>
      <c r="BT170" s="68" t="str">
        <f ca="1">INDEX({"","_","-","="},IF(OR($D170 &gt;= BU$6, $E170 &lt; BT$6), 0, 1)+IF(OR($F170 &gt;= BU$6, $G170 &lt; BT$6), 0, 2)+1)</f>
        <v/>
      </c>
      <c r="BU170" s="68" t="str">
        <f ca="1">INDEX({"","_","-","="},IF(OR($D170 &gt;= BV$6, $E170 &lt; BU$6), 0, 1)+IF(OR($F170 &gt;= BV$6, $G170 &lt; BU$6), 0, 2)+1)</f>
        <v/>
      </c>
      <c r="BV170" s="68" t="str">
        <f ca="1">INDEX({"","_","-","="},IF(OR($D170 &gt;= BW$6, $E170 &lt; BV$6), 0, 1)+IF(OR($F170 &gt;= BW$6, $G170 &lt; BV$6), 0, 2)+1)</f>
        <v/>
      </c>
      <c r="BW170" s="68" t="str">
        <f ca="1">INDEX({"","_","-","="},IF(OR($D170 &gt;= BX$6, $E170 &lt; BW$6), 0, 1)+IF(OR($F170 &gt;= BX$6, $G170 &lt; BW$6), 0, 2)+1)</f>
        <v/>
      </c>
      <c r="BX170" s="68" t="str">
        <f ca="1">INDEX({"","_","-","="},IF(OR($D170 &gt;= BY$6, $E170 &lt; BX$6), 0, 1)+IF(OR($F170 &gt;= BY$6, $G170 &lt; BX$6), 0, 2)+1)</f>
        <v/>
      </c>
      <c r="BY170" s="68" t="str">
        <f ca="1">INDEX({"","_","-","="},IF(OR($D170 &gt;= BZ$6, $E170 &lt; BY$6), 0, 1)+IF(OR($F170 &gt;= BZ$6, $G170 &lt; BY$6), 0, 2)+1)</f>
        <v/>
      </c>
      <c r="BZ170" s="68" t="str">
        <f ca="1">INDEX({"","_","-","="},IF(OR($D170 &gt;= CA$6, $E170 &lt; BZ$6), 0, 1)+IF(OR($F170 &gt;= CA$6, $G170 &lt; BZ$6), 0, 2)+1)</f>
        <v/>
      </c>
      <c r="CA170" s="68" t="str">
        <f ca="1">INDEX({"","_","-","="},IF(OR($D170 &gt;= CB$6, $E170 &lt; CA$6), 0, 1)+IF(OR($F170 &gt;= CB$6, $G170 &lt; CA$6), 0, 2)+1)</f>
        <v/>
      </c>
      <c r="CB170" s="68" t="str">
        <f ca="1">INDEX({"","_","-","="},IF(OR($D170 &gt;= CC$6, $E170 &lt; CB$6), 0, 1)+IF(OR($F170 &gt;= CC$6, $G170 &lt; CB$6), 0, 2)+1)</f>
        <v/>
      </c>
      <c r="CC170" s="68" t="str">
        <f ca="1">INDEX({"","_","-","="},IF(OR($D170 &gt;= CD$6, $E170 &lt; CC$6), 0, 1)+IF(OR($F170 &gt;= CD$6, $G170 &lt; CC$6), 0, 2)+1)</f>
        <v/>
      </c>
      <c r="CD170" s="68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IF('临-进度'!M166,'临-进度'!$A166,"")</f>
        <v/>
      </c>
      <c r="B171" s="8" t="str">
        <f ca="1">IF('临-进度'!M166,'临-进度'!$B166,"")</f>
        <v/>
      </c>
      <c r="C171" s="8" t="str">
        <f ca="1">IF('临-进度'!M166,'临-进度'!$E166,"")</f>
        <v/>
      </c>
      <c r="D171" s="40" t="str">
        <f ca="1">IF('临-进度'!$M166,'临-进度'!$I166,"")</f>
        <v/>
      </c>
      <c r="E171" s="40" t="str">
        <f ca="1">IF('临-进度'!$M166,'临-进度'!$AE166,"")</f>
        <v/>
      </c>
      <c r="F171" s="40" t="str">
        <f ca="1">IF('临-进度'!$M166,'临-进度'!$J166,"")</f>
        <v/>
      </c>
      <c r="G171" s="73" t="str">
        <f ca="1">IF('临-进度'!$M166,'临-进度'!$AF166,"")</f>
        <v/>
      </c>
      <c r="H171" s="68" t="str">
        <f ca="1">INDEX({"","_","-","="},IF(OR($D171 &gt;= I$6, $E171 &lt; H$6), 0, 1)+IF(OR($F171 &gt;= I$6, $G171 &lt; H$6), 0, 2)+1)</f>
        <v/>
      </c>
      <c r="I171" s="68" t="str">
        <f ca="1">INDEX({"","_","-","="},IF(OR($D171 &gt;= J$6, $E171 &lt; I$6), 0, 1)+IF(OR($F171 &gt;= J$6, $G171 &lt; I$6), 0, 2)+1)</f>
        <v/>
      </c>
      <c r="J171" s="68" t="str">
        <f ca="1">INDEX({"","_","-","="},IF(OR($D171 &gt;= K$6, $E171 &lt; J$6), 0, 1)+IF(OR($F171 &gt;= K$6, $G171 &lt; J$6), 0, 2)+1)</f>
        <v/>
      </c>
      <c r="K171" s="68" t="str">
        <f ca="1">INDEX({"","_","-","="},IF(OR($D171 &gt;= L$6, $E171 &lt; K$6), 0, 1)+IF(OR($F171 &gt;= L$6, $G171 &lt; K$6), 0, 2)+1)</f>
        <v/>
      </c>
      <c r="L171" s="68" t="str">
        <f ca="1">INDEX({"","_","-","="},IF(OR($D171 &gt;= M$6, $E171 &lt; L$6), 0, 1)+IF(OR($F171 &gt;= M$6, $G171 &lt; L$6), 0, 2)+1)</f>
        <v/>
      </c>
      <c r="M171" s="68" t="str">
        <f ca="1">INDEX({"","_","-","="},IF(OR($D171 &gt;= N$6, $E171 &lt; M$6), 0, 1)+IF(OR($F171 &gt;= N$6, $G171 &lt; M$6), 0, 2)+1)</f>
        <v/>
      </c>
      <c r="N171" s="68" t="str">
        <f ca="1">INDEX({"","_","-","="},IF(OR($D171 &gt;= O$6, $E171 &lt; N$6), 0, 1)+IF(OR($F171 &gt;= O$6, $G171 &lt; N$6), 0, 2)+1)</f>
        <v/>
      </c>
      <c r="O171" s="68" t="str">
        <f ca="1">INDEX({"","_","-","="},IF(OR($D171 &gt;= P$6, $E171 &lt; O$6), 0, 1)+IF(OR($F171 &gt;= P$6, $G171 &lt; O$6), 0, 2)+1)</f>
        <v/>
      </c>
      <c r="P171" s="68" t="str">
        <f ca="1">INDEX({"","_","-","="},IF(OR($D171 &gt;= Q$6, $E171 &lt; P$6), 0, 1)+IF(OR($F171 &gt;= Q$6, $G171 &lt; P$6), 0, 2)+1)</f>
        <v/>
      </c>
      <c r="Q171" s="68" t="str">
        <f ca="1">INDEX({"","_","-","="},IF(OR($D171 &gt;= R$6, $E171 &lt; Q$6), 0, 1)+IF(OR($F171 &gt;= R$6, $G171 &lt; Q$6), 0, 2)+1)</f>
        <v/>
      </c>
      <c r="R171" s="68" t="str">
        <f ca="1">INDEX({"","_","-","="},IF(OR($D171 &gt;= S$6, $E171 &lt; R$6), 0, 1)+IF(OR($F171 &gt;= S$6, $G171 &lt; R$6), 0, 2)+1)</f>
        <v/>
      </c>
      <c r="S171" s="68" t="str">
        <f ca="1">INDEX({"","_","-","="},IF(OR($D171 &gt;= T$6, $E171 &lt; S$6), 0, 1)+IF(OR($F171 &gt;= T$6, $G171 &lt; S$6), 0, 2)+1)</f>
        <v/>
      </c>
      <c r="T171" s="68" t="str">
        <f ca="1">INDEX({"","_","-","="},IF(OR($D171 &gt;= U$6, $E171 &lt; T$6), 0, 1)+IF(OR($F171 &gt;= U$6, $G171 &lt; T$6), 0, 2)+1)</f>
        <v/>
      </c>
      <c r="U171" s="68" t="str">
        <f ca="1">INDEX({"","_","-","="},IF(OR($D171 &gt;= V$6, $E171 &lt; U$6), 0, 1)+IF(OR($F171 &gt;= V$6, $G171 &lt; U$6), 0, 2)+1)</f>
        <v/>
      </c>
      <c r="V171" s="68" t="str">
        <f ca="1">INDEX({"","_","-","="},IF(OR($D171 &gt;= W$6, $E171 &lt; V$6), 0, 1)+IF(OR($F171 &gt;= W$6, $G171 &lt; V$6), 0, 2)+1)</f>
        <v/>
      </c>
      <c r="W171" s="68" t="str">
        <f ca="1">INDEX({"","_","-","="},IF(OR($D171 &gt;= X$6, $E171 &lt; W$6), 0, 1)+IF(OR($F171 &gt;= X$6, $G171 &lt; W$6), 0, 2)+1)</f>
        <v/>
      </c>
      <c r="X171" s="68" t="str">
        <f ca="1">INDEX({"","_","-","="},IF(OR($D171 &gt;= Y$6, $E171 &lt; X$6), 0, 1)+IF(OR($F171 &gt;= Y$6, $G171 &lt; X$6), 0, 2)+1)</f>
        <v/>
      </c>
      <c r="Y171" s="68" t="str">
        <f ca="1">INDEX({"","_","-","="},IF(OR($D171 &gt;= Z$6, $E171 &lt; Y$6), 0, 1)+IF(OR($F171 &gt;= Z$6, $G171 &lt; Y$6), 0, 2)+1)</f>
        <v/>
      </c>
      <c r="Z171" s="68" t="str">
        <f ca="1">INDEX({"","_","-","="},IF(OR($D171 &gt;= AA$6, $E171 &lt; Z$6), 0, 1)+IF(OR($F171 &gt;= AA$6, $G171 &lt; Z$6), 0, 2)+1)</f>
        <v/>
      </c>
      <c r="AA171" s="68" t="str">
        <f ca="1">INDEX({"","_","-","="},IF(OR($D171 &gt;= AB$6, $E171 &lt; AA$6), 0, 1)+IF(OR($F171 &gt;= AB$6, $G171 &lt; AA$6), 0, 2)+1)</f>
        <v/>
      </c>
      <c r="AB171" s="68" t="str">
        <f ca="1">INDEX({"","_","-","="},IF(OR($D171 &gt;= AC$6, $E171 &lt; AB$6), 0, 1)+IF(OR($F171 &gt;= AC$6, $G171 &lt; AB$6), 0, 2)+1)</f>
        <v/>
      </c>
      <c r="AC171" s="68" t="str">
        <f ca="1">INDEX({"","_","-","="},IF(OR($D171 &gt;= AD$6, $E171 &lt; AC$6), 0, 1)+IF(OR($F171 &gt;= AD$6, $G171 &lt; AC$6), 0, 2)+1)</f>
        <v/>
      </c>
      <c r="AD171" s="68" t="str">
        <f ca="1">INDEX({"","_","-","="},IF(OR($D171 &gt;= AE$6, $E171 &lt; AD$6), 0, 1)+IF(OR($F171 &gt;= AE$6, $G171 &lt; AD$6), 0, 2)+1)</f>
        <v/>
      </c>
      <c r="AE171" s="68" t="str">
        <f ca="1">INDEX({"","_","-","="},IF(OR($D171 &gt;= AF$6, $E171 &lt; AE$6), 0, 1)+IF(OR($F171 &gt;= AF$6, $G171 &lt; AE$6), 0, 2)+1)</f>
        <v/>
      </c>
      <c r="AF171" s="68" t="str">
        <f ca="1">INDEX({"","_","-","="},IF(OR($D171 &gt;= AG$6, $E171 &lt; AF$6), 0, 1)+IF(OR($F171 &gt;= AG$6, $G171 &lt; AF$6), 0, 2)+1)</f>
        <v/>
      </c>
      <c r="AG171" s="68" t="str">
        <f ca="1">INDEX({"","_","-","="},IF(OR($D171 &gt;= AH$6, $E171 &lt; AG$6), 0, 1)+IF(OR($F171 &gt;= AH$6, $G171 &lt; AG$6), 0, 2)+1)</f>
        <v/>
      </c>
      <c r="AH171" s="68" t="str">
        <f ca="1">INDEX({"","_","-","="},IF(OR($D171 &gt;= AI$6, $E171 &lt; AH$6), 0, 1)+IF(OR($F171 &gt;= AI$6, $G171 &lt; AH$6), 0, 2)+1)</f>
        <v/>
      </c>
      <c r="AI171" s="68" t="str">
        <f ca="1">INDEX({"","_","-","="},IF(OR($D171 &gt;= AJ$6, $E171 &lt; AI$6), 0, 1)+IF(OR($F171 &gt;= AJ$6, $G171 &lt; AI$6), 0, 2)+1)</f>
        <v/>
      </c>
      <c r="AJ171" s="68" t="str">
        <f ca="1">INDEX({"","_","-","="},IF(OR($D171 &gt;= AK$6, $E171 &lt; AJ$6), 0, 1)+IF(OR($F171 &gt;= AK$6, $G171 &lt; AJ$6), 0, 2)+1)</f>
        <v/>
      </c>
      <c r="AK171" s="68" t="str">
        <f ca="1">INDEX({"","_","-","="},IF(OR($D171 &gt;= AL$6, $E171 &lt; AK$6), 0, 1)+IF(OR($F171 &gt;= AL$6, $G171 &lt; AK$6), 0, 2)+1)</f>
        <v/>
      </c>
      <c r="AL171" s="68" t="str">
        <f ca="1">INDEX({"","_","-","="},IF(OR($D171 &gt;= AM$6, $E171 &lt; AL$6), 0, 1)+IF(OR($F171 &gt;= AM$6, $G171 &lt; AL$6), 0, 2)+1)</f>
        <v/>
      </c>
      <c r="AM171" s="68" t="str">
        <f ca="1">INDEX({"","_","-","="},IF(OR($D171 &gt;= AN$6, $E171 &lt; AM$6), 0, 1)+IF(OR($F171 &gt;= AN$6, $G171 &lt; AM$6), 0, 2)+1)</f>
        <v/>
      </c>
      <c r="AN171" s="68" t="str">
        <f ca="1">INDEX({"","_","-","="},IF(OR($D171 &gt;= AO$6, $E171 &lt; AN$6), 0, 1)+IF(OR($F171 &gt;= AO$6, $G171 &lt; AN$6), 0, 2)+1)</f>
        <v/>
      </c>
      <c r="AO171" s="68" t="str">
        <f ca="1">INDEX({"","_","-","="},IF(OR($D171 &gt;= AP$6, $E171 &lt; AO$6), 0, 1)+IF(OR($F171 &gt;= AP$6, $G171 &lt; AO$6), 0, 2)+1)</f>
        <v/>
      </c>
      <c r="AP171" s="68" t="str">
        <f ca="1">INDEX({"","_","-","="},IF(OR($D171 &gt;= AQ$6, $E171 &lt; AP$6), 0, 1)+IF(OR($F171 &gt;= AQ$6, $G171 &lt; AP$6), 0, 2)+1)</f>
        <v/>
      </c>
      <c r="AQ171" s="68" t="str">
        <f ca="1">INDEX({"","_","-","="},IF(OR($D171 &gt;= AR$6, $E171 &lt; AQ$6), 0, 1)+IF(OR($F171 &gt;= AR$6, $G171 &lt; AQ$6), 0, 2)+1)</f>
        <v/>
      </c>
      <c r="AR171" s="68" t="str">
        <f ca="1">INDEX({"","_","-","="},IF(OR($D171 &gt;= AS$6, $E171 &lt; AR$6), 0, 1)+IF(OR($F171 &gt;= AS$6, $G171 &lt; AR$6), 0, 2)+1)</f>
        <v/>
      </c>
      <c r="AS171" s="68" t="str">
        <f ca="1">INDEX({"","_","-","="},IF(OR($D171 &gt;= AT$6, $E171 &lt; AS$6), 0, 1)+IF(OR($F171 &gt;= AT$6, $G171 &lt; AS$6), 0, 2)+1)</f>
        <v/>
      </c>
      <c r="AT171" s="68" t="str">
        <f ca="1">INDEX({"","_","-","="},IF(OR($D171 &gt;= AU$6, $E171 &lt; AT$6), 0, 1)+IF(OR($F171 &gt;= AU$6, $G171 &lt; AT$6), 0, 2)+1)</f>
        <v/>
      </c>
      <c r="AU171" s="68" t="str">
        <f ca="1">INDEX({"","_","-","="},IF(OR($D171 &gt;= AV$6, $E171 &lt; AU$6), 0, 1)+IF(OR($F171 &gt;= AV$6, $G171 &lt; AU$6), 0, 2)+1)</f>
        <v/>
      </c>
      <c r="AV171" s="68" t="str">
        <f ca="1">INDEX({"","_","-","="},IF(OR($D171 &gt;= AW$6, $E171 &lt; AV$6), 0, 1)+IF(OR($F171 &gt;= AW$6, $G171 &lt; AV$6), 0, 2)+1)</f>
        <v/>
      </c>
      <c r="AW171" s="68" t="str">
        <f ca="1">INDEX({"","_","-","="},IF(OR($D171 &gt;= AX$6, $E171 &lt; AW$6), 0, 1)+IF(OR($F171 &gt;= AX$6, $G171 &lt; AW$6), 0, 2)+1)</f>
        <v/>
      </c>
      <c r="AX171" s="68" t="str">
        <f ca="1">INDEX({"","_","-","="},IF(OR($D171 &gt;= AY$6, $E171 &lt; AX$6), 0, 1)+IF(OR($F171 &gt;= AY$6, $G171 &lt; AX$6), 0, 2)+1)</f>
        <v/>
      </c>
      <c r="AY171" s="68" t="str">
        <f ca="1">INDEX({"","_","-","="},IF(OR($D171 &gt;= AZ$6, $E171 &lt; AY$6), 0, 1)+IF(OR($F171 &gt;= AZ$6, $G171 &lt; AY$6), 0, 2)+1)</f>
        <v/>
      </c>
      <c r="AZ171" s="68" t="str">
        <f ca="1">INDEX({"","_","-","="},IF(OR($D171 &gt;= BA$6, $E171 &lt; AZ$6), 0, 1)+IF(OR($F171 &gt;= BA$6, $G171 &lt; AZ$6), 0, 2)+1)</f>
        <v/>
      </c>
      <c r="BA171" s="68" t="str">
        <f ca="1">INDEX({"","_","-","="},IF(OR($D171 &gt;= BB$6, $E171 &lt; BA$6), 0, 1)+IF(OR($F171 &gt;= BB$6, $G171 &lt; BA$6), 0, 2)+1)</f>
        <v/>
      </c>
      <c r="BB171" s="68" t="str">
        <f ca="1">INDEX({"","_","-","="},IF(OR($D171 &gt;= BC$6, $E171 &lt; BB$6), 0, 1)+IF(OR($F171 &gt;= BC$6, $G171 &lt; BB$6), 0, 2)+1)</f>
        <v/>
      </c>
      <c r="BC171" s="68" t="str">
        <f ca="1">INDEX({"","_","-","="},IF(OR($D171 &gt;= BD$6, $E171 &lt; BC$6), 0, 1)+IF(OR($F171 &gt;= BD$6, $G171 &lt; BC$6), 0, 2)+1)</f>
        <v/>
      </c>
      <c r="BD171" s="68" t="str">
        <f ca="1">INDEX({"","_","-","="},IF(OR($D171 &gt;= BE$6, $E171 &lt; BD$6), 0, 1)+IF(OR($F171 &gt;= BE$6, $G171 &lt; BD$6), 0, 2)+1)</f>
        <v/>
      </c>
      <c r="BE171" s="68" t="str">
        <f ca="1">INDEX({"","_","-","="},IF(OR($D171 &gt;= BF$6, $E171 &lt; BE$6), 0, 1)+IF(OR($F171 &gt;= BF$6, $G171 &lt; BE$6), 0, 2)+1)</f>
        <v/>
      </c>
      <c r="BF171" s="68" t="str">
        <f ca="1">INDEX({"","_","-","="},IF(OR($D171 &gt;= BG$6, $E171 &lt; BF$6), 0, 1)+IF(OR($F171 &gt;= BG$6, $G171 &lt; BF$6), 0, 2)+1)</f>
        <v/>
      </c>
      <c r="BG171" s="68" t="str">
        <f ca="1">INDEX({"","_","-","="},IF(OR($D171 &gt;= BH$6, $E171 &lt; BG$6), 0, 1)+IF(OR($F171 &gt;= BH$6, $G171 &lt; BG$6), 0, 2)+1)</f>
        <v/>
      </c>
      <c r="BH171" s="68" t="str">
        <f ca="1">INDEX({"","_","-","="},IF(OR($D171 &gt;= BI$6, $E171 &lt; BH$6), 0, 1)+IF(OR($F171 &gt;= BI$6, $G171 &lt; BH$6), 0, 2)+1)</f>
        <v/>
      </c>
      <c r="BI171" s="68" t="str">
        <f ca="1">INDEX({"","_","-","="},IF(OR($D171 &gt;= BJ$6, $E171 &lt; BI$6), 0, 1)+IF(OR($F171 &gt;= BJ$6, $G171 &lt; BI$6), 0, 2)+1)</f>
        <v/>
      </c>
      <c r="BJ171" s="68" t="str">
        <f ca="1">INDEX({"","_","-","="},IF(OR($D171 &gt;= BK$6, $E171 &lt; BJ$6), 0, 1)+IF(OR($F171 &gt;= BK$6, $G171 &lt; BJ$6), 0, 2)+1)</f>
        <v/>
      </c>
      <c r="BK171" s="68" t="str">
        <f ca="1">INDEX({"","_","-","="},IF(OR($D171 &gt;= BL$6, $E171 &lt; BK$6), 0, 1)+IF(OR($F171 &gt;= BL$6, $G171 &lt; BK$6), 0, 2)+1)</f>
        <v/>
      </c>
      <c r="BL171" s="68" t="str">
        <f ca="1">INDEX({"","_","-","="},IF(OR($D171 &gt;= BM$6, $E171 &lt; BL$6), 0, 1)+IF(OR($F171 &gt;= BM$6, $G171 &lt; BL$6), 0, 2)+1)</f>
        <v/>
      </c>
      <c r="BM171" s="68" t="str">
        <f ca="1">INDEX({"","_","-","="},IF(OR($D171 &gt;= BN$6, $E171 &lt; BM$6), 0, 1)+IF(OR($F171 &gt;= BN$6, $G171 &lt; BM$6), 0, 2)+1)</f>
        <v/>
      </c>
      <c r="BN171" s="68" t="str">
        <f ca="1">INDEX({"","_","-","="},IF(OR($D171 &gt;= BO$6, $E171 &lt; BN$6), 0, 1)+IF(OR($F171 &gt;= BO$6, $G171 &lt; BN$6), 0, 2)+1)</f>
        <v/>
      </c>
      <c r="BO171" s="68" t="str">
        <f ca="1">INDEX({"","_","-","="},IF(OR($D171 &gt;= BP$6, $E171 &lt; BO$6), 0, 1)+IF(OR($F171 &gt;= BP$6, $G171 &lt; BO$6), 0, 2)+1)</f>
        <v/>
      </c>
      <c r="BP171" s="68" t="str">
        <f ca="1">INDEX({"","_","-","="},IF(OR($D171 &gt;= BQ$6, $E171 &lt; BP$6), 0, 1)+IF(OR($F171 &gt;= BQ$6, $G171 &lt; BP$6), 0, 2)+1)</f>
        <v/>
      </c>
      <c r="BQ171" s="68" t="str">
        <f ca="1">INDEX({"","_","-","="},IF(OR($D171 &gt;= BR$6, $E171 &lt; BQ$6), 0, 1)+IF(OR($F171 &gt;= BR$6, $G171 &lt; BQ$6), 0, 2)+1)</f>
        <v/>
      </c>
      <c r="BR171" s="68" t="str">
        <f ca="1">INDEX({"","_","-","="},IF(OR($D171 &gt;= BS$6, $E171 &lt; BR$6), 0, 1)+IF(OR($F171 &gt;= BS$6, $G171 &lt; BR$6), 0, 2)+1)</f>
        <v/>
      </c>
      <c r="BS171" s="68" t="str">
        <f ca="1">INDEX({"","_","-","="},IF(OR($D171 &gt;= BT$6, $E171 &lt; BS$6), 0, 1)+IF(OR($F171 &gt;= BT$6, $G171 &lt; BS$6), 0, 2)+1)</f>
        <v/>
      </c>
      <c r="BT171" s="68" t="str">
        <f ca="1">INDEX({"","_","-","="},IF(OR($D171 &gt;= BU$6, $E171 &lt; BT$6), 0, 1)+IF(OR($F171 &gt;= BU$6, $G171 &lt; BT$6), 0, 2)+1)</f>
        <v/>
      </c>
      <c r="BU171" s="68" t="str">
        <f ca="1">INDEX({"","_","-","="},IF(OR($D171 &gt;= BV$6, $E171 &lt; BU$6), 0, 1)+IF(OR($F171 &gt;= BV$6, $G171 &lt; BU$6), 0, 2)+1)</f>
        <v/>
      </c>
      <c r="BV171" s="68" t="str">
        <f ca="1">INDEX({"","_","-","="},IF(OR($D171 &gt;= BW$6, $E171 &lt; BV$6), 0, 1)+IF(OR($F171 &gt;= BW$6, $G171 &lt; BV$6), 0, 2)+1)</f>
        <v/>
      </c>
      <c r="BW171" s="68" t="str">
        <f ca="1">INDEX({"","_","-","="},IF(OR($D171 &gt;= BX$6, $E171 &lt; BW$6), 0, 1)+IF(OR($F171 &gt;= BX$6, $G171 &lt; BW$6), 0, 2)+1)</f>
        <v/>
      </c>
      <c r="BX171" s="68" t="str">
        <f ca="1">INDEX({"","_","-","="},IF(OR($D171 &gt;= BY$6, $E171 &lt; BX$6), 0, 1)+IF(OR($F171 &gt;= BY$6, $G171 &lt; BX$6), 0, 2)+1)</f>
        <v/>
      </c>
      <c r="BY171" s="68" t="str">
        <f ca="1">INDEX({"","_","-","="},IF(OR($D171 &gt;= BZ$6, $E171 &lt; BY$6), 0, 1)+IF(OR($F171 &gt;= BZ$6, $G171 &lt; BY$6), 0, 2)+1)</f>
        <v/>
      </c>
      <c r="BZ171" s="68" t="str">
        <f ca="1">INDEX({"","_","-","="},IF(OR($D171 &gt;= CA$6, $E171 &lt; BZ$6), 0, 1)+IF(OR($F171 &gt;= CA$6, $G171 &lt; BZ$6), 0, 2)+1)</f>
        <v/>
      </c>
      <c r="CA171" s="68" t="str">
        <f ca="1">INDEX({"","_","-","="},IF(OR($D171 &gt;= CB$6, $E171 &lt; CA$6), 0, 1)+IF(OR($F171 &gt;= CB$6, $G171 &lt; CA$6), 0, 2)+1)</f>
        <v/>
      </c>
      <c r="CB171" s="68" t="str">
        <f ca="1">INDEX({"","_","-","="},IF(OR($D171 &gt;= CC$6, $E171 &lt; CB$6), 0, 1)+IF(OR($F171 &gt;= CC$6, $G171 &lt; CB$6), 0, 2)+1)</f>
        <v/>
      </c>
      <c r="CC171" s="68" t="str">
        <f ca="1">INDEX({"","_","-","="},IF(OR($D171 &gt;= CD$6, $E171 &lt; CC$6), 0, 1)+IF(OR($F171 &gt;= CD$6, $G171 &lt; CC$6), 0, 2)+1)</f>
        <v/>
      </c>
      <c r="CD171" s="68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IF('临-进度'!M167,'临-进度'!$A167,"")</f>
        <v/>
      </c>
      <c r="B172" s="8" t="str">
        <f ca="1">IF('临-进度'!M167,'临-进度'!$B167,"")</f>
        <v/>
      </c>
      <c r="C172" s="8" t="str">
        <f ca="1">IF('临-进度'!M167,'临-进度'!$E167,"")</f>
        <v/>
      </c>
      <c r="D172" s="40" t="str">
        <f ca="1">IF('临-进度'!$M167,'临-进度'!$I167,"")</f>
        <v/>
      </c>
      <c r="E172" s="40" t="str">
        <f ca="1">IF('临-进度'!$M167,'临-进度'!$AE167,"")</f>
        <v/>
      </c>
      <c r="F172" s="40" t="str">
        <f ca="1">IF('临-进度'!$M167,'临-进度'!$J167,"")</f>
        <v/>
      </c>
      <c r="G172" s="73" t="str">
        <f ca="1">IF('临-进度'!$M167,'临-进度'!$AF167,"")</f>
        <v/>
      </c>
      <c r="H172" s="68" t="str">
        <f ca="1">INDEX({"","_","-","="},IF(OR($D172 &gt;= I$6, $E172 &lt; H$6), 0, 1)+IF(OR($F172 &gt;= I$6, $G172 &lt; H$6), 0, 2)+1)</f>
        <v/>
      </c>
      <c r="I172" s="68" t="str">
        <f ca="1">INDEX({"","_","-","="},IF(OR($D172 &gt;= J$6, $E172 &lt; I$6), 0, 1)+IF(OR($F172 &gt;= J$6, $G172 &lt; I$6), 0, 2)+1)</f>
        <v/>
      </c>
      <c r="J172" s="68" t="str">
        <f ca="1">INDEX({"","_","-","="},IF(OR($D172 &gt;= K$6, $E172 &lt; J$6), 0, 1)+IF(OR($F172 &gt;= K$6, $G172 &lt; J$6), 0, 2)+1)</f>
        <v/>
      </c>
      <c r="K172" s="68" t="str">
        <f ca="1">INDEX({"","_","-","="},IF(OR($D172 &gt;= L$6, $E172 &lt; K$6), 0, 1)+IF(OR($F172 &gt;= L$6, $G172 &lt; K$6), 0, 2)+1)</f>
        <v/>
      </c>
      <c r="L172" s="68" t="str">
        <f ca="1">INDEX({"","_","-","="},IF(OR($D172 &gt;= M$6, $E172 &lt; L$6), 0, 1)+IF(OR($F172 &gt;= M$6, $G172 &lt; L$6), 0, 2)+1)</f>
        <v/>
      </c>
      <c r="M172" s="68" t="str">
        <f ca="1">INDEX({"","_","-","="},IF(OR($D172 &gt;= N$6, $E172 &lt; M$6), 0, 1)+IF(OR($F172 &gt;= N$6, $G172 &lt; M$6), 0, 2)+1)</f>
        <v/>
      </c>
      <c r="N172" s="68" t="str">
        <f ca="1">INDEX({"","_","-","="},IF(OR($D172 &gt;= O$6, $E172 &lt; N$6), 0, 1)+IF(OR($F172 &gt;= O$6, $G172 &lt; N$6), 0, 2)+1)</f>
        <v/>
      </c>
      <c r="O172" s="68" t="str">
        <f ca="1">INDEX({"","_","-","="},IF(OR($D172 &gt;= P$6, $E172 &lt; O$6), 0, 1)+IF(OR($F172 &gt;= P$6, $G172 &lt; O$6), 0, 2)+1)</f>
        <v/>
      </c>
      <c r="P172" s="68" t="str">
        <f ca="1">INDEX({"","_","-","="},IF(OR($D172 &gt;= Q$6, $E172 &lt; P$6), 0, 1)+IF(OR($F172 &gt;= Q$6, $G172 &lt; P$6), 0, 2)+1)</f>
        <v/>
      </c>
      <c r="Q172" s="68" t="str">
        <f ca="1">INDEX({"","_","-","="},IF(OR($D172 &gt;= R$6, $E172 &lt; Q$6), 0, 1)+IF(OR($F172 &gt;= R$6, $G172 &lt; Q$6), 0, 2)+1)</f>
        <v/>
      </c>
      <c r="R172" s="68" t="str">
        <f ca="1">INDEX({"","_","-","="},IF(OR($D172 &gt;= S$6, $E172 &lt; R$6), 0, 1)+IF(OR($F172 &gt;= S$6, $G172 &lt; R$6), 0, 2)+1)</f>
        <v/>
      </c>
      <c r="S172" s="68" t="str">
        <f ca="1">INDEX({"","_","-","="},IF(OR($D172 &gt;= T$6, $E172 &lt; S$6), 0, 1)+IF(OR($F172 &gt;= T$6, $G172 &lt; S$6), 0, 2)+1)</f>
        <v/>
      </c>
      <c r="T172" s="68" t="str">
        <f ca="1">INDEX({"","_","-","="},IF(OR($D172 &gt;= U$6, $E172 &lt; T$6), 0, 1)+IF(OR($F172 &gt;= U$6, $G172 &lt; T$6), 0, 2)+1)</f>
        <v/>
      </c>
      <c r="U172" s="68" t="str">
        <f ca="1">INDEX({"","_","-","="},IF(OR($D172 &gt;= V$6, $E172 &lt; U$6), 0, 1)+IF(OR($F172 &gt;= V$6, $G172 &lt; U$6), 0, 2)+1)</f>
        <v/>
      </c>
      <c r="V172" s="68" t="str">
        <f ca="1">INDEX({"","_","-","="},IF(OR($D172 &gt;= W$6, $E172 &lt; V$6), 0, 1)+IF(OR($F172 &gt;= W$6, $G172 &lt; V$6), 0, 2)+1)</f>
        <v/>
      </c>
      <c r="W172" s="68" t="str">
        <f ca="1">INDEX({"","_","-","="},IF(OR($D172 &gt;= X$6, $E172 &lt; W$6), 0, 1)+IF(OR($F172 &gt;= X$6, $G172 &lt; W$6), 0, 2)+1)</f>
        <v/>
      </c>
      <c r="X172" s="68" t="str">
        <f ca="1">INDEX({"","_","-","="},IF(OR($D172 &gt;= Y$6, $E172 &lt; X$6), 0, 1)+IF(OR($F172 &gt;= Y$6, $G172 &lt; X$6), 0, 2)+1)</f>
        <v/>
      </c>
      <c r="Y172" s="68" t="str">
        <f ca="1">INDEX({"","_","-","="},IF(OR($D172 &gt;= Z$6, $E172 &lt; Y$6), 0, 1)+IF(OR($F172 &gt;= Z$6, $G172 &lt; Y$6), 0, 2)+1)</f>
        <v/>
      </c>
      <c r="Z172" s="68" t="str">
        <f ca="1">INDEX({"","_","-","="},IF(OR($D172 &gt;= AA$6, $E172 &lt; Z$6), 0, 1)+IF(OR($F172 &gt;= AA$6, $G172 &lt; Z$6), 0, 2)+1)</f>
        <v/>
      </c>
      <c r="AA172" s="68" t="str">
        <f ca="1">INDEX({"","_","-","="},IF(OR($D172 &gt;= AB$6, $E172 &lt; AA$6), 0, 1)+IF(OR($F172 &gt;= AB$6, $G172 &lt; AA$6), 0, 2)+1)</f>
        <v/>
      </c>
      <c r="AB172" s="68" t="str">
        <f ca="1">INDEX({"","_","-","="},IF(OR($D172 &gt;= AC$6, $E172 &lt; AB$6), 0, 1)+IF(OR($F172 &gt;= AC$6, $G172 &lt; AB$6), 0, 2)+1)</f>
        <v/>
      </c>
      <c r="AC172" s="68" t="str">
        <f ca="1">INDEX({"","_","-","="},IF(OR($D172 &gt;= AD$6, $E172 &lt; AC$6), 0, 1)+IF(OR($F172 &gt;= AD$6, $G172 &lt; AC$6), 0, 2)+1)</f>
        <v/>
      </c>
      <c r="AD172" s="68" t="str">
        <f ca="1">INDEX({"","_","-","="},IF(OR($D172 &gt;= AE$6, $E172 &lt; AD$6), 0, 1)+IF(OR($F172 &gt;= AE$6, $G172 &lt; AD$6), 0, 2)+1)</f>
        <v/>
      </c>
      <c r="AE172" s="68" t="str">
        <f ca="1">INDEX({"","_","-","="},IF(OR($D172 &gt;= AF$6, $E172 &lt; AE$6), 0, 1)+IF(OR($F172 &gt;= AF$6, $G172 &lt; AE$6), 0, 2)+1)</f>
        <v/>
      </c>
      <c r="AF172" s="68" t="str">
        <f ca="1">INDEX({"","_","-","="},IF(OR($D172 &gt;= AG$6, $E172 &lt; AF$6), 0, 1)+IF(OR($F172 &gt;= AG$6, $G172 &lt; AF$6), 0, 2)+1)</f>
        <v/>
      </c>
      <c r="AG172" s="68" t="str">
        <f ca="1">INDEX({"","_","-","="},IF(OR($D172 &gt;= AH$6, $E172 &lt; AG$6), 0, 1)+IF(OR($F172 &gt;= AH$6, $G172 &lt; AG$6), 0, 2)+1)</f>
        <v/>
      </c>
      <c r="AH172" s="68" t="str">
        <f ca="1">INDEX({"","_","-","="},IF(OR($D172 &gt;= AI$6, $E172 &lt; AH$6), 0, 1)+IF(OR($F172 &gt;= AI$6, $G172 &lt; AH$6), 0, 2)+1)</f>
        <v/>
      </c>
      <c r="AI172" s="68" t="str">
        <f ca="1">INDEX({"","_","-","="},IF(OR($D172 &gt;= AJ$6, $E172 &lt; AI$6), 0, 1)+IF(OR($F172 &gt;= AJ$6, $G172 &lt; AI$6), 0, 2)+1)</f>
        <v/>
      </c>
      <c r="AJ172" s="68" t="str">
        <f ca="1">INDEX({"","_","-","="},IF(OR($D172 &gt;= AK$6, $E172 &lt; AJ$6), 0, 1)+IF(OR($F172 &gt;= AK$6, $G172 &lt; AJ$6), 0, 2)+1)</f>
        <v/>
      </c>
      <c r="AK172" s="68" t="str">
        <f ca="1">INDEX({"","_","-","="},IF(OR($D172 &gt;= AL$6, $E172 &lt; AK$6), 0, 1)+IF(OR($F172 &gt;= AL$6, $G172 &lt; AK$6), 0, 2)+1)</f>
        <v/>
      </c>
      <c r="AL172" s="68" t="str">
        <f ca="1">INDEX({"","_","-","="},IF(OR($D172 &gt;= AM$6, $E172 &lt; AL$6), 0, 1)+IF(OR($F172 &gt;= AM$6, $G172 &lt; AL$6), 0, 2)+1)</f>
        <v/>
      </c>
      <c r="AM172" s="68" t="str">
        <f ca="1">INDEX({"","_","-","="},IF(OR($D172 &gt;= AN$6, $E172 &lt; AM$6), 0, 1)+IF(OR($F172 &gt;= AN$6, $G172 &lt; AM$6), 0, 2)+1)</f>
        <v/>
      </c>
      <c r="AN172" s="68" t="str">
        <f ca="1">INDEX({"","_","-","="},IF(OR($D172 &gt;= AO$6, $E172 &lt; AN$6), 0, 1)+IF(OR($F172 &gt;= AO$6, $G172 &lt; AN$6), 0, 2)+1)</f>
        <v/>
      </c>
      <c r="AO172" s="68" t="str">
        <f ca="1">INDEX({"","_","-","="},IF(OR($D172 &gt;= AP$6, $E172 &lt; AO$6), 0, 1)+IF(OR($F172 &gt;= AP$6, $G172 &lt; AO$6), 0, 2)+1)</f>
        <v/>
      </c>
      <c r="AP172" s="68" t="str">
        <f ca="1">INDEX({"","_","-","="},IF(OR($D172 &gt;= AQ$6, $E172 &lt; AP$6), 0, 1)+IF(OR($F172 &gt;= AQ$6, $G172 &lt; AP$6), 0, 2)+1)</f>
        <v/>
      </c>
      <c r="AQ172" s="68" t="str">
        <f ca="1">INDEX({"","_","-","="},IF(OR($D172 &gt;= AR$6, $E172 &lt; AQ$6), 0, 1)+IF(OR($F172 &gt;= AR$6, $G172 &lt; AQ$6), 0, 2)+1)</f>
        <v/>
      </c>
      <c r="AR172" s="68" t="str">
        <f ca="1">INDEX({"","_","-","="},IF(OR($D172 &gt;= AS$6, $E172 &lt; AR$6), 0, 1)+IF(OR($F172 &gt;= AS$6, $G172 &lt; AR$6), 0, 2)+1)</f>
        <v/>
      </c>
      <c r="AS172" s="68" t="str">
        <f ca="1">INDEX({"","_","-","="},IF(OR($D172 &gt;= AT$6, $E172 &lt; AS$6), 0, 1)+IF(OR($F172 &gt;= AT$6, $G172 &lt; AS$6), 0, 2)+1)</f>
        <v/>
      </c>
      <c r="AT172" s="68" t="str">
        <f ca="1">INDEX({"","_","-","="},IF(OR($D172 &gt;= AU$6, $E172 &lt; AT$6), 0, 1)+IF(OR($F172 &gt;= AU$6, $G172 &lt; AT$6), 0, 2)+1)</f>
        <v/>
      </c>
      <c r="AU172" s="68" t="str">
        <f ca="1">INDEX({"","_","-","="},IF(OR($D172 &gt;= AV$6, $E172 &lt; AU$6), 0, 1)+IF(OR($F172 &gt;= AV$6, $G172 &lt; AU$6), 0, 2)+1)</f>
        <v/>
      </c>
      <c r="AV172" s="68" t="str">
        <f ca="1">INDEX({"","_","-","="},IF(OR($D172 &gt;= AW$6, $E172 &lt; AV$6), 0, 1)+IF(OR($F172 &gt;= AW$6, $G172 &lt; AV$6), 0, 2)+1)</f>
        <v/>
      </c>
      <c r="AW172" s="68" t="str">
        <f ca="1">INDEX({"","_","-","="},IF(OR($D172 &gt;= AX$6, $E172 &lt; AW$6), 0, 1)+IF(OR($F172 &gt;= AX$6, $G172 &lt; AW$6), 0, 2)+1)</f>
        <v/>
      </c>
      <c r="AX172" s="68" t="str">
        <f ca="1">INDEX({"","_","-","="},IF(OR($D172 &gt;= AY$6, $E172 &lt; AX$6), 0, 1)+IF(OR($F172 &gt;= AY$6, $G172 &lt; AX$6), 0, 2)+1)</f>
        <v/>
      </c>
      <c r="AY172" s="68" t="str">
        <f ca="1">INDEX({"","_","-","="},IF(OR($D172 &gt;= AZ$6, $E172 &lt; AY$6), 0, 1)+IF(OR($F172 &gt;= AZ$6, $G172 &lt; AY$6), 0, 2)+1)</f>
        <v/>
      </c>
      <c r="AZ172" s="68" t="str">
        <f ca="1">INDEX({"","_","-","="},IF(OR($D172 &gt;= BA$6, $E172 &lt; AZ$6), 0, 1)+IF(OR($F172 &gt;= BA$6, $G172 &lt; AZ$6), 0, 2)+1)</f>
        <v/>
      </c>
      <c r="BA172" s="68" t="str">
        <f ca="1">INDEX({"","_","-","="},IF(OR($D172 &gt;= BB$6, $E172 &lt; BA$6), 0, 1)+IF(OR($F172 &gt;= BB$6, $G172 &lt; BA$6), 0, 2)+1)</f>
        <v/>
      </c>
      <c r="BB172" s="68" t="str">
        <f ca="1">INDEX({"","_","-","="},IF(OR($D172 &gt;= BC$6, $E172 &lt; BB$6), 0, 1)+IF(OR($F172 &gt;= BC$6, $G172 &lt; BB$6), 0, 2)+1)</f>
        <v/>
      </c>
      <c r="BC172" s="68" t="str">
        <f ca="1">INDEX({"","_","-","="},IF(OR($D172 &gt;= BD$6, $E172 &lt; BC$6), 0, 1)+IF(OR($F172 &gt;= BD$6, $G172 &lt; BC$6), 0, 2)+1)</f>
        <v/>
      </c>
      <c r="BD172" s="68" t="str">
        <f ca="1">INDEX({"","_","-","="},IF(OR($D172 &gt;= BE$6, $E172 &lt; BD$6), 0, 1)+IF(OR($F172 &gt;= BE$6, $G172 &lt; BD$6), 0, 2)+1)</f>
        <v/>
      </c>
      <c r="BE172" s="68" t="str">
        <f ca="1">INDEX({"","_","-","="},IF(OR($D172 &gt;= BF$6, $E172 &lt; BE$6), 0, 1)+IF(OR($F172 &gt;= BF$6, $G172 &lt; BE$6), 0, 2)+1)</f>
        <v/>
      </c>
      <c r="BF172" s="68" t="str">
        <f ca="1">INDEX({"","_","-","="},IF(OR($D172 &gt;= BG$6, $E172 &lt; BF$6), 0, 1)+IF(OR($F172 &gt;= BG$6, $G172 &lt; BF$6), 0, 2)+1)</f>
        <v/>
      </c>
      <c r="BG172" s="68" t="str">
        <f ca="1">INDEX({"","_","-","="},IF(OR($D172 &gt;= BH$6, $E172 &lt; BG$6), 0, 1)+IF(OR($F172 &gt;= BH$6, $G172 &lt; BG$6), 0, 2)+1)</f>
        <v/>
      </c>
      <c r="BH172" s="68" t="str">
        <f ca="1">INDEX({"","_","-","="},IF(OR($D172 &gt;= BI$6, $E172 &lt; BH$6), 0, 1)+IF(OR($F172 &gt;= BI$6, $G172 &lt; BH$6), 0, 2)+1)</f>
        <v/>
      </c>
      <c r="BI172" s="68" t="str">
        <f ca="1">INDEX({"","_","-","="},IF(OR($D172 &gt;= BJ$6, $E172 &lt; BI$6), 0, 1)+IF(OR($F172 &gt;= BJ$6, $G172 &lt; BI$6), 0, 2)+1)</f>
        <v/>
      </c>
      <c r="BJ172" s="68" t="str">
        <f ca="1">INDEX({"","_","-","="},IF(OR($D172 &gt;= BK$6, $E172 &lt; BJ$6), 0, 1)+IF(OR($F172 &gt;= BK$6, $G172 &lt; BJ$6), 0, 2)+1)</f>
        <v/>
      </c>
      <c r="BK172" s="68" t="str">
        <f ca="1">INDEX({"","_","-","="},IF(OR($D172 &gt;= BL$6, $E172 &lt; BK$6), 0, 1)+IF(OR($F172 &gt;= BL$6, $G172 &lt; BK$6), 0, 2)+1)</f>
        <v/>
      </c>
      <c r="BL172" s="68" t="str">
        <f ca="1">INDEX({"","_","-","="},IF(OR($D172 &gt;= BM$6, $E172 &lt; BL$6), 0, 1)+IF(OR($F172 &gt;= BM$6, $G172 &lt; BL$6), 0, 2)+1)</f>
        <v/>
      </c>
      <c r="BM172" s="68" t="str">
        <f ca="1">INDEX({"","_","-","="},IF(OR($D172 &gt;= BN$6, $E172 &lt; BM$6), 0, 1)+IF(OR($F172 &gt;= BN$6, $G172 &lt; BM$6), 0, 2)+1)</f>
        <v/>
      </c>
      <c r="BN172" s="68" t="str">
        <f ca="1">INDEX({"","_","-","="},IF(OR($D172 &gt;= BO$6, $E172 &lt; BN$6), 0, 1)+IF(OR($F172 &gt;= BO$6, $G172 &lt; BN$6), 0, 2)+1)</f>
        <v/>
      </c>
      <c r="BO172" s="68" t="str">
        <f ca="1">INDEX({"","_","-","="},IF(OR($D172 &gt;= BP$6, $E172 &lt; BO$6), 0, 1)+IF(OR($F172 &gt;= BP$6, $G172 &lt; BO$6), 0, 2)+1)</f>
        <v/>
      </c>
      <c r="BP172" s="68" t="str">
        <f ca="1">INDEX({"","_","-","="},IF(OR($D172 &gt;= BQ$6, $E172 &lt; BP$6), 0, 1)+IF(OR($F172 &gt;= BQ$6, $G172 &lt; BP$6), 0, 2)+1)</f>
        <v/>
      </c>
      <c r="BQ172" s="68" t="str">
        <f ca="1">INDEX({"","_","-","="},IF(OR($D172 &gt;= BR$6, $E172 &lt; BQ$6), 0, 1)+IF(OR($F172 &gt;= BR$6, $G172 &lt; BQ$6), 0, 2)+1)</f>
        <v/>
      </c>
      <c r="BR172" s="68" t="str">
        <f ca="1">INDEX({"","_","-","="},IF(OR($D172 &gt;= BS$6, $E172 &lt; BR$6), 0, 1)+IF(OR($F172 &gt;= BS$6, $G172 &lt; BR$6), 0, 2)+1)</f>
        <v/>
      </c>
      <c r="BS172" s="68" t="str">
        <f ca="1">INDEX({"","_","-","="},IF(OR($D172 &gt;= BT$6, $E172 &lt; BS$6), 0, 1)+IF(OR($F172 &gt;= BT$6, $G172 &lt; BS$6), 0, 2)+1)</f>
        <v/>
      </c>
      <c r="BT172" s="68" t="str">
        <f ca="1">INDEX({"","_","-","="},IF(OR($D172 &gt;= BU$6, $E172 &lt; BT$6), 0, 1)+IF(OR($F172 &gt;= BU$6, $G172 &lt; BT$6), 0, 2)+1)</f>
        <v/>
      </c>
      <c r="BU172" s="68" t="str">
        <f ca="1">INDEX({"","_","-","="},IF(OR($D172 &gt;= BV$6, $E172 &lt; BU$6), 0, 1)+IF(OR($F172 &gt;= BV$6, $G172 &lt; BU$6), 0, 2)+1)</f>
        <v/>
      </c>
      <c r="BV172" s="68" t="str">
        <f ca="1">INDEX({"","_","-","="},IF(OR($D172 &gt;= BW$6, $E172 &lt; BV$6), 0, 1)+IF(OR($F172 &gt;= BW$6, $G172 &lt; BV$6), 0, 2)+1)</f>
        <v/>
      </c>
      <c r="BW172" s="68" t="str">
        <f ca="1">INDEX({"","_","-","="},IF(OR($D172 &gt;= BX$6, $E172 &lt; BW$6), 0, 1)+IF(OR($F172 &gt;= BX$6, $G172 &lt; BW$6), 0, 2)+1)</f>
        <v/>
      </c>
      <c r="BX172" s="68" t="str">
        <f ca="1">INDEX({"","_","-","="},IF(OR($D172 &gt;= BY$6, $E172 &lt; BX$6), 0, 1)+IF(OR($F172 &gt;= BY$6, $G172 &lt; BX$6), 0, 2)+1)</f>
        <v/>
      </c>
      <c r="BY172" s="68" t="str">
        <f ca="1">INDEX({"","_","-","="},IF(OR($D172 &gt;= BZ$6, $E172 &lt; BY$6), 0, 1)+IF(OR($F172 &gt;= BZ$6, $G172 &lt; BY$6), 0, 2)+1)</f>
        <v/>
      </c>
      <c r="BZ172" s="68" t="str">
        <f ca="1">INDEX({"","_","-","="},IF(OR($D172 &gt;= CA$6, $E172 &lt; BZ$6), 0, 1)+IF(OR($F172 &gt;= CA$6, $G172 &lt; BZ$6), 0, 2)+1)</f>
        <v/>
      </c>
      <c r="CA172" s="68" t="str">
        <f ca="1">INDEX({"","_","-","="},IF(OR($D172 &gt;= CB$6, $E172 &lt; CA$6), 0, 1)+IF(OR($F172 &gt;= CB$6, $G172 &lt; CA$6), 0, 2)+1)</f>
        <v/>
      </c>
      <c r="CB172" s="68" t="str">
        <f ca="1">INDEX({"","_","-","="},IF(OR($D172 &gt;= CC$6, $E172 &lt; CB$6), 0, 1)+IF(OR($F172 &gt;= CC$6, $G172 &lt; CB$6), 0, 2)+1)</f>
        <v/>
      </c>
      <c r="CC172" s="68" t="str">
        <f ca="1">INDEX({"","_","-","="},IF(OR($D172 &gt;= CD$6, $E172 &lt; CC$6), 0, 1)+IF(OR($F172 &gt;= CD$6, $G172 &lt; CC$6), 0, 2)+1)</f>
        <v/>
      </c>
      <c r="CD172" s="68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IF('临-进度'!M168,'临-进度'!$A168,"")</f>
        <v/>
      </c>
      <c r="B173" s="8" t="str">
        <f ca="1">IF('临-进度'!M168,'临-进度'!$B168,"")</f>
        <v/>
      </c>
      <c r="C173" s="8" t="str">
        <f ca="1">IF('临-进度'!M168,'临-进度'!$E168,"")</f>
        <v/>
      </c>
      <c r="D173" s="40" t="str">
        <f ca="1">IF('临-进度'!$M168,'临-进度'!$I168,"")</f>
        <v/>
      </c>
      <c r="E173" s="40" t="str">
        <f ca="1">IF('临-进度'!$M168,'临-进度'!$AE168,"")</f>
        <v/>
      </c>
      <c r="F173" s="40" t="str">
        <f ca="1">IF('临-进度'!$M168,'临-进度'!$J168,"")</f>
        <v/>
      </c>
      <c r="G173" s="73" t="str">
        <f ca="1">IF('临-进度'!$M168,'临-进度'!$AF168,"")</f>
        <v/>
      </c>
      <c r="H173" s="68" t="str">
        <f ca="1">INDEX({"","_","-","="},IF(OR($D173 &gt;= I$6, $E173 &lt; H$6), 0, 1)+IF(OR($F173 &gt;= I$6, $G173 &lt; H$6), 0, 2)+1)</f>
        <v/>
      </c>
      <c r="I173" s="68" t="str">
        <f ca="1">INDEX({"","_","-","="},IF(OR($D173 &gt;= J$6, $E173 &lt; I$6), 0, 1)+IF(OR($F173 &gt;= J$6, $G173 &lt; I$6), 0, 2)+1)</f>
        <v/>
      </c>
      <c r="J173" s="68" t="str">
        <f ca="1">INDEX({"","_","-","="},IF(OR($D173 &gt;= K$6, $E173 &lt; J$6), 0, 1)+IF(OR($F173 &gt;= K$6, $G173 &lt; J$6), 0, 2)+1)</f>
        <v/>
      </c>
      <c r="K173" s="68" t="str">
        <f ca="1">INDEX({"","_","-","="},IF(OR($D173 &gt;= L$6, $E173 &lt; K$6), 0, 1)+IF(OR($F173 &gt;= L$6, $G173 &lt; K$6), 0, 2)+1)</f>
        <v/>
      </c>
      <c r="L173" s="68" t="str">
        <f ca="1">INDEX({"","_","-","="},IF(OR($D173 &gt;= M$6, $E173 &lt; L$6), 0, 1)+IF(OR($F173 &gt;= M$6, $G173 &lt; L$6), 0, 2)+1)</f>
        <v/>
      </c>
      <c r="M173" s="68" t="str">
        <f ca="1">INDEX({"","_","-","="},IF(OR($D173 &gt;= N$6, $E173 &lt; M$6), 0, 1)+IF(OR($F173 &gt;= N$6, $G173 &lt; M$6), 0, 2)+1)</f>
        <v/>
      </c>
      <c r="N173" s="68" t="str">
        <f ca="1">INDEX({"","_","-","="},IF(OR($D173 &gt;= O$6, $E173 &lt; N$6), 0, 1)+IF(OR($F173 &gt;= O$6, $G173 &lt; N$6), 0, 2)+1)</f>
        <v/>
      </c>
      <c r="O173" s="68" t="str">
        <f ca="1">INDEX({"","_","-","="},IF(OR($D173 &gt;= P$6, $E173 &lt; O$6), 0, 1)+IF(OR($F173 &gt;= P$6, $G173 &lt; O$6), 0, 2)+1)</f>
        <v/>
      </c>
      <c r="P173" s="68" t="str">
        <f ca="1">INDEX({"","_","-","="},IF(OR($D173 &gt;= Q$6, $E173 &lt; P$6), 0, 1)+IF(OR($F173 &gt;= Q$6, $G173 &lt; P$6), 0, 2)+1)</f>
        <v/>
      </c>
      <c r="Q173" s="68" t="str">
        <f ca="1">INDEX({"","_","-","="},IF(OR($D173 &gt;= R$6, $E173 &lt; Q$6), 0, 1)+IF(OR($F173 &gt;= R$6, $G173 &lt; Q$6), 0, 2)+1)</f>
        <v/>
      </c>
      <c r="R173" s="68" t="str">
        <f ca="1">INDEX({"","_","-","="},IF(OR($D173 &gt;= S$6, $E173 &lt; R$6), 0, 1)+IF(OR($F173 &gt;= S$6, $G173 &lt; R$6), 0, 2)+1)</f>
        <v/>
      </c>
      <c r="S173" s="68" t="str">
        <f ca="1">INDEX({"","_","-","="},IF(OR($D173 &gt;= T$6, $E173 &lt; S$6), 0, 1)+IF(OR($F173 &gt;= T$6, $G173 &lt; S$6), 0, 2)+1)</f>
        <v/>
      </c>
      <c r="T173" s="68" t="str">
        <f ca="1">INDEX({"","_","-","="},IF(OR($D173 &gt;= U$6, $E173 &lt; T$6), 0, 1)+IF(OR($F173 &gt;= U$6, $G173 &lt; T$6), 0, 2)+1)</f>
        <v/>
      </c>
      <c r="U173" s="68" t="str">
        <f ca="1">INDEX({"","_","-","="},IF(OR($D173 &gt;= V$6, $E173 &lt; U$6), 0, 1)+IF(OR($F173 &gt;= V$6, $G173 &lt; U$6), 0, 2)+1)</f>
        <v/>
      </c>
      <c r="V173" s="68" t="str">
        <f ca="1">INDEX({"","_","-","="},IF(OR($D173 &gt;= W$6, $E173 &lt; V$6), 0, 1)+IF(OR($F173 &gt;= W$6, $G173 &lt; V$6), 0, 2)+1)</f>
        <v/>
      </c>
      <c r="W173" s="68" t="str">
        <f ca="1">INDEX({"","_","-","="},IF(OR($D173 &gt;= X$6, $E173 &lt; W$6), 0, 1)+IF(OR($F173 &gt;= X$6, $G173 &lt; W$6), 0, 2)+1)</f>
        <v/>
      </c>
      <c r="X173" s="68" t="str">
        <f ca="1">INDEX({"","_","-","="},IF(OR($D173 &gt;= Y$6, $E173 &lt; X$6), 0, 1)+IF(OR($F173 &gt;= Y$6, $G173 &lt; X$6), 0, 2)+1)</f>
        <v/>
      </c>
      <c r="Y173" s="68" t="str">
        <f ca="1">INDEX({"","_","-","="},IF(OR($D173 &gt;= Z$6, $E173 &lt; Y$6), 0, 1)+IF(OR($F173 &gt;= Z$6, $G173 &lt; Y$6), 0, 2)+1)</f>
        <v/>
      </c>
      <c r="Z173" s="68" t="str">
        <f ca="1">INDEX({"","_","-","="},IF(OR($D173 &gt;= AA$6, $E173 &lt; Z$6), 0, 1)+IF(OR($F173 &gt;= AA$6, $G173 &lt; Z$6), 0, 2)+1)</f>
        <v/>
      </c>
      <c r="AA173" s="68" t="str">
        <f ca="1">INDEX({"","_","-","="},IF(OR($D173 &gt;= AB$6, $E173 &lt; AA$6), 0, 1)+IF(OR($F173 &gt;= AB$6, $G173 &lt; AA$6), 0, 2)+1)</f>
        <v/>
      </c>
      <c r="AB173" s="68" t="str">
        <f ca="1">INDEX({"","_","-","="},IF(OR($D173 &gt;= AC$6, $E173 &lt; AB$6), 0, 1)+IF(OR($F173 &gt;= AC$6, $G173 &lt; AB$6), 0, 2)+1)</f>
        <v/>
      </c>
      <c r="AC173" s="68" t="str">
        <f ca="1">INDEX({"","_","-","="},IF(OR($D173 &gt;= AD$6, $E173 &lt; AC$6), 0, 1)+IF(OR($F173 &gt;= AD$6, $G173 &lt; AC$6), 0, 2)+1)</f>
        <v/>
      </c>
      <c r="AD173" s="68" t="str">
        <f ca="1">INDEX({"","_","-","="},IF(OR($D173 &gt;= AE$6, $E173 &lt; AD$6), 0, 1)+IF(OR($F173 &gt;= AE$6, $G173 &lt; AD$6), 0, 2)+1)</f>
        <v/>
      </c>
      <c r="AE173" s="68" t="str">
        <f ca="1">INDEX({"","_","-","="},IF(OR($D173 &gt;= AF$6, $E173 &lt; AE$6), 0, 1)+IF(OR($F173 &gt;= AF$6, $G173 &lt; AE$6), 0, 2)+1)</f>
        <v/>
      </c>
      <c r="AF173" s="68" t="str">
        <f ca="1">INDEX({"","_","-","="},IF(OR($D173 &gt;= AG$6, $E173 &lt; AF$6), 0, 1)+IF(OR($F173 &gt;= AG$6, $G173 &lt; AF$6), 0, 2)+1)</f>
        <v/>
      </c>
      <c r="AG173" s="68" t="str">
        <f ca="1">INDEX({"","_","-","="},IF(OR($D173 &gt;= AH$6, $E173 &lt; AG$6), 0, 1)+IF(OR($F173 &gt;= AH$6, $G173 &lt; AG$6), 0, 2)+1)</f>
        <v/>
      </c>
      <c r="AH173" s="68" t="str">
        <f ca="1">INDEX({"","_","-","="},IF(OR($D173 &gt;= AI$6, $E173 &lt; AH$6), 0, 1)+IF(OR($F173 &gt;= AI$6, $G173 &lt; AH$6), 0, 2)+1)</f>
        <v/>
      </c>
      <c r="AI173" s="68" t="str">
        <f ca="1">INDEX({"","_","-","="},IF(OR($D173 &gt;= AJ$6, $E173 &lt; AI$6), 0, 1)+IF(OR($F173 &gt;= AJ$6, $G173 &lt; AI$6), 0, 2)+1)</f>
        <v/>
      </c>
      <c r="AJ173" s="68" t="str">
        <f ca="1">INDEX({"","_","-","="},IF(OR($D173 &gt;= AK$6, $E173 &lt; AJ$6), 0, 1)+IF(OR($F173 &gt;= AK$6, $G173 &lt; AJ$6), 0, 2)+1)</f>
        <v/>
      </c>
      <c r="AK173" s="68" t="str">
        <f ca="1">INDEX({"","_","-","="},IF(OR($D173 &gt;= AL$6, $E173 &lt; AK$6), 0, 1)+IF(OR($F173 &gt;= AL$6, $G173 &lt; AK$6), 0, 2)+1)</f>
        <v/>
      </c>
      <c r="AL173" s="68" t="str">
        <f ca="1">INDEX({"","_","-","="},IF(OR($D173 &gt;= AM$6, $E173 &lt; AL$6), 0, 1)+IF(OR($F173 &gt;= AM$6, $G173 &lt; AL$6), 0, 2)+1)</f>
        <v/>
      </c>
      <c r="AM173" s="68" t="str">
        <f ca="1">INDEX({"","_","-","="},IF(OR($D173 &gt;= AN$6, $E173 &lt; AM$6), 0, 1)+IF(OR($F173 &gt;= AN$6, $G173 &lt; AM$6), 0, 2)+1)</f>
        <v/>
      </c>
      <c r="AN173" s="68" t="str">
        <f ca="1">INDEX({"","_","-","="},IF(OR($D173 &gt;= AO$6, $E173 &lt; AN$6), 0, 1)+IF(OR($F173 &gt;= AO$6, $G173 &lt; AN$6), 0, 2)+1)</f>
        <v/>
      </c>
      <c r="AO173" s="68" t="str">
        <f ca="1">INDEX({"","_","-","="},IF(OR($D173 &gt;= AP$6, $E173 &lt; AO$6), 0, 1)+IF(OR($F173 &gt;= AP$6, $G173 &lt; AO$6), 0, 2)+1)</f>
        <v/>
      </c>
      <c r="AP173" s="68" t="str">
        <f ca="1">INDEX({"","_","-","="},IF(OR($D173 &gt;= AQ$6, $E173 &lt; AP$6), 0, 1)+IF(OR($F173 &gt;= AQ$6, $G173 &lt; AP$6), 0, 2)+1)</f>
        <v/>
      </c>
      <c r="AQ173" s="68" t="str">
        <f ca="1">INDEX({"","_","-","="},IF(OR($D173 &gt;= AR$6, $E173 &lt; AQ$6), 0, 1)+IF(OR($F173 &gt;= AR$6, $G173 &lt; AQ$6), 0, 2)+1)</f>
        <v/>
      </c>
      <c r="AR173" s="68" t="str">
        <f ca="1">INDEX({"","_","-","="},IF(OR($D173 &gt;= AS$6, $E173 &lt; AR$6), 0, 1)+IF(OR($F173 &gt;= AS$6, $G173 &lt; AR$6), 0, 2)+1)</f>
        <v/>
      </c>
      <c r="AS173" s="68" t="str">
        <f ca="1">INDEX({"","_","-","="},IF(OR($D173 &gt;= AT$6, $E173 &lt; AS$6), 0, 1)+IF(OR($F173 &gt;= AT$6, $G173 &lt; AS$6), 0, 2)+1)</f>
        <v/>
      </c>
      <c r="AT173" s="68" t="str">
        <f ca="1">INDEX({"","_","-","="},IF(OR($D173 &gt;= AU$6, $E173 &lt; AT$6), 0, 1)+IF(OR($F173 &gt;= AU$6, $G173 &lt; AT$6), 0, 2)+1)</f>
        <v/>
      </c>
      <c r="AU173" s="68" t="str">
        <f ca="1">INDEX({"","_","-","="},IF(OR($D173 &gt;= AV$6, $E173 &lt; AU$6), 0, 1)+IF(OR($F173 &gt;= AV$6, $G173 &lt; AU$6), 0, 2)+1)</f>
        <v/>
      </c>
      <c r="AV173" s="68" t="str">
        <f ca="1">INDEX({"","_","-","="},IF(OR($D173 &gt;= AW$6, $E173 &lt; AV$6), 0, 1)+IF(OR($F173 &gt;= AW$6, $G173 &lt; AV$6), 0, 2)+1)</f>
        <v/>
      </c>
      <c r="AW173" s="68" t="str">
        <f ca="1">INDEX({"","_","-","="},IF(OR($D173 &gt;= AX$6, $E173 &lt; AW$6), 0, 1)+IF(OR($F173 &gt;= AX$6, $G173 &lt; AW$6), 0, 2)+1)</f>
        <v/>
      </c>
      <c r="AX173" s="68" t="str">
        <f ca="1">INDEX({"","_","-","="},IF(OR($D173 &gt;= AY$6, $E173 &lt; AX$6), 0, 1)+IF(OR($F173 &gt;= AY$6, $G173 &lt; AX$6), 0, 2)+1)</f>
        <v/>
      </c>
      <c r="AY173" s="68" t="str">
        <f ca="1">INDEX({"","_","-","="},IF(OR($D173 &gt;= AZ$6, $E173 &lt; AY$6), 0, 1)+IF(OR($F173 &gt;= AZ$6, $G173 &lt; AY$6), 0, 2)+1)</f>
        <v/>
      </c>
      <c r="AZ173" s="68" t="str">
        <f ca="1">INDEX({"","_","-","="},IF(OR($D173 &gt;= BA$6, $E173 &lt; AZ$6), 0, 1)+IF(OR($F173 &gt;= BA$6, $G173 &lt; AZ$6), 0, 2)+1)</f>
        <v/>
      </c>
      <c r="BA173" s="68" t="str">
        <f ca="1">INDEX({"","_","-","="},IF(OR($D173 &gt;= BB$6, $E173 &lt; BA$6), 0, 1)+IF(OR($F173 &gt;= BB$6, $G173 &lt; BA$6), 0, 2)+1)</f>
        <v/>
      </c>
      <c r="BB173" s="68" t="str">
        <f ca="1">INDEX({"","_","-","="},IF(OR($D173 &gt;= BC$6, $E173 &lt; BB$6), 0, 1)+IF(OR($F173 &gt;= BC$6, $G173 &lt; BB$6), 0, 2)+1)</f>
        <v/>
      </c>
      <c r="BC173" s="68" t="str">
        <f ca="1">INDEX({"","_","-","="},IF(OR($D173 &gt;= BD$6, $E173 &lt; BC$6), 0, 1)+IF(OR($F173 &gt;= BD$6, $G173 &lt; BC$6), 0, 2)+1)</f>
        <v/>
      </c>
      <c r="BD173" s="68" t="str">
        <f ca="1">INDEX({"","_","-","="},IF(OR($D173 &gt;= BE$6, $E173 &lt; BD$6), 0, 1)+IF(OR($F173 &gt;= BE$6, $G173 &lt; BD$6), 0, 2)+1)</f>
        <v/>
      </c>
      <c r="BE173" s="68" t="str">
        <f ca="1">INDEX({"","_","-","="},IF(OR($D173 &gt;= BF$6, $E173 &lt; BE$6), 0, 1)+IF(OR($F173 &gt;= BF$6, $G173 &lt; BE$6), 0, 2)+1)</f>
        <v/>
      </c>
      <c r="BF173" s="68" t="str">
        <f ca="1">INDEX({"","_","-","="},IF(OR($D173 &gt;= BG$6, $E173 &lt; BF$6), 0, 1)+IF(OR($F173 &gt;= BG$6, $G173 &lt; BF$6), 0, 2)+1)</f>
        <v/>
      </c>
      <c r="BG173" s="68" t="str">
        <f ca="1">INDEX({"","_","-","="},IF(OR($D173 &gt;= BH$6, $E173 &lt; BG$6), 0, 1)+IF(OR($F173 &gt;= BH$6, $G173 &lt; BG$6), 0, 2)+1)</f>
        <v/>
      </c>
      <c r="BH173" s="68" t="str">
        <f ca="1">INDEX({"","_","-","="},IF(OR($D173 &gt;= BI$6, $E173 &lt; BH$6), 0, 1)+IF(OR($F173 &gt;= BI$6, $G173 &lt; BH$6), 0, 2)+1)</f>
        <v/>
      </c>
      <c r="BI173" s="68" t="str">
        <f ca="1">INDEX({"","_","-","="},IF(OR($D173 &gt;= BJ$6, $E173 &lt; BI$6), 0, 1)+IF(OR($F173 &gt;= BJ$6, $G173 &lt; BI$6), 0, 2)+1)</f>
        <v/>
      </c>
      <c r="BJ173" s="68" t="str">
        <f ca="1">INDEX({"","_","-","="},IF(OR($D173 &gt;= BK$6, $E173 &lt; BJ$6), 0, 1)+IF(OR($F173 &gt;= BK$6, $G173 &lt; BJ$6), 0, 2)+1)</f>
        <v/>
      </c>
      <c r="BK173" s="68" t="str">
        <f ca="1">INDEX({"","_","-","="},IF(OR($D173 &gt;= BL$6, $E173 &lt; BK$6), 0, 1)+IF(OR($F173 &gt;= BL$6, $G173 &lt; BK$6), 0, 2)+1)</f>
        <v/>
      </c>
      <c r="BL173" s="68" t="str">
        <f ca="1">INDEX({"","_","-","="},IF(OR($D173 &gt;= BM$6, $E173 &lt; BL$6), 0, 1)+IF(OR($F173 &gt;= BM$6, $G173 &lt; BL$6), 0, 2)+1)</f>
        <v/>
      </c>
      <c r="BM173" s="68" t="str">
        <f ca="1">INDEX({"","_","-","="},IF(OR($D173 &gt;= BN$6, $E173 &lt; BM$6), 0, 1)+IF(OR($F173 &gt;= BN$6, $G173 &lt; BM$6), 0, 2)+1)</f>
        <v/>
      </c>
      <c r="BN173" s="68" t="str">
        <f ca="1">INDEX({"","_","-","="},IF(OR($D173 &gt;= BO$6, $E173 &lt; BN$6), 0, 1)+IF(OR($F173 &gt;= BO$6, $G173 &lt; BN$6), 0, 2)+1)</f>
        <v/>
      </c>
      <c r="BO173" s="68" t="str">
        <f ca="1">INDEX({"","_","-","="},IF(OR($D173 &gt;= BP$6, $E173 &lt; BO$6), 0, 1)+IF(OR($F173 &gt;= BP$6, $G173 &lt; BO$6), 0, 2)+1)</f>
        <v/>
      </c>
      <c r="BP173" s="68" t="str">
        <f ca="1">INDEX({"","_","-","="},IF(OR($D173 &gt;= BQ$6, $E173 &lt; BP$6), 0, 1)+IF(OR($F173 &gt;= BQ$6, $G173 &lt; BP$6), 0, 2)+1)</f>
        <v/>
      </c>
      <c r="BQ173" s="68" t="str">
        <f ca="1">INDEX({"","_","-","="},IF(OR($D173 &gt;= BR$6, $E173 &lt; BQ$6), 0, 1)+IF(OR($F173 &gt;= BR$6, $G173 &lt; BQ$6), 0, 2)+1)</f>
        <v/>
      </c>
      <c r="BR173" s="68" t="str">
        <f ca="1">INDEX({"","_","-","="},IF(OR($D173 &gt;= BS$6, $E173 &lt; BR$6), 0, 1)+IF(OR($F173 &gt;= BS$6, $G173 &lt; BR$6), 0, 2)+1)</f>
        <v/>
      </c>
      <c r="BS173" s="68" t="str">
        <f ca="1">INDEX({"","_","-","="},IF(OR($D173 &gt;= BT$6, $E173 &lt; BS$6), 0, 1)+IF(OR($F173 &gt;= BT$6, $G173 &lt; BS$6), 0, 2)+1)</f>
        <v/>
      </c>
      <c r="BT173" s="68" t="str">
        <f ca="1">INDEX({"","_","-","="},IF(OR($D173 &gt;= BU$6, $E173 &lt; BT$6), 0, 1)+IF(OR($F173 &gt;= BU$6, $G173 &lt; BT$6), 0, 2)+1)</f>
        <v/>
      </c>
      <c r="BU173" s="68" t="str">
        <f ca="1">INDEX({"","_","-","="},IF(OR($D173 &gt;= BV$6, $E173 &lt; BU$6), 0, 1)+IF(OR($F173 &gt;= BV$6, $G173 &lt; BU$6), 0, 2)+1)</f>
        <v/>
      </c>
      <c r="BV173" s="68" t="str">
        <f ca="1">INDEX({"","_","-","="},IF(OR($D173 &gt;= BW$6, $E173 &lt; BV$6), 0, 1)+IF(OR($F173 &gt;= BW$6, $G173 &lt; BV$6), 0, 2)+1)</f>
        <v/>
      </c>
      <c r="BW173" s="68" t="str">
        <f ca="1">INDEX({"","_","-","="},IF(OR($D173 &gt;= BX$6, $E173 &lt; BW$6), 0, 1)+IF(OR($F173 &gt;= BX$6, $G173 &lt; BW$6), 0, 2)+1)</f>
        <v/>
      </c>
      <c r="BX173" s="68" t="str">
        <f ca="1">INDEX({"","_","-","="},IF(OR($D173 &gt;= BY$6, $E173 &lt; BX$6), 0, 1)+IF(OR($F173 &gt;= BY$6, $G173 &lt; BX$6), 0, 2)+1)</f>
        <v/>
      </c>
      <c r="BY173" s="68" t="str">
        <f ca="1">INDEX({"","_","-","="},IF(OR($D173 &gt;= BZ$6, $E173 &lt; BY$6), 0, 1)+IF(OR($F173 &gt;= BZ$6, $G173 &lt; BY$6), 0, 2)+1)</f>
        <v/>
      </c>
      <c r="BZ173" s="68" t="str">
        <f ca="1">INDEX({"","_","-","="},IF(OR($D173 &gt;= CA$6, $E173 &lt; BZ$6), 0, 1)+IF(OR($F173 &gt;= CA$6, $G173 &lt; BZ$6), 0, 2)+1)</f>
        <v/>
      </c>
      <c r="CA173" s="68" t="str">
        <f ca="1">INDEX({"","_","-","="},IF(OR($D173 &gt;= CB$6, $E173 &lt; CA$6), 0, 1)+IF(OR($F173 &gt;= CB$6, $G173 &lt; CA$6), 0, 2)+1)</f>
        <v/>
      </c>
      <c r="CB173" s="68" t="str">
        <f ca="1">INDEX({"","_","-","="},IF(OR($D173 &gt;= CC$6, $E173 &lt; CB$6), 0, 1)+IF(OR($F173 &gt;= CC$6, $G173 &lt; CB$6), 0, 2)+1)</f>
        <v/>
      </c>
      <c r="CC173" s="68" t="str">
        <f ca="1">INDEX({"","_","-","="},IF(OR($D173 &gt;= CD$6, $E173 &lt; CC$6), 0, 1)+IF(OR($F173 &gt;= CD$6, $G173 &lt; CC$6), 0, 2)+1)</f>
        <v/>
      </c>
      <c r="CD173" s="68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IF('临-进度'!M169,'临-进度'!$A169,"")</f>
        <v/>
      </c>
      <c r="B174" s="8" t="str">
        <f ca="1">IF('临-进度'!M169,'临-进度'!$B169,"")</f>
        <v/>
      </c>
      <c r="C174" s="8" t="str">
        <f ca="1">IF('临-进度'!M169,'临-进度'!$E169,"")</f>
        <v/>
      </c>
      <c r="D174" s="40" t="str">
        <f ca="1">IF('临-进度'!$M169,'临-进度'!$I169,"")</f>
        <v/>
      </c>
      <c r="E174" s="40" t="str">
        <f ca="1">IF('临-进度'!$M169,'临-进度'!$AE169,"")</f>
        <v/>
      </c>
      <c r="F174" s="40" t="str">
        <f ca="1">IF('临-进度'!$M169,'临-进度'!$J169,"")</f>
        <v/>
      </c>
      <c r="G174" s="73" t="str">
        <f ca="1">IF('临-进度'!$M169,'临-进度'!$AF169,"")</f>
        <v/>
      </c>
      <c r="H174" s="68" t="str">
        <f ca="1">INDEX({"","_","-","="},IF(OR($D174 &gt;= I$6, $E174 &lt; H$6), 0, 1)+IF(OR($F174 &gt;= I$6, $G174 &lt; H$6), 0, 2)+1)</f>
        <v/>
      </c>
      <c r="I174" s="68" t="str">
        <f ca="1">INDEX({"","_","-","="},IF(OR($D174 &gt;= J$6, $E174 &lt; I$6), 0, 1)+IF(OR($F174 &gt;= J$6, $G174 &lt; I$6), 0, 2)+1)</f>
        <v/>
      </c>
      <c r="J174" s="68" t="str">
        <f ca="1">INDEX({"","_","-","="},IF(OR($D174 &gt;= K$6, $E174 &lt; J$6), 0, 1)+IF(OR($F174 &gt;= K$6, $G174 &lt; J$6), 0, 2)+1)</f>
        <v/>
      </c>
      <c r="K174" s="68" t="str">
        <f ca="1">INDEX({"","_","-","="},IF(OR($D174 &gt;= L$6, $E174 &lt; K$6), 0, 1)+IF(OR($F174 &gt;= L$6, $G174 &lt; K$6), 0, 2)+1)</f>
        <v/>
      </c>
      <c r="L174" s="68" t="str">
        <f ca="1">INDEX({"","_","-","="},IF(OR($D174 &gt;= M$6, $E174 &lt; L$6), 0, 1)+IF(OR($F174 &gt;= M$6, $G174 &lt; L$6), 0, 2)+1)</f>
        <v/>
      </c>
      <c r="M174" s="68" t="str">
        <f ca="1">INDEX({"","_","-","="},IF(OR($D174 &gt;= N$6, $E174 &lt; M$6), 0, 1)+IF(OR($F174 &gt;= N$6, $G174 &lt; M$6), 0, 2)+1)</f>
        <v/>
      </c>
      <c r="N174" s="68" t="str">
        <f ca="1">INDEX({"","_","-","="},IF(OR($D174 &gt;= O$6, $E174 &lt; N$6), 0, 1)+IF(OR($F174 &gt;= O$6, $G174 &lt; N$6), 0, 2)+1)</f>
        <v/>
      </c>
      <c r="O174" s="68" t="str">
        <f ca="1">INDEX({"","_","-","="},IF(OR($D174 &gt;= P$6, $E174 &lt; O$6), 0, 1)+IF(OR($F174 &gt;= P$6, $G174 &lt; O$6), 0, 2)+1)</f>
        <v/>
      </c>
      <c r="P174" s="68" t="str">
        <f ca="1">INDEX({"","_","-","="},IF(OR($D174 &gt;= Q$6, $E174 &lt; P$6), 0, 1)+IF(OR($F174 &gt;= Q$6, $G174 &lt; P$6), 0, 2)+1)</f>
        <v/>
      </c>
      <c r="Q174" s="68" t="str">
        <f ca="1">INDEX({"","_","-","="},IF(OR($D174 &gt;= R$6, $E174 &lt; Q$6), 0, 1)+IF(OR($F174 &gt;= R$6, $G174 &lt; Q$6), 0, 2)+1)</f>
        <v/>
      </c>
      <c r="R174" s="68" t="str">
        <f ca="1">INDEX({"","_","-","="},IF(OR($D174 &gt;= S$6, $E174 &lt; R$6), 0, 1)+IF(OR($F174 &gt;= S$6, $G174 &lt; R$6), 0, 2)+1)</f>
        <v/>
      </c>
      <c r="S174" s="68" t="str">
        <f ca="1">INDEX({"","_","-","="},IF(OR($D174 &gt;= T$6, $E174 &lt; S$6), 0, 1)+IF(OR($F174 &gt;= T$6, $G174 &lt; S$6), 0, 2)+1)</f>
        <v/>
      </c>
      <c r="T174" s="68" t="str">
        <f ca="1">INDEX({"","_","-","="},IF(OR($D174 &gt;= U$6, $E174 &lt; T$6), 0, 1)+IF(OR($F174 &gt;= U$6, $G174 &lt; T$6), 0, 2)+1)</f>
        <v/>
      </c>
      <c r="U174" s="68" t="str">
        <f ca="1">INDEX({"","_","-","="},IF(OR($D174 &gt;= V$6, $E174 &lt; U$6), 0, 1)+IF(OR($F174 &gt;= V$6, $G174 &lt; U$6), 0, 2)+1)</f>
        <v/>
      </c>
      <c r="V174" s="68" t="str">
        <f ca="1">INDEX({"","_","-","="},IF(OR($D174 &gt;= W$6, $E174 &lt; V$6), 0, 1)+IF(OR($F174 &gt;= W$6, $G174 &lt; V$6), 0, 2)+1)</f>
        <v/>
      </c>
      <c r="W174" s="68" t="str">
        <f ca="1">INDEX({"","_","-","="},IF(OR($D174 &gt;= X$6, $E174 &lt; W$6), 0, 1)+IF(OR($F174 &gt;= X$6, $G174 &lt; W$6), 0, 2)+1)</f>
        <v/>
      </c>
      <c r="X174" s="68" t="str">
        <f ca="1">INDEX({"","_","-","="},IF(OR($D174 &gt;= Y$6, $E174 &lt; X$6), 0, 1)+IF(OR($F174 &gt;= Y$6, $G174 &lt; X$6), 0, 2)+1)</f>
        <v/>
      </c>
      <c r="Y174" s="68" t="str">
        <f ca="1">INDEX({"","_","-","="},IF(OR($D174 &gt;= Z$6, $E174 &lt; Y$6), 0, 1)+IF(OR($F174 &gt;= Z$6, $G174 &lt; Y$6), 0, 2)+1)</f>
        <v/>
      </c>
      <c r="Z174" s="68" t="str">
        <f ca="1">INDEX({"","_","-","="},IF(OR($D174 &gt;= AA$6, $E174 &lt; Z$6), 0, 1)+IF(OR($F174 &gt;= AA$6, $G174 &lt; Z$6), 0, 2)+1)</f>
        <v/>
      </c>
      <c r="AA174" s="68" t="str">
        <f ca="1">INDEX({"","_","-","="},IF(OR($D174 &gt;= AB$6, $E174 &lt; AA$6), 0, 1)+IF(OR($F174 &gt;= AB$6, $G174 &lt; AA$6), 0, 2)+1)</f>
        <v/>
      </c>
      <c r="AB174" s="68" t="str">
        <f ca="1">INDEX({"","_","-","="},IF(OR($D174 &gt;= AC$6, $E174 &lt; AB$6), 0, 1)+IF(OR($F174 &gt;= AC$6, $G174 &lt; AB$6), 0, 2)+1)</f>
        <v/>
      </c>
      <c r="AC174" s="68" t="str">
        <f ca="1">INDEX({"","_","-","="},IF(OR($D174 &gt;= AD$6, $E174 &lt; AC$6), 0, 1)+IF(OR($F174 &gt;= AD$6, $G174 &lt; AC$6), 0, 2)+1)</f>
        <v/>
      </c>
      <c r="AD174" s="68" t="str">
        <f ca="1">INDEX({"","_","-","="},IF(OR($D174 &gt;= AE$6, $E174 &lt; AD$6), 0, 1)+IF(OR($F174 &gt;= AE$6, $G174 &lt; AD$6), 0, 2)+1)</f>
        <v/>
      </c>
      <c r="AE174" s="68" t="str">
        <f ca="1">INDEX({"","_","-","="},IF(OR($D174 &gt;= AF$6, $E174 &lt; AE$6), 0, 1)+IF(OR($F174 &gt;= AF$6, $G174 &lt; AE$6), 0, 2)+1)</f>
        <v/>
      </c>
      <c r="AF174" s="68" t="str">
        <f ca="1">INDEX({"","_","-","="},IF(OR($D174 &gt;= AG$6, $E174 &lt; AF$6), 0, 1)+IF(OR($F174 &gt;= AG$6, $G174 &lt; AF$6), 0, 2)+1)</f>
        <v/>
      </c>
      <c r="AG174" s="68" t="str">
        <f ca="1">INDEX({"","_","-","="},IF(OR($D174 &gt;= AH$6, $E174 &lt; AG$6), 0, 1)+IF(OR($F174 &gt;= AH$6, $G174 &lt; AG$6), 0, 2)+1)</f>
        <v/>
      </c>
      <c r="AH174" s="68" t="str">
        <f ca="1">INDEX({"","_","-","="},IF(OR($D174 &gt;= AI$6, $E174 &lt; AH$6), 0, 1)+IF(OR($F174 &gt;= AI$6, $G174 &lt; AH$6), 0, 2)+1)</f>
        <v/>
      </c>
      <c r="AI174" s="68" t="str">
        <f ca="1">INDEX({"","_","-","="},IF(OR($D174 &gt;= AJ$6, $E174 &lt; AI$6), 0, 1)+IF(OR($F174 &gt;= AJ$6, $G174 &lt; AI$6), 0, 2)+1)</f>
        <v/>
      </c>
      <c r="AJ174" s="68" t="str">
        <f ca="1">INDEX({"","_","-","="},IF(OR($D174 &gt;= AK$6, $E174 &lt; AJ$6), 0, 1)+IF(OR($F174 &gt;= AK$6, $G174 &lt; AJ$6), 0, 2)+1)</f>
        <v/>
      </c>
      <c r="AK174" s="68" t="str">
        <f ca="1">INDEX({"","_","-","="},IF(OR($D174 &gt;= AL$6, $E174 &lt; AK$6), 0, 1)+IF(OR($F174 &gt;= AL$6, $G174 &lt; AK$6), 0, 2)+1)</f>
        <v/>
      </c>
      <c r="AL174" s="68" t="str">
        <f ca="1">INDEX({"","_","-","="},IF(OR($D174 &gt;= AM$6, $E174 &lt; AL$6), 0, 1)+IF(OR($F174 &gt;= AM$6, $G174 &lt; AL$6), 0, 2)+1)</f>
        <v/>
      </c>
      <c r="AM174" s="68" t="str">
        <f ca="1">INDEX({"","_","-","="},IF(OR($D174 &gt;= AN$6, $E174 &lt; AM$6), 0, 1)+IF(OR($F174 &gt;= AN$6, $G174 &lt; AM$6), 0, 2)+1)</f>
        <v/>
      </c>
      <c r="AN174" s="68" t="str">
        <f ca="1">INDEX({"","_","-","="},IF(OR($D174 &gt;= AO$6, $E174 &lt; AN$6), 0, 1)+IF(OR($F174 &gt;= AO$6, $G174 &lt; AN$6), 0, 2)+1)</f>
        <v/>
      </c>
      <c r="AO174" s="68" t="str">
        <f ca="1">INDEX({"","_","-","="},IF(OR($D174 &gt;= AP$6, $E174 &lt; AO$6), 0, 1)+IF(OR($F174 &gt;= AP$6, $G174 &lt; AO$6), 0, 2)+1)</f>
        <v/>
      </c>
      <c r="AP174" s="68" t="str">
        <f ca="1">INDEX({"","_","-","="},IF(OR($D174 &gt;= AQ$6, $E174 &lt; AP$6), 0, 1)+IF(OR($F174 &gt;= AQ$6, $G174 &lt; AP$6), 0, 2)+1)</f>
        <v/>
      </c>
      <c r="AQ174" s="68" t="str">
        <f ca="1">INDEX({"","_","-","="},IF(OR($D174 &gt;= AR$6, $E174 &lt; AQ$6), 0, 1)+IF(OR($F174 &gt;= AR$6, $G174 &lt; AQ$6), 0, 2)+1)</f>
        <v/>
      </c>
      <c r="AR174" s="68" t="str">
        <f ca="1">INDEX({"","_","-","="},IF(OR($D174 &gt;= AS$6, $E174 &lt; AR$6), 0, 1)+IF(OR($F174 &gt;= AS$6, $G174 &lt; AR$6), 0, 2)+1)</f>
        <v/>
      </c>
      <c r="AS174" s="68" t="str">
        <f ca="1">INDEX({"","_","-","="},IF(OR($D174 &gt;= AT$6, $E174 &lt; AS$6), 0, 1)+IF(OR($F174 &gt;= AT$6, $G174 &lt; AS$6), 0, 2)+1)</f>
        <v/>
      </c>
      <c r="AT174" s="68" t="str">
        <f ca="1">INDEX({"","_","-","="},IF(OR($D174 &gt;= AU$6, $E174 &lt; AT$6), 0, 1)+IF(OR($F174 &gt;= AU$6, $G174 &lt; AT$6), 0, 2)+1)</f>
        <v/>
      </c>
      <c r="AU174" s="68" t="str">
        <f ca="1">INDEX({"","_","-","="},IF(OR($D174 &gt;= AV$6, $E174 &lt; AU$6), 0, 1)+IF(OR($F174 &gt;= AV$6, $G174 &lt; AU$6), 0, 2)+1)</f>
        <v/>
      </c>
      <c r="AV174" s="68" t="str">
        <f ca="1">INDEX({"","_","-","="},IF(OR($D174 &gt;= AW$6, $E174 &lt; AV$6), 0, 1)+IF(OR($F174 &gt;= AW$6, $G174 &lt; AV$6), 0, 2)+1)</f>
        <v/>
      </c>
      <c r="AW174" s="68" t="str">
        <f ca="1">INDEX({"","_","-","="},IF(OR($D174 &gt;= AX$6, $E174 &lt; AW$6), 0, 1)+IF(OR($F174 &gt;= AX$6, $G174 &lt; AW$6), 0, 2)+1)</f>
        <v/>
      </c>
      <c r="AX174" s="68" t="str">
        <f ca="1">INDEX({"","_","-","="},IF(OR($D174 &gt;= AY$6, $E174 &lt; AX$6), 0, 1)+IF(OR($F174 &gt;= AY$6, $G174 &lt; AX$6), 0, 2)+1)</f>
        <v/>
      </c>
      <c r="AY174" s="68" t="str">
        <f ca="1">INDEX({"","_","-","="},IF(OR($D174 &gt;= AZ$6, $E174 &lt; AY$6), 0, 1)+IF(OR($F174 &gt;= AZ$6, $G174 &lt; AY$6), 0, 2)+1)</f>
        <v/>
      </c>
      <c r="AZ174" s="68" t="str">
        <f ca="1">INDEX({"","_","-","="},IF(OR($D174 &gt;= BA$6, $E174 &lt; AZ$6), 0, 1)+IF(OR($F174 &gt;= BA$6, $G174 &lt; AZ$6), 0, 2)+1)</f>
        <v/>
      </c>
      <c r="BA174" s="68" t="str">
        <f ca="1">INDEX({"","_","-","="},IF(OR($D174 &gt;= BB$6, $E174 &lt; BA$6), 0, 1)+IF(OR($F174 &gt;= BB$6, $G174 &lt; BA$6), 0, 2)+1)</f>
        <v/>
      </c>
      <c r="BB174" s="68" t="str">
        <f ca="1">INDEX({"","_","-","="},IF(OR($D174 &gt;= BC$6, $E174 &lt; BB$6), 0, 1)+IF(OR($F174 &gt;= BC$6, $G174 &lt; BB$6), 0, 2)+1)</f>
        <v/>
      </c>
      <c r="BC174" s="68" t="str">
        <f ca="1">INDEX({"","_","-","="},IF(OR($D174 &gt;= BD$6, $E174 &lt; BC$6), 0, 1)+IF(OR($F174 &gt;= BD$6, $G174 &lt; BC$6), 0, 2)+1)</f>
        <v/>
      </c>
      <c r="BD174" s="68" t="str">
        <f ca="1">INDEX({"","_","-","="},IF(OR($D174 &gt;= BE$6, $E174 &lt; BD$6), 0, 1)+IF(OR($F174 &gt;= BE$6, $G174 &lt; BD$6), 0, 2)+1)</f>
        <v/>
      </c>
      <c r="BE174" s="68" t="str">
        <f ca="1">INDEX({"","_","-","="},IF(OR($D174 &gt;= BF$6, $E174 &lt; BE$6), 0, 1)+IF(OR($F174 &gt;= BF$6, $G174 &lt; BE$6), 0, 2)+1)</f>
        <v/>
      </c>
      <c r="BF174" s="68" t="str">
        <f ca="1">INDEX({"","_","-","="},IF(OR($D174 &gt;= BG$6, $E174 &lt; BF$6), 0, 1)+IF(OR($F174 &gt;= BG$6, $G174 &lt; BF$6), 0, 2)+1)</f>
        <v/>
      </c>
      <c r="BG174" s="68" t="str">
        <f ca="1">INDEX({"","_","-","="},IF(OR($D174 &gt;= BH$6, $E174 &lt; BG$6), 0, 1)+IF(OR($F174 &gt;= BH$6, $G174 &lt; BG$6), 0, 2)+1)</f>
        <v/>
      </c>
      <c r="BH174" s="68" t="str">
        <f ca="1">INDEX({"","_","-","="},IF(OR($D174 &gt;= BI$6, $E174 &lt; BH$6), 0, 1)+IF(OR($F174 &gt;= BI$6, $G174 &lt; BH$6), 0, 2)+1)</f>
        <v/>
      </c>
      <c r="BI174" s="68" t="str">
        <f ca="1">INDEX({"","_","-","="},IF(OR($D174 &gt;= BJ$6, $E174 &lt; BI$6), 0, 1)+IF(OR($F174 &gt;= BJ$6, $G174 &lt; BI$6), 0, 2)+1)</f>
        <v/>
      </c>
      <c r="BJ174" s="68" t="str">
        <f ca="1">INDEX({"","_","-","="},IF(OR($D174 &gt;= BK$6, $E174 &lt; BJ$6), 0, 1)+IF(OR($F174 &gt;= BK$6, $G174 &lt; BJ$6), 0, 2)+1)</f>
        <v/>
      </c>
      <c r="BK174" s="68" t="str">
        <f ca="1">INDEX({"","_","-","="},IF(OR($D174 &gt;= BL$6, $E174 &lt; BK$6), 0, 1)+IF(OR($F174 &gt;= BL$6, $G174 &lt; BK$6), 0, 2)+1)</f>
        <v/>
      </c>
      <c r="BL174" s="68" t="str">
        <f ca="1">INDEX({"","_","-","="},IF(OR($D174 &gt;= BM$6, $E174 &lt; BL$6), 0, 1)+IF(OR($F174 &gt;= BM$6, $G174 &lt; BL$6), 0, 2)+1)</f>
        <v/>
      </c>
      <c r="BM174" s="68" t="str">
        <f ca="1">INDEX({"","_","-","="},IF(OR($D174 &gt;= BN$6, $E174 &lt; BM$6), 0, 1)+IF(OR($F174 &gt;= BN$6, $G174 &lt; BM$6), 0, 2)+1)</f>
        <v/>
      </c>
      <c r="BN174" s="68" t="str">
        <f ca="1">INDEX({"","_","-","="},IF(OR($D174 &gt;= BO$6, $E174 &lt; BN$6), 0, 1)+IF(OR($F174 &gt;= BO$6, $G174 &lt; BN$6), 0, 2)+1)</f>
        <v/>
      </c>
      <c r="BO174" s="68" t="str">
        <f ca="1">INDEX({"","_","-","="},IF(OR($D174 &gt;= BP$6, $E174 &lt; BO$6), 0, 1)+IF(OR($F174 &gt;= BP$6, $G174 &lt; BO$6), 0, 2)+1)</f>
        <v/>
      </c>
      <c r="BP174" s="68" t="str">
        <f ca="1">INDEX({"","_","-","="},IF(OR($D174 &gt;= BQ$6, $E174 &lt; BP$6), 0, 1)+IF(OR($F174 &gt;= BQ$6, $G174 &lt; BP$6), 0, 2)+1)</f>
        <v/>
      </c>
      <c r="BQ174" s="68" t="str">
        <f ca="1">INDEX({"","_","-","="},IF(OR($D174 &gt;= BR$6, $E174 &lt; BQ$6), 0, 1)+IF(OR($F174 &gt;= BR$6, $G174 &lt; BQ$6), 0, 2)+1)</f>
        <v/>
      </c>
      <c r="BR174" s="68" t="str">
        <f ca="1">INDEX({"","_","-","="},IF(OR($D174 &gt;= BS$6, $E174 &lt; BR$6), 0, 1)+IF(OR($F174 &gt;= BS$6, $G174 &lt; BR$6), 0, 2)+1)</f>
        <v/>
      </c>
      <c r="BS174" s="68" t="str">
        <f ca="1">INDEX({"","_","-","="},IF(OR($D174 &gt;= BT$6, $E174 &lt; BS$6), 0, 1)+IF(OR($F174 &gt;= BT$6, $G174 &lt; BS$6), 0, 2)+1)</f>
        <v/>
      </c>
      <c r="BT174" s="68" t="str">
        <f ca="1">INDEX({"","_","-","="},IF(OR($D174 &gt;= BU$6, $E174 &lt; BT$6), 0, 1)+IF(OR($F174 &gt;= BU$6, $G174 &lt; BT$6), 0, 2)+1)</f>
        <v/>
      </c>
      <c r="BU174" s="68" t="str">
        <f ca="1">INDEX({"","_","-","="},IF(OR($D174 &gt;= BV$6, $E174 &lt; BU$6), 0, 1)+IF(OR($F174 &gt;= BV$6, $G174 &lt; BU$6), 0, 2)+1)</f>
        <v/>
      </c>
      <c r="BV174" s="68" t="str">
        <f ca="1">INDEX({"","_","-","="},IF(OR($D174 &gt;= BW$6, $E174 &lt; BV$6), 0, 1)+IF(OR($F174 &gt;= BW$6, $G174 &lt; BV$6), 0, 2)+1)</f>
        <v/>
      </c>
      <c r="BW174" s="68" t="str">
        <f ca="1">INDEX({"","_","-","="},IF(OR($D174 &gt;= BX$6, $E174 &lt; BW$6), 0, 1)+IF(OR($F174 &gt;= BX$6, $G174 &lt; BW$6), 0, 2)+1)</f>
        <v/>
      </c>
      <c r="BX174" s="68" t="str">
        <f ca="1">INDEX({"","_","-","="},IF(OR($D174 &gt;= BY$6, $E174 &lt; BX$6), 0, 1)+IF(OR($F174 &gt;= BY$6, $G174 &lt; BX$6), 0, 2)+1)</f>
        <v/>
      </c>
      <c r="BY174" s="68" t="str">
        <f ca="1">INDEX({"","_","-","="},IF(OR($D174 &gt;= BZ$6, $E174 &lt; BY$6), 0, 1)+IF(OR($F174 &gt;= BZ$6, $G174 &lt; BY$6), 0, 2)+1)</f>
        <v/>
      </c>
      <c r="BZ174" s="68" t="str">
        <f ca="1">INDEX({"","_","-","="},IF(OR($D174 &gt;= CA$6, $E174 &lt; BZ$6), 0, 1)+IF(OR($F174 &gt;= CA$6, $G174 &lt; BZ$6), 0, 2)+1)</f>
        <v/>
      </c>
      <c r="CA174" s="68" t="str">
        <f ca="1">INDEX({"","_","-","="},IF(OR($D174 &gt;= CB$6, $E174 &lt; CA$6), 0, 1)+IF(OR($F174 &gt;= CB$6, $G174 &lt; CA$6), 0, 2)+1)</f>
        <v/>
      </c>
      <c r="CB174" s="68" t="str">
        <f ca="1">INDEX({"","_","-","="},IF(OR($D174 &gt;= CC$6, $E174 &lt; CB$6), 0, 1)+IF(OR($F174 &gt;= CC$6, $G174 &lt; CB$6), 0, 2)+1)</f>
        <v/>
      </c>
      <c r="CC174" s="68" t="str">
        <f ca="1">INDEX({"","_","-","="},IF(OR($D174 &gt;= CD$6, $E174 &lt; CC$6), 0, 1)+IF(OR($F174 &gt;= CD$6, $G174 &lt; CC$6), 0, 2)+1)</f>
        <v/>
      </c>
      <c r="CD174" s="68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IF('临-进度'!M170,'临-进度'!$A170,"")</f>
        <v/>
      </c>
      <c r="B175" s="8" t="str">
        <f ca="1">IF('临-进度'!M170,'临-进度'!$B170,"")</f>
        <v/>
      </c>
      <c r="C175" s="8" t="str">
        <f ca="1">IF('临-进度'!M170,'临-进度'!$E170,"")</f>
        <v/>
      </c>
      <c r="D175" s="40" t="str">
        <f ca="1">IF('临-进度'!$M170,'临-进度'!$I170,"")</f>
        <v/>
      </c>
      <c r="E175" s="40" t="str">
        <f ca="1">IF('临-进度'!$M170,'临-进度'!$AE170,"")</f>
        <v/>
      </c>
      <c r="F175" s="40" t="str">
        <f ca="1">IF('临-进度'!$M170,'临-进度'!$J170,"")</f>
        <v/>
      </c>
      <c r="G175" s="73" t="str">
        <f ca="1">IF('临-进度'!$M170,'临-进度'!$AF170,"")</f>
        <v/>
      </c>
      <c r="H175" s="68" t="str">
        <f ca="1">INDEX({"","_","-","="},IF(OR($D175 &gt;= I$6, $E175 &lt; H$6), 0, 1)+IF(OR($F175 &gt;= I$6, $G175 &lt; H$6), 0, 2)+1)</f>
        <v/>
      </c>
      <c r="I175" s="68" t="str">
        <f ca="1">INDEX({"","_","-","="},IF(OR($D175 &gt;= J$6, $E175 &lt; I$6), 0, 1)+IF(OR($F175 &gt;= J$6, $G175 &lt; I$6), 0, 2)+1)</f>
        <v/>
      </c>
      <c r="J175" s="68" t="str">
        <f ca="1">INDEX({"","_","-","="},IF(OR($D175 &gt;= K$6, $E175 &lt; J$6), 0, 1)+IF(OR($F175 &gt;= K$6, $G175 &lt; J$6), 0, 2)+1)</f>
        <v/>
      </c>
      <c r="K175" s="68" t="str">
        <f ca="1">INDEX({"","_","-","="},IF(OR($D175 &gt;= L$6, $E175 &lt; K$6), 0, 1)+IF(OR($F175 &gt;= L$6, $G175 &lt; K$6), 0, 2)+1)</f>
        <v/>
      </c>
      <c r="L175" s="68" t="str">
        <f ca="1">INDEX({"","_","-","="},IF(OR($D175 &gt;= M$6, $E175 &lt; L$6), 0, 1)+IF(OR($F175 &gt;= M$6, $G175 &lt; L$6), 0, 2)+1)</f>
        <v/>
      </c>
      <c r="M175" s="68" t="str">
        <f ca="1">INDEX({"","_","-","="},IF(OR($D175 &gt;= N$6, $E175 &lt; M$6), 0, 1)+IF(OR($F175 &gt;= N$6, $G175 &lt; M$6), 0, 2)+1)</f>
        <v/>
      </c>
      <c r="N175" s="68" t="str">
        <f ca="1">INDEX({"","_","-","="},IF(OR($D175 &gt;= O$6, $E175 &lt; N$6), 0, 1)+IF(OR($F175 &gt;= O$6, $G175 &lt; N$6), 0, 2)+1)</f>
        <v/>
      </c>
      <c r="O175" s="68" t="str">
        <f ca="1">INDEX({"","_","-","="},IF(OR($D175 &gt;= P$6, $E175 &lt; O$6), 0, 1)+IF(OR($F175 &gt;= P$6, $G175 &lt; O$6), 0, 2)+1)</f>
        <v/>
      </c>
      <c r="P175" s="68" t="str">
        <f ca="1">INDEX({"","_","-","="},IF(OR($D175 &gt;= Q$6, $E175 &lt; P$6), 0, 1)+IF(OR($F175 &gt;= Q$6, $G175 &lt; P$6), 0, 2)+1)</f>
        <v/>
      </c>
      <c r="Q175" s="68" t="str">
        <f ca="1">INDEX({"","_","-","="},IF(OR($D175 &gt;= R$6, $E175 &lt; Q$6), 0, 1)+IF(OR($F175 &gt;= R$6, $G175 &lt; Q$6), 0, 2)+1)</f>
        <v/>
      </c>
      <c r="R175" s="68" t="str">
        <f ca="1">INDEX({"","_","-","="},IF(OR($D175 &gt;= S$6, $E175 &lt; R$6), 0, 1)+IF(OR($F175 &gt;= S$6, $G175 &lt; R$6), 0, 2)+1)</f>
        <v/>
      </c>
      <c r="S175" s="68" t="str">
        <f ca="1">INDEX({"","_","-","="},IF(OR($D175 &gt;= T$6, $E175 &lt; S$6), 0, 1)+IF(OR($F175 &gt;= T$6, $G175 &lt; S$6), 0, 2)+1)</f>
        <v/>
      </c>
      <c r="T175" s="68" t="str">
        <f ca="1">INDEX({"","_","-","="},IF(OR($D175 &gt;= U$6, $E175 &lt; T$6), 0, 1)+IF(OR($F175 &gt;= U$6, $G175 &lt; T$6), 0, 2)+1)</f>
        <v/>
      </c>
      <c r="U175" s="68" t="str">
        <f ca="1">INDEX({"","_","-","="},IF(OR($D175 &gt;= V$6, $E175 &lt; U$6), 0, 1)+IF(OR($F175 &gt;= V$6, $G175 &lt; U$6), 0, 2)+1)</f>
        <v/>
      </c>
      <c r="V175" s="68" t="str">
        <f ca="1">INDEX({"","_","-","="},IF(OR($D175 &gt;= W$6, $E175 &lt; V$6), 0, 1)+IF(OR($F175 &gt;= W$6, $G175 &lt; V$6), 0, 2)+1)</f>
        <v/>
      </c>
      <c r="W175" s="68" t="str">
        <f ca="1">INDEX({"","_","-","="},IF(OR($D175 &gt;= X$6, $E175 &lt; W$6), 0, 1)+IF(OR($F175 &gt;= X$6, $G175 &lt; W$6), 0, 2)+1)</f>
        <v/>
      </c>
      <c r="X175" s="68" t="str">
        <f ca="1">INDEX({"","_","-","="},IF(OR($D175 &gt;= Y$6, $E175 &lt; X$6), 0, 1)+IF(OR($F175 &gt;= Y$6, $G175 &lt; X$6), 0, 2)+1)</f>
        <v/>
      </c>
      <c r="Y175" s="68" t="str">
        <f ca="1">INDEX({"","_","-","="},IF(OR($D175 &gt;= Z$6, $E175 &lt; Y$6), 0, 1)+IF(OR($F175 &gt;= Z$6, $G175 &lt; Y$6), 0, 2)+1)</f>
        <v/>
      </c>
      <c r="Z175" s="68" t="str">
        <f ca="1">INDEX({"","_","-","="},IF(OR($D175 &gt;= AA$6, $E175 &lt; Z$6), 0, 1)+IF(OR($F175 &gt;= AA$6, $G175 &lt; Z$6), 0, 2)+1)</f>
        <v/>
      </c>
      <c r="AA175" s="68" t="str">
        <f ca="1">INDEX({"","_","-","="},IF(OR($D175 &gt;= AB$6, $E175 &lt; AA$6), 0, 1)+IF(OR($F175 &gt;= AB$6, $G175 &lt; AA$6), 0, 2)+1)</f>
        <v/>
      </c>
      <c r="AB175" s="68" t="str">
        <f ca="1">INDEX({"","_","-","="},IF(OR($D175 &gt;= AC$6, $E175 &lt; AB$6), 0, 1)+IF(OR($F175 &gt;= AC$6, $G175 &lt; AB$6), 0, 2)+1)</f>
        <v/>
      </c>
      <c r="AC175" s="68" t="str">
        <f ca="1">INDEX({"","_","-","="},IF(OR($D175 &gt;= AD$6, $E175 &lt; AC$6), 0, 1)+IF(OR($F175 &gt;= AD$6, $G175 &lt; AC$6), 0, 2)+1)</f>
        <v/>
      </c>
      <c r="AD175" s="68" t="str">
        <f ca="1">INDEX({"","_","-","="},IF(OR($D175 &gt;= AE$6, $E175 &lt; AD$6), 0, 1)+IF(OR($F175 &gt;= AE$6, $G175 &lt; AD$6), 0, 2)+1)</f>
        <v/>
      </c>
      <c r="AE175" s="68" t="str">
        <f ca="1">INDEX({"","_","-","="},IF(OR($D175 &gt;= AF$6, $E175 &lt; AE$6), 0, 1)+IF(OR($F175 &gt;= AF$6, $G175 &lt; AE$6), 0, 2)+1)</f>
        <v/>
      </c>
      <c r="AF175" s="68" t="str">
        <f ca="1">INDEX({"","_","-","="},IF(OR($D175 &gt;= AG$6, $E175 &lt; AF$6), 0, 1)+IF(OR($F175 &gt;= AG$6, $G175 &lt; AF$6), 0, 2)+1)</f>
        <v/>
      </c>
      <c r="AG175" s="68" t="str">
        <f ca="1">INDEX({"","_","-","="},IF(OR($D175 &gt;= AH$6, $E175 &lt; AG$6), 0, 1)+IF(OR($F175 &gt;= AH$6, $G175 &lt; AG$6), 0, 2)+1)</f>
        <v/>
      </c>
      <c r="AH175" s="68" t="str">
        <f ca="1">INDEX({"","_","-","="},IF(OR($D175 &gt;= AI$6, $E175 &lt; AH$6), 0, 1)+IF(OR($F175 &gt;= AI$6, $G175 &lt; AH$6), 0, 2)+1)</f>
        <v/>
      </c>
      <c r="AI175" s="68" t="str">
        <f ca="1">INDEX({"","_","-","="},IF(OR($D175 &gt;= AJ$6, $E175 &lt; AI$6), 0, 1)+IF(OR($F175 &gt;= AJ$6, $G175 &lt; AI$6), 0, 2)+1)</f>
        <v/>
      </c>
      <c r="AJ175" s="68" t="str">
        <f ca="1">INDEX({"","_","-","="},IF(OR($D175 &gt;= AK$6, $E175 &lt; AJ$6), 0, 1)+IF(OR($F175 &gt;= AK$6, $G175 &lt; AJ$6), 0, 2)+1)</f>
        <v/>
      </c>
      <c r="AK175" s="68" t="str">
        <f ca="1">INDEX({"","_","-","="},IF(OR($D175 &gt;= AL$6, $E175 &lt; AK$6), 0, 1)+IF(OR($F175 &gt;= AL$6, $G175 &lt; AK$6), 0, 2)+1)</f>
        <v/>
      </c>
      <c r="AL175" s="68" t="str">
        <f ca="1">INDEX({"","_","-","="},IF(OR($D175 &gt;= AM$6, $E175 &lt; AL$6), 0, 1)+IF(OR($F175 &gt;= AM$6, $G175 &lt; AL$6), 0, 2)+1)</f>
        <v/>
      </c>
      <c r="AM175" s="68" t="str">
        <f ca="1">INDEX({"","_","-","="},IF(OR($D175 &gt;= AN$6, $E175 &lt; AM$6), 0, 1)+IF(OR($F175 &gt;= AN$6, $G175 &lt; AM$6), 0, 2)+1)</f>
        <v/>
      </c>
      <c r="AN175" s="68" t="str">
        <f ca="1">INDEX({"","_","-","="},IF(OR($D175 &gt;= AO$6, $E175 &lt; AN$6), 0, 1)+IF(OR($F175 &gt;= AO$6, $G175 &lt; AN$6), 0, 2)+1)</f>
        <v/>
      </c>
      <c r="AO175" s="68" t="str">
        <f ca="1">INDEX({"","_","-","="},IF(OR($D175 &gt;= AP$6, $E175 &lt; AO$6), 0, 1)+IF(OR($F175 &gt;= AP$6, $G175 &lt; AO$6), 0, 2)+1)</f>
        <v/>
      </c>
      <c r="AP175" s="68" t="str">
        <f ca="1">INDEX({"","_","-","="},IF(OR($D175 &gt;= AQ$6, $E175 &lt; AP$6), 0, 1)+IF(OR($F175 &gt;= AQ$6, $G175 &lt; AP$6), 0, 2)+1)</f>
        <v/>
      </c>
      <c r="AQ175" s="68" t="str">
        <f ca="1">INDEX({"","_","-","="},IF(OR($D175 &gt;= AR$6, $E175 &lt; AQ$6), 0, 1)+IF(OR($F175 &gt;= AR$6, $G175 &lt; AQ$6), 0, 2)+1)</f>
        <v/>
      </c>
      <c r="AR175" s="68" t="str">
        <f ca="1">INDEX({"","_","-","="},IF(OR($D175 &gt;= AS$6, $E175 &lt; AR$6), 0, 1)+IF(OR($F175 &gt;= AS$6, $G175 &lt; AR$6), 0, 2)+1)</f>
        <v/>
      </c>
      <c r="AS175" s="68" t="str">
        <f ca="1">INDEX({"","_","-","="},IF(OR($D175 &gt;= AT$6, $E175 &lt; AS$6), 0, 1)+IF(OR($F175 &gt;= AT$6, $G175 &lt; AS$6), 0, 2)+1)</f>
        <v/>
      </c>
      <c r="AT175" s="68" t="str">
        <f ca="1">INDEX({"","_","-","="},IF(OR($D175 &gt;= AU$6, $E175 &lt; AT$6), 0, 1)+IF(OR($F175 &gt;= AU$6, $G175 &lt; AT$6), 0, 2)+1)</f>
        <v/>
      </c>
      <c r="AU175" s="68" t="str">
        <f ca="1">INDEX({"","_","-","="},IF(OR($D175 &gt;= AV$6, $E175 &lt; AU$6), 0, 1)+IF(OR($F175 &gt;= AV$6, $G175 &lt; AU$6), 0, 2)+1)</f>
        <v/>
      </c>
      <c r="AV175" s="68" t="str">
        <f ca="1">INDEX({"","_","-","="},IF(OR($D175 &gt;= AW$6, $E175 &lt; AV$6), 0, 1)+IF(OR($F175 &gt;= AW$6, $G175 &lt; AV$6), 0, 2)+1)</f>
        <v/>
      </c>
      <c r="AW175" s="68" t="str">
        <f ca="1">INDEX({"","_","-","="},IF(OR($D175 &gt;= AX$6, $E175 &lt; AW$6), 0, 1)+IF(OR($F175 &gt;= AX$6, $G175 &lt; AW$6), 0, 2)+1)</f>
        <v/>
      </c>
      <c r="AX175" s="68" t="str">
        <f ca="1">INDEX({"","_","-","="},IF(OR($D175 &gt;= AY$6, $E175 &lt; AX$6), 0, 1)+IF(OR($F175 &gt;= AY$6, $G175 &lt; AX$6), 0, 2)+1)</f>
        <v/>
      </c>
      <c r="AY175" s="68" t="str">
        <f ca="1">INDEX({"","_","-","="},IF(OR($D175 &gt;= AZ$6, $E175 &lt; AY$6), 0, 1)+IF(OR($F175 &gt;= AZ$6, $G175 &lt; AY$6), 0, 2)+1)</f>
        <v/>
      </c>
      <c r="AZ175" s="68" t="str">
        <f ca="1">INDEX({"","_","-","="},IF(OR($D175 &gt;= BA$6, $E175 &lt; AZ$6), 0, 1)+IF(OR($F175 &gt;= BA$6, $G175 &lt; AZ$6), 0, 2)+1)</f>
        <v/>
      </c>
      <c r="BA175" s="68" t="str">
        <f ca="1">INDEX({"","_","-","="},IF(OR($D175 &gt;= BB$6, $E175 &lt; BA$6), 0, 1)+IF(OR($F175 &gt;= BB$6, $G175 &lt; BA$6), 0, 2)+1)</f>
        <v/>
      </c>
      <c r="BB175" s="68" t="str">
        <f ca="1">INDEX({"","_","-","="},IF(OR($D175 &gt;= BC$6, $E175 &lt; BB$6), 0, 1)+IF(OR($F175 &gt;= BC$6, $G175 &lt; BB$6), 0, 2)+1)</f>
        <v/>
      </c>
      <c r="BC175" s="68" t="str">
        <f ca="1">INDEX({"","_","-","="},IF(OR($D175 &gt;= BD$6, $E175 &lt; BC$6), 0, 1)+IF(OR($F175 &gt;= BD$6, $G175 &lt; BC$6), 0, 2)+1)</f>
        <v/>
      </c>
      <c r="BD175" s="68" t="str">
        <f ca="1">INDEX({"","_","-","="},IF(OR($D175 &gt;= BE$6, $E175 &lt; BD$6), 0, 1)+IF(OR($F175 &gt;= BE$6, $G175 &lt; BD$6), 0, 2)+1)</f>
        <v/>
      </c>
      <c r="BE175" s="68" t="str">
        <f ca="1">INDEX({"","_","-","="},IF(OR($D175 &gt;= BF$6, $E175 &lt; BE$6), 0, 1)+IF(OR($F175 &gt;= BF$6, $G175 &lt; BE$6), 0, 2)+1)</f>
        <v/>
      </c>
      <c r="BF175" s="68" t="str">
        <f ca="1">INDEX({"","_","-","="},IF(OR($D175 &gt;= BG$6, $E175 &lt; BF$6), 0, 1)+IF(OR($F175 &gt;= BG$6, $G175 &lt; BF$6), 0, 2)+1)</f>
        <v/>
      </c>
      <c r="BG175" s="68" t="str">
        <f ca="1">INDEX({"","_","-","="},IF(OR($D175 &gt;= BH$6, $E175 &lt; BG$6), 0, 1)+IF(OR($F175 &gt;= BH$6, $G175 &lt; BG$6), 0, 2)+1)</f>
        <v/>
      </c>
      <c r="BH175" s="68" t="str">
        <f ca="1">INDEX({"","_","-","="},IF(OR($D175 &gt;= BI$6, $E175 &lt; BH$6), 0, 1)+IF(OR($F175 &gt;= BI$6, $G175 &lt; BH$6), 0, 2)+1)</f>
        <v/>
      </c>
      <c r="BI175" s="68" t="str">
        <f ca="1">INDEX({"","_","-","="},IF(OR($D175 &gt;= BJ$6, $E175 &lt; BI$6), 0, 1)+IF(OR($F175 &gt;= BJ$6, $G175 &lt; BI$6), 0, 2)+1)</f>
        <v/>
      </c>
      <c r="BJ175" s="68" t="str">
        <f ca="1">INDEX({"","_","-","="},IF(OR($D175 &gt;= BK$6, $E175 &lt; BJ$6), 0, 1)+IF(OR($F175 &gt;= BK$6, $G175 &lt; BJ$6), 0, 2)+1)</f>
        <v/>
      </c>
      <c r="BK175" s="68" t="str">
        <f ca="1">INDEX({"","_","-","="},IF(OR($D175 &gt;= BL$6, $E175 &lt; BK$6), 0, 1)+IF(OR($F175 &gt;= BL$6, $G175 &lt; BK$6), 0, 2)+1)</f>
        <v/>
      </c>
      <c r="BL175" s="68" t="str">
        <f ca="1">INDEX({"","_","-","="},IF(OR($D175 &gt;= BM$6, $E175 &lt; BL$6), 0, 1)+IF(OR($F175 &gt;= BM$6, $G175 &lt; BL$6), 0, 2)+1)</f>
        <v/>
      </c>
      <c r="BM175" s="68" t="str">
        <f ca="1">INDEX({"","_","-","="},IF(OR($D175 &gt;= BN$6, $E175 &lt; BM$6), 0, 1)+IF(OR($F175 &gt;= BN$6, $G175 &lt; BM$6), 0, 2)+1)</f>
        <v/>
      </c>
      <c r="BN175" s="68" t="str">
        <f ca="1">INDEX({"","_","-","="},IF(OR($D175 &gt;= BO$6, $E175 &lt; BN$6), 0, 1)+IF(OR($F175 &gt;= BO$6, $G175 &lt; BN$6), 0, 2)+1)</f>
        <v/>
      </c>
      <c r="BO175" s="68" t="str">
        <f ca="1">INDEX({"","_","-","="},IF(OR($D175 &gt;= BP$6, $E175 &lt; BO$6), 0, 1)+IF(OR($F175 &gt;= BP$6, $G175 &lt; BO$6), 0, 2)+1)</f>
        <v/>
      </c>
      <c r="BP175" s="68" t="str">
        <f ca="1">INDEX({"","_","-","="},IF(OR($D175 &gt;= BQ$6, $E175 &lt; BP$6), 0, 1)+IF(OR($F175 &gt;= BQ$6, $G175 &lt; BP$6), 0, 2)+1)</f>
        <v/>
      </c>
      <c r="BQ175" s="68" t="str">
        <f ca="1">INDEX({"","_","-","="},IF(OR($D175 &gt;= BR$6, $E175 &lt; BQ$6), 0, 1)+IF(OR($F175 &gt;= BR$6, $G175 &lt; BQ$6), 0, 2)+1)</f>
        <v/>
      </c>
      <c r="BR175" s="68" t="str">
        <f ca="1">INDEX({"","_","-","="},IF(OR($D175 &gt;= BS$6, $E175 &lt; BR$6), 0, 1)+IF(OR($F175 &gt;= BS$6, $G175 &lt; BR$6), 0, 2)+1)</f>
        <v/>
      </c>
      <c r="BS175" s="68" t="str">
        <f ca="1">INDEX({"","_","-","="},IF(OR($D175 &gt;= BT$6, $E175 &lt; BS$6), 0, 1)+IF(OR($F175 &gt;= BT$6, $G175 &lt; BS$6), 0, 2)+1)</f>
        <v/>
      </c>
      <c r="BT175" s="68" t="str">
        <f ca="1">INDEX({"","_","-","="},IF(OR($D175 &gt;= BU$6, $E175 &lt; BT$6), 0, 1)+IF(OR($F175 &gt;= BU$6, $G175 &lt; BT$6), 0, 2)+1)</f>
        <v/>
      </c>
      <c r="BU175" s="68" t="str">
        <f ca="1">INDEX({"","_","-","="},IF(OR($D175 &gt;= BV$6, $E175 &lt; BU$6), 0, 1)+IF(OR($F175 &gt;= BV$6, $G175 &lt; BU$6), 0, 2)+1)</f>
        <v/>
      </c>
      <c r="BV175" s="68" t="str">
        <f ca="1">INDEX({"","_","-","="},IF(OR($D175 &gt;= BW$6, $E175 &lt; BV$6), 0, 1)+IF(OR($F175 &gt;= BW$6, $G175 &lt; BV$6), 0, 2)+1)</f>
        <v/>
      </c>
      <c r="BW175" s="68" t="str">
        <f ca="1">INDEX({"","_","-","="},IF(OR($D175 &gt;= BX$6, $E175 &lt; BW$6), 0, 1)+IF(OR($F175 &gt;= BX$6, $G175 &lt; BW$6), 0, 2)+1)</f>
        <v/>
      </c>
      <c r="BX175" s="68" t="str">
        <f ca="1">INDEX({"","_","-","="},IF(OR($D175 &gt;= BY$6, $E175 &lt; BX$6), 0, 1)+IF(OR($F175 &gt;= BY$6, $G175 &lt; BX$6), 0, 2)+1)</f>
        <v/>
      </c>
      <c r="BY175" s="68" t="str">
        <f ca="1">INDEX({"","_","-","="},IF(OR($D175 &gt;= BZ$6, $E175 &lt; BY$6), 0, 1)+IF(OR($F175 &gt;= BZ$6, $G175 &lt; BY$6), 0, 2)+1)</f>
        <v/>
      </c>
      <c r="BZ175" s="68" t="str">
        <f ca="1">INDEX({"","_","-","="},IF(OR($D175 &gt;= CA$6, $E175 &lt; BZ$6), 0, 1)+IF(OR($F175 &gt;= CA$6, $G175 &lt; BZ$6), 0, 2)+1)</f>
        <v/>
      </c>
      <c r="CA175" s="68" t="str">
        <f ca="1">INDEX({"","_","-","="},IF(OR($D175 &gt;= CB$6, $E175 &lt; CA$6), 0, 1)+IF(OR($F175 &gt;= CB$6, $G175 &lt; CA$6), 0, 2)+1)</f>
        <v/>
      </c>
      <c r="CB175" s="68" t="str">
        <f ca="1">INDEX({"","_","-","="},IF(OR($D175 &gt;= CC$6, $E175 &lt; CB$6), 0, 1)+IF(OR($F175 &gt;= CC$6, $G175 &lt; CB$6), 0, 2)+1)</f>
        <v/>
      </c>
      <c r="CC175" s="68" t="str">
        <f ca="1">INDEX({"","_","-","="},IF(OR($D175 &gt;= CD$6, $E175 &lt; CC$6), 0, 1)+IF(OR($F175 &gt;= CD$6, $G175 &lt; CC$6), 0, 2)+1)</f>
        <v/>
      </c>
      <c r="CD175" s="68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IF('临-进度'!M171,'临-进度'!$A171,"")</f>
        <v/>
      </c>
      <c r="B176" s="8" t="str">
        <f ca="1">IF('临-进度'!M171,'临-进度'!$B171,"")</f>
        <v/>
      </c>
      <c r="C176" s="8" t="str">
        <f ca="1">IF('临-进度'!M171,'临-进度'!$E171,"")</f>
        <v/>
      </c>
      <c r="D176" s="40" t="str">
        <f ca="1">IF('临-进度'!$M171,'临-进度'!$I171,"")</f>
        <v/>
      </c>
      <c r="E176" s="40" t="str">
        <f ca="1">IF('临-进度'!$M171,'临-进度'!$AE171,"")</f>
        <v/>
      </c>
      <c r="F176" s="40" t="str">
        <f ca="1">IF('临-进度'!$M171,'临-进度'!$J171,"")</f>
        <v/>
      </c>
      <c r="G176" s="73" t="str">
        <f ca="1">IF('临-进度'!$M171,'临-进度'!$AF171,"")</f>
        <v/>
      </c>
      <c r="H176" s="68" t="str">
        <f ca="1">INDEX({"","_","-","="},IF(OR($D176 &gt;= I$6, $E176 &lt; H$6), 0, 1)+IF(OR($F176 &gt;= I$6, $G176 &lt; H$6), 0, 2)+1)</f>
        <v/>
      </c>
      <c r="I176" s="68" t="str">
        <f ca="1">INDEX({"","_","-","="},IF(OR($D176 &gt;= J$6, $E176 &lt; I$6), 0, 1)+IF(OR($F176 &gt;= J$6, $G176 &lt; I$6), 0, 2)+1)</f>
        <v/>
      </c>
      <c r="J176" s="68" t="str">
        <f ca="1">INDEX({"","_","-","="},IF(OR($D176 &gt;= K$6, $E176 &lt; J$6), 0, 1)+IF(OR($F176 &gt;= K$6, $G176 &lt; J$6), 0, 2)+1)</f>
        <v/>
      </c>
      <c r="K176" s="68" t="str">
        <f ca="1">INDEX({"","_","-","="},IF(OR($D176 &gt;= L$6, $E176 &lt; K$6), 0, 1)+IF(OR($F176 &gt;= L$6, $G176 &lt; K$6), 0, 2)+1)</f>
        <v/>
      </c>
      <c r="L176" s="68" t="str">
        <f ca="1">INDEX({"","_","-","="},IF(OR($D176 &gt;= M$6, $E176 &lt; L$6), 0, 1)+IF(OR($F176 &gt;= M$6, $G176 &lt; L$6), 0, 2)+1)</f>
        <v/>
      </c>
      <c r="M176" s="68" t="str">
        <f ca="1">INDEX({"","_","-","="},IF(OR($D176 &gt;= N$6, $E176 &lt; M$6), 0, 1)+IF(OR($F176 &gt;= N$6, $G176 &lt; M$6), 0, 2)+1)</f>
        <v/>
      </c>
      <c r="N176" s="68" t="str">
        <f ca="1">INDEX({"","_","-","="},IF(OR($D176 &gt;= O$6, $E176 &lt; N$6), 0, 1)+IF(OR($F176 &gt;= O$6, $G176 &lt; N$6), 0, 2)+1)</f>
        <v/>
      </c>
      <c r="O176" s="68" t="str">
        <f ca="1">INDEX({"","_","-","="},IF(OR($D176 &gt;= P$6, $E176 &lt; O$6), 0, 1)+IF(OR($F176 &gt;= P$6, $G176 &lt; O$6), 0, 2)+1)</f>
        <v/>
      </c>
      <c r="P176" s="68" t="str">
        <f ca="1">INDEX({"","_","-","="},IF(OR($D176 &gt;= Q$6, $E176 &lt; P$6), 0, 1)+IF(OR($F176 &gt;= Q$6, $G176 &lt; P$6), 0, 2)+1)</f>
        <v/>
      </c>
      <c r="Q176" s="68" t="str">
        <f ca="1">INDEX({"","_","-","="},IF(OR($D176 &gt;= R$6, $E176 &lt; Q$6), 0, 1)+IF(OR($F176 &gt;= R$6, $G176 &lt; Q$6), 0, 2)+1)</f>
        <v/>
      </c>
      <c r="R176" s="68" t="str">
        <f ca="1">INDEX({"","_","-","="},IF(OR($D176 &gt;= S$6, $E176 &lt; R$6), 0, 1)+IF(OR($F176 &gt;= S$6, $G176 &lt; R$6), 0, 2)+1)</f>
        <v/>
      </c>
      <c r="S176" s="68" t="str">
        <f ca="1">INDEX({"","_","-","="},IF(OR($D176 &gt;= T$6, $E176 &lt; S$6), 0, 1)+IF(OR($F176 &gt;= T$6, $G176 &lt; S$6), 0, 2)+1)</f>
        <v/>
      </c>
      <c r="T176" s="68" t="str">
        <f ca="1">INDEX({"","_","-","="},IF(OR($D176 &gt;= U$6, $E176 &lt; T$6), 0, 1)+IF(OR($F176 &gt;= U$6, $G176 &lt; T$6), 0, 2)+1)</f>
        <v/>
      </c>
      <c r="U176" s="68" t="str">
        <f ca="1">INDEX({"","_","-","="},IF(OR($D176 &gt;= V$6, $E176 &lt; U$6), 0, 1)+IF(OR($F176 &gt;= V$6, $G176 &lt; U$6), 0, 2)+1)</f>
        <v/>
      </c>
      <c r="V176" s="68" t="str">
        <f ca="1">INDEX({"","_","-","="},IF(OR($D176 &gt;= W$6, $E176 &lt; V$6), 0, 1)+IF(OR($F176 &gt;= W$6, $G176 &lt; V$6), 0, 2)+1)</f>
        <v/>
      </c>
      <c r="W176" s="68" t="str">
        <f ca="1">INDEX({"","_","-","="},IF(OR($D176 &gt;= X$6, $E176 &lt; W$6), 0, 1)+IF(OR($F176 &gt;= X$6, $G176 &lt; W$6), 0, 2)+1)</f>
        <v/>
      </c>
      <c r="X176" s="68" t="str">
        <f ca="1">INDEX({"","_","-","="},IF(OR($D176 &gt;= Y$6, $E176 &lt; X$6), 0, 1)+IF(OR($F176 &gt;= Y$6, $G176 &lt; X$6), 0, 2)+1)</f>
        <v/>
      </c>
      <c r="Y176" s="68" t="str">
        <f ca="1">INDEX({"","_","-","="},IF(OR($D176 &gt;= Z$6, $E176 &lt; Y$6), 0, 1)+IF(OR($F176 &gt;= Z$6, $G176 &lt; Y$6), 0, 2)+1)</f>
        <v/>
      </c>
      <c r="Z176" s="68" t="str">
        <f ca="1">INDEX({"","_","-","="},IF(OR($D176 &gt;= AA$6, $E176 &lt; Z$6), 0, 1)+IF(OR($F176 &gt;= AA$6, $G176 &lt; Z$6), 0, 2)+1)</f>
        <v/>
      </c>
      <c r="AA176" s="68" t="str">
        <f ca="1">INDEX({"","_","-","="},IF(OR($D176 &gt;= AB$6, $E176 &lt; AA$6), 0, 1)+IF(OR($F176 &gt;= AB$6, $G176 &lt; AA$6), 0, 2)+1)</f>
        <v/>
      </c>
      <c r="AB176" s="68" t="str">
        <f ca="1">INDEX({"","_","-","="},IF(OR($D176 &gt;= AC$6, $E176 &lt; AB$6), 0, 1)+IF(OR($F176 &gt;= AC$6, $G176 &lt; AB$6), 0, 2)+1)</f>
        <v/>
      </c>
      <c r="AC176" s="68" t="str">
        <f ca="1">INDEX({"","_","-","="},IF(OR($D176 &gt;= AD$6, $E176 &lt; AC$6), 0, 1)+IF(OR($F176 &gt;= AD$6, $G176 &lt; AC$6), 0, 2)+1)</f>
        <v/>
      </c>
      <c r="AD176" s="68" t="str">
        <f ca="1">INDEX({"","_","-","="},IF(OR($D176 &gt;= AE$6, $E176 &lt; AD$6), 0, 1)+IF(OR($F176 &gt;= AE$6, $G176 &lt; AD$6), 0, 2)+1)</f>
        <v/>
      </c>
      <c r="AE176" s="68" t="str">
        <f ca="1">INDEX({"","_","-","="},IF(OR($D176 &gt;= AF$6, $E176 &lt; AE$6), 0, 1)+IF(OR($F176 &gt;= AF$6, $G176 &lt; AE$6), 0, 2)+1)</f>
        <v/>
      </c>
      <c r="AF176" s="68" t="str">
        <f ca="1">INDEX({"","_","-","="},IF(OR($D176 &gt;= AG$6, $E176 &lt; AF$6), 0, 1)+IF(OR($F176 &gt;= AG$6, $G176 &lt; AF$6), 0, 2)+1)</f>
        <v/>
      </c>
      <c r="AG176" s="68" t="str">
        <f ca="1">INDEX({"","_","-","="},IF(OR($D176 &gt;= AH$6, $E176 &lt; AG$6), 0, 1)+IF(OR($F176 &gt;= AH$6, $G176 &lt; AG$6), 0, 2)+1)</f>
        <v/>
      </c>
      <c r="AH176" s="68" t="str">
        <f ca="1">INDEX({"","_","-","="},IF(OR($D176 &gt;= AI$6, $E176 &lt; AH$6), 0, 1)+IF(OR($F176 &gt;= AI$6, $G176 &lt; AH$6), 0, 2)+1)</f>
        <v/>
      </c>
      <c r="AI176" s="68" t="str">
        <f ca="1">INDEX({"","_","-","="},IF(OR($D176 &gt;= AJ$6, $E176 &lt; AI$6), 0, 1)+IF(OR($F176 &gt;= AJ$6, $G176 &lt; AI$6), 0, 2)+1)</f>
        <v/>
      </c>
      <c r="AJ176" s="68" t="str">
        <f ca="1">INDEX({"","_","-","="},IF(OR($D176 &gt;= AK$6, $E176 &lt; AJ$6), 0, 1)+IF(OR($F176 &gt;= AK$6, $G176 &lt; AJ$6), 0, 2)+1)</f>
        <v/>
      </c>
      <c r="AK176" s="68" t="str">
        <f ca="1">INDEX({"","_","-","="},IF(OR($D176 &gt;= AL$6, $E176 &lt; AK$6), 0, 1)+IF(OR($F176 &gt;= AL$6, $G176 &lt; AK$6), 0, 2)+1)</f>
        <v/>
      </c>
      <c r="AL176" s="68" t="str">
        <f ca="1">INDEX({"","_","-","="},IF(OR($D176 &gt;= AM$6, $E176 &lt; AL$6), 0, 1)+IF(OR($F176 &gt;= AM$6, $G176 &lt; AL$6), 0, 2)+1)</f>
        <v/>
      </c>
      <c r="AM176" s="68" t="str">
        <f ca="1">INDEX({"","_","-","="},IF(OR($D176 &gt;= AN$6, $E176 &lt; AM$6), 0, 1)+IF(OR($F176 &gt;= AN$6, $G176 &lt; AM$6), 0, 2)+1)</f>
        <v/>
      </c>
      <c r="AN176" s="68" t="str">
        <f ca="1">INDEX({"","_","-","="},IF(OR($D176 &gt;= AO$6, $E176 &lt; AN$6), 0, 1)+IF(OR($F176 &gt;= AO$6, $G176 &lt; AN$6), 0, 2)+1)</f>
        <v/>
      </c>
      <c r="AO176" s="68" t="str">
        <f ca="1">INDEX({"","_","-","="},IF(OR($D176 &gt;= AP$6, $E176 &lt; AO$6), 0, 1)+IF(OR($F176 &gt;= AP$6, $G176 &lt; AO$6), 0, 2)+1)</f>
        <v/>
      </c>
      <c r="AP176" s="68" t="str">
        <f ca="1">INDEX({"","_","-","="},IF(OR($D176 &gt;= AQ$6, $E176 &lt; AP$6), 0, 1)+IF(OR($F176 &gt;= AQ$6, $G176 &lt; AP$6), 0, 2)+1)</f>
        <v/>
      </c>
      <c r="AQ176" s="68" t="str">
        <f ca="1">INDEX({"","_","-","="},IF(OR($D176 &gt;= AR$6, $E176 &lt; AQ$6), 0, 1)+IF(OR($F176 &gt;= AR$6, $G176 &lt; AQ$6), 0, 2)+1)</f>
        <v/>
      </c>
      <c r="AR176" s="68" t="str">
        <f ca="1">INDEX({"","_","-","="},IF(OR($D176 &gt;= AS$6, $E176 &lt; AR$6), 0, 1)+IF(OR($F176 &gt;= AS$6, $G176 &lt; AR$6), 0, 2)+1)</f>
        <v/>
      </c>
      <c r="AS176" s="68" t="str">
        <f ca="1">INDEX({"","_","-","="},IF(OR($D176 &gt;= AT$6, $E176 &lt; AS$6), 0, 1)+IF(OR($F176 &gt;= AT$6, $G176 &lt; AS$6), 0, 2)+1)</f>
        <v/>
      </c>
      <c r="AT176" s="68" t="str">
        <f ca="1">INDEX({"","_","-","="},IF(OR($D176 &gt;= AU$6, $E176 &lt; AT$6), 0, 1)+IF(OR($F176 &gt;= AU$6, $G176 &lt; AT$6), 0, 2)+1)</f>
        <v/>
      </c>
      <c r="AU176" s="68" t="str">
        <f ca="1">INDEX({"","_","-","="},IF(OR($D176 &gt;= AV$6, $E176 &lt; AU$6), 0, 1)+IF(OR($F176 &gt;= AV$6, $G176 &lt; AU$6), 0, 2)+1)</f>
        <v/>
      </c>
      <c r="AV176" s="68" t="str">
        <f ca="1">INDEX({"","_","-","="},IF(OR($D176 &gt;= AW$6, $E176 &lt; AV$6), 0, 1)+IF(OR($F176 &gt;= AW$6, $G176 &lt; AV$6), 0, 2)+1)</f>
        <v/>
      </c>
      <c r="AW176" s="68" t="str">
        <f ca="1">INDEX({"","_","-","="},IF(OR($D176 &gt;= AX$6, $E176 &lt; AW$6), 0, 1)+IF(OR($F176 &gt;= AX$6, $G176 &lt; AW$6), 0, 2)+1)</f>
        <v/>
      </c>
      <c r="AX176" s="68" t="str">
        <f ca="1">INDEX({"","_","-","="},IF(OR($D176 &gt;= AY$6, $E176 &lt; AX$6), 0, 1)+IF(OR($F176 &gt;= AY$6, $G176 &lt; AX$6), 0, 2)+1)</f>
        <v/>
      </c>
      <c r="AY176" s="68" t="str">
        <f ca="1">INDEX({"","_","-","="},IF(OR($D176 &gt;= AZ$6, $E176 &lt; AY$6), 0, 1)+IF(OR($F176 &gt;= AZ$6, $G176 &lt; AY$6), 0, 2)+1)</f>
        <v/>
      </c>
      <c r="AZ176" s="68" t="str">
        <f ca="1">INDEX({"","_","-","="},IF(OR($D176 &gt;= BA$6, $E176 &lt; AZ$6), 0, 1)+IF(OR($F176 &gt;= BA$6, $G176 &lt; AZ$6), 0, 2)+1)</f>
        <v/>
      </c>
      <c r="BA176" s="68" t="str">
        <f ca="1">INDEX({"","_","-","="},IF(OR($D176 &gt;= BB$6, $E176 &lt; BA$6), 0, 1)+IF(OR($F176 &gt;= BB$6, $G176 &lt; BA$6), 0, 2)+1)</f>
        <v/>
      </c>
      <c r="BB176" s="68" t="str">
        <f ca="1">INDEX({"","_","-","="},IF(OR($D176 &gt;= BC$6, $E176 &lt; BB$6), 0, 1)+IF(OR($F176 &gt;= BC$6, $G176 &lt; BB$6), 0, 2)+1)</f>
        <v/>
      </c>
      <c r="BC176" s="68" t="str">
        <f ca="1">INDEX({"","_","-","="},IF(OR($D176 &gt;= BD$6, $E176 &lt; BC$6), 0, 1)+IF(OR($F176 &gt;= BD$6, $G176 &lt; BC$6), 0, 2)+1)</f>
        <v/>
      </c>
      <c r="BD176" s="68" t="str">
        <f ca="1">INDEX({"","_","-","="},IF(OR($D176 &gt;= BE$6, $E176 &lt; BD$6), 0, 1)+IF(OR($F176 &gt;= BE$6, $G176 &lt; BD$6), 0, 2)+1)</f>
        <v/>
      </c>
      <c r="BE176" s="68" t="str">
        <f ca="1">INDEX({"","_","-","="},IF(OR($D176 &gt;= BF$6, $E176 &lt; BE$6), 0, 1)+IF(OR($F176 &gt;= BF$6, $G176 &lt; BE$6), 0, 2)+1)</f>
        <v/>
      </c>
      <c r="BF176" s="68" t="str">
        <f ca="1">INDEX({"","_","-","="},IF(OR($D176 &gt;= BG$6, $E176 &lt; BF$6), 0, 1)+IF(OR($F176 &gt;= BG$6, $G176 &lt; BF$6), 0, 2)+1)</f>
        <v/>
      </c>
      <c r="BG176" s="68" t="str">
        <f ca="1">INDEX({"","_","-","="},IF(OR($D176 &gt;= BH$6, $E176 &lt; BG$6), 0, 1)+IF(OR($F176 &gt;= BH$6, $G176 &lt; BG$6), 0, 2)+1)</f>
        <v/>
      </c>
      <c r="BH176" s="68" t="str">
        <f ca="1">INDEX({"","_","-","="},IF(OR($D176 &gt;= BI$6, $E176 &lt; BH$6), 0, 1)+IF(OR($F176 &gt;= BI$6, $G176 &lt; BH$6), 0, 2)+1)</f>
        <v/>
      </c>
      <c r="BI176" s="68" t="str">
        <f ca="1">INDEX({"","_","-","="},IF(OR($D176 &gt;= BJ$6, $E176 &lt; BI$6), 0, 1)+IF(OR($F176 &gt;= BJ$6, $G176 &lt; BI$6), 0, 2)+1)</f>
        <v/>
      </c>
      <c r="BJ176" s="68" t="str">
        <f ca="1">INDEX({"","_","-","="},IF(OR($D176 &gt;= BK$6, $E176 &lt; BJ$6), 0, 1)+IF(OR($F176 &gt;= BK$6, $G176 &lt; BJ$6), 0, 2)+1)</f>
        <v/>
      </c>
      <c r="BK176" s="68" t="str">
        <f ca="1">INDEX({"","_","-","="},IF(OR($D176 &gt;= BL$6, $E176 &lt; BK$6), 0, 1)+IF(OR($F176 &gt;= BL$6, $G176 &lt; BK$6), 0, 2)+1)</f>
        <v/>
      </c>
      <c r="BL176" s="68" t="str">
        <f ca="1">INDEX({"","_","-","="},IF(OR($D176 &gt;= BM$6, $E176 &lt; BL$6), 0, 1)+IF(OR($F176 &gt;= BM$6, $G176 &lt; BL$6), 0, 2)+1)</f>
        <v/>
      </c>
      <c r="BM176" s="68" t="str">
        <f ca="1">INDEX({"","_","-","="},IF(OR($D176 &gt;= BN$6, $E176 &lt; BM$6), 0, 1)+IF(OR($F176 &gt;= BN$6, $G176 &lt; BM$6), 0, 2)+1)</f>
        <v/>
      </c>
      <c r="BN176" s="68" t="str">
        <f ca="1">INDEX({"","_","-","="},IF(OR($D176 &gt;= BO$6, $E176 &lt; BN$6), 0, 1)+IF(OR($F176 &gt;= BO$6, $G176 &lt; BN$6), 0, 2)+1)</f>
        <v/>
      </c>
      <c r="BO176" s="68" t="str">
        <f ca="1">INDEX({"","_","-","="},IF(OR($D176 &gt;= BP$6, $E176 &lt; BO$6), 0, 1)+IF(OR($F176 &gt;= BP$6, $G176 &lt; BO$6), 0, 2)+1)</f>
        <v/>
      </c>
      <c r="BP176" s="68" t="str">
        <f ca="1">INDEX({"","_","-","="},IF(OR($D176 &gt;= BQ$6, $E176 &lt; BP$6), 0, 1)+IF(OR($F176 &gt;= BQ$6, $G176 &lt; BP$6), 0, 2)+1)</f>
        <v/>
      </c>
      <c r="BQ176" s="68" t="str">
        <f ca="1">INDEX({"","_","-","="},IF(OR($D176 &gt;= BR$6, $E176 &lt; BQ$6), 0, 1)+IF(OR($F176 &gt;= BR$6, $G176 &lt; BQ$6), 0, 2)+1)</f>
        <v/>
      </c>
      <c r="BR176" s="68" t="str">
        <f ca="1">INDEX({"","_","-","="},IF(OR($D176 &gt;= BS$6, $E176 &lt; BR$6), 0, 1)+IF(OR($F176 &gt;= BS$6, $G176 &lt; BR$6), 0, 2)+1)</f>
        <v/>
      </c>
      <c r="BS176" s="68" t="str">
        <f ca="1">INDEX({"","_","-","="},IF(OR($D176 &gt;= BT$6, $E176 &lt; BS$6), 0, 1)+IF(OR($F176 &gt;= BT$6, $G176 &lt; BS$6), 0, 2)+1)</f>
        <v/>
      </c>
      <c r="BT176" s="68" t="str">
        <f ca="1">INDEX({"","_","-","="},IF(OR($D176 &gt;= BU$6, $E176 &lt; BT$6), 0, 1)+IF(OR($F176 &gt;= BU$6, $G176 &lt; BT$6), 0, 2)+1)</f>
        <v/>
      </c>
      <c r="BU176" s="68" t="str">
        <f ca="1">INDEX({"","_","-","="},IF(OR($D176 &gt;= BV$6, $E176 &lt; BU$6), 0, 1)+IF(OR($F176 &gt;= BV$6, $G176 &lt; BU$6), 0, 2)+1)</f>
        <v/>
      </c>
      <c r="BV176" s="68" t="str">
        <f ca="1">INDEX({"","_","-","="},IF(OR($D176 &gt;= BW$6, $E176 &lt; BV$6), 0, 1)+IF(OR($F176 &gt;= BW$6, $G176 &lt; BV$6), 0, 2)+1)</f>
        <v/>
      </c>
      <c r="BW176" s="68" t="str">
        <f ca="1">INDEX({"","_","-","="},IF(OR($D176 &gt;= BX$6, $E176 &lt; BW$6), 0, 1)+IF(OR($F176 &gt;= BX$6, $G176 &lt; BW$6), 0, 2)+1)</f>
        <v/>
      </c>
      <c r="BX176" s="68" t="str">
        <f ca="1">INDEX({"","_","-","="},IF(OR($D176 &gt;= BY$6, $E176 &lt; BX$6), 0, 1)+IF(OR($F176 &gt;= BY$6, $G176 &lt; BX$6), 0, 2)+1)</f>
        <v/>
      </c>
      <c r="BY176" s="68" t="str">
        <f ca="1">INDEX({"","_","-","="},IF(OR($D176 &gt;= BZ$6, $E176 &lt; BY$6), 0, 1)+IF(OR($F176 &gt;= BZ$6, $G176 &lt; BY$6), 0, 2)+1)</f>
        <v/>
      </c>
      <c r="BZ176" s="68" t="str">
        <f ca="1">INDEX({"","_","-","="},IF(OR($D176 &gt;= CA$6, $E176 &lt; BZ$6), 0, 1)+IF(OR($F176 &gt;= CA$6, $G176 &lt; BZ$6), 0, 2)+1)</f>
        <v/>
      </c>
      <c r="CA176" s="68" t="str">
        <f ca="1">INDEX({"","_","-","="},IF(OR($D176 &gt;= CB$6, $E176 &lt; CA$6), 0, 1)+IF(OR($F176 &gt;= CB$6, $G176 &lt; CA$6), 0, 2)+1)</f>
        <v/>
      </c>
      <c r="CB176" s="68" t="str">
        <f ca="1">INDEX({"","_","-","="},IF(OR($D176 &gt;= CC$6, $E176 &lt; CB$6), 0, 1)+IF(OR($F176 &gt;= CC$6, $G176 &lt; CB$6), 0, 2)+1)</f>
        <v/>
      </c>
      <c r="CC176" s="68" t="str">
        <f ca="1">INDEX({"","_","-","="},IF(OR($D176 &gt;= CD$6, $E176 &lt; CC$6), 0, 1)+IF(OR($F176 &gt;= CD$6, $G176 &lt; CC$6), 0, 2)+1)</f>
        <v/>
      </c>
      <c r="CD176" s="68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IF('临-进度'!M172,'临-进度'!$A172,"")</f>
        <v/>
      </c>
      <c r="B177" s="8" t="str">
        <f ca="1">IF('临-进度'!M172,'临-进度'!$B172,"")</f>
        <v/>
      </c>
      <c r="C177" s="8" t="str">
        <f ca="1">IF('临-进度'!M172,'临-进度'!$E172,"")</f>
        <v/>
      </c>
      <c r="D177" s="40" t="str">
        <f ca="1">IF('临-进度'!$M172,'临-进度'!$I172,"")</f>
        <v/>
      </c>
      <c r="E177" s="40" t="str">
        <f ca="1">IF('临-进度'!$M172,'临-进度'!$AE172,"")</f>
        <v/>
      </c>
      <c r="F177" s="40" t="str">
        <f ca="1">IF('临-进度'!$M172,'临-进度'!$J172,"")</f>
        <v/>
      </c>
      <c r="G177" s="73" t="str">
        <f ca="1">IF('临-进度'!$M172,'临-进度'!$AF172,"")</f>
        <v/>
      </c>
      <c r="H177" s="68" t="str">
        <f ca="1">INDEX({"","_","-","="},IF(OR($D177 &gt;= I$6, $E177 &lt; H$6), 0, 1)+IF(OR($F177 &gt;= I$6, $G177 &lt; H$6), 0, 2)+1)</f>
        <v/>
      </c>
      <c r="I177" s="68" t="str">
        <f ca="1">INDEX({"","_","-","="},IF(OR($D177 &gt;= J$6, $E177 &lt; I$6), 0, 1)+IF(OR($F177 &gt;= J$6, $G177 &lt; I$6), 0, 2)+1)</f>
        <v/>
      </c>
      <c r="J177" s="68" t="str">
        <f ca="1">INDEX({"","_","-","="},IF(OR($D177 &gt;= K$6, $E177 &lt; J$6), 0, 1)+IF(OR($F177 &gt;= K$6, $G177 &lt; J$6), 0, 2)+1)</f>
        <v/>
      </c>
      <c r="K177" s="68" t="str">
        <f ca="1">INDEX({"","_","-","="},IF(OR($D177 &gt;= L$6, $E177 &lt; K$6), 0, 1)+IF(OR($F177 &gt;= L$6, $G177 &lt; K$6), 0, 2)+1)</f>
        <v/>
      </c>
      <c r="L177" s="68" t="str">
        <f ca="1">INDEX({"","_","-","="},IF(OR($D177 &gt;= M$6, $E177 &lt; L$6), 0, 1)+IF(OR($F177 &gt;= M$6, $G177 &lt; L$6), 0, 2)+1)</f>
        <v/>
      </c>
      <c r="M177" s="68" t="str">
        <f ca="1">INDEX({"","_","-","="},IF(OR($D177 &gt;= N$6, $E177 &lt; M$6), 0, 1)+IF(OR($F177 &gt;= N$6, $G177 &lt; M$6), 0, 2)+1)</f>
        <v/>
      </c>
      <c r="N177" s="68" t="str">
        <f ca="1">INDEX({"","_","-","="},IF(OR($D177 &gt;= O$6, $E177 &lt; N$6), 0, 1)+IF(OR($F177 &gt;= O$6, $G177 &lt; N$6), 0, 2)+1)</f>
        <v/>
      </c>
      <c r="O177" s="68" t="str">
        <f ca="1">INDEX({"","_","-","="},IF(OR($D177 &gt;= P$6, $E177 &lt; O$6), 0, 1)+IF(OR($F177 &gt;= P$6, $G177 &lt; O$6), 0, 2)+1)</f>
        <v/>
      </c>
      <c r="P177" s="68" t="str">
        <f ca="1">INDEX({"","_","-","="},IF(OR($D177 &gt;= Q$6, $E177 &lt; P$6), 0, 1)+IF(OR($F177 &gt;= Q$6, $G177 &lt; P$6), 0, 2)+1)</f>
        <v/>
      </c>
      <c r="Q177" s="68" t="str">
        <f ca="1">INDEX({"","_","-","="},IF(OR($D177 &gt;= R$6, $E177 &lt; Q$6), 0, 1)+IF(OR($F177 &gt;= R$6, $G177 &lt; Q$6), 0, 2)+1)</f>
        <v/>
      </c>
      <c r="R177" s="68" t="str">
        <f ca="1">INDEX({"","_","-","="},IF(OR($D177 &gt;= S$6, $E177 &lt; R$6), 0, 1)+IF(OR($F177 &gt;= S$6, $G177 &lt; R$6), 0, 2)+1)</f>
        <v/>
      </c>
      <c r="S177" s="68" t="str">
        <f ca="1">INDEX({"","_","-","="},IF(OR($D177 &gt;= T$6, $E177 &lt; S$6), 0, 1)+IF(OR($F177 &gt;= T$6, $G177 &lt; S$6), 0, 2)+1)</f>
        <v/>
      </c>
      <c r="T177" s="68" t="str">
        <f ca="1">INDEX({"","_","-","="},IF(OR($D177 &gt;= U$6, $E177 &lt; T$6), 0, 1)+IF(OR($F177 &gt;= U$6, $G177 &lt; T$6), 0, 2)+1)</f>
        <v/>
      </c>
      <c r="U177" s="68" t="str">
        <f ca="1">INDEX({"","_","-","="},IF(OR($D177 &gt;= V$6, $E177 &lt; U$6), 0, 1)+IF(OR($F177 &gt;= V$6, $G177 &lt; U$6), 0, 2)+1)</f>
        <v/>
      </c>
      <c r="V177" s="68" t="str">
        <f ca="1">INDEX({"","_","-","="},IF(OR($D177 &gt;= W$6, $E177 &lt; V$6), 0, 1)+IF(OR($F177 &gt;= W$6, $G177 &lt; V$6), 0, 2)+1)</f>
        <v/>
      </c>
      <c r="W177" s="68" t="str">
        <f ca="1">INDEX({"","_","-","="},IF(OR($D177 &gt;= X$6, $E177 &lt; W$6), 0, 1)+IF(OR($F177 &gt;= X$6, $G177 &lt; W$6), 0, 2)+1)</f>
        <v/>
      </c>
      <c r="X177" s="68" t="str">
        <f ca="1">INDEX({"","_","-","="},IF(OR($D177 &gt;= Y$6, $E177 &lt; X$6), 0, 1)+IF(OR($F177 &gt;= Y$6, $G177 &lt; X$6), 0, 2)+1)</f>
        <v/>
      </c>
      <c r="Y177" s="68" t="str">
        <f ca="1">INDEX({"","_","-","="},IF(OR($D177 &gt;= Z$6, $E177 &lt; Y$6), 0, 1)+IF(OR($F177 &gt;= Z$6, $G177 &lt; Y$6), 0, 2)+1)</f>
        <v/>
      </c>
      <c r="Z177" s="68" t="str">
        <f ca="1">INDEX({"","_","-","="},IF(OR($D177 &gt;= AA$6, $E177 &lt; Z$6), 0, 1)+IF(OR($F177 &gt;= AA$6, $G177 &lt; Z$6), 0, 2)+1)</f>
        <v/>
      </c>
      <c r="AA177" s="68" t="str">
        <f ca="1">INDEX({"","_","-","="},IF(OR($D177 &gt;= AB$6, $E177 &lt; AA$6), 0, 1)+IF(OR($F177 &gt;= AB$6, $G177 &lt; AA$6), 0, 2)+1)</f>
        <v/>
      </c>
      <c r="AB177" s="68" t="str">
        <f ca="1">INDEX({"","_","-","="},IF(OR($D177 &gt;= AC$6, $E177 &lt; AB$6), 0, 1)+IF(OR($F177 &gt;= AC$6, $G177 &lt; AB$6), 0, 2)+1)</f>
        <v/>
      </c>
      <c r="AC177" s="68" t="str">
        <f ca="1">INDEX({"","_","-","="},IF(OR($D177 &gt;= AD$6, $E177 &lt; AC$6), 0, 1)+IF(OR($F177 &gt;= AD$6, $G177 &lt; AC$6), 0, 2)+1)</f>
        <v/>
      </c>
      <c r="AD177" s="68" t="str">
        <f ca="1">INDEX({"","_","-","="},IF(OR($D177 &gt;= AE$6, $E177 &lt; AD$6), 0, 1)+IF(OR($F177 &gt;= AE$6, $G177 &lt; AD$6), 0, 2)+1)</f>
        <v/>
      </c>
      <c r="AE177" s="68" t="str">
        <f ca="1">INDEX({"","_","-","="},IF(OR($D177 &gt;= AF$6, $E177 &lt; AE$6), 0, 1)+IF(OR($F177 &gt;= AF$6, $G177 &lt; AE$6), 0, 2)+1)</f>
        <v/>
      </c>
      <c r="AF177" s="68" t="str">
        <f ca="1">INDEX({"","_","-","="},IF(OR($D177 &gt;= AG$6, $E177 &lt; AF$6), 0, 1)+IF(OR($F177 &gt;= AG$6, $G177 &lt; AF$6), 0, 2)+1)</f>
        <v/>
      </c>
      <c r="AG177" s="68" t="str">
        <f ca="1">INDEX({"","_","-","="},IF(OR($D177 &gt;= AH$6, $E177 &lt; AG$6), 0, 1)+IF(OR($F177 &gt;= AH$6, $G177 &lt; AG$6), 0, 2)+1)</f>
        <v/>
      </c>
      <c r="AH177" s="68" t="str">
        <f ca="1">INDEX({"","_","-","="},IF(OR($D177 &gt;= AI$6, $E177 &lt; AH$6), 0, 1)+IF(OR($F177 &gt;= AI$6, $G177 &lt; AH$6), 0, 2)+1)</f>
        <v/>
      </c>
      <c r="AI177" s="68" t="str">
        <f ca="1">INDEX({"","_","-","="},IF(OR($D177 &gt;= AJ$6, $E177 &lt; AI$6), 0, 1)+IF(OR($F177 &gt;= AJ$6, $G177 &lt; AI$6), 0, 2)+1)</f>
        <v/>
      </c>
      <c r="AJ177" s="68" t="str">
        <f ca="1">INDEX({"","_","-","="},IF(OR($D177 &gt;= AK$6, $E177 &lt; AJ$6), 0, 1)+IF(OR($F177 &gt;= AK$6, $G177 &lt; AJ$6), 0, 2)+1)</f>
        <v/>
      </c>
      <c r="AK177" s="68" t="str">
        <f ca="1">INDEX({"","_","-","="},IF(OR($D177 &gt;= AL$6, $E177 &lt; AK$6), 0, 1)+IF(OR($F177 &gt;= AL$6, $G177 &lt; AK$6), 0, 2)+1)</f>
        <v/>
      </c>
      <c r="AL177" s="68" t="str">
        <f ca="1">INDEX({"","_","-","="},IF(OR($D177 &gt;= AM$6, $E177 &lt; AL$6), 0, 1)+IF(OR($F177 &gt;= AM$6, $G177 &lt; AL$6), 0, 2)+1)</f>
        <v/>
      </c>
      <c r="AM177" s="68" t="str">
        <f ca="1">INDEX({"","_","-","="},IF(OR($D177 &gt;= AN$6, $E177 &lt; AM$6), 0, 1)+IF(OR($F177 &gt;= AN$6, $G177 &lt; AM$6), 0, 2)+1)</f>
        <v/>
      </c>
      <c r="AN177" s="68" t="str">
        <f ca="1">INDEX({"","_","-","="},IF(OR($D177 &gt;= AO$6, $E177 &lt; AN$6), 0, 1)+IF(OR($F177 &gt;= AO$6, $G177 &lt; AN$6), 0, 2)+1)</f>
        <v/>
      </c>
      <c r="AO177" s="68" t="str">
        <f ca="1">INDEX({"","_","-","="},IF(OR($D177 &gt;= AP$6, $E177 &lt; AO$6), 0, 1)+IF(OR($F177 &gt;= AP$6, $G177 &lt; AO$6), 0, 2)+1)</f>
        <v/>
      </c>
      <c r="AP177" s="68" t="str">
        <f ca="1">INDEX({"","_","-","="},IF(OR($D177 &gt;= AQ$6, $E177 &lt; AP$6), 0, 1)+IF(OR($F177 &gt;= AQ$6, $G177 &lt; AP$6), 0, 2)+1)</f>
        <v/>
      </c>
      <c r="AQ177" s="68" t="str">
        <f ca="1">INDEX({"","_","-","="},IF(OR($D177 &gt;= AR$6, $E177 &lt; AQ$6), 0, 1)+IF(OR($F177 &gt;= AR$6, $G177 &lt; AQ$6), 0, 2)+1)</f>
        <v/>
      </c>
      <c r="AR177" s="68" t="str">
        <f ca="1">INDEX({"","_","-","="},IF(OR($D177 &gt;= AS$6, $E177 &lt; AR$6), 0, 1)+IF(OR($F177 &gt;= AS$6, $G177 &lt; AR$6), 0, 2)+1)</f>
        <v/>
      </c>
      <c r="AS177" s="68" t="str">
        <f ca="1">INDEX({"","_","-","="},IF(OR($D177 &gt;= AT$6, $E177 &lt; AS$6), 0, 1)+IF(OR($F177 &gt;= AT$6, $G177 &lt; AS$6), 0, 2)+1)</f>
        <v/>
      </c>
      <c r="AT177" s="68" t="str">
        <f ca="1">INDEX({"","_","-","="},IF(OR($D177 &gt;= AU$6, $E177 &lt; AT$6), 0, 1)+IF(OR($F177 &gt;= AU$6, $G177 &lt; AT$6), 0, 2)+1)</f>
        <v/>
      </c>
      <c r="AU177" s="68" t="str">
        <f ca="1">INDEX({"","_","-","="},IF(OR($D177 &gt;= AV$6, $E177 &lt; AU$6), 0, 1)+IF(OR($F177 &gt;= AV$6, $G177 &lt; AU$6), 0, 2)+1)</f>
        <v/>
      </c>
      <c r="AV177" s="68" t="str">
        <f ca="1">INDEX({"","_","-","="},IF(OR($D177 &gt;= AW$6, $E177 &lt; AV$6), 0, 1)+IF(OR($F177 &gt;= AW$6, $G177 &lt; AV$6), 0, 2)+1)</f>
        <v/>
      </c>
      <c r="AW177" s="68" t="str">
        <f ca="1">INDEX({"","_","-","="},IF(OR($D177 &gt;= AX$6, $E177 &lt; AW$6), 0, 1)+IF(OR($F177 &gt;= AX$6, $G177 &lt; AW$6), 0, 2)+1)</f>
        <v/>
      </c>
      <c r="AX177" s="68" t="str">
        <f ca="1">INDEX({"","_","-","="},IF(OR($D177 &gt;= AY$6, $E177 &lt; AX$6), 0, 1)+IF(OR($F177 &gt;= AY$6, $G177 &lt; AX$6), 0, 2)+1)</f>
        <v/>
      </c>
      <c r="AY177" s="68" t="str">
        <f ca="1">INDEX({"","_","-","="},IF(OR($D177 &gt;= AZ$6, $E177 &lt; AY$6), 0, 1)+IF(OR($F177 &gt;= AZ$6, $G177 &lt; AY$6), 0, 2)+1)</f>
        <v/>
      </c>
      <c r="AZ177" s="68" t="str">
        <f ca="1">INDEX({"","_","-","="},IF(OR($D177 &gt;= BA$6, $E177 &lt; AZ$6), 0, 1)+IF(OR($F177 &gt;= BA$6, $G177 &lt; AZ$6), 0, 2)+1)</f>
        <v/>
      </c>
      <c r="BA177" s="68" t="str">
        <f ca="1">INDEX({"","_","-","="},IF(OR($D177 &gt;= BB$6, $E177 &lt; BA$6), 0, 1)+IF(OR($F177 &gt;= BB$6, $G177 &lt; BA$6), 0, 2)+1)</f>
        <v/>
      </c>
      <c r="BB177" s="68" t="str">
        <f ca="1">INDEX({"","_","-","="},IF(OR($D177 &gt;= BC$6, $E177 &lt; BB$6), 0, 1)+IF(OR($F177 &gt;= BC$6, $G177 &lt; BB$6), 0, 2)+1)</f>
        <v/>
      </c>
      <c r="BC177" s="68" t="str">
        <f ca="1">INDEX({"","_","-","="},IF(OR($D177 &gt;= BD$6, $E177 &lt; BC$6), 0, 1)+IF(OR($F177 &gt;= BD$6, $G177 &lt; BC$6), 0, 2)+1)</f>
        <v/>
      </c>
      <c r="BD177" s="68" t="str">
        <f ca="1">INDEX({"","_","-","="},IF(OR($D177 &gt;= BE$6, $E177 &lt; BD$6), 0, 1)+IF(OR($F177 &gt;= BE$6, $G177 &lt; BD$6), 0, 2)+1)</f>
        <v/>
      </c>
      <c r="BE177" s="68" t="str">
        <f ca="1">INDEX({"","_","-","="},IF(OR($D177 &gt;= BF$6, $E177 &lt; BE$6), 0, 1)+IF(OR($F177 &gt;= BF$6, $G177 &lt; BE$6), 0, 2)+1)</f>
        <v/>
      </c>
      <c r="BF177" s="68" t="str">
        <f ca="1">INDEX({"","_","-","="},IF(OR($D177 &gt;= BG$6, $E177 &lt; BF$6), 0, 1)+IF(OR($F177 &gt;= BG$6, $G177 &lt; BF$6), 0, 2)+1)</f>
        <v/>
      </c>
      <c r="BG177" s="68" t="str">
        <f ca="1">INDEX({"","_","-","="},IF(OR($D177 &gt;= BH$6, $E177 &lt; BG$6), 0, 1)+IF(OR($F177 &gt;= BH$6, $G177 &lt; BG$6), 0, 2)+1)</f>
        <v/>
      </c>
      <c r="BH177" s="68" t="str">
        <f ca="1">INDEX({"","_","-","="},IF(OR($D177 &gt;= BI$6, $E177 &lt; BH$6), 0, 1)+IF(OR($F177 &gt;= BI$6, $G177 &lt; BH$6), 0, 2)+1)</f>
        <v/>
      </c>
      <c r="BI177" s="68" t="str">
        <f ca="1">INDEX({"","_","-","="},IF(OR($D177 &gt;= BJ$6, $E177 &lt; BI$6), 0, 1)+IF(OR($F177 &gt;= BJ$6, $G177 &lt; BI$6), 0, 2)+1)</f>
        <v/>
      </c>
      <c r="BJ177" s="68" t="str">
        <f ca="1">INDEX({"","_","-","="},IF(OR($D177 &gt;= BK$6, $E177 &lt; BJ$6), 0, 1)+IF(OR($F177 &gt;= BK$6, $G177 &lt; BJ$6), 0, 2)+1)</f>
        <v/>
      </c>
      <c r="BK177" s="68" t="str">
        <f ca="1">INDEX({"","_","-","="},IF(OR($D177 &gt;= BL$6, $E177 &lt; BK$6), 0, 1)+IF(OR($F177 &gt;= BL$6, $G177 &lt; BK$6), 0, 2)+1)</f>
        <v/>
      </c>
      <c r="BL177" s="68" t="str">
        <f ca="1">INDEX({"","_","-","="},IF(OR($D177 &gt;= BM$6, $E177 &lt; BL$6), 0, 1)+IF(OR($F177 &gt;= BM$6, $G177 &lt; BL$6), 0, 2)+1)</f>
        <v/>
      </c>
      <c r="BM177" s="68" t="str">
        <f ca="1">INDEX({"","_","-","="},IF(OR($D177 &gt;= BN$6, $E177 &lt; BM$6), 0, 1)+IF(OR($F177 &gt;= BN$6, $G177 &lt; BM$6), 0, 2)+1)</f>
        <v/>
      </c>
      <c r="BN177" s="68" t="str">
        <f ca="1">INDEX({"","_","-","="},IF(OR($D177 &gt;= BO$6, $E177 &lt; BN$6), 0, 1)+IF(OR($F177 &gt;= BO$6, $G177 &lt; BN$6), 0, 2)+1)</f>
        <v/>
      </c>
      <c r="BO177" s="68" t="str">
        <f ca="1">INDEX({"","_","-","="},IF(OR($D177 &gt;= BP$6, $E177 &lt; BO$6), 0, 1)+IF(OR($F177 &gt;= BP$6, $G177 &lt; BO$6), 0, 2)+1)</f>
        <v/>
      </c>
      <c r="BP177" s="68" t="str">
        <f ca="1">INDEX({"","_","-","="},IF(OR($D177 &gt;= BQ$6, $E177 &lt; BP$6), 0, 1)+IF(OR($F177 &gt;= BQ$6, $G177 &lt; BP$6), 0, 2)+1)</f>
        <v/>
      </c>
      <c r="BQ177" s="68" t="str">
        <f ca="1">INDEX({"","_","-","="},IF(OR($D177 &gt;= BR$6, $E177 &lt; BQ$6), 0, 1)+IF(OR($F177 &gt;= BR$6, $G177 &lt; BQ$6), 0, 2)+1)</f>
        <v/>
      </c>
      <c r="BR177" s="68" t="str">
        <f ca="1">INDEX({"","_","-","="},IF(OR($D177 &gt;= BS$6, $E177 &lt; BR$6), 0, 1)+IF(OR($F177 &gt;= BS$6, $G177 &lt; BR$6), 0, 2)+1)</f>
        <v/>
      </c>
      <c r="BS177" s="68" t="str">
        <f ca="1">INDEX({"","_","-","="},IF(OR($D177 &gt;= BT$6, $E177 &lt; BS$6), 0, 1)+IF(OR($F177 &gt;= BT$6, $G177 &lt; BS$6), 0, 2)+1)</f>
        <v/>
      </c>
      <c r="BT177" s="68" t="str">
        <f ca="1">INDEX({"","_","-","="},IF(OR($D177 &gt;= BU$6, $E177 &lt; BT$6), 0, 1)+IF(OR($F177 &gt;= BU$6, $G177 &lt; BT$6), 0, 2)+1)</f>
        <v/>
      </c>
      <c r="BU177" s="68" t="str">
        <f ca="1">INDEX({"","_","-","="},IF(OR($D177 &gt;= BV$6, $E177 &lt; BU$6), 0, 1)+IF(OR($F177 &gt;= BV$6, $G177 &lt; BU$6), 0, 2)+1)</f>
        <v/>
      </c>
      <c r="BV177" s="68" t="str">
        <f ca="1">INDEX({"","_","-","="},IF(OR($D177 &gt;= BW$6, $E177 &lt; BV$6), 0, 1)+IF(OR($F177 &gt;= BW$6, $G177 &lt; BV$6), 0, 2)+1)</f>
        <v/>
      </c>
      <c r="BW177" s="68" t="str">
        <f ca="1">INDEX({"","_","-","="},IF(OR($D177 &gt;= BX$6, $E177 &lt; BW$6), 0, 1)+IF(OR($F177 &gt;= BX$6, $G177 &lt; BW$6), 0, 2)+1)</f>
        <v/>
      </c>
      <c r="BX177" s="68" t="str">
        <f ca="1">INDEX({"","_","-","="},IF(OR($D177 &gt;= BY$6, $E177 &lt; BX$6), 0, 1)+IF(OR($F177 &gt;= BY$6, $G177 &lt; BX$6), 0, 2)+1)</f>
        <v/>
      </c>
      <c r="BY177" s="68" t="str">
        <f ca="1">INDEX({"","_","-","="},IF(OR($D177 &gt;= BZ$6, $E177 &lt; BY$6), 0, 1)+IF(OR($F177 &gt;= BZ$6, $G177 &lt; BY$6), 0, 2)+1)</f>
        <v/>
      </c>
      <c r="BZ177" s="68" t="str">
        <f ca="1">INDEX({"","_","-","="},IF(OR($D177 &gt;= CA$6, $E177 &lt; BZ$6), 0, 1)+IF(OR($F177 &gt;= CA$6, $G177 &lt; BZ$6), 0, 2)+1)</f>
        <v/>
      </c>
      <c r="CA177" s="68" t="str">
        <f ca="1">INDEX({"","_","-","="},IF(OR($D177 &gt;= CB$6, $E177 &lt; CA$6), 0, 1)+IF(OR($F177 &gt;= CB$6, $G177 &lt; CA$6), 0, 2)+1)</f>
        <v/>
      </c>
      <c r="CB177" s="68" t="str">
        <f ca="1">INDEX({"","_","-","="},IF(OR($D177 &gt;= CC$6, $E177 &lt; CB$6), 0, 1)+IF(OR($F177 &gt;= CC$6, $G177 &lt; CB$6), 0, 2)+1)</f>
        <v/>
      </c>
      <c r="CC177" s="68" t="str">
        <f ca="1">INDEX({"","_","-","="},IF(OR($D177 &gt;= CD$6, $E177 &lt; CC$6), 0, 1)+IF(OR($F177 &gt;= CD$6, $G177 &lt; CC$6), 0, 2)+1)</f>
        <v/>
      </c>
      <c r="CD177" s="68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IF('临-进度'!M173,'临-进度'!$A173,"")</f>
        <v/>
      </c>
      <c r="B178" s="8" t="str">
        <f ca="1">IF('临-进度'!M173,'临-进度'!$B173,"")</f>
        <v/>
      </c>
      <c r="C178" s="8" t="str">
        <f ca="1">IF('临-进度'!M173,'临-进度'!$E173,"")</f>
        <v/>
      </c>
      <c r="D178" s="40" t="str">
        <f ca="1">IF('临-进度'!$M173,'临-进度'!$I173,"")</f>
        <v/>
      </c>
      <c r="E178" s="40" t="str">
        <f ca="1">IF('临-进度'!$M173,'临-进度'!$AE173,"")</f>
        <v/>
      </c>
      <c r="F178" s="40" t="str">
        <f ca="1">IF('临-进度'!$M173,'临-进度'!$J173,"")</f>
        <v/>
      </c>
      <c r="G178" s="73" t="str">
        <f ca="1">IF('临-进度'!$M173,'临-进度'!$AF173,"")</f>
        <v/>
      </c>
      <c r="H178" s="68" t="str">
        <f ca="1">INDEX({"","_","-","="},IF(OR($D178 &gt;= I$6, $E178 &lt; H$6), 0, 1)+IF(OR($F178 &gt;= I$6, $G178 &lt; H$6), 0, 2)+1)</f>
        <v/>
      </c>
      <c r="I178" s="68" t="str">
        <f ca="1">INDEX({"","_","-","="},IF(OR($D178 &gt;= J$6, $E178 &lt; I$6), 0, 1)+IF(OR($F178 &gt;= J$6, $G178 &lt; I$6), 0, 2)+1)</f>
        <v/>
      </c>
      <c r="J178" s="68" t="str">
        <f ca="1">INDEX({"","_","-","="},IF(OR($D178 &gt;= K$6, $E178 &lt; J$6), 0, 1)+IF(OR($F178 &gt;= K$6, $G178 &lt; J$6), 0, 2)+1)</f>
        <v/>
      </c>
      <c r="K178" s="68" t="str">
        <f ca="1">INDEX({"","_","-","="},IF(OR($D178 &gt;= L$6, $E178 &lt; K$6), 0, 1)+IF(OR($F178 &gt;= L$6, $G178 &lt; K$6), 0, 2)+1)</f>
        <v/>
      </c>
      <c r="L178" s="68" t="str">
        <f ca="1">INDEX({"","_","-","="},IF(OR($D178 &gt;= M$6, $E178 &lt; L$6), 0, 1)+IF(OR($F178 &gt;= M$6, $G178 &lt; L$6), 0, 2)+1)</f>
        <v/>
      </c>
      <c r="M178" s="68" t="str">
        <f ca="1">INDEX({"","_","-","="},IF(OR($D178 &gt;= N$6, $E178 &lt; M$6), 0, 1)+IF(OR($F178 &gt;= N$6, $G178 &lt; M$6), 0, 2)+1)</f>
        <v/>
      </c>
      <c r="N178" s="68" t="str">
        <f ca="1">INDEX({"","_","-","="},IF(OR($D178 &gt;= O$6, $E178 &lt; N$6), 0, 1)+IF(OR($F178 &gt;= O$6, $G178 &lt; N$6), 0, 2)+1)</f>
        <v/>
      </c>
      <c r="O178" s="68" t="str">
        <f ca="1">INDEX({"","_","-","="},IF(OR($D178 &gt;= P$6, $E178 &lt; O$6), 0, 1)+IF(OR($F178 &gt;= P$6, $G178 &lt; O$6), 0, 2)+1)</f>
        <v/>
      </c>
      <c r="P178" s="68" t="str">
        <f ca="1">INDEX({"","_","-","="},IF(OR($D178 &gt;= Q$6, $E178 &lt; P$6), 0, 1)+IF(OR($F178 &gt;= Q$6, $G178 &lt; P$6), 0, 2)+1)</f>
        <v/>
      </c>
      <c r="Q178" s="68" t="str">
        <f ca="1">INDEX({"","_","-","="},IF(OR($D178 &gt;= R$6, $E178 &lt; Q$6), 0, 1)+IF(OR($F178 &gt;= R$6, $G178 &lt; Q$6), 0, 2)+1)</f>
        <v/>
      </c>
      <c r="R178" s="68" t="str">
        <f ca="1">INDEX({"","_","-","="},IF(OR($D178 &gt;= S$6, $E178 &lt; R$6), 0, 1)+IF(OR($F178 &gt;= S$6, $G178 &lt; R$6), 0, 2)+1)</f>
        <v/>
      </c>
      <c r="S178" s="68" t="str">
        <f ca="1">INDEX({"","_","-","="},IF(OR($D178 &gt;= T$6, $E178 &lt; S$6), 0, 1)+IF(OR($F178 &gt;= T$6, $G178 &lt; S$6), 0, 2)+1)</f>
        <v/>
      </c>
      <c r="T178" s="68" t="str">
        <f ca="1">INDEX({"","_","-","="},IF(OR($D178 &gt;= U$6, $E178 &lt; T$6), 0, 1)+IF(OR($F178 &gt;= U$6, $G178 &lt; T$6), 0, 2)+1)</f>
        <v/>
      </c>
      <c r="U178" s="68" t="str">
        <f ca="1">INDEX({"","_","-","="},IF(OR($D178 &gt;= V$6, $E178 &lt; U$6), 0, 1)+IF(OR($F178 &gt;= V$6, $G178 &lt; U$6), 0, 2)+1)</f>
        <v/>
      </c>
      <c r="V178" s="68" t="str">
        <f ca="1">INDEX({"","_","-","="},IF(OR($D178 &gt;= W$6, $E178 &lt; V$6), 0, 1)+IF(OR($F178 &gt;= W$6, $G178 &lt; V$6), 0, 2)+1)</f>
        <v/>
      </c>
      <c r="W178" s="68" t="str">
        <f ca="1">INDEX({"","_","-","="},IF(OR($D178 &gt;= X$6, $E178 &lt; W$6), 0, 1)+IF(OR($F178 &gt;= X$6, $G178 &lt; W$6), 0, 2)+1)</f>
        <v/>
      </c>
      <c r="X178" s="68" t="str">
        <f ca="1">INDEX({"","_","-","="},IF(OR($D178 &gt;= Y$6, $E178 &lt; X$6), 0, 1)+IF(OR($F178 &gt;= Y$6, $G178 &lt; X$6), 0, 2)+1)</f>
        <v/>
      </c>
      <c r="Y178" s="68" t="str">
        <f ca="1">INDEX({"","_","-","="},IF(OR($D178 &gt;= Z$6, $E178 &lt; Y$6), 0, 1)+IF(OR($F178 &gt;= Z$6, $G178 &lt; Y$6), 0, 2)+1)</f>
        <v/>
      </c>
      <c r="Z178" s="68" t="str">
        <f ca="1">INDEX({"","_","-","="},IF(OR($D178 &gt;= AA$6, $E178 &lt; Z$6), 0, 1)+IF(OR($F178 &gt;= AA$6, $G178 &lt; Z$6), 0, 2)+1)</f>
        <v/>
      </c>
      <c r="AA178" s="68" t="str">
        <f ca="1">INDEX({"","_","-","="},IF(OR($D178 &gt;= AB$6, $E178 &lt; AA$6), 0, 1)+IF(OR($F178 &gt;= AB$6, $G178 &lt; AA$6), 0, 2)+1)</f>
        <v/>
      </c>
      <c r="AB178" s="68" t="str">
        <f ca="1">INDEX({"","_","-","="},IF(OR($D178 &gt;= AC$6, $E178 &lt; AB$6), 0, 1)+IF(OR($F178 &gt;= AC$6, $G178 &lt; AB$6), 0, 2)+1)</f>
        <v/>
      </c>
      <c r="AC178" s="68" t="str">
        <f ca="1">INDEX({"","_","-","="},IF(OR($D178 &gt;= AD$6, $E178 &lt; AC$6), 0, 1)+IF(OR($F178 &gt;= AD$6, $G178 &lt; AC$6), 0, 2)+1)</f>
        <v/>
      </c>
      <c r="AD178" s="68" t="str">
        <f ca="1">INDEX({"","_","-","="},IF(OR($D178 &gt;= AE$6, $E178 &lt; AD$6), 0, 1)+IF(OR($F178 &gt;= AE$6, $G178 &lt; AD$6), 0, 2)+1)</f>
        <v/>
      </c>
      <c r="AE178" s="68" t="str">
        <f ca="1">INDEX({"","_","-","="},IF(OR($D178 &gt;= AF$6, $E178 &lt; AE$6), 0, 1)+IF(OR($F178 &gt;= AF$6, $G178 &lt; AE$6), 0, 2)+1)</f>
        <v/>
      </c>
      <c r="AF178" s="68" t="str">
        <f ca="1">INDEX({"","_","-","="},IF(OR($D178 &gt;= AG$6, $E178 &lt; AF$6), 0, 1)+IF(OR($F178 &gt;= AG$6, $G178 &lt; AF$6), 0, 2)+1)</f>
        <v/>
      </c>
      <c r="AG178" s="68" t="str">
        <f ca="1">INDEX({"","_","-","="},IF(OR($D178 &gt;= AH$6, $E178 &lt; AG$6), 0, 1)+IF(OR($F178 &gt;= AH$6, $G178 &lt; AG$6), 0, 2)+1)</f>
        <v/>
      </c>
      <c r="AH178" s="68" t="str">
        <f ca="1">INDEX({"","_","-","="},IF(OR($D178 &gt;= AI$6, $E178 &lt; AH$6), 0, 1)+IF(OR($F178 &gt;= AI$6, $G178 &lt; AH$6), 0, 2)+1)</f>
        <v/>
      </c>
      <c r="AI178" s="68" t="str">
        <f ca="1">INDEX({"","_","-","="},IF(OR($D178 &gt;= AJ$6, $E178 &lt; AI$6), 0, 1)+IF(OR($F178 &gt;= AJ$6, $G178 &lt; AI$6), 0, 2)+1)</f>
        <v/>
      </c>
      <c r="AJ178" s="68" t="str">
        <f ca="1">INDEX({"","_","-","="},IF(OR($D178 &gt;= AK$6, $E178 &lt; AJ$6), 0, 1)+IF(OR($F178 &gt;= AK$6, $G178 &lt; AJ$6), 0, 2)+1)</f>
        <v/>
      </c>
      <c r="AK178" s="68" t="str">
        <f ca="1">INDEX({"","_","-","="},IF(OR($D178 &gt;= AL$6, $E178 &lt; AK$6), 0, 1)+IF(OR($F178 &gt;= AL$6, $G178 &lt; AK$6), 0, 2)+1)</f>
        <v/>
      </c>
      <c r="AL178" s="68" t="str">
        <f ca="1">INDEX({"","_","-","="},IF(OR($D178 &gt;= AM$6, $E178 &lt; AL$6), 0, 1)+IF(OR($F178 &gt;= AM$6, $G178 &lt; AL$6), 0, 2)+1)</f>
        <v/>
      </c>
      <c r="AM178" s="68" t="str">
        <f ca="1">INDEX({"","_","-","="},IF(OR($D178 &gt;= AN$6, $E178 &lt; AM$6), 0, 1)+IF(OR($F178 &gt;= AN$6, $G178 &lt; AM$6), 0, 2)+1)</f>
        <v/>
      </c>
      <c r="AN178" s="68" t="str">
        <f ca="1">INDEX({"","_","-","="},IF(OR($D178 &gt;= AO$6, $E178 &lt; AN$6), 0, 1)+IF(OR($F178 &gt;= AO$6, $G178 &lt; AN$6), 0, 2)+1)</f>
        <v/>
      </c>
      <c r="AO178" s="68" t="str">
        <f ca="1">INDEX({"","_","-","="},IF(OR($D178 &gt;= AP$6, $E178 &lt; AO$6), 0, 1)+IF(OR($F178 &gt;= AP$6, $G178 &lt; AO$6), 0, 2)+1)</f>
        <v/>
      </c>
      <c r="AP178" s="68" t="str">
        <f ca="1">INDEX({"","_","-","="},IF(OR($D178 &gt;= AQ$6, $E178 &lt; AP$6), 0, 1)+IF(OR($F178 &gt;= AQ$6, $G178 &lt; AP$6), 0, 2)+1)</f>
        <v/>
      </c>
      <c r="AQ178" s="68" t="str">
        <f ca="1">INDEX({"","_","-","="},IF(OR($D178 &gt;= AR$6, $E178 &lt; AQ$6), 0, 1)+IF(OR($F178 &gt;= AR$6, $G178 &lt; AQ$6), 0, 2)+1)</f>
        <v/>
      </c>
      <c r="AR178" s="68" t="str">
        <f ca="1">INDEX({"","_","-","="},IF(OR($D178 &gt;= AS$6, $E178 &lt; AR$6), 0, 1)+IF(OR($F178 &gt;= AS$6, $G178 &lt; AR$6), 0, 2)+1)</f>
        <v/>
      </c>
      <c r="AS178" s="68" t="str">
        <f ca="1">INDEX({"","_","-","="},IF(OR($D178 &gt;= AT$6, $E178 &lt; AS$6), 0, 1)+IF(OR($F178 &gt;= AT$6, $G178 &lt; AS$6), 0, 2)+1)</f>
        <v/>
      </c>
      <c r="AT178" s="68" t="str">
        <f ca="1">INDEX({"","_","-","="},IF(OR($D178 &gt;= AU$6, $E178 &lt; AT$6), 0, 1)+IF(OR($F178 &gt;= AU$6, $G178 &lt; AT$6), 0, 2)+1)</f>
        <v/>
      </c>
      <c r="AU178" s="68" t="str">
        <f ca="1">INDEX({"","_","-","="},IF(OR($D178 &gt;= AV$6, $E178 &lt; AU$6), 0, 1)+IF(OR($F178 &gt;= AV$6, $G178 &lt; AU$6), 0, 2)+1)</f>
        <v/>
      </c>
      <c r="AV178" s="68" t="str">
        <f ca="1">INDEX({"","_","-","="},IF(OR($D178 &gt;= AW$6, $E178 &lt; AV$6), 0, 1)+IF(OR($F178 &gt;= AW$6, $G178 &lt; AV$6), 0, 2)+1)</f>
        <v/>
      </c>
      <c r="AW178" s="68" t="str">
        <f ca="1">INDEX({"","_","-","="},IF(OR($D178 &gt;= AX$6, $E178 &lt; AW$6), 0, 1)+IF(OR($F178 &gt;= AX$6, $G178 &lt; AW$6), 0, 2)+1)</f>
        <v/>
      </c>
      <c r="AX178" s="68" t="str">
        <f ca="1">INDEX({"","_","-","="},IF(OR($D178 &gt;= AY$6, $E178 &lt; AX$6), 0, 1)+IF(OR($F178 &gt;= AY$6, $G178 &lt; AX$6), 0, 2)+1)</f>
        <v/>
      </c>
      <c r="AY178" s="68" t="str">
        <f ca="1">INDEX({"","_","-","="},IF(OR($D178 &gt;= AZ$6, $E178 &lt; AY$6), 0, 1)+IF(OR($F178 &gt;= AZ$6, $G178 &lt; AY$6), 0, 2)+1)</f>
        <v/>
      </c>
      <c r="AZ178" s="68" t="str">
        <f ca="1">INDEX({"","_","-","="},IF(OR($D178 &gt;= BA$6, $E178 &lt; AZ$6), 0, 1)+IF(OR($F178 &gt;= BA$6, $G178 &lt; AZ$6), 0, 2)+1)</f>
        <v/>
      </c>
      <c r="BA178" s="68" t="str">
        <f ca="1">INDEX({"","_","-","="},IF(OR($D178 &gt;= BB$6, $E178 &lt; BA$6), 0, 1)+IF(OR($F178 &gt;= BB$6, $G178 &lt; BA$6), 0, 2)+1)</f>
        <v/>
      </c>
      <c r="BB178" s="68" t="str">
        <f ca="1">INDEX({"","_","-","="},IF(OR($D178 &gt;= BC$6, $E178 &lt; BB$6), 0, 1)+IF(OR($F178 &gt;= BC$6, $G178 &lt; BB$6), 0, 2)+1)</f>
        <v/>
      </c>
      <c r="BC178" s="68" t="str">
        <f ca="1">INDEX({"","_","-","="},IF(OR($D178 &gt;= BD$6, $E178 &lt; BC$6), 0, 1)+IF(OR($F178 &gt;= BD$6, $G178 &lt; BC$6), 0, 2)+1)</f>
        <v/>
      </c>
      <c r="BD178" s="68" t="str">
        <f ca="1">INDEX({"","_","-","="},IF(OR($D178 &gt;= BE$6, $E178 &lt; BD$6), 0, 1)+IF(OR($F178 &gt;= BE$6, $G178 &lt; BD$6), 0, 2)+1)</f>
        <v/>
      </c>
      <c r="BE178" s="68" t="str">
        <f ca="1">INDEX({"","_","-","="},IF(OR($D178 &gt;= BF$6, $E178 &lt; BE$6), 0, 1)+IF(OR($F178 &gt;= BF$6, $G178 &lt; BE$6), 0, 2)+1)</f>
        <v/>
      </c>
      <c r="BF178" s="68" t="str">
        <f ca="1">INDEX({"","_","-","="},IF(OR($D178 &gt;= BG$6, $E178 &lt; BF$6), 0, 1)+IF(OR($F178 &gt;= BG$6, $G178 &lt; BF$6), 0, 2)+1)</f>
        <v/>
      </c>
      <c r="BG178" s="68" t="str">
        <f ca="1">INDEX({"","_","-","="},IF(OR($D178 &gt;= BH$6, $E178 &lt; BG$6), 0, 1)+IF(OR($F178 &gt;= BH$6, $G178 &lt; BG$6), 0, 2)+1)</f>
        <v/>
      </c>
      <c r="BH178" s="68" t="str">
        <f ca="1">INDEX({"","_","-","="},IF(OR($D178 &gt;= BI$6, $E178 &lt; BH$6), 0, 1)+IF(OR($F178 &gt;= BI$6, $G178 &lt; BH$6), 0, 2)+1)</f>
        <v/>
      </c>
      <c r="BI178" s="68" t="str">
        <f ca="1">INDEX({"","_","-","="},IF(OR($D178 &gt;= BJ$6, $E178 &lt; BI$6), 0, 1)+IF(OR($F178 &gt;= BJ$6, $G178 &lt; BI$6), 0, 2)+1)</f>
        <v/>
      </c>
      <c r="BJ178" s="68" t="str">
        <f ca="1">INDEX({"","_","-","="},IF(OR($D178 &gt;= BK$6, $E178 &lt; BJ$6), 0, 1)+IF(OR($F178 &gt;= BK$6, $G178 &lt; BJ$6), 0, 2)+1)</f>
        <v/>
      </c>
      <c r="BK178" s="68" t="str">
        <f ca="1">INDEX({"","_","-","="},IF(OR($D178 &gt;= BL$6, $E178 &lt; BK$6), 0, 1)+IF(OR($F178 &gt;= BL$6, $G178 &lt; BK$6), 0, 2)+1)</f>
        <v/>
      </c>
      <c r="BL178" s="68" t="str">
        <f ca="1">INDEX({"","_","-","="},IF(OR($D178 &gt;= BM$6, $E178 &lt; BL$6), 0, 1)+IF(OR($F178 &gt;= BM$6, $G178 &lt; BL$6), 0, 2)+1)</f>
        <v/>
      </c>
      <c r="BM178" s="68" t="str">
        <f ca="1">INDEX({"","_","-","="},IF(OR($D178 &gt;= BN$6, $E178 &lt; BM$6), 0, 1)+IF(OR($F178 &gt;= BN$6, $G178 &lt; BM$6), 0, 2)+1)</f>
        <v/>
      </c>
      <c r="BN178" s="68" t="str">
        <f ca="1">INDEX({"","_","-","="},IF(OR($D178 &gt;= BO$6, $E178 &lt; BN$6), 0, 1)+IF(OR($F178 &gt;= BO$6, $G178 &lt; BN$6), 0, 2)+1)</f>
        <v/>
      </c>
      <c r="BO178" s="68" t="str">
        <f ca="1">INDEX({"","_","-","="},IF(OR($D178 &gt;= BP$6, $E178 &lt; BO$6), 0, 1)+IF(OR($F178 &gt;= BP$6, $G178 &lt; BO$6), 0, 2)+1)</f>
        <v/>
      </c>
      <c r="BP178" s="68" t="str">
        <f ca="1">INDEX({"","_","-","="},IF(OR($D178 &gt;= BQ$6, $E178 &lt; BP$6), 0, 1)+IF(OR($F178 &gt;= BQ$6, $G178 &lt; BP$6), 0, 2)+1)</f>
        <v/>
      </c>
      <c r="BQ178" s="68" t="str">
        <f ca="1">INDEX({"","_","-","="},IF(OR($D178 &gt;= BR$6, $E178 &lt; BQ$6), 0, 1)+IF(OR($F178 &gt;= BR$6, $G178 &lt; BQ$6), 0, 2)+1)</f>
        <v/>
      </c>
      <c r="BR178" s="68" t="str">
        <f ca="1">INDEX({"","_","-","="},IF(OR($D178 &gt;= BS$6, $E178 &lt; BR$6), 0, 1)+IF(OR($F178 &gt;= BS$6, $G178 &lt; BR$6), 0, 2)+1)</f>
        <v/>
      </c>
      <c r="BS178" s="68" t="str">
        <f ca="1">INDEX({"","_","-","="},IF(OR($D178 &gt;= BT$6, $E178 &lt; BS$6), 0, 1)+IF(OR($F178 &gt;= BT$6, $G178 &lt; BS$6), 0, 2)+1)</f>
        <v/>
      </c>
      <c r="BT178" s="68" t="str">
        <f ca="1">INDEX({"","_","-","="},IF(OR($D178 &gt;= BU$6, $E178 &lt; BT$6), 0, 1)+IF(OR($F178 &gt;= BU$6, $G178 &lt; BT$6), 0, 2)+1)</f>
        <v/>
      </c>
      <c r="BU178" s="68" t="str">
        <f ca="1">INDEX({"","_","-","="},IF(OR($D178 &gt;= BV$6, $E178 &lt; BU$6), 0, 1)+IF(OR($F178 &gt;= BV$6, $G178 &lt; BU$6), 0, 2)+1)</f>
        <v/>
      </c>
      <c r="BV178" s="68" t="str">
        <f ca="1">INDEX({"","_","-","="},IF(OR($D178 &gt;= BW$6, $E178 &lt; BV$6), 0, 1)+IF(OR($F178 &gt;= BW$6, $G178 &lt; BV$6), 0, 2)+1)</f>
        <v/>
      </c>
      <c r="BW178" s="68" t="str">
        <f ca="1">INDEX({"","_","-","="},IF(OR($D178 &gt;= BX$6, $E178 &lt; BW$6), 0, 1)+IF(OR($F178 &gt;= BX$6, $G178 &lt; BW$6), 0, 2)+1)</f>
        <v/>
      </c>
      <c r="BX178" s="68" t="str">
        <f ca="1">INDEX({"","_","-","="},IF(OR($D178 &gt;= BY$6, $E178 &lt; BX$6), 0, 1)+IF(OR($F178 &gt;= BY$6, $G178 &lt; BX$6), 0, 2)+1)</f>
        <v/>
      </c>
      <c r="BY178" s="68" t="str">
        <f ca="1">INDEX({"","_","-","="},IF(OR($D178 &gt;= BZ$6, $E178 &lt; BY$6), 0, 1)+IF(OR($F178 &gt;= BZ$6, $G178 &lt; BY$6), 0, 2)+1)</f>
        <v/>
      </c>
      <c r="BZ178" s="68" t="str">
        <f ca="1">INDEX({"","_","-","="},IF(OR($D178 &gt;= CA$6, $E178 &lt; BZ$6), 0, 1)+IF(OR($F178 &gt;= CA$6, $G178 &lt; BZ$6), 0, 2)+1)</f>
        <v/>
      </c>
      <c r="CA178" s="68" t="str">
        <f ca="1">INDEX({"","_","-","="},IF(OR($D178 &gt;= CB$6, $E178 &lt; CA$6), 0, 1)+IF(OR($F178 &gt;= CB$6, $G178 &lt; CA$6), 0, 2)+1)</f>
        <v/>
      </c>
      <c r="CB178" s="68" t="str">
        <f ca="1">INDEX({"","_","-","="},IF(OR($D178 &gt;= CC$6, $E178 &lt; CB$6), 0, 1)+IF(OR($F178 &gt;= CC$6, $G178 &lt; CB$6), 0, 2)+1)</f>
        <v/>
      </c>
      <c r="CC178" s="68" t="str">
        <f ca="1">INDEX({"","_","-","="},IF(OR($D178 &gt;= CD$6, $E178 &lt; CC$6), 0, 1)+IF(OR($F178 &gt;= CD$6, $G178 &lt; CC$6), 0, 2)+1)</f>
        <v/>
      </c>
      <c r="CD178" s="68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IF('临-进度'!M174,'临-进度'!$A174,"")</f>
        <v/>
      </c>
      <c r="B179" s="8" t="str">
        <f ca="1">IF('临-进度'!M174,'临-进度'!$B174,"")</f>
        <v/>
      </c>
      <c r="C179" s="8" t="str">
        <f ca="1">IF('临-进度'!M174,'临-进度'!$E174,"")</f>
        <v/>
      </c>
      <c r="D179" s="40" t="str">
        <f ca="1">IF('临-进度'!$M174,'临-进度'!$I174,"")</f>
        <v/>
      </c>
      <c r="E179" s="40" t="str">
        <f ca="1">IF('临-进度'!$M174,'临-进度'!$AE174,"")</f>
        <v/>
      </c>
      <c r="F179" s="40" t="str">
        <f ca="1">IF('临-进度'!$M174,'临-进度'!$J174,"")</f>
        <v/>
      </c>
      <c r="G179" s="73" t="str">
        <f ca="1">IF('临-进度'!$M174,'临-进度'!$AF174,"")</f>
        <v/>
      </c>
      <c r="H179" s="68" t="str">
        <f ca="1">INDEX({"","_","-","="},IF(OR($D179 &gt;= I$6, $E179 &lt; H$6), 0, 1)+IF(OR($F179 &gt;= I$6, $G179 &lt; H$6), 0, 2)+1)</f>
        <v/>
      </c>
      <c r="I179" s="68" t="str">
        <f ca="1">INDEX({"","_","-","="},IF(OR($D179 &gt;= J$6, $E179 &lt; I$6), 0, 1)+IF(OR($F179 &gt;= J$6, $G179 &lt; I$6), 0, 2)+1)</f>
        <v/>
      </c>
      <c r="J179" s="68" t="str">
        <f ca="1">INDEX({"","_","-","="},IF(OR($D179 &gt;= K$6, $E179 &lt; J$6), 0, 1)+IF(OR($F179 &gt;= K$6, $G179 &lt; J$6), 0, 2)+1)</f>
        <v/>
      </c>
      <c r="K179" s="68" t="str">
        <f ca="1">INDEX({"","_","-","="},IF(OR($D179 &gt;= L$6, $E179 &lt; K$6), 0, 1)+IF(OR($F179 &gt;= L$6, $G179 &lt; K$6), 0, 2)+1)</f>
        <v/>
      </c>
      <c r="L179" s="68" t="str">
        <f ca="1">INDEX({"","_","-","="},IF(OR($D179 &gt;= M$6, $E179 &lt; L$6), 0, 1)+IF(OR($F179 &gt;= M$6, $G179 &lt; L$6), 0, 2)+1)</f>
        <v/>
      </c>
      <c r="M179" s="68" t="str">
        <f ca="1">INDEX({"","_","-","="},IF(OR($D179 &gt;= N$6, $E179 &lt; M$6), 0, 1)+IF(OR($F179 &gt;= N$6, $G179 &lt; M$6), 0, 2)+1)</f>
        <v/>
      </c>
      <c r="N179" s="68" t="str">
        <f ca="1">INDEX({"","_","-","="},IF(OR($D179 &gt;= O$6, $E179 &lt; N$6), 0, 1)+IF(OR($F179 &gt;= O$6, $G179 &lt; N$6), 0, 2)+1)</f>
        <v/>
      </c>
      <c r="O179" s="68" t="str">
        <f ca="1">INDEX({"","_","-","="},IF(OR($D179 &gt;= P$6, $E179 &lt; O$6), 0, 1)+IF(OR($F179 &gt;= P$6, $G179 &lt; O$6), 0, 2)+1)</f>
        <v/>
      </c>
      <c r="P179" s="68" t="str">
        <f ca="1">INDEX({"","_","-","="},IF(OR($D179 &gt;= Q$6, $E179 &lt; P$6), 0, 1)+IF(OR($F179 &gt;= Q$6, $G179 &lt; P$6), 0, 2)+1)</f>
        <v/>
      </c>
      <c r="Q179" s="68" t="str">
        <f ca="1">INDEX({"","_","-","="},IF(OR($D179 &gt;= R$6, $E179 &lt; Q$6), 0, 1)+IF(OR($F179 &gt;= R$6, $G179 &lt; Q$6), 0, 2)+1)</f>
        <v/>
      </c>
      <c r="R179" s="68" t="str">
        <f ca="1">INDEX({"","_","-","="},IF(OR($D179 &gt;= S$6, $E179 &lt; R$6), 0, 1)+IF(OR($F179 &gt;= S$6, $G179 &lt; R$6), 0, 2)+1)</f>
        <v/>
      </c>
      <c r="S179" s="68" t="str">
        <f ca="1">INDEX({"","_","-","="},IF(OR($D179 &gt;= T$6, $E179 &lt; S$6), 0, 1)+IF(OR($F179 &gt;= T$6, $G179 &lt; S$6), 0, 2)+1)</f>
        <v/>
      </c>
      <c r="T179" s="68" t="str">
        <f ca="1">INDEX({"","_","-","="},IF(OR($D179 &gt;= U$6, $E179 &lt; T$6), 0, 1)+IF(OR($F179 &gt;= U$6, $G179 &lt; T$6), 0, 2)+1)</f>
        <v/>
      </c>
      <c r="U179" s="68" t="str">
        <f ca="1">INDEX({"","_","-","="},IF(OR($D179 &gt;= V$6, $E179 &lt; U$6), 0, 1)+IF(OR($F179 &gt;= V$6, $G179 &lt; U$6), 0, 2)+1)</f>
        <v/>
      </c>
      <c r="V179" s="68" t="str">
        <f ca="1">INDEX({"","_","-","="},IF(OR($D179 &gt;= W$6, $E179 &lt; V$6), 0, 1)+IF(OR($F179 &gt;= W$6, $G179 &lt; V$6), 0, 2)+1)</f>
        <v/>
      </c>
      <c r="W179" s="68" t="str">
        <f ca="1">INDEX({"","_","-","="},IF(OR($D179 &gt;= X$6, $E179 &lt; W$6), 0, 1)+IF(OR($F179 &gt;= X$6, $G179 &lt; W$6), 0, 2)+1)</f>
        <v/>
      </c>
      <c r="X179" s="68" t="str">
        <f ca="1">INDEX({"","_","-","="},IF(OR($D179 &gt;= Y$6, $E179 &lt; X$6), 0, 1)+IF(OR($F179 &gt;= Y$6, $G179 &lt; X$6), 0, 2)+1)</f>
        <v/>
      </c>
      <c r="Y179" s="68" t="str">
        <f ca="1">INDEX({"","_","-","="},IF(OR($D179 &gt;= Z$6, $E179 &lt; Y$6), 0, 1)+IF(OR($F179 &gt;= Z$6, $G179 &lt; Y$6), 0, 2)+1)</f>
        <v/>
      </c>
      <c r="Z179" s="68" t="str">
        <f ca="1">INDEX({"","_","-","="},IF(OR($D179 &gt;= AA$6, $E179 &lt; Z$6), 0, 1)+IF(OR($F179 &gt;= AA$6, $G179 &lt; Z$6), 0, 2)+1)</f>
        <v/>
      </c>
      <c r="AA179" s="68" t="str">
        <f ca="1">INDEX({"","_","-","="},IF(OR($D179 &gt;= AB$6, $E179 &lt; AA$6), 0, 1)+IF(OR($F179 &gt;= AB$6, $G179 &lt; AA$6), 0, 2)+1)</f>
        <v/>
      </c>
      <c r="AB179" s="68" t="str">
        <f ca="1">INDEX({"","_","-","="},IF(OR($D179 &gt;= AC$6, $E179 &lt; AB$6), 0, 1)+IF(OR($F179 &gt;= AC$6, $G179 &lt; AB$6), 0, 2)+1)</f>
        <v/>
      </c>
      <c r="AC179" s="68" t="str">
        <f ca="1">INDEX({"","_","-","="},IF(OR($D179 &gt;= AD$6, $E179 &lt; AC$6), 0, 1)+IF(OR($F179 &gt;= AD$6, $G179 &lt; AC$6), 0, 2)+1)</f>
        <v/>
      </c>
      <c r="AD179" s="68" t="str">
        <f ca="1">INDEX({"","_","-","="},IF(OR($D179 &gt;= AE$6, $E179 &lt; AD$6), 0, 1)+IF(OR($F179 &gt;= AE$6, $G179 &lt; AD$6), 0, 2)+1)</f>
        <v/>
      </c>
      <c r="AE179" s="68" t="str">
        <f ca="1">INDEX({"","_","-","="},IF(OR($D179 &gt;= AF$6, $E179 &lt; AE$6), 0, 1)+IF(OR($F179 &gt;= AF$6, $G179 &lt; AE$6), 0, 2)+1)</f>
        <v/>
      </c>
      <c r="AF179" s="68" t="str">
        <f ca="1">INDEX({"","_","-","="},IF(OR($D179 &gt;= AG$6, $E179 &lt; AF$6), 0, 1)+IF(OR($F179 &gt;= AG$6, $G179 &lt; AF$6), 0, 2)+1)</f>
        <v/>
      </c>
      <c r="AG179" s="68" t="str">
        <f ca="1">INDEX({"","_","-","="},IF(OR($D179 &gt;= AH$6, $E179 &lt; AG$6), 0, 1)+IF(OR($F179 &gt;= AH$6, $G179 &lt; AG$6), 0, 2)+1)</f>
        <v/>
      </c>
      <c r="AH179" s="68" t="str">
        <f ca="1">INDEX({"","_","-","="},IF(OR($D179 &gt;= AI$6, $E179 &lt; AH$6), 0, 1)+IF(OR($F179 &gt;= AI$6, $G179 &lt; AH$6), 0, 2)+1)</f>
        <v/>
      </c>
      <c r="AI179" s="68" t="str">
        <f ca="1">INDEX({"","_","-","="},IF(OR($D179 &gt;= AJ$6, $E179 &lt; AI$6), 0, 1)+IF(OR($F179 &gt;= AJ$6, $G179 &lt; AI$6), 0, 2)+1)</f>
        <v/>
      </c>
      <c r="AJ179" s="68" t="str">
        <f ca="1">INDEX({"","_","-","="},IF(OR($D179 &gt;= AK$6, $E179 &lt; AJ$6), 0, 1)+IF(OR($F179 &gt;= AK$6, $G179 &lt; AJ$6), 0, 2)+1)</f>
        <v/>
      </c>
      <c r="AK179" s="68" t="str">
        <f ca="1">INDEX({"","_","-","="},IF(OR($D179 &gt;= AL$6, $E179 &lt; AK$6), 0, 1)+IF(OR($F179 &gt;= AL$6, $G179 &lt; AK$6), 0, 2)+1)</f>
        <v/>
      </c>
      <c r="AL179" s="68" t="str">
        <f ca="1">INDEX({"","_","-","="},IF(OR($D179 &gt;= AM$6, $E179 &lt; AL$6), 0, 1)+IF(OR($F179 &gt;= AM$6, $G179 &lt; AL$6), 0, 2)+1)</f>
        <v/>
      </c>
      <c r="AM179" s="68" t="str">
        <f ca="1">INDEX({"","_","-","="},IF(OR($D179 &gt;= AN$6, $E179 &lt; AM$6), 0, 1)+IF(OR($F179 &gt;= AN$6, $G179 &lt; AM$6), 0, 2)+1)</f>
        <v/>
      </c>
      <c r="AN179" s="68" t="str">
        <f ca="1">INDEX({"","_","-","="},IF(OR($D179 &gt;= AO$6, $E179 &lt; AN$6), 0, 1)+IF(OR($F179 &gt;= AO$6, $G179 &lt; AN$6), 0, 2)+1)</f>
        <v/>
      </c>
      <c r="AO179" s="68" t="str">
        <f ca="1">INDEX({"","_","-","="},IF(OR($D179 &gt;= AP$6, $E179 &lt; AO$6), 0, 1)+IF(OR($F179 &gt;= AP$6, $G179 &lt; AO$6), 0, 2)+1)</f>
        <v/>
      </c>
      <c r="AP179" s="68" t="str">
        <f ca="1">INDEX({"","_","-","="},IF(OR($D179 &gt;= AQ$6, $E179 &lt; AP$6), 0, 1)+IF(OR($F179 &gt;= AQ$6, $G179 &lt; AP$6), 0, 2)+1)</f>
        <v/>
      </c>
      <c r="AQ179" s="68" t="str">
        <f ca="1">INDEX({"","_","-","="},IF(OR($D179 &gt;= AR$6, $E179 &lt; AQ$6), 0, 1)+IF(OR($F179 &gt;= AR$6, $G179 &lt; AQ$6), 0, 2)+1)</f>
        <v/>
      </c>
      <c r="AR179" s="68" t="str">
        <f ca="1">INDEX({"","_","-","="},IF(OR($D179 &gt;= AS$6, $E179 &lt; AR$6), 0, 1)+IF(OR($F179 &gt;= AS$6, $G179 &lt; AR$6), 0, 2)+1)</f>
        <v/>
      </c>
      <c r="AS179" s="68" t="str">
        <f ca="1">INDEX({"","_","-","="},IF(OR($D179 &gt;= AT$6, $E179 &lt; AS$6), 0, 1)+IF(OR($F179 &gt;= AT$6, $G179 &lt; AS$6), 0, 2)+1)</f>
        <v/>
      </c>
      <c r="AT179" s="68" t="str">
        <f ca="1">INDEX({"","_","-","="},IF(OR($D179 &gt;= AU$6, $E179 &lt; AT$6), 0, 1)+IF(OR($F179 &gt;= AU$6, $G179 &lt; AT$6), 0, 2)+1)</f>
        <v/>
      </c>
      <c r="AU179" s="68" t="str">
        <f ca="1">INDEX({"","_","-","="},IF(OR($D179 &gt;= AV$6, $E179 &lt; AU$6), 0, 1)+IF(OR($F179 &gt;= AV$6, $G179 &lt; AU$6), 0, 2)+1)</f>
        <v/>
      </c>
      <c r="AV179" s="68" t="str">
        <f ca="1">INDEX({"","_","-","="},IF(OR($D179 &gt;= AW$6, $E179 &lt; AV$6), 0, 1)+IF(OR($F179 &gt;= AW$6, $G179 &lt; AV$6), 0, 2)+1)</f>
        <v/>
      </c>
      <c r="AW179" s="68" t="str">
        <f ca="1">INDEX({"","_","-","="},IF(OR($D179 &gt;= AX$6, $E179 &lt; AW$6), 0, 1)+IF(OR($F179 &gt;= AX$6, $G179 &lt; AW$6), 0, 2)+1)</f>
        <v/>
      </c>
      <c r="AX179" s="68" t="str">
        <f ca="1">INDEX({"","_","-","="},IF(OR($D179 &gt;= AY$6, $E179 &lt; AX$6), 0, 1)+IF(OR($F179 &gt;= AY$6, $G179 &lt; AX$6), 0, 2)+1)</f>
        <v/>
      </c>
      <c r="AY179" s="68" t="str">
        <f ca="1">INDEX({"","_","-","="},IF(OR($D179 &gt;= AZ$6, $E179 &lt; AY$6), 0, 1)+IF(OR($F179 &gt;= AZ$6, $G179 &lt; AY$6), 0, 2)+1)</f>
        <v/>
      </c>
      <c r="AZ179" s="68" t="str">
        <f ca="1">INDEX({"","_","-","="},IF(OR($D179 &gt;= BA$6, $E179 &lt; AZ$6), 0, 1)+IF(OR($F179 &gt;= BA$6, $G179 &lt; AZ$6), 0, 2)+1)</f>
        <v/>
      </c>
      <c r="BA179" s="68" t="str">
        <f ca="1">INDEX({"","_","-","="},IF(OR($D179 &gt;= BB$6, $E179 &lt; BA$6), 0, 1)+IF(OR($F179 &gt;= BB$6, $G179 &lt; BA$6), 0, 2)+1)</f>
        <v/>
      </c>
      <c r="BB179" s="68" t="str">
        <f ca="1">INDEX({"","_","-","="},IF(OR($D179 &gt;= BC$6, $E179 &lt; BB$6), 0, 1)+IF(OR($F179 &gt;= BC$6, $G179 &lt; BB$6), 0, 2)+1)</f>
        <v/>
      </c>
      <c r="BC179" s="68" t="str">
        <f ca="1">INDEX({"","_","-","="},IF(OR($D179 &gt;= BD$6, $E179 &lt; BC$6), 0, 1)+IF(OR($F179 &gt;= BD$6, $G179 &lt; BC$6), 0, 2)+1)</f>
        <v/>
      </c>
      <c r="BD179" s="68" t="str">
        <f ca="1">INDEX({"","_","-","="},IF(OR($D179 &gt;= BE$6, $E179 &lt; BD$6), 0, 1)+IF(OR($F179 &gt;= BE$6, $G179 &lt; BD$6), 0, 2)+1)</f>
        <v/>
      </c>
      <c r="BE179" s="68" t="str">
        <f ca="1">INDEX({"","_","-","="},IF(OR($D179 &gt;= BF$6, $E179 &lt; BE$6), 0, 1)+IF(OR($F179 &gt;= BF$6, $G179 &lt; BE$6), 0, 2)+1)</f>
        <v/>
      </c>
      <c r="BF179" s="68" t="str">
        <f ca="1">INDEX({"","_","-","="},IF(OR($D179 &gt;= BG$6, $E179 &lt; BF$6), 0, 1)+IF(OR($F179 &gt;= BG$6, $G179 &lt; BF$6), 0, 2)+1)</f>
        <v/>
      </c>
      <c r="BG179" s="68" t="str">
        <f ca="1">INDEX({"","_","-","="},IF(OR($D179 &gt;= BH$6, $E179 &lt; BG$6), 0, 1)+IF(OR($F179 &gt;= BH$6, $G179 &lt; BG$6), 0, 2)+1)</f>
        <v/>
      </c>
      <c r="BH179" s="68" t="str">
        <f ca="1">INDEX({"","_","-","="},IF(OR($D179 &gt;= BI$6, $E179 &lt; BH$6), 0, 1)+IF(OR($F179 &gt;= BI$6, $G179 &lt; BH$6), 0, 2)+1)</f>
        <v/>
      </c>
      <c r="BI179" s="68" t="str">
        <f ca="1">INDEX({"","_","-","="},IF(OR($D179 &gt;= BJ$6, $E179 &lt; BI$6), 0, 1)+IF(OR($F179 &gt;= BJ$6, $G179 &lt; BI$6), 0, 2)+1)</f>
        <v/>
      </c>
      <c r="BJ179" s="68" t="str">
        <f ca="1">INDEX({"","_","-","="},IF(OR($D179 &gt;= BK$6, $E179 &lt; BJ$6), 0, 1)+IF(OR($F179 &gt;= BK$6, $G179 &lt; BJ$6), 0, 2)+1)</f>
        <v/>
      </c>
      <c r="BK179" s="68" t="str">
        <f ca="1">INDEX({"","_","-","="},IF(OR($D179 &gt;= BL$6, $E179 &lt; BK$6), 0, 1)+IF(OR($F179 &gt;= BL$6, $G179 &lt; BK$6), 0, 2)+1)</f>
        <v/>
      </c>
      <c r="BL179" s="68" t="str">
        <f ca="1">INDEX({"","_","-","="},IF(OR($D179 &gt;= BM$6, $E179 &lt; BL$6), 0, 1)+IF(OR($F179 &gt;= BM$6, $G179 &lt; BL$6), 0, 2)+1)</f>
        <v/>
      </c>
      <c r="BM179" s="68" t="str">
        <f ca="1">INDEX({"","_","-","="},IF(OR($D179 &gt;= BN$6, $E179 &lt; BM$6), 0, 1)+IF(OR($F179 &gt;= BN$6, $G179 &lt; BM$6), 0, 2)+1)</f>
        <v/>
      </c>
      <c r="BN179" s="68" t="str">
        <f ca="1">INDEX({"","_","-","="},IF(OR($D179 &gt;= BO$6, $E179 &lt; BN$6), 0, 1)+IF(OR($F179 &gt;= BO$6, $G179 &lt; BN$6), 0, 2)+1)</f>
        <v/>
      </c>
      <c r="BO179" s="68" t="str">
        <f ca="1">INDEX({"","_","-","="},IF(OR($D179 &gt;= BP$6, $E179 &lt; BO$6), 0, 1)+IF(OR($F179 &gt;= BP$6, $G179 &lt; BO$6), 0, 2)+1)</f>
        <v/>
      </c>
      <c r="BP179" s="68" t="str">
        <f ca="1">INDEX({"","_","-","="},IF(OR($D179 &gt;= BQ$6, $E179 &lt; BP$6), 0, 1)+IF(OR($F179 &gt;= BQ$6, $G179 &lt; BP$6), 0, 2)+1)</f>
        <v/>
      </c>
      <c r="BQ179" s="68" t="str">
        <f ca="1">INDEX({"","_","-","="},IF(OR($D179 &gt;= BR$6, $E179 &lt; BQ$6), 0, 1)+IF(OR($F179 &gt;= BR$6, $G179 &lt; BQ$6), 0, 2)+1)</f>
        <v/>
      </c>
      <c r="BR179" s="68" t="str">
        <f ca="1">INDEX({"","_","-","="},IF(OR($D179 &gt;= BS$6, $E179 &lt; BR$6), 0, 1)+IF(OR($F179 &gt;= BS$6, $G179 &lt; BR$6), 0, 2)+1)</f>
        <v/>
      </c>
      <c r="BS179" s="68" t="str">
        <f ca="1">INDEX({"","_","-","="},IF(OR($D179 &gt;= BT$6, $E179 &lt; BS$6), 0, 1)+IF(OR($F179 &gt;= BT$6, $G179 &lt; BS$6), 0, 2)+1)</f>
        <v/>
      </c>
      <c r="BT179" s="68" t="str">
        <f ca="1">INDEX({"","_","-","="},IF(OR($D179 &gt;= BU$6, $E179 &lt; BT$6), 0, 1)+IF(OR($F179 &gt;= BU$6, $G179 &lt; BT$6), 0, 2)+1)</f>
        <v/>
      </c>
      <c r="BU179" s="68" t="str">
        <f ca="1">INDEX({"","_","-","="},IF(OR($D179 &gt;= BV$6, $E179 &lt; BU$6), 0, 1)+IF(OR($F179 &gt;= BV$6, $G179 &lt; BU$6), 0, 2)+1)</f>
        <v/>
      </c>
      <c r="BV179" s="68" t="str">
        <f ca="1">INDEX({"","_","-","="},IF(OR($D179 &gt;= BW$6, $E179 &lt; BV$6), 0, 1)+IF(OR($F179 &gt;= BW$6, $G179 &lt; BV$6), 0, 2)+1)</f>
        <v/>
      </c>
      <c r="BW179" s="68" t="str">
        <f ca="1">INDEX({"","_","-","="},IF(OR($D179 &gt;= BX$6, $E179 &lt; BW$6), 0, 1)+IF(OR($F179 &gt;= BX$6, $G179 &lt; BW$6), 0, 2)+1)</f>
        <v/>
      </c>
      <c r="BX179" s="68" t="str">
        <f ca="1">INDEX({"","_","-","="},IF(OR($D179 &gt;= BY$6, $E179 &lt; BX$6), 0, 1)+IF(OR($F179 &gt;= BY$6, $G179 &lt; BX$6), 0, 2)+1)</f>
        <v/>
      </c>
      <c r="BY179" s="68" t="str">
        <f ca="1">INDEX({"","_","-","="},IF(OR($D179 &gt;= BZ$6, $E179 &lt; BY$6), 0, 1)+IF(OR($F179 &gt;= BZ$6, $G179 &lt; BY$6), 0, 2)+1)</f>
        <v/>
      </c>
      <c r="BZ179" s="68" t="str">
        <f ca="1">INDEX({"","_","-","="},IF(OR($D179 &gt;= CA$6, $E179 &lt; BZ$6), 0, 1)+IF(OR($F179 &gt;= CA$6, $G179 &lt; BZ$6), 0, 2)+1)</f>
        <v/>
      </c>
      <c r="CA179" s="68" t="str">
        <f ca="1">INDEX({"","_","-","="},IF(OR($D179 &gt;= CB$6, $E179 &lt; CA$6), 0, 1)+IF(OR($F179 &gt;= CB$6, $G179 &lt; CA$6), 0, 2)+1)</f>
        <v/>
      </c>
      <c r="CB179" s="68" t="str">
        <f ca="1">INDEX({"","_","-","="},IF(OR($D179 &gt;= CC$6, $E179 &lt; CB$6), 0, 1)+IF(OR($F179 &gt;= CC$6, $G179 &lt; CB$6), 0, 2)+1)</f>
        <v/>
      </c>
      <c r="CC179" s="68" t="str">
        <f ca="1">INDEX({"","_","-","="},IF(OR($D179 &gt;= CD$6, $E179 &lt; CC$6), 0, 1)+IF(OR($F179 &gt;= CD$6, $G179 &lt; CC$6), 0, 2)+1)</f>
        <v/>
      </c>
      <c r="CD179" s="68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IF('临-进度'!M175,'临-进度'!$A175,"")</f>
        <v/>
      </c>
      <c r="B180" s="8" t="str">
        <f ca="1">IF('临-进度'!M175,'临-进度'!$B175,"")</f>
        <v/>
      </c>
      <c r="C180" s="8" t="str">
        <f ca="1">IF('临-进度'!M175,'临-进度'!$E175,"")</f>
        <v/>
      </c>
      <c r="D180" s="40" t="str">
        <f ca="1">IF('临-进度'!$M175,'临-进度'!$I175,"")</f>
        <v/>
      </c>
      <c r="E180" s="40" t="str">
        <f ca="1">IF('临-进度'!$M175,'临-进度'!$AE175,"")</f>
        <v/>
      </c>
      <c r="F180" s="40" t="str">
        <f ca="1">IF('临-进度'!$M175,'临-进度'!$J175,"")</f>
        <v/>
      </c>
      <c r="G180" s="73" t="str">
        <f ca="1">IF('临-进度'!$M175,'临-进度'!$AF175,"")</f>
        <v/>
      </c>
      <c r="H180" s="68" t="str">
        <f ca="1">INDEX({"","_","-","="},IF(OR($D180 &gt;= I$6, $E180 &lt; H$6), 0, 1)+IF(OR($F180 &gt;= I$6, $G180 &lt; H$6), 0, 2)+1)</f>
        <v/>
      </c>
      <c r="I180" s="68" t="str">
        <f ca="1">INDEX({"","_","-","="},IF(OR($D180 &gt;= J$6, $E180 &lt; I$6), 0, 1)+IF(OR($F180 &gt;= J$6, $G180 &lt; I$6), 0, 2)+1)</f>
        <v/>
      </c>
      <c r="J180" s="68" t="str">
        <f ca="1">INDEX({"","_","-","="},IF(OR($D180 &gt;= K$6, $E180 &lt; J$6), 0, 1)+IF(OR($F180 &gt;= K$6, $G180 &lt; J$6), 0, 2)+1)</f>
        <v/>
      </c>
      <c r="K180" s="68" t="str">
        <f ca="1">INDEX({"","_","-","="},IF(OR($D180 &gt;= L$6, $E180 &lt; K$6), 0, 1)+IF(OR($F180 &gt;= L$6, $G180 &lt; K$6), 0, 2)+1)</f>
        <v/>
      </c>
      <c r="L180" s="68" t="str">
        <f ca="1">INDEX({"","_","-","="},IF(OR($D180 &gt;= M$6, $E180 &lt; L$6), 0, 1)+IF(OR($F180 &gt;= M$6, $G180 &lt; L$6), 0, 2)+1)</f>
        <v/>
      </c>
      <c r="M180" s="68" t="str">
        <f ca="1">INDEX({"","_","-","="},IF(OR($D180 &gt;= N$6, $E180 &lt; M$6), 0, 1)+IF(OR($F180 &gt;= N$6, $G180 &lt; M$6), 0, 2)+1)</f>
        <v/>
      </c>
      <c r="N180" s="68" t="str">
        <f ca="1">INDEX({"","_","-","="},IF(OR($D180 &gt;= O$6, $E180 &lt; N$6), 0, 1)+IF(OR($F180 &gt;= O$6, $G180 &lt; N$6), 0, 2)+1)</f>
        <v/>
      </c>
      <c r="O180" s="68" t="str">
        <f ca="1">INDEX({"","_","-","="},IF(OR($D180 &gt;= P$6, $E180 &lt; O$6), 0, 1)+IF(OR($F180 &gt;= P$6, $G180 &lt; O$6), 0, 2)+1)</f>
        <v/>
      </c>
      <c r="P180" s="68" t="str">
        <f ca="1">INDEX({"","_","-","="},IF(OR($D180 &gt;= Q$6, $E180 &lt; P$6), 0, 1)+IF(OR($F180 &gt;= Q$6, $G180 &lt; P$6), 0, 2)+1)</f>
        <v/>
      </c>
      <c r="Q180" s="68" t="str">
        <f ca="1">INDEX({"","_","-","="},IF(OR($D180 &gt;= R$6, $E180 &lt; Q$6), 0, 1)+IF(OR($F180 &gt;= R$6, $G180 &lt; Q$6), 0, 2)+1)</f>
        <v/>
      </c>
      <c r="R180" s="68" t="str">
        <f ca="1">INDEX({"","_","-","="},IF(OR($D180 &gt;= S$6, $E180 &lt; R$6), 0, 1)+IF(OR($F180 &gt;= S$6, $G180 &lt; R$6), 0, 2)+1)</f>
        <v/>
      </c>
      <c r="S180" s="68" t="str">
        <f ca="1">INDEX({"","_","-","="},IF(OR($D180 &gt;= T$6, $E180 &lt; S$6), 0, 1)+IF(OR($F180 &gt;= T$6, $G180 &lt; S$6), 0, 2)+1)</f>
        <v/>
      </c>
      <c r="T180" s="68" t="str">
        <f ca="1">INDEX({"","_","-","="},IF(OR($D180 &gt;= U$6, $E180 &lt; T$6), 0, 1)+IF(OR($F180 &gt;= U$6, $G180 &lt; T$6), 0, 2)+1)</f>
        <v/>
      </c>
      <c r="U180" s="68" t="str">
        <f ca="1">INDEX({"","_","-","="},IF(OR($D180 &gt;= V$6, $E180 &lt; U$6), 0, 1)+IF(OR($F180 &gt;= V$6, $G180 &lt; U$6), 0, 2)+1)</f>
        <v/>
      </c>
      <c r="V180" s="68" t="str">
        <f ca="1">INDEX({"","_","-","="},IF(OR($D180 &gt;= W$6, $E180 &lt; V$6), 0, 1)+IF(OR($F180 &gt;= W$6, $G180 &lt; V$6), 0, 2)+1)</f>
        <v/>
      </c>
      <c r="W180" s="68" t="str">
        <f ca="1">INDEX({"","_","-","="},IF(OR($D180 &gt;= X$6, $E180 &lt; W$6), 0, 1)+IF(OR($F180 &gt;= X$6, $G180 &lt; W$6), 0, 2)+1)</f>
        <v/>
      </c>
      <c r="X180" s="68" t="str">
        <f ca="1">INDEX({"","_","-","="},IF(OR($D180 &gt;= Y$6, $E180 &lt; X$6), 0, 1)+IF(OR($F180 &gt;= Y$6, $G180 &lt; X$6), 0, 2)+1)</f>
        <v/>
      </c>
      <c r="Y180" s="68" t="str">
        <f ca="1">INDEX({"","_","-","="},IF(OR($D180 &gt;= Z$6, $E180 &lt; Y$6), 0, 1)+IF(OR($F180 &gt;= Z$6, $G180 &lt; Y$6), 0, 2)+1)</f>
        <v/>
      </c>
      <c r="Z180" s="68" t="str">
        <f ca="1">INDEX({"","_","-","="},IF(OR($D180 &gt;= AA$6, $E180 &lt; Z$6), 0, 1)+IF(OR($F180 &gt;= AA$6, $G180 &lt; Z$6), 0, 2)+1)</f>
        <v/>
      </c>
      <c r="AA180" s="68" t="str">
        <f ca="1">INDEX({"","_","-","="},IF(OR($D180 &gt;= AB$6, $E180 &lt; AA$6), 0, 1)+IF(OR($F180 &gt;= AB$6, $G180 &lt; AA$6), 0, 2)+1)</f>
        <v/>
      </c>
      <c r="AB180" s="68" t="str">
        <f ca="1">INDEX({"","_","-","="},IF(OR($D180 &gt;= AC$6, $E180 &lt; AB$6), 0, 1)+IF(OR($F180 &gt;= AC$6, $G180 &lt; AB$6), 0, 2)+1)</f>
        <v/>
      </c>
      <c r="AC180" s="68" t="str">
        <f ca="1">INDEX({"","_","-","="},IF(OR($D180 &gt;= AD$6, $E180 &lt; AC$6), 0, 1)+IF(OR($F180 &gt;= AD$6, $G180 &lt; AC$6), 0, 2)+1)</f>
        <v/>
      </c>
      <c r="AD180" s="68" t="str">
        <f ca="1">INDEX({"","_","-","="},IF(OR($D180 &gt;= AE$6, $E180 &lt; AD$6), 0, 1)+IF(OR($F180 &gt;= AE$6, $G180 &lt; AD$6), 0, 2)+1)</f>
        <v/>
      </c>
      <c r="AE180" s="68" t="str">
        <f ca="1">INDEX({"","_","-","="},IF(OR($D180 &gt;= AF$6, $E180 &lt; AE$6), 0, 1)+IF(OR($F180 &gt;= AF$6, $G180 &lt; AE$6), 0, 2)+1)</f>
        <v/>
      </c>
      <c r="AF180" s="68" t="str">
        <f ca="1">INDEX({"","_","-","="},IF(OR($D180 &gt;= AG$6, $E180 &lt; AF$6), 0, 1)+IF(OR($F180 &gt;= AG$6, $G180 &lt; AF$6), 0, 2)+1)</f>
        <v/>
      </c>
      <c r="AG180" s="68" t="str">
        <f ca="1">INDEX({"","_","-","="},IF(OR($D180 &gt;= AH$6, $E180 &lt; AG$6), 0, 1)+IF(OR($F180 &gt;= AH$6, $G180 &lt; AG$6), 0, 2)+1)</f>
        <v/>
      </c>
      <c r="AH180" s="68" t="str">
        <f ca="1">INDEX({"","_","-","="},IF(OR($D180 &gt;= AI$6, $E180 &lt; AH$6), 0, 1)+IF(OR($F180 &gt;= AI$6, $G180 &lt; AH$6), 0, 2)+1)</f>
        <v/>
      </c>
      <c r="AI180" s="68" t="str">
        <f ca="1">INDEX({"","_","-","="},IF(OR($D180 &gt;= AJ$6, $E180 &lt; AI$6), 0, 1)+IF(OR($F180 &gt;= AJ$6, $G180 &lt; AI$6), 0, 2)+1)</f>
        <v/>
      </c>
      <c r="AJ180" s="68" t="str">
        <f ca="1">INDEX({"","_","-","="},IF(OR($D180 &gt;= AK$6, $E180 &lt; AJ$6), 0, 1)+IF(OR($F180 &gt;= AK$6, $G180 &lt; AJ$6), 0, 2)+1)</f>
        <v/>
      </c>
      <c r="AK180" s="68" t="str">
        <f ca="1">INDEX({"","_","-","="},IF(OR($D180 &gt;= AL$6, $E180 &lt; AK$6), 0, 1)+IF(OR($F180 &gt;= AL$6, $G180 &lt; AK$6), 0, 2)+1)</f>
        <v/>
      </c>
      <c r="AL180" s="68" t="str">
        <f ca="1">INDEX({"","_","-","="},IF(OR($D180 &gt;= AM$6, $E180 &lt; AL$6), 0, 1)+IF(OR($F180 &gt;= AM$6, $G180 &lt; AL$6), 0, 2)+1)</f>
        <v/>
      </c>
      <c r="AM180" s="68" t="str">
        <f ca="1">INDEX({"","_","-","="},IF(OR($D180 &gt;= AN$6, $E180 &lt; AM$6), 0, 1)+IF(OR($F180 &gt;= AN$6, $G180 &lt; AM$6), 0, 2)+1)</f>
        <v/>
      </c>
      <c r="AN180" s="68" t="str">
        <f ca="1">INDEX({"","_","-","="},IF(OR($D180 &gt;= AO$6, $E180 &lt; AN$6), 0, 1)+IF(OR($F180 &gt;= AO$6, $G180 &lt; AN$6), 0, 2)+1)</f>
        <v/>
      </c>
      <c r="AO180" s="68" t="str">
        <f ca="1">INDEX({"","_","-","="},IF(OR($D180 &gt;= AP$6, $E180 &lt; AO$6), 0, 1)+IF(OR($F180 &gt;= AP$6, $G180 &lt; AO$6), 0, 2)+1)</f>
        <v/>
      </c>
      <c r="AP180" s="68" t="str">
        <f ca="1">INDEX({"","_","-","="},IF(OR($D180 &gt;= AQ$6, $E180 &lt; AP$6), 0, 1)+IF(OR($F180 &gt;= AQ$6, $G180 &lt; AP$6), 0, 2)+1)</f>
        <v/>
      </c>
      <c r="AQ180" s="68" t="str">
        <f ca="1">INDEX({"","_","-","="},IF(OR($D180 &gt;= AR$6, $E180 &lt; AQ$6), 0, 1)+IF(OR($F180 &gt;= AR$6, $G180 &lt; AQ$6), 0, 2)+1)</f>
        <v/>
      </c>
      <c r="AR180" s="68" t="str">
        <f ca="1">INDEX({"","_","-","="},IF(OR($D180 &gt;= AS$6, $E180 &lt; AR$6), 0, 1)+IF(OR($F180 &gt;= AS$6, $G180 &lt; AR$6), 0, 2)+1)</f>
        <v/>
      </c>
      <c r="AS180" s="68" t="str">
        <f ca="1">INDEX({"","_","-","="},IF(OR($D180 &gt;= AT$6, $E180 &lt; AS$6), 0, 1)+IF(OR($F180 &gt;= AT$6, $G180 &lt; AS$6), 0, 2)+1)</f>
        <v/>
      </c>
      <c r="AT180" s="68" t="str">
        <f ca="1">INDEX({"","_","-","="},IF(OR($D180 &gt;= AU$6, $E180 &lt; AT$6), 0, 1)+IF(OR($F180 &gt;= AU$6, $G180 &lt; AT$6), 0, 2)+1)</f>
        <v/>
      </c>
      <c r="AU180" s="68" t="str">
        <f ca="1">INDEX({"","_","-","="},IF(OR($D180 &gt;= AV$6, $E180 &lt; AU$6), 0, 1)+IF(OR($F180 &gt;= AV$6, $G180 &lt; AU$6), 0, 2)+1)</f>
        <v/>
      </c>
      <c r="AV180" s="68" t="str">
        <f ca="1">INDEX({"","_","-","="},IF(OR($D180 &gt;= AW$6, $E180 &lt; AV$6), 0, 1)+IF(OR($F180 &gt;= AW$6, $G180 &lt; AV$6), 0, 2)+1)</f>
        <v/>
      </c>
      <c r="AW180" s="68" t="str">
        <f ca="1">INDEX({"","_","-","="},IF(OR($D180 &gt;= AX$6, $E180 &lt; AW$6), 0, 1)+IF(OR($F180 &gt;= AX$6, $G180 &lt; AW$6), 0, 2)+1)</f>
        <v/>
      </c>
      <c r="AX180" s="68" t="str">
        <f ca="1">INDEX({"","_","-","="},IF(OR($D180 &gt;= AY$6, $E180 &lt; AX$6), 0, 1)+IF(OR($F180 &gt;= AY$6, $G180 &lt; AX$6), 0, 2)+1)</f>
        <v/>
      </c>
      <c r="AY180" s="68" t="str">
        <f ca="1">INDEX({"","_","-","="},IF(OR($D180 &gt;= AZ$6, $E180 &lt; AY$6), 0, 1)+IF(OR($F180 &gt;= AZ$6, $G180 &lt; AY$6), 0, 2)+1)</f>
        <v/>
      </c>
      <c r="AZ180" s="68" t="str">
        <f ca="1">INDEX({"","_","-","="},IF(OR($D180 &gt;= BA$6, $E180 &lt; AZ$6), 0, 1)+IF(OR($F180 &gt;= BA$6, $G180 &lt; AZ$6), 0, 2)+1)</f>
        <v/>
      </c>
      <c r="BA180" s="68" t="str">
        <f ca="1">INDEX({"","_","-","="},IF(OR($D180 &gt;= BB$6, $E180 &lt; BA$6), 0, 1)+IF(OR($F180 &gt;= BB$6, $G180 &lt; BA$6), 0, 2)+1)</f>
        <v/>
      </c>
      <c r="BB180" s="68" t="str">
        <f ca="1">INDEX({"","_","-","="},IF(OR($D180 &gt;= BC$6, $E180 &lt; BB$6), 0, 1)+IF(OR($F180 &gt;= BC$6, $G180 &lt; BB$6), 0, 2)+1)</f>
        <v/>
      </c>
      <c r="BC180" s="68" t="str">
        <f ca="1">INDEX({"","_","-","="},IF(OR($D180 &gt;= BD$6, $E180 &lt; BC$6), 0, 1)+IF(OR($F180 &gt;= BD$6, $G180 &lt; BC$6), 0, 2)+1)</f>
        <v/>
      </c>
      <c r="BD180" s="68" t="str">
        <f ca="1">INDEX({"","_","-","="},IF(OR($D180 &gt;= BE$6, $E180 &lt; BD$6), 0, 1)+IF(OR($F180 &gt;= BE$6, $G180 &lt; BD$6), 0, 2)+1)</f>
        <v/>
      </c>
      <c r="BE180" s="68" t="str">
        <f ca="1">INDEX({"","_","-","="},IF(OR($D180 &gt;= BF$6, $E180 &lt; BE$6), 0, 1)+IF(OR($F180 &gt;= BF$6, $G180 &lt; BE$6), 0, 2)+1)</f>
        <v/>
      </c>
      <c r="BF180" s="68" t="str">
        <f ca="1">INDEX({"","_","-","="},IF(OR($D180 &gt;= BG$6, $E180 &lt; BF$6), 0, 1)+IF(OR($F180 &gt;= BG$6, $G180 &lt; BF$6), 0, 2)+1)</f>
        <v/>
      </c>
      <c r="BG180" s="68" t="str">
        <f ca="1">INDEX({"","_","-","="},IF(OR($D180 &gt;= BH$6, $E180 &lt; BG$6), 0, 1)+IF(OR($F180 &gt;= BH$6, $G180 &lt; BG$6), 0, 2)+1)</f>
        <v/>
      </c>
      <c r="BH180" s="68" t="str">
        <f ca="1">INDEX({"","_","-","="},IF(OR($D180 &gt;= BI$6, $E180 &lt; BH$6), 0, 1)+IF(OR($F180 &gt;= BI$6, $G180 &lt; BH$6), 0, 2)+1)</f>
        <v/>
      </c>
      <c r="BI180" s="68" t="str">
        <f ca="1">INDEX({"","_","-","="},IF(OR($D180 &gt;= BJ$6, $E180 &lt; BI$6), 0, 1)+IF(OR($F180 &gt;= BJ$6, $G180 &lt; BI$6), 0, 2)+1)</f>
        <v/>
      </c>
      <c r="BJ180" s="68" t="str">
        <f ca="1">INDEX({"","_","-","="},IF(OR($D180 &gt;= BK$6, $E180 &lt; BJ$6), 0, 1)+IF(OR($F180 &gt;= BK$6, $G180 &lt; BJ$6), 0, 2)+1)</f>
        <v/>
      </c>
      <c r="BK180" s="68" t="str">
        <f ca="1">INDEX({"","_","-","="},IF(OR($D180 &gt;= BL$6, $E180 &lt; BK$6), 0, 1)+IF(OR($F180 &gt;= BL$6, $G180 &lt; BK$6), 0, 2)+1)</f>
        <v/>
      </c>
      <c r="BL180" s="68" t="str">
        <f ca="1">INDEX({"","_","-","="},IF(OR($D180 &gt;= BM$6, $E180 &lt; BL$6), 0, 1)+IF(OR($F180 &gt;= BM$6, $G180 &lt; BL$6), 0, 2)+1)</f>
        <v/>
      </c>
      <c r="BM180" s="68" t="str">
        <f ca="1">INDEX({"","_","-","="},IF(OR($D180 &gt;= BN$6, $E180 &lt; BM$6), 0, 1)+IF(OR($F180 &gt;= BN$6, $G180 &lt; BM$6), 0, 2)+1)</f>
        <v/>
      </c>
      <c r="BN180" s="68" t="str">
        <f ca="1">INDEX({"","_","-","="},IF(OR($D180 &gt;= BO$6, $E180 &lt; BN$6), 0, 1)+IF(OR($F180 &gt;= BO$6, $G180 &lt; BN$6), 0, 2)+1)</f>
        <v/>
      </c>
      <c r="BO180" s="68" t="str">
        <f ca="1">INDEX({"","_","-","="},IF(OR($D180 &gt;= BP$6, $E180 &lt; BO$6), 0, 1)+IF(OR($F180 &gt;= BP$6, $G180 &lt; BO$6), 0, 2)+1)</f>
        <v/>
      </c>
      <c r="BP180" s="68" t="str">
        <f ca="1">INDEX({"","_","-","="},IF(OR($D180 &gt;= BQ$6, $E180 &lt; BP$6), 0, 1)+IF(OR($F180 &gt;= BQ$6, $G180 &lt; BP$6), 0, 2)+1)</f>
        <v/>
      </c>
      <c r="BQ180" s="68" t="str">
        <f ca="1">INDEX({"","_","-","="},IF(OR($D180 &gt;= BR$6, $E180 &lt; BQ$6), 0, 1)+IF(OR($F180 &gt;= BR$6, $G180 &lt; BQ$6), 0, 2)+1)</f>
        <v/>
      </c>
      <c r="BR180" s="68" t="str">
        <f ca="1">INDEX({"","_","-","="},IF(OR($D180 &gt;= BS$6, $E180 &lt; BR$6), 0, 1)+IF(OR($F180 &gt;= BS$6, $G180 &lt; BR$6), 0, 2)+1)</f>
        <v/>
      </c>
      <c r="BS180" s="68" t="str">
        <f ca="1">INDEX({"","_","-","="},IF(OR($D180 &gt;= BT$6, $E180 &lt; BS$6), 0, 1)+IF(OR($F180 &gt;= BT$6, $G180 &lt; BS$6), 0, 2)+1)</f>
        <v/>
      </c>
      <c r="BT180" s="68" t="str">
        <f ca="1">INDEX({"","_","-","="},IF(OR($D180 &gt;= BU$6, $E180 &lt; BT$6), 0, 1)+IF(OR($F180 &gt;= BU$6, $G180 &lt; BT$6), 0, 2)+1)</f>
        <v/>
      </c>
      <c r="BU180" s="68" t="str">
        <f ca="1">INDEX({"","_","-","="},IF(OR($D180 &gt;= BV$6, $E180 &lt; BU$6), 0, 1)+IF(OR($F180 &gt;= BV$6, $G180 &lt; BU$6), 0, 2)+1)</f>
        <v/>
      </c>
      <c r="BV180" s="68" t="str">
        <f ca="1">INDEX({"","_","-","="},IF(OR($D180 &gt;= BW$6, $E180 &lt; BV$6), 0, 1)+IF(OR($F180 &gt;= BW$6, $G180 &lt; BV$6), 0, 2)+1)</f>
        <v/>
      </c>
      <c r="BW180" s="68" t="str">
        <f ca="1">INDEX({"","_","-","="},IF(OR($D180 &gt;= BX$6, $E180 &lt; BW$6), 0, 1)+IF(OR($F180 &gt;= BX$6, $G180 &lt; BW$6), 0, 2)+1)</f>
        <v/>
      </c>
      <c r="BX180" s="68" t="str">
        <f ca="1">INDEX({"","_","-","="},IF(OR($D180 &gt;= BY$6, $E180 &lt; BX$6), 0, 1)+IF(OR($F180 &gt;= BY$6, $G180 &lt; BX$6), 0, 2)+1)</f>
        <v/>
      </c>
      <c r="BY180" s="68" t="str">
        <f ca="1">INDEX({"","_","-","="},IF(OR($D180 &gt;= BZ$6, $E180 &lt; BY$6), 0, 1)+IF(OR($F180 &gt;= BZ$6, $G180 &lt; BY$6), 0, 2)+1)</f>
        <v/>
      </c>
      <c r="BZ180" s="68" t="str">
        <f ca="1">INDEX({"","_","-","="},IF(OR($D180 &gt;= CA$6, $E180 &lt; BZ$6), 0, 1)+IF(OR($F180 &gt;= CA$6, $G180 &lt; BZ$6), 0, 2)+1)</f>
        <v/>
      </c>
      <c r="CA180" s="68" t="str">
        <f ca="1">INDEX({"","_","-","="},IF(OR($D180 &gt;= CB$6, $E180 &lt; CA$6), 0, 1)+IF(OR($F180 &gt;= CB$6, $G180 &lt; CA$6), 0, 2)+1)</f>
        <v/>
      </c>
      <c r="CB180" s="68" t="str">
        <f ca="1">INDEX({"","_","-","="},IF(OR($D180 &gt;= CC$6, $E180 &lt; CB$6), 0, 1)+IF(OR($F180 &gt;= CC$6, $G180 &lt; CB$6), 0, 2)+1)</f>
        <v/>
      </c>
      <c r="CC180" s="68" t="str">
        <f ca="1">INDEX({"","_","-","="},IF(OR($D180 &gt;= CD$6, $E180 &lt; CC$6), 0, 1)+IF(OR($F180 &gt;= CD$6, $G180 &lt; CC$6), 0, 2)+1)</f>
        <v/>
      </c>
      <c r="CD180" s="68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IF('临-进度'!M176,'临-进度'!$A176,"")</f>
        <v/>
      </c>
      <c r="B181" s="8" t="str">
        <f ca="1">IF('临-进度'!M176,'临-进度'!$B176,"")</f>
        <v/>
      </c>
      <c r="C181" s="8" t="str">
        <f ca="1">IF('临-进度'!M176,'临-进度'!$E176,"")</f>
        <v/>
      </c>
      <c r="D181" s="40" t="str">
        <f ca="1">IF('临-进度'!$M176,'临-进度'!$I176,"")</f>
        <v/>
      </c>
      <c r="E181" s="40" t="str">
        <f ca="1">IF('临-进度'!$M176,'临-进度'!$AE176,"")</f>
        <v/>
      </c>
      <c r="F181" s="40" t="str">
        <f ca="1">IF('临-进度'!$M176,'临-进度'!$J176,"")</f>
        <v/>
      </c>
      <c r="G181" s="73" t="str">
        <f ca="1">IF('临-进度'!$M176,'临-进度'!$AF176,"")</f>
        <v/>
      </c>
      <c r="H181" s="68" t="str">
        <f ca="1">INDEX({"","_","-","="},IF(OR($D181 &gt;= I$6, $E181 &lt; H$6), 0, 1)+IF(OR($F181 &gt;= I$6, $G181 &lt; H$6), 0, 2)+1)</f>
        <v/>
      </c>
      <c r="I181" s="68" t="str">
        <f ca="1">INDEX({"","_","-","="},IF(OR($D181 &gt;= J$6, $E181 &lt; I$6), 0, 1)+IF(OR($F181 &gt;= J$6, $G181 &lt; I$6), 0, 2)+1)</f>
        <v/>
      </c>
      <c r="J181" s="68" t="str">
        <f ca="1">INDEX({"","_","-","="},IF(OR($D181 &gt;= K$6, $E181 &lt; J$6), 0, 1)+IF(OR($F181 &gt;= K$6, $G181 &lt; J$6), 0, 2)+1)</f>
        <v/>
      </c>
      <c r="K181" s="68" t="str">
        <f ca="1">INDEX({"","_","-","="},IF(OR($D181 &gt;= L$6, $E181 &lt; K$6), 0, 1)+IF(OR($F181 &gt;= L$6, $G181 &lt; K$6), 0, 2)+1)</f>
        <v/>
      </c>
      <c r="L181" s="68" t="str">
        <f ca="1">INDEX({"","_","-","="},IF(OR($D181 &gt;= M$6, $E181 &lt; L$6), 0, 1)+IF(OR($F181 &gt;= M$6, $G181 &lt; L$6), 0, 2)+1)</f>
        <v/>
      </c>
      <c r="M181" s="68" t="str">
        <f ca="1">INDEX({"","_","-","="},IF(OR($D181 &gt;= N$6, $E181 &lt; M$6), 0, 1)+IF(OR($F181 &gt;= N$6, $G181 &lt; M$6), 0, 2)+1)</f>
        <v/>
      </c>
      <c r="N181" s="68" t="str">
        <f ca="1">INDEX({"","_","-","="},IF(OR($D181 &gt;= O$6, $E181 &lt; N$6), 0, 1)+IF(OR($F181 &gt;= O$6, $G181 &lt; N$6), 0, 2)+1)</f>
        <v/>
      </c>
      <c r="O181" s="68" t="str">
        <f ca="1">INDEX({"","_","-","="},IF(OR($D181 &gt;= P$6, $E181 &lt; O$6), 0, 1)+IF(OR($F181 &gt;= P$6, $G181 &lt; O$6), 0, 2)+1)</f>
        <v/>
      </c>
      <c r="P181" s="68" t="str">
        <f ca="1">INDEX({"","_","-","="},IF(OR($D181 &gt;= Q$6, $E181 &lt; P$6), 0, 1)+IF(OR($F181 &gt;= Q$6, $G181 &lt; P$6), 0, 2)+1)</f>
        <v/>
      </c>
      <c r="Q181" s="68" t="str">
        <f ca="1">INDEX({"","_","-","="},IF(OR($D181 &gt;= R$6, $E181 &lt; Q$6), 0, 1)+IF(OR($F181 &gt;= R$6, $G181 &lt; Q$6), 0, 2)+1)</f>
        <v/>
      </c>
      <c r="R181" s="68" t="str">
        <f ca="1">INDEX({"","_","-","="},IF(OR($D181 &gt;= S$6, $E181 &lt; R$6), 0, 1)+IF(OR($F181 &gt;= S$6, $G181 &lt; R$6), 0, 2)+1)</f>
        <v/>
      </c>
      <c r="S181" s="68" t="str">
        <f ca="1">INDEX({"","_","-","="},IF(OR($D181 &gt;= T$6, $E181 &lt; S$6), 0, 1)+IF(OR($F181 &gt;= T$6, $G181 &lt; S$6), 0, 2)+1)</f>
        <v/>
      </c>
      <c r="T181" s="68" t="str">
        <f ca="1">INDEX({"","_","-","="},IF(OR($D181 &gt;= U$6, $E181 &lt; T$6), 0, 1)+IF(OR($F181 &gt;= U$6, $G181 &lt; T$6), 0, 2)+1)</f>
        <v/>
      </c>
      <c r="U181" s="68" t="str">
        <f ca="1">INDEX({"","_","-","="},IF(OR($D181 &gt;= V$6, $E181 &lt; U$6), 0, 1)+IF(OR($F181 &gt;= V$6, $G181 &lt; U$6), 0, 2)+1)</f>
        <v/>
      </c>
      <c r="V181" s="68" t="str">
        <f ca="1">INDEX({"","_","-","="},IF(OR($D181 &gt;= W$6, $E181 &lt; V$6), 0, 1)+IF(OR($F181 &gt;= W$6, $G181 &lt; V$6), 0, 2)+1)</f>
        <v/>
      </c>
      <c r="W181" s="68" t="str">
        <f ca="1">INDEX({"","_","-","="},IF(OR($D181 &gt;= X$6, $E181 &lt; W$6), 0, 1)+IF(OR($F181 &gt;= X$6, $G181 &lt; W$6), 0, 2)+1)</f>
        <v/>
      </c>
      <c r="X181" s="68" t="str">
        <f ca="1">INDEX({"","_","-","="},IF(OR($D181 &gt;= Y$6, $E181 &lt; X$6), 0, 1)+IF(OR($F181 &gt;= Y$6, $G181 &lt; X$6), 0, 2)+1)</f>
        <v/>
      </c>
      <c r="Y181" s="68" t="str">
        <f ca="1">INDEX({"","_","-","="},IF(OR($D181 &gt;= Z$6, $E181 &lt; Y$6), 0, 1)+IF(OR($F181 &gt;= Z$6, $G181 &lt; Y$6), 0, 2)+1)</f>
        <v/>
      </c>
      <c r="Z181" s="68" t="str">
        <f ca="1">INDEX({"","_","-","="},IF(OR($D181 &gt;= AA$6, $E181 &lt; Z$6), 0, 1)+IF(OR($F181 &gt;= AA$6, $G181 &lt; Z$6), 0, 2)+1)</f>
        <v/>
      </c>
      <c r="AA181" s="68" t="str">
        <f ca="1">INDEX({"","_","-","="},IF(OR($D181 &gt;= AB$6, $E181 &lt; AA$6), 0, 1)+IF(OR($F181 &gt;= AB$6, $G181 &lt; AA$6), 0, 2)+1)</f>
        <v/>
      </c>
      <c r="AB181" s="68" t="str">
        <f ca="1">INDEX({"","_","-","="},IF(OR($D181 &gt;= AC$6, $E181 &lt; AB$6), 0, 1)+IF(OR($F181 &gt;= AC$6, $G181 &lt; AB$6), 0, 2)+1)</f>
        <v/>
      </c>
      <c r="AC181" s="68" t="str">
        <f ca="1">INDEX({"","_","-","="},IF(OR($D181 &gt;= AD$6, $E181 &lt; AC$6), 0, 1)+IF(OR($F181 &gt;= AD$6, $G181 &lt; AC$6), 0, 2)+1)</f>
        <v/>
      </c>
      <c r="AD181" s="68" t="str">
        <f ca="1">INDEX({"","_","-","="},IF(OR($D181 &gt;= AE$6, $E181 &lt; AD$6), 0, 1)+IF(OR($F181 &gt;= AE$6, $G181 &lt; AD$6), 0, 2)+1)</f>
        <v/>
      </c>
      <c r="AE181" s="68" t="str">
        <f ca="1">INDEX({"","_","-","="},IF(OR($D181 &gt;= AF$6, $E181 &lt; AE$6), 0, 1)+IF(OR($F181 &gt;= AF$6, $G181 &lt; AE$6), 0, 2)+1)</f>
        <v/>
      </c>
      <c r="AF181" s="68" t="str">
        <f ca="1">INDEX({"","_","-","="},IF(OR($D181 &gt;= AG$6, $E181 &lt; AF$6), 0, 1)+IF(OR($F181 &gt;= AG$6, $G181 &lt; AF$6), 0, 2)+1)</f>
        <v/>
      </c>
      <c r="AG181" s="68" t="str">
        <f ca="1">INDEX({"","_","-","="},IF(OR($D181 &gt;= AH$6, $E181 &lt; AG$6), 0, 1)+IF(OR($F181 &gt;= AH$6, $G181 &lt; AG$6), 0, 2)+1)</f>
        <v/>
      </c>
      <c r="AH181" s="68" t="str">
        <f ca="1">INDEX({"","_","-","="},IF(OR($D181 &gt;= AI$6, $E181 &lt; AH$6), 0, 1)+IF(OR($F181 &gt;= AI$6, $G181 &lt; AH$6), 0, 2)+1)</f>
        <v/>
      </c>
      <c r="AI181" s="68" t="str">
        <f ca="1">INDEX({"","_","-","="},IF(OR($D181 &gt;= AJ$6, $E181 &lt; AI$6), 0, 1)+IF(OR($F181 &gt;= AJ$6, $G181 &lt; AI$6), 0, 2)+1)</f>
        <v/>
      </c>
      <c r="AJ181" s="68" t="str">
        <f ca="1">INDEX({"","_","-","="},IF(OR($D181 &gt;= AK$6, $E181 &lt; AJ$6), 0, 1)+IF(OR($F181 &gt;= AK$6, $G181 &lt; AJ$6), 0, 2)+1)</f>
        <v/>
      </c>
      <c r="AK181" s="68" t="str">
        <f ca="1">INDEX({"","_","-","="},IF(OR($D181 &gt;= AL$6, $E181 &lt; AK$6), 0, 1)+IF(OR($F181 &gt;= AL$6, $G181 &lt; AK$6), 0, 2)+1)</f>
        <v/>
      </c>
      <c r="AL181" s="68" t="str">
        <f ca="1">INDEX({"","_","-","="},IF(OR($D181 &gt;= AM$6, $E181 &lt; AL$6), 0, 1)+IF(OR($F181 &gt;= AM$6, $G181 &lt; AL$6), 0, 2)+1)</f>
        <v/>
      </c>
      <c r="AM181" s="68" t="str">
        <f ca="1">INDEX({"","_","-","="},IF(OR($D181 &gt;= AN$6, $E181 &lt; AM$6), 0, 1)+IF(OR($F181 &gt;= AN$6, $G181 &lt; AM$6), 0, 2)+1)</f>
        <v/>
      </c>
      <c r="AN181" s="68" t="str">
        <f ca="1">INDEX({"","_","-","="},IF(OR($D181 &gt;= AO$6, $E181 &lt; AN$6), 0, 1)+IF(OR($F181 &gt;= AO$6, $G181 &lt; AN$6), 0, 2)+1)</f>
        <v/>
      </c>
      <c r="AO181" s="68" t="str">
        <f ca="1">INDEX({"","_","-","="},IF(OR($D181 &gt;= AP$6, $E181 &lt; AO$6), 0, 1)+IF(OR($F181 &gt;= AP$6, $G181 &lt; AO$6), 0, 2)+1)</f>
        <v/>
      </c>
      <c r="AP181" s="68" t="str">
        <f ca="1">INDEX({"","_","-","="},IF(OR($D181 &gt;= AQ$6, $E181 &lt; AP$6), 0, 1)+IF(OR($F181 &gt;= AQ$6, $G181 &lt; AP$6), 0, 2)+1)</f>
        <v/>
      </c>
      <c r="AQ181" s="68" t="str">
        <f ca="1">INDEX({"","_","-","="},IF(OR($D181 &gt;= AR$6, $E181 &lt; AQ$6), 0, 1)+IF(OR($F181 &gt;= AR$6, $G181 &lt; AQ$6), 0, 2)+1)</f>
        <v/>
      </c>
      <c r="AR181" s="68" t="str">
        <f ca="1">INDEX({"","_","-","="},IF(OR($D181 &gt;= AS$6, $E181 &lt; AR$6), 0, 1)+IF(OR($F181 &gt;= AS$6, $G181 &lt; AR$6), 0, 2)+1)</f>
        <v/>
      </c>
      <c r="AS181" s="68" t="str">
        <f ca="1">INDEX({"","_","-","="},IF(OR($D181 &gt;= AT$6, $E181 &lt; AS$6), 0, 1)+IF(OR($F181 &gt;= AT$6, $G181 &lt; AS$6), 0, 2)+1)</f>
        <v/>
      </c>
      <c r="AT181" s="68" t="str">
        <f ca="1">INDEX({"","_","-","="},IF(OR($D181 &gt;= AU$6, $E181 &lt; AT$6), 0, 1)+IF(OR($F181 &gt;= AU$6, $G181 &lt; AT$6), 0, 2)+1)</f>
        <v/>
      </c>
      <c r="AU181" s="68" t="str">
        <f ca="1">INDEX({"","_","-","="},IF(OR($D181 &gt;= AV$6, $E181 &lt; AU$6), 0, 1)+IF(OR($F181 &gt;= AV$6, $G181 &lt; AU$6), 0, 2)+1)</f>
        <v/>
      </c>
      <c r="AV181" s="68" t="str">
        <f ca="1">INDEX({"","_","-","="},IF(OR($D181 &gt;= AW$6, $E181 &lt; AV$6), 0, 1)+IF(OR($F181 &gt;= AW$6, $G181 &lt; AV$6), 0, 2)+1)</f>
        <v/>
      </c>
      <c r="AW181" s="68" t="str">
        <f ca="1">INDEX({"","_","-","="},IF(OR($D181 &gt;= AX$6, $E181 &lt; AW$6), 0, 1)+IF(OR($F181 &gt;= AX$6, $G181 &lt; AW$6), 0, 2)+1)</f>
        <v/>
      </c>
      <c r="AX181" s="68" t="str">
        <f ca="1">INDEX({"","_","-","="},IF(OR($D181 &gt;= AY$6, $E181 &lt; AX$6), 0, 1)+IF(OR($F181 &gt;= AY$6, $G181 &lt; AX$6), 0, 2)+1)</f>
        <v/>
      </c>
      <c r="AY181" s="68" t="str">
        <f ca="1">INDEX({"","_","-","="},IF(OR($D181 &gt;= AZ$6, $E181 &lt; AY$6), 0, 1)+IF(OR($F181 &gt;= AZ$6, $G181 &lt; AY$6), 0, 2)+1)</f>
        <v/>
      </c>
      <c r="AZ181" s="68" t="str">
        <f ca="1">INDEX({"","_","-","="},IF(OR($D181 &gt;= BA$6, $E181 &lt; AZ$6), 0, 1)+IF(OR($F181 &gt;= BA$6, $G181 &lt; AZ$6), 0, 2)+1)</f>
        <v/>
      </c>
      <c r="BA181" s="68" t="str">
        <f ca="1">INDEX({"","_","-","="},IF(OR($D181 &gt;= BB$6, $E181 &lt; BA$6), 0, 1)+IF(OR($F181 &gt;= BB$6, $G181 &lt; BA$6), 0, 2)+1)</f>
        <v/>
      </c>
      <c r="BB181" s="68" t="str">
        <f ca="1">INDEX({"","_","-","="},IF(OR($D181 &gt;= BC$6, $E181 &lt; BB$6), 0, 1)+IF(OR($F181 &gt;= BC$6, $G181 &lt; BB$6), 0, 2)+1)</f>
        <v/>
      </c>
      <c r="BC181" s="68" t="str">
        <f ca="1">INDEX({"","_","-","="},IF(OR($D181 &gt;= BD$6, $E181 &lt; BC$6), 0, 1)+IF(OR($F181 &gt;= BD$6, $G181 &lt; BC$6), 0, 2)+1)</f>
        <v/>
      </c>
      <c r="BD181" s="68" t="str">
        <f ca="1">INDEX({"","_","-","="},IF(OR($D181 &gt;= BE$6, $E181 &lt; BD$6), 0, 1)+IF(OR($F181 &gt;= BE$6, $G181 &lt; BD$6), 0, 2)+1)</f>
        <v/>
      </c>
      <c r="BE181" s="68" t="str">
        <f ca="1">INDEX({"","_","-","="},IF(OR($D181 &gt;= BF$6, $E181 &lt; BE$6), 0, 1)+IF(OR($F181 &gt;= BF$6, $G181 &lt; BE$6), 0, 2)+1)</f>
        <v/>
      </c>
      <c r="BF181" s="68" t="str">
        <f ca="1">INDEX({"","_","-","="},IF(OR($D181 &gt;= BG$6, $E181 &lt; BF$6), 0, 1)+IF(OR($F181 &gt;= BG$6, $G181 &lt; BF$6), 0, 2)+1)</f>
        <v/>
      </c>
      <c r="BG181" s="68" t="str">
        <f ca="1">INDEX({"","_","-","="},IF(OR($D181 &gt;= BH$6, $E181 &lt; BG$6), 0, 1)+IF(OR($F181 &gt;= BH$6, $G181 &lt; BG$6), 0, 2)+1)</f>
        <v/>
      </c>
      <c r="BH181" s="68" t="str">
        <f ca="1">INDEX({"","_","-","="},IF(OR($D181 &gt;= BI$6, $E181 &lt; BH$6), 0, 1)+IF(OR($F181 &gt;= BI$6, $G181 &lt; BH$6), 0, 2)+1)</f>
        <v/>
      </c>
      <c r="BI181" s="68" t="str">
        <f ca="1">INDEX({"","_","-","="},IF(OR($D181 &gt;= BJ$6, $E181 &lt; BI$6), 0, 1)+IF(OR($F181 &gt;= BJ$6, $G181 &lt; BI$6), 0, 2)+1)</f>
        <v/>
      </c>
      <c r="BJ181" s="68" t="str">
        <f ca="1">INDEX({"","_","-","="},IF(OR($D181 &gt;= BK$6, $E181 &lt; BJ$6), 0, 1)+IF(OR($F181 &gt;= BK$6, $G181 &lt; BJ$6), 0, 2)+1)</f>
        <v/>
      </c>
      <c r="BK181" s="68" t="str">
        <f ca="1">INDEX({"","_","-","="},IF(OR($D181 &gt;= BL$6, $E181 &lt; BK$6), 0, 1)+IF(OR($F181 &gt;= BL$6, $G181 &lt; BK$6), 0, 2)+1)</f>
        <v/>
      </c>
      <c r="BL181" s="68" t="str">
        <f ca="1">INDEX({"","_","-","="},IF(OR($D181 &gt;= BM$6, $E181 &lt; BL$6), 0, 1)+IF(OR($F181 &gt;= BM$6, $G181 &lt; BL$6), 0, 2)+1)</f>
        <v/>
      </c>
      <c r="BM181" s="68" t="str">
        <f ca="1">INDEX({"","_","-","="},IF(OR($D181 &gt;= BN$6, $E181 &lt; BM$6), 0, 1)+IF(OR($F181 &gt;= BN$6, $G181 &lt; BM$6), 0, 2)+1)</f>
        <v/>
      </c>
      <c r="BN181" s="68" t="str">
        <f ca="1">INDEX({"","_","-","="},IF(OR($D181 &gt;= BO$6, $E181 &lt; BN$6), 0, 1)+IF(OR($F181 &gt;= BO$6, $G181 &lt; BN$6), 0, 2)+1)</f>
        <v/>
      </c>
      <c r="BO181" s="68" t="str">
        <f ca="1">INDEX({"","_","-","="},IF(OR($D181 &gt;= BP$6, $E181 &lt; BO$6), 0, 1)+IF(OR($F181 &gt;= BP$6, $G181 &lt; BO$6), 0, 2)+1)</f>
        <v/>
      </c>
      <c r="BP181" s="68" t="str">
        <f ca="1">INDEX({"","_","-","="},IF(OR($D181 &gt;= BQ$6, $E181 &lt; BP$6), 0, 1)+IF(OR($F181 &gt;= BQ$6, $G181 &lt; BP$6), 0, 2)+1)</f>
        <v/>
      </c>
      <c r="BQ181" s="68" t="str">
        <f ca="1">INDEX({"","_","-","="},IF(OR($D181 &gt;= BR$6, $E181 &lt; BQ$6), 0, 1)+IF(OR($F181 &gt;= BR$6, $G181 &lt; BQ$6), 0, 2)+1)</f>
        <v/>
      </c>
      <c r="BR181" s="68" t="str">
        <f ca="1">INDEX({"","_","-","="},IF(OR($D181 &gt;= BS$6, $E181 &lt; BR$6), 0, 1)+IF(OR($F181 &gt;= BS$6, $G181 &lt; BR$6), 0, 2)+1)</f>
        <v/>
      </c>
      <c r="BS181" s="68" t="str">
        <f ca="1">INDEX({"","_","-","="},IF(OR($D181 &gt;= BT$6, $E181 &lt; BS$6), 0, 1)+IF(OR($F181 &gt;= BT$6, $G181 &lt; BS$6), 0, 2)+1)</f>
        <v/>
      </c>
      <c r="BT181" s="68" t="str">
        <f ca="1">INDEX({"","_","-","="},IF(OR($D181 &gt;= BU$6, $E181 &lt; BT$6), 0, 1)+IF(OR($F181 &gt;= BU$6, $G181 &lt; BT$6), 0, 2)+1)</f>
        <v/>
      </c>
      <c r="BU181" s="68" t="str">
        <f ca="1">INDEX({"","_","-","="},IF(OR($D181 &gt;= BV$6, $E181 &lt; BU$6), 0, 1)+IF(OR($F181 &gt;= BV$6, $G181 &lt; BU$6), 0, 2)+1)</f>
        <v/>
      </c>
      <c r="BV181" s="68" t="str">
        <f ca="1">INDEX({"","_","-","="},IF(OR($D181 &gt;= BW$6, $E181 &lt; BV$6), 0, 1)+IF(OR($F181 &gt;= BW$6, $G181 &lt; BV$6), 0, 2)+1)</f>
        <v/>
      </c>
      <c r="BW181" s="68" t="str">
        <f ca="1">INDEX({"","_","-","="},IF(OR($D181 &gt;= BX$6, $E181 &lt; BW$6), 0, 1)+IF(OR($F181 &gt;= BX$6, $G181 &lt; BW$6), 0, 2)+1)</f>
        <v/>
      </c>
      <c r="BX181" s="68" t="str">
        <f ca="1">INDEX({"","_","-","="},IF(OR($D181 &gt;= BY$6, $E181 &lt; BX$6), 0, 1)+IF(OR($F181 &gt;= BY$6, $G181 &lt; BX$6), 0, 2)+1)</f>
        <v/>
      </c>
      <c r="BY181" s="68" t="str">
        <f ca="1">INDEX({"","_","-","="},IF(OR($D181 &gt;= BZ$6, $E181 &lt; BY$6), 0, 1)+IF(OR($F181 &gt;= BZ$6, $G181 &lt; BY$6), 0, 2)+1)</f>
        <v/>
      </c>
      <c r="BZ181" s="68" t="str">
        <f ca="1">INDEX({"","_","-","="},IF(OR($D181 &gt;= CA$6, $E181 &lt; BZ$6), 0, 1)+IF(OR($F181 &gt;= CA$6, $G181 &lt; BZ$6), 0, 2)+1)</f>
        <v/>
      </c>
      <c r="CA181" s="68" t="str">
        <f ca="1">INDEX({"","_","-","="},IF(OR($D181 &gt;= CB$6, $E181 &lt; CA$6), 0, 1)+IF(OR($F181 &gt;= CB$6, $G181 &lt; CA$6), 0, 2)+1)</f>
        <v/>
      </c>
      <c r="CB181" s="68" t="str">
        <f ca="1">INDEX({"","_","-","="},IF(OR($D181 &gt;= CC$6, $E181 &lt; CB$6), 0, 1)+IF(OR($F181 &gt;= CC$6, $G181 &lt; CB$6), 0, 2)+1)</f>
        <v/>
      </c>
      <c r="CC181" s="68" t="str">
        <f ca="1">INDEX({"","_","-","="},IF(OR($D181 &gt;= CD$6, $E181 &lt; CC$6), 0, 1)+IF(OR($F181 &gt;= CD$6, $G181 &lt; CC$6), 0, 2)+1)</f>
        <v/>
      </c>
      <c r="CD181" s="68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IF('临-进度'!M177,'临-进度'!$A177,"")</f>
        <v/>
      </c>
      <c r="B182" s="8" t="str">
        <f ca="1">IF('临-进度'!M177,'临-进度'!$B177,"")</f>
        <v/>
      </c>
      <c r="C182" s="8" t="str">
        <f ca="1">IF('临-进度'!M177,'临-进度'!$E177,"")</f>
        <v/>
      </c>
      <c r="D182" s="40" t="str">
        <f ca="1">IF('临-进度'!$M177,'临-进度'!$I177,"")</f>
        <v/>
      </c>
      <c r="E182" s="40" t="str">
        <f ca="1">IF('临-进度'!$M177,'临-进度'!$AE177,"")</f>
        <v/>
      </c>
      <c r="F182" s="40" t="str">
        <f ca="1">IF('临-进度'!$M177,'临-进度'!$J177,"")</f>
        <v/>
      </c>
      <c r="G182" s="73" t="str">
        <f ca="1">IF('临-进度'!$M177,'临-进度'!$AF177,"")</f>
        <v/>
      </c>
      <c r="H182" s="68" t="str">
        <f ca="1">INDEX({"","_","-","="},IF(OR($D182 &gt;= I$6, $E182 &lt; H$6), 0, 1)+IF(OR($F182 &gt;= I$6, $G182 &lt; H$6), 0, 2)+1)</f>
        <v/>
      </c>
      <c r="I182" s="68" t="str">
        <f ca="1">INDEX({"","_","-","="},IF(OR($D182 &gt;= J$6, $E182 &lt; I$6), 0, 1)+IF(OR($F182 &gt;= J$6, $G182 &lt; I$6), 0, 2)+1)</f>
        <v/>
      </c>
      <c r="J182" s="68" t="str">
        <f ca="1">INDEX({"","_","-","="},IF(OR($D182 &gt;= K$6, $E182 &lt; J$6), 0, 1)+IF(OR($F182 &gt;= K$6, $G182 &lt; J$6), 0, 2)+1)</f>
        <v/>
      </c>
      <c r="K182" s="68" t="str">
        <f ca="1">INDEX({"","_","-","="},IF(OR($D182 &gt;= L$6, $E182 &lt; K$6), 0, 1)+IF(OR($F182 &gt;= L$6, $G182 &lt; K$6), 0, 2)+1)</f>
        <v/>
      </c>
      <c r="L182" s="68" t="str">
        <f ca="1">INDEX({"","_","-","="},IF(OR($D182 &gt;= M$6, $E182 &lt; L$6), 0, 1)+IF(OR($F182 &gt;= M$6, $G182 &lt; L$6), 0, 2)+1)</f>
        <v/>
      </c>
      <c r="M182" s="68" t="str">
        <f ca="1">INDEX({"","_","-","="},IF(OR($D182 &gt;= N$6, $E182 &lt; M$6), 0, 1)+IF(OR($F182 &gt;= N$6, $G182 &lt; M$6), 0, 2)+1)</f>
        <v/>
      </c>
      <c r="N182" s="68" t="str">
        <f ca="1">INDEX({"","_","-","="},IF(OR($D182 &gt;= O$6, $E182 &lt; N$6), 0, 1)+IF(OR($F182 &gt;= O$6, $G182 &lt; N$6), 0, 2)+1)</f>
        <v/>
      </c>
      <c r="O182" s="68" t="str">
        <f ca="1">INDEX({"","_","-","="},IF(OR($D182 &gt;= P$6, $E182 &lt; O$6), 0, 1)+IF(OR($F182 &gt;= P$6, $G182 &lt; O$6), 0, 2)+1)</f>
        <v/>
      </c>
      <c r="P182" s="68" t="str">
        <f ca="1">INDEX({"","_","-","="},IF(OR($D182 &gt;= Q$6, $E182 &lt; P$6), 0, 1)+IF(OR($F182 &gt;= Q$6, $G182 &lt; P$6), 0, 2)+1)</f>
        <v/>
      </c>
      <c r="Q182" s="68" t="str">
        <f ca="1">INDEX({"","_","-","="},IF(OR($D182 &gt;= R$6, $E182 &lt; Q$6), 0, 1)+IF(OR($F182 &gt;= R$6, $G182 &lt; Q$6), 0, 2)+1)</f>
        <v/>
      </c>
      <c r="R182" s="68" t="str">
        <f ca="1">INDEX({"","_","-","="},IF(OR($D182 &gt;= S$6, $E182 &lt; R$6), 0, 1)+IF(OR($F182 &gt;= S$6, $G182 &lt; R$6), 0, 2)+1)</f>
        <v/>
      </c>
      <c r="S182" s="68" t="str">
        <f ca="1">INDEX({"","_","-","="},IF(OR($D182 &gt;= T$6, $E182 &lt; S$6), 0, 1)+IF(OR($F182 &gt;= T$6, $G182 &lt; S$6), 0, 2)+1)</f>
        <v/>
      </c>
      <c r="T182" s="68" t="str">
        <f ca="1">INDEX({"","_","-","="},IF(OR($D182 &gt;= U$6, $E182 &lt; T$6), 0, 1)+IF(OR($F182 &gt;= U$6, $G182 &lt; T$6), 0, 2)+1)</f>
        <v/>
      </c>
      <c r="U182" s="68" t="str">
        <f ca="1">INDEX({"","_","-","="},IF(OR($D182 &gt;= V$6, $E182 &lt; U$6), 0, 1)+IF(OR($F182 &gt;= V$6, $G182 &lt; U$6), 0, 2)+1)</f>
        <v/>
      </c>
      <c r="V182" s="68" t="str">
        <f ca="1">INDEX({"","_","-","="},IF(OR($D182 &gt;= W$6, $E182 &lt; V$6), 0, 1)+IF(OR($F182 &gt;= W$6, $G182 &lt; V$6), 0, 2)+1)</f>
        <v/>
      </c>
      <c r="W182" s="68" t="str">
        <f ca="1">INDEX({"","_","-","="},IF(OR($D182 &gt;= X$6, $E182 &lt; W$6), 0, 1)+IF(OR($F182 &gt;= X$6, $G182 &lt; W$6), 0, 2)+1)</f>
        <v/>
      </c>
      <c r="X182" s="68" t="str">
        <f ca="1">INDEX({"","_","-","="},IF(OR($D182 &gt;= Y$6, $E182 &lt; X$6), 0, 1)+IF(OR($F182 &gt;= Y$6, $G182 &lt; X$6), 0, 2)+1)</f>
        <v/>
      </c>
      <c r="Y182" s="68" t="str">
        <f ca="1">INDEX({"","_","-","="},IF(OR($D182 &gt;= Z$6, $E182 &lt; Y$6), 0, 1)+IF(OR($F182 &gt;= Z$6, $G182 &lt; Y$6), 0, 2)+1)</f>
        <v/>
      </c>
      <c r="Z182" s="68" t="str">
        <f ca="1">INDEX({"","_","-","="},IF(OR($D182 &gt;= AA$6, $E182 &lt; Z$6), 0, 1)+IF(OR($F182 &gt;= AA$6, $G182 &lt; Z$6), 0, 2)+1)</f>
        <v/>
      </c>
      <c r="AA182" s="68" t="str">
        <f ca="1">INDEX({"","_","-","="},IF(OR($D182 &gt;= AB$6, $E182 &lt; AA$6), 0, 1)+IF(OR($F182 &gt;= AB$6, $G182 &lt; AA$6), 0, 2)+1)</f>
        <v/>
      </c>
      <c r="AB182" s="68" t="str">
        <f ca="1">INDEX({"","_","-","="},IF(OR($D182 &gt;= AC$6, $E182 &lt; AB$6), 0, 1)+IF(OR($F182 &gt;= AC$6, $G182 &lt; AB$6), 0, 2)+1)</f>
        <v/>
      </c>
      <c r="AC182" s="68" t="str">
        <f ca="1">INDEX({"","_","-","="},IF(OR($D182 &gt;= AD$6, $E182 &lt; AC$6), 0, 1)+IF(OR($F182 &gt;= AD$6, $G182 &lt; AC$6), 0, 2)+1)</f>
        <v/>
      </c>
      <c r="AD182" s="68" t="str">
        <f ca="1">INDEX({"","_","-","="},IF(OR($D182 &gt;= AE$6, $E182 &lt; AD$6), 0, 1)+IF(OR($F182 &gt;= AE$6, $G182 &lt; AD$6), 0, 2)+1)</f>
        <v/>
      </c>
      <c r="AE182" s="68" t="str">
        <f ca="1">INDEX({"","_","-","="},IF(OR($D182 &gt;= AF$6, $E182 &lt; AE$6), 0, 1)+IF(OR($F182 &gt;= AF$6, $G182 &lt; AE$6), 0, 2)+1)</f>
        <v/>
      </c>
      <c r="AF182" s="68" t="str">
        <f ca="1">INDEX({"","_","-","="},IF(OR($D182 &gt;= AG$6, $E182 &lt; AF$6), 0, 1)+IF(OR($F182 &gt;= AG$6, $G182 &lt; AF$6), 0, 2)+1)</f>
        <v/>
      </c>
      <c r="AG182" s="68" t="str">
        <f ca="1">INDEX({"","_","-","="},IF(OR($D182 &gt;= AH$6, $E182 &lt; AG$6), 0, 1)+IF(OR($F182 &gt;= AH$6, $G182 &lt; AG$6), 0, 2)+1)</f>
        <v/>
      </c>
      <c r="AH182" s="68" t="str">
        <f ca="1">INDEX({"","_","-","="},IF(OR($D182 &gt;= AI$6, $E182 &lt; AH$6), 0, 1)+IF(OR($F182 &gt;= AI$6, $G182 &lt; AH$6), 0, 2)+1)</f>
        <v/>
      </c>
      <c r="AI182" s="68" t="str">
        <f ca="1">INDEX({"","_","-","="},IF(OR($D182 &gt;= AJ$6, $E182 &lt; AI$6), 0, 1)+IF(OR($F182 &gt;= AJ$6, $G182 &lt; AI$6), 0, 2)+1)</f>
        <v/>
      </c>
      <c r="AJ182" s="68" t="str">
        <f ca="1">INDEX({"","_","-","="},IF(OR($D182 &gt;= AK$6, $E182 &lt; AJ$6), 0, 1)+IF(OR($F182 &gt;= AK$6, $G182 &lt; AJ$6), 0, 2)+1)</f>
        <v/>
      </c>
      <c r="AK182" s="68" t="str">
        <f ca="1">INDEX({"","_","-","="},IF(OR($D182 &gt;= AL$6, $E182 &lt; AK$6), 0, 1)+IF(OR($F182 &gt;= AL$6, $G182 &lt; AK$6), 0, 2)+1)</f>
        <v/>
      </c>
      <c r="AL182" s="68" t="str">
        <f ca="1">INDEX({"","_","-","="},IF(OR($D182 &gt;= AM$6, $E182 &lt; AL$6), 0, 1)+IF(OR($F182 &gt;= AM$6, $G182 &lt; AL$6), 0, 2)+1)</f>
        <v/>
      </c>
      <c r="AM182" s="68" t="str">
        <f ca="1">INDEX({"","_","-","="},IF(OR($D182 &gt;= AN$6, $E182 &lt; AM$6), 0, 1)+IF(OR($F182 &gt;= AN$6, $G182 &lt; AM$6), 0, 2)+1)</f>
        <v/>
      </c>
      <c r="AN182" s="68" t="str">
        <f ca="1">INDEX({"","_","-","="},IF(OR($D182 &gt;= AO$6, $E182 &lt; AN$6), 0, 1)+IF(OR($F182 &gt;= AO$6, $G182 &lt; AN$6), 0, 2)+1)</f>
        <v/>
      </c>
      <c r="AO182" s="68" t="str">
        <f ca="1">INDEX({"","_","-","="},IF(OR($D182 &gt;= AP$6, $E182 &lt; AO$6), 0, 1)+IF(OR($F182 &gt;= AP$6, $G182 &lt; AO$6), 0, 2)+1)</f>
        <v/>
      </c>
      <c r="AP182" s="68" t="str">
        <f ca="1">INDEX({"","_","-","="},IF(OR($D182 &gt;= AQ$6, $E182 &lt; AP$6), 0, 1)+IF(OR($F182 &gt;= AQ$6, $G182 &lt; AP$6), 0, 2)+1)</f>
        <v/>
      </c>
      <c r="AQ182" s="68" t="str">
        <f ca="1">INDEX({"","_","-","="},IF(OR($D182 &gt;= AR$6, $E182 &lt; AQ$6), 0, 1)+IF(OR($F182 &gt;= AR$6, $G182 &lt; AQ$6), 0, 2)+1)</f>
        <v/>
      </c>
      <c r="AR182" s="68" t="str">
        <f ca="1">INDEX({"","_","-","="},IF(OR($D182 &gt;= AS$6, $E182 &lt; AR$6), 0, 1)+IF(OR($F182 &gt;= AS$6, $G182 &lt; AR$6), 0, 2)+1)</f>
        <v/>
      </c>
      <c r="AS182" s="68" t="str">
        <f ca="1">INDEX({"","_","-","="},IF(OR($D182 &gt;= AT$6, $E182 &lt; AS$6), 0, 1)+IF(OR($F182 &gt;= AT$6, $G182 &lt; AS$6), 0, 2)+1)</f>
        <v/>
      </c>
      <c r="AT182" s="68" t="str">
        <f ca="1">INDEX({"","_","-","="},IF(OR($D182 &gt;= AU$6, $E182 &lt; AT$6), 0, 1)+IF(OR($F182 &gt;= AU$6, $G182 &lt; AT$6), 0, 2)+1)</f>
        <v/>
      </c>
      <c r="AU182" s="68" t="str">
        <f ca="1">INDEX({"","_","-","="},IF(OR($D182 &gt;= AV$6, $E182 &lt; AU$6), 0, 1)+IF(OR($F182 &gt;= AV$6, $G182 &lt; AU$6), 0, 2)+1)</f>
        <v/>
      </c>
      <c r="AV182" s="68" t="str">
        <f ca="1">INDEX({"","_","-","="},IF(OR($D182 &gt;= AW$6, $E182 &lt; AV$6), 0, 1)+IF(OR($F182 &gt;= AW$6, $G182 &lt; AV$6), 0, 2)+1)</f>
        <v/>
      </c>
      <c r="AW182" s="68" t="str">
        <f ca="1">INDEX({"","_","-","="},IF(OR($D182 &gt;= AX$6, $E182 &lt; AW$6), 0, 1)+IF(OR($F182 &gt;= AX$6, $G182 &lt; AW$6), 0, 2)+1)</f>
        <v/>
      </c>
      <c r="AX182" s="68" t="str">
        <f ca="1">INDEX({"","_","-","="},IF(OR($D182 &gt;= AY$6, $E182 &lt; AX$6), 0, 1)+IF(OR($F182 &gt;= AY$6, $G182 &lt; AX$6), 0, 2)+1)</f>
        <v/>
      </c>
      <c r="AY182" s="68" t="str">
        <f ca="1">INDEX({"","_","-","="},IF(OR($D182 &gt;= AZ$6, $E182 &lt; AY$6), 0, 1)+IF(OR($F182 &gt;= AZ$6, $G182 &lt; AY$6), 0, 2)+1)</f>
        <v/>
      </c>
      <c r="AZ182" s="68" t="str">
        <f ca="1">INDEX({"","_","-","="},IF(OR($D182 &gt;= BA$6, $E182 &lt; AZ$6), 0, 1)+IF(OR($F182 &gt;= BA$6, $G182 &lt; AZ$6), 0, 2)+1)</f>
        <v/>
      </c>
      <c r="BA182" s="68" t="str">
        <f ca="1">INDEX({"","_","-","="},IF(OR($D182 &gt;= BB$6, $E182 &lt; BA$6), 0, 1)+IF(OR($F182 &gt;= BB$6, $G182 &lt; BA$6), 0, 2)+1)</f>
        <v/>
      </c>
      <c r="BB182" s="68" t="str">
        <f ca="1">INDEX({"","_","-","="},IF(OR($D182 &gt;= BC$6, $E182 &lt; BB$6), 0, 1)+IF(OR($F182 &gt;= BC$6, $G182 &lt; BB$6), 0, 2)+1)</f>
        <v/>
      </c>
      <c r="BC182" s="68" t="str">
        <f ca="1">INDEX({"","_","-","="},IF(OR($D182 &gt;= BD$6, $E182 &lt; BC$6), 0, 1)+IF(OR($F182 &gt;= BD$6, $G182 &lt; BC$6), 0, 2)+1)</f>
        <v/>
      </c>
      <c r="BD182" s="68" t="str">
        <f ca="1">INDEX({"","_","-","="},IF(OR($D182 &gt;= BE$6, $E182 &lt; BD$6), 0, 1)+IF(OR($F182 &gt;= BE$6, $G182 &lt; BD$6), 0, 2)+1)</f>
        <v/>
      </c>
      <c r="BE182" s="68" t="str">
        <f ca="1">INDEX({"","_","-","="},IF(OR($D182 &gt;= BF$6, $E182 &lt; BE$6), 0, 1)+IF(OR($F182 &gt;= BF$6, $G182 &lt; BE$6), 0, 2)+1)</f>
        <v/>
      </c>
      <c r="BF182" s="68" t="str">
        <f ca="1">INDEX({"","_","-","="},IF(OR($D182 &gt;= BG$6, $E182 &lt; BF$6), 0, 1)+IF(OR($F182 &gt;= BG$6, $G182 &lt; BF$6), 0, 2)+1)</f>
        <v/>
      </c>
      <c r="BG182" s="68" t="str">
        <f ca="1">INDEX({"","_","-","="},IF(OR($D182 &gt;= BH$6, $E182 &lt; BG$6), 0, 1)+IF(OR($F182 &gt;= BH$6, $G182 &lt; BG$6), 0, 2)+1)</f>
        <v/>
      </c>
      <c r="BH182" s="68" t="str">
        <f ca="1">INDEX({"","_","-","="},IF(OR($D182 &gt;= BI$6, $E182 &lt; BH$6), 0, 1)+IF(OR($F182 &gt;= BI$6, $G182 &lt; BH$6), 0, 2)+1)</f>
        <v/>
      </c>
      <c r="BI182" s="68" t="str">
        <f ca="1">INDEX({"","_","-","="},IF(OR($D182 &gt;= BJ$6, $E182 &lt; BI$6), 0, 1)+IF(OR($F182 &gt;= BJ$6, $G182 &lt; BI$6), 0, 2)+1)</f>
        <v/>
      </c>
      <c r="BJ182" s="68" t="str">
        <f ca="1">INDEX({"","_","-","="},IF(OR($D182 &gt;= BK$6, $E182 &lt; BJ$6), 0, 1)+IF(OR($F182 &gt;= BK$6, $G182 &lt; BJ$6), 0, 2)+1)</f>
        <v/>
      </c>
      <c r="BK182" s="68" t="str">
        <f ca="1">INDEX({"","_","-","="},IF(OR($D182 &gt;= BL$6, $E182 &lt; BK$6), 0, 1)+IF(OR($F182 &gt;= BL$6, $G182 &lt; BK$6), 0, 2)+1)</f>
        <v/>
      </c>
      <c r="BL182" s="68" t="str">
        <f ca="1">INDEX({"","_","-","="},IF(OR($D182 &gt;= BM$6, $E182 &lt; BL$6), 0, 1)+IF(OR($F182 &gt;= BM$6, $G182 &lt; BL$6), 0, 2)+1)</f>
        <v/>
      </c>
      <c r="BM182" s="68" t="str">
        <f ca="1">INDEX({"","_","-","="},IF(OR($D182 &gt;= BN$6, $E182 &lt; BM$6), 0, 1)+IF(OR($F182 &gt;= BN$6, $G182 &lt; BM$6), 0, 2)+1)</f>
        <v/>
      </c>
      <c r="BN182" s="68" t="str">
        <f ca="1">INDEX({"","_","-","="},IF(OR($D182 &gt;= BO$6, $E182 &lt; BN$6), 0, 1)+IF(OR($F182 &gt;= BO$6, $G182 &lt; BN$6), 0, 2)+1)</f>
        <v/>
      </c>
      <c r="BO182" s="68" t="str">
        <f ca="1">INDEX({"","_","-","="},IF(OR($D182 &gt;= BP$6, $E182 &lt; BO$6), 0, 1)+IF(OR($F182 &gt;= BP$6, $G182 &lt; BO$6), 0, 2)+1)</f>
        <v/>
      </c>
      <c r="BP182" s="68" t="str">
        <f ca="1">INDEX({"","_","-","="},IF(OR($D182 &gt;= BQ$6, $E182 &lt; BP$6), 0, 1)+IF(OR($F182 &gt;= BQ$6, $G182 &lt; BP$6), 0, 2)+1)</f>
        <v/>
      </c>
      <c r="BQ182" s="68" t="str">
        <f ca="1">INDEX({"","_","-","="},IF(OR($D182 &gt;= BR$6, $E182 &lt; BQ$6), 0, 1)+IF(OR($F182 &gt;= BR$6, $G182 &lt; BQ$6), 0, 2)+1)</f>
        <v/>
      </c>
      <c r="BR182" s="68" t="str">
        <f ca="1">INDEX({"","_","-","="},IF(OR($D182 &gt;= BS$6, $E182 &lt; BR$6), 0, 1)+IF(OR($F182 &gt;= BS$6, $G182 &lt; BR$6), 0, 2)+1)</f>
        <v/>
      </c>
      <c r="BS182" s="68" t="str">
        <f ca="1">INDEX({"","_","-","="},IF(OR($D182 &gt;= BT$6, $E182 &lt; BS$6), 0, 1)+IF(OR($F182 &gt;= BT$6, $G182 &lt; BS$6), 0, 2)+1)</f>
        <v/>
      </c>
      <c r="BT182" s="68" t="str">
        <f ca="1">INDEX({"","_","-","="},IF(OR($D182 &gt;= BU$6, $E182 &lt; BT$6), 0, 1)+IF(OR($F182 &gt;= BU$6, $G182 &lt; BT$6), 0, 2)+1)</f>
        <v/>
      </c>
      <c r="BU182" s="68" t="str">
        <f ca="1">INDEX({"","_","-","="},IF(OR($D182 &gt;= BV$6, $E182 &lt; BU$6), 0, 1)+IF(OR($F182 &gt;= BV$6, $G182 &lt; BU$6), 0, 2)+1)</f>
        <v/>
      </c>
      <c r="BV182" s="68" t="str">
        <f ca="1">INDEX({"","_","-","="},IF(OR($D182 &gt;= BW$6, $E182 &lt; BV$6), 0, 1)+IF(OR($F182 &gt;= BW$6, $G182 &lt; BV$6), 0, 2)+1)</f>
        <v/>
      </c>
      <c r="BW182" s="68" t="str">
        <f ca="1">INDEX({"","_","-","="},IF(OR($D182 &gt;= BX$6, $E182 &lt; BW$6), 0, 1)+IF(OR($F182 &gt;= BX$6, $G182 &lt; BW$6), 0, 2)+1)</f>
        <v/>
      </c>
      <c r="BX182" s="68" t="str">
        <f ca="1">INDEX({"","_","-","="},IF(OR($D182 &gt;= BY$6, $E182 &lt; BX$6), 0, 1)+IF(OR($F182 &gt;= BY$6, $G182 &lt; BX$6), 0, 2)+1)</f>
        <v/>
      </c>
      <c r="BY182" s="68" t="str">
        <f ca="1">INDEX({"","_","-","="},IF(OR($D182 &gt;= BZ$6, $E182 &lt; BY$6), 0, 1)+IF(OR($F182 &gt;= BZ$6, $G182 &lt; BY$6), 0, 2)+1)</f>
        <v/>
      </c>
      <c r="BZ182" s="68" t="str">
        <f ca="1">INDEX({"","_","-","="},IF(OR($D182 &gt;= CA$6, $E182 &lt; BZ$6), 0, 1)+IF(OR($F182 &gt;= CA$6, $G182 &lt; BZ$6), 0, 2)+1)</f>
        <v/>
      </c>
      <c r="CA182" s="68" t="str">
        <f ca="1">INDEX({"","_","-","="},IF(OR($D182 &gt;= CB$6, $E182 &lt; CA$6), 0, 1)+IF(OR($F182 &gt;= CB$6, $G182 &lt; CA$6), 0, 2)+1)</f>
        <v/>
      </c>
      <c r="CB182" s="68" t="str">
        <f ca="1">INDEX({"","_","-","="},IF(OR($D182 &gt;= CC$6, $E182 &lt; CB$6), 0, 1)+IF(OR($F182 &gt;= CC$6, $G182 &lt; CB$6), 0, 2)+1)</f>
        <v/>
      </c>
      <c r="CC182" s="68" t="str">
        <f ca="1">INDEX({"","_","-","="},IF(OR($D182 &gt;= CD$6, $E182 &lt; CC$6), 0, 1)+IF(OR($F182 &gt;= CD$6, $G182 &lt; CC$6), 0, 2)+1)</f>
        <v/>
      </c>
      <c r="CD182" s="68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IF('临-进度'!M178,'临-进度'!$A178,"")</f>
        <v/>
      </c>
      <c r="B183" s="8" t="str">
        <f ca="1">IF('临-进度'!M178,'临-进度'!$B178,"")</f>
        <v/>
      </c>
      <c r="C183" s="8" t="str">
        <f ca="1">IF('临-进度'!M178,'临-进度'!$E178,"")</f>
        <v/>
      </c>
      <c r="D183" s="40" t="str">
        <f ca="1">IF('临-进度'!$M178,'临-进度'!$I178,"")</f>
        <v/>
      </c>
      <c r="E183" s="40" t="str">
        <f ca="1">IF('临-进度'!$M178,'临-进度'!$AE178,"")</f>
        <v/>
      </c>
      <c r="F183" s="40" t="str">
        <f ca="1">IF('临-进度'!$M178,'临-进度'!$J178,"")</f>
        <v/>
      </c>
      <c r="G183" s="73" t="str">
        <f ca="1">IF('临-进度'!$M178,'临-进度'!$AF178,"")</f>
        <v/>
      </c>
      <c r="H183" s="68" t="str">
        <f ca="1">INDEX({"","_","-","="},IF(OR($D183 &gt;= I$6, $E183 &lt; H$6), 0, 1)+IF(OR($F183 &gt;= I$6, $G183 &lt; H$6), 0, 2)+1)</f>
        <v/>
      </c>
      <c r="I183" s="68" t="str">
        <f ca="1">INDEX({"","_","-","="},IF(OR($D183 &gt;= J$6, $E183 &lt; I$6), 0, 1)+IF(OR($F183 &gt;= J$6, $G183 &lt; I$6), 0, 2)+1)</f>
        <v/>
      </c>
      <c r="J183" s="68" t="str">
        <f ca="1">INDEX({"","_","-","="},IF(OR($D183 &gt;= K$6, $E183 &lt; J$6), 0, 1)+IF(OR($F183 &gt;= K$6, $G183 &lt; J$6), 0, 2)+1)</f>
        <v/>
      </c>
      <c r="K183" s="68" t="str">
        <f ca="1">INDEX({"","_","-","="},IF(OR($D183 &gt;= L$6, $E183 &lt; K$6), 0, 1)+IF(OR($F183 &gt;= L$6, $G183 &lt; K$6), 0, 2)+1)</f>
        <v/>
      </c>
      <c r="L183" s="68" t="str">
        <f ca="1">INDEX({"","_","-","="},IF(OR($D183 &gt;= M$6, $E183 &lt; L$6), 0, 1)+IF(OR($F183 &gt;= M$6, $G183 &lt; L$6), 0, 2)+1)</f>
        <v/>
      </c>
      <c r="M183" s="68" t="str">
        <f ca="1">INDEX({"","_","-","="},IF(OR($D183 &gt;= N$6, $E183 &lt; M$6), 0, 1)+IF(OR($F183 &gt;= N$6, $G183 &lt; M$6), 0, 2)+1)</f>
        <v/>
      </c>
      <c r="N183" s="68" t="str">
        <f ca="1">INDEX({"","_","-","="},IF(OR($D183 &gt;= O$6, $E183 &lt; N$6), 0, 1)+IF(OR($F183 &gt;= O$6, $G183 &lt; N$6), 0, 2)+1)</f>
        <v/>
      </c>
      <c r="O183" s="68" t="str">
        <f ca="1">INDEX({"","_","-","="},IF(OR($D183 &gt;= P$6, $E183 &lt; O$6), 0, 1)+IF(OR($F183 &gt;= P$6, $G183 &lt; O$6), 0, 2)+1)</f>
        <v/>
      </c>
      <c r="P183" s="68" t="str">
        <f ca="1">INDEX({"","_","-","="},IF(OR($D183 &gt;= Q$6, $E183 &lt; P$6), 0, 1)+IF(OR($F183 &gt;= Q$6, $G183 &lt; P$6), 0, 2)+1)</f>
        <v/>
      </c>
      <c r="Q183" s="68" t="str">
        <f ca="1">INDEX({"","_","-","="},IF(OR($D183 &gt;= R$6, $E183 &lt; Q$6), 0, 1)+IF(OR($F183 &gt;= R$6, $G183 &lt; Q$6), 0, 2)+1)</f>
        <v/>
      </c>
      <c r="R183" s="68" t="str">
        <f ca="1">INDEX({"","_","-","="},IF(OR($D183 &gt;= S$6, $E183 &lt; R$6), 0, 1)+IF(OR($F183 &gt;= S$6, $G183 &lt; R$6), 0, 2)+1)</f>
        <v/>
      </c>
      <c r="S183" s="68" t="str">
        <f ca="1">INDEX({"","_","-","="},IF(OR($D183 &gt;= T$6, $E183 &lt; S$6), 0, 1)+IF(OR($F183 &gt;= T$6, $G183 &lt; S$6), 0, 2)+1)</f>
        <v/>
      </c>
      <c r="T183" s="68" t="str">
        <f ca="1">INDEX({"","_","-","="},IF(OR($D183 &gt;= U$6, $E183 &lt; T$6), 0, 1)+IF(OR($F183 &gt;= U$6, $G183 &lt; T$6), 0, 2)+1)</f>
        <v/>
      </c>
      <c r="U183" s="68" t="str">
        <f ca="1">INDEX({"","_","-","="},IF(OR($D183 &gt;= V$6, $E183 &lt; U$6), 0, 1)+IF(OR($F183 &gt;= V$6, $G183 &lt; U$6), 0, 2)+1)</f>
        <v/>
      </c>
      <c r="V183" s="68" t="str">
        <f ca="1">INDEX({"","_","-","="},IF(OR($D183 &gt;= W$6, $E183 &lt; V$6), 0, 1)+IF(OR($F183 &gt;= W$6, $G183 &lt; V$6), 0, 2)+1)</f>
        <v/>
      </c>
      <c r="W183" s="68" t="str">
        <f ca="1">INDEX({"","_","-","="},IF(OR($D183 &gt;= X$6, $E183 &lt; W$6), 0, 1)+IF(OR($F183 &gt;= X$6, $G183 &lt; W$6), 0, 2)+1)</f>
        <v/>
      </c>
      <c r="X183" s="68" t="str">
        <f ca="1">INDEX({"","_","-","="},IF(OR($D183 &gt;= Y$6, $E183 &lt; X$6), 0, 1)+IF(OR($F183 &gt;= Y$6, $G183 &lt; X$6), 0, 2)+1)</f>
        <v/>
      </c>
      <c r="Y183" s="68" t="str">
        <f ca="1">INDEX({"","_","-","="},IF(OR($D183 &gt;= Z$6, $E183 &lt; Y$6), 0, 1)+IF(OR($F183 &gt;= Z$6, $G183 &lt; Y$6), 0, 2)+1)</f>
        <v/>
      </c>
      <c r="Z183" s="68" t="str">
        <f ca="1">INDEX({"","_","-","="},IF(OR($D183 &gt;= AA$6, $E183 &lt; Z$6), 0, 1)+IF(OR($F183 &gt;= AA$6, $G183 &lt; Z$6), 0, 2)+1)</f>
        <v/>
      </c>
      <c r="AA183" s="68" t="str">
        <f ca="1">INDEX({"","_","-","="},IF(OR($D183 &gt;= AB$6, $E183 &lt; AA$6), 0, 1)+IF(OR($F183 &gt;= AB$6, $G183 &lt; AA$6), 0, 2)+1)</f>
        <v/>
      </c>
      <c r="AB183" s="68" t="str">
        <f ca="1">INDEX({"","_","-","="},IF(OR($D183 &gt;= AC$6, $E183 &lt; AB$6), 0, 1)+IF(OR($F183 &gt;= AC$6, $G183 &lt; AB$6), 0, 2)+1)</f>
        <v/>
      </c>
      <c r="AC183" s="68" t="str">
        <f ca="1">INDEX({"","_","-","="},IF(OR($D183 &gt;= AD$6, $E183 &lt; AC$6), 0, 1)+IF(OR($F183 &gt;= AD$6, $G183 &lt; AC$6), 0, 2)+1)</f>
        <v/>
      </c>
      <c r="AD183" s="68" t="str">
        <f ca="1">INDEX({"","_","-","="},IF(OR($D183 &gt;= AE$6, $E183 &lt; AD$6), 0, 1)+IF(OR($F183 &gt;= AE$6, $G183 &lt; AD$6), 0, 2)+1)</f>
        <v/>
      </c>
      <c r="AE183" s="68" t="str">
        <f ca="1">INDEX({"","_","-","="},IF(OR($D183 &gt;= AF$6, $E183 &lt; AE$6), 0, 1)+IF(OR($F183 &gt;= AF$6, $G183 &lt; AE$6), 0, 2)+1)</f>
        <v/>
      </c>
      <c r="AF183" s="68" t="str">
        <f ca="1">INDEX({"","_","-","="},IF(OR($D183 &gt;= AG$6, $E183 &lt; AF$6), 0, 1)+IF(OR($F183 &gt;= AG$6, $G183 &lt; AF$6), 0, 2)+1)</f>
        <v/>
      </c>
      <c r="AG183" s="68" t="str">
        <f ca="1">INDEX({"","_","-","="},IF(OR($D183 &gt;= AH$6, $E183 &lt; AG$6), 0, 1)+IF(OR($F183 &gt;= AH$6, $G183 &lt; AG$6), 0, 2)+1)</f>
        <v/>
      </c>
      <c r="AH183" s="68" t="str">
        <f ca="1">INDEX({"","_","-","="},IF(OR($D183 &gt;= AI$6, $E183 &lt; AH$6), 0, 1)+IF(OR($F183 &gt;= AI$6, $G183 &lt; AH$6), 0, 2)+1)</f>
        <v/>
      </c>
      <c r="AI183" s="68" t="str">
        <f ca="1">INDEX({"","_","-","="},IF(OR($D183 &gt;= AJ$6, $E183 &lt; AI$6), 0, 1)+IF(OR($F183 &gt;= AJ$6, $G183 &lt; AI$6), 0, 2)+1)</f>
        <v/>
      </c>
      <c r="AJ183" s="68" t="str">
        <f ca="1">INDEX({"","_","-","="},IF(OR($D183 &gt;= AK$6, $E183 &lt; AJ$6), 0, 1)+IF(OR($F183 &gt;= AK$6, $G183 &lt; AJ$6), 0, 2)+1)</f>
        <v/>
      </c>
      <c r="AK183" s="68" t="str">
        <f ca="1">INDEX({"","_","-","="},IF(OR($D183 &gt;= AL$6, $E183 &lt; AK$6), 0, 1)+IF(OR($F183 &gt;= AL$6, $G183 &lt; AK$6), 0, 2)+1)</f>
        <v/>
      </c>
      <c r="AL183" s="68" t="str">
        <f ca="1">INDEX({"","_","-","="},IF(OR($D183 &gt;= AM$6, $E183 &lt; AL$6), 0, 1)+IF(OR($F183 &gt;= AM$6, $G183 &lt; AL$6), 0, 2)+1)</f>
        <v/>
      </c>
      <c r="AM183" s="68" t="str">
        <f ca="1">INDEX({"","_","-","="},IF(OR($D183 &gt;= AN$6, $E183 &lt; AM$6), 0, 1)+IF(OR($F183 &gt;= AN$6, $G183 &lt; AM$6), 0, 2)+1)</f>
        <v/>
      </c>
      <c r="AN183" s="68" t="str">
        <f ca="1">INDEX({"","_","-","="},IF(OR($D183 &gt;= AO$6, $E183 &lt; AN$6), 0, 1)+IF(OR($F183 &gt;= AO$6, $G183 &lt; AN$6), 0, 2)+1)</f>
        <v/>
      </c>
      <c r="AO183" s="68" t="str">
        <f ca="1">INDEX({"","_","-","="},IF(OR($D183 &gt;= AP$6, $E183 &lt; AO$6), 0, 1)+IF(OR($F183 &gt;= AP$6, $G183 &lt; AO$6), 0, 2)+1)</f>
        <v/>
      </c>
      <c r="AP183" s="68" t="str">
        <f ca="1">INDEX({"","_","-","="},IF(OR($D183 &gt;= AQ$6, $E183 &lt; AP$6), 0, 1)+IF(OR($F183 &gt;= AQ$6, $G183 &lt; AP$6), 0, 2)+1)</f>
        <v/>
      </c>
      <c r="AQ183" s="68" t="str">
        <f ca="1">INDEX({"","_","-","="},IF(OR($D183 &gt;= AR$6, $E183 &lt; AQ$6), 0, 1)+IF(OR($F183 &gt;= AR$6, $G183 &lt; AQ$6), 0, 2)+1)</f>
        <v/>
      </c>
      <c r="AR183" s="68" t="str">
        <f ca="1">INDEX({"","_","-","="},IF(OR($D183 &gt;= AS$6, $E183 &lt; AR$6), 0, 1)+IF(OR($F183 &gt;= AS$6, $G183 &lt; AR$6), 0, 2)+1)</f>
        <v/>
      </c>
      <c r="AS183" s="68" t="str">
        <f ca="1">INDEX({"","_","-","="},IF(OR($D183 &gt;= AT$6, $E183 &lt; AS$6), 0, 1)+IF(OR($F183 &gt;= AT$6, $G183 &lt; AS$6), 0, 2)+1)</f>
        <v/>
      </c>
      <c r="AT183" s="68" t="str">
        <f ca="1">INDEX({"","_","-","="},IF(OR($D183 &gt;= AU$6, $E183 &lt; AT$6), 0, 1)+IF(OR($F183 &gt;= AU$6, $G183 &lt; AT$6), 0, 2)+1)</f>
        <v/>
      </c>
      <c r="AU183" s="68" t="str">
        <f ca="1">INDEX({"","_","-","="},IF(OR($D183 &gt;= AV$6, $E183 &lt; AU$6), 0, 1)+IF(OR($F183 &gt;= AV$6, $G183 &lt; AU$6), 0, 2)+1)</f>
        <v/>
      </c>
      <c r="AV183" s="68" t="str">
        <f ca="1">INDEX({"","_","-","="},IF(OR($D183 &gt;= AW$6, $E183 &lt; AV$6), 0, 1)+IF(OR($F183 &gt;= AW$6, $G183 &lt; AV$6), 0, 2)+1)</f>
        <v/>
      </c>
      <c r="AW183" s="68" t="str">
        <f ca="1">INDEX({"","_","-","="},IF(OR($D183 &gt;= AX$6, $E183 &lt; AW$6), 0, 1)+IF(OR($F183 &gt;= AX$6, $G183 &lt; AW$6), 0, 2)+1)</f>
        <v/>
      </c>
      <c r="AX183" s="68" t="str">
        <f ca="1">INDEX({"","_","-","="},IF(OR($D183 &gt;= AY$6, $E183 &lt; AX$6), 0, 1)+IF(OR($F183 &gt;= AY$6, $G183 &lt; AX$6), 0, 2)+1)</f>
        <v/>
      </c>
      <c r="AY183" s="68" t="str">
        <f ca="1">INDEX({"","_","-","="},IF(OR($D183 &gt;= AZ$6, $E183 &lt; AY$6), 0, 1)+IF(OR($F183 &gt;= AZ$6, $G183 &lt; AY$6), 0, 2)+1)</f>
        <v/>
      </c>
      <c r="AZ183" s="68" t="str">
        <f ca="1">INDEX({"","_","-","="},IF(OR($D183 &gt;= BA$6, $E183 &lt; AZ$6), 0, 1)+IF(OR($F183 &gt;= BA$6, $G183 &lt; AZ$6), 0, 2)+1)</f>
        <v/>
      </c>
      <c r="BA183" s="68" t="str">
        <f ca="1">INDEX({"","_","-","="},IF(OR($D183 &gt;= BB$6, $E183 &lt; BA$6), 0, 1)+IF(OR($F183 &gt;= BB$6, $G183 &lt; BA$6), 0, 2)+1)</f>
        <v/>
      </c>
      <c r="BB183" s="68" t="str">
        <f ca="1">INDEX({"","_","-","="},IF(OR($D183 &gt;= BC$6, $E183 &lt; BB$6), 0, 1)+IF(OR($F183 &gt;= BC$6, $G183 &lt; BB$6), 0, 2)+1)</f>
        <v/>
      </c>
      <c r="BC183" s="68" t="str">
        <f ca="1">INDEX({"","_","-","="},IF(OR($D183 &gt;= BD$6, $E183 &lt; BC$6), 0, 1)+IF(OR($F183 &gt;= BD$6, $G183 &lt; BC$6), 0, 2)+1)</f>
        <v/>
      </c>
      <c r="BD183" s="68" t="str">
        <f ca="1">INDEX({"","_","-","="},IF(OR($D183 &gt;= BE$6, $E183 &lt; BD$6), 0, 1)+IF(OR($F183 &gt;= BE$6, $G183 &lt; BD$6), 0, 2)+1)</f>
        <v/>
      </c>
      <c r="BE183" s="68" t="str">
        <f ca="1">INDEX({"","_","-","="},IF(OR($D183 &gt;= BF$6, $E183 &lt; BE$6), 0, 1)+IF(OR($F183 &gt;= BF$6, $G183 &lt; BE$6), 0, 2)+1)</f>
        <v/>
      </c>
      <c r="BF183" s="68" t="str">
        <f ca="1">INDEX({"","_","-","="},IF(OR($D183 &gt;= BG$6, $E183 &lt; BF$6), 0, 1)+IF(OR($F183 &gt;= BG$6, $G183 &lt; BF$6), 0, 2)+1)</f>
        <v/>
      </c>
      <c r="BG183" s="68" t="str">
        <f ca="1">INDEX({"","_","-","="},IF(OR($D183 &gt;= BH$6, $E183 &lt; BG$6), 0, 1)+IF(OR($F183 &gt;= BH$6, $G183 &lt; BG$6), 0, 2)+1)</f>
        <v/>
      </c>
      <c r="BH183" s="68" t="str">
        <f ca="1">INDEX({"","_","-","="},IF(OR($D183 &gt;= BI$6, $E183 &lt; BH$6), 0, 1)+IF(OR($F183 &gt;= BI$6, $G183 &lt; BH$6), 0, 2)+1)</f>
        <v/>
      </c>
      <c r="BI183" s="68" t="str">
        <f ca="1">INDEX({"","_","-","="},IF(OR($D183 &gt;= BJ$6, $E183 &lt; BI$6), 0, 1)+IF(OR($F183 &gt;= BJ$6, $G183 &lt; BI$6), 0, 2)+1)</f>
        <v/>
      </c>
      <c r="BJ183" s="68" t="str">
        <f ca="1">INDEX({"","_","-","="},IF(OR($D183 &gt;= BK$6, $E183 &lt; BJ$6), 0, 1)+IF(OR($F183 &gt;= BK$6, $G183 &lt; BJ$6), 0, 2)+1)</f>
        <v/>
      </c>
      <c r="BK183" s="68" t="str">
        <f ca="1">INDEX({"","_","-","="},IF(OR($D183 &gt;= BL$6, $E183 &lt; BK$6), 0, 1)+IF(OR($F183 &gt;= BL$6, $G183 &lt; BK$6), 0, 2)+1)</f>
        <v/>
      </c>
      <c r="BL183" s="68" t="str">
        <f ca="1">INDEX({"","_","-","="},IF(OR($D183 &gt;= BM$6, $E183 &lt; BL$6), 0, 1)+IF(OR($F183 &gt;= BM$6, $G183 &lt; BL$6), 0, 2)+1)</f>
        <v/>
      </c>
      <c r="BM183" s="68" t="str">
        <f ca="1">INDEX({"","_","-","="},IF(OR($D183 &gt;= BN$6, $E183 &lt; BM$6), 0, 1)+IF(OR($F183 &gt;= BN$6, $G183 &lt; BM$6), 0, 2)+1)</f>
        <v/>
      </c>
      <c r="BN183" s="68" t="str">
        <f ca="1">INDEX({"","_","-","="},IF(OR($D183 &gt;= BO$6, $E183 &lt; BN$6), 0, 1)+IF(OR($F183 &gt;= BO$6, $G183 &lt; BN$6), 0, 2)+1)</f>
        <v/>
      </c>
      <c r="BO183" s="68" t="str">
        <f ca="1">INDEX({"","_","-","="},IF(OR($D183 &gt;= BP$6, $E183 &lt; BO$6), 0, 1)+IF(OR($F183 &gt;= BP$6, $G183 &lt; BO$6), 0, 2)+1)</f>
        <v/>
      </c>
      <c r="BP183" s="68" t="str">
        <f ca="1">INDEX({"","_","-","="},IF(OR($D183 &gt;= BQ$6, $E183 &lt; BP$6), 0, 1)+IF(OR($F183 &gt;= BQ$6, $G183 &lt; BP$6), 0, 2)+1)</f>
        <v/>
      </c>
      <c r="BQ183" s="68" t="str">
        <f ca="1">INDEX({"","_","-","="},IF(OR($D183 &gt;= BR$6, $E183 &lt; BQ$6), 0, 1)+IF(OR($F183 &gt;= BR$6, $G183 &lt; BQ$6), 0, 2)+1)</f>
        <v/>
      </c>
      <c r="BR183" s="68" t="str">
        <f ca="1">INDEX({"","_","-","="},IF(OR($D183 &gt;= BS$6, $E183 &lt; BR$6), 0, 1)+IF(OR($F183 &gt;= BS$6, $G183 &lt; BR$6), 0, 2)+1)</f>
        <v/>
      </c>
      <c r="BS183" s="68" t="str">
        <f ca="1">INDEX({"","_","-","="},IF(OR($D183 &gt;= BT$6, $E183 &lt; BS$6), 0, 1)+IF(OR($F183 &gt;= BT$6, $G183 &lt; BS$6), 0, 2)+1)</f>
        <v/>
      </c>
      <c r="BT183" s="68" t="str">
        <f ca="1">INDEX({"","_","-","="},IF(OR($D183 &gt;= BU$6, $E183 &lt; BT$6), 0, 1)+IF(OR($F183 &gt;= BU$6, $G183 &lt; BT$6), 0, 2)+1)</f>
        <v/>
      </c>
      <c r="BU183" s="68" t="str">
        <f ca="1">INDEX({"","_","-","="},IF(OR($D183 &gt;= BV$6, $E183 &lt; BU$6), 0, 1)+IF(OR($F183 &gt;= BV$6, $G183 &lt; BU$6), 0, 2)+1)</f>
        <v/>
      </c>
      <c r="BV183" s="68" t="str">
        <f ca="1">INDEX({"","_","-","="},IF(OR($D183 &gt;= BW$6, $E183 &lt; BV$6), 0, 1)+IF(OR($F183 &gt;= BW$6, $G183 &lt; BV$6), 0, 2)+1)</f>
        <v/>
      </c>
      <c r="BW183" s="68" t="str">
        <f ca="1">INDEX({"","_","-","="},IF(OR($D183 &gt;= BX$6, $E183 &lt; BW$6), 0, 1)+IF(OR($F183 &gt;= BX$6, $G183 &lt; BW$6), 0, 2)+1)</f>
        <v/>
      </c>
      <c r="BX183" s="68" t="str">
        <f ca="1">INDEX({"","_","-","="},IF(OR($D183 &gt;= BY$6, $E183 &lt; BX$6), 0, 1)+IF(OR($F183 &gt;= BY$6, $G183 &lt; BX$6), 0, 2)+1)</f>
        <v/>
      </c>
      <c r="BY183" s="68" t="str">
        <f ca="1">INDEX({"","_","-","="},IF(OR($D183 &gt;= BZ$6, $E183 &lt; BY$6), 0, 1)+IF(OR($F183 &gt;= BZ$6, $G183 &lt; BY$6), 0, 2)+1)</f>
        <v/>
      </c>
      <c r="BZ183" s="68" t="str">
        <f ca="1">INDEX({"","_","-","="},IF(OR($D183 &gt;= CA$6, $E183 &lt; BZ$6), 0, 1)+IF(OR($F183 &gt;= CA$6, $G183 &lt; BZ$6), 0, 2)+1)</f>
        <v/>
      </c>
      <c r="CA183" s="68" t="str">
        <f ca="1">INDEX({"","_","-","="},IF(OR($D183 &gt;= CB$6, $E183 &lt; CA$6), 0, 1)+IF(OR($F183 &gt;= CB$6, $G183 &lt; CA$6), 0, 2)+1)</f>
        <v/>
      </c>
      <c r="CB183" s="68" t="str">
        <f ca="1">INDEX({"","_","-","="},IF(OR($D183 &gt;= CC$6, $E183 &lt; CB$6), 0, 1)+IF(OR($F183 &gt;= CC$6, $G183 &lt; CB$6), 0, 2)+1)</f>
        <v/>
      </c>
      <c r="CC183" s="68" t="str">
        <f ca="1">INDEX({"","_","-","="},IF(OR($D183 &gt;= CD$6, $E183 &lt; CC$6), 0, 1)+IF(OR($F183 &gt;= CD$6, $G183 &lt; CC$6), 0, 2)+1)</f>
        <v/>
      </c>
      <c r="CD183" s="68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IF('临-进度'!M179,'临-进度'!$A179,"")</f>
        <v/>
      </c>
      <c r="B184" s="8" t="str">
        <f ca="1">IF('临-进度'!M179,'临-进度'!$B179,"")</f>
        <v/>
      </c>
      <c r="C184" s="8" t="str">
        <f ca="1">IF('临-进度'!M179,'临-进度'!$E179,"")</f>
        <v/>
      </c>
      <c r="D184" s="40" t="str">
        <f ca="1">IF('临-进度'!$M179,'临-进度'!$I179,"")</f>
        <v/>
      </c>
      <c r="E184" s="40" t="str">
        <f ca="1">IF('临-进度'!$M179,'临-进度'!$AE179,"")</f>
        <v/>
      </c>
      <c r="F184" s="40" t="str">
        <f ca="1">IF('临-进度'!$M179,'临-进度'!$J179,"")</f>
        <v/>
      </c>
      <c r="G184" s="73" t="str">
        <f ca="1">IF('临-进度'!$M179,'临-进度'!$AF179,"")</f>
        <v/>
      </c>
      <c r="H184" s="68" t="str">
        <f ca="1">INDEX({"","_","-","="},IF(OR($D184 &gt;= I$6, $E184 &lt; H$6), 0, 1)+IF(OR($F184 &gt;= I$6, $G184 &lt; H$6), 0, 2)+1)</f>
        <v/>
      </c>
      <c r="I184" s="68" t="str">
        <f ca="1">INDEX({"","_","-","="},IF(OR($D184 &gt;= J$6, $E184 &lt; I$6), 0, 1)+IF(OR($F184 &gt;= J$6, $G184 &lt; I$6), 0, 2)+1)</f>
        <v/>
      </c>
      <c r="J184" s="68" t="str">
        <f ca="1">INDEX({"","_","-","="},IF(OR($D184 &gt;= K$6, $E184 &lt; J$6), 0, 1)+IF(OR($F184 &gt;= K$6, $G184 &lt; J$6), 0, 2)+1)</f>
        <v/>
      </c>
      <c r="K184" s="68" t="str">
        <f ca="1">INDEX({"","_","-","="},IF(OR($D184 &gt;= L$6, $E184 &lt; K$6), 0, 1)+IF(OR($F184 &gt;= L$6, $G184 &lt; K$6), 0, 2)+1)</f>
        <v/>
      </c>
      <c r="L184" s="68" t="str">
        <f ca="1">INDEX({"","_","-","="},IF(OR($D184 &gt;= M$6, $E184 &lt; L$6), 0, 1)+IF(OR($F184 &gt;= M$6, $G184 &lt; L$6), 0, 2)+1)</f>
        <v/>
      </c>
      <c r="M184" s="68" t="str">
        <f ca="1">INDEX({"","_","-","="},IF(OR($D184 &gt;= N$6, $E184 &lt; M$6), 0, 1)+IF(OR($F184 &gt;= N$6, $G184 &lt; M$6), 0, 2)+1)</f>
        <v/>
      </c>
      <c r="N184" s="68" t="str">
        <f ca="1">INDEX({"","_","-","="},IF(OR($D184 &gt;= O$6, $E184 &lt; N$6), 0, 1)+IF(OR($F184 &gt;= O$6, $G184 &lt; N$6), 0, 2)+1)</f>
        <v/>
      </c>
      <c r="O184" s="68" t="str">
        <f ca="1">INDEX({"","_","-","="},IF(OR($D184 &gt;= P$6, $E184 &lt; O$6), 0, 1)+IF(OR($F184 &gt;= P$6, $G184 &lt; O$6), 0, 2)+1)</f>
        <v/>
      </c>
      <c r="P184" s="68" t="str">
        <f ca="1">INDEX({"","_","-","="},IF(OR($D184 &gt;= Q$6, $E184 &lt; P$6), 0, 1)+IF(OR($F184 &gt;= Q$6, $G184 &lt; P$6), 0, 2)+1)</f>
        <v/>
      </c>
      <c r="Q184" s="68" t="str">
        <f ca="1">INDEX({"","_","-","="},IF(OR($D184 &gt;= R$6, $E184 &lt; Q$6), 0, 1)+IF(OR($F184 &gt;= R$6, $G184 &lt; Q$6), 0, 2)+1)</f>
        <v/>
      </c>
      <c r="R184" s="68" t="str">
        <f ca="1">INDEX({"","_","-","="},IF(OR($D184 &gt;= S$6, $E184 &lt; R$6), 0, 1)+IF(OR($F184 &gt;= S$6, $G184 &lt; R$6), 0, 2)+1)</f>
        <v/>
      </c>
      <c r="S184" s="68" t="str">
        <f ca="1">INDEX({"","_","-","="},IF(OR($D184 &gt;= T$6, $E184 &lt; S$6), 0, 1)+IF(OR($F184 &gt;= T$6, $G184 &lt; S$6), 0, 2)+1)</f>
        <v/>
      </c>
      <c r="T184" s="68" t="str">
        <f ca="1">INDEX({"","_","-","="},IF(OR($D184 &gt;= U$6, $E184 &lt; T$6), 0, 1)+IF(OR($F184 &gt;= U$6, $G184 &lt; T$6), 0, 2)+1)</f>
        <v/>
      </c>
      <c r="U184" s="68" t="str">
        <f ca="1">INDEX({"","_","-","="},IF(OR($D184 &gt;= V$6, $E184 &lt; U$6), 0, 1)+IF(OR($F184 &gt;= V$6, $G184 &lt; U$6), 0, 2)+1)</f>
        <v/>
      </c>
      <c r="V184" s="68" t="str">
        <f ca="1">INDEX({"","_","-","="},IF(OR($D184 &gt;= W$6, $E184 &lt; V$6), 0, 1)+IF(OR($F184 &gt;= W$6, $G184 &lt; V$6), 0, 2)+1)</f>
        <v/>
      </c>
      <c r="W184" s="68" t="str">
        <f ca="1">INDEX({"","_","-","="},IF(OR($D184 &gt;= X$6, $E184 &lt; W$6), 0, 1)+IF(OR($F184 &gt;= X$6, $G184 &lt; W$6), 0, 2)+1)</f>
        <v/>
      </c>
      <c r="X184" s="68" t="str">
        <f ca="1">INDEX({"","_","-","="},IF(OR($D184 &gt;= Y$6, $E184 &lt; X$6), 0, 1)+IF(OR($F184 &gt;= Y$6, $G184 &lt; X$6), 0, 2)+1)</f>
        <v/>
      </c>
      <c r="Y184" s="68" t="str">
        <f ca="1">INDEX({"","_","-","="},IF(OR($D184 &gt;= Z$6, $E184 &lt; Y$6), 0, 1)+IF(OR($F184 &gt;= Z$6, $G184 &lt; Y$6), 0, 2)+1)</f>
        <v/>
      </c>
      <c r="Z184" s="68" t="str">
        <f ca="1">INDEX({"","_","-","="},IF(OR($D184 &gt;= AA$6, $E184 &lt; Z$6), 0, 1)+IF(OR($F184 &gt;= AA$6, $G184 &lt; Z$6), 0, 2)+1)</f>
        <v/>
      </c>
      <c r="AA184" s="68" t="str">
        <f ca="1">INDEX({"","_","-","="},IF(OR($D184 &gt;= AB$6, $E184 &lt; AA$6), 0, 1)+IF(OR($F184 &gt;= AB$6, $G184 &lt; AA$6), 0, 2)+1)</f>
        <v/>
      </c>
      <c r="AB184" s="68" t="str">
        <f ca="1">INDEX({"","_","-","="},IF(OR($D184 &gt;= AC$6, $E184 &lt; AB$6), 0, 1)+IF(OR($F184 &gt;= AC$6, $G184 &lt; AB$6), 0, 2)+1)</f>
        <v/>
      </c>
      <c r="AC184" s="68" t="str">
        <f ca="1">INDEX({"","_","-","="},IF(OR($D184 &gt;= AD$6, $E184 &lt; AC$6), 0, 1)+IF(OR($F184 &gt;= AD$6, $G184 &lt; AC$6), 0, 2)+1)</f>
        <v/>
      </c>
      <c r="AD184" s="68" t="str">
        <f ca="1">INDEX({"","_","-","="},IF(OR($D184 &gt;= AE$6, $E184 &lt; AD$6), 0, 1)+IF(OR($F184 &gt;= AE$6, $G184 &lt; AD$6), 0, 2)+1)</f>
        <v/>
      </c>
      <c r="AE184" s="68" t="str">
        <f ca="1">INDEX({"","_","-","="},IF(OR($D184 &gt;= AF$6, $E184 &lt; AE$6), 0, 1)+IF(OR($F184 &gt;= AF$6, $G184 &lt; AE$6), 0, 2)+1)</f>
        <v/>
      </c>
      <c r="AF184" s="68" t="str">
        <f ca="1">INDEX({"","_","-","="},IF(OR($D184 &gt;= AG$6, $E184 &lt; AF$6), 0, 1)+IF(OR($F184 &gt;= AG$6, $G184 &lt; AF$6), 0, 2)+1)</f>
        <v/>
      </c>
      <c r="AG184" s="68" t="str">
        <f ca="1">INDEX({"","_","-","="},IF(OR($D184 &gt;= AH$6, $E184 &lt; AG$6), 0, 1)+IF(OR($F184 &gt;= AH$6, $G184 &lt; AG$6), 0, 2)+1)</f>
        <v/>
      </c>
      <c r="AH184" s="68" t="str">
        <f ca="1">INDEX({"","_","-","="},IF(OR($D184 &gt;= AI$6, $E184 &lt; AH$6), 0, 1)+IF(OR($F184 &gt;= AI$6, $G184 &lt; AH$6), 0, 2)+1)</f>
        <v/>
      </c>
      <c r="AI184" s="68" t="str">
        <f ca="1">INDEX({"","_","-","="},IF(OR($D184 &gt;= AJ$6, $E184 &lt; AI$6), 0, 1)+IF(OR($F184 &gt;= AJ$6, $G184 &lt; AI$6), 0, 2)+1)</f>
        <v/>
      </c>
      <c r="AJ184" s="68" t="str">
        <f ca="1">INDEX({"","_","-","="},IF(OR($D184 &gt;= AK$6, $E184 &lt; AJ$6), 0, 1)+IF(OR($F184 &gt;= AK$6, $G184 &lt; AJ$6), 0, 2)+1)</f>
        <v/>
      </c>
      <c r="AK184" s="68" t="str">
        <f ca="1">INDEX({"","_","-","="},IF(OR($D184 &gt;= AL$6, $E184 &lt; AK$6), 0, 1)+IF(OR($F184 &gt;= AL$6, $G184 &lt; AK$6), 0, 2)+1)</f>
        <v/>
      </c>
      <c r="AL184" s="68" t="str">
        <f ca="1">INDEX({"","_","-","="},IF(OR($D184 &gt;= AM$6, $E184 &lt; AL$6), 0, 1)+IF(OR($F184 &gt;= AM$6, $G184 &lt; AL$6), 0, 2)+1)</f>
        <v/>
      </c>
      <c r="AM184" s="68" t="str">
        <f ca="1">INDEX({"","_","-","="},IF(OR($D184 &gt;= AN$6, $E184 &lt; AM$6), 0, 1)+IF(OR($F184 &gt;= AN$6, $G184 &lt; AM$6), 0, 2)+1)</f>
        <v/>
      </c>
      <c r="AN184" s="68" t="str">
        <f ca="1">INDEX({"","_","-","="},IF(OR($D184 &gt;= AO$6, $E184 &lt; AN$6), 0, 1)+IF(OR($F184 &gt;= AO$6, $G184 &lt; AN$6), 0, 2)+1)</f>
        <v/>
      </c>
      <c r="AO184" s="68" t="str">
        <f ca="1">INDEX({"","_","-","="},IF(OR($D184 &gt;= AP$6, $E184 &lt; AO$6), 0, 1)+IF(OR($F184 &gt;= AP$6, $G184 &lt; AO$6), 0, 2)+1)</f>
        <v/>
      </c>
      <c r="AP184" s="68" t="str">
        <f ca="1">INDEX({"","_","-","="},IF(OR($D184 &gt;= AQ$6, $E184 &lt; AP$6), 0, 1)+IF(OR($F184 &gt;= AQ$6, $G184 &lt; AP$6), 0, 2)+1)</f>
        <v/>
      </c>
      <c r="AQ184" s="68" t="str">
        <f ca="1">INDEX({"","_","-","="},IF(OR($D184 &gt;= AR$6, $E184 &lt; AQ$6), 0, 1)+IF(OR($F184 &gt;= AR$6, $G184 &lt; AQ$6), 0, 2)+1)</f>
        <v/>
      </c>
      <c r="AR184" s="68" t="str">
        <f ca="1">INDEX({"","_","-","="},IF(OR($D184 &gt;= AS$6, $E184 &lt; AR$6), 0, 1)+IF(OR($F184 &gt;= AS$6, $G184 &lt; AR$6), 0, 2)+1)</f>
        <v/>
      </c>
      <c r="AS184" s="68" t="str">
        <f ca="1">INDEX({"","_","-","="},IF(OR($D184 &gt;= AT$6, $E184 &lt; AS$6), 0, 1)+IF(OR($F184 &gt;= AT$6, $G184 &lt; AS$6), 0, 2)+1)</f>
        <v/>
      </c>
      <c r="AT184" s="68" t="str">
        <f ca="1">INDEX({"","_","-","="},IF(OR($D184 &gt;= AU$6, $E184 &lt; AT$6), 0, 1)+IF(OR($F184 &gt;= AU$6, $G184 &lt; AT$6), 0, 2)+1)</f>
        <v/>
      </c>
      <c r="AU184" s="68" t="str">
        <f ca="1">INDEX({"","_","-","="},IF(OR($D184 &gt;= AV$6, $E184 &lt; AU$6), 0, 1)+IF(OR($F184 &gt;= AV$6, $G184 &lt; AU$6), 0, 2)+1)</f>
        <v/>
      </c>
      <c r="AV184" s="68" t="str">
        <f ca="1">INDEX({"","_","-","="},IF(OR($D184 &gt;= AW$6, $E184 &lt; AV$6), 0, 1)+IF(OR($F184 &gt;= AW$6, $G184 &lt; AV$6), 0, 2)+1)</f>
        <v/>
      </c>
      <c r="AW184" s="68" t="str">
        <f ca="1">INDEX({"","_","-","="},IF(OR($D184 &gt;= AX$6, $E184 &lt; AW$6), 0, 1)+IF(OR($F184 &gt;= AX$6, $G184 &lt; AW$6), 0, 2)+1)</f>
        <v/>
      </c>
      <c r="AX184" s="68" t="str">
        <f ca="1">INDEX({"","_","-","="},IF(OR($D184 &gt;= AY$6, $E184 &lt; AX$6), 0, 1)+IF(OR($F184 &gt;= AY$6, $G184 &lt; AX$6), 0, 2)+1)</f>
        <v/>
      </c>
      <c r="AY184" s="68" t="str">
        <f ca="1">INDEX({"","_","-","="},IF(OR($D184 &gt;= AZ$6, $E184 &lt; AY$6), 0, 1)+IF(OR($F184 &gt;= AZ$6, $G184 &lt; AY$6), 0, 2)+1)</f>
        <v/>
      </c>
      <c r="AZ184" s="68" t="str">
        <f ca="1">INDEX({"","_","-","="},IF(OR($D184 &gt;= BA$6, $E184 &lt; AZ$6), 0, 1)+IF(OR($F184 &gt;= BA$6, $G184 &lt; AZ$6), 0, 2)+1)</f>
        <v/>
      </c>
      <c r="BA184" s="68" t="str">
        <f ca="1">INDEX({"","_","-","="},IF(OR($D184 &gt;= BB$6, $E184 &lt; BA$6), 0, 1)+IF(OR($F184 &gt;= BB$6, $G184 &lt; BA$6), 0, 2)+1)</f>
        <v/>
      </c>
      <c r="BB184" s="68" t="str">
        <f ca="1">INDEX({"","_","-","="},IF(OR($D184 &gt;= BC$6, $E184 &lt; BB$6), 0, 1)+IF(OR($F184 &gt;= BC$6, $G184 &lt; BB$6), 0, 2)+1)</f>
        <v/>
      </c>
      <c r="BC184" s="68" t="str">
        <f ca="1">INDEX({"","_","-","="},IF(OR($D184 &gt;= BD$6, $E184 &lt; BC$6), 0, 1)+IF(OR($F184 &gt;= BD$6, $G184 &lt; BC$6), 0, 2)+1)</f>
        <v/>
      </c>
      <c r="BD184" s="68" t="str">
        <f ca="1">INDEX({"","_","-","="},IF(OR($D184 &gt;= BE$6, $E184 &lt; BD$6), 0, 1)+IF(OR($F184 &gt;= BE$6, $G184 &lt; BD$6), 0, 2)+1)</f>
        <v/>
      </c>
      <c r="BE184" s="68" t="str">
        <f ca="1">INDEX({"","_","-","="},IF(OR($D184 &gt;= BF$6, $E184 &lt; BE$6), 0, 1)+IF(OR($F184 &gt;= BF$6, $G184 &lt; BE$6), 0, 2)+1)</f>
        <v/>
      </c>
      <c r="BF184" s="68" t="str">
        <f ca="1">INDEX({"","_","-","="},IF(OR($D184 &gt;= BG$6, $E184 &lt; BF$6), 0, 1)+IF(OR($F184 &gt;= BG$6, $G184 &lt; BF$6), 0, 2)+1)</f>
        <v/>
      </c>
      <c r="BG184" s="68" t="str">
        <f ca="1">INDEX({"","_","-","="},IF(OR($D184 &gt;= BH$6, $E184 &lt; BG$6), 0, 1)+IF(OR($F184 &gt;= BH$6, $G184 &lt; BG$6), 0, 2)+1)</f>
        <v/>
      </c>
      <c r="BH184" s="68" t="str">
        <f ca="1">INDEX({"","_","-","="},IF(OR($D184 &gt;= BI$6, $E184 &lt; BH$6), 0, 1)+IF(OR($F184 &gt;= BI$6, $G184 &lt; BH$6), 0, 2)+1)</f>
        <v/>
      </c>
      <c r="BI184" s="68" t="str">
        <f ca="1">INDEX({"","_","-","="},IF(OR($D184 &gt;= BJ$6, $E184 &lt; BI$6), 0, 1)+IF(OR($F184 &gt;= BJ$6, $G184 &lt; BI$6), 0, 2)+1)</f>
        <v/>
      </c>
      <c r="BJ184" s="68" t="str">
        <f ca="1">INDEX({"","_","-","="},IF(OR($D184 &gt;= BK$6, $E184 &lt; BJ$6), 0, 1)+IF(OR($F184 &gt;= BK$6, $G184 &lt; BJ$6), 0, 2)+1)</f>
        <v/>
      </c>
      <c r="BK184" s="68" t="str">
        <f ca="1">INDEX({"","_","-","="},IF(OR($D184 &gt;= BL$6, $E184 &lt; BK$6), 0, 1)+IF(OR($F184 &gt;= BL$6, $G184 &lt; BK$6), 0, 2)+1)</f>
        <v/>
      </c>
      <c r="BL184" s="68" t="str">
        <f ca="1">INDEX({"","_","-","="},IF(OR($D184 &gt;= BM$6, $E184 &lt; BL$6), 0, 1)+IF(OR($F184 &gt;= BM$6, $G184 &lt; BL$6), 0, 2)+1)</f>
        <v/>
      </c>
      <c r="BM184" s="68" t="str">
        <f ca="1">INDEX({"","_","-","="},IF(OR($D184 &gt;= BN$6, $E184 &lt; BM$6), 0, 1)+IF(OR($F184 &gt;= BN$6, $G184 &lt; BM$6), 0, 2)+1)</f>
        <v/>
      </c>
      <c r="BN184" s="68" t="str">
        <f ca="1">INDEX({"","_","-","="},IF(OR($D184 &gt;= BO$6, $E184 &lt; BN$6), 0, 1)+IF(OR($F184 &gt;= BO$6, $G184 &lt; BN$6), 0, 2)+1)</f>
        <v/>
      </c>
      <c r="BO184" s="68" t="str">
        <f ca="1">INDEX({"","_","-","="},IF(OR($D184 &gt;= BP$6, $E184 &lt; BO$6), 0, 1)+IF(OR($F184 &gt;= BP$6, $G184 &lt; BO$6), 0, 2)+1)</f>
        <v/>
      </c>
      <c r="BP184" s="68" t="str">
        <f ca="1">INDEX({"","_","-","="},IF(OR($D184 &gt;= BQ$6, $E184 &lt; BP$6), 0, 1)+IF(OR($F184 &gt;= BQ$6, $G184 &lt; BP$6), 0, 2)+1)</f>
        <v/>
      </c>
      <c r="BQ184" s="68" t="str">
        <f ca="1">INDEX({"","_","-","="},IF(OR($D184 &gt;= BR$6, $E184 &lt; BQ$6), 0, 1)+IF(OR($F184 &gt;= BR$6, $G184 &lt; BQ$6), 0, 2)+1)</f>
        <v/>
      </c>
      <c r="BR184" s="68" t="str">
        <f ca="1">INDEX({"","_","-","="},IF(OR($D184 &gt;= BS$6, $E184 &lt; BR$6), 0, 1)+IF(OR($F184 &gt;= BS$6, $G184 &lt; BR$6), 0, 2)+1)</f>
        <v/>
      </c>
      <c r="BS184" s="68" t="str">
        <f ca="1">INDEX({"","_","-","="},IF(OR($D184 &gt;= BT$6, $E184 &lt; BS$6), 0, 1)+IF(OR($F184 &gt;= BT$6, $G184 &lt; BS$6), 0, 2)+1)</f>
        <v/>
      </c>
      <c r="BT184" s="68" t="str">
        <f ca="1">INDEX({"","_","-","="},IF(OR($D184 &gt;= BU$6, $E184 &lt; BT$6), 0, 1)+IF(OR($F184 &gt;= BU$6, $G184 &lt; BT$6), 0, 2)+1)</f>
        <v/>
      </c>
      <c r="BU184" s="68" t="str">
        <f ca="1">INDEX({"","_","-","="},IF(OR($D184 &gt;= BV$6, $E184 &lt; BU$6), 0, 1)+IF(OR($F184 &gt;= BV$6, $G184 &lt; BU$6), 0, 2)+1)</f>
        <v/>
      </c>
      <c r="BV184" s="68" t="str">
        <f ca="1">INDEX({"","_","-","="},IF(OR($D184 &gt;= BW$6, $E184 &lt; BV$6), 0, 1)+IF(OR($F184 &gt;= BW$6, $G184 &lt; BV$6), 0, 2)+1)</f>
        <v/>
      </c>
      <c r="BW184" s="68" t="str">
        <f ca="1">INDEX({"","_","-","="},IF(OR($D184 &gt;= BX$6, $E184 &lt; BW$6), 0, 1)+IF(OR($F184 &gt;= BX$6, $G184 &lt; BW$6), 0, 2)+1)</f>
        <v/>
      </c>
      <c r="BX184" s="68" t="str">
        <f ca="1">INDEX({"","_","-","="},IF(OR($D184 &gt;= BY$6, $E184 &lt; BX$6), 0, 1)+IF(OR($F184 &gt;= BY$6, $G184 &lt; BX$6), 0, 2)+1)</f>
        <v/>
      </c>
      <c r="BY184" s="68" t="str">
        <f ca="1">INDEX({"","_","-","="},IF(OR($D184 &gt;= BZ$6, $E184 &lt; BY$6), 0, 1)+IF(OR($F184 &gt;= BZ$6, $G184 &lt; BY$6), 0, 2)+1)</f>
        <v/>
      </c>
      <c r="BZ184" s="68" t="str">
        <f ca="1">INDEX({"","_","-","="},IF(OR($D184 &gt;= CA$6, $E184 &lt; BZ$6), 0, 1)+IF(OR($F184 &gt;= CA$6, $G184 &lt; BZ$6), 0, 2)+1)</f>
        <v/>
      </c>
      <c r="CA184" s="68" t="str">
        <f ca="1">INDEX({"","_","-","="},IF(OR($D184 &gt;= CB$6, $E184 &lt; CA$6), 0, 1)+IF(OR($F184 &gt;= CB$6, $G184 &lt; CA$6), 0, 2)+1)</f>
        <v/>
      </c>
      <c r="CB184" s="68" t="str">
        <f ca="1">INDEX({"","_","-","="},IF(OR($D184 &gt;= CC$6, $E184 &lt; CB$6), 0, 1)+IF(OR($F184 &gt;= CC$6, $G184 &lt; CB$6), 0, 2)+1)</f>
        <v/>
      </c>
      <c r="CC184" s="68" t="str">
        <f ca="1">INDEX({"","_","-","="},IF(OR($D184 &gt;= CD$6, $E184 &lt; CC$6), 0, 1)+IF(OR($F184 &gt;= CD$6, $G184 &lt; CC$6), 0, 2)+1)</f>
        <v/>
      </c>
      <c r="CD184" s="68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IF('临-进度'!M180,'临-进度'!$A180,"")</f>
        <v/>
      </c>
      <c r="B185" s="8" t="str">
        <f ca="1">IF('临-进度'!M180,'临-进度'!$B180,"")</f>
        <v/>
      </c>
      <c r="C185" s="8" t="str">
        <f ca="1">IF('临-进度'!M180,'临-进度'!$E180,"")</f>
        <v/>
      </c>
      <c r="D185" s="40" t="str">
        <f ca="1">IF('临-进度'!$M180,'临-进度'!$I180,"")</f>
        <v/>
      </c>
      <c r="E185" s="40" t="str">
        <f ca="1">IF('临-进度'!$M180,'临-进度'!$AE180,"")</f>
        <v/>
      </c>
      <c r="F185" s="40" t="str">
        <f ca="1">IF('临-进度'!$M180,'临-进度'!$J180,"")</f>
        <v/>
      </c>
      <c r="G185" s="73" t="str">
        <f ca="1">IF('临-进度'!$M180,'临-进度'!$AF180,"")</f>
        <v/>
      </c>
      <c r="H185" s="68" t="str">
        <f ca="1">INDEX({"","_","-","="},IF(OR($D185 &gt;= I$6, $E185 &lt; H$6), 0, 1)+IF(OR($F185 &gt;= I$6, $G185 &lt; H$6), 0, 2)+1)</f>
        <v/>
      </c>
      <c r="I185" s="68" t="str">
        <f ca="1">INDEX({"","_","-","="},IF(OR($D185 &gt;= J$6, $E185 &lt; I$6), 0, 1)+IF(OR($F185 &gt;= J$6, $G185 &lt; I$6), 0, 2)+1)</f>
        <v/>
      </c>
      <c r="J185" s="68" t="str">
        <f ca="1">INDEX({"","_","-","="},IF(OR($D185 &gt;= K$6, $E185 &lt; J$6), 0, 1)+IF(OR($F185 &gt;= K$6, $G185 &lt; J$6), 0, 2)+1)</f>
        <v/>
      </c>
      <c r="K185" s="68" t="str">
        <f ca="1">INDEX({"","_","-","="},IF(OR($D185 &gt;= L$6, $E185 &lt; K$6), 0, 1)+IF(OR($F185 &gt;= L$6, $G185 &lt; K$6), 0, 2)+1)</f>
        <v/>
      </c>
      <c r="L185" s="68" t="str">
        <f ca="1">INDEX({"","_","-","="},IF(OR($D185 &gt;= M$6, $E185 &lt; L$6), 0, 1)+IF(OR($F185 &gt;= M$6, $G185 &lt; L$6), 0, 2)+1)</f>
        <v/>
      </c>
      <c r="M185" s="68" t="str">
        <f ca="1">INDEX({"","_","-","="},IF(OR($D185 &gt;= N$6, $E185 &lt; M$6), 0, 1)+IF(OR($F185 &gt;= N$6, $G185 &lt; M$6), 0, 2)+1)</f>
        <v/>
      </c>
      <c r="N185" s="68" t="str">
        <f ca="1">INDEX({"","_","-","="},IF(OR($D185 &gt;= O$6, $E185 &lt; N$6), 0, 1)+IF(OR($F185 &gt;= O$6, $G185 &lt; N$6), 0, 2)+1)</f>
        <v/>
      </c>
      <c r="O185" s="68" t="str">
        <f ca="1">INDEX({"","_","-","="},IF(OR($D185 &gt;= P$6, $E185 &lt; O$6), 0, 1)+IF(OR($F185 &gt;= P$6, $G185 &lt; O$6), 0, 2)+1)</f>
        <v/>
      </c>
      <c r="P185" s="68" t="str">
        <f ca="1">INDEX({"","_","-","="},IF(OR($D185 &gt;= Q$6, $E185 &lt; P$6), 0, 1)+IF(OR($F185 &gt;= Q$6, $G185 &lt; P$6), 0, 2)+1)</f>
        <v/>
      </c>
      <c r="Q185" s="68" t="str">
        <f ca="1">INDEX({"","_","-","="},IF(OR($D185 &gt;= R$6, $E185 &lt; Q$6), 0, 1)+IF(OR($F185 &gt;= R$6, $G185 &lt; Q$6), 0, 2)+1)</f>
        <v/>
      </c>
      <c r="R185" s="68" t="str">
        <f ca="1">INDEX({"","_","-","="},IF(OR($D185 &gt;= S$6, $E185 &lt; R$6), 0, 1)+IF(OR($F185 &gt;= S$6, $G185 &lt; R$6), 0, 2)+1)</f>
        <v/>
      </c>
      <c r="S185" s="68" t="str">
        <f ca="1">INDEX({"","_","-","="},IF(OR($D185 &gt;= T$6, $E185 &lt; S$6), 0, 1)+IF(OR($F185 &gt;= T$6, $G185 &lt; S$6), 0, 2)+1)</f>
        <v/>
      </c>
      <c r="T185" s="68" t="str">
        <f ca="1">INDEX({"","_","-","="},IF(OR($D185 &gt;= U$6, $E185 &lt; T$6), 0, 1)+IF(OR($F185 &gt;= U$6, $G185 &lt; T$6), 0, 2)+1)</f>
        <v/>
      </c>
      <c r="U185" s="68" t="str">
        <f ca="1">INDEX({"","_","-","="},IF(OR($D185 &gt;= V$6, $E185 &lt; U$6), 0, 1)+IF(OR($F185 &gt;= V$6, $G185 &lt; U$6), 0, 2)+1)</f>
        <v/>
      </c>
      <c r="V185" s="68" t="str">
        <f ca="1">INDEX({"","_","-","="},IF(OR($D185 &gt;= W$6, $E185 &lt; V$6), 0, 1)+IF(OR($F185 &gt;= W$6, $G185 &lt; V$6), 0, 2)+1)</f>
        <v/>
      </c>
      <c r="W185" s="68" t="str">
        <f ca="1">INDEX({"","_","-","="},IF(OR($D185 &gt;= X$6, $E185 &lt; W$6), 0, 1)+IF(OR($F185 &gt;= X$6, $G185 &lt; W$6), 0, 2)+1)</f>
        <v/>
      </c>
      <c r="X185" s="68" t="str">
        <f ca="1">INDEX({"","_","-","="},IF(OR($D185 &gt;= Y$6, $E185 &lt; X$6), 0, 1)+IF(OR($F185 &gt;= Y$6, $G185 &lt; X$6), 0, 2)+1)</f>
        <v/>
      </c>
      <c r="Y185" s="68" t="str">
        <f ca="1">INDEX({"","_","-","="},IF(OR($D185 &gt;= Z$6, $E185 &lt; Y$6), 0, 1)+IF(OR($F185 &gt;= Z$6, $G185 &lt; Y$6), 0, 2)+1)</f>
        <v/>
      </c>
      <c r="Z185" s="68" t="str">
        <f ca="1">INDEX({"","_","-","="},IF(OR($D185 &gt;= AA$6, $E185 &lt; Z$6), 0, 1)+IF(OR($F185 &gt;= AA$6, $G185 &lt; Z$6), 0, 2)+1)</f>
        <v/>
      </c>
      <c r="AA185" s="68" t="str">
        <f ca="1">INDEX({"","_","-","="},IF(OR($D185 &gt;= AB$6, $E185 &lt; AA$6), 0, 1)+IF(OR($F185 &gt;= AB$6, $G185 &lt; AA$6), 0, 2)+1)</f>
        <v/>
      </c>
      <c r="AB185" s="68" t="str">
        <f ca="1">INDEX({"","_","-","="},IF(OR($D185 &gt;= AC$6, $E185 &lt; AB$6), 0, 1)+IF(OR($F185 &gt;= AC$6, $G185 &lt; AB$6), 0, 2)+1)</f>
        <v/>
      </c>
      <c r="AC185" s="68" t="str">
        <f ca="1">INDEX({"","_","-","="},IF(OR($D185 &gt;= AD$6, $E185 &lt; AC$6), 0, 1)+IF(OR($F185 &gt;= AD$6, $G185 &lt; AC$6), 0, 2)+1)</f>
        <v/>
      </c>
      <c r="AD185" s="68" t="str">
        <f ca="1">INDEX({"","_","-","="},IF(OR($D185 &gt;= AE$6, $E185 &lt; AD$6), 0, 1)+IF(OR($F185 &gt;= AE$6, $G185 &lt; AD$6), 0, 2)+1)</f>
        <v/>
      </c>
      <c r="AE185" s="68" t="str">
        <f ca="1">INDEX({"","_","-","="},IF(OR($D185 &gt;= AF$6, $E185 &lt; AE$6), 0, 1)+IF(OR($F185 &gt;= AF$6, $G185 &lt; AE$6), 0, 2)+1)</f>
        <v/>
      </c>
      <c r="AF185" s="68" t="str">
        <f ca="1">INDEX({"","_","-","="},IF(OR($D185 &gt;= AG$6, $E185 &lt; AF$6), 0, 1)+IF(OR($F185 &gt;= AG$6, $G185 &lt; AF$6), 0, 2)+1)</f>
        <v/>
      </c>
      <c r="AG185" s="68" t="str">
        <f ca="1">INDEX({"","_","-","="},IF(OR($D185 &gt;= AH$6, $E185 &lt; AG$6), 0, 1)+IF(OR($F185 &gt;= AH$6, $G185 &lt; AG$6), 0, 2)+1)</f>
        <v/>
      </c>
      <c r="AH185" s="68" t="str">
        <f ca="1">INDEX({"","_","-","="},IF(OR($D185 &gt;= AI$6, $E185 &lt; AH$6), 0, 1)+IF(OR($F185 &gt;= AI$6, $G185 &lt; AH$6), 0, 2)+1)</f>
        <v/>
      </c>
      <c r="AI185" s="68" t="str">
        <f ca="1">INDEX({"","_","-","="},IF(OR($D185 &gt;= AJ$6, $E185 &lt; AI$6), 0, 1)+IF(OR($F185 &gt;= AJ$6, $G185 &lt; AI$6), 0, 2)+1)</f>
        <v/>
      </c>
      <c r="AJ185" s="68" t="str">
        <f ca="1">INDEX({"","_","-","="},IF(OR($D185 &gt;= AK$6, $E185 &lt; AJ$6), 0, 1)+IF(OR($F185 &gt;= AK$6, $G185 &lt; AJ$6), 0, 2)+1)</f>
        <v/>
      </c>
      <c r="AK185" s="68" t="str">
        <f ca="1">INDEX({"","_","-","="},IF(OR($D185 &gt;= AL$6, $E185 &lt; AK$6), 0, 1)+IF(OR($F185 &gt;= AL$6, $G185 &lt; AK$6), 0, 2)+1)</f>
        <v/>
      </c>
      <c r="AL185" s="68" t="str">
        <f ca="1">INDEX({"","_","-","="},IF(OR($D185 &gt;= AM$6, $E185 &lt; AL$6), 0, 1)+IF(OR($F185 &gt;= AM$6, $G185 &lt; AL$6), 0, 2)+1)</f>
        <v/>
      </c>
      <c r="AM185" s="68" t="str">
        <f ca="1">INDEX({"","_","-","="},IF(OR($D185 &gt;= AN$6, $E185 &lt; AM$6), 0, 1)+IF(OR($F185 &gt;= AN$6, $G185 &lt; AM$6), 0, 2)+1)</f>
        <v/>
      </c>
      <c r="AN185" s="68" t="str">
        <f ca="1">INDEX({"","_","-","="},IF(OR($D185 &gt;= AO$6, $E185 &lt; AN$6), 0, 1)+IF(OR($F185 &gt;= AO$6, $G185 &lt; AN$6), 0, 2)+1)</f>
        <v/>
      </c>
      <c r="AO185" s="68" t="str">
        <f ca="1">INDEX({"","_","-","="},IF(OR($D185 &gt;= AP$6, $E185 &lt; AO$6), 0, 1)+IF(OR($F185 &gt;= AP$6, $G185 &lt; AO$6), 0, 2)+1)</f>
        <v/>
      </c>
      <c r="AP185" s="68" t="str">
        <f ca="1">INDEX({"","_","-","="},IF(OR($D185 &gt;= AQ$6, $E185 &lt; AP$6), 0, 1)+IF(OR($F185 &gt;= AQ$6, $G185 &lt; AP$6), 0, 2)+1)</f>
        <v/>
      </c>
      <c r="AQ185" s="68" t="str">
        <f ca="1">INDEX({"","_","-","="},IF(OR($D185 &gt;= AR$6, $E185 &lt; AQ$6), 0, 1)+IF(OR($F185 &gt;= AR$6, $G185 &lt; AQ$6), 0, 2)+1)</f>
        <v/>
      </c>
      <c r="AR185" s="68" t="str">
        <f ca="1">INDEX({"","_","-","="},IF(OR($D185 &gt;= AS$6, $E185 &lt; AR$6), 0, 1)+IF(OR($F185 &gt;= AS$6, $G185 &lt; AR$6), 0, 2)+1)</f>
        <v/>
      </c>
      <c r="AS185" s="68" t="str">
        <f ca="1">INDEX({"","_","-","="},IF(OR($D185 &gt;= AT$6, $E185 &lt; AS$6), 0, 1)+IF(OR($F185 &gt;= AT$6, $G185 &lt; AS$6), 0, 2)+1)</f>
        <v/>
      </c>
      <c r="AT185" s="68" t="str">
        <f ca="1">INDEX({"","_","-","="},IF(OR($D185 &gt;= AU$6, $E185 &lt; AT$6), 0, 1)+IF(OR($F185 &gt;= AU$6, $G185 &lt; AT$6), 0, 2)+1)</f>
        <v/>
      </c>
      <c r="AU185" s="68" t="str">
        <f ca="1">INDEX({"","_","-","="},IF(OR($D185 &gt;= AV$6, $E185 &lt; AU$6), 0, 1)+IF(OR($F185 &gt;= AV$6, $G185 &lt; AU$6), 0, 2)+1)</f>
        <v/>
      </c>
      <c r="AV185" s="68" t="str">
        <f ca="1">INDEX({"","_","-","="},IF(OR($D185 &gt;= AW$6, $E185 &lt; AV$6), 0, 1)+IF(OR($F185 &gt;= AW$6, $G185 &lt; AV$6), 0, 2)+1)</f>
        <v/>
      </c>
      <c r="AW185" s="68" t="str">
        <f ca="1">INDEX({"","_","-","="},IF(OR($D185 &gt;= AX$6, $E185 &lt; AW$6), 0, 1)+IF(OR($F185 &gt;= AX$6, $G185 &lt; AW$6), 0, 2)+1)</f>
        <v/>
      </c>
      <c r="AX185" s="68" t="str">
        <f ca="1">INDEX({"","_","-","="},IF(OR($D185 &gt;= AY$6, $E185 &lt; AX$6), 0, 1)+IF(OR($F185 &gt;= AY$6, $G185 &lt; AX$6), 0, 2)+1)</f>
        <v/>
      </c>
      <c r="AY185" s="68" t="str">
        <f ca="1">INDEX({"","_","-","="},IF(OR($D185 &gt;= AZ$6, $E185 &lt; AY$6), 0, 1)+IF(OR($F185 &gt;= AZ$6, $G185 &lt; AY$6), 0, 2)+1)</f>
        <v/>
      </c>
      <c r="AZ185" s="68" t="str">
        <f ca="1">INDEX({"","_","-","="},IF(OR($D185 &gt;= BA$6, $E185 &lt; AZ$6), 0, 1)+IF(OR($F185 &gt;= BA$6, $G185 &lt; AZ$6), 0, 2)+1)</f>
        <v/>
      </c>
      <c r="BA185" s="68" t="str">
        <f ca="1">INDEX({"","_","-","="},IF(OR($D185 &gt;= BB$6, $E185 &lt; BA$6), 0, 1)+IF(OR($F185 &gt;= BB$6, $G185 &lt; BA$6), 0, 2)+1)</f>
        <v/>
      </c>
      <c r="BB185" s="68" t="str">
        <f ca="1">INDEX({"","_","-","="},IF(OR($D185 &gt;= BC$6, $E185 &lt; BB$6), 0, 1)+IF(OR($F185 &gt;= BC$6, $G185 &lt; BB$6), 0, 2)+1)</f>
        <v/>
      </c>
      <c r="BC185" s="68" t="str">
        <f ca="1">INDEX({"","_","-","="},IF(OR($D185 &gt;= BD$6, $E185 &lt; BC$6), 0, 1)+IF(OR($F185 &gt;= BD$6, $G185 &lt; BC$6), 0, 2)+1)</f>
        <v/>
      </c>
      <c r="BD185" s="68" t="str">
        <f ca="1">INDEX({"","_","-","="},IF(OR($D185 &gt;= BE$6, $E185 &lt; BD$6), 0, 1)+IF(OR($F185 &gt;= BE$6, $G185 &lt; BD$6), 0, 2)+1)</f>
        <v/>
      </c>
      <c r="BE185" s="68" t="str">
        <f ca="1">INDEX({"","_","-","="},IF(OR($D185 &gt;= BF$6, $E185 &lt; BE$6), 0, 1)+IF(OR($F185 &gt;= BF$6, $G185 &lt; BE$6), 0, 2)+1)</f>
        <v/>
      </c>
      <c r="BF185" s="68" t="str">
        <f ca="1">INDEX({"","_","-","="},IF(OR($D185 &gt;= BG$6, $E185 &lt; BF$6), 0, 1)+IF(OR($F185 &gt;= BG$6, $G185 &lt; BF$6), 0, 2)+1)</f>
        <v/>
      </c>
      <c r="BG185" s="68" t="str">
        <f ca="1">INDEX({"","_","-","="},IF(OR($D185 &gt;= BH$6, $E185 &lt; BG$6), 0, 1)+IF(OR($F185 &gt;= BH$6, $G185 &lt; BG$6), 0, 2)+1)</f>
        <v/>
      </c>
      <c r="BH185" s="68" t="str">
        <f ca="1">INDEX({"","_","-","="},IF(OR($D185 &gt;= BI$6, $E185 &lt; BH$6), 0, 1)+IF(OR($F185 &gt;= BI$6, $G185 &lt; BH$6), 0, 2)+1)</f>
        <v/>
      </c>
      <c r="BI185" s="68" t="str">
        <f ca="1">INDEX({"","_","-","="},IF(OR($D185 &gt;= BJ$6, $E185 &lt; BI$6), 0, 1)+IF(OR($F185 &gt;= BJ$6, $G185 &lt; BI$6), 0, 2)+1)</f>
        <v/>
      </c>
      <c r="BJ185" s="68" t="str">
        <f ca="1">INDEX({"","_","-","="},IF(OR($D185 &gt;= BK$6, $E185 &lt; BJ$6), 0, 1)+IF(OR($F185 &gt;= BK$6, $G185 &lt; BJ$6), 0, 2)+1)</f>
        <v/>
      </c>
      <c r="BK185" s="68" t="str">
        <f ca="1">INDEX({"","_","-","="},IF(OR($D185 &gt;= BL$6, $E185 &lt; BK$6), 0, 1)+IF(OR($F185 &gt;= BL$6, $G185 &lt; BK$6), 0, 2)+1)</f>
        <v/>
      </c>
      <c r="BL185" s="68" t="str">
        <f ca="1">INDEX({"","_","-","="},IF(OR($D185 &gt;= BM$6, $E185 &lt; BL$6), 0, 1)+IF(OR($F185 &gt;= BM$6, $G185 &lt; BL$6), 0, 2)+1)</f>
        <v/>
      </c>
      <c r="BM185" s="68" t="str">
        <f ca="1">INDEX({"","_","-","="},IF(OR($D185 &gt;= BN$6, $E185 &lt; BM$6), 0, 1)+IF(OR($F185 &gt;= BN$6, $G185 &lt; BM$6), 0, 2)+1)</f>
        <v/>
      </c>
      <c r="BN185" s="68" t="str">
        <f ca="1">INDEX({"","_","-","="},IF(OR($D185 &gt;= BO$6, $E185 &lt; BN$6), 0, 1)+IF(OR($F185 &gt;= BO$6, $G185 &lt; BN$6), 0, 2)+1)</f>
        <v/>
      </c>
      <c r="BO185" s="68" t="str">
        <f ca="1">INDEX({"","_","-","="},IF(OR($D185 &gt;= BP$6, $E185 &lt; BO$6), 0, 1)+IF(OR($F185 &gt;= BP$6, $G185 &lt; BO$6), 0, 2)+1)</f>
        <v/>
      </c>
      <c r="BP185" s="68" t="str">
        <f ca="1">INDEX({"","_","-","="},IF(OR($D185 &gt;= BQ$6, $E185 &lt; BP$6), 0, 1)+IF(OR($F185 &gt;= BQ$6, $G185 &lt; BP$6), 0, 2)+1)</f>
        <v/>
      </c>
      <c r="BQ185" s="68" t="str">
        <f ca="1">INDEX({"","_","-","="},IF(OR($D185 &gt;= BR$6, $E185 &lt; BQ$6), 0, 1)+IF(OR($F185 &gt;= BR$6, $G185 &lt; BQ$6), 0, 2)+1)</f>
        <v/>
      </c>
      <c r="BR185" s="68" t="str">
        <f ca="1">INDEX({"","_","-","="},IF(OR($D185 &gt;= BS$6, $E185 &lt; BR$6), 0, 1)+IF(OR($F185 &gt;= BS$6, $G185 &lt; BR$6), 0, 2)+1)</f>
        <v/>
      </c>
      <c r="BS185" s="68" t="str">
        <f ca="1">INDEX({"","_","-","="},IF(OR($D185 &gt;= BT$6, $E185 &lt; BS$6), 0, 1)+IF(OR($F185 &gt;= BT$6, $G185 &lt; BS$6), 0, 2)+1)</f>
        <v/>
      </c>
      <c r="BT185" s="68" t="str">
        <f ca="1">INDEX({"","_","-","="},IF(OR($D185 &gt;= BU$6, $E185 &lt; BT$6), 0, 1)+IF(OR($F185 &gt;= BU$6, $G185 &lt; BT$6), 0, 2)+1)</f>
        <v/>
      </c>
      <c r="BU185" s="68" t="str">
        <f ca="1">INDEX({"","_","-","="},IF(OR($D185 &gt;= BV$6, $E185 &lt; BU$6), 0, 1)+IF(OR($F185 &gt;= BV$6, $G185 &lt; BU$6), 0, 2)+1)</f>
        <v/>
      </c>
      <c r="BV185" s="68" t="str">
        <f ca="1">INDEX({"","_","-","="},IF(OR($D185 &gt;= BW$6, $E185 &lt; BV$6), 0, 1)+IF(OR($F185 &gt;= BW$6, $G185 &lt; BV$6), 0, 2)+1)</f>
        <v/>
      </c>
      <c r="BW185" s="68" t="str">
        <f ca="1">INDEX({"","_","-","="},IF(OR($D185 &gt;= BX$6, $E185 &lt; BW$6), 0, 1)+IF(OR($F185 &gt;= BX$6, $G185 &lt; BW$6), 0, 2)+1)</f>
        <v/>
      </c>
      <c r="BX185" s="68" t="str">
        <f ca="1">INDEX({"","_","-","="},IF(OR($D185 &gt;= BY$6, $E185 &lt; BX$6), 0, 1)+IF(OR($F185 &gt;= BY$6, $G185 &lt; BX$6), 0, 2)+1)</f>
        <v/>
      </c>
      <c r="BY185" s="68" t="str">
        <f ca="1">INDEX({"","_","-","="},IF(OR($D185 &gt;= BZ$6, $E185 &lt; BY$6), 0, 1)+IF(OR($F185 &gt;= BZ$6, $G185 &lt; BY$6), 0, 2)+1)</f>
        <v/>
      </c>
      <c r="BZ185" s="68" t="str">
        <f ca="1">INDEX({"","_","-","="},IF(OR($D185 &gt;= CA$6, $E185 &lt; BZ$6), 0, 1)+IF(OR($F185 &gt;= CA$6, $G185 &lt; BZ$6), 0, 2)+1)</f>
        <v/>
      </c>
      <c r="CA185" s="68" t="str">
        <f ca="1">INDEX({"","_","-","="},IF(OR($D185 &gt;= CB$6, $E185 &lt; CA$6), 0, 1)+IF(OR($F185 &gt;= CB$6, $G185 &lt; CA$6), 0, 2)+1)</f>
        <v/>
      </c>
      <c r="CB185" s="68" t="str">
        <f ca="1">INDEX({"","_","-","="},IF(OR($D185 &gt;= CC$6, $E185 &lt; CB$6), 0, 1)+IF(OR($F185 &gt;= CC$6, $G185 &lt; CB$6), 0, 2)+1)</f>
        <v/>
      </c>
      <c r="CC185" s="68" t="str">
        <f ca="1">INDEX({"","_","-","="},IF(OR($D185 &gt;= CD$6, $E185 &lt; CC$6), 0, 1)+IF(OR($F185 &gt;= CD$6, $G185 &lt; CC$6), 0, 2)+1)</f>
        <v/>
      </c>
      <c r="CD185" s="68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IF('临-进度'!M181,'临-进度'!$A181,"")</f>
        <v/>
      </c>
      <c r="B186" s="8" t="str">
        <f ca="1">IF('临-进度'!M181,'临-进度'!$B181,"")</f>
        <v/>
      </c>
      <c r="C186" s="8" t="str">
        <f ca="1">IF('临-进度'!M181,'临-进度'!$E181,"")</f>
        <v/>
      </c>
      <c r="D186" s="40" t="str">
        <f ca="1">IF('临-进度'!$M181,'临-进度'!$I181,"")</f>
        <v/>
      </c>
      <c r="E186" s="40" t="str">
        <f ca="1">IF('临-进度'!$M181,'临-进度'!$AE181,"")</f>
        <v/>
      </c>
      <c r="F186" s="40" t="str">
        <f ca="1">IF('临-进度'!$M181,'临-进度'!$J181,"")</f>
        <v/>
      </c>
      <c r="G186" s="73" t="str">
        <f ca="1">IF('临-进度'!$M181,'临-进度'!$AF181,"")</f>
        <v/>
      </c>
      <c r="H186" s="68" t="str">
        <f ca="1">INDEX({"","_","-","="},IF(OR($D186 &gt;= I$6, $E186 &lt; H$6), 0, 1)+IF(OR($F186 &gt;= I$6, $G186 &lt; H$6), 0, 2)+1)</f>
        <v/>
      </c>
      <c r="I186" s="68" t="str">
        <f ca="1">INDEX({"","_","-","="},IF(OR($D186 &gt;= J$6, $E186 &lt; I$6), 0, 1)+IF(OR($F186 &gt;= J$6, $G186 &lt; I$6), 0, 2)+1)</f>
        <v/>
      </c>
      <c r="J186" s="68" t="str">
        <f ca="1">INDEX({"","_","-","="},IF(OR($D186 &gt;= K$6, $E186 &lt; J$6), 0, 1)+IF(OR($F186 &gt;= K$6, $G186 &lt; J$6), 0, 2)+1)</f>
        <v/>
      </c>
      <c r="K186" s="68" t="str">
        <f ca="1">INDEX({"","_","-","="},IF(OR($D186 &gt;= L$6, $E186 &lt; K$6), 0, 1)+IF(OR($F186 &gt;= L$6, $G186 &lt; K$6), 0, 2)+1)</f>
        <v/>
      </c>
      <c r="L186" s="68" t="str">
        <f ca="1">INDEX({"","_","-","="},IF(OR($D186 &gt;= M$6, $E186 &lt; L$6), 0, 1)+IF(OR($F186 &gt;= M$6, $G186 &lt; L$6), 0, 2)+1)</f>
        <v/>
      </c>
      <c r="M186" s="68" t="str">
        <f ca="1">INDEX({"","_","-","="},IF(OR($D186 &gt;= N$6, $E186 &lt; M$6), 0, 1)+IF(OR($F186 &gt;= N$6, $G186 &lt; M$6), 0, 2)+1)</f>
        <v/>
      </c>
      <c r="N186" s="68" t="str">
        <f ca="1">INDEX({"","_","-","="},IF(OR($D186 &gt;= O$6, $E186 &lt; N$6), 0, 1)+IF(OR($F186 &gt;= O$6, $G186 &lt; N$6), 0, 2)+1)</f>
        <v/>
      </c>
      <c r="O186" s="68" t="str">
        <f ca="1">INDEX({"","_","-","="},IF(OR($D186 &gt;= P$6, $E186 &lt; O$6), 0, 1)+IF(OR($F186 &gt;= P$6, $G186 &lt; O$6), 0, 2)+1)</f>
        <v/>
      </c>
      <c r="P186" s="68" t="str">
        <f ca="1">INDEX({"","_","-","="},IF(OR($D186 &gt;= Q$6, $E186 &lt; P$6), 0, 1)+IF(OR($F186 &gt;= Q$6, $G186 &lt; P$6), 0, 2)+1)</f>
        <v/>
      </c>
      <c r="Q186" s="68" t="str">
        <f ca="1">INDEX({"","_","-","="},IF(OR($D186 &gt;= R$6, $E186 &lt; Q$6), 0, 1)+IF(OR($F186 &gt;= R$6, $G186 &lt; Q$6), 0, 2)+1)</f>
        <v/>
      </c>
      <c r="R186" s="68" t="str">
        <f ca="1">INDEX({"","_","-","="},IF(OR($D186 &gt;= S$6, $E186 &lt; R$6), 0, 1)+IF(OR($F186 &gt;= S$6, $G186 &lt; R$6), 0, 2)+1)</f>
        <v/>
      </c>
      <c r="S186" s="68" t="str">
        <f ca="1">INDEX({"","_","-","="},IF(OR($D186 &gt;= T$6, $E186 &lt; S$6), 0, 1)+IF(OR($F186 &gt;= T$6, $G186 &lt; S$6), 0, 2)+1)</f>
        <v/>
      </c>
      <c r="T186" s="68" t="str">
        <f ca="1">INDEX({"","_","-","="},IF(OR($D186 &gt;= U$6, $E186 &lt; T$6), 0, 1)+IF(OR($F186 &gt;= U$6, $G186 &lt; T$6), 0, 2)+1)</f>
        <v/>
      </c>
      <c r="U186" s="68" t="str">
        <f ca="1">INDEX({"","_","-","="},IF(OR($D186 &gt;= V$6, $E186 &lt; U$6), 0, 1)+IF(OR($F186 &gt;= V$6, $G186 &lt; U$6), 0, 2)+1)</f>
        <v/>
      </c>
      <c r="V186" s="68" t="str">
        <f ca="1">INDEX({"","_","-","="},IF(OR($D186 &gt;= W$6, $E186 &lt; V$6), 0, 1)+IF(OR($F186 &gt;= W$6, $G186 &lt; V$6), 0, 2)+1)</f>
        <v/>
      </c>
      <c r="W186" s="68" t="str">
        <f ca="1">INDEX({"","_","-","="},IF(OR($D186 &gt;= X$6, $E186 &lt; W$6), 0, 1)+IF(OR($F186 &gt;= X$6, $G186 &lt; W$6), 0, 2)+1)</f>
        <v/>
      </c>
      <c r="X186" s="68" t="str">
        <f ca="1">INDEX({"","_","-","="},IF(OR($D186 &gt;= Y$6, $E186 &lt; X$6), 0, 1)+IF(OR($F186 &gt;= Y$6, $G186 &lt; X$6), 0, 2)+1)</f>
        <v/>
      </c>
      <c r="Y186" s="68" t="str">
        <f ca="1">INDEX({"","_","-","="},IF(OR($D186 &gt;= Z$6, $E186 &lt; Y$6), 0, 1)+IF(OR($F186 &gt;= Z$6, $G186 &lt; Y$6), 0, 2)+1)</f>
        <v/>
      </c>
      <c r="Z186" s="68" t="str">
        <f ca="1">INDEX({"","_","-","="},IF(OR($D186 &gt;= AA$6, $E186 &lt; Z$6), 0, 1)+IF(OR($F186 &gt;= AA$6, $G186 &lt; Z$6), 0, 2)+1)</f>
        <v/>
      </c>
      <c r="AA186" s="68" t="str">
        <f ca="1">INDEX({"","_","-","="},IF(OR($D186 &gt;= AB$6, $E186 &lt; AA$6), 0, 1)+IF(OR($F186 &gt;= AB$6, $G186 &lt; AA$6), 0, 2)+1)</f>
        <v/>
      </c>
      <c r="AB186" s="68" t="str">
        <f ca="1">INDEX({"","_","-","="},IF(OR($D186 &gt;= AC$6, $E186 &lt; AB$6), 0, 1)+IF(OR($F186 &gt;= AC$6, $G186 &lt; AB$6), 0, 2)+1)</f>
        <v/>
      </c>
      <c r="AC186" s="68" t="str">
        <f ca="1">INDEX({"","_","-","="},IF(OR($D186 &gt;= AD$6, $E186 &lt; AC$6), 0, 1)+IF(OR($F186 &gt;= AD$6, $G186 &lt; AC$6), 0, 2)+1)</f>
        <v/>
      </c>
      <c r="AD186" s="68" t="str">
        <f ca="1">INDEX({"","_","-","="},IF(OR($D186 &gt;= AE$6, $E186 &lt; AD$6), 0, 1)+IF(OR($F186 &gt;= AE$6, $G186 &lt; AD$6), 0, 2)+1)</f>
        <v/>
      </c>
      <c r="AE186" s="68" t="str">
        <f ca="1">INDEX({"","_","-","="},IF(OR($D186 &gt;= AF$6, $E186 &lt; AE$6), 0, 1)+IF(OR($F186 &gt;= AF$6, $G186 &lt; AE$6), 0, 2)+1)</f>
        <v/>
      </c>
      <c r="AF186" s="68" t="str">
        <f ca="1">INDEX({"","_","-","="},IF(OR($D186 &gt;= AG$6, $E186 &lt; AF$6), 0, 1)+IF(OR($F186 &gt;= AG$6, $G186 &lt; AF$6), 0, 2)+1)</f>
        <v/>
      </c>
      <c r="AG186" s="68" t="str">
        <f ca="1">INDEX({"","_","-","="},IF(OR($D186 &gt;= AH$6, $E186 &lt; AG$6), 0, 1)+IF(OR($F186 &gt;= AH$6, $G186 &lt; AG$6), 0, 2)+1)</f>
        <v/>
      </c>
      <c r="AH186" s="68" t="str">
        <f ca="1">INDEX({"","_","-","="},IF(OR($D186 &gt;= AI$6, $E186 &lt; AH$6), 0, 1)+IF(OR($F186 &gt;= AI$6, $G186 &lt; AH$6), 0, 2)+1)</f>
        <v/>
      </c>
      <c r="AI186" s="68" t="str">
        <f ca="1">INDEX({"","_","-","="},IF(OR($D186 &gt;= AJ$6, $E186 &lt; AI$6), 0, 1)+IF(OR($F186 &gt;= AJ$6, $G186 &lt; AI$6), 0, 2)+1)</f>
        <v/>
      </c>
      <c r="AJ186" s="68" t="str">
        <f ca="1">INDEX({"","_","-","="},IF(OR($D186 &gt;= AK$6, $E186 &lt; AJ$6), 0, 1)+IF(OR($F186 &gt;= AK$6, $G186 &lt; AJ$6), 0, 2)+1)</f>
        <v/>
      </c>
      <c r="AK186" s="68" t="str">
        <f ca="1">INDEX({"","_","-","="},IF(OR($D186 &gt;= AL$6, $E186 &lt; AK$6), 0, 1)+IF(OR($F186 &gt;= AL$6, $G186 &lt; AK$6), 0, 2)+1)</f>
        <v/>
      </c>
      <c r="AL186" s="68" t="str">
        <f ca="1">INDEX({"","_","-","="},IF(OR($D186 &gt;= AM$6, $E186 &lt; AL$6), 0, 1)+IF(OR($F186 &gt;= AM$6, $G186 &lt; AL$6), 0, 2)+1)</f>
        <v/>
      </c>
      <c r="AM186" s="68" t="str">
        <f ca="1">INDEX({"","_","-","="},IF(OR($D186 &gt;= AN$6, $E186 &lt; AM$6), 0, 1)+IF(OR($F186 &gt;= AN$6, $G186 &lt; AM$6), 0, 2)+1)</f>
        <v/>
      </c>
      <c r="AN186" s="68" t="str">
        <f ca="1">INDEX({"","_","-","="},IF(OR($D186 &gt;= AO$6, $E186 &lt; AN$6), 0, 1)+IF(OR($F186 &gt;= AO$6, $G186 &lt; AN$6), 0, 2)+1)</f>
        <v/>
      </c>
      <c r="AO186" s="68" t="str">
        <f ca="1">INDEX({"","_","-","="},IF(OR($D186 &gt;= AP$6, $E186 &lt; AO$6), 0, 1)+IF(OR($F186 &gt;= AP$6, $G186 &lt; AO$6), 0, 2)+1)</f>
        <v/>
      </c>
      <c r="AP186" s="68" t="str">
        <f ca="1">INDEX({"","_","-","="},IF(OR($D186 &gt;= AQ$6, $E186 &lt; AP$6), 0, 1)+IF(OR($F186 &gt;= AQ$6, $G186 &lt; AP$6), 0, 2)+1)</f>
        <v/>
      </c>
      <c r="AQ186" s="68" t="str">
        <f ca="1">INDEX({"","_","-","="},IF(OR($D186 &gt;= AR$6, $E186 &lt; AQ$6), 0, 1)+IF(OR($F186 &gt;= AR$6, $G186 &lt; AQ$6), 0, 2)+1)</f>
        <v/>
      </c>
      <c r="AR186" s="68" t="str">
        <f ca="1">INDEX({"","_","-","="},IF(OR($D186 &gt;= AS$6, $E186 &lt; AR$6), 0, 1)+IF(OR($F186 &gt;= AS$6, $G186 &lt; AR$6), 0, 2)+1)</f>
        <v/>
      </c>
      <c r="AS186" s="68" t="str">
        <f ca="1">INDEX({"","_","-","="},IF(OR($D186 &gt;= AT$6, $E186 &lt; AS$6), 0, 1)+IF(OR($F186 &gt;= AT$6, $G186 &lt; AS$6), 0, 2)+1)</f>
        <v/>
      </c>
      <c r="AT186" s="68" t="str">
        <f ca="1">INDEX({"","_","-","="},IF(OR($D186 &gt;= AU$6, $E186 &lt; AT$6), 0, 1)+IF(OR($F186 &gt;= AU$6, $G186 &lt; AT$6), 0, 2)+1)</f>
        <v/>
      </c>
      <c r="AU186" s="68" t="str">
        <f ca="1">INDEX({"","_","-","="},IF(OR($D186 &gt;= AV$6, $E186 &lt; AU$6), 0, 1)+IF(OR($F186 &gt;= AV$6, $G186 &lt; AU$6), 0, 2)+1)</f>
        <v/>
      </c>
      <c r="AV186" s="68" t="str">
        <f ca="1">INDEX({"","_","-","="},IF(OR($D186 &gt;= AW$6, $E186 &lt; AV$6), 0, 1)+IF(OR($F186 &gt;= AW$6, $G186 &lt; AV$6), 0, 2)+1)</f>
        <v/>
      </c>
      <c r="AW186" s="68" t="str">
        <f ca="1">INDEX({"","_","-","="},IF(OR($D186 &gt;= AX$6, $E186 &lt; AW$6), 0, 1)+IF(OR($F186 &gt;= AX$6, $G186 &lt; AW$6), 0, 2)+1)</f>
        <v/>
      </c>
      <c r="AX186" s="68" t="str">
        <f ca="1">INDEX({"","_","-","="},IF(OR($D186 &gt;= AY$6, $E186 &lt; AX$6), 0, 1)+IF(OR($F186 &gt;= AY$6, $G186 &lt; AX$6), 0, 2)+1)</f>
        <v/>
      </c>
      <c r="AY186" s="68" t="str">
        <f ca="1">INDEX({"","_","-","="},IF(OR($D186 &gt;= AZ$6, $E186 &lt; AY$6), 0, 1)+IF(OR($F186 &gt;= AZ$6, $G186 &lt; AY$6), 0, 2)+1)</f>
        <v/>
      </c>
      <c r="AZ186" s="68" t="str">
        <f ca="1">INDEX({"","_","-","="},IF(OR($D186 &gt;= BA$6, $E186 &lt; AZ$6), 0, 1)+IF(OR($F186 &gt;= BA$6, $G186 &lt; AZ$6), 0, 2)+1)</f>
        <v/>
      </c>
      <c r="BA186" s="68" t="str">
        <f ca="1">INDEX({"","_","-","="},IF(OR($D186 &gt;= BB$6, $E186 &lt; BA$6), 0, 1)+IF(OR($F186 &gt;= BB$6, $G186 &lt; BA$6), 0, 2)+1)</f>
        <v/>
      </c>
      <c r="BB186" s="68" t="str">
        <f ca="1">INDEX({"","_","-","="},IF(OR($D186 &gt;= BC$6, $E186 &lt; BB$6), 0, 1)+IF(OR($F186 &gt;= BC$6, $G186 &lt; BB$6), 0, 2)+1)</f>
        <v/>
      </c>
      <c r="BC186" s="68" t="str">
        <f ca="1">INDEX({"","_","-","="},IF(OR($D186 &gt;= BD$6, $E186 &lt; BC$6), 0, 1)+IF(OR($F186 &gt;= BD$6, $G186 &lt; BC$6), 0, 2)+1)</f>
        <v/>
      </c>
      <c r="BD186" s="68" t="str">
        <f ca="1">INDEX({"","_","-","="},IF(OR($D186 &gt;= BE$6, $E186 &lt; BD$6), 0, 1)+IF(OR($F186 &gt;= BE$6, $G186 &lt; BD$6), 0, 2)+1)</f>
        <v/>
      </c>
      <c r="BE186" s="68" t="str">
        <f ca="1">INDEX({"","_","-","="},IF(OR($D186 &gt;= BF$6, $E186 &lt; BE$6), 0, 1)+IF(OR($F186 &gt;= BF$6, $G186 &lt; BE$6), 0, 2)+1)</f>
        <v/>
      </c>
      <c r="BF186" s="68" t="str">
        <f ca="1">INDEX({"","_","-","="},IF(OR($D186 &gt;= BG$6, $E186 &lt; BF$6), 0, 1)+IF(OR($F186 &gt;= BG$6, $G186 &lt; BF$6), 0, 2)+1)</f>
        <v/>
      </c>
      <c r="BG186" s="68" t="str">
        <f ca="1">INDEX({"","_","-","="},IF(OR($D186 &gt;= BH$6, $E186 &lt; BG$6), 0, 1)+IF(OR($F186 &gt;= BH$6, $G186 &lt; BG$6), 0, 2)+1)</f>
        <v/>
      </c>
      <c r="BH186" s="68" t="str">
        <f ca="1">INDEX({"","_","-","="},IF(OR($D186 &gt;= BI$6, $E186 &lt; BH$6), 0, 1)+IF(OR($F186 &gt;= BI$6, $G186 &lt; BH$6), 0, 2)+1)</f>
        <v/>
      </c>
      <c r="BI186" s="68" t="str">
        <f ca="1">INDEX({"","_","-","="},IF(OR($D186 &gt;= BJ$6, $E186 &lt; BI$6), 0, 1)+IF(OR($F186 &gt;= BJ$6, $G186 &lt; BI$6), 0, 2)+1)</f>
        <v/>
      </c>
      <c r="BJ186" s="68" t="str">
        <f ca="1">INDEX({"","_","-","="},IF(OR($D186 &gt;= BK$6, $E186 &lt; BJ$6), 0, 1)+IF(OR($F186 &gt;= BK$6, $G186 &lt; BJ$6), 0, 2)+1)</f>
        <v/>
      </c>
      <c r="BK186" s="68" t="str">
        <f ca="1">INDEX({"","_","-","="},IF(OR($D186 &gt;= BL$6, $E186 &lt; BK$6), 0, 1)+IF(OR($F186 &gt;= BL$6, $G186 &lt; BK$6), 0, 2)+1)</f>
        <v/>
      </c>
      <c r="BL186" s="68" t="str">
        <f ca="1">INDEX({"","_","-","="},IF(OR($D186 &gt;= BM$6, $E186 &lt; BL$6), 0, 1)+IF(OR($F186 &gt;= BM$6, $G186 &lt; BL$6), 0, 2)+1)</f>
        <v/>
      </c>
      <c r="BM186" s="68" t="str">
        <f ca="1">INDEX({"","_","-","="},IF(OR($D186 &gt;= BN$6, $E186 &lt; BM$6), 0, 1)+IF(OR($F186 &gt;= BN$6, $G186 &lt; BM$6), 0, 2)+1)</f>
        <v/>
      </c>
      <c r="BN186" s="68" t="str">
        <f ca="1">INDEX({"","_","-","="},IF(OR($D186 &gt;= BO$6, $E186 &lt; BN$6), 0, 1)+IF(OR($F186 &gt;= BO$6, $G186 &lt; BN$6), 0, 2)+1)</f>
        <v/>
      </c>
      <c r="BO186" s="68" t="str">
        <f ca="1">INDEX({"","_","-","="},IF(OR($D186 &gt;= BP$6, $E186 &lt; BO$6), 0, 1)+IF(OR($F186 &gt;= BP$6, $G186 &lt; BO$6), 0, 2)+1)</f>
        <v/>
      </c>
      <c r="BP186" s="68" t="str">
        <f ca="1">INDEX({"","_","-","="},IF(OR($D186 &gt;= BQ$6, $E186 &lt; BP$6), 0, 1)+IF(OR($F186 &gt;= BQ$6, $G186 &lt; BP$6), 0, 2)+1)</f>
        <v/>
      </c>
      <c r="BQ186" s="68" t="str">
        <f ca="1">INDEX({"","_","-","="},IF(OR($D186 &gt;= BR$6, $E186 &lt; BQ$6), 0, 1)+IF(OR($F186 &gt;= BR$6, $G186 &lt; BQ$6), 0, 2)+1)</f>
        <v/>
      </c>
      <c r="BR186" s="68" t="str">
        <f ca="1">INDEX({"","_","-","="},IF(OR($D186 &gt;= BS$6, $E186 &lt; BR$6), 0, 1)+IF(OR($F186 &gt;= BS$6, $G186 &lt; BR$6), 0, 2)+1)</f>
        <v/>
      </c>
      <c r="BS186" s="68" t="str">
        <f ca="1">INDEX({"","_","-","="},IF(OR($D186 &gt;= BT$6, $E186 &lt; BS$6), 0, 1)+IF(OR($F186 &gt;= BT$6, $G186 &lt; BS$6), 0, 2)+1)</f>
        <v/>
      </c>
      <c r="BT186" s="68" t="str">
        <f ca="1">INDEX({"","_","-","="},IF(OR($D186 &gt;= BU$6, $E186 &lt; BT$6), 0, 1)+IF(OR($F186 &gt;= BU$6, $G186 &lt; BT$6), 0, 2)+1)</f>
        <v/>
      </c>
      <c r="BU186" s="68" t="str">
        <f ca="1">INDEX({"","_","-","="},IF(OR($D186 &gt;= BV$6, $E186 &lt; BU$6), 0, 1)+IF(OR($F186 &gt;= BV$6, $G186 &lt; BU$6), 0, 2)+1)</f>
        <v/>
      </c>
      <c r="BV186" s="68" t="str">
        <f ca="1">INDEX({"","_","-","="},IF(OR($D186 &gt;= BW$6, $E186 &lt; BV$6), 0, 1)+IF(OR($F186 &gt;= BW$6, $G186 &lt; BV$6), 0, 2)+1)</f>
        <v/>
      </c>
      <c r="BW186" s="68" t="str">
        <f ca="1">INDEX({"","_","-","="},IF(OR($D186 &gt;= BX$6, $E186 &lt; BW$6), 0, 1)+IF(OR($F186 &gt;= BX$6, $G186 &lt; BW$6), 0, 2)+1)</f>
        <v/>
      </c>
      <c r="BX186" s="68" t="str">
        <f ca="1">INDEX({"","_","-","="},IF(OR($D186 &gt;= BY$6, $E186 &lt; BX$6), 0, 1)+IF(OR($F186 &gt;= BY$6, $G186 &lt; BX$6), 0, 2)+1)</f>
        <v/>
      </c>
      <c r="BY186" s="68" t="str">
        <f ca="1">INDEX({"","_","-","="},IF(OR($D186 &gt;= BZ$6, $E186 &lt; BY$6), 0, 1)+IF(OR($F186 &gt;= BZ$6, $G186 &lt; BY$6), 0, 2)+1)</f>
        <v/>
      </c>
      <c r="BZ186" s="68" t="str">
        <f ca="1">INDEX({"","_","-","="},IF(OR($D186 &gt;= CA$6, $E186 &lt; BZ$6), 0, 1)+IF(OR($F186 &gt;= CA$6, $G186 &lt; BZ$6), 0, 2)+1)</f>
        <v/>
      </c>
      <c r="CA186" s="68" t="str">
        <f ca="1">INDEX({"","_","-","="},IF(OR($D186 &gt;= CB$6, $E186 &lt; CA$6), 0, 1)+IF(OR($F186 &gt;= CB$6, $G186 &lt; CA$6), 0, 2)+1)</f>
        <v/>
      </c>
      <c r="CB186" s="68" t="str">
        <f ca="1">INDEX({"","_","-","="},IF(OR($D186 &gt;= CC$6, $E186 &lt; CB$6), 0, 1)+IF(OR($F186 &gt;= CC$6, $G186 &lt; CB$6), 0, 2)+1)</f>
        <v/>
      </c>
      <c r="CC186" s="68" t="str">
        <f ca="1">INDEX({"","_","-","="},IF(OR($D186 &gt;= CD$6, $E186 &lt; CC$6), 0, 1)+IF(OR($F186 &gt;= CD$6, $G186 &lt; CC$6), 0, 2)+1)</f>
        <v/>
      </c>
      <c r="CD186" s="68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IF('临-进度'!M182,'临-进度'!$A182,"")</f>
        <v/>
      </c>
      <c r="B187" s="8" t="str">
        <f ca="1">IF('临-进度'!M182,'临-进度'!$B182,"")</f>
        <v/>
      </c>
      <c r="C187" s="8" t="str">
        <f ca="1">IF('临-进度'!M182,'临-进度'!$E182,"")</f>
        <v/>
      </c>
      <c r="D187" s="40" t="str">
        <f ca="1">IF('临-进度'!$M182,'临-进度'!$I182,"")</f>
        <v/>
      </c>
      <c r="E187" s="40" t="str">
        <f ca="1">IF('临-进度'!$M182,'临-进度'!$AE182,"")</f>
        <v/>
      </c>
      <c r="F187" s="40" t="str">
        <f ca="1">IF('临-进度'!$M182,'临-进度'!$J182,"")</f>
        <v/>
      </c>
      <c r="G187" s="73" t="str">
        <f ca="1">IF('临-进度'!$M182,'临-进度'!$AF182,"")</f>
        <v/>
      </c>
      <c r="H187" s="68" t="str">
        <f ca="1">INDEX({"","_","-","="},IF(OR($D187 &gt;= I$6, $E187 &lt; H$6), 0, 1)+IF(OR($F187 &gt;= I$6, $G187 &lt; H$6), 0, 2)+1)</f>
        <v/>
      </c>
      <c r="I187" s="68" t="str">
        <f ca="1">INDEX({"","_","-","="},IF(OR($D187 &gt;= J$6, $E187 &lt; I$6), 0, 1)+IF(OR($F187 &gt;= J$6, $G187 &lt; I$6), 0, 2)+1)</f>
        <v/>
      </c>
      <c r="J187" s="68" t="str">
        <f ca="1">INDEX({"","_","-","="},IF(OR($D187 &gt;= K$6, $E187 &lt; J$6), 0, 1)+IF(OR($F187 &gt;= K$6, $G187 &lt; J$6), 0, 2)+1)</f>
        <v/>
      </c>
      <c r="K187" s="68" t="str">
        <f ca="1">INDEX({"","_","-","="},IF(OR($D187 &gt;= L$6, $E187 &lt; K$6), 0, 1)+IF(OR($F187 &gt;= L$6, $G187 &lt; K$6), 0, 2)+1)</f>
        <v/>
      </c>
      <c r="L187" s="68" t="str">
        <f ca="1">INDEX({"","_","-","="},IF(OR($D187 &gt;= M$6, $E187 &lt; L$6), 0, 1)+IF(OR($F187 &gt;= M$6, $G187 &lt; L$6), 0, 2)+1)</f>
        <v/>
      </c>
      <c r="M187" s="68" t="str">
        <f ca="1">INDEX({"","_","-","="},IF(OR($D187 &gt;= N$6, $E187 &lt; M$6), 0, 1)+IF(OR($F187 &gt;= N$6, $G187 &lt; M$6), 0, 2)+1)</f>
        <v/>
      </c>
      <c r="N187" s="68" t="str">
        <f ca="1">INDEX({"","_","-","="},IF(OR($D187 &gt;= O$6, $E187 &lt; N$6), 0, 1)+IF(OR($F187 &gt;= O$6, $G187 &lt; N$6), 0, 2)+1)</f>
        <v/>
      </c>
      <c r="O187" s="68" t="str">
        <f ca="1">INDEX({"","_","-","="},IF(OR($D187 &gt;= P$6, $E187 &lt; O$6), 0, 1)+IF(OR($F187 &gt;= P$6, $G187 &lt; O$6), 0, 2)+1)</f>
        <v/>
      </c>
      <c r="P187" s="68" t="str">
        <f ca="1">INDEX({"","_","-","="},IF(OR($D187 &gt;= Q$6, $E187 &lt; P$6), 0, 1)+IF(OR($F187 &gt;= Q$6, $G187 &lt; P$6), 0, 2)+1)</f>
        <v/>
      </c>
      <c r="Q187" s="68" t="str">
        <f ca="1">INDEX({"","_","-","="},IF(OR($D187 &gt;= R$6, $E187 &lt; Q$6), 0, 1)+IF(OR($F187 &gt;= R$6, $G187 &lt; Q$6), 0, 2)+1)</f>
        <v/>
      </c>
      <c r="R187" s="68" t="str">
        <f ca="1">INDEX({"","_","-","="},IF(OR($D187 &gt;= S$6, $E187 &lt; R$6), 0, 1)+IF(OR($F187 &gt;= S$6, $G187 &lt; R$6), 0, 2)+1)</f>
        <v/>
      </c>
      <c r="S187" s="68" t="str">
        <f ca="1">INDEX({"","_","-","="},IF(OR($D187 &gt;= T$6, $E187 &lt; S$6), 0, 1)+IF(OR($F187 &gt;= T$6, $G187 &lt; S$6), 0, 2)+1)</f>
        <v/>
      </c>
      <c r="T187" s="68" t="str">
        <f ca="1">INDEX({"","_","-","="},IF(OR($D187 &gt;= U$6, $E187 &lt; T$6), 0, 1)+IF(OR($F187 &gt;= U$6, $G187 &lt; T$6), 0, 2)+1)</f>
        <v/>
      </c>
      <c r="U187" s="68" t="str">
        <f ca="1">INDEX({"","_","-","="},IF(OR($D187 &gt;= V$6, $E187 &lt; U$6), 0, 1)+IF(OR($F187 &gt;= V$6, $G187 &lt; U$6), 0, 2)+1)</f>
        <v/>
      </c>
      <c r="V187" s="68" t="str">
        <f ca="1">INDEX({"","_","-","="},IF(OR($D187 &gt;= W$6, $E187 &lt; V$6), 0, 1)+IF(OR($F187 &gt;= W$6, $G187 &lt; V$6), 0, 2)+1)</f>
        <v/>
      </c>
      <c r="W187" s="68" t="str">
        <f ca="1">INDEX({"","_","-","="},IF(OR($D187 &gt;= X$6, $E187 &lt; W$6), 0, 1)+IF(OR($F187 &gt;= X$6, $G187 &lt; W$6), 0, 2)+1)</f>
        <v/>
      </c>
      <c r="X187" s="68" t="str">
        <f ca="1">INDEX({"","_","-","="},IF(OR($D187 &gt;= Y$6, $E187 &lt; X$6), 0, 1)+IF(OR($F187 &gt;= Y$6, $G187 &lt; X$6), 0, 2)+1)</f>
        <v/>
      </c>
      <c r="Y187" s="68" t="str">
        <f ca="1">INDEX({"","_","-","="},IF(OR($D187 &gt;= Z$6, $E187 &lt; Y$6), 0, 1)+IF(OR($F187 &gt;= Z$6, $G187 &lt; Y$6), 0, 2)+1)</f>
        <v/>
      </c>
      <c r="Z187" s="68" t="str">
        <f ca="1">INDEX({"","_","-","="},IF(OR($D187 &gt;= AA$6, $E187 &lt; Z$6), 0, 1)+IF(OR($F187 &gt;= AA$6, $G187 &lt; Z$6), 0, 2)+1)</f>
        <v/>
      </c>
      <c r="AA187" s="68" t="str">
        <f ca="1">INDEX({"","_","-","="},IF(OR($D187 &gt;= AB$6, $E187 &lt; AA$6), 0, 1)+IF(OR($F187 &gt;= AB$6, $G187 &lt; AA$6), 0, 2)+1)</f>
        <v/>
      </c>
      <c r="AB187" s="68" t="str">
        <f ca="1">INDEX({"","_","-","="},IF(OR($D187 &gt;= AC$6, $E187 &lt; AB$6), 0, 1)+IF(OR($F187 &gt;= AC$6, $G187 &lt; AB$6), 0, 2)+1)</f>
        <v/>
      </c>
      <c r="AC187" s="68" t="str">
        <f ca="1">INDEX({"","_","-","="},IF(OR($D187 &gt;= AD$6, $E187 &lt; AC$6), 0, 1)+IF(OR($F187 &gt;= AD$6, $G187 &lt; AC$6), 0, 2)+1)</f>
        <v/>
      </c>
      <c r="AD187" s="68" t="str">
        <f ca="1">INDEX({"","_","-","="},IF(OR($D187 &gt;= AE$6, $E187 &lt; AD$6), 0, 1)+IF(OR($F187 &gt;= AE$6, $G187 &lt; AD$6), 0, 2)+1)</f>
        <v/>
      </c>
      <c r="AE187" s="68" t="str">
        <f ca="1">INDEX({"","_","-","="},IF(OR($D187 &gt;= AF$6, $E187 &lt; AE$6), 0, 1)+IF(OR($F187 &gt;= AF$6, $G187 &lt; AE$6), 0, 2)+1)</f>
        <v/>
      </c>
      <c r="AF187" s="68" t="str">
        <f ca="1">INDEX({"","_","-","="},IF(OR($D187 &gt;= AG$6, $E187 &lt; AF$6), 0, 1)+IF(OR($F187 &gt;= AG$6, $G187 &lt; AF$6), 0, 2)+1)</f>
        <v/>
      </c>
      <c r="AG187" s="68" t="str">
        <f ca="1">INDEX({"","_","-","="},IF(OR($D187 &gt;= AH$6, $E187 &lt; AG$6), 0, 1)+IF(OR($F187 &gt;= AH$6, $G187 &lt; AG$6), 0, 2)+1)</f>
        <v/>
      </c>
      <c r="AH187" s="68" t="str">
        <f ca="1">INDEX({"","_","-","="},IF(OR($D187 &gt;= AI$6, $E187 &lt; AH$6), 0, 1)+IF(OR($F187 &gt;= AI$6, $G187 &lt; AH$6), 0, 2)+1)</f>
        <v/>
      </c>
      <c r="AI187" s="68" t="str">
        <f ca="1">INDEX({"","_","-","="},IF(OR($D187 &gt;= AJ$6, $E187 &lt; AI$6), 0, 1)+IF(OR($F187 &gt;= AJ$6, $G187 &lt; AI$6), 0, 2)+1)</f>
        <v/>
      </c>
      <c r="AJ187" s="68" t="str">
        <f ca="1">INDEX({"","_","-","="},IF(OR($D187 &gt;= AK$6, $E187 &lt; AJ$6), 0, 1)+IF(OR($F187 &gt;= AK$6, $G187 &lt; AJ$6), 0, 2)+1)</f>
        <v/>
      </c>
      <c r="AK187" s="68" t="str">
        <f ca="1">INDEX({"","_","-","="},IF(OR($D187 &gt;= AL$6, $E187 &lt; AK$6), 0, 1)+IF(OR($F187 &gt;= AL$6, $G187 &lt; AK$6), 0, 2)+1)</f>
        <v/>
      </c>
      <c r="AL187" s="68" t="str">
        <f ca="1">INDEX({"","_","-","="},IF(OR($D187 &gt;= AM$6, $E187 &lt; AL$6), 0, 1)+IF(OR($F187 &gt;= AM$6, $G187 &lt; AL$6), 0, 2)+1)</f>
        <v/>
      </c>
      <c r="AM187" s="68" t="str">
        <f ca="1">INDEX({"","_","-","="},IF(OR($D187 &gt;= AN$6, $E187 &lt; AM$6), 0, 1)+IF(OR($F187 &gt;= AN$6, $G187 &lt; AM$6), 0, 2)+1)</f>
        <v/>
      </c>
      <c r="AN187" s="68" t="str">
        <f ca="1">INDEX({"","_","-","="},IF(OR($D187 &gt;= AO$6, $E187 &lt; AN$6), 0, 1)+IF(OR($F187 &gt;= AO$6, $G187 &lt; AN$6), 0, 2)+1)</f>
        <v/>
      </c>
      <c r="AO187" s="68" t="str">
        <f ca="1">INDEX({"","_","-","="},IF(OR($D187 &gt;= AP$6, $E187 &lt; AO$6), 0, 1)+IF(OR($F187 &gt;= AP$6, $G187 &lt; AO$6), 0, 2)+1)</f>
        <v/>
      </c>
      <c r="AP187" s="68" t="str">
        <f ca="1">INDEX({"","_","-","="},IF(OR($D187 &gt;= AQ$6, $E187 &lt; AP$6), 0, 1)+IF(OR($F187 &gt;= AQ$6, $G187 &lt; AP$6), 0, 2)+1)</f>
        <v/>
      </c>
      <c r="AQ187" s="68" t="str">
        <f ca="1">INDEX({"","_","-","="},IF(OR($D187 &gt;= AR$6, $E187 &lt; AQ$6), 0, 1)+IF(OR($F187 &gt;= AR$6, $G187 &lt; AQ$6), 0, 2)+1)</f>
        <v/>
      </c>
      <c r="AR187" s="68" t="str">
        <f ca="1">INDEX({"","_","-","="},IF(OR($D187 &gt;= AS$6, $E187 &lt; AR$6), 0, 1)+IF(OR($F187 &gt;= AS$6, $G187 &lt; AR$6), 0, 2)+1)</f>
        <v/>
      </c>
      <c r="AS187" s="68" t="str">
        <f ca="1">INDEX({"","_","-","="},IF(OR($D187 &gt;= AT$6, $E187 &lt; AS$6), 0, 1)+IF(OR($F187 &gt;= AT$6, $G187 &lt; AS$6), 0, 2)+1)</f>
        <v/>
      </c>
      <c r="AT187" s="68" t="str">
        <f ca="1">INDEX({"","_","-","="},IF(OR($D187 &gt;= AU$6, $E187 &lt; AT$6), 0, 1)+IF(OR($F187 &gt;= AU$6, $G187 &lt; AT$6), 0, 2)+1)</f>
        <v/>
      </c>
      <c r="AU187" s="68" t="str">
        <f ca="1">INDEX({"","_","-","="},IF(OR($D187 &gt;= AV$6, $E187 &lt; AU$6), 0, 1)+IF(OR($F187 &gt;= AV$6, $G187 &lt; AU$6), 0, 2)+1)</f>
        <v/>
      </c>
      <c r="AV187" s="68" t="str">
        <f ca="1">INDEX({"","_","-","="},IF(OR($D187 &gt;= AW$6, $E187 &lt; AV$6), 0, 1)+IF(OR($F187 &gt;= AW$6, $G187 &lt; AV$6), 0, 2)+1)</f>
        <v/>
      </c>
      <c r="AW187" s="68" t="str">
        <f ca="1">INDEX({"","_","-","="},IF(OR($D187 &gt;= AX$6, $E187 &lt; AW$6), 0, 1)+IF(OR($F187 &gt;= AX$6, $G187 &lt; AW$6), 0, 2)+1)</f>
        <v/>
      </c>
      <c r="AX187" s="68" t="str">
        <f ca="1">INDEX({"","_","-","="},IF(OR($D187 &gt;= AY$6, $E187 &lt; AX$6), 0, 1)+IF(OR($F187 &gt;= AY$6, $G187 &lt; AX$6), 0, 2)+1)</f>
        <v/>
      </c>
      <c r="AY187" s="68" t="str">
        <f ca="1">INDEX({"","_","-","="},IF(OR($D187 &gt;= AZ$6, $E187 &lt; AY$6), 0, 1)+IF(OR($F187 &gt;= AZ$6, $G187 &lt; AY$6), 0, 2)+1)</f>
        <v/>
      </c>
      <c r="AZ187" s="68" t="str">
        <f ca="1">INDEX({"","_","-","="},IF(OR($D187 &gt;= BA$6, $E187 &lt; AZ$6), 0, 1)+IF(OR($F187 &gt;= BA$6, $G187 &lt; AZ$6), 0, 2)+1)</f>
        <v/>
      </c>
      <c r="BA187" s="68" t="str">
        <f ca="1">INDEX({"","_","-","="},IF(OR($D187 &gt;= BB$6, $E187 &lt; BA$6), 0, 1)+IF(OR($F187 &gt;= BB$6, $G187 &lt; BA$6), 0, 2)+1)</f>
        <v/>
      </c>
      <c r="BB187" s="68" t="str">
        <f ca="1">INDEX({"","_","-","="},IF(OR($D187 &gt;= BC$6, $E187 &lt; BB$6), 0, 1)+IF(OR($F187 &gt;= BC$6, $G187 &lt; BB$6), 0, 2)+1)</f>
        <v/>
      </c>
      <c r="BC187" s="68" t="str">
        <f ca="1">INDEX({"","_","-","="},IF(OR($D187 &gt;= BD$6, $E187 &lt; BC$6), 0, 1)+IF(OR($F187 &gt;= BD$6, $G187 &lt; BC$6), 0, 2)+1)</f>
        <v/>
      </c>
      <c r="BD187" s="68" t="str">
        <f ca="1">INDEX({"","_","-","="},IF(OR($D187 &gt;= BE$6, $E187 &lt; BD$6), 0, 1)+IF(OR($F187 &gt;= BE$6, $G187 &lt; BD$6), 0, 2)+1)</f>
        <v/>
      </c>
      <c r="BE187" s="68" t="str">
        <f ca="1">INDEX({"","_","-","="},IF(OR($D187 &gt;= BF$6, $E187 &lt; BE$6), 0, 1)+IF(OR($F187 &gt;= BF$6, $G187 &lt; BE$6), 0, 2)+1)</f>
        <v/>
      </c>
      <c r="BF187" s="68" t="str">
        <f ca="1">INDEX({"","_","-","="},IF(OR($D187 &gt;= BG$6, $E187 &lt; BF$6), 0, 1)+IF(OR($F187 &gt;= BG$6, $G187 &lt; BF$6), 0, 2)+1)</f>
        <v/>
      </c>
      <c r="BG187" s="68" t="str">
        <f ca="1">INDEX({"","_","-","="},IF(OR($D187 &gt;= BH$6, $E187 &lt; BG$6), 0, 1)+IF(OR($F187 &gt;= BH$6, $G187 &lt; BG$6), 0, 2)+1)</f>
        <v/>
      </c>
      <c r="BH187" s="68" t="str">
        <f ca="1">INDEX({"","_","-","="},IF(OR($D187 &gt;= BI$6, $E187 &lt; BH$6), 0, 1)+IF(OR($F187 &gt;= BI$6, $G187 &lt; BH$6), 0, 2)+1)</f>
        <v/>
      </c>
      <c r="BI187" s="68" t="str">
        <f ca="1">INDEX({"","_","-","="},IF(OR($D187 &gt;= BJ$6, $E187 &lt; BI$6), 0, 1)+IF(OR($F187 &gt;= BJ$6, $G187 &lt; BI$6), 0, 2)+1)</f>
        <v/>
      </c>
      <c r="BJ187" s="68" t="str">
        <f ca="1">INDEX({"","_","-","="},IF(OR($D187 &gt;= BK$6, $E187 &lt; BJ$6), 0, 1)+IF(OR($F187 &gt;= BK$6, $G187 &lt; BJ$6), 0, 2)+1)</f>
        <v/>
      </c>
      <c r="BK187" s="68" t="str">
        <f ca="1">INDEX({"","_","-","="},IF(OR($D187 &gt;= BL$6, $E187 &lt; BK$6), 0, 1)+IF(OR($F187 &gt;= BL$6, $G187 &lt; BK$6), 0, 2)+1)</f>
        <v/>
      </c>
      <c r="BL187" s="68" t="str">
        <f ca="1">INDEX({"","_","-","="},IF(OR($D187 &gt;= BM$6, $E187 &lt; BL$6), 0, 1)+IF(OR($F187 &gt;= BM$6, $G187 &lt; BL$6), 0, 2)+1)</f>
        <v/>
      </c>
      <c r="BM187" s="68" t="str">
        <f ca="1">INDEX({"","_","-","="},IF(OR($D187 &gt;= BN$6, $E187 &lt; BM$6), 0, 1)+IF(OR($F187 &gt;= BN$6, $G187 &lt; BM$6), 0, 2)+1)</f>
        <v/>
      </c>
      <c r="BN187" s="68" t="str">
        <f ca="1">INDEX({"","_","-","="},IF(OR($D187 &gt;= BO$6, $E187 &lt; BN$6), 0, 1)+IF(OR($F187 &gt;= BO$6, $G187 &lt; BN$6), 0, 2)+1)</f>
        <v/>
      </c>
      <c r="BO187" s="68" t="str">
        <f ca="1">INDEX({"","_","-","="},IF(OR($D187 &gt;= BP$6, $E187 &lt; BO$6), 0, 1)+IF(OR($F187 &gt;= BP$6, $G187 &lt; BO$6), 0, 2)+1)</f>
        <v/>
      </c>
      <c r="BP187" s="68" t="str">
        <f ca="1">INDEX({"","_","-","="},IF(OR($D187 &gt;= BQ$6, $E187 &lt; BP$6), 0, 1)+IF(OR($F187 &gt;= BQ$6, $G187 &lt; BP$6), 0, 2)+1)</f>
        <v/>
      </c>
      <c r="BQ187" s="68" t="str">
        <f ca="1">INDEX({"","_","-","="},IF(OR($D187 &gt;= BR$6, $E187 &lt; BQ$6), 0, 1)+IF(OR($F187 &gt;= BR$6, $G187 &lt; BQ$6), 0, 2)+1)</f>
        <v/>
      </c>
      <c r="BR187" s="68" t="str">
        <f ca="1">INDEX({"","_","-","="},IF(OR($D187 &gt;= BS$6, $E187 &lt; BR$6), 0, 1)+IF(OR($F187 &gt;= BS$6, $G187 &lt; BR$6), 0, 2)+1)</f>
        <v/>
      </c>
      <c r="BS187" s="68" t="str">
        <f ca="1">INDEX({"","_","-","="},IF(OR($D187 &gt;= BT$6, $E187 &lt; BS$6), 0, 1)+IF(OR($F187 &gt;= BT$6, $G187 &lt; BS$6), 0, 2)+1)</f>
        <v/>
      </c>
      <c r="BT187" s="68" t="str">
        <f ca="1">INDEX({"","_","-","="},IF(OR($D187 &gt;= BU$6, $E187 &lt; BT$6), 0, 1)+IF(OR($F187 &gt;= BU$6, $G187 &lt; BT$6), 0, 2)+1)</f>
        <v/>
      </c>
      <c r="BU187" s="68" t="str">
        <f ca="1">INDEX({"","_","-","="},IF(OR($D187 &gt;= BV$6, $E187 &lt; BU$6), 0, 1)+IF(OR($F187 &gt;= BV$6, $G187 &lt; BU$6), 0, 2)+1)</f>
        <v/>
      </c>
      <c r="BV187" s="68" t="str">
        <f ca="1">INDEX({"","_","-","="},IF(OR($D187 &gt;= BW$6, $E187 &lt; BV$6), 0, 1)+IF(OR($F187 &gt;= BW$6, $G187 &lt; BV$6), 0, 2)+1)</f>
        <v/>
      </c>
      <c r="BW187" s="68" t="str">
        <f ca="1">INDEX({"","_","-","="},IF(OR($D187 &gt;= BX$6, $E187 &lt; BW$6), 0, 1)+IF(OR($F187 &gt;= BX$6, $G187 &lt; BW$6), 0, 2)+1)</f>
        <v/>
      </c>
      <c r="BX187" s="68" t="str">
        <f ca="1">INDEX({"","_","-","="},IF(OR($D187 &gt;= BY$6, $E187 &lt; BX$6), 0, 1)+IF(OR($F187 &gt;= BY$6, $G187 &lt; BX$6), 0, 2)+1)</f>
        <v/>
      </c>
      <c r="BY187" s="68" t="str">
        <f ca="1">INDEX({"","_","-","="},IF(OR($D187 &gt;= BZ$6, $E187 &lt; BY$6), 0, 1)+IF(OR($F187 &gt;= BZ$6, $G187 &lt; BY$6), 0, 2)+1)</f>
        <v/>
      </c>
      <c r="BZ187" s="68" t="str">
        <f ca="1">INDEX({"","_","-","="},IF(OR($D187 &gt;= CA$6, $E187 &lt; BZ$6), 0, 1)+IF(OR($F187 &gt;= CA$6, $G187 &lt; BZ$6), 0, 2)+1)</f>
        <v/>
      </c>
      <c r="CA187" s="68" t="str">
        <f ca="1">INDEX({"","_","-","="},IF(OR($D187 &gt;= CB$6, $E187 &lt; CA$6), 0, 1)+IF(OR($F187 &gt;= CB$6, $G187 &lt; CA$6), 0, 2)+1)</f>
        <v/>
      </c>
      <c r="CB187" s="68" t="str">
        <f ca="1">INDEX({"","_","-","="},IF(OR($D187 &gt;= CC$6, $E187 &lt; CB$6), 0, 1)+IF(OR($F187 &gt;= CC$6, $G187 &lt; CB$6), 0, 2)+1)</f>
        <v/>
      </c>
      <c r="CC187" s="68" t="str">
        <f ca="1">INDEX({"","_","-","="},IF(OR($D187 &gt;= CD$6, $E187 &lt; CC$6), 0, 1)+IF(OR($F187 &gt;= CD$6, $G187 &lt; CC$6), 0, 2)+1)</f>
        <v/>
      </c>
      <c r="CD187" s="68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IF('临-进度'!M183,'临-进度'!$A183,"")</f>
        <v/>
      </c>
      <c r="B188" s="8" t="str">
        <f ca="1">IF('临-进度'!M183,'临-进度'!$B183,"")</f>
        <v/>
      </c>
      <c r="C188" s="8" t="str">
        <f ca="1">IF('临-进度'!M183,'临-进度'!$E183,"")</f>
        <v/>
      </c>
      <c r="D188" s="40" t="str">
        <f ca="1">IF('临-进度'!$M183,'临-进度'!$I183,"")</f>
        <v/>
      </c>
      <c r="E188" s="40" t="str">
        <f ca="1">IF('临-进度'!$M183,'临-进度'!$AE183,"")</f>
        <v/>
      </c>
      <c r="F188" s="40" t="str">
        <f ca="1">IF('临-进度'!$M183,'临-进度'!$J183,"")</f>
        <v/>
      </c>
      <c r="G188" s="73" t="str">
        <f ca="1">IF('临-进度'!$M183,'临-进度'!$AF183,"")</f>
        <v/>
      </c>
      <c r="H188" s="68" t="str">
        <f ca="1">INDEX({"","_","-","="},IF(OR($D188 &gt;= I$6, $E188 &lt; H$6), 0, 1)+IF(OR($F188 &gt;= I$6, $G188 &lt; H$6), 0, 2)+1)</f>
        <v/>
      </c>
      <c r="I188" s="68" t="str">
        <f ca="1">INDEX({"","_","-","="},IF(OR($D188 &gt;= J$6, $E188 &lt; I$6), 0, 1)+IF(OR($F188 &gt;= J$6, $G188 &lt; I$6), 0, 2)+1)</f>
        <v/>
      </c>
      <c r="J188" s="68" t="str">
        <f ca="1">INDEX({"","_","-","="},IF(OR($D188 &gt;= K$6, $E188 &lt; J$6), 0, 1)+IF(OR($F188 &gt;= K$6, $G188 &lt; J$6), 0, 2)+1)</f>
        <v/>
      </c>
      <c r="K188" s="68" t="str">
        <f ca="1">INDEX({"","_","-","="},IF(OR($D188 &gt;= L$6, $E188 &lt; K$6), 0, 1)+IF(OR($F188 &gt;= L$6, $G188 &lt; K$6), 0, 2)+1)</f>
        <v/>
      </c>
      <c r="L188" s="68" t="str">
        <f ca="1">INDEX({"","_","-","="},IF(OR($D188 &gt;= M$6, $E188 &lt; L$6), 0, 1)+IF(OR($F188 &gt;= M$6, $G188 &lt; L$6), 0, 2)+1)</f>
        <v/>
      </c>
      <c r="M188" s="68" t="str">
        <f ca="1">INDEX({"","_","-","="},IF(OR($D188 &gt;= N$6, $E188 &lt; M$6), 0, 1)+IF(OR($F188 &gt;= N$6, $G188 &lt; M$6), 0, 2)+1)</f>
        <v/>
      </c>
      <c r="N188" s="68" t="str">
        <f ca="1">INDEX({"","_","-","="},IF(OR($D188 &gt;= O$6, $E188 &lt; N$6), 0, 1)+IF(OR($F188 &gt;= O$6, $G188 &lt; N$6), 0, 2)+1)</f>
        <v/>
      </c>
      <c r="O188" s="68" t="str">
        <f ca="1">INDEX({"","_","-","="},IF(OR($D188 &gt;= P$6, $E188 &lt; O$6), 0, 1)+IF(OR($F188 &gt;= P$6, $G188 &lt; O$6), 0, 2)+1)</f>
        <v/>
      </c>
      <c r="P188" s="68" t="str">
        <f ca="1">INDEX({"","_","-","="},IF(OR($D188 &gt;= Q$6, $E188 &lt; P$6), 0, 1)+IF(OR($F188 &gt;= Q$6, $G188 &lt; P$6), 0, 2)+1)</f>
        <v/>
      </c>
      <c r="Q188" s="68" t="str">
        <f ca="1">INDEX({"","_","-","="},IF(OR($D188 &gt;= R$6, $E188 &lt; Q$6), 0, 1)+IF(OR($F188 &gt;= R$6, $G188 &lt; Q$6), 0, 2)+1)</f>
        <v/>
      </c>
      <c r="R188" s="68" t="str">
        <f ca="1">INDEX({"","_","-","="},IF(OR($D188 &gt;= S$6, $E188 &lt; R$6), 0, 1)+IF(OR($F188 &gt;= S$6, $G188 &lt; R$6), 0, 2)+1)</f>
        <v/>
      </c>
      <c r="S188" s="68" t="str">
        <f ca="1">INDEX({"","_","-","="},IF(OR($D188 &gt;= T$6, $E188 &lt; S$6), 0, 1)+IF(OR($F188 &gt;= T$6, $G188 &lt; S$6), 0, 2)+1)</f>
        <v/>
      </c>
      <c r="T188" s="68" t="str">
        <f ca="1">INDEX({"","_","-","="},IF(OR($D188 &gt;= U$6, $E188 &lt; T$6), 0, 1)+IF(OR($F188 &gt;= U$6, $G188 &lt; T$6), 0, 2)+1)</f>
        <v/>
      </c>
      <c r="U188" s="68" t="str">
        <f ca="1">INDEX({"","_","-","="},IF(OR($D188 &gt;= V$6, $E188 &lt; U$6), 0, 1)+IF(OR($F188 &gt;= V$6, $G188 &lt; U$6), 0, 2)+1)</f>
        <v/>
      </c>
      <c r="V188" s="68" t="str">
        <f ca="1">INDEX({"","_","-","="},IF(OR($D188 &gt;= W$6, $E188 &lt; V$6), 0, 1)+IF(OR($F188 &gt;= W$6, $G188 &lt; V$6), 0, 2)+1)</f>
        <v/>
      </c>
      <c r="W188" s="68" t="str">
        <f ca="1">INDEX({"","_","-","="},IF(OR($D188 &gt;= X$6, $E188 &lt; W$6), 0, 1)+IF(OR($F188 &gt;= X$6, $G188 &lt; W$6), 0, 2)+1)</f>
        <v/>
      </c>
      <c r="X188" s="68" t="str">
        <f ca="1">INDEX({"","_","-","="},IF(OR($D188 &gt;= Y$6, $E188 &lt; X$6), 0, 1)+IF(OR($F188 &gt;= Y$6, $G188 &lt; X$6), 0, 2)+1)</f>
        <v/>
      </c>
      <c r="Y188" s="68" t="str">
        <f ca="1">INDEX({"","_","-","="},IF(OR($D188 &gt;= Z$6, $E188 &lt; Y$6), 0, 1)+IF(OR($F188 &gt;= Z$6, $G188 &lt; Y$6), 0, 2)+1)</f>
        <v/>
      </c>
      <c r="Z188" s="68" t="str">
        <f ca="1">INDEX({"","_","-","="},IF(OR($D188 &gt;= AA$6, $E188 &lt; Z$6), 0, 1)+IF(OR($F188 &gt;= AA$6, $G188 &lt; Z$6), 0, 2)+1)</f>
        <v/>
      </c>
      <c r="AA188" s="68" t="str">
        <f ca="1">INDEX({"","_","-","="},IF(OR($D188 &gt;= AB$6, $E188 &lt; AA$6), 0, 1)+IF(OR($F188 &gt;= AB$6, $G188 &lt; AA$6), 0, 2)+1)</f>
        <v/>
      </c>
      <c r="AB188" s="68" t="str">
        <f ca="1">INDEX({"","_","-","="},IF(OR($D188 &gt;= AC$6, $E188 &lt; AB$6), 0, 1)+IF(OR($F188 &gt;= AC$6, $G188 &lt; AB$6), 0, 2)+1)</f>
        <v/>
      </c>
      <c r="AC188" s="68" t="str">
        <f ca="1">INDEX({"","_","-","="},IF(OR($D188 &gt;= AD$6, $E188 &lt; AC$6), 0, 1)+IF(OR($F188 &gt;= AD$6, $G188 &lt; AC$6), 0, 2)+1)</f>
        <v/>
      </c>
      <c r="AD188" s="68" t="str">
        <f ca="1">INDEX({"","_","-","="},IF(OR($D188 &gt;= AE$6, $E188 &lt; AD$6), 0, 1)+IF(OR($F188 &gt;= AE$6, $G188 &lt; AD$6), 0, 2)+1)</f>
        <v/>
      </c>
      <c r="AE188" s="68" t="str">
        <f ca="1">INDEX({"","_","-","="},IF(OR($D188 &gt;= AF$6, $E188 &lt; AE$6), 0, 1)+IF(OR($F188 &gt;= AF$6, $G188 &lt; AE$6), 0, 2)+1)</f>
        <v/>
      </c>
      <c r="AF188" s="68" t="str">
        <f ca="1">INDEX({"","_","-","="},IF(OR($D188 &gt;= AG$6, $E188 &lt; AF$6), 0, 1)+IF(OR($F188 &gt;= AG$6, $G188 &lt; AF$6), 0, 2)+1)</f>
        <v/>
      </c>
      <c r="AG188" s="68" t="str">
        <f ca="1">INDEX({"","_","-","="},IF(OR($D188 &gt;= AH$6, $E188 &lt; AG$6), 0, 1)+IF(OR($F188 &gt;= AH$6, $G188 &lt; AG$6), 0, 2)+1)</f>
        <v/>
      </c>
      <c r="AH188" s="68" t="str">
        <f ca="1">INDEX({"","_","-","="},IF(OR($D188 &gt;= AI$6, $E188 &lt; AH$6), 0, 1)+IF(OR($F188 &gt;= AI$6, $G188 &lt; AH$6), 0, 2)+1)</f>
        <v/>
      </c>
      <c r="AI188" s="68" t="str">
        <f ca="1">INDEX({"","_","-","="},IF(OR($D188 &gt;= AJ$6, $E188 &lt; AI$6), 0, 1)+IF(OR($F188 &gt;= AJ$6, $G188 &lt; AI$6), 0, 2)+1)</f>
        <v/>
      </c>
      <c r="AJ188" s="68" t="str">
        <f ca="1">INDEX({"","_","-","="},IF(OR($D188 &gt;= AK$6, $E188 &lt; AJ$6), 0, 1)+IF(OR($F188 &gt;= AK$6, $G188 &lt; AJ$6), 0, 2)+1)</f>
        <v/>
      </c>
      <c r="AK188" s="68" t="str">
        <f ca="1">INDEX({"","_","-","="},IF(OR($D188 &gt;= AL$6, $E188 &lt; AK$6), 0, 1)+IF(OR($F188 &gt;= AL$6, $G188 &lt; AK$6), 0, 2)+1)</f>
        <v/>
      </c>
      <c r="AL188" s="68" t="str">
        <f ca="1">INDEX({"","_","-","="},IF(OR($D188 &gt;= AM$6, $E188 &lt; AL$6), 0, 1)+IF(OR($F188 &gt;= AM$6, $G188 &lt; AL$6), 0, 2)+1)</f>
        <v/>
      </c>
      <c r="AM188" s="68" t="str">
        <f ca="1">INDEX({"","_","-","="},IF(OR($D188 &gt;= AN$6, $E188 &lt; AM$6), 0, 1)+IF(OR($F188 &gt;= AN$6, $G188 &lt; AM$6), 0, 2)+1)</f>
        <v/>
      </c>
      <c r="AN188" s="68" t="str">
        <f ca="1">INDEX({"","_","-","="},IF(OR($D188 &gt;= AO$6, $E188 &lt; AN$6), 0, 1)+IF(OR($F188 &gt;= AO$6, $G188 &lt; AN$6), 0, 2)+1)</f>
        <v/>
      </c>
      <c r="AO188" s="68" t="str">
        <f ca="1">INDEX({"","_","-","="},IF(OR($D188 &gt;= AP$6, $E188 &lt; AO$6), 0, 1)+IF(OR($F188 &gt;= AP$6, $G188 &lt; AO$6), 0, 2)+1)</f>
        <v/>
      </c>
      <c r="AP188" s="68" t="str">
        <f ca="1">INDEX({"","_","-","="},IF(OR($D188 &gt;= AQ$6, $E188 &lt; AP$6), 0, 1)+IF(OR($F188 &gt;= AQ$6, $G188 &lt; AP$6), 0, 2)+1)</f>
        <v/>
      </c>
      <c r="AQ188" s="68" t="str">
        <f ca="1">INDEX({"","_","-","="},IF(OR($D188 &gt;= AR$6, $E188 &lt; AQ$6), 0, 1)+IF(OR($F188 &gt;= AR$6, $G188 &lt; AQ$6), 0, 2)+1)</f>
        <v/>
      </c>
      <c r="AR188" s="68" t="str">
        <f ca="1">INDEX({"","_","-","="},IF(OR($D188 &gt;= AS$6, $E188 &lt; AR$6), 0, 1)+IF(OR($F188 &gt;= AS$6, $G188 &lt; AR$6), 0, 2)+1)</f>
        <v/>
      </c>
      <c r="AS188" s="68" t="str">
        <f ca="1">INDEX({"","_","-","="},IF(OR($D188 &gt;= AT$6, $E188 &lt; AS$6), 0, 1)+IF(OR($F188 &gt;= AT$6, $G188 &lt; AS$6), 0, 2)+1)</f>
        <v/>
      </c>
      <c r="AT188" s="68" t="str">
        <f ca="1">INDEX({"","_","-","="},IF(OR($D188 &gt;= AU$6, $E188 &lt; AT$6), 0, 1)+IF(OR($F188 &gt;= AU$6, $G188 &lt; AT$6), 0, 2)+1)</f>
        <v/>
      </c>
      <c r="AU188" s="68" t="str">
        <f ca="1">INDEX({"","_","-","="},IF(OR($D188 &gt;= AV$6, $E188 &lt; AU$6), 0, 1)+IF(OR($F188 &gt;= AV$6, $G188 &lt; AU$6), 0, 2)+1)</f>
        <v/>
      </c>
      <c r="AV188" s="68" t="str">
        <f ca="1">INDEX({"","_","-","="},IF(OR($D188 &gt;= AW$6, $E188 &lt; AV$6), 0, 1)+IF(OR($F188 &gt;= AW$6, $G188 &lt; AV$6), 0, 2)+1)</f>
        <v/>
      </c>
      <c r="AW188" s="68" t="str">
        <f ca="1">INDEX({"","_","-","="},IF(OR($D188 &gt;= AX$6, $E188 &lt; AW$6), 0, 1)+IF(OR($F188 &gt;= AX$6, $G188 &lt; AW$6), 0, 2)+1)</f>
        <v/>
      </c>
      <c r="AX188" s="68" t="str">
        <f ca="1">INDEX({"","_","-","="},IF(OR($D188 &gt;= AY$6, $E188 &lt; AX$6), 0, 1)+IF(OR($F188 &gt;= AY$6, $G188 &lt; AX$6), 0, 2)+1)</f>
        <v/>
      </c>
      <c r="AY188" s="68" t="str">
        <f ca="1">INDEX({"","_","-","="},IF(OR($D188 &gt;= AZ$6, $E188 &lt; AY$6), 0, 1)+IF(OR($F188 &gt;= AZ$6, $G188 &lt; AY$6), 0, 2)+1)</f>
        <v/>
      </c>
      <c r="AZ188" s="68" t="str">
        <f ca="1">INDEX({"","_","-","="},IF(OR($D188 &gt;= BA$6, $E188 &lt; AZ$6), 0, 1)+IF(OR($F188 &gt;= BA$6, $G188 &lt; AZ$6), 0, 2)+1)</f>
        <v/>
      </c>
      <c r="BA188" s="68" t="str">
        <f ca="1">INDEX({"","_","-","="},IF(OR($D188 &gt;= BB$6, $E188 &lt; BA$6), 0, 1)+IF(OR($F188 &gt;= BB$6, $G188 &lt; BA$6), 0, 2)+1)</f>
        <v/>
      </c>
      <c r="BB188" s="68" t="str">
        <f ca="1">INDEX({"","_","-","="},IF(OR($D188 &gt;= BC$6, $E188 &lt; BB$6), 0, 1)+IF(OR($F188 &gt;= BC$6, $G188 &lt; BB$6), 0, 2)+1)</f>
        <v/>
      </c>
      <c r="BC188" s="68" t="str">
        <f ca="1">INDEX({"","_","-","="},IF(OR($D188 &gt;= BD$6, $E188 &lt; BC$6), 0, 1)+IF(OR($F188 &gt;= BD$6, $G188 &lt; BC$6), 0, 2)+1)</f>
        <v/>
      </c>
      <c r="BD188" s="68" t="str">
        <f ca="1">INDEX({"","_","-","="},IF(OR($D188 &gt;= BE$6, $E188 &lt; BD$6), 0, 1)+IF(OR($F188 &gt;= BE$6, $G188 &lt; BD$6), 0, 2)+1)</f>
        <v/>
      </c>
      <c r="BE188" s="68" t="str">
        <f ca="1">INDEX({"","_","-","="},IF(OR($D188 &gt;= BF$6, $E188 &lt; BE$6), 0, 1)+IF(OR($F188 &gt;= BF$6, $G188 &lt; BE$6), 0, 2)+1)</f>
        <v/>
      </c>
      <c r="BF188" s="68" t="str">
        <f ca="1">INDEX({"","_","-","="},IF(OR($D188 &gt;= BG$6, $E188 &lt; BF$6), 0, 1)+IF(OR($F188 &gt;= BG$6, $G188 &lt; BF$6), 0, 2)+1)</f>
        <v/>
      </c>
      <c r="BG188" s="68" t="str">
        <f ca="1">INDEX({"","_","-","="},IF(OR($D188 &gt;= BH$6, $E188 &lt; BG$6), 0, 1)+IF(OR($F188 &gt;= BH$6, $G188 &lt; BG$6), 0, 2)+1)</f>
        <v/>
      </c>
      <c r="BH188" s="68" t="str">
        <f ca="1">INDEX({"","_","-","="},IF(OR($D188 &gt;= BI$6, $E188 &lt; BH$6), 0, 1)+IF(OR($F188 &gt;= BI$6, $G188 &lt; BH$6), 0, 2)+1)</f>
        <v/>
      </c>
      <c r="BI188" s="68" t="str">
        <f ca="1">INDEX({"","_","-","="},IF(OR($D188 &gt;= BJ$6, $E188 &lt; BI$6), 0, 1)+IF(OR($F188 &gt;= BJ$6, $G188 &lt; BI$6), 0, 2)+1)</f>
        <v/>
      </c>
      <c r="BJ188" s="68" t="str">
        <f ca="1">INDEX({"","_","-","="},IF(OR($D188 &gt;= BK$6, $E188 &lt; BJ$6), 0, 1)+IF(OR($F188 &gt;= BK$6, $G188 &lt; BJ$6), 0, 2)+1)</f>
        <v/>
      </c>
      <c r="BK188" s="68" t="str">
        <f ca="1">INDEX({"","_","-","="},IF(OR($D188 &gt;= BL$6, $E188 &lt; BK$6), 0, 1)+IF(OR($F188 &gt;= BL$6, $G188 &lt; BK$6), 0, 2)+1)</f>
        <v/>
      </c>
      <c r="BL188" s="68" t="str">
        <f ca="1">INDEX({"","_","-","="},IF(OR($D188 &gt;= BM$6, $E188 &lt; BL$6), 0, 1)+IF(OR($F188 &gt;= BM$6, $G188 &lt; BL$6), 0, 2)+1)</f>
        <v/>
      </c>
      <c r="BM188" s="68" t="str">
        <f ca="1">INDEX({"","_","-","="},IF(OR($D188 &gt;= BN$6, $E188 &lt; BM$6), 0, 1)+IF(OR($F188 &gt;= BN$6, $G188 &lt; BM$6), 0, 2)+1)</f>
        <v/>
      </c>
      <c r="BN188" s="68" t="str">
        <f ca="1">INDEX({"","_","-","="},IF(OR($D188 &gt;= BO$6, $E188 &lt; BN$6), 0, 1)+IF(OR($F188 &gt;= BO$6, $G188 &lt; BN$6), 0, 2)+1)</f>
        <v/>
      </c>
      <c r="BO188" s="68" t="str">
        <f ca="1">INDEX({"","_","-","="},IF(OR($D188 &gt;= BP$6, $E188 &lt; BO$6), 0, 1)+IF(OR($F188 &gt;= BP$6, $G188 &lt; BO$6), 0, 2)+1)</f>
        <v/>
      </c>
      <c r="BP188" s="68" t="str">
        <f ca="1">INDEX({"","_","-","="},IF(OR($D188 &gt;= BQ$6, $E188 &lt; BP$6), 0, 1)+IF(OR($F188 &gt;= BQ$6, $G188 &lt; BP$6), 0, 2)+1)</f>
        <v/>
      </c>
      <c r="BQ188" s="68" t="str">
        <f ca="1">INDEX({"","_","-","="},IF(OR($D188 &gt;= BR$6, $E188 &lt; BQ$6), 0, 1)+IF(OR($F188 &gt;= BR$6, $G188 &lt; BQ$6), 0, 2)+1)</f>
        <v/>
      </c>
      <c r="BR188" s="68" t="str">
        <f ca="1">INDEX({"","_","-","="},IF(OR($D188 &gt;= BS$6, $E188 &lt; BR$6), 0, 1)+IF(OR($F188 &gt;= BS$6, $G188 &lt; BR$6), 0, 2)+1)</f>
        <v/>
      </c>
      <c r="BS188" s="68" t="str">
        <f ca="1">INDEX({"","_","-","="},IF(OR($D188 &gt;= BT$6, $E188 &lt; BS$6), 0, 1)+IF(OR($F188 &gt;= BT$6, $G188 &lt; BS$6), 0, 2)+1)</f>
        <v/>
      </c>
      <c r="BT188" s="68" t="str">
        <f ca="1">INDEX({"","_","-","="},IF(OR($D188 &gt;= BU$6, $E188 &lt; BT$6), 0, 1)+IF(OR($F188 &gt;= BU$6, $G188 &lt; BT$6), 0, 2)+1)</f>
        <v/>
      </c>
      <c r="BU188" s="68" t="str">
        <f ca="1">INDEX({"","_","-","="},IF(OR($D188 &gt;= BV$6, $E188 &lt; BU$6), 0, 1)+IF(OR($F188 &gt;= BV$6, $G188 &lt; BU$6), 0, 2)+1)</f>
        <v/>
      </c>
      <c r="BV188" s="68" t="str">
        <f ca="1">INDEX({"","_","-","="},IF(OR($D188 &gt;= BW$6, $E188 &lt; BV$6), 0, 1)+IF(OR($F188 &gt;= BW$6, $G188 &lt; BV$6), 0, 2)+1)</f>
        <v/>
      </c>
      <c r="BW188" s="68" t="str">
        <f ca="1">INDEX({"","_","-","="},IF(OR($D188 &gt;= BX$6, $E188 &lt; BW$6), 0, 1)+IF(OR($F188 &gt;= BX$6, $G188 &lt; BW$6), 0, 2)+1)</f>
        <v/>
      </c>
      <c r="BX188" s="68" t="str">
        <f ca="1">INDEX({"","_","-","="},IF(OR($D188 &gt;= BY$6, $E188 &lt; BX$6), 0, 1)+IF(OR($F188 &gt;= BY$6, $G188 &lt; BX$6), 0, 2)+1)</f>
        <v/>
      </c>
      <c r="BY188" s="68" t="str">
        <f ca="1">INDEX({"","_","-","="},IF(OR($D188 &gt;= BZ$6, $E188 &lt; BY$6), 0, 1)+IF(OR($F188 &gt;= BZ$6, $G188 &lt; BY$6), 0, 2)+1)</f>
        <v/>
      </c>
      <c r="BZ188" s="68" t="str">
        <f ca="1">INDEX({"","_","-","="},IF(OR($D188 &gt;= CA$6, $E188 &lt; BZ$6), 0, 1)+IF(OR($F188 &gt;= CA$6, $G188 &lt; BZ$6), 0, 2)+1)</f>
        <v/>
      </c>
      <c r="CA188" s="68" t="str">
        <f ca="1">INDEX({"","_","-","="},IF(OR($D188 &gt;= CB$6, $E188 &lt; CA$6), 0, 1)+IF(OR($F188 &gt;= CB$6, $G188 &lt; CA$6), 0, 2)+1)</f>
        <v/>
      </c>
      <c r="CB188" s="68" t="str">
        <f ca="1">INDEX({"","_","-","="},IF(OR($D188 &gt;= CC$6, $E188 &lt; CB$6), 0, 1)+IF(OR($F188 &gt;= CC$6, $G188 &lt; CB$6), 0, 2)+1)</f>
        <v/>
      </c>
      <c r="CC188" s="68" t="str">
        <f ca="1">INDEX({"","_","-","="},IF(OR($D188 &gt;= CD$6, $E188 &lt; CC$6), 0, 1)+IF(OR($F188 &gt;= CD$6, $G188 &lt; CC$6), 0, 2)+1)</f>
        <v/>
      </c>
      <c r="CD188" s="68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IF('临-进度'!M184,'临-进度'!$A184,"")</f>
        <v/>
      </c>
      <c r="B189" s="8" t="str">
        <f ca="1">IF('临-进度'!M184,'临-进度'!$B184,"")</f>
        <v/>
      </c>
      <c r="C189" s="8" t="str">
        <f ca="1">IF('临-进度'!M184,'临-进度'!$E184,"")</f>
        <v/>
      </c>
      <c r="D189" s="40" t="str">
        <f ca="1">IF('临-进度'!$M184,'临-进度'!$I184,"")</f>
        <v/>
      </c>
      <c r="E189" s="40" t="str">
        <f ca="1">IF('临-进度'!$M184,'临-进度'!$AE184,"")</f>
        <v/>
      </c>
      <c r="F189" s="40" t="str">
        <f ca="1">IF('临-进度'!$M184,'临-进度'!$J184,"")</f>
        <v/>
      </c>
      <c r="G189" s="73" t="str">
        <f ca="1">IF('临-进度'!$M184,'临-进度'!$AF184,"")</f>
        <v/>
      </c>
      <c r="H189" s="68" t="str">
        <f ca="1">INDEX({"","_","-","="},IF(OR($D189 &gt;= I$6, $E189 &lt; H$6), 0, 1)+IF(OR($F189 &gt;= I$6, $G189 &lt; H$6), 0, 2)+1)</f>
        <v/>
      </c>
      <c r="I189" s="68" t="str">
        <f ca="1">INDEX({"","_","-","="},IF(OR($D189 &gt;= J$6, $E189 &lt; I$6), 0, 1)+IF(OR($F189 &gt;= J$6, $G189 &lt; I$6), 0, 2)+1)</f>
        <v/>
      </c>
      <c r="J189" s="68" t="str">
        <f ca="1">INDEX({"","_","-","="},IF(OR($D189 &gt;= K$6, $E189 &lt; J$6), 0, 1)+IF(OR($F189 &gt;= K$6, $G189 &lt; J$6), 0, 2)+1)</f>
        <v/>
      </c>
      <c r="K189" s="68" t="str">
        <f ca="1">INDEX({"","_","-","="},IF(OR($D189 &gt;= L$6, $E189 &lt; K$6), 0, 1)+IF(OR($F189 &gt;= L$6, $G189 &lt; K$6), 0, 2)+1)</f>
        <v/>
      </c>
      <c r="L189" s="68" t="str">
        <f ca="1">INDEX({"","_","-","="},IF(OR($D189 &gt;= M$6, $E189 &lt; L$6), 0, 1)+IF(OR($F189 &gt;= M$6, $G189 &lt; L$6), 0, 2)+1)</f>
        <v/>
      </c>
      <c r="M189" s="68" t="str">
        <f ca="1">INDEX({"","_","-","="},IF(OR($D189 &gt;= N$6, $E189 &lt; M$6), 0, 1)+IF(OR($F189 &gt;= N$6, $G189 &lt; M$6), 0, 2)+1)</f>
        <v/>
      </c>
      <c r="N189" s="68" t="str">
        <f ca="1">INDEX({"","_","-","="},IF(OR($D189 &gt;= O$6, $E189 &lt; N$6), 0, 1)+IF(OR($F189 &gt;= O$6, $G189 &lt; N$6), 0, 2)+1)</f>
        <v/>
      </c>
      <c r="O189" s="68" t="str">
        <f ca="1">INDEX({"","_","-","="},IF(OR($D189 &gt;= P$6, $E189 &lt; O$6), 0, 1)+IF(OR($F189 &gt;= P$6, $G189 &lt; O$6), 0, 2)+1)</f>
        <v/>
      </c>
      <c r="P189" s="68" t="str">
        <f ca="1">INDEX({"","_","-","="},IF(OR($D189 &gt;= Q$6, $E189 &lt; P$6), 0, 1)+IF(OR($F189 &gt;= Q$6, $G189 &lt; P$6), 0, 2)+1)</f>
        <v/>
      </c>
      <c r="Q189" s="68" t="str">
        <f ca="1">INDEX({"","_","-","="},IF(OR($D189 &gt;= R$6, $E189 &lt; Q$6), 0, 1)+IF(OR($F189 &gt;= R$6, $G189 &lt; Q$6), 0, 2)+1)</f>
        <v/>
      </c>
      <c r="R189" s="68" t="str">
        <f ca="1">INDEX({"","_","-","="},IF(OR($D189 &gt;= S$6, $E189 &lt; R$6), 0, 1)+IF(OR($F189 &gt;= S$6, $G189 &lt; R$6), 0, 2)+1)</f>
        <v/>
      </c>
      <c r="S189" s="68" t="str">
        <f ca="1">INDEX({"","_","-","="},IF(OR($D189 &gt;= T$6, $E189 &lt; S$6), 0, 1)+IF(OR($F189 &gt;= T$6, $G189 &lt; S$6), 0, 2)+1)</f>
        <v/>
      </c>
      <c r="T189" s="68" t="str">
        <f ca="1">INDEX({"","_","-","="},IF(OR($D189 &gt;= U$6, $E189 &lt; T$6), 0, 1)+IF(OR($F189 &gt;= U$6, $G189 &lt; T$6), 0, 2)+1)</f>
        <v/>
      </c>
      <c r="U189" s="68" t="str">
        <f ca="1">INDEX({"","_","-","="},IF(OR($D189 &gt;= V$6, $E189 &lt; U$6), 0, 1)+IF(OR($F189 &gt;= V$6, $G189 &lt; U$6), 0, 2)+1)</f>
        <v/>
      </c>
      <c r="V189" s="68" t="str">
        <f ca="1">INDEX({"","_","-","="},IF(OR($D189 &gt;= W$6, $E189 &lt; V$6), 0, 1)+IF(OR($F189 &gt;= W$6, $G189 &lt; V$6), 0, 2)+1)</f>
        <v/>
      </c>
      <c r="W189" s="68" t="str">
        <f ca="1">INDEX({"","_","-","="},IF(OR($D189 &gt;= X$6, $E189 &lt; W$6), 0, 1)+IF(OR($F189 &gt;= X$6, $G189 &lt; W$6), 0, 2)+1)</f>
        <v/>
      </c>
      <c r="X189" s="68" t="str">
        <f ca="1">INDEX({"","_","-","="},IF(OR($D189 &gt;= Y$6, $E189 &lt; X$6), 0, 1)+IF(OR($F189 &gt;= Y$6, $G189 &lt; X$6), 0, 2)+1)</f>
        <v/>
      </c>
      <c r="Y189" s="68" t="str">
        <f ca="1">INDEX({"","_","-","="},IF(OR($D189 &gt;= Z$6, $E189 &lt; Y$6), 0, 1)+IF(OR($F189 &gt;= Z$6, $G189 &lt; Y$6), 0, 2)+1)</f>
        <v/>
      </c>
      <c r="Z189" s="68" t="str">
        <f ca="1">INDEX({"","_","-","="},IF(OR($D189 &gt;= AA$6, $E189 &lt; Z$6), 0, 1)+IF(OR($F189 &gt;= AA$6, $G189 &lt; Z$6), 0, 2)+1)</f>
        <v/>
      </c>
      <c r="AA189" s="68" t="str">
        <f ca="1">INDEX({"","_","-","="},IF(OR($D189 &gt;= AB$6, $E189 &lt; AA$6), 0, 1)+IF(OR($F189 &gt;= AB$6, $G189 &lt; AA$6), 0, 2)+1)</f>
        <v/>
      </c>
      <c r="AB189" s="68" t="str">
        <f ca="1">INDEX({"","_","-","="},IF(OR($D189 &gt;= AC$6, $E189 &lt; AB$6), 0, 1)+IF(OR($F189 &gt;= AC$6, $G189 &lt; AB$6), 0, 2)+1)</f>
        <v/>
      </c>
      <c r="AC189" s="68" t="str">
        <f ca="1">INDEX({"","_","-","="},IF(OR($D189 &gt;= AD$6, $E189 &lt; AC$6), 0, 1)+IF(OR($F189 &gt;= AD$6, $G189 &lt; AC$6), 0, 2)+1)</f>
        <v/>
      </c>
      <c r="AD189" s="68" t="str">
        <f ca="1">INDEX({"","_","-","="},IF(OR($D189 &gt;= AE$6, $E189 &lt; AD$6), 0, 1)+IF(OR($F189 &gt;= AE$6, $G189 &lt; AD$6), 0, 2)+1)</f>
        <v/>
      </c>
      <c r="AE189" s="68" t="str">
        <f ca="1">INDEX({"","_","-","="},IF(OR($D189 &gt;= AF$6, $E189 &lt; AE$6), 0, 1)+IF(OR($F189 &gt;= AF$6, $G189 &lt; AE$6), 0, 2)+1)</f>
        <v/>
      </c>
      <c r="AF189" s="68" t="str">
        <f ca="1">INDEX({"","_","-","="},IF(OR($D189 &gt;= AG$6, $E189 &lt; AF$6), 0, 1)+IF(OR($F189 &gt;= AG$6, $G189 &lt; AF$6), 0, 2)+1)</f>
        <v/>
      </c>
      <c r="AG189" s="68" t="str">
        <f ca="1">INDEX({"","_","-","="},IF(OR($D189 &gt;= AH$6, $E189 &lt; AG$6), 0, 1)+IF(OR($F189 &gt;= AH$6, $G189 &lt; AG$6), 0, 2)+1)</f>
        <v/>
      </c>
      <c r="AH189" s="68" t="str">
        <f ca="1">INDEX({"","_","-","="},IF(OR($D189 &gt;= AI$6, $E189 &lt; AH$6), 0, 1)+IF(OR($F189 &gt;= AI$6, $G189 &lt; AH$6), 0, 2)+1)</f>
        <v/>
      </c>
      <c r="AI189" s="68" t="str">
        <f ca="1">INDEX({"","_","-","="},IF(OR($D189 &gt;= AJ$6, $E189 &lt; AI$6), 0, 1)+IF(OR($F189 &gt;= AJ$6, $G189 &lt; AI$6), 0, 2)+1)</f>
        <v/>
      </c>
      <c r="AJ189" s="68" t="str">
        <f ca="1">INDEX({"","_","-","="},IF(OR($D189 &gt;= AK$6, $E189 &lt; AJ$6), 0, 1)+IF(OR($F189 &gt;= AK$6, $G189 &lt; AJ$6), 0, 2)+1)</f>
        <v/>
      </c>
      <c r="AK189" s="68" t="str">
        <f ca="1">INDEX({"","_","-","="},IF(OR($D189 &gt;= AL$6, $E189 &lt; AK$6), 0, 1)+IF(OR($F189 &gt;= AL$6, $G189 &lt; AK$6), 0, 2)+1)</f>
        <v/>
      </c>
      <c r="AL189" s="68" t="str">
        <f ca="1">INDEX({"","_","-","="},IF(OR($D189 &gt;= AM$6, $E189 &lt; AL$6), 0, 1)+IF(OR($F189 &gt;= AM$6, $G189 &lt; AL$6), 0, 2)+1)</f>
        <v/>
      </c>
      <c r="AM189" s="68" t="str">
        <f ca="1">INDEX({"","_","-","="},IF(OR($D189 &gt;= AN$6, $E189 &lt; AM$6), 0, 1)+IF(OR($F189 &gt;= AN$6, $G189 &lt; AM$6), 0, 2)+1)</f>
        <v/>
      </c>
      <c r="AN189" s="68" t="str">
        <f ca="1">INDEX({"","_","-","="},IF(OR($D189 &gt;= AO$6, $E189 &lt; AN$6), 0, 1)+IF(OR($F189 &gt;= AO$6, $G189 &lt; AN$6), 0, 2)+1)</f>
        <v/>
      </c>
      <c r="AO189" s="68" t="str">
        <f ca="1">INDEX({"","_","-","="},IF(OR($D189 &gt;= AP$6, $E189 &lt; AO$6), 0, 1)+IF(OR($F189 &gt;= AP$6, $G189 &lt; AO$6), 0, 2)+1)</f>
        <v/>
      </c>
      <c r="AP189" s="68" t="str">
        <f ca="1">INDEX({"","_","-","="},IF(OR($D189 &gt;= AQ$6, $E189 &lt; AP$6), 0, 1)+IF(OR($F189 &gt;= AQ$6, $G189 &lt; AP$6), 0, 2)+1)</f>
        <v/>
      </c>
      <c r="AQ189" s="68" t="str">
        <f ca="1">INDEX({"","_","-","="},IF(OR($D189 &gt;= AR$6, $E189 &lt; AQ$6), 0, 1)+IF(OR($F189 &gt;= AR$6, $G189 &lt; AQ$6), 0, 2)+1)</f>
        <v/>
      </c>
      <c r="AR189" s="68" t="str">
        <f ca="1">INDEX({"","_","-","="},IF(OR($D189 &gt;= AS$6, $E189 &lt; AR$6), 0, 1)+IF(OR($F189 &gt;= AS$6, $G189 &lt; AR$6), 0, 2)+1)</f>
        <v/>
      </c>
      <c r="AS189" s="68" t="str">
        <f ca="1">INDEX({"","_","-","="},IF(OR($D189 &gt;= AT$6, $E189 &lt; AS$6), 0, 1)+IF(OR($F189 &gt;= AT$6, $G189 &lt; AS$6), 0, 2)+1)</f>
        <v/>
      </c>
      <c r="AT189" s="68" t="str">
        <f ca="1">INDEX({"","_","-","="},IF(OR($D189 &gt;= AU$6, $E189 &lt; AT$6), 0, 1)+IF(OR($F189 &gt;= AU$6, $G189 &lt; AT$6), 0, 2)+1)</f>
        <v/>
      </c>
      <c r="AU189" s="68" t="str">
        <f ca="1">INDEX({"","_","-","="},IF(OR($D189 &gt;= AV$6, $E189 &lt; AU$6), 0, 1)+IF(OR($F189 &gt;= AV$6, $G189 &lt; AU$6), 0, 2)+1)</f>
        <v/>
      </c>
      <c r="AV189" s="68" t="str">
        <f ca="1">INDEX({"","_","-","="},IF(OR($D189 &gt;= AW$6, $E189 &lt; AV$6), 0, 1)+IF(OR($F189 &gt;= AW$6, $G189 &lt; AV$6), 0, 2)+1)</f>
        <v/>
      </c>
      <c r="AW189" s="68" t="str">
        <f ca="1">INDEX({"","_","-","="},IF(OR($D189 &gt;= AX$6, $E189 &lt; AW$6), 0, 1)+IF(OR($F189 &gt;= AX$6, $G189 &lt; AW$6), 0, 2)+1)</f>
        <v/>
      </c>
      <c r="AX189" s="68" t="str">
        <f ca="1">INDEX({"","_","-","="},IF(OR($D189 &gt;= AY$6, $E189 &lt; AX$6), 0, 1)+IF(OR($F189 &gt;= AY$6, $G189 &lt; AX$6), 0, 2)+1)</f>
        <v/>
      </c>
      <c r="AY189" s="68" t="str">
        <f ca="1">INDEX({"","_","-","="},IF(OR($D189 &gt;= AZ$6, $E189 &lt; AY$6), 0, 1)+IF(OR($F189 &gt;= AZ$6, $G189 &lt; AY$6), 0, 2)+1)</f>
        <v/>
      </c>
      <c r="AZ189" s="68" t="str">
        <f ca="1">INDEX({"","_","-","="},IF(OR($D189 &gt;= BA$6, $E189 &lt; AZ$6), 0, 1)+IF(OR($F189 &gt;= BA$6, $G189 &lt; AZ$6), 0, 2)+1)</f>
        <v/>
      </c>
      <c r="BA189" s="68" t="str">
        <f ca="1">INDEX({"","_","-","="},IF(OR($D189 &gt;= BB$6, $E189 &lt; BA$6), 0, 1)+IF(OR($F189 &gt;= BB$6, $G189 &lt; BA$6), 0, 2)+1)</f>
        <v/>
      </c>
      <c r="BB189" s="68" t="str">
        <f ca="1">INDEX({"","_","-","="},IF(OR($D189 &gt;= BC$6, $E189 &lt; BB$6), 0, 1)+IF(OR($F189 &gt;= BC$6, $G189 &lt; BB$6), 0, 2)+1)</f>
        <v/>
      </c>
      <c r="BC189" s="68" t="str">
        <f ca="1">INDEX({"","_","-","="},IF(OR($D189 &gt;= BD$6, $E189 &lt; BC$6), 0, 1)+IF(OR($F189 &gt;= BD$6, $G189 &lt; BC$6), 0, 2)+1)</f>
        <v/>
      </c>
      <c r="BD189" s="68" t="str">
        <f ca="1">INDEX({"","_","-","="},IF(OR($D189 &gt;= BE$6, $E189 &lt; BD$6), 0, 1)+IF(OR($F189 &gt;= BE$6, $G189 &lt; BD$6), 0, 2)+1)</f>
        <v/>
      </c>
      <c r="BE189" s="68" t="str">
        <f ca="1">INDEX({"","_","-","="},IF(OR($D189 &gt;= BF$6, $E189 &lt; BE$6), 0, 1)+IF(OR($F189 &gt;= BF$6, $G189 &lt; BE$6), 0, 2)+1)</f>
        <v/>
      </c>
      <c r="BF189" s="68" t="str">
        <f ca="1">INDEX({"","_","-","="},IF(OR($D189 &gt;= BG$6, $E189 &lt; BF$6), 0, 1)+IF(OR($F189 &gt;= BG$6, $G189 &lt; BF$6), 0, 2)+1)</f>
        <v/>
      </c>
      <c r="BG189" s="68" t="str">
        <f ca="1">INDEX({"","_","-","="},IF(OR($D189 &gt;= BH$6, $E189 &lt; BG$6), 0, 1)+IF(OR($F189 &gt;= BH$6, $G189 &lt; BG$6), 0, 2)+1)</f>
        <v/>
      </c>
      <c r="BH189" s="68" t="str">
        <f ca="1">INDEX({"","_","-","="},IF(OR($D189 &gt;= BI$6, $E189 &lt; BH$6), 0, 1)+IF(OR($F189 &gt;= BI$6, $G189 &lt; BH$6), 0, 2)+1)</f>
        <v/>
      </c>
      <c r="BI189" s="68" t="str">
        <f ca="1">INDEX({"","_","-","="},IF(OR($D189 &gt;= BJ$6, $E189 &lt; BI$6), 0, 1)+IF(OR($F189 &gt;= BJ$6, $G189 &lt; BI$6), 0, 2)+1)</f>
        <v/>
      </c>
      <c r="BJ189" s="68" t="str">
        <f ca="1">INDEX({"","_","-","="},IF(OR($D189 &gt;= BK$6, $E189 &lt; BJ$6), 0, 1)+IF(OR($F189 &gt;= BK$6, $G189 &lt; BJ$6), 0, 2)+1)</f>
        <v/>
      </c>
      <c r="BK189" s="68" t="str">
        <f ca="1">INDEX({"","_","-","="},IF(OR($D189 &gt;= BL$6, $E189 &lt; BK$6), 0, 1)+IF(OR($F189 &gt;= BL$6, $G189 &lt; BK$6), 0, 2)+1)</f>
        <v/>
      </c>
      <c r="BL189" s="68" t="str">
        <f ca="1">INDEX({"","_","-","="},IF(OR($D189 &gt;= BM$6, $E189 &lt; BL$6), 0, 1)+IF(OR($F189 &gt;= BM$6, $G189 &lt; BL$6), 0, 2)+1)</f>
        <v/>
      </c>
      <c r="BM189" s="68" t="str">
        <f ca="1">INDEX({"","_","-","="},IF(OR($D189 &gt;= BN$6, $E189 &lt; BM$6), 0, 1)+IF(OR($F189 &gt;= BN$6, $G189 &lt; BM$6), 0, 2)+1)</f>
        <v/>
      </c>
      <c r="BN189" s="68" t="str">
        <f ca="1">INDEX({"","_","-","="},IF(OR($D189 &gt;= BO$6, $E189 &lt; BN$6), 0, 1)+IF(OR($F189 &gt;= BO$6, $G189 &lt; BN$6), 0, 2)+1)</f>
        <v/>
      </c>
      <c r="BO189" s="68" t="str">
        <f ca="1">INDEX({"","_","-","="},IF(OR($D189 &gt;= BP$6, $E189 &lt; BO$6), 0, 1)+IF(OR($F189 &gt;= BP$6, $G189 &lt; BO$6), 0, 2)+1)</f>
        <v/>
      </c>
      <c r="BP189" s="68" t="str">
        <f ca="1">INDEX({"","_","-","="},IF(OR($D189 &gt;= BQ$6, $E189 &lt; BP$6), 0, 1)+IF(OR($F189 &gt;= BQ$6, $G189 &lt; BP$6), 0, 2)+1)</f>
        <v/>
      </c>
      <c r="BQ189" s="68" t="str">
        <f ca="1">INDEX({"","_","-","="},IF(OR($D189 &gt;= BR$6, $E189 &lt; BQ$6), 0, 1)+IF(OR($F189 &gt;= BR$6, $G189 &lt; BQ$6), 0, 2)+1)</f>
        <v/>
      </c>
      <c r="BR189" s="68" t="str">
        <f ca="1">INDEX({"","_","-","="},IF(OR($D189 &gt;= BS$6, $E189 &lt; BR$6), 0, 1)+IF(OR($F189 &gt;= BS$6, $G189 &lt; BR$6), 0, 2)+1)</f>
        <v/>
      </c>
      <c r="BS189" s="68" t="str">
        <f ca="1">INDEX({"","_","-","="},IF(OR($D189 &gt;= BT$6, $E189 &lt; BS$6), 0, 1)+IF(OR($F189 &gt;= BT$6, $G189 &lt; BS$6), 0, 2)+1)</f>
        <v/>
      </c>
      <c r="BT189" s="68" t="str">
        <f ca="1">INDEX({"","_","-","="},IF(OR($D189 &gt;= BU$6, $E189 &lt; BT$6), 0, 1)+IF(OR($F189 &gt;= BU$6, $G189 &lt; BT$6), 0, 2)+1)</f>
        <v/>
      </c>
      <c r="BU189" s="68" t="str">
        <f ca="1">INDEX({"","_","-","="},IF(OR($D189 &gt;= BV$6, $E189 &lt; BU$6), 0, 1)+IF(OR($F189 &gt;= BV$6, $G189 &lt; BU$6), 0, 2)+1)</f>
        <v/>
      </c>
      <c r="BV189" s="68" t="str">
        <f ca="1">INDEX({"","_","-","="},IF(OR($D189 &gt;= BW$6, $E189 &lt; BV$6), 0, 1)+IF(OR($F189 &gt;= BW$6, $G189 &lt; BV$6), 0, 2)+1)</f>
        <v/>
      </c>
      <c r="BW189" s="68" t="str">
        <f ca="1">INDEX({"","_","-","="},IF(OR($D189 &gt;= BX$6, $E189 &lt; BW$6), 0, 1)+IF(OR($F189 &gt;= BX$6, $G189 &lt; BW$6), 0, 2)+1)</f>
        <v/>
      </c>
      <c r="BX189" s="68" t="str">
        <f ca="1">INDEX({"","_","-","="},IF(OR($D189 &gt;= BY$6, $E189 &lt; BX$6), 0, 1)+IF(OR($F189 &gt;= BY$6, $G189 &lt; BX$6), 0, 2)+1)</f>
        <v/>
      </c>
      <c r="BY189" s="68" t="str">
        <f ca="1">INDEX({"","_","-","="},IF(OR($D189 &gt;= BZ$6, $E189 &lt; BY$6), 0, 1)+IF(OR($F189 &gt;= BZ$6, $G189 &lt; BY$6), 0, 2)+1)</f>
        <v/>
      </c>
      <c r="BZ189" s="68" t="str">
        <f ca="1">INDEX({"","_","-","="},IF(OR($D189 &gt;= CA$6, $E189 &lt; BZ$6), 0, 1)+IF(OR($F189 &gt;= CA$6, $G189 &lt; BZ$6), 0, 2)+1)</f>
        <v/>
      </c>
      <c r="CA189" s="68" t="str">
        <f ca="1">INDEX({"","_","-","="},IF(OR($D189 &gt;= CB$6, $E189 &lt; CA$6), 0, 1)+IF(OR($F189 &gt;= CB$6, $G189 &lt; CA$6), 0, 2)+1)</f>
        <v/>
      </c>
      <c r="CB189" s="68" t="str">
        <f ca="1">INDEX({"","_","-","="},IF(OR($D189 &gt;= CC$6, $E189 &lt; CB$6), 0, 1)+IF(OR($F189 &gt;= CC$6, $G189 &lt; CB$6), 0, 2)+1)</f>
        <v/>
      </c>
      <c r="CC189" s="68" t="str">
        <f ca="1">INDEX({"","_","-","="},IF(OR($D189 &gt;= CD$6, $E189 &lt; CC$6), 0, 1)+IF(OR($F189 &gt;= CD$6, $G189 &lt; CC$6), 0, 2)+1)</f>
        <v/>
      </c>
      <c r="CD189" s="68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IF('临-进度'!M185,'临-进度'!$A185,"")</f>
        <v/>
      </c>
      <c r="B190" s="8" t="str">
        <f ca="1">IF('临-进度'!M185,'临-进度'!$B185,"")</f>
        <v/>
      </c>
      <c r="C190" s="8" t="str">
        <f ca="1">IF('临-进度'!M185,'临-进度'!$E185,"")</f>
        <v/>
      </c>
      <c r="D190" s="40" t="str">
        <f ca="1">IF('临-进度'!$M185,'临-进度'!$I185,"")</f>
        <v/>
      </c>
      <c r="E190" s="40" t="str">
        <f ca="1">IF('临-进度'!$M185,'临-进度'!$AE185,"")</f>
        <v/>
      </c>
      <c r="F190" s="40" t="str">
        <f ca="1">IF('临-进度'!$M185,'临-进度'!$J185,"")</f>
        <v/>
      </c>
      <c r="G190" s="73" t="str">
        <f ca="1">IF('临-进度'!$M185,'临-进度'!$AF185,"")</f>
        <v/>
      </c>
      <c r="H190" s="68" t="str">
        <f ca="1">INDEX({"","_","-","="},IF(OR($D190 &gt;= I$6, $E190 &lt; H$6), 0, 1)+IF(OR($F190 &gt;= I$6, $G190 &lt; H$6), 0, 2)+1)</f>
        <v/>
      </c>
      <c r="I190" s="68" t="str">
        <f ca="1">INDEX({"","_","-","="},IF(OR($D190 &gt;= J$6, $E190 &lt; I$6), 0, 1)+IF(OR($F190 &gt;= J$6, $G190 &lt; I$6), 0, 2)+1)</f>
        <v/>
      </c>
      <c r="J190" s="68" t="str">
        <f ca="1">INDEX({"","_","-","="},IF(OR($D190 &gt;= K$6, $E190 &lt; J$6), 0, 1)+IF(OR($F190 &gt;= K$6, $G190 &lt; J$6), 0, 2)+1)</f>
        <v/>
      </c>
      <c r="K190" s="68" t="str">
        <f ca="1">INDEX({"","_","-","="},IF(OR($D190 &gt;= L$6, $E190 &lt; K$6), 0, 1)+IF(OR($F190 &gt;= L$6, $G190 &lt; K$6), 0, 2)+1)</f>
        <v/>
      </c>
      <c r="L190" s="68" t="str">
        <f ca="1">INDEX({"","_","-","="},IF(OR($D190 &gt;= M$6, $E190 &lt; L$6), 0, 1)+IF(OR($F190 &gt;= M$6, $G190 &lt; L$6), 0, 2)+1)</f>
        <v/>
      </c>
      <c r="M190" s="68" t="str">
        <f ca="1">INDEX({"","_","-","="},IF(OR($D190 &gt;= N$6, $E190 &lt; M$6), 0, 1)+IF(OR($F190 &gt;= N$6, $G190 &lt; M$6), 0, 2)+1)</f>
        <v/>
      </c>
      <c r="N190" s="68" t="str">
        <f ca="1">INDEX({"","_","-","="},IF(OR($D190 &gt;= O$6, $E190 &lt; N$6), 0, 1)+IF(OR($F190 &gt;= O$6, $G190 &lt; N$6), 0, 2)+1)</f>
        <v/>
      </c>
      <c r="O190" s="68" t="str">
        <f ca="1">INDEX({"","_","-","="},IF(OR($D190 &gt;= P$6, $E190 &lt; O$6), 0, 1)+IF(OR($F190 &gt;= P$6, $G190 &lt; O$6), 0, 2)+1)</f>
        <v/>
      </c>
      <c r="P190" s="68" t="str">
        <f ca="1">INDEX({"","_","-","="},IF(OR($D190 &gt;= Q$6, $E190 &lt; P$6), 0, 1)+IF(OR($F190 &gt;= Q$6, $G190 &lt; P$6), 0, 2)+1)</f>
        <v/>
      </c>
      <c r="Q190" s="68" t="str">
        <f ca="1">INDEX({"","_","-","="},IF(OR($D190 &gt;= R$6, $E190 &lt; Q$6), 0, 1)+IF(OR($F190 &gt;= R$6, $G190 &lt; Q$6), 0, 2)+1)</f>
        <v/>
      </c>
      <c r="R190" s="68" t="str">
        <f ca="1">INDEX({"","_","-","="},IF(OR($D190 &gt;= S$6, $E190 &lt; R$6), 0, 1)+IF(OR($F190 &gt;= S$6, $G190 &lt; R$6), 0, 2)+1)</f>
        <v/>
      </c>
      <c r="S190" s="68" t="str">
        <f ca="1">INDEX({"","_","-","="},IF(OR($D190 &gt;= T$6, $E190 &lt; S$6), 0, 1)+IF(OR($F190 &gt;= T$6, $G190 &lt; S$6), 0, 2)+1)</f>
        <v/>
      </c>
      <c r="T190" s="68" t="str">
        <f ca="1">INDEX({"","_","-","="},IF(OR($D190 &gt;= U$6, $E190 &lt; T$6), 0, 1)+IF(OR($F190 &gt;= U$6, $G190 &lt; T$6), 0, 2)+1)</f>
        <v/>
      </c>
      <c r="U190" s="68" t="str">
        <f ca="1">INDEX({"","_","-","="},IF(OR($D190 &gt;= V$6, $E190 &lt; U$6), 0, 1)+IF(OR($F190 &gt;= V$6, $G190 &lt; U$6), 0, 2)+1)</f>
        <v/>
      </c>
      <c r="V190" s="68" t="str">
        <f ca="1">INDEX({"","_","-","="},IF(OR($D190 &gt;= W$6, $E190 &lt; V$6), 0, 1)+IF(OR($F190 &gt;= W$6, $G190 &lt; V$6), 0, 2)+1)</f>
        <v/>
      </c>
      <c r="W190" s="68" t="str">
        <f ca="1">INDEX({"","_","-","="},IF(OR($D190 &gt;= X$6, $E190 &lt; W$6), 0, 1)+IF(OR($F190 &gt;= X$6, $G190 &lt; W$6), 0, 2)+1)</f>
        <v/>
      </c>
      <c r="X190" s="68" t="str">
        <f ca="1">INDEX({"","_","-","="},IF(OR($D190 &gt;= Y$6, $E190 &lt; X$6), 0, 1)+IF(OR($F190 &gt;= Y$6, $G190 &lt; X$6), 0, 2)+1)</f>
        <v/>
      </c>
      <c r="Y190" s="68" t="str">
        <f ca="1">INDEX({"","_","-","="},IF(OR($D190 &gt;= Z$6, $E190 &lt; Y$6), 0, 1)+IF(OR($F190 &gt;= Z$6, $G190 &lt; Y$6), 0, 2)+1)</f>
        <v/>
      </c>
      <c r="Z190" s="68" t="str">
        <f ca="1">INDEX({"","_","-","="},IF(OR($D190 &gt;= AA$6, $E190 &lt; Z$6), 0, 1)+IF(OR($F190 &gt;= AA$6, $G190 &lt; Z$6), 0, 2)+1)</f>
        <v/>
      </c>
      <c r="AA190" s="68" t="str">
        <f ca="1">INDEX({"","_","-","="},IF(OR($D190 &gt;= AB$6, $E190 &lt; AA$6), 0, 1)+IF(OR($F190 &gt;= AB$6, $G190 &lt; AA$6), 0, 2)+1)</f>
        <v/>
      </c>
      <c r="AB190" s="68" t="str">
        <f ca="1">INDEX({"","_","-","="},IF(OR($D190 &gt;= AC$6, $E190 &lt; AB$6), 0, 1)+IF(OR($F190 &gt;= AC$6, $G190 &lt; AB$6), 0, 2)+1)</f>
        <v/>
      </c>
      <c r="AC190" s="68" t="str">
        <f ca="1">INDEX({"","_","-","="},IF(OR($D190 &gt;= AD$6, $E190 &lt; AC$6), 0, 1)+IF(OR($F190 &gt;= AD$6, $G190 &lt; AC$6), 0, 2)+1)</f>
        <v/>
      </c>
      <c r="AD190" s="68" t="str">
        <f ca="1">INDEX({"","_","-","="},IF(OR($D190 &gt;= AE$6, $E190 &lt; AD$6), 0, 1)+IF(OR($F190 &gt;= AE$6, $G190 &lt; AD$6), 0, 2)+1)</f>
        <v/>
      </c>
      <c r="AE190" s="68" t="str">
        <f ca="1">INDEX({"","_","-","="},IF(OR($D190 &gt;= AF$6, $E190 &lt; AE$6), 0, 1)+IF(OR($F190 &gt;= AF$6, $G190 &lt; AE$6), 0, 2)+1)</f>
        <v/>
      </c>
      <c r="AF190" s="68" t="str">
        <f ca="1">INDEX({"","_","-","="},IF(OR($D190 &gt;= AG$6, $E190 &lt; AF$6), 0, 1)+IF(OR($F190 &gt;= AG$6, $G190 &lt; AF$6), 0, 2)+1)</f>
        <v/>
      </c>
      <c r="AG190" s="68" t="str">
        <f ca="1">INDEX({"","_","-","="},IF(OR($D190 &gt;= AH$6, $E190 &lt; AG$6), 0, 1)+IF(OR($F190 &gt;= AH$6, $G190 &lt; AG$6), 0, 2)+1)</f>
        <v/>
      </c>
      <c r="AH190" s="68" t="str">
        <f ca="1">INDEX({"","_","-","="},IF(OR($D190 &gt;= AI$6, $E190 &lt; AH$6), 0, 1)+IF(OR($F190 &gt;= AI$6, $G190 &lt; AH$6), 0, 2)+1)</f>
        <v/>
      </c>
      <c r="AI190" s="68" t="str">
        <f ca="1">INDEX({"","_","-","="},IF(OR($D190 &gt;= AJ$6, $E190 &lt; AI$6), 0, 1)+IF(OR($F190 &gt;= AJ$6, $G190 &lt; AI$6), 0, 2)+1)</f>
        <v/>
      </c>
      <c r="AJ190" s="68" t="str">
        <f ca="1">INDEX({"","_","-","="},IF(OR($D190 &gt;= AK$6, $E190 &lt; AJ$6), 0, 1)+IF(OR($F190 &gt;= AK$6, $G190 &lt; AJ$6), 0, 2)+1)</f>
        <v/>
      </c>
      <c r="AK190" s="68" t="str">
        <f ca="1">INDEX({"","_","-","="},IF(OR($D190 &gt;= AL$6, $E190 &lt; AK$6), 0, 1)+IF(OR($F190 &gt;= AL$6, $G190 &lt; AK$6), 0, 2)+1)</f>
        <v/>
      </c>
      <c r="AL190" s="68" t="str">
        <f ca="1">INDEX({"","_","-","="},IF(OR($D190 &gt;= AM$6, $E190 &lt; AL$6), 0, 1)+IF(OR($F190 &gt;= AM$6, $G190 &lt; AL$6), 0, 2)+1)</f>
        <v/>
      </c>
      <c r="AM190" s="68" t="str">
        <f ca="1">INDEX({"","_","-","="},IF(OR($D190 &gt;= AN$6, $E190 &lt; AM$6), 0, 1)+IF(OR($F190 &gt;= AN$6, $G190 &lt; AM$6), 0, 2)+1)</f>
        <v/>
      </c>
      <c r="AN190" s="68" t="str">
        <f ca="1">INDEX({"","_","-","="},IF(OR($D190 &gt;= AO$6, $E190 &lt; AN$6), 0, 1)+IF(OR($F190 &gt;= AO$6, $G190 &lt; AN$6), 0, 2)+1)</f>
        <v/>
      </c>
      <c r="AO190" s="68" t="str">
        <f ca="1">INDEX({"","_","-","="},IF(OR($D190 &gt;= AP$6, $E190 &lt; AO$6), 0, 1)+IF(OR($F190 &gt;= AP$6, $G190 &lt; AO$6), 0, 2)+1)</f>
        <v/>
      </c>
      <c r="AP190" s="68" t="str">
        <f ca="1">INDEX({"","_","-","="},IF(OR($D190 &gt;= AQ$6, $E190 &lt; AP$6), 0, 1)+IF(OR($F190 &gt;= AQ$6, $G190 &lt; AP$6), 0, 2)+1)</f>
        <v/>
      </c>
      <c r="AQ190" s="68" t="str">
        <f ca="1">INDEX({"","_","-","="},IF(OR($D190 &gt;= AR$6, $E190 &lt; AQ$6), 0, 1)+IF(OR($F190 &gt;= AR$6, $G190 &lt; AQ$6), 0, 2)+1)</f>
        <v/>
      </c>
      <c r="AR190" s="68" t="str">
        <f ca="1">INDEX({"","_","-","="},IF(OR($D190 &gt;= AS$6, $E190 &lt; AR$6), 0, 1)+IF(OR($F190 &gt;= AS$6, $G190 &lt; AR$6), 0, 2)+1)</f>
        <v/>
      </c>
      <c r="AS190" s="68" t="str">
        <f ca="1">INDEX({"","_","-","="},IF(OR($D190 &gt;= AT$6, $E190 &lt; AS$6), 0, 1)+IF(OR($F190 &gt;= AT$6, $G190 &lt; AS$6), 0, 2)+1)</f>
        <v/>
      </c>
      <c r="AT190" s="68" t="str">
        <f ca="1">INDEX({"","_","-","="},IF(OR($D190 &gt;= AU$6, $E190 &lt; AT$6), 0, 1)+IF(OR($F190 &gt;= AU$6, $G190 &lt; AT$6), 0, 2)+1)</f>
        <v/>
      </c>
      <c r="AU190" s="68" t="str">
        <f ca="1">INDEX({"","_","-","="},IF(OR($D190 &gt;= AV$6, $E190 &lt; AU$6), 0, 1)+IF(OR($F190 &gt;= AV$6, $G190 &lt; AU$6), 0, 2)+1)</f>
        <v/>
      </c>
      <c r="AV190" s="68" t="str">
        <f ca="1">INDEX({"","_","-","="},IF(OR($D190 &gt;= AW$6, $E190 &lt; AV$6), 0, 1)+IF(OR($F190 &gt;= AW$6, $G190 &lt; AV$6), 0, 2)+1)</f>
        <v/>
      </c>
      <c r="AW190" s="68" t="str">
        <f ca="1">INDEX({"","_","-","="},IF(OR($D190 &gt;= AX$6, $E190 &lt; AW$6), 0, 1)+IF(OR($F190 &gt;= AX$6, $G190 &lt; AW$6), 0, 2)+1)</f>
        <v/>
      </c>
      <c r="AX190" s="68" t="str">
        <f ca="1">INDEX({"","_","-","="},IF(OR($D190 &gt;= AY$6, $E190 &lt; AX$6), 0, 1)+IF(OR($F190 &gt;= AY$6, $G190 &lt; AX$6), 0, 2)+1)</f>
        <v/>
      </c>
      <c r="AY190" s="68" t="str">
        <f ca="1">INDEX({"","_","-","="},IF(OR($D190 &gt;= AZ$6, $E190 &lt; AY$6), 0, 1)+IF(OR($F190 &gt;= AZ$6, $G190 &lt; AY$6), 0, 2)+1)</f>
        <v/>
      </c>
      <c r="AZ190" s="68" t="str">
        <f ca="1">INDEX({"","_","-","="},IF(OR($D190 &gt;= BA$6, $E190 &lt; AZ$6), 0, 1)+IF(OR($F190 &gt;= BA$6, $G190 &lt; AZ$6), 0, 2)+1)</f>
        <v/>
      </c>
      <c r="BA190" s="68" t="str">
        <f ca="1">INDEX({"","_","-","="},IF(OR($D190 &gt;= BB$6, $E190 &lt; BA$6), 0, 1)+IF(OR($F190 &gt;= BB$6, $G190 &lt; BA$6), 0, 2)+1)</f>
        <v/>
      </c>
      <c r="BB190" s="68" t="str">
        <f ca="1">INDEX({"","_","-","="},IF(OR($D190 &gt;= BC$6, $E190 &lt; BB$6), 0, 1)+IF(OR($F190 &gt;= BC$6, $G190 &lt; BB$6), 0, 2)+1)</f>
        <v/>
      </c>
      <c r="BC190" s="68" t="str">
        <f ca="1">INDEX({"","_","-","="},IF(OR($D190 &gt;= BD$6, $E190 &lt; BC$6), 0, 1)+IF(OR($F190 &gt;= BD$6, $G190 &lt; BC$6), 0, 2)+1)</f>
        <v/>
      </c>
      <c r="BD190" s="68" t="str">
        <f ca="1">INDEX({"","_","-","="},IF(OR($D190 &gt;= BE$6, $E190 &lt; BD$6), 0, 1)+IF(OR($F190 &gt;= BE$6, $G190 &lt; BD$6), 0, 2)+1)</f>
        <v/>
      </c>
      <c r="BE190" s="68" t="str">
        <f ca="1">INDEX({"","_","-","="},IF(OR($D190 &gt;= BF$6, $E190 &lt; BE$6), 0, 1)+IF(OR($F190 &gt;= BF$6, $G190 &lt; BE$6), 0, 2)+1)</f>
        <v/>
      </c>
      <c r="BF190" s="68" t="str">
        <f ca="1">INDEX({"","_","-","="},IF(OR($D190 &gt;= BG$6, $E190 &lt; BF$6), 0, 1)+IF(OR($F190 &gt;= BG$6, $G190 &lt; BF$6), 0, 2)+1)</f>
        <v/>
      </c>
      <c r="BG190" s="68" t="str">
        <f ca="1">INDEX({"","_","-","="},IF(OR($D190 &gt;= BH$6, $E190 &lt; BG$6), 0, 1)+IF(OR($F190 &gt;= BH$6, $G190 &lt; BG$6), 0, 2)+1)</f>
        <v/>
      </c>
      <c r="BH190" s="68" t="str">
        <f ca="1">INDEX({"","_","-","="},IF(OR($D190 &gt;= BI$6, $E190 &lt; BH$6), 0, 1)+IF(OR($F190 &gt;= BI$6, $G190 &lt; BH$6), 0, 2)+1)</f>
        <v/>
      </c>
      <c r="BI190" s="68" t="str">
        <f ca="1">INDEX({"","_","-","="},IF(OR($D190 &gt;= BJ$6, $E190 &lt; BI$6), 0, 1)+IF(OR($F190 &gt;= BJ$6, $G190 &lt; BI$6), 0, 2)+1)</f>
        <v/>
      </c>
      <c r="BJ190" s="68" t="str">
        <f ca="1">INDEX({"","_","-","="},IF(OR($D190 &gt;= BK$6, $E190 &lt; BJ$6), 0, 1)+IF(OR($F190 &gt;= BK$6, $G190 &lt; BJ$6), 0, 2)+1)</f>
        <v/>
      </c>
      <c r="BK190" s="68" t="str">
        <f ca="1">INDEX({"","_","-","="},IF(OR($D190 &gt;= BL$6, $E190 &lt; BK$6), 0, 1)+IF(OR($F190 &gt;= BL$6, $G190 &lt; BK$6), 0, 2)+1)</f>
        <v/>
      </c>
      <c r="BL190" s="68" t="str">
        <f ca="1">INDEX({"","_","-","="},IF(OR($D190 &gt;= BM$6, $E190 &lt; BL$6), 0, 1)+IF(OR($F190 &gt;= BM$6, $G190 &lt; BL$6), 0, 2)+1)</f>
        <v/>
      </c>
      <c r="BM190" s="68" t="str">
        <f ca="1">INDEX({"","_","-","="},IF(OR($D190 &gt;= BN$6, $E190 &lt; BM$6), 0, 1)+IF(OR($F190 &gt;= BN$6, $G190 &lt; BM$6), 0, 2)+1)</f>
        <v/>
      </c>
      <c r="BN190" s="68" t="str">
        <f ca="1">INDEX({"","_","-","="},IF(OR($D190 &gt;= BO$6, $E190 &lt; BN$6), 0, 1)+IF(OR($F190 &gt;= BO$6, $G190 &lt; BN$6), 0, 2)+1)</f>
        <v/>
      </c>
      <c r="BO190" s="68" t="str">
        <f ca="1">INDEX({"","_","-","="},IF(OR($D190 &gt;= BP$6, $E190 &lt; BO$6), 0, 1)+IF(OR($F190 &gt;= BP$6, $G190 &lt; BO$6), 0, 2)+1)</f>
        <v/>
      </c>
      <c r="BP190" s="68" t="str">
        <f ca="1">INDEX({"","_","-","="},IF(OR($D190 &gt;= BQ$6, $E190 &lt; BP$6), 0, 1)+IF(OR($F190 &gt;= BQ$6, $G190 &lt; BP$6), 0, 2)+1)</f>
        <v/>
      </c>
      <c r="BQ190" s="68" t="str">
        <f ca="1">INDEX({"","_","-","="},IF(OR($D190 &gt;= BR$6, $E190 &lt; BQ$6), 0, 1)+IF(OR($F190 &gt;= BR$6, $G190 &lt; BQ$6), 0, 2)+1)</f>
        <v/>
      </c>
      <c r="BR190" s="68" t="str">
        <f ca="1">INDEX({"","_","-","="},IF(OR($D190 &gt;= BS$6, $E190 &lt; BR$6), 0, 1)+IF(OR($F190 &gt;= BS$6, $G190 &lt; BR$6), 0, 2)+1)</f>
        <v/>
      </c>
      <c r="BS190" s="68" t="str">
        <f ca="1">INDEX({"","_","-","="},IF(OR($D190 &gt;= BT$6, $E190 &lt; BS$6), 0, 1)+IF(OR($F190 &gt;= BT$6, $G190 &lt; BS$6), 0, 2)+1)</f>
        <v/>
      </c>
      <c r="BT190" s="68" t="str">
        <f ca="1">INDEX({"","_","-","="},IF(OR($D190 &gt;= BU$6, $E190 &lt; BT$6), 0, 1)+IF(OR($F190 &gt;= BU$6, $G190 &lt; BT$6), 0, 2)+1)</f>
        <v/>
      </c>
      <c r="BU190" s="68" t="str">
        <f ca="1">INDEX({"","_","-","="},IF(OR($D190 &gt;= BV$6, $E190 &lt; BU$6), 0, 1)+IF(OR($F190 &gt;= BV$6, $G190 &lt; BU$6), 0, 2)+1)</f>
        <v/>
      </c>
      <c r="BV190" s="68" t="str">
        <f ca="1">INDEX({"","_","-","="},IF(OR($D190 &gt;= BW$6, $E190 &lt; BV$6), 0, 1)+IF(OR($F190 &gt;= BW$6, $G190 &lt; BV$6), 0, 2)+1)</f>
        <v/>
      </c>
      <c r="BW190" s="68" t="str">
        <f ca="1">INDEX({"","_","-","="},IF(OR($D190 &gt;= BX$6, $E190 &lt; BW$6), 0, 1)+IF(OR($F190 &gt;= BX$6, $G190 &lt; BW$6), 0, 2)+1)</f>
        <v/>
      </c>
      <c r="BX190" s="68" t="str">
        <f ca="1">INDEX({"","_","-","="},IF(OR($D190 &gt;= BY$6, $E190 &lt; BX$6), 0, 1)+IF(OR($F190 &gt;= BY$6, $G190 &lt; BX$6), 0, 2)+1)</f>
        <v/>
      </c>
      <c r="BY190" s="68" t="str">
        <f ca="1">INDEX({"","_","-","="},IF(OR($D190 &gt;= BZ$6, $E190 &lt; BY$6), 0, 1)+IF(OR($F190 &gt;= BZ$6, $G190 &lt; BY$6), 0, 2)+1)</f>
        <v/>
      </c>
      <c r="BZ190" s="68" t="str">
        <f ca="1">INDEX({"","_","-","="},IF(OR($D190 &gt;= CA$6, $E190 &lt; BZ$6), 0, 1)+IF(OR($F190 &gt;= CA$6, $G190 &lt; BZ$6), 0, 2)+1)</f>
        <v/>
      </c>
      <c r="CA190" s="68" t="str">
        <f ca="1">INDEX({"","_","-","="},IF(OR($D190 &gt;= CB$6, $E190 &lt; CA$6), 0, 1)+IF(OR($F190 &gt;= CB$6, $G190 &lt; CA$6), 0, 2)+1)</f>
        <v/>
      </c>
      <c r="CB190" s="68" t="str">
        <f ca="1">INDEX({"","_","-","="},IF(OR($D190 &gt;= CC$6, $E190 &lt; CB$6), 0, 1)+IF(OR($F190 &gt;= CC$6, $G190 &lt; CB$6), 0, 2)+1)</f>
        <v/>
      </c>
      <c r="CC190" s="68" t="str">
        <f ca="1">INDEX({"","_","-","="},IF(OR($D190 &gt;= CD$6, $E190 &lt; CC$6), 0, 1)+IF(OR($F190 &gt;= CD$6, $G190 &lt; CC$6), 0, 2)+1)</f>
        <v/>
      </c>
      <c r="CD190" s="68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IF('临-进度'!M186,'临-进度'!$A186,"")</f>
        <v/>
      </c>
      <c r="B191" s="8" t="str">
        <f ca="1">IF('临-进度'!M186,'临-进度'!$B186,"")</f>
        <v/>
      </c>
      <c r="C191" s="8" t="str">
        <f ca="1">IF('临-进度'!M186,'临-进度'!$E186,"")</f>
        <v/>
      </c>
      <c r="D191" s="40" t="str">
        <f ca="1">IF('临-进度'!$M186,'临-进度'!$I186,"")</f>
        <v/>
      </c>
      <c r="E191" s="40" t="str">
        <f ca="1">IF('临-进度'!$M186,'临-进度'!$AE186,"")</f>
        <v/>
      </c>
      <c r="F191" s="40" t="str">
        <f ca="1">IF('临-进度'!$M186,'临-进度'!$J186,"")</f>
        <v/>
      </c>
      <c r="G191" s="73" t="str">
        <f ca="1">IF('临-进度'!$M186,'临-进度'!$AF186,"")</f>
        <v/>
      </c>
      <c r="H191" s="68" t="str">
        <f ca="1">INDEX({"","_","-","="},IF(OR($D191 &gt;= I$6, $E191 &lt; H$6), 0, 1)+IF(OR($F191 &gt;= I$6, $G191 &lt; H$6), 0, 2)+1)</f>
        <v/>
      </c>
      <c r="I191" s="68" t="str">
        <f ca="1">INDEX({"","_","-","="},IF(OR($D191 &gt;= J$6, $E191 &lt; I$6), 0, 1)+IF(OR($F191 &gt;= J$6, $G191 &lt; I$6), 0, 2)+1)</f>
        <v/>
      </c>
      <c r="J191" s="68" t="str">
        <f ca="1">INDEX({"","_","-","="},IF(OR($D191 &gt;= K$6, $E191 &lt; J$6), 0, 1)+IF(OR($F191 &gt;= K$6, $G191 &lt; J$6), 0, 2)+1)</f>
        <v/>
      </c>
      <c r="K191" s="68" t="str">
        <f ca="1">INDEX({"","_","-","="},IF(OR($D191 &gt;= L$6, $E191 &lt; K$6), 0, 1)+IF(OR($F191 &gt;= L$6, $G191 &lt; K$6), 0, 2)+1)</f>
        <v/>
      </c>
      <c r="L191" s="68" t="str">
        <f ca="1">INDEX({"","_","-","="},IF(OR($D191 &gt;= M$6, $E191 &lt; L$6), 0, 1)+IF(OR($F191 &gt;= M$6, $G191 &lt; L$6), 0, 2)+1)</f>
        <v/>
      </c>
      <c r="M191" s="68" t="str">
        <f ca="1">INDEX({"","_","-","="},IF(OR($D191 &gt;= N$6, $E191 &lt; M$6), 0, 1)+IF(OR($F191 &gt;= N$6, $G191 &lt; M$6), 0, 2)+1)</f>
        <v/>
      </c>
      <c r="N191" s="68" t="str">
        <f ca="1">INDEX({"","_","-","="},IF(OR($D191 &gt;= O$6, $E191 &lt; N$6), 0, 1)+IF(OR($F191 &gt;= O$6, $G191 &lt; N$6), 0, 2)+1)</f>
        <v/>
      </c>
      <c r="O191" s="68" t="str">
        <f ca="1">INDEX({"","_","-","="},IF(OR($D191 &gt;= P$6, $E191 &lt; O$6), 0, 1)+IF(OR($F191 &gt;= P$6, $G191 &lt; O$6), 0, 2)+1)</f>
        <v/>
      </c>
      <c r="P191" s="68" t="str">
        <f ca="1">INDEX({"","_","-","="},IF(OR($D191 &gt;= Q$6, $E191 &lt; P$6), 0, 1)+IF(OR($F191 &gt;= Q$6, $G191 &lt; P$6), 0, 2)+1)</f>
        <v/>
      </c>
      <c r="Q191" s="68" t="str">
        <f ca="1">INDEX({"","_","-","="},IF(OR($D191 &gt;= R$6, $E191 &lt; Q$6), 0, 1)+IF(OR($F191 &gt;= R$6, $G191 &lt; Q$6), 0, 2)+1)</f>
        <v/>
      </c>
      <c r="R191" s="68" t="str">
        <f ca="1">INDEX({"","_","-","="},IF(OR($D191 &gt;= S$6, $E191 &lt; R$6), 0, 1)+IF(OR($F191 &gt;= S$6, $G191 &lt; R$6), 0, 2)+1)</f>
        <v/>
      </c>
      <c r="S191" s="68" t="str">
        <f ca="1">INDEX({"","_","-","="},IF(OR($D191 &gt;= T$6, $E191 &lt; S$6), 0, 1)+IF(OR($F191 &gt;= T$6, $G191 &lt; S$6), 0, 2)+1)</f>
        <v/>
      </c>
      <c r="T191" s="68" t="str">
        <f ca="1">INDEX({"","_","-","="},IF(OR($D191 &gt;= U$6, $E191 &lt; T$6), 0, 1)+IF(OR($F191 &gt;= U$6, $G191 &lt; T$6), 0, 2)+1)</f>
        <v/>
      </c>
      <c r="U191" s="68" t="str">
        <f ca="1">INDEX({"","_","-","="},IF(OR($D191 &gt;= V$6, $E191 &lt; U$6), 0, 1)+IF(OR($F191 &gt;= V$6, $G191 &lt; U$6), 0, 2)+1)</f>
        <v/>
      </c>
      <c r="V191" s="68" t="str">
        <f ca="1">INDEX({"","_","-","="},IF(OR($D191 &gt;= W$6, $E191 &lt; V$6), 0, 1)+IF(OR($F191 &gt;= W$6, $G191 &lt; V$6), 0, 2)+1)</f>
        <v/>
      </c>
      <c r="W191" s="68" t="str">
        <f ca="1">INDEX({"","_","-","="},IF(OR($D191 &gt;= X$6, $E191 &lt; W$6), 0, 1)+IF(OR($F191 &gt;= X$6, $G191 &lt; W$6), 0, 2)+1)</f>
        <v/>
      </c>
      <c r="X191" s="68" t="str">
        <f ca="1">INDEX({"","_","-","="},IF(OR($D191 &gt;= Y$6, $E191 &lt; X$6), 0, 1)+IF(OR($F191 &gt;= Y$6, $G191 &lt; X$6), 0, 2)+1)</f>
        <v/>
      </c>
      <c r="Y191" s="68" t="str">
        <f ca="1">INDEX({"","_","-","="},IF(OR($D191 &gt;= Z$6, $E191 &lt; Y$6), 0, 1)+IF(OR($F191 &gt;= Z$6, $G191 &lt; Y$6), 0, 2)+1)</f>
        <v/>
      </c>
      <c r="Z191" s="68" t="str">
        <f ca="1">INDEX({"","_","-","="},IF(OR($D191 &gt;= AA$6, $E191 &lt; Z$6), 0, 1)+IF(OR($F191 &gt;= AA$6, $G191 &lt; Z$6), 0, 2)+1)</f>
        <v/>
      </c>
      <c r="AA191" s="68" t="str">
        <f ca="1">INDEX({"","_","-","="},IF(OR($D191 &gt;= AB$6, $E191 &lt; AA$6), 0, 1)+IF(OR($F191 &gt;= AB$6, $G191 &lt; AA$6), 0, 2)+1)</f>
        <v/>
      </c>
      <c r="AB191" s="68" t="str">
        <f ca="1">INDEX({"","_","-","="},IF(OR($D191 &gt;= AC$6, $E191 &lt; AB$6), 0, 1)+IF(OR($F191 &gt;= AC$6, $G191 &lt; AB$6), 0, 2)+1)</f>
        <v/>
      </c>
      <c r="AC191" s="68" t="str">
        <f ca="1">INDEX({"","_","-","="},IF(OR($D191 &gt;= AD$6, $E191 &lt; AC$6), 0, 1)+IF(OR($F191 &gt;= AD$6, $G191 &lt; AC$6), 0, 2)+1)</f>
        <v/>
      </c>
      <c r="AD191" s="68" t="str">
        <f ca="1">INDEX({"","_","-","="},IF(OR($D191 &gt;= AE$6, $E191 &lt; AD$6), 0, 1)+IF(OR($F191 &gt;= AE$6, $G191 &lt; AD$6), 0, 2)+1)</f>
        <v/>
      </c>
      <c r="AE191" s="68" t="str">
        <f ca="1">INDEX({"","_","-","="},IF(OR($D191 &gt;= AF$6, $E191 &lt; AE$6), 0, 1)+IF(OR($F191 &gt;= AF$6, $G191 &lt; AE$6), 0, 2)+1)</f>
        <v/>
      </c>
      <c r="AF191" s="68" t="str">
        <f ca="1">INDEX({"","_","-","="},IF(OR($D191 &gt;= AG$6, $E191 &lt; AF$6), 0, 1)+IF(OR($F191 &gt;= AG$6, $G191 &lt; AF$6), 0, 2)+1)</f>
        <v/>
      </c>
      <c r="AG191" s="68" t="str">
        <f ca="1">INDEX({"","_","-","="},IF(OR($D191 &gt;= AH$6, $E191 &lt; AG$6), 0, 1)+IF(OR($F191 &gt;= AH$6, $G191 &lt; AG$6), 0, 2)+1)</f>
        <v/>
      </c>
      <c r="AH191" s="68" t="str">
        <f ca="1">INDEX({"","_","-","="},IF(OR($D191 &gt;= AI$6, $E191 &lt; AH$6), 0, 1)+IF(OR($F191 &gt;= AI$6, $G191 &lt; AH$6), 0, 2)+1)</f>
        <v/>
      </c>
      <c r="AI191" s="68" t="str">
        <f ca="1">INDEX({"","_","-","="},IF(OR($D191 &gt;= AJ$6, $E191 &lt; AI$6), 0, 1)+IF(OR($F191 &gt;= AJ$6, $G191 &lt; AI$6), 0, 2)+1)</f>
        <v/>
      </c>
      <c r="AJ191" s="68" t="str">
        <f ca="1">INDEX({"","_","-","="},IF(OR($D191 &gt;= AK$6, $E191 &lt; AJ$6), 0, 1)+IF(OR($F191 &gt;= AK$6, $G191 &lt; AJ$6), 0, 2)+1)</f>
        <v/>
      </c>
      <c r="AK191" s="68" t="str">
        <f ca="1">INDEX({"","_","-","="},IF(OR($D191 &gt;= AL$6, $E191 &lt; AK$6), 0, 1)+IF(OR($F191 &gt;= AL$6, $G191 &lt; AK$6), 0, 2)+1)</f>
        <v/>
      </c>
      <c r="AL191" s="68" t="str">
        <f ca="1">INDEX({"","_","-","="},IF(OR($D191 &gt;= AM$6, $E191 &lt; AL$6), 0, 1)+IF(OR($F191 &gt;= AM$6, $G191 &lt; AL$6), 0, 2)+1)</f>
        <v/>
      </c>
      <c r="AM191" s="68" t="str">
        <f ca="1">INDEX({"","_","-","="},IF(OR($D191 &gt;= AN$6, $E191 &lt; AM$6), 0, 1)+IF(OR($F191 &gt;= AN$6, $G191 &lt; AM$6), 0, 2)+1)</f>
        <v/>
      </c>
      <c r="AN191" s="68" t="str">
        <f ca="1">INDEX({"","_","-","="},IF(OR($D191 &gt;= AO$6, $E191 &lt; AN$6), 0, 1)+IF(OR($F191 &gt;= AO$6, $G191 &lt; AN$6), 0, 2)+1)</f>
        <v/>
      </c>
      <c r="AO191" s="68" t="str">
        <f ca="1">INDEX({"","_","-","="},IF(OR($D191 &gt;= AP$6, $E191 &lt; AO$6), 0, 1)+IF(OR($F191 &gt;= AP$6, $G191 &lt; AO$6), 0, 2)+1)</f>
        <v/>
      </c>
      <c r="AP191" s="68" t="str">
        <f ca="1">INDEX({"","_","-","="},IF(OR($D191 &gt;= AQ$6, $E191 &lt; AP$6), 0, 1)+IF(OR($F191 &gt;= AQ$6, $G191 &lt; AP$6), 0, 2)+1)</f>
        <v/>
      </c>
      <c r="AQ191" s="68" t="str">
        <f ca="1">INDEX({"","_","-","="},IF(OR($D191 &gt;= AR$6, $E191 &lt; AQ$6), 0, 1)+IF(OR($F191 &gt;= AR$6, $G191 &lt; AQ$6), 0, 2)+1)</f>
        <v/>
      </c>
      <c r="AR191" s="68" t="str">
        <f ca="1">INDEX({"","_","-","="},IF(OR($D191 &gt;= AS$6, $E191 &lt; AR$6), 0, 1)+IF(OR($F191 &gt;= AS$6, $G191 &lt; AR$6), 0, 2)+1)</f>
        <v/>
      </c>
      <c r="AS191" s="68" t="str">
        <f ca="1">INDEX({"","_","-","="},IF(OR($D191 &gt;= AT$6, $E191 &lt; AS$6), 0, 1)+IF(OR($F191 &gt;= AT$6, $G191 &lt; AS$6), 0, 2)+1)</f>
        <v/>
      </c>
      <c r="AT191" s="68" t="str">
        <f ca="1">INDEX({"","_","-","="},IF(OR($D191 &gt;= AU$6, $E191 &lt; AT$6), 0, 1)+IF(OR($F191 &gt;= AU$6, $G191 &lt; AT$6), 0, 2)+1)</f>
        <v/>
      </c>
      <c r="AU191" s="68" t="str">
        <f ca="1">INDEX({"","_","-","="},IF(OR($D191 &gt;= AV$6, $E191 &lt; AU$6), 0, 1)+IF(OR($F191 &gt;= AV$6, $G191 &lt; AU$6), 0, 2)+1)</f>
        <v/>
      </c>
      <c r="AV191" s="68" t="str">
        <f ca="1">INDEX({"","_","-","="},IF(OR($D191 &gt;= AW$6, $E191 &lt; AV$6), 0, 1)+IF(OR($F191 &gt;= AW$6, $G191 &lt; AV$6), 0, 2)+1)</f>
        <v/>
      </c>
      <c r="AW191" s="68" t="str">
        <f ca="1">INDEX({"","_","-","="},IF(OR($D191 &gt;= AX$6, $E191 &lt; AW$6), 0, 1)+IF(OR($F191 &gt;= AX$6, $G191 &lt; AW$6), 0, 2)+1)</f>
        <v/>
      </c>
      <c r="AX191" s="68" t="str">
        <f ca="1">INDEX({"","_","-","="},IF(OR($D191 &gt;= AY$6, $E191 &lt; AX$6), 0, 1)+IF(OR($F191 &gt;= AY$6, $G191 &lt; AX$6), 0, 2)+1)</f>
        <v/>
      </c>
      <c r="AY191" s="68" t="str">
        <f ca="1">INDEX({"","_","-","="},IF(OR($D191 &gt;= AZ$6, $E191 &lt; AY$6), 0, 1)+IF(OR($F191 &gt;= AZ$6, $G191 &lt; AY$6), 0, 2)+1)</f>
        <v/>
      </c>
      <c r="AZ191" s="68" t="str">
        <f ca="1">INDEX({"","_","-","="},IF(OR($D191 &gt;= BA$6, $E191 &lt; AZ$6), 0, 1)+IF(OR($F191 &gt;= BA$6, $G191 &lt; AZ$6), 0, 2)+1)</f>
        <v/>
      </c>
      <c r="BA191" s="68" t="str">
        <f ca="1">INDEX({"","_","-","="},IF(OR($D191 &gt;= BB$6, $E191 &lt; BA$6), 0, 1)+IF(OR($F191 &gt;= BB$6, $G191 &lt; BA$6), 0, 2)+1)</f>
        <v/>
      </c>
      <c r="BB191" s="68" t="str">
        <f ca="1">INDEX({"","_","-","="},IF(OR($D191 &gt;= BC$6, $E191 &lt; BB$6), 0, 1)+IF(OR($F191 &gt;= BC$6, $G191 &lt; BB$6), 0, 2)+1)</f>
        <v/>
      </c>
      <c r="BC191" s="68" t="str">
        <f ca="1">INDEX({"","_","-","="},IF(OR($D191 &gt;= BD$6, $E191 &lt; BC$6), 0, 1)+IF(OR($F191 &gt;= BD$6, $G191 &lt; BC$6), 0, 2)+1)</f>
        <v/>
      </c>
      <c r="BD191" s="68" t="str">
        <f ca="1">INDEX({"","_","-","="},IF(OR($D191 &gt;= BE$6, $E191 &lt; BD$6), 0, 1)+IF(OR($F191 &gt;= BE$6, $G191 &lt; BD$6), 0, 2)+1)</f>
        <v/>
      </c>
      <c r="BE191" s="68" t="str">
        <f ca="1">INDEX({"","_","-","="},IF(OR($D191 &gt;= BF$6, $E191 &lt; BE$6), 0, 1)+IF(OR($F191 &gt;= BF$6, $G191 &lt; BE$6), 0, 2)+1)</f>
        <v/>
      </c>
      <c r="BF191" s="68" t="str">
        <f ca="1">INDEX({"","_","-","="},IF(OR($D191 &gt;= BG$6, $E191 &lt; BF$6), 0, 1)+IF(OR($F191 &gt;= BG$6, $G191 &lt; BF$6), 0, 2)+1)</f>
        <v/>
      </c>
      <c r="BG191" s="68" t="str">
        <f ca="1">INDEX({"","_","-","="},IF(OR($D191 &gt;= BH$6, $E191 &lt; BG$6), 0, 1)+IF(OR($F191 &gt;= BH$6, $G191 &lt; BG$6), 0, 2)+1)</f>
        <v/>
      </c>
      <c r="BH191" s="68" t="str">
        <f ca="1">INDEX({"","_","-","="},IF(OR($D191 &gt;= BI$6, $E191 &lt; BH$6), 0, 1)+IF(OR($F191 &gt;= BI$6, $G191 &lt; BH$6), 0, 2)+1)</f>
        <v/>
      </c>
      <c r="BI191" s="68" t="str">
        <f ca="1">INDEX({"","_","-","="},IF(OR($D191 &gt;= BJ$6, $E191 &lt; BI$6), 0, 1)+IF(OR($F191 &gt;= BJ$6, $G191 &lt; BI$6), 0, 2)+1)</f>
        <v/>
      </c>
      <c r="BJ191" s="68" t="str">
        <f ca="1">INDEX({"","_","-","="},IF(OR($D191 &gt;= BK$6, $E191 &lt; BJ$6), 0, 1)+IF(OR($F191 &gt;= BK$6, $G191 &lt; BJ$6), 0, 2)+1)</f>
        <v/>
      </c>
      <c r="BK191" s="68" t="str">
        <f ca="1">INDEX({"","_","-","="},IF(OR($D191 &gt;= BL$6, $E191 &lt; BK$6), 0, 1)+IF(OR($F191 &gt;= BL$6, $G191 &lt; BK$6), 0, 2)+1)</f>
        <v/>
      </c>
      <c r="BL191" s="68" t="str">
        <f ca="1">INDEX({"","_","-","="},IF(OR($D191 &gt;= BM$6, $E191 &lt; BL$6), 0, 1)+IF(OR($F191 &gt;= BM$6, $G191 &lt; BL$6), 0, 2)+1)</f>
        <v/>
      </c>
      <c r="BM191" s="68" t="str">
        <f ca="1">INDEX({"","_","-","="},IF(OR($D191 &gt;= BN$6, $E191 &lt; BM$6), 0, 1)+IF(OR($F191 &gt;= BN$6, $G191 &lt; BM$6), 0, 2)+1)</f>
        <v/>
      </c>
      <c r="BN191" s="68" t="str">
        <f ca="1">INDEX({"","_","-","="},IF(OR($D191 &gt;= BO$6, $E191 &lt; BN$6), 0, 1)+IF(OR($F191 &gt;= BO$6, $G191 &lt; BN$6), 0, 2)+1)</f>
        <v/>
      </c>
      <c r="BO191" s="68" t="str">
        <f ca="1">INDEX({"","_","-","="},IF(OR($D191 &gt;= BP$6, $E191 &lt; BO$6), 0, 1)+IF(OR($F191 &gt;= BP$6, $G191 &lt; BO$6), 0, 2)+1)</f>
        <v/>
      </c>
      <c r="BP191" s="68" t="str">
        <f ca="1">INDEX({"","_","-","="},IF(OR($D191 &gt;= BQ$6, $E191 &lt; BP$6), 0, 1)+IF(OR($F191 &gt;= BQ$6, $G191 &lt; BP$6), 0, 2)+1)</f>
        <v/>
      </c>
      <c r="BQ191" s="68" t="str">
        <f ca="1">INDEX({"","_","-","="},IF(OR($D191 &gt;= BR$6, $E191 &lt; BQ$6), 0, 1)+IF(OR($F191 &gt;= BR$6, $G191 &lt; BQ$6), 0, 2)+1)</f>
        <v/>
      </c>
      <c r="BR191" s="68" t="str">
        <f ca="1">INDEX({"","_","-","="},IF(OR($D191 &gt;= BS$6, $E191 &lt; BR$6), 0, 1)+IF(OR($F191 &gt;= BS$6, $G191 &lt; BR$6), 0, 2)+1)</f>
        <v/>
      </c>
      <c r="BS191" s="68" t="str">
        <f ca="1">INDEX({"","_","-","="},IF(OR($D191 &gt;= BT$6, $E191 &lt; BS$6), 0, 1)+IF(OR($F191 &gt;= BT$6, $G191 &lt; BS$6), 0, 2)+1)</f>
        <v/>
      </c>
      <c r="BT191" s="68" t="str">
        <f ca="1">INDEX({"","_","-","="},IF(OR($D191 &gt;= BU$6, $E191 &lt; BT$6), 0, 1)+IF(OR($F191 &gt;= BU$6, $G191 &lt; BT$6), 0, 2)+1)</f>
        <v/>
      </c>
      <c r="BU191" s="68" t="str">
        <f ca="1">INDEX({"","_","-","="},IF(OR($D191 &gt;= BV$6, $E191 &lt; BU$6), 0, 1)+IF(OR($F191 &gt;= BV$6, $G191 &lt; BU$6), 0, 2)+1)</f>
        <v/>
      </c>
      <c r="BV191" s="68" t="str">
        <f ca="1">INDEX({"","_","-","="},IF(OR($D191 &gt;= BW$6, $E191 &lt; BV$6), 0, 1)+IF(OR($F191 &gt;= BW$6, $G191 &lt; BV$6), 0, 2)+1)</f>
        <v/>
      </c>
      <c r="BW191" s="68" t="str">
        <f ca="1">INDEX({"","_","-","="},IF(OR($D191 &gt;= BX$6, $E191 &lt; BW$6), 0, 1)+IF(OR($F191 &gt;= BX$6, $G191 &lt; BW$6), 0, 2)+1)</f>
        <v/>
      </c>
      <c r="BX191" s="68" t="str">
        <f ca="1">INDEX({"","_","-","="},IF(OR($D191 &gt;= BY$6, $E191 &lt; BX$6), 0, 1)+IF(OR($F191 &gt;= BY$6, $G191 &lt; BX$6), 0, 2)+1)</f>
        <v/>
      </c>
      <c r="BY191" s="68" t="str">
        <f ca="1">INDEX({"","_","-","="},IF(OR($D191 &gt;= BZ$6, $E191 &lt; BY$6), 0, 1)+IF(OR($F191 &gt;= BZ$6, $G191 &lt; BY$6), 0, 2)+1)</f>
        <v/>
      </c>
      <c r="BZ191" s="68" t="str">
        <f ca="1">INDEX({"","_","-","="},IF(OR($D191 &gt;= CA$6, $E191 &lt; BZ$6), 0, 1)+IF(OR($F191 &gt;= CA$6, $G191 &lt; BZ$6), 0, 2)+1)</f>
        <v/>
      </c>
      <c r="CA191" s="68" t="str">
        <f ca="1">INDEX({"","_","-","="},IF(OR($D191 &gt;= CB$6, $E191 &lt; CA$6), 0, 1)+IF(OR($F191 &gt;= CB$6, $G191 &lt; CA$6), 0, 2)+1)</f>
        <v/>
      </c>
      <c r="CB191" s="68" t="str">
        <f ca="1">INDEX({"","_","-","="},IF(OR($D191 &gt;= CC$6, $E191 &lt; CB$6), 0, 1)+IF(OR($F191 &gt;= CC$6, $G191 &lt; CB$6), 0, 2)+1)</f>
        <v/>
      </c>
      <c r="CC191" s="68" t="str">
        <f ca="1">INDEX({"","_","-","="},IF(OR($D191 &gt;= CD$6, $E191 &lt; CC$6), 0, 1)+IF(OR($F191 &gt;= CD$6, $G191 &lt; CC$6), 0, 2)+1)</f>
        <v/>
      </c>
      <c r="CD191" s="68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IF('临-进度'!M187,'临-进度'!$A187,"")</f>
        <v/>
      </c>
      <c r="B192" s="8" t="str">
        <f ca="1">IF('临-进度'!M187,'临-进度'!$B187,"")</f>
        <v/>
      </c>
      <c r="C192" s="8" t="str">
        <f ca="1">IF('临-进度'!M187,'临-进度'!$E187,"")</f>
        <v/>
      </c>
      <c r="D192" s="40" t="str">
        <f ca="1">IF('临-进度'!$M187,'临-进度'!$I187,"")</f>
        <v/>
      </c>
      <c r="E192" s="40" t="str">
        <f ca="1">IF('临-进度'!$M187,'临-进度'!$AE187,"")</f>
        <v/>
      </c>
      <c r="F192" s="40" t="str">
        <f ca="1">IF('临-进度'!$M187,'临-进度'!$J187,"")</f>
        <v/>
      </c>
      <c r="G192" s="73" t="str">
        <f ca="1">IF('临-进度'!$M187,'临-进度'!$AF187,"")</f>
        <v/>
      </c>
      <c r="H192" s="68" t="str">
        <f ca="1">INDEX({"","_","-","="},IF(OR($D192 &gt;= I$6, $E192 &lt; H$6), 0, 1)+IF(OR($F192 &gt;= I$6, $G192 &lt; H$6), 0, 2)+1)</f>
        <v/>
      </c>
      <c r="I192" s="68" t="str">
        <f ca="1">INDEX({"","_","-","="},IF(OR($D192 &gt;= J$6, $E192 &lt; I$6), 0, 1)+IF(OR($F192 &gt;= J$6, $G192 &lt; I$6), 0, 2)+1)</f>
        <v/>
      </c>
      <c r="J192" s="68" t="str">
        <f ca="1">INDEX({"","_","-","="},IF(OR($D192 &gt;= K$6, $E192 &lt; J$6), 0, 1)+IF(OR($F192 &gt;= K$6, $G192 &lt; J$6), 0, 2)+1)</f>
        <v/>
      </c>
      <c r="K192" s="68" t="str">
        <f ca="1">INDEX({"","_","-","="},IF(OR($D192 &gt;= L$6, $E192 &lt; K$6), 0, 1)+IF(OR($F192 &gt;= L$6, $G192 &lt; K$6), 0, 2)+1)</f>
        <v/>
      </c>
      <c r="L192" s="68" t="str">
        <f ca="1">INDEX({"","_","-","="},IF(OR($D192 &gt;= M$6, $E192 &lt; L$6), 0, 1)+IF(OR($F192 &gt;= M$6, $G192 &lt; L$6), 0, 2)+1)</f>
        <v/>
      </c>
      <c r="M192" s="68" t="str">
        <f ca="1">INDEX({"","_","-","="},IF(OR($D192 &gt;= N$6, $E192 &lt; M$6), 0, 1)+IF(OR($F192 &gt;= N$6, $G192 &lt; M$6), 0, 2)+1)</f>
        <v/>
      </c>
      <c r="N192" s="68" t="str">
        <f ca="1">INDEX({"","_","-","="},IF(OR($D192 &gt;= O$6, $E192 &lt; N$6), 0, 1)+IF(OR($F192 &gt;= O$6, $G192 &lt; N$6), 0, 2)+1)</f>
        <v/>
      </c>
      <c r="O192" s="68" t="str">
        <f ca="1">INDEX({"","_","-","="},IF(OR($D192 &gt;= P$6, $E192 &lt; O$6), 0, 1)+IF(OR($F192 &gt;= P$6, $G192 &lt; O$6), 0, 2)+1)</f>
        <v/>
      </c>
      <c r="P192" s="68" t="str">
        <f ca="1">INDEX({"","_","-","="},IF(OR($D192 &gt;= Q$6, $E192 &lt; P$6), 0, 1)+IF(OR($F192 &gt;= Q$6, $G192 &lt; P$6), 0, 2)+1)</f>
        <v/>
      </c>
      <c r="Q192" s="68" t="str">
        <f ca="1">INDEX({"","_","-","="},IF(OR($D192 &gt;= R$6, $E192 &lt; Q$6), 0, 1)+IF(OR($F192 &gt;= R$6, $G192 &lt; Q$6), 0, 2)+1)</f>
        <v/>
      </c>
      <c r="R192" s="68" t="str">
        <f ca="1">INDEX({"","_","-","="},IF(OR($D192 &gt;= S$6, $E192 &lt; R$6), 0, 1)+IF(OR($F192 &gt;= S$6, $G192 &lt; R$6), 0, 2)+1)</f>
        <v/>
      </c>
      <c r="S192" s="68" t="str">
        <f ca="1">INDEX({"","_","-","="},IF(OR($D192 &gt;= T$6, $E192 &lt; S$6), 0, 1)+IF(OR($F192 &gt;= T$6, $G192 &lt; S$6), 0, 2)+1)</f>
        <v/>
      </c>
      <c r="T192" s="68" t="str">
        <f ca="1">INDEX({"","_","-","="},IF(OR($D192 &gt;= U$6, $E192 &lt; T$6), 0, 1)+IF(OR($F192 &gt;= U$6, $G192 &lt; T$6), 0, 2)+1)</f>
        <v/>
      </c>
      <c r="U192" s="68" t="str">
        <f ca="1">INDEX({"","_","-","="},IF(OR($D192 &gt;= V$6, $E192 &lt; U$6), 0, 1)+IF(OR($F192 &gt;= V$6, $G192 &lt; U$6), 0, 2)+1)</f>
        <v/>
      </c>
      <c r="V192" s="68" t="str">
        <f ca="1">INDEX({"","_","-","="},IF(OR($D192 &gt;= W$6, $E192 &lt; V$6), 0, 1)+IF(OR($F192 &gt;= W$6, $G192 &lt; V$6), 0, 2)+1)</f>
        <v/>
      </c>
      <c r="W192" s="68" t="str">
        <f ca="1">INDEX({"","_","-","="},IF(OR($D192 &gt;= X$6, $E192 &lt; W$6), 0, 1)+IF(OR($F192 &gt;= X$6, $G192 &lt; W$6), 0, 2)+1)</f>
        <v/>
      </c>
      <c r="X192" s="68" t="str">
        <f ca="1">INDEX({"","_","-","="},IF(OR($D192 &gt;= Y$6, $E192 &lt; X$6), 0, 1)+IF(OR($F192 &gt;= Y$6, $G192 &lt; X$6), 0, 2)+1)</f>
        <v/>
      </c>
      <c r="Y192" s="68" t="str">
        <f ca="1">INDEX({"","_","-","="},IF(OR($D192 &gt;= Z$6, $E192 &lt; Y$6), 0, 1)+IF(OR($F192 &gt;= Z$6, $G192 &lt; Y$6), 0, 2)+1)</f>
        <v/>
      </c>
      <c r="Z192" s="68" t="str">
        <f ca="1">INDEX({"","_","-","="},IF(OR($D192 &gt;= AA$6, $E192 &lt; Z$6), 0, 1)+IF(OR($F192 &gt;= AA$6, $G192 &lt; Z$6), 0, 2)+1)</f>
        <v/>
      </c>
      <c r="AA192" s="68" t="str">
        <f ca="1">INDEX({"","_","-","="},IF(OR($D192 &gt;= AB$6, $E192 &lt; AA$6), 0, 1)+IF(OR($F192 &gt;= AB$6, $G192 &lt; AA$6), 0, 2)+1)</f>
        <v/>
      </c>
      <c r="AB192" s="68" t="str">
        <f ca="1">INDEX({"","_","-","="},IF(OR($D192 &gt;= AC$6, $E192 &lt; AB$6), 0, 1)+IF(OR($F192 &gt;= AC$6, $G192 &lt; AB$6), 0, 2)+1)</f>
        <v/>
      </c>
      <c r="AC192" s="68" t="str">
        <f ca="1">INDEX({"","_","-","="},IF(OR($D192 &gt;= AD$6, $E192 &lt; AC$6), 0, 1)+IF(OR($F192 &gt;= AD$6, $G192 &lt; AC$6), 0, 2)+1)</f>
        <v/>
      </c>
      <c r="AD192" s="68" t="str">
        <f ca="1">INDEX({"","_","-","="},IF(OR($D192 &gt;= AE$6, $E192 &lt; AD$6), 0, 1)+IF(OR($F192 &gt;= AE$6, $G192 &lt; AD$6), 0, 2)+1)</f>
        <v/>
      </c>
      <c r="AE192" s="68" t="str">
        <f ca="1">INDEX({"","_","-","="},IF(OR($D192 &gt;= AF$6, $E192 &lt; AE$6), 0, 1)+IF(OR($F192 &gt;= AF$6, $G192 &lt; AE$6), 0, 2)+1)</f>
        <v/>
      </c>
      <c r="AF192" s="68" t="str">
        <f ca="1">INDEX({"","_","-","="},IF(OR($D192 &gt;= AG$6, $E192 &lt; AF$6), 0, 1)+IF(OR($F192 &gt;= AG$6, $G192 &lt; AF$6), 0, 2)+1)</f>
        <v/>
      </c>
      <c r="AG192" s="68" t="str">
        <f ca="1">INDEX({"","_","-","="},IF(OR($D192 &gt;= AH$6, $E192 &lt; AG$6), 0, 1)+IF(OR($F192 &gt;= AH$6, $G192 &lt; AG$6), 0, 2)+1)</f>
        <v/>
      </c>
      <c r="AH192" s="68" t="str">
        <f ca="1">INDEX({"","_","-","="},IF(OR($D192 &gt;= AI$6, $E192 &lt; AH$6), 0, 1)+IF(OR($F192 &gt;= AI$6, $G192 &lt; AH$6), 0, 2)+1)</f>
        <v/>
      </c>
      <c r="AI192" s="68" t="str">
        <f ca="1">INDEX({"","_","-","="},IF(OR($D192 &gt;= AJ$6, $E192 &lt; AI$6), 0, 1)+IF(OR($F192 &gt;= AJ$6, $G192 &lt; AI$6), 0, 2)+1)</f>
        <v/>
      </c>
      <c r="AJ192" s="68" t="str">
        <f ca="1">INDEX({"","_","-","="},IF(OR($D192 &gt;= AK$6, $E192 &lt; AJ$6), 0, 1)+IF(OR($F192 &gt;= AK$6, $G192 &lt; AJ$6), 0, 2)+1)</f>
        <v/>
      </c>
      <c r="AK192" s="68" t="str">
        <f ca="1">INDEX({"","_","-","="},IF(OR($D192 &gt;= AL$6, $E192 &lt; AK$6), 0, 1)+IF(OR($F192 &gt;= AL$6, $G192 &lt; AK$6), 0, 2)+1)</f>
        <v/>
      </c>
      <c r="AL192" s="68" t="str">
        <f ca="1">INDEX({"","_","-","="},IF(OR($D192 &gt;= AM$6, $E192 &lt; AL$6), 0, 1)+IF(OR($F192 &gt;= AM$6, $G192 &lt; AL$6), 0, 2)+1)</f>
        <v/>
      </c>
      <c r="AM192" s="68" t="str">
        <f ca="1">INDEX({"","_","-","="},IF(OR($D192 &gt;= AN$6, $E192 &lt; AM$6), 0, 1)+IF(OR($F192 &gt;= AN$6, $G192 &lt; AM$6), 0, 2)+1)</f>
        <v/>
      </c>
      <c r="AN192" s="68" t="str">
        <f ca="1">INDEX({"","_","-","="},IF(OR($D192 &gt;= AO$6, $E192 &lt; AN$6), 0, 1)+IF(OR($F192 &gt;= AO$6, $G192 &lt; AN$6), 0, 2)+1)</f>
        <v/>
      </c>
      <c r="AO192" s="68" t="str">
        <f ca="1">INDEX({"","_","-","="},IF(OR($D192 &gt;= AP$6, $E192 &lt; AO$6), 0, 1)+IF(OR($F192 &gt;= AP$6, $G192 &lt; AO$6), 0, 2)+1)</f>
        <v/>
      </c>
      <c r="AP192" s="68" t="str">
        <f ca="1">INDEX({"","_","-","="},IF(OR($D192 &gt;= AQ$6, $E192 &lt; AP$6), 0, 1)+IF(OR($F192 &gt;= AQ$6, $G192 &lt; AP$6), 0, 2)+1)</f>
        <v/>
      </c>
      <c r="AQ192" s="68" t="str">
        <f ca="1">INDEX({"","_","-","="},IF(OR($D192 &gt;= AR$6, $E192 &lt; AQ$6), 0, 1)+IF(OR($F192 &gt;= AR$6, $G192 &lt; AQ$6), 0, 2)+1)</f>
        <v/>
      </c>
      <c r="AR192" s="68" t="str">
        <f ca="1">INDEX({"","_","-","="},IF(OR($D192 &gt;= AS$6, $E192 &lt; AR$6), 0, 1)+IF(OR($F192 &gt;= AS$6, $G192 &lt; AR$6), 0, 2)+1)</f>
        <v/>
      </c>
      <c r="AS192" s="68" t="str">
        <f ca="1">INDEX({"","_","-","="},IF(OR($D192 &gt;= AT$6, $E192 &lt; AS$6), 0, 1)+IF(OR($F192 &gt;= AT$6, $G192 &lt; AS$6), 0, 2)+1)</f>
        <v/>
      </c>
      <c r="AT192" s="68" t="str">
        <f ca="1">INDEX({"","_","-","="},IF(OR($D192 &gt;= AU$6, $E192 &lt; AT$6), 0, 1)+IF(OR($F192 &gt;= AU$6, $G192 &lt; AT$6), 0, 2)+1)</f>
        <v/>
      </c>
      <c r="AU192" s="68" t="str">
        <f ca="1">INDEX({"","_","-","="},IF(OR($D192 &gt;= AV$6, $E192 &lt; AU$6), 0, 1)+IF(OR($F192 &gt;= AV$6, $G192 &lt; AU$6), 0, 2)+1)</f>
        <v/>
      </c>
      <c r="AV192" s="68" t="str">
        <f ca="1">INDEX({"","_","-","="},IF(OR($D192 &gt;= AW$6, $E192 &lt; AV$6), 0, 1)+IF(OR($F192 &gt;= AW$6, $G192 &lt; AV$6), 0, 2)+1)</f>
        <v/>
      </c>
      <c r="AW192" s="68" t="str">
        <f ca="1">INDEX({"","_","-","="},IF(OR($D192 &gt;= AX$6, $E192 &lt; AW$6), 0, 1)+IF(OR($F192 &gt;= AX$6, $G192 &lt; AW$6), 0, 2)+1)</f>
        <v/>
      </c>
      <c r="AX192" s="68" t="str">
        <f ca="1">INDEX({"","_","-","="},IF(OR($D192 &gt;= AY$6, $E192 &lt; AX$6), 0, 1)+IF(OR($F192 &gt;= AY$6, $G192 &lt; AX$6), 0, 2)+1)</f>
        <v/>
      </c>
      <c r="AY192" s="68" t="str">
        <f ca="1">INDEX({"","_","-","="},IF(OR($D192 &gt;= AZ$6, $E192 &lt; AY$6), 0, 1)+IF(OR($F192 &gt;= AZ$6, $G192 &lt; AY$6), 0, 2)+1)</f>
        <v/>
      </c>
      <c r="AZ192" s="68" t="str">
        <f ca="1">INDEX({"","_","-","="},IF(OR($D192 &gt;= BA$6, $E192 &lt; AZ$6), 0, 1)+IF(OR($F192 &gt;= BA$6, $G192 &lt; AZ$6), 0, 2)+1)</f>
        <v/>
      </c>
      <c r="BA192" s="68" t="str">
        <f ca="1">INDEX({"","_","-","="},IF(OR($D192 &gt;= BB$6, $E192 &lt; BA$6), 0, 1)+IF(OR($F192 &gt;= BB$6, $G192 &lt; BA$6), 0, 2)+1)</f>
        <v/>
      </c>
      <c r="BB192" s="68" t="str">
        <f ca="1">INDEX({"","_","-","="},IF(OR($D192 &gt;= BC$6, $E192 &lt; BB$6), 0, 1)+IF(OR($F192 &gt;= BC$6, $G192 &lt; BB$6), 0, 2)+1)</f>
        <v/>
      </c>
      <c r="BC192" s="68" t="str">
        <f ca="1">INDEX({"","_","-","="},IF(OR($D192 &gt;= BD$6, $E192 &lt; BC$6), 0, 1)+IF(OR($F192 &gt;= BD$6, $G192 &lt; BC$6), 0, 2)+1)</f>
        <v/>
      </c>
      <c r="BD192" s="68" t="str">
        <f ca="1">INDEX({"","_","-","="},IF(OR($D192 &gt;= BE$6, $E192 &lt; BD$6), 0, 1)+IF(OR($F192 &gt;= BE$6, $G192 &lt; BD$6), 0, 2)+1)</f>
        <v/>
      </c>
      <c r="BE192" s="68" t="str">
        <f ca="1">INDEX({"","_","-","="},IF(OR($D192 &gt;= BF$6, $E192 &lt; BE$6), 0, 1)+IF(OR($F192 &gt;= BF$6, $G192 &lt; BE$6), 0, 2)+1)</f>
        <v/>
      </c>
      <c r="BF192" s="68" t="str">
        <f ca="1">INDEX({"","_","-","="},IF(OR($D192 &gt;= BG$6, $E192 &lt; BF$6), 0, 1)+IF(OR($F192 &gt;= BG$6, $G192 &lt; BF$6), 0, 2)+1)</f>
        <v/>
      </c>
      <c r="BG192" s="68" t="str">
        <f ca="1">INDEX({"","_","-","="},IF(OR($D192 &gt;= BH$6, $E192 &lt; BG$6), 0, 1)+IF(OR($F192 &gt;= BH$6, $G192 &lt; BG$6), 0, 2)+1)</f>
        <v/>
      </c>
      <c r="BH192" s="68" t="str">
        <f ca="1">INDEX({"","_","-","="},IF(OR($D192 &gt;= BI$6, $E192 &lt; BH$6), 0, 1)+IF(OR($F192 &gt;= BI$6, $G192 &lt; BH$6), 0, 2)+1)</f>
        <v/>
      </c>
      <c r="BI192" s="68" t="str">
        <f ca="1">INDEX({"","_","-","="},IF(OR($D192 &gt;= BJ$6, $E192 &lt; BI$6), 0, 1)+IF(OR($F192 &gt;= BJ$6, $G192 &lt; BI$6), 0, 2)+1)</f>
        <v/>
      </c>
      <c r="BJ192" s="68" t="str">
        <f ca="1">INDEX({"","_","-","="},IF(OR($D192 &gt;= BK$6, $E192 &lt; BJ$6), 0, 1)+IF(OR($F192 &gt;= BK$6, $G192 &lt; BJ$6), 0, 2)+1)</f>
        <v/>
      </c>
      <c r="BK192" s="68" t="str">
        <f ca="1">INDEX({"","_","-","="},IF(OR($D192 &gt;= BL$6, $E192 &lt; BK$6), 0, 1)+IF(OR($F192 &gt;= BL$6, $G192 &lt; BK$6), 0, 2)+1)</f>
        <v/>
      </c>
      <c r="BL192" s="68" t="str">
        <f ca="1">INDEX({"","_","-","="},IF(OR($D192 &gt;= BM$6, $E192 &lt; BL$6), 0, 1)+IF(OR($F192 &gt;= BM$6, $G192 &lt; BL$6), 0, 2)+1)</f>
        <v/>
      </c>
      <c r="BM192" s="68" t="str">
        <f ca="1">INDEX({"","_","-","="},IF(OR($D192 &gt;= BN$6, $E192 &lt; BM$6), 0, 1)+IF(OR($F192 &gt;= BN$6, $G192 &lt; BM$6), 0, 2)+1)</f>
        <v/>
      </c>
      <c r="BN192" s="68" t="str">
        <f ca="1">INDEX({"","_","-","="},IF(OR($D192 &gt;= BO$6, $E192 &lt; BN$6), 0, 1)+IF(OR($F192 &gt;= BO$6, $G192 &lt; BN$6), 0, 2)+1)</f>
        <v/>
      </c>
      <c r="BO192" s="68" t="str">
        <f ca="1">INDEX({"","_","-","="},IF(OR($D192 &gt;= BP$6, $E192 &lt; BO$6), 0, 1)+IF(OR($F192 &gt;= BP$6, $G192 &lt; BO$6), 0, 2)+1)</f>
        <v/>
      </c>
      <c r="BP192" s="68" t="str">
        <f ca="1">INDEX({"","_","-","="},IF(OR($D192 &gt;= BQ$6, $E192 &lt; BP$6), 0, 1)+IF(OR($F192 &gt;= BQ$6, $G192 &lt; BP$6), 0, 2)+1)</f>
        <v/>
      </c>
      <c r="BQ192" s="68" t="str">
        <f ca="1">INDEX({"","_","-","="},IF(OR($D192 &gt;= BR$6, $E192 &lt; BQ$6), 0, 1)+IF(OR($F192 &gt;= BR$6, $G192 &lt; BQ$6), 0, 2)+1)</f>
        <v/>
      </c>
      <c r="BR192" s="68" t="str">
        <f ca="1">INDEX({"","_","-","="},IF(OR($D192 &gt;= BS$6, $E192 &lt; BR$6), 0, 1)+IF(OR($F192 &gt;= BS$6, $G192 &lt; BR$6), 0, 2)+1)</f>
        <v/>
      </c>
      <c r="BS192" s="68" t="str">
        <f ca="1">INDEX({"","_","-","="},IF(OR($D192 &gt;= BT$6, $E192 &lt; BS$6), 0, 1)+IF(OR($F192 &gt;= BT$6, $G192 &lt; BS$6), 0, 2)+1)</f>
        <v/>
      </c>
      <c r="BT192" s="68" t="str">
        <f ca="1">INDEX({"","_","-","="},IF(OR($D192 &gt;= BU$6, $E192 &lt; BT$6), 0, 1)+IF(OR($F192 &gt;= BU$6, $G192 &lt; BT$6), 0, 2)+1)</f>
        <v/>
      </c>
      <c r="BU192" s="68" t="str">
        <f ca="1">INDEX({"","_","-","="},IF(OR($D192 &gt;= BV$6, $E192 &lt; BU$6), 0, 1)+IF(OR($F192 &gt;= BV$6, $G192 &lt; BU$6), 0, 2)+1)</f>
        <v/>
      </c>
      <c r="BV192" s="68" t="str">
        <f ca="1">INDEX({"","_","-","="},IF(OR($D192 &gt;= BW$6, $E192 &lt; BV$6), 0, 1)+IF(OR($F192 &gt;= BW$6, $G192 &lt; BV$6), 0, 2)+1)</f>
        <v/>
      </c>
      <c r="BW192" s="68" t="str">
        <f ca="1">INDEX({"","_","-","="},IF(OR($D192 &gt;= BX$6, $E192 &lt; BW$6), 0, 1)+IF(OR($F192 &gt;= BX$6, $G192 &lt; BW$6), 0, 2)+1)</f>
        <v/>
      </c>
      <c r="BX192" s="68" t="str">
        <f ca="1">INDEX({"","_","-","="},IF(OR($D192 &gt;= BY$6, $E192 &lt; BX$6), 0, 1)+IF(OR($F192 &gt;= BY$6, $G192 &lt; BX$6), 0, 2)+1)</f>
        <v/>
      </c>
      <c r="BY192" s="68" t="str">
        <f ca="1">INDEX({"","_","-","="},IF(OR($D192 &gt;= BZ$6, $E192 &lt; BY$6), 0, 1)+IF(OR($F192 &gt;= BZ$6, $G192 &lt; BY$6), 0, 2)+1)</f>
        <v/>
      </c>
      <c r="BZ192" s="68" t="str">
        <f ca="1">INDEX({"","_","-","="},IF(OR($D192 &gt;= CA$6, $E192 &lt; BZ$6), 0, 1)+IF(OR($F192 &gt;= CA$6, $G192 &lt; BZ$6), 0, 2)+1)</f>
        <v/>
      </c>
      <c r="CA192" s="68" t="str">
        <f ca="1">INDEX({"","_","-","="},IF(OR($D192 &gt;= CB$6, $E192 &lt; CA$6), 0, 1)+IF(OR($F192 &gt;= CB$6, $G192 &lt; CA$6), 0, 2)+1)</f>
        <v/>
      </c>
      <c r="CB192" s="68" t="str">
        <f ca="1">INDEX({"","_","-","="},IF(OR($D192 &gt;= CC$6, $E192 &lt; CB$6), 0, 1)+IF(OR($F192 &gt;= CC$6, $G192 &lt; CB$6), 0, 2)+1)</f>
        <v/>
      </c>
      <c r="CC192" s="68" t="str">
        <f ca="1">INDEX({"","_","-","="},IF(OR($D192 &gt;= CD$6, $E192 &lt; CC$6), 0, 1)+IF(OR($F192 &gt;= CD$6, $G192 &lt; CC$6), 0, 2)+1)</f>
        <v/>
      </c>
      <c r="CD192" s="68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IF('临-进度'!M188,'临-进度'!$A188,"")</f>
        <v/>
      </c>
      <c r="B193" s="8" t="str">
        <f ca="1">IF('临-进度'!M188,'临-进度'!$B188,"")</f>
        <v/>
      </c>
      <c r="C193" s="8" t="str">
        <f ca="1">IF('临-进度'!M188,'临-进度'!$E188,"")</f>
        <v/>
      </c>
      <c r="D193" s="40" t="str">
        <f ca="1">IF('临-进度'!$M188,'临-进度'!$I188,"")</f>
        <v/>
      </c>
      <c r="E193" s="40" t="str">
        <f ca="1">IF('临-进度'!$M188,'临-进度'!$AE188,"")</f>
        <v/>
      </c>
      <c r="F193" s="40" t="str">
        <f ca="1">IF('临-进度'!$M188,'临-进度'!$J188,"")</f>
        <v/>
      </c>
      <c r="G193" s="73" t="str">
        <f ca="1">IF('临-进度'!$M188,'临-进度'!$AF188,"")</f>
        <v/>
      </c>
      <c r="H193" s="68" t="str">
        <f ca="1">INDEX({"","_","-","="},IF(OR($D193 &gt;= I$6, $E193 &lt; H$6), 0, 1)+IF(OR($F193 &gt;= I$6, $G193 &lt; H$6), 0, 2)+1)</f>
        <v/>
      </c>
      <c r="I193" s="68" t="str">
        <f ca="1">INDEX({"","_","-","="},IF(OR($D193 &gt;= J$6, $E193 &lt; I$6), 0, 1)+IF(OR($F193 &gt;= J$6, $G193 &lt; I$6), 0, 2)+1)</f>
        <v/>
      </c>
      <c r="J193" s="68" t="str">
        <f ca="1">INDEX({"","_","-","="},IF(OR($D193 &gt;= K$6, $E193 &lt; J$6), 0, 1)+IF(OR($F193 &gt;= K$6, $G193 &lt; J$6), 0, 2)+1)</f>
        <v/>
      </c>
      <c r="K193" s="68" t="str">
        <f ca="1">INDEX({"","_","-","="},IF(OR($D193 &gt;= L$6, $E193 &lt; K$6), 0, 1)+IF(OR($F193 &gt;= L$6, $G193 &lt; K$6), 0, 2)+1)</f>
        <v/>
      </c>
      <c r="L193" s="68" t="str">
        <f ca="1">INDEX({"","_","-","="},IF(OR($D193 &gt;= M$6, $E193 &lt; L$6), 0, 1)+IF(OR($F193 &gt;= M$6, $G193 &lt; L$6), 0, 2)+1)</f>
        <v/>
      </c>
      <c r="M193" s="68" t="str">
        <f ca="1">INDEX({"","_","-","="},IF(OR($D193 &gt;= N$6, $E193 &lt; M$6), 0, 1)+IF(OR($F193 &gt;= N$6, $G193 &lt; M$6), 0, 2)+1)</f>
        <v/>
      </c>
      <c r="N193" s="68" t="str">
        <f ca="1">INDEX({"","_","-","="},IF(OR($D193 &gt;= O$6, $E193 &lt; N$6), 0, 1)+IF(OR($F193 &gt;= O$6, $G193 &lt; N$6), 0, 2)+1)</f>
        <v/>
      </c>
      <c r="O193" s="68" t="str">
        <f ca="1">INDEX({"","_","-","="},IF(OR($D193 &gt;= P$6, $E193 &lt; O$6), 0, 1)+IF(OR($F193 &gt;= P$6, $G193 &lt; O$6), 0, 2)+1)</f>
        <v/>
      </c>
      <c r="P193" s="68" t="str">
        <f ca="1">INDEX({"","_","-","="},IF(OR($D193 &gt;= Q$6, $E193 &lt; P$6), 0, 1)+IF(OR($F193 &gt;= Q$6, $G193 &lt; P$6), 0, 2)+1)</f>
        <v/>
      </c>
      <c r="Q193" s="68" t="str">
        <f ca="1">INDEX({"","_","-","="},IF(OR($D193 &gt;= R$6, $E193 &lt; Q$6), 0, 1)+IF(OR($F193 &gt;= R$6, $G193 &lt; Q$6), 0, 2)+1)</f>
        <v/>
      </c>
      <c r="R193" s="68" t="str">
        <f ca="1">INDEX({"","_","-","="},IF(OR($D193 &gt;= S$6, $E193 &lt; R$6), 0, 1)+IF(OR($F193 &gt;= S$6, $G193 &lt; R$6), 0, 2)+1)</f>
        <v/>
      </c>
      <c r="S193" s="68" t="str">
        <f ca="1">INDEX({"","_","-","="},IF(OR($D193 &gt;= T$6, $E193 &lt; S$6), 0, 1)+IF(OR($F193 &gt;= T$6, $G193 &lt; S$6), 0, 2)+1)</f>
        <v/>
      </c>
      <c r="T193" s="68" t="str">
        <f ca="1">INDEX({"","_","-","="},IF(OR($D193 &gt;= U$6, $E193 &lt; T$6), 0, 1)+IF(OR($F193 &gt;= U$6, $G193 &lt; T$6), 0, 2)+1)</f>
        <v/>
      </c>
      <c r="U193" s="68" t="str">
        <f ca="1">INDEX({"","_","-","="},IF(OR($D193 &gt;= V$6, $E193 &lt; U$6), 0, 1)+IF(OR($F193 &gt;= V$6, $G193 &lt; U$6), 0, 2)+1)</f>
        <v/>
      </c>
      <c r="V193" s="68" t="str">
        <f ca="1">INDEX({"","_","-","="},IF(OR($D193 &gt;= W$6, $E193 &lt; V$6), 0, 1)+IF(OR($F193 &gt;= W$6, $G193 &lt; V$6), 0, 2)+1)</f>
        <v/>
      </c>
      <c r="W193" s="68" t="str">
        <f ca="1">INDEX({"","_","-","="},IF(OR($D193 &gt;= X$6, $E193 &lt; W$6), 0, 1)+IF(OR($F193 &gt;= X$6, $G193 &lt; W$6), 0, 2)+1)</f>
        <v/>
      </c>
      <c r="X193" s="68" t="str">
        <f ca="1">INDEX({"","_","-","="},IF(OR($D193 &gt;= Y$6, $E193 &lt; X$6), 0, 1)+IF(OR($F193 &gt;= Y$6, $G193 &lt; X$6), 0, 2)+1)</f>
        <v/>
      </c>
      <c r="Y193" s="68" t="str">
        <f ca="1">INDEX({"","_","-","="},IF(OR($D193 &gt;= Z$6, $E193 &lt; Y$6), 0, 1)+IF(OR($F193 &gt;= Z$6, $G193 &lt; Y$6), 0, 2)+1)</f>
        <v/>
      </c>
      <c r="Z193" s="68" t="str">
        <f ca="1">INDEX({"","_","-","="},IF(OR($D193 &gt;= AA$6, $E193 &lt; Z$6), 0, 1)+IF(OR($F193 &gt;= AA$6, $G193 &lt; Z$6), 0, 2)+1)</f>
        <v/>
      </c>
      <c r="AA193" s="68" t="str">
        <f ca="1">INDEX({"","_","-","="},IF(OR($D193 &gt;= AB$6, $E193 &lt; AA$6), 0, 1)+IF(OR($F193 &gt;= AB$6, $G193 &lt; AA$6), 0, 2)+1)</f>
        <v/>
      </c>
      <c r="AB193" s="68" t="str">
        <f ca="1">INDEX({"","_","-","="},IF(OR($D193 &gt;= AC$6, $E193 &lt; AB$6), 0, 1)+IF(OR($F193 &gt;= AC$6, $G193 &lt; AB$6), 0, 2)+1)</f>
        <v/>
      </c>
      <c r="AC193" s="68" t="str">
        <f ca="1">INDEX({"","_","-","="},IF(OR($D193 &gt;= AD$6, $E193 &lt; AC$6), 0, 1)+IF(OR($F193 &gt;= AD$6, $G193 &lt; AC$6), 0, 2)+1)</f>
        <v/>
      </c>
      <c r="AD193" s="68" t="str">
        <f ca="1">INDEX({"","_","-","="},IF(OR($D193 &gt;= AE$6, $E193 &lt; AD$6), 0, 1)+IF(OR($F193 &gt;= AE$6, $G193 &lt; AD$6), 0, 2)+1)</f>
        <v/>
      </c>
      <c r="AE193" s="68" t="str">
        <f ca="1">INDEX({"","_","-","="},IF(OR($D193 &gt;= AF$6, $E193 &lt; AE$6), 0, 1)+IF(OR($F193 &gt;= AF$6, $G193 &lt; AE$6), 0, 2)+1)</f>
        <v/>
      </c>
      <c r="AF193" s="68" t="str">
        <f ca="1">INDEX({"","_","-","="},IF(OR($D193 &gt;= AG$6, $E193 &lt; AF$6), 0, 1)+IF(OR($F193 &gt;= AG$6, $G193 &lt; AF$6), 0, 2)+1)</f>
        <v/>
      </c>
      <c r="AG193" s="68" t="str">
        <f ca="1">INDEX({"","_","-","="},IF(OR($D193 &gt;= AH$6, $E193 &lt; AG$6), 0, 1)+IF(OR($F193 &gt;= AH$6, $G193 &lt; AG$6), 0, 2)+1)</f>
        <v/>
      </c>
      <c r="AH193" s="68" t="str">
        <f ca="1">INDEX({"","_","-","="},IF(OR($D193 &gt;= AI$6, $E193 &lt; AH$6), 0, 1)+IF(OR($F193 &gt;= AI$6, $G193 &lt; AH$6), 0, 2)+1)</f>
        <v/>
      </c>
      <c r="AI193" s="68" t="str">
        <f ca="1">INDEX({"","_","-","="},IF(OR($D193 &gt;= AJ$6, $E193 &lt; AI$6), 0, 1)+IF(OR($F193 &gt;= AJ$6, $G193 &lt; AI$6), 0, 2)+1)</f>
        <v/>
      </c>
      <c r="AJ193" s="68" t="str">
        <f ca="1">INDEX({"","_","-","="},IF(OR($D193 &gt;= AK$6, $E193 &lt; AJ$6), 0, 1)+IF(OR($F193 &gt;= AK$6, $G193 &lt; AJ$6), 0, 2)+1)</f>
        <v/>
      </c>
      <c r="AK193" s="68" t="str">
        <f ca="1">INDEX({"","_","-","="},IF(OR($D193 &gt;= AL$6, $E193 &lt; AK$6), 0, 1)+IF(OR($F193 &gt;= AL$6, $G193 &lt; AK$6), 0, 2)+1)</f>
        <v/>
      </c>
      <c r="AL193" s="68" t="str">
        <f ca="1">INDEX({"","_","-","="},IF(OR($D193 &gt;= AM$6, $E193 &lt; AL$6), 0, 1)+IF(OR($F193 &gt;= AM$6, $G193 &lt; AL$6), 0, 2)+1)</f>
        <v/>
      </c>
      <c r="AM193" s="68" t="str">
        <f ca="1">INDEX({"","_","-","="},IF(OR($D193 &gt;= AN$6, $E193 &lt; AM$6), 0, 1)+IF(OR($F193 &gt;= AN$6, $G193 &lt; AM$6), 0, 2)+1)</f>
        <v/>
      </c>
      <c r="AN193" s="68" t="str">
        <f ca="1">INDEX({"","_","-","="},IF(OR($D193 &gt;= AO$6, $E193 &lt; AN$6), 0, 1)+IF(OR($F193 &gt;= AO$6, $G193 &lt; AN$6), 0, 2)+1)</f>
        <v/>
      </c>
      <c r="AO193" s="68" t="str">
        <f ca="1">INDEX({"","_","-","="},IF(OR($D193 &gt;= AP$6, $E193 &lt; AO$6), 0, 1)+IF(OR($F193 &gt;= AP$6, $G193 &lt; AO$6), 0, 2)+1)</f>
        <v/>
      </c>
      <c r="AP193" s="68" t="str">
        <f ca="1">INDEX({"","_","-","="},IF(OR($D193 &gt;= AQ$6, $E193 &lt; AP$6), 0, 1)+IF(OR($F193 &gt;= AQ$6, $G193 &lt; AP$6), 0, 2)+1)</f>
        <v/>
      </c>
      <c r="AQ193" s="68" t="str">
        <f ca="1">INDEX({"","_","-","="},IF(OR($D193 &gt;= AR$6, $E193 &lt; AQ$6), 0, 1)+IF(OR($F193 &gt;= AR$6, $G193 &lt; AQ$6), 0, 2)+1)</f>
        <v/>
      </c>
      <c r="AR193" s="68" t="str">
        <f ca="1">INDEX({"","_","-","="},IF(OR($D193 &gt;= AS$6, $E193 &lt; AR$6), 0, 1)+IF(OR($F193 &gt;= AS$6, $G193 &lt; AR$6), 0, 2)+1)</f>
        <v/>
      </c>
      <c r="AS193" s="68" t="str">
        <f ca="1">INDEX({"","_","-","="},IF(OR($D193 &gt;= AT$6, $E193 &lt; AS$6), 0, 1)+IF(OR($F193 &gt;= AT$6, $G193 &lt; AS$6), 0, 2)+1)</f>
        <v/>
      </c>
      <c r="AT193" s="68" t="str">
        <f ca="1">INDEX({"","_","-","="},IF(OR($D193 &gt;= AU$6, $E193 &lt; AT$6), 0, 1)+IF(OR($F193 &gt;= AU$6, $G193 &lt; AT$6), 0, 2)+1)</f>
        <v/>
      </c>
      <c r="AU193" s="68" t="str">
        <f ca="1">INDEX({"","_","-","="},IF(OR($D193 &gt;= AV$6, $E193 &lt; AU$6), 0, 1)+IF(OR($F193 &gt;= AV$6, $G193 &lt; AU$6), 0, 2)+1)</f>
        <v/>
      </c>
      <c r="AV193" s="68" t="str">
        <f ca="1">INDEX({"","_","-","="},IF(OR($D193 &gt;= AW$6, $E193 &lt; AV$6), 0, 1)+IF(OR($F193 &gt;= AW$6, $G193 &lt; AV$6), 0, 2)+1)</f>
        <v/>
      </c>
      <c r="AW193" s="68" t="str">
        <f ca="1">INDEX({"","_","-","="},IF(OR($D193 &gt;= AX$6, $E193 &lt; AW$6), 0, 1)+IF(OR($F193 &gt;= AX$6, $G193 &lt; AW$6), 0, 2)+1)</f>
        <v/>
      </c>
      <c r="AX193" s="68" t="str">
        <f ca="1">INDEX({"","_","-","="},IF(OR($D193 &gt;= AY$6, $E193 &lt; AX$6), 0, 1)+IF(OR($F193 &gt;= AY$6, $G193 &lt; AX$6), 0, 2)+1)</f>
        <v/>
      </c>
      <c r="AY193" s="68" t="str">
        <f ca="1">INDEX({"","_","-","="},IF(OR($D193 &gt;= AZ$6, $E193 &lt; AY$6), 0, 1)+IF(OR($F193 &gt;= AZ$6, $G193 &lt; AY$6), 0, 2)+1)</f>
        <v/>
      </c>
      <c r="AZ193" s="68" t="str">
        <f ca="1">INDEX({"","_","-","="},IF(OR($D193 &gt;= BA$6, $E193 &lt; AZ$6), 0, 1)+IF(OR($F193 &gt;= BA$6, $G193 &lt; AZ$6), 0, 2)+1)</f>
        <v/>
      </c>
      <c r="BA193" s="68" t="str">
        <f ca="1">INDEX({"","_","-","="},IF(OR($D193 &gt;= BB$6, $E193 &lt; BA$6), 0, 1)+IF(OR($F193 &gt;= BB$6, $G193 &lt; BA$6), 0, 2)+1)</f>
        <v/>
      </c>
      <c r="BB193" s="68" t="str">
        <f ca="1">INDEX({"","_","-","="},IF(OR($D193 &gt;= BC$6, $E193 &lt; BB$6), 0, 1)+IF(OR($F193 &gt;= BC$6, $G193 &lt; BB$6), 0, 2)+1)</f>
        <v/>
      </c>
      <c r="BC193" s="68" t="str">
        <f ca="1">INDEX({"","_","-","="},IF(OR($D193 &gt;= BD$6, $E193 &lt; BC$6), 0, 1)+IF(OR($F193 &gt;= BD$6, $G193 &lt; BC$6), 0, 2)+1)</f>
        <v/>
      </c>
      <c r="BD193" s="68" t="str">
        <f ca="1">INDEX({"","_","-","="},IF(OR($D193 &gt;= BE$6, $E193 &lt; BD$6), 0, 1)+IF(OR($F193 &gt;= BE$6, $G193 &lt; BD$6), 0, 2)+1)</f>
        <v/>
      </c>
      <c r="BE193" s="68" t="str">
        <f ca="1">INDEX({"","_","-","="},IF(OR($D193 &gt;= BF$6, $E193 &lt; BE$6), 0, 1)+IF(OR($F193 &gt;= BF$6, $G193 &lt; BE$6), 0, 2)+1)</f>
        <v/>
      </c>
      <c r="BF193" s="68" t="str">
        <f ca="1">INDEX({"","_","-","="},IF(OR($D193 &gt;= BG$6, $E193 &lt; BF$6), 0, 1)+IF(OR($F193 &gt;= BG$6, $G193 &lt; BF$6), 0, 2)+1)</f>
        <v/>
      </c>
      <c r="BG193" s="68" t="str">
        <f ca="1">INDEX({"","_","-","="},IF(OR($D193 &gt;= BH$6, $E193 &lt; BG$6), 0, 1)+IF(OR($F193 &gt;= BH$6, $G193 &lt; BG$6), 0, 2)+1)</f>
        <v/>
      </c>
      <c r="BH193" s="68" t="str">
        <f ca="1">INDEX({"","_","-","="},IF(OR($D193 &gt;= BI$6, $E193 &lt; BH$6), 0, 1)+IF(OR($F193 &gt;= BI$6, $G193 &lt; BH$6), 0, 2)+1)</f>
        <v/>
      </c>
      <c r="BI193" s="68" t="str">
        <f ca="1">INDEX({"","_","-","="},IF(OR($D193 &gt;= BJ$6, $E193 &lt; BI$6), 0, 1)+IF(OR($F193 &gt;= BJ$6, $G193 &lt; BI$6), 0, 2)+1)</f>
        <v/>
      </c>
      <c r="BJ193" s="68" t="str">
        <f ca="1">INDEX({"","_","-","="},IF(OR($D193 &gt;= BK$6, $E193 &lt; BJ$6), 0, 1)+IF(OR($F193 &gt;= BK$6, $G193 &lt; BJ$6), 0, 2)+1)</f>
        <v/>
      </c>
      <c r="BK193" s="68" t="str">
        <f ca="1">INDEX({"","_","-","="},IF(OR($D193 &gt;= BL$6, $E193 &lt; BK$6), 0, 1)+IF(OR($F193 &gt;= BL$6, $G193 &lt; BK$6), 0, 2)+1)</f>
        <v/>
      </c>
      <c r="BL193" s="68" t="str">
        <f ca="1">INDEX({"","_","-","="},IF(OR($D193 &gt;= BM$6, $E193 &lt; BL$6), 0, 1)+IF(OR($F193 &gt;= BM$6, $G193 &lt; BL$6), 0, 2)+1)</f>
        <v/>
      </c>
      <c r="BM193" s="68" t="str">
        <f ca="1">INDEX({"","_","-","="},IF(OR($D193 &gt;= BN$6, $E193 &lt; BM$6), 0, 1)+IF(OR($F193 &gt;= BN$6, $G193 &lt; BM$6), 0, 2)+1)</f>
        <v/>
      </c>
      <c r="BN193" s="68" t="str">
        <f ca="1">INDEX({"","_","-","="},IF(OR($D193 &gt;= BO$6, $E193 &lt; BN$6), 0, 1)+IF(OR($F193 &gt;= BO$6, $G193 &lt; BN$6), 0, 2)+1)</f>
        <v/>
      </c>
      <c r="BO193" s="68" t="str">
        <f ca="1">INDEX({"","_","-","="},IF(OR($D193 &gt;= BP$6, $E193 &lt; BO$6), 0, 1)+IF(OR($F193 &gt;= BP$6, $G193 &lt; BO$6), 0, 2)+1)</f>
        <v/>
      </c>
      <c r="BP193" s="68" t="str">
        <f ca="1">INDEX({"","_","-","="},IF(OR($D193 &gt;= BQ$6, $E193 &lt; BP$6), 0, 1)+IF(OR($F193 &gt;= BQ$6, $G193 &lt; BP$6), 0, 2)+1)</f>
        <v/>
      </c>
      <c r="BQ193" s="68" t="str">
        <f ca="1">INDEX({"","_","-","="},IF(OR($D193 &gt;= BR$6, $E193 &lt; BQ$6), 0, 1)+IF(OR($F193 &gt;= BR$6, $G193 &lt; BQ$6), 0, 2)+1)</f>
        <v/>
      </c>
      <c r="BR193" s="68" t="str">
        <f ca="1">INDEX({"","_","-","="},IF(OR($D193 &gt;= BS$6, $E193 &lt; BR$6), 0, 1)+IF(OR($F193 &gt;= BS$6, $G193 &lt; BR$6), 0, 2)+1)</f>
        <v/>
      </c>
      <c r="BS193" s="68" t="str">
        <f ca="1">INDEX({"","_","-","="},IF(OR($D193 &gt;= BT$6, $E193 &lt; BS$6), 0, 1)+IF(OR($F193 &gt;= BT$6, $G193 &lt; BS$6), 0, 2)+1)</f>
        <v/>
      </c>
      <c r="BT193" s="68" t="str">
        <f ca="1">INDEX({"","_","-","="},IF(OR($D193 &gt;= BU$6, $E193 &lt; BT$6), 0, 1)+IF(OR($F193 &gt;= BU$6, $G193 &lt; BT$6), 0, 2)+1)</f>
        <v/>
      </c>
      <c r="BU193" s="68" t="str">
        <f ca="1">INDEX({"","_","-","="},IF(OR($D193 &gt;= BV$6, $E193 &lt; BU$6), 0, 1)+IF(OR($F193 &gt;= BV$6, $G193 &lt; BU$6), 0, 2)+1)</f>
        <v/>
      </c>
      <c r="BV193" s="68" t="str">
        <f ca="1">INDEX({"","_","-","="},IF(OR($D193 &gt;= BW$6, $E193 &lt; BV$6), 0, 1)+IF(OR($F193 &gt;= BW$6, $G193 &lt; BV$6), 0, 2)+1)</f>
        <v/>
      </c>
      <c r="BW193" s="68" t="str">
        <f ca="1">INDEX({"","_","-","="},IF(OR($D193 &gt;= BX$6, $E193 &lt; BW$6), 0, 1)+IF(OR($F193 &gt;= BX$6, $G193 &lt; BW$6), 0, 2)+1)</f>
        <v/>
      </c>
      <c r="BX193" s="68" t="str">
        <f ca="1">INDEX({"","_","-","="},IF(OR($D193 &gt;= BY$6, $E193 &lt; BX$6), 0, 1)+IF(OR($F193 &gt;= BY$6, $G193 &lt; BX$6), 0, 2)+1)</f>
        <v/>
      </c>
      <c r="BY193" s="68" t="str">
        <f ca="1">INDEX({"","_","-","="},IF(OR($D193 &gt;= BZ$6, $E193 &lt; BY$6), 0, 1)+IF(OR($F193 &gt;= BZ$6, $G193 &lt; BY$6), 0, 2)+1)</f>
        <v/>
      </c>
      <c r="BZ193" s="68" t="str">
        <f ca="1">INDEX({"","_","-","="},IF(OR($D193 &gt;= CA$6, $E193 &lt; BZ$6), 0, 1)+IF(OR($F193 &gt;= CA$6, $G193 &lt; BZ$6), 0, 2)+1)</f>
        <v/>
      </c>
      <c r="CA193" s="68" t="str">
        <f ca="1">INDEX({"","_","-","="},IF(OR($D193 &gt;= CB$6, $E193 &lt; CA$6), 0, 1)+IF(OR($F193 &gt;= CB$6, $G193 &lt; CA$6), 0, 2)+1)</f>
        <v/>
      </c>
      <c r="CB193" s="68" t="str">
        <f ca="1">INDEX({"","_","-","="},IF(OR($D193 &gt;= CC$6, $E193 &lt; CB$6), 0, 1)+IF(OR($F193 &gt;= CC$6, $G193 &lt; CB$6), 0, 2)+1)</f>
        <v/>
      </c>
      <c r="CC193" s="68" t="str">
        <f ca="1">INDEX({"","_","-","="},IF(OR($D193 &gt;= CD$6, $E193 &lt; CC$6), 0, 1)+IF(OR($F193 &gt;= CD$6, $G193 &lt; CC$6), 0, 2)+1)</f>
        <v/>
      </c>
      <c r="CD193" s="68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IF('临-进度'!M189,'临-进度'!$A189,"")</f>
        <v/>
      </c>
      <c r="B194" s="8" t="str">
        <f ca="1">IF('临-进度'!M189,'临-进度'!$B189,"")</f>
        <v/>
      </c>
      <c r="C194" s="8" t="str">
        <f ca="1">IF('临-进度'!M189,'临-进度'!$E189,"")</f>
        <v/>
      </c>
      <c r="D194" s="40" t="str">
        <f ca="1">IF('临-进度'!$M189,'临-进度'!$I189,"")</f>
        <v/>
      </c>
      <c r="E194" s="40" t="str">
        <f ca="1">IF('临-进度'!$M189,'临-进度'!$AE189,"")</f>
        <v/>
      </c>
      <c r="F194" s="40" t="str">
        <f ca="1">IF('临-进度'!$M189,'临-进度'!$J189,"")</f>
        <v/>
      </c>
      <c r="G194" s="73" t="str">
        <f ca="1">IF('临-进度'!$M189,'临-进度'!$AF189,"")</f>
        <v/>
      </c>
      <c r="H194" s="68" t="str">
        <f ca="1">INDEX({"","_","-","="},IF(OR($D194 &gt;= I$6, $E194 &lt; H$6), 0, 1)+IF(OR($F194 &gt;= I$6, $G194 &lt; H$6), 0, 2)+1)</f>
        <v/>
      </c>
      <c r="I194" s="68" t="str">
        <f ca="1">INDEX({"","_","-","="},IF(OR($D194 &gt;= J$6, $E194 &lt; I$6), 0, 1)+IF(OR($F194 &gt;= J$6, $G194 &lt; I$6), 0, 2)+1)</f>
        <v/>
      </c>
      <c r="J194" s="68" t="str">
        <f ca="1">INDEX({"","_","-","="},IF(OR($D194 &gt;= K$6, $E194 &lt; J$6), 0, 1)+IF(OR($F194 &gt;= K$6, $G194 &lt; J$6), 0, 2)+1)</f>
        <v/>
      </c>
      <c r="K194" s="68" t="str">
        <f ca="1">INDEX({"","_","-","="},IF(OR($D194 &gt;= L$6, $E194 &lt; K$6), 0, 1)+IF(OR($F194 &gt;= L$6, $G194 &lt; K$6), 0, 2)+1)</f>
        <v/>
      </c>
      <c r="L194" s="68" t="str">
        <f ca="1">INDEX({"","_","-","="},IF(OR($D194 &gt;= M$6, $E194 &lt; L$6), 0, 1)+IF(OR($F194 &gt;= M$6, $G194 &lt; L$6), 0, 2)+1)</f>
        <v/>
      </c>
      <c r="M194" s="68" t="str">
        <f ca="1">INDEX({"","_","-","="},IF(OR($D194 &gt;= N$6, $E194 &lt; M$6), 0, 1)+IF(OR($F194 &gt;= N$6, $G194 &lt; M$6), 0, 2)+1)</f>
        <v/>
      </c>
      <c r="N194" s="68" t="str">
        <f ca="1">INDEX({"","_","-","="},IF(OR($D194 &gt;= O$6, $E194 &lt; N$6), 0, 1)+IF(OR($F194 &gt;= O$6, $G194 &lt; N$6), 0, 2)+1)</f>
        <v/>
      </c>
      <c r="O194" s="68" t="str">
        <f ca="1">INDEX({"","_","-","="},IF(OR($D194 &gt;= P$6, $E194 &lt; O$6), 0, 1)+IF(OR($F194 &gt;= P$6, $G194 &lt; O$6), 0, 2)+1)</f>
        <v/>
      </c>
      <c r="P194" s="68" t="str">
        <f ca="1">INDEX({"","_","-","="},IF(OR($D194 &gt;= Q$6, $E194 &lt; P$6), 0, 1)+IF(OR($F194 &gt;= Q$6, $G194 &lt; P$6), 0, 2)+1)</f>
        <v/>
      </c>
      <c r="Q194" s="68" t="str">
        <f ca="1">INDEX({"","_","-","="},IF(OR($D194 &gt;= R$6, $E194 &lt; Q$6), 0, 1)+IF(OR($F194 &gt;= R$6, $G194 &lt; Q$6), 0, 2)+1)</f>
        <v/>
      </c>
      <c r="R194" s="68" t="str">
        <f ca="1">INDEX({"","_","-","="},IF(OR($D194 &gt;= S$6, $E194 &lt; R$6), 0, 1)+IF(OR($F194 &gt;= S$6, $G194 &lt; R$6), 0, 2)+1)</f>
        <v/>
      </c>
      <c r="S194" s="68" t="str">
        <f ca="1">INDEX({"","_","-","="},IF(OR($D194 &gt;= T$6, $E194 &lt; S$6), 0, 1)+IF(OR($F194 &gt;= T$6, $G194 &lt; S$6), 0, 2)+1)</f>
        <v/>
      </c>
      <c r="T194" s="68" t="str">
        <f ca="1">INDEX({"","_","-","="},IF(OR($D194 &gt;= U$6, $E194 &lt; T$6), 0, 1)+IF(OR($F194 &gt;= U$6, $G194 &lt; T$6), 0, 2)+1)</f>
        <v/>
      </c>
      <c r="U194" s="68" t="str">
        <f ca="1">INDEX({"","_","-","="},IF(OR($D194 &gt;= V$6, $E194 &lt; U$6), 0, 1)+IF(OR($F194 &gt;= V$6, $G194 &lt; U$6), 0, 2)+1)</f>
        <v/>
      </c>
      <c r="V194" s="68" t="str">
        <f ca="1">INDEX({"","_","-","="},IF(OR($D194 &gt;= W$6, $E194 &lt; V$6), 0, 1)+IF(OR($F194 &gt;= W$6, $G194 &lt; V$6), 0, 2)+1)</f>
        <v/>
      </c>
      <c r="W194" s="68" t="str">
        <f ca="1">INDEX({"","_","-","="},IF(OR($D194 &gt;= X$6, $E194 &lt; W$6), 0, 1)+IF(OR($F194 &gt;= X$6, $G194 &lt; W$6), 0, 2)+1)</f>
        <v/>
      </c>
      <c r="X194" s="68" t="str">
        <f ca="1">INDEX({"","_","-","="},IF(OR($D194 &gt;= Y$6, $E194 &lt; X$6), 0, 1)+IF(OR($F194 &gt;= Y$6, $G194 &lt; X$6), 0, 2)+1)</f>
        <v/>
      </c>
      <c r="Y194" s="68" t="str">
        <f ca="1">INDEX({"","_","-","="},IF(OR($D194 &gt;= Z$6, $E194 &lt; Y$6), 0, 1)+IF(OR($F194 &gt;= Z$6, $G194 &lt; Y$6), 0, 2)+1)</f>
        <v/>
      </c>
      <c r="Z194" s="68" t="str">
        <f ca="1">INDEX({"","_","-","="},IF(OR($D194 &gt;= AA$6, $E194 &lt; Z$6), 0, 1)+IF(OR($F194 &gt;= AA$6, $G194 &lt; Z$6), 0, 2)+1)</f>
        <v/>
      </c>
      <c r="AA194" s="68" t="str">
        <f ca="1">INDEX({"","_","-","="},IF(OR($D194 &gt;= AB$6, $E194 &lt; AA$6), 0, 1)+IF(OR($F194 &gt;= AB$6, $G194 &lt; AA$6), 0, 2)+1)</f>
        <v/>
      </c>
      <c r="AB194" s="68" t="str">
        <f ca="1">INDEX({"","_","-","="},IF(OR($D194 &gt;= AC$6, $E194 &lt; AB$6), 0, 1)+IF(OR($F194 &gt;= AC$6, $G194 &lt; AB$6), 0, 2)+1)</f>
        <v/>
      </c>
      <c r="AC194" s="68" t="str">
        <f ca="1">INDEX({"","_","-","="},IF(OR($D194 &gt;= AD$6, $E194 &lt; AC$6), 0, 1)+IF(OR($F194 &gt;= AD$6, $G194 &lt; AC$6), 0, 2)+1)</f>
        <v/>
      </c>
      <c r="AD194" s="68" t="str">
        <f ca="1">INDEX({"","_","-","="},IF(OR($D194 &gt;= AE$6, $E194 &lt; AD$6), 0, 1)+IF(OR($F194 &gt;= AE$6, $G194 &lt; AD$6), 0, 2)+1)</f>
        <v/>
      </c>
      <c r="AE194" s="68" t="str">
        <f ca="1">INDEX({"","_","-","="},IF(OR($D194 &gt;= AF$6, $E194 &lt; AE$6), 0, 1)+IF(OR($F194 &gt;= AF$6, $G194 &lt; AE$6), 0, 2)+1)</f>
        <v/>
      </c>
      <c r="AF194" s="68" t="str">
        <f ca="1">INDEX({"","_","-","="},IF(OR($D194 &gt;= AG$6, $E194 &lt; AF$6), 0, 1)+IF(OR($F194 &gt;= AG$6, $G194 &lt; AF$6), 0, 2)+1)</f>
        <v/>
      </c>
      <c r="AG194" s="68" t="str">
        <f ca="1">INDEX({"","_","-","="},IF(OR($D194 &gt;= AH$6, $E194 &lt; AG$6), 0, 1)+IF(OR($F194 &gt;= AH$6, $G194 &lt; AG$6), 0, 2)+1)</f>
        <v/>
      </c>
      <c r="AH194" s="68" t="str">
        <f ca="1">INDEX({"","_","-","="},IF(OR($D194 &gt;= AI$6, $E194 &lt; AH$6), 0, 1)+IF(OR($F194 &gt;= AI$6, $G194 &lt; AH$6), 0, 2)+1)</f>
        <v/>
      </c>
      <c r="AI194" s="68" t="str">
        <f ca="1">INDEX({"","_","-","="},IF(OR($D194 &gt;= AJ$6, $E194 &lt; AI$6), 0, 1)+IF(OR($F194 &gt;= AJ$6, $G194 &lt; AI$6), 0, 2)+1)</f>
        <v/>
      </c>
      <c r="AJ194" s="68" t="str">
        <f ca="1">INDEX({"","_","-","="},IF(OR($D194 &gt;= AK$6, $E194 &lt; AJ$6), 0, 1)+IF(OR($F194 &gt;= AK$6, $G194 &lt; AJ$6), 0, 2)+1)</f>
        <v/>
      </c>
      <c r="AK194" s="68" t="str">
        <f ca="1">INDEX({"","_","-","="},IF(OR($D194 &gt;= AL$6, $E194 &lt; AK$6), 0, 1)+IF(OR($F194 &gt;= AL$6, $G194 &lt; AK$6), 0, 2)+1)</f>
        <v/>
      </c>
      <c r="AL194" s="68" t="str">
        <f ca="1">INDEX({"","_","-","="},IF(OR($D194 &gt;= AM$6, $E194 &lt; AL$6), 0, 1)+IF(OR($F194 &gt;= AM$6, $G194 &lt; AL$6), 0, 2)+1)</f>
        <v/>
      </c>
      <c r="AM194" s="68" t="str">
        <f ca="1">INDEX({"","_","-","="},IF(OR($D194 &gt;= AN$6, $E194 &lt; AM$6), 0, 1)+IF(OR($F194 &gt;= AN$6, $G194 &lt; AM$6), 0, 2)+1)</f>
        <v/>
      </c>
      <c r="AN194" s="68" t="str">
        <f ca="1">INDEX({"","_","-","="},IF(OR($D194 &gt;= AO$6, $E194 &lt; AN$6), 0, 1)+IF(OR($F194 &gt;= AO$6, $G194 &lt; AN$6), 0, 2)+1)</f>
        <v/>
      </c>
      <c r="AO194" s="68" t="str">
        <f ca="1">INDEX({"","_","-","="},IF(OR($D194 &gt;= AP$6, $E194 &lt; AO$6), 0, 1)+IF(OR($F194 &gt;= AP$6, $G194 &lt; AO$6), 0, 2)+1)</f>
        <v/>
      </c>
      <c r="AP194" s="68" t="str">
        <f ca="1">INDEX({"","_","-","="},IF(OR($D194 &gt;= AQ$6, $E194 &lt; AP$6), 0, 1)+IF(OR($F194 &gt;= AQ$6, $G194 &lt; AP$6), 0, 2)+1)</f>
        <v/>
      </c>
      <c r="AQ194" s="68" t="str">
        <f ca="1">INDEX({"","_","-","="},IF(OR($D194 &gt;= AR$6, $E194 &lt; AQ$6), 0, 1)+IF(OR($F194 &gt;= AR$6, $G194 &lt; AQ$6), 0, 2)+1)</f>
        <v/>
      </c>
      <c r="AR194" s="68" t="str">
        <f ca="1">INDEX({"","_","-","="},IF(OR($D194 &gt;= AS$6, $E194 &lt; AR$6), 0, 1)+IF(OR($F194 &gt;= AS$6, $G194 &lt; AR$6), 0, 2)+1)</f>
        <v/>
      </c>
      <c r="AS194" s="68" t="str">
        <f ca="1">INDEX({"","_","-","="},IF(OR($D194 &gt;= AT$6, $E194 &lt; AS$6), 0, 1)+IF(OR($F194 &gt;= AT$6, $G194 &lt; AS$6), 0, 2)+1)</f>
        <v/>
      </c>
      <c r="AT194" s="68" t="str">
        <f ca="1">INDEX({"","_","-","="},IF(OR($D194 &gt;= AU$6, $E194 &lt; AT$6), 0, 1)+IF(OR($F194 &gt;= AU$6, $G194 &lt; AT$6), 0, 2)+1)</f>
        <v/>
      </c>
      <c r="AU194" s="68" t="str">
        <f ca="1">INDEX({"","_","-","="},IF(OR($D194 &gt;= AV$6, $E194 &lt; AU$6), 0, 1)+IF(OR($F194 &gt;= AV$6, $G194 &lt; AU$6), 0, 2)+1)</f>
        <v/>
      </c>
      <c r="AV194" s="68" t="str">
        <f ca="1">INDEX({"","_","-","="},IF(OR($D194 &gt;= AW$6, $E194 &lt; AV$6), 0, 1)+IF(OR($F194 &gt;= AW$6, $G194 &lt; AV$6), 0, 2)+1)</f>
        <v/>
      </c>
      <c r="AW194" s="68" t="str">
        <f ca="1">INDEX({"","_","-","="},IF(OR($D194 &gt;= AX$6, $E194 &lt; AW$6), 0, 1)+IF(OR($F194 &gt;= AX$6, $G194 &lt; AW$6), 0, 2)+1)</f>
        <v/>
      </c>
      <c r="AX194" s="68" t="str">
        <f ca="1">INDEX({"","_","-","="},IF(OR($D194 &gt;= AY$6, $E194 &lt; AX$6), 0, 1)+IF(OR($F194 &gt;= AY$6, $G194 &lt; AX$6), 0, 2)+1)</f>
        <v/>
      </c>
      <c r="AY194" s="68" t="str">
        <f ca="1">INDEX({"","_","-","="},IF(OR($D194 &gt;= AZ$6, $E194 &lt; AY$6), 0, 1)+IF(OR($F194 &gt;= AZ$6, $G194 &lt; AY$6), 0, 2)+1)</f>
        <v/>
      </c>
      <c r="AZ194" s="68" t="str">
        <f ca="1">INDEX({"","_","-","="},IF(OR($D194 &gt;= BA$6, $E194 &lt; AZ$6), 0, 1)+IF(OR($F194 &gt;= BA$6, $G194 &lt; AZ$6), 0, 2)+1)</f>
        <v/>
      </c>
      <c r="BA194" s="68" t="str">
        <f ca="1">INDEX({"","_","-","="},IF(OR($D194 &gt;= BB$6, $E194 &lt; BA$6), 0, 1)+IF(OR($F194 &gt;= BB$6, $G194 &lt; BA$6), 0, 2)+1)</f>
        <v/>
      </c>
      <c r="BB194" s="68" t="str">
        <f ca="1">INDEX({"","_","-","="},IF(OR($D194 &gt;= BC$6, $E194 &lt; BB$6), 0, 1)+IF(OR($F194 &gt;= BC$6, $G194 &lt; BB$6), 0, 2)+1)</f>
        <v/>
      </c>
      <c r="BC194" s="68" t="str">
        <f ca="1">INDEX({"","_","-","="},IF(OR($D194 &gt;= BD$6, $E194 &lt; BC$6), 0, 1)+IF(OR($F194 &gt;= BD$6, $G194 &lt; BC$6), 0, 2)+1)</f>
        <v/>
      </c>
      <c r="BD194" s="68" t="str">
        <f ca="1">INDEX({"","_","-","="},IF(OR($D194 &gt;= BE$6, $E194 &lt; BD$6), 0, 1)+IF(OR($F194 &gt;= BE$6, $G194 &lt; BD$6), 0, 2)+1)</f>
        <v/>
      </c>
      <c r="BE194" s="68" t="str">
        <f ca="1">INDEX({"","_","-","="},IF(OR($D194 &gt;= BF$6, $E194 &lt; BE$6), 0, 1)+IF(OR($F194 &gt;= BF$6, $G194 &lt; BE$6), 0, 2)+1)</f>
        <v/>
      </c>
      <c r="BF194" s="68" t="str">
        <f ca="1">INDEX({"","_","-","="},IF(OR($D194 &gt;= BG$6, $E194 &lt; BF$6), 0, 1)+IF(OR($F194 &gt;= BG$6, $G194 &lt; BF$6), 0, 2)+1)</f>
        <v/>
      </c>
      <c r="BG194" s="68" t="str">
        <f ca="1">INDEX({"","_","-","="},IF(OR($D194 &gt;= BH$6, $E194 &lt; BG$6), 0, 1)+IF(OR($F194 &gt;= BH$6, $G194 &lt; BG$6), 0, 2)+1)</f>
        <v/>
      </c>
      <c r="BH194" s="68" t="str">
        <f ca="1">INDEX({"","_","-","="},IF(OR($D194 &gt;= BI$6, $E194 &lt; BH$6), 0, 1)+IF(OR($F194 &gt;= BI$6, $G194 &lt; BH$6), 0, 2)+1)</f>
        <v/>
      </c>
      <c r="BI194" s="68" t="str">
        <f ca="1">INDEX({"","_","-","="},IF(OR($D194 &gt;= BJ$6, $E194 &lt; BI$6), 0, 1)+IF(OR($F194 &gt;= BJ$6, $G194 &lt; BI$6), 0, 2)+1)</f>
        <v/>
      </c>
      <c r="BJ194" s="68" t="str">
        <f ca="1">INDEX({"","_","-","="},IF(OR($D194 &gt;= BK$6, $E194 &lt; BJ$6), 0, 1)+IF(OR($F194 &gt;= BK$6, $G194 &lt; BJ$6), 0, 2)+1)</f>
        <v/>
      </c>
      <c r="BK194" s="68" t="str">
        <f ca="1">INDEX({"","_","-","="},IF(OR($D194 &gt;= BL$6, $E194 &lt; BK$6), 0, 1)+IF(OR($F194 &gt;= BL$6, $G194 &lt; BK$6), 0, 2)+1)</f>
        <v/>
      </c>
      <c r="BL194" s="68" t="str">
        <f ca="1">INDEX({"","_","-","="},IF(OR($D194 &gt;= BM$6, $E194 &lt; BL$6), 0, 1)+IF(OR($F194 &gt;= BM$6, $G194 &lt; BL$6), 0, 2)+1)</f>
        <v/>
      </c>
      <c r="BM194" s="68" t="str">
        <f ca="1">INDEX({"","_","-","="},IF(OR($D194 &gt;= BN$6, $E194 &lt; BM$6), 0, 1)+IF(OR($F194 &gt;= BN$6, $G194 &lt; BM$6), 0, 2)+1)</f>
        <v/>
      </c>
      <c r="BN194" s="68" t="str">
        <f ca="1">INDEX({"","_","-","="},IF(OR($D194 &gt;= BO$6, $E194 &lt; BN$6), 0, 1)+IF(OR($F194 &gt;= BO$6, $G194 &lt; BN$6), 0, 2)+1)</f>
        <v/>
      </c>
      <c r="BO194" s="68" t="str">
        <f ca="1">INDEX({"","_","-","="},IF(OR($D194 &gt;= BP$6, $E194 &lt; BO$6), 0, 1)+IF(OR($F194 &gt;= BP$6, $G194 &lt; BO$6), 0, 2)+1)</f>
        <v/>
      </c>
      <c r="BP194" s="68" t="str">
        <f ca="1">INDEX({"","_","-","="},IF(OR($D194 &gt;= BQ$6, $E194 &lt; BP$6), 0, 1)+IF(OR($F194 &gt;= BQ$6, $G194 &lt; BP$6), 0, 2)+1)</f>
        <v/>
      </c>
      <c r="BQ194" s="68" t="str">
        <f ca="1">INDEX({"","_","-","="},IF(OR($D194 &gt;= BR$6, $E194 &lt; BQ$6), 0, 1)+IF(OR($F194 &gt;= BR$6, $G194 &lt; BQ$6), 0, 2)+1)</f>
        <v/>
      </c>
      <c r="BR194" s="68" t="str">
        <f ca="1">INDEX({"","_","-","="},IF(OR($D194 &gt;= BS$6, $E194 &lt; BR$6), 0, 1)+IF(OR($F194 &gt;= BS$6, $G194 &lt; BR$6), 0, 2)+1)</f>
        <v/>
      </c>
      <c r="BS194" s="68" t="str">
        <f ca="1">INDEX({"","_","-","="},IF(OR($D194 &gt;= BT$6, $E194 &lt; BS$6), 0, 1)+IF(OR($F194 &gt;= BT$6, $G194 &lt; BS$6), 0, 2)+1)</f>
        <v/>
      </c>
      <c r="BT194" s="68" t="str">
        <f ca="1">INDEX({"","_","-","="},IF(OR($D194 &gt;= BU$6, $E194 &lt; BT$6), 0, 1)+IF(OR($F194 &gt;= BU$6, $G194 &lt; BT$6), 0, 2)+1)</f>
        <v/>
      </c>
      <c r="BU194" s="68" t="str">
        <f ca="1">INDEX({"","_","-","="},IF(OR($D194 &gt;= BV$6, $E194 &lt; BU$6), 0, 1)+IF(OR($F194 &gt;= BV$6, $G194 &lt; BU$6), 0, 2)+1)</f>
        <v/>
      </c>
      <c r="BV194" s="68" t="str">
        <f ca="1">INDEX({"","_","-","="},IF(OR($D194 &gt;= BW$6, $E194 &lt; BV$6), 0, 1)+IF(OR($F194 &gt;= BW$6, $G194 &lt; BV$6), 0, 2)+1)</f>
        <v/>
      </c>
      <c r="BW194" s="68" t="str">
        <f ca="1">INDEX({"","_","-","="},IF(OR($D194 &gt;= BX$6, $E194 &lt; BW$6), 0, 1)+IF(OR($F194 &gt;= BX$6, $G194 &lt; BW$6), 0, 2)+1)</f>
        <v/>
      </c>
      <c r="BX194" s="68" t="str">
        <f ca="1">INDEX({"","_","-","="},IF(OR($D194 &gt;= BY$6, $E194 &lt; BX$6), 0, 1)+IF(OR($F194 &gt;= BY$6, $G194 &lt; BX$6), 0, 2)+1)</f>
        <v/>
      </c>
      <c r="BY194" s="68" t="str">
        <f ca="1">INDEX({"","_","-","="},IF(OR($D194 &gt;= BZ$6, $E194 &lt; BY$6), 0, 1)+IF(OR($F194 &gt;= BZ$6, $G194 &lt; BY$6), 0, 2)+1)</f>
        <v/>
      </c>
      <c r="BZ194" s="68" t="str">
        <f ca="1">INDEX({"","_","-","="},IF(OR($D194 &gt;= CA$6, $E194 &lt; BZ$6), 0, 1)+IF(OR($F194 &gt;= CA$6, $G194 &lt; BZ$6), 0, 2)+1)</f>
        <v/>
      </c>
      <c r="CA194" s="68" t="str">
        <f ca="1">INDEX({"","_","-","="},IF(OR($D194 &gt;= CB$6, $E194 &lt; CA$6), 0, 1)+IF(OR($F194 &gt;= CB$6, $G194 &lt; CA$6), 0, 2)+1)</f>
        <v/>
      </c>
      <c r="CB194" s="68" t="str">
        <f ca="1">INDEX({"","_","-","="},IF(OR($D194 &gt;= CC$6, $E194 &lt; CB$6), 0, 1)+IF(OR($F194 &gt;= CC$6, $G194 &lt; CB$6), 0, 2)+1)</f>
        <v/>
      </c>
      <c r="CC194" s="68" t="str">
        <f ca="1">INDEX({"","_","-","="},IF(OR($D194 &gt;= CD$6, $E194 &lt; CC$6), 0, 1)+IF(OR($F194 &gt;= CD$6, $G194 &lt; CC$6), 0, 2)+1)</f>
        <v/>
      </c>
      <c r="CD194" s="68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IF('临-进度'!M190,'临-进度'!$A190,"")</f>
        <v/>
      </c>
      <c r="B195" s="8" t="str">
        <f ca="1">IF('临-进度'!M190,'临-进度'!$B190,"")</f>
        <v/>
      </c>
      <c r="C195" s="8" t="str">
        <f ca="1">IF('临-进度'!M190,'临-进度'!$E190,"")</f>
        <v/>
      </c>
      <c r="D195" s="40" t="str">
        <f ca="1">IF('临-进度'!$M190,'临-进度'!$I190,"")</f>
        <v/>
      </c>
      <c r="E195" s="40" t="str">
        <f ca="1">IF('临-进度'!$M190,'临-进度'!$AE190,"")</f>
        <v/>
      </c>
      <c r="F195" s="40" t="str">
        <f ca="1">IF('临-进度'!$M190,'临-进度'!$J190,"")</f>
        <v/>
      </c>
      <c r="G195" s="73" t="str">
        <f ca="1">IF('临-进度'!$M190,'临-进度'!$AF190,"")</f>
        <v/>
      </c>
      <c r="H195" s="68" t="str">
        <f ca="1">INDEX({"","_","-","="},IF(OR($D195 &gt;= I$6, $E195 &lt; H$6), 0, 1)+IF(OR($F195 &gt;= I$6, $G195 &lt; H$6), 0, 2)+1)</f>
        <v/>
      </c>
      <c r="I195" s="68" t="str">
        <f ca="1">INDEX({"","_","-","="},IF(OR($D195 &gt;= J$6, $E195 &lt; I$6), 0, 1)+IF(OR($F195 &gt;= J$6, $G195 &lt; I$6), 0, 2)+1)</f>
        <v/>
      </c>
      <c r="J195" s="68" t="str">
        <f ca="1">INDEX({"","_","-","="},IF(OR($D195 &gt;= K$6, $E195 &lt; J$6), 0, 1)+IF(OR($F195 &gt;= K$6, $G195 &lt; J$6), 0, 2)+1)</f>
        <v/>
      </c>
      <c r="K195" s="68" t="str">
        <f ca="1">INDEX({"","_","-","="},IF(OR($D195 &gt;= L$6, $E195 &lt; K$6), 0, 1)+IF(OR($F195 &gt;= L$6, $G195 &lt; K$6), 0, 2)+1)</f>
        <v/>
      </c>
      <c r="L195" s="68" t="str">
        <f ca="1">INDEX({"","_","-","="},IF(OR($D195 &gt;= M$6, $E195 &lt; L$6), 0, 1)+IF(OR($F195 &gt;= M$6, $G195 &lt; L$6), 0, 2)+1)</f>
        <v/>
      </c>
      <c r="M195" s="68" t="str">
        <f ca="1">INDEX({"","_","-","="},IF(OR($D195 &gt;= N$6, $E195 &lt; M$6), 0, 1)+IF(OR($F195 &gt;= N$6, $G195 &lt; M$6), 0, 2)+1)</f>
        <v/>
      </c>
      <c r="N195" s="68" t="str">
        <f ca="1">INDEX({"","_","-","="},IF(OR($D195 &gt;= O$6, $E195 &lt; N$6), 0, 1)+IF(OR($F195 &gt;= O$6, $G195 &lt; N$6), 0, 2)+1)</f>
        <v/>
      </c>
      <c r="O195" s="68" t="str">
        <f ca="1">INDEX({"","_","-","="},IF(OR($D195 &gt;= P$6, $E195 &lt; O$6), 0, 1)+IF(OR($F195 &gt;= P$6, $G195 &lt; O$6), 0, 2)+1)</f>
        <v/>
      </c>
      <c r="P195" s="68" t="str">
        <f ca="1">INDEX({"","_","-","="},IF(OR($D195 &gt;= Q$6, $E195 &lt; P$6), 0, 1)+IF(OR($F195 &gt;= Q$6, $G195 &lt; P$6), 0, 2)+1)</f>
        <v/>
      </c>
      <c r="Q195" s="68" t="str">
        <f ca="1">INDEX({"","_","-","="},IF(OR($D195 &gt;= R$6, $E195 &lt; Q$6), 0, 1)+IF(OR($F195 &gt;= R$6, $G195 &lt; Q$6), 0, 2)+1)</f>
        <v/>
      </c>
      <c r="R195" s="68" t="str">
        <f ca="1">INDEX({"","_","-","="},IF(OR($D195 &gt;= S$6, $E195 &lt; R$6), 0, 1)+IF(OR($F195 &gt;= S$6, $G195 &lt; R$6), 0, 2)+1)</f>
        <v/>
      </c>
      <c r="S195" s="68" t="str">
        <f ca="1">INDEX({"","_","-","="},IF(OR($D195 &gt;= T$6, $E195 &lt; S$6), 0, 1)+IF(OR($F195 &gt;= T$6, $G195 &lt; S$6), 0, 2)+1)</f>
        <v/>
      </c>
      <c r="T195" s="68" t="str">
        <f ca="1">INDEX({"","_","-","="},IF(OR($D195 &gt;= U$6, $E195 &lt; T$6), 0, 1)+IF(OR($F195 &gt;= U$6, $G195 &lt; T$6), 0, 2)+1)</f>
        <v/>
      </c>
      <c r="U195" s="68" t="str">
        <f ca="1">INDEX({"","_","-","="},IF(OR($D195 &gt;= V$6, $E195 &lt; U$6), 0, 1)+IF(OR($F195 &gt;= V$6, $G195 &lt; U$6), 0, 2)+1)</f>
        <v/>
      </c>
      <c r="V195" s="68" t="str">
        <f ca="1">INDEX({"","_","-","="},IF(OR($D195 &gt;= W$6, $E195 &lt; V$6), 0, 1)+IF(OR($F195 &gt;= W$6, $G195 &lt; V$6), 0, 2)+1)</f>
        <v/>
      </c>
      <c r="W195" s="68" t="str">
        <f ca="1">INDEX({"","_","-","="},IF(OR($D195 &gt;= X$6, $E195 &lt; W$6), 0, 1)+IF(OR($F195 &gt;= X$6, $G195 &lt; W$6), 0, 2)+1)</f>
        <v/>
      </c>
      <c r="X195" s="68" t="str">
        <f ca="1">INDEX({"","_","-","="},IF(OR($D195 &gt;= Y$6, $E195 &lt; X$6), 0, 1)+IF(OR($F195 &gt;= Y$6, $G195 &lt; X$6), 0, 2)+1)</f>
        <v/>
      </c>
      <c r="Y195" s="68" t="str">
        <f ca="1">INDEX({"","_","-","="},IF(OR($D195 &gt;= Z$6, $E195 &lt; Y$6), 0, 1)+IF(OR($F195 &gt;= Z$6, $G195 &lt; Y$6), 0, 2)+1)</f>
        <v/>
      </c>
      <c r="Z195" s="68" t="str">
        <f ca="1">INDEX({"","_","-","="},IF(OR($D195 &gt;= AA$6, $E195 &lt; Z$6), 0, 1)+IF(OR($F195 &gt;= AA$6, $G195 &lt; Z$6), 0, 2)+1)</f>
        <v/>
      </c>
      <c r="AA195" s="68" t="str">
        <f ca="1">INDEX({"","_","-","="},IF(OR($D195 &gt;= AB$6, $E195 &lt; AA$6), 0, 1)+IF(OR($F195 &gt;= AB$6, $G195 &lt; AA$6), 0, 2)+1)</f>
        <v/>
      </c>
      <c r="AB195" s="68" t="str">
        <f ca="1">INDEX({"","_","-","="},IF(OR($D195 &gt;= AC$6, $E195 &lt; AB$6), 0, 1)+IF(OR($F195 &gt;= AC$6, $G195 &lt; AB$6), 0, 2)+1)</f>
        <v/>
      </c>
      <c r="AC195" s="68" t="str">
        <f ca="1">INDEX({"","_","-","="},IF(OR($D195 &gt;= AD$6, $E195 &lt; AC$6), 0, 1)+IF(OR($F195 &gt;= AD$6, $G195 &lt; AC$6), 0, 2)+1)</f>
        <v/>
      </c>
      <c r="AD195" s="68" t="str">
        <f ca="1">INDEX({"","_","-","="},IF(OR($D195 &gt;= AE$6, $E195 &lt; AD$6), 0, 1)+IF(OR($F195 &gt;= AE$6, $G195 &lt; AD$6), 0, 2)+1)</f>
        <v/>
      </c>
      <c r="AE195" s="68" t="str">
        <f ca="1">INDEX({"","_","-","="},IF(OR($D195 &gt;= AF$6, $E195 &lt; AE$6), 0, 1)+IF(OR($F195 &gt;= AF$6, $G195 &lt; AE$6), 0, 2)+1)</f>
        <v/>
      </c>
      <c r="AF195" s="68" t="str">
        <f ca="1">INDEX({"","_","-","="},IF(OR($D195 &gt;= AG$6, $E195 &lt; AF$6), 0, 1)+IF(OR($F195 &gt;= AG$6, $G195 &lt; AF$6), 0, 2)+1)</f>
        <v/>
      </c>
      <c r="AG195" s="68" t="str">
        <f ca="1">INDEX({"","_","-","="},IF(OR($D195 &gt;= AH$6, $E195 &lt; AG$6), 0, 1)+IF(OR($F195 &gt;= AH$6, $G195 &lt; AG$6), 0, 2)+1)</f>
        <v/>
      </c>
      <c r="AH195" s="68" t="str">
        <f ca="1">INDEX({"","_","-","="},IF(OR($D195 &gt;= AI$6, $E195 &lt; AH$6), 0, 1)+IF(OR($F195 &gt;= AI$6, $G195 &lt; AH$6), 0, 2)+1)</f>
        <v/>
      </c>
      <c r="AI195" s="68" t="str">
        <f ca="1">INDEX({"","_","-","="},IF(OR($D195 &gt;= AJ$6, $E195 &lt; AI$6), 0, 1)+IF(OR($F195 &gt;= AJ$6, $G195 &lt; AI$6), 0, 2)+1)</f>
        <v/>
      </c>
      <c r="AJ195" s="68" t="str">
        <f ca="1">INDEX({"","_","-","="},IF(OR($D195 &gt;= AK$6, $E195 &lt; AJ$6), 0, 1)+IF(OR($F195 &gt;= AK$6, $G195 &lt; AJ$6), 0, 2)+1)</f>
        <v/>
      </c>
      <c r="AK195" s="68" t="str">
        <f ca="1">INDEX({"","_","-","="},IF(OR($D195 &gt;= AL$6, $E195 &lt; AK$6), 0, 1)+IF(OR($F195 &gt;= AL$6, $G195 &lt; AK$6), 0, 2)+1)</f>
        <v/>
      </c>
      <c r="AL195" s="68" t="str">
        <f ca="1">INDEX({"","_","-","="},IF(OR($D195 &gt;= AM$6, $E195 &lt; AL$6), 0, 1)+IF(OR($F195 &gt;= AM$6, $G195 &lt; AL$6), 0, 2)+1)</f>
        <v/>
      </c>
      <c r="AM195" s="68" t="str">
        <f ca="1">INDEX({"","_","-","="},IF(OR($D195 &gt;= AN$6, $E195 &lt; AM$6), 0, 1)+IF(OR($F195 &gt;= AN$6, $G195 &lt; AM$6), 0, 2)+1)</f>
        <v/>
      </c>
      <c r="AN195" s="68" t="str">
        <f ca="1">INDEX({"","_","-","="},IF(OR($D195 &gt;= AO$6, $E195 &lt; AN$6), 0, 1)+IF(OR($F195 &gt;= AO$6, $G195 &lt; AN$6), 0, 2)+1)</f>
        <v/>
      </c>
      <c r="AO195" s="68" t="str">
        <f ca="1">INDEX({"","_","-","="},IF(OR($D195 &gt;= AP$6, $E195 &lt; AO$6), 0, 1)+IF(OR($F195 &gt;= AP$6, $G195 &lt; AO$6), 0, 2)+1)</f>
        <v/>
      </c>
      <c r="AP195" s="68" t="str">
        <f ca="1">INDEX({"","_","-","="},IF(OR($D195 &gt;= AQ$6, $E195 &lt; AP$6), 0, 1)+IF(OR($F195 &gt;= AQ$6, $G195 &lt; AP$6), 0, 2)+1)</f>
        <v/>
      </c>
      <c r="AQ195" s="68" t="str">
        <f ca="1">INDEX({"","_","-","="},IF(OR($D195 &gt;= AR$6, $E195 &lt; AQ$6), 0, 1)+IF(OR($F195 &gt;= AR$6, $G195 &lt; AQ$6), 0, 2)+1)</f>
        <v/>
      </c>
      <c r="AR195" s="68" t="str">
        <f ca="1">INDEX({"","_","-","="},IF(OR($D195 &gt;= AS$6, $E195 &lt; AR$6), 0, 1)+IF(OR($F195 &gt;= AS$6, $G195 &lt; AR$6), 0, 2)+1)</f>
        <v/>
      </c>
      <c r="AS195" s="68" t="str">
        <f ca="1">INDEX({"","_","-","="},IF(OR($D195 &gt;= AT$6, $E195 &lt; AS$6), 0, 1)+IF(OR($F195 &gt;= AT$6, $G195 &lt; AS$6), 0, 2)+1)</f>
        <v/>
      </c>
      <c r="AT195" s="68" t="str">
        <f ca="1">INDEX({"","_","-","="},IF(OR($D195 &gt;= AU$6, $E195 &lt; AT$6), 0, 1)+IF(OR($F195 &gt;= AU$6, $G195 &lt; AT$6), 0, 2)+1)</f>
        <v/>
      </c>
      <c r="AU195" s="68" t="str">
        <f ca="1">INDEX({"","_","-","="},IF(OR($D195 &gt;= AV$6, $E195 &lt; AU$6), 0, 1)+IF(OR($F195 &gt;= AV$6, $G195 &lt; AU$6), 0, 2)+1)</f>
        <v/>
      </c>
      <c r="AV195" s="68" t="str">
        <f ca="1">INDEX({"","_","-","="},IF(OR($D195 &gt;= AW$6, $E195 &lt; AV$6), 0, 1)+IF(OR($F195 &gt;= AW$6, $G195 &lt; AV$6), 0, 2)+1)</f>
        <v/>
      </c>
      <c r="AW195" s="68" t="str">
        <f ca="1">INDEX({"","_","-","="},IF(OR($D195 &gt;= AX$6, $E195 &lt; AW$6), 0, 1)+IF(OR($F195 &gt;= AX$6, $G195 &lt; AW$6), 0, 2)+1)</f>
        <v/>
      </c>
      <c r="AX195" s="68" t="str">
        <f ca="1">INDEX({"","_","-","="},IF(OR($D195 &gt;= AY$6, $E195 &lt; AX$6), 0, 1)+IF(OR($F195 &gt;= AY$6, $G195 &lt; AX$6), 0, 2)+1)</f>
        <v/>
      </c>
      <c r="AY195" s="68" t="str">
        <f ca="1">INDEX({"","_","-","="},IF(OR($D195 &gt;= AZ$6, $E195 &lt; AY$6), 0, 1)+IF(OR($F195 &gt;= AZ$6, $G195 &lt; AY$6), 0, 2)+1)</f>
        <v/>
      </c>
      <c r="AZ195" s="68" t="str">
        <f ca="1">INDEX({"","_","-","="},IF(OR($D195 &gt;= BA$6, $E195 &lt; AZ$6), 0, 1)+IF(OR($F195 &gt;= BA$6, $G195 &lt; AZ$6), 0, 2)+1)</f>
        <v/>
      </c>
      <c r="BA195" s="68" t="str">
        <f ca="1">INDEX({"","_","-","="},IF(OR($D195 &gt;= BB$6, $E195 &lt; BA$6), 0, 1)+IF(OR($F195 &gt;= BB$6, $G195 &lt; BA$6), 0, 2)+1)</f>
        <v/>
      </c>
      <c r="BB195" s="68" t="str">
        <f ca="1">INDEX({"","_","-","="},IF(OR($D195 &gt;= BC$6, $E195 &lt; BB$6), 0, 1)+IF(OR($F195 &gt;= BC$6, $G195 &lt; BB$6), 0, 2)+1)</f>
        <v/>
      </c>
      <c r="BC195" s="68" t="str">
        <f ca="1">INDEX({"","_","-","="},IF(OR($D195 &gt;= BD$6, $E195 &lt; BC$6), 0, 1)+IF(OR($F195 &gt;= BD$6, $G195 &lt; BC$6), 0, 2)+1)</f>
        <v/>
      </c>
      <c r="BD195" s="68" t="str">
        <f ca="1">INDEX({"","_","-","="},IF(OR($D195 &gt;= BE$6, $E195 &lt; BD$6), 0, 1)+IF(OR($F195 &gt;= BE$6, $G195 &lt; BD$6), 0, 2)+1)</f>
        <v/>
      </c>
      <c r="BE195" s="68" t="str">
        <f ca="1">INDEX({"","_","-","="},IF(OR($D195 &gt;= BF$6, $E195 &lt; BE$6), 0, 1)+IF(OR($F195 &gt;= BF$6, $G195 &lt; BE$6), 0, 2)+1)</f>
        <v/>
      </c>
      <c r="BF195" s="68" t="str">
        <f ca="1">INDEX({"","_","-","="},IF(OR($D195 &gt;= BG$6, $E195 &lt; BF$6), 0, 1)+IF(OR($F195 &gt;= BG$6, $G195 &lt; BF$6), 0, 2)+1)</f>
        <v/>
      </c>
      <c r="BG195" s="68" t="str">
        <f ca="1">INDEX({"","_","-","="},IF(OR($D195 &gt;= BH$6, $E195 &lt; BG$6), 0, 1)+IF(OR($F195 &gt;= BH$6, $G195 &lt; BG$6), 0, 2)+1)</f>
        <v/>
      </c>
      <c r="BH195" s="68" t="str">
        <f ca="1">INDEX({"","_","-","="},IF(OR($D195 &gt;= BI$6, $E195 &lt; BH$6), 0, 1)+IF(OR($F195 &gt;= BI$6, $G195 &lt; BH$6), 0, 2)+1)</f>
        <v/>
      </c>
      <c r="BI195" s="68" t="str">
        <f ca="1">INDEX({"","_","-","="},IF(OR($D195 &gt;= BJ$6, $E195 &lt; BI$6), 0, 1)+IF(OR($F195 &gt;= BJ$6, $G195 &lt; BI$6), 0, 2)+1)</f>
        <v/>
      </c>
      <c r="BJ195" s="68" t="str">
        <f ca="1">INDEX({"","_","-","="},IF(OR($D195 &gt;= BK$6, $E195 &lt; BJ$6), 0, 1)+IF(OR($F195 &gt;= BK$6, $G195 &lt; BJ$6), 0, 2)+1)</f>
        <v/>
      </c>
      <c r="BK195" s="68" t="str">
        <f ca="1">INDEX({"","_","-","="},IF(OR($D195 &gt;= BL$6, $E195 &lt; BK$6), 0, 1)+IF(OR($F195 &gt;= BL$6, $G195 &lt; BK$6), 0, 2)+1)</f>
        <v/>
      </c>
      <c r="BL195" s="68" t="str">
        <f ca="1">INDEX({"","_","-","="},IF(OR($D195 &gt;= BM$6, $E195 &lt; BL$6), 0, 1)+IF(OR($F195 &gt;= BM$6, $G195 &lt; BL$6), 0, 2)+1)</f>
        <v/>
      </c>
      <c r="BM195" s="68" t="str">
        <f ca="1">INDEX({"","_","-","="},IF(OR($D195 &gt;= BN$6, $E195 &lt; BM$6), 0, 1)+IF(OR($F195 &gt;= BN$6, $G195 &lt; BM$6), 0, 2)+1)</f>
        <v/>
      </c>
      <c r="BN195" s="68" t="str">
        <f ca="1">INDEX({"","_","-","="},IF(OR($D195 &gt;= BO$6, $E195 &lt; BN$6), 0, 1)+IF(OR($F195 &gt;= BO$6, $G195 &lt; BN$6), 0, 2)+1)</f>
        <v/>
      </c>
      <c r="BO195" s="68" t="str">
        <f ca="1">INDEX({"","_","-","="},IF(OR($D195 &gt;= BP$6, $E195 &lt; BO$6), 0, 1)+IF(OR($F195 &gt;= BP$6, $G195 &lt; BO$6), 0, 2)+1)</f>
        <v/>
      </c>
      <c r="BP195" s="68" t="str">
        <f ca="1">INDEX({"","_","-","="},IF(OR($D195 &gt;= BQ$6, $E195 &lt; BP$6), 0, 1)+IF(OR($F195 &gt;= BQ$6, $G195 &lt; BP$6), 0, 2)+1)</f>
        <v/>
      </c>
      <c r="BQ195" s="68" t="str">
        <f ca="1">INDEX({"","_","-","="},IF(OR($D195 &gt;= BR$6, $E195 &lt; BQ$6), 0, 1)+IF(OR($F195 &gt;= BR$6, $G195 &lt; BQ$6), 0, 2)+1)</f>
        <v/>
      </c>
      <c r="BR195" s="68" t="str">
        <f ca="1">INDEX({"","_","-","="},IF(OR($D195 &gt;= BS$6, $E195 &lt; BR$6), 0, 1)+IF(OR($F195 &gt;= BS$6, $G195 &lt; BR$6), 0, 2)+1)</f>
        <v/>
      </c>
      <c r="BS195" s="68" t="str">
        <f ca="1">INDEX({"","_","-","="},IF(OR($D195 &gt;= BT$6, $E195 &lt; BS$6), 0, 1)+IF(OR($F195 &gt;= BT$6, $G195 &lt; BS$6), 0, 2)+1)</f>
        <v/>
      </c>
      <c r="BT195" s="68" t="str">
        <f ca="1">INDEX({"","_","-","="},IF(OR($D195 &gt;= BU$6, $E195 &lt; BT$6), 0, 1)+IF(OR($F195 &gt;= BU$6, $G195 &lt; BT$6), 0, 2)+1)</f>
        <v/>
      </c>
      <c r="BU195" s="68" t="str">
        <f ca="1">INDEX({"","_","-","="},IF(OR($D195 &gt;= BV$6, $E195 &lt; BU$6), 0, 1)+IF(OR($F195 &gt;= BV$6, $G195 &lt; BU$6), 0, 2)+1)</f>
        <v/>
      </c>
      <c r="BV195" s="68" t="str">
        <f ca="1">INDEX({"","_","-","="},IF(OR($D195 &gt;= BW$6, $E195 &lt; BV$6), 0, 1)+IF(OR($F195 &gt;= BW$6, $G195 &lt; BV$6), 0, 2)+1)</f>
        <v/>
      </c>
      <c r="BW195" s="68" t="str">
        <f ca="1">INDEX({"","_","-","="},IF(OR($D195 &gt;= BX$6, $E195 &lt; BW$6), 0, 1)+IF(OR($F195 &gt;= BX$6, $G195 &lt; BW$6), 0, 2)+1)</f>
        <v/>
      </c>
      <c r="BX195" s="68" t="str">
        <f ca="1">INDEX({"","_","-","="},IF(OR($D195 &gt;= BY$6, $E195 &lt; BX$6), 0, 1)+IF(OR($F195 &gt;= BY$6, $G195 &lt; BX$6), 0, 2)+1)</f>
        <v/>
      </c>
      <c r="BY195" s="68" t="str">
        <f ca="1">INDEX({"","_","-","="},IF(OR($D195 &gt;= BZ$6, $E195 &lt; BY$6), 0, 1)+IF(OR($F195 &gt;= BZ$6, $G195 &lt; BY$6), 0, 2)+1)</f>
        <v/>
      </c>
      <c r="BZ195" s="68" t="str">
        <f ca="1">INDEX({"","_","-","="},IF(OR($D195 &gt;= CA$6, $E195 &lt; BZ$6), 0, 1)+IF(OR($F195 &gt;= CA$6, $G195 &lt; BZ$6), 0, 2)+1)</f>
        <v/>
      </c>
      <c r="CA195" s="68" t="str">
        <f ca="1">INDEX({"","_","-","="},IF(OR($D195 &gt;= CB$6, $E195 &lt; CA$6), 0, 1)+IF(OR($F195 &gt;= CB$6, $G195 &lt; CA$6), 0, 2)+1)</f>
        <v/>
      </c>
      <c r="CB195" s="68" t="str">
        <f ca="1">INDEX({"","_","-","="},IF(OR($D195 &gt;= CC$6, $E195 &lt; CB$6), 0, 1)+IF(OR($F195 &gt;= CC$6, $G195 &lt; CB$6), 0, 2)+1)</f>
        <v/>
      </c>
      <c r="CC195" s="68" t="str">
        <f ca="1">INDEX({"","_","-","="},IF(OR($D195 &gt;= CD$6, $E195 &lt; CC$6), 0, 1)+IF(OR($F195 &gt;= CD$6, $G195 &lt; CC$6), 0, 2)+1)</f>
        <v/>
      </c>
      <c r="CD195" s="68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IF('临-进度'!M191,'临-进度'!$A191,"")</f>
        <v/>
      </c>
      <c r="B196" s="8" t="str">
        <f ca="1">IF('临-进度'!M191,'临-进度'!$B191,"")</f>
        <v/>
      </c>
      <c r="C196" s="8" t="str">
        <f ca="1">IF('临-进度'!M191,'临-进度'!$E191,"")</f>
        <v/>
      </c>
      <c r="D196" s="40" t="str">
        <f ca="1">IF('临-进度'!$M191,'临-进度'!$I191,"")</f>
        <v/>
      </c>
      <c r="E196" s="40" t="str">
        <f ca="1">IF('临-进度'!$M191,'临-进度'!$AE191,"")</f>
        <v/>
      </c>
      <c r="F196" s="40" t="str">
        <f ca="1">IF('临-进度'!$M191,'临-进度'!$J191,"")</f>
        <v/>
      </c>
      <c r="G196" s="73" t="str">
        <f ca="1">IF('临-进度'!$M191,'临-进度'!$AF191,"")</f>
        <v/>
      </c>
      <c r="H196" s="68" t="str">
        <f ca="1">INDEX({"","_","-","="},IF(OR($D196 &gt;= I$6, $E196 &lt; H$6), 0, 1)+IF(OR($F196 &gt;= I$6, $G196 &lt; H$6), 0, 2)+1)</f>
        <v/>
      </c>
      <c r="I196" s="68" t="str">
        <f ca="1">INDEX({"","_","-","="},IF(OR($D196 &gt;= J$6, $E196 &lt; I$6), 0, 1)+IF(OR($F196 &gt;= J$6, $G196 &lt; I$6), 0, 2)+1)</f>
        <v/>
      </c>
      <c r="J196" s="68" t="str">
        <f ca="1">INDEX({"","_","-","="},IF(OR($D196 &gt;= K$6, $E196 &lt; J$6), 0, 1)+IF(OR($F196 &gt;= K$6, $G196 &lt; J$6), 0, 2)+1)</f>
        <v/>
      </c>
      <c r="K196" s="68" t="str">
        <f ca="1">INDEX({"","_","-","="},IF(OR($D196 &gt;= L$6, $E196 &lt; K$6), 0, 1)+IF(OR($F196 &gt;= L$6, $G196 &lt; K$6), 0, 2)+1)</f>
        <v/>
      </c>
      <c r="L196" s="68" t="str">
        <f ca="1">INDEX({"","_","-","="},IF(OR($D196 &gt;= M$6, $E196 &lt; L$6), 0, 1)+IF(OR($F196 &gt;= M$6, $G196 &lt; L$6), 0, 2)+1)</f>
        <v/>
      </c>
      <c r="M196" s="68" t="str">
        <f ca="1">INDEX({"","_","-","="},IF(OR($D196 &gt;= N$6, $E196 &lt; M$6), 0, 1)+IF(OR($F196 &gt;= N$6, $G196 &lt; M$6), 0, 2)+1)</f>
        <v/>
      </c>
      <c r="N196" s="68" t="str">
        <f ca="1">INDEX({"","_","-","="},IF(OR($D196 &gt;= O$6, $E196 &lt; N$6), 0, 1)+IF(OR($F196 &gt;= O$6, $G196 &lt; N$6), 0, 2)+1)</f>
        <v/>
      </c>
      <c r="O196" s="68" t="str">
        <f ca="1">INDEX({"","_","-","="},IF(OR($D196 &gt;= P$6, $E196 &lt; O$6), 0, 1)+IF(OR($F196 &gt;= P$6, $G196 &lt; O$6), 0, 2)+1)</f>
        <v/>
      </c>
      <c r="P196" s="68" t="str">
        <f ca="1">INDEX({"","_","-","="},IF(OR($D196 &gt;= Q$6, $E196 &lt; P$6), 0, 1)+IF(OR($F196 &gt;= Q$6, $G196 &lt; P$6), 0, 2)+1)</f>
        <v/>
      </c>
      <c r="Q196" s="68" t="str">
        <f ca="1">INDEX({"","_","-","="},IF(OR($D196 &gt;= R$6, $E196 &lt; Q$6), 0, 1)+IF(OR($F196 &gt;= R$6, $G196 &lt; Q$6), 0, 2)+1)</f>
        <v/>
      </c>
      <c r="R196" s="68" t="str">
        <f ca="1">INDEX({"","_","-","="},IF(OR($D196 &gt;= S$6, $E196 &lt; R$6), 0, 1)+IF(OR($F196 &gt;= S$6, $G196 &lt; R$6), 0, 2)+1)</f>
        <v/>
      </c>
      <c r="S196" s="68" t="str">
        <f ca="1">INDEX({"","_","-","="},IF(OR($D196 &gt;= T$6, $E196 &lt; S$6), 0, 1)+IF(OR($F196 &gt;= T$6, $G196 &lt; S$6), 0, 2)+1)</f>
        <v/>
      </c>
      <c r="T196" s="68" t="str">
        <f ca="1">INDEX({"","_","-","="},IF(OR($D196 &gt;= U$6, $E196 &lt; T$6), 0, 1)+IF(OR($F196 &gt;= U$6, $G196 &lt; T$6), 0, 2)+1)</f>
        <v/>
      </c>
      <c r="U196" s="68" t="str">
        <f ca="1">INDEX({"","_","-","="},IF(OR($D196 &gt;= V$6, $E196 &lt; U$6), 0, 1)+IF(OR($F196 &gt;= V$6, $G196 &lt; U$6), 0, 2)+1)</f>
        <v/>
      </c>
      <c r="V196" s="68" t="str">
        <f ca="1">INDEX({"","_","-","="},IF(OR($D196 &gt;= W$6, $E196 &lt; V$6), 0, 1)+IF(OR($F196 &gt;= W$6, $G196 &lt; V$6), 0, 2)+1)</f>
        <v/>
      </c>
      <c r="W196" s="68" t="str">
        <f ca="1">INDEX({"","_","-","="},IF(OR($D196 &gt;= X$6, $E196 &lt; W$6), 0, 1)+IF(OR($F196 &gt;= X$6, $G196 &lt; W$6), 0, 2)+1)</f>
        <v/>
      </c>
      <c r="X196" s="68" t="str">
        <f ca="1">INDEX({"","_","-","="},IF(OR($D196 &gt;= Y$6, $E196 &lt; X$6), 0, 1)+IF(OR($F196 &gt;= Y$6, $G196 &lt; X$6), 0, 2)+1)</f>
        <v/>
      </c>
      <c r="Y196" s="68" t="str">
        <f ca="1">INDEX({"","_","-","="},IF(OR($D196 &gt;= Z$6, $E196 &lt; Y$6), 0, 1)+IF(OR($F196 &gt;= Z$6, $G196 &lt; Y$6), 0, 2)+1)</f>
        <v/>
      </c>
      <c r="Z196" s="68" t="str">
        <f ca="1">INDEX({"","_","-","="},IF(OR($D196 &gt;= AA$6, $E196 &lt; Z$6), 0, 1)+IF(OR($F196 &gt;= AA$6, $G196 &lt; Z$6), 0, 2)+1)</f>
        <v/>
      </c>
      <c r="AA196" s="68" t="str">
        <f ca="1">INDEX({"","_","-","="},IF(OR($D196 &gt;= AB$6, $E196 &lt; AA$6), 0, 1)+IF(OR($F196 &gt;= AB$6, $G196 &lt; AA$6), 0, 2)+1)</f>
        <v/>
      </c>
      <c r="AB196" s="68" t="str">
        <f ca="1">INDEX({"","_","-","="},IF(OR($D196 &gt;= AC$6, $E196 &lt; AB$6), 0, 1)+IF(OR($F196 &gt;= AC$6, $G196 &lt; AB$6), 0, 2)+1)</f>
        <v/>
      </c>
      <c r="AC196" s="68" t="str">
        <f ca="1">INDEX({"","_","-","="},IF(OR($D196 &gt;= AD$6, $E196 &lt; AC$6), 0, 1)+IF(OR($F196 &gt;= AD$6, $G196 &lt; AC$6), 0, 2)+1)</f>
        <v/>
      </c>
      <c r="AD196" s="68" t="str">
        <f ca="1">INDEX({"","_","-","="},IF(OR($D196 &gt;= AE$6, $E196 &lt; AD$6), 0, 1)+IF(OR($F196 &gt;= AE$6, $G196 &lt; AD$6), 0, 2)+1)</f>
        <v/>
      </c>
      <c r="AE196" s="68" t="str">
        <f ca="1">INDEX({"","_","-","="},IF(OR($D196 &gt;= AF$6, $E196 &lt; AE$6), 0, 1)+IF(OR($F196 &gt;= AF$6, $G196 &lt; AE$6), 0, 2)+1)</f>
        <v/>
      </c>
      <c r="AF196" s="68" t="str">
        <f ca="1">INDEX({"","_","-","="},IF(OR($D196 &gt;= AG$6, $E196 &lt; AF$6), 0, 1)+IF(OR($F196 &gt;= AG$6, $G196 &lt; AF$6), 0, 2)+1)</f>
        <v/>
      </c>
      <c r="AG196" s="68" t="str">
        <f ca="1">INDEX({"","_","-","="},IF(OR($D196 &gt;= AH$6, $E196 &lt; AG$6), 0, 1)+IF(OR($F196 &gt;= AH$6, $G196 &lt; AG$6), 0, 2)+1)</f>
        <v/>
      </c>
      <c r="AH196" s="68" t="str">
        <f ca="1">INDEX({"","_","-","="},IF(OR($D196 &gt;= AI$6, $E196 &lt; AH$6), 0, 1)+IF(OR($F196 &gt;= AI$6, $G196 &lt; AH$6), 0, 2)+1)</f>
        <v/>
      </c>
      <c r="AI196" s="68" t="str">
        <f ca="1">INDEX({"","_","-","="},IF(OR($D196 &gt;= AJ$6, $E196 &lt; AI$6), 0, 1)+IF(OR($F196 &gt;= AJ$6, $G196 &lt; AI$6), 0, 2)+1)</f>
        <v/>
      </c>
      <c r="AJ196" s="68" t="str">
        <f ca="1">INDEX({"","_","-","="},IF(OR($D196 &gt;= AK$6, $E196 &lt; AJ$6), 0, 1)+IF(OR($F196 &gt;= AK$6, $G196 &lt; AJ$6), 0, 2)+1)</f>
        <v/>
      </c>
      <c r="AK196" s="68" t="str">
        <f ca="1">INDEX({"","_","-","="},IF(OR($D196 &gt;= AL$6, $E196 &lt; AK$6), 0, 1)+IF(OR($F196 &gt;= AL$6, $G196 &lt; AK$6), 0, 2)+1)</f>
        <v/>
      </c>
      <c r="AL196" s="68" t="str">
        <f ca="1">INDEX({"","_","-","="},IF(OR($D196 &gt;= AM$6, $E196 &lt; AL$6), 0, 1)+IF(OR($F196 &gt;= AM$6, $G196 &lt; AL$6), 0, 2)+1)</f>
        <v/>
      </c>
      <c r="AM196" s="68" t="str">
        <f ca="1">INDEX({"","_","-","="},IF(OR($D196 &gt;= AN$6, $E196 &lt; AM$6), 0, 1)+IF(OR($F196 &gt;= AN$6, $G196 &lt; AM$6), 0, 2)+1)</f>
        <v/>
      </c>
      <c r="AN196" s="68" t="str">
        <f ca="1">INDEX({"","_","-","="},IF(OR($D196 &gt;= AO$6, $E196 &lt; AN$6), 0, 1)+IF(OR($F196 &gt;= AO$6, $G196 &lt; AN$6), 0, 2)+1)</f>
        <v/>
      </c>
      <c r="AO196" s="68" t="str">
        <f ca="1">INDEX({"","_","-","="},IF(OR($D196 &gt;= AP$6, $E196 &lt; AO$6), 0, 1)+IF(OR($F196 &gt;= AP$6, $G196 &lt; AO$6), 0, 2)+1)</f>
        <v/>
      </c>
      <c r="AP196" s="68" t="str">
        <f ca="1">INDEX({"","_","-","="},IF(OR($D196 &gt;= AQ$6, $E196 &lt; AP$6), 0, 1)+IF(OR($F196 &gt;= AQ$6, $G196 &lt; AP$6), 0, 2)+1)</f>
        <v/>
      </c>
      <c r="AQ196" s="68" t="str">
        <f ca="1">INDEX({"","_","-","="},IF(OR($D196 &gt;= AR$6, $E196 &lt; AQ$6), 0, 1)+IF(OR($F196 &gt;= AR$6, $G196 &lt; AQ$6), 0, 2)+1)</f>
        <v/>
      </c>
      <c r="AR196" s="68" t="str">
        <f ca="1">INDEX({"","_","-","="},IF(OR($D196 &gt;= AS$6, $E196 &lt; AR$6), 0, 1)+IF(OR($F196 &gt;= AS$6, $G196 &lt; AR$6), 0, 2)+1)</f>
        <v/>
      </c>
      <c r="AS196" s="68" t="str">
        <f ca="1">INDEX({"","_","-","="},IF(OR($D196 &gt;= AT$6, $E196 &lt; AS$6), 0, 1)+IF(OR($F196 &gt;= AT$6, $G196 &lt; AS$6), 0, 2)+1)</f>
        <v/>
      </c>
      <c r="AT196" s="68" t="str">
        <f ca="1">INDEX({"","_","-","="},IF(OR($D196 &gt;= AU$6, $E196 &lt; AT$6), 0, 1)+IF(OR($F196 &gt;= AU$6, $G196 &lt; AT$6), 0, 2)+1)</f>
        <v/>
      </c>
      <c r="AU196" s="68" t="str">
        <f ca="1">INDEX({"","_","-","="},IF(OR($D196 &gt;= AV$6, $E196 &lt; AU$6), 0, 1)+IF(OR($F196 &gt;= AV$6, $G196 &lt; AU$6), 0, 2)+1)</f>
        <v/>
      </c>
      <c r="AV196" s="68" t="str">
        <f ca="1">INDEX({"","_","-","="},IF(OR($D196 &gt;= AW$6, $E196 &lt; AV$6), 0, 1)+IF(OR($F196 &gt;= AW$6, $G196 &lt; AV$6), 0, 2)+1)</f>
        <v/>
      </c>
      <c r="AW196" s="68" t="str">
        <f ca="1">INDEX({"","_","-","="},IF(OR($D196 &gt;= AX$6, $E196 &lt; AW$6), 0, 1)+IF(OR($F196 &gt;= AX$6, $G196 &lt; AW$6), 0, 2)+1)</f>
        <v/>
      </c>
      <c r="AX196" s="68" t="str">
        <f ca="1">INDEX({"","_","-","="},IF(OR($D196 &gt;= AY$6, $E196 &lt; AX$6), 0, 1)+IF(OR($F196 &gt;= AY$6, $G196 &lt; AX$6), 0, 2)+1)</f>
        <v/>
      </c>
      <c r="AY196" s="68" t="str">
        <f ca="1">INDEX({"","_","-","="},IF(OR($D196 &gt;= AZ$6, $E196 &lt; AY$6), 0, 1)+IF(OR($F196 &gt;= AZ$6, $G196 &lt; AY$6), 0, 2)+1)</f>
        <v/>
      </c>
      <c r="AZ196" s="68" t="str">
        <f ca="1">INDEX({"","_","-","="},IF(OR($D196 &gt;= BA$6, $E196 &lt; AZ$6), 0, 1)+IF(OR($F196 &gt;= BA$6, $G196 &lt; AZ$6), 0, 2)+1)</f>
        <v/>
      </c>
      <c r="BA196" s="68" t="str">
        <f ca="1">INDEX({"","_","-","="},IF(OR($D196 &gt;= BB$6, $E196 &lt; BA$6), 0, 1)+IF(OR($F196 &gt;= BB$6, $G196 &lt; BA$6), 0, 2)+1)</f>
        <v/>
      </c>
      <c r="BB196" s="68" t="str">
        <f ca="1">INDEX({"","_","-","="},IF(OR($D196 &gt;= BC$6, $E196 &lt; BB$6), 0, 1)+IF(OR($F196 &gt;= BC$6, $G196 &lt; BB$6), 0, 2)+1)</f>
        <v/>
      </c>
      <c r="BC196" s="68" t="str">
        <f ca="1">INDEX({"","_","-","="},IF(OR($D196 &gt;= BD$6, $E196 &lt; BC$6), 0, 1)+IF(OR($F196 &gt;= BD$6, $G196 &lt; BC$6), 0, 2)+1)</f>
        <v/>
      </c>
      <c r="BD196" s="68" t="str">
        <f ca="1">INDEX({"","_","-","="},IF(OR($D196 &gt;= BE$6, $E196 &lt; BD$6), 0, 1)+IF(OR($F196 &gt;= BE$6, $G196 &lt; BD$6), 0, 2)+1)</f>
        <v/>
      </c>
      <c r="BE196" s="68" t="str">
        <f ca="1">INDEX({"","_","-","="},IF(OR($D196 &gt;= BF$6, $E196 &lt; BE$6), 0, 1)+IF(OR($F196 &gt;= BF$6, $G196 &lt; BE$6), 0, 2)+1)</f>
        <v/>
      </c>
      <c r="BF196" s="68" t="str">
        <f ca="1">INDEX({"","_","-","="},IF(OR($D196 &gt;= BG$6, $E196 &lt; BF$6), 0, 1)+IF(OR($F196 &gt;= BG$6, $G196 &lt; BF$6), 0, 2)+1)</f>
        <v/>
      </c>
      <c r="BG196" s="68" t="str">
        <f ca="1">INDEX({"","_","-","="},IF(OR($D196 &gt;= BH$6, $E196 &lt; BG$6), 0, 1)+IF(OR($F196 &gt;= BH$6, $G196 &lt; BG$6), 0, 2)+1)</f>
        <v/>
      </c>
      <c r="BH196" s="68" t="str">
        <f ca="1">INDEX({"","_","-","="},IF(OR($D196 &gt;= BI$6, $E196 &lt; BH$6), 0, 1)+IF(OR($F196 &gt;= BI$6, $G196 &lt; BH$6), 0, 2)+1)</f>
        <v/>
      </c>
      <c r="BI196" s="68" t="str">
        <f ca="1">INDEX({"","_","-","="},IF(OR($D196 &gt;= BJ$6, $E196 &lt; BI$6), 0, 1)+IF(OR($F196 &gt;= BJ$6, $G196 &lt; BI$6), 0, 2)+1)</f>
        <v/>
      </c>
      <c r="BJ196" s="68" t="str">
        <f ca="1">INDEX({"","_","-","="},IF(OR($D196 &gt;= BK$6, $E196 &lt; BJ$6), 0, 1)+IF(OR($F196 &gt;= BK$6, $G196 &lt; BJ$6), 0, 2)+1)</f>
        <v/>
      </c>
      <c r="BK196" s="68" t="str">
        <f ca="1">INDEX({"","_","-","="},IF(OR($D196 &gt;= BL$6, $E196 &lt; BK$6), 0, 1)+IF(OR($F196 &gt;= BL$6, $G196 &lt; BK$6), 0, 2)+1)</f>
        <v/>
      </c>
      <c r="BL196" s="68" t="str">
        <f ca="1">INDEX({"","_","-","="},IF(OR($D196 &gt;= BM$6, $E196 &lt; BL$6), 0, 1)+IF(OR($F196 &gt;= BM$6, $G196 &lt; BL$6), 0, 2)+1)</f>
        <v/>
      </c>
      <c r="BM196" s="68" t="str">
        <f ca="1">INDEX({"","_","-","="},IF(OR($D196 &gt;= BN$6, $E196 &lt; BM$6), 0, 1)+IF(OR($F196 &gt;= BN$6, $G196 &lt; BM$6), 0, 2)+1)</f>
        <v/>
      </c>
      <c r="BN196" s="68" t="str">
        <f ca="1">INDEX({"","_","-","="},IF(OR($D196 &gt;= BO$6, $E196 &lt; BN$6), 0, 1)+IF(OR($F196 &gt;= BO$6, $G196 &lt; BN$6), 0, 2)+1)</f>
        <v/>
      </c>
      <c r="BO196" s="68" t="str">
        <f ca="1">INDEX({"","_","-","="},IF(OR($D196 &gt;= BP$6, $E196 &lt; BO$6), 0, 1)+IF(OR($F196 &gt;= BP$6, $G196 &lt; BO$6), 0, 2)+1)</f>
        <v/>
      </c>
      <c r="BP196" s="68" t="str">
        <f ca="1">INDEX({"","_","-","="},IF(OR($D196 &gt;= BQ$6, $E196 &lt; BP$6), 0, 1)+IF(OR($F196 &gt;= BQ$6, $G196 &lt; BP$6), 0, 2)+1)</f>
        <v/>
      </c>
      <c r="BQ196" s="68" t="str">
        <f ca="1">INDEX({"","_","-","="},IF(OR($D196 &gt;= BR$6, $E196 &lt; BQ$6), 0, 1)+IF(OR($F196 &gt;= BR$6, $G196 &lt; BQ$6), 0, 2)+1)</f>
        <v/>
      </c>
      <c r="BR196" s="68" t="str">
        <f ca="1">INDEX({"","_","-","="},IF(OR($D196 &gt;= BS$6, $E196 &lt; BR$6), 0, 1)+IF(OR($F196 &gt;= BS$6, $G196 &lt; BR$6), 0, 2)+1)</f>
        <v/>
      </c>
      <c r="BS196" s="68" t="str">
        <f ca="1">INDEX({"","_","-","="},IF(OR($D196 &gt;= BT$6, $E196 &lt; BS$6), 0, 1)+IF(OR($F196 &gt;= BT$6, $G196 &lt; BS$6), 0, 2)+1)</f>
        <v/>
      </c>
      <c r="BT196" s="68" t="str">
        <f ca="1">INDEX({"","_","-","="},IF(OR($D196 &gt;= BU$6, $E196 &lt; BT$6), 0, 1)+IF(OR($F196 &gt;= BU$6, $G196 &lt; BT$6), 0, 2)+1)</f>
        <v/>
      </c>
      <c r="BU196" s="68" t="str">
        <f ca="1">INDEX({"","_","-","="},IF(OR($D196 &gt;= BV$6, $E196 &lt; BU$6), 0, 1)+IF(OR($F196 &gt;= BV$6, $G196 &lt; BU$6), 0, 2)+1)</f>
        <v/>
      </c>
      <c r="BV196" s="68" t="str">
        <f ca="1">INDEX({"","_","-","="},IF(OR($D196 &gt;= BW$6, $E196 &lt; BV$6), 0, 1)+IF(OR($F196 &gt;= BW$6, $G196 &lt; BV$6), 0, 2)+1)</f>
        <v/>
      </c>
      <c r="BW196" s="68" t="str">
        <f ca="1">INDEX({"","_","-","="},IF(OR($D196 &gt;= BX$6, $E196 &lt; BW$6), 0, 1)+IF(OR($F196 &gt;= BX$6, $G196 &lt; BW$6), 0, 2)+1)</f>
        <v/>
      </c>
      <c r="BX196" s="68" t="str">
        <f ca="1">INDEX({"","_","-","="},IF(OR($D196 &gt;= BY$6, $E196 &lt; BX$6), 0, 1)+IF(OR($F196 &gt;= BY$6, $G196 &lt; BX$6), 0, 2)+1)</f>
        <v/>
      </c>
      <c r="BY196" s="68" t="str">
        <f ca="1">INDEX({"","_","-","="},IF(OR($D196 &gt;= BZ$6, $E196 &lt; BY$6), 0, 1)+IF(OR($F196 &gt;= BZ$6, $G196 &lt; BY$6), 0, 2)+1)</f>
        <v/>
      </c>
      <c r="BZ196" s="68" t="str">
        <f ca="1">INDEX({"","_","-","="},IF(OR($D196 &gt;= CA$6, $E196 &lt; BZ$6), 0, 1)+IF(OR($F196 &gt;= CA$6, $G196 &lt; BZ$6), 0, 2)+1)</f>
        <v/>
      </c>
      <c r="CA196" s="68" t="str">
        <f ca="1">INDEX({"","_","-","="},IF(OR($D196 &gt;= CB$6, $E196 &lt; CA$6), 0, 1)+IF(OR($F196 &gt;= CB$6, $G196 &lt; CA$6), 0, 2)+1)</f>
        <v/>
      </c>
      <c r="CB196" s="68" t="str">
        <f ca="1">INDEX({"","_","-","="},IF(OR($D196 &gt;= CC$6, $E196 &lt; CB$6), 0, 1)+IF(OR($F196 &gt;= CC$6, $G196 &lt; CB$6), 0, 2)+1)</f>
        <v/>
      </c>
      <c r="CC196" s="68" t="str">
        <f ca="1">INDEX({"","_","-","="},IF(OR($D196 &gt;= CD$6, $E196 &lt; CC$6), 0, 1)+IF(OR($F196 &gt;= CD$6, $G196 &lt; CC$6), 0, 2)+1)</f>
        <v/>
      </c>
      <c r="CD196" s="68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IF('临-进度'!M192,'临-进度'!$A192,"")</f>
        <v/>
      </c>
      <c r="B197" s="8" t="str">
        <f ca="1">IF('临-进度'!M192,'临-进度'!$B192,"")</f>
        <v/>
      </c>
      <c r="C197" s="8" t="str">
        <f ca="1">IF('临-进度'!M192,'临-进度'!$E192,"")</f>
        <v/>
      </c>
      <c r="D197" s="40" t="str">
        <f ca="1">IF('临-进度'!$M192,'临-进度'!$I192,"")</f>
        <v/>
      </c>
      <c r="E197" s="40" t="str">
        <f ca="1">IF('临-进度'!$M192,'临-进度'!$AE192,"")</f>
        <v/>
      </c>
      <c r="F197" s="40" t="str">
        <f ca="1">IF('临-进度'!$M192,'临-进度'!$J192,"")</f>
        <v/>
      </c>
      <c r="G197" s="73" t="str">
        <f ca="1">IF('临-进度'!$M192,'临-进度'!$AF192,"")</f>
        <v/>
      </c>
      <c r="H197" s="68" t="str">
        <f ca="1">INDEX({"","_","-","="},IF(OR($D197 &gt;= I$6, $E197 &lt; H$6), 0, 1)+IF(OR($F197 &gt;= I$6, $G197 &lt; H$6), 0, 2)+1)</f>
        <v/>
      </c>
      <c r="I197" s="68" t="str">
        <f ca="1">INDEX({"","_","-","="},IF(OR($D197 &gt;= J$6, $E197 &lt; I$6), 0, 1)+IF(OR($F197 &gt;= J$6, $G197 &lt; I$6), 0, 2)+1)</f>
        <v/>
      </c>
      <c r="J197" s="68" t="str">
        <f ca="1">INDEX({"","_","-","="},IF(OR($D197 &gt;= K$6, $E197 &lt; J$6), 0, 1)+IF(OR($F197 &gt;= K$6, $G197 &lt; J$6), 0, 2)+1)</f>
        <v/>
      </c>
      <c r="K197" s="68" t="str">
        <f ca="1">INDEX({"","_","-","="},IF(OR($D197 &gt;= L$6, $E197 &lt; K$6), 0, 1)+IF(OR($F197 &gt;= L$6, $G197 &lt; K$6), 0, 2)+1)</f>
        <v/>
      </c>
      <c r="L197" s="68" t="str">
        <f ca="1">INDEX({"","_","-","="},IF(OR($D197 &gt;= M$6, $E197 &lt; L$6), 0, 1)+IF(OR($F197 &gt;= M$6, $G197 &lt; L$6), 0, 2)+1)</f>
        <v/>
      </c>
      <c r="M197" s="68" t="str">
        <f ca="1">INDEX({"","_","-","="},IF(OR($D197 &gt;= N$6, $E197 &lt; M$6), 0, 1)+IF(OR($F197 &gt;= N$6, $G197 &lt; M$6), 0, 2)+1)</f>
        <v/>
      </c>
      <c r="N197" s="68" t="str">
        <f ca="1">INDEX({"","_","-","="},IF(OR($D197 &gt;= O$6, $E197 &lt; N$6), 0, 1)+IF(OR($F197 &gt;= O$6, $G197 &lt; N$6), 0, 2)+1)</f>
        <v/>
      </c>
      <c r="O197" s="68" t="str">
        <f ca="1">INDEX({"","_","-","="},IF(OR($D197 &gt;= P$6, $E197 &lt; O$6), 0, 1)+IF(OR($F197 &gt;= P$6, $G197 &lt; O$6), 0, 2)+1)</f>
        <v/>
      </c>
      <c r="P197" s="68" t="str">
        <f ca="1">INDEX({"","_","-","="},IF(OR($D197 &gt;= Q$6, $E197 &lt; P$6), 0, 1)+IF(OR($F197 &gt;= Q$6, $G197 &lt; P$6), 0, 2)+1)</f>
        <v/>
      </c>
      <c r="Q197" s="68" t="str">
        <f ca="1">INDEX({"","_","-","="},IF(OR($D197 &gt;= R$6, $E197 &lt; Q$6), 0, 1)+IF(OR($F197 &gt;= R$6, $G197 &lt; Q$6), 0, 2)+1)</f>
        <v/>
      </c>
      <c r="R197" s="68" t="str">
        <f ca="1">INDEX({"","_","-","="},IF(OR($D197 &gt;= S$6, $E197 &lt; R$6), 0, 1)+IF(OR($F197 &gt;= S$6, $G197 &lt; R$6), 0, 2)+1)</f>
        <v/>
      </c>
      <c r="S197" s="68" t="str">
        <f ca="1">INDEX({"","_","-","="},IF(OR($D197 &gt;= T$6, $E197 &lt; S$6), 0, 1)+IF(OR($F197 &gt;= T$6, $G197 &lt; S$6), 0, 2)+1)</f>
        <v/>
      </c>
      <c r="T197" s="68" t="str">
        <f ca="1">INDEX({"","_","-","="},IF(OR($D197 &gt;= U$6, $E197 &lt; T$6), 0, 1)+IF(OR($F197 &gt;= U$6, $G197 &lt; T$6), 0, 2)+1)</f>
        <v/>
      </c>
      <c r="U197" s="68" t="str">
        <f ca="1">INDEX({"","_","-","="},IF(OR($D197 &gt;= V$6, $E197 &lt; U$6), 0, 1)+IF(OR($F197 &gt;= V$6, $G197 &lt; U$6), 0, 2)+1)</f>
        <v/>
      </c>
      <c r="V197" s="68" t="str">
        <f ca="1">INDEX({"","_","-","="},IF(OR($D197 &gt;= W$6, $E197 &lt; V$6), 0, 1)+IF(OR($F197 &gt;= W$6, $G197 &lt; V$6), 0, 2)+1)</f>
        <v/>
      </c>
      <c r="W197" s="68" t="str">
        <f ca="1">INDEX({"","_","-","="},IF(OR($D197 &gt;= X$6, $E197 &lt; W$6), 0, 1)+IF(OR($F197 &gt;= X$6, $G197 &lt; W$6), 0, 2)+1)</f>
        <v/>
      </c>
      <c r="X197" s="68" t="str">
        <f ca="1">INDEX({"","_","-","="},IF(OR($D197 &gt;= Y$6, $E197 &lt; X$6), 0, 1)+IF(OR($F197 &gt;= Y$6, $G197 &lt; X$6), 0, 2)+1)</f>
        <v/>
      </c>
      <c r="Y197" s="68" t="str">
        <f ca="1">INDEX({"","_","-","="},IF(OR($D197 &gt;= Z$6, $E197 &lt; Y$6), 0, 1)+IF(OR($F197 &gt;= Z$6, $G197 &lt; Y$6), 0, 2)+1)</f>
        <v/>
      </c>
      <c r="Z197" s="68" t="str">
        <f ca="1">INDEX({"","_","-","="},IF(OR($D197 &gt;= AA$6, $E197 &lt; Z$6), 0, 1)+IF(OR($F197 &gt;= AA$6, $G197 &lt; Z$6), 0, 2)+1)</f>
        <v/>
      </c>
      <c r="AA197" s="68" t="str">
        <f ca="1">INDEX({"","_","-","="},IF(OR($D197 &gt;= AB$6, $E197 &lt; AA$6), 0, 1)+IF(OR($F197 &gt;= AB$6, $G197 &lt; AA$6), 0, 2)+1)</f>
        <v/>
      </c>
      <c r="AB197" s="68" t="str">
        <f ca="1">INDEX({"","_","-","="},IF(OR($D197 &gt;= AC$6, $E197 &lt; AB$6), 0, 1)+IF(OR($F197 &gt;= AC$6, $G197 &lt; AB$6), 0, 2)+1)</f>
        <v/>
      </c>
      <c r="AC197" s="68" t="str">
        <f ca="1">INDEX({"","_","-","="},IF(OR($D197 &gt;= AD$6, $E197 &lt; AC$6), 0, 1)+IF(OR($F197 &gt;= AD$6, $G197 &lt; AC$6), 0, 2)+1)</f>
        <v/>
      </c>
      <c r="AD197" s="68" t="str">
        <f ca="1">INDEX({"","_","-","="},IF(OR($D197 &gt;= AE$6, $E197 &lt; AD$6), 0, 1)+IF(OR($F197 &gt;= AE$6, $G197 &lt; AD$6), 0, 2)+1)</f>
        <v/>
      </c>
      <c r="AE197" s="68" t="str">
        <f ca="1">INDEX({"","_","-","="},IF(OR($D197 &gt;= AF$6, $E197 &lt; AE$6), 0, 1)+IF(OR($F197 &gt;= AF$6, $G197 &lt; AE$6), 0, 2)+1)</f>
        <v/>
      </c>
      <c r="AF197" s="68" t="str">
        <f ca="1">INDEX({"","_","-","="},IF(OR($D197 &gt;= AG$6, $E197 &lt; AF$6), 0, 1)+IF(OR($F197 &gt;= AG$6, $G197 &lt; AF$6), 0, 2)+1)</f>
        <v/>
      </c>
      <c r="AG197" s="68" t="str">
        <f ca="1">INDEX({"","_","-","="},IF(OR($D197 &gt;= AH$6, $E197 &lt; AG$6), 0, 1)+IF(OR($F197 &gt;= AH$6, $G197 &lt; AG$6), 0, 2)+1)</f>
        <v/>
      </c>
      <c r="AH197" s="68" t="str">
        <f ca="1">INDEX({"","_","-","="},IF(OR($D197 &gt;= AI$6, $E197 &lt; AH$6), 0, 1)+IF(OR($F197 &gt;= AI$6, $G197 &lt; AH$6), 0, 2)+1)</f>
        <v/>
      </c>
      <c r="AI197" s="68" t="str">
        <f ca="1">INDEX({"","_","-","="},IF(OR($D197 &gt;= AJ$6, $E197 &lt; AI$6), 0, 1)+IF(OR($F197 &gt;= AJ$6, $G197 &lt; AI$6), 0, 2)+1)</f>
        <v/>
      </c>
      <c r="AJ197" s="68" t="str">
        <f ca="1">INDEX({"","_","-","="},IF(OR($D197 &gt;= AK$6, $E197 &lt; AJ$6), 0, 1)+IF(OR($F197 &gt;= AK$6, $G197 &lt; AJ$6), 0, 2)+1)</f>
        <v/>
      </c>
      <c r="AK197" s="68" t="str">
        <f ca="1">INDEX({"","_","-","="},IF(OR($D197 &gt;= AL$6, $E197 &lt; AK$6), 0, 1)+IF(OR($F197 &gt;= AL$6, $G197 &lt; AK$6), 0, 2)+1)</f>
        <v/>
      </c>
      <c r="AL197" s="68" t="str">
        <f ca="1">INDEX({"","_","-","="},IF(OR($D197 &gt;= AM$6, $E197 &lt; AL$6), 0, 1)+IF(OR($F197 &gt;= AM$6, $G197 &lt; AL$6), 0, 2)+1)</f>
        <v/>
      </c>
      <c r="AM197" s="68" t="str">
        <f ca="1">INDEX({"","_","-","="},IF(OR($D197 &gt;= AN$6, $E197 &lt; AM$6), 0, 1)+IF(OR($F197 &gt;= AN$6, $G197 &lt; AM$6), 0, 2)+1)</f>
        <v/>
      </c>
      <c r="AN197" s="68" t="str">
        <f ca="1">INDEX({"","_","-","="},IF(OR($D197 &gt;= AO$6, $E197 &lt; AN$6), 0, 1)+IF(OR($F197 &gt;= AO$6, $G197 &lt; AN$6), 0, 2)+1)</f>
        <v/>
      </c>
      <c r="AO197" s="68" t="str">
        <f ca="1">INDEX({"","_","-","="},IF(OR($D197 &gt;= AP$6, $E197 &lt; AO$6), 0, 1)+IF(OR($F197 &gt;= AP$6, $G197 &lt; AO$6), 0, 2)+1)</f>
        <v/>
      </c>
      <c r="AP197" s="68" t="str">
        <f ca="1">INDEX({"","_","-","="},IF(OR($D197 &gt;= AQ$6, $E197 &lt; AP$6), 0, 1)+IF(OR($F197 &gt;= AQ$6, $G197 &lt; AP$6), 0, 2)+1)</f>
        <v/>
      </c>
      <c r="AQ197" s="68" t="str">
        <f ca="1">INDEX({"","_","-","="},IF(OR($D197 &gt;= AR$6, $E197 &lt; AQ$6), 0, 1)+IF(OR($F197 &gt;= AR$6, $G197 &lt; AQ$6), 0, 2)+1)</f>
        <v/>
      </c>
      <c r="AR197" s="68" t="str">
        <f ca="1">INDEX({"","_","-","="},IF(OR($D197 &gt;= AS$6, $E197 &lt; AR$6), 0, 1)+IF(OR($F197 &gt;= AS$6, $G197 &lt; AR$6), 0, 2)+1)</f>
        <v/>
      </c>
      <c r="AS197" s="68" t="str">
        <f ca="1">INDEX({"","_","-","="},IF(OR($D197 &gt;= AT$6, $E197 &lt; AS$6), 0, 1)+IF(OR($F197 &gt;= AT$6, $G197 &lt; AS$6), 0, 2)+1)</f>
        <v/>
      </c>
      <c r="AT197" s="68" t="str">
        <f ca="1">INDEX({"","_","-","="},IF(OR($D197 &gt;= AU$6, $E197 &lt; AT$6), 0, 1)+IF(OR($F197 &gt;= AU$6, $G197 &lt; AT$6), 0, 2)+1)</f>
        <v/>
      </c>
      <c r="AU197" s="68" t="str">
        <f ca="1">INDEX({"","_","-","="},IF(OR($D197 &gt;= AV$6, $E197 &lt; AU$6), 0, 1)+IF(OR($F197 &gt;= AV$6, $G197 &lt; AU$6), 0, 2)+1)</f>
        <v/>
      </c>
      <c r="AV197" s="68" t="str">
        <f ca="1">INDEX({"","_","-","="},IF(OR($D197 &gt;= AW$6, $E197 &lt; AV$6), 0, 1)+IF(OR($F197 &gt;= AW$6, $G197 &lt; AV$6), 0, 2)+1)</f>
        <v/>
      </c>
      <c r="AW197" s="68" t="str">
        <f ca="1">INDEX({"","_","-","="},IF(OR($D197 &gt;= AX$6, $E197 &lt; AW$6), 0, 1)+IF(OR($F197 &gt;= AX$6, $G197 &lt; AW$6), 0, 2)+1)</f>
        <v/>
      </c>
      <c r="AX197" s="68" t="str">
        <f ca="1">INDEX({"","_","-","="},IF(OR($D197 &gt;= AY$6, $E197 &lt; AX$6), 0, 1)+IF(OR($F197 &gt;= AY$6, $G197 &lt; AX$6), 0, 2)+1)</f>
        <v/>
      </c>
      <c r="AY197" s="68" t="str">
        <f ca="1">INDEX({"","_","-","="},IF(OR($D197 &gt;= AZ$6, $E197 &lt; AY$6), 0, 1)+IF(OR($F197 &gt;= AZ$6, $G197 &lt; AY$6), 0, 2)+1)</f>
        <v/>
      </c>
      <c r="AZ197" s="68" t="str">
        <f ca="1">INDEX({"","_","-","="},IF(OR($D197 &gt;= BA$6, $E197 &lt; AZ$6), 0, 1)+IF(OR($F197 &gt;= BA$6, $G197 &lt; AZ$6), 0, 2)+1)</f>
        <v/>
      </c>
      <c r="BA197" s="68" t="str">
        <f ca="1">INDEX({"","_","-","="},IF(OR($D197 &gt;= BB$6, $E197 &lt; BA$6), 0, 1)+IF(OR($F197 &gt;= BB$6, $G197 &lt; BA$6), 0, 2)+1)</f>
        <v/>
      </c>
      <c r="BB197" s="68" t="str">
        <f ca="1">INDEX({"","_","-","="},IF(OR($D197 &gt;= BC$6, $E197 &lt; BB$6), 0, 1)+IF(OR($F197 &gt;= BC$6, $G197 &lt; BB$6), 0, 2)+1)</f>
        <v/>
      </c>
      <c r="BC197" s="68" t="str">
        <f ca="1">INDEX({"","_","-","="},IF(OR($D197 &gt;= BD$6, $E197 &lt; BC$6), 0, 1)+IF(OR($F197 &gt;= BD$6, $G197 &lt; BC$6), 0, 2)+1)</f>
        <v/>
      </c>
      <c r="BD197" s="68" t="str">
        <f ca="1">INDEX({"","_","-","="},IF(OR($D197 &gt;= BE$6, $E197 &lt; BD$6), 0, 1)+IF(OR($F197 &gt;= BE$6, $G197 &lt; BD$6), 0, 2)+1)</f>
        <v/>
      </c>
      <c r="BE197" s="68" t="str">
        <f ca="1">INDEX({"","_","-","="},IF(OR($D197 &gt;= BF$6, $E197 &lt; BE$6), 0, 1)+IF(OR($F197 &gt;= BF$6, $G197 &lt; BE$6), 0, 2)+1)</f>
        <v/>
      </c>
      <c r="BF197" s="68" t="str">
        <f ca="1">INDEX({"","_","-","="},IF(OR($D197 &gt;= BG$6, $E197 &lt; BF$6), 0, 1)+IF(OR($F197 &gt;= BG$6, $G197 &lt; BF$6), 0, 2)+1)</f>
        <v/>
      </c>
      <c r="BG197" s="68" t="str">
        <f ca="1">INDEX({"","_","-","="},IF(OR($D197 &gt;= BH$6, $E197 &lt; BG$6), 0, 1)+IF(OR($F197 &gt;= BH$6, $G197 &lt; BG$6), 0, 2)+1)</f>
        <v/>
      </c>
      <c r="BH197" s="68" t="str">
        <f ca="1">INDEX({"","_","-","="},IF(OR($D197 &gt;= BI$6, $E197 &lt; BH$6), 0, 1)+IF(OR($F197 &gt;= BI$6, $G197 &lt; BH$6), 0, 2)+1)</f>
        <v/>
      </c>
      <c r="BI197" s="68" t="str">
        <f ca="1">INDEX({"","_","-","="},IF(OR($D197 &gt;= BJ$6, $E197 &lt; BI$6), 0, 1)+IF(OR($F197 &gt;= BJ$6, $G197 &lt; BI$6), 0, 2)+1)</f>
        <v/>
      </c>
      <c r="BJ197" s="68" t="str">
        <f ca="1">INDEX({"","_","-","="},IF(OR($D197 &gt;= BK$6, $E197 &lt; BJ$6), 0, 1)+IF(OR($F197 &gt;= BK$6, $G197 &lt; BJ$6), 0, 2)+1)</f>
        <v/>
      </c>
      <c r="BK197" s="68" t="str">
        <f ca="1">INDEX({"","_","-","="},IF(OR($D197 &gt;= BL$6, $E197 &lt; BK$6), 0, 1)+IF(OR($F197 &gt;= BL$6, $G197 &lt; BK$6), 0, 2)+1)</f>
        <v/>
      </c>
      <c r="BL197" s="68" t="str">
        <f ca="1">INDEX({"","_","-","="},IF(OR($D197 &gt;= BM$6, $E197 &lt; BL$6), 0, 1)+IF(OR($F197 &gt;= BM$6, $G197 &lt; BL$6), 0, 2)+1)</f>
        <v/>
      </c>
      <c r="BM197" s="68" t="str">
        <f ca="1">INDEX({"","_","-","="},IF(OR($D197 &gt;= BN$6, $E197 &lt; BM$6), 0, 1)+IF(OR($F197 &gt;= BN$6, $G197 &lt; BM$6), 0, 2)+1)</f>
        <v/>
      </c>
      <c r="BN197" s="68" t="str">
        <f ca="1">INDEX({"","_","-","="},IF(OR($D197 &gt;= BO$6, $E197 &lt; BN$6), 0, 1)+IF(OR($F197 &gt;= BO$6, $G197 &lt; BN$6), 0, 2)+1)</f>
        <v/>
      </c>
      <c r="BO197" s="68" t="str">
        <f ca="1">INDEX({"","_","-","="},IF(OR($D197 &gt;= BP$6, $E197 &lt; BO$6), 0, 1)+IF(OR($F197 &gt;= BP$6, $G197 &lt; BO$6), 0, 2)+1)</f>
        <v/>
      </c>
      <c r="BP197" s="68" t="str">
        <f ca="1">INDEX({"","_","-","="},IF(OR($D197 &gt;= BQ$6, $E197 &lt; BP$6), 0, 1)+IF(OR($F197 &gt;= BQ$6, $G197 &lt; BP$6), 0, 2)+1)</f>
        <v/>
      </c>
      <c r="BQ197" s="68" t="str">
        <f ca="1">INDEX({"","_","-","="},IF(OR($D197 &gt;= BR$6, $E197 &lt; BQ$6), 0, 1)+IF(OR($F197 &gt;= BR$6, $G197 &lt; BQ$6), 0, 2)+1)</f>
        <v/>
      </c>
      <c r="BR197" s="68" t="str">
        <f ca="1">INDEX({"","_","-","="},IF(OR($D197 &gt;= BS$6, $E197 &lt; BR$6), 0, 1)+IF(OR($F197 &gt;= BS$6, $G197 &lt; BR$6), 0, 2)+1)</f>
        <v/>
      </c>
      <c r="BS197" s="68" t="str">
        <f ca="1">INDEX({"","_","-","="},IF(OR($D197 &gt;= BT$6, $E197 &lt; BS$6), 0, 1)+IF(OR($F197 &gt;= BT$6, $G197 &lt; BS$6), 0, 2)+1)</f>
        <v/>
      </c>
      <c r="BT197" s="68" t="str">
        <f ca="1">INDEX({"","_","-","="},IF(OR($D197 &gt;= BU$6, $E197 &lt; BT$6), 0, 1)+IF(OR($F197 &gt;= BU$6, $G197 &lt; BT$6), 0, 2)+1)</f>
        <v/>
      </c>
      <c r="BU197" s="68" t="str">
        <f ca="1">INDEX({"","_","-","="},IF(OR($D197 &gt;= BV$6, $E197 &lt; BU$6), 0, 1)+IF(OR($F197 &gt;= BV$6, $G197 &lt; BU$6), 0, 2)+1)</f>
        <v/>
      </c>
      <c r="BV197" s="68" t="str">
        <f ca="1">INDEX({"","_","-","="},IF(OR($D197 &gt;= BW$6, $E197 &lt; BV$6), 0, 1)+IF(OR($F197 &gt;= BW$6, $G197 &lt; BV$6), 0, 2)+1)</f>
        <v/>
      </c>
      <c r="BW197" s="68" t="str">
        <f ca="1">INDEX({"","_","-","="},IF(OR($D197 &gt;= BX$6, $E197 &lt; BW$6), 0, 1)+IF(OR($F197 &gt;= BX$6, $G197 &lt; BW$6), 0, 2)+1)</f>
        <v/>
      </c>
      <c r="BX197" s="68" t="str">
        <f ca="1">INDEX({"","_","-","="},IF(OR($D197 &gt;= BY$6, $E197 &lt; BX$6), 0, 1)+IF(OR($F197 &gt;= BY$6, $G197 &lt; BX$6), 0, 2)+1)</f>
        <v/>
      </c>
      <c r="BY197" s="68" t="str">
        <f ca="1">INDEX({"","_","-","="},IF(OR($D197 &gt;= BZ$6, $E197 &lt; BY$6), 0, 1)+IF(OR($F197 &gt;= BZ$6, $G197 &lt; BY$6), 0, 2)+1)</f>
        <v/>
      </c>
      <c r="BZ197" s="68" t="str">
        <f ca="1">INDEX({"","_","-","="},IF(OR($D197 &gt;= CA$6, $E197 &lt; BZ$6), 0, 1)+IF(OR($F197 &gt;= CA$6, $G197 &lt; BZ$6), 0, 2)+1)</f>
        <v/>
      </c>
      <c r="CA197" s="68" t="str">
        <f ca="1">INDEX({"","_","-","="},IF(OR($D197 &gt;= CB$6, $E197 &lt; CA$6), 0, 1)+IF(OR($F197 &gt;= CB$6, $G197 &lt; CA$6), 0, 2)+1)</f>
        <v/>
      </c>
      <c r="CB197" s="68" t="str">
        <f ca="1">INDEX({"","_","-","="},IF(OR($D197 &gt;= CC$6, $E197 &lt; CB$6), 0, 1)+IF(OR($F197 &gt;= CC$6, $G197 &lt; CB$6), 0, 2)+1)</f>
        <v/>
      </c>
      <c r="CC197" s="68" t="str">
        <f ca="1">INDEX({"","_","-","="},IF(OR($D197 &gt;= CD$6, $E197 &lt; CC$6), 0, 1)+IF(OR($F197 &gt;= CD$6, $G197 &lt; CC$6), 0, 2)+1)</f>
        <v/>
      </c>
      <c r="CD197" s="68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IF('临-进度'!M193,'临-进度'!$A193,"")</f>
        <v/>
      </c>
      <c r="B198" s="8" t="str">
        <f ca="1">IF('临-进度'!M193,'临-进度'!$B193,"")</f>
        <v/>
      </c>
      <c r="C198" s="8" t="str">
        <f ca="1">IF('临-进度'!M193,'临-进度'!$E193,"")</f>
        <v/>
      </c>
      <c r="D198" s="40" t="str">
        <f ca="1">IF('临-进度'!$M193,'临-进度'!$I193,"")</f>
        <v/>
      </c>
      <c r="E198" s="40" t="str">
        <f ca="1">IF('临-进度'!$M193,'临-进度'!$AE193,"")</f>
        <v/>
      </c>
      <c r="F198" s="40" t="str">
        <f ca="1">IF('临-进度'!$M193,'临-进度'!$J193,"")</f>
        <v/>
      </c>
      <c r="G198" s="73" t="str">
        <f ca="1">IF('临-进度'!$M193,'临-进度'!$AF193,"")</f>
        <v/>
      </c>
      <c r="H198" s="68" t="str">
        <f ca="1">INDEX({"","_","-","="},IF(OR($D198 &gt;= I$6, $E198 &lt; H$6), 0, 1)+IF(OR($F198 &gt;= I$6, $G198 &lt; H$6), 0, 2)+1)</f>
        <v/>
      </c>
      <c r="I198" s="68" t="str">
        <f ca="1">INDEX({"","_","-","="},IF(OR($D198 &gt;= J$6, $E198 &lt; I$6), 0, 1)+IF(OR($F198 &gt;= J$6, $G198 &lt; I$6), 0, 2)+1)</f>
        <v/>
      </c>
      <c r="J198" s="68" t="str">
        <f ca="1">INDEX({"","_","-","="},IF(OR($D198 &gt;= K$6, $E198 &lt; J$6), 0, 1)+IF(OR($F198 &gt;= K$6, $G198 &lt; J$6), 0, 2)+1)</f>
        <v/>
      </c>
      <c r="K198" s="68" t="str">
        <f ca="1">INDEX({"","_","-","="},IF(OR($D198 &gt;= L$6, $E198 &lt; K$6), 0, 1)+IF(OR($F198 &gt;= L$6, $G198 &lt; K$6), 0, 2)+1)</f>
        <v/>
      </c>
      <c r="L198" s="68" t="str">
        <f ca="1">INDEX({"","_","-","="},IF(OR($D198 &gt;= M$6, $E198 &lt; L$6), 0, 1)+IF(OR($F198 &gt;= M$6, $G198 &lt; L$6), 0, 2)+1)</f>
        <v/>
      </c>
      <c r="M198" s="68" t="str">
        <f ca="1">INDEX({"","_","-","="},IF(OR($D198 &gt;= N$6, $E198 &lt; M$6), 0, 1)+IF(OR($F198 &gt;= N$6, $G198 &lt; M$6), 0, 2)+1)</f>
        <v/>
      </c>
      <c r="N198" s="68" t="str">
        <f ca="1">INDEX({"","_","-","="},IF(OR($D198 &gt;= O$6, $E198 &lt; N$6), 0, 1)+IF(OR($F198 &gt;= O$6, $G198 &lt; N$6), 0, 2)+1)</f>
        <v/>
      </c>
      <c r="O198" s="68" t="str">
        <f ca="1">INDEX({"","_","-","="},IF(OR($D198 &gt;= P$6, $E198 &lt; O$6), 0, 1)+IF(OR($F198 &gt;= P$6, $G198 &lt; O$6), 0, 2)+1)</f>
        <v/>
      </c>
      <c r="P198" s="68" t="str">
        <f ca="1">INDEX({"","_","-","="},IF(OR($D198 &gt;= Q$6, $E198 &lt; P$6), 0, 1)+IF(OR($F198 &gt;= Q$6, $G198 &lt; P$6), 0, 2)+1)</f>
        <v/>
      </c>
      <c r="Q198" s="68" t="str">
        <f ca="1">INDEX({"","_","-","="},IF(OR($D198 &gt;= R$6, $E198 &lt; Q$6), 0, 1)+IF(OR($F198 &gt;= R$6, $G198 &lt; Q$6), 0, 2)+1)</f>
        <v/>
      </c>
      <c r="R198" s="68" t="str">
        <f ca="1">INDEX({"","_","-","="},IF(OR($D198 &gt;= S$6, $E198 &lt; R$6), 0, 1)+IF(OR($F198 &gt;= S$6, $G198 &lt; R$6), 0, 2)+1)</f>
        <v/>
      </c>
      <c r="S198" s="68" t="str">
        <f ca="1">INDEX({"","_","-","="},IF(OR($D198 &gt;= T$6, $E198 &lt; S$6), 0, 1)+IF(OR($F198 &gt;= T$6, $G198 &lt; S$6), 0, 2)+1)</f>
        <v/>
      </c>
      <c r="T198" s="68" t="str">
        <f ca="1">INDEX({"","_","-","="},IF(OR($D198 &gt;= U$6, $E198 &lt; T$6), 0, 1)+IF(OR($F198 &gt;= U$6, $G198 &lt; T$6), 0, 2)+1)</f>
        <v/>
      </c>
      <c r="U198" s="68" t="str">
        <f ca="1">INDEX({"","_","-","="},IF(OR($D198 &gt;= V$6, $E198 &lt; U$6), 0, 1)+IF(OR($F198 &gt;= V$6, $G198 &lt; U$6), 0, 2)+1)</f>
        <v/>
      </c>
      <c r="V198" s="68" t="str">
        <f ca="1">INDEX({"","_","-","="},IF(OR($D198 &gt;= W$6, $E198 &lt; V$6), 0, 1)+IF(OR($F198 &gt;= W$6, $G198 &lt; V$6), 0, 2)+1)</f>
        <v/>
      </c>
      <c r="W198" s="68" t="str">
        <f ca="1">INDEX({"","_","-","="},IF(OR($D198 &gt;= X$6, $E198 &lt; W$6), 0, 1)+IF(OR($F198 &gt;= X$6, $G198 &lt; W$6), 0, 2)+1)</f>
        <v/>
      </c>
      <c r="X198" s="68" t="str">
        <f ca="1">INDEX({"","_","-","="},IF(OR($D198 &gt;= Y$6, $E198 &lt; X$6), 0, 1)+IF(OR($F198 &gt;= Y$6, $G198 &lt; X$6), 0, 2)+1)</f>
        <v/>
      </c>
      <c r="Y198" s="68" t="str">
        <f ca="1">INDEX({"","_","-","="},IF(OR($D198 &gt;= Z$6, $E198 &lt; Y$6), 0, 1)+IF(OR($F198 &gt;= Z$6, $G198 &lt; Y$6), 0, 2)+1)</f>
        <v/>
      </c>
      <c r="Z198" s="68" t="str">
        <f ca="1">INDEX({"","_","-","="},IF(OR($D198 &gt;= AA$6, $E198 &lt; Z$6), 0, 1)+IF(OR($F198 &gt;= AA$6, $G198 &lt; Z$6), 0, 2)+1)</f>
        <v/>
      </c>
      <c r="AA198" s="68" t="str">
        <f ca="1">INDEX({"","_","-","="},IF(OR($D198 &gt;= AB$6, $E198 &lt; AA$6), 0, 1)+IF(OR($F198 &gt;= AB$6, $G198 &lt; AA$6), 0, 2)+1)</f>
        <v/>
      </c>
      <c r="AB198" s="68" t="str">
        <f ca="1">INDEX({"","_","-","="},IF(OR($D198 &gt;= AC$6, $E198 &lt; AB$6), 0, 1)+IF(OR($F198 &gt;= AC$6, $G198 &lt; AB$6), 0, 2)+1)</f>
        <v/>
      </c>
      <c r="AC198" s="68" t="str">
        <f ca="1">INDEX({"","_","-","="},IF(OR($D198 &gt;= AD$6, $E198 &lt; AC$6), 0, 1)+IF(OR($F198 &gt;= AD$6, $G198 &lt; AC$6), 0, 2)+1)</f>
        <v/>
      </c>
      <c r="AD198" s="68" t="str">
        <f ca="1">INDEX({"","_","-","="},IF(OR($D198 &gt;= AE$6, $E198 &lt; AD$6), 0, 1)+IF(OR($F198 &gt;= AE$6, $G198 &lt; AD$6), 0, 2)+1)</f>
        <v/>
      </c>
      <c r="AE198" s="68" t="str">
        <f ca="1">INDEX({"","_","-","="},IF(OR($D198 &gt;= AF$6, $E198 &lt; AE$6), 0, 1)+IF(OR($F198 &gt;= AF$6, $G198 &lt; AE$6), 0, 2)+1)</f>
        <v/>
      </c>
      <c r="AF198" s="68" t="str">
        <f ca="1">INDEX({"","_","-","="},IF(OR($D198 &gt;= AG$6, $E198 &lt; AF$6), 0, 1)+IF(OR($F198 &gt;= AG$6, $G198 &lt; AF$6), 0, 2)+1)</f>
        <v/>
      </c>
      <c r="AG198" s="68" t="str">
        <f ca="1">INDEX({"","_","-","="},IF(OR($D198 &gt;= AH$6, $E198 &lt; AG$6), 0, 1)+IF(OR($F198 &gt;= AH$6, $G198 &lt; AG$6), 0, 2)+1)</f>
        <v/>
      </c>
      <c r="AH198" s="68" t="str">
        <f ca="1">INDEX({"","_","-","="},IF(OR($D198 &gt;= AI$6, $E198 &lt; AH$6), 0, 1)+IF(OR($F198 &gt;= AI$6, $G198 &lt; AH$6), 0, 2)+1)</f>
        <v/>
      </c>
      <c r="AI198" s="68" t="str">
        <f ca="1">INDEX({"","_","-","="},IF(OR($D198 &gt;= AJ$6, $E198 &lt; AI$6), 0, 1)+IF(OR($F198 &gt;= AJ$6, $G198 &lt; AI$6), 0, 2)+1)</f>
        <v/>
      </c>
      <c r="AJ198" s="68" t="str">
        <f ca="1">INDEX({"","_","-","="},IF(OR($D198 &gt;= AK$6, $E198 &lt; AJ$6), 0, 1)+IF(OR($F198 &gt;= AK$6, $G198 &lt; AJ$6), 0, 2)+1)</f>
        <v/>
      </c>
      <c r="AK198" s="68" t="str">
        <f ca="1">INDEX({"","_","-","="},IF(OR($D198 &gt;= AL$6, $E198 &lt; AK$6), 0, 1)+IF(OR($F198 &gt;= AL$6, $G198 &lt; AK$6), 0, 2)+1)</f>
        <v/>
      </c>
      <c r="AL198" s="68" t="str">
        <f ca="1">INDEX({"","_","-","="},IF(OR($D198 &gt;= AM$6, $E198 &lt; AL$6), 0, 1)+IF(OR($F198 &gt;= AM$6, $G198 &lt; AL$6), 0, 2)+1)</f>
        <v/>
      </c>
      <c r="AM198" s="68" t="str">
        <f ca="1">INDEX({"","_","-","="},IF(OR($D198 &gt;= AN$6, $E198 &lt; AM$6), 0, 1)+IF(OR($F198 &gt;= AN$6, $G198 &lt; AM$6), 0, 2)+1)</f>
        <v/>
      </c>
      <c r="AN198" s="68" t="str">
        <f ca="1">INDEX({"","_","-","="},IF(OR($D198 &gt;= AO$6, $E198 &lt; AN$6), 0, 1)+IF(OR($F198 &gt;= AO$6, $G198 &lt; AN$6), 0, 2)+1)</f>
        <v/>
      </c>
      <c r="AO198" s="68" t="str">
        <f ca="1">INDEX({"","_","-","="},IF(OR($D198 &gt;= AP$6, $E198 &lt; AO$6), 0, 1)+IF(OR($F198 &gt;= AP$6, $G198 &lt; AO$6), 0, 2)+1)</f>
        <v/>
      </c>
      <c r="AP198" s="68" t="str">
        <f ca="1">INDEX({"","_","-","="},IF(OR($D198 &gt;= AQ$6, $E198 &lt; AP$6), 0, 1)+IF(OR($F198 &gt;= AQ$6, $G198 &lt; AP$6), 0, 2)+1)</f>
        <v/>
      </c>
      <c r="AQ198" s="68" t="str">
        <f ca="1">INDEX({"","_","-","="},IF(OR($D198 &gt;= AR$6, $E198 &lt; AQ$6), 0, 1)+IF(OR($F198 &gt;= AR$6, $G198 &lt; AQ$6), 0, 2)+1)</f>
        <v/>
      </c>
      <c r="AR198" s="68" t="str">
        <f ca="1">INDEX({"","_","-","="},IF(OR($D198 &gt;= AS$6, $E198 &lt; AR$6), 0, 1)+IF(OR($F198 &gt;= AS$6, $G198 &lt; AR$6), 0, 2)+1)</f>
        <v/>
      </c>
      <c r="AS198" s="68" t="str">
        <f ca="1">INDEX({"","_","-","="},IF(OR($D198 &gt;= AT$6, $E198 &lt; AS$6), 0, 1)+IF(OR($F198 &gt;= AT$6, $G198 &lt; AS$6), 0, 2)+1)</f>
        <v/>
      </c>
      <c r="AT198" s="68" t="str">
        <f ca="1">INDEX({"","_","-","="},IF(OR($D198 &gt;= AU$6, $E198 &lt; AT$6), 0, 1)+IF(OR($F198 &gt;= AU$6, $G198 &lt; AT$6), 0, 2)+1)</f>
        <v/>
      </c>
      <c r="AU198" s="68" t="str">
        <f ca="1">INDEX({"","_","-","="},IF(OR($D198 &gt;= AV$6, $E198 &lt; AU$6), 0, 1)+IF(OR($F198 &gt;= AV$6, $G198 &lt; AU$6), 0, 2)+1)</f>
        <v/>
      </c>
      <c r="AV198" s="68" t="str">
        <f ca="1">INDEX({"","_","-","="},IF(OR($D198 &gt;= AW$6, $E198 &lt; AV$6), 0, 1)+IF(OR($F198 &gt;= AW$6, $G198 &lt; AV$6), 0, 2)+1)</f>
        <v/>
      </c>
      <c r="AW198" s="68" t="str">
        <f ca="1">INDEX({"","_","-","="},IF(OR($D198 &gt;= AX$6, $E198 &lt; AW$6), 0, 1)+IF(OR($F198 &gt;= AX$6, $G198 &lt; AW$6), 0, 2)+1)</f>
        <v/>
      </c>
      <c r="AX198" s="68" t="str">
        <f ca="1">INDEX({"","_","-","="},IF(OR($D198 &gt;= AY$6, $E198 &lt; AX$6), 0, 1)+IF(OR($F198 &gt;= AY$6, $G198 &lt; AX$6), 0, 2)+1)</f>
        <v/>
      </c>
      <c r="AY198" s="68" t="str">
        <f ca="1">INDEX({"","_","-","="},IF(OR($D198 &gt;= AZ$6, $E198 &lt; AY$6), 0, 1)+IF(OR($F198 &gt;= AZ$6, $G198 &lt; AY$6), 0, 2)+1)</f>
        <v/>
      </c>
      <c r="AZ198" s="68" t="str">
        <f ca="1">INDEX({"","_","-","="},IF(OR($D198 &gt;= BA$6, $E198 &lt; AZ$6), 0, 1)+IF(OR($F198 &gt;= BA$6, $G198 &lt; AZ$6), 0, 2)+1)</f>
        <v/>
      </c>
      <c r="BA198" s="68" t="str">
        <f ca="1">INDEX({"","_","-","="},IF(OR($D198 &gt;= BB$6, $E198 &lt; BA$6), 0, 1)+IF(OR($F198 &gt;= BB$6, $G198 &lt; BA$6), 0, 2)+1)</f>
        <v/>
      </c>
      <c r="BB198" s="68" t="str">
        <f ca="1">INDEX({"","_","-","="},IF(OR($D198 &gt;= BC$6, $E198 &lt; BB$6), 0, 1)+IF(OR($F198 &gt;= BC$6, $G198 &lt; BB$6), 0, 2)+1)</f>
        <v/>
      </c>
      <c r="BC198" s="68" t="str">
        <f ca="1">INDEX({"","_","-","="},IF(OR($D198 &gt;= BD$6, $E198 &lt; BC$6), 0, 1)+IF(OR($F198 &gt;= BD$6, $G198 &lt; BC$6), 0, 2)+1)</f>
        <v/>
      </c>
      <c r="BD198" s="68" t="str">
        <f ca="1">INDEX({"","_","-","="},IF(OR($D198 &gt;= BE$6, $E198 &lt; BD$6), 0, 1)+IF(OR($F198 &gt;= BE$6, $G198 &lt; BD$6), 0, 2)+1)</f>
        <v/>
      </c>
      <c r="BE198" s="68" t="str">
        <f ca="1">INDEX({"","_","-","="},IF(OR($D198 &gt;= BF$6, $E198 &lt; BE$6), 0, 1)+IF(OR($F198 &gt;= BF$6, $G198 &lt; BE$6), 0, 2)+1)</f>
        <v/>
      </c>
      <c r="BF198" s="68" t="str">
        <f ca="1">INDEX({"","_","-","="},IF(OR($D198 &gt;= BG$6, $E198 &lt; BF$6), 0, 1)+IF(OR($F198 &gt;= BG$6, $G198 &lt; BF$6), 0, 2)+1)</f>
        <v/>
      </c>
      <c r="BG198" s="68" t="str">
        <f ca="1">INDEX({"","_","-","="},IF(OR($D198 &gt;= BH$6, $E198 &lt; BG$6), 0, 1)+IF(OR($F198 &gt;= BH$6, $G198 &lt; BG$6), 0, 2)+1)</f>
        <v/>
      </c>
      <c r="BH198" s="68" t="str">
        <f ca="1">INDEX({"","_","-","="},IF(OR($D198 &gt;= BI$6, $E198 &lt; BH$6), 0, 1)+IF(OR($F198 &gt;= BI$6, $G198 &lt; BH$6), 0, 2)+1)</f>
        <v/>
      </c>
      <c r="BI198" s="68" t="str">
        <f ca="1">INDEX({"","_","-","="},IF(OR($D198 &gt;= BJ$6, $E198 &lt; BI$6), 0, 1)+IF(OR($F198 &gt;= BJ$6, $G198 &lt; BI$6), 0, 2)+1)</f>
        <v/>
      </c>
      <c r="BJ198" s="68" t="str">
        <f ca="1">INDEX({"","_","-","="},IF(OR($D198 &gt;= BK$6, $E198 &lt; BJ$6), 0, 1)+IF(OR($F198 &gt;= BK$6, $G198 &lt; BJ$6), 0, 2)+1)</f>
        <v/>
      </c>
      <c r="BK198" s="68" t="str">
        <f ca="1">INDEX({"","_","-","="},IF(OR($D198 &gt;= BL$6, $E198 &lt; BK$6), 0, 1)+IF(OR($F198 &gt;= BL$6, $G198 &lt; BK$6), 0, 2)+1)</f>
        <v/>
      </c>
      <c r="BL198" s="68" t="str">
        <f ca="1">INDEX({"","_","-","="},IF(OR($D198 &gt;= BM$6, $E198 &lt; BL$6), 0, 1)+IF(OR($F198 &gt;= BM$6, $G198 &lt; BL$6), 0, 2)+1)</f>
        <v/>
      </c>
      <c r="BM198" s="68" t="str">
        <f ca="1">INDEX({"","_","-","="},IF(OR($D198 &gt;= BN$6, $E198 &lt; BM$6), 0, 1)+IF(OR($F198 &gt;= BN$6, $G198 &lt; BM$6), 0, 2)+1)</f>
        <v/>
      </c>
      <c r="BN198" s="68" t="str">
        <f ca="1">INDEX({"","_","-","="},IF(OR($D198 &gt;= BO$6, $E198 &lt; BN$6), 0, 1)+IF(OR($F198 &gt;= BO$6, $G198 &lt; BN$6), 0, 2)+1)</f>
        <v/>
      </c>
      <c r="BO198" s="68" t="str">
        <f ca="1">INDEX({"","_","-","="},IF(OR($D198 &gt;= BP$6, $E198 &lt; BO$6), 0, 1)+IF(OR($F198 &gt;= BP$6, $G198 &lt; BO$6), 0, 2)+1)</f>
        <v/>
      </c>
      <c r="BP198" s="68" t="str">
        <f ca="1">INDEX({"","_","-","="},IF(OR($D198 &gt;= BQ$6, $E198 &lt; BP$6), 0, 1)+IF(OR($F198 &gt;= BQ$6, $G198 &lt; BP$6), 0, 2)+1)</f>
        <v/>
      </c>
      <c r="BQ198" s="68" t="str">
        <f ca="1">INDEX({"","_","-","="},IF(OR($D198 &gt;= BR$6, $E198 &lt; BQ$6), 0, 1)+IF(OR($F198 &gt;= BR$6, $G198 &lt; BQ$6), 0, 2)+1)</f>
        <v/>
      </c>
      <c r="BR198" s="68" t="str">
        <f ca="1">INDEX({"","_","-","="},IF(OR($D198 &gt;= BS$6, $E198 &lt; BR$6), 0, 1)+IF(OR($F198 &gt;= BS$6, $G198 &lt; BR$6), 0, 2)+1)</f>
        <v/>
      </c>
      <c r="BS198" s="68" t="str">
        <f ca="1">INDEX({"","_","-","="},IF(OR($D198 &gt;= BT$6, $E198 &lt; BS$6), 0, 1)+IF(OR($F198 &gt;= BT$6, $G198 &lt; BS$6), 0, 2)+1)</f>
        <v/>
      </c>
      <c r="BT198" s="68" t="str">
        <f ca="1">INDEX({"","_","-","="},IF(OR($D198 &gt;= BU$6, $E198 &lt; BT$6), 0, 1)+IF(OR($F198 &gt;= BU$6, $G198 &lt; BT$6), 0, 2)+1)</f>
        <v/>
      </c>
      <c r="BU198" s="68" t="str">
        <f ca="1">INDEX({"","_","-","="},IF(OR($D198 &gt;= BV$6, $E198 &lt; BU$6), 0, 1)+IF(OR($F198 &gt;= BV$6, $G198 &lt; BU$6), 0, 2)+1)</f>
        <v/>
      </c>
      <c r="BV198" s="68" t="str">
        <f ca="1">INDEX({"","_","-","="},IF(OR($D198 &gt;= BW$6, $E198 &lt; BV$6), 0, 1)+IF(OR($F198 &gt;= BW$6, $G198 &lt; BV$6), 0, 2)+1)</f>
        <v/>
      </c>
      <c r="BW198" s="68" t="str">
        <f ca="1">INDEX({"","_","-","="},IF(OR($D198 &gt;= BX$6, $E198 &lt; BW$6), 0, 1)+IF(OR($F198 &gt;= BX$6, $G198 &lt; BW$6), 0, 2)+1)</f>
        <v/>
      </c>
      <c r="BX198" s="68" t="str">
        <f ca="1">INDEX({"","_","-","="},IF(OR($D198 &gt;= BY$6, $E198 &lt; BX$6), 0, 1)+IF(OR($F198 &gt;= BY$6, $G198 &lt; BX$6), 0, 2)+1)</f>
        <v/>
      </c>
      <c r="BY198" s="68" t="str">
        <f ca="1">INDEX({"","_","-","="},IF(OR($D198 &gt;= BZ$6, $E198 &lt; BY$6), 0, 1)+IF(OR($F198 &gt;= BZ$6, $G198 &lt; BY$6), 0, 2)+1)</f>
        <v/>
      </c>
      <c r="BZ198" s="68" t="str">
        <f ca="1">INDEX({"","_","-","="},IF(OR($D198 &gt;= CA$6, $E198 &lt; BZ$6), 0, 1)+IF(OR($F198 &gt;= CA$6, $G198 &lt; BZ$6), 0, 2)+1)</f>
        <v/>
      </c>
      <c r="CA198" s="68" t="str">
        <f ca="1">INDEX({"","_","-","="},IF(OR($D198 &gt;= CB$6, $E198 &lt; CA$6), 0, 1)+IF(OR($F198 &gt;= CB$6, $G198 &lt; CA$6), 0, 2)+1)</f>
        <v/>
      </c>
      <c r="CB198" s="68" t="str">
        <f ca="1">INDEX({"","_","-","="},IF(OR($D198 &gt;= CC$6, $E198 &lt; CB$6), 0, 1)+IF(OR($F198 &gt;= CC$6, $G198 &lt; CB$6), 0, 2)+1)</f>
        <v/>
      </c>
      <c r="CC198" s="68" t="str">
        <f ca="1">INDEX({"","_","-","="},IF(OR($D198 &gt;= CD$6, $E198 &lt; CC$6), 0, 1)+IF(OR($F198 &gt;= CD$6, $G198 &lt; CC$6), 0, 2)+1)</f>
        <v/>
      </c>
      <c r="CD198" s="68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IF('临-进度'!M194,'临-进度'!$A194,"")</f>
        <v/>
      </c>
      <c r="B199" s="8" t="str">
        <f ca="1">IF('临-进度'!M194,'临-进度'!$B194,"")</f>
        <v/>
      </c>
      <c r="C199" s="8" t="str">
        <f ca="1">IF('临-进度'!M194,'临-进度'!$E194,"")</f>
        <v/>
      </c>
      <c r="D199" s="40" t="str">
        <f ca="1">IF('临-进度'!$M194,'临-进度'!$I194,"")</f>
        <v/>
      </c>
      <c r="E199" s="40" t="str">
        <f ca="1">IF('临-进度'!$M194,'临-进度'!$AE194,"")</f>
        <v/>
      </c>
      <c r="F199" s="40" t="str">
        <f ca="1">IF('临-进度'!$M194,'临-进度'!$J194,"")</f>
        <v/>
      </c>
      <c r="G199" s="73" t="str">
        <f ca="1">IF('临-进度'!$M194,'临-进度'!$AF194,"")</f>
        <v/>
      </c>
      <c r="H199" s="68" t="str">
        <f ca="1">INDEX({"","_","-","="},IF(OR($D199 &gt;= I$6, $E199 &lt; H$6), 0, 1)+IF(OR($F199 &gt;= I$6, $G199 &lt; H$6), 0, 2)+1)</f>
        <v/>
      </c>
      <c r="I199" s="68" t="str">
        <f ca="1">INDEX({"","_","-","="},IF(OR($D199 &gt;= J$6, $E199 &lt; I$6), 0, 1)+IF(OR($F199 &gt;= J$6, $G199 &lt; I$6), 0, 2)+1)</f>
        <v/>
      </c>
      <c r="J199" s="68" t="str">
        <f ca="1">INDEX({"","_","-","="},IF(OR($D199 &gt;= K$6, $E199 &lt; J$6), 0, 1)+IF(OR($F199 &gt;= K$6, $G199 &lt; J$6), 0, 2)+1)</f>
        <v/>
      </c>
      <c r="K199" s="68" t="str">
        <f ca="1">INDEX({"","_","-","="},IF(OR($D199 &gt;= L$6, $E199 &lt; K$6), 0, 1)+IF(OR($F199 &gt;= L$6, $G199 &lt; K$6), 0, 2)+1)</f>
        <v/>
      </c>
      <c r="L199" s="68" t="str">
        <f ca="1">INDEX({"","_","-","="},IF(OR($D199 &gt;= M$6, $E199 &lt; L$6), 0, 1)+IF(OR($F199 &gt;= M$6, $G199 &lt; L$6), 0, 2)+1)</f>
        <v/>
      </c>
      <c r="M199" s="68" t="str">
        <f ca="1">INDEX({"","_","-","="},IF(OR($D199 &gt;= N$6, $E199 &lt; M$6), 0, 1)+IF(OR($F199 &gt;= N$6, $G199 &lt; M$6), 0, 2)+1)</f>
        <v/>
      </c>
      <c r="N199" s="68" t="str">
        <f ca="1">INDEX({"","_","-","="},IF(OR($D199 &gt;= O$6, $E199 &lt; N$6), 0, 1)+IF(OR($F199 &gt;= O$6, $G199 &lt; N$6), 0, 2)+1)</f>
        <v/>
      </c>
      <c r="O199" s="68" t="str">
        <f ca="1">INDEX({"","_","-","="},IF(OR($D199 &gt;= P$6, $E199 &lt; O$6), 0, 1)+IF(OR($F199 &gt;= P$6, $G199 &lt; O$6), 0, 2)+1)</f>
        <v/>
      </c>
      <c r="P199" s="68" t="str">
        <f ca="1">INDEX({"","_","-","="},IF(OR($D199 &gt;= Q$6, $E199 &lt; P$6), 0, 1)+IF(OR($F199 &gt;= Q$6, $G199 &lt; P$6), 0, 2)+1)</f>
        <v/>
      </c>
      <c r="Q199" s="68" t="str">
        <f ca="1">INDEX({"","_","-","="},IF(OR($D199 &gt;= R$6, $E199 &lt; Q$6), 0, 1)+IF(OR($F199 &gt;= R$6, $G199 &lt; Q$6), 0, 2)+1)</f>
        <v/>
      </c>
      <c r="R199" s="68" t="str">
        <f ca="1">INDEX({"","_","-","="},IF(OR($D199 &gt;= S$6, $E199 &lt; R$6), 0, 1)+IF(OR($F199 &gt;= S$6, $G199 &lt; R$6), 0, 2)+1)</f>
        <v/>
      </c>
      <c r="S199" s="68" t="str">
        <f ca="1">INDEX({"","_","-","="},IF(OR($D199 &gt;= T$6, $E199 &lt; S$6), 0, 1)+IF(OR($F199 &gt;= T$6, $G199 &lt; S$6), 0, 2)+1)</f>
        <v/>
      </c>
      <c r="T199" s="68" t="str">
        <f ca="1">INDEX({"","_","-","="},IF(OR($D199 &gt;= U$6, $E199 &lt; T$6), 0, 1)+IF(OR($F199 &gt;= U$6, $G199 &lt; T$6), 0, 2)+1)</f>
        <v/>
      </c>
      <c r="U199" s="68" t="str">
        <f ca="1">INDEX({"","_","-","="},IF(OR($D199 &gt;= V$6, $E199 &lt; U$6), 0, 1)+IF(OR($F199 &gt;= V$6, $G199 &lt; U$6), 0, 2)+1)</f>
        <v/>
      </c>
      <c r="V199" s="68" t="str">
        <f ca="1">INDEX({"","_","-","="},IF(OR($D199 &gt;= W$6, $E199 &lt; V$6), 0, 1)+IF(OR($F199 &gt;= W$6, $G199 &lt; V$6), 0, 2)+1)</f>
        <v/>
      </c>
      <c r="W199" s="68" t="str">
        <f ca="1">INDEX({"","_","-","="},IF(OR($D199 &gt;= X$6, $E199 &lt; W$6), 0, 1)+IF(OR($F199 &gt;= X$6, $G199 &lt; W$6), 0, 2)+1)</f>
        <v/>
      </c>
      <c r="X199" s="68" t="str">
        <f ca="1">INDEX({"","_","-","="},IF(OR($D199 &gt;= Y$6, $E199 &lt; X$6), 0, 1)+IF(OR($F199 &gt;= Y$6, $G199 &lt; X$6), 0, 2)+1)</f>
        <v/>
      </c>
      <c r="Y199" s="68" t="str">
        <f ca="1">INDEX({"","_","-","="},IF(OR($D199 &gt;= Z$6, $E199 &lt; Y$6), 0, 1)+IF(OR($F199 &gt;= Z$6, $G199 &lt; Y$6), 0, 2)+1)</f>
        <v/>
      </c>
      <c r="Z199" s="68" t="str">
        <f ca="1">INDEX({"","_","-","="},IF(OR($D199 &gt;= AA$6, $E199 &lt; Z$6), 0, 1)+IF(OR($F199 &gt;= AA$6, $G199 &lt; Z$6), 0, 2)+1)</f>
        <v/>
      </c>
      <c r="AA199" s="68" t="str">
        <f ca="1">INDEX({"","_","-","="},IF(OR($D199 &gt;= AB$6, $E199 &lt; AA$6), 0, 1)+IF(OR($F199 &gt;= AB$6, $G199 &lt; AA$6), 0, 2)+1)</f>
        <v/>
      </c>
      <c r="AB199" s="68" t="str">
        <f ca="1">INDEX({"","_","-","="},IF(OR($D199 &gt;= AC$6, $E199 &lt; AB$6), 0, 1)+IF(OR($F199 &gt;= AC$6, $G199 &lt; AB$6), 0, 2)+1)</f>
        <v/>
      </c>
      <c r="AC199" s="68" t="str">
        <f ca="1">INDEX({"","_","-","="},IF(OR($D199 &gt;= AD$6, $E199 &lt; AC$6), 0, 1)+IF(OR($F199 &gt;= AD$6, $G199 &lt; AC$6), 0, 2)+1)</f>
        <v/>
      </c>
      <c r="AD199" s="68" t="str">
        <f ca="1">INDEX({"","_","-","="},IF(OR($D199 &gt;= AE$6, $E199 &lt; AD$6), 0, 1)+IF(OR($F199 &gt;= AE$6, $G199 &lt; AD$6), 0, 2)+1)</f>
        <v/>
      </c>
      <c r="AE199" s="68" t="str">
        <f ca="1">INDEX({"","_","-","="},IF(OR($D199 &gt;= AF$6, $E199 &lt; AE$6), 0, 1)+IF(OR($F199 &gt;= AF$6, $G199 &lt; AE$6), 0, 2)+1)</f>
        <v/>
      </c>
      <c r="AF199" s="68" t="str">
        <f ca="1">INDEX({"","_","-","="},IF(OR($D199 &gt;= AG$6, $E199 &lt; AF$6), 0, 1)+IF(OR($F199 &gt;= AG$6, $G199 &lt; AF$6), 0, 2)+1)</f>
        <v/>
      </c>
      <c r="AG199" s="68" t="str">
        <f ca="1">INDEX({"","_","-","="},IF(OR($D199 &gt;= AH$6, $E199 &lt; AG$6), 0, 1)+IF(OR($F199 &gt;= AH$6, $G199 &lt; AG$6), 0, 2)+1)</f>
        <v/>
      </c>
      <c r="AH199" s="68" t="str">
        <f ca="1">INDEX({"","_","-","="},IF(OR($D199 &gt;= AI$6, $E199 &lt; AH$6), 0, 1)+IF(OR($F199 &gt;= AI$6, $G199 &lt; AH$6), 0, 2)+1)</f>
        <v/>
      </c>
      <c r="AI199" s="68" t="str">
        <f ca="1">INDEX({"","_","-","="},IF(OR($D199 &gt;= AJ$6, $E199 &lt; AI$6), 0, 1)+IF(OR($F199 &gt;= AJ$6, $G199 &lt; AI$6), 0, 2)+1)</f>
        <v/>
      </c>
      <c r="AJ199" s="68" t="str">
        <f ca="1">INDEX({"","_","-","="},IF(OR($D199 &gt;= AK$6, $E199 &lt; AJ$6), 0, 1)+IF(OR($F199 &gt;= AK$6, $G199 &lt; AJ$6), 0, 2)+1)</f>
        <v/>
      </c>
      <c r="AK199" s="68" t="str">
        <f ca="1">INDEX({"","_","-","="},IF(OR($D199 &gt;= AL$6, $E199 &lt; AK$6), 0, 1)+IF(OR($F199 &gt;= AL$6, $G199 &lt; AK$6), 0, 2)+1)</f>
        <v/>
      </c>
      <c r="AL199" s="68" t="str">
        <f ca="1">INDEX({"","_","-","="},IF(OR($D199 &gt;= AM$6, $E199 &lt; AL$6), 0, 1)+IF(OR($F199 &gt;= AM$6, $G199 &lt; AL$6), 0, 2)+1)</f>
        <v/>
      </c>
      <c r="AM199" s="68" t="str">
        <f ca="1">INDEX({"","_","-","="},IF(OR($D199 &gt;= AN$6, $E199 &lt; AM$6), 0, 1)+IF(OR($F199 &gt;= AN$6, $G199 &lt; AM$6), 0, 2)+1)</f>
        <v/>
      </c>
      <c r="AN199" s="68" t="str">
        <f ca="1">INDEX({"","_","-","="},IF(OR($D199 &gt;= AO$6, $E199 &lt; AN$6), 0, 1)+IF(OR($F199 &gt;= AO$6, $G199 &lt; AN$6), 0, 2)+1)</f>
        <v/>
      </c>
      <c r="AO199" s="68" t="str">
        <f ca="1">INDEX({"","_","-","="},IF(OR($D199 &gt;= AP$6, $E199 &lt; AO$6), 0, 1)+IF(OR($F199 &gt;= AP$6, $G199 &lt; AO$6), 0, 2)+1)</f>
        <v/>
      </c>
      <c r="AP199" s="68" t="str">
        <f ca="1">INDEX({"","_","-","="},IF(OR($D199 &gt;= AQ$6, $E199 &lt; AP$6), 0, 1)+IF(OR($F199 &gt;= AQ$6, $G199 &lt; AP$6), 0, 2)+1)</f>
        <v/>
      </c>
      <c r="AQ199" s="68" t="str">
        <f ca="1">INDEX({"","_","-","="},IF(OR($D199 &gt;= AR$6, $E199 &lt; AQ$6), 0, 1)+IF(OR($F199 &gt;= AR$6, $G199 &lt; AQ$6), 0, 2)+1)</f>
        <v/>
      </c>
      <c r="AR199" s="68" t="str">
        <f ca="1">INDEX({"","_","-","="},IF(OR($D199 &gt;= AS$6, $E199 &lt; AR$6), 0, 1)+IF(OR($F199 &gt;= AS$6, $G199 &lt; AR$6), 0, 2)+1)</f>
        <v/>
      </c>
      <c r="AS199" s="68" t="str">
        <f ca="1">INDEX({"","_","-","="},IF(OR($D199 &gt;= AT$6, $E199 &lt; AS$6), 0, 1)+IF(OR($F199 &gt;= AT$6, $G199 &lt; AS$6), 0, 2)+1)</f>
        <v/>
      </c>
      <c r="AT199" s="68" t="str">
        <f ca="1">INDEX({"","_","-","="},IF(OR($D199 &gt;= AU$6, $E199 &lt; AT$6), 0, 1)+IF(OR($F199 &gt;= AU$6, $G199 &lt; AT$6), 0, 2)+1)</f>
        <v/>
      </c>
      <c r="AU199" s="68" t="str">
        <f ca="1">INDEX({"","_","-","="},IF(OR($D199 &gt;= AV$6, $E199 &lt; AU$6), 0, 1)+IF(OR($F199 &gt;= AV$6, $G199 &lt; AU$6), 0, 2)+1)</f>
        <v/>
      </c>
      <c r="AV199" s="68" t="str">
        <f ca="1">INDEX({"","_","-","="},IF(OR($D199 &gt;= AW$6, $E199 &lt; AV$6), 0, 1)+IF(OR($F199 &gt;= AW$6, $G199 &lt; AV$6), 0, 2)+1)</f>
        <v/>
      </c>
      <c r="AW199" s="68" t="str">
        <f ca="1">INDEX({"","_","-","="},IF(OR($D199 &gt;= AX$6, $E199 &lt; AW$6), 0, 1)+IF(OR($F199 &gt;= AX$6, $G199 &lt; AW$6), 0, 2)+1)</f>
        <v/>
      </c>
      <c r="AX199" s="68" t="str">
        <f ca="1">INDEX({"","_","-","="},IF(OR($D199 &gt;= AY$6, $E199 &lt; AX$6), 0, 1)+IF(OR($F199 &gt;= AY$6, $G199 &lt; AX$6), 0, 2)+1)</f>
        <v/>
      </c>
      <c r="AY199" s="68" t="str">
        <f ca="1">INDEX({"","_","-","="},IF(OR($D199 &gt;= AZ$6, $E199 &lt; AY$6), 0, 1)+IF(OR($F199 &gt;= AZ$6, $G199 &lt; AY$6), 0, 2)+1)</f>
        <v/>
      </c>
      <c r="AZ199" s="68" t="str">
        <f ca="1">INDEX({"","_","-","="},IF(OR($D199 &gt;= BA$6, $E199 &lt; AZ$6), 0, 1)+IF(OR($F199 &gt;= BA$6, $G199 &lt; AZ$6), 0, 2)+1)</f>
        <v/>
      </c>
      <c r="BA199" s="68" t="str">
        <f ca="1">INDEX({"","_","-","="},IF(OR($D199 &gt;= BB$6, $E199 &lt; BA$6), 0, 1)+IF(OR($F199 &gt;= BB$6, $G199 &lt; BA$6), 0, 2)+1)</f>
        <v/>
      </c>
      <c r="BB199" s="68" t="str">
        <f ca="1">INDEX({"","_","-","="},IF(OR($D199 &gt;= BC$6, $E199 &lt; BB$6), 0, 1)+IF(OR($F199 &gt;= BC$6, $G199 &lt; BB$6), 0, 2)+1)</f>
        <v/>
      </c>
      <c r="BC199" s="68" t="str">
        <f ca="1">INDEX({"","_","-","="},IF(OR($D199 &gt;= BD$6, $E199 &lt; BC$6), 0, 1)+IF(OR($F199 &gt;= BD$6, $G199 &lt; BC$6), 0, 2)+1)</f>
        <v/>
      </c>
      <c r="BD199" s="68" t="str">
        <f ca="1">INDEX({"","_","-","="},IF(OR($D199 &gt;= BE$6, $E199 &lt; BD$6), 0, 1)+IF(OR($F199 &gt;= BE$6, $G199 &lt; BD$6), 0, 2)+1)</f>
        <v/>
      </c>
      <c r="BE199" s="68" t="str">
        <f ca="1">INDEX({"","_","-","="},IF(OR($D199 &gt;= BF$6, $E199 &lt; BE$6), 0, 1)+IF(OR($F199 &gt;= BF$6, $G199 &lt; BE$6), 0, 2)+1)</f>
        <v/>
      </c>
      <c r="BF199" s="68" t="str">
        <f ca="1">INDEX({"","_","-","="},IF(OR($D199 &gt;= BG$6, $E199 &lt; BF$6), 0, 1)+IF(OR($F199 &gt;= BG$6, $G199 &lt; BF$6), 0, 2)+1)</f>
        <v/>
      </c>
      <c r="BG199" s="68" t="str">
        <f ca="1">INDEX({"","_","-","="},IF(OR($D199 &gt;= BH$6, $E199 &lt; BG$6), 0, 1)+IF(OR($F199 &gt;= BH$6, $G199 &lt; BG$6), 0, 2)+1)</f>
        <v/>
      </c>
      <c r="BH199" s="68" t="str">
        <f ca="1">INDEX({"","_","-","="},IF(OR($D199 &gt;= BI$6, $E199 &lt; BH$6), 0, 1)+IF(OR($F199 &gt;= BI$6, $G199 &lt; BH$6), 0, 2)+1)</f>
        <v/>
      </c>
      <c r="BI199" s="68" t="str">
        <f ca="1">INDEX({"","_","-","="},IF(OR($D199 &gt;= BJ$6, $E199 &lt; BI$6), 0, 1)+IF(OR($F199 &gt;= BJ$6, $G199 &lt; BI$6), 0, 2)+1)</f>
        <v/>
      </c>
      <c r="BJ199" s="68" t="str">
        <f ca="1">INDEX({"","_","-","="},IF(OR($D199 &gt;= BK$6, $E199 &lt; BJ$6), 0, 1)+IF(OR($F199 &gt;= BK$6, $G199 &lt; BJ$6), 0, 2)+1)</f>
        <v/>
      </c>
      <c r="BK199" s="68" t="str">
        <f ca="1">INDEX({"","_","-","="},IF(OR($D199 &gt;= BL$6, $E199 &lt; BK$6), 0, 1)+IF(OR($F199 &gt;= BL$6, $G199 &lt; BK$6), 0, 2)+1)</f>
        <v/>
      </c>
      <c r="BL199" s="68" t="str">
        <f ca="1">INDEX({"","_","-","="},IF(OR($D199 &gt;= BM$6, $E199 &lt; BL$6), 0, 1)+IF(OR($F199 &gt;= BM$6, $G199 &lt; BL$6), 0, 2)+1)</f>
        <v/>
      </c>
      <c r="BM199" s="68" t="str">
        <f ca="1">INDEX({"","_","-","="},IF(OR($D199 &gt;= BN$6, $E199 &lt; BM$6), 0, 1)+IF(OR($F199 &gt;= BN$6, $G199 &lt; BM$6), 0, 2)+1)</f>
        <v/>
      </c>
      <c r="BN199" s="68" t="str">
        <f ca="1">INDEX({"","_","-","="},IF(OR($D199 &gt;= BO$6, $E199 &lt; BN$6), 0, 1)+IF(OR($F199 &gt;= BO$6, $G199 &lt; BN$6), 0, 2)+1)</f>
        <v/>
      </c>
      <c r="BO199" s="68" t="str">
        <f ca="1">INDEX({"","_","-","="},IF(OR($D199 &gt;= BP$6, $E199 &lt; BO$6), 0, 1)+IF(OR($F199 &gt;= BP$6, $G199 &lt; BO$6), 0, 2)+1)</f>
        <v/>
      </c>
      <c r="BP199" s="68" t="str">
        <f ca="1">INDEX({"","_","-","="},IF(OR($D199 &gt;= BQ$6, $E199 &lt; BP$6), 0, 1)+IF(OR($F199 &gt;= BQ$6, $G199 &lt; BP$6), 0, 2)+1)</f>
        <v/>
      </c>
      <c r="BQ199" s="68" t="str">
        <f ca="1">INDEX({"","_","-","="},IF(OR($D199 &gt;= BR$6, $E199 &lt; BQ$6), 0, 1)+IF(OR($F199 &gt;= BR$6, $G199 &lt; BQ$6), 0, 2)+1)</f>
        <v/>
      </c>
      <c r="BR199" s="68" t="str">
        <f ca="1">INDEX({"","_","-","="},IF(OR($D199 &gt;= BS$6, $E199 &lt; BR$6), 0, 1)+IF(OR($F199 &gt;= BS$6, $G199 &lt; BR$6), 0, 2)+1)</f>
        <v/>
      </c>
      <c r="BS199" s="68" t="str">
        <f ca="1">INDEX({"","_","-","="},IF(OR($D199 &gt;= BT$6, $E199 &lt; BS$6), 0, 1)+IF(OR($F199 &gt;= BT$6, $G199 &lt; BS$6), 0, 2)+1)</f>
        <v/>
      </c>
      <c r="BT199" s="68" t="str">
        <f ca="1">INDEX({"","_","-","="},IF(OR($D199 &gt;= BU$6, $E199 &lt; BT$6), 0, 1)+IF(OR($F199 &gt;= BU$6, $G199 &lt; BT$6), 0, 2)+1)</f>
        <v/>
      </c>
      <c r="BU199" s="68" t="str">
        <f ca="1">INDEX({"","_","-","="},IF(OR($D199 &gt;= BV$6, $E199 &lt; BU$6), 0, 1)+IF(OR($F199 &gt;= BV$6, $G199 &lt; BU$6), 0, 2)+1)</f>
        <v/>
      </c>
      <c r="BV199" s="68" t="str">
        <f ca="1">INDEX({"","_","-","="},IF(OR($D199 &gt;= BW$6, $E199 &lt; BV$6), 0, 1)+IF(OR($F199 &gt;= BW$6, $G199 &lt; BV$6), 0, 2)+1)</f>
        <v/>
      </c>
      <c r="BW199" s="68" t="str">
        <f ca="1">INDEX({"","_","-","="},IF(OR($D199 &gt;= BX$6, $E199 &lt; BW$6), 0, 1)+IF(OR($F199 &gt;= BX$6, $G199 &lt; BW$6), 0, 2)+1)</f>
        <v/>
      </c>
      <c r="BX199" s="68" t="str">
        <f ca="1">INDEX({"","_","-","="},IF(OR($D199 &gt;= BY$6, $E199 &lt; BX$6), 0, 1)+IF(OR($F199 &gt;= BY$6, $G199 &lt; BX$6), 0, 2)+1)</f>
        <v/>
      </c>
      <c r="BY199" s="68" t="str">
        <f ca="1">INDEX({"","_","-","="},IF(OR($D199 &gt;= BZ$6, $E199 &lt; BY$6), 0, 1)+IF(OR($F199 &gt;= BZ$6, $G199 &lt; BY$6), 0, 2)+1)</f>
        <v/>
      </c>
      <c r="BZ199" s="68" t="str">
        <f ca="1">INDEX({"","_","-","="},IF(OR($D199 &gt;= CA$6, $E199 &lt; BZ$6), 0, 1)+IF(OR($F199 &gt;= CA$6, $G199 &lt; BZ$6), 0, 2)+1)</f>
        <v/>
      </c>
      <c r="CA199" s="68" t="str">
        <f ca="1">INDEX({"","_","-","="},IF(OR($D199 &gt;= CB$6, $E199 &lt; CA$6), 0, 1)+IF(OR($F199 &gt;= CB$6, $G199 &lt; CA$6), 0, 2)+1)</f>
        <v/>
      </c>
      <c r="CB199" s="68" t="str">
        <f ca="1">INDEX({"","_","-","="},IF(OR($D199 &gt;= CC$6, $E199 &lt; CB$6), 0, 1)+IF(OR($F199 &gt;= CC$6, $G199 &lt; CB$6), 0, 2)+1)</f>
        <v/>
      </c>
      <c r="CC199" s="68" t="str">
        <f ca="1">INDEX({"","_","-","="},IF(OR($D199 &gt;= CD$6, $E199 &lt; CC$6), 0, 1)+IF(OR($F199 &gt;= CD$6, $G199 &lt; CC$6), 0, 2)+1)</f>
        <v/>
      </c>
      <c r="CD199" s="68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IF('临-进度'!M195,'临-进度'!$A195,"")</f>
        <v/>
      </c>
      <c r="B200" s="8" t="str">
        <f ca="1">IF('临-进度'!M195,'临-进度'!$B195,"")</f>
        <v/>
      </c>
      <c r="C200" s="8" t="str">
        <f ca="1">IF('临-进度'!M195,'临-进度'!$E195,"")</f>
        <v/>
      </c>
      <c r="D200" s="40" t="str">
        <f ca="1">IF('临-进度'!$M195,'临-进度'!$I195,"")</f>
        <v/>
      </c>
      <c r="E200" s="40" t="str">
        <f ca="1">IF('临-进度'!$M195,'临-进度'!$AE195,"")</f>
        <v/>
      </c>
      <c r="F200" s="40" t="str">
        <f ca="1">IF('临-进度'!$M195,'临-进度'!$J195,"")</f>
        <v/>
      </c>
      <c r="G200" s="73" t="str">
        <f ca="1">IF('临-进度'!$M195,'临-进度'!$AF195,"")</f>
        <v/>
      </c>
      <c r="H200" s="68" t="str">
        <f ca="1">INDEX({"","_","-","="},IF(OR($D200 &gt;= I$6, $E200 &lt; H$6), 0, 1)+IF(OR($F200 &gt;= I$6, $G200 &lt; H$6), 0, 2)+1)</f>
        <v/>
      </c>
      <c r="I200" s="68" t="str">
        <f ca="1">INDEX({"","_","-","="},IF(OR($D200 &gt;= J$6, $E200 &lt; I$6), 0, 1)+IF(OR($F200 &gt;= J$6, $G200 &lt; I$6), 0, 2)+1)</f>
        <v/>
      </c>
      <c r="J200" s="68" t="str">
        <f ca="1">INDEX({"","_","-","="},IF(OR($D200 &gt;= K$6, $E200 &lt; J$6), 0, 1)+IF(OR($F200 &gt;= K$6, $G200 &lt; J$6), 0, 2)+1)</f>
        <v/>
      </c>
      <c r="K200" s="68" t="str">
        <f ca="1">INDEX({"","_","-","="},IF(OR($D200 &gt;= L$6, $E200 &lt; K$6), 0, 1)+IF(OR($F200 &gt;= L$6, $G200 &lt; K$6), 0, 2)+1)</f>
        <v/>
      </c>
      <c r="L200" s="68" t="str">
        <f ca="1">INDEX({"","_","-","="},IF(OR($D200 &gt;= M$6, $E200 &lt; L$6), 0, 1)+IF(OR($F200 &gt;= M$6, $G200 &lt; L$6), 0, 2)+1)</f>
        <v/>
      </c>
      <c r="M200" s="68" t="str">
        <f ca="1">INDEX({"","_","-","="},IF(OR($D200 &gt;= N$6, $E200 &lt; M$6), 0, 1)+IF(OR($F200 &gt;= N$6, $G200 &lt; M$6), 0, 2)+1)</f>
        <v/>
      </c>
      <c r="N200" s="68" t="str">
        <f ca="1">INDEX({"","_","-","="},IF(OR($D200 &gt;= O$6, $E200 &lt; N$6), 0, 1)+IF(OR($F200 &gt;= O$6, $G200 &lt; N$6), 0, 2)+1)</f>
        <v/>
      </c>
      <c r="O200" s="68" t="str">
        <f ca="1">INDEX({"","_","-","="},IF(OR($D200 &gt;= P$6, $E200 &lt; O$6), 0, 1)+IF(OR($F200 &gt;= P$6, $G200 &lt; O$6), 0, 2)+1)</f>
        <v/>
      </c>
      <c r="P200" s="68" t="str">
        <f ca="1">INDEX({"","_","-","="},IF(OR($D200 &gt;= Q$6, $E200 &lt; P$6), 0, 1)+IF(OR($F200 &gt;= Q$6, $G200 &lt; P$6), 0, 2)+1)</f>
        <v/>
      </c>
      <c r="Q200" s="68" t="str">
        <f ca="1">INDEX({"","_","-","="},IF(OR($D200 &gt;= R$6, $E200 &lt; Q$6), 0, 1)+IF(OR($F200 &gt;= R$6, $G200 &lt; Q$6), 0, 2)+1)</f>
        <v/>
      </c>
      <c r="R200" s="68" t="str">
        <f ca="1">INDEX({"","_","-","="},IF(OR($D200 &gt;= S$6, $E200 &lt; R$6), 0, 1)+IF(OR($F200 &gt;= S$6, $G200 &lt; R$6), 0, 2)+1)</f>
        <v/>
      </c>
      <c r="S200" s="68" t="str">
        <f ca="1">INDEX({"","_","-","="},IF(OR($D200 &gt;= T$6, $E200 &lt; S$6), 0, 1)+IF(OR($F200 &gt;= T$6, $G200 &lt; S$6), 0, 2)+1)</f>
        <v/>
      </c>
      <c r="T200" s="68" t="str">
        <f ca="1">INDEX({"","_","-","="},IF(OR($D200 &gt;= U$6, $E200 &lt; T$6), 0, 1)+IF(OR($F200 &gt;= U$6, $G200 &lt; T$6), 0, 2)+1)</f>
        <v/>
      </c>
      <c r="U200" s="68" t="str">
        <f ca="1">INDEX({"","_","-","="},IF(OR($D200 &gt;= V$6, $E200 &lt; U$6), 0, 1)+IF(OR($F200 &gt;= V$6, $G200 &lt; U$6), 0, 2)+1)</f>
        <v/>
      </c>
      <c r="V200" s="68" t="str">
        <f ca="1">INDEX({"","_","-","="},IF(OR($D200 &gt;= W$6, $E200 &lt; V$6), 0, 1)+IF(OR($F200 &gt;= W$6, $G200 &lt; V$6), 0, 2)+1)</f>
        <v/>
      </c>
      <c r="W200" s="68" t="str">
        <f ca="1">INDEX({"","_","-","="},IF(OR($D200 &gt;= X$6, $E200 &lt; W$6), 0, 1)+IF(OR($F200 &gt;= X$6, $G200 &lt; W$6), 0, 2)+1)</f>
        <v/>
      </c>
      <c r="X200" s="68" t="str">
        <f ca="1">INDEX({"","_","-","="},IF(OR($D200 &gt;= Y$6, $E200 &lt; X$6), 0, 1)+IF(OR($F200 &gt;= Y$6, $G200 &lt; X$6), 0, 2)+1)</f>
        <v/>
      </c>
      <c r="Y200" s="68" t="str">
        <f ca="1">INDEX({"","_","-","="},IF(OR($D200 &gt;= Z$6, $E200 &lt; Y$6), 0, 1)+IF(OR($F200 &gt;= Z$6, $G200 &lt; Y$6), 0, 2)+1)</f>
        <v/>
      </c>
      <c r="Z200" s="68" t="str">
        <f ca="1">INDEX({"","_","-","="},IF(OR($D200 &gt;= AA$6, $E200 &lt; Z$6), 0, 1)+IF(OR($F200 &gt;= AA$6, $G200 &lt; Z$6), 0, 2)+1)</f>
        <v/>
      </c>
      <c r="AA200" s="68" t="str">
        <f ca="1">INDEX({"","_","-","="},IF(OR($D200 &gt;= AB$6, $E200 &lt; AA$6), 0, 1)+IF(OR($F200 &gt;= AB$6, $G200 &lt; AA$6), 0, 2)+1)</f>
        <v/>
      </c>
      <c r="AB200" s="68" t="str">
        <f ca="1">INDEX({"","_","-","="},IF(OR($D200 &gt;= AC$6, $E200 &lt; AB$6), 0, 1)+IF(OR($F200 &gt;= AC$6, $G200 &lt; AB$6), 0, 2)+1)</f>
        <v/>
      </c>
      <c r="AC200" s="68" t="str">
        <f ca="1">INDEX({"","_","-","="},IF(OR($D200 &gt;= AD$6, $E200 &lt; AC$6), 0, 1)+IF(OR($F200 &gt;= AD$6, $G200 &lt; AC$6), 0, 2)+1)</f>
        <v/>
      </c>
      <c r="AD200" s="68" t="str">
        <f ca="1">INDEX({"","_","-","="},IF(OR($D200 &gt;= AE$6, $E200 &lt; AD$6), 0, 1)+IF(OR($F200 &gt;= AE$6, $G200 &lt; AD$6), 0, 2)+1)</f>
        <v/>
      </c>
      <c r="AE200" s="68" t="str">
        <f ca="1">INDEX({"","_","-","="},IF(OR($D200 &gt;= AF$6, $E200 &lt; AE$6), 0, 1)+IF(OR($F200 &gt;= AF$6, $G200 &lt; AE$6), 0, 2)+1)</f>
        <v/>
      </c>
      <c r="AF200" s="68" t="str">
        <f ca="1">INDEX({"","_","-","="},IF(OR($D200 &gt;= AG$6, $E200 &lt; AF$6), 0, 1)+IF(OR($F200 &gt;= AG$6, $G200 &lt; AF$6), 0, 2)+1)</f>
        <v/>
      </c>
      <c r="AG200" s="68" t="str">
        <f ca="1">INDEX({"","_","-","="},IF(OR($D200 &gt;= AH$6, $E200 &lt; AG$6), 0, 1)+IF(OR($F200 &gt;= AH$6, $G200 &lt; AG$6), 0, 2)+1)</f>
        <v/>
      </c>
      <c r="AH200" s="68" t="str">
        <f ca="1">INDEX({"","_","-","="},IF(OR($D200 &gt;= AI$6, $E200 &lt; AH$6), 0, 1)+IF(OR($F200 &gt;= AI$6, $G200 &lt; AH$6), 0, 2)+1)</f>
        <v/>
      </c>
      <c r="AI200" s="68" t="str">
        <f ca="1">INDEX({"","_","-","="},IF(OR($D200 &gt;= AJ$6, $E200 &lt; AI$6), 0, 1)+IF(OR($F200 &gt;= AJ$6, $G200 &lt; AI$6), 0, 2)+1)</f>
        <v/>
      </c>
      <c r="AJ200" s="68" t="str">
        <f ca="1">INDEX({"","_","-","="},IF(OR($D200 &gt;= AK$6, $E200 &lt; AJ$6), 0, 1)+IF(OR($F200 &gt;= AK$6, $G200 &lt; AJ$6), 0, 2)+1)</f>
        <v/>
      </c>
      <c r="AK200" s="68" t="str">
        <f ca="1">INDEX({"","_","-","="},IF(OR($D200 &gt;= AL$6, $E200 &lt; AK$6), 0, 1)+IF(OR($F200 &gt;= AL$6, $G200 &lt; AK$6), 0, 2)+1)</f>
        <v/>
      </c>
      <c r="AL200" s="68" t="str">
        <f ca="1">INDEX({"","_","-","="},IF(OR($D200 &gt;= AM$6, $E200 &lt; AL$6), 0, 1)+IF(OR($F200 &gt;= AM$6, $G200 &lt; AL$6), 0, 2)+1)</f>
        <v/>
      </c>
      <c r="AM200" s="68" t="str">
        <f ca="1">INDEX({"","_","-","="},IF(OR($D200 &gt;= AN$6, $E200 &lt; AM$6), 0, 1)+IF(OR($F200 &gt;= AN$6, $G200 &lt; AM$6), 0, 2)+1)</f>
        <v/>
      </c>
      <c r="AN200" s="68" t="str">
        <f ca="1">INDEX({"","_","-","="},IF(OR($D200 &gt;= AO$6, $E200 &lt; AN$6), 0, 1)+IF(OR($F200 &gt;= AO$6, $G200 &lt; AN$6), 0, 2)+1)</f>
        <v/>
      </c>
      <c r="AO200" s="68" t="str">
        <f ca="1">INDEX({"","_","-","="},IF(OR($D200 &gt;= AP$6, $E200 &lt; AO$6), 0, 1)+IF(OR($F200 &gt;= AP$6, $G200 &lt; AO$6), 0, 2)+1)</f>
        <v/>
      </c>
      <c r="AP200" s="68" t="str">
        <f ca="1">INDEX({"","_","-","="},IF(OR($D200 &gt;= AQ$6, $E200 &lt; AP$6), 0, 1)+IF(OR($F200 &gt;= AQ$6, $G200 &lt; AP$6), 0, 2)+1)</f>
        <v/>
      </c>
      <c r="AQ200" s="68" t="str">
        <f ca="1">INDEX({"","_","-","="},IF(OR($D200 &gt;= AR$6, $E200 &lt; AQ$6), 0, 1)+IF(OR($F200 &gt;= AR$6, $G200 &lt; AQ$6), 0, 2)+1)</f>
        <v/>
      </c>
      <c r="AR200" s="68" t="str">
        <f ca="1">INDEX({"","_","-","="},IF(OR($D200 &gt;= AS$6, $E200 &lt; AR$6), 0, 1)+IF(OR($F200 &gt;= AS$6, $G200 &lt; AR$6), 0, 2)+1)</f>
        <v/>
      </c>
      <c r="AS200" s="68" t="str">
        <f ca="1">INDEX({"","_","-","="},IF(OR($D200 &gt;= AT$6, $E200 &lt; AS$6), 0, 1)+IF(OR($F200 &gt;= AT$6, $G200 &lt; AS$6), 0, 2)+1)</f>
        <v/>
      </c>
      <c r="AT200" s="68" t="str">
        <f ca="1">INDEX({"","_","-","="},IF(OR($D200 &gt;= AU$6, $E200 &lt; AT$6), 0, 1)+IF(OR($F200 &gt;= AU$6, $G200 &lt; AT$6), 0, 2)+1)</f>
        <v/>
      </c>
      <c r="AU200" s="68" t="str">
        <f ca="1">INDEX({"","_","-","="},IF(OR($D200 &gt;= AV$6, $E200 &lt; AU$6), 0, 1)+IF(OR($F200 &gt;= AV$6, $G200 &lt; AU$6), 0, 2)+1)</f>
        <v/>
      </c>
      <c r="AV200" s="68" t="str">
        <f ca="1">INDEX({"","_","-","="},IF(OR($D200 &gt;= AW$6, $E200 &lt; AV$6), 0, 1)+IF(OR($F200 &gt;= AW$6, $G200 &lt; AV$6), 0, 2)+1)</f>
        <v/>
      </c>
      <c r="AW200" s="68" t="str">
        <f ca="1">INDEX({"","_","-","="},IF(OR($D200 &gt;= AX$6, $E200 &lt; AW$6), 0, 1)+IF(OR($F200 &gt;= AX$6, $G200 &lt; AW$6), 0, 2)+1)</f>
        <v/>
      </c>
      <c r="AX200" s="68" t="str">
        <f ca="1">INDEX({"","_","-","="},IF(OR($D200 &gt;= AY$6, $E200 &lt; AX$6), 0, 1)+IF(OR($F200 &gt;= AY$6, $G200 &lt; AX$6), 0, 2)+1)</f>
        <v/>
      </c>
      <c r="AY200" s="68" t="str">
        <f ca="1">INDEX({"","_","-","="},IF(OR($D200 &gt;= AZ$6, $E200 &lt; AY$6), 0, 1)+IF(OR($F200 &gt;= AZ$6, $G200 &lt; AY$6), 0, 2)+1)</f>
        <v/>
      </c>
      <c r="AZ200" s="68" t="str">
        <f ca="1">INDEX({"","_","-","="},IF(OR($D200 &gt;= BA$6, $E200 &lt; AZ$6), 0, 1)+IF(OR($F200 &gt;= BA$6, $G200 &lt; AZ$6), 0, 2)+1)</f>
        <v/>
      </c>
      <c r="BA200" s="68" t="str">
        <f ca="1">INDEX({"","_","-","="},IF(OR($D200 &gt;= BB$6, $E200 &lt; BA$6), 0, 1)+IF(OR($F200 &gt;= BB$6, $G200 &lt; BA$6), 0, 2)+1)</f>
        <v/>
      </c>
      <c r="BB200" s="68" t="str">
        <f ca="1">INDEX({"","_","-","="},IF(OR($D200 &gt;= BC$6, $E200 &lt; BB$6), 0, 1)+IF(OR($F200 &gt;= BC$6, $G200 &lt; BB$6), 0, 2)+1)</f>
        <v/>
      </c>
      <c r="BC200" s="68" t="str">
        <f ca="1">INDEX({"","_","-","="},IF(OR($D200 &gt;= BD$6, $E200 &lt; BC$6), 0, 1)+IF(OR($F200 &gt;= BD$6, $G200 &lt; BC$6), 0, 2)+1)</f>
        <v/>
      </c>
      <c r="BD200" s="68" t="str">
        <f ca="1">INDEX({"","_","-","="},IF(OR($D200 &gt;= BE$6, $E200 &lt; BD$6), 0, 1)+IF(OR($F200 &gt;= BE$6, $G200 &lt; BD$6), 0, 2)+1)</f>
        <v/>
      </c>
      <c r="BE200" s="68" t="str">
        <f ca="1">INDEX({"","_","-","="},IF(OR($D200 &gt;= BF$6, $E200 &lt; BE$6), 0, 1)+IF(OR($F200 &gt;= BF$6, $G200 &lt; BE$6), 0, 2)+1)</f>
        <v/>
      </c>
      <c r="BF200" s="68" t="str">
        <f ca="1">INDEX({"","_","-","="},IF(OR($D200 &gt;= BG$6, $E200 &lt; BF$6), 0, 1)+IF(OR($F200 &gt;= BG$6, $G200 &lt; BF$6), 0, 2)+1)</f>
        <v/>
      </c>
      <c r="BG200" s="68" t="str">
        <f ca="1">INDEX({"","_","-","="},IF(OR($D200 &gt;= BH$6, $E200 &lt; BG$6), 0, 1)+IF(OR($F200 &gt;= BH$6, $G200 &lt; BG$6), 0, 2)+1)</f>
        <v/>
      </c>
      <c r="BH200" s="68" t="str">
        <f ca="1">INDEX({"","_","-","="},IF(OR($D200 &gt;= BI$6, $E200 &lt; BH$6), 0, 1)+IF(OR($F200 &gt;= BI$6, $G200 &lt; BH$6), 0, 2)+1)</f>
        <v/>
      </c>
      <c r="BI200" s="68" t="str">
        <f ca="1">INDEX({"","_","-","="},IF(OR($D200 &gt;= BJ$6, $E200 &lt; BI$6), 0, 1)+IF(OR($F200 &gt;= BJ$6, $G200 &lt; BI$6), 0, 2)+1)</f>
        <v/>
      </c>
      <c r="BJ200" s="68" t="str">
        <f ca="1">INDEX({"","_","-","="},IF(OR($D200 &gt;= BK$6, $E200 &lt; BJ$6), 0, 1)+IF(OR($F200 &gt;= BK$6, $G200 &lt; BJ$6), 0, 2)+1)</f>
        <v/>
      </c>
      <c r="BK200" s="68" t="str">
        <f ca="1">INDEX({"","_","-","="},IF(OR($D200 &gt;= BL$6, $E200 &lt; BK$6), 0, 1)+IF(OR($F200 &gt;= BL$6, $G200 &lt; BK$6), 0, 2)+1)</f>
        <v/>
      </c>
      <c r="BL200" s="68" t="str">
        <f ca="1">INDEX({"","_","-","="},IF(OR($D200 &gt;= BM$6, $E200 &lt; BL$6), 0, 1)+IF(OR($F200 &gt;= BM$6, $G200 &lt; BL$6), 0, 2)+1)</f>
        <v/>
      </c>
      <c r="BM200" s="68" t="str">
        <f ca="1">INDEX({"","_","-","="},IF(OR($D200 &gt;= BN$6, $E200 &lt; BM$6), 0, 1)+IF(OR($F200 &gt;= BN$6, $G200 &lt; BM$6), 0, 2)+1)</f>
        <v/>
      </c>
      <c r="BN200" s="68" t="str">
        <f ca="1">INDEX({"","_","-","="},IF(OR($D200 &gt;= BO$6, $E200 &lt; BN$6), 0, 1)+IF(OR($F200 &gt;= BO$6, $G200 &lt; BN$6), 0, 2)+1)</f>
        <v/>
      </c>
      <c r="BO200" s="68" t="str">
        <f ca="1">INDEX({"","_","-","="},IF(OR($D200 &gt;= BP$6, $E200 &lt; BO$6), 0, 1)+IF(OR($F200 &gt;= BP$6, $G200 &lt; BO$6), 0, 2)+1)</f>
        <v/>
      </c>
      <c r="BP200" s="68" t="str">
        <f ca="1">INDEX({"","_","-","="},IF(OR($D200 &gt;= BQ$6, $E200 &lt; BP$6), 0, 1)+IF(OR($F200 &gt;= BQ$6, $G200 &lt; BP$6), 0, 2)+1)</f>
        <v/>
      </c>
      <c r="BQ200" s="68" t="str">
        <f ca="1">INDEX({"","_","-","="},IF(OR($D200 &gt;= BR$6, $E200 &lt; BQ$6), 0, 1)+IF(OR($F200 &gt;= BR$6, $G200 &lt; BQ$6), 0, 2)+1)</f>
        <v/>
      </c>
      <c r="BR200" s="68" t="str">
        <f ca="1">INDEX({"","_","-","="},IF(OR($D200 &gt;= BS$6, $E200 &lt; BR$6), 0, 1)+IF(OR($F200 &gt;= BS$6, $G200 &lt; BR$6), 0, 2)+1)</f>
        <v/>
      </c>
      <c r="BS200" s="68" t="str">
        <f ca="1">INDEX({"","_","-","="},IF(OR($D200 &gt;= BT$6, $E200 &lt; BS$6), 0, 1)+IF(OR($F200 &gt;= BT$6, $G200 &lt; BS$6), 0, 2)+1)</f>
        <v/>
      </c>
      <c r="BT200" s="68" t="str">
        <f ca="1">INDEX({"","_","-","="},IF(OR($D200 &gt;= BU$6, $E200 &lt; BT$6), 0, 1)+IF(OR($F200 &gt;= BU$6, $G200 &lt; BT$6), 0, 2)+1)</f>
        <v/>
      </c>
      <c r="BU200" s="68" t="str">
        <f ca="1">INDEX({"","_","-","="},IF(OR($D200 &gt;= BV$6, $E200 &lt; BU$6), 0, 1)+IF(OR($F200 &gt;= BV$6, $G200 &lt; BU$6), 0, 2)+1)</f>
        <v/>
      </c>
      <c r="BV200" s="68" t="str">
        <f ca="1">INDEX({"","_","-","="},IF(OR($D200 &gt;= BW$6, $E200 &lt; BV$6), 0, 1)+IF(OR($F200 &gt;= BW$6, $G200 &lt; BV$6), 0, 2)+1)</f>
        <v/>
      </c>
      <c r="BW200" s="68" t="str">
        <f ca="1">INDEX({"","_","-","="},IF(OR($D200 &gt;= BX$6, $E200 &lt; BW$6), 0, 1)+IF(OR($F200 &gt;= BX$6, $G200 &lt; BW$6), 0, 2)+1)</f>
        <v/>
      </c>
      <c r="BX200" s="68" t="str">
        <f ca="1">INDEX({"","_","-","="},IF(OR($D200 &gt;= BY$6, $E200 &lt; BX$6), 0, 1)+IF(OR($F200 &gt;= BY$6, $G200 &lt; BX$6), 0, 2)+1)</f>
        <v/>
      </c>
      <c r="BY200" s="68" t="str">
        <f ca="1">INDEX({"","_","-","="},IF(OR($D200 &gt;= BZ$6, $E200 &lt; BY$6), 0, 1)+IF(OR($F200 &gt;= BZ$6, $G200 &lt; BY$6), 0, 2)+1)</f>
        <v/>
      </c>
      <c r="BZ200" s="68" t="str">
        <f ca="1">INDEX({"","_","-","="},IF(OR($D200 &gt;= CA$6, $E200 &lt; BZ$6), 0, 1)+IF(OR($F200 &gt;= CA$6, $G200 &lt; BZ$6), 0, 2)+1)</f>
        <v/>
      </c>
      <c r="CA200" s="68" t="str">
        <f ca="1">INDEX({"","_","-","="},IF(OR($D200 &gt;= CB$6, $E200 &lt; CA$6), 0, 1)+IF(OR($F200 &gt;= CB$6, $G200 &lt; CA$6), 0, 2)+1)</f>
        <v/>
      </c>
      <c r="CB200" s="68" t="str">
        <f ca="1">INDEX({"","_","-","="},IF(OR($D200 &gt;= CC$6, $E200 &lt; CB$6), 0, 1)+IF(OR($F200 &gt;= CC$6, $G200 &lt; CB$6), 0, 2)+1)</f>
        <v/>
      </c>
      <c r="CC200" s="68" t="str">
        <f ca="1">INDEX({"","_","-","="},IF(OR($D200 &gt;= CD$6, $E200 &lt; CC$6), 0, 1)+IF(OR($F200 &gt;= CD$6, $G200 &lt; CC$6), 0, 2)+1)</f>
        <v/>
      </c>
      <c r="CD200" s="68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IF('临-进度'!M196,'临-进度'!$A196,"")</f>
        <v/>
      </c>
      <c r="B201" s="8" t="str">
        <f ca="1">IF('临-进度'!M196,'临-进度'!$B196,"")</f>
        <v/>
      </c>
      <c r="C201" s="8" t="str">
        <f ca="1">IF('临-进度'!M196,'临-进度'!$E196,"")</f>
        <v/>
      </c>
      <c r="D201" s="40" t="str">
        <f ca="1">IF('临-进度'!$M196,'临-进度'!$I196,"")</f>
        <v/>
      </c>
      <c r="E201" s="40" t="str">
        <f ca="1">IF('临-进度'!$M196,'临-进度'!$AE196,"")</f>
        <v/>
      </c>
      <c r="F201" s="40" t="str">
        <f ca="1">IF('临-进度'!$M196,'临-进度'!$J196,"")</f>
        <v/>
      </c>
      <c r="G201" s="73" t="str">
        <f ca="1">IF('临-进度'!$M196,'临-进度'!$AF196,"")</f>
        <v/>
      </c>
      <c r="H201" s="68" t="str">
        <f ca="1">INDEX({"","_","-","="},IF(OR($D201 &gt;= I$6, $E201 &lt; H$6), 0, 1)+IF(OR($F201 &gt;= I$6, $G201 &lt; H$6), 0, 2)+1)</f>
        <v/>
      </c>
      <c r="I201" s="68" t="str">
        <f ca="1">INDEX({"","_","-","="},IF(OR($D201 &gt;= J$6, $E201 &lt; I$6), 0, 1)+IF(OR($F201 &gt;= J$6, $G201 &lt; I$6), 0, 2)+1)</f>
        <v/>
      </c>
      <c r="J201" s="68" t="str">
        <f ca="1">INDEX({"","_","-","="},IF(OR($D201 &gt;= K$6, $E201 &lt; J$6), 0, 1)+IF(OR($F201 &gt;= K$6, $G201 &lt; J$6), 0, 2)+1)</f>
        <v/>
      </c>
      <c r="K201" s="68" t="str">
        <f ca="1">INDEX({"","_","-","="},IF(OR($D201 &gt;= L$6, $E201 &lt; K$6), 0, 1)+IF(OR($F201 &gt;= L$6, $G201 &lt; K$6), 0, 2)+1)</f>
        <v/>
      </c>
      <c r="L201" s="68" t="str">
        <f ca="1">INDEX({"","_","-","="},IF(OR($D201 &gt;= M$6, $E201 &lt; L$6), 0, 1)+IF(OR($F201 &gt;= M$6, $G201 &lt; L$6), 0, 2)+1)</f>
        <v/>
      </c>
      <c r="M201" s="68" t="str">
        <f ca="1">INDEX({"","_","-","="},IF(OR($D201 &gt;= N$6, $E201 &lt; M$6), 0, 1)+IF(OR($F201 &gt;= N$6, $G201 &lt; M$6), 0, 2)+1)</f>
        <v/>
      </c>
      <c r="N201" s="68" t="str">
        <f ca="1">INDEX({"","_","-","="},IF(OR($D201 &gt;= O$6, $E201 &lt; N$6), 0, 1)+IF(OR($F201 &gt;= O$6, $G201 &lt; N$6), 0, 2)+1)</f>
        <v/>
      </c>
      <c r="O201" s="68" t="str">
        <f ca="1">INDEX({"","_","-","="},IF(OR($D201 &gt;= P$6, $E201 &lt; O$6), 0, 1)+IF(OR($F201 &gt;= P$6, $G201 &lt; O$6), 0, 2)+1)</f>
        <v/>
      </c>
      <c r="P201" s="68" t="str">
        <f ca="1">INDEX({"","_","-","="},IF(OR($D201 &gt;= Q$6, $E201 &lt; P$6), 0, 1)+IF(OR($F201 &gt;= Q$6, $G201 &lt; P$6), 0, 2)+1)</f>
        <v/>
      </c>
      <c r="Q201" s="68" t="str">
        <f ca="1">INDEX({"","_","-","="},IF(OR($D201 &gt;= R$6, $E201 &lt; Q$6), 0, 1)+IF(OR($F201 &gt;= R$6, $G201 &lt; Q$6), 0, 2)+1)</f>
        <v/>
      </c>
      <c r="R201" s="68" t="str">
        <f ca="1">INDEX({"","_","-","="},IF(OR($D201 &gt;= S$6, $E201 &lt; R$6), 0, 1)+IF(OR($F201 &gt;= S$6, $G201 &lt; R$6), 0, 2)+1)</f>
        <v/>
      </c>
      <c r="S201" s="68" t="str">
        <f ca="1">INDEX({"","_","-","="},IF(OR($D201 &gt;= T$6, $E201 &lt; S$6), 0, 1)+IF(OR($F201 &gt;= T$6, $G201 &lt; S$6), 0, 2)+1)</f>
        <v/>
      </c>
      <c r="T201" s="68" t="str">
        <f ca="1">INDEX({"","_","-","="},IF(OR($D201 &gt;= U$6, $E201 &lt; T$6), 0, 1)+IF(OR($F201 &gt;= U$6, $G201 &lt; T$6), 0, 2)+1)</f>
        <v/>
      </c>
      <c r="U201" s="68" t="str">
        <f ca="1">INDEX({"","_","-","="},IF(OR($D201 &gt;= V$6, $E201 &lt; U$6), 0, 1)+IF(OR($F201 &gt;= V$6, $G201 &lt; U$6), 0, 2)+1)</f>
        <v/>
      </c>
      <c r="V201" s="68" t="str">
        <f ca="1">INDEX({"","_","-","="},IF(OR($D201 &gt;= W$6, $E201 &lt; V$6), 0, 1)+IF(OR($F201 &gt;= W$6, $G201 &lt; V$6), 0, 2)+1)</f>
        <v/>
      </c>
      <c r="W201" s="68" t="str">
        <f ca="1">INDEX({"","_","-","="},IF(OR($D201 &gt;= X$6, $E201 &lt; W$6), 0, 1)+IF(OR($F201 &gt;= X$6, $G201 &lt; W$6), 0, 2)+1)</f>
        <v/>
      </c>
      <c r="X201" s="68" t="str">
        <f ca="1">INDEX({"","_","-","="},IF(OR($D201 &gt;= Y$6, $E201 &lt; X$6), 0, 1)+IF(OR($F201 &gt;= Y$6, $G201 &lt; X$6), 0, 2)+1)</f>
        <v/>
      </c>
      <c r="Y201" s="68" t="str">
        <f ca="1">INDEX({"","_","-","="},IF(OR($D201 &gt;= Z$6, $E201 &lt; Y$6), 0, 1)+IF(OR($F201 &gt;= Z$6, $G201 &lt; Y$6), 0, 2)+1)</f>
        <v/>
      </c>
      <c r="Z201" s="68" t="str">
        <f ca="1">INDEX({"","_","-","="},IF(OR($D201 &gt;= AA$6, $E201 &lt; Z$6), 0, 1)+IF(OR($F201 &gt;= AA$6, $G201 &lt; Z$6), 0, 2)+1)</f>
        <v/>
      </c>
      <c r="AA201" s="68" t="str">
        <f ca="1">INDEX({"","_","-","="},IF(OR($D201 &gt;= AB$6, $E201 &lt; AA$6), 0, 1)+IF(OR($F201 &gt;= AB$6, $G201 &lt; AA$6), 0, 2)+1)</f>
        <v/>
      </c>
      <c r="AB201" s="68" t="str">
        <f ca="1">INDEX({"","_","-","="},IF(OR($D201 &gt;= AC$6, $E201 &lt; AB$6), 0, 1)+IF(OR($F201 &gt;= AC$6, $G201 &lt; AB$6), 0, 2)+1)</f>
        <v/>
      </c>
      <c r="AC201" s="68" t="str">
        <f ca="1">INDEX({"","_","-","="},IF(OR($D201 &gt;= AD$6, $E201 &lt; AC$6), 0, 1)+IF(OR($F201 &gt;= AD$6, $G201 &lt; AC$6), 0, 2)+1)</f>
        <v/>
      </c>
      <c r="AD201" s="68" t="str">
        <f ca="1">INDEX({"","_","-","="},IF(OR($D201 &gt;= AE$6, $E201 &lt; AD$6), 0, 1)+IF(OR($F201 &gt;= AE$6, $G201 &lt; AD$6), 0, 2)+1)</f>
        <v/>
      </c>
      <c r="AE201" s="68" t="str">
        <f ca="1">INDEX({"","_","-","="},IF(OR($D201 &gt;= AF$6, $E201 &lt; AE$6), 0, 1)+IF(OR($F201 &gt;= AF$6, $G201 &lt; AE$6), 0, 2)+1)</f>
        <v/>
      </c>
      <c r="AF201" s="68" t="str">
        <f ca="1">INDEX({"","_","-","="},IF(OR($D201 &gt;= AG$6, $E201 &lt; AF$6), 0, 1)+IF(OR($F201 &gt;= AG$6, $G201 &lt; AF$6), 0, 2)+1)</f>
        <v/>
      </c>
      <c r="AG201" s="68" t="str">
        <f ca="1">INDEX({"","_","-","="},IF(OR($D201 &gt;= AH$6, $E201 &lt; AG$6), 0, 1)+IF(OR($F201 &gt;= AH$6, $G201 &lt; AG$6), 0, 2)+1)</f>
        <v/>
      </c>
      <c r="AH201" s="68" t="str">
        <f ca="1">INDEX({"","_","-","="},IF(OR($D201 &gt;= AI$6, $E201 &lt; AH$6), 0, 1)+IF(OR($F201 &gt;= AI$6, $G201 &lt; AH$6), 0, 2)+1)</f>
        <v/>
      </c>
      <c r="AI201" s="68" t="str">
        <f ca="1">INDEX({"","_","-","="},IF(OR($D201 &gt;= AJ$6, $E201 &lt; AI$6), 0, 1)+IF(OR($F201 &gt;= AJ$6, $G201 &lt; AI$6), 0, 2)+1)</f>
        <v/>
      </c>
      <c r="AJ201" s="68" t="str">
        <f ca="1">INDEX({"","_","-","="},IF(OR($D201 &gt;= AK$6, $E201 &lt; AJ$6), 0, 1)+IF(OR($F201 &gt;= AK$6, $G201 &lt; AJ$6), 0, 2)+1)</f>
        <v/>
      </c>
      <c r="AK201" s="68" t="str">
        <f ca="1">INDEX({"","_","-","="},IF(OR($D201 &gt;= AL$6, $E201 &lt; AK$6), 0, 1)+IF(OR($F201 &gt;= AL$6, $G201 &lt; AK$6), 0, 2)+1)</f>
        <v/>
      </c>
      <c r="AL201" s="68" t="str">
        <f ca="1">INDEX({"","_","-","="},IF(OR($D201 &gt;= AM$6, $E201 &lt; AL$6), 0, 1)+IF(OR($F201 &gt;= AM$6, $G201 &lt; AL$6), 0, 2)+1)</f>
        <v/>
      </c>
      <c r="AM201" s="68" t="str">
        <f ca="1">INDEX({"","_","-","="},IF(OR($D201 &gt;= AN$6, $E201 &lt; AM$6), 0, 1)+IF(OR($F201 &gt;= AN$6, $G201 &lt; AM$6), 0, 2)+1)</f>
        <v/>
      </c>
      <c r="AN201" s="68" t="str">
        <f ca="1">INDEX({"","_","-","="},IF(OR($D201 &gt;= AO$6, $E201 &lt; AN$6), 0, 1)+IF(OR($F201 &gt;= AO$6, $G201 &lt; AN$6), 0, 2)+1)</f>
        <v/>
      </c>
      <c r="AO201" s="68" t="str">
        <f ca="1">INDEX({"","_","-","="},IF(OR($D201 &gt;= AP$6, $E201 &lt; AO$6), 0, 1)+IF(OR($F201 &gt;= AP$6, $G201 &lt; AO$6), 0, 2)+1)</f>
        <v/>
      </c>
      <c r="AP201" s="68" t="str">
        <f ca="1">INDEX({"","_","-","="},IF(OR($D201 &gt;= AQ$6, $E201 &lt; AP$6), 0, 1)+IF(OR($F201 &gt;= AQ$6, $G201 &lt; AP$6), 0, 2)+1)</f>
        <v/>
      </c>
      <c r="AQ201" s="68" t="str">
        <f ca="1">INDEX({"","_","-","="},IF(OR($D201 &gt;= AR$6, $E201 &lt; AQ$6), 0, 1)+IF(OR($F201 &gt;= AR$6, $G201 &lt; AQ$6), 0, 2)+1)</f>
        <v/>
      </c>
      <c r="AR201" s="68" t="str">
        <f ca="1">INDEX({"","_","-","="},IF(OR($D201 &gt;= AS$6, $E201 &lt; AR$6), 0, 1)+IF(OR($F201 &gt;= AS$6, $G201 &lt; AR$6), 0, 2)+1)</f>
        <v/>
      </c>
      <c r="AS201" s="68" t="str">
        <f ca="1">INDEX({"","_","-","="},IF(OR($D201 &gt;= AT$6, $E201 &lt; AS$6), 0, 1)+IF(OR($F201 &gt;= AT$6, $G201 &lt; AS$6), 0, 2)+1)</f>
        <v/>
      </c>
      <c r="AT201" s="68" t="str">
        <f ca="1">INDEX({"","_","-","="},IF(OR($D201 &gt;= AU$6, $E201 &lt; AT$6), 0, 1)+IF(OR($F201 &gt;= AU$6, $G201 &lt; AT$6), 0, 2)+1)</f>
        <v/>
      </c>
      <c r="AU201" s="68" t="str">
        <f ca="1">INDEX({"","_","-","="},IF(OR($D201 &gt;= AV$6, $E201 &lt; AU$6), 0, 1)+IF(OR($F201 &gt;= AV$6, $G201 &lt; AU$6), 0, 2)+1)</f>
        <v/>
      </c>
      <c r="AV201" s="68" t="str">
        <f ca="1">INDEX({"","_","-","="},IF(OR($D201 &gt;= AW$6, $E201 &lt; AV$6), 0, 1)+IF(OR($F201 &gt;= AW$6, $G201 &lt; AV$6), 0, 2)+1)</f>
        <v/>
      </c>
      <c r="AW201" s="68" t="str">
        <f ca="1">INDEX({"","_","-","="},IF(OR($D201 &gt;= AX$6, $E201 &lt; AW$6), 0, 1)+IF(OR($F201 &gt;= AX$6, $G201 &lt; AW$6), 0, 2)+1)</f>
        <v/>
      </c>
      <c r="AX201" s="68" t="str">
        <f ca="1">INDEX({"","_","-","="},IF(OR($D201 &gt;= AY$6, $E201 &lt; AX$6), 0, 1)+IF(OR($F201 &gt;= AY$6, $G201 &lt; AX$6), 0, 2)+1)</f>
        <v/>
      </c>
      <c r="AY201" s="68" t="str">
        <f ca="1">INDEX({"","_","-","="},IF(OR($D201 &gt;= AZ$6, $E201 &lt; AY$6), 0, 1)+IF(OR($F201 &gt;= AZ$6, $G201 &lt; AY$6), 0, 2)+1)</f>
        <v/>
      </c>
      <c r="AZ201" s="68" t="str">
        <f ca="1">INDEX({"","_","-","="},IF(OR($D201 &gt;= BA$6, $E201 &lt; AZ$6), 0, 1)+IF(OR($F201 &gt;= BA$6, $G201 &lt; AZ$6), 0, 2)+1)</f>
        <v/>
      </c>
      <c r="BA201" s="68" t="str">
        <f ca="1">INDEX({"","_","-","="},IF(OR($D201 &gt;= BB$6, $E201 &lt; BA$6), 0, 1)+IF(OR($F201 &gt;= BB$6, $G201 &lt; BA$6), 0, 2)+1)</f>
        <v/>
      </c>
      <c r="BB201" s="68" t="str">
        <f ca="1">INDEX({"","_","-","="},IF(OR($D201 &gt;= BC$6, $E201 &lt; BB$6), 0, 1)+IF(OR($F201 &gt;= BC$6, $G201 &lt; BB$6), 0, 2)+1)</f>
        <v/>
      </c>
      <c r="BC201" s="68" t="str">
        <f ca="1">INDEX({"","_","-","="},IF(OR($D201 &gt;= BD$6, $E201 &lt; BC$6), 0, 1)+IF(OR($F201 &gt;= BD$6, $G201 &lt; BC$6), 0, 2)+1)</f>
        <v/>
      </c>
      <c r="BD201" s="68" t="str">
        <f ca="1">INDEX({"","_","-","="},IF(OR($D201 &gt;= BE$6, $E201 &lt; BD$6), 0, 1)+IF(OR($F201 &gt;= BE$6, $G201 &lt; BD$6), 0, 2)+1)</f>
        <v/>
      </c>
      <c r="BE201" s="68" t="str">
        <f ca="1">INDEX({"","_","-","="},IF(OR($D201 &gt;= BF$6, $E201 &lt; BE$6), 0, 1)+IF(OR($F201 &gt;= BF$6, $G201 &lt; BE$6), 0, 2)+1)</f>
        <v/>
      </c>
      <c r="BF201" s="68" t="str">
        <f ca="1">INDEX({"","_","-","="},IF(OR($D201 &gt;= BG$6, $E201 &lt; BF$6), 0, 1)+IF(OR($F201 &gt;= BG$6, $G201 &lt; BF$6), 0, 2)+1)</f>
        <v/>
      </c>
      <c r="BG201" s="68" t="str">
        <f ca="1">INDEX({"","_","-","="},IF(OR($D201 &gt;= BH$6, $E201 &lt; BG$6), 0, 1)+IF(OR($F201 &gt;= BH$6, $G201 &lt; BG$6), 0, 2)+1)</f>
        <v/>
      </c>
      <c r="BH201" s="68" t="str">
        <f ca="1">INDEX({"","_","-","="},IF(OR($D201 &gt;= BI$6, $E201 &lt; BH$6), 0, 1)+IF(OR($F201 &gt;= BI$6, $G201 &lt; BH$6), 0, 2)+1)</f>
        <v/>
      </c>
      <c r="BI201" s="68" t="str">
        <f ca="1">INDEX({"","_","-","="},IF(OR($D201 &gt;= BJ$6, $E201 &lt; BI$6), 0, 1)+IF(OR($F201 &gt;= BJ$6, $G201 &lt; BI$6), 0, 2)+1)</f>
        <v/>
      </c>
      <c r="BJ201" s="68" t="str">
        <f ca="1">INDEX({"","_","-","="},IF(OR($D201 &gt;= BK$6, $E201 &lt; BJ$6), 0, 1)+IF(OR($F201 &gt;= BK$6, $G201 &lt; BJ$6), 0, 2)+1)</f>
        <v/>
      </c>
      <c r="BK201" s="68" t="str">
        <f ca="1">INDEX({"","_","-","="},IF(OR($D201 &gt;= BL$6, $E201 &lt; BK$6), 0, 1)+IF(OR($F201 &gt;= BL$6, $G201 &lt; BK$6), 0, 2)+1)</f>
        <v/>
      </c>
      <c r="BL201" s="68" t="str">
        <f ca="1">INDEX({"","_","-","="},IF(OR($D201 &gt;= BM$6, $E201 &lt; BL$6), 0, 1)+IF(OR($F201 &gt;= BM$6, $G201 &lt; BL$6), 0, 2)+1)</f>
        <v/>
      </c>
      <c r="BM201" s="68" t="str">
        <f ca="1">INDEX({"","_","-","="},IF(OR($D201 &gt;= BN$6, $E201 &lt; BM$6), 0, 1)+IF(OR($F201 &gt;= BN$6, $G201 &lt; BM$6), 0, 2)+1)</f>
        <v/>
      </c>
      <c r="BN201" s="68" t="str">
        <f ca="1">INDEX({"","_","-","="},IF(OR($D201 &gt;= BO$6, $E201 &lt; BN$6), 0, 1)+IF(OR($F201 &gt;= BO$6, $G201 &lt; BN$6), 0, 2)+1)</f>
        <v/>
      </c>
      <c r="BO201" s="68" t="str">
        <f ca="1">INDEX({"","_","-","="},IF(OR($D201 &gt;= BP$6, $E201 &lt; BO$6), 0, 1)+IF(OR($F201 &gt;= BP$6, $G201 &lt; BO$6), 0, 2)+1)</f>
        <v/>
      </c>
      <c r="BP201" s="68" t="str">
        <f ca="1">INDEX({"","_","-","="},IF(OR($D201 &gt;= BQ$6, $E201 &lt; BP$6), 0, 1)+IF(OR($F201 &gt;= BQ$6, $G201 &lt; BP$6), 0, 2)+1)</f>
        <v/>
      </c>
      <c r="BQ201" s="68" t="str">
        <f ca="1">INDEX({"","_","-","="},IF(OR($D201 &gt;= BR$6, $E201 &lt; BQ$6), 0, 1)+IF(OR($F201 &gt;= BR$6, $G201 &lt; BQ$6), 0, 2)+1)</f>
        <v/>
      </c>
      <c r="BR201" s="68" t="str">
        <f ca="1">INDEX({"","_","-","="},IF(OR($D201 &gt;= BS$6, $E201 &lt; BR$6), 0, 1)+IF(OR($F201 &gt;= BS$6, $G201 &lt; BR$6), 0, 2)+1)</f>
        <v/>
      </c>
      <c r="BS201" s="68" t="str">
        <f ca="1">INDEX({"","_","-","="},IF(OR($D201 &gt;= BT$6, $E201 &lt; BS$6), 0, 1)+IF(OR($F201 &gt;= BT$6, $G201 &lt; BS$6), 0, 2)+1)</f>
        <v/>
      </c>
      <c r="BT201" s="68" t="str">
        <f ca="1">INDEX({"","_","-","="},IF(OR($D201 &gt;= BU$6, $E201 &lt; BT$6), 0, 1)+IF(OR($F201 &gt;= BU$6, $G201 &lt; BT$6), 0, 2)+1)</f>
        <v/>
      </c>
      <c r="BU201" s="68" t="str">
        <f ca="1">INDEX({"","_","-","="},IF(OR($D201 &gt;= BV$6, $E201 &lt; BU$6), 0, 1)+IF(OR($F201 &gt;= BV$6, $G201 &lt; BU$6), 0, 2)+1)</f>
        <v/>
      </c>
      <c r="BV201" s="68" t="str">
        <f ca="1">INDEX({"","_","-","="},IF(OR($D201 &gt;= BW$6, $E201 &lt; BV$6), 0, 1)+IF(OR($F201 &gt;= BW$6, $G201 &lt; BV$6), 0, 2)+1)</f>
        <v/>
      </c>
      <c r="BW201" s="68" t="str">
        <f ca="1">INDEX({"","_","-","="},IF(OR($D201 &gt;= BX$6, $E201 &lt; BW$6), 0, 1)+IF(OR($F201 &gt;= BX$6, $G201 &lt; BW$6), 0, 2)+1)</f>
        <v/>
      </c>
      <c r="BX201" s="68" t="str">
        <f ca="1">INDEX({"","_","-","="},IF(OR($D201 &gt;= BY$6, $E201 &lt; BX$6), 0, 1)+IF(OR($F201 &gt;= BY$6, $G201 &lt; BX$6), 0, 2)+1)</f>
        <v/>
      </c>
      <c r="BY201" s="68" t="str">
        <f ca="1">INDEX({"","_","-","="},IF(OR($D201 &gt;= BZ$6, $E201 &lt; BY$6), 0, 1)+IF(OR($F201 &gt;= BZ$6, $G201 &lt; BY$6), 0, 2)+1)</f>
        <v/>
      </c>
      <c r="BZ201" s="68" t="str">
        <f ca="1">INDEX({"","_","-","="},IF(OR($D201 &gt;= CA$6, $E201 &lt; BZ$6), 0, 1)+IF(OR($F201 &gt;= CA$6, $G201 &lt; BZ$6), 0, 2)+1)</f>
        <v/>
      </c>
      <c r="CA201" s="68" t="str">
        <f ca="1">INDEX({"","_","-","="},IF(OR($D201 &gt;= CB$6, $E201 &lt; CA$6), 0, 1)+IF(OR($F201 &gt;= CB$6, $G201 &lt; CA$6), 0, 2)+1)</f>
        <v/>
      </c>
      <c r="CB201" s="68" t="str">
        <f ca="1">INDEX({"","_","-","="},IF(OR($D201 &gt;= CC$6, $E201 &lt; CB$6), 0, 1)+IF(OR($F201 &gt;= CC$6, $G201 &lt; CB$6), 0, 2)+1)</f>
        <v/>
      </c>
      <c r="CC201" s="68" t="str">
        <f ca="1">INDEX({"","_","-","="},IF(OR($D201 &gt;= CD$6, $E201 &lt; CC$6), 0, 1)+IF(OR($F201 &gt;= CD$6, $G201 &lt; CC$6), 0, 2)+1)</f>
        <v/>
      </c>
      <c r="CD201" s="68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IF('临-进度'!M197,'临-进度'!$A197,"")</f>
        <v/>
      </c>
      <c r="B202" s="8" t="str">
        <f ca="1">IF('临-进度'!M197,'临-进度'!$B197,"")</f>
        <v/>
      </c>
      <c r="C202" s="8" t="str">
        <f ca="1">IF('临-进度'!M197,'临-进度'!$E197,"")</f>
        <v/>
      </c>
      <c r="D202" s="40" t="str">
        <f ca="1">IF('临-进度'!$M197,'临-进度'!$I197,"")</f>
        <v/>
      </c>
      <c r="E202" s="40" t="str">
        <f ca="1">IF('临-进度'!$M197,'临-进度'!$AE197,"")</f>
        <v/>
      </c>
      <c r="F202" s="40" t="str">
        <f ca="1">IF('临-进度'!$M197,'临-进度'!$J197,"")</f>
        <v/>
      </c>
      <c r="G202" s="73" t="str">
        <f ca="1">IF('临-进度'!$M197,'临-进度'!$AF197,"")</f>
        <v/>
      </c>
      <c r="H202" s="68" t="str">
        <f ca="1">INDEX({"","_","-","="},IF(OR($D202 &gt;= I$6, $E202 &lt; H$6), 0, 1)+IF(OR($F202 &gt;= I$6, $G202 &lt; H$6), 0, 2)+1)</f>
        <v/>
      </c>
      <c r="I202" s="68" t="str">
        <f ca="1">INDEX({"","_","-","="},IF(OR($D202 &gt;= J$6, $E202 &lt; I$6), 0, 1)+IF(OR($F202 &gt;= J$6, $G202 &lt; I$6), 0, 2)+1)</f>
        <v/>
      </c>
      <c r="J202" s="68" t="str">
        <f ca="1">INDEX({"","_","-","="},IF(OR($D202 &gt;= K$6, $E202 &lt; J$6), 0, 1)+IF(OR($F202 &gt;= K$6, $G202 &lt; J$6), 0, 2)+1)</f>
        <v/>
      </c>
      <c r="K202" s="68" t="str">
        <f ca="1">INDEX({"","_","-","="},IF(OR($D202 &gt;= L$6, $E202 &lt; K$6), 0, 1)+IF(OR($F202 &gt;= L$6, $G202 &lt; K$6), 0, 2)+1)</f>
        <v/>
      </c>
      <c r="L202" s="68" t="str">
        <f ca="1">INDEX({"","_","-","="},IF(OR($D202 &gt;= M$6, $E202 &lt; L$6), 0, 1)+IF(OR($F202 &gt;= M$6, $G202 &lt; L$6), 0, 2)+1)</f>
        <v/>
      </c>
      <c r="M202" s="68" t="str">
        <f ca="1">INDEX({"","_","-","="},IF(OR($D202 &gt;= N$6, $E202 &lt; M$6), 0, 1)+IF(OR($F202 &gt;= N$6, $G202 &lt; M$6), 0, 2)+1)</f>
        <v/>
      </c>
      <c r="N202" s="68" t="str">
        <f ca="1">INDEX({"","_","-","="},IF(OR($D202 &gt;= O$6, $E202 &lt; N$6), 0, 1)+IF(OR($F202 &gt;= O$6, $G202 &lt; N$6), 0, 2)+1)</f>
        <v/>
      </c>
      <c r="O202" s="68" t="str">
        <f ca="1">INDEX({"","_","-","="},IF(OR($D202 &gt;= P$6, $E202 &lt; O$6), 0, 1)+IF(OR($F202 &gt;= P$6, $G202 &lt; O$6), 0, 2)+1)</f>
        <v/>
      </c>
      <c r="P202" s="68" t="str">
        <f ca="1">INDEX({"","_","-","="},IF(OR($D202 &gt;= Q$6, $E202 &lt; P$6), 0, 1)+IF(OR($F202 &gt;= Q$6, $G202 &lt; P$6), 0, 2)+1)</f>
        <v/>
      </c>
      <c r="Q202" s="68" t="str">
        <f ca="1">INDEX({"","_","-","="},IF(OR($D202 &gt;= R$6, $E202 &lt; Q$6), 0, 1)+IF(OR($F202 &gt;= R$6, $G202 &lt; Q$6), 0, 2)+1)</f>
        <v/>
      </c>
      <c r="R202" s="68" t="str">
        <f ca="1">INDEX({"","_","-","="},IF(OR($D202 &gt;= S$6, $E202 &lt; R$6), 0, 1)+IF(OR($F202 &gt;= S$6, $G202 &lt; R$6), 0, 2)+1)</f>
        <v/>
      </c>
      <c r="S202" s="68" t="str">
        <f ca="1">INDEX({"","_","-","="},IF(OR($D202 &gt;= T$6, $E202 &lt; S$6), 0, 1)+IF(OR($F202 &gt;= T$6, $G202 &lt; S$6), 0, 2)+1)</f>
        <v/>
      </c>
      <c r="T202" s="68" t="str">
        <f ca="1">INDEX({"","_","-","="},IF(OR($D202 &gt;= U$6, $E202 &lt; T$6), 0, 1)+IF(OR($F202 &gt;= U$6, $G202 &lt; T$6), 0, 2)+1)</f>
        <v/>
      </c>
      <c r="U202" s="68" t="str">
        <f ca="1">INDEX({"","_","-","="},IF(OR($D202 &gt;= V$6, $E202 &lt; U$6), 0, 1)+IF(OR($F202 &gt;= V$6, $G202 &lt; U$6), 0, 2)+1)</f>
        <v/>
      </c>
      <c r="V202" s="68" t="str">
        <f ca="1">INDEX({"","_","-","="},IF(OR($D202 &gt;= W$6, $E202 &lt; V$6), 0, 1)+IF(OR($F202 &gt;= W$6, $G202 &lt; V$6), 0, 2)+1)</f>
        <v/>
      </c>
      <c r="W202" s="68" t="str">
        <f ca="1">INDEX({"","_","-","="},IF(OR($D202 &gt;= X$6, $E202 &lt; W$6), 0, 1)+IF(OR($F202 &gt;= X$6, $G202 &lt; W$6), 0, 2)+1)</f>
        <v/>
      </c>
      <c r="X202" s="68" t="str">
        <f ca="1">INDEX({"","_","-","="},IF(OR($D202 &gt;= Y$6, $E202 &lt; X$6), 0, 1)+IF(OR($F202 &gt;= Y$6, $G202 &lt; X$6), 0, 2)+1)</f>
        <v/>
      </c>
      <c r="Y202" s="68" t="str">
        <f ca="1">INDEX({"","_","-","="},IF(OR($D202 &gt;= Z$6, $E202 &lt; Y$6), 0, 1)+IF(OR($F202 &gt;= Z$6, $G202 &lt; Y$6), 0, 2)+1)</f>
        <v/>
      </c>
      <c r="Z202" s="68" t="str">
        <f ca="1">INDEX({"","_","-","="},IF(OR($D202 &gt;= AA$6, $E202 &lt; Z$6), 0, 1)+IF(OR($F202 &gt;= AA$6, $G202 &lt; Z$6), 0, 2)+1)</f>
        <v/>
      </c>
      <c r="AA202" s="68" t="str">
        <f ca="1">INDEX({"","_","-","="},IF(OR($D202 &gt;= AB$6, $E202 &lt; AA$6), 0, 1)+IF(OR($F202 &gt;= AB$6, $G202 &lt; AA$6), 0, 2)+1)</f>
        <v/>
      </c>
      <c r="AB202" s="68" t="str">
        <f ca="1">INDEX({"","_","-","="},IF(OR($D202 &gt;= AC$6, $E202 &lt; AB$6), 0, 1)+IF(OR($F202 &gt;= AC$6, $G202 &lt; AB$6), 0, 2)+1)</f>
        <v/>
      </c>
      <c r="AC202" s="68" t="str">
        <f ca="1">INDEX({"","_","-","="},IF(OR($D202 &gt;= AD$6, $E202 &lt; AC$6), 0, 1)+IF(OR($F202 &gt;= AD$6, $G202 &lt; AC$6), 0, 2)+1)</f>
        <v/>
      </c>
      <c r="AD202" s="68" t="str">
        <f ca="1">INDEX({"","_","-","="},IF(OR($D202 &gt;= AE$6, $E202 &lt; AD$6), 0, 1)+IF(OR($F202 &gt;= AE$6, $G202 &lt; AD$6), 0, 2)+1)</f>
        <v/>
      </c>
      <c r="AE202" s="68" t="str">
        <f ca="1">INDEX({"","_","-","="},IF(OR($D202 &gt;= AF$6, $E202 &lt; AE$6), 0, 1)+IF(OR($F202 &gt;= AF$6, $G202 &lt; AE$6), 0, 2)+1)</f>
        <v/>
      </c>
      <c r="AF202" s="68" t="str">
        <f ca="1">INDEX({"","_","-","="},IF(OR($D202 &gt;= AG$6, $E202 &lt; AF$6), 0, 1)+IF(OR($F202 &gt;= AG$6, $G202 &lt; AF$6), 0, 2)+1)</f>
        <v/>
      </c>
      <c r="AG202" s="68" t="str">
        <f ca="1">INDEX({"","_","-","="},IF(OR($D202 &gt;= AH$6, $E202 &lt; AG$6), 0, 1)+IF(OR($F202 &gt;= AH$6, $G202 &lt; AG$6), 0, 2)+1)</f>
        <v/>
      </c>
      <c r="AH202" s="68" t="str">
        <f ca="1">INDEX({"","_","-","="},IF(OR($D202 &gt;= AI$6, $E202 &lt; AH$6), 0, 1)+IF(OR($F202 &gt;= AI$6, $G202 &lt; AH$6), 0, 2)+1)</f>
        <v/>
      </c>
      <c r="AI202" s="68" t="str">
        <f ca="1">INDEX({"","_","-","="},IF(OR($D202 &gt;= AJ$6, $E202 &lt; AI$6), 0, 1)+IF(OR($F202 &gt;= AJ$6, $G202 &lt; AI$6), 0, 2)+1)</f>
        <v/>
      </c>
      <c r="AJ202" s="68" t="str">
        <f ca="1">INDEX({"","_","-","="},IF(OR($D202 &gt;= AK$6, $E202 &lt; AJ$6), 0, 1)+IF(OR($F202 &gt;= AK$6, $G202 &lt; AJ$6), 0, 2)+1)</f>
        <v/>
      </c>
      <c r="AK202" s="68" t="str">
        <f ca="1">INDEX({"","_","-","="},IF(OR($D202 &gt;= AL$6, $E202 &lt; AK$6), 0, 1)+IF(OR($F202 &gt;= AL$6, $G202 &lt; AK$6), 0, 2)+1)</f>
        <v/>
      </c>
      <c r="AL202" s="68" t="str">
        <f ca="1">INDEX({"","_","-","="},IF(OR($D202 &gt;= AM$6, $E202 &lt; AL$6), 0, 1)+IF(OR($F202 &gt;= AM$6, $G202 &lt; AL$6), 0, 2)+1)</f>
        <v/>
      </c>
      <c r="AM202" s="68" t="str">
        <f ca="1">INDEX({"","_","-","="},IF(OR($D202 &gt;= AN$6, $E202 &lt; AM$6), 0, 1)+IF(OR($F202 &gt;= AN$6, $G202 &lt; AM$6), 0, 2)+1)</f>
        <v/>
      </c>
      <c r="AN202" s="68" t="str">
        <f ca="1">INDEX({"","_","-","="},IF(OR($D202 &gt;= AO$6, $E202 &lt; AN$6), 0, 1)+IF(OR($F202 &gt;= AO$6, $G202 &lt; AN$6), 0, 2)+1)</f>
        <v/>
      </c>
      <c r="AO202" s="68" t="str">
        <f ca="1">INDEX({"","_","-","="},IF(OR($D202 &gt;= AP$6, $E202 &lt; AO$6), 0, 1)+IF(OR($F202 &gt;= AP$6, $G202 &lt; AO$6), 0, 2)+1)</f>
        <v/>
      </c>
      <c r="AP202" s="68" t="str">
        <f ca="1">INDEX({"","_","-","="},IF(OR($D202 &gt;= AQ$6, $E202 &lt; AP$6), 0, 1)+IF(OR($F202 &gt;= AQ$6, $G202 &lt; AP$6), 0, 2)+1)</f>
        <v/>
      </c>
      <c r="AQ202" s="68" t="str">
        <f ca="1">INDEX({"","_","-","="},IF(OR($D202 &gt;= AR$6, $E202 &lt; AQ$6), 0, 1)+IF(OR($F202 &gt;= AR$6, $G202 &lt; AQ$6), 0, 2)+1)</f>
        <v/>
      </c>
      <c r="AR202" s="68" t="str">
        <f ca="1">INDEX({"","_","-","="},IF(OR($D202 &gt;= AS$6, $E202 &lt; AR$6), 0, 1)+IF(OR($F202 &gt;= AS$6, $G202 &lt; AR$6), 0, 2)+1)</f>
        <v/>
      </c>
      <c r="AS202" s="68" t="str">
        <f ca="1">INDEX({"","_","-","="},IF(OR($D202 &gt;= AT$6, $E202 &lt; AS$6), 0, 1)+IF(OR($F202 &gt;= AT$6, $G202 &lt; AS$6), 0, 2)+1)</f>
        <v/>
      </c>
      <c r="AT202" s="68" t="str">
        <f ca="1">INDEX({"","_","-","="},IF(OR($D202 &gt;= AU$6, $E202 &lt; AT$6), 0, 1)+IF(OR($F202 &gt;= AU$6, $G202 &lt; AT$6), 0, 2)+1)</f>
        <v/>
      </c>
      <c r="AU202" s="68" t="str">
        <f ca="1">INDEX({"","_","-","="},IF(OR($D202 &gt;= AV$6, $E202 &lt; AU$6), 0, 1)+IF(OR($F202 &gt;= AV$6, $G202 &lt; AU$6), 0, 2)+1)</f>
        <v/>
      </c>
      <c r="AV202" s="68" t="str">
        <f ca="1">INDEX({"","_","-","="},IF(OR($D202 &gt;= AW$6, $E202 &lt; AV$6), 0, 1)+IF(OR($F202 &gt;= AW$6, $G202 &lt; AV$6), 0, 2)+1)</f>
        <v/>
      </c>
      <c r="AW202" s="68" t="str">
        <f ca="1">INDEX({"","_","-","="},IF(OR($D202 &gt;= AX$6, $E202 &lt; AW$6), 0, 1)+IF(OR($F202 &gt;= AX$6, $G202 &lt; AW$6), 0, 2)+1)</f>
        <v/>
      </c>
      <c r="AX202" s="68" t="str">
        <f ca="1">INDEX({"","_","-","="},IF(OR($D202 &gt;= AY$6, $E202 &lt; AX$6), 0, 1)+IF(OR($F202 &gt;= AY$6, $G202 &lt; AX$6), 0, 2)+1)</f>
        <v/>
      </c>
      <c r="AY202" s="68" t="str">
        <f ca="1">INDEX({"","_","-","="},IF(OR($D202 &gt;= AZ$6, $E202 &lt; AY$6), 0, 1)+IF(OR($F202 &gt;= AZ$6, $G202 &lt; AY$6), 0, 2)+1)</f>
        <v/>
      </c>
      <c r="AZ202" s="68" t="str">
        <f ca="1">INDEX({"","_","-","="},IF(OR($D202 &gt;= BA$6, $E202 &lt; AZ$6), 0, 1)+IF(OR($F202 &gt;= BA$6, $G202 &lt; AZ$6), 0, 2)+1)</f>
        <v/>
      </c>
      <c r="BA202" s="68" t="str">
        <f ca="1">INDEX({"","_","-","="},IF(OR($D202 &gt;= BB$6, $E202 &lt; BA$6), 0, 1)+IF(OR($F202 &gt;= BB$6, $G202 &lt; BA$6), 0, 2)+1)</f>
        <v/>
      </c>
      <c r="BB202" s="68" t="str">
        <f ca="1">INDEX({"","_","-","="},IF(OR($D202 &gt;= BC$6, $E202 &lt; BB$6), 0, 1)+IF(OR($F202 &gt;= BC$6, $G202 &lt; BB$6), 0, 2)+1)</f>
        <v/>
      </c>
      <c r="BC202" s="68" t="str">
        <f ca="1">INDEX({"","_","-","="},IF(OR($D202 &gt;= BD$6, $E202 &lt; BC$6), 0, 1)+IF(OR($F202 &gt;= BD$6, $G202 &lt; BC$6), 0, 2)+1)</f>
        <v/>
      </c>
      <c r="BD202" s="68" t="str">
        <f ca="1">INDEX({"","_","-","="},IF(OR($D202 &gt;= BE$6, $E202 &lt; BD$6), 0, 1)+IF(OR($F202 &gt;= BE$6, $G202 &lt; BD$6), 0, 2)+1)</f>
        <v/>
      </c>
      <c r="BE202" s="68" t="str">
        <f ca="1">INDEX({"","_","-","="},IF(OR($D202 &gt;= BF$6, $E202 &lt; BE$6), 0, 1)+IF(OR($F202 &gt;= BF$6, $G202 &lt; BE$6), 0, 2)+1)</f>
        <v/>
      </c>
      <c r="BF202" s="68" t="str">
        <f ca="1">INDEX({"","_","-","="},IF(OR($D202 &gt;= BG$6, $E202 &lt; BF$6), 0, 1)+IF(OR($F202 &gt;= BG$6, $G202 &lt; BF$6), 0, 2)+1)</f>
        <v/>
      </c>
      <c r="BG202" s="68" t="str">
        <f ca="1">INDEX({"","_","-","="},IF(OR($D202 &gt;= BH$6, $E202 &lt; BG$6), 0, 1)+IF(OR($F202 &gt;= BH$6, $G202 &lt; BG$6), 0, 2)+1)</f>
        <v/>
      </c>
      <c r="BH202" s="68" t="str">
        <f ca="1">INDEX({"","_","-","="},IF(OR($D202 &gt;= BI$6, $E202 &lt; BH$6), 0, 1)+IF(OR($F202 &gt;= BI$6, $G202 &lt; BH$6), 0, 2)+1)</f>
        <v/>
      </c>
      <c r="BI202" s="68" t="str">
        <f ca="1">INDEX({"","_","-","="},IF(OR($D202 &gt;= BJ$6, $E202 &lt; BI$6), 0, 1)+IF(OR($F202 &gt;= BJ$6, $G202 &lt; BI$6), 0, 2)+1)</f>
        <v/>
      </c>
      <c r="BJ202" s="68" t="str">
        <f ca="1">INDEX({"","_","-","="},IF(OR($D202 &gt;= BK$6, $E202 &lt; BJ$6), 0, 1)+IF(OR($F202 &gt;= BK$6, $G202 &lt; BJ$6), 0, 2)+1)</f>
        <v/>
      </c>
      <c r="BK202" s="68" t="str">
        <f ca="1">INDEX({"","_","-","="},IF(OR($D202 &gt;= BL$6, $E202 &lt; BK$6), 0, 1)+IF(OR($F202 &gt;= BL$6, $G202 &lt; BK$6), 0, 2)+1)</f>
        <v/>
      </c>
      <c r="BL202" s="68" t="str">
        <f ca="1">INDEX({"","_","-","="},IF(OR($D202 &gt;= BM$6, $E202 &lt; BL$6), 0, 1)+IF(OR($F202 &gt;= BM$6, $G202 &lt; BL$6), 0, 2)+1)</f>
        <v/>
      </c>
      <c r="BM202" s="68" t="str">
        <f ca="1">INDEX({"","_","-","="},IF(OR($D202 &gt;= BN$6, $E202 &lt; BM$6), 0, 1)+IF(OR($F202 &gt;= BN$6, $G202 &lt; BM$6), 0, 2)+1)</f>
        <v/>
      </c>
      <c r="BN202" s="68" t="str">
        <f ca="1">INDEX({"","_","-","="},IF(OR($D202 &gt;= BO$6, $E202 &lt; BN$6), 0, 1)+IF(OR($F202 &gt;= BO$6, $G202 &lt; BN$6), 0, 2)+1)</f>
        <v/>
      </c>
      <c r="BO202" s="68" t="str">
        <f ca="1">INDEX({"","_","-","="},IF(OR($D202 &gt;= BP$6, $E202 &lt; BO$6), 0, 1)+IF(OR($F202 &gt;= BP$6, $G202 &lt; BO$6), 0, 2)+1)</f>
        <v/>
      </c>
      <c r="BP202" s="68" t="str">
        <f ca="1">INDEX({"","_","-","="},IF(OR($D202 &gt;= BQ$6, $E202 &lt; BP$6), 0, 1)+IF(OR($F202 &gt;= BQ$6, $G202 &lt; BP$6), 0, 2)+1)</f>
        <v/>
      </c>
      <c r="BQ202" s="68" t="str">
        <f ca="1">INDEX({"","_","-","="},IF(OR($D202 &gt;= BR$6, $E202 &lt; BQ$6), 0, 1)+IF(OR($F202 &gt;= BR$6, $G202 &lt; BQ$6), 0, 2)+1)</f>
        <v/>
      </c>
      <c r="BR202" s="68" t="str">
        <f ca="1">INDEX({"","_","-","="},IF(OR($D202 &gt;= BS$6, $E202 &lt; BR$6), 0, 1)+IF(OR($F202 &gt;= BS$6, $G202 &lt; BR$6), 0, 2)+1)</f>
        <v/>
      </c>
      <c r="BS202" s="68" t="str">
        <f ca="1">INDEX({"","_","-","="},IF(OR($D202 &gt;= BT$6, $E202 &lt; BS$6), 0, 1)+IF(OR($F202 &gt;= BT$6, $G202 &lt; BS$6), 0, 2)+1)</f>
        <v/>
      </c>
      <c r="BT202" s="68" t="str">
        <f ca="1">INDEX({"","_","-","="},IF(OR($D202 &gt;= BU$6, $E202 &lt; BT$6), 0, 1)+IF(OR($F202 &gt;= BU$6, $G202 &lt; BT$6), 0, 2)+1)</f>
        <v/>
      </c>
      <c r="BU202" s="68" t="str">
        <f ca="1">INDEX({"","_","-","="},IF(OR($D202 &gt;= BV$6, $E202 &lt; BU$6), 0, 1)+IF(OR($F202 &gt;= BV$6, $G202 &lt; BU$6), 0, 2)+1)</f>
        <v/>
      </c>
      <c r="BV202" s="68" t="str">
        <f ca="1">INDEX({"","_","-","="},IF(OR($D202 &gt;= BW$6, $E202 &lt; BV$6), 0, 1)+IF(OR($F202 &gt;= BW$6, $G202 &lt; BV$6), 0, 2)+1)</f>
        <v/>
      </c>
      <c r="BW202" s="68" t="str">
        <f ca="1">INDEX({"","_","-","="},IF(OR($D202 &gt;= BX$6, $E202 &lt; BW$6), 0, 1)+IF(OR($F202 &gt;= BX$6, $G202 &lt; BW$6), 0, 2)+1)</f>
        <v/>
      </c>
      <c r="BX202" s="68" t="str">
        <f ca="1">INDEX({"","_","-","="},IF(OR($D202 &gt;= BY$6, $E202 &lt; BX$6), 0, 1)+IF(OR($F202 &gt;= BY$6, $G202 &lt; BX$6), 0, 2)+1)</f>
        <v/>
      </c>
      <c r="BY202" s="68" t="str">
        <f ca="1">INDEX({"","_","-","="},IF(OR($D202 &gt;= BZ$6, $E202 &lt; BY$6), 0, 1)+IF(OR($F202 &gt;= BZ$6, $G202 &lt; BY$6), 0, 2)+1)</f>
        <v/>
      </c>
      <c r="BZ202" s="68" t="str">
        <f ca="1">INDEX({"","_","-","="},IF(OR($D202 &gt;= CA$6, $E202 &lt; BZ$6), 0, 1)+IF(OR($F202 &gt;= CA$6, $G202 &lt; BZ$6), 0, 2)+1)</f>
        <v/>
      </c>
      <c r="CA202" s="68" t="str">
        <f ca="1">INDEX({"","_","-","="},IF(OR($D202 &gt;= CB$6, $E202 &lt; CA$6), 0, 1)+IF(OR($F202 &gt;= CB$6, $G202 &lt; CA$6), 0, 2)+1)</f>
        <v/>
      </c>
      <c r="CB202" s="68" t="str">
        <f ca="1">INDEX({"","_","-","="},IF(OR($D202 &gt;= CC$6, $E202 &lt; CB$6), 0, 1)+IF(OR($F202 &gt;= CC$6, $G202 &lt; CB$6), 0, 2)+1)</f>
        <v/>
      </c>
      <c r="CC202" s="68" t="str">
        <f ca="1">INDEX({"","_","-","="},IF(OR($D202 &gt;= CD$6, $E202 &lt; CC$6), 0, 1)+IF(OR($F202 &gt;= CD$6, $G202 &lt; CC$6), 0, 2)+1)</f>
        <v/>
      </c>
      <c r="CD202" s="68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IF('临-进度'!M198,'临-进度'!$A198,"")</f>
        <v/>
      </c>
      <c r="B203" s="8" t="str">
        <f ca="1">IF('临-进度'!M198,'临-进度'!$B198,"")</f>
        <v/>
      </c>
      <c r="C203" s="8" t="str">
        <f ca="1">IF('临-进度'!M198,'临-进度'!$E198,"")</f>
        <v/>
      </c>
      <c r="D203" s="40" t="str">
        <f ca="1">IF('临-进度'!$M198,'临-进度'!$I198,"")</f>
        <v/>
      </c>
      <c r="E203" s="40" t="str">
        <f ca="1">IF('临-进度'!$M198,'临-进度'!$AE198,"")</f>
        <v/>
      </c>
      <c r="F203" s="40" t="str">
        <f ca="1">IF('临-进度'!$M198,'临-进度'!$J198,"")</f>
        <v/>
      </c>
      <c r="G203" s="73" t="str">
        <f ca="1">IF('临-进度'!$M198,'临-进度'!$AF198,"")</f>
        <v/>
      </c>
      <c r="H203" s="68" t="str">
        <f ca="1">INDEX({"","_","-","="},IF(OR($D203 &gt;= I$6, $E203 &lt; H$6), 0, 1)+IF(OR($F203 &gt;= I$6, $G203 &lt; H$6), 0, 2)+1)</f>
        <v/>
      </c>
      <c r="I203" s="68" t="str">
        <f ca="1">INDEX({"","_","-","="},IF(OR($D203 &gt;= J$6, $E203 &lt; I$6), 0, 1)+IF(OR($F203 &gt;= J$6, $G203 &lt; I$6), 0, 2)+1)</f>
        <v/>
      </c>
      <c r="J203" s="68" t="str">
        <f ca="1">INDEX({"","_","-","="},IF(OR($D203 &gt;= K$6, $E203 &lt; J$6), 0, 1)+IF(OR($F203 &gt;= K$6, $G203 &lt; J$6), 0, 2)+1)</f>
        <v/>
      </c>
      <c r="K203" s="68" t="str">
        <f ca="1">INDEX({"","_","-","="},IF(OR($D203 &gt;= L$6, $E203 &lt; K$6), 0, 1)+IF(OR($F203 &gt;= L$6, $G203 &lt; K$6), 0, 2)+1)</f>
        <v/>
      </c>
      <c r="L203" s="68" t="str">
        <f ca="1">INDEX({"","_","-","="},IF(OR($D203 &gt;= M$6, $E203 &lt; L$6), 0, 1)+IF(OR($F203 &gt;= M$6, $G203 &lt; L$6), 0, 2)+1)</f>
        <v/>
      </c>
      <c r="M203" s="68" t="str">
        <f ca="1">INDEX({"","_","-","="},IF(OR($D203 &gt;= N$6, $E203 &lt; M$6), 0, 1)+IF(OR($F203 &gt;= N$6, $G203 &lt; M$6), 0, 2)+1)</f>
        <v/>
      </c>
      <c r="N203" s="68" t="str">
        <f ca="1">INDEX({"","_","-","="},IF(OR($D203 &gt;= O$6, $E203 &lt; N$6), 0, 1)+IF(OR($F203 &gt;= O$6, $G203 &lt; N$6), 0, 2)+1)</f>
        <v/>
      </c>
      <c r="O203" s="68" t="str">
        <f ca="1">INDEX({"","_","-","="},IF(OR($D203 &gt;= P$6, $E203 &lt; O$6), 0, 1)+IF(OR($F203 &gt;= P$6, $G203 &lt; O$6), 0, 2)+1)</f>
        <v/>
      </c>
      <c r="P203" s="68" t="str">
        <f ca="1">INDEX({"","_","-","="},IF(OR($D203 &gt;= Q$6, $E203 &lt; P$6), 0, 1)+IF(OR($F203 &gt;= Q$6, $G203 &lt; P$6), 0, 2)+1)</f>
        <v/>
      </c>
      <c r="Q203" s="68" t="str">
        <f ca="1">INDEX({"","_","-","="},IF(OR($D203 &gt;= R$6, $E203 &lt; Q$6), 0, 1)+IF(OR($F203 &gt;= R$6, $G203 &lt; Q$6), 0, 2)+1)</f>
        <v/>
      </c>
      <c r="R203" s="68" t="str">
        <f ca="1">INDEX({"","_","-","="},IF(OR($D203 &gt;= S$6, $E203 &lt; R$6), 0, 1)+IF(OR($F203 &gt;= S$6, $G203 &lt; R$6), 0, 2)+1)</f>
        <v/>
      </c>
      <c r="S203" s="68" t="str">
        <f ca="1">INDEX({"","_","-","="},IF(OR($D203 &gt;= T$6, $E203 &lt; S$6), 0, 1)+IF(OR($F203 &gt;= T$6, $G203 &lt; S$6), 0, 2)+1)</f>
        <v/>
      </c>
      <c r="T203" s="68" t="str">
        <f ca="1">INDEX({"","_","-","="},IF(OR($D203 &gt;= U$6, $E203 &lt; T$6), 0, 1)+IF(OR($F203 &gt;= U$6, $G203 &lt; T$6), 0, 2)+1)</f>
        <v/>
      </c>
      <c r="U203" s="68" t="str">
        <f ca="1">INDEX({"","_","-","="},IF(OR($D203 &gt;= V$6, $E203 &lt; U$6), 0, 1)+IF(OR($F203 &gt;= V$6, $G203 &lt; U$6), 0, 2)+1)</f>
        <v/>
      </c>
      <c r="V203" s="68" t="str">
        <f ca="1">INDEX({"","_","-","="},IF(OR($D203 &gt;= W$6, $E203 &lt; V$6), 0, 1)+IF(OR($F203 &gt;= W$6, $G203 &lt; V$6), 0, 2)+1)</f>
        <v/>
      </c>
      <c r="W203" s="68" t="str">
        <f ca="1">INDEX({"","_","-","="},IF(OR($D203 &gt;= X$6, $E203 &lt; W$6), 0, 1)+IF(OR($F203 &gt;= X$6, $G203 &lt; W$6), 0, 2)+1)</f>
        <v/>
      </c>
      <c r="X203" s="68" t="str">
        <f ca="1">INDEX({"","_","-","="},IF(OR($D203 &gt;= Y$6, $E203 &lt; X$6), 0, 1)+IF(OR($F203 &gt;= Y$6, $G203 &lt; X$6), 0, 2)+1)</f>
        <v/>
      </c>
      <c r="Y203" s="68" t="str">
        <f ca="1">INDEX({"","_","-","="},IF(OR($D203 &gt;= Z$6, $E203 &lt; Y$6), 0, 1)+IF(OR($F203 &gt;= Z$6, $G203 &lt; Y$6), 0, 2)+1)</f>
        <v/>
      </c>
      <c r="Z203" s="68" t="str">
        <f ca="1">INDEX({"","_","-","="},IF(OR($D203 &gt;= AA$6, $E203 &lt; Z$6), 0, 1)+IF(OR($F203 &gt;= AA$6, $G203 &lt; Z$6), 0, 2)+1)</f>
        <v/>
      </c>
      <c r="AA203" s="68" t="str">
        <f ca="1">INDEX({"","_","-","="},IF(OR($D203 &gt;= AB$6, $E203 &lt; AA$6), 0, 1)+IF(OR($F203 &gt;= AB$6, $G203 &lt; AA$6), 0, 2)+1)</f>
        <v/>
      </c>
      <c r="AB203" s="68" t="str">
        <f ca="1">INDEX({"","_","-","="},IF(OR($D203 &gt;= AC$6, $E203 &lt; AB$6), 0, 1)+IF(OR($F203 &gt;= AC$6, $G203 &lt; AB$6), 0, 2)+1)</f>
        <v/>
      </c>
      <c r="AC203" s="68" t="str">
        <f ca="1">INDEX({"","_","-","="},IF(OR($D203 &gt;= AD$6, $E203 &lt; AC$6), 0, 1)+IF(OR($F203 &gt;= AD$6, $G203 &lt; AC$6), 0, 2)+1)</f>
        <v/>
      </c>
      <c r="AD203" s="68" t="str">
        <f ca="1">INDEX({"","_","-","="},IF(OR($D203 &gt;= AE$6, $E203 &lt; AD$6), 0, 1)+IF(OR($F203 &gt;= AE$6, $G203 &lt; AD$6), 0, 2)+1)</f>
        <v/>
      </c>
      <c r="AE203" s="68" t="str">
        <f ca="1">INDEX({"","_","-","="},IF(OR($D203 &gt;= AF$6, $E203 &lt; AE$6), 0, 1)+IF(OR($F203 &gt;= AF$6, $G203 &lt; AE$6), 0, 2)+1)</f>
        <v/>
      </c>
      <c r="AF203" s="68" t="str">
        <f ca="1">INDEX({"","_","-","="},IF(OR($D203 &gt;= AG$6, $E203 &lt; AF$6), 0, 1)+IF(OR($F203 &gt;= AG$6, $G203 &lt; AF$6), 0, 2)+1)</f>
        <v/>
      </c>
      <c r="AG203" s="68" t="str">
        <f ca="1">INDEX({"","_","-","="},IF(OR($D203 &gt;= AH$6, $E203 &lt; AG$6), 0, 1)+IF(OR($F203 &gt;= AH$6, $G203 &lt; AG$6), 0, 2)+1)</f>
        <v/>
      </c>
      <c r="AH203" s="68" t="str">
        <f ca="1">INDEX({"","_","-","="},IF(OR($D203 &gt;= AI$6, $E203 &lt; AH$6), 0, 1)+IF(OR($F203 &gt;= AI$6, $G203 &lt; AH$6), 0, 2)+1)</f>
        <v/>
      </c>
      <c r="AI203" s="68" t="str">
        <f ca="1">INDEX({"","_","-","="},IF(OR($D203 &gt;= AJ$6, $E203 &lt; AI$6), 0, 1)+IF(OR($F203 &gt;= AJ$6, $G203 &lt; AI$6), 0, 2)+1)</f>
        <v/>
      </c>
      <c r="AJ203" s="68" t="str">
        <f ca="1">INDEX({"","_","-","="},IF(OR($D203 &gt;= AK$6, $E203 &lt; AJ$6), 0, 1)+IF(OR($F203 &gt;= AK$6, $G203 &lt; AJ$6), 0, 2)+1)</f>
        <v/>
      </c>
      <c r="AK203" s="68" t="str">
        <f ca="1">INDEX({"","_","-","="},IF(OR($D203 &gt;= AL$6, $E203 &lt; AK$6), 0, 1)+IF(OR($F203 &gt;= AL$6, $G203 &lt; AK$6), 0, 2)+1)</f>
        <v/>
      </c>
      <c r="AL203" s="68" t="str">
        <f ca="1">INDEX({"","_","-","="},IF(OR($D203 &gt;= AM$6, $E203 &lt; AL$6), 0, 1)+IF(OR($F203 &gt;= AM$6, $G203 &lt; AL$6), 0, 2)+1)</f>
        <v/>
      </c>
      <c r="AM203" s="68" t="str">
        <f ca="1">INDEX({"","_","-","="},IF(OR($D203 &gt;= AN$6, $E203 &lt; AM$6), 0, 1)+IF(OR($F203 &gt;= AN$6, $G203 &lt; AM$6), 0, 2)+1)</f>
        <v/>
      </c>
      <c r="AN203" s="68" t="str">
        <f ca="1">INDEX({"","_","-","="},IF(OR($D203 &gt;= AO$6, $E203 &lt; AN$6), 0, 1)+IF(OR($F203 &gt;= AO$6, $G203 &lt; AN$6), 0, 2)+1)</f>
        <v/>
      </c>
      <c r="AO203" s="68" t="str">
        <f ca="1">INDEX({"","_","-","="},IF(OR($D203 &gt;= AP$6, $E203 &lt; AO$6), 0, 1)+IF(OR($F203 &gt;= AP$6, $G203 &lt; AO$6), 0, 2)+1)</f>
        <v/>
      </c>
      <c r="AP203" s="68" t="str">
        <f ca="1">INDEX({"","_","-","="},IF(OR($D203 &gt;= AQ$6, $E203 &lt; AP$6), 0, 1)+IF(OR($F203 &gt;= AQ$6, $G203 &lt; AP$6), 0, 2)+1)</f>
        <v/>
      </c>
      <c r="AQ203" s="68" t="str">
        <f ca="1">INDEX({"","_","-","="},IF(OR($D203 &gt;= AR$6, $E203 &lt; AQ$6), 0, 1)+IF(OR($F203 &gt;= AR$6, $G203 &lt; AQ$6), 0, 2)+1)</f>
        <v/>
      </c>
      <c r="AR203" s="68" t="str">
        <f ca="1">INDEX({"","_","-","="},IF(OR($D203 &gt;= AS$6, $E203 &lt; AR$6), 0, 1)+IF(OR($F203 &gt;= AS$6, $G203 &lt; AR$6), 0, 2)+1)</f>
        <v/>
      </c>
      <c r="AS203" s="68" t="str">
        <f ca="1">INDEX({"","_","-","="},IF(OR($D203 &gt;= AT$6, $E203 &lt; AS$6), 0, 1)+IF(OR($F203 &gt;= AT$6, $G203 &lt; AS$6), 0, 2)+1)</f>
        <v/>
      </c>
      <c r="AT203" s="68" t="str">
        <f ca="1">INDEX({"","_","-","="},IF(OR($D203 &gt;= AU$6, $E203 &lt; AT$6), 0, 1)+IF(OR($F203 &gt;= AU$6, $G203 &lt; AT$6), 0, 2)+1)</f>
        <v/>
      </c>
      <c r="AU203" s="68" t="str">
        <f ca="1">INDEX({"","_","-","="},IF(OR($D203 &gt;= AV$6, $E203 &lt; AU$6), 0, 1)+IF(OR($F203 &gt;= AV$6, $G203 &lt; AU$6), 0, 2)+1)</f>
        <v/>
      </c>
      <c r="AV203" s="68" t="str">
        <f ca="1">INDEX({"","_","-","="},IF(OR($D203 &gt;= AW$6, $E203 &lt; AV$6), 0, 1)+IF(OR($F203 &gt;= AW$6, $G203 &lt; AV$6), 0, 2)+1)</f>
        <v/>
      </c>
      <c r="AW203" s="68" t="str">
        <f ca="1">INDEX({"","_","-","="},IF(OR($D203 &gt;= AX$6, $E203 &lt; AW$6), 0, 1)+IF(OR($F203 &gt;= AX$6, $G203 &lt; AW$6), 0, 2)+1)</f>
        <v/>
      </c>
      <c r="AX203" s="68" t="str">
        <f ca="1">INDEX({"","_","-","="},IF(OR($D203 &gt;= AY$6, $E203 &lt; AX$6), 0, 1)+IF(OR($F203 &gt;= AY$6, $G203 &lt; AX$6), 0, 2)+1)</f>
        <v/>
      </c>
      <c r="AY203" s="68" t="str">
        <f ca="1">INDEX({"","_","-","="},IF(OR($D203 &gt;= AZ$6, $E203 &lt; AY$6), 0, 1)+IF(OR($F203 &gt;= AZ$6, $G203 &lt; AY$6), 0, 2)+1)</f>
        <v/>
      </c>
      <c r="AZ203" s="68" t="str">
        <f ca="1">INDEX({"","_","-","="},IF(OR($D203 &gt;= BA$6, $E203 &lt; AZ$6), 0, 1)+IF(OR($F203 &gt;= BA$6, $G203 &lt; AZ$6), 0, 2)+1)</f>
        <v/>
      </c>
      <c r="BA203" s="68" t="str">
        <f ca="1">INDEX({"","_","-","="},IF(OR($D203 &gt;= BB$6, $E203 &lt; BA$6), 0, 1)+IF(OR($F203 &gt;= BB$6, $G203 &lt; BA$6), 0, 2)+1)</f>
        <v/>
      </c>
      <c r="BB203" s="68" t="str">
        <f ca="1">INDEX({"","_","-","="},IF(OR($D203 &gt;= BC$6, $E203 &lt; BB$6), 0, 1)+IF(OR($F203 &gt;= BC$6, $G203 &lt; BB$6), 0, 2)+1)</f>
        <v/>
      </c>
      <c r="BC203" s="68" t="str">
        <f ca="1">INDEX({"","_","-","="},IF(OR($D203 &gt;= BD$6, $E203 &lt; BC$6), 0, 1)+IF(OR($F203 &gt;= BD$6, $G203 &lt; BC$6), 0, 2)+1)</f>
        <v/>
      </c>
      <c r="BD203" s="68" t="str">
        <f ca="1">INDEX({"","_","-","="},IF(OR($D203 &gt;= BE$6, $E203 &lt; BD$6), 0, 1)+IF(OR($F203 &gt;= BE$6, $G203 &lt; BD$6), 0, 2)+1)</f>
        <v/>
      </c>
      <c r="BE203" s="68" t="str">
        <f ca="1">INDEX({"","_","-","="},IF(OR($D203 &gt;= BF$6, $E203 &lt; BE$6), 0, 1)+IF(OR($F203 &gt;= BF$6, $G203 &lt; BE$6), 0, 2)+1)</f>
        <v/>
      </c>
      <c r="BF203" s="68" t="str">
        <f ca="1">INDEX({"","_","-","="},IF(OR($D203 &gt;= BG$6, $E203 &lt; BF$6), 0, 1)+IF(OR($F203 &gt;= BG$6, $G203 &lt; BF$6), 0, 2)+1)</f>
        <v/>
      </c>
      <c r="BG203" s="68" t="str">
        <f ca="1">INDEX({"","_","-","="},IF(OR($D203 &gt;= BH$6, $E203 &lt; BG$6), 0, 1)+IF(OR($F203 &gt;= BH$6, $G203 &lt; BG$6), 0, 2)+1)</f>
        <v/>
      </c>
      <c r="BH203" s="68" t="str">
        <f ca="1">INDEX({"","_","-","="},IF(OR($D203 &gt;= BI$6, $E203 &lt; BH$6), 0, 1)+IF(OR($F203 &gt;= BI$6, $G203 &lt; BH$6), 0, 2)+1)</f>
        <v/>
      </c>
      <c r="BI203" s="68" t="str">
        <f ca="1">INDEX({"","_","-","="},IF(OR($D203 &gt;= BJ$6, $E203 &lt; BI$6), 0, 1)+IF(OR($F203 &gt;= BJ$6, $G203 &lt; BI$6), 0, 2)+1)</f>
        <v/>
      </c>
      <c r="BJ203" s="68" t="str">
        <f ca="1">INDEX({"","_","-","="},IF(OR($D203 &gt;= BK$6, $E203 &lt; BJ$6), 0, 1)+IF(OR($F203 &gt;= BK$6, $G203 &lt; BJ$6), 0, 2)+1)</f>
        <v/>
      </c>
      <c r="BK203" s="68" t="str">
        <f ca="1">INDEX({"","_","-","="},IF(OR($D203 &gt;= BL$6, $E203 &lt; BK$6), 0, 1)+IF(OR($F203 &gt;= BL$6, $G203 &lt; BK$6), 0, 2)+1)</f>
        <v/>
      </c>
      <c r="BL203" s="68" t="str">
        <f ca="1">INDEX({"","_","-","="},IF(OR($D203 &gt;= BM$6, $E203 &lt; BL$6), 0, 1)+IF(OR($F203 &gt;= BM$6, $G203 &lt; BL$6), 0, 2)+1)</f>
        <v/>
      </c>
      <c r="BM203" s="68" t="str">
        <f ca="1">INDEX({"","_","-","="},IF(OR($D203 &gt;= BN$6, $E203 &lt; BM$6), 0, 1)+IF(OR($F203 &gt;= BN$6, $G203 &lt; BM$6), 0, 2)+1)</f>
        <v/>
      </c>
      <c r="BN203" s="68" t="str">
        <f ca="1">INDEX({"","_","-","="},IF(OR($D203 &gt;= BO$6, $E203 &lt; BN$6), 0, 1)+IF(OR($F203 &gt;= BO$6, $G203 &lt; BN$6), 0, 2)+1)</f>
        <v/>
      </c>
      <c r="BO203" s="68" t="str">
        <f ca="1">INDEX({"","_","-","="},IF(OR($D203 &gt;= BP$6, $E203 &lt; BO$6), 0, 1)+IF(OR($F203 &gt;= BP$6, $G203 &lt; BO$6), 0, 2)+1)</f>
        <v/>
      </c>
      <c r="BP203" s="68" t="str">
        <f ca="1">INDEX({"","_","-","="},IF(OR($D203 &gt;= BQ$6, $E203 &lt; BP$6), 0, 1)+IF(OR($F203 &gt;= BQ$6, $G203 &lt; BP$6), 0, 2)+1)</f>
        <v/>
      </c>
      <c r="BQ203" s="68" t="str">
        <f ca="1">INDEX({"","_","-","="},IF(OR($D203 &gt;= BR$6, $E203 &lt; BQ$6), 0, 1)+IF(OR($F203 &gt;= BR$6, $G203 &lt; BQ$6), 0, 2)+1)</f>
        <v/>
      </c>
      <c r="BR203" s="68" t="str">
        <f ca="1">INDEX({"","_","-","="},IF(OR($D203 &gt;= BS$6, $E203 &lt; BR$6), 0, 1)+IF(OR($F203 &gt;= BS$6, $G203 &lt; BR$6), 0, 2)+1)</f>
        <v/>
      </c>
      <c r="BS203" s="68" t="str">
        <f ca="1">INDEX({"","_","-","="},IF(OR($D203 &gt;= BT$6, $E203 &lt; BS$6), 0, 1)+IF(OR($F203 &gt;= BT$6, $G203 &lt; BS$6), 0, 2)+1)</f>
        <v/>
      </c>
      <c r="BT203" s="68" t="str">
        <f ca="1">INDEX({"","_","-","="},IF(OR($D203 &gt;= BU$6, $E203 &lt; BT$6), 0, 1)+IF(OR($F203 &gt;= BU$6, $G203 &lt; BT$6), 0, 2)+1)</f>
        <v/>
      </c>
      <c r="BU203" s="68" t="str">
        <f ca="1">INDEX({"","_","-","="},IF(OR($D203 &gt;= BV$6, $E203 &lt; BU$6), 0, 1)+IF(OR($F203 &gt;= BV$6, $G203 &lt; BU$6), 0, 2)+1)</f>
        <v/>
      </c>
      <c r="BV203" s="68" t="str">
        <f ca="1">INDEX({"","_","-","="},IF(OR($D203 &gt;= BW$6, $E203 &lt; BV$6), 0, 1)+IF(OR($F203 &gt;= BW$6, $G203 &lt; BV$6), 0, 2)+1)</f>
        <v/>
      </c>
      <c r="BW203" s="68" t="str">
        <f ca="1">INDEX({"","_","-","="},IF(OR($D203 &gt;= BX$6, $E203 &lt; BW$6), 0, 1)+IF(OR($F203 &gt;= BX$6, $G203 &lt; BW$6), 0, 2)+1)</f>
        <v/>
      </c>
      <c r="BX203" s="68" t="str">
        <f ca="1">INDEX({"","_","-","="},IF(OR($D203 &gt;= BY$6, $E203 &lt; BX$6), 0, 1)+IF(OR($F203 &gt;= BY$6, $G203 &lt; BX$6), 0, 2)+1)</f>
        <v/>
      </c>
      <c r="BY203" s="68" t="str">
        <f ca="1">INDEX({"","_","-","="},IF(OR($D203 &gt;= BZ$6, $E203 &lt; BY$6), 0, 1)+IF(OR($F203 &gt;= BZ$6, $G203 &lt; BY$6), 0, 2)+1)</f>
        <v/>
      </c>
      <c r="BZ203" s="68" t="str">
        <f ca="1">INDEX({"","_","-","="},IF(OR($D203 &gt;= CA$6, $E203 &lt; BZ$6), 0, 1)+IF(OR($F203 &gt;= CA$6, $G203 &lt; BZ$6), 0, 2)+1)</f>
        <v/>
      </c>
      <c r="CA203" s="68" t="str">
        <f ca="1">INDEX({"","_","-","="},IF(OR($D203 &gt;= CB$6, $E203 &lt; CA$6), 0, 1)+IF(OR($F203 &gt;= CB$6, $G203 &lt; CA$6), 0, 2)+1)</f>
        <v/>
      </c>
      <c r="CB203" s="68" t="str">
        <f ca="1">INDEX({"","_","-","="},IF(OR($D203 &gt;= CC$6, $E203 &lt; CB$6), 0, 1)+IF(OR($F203 &gt;= CC$6, $G203 &lt; CB$6), 0, 2)+1)</f>
        <v/>
      </c>
      <c r="CC203" s="68" t="str">
        <f ca="1">INDEX({"","_","-","="},IF(OR($D203 &gt;= CD$6, $E203 &lt; CC$6), 0, 1)+IF(OR($F203 &gt;= CD$6, $G203 &lt; CC$6), 0, 2)+1)</f>
        <v/>
      </c>
      <c r="CD203" s="68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IF('临-进度'!M199,'临-进度'!$A199,"")</f>
        <v/>
      </c>
      <c r="B204" s="8" t="str">
        <f ca="1">IF('临-进度'!M199,'临-进度'!$B199,"")</f>
        <v/>
      </c>
      <c r="C204" s="8" t="str">
        <f ca="1">IF('临-进度'!M199,'临-进度'!$E199,"")</f>
        <v/>
      </c>
      <c r="D204" s="40" t="str">
        <f ca="1">IF('临-进度'!$M199,'临-进度'!$I199,"")</f>
        <v/>
      </c>
      <c r="E204" s="40" t="str">
        <f ca="1">IF('临-进度'!$M199,'临-进度'!$AE199,"")</f>
        <v/>
      </c>
      <c r="F204" s="40" t="str">
        <f ca="1">IF('临-进度'!$M199,'临-进度'!$J199,"")</f>
        <v/>
      </c>
      <c r="G204" s="73" t="str">
        <f ca="1">IF('临-进度'!$M199,'临-进度'!$AF199,"")</f>
        <v/>
      </c>
      <c r="H204" s="68" t="str">
        <f ca="1">INDEX({"","_","-","="},IF(OR($D204 &gt;= I$6, $E204 &lt; H$6), 0, 1)+IF(OR($F204 &gt;= I$6, $G204 &lt; H$6), 0, 2)+1)</f>
        <v/>
      </c>
      <c r="I204" s="68" t="str">
        <f ca="1">INDEX({"","_","-","="},IF(OR($D204 &gt;= J$6, $E204 &lt; I$6), 0, 1)+IF(OR($F204 &gt;= J$6, $G204 &lt; I$6), 0, 2)+1)</f>
        <v/>
      </c>
      <c r="J204" s="68" t="str">
        <f ca="1">INDEX({"","_","-","="},IF(OR($D204 &gt;= K$6, $E204 &lt; J$6), 0, 1)+IF(OR($F204 &gt;= K$6, $G204 &lt; J$6), 0, 2)+1)</f>
        <v/>
      </c>
      <c r="K204" s="68" t="str">
        <f ca="1">INDEX({"","_","-","="},IF(OR($D204 &gt;= L$6, $E204 &lt; K$6), 0, 1)+IF(OR($F204 &gt;= L$6, $G204 &lt; K$6), 0, 2)+1)</f>
        <v/>
      </c>
      <c r="L204" s="68" t="str">
        <f ca="1">INDEX({"","_","-","="},IF(OR($D204 &gt;= M$6, $E204 &lt; L$6), 0, 1)+IF(OR($F204 &gt;= M$6, $G204 &lt; L$6), 0, 2)+1)</f>
        <v/>
      </c>
      <c r="M204" s="68" t="str">
        <f ca="1">INDEX({"","_","-","="},IF(OR($D204 &gt;= N$6, $E204 &lt; M$6), 0, 1)+IF(OR($F204 &gt;= N$6, $G204 &lt; M$6), 0, 2)+1)</f>
        <v/>
      </c>
      <c r="N204" s="68" t="str">
        <f ca="1">INDEX({"","_","-","="},IF(OR($D204 &gt;= O$6, $E204 &lt; N$6), 0, 1)+IF(OR($F204 &gt;= O$6, $G204 &lt; N$6), 0, 2)+1)</f>
        <v/>
      </c>
      <c r="O204" s="68" t="str">
        <f ca="1">INDEX({"","_","-","="},IF(OR($D204 &gt;= P$6, $E204 &lt; O$6), 0, 1)+IF(OR($F204 &gt;= P$6, $G204 &lt; O$6), 0, 2)+1)</f>
        <v/>
      </c>
      <c r="P204" s="68" t="str">
        <f ca="1">INDEX({"","_","-","="},IF(OR($D204 &gt;= Q$6, $E204 &lt; P$6), 0, 1)+IF(OR($F204 &gt;= Q$6, $G204 &lt; P$6), 0, 2)+1)</f>
        <v/>
      </c>
      <c r="Q204" s="68" t="str">
        <f ca="1">INDEX({"","_","-","="},IF(OR($D204 &gt;= R$6, $E204 &lt; Q$6), 0, 1)+IF(OR($F204 &gt;= R$6, $G204 &lt; Q$6), 0, 2)+1)</f>
        <v/>
      </c>
      <c r="R204" s="68" t="str">
        <f ca="1">INDEX({"","_","-","="},IF(OR($D204 &gt;= S$6, $E204 &lt; R$6), 0, 1)+IF(OR($F204 &gt;= S$6, $G204 &lt; R$6), 0, 2)+1)</f>
        <v/>
      </c>
      <c r="S204" s="68" t="str">
        <f ca="1">INDEX({"","_","-","="},IF(OR($D204 &gt;= T$6, $E204 &lt; S$6), 0, 1)+IF(OR($F204 &gt;= T$6, $G204 &lt; S$6), 0, 2)+1)</f>
        <v/>
      </c>
      <c r="T204" s="68" t="str">
        <f ca="1">INDEX({"","_","-","="},IF(OR($D204 &gt;= U$6, $E204 &lt; T$6), 0, 1)+IF(OR($F204 &gt;= U$6, $G204 &lt; T$6), 0, 2)+1)</f>
        <v/>
      </c>
      <c r="U204" s="68" t="str">
        <f ca="1">INDEX({"","_","-","="},IF(OR($D204 &gt;= V$6, $E204 &lt; U$6), 0, 1)+IF(OR($F204 &gt;= V$6, $G204 &lt; U$6), 0, 2)+1)</f>
        <v/>
      </c>
      <c r="V204" s="68" t="str">
        <f ca="1">INDEX({"","_","-","="},IF(OR($D204 &gt;= W$6, $E204 &lt; V$6), 0, 1)+IF(OR($F204 &gt;= W$6, $G204 &lt; V$6), 0, 2)+1)</f>
        <v/>
      </c>
      <c r="W204" s="68" t="str">
        <f ca="1">INDEX({"","_","-","="},IF(OR($D204 &gt;= X$6, $E204 &lt; W$6), 0, 1)+IF(OR($F204 &gt;= X$6, $G204 &lt; W$6), 0, 2)+1)</f>
        <v/>
      </c>
      <c r="X204" s="68" t="str">
        <f ca="1">INDEX({"","_","-","="},IF(OR($D204 &gt;= Y$6, $E204 &lt; X$6), 0, 1)+IF(OR($F204 &gt;= Y$6, $G204 &lt; X$6), 0, 2)+1)</f>
        <v/>
      </c>
      <c r="Y204" s="68" t="str">
        <f ca="1">INDEX({"","_","-","="},IF(OR($D204 &gt;= Z$6, $E204 &lt; Y$6), 0, 1)+IF(OR($F204 &gt;= Z$6, $G204 &lt; Y$6), 0, 2)+1)</f>
        <v/>
      </c>
      <c r="Z204" s="68" t="str">
        <f ca="1">INDEX({"","_","-","="},IF(OR($D204 &gt;= AA$6, $E204 &lt; Z$6), 0, 1)+IF(OR($F204 &gt;= AA$6, $G204 &lt; Z$6), 0, 2)+1)</f>
        <v/>
      </c>
      <c r="AA204" s="68" t="str">
        <f ca="1">INDEX({"","_","-","="},IF(OR($D204 &gt;= AB$6, $E204 &lt; AA$6), 0, 1)+IF(OR($F204 &gt;= AB$6, $G204 &lt; AA$6), 0, 2)+1)</f>
        <v/>
      </c>
      <c r="AB204" s="68" t="str">
        <f ca="1">INDEX({"","_","-","="},IF(OR($D204 &gt;= AC$6, $E204 &lt; AB$6), 0, 1)+IF(OR($F204 &gt;= AC$6, $G204 &lt; AB$6), 0, 2)+1)</f>
        <v/>
      </c>
      <c r="AC204" s="68" t="str">
        <f ca="1">INDEX({"","_","-","="},IF(OR($D204 &gt;= AD$6, $E204 &lt; AC$6), 0, 1)+IF(OR($F204 &gt;= AD$6, $G204 &lt; AC$6), 0, 2)+1)</f>
        <v/>
      </c>
      <c r="AD204" s="68" t="str">
        <f ca="1">INDEX({"","_","-","="},IF(OR($D204 &gt;= AE$6, $E204 &lt; AD$6), 0, 1)+IF(OR($F204 &gt;= AE$6, $G204 &lt; AD$6), 0, 2)+1)</f>
        <v/>
      </c>
      <c r="AE204" s="68" t="str">
        <f ca="1">INDEX({"","_","-","="},IF(OR($D204 &gt;= AF$6, $E204 &lt; AE$6), 0, 1)+IF(OR($F204 &gt;= AF$6, $G204 &lt; AE$6), 0, 2)+1)</f>
        <v/>
      </c>
      <c r="AF204" s="68" t="str">
        <f ca="1">INDEX({"","_","-","="},IF(OR($D204 &gt;= AG$6, $E204 &lt; AF$6), 0, 1)+IF(OR($F204 &gt;= AG$6, $G204 &lt; AF$6), 0, 2)+1)</f>
        <v/>
      </c>
      <c r="AG204" s="68" t="str">
        <f ca="1">INDEX({"","_","-","="},IF(OR($D204 &gt;= AH$6, $E204 &lt; AG$6), 0, 1)+IF(OR($F204 &gt;= AH$6, $G204 &lt; AG$6), 0, 2)+1)</f>
        <v/>
      </c>
      <c r="AH204" s="68" t="str">
        <f ca="1">INDEX({"","_","-","="},IF(OR($D204 &gt;= AI$6, $E204 &lt; AH$6), 0, 1)+IF(OR($F204 &gt;= AI$6, $G204 &lt; AH$6), 0, 2)+1)</f>
        <v/>
      </c>
      <c r="AI204" s="68" t="str">
        <f ca="1">INDEX({"","_","-","="},IF(OR($D204 &gt;= AJ$6, $E204 &lt; AI$6), 0, 1)+IF(OR($F204 &gt;= AJ$6, $G204 &lt; AI$6), 0, 2)+1)</f>
        <v/>
      </c>
      <c r="AJ204" s="68" t="str">
        <f ca="1">INDEX({"","_","-","="},IF(OR($D204 &gt;= AK$6, $E204 &lt; AJ$6), 0, 1)+IF(OR($F204 &gt;= AK$6, $G204 &lt; AJ$6), 0, 2)+1)</f>
        <v/>
      </c>
      <c r="AK204" s="68" t="str">
        <f ca="1">INDEX({"","_","-","="},IF(OR($D204 &gt;= AL$6, $E204 &lt; AK$6), 0, 1)+IF(OR($F204 &gt;= AL$6, $G204 &lt; AK$6), 0, 2)+1)</f>
        <v/>
      </c>
      <c r="AL204" s="68" t="str">
        <f ca="1">INDEX({"","_","-","="},IF(OR($D204 &gt;= AM$6, $E204 &lt; AL$6), 0, 1)+IF(OR($F204 &gt;= AM$6, $G204 &lt; AL$6), 0, 2)+1)</f>
        <v/>
      </c>
      <c r="AM204" s="68" t="str">
        <f ca="1">INDEX({"","_","-","="},IF(OR($D204 &gt;= AN$6, $E204 &lt; AM$6), 0, 1)+IF(OR($F204 &gt;= AN$6, $G204 &lt; AM$6), 0, 2)+1)</f>
        <v/>
      </c>
      <c r="AN204" s="68" t="str">
        <f ca="1">INDEX({"","_","-","="},IF(OR($D204 &gt;= AO$6, $E204 &lt; AN$6), 0, 1)+IF(OR($F204 &gt;= AO$6, $G204 &lt; AN$6), 0, 2)+1)</f>
        <v/>
      </c>
      <c r="AO204" s="68" t="str">
        <f ca="1">INDEX({"","_","-","="},IF(OR($D204 &gt;= AP$6, $E204 &lt; AO$6), 0, 1)+IF(OR($F204 &gt;= AP$6, $G204 &lt; AO$6), 0, 2)+1)</f>
        <v/>
      </c>
      <c r="AP204" s="68" t="str">
        <f ca="1">INDEX({"","_","-","="},IF(OR($D204 &gt;= AQ$6, $E204 &lt; AP$6), 0, 1)+IF(OR($F204 &gt;= AQ$6, $G204 &lt; AP$6), 0, 2)+1)</f>
        <v/>
      </c>
      <c r="AQ204" s="68" t="str">
        <f ca="1">INDEX({"","_","-","="},IF(OR($D204 &gt;= AR$6, $E204 &lt; AQ$6), 0, 1)+IF(OR($F204 &gt;= AR$6, $G204 &lt; AQ$6), 0, 2)+1)</f>
        <v/>
      </c>
      <c r="AR204" s="68" t="str">
        <f ca="1">INDEX({"","_","-","="},IF(OR($D204 &gt;= AS$6, $E204 &lt; AR$6), 0, 1)+IF(OR($F204 &gt;= AS$6, $G204 &lt; AR$6), 0, 2)+1)</f>
        <v/>
      </c>
      <c r="AS204" s="68" t="str">
        <f ca="1">INDEX({"","_","-","="},IF(OR($D204 &gt;= AT$6, $E204 &lt; AS$6), 0, 1)+IF(OR($F204 &gt;= AT$6, $G204 &lt; AS$6), 0, 2)+1)</f>
        <v/>
      </c>
      <c r="AT204" s="68" t="str">
        <f ca="1">INDEX({"","_","-","="},IF(OR($D204 &gt;= AU$6, $E204 &lt; AT$6), 0, 1)+IF(OR($F204 &gt;= AU$6, $G204 &lt; AT$6), 0, 2)+1)</f>
        <v/>
      </c>
      <c r="AU204" s="68" t="str">
        <f ca="1">INDEX({"","_","-","="},IF(OR($D204 &gt;= AV$6, $E204 &lt; AU$6), 0, 1)+IF(OR($F204 &gt;= AV$6, $G204 &lt; AU$6), 0, 2)+1)</f>
        <v/>
      </c>
      <c r="AV204" s="68" t="str">
        <f ca="1">INDEX({"","_","-","="},IF(OR($D204 &gt;= AW$6, $E204 &lt; AV$6), 0, 1)+IF(OR($F204 &gt;= AW$6, $G204 &lt; AV$6), 0, 2)+1)</f>
        <v/>
      </c>
      <c r="AW204" s="68" t="str">
        <f ca="1">INDEX({"","_","-","="},IF(OR($D204 &gt;= AX$6, $E204 &lt; AW$6), 0, 1)+IF(OR($F204 &gt;= AX$6, $G204 &lt; AW$6), 0, 2)+1)</f>
        <v/>
      </c>
      <c r="AX204" s="68" t="str">
        <f ca="1">INDEX({"","_","-","="},IF(OR($D204 &gt;= AY$6, $E204 &lt; AX$6), 0, 1)+IF(OR($F204 &gt;= AY$6, $G204 &lt; AX$6), 0, 2)+1)</f>
        <v/>
      </c>
      <c r="AY204" s="68" t="str">
        <f ca="1">INDEX({"","_","-","="},IF(OR($D204 &gt;= AZ$6, $E204 &lt; AY$6), 0, 1)+IF(OR($F204 &gt;= AZ$6, $G204 &lt; AY$6), 0, 2)+1)</f>
        <v/>
      </c>
      <c r="AZ204" s="68" t="str">
        <f ca="1">INDEX({"","_","-","="},IF(OR($D204 &gt;= BA$6, $E204 &lt; AZ$6), 0, 1)+IF(OR($F204 &gt;= BA$6, $G204 &lt; AZ$6), 0, 2)+1)</f>
        <v/>
      </c>
      <c r="BA204" s="68" t="str">
        <f ca="1">INDEX({"","_","-","="},IF(OR($D204 &gt;= BB$6, $E204 &lt; BA$6), 0, 1)+IF(OR($F204 &gt;= BB$6, $G204 &lt; BA$6), 0, 2)+1)</f>
        <v/>
      </c>
      <c r="BB204" s="68" t="str">
        <f ca="1">INDEX({"","_","-","="},IF(OR($D204 &gt;= BC$6, $E204 &lt; BB$6), 0, 1)+IF(OR($F204 &gt;= BC$6, $G204 &lt; BB$6), 0, 2)+1)</f>
        <v/>
      </c>
      <c r="BC204" s="68" t="str">
        <f ca="1">INDEX({"","_","-","="},IF(OR($D204 &gt;= BD$6, $E204 &lt; BC$6), 0, 1)+IF(OR($F204 &gt;= BD$6, $G204 &lt; BC$6), 0, 2)+1)</f>
        <v/>
      </c>
      <c r="BD204" s="68" t="str">
        <f ca="1">INDEX({"","_","-","="},IF(OR($D204 &gt;= BE$6, $E204 &lt; BD$6), 0, 1)+IF(OR($F204 &gt;= BE$6, $G204 &lt; BD$6), 0, 2)+1)</f>
        <v/>
      </c>
      <c r="BE204" s="68" t="str">
        <f ca="1">INDEX({"","_","-","="},IF(OR($D204 &gt;= BF$6, $E204 &lt; BE$6), 0, 1)+IF(OR($F204 &gt;= BF$6, $G204 &lt; BE$6), 0, 2)+1)</f>
        <v/>
      </c>
      <c r="BF204" s="68" t="str">
        <f ca="1">INDEX({"","_","-","="},IF(OR($D204 &gt;= BG$6, $E204 &lt; BF$6), 0, 1)+IF(OR($F204 &gt;= BG$6, $G204 &lt; BF$6), 0, 2)+1)</f>
        <v/>
      </c>
      <c r="BG204" s="68" t="str">
        <f ca="1">INDEX({"","_","-","="},IF(OR($D204 &gt;= BH$6, $E204 &lt; BG$6), 0, 1)+IF(OR($F204 &gt;= BH$6, $G204 &lt; BG$6), 0, 2)+1)</f>
        <v/>
      </c>
      <c r="BH204" s="68" t="str">
        <f ca="1">INDEX({"","_","-","="},IF(OR($D204 &gt;= BI$6, $E204 &lt; BH$6), 0, 1)+IF(OR($F204 &gt;= BI$6, $G204 &lt; BH$6), 0, 2)+1)</f>
        <v/>
      </c>
      <c r="BI204" s="68" t="str">
        <f ca="1">INDEX({"","_","-","="},IF(OR($D204 &gt;= BJ$6, $E204 &lt; BI$6), 0, 1)+IF(OR($F204 &gt;= BJ$6, $G204 &lt; BI$6), 0, 2)+1)</f>
        <v/>
      </c>
      <c r="BJ204" s="68" t="str">
        <f ca="1">INDEX({"","_","-","="},IF(OR($D204 &gt;= BK$6, $E204 &lt; BJ$6), 0, 1)+IF(OR($F204 &gt;= BK$6, $G204 &lt; BJ$6), 0, 2)+1)</f>
        <v/>
      </c>
      <c r="BK204" s="68" t="str">
        <f ca="1">INDEX({"","_","-","="},IF(OR($D204 &gt;= BL$6, $E204 &lt; BK$6), 0, 1)+IF(OR($F204 &gt;= BL$6, $G204 &lt; BK$6), 0, 2)+1)</f>
        <v/>
      </c>
      <c r="BL204" s="68" t="str">
        <f ca="1">INDEX({"","_","-","="},IF(OR($D204 &gt;= BM$6, $E204 &lt; BL$6), 0, 1)+IF(OR($F204 &gt;= BM$6, $G204 &lt; BL$6), 0, 2)+1)</f>
        <v/>
      </c>
      <c r="BM204" s="68" t="str">
        <f ca="1">INDEX({"","_","-","="},IF(OR($D204 &gt;= BN$6, $E204 &lt; BM$6), 0, 1)+IF(OR($F204 &gt;= BN$6, $G204 &lt; BM$6), 0, 2)+1)</f>
        <v/>
      </c>
      <c r="BN204" s="68" t="str">
        <f ca="1">INDEX({"","_","-","="},IF(OR($D204 &gt;= BO$6, $E204 &lt; BN$6), 0, 1)+IF(OR($F204 &gt;= BO$6, $G204 &lt; BN$6), 0, 2)+1)</f>
        <v/>
      </c>
      <c r="BO204" s="68" t="str">
        <f ca="1">INDEX({"","_","-","="},IF(OR($D204 &gt;= BP$6, $E204 &lt; BO$6), 0, 1)+IF(OR($F204 &gt;= BP$6, $G204 &lt; BO$6), 0, 2)+1)</f>
        <v/>
      </c>
      <c r="BP204" s="68" t="str">
        <f ca="1">INDEX({"","_","-","="},IF(OR($D204 &gt;= BQ$6, $E204 &lt; BP$6), 0, 1)+IF(OR($F204 &gt;= BQ$6, $G204 &lt; BP$6), 0, 2)+1)</f>
        <v/>
      </c>
      <c r="BQ204" s="68" t="str">
        <f ca="1">INDEX({"","_","-","="},IF(OR($D204 &gt;= BR$6, $E204 &lt; BQ$6), 0, 1)+IF(OR($F204 &gt;= BR$6, $G204 &lt; BQ$6), 0, 2)+1)</f>
        <v/>
      </c>
      <c r="BR204" s="68" t="str">
        <f ca="1">INDEX({"","_","-","="},IF(OR($D204 &gt;= BS$6, $E204 &lt; BR$6), 0, 1)+IF(OR($F204 &gt;= BS$6, $G204 &lt; BR$6), 0, 2)+1)</f>
        <v/>
      </c>
      <c r="BS204" s="68" t="str">
        <f ca="1">INDEX({"","_","-","="},IF(OR($D204 &gt;= BT$6, $E204 &lt; BS$6), 0, 1)+IF(OR($F204 &gt;= BT$6, $G204 &lt; BS$6), 0, 2)+1)</f>
        <v/>
      </c>
      <c r="BT204" s="68" t="str">
        <f ca="1">INDEX({"","_","-","="},IF(OR($D204 &gt;= BU$6, $E204 &lt; BT$6), 0, 1)+IF(OR($F204 &gt;= BU$6, $G204 &lt; BT$6), 0, 2)+1)</f>
        <v/>
      </c>
      <c r="BU204" s="68" t="str">
        <f ca="1">INDEX({"","_","-","="},IF(OR($D204 &gt;= BV$6, $E204 &lt; BU$6), 0, 1)+IF(OR($F204 &gt;= BV$6, $G204 &lt; BU$6), 0, 2)+1)</f>
        <v/>
      </c>
      <c r="BV204" s="68" t="str">
        <f ca="1">INDEX({"","_","-","="},IF(OR($D204 &gt;= BW$6, $E204 &lt; BV$6), 0, 1)+IF(OR($F204 &gt;= BW$6, $G204 &lt; BV$6), 0, 2)+1)</f>
        <v/>
      </c>
      <c r="BW204" s="68" t="str">
        <f ca="1">INDEX({"","_","-","="},IF(OR($D204 &gt;= BX$6, $E204 &lt; BW$6), 0, 1)+IF(OR($F204 &gt;= BX$6, $G204 &lt; BW$6), 0, 2)+1)</f>
        <v/>
      </c>
      <c r="BX204" s="68" t="str">
        <f ca="1">INDEX({"","_","-","="},IF(OR($D204 &gt;= BY$6, $E204 &lt; BX$6), 0, 1)+IF(OR($F204 &gt;= BY$6, $G204 &lt; BX$6), 0, 2)+1)</f>
        <v/>
      </c>
      <c r="BY204" s="68" t="str">
        <f ca="1">INDEX({"","_","-","="},IF(OR($D204 &gt;= BZ$6, $E204 &lt; BY$6), 0, 1)+IF(OR($F204 &gt;= BZ$6, $G204 &lt; BY$6), 0, 2)+1)</f>
        <v/>
      </c>
      <c r="BZ204" s="68" t="str">
        <f ca="1">INDEX({"","_","-","="},IF(OR($D204 &gt;= CA$6, $E204 &lt; BZ$6), 0, 1)+IF(OR($F204 &gt;= CA$6, $G204 &lt; BZ$6), 0, 2)+1)</f>
        <v/>
      </c>
      <c r="CA204" s="68" t="str">
        <f ca="1">INDEX({"","_","-","="},IF(OR($D204 &gt;= CB$6, $E204 &lt; CA$6), 0, 1)+IF(OR($F204 &gt;= CB$6, $G204 &lt; CA$6), 0, 2)+1)</f>
        <v/>
      </c>
      <c r="CB204" s="68" t="str">
        <f ca="1">INDEX({"","_","-","="},IF(OR($D204 &gt;= CC$6, $E204 &lt; CB$6), 0, 1)+IF(OR($F204 &gt;= CC$6, $G204 &lt; CB$6), 0, 2)+1)</f>
        <v/>
      </c>
      <c r="CC204" s="68" t="str">
        <f ca="1">INDEX({"","_","-","="},IF(OR($D204 &gt;= CD$6, $E204 &lt; CC$6), 0, 1)+IF(OR($F204 &gt;= CD$6, $G204 &lt; CC$6), 0, 2)+1)</f>
        <v/>
      </c>
      <c r="CD204" s="68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IF('临-进度'!M200,'临-进度'!$A200,"")</f>
        <v/>
      </c>
      <c r="B205" s="8" t="str">
        <f ca="1">IF('临-进度'!M200,'临-进度'!$B200,"")</f>
        <v/>
      </c>
      <c r="C205" s="8" t="str">
        <f ca="1">IF('临-进度'!M200,'临-进度'!$E200,"")</f>
        <v/>
      </c>
      <c r="D205" s="40" t="str">
        <f ca="1">IF('临-进度'!$M200,'临-进度'!$I200,"")</f>
        <v/>
      </c>
      <c r="E205" s="40" t="str">
        <f ca="1">IF('临-进度'!$M200,'临-进度'!$AE200,"")</f>
        <v/>
      </c>
      <c r="F205" s="40" t="str">
        <f ca="1">IF('临-进度'!$M200,'临-进度'!$J200,"")</f>
        <v/>
      </c>
      <c r="G205" s="73" t="str">
        <f ca="1">IF('临-进度'!$M200,'临-进度'!$AF200,"")</f>
        <v/>
      </c>
      <c r="H205" s="68" t="str">
        <f ca="1">INDEX({"","_","-","="},IF(OR($D205 &gt;= I$6, $E205 &lt; H$6), 0, 1)+IF(OR($F205 &gt;= I$6, $G205 &lt; H$6), 0, 2)+1)</f>
        <v/>
      </c>
      <c r="I205" s="68" t="str">
        <f ca="1">INDEX({"","_","-","="},IF(OR($D205 &gt;= J$6, $E205 &lt; I$6), 0, 1)+IF(OR($F205 &gt;= J$6, $G205 &lt; I$6), 0, 2)+1)</f>
        <v/>
      </c>
      <c r="J205" s="68" t="str">
        <f ca="1">INDEX({"","_","-","="},IF(OR($D205 &gt;= K$6, $E205 &lt; J$6), 0, 1)+IF(OR($F205 &gt;= K$6, $G205 &lt; J$6), 0, 2)+1)</f>
        <v/>
      </c>
      <c r="K205" s="68" t="str">
        <f ca="1">INDEX({"","_","-","="},IF(OR($D205 &gt;= L$6, $E205 &lt; K$6), 0, 1)+IF(OR($F205 &gt;= L$6, $G205 &lt; K$6), 0, 2)+1)</f>
        <v/>
      </c>
      <c r="L205" s="68" t="str">
        <f ca="1">INDEX({"","_","-","="},IF(OR($D205 &gt;= M$6, $E205 &lt; L$6), 0, 1)+IF(OR($F205 &gt;= M$6, $G205 &lt; L$6), 0, 2)+1)</f>
        <v/>
      </c>
      <c r="M205" s="68" t="str">
        <f ca="1">INDEX({"","_","-","="},IF(OR($D205 &gt;= N$6, $E205 &lt; M$6), 0, 1)+IF(OR($F205 &gt;= N$6, $G205 &lt; M$6), 0, 2)+1)</f>
        <v/>
      </c>
      <c r="N205" s="68" t="str">
        <f ca="1">INDEX({"","_","-","="},IF(OR($D205 &gt;= O$6, $E205 &lt; N$6), 0, 1)+IF(OR($F205 &gt;= O$6, $G205 &lt; N$6), 0, 2)+1)</f>
        <v/>
      </c>
      <c r="O205" s="68" t="str">
        <f ca="1">INDEX({"","_","-","="},IF(OR($D205 &gt;= P$6, $E205 &lt; O$6), 0, 1)+IF(OR($F205 &gt;= P$6, $G205 &lt; O$6), 0, 2)+1)</f>
        <v/>
      </c>
      <c r="P205" s="68" t="str">
        <f ca="1">INDEX({"","_","-","="},IF(OR($D205 &gt;= Q$6, $E205 &lt; P$6), 0, 1)+IF(OR($F205 &gt;= Q$6, $G205 &lt; P$6), 0, 2)+1)</f>
        <v/>
      </c>
      <c r="Q205" s="68" t="str">
        <f ca="1">INDEX({"","_","-","="},IF(OR($D205 &gt;= R$6, $E205 &lt; Q$6), 0, 1)+IF(OR($F205 &gt;= R$6, $G205 &lt; Q$6), 0, 2)+1)</f>
        <v/>
      </c>
      <c r="R205" s="68" t="str">
        <f ca="1">INDEX({"","_","-","="},IF(OR($D205 &gt;= S$6, $E205 &lt; R$6), 0, 1)+IF(OR($F205 &gt;= S$6, $G205 &lt; R$6), 0, 2)+1)</f>
        <v/>
      </c>
      <c r="S205" s="68" t="str">
        <f ca="1">INDEX({"","_","-","="},IF(OR($D205 &gt;= T$6, $E205 &lt; S$6), 0, 1)+IF(OR($F205 &gt;= T$6, $G205 &lt; S$6), 0, 2)+1)</f>
        <v/>
      </c>
      <c r="T205" s="68" t="str">
        <f ca="1">INDEX({"","_","-","="},IF(OR($D205 &gt;= U$6, $E205 &lt; T$6), 0, 1)+IF(OR($F205 &gt;= U$6, $G205 &lt; T$6), 0, 2)+1)</f>
        <v/>
      </c>
      <c r="U205" s="68" t="str">
        <f ca="1">INDEX({"","_","-","="},IF(OR($D205 &gt;= V$6, $E205 &lt; U$6), 0, 1)+IF(OR($F205 &gt;= V$6, $G205 &lt; U$6), 0, 2)+1)</f>
        <v/>
      </c>
      <c r="V205" s="68" t="str">
        <f ca="1">INDEX({"","_","-","="},IF(OR($D205 &gt;= W$6, $E205 &lt; V$6), 0, 1)+IF(OR($F205 &gt;= W$6, $G205 &lt; V$6), 0, 2)+1)</f>
        <v/>
      </c>
      <c r="W205" s="68" t="str">
        <f ca="1">INDEX({"","_","-","="},IF(OR($D205 &gt;= X$6, $E205 &lt; W$6), 0, 1)+IF(OR($F205 &gt;= X$6, $G205 &lt; W$6), 0, 2)+1)</f>
        <v/>
      </c>
      <c r="X205" s="68" t="str">
        <f ca="1">INDEX({"","_","-","="},IF(OR($D205 &gt;= Y$6, $E205 &lt; X$6), 0, 1)+IF(OR($F205 &gt;= Y$6, $G205 &lt; X$6), 0, 2)+1)</f>
        <v/>
      </c>
      <c r="Y205" s="68" t="str">
        <f ca="1">INDEX({"","_","-","="},IF(OR($D205 &gt;= Z$6, $E205 &lt; Y$6), 0, 1)+IF(OR($F205 &gt;= Z$6, $G205 &lt; Y$6), 0, 2)+1)</f>
        <v/>
      </c>
      <c r="Z205" s="68" t="str">
        <f ca="1">INDEX({"","_","-","="},IF(OR($D205 &gt;= AA$6, $E205 &lt; Z$6), 0, 1)+IF(OR($F205 &gt;= AA$6, $G205 &lt; Z$6), 0, 2)+1)</f>
        <v/>
      </c>
      <c r="AA205" s="68" t="str">
        <f ca="1">INDEX({"","_","-","="},IF(OR($D205 &gt;= AB$6, $E205 &lt; AA$6), 0, 1)+IF(OR($F205 &gt;= AB$6, $G205 &lt; AA$6), 0, 2)+1)</f>
        <v/>
      </c>
      <c r="AB205" s="68" t="str">
        <f ca="1">INDEX({"","_","-","="},IF(OR($D205 &gt;= AC$6, $E205 &lt; AB$6), 0, 1)+IF(OR($F205 &gt;= AC$6, $G205 &lt; AB$6), 0, 2)+1)</f>
        <v/>
      </c>
      <c r="AC205" s="68" t="str">
        <f ca="1">INDEX({"","_","-","="},IF(OR($D205 &gt;= AD$6, $E205 &lt; AC$6), 0, 1)+IF(OR($F205 &gt;= AD$6, $G205 &lt; AC$6), 0, 2)+1)</f>
        <v/>
      </c>
      <c r="AD205" s="68" t="str">
        <f ca="1">INDEX({"","_","-","="},IF(OR($D205 &gt;= AE$6, $E205 &lt; AD$6), 0, 1)+IF(OR($F205 &gt;= AE$6, $G205 &lt; AD$6), 0, 2)+1)</f>
        <v/>
      </c>
      <c r="AE205" s="68" t="str">
        <f ca="1">INDEX({"","_","-","="},IF(OR($D205 &gt;= AF$6, $E205 &lt; AE$6), 0, 1)+IF(OR($F205 &gt;= AF$6, $G205 &lt; AE$6), 0, 2)+1)</f>
        <v/>
      </c>
      <c r="AF205" s="68" t="str">
        <f ca="1">INDEX({"","_","-","="},IF(OR($D205 &gt;= AG$6, $E205 &lt; AF$6), 0, 1)+IF(OR($F205 &gt;= AG$6, $G205 &lt; AF$6), 0, 2)+1)</f>
        <v/>
      </c>
      <c r="AG205" s="68" t="str">
        <f ca="1">INDEX({"","_","-","="},IF(OR($D205 &gt;= AH$6, $E205 &lt; AG$6), 0, 1)+IF(OR($F205 &gt;= AH$6, $G205 &lt; AG$6), 0, 2)+1)</f>
        <v/>
      </c>
      <c r="AH205" s="68" t="str">
        <f ca="1">INDEX({"","_","-","="},IF(OR($D205 &gt;= AI$6, $E205 &lt; AH$6), 0, 1)+IF(OR($F205 &gt;= AI$6, $G205 &lt; AH$6), 0, 2)+1)</f>
        <v/>
      </c>
      <c r="AI205" s="68" t="str">
        <f ca="1">INDEX({"","_","-","="},IF(OR($D205 &gt;= AJ$6, $E205 &lt; AI$6), 0, 1)+IF(OR($F205 &gt;= AJ$6, $G205 &lt; AI$6), 0, 2)+1)</f>
        <v/>
      </c>
      <c r="AJ205" s="68" t="str">
        <f ca="1">INDEX({"","_","-","="},IF(OR($D205 &gt;= AK$6, $E205 &lt; AJ$6), 0, 1)+IF(OR($F205 &gt;= AK$6, $G205 &lt; AJ$6), 0, 2)+1)</f>
        <v/>
      </c>
      <c r="AK205" s="68" t="str">
        <f ca="1">INDEX({"","_","-","="},IF(OR($D205 &gt;= AL$6, $E205 &lt; AK$6), 0, 1)+IF(OR($F205 &gt;= AL$6, $G205 &lt; AK$6), 0, 2)+1)</f>
        <v/>
      </c>
      <c r="AL205" s="68" t="str">
        <f ca="1">INDEX({"","_","-","="},IF(OR($D205 &gt;= AM$6, $E205 &lt; AL$6), 0, 1)+IF(OR($F205 &gt;= AM$6, $G205 &lt; AL$6), 0, 2)+1)</f>
        <v/>
      </c>
      <c r="AM205" s="68" t="str">
        <f ca="1">INDEX({"","_","-","="},IF(OR($D205 &gt;= AN$6, $E205 &lt; AM$6), 0, 1)+IF(OR($F205 &gt;= AN$6, $G205 &lt; AM$6), 0, 2)+1)</f>
        <v/>
      </c>
      <c r="AN205" s="68" t="str">
        <f ca="1">INDEX({"","_","-","="},IF(OR($D205 &gt;= AO$6, $E205 &lt; AN$6), 0, 1)+IF(OR($F205 &gt;= AO$6, $G205 &lt; AN$6), 0, 2)+1)</f>
        <v/>
      </c>
      <c r="AO205" s="68" t="str">
        <f ca="1">INDEX({"","_","-","="},IF(OR($D205 &gt;= AP$6, $E205 &lt; AO$6), 0, 1)+IF(OR($F205 &gt;= AP$6, $G205 &lt; AO$6), 0, 2)+1)</f>
        <v/>
      </c>
      <c r="AP205" s="68" t="str">
        <f ca="1">INDEX({"","_","-","="},IF(OR($D205 &gt;= AQ$6, $E205 &lt; AP$6), 0, 1)+IF(OR($F205 &gt;= AQ$6, $G205 &lt; AP$6), 0, 2)+1)</f>
        <v/>
      </c>
      <c r="AQ205" s="68" t="str">
        <f ca="1">INDEX({"","_","-","="},IF(OR($D205 &gt;= AR$6, $E205 &lt; AQ$6), 0, 1)+IF(OR($F205 &gt;= AR$6, $G205 &lt; AQ$6), 0, 2)+1)</f>
        <v/>
      </c>
      <c r="AR205" s="68" t="str">
        <f ca="1">INDEX({"","_","-","="},IF(OR($D205 &gt;= AS$6, $E205 &lt; AR$6), 0, 1)+IF(OR($F205 &gt;= AS$6, $G205 &lt; AR$6), 0, 2)+1)</f>
        <v/>
      </c>
      <c r="AS205" s="68" t="str">
        <f ca="1">INDEX({"","_","-","="},IF(OR($D205 &gt;= AT$6, $E205 &lt; AS$6), 0, 1)+IF(OR($F205 &gt;= AT$6, $G205 &lt; AS$6), 0, 2)+1)</f>
        <v/>
      </c>
      <c r="AT205" s="68" t="str">
        <f ca="1">INDEX({"","_","-","="},IF(OR($D205 &gt;= AU$6, $E205 &lt; AT$6), 0, 1)+IF(OR($F205 &gt;= AU$6, $G205 &lt; AT$6), 0, 2)+1)</f>
        <v/>
      </c>
      <c r="AU205" s="68" t="str">
        <f ca="1">INDEX({"","_","-","="},IF(OR($D205 &gt;= AV$6, $E205 &lt; AU$6), 0, 1)+IF(OR($F205 &gt;= AV$6, $G205 &lt; AU$6), 0, 2)+1)</f>
        <v/>
      </c>
      <c r="AV205" s="68" t="str">
        <f ca="1">INDEX({"","_","-","="},IF(OR($D205 &gt;= AW$6, $E205 &lt; AV$6), 0, 1)+IF(OR($F205 &gt;= AW$6, $G205 &lt; AV$6), 0, 2)+1)</f>
        <v/>
      </c>
      <c r="AW205" s="68" t="str">
        <f ca="1">INDEX({"","_","-","="},IF(OR($D205 &gt;= AX$6, $E205 &lt; AW$6), 0, 1)+IF(OR($F205 &gt;= AX$6, $G205 &lt; AW$6), 0, 2)+1)</f>
        <v/>
      </c>
      <c r="AX205" s="68" t="str">
        <f ca="1">INDEX({"","_","-","="},IF(OR($D205 &gt;= AY$6, $E205 &lt; AX$6), 0, 1)+IF(OR($F205 &gt;= AY$6, $G205 &lt; AX$6), 0, 2)+1)</f>
        <v/>
      </c>
      <c r="AY205" s="68" t="str">
        <f ca="1">INDEX({"","_","-","="},IF(OR($D205 &gt;= AZ$6, $E205 &lt; AY$6), 0, 1)+IF(OR($F205 &gt;= AZ$6, $G205 &lt; AY$6), 0, 2)+1)</f>
        <v/>
      </c>
      <c r="AZ205" s="68" t="str">
        <f ca="1">INDEX({"","_","-","="},IF(OR($D205 &gt;= BA$6, $E205 &lt; AZ$6), 0, 1)+IF(OR($F205 &gt;= BA$6, $G205 &lt; AZ$6), 0, 2)+1)</f>
        <v/>
      </c>
      <c r="BA205" s="68" t="str">
        <f ca="1">INDEX({"","_","-","="},IF(OR($D205 &gt;= BB$6, $E205 &lt; BA$6), 0, 1)+IF(OR($F205 &gt;= BB$6, $G205 &lt; BA$6), 0, 2)+1)</f>
        <v/>
      </c>
      <c r="BB205" s="68" t="str">
        <f ca="1">INDEX({"","_","-","="},IF(OR($D205 &gt;= BC$6, $E205 &lt; BB$6), 0, 1)+IF(OR($F205 &gt;= BC$6, $G205 &lt; BB$6), 0, 2)+1)</f>
        <v/>
      </c>
      <c r="BC205" s="68" t="str">
        <f ca="1">INDEX({"","_","-","="},IF(OR($D205 &gt;= BD$6, $E205 &lt; BC$6), 0, 1)+IF(OR($F205 &gt;= BD$6, $G205 &lt; BC$6), 0, 2)+1)</f>
        <v/>
      </c>
      <c r="BD205" s="68" t="str">
        <f ca="1">INDEX({"","_","-","="},IF(OR($D205 &gt;= BE$6, $E205 &lt; BD$6), 0, 1)+IF(OR($F205 &gt;= BE$6, $G205 &lt; BD$6), 0, 2)+1)</f>
        <v/>
      </c>
      <c r="BE205" s="68" t="str">
        <f ca="1">INDEX({"","_","-","="},IF(OR($D205 &gt;= BF$6, $E205 &lt; BE$6), 0, 1)+IF(OR($F205 &gt;= BF$6, $G205 &lt; BE$6), 0, 2)+1)</f>
        <v/>
      </c>
      <c r="BF205" s="68" t="str">
        <f ca="1">INDEX({"","_","-","="},IF(OR($D205 &gt;= BG$6, $E205 &lt; BF$6), 0, 1)+IF(OR($F205 &gt;= BG$6, $G205 &lt; BF$6), 0, 2)+1)</f>
        <v/>
      </c>
      <c r="BG205" s="68" t="str">
        <f ca="1">INDEX({"","_","-","="},IF(OR($D205 &gt;= BH$6, $E205 &lt; BG$6), 0, 1)+IF(OR($F205 &gt;= BH$6, $G205 &lt; BG$6), 0, 2)+1)</f>
        <v/>
      </c>
      <c r="BH205" s="68" t="str">
        <f ca="1">INDEX({"","_","-","="},IF(OR($D205 &gt;= BI$6, $E205 &lt; BH$6), 0, 1)+IF(OR($F205 &gt;= BI$6, $G205 &lt; BH$6), 0, 2)+1)</f>
        <v/>
      </c>
      <c r="BI205" s="68" t="str">
        <f ca="1">INDEX({"","_","-","="},IF(OR($D205 &gt;= BJ$6, $E205 &lt; BI$6), 0, 1)+IF(OR($F205 &gt;= BJ$6, $G205 &lt; BI$6), 0, 2)+1)</f>
        <v/>
      </c>
      <c r="BJ205" s="68" t="str">
        <f ca="1">INDEX({"","_","-","="},IF(OR($D205 &gt;= BK$6, $E205 &lt; BJ$6), 0, 1)+IF(OR($F205 &gt;= BK$6, $G205 &lt; BJ$6), 0, 2)+1)</f>
        <v/>
      </c>
      <c r="BK205" s="68" t="str">
        <f ca="1">INDEX({"","_","-","="},IF(OR($D205 &gt;= BL$6, $E205 &lt; BK$6), 0, 1)+IF(OR($F205 &gt;= BL$6, $G205 &lt; BK$6), 0, 2)+1)</f>
        <v/>
      </c>
      <c r="BL205" s="68" t="str">
        <f ca="1">INDEX({"","_","-","="},IF(OR($D205 &gt;= BM$6, $E205 &lt; BL$6), 0, 1)+IF(OR($F205 &gt;= BM$6, $G205 &lt; BL$6), 0, 2)+1)</f>
        <v/>
      </c>
      <c r="BM205" s="68" t="str">
        <f ca="1">INDEX({"","_","-","="},IF(OR($D205 &gt;= BN$6, $E205 &lt; BM$6), 0, 1)+IF(OR($F205 &gt;= BN$6, $G205 &lt; BM$6), 0, 2)+1)</f>
        <v/>
      </c>
      <c r="BN205" s="68" t="str">
        <f ca="1">INDEX({"","_","-","="},IF(OR($D205 &gt;= BO$6, $E205 &lt; BN$6), 0, 1)+IF(OR($F205 &gt;= BO$6, $G205 &lt; BN$6), 0, 2)+1)</f>
        <v/>
      </c>
      <c r="BO205" s="68" t="str">
        <f ca="1">INDEX({"","_","-","="},IF(OR($D205 &gt;= BP$6, $E205 &lt; BO$6), 0, 1)+IF(OR($F205 &gt;= BP$6, $G205 &lt; BO$6), 0, 2)+1)</f>
        <v/>
      </c>
      <c r="BP205" s="68" t="str">
        <f ca="1">INDEX({"","_","-","="},IF(OR($D205 &gt;= BQ$6, $E205 &lt; BP$6), 0, 1)+IF(OR($F205 &gt;= BQ$6, $G205 &lt; BP$6), 0, 2)+1)</f>
        <v/>
      </c>
      <c r="BQ205" s="68" t="str">
        <f ca="1">INDEX({"","_","-","="},IF(OR($D205 &gt;= BR$6, $E205 &lt; BQ$6), 0, 1)+IF(OR($F205 &gt;= BR$6, $G205 &lt; BQ$6), 0, 2)+1)</f>
        <v/>
      </c>
      <c r="BR205" s="68" t="str">
        <f ca="1">INDEX({"","_","-","="},IF(OR($D205 &gt;= BS$6, $E205 &lt; BR$6), 0, 1)+IF(OR($F205 &gt;= BS$6, $G205 &lt; BR$6), 0, 2)+1)</f>
        <v/>
      </c>
      <c r="BS205" s="68" t="str">
        <f ca="1">INDEX({"","_","-","="},IF(OR($D205 &gt;= BT$6, $E205 &lt; BS$6), 0, 1)+IF(OR($F205 &gt;= BT$6, $G205 &lt; BS$6), 0, 2)+1)</f>
        <v/>
      </c>
      <c r="BT205" s="68" t="str">
        <f ca="1">INDEX({"","_","-","="},IF(OR($D205 &gt;= BU$6, $E205 &lt; BT$6), 0, 1)+IF(OR($F205 &gt;= BU$6, $G205 &lt; BT$6), 0, 2)+1)</f>
        <v/>
      </c>
      <c r="BU205" s="68" t="str">
        <f ca="1">INDEX({"","_","-","="},IF(OR($D205 &gt;= BV$6, $E205 &lt; BU$6), 0, 1)+IF(OR($F205 &gt;= BV$6, $G205 &lt; BU$6), 0, 2)+1)</f>
        <v/>
      </c>
      <c r="BV205" s="68" t="str">
        <f ca="1">INDEX({"","_","-","="},IF(OR($D205 &gt;= BW$6, $E205 &lt; BV$6), 0, 1)+IF(OR($F205 &gt;= BW$6, $G205 &lt; BV$6), 0, 2)+1)</f>
        <v/>
      </c>
      <c r="BW205" s="68" t="str">
        <f ca="1">INDEX({"","_","-","="},IF(OR($D205 &gt;= BX$6, $E205 &lt; BW$6), 0, 1)+IF(OR($F205 &gt;= BX$6, $G205 &lt; BW$6), 0, 2)+1)</f>
        <v/>
      </c>
      <c r="BX205" s="68" t="str">
        <f ca="1">INDEX({"","_","-","="},IF(OR($D205 &gt;= BY$6, $E205 &lt; BX$6), 0, 1)+IF(OR($F205 &gt;= BY$6, $G205 &lt; BX$6), 0, 2)+1)</f>
        <v/>
      </c>
      <c r="BY205" s="68" t="str">
        <f ca="1">INDEX({"","_","-","="},IF(OR($D205 &gt;= BZ$6, $E205 &lt; BY$6), 0, 1)+IF(OR($F205 &gt;= BZ$6, $G205 &lt; BY$6), 0, 2)+1)</f>
        <v/>
      </c>
      <c r="BZ205" s="68" t="str">
        <f ca="1">INDEX({"","_","-","="},IF(OR($D205 &gt;= CA$6, $E205 &lt; BZ$6), 0, 1)+IF(OR($F205 &gt;= CA$6, $G205 &lt; BZ$6), 0, 2)+1)</f>
        <v/>
      </c>
      <c r="CA205" s="68" t="str">
        <f ca="1">INDEX({"","_","-","="},IF(OR($D205 &gt;= CB$6, $E205 &lt; CA$6), 0, 1)+IF(OR($F205 &gt;= CB$6, $G205 &lt; CA$6), 0, 2)+1)</f>
        <v/>
      </c>
      <c r="CB205" s="68" t="str">
        <f ca="1">INDEX({"","_","-","="},IF(OR($D205 &gt;= CC$6, $E205 &lt; CB$6), 0, 1)+IF(OR($F205 &gt;= CC$6, $G205 &lt; CB$6), 0, 2)+1)</f>
        <v/>
      </c>
      <c r="CC205" s="68" t="str">
        <f ca="1">INDEX({"","_","-","="},IF(OR($D205 &gt;= CD$6, $E205 &lt; CC$6), 0, 1)+IF(OR($F205 &gt;= CD$6, $G205 &lt; CC$6), 0, 2)+1)</f>
        <v/>
      </c>
      <c r="CD205" s="68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IF('临-进度'!M201,'临-进度'!$A201,"")</f>
        <v/>
      </c>
      <c r="B206" s="8" t="str">
        <f ca="1">IF('临-进度'!M201,'临-进度'!$B201,"")</f>
        <v/>
      </c>
      <c r="C206" s="8" t="str">
        <f ca="1">IF('临-进度'!M201,'临-进度'!$E201,"")</f>
        <v/>
      </c>
      <c r="D206" s="40" t="str">
        <f ca="1">IF('临-进度'!$M201,'临-进度'!$I201,"")</f>
        <v/>
      </c>
      <c r="E206" s="40" t="str">
        <f ca="1">IF('临-进度'!$M201,'临-进度'!$AE201,"")</f>
        <v/>
      </c>
      <c r="F206" s="40" t="str">
        <f ca="1">IF('临-进度'!$M201,'临-进度'!$J201,"")</f>
        <v/>
      </c>
      <c r="G206" s="73" t="str">
        <f ca="1">IF('临-进度'!$M201,'临-进度'!$AF201,"")</f>
        <v/>
      </c>
      <c r="H206" s="68" t="str">
        <f ca="1">INDEX({"","_","-","="},IF(OR($D206 &gt;= I$6, $E206 &lt; H$6), 0, 1)+IF(OR($F206 &gt;= I$6, $G206 &lt; H$6), 0, 2)+1)</f>
        <v/>
      </c>
      <c r="I206" s="68" t="str">
        <f ca="1">INDEX({"","_","-","="},IF(OR($D206 &gt;= J$6, $E206 &lt; I$6), 0, 1)+IF(OR($F206 &gt;= J$6, $G206 &lt; I$6), 0, 2)+1)</f>
        <v/>
      </c>
      <c r="J206" s="68" t="str">
        <f ca="1">INDEX({"","_","-","="},IF(OR($D206 &gt;= K$6, $E206 &lt; J$6), 0, 1)+IF(OR($F206 &gt;= K$6, $G206 &lt; J$6), 0, 2)+1)</f>
        <v/>
      </c>
      <c r="K206" s="68" t="str">
        <f ca="1">INDEX({"","_","-","="},IF(OR($D206 &gt;= L$6, $E206 &lt; K$6), 0, 1)+IF(OR($F206 &gt;= L$6, $G206 &lt; K$6), 0, 2)+1)</f>
        <v/>
      </c>
      <c r="L206" s="68" t="str">
        <f ca="1">INDEX({"","_","-","="},IF(OR($D206 &gt;= M$6, $E206 &lt; L$6), 0, 1)+IF(OR($F206 &gt;= M$6, $G206 &lt; L$6), 0, 2)+1)</f>
        <v/>
      </c>
      <c r="M206" s="68" t="str">
        <f ca="1">INDEX({"","_","-","="},IF(OR($D206 &gt;= N$6, $E206 &lt; M$6), 0, 1)+IF(OR($F206 &gt;= N$6, $G206 &lt; M$6), 0, 2)+1)</f>
        <v/>
      </c>
      <c r="N206" s="68" t="str">
        <f ca="1">INDEX({"","_","-","="},IF(OR($D206 &gt;= O$6, $E206 &lt; N$6), 0, 1)+IF(OR($F206 &gt;= O$6, $G206 &lt; N$6), 0, 2)+1)</f>
        <v/>
      </c>
      <c r="O206" s="68" t="str">
        <f ca="1">INDEX({"","_","-","="},IF(OR($D206 &gt;= P$6, $E206 &lt; O$6), 0, 1)+IF(OR($F206 &gt;= P$6, $G206 &lt; O$6), 0, 2)+1)</f>
        <v/>
      </c>
      <c r="P206" s="68" t="str">
        <f ca="1">INDEX({"","_","-","="},IF(OR($D206 &gt;= Q$6, $E206 &lt; P$6), 0, 1)+IF(OR($F206 &gt;= Q$6, $G206 &lt; P$6), 0, 2)+1)</f>
        <v/>
      </c>
      <c r="Q206" s="68" t="str">
        <f ca="1">INDEX({"","_","-","="},IF(OR($D206 &gt;= R$6, $E206 &lt; Q$6), 0, 1)+IF(OR($F206 &gt;= R$6, $G206 &lt; Q$6), 0, 2)+1)</f>
        <v/>
      </c>
      <c r="R206" s="68" t="str">
        <f ca="1">INDEX({"","_","-","="},IF(OR($D206 &gt;= S$6, $E206 &lt; R$6), 0, 1)+IF(OR($F206 &gt;= S$6, $G206 &lt; R$6), 0, 2)+1)</f>
        <v/>
      </c>
      <c r="S206" s="68" t="str">
        <f ca="1">INDEX({"","_","-","="},IF(OR($D206 &gt;= T$6, $E206 &lt; S$6), 0, 1)+IF(OR($F206 &gt;= T$6, $G206 &lt; S$6), 0, 2)+1)</f>
        <v/>
      </c>
      <c r="T206" s="68" t="str">
        <f ca="1">INDEX({"","_","-","="},IF(OR($D206 &gt;= U$6, $E206 &lt; T$6), 0, 1)+IF(OR($F206 &gt;= U$6, $G206 &lt; T$6), 0, 2)+1)</f>
        <v/>
      </c>
      <c r="U206" s="68" t="str">
        <f ca="1">INDEX({"","_","-","="},IF(OR($D206 &gt;= V$6, $E206 &lt; U$6), 0, 1)+IF(OR($F206 &gt;= V$6, $G206 &lt; U$6), 0, 2)+1)</f>
        <v/>
      </c>
      <c r="V206" s="68" t="str">
        <f ca="1">INDEX({"","_","-","="},IF(OR($D206 &gt;= W$6, $E206 &lt; V$6), 0, 1)+IF(OR($F206 &gt;= W$6, $G206 &lt; V$6), 0, 2)+1)</f>
        <v/>
      </c>
      <c r="W206" s="68" t="str">
        <f ca="1">INDEX({"","_","-","="},IF(OR($D206 &gt;= X$6, $E206 &lt; W$6), 0, 1)+IF(OR($F206 &gt;= X$6, $G206 &lt; W$6), 0, 2)+1)</f>
        <v/>
      </c>
      <c r="X206" s="68" t="str">
        <f ca="1">INDEX({"","_","-","="},IF(OR($D206 &gt;= Y$6, $E206 &lt; X$6), 0, 1)+IF(OR($F206 &gt;= Y$6, $G206 &lt; X$6), 0, 2)+1)</f>
        <v/>
      </c>
      <c r="Y206" s="68" t="str">
        <f ca="1">INDEX({"","_","-","="},IF(OR($D206 &gt;= Z$6, $E206 &lt; Y$6), 0, 1)+IF(OR($F206 &gt;= Z$6, $G206 &lt; Y$6), 0, 2)+1)</f>
        <v/>
      </c>
      <c r="Z206" s="68" t="str">
        <f ca="1">INDEX({"","_","-","="},IF(OR($D206 &gt;= AA$6, $E206 &lt; Z$6), 0, 1)+IF(OR($F206 &gt;= AA$6, $G206 &lt; Z$6), 0, 2)+1)</f>
        <v/>
      </c>
      <c r="AA206" s="68" t="str">
        <f ca="1">INDEX({"","_","-","="},IF(OR($D206 &gt;= AB$6, $E206 &lt; AA$6), 0, 1)+IF(OR($F206 &gt;= AB$6, $G206 &lt; AA$6), 0, 2)+1)</f>
        <v/>
      </c>
      <c r="AB206" s="68" t="str">
        <f ca="1">INDEX({"","_","-","="},IF(OR($D206 &gt;= AC$6, $E206 &lt; AB$6), 0, 1)+IF(OR($F206 &gt;= AC$6, $G206 &lt; AB$6), 0, 2)+1)</f>
        <v/>
      </c>
      <c r="AC206" s="68" t="str">
        <f ca="1">INDEX({"","_","-","="},IF(OR($D206 &gt;= AD$6, $E206 &lt; AC$6), 0, 1)+IF(OR($F206 &gt;= AD$6, $G206 &lt; AC$6), 0, 2)+1)</f>
        <v/>
      </c>
      <c r="AD206" s="68" t="str">
        <f ca="1">INDEX({"","_","-","="},IF(OR($D206 &gt;= AE$6, $E206 &lt; AD$6), 0, 1)+IF(OR($F206 &gt;= AE$6, $G206 &lt; AD$6), 0, 2)+1)</f>
        <v/>
      </c>
      <c r="AE206" s="68" t="str">
        <f ca="1">INDEX({"","_","-","="},IF(OR($D206 &gt;= AF$6, $E206 &lt; AE$6), 0, 1)+IF(OR($F206 &gt;= AF$6, $G206 &lt; AE$6), 0, 2)+1)</f>
        <v/>
      </c>
      <c r="AF206" s="68" t="str">
        <f ca="1">INDEX({"","_","-","="},IF(OR($D206 &gt;= AG$6, $E206 &lt; AF$6), 0, 1)+IF(OR($F206 &gt;= AG$6, $G206 &lt; AF$6), 0, 2)+1)</f>
        <v/>
      </c>
      <c r="AG206" s="68" t="str">
        <f ca="1">INDEX({"","_","-","="},IF(OR($D206 &gt;= AH$6, $E206 &lt; AG$6), 0, 1)+IF(OR($F206 &gt;= AH$6, $G206 &lt; AG$6), 0, 2)+1)</f>
        <v/>
      </c>
      <c r="AH206" s="68" t="str">
        <f ca="1">INDEX({"","_","-","="},IF(OR($D206 &gt;= AI$6, $E206 &lt; AH$6), 0, 1)+IF(OR($F206 &gt;= AI$6, $G206 &lt; AH$6), 0, 2)+1)</f>
        <v/>
      </c>
      <c r="AI206" s="68" t="str">
        <f ca="1">INDEX({"","_","-","="},IF(OR($D206 &gt;= AJ$6, $E206 &lt; AI$6), 0, 1)+IF(OR($F206 &gt;= AJ$6, $G206 &lt; AI$6), 0, 2)+1)</f>
        <v/>
      </c>
      <c r="AJ206" s="68" t="str">
        <f ca="1">INDEX({"","_","-","="},IF(OR($D206 &gt;= AK$6, $E206 &lt; AJ$6), 0, 1)+IF(OR($F206 &gt;= AK$6, $G206 &lt; AJ$6), 0, 2)+1)</f>
        <v/>
      </c>
      <c r="AK206" s="68" t="str">
        <f ca="1">INDEX({"","_","-","="},IF(OR($D206 &gt;= AL$6, $E206 &lt; AK$6), 0, 1)+IF(OR($F206 &gt;= AL$6, $G206 &lt; AK$6), 0, 2)+1)</f>
        <v/>
      </c>
      <c r="AL206" s="68" t="str">
        <f ca="1">INDEX({"","_","-","="},IF(OR($D206 &gt;= AM$6, $E206 &lt; AL$6), 0, 1)+IF(OR($F206 &gt;= AM$6, $G206 &lt; AL$6), 0, 2)+1)</f>
        <v/>
      </c>
      <c r="AM206" s="68" t="str">
        <f ca="1">INDEX({"","_","-","="},IF(OR($D206 &gt;= AN$6, $E206 &lt; AM$6), 0, 1)+IF(OR($F206 &gt;= AN$6, $G206 &lt; AM$6), 0, 2)+1)</f>
        <v/>
      </c>
      <c r="AN206" s="68" t="str">
        <f ca="1">INDEX({"","_","-","="},IF(OR($D206 &gt;= AO$6, $E206 &lt; AN$6), 0, 1)+IF(OR($F206 &gt;= AO$6, $G206 &lt; AN$6), 0, 2)+1)</f>
        <v/>
      </c>
      <c r="AO206" s="68" t="str">
        <f ca="1">INDEX({"","_","-","="},IF(OR($D206 &gt;= AP$6, $E206 &lt; AO$6), 0, 1)+IF(OR($F206 &gt;= AP$6, $G206 &lt; AO$6), 0, 2)+1)</f>
        <v/>
      </c>
      <c r="AP206" s="68" t="str">
        <f ca="1">INDEX({"","_","-","="},IF(OR($D206 &gt;= AQ$6, $E206 &lt; AP$6), 0, 1)+IF(OR($F206 &gt;= AQ$6, $G206 &lt; AP$6), 0, 2)+1)</f>
        <v/>
      </c>
      <c r="AQ206" s="68" t="str">
        <f ca="1">INDEX({"","_","-","="},IF(OR($D206 &gt;= AR$6, $E206 &lt; AQ$6), 0, 1)+IF(OR($F206 &gt;= AR$6, $G206 &lt; AQ$6), 0, 2)+1)</f>
        <v/>
      </c>
      <c r="AR206" s="68" t="str">
        <f ca="1">INDEX({"","_","-","="},IF(OR($D206 &gt;= AS$6, $E206 &lt; AR$6), 0, 1)+IF(OR($F206 &gt;= AS$6, $G206 &lt; AR$6), 0, 2)+1)</f>
        <v/>
      </c>
      <c r="AS206" s="68" t="str">
        <f ca="1">INDEX({"","_","-","="},IF(OR($D206 &gt;= AT$6, $E206 &lt; AS$6), 0, 1)+IF(OR($F206 &gt;= AT$6, $G206 &lt; AS$6), 0, 2)+1)</f>
        <v/>
      </c>
      <c r="AT206" s="68" t="str">
        <f ca="1">INDEX({"","_","-","="},IF(OR($D206 &gt;= AU$6, $E206 &lt; AT$6), 0, 1)+IF(OR($F206 &gt;= AU$6, $G206 &lt; AT$6), 0, 2)+1)</f>
        <v/>
      </c>
      <c r="AU206" s="68" t="str">
        <f ca="1">INDEX({"","_","-","="},IF(OR($D206 &gt;= AV$6, $E206 &lt; AU$6), 0, 1)+IF(OR($F206 &gt;= AV$6, $G206 &lt; AU$6), 0, 2)+1)</f>
        <v/>
      </c>
      <c r="AV206" s="68" t="str">
        <f ca="1">INDEX({"","_","-","="},IF(OR($D206 &gt;= AW$6, $E206 &lt; AV$6), 0, 1)+IF(OR($F206 &gt;= AW$6, $G206 &lt; AV$6), 0, 2)+1)</f>
        <v/>
      </c>
      <c r="AW206" s="68" t="str">
        <f ca="1">INDEX({"","_","-","="},IF(OR($D206 &gt;= AX$6, $E206 &lt; AW$6), 0, 1)+IF(OR($F206 &gt;= AX$6, $G206 &lt; AW$6), 0, 2)+1)</f>
        <v/>
      </c>
      <c r="AX206" s="68" t="str">
        <f ca="1">INDEX({"","_","-","="},IF(OR($D206 &gt;= AY$6, $E206 &lt; AX$6), 0, 1)+IF(OR($F206 &gt;= AY$6, $G206 &lt; AX$6), 0, 2)+1)</f>
        <v/>
      </c>
      <c r="AY206" s="68" t="str">
        <f ca="1">INDEX({"","_","-","="},IF(OR($D206 &gt;= AZ$6, $E206 &lt; AY$6), 0, 1)+IF(OR($F206 &gt;= AZ$6, $G206 &lt; AY$6), 0, 2)+1)</f>
        <v/>
      </c>
      <c r="AZ206" s="68" t="str">
        <f ca="1">INDEX({"","_","-","="},IF(OR($D206 &gt;= BA$6, $E206 &lt; AZ$6), 0, 1)+IF(OR($F206 &gt;= BA$6, $G206 &lt; AZ$6), 0, 2)+1)</f>
        <v/>
      </c>
      <c r="BA206" s="68" t="str">
        <f ca="1">INDEX({"","_","-","="},IF(OR($D206 &gt;= BB$6, $E206 &lt; BA$6), 0, 1)+IF(OR($F206 &gt;= BB$6, $G206 &lt; BA$6), 0, 2)+1)</f>
        <v/>
      </c>
      <c r="BB206" s="68" t="str">
        <f ca="1">INDEX({"","_","-","="},IF(OR($D206 &gt;= BC$6, $E206 &lt; BB$6), 0, 1)+IF(OR($F206 &gt;= BC$6, $G206 &lt; BB$6), 0, 2)+1)</f>
        <v/>
      </c>
      <c r="BC206" s="68" t="str">
        <f ca="1">INDEX({"","_","-","="},IF(OR($D206 &gt;= BD$6, $E206 &lt; BC$6), 0, 1)+IF(OR($F206 &gt;= BD$6, $G206 &lt; BC$6), 0, 2)+1)</f>
        <v/>
      </c>
      <c r="BD206" s="68" t="str">
        <f ca="1">INDEX({"","_","-","="},IF(OR($D206 &gt;= BE$6, $E206 &lt; BD$6), 0, 1)+IF(OR($F206 &gt;= BE$6, $G206 &lt; BD$6), 0, 2)+1)</f>
        <v/>
      </c>
      <c r="BE206" s="68" t="str">
        <f ca="1">INDEX({"","_","-","="},IF(OR($D206 &gt;= BF$6, $E206 &lt; BE$6), 0, 1)+IF(OR($F206 &gt;= BF$6, $G206 &lt; BE$6), 0, 2)+1)</f>
        <v/>
      </c>
      <c r="BF206" s="68" t="str">
        <f ca="1">INDEX({"","_","-","="},IF(OR($D206 &gt;= BG$6, $E206 &lt; BF$6), 0, 1)+IF(OR($F206 &gt;= BG$6, $G206 &lt; BF$6), 0, 2)+1)</f>
        <v/>
      </c>
      <c r="BG206" s="68" t="str">
        <f ca="1">INDEX({"","_","-","="},IF(OR($D206 &gt;= BH$6, $E206 &lt; BG$6), 0, 1)+IF(OR($F206 &gt;= BH$6, $G206 &lt; BG$6), 0, 2)+1)</f>
        <v/>
      </c>
      <c r="BH206" s="68" t="str">
        <f ca="1">INDEX({"","_","-","="},IF(OR($D206 &gt;= BI$6, $E206 &lt; BH$6), 0, 1)+IF(OR($F206 &gt;= BI$6, $G206 &lt; BH$6), 0, 2)+1)</f>
        <v/>
      </c>
      <c r="BI206" s="68" t="str">
        <f ca="1">INDEX({"","_","-","="},IF(OR($D206 &gt;= BJ$6, $E206 &lt; BI$6), 0, 1)+IF(OR($F206 &gt;= BJ$6, $G206 &lt; BI$6), 0, 2)+1)</f>
        <v/>
      </c>
      <c r="BJ206" s="68" t="str">
        <f ca="1">INDEX({"","_","-","="},IF(OR($D206 &gt;= BK$6, $E206 &lt; BJ$6), 0, 1)+IF(OR($F206 &gt;= BK$6, $G206 &lt; BJ$6), 0, 2)+1)</f>
        <v/>
      </c>
      <c r="BK206" s="68" t="str">
        <f ca="1">INDEX({"","_","-","="},IF(OR($D206 &gt;= BL$6, $E206 &lt; BK$6), 0, 1)+IF(OR($F206 &gt;= BL$6, $G206 &lt; BK$6), 0, 2)+1)</f>
        <v/>
      </c>
      <c r="BL206" s="68" t="str">
        <f ca="1">INDEX({"","_","-","="},IF(OR($D206 &gt;= BM$6, $E206 &lt; BL$6), 0, 1)+IF(OR($F206 &gt;= BM$6, $G206 &lt; BL$6), 0, 2)+1)</f>
        <v/>
      </c>
      <c r="BM206" s="68" t="str">
        <f ca="1">INDEX({"","_","-","="},IF(OR($D206 &gt;= BN$6, $E206 &lt; BM$6), 0, 1)+IF(OR($F206 &gt;= BN$6, $G206 &lt; BM$6), 0, 2)+1)</f>
        <v/>
      </c>
      <c r="BN206" s="68" t="str">
        <f ca="1">INDEX({"","_","-","="},IF(OR($D206 &gt;= BO$6, $E206 &lt; BN$6), 0, 1)+IF(OR($F206 &gt;= BO$6, $G206 &lt; BN$6), 0, 2)+1)</f>
        <v/>
      </c>
      <c r="BO206" s="68" t="str">
        <f ca="1">INDEX({"","_","-","="},IF(OR($D206 &gt;= BP$6, $E206 &lt; BO$6), 0, 1)+IF(OR($F206 &gt;= BP$6, $G206 &lt; BO$6), 0, 2)+1)</f>
        <v/>
      </c>
      <c r="BP206" s="68" t="str">
        <f ca="1">INDEX({"","_","-","="},IF(OR($D206 &gt;= BQ$6, $E206 &lt; BP$6), 0, 1)+IF(OR($F206 &gt;= BQ$6, $G206 &lt; BP$6), 0, 2)+1)</f>
        <v/>
      </c>
      <c r="BQ206" s="68" t="str">
        <f ca="1">INDEX({"","_","-","="},IF(OR($D206 &gt;= BR$6, $E206 &lt; BQ$6), 0, 1)+IF(OR($F206 &gt;= BR$6, $G206 &lt; BQ$6), 0, 2)+1)</f>
        <v/>
      </c>
      <c r="BR206" s="68" t="str">
        <f ca="1">INDEX({"","_","-","="},IF(OR($D206 &gt;= BS$6, $E206 &lt; BR$6), 0, 1)+IF(OR($F206 &gt;= BS$6, $G206 &lt; BR$6), 0, 2)+1)</f>
        <v/>
      </c>
      <c r="BS206" s="68" t="str">
        <f ca="1">INDEX({"","_","-","="},IF(OR($D206 &gt;= BT$6, $E206 &lt; BS$6), 0, 1)+IF(OR($F206 &gt;= BT$6, $G206 &lt; BS$6), 0, 2)+1)</f>
        <v/>
      </c>
      <c r="BT206" s="68" t="str">
        <f ca="1">INDEX({"","_","-","="},IF(OR($D206 &gt;= BU$6, $E206 &lt; BT$6), 0, 1)+IF(OR($F206 &gt;= BU$6, $G206 &lt; BT$6), 0, 2)+1)</f>
        <v/>
      </c>
      <c r="BU206" s="68" t="str">
        <f ca="1">INDEX({"","_","-","="},IF(OR($D206 &gt;= BV$6, $E206 &lt; BU$6), 0, 1)+IF(OR($F206 &gt;= BV$6, $G206 &lt; BU$6), 0, 2)+1)</f>
        <v/>
      </c>
      <c r="BV206" s="68" t="str">
        <f ca="1">INDEX({"","_","-","="},IF(OR($D206 &gt;= BW$6, $E206 &lt; BV$6), 0, 1)+IF(OR($F206 &gt;= BW$6, $G206 &lt; BV$6), 0, 2)+1)</f>
        <v/>
      </c>
      <c r="BW206" s="68" t="str">
        <f ca="1">INDEX({"","_","-","="},IF(OR($D206 &gt;= BX$6, $E206 &lt; BW$6), 0, 1)+IF(OR($F206 &gt;= BX$6, $G206 &lt; BW$6), 0, 2)+1)</f>
        <v/>
      </c>
      <c r="BX206" s="68" t="str">
        <f ca="1">INDEX({"","_","-","="},IF(OR($D206 &gt;= BY$6, $E206 &lt; BX$6), 0, 1)+IF(OR($F206 &gt;= BY$6, $G206 &lt; BX$6), 0, 2)+1)</f>
        <v/>
      </c>
      <c r="BY206" s="68" t="str">
        <f ca="1">INDEX({"","_","-","="},IF(OR($D206 &gt;= BZ$6, $E206 &lt; BY$6), 0, 1)+IF(OR($F206 &gt;= BZ$6, $G206 &lt; BY$6), 0, 2)+1)</f>
        <v/>
      </c>
      <c r="BZ206" s="68" t="str">
        <f ca="1">INDEX({"","_","-","="},IF(OR($D206 &gt;= CA$6, $E206 &lt; BZ$6), 0, 1)+IF(OR($F206 &gt;= CA$6, $G206 &lt; BZ$6), 0, 2)+1)</f>
        <v/>
      </c>
      <c r="CA206" s="68" t="str">
        <f ca="1">INDEX({"","_","-","="},IF(OR($D206 &gt;= CB$6, $E206 &lt; CA$6), 0, 1)+IF(OR($F206 &gt;= CB$6, $G206 &lt; CA$6), 0, 2)+1)</f>
        <v/>
      </c>
      <c r="CB206" s="68" t="str">
        <f ca="1">INDEX({"","_","-","="},IF(OR($D206 &gt;= CC$6, $E206 &lt; CB$6), 0, 1)+IF(OR($F206 &gt;= CC$6, $G206 &lt; CB$6), 0, 2)+1)</f>
        <v/>
      </c>
      <c r="CC206" s="68" t="str">
        <f ca="1">INDEX({"","_","-","="},IF(OR($D206 &gt;= CD$6, $E206 &lt; CC$6), 0, 1)+IF(OR($F206 &gt;= CD$6, $G206 &lt; CC$6), 0, 2)+1)</f>
        <v/>
      </c>
      <c r="CD206" s="68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IF('临-进度'!M202,'临-进度'!$A202,"")</f>
        <v/>
      </c>
      <c r="B207" s="8" t="str">
        <f ca="1">IF('临-进度'!M202,'临-进度'!$B202,"")</f>
        <v/>
      </c>
      <c r="C207" s="8" t="str">
        <f ca="1">IF('临-进度'!M202,'临-进度'!$E202,"")</f>
        <v/>
      </c>
      <c r="D207" s="40" t="str">
        <f ca="1">IF('临-进度'!$M202,'临-进度'!$I202,"")</f>
        <v/>
      </c>
      <c r="E207" s="40" t="str">
        <f ca="1">IF('临-进度'!$M202,'临-进度'!$AE202,"")</f>
        <v/>
      </c>
      <c r="F207" s="40" t="str">
        <f ca="1">IF('临-进度'!$M202,'临-进度'!$J202,"")</f>
        <v/>
      </c>
      <c r="G207" s="73" t="str">
        <f ca="1">IF('临-进度'!$M202,'临-进度'!$AF202,"")</f>
        <v/>
      </c>
      <c r="H207" s="68" t="str">
        <f ca="1">INDEX({"","_","-","="},IF(OR($D207 &gt;= I$6, $E207 &lt; H$6), 0, 1)+IF(OR($F207 &gt;= I$6, $G207 &lt; H$6), 0, 2)+1)</f>
        <v/>
      </c>
      <c r="I207" s="68" t="str">
        <f ca="1">INDEX({"","_","-","="},IF(OR($D207 &gt;= J$6, $E207 &lt; I$6), 0, 1)+IF(OR($F207 &gt;= J$6, $G207 &lt; I$6), 0, 2)+1)</f>
        <v/>
      </c>
      <c r="J207" s="68" t="str">
        <f ca="1">INDEX({"","_","-","="},IF(OR($D207 &gt;= K$6, $E207 &lt; J$6), 0, 1)+IF(OR($F207 &gt;= K$6, $G207 &lt; J$6), 0, 2)+1)</f>
        <v/>
      </c>
      <c r="K207" s="68" t="str">
        <f ca="1">INDEX({"","_","-","="},IF(OR($D207 &gt;= L$6, $E207 &lt; K$6), 0, 1)+IF(OR($F207 &gt;= L$6, $G207 &lt; K$6), 0, 2)+1)</f>
        <v/>
      </c>
      <c r="L207" s="68" t="str">
        <f ca="1">INDEX({"","_","-","="},IF(OR($D207 &gt;= M$6, $E207 &lt; L$6), 0, 1)+IF(OR($F207 &gt;= M$6, $G207 &lt; L$6), 0, 2)+1)</f>
        <v/>
      </c>
      <c r="M207" s="68" t="str">
        <f ca="1">INDEX({"","_","-","="},IF(OR($D207 &gt;= N$6, $E207 &lt; M$6), 0, 1)+IF(OR($F207 &gt;= N$6, $G207 &lt; M$6), 0, 2)+1)</f>
        <v/>
      </c>
      <c r="N207" s="68" t="str">
        <f ca="1">INDEX({"","_","-","="},IF(OR($D207 &gt;= O$6, $E207 &lt; N$6), 0, 1)+IF(OR($F207 &gt;= O$6, $G207 &lt; N$6), 0, 2)+1)</f>
        <v/>
      </c>
      <c r="O207" s="68" t="str">
        <f ca="1">INDEX({"","_","-","="},IF(OR($D207 &gt;= P$6, $E207 &lt; O$6), 0, 1)+IF(OR($F207 &gt;= P$6, $G207 &lt; O$6), 0, 2)+1)</f>
        <v/>
      </c>
      <c r="P207" s="68" t="str">
        <f ca="1">INDEX({"","_","-","="},IF(OR($D207 &gt;= Q$6, $E207 &lt; P$6), 0, 1)+IF(OR($F207 &gt;= Q$6, $G207 &lt; P$6), 0, 2)+1)</f>
        <v/>
      </c>
      <c r="Q207" s="68" t="str">
        <f ca="1">INDEX({"","_","-","="},IF(OR($D207 &gt;= R$6, $E207 &lt; Q$6), 0, 1)+IF(OR($F207 &gt;= R$6, $G207 &lt; Q$6), 0, 2)+1)</f>
        <v/>
      </c>
      <c r="R207" s="68" t="str">
        <f ca="1">INDEX({"","_","-","="},IF(OR($D207 &gt;= S$6, $E207 &lt; R$6), 0, 1)+IF(OR($F207 &gt;= S$6, $G207 &lt; R$6), 0, 2)+1)</f>
        <v/>
      </c>
      <c r="S207" s="68" t="str">
        <f ca="1">INDEX({"","_","-","="},IF(OR($D207 &gt;= T$6, $E207 &lt; S$6), 0, 1)+IF(OR($F207 &gt;= T$6, $G207 &lt; S$6), 0, 2)+1)</f>
        <v/>
      </c>
      <c r="T207" s="68" t="str">
        <f ca="1">INDEX({"","_","-","="},IF(OR($D207 &gt;= U$6, $E207 &lt; T$6), 0, 1)+IF(OR($F207 &gt;= U$6, $G207 &lt; T$6), 0, 2)+1)</f>
        <v/>
      </c>
      <c r="U207" s="68" t="str">
        <f ca="1">INDEX({"","_","-","="},IF(OR($D207 &gt;= V$6, $E207 &lt; U$6), 0, 1)+IF(OR($F207 &gt;= V$6, $G207 &lt; U$6), 0, 2)+1)</f>
        <v/>
      </c>
      <c r="V207" s="68" t="str">
        <f ca="1">INDEX({"","_","-","="},IF(OR($D207 &gt;= W$6, $E207 &lt; V$6), 0, 1)+IF(OR($F207 &gt;= W$6, $G207 &lt; V$6), 0, 2)+1)</f>
        <v/>
      </c>
      <c r="W207" s="68" t="str">
        <f ca="1">INDEX({"","_","-","="},IF(OR($D207 &gt;= X$6, $E207 &lt; W$6), 0, 1)+IF(OR($F207 &gt;= X$6, $G207 &lt; W$6), 0, 2)+1)</f>
        <v/>
      </c>
      <c r="X207" s="68" t="str">
        <f ca="1">INDEX({"","_","-","="},IF(OR($D207 &gt;= Y$6, $E207 &lt; X$6), 0, 1)+IF(OR($F207 &gt;= Y$6, $G207 &lt; X$6), 0, 2)+1)</f>
        <v/>
      </c>
      <c r="Y207" s="68" t="str">
        <f ca="1">INDEX({"","_","-","="},IF(OR($D207 &gt;= Z$6, $E207 &lt; Y$6), 0, 1)+IF(OR($F207 &gt;= Z$6, $G207 &lt; Y$6), 0, 2)+1)</f>
        <v/>
      </c>
      <c r="Z207" s="68" t="str">
        <f ca="1">INDEX({"","_","-","="},IF(OR($D207 &gt;= AA$6, $E207 &lt; Z$6), 0, 1)+IF(OR($F207 &gt;= AA$6, $G207 &lt; Z$6), 0, 2)+1)</f>
        <v/>
      </c>
      <c r="AA207" s="68" t="str">
        <f ca="1">INDEX({"","_","-","="},IF(OR($D207 &gt;= AB$6, $E207 &lt; AA$6), 0, 1)+IF(OR($F207 &gt;= AB$6, $G207 &lt; AA$6), 0, 2)+1)</f>
        <v/>
      </c>
      <c r="AB207" s="68" t="str">
        <f ca="1">INDEX({"","_","-","="},IF(OR($D207 &gt;= AC$6, $E207 &lt; AB$6), 0, 1)+IF(OR($F207 &gt;= AC$6, $G207 &lt; AB$6), 0, 2)+1)</f>
        <v/>
      </c>
      <c r="AC207" s="68" t="str">
        <f ca="1">INDEX({"","_","-","="},IF(OR($D207 &gt;= AD$6, $E207 &lt; AC$6), 0, 1)+IF(OR($F207 &gt;= AD$6, $G207 &lt; AC$6), 0, 2)+1)</f>
        <v/>
      </c>
      <c r="AD207" s="68" t="str">
        <f ca="1">INDEX({"","_","-","="},IF(OR($D207 &gt;= AE$6, $E207 &lt; AD$6), 0, 1)+IF(OR($F207 &gt;= AE$6, $G207 &lt; AD$6), 0, 2)+1)</f>
        <v/>
      </c>
      <c r="AE207" s="68" t="str">
        <f ca="1">INDEX({"","_","-","="},IF(OR($D207 &gt;= AF$6, $E207 &lt; AE$6), 0, 1)+IF(OR($F207 &gt;= AF$6, $G207 &lt; AE$6), 0, 2)+1)</f>
        <v/>
      </c>
      <c r="AF207" s="68" t="str">
        <f ca="1">INDEX({"","_","-","="},IF(OR($D207 &gt;= AG$6, $E207 &lt; AF$6), 0, 1)+IF(OR($F207 &gt;= AG$6, $G207 &lt; AF$6), 0, 2)+1)</f>
        <v/>
      </c>
      <c r="AG207" s="68" t="str">
        <f ca="1">INDEX({"","_","-","="},IF(OR($D207 &gt;= AH$6, $E207 &lt; AG$6), 0, 1)+IF(OR($F207 &gt;= AH$6, $G207 &lt; AG$6), 0, 2)+1)</f>
        <v/>
      </c>
      <c r="AH207" s="68" t="str">
        <f ca="1">INDEX({"","_","-","="},IF(OR($D207 &gt;= AI$6, $E207 &lt; AH$6), 0, 1)+IF(OR($F207 &gt;= AI$6, $G207 &lt; AH$6), 0, 2)+1)</f>
        <v/>
      </c>
      <c r="AI207" s="68" t="str">
        <f ca="1">INDEX({"","_","-","="},IF(OR($D207 &gt;= AJ$6, $E207 &lt; AI$6), 0, 1)+IF(OR($F207 &gt;= AJ$6, $G207 &lt; AI$6), 0, 2)+1)</f>
        <v/>
      </c>
      <c r="AJ207" s="68" t="str">
        <f ca="1">INDEX({"","_","-","="},IF(OR($D207 &gt;= AK$6, $E207 &lt; AJ$6), 0, 1)+IF(OR($F207 &gt;= AK$6, $G207 &lt; AJ$6), 0, 2)+1)</f>
        <v/>
      </c>
      <c r="AK207" s="68" t="str">
        <f ca="1">INDEX({"","_","-","="},IF(OR($D207 &gt;= AL$6, $E207 &lt; AK$6), 0, 1)+IF(OR($F207 &gt;= AL$6, $G207 &lt; AK$6), 0, 2)+1)</f>
        <v/>
      </c>
      <c r="AL207" s="68" t="str">
        <f ca="1">INDEX({"","_","-","="},IF(OR($D207 &gt;= AM$6, $E207 &lt; AL$6), 0, 1)+IF(OR($F207 &gt;= AM$6, $G207 &lt; AL$6), 0, 2)+1)</f>
        <v/>
      </c>
      <c r="AM207" s="68" t="str">
        <f ca="1">INDEX({"","_","-","="},IF(OR($D207 &gt;= AN$6, $E207 &lt; AM$6), 0, 1)+IF(OR($F207 &gt;= AN$6, $G207 &lt; AM$6), 0, 2)+1)</f>
        <v/>
      </c>
      <c r="AN207" s="68" t="str">
        <f ca="1">INDEX({"","_","-","="},IF(OR($D207 &gt;= AO$6, $E207 &lt; AN$6), 0, 1)+IF(OR($F207 &gt;= AO$6, $G207 &lt; AN$6), 0, 2)+1)</f>
        <v/>
      </c>
      <c r="AO207" s="68" t="str">
        <f ca="1">INDEX({"","_","-","="},IF(OR($D207 &gt;= AP$6, $E207 &lt; AO$6), 0, 1)+IF(OR($F207 &gt;= AP$6, $G207 &lt; AO$6), 0, 2)+1)</f>
        <v/>
      </c>
      <c r="AP207" s="68" t="str">
        <f ca="1">INDEX({"","_","-","="},IF(OR($D207 &gt;= AQ$6, $E207 &lt; AP$6), 0, 1)+IF(OR($F207 &gt;= AQ$6, $G207 &lt; AP$6), 0, 2)+1)</f>
        <v/>
      </c>
      <c r="AQ207" s="68" t="str">
        <f ca="1">INDEX({"","_","-","="},IF(OR($D207 &gt;= AR$6, $E207 &lt; AQ$6), 0, 1)+IF(OR($F207 &gt;= AR$6, $G207 &lt; AQ$6), 0, 2)+1)</f>
        <v/>
      </c>
      <c r="AR207" s="68" t="str">
        <f ca="1">INDEX({"","_","-","="},IF(OR($D207 &gt;= AS$6, $E207 &lt; AR$6), 0, 1)+IF(OR($F207 &gt;= AS$6, $G207 &lt; AR$6), 0, 2)+1)</f>
        <v/>
      </c>
      <c r="AS207" s="68" t="str">
        <f ca="1">INDEX({"","_","-","="},IF(OR($D207 &gt;= AT$6, $E207 &lt; AS$6), 0, 1)+IF(OR($F207 &gt;= AT$6, $G207 &lt; AS$6), 0, 2)+1)</f>
        <v/>
      </c>
      <c r="AT207" s="68" t="str">
        <f ca="1">INDEX({"","_","-","="},IF(OR($D207 &gt;= AU$6, $E207 &lt; AT$6), 0, 1)+IF(OR($F207 &gt;= AU$6, $G207 &lt; AT$6), 0, 2)+1)</f>
        <v/>
      </c>
      <c r="AU207" s="68" t="str">
        <f ca="1">INDEX({"","_","-","="},IF(OR($D207 &gt;= AV$6, $E207 &lt; AU$6), 0, 1)+IF(OR($F207 &gt;= AV$6, $G207 &lt; AU$6), 0, 2)+1)</f>
        <v/>
      </c>
      <c r="AV207" s="68" t="str">
        <f ca="1">INDEX({"","_","-","="},IF(OR($D207 &gt;= AW$6, $E207 &lt; AV$6), 0, 1)+IF(OR($F207 &gt;= AW$6, $G207 &lt; AV$6), 0, 2)+1)</f>
        <v/>
      </c>
      <c r="AW207" s="68" t="str">
        <f ca="1">INDEX({"","_","-","="},IF(OR($D207 &gt;= AX$6, $E207 &lt; AW$6), 0, 1)+IF(OR($F207 &gt;= AX$6, $G207 &lt; AW$6), 0, 2)+1)</f>
        <v/>
      </c>
      <c r="AX207" s="68" t="str">
        <f ca="1">INDEX({"","_","-","="},IF(OR($D207 &gt;= AY$6, $E207 &lt; AX$6), 0, 1)+IF(OR($F207 &gt;= AY$6, $G207 &lt; AX$6), 0, 2)+1)</f>
        <v/>
      </c>
      <c r="AY207" s="68" t="str">
        <f ca="1">INDEX({"","_","-","="},IF(OR($D207 &gt;= AZ$6, $E207 &lt; AY$6), 0, 1)+IF(OR($F207 &gt;= AZ$6, $G207 &lt; AY$6), 0, 2)+1)</f>
        <v/>
      </c>
      <c r="AZ207" s="68" t="str">
        <f ca="1">INDEX({"","_","-","="},IF(OR($D207 &gt;= BA$6, $E207 &lt; AZ$6), 0, 1)+IF(OR($F207 &gt;= BA$6, $G207 &lt; AZ$6), 0, 2)+1)</f>
        <v/>
      </c>
      <c r="BA207" s="68" t="str">
        <f ca="1">INDEX({"","_","-","="},IF(OR($D207 &gt;= BB$6, $E207 &lt; BA$6), 0, 1)+IF(OR($F207 &gt;= BB$6, $G207 &lt; BA$6), 0, 2)+1)</f>
        <v/>
      </c>
      <c r="BB207" s="68" t="str">
        <f ca="1">INDEX({"","_","-","="},IF(OR($D207 &gt;= BC$6, $E207 &lt; BB$6), 0, 1)+IF(OR($F207 &gt;= BC$6, $G207 &lt; BB$6), 0, 2)+1)</f>
        <v/>
      </c>
      <c r="BC207" s="68" t="str">
        <f ca="1">INDEX({"","_","-","="},IF(OR($D207 &gt;= BD$6, $E207 &lt; BC$6), 0, 1)+IF(OR($F207 &gt;= BD$6, $G207 &lt; BC$6), 0, 2)+1)</f>
        <v/>
      </c>
      <c r="BD207" s="68" t="str">
        <f ca="1">INDEX({"","_","-","="},IF(OR($D207 &gt;= BE$6, $E207 &lt; BD$6), 0, 1)+IF(OR($F207 &gt;= BE$6, $G207 &lt; BD$6), 0, 2)+1)</f>
        <v/>
      </c>
      <c r="BE207" s="68" t="str">
        <f ca="1">INDEX({"","_","-","="},IF(OR($D207 &gt;= BF$6, $E207 &lt; BE$6), 0, 1)+IF(OR($F207 &gt;= BF$6, $G207 &lt; BE$6), 0, 2)+1)</f>
        <v/>
      </c>
      <c r="BF207" s="68" t="str">
        <f ca="1">INDEX({"","_","-","="},IF(OR($D207 &gt;= BG$6, $E207 &lt; BF$6), 0, 1)+IF(OR($F207 &gt;= BG$6, $G207 &lt; BF$6), 0, 2)+1)</f>
        <v/>
      </c>
      <c r="BG207" s="68" t="str">
        <f ca="1">INDEX({"","_","-","="},IF(OR($D207 &gt;= BH$6, $E207 &lt; BG$6), 0, 1)+IF(OR($F207 &gt;= BH$6, $G207 &lt; BG$6), 0, 2)+1)</f>
        <v/>
      </c>
      <c r="BH207" s="68" t="str">
        <f ca="1">INDEX({"","_","-","="},IF(OR($D207 &gt;= BI$6, $E207 &lt; BH$6), 0, 1)+IF(OR($F207 &gt;= BI$6, $G207 &lt; BH$6), 0, 2)+1)</f>
        <v/>
      </c>
      <c r="BI207" s="68" t="str">
        <f ca="1">INDEX({"","_","-","="},IF(OR($D207 &gt;= BJ$6, $E207 &lt; BI$6), 0, 1)+IF(OR($F207 &gt;= BJ$6, $G207 &lt; BI$6), 0, 2)+1)</f>
        <v/>
      </c>
      <c r="BJ207" s="68" t="str">
        <f ca="1">INDEX({"","_","-","="},IF(OR($D207 &gt;= BK$6, $E207 &lt; BJ$6), 0, 1)+IF(OR($F207 &gt;= BK$6, $G207 &lt; BJ$6), 0, 2)+1)</f>
        <v/>
      </c>
      <c r="BK207" s="68" t="str">
        <f ca="1">INDEX({"","_","-","="},IF(OR($D207 &gt;= BL$6, $E207 &lt; BK$6), 0, 1)+IF(OR($F207 &gt;= BL$6, $G207 &lt; BK$6), 0, 2)+1)</f>
        <v/>
      </c>
      <c r="BL207" s="68" t="str">
        <f ca="1">INDEX({"","_","-","="},IF(OR($D207 &gt;= BM$6, $E207 &lt; BL$6), 0, 1)+IF(OR($F207 &gt;= BM$6, $G207 &lt; BL$6), 0, 2)+1)</f>
        <v/>
      </c>
      <c r="BM207" s="68" t="str">
        <f ca="1">INDEX({"","_","-","="},IF(OR($D207 &gt;= BN$6, $E207 &lt; BM$6), 0, 1)+IF(OR($F207 &gt;= BN$6, $G207 &lt; BM$6), 0, 2)+1)</f>
        <v/>
      </c>
      <c r="BN207" s="68" t="str">
        <f ca="1">INDEX({"","_","-","="},IF(OR($D207 &gt;= BO$6, $E207 &lt; BN$6), 0, 1)+IF(OR($F207 &gt;= BO$6, $G207 &lt; BN$6), 0, 2)+1)</f>
        <v/>
      </c>
      <c r="BO207" s="68" t="str">
        <f ca="1">INDEX({"","_","-","="},IF(OR($D207 &gt;= BP$6, $E207 &lt; BO$6), 0, 1)+IF(OR($F207 &gt;= BP$6, $G207 &lt; BO$6), 0, 2)+1)</f>
        <v/>
      </c>
      <c r="BP207" s="68" t="str">
        <f ca="1">INDEX({"","_","-","="},IF(OR($D207 &gt;= BQ$6, $E207 &lt; BP$6), 0, 1)+IF(OR($F207 &gt;= BQ$6, $G207 &lt; BP$6), 0, 2)+1)</f>
        <v/>
      </c>
      <c r="BQ207" s="68" t="str">
        <f ca="1">INDEX({"","_","-","="},IF(OR($D207 &gt;= BR$6, $E207 &lt; BQ$6), 0, 1)+IF(OR($F207 &gt;= BR$6, $G207 &lt; BQ$6), 0, 2)+1)</f>
        <v/>
      </c>
      <c r="BR207" s="68" t="str">
        <f ca="1">INDEX({"","_","-","="},IF(OR($D207 &gt;= BS$6, $E207 &lt; BR$6), 0, 1)+IF(OR($F207 &gt;= BS$6, $G207 &lt; BR$6), 0, 2)+1)</f>
        <v/>
      </c>
      <c r="BS207" s="68" t="str">
        <f ca="1">INDEX({"","_","-","="},IF(OR($D207 &gt;= BT$6, $E207 &lt; BS$6), 0, 1)+IF(OR($F207 &gt;= BT$6, $G207 &lt; BS$6), 0, 2)+1)</f>
        <v/>
      </c>
      <c r="BT207" s="68" t="str">
        <f ca="1">INDEX({"","_","-","="},IF(OR($D207 &gt;= BU$6, $E207 &lt; BT$6), 0, 1)+IF(OR($F207 &gt;= BU$6, $G207 &lt; BT$6), 0, 2)+1)</f>
        <v/>
      </c>
      <c r="BU207" s="68" t="str">
        <f ca="1">INDEX({"","_","-","="},IF(OR($D207 &gt;= BV$6, $E207 &lt; BU$6), 0, 1)+IF(OR($F207 &gt;= BV$6, $G207 &lt; BU$6), 0, 2)+1)</f>
        <v/>
      </c>
      <c r="BV207" s="68" t="str">
        <f ca="1">INDEX({"","_","-","="},IF(OR($D207 &gt;= BW$6, $E207 &lt; BV$6), 0, 1)+IF(OR($F207 &gt;= BW$6, $G207 &lt; BV$6), 0, 2)+1)</f>
        <v/>
      </c>
      <c r="BW207" s="68" t="str">
        <f ca="1">INDEX({"","_","-","="},IF(OR($D207 &gt;= BX$6, $E207 &lt; BW$6), 0, 1)+IF(OR($F207 &gt;= BX$6, $G207 &lt; BW$6), 0, 2)+1)</f>
        <v/>
      </c>
      <c r="BX207" s="68" t="str">
        <f ca="1">INDEX({"","_","-","="},IF(OR($D207 &gt;= BY$6, $E207 &lt; BX$6), 0, 1)+IF(OR($F207 &gt;= BY$6, $G207 &lt; BX$6), 0, 2)+1)</f>
        <v/>
      </c>
      <c r="BY207" s="68" t="str">
        <f ca="1">INDEX({"","_","-","="},IF(OR($D207 &gt;= BZ$6, $E207 &lt; BY$6), 0, 1)+IF(OR($F207 &gt;= BZ$6, $G207 &lt; BY$6), 0, 2)+1)</f>
        <v/>
      </c>
      <c r="BZ207" s="68" t="str">
        <f ca="1">INDEX({"","_","-","="},IF(OR($D207 &gt;= CA$6, $E207 &lt; BZ$6), 0, 1)+IF(OR($F207 &gt;= CA$6, $G207 &lt; BZ$6), 0, 2)+1)</f>
        <v/>
      </c>
      <c r="CA207" s="68" t="str">
        <f ca="1">INDEX({"","_","-","="},IF(OR($D207 &gt;= CB$6, $E207 &lt; CA$6), 0, 1)+IF(OR($F207 &gt;= CB$6, $G207 &lt; CA$6), 0, 2)+1)</f>
        <v/>
      </c>
      <c r="CB207" s="68" t="str">
        <f ca="1">INDEX({"","_","-","="},IF(OR($D207 &gt;= CC$6, $E207 &lt; CB$6), 0, 1)+IF(OR($F207 &gt;= CC$6, $G207 &lt; CB$6), 0, 2)+1)</f>
        <v/>
      </c>
      <c r="CC207" s="68" t="str">
        <f ca="1">INDEX({"","_","-","="},IF(OR($D207 &gt;= CD$6, $E207 &lt; CC$6), 0, 1)+IF(OR($F207 &gt;= CD$6, $G207 &lt; CC$6), 0, 2)+1)</f>
        <v/>
      </c>
      <c r="CD207" s="68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IF('临-进度'!M203,'临-进度'!$A203,"")</f>
        <v/>
      </c>
      <c r="B208" s="8" t="str">
        <f ca="1">IF('临-进度'!M203,'临-进度'!$B203,"")</f>
        <v/>
      </c>
      <c r="C208" s="8" t="str">
        <f ca="1">IF('临-进度'!M203,'临-进度'!$E203,"")</f>
        <v/>
      </c>
      <c r="D208" s="40" t="str">
        <f ca="1">IF('临-进度'!$M203,'临-进度'!$I203,"")</f>
        <v/>
      </c>
      <c r="E208" s="40" t="str">
        <f ca="1">IF('临-进度'!$M203,'临-进度'!$AE203,"")</f>
        <v/>
      </c>
      <c r="F208" s="40" t="str">
        <f ca="1">IF('临-进度'!$M203,'临-进度'!$J203,"")</f>
        <v/>
      </c>
      <c r="G208" s="73" t="str">
        <f ca="1">IF('临-进度'!$M203,'临-进度'!$AF203,"")</f>
        <v/>
      </c>
      <c r="H208" s="68" t="str">
        <f ca="1">INDEX({"","_","-","="},IF(OR($D208 &gt;= I$6, $E208 &lt; H$6), 0, 1)+IF(OR($F208 &gt;= I$6, $G208 &lt; H$6), 0, 2)+1)</f>
        <v/>
      </c>
      <c r="I208" s="68" t="str">
        <f ca="1">INDEX({"","_","-","="},IF(OR($D208 &gt;= J$6, $E208 &lt; I$6), 0, 1)+IF(OR($F208 &gt;= J$6, $G208 &lt; I$6), 0, 2)+1)</f>
        <v/>
      </c>
      <c r="J208" s="68" t="str">
        <f ca="1">INDEX({"","_","-","="},IF(OR($D208 &gt;= K$6, $E208 &lt; J$6), 0, 1)+IF(OR($F208 &gt;= K$6, $G208 &lt; J$6), 0, 2)+1)</f>
        <v/>
      </c>
      <c r="K208" s="68" t="str">
        <f ca="1">INDEX({"","_","-","="},IF(OR($D208 &gt;= L$6, $E208 &lt; K$6), 0, 1)+IF(OR($F208 &gt;= L$6, $G208 &lt; K$6), 0, 2)+1)</f>
        <v/>
      </c>
      <c r="L208" s="68" t="str">
        <f ca="1">INDEX({"","_","-","="},IF(OR($D208 &gt;= M$6, $E208 &lt; L$6), 0, 1)+IF(OR($F208 &gt;= M$6, $G208 &lt; L$6), 0, 2)+1)</f>
        <v/>
      </c>
      <c r="M208" s="68" t="str">
        <f ca="1">INDEX({"","_","-","="},IF(OR($D208 &gt;= N$6, $E208 &lt; M$6), 0, 1)+IF(OR($F208 &gt;= N$6, $G208 &lt; M$6), 0, 2)+1)</f>
        <v/>
      </c>
      <c r="N208" s="68" t="str">
        <f ca="1">INDEX({"","_","-","="},IF(OR($D208 &gt;= O$6, $E208 &lt; N$6), 0, 1)+IF(OR($F208 &gt;= O$6, $G208 &lt; N$6), 0, 2)+1)</f>
        <v/>
      </c>
      <c r="O208" s="68" t="str">
        <f ca="1">INDEX({"","_","-","="},IF(OR($D208 &gt;= P$6, $E208 &lt; O$6), 0, 1)+IF(OR($F208 &gt;= P$6, $G208 &lt; O$6), 0, 2)+1)</f>
        <v/>
      </c>
      <c r="P208" s="68" t="str">
        <f ca="1">INDEX({"","_","-","="},IF(OR($D208 &gt;= Q$6, $E208 &lt; P$6), 0, 1)+IF(OR($F208 &gt;= Q$6, $G208 &lt; P$6), 0, 2)+1)</f>
        <v/>
      </c>
      <c r="Q208" s="68" t="str">
        <f ca="1">INDEX({"","_","-","="},IF(OR($D208 &gt;= R$6, $E208 &lt; Q$6), 0, 1)+IF(OR($F208 &gt;= R$6, $G208 &lt; Q$6), 0, 2)+1)</f>
        <v/>
      </c>
      <c r="R208" s="68" t="str">
        <f ca="1">INDEX({"","_","-","="},IF(OR($D208 &gt;= S$6, $E208 &lt; R$6), 0, 1)+IF(OR($F208 &gt;= S$6, $G208 &lt; R$6), 0, 2)+1)</f>
        <v/>
      </c>
      <c r="S208" s="68" t="str">
        <f ca="1">INDEX({"","_","-","="},IF(OR($D208 &gt;= T$6, $E208 &lt; S$6), 0, 1)+IF(OR($F208 &gt;= T$6, $G208 &lt; S$6), 0, 2)+1)</f>
        <v/>
      </c>
      <c r="T208" s="68" t="str">
        <f ca="1">INDEX({"","_","-","="},IF(OR($D208 &gt;= U$6, $E208 &lt; T$6), 0, 1)+IF(OR($F208 &gt;= U$6, $G208 &lt; T$6), 0, 2)+1)</f>
        <v/>
      </c>
      <c r="U208" s="68" t="str">
        <f ca="1">INDEX({"","_","-","="},IF(OR($D208 &gt;= V$6, $E208 &lt; U$6), 0, 1)+IF(OR($F208 &gt;= V$6, $G208 &lt; U$6), 0, 2)+1)</f>
        <v/>
      </c>
      <c r="V208" s="68" t="str">
        <f ca="1">INDEX({"","_","-","="},IF(OR($D208 &gt;= W$6, $E208 &lt; V$6), 0, 1)+IF(OR($F208 &gt;= W$6, $G208 &lt; V$6), 0, 2)+1)</f>
        <v/>
      </c>
      <c r="W208" s="68" t="str">
        <f ca="1">INDEX({"","_","-","="},IF(OR($D208 &gt;= X$6, $E208 &lt; W$6), 0, 1)+IF(OR($F208 &gt;= X$6, $G208 &lt; W$6), 0, 2)+1)</f>
        <v/>
      </c>
      <c r="X208" s="68" t="str">
        <f ca="1">INDEX({"","_","-","="},IF(OR($D208 &gt;= Y$6, $E208 &lt; X$6), 0, 1)+IF(OR($F208 &gt;= Y$6, $G208 &lt; X$6), 0, 2)+1)</f>
        <v/>
      </c>
      <c r="Y208" s="68" t="str">
        <f ca="1">INDEX({"","_","-","="},IF(OR($D208 &gt;= Z$6, $E208 &lt; Y$6), 0, 1)+IF(OR($F208 &gt;= Z$6, $G208 &lt; Y$6), 0, 2)+1)</f>
        <v/>
      </c>
      <c r="Z208" s="68" t="str">
        <f ca="1">INDEX({"","_","-","="},IF(OR($D208 &gt;= AA$6, $E208 &lt; Z$6), 0, 1)+IF(OR($F208 &gt;= AA$6, $G208 &lt; Z$6), 0, 2)+1)</f>
        <v/>
      </c>
      <c r="AA208" s="68" t="str">
        <f ca="1">INDEX({"","_","-","="},IF(OR($D208 &gt;= AB$6, $E208 &lt; AA$6), 0, 1)+IF(OR($F208 &gt;= AB$6, $G208 &lt; AA$6), 0, 2)+1)</f>
        <v/>
      </c>
      <c r="AB208" s="68" t="str">
        <f ca="1">INDEX({"","_","-","="},IF(OR($D208 &gt;= AC$6, $E208 &lt; AB$6), 0, 1)+IF(OR($F208 &gt;= AC$6, $G208 &lt; AB$6), 0, 2)+1)</f>
        <v/>
      </c>
      <c r="AC208" s="68" t="str">
        <f ca="1">INDEX({"","_","-","="},IF(OR($D208 &gt;= AD$6, $E208 &lt; AC$6), 0, 1)+IF(OR($F208 &gt;= AD$6, $G208 &lt; AC$6), 0, 2)+1)</f>
        <v/>
      </c>
      <c r="AD208" s="68" t="str">
        <f ca="1">INDEX({"","_","-","="},IF(OR($D208 &gt;= AE$6, $E208 &lt; AD$6), 0, 1)+IF(OR($F208 &gt;= AE$6, $G208 &lt; AD$6), 0, 2)+1)</f>
        <v/>
      </c>
      <c r="AE208" s="68" t="str">
        <f ca="1">INDEX({"","_","-","="},IF(OR($D208 &gt;= AF$6, $E208 &lt; AE$6), 0, 1)+IF(OR($F208 &gt;= AF$6, $G208 &lt; AE$6), 0, 2)+1)</f>
        <v/>
      </c>
      <c r="AF208" s="68" t="str">
        <f ca="1">INDEX({"","_","-","="},IF(OR($D208 &gt;= AG$6, $E208 &lt; AF$6), 0, 1)+IF(OR($F208 &gt;= AG$6, $G208 &lt; AF$6), 0, 2)+1)</f>
        <v/>
      </c>
      <c r="AG208" s="68" t="str">
        <f ca="1">INDEX({"","_","-","="},IF(OR($D208 &gt;= AH$6, $E208 &lt; AG$6), 0, 1)+IF(OR($F208 &gt;= AH$6, $G208 &lt; AG$6), 0, 2)+1)</f>
        <v/>
      </c>
      <c r="AH208" s="68" t="str">
        <f ca="1">INDEX({"","_","-","="},IF(OR($D208 &gt;= AI$6, $E208 &lt; AH$6), 0, 1)+IF(OR($F208 &gt;= AI$6, $G208 &lt; AH$6), 0, 2)+1)</f>
        <v/>
      </c>
      <c r="AI208" s="68" t="str">
        <f ca="1">INDEX({"","_","-","="},IF(OR($D208 &gt;= AJ$6, $E208 &lt; AI$6), 0, 1)+IF(OR($F208 &gt;= AJ$6, $G208 &lt; AI$6), 0, 2)+1)</f>
        <v/>
      </c>
      <c r="AJ208" s="68" t="str">
        <f ca="1">INDEX({"","_","-","="},IF(OR($D208 &gt;= AK$6, $E208 &lt; AJ$6), 0, 1)+IF(OR($F208 &gt;= AK$6, $G208 &lt; AJ$6), 0, 2)+1)</f>
        <v/>
      </c>
      <c r="AK208" s="68" t="str">
        <f ca="1">INDEX({"","_","-","="},IF(OR($D208 &gt;= AL$6, $E208 &lt; AK$6), 0, 1)+IF(OR($F208 &gt;= AL$6, $G208 &lt; AK$6), 0, 2)+1)</f>
        <v/>
      </c>
      <c r="AL208" s="68" t="str">
        <f ca="1">INDEX({"","_","-","="},IF(OR($D208 &gt;= AM$6, $E208 &lt; AL$6), 0, 1)+IF(OR($F208 &gt;= AM$6, $G208 &lt; AL$6), 0, 2)+1)</f>
        <v/>
      </c>
      <c r="AM208" s="68" t="str">
        <f ca="1">INDEX({"","_","-","="},IF(OR($D208 &gt;= AN$6, $E208 &lt; AM$6), 0, 1)+IF(OR($F208 &gt;= AN$6, $G208 &lt; AM$6), 0, 2)+1)</f>
        <v/>
      </c>
      <c r="AN208" s="68" t="str">
        <f ca="1">INDEX({"","_","-","="},IF(OR($D208 &gt;= AO$6, $E208 &lt; AN$6), 0, 1)+IF(OR($F208 &gt;= AO$6, $G208 &lt; AN$6), 0, 2)+1)</f>
        <v/>
      </c>
      <c r="AO208" s="68" t="str">
        <f ca="1">INDEX({"","_","-","="},IF(OR($D208 &gt;= AP$6, $E208 &lt; AO$6), 0, 1)+IF(OR($F208 &gt;= AP$6, $G208 &lt; AO$6), 0, 2)+1)</f>
        <v/>
      </c>
      <c r="AP208" s="68" t="str">
        <f ca="1">INDEX({"","_","-","="},IF(OR($D208 &gt;= AQ$6, $E208 &lt; AP$6), 0, 1)+IF(OR($F208 &gt;= AQ$6, $G208 &lt; AP$6), 0, 2)+1)</f>
        <v/>
      </c>
      <c r="AQ208" s="68" t="str">
        <f ca="1">INDEX({"","_","-","="},IF(OR($D208 &gt;= AR$6, $E208 &lt; AQ$6), 0, 1)+IF(OR($F208 &gt;= AR$6, $G208 &lt; AQ$6), 0, 2)+1)</f>
        <v/>
      </c>
      <c r="AR208" s="68" t="str">
        <f ca="1">INDEX({"","_","-","="},IF(OR($D208 &gt;= AS$6, $E208 &lt; AR$6), 0, 1)+IF(OR($F208 &gt;= AS$6, $G208 &lt; AR$6), 0, 2)+1)</f>
        <v/>
      </c>
      <c r="AS208" s="68" t="str">
        <f ca="1">INDEX({"","_","-","="},IF(OR($D208 &gt;= AT$6, $E208 &lt; AS$6), 0, 1)+IF(OR($F208 &gt;= AT$6, $G208 &lt; AS$6), 0, 2)+1)</f>
        <v/>
      </c>
      <c r="AT208" s="68" t="str">
        <f ca="1">INDEX({"","_","-","="},IF(OR($D208 &gt;= AU$6, $E208 &lt; AT$6), 0, 1)+IF(OR($F208 &gt;= AU$6, $G208 &lt; AT$6), 0, 2)+1)</f>
        <v/>
      </c>
      <c r="AU208" s="68" t="str">
        <f ca="1">INDEX({"","_","-","="},IF(OR($D208 &gt;= AV$6, $E208 &lt; AU$6), 0, 1)+IF(OR($F208 &gt;= AV$6, $G208 &lt; AU$6), 0, 2)+1)</f>
        <v/>
      </c>
      <c r="AV208" s="68" t="str">
        <f ca="1">INDEX({"","_","-","="},IF(OR($D208 &gt;= AW$6, $E208 &lt; AV$6), 0, 1)+IF(OR($F208 &gt;= AW$6, $G208 &lt; AV$6), 0, 2)+1)</f>
        <v/>
      </c>
      <c r="AW208" s="68" t="str">
        <f ca="1">INDEX({"","_","-","="},IF(OR($D208 &gt;= AX$6, $E208 &lt; AW$6), 0, 1)+IF(OR($F208 &gt;= AX$6, $G208 &lt; AW$6), 0, 2)+1)</f>
        <v/>
      </c>
      <c r="AX208" s="68" t="str">
        <f ca="1">INDEX({"","_","-","="},IF(OR($D208 &gt;= AY$6, $E208 &lt; AX$6), 0, 1)+IF(OR($F208 &gt;= AY$6, $G208 &lt; AX$6), 0, 2)+1)</f>
        <v/>
      </c>
      <c r="AY208" s="68" t="str">
        <f ca="1">INDEX({"","_","-","="},IF(OR($D208 &gt;= AZ$6, $E208 &lt; AY$6), 0, 1)+IF(OR($F208 &gt;= AZ$6, $G208 &lt; AY$6), 0, 2)+1)</f>
        <v/>
      </c>
      <c r="AZ208" s="68" t="str">
        <f ca="1">INDEX({"","_","-","="},IF(OR($D208 &gt;= BA$6, $E208 &lt; AZ$6), 0, 1)+IF(OR($F208 &gt;= BA$6, $G208 &lt; AZ$6), 0, 2)+1)</f>
        <v/>
      </c>
      <c r="BA208" s="68" t="str">
        <f ca="1">INDEX({"","_","-","="},IF(OR($D208 &gt;= BB$6, $E208 &lt; BA$6), 0, 1)+IF(OR($F208 &gt;= BB$6, $G208 &lt; BA$6), 0, 2)+1)</f>
        <v/>
      </c>
      <c r="BB208" s="68" t="str">
        <f ca="1">INDEX({"","_","-","="},IF(OR($D208 &gt;= BC$6, $E208 &lt; BB$6), 0, 1)+IF(OR($F208 &gt;= BC$6, $G208 &lt; BB$6), 0, 2)+1)</f>
        <v/>
      </c>
      <c r="BC208" s="68" t="str">
        <f ca="1">INDEX({"","_","-","="},IF(OR($D208 &gt;= BD$6, $E208 &lt; BC$6), 0, 1)+IF(OR($F208 &gt;= BD$6, $G208 &lt; BC$6), 0, 2)+1)</f>
        <v/>
      </c>
      <c r="BD208" s="68" t="str">
        <f ca="1">INDEX({"","_","-","="},IF(OR($D208 &gt;= BE$6, $E208 &lt; BD$6), 0, 1)+IF(OR($F208 &gt;= BE$6, $G208 &lt; BD$6), 0, 2)+1)</f>
        <v/>
      </c>
      <c r="BE208" s="68" t="str">
        <f ca="1">INDEX({"","_","-","="},IF(OR($D208 &gt;= BF$6, $E208 &lt; BE$6), 0, 1)+IF(OR($F208 &gt;= BF$6, $G208 &lt; BE$6), 0, 2)+1)</f>
        <v/>
      </c>
      <c r="BF208" s="68" t="str">
        <f ca="1">INDEX({"","_","-","="},IF(OR($D208 &gt;= BG$6, $E208 &lt; BF$6), 0, 1)+IF(OR($F208 &gt;= BG$6, $G208 &lt; BF$6), 0, 2)+1)</f>
        <v/>
      </c>
      <c r="BG208" s="68" t="str">
        <f ca="1">INDEX({"","_","-","="},IF(OR($D208 &gt;= BH$6, $E208 &lt; BG$6), 0, 1)+IF(OR($F208 &gt;= BH$6, $G208 &lt; BG$6), 0, 2)+1)</f>
        <v/>
      </c>
      <c r="BH208" s="68" t="str">
        <f ca="1">INDEX({"","_","-","="},IF(OR($D208 &gt;= BI$6, $E208 &lt; BH$6), 0, 1)+IF(OR($F208 &gt;= BI$6, $G208 &lt; BH$6), 0, 2)+1)</f>
        <v/>
      </c>
      <c r="BI208" s="68" t="str">
        <f ca="1">INDEX({"","_","-","="},IF(OR($D208 &gt;= BJ$6, $E208 &lt; BI$6), 0, 1)+IF(OR($F208 &gt;= BJ$6, $G208 &lt; BI$6), 0, 2)+1)</f>
        <v/>
      </c>
      <c r="BJ208" s="68" t="str">
        <f ca="1">INDEX({"","_","-","="},IF(OR($D208 &gt;= BK$6, $E208 &lt; BJ$6), 0, 1)+IF(OR($F208 &gt;= BK$6, $G208 &lt; BJ$6), 0, 2)+1)</f>
        <v/>
      </c>
      <c r="BK208" s="68" t="str">
        <f ca="1">INDEX({"","_","-","="},IF(OR($D208 &gt;= BL$6, $E208 &lt; BK$6), 0, 1)+IF(OR($F208 &gt;= BL$6, $G208 &lt; BK$6), 0, 2)+1)</f>
        <v/>
      </c>
      <c r="BL208" s="68" t="str">
        <f ca="1">INDEX({"","_","-","="},IF(OR($D208 &gt;= BM$6, $E208 &lt; BL$6), 0, 1)+IF(OR($F208 &gt;= BM$6, $G208 &lt; BL$6), 0, 2)+1)</f>
        <v/>
      </c>
      <c r="BM208" s="68" t="str">
        <f ca="1">INDEX({"","_","-","="},IF(OR($D208 &gt;= BN$6, $E208 &lt; BM$6), 0, 1)+IF(OR($F208 &gt;= BN$6, $G208 &lt; BM$6), 0, 2)+1)</f>
        <v/>
      </c>
      <c r="BN208" s="68" t="str">
        <f ca="1">INDEX({"","_","-","="},IF(OR($D208 &gt;= BO$6, $E208 &lt; BN$6), 0, 1)+IF(OR($F208 &gt;= BO$6, $G208 &lt; BN$6), 0, 2)+1)</f>
        <v/>
      </c>
      <c r="BO208" s="68" t="str">
        <f ca="1">INDEX({"","_","-","="},IF(OR($D208 &gt;= BP$6, $E208 &lt; BO$6), 0, 1)+IF(OR($F208 &gt;= BP$6, $G208 &lt; BO$6), 0, 2)+1)</f>
        <v/>
      </c>
      <c r="BP208" s="68" t="str">
        <f ca="1">INDEX({"","_","-","="},IF(OR($D208 &gt;= BQ$6, $E208 &lt; BP$6), 0, 1)+IF(OR($F208 &gt;= BQ$6, $G208 &lt; BP$6), 0, 2)+1)</f>
        <v/>
      </c>
      <c r="BQ208" s="68" t="str">
        <f ca="1">INDEX({"","_","-","="},IF(OR($D208 &gt;= BR$6, $E208 &lt; BQ$6), 0, 1)+IF(OR($F208 &gt;= BR$6, $G208 &lt; BQ$6), 0, 2)+1)</f>
        <v/>
      </c>
      <c r="BR208" s="68" t="str">
        <f ca="1">INDEX({"","_","-","="},IF(OR($D208 &gt;= BS$6, $E208 &lt; BR$6), 0, 1)+IF(OR($F208 &gt;= BS$6, $G208 &lt; BR$6), 0, 2)+1)</f>
        <v/>
      </c>
      <c r="BS208" s="68" t="str">
        <f ca="1">INDEX({"","_","-","="},IF(OR($D208 &gt;= BT$6, $E208 &lt; BS$6), 0, 1)+IF(OR($F208 &gt;= BT$6, $G208 &lt; BS$6), 0, 2)+1)</f>
        <v/>
      </c>
      <c r="BT208" s="68" t="str">
        <f ca="1">INDEX({"","_","-","="},IF(OR($D208 &gt;= BU$6, $E208 &lt; BT$6), 0, 1)+IF(OR($F208 &gt;= BU$6, $G208 &lt; BT$6), 0, 2)+1)</f>
        <v/>
      </c>
      <c r="BU208" s="68" t="str">
        <f ca="1">INDEX({"","_","-","="},IF(OR($D208 &gt;= BV$6, $E208 &lt; BU$6), 0, 1)+IF(OR($F208 &gt;= BV$6, $G208 &lt; BU$6), 0, 2)+1)</f>
        <v/>
      </c>
      <c r="BV208" s="68" t="str">
        <f ca="1">INDEX({"","_","-","="},IF(OR($D208 &gt;= BW$6, $E208 &lt; BV$6), 0, 1)+IF(OR($F208 &gt;= BW$6, $G208 &lt; BV$6), 0, 2)+1)</f>
        <v/>
      </c>
      <c r="BW208" s="68" t="str">
        <f ca="1">INDEX({"","_","-","="},IF(OR($D208 &gt;= BX$6, $E208 &lt; BW$6), 0, 1)+IF(OR($F208 &gt;= BX$6, $G208 &lt; BW$6), 0, 2)+1)</f>
        <v/>
      </c>
      <c r="BX208" s="68" t="str">
        <f ca="1">INDEX({"","_","-","="},IF(OR($D208 &gt;= BY$6, $E208 &lt; BX$6), 0, 1)+IF(OR($F208 &gt;= BY$6, $G208 &lt; BX$6), 0, 2)+1)</f>
        <v/>
      </c>
      <c r="BY208" s="68" t="str">
        <f ca="1">INDEX({"","_","-","="},IF(OR($D208 &gt;= BZ$6, $E208 &lt; BY$6), 0, 1)+IF(OR($F208 &gt;= BZ$6, $G208 &lt; BY$6), 0, 2)+1)</f>
        <v/>
      </c>
      <c r="BZ208" s="68" t="str">
        <f ca="1">INDEX({"","_","-","="},IF(OR($D208 &gt;= CA$6, $E208 &lt; BZ$6), 0, 1)+IF(OR($F208 &gt;= CA$6, $G208 &lt; BZ$6), 0, 2)+1)</f>
        <v/>
      </c>
      <c r="CA208" s="68" t="str">
        <f ca="1">INDEX({"","_","-","="},IF(OR($D208 &gt;= CB$6, $E208 &lt; CA$6), 0, 1)+IF(OR($F208 &gt;= CB$6, $G208 &lt; CA$6), 0, 2)+1)</f>
        <v/>
      </c>
      <c r="CB208" s="68" t="str">
        <f ca="1">INDEX({"","_","-","="},IF(OR($D208 &gt;= CC$6, $E208 &lt; CB$6), 0, 1)+IF(OR($F208 &gt;= CC$6, $G208 &lt; CB$6), 0, 2)+1)</f>
        <v/>
      </c>
      <c r="CC208" s="68" t="str">
        <f ca="1">INDEX({"","_","-","="},IF(OR($D208 &gt;= CD$6, $E208 &lt; CC$6), 0, 1)+IF(OR($F208 &gt;= CD$6, $G208 &lt; CC$6), 0, 2)+1)</f>
        <v/>
      </c>
      <c r="CD208" s="68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IF('临-进度'!M204,'临-进度'!$A204,"")</f>
        <v/>
      </c>
      <c r="B209" s="8" t="str">
        <f ca="1">IF('临-进度'!M204,'临-进度'!$B204,"")</f>
        <v/>
      </c>
      <c r="C209" s="8" t="str">
        <f ca="1">IF('临-进度'!M204,'临-进度'!$E204,"")</f>
        <v/>
      </c>
      <c r="D209" s="40" t="str">
        <f ca="1">IF('临-进度'!$M204,'临-进度'!$I204,"")</f>
        <v/>
      </c>
      <c r="E209" s="40" t="str">
        <f ca="1">IF('临-进度'!$M204,'临-进度'!$AE204,"")</f>
        <v/>
      </c>
      <c r="F209" s="40" t="str">
        <f ca="1">IF('临-进度'!$M204,'临-进度'!$J204,"")</f>
        <v/>
      </c>
      <c r="G209" s="73" t="str">
        <f ca="1">IF('临-进度'!$M204,'临-进度'!$AF204,"")</f>
        <v/>
      </c>
      <c r="H209" s="68" t="str">
        <f ca="1">INDEX({"","_","-","="},IF(OR($D209 &gt;= I$6, $E209 &lt; H$6), 0, 1)+IF(OR($F209 &gt;= I$6, $G209 &lt; H$6), 0, 2)+1)</f>
        <v/>
      </c>
      <c r="I209" s="68" t="str">
        <f ca="1">INDEX({"","_","-","="},IF(OR($D209 &gt;= J$6, $E209 &lt; I$6), 0, 1)+IF(OR($F209 &gt;= J$6, $G209 &lt; I$6), 0, 2)+1)</f>
        <v/>
      </c>
      <c r="J209" s="68" t="str">
        <f ca="1">INDEX({"","_","-","="},IF(OR($D209 &gt;= K$6, $E209 &lt; J$6), 0, 1)+IF(OR($F209 &gt;= K$6, $G209 &lt; J$6), 0, 2)+1)</f>
        <v/>
      </c>
      <c r="K209" s="68" t="str">
        <f ca="1">INDEX({"","_","-","="},IF(OR($D209 &gt;= L$6, $E209 &lt; K$6), 0, 1)+IF(OR($F209 &gt;= L$6, $G209 &lt; K$6), 0, 2)+1)</f>
        <v/>
      </c>
      <c r="L209" s="68" t="str">
        <f ca="1">INDEX({"","_","-","="},IF(OR($D209 &gt;= M$6, $E209 &lt; L$6), 0, 1)+IF(OR($F209 &gt;= M$6, $G209 &lt; L$6), 0, 2)+1)</f>
        <v/>
      </c>
      <c r="M209" s="68" t="str">
        <f ca="1">INDEX({"","_","-","="},IF(OR($D209 &gt;= N$6, $E209 &lt; M$6), 0, 1)+IF(OR($F209 &gt;= N$6, $G209 &lt; M$6), 0, 2)+1)</f>
        <v/>
      </c>
      <c r="N209" s="68" t="str">
        <f ca="1">INDEX({"","_","-","="},IF(OR($D209 &gt;= O$6, $E209 &lt; N$6), 0, 1)+IF(OR($F209 &gt;= O$6, $G209 &lt; N$6), 0, 2)+1)</f>
        <v/>
      </c>
      <c r="O209" s="68" t="str">
        <f ca="1">INDEX({"","_","-","="},IF(OR($D209 &gt;= P$6, $E209 &lt; O$6), 0, 1)+IF(OR($F209 &gt;= P$6, $G209 &lt; O$6), 0, 2)+1)</f>
        <v/>
      </c>
      <c r="P209" s="68" t="str">
        <f ca="1">INDEX({"","_","-","="},IF(OR($D209 &gt;= Q$6, $E209 &lt; P$6), 0, 1)+IF(OR($F209 &gt;= Q$6, $G209 &lt; P$6), 0, 2)+1)</f>
        <v/>
      </c>
      <c r="Q209" s="68" t="str">
        <f ca="1">INDEX({"","_","-","="},IF(OR($D209 &gt;= R$6, $E209 &lt; Q$6), 0, 1)+IF(OR($F209 &gt;= R$6, $G209 &lt; Q$6), 0, 2)+1)</f>
        <v/>
      </c>
      <c r="R209" s="68" t="str">
        <f ca="1">INDEX({"","_","-","="},IF(OR($D209 &gt;= S$6, $E209 &lt; R$6), 0, 1)+IF(OR($F209 &gt;= S$6, $G209 &lt; R$6), 0, 2)+1)</f>
        <v/>
      </c>
      <c r="S209" s="68" t="str">
        <f ca="1">INDEX({"","_","-","="},IF(OR($D209 &gt;= T$6, $E209 &lt; S$6), 0, 1)+IF(OR($F209 &gt;= T$6, $G209 &lt; S$6), 0, 2)+1)</f>
        <v/>
      </c>
      <c r="T209" s="68" t="str">
        <f ca="1">INDEX({"","_","-","="},IF(OR($D209 &gt;= U$6, $E209 &lt; T$6), 0, 1)+IF(OR($F209 &gt;= U$6, $G209 &lt; T$6), 0, 2)+1)</f>
        <v/>
      </c>
      <c r="U209" s="68" t="str">
        <f ca="1">INDEX({"","_","-","="},IF(OR($D209 &gt;= V$6, $E209 &lt; U$6), 0, 1)+IF(OR($F209 &gt;= V$6, $G209 &lt; U$6), 0, 2)+1)</f>
        <v/>
      </c>
      <c r="V209" s="68" t="str">
        <f ca="1">INDEX({"","_","-","="},IF(OR($D209 &gt;= W$6, $E209 &lt; V$6), 0, 1)+IF(OR($F209 &gt;= W$6, $G209 &lt; V$6), 0, 2)+1)</f>
        <v/>
      </c>
      <c r="W209" s="68" t="str">
        <f ca="1">INDEX({"","_","-","="},IF(OR($D209 &gt;= X$6, $E209 &lt; W$6), 0, 1)+IF(OR($F209 &gt;= X$6, $G209 &lt; W$6), 0, 2)+1)</f>
        <v/>
      </c>
      <c r="X209" s="68" t="str">
        <f ca="1">INDEX({"","_","-","="},IF(OR($D209 &gt;= Y$6, $E209 &lt; X$6), 0, 1)+IF(OR($F209 &gt;= Y$6, $G209 &lt; X$6), 0, 2)+1)</f>
        <v/>
      </c>
      <c r="Y209" s="68" t="str">
        <f ca="1">INDEX({"","_","-","="},IF(OR($D209 &gt;= Z$6, $E209 &lt; Y$6), 0, 1)+IF(OR($F209 &gt;= Z$6, $G209 &lt; Y$6), 0, 2)+1)</f>
        <v/>
      </c>
      <c r="Z209" s="68" t="str">
        <f ca="1">INDEX({"","_","-","="},IF(OR($D209 &gt;= AA$6, $E209 &lt; Z$6), 0, 1)+IF(OR($F209 &gt;= AA$6, $G209 &lt; Z$6), 0, 2)+1)</f>
        <v/>
      </c>
      <c r="AA209" s="68" t="str">
        <f ca="1">INDEX({"","_","-","="},IF(OR($D209 &gt;= AB$6, $E209 &lt; AA$6), 0, 1)+IF(OR($F209 &gt;= AB$6, $G209 &lt; AA$6), 0, 2)+1)</f>
        <v/>
      </c>
      <c r="AB209" s="68" t="str">
        <f ca="1">INDEX({"","_","-","="},IF(OR($D209 &gt;= AC$6, $E209 &lt; AB$6), 0, 1)+IF(OR($F209 &gt;= AC$6, $G209 &lt; AB$6), 0, 2)+1)</f>
        <v/>
      </c>
      <c r="AC209" s="68" t="str">
        <f ca="1">INDEX({"","_","-","="},IF(OR($D209 &gt;= AD$6, $E209 &lt; AC$6), 0, 1)+IF(OR($F209 &gt;= AD$6, $G209 &lt; AC$6), 0, 2)+1)</f>
        <v/>
      </c>
      <c r="AD209" s="68" t="str">
        <f ca="1">INDEX({"","_","-","="},IF(OR($D209 &gt;= AE$6, $E209 &lt; AD$6), 0, 1)+IF(OR($F209 &gt;= AE$6, $G209 &lt; AD$6), 0, 2)+1)</f>
        <v/>
      </c>
      <c r="AE209" s="68" t="str">
        <f ca="1">INDEX({"","_","-","="},IF(OR($D209 &gt;= AF$6, $E209 &lt; AE$6), 0, 1)+IF(OR($F209 &gt;= AF$6, $G209 &lt; AE$6), 0, 2)+1)</f>
        <v/>
      </c>
      <c r="AF209" s="68" t="str">
        <f ca="1">INDEX({"","_","-","="},IF(OR($D209 &gt;= AG$6, $E209 &lt; AF$6), 0, 1)+IF(OR($F209 &gt;= AG$6, $G209 &lt; AF$6), 0, 2)+1)</f>
        <v/>
      </c>
      <c r="AG209" s="68" t="str">
        <f ca="1">INDEX({"","_","-","="},IF(OR($D209 &gt;= AH$6, $E209 &lt; AG$6), 0, 1)+IF(OR($F209 &gt;= AH$6, $G209 &lt; AG$6), 0, 2)+1)</f>
        <v/>
      </c>
      <c r="AH209" s="68" t="str">
        <f ca="1">INDEX({"","_","-","="},IF(OR($D209 &gt;= AI$6, $E209 &lt; AH$6), 0, 1)+IF(OR($F209 &gt;= AI$6, $G209 &lt; AH$6), 0, 2)+1)</f>
        <v/>
      </c>
      <c r="AI209" s="68" t="str">
        <f ca="1">INDEX({"","_","-","="},IF(OR($D209 &gt;= AJ$6, $E209 &lt; AI$6), 0, 1)+IF(OR($F209 &gt;= AJ$6, $G209 &lt; AI$6), 0, 2)+1)</f>
        <v/>
      </c>
      <c r="AJ209" s="68" t="str">
        <f ca="1">INDEX({"","_","-","="},IF(OR($D209 &gt;= AK$6, $E209 &lt; AJ$6), 0, 1)+IF(OR($F209 &gt;= AK$6, $G209 &lt; AJ$6), 0, 2)+1)</f>
        <v/>
      </c>
      <c r="AK209" s="68" t="str">
        <f ca="1">INDEX({"","_","-","="},IF(OR($D209 &gt;= AL$6, $E209 &lt; AK$6), 0, 1)+IF(OR($F209 &gt;= AL$6, $G209 &lt; AK$6), 0, 2)+1)</f>
        <v/>
      </c>
      <c r="AL209" s="68" t="str">
        <f ca="1">INDEX({"","_","-","="},IF(OR($D209 &gt;= AM$6, $E209 &lt; AL$6), 0, 1)+IF(OR($F209 &gt;= AM$6, $G209 &lt; AL$6), 0, 2)+1)</f>
        <v/>
      </c>
      <c r="AM209" s="68" t="str">
        <f ca="1">INDEX({"","_","-","="},IF(OR($D209 &gt;= AN$6, $E209 &lt; AM$6), 0, 1)+IF(OR($F209 &gt;= AN$6, $G209 &lt; AM$6), 0, 2)+1)</f>
        <v/>
      </c>
      <c r="AN209" s="68" t="str">
        <f ca="1">INDEX({"","_","-","="},IF(OR($D209 &gt;= AO$6, $E209 &lt; AN$6), 0, 1)+IF(OR($F209 &gt;= AO$6, $G209 &lt; AN$6), 0, 2)+1)</f>
        <v/>
      </c>
      <c r="AO209" s="68" t="str">
        <f ca="1">INDEX({"","_","-","="},IF(OR($D209 &gt;= AP$6, $E209 &lt; AO$6), 0, 1)+IF(OR($F209 &gt;= AP$6, $G209 &lt; AO$6), 0, 2)+1)</f>
        <v/>
      </c>
      <c r="AP209" s="68" t="str">
        <f ca="1">INDEX({"","_","-","="},IF(OR($D209 &gt;= AQ$6, $E209 &lt; AP$6), 0, 1)+IF(OR($F209 &gt;= AQ$6, $G209 &lt; AP$6), 0, 2)+1)</f>
        <v/>
      </c>
      <c r="AQ209" s="68" t="str">
        <f ca="1">INDEX({"","_","-","="},IF(OR($D209 &gt;= AR$6, $E209 &lt; AQ$6), 0, 1)+IF(OR($F209 &gt;= AR$6, $G209 &lt; AQ$6), 0, 2)+1)</f>
        <v/>
      </c>
      <c r="AR209" s="68" t="str">
        <f ca="1">INDEX({"","_","-","="},IF(OR($D209 &gt;= AS$6, $E209 &lt; AR$6), 0, 1)+IF(OR($F209 &gt;= AS$6, $G209 &lt; AR$6), 0, 2)+1)</f>
        <v/>
      </c>
      <c r="AS209" s="68" t="str">
        <f ca="1">INDEX({"","_","-","="},IF(OR($D209 &gt;= AT$6, $E209 &lt; AS$6), 0, 1)+IF(OR($F209 &gt;= AT$6, $G209 &lt; AS$6), 0, 2)+1)</f>
        <v/>
      </c>
      <c r="AT209" s="68" t="str">
        <f ca="1">INDEX({"","_","-","="},IF(OR($D209 &gt;= AU$6, $E209 &lt; AT$6), 0, 1)+IF(OR($F209 &gt;= AU$6, $G209 &lt; AT$6), 0, 2)+1)</f>
        <v/>
      </c>
      <c r="AU209" s="68" t="str">
        <f ca="1">INDEX({"","_","-","="},IF(OR($D209 &gt;= AV$6, $E209 &lt; AU$6), 0, 1)+IF(OR($F209 &gt;= AV$6, $G209 &lt; AU$6), 0, 2)+1)</f>
        <v/>
      </c>
      <c r="AV209" s="68" t="str">
        <f ca="1">INDEX({"","_","-","="},IF(OR($D209 &gt;= AW$6, $E209 &lt; AV$6), 0, 1)+IF(OR($F209 &gt;= AW$6, $G209 &lt; AV$6), 0, 2)+1)</f>
        <v/>
      </c>
      <c r="AW209" s="68" t="str">
        <f ca="1">INDEX({"","_","-","="},IF(OR($D209 &gt;= AX$6, $E209 &lt; AW$6), 0, 1)+IF(OR($F209 &gt;= AX$6, $G209 &lt; AW$6), 0, 2)+1)</f>
        <v/>
      </c>
      <c r="AX209" s="68" t="str">
        <f ca="1">INDEX({"","_","-","="},IF(OR($D209 &gt;= AY$6, $E209 &lt; AX$6), 0, 1)+IF(OR($F209 &gt;= AY$6, $G209 &lt; AX$6), 0, 2)+1)</f>
        <v/>
      </c>
      <c r="AY209" s="68" t="str">
        <f ca="1">INDEX({"","_","-","="},IF(OR($D209 &gt;= AZ$6, $E209 &lt; AY$6), 0, 1)+IF(OR($F209 &gt;= AZ$6, $G209 &lt; AY$6), 0, 2)+1)</f>
        <v/>
      </c>
      <c r="AZ209" s="68" t="str">
        <f ca="1">INDEX({"","_","-","="},IF(OR($D209 &gt;= BA$6, $E209 &lt; AZ$6), 0, 1)+IF(OR($F209 &gt;= BA$6, $G209 &lt; AZ$6), 0, 2)+1)</f>
        <v/>
      </c>
      <c r="BA209" s="68" t="str">
        <f ca="1">INDEX({"","_","-","="},IF(OR($D209 &gt;= BB$6, $E209 &lt; BA$6), 0, 1)+IF(OR($F209 &gt;= BB$6, $G209 &lt; BA$6), 0, 2)+1)</f>
        <v/>
      </c>
      <c r="BB209" s="68" t="str">
        <f ca="1">INDEX({"","_","-","="},IF(OR($D209 &gt;= BC$6, $E209 &lt; BB$6), 0, 1)+IF(OR($F209 &gt;= BC$6, $G209 &lt; BB$6), 0, 2)+1)</f>
        <v/>
      </c>
      <c r="BC209" s="68" t="str">
        <f ca="1">INDEX({"","_","-","="},IF(OR($D209 &gt;= BD$6, $E209 &lt; BC$6), 0, 1)+IF(OR($F209 &gt;= BD$6, $G209 &lt; BC$6), 0, 2)+1)</f>
        <v/>
      </c>
      <c r="BD209" s="68" t="str">
        <f ca="1">INDEX({"","_","-","="},IF(OR($D209 &gt;= BE$6, $E209 &lt; BD$6), 0, 1)+IF(OR($F209 &gt;= BE$6, $G209 &lt; BD$6), 0, 2)+1)</f>
        <v/>
      </c>
      <c r="BE209" s="68" t="str">
        <f ca="1">INDEX({"","_","-","="},IF(OR($D209 &gt;= BF$6, $E209 &lt; BE$6), 0, 1)+IF(OR($F209 &gt;= BF$6, $G209 &lt; BE$6), 0, 2)+1)</f>
        <v/>
      </c>
      <c r="BF209" s="68" t="str">
        <f ca="1">INDEX({"","_","-","="},IF(OR($D209 &gt;= BG$6, $E209 &lt; BF$6), 0, 1)+IF(OR($F209 &gt;= BG$6, $G209 &lt; BF$6), 0, 2)+1)</f>
        <v/>
      </c>
      <c r="BG209" s="68" t="str">
        <f ca="1">INDEX({"","_","-","="},IF(OR($D209 &gt;= BH$6, $E209 &lt; BG$6), 0, 1)+IF(OR($F209 &gt;= BH$6, $G209 &lt; BG$6), 0, 2)+1)</f>
        <v/>
      </c>
      <c r="BH209" s="68" t="str">
        <f ca="1">INDEX({"","_","-","="},IF(OR($D209 &gt;= BI$6, $E209 &lt; BH$6), 0, 1)+IF(OR($F209 &gt;= BI$6, $G209 &lt; BH$6), 0, 2)+1)</f>
        <v/>
      </c>
      <c r="BI209" s="68" t="str">
        <f ca="1">INDEX({"","_","-","="},IF(OR($D209 &gt;= BJ$6, $E209 &lt; BI$6), 0, 1)+IF(OR($F209 &gt;= BJ$6, $G209 &lt; BI$6), 0, 2)+1)</f>
        <v/>
      </c>
      <c r="BJ209" s="68" t="str">
        <f ca="1">INDEX({"","_","-","="},IF(OR($D209 &gt;= BK$6, $E209 &lt; BJ$6), 0, 1)+IF(OR($F209 &gt;= BK$6, $G209 &lt; BJ$6), 0, 2)+1)</f>
        <v/>
      </c>
      <c r="BK209" s="68" t="str">
        <f ca="1">INDEX({"","_","-","="},IF(OR($D209 &gt;= BL$6, $E209 &lt; BK$6), 0, 1)+IF(OR($F209 &gt;= BL$6, $G209 &lt; BK$6), 0, 2)+1)</f>
        <v/>
      </c>
      <c r="BL209" s="68" t="str">
        <f ca="1">INDEX({"","_","-","="},IF(OR($D209 &gt;= BM$6, $E209 &lt; BL$6), 0, 1)+IF(OR($F209 &gt;= BM$6, $G209 &lt; BL$6), 0, 2)+1)</f>
        <v/>
      </c>
      <c r="BM209" s="68" t="str">
        <f ca="1">INDEX({"","_","-","="},IF(OR($D209 &gt;= BN$6, $E209 &lt; BM$6), 0, 1)+IF(OR($F209 &gt;= BN$6, $G209 &lt; BM$6), 0, 2)+1)</f>
        <v/>
      </c>
      <c r="BN209" s="68" t="str">
        <f ca="1">INDEX({"","_","-","="},IF(OR($D209 &gt;= BO$6, $E209 &lt; BN$6), 0, 1)+IF(OR($F209 &gt;= BO$6, $G209 &lt; BN$6), 0, 2)+1)</f>
        <v/>
      </c>
      <c r="BO209" s="68" t="str">
        <f ca="1">INDEX({"","_","-","="},IF(OR($D209 &gt;= BP$6, $E209 &lt; BO$6), 0, 1)+IF(OR($F209 &gt;= BP$6, $G209 &lt; BO$6), 0, 2)+1)</f>
        <v/>
      </c>
      <c r="BP209" s="68" t="str">
        <f ca="1">INDEX({"","_","-","="},IF(OR($D209 &gt;= BQ$6, $E209 &lt; BP$6), 0, 1)+IF(OR($F209 &gt;= BQ$6, $G209 &lt; BP$6), 0, 2)+1)</f>
        <v/>
      </c>
      <c r="BQ209" s="68" t="str">
        <f ca="1">INDEX({"","_","-","="},IF(OR($D209 &gt;= BR$6, $E209 &lt; BQ$6), 0, 1)+IF(OR($F209 &gt;= BR$6, $G209 &lt; BQ$6), 0, 2)+1)</f>
        <v/>
      </c>
      <c r="BR209" s="68" t="str">
        <f ca="1">INDEX({"","_","-","="},IF(OR($D209 &gt;= BS$6, $E209 &lt; BR$6), 0, 1)+IF(OR($F209 &gt;= BS$6, $G209 &lt; BR$6), 0, 2)+1)</f>
        <v/>
      </c>
      <c r="BS209" s="68" t="str">
        <f ca="1">INDEX({"","_","-","="},IF(OR($D209 &gt;= BT$6, $E209 &lt; BS$6), 0, 1)+IF(OR($F209 &gt;= BT$6, $G209 &lt; BS$6), 0, 2)+1)</f>
        <v/>
      </c>
      <c r="BT209" s="68" t="str">
        <f ca="1">INDEX({"","_","-","="},IF(OR($D209 &gt;= BU$6, $E209 &lt; BT$6), 0, 1)+IF(OR($F209 &gt;= BU$6, $G209 &lt; BT$6), 0, 2)+1)</f>
        <v/>
      </c>
      <c r="BU209" s="68" t="str">
        <f ca="1">INDEX({"","_","-","="},IF(OR($D209 &gt;= BV$6, $E209 &lt; BU$6), 0, 1)+IF(OR($F209 &gt;= BV$6, $G209 &lt; BU$6), 0, 2)+1)</f>
        <v/>
      </c>
      <c r="BV209" s="68" t="str">
        <f ca="1">INDEX({"","_","-","="},IF(OR($D209 &gt;= BW$6, $E209 &lt; BV$6), 0, 1)+IF(OR($F209 &gt;= BW$6, $G209 &lt; BV$6), 0, 2)+1)</f>
        <v/>
      </c>
      <c r="BW209" s="68" t="str">
        <f ca="1">INDEX({"","_","-","="},IF(OR($D209 &gt;= BX$6, $E209 &lt; BW$6), 0, 1)+IF(OR($F209 &gt;= BX$6, $G209 &lt; BW$6), 0, 2)+1)</f>
        <v/>
      </c>
      <c r="BX209" s="68" t="str">
        <f ca="1">INDEX({"","_","-","="},IF(OR($D209 &gt;= BY$6, $E209 &lt; BX$6), 0, 1)+IF(OR($F209 &gt;= BY$6, $G209 &lt; BX$6), 0, 2)+1)</f>
        <v/>
      </c>
      <c r="BY209" s="68" t="str">
        <f ca="1">INDEX({"","_","-","="},IF(OR($D209 &gt;= BZ$6, $E209 &lt; BY$6), 0, 1)+IF(OR($F209 &gt;= BZ$6, $G209 &lt; BY$6), 0, 2)+1)</f>
        <v/>
      </c>
      <c r="BZ209" s="68" t="str">
        <f ca="1">INDEX({"","_","-","="},IF(OR($D209 &gt;= CA$6, $E209 &lt; BZ$6), 0, 1)+IF(OR($F209 &gt;= CA$6, $G209 &lt; BZ$6), 0, 2)+1)</f>
        <v/>
      </c>
      <c r="CA209" s="68" t="str">
        <f ca="1">INDEX({"","_","-","="},IF(OR($D209 &gt;= CB$6, $E209 &lt; CA$6), 0, 1)+IF(OR($F209 &gt;= CB$6, $G209 &lt; CA$6), 0, 2)+1)</f>
        <v/>
      </c>
      <c r="CB209" s="68" t="str">
        <f ca="1">INDEX({"","_","-","="},IF(OR($D209 &gt;= CC$6, $E209 &lt; CB$6), 0, 1)+IF(OR($F209 &gt;= CC$6, $G209 &lt; CB$6), 0, 2)+1)</f>
        <v/>
      </c>
      <c r="CC209" s="68" t="str">
        <f ca="1">INDEX({"","_","-","="},IF(OR($D209 &gt;= CD$6, $E209 &lt; CC$6), 0, 1)+IF(OR($F209 &gt;= CD$6, $G209 &lt; CC$6), 0, 2)+1)</f>
        <v/>
      </c>
      <c r="CD209" s="68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IF('临-进度'!M205,'临-进度'!$A205,"")</f>
        <v/>
      </c>
      <c r="B210" s="8" t="str">
        <f ca="1">IF('临-进度'!M205,'临-进度'!$B205,"")</f>
        <v/>
      </c>
      <c r="C210" s="8" t="str">
        <f ca="1">IF('临-进度'!M205,'临-进度'!$E205,"")</f>
        <v/>
      </c>
      <c r="D210" s="40" t="str">
        <f ca="1">IF('临-进度'!$M205,'临-进度'!$I205,"")</f>
        <v/>
      </c>
      <c r="E210" s="40" t="str">
        <f ca="1">IF('临-进度'!$M205,'临-进度'!$AE205,"")</f>
        <v/>
      </c>
      <c r="F210" s="40" t="str">
        <f ca="1">IF('临-进度'!$M205,'临-进度'!$J205,"")</f>
        <v/>
      </c>
      <c r="G210" s="73" t="str">
        <f ca="1">IF('临-进度'!$M205,'临-进度'!$AF205,"")</f>
        <v/>
      </c>
      <c r="H210" s="68" t="str">
        <f ca="1">INDEX({"","_","-","="},IF(OR($D210 &gt;= I$6, $E210 &lt; H$6), 0, 1)+IF(OR($F210 &gt;= I$6, $G210 &lt; H$6), 0, 2)+1)</f>
        <v/>
      </c>
      <c r="I210" s="68" t="str">
        <f ca="1">INDEX({"","_","-","="},IF(OR($D210 &gt;= J$6, $E210 &lt; I$6), 0, 1)+IF(OR($F210 &gt;= J$6, $G210 &lt; I$6), 0, 2)+1)</f>
        <v/>
      </c>
      <c r="J210" s="68" t="str">
        <f ca="1">INDEX({"","_","-","="},IF(OR($D210 &gt;= K$6, $E210 &lt; J$6), 0, 1)+IF(OR($F210 &gt;= K$6, $G210 &lt; J$6), 0, 2)+1)</f>
        <v/>
      </c>
      <c r="K210" s="68" t="str">
        <f ca="1">INDEX({"","_","-","="},IF(OR($D210 &gt;= L$6, $E210 &lt; K$6), 0, 1)+IF(OR($F210 &gt;= L$6, $G210 &lt; K$6), 0, 2)+1)</f>
        <v/>
      </c>
      <c r="L210" s="68" t="str">
        <f ca="1">INDEX({"","_","-","="},IF(OR($D210 &gt;= M$6, $E210 &lt; L$6), 0, 1)+IF(OR($F210 &gt;= M$6, $G210 &lt; L$6), 0, 2)+1)</f>
        <v/>
      </c>
      <c r="M210" s="68" t="str">
        <f ca="1">INDEX({"","_","-","="},IF(OR($D210 &gt;= N$6, $E210 &lt; M$6), 0, 1)+IF(OR($F210 &gt;= N$6, $G210 &lt; M$6), 0, 2)+1)</f>
        <v/>
      </c>
      <c r="N210" s="68" t="str">
        <f ca="1">INDEX({"","_","-","="},IF(OR($D210 &gt;= O$6, $E210 &lt; N$6), 0, 1)+IF(OR($F210 &gt;= O$6, $G210 &lt; N$6), 0, 2)+1)</f>
        <v/>
      </c>
      <c r="O210" s="68" t="str">
        <f ca="1">INDEX({"","_","-","="},IF(OR($D210 &gt;= P$6, $E210 &lt; O$6), 0, 1)+IF(OR($F210 &gt;= P$6, $G210 &lt; O$6), 0, 2)+1)</f>
        <v/>
      </c>
      <c r="P210" s="68" t="str">
        <f ca="1">INDEX({"","_","-","="},IF(OR($D210 &gt;= Q$6, $E210 &lt; P$6), 0, 1)+IF(OR($F210 &gt;= Q$6, $G210 &lt; P$6), 0, 2)+1)</f>
        <v/>
      </c>
      <c r="Q210" s="68" t="str">
        <f ca="1">INDEX({"","_","-","="},IF(OR($D210 &gt;= R$6, $E210 &lt; Q$6), 0, 1)+IF(OR($F210 &gt;= R$6, $G210 &lt; Q$6), 0, 2)+1)</f>
        <v/>
      </c>
      <c r="R210" s="68" t="str">
        <f ca="1">INDEX({"","_","-","="},IF(OR($D210 &gt;= S$6, $E210 &lt; R$6), 0, 1)+IF(OR($F210 &gt;= S$6, $G210 &lt; R$6), 0, 2)+1)</f>
        <v/>
      </c>
      <c r="S210" s="68" t="str">
        <f ca="1">INDEX({"","_","-","="},IF(OR($D210 &gt;= T$6, $E210 &lt; S$6), 0, 1)+IF(OR($F210 &gt;= T$6, $G210 &lt; S$6), 0, 2)+1)</f>
        <v/>
      </c>
      <c r="T210" s="68" t="str">
        <f ca="1">INDEX({"","_","-","="},IF(OR($D210 &gt;= U$6, $E210 &lt; T$6), 0, 1)+IF(OR($F210 &gt;= U$6, $G210 &lt; T$6), 0, 2)+1)</f>
        <v/>
      </c>
      <c r="U210" s="68" t="str">
        <f ca="1">INDEX({"","_","-","="},IF(OR($D210 &gt;= V$6, $E210 &lt; U$6), 0, 1)+IF(OR($F210 &gt;= V$6, $G210 &lt; U$6), 0, 2)+1)</f>
        <v/>
      </c>
      <c r="V210" s="68" t="str">
        <f ca="1">INDEX({"","_","-","="},IF(OR($D210 &gt;= W$6, $E210 &lt; V$6), 0, 1)+IF(OR($F210 &gt;= W$6, $G210 &lt; V$6), 0, 2)+1)</f>
        <v/>
      </c>
      <c r="W210" s="68" t="str">
        <f ca="1">INDEX({"","_","-","="},IF(OR($D210 &gt;= X$6, $E210 &lt; W$6), 0, 1)+IF(OR($F210 &gt;= X$6, $G210 &lt; W$6), 0, 2)+1)</f>
        <v/>
      </c>
      <c r="X210" s="68" t="str">
        <f ca="1">INDEX({"","_","-","="},IF(OR($D210 &gt;= Y$6, $E210 &lt; X$6), 0, 1)+IF(OR($F210 &gt;= Y$6, $G210 &lt; X$6), 0, 2)+1)</f>
        <v/>
      </c>
      <c r="Y210" s="68" t="str">
        <f ca="1">INDEX({"","_","-","="},IF(OR($D210 &gt;= Z$6, $E210 &lt; Y$6), 0, 1)+IF(OR($F210 &gt;= Z$6, $G210 &lt; Y$6), 0, 2)+1)</f>
        <v/>
      </c>
      <c r="Z210" s="68" t="str">
        <f ca="1">INDEX({"","_","-","="},IF(OR($D210 &gt;= AA$6, $E210 &lt; Z$6), 0, 1)+IF(OR($F210 &gt;= AA$6, $G210 &lt; Z$6), 0, 2)+1)</f>
        <v/>
      </c>
      <c r="AA210" s="68" t="str">
        <f ca="1">INDEX({"","_","-","="},IF(OR($D210 &gt;= AB$6, $E210 &lt; AA$6), 0, 1)+IF(OR($F210 &gt;= AB$6, $G210 &lt; AA$6), 0, 2)+1)</f>
        <v/>
      </c>
      <c r="AB210" s="68" t="str">
        <f ca="1">INDEX({"","_","-","="},IF(OR($D210 &gt;= AC$6, $E210 &lt; AB$6), 0, 1)+IF(OR($F210 &gt;= AC$6, $G210 &lt; AB$6), 0, 2)+1)</f>
        <v/>
      </c>
      <c r="AC210" s="68" t="str">
        <f ca="1">INDEX({"","_","-","="},IF(OR($D210 &gt;= AD$6, $E210 &lt; AC$6), 0, 1)+IF(OR($F210 &gt;= AD$6, $G210 &lt; AC$6), 0, 2)+1)</f>
        <v/>
      </c>
      <c r="AD210" s="68" t="str">
        <f ca="1">INDEX({"","_","-","="},IF(OR($D210 &gt;= AE$6, $E210 &lt; AD$6), 0, 1)+IF(OR($F210 &gt;= AE$6, $G210 &lt; AD$6), 0, 2)+1)</f>
        <v/>
      </c>
      <c r="AE210" s="68" t="str">
        <f ca="1">INDEX({"","_","-","="},IF(OR($D210 &gt;= AF$6, $E210 &lt; AE$6), 0, 1)+IF(OR($F210 &gt;= AF$6, $G210 &lt; AE$6), 0, 2)+1)</f>
        <v/>
      </c>
      <c r="AF210" s="68" t="str">
        <f ca="1">INDEX({"","_","-","="},IF(OR($D210 &gt;= AG$6, $E210 &lt; AF$6), 0, 1)+IF(OR($F210 &gt;= AG$6, $G210 &lt; AF$6), 0, 2)+1)</f>
        <v/>
      </c>
      <c r="AG210" s="68" t="str">
        <f ca="1">INDEX({"","_","-","="},IF(OR($D210 &gt;= AH$6, $E210 &lt; AG$6), 0, 1)+IF(OR($F210 &gt;= AH$6, $G210 &lt; AG$6), 0, 2)+1)</f>
        <v/>
      </c>
      <c r="AH210" s="68" t="str">
        <f ca="1">INDEX({"","_","-","="},IF(OR($D210 &gt;= AI$6, $E210 &lt; AH$6), 0, 1)+IF(OR($F210 &gt;= AI$6, $G210 &lt; AH$6), 0, 2)+1)</f>
        <v/>
      </c>
      <c r="AI210" s="68" t="str">
        <f ca="1">INDEX({"","_","-","="},IF(OR($D210 &gt;= AJ$6, $E210 &lt; AI$6), 0, 1)+IF(OR($F210 &gt;= AJ$6, $G210 &lt; AI$6), 0, 2)+1)</f>
        <v/>
      </c>
      <c r="AJ210" s="68" t="str">
        <f ca="1">INDEX({"","_","-","="},IF(OR($D210 &gt;= AK$6, $E210 &lt; AJ$6), 0, 1)+IF(OR($F210 &gt;= AK$6, $G210 &lt; AJ$6), 0, 2)+1)</f>
        <v/>
      </c>
      <c r="AK210" s="68" t="str">
        <f ca="1">INDEX({"","_","-","="},IF(OR($D210 &gt;= AL$6, $E210 &lt; AK$6), 0, 1)+IF(OR($F210 &gt;= AL$6, $G210 &lt; AK$6), 0, 2)+1)</f>
        <v/>
      </c>
      <c r="AL210" s="68" t="str">
        <f ca="1">INDEX({"","_","-","="},IF(OR($D210 &gt;= AM$6, $E210 &lt; AL$6), 0, 1)+IF(OR($F210 &gt;= AM$6, $G210 &lt; AL$6), 0, 2)+1)</f>
        <v/>
      </c>
      <c r="AM210" s="68" t="str">
        <f ca="1">INDEX({"","_","-","="},IF(OR($D210 &gt;= AN$6, $E210 &lt; AM$6), 0, 1)+IF(OR($F210 &gt;= AN$6, $G210 &lt; AM$6), 0, 2)+1)</f>
        <v/>
      </c>
      <c r="AN210" s="68" t="str">
        <f ca="1">INDEX({"","_","-","="},IF(OR($D210 &gt;= AO$6, $E210 &lt; AN$6), 0, 1)+IF(OR($F210 &gt;= AO$6, $G210 &lt; AN$6), 0, 2)+1)</f>
        <v/>
      </c>
      <c r="AO210" s="68" t="str">
        <f ca="1">INDEX({"","_","-","="},IF(OR($D210 &gt;= AP$6, $E210 &lt; AO$6), 0, 1)+IF(OR($F210 &gt;= AP$6, $G210 &lt; AO$6), 0, 2)+1)</f>
        <v/>
      </c>
      <c r="AP210" s="68" t="str">
        <f ca="1">INDEX({"","_","-","="},IF(OR($D210 &gt;= AQ$6, $E210 &lt; AP$6), 0, 1)+IF(OR($F210 &gt;= AQ$6, $G210 &lt; AP$6), 0, 2)+1)</f>
        <v/>
      </c>
      <c r="AQ210" s="68" t="str">
        <f ca="1">INDEX({"","_","-","="},IF(OR($D210 &gt;= AR$6, $E210 &lt; AQ$6), 0, 1)+IF(OR($F210 &gt;= AR$6, $G210 &lt; AQ$6), 0, 2)+1)</f>
        <v/>
      </c>
      <c r="AR210" s="68" t="str">
        <f ca="1">INDEX({"","_","-","="},IF(OR($D210 &gt;= AS$6, $E210 &lt; AR$6), 0, 1)+IF(OR($F210 &gt;= AS$6, $G210 &lt; AR$6), 0, 2)+1)</f>
        <v/>
      </c>
      <c r="AS210" s="68" t="str">
        <f ca="1">INDEX({"","_","-","="},IF(OR($D210 &gt;= AT$6, $E210 &lt; AS$6), 0, 1)+IF(OR($F210 &gt;= AT$6, $G210 &lt; AS$6), 0, 2)+1)</f>
        <v/>
      </c>
      <c r="AT210" s="68" t="str">
        <f ca="1">INDEX({"","_","-","="},IF(OR($D210 &gt;= AU$6, $E210 &lt; AT$6), 0, 1)+IF(OR($F210 &gt;= AU$6, $G210 &lt; AT$6), 0, 2)+1)</f>
        <v/>
      </c>
      <c r="AU210" s="68" t="str">
        <f ca="1">INDEX({"","_","-","="},IF(OR($D210 &gt;= AV$6, $E210 &lt; AU$6), 0, 1)+IF(OR($F210 &gt;= AV$6, $G210 &lt; AU$6), 0, 2)+1)</f>
        <v/>
      </c>
      <c r="AV210" s="68" t="str">
        <f ca="1">INDEX({"","_","-","="},IF(OR($D210 &gt;= AW$6, $E210 &lt; AV$6), 0, 1)+IF(OR($F210 &gt;= AW$6, $G210 &lt; AV$6), 0, 2)+1)</f>
        <v/>
      </c>
      <c r="AW210" s="68" t="str">
        <f ca="1">INDEX({"","_","-","="},IF(OR($D210 &gt;= AX$6, $E210 &lt; AW$6), 0, 1)+IF(OR($F210 &gt;= AX$6, $G210 &lt; AW$6), 0, 2)+1)</f>
        <v/>
      </c>
      <c r="AX210" s="68" t="str">
        <f ca="1">INDEX({"","_","-","="},IF(OR($D210 &gt;= AY$6, $E210 &lt; AX$6), 0, 1)+IF(OR($F210 &gt;= AY$6, $G210 &lt; AX$6), 0, 2)+1)</f>
        <v/>
      </c>
      <c r="AY210" s="68" t="str">
        <f ca="1">INDEX({"","_","-","="},IF(OR($D210 &gt;= AZ$6, $E210 &lt; AY$6), 0, 1)+IF(OR($F210 &gt;= AZ$6, $G210 &lt; AY$6), 0, 2)+1)</f>
        <v/>
      </c>
      <c r="AZ210" s="68" t="str">
        <f ca="1">INDEX({"","_","-","="},IF(OR($D210 &gt;= BA$6, $E210 &lt; AZ$6), 0, 1)+IF(OR($F210 &gt;= BA$6, $G210 &lt; AZ$6), 0, 2)+1)</f>
        <v/>
      </c>
      <c r="BA210" s="68" t="str">
        <f ca="1">INDEX({"","_","-","="},IF(OR($D210 &gt;= BB$6, $E210 &lt; BA$6), 0, 1)+IF(OR($F210 &gt;= BB$6, $G210 &lt; BA$6), 0, 2)+1)</f>
        <v/>
      </c>
      <c r="BB210" s="68" t="str">
        <f ca="1">INDEX({"","_","-","="},IF(OR($D210 &gt;= BC$6, $E210 &lt; BB$6), 0, 1)+IF(OR($F210 &gt;= BC$6, $G210 &lt; BB$6), 0, 2)+1)</f>
        <v/>
      </c>
      <c r="BC210" s="68" t="str">
        <f ca="1">INDEX({"","_","-","="},IF(OR($D210 &gt;= BD$6, $E210 &lt; BC$6), 0, 1)+IF(OR($F210 &gt;= BD$6, $G210 &lt; BC$6), 0, 2)+1)</f>
        <v/>
      </c>
      <c r="BD210" s="68" t="str">
        <f ca="1">INDEX({"","_","-","="},IF(OR($D210 &gt;= BE$6, $E210 &lt; BD$6), 0, 1)+IF(OR($F210 &gt;= BE$6, $G210 &lt; BD$6), 0, 2)+1)</f>
        <v/>
      </c>
      <c r="BE210" s="68" t="str">
        <f ca="1">INDEX({"","_","-","="},IF(OR($D210 &gt;= BF$6, $E210 &lt; BE$6), 0, 1)+IF(OR($F210 &gt;= BF$6, $G210 &lt; BE$6), 0, 2)+1)</f>
        <v/>
      </c>
      <c r="BF210" s="68" t="str">
        <f ca="1">INDEX({"","_","-","="},IF(OR($D210 &gt;= BG$6, $E210 &lt; BF$6), 0, 1)+IF(OR($F210 &gt;= BG$6, $G210 &lt; BF$6), 0, 2)+1)</f>
        <v/>
      </c>
      <c r="BG210" s="68" t="str">
        <f ca="1">INDEX({"","_","-","="},IF(OR($D210 &gt;= BH$6, $E210 &lt; BG$6), 0, 1)+IF(OR($F210 &gt;= BH$6, $G210 &lt; BG$6), 0, 2)+1)</f>
        <v/>
      </c>
      <c r="BH210" s="68" t="str">
        <f ca="1">INDEX({"","_","-","="},IF(OR($D210 &gt;= BI$6, $E210 &lt; BH$6), 0, 1)+IF(OR($F210 &gt;= BI$6, $G210 &lt; BH$6), 0, 2)+1)</f>
        <v/>
      </c>
      <c r="BI210" s="68" t="str">
        <f ca="1">INDEX({"","_","-","="},IF(OR($D210 &gt;= BJ$6, $E210 &lt; BI$6), 0, 1)+IF(OR($F210 &gt;= BJ$6, $G210 &lt; BI$6), 0, 2)+1)</f>
        <v/>
      </c>
      <c r="BJ210" s="68" t="str">
        <f ca="1">INDEX({"","_","-","="},IF(OR($D210 &gt;= BK$6, $E210 &lt; BJ$6), 0, 1)+IF(OR($F210 &gt;= BK$6, $G210 &lt; BJ$6), 0, 2)+1)</f>
        <v/>
      </c>
      <c r="BK210" s="68" t="str">
        <f ca="1">INDEX({"","_","-","="},IF(OR($D210 &gt;= BL$6, $E210 &lt; BK$6), 0, 1)+IF(OR($F210 &gt;= BL$6, $G210 &lt; BK$6), 0, 2)+1)</f>
        <v/>
      </c>
      <c r="BL210" s="68" t="str">
        <f ca="1">INDEX({"","_","-","="},IF(OR($D210 &gt;= BM$6, $E210 &lt; BL$6), 0, 1)+IF(OR($F210 &gt;= BM$6, $G210 &lt; BL$6), 0, 2)+1)</f>
        <v/>
      </c>
      <c r="BM210" s="68" t="str">
        <f ca="1">INDEX({"","_","-","="},IF(OR($D210 &gt;= BN$6, $E210 &lt; BM$6), 0, 1)+IF(OR($F210 &gt;= BN$6, $G210 &lt; BM$6), 0, 2)+1)</f>
        <v/>
      </c>
      <c r="BN210" s="68" t="str">
        <f ca="1">INDEX({"","_","-","="},IF(OR($D210 &gt;= BO$6, $E210 &lt; BN$6), 0, 1)+IF(OR($F210 &gt;= BO$6, $G210 &lt; BN$6), 0, 2)+1)</f>
        <v/>
      </c>
      <c r="BO210" s="68" t="str">
        <f ca="1">INDEX({"","_","-","="},IF(OR($D210 &gt;= BP$6, $E210 &lt; BO$6), 0, 1)+IF(OR($F210 &gt;= BP$6, $G210 &lt; BO$6), 0, 2)+1)</f>
        <v/>
      </c>
      <c r="BP210" s="68" t="str">
        <f ca="1">INDEX({"","_","-","="},IF(OR($D210 &gt;= BQ$6, $E210 &lt; BP$6), 0, 1)+IF(OR($F210 &gt;= BQ$6, $G210 &lt; BP$6), 0, 2)+1)</f>
        <v/>
      </c>
      <c r="BQ210" s="68" t="str">
        <f ca="1">INDEX({"","_","-","="},IF(OR($D210 &gt;= BR$6, $E210 &lt; BQ$6), 0, 1)+IF(OR($F210 &gt;= BR$6, $G210 &lt; BQ$6), 0, 2)+1)</f>
        <v/>
      </c>
      <c r="BR210" s="68" t="str">
        <f ca="1">INDEX({"","_","-","="},IF(OR($D210 &gt;= BS$6, $E210 &lt; BR$6), 0, 1)+IF(OR($F210 &gt;= BS$6, $G210 &lt; BR$6), 0, 2)+1)</f>
        <v/>
      </c>
      <c r="BS210" s="68" t="str">
        <f ca="1">INDEX({"","_","-","="},IF(OR($D210 &gt;= BT$6, $E210 &lt; BS$6), 0, 1)+IF(OR($F210 &gt;= BT$6, $G210 &lt; BS$6), 0, 2)+1)</f>
        <v/>
      </c>
      <c r="BT210" s="68" t="str">
        <f ca="1">INDEX({"","_","-","="},IF(OR($D210 &gt;= BU$6, $E210 &lt; BT$6), 0, 1)+IF(OR($F210 &gt;= BU$6, $G210 &lt; BT$6), 0, 2)+1)</f>
        <v/>
      </c>
      <c r="BU210" s="68" t="str">
        <f ca="1">INDEX({"","_","-","="},IF(OR($D210 &gt;= BV$6, $E210 &lt; BU$6), 0, 1)+IF(OR($F210 &gt;= BV$6, $G210 &lt; BU$6), 0, 2)+1)</f>
        <v/>
      </c>
      <c r="BV210" s="68" t="str">
        <f ca="1">INDEX({"","_","-","="},IF(OR($D210 &gt;= BW$6, $E210 &lt; BV$6), 0, 1)+IF(OR($F210 &gt;= BW$6, $G210 &lt; BV$6), 0, 2)+1)</f>
        <v/>
      </c>
      <c r="BW210" s="68" t="str">
        <f ca="1">INDEX({"","_","-","="},IF(OR($D210 &gt;= BX$6, $E210 &lt; BW$6), 0, 1)+IF(OR($F210 &gt;= BX$6, $G210 &lt; BW$6), 0, 2)+1)</f>
        <v/>
      </c>
      <c r="BX210" s="68" t="str">
        <f ca="1">INDEX({"","_","-","="},IF(OR($D210 &gt;= BY$6, $E210 &lt; BX$6), 0, 1)+IF(OR($F210 &gt;= BY$6, $G210 &lt; BX$6), 0, 2)+1)</f>
        <v/>
      </c>
      <c r="BY210" s="68" t="str">
        <f ca="1">INDEX({"","_","-","="},IF(OR($D210 &gt;= BZ$6, $E210 &lt; BY$6), 0, 1)+IF(OR($F210 &gt;= BZ$6, $G210 &lt; BY$6), 0, 2)+1)</f>
        <v/>
      </c>
      <c r="BZ210" s="68" t="str">
        <f ca="1">INDEX({"","_","-","="},IF(OR($D210 &gt;= CA$6, $E210 &lt; BZ$6), 0, 1)+IF(OR($F210 &gt;= CA$6, $G210 &lt; BZ$6), 0, 2)+1)</f>
        <v/>
      </c>
      <c r="CA210" s="68" t="str">
        <f ca="1">INDEX({"","_","-","="},IF(OR($D210 &gt;= CB$6, $E210 &lt; CA$6), 0, 1)+IF(OR($F210 &gt;= CB$6, $G210 &lt; CA$6), 0, 2)+1)</f>
        <v/>
      </c>
      <c r="CB210" s="68" t="str">
        <f ca="1">INDEX({"","_","-","="},IF(OR($D210 &gt;= CC$6, $E210 &lt; CB$6), 0, 1)+IF(OR($F210 &gt;= CC$6, $G210 &lt; CB$6), 0, 2)+1)</f>
        <v/>
      </c>
      <c r="CC210" s="68" t="str">
        <f ca="1">INDEX({"","_","-","="},IF(OR($D210 &gt;= CD$6, $E210 &lt; CC$6), 0, 1)+IF(OR($F210 &gt;= CD$6, $G210 &lt; CC$6), 0, 2)+1)</f>
        <v/>
      </c>
      <c r="CD210" s="68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IF('临-进度'!M206,'临-进度'!$A206,"")</f>
        <v/>
      </c>
      <c r="B211" s="8" t="str">
        <f ca="1">IF('临-进度'!M206,'临-进度'!$B206,"")</f>
        <v/>
      </c>
      <c r="C211" s="8" t="str">
        <f ca="1">IF('临-进度'!M206,'临-进度'!$E206,"")</f>
        <v/>
      </c>
      <c r="D211" s="40" t="str">
        <f ca="1">IF('临-进度'!$M206,'临-进度'!$I206,"")</f>
        <v/>
      </c>
      <c r="E211" s="40" t="str">
        <f ca="1">IF('临-进度'!$M206,'临-进度'!$AE206,"")</f>
        <v/>
      </c>
      <c r="F211" s="40" t="str">
        <f ca="1">IF('临-进度'!$M206,'临-进度'!$J206,"")</f>
        <v/>
      </c>
      <c r="G211" s="73" t="str">
        <f ca="1">IF('临-进度'!$M206,'临-进度'!$AF206,"")</f>
        <v/>
      </c>
      <c r="H211" s="68" t="str">
        <f ca="1">INDEX({"","_","-","="},IF(OR($D211 &gt;= I$6, $E211 &lt; H$6), 0, 1)+IF(OR($F211 &gt;= I$6, $G211 &lt; H$6), 0, 2)+1)</f>
        <v/>
      </c>
      <c r="I211" s="68" t="str">
        <f ca="1">INDEX({"","_","-","="},IF(OR($D211 &gt;= J$6, $E211 &lt; I$6), 0, 1)+IF(OR($F211 &gt;= J$6, $G211 &lt; I$6), 0, 2)+1)</f>
        <v/>
      </c>
      <c r="J211" s="68" t="str">
        <f ca="1">INDEX({"","_","-","="},IF(OR($D211 &gt;= K$6, $E211 &lt; J$6), 0, 1)+IF(OR($F211 &gt;= K$6, $G211 &lt; J$6), 0, 2)+1)</f>
        <v/>
      </c>
      <c r="K211" s="68" t="str">
        <f ca="1">INDEX({"","_","-","="},IF(OR($D211 &gt;= L$6, $E211 &lt; K$6), 0, 1)+IF(OR($F211 &gt;= L$6, $G211 &lt; K$6), 0, 2)+1)</f>
        <v/>
      </c>
      <c r="L211" s="68" t="str">
        <f ca="1">INDEX({"","_","-","="},IF(OR($D211 &gt;= M$6, $E211 &lt; L$6), 0, 1)+IF(OR($F211 &gt;= M$6, $G211 &lt; L$6), 0, 2)+1)</f>
        <v/>
      </c>
      <c r="M211" s="68" t="str">
        <f ca="1">INDEX({"","_","-","="},IF(OR($D211 &gt;= N$6, $E211 &lt; M$6), 0, 1)+IF(OR($F211 &gt;= N$6, $G211 &lt; M$6), 0, 2)+1)</f>
        <v/>
      </c>
      <c r="N211" s="68" t="str">
        <f ca="1">INDEX({"","_","-","="},IF(OR($D211 &gt;= O$6, $E211 &lt; N$6), 0, 1)+IF(OR($F211 &gt;= O$6, $G211 &lt; N$6), 0, 2)+1)</f>
        <v/>
      </c>
      <c r="O211" s="68" t="str">
        <f ca="1">INDEX({"","_","-","="},IF(OR($D211 &gt;= P$6, $E211 &lt; O$6), 0, 1)+IF(OR($F211 &gt;= P$6, $G211 &lt; O$6), 0, 2)+1)</f>
        <v/>
      </c>
      <c r="P211" s="68" t="str">
        <f ca="1">INDEX({"","_","-","="},IF(OR($D211 &gt;= Q$6, $E211 &lt; P$6), 0, 1)+IF(OR($F211 &gt;= Q$6, $G211 &lt; P$6), 0, 2)+1)</f>
        <v/>
      </c>
      <c r="Q211" s="68" t="str">
        <f ca="1">INDEX({"","_","-","="},IF(OR($D211 &gt;= R$6, $E211 &lt; Q$6), 0, 1)+IF(OR($F211 &gt;= R$6, $G211 &lt; Q$6), 0, 2)+1)</f>
        <v/>
      </c>
      <c r="R211" s="68" t="str">
        <f ca="1">INDEX({"","_","-","="},IF(OR($D211 &gt;= S$6, $E211 &lt; R$6), 0, 1)+IF(OR($F211 &gt;= S$6, $G211 &lt; R$6), 0, 2)+1)</f>
        <v/>
      </c>
      <c r="S211" s="68" t="str">
        <f ca="1">INDEX({"","_","-","="},IF(OR($D211 &gt;= T$6, $E211 &lt; S$6), 0, 1)+IF(OR($F211 &gt;= T$6, $G211 &lt; S$6), 0, 2)+1)</f>
        <v/>
      </c>
      <c r="T211" s="68" t="str">
        <f ca="1">INDEX({"","_","-","="},IF(OR($D211 &gt;= U$6, $E211 &lt; T$6), 0, 1)+IF(OR($F211 &gt;= U$6, $G211 &lt; T$6), 0, 2)+1)</f>
        <v/>
      </c>
      <c r="U211" s="68" t="str">
        <f ca="1">INDEX({"","_","-","="},IF(OR($D211 &gt;= V$6, $E211 &lt; U$6), 0, 1)+IF(OR($F211 &gt;= V$6, $G211 &lt; U$6), 0, 2)+1)</f>
        <v/>
      </c>
      <c r="V211" s="68" t="str">
        <f ca="1">INDEX({"","_","-","="},IF(OR($D211 &gt;= W$6, $E211 &lt; V$6), 0, 1)+IF(OR($F211 &gt;= W$6, $G211 &lt; V$6), 0, 2)+1)</f>
        <v/>
      </c>
      <c r="W211" s="68" t="str">
        <f ca="1">INDEX({"","_","-","="},IF(OR($D211 &gt;= X$6, $E211 &lt; W$6), 0, 1)+IF(OR($F211 &gt;= X$6, $G211 &lt; W$6), 0, 2)+1)</f>
        <v/>
      </c>
      <c r="X211" s="68" t="str">
        <f ca="1">INDEX({"","_","-","="},IF(OR($D211 &gt;= Y$6, $E211 &lt; X$6), 0, 1)+IF(OR($F211 &gt;= Y$6, $G211 &lt; X$6), 0, 2)+1)</f>
        <v/>
      </c>
      <c r="Y211" s="68" t="str">
        <f ca="1">INDEX({"","_","-","="},IF(OR($D211 &gt;= Z$6, $E211 &lt; Y$6), 0, 1)+IF(OR($F211 &gt;= Z$6, $G211 &lt; Y$6), 0, 2)+1)</f>
        <v/>
      </c>
      <c r="Z211" s="68" t="str">
        <f ca="1">INDEX({"","_","-","="},IF(OR($D211 &gt;= AA$6, $E211 &lt; Z$6), 0, 1)+IF(OR($F211 &gt;= AA$6, $G211 &lt; Z$6), 0, 2)+1)</f>
        <v/>
      </c>
      <c r="AA211" s="68" t="str">
        <f ca="1">INDEX({"","_","-","="},IF(OR($D211 &gt;= AB$6, $E211 &lt; AA$6), 0, 1)+IF(OR($F211 &gt;= AB$6, $G211 &lt; AA$6), 0, 2)+1)</f>
        <v/>
      </c>
      <c r="AB211" s="68" t="str">
        <f ca="1">INDEX({"","_","-","="},IF(OR($D211 &gt;= AC$6, $E211 &lt; AB$6), 0, 1)+IF(OR($F211 &gt;= AC$6, $G211 &lt; AB$6), 0, 2)+1)</f>
        <v/>
      </c>
      <c r="AC211" s="68" t="str">
        <f ca="1">INDEX({"","_","-","="},IF(OR($D211 &gt;= AD$6, $E211 &lt; AC$6), 0, 1)+IF(OR($F211 &gt;= AD$6, $G211 &lt; AC$6), 0, 2)+1)</f>
        <v/>
      </c>
      <c r="AD211" s="68" t="str">
        <f ca="1">INDEX({"","_","-","="},IF(OR($D211 &gt;= AE$6, $E211 &lt; AD$6), 0, 1)+IF(OR($F211 &gt;= AE$6, $G211 &lt; AD$6), 0, 2)+1)</f>
        <v/>
      </c>
      <c r="AE211" s="68" t="str">
        <f ca="1">INDEX({"","_","-","="},IF(OR($D211 &gt;= AF$6, $E211 &lt; AE$6), 0, 1)+IF(OR($F211 &gt;= AF$6, $G211 &lt; AE$6), 0, 2)+1)</f>
        <v/>
      </c>
      <c r="AF211" s="68" t="str">
        <f ca="1">INDEX({"","_","-","="},IF(OR($D211 &gt;= AG$6, $E211 &lt; AF$6), 0, 1)+IF(OR($F211 &gt;= AG$6, $G211 &lt; AF$6), 0, 2)+1)</f>
        <v/>
      </c>
      <c r="AG211" s="68" t="str">
        <f ca="1">INDEX({"","_","-","="},IF(OR($D211 &gt;= AH$6, $E211 &lt; AG$6), 0, 1)+IF(OR($F211 &gt;= AH$6, $G211 &lt; AG$6), 0, 2)+1)</f>
        <v/>
      </c>
      <c r="AH211" s="68" t="str">
        <f ca="1">INDEX({"","_","-","="},IF(OR($D211 &gt;= AI$6, $E211 &lt; AH$6), 0, 1)+IF(OR($F211 &gt;= AI$6, $G211 &lt; AH$6), 0, 2)+1)</f>
        <v/>
      </c>
      <c r="AI211" s="68" t="str">
        <f ca="1">INDEX({"","_","-","="},IF(OR($D211 &gt;= AJ$6, $E211 &lt; AI$6), 0, 1)+IF(OR($F211 &gt;= AJ$6, $G211 &lt; AI$6), 0, 2)+1)</f>
        <v/>
      </c>
      <c r="AJ211" s="68" t="str">
        <f ca="1">INDEX({"","_","-","="},IF(OR($D211 &gt;= AK$6, $E211 &lt; AJ$6), 0, 1)+IF(OR($F211 &gt;= AK$6, $G211 &lt; AJ$6), 0, 2)+1)</f>
        <v/>
      </c>
      <c r="AK211" s="68" t="str">
        <f ca="1">INDEX({"","_","-","="},IF(OR($D211 &gt;= AL$6, $E211 &lt; AK$6), 0, 1)+IF(OR($F211 &gt;= AL$6, $G211 &lt; AK$6), 0, 2)+1)</f>
        <v/>
      </c>
      <c r="AL211" s="68" t="str">
        <f ca="1">INDEX({"","_","-","="},IF(OR($D211 &gt;= AM$6, $E211 &lt; AL$6), 0, 1)+IF(OR($F211 &gt;= AM$6, $G211 &lt; AL$6), 0, 2)+1)</f>
        <v/>
      </c>
      <c r="AM211" s="68" t="str">
        <f ca="1">INDEX({"","_","-","="},IF(OR($D211 &gt;= AN$6, $E211 &lt; AM$6), 0, 1)+IF(OR($F211 &gt;= AN$6, $G211 &lt; AM$6), 0, 2)+1)</f>
        <v/>
      </c>
      <c r="AN211" s="68" t="str">
        <f ca="1">INDEX({"","_","-","="},IF(OR($D211 &gt;= AO$6, $E211 &lt; AN$6), 0, 1)+IF(OR($F211 &gt;= AO$6, $G211 &lt; AN$6), 0, 2)+1)</f>
        <v/>
      </c>
      <c r="AO211" s="68" t="str">
        <f ca="1">INDEX({"","_","-","="},IF(OR($D211 &gt;= AP$6, $E211 &lt; AO$6), 0, 1)+IF(OR($F211 &gt;= AP$6, $G211 &lt; AO$6), 0, 2)+1)</f>
        <v/>
      </c>
      <c r="AP211" s="68" t="str">
        <f ca="1">INDEX({"","_","-","="},IF(OR($D211 &gt;= AQ$6, $E211 &lt; AP$6), 0, 1)+IF(OR($F211 &gt;= AQ$6, $G211 &lt; AP$6), 0, 2)+1)</f>
        <v/>
      </c>
      <c r="AQ211" s="68" t="str">
        <f ca="1">INDEX({"","_","-","="},IF(OR($D211 &gt;= AR$6, $E211 &lt; AQ$6), 0, 1)+IF(OR($F211 &gt;= AR$6, $G211 &lt; AQ$6), 0, 2)+1)</f>
        <v/>
      </c>
      <c r="AR211" s="68" t="str">
        <f ca="1">INDEX({"","_","-","="},IF(OR($D211 &gt;= AS$6, $E211 &lt; AR$6), 0, 1)+IF(OR($F211 &gt;= AS$6, $G211 &lt; AR$6), 0, 2)+1)</f>
        <v/>
      </c>
      <c r="AS211" s="68" t="str">
        <f ca="1">INDEX({"","_","-","="},IF(OR($D211 &gt;= AT$6, $E211 &lt; AS$6), 0, 1)+IF(OR($F211 &gt;= AT$6, $G211 &lt; AS$6), 0, 2)+1)</f>
        <v/>
      </c>
      <c r="AT211" s="68" t="str">
        <f ca="1">INDEX({"","_","-","="},IF(OR($D211 &gt;= AU$6, $E211 &lt; AT$6), 0, 1)+IF(OR($F211 &gt;= AU$6, $G211 &lt; AT$6), 0, 2)+1)</f>
        <v/>
      </c>
      <c r="AU211" s="68" t="str">
        <f ca="1">INDEX({"","_","-","="},IF(OR($D211 &gt;= AV$6, $E211 &lt; AU$6), 0, 1)+IF(OR($F211 &gt;= AV$6, $G211 &lt; AU$6), 0, 2)+1)</f>
        <v/>
      </c>
      <c r="AV211" s="68" t="str">
        <f ca="1">INDEX({"","_","-","="},IF(OR($D211 &gt;= AW$6, $E211 &lt; AV$6), 0, 1)+IF(OR($F211 &gt;= AW$6, $G211 &lt; AV$6), 0, 2)+1)</f>
        <v/>
      </c>
      <c r="AW211" s="68" t="str">
        <f ca="1">INDEX({"","_","-","="},IF(OR($D211 &gt;= AX$6, $E211 &lt; AW$6), 0, 1)+IF(OR($F211 &gt;= AX$6, $G211 &lt; AW$6), 0, 2)+1)</f>
        <v/>
      </c>
      <c r="AX211" s="68" t="str">
        <f ca="1">INDEX({"","_","-","="},IF(OR($D211 &gt;= AY$6, $E211 &lt; AX$6), 0, 1)+IF(OR($F211 &gt;= AY$6, $G211 &lt; AX$6), 0, 2)+1)</f>
        <v/>
      </c>
      <c r="AY211" s="68" t="str">
        <f ca="1">INDEX({"","_","-","="},IF(OR($D211 &gt;= AZ$6, $E211 &lt; AY$6), 0, 1)+IF(OR($F211 &gt;= AZ$6, $G211 &lt; AY$6), 0, 2)+1)</f>
        <v/>
      </c>
      <c r="AZ211" s="68" t="str">
        <f ca="1">INDEX({"","_","-","="},IF(OR($D211 &gt;= BA$6, $E211 &lt; AZ$6), 0, 1)+IF(OR($F211 &gt;= BA$6, $G211 &lt; AZ$6), 0, 2)+1)</f>
        <v/>
      </c>
      <c r="BA211" s="68" t="str">
        <f ca="1">INDEX({"","_","-","="},IF(OR($D211 &gt;= BB$6, $E211 &lt; BA$6), 0, 1)+IF(OR($F211 &gt;= BB$6, $G211 &lt; BA$6), 0, 2)+1)</f>
        <v/>
      </c>
      <c r="BB211" s="68" t="str">
        <f ca="1">INDEX({"","_","-","="},IF(OR($D211 &gt;= BC$6, $E211 &lt; BB$6), 0, 1)+IF(OR($F211 &gt;= BC$6, $G211 &lt; BB$6), 0, 2)+1)</f>
        <v/>
      </c>
      <c r="BC211" s="68" t="str">
        <f ca="1">INDEX({"","_","-","="},IF(OR($D211 &gt;= BD$6, $E211 &lt; BC$6), 0, 1)+IF(OR($F211 &gt;= BD$6, $G211 &lt; BC$6), 0, 2)+1)</f>
        <v/>
      </c>
      <c r="BD211" s="68" t="str">
        <f ca="1">INDEX({"","_","-","="},IF(OR($D211 &gt;= BE$6, $E211 &lt; BD$6), 0, 1)+IF(OR($F211 &gt;= BE$6, $G211 &lt; BD$6), 0, 2)+1)</f>
        <v/>
      </c>
      <c r="BE211" s="68" t="str">
        <f ca="1">INDEX({"","_","-","="},IF(OR($D211 &gt;= BF$6, $E211 &lt; BE$6), 0, 1)+IF(OR($F211 &gt;= BF$6, $G211 &lt; BE$6), 0, 2)+1)</f>
        <v/>
      </c>
      <c r="BF211" s="68" t="str">
        <f ca="1">INDEX({"","_","-","="},IF(OR($D211 &gt;= BG$6, $E211 &lt; BF$6), 0, 1)+IF(OR($F211 &gt;= BG$6, $G211 &lt; BF$6), 0, 2)+1)</f>
        <v/>
      </c>
      <c r="BG211" s="68" t="str">
        <f ca="1">INDEX({"","_","-","="},IF(OR($D211 &gt;= BH$6, $E211 &lt; BG$6), 0, 1)+IF(OR($F211 &gt;= BH$6, $G211 &lt; BG$6), 0, 2)+1)</f>
        <v/>
      </c>
      <c r="BH211" s="68" t="str">
        <f ca="1">INDEX({"","_","-","="},IF(OR($D211 &gt;= BI$6, $E211 &lt; BH$6), 0, 1)+IF(OR($F211 &gt;= BI$6, $G211 &lt; BH$6), 0, 2)+1)</f>
        <v/>
      </c>
      <c r="BI211" s="68" t="str">
        <f ca="1">INDEX({"","_","-","="},IF(OR($D211 &gt;= BJ$6, $E211 &lt; BI$6), 0, 1)+IF(OR($F211 &gt;= BJ$6, $G211 &lt; BI$6), 0, 2)+1)</f>
        <v/>
      </c>
      <c r="BJ211" s="68" t="str">
        <f ca="1">INDEX({"","_","-","="},IF(OR($D211 &gt;= BK$6, $E211 &lt; BJ$6), 0, 1)+IF(OR($F211 &gt;= BK$6, $G211 &lt; BJ$6), 0, 2)+1)</f>
        <v/>
      </c>
      <c r="BK211" s="68" t="str">
        <f ca="1">INDEX({"","_","-","="},IF(OR($D211 &gt;= BL$6, $E211 &lt; BK$6), 0, 1)+IF(OR($F211 &gt;= BL$6, $G211 &lt; BK$6), 0, 2)+1)</f>
        <v/>
      </c>
      <c r="BL211" s="68" t="str">
        <f ca="1">INDEX({"","_","-","="},IF(OR($D211 &gt;= BM$6, $E211 &lt; BL$6), 0, 1)+IF(OR($F211 &gt;= BM$6, $G211 &lt; BL$6), 0, 2)+1)</f>
        <v/>
      </c>
      <c r="BM211" s="68" t="str">
        <f ca="1">INDEX({"","_","-","="},IF(OR($D211 &gt;= BN$6, $E211 &lt; BM$6), 0, 1)+IF(OR($F211 &gt;= BN$6, $G211 &lt; BM$6), 0, 2)+1)</f>
        <v/>
      </c>
      <c r="BN211" s="68" t="str">
        <f ca="1">INDEX({"","_","-","="},IF(OR($D211 &gt;= BO$6, $E211 &lt; BN$6), 0, 1)+IF(OR($F211 &gt;= BO$6, $G211 &lt; BN$6), 0, 2)+1)</f>
        <v/>
      </c>
      <c r="BO211" s="68" t="str">
        <f ca="1">INDEX({"","_","-","="},IF(OR($D211 &gt;= BP$6, $E211 &lt; BO$6), 0, 1)+IF(OR($F211 &gt;= BP$6, $G211 &lt; BO$6), 0, 2)+1)</f>
        <v/>
      </c>
      <c r="BP211" s="68" t="str">
        <f ca="1">INDEX({"","_","-","="},IF(OR($D211 &gt;= BQ$6, $E211 &lt; BP$6), 0, 1)+IF(OR($F211 &gt;= BQ$6, $G211 &lt; BP$6), 0, 2)+1)</f>
        <v/>
      </c>
      <c r="BQ211" s="68" t="str">
        <f ca="1">INDEX({"","_","-","="},IF(OR($D211 &gt;= BR$6, $E211 &lt; BQ$6), 0, 1)+IF(OR($F211 &gt;= BR$6, $G211 &lt; BQ$6), 0, 2)+1)</f>
        <v/>
      </c>
      <c r="BR211" s="68" t="str">
        <f ca="1">INDEX({"","_","-","="},IF(OR($D211 &gt;= BS$6, $E211 &lt; BR$6), 0, 1)+IF(OR($F211 &gt;= BS$6, $G211 &lt; BR$6), 0, 2)+1)</f>
        <v/>
      </c>
      <c r="BS211" s="68" t="str">
        <f ca="1">INDEX({"","_","-","="},IF(OR($D211 &gt;= BT$6, $E211 &lt; BS$6), 0, 1)+IF(OR($F211 &gt;= BT$6, $G211 &lt; BS$6), 0, 2)+1)</f>
        <v/>
      </c>
      <c r="BT211" s="68" t="str">
        <f ca="1">INDEX({"","_","-","="},IF(OR($D211 &gt;= BU$6, $E211 &lt; BT$6), 0, 1)+IF(OR($F211 &gt;= BU$6, $G211 &lt; BT$6), 0, 2)+1)</f>
        <v/>
      </c>
      <c r="BU211" s="68" t="str">
        <f ca="1">INDEX({"","_","-","="},IF(OR($D211 &gt;= BV$6, $E211 &lt; BU$6), 0, 1)+IF(OR($F211 &gt;= BV$6, $G211 &lt; BU$6), 0, 2)+1)</f>
        <v/>
      </c>
      <c r="BV211" s="68" t="str">
        <f ca="1">INDEX({"","_","-","="},IF(OR($D211 &gt;= BW$6, $E211 &lt; BV$6), 0, 1)+IF(OR($F211 &gt;= BW$6, $G211 &lt; BV$6), 0, 2)+1)</f>
        <v/>
      </c>
      <c r="BW211" s="68" t="str">
        <f ca="1">INDEX({"","_","-","="},IF(OR($D211 &gt;= BX$6, $E211 &lt; BW$6), 0, 1)+IF(OR($F211 &gt;= BX$6, $G211 &lt; BW$6), 0, 2)+1)</f>
        <v/>
      </c>
      <c r="BX211" s="68" t="str">
        <f ca="1">INDEX({"","_","-","="},IF(OR($D211 &gt;= BY$6, $E211 &lt; BX$6), 0, 1)+IF(OR($F211 &gt;= BY$6, $G211 &lt; BX$6), 0, 2)+1)</f>
        <v/>
      </c>
      <c r="BY211" s="68" t="str">
        <f ca="1">INDEX({"","_","-","="},IF(OR($D211 &gt;= BZ$6, $E211 &lt; BY$6), 0, 1)+IF(OR($F211 &gt;= BZ$6, $G211 &lt; BY$6), 0, 2)+1)</f>
        <v/>
      </c>
      <c r="BZ211" s="68" t="str">
        <f ca="1">INDEX({"","_","-","="},IF(OR($D211 &gt;= CA$6, $E211 &lt; BZ$6), 0, 1)+IF(OR($F211 &gt;= CA$6, $G211 &lt; BZ$6), 0, 2)+1)</f>
        <v/>
      </c>
      <c r="CA211" s="68" t="str">
        <f ca="1">INDEX({"","_","-","="},IF(OR($D211 &gt;= CB$6, $E211 &lt; CA$6), 0, 1)+IF(OR($F211 &gt;= CB$6, $G211 &lt; CA$6), 0, 2)+1)</f>
        <v/>
      </c>
      <c r="CB211" s="68" t="str">
        <f ca="1">INDEX({"","_","-","="},IF(OR($D211 &gt;= CC$6, $E211 &lt; CB$6), 0, 1)+IF(OR($F211 &gt;= CC$6, $G211 &lt; CB$6), 0, 2)+1)</f>
        <v/>
      </c>
      <c r="CC211" s="68" t="str">
        <f ca="1">INDEX({"","_","-","="},IF(OR($D211 &gt;= CD$6, $E211 &lt; CC$6), 0, 1)+IF(OR($F211 &gt;= CD$6, $G211 &lt; CC$6), 0, 2)+1)</f>
        <v/>
      </c>
      <c r="CD211" s="68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IF('临-进度'!M207,'临-进度'!$A207,"")</f>
        <v/>
      </c>
      <c r="B212" s="8" t="str">
        <f ca="1">IF('临-进度'!M207,'临-进度'!$B207,"")</f>
        <v/>
      </c>
      <c r="C212" s="8" t="str">
        <f ca="1">IF('临-进度'!M207,'临-进度'!$E207,"")</f>
        <v/>
      </c>
      <c r="D212" s="40" t="str">
        <f ca="1">IF('临-进度'!$M207,'临-进度'!$I207,"")</f>
        <v/>
      </c>
      <c r="E212" s="40" t="str">
        <f ca="1">IF('临-进度'!$M207,'临-进度'!$AE207,"")</f>
        <v/>
      </c>
      <c r="F212" s="40" t="str">
        <f ca="1">IF('临-进度'!$M207,'临-进度'!$J207,"")</f>
        <v/>
      </c>
      <c r="G212" s="73" t="str">
        <f ca="1">IF('临-进度'!$M207,'临-进度'!$AF207,"")</f>
        <v/>
      </c>
      <c r="H212" s="68" t="str">
        <f ca="1">INDEX({"","_","-","="},IF(OR($D212 &gt;= I$6, $E212 &lt; H$6), 0, 1)+IF(OR($F212 &gt;= I$6, $G212 &lt; H$6), 0, 2)+1)</f>
        <v/>
      </c>
      <c r="I212" s="68" t="str">
        <f ca="1">INDEX({"","_","-","="},IF(OR($D212 &gt;= J$6, $E212 &lt; I$6), 0, 1)+IF(OR($F212 &gt;= J$6, $G212 &lt; I$6), 0, 2)+1)</f>
        <v/>
      </c>
      <c r="J212" s="68" t="str">
        <f ca="1">INDEX({"","_","-","="},IF(OR($D212 &gt;= K$6, $E212 &lt; J$6), 0, 1)+IF(OR($F212 &gt;= K$6, $G212 &lt; J$6), 0, 2)+1)</f>
        <v/>
      </c>
      <c r="K212" s="68" t="str">
        <f ca="1">INDEX({"","_","-","="},IF(OR($D212 &gt;= L$6, $E212 &lt; K$6), 0, 1)+IF(OR($F212 &gt;= L$6, $G212 &lt; K$6), 0, 2)+1)</f>
        <v/>
      </c>
      <c r="L212" s="68" t="str">
        <f ca="1">INDEX({"","_","-","="},IF(OR($D212 &gt;= M$6, $E212 &lt; L$6), 0, 1)+IF(OR($F212 &gt;= M$6, $G212 &lt; L$6), 0, 2)+1)</f>
        <v/>
      </c>
      <c r="M212" s="68" t="str">
        <f ca="1">INDEX({"","_","-","="},IF(OR($D212 &gt;= N$6, $E212 &lt; M$6), 0, 1)+IF(OR($F212 &gt;= N$6, $G212 &lt; M$6), 0, 2)+1)</f>
        <v/>
      </c>
      <c r="N212" s="68" t="str">
        <f ca="1">INDEX({"","_","-","="},IF(OR($D212 &gt;= O$6, $E212 &lt; N$6), 0, 1)+IF(OR($F212 &gt;= O$6, $G212 &lt; N$6), 0, 2)+1)</f>
        <v/>
      </c>
      <c r="O212" s="68" t="str">
        <f ca="1">INDEX({"","_","-","="},IF(OR($D212 &gt;= P$6, $E212 &lt; O$6), 0, 1)+IF(OR($F212 &gt;= P$6, $G212 &lt; O$6), 0, 2)+1)</f>
        <v/>
      </c>
      <c r="P212" s="68" t="str">
        <f ca="1">INDEX({"","_","-","="},IF(OR($D212 &gt;= Q$6, $E212 &lt; P$6), 0, 1)+IF(OR($F212 &gt;= Q$6, $G212 &lt; P$6), 0, 2)+1)</f>
        <v/>
      </c>
      <c r="Q212" s="68" t="str">
        <f ca="1">INDEX({"","_","-","="},IF(OR($D212 &gt;= R$6, $E212 &lt; Q$6), 0, 1)+IF(OR($F212 &gt;= R$6, $G212 &lt; Q$6), 0, 2)+1)</f>
        <v/>
      </c>
      <c r="R212" s="68" t="str">
        <f ca="1">INDEX({"","_","-","="},IF(OR($D212 &gt;= S$6, $E212 &lt; R$6), 0, 1)+IF(OR($F212 &gt;= S$6, $G212 &lt; R$6), 0, 2)+1)</f>
        <v/>
      </c>
      <c r="S212" s="68" t="str">
        <f ca="1">INDEX({"","_","-","="},IF(OR($D212 &gt;= T$6, $E212 &lt; S$6), 0, 1)+IF(OR($F212 &gt;= T$6, $G212 &lt; S$6), 0, 2)+1)</f>
        <v/>
      </c>
      <c r="T212" s="68" t="str">
        <f ca="1">INDEX({"","_","-","="},IF(OR($D212 &gt;= U$6, $E212 &lt; T$6), 0, 1)+IF(OR($F212 &gt;= U$6, $G212 &lt; T$6), 0, 2)+1)</f>
        <v/>
      </c>
      <c r="U212" s="68" t="str">
        <f ca="1">INDEX({"","_","-","="},IF(OR($D212 &gt;= V$6, $E212 &lt; U$6), 0, 1)+IF(OR($F212 &gt;= V$6, $G212 &lt; U$6), 0, 2)+1)</f>
        <v/>
      </c>
      <c r="V212" s="68" t="str">
        <f ca="1">INDEX({"","_","-","="},IF(OR($D212 &gt;= W$6, $E212 &lt; V$6), 0, 1)+IF(OR($F212 &gt;= W$6, $G212 &lt; V$6), 0, 2)+1)</f>
        <v/>
      </c>
      <c r="W212" s="68" t="str">
        <f ca="1">INDEX({"","_","-","="},IF(OR($D212 &gt;= X$6, $E212 &lt; W$6), 0, 1)+IF(OR($F212 &gt;= X$6, $G212 &lt; W$6), 0, 2)+1)</f>
        <v/>
      </c>
      <c r="X212" s="68" t="str">
        <f ca="1">INDEX({"","_","-","="},IF(OR($D212 &gt;= Y$6, $E212 &lt; X$6), 0, 1)+IF(OR($F212 &gt;= Y$6, $G212 &lt; X$6), 0, 2)+1)</f>
        <v/>
      </c>
      <c r="Y212" s="68" t="str">
        <f ca="1">INDEX({"","_","-","="},IF(OR($D212 &gt;= Z$6, $E212 &lt; Y$6), 0, 1)+IF(OR($F212 &gt;= Z$6, $G212 &lt; Y$6), 0, 2)+1)</f>
        <v/>
      </c>
      <c r="Z212" s="68" t="str">
        <f ca="1">INDEX({"","_","-","="},IF(OR($D212 &gt;= AA$6, $E212 &lt; Z$6), 0, 1)+IF(OR($F212 &gt;= AA$6, $G212 &lt; Z$6), 0, 2)+1)</f>
        <v/>
      </c>
      <c r="AA212" s="68" t="str">
        <f ca="1">INDEX({"","_","-","="},IF(OR($D212 &gt;= AB$6, $E212 &lt; AA$6), 0, 1)+IF(OR($F212 &gt;= AB$6, $G212 &lt; AA$6), 0, 2)+1)</f>
        <v/>
      </c>
      <c r="AB212" s="68" t="str">
        <f ca="1">INDEX({"","_","-","="},IF(OR($D212 &gt;= AC$6, $E212 &lt; AB$6), 0, 1)+IF(OR($F212 &gt;= AC$6, $G212 &lt; AB$6), 0, 2)+1)</f>
        <v/>
      </c>
      <c r="AC212" s="68" t="str">
        <f ca="1">INDEX({"","_","-","="},IF(OR($D212 &gt;= AD$6, $E212 &lt; AC$6), 0, 1)+IF(OR($F212 &gt;= AD$6, $G212 &lt; AC$6), 0, 2)+1)</f>
        <v/>
      </c>
      <c r="AD212" s="68" t="str">
        <f ca="1">INDEX({"","_","-","="},IF(OR($D212 &gt;= AE$6, $E212 &lt; AD$6), 0, 1)+IF(OR($F212 &gt;= AE$6, $G212 &lt; AD$6), 0, 2)+1)</f>
        <v/>
      </c>
      <c r="AE212" s="68" t="str">
        <f ca="1">INDEX({"","_","-","="},IF(OR($D212 &gt;= AF$6, $E212 &lt; AE$6), 0, 1)+IF(OR($F212 &gt;= AF$6, $G212 &lt; AE$6), 0, 2)+1)</f>
        <v/>
      </c>
      <c r="AF212" s="68" t="str">
        <f ca="1">INDEX({"","_","-","="},IF(OR($D212 &gt;= AG$6, $E212 &lt; AF$6), 0, 1)+IF(OR($F212 &gt;= AG$6, $G212 &lt; AF$6), 0, 2)+1)</f>
        <v/>
      </c>
      <c r="AG212" s="68" t="str">
        <f ca="1">INDEX({"","_","-","="},IF(OR($D212 &gt;= AH$6, $E212 &lt; AG$6), 0, 1)+IF(OR($F212 &gt;= AH$6, $G212 &lt; AG$6), 0, 2)+1)</f>
        <v/>
      </c>
      <c r="AH212" s="68" t="str">
        <f ca="1">INDEX({"","_","-","="},IF(OR($D212 &gt;= AI$6, $E212 &lt; AH$6), 0, 1)+IF(OR($F212 &gt;= AI$6, $G212 &lt; AH$6), 0, 2)+1)</f>
        <v/>
      </c>
      <c r="AI212" s="68" t="str">
        <f ca="1">INDEX({"","_","-","="},IF(OR($D212 &gt;= AJ$6, $E212 &lt; AI$6), 0, 1)+IF(OR($F212 &gt;= AJ$6, $G212 &lt; AI$6), 0, 2)+1)</f>
        <v/>
      </c>
      <c r="AJ212" s="68" t="str">
        <f ca="1">INDEX({"","_","-","="},IF(OR($D212 &gt;= AK$6, $E212 &lt; AJ$6), 0, 1)+IF(OR($F212 &gt;= AK$6, $G212 &lt; AJ$6), 0, 2)+1)</f>
        <v/>
      </c>
      <c r="AK212" s="68" t="str">
        <f ca="1">INDEX({"","_","-","="},IF(OR($D212 &gt;= AL$6, $E212 &lt; AK$6), 0, 1)+IF(OR($F212 &gt;= AL$6, $G212 &lt; AK$6), 0, 2)+1)</f>
        <v/>
      </c>
      <c r="AL212" s="68" t="str">
        <f ca="1">INDEX({"","_","-","="},IF(OR($D212 &gt;= AM$6, $E212 &lt; AL$6), 0, 1)+IF(OR($F212 &gt;= AM$6, $G212 &lt; AL$6), 0, 2)+1)</f>
        <v/>
      </c>
      <c r="AM212" s="68" t="str">
        <f ca="1">INDEX({"","_","-","="},IF(OR($D212 &gt;= AN$6, $E212 &lt; AM$6), 0, 1)+IF(OR($F212 &gt;= AN$6, $G212 &lt; AM$6), 0, 2)+1)</f>
        <v/>
      </c>
      <c r="AN212" s="68" t="str">
        <f ca="1">INDEX({"","_","-","="},IF(OR($D212 &gt;= AO$6, $E212 &lt; AN$6), 0, 1)+IF(OR($F212 &gt;= AO$6, $G212 &lt; AN$6), 0, 2)+1)</f>
        <v/>
      </c>
      <c r="AO212" s="68" t="str">
        <f ca="1">INDEX({"","_","-","="},IF(OR($D212 &gt;= AP$6, $E212 &lt; AO$6), 0, 1)+IF(OR($F212 &gt;= AP$6, $G212 &lt; AO$6), 0, 2)+1)</f>
        <v/>
      </c>
      <c r="AP212" s="68" t="str">
        <f ca="1">INDEX({"","_","-","="},IF(OR($D212 &gt;= AQ$6, $E212 &lt; AP$6), 0, 1)+IF(OR($F212 &gt;= AQ$6, $G212 &lt; AP$6), 0, 2)+1)</f>
        <v/>
      </c>
      <c r="AQ212" s="68" t="str">
        <f ca="1">INDEX({"","_","-","="},IF(OR($D212 &gt;= AR$6, $E212 &lt; AQ$6), 0, 1)+IF(OR($F212 &gt;= AR$6, $G212 &lt; AQ$6), 0, 2)+1)</f>
        <v/>
      </c>
      <c r="AR212" s="68" t="str">
        <f ca="1">INDEX({"","_","-","="},IF(OR($D212 &gt;= AS$6, $E212 &lt; AR$6), 0, 1)+IF(OR($F212 &gt;= AS$6, $G212 &lt; AR$6), 0, 2)+1)</f>
        <v/>
      </c>
      <c r="AS212" s="68" t="str">
        <f ca="1">INDEX({"","_","-","="},IF(OR($D212 &gt;= AT$6, $E212 &lt; AS$6), 0, 1)+IF(OR($F212 &gt;= AT$6, $G212 &lt; AS$6), 0, 2)+1)</f>
        <v/>
      </c>
      <c r="AT212" s="68" t="str">
        <f ca="1">INDEX({"","_","-","="},IF(OR($D212 &gt;= AU$6, $E212 &lt; AT$6), 0, 1)+IF(OR($F212 &gt;= AU$6, $G212 &lt; AT$6), 0, 2)+1)</f>
        <v/>
      </c>
      <c r="AU212" s="68" t="str">
        <f ca="1">INDEX({"","_","-","="},IF(OR($D212 &gt;= AV$6, $E212 &lt; AU$6), 0, 1)+IF(OR($F212 &gt;= AV$6, $G212 &lt; AU$6), 0, 2)+1)</f>
        <v/>
      </c>
      <c r="AV212" s="68" t="str">
        <f ca="1">INDEX({"","_","-","="},IF(OR($D212 &gt;= AW$6, $E212 &lt; AV$6), 0, 1)+IF(OR($F212 &gt;= AW$6, $G212 &lt; AV$6), 0, 2)+1)</f>
        <v/>
      </c>
      <c r="AW212" s="68" t="str">
        <f ca="1">INDEX({"","_","-","="},IF(OR($D212 &gt;= AX$6, $E212 &lt; AW$6), 0, 1)+IF(OR($F212 &gt;= AX$6, $G212 &lt; AW$6), 0, 2)+1)</f>
        <v/>
      </c>
      <c r="AX212" s="68" t="str">
        <f ca="1">INDEX({"","_","-","="},IF(OR($D212 &gt;= AY$6, $E212 &lt; AX$6), 0, 1)+IF(OR($F212 &gt;= AY$6, $G212 &lt; AX$6), 0, 2)+1)</f>
        <v/>
      </c>
      <c r="AY212" s="68" t="str">
        <f ca="1">INDEX({"","_","-","="},IF(OR($D212 &gt;= AZ$6, $E212 &lt; AY$6), 0, 1)+IF(OR($F212 &gt;= AZ$6, $G212 &lt; AY$6), 0, 2)+1)</f>
        <v/>
      </c>
      <c r="AZ212" s="68" t="str">
        <f ca="1">INDEX({"","_","-","="},IF(OR($D212 &gt;= BA$6, $E212 &lt; AZ$6), 0, 1)+IF(OR($F212 &gt;= BA$6, $G212 &lt; AZ$6), 0, 2)+1)</f>
        <v/>
      </c>
      <c r="BA212" s="68" t="str">
        <f ca="1">INDEX({"","_","-","="},IF(OR($D212 &gt;= BB$6, $E212 &lt; BA$6), 0, 1)+IF(OR($F212 &gt;= BB$6, $G212 &lt; BA$6), 0, 2)+1)</f>
        <v/>
      </c>
      <c r="BB212" s="68" t="str">
        <f ca="1">INDEX({"","_","-","="},IF(OR($D212 &gt;= BC$6, $E212 &lt; BB$6), 0, 1)+IF(OR($F212 &gt;= BC$6, $G212 &lt; BB$6), 0, 2)+1)</f>
        <v/>
      </c>
      <c r="BC212" s="68" t="str">
        <f ca="1">INDEX({"","_","-","="},IF(OR($D212 &gt;= BD$6, $E212 &lt; BC$6), 0, 1)+IF(OR($F212 &gt;= BD$6, $G212 &lt; BC$6), 0, 2)+1)</f>
        <v/>
      </c>
      <c r="BD212" s="68" t="str">
        <f ca="1">INDEX({"","_","-","="},IF(OR($D212 &gt;= BE$6, $E212 &lt; BD$6), 0, 1)+IF(OR($F212 &gt;= BE$6, $G212 &lt; BD$6), 0, 2)+1)</f>
        <v/>
      </c>
      <c r="BE212" s="68" t="str">
        <f ca="1">INDEX({"","_","-","="},IF(OR($D212 &gt;= BF$6, $E212 &lt; BE$6), 0, 1)+IF(OR($F212 &gt;= BF$6, $G212 &lt; BE$6), 0, 2)+1)</f>
        <v/>
      </c>
      <c r="BF212" s="68" t="str">
        <f ca="1">INDEX({"","_","-","="},IF(OR($D212 &gt;= BG$6, $E212 &lt; BF$6), 0, 1)+IF(OR($F212 &gt;= BG$6, $G212 &lt; BF$6), 0, 2)+1)</f>
        <v/>
      </c>
      <c r="BG212" s="68" t="str">
        <f ca="1">INDEX({"","_","-","="},IF(OR($D212 &gt;= BH$6, $E212 &lt; BG$6), 0, 1)+IF(OR($F212 &gt;= BH$6, $G212 &lt; BG$6), 0, 2)+1)</f>
        <v/>
      </c>
      <c r="BH212" s="68" t="str">
        <f ca="1">INDEX({"","_","-","="},IF(OR($D212 &gt;= BI$6, $E212 &lt; BH$6), 0, 1)+IF(OR($F212 &gt;= BI$6, $G212 &lt; BH$6), 0, 2)+1)</f>
        <v/>
      </c>
      <c r="BI212" s="68" t="str">
        <f ca="1">INDEX({"","_","-","="},IF(OR($D212 &gt;= BJ$6, $E212 &lt; BI$6), 0, 1)+IF(OR($F212 &gt;= BJ$6, $G212 &lt; BI$6), 0, 2)+1)</f>
        <v/>
      </c>
      <c r="BJ212" s="68" t="str">
        <f ca="1">INDEX({"","_","-","="},IF(OR($D212 &gt;= BK$6, $E212 &lt; BJ$6), 0, 1)+IF(OR($F212 &gt;= BK$6, $G212 &lt; BJ$6), 0, 2)+1)</f>
        <v/>
      </c>
      <c r="BK212" s="68" t="str">
        <f ca="1">INDEX({"","_","-","="},IF(OR($D212 &gt;= BL$6, $E212 &lt; BK$6), 0, 1)+IF(OR($F212 &gt;= BL$6, $G212 &lt; BK$6), 0, 2)+1)</f>
        <v/>
      </c>
      <c r="BL212" s="68" t="str">
        <f ca="1">INDEX({"","_","-","="},IF(OR($D212 &gt;= BM$6, $E212 &lt; BL$6), 0, 1)+IF(OR($F212 &gt;= BM$6, $G212 &lt; BL$6), 0, 2)+1)</f>
        <v/>
      </c>
      <c r="BM212" s="68" t="str">
        <f ca="1">INDEX({"","_","-","="},IF(OR($D212 &gt;= BN$6, $E212 &lt; BM$6), 0, 1)+IF(OR($F212 &gt;= BN$6, $G212 &lt; BM$6), 0, 2)+1)</f>
        <v/>
      </c>
      <c r="BN212" s="68" t="str">
        <f ca="1">INDEX({"","_","-","="},IF(OR($D212 &gt;= BO$6, $E212 &lt; BN$6), 0, 1)+IF(OR($F212 &gt;= BO$6, $G212 &lt; BN$6), 0, 2)+1)</f>
        <v/>
      </c>
      <c r="BO212" s="68" t="str">
        <f ca="1">INDEX({"","_","-","="},IF(OR($D212 &gt;= BP$6, $E212 &lt; BO$6), 0, 1)+IF(OR($F212 &gt;= BP$6, $G212 &lt; BO$6), 0, 2)+1)</f>
        <v/>
      </c>
      <c r="BP212" s="68" t="str">
        <f ca="1">INDEX({"","_","-","="},IF(OR($D212 &gt;= BQ$6, $E212 &lt; BP$6), 0, 1)+IF(OR($F212 &gt;= BQ$6, $G212 &lt; BP$6), 0, 2)+1)</f>
        <v/>
      </c>
      <c r="BQ212" s="68" t="str">
        <f ca="1">INDEX({"","_","-","="},IF(OR($D212 &gt;= BR$6, $E212 &lt; BQ$6), 0, 1)+IF(OR($F212 &gt;= BR$6, $G212 &lt; BQ$6), 0, 2)+1)</f>
        <v/>
      </c>
      <c r="BR212" s="68" t="str">
        <f ca="1">INDEX({"","_","-","="},IF(OR($D212 &gt;= BS$6, $E212 &lt; BR$6), 0, 1)+IF(OR($F212 &gt;= BS$6, $G212 &lt; BR$6), 0, 2)+1)</f>
        <v/>
      </c>
      <c r="BS212" s="68" t="str">
        <f ca="1">INDEX({"","_","-","="},IF(OR($D212 &gt;= BT$6, $E212 &lt; BS$6), 0, 1)+IF(OR($F212 &gt;= BT$6, $G212 &lt; BS$6), 0, 2)+1)</f>
        <v/>
      </c>
      <c r="BT212" s="68" t="str">
        <f ca="1">INDEX({"","_","-","="},IF(OR($D212 &gt;= BU$6, $E212 &lt; BT$6), 0, 1)+IF(OR($F212 &gt;= BU$6, $G212 &lt; BT$6), 0, 2)+1)</f>
        <v/>
      </c>
      <c r="BU212" s="68" t="str">
        <f ca="1">INDEX({"","_","-","="},IF(OR($D212 &gt;= BV$6, $E212 &lt; BU$6), 0, 1)+IF(OR($F212 &gt;= BV$6, $G212 &lt; BU$6), 0, 2)+1)</f>
        <v/>
      </c>
      <c r="BV212" s="68" t="str">
        <f ca="1">INDEX({"","_","-","="},IF(OR($D212 &gt;= BW$6, $E212 &lt; BV$6), 0, 1)+IF(OR($F212 &gt;= BW$6, $G212 &lt; BV$6), 0, 2)+1)</f>
        <v/>
      </c>
      <c r="BW212" s="68" t="str">
        <f ca="1">INDEX({"","_","-","="},IF(OR($D212 &gt;= BX$6, $E212 &lt; BW$6), 0, 1)+IF(OR($F212 &gt;= BX$6, $G212 &lt; BW$6), 0, 2)+1)</f>
        <v/>
      </c>
      <c r="BX212" s="68" t="str">
        <f ca="1">INDEX({"","_","-","="},IF(OR($D212 &gt;= BY$6, $E212 &lt; BX$6), 0, 1)+IF(OR($F212 &gt;= BY$6, $G212 &lt; BX$6), 0, 2)+1)</f>
        <v/>
      </c>
      <c r="BY212" s="68" t="str">
        <f ca="1">INDEX({"","_","-","="},IF(OR($D212 &gt;= BZ$6, $E212 &lt; BY$6), 0, 1)+IF(OR($F212 &gt;= BZ$6, $G212 &lt; BY$6), 0, 2)+1)</f>
        <v/>
      </c>
      <c r="BZ212" s="68" t="str">
        <f ca="1">INDEX({"","_","-","="},IF(OR($D212 &gt;= CA$6, $E212 &lt; BZ$6), 0, 1)+IF(OR($F212 &gt;= CA$6, $G212 &lt; BZ$6), 0, 2)+1)</f>
        <v/>
      </c>
      <c r="CA212" s="68" t="str">
        <f ca="1">INDEX({"","_","-","="},IF(OR($D212 &gt;= CB$6, $E212 &lt; CA$6), 0, 1)+IF(OR($F212 &gt;= CB$6, $G212 &lt; CA$6), 0, 2)+1)</f>
        <v/>
      </c>
      <c r="CB212" s="68" t="str">
        <f ca="1">INDEX({"","_","-","="},IF(OR($D212 &gt;= CC$6, $E212 &lt; CB$6), 0, 1)+IF(OR($F212 &gt;= CC$6, $G212 &lt; CB$6), 0, 2)+1)</f>
        <v/>
      </c>
      <c r="CC212" s="68" t="str">
        <f ca="1">INDEX({"","_","-","="},IF(OR($D212 &gt;= CD$6, $E212 &lt; CC$6), 0, 1)+IF(OR($F212 &gt;= CD$6, $G212 &lt; CC$6), 0, 2)+1)</f>
        <v/>
      </c>
      <c r="CD212" s="68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IF('临-进度'!M208,'临-进度'!$A208,"")</f>
        <v/>
      </c>
      <c r="B213" s="8" t="str">
        <f ca="1">IF('临-进度'!M208,'临-进度'!$B208,"")</f>
        <v/>
      </c>
      <c r="C213" s="8" t="str">
        <f ca="1">IF('临-进度'!M208,'临-进度'!$E208,"")</f>
        <v/>
      </c>
      <c r="D213" s="40" t="str">
        <f ca="1">IF('临-进度'!$M208,'临-进度'!$I208,"")</f>
        <v/>
      </c>
      <c r="E213" s="40" t="str">
        <f ca="1">IF('临-进度'!$M208,'临-进度'!$AE208,"")</f>
        <v/>
      </c>
      <c r="F213" s="40" t="str">
        <f ca="1">IF('临-进度'!$M208,'临-进度'!$J208,"")</f>
        <v/>
      </c>
      <c r="G213" s="73" t="str">
        <f ca="1">IF('临-进度'!$M208,'临-进度'!$AF208,"")</f>
        <v/>
      </c>
      <c r="H213" s="68" t="str">
        <f ca="1">INDEX({"","_","-","="},IF(OR($D213 &gt;= I$6, $E213 &lt; H$6), 0, 1)+IF(OR($F213 &gt;= I$6, $G213 &lt; H$6), 0, 2)+1)</f>
        <v/>
      </c>
      <c r="I213" s="68" t="str">
        <f ca="1">INDEX({"","_","-","="},IF(OR($D213 &gt;= J$6, $E213 &lt; I$6), 0, 1)+IF(OR($F213 &gt;= J$6, $G213 &lt; I$6), 0, 2)+1)</f>
        <v/>
      </c>
      <c r="J213" s="68" t="str">
        <f ca="1">INDEX({"","_","-","="},IF(OR($D213 &gt;= K$6, $E213 &lt; J$6), 0, 1)+IF(OR($F213 &gt;= K$6, $G213 &lt; J$6), 0, 2)+1)</f>
        <v/>
      </c>
      <c r="K213" s="68" t="str">
        <f ca="1">INDEX({"","_","-","="},IF(OR($D213 &gt;= L$6, $E213 &lt; K$6), 0, 1)+IF(OR($F213 &gt;= L$6, $G213 &lt; K$6), 0, 2)+1)</f>
        <v/>
      </c>
      <c r="L213" s="68" t="str">
        <f ca="1">INDEX({"","_","-","="},IF(OR($D213 &gt;= M$6, $E213 &lt; L$6), 0, 1)+IF(OR($F213 &gt;= M$6, $G213 &lt; L$6), 0, 2)+1)</f>
        <v/>
      </c>
      <c r="M213" s="68" t="str">
        <f ca="1">INDEX({"","_","-","="},IF(OR($D213 &gt;= N$6, $E213 &lt; M$6), 0, 1)+IF(OR($F213 &gt;= N$6, $G213 &lt; M$6), 0, 2)+1)</f>
        <v/>
      </c>
      <c r="N213" s="68" t="str">
        <f ca="1">INDEX({"","_","-","="},IF(OR($D213 &gt;= O$6, $E213 &lt; N$6), 0, 1)+IF(OR($F213 &gt;= O$6, $G213 &lt; N$6), 0, 2)+1)</f>
        <v/>
      </c>
      <c r="O213" s="68" t="str">
        <f ca="1">INDEX({"","_","-","="},IF(OR($D213 &gt;= P$6, $E213 &lt; O$6), 0, 1)+IF(OR($F213 &gt;= P$6, $G213 &lt; O$6), 0, 2)+1)</f>
        <v/>
      </c>
      <c r="P213" s="68" t="str">
        <f ca="1">INDEX({"","_","-","="},IF(OR($D213 &gt;= Q$6, $E213 &lt; P$6), 0, 1)+IF(OR($F213 &gt;= Q$6, $G213 &lt; P$6), 0, 2)+1)</f>
        <v/>
      </c>
      <c r="Q213" s="68" t="str">
        <f ca="1">INDEX({"","_","-","="},IF(OR($D213 &gt;= R$6, $E213 &lt; Q$6), 0, 1)+IF(OR($F213 &gt;= R$6, $G213 &lt; Q$6), 0, 2)+1)</f>
        <v/>
      </c>
      <c r="R213" s="68" t="str">
        <f ca="1">INDEX({"","_","-","="},IF(OR($D213 &gt;= S$6, $E213 &lt; R$6), 0, 1)+IF(OR($F213 &gt;= S$6, $G213 &lt; R$6), 0, 2)+1)</f>
        <v/>
      </c>
      <c r="S213" s="68" t="str">
        <f ca="1">INDEX({"","_","-","="},IF(OR($D213 &gt;= T$6, $E213 &lt; S$6), 0, 1)+IF(OR($F213 &gt;= T$6, $G213 &lt; S$6), 0, 2)+1)</f>
        <v/>
      </c>
      <c r="T213" s="68" t="str">
        <f ca="1">INDEX({"","_","-","="},IF(OR($D213 &gt;= U$6, $E213 &lt; T$6), 0, 1)+IF(OR($F213 &gt;= U$6, $G213 &lt; T$6), 0, 2)+1)</f>
        <v/>
      </c>
      <c r="U213" s="68" t="str">
        <f ca="1">INDEX({"","_","-","="},IF(OR($D213 &gt;= V$6, $E213 &lt; U$6), 0, 1)+IF(OR($F213 &gt;= V$6, $G213 &lt; U$6), 0, 2)+1)</f>
        <v/>
      </c>
      <c r="V213" s="68" t="str">
        <f ca="1">INDEX({"","_","-","="},IF(OR($D213 &gt;= W$6, $E213 &lt; V$6), 0, 1)+IF(OR($F213 &gt;= W$6, $G213 &lt; V$6), 0, 2)+1)</f>
        <v/>
      </c>
      <c r="W213" s="68" t="str">
        <f ca="1">INDEX({"","_","-","="},IF(OR($D213 &gt;= X$6, $E213 &lt; W$6), 0, 1)+IF(OR($F213 &gt;= X$6, $G213 &lt; W$6), 0, 2)+1)</f>
        <v/>
      </c>
      <c r="X213" s="68" t="str">
        <f ca="1">INDEX({"","_","-","="},IF(OR($D213 &gt;= Y$6, $E213 &lt; X$6), 0, 1)+IF(OR($F213 &gt;= Y$6, $G213 &lt; X$6), 0, 2)+1)</f>
        <v/>
      </c>
      <c r="Y213" s="68" t="str">
        <f ca="1">INDEX({"","_","-","="},IF(OR($D213 &gt;= Z$6, $E213 &lt; Y$6), 0, 1)+IF(OR($F213 &gt;= Z$6, $G213 &lt; Y$6), 0, 2)+1)</f>
        <v/>
      </c>
      <c r="Z213" s="68" t="str">
        <f ca="1">INDEX({"","_","-","="},IF(OR($D213 &gt;= AA$6, $E213 &lt; Z$6), 0, 1)+IF(OR($F213 &gt;= AA$6, $G213 &lt; Z$6), 0, 2)+1)</f>
        <v/>
      </c>
      <c r="AA213" s="68" t="str">
        <f ca="1">INDEX({"","_","-","="},IF(OR($D213 &gt;= AB$6, $E213 &lt; AA$6), 0, 1)+IF(OR($F213 &gt;= AB$6, $G213 &lt; AA$6), 0, 2)+1)</f>
        <v/>
      </c>
      <c r="AB213" s="68" t="str">
        <f ca="1">INDEX({"","_","-","="},IF(OR($D213 &gt;= AC$6, $E213 &lt; AB$6), 0, 1)+IF(OR($F213 &gt;= AC$6, $G213 &lt; AB$6), 0, 2)+1)</f>
        <v/>
      </c>
      <c r="AC213" s="68" t="str">
        <f ca="1">INDEX({"","_","-","="},IF(OR($D213 &gt;= AD$6, $E213 &lt; AC$6), 0, 1)+IF(OR($F213 &gt;= AD$6, $G213 &lt; AC$6), 0, 2)+1)</f>
        <v/>
      </c>
      <c r="AD213" s="68" t="str">
        <f ca="1">INDEX({"","_","-","="},IF(OR($D213 &gt;= AE$6, $E213 &lt; AD$6), 0, 1)+IF(OR($F213 &gt;= AE$6, $G213 &lt; AD$6), 0, 2)+1)</f>
        <v/>
      </c>
      <c r="AE213" s="68" t="str">
        <f ca="1">INDEX({"","_","-","="},IF(OR($D213 &gt;= AF$6, $E213 &lt; AE$6), 0, 1)+IF(OR($F213 &gt;= AF$6, $G213 &lt; AE$6), 0, 2)+1)</f>
        <v/>
      </c>
      <c r="AF213" s="68" t="str">
        <f ca="1">INDEX({"","_","-","="},IF(OR($D213 &gt;= AG$6, $E213 &lt; AF$6), 0, 1)+IF(OR($F213 &gt;= AG$6, $G213 &lt; AF$6), 0, 2)+1)</f>
        <v/>
      </c>
      <c r="AG213" s="68" t="str">
        <f ca="1">INDEX({"","_","-","="},IF(OR($D213 &gt;= AH$6, $E213 &lt; AG$6), 0, 1)+IF(OR($F213 &gt;= AH$6, $G213 &lt; AG$6), 0, 2)+1)</f>
        <v/>
      </c>
      <c r="AH213" s="68" t="str">
        <f ca="1">INDEX({"","_","-","="},IF(OR($D213 &gt;= AI$6, $E213 &lt; AH$6), 0, 1)+IF(OR($F213 &gt;= AI$6, $G213 &lt; AH$6), 0, 2)+1)</f>
        <v/>
      </c>
      <c r="AI213" s="68" t="str">
        <f ca="1">INDEX({"","_","-","="},IF(OR($D213 &gt;= AJ$6, $E213 &lt; AI$6), 0, 1)+IF(OR($F213 &gt;= AJ$6, $G213 &lt; AI$6), 0, 2)+1)</f>
        <v/>
      </c>
      <c r="AJ213" s="68" t="str">
        <f ca="1">INDEX({"","_","-","="},IF(OR($D213 &gt;= AK$6, $E213 &lt; AJ$6), 0, 1)+IF(OR($F213 &gt;= AK$6, $G213 &lt; AJ$6), 0, 2)+1)</f>
        <v/>
      </c>
      <c r="AK213" s="68" t="str">
        <f ca="1">INDEX({"","_","-","="},IF(OR($D213 &gt;= AL$6, $E213 &lt; AK$6), 0, 1)+IF(OR($F213 &gt;= AL$6, $G213 &lt; AK$6), 0, 2)+1)</f>
        <v/>
      </c>
      <c r="AL213" s="68" t="str">
        <f ca="1">INDEX({"","_","-","="},IF(OR($D213 &gt;= AM$6, $E213 &lt; AL$6), 0, 1)+IF(OR($F213 &gt;= AM$6, $G213 &lt; AL$6), 0, 2)+1)</f>
        <v/>
      </c>
      <c r="AM213" s="68" t="str">
        <f ca="1">INDEX({"","_","-","="},IF(OR($D213 &gt;= AN$6, $E213 &lt; AM$6), 0, 1)+IF(OR($F213 &gt;= AN$6, $G213 &lt; AM$6), 0, 2)+1)</f>
        <v/>
      </c>
      <c r="AN213" s="68" t="str">
        <f ca="1">INDEX({"","_","-","="},IF(OR($D213 &gt;= AO$6, $E213 &lt; AN$6), 0, 1)+IF(OR($F213 &gt;= AO$6, $G213 &lt; AN$6), 0, 2)+1)</f>
        <v/>
      </c>
      <c r="AO213" s="68" t="str">
        <f ca="1">INDEX({"","_","-","="},IF(OR($D213 &gt;= AP$6, $E213 &lt; AO$6), 0, 1)+IF(OR($F213 &gt;= AP$6, $G213 &lt; AO$6), 0, 2)+1)</f>
        <v/>
      </c>
      <c r="AP213" s="68" t="str">
        <f ca="1">INDEX({"","_","-","="},IF(OR($D213 &gt;= AQ$6, $E213 &lt; AP$6), 0, 1)+IF(OR($F213 &gt;= AQ$6, $G213 &lt; AP$6), 0, 2)+1)</f>
        <v/>
      </c>
      <c r="AQ213" s="68" t="str">
        <f ca="1">INDEX({"","_","-","="},IF(OR($D213 &gt;= AR$6, $E213 &lt; AQ$6), 0, 1)+IF(OR($F213 &gt;= AR$6, $G213 &lt; AQ$6), 0, 2)+1)</f>
        <v/>
      </c>
      <c r="AR213" s="68" t="str">
        <f ca="1">INDEX({"","_","-","="},IF(OR($D213 &gt;= AS$6, $E213 &lt; AR$6), 0, 1)+IF(OR($F213 &gt;= AS$6, $G213 &lt; AR$6), 0, 2)+1)</f>
        <v/>
      </c>
      <c r="AS213" s="68" t="str">
        <f ca="1">INDEX({"","_","-","="},IF(OR($D213 &gt;= AT$6, $E213 &lt; AS$6), 0, 1)+IF(OR($F213 &gt;= AT$6, $G213 &lt; AS$6), 0, 2)+1)</f>
        <v/>
      </c>
      <c r="AT213" s="68" t="str">
        <f ca="1">INDEX({"","_","-","="},IF(OR($D213 &gt;= AU$6, $E213 &lt; AT$6), 0, 1)+IF(OR($F213 &gt;= AU$6, $G213 &lt; AT$6), 0, 2)+1)</f>
        <v/>
      </c>
      <c r="AU213" s="68" t="str">
        <f ca="1">INDEX({"","_","-","="},IF(OR($D213 &gt;= AV$6, $E213 &lt; AU$6), 0, 1)+IF(OR($F213 &gt;= AV$6, $G213 &lt; AU$6), 0, 2)+1)</f>
        <v/>
      </c>
      <c r="AV213" s="68" t="str">
        <f ca="1">INDEX({"","_","-","="},IF(OR($D213 &gt;= AW$6, $E213 &lt; AV$6), 0, 1)+IF(OR($F213 &gt;= AW$6, $G213 &lt; AV$6), 0, 2)+1)</f>
        <v/>
      </c>
      <c r="AW213" s="68" t="str">
        <f ca="1">INDEX({"","_","-","="},IF(OR($D213 &gt;= AX$6, $E213 &lt; AW$6), 0, 1)+IF(OR($F213 &gt;= AX$6, $G213 &lt; AW$6), 0, 2)+1)</f>
        <v/>
      </c>
      <c r="AX213" s="68" t="str">
        <f ca="1">INDEX({"","_","-","="},IF(OR($D213 &gt;= AY$6, $E213 &lt; AX$6), 0, 1)+IF(OR($F213 &gt;= AY$6, $G213 &lt; AX$6), 0, 2)+1)</f>
        <v/>
      </c>
      <c r="AY213" s="68" t="str">
        <f ca="1">INDEX({"","_","-","="},IF(OR($D213 &gt;= AZ$6, $E213 &lt; AY$6), 0, 1)+IF(OR($F213 &gt;= AZ$6, $G213 &lt; AY$6), 0, 2)+1)</f>
        <v/>
      </c>
      <c r="AZ213" s="68" t="str">
        <f ca="1">INDEX({"","_","-","="},IF(OR($D213 &gt;= BA$6, $E213 &lt; AZ$6), 0, 1)+IF(OR($F213 &gt;= BA$6, $G213 &lt; AZ$6), 0, 2)+1)</f>
        <v/>
      </c>
      <c r="BA213" s="68" t="str">
        <f ca="1">INDEX({"","_","-","="},IF(OR($D213 &gt;= BB$6, $E213 &lt; BA$6), 0, 1)+IF(OR($F213 &gt;= BB$6, $G213 &lt; BA$6), 0, 2)+1)</f>
        <v/>
      </c>
      <c r="BB213" s="68" t="str">
        <f ca="1">INDEX({"","_","-","="},IF(OR($D213 &gt;= BC$6, $E213 &lt; BB$6), 0, 1)+IF(OR($F213 &gt;= BC$6, $G213 &lt; BB$6), 0, 2)+1)</f>
        <v/>
      </c>
      <c r="BC213" s="68" t="str">
        <f ca="1">INDEX({"","_","-","="},IF(OR($D213 &gt;= BD$6, $E213 &lt; BC$6), 0, 1)+IF(OR($F213 &gt;= BD$6, $G213 &lt; BC$6), 0, 2)+1)</f>
        <v/>
      </c>
      <c r="BD213" s="68" t="str">
        <f ca="1">INDEX({"","_","-","="},IF(OR($D213 &gt;= BE$6, $E213 &lt; BD$6), 0, 1)+IF(OR($F213 &gt;= BE$6, $G213 &lt; BD$6), 0, 2)+1)</f>
        <v/>
      </c>
      <c r="BE213" s="68" t="str">
        <f ca="1">INDEX({"","_","-","="},IF(OR($D213 &gt;= BF$6, $E213 &lt; BE$6), 0, 1)+IF(OR($F213 &gt;= BF$6, $G213 &lt; BE$6), 0, 2)+1)</f>
        <v/>
      </c>
      <c r="BF213" s="68" t="str">
        <f ca="1">INDEX({"","_","-","="},IF(OR($D213 &gt;= BG$6, $E213 &lt; BF$6), 0, 1)+IF(OR($F213 &gt;= BG$6, $G213 &lt; BF$6), 0, 2)+1)</f>
        <v/>
      </c>
      <c r="BG213" s="68" t="str">
        <f ca="1">INDEX({"","_","-","="},IF(OR($D213 &gt;= BH$6, $E213 &lt; BG$6), 0, 1)+IF(OR($F213 &gt;= BH$6, $G213 &lt; BG$6), 0, 2)+1)</f>
        <v/>
      </c>
      <c r="BH213" s="68" t="str">
        <f ca="1">INDEX({"","_","-","="},IF(OR($D213 &gt;= BI$6, $E213 &lt; BH$6), 0, 1)+IF(OR($F213 &gt;= BI$6, $G213 &lt; BH$6), 0, 2)+1)</f>
        <v/>
      </c>
      <c r="BI213" s="68" t="str">
        <f ca="1">INDEX({"","_","-","="},IF(OR($D213 &gt;= BJ$6, $E213 &lt; BI$6), 0, 1)+IF(OR($F213 &gt;= BJ$6, $G213 &lt; BI$6), 0, 2)+1)</f>
        <v/>
      </c>
      <c r="BJ213" s="68" t="str">
        <f ca="1">INDEX({"","_","-","="},IF(OR($D213 &gt;= BK$6, $E213 &lt; BJ$6), 0, 1)+IF(OR($F213 &gt;= BK$6, $G213 &lt; BJ$6), 0, 2)+1)</f>
        <v/>
      </c>
      <c r="BK213" s="68" t="str">
        <f ca="1">INDEX({"","_","-","="},IF(OR($D213 &gt;= BL$6, $E213 &lt; BK$6), 0, 1)+IF(OR($F213 &gt;= BL$6, $G213 &lt; BK$6), 0, 2)+1)</f>
        <v/>
      </c>
      <c r="BL213" s="68" t="str">
        <f ca="1">INDEX({"","_","-","="},IF(OR($D213 &gt;= BM$6, $E213 &lt; BL$6), 0, 1)+IF(OR($F213 &gt;= BM$6, $G213 &lt; BL$6), 0, 2)+1)</f>
        <v/>
      </c>
      <c r="BM213" s="68" t="str">
        <f ca="1">INDEX({"","_","-","="},IF(OR($D213 &gt;= BN$6, $E213 &lt; BM$6), 0, 1)+IF(OR($F213 &gt;= BN$6, $G213 &lt; BM$6), 0, 2)+1)</f>
        <v/>
      </c>
      <c r="BN213" s="68" t="str">
        <f ca="1">INDEX({"","_","-","="},IF(OR($D213 &gt;= BO$6, $E213 &lt; BN$6), 0, 1)+IF(OR($F213 &gt;= BO$6, $G213 &lt; BN$6), 0, 2)+1)</f>
        <v/>
      </c>
      <c r="BO213" s="68" t="str">
        <f ca="1">INDEX({"","_","-","="},IF(OR($D213 &gt;= BP$6, $E213 &lt; BO$6), 0, 1)+IF(OR($F213 &gt;= BP$6, $G213 &lt; BO$6), 0, 2)+1)</f>
        <v/>
      </c>
      <c r="BP213" s="68" t="str">
        <f ca="1">INDEX({"","_","-","="},IF(OR($D213 &gt;= BQ$6, $E213 &lt; BP$6), 0, 1)+IF(OR($F213 &gt;= BQ$6, $G213 &lt; BP$6), 0, 2)+1)</f>
        <v/>
      </c>
      <c r="BQ213" s="68" t="str">
        <f ca="1">INDEX({"","_","-","="},IF(OR($D213 &gt;= BR$6, $E213 &lt; BQ$6), 0, 1)+IF(OR($F213 &gt;= BR$6, $G213 &lt; BQ$6), 0, 2)+1)</f>
        <v/>
      </c>
      <c r="BR213" s="68" t="str">
        <f ca="1">INDEX({"","_","-","="},IF(OR($D213 &gt;= BS$6, $E213 &lt; BR$6), 0, 1)+IF(OR($F213 &gt;= BS$6, $G213 &lt; BR$6), 0, 2)+1)</f>
        <v/>
      </c>
      <c r="BS213" s="68" t="str">
        <f ca="1">INDEX({"","_","-","="},IF(OR($D213 &gt;= BT$6, $E213 &lt; BS$6), 0, 1)+IF(OR($F213 &gt;= BT$6, $G213 &lt; BS$6), 0, 2)+1)</f>
        <v/>
      </c>
      <c r="BT213" s="68" t="str">
        <f ca="1">INDEX({"","_","-","="},IF(OR($D213 &gt;= BU$6, $E213 &lt; BT$6), 0, 1)+IF(OR($F213 &gt;= BU$6, $G213 &lt; BT$6), 0, 2)+1)</f>
        <v/>
      </c>
      <c r="BU213" s="68" t="str">
        <f ca="1">INDEX({"","_","-","="},IF(OR($D213 &gt;= BV$6, $E213 &lt; BU$6), 0, 1)+IF(OR($F213 &gt;= BV$6, $G213 &lt; BU$6), 0, 2)+1)</f>
        <v/>
      </c>
      <c r="BV213" s="68" t="str">
        <f ca="1">INDEX({"","_","-","="},IF(OR($D213 &gt;= BW$6, $E213 &lt; BV$6), 0, 1)+IF(OR($F213 &gt;= BW$6, $G213 &lt; BV$6), 0, 2)+1)</f>
        <v/>
      </c>
      <c r="BW213" s="68" t="str">
        <f ca="1">INDEX({"","_","-","="},IF(OR($D213 &gt;= BX$6, $E213 &lt; BW$6), 0, 1)+IF(OR($F213 &gt;= BX$6, $G213 &lt; BW$6), 0, 2)+1)</f>
        <v/>
      </c>
      <c r="BX213" s="68" t="str">
        <f ca="1">INDEX({"","_","-","="},IF(OR($D213 &gt;= BY$6, $E213 &lt; BX$6), 0, 1)+IF(OR($F213 &gt;= BY$6, $G213 &lt; BX$6), 0, 2)+1)</f>
        <v/>
      </c>
      <c r="BY213" s="68" t="str">
        <f ca="1">INDEX({"","_","-","="},IF(OR($D213 &gt;= BZ$6, $E213 &lt; BY$6), 0, 1)+IF(OR($F213 &gt;= BZ$6, $G213 &lt; BY$6), 0, 2)+1)</f>
        <v/>
      </c>
      <c r="BZ213" s="68" t="str">
        <f ca="1">INDEX({"","_","-","="},IF(OR($D213 &gt;= CA$6, $E213 &lt; BZ$6), 0, 1)+IF(OR($F213 &gt;= CA$6, $G213 &lt; BZ$6), 0, 2)+1)</f>
        <v/>
      </c>
      <c r="CA213" s="68" t="str">
        <f ca="1">INDEX({"","_","-","="},IF(OR($D213 &gt;= CB$6, $E213 &lt; CA$6), 0, 1)+IF(OR($F213 &gt;= CB$6, $G213 &lt; CA$6), 0, 2)+1)</f>
        <v/>
      </c>
      <c r="CB213" s="68" t="str">
        <f ca="1">INDEX({"","_","-","="},IF(OR($D213 &gt;= CC$6, $E213 &lt; CB$6), 0, 1)+IF(OR($F213 &gt;= CC$6, $G213 &lt; CB$6), 0, 2)+1)</f>
        <v/>
      </c>
      <c r="CC213" s="68" t="str">
        <f ca="1">INDEX({"","_","-","="},IF(OR($D213 &gt;= CD$6, $E213 &lt; CC$6), 0, 1)+IF(OR($F213 &gt;= CD$6, $G213 &lt; CC$6), 0, 2)+1)</f>
        <v/>
      </c>
      <c r="CD213" s="68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IF('临-进度'!M209,'临-进度'!$A209,"")</f>
        <v/>
      </c>
      <c r="B214" s="8" t="str">
        <f ca="1">IF('临-进度'!M209,'临-进度'!$B209,"")</f>
        <v/>
      </c>
      <c r="C214" s="8" t="str">
        <f ca="1">IF('临-进度'!M209,'临-进度'!$E209,"")</f>
        <v/>
      </c>
      <c r="D214" s="40" t="str">
        <f ca="1">IF('临-进度'!$M209,'临-进度'!$I209,"")</f>
        <v/>
      </c>
      <c r="E214" s="40" t="str">
        <f ca="1">IF('临-进度'!$M209,'临-进度'!$AE209,"")</f>
        <v/>
      </c>
      <c r="F214" s="40" t="str">
        <f ca="1">IF('临-进度'!$M209,'临-进度'!$J209,"")</f>
        <v/>
      </c>
      <c r="G214" s="73" t="str">
        <f ca="1">IF('临-进度'!$M209,'临-进度'!$AF209,"")</f>
        <v/>
      </c>
      <c r="H214" s="68" t="str">
        <f ca="1">INDEX({"","_","-","="},IF(OR($D214 &gt;= I$6, $E214 &lt; H$6), 0, 1)+IF(OR($F214 &gt;= I$6, $G214 &lt; H$6), 0, 2)+1)</f>
        <v/>
      </c>
      <c r="I214" s="68" t="str">
        <f ca="1">INDEX({"","_","-","="},IF(OR($D214 &gt;= J$6, $E214 &lt; I$6), 0, 1)+IF(OR($F214 &gt;= J$6, $G214 &lt; I$6), 0, 2)+1)</f>
        <v/>
      </c>
      <c r="J214" s="68" t="str">
        <f ca="1">INDEX({"","_","-","="},IF(OR($D214 &gt;= K$6, $E214 &lt; J$6), 0, 1)+IF(OR($F214 &gt;= K$6, $G214 &lt; J$6), 0, 2)+1)</f>
        <v/>
      </c>
      <c r="K214" s="68" t="str">
        <f ca="1">INDEX({"","_","-","="},IF(OR($D214 &gt;= L$6, $E214 &lt; K$6), 0, 1)+IF(OR($F214 &gt;= L$6, $G214 &lt; K$6), 0, 2)+1)</f>
        <v/>
      </c>
      <c r="L214" s="68" t="str">
        <f ca="1">INDEX({"","_","-","="},IF(OR($D214 &gt;= M$6, $E214 &lt; L$6), 0, 1)+IF(OR($F214 &gt;= M$6, $G214 &lt; L$6), 0, 2)+1)</f>
        <v/>
      </c>
      <c r="M214" s="68" t="str">
        <f ca="1">INDEX({"","_","-","="},IF(OR($D214 &gt;= N$6, $E214 &lt; M$6), 0, 1)+IF(OR($F214 &gt;= N$6, $G214 &lt; M$6), 0, 2)+1)</f>
        <v/>
      </c>
      <c r="N214" s="68" t="str">
        <f ca="1">INDEX({"","_","-","="},IF(OR($D214 &gt;= O$6, $E214 &lt; N$6), 0, 1)+IF(OR($F214 &gt;= O$6, $G214 &lt; N$6), 0, 2)+1)</f>
        <v/>
      </c>
      <c r="O214" s="68" t="str">
        <f ca="1">INDEX({"","_","-","="},IF(OR($D214 &gt;= P$6, $E214 &lt; O$6), 0, 1)+IF(OR($F214 &gt;= P$6, $G214 &lt; O$6), 0, 2)+1)</f>
        <v/>
      </c>
      <c r="P214" s="68" t="str">
        <f ca="1">INDEX({"","_","-","="},IF(OR($D214 &gt;= Q$6, $E214 &lt; P$6), 0, 1)+IF(OR($F214 &gt;= Q$6, $G214 &lt; P$6), 0, 2)+1)</f>
        <v/>
      </c>
      <c r="Q214" s="68" t="str">
        <f ca="1">INDEX({"","_","-","="},IF(OR($D214 &gt;= R$6, $E214 &lt; Q$6), 0, 1)+IF(OR($F214 &gt;= R$6, $G214 &lt; Q$6), 0, 2)+1)</f>
        <v/>
      </c>
      <c r="R214" s="68" t="str">
        <f ca="1">INDEX({"","_","-","="},IF(OR($D214 &gt;= S$6, $E214 &lt; R$6), 0, 1)+IF(OR($F214 &gt;= S$6, $G214 &lt; R$6), 0, 2)+1)</f>
        <v/>
      </c>
      <c r="S214" s="68" t="str">
        <f ca="1">INDEX({"","_","-","="},IF(OR($D214 &gt;= T$6, $E214 &lt; S$6), 0, 1)+IF(OR($F214 &gt;= T$6, $G214 &lt; S$6), 0, 2)+1)</f>
        <v/>
      </c>
      <c r="T214" s="68" t="str">
        <f ca="1">INDEX({"","_","-","="},IF(OR($D214 &gt;= U$6, $E214 &lt; T$6), 0, 1)+IF(OR($F214 &gt;= U$6, $G214 &lt; T$6), 0, 2)+1)</f>
        <v/>
      </c>
      <c r="U214" s="68" t="str">
        <f ca="1">INDEX({"","_","-","="},IF(OR($D214 &gt;= V$6, $E214 &lt; U$6), 0, 1)+IF(OR($F214 &gt;= V$6, $G214 &lt; U$6), 0, 2)+1)</f>
        <v/>
      </c>
      <c r="V214" s="68" t="str">
        <f ca="1">INDEX({"","_","-","="},IF(OR($D214 &gt;= W$6, $E214 &lt; V$6), 0, 1)+IF(OR($F214 &gt;= W$6, $G214 &lt; V$6), 0, 2)+1)</f>
        <v/>
      </c>
      <c r="W214" s="68" t="str">
        <f ca="1">INDEX({"","_","-","="},IF(OR($D214 &gt;= X$6, $E214 &lt; W$6), 0, 1)+IF(OR($F214 &gt;= X$6, $G214 &lt; W$6), 0, 2)+1)</f>
        <v/>
      </c>
      <c r="X214" s="68" t="str">
        <f ca="1">INDEX({"","_","-","="},IF(OR($D214 &gt;= Y$6, $E214 &lt; X$6), 0, 1)+IF(OR($F214 &gt;= Y$6, $G214 &lt; X$6), 0, 2)+1)</f>
        <v/>
      </c>
      <c r="Y214" s="68" t="str">
        <f ca="1">INDEX({"","_","-","="},IF(OR($D214 &gt;= Z$6, $E214 &lt; Y$6), 0, 1)+IF(OR($F214 &gt;= Z$6, $G214 &lt; Y$6), 0, 2)+1)</f>
        <v/>
      </c>
      <c r="Z214" s="68" t="str">
        <f ca="1">INDEX({"","_","-","="},IF(OR($D214 &gt;= AA$6, $E214 &lt; Z$6), 0, 1)+IF(OR($F214 &gt;= AA$6, $G214 &lt; Z$6), 0, 2)+1)</f>
        <v/>
      </c>
      <c r="AA214" s="68" t="str">
        <f ca="1">INDEX({"","_","-","="},IF(OR($D214 &gt;= AB$6, $E214 &lt; AA$6), 0, 1)+IF(OR($F214 &gt;= AB$6, $G214 &lt; AA$6), 0, 2)+1)</f>
        <v/>
      </c>
      <c r="AB214" s="68" t="str">
        <f ca="1">INDEX({"","_","-","="},IF(OR($D214 &gt;= AC$6, $E214 &lt; AB$6), 0, 1)+IF(OR($F214 &gt;= AC$6, $G214 &lt; AB$6), 0, 2)+1)</f>
        <v/>
      </c>
      <c r="AC214" s="68" t="str">
        <f ca="1">INDEX({"","_","-","="},IF(OR($D214 &gt;= AD$6, $E214 &lt; AC$6), 0, 1)+IF(OR($F214 &gt;= AD$6, $G214 &lt; AC$6), 0, 2)+1)</f>
        <v/>
      </c>
      <c r="AD214" s="68" t="str">
        <f ca="1">INDEX({"","_","-","="},IF(OR($D214 &gt;= AE$6, $E214 &lt; AD$6), 0, 1)+IF(OR($F214 &gt;= AE$6, $G214 &lt; AD$6), 0, 2)+1)</f>
        <v/>
      </c>
      <c r="AE214" s="68" t="str">
        <f ca="1">INDEX({"","_","-","="},IF(OR($D214 &gt;= AF$6, $E214 &lt; AE$6), 0, 1)+IF(OR($F214 &gt;= AF$6, $G214 &lt; AE$6), 0, 2)+1)</f>
        <v/>
      </c>
      <c r="AF214" s="68" t="str">
        <f ca="1">INDEX({"","_","-","="},IF(OR($D214 &gt;= AG$6, $E214 &lt; AF$6), 0, 1)+IF(OR($F214 &gt;= AG$6, $G214 &lt; AF$6), 0, 2)+1)</f>
        <v/>
      </c>
      <c r="AG214" s="68" t="str">
        <f ca="1">INDEX({"","_","-","="},IF(OR($D214 &gt;= AH$6, $E214 &lt; AG$6), 0, 1)+IF(OR($F214 &gt;= AH$6, $G214 &lt; AG$6), 0, 2)+1)</f>
        <v/>
      </c>
      <c r="AH214" s="68" t="str">
        <f ca="1">INDEX({"","_","-","="},IF(OR($D214 &gt;= AI$6, $E214 &lt; AH$6), 0, 1)+IF(OR($F214 &gt;= AI$6, $G214 &lt; AH$6), 0, 2)+1)</f>
        <v/>
      </c>
      <c r="AI214" s="68" t="str">
        <f ca="1">INDEX({"","_","-","="},IF(OR($D214 &gt;= AJ$6, $E214 &lt; AI$6), 0, 1)+IF(OR($F214 &gt;= AJ$6, $G214 &lt; AI$6), 0, 2)+1)</f>
        <v/>
      </c>
      <c r="AJ214" s="68" t="str">
        <f ca="1">INDEX({"","_","-","="},IF(OR($D214 &gt;= AK$6, $E214 &lt; AJ$6), 0, 1)+IF(OR($F214 &gt;= AK$6, $G214 &lt; AJ$6), 0, 2)+1)</f>
        <v/>
      </c>
      <c r="AK214" s="68" t="str">
        <f ca="1">INDEX({"","_","-","="},IF(OR($D214 &gt;= AL$6, $E214 &lt; AK$6), 0, 1)+IF(OR($F214 &gt;= AL$6, $G214 &lt; AK$6), 0, 2)+1)</f>
        <v/>
      </c>
      <c r="AL214" s="68" t="str">
        <f ca="1">INDEX({"","_","-","="},IF(OR($D214 &gt;= AM$6, $E214 &lt; AL$6), 0, 1)+IF(OR($F214 &gt;= AM$6, $G214 &lt; AL$6), 0, 2)+1)</f>
        <v/>
      </c>
      <c r="AM214" s="68" t="str">
        <f ca="1">INDEX({"","_","-","="},IF(OR($D214 &gt;= AN$6, $E214 &lt; AM$6), 0, 1)+IF(OR($F214 &gt;= AN$6, $G214 &lt; AM$6), 0, 2)+1)</f>
        <v/>
      </c>
      <c r="AN214" s="68" t="str">
        <f ca="1">INDEX({"","_","-","="},IF(OR($D214 &gt;= AO$6, $E214 &lt; AN$6), 0, 1)+IF(OR($F214 &gt;= AO$6, $G214 &lt; AN$6), 0, 2)+1)</f>
        <v/>
      </c>
      <c r="AO214" s="68" t="str">
        <f ca="1">INDEX({"","_","-","="},IF(OR($D214 &gt;= AP$6, $E214 &lt; AO$6), 0, 1)+IF(OR($F214 &gt;= AP$6, $G214 &lt; AO$6), 0, 2)+1)</f>
        <v/>
      </c>
      <c r="AP214" s="68" t="str">
        <f ca="1">INDEX({"","_","-","="},IF(OR($D214 &gt;= AQ$6, $E214 &lt; AP$6), 0, 1)+IF(OR($F214 &gt;= AQ$6, $G214 &lt; AP$6), 0, 2)+1)</f>
        <v/>
      </c>
      <c r="AQ214" s="68" t="str">
        <f ca="1">INDEX({"","_","-","="},IF(OR($D214 &gt;= AR$6, $E214 &lt; AQ$6), 0, 1)+IF(OR($F214 &gt;= AR$6, $G214 &lt; AQ$6), 0, 2)+1)</f>
        <v/>
      </c>
      <c r="AR214" s="68" t="str">
        <f ca="1">INDEX({"","_","-","="},IF(OR($D214 &gt;= AS$6, $E214 &lt; AR$6), 0, 1)+IF(OR($F214 &gt;= AS$6, $G214 &lt; AR$6), 0, 2)+1)</f>
        <v/>
      </c>
      <c r="AS214" s="68" t="str">
        <f ca="1">INDEX({"","_","-","="},IF(OR($D214 &gt;= AT$6, $E214 &lt; AS$6), 0, 1)+IF(OR($F214 &gt;= AT$6, $G214 &lt; AS$6), 0, 2)+1)</f>
        <v/>
      </c>
      <c r="AT214" s="68" t="str">
        <f ca="1">INDEX({"","_","-","="},IF(OR($D214 &gt;= AU$6, $E214 &lt; AT$6), 0, 1)+IF(OR($F214 &gt;= AU$6, $G214 &lt; AT$6), 0, 2)+1)</f>
        <v/>
      </c>
      <c r="AU214" s="68" t="str">
        <f ca="1">INDEX({"","_","-","="},IF(OR($D214 &gt;= AV$6, $E214 &lt; AU$6), 0, 1)+IF(OR($F214 &gt;= AV$6, $G214 &lt; AU$6), 0, 2)+1)</f>
        <v/>
      </c>
      <c r="AV214" s="68" t="str">
        <f ca="1">INDEX({"","_","-","="},IF(OR($D214 &gt;= AW$6, $E214 &lt; AV$6), 0, 1)+IF(OR($F214 &gt;= AW$6, $G214 &lt; AV$6), 0, 2)+1)</f>
        <v/>
      </c>
      <c r="AW214" s="68" t="str">
        <f ca="1">INDEX({"","_","-","="},IF(OR($D214 &gt;= AX$6, $E214 &lt; AW$6), 0, 1)+IF(OR($F214 &gt;= AX$6, $G214 &lt; AW$6), 0, 2)+1)</f>
        <v/>
      </c>
      <c r="AX214" s="68" t="str">
        <f ca="1">INDEX({"","_","-","="},IF(OR($D214 &gt;= AY$6, $E214 &lt; AX$6), 0, 1)+IF(OR($F214 &gt;= AY$6, $G214 &lt; AX$6), 0, 2)+1)</f>
        <v/>
      </c>
      <c r="AY214" s="68" t="str">
        <f ca="1">INDEX({"","_","-","="},IF(OR($D214 &gt;= AZ$6, $E214 &lt; AY$6), 0, 1)+IF(OR($F214 &gt;= AZ$6, $G214 &lt; AY$6), 0, 2)+1)</f>
        <v/>
      </c>
      <c r="AZ214" s="68" t="str">
        <f ca="1">INDEX({"","_","-","="},IF(OR($D214 &gt;= BA$6, $E214 &lt; AZ$6), 0, 1)+IF(OR($F214 &gt;= BA$6, $G214 &lt; AZ$6), 0, 2)+1)</f>
        <v/>
      </c>
      <c r="BA214" s="68" t="str">
        <f ca="1">INDEX({"","_","-","="},IF(OR($D214 &gt;= BB$6, $E214 &lt; BA$6), 0, 1)+IF(OR($F214 &gt;= BB$6, $G214 &lt; BA$6), 0, 2)+1)</f>
        <v/>
      </c>
      <c r="BB214" s="68" t="str">
        <f ca="1">INDEX({"","_","-","="},IF(OR($D214 &gt;= BC$6, $E214 &lt; BB$6), 0, 1)+IF(OR($F214 &gt;= BC$6, $G214 &lt; BB$6), 0, 2)+1)</f>
        <v/>
      </c>
      <c r="BC214" s="68" t="str">
        <f ca="1">INDEX({"","_","-","="},IF(OR($D214 &gt;= BD$6, $E214 &lt; BC$6), 0, 1)+IF(OR($F214 &gt;= BD$6, $G214 &lt; BC$6), 0, 2)+1)</f>
        <v/>
      </c>
      <c r="BD214" s="68" t="str">
        <f ca="1">INDEX({"","_","-","="},IF(OR($D214 &gt;= BE$6, $E214 &lt; BD$6), 0, 1)+IF(OR($F214 &gt;= BE$6, $G214 &lt; BD$6), 0, 2)+1)</f>
        <v/>
      </c>
      <c r="BE214" s="68" t="str">
        <f ca="1">INDEX({"","_","-","="},IF(OR($D214 &gt;= BF$6, $E214 &lt; BE$6), 0, 1)+IF(OR($F214 &gt;= BF$6, $G214 &lt; BE$6), 0, 2)+1)</f>
        <v/>
      </c>
      <c r="BF214" s="68" t="str">
        <f ca="1">INDEX({"","_","-","="},IF(OR($D214 &gt;= BG$6, $E214 &lt; BF$6), 0, 1)+IF(OR($F214 &gt;= BG$6, $G214 &lt; BF$6), 0, 2)+1)</f>
        <v/>
      </c>
      <c r="BG214" s="68" t="str">
        <f ca="1">INDEX({"","_","-","="},IF(OR($D214 &gt;= BH$6, $E214 &lt; BG$6), 0, 1)+IF(OR($F214 &gt;= BH$6, $G214 &lt; BG$6), 0, 2)+1)</f>
        <v/>
      </c>
      <c r="BH214" s="68" t="str">
        <f ca="1">INDEX({"","_","-","="},IF(OR($D214 &gt;= BI$6, $E214 &lt; BH$6), 0, 1)+IF(OR($F214 &gt;= BI$6, $G214 &lt; BH$6), 0, 2)+1)</f>
        <v/>
      </c>
      <c r="BI214" s="68" t="str">
        <f ca="1">INDEX({"","_","-","="},IF(OR($D214 &gt;= BJ$6, $E214 &lt; BI$6), 0, 1)+IF(OR($F214 &gt;= BJ$6, $G214 &lt; BI$6), 0, 2)+1)</f>
        <v/>
      </c>
      <c r="BJ214" s="68" t="str">
        <f ca="1">INDEX({"","_","-","="},IF(OR($D214 &gt;= BK$6, $E214 &lt; BJ$6), 0, 1)+IF(OR($F214 &gt;= BK$6, $G214 &lt; BJ$6), 0, 2)+1)</f>
        <v/>
      </c>
      <c r="BK214" s="68" t="str">
        <f ca="1">INDEX({"","_","-","="},IF(OR($D214 &gt;= BL$6, $E214 &lt; BK$6), 0, 1)+IF(OR($F214 &gt;= BL$6, $G214 &lt; BK$6), 0, 2)+1)</f>
        <v/>
      </c>
      <c r="BL214" s="68" t="str">
        <f ca="1">INDEX({"","_","-","="},IF(OR($D214 &gt;= BM$6, $E214 &lt; BL$6), 0, 1)+IF(OR($F214 &gt;= BM$6, $G214 &lt; BL$6), 0, 2)+1)</f>
        <v/>
      </c>
      <c r="BM214" s="68" t="str">
        <f ca="1">INDEX({"","_","-","="},IF(OR($D214 &gt;= BN$6, $E214 &lt; BM$6), 0, 1)+IF(OR($F214 &gt;= BN$6, $G214 &lt; BM$6), 0, 2)+1)</f>
        <v/>
      </c>
      <c r="BN214" s="68" t="str">
        <f ca="1">INDEX({"","_","-","="},IF(OR($D214 &gt;= BO$6, $E214 &lt; BN$6), 0, 1)+IF(OR($F214 &gt;= BO$6, $G214 &lt; BN$6), 0, 2)+1)</f>
        <v/>
      </c>
      <c r="BO214" s="68" t="str">
        <f ca="1">INDEX({"","_","-","="},IF(OR($D214 &gt;= BP$6, $E214 &lt; BO$6), 0, 1)+IF(OR($F214 &gt;= BP$6, $G214 &lt; BO$6), 0, 2)+1)</f>
        <v/>
      </c>
      <c r="BP214" s="68" t="str">
        <f ca="1">INDEX({"","_","-","="},IF(OR($D214 &gt;= BQ$6, $E214 &lt; BP$6), 0, 1)+IF(OR($F214 &gt;= BQ$6, $G214 &lt; BP$6), 0, 2)+1)</f>
        <v/>
      </c>
      <c r="BQ214" s="68" t="str">
        <f ca="1">INDEX({"","_","-","="},IF(OR($D214 &gt;= BR$6, $E214 &lt; BQ$6), 0, 1)+IF(OR($F214 &gt;= BR$6, $G214 &lt; BQ$6), 0, 2)+1)</f>
        <v/>
      </c>
      <c r="BR214" s="68" t="str">
        <f ca="1">INDEX({"","_","-","="},IF(OR($D214 &gt;= BS$6, $E214 &lt; BR$6), 0, 1)+IF(OR($F214 &gt;= BS$6, $G214 &lt; BR$6), 0, 2)+1)</f>
        <v/>
      </c>
      <c r="BS214" s="68" t="str">
        <f ca="1">INDEX({"","_","-","="},IF(OR($D214 &gt;= BT$6, $E214 &lt; BS$6), 0, 1)+IF(OR($F214 &gt;= BT$6, $G214 &lt; BS$6), 0, 2)+1)</f>
        <v/>
      </c>
      <c r="BT214" s="68" t="str">
        <f ca="1">INDEX({"","_","-","="},IF(OR($D214 &gt;= BU$6, $E214 &lt; BT$6), 0, 1)+IF(OR($F214 &gt;= BU$6, $G214 &lt; BT$6), 0, 2)+1)</f>
        <v/>
      </c>
      <c r="BU214" s="68" t="str">
        <f ca="1">INDEX({"","_","-","="},IF(OR($D214 &gt;= BV$6, $E214 &lt; BU$6), 0, 1)+IF(OR($F214 &gt;= BV$6, $G214 &lt; BU$6), 0, 2)+1)</f>
        <v/>
      </c>
      <c r="BV214" s="68" t="str">
        <f ca="1">INDEX({"","_","-","="},IF(OR($D214 &gt;= BW$6, $E214 &lt; BV$6), 0, 1)+IF(OR($F214 &gt;= BW$6, $G214 &lt; BV$6), 0, 2)+1)</f>
        <v/>
      </c>
      <c r="BW214" s="68" t="str">
        <f ca="1">INDEX({"","_","-","="},IF(OR($D214 &gt;= BX$6, $E214 &lt; BW$6), 0, 1)+IF(OR($F214 &gt;= BX$6, $G214 &lt; BW$6), 0, 2)+1)</f>
        <v/>
      </c>
      <c r="BX214" s="68" t="str">
        <f ca="1">INDEX({"","_","-","="},IF(OR($D214 &gt;= BY$6, $E214 &lt; BX$6), 0, 1)+IF(OR($F214 &gt;= BY$6, $G214 &lt; BX$6), 0, 2)+1)</f>
        <v/>
      </c>
      <c r="BY214" s="68" t="str">
        <f ca="1">INDEX({"","_","-","="},IF(OR($D214 &gt;= BZ$6, $E214 &lt; BY$6), 0, 1)+IF(OR($F214 &gt;= BZ$6, $G214 &lt; BY$6), 0, 2)+1)</f>
        <v/>
      </c>
      <c r="BZ214" s="68" t="str">
        <f ca="1">INDEX({"","_","-","="},IF(OR($D214 &gt;= CA$6, $E214 &lt; BZ$6), 0, 1)+IF(OR($F214 &gt;= CA$6, $G214 &lt; BZ$6), 0, 2)+1)</f>
        <v/>
      </c>
      <c r="CA214" s="68" t="str">
        <f ca="1">INDEX({"","_","-","="},IF(OR($D214 &gt;= CB$6, $E214 &lt; CA$6), 0, 1)+IF(OR($F214 &gt;= CB$6, $G214 &lt; CA$6), 0, 2)+1)</f>
        <v/>
      </c>
      <c r="CB214" s="68" t="str">
        <f ca="1">INDEX({"","_","-","="},IF(OR($D214 &gt;= CC$6, $E214 &lt; CB$6), 0, 1)+IF(OR($F214 &gt;= CC$6, $G214 &lt; CB$6), 0, 2)+1)</f>
        <v/>
      </c>
      <c r="CC214" s="68" t="str">
        <f ca="1">INDEX({"","_","-","="},IF(OR($D214 &gt;= CD$6, $E214 &lt; CC$6), 0, 1)+IF(OR($F214 &gt;= CD$6, $G214 &lt; CC$6), 0, 2)+1)</f>
        <v/>
      </c>
      <c r="CD214" s="68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IF('临-进度'!M210,'临-进度'!$A210,"")</f>
        <v/>
      </c>
      <c r="B215" s="8" t="str">
        <f ca="1">IF('临-进度'!M210,'临-进度'!$B210,"")</f>
        <v/>
      </c>
      <c r="C215" s="8" t="str">
        <f ca="1">IF('临-进度'!M210,'临-进度'!$E210,"")</f>
        <v/>
      </c>
      <c r="D215" s="40" t="str">
        <f ca="1">IF('临-进度'!$M210,'临-进度'!$I210,"")</f>
        <v/>
      </c>
      <c r="E215" s="40" t="str">
        <f ca="1">IF('临-进度'!$M210,'临-进度'!$AE210,"")</f>
        <v/>
      </c>
      <c r="F215" s="40" t="str">
        <f ca="1">IF('临-进度'!$M210,'临-进度'!$J210,"")</f>
        <v/>
      </c>
      <c r="G215" s="73" t="str">
        <f ca="1">IF('临-进度'!$M210,'临-进度'!$AF210,"")</f>
        <v/>
      </c>
      <c r="H215" s="68" t="str">
        <f ca="1">INDEX({"","_","-","="},IF(OR($D215 &gt;= I$6, $E215 &lt; H$6), 0, 1)+IF(OR($F215 &gt;= I$6, $G215 &lt; H$6), 0, 2)+1)</f>
        <v/>
      </c>
      <c r="I215" s="68" t="str">
        <f ca="1">INDEX({"","_","-","="},IF(OR($D215 &gt;= J$6, $E215 &lt; I$6), 0, 1)+IF(OR($F215 &gt;= J$6, $G215 &lt; I$6), 0, 2)+1)</f>
        <v/>
      </c>
      <c r="J215" s="68" t="str">
        <f ca="1">INDEX({"","_","-","="},IF(OR($D215 &gt;= K$6, $E215 &lt; J$6), 0, 1)+IF(OR($F215 &gt;= K$6, $G215 &lt; J$6), 0, 2)+1)</f>
        <v/>
      </c>
      <c r="K215" s="68" t="str">
        <f ca="1">INDEX({"","_","-","="},IF(OR($D215 &gt;= L$6, $E215 &lt; K$6), 0, 1)+IF(OR($F215 &gt;= L$6, $G215 &lt; K$6), 0, 2)+1)</f>
        <v/>
      </c>
      <c r="L215" s="68" t="str">
        <f ca="1">INDEX({"","_","-","="},IF(OR($D215 &gt;= M$6, $E215 &lt; L$6), 0, 1)+IF(OR($F215 &gt;= M$6, $G215 &lt; L$6), 0, 2)+1)</f>
        <v/>
      </c>
      <c r="M215" s="68" t="str">
        <f ca="1">INDEX({"","_","-","="},IF(OR($D215 &gt;= N$6, $E215 &lt; M$6), 0, 1)+IF(OR($F215 &gt;= N$6, $G215 &lt; M$6), 0, 2)+1)</f>
        <v/>
      </c>
      <c r="N215" s="68" t="str">
        <f ca="1">INDEX({"","_","-","="},IF(OR($D215 &gt;= O$6, $E215 &lt; N$6), 0, 1)+IF(OR($F215 &gt;= O$6, $G215 &lt; N$6), 0, 2)+1)</f>
        <v/>
      </c>
      <c r="O215" s="68" t="str">
        <f ca="1">INDEX({"","_","-","="},IF(OR($D215 &gt;= P$6, $E215 &lt; O$6), 0, 1)+IF(OR($F215 &gt;= P$6, $G215 &lt; O$6), 0, 2)+1)</f>
        <v/>
      </c>
      <c r="P215" s="68" t="str">
        <f ca="1">INDEX({"","_","-","="},IF(OR($D215 &gt;= Q$6, $E215 &lt; P$6), 0, 1)+IF(OR($F215 &gt;= Q$6, $G215 &lt; P$6), 0, 2)+1)</f>
        <v/>
      </c>
      <c r="Q215" s="68" t="str">
        <f ca="1">INDEX({"","_","-","="},IF(OR($D215 &gt;= R$6, $E215 &lt; Q$6), 0, 1)+IF(OR($F215 &gt;= R$6, $G215 &lt; Q$6), 0, 2)+1)</f>
        <v/>
      </c>
      <c r="R215" s="68" t="str">
        <f ca="1">INDEX({"","_","-","="},IF(OR($D215 &gt;= S$6, $E215 &lt; R$6), 0, 1)+IF(OR($F215 &gt;= S$6, $G215 &lt; R$6), 0, 2)+1)</f>
        <v/>
      </c>
      <c r="S215" s="68" t="str">
        <f ca="1">INDEX({"","_","-","="},IF(OR($D215 &gt;= T$6, $E215 &lt; S$6), 0, 1)+IF(OR($F215 &gt;= T$6, $G215 &lt; S$6), 0, 2)+1)</f>
        <v/>
      </c>
      <c r="T215" s="68" t="str">
        <f ca="1">INDEX({"","_","-","="},IF(OR($D215 &gt;= U$6, $E215 &lt; T$6), 0, 1)+IF(OR($F215 &gt;= U$6, $G215 &lt; T$6), 0, 2)+1)</f>
        <v/>
      </c>
      <c r="U215" s="68" t="str">
        <f ca="1">INDEX({"","_","-","="},IF(OR($D215 &gt;= V$6, $E215 &lt; U$6), 0, 1)+IF(OR($F215 &gt;= V$6, $G215 &lt; U$6), 0, 2)+1)</f>
        <v/>
      </c>
      <c r="V215" s="68" t="str">
        <f ca="1">INDEX({"","_","-","="},IF(OR($D215 &gt;= W$6, $E215 &lt; V$6), 0, 1)+IF(OR($F215 &gt;= W$6, $G215 &lt; V$6), 0, 2)+1)</f>
        <v/>
      </c>
      <c r="W215" s="68" t="str">
        <f ca="1">INDEX({"","_","-","="},IF(OR($D215 &gt;= X$6, $E215 &lt; W$6), 0, 1)+IF(OR($F215 &gt;= X$6, $G215 &lt; W$6), 0, 2)+1)</f>
        <v/>
      </c>
      <c r="X215" s="68" t="str">
        <f ca="1">INDEX({"","_","-","="},IF(OR($D215 &gt;= Y$6, $E215 &lt; X$6), 0, 1)+IF(OR($F215 &gt;= Y$6, $G215 &lt; X$6), 0, 2)+1)</f>
        <v/>
      </c>
      <c r="Y215" s="68" t="str">
        <f ca="1">INDEX({"","_","-","="},IF(OR($D215 &gt;= Z$6, $E215 &lt; Y$6), 0, 1)+IF(OR($F215 &gt;= Z$6, $G215 &lt; Y$6), 0, 2)+1)</f>
        <v/>
      </c>
      <c r="Z215" s="68" t="str">
        <f ca="1">INDEX({"","_","-","="},IF(OR($D215 &gt;= AA$6, $E215 &lt; Z$6), 0, 1)+IF(OR($F215 &gt;= AA$6, $G215 &lt; Z$6), 0, 2)+1)</f>
        <v/>
      </c>
      <c r="AA215" s="68" t="str">
        <f ca="1">INDEX({"","_","-","="},IF(OR($D215 &gt;= AB$6, $E215 &lt; AA$6), 0, 1)+IF(OR($F215 &gt;= AB$6, $G215 &lt; AA$6), 0, 2)+1)</f>
        <v/>
      </c>
      <c r="AB215" s="68" t="str">
        <f ca="1">INDEX({"","_","-","="},IF(OR($D215 &gt;= AC$6, $E215 &lt; AB$6), 0, 1)+IF(OR($F215 &gt;= AC$6, $G215 &lt; AB$6), 0, 2)+1)</f>
        <v/>
      </c>
      <c r="AC215" s="68" t="str">
        <f ca="1">INDEX({"","_","-","="},IF(OR($D215 &gt;= AD$6, $E215 &lt; AC$6), 0, 1)+IF(OR($F215 &gt;= AD$6, $G215 &lt; AC$6), 0, 2)+1)</f>
        <v/>
      </c>
      <c r="AD215" s="68" t="str">
        <f ca="1">INDEX({"","_","-","="},IF(OR($D215 &gt;= AE$6, $E215 &lt; AD$6), 0, 1)+IF(OR($F215 &gt;= AE$6, $G215 &lt; AD$6), 0, 2)+1)</f>
        <v/>
      </c>
      <c r="AE215" s="68" t="str">
        <f ca="1">INDEX({"","_","-","="},IF(OR($D215 &gt;= AF$6, $E215 &lt; AE$6), 0, 1)+IF(OR($F215 &gt;= AF$6, $G215 &lt; AE$6), 0, 2)+1)</f>
        <v/>
      </c>
      <c r="AF215" s="68" t="str">
        <f ca="1">INDEX({"","_","-","="},IF(OR($D215 &gt;= AG$6, $E215 &lt; AF$6), 0, 1)+IF(OR($F215 &gt;= AG$6, $G215 &lt; AF$6), 0, 2)+1)</f>
        <v/>
      </c>
      <c r="AG215" s="68" t="str">
        <f ca="1">INDEX({"","_","-","="},IF(OR($D215 &gt;= AH$6, $E215 &lt; AG$6), 0, 1)+IF(OR($F215 &gt;= AH$6, $G215 &lt; AG$6), 0, 2)+1)</f>
        <v/>
      </c>
      <c r="AH215" s="68" t="str">
        <f ca="1">INDEX({"","_","-","="},IF(OR($D215 &gt;= AI$6, $E215 &lt; AH$6), 0, 1)+IF(OR($F215 &gt;= AI$6, $G215 &lt; AH$6), 0, 2)+1)</f>
        <v/>
      </c>
      <c r="AI215" s="68" t="str">
        <f ca="1">INDEX({"","_","-","="},IF(OR($D215 &gt;= AJ$6, $E215 &lt; AI$6), 0, 1)+IF(OR($F215 &gt;= AJ$6, $G215 &lt; AI$6), 0, 2)+1)</f>
        <v/>
      </c>
      <c r="AJ215" s="68" t="str">
        <f ca="1">INDEX({"","_","-","="},IF(OR($D215 &gt;= AK$6, $E215 &lt; AJ$6), 0, 1)+IF(OR($F215 &gt;= AK$6, $G215 &lt; AJ$6), 0, 2)+1)</f>
        <v/>
      </c>
      <c r="AK215" s="68" t="str">
        <f ca="1">INDEX({"","_","-","="},IF(OR($D215 &gt;= AL$6, $E215 &lt; AK$6), 0, 1)+IF(OR($F215 &gt;= AL$6, $G215 &lt; AK$6), 0, 2)+1)</f>
        <v/>
      </c>
      <c r="AL215" s="68" t="str">
        <f ca="1">INDEX({"","_","-","="},IF(OR($D215 &gt;= AM$6, $E215 &lt; AL$6), 0, 1)+IF(OR($F215 &gt;= AM$6, $G215 &lt; AL$6), 0, 2)+1)</f>
        <v/>
      </c>
      <c r="AM215" s="68" t="str">
        <f ca="1">INDEX({"","_","-","="},IF(OR($D215 &gt;= AN$6, $E215 &lt; AM$6), 0, 1)+IF(OR($F215 &gt;= AN$6, $G215 &lt; AM$6), 0, 2)+1)</f>
        <v/>
      </c>
      <c r="AN215" s="68" t="str">
        <f ca="1">INDEX({"","_","-","="},IF(OR($D215 &gt;= AO$6, $E215 &lt; AN$6), 0, 1)+IF(OR($F215 &gt;= AO$6, $G215 &lt; AN$6), 0, 2)+1)</f>
        <v/>
      </c>
      <c r="AO215" s="68" t="str">
        <f ca="1">INDEX({"","_","-","="},IF(OR($D215 &gt;= AP$6, $E215 &lt; AO$6), 0, 1)+IF(OR($F215 &gt;= AP$6, $G215 &lt; AO$6), 0, 2)+1)</f>
        <v/>
      </c>
      <c r="AP215" s="68" t="str">
        <f ca="1">INDEX({"","_","-","="},IF(OR($D215 &gt;= AQ$6, $E215 &lt; AP$6), 0, 1)+IF(OR($F215 &gt;= AQ$6, $G215 &lt; AP$6), 0, 2)+1)</f>
        <v/>
      </c>
      <c r="AQ215" s="68" t="str">
        <f ca="1">INDEX({"","_","-","="},IF(OR($D215 &gt;= AR$6, $E215 &lt; AQ$6), 0, 1)+IF(OR($F215 &gt;= AR$6, $G215 &lt; AQ$6), 0, 2)+1)</f>
        <v/>
      </c>
      <c r="AR215" s="68" t="str">
        <f ca="1">INDEX({"","_","-","="},IF(OR($D215 &gt;= AS$6, $E215 &lt; AR$6), 0, 1)+IF(OR($F215 &gt;= AS$6, $G215 &lt; AR$6), 0, 2)+1)</f>
        <v/>
      </c>
      <c r="AS215" s="68" t="str">
        <f ca="1">INDEX({"","_","-","="},IF(OR($D215 &gt;= AT$6, $E215 &lt; AS$6), 0, 1)+IF(OR($F215 &gt;= AT$6, $G215 &lt; AS$6), 0, 2)+1)</f>
        <v/>
      </c>
      <c r="AT215" s="68" t="str">
        <f ca="1">INDEX({"","_","-","="},IF(OR($D215 &gt;= AU$6, $E215 &lt; AT$6), 0, 1)+IF(OR($F215 &gt;= AU$6, $G215 &lt; AT$6), 0, 2)+1)</f>
        <v/>
      </c>
      <c r="AU215" s="68" t="str">
        <f ca="1">INDEX({"","_","-","="},IF(OR($D215 &gt;= AV$6, $E215 &lt; AU$6), 0, 1)+IF(OR($F215 &gt;= AV$6, $G215 &lt; AU$6), 0, 2)+1)</f>
        <v/>
      </c>
      <c r="AV215" s="68" t="str">
        <f ca="1">INDEX({"","_","-","="},IF(OR($D215 &gt;= AW$6, $E215 &lt; AV$6), 0, 1)+IF(OR($F215 &gt;= AW$6, $G215 &lt; AV$6), 0, 2)+1)</f>
        <v/>
      </c>
      <c r="AW215" s="68" t="str">
        <f ca="1">INDEX({"","_","-","="},IF(OR($D215 &gt;= AX$6, $E215 &lt; AW$6), 0, 1)+IF(OR($F215 &gt;= AX$6, $G215 &lt; AW$6), 0, 2)+1)</f>
        <v/>
      </c>
      <c r="AX215" s="68" t="str">
        <f ca="1">INDEX({"","_","-","="},IF(OR($D215 &gt;= AY$6, $E215 &lt; AX$6), 0, 1)+IF(OR($F215 &gt;= AY$6, $G215 &lt; AX$6), 0, 2)+1)</f>
        <v/>
      </c>
      <c r="AY215" s="68" t="str">
        <f ca="1">INDEX({"","_","-","="},IF(OR($D215 &gt;= AZ$6, $E215 &lt; AY$6), 0, 1)+IF(OR($F215 &gt;= AZ$6, $G215 &lt; AY$6), 0, 2)+1)</f>
        <v/>
      </c>
      <c r="AZ215" s="68" t="str">
        <f ca="1">INDEX({"","_","-","="},IF(OR($D215 &gt;= BA$6, $E215 &lt; AZ$6), 0, 1)+IF(OR($F215 &gt;= BA$6, $G215 &lt; AZ$6), 0, 2)+1)</f>
        <v/>
      </c>
      <c r="BA215" s="68" t="str">
        <f ca="1">INDEX({"","_","-","="},IF(OR($D215 &gt;= BB$6, $E215 &lt; BA$6), 0, 1)+IF(OR($F215 &gt;= BB$6, $G215 &lt; BA$6), 0, 2)+1)</f>
        <v/>
      </c>
      <c r="BB215" s="68" t="str">
        <f ca="1">INDEX({"","_","-","="},IF(OR($D215 &gt;= BC$6, $E215 &lt; BB$6), 0, 1)+IF(OR($F215 &gt;= BC$6, $G215 &lt; BB$6), 0, 2)+1)</f>
        <v/>
      </c>
      <c r="BC215" s="68" t="str">
        <f ca="1">INDEX({"","_","-","="},IF(OR($D215 &gt;= BD$6, $E215 &lt; BC$6), 0, 1)+IF(OR($F215 &gt;= BD$6, $G215 &lt; BC$6), 0, 2)+1)</f>
        <v/>
      </c>
      <c r="BD215" s="68" t="str">
        <f ca="1">INDEX({"","_","-","="},IF(OR($D215 &gt;= BE$6, $E215 &lt; BD$6), 0, 1)+IF(OR($F215 &gt;= BE$6, $G215 &lt; BD$6), 0, 2)+1)</f>
        <v/>
      </c>
      <c r="BE215" s="68" t="str">
        <f ca="1">INDEX({"","_","-","="},IF(OR($D215 &gt;= BF$6, $E215 &lt; BE$6), 0, 1)+IF(OR($F215 &gt;= BF$6, $G215 &lt; BE$6), 0, 2)+1)</f>
        <v/>
      </c>
      <c r="BF215" s="68" t="str">
        <f ca="1">INDEX({"","_","-","="},IF(OR($D215 &gt;= BG$6, $E215 &lt; BF$6), 0, 1)+IF(OR($F215 &gt;= BG$6, $G215 &lt; BF$6), 0, 2)+1)</f>
        <v/>
      </c>
      <c r="BG215" s="68" t="str">
        <f ca="1">INDEX({"","_","-","="},IF(OR($D215 &gt;= BH$6, $E215 &lt; BG$6), 0, 1)+IF(OR($F215 &gt;= BH$6, $G215 &lt; BG$6), 0, 2)+1)</f>
        <v/>
      </c>
      <c r="BH215" s="68" t="str">
        <f ca="1">INDEX({"","_","-","="},IF(OR($D215 &gt;= BI$6, $E215 &lt; BH$6), 0, 1)+IF(OR($F215 &gt;= BI$6, $G215 &lt; BH$6), 0, 2)+1)</f>
        <v/>
      </c>
      <c r="BI215" s="68" t="str">
        <f ca="1">INDEX({"","_","-","="},IF(OR($D215 &gt;= BJ$6, $E215 &lt; BI$6), 0, 1)+IF(OR($F215 &gt;= BJ$6, $G215 &lt; BI$6), 0, 2)+1)</f>
        <v/>
      </c>
      <c r="BJ215" s="68" t="str">
        <f ca="1">INDEX({"","_","-","="},IF(OR($D215 &gt;= BK$6, $E215 &lt; BJ$6), 0, 1)+IF(OR($F215 &gt;= BK$6, $G215 &lt; BJ$6), 0, 2)+1)</f>
        <v/>
      </c>
      <c r="BK215" s="68" t="str">
        <f ca="1">INDEX({"","_","-","="},IF(OR($D215 &gt;= BL$6, $E215 &lt; BK$6), 0, 1)+IF(OR($F215 &gt;= BL$6, $G215 &lt; BK$6), 0, 2)+1)</f>
        <v/>
      </c>
      <c r="BL215" s="68" t="str">
        <f ca="1">INDEX({"","_","-","="},IF(OR($D215 &gt;= BM$6, $E215 &lt; BL$6), 0, 1)+IF(OR($F215 &gt;= BM$6, $G215 &lt; BL$6), 0, 2)+1)</f>
        <v/>
      </c>
      <c r="BM215" s="68" t="str">
        <f ca="1">INDEX({"","_","-","="},IF(OR($D215 &gt;= BN$6, $E215 &lt; BM$6), 0, 1)+IF(OR($F215 &gt;= BN$6, $G215 &lt; BM$6), 0, 2)+1)</f>
        <v/>
      </c>
      <c r="BN215" s="68" t="str">
        <f ca="1">INDEX({"","_","-","="},IF(OR($D215 &gt;= BO$6, $E215 &lt; BN$6), 0, 1)+IF(OR($F215 &gt;= BO$6, $G215 &lt; BN$6), 0, 2)+1)</f>
        <v/>
      </c>
      <c r="BO215" s="68" t="str">
        <f ca="1">INDEX({"","_","-","="},IF(OR($D215 &gt;= BP$6, $E215 &lt; BO$6), 0, 1)+IF(OR($F215 &gt;= BP$6, $G215 &lt; BO$6), 0, 2)+1)</f>
        <v/>
      </c>
      <c r="BP215" s="68" t="str">
        <f ca="1">INDEX({"","_","-","="},IF(OR($D215 &gt;= BQ$6, $E215 &lt; BP$6), 0, 1)+IF(OR($F215 &gt;= BQ$6, $G215 &lt; BP$6), 0, 2)+1)</f>
        <v/>
      </c>
      <c r="BQ215" s="68" t="str">
        <f ca="1">INDEX({"","_","-","="},IF(OR($D215 &gt;= BR$6, $E215 &lt; BQ$6), 0, 1)+IF(OR($F215 &gt;= BR$6, $G215 &lt; BQ$6), 0, 2)+1)</f>
        <v/>
      </c>
      <c r="BR215" s="68" t="str">
        <f ca="1">INDEX({"","_","-","="},IF(OR($D215 &gt;= BS$6, $E215 &lt; BR$6), 0, 1)+IF(OR($F215 &gt;= BS$6, $G215 &lt; BR$6), 0, 2)+1)</f>
        <v/>
      </c>
      <c r="BS215" s="68" t="str">
        <f ca="1">INDEX({"","_","-","="},IF(OR($D215 &gt;= BT$6, $E215 &lt; BS$6), 0, 1)+IF(OR($F215 &gt;= BT$6, $G215 &lt; BS$6), 0, 2)+1)</f>
        <v/>
      </c>
      <c r="BT215" s="68" t="str">
        <f ca="1">INDEX({"","_","-","="},IF(OR($D215 &gt;= BU$6, $E215 &lt; BT$6), 0, 1)+IF(OR($F215 &gt;= BU$6, $G215 &lt; BT$6), 0, 2)+1)</f>
        <v/>
      </c>
      <c r="BU215" s="68" t="str">
        <f ca="1">INDEX({"","_","-","="},IF(OR($D215 &gt;= BV$6, $E215 &lt; BU$6), 0, 1)+IF(OR($F215 &gt;= BV$6, $G215 &lt; BU$6), 0, 2)+1)</f>
        <v/>
      </c>
      <c r="BV215" s="68" t="str">
        <f ca="1">INDEX({"","_","-","="},IF(OR($D215 &gt;= BW$6, $E215 &lt; BV$6), 0, 1)+IF(OR($F215 &gt;= BW$6, $G215 &lt; BV$6), 0, 2)+1)</f>
        <v/>
      </c>
      <c r="BW215" s="68" t="str">
        <f ca="1">INDEX({"","_","-","="},IF(OR($D215 &gt;= BX$6, $E215 &lt; BW$6), 0, 1)+IF(OR($F215 &gt;= BX$6, $G215 &lt; BW$6), 0, 2)+1)</f>
        <v/>
      </c>
      <c r="BX215" s="68" t="str">
        <f ca="1">INDEX({"","_","-","="},IF(OR($D215 &gt;= BY$6, $E215 &lt; BX$6), 0, 1)+IF(OR($F215 &gt;= BY$6, $G215 &lt; BX$6), 0, 2)+1)</f>
        <v/>
      </c>
      <c r="BY215" s="68" t="str">
        <f ca="1">INDEX({"","_","-","="},IF(OR($D215 &gt;= BZ$6, $E215 &lt; BY$6), 0, 1)+IF(OR($F215 &gt;= BZ$6, $G215 &lt; BY$6), 0, 2)+1)</f>
        <v/>
      </c>
      <c r="BZ215" s="68" t="str">
        <f ca="1">INDEX({"","_","-","="},IF(OR($D215 &gt;= CA$6, $E215 &lt; BZ$6), 0, 1)+IF(OR($F215 &gt;= CA$6, $G215 &lt; BZ$6), 0, 2)+1)</f>
        <v/>
      </c>
      <c r="CA215" s="68" t="str">
        <f ca="1">INDEX({"","_","-","="},IF(OR($D215 &gt;= CB$6, $E215 &lt; CA$6), 0, 1)+IF(OR($F215 &gt;= CB$6, $G215 &lt; CA$6), 0, 2)+1)</f>
        <v/>
      </c>
      <c r="CB215" s="68" t="str">
        <f ca="1">INDEX({"","_","-","="},IF(OR($D215 &gt;= CC$6, $E215 &lt; CB$6), 0, 1)+IF(OR($F215 &gt;= CC$6, $G215 &lt; CB$6), 0, 2)+1)</f>
        <v/>
      </c>
      <c r="CC215" s="68" t="str">
        <f ca="1">INDEX({"","_","-","="},IF(OR($D215 &gt;= CD$6, $E215 &lt; CC$6), 0, 1)+IF(OR($F215 &gt;= CD$6, $G215 &lt; CC$6), 0, 2)+1)</f>
        <v/>
      </c>
      <c r="CD215" s="68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IF('临-进度'!M211,'临-进度'!$A211,"")</f>
        <v/>
      </c>
      <c r="B216" s="8" t="str">
        <f ca="1">IF('临-进度'!M211,'临-进度'!$B211,"")</f>
        <v/>
      </c>
      <c r="C216" s="8" t="str">
        <f ca="1">IF('临-进度'!M211,'临-进度'!$E211,"")</f>
        <v/>
      </c>
      <c r="D216" s="40" t="str">
        <f ca="1">IF('临-进度'!$M211,'临-进度'!$I211,"")</f>
        <v/>
      </c>
      <c r="E216" s="40" t="str">
        <f ca="1">IF('临-进度'!$M211,'临-进度'!$AE211,"")</f>
        <v/>
      </c>
      <c r="F216" s="40" t="str">
        <f ca="1">IF('临-进度'!$M211,'临-进度'!$J211,"")</f>
        <v/>
      </c>
      <c r="G216" s="73" t="str">
        <f ca="1">IF('临-进度'!$M211,'临-进度'!$AF211,"")</f>
        <v/>
      </c>
      <c r="H216" s="68" t="str">
        <f ca="1">INDEX({"","_","-","="},IF(OR($D216 &gt;= I$6, $E216 &lt; H$6), 0, 1)+IF(OR($F216 &gt;= I$6, $G216 &lt; H$6), 0, 2)+1)</f>
        <v/>
      </c>
      <c r="I216" s="68" t="str">
        <f ca="1">INDEX({"","_","-","="},IF(OR($D216 &gt;= J$6, $E216 &lt; I$6), 0, 1)+IF(OR($F216 &gt;= J$6, $G216 &lt; I$6), 0, 2)+1)</f>
        <v/>
      </c>
      <c r="J216" s="68" t="str">
        <f ca="1">INDEX({"","_","-","="},IF(OR($D216 &gt;= K$6, $E216 &lt; J$6), 0, 1)+IF(OR($F216 &gt;= K$6, $G216 &lt; J$6), 0, 2)+1)</f>
        <v/>
      </c>
      <c r="K216" s="68" t="str">
        <f ca="1">INDEX({"","_","-","="},IF(OR($D216 &gt;= L$6, $E216 &lt; K$6), 0, 1)+IF(OR($F216 &gt;= L$6, $G216 &lt; K$6), 0, 2)+1)</f>
        <v/>
      </c>
      <c r="L216" s="68" t="str">
        <f ca="1">INDEX({"","_","-","="},IF(OR($D216 &gt;= M$6, $E216 &lt; L$6), 0, 1)+IF(OR($F216 &gt;= M$6, $G216 &lt; L$6), 0, 2)+1)</f>
        <v/>
      </c>
      <c r="M216" s="68" t="str">
        <f ca="1">INDEX({"","_","-","="},IF(OR($D216 &gt;= N$6, $E216 &lt; M$6), 0, 1)+IF(OR($F216 &gt;= N$6, $G216 &lt; M$6), 0, 2)+1)</f>
        <v/>
      </c>
      <c r="N216" s="68" t="str">
        <f ca="1">INDEX({"","_","-","="},IF(OR($D216 &gt;= O$6, $E216 &lt; N$6), 0, 1)+IF(OR($F216 &gt;= O$6, $G216 &lt; N$6), 0, 2)+1)</f>
        <v/>
      </c>
      <c r="O216" s="68" t="str">
        <f ca="1">INDEX({"","_","-","="},IF(OR($D216 &gt;= P$6, $E216 &lt; O$6), 0, 1)+IF(OR($F216 &gt;= P$6, $G216 &lt; O$6), 0, 2)+1)</f>
        <v/>
      </c>
      <c r="P216" s="68" t="str">
        <f ca="1">INDEX({"","_","-","="},IF(OR($D216 &gt;= Q$6, $E216 &lt; P$6), 0, 1)+IF(OR($F216 &gt;= Q$6, $G216 &lt; P$6), 0, 2)+1)</f>
        <v/>
      </c>
      <c r="Q216" s="68" t="str">
        <f ca="1">INDEX({"","_","-","="},IF(OR($D216 &gt;= R$6, $E216 &lt; Q$6), 0, 1)+IF(OR($F216 &gt;= R$6, $G216 &lt; Q$6), 0, 2)+1)</f>
        <v/>
      </c>
      <c r="R216" s="68" t="str">
        <f ca="1">INDEX({"","_","-","="},IF(OR($D216 &gt;= S$6, $E216 &lt; R$6), 0, 1)+IF(OR($F216 &gt;= S$6, $G216 &lt; R$6), 0, 2)+1)</f>
        <v/>
      </c>
      <c r="S216" s="68" t="str">
        <f ca="1">INDEX({"","_","-","="},IF(OR($D216 &gt;= T$6, $E216 &lt; S$6), 0, 1)+IF(OR($F216 &gt;= T$6, $G216 &lt; S$6), 0, 2)+1)</f>
        <v/>
      </c>
      <c r="T216" s="68" t="str">
        <f ca="1">INDEX({"","_","-","="},IF(OR($D216 &gt;= U$6, $E216 &lt; T$6), 0, 1)+IF(OR($F216 &gt;= U$6, $G216 &lt; T$6), 0, 2)+1)</f>
        <v/>
      </c>
      <c r="U216" s="68" t="str">
        <f ca="1">INDEX({"","_","-","="},IF(OR($D216 &gt;= V$6, $E216 &lt; U$6), 0, 1)+IF(OR($F216 &gt;= V$6, $G216 &lt; U$6), 0, 2)+1)</f>
        <v/>
      </c>
      <c r="V216" s="68" t="str">
        <f ca="1">INDEX({"","_","-","="},IF(OR($D216 &gt;= W$6, $E216 &lt; V$6), 0, 1)+IF(OR($F216 &gt;= W$6, $G216 &lt; V$6), 0, 2)+1)</f>
        <v/>
      </c>
      <c r="W216" s="68" t="str">
        <f ca="1">INDEX({"","_","-","="},IF(OR($D216 &gt;= X$6, $E216 &lt; W$6), 0, 1)+IF(OR($F216 &gt;= X$6, $G216 &lt; W$6), 0, 2)+1)</f>
        <v/>
      </c>
      <c r="X216" s="68" t="str">
        <f ca="1">INDEX({"","_","-","="},IF(OR($D216 &gt;= Y$6, $E216 &lt; X$6), 0, 1)+IF(OR($F216 &gt;= Y$6, $G216 &lt; X$6), 0, 2)+1)</f>
        <v/>
      </c>
      <c r="Y216" s="68" t="str">
        <f ca="1">INDEX({"","_","-","="},IF(OR($D216 &gt;= Z$6, $E216 &lt; Y$6), 0, 1)+IF(OR($F216 &gt;= Z$6, $G216 &lt; Y$6), 0, 2)+1)</f>
        <v/>
      </c>
      <c r="Z216" s="68" t="str">
        <f ca="1">INDEX({"","_","-","="},IF(OR($D216 &gt;= AA$6, $E216 &lt; Z$6), 0, 1)+IF(OR($F216 &gt;= AA$6, $G216 &lt; Z$6), 0, 2)+1)</f>
        <v/>
      </c>
      <c r="AA216" s="68" t="str">
        <f ca="1">INDEX({"","_","-","="},IF(OR($D216 &gt;= AB$6, $E216 &lt; AA$6), 0, 1)+IF(OR($F216 &gt;= AB$6, $G216 &lt; AA$6), 0, 2)+1)</f>
        <v/>
      </c>
      <c r="AB216" s="68" t="str">
        <f ca="1">INDEX({"","_","-","="},IF(OR($D216 &gt;= AC$6, $E216 &lt; AB$6), 0, 1)+IF(OR($F216 &gt;= AC$6, $G216 &lt; AB$6), 0, 2)+1)</f>
        <v/>
      </c>
      <c r="AC216" s="68" t="str">
        <f ca="1">INDEX({"","_","-","="},IF(OR($D216 &gt;= AD$6, $E216 &lt; AC$6), 0, 1)+IF(OR($F216 &gt;= AD$6, $G216 &lt; AC$6), 0, 2)+1)</f>
        <v/>
      </c>
      <c r="AD216" s="68" t="str">
        <f ca="1">INDEX({"","_","-","="},IF(OR($D216 &gt;= AE$6, $E216 &lt; AD$6), 0, 1)+IF(OR($F216 &gt;= AE$6, $G216 &lt; AD$6), 0, 2)+1)</f>
        <v/>
      </c>
      <c r="AE216" s="68" t="str">
        <f ca="1">INDEX({"","_","-","="},IF(OR($D216 &gt;= AF$6, $E216 &lt; AE$6), 0, 1)+IF(OR($F216 &gt;= AF$6, $G216 &lt; AE$6), 0, 2)+1)</f>
        <v/>
      </c>
      <c r="AF216" s="68" t="str">
        <f ca="1">INDEX({"","_","-","="},IF(OR($D216 &gt;= AG$6, $E216 &lt; AF$6), 0, 1)+IF(OR($F216 &gt;= AG$6, $G216 &lt; AF$6), 0, 2)+1)</f>
        <v/>
      </c>
      <c r="AG216" s="68" t="str">
        <f ca="1">INDEX({"","_","-","="},IF(OR($D216 &gt;= AH$6, $E216 &lt; AG$6), 0, 1)+IF(OR($F216 &gt;= AH$6, $G216 &lt; AG$6), 0, 2)+1)</f>
        <v/>
      </c>
      <c r="AH216" s="68" t="str">
        <f ca="1">INDEX({"","_","-","="},IF(OR($D216 &gt;= AI$6, $E216 &lt; AH$6), 0, 1)+IF(OR($F216 &gt;= AI$6, $G216 &lt; AH$6), 0, 2)+1)</f>
        <v/>
      </c>
      <c r="AI216" s="68" t="str">
        <f ca="1">INDEX({"","_","-","="},IF(OR($D216 &gt;= AJ$6, $E216 &lt; AI$6), 0, 1)+IF(OR($F216 &gt;= AJ$6, $G216 &lt; AI$6), 0, 2)+1)</f>
        <v/>
      </c>
      <c r="AJ216" s="68" t="str">
        <f ca="1">INDEX({"","_","-","="},IF(OR($D216 &gt;= AK$6, $E216 &lt; AJ$6), 0, 1)+IF(OR($F216 &gt;= AK$6, $G216 &lt; AJ$6), 0, 2)+1)</f>
        <v/>
      </c>
      <c r="AK216" s="68" t="str">
        <f ca="1">INDEX({"","_","-","="},IF(OR($D216 &gt;= AL$6, $E216 &lt; AK$6), 0, 1)+IF(OR($F216 &gt;= AL$6, $G216 &lt; AK$6), 0, 2)+1)</f>
        <v/>
      </c>
      <c r="AL216" s="68" t="str">
        <f ca="1">INDEX({"","_","-","="},IF(OR($D216 &gt;= AM$6, $E216 &lt; AL$6), 0, 1)+IF(OR($F216 &gt;= AM$6, $G216 &lt; AL$6), 0, 2)+1)</f>
        <v/>
      </c>
      <c r="AM216" s="68" t="str">
        <f ca="1">INDEX({"","_","-","="},IF(OR($D216 &gt;= AN$6, $E216 &lt; AM$6), 0, 1)+IF(OR($F216 &gt;= AN$6, $G216 &lt; AM$6), 0, 2)+1)</f>
        <v/>
      </c>
      <c r="AN216" s="68" t="str">
        <f ca="1">INDEX({"","_","-","="},IF(OR($D216 &gt;= AO$6, $E216 &lt; AN$6), 0, 1)+IF(OR($F216 &gt;= AO$6, $G216 &lt; AN$6), 0, 2)+1)</f>
        <v/>
      </c>
      <c r="AO216" s="68" t="str">
        <f ca="1">INDEX({"","_","-","="},IF(OR($D216 &gt;= AP$6, $E216 &lt; AO$6), 0, 1)+IF(OR($F216 &gt;= AP$6, $G216 &lt; AO$6), 0, 2)+1)</f>
        <v/>
      </c>
      <c r="AP216" s="68" t="str">
        <f ca="1">INDEX({"","_","-","="},IF(OR($D216 &gt;= AQ$6, $E216 &lt; AP$6), 0, 1)+IF(OR($F216 &gt;= AQ$6, $G216 &lt; AP$6), 0, 2)+1)</f>
        <v/>
      </c>
      <c r="AQ216" s="68" t="str">
        <f ca="1">INDEX({"","_","-","="},IF(OR($D216 &gt;= AR$6, $E216 &lt; AQ$6), 0, 1)+IF(OR($F216 &gt;= AR$6, $G216 &lt; AQ$6), 0, 2)+1)</f>
        <v/>
      </c>
      <c r="AR216" s="68" t="str">
        <f ca="1">INDEX({"","_","-","="},IF(OR($D216 &gt;= AS$6, $E216 &lt; AR$6), 0, 1)+IF(OR($F216 &gt;= AS$6, $G216 &lt; AR$6), 0, 2)+1)</f>
        <v/>
      </c>
      <c r="AS216" s="68" t="str">
        <f ca="1">INDEX({"","_","-","="},IF(OR($D216 &gt;= AT$6, $E216 &lt; AS$6), 0, 1)+IF(OR($F216 &gt;= AT$6, $G216 &lt; AS$6), 0, 2)+1)</f>
        <v/>
      </c>
      <c r="AT216" s="68" t="str">
        <f ca="1">INDEX({"","_","-","="},IF(OR($D216 &gt;= AU$6, $E216 &lt; AT$6), 0, 1)+IF(OR($F216 &gt;= AU$6, $G216 &lt; AT$6), 0, 2)+1)</f>
        <v/>
      </c>
      <c r="AU216" s="68" t="str">
        <f ca="1">INDEX({"","_","-","="},IF(OR($D216 &gt;= AV$6, $E216 &lt; AU$6), 0, 1)+IF(OR($F216 &gt;= AV$6, $G216 &lt; AU$6), 0, 2)+1)</f>
        <v/>
      </c>
      <c r="AV216" s="68" t="str">
        <f ca="1">INDEX({"","_","-","="},IF(OR($D216 &gt;= AW$6, $E216 &lt; AV$6), 0, 1)+IF(OR($F216 &gt;= AW$6, $G216 &lt; AV$6), 0, 2)+1)</f>
        <v/>
      </c>
      <c r="AW216" s="68" t="str">
        <f ca="1">INDEX({"","_","-","="},IF(OR($D216 &gt;= AX$6, $E216 &lt; AW$6), 0, 1)+IF(OR($F216 &gt;= AX$6, $G216 &lt; AW$6), 0, 2)+1)</f>
        <v/>
      </c>
      <c r="AX216" s="68" t="str">
        <f ca="1">INDEX({"","_","-","="},IF(OR($D216 &gt;= AY$6, $E216 &lt; AX$6), 0, 1)+IF(OR($F216 &gt;= AY$6, $G216 &lt; AX$6), 0, 2)+1)</f>
        <v/>
      </c>
      <c r="AY216" s="68" t="str">
        <f ca="1">INDEX({"","_","-","="},IF(OR($D216 &gt;= AZ$6, $E216 &lt; AY$6), 0, 1)+IF(OR($F216 &gt;= AZ$6, $G216 &lt; AY$6), 0, 2)+1)</f>
        <v/>
      </c>
      <c r="AZ216" s="68" t="str">
        <f ca="1">INDEX({"","_","-","="},IF(OR($D216 &gt;= BA$6, $E216 &lt; AZ$6), 0, 1)+IF(OR($F216 &gt;= BA$6, $G216 &lt; AZ$6), 0, 2)+1)</f>
        <v/>
      </c>
      <c r="BA216" s="68" t="str">
        <f ca="1">INDEX({"","_","-","="},IF(OR($D216 &gt;= BB$6, $E216 &lt; BA$6), 0, 1)+IF(OR($F216 &gt;= BB$6, $G216 &lt; BA$6), 0, 2)+1)</f>
        <v/>
      </c>
      <c r="BB216" s="68" t="str">
        <f ca="1">INDEX({"","_","-","="},IF(OR($D216 &gt;= BC$6, $E216 &lt; BB$6), 0, 1)+IF(OR($F216 &gt;= BC$6, $G216 &lt; BB$6), 0, 2)+1)</f>
        <v/>
      </c>
      <c r="BC216" s="68" t="str">
        <f ca="1">INDEX({"","_","-","="},IF(OR($D216 &gt;= BD$6, $E216 &lt; BC$6), 0, 1)+IF(OR($F216 &gt;= BD$6, $G216 &lt; BC$6), 0, 2)+1)</f>
        <v/>
      </c>
      <c r="BD216" s="68" t="str">
        <f ca="1">INDEX({"","_","-","="},IF(OR($D216 &gt;= BE$6, $E216 &lt; BD$6), 0, 1)+IF(OR($F216 &gt;= BE$6, $G216 &lt; BD$6), 0, 2)+1)</f>
        <v/>
      </c>
      <c r="BE216" s="68" t="str">
        <f ca="1">INDEX({"","_","-","="},IF(OR($D216 &gt;= BF$6, $E216 &lt; BE$6), 0, 1)+IF(OR($F216 &gt;= BF$6, $G216 &lt; BE$6), 0, 2)+1)</f>
        <v/>
      </c>
      <c r="BF216" s="68" t="str">
        <f ca="1">INDEX({"","_","-","="},IF(OR($D216 &gt;= BG$6, $E216 &lt; BF$6), 0, 1)+IF(OR($F216 &gt;= BG$6, $G216 &lt; BF$6), 0, 2)+1)</f>
        <v/>
      </c>
      <c r="BG216" s="68" t="str">
        <f ca="1">INDEX({"","_","-","="},IF(OR($D216 &gt;= BH$6, $E216 &lt; BG$6), 0, 1)+IF(OR($F216 &gt;= BH$6, $G216 &lt; BG$6), 0, 2)+1)</f>
        <v/>
      </c>
      <c r="BH216" s="68" t="str">
        <f ca="1">INDEX({"","_","-","="},IF(OR($D216 &gt;= BI$6, $E216 &lt; BH$6), 0, 1)+IF(OR($F216 &gt;= BI$6, $G216 &lt; BH$6), 0, 2)+1)</f>
        <v/>
      </c>
      <c r="BI216" s="68" t="str">
        <f ca="1">INDEX({"","_","-","="},IF(OR($D216 &gt;= BJ$6, $E216 &lt; BI$6), 0, 1)+IF(OR($F216 &gt;= BJ$6, $G216 &lt; BI$6), 0, 2)+1)</f>
        <v/>
      </c>
      <c r="BJ216" s="68" t="str">
        <f ca="1">INDEX({"","_","-","="},IF(OR($D216 &gt;= BK$6, $E216 &lt; BJ$6), 0, 1)+IF(OR($F216 &gt;= BK$6, $G216 &lt; BJ$6), 0, 2)+1)</f>
        <v/>
      </c>
      <c r="BK216" s="68" t="str">
        <f ca="1">INDEX({"","_","-","="},IF(OR($D216 &gt;= BL$6, $E216 &lt; BK$6), 0, 1)+IF(OR($F216 &gt;= BL$6, $G216 &lt; BK$6), 0, 2)+1)</f>
        <v/>
      </c>
      <c r="BL216" s="68" t="str">
        <f ca="1">INDEX({"","_","-","="},IF(OR($D216 &gt;= BM$6, $E216 &lt; BL$6), 0, 1)+IF(OR($F216 &gt;= BM$6, $G216 &lt; BL$6), 0, 2)+1)</f>
        <v/>
      </c>
      <c r="BM216" s="68" t="str">
        <f ca="1">INDEX({"","_","-","="},IF(OR($D216 &gt;= BN$6, $E216 &lt; BM$6), 0, 1)+IF(OR($F216 &gt;= BN$6, $G216 &lt; BM$6), 0, 2)+1)</f>
        <v/>
      </c>
      <c r="BN216" s="68" t="str">
        <f ca="1">INDEX({"","_","-","="},IF(OR($D216 &gt;= BO$6, $E216 &lt; BN$6), 0, 1)+IF(OR($F216 &gt;= BO$6, $G216 &lt; BN$6), 0, 2)+1)</f>
        <v/>
      </c>
      <c r="BO216" s="68" t="str">
        <f ca="1">INDEX({"","_","-","="},IF(OR($D216 &gt;= BP$6, $E216 &lt; BO$6), 0, 1)+IF(OR($F216 &gt;= BP$6, $G216 &lt; BO$6), 0, 2)+1)</f>
        <v/>
      </c>
      <c r="BP216" s="68" t="str">
        <f ca="1">INDEX({"","_","-","="},IF(OR($D216 &gt;= BQ$6, $E216 &lt; BP$6), 0, 1)+IF(OR($F216 &gt;= BQ$6, $G216 &lt; BP$6), 0, 2)+1)</f>
        <v/>
      </c>
      <c r="BQ216" s="68" t="str">
        <f ca="1">INDEX({"","_","-","="},IF(OR($D216 &gt;= BR$6, $E216 &lt; BQ$6), 0, 1)+IF(OR($F216 &gt;= BR$6, $G216 &lt; BQ$6), 0, 2)+1)</f>
        <v/>
      </c>
      <c r="BR216" s="68" t="str">
        <f ca="1">INDEX({"","_","-","="},IF(OR($D216 &gt;= BS$6, $E216 &lt; BR$6), 0, 1)+IF(OR($F216 &gt;= BS$6, $G216 &lt; BR$6), 0, 2)+1)</f>
        <v/>
      </c>
      <c r="BS216" s="68" t="str">
        <f ca="1">INDEX({"","_","-","="},IF(OR($D216 &gt;= BT$6, $E216 &lt; BS$6), 0, 1)+IF(OR($F216 &gt;= BT$6, $G216 &lt; BS$6), 0, 2)+1)</f>
        <v/>
      </c>
      <c r="BT216" s="68" t="str">
        <f ca="1">INDEX({"","_","-","="},IF(OR($D216 &gt;= BU$6, $E216 &lt; BT$6), 0, 1)+IF(OR($F216 &gt;= BU$6, $G216 &lt; BT$6), 0, 2)+1)</f>
        <v/>
      </c>
      <c r="BU216" s="68" t="str">
        <f ca="1">INDEX({"","_","-","="},IF(OR($D216 &gt;= BV$6, $E216 &lt; BU$6), 0, 1)+IF(OR($F216 &gt;= BV$6, $G216 &lt; BU$6), 0, 2)+1)</f>
        <v/>
      </c>
      <c r="BV216" s="68" t="str">
        <f ca="1">INDEX({"","_","-","="},IF(OR($D216 &gt;= BW$6, $E216 &lt; BV$6), 0, 1)+IF(OR($F216 &gt;= BW$6, $G216 &lt; BV$6), 0, 2)+1)</f>
        <v/>
      </c>
      <c r="BW216" s="68" t="str">
        <f ca="1">INDEX({"","_","-","="},IF(OR($D216 &gt;= BX$6, $E216 &lt; BW$6), 0, 1)+IF(OR($F216 &gt;= BX$6, $G216 &lt; BW$6), 0, 2)+1)</f>
        <v/>
      </c>
      <c r="BX216" s="68" t="str">
        <f ca="1">INDEX({"","_","-","="},IF(OR($D216 &gt;= BY$6, $E216 &lt; BX$6), 0, 1)+IF(OR($F216 &gt;= BY$6, $G216 &lt; BX$6), 0, 2)+1)</f>
        <v/>
      </c>
      <c r="BY216" s="68" t="str">
        <f ca="1">INDEX({"","_","-","="},IF(OR($D216 &gt;= BZ$6, $E216 &lt; BY$6), 0, 1)+IF(OR($F216 &gt;= BZ$6, $G216 &lt; BY$6), 0, 2)+1)</f>
        <v/>
      </c>
      <c r="BZ216" s="68" t="str">
        <f ca="1">INDEX({"","_","-","="},IF(OR($D216 &gt;= CA$6, $E216 &lt; BZ$6), 0, 1)+IF(OR($F216 &gt;= CA$6, $G216 &lt; BZ$6), 0, 2)+1)</f>
        <v/>
      </c>
      <c r="CA216" s="68" t="str">
        <f ca="1">INDEX({"","_","-","="},IF(OR($D216 &gt;= CB$6, $E216 &lt; CA$6), 0, 1)+IF(OR($F216 &gt;= CB$6, $G216 &lt; CA$6), 0, 2)+1)</f>
        <v/>
      </c>
      <c r="CB216" s="68" t="str">
        <f ca="1">INDEX({"","_","-","="},IF(OR($D216 &gt;= CC$6, $E216 &lt; CB$6), 0, 1)+IF(OR($F216 &gt;= CC$6, $G216 &lt; CB$6), 0, 2)+1)</f>
        <v/>
      </c>
      <c r="CC216" s="68" t="str">
        <f ca="1">INDEX({"","_","-","="},IF(OR($D216 &gt;= CD$6, $E216 &lt; CC$6), 0, 1)+IF(OR($F216 &gt;= CD$6, $G216 &lt; CC$6), 0, 2)+1)</f>
        <v/>
      </c>
      <c r="CD216" s="68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IF('临-进度'!M212,'临-进度'!$A212,"")</f>
        <v/>
      </c>
      <c r="B217" s="8" t="str">
        <f ca="1">IF('临-进度'!M212,'临-进度'!$B212,"")</f>
        <v/>
      </c>
      <c r="C217" s="8" t="str">
        <f ca="1">IF('临-进度'!M212,'临-进度'!$E212,"")</f>
        <v/>
      </c>
      <c r="D217" s="40" t="str">
        <f ca="1">IF('临-进度'!$M212,'临-进度'!$I212,"")</f>
        <v/>
      </c>
      <c r="E217" s="40" t="str">
        <f ca="1">IF('临-进度'!$M212,'临-进度'!$AE212,"")</f>
        <v/>
      </c>
      <c r="F217" s="40" t="str">
        <f ca="1">IF('临-进度'!$M212,'临-进度'!$J212,"")</f>
        <v/>
      </c>
      <c r="G217" s="73" t="str">
        <f ca="1">IF('临-进度'!$M212,'临-进度'!$AF212,"")</f>
        <v/>
      </c>
      <c r="H217" s="68" t="str">
        <f ca="1">INDEX({"","_","-","="},IF(OR($D217 &gt;= I$6, $E217 &lt; H$6), 0, 1)+IF(OR($F217 &gt;= I$6, $G217 &lt; H$6), 0, 2)+1)</f>
        <v/>
      </c>
      <c r="I217" s="68" t="str">
        <f ca="1">INDEX({"","_","-","="},IF(OR($D217 &gt;= J$6, $E217 &lt; I$6), 0, 1)+IF(OR($F217 &gt;= J$6, $G217 &lt; I$6), 0, 2)+1)</f>
        <v/>
      </c>
      <c r="J217" s="68" t="str">
        <f ca="1">INDEX({"","_","-","="},IF(OR($D217 &gt;= K$6, $E217 &lt; J$6), 0, 1)+IF(OR($F217 &gt;= K$6, $G217 &lt; J$6), 0, 2)+1)</f>
        <v/>
      </c>
      <c r="K217" s="68" t="str">
        <f ca="1">INDEX({"","_","-","="},IF(OR($D217 &gt;= L$6, $E217 &lt; K$6), 0, 1)+IF(OR($F217 &gt;= L$6, $G217 &lt; K$6), 0, 2)+1)</f>
        <v/>
      </c>
      <c r="L217" s="68" t="str">
        <f ca="1">INDEX({"","_","-","="},IF(OR($D217 &gt;= M$6, $E217 &lt; L$6), 0, 1)+IF(OR($F217 &gt;= M$6, $G217 &lt; L$6), 0, 2)+1)</f>
        <v/>
      </c>
      <c r="M217" s="68" t="str">
        <f ca="1">INDEX({"","_","-","="},IF(OR($D217 &gt;= N$6, $E217 &lt; M$6), 0, 1)+IF(OR($F217 &gt;= N$6, $G217 &lt; M$6), 0, 2)+1)</f>
        <v/>
      </c>
      <c r="N217" s="68" t="str">
        <f ca="1">INDEX({"","_","-","="},IF(OR($D217 &gt;= O$6, $E217 &lt; N$6), 0, 1)+IF(OR($F217 &gt;= O$6, $G217 &lt; N$6), 0, 2)+1)</f>
        <v/>
      </c>
      <c r="O217" s="68" t="str">
        <f ca="1">INDEX({"","_","-","="},IF(OR($D217 &gt;= P$6, $E217 &lt; O$6), 0, 1)+IF(OR($F217 &gt;= P$6, $G217 &lt; O$6), 0, 2)+1)</f>
        <v/>
      </c>
      <c r="P217" s="68" t="str">
        <f ca="1">INDEX({"","_","-","="},IF(OR($D217 &gt;= Q$6, $E217 &lt; P$6), 0, 1)+IF(OR($F217 &gt;= Q$6, $G217 &lt; P$6), 0, 2)+1)</f>
        <v/>
      </c>
      <c r="Q217" s="68" t="str">
        <f ca="1">INDEX({"","_","-","="},IF(OR($D217 &gt;= R$6, $E217 &lt; Q$6), 0, 1)+IF(OR($F217 &gt;= R$6, $G217 &lt; Q$6), 0, 2)+1)</f>
        <v/>
      </c>
      <c r="R217" s="68" t="str">
        <f ca="1">INDEX({"","_","-","="},IF(OR($D217 &gt;= S$6, $E217 &lt; R$6), 0, 1)+IF(OR($F217 &gt;= S$6, $G217 &lt; R$6), 0, 2)+1)</f>
        <v/>
      </c>
      <c r="S217" s="68" t="str">
        <f ca="1">INDEX({"","_","-","="},IF(OR($D217 &gt;= T$6, $E217 &lt; S$6), 0, 1)+IF(OR($F217 &gt;= T$6, $G217 &lt; S$6), 0, 2)+1)</f>
        <v/>
      </c>
      <c r="T217" s="68" t="str">
        <f ca="1">INDEX({"","_","-","="},IF(OR($D217 &gt;= U$6, $E217 &lt; T$6), 0, 1)+IF(OR($F217 &gt;= U$6, $G217 &lt; T$6), 0, 2)+1)</f>
        <v/>
      </c>
      <c r="U217" s="68" t="str">
        <f ca="1">INDEX({"","_","-","="},IF(OR($D217 &gt;= V$6, $E217 &lt; U$6), 0, 1)+IF(OR($F217 &gt;= V$6, $G217 &lt; U$6), 0, 2)+1)</f>
        <v/>
      </c>
      <c r="V217" s="68" t="str">
        <f ca="1">INDEX({"","_","-","="},IF(OR($D217 &gt;= W$6, $E217 &lt; V$6), 0, 1)+IF(OR($F217 &gt;= W$6, $G217 &lt; V$6), 0, 2)+1)</f>
        <v/>
      </c>
      <c r="W217" s="68" t="str">
        <f ca="1">INDEX({"","_","-","="},IF(OR($D217 &gt;= X$6, $E217 &lt; W$6), 0, 1)+IF(OR($F217 &gt;= X$6, $G217 &lt; W$6), 0, 2)+1)</f>
        <v/>
      </c>
      <c r="X217" s="68" t="str">
        <f ca="1">INDEX({"","_","-","="},IF(OR($D217 &gt;= Y$6, $E217 &lt; X$6), 0, 1)+IF(OR($F217 &gt;= Y$6, $G217 &lt; X$6), 0, 2)+1)</f>
        <v/>
      </c>
      <c r="Y217" s="68" t="str">
        <f ca="1">INDEX({"","_","-","="},IF(OR($D217 &gt;= Z$6, $E217 &lt; Y$6), 0, 1)+IF(OR($F217 &gt;= Z$6, $G217 &lt; Y$6), 0, 2)+1)</f>
        <v/>
      </c>
      <c r="Z217" s="68" t="str">
        <f ca="1">INDEX({"","_","-","="},IF(OR($D217 &gt;= AA$6, $E217 &lt; Z$6), 0, 1)+IF(OR($F217 &gt;= AA$6, $G217 &lt; Z$6), 0, 2)+1)</f>
        <v/>
      </c>
      <c r="AA217" s="68" t="str">
        <f ca="1">INDEX({"","_","-","="},IF(OR($D217 &gt;= AB$6, $E217 &lt; AA$6), 0, 1)+IF(OR($F217 &gt;= AB$6, $G217 &lt; AA$6), 0, 2)+1)</f>
        <v/>
      </c>
      <c r="AB217" s="68" t="str">
        <f ca="1">INDEX({"","_","-","="},IF(OR($D217 &gt;= AC$6, $E217 &lt; AB$6), 0, 1)+IF(OR($F217 &gt;= AC$6, $G217 &lt; AB$6), 0, 2)+1)</f>
        <v/>
      </c>
      <c r="AC217" s="68" t="str">
        <f ca="1">INDEX({"","_","-","="},IF(OR($D217 &gt;= AD$6, $E217 &lt; AC$6), 0, 1)+IF(OR($F217 &gt;= AD$6, $G217 &lt; AC$6), 0, 2)+1)</f>
        <v/>
      </c>
      <c r="AD217" s="68" t="str">
        <f ca="1">INDEX({"","_","-","="},IF(OR($D217 &gt;= AE$6, $E217 &lt; AD$6), 0, 1)+IF(OR($F217 &gt;= AE$6, $G217 &lt; AD$6), 0, 2)+1)</f>
        <v/>
      </c>
      <c r="AE217" s="68" t="str">
        <f ca="1">INDEX({"","_","-","="},IF(OR($D217 &gt;= AF$6, $E217 &lt; AE$6), 0, 1)+IF(OR($F217 &gt;= AF$6, $G217 &lt; AE$6), 0, 2)+1)</f>
        <v/>
      </c>
      <c r="AF217" s="68" t="str">
        <f ca="1">INDEX({"","_","-","="},IF(OR($D217 &gt;= AG$6, $E217 &lt; AF$6), 0, 1)+IF(OR($F217 &gt;= AG$6, $G217 &lt; AF$6), 0, 2)+1)</f>
        <v/>
      </c>
      <c r="AG217" s="68" t="str">
        <f ca="1">INDEX({"","_","-","="},IF(OR($D217 &gt;= AH$6, $E217 &lt; AG$6), 0, 1)+IF(OR($F217 &gt;= AH$6, $G217 &lt; AG$6), 0, 2)+1)</f>
        <v/>
      </c>
      <c r="AH217" s="68" t="str">
        <f ca="1">INDEX({"","_","-","="},IF(OR($D217 &gt;= AI$6, $E217 &lt; AH$6), 0, 1)+IF(OR($F217 &gt;= AI$6, $G217 &lt; AH$6), 0, 2)+1)</f>
        <v/>
      </c>
      <c r="AI217" s="68" t="str">
        <f ca="1">INDEX({"","_","-","="},IF(OR($D217 &gt;= AJ$6, $E217 &lt; AI$6), 0, 1)+IF(OR($F217 &gt;= AJ$6, $G217 &lt; AI$6), 0, 2)+1)</f>
        <v/>
      </c>
      <c r="AJ217" s="68" t="str">
        <f ca="1">INDEX({"","_","-","="},IF(OR($D217 &gt;= AK$6, $E217 &lt; AJ$6), 0, 1)+IF(OR($F217 &gt;= AK$6, $G217 &lt; AJ$6), 0, 2)+1)</f>
        <v/>
      </c>
      <c r="AK217" s="68" t="str">
        <f ca="1">INDEX({"","_","-","="},IF(OR($D217 &gt;= AL$6, $E217 &lt; AK$6), 0, 1)+IF(OR($F217 &gt;= AL$6, $G217 &lt; AK$6), 0, 2)+1)</f>
        <v/>
      </c>
      <c r="AL217" s="68" t="str">
        <f ca="1">INDEX({"","_","-","="},IF(OR($D217 &gt;= AM$6, $E217 &lt; AL$6), 0, 1)+IF(OR($F217 &gt;= AM$6, $G217 &lt; AL$6), 0, 2)+1)</f>
        <v/>
      </c>
      <c r="AM217" s="68" t="str">
        <f ca="1">INDEX({"","_","-","="},IF(OR($D217 &gt;= AN$6, $E217 &lt; AM$6), 0, 1)+IF(OR($F217 &gt;= AN$6, $G217 &lt; AM$6), 0, 2)+1)</f>
        <v/>
      </c>
      <c r="AN217" s="68" t="str">
        <f ca="1">INDEX({"","_","-","="},IF(OR($D217 &gt;= AO$6, $E217 &lt; AN$6), 0, 1)+IF(OR($F217 &gt;= AO$6, $G217 &lt; AN$6), 0, 2)+1)</f>
        <v/>
      </c>
      <c r="AO217" s="68" t="str">
        <f ca="1">INDEX({"","_","-","="},IF(OR($D217 &gt;= AP$6, $E217 &lt; AO$6), 0, 1)+IF(OR($F217 &gt;= AP$6, $G217 &lt; AO$6), 0, 2)+1)</f>
        <v/>
      </c>
      <c r="AP217" s="68" t="str">
        <f ca="1">INDEX({"","_","-","="},IF(OR($D217 &gt;= AQ$6, $E217 &lt; AP$6), 0, 1)+IF(OR($F217 &gt;= AQ$6, $G217 &lt; AP$6), 0, 2)+1)</f>
        <v/>
      </c>
      <c r="AQ217" s="68" t="str">
        <f ca="1">INDEX({"","_","-","="},IF(OR($D217 &gt;= AR$6, $E217 &lt; AQ$6), 0, 1)+IF(OR($F217 &gt;= AR$6, $G217 &lt; AQ$6), 0, 2)+1)</f>
        <v/>
      </c>
      <c r="AR217" s="68" t="str">
        <f ca="1">INDEX({"","_","-","="},IF(OR($D217 &gt;= AS$6, $E217 &lt; AR$6), 0, 1)+IF(OR($F217 &gt;= AS$6, $G217 &lt; AR$6), 0, 2)+1)</f>
        <v/>
      </c>
      <c r="AS217" s="68" t="str">
        <f ca="1">INDEX({"","_","-","="},IF(OR($D217 &gt;= AT$6, $E217 &lt; AS$6), 0, 1)+IF(OR($F217 &gt;= AT$6, $G217 &lt; AS$6), 0, 2)+1)</f>
        <v/>
      </c>
      <c r="AT217" s="68" t="str">
        <f ca="1">INDEX({"","_","-","="},IF(OR($D217 &gt;= AU$6, $E217 &lt; AT$6), 0, 1)+IF(OR($F217 &gt;= AU$6, $G217 &lt; AT$6), 0, 2)+1)</f>
        <v/>
      </c>
      <c r="AU217" s="68" t="str">
        <f ca="1">INDEX({"","_","-","="},IF(OR($D217 &gt;= AV$6, $E217 &lt; AU$6), 0, 1)+IF(OR($F217 &gt;= AV$6, $G217 &lt; AU$6), 0, 2)+1)</f>
        <v/>
      </c>
      <c r="AV217" s="68" t="str">
        <f ca="1">INDEX({"","_","-","="},IF(OR($D217 &gt;= AW$6, $E217 &lt; AV$6), 0, 1)+IF(OR($F217 &gt;= AW$6, $G217 &lt; AV$6), 0, 2)+1)</f>
        <v/>
      </c>
      <c r="AW217" s="68" t="str">
        <f ca="1">INDEX({"","_","-","="},IF(OR($D217 &gt;= AX$6, $E217 &lt; AW$6), 0, 1)+IF(OR($F217 &gt;= AX$6, $G217 &lt; AW$6), 0, 2)+1)</f>
        <v/>
      </c>
      <c r="AX217" s="68" t="str">
        <f ca="1">INDEX({"","_","-","="},IF(OR($D217 &gt;= AY$6, $E217 &lt; AX$6), 0, 1)+IF(OR($F217 &gt;= AY$6, $G217 &lt; AX$6), 0, 2)+1)</f>
        <v/>
      </c>
      <c r="AY217" s="68" t="str">
        <f ca="1">INDEX({"","_","-","="},IF(OR($D217 &gt;= AZ$6, $E217 &lt; AY$6), 0, 1)+IF(OR($F217 &gt;= AZ$6, $G217 &lt; AY$6), 0, 2)+1)</f>
        <v/>
      </c>
      <c r="AZ217" s="68" t="str">
        <f ca="1">INDEX({"","_","-","="},IF(OR($D217 &gt;= BA$6, $E217 &lt; AZ$6), 0, 1)+IF(OR($F217 &gt;= BA$6, $G217 &lt; AZ$6), 0, 2)+1)</f>
        <v/>
      </c>
      <c r="BA217" s="68" t="str">
        <f ca="1">INDEX({"","_","-","="},IF(OR($D217 &gt;= BB$6, $E217 &lt; BA$6), 0, 1)+IF(OR($F217 &gt;= BB$6, $G217 &lt; BA$6), 0, 2)+1)</f>
        <v/>
      </c>
      <c r="BB217" s="68" t="str">
        <f ca="1">INDEX({"","_","-","="},IF(OR($D217 &gt;= BC$6, $E217 &lt; BB$6), 0, 1)+IF(OR($F217 &gt;= BC$6, $G217 &lt; BB$6), 0, 2)+1)</f>
        <v/>
      </c>
      <c r="BC217" s="68" t="str">
        <f ca="1">INDEX({"","_","-","="},IF(OR($D217 &gt;= BD$6, $E217 &lt; BC$6), 0, 1)+IF(OR($F217 &gt;= BD$6, $G217 &lt; BC$6), 0, 2)+1)</f>
        <v/>
      </c>
      <c r="BD217" s="68" t="str">
        <f ca="1">INDEX({"","_","-","="},IF(OR($D217 &gt;= BE$6, $E217 &lt; BD$6), 0, 1)+IF(OR($F217 &gt;= BE$6, $G217 &lt; BD$6), 0, 2)+1)</f>
        <v/>
      </c>
      <c r="BE217" s="68" t="str">
        <f ca="1">INDEX({"","_","-","="},IF(OR($D217 &gt;= BF$6, $E217 &lt; BE$6), 0, 1)+IF(OR($F217 &gt;= BF$6, $G217 &lt; BE$6), 0, 2)+1)</f>
        <v/>
      </c>
      <c r="BF217" s="68" t="str">
        <f ca="1">INDEX({"","_","-","="},IF(OR($D217 &gt;= BG$6, $E217 &lt; BF$6), 0, 1)+IF(OR($F217 &gt;= BG$6, $G217 &lt; BF$6), 0, 2)+1)</f>
        <v/>
      </c>
      <c r="BG217" s="68" t="str">
        <f ca="1">INDEX({"","_","-","="},IF(OR($D217 &gt;= BH$6, $E217 &lt; BG$6), 0, 1)+IF(OR($F217 &gt;= BH$6, $G217 &lt; BG$6), 0, 2)+1)</f>
        <v/>
      </c>
      <c r="BH217" s="68" t="str">
        <f ca="1">INDEX({"","_","-","="},IF(OR($D217 &gt;= BI$6, $E217 &lt; BH$6), 0, 1)+IF(OR($F217 &gt;= BI$6, $G217 &lt; BH$6), 0, 2)+1)</f>
        <v/>
      </c>
      <c r="BI217" s="68" t="str">
        <f ca="1">INDEX({"","_","-","="},IF(OR($D217 &gt;= BJ$6, $E217 &lt; BI$6), 0, 1)+IF(OR($F217 &gt;= BJ$6, $G217 &lt; BI$6), 0, 2)+1)</f>
        <v/>
      </c>
      <c r="BJ217" s="68" t="str">
        <f ca="1">INDEX({"","_","-","="},IF(OR($D217 &gt;= BK$6, $E217 &lt; BJ$6), 0, 1)+IF(OR($F217 &gt;= BK$6, $G217 &lt; BJ$6), 0, 2)+1)</f>
        <v/>
      </c>
      <c r="BK217" s="68" t="str">
        <f ca="1">INDEX({"","_","-","="},IF(OR($D217 &gt;= BL$6, $E217 &lt; BK$6), 0, 1)+IF(OR($F217 &gt;= BL$6, $G217 &lt; BK$6), 0, 2)+1)</f>
        <v/>
      </c>
      <c r="BL217" s="68" t="str">
        <f ca="1">INDEX({"","_","-","="},IF(OR($D217 &gt;= BM$6, $E217 &lt; BL$6), 0, 1)+IF(OR($F217 &gt;= BM$6, $G217 &lt; BL$6), 0, 2)+1)</f>
        <v/>
      </c>
      <c r="BM217" s="68" t="str">
        <f ca="1">INDEX({"","_","-","="},IF(OR($D217 &gt;= BN$6, $E217 &lt; BM$6), 0, 1)+IF(OR($F217 &gt;= BN$6, $G217 &lt; BM$6), 0, 2)+1)</f>
        <v/>
      </c>
      <c r="BN217" s="68" t="str">
        <f ca="1">INDEX({"","_","-","="},IF(OR($D217 &gt;= BO$6, $E217 &lt; BN$6), 0, 1)+IF(OR($F217 &gt;= BO$6, $G217 &lt; BN$6), 0, 2)+1)</f>
        <v/>
      </c>
      <c r="BO217" s="68" t="str">
        <f ca="1">INDEX({"","_","-","="},IF(OR($D217 &gt;= BP$6, $E217 &lt; BO$6), 0, 1)+IF(OR($F217 &gt;= BP$6, $G217 &lt; BO$6), 0, 2)+1)</f>
        <v/>
      </c>
      <c r="BP217" s="68" t="str">
        <f ca="1">INDEX({"","_","-","="},IF(OR($D217 &gt;= BQ$6, $E217 &lt; BP$6), 0, 1)+IF(OR($F217 &gt;= BQ$6, $G217 &lt; BP$6), 0, 2)+1)</f>
        <v/>
      </c>
      <c r="BQ217" s="68" t="str">
        <f ca="1">INDEX({"","_","-","="},IF(OR($D217 &gt;= BR$6, $E217 &lt; BQ$6), 0, 1)+IF(OR($F217 &gt;= BR$6, $G217 &lt; BQ$6), 0, 2)+1)</f>
        <v/>
      </c>
      <c r="BR217" s="68" t="str">
        <f ca="1">INDEX({"","_","-","="},IF(OR($D217 &gt;= BS$6, $E217 &lt; BR$6), 0, 1)+IF(OR($F217 &gt;= BS$6, $G217 &lt; BR$6), 0, 2)+1)</f>
        <v/>
      </c>
      <c r="BS217" s="68" t="str">
        <f ca="1">INDEX({"","_","-","="},IF(OR($D217 &gt;= BT$6, $E217 &lt; BS$6), 0, 1)+IF(OR($F217 &gt;= BT$6, $G217 &lt; BS$6), 0, 2)+1)</f>
        <v/>
      </c>
      <c r="BT217" s="68" t="str">
        <f ca="1">INDEX({"","_","-","="},IF(OR($D217 &gt;= BU$6, $E217 &lt; BT$6), 0, 1)+IF(OR($F217 &gt;= BU$6, $G217 &lt; BT$6), 0, 2)+1)</f>
        <v/>
      </c>
      <c r="BU217" s="68" t="str">
        <f ca="1">INDEX({"","_","-","="},IF(OR($D217 &gt;= BV$6, $E217 &lt; BU$6), 0, 1)+IF(OR($F217 &gt;= BV$6, $G217 &lt; BU$6), 0, 2)+1)</f>
        <v/>
      </c>
      <c r="BV217" s="68" t="str">
        <f ca="1">INDEX({"","_","-","="},IF(OR($D217 &gt;= BW$6, $E217 &lt; BV$6), 0, 1)+IF(OR($F217 &gt;= BW$6, $G217 &lt; BV$6), 0, 2)+1)</f>
        <v/>
      </c>
      <c r="BW217" s="68" t="str">
        <f ca="1">INDEX({"","_","-","="},IF(OR($D217 &gt;= BX$6, $E217 &lt; BW$6), 0, 1)+IF(OR($F217 &gt;= BX$6, $G217 &lt; BW$6), 0, 2)+1)</f>
        <v/>
      </c>
      <c r="BX217" s="68" t="str">
        <f ca="1">INDEX({"","_","-","="},IF(OR($D217 &gt;= BY$6, $E217 &lt; BX$6), 0, 1)+IF(OR($F217 &gt;= BY$6, $G217 &lt; BX$6), 0, 2)+1)</f>
        <v/>
      </c>
      <c r="BY217" s="68" t="str">
        <f ca="1">INDEX({"","_","-","="},IF(OR($D217 &gt;= BZ$6, $E217 &lt; BY$6), 0, 1)+IF(OR($F217 &gt;= BZ$6, $G217 &lt; BY$6), 0, 2)+1)</f>
        <v/>
      </c>
      <c r="BZ217" s="68" t="str">
        <f ca="1">INDEX({"","_","-","="},IF(OR($D217 &gt;= CA$6, $E217 &lt; BZ$6), 0, 1)+IF(OR($F217 &gt;= CA$6, $G217 &lt; BZ$6), 0, 2)+1)</f>
        <v/>
      </c>
      <c r="CA217" s="68" t="str">
        <f ca="1">INDEX({"","_","-","="},IF(OR($D217 &gt;= CB$6, $E217 &lt; CA$6), 0, 1)+IF(OR($F217 &gt;= CB$6, $G217 &lt; CA$6), 0, 2)+1)</f>
        <v/>
      </c>
      <c r="CB217" s="68" t="str">
        <f ca="1">INDEX({"","_","-","="},IF(OR($D217 &gt;= CC$6, $E217 &lt; CB$6), 0, 1)+IF(OR($F217 &gt;= CC$6, $G217 &lt; CB$6), 0, 2)+1)</f>
        <v/>
      </c>
      <c r="CC217" s="68" t="str">
        <f ca="1">INDEX({"","_","-","="},IF(OR($D217 &gt;= CD$6, $E217 &lt; CC$6), 0, 1)+IF(OR($F217 &gt;= CD$6, $G217 &lt; CC$6), 0, 2)+1)</f>
        <v/>
      </c>
      <c r="CD217" s="68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IF('临-进度'!M213,'临-进度'!$A213,"")</f>
        <v/>
      </c>
      <c r="B218" s="8" t="str">
        <f ca="1">IF('临-进度'!M213,'临-进度'!$B213,"")</f>
        <v/>
      </c>
      <c r="C218" s="8" t="str">
        <f ca="1">IF('临-进度'!M213,'临-进度'!$E213,"")</f>
        <v/>
      </c>
      <c r="D218" s="40" t="str">
        <f ca="1">IF('临-进度'!$M213,'临-进度'!$I213,"")</f>
        <v/>
      </c>
      <c r="E218" s="40" t="str">
        <f ca="1">IF('临-进度'!$M213,'临-进度'!$AE213,"")</f>
        <v/>
      </c>
      <c r="F218" s="40" t="str">
        <f ca="1">IF('临-进度'!$M213,'临-进度'!$J213,"")</f>
        <v/>
      </c>
      <c r="G218" s="73" t="str">
        <f ca="1">IF('临-进度'!$M213,'临-进度'!$AF213,"")</f>
        <v/>
      </c>
      <c r="H218" s="68" t="str">
        <f ca="1">INDEX({"","_","-","="},IF(OR($D218 &gt;= I$6, $E218 &lt; H$6), 0, 1)+IF(OR($F218 &gt;= I$6, $G218 &lt; H$6), 0, 2)+1)</f>
        <v/>
      </c>
      <c r="I218" s="68" t="str">
        <f ca="1">INDEX({"","_","-","="},IF(OR($D218 &gt;= J$6, $E218 &lt; I$6), 0, 1)+IF(OR($F218 &gt;= J$6, $G218 &lt; I$6), 0, 2)+1)</f>
        <v/>
      </c>
      <c r="J218" s="68" t="str">
        <f ca="1">INDEX({"","_","-","="},IF(OR($D218 &gt;= K$6, $E218 &lt; J$6), 0, 1)+IF(OR($F218 &gt;= K$6, $G218 &lt; J$6), 0, 2)+1)</f>
        <v/>
      </c>
      <c r="K218" s="68" t="str">
        <f ca="1">INDEX({"","_","-","="},IF(OR($D218 &gt;= L$6, $E218 &lt; K$6), 0, 1)+IF(OR($F218 &gt;= L$6, $G218 &lt; K$6), 0, 2)+1)</f>
        <v/>
      </c>
      <c r="L218" s="68" t="str">
        <f ca="1">INDEX({"","_","-","="},IF(OR($D218 &gt;= M$6, $E218 &lt; L$6), 0, 1)+IF(OR($F218 &gt;= M$6, $G218 &lt; L$6), 0, 2)+1)</f>
        <v/>
      </c>
      <c r="M218" s="68" t="str">
        <f ca="1">INDEX({"","_","-","="},IF(OR($D218 &gt;= N$6, $E218 &lt; M$6), 0, 1)+IF(OR($F218 &gt;= N$6, $G218 &lt; M$6), 0, 2)+1)</f>
        <v/>
      </c>
      <c r="N218" s="68" t="str">
        <f ca="1">INDEX({"","_","-","="},IF(OR($D218 &gt;= O$6, $E218 &lt; N$6), 0, 1)+IF(OR($F218 &gt;= O$6, $G218 &lt; N$6), 0, 2)+1)</f>
        <v/>
      </c>
      <c r="O218" s="68" t="str">
        <f ca="1">INDEX({"","_","-","="},IF(OR($D218 &gt;= P$6, $E218 &lt; O$6), 0, 1)+IF(OR($F218 &gt;= P$6, $G218 &lt; O$6), 0, 2)+1)</f>
        <v/>
      </c>
      <c r="P218" s="68" t="str">
        <f ca="1">INDEX({"","_","-","="},IF(OR($D218 &gt;= Q$6, $E218 &lt; P$6), 0, 1)+IF(OR($F218 &gt;= Q$6, $G218 &lt; P$6), 0, 2)+1)</f>
        <v/>
      </c>
      <c r="Q218" s="68" t="str">
        <f ca="1">INDEX({"","_","-","="},IF(OR($D218 &gt;= R$6, $E218 &lt; Q$6), 0, 1)+IF(OR($F218 &gt;= R$6, $G218 &lt; Q$6), 0, 2)+1)</f>
        <v/>
      </c>
      <c r="R218" s="68" t="str">
        <f ca="1">INDEX({"","_","-","="},IF(OR($D218 &gt;= S$6, $E218 &lt; R$6), 0, 1)+IF(OR($F218 &gt;= S$6, $G218 &lt; R$6), 0, 2)+1)</f>
        <v/>
      </c>
      <c r="S218" s="68" t="str">
        <f ca="1">INDEX({"","_","-","="},IF(OR($D218 &gt;= T$6, $E218 &lt; S$6), 0, 1)+IF(OR($F218 &gt;= T$6, $G218 &lt; S$6), 0, 2)+1)</f>
        <v/>
      </c>
      <c r="T218" s="68" t="str">
        <f ca="1">INDEX({"","_","-","="},IF(OR($D218 &gt;= U$6, $E218 &lt; T$6), 0, 1)+IF(OR($F218 &gt;= U$6, $G218 &lt; T$6), 0, 2)+1)</f>
        <v/>
      </c>
      <c r="U218" s="68" t="str">
        <f ca="1">INDEX({"","_","-","="},IF(OR($D218 &gt;= V$6, $E218 &lt; U$6), 0, 1)+IF(OR($F218 &gt;= V$6, $G218 &lt; U$6), 0, 2)+1)</f>
        <v/>
      </c>
      <c r="V218" s="68" t="str">
        <f ca="1">INDEX({"","_","-","="},IF(OR($D218 &gt;= W$6, $E218 &lt; V$6), 0, 1)+IF(OR($F218 &gt;= W$6, $G218 &lt; V$6), 0, 2)+1)</f>
        <v/>
      </c>
      <c r="W218" s="68" t="str">
        <f ca="1">INDEX({"","_","-","="},IF(OR($D218 &gt;= X$6, $E218 &lt; W$6), 0, 1)+IF(OR($F218 &gt;= X$6, $G218 &lt; W$6), 0, 2)+1)</f>
        <v/>
      </c>
      <c r="X218" s="68" t="str">
        <f ca="1">INDEX({"","_","-","="},IF(OR($D218 &gt;= Y$6, $E218 &lt; X$6), 0, 1)+IF(OR($F218 &gt;= Y$6, $G218 &lt; X$6), 0, 2)+1)</f>
        <v/>
      </c>
      <c r="Y218" s="68" t="str">
        <f ca="1">INDEX({"","_","-","="},IF(OR($D218 &gt;= Z$6, $E218 &lt; Y$6), 0, 1)+IF(OR($F218 &gt;= Z$6, $G218 &lt; Y$6), 0, 2)+1)</f>
        <v/>
      </c>
      <c r="Z218" s="68" t="str">
        <f ca="1">INDEX({"","_","-","="},IF(OR($D218 &gt;= AA$6, $E218 &lt; Z$6), 0, 1)+IF(OR($F218 &gt;= AA$6, $G218 &lt; Z$6), 0, 2)+1)</f>
        <v/>
      </c>
      <c r="AA218" s="68" t="str">
        <f ca="1">INDEX({"","_","-","="},IF(OR($D218 &gt;= AB$6, $E218 &lt; AA$6), 0, 1)+IF(OR($F218 &gt;= AB$6, $G218 &lt; AA$6), 0, 2)+1)</f>
        <v/>
      </c>
      <c r="AB218" s="68" t="str">
        <f ca="1">INDEX({"","_","-","="},IF(OR($D218 &gt;= AC$6, $E218 &lt; AB$6), 0, 1)+IF(OR($F218 &gt;= AC$6, $G218 &lt; AB$6), 0, 2)+1)</f>
        <v/>
      </c>
      <c r="AC218" s="68" t="str">
        <f ca="1">INDEX({"","_","-","="},IF(OR($D218 &gt;= AD$6, $E218 &lt; AC$6), 0, 1)+IF(OR($F218 &gt;= AD$6, $G218 &lt; AC$6), 0, 2)+1)</f>
        <v/>
      </c>
      <c r="AD218" s="68" t="str">
        <f ca="1">INDEX({"","_","-","="},IF(OR($D218 &gt;= AE$6, $E218 &lt; AD$6), 0, 1)+IF(OR($F218 &gt;= AE$6, $G218 &lt; AD$6), 0, 2)+1)</f>
        <v/>
      </c>
      <c r="AE218" s="68" t="str">
        <f ca="1">INDEX({"","_","-","="},IF(OR($D218 &gt;= AF$6, $E218 &lt; AE$6), 0, 1)+IF(OR($F218 &gt;= AF$6, $G218 &lt; AE$6), 0, 2)+1)</f>
        <v/>
      </c>
      <c r="AF218" s="68" t="str">
        <f ca="1">INDEX({"","_","-","="},IF(OR($D218 &gt;= AG$6, $E218 &lt; AF$6), 0, 1)+IF(OR($F218 &gt;= AG$6, $G218 &lt; AF$6), 0, 2)+1)</f>
        <v/>
      </c>
      <c r="AG218" s="68" t="str">
        <f ca="1">INDEX({"","_","-","="},IF(OR($D218 &gt;= AH$6, $E218 &lt; AG$6), 0, 1)+IF(OR($F218 &gt;= AH$6, $G218 &lt; AG$6), 0, 2)+1)</f>
        <v/>
      </c>
      <c r="AH218" s="68" t="str">
        <f ca="1">INDEX({"","_","-","="},IF(OR($D218 &gt;= AI$6, $E218 &lt; AH$6), 0, 1)+IF(OR($F218 &gt;= AI$6, $G218 &lt; AH$6), 0, 2)+1)</f>
        <v/>
      </c>
      <c r="AI218" s="68" t="str">
        <f ca="1">INDEX({"","_","-","="},IF(OR($D218 &gt;= AJ$6, $E218 &lt; AI$6), 0, 1)+IF(OR($F218 &gt;= AJ$6, $G218 &lt; AI$6), 0, 2)+1)</f>
        <v/>
      </c>
      <c r="AJ218" s="68" t="str">
        <f ca="1">INDEX({"","_","-","="},IF(OR($D218 &gt;= AK$6, $E218 &lt; AJ$6), 0, 1)+IF(OR($F218 &gt;= AK$6, $G218 &lt; AJ$6), 0, 2)+1)</f>
        <v/>
      </c>
      <c r="AK218" s="68" t="str">
        <f ca="1">INDEX({"","_","-","="},IF(OR($D218 &gt;= AL$6, $E218 &lt; AK$6), 0, 1)+IF(OR($F218 &gt;= AL$6, $G218 &lt; AK$6), 0, 2)+1)</f>
        <v/>
      </c>
      <c r="AL218" s="68" t="str">
        <f ca="1">INDEX({"","_","-","="},IF(OR($D218 &gt;= AM$6, $E218 &lt; AL$6), 0, 1)+IF(OR($F218 &gt;= AM$6, $G218 &lt; AL$6), 0, 2)+1)</f>
        <v/>
      </c>
      <c r="AM218" s="68" t="str">
        <f ca="1">INDEX({"","_","-","="},IF(OR($D218 &gt;= AN$6, $E218 &lt; AM$6), 0, 1)+IF(OR($F218 &gt;= AN$6, $G218 &lt; AM$6), 0, 2)+1)</f>
        <v/>
      </c>
      <c r="AN218" s="68" t="str">
        <f ca="1">INDEX({"","_","-","="},IF(OR($D218 &gt;= AO$6, $E218 &lt; AN$6), 0, 1)+IF(OR($F218 &gt;= AO$6, $G218 &lt; AN$6), 0, 2)+1)</f>
        <v/>
      </c>
      <c r="AO218" s="68" t="str">
        <f ca="1">INDEX({"","_","-","="},IF(OR($D218 &gt;= AP$6, $E218 &lt; AO$6), 0, 1)+IF(OR($F218 &gt;= AP$6, $G218 &lt; AO$6), 0, 2)+1)</f>
        <v/>
      </c>
      <c r="AP218" s="68" t="str">
        <f ca="1">INDEX({"","_","-","="},IF(OR($D218 &gt;= AQ$6, $E218 &lt; AP$6), 0, 1)+IF(OR($F218 &gt;= AQ$6, $G218 &lt; AP$6), 0, 2)+1)</f>
        <v/>
      </c>
      <c r="AQ218" s="68" t="str">
        <f ca="1">INDEX({"","_","-","="},IF(OR($D218 &gt;= AR$6, $E218 &lt; AQ$6), 0, 1)+IF(OR($F218 &gt;= AR$6, $G218 &lt; AQ$6), 0, 2)+1)</f>
        <v/>
      </c>
      <c r="AR218" s="68" t="str">
        <f ca="1">INDEX({"","_","-","="},IF(OR($D218 &gt;= AS$6, $E218 &lt; AR$6), 0, 1)+IF(OR($F218 &gt;= AS$6, $G218 &lt; AR$6), 0, 2)+1)</f>
        <v/>
      </c>
      <c r="AS218" s="68" t="str">
        <f ca="1">INDEX({"","_","-","="},IF(OR($D218 &gt;= AT$6, $E218 &lt; AS$6), 0, 1)+IF(OR($F218 &gt;= AT$6, $G218 &lt; AS$6), 0, 2)+1)</f>
        <v/>
      </c>
      <c r="AT218" s="68" t="str">
        <f ca="1">INDEX({"","_","-","="},IF(OR($D218 &gt;= AU$6, $E218 &lt; AT$6), 0, 1)+IF(OR($F218 &gt;= AU$6, $G218 &lt; AT$6), 0, 2)+1)</f>
        <v/>
      </c>
      <c r="AU218" s="68" t="str">
        <f ca="1">INDEX({"","_","-","="},IF(OR($D218 &gt;= AV$6, $E218 &lt; AU$6), 0, 1)+IF(OR($F218 &gt;= AV$6, $G218 &lt; AU$6), 0, 2)+1)</f>
        <v/>
      </c>
      <c r="AV218" s="68" t="str">
        <f ca="1">INDEX({"","_","-","="},IF(OR($D218 &gt;= AW$6, $E218 &lt; AV$6), 0, 1)+IF(OR($F218 &gt;= AW$6, $G218 &lt; AV$6), 0, 2)+1)</f>
        <v/>
      </c>
      <c r="AW218" s="68" t="str">
        <f ca="1">INDEX({"","_","-","="},IF(OR($D218 &gt;= AX$6, $E218 &lt; AW$6), 0, 1)+IF(OR($F218 &gt;= AX$6, $G218 &lt; AW$6), 0, 2)+1)</f>
        <v/>
      </c>
      <c r="AX218" s="68" t="str">
        <f ca="1">INDEX({"","_","-","="},IF(OR($D218 &gt;= AY$6, $E218 &lt; AX$6), 0, 1)+IF(OR($F218 &gt;= AY$6, $G218 &lt; AX$6), 0, 2)+1)</f>
        <v/>
      </c>
      <c r="AY218" s="68" t="str">
        <f ca="1">INDEX({"","_","-","="},IF(OR($D218 &gt;= AZ$6, $E218 &lt; AY$6), 0, 1)+IF(OR($F218 &gt;= AZ$6, $G218 &lt; AY$6), 0, 2)+1)</f>
        <v/>
      </c>
      <c r="AZ218" s="68" t="str">
        <f ca="1">INDEX({"","_","-","="},IF(OR($D218 &gt;= BA$6, $E218 &lt; AZ$6), 0, 1)+IF(OR($F218 &gt;= BA$6, $G218 &lt; AZ$6), 0, 2)+1)</f>
        <v/>
      </c>
      <c r="BA218" s="68" t="str">
        <f ca="1">INDEX({"","_","-","="},IF(OR($D218 &gt;= BB$6, $E218 &lt; BA$6), 0, 1)+IF(OR($F218 &gt;= BB$6, $G218 &lt; BA$6), 0, 2)+1)</f>
        <v/>
      </c>
      <c r="BB218" s="68" t="str">
        <f ca="1">INDEX({"","_","-","="},IF(OR($D218 &gt;= BC$6, $E218 &lt; BB$6), 0, 1)+IF(OR($F218 &gt;= BC$6, $G218 &lt; BB$6), 0, 2)+1)</f>
        <v/>
      </c>
      <c r="BC218" s="68" t="str">
        <f ca="1">INDEX({"","_","-","="},IF(OR($D218 &gt;= BD$6, $E218 &lt; BC$6), 0, 1)+IF(OR($F218 &gt;= BD$6, $G218 &lt; BC$6), 0, 2)+1)</f>
        <v/>
      </c>
      <c r="BD218" s="68" t="str">
        <f ca="1">INDEX({"","_","-","="},IF(OR($D218 &gt;= BE$6, $E218 &lt; BD$6), 0, 1)+IF(OR($F218 &gt;= BE$6, $G218 &lt; BD$6), 0, 2)+1)</f>
        <v/>
      </c>
      <c r="BE218" s="68" t="str">
        <f ca="1">INDEX({"","_","-","="},IF(OR($D218 &gt;= BF$6, $E218 &lt; BE$6), 0, 1)+IF(OR($F218 &gt;= BF$6, $G218 &lt; BE$6), 0, 2)+1)</f>
        <v/>
      </c>
      <c r="BF218" s="68" t="str">
        <f ca="1">INDEX({"","_","-","="},IF(OR($D218 &gt;= BG$6, $E218 &lt; BF$6), 0, 1)+IF(OR($F218 &gt;= BG$6, $G218 &lt; BF$6), 0, 2)+1)</f>
        <v/>
      </c>
      <c r="BG218" s="68" t="str">
        <f ca="1">INDEX({"","_","-","="},IF(OR($D218 &gt;= BH$6, $E218 &lt; BG$6), 0, 1)+IF(OR($F218 &gt;= BH$6, $G218 &lt; BG$6), 0, 2)+1)</f>
        <v/>
      </c>
      <c r="BH218" s="68" t="str">
        <f ca="1">INDEX({"","_","-","="},IF(OR($D218 &gt;= BI$6, $E218 &lt; BH$6), 0, 1)+IF(OR($F218 &gt;= BI$6, $G218 &lt; BH$6), 0, 2)+1)</f>
        <v/>
      </c>
      <c r="BI218" s="68" t="str">
        <f ca="1">INDEX({"","_","-","="},IF(OR($D218 &gt;= BJ$6, $E218 &lt; BI$6), 0, 1)+IF(OR($F218 &gt;= BJ$6, $G218 &lt; BI$6), 0, 2)+1)</f>
        <v/>
      </c>
      <c r="BJ218" s="68" t="str">
        <f ca="1">INDEX({"","_","-","="},IF(OR($D218 &gt;= BK$6, $E218 &lt; BJ$6), 0, 1)+IF(OR($F218 &gt;= BK$6, $G218 &lt; BJ$6), 0, 2)+1)</f>
        <v/>
      </c>
      <c r="BK218" s="68" t="str">
        <f ca="1">INDEX({"","_","-","="},IF(OR($D218 &gt;= BL$6, $E218 &lt; BK$6), 0, 1)+IF(OR($F218 &gt;= BL$6, $G218 &lt; BK$6), 0, 2)+1)</f>
        <v/>
      </c>
      <c r="BL218" s="68" t="str">
        <f ca="1">INDEX({"","_","-","="},IF(OR($D218 &gt;= BM$6, $E218 &lt; BL$6), 0, 1)+IF(OR($F218 &gt;= BM$6, $G218 &lt; BL$6), 0, 2)+1)</f>
        <v/>
      </c>
      <c r="BM218" s="68" t="str">
        <f ca="1">INDEX({"","_","-","="},IF(OR($D218 &gt;= BN$6, $E218 &lt; BM$6), 0, 1)+IF(OR($F218 &gt;= BN$6, $G218 &lt; BM$6), 0, 2)+1)</f>
        <v/>
      </c>
      <c r="BN218" s="68" t="str">
        <f ca="1">INDEX({"","_","-","="},IF(OR($D218 &gt;= BO$6, $E218 &lt; BN$6), 0, 1)+IF(OR($F218 &gt;= BO$6, $G218 &lt; BN$6), 0, 2)+1)</f>
        <v/>
      </c>
      <c r="BO218" s="68" t="str">
        <f ca="1">INDEX({"","_","-","="},IF(OR($D218 &gt;= BP$6, $E218 &lt; BO$6), 0, 1)+IF(OR($F218 &gt;= BP$6, $G218 &lt; BO$6), 0, 2)+1)</f>
        <v/>
      </c>
      <c r="BP218" s="68" t="str">
        <f ca="1">INDEX({"","_","-","="},IF(OR($D218 &gt;= BQ$6, $E218 &lt; BP$6), 0, 1)+IF(OR($F218 &gt;= BQ$6, $G218 &lt; BP$6), 0, 2)+1)</f>
        <v/>
      </c>
      <c r="BQ218" s="68" t="str">
        <f ca="1">INDEX({"","_","-","="},IF(OR($D218 &gt;= BR$6, $E218 &lt; BQ$6), 0, 1)+IF(OR($F218 &gt;= BR$6, $G218 &lt; BQ$6), 0, 2)+1)</f>
        <v/>
      </c>
      <c r="BR218" s="68" t="str">
        <f ca="1">INDEX({"","_","-","="},IF(OR($D218 &gt;= BS$6, $E218 &lt; BR$6), 0, 1)+IF(OR($F218 &gt;= BS$6, $G218 &lt; BR$6), 0, 2)+1)</f>
        <v/>
      </c>
      <c r="BS218" s="68" t="str">
        <f ca="1">INDEX({"","_","-","="},IF(OR($D218 &gt;= BT$6, $E218 &lt; BS$6), 0, 1)+IF(OR($F218 &gt;= BT$6, $G218 &lt; BS$6), 0, 2)+1)</f>
        <v/>
      </c>
      <c r="BT218" s="68" t="str">
        <f ca="1">INDEX({"","_","-","="},IF(OR($D218 &gt;= BU$6, $E218 &lt; BT$6), 0, 1)+IF(OR($F218 &gt;= BU$6, $G218 &lt; BT$6), 0, 2)+1)</f>
        <v/>
      </c>
      <c r="BU218" s="68" t="str">
        <f ca="1">INDEX({"","_","-","="},IF(OR($D218 &gt;= BV$6, $E218 &lt; BU$6), 0, 1)+IF(OR($F218 &gt;= BV$6, $G218 &lt; BU$6), 0, 2)+1)</f>
        <v/>
      </c>
      <c r="BV218" s="68" t="str">
        <f ca="1">INDEX({"","_","-","="},IF(OR($D218 &gt;= BW$6, $E218 &lt; BV$6), 0, 1)+IF(OR($F218 &gt;= BW$6, $G218 &lt; BV$6), 0, 2)+1)</f>
        <v/>
      </c>
      <c r="BW218" s="68" t="str">
        <f ca="1">INDEX({"","_","-","="},IF(OR($D218 &gt;= BX$6, $E218 &lt; BW$6), 0, 1)+IF(OR($F218 &gt;= BX$6, $G218 &lt; BW$6), 0, 2)+1)</f>
        <v/>
      </c>
      <c r="BX218" s="68" t="str">
        <f ca="1">INDEX({"","_","-","="},IF(OR($D218 &gt;= BY$6, $E218 &lt; BX$6), 0, 1)+IF(OR($F218 &gt;= BY$6, $G218 &lt; BX$6), 0, 2)+1)</f>
        <v/>
      </c>
      <c r="BY218" s="68" t="str">
        <f ca="1">INDEX({"","_","-","="},IF(OR($D218 &gt;= BZ$6, $E218 &lt; BY$6), 0, 1)+IF(OR($F218 &gt;= BZ$6, $G218 &lt; BY$6), 0, 2)+1)</f>
        <v/>
      </c>
      <c r="BZ218" s="68" t="str">
        <f ca="1">INDEX({"","_","-","="},IF(OR($D218 &gt;= CA$6, $E218 &lt; BZ$6), 0, 1)+IF(OR($F218 &gt;= CA$6, $G218 &lt; BZ$6), 0, 2)+1)</f>
        <v/>
      </c>
      <c r="CA218" s="68" t="str">
        <f ca="1">INDEX({"","_","-","="},IF(OR($D218 &gt;= CB$6, $E218 &lt; CA$6), 0, 1)+IF(OR($F218 &gt;= CB$6, $G218 &lt; CA$6), 0, 2)+1)</f>
        <v/>
      </c>
      <c r="CB218" s="68" t="str">
        <f ca="1">INDEX({"","_","-","="},IF(OR($D218 &gt;= CC$6, $E218 &lt; CB$6), 0, 1)+IF(OR($F218 &gt;= CC$6, $G218 &lt; CB$6), 0, 2)+1)</f>
        <v/>
      </c>
      <c r="CC218" s="68" t="str">
        <f ca="1">INDEX({"","_","-","="},IF(OR($D218 &gt;= CD$6, $E218 &lt; CC$6), 0, 1)+IF(OR($F218 &gt;= CD$6, $G218 &lt; CC$6), 0, 2)+1)</f>
        <v/>
      </c>
      <c r="CD218" s="68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IF('临-进度'!M214,'临-进度'!$A214,"")</f>
        <v/>
      </c>
      <c r="B219" s="8" t="str">
        <f ca="1">IF('临-进度'!M214,'临-进度'!$B214,"")</f>
        <v/>
      </c>
      <c r="C219" s="8" t="str">
        <f ca="1">IF('临-进度'!M214,'临-进度'!$E214,"")</f>
        <v/>
      </c>
      <c r="D219" s="40" t="str">
        <f ca="1">IF('临-进度'!$M214,'临-进度'!$I214,"")</f>
        <v/>
      </c>
      <c r="E219" s="40" t="str">
        <f ca="1">IF('临-进度'!$M214,'临-进度'!$AE214,"")</f>
        <v/>
      </c>
      <c r="F219" s="40" t="str">
        <f ca="1">IF('临-进度'!$M214,'临-进度'!$J214,"")</f>
        <v/>
      </c>
      <c r="G219" s="73" t="str">
        <f ca="1">IF('临-进度'!$M214,'临-进度'!$AF214,"")</f>
        <v/>
      </c>
      <c r="H219" s="68" t="str">
        <f ca="1">INDEX({"","_","-","="},IF(OR($D219 &gt;= I$6, $E219 &lt; H$6), 0, 1)+IF(OR($F219 &gt;= I$6, $G219 &lt; H$6), 0, 2)+1)</f>
        <v/>
      </c>
      <c r="I219" s="68" t="str">
        <f ca="1">INDEX({"","_","-","="},IF(OR($D219 &gt;= J$6, $E219 &lt; I$6), 0, 1)+IF(OR($F219 &gt;= J$6, $G219 &lt; I$6), 0, 2)+1)</f>
        <v/>
      </c>
      <c r="J219" s="68" t="str">
        <f ca="1">INDEX({"","_","-","="},IF(OR($D219 &gt;= K$6, $E219 &lt; J$6), 0, 1)+IF(OR($F219 &gt;= K$6, $G219 &lt; J$6), 0, 2)+1)</f>
        <v/>
      </c>
      <c r="K219" s="68" t="str">
        <f ca="1">INDEX({"","_","-","="},IF(OR($D219 &gt;= L$6, $E219 &lt; K$6), 0, 1)+IF(OR($F219 &gt;= L$6, $G219 &lt; K$6), 0, 2)+1)</f>
        <v/>
      </c>
      <c r="L219" s="68" t="str">
        <f ca="1">INDEX({"","_","-","="},IF(OR($D219 &gt;= M$6, $E219 &lt; L$6), 0, 1)+IF(OR($F219 &gt;= M$6, $G219 &lt; L$6), 0, 2)+1)</f>
        <v/>
      </c>
      <c r="M219" s="68" t="str">
        <f ca="1">INDEX({"","_","-","="},IF(OR($D219 &gt;= N$6, $E219 &lt; M$6), 0, 1)+IF(OR($F219 &gt;= N$6, $G219 &lt; M$6), 0, 2)+1)</f>
        <v/>
      </c>
      <c r="N219" s="68" t="str">
        <f ca="1">INDEX({"","_","-","="},IF(OR($D219 &gt;= O$6, $E219 &lt; N$6), 0, 1)+IF(OR($F219 &gt;= O$6, $G219 &lt; N$6), 0, 2)+1)</f>
        <v/>
      </c>
      <c r="O219" s="68" t="str">
        <f ca="1">INDEX({"","_","-","="},IF(OR($D219 &gt;= P$6, $E219 &lt; O$6), 0, 1)+IF(OR($F219 &gt;= P$6, $G219 &lt; O$6), 0, 2)+1)</f>
        <v/>
      </c>
      <c r="P219" s="68" t="str">
        <f ca="1">INDEX({"","_","-","="},IF(OR($D219 &gt;= Q$6, $E219 &lt; P$6), 0, 1)+IF(OR($F219 &gt;= Q$6, $G219 &lt; P$6), 0, 2)+1)</f>
        <v/>
      </c>
      <c r="Q219" s="68" t="str">
        <f ca="1">INDEX({"","_","-","="},IF(OR($D219 &gt;= R$6, $E219 &lt; Q$6), 0, 1)+IF(OR($F219 &gt;= R$6, $G219 &lt; Q$6), 0, 2)+1)</f>
        <v/>
      </c>
      <c r="R219" s="68" t="str">
        <f ca="1">INDEX({"","_","-","="},IF(OR($D219 &gt;= S$6, $E219 &lt; R$6), 0, 1)+IF(OR($F219 &gt;= S$6, $G219 &lt; R$6), 0, 2)+1)</f>
        <v/>
      </c>
      <c r="S219" s="68" t="str">
        <f ca="1">INDEX({"","_","-","="},IF(OR($D219 &gt;= T$6, $E219 &lt; S$6), 0, 1)+IF(OR($F219 &gt;= T$6, $G219 &lt; S$6), 0, 2)+1)</f>
        <v/>
      </c>
      <c r="T219" s="68" t="str">
        <f ca="1">INDEX({"","_","-","="},IF(OR($D219 &gt;= U$6, $E219 &lt; T$6), 0, 1)+IF(OR($F219 &gt;= U$6, $G219 &lt; T$6), 0, 2)+1)</f>
        <v/>
      </c>
      <c r="U219" s="68" t="str">
        <f ca="1">INDEX({"","_","-","="},IF(OR($D219 &gt;= V$6, $E219 &lt; U$6), 0, 1)+IF(OR($F219 &gt;= V$6, $G219 &lt; U$6), 0, 2)+1)</f>
        <v/>
      </c>
      <c r="V219" s="68" t="str">
        <f ca="1">INDEX({"","_","-","="},IF(OR($D219 &gt;= W$6, $E219 &lt; V$6), 0, 1)+IF(OR($F219 &gt;= W$6, $G219 &lt; V$6), 0, 2)+1)</f>
        <v/>
      </c>
      <c r="W219" s="68" t="str">
        <f ca="1">INDEX({"","_","-","="},IF(OR($D219 &gt;= X$6, $E219 &lt; W$6), 0, 1)+IF(OR($F219 &gt;= X$6, $G219 &lt; W$6), 0, 2)+1)</f>
        <v/>
      </c>
      <c r="X219" s="68" t="str">
        <f ca="1">INDEX({"","_","-","="},IF(OR($D219 &gt;= Y$6, $E219 &lt; X$6), 0, 1)+IF(OR($F219 &gt;= Y$6, $G219 &lt; X$6), 0, 2)+1)</f>
        <v/>
      </c>
      <c r="Y219" s="68" t="str">
        <f ca="1">INDEX({"","_","-","="},IF(OR($D219 &gt;= Z$6, $E219 &lt; Y$6), 0, 1)+IF(OR($F219 &gt;= Z$6, $G219 &lt; Y$6), 0, 2)+1)</f>
        <v/>
      </c>
      <c r="Z219" s="68" t="str">
        <f ca="1">INDEX({"","_","-","="},IF(OR($D219 &gt;= AA$6, $E219 &lt; Z$6), 0, 1)+IF(OR($F219 &gt;= AA$6, $G219 &lt; Z$6), 0, 2)+1)</f>
        <v/>
      </c>
      <c r="AA219" s="68" t="str">
        <f ca="1">INDEX({"","_","-","="},IF(OR($D219 &gt;= AB$6, $E219 &lt; AA$6), 0, 1)+IF(OR($F219 &gt;= AB$6, $G219 &lt; AA$6), 0, 2)+1)</f>
        <v/>
      </c>
      <c r="AB219" s="68" t="str">
        <f ca="1">INDEX({"","_","-","="},IF(OR($D219 &gt;= AC$6, $E219 &lt; AB$6), 0, 1)+IF(OR($F219 &gt;= AC$6, $G219 &lt; AB$6), 0, 2)+1)</f>
        <v/>
      </c>
      <c r="AC219" s="68" t="str">
        <f ca="1">INDEX({"","_","-","="},IF(OR($D219 &gt;= AD$6, $E219 &lt; AC$6), 0, 1)+IF(OR($F219 &gt;= AD$6, $G219 &lt; AC$6), 0, 2)+1)</f>
        <v/>
      </c>
      <c r="AD219" s="68" t="str">
        <f ca="1">INDEX({"","_","-","="},IF(OR($D219 &gt;= AE$6, $E219 &lt; AD$6), 0, 1)+IF(OR($F219 &gt;= AE$6, $G219 &lt; AD$6), 0, 2)+1)</f>
        <v/>
      </c>
      <c r="AE219" s="68" t="str">
        <f ca="1">INDEX({"","_","-","="},IF(OR($D219 &gt;= AF$6, $E219 &lt; AE$6), 0, 1)+IF(OR($F219 &gt;= AF$6, $G219 &lt; AE$6), 0, 2)+1)</f>
        <v/>
      </c>
      <c r="AF219" s="68" t="str">
        <f ca="1">INDEX({"","_","-","="},IF(OR($D219 &gt;= AG$6, $E219 &lt; AF$6), 0, 1)+IF(OR($F219 &gt;= AG$6, $G219 &lt; AF$6), 0, 2)+1)</f>
        <v/>
      </c>
      <c r="AG219" s="68" t="str">
        <f ca="1">INDEX({"","_","-","="},IF(OR($D219 &gt;= AH$6, $E219 &lt; AG$6), 0, 1)+IF(OR($F219 &gt;= AH$6, $G219 &lt; AG$6), 0, 2)+1)</f>
        <v/>
      </c>
      <c r="AH219" s="68" t="str">
        <f ca="1">INDEX({"","_","-","="},IF(OR($D219 &gt;= AI$6, $E219 &lt; AH$6), 0, 1)+IF(OR($F219 &gt;= AI$6, $G219 &lt; AH$6), 0, 2)+1)</f>
        <v/>
      </c>
      <c r="AI219" s="68" t="str">
        <f ca="1">INDEX({"","_","-","="},IF(OR($D219 &gt;= AJ$6, $E219 &lt; AI$6), 0, 1)+IF(OR($F219 &gt;= AJ$6, $G219 &lt; AI$6), 0, 2)+1)</f>
        <v/>
      </c>
      <c r="AJ219" s="68" t="str">
        <f ca="1">INDEX({"","_","-","="},IF(OR($D219 &gt;= AK$6, $E219 &lt; AJ$6), 0, 1)+IF(OR($F219 &gt;= AK$6, $G219 &lt; AJ$6), 0, 2)+1)</f>
        <v/>
      </c>
      <c r="AK219" s="68" t="str">
        <f ca="1">INDEX({"","_","-","="},IF(OR($D219 &gt;= AL$6, $E219 &lt; AK$6), 0, 1)+IF(OR($F219 &gt;= AL$6, $G219 &lt; AK$6), 0, 2)+1)</f>
        <v/>
      </c>
      <c r="AL219" s="68" t="str">
        <f ca="1">INDEX({"","_","-","="},IF(OR($D219 &gt;= AM$6, $E219 &lt; AL$6), 0, 1)+IF(OR($F219 &gt;= AM$6, $G219 &lt; AL$6), 0, 2)+1)</f>
        <v/>
      </c>
      <c r="AM219" s="68" t="str">
        <f ca="1">INDEX({"","_","-","="},IF(OR($D219 &gt;= AN$6, $E219 &lt; AM$6), 0, 1)+IF(OR($F219 &gt;= AN$6, $G219 &lt; AM$6), 0, 2)+1)</f>
        <v/>
      </c>
      <c r="AN219" s="68" t="str">
        <f ca="1">INDEX({"","_","-","="},IF(OR($D219 &gt;= AO$6, $E219 &lt; AN$6), 0, 1)+IF(OR($F219 &gt;= AO$6, $G219 &lt; AN$6), 0, 2)+1)</f>
        <v/>
      </c>
      <c r="AO219" s="68" t="str">
        <f ca="1">INDEX({"","_","-","="},IF(OR($D219 &gt;= AP$6, $E219 &lt; AO$6), 0, 1)+IF(OR($F219 &gt;= AP$6, $G219 &lt; AO$6), 0, 2)+1)</f>
        <v/>
      </c>
      <c r="AP219" s="68" t="str">
        <f ca="1">INDEX({"","_","-","="},IF(OR($D219 &gt;= AQ$6, $E219 &lt; AP$6), 0, 1)+IF(OR($F219 &gt;= AQ$6, $G219 &lt; AP$6), 0, 2)+1)</f>
        <v/>
      </c>
      <c r="AQ219" s="68" t="str">
        <f ca="1">INDEX({"","_","-","="},IF(OR($D219 &gt;= AR$6, $E219 &lt; AQ$6), 0, 1)+IF(OR($F219 &gt;= AR$6, $G219 &lt; AQ$6), 0, 2)+1)</f>
        <v/>
      </c>
      <c r="AR219" s="68" t="str">
        <f ca="1">INDEX({"","_","-","="},IF(OR($D219 &gt;= AS$6, $E219 &lt; AR$6), 0, 1)+IF(OR($F219 &gt;= AS$6, $G219 &lt; AR$6), 0, 2)+1)</f>
        <v/>
      </c>
      <c r="AS219" s="68" t="str">
        <f ca="1">INDEX({"","_","-","="},IF(OR($D219 &gt;= AT$6, $E219 &lt; AS$6), 0, 1)+IF(OR($F219 &gt;= AT$6, $G219 &lt; AS$6), 0, 2)+1)</f>
        <v/>
      </c>
      <c r="AT219" s="68" t="str">
        <f ca="1">INDEX({"","_","-","="},IF(OR($D219 &gt;= AU$6, $E219 &lt; AT$6), 0, 1)+IF(OR($F219 &gt;= AU$6, $G219 &lt; AT$6), 0, 2)+1)</f>
        <v/>
      </c>
      <c r="AU219" s="68" t="str">
        <f ca="1">INDEX({"","_","-","="},IF(OR($D219 &gt;= AV$6, $E219 &lt; AU$6), 0, 1)+IF(OR($F219 &gt;= AV$6, $G219 &lt; AU$6), 0, 2)+1)</f>
        <v/>
      </c>
      <c r="AV219" s="68" t="str">
        <f ca="1">INDEX({"","_","-","="},IF(OR($D219 &gt;= AW$6, $E219 &lt; AV$6), 0, 1)+IF(OR($F219 &gt;= AW$6, $G219 &lt; AV$6), 0, 2)+1)</f>
        <v/>
      </c>
      <c r="AW219" s="68" t="str">
        <f ca="1">INDEX({"","_","-","="},IF(OR($D219 &gt;= AX$6, $E219 &lt; AW$6), 0, 1)+IF(OR($F219 &gt;= AX$6, $G219 &lt; AW$6), 0, 2)+1)</f>
        <v/>
      </c>
      <c r="AX219" s="68" t="str">
        <f ca="1">INDEX({"","_","-","="},IF(OR($D219 &gt;= AY$6, $E219 &lt; AX$6), 0, 1)+IF(OR($F219 &gt;= AY$6, $G219 &lt; AX$6), 0, 2)+1)</f>
        <v/>
      </c>
      <c r="AY219" s="68" t="str">
        <f ca="1">INDEX({"","_","-","="},IF(OR($D219 &gt;= AZ$6, $E219 &lt; AY$6), 0, 1)+IF(OR($F219 &gt;= AZ$6, $G219 &lt; AY$6), 0, 2)+1)</f>
        <v/>
      </c>
      <c r="AZ219" s="68" t="str">
        <f ca="1">INDEX({"","_","-","="},IF(OR($D219 &gt;= BA$6, $E219 &lt; AZ$6), 0, 1)+IF(OR($F219 &gt;= BA$6, $G219 &lt; AZ$6), 0, 2)+1)</f>
        <v/>
      </c>
      <c r="BA219" s="68" t="str">
        <f ca="1">INDEX({"","_","-","="},IF(OR($D219 &gt;= BB$6, $E219 &lt; BA$6), 0, 1)+IF(OR($F219 &gt;= BB$6, $G219 &lt; BA$6), 0, 2)+1)</f>
        <v/>
      </c>
      <c r="BB219" s="68" t="str">
        <f ca="1">INDEX({"","_","-","="},IF(OR($D219 &gt;= BC$6, $E219 &lt; BB$6), 0, 1)+IF(OR($F219 &gt;= BC$6, $G219 &lt; BB$6), 0, 2)+1)</f>
        <v/>
      </c>
      <c r="BC219" s="68" t="str">
        <f ca="1">INDEX({"","_","-","="},IF(OR($D219 &gt;= BD$6, $E219 &lt; BC$6), 0, 1)+IF(OR($F219 &gt;= BD$6, $G219 &lt; BC$6), 0, 2)+1)</f>
        <v/>
      </c>
      <c r="BD219" s="68" t="str">
        <f ca="1">INDEX({"","_","-","="},IF(OR($D219 &gt;= BE$6, $E219 &lt; BD$6), 0, 1)+IF(OR($F219 &gt;= BE$6, $G219 &lt; BD$6), 0, 2)+1)</f>
        <v/>
      </c>
      <c r="BE219" s="68" t="str">
        <f ca="1">INDEX({"","_","-","="},IF(OR($D219 &gt;= BF$6, $E219 &lt; BE$6), 0, 1)+IF(OR($F219 &gt;= BF$6, $G219 &lt; BE$6), 0, 2)+1)</f>
        <v/>
      </c>
      <c r="BF219" s="68" t="str">
        <f ca="1">INDEX({"","_","-","="},IF(OR($D219 &gt;= BG$6, $E219 &lt; BF$6), 0, 1)+IF(OR($F219 &gt;= BG$6, $G219 &lt; BF$6), 0, 2)+1)</f>
        <v/>
      </c>
      <c r="BG219" s="68" t="str">
        <f ca="1">INDEX({"","_","-","="},IF(OR($D219 &gt;= BH$6, $E219 &lt; BG$6), 0, 1)+IF(OR($F219 &gt;= BH$6, $G219 &lt; BG$6), 0, 2)+1)</f>
        <v/>
      </c>
      <c r="BH219" s="68" t="str">
        <f ca="1">INDEX({"","_","-","="},IF(OR($D219 &gt;= BI$6, $E219 &lt; BH$6), 0, 1)+IF(OR($F219 &gt;= BI$6, $G219 &lt; BH$6), 0, 2)+1)</f>
        <v/>
      </c>
      <c r="BI219" s="68" t="str">
        <f ca="1">INDEX({"","_","-","="},IF(OR($D219 &gt;= BJ$6, $E219 &lt; BI$6), 0, 1)+IF(OR($F219 &gt;= BJ$6, $G219 &lt; BI$6), 0, 2)+1)</f>
        <v/>
      </c>
      <c r="BJ219" s="68" t="str">
        <f ca="1">INDEX({"","_","-","="},IF(OR($D219 &gt;= BK$6, $E219 &lt; BJ$6), 0, 1)+IF(OR($F219 &gt;= BK$6, $G219 &lt; BJ$6), 0, 2)+1)</f>
        <v/>
      </c>
      <c r="BK219" s="68" t="str">
        <f ca="1">INDEX({"","_","-","="},IF(OR($D219 &gt;= BL$6, $E219 &lt; BK$6), 0, 1)+IF(OR($F219 &gt;= BL$6, $G219 &lt; BK$6), 0, 2)+1)</f>
        <v/>
      </c>
      <c r="BL219" s="68" t="str">
        <f ca="1">INDEX({"","_","-","="},IF(OR($D219 &gt;= BM$6, $E219 &lt; BL$6), 0, 1)+IF(OR($F219 &gt;= BM$6, $G219 &lt; BL$6), 0, 2)+1)</f>
        <v/>
      </c>
      <c r="BM219" s="68" t="str">
        <f ca="1">INDEX({"","_","-","="},IF(OR($D219 &gt;= BN$6, $E219 &lt; BM$6), 0, 1)+IF(OR($F219 &gt;= BN$6, $G219 &lt; BM$6), 0, 2)+1)</f>
        <v/>
      </c>
      <c r="BN219" s="68" t="str">
        <f ca="1">INDEX({"","_","-","="},IF(OR($D219 &gt;= BO$6, $E219 &lt; BN$6), 0, 1)+IF(OR($F219 &gt;= BO$6, $G219 &lt; BN$6), 0, 2)+1)</f>
        <v/>
      </c>
      <c r="BO219" s="68" t="str">
        <f ca="1">INDEX({"","_","-","="},IF(OR($D219 &gt;= BP$6, $E219 &lt; BO$6), 0, 1)+IF(OR($F219 &gt;= BP$6, $G219 &lt; BO$6), 0, 2)+1)</f>
        <v/>
      </c>
      <c r="BP219" s="68" t="str">
        <f ca="1">INDEX({"","_","-","="},IF(OR($D219 &gt;= BQ$6, $E219 &lt; BP$6), 0, 1)+IF(OR($F219 &gt;= BQ$6, $G219 &lt; BP$6), 0, 2)+1)</f>
        <v/>
      </c>
      <c r="BQ219" s="68" t="str">
        <f ca="1">INDEX({"","_","-","="},IF(OR($D219 &gt;= BR$6, $E219 &lt; BQ$6), 0, 1)+IF(OR($F219 &gt;= BR$6, $G219 &lt; BQ$6), 0, 2)+1)</f>
        <v/>
      </c>
      <c r="BR219" s="68" t="str">
        <f ca="1">INDEX({"","_","-","="},IF(OR($D219 &gt;= BS$6, $E219 &lt; BR$6), 0, 1)+IF(OR($F219 &gt;= BS$6, $G219 &lt; BR$6), 0, 2)+1)</f>
        <v/>
      </c>
      <c r="BS219" s="68" t="str">
        <f ca="1">INDEX({"","_","-","="},IF(OR($D219 &gt;= BT$6, $E219 &lt; BS$6), 0, 1)+IF(OR($F219 &gt;= BT$6, $G219 &lt; BS$6), 0, 2)+1)</f>
        <v/>
      </c>
      <c r="BT219" s="68" t="str">
        <f ca="1">INDEX({"","_","-","="},IF(OR($D219 &gt;= BU$6, $E219 &lt; BT$6), 0, 1)+IF(OR($F219 &gt;= BU$6, $G219 &lt; BT$6), 0, 2)+1)</f>
        <v/>
      </c>
      <c r="BU219" s="68" t="str">
        <f ca="1">INDEX({"","_","-","="},IF(OR($D219 &gt;= BV$6, $E219 &lt; BU$6), 0, 1)+IF(OR($F219 &gt;= BV$6, $G219 &lt; BU$6), 0, 2)+1)</f>
        <v/>
      </c>
      <c r="BV219" s="68" t="str">
        <f ca="1">INDEX({"","_","-","="},IF(OR($D219 &gt;= BW$6, $E219 &lt; BV$6), 0, 1)+IF(OR($F219 &gt;= BW$6, $G219 &lt; BV$6), 0, 2)+1)</f>
        <v/>
      </c>
      <c r="BW219" s="68" t="str">
        <f ca="1">INDEX({"","_","-","="},IF(OR($D219 &gt;= BX$6, $E219 &lt; BW$6), 0, 1)+IF(OR($F219 &gt;= BX$6, $G219 &lt; BW$6), 0, 2)+1)</f>
        <v/>
      </c>
      <c r="BX219" s="68" t="str">
        <f ca="1">INDEX({"","_","-","="},IF(OR($D219 &gt;= BY$6, $E219 &lt; BX$6), 0, 1)+IF(OR($F219 &gt;= BY$6, $G219 &lt; BX$6), 0, 2)+1)</f>
        <v/>
      </c>
      <c r="BY219" s="68" t="str">
        <f ca="1">INDEX({"","_","-","="},IF(OR($D219 &gt;= BZ$6, $E219 &lt; BY$6), 0, 1)+IF(OR($F219 &gt;= BZ$6, $G219 &lt; BY$6), 0, 2)+1)</f>
        <v/>
      </c>
      <c r="BZ219" s="68" t="str">
        <f ca="1">INDEX({"","_","-","="},IF(OR($D219 &gt;= CA$6, $E219 &lt; BZ$6), 0, 1)+IF(OR($F219 &gt;= CA$6, $G219 &lt; BZ$6), 0, 2)+1)</f>
        <v/>
      </c>
      <c r="CA219" s="68" t="str">
        <f ca="1">INDEX({"","_","-","="},IF(OR($D219 &gt;= CB$6, $E219 &lt; CA$6), 0, 1)+IF(OR($F219 &gt;= CB$6, $G219 &lt; CA$6), 0, 2)+1)</f>
        <v/>
      </c>
      <c r="CB219" s="68" t="str">
        <f ca="1">INDEX({"","_","-","="},IF(OR($D219 &gt;= CC$6, $E219 &lt; CB$6), 0, 1)+IF(OR($F219 &gt;= CC$6, $G219 &lt; CB$6), 0, 2)+1)</f>
        <v/>
      </c>
      <c r="CC219" s="68" t="str">
        <f ca="1">INDEX({"","_","-","="},IF(OR($D219 &gt;= CD$6, $E219 &lt; CC$6), 0, 1)+IF(OR($F219 &gt;= CD$6, $G219 &lt; CC$6), 0, 2)+1)</f>
        <v/>
      </c>
      <c r="CD219" s="68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IF('临-进度'!M215,'临-进度'!$A215,"")</f>
        <v/>
      </c>
      <c r="B220" s="8" t="str">
        <f ca="1">IF('临-进度'!M215,'临-进度'!$B215,"")</f>
        <v/>
      </c>
      <c r="C220" s="8" t="str">
        <f ca="1">IF('临-进度'!M215,'临-进度'!$E215,"")</f>
        <v/>
      </c>
      <c r="D220" s="40" t="str">
        <f ca="1">IF('临-进度'!$M215,'临-进度'!$I215,"")</f>
        <v/>
      </c>
      <c r="E220" s="40" t="str">
        <f ca="1">IF('临-进度'!$M215,'临-进度'!$AE215,"")</f>
        <v/>
      </c>
      <c r="F220" s="40" t="str">
        <f ca="1">IF('临-进度'!$M215,'临-进度'!$J215,"")</f>
        <v/>
      </c>
      <c r="G220" s="73" t="str">
        <f ca="1">IF('临-进度'!$M215,'临-进度'!$AF215,"")</f>
        <v/>
      </c>
      <c r="H220" s="68" t="str">
        <f ca="1">INDEX({"","_","-","="},IF(OR($D220 &gt;= I$6, $E220 &lt; H$6), 0, 1)+IF(OR($F220 &gt;= I$6, $G220 &lt; H$6), 0, 2)+1)</f>
        <v/>
      </c>
      <c r="I220" s="68" t="str">
        <f ca="1">INDEX({"","_","-","="},IF(OR($D220 &gt;= J$6, $E220 &lt; I$6), 0, 1)+IF(OR($F220 &gt;= J$6, $G220 &lt; I$6), 0, 2)+1)</f>
        <v/>
      </c>
      <c r="J220" s="68" t="str">
        <f ca="1">INDEX({"","_","-","="},IF(OR($D220 &gt;= K$6, $E220 &lt; J$6), 0, 1)+IF(OR($F220 &gt;= K$6, $G220 &lt; J$6), 0, 2)+1)</f>
        <v/>
      </c>
      <c r="K220" s="68" t="str">
        <f ca="1">INDEX({"","_","-","="},IF(OR($D220 &gt;= L$6, $E220 &lt; K$6), 0, 1)+IF(OR($F220 &gt;= L$6, $G220 &lt; K$6), 0, 2)+1)</f>
        <v/>
      </c>
      <c r="L220" s="68" t="str">
        <f ca="1">INDEX({"","_","-","="},IF(OR($D220 &gt;= M$6, $E220 &lt; L$6), 0, 1)+IF(OR($F220 &gt;= M$6, $G220 &lt; L$6), 0, 2)+1)</f>
        <v/>
      </c>
      <c r="M220" s="68" t="str">
        <f ca="1">INDEX({"","_","-","="},IF(OR($D220 &gt;= N$6, $E220 &lt; M$6), 0, 1)+IF(OR($F220 &gt;= N$6, $G220 &lt; M$6), 0, 2)+1)</f>
        <v/>
      </c>
      <c r="N220" s="68" t="str">
        <f ca="1">INDEX({"","_","-","="},IF(OR($D220 &gt;= O$6, $E220 &lt; N$6), 0, 1)+IF(OR($F220 &gt;= O$6, $G220 &lt; N$6), 0, 2)+1)</f>
        <v/>
      </c>
      <c r="O220" s="68" t="str">
        <f ca="1">INDEX({"","_","-","="},IF(OR($D220 &gt;= P$6, $E220 &lt; O$6), 0, 1)+IF(OR($F220 &gt;= P$6, $G220 &lt; O$6), 0, 2)+1)</f>
        <v/>
      </c>
      <c r="P220" s="68" t="str">
        <f ca="1">INDEX({"","_","-","="},IF(OR($D220 &gt;= Q$6, $E220 &lt; P$6), 0, 1)+IF(OR($F220 &gt;= Q$6, $G220 &lt; P$6), 0, 2)+1)</f>
        <v/>
      </c>
      <c r="Q220" s="68" t="str">
        <f ca="1">INDEX({"","_","-","="},IF(OR($D220 &gt;= R$6, $E220 &lt; Q$6), 0, 1)+IF(OR($F220 &gt;= R$6, $G220 &lt; Q$6), 0, 2)+1)</f>
        <v/>
      </c>
      <c r="R220" s="68" t="str">
        <f ca="1">INDEX({"","_","-","="},IF(OR($D220 &gt;= S$6, $E220 &lt; R$6), 0, 1)+IF(OR($F220 &gt;= S$6, $G220 &lt; R$6), 0, 2)+1)</f>
        <v/>
      </c>
      <c r="S220" s="68" t="str">
        <f ca="1">INDEX({"","_","-","="},IF(OR($D220 &gt;= T$6, $E220 &lt; S$6), 0, 1)+IF(OR($F220 &gt;= T$6, $G220 &lt; S$6), 0, 2)+1)</f>
        <v/>
      </c>
      <c r="T220" s="68" t="str">
        <f ca="1">INDEX({"","_","-","="},IF(OR($D220 &gt;= U$6, $E220 &lt; T$6), 0, 1)+IF(OR($F220 &gt;= U$6, $G220 &lt; T$6), 0, 2)+1)</f>
        <v/>
      </c>
      <c r="U220" s="68" t="str">
        <f ca="1">INDEX({"","_","-","="},IF(OR($D220 &gt;= V$6, $E220 &lt; U$6), 0, 1)+IF(OR($F220 &gt;= V$6, $G220 &lt; U$6), 0, 2)+1)</f>
        <v/>
      </c>
      <c r="V220" s="68" t="str">
        <f ca="1">INDEX({"","_","-","="},IF(OR($D220 &gt;= W$6, $E220 &lt; V$6), 0, 1)+IF(OR($F220 &gt;= W$6, $G220 &lt; V$6), 0, 2)+1)</f>
        <v/>
      </c>
      <c r="W220" s="68" t="str">
        <f ca="1">INDEX({"","_","-","="},IF(OR($D220 &gt;= X$6, $E220 &lt; W$6), 0, 1)+IF(OR($F220 &gt;= X$6, $G220 &lt; W$6), 0, 2)+1)</f>
        <v/>
      </c>
      <c r="X220" s="68" t="str">
        <f ca="1">INDEX({"","_","-","="},IF(OR($D220 &gt;= Y$6, $E220 &lt; X$6), 0, 1)+IF(OR($F220 &gt;= Y$6, $G220 &lt; X$6), 0, 2)+1)</f>
        <v/>
      </c>
      <c r="Y220" s="68" t="str">
        <f ca="1">INDEX({"","_","-","="},IF(OR($D220 &gt;= Z$6, $E220 &lt; Y$6), 0, 1)+IF(OR($F220 &gt;= Z$6, $G220 &lt; Y$6), 0, 2)+1)</f>
        <v/>
      </c>
      <c r="Z220" s="68" t="str">
        <f ca="1">INDEX({"","_","-","="},IF(OR($D220 &gt;= AA$6, $E220 &lt; Z$6), 0, 1)+IF(OR($F220 &gt;= AA$6, $G220 &lt; Z$6), 0, 2)+1)</f>
        <v/>
      </c>
      <c r="AA220" s="68" t="str">
        <f ca="1">INDEX({"","_","-","="},IF(OR($D220 &gt;= AB$6, $E220 &lt; AA$6), 0, 1)+IF(OR($F220 &gt;= AB$6, $G220 &lt; AA$6), 0, 2)+1)</f>
        <v/>
      </c>
      <c r="AB220" s="68" t="str">
        <f ca="1">INDEX({"","_","-","="},IF(OR($D220 &gt;= AC$6, $E220 &lt; AB$6), 0, 1)+IF(OR($F220 &gt;= AC$6, $G220 &lt; AB$6), 0, 2)+1)</f>
        <v/>
      </c>
      <c r="AC220" s="68" t="str">
        <f ca="1">INDEX({"","_","-","="},IF(OR($D220 &gt;= AD$6, $E220 &lt; AC$6), 0, 1)+IF(OR($F220 &gt;= AD$6, $G220 &lt; AC$6), 0, 2)+1)</f>
        <v/>
      </c>
      <c r="AD220" s="68" t="str">
        <f ca="1">INDEX({"","_","-","="},IF(OR($D220 &gt;= AE$6, $E220 &lt; AD$6), 0, 1)+IF(OR($F220 &gt;= AE$6, $G220 &lt; AD$6), 0, 2)+1)</f>
        <v/>
      </c>
      <c r="AE220" s="68" t="str">
        <f ca="1">INDEX({"","_","-","="},IF(OR($D220 &gt;= AF$6, $E220 &lt; AE$6), 0, 1)+IF(OR($F220 &gt;= AF$6, $G220 &lt; AE$6), 0, 2)+1)</f>
        <v/>
      </c>
      <c r="AF220" s="68" t="str">
        <f ca="1">INDEX({"","_","-","="},IF(OR($D220 &gt;= AG$6, $E220 &lt; AF$6), 0, 1)+IF(OR($F220 &gt;= AG$6, $G220 &lt; AF$6), 0, 2)+1)</f>
        <v/>
      </c>
      <c r="AG220" s="68" t="str">
        <f ca="1">INDEX({"","_","-","="},IF(OR($D220 &gt;= AH$6, $E220 &lt; AG$6), 0, 1)+IF(OR($F220 &gt;= AH$6, $G220 &lt; AG$6), 0, 2)+1)</f>
        <v/>
      </c>
      <c r="AH220" s="68" t="str">
        <f ca="1">INDEX({"","_","-","="},IF(OR($D220 &gt;= AI$6, $E220 &lt; AH$6), 0, 1)+IF(OR($F220 &gt;= AI$6, $G220 &lt; AH$6), 0, 2)+1)</f>
        <v/>
      </c>
      <c r="AI220" s="68" t="str">
        <f ca="1">INDEX({"","_","-","="},IF(OR($D220 &gt;= AJ$6, $E220 &lt; AI$6), 0, 1)+IF(OR($F220 &gt;= AJ$6, $G220 &lt; AI$6), 0, 2)+1)</f>
        <v/>
      </c>
      <c r="AJ220" s="68" t="str">
        <f ca="1">INDEX({"","_","-","="},IF(OR($D220 &gt;= AK$6, $E220 &lt; AJ$6), 0, 1)+IF(OR($F220 &gt;= AK$6, $G220 &lt; AJ$6), 0, 2)+1)</f>
        <v/>
      </c>
      <c r="AK220" s="68" t="str">
        <f ca="1">INDEX({"","_","-","="},IF(OR($D220 &gt;= AL$6, $E220 &lt; AK$6), 0, 1)+IF(OR($F220 &gt;= AL$6, $G220 &lt; AK$6), 0, 2)+1)</f>
        <v/>
      </c>
      <c r="AL220" s="68" t="str">
        <f ca="1">INDEX({"","_","-","="},IF(OR($D220 &gt;= AM$6, $E220 &lt; AL$6), 0, 1)+IF(OR($F220 &gt;= AM$6, $G220 &lt; AL$6), 0, 2)+1)</f>
        <v/>
      </c>
      <c r="AM220" s="68" t="str">
        <f ca="1">INDEX({"","_","-","="},IF(OR($D220 &gt;= AN$6, $E220 &lt; AM$6), 0, 1)+IF(OR($F220 &gt;= AN$6, $G220 &lt; AM$6), 0, 2)+1)</f>
        <v/>
      </c>
      <c r="AN220" s="68" t="str">
        <f ca="1">INDEX({"","_","-","="},IF(OR($D220 &gt;= AO$6, $E220 &lt; AN$6), 0, 1)+IF(OR($F220 &gt;= AO$6, $G220 &lt; AN$6), 0, 2)+1)</f>
        <v/>
      </c>
      <c r="AO220" s="68" t="str">
        <f ca="1">INDEX({"","_","-","="},IF(OR($D220 &gt;= AP$6, $E220 &lt; AO$6), 0, 1)+IF(OR($F220 &gt;= AP$6, $G220 &lt; AO$6), 0, 2)+1)</f>
        <v/>
      </c>
      <c r="AP220" s="68" t="str">
        <f ca="1">INDEX({"","_","-","="},IF(OR($D220 &gt;= AQ$6, $E220 &lt; AP$6), 0, 1)+IF(OR($F220 &gt;= AQ$6, $G220 &lt; AP$6), 0, 2)+1)</f>
        <v/>
      </c>
      <c r="AQ220" s="68" t="str">
        <f ca="1">INDEX({"","_","-","="},IF(OR($D220 &gt;= AR$6, $E220 &lt; AQ$6), 0, 1)+IF(OR($F220 &gt;= AR$6, $G220 &lt; AQ$6), 0, 2)+1)</f>
        <v/>
      </c>
      <c r="AR220" s="68" t="str">
        <f ca="1">INDEX({"","_","-","="},IF(OR($D220 &gt;= AS$6, $E220 &lt; AR$6), 0, 1)+IF(OR($F220 &gt;= AS$6, $G220 &lt; AR$6), 0, 2)+1)</f>
        <v/>
      </c>
      <c r="AS220" s="68" t="str">
        <f ca="1">INDEX({"","_","-","="},IF(OR($D220 &gt;= AT$6, $E220 &lt; AS$6), 0, 1)+IF(OR($F220 &gt;= AT$6, $G220 &lt; AS$6), 0, 2)+1)</f>
        <v/>
      </c>
      <c r="AT220" s="68" t="str">
        <f ca="1">INDEX({"","_","-","="},IF(OR($D220 &gt;= AU$6, $E220 &lt; AT$6), 0, 1)+IF(OR($F220 &gt;= AU$6, $G220 &lt; AT$6), 0, 2)+1)</f>
        <v/>
      </c>
      <c r="AU220" s="68" t="str">
        <f ca="1">INDEX({"","_","-","="},IF(OR($D220 &gt;= AV$6, $E220 &lt; AU$6), 0, 1)+IF(OR($F220 &gt;= AV$6, $G220 &lt; AU$6), 0, 2)+1)</f>
        <v/>
      </c>
      <c r="AV220" s="68" t="str">
        <f ca="1">INDEX({"","_","-","="},IF(OR($D220 &gt;= AW$6, $E220 &lt; AV$6), 0, 1)+IF(OR($F220 &gt;= AW$6, $G220 &lt; AV$6), 0, 2)+1)</f>
        <v/>
      </c>
      <c r="AW220" s="68" t="str">
        <f ca="1">INDEX({"","_","-","="},IF(OR($D220 &gt;= AX$6, $E220 &lt; AW$6), 0, 1)+IF(OR($F220 &gt;= AX$6, $G220 &lt; AW$6), 0, 2)+1)</f>
        <v/>
      </c>
      <c r="AX220" s="68" t="str">
        <f ca="1">INDEX({"","_","-","="},IF(OR($D220 &gt;= AY$6, $E220 &lt; AX$6), 0, 1)+IF(OR($F220 &gt;= AY$6, $G220 &lt; AX$6), 0, 2)+1)</f>
        <v/>
      </c>
      <c r="AY220" s="68" t="str">
        <f ca="1">INDEX({"","_","-","="},IF(OR($D220 &gt;= AZ$6, $E220 &lt; AY$6), 0, 1)+IF(OR($F220 &gt;= AZ$6, $G220 &lt; AY$6), 0, 2)+1)</f>
        <v/>
      </c>
      <c r="AZ220" s="68" t="str">
        <f ca="1">INDEX({"","_","-","="},IF(OR($D220 &gt;= BA$6, $E220 &lt; AZ$6), 0, 1)+IF(OR($F220 &gt;= BA$6, $G220 &lt; AZ$6), 0, 2)+1)</f>
        <v/>
      </c>
      <c r="BA220" s="68" t="str">
        <f ca="1">INDEX({"","_","-","="},IF(OR($D220 &gt;= BB$6, $E220 &lt; BA$6), 0, 1)+IF(OR($F220 &gt;= BB$6, $G220 &lt; BA$6), 0, 2)+1)</f>
        <v/>
      </c>
      <c r="BB220" s="68" t="str">
        <f ca="1">INDEX({"","_","-","="},IF(OR($D220 &gt;= BC$6, $E220 &lt; BB$6), 0, 1)+IF(OR($F220 &gt;= BC$6, $G220 &lt; BB$6), 0, 2)+1)</f>
        <v/>
      </c>
      <c r="BC220" s="68" t="str">
        <f ca="1">INDEX({"","_","-","="},IF(OR($D220 &gt;= BD$6, $E220 &lt; BC$6), 0, 1)+IF(OR($F220 &gt;= BD$6, $G220 &lt; BC$6), 0, 2)+1)</f>
        <v/>
      </c>
      <c r="BD220" s="68" t="str">
        <f ca="1">INDEX({"","_","-","="},IF(OR($D220 &gt;= BE$6, $E220 &lt; BD$6), 0, 1)+IF(OR($F220 &gt;= BE$6, $G220 &lt; BD$6), 0, 2)+1)</f>
        <v/>
      </c>
      <c r="BE220" s="68" t="str">
        <f ca="1">INDEX({"","_","-","="},IF(OR($D220 &gt;= BF$6, $E220 &lt; BE$6), 0, 1)+IF(OR($F220 &gt;= BF$6, $G220 &lt; BE$6), 0, 2)+1)</f>
        <v/>
      </c>
      <c r="BF220" s="68" t="str">
        <f ca="1">INDEX({"","_","-","="},IF(OR($D220 &gt;= BG$6, $E220 &lt; BF$6), 0, 1)+IF(OR($F220 &gt;= BG$6, $G220 &lt; BF$6), 0, 2)+1)</f>
        <v/>
      </c>
      <c r="BG220" s="68" t="str">
        <f ca="1">INDEX({"","_","-","="},IF(OR($D220 &gt;= BH$6, $E220 &lt; BG$6), 0, 1)+IF(OR($F220 &gt;= BH$6, $G220 &lt; BG$6), 0, 2)+1)</f>
        <v/>
      </c>
      <c r="BH220" s="68" t="str">
        <f ca="1">INDEX({"","_","-","="},IF(OR($D220 &gt;= BI$6, $E220 &lt; BH$6), 0, 1)+IF(OR($F220 &gt;= BI$6, $G220 &lt; BH$6), 0, 2)+1)</f>
        <v/>
      </c>
      <c r="BI220" s="68" t="str">
        <f ca="1">INDEX({"","_","-","="},IF(OR($D220 &gt;= BJ$6, $E220 &lt; BI$6), 0, 1)+IF(OR($F220 &gt;= BJ$6, $G220 &lt; BI$6), 0, 2)+1)</f>
        <v/>
      </c>
      <c r="BJ220" s="68" t="str">
        <f ca="1">INDEX({"","_","-","="},IF(OR($D220 &gt;= BK$6, $E220 &lt; BJ$6), 0, 1)+IF(OR($F220 &gt;= BK$6, $G220 &lt; BJ$6), 0, 2)+1)</f>
        <v/>
      </c>
      <c r="BK220" s="68" t="str">
        <f ca="1">INDEX({"","_","-","="},IF(OR($D220 &gt;= BL$6, $E220 &lt; BK$6), 0, 1)+IF(OR($F220 &gt;= BL$6, $G220 &lt; BK$6), 0, 2)+1)</f>
        <v/>
      </c>
      <c r="BL220" s="68" t="str">
        <f ca="1">INDEX({"","_","-","="},IF(OR($D220 &gt;= BM$6, $E220 &lt; BL$6), 0, 1)+IF(OR($F220 &gt;= BM$6, $G220 &lt; BL$6), 0, 2)+1)</f>
        <v/>
      </c>
      <c r="BM220" s="68" t="str">
        <f ca="1">INDEX({"","_","-","="},IF(OR($D220 &gt;= BN$6, $E220 &lt; BM$6), 0, 1)+IF(OR($F220 &gt;= BN$6, $G220 &lt; BM$6), 0, 2)+1)</f>
        <v/>
      </c>
      <c r="BN220" s="68" t="str">
        <f ca="1">INDEX({"","_","-","="},IF(OR($D220 &gt;= BO$6, $E220 &lt; BN$6), 0, 1)+IF(OR($F220 &gt;= BO$6, $G220 &lt; BN$6), 0, 2)+1)</f>
        <v/>
      </c>
      <c r="BO220" s="68" t="str">
        <f ca="1">INDEX({"","_","-","="},IF(OR($D220 &gt;= BP$6, $E220 &lt; BO$6), 0, 1)+IF(OR($F220 &gt;= BP$6, $G220 &lt; BO$6), 0, 2)+1)</f>
        <v/>
      </c>
      <c r="BP220" s="68" t="str">
        <f ca="1">INDEX({"","_","-","="},IF(OR($D220 &gt;= BQ$6, $E220 &lt; BP$6), 0, 1)+IF(OR($F220 &gt;= BQ$6, $G220 &lt; BP$6), 0, 2)+1)</f>
        <v/>
      </c>
      <c r="BQ220" s="68" t="str">
        <f ca="1">INDEX({"","_","-","="},IF(OR($D220 &gt;= BR$6, $E220 &lt; BQ$6), 0, 1)+IF(OR($F220 &gt;= BR$6, $G220 &lt; BQ$6), 0, 2)+1)</f>
        <v/>
      </c>
      <c r="BR220" s="68" t="str">
        <f ca="1">INDEX({"","_","-","="},IF(OR($D220 &gt;= BS$6, $E220 &lt; BR$6), 0, 1)+IF(OR($F220 &gt;= BS$6, $G220 &lt; BR$6), 0, 2)+1)</f>
        <v/>
      </c>
      <c r="BS220" s="68" t="str">
        <f ca="1">INDEX({"","_","-","="},IF(OR($D220 &gt;= BT$6, $E220 &lt; BS$6), 0, 1)+IF(OR($F220 &gt;= BT$6, $G220 &lt; BS$6), 0, 2)+1)</f>
        <v/>
      </c>
      <c r="BT220" s="68" t="str">
        <f ca="1">INDEX({"","_","-","="},IF(OR($D220 &gt;= BU$6, $E220 &lt; BT$6), 0, 1)+IF(OR($F220 &gt;= BU$6, $G220 &lt; BT$6), 0, 2)+1)</f>
        <v/>
      </c>
      <c r="BU220" s="68" t="str">
        <f ca="1">INDEX({"","_","-","="},IF(OR($D220 &gt;= BV$6, $E220 &lt; BU$6), 0, 1)+IF(OR($F220 &gt;= BV$6, $G220 &lt; BU$6), 0, 2)+1)</f>
        <v/>
      </c>
      <c r="BV220" s="68" t="str">
        <f ca="1">INDEX({"","_","-","="},IF(OR($D220 &gt;= BW$6, $E220 &lt; BV$6), 0, 1)+IF(OR($F220 &gt;= BW$6, $G220 &lt; BV$6), 0, 2)+1)</f>
        <v/>
      </c>
      <c r="BW220" s="68" t="str">
        <f ca="1">INDEX({"","_","-","="},IF(OR($D220 &gt;= BX$6, $E220 &lt; BW$6), 0, 1)+IF(OR($F220 &gt;= BX$6, $G220 &lt; BW$6), 0, 2)+1)</f>
        <v/>
      </c>
      <c r="BX220" s="68" t="str">
        <f ca="1">INDEX({"","_","-","="},IF(OR($D220 &gt;= BY$6, $E220 &lt; BX$6), 0, 1)+IF(OR($F220 &gt;= BY$6, $G220 &lt; BX$6), 0, 2)+1)</f>
        <v/>
      </c>
      <c r="BY220" s="68" t="str">
        <f ca="1">INDEX({"","_","-","="},IF(OR($D220 &gt;= BZ$6, $E220 &lt; BY$6), 0, 1)+IF(OR($F220 &gt;= BZ$6, $G220 &lt; BY$6), 0, 2)+1)</f>
        <v/>
      </c>
      <c r="BZ220" s="68" t="str">
        <f ca="1">INDEX({"","_","-","="},IF(OR($D220 &gt;= CA$6, $E220 &lt; BZ$6), 0, 1)+IF(OR($F220 &gt;= CA$6, $G220 &lt; BZ$6), 0, 2)+1)</f>
        <v/>
      </c>
      <c r="CA220" s="68" t="str">
        <f ca="1">INDEX({"","_","-","="},IF(OR($D220 &gt;= CB$6, $E220 &lt; CA$6), 0, 1)+IF(OR($F220 &gt;= CB$6, $G220 &lt; CA$6), 0, 2)+1)</f>
        <v/>
      </c>
      <c r="CB220" s="68" t="str">
        <f ca="1">INDEX({"","_","-","="},IF(OR($D220 &gt;= CC$6, $E220 &lt; CB$6), 0, 1)+IF(OR($F220 &gt;= CC$6, $G220 &lt; CB$6), 0, 2)+1)</f>
        <v/>
      </c>
      <c r="CC220" s="68" t="str">
        <f ca="1">INDEX({"","_","-","="},IF(OR($D220 &gt;= CD$6, $E220 &lt; CC$6), 0, 1)+IF(OR($F220 &gt;= CD$6, $G220 &lt; CC$6), 0, 2)+1)</f>
        <v/>
      </c>
      <c r="CD220" s="68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IF('临-进度'!M216,'临-进度'!$A216,"")</f>
        <v/>
      </c>
      <c r="B221" s="8" t="str">
        <f ca="1">IF('临-进度'!M216,'临-进度'!$B216,"")</f>
        <v/>
      </c>
      <c r="C221" s="8" t="str">
        <f ca="1">IF('临-进度'!M216,'临-进度'!$E216,"")</f>
        <v/>
      </c>
      <c r="D221" s="40" t="str">
        <f ca="1">IF('临-进度'!$M216,'临-进度'!$I216,"")</f>
        <v/>
      </c>
      <c r="E221" s="40" t="str">
        <f ca="1">IF('临-进度'!$M216,'临-进度'!$AE216,"")</f>
        <v/>
      </c>
      <c r="F221" s="40" t="str">
        <f ca="1">IF('临-进度'!$M216,'临-进度'!$J216,"")</f>
        <v/>
      </c>
      <c r="G221" s="73" t="str">
        <f ca="1">IF('临-进度'!$M216,'临-进度'!$AF216,"")</f>
        <v/>
      </c>
      <c r="H221" s="68" t="str">
        <f ca="1">INDEX({"","_","-","="},IF(OR($D221 &gt;= I$6, $E221 &lt; H$6), 0, 1)+IF(OR($F221 &gt;= I$6, $G221 &lt; H$6), 0, 2)+1)</f>
        <v/>
      </c>
      <c r="I221" s="68" t="str">
        <f ca="1">INDEX({"","_","-","="},IF(OR($D221 &gt;= J$6, $E221 &lt; I$6), 0, 1)+IF(OR($F221 &gt;= J$6, $G221 &lt; I$6), 0, 2)+1)</f>
        <v/>
      </c>
      <c r="J221" s="68" t="str">
        <f ca="1">INDEX({"","_","-","="},IF(OR($D221 &gt;= K$6, $E221 &lt; J$6), 0, 1)+IF(OR($F221 &gt;= K$6, $G221 &lt; J$6), 0, 2)+1)</f>
        <v/>
      </c>
      <c r="K221" s="68" t="str">
        <f ca="1">INDEX({"","_","-","="},IF(OR($D221 &gt;= L$6, $E221 &lt; K$6), 0, 1)+IF(OR($F221 &gt;= L$6, $G221 &lt; K$6), 0, 2)+1)</f>
        <v/>
      </c>
      <c r="L221" s="68" t="str">
        <f ca="1">INDEX({"","_","-","="},IF(OR($D221 &gt;= M$6, $E221 &lt; L$6), 0, 1)+IF(OR($F221 &gt;= M$6, $G221 &lt; L$6), 0, 2)+1)</f>
        <v/>
      </c>
      <c r="M221" s="68" t="str">
        <f ca="1">INDEX({"","_","-","="},IF(OR($D221 &gt;= N$6, $E221 &lt; M$6), 0, 1)+IF(OR($F221 &gt;= N$6, $G221 &lt; M$6), 0, 2)+1)</f>
        <v/>
      </c>
      <c r="N221" s="68" t="str">
        <f ca="1">INDEX({"","_","-","="},IF(OR($D221 &gt;= O$6, $E221 &lt; N$6), 0, 1)+IF(OR($F221 &gt;= O$6, $G221 &lt; N$6), 0, 2)+1)</f>
        <v/>
      </c>
      <c r="O221" s="68" t="str">
        <f ca="1">INDEX({"","_","-","="},IF(OR($D221 &gt;= P$6, $E221 &lt; O$6), 0, 1)+IF(OR($F221 &gt;= P$6, $G221 &lt; O$6), 0, 2)+1)</f>
        <v/>
      </c>
      <c r="P221" s="68" t="str">
        <f ca="1">INDEX({"","_","-","="},IF(OR($D221 &gt;= Q$6, $E221 &lt; P$6), 0, 1)+IF(OR($F221 &gt;= Q$6, $G221 &lt; P$6), 0, 2)+1)</f>
        <v/>
      </c>
      <c r="Q221" s="68" t="str">
        <f ca="1">INDEX({"","_","-","="},IF(OR($D221 &gt;= R$6, $E221 &lt; Q$6), 0, 1)+IF(OR($F221 &gt;= R$6, $G221 &lt; Q$6), 0, 2)+1)</f>
        <v/>
      </c>
      <c r="R221" s="68" t="str">
        <f ca="1">INDEX({"","_","-","="},IF(OR($D221 &gt;= S$6, $E221 &lt; R$6), 0, 1)+IF(OR($F221 &gt;= S$6, $G221 &lt; R$6), 0, 2)+1)</f>
        <v/>
      </c>
      <c r="S221" s="68" t="str">
        <f ca="1">INDEX({"","_","-","="},IF(OR($D221 &gt;= T$6, $E221 &lt; S$6), 0, 1)+IF(OR($F221 &gt;= T$6, $G221 &lt; S$6), 0, 2)+1)</f>
        <v/>
      </c>
      <c r="T221" s="68" t="str">
        <f ca="1">INDEX({"","_","-","="},IF(OR($D221 &gt;= U$6, $E221 &lt; T$6), 0, 1)+IF(OR($F221 &gt;= U$6, $G221 &lt; T$6), 0, 2)+1)</f>
        <v/>
      </c>
      <c r="U221" s="68" t="str">
        <f ca="1">INDEX({"","_","-","="},IF(OR($D221 &gt;= V$6, $E221 &lt; U$6), 0, 1)+IF(OR($F221 &gt;= V$6, $G221 &lt; U$6), 0, 2)+1)</f>
        <v/>
      </c>
      <c r="V221" s="68" t="str">
        <f ca="1">INDEX({"","_","-","="},IF(OR($D221 &gt;= W$6, $E221 &lt; V$6), 0, 1)+IF(OR($F221 &gt;= W$6, $G221 &lt; V$6), 0, 2)+1)</f>
        <v/>
      </c>
      <c r="W221" s="68" t="str">
        <f ca="1">INDEX({"","_","-","="},IF(OR($D221 &gt;= X$6, $E221 &lt; W$6), 0, 1)+IF(OR($F221 &gt;= X$6, $G221 &lt; W$6), 0, 2)+1)</f>
        <v/>
      </c>
      <c r="X221" s="68" t="str">
        <f ca="1">INDEX({"","_","-","="},IF(OR($D221 &gt;= Y$6, $E221 &lt; X$6), 0, 1)+IF(OR($F221 &gt;= Y$6, $G221 &lt; X$6), 0, 2)+1)</f>
        <v/>
      </c>
      <c r="Y221" s="68" t="str">
        <f ca="1">INDEX({"","_","-","="},IF(OR($D221 &gt;= Z$6, $E221 &lt; Y$6), 0, 1)+IF(OR($F221 &gt;= Z$6, $G221 &lt; Y$6), 0, 2)+1)</f>
        <v/>
      </c>
      <c r="Z221" s="68" t="str">
        <f ca="1">INDEX({"","_","-","="},IF(OR($D221 &gt;= AA$6, $E221 &lt; Z$6), 0, 1)+IF(OR($F221 &gt;= AA$6, $G221 &lt; Z$6), 0, 2)+1)</f>
        <v/>
      </c>
      <c r="AA221" s="68" t="str">
        <f ca="1">INDEX({"","_","-","="},IF(OR($D221 &gt;= AB$6, $E221 &lt; AA$6), 0, 1)+IF(OR($F221 &gt;= AB$6, $G221 &lt; AA$6), 0, 2)+1)</f>
        <v/>
      </c>
      <c r="AB221" s="68" t="str">
        <f ca="1">INDEX({"","_","-","="},IF(OR($D221 &gt;= AC$6, $E221 &lt; AB$6), 0, 1)+IF(OR($F221 &gt;= AC$6, $G221 &lt; AB$6), 0, 2)+1)</f>
        <v/>
      </c>
      <c r="AC221" s="68" t="str">
        <f ca="1">INDEX({"","_","-","="},IF(OR($D221 &gt;= AD$6, $E221 &lt; AC$6), 0, 1)+IF(OR($F221 &gt;= AD$6, $G221 &lt; AC$6), 0, 2)+1)</f>
        <v/>
      </c>
      <c r="AD221" s="68" t="str">
        <f ca="1">INDEX({"","_","-","="},IF(OR($D221 &gt;= AE$6, $E221 &lt; AD$6), 0, 1)+IF(OR($F221 &gt;= AE$6, $G221 &lt; AD$6), 0, 2)+1)</f>
        <v/>
      </c>
      <c r="AE221" s="68" t="str">
        <f ca="1">INDEX({"","_","-","="},IF(OR($D221 &gt;= AF$6, $E221 &lt; AE$6), 0, 1)+IF(OR($F221 &gt;= AF$6, $G221 &lt; AE$6), 0, 2)+1)</f>
        <v/>
      </c>
      <c r="AF221" s="68" t="str">
        <f ca="1">INDEX({"","_","-","="},IF(OR($D221 &gt;= AG$6, $E221 &lt; AF$6), 0, 1)+IF(OR($F221 &gt;= AG$6, $G221 &lt; AF$6), 0, 2)+1)</f>
        <v/>
      </c>
      <c r="AG221" s="68" t="str">
        <f ca="1">INDEX({"","_","-","="},IF(OR($D221 &gt;= AH$6, $E221 &lt; AG$6), 0, 1)+IF(OR($F221 &gt;= AH$6, $G221 &lt; AG$6), 0, 2)+1)</f>
        <v/>
      </c>
      <c r="AH221" s="68" t="str">
        <f ca="1">INDEX({"","_","-","="},IF(OR($D221 &gt;= AI$6, $E221 &lt; AH$6), 0, 1)+IF(OR($F221 &gt;= AI$6, $G221 &lt; AH$6), 0, 2)+1)</f>
        <v/>
      </c>
      <c r="AI221" s="68" t="str">
        <f ca="1">INDEX({"","_","-","="},IF(OR($D221 &gt;= AJ$6, $E221 &lt; AI$6), 0, 1)+IF(OR($F221 &gt;= AJ$6, $G221 &lt; AI$6), 0, 2)+1)</f>
        <v/>
      </c>
      <c r="AJ221" s="68" t="str">
        <f ca="1">INDEX({"","_","-","="},IF(OR($D221 &gt;= AK$6, $E221 &lt; AJ$6), 0, 1)+IF(OR($F221 &gt;= AK$6, $G221 &lt; AJ$6), 0, 2)+1)</f>
        <v/>
      </c>
      <c r="AK221" s="68" t="str">
        <f ca="1">INDEX({"","_","-","="},IF(OR($D221 &gt;= AL$6, $E221 &lt; AK$6), 0, 1)+IF(OR($F221 &gt;= AL$6, $G221 &lt; AK$6), 0, 2)+1)</f>
        <v/>
      </c>
      <c r="AL221" s="68" t="str">
        <f ca="1">INDEX({"","_","-","="},IF(OR($D221 &gt;= AM$6, $E221 &lt; AL$6), 0, 1)+IF(OR($F221 &gt;= AM$6, $G221 &lt; AL$6), 0, 2)+1)</f>
        <v/>
      </c>
      <c r="AM221" s="68" t="str">
        <f ca="1">INDEX({"","_","-","="},IF(OR($D221 &gt;= AN$6, $E221 &lt; AM$6), 0, 1)+IF(OR($F221 &gt;= AN$6, $G221 &lt; AM$6), 0, 2)+1)</f>
        <v/>
      </c>
      <c r="AN221" s="68" t="str">
        <f ca="1">INDEX({"","_","-","="},IF(OR($D221 &gt;= AO$6, $E221 &lt; AN$6), 0, 1)+IF(OR($F221 &gt;= AO$6, $G221 &lt; AN$6), 0, 2)+1)</f>
        <v/>
      </c>
      <c r="AO221" s="68" t="str">
        <f ca="1">INDEX({"","_","-","="},IF(OR($D221 &gt;= AP$6, $E221 &lt; AO$6), 0, 1)+IF(OR($F221 &gt;= AP$6, $G221 &lt; AO$6), 0, 2)+1)</f>
        <v/>
      </c>
      <c r="AP221" s="68" t="str">
        <f ca="1">INDEX({"","_","-","="},IF(OR($D221 &gt;= AQ$6, $E221 &lt; AP$6), 0, 1)+IF(OR($F221 &gt;= AQ$6, $G221 &lt; AP$6), 0, 2)+1)</f>
        <v/>
      </c>
      <c r="AQ221" s="68" t="str">
        <f ca="1">INDEX({"","_","-","="},IF(OR($D221 &gt;= AR$6, $E221 &lt; AQ$6), 0, 1)+IF(OR($F221 &gt;= AR$6, $G221 &lt; AQ$6), 0, 2)+1)</f>
        <v/>
      </c>
      <c r="AR221" s="68" t="str">
        <f ca="1">INDEX({"","_","-","="},IF(OR($D221 &gt;= AS$6, $E221 &lt; AR$6), 0, 1)+IF(OR($F221 &gt;= AS$6, $G221 &lt; AR$6), 0, 2)+1)</f>
        <v/>
      </c>
      <c r="AS221" s="68" t="str">
        <f ca="1">INDEX({"","_","-","="},IF(OR($D221 &gt;= AT$6, $E221 &lt; AS$6), 0, 1)+IF(OR($F221 &gt;= AT$6, $G221 &lt; AS$6), 0, 2)+1)</f>
        <v/>
      </c>
      <c r="AT221" s="68" t="str">
        <f ca="1">INDEX({"","_","-","="},IF(OR($D221 &gt;= AU$6, $E221 &lt; AT$6), 0, 1)+IF(OR($F221 &gt;= AU$6, $G221 &lt; AT$6), 0, 2)+1)</f>
        <v/>
      </c>
      <c r="AU221" s="68" t="str">
        <f ca="1">INDEX({"","_","-","="},IF(OR($D221 &gt;= AV$6, $E221 &lt; AU$6), 0, 1)+IF(OR($F221 &gt;= AV$6, $G221 &lt; AU$6), 0, 2)+1)</f>
        <v/>
      </c>
      <c r="AV221" s="68" t="str">
        <f ca="1">INDEX({"","_","-","="},IF(OR($D221 &gt;= AW$6, $E221 &lt; AV$6), 0, 1)+IF(OR($F221 &gt;= AW$6, $G221 &lt; AV$6), 0, 2)+1)</f>
        <v/>
      </c>
      <c r="AW221" s="68" t="str">
        <f ca="1">INDEX({"","_","-","="},IF(OR($D221 &gt;= AX$6, $E221 &lt; AW$6), 0, 1)+IF(OR($F221 &gt;= AX$6, $G221 &lt; AW$6), 0, 2)+1)</f>
        <v/>
      </c>
      <c r="AX221" s="68" t="str">
        <f ca="1">INDEX({"","_","-","="},IF(OR($D221 &gt;= AY$6, $E221 &lt; AX$6), 0, 1)+IF(OR($F221 &gt;= AY$6, $G221 &lt; AX$6), 0, 2)+1)</f>
        <v/>
      </c>
      <c r="AY221" s="68" t="str">
        <f ca="1">INDEX({"","_","-","="},IF(OR($D221 &gt;= AZ$6, $E221 &lt; AY$6), 0, 1)+IF(OR($F221 &gt;= AZ$6, $G221 &lt; AY$6), 0, 2)+1)</f>
        <v/>
      </c>
      <c r="AZ221" s="68" t="str">
        <f ca="1">INDEX({"","_","-","="},IF(OR($D221 &gt;= BA$6, $E221 &lt; AZ$6), 0, 1)+IF(OR($F221 &gt;= BA$6, $G221 &lt; AZ$6), 0, 2)+1)</f>
        <v/>
      </c>
      <c r="BA221" s="68" t="str">
        <f ca="1">INDEX({"","_","-","="},IF(OR($D221 &gt;= BB$6, $E221 &lt; BA$6), 0, 1)+IF(OR($F221 &gt;= BB$6, $G221 &lt; BA$6), 0, 2)+1)</f>
        <v/>
      </c>
      <c r="BB221" s="68" t="str">
        <f ca="1">INDEX({"","_","-","="},IF(OR($D221 &gt;= BC$6, $E221 &lt; BB$6), 0, 1)+IF(OR($F221 &gt;= BC$6, $G221 &lt; BB$6), 0, 2)+1)</f>
        <v/>
      </c>
      <c r="BC221" s="68" t="str">
        <f ca="1">INDEX({"","_","-","="},IF(OR($D221 &gt;= BD$6, $E221 &lt; BC$6), 0, 1)+IF(OR($F221 &gt;= BD$6, $G221 &lt; BC$6), 0, 2)+1)</f>
        <v/>
      </c>
      <c r="BD221" s="68" t="str">
        <f ca="1">INDEX({"","_","-","="},IF(OR($D221 &gt;= BE$6, $E221 &lt; BD$6), 0, 1)+IF(OR($F221 &gt;= BE$6, $G221 &lt; BD$6), 0, 2)+1)</f>
        <v/>
      </c>
      <c r="BE221" s="68" t="str">
        <f ca="1">INDEX({"","_","-","="},IF(OR($D221 &gt;= BF$6, $E221 &lt; BE$6), 0, 1)+IF(OR($F221 &gt;= BF$6, $G221 &lt; BE$6), 0, 2)+1)</f>
        <v/>
      </c>
      <c r="BF221" s="68" t="str">
        <f ca="1">INDEX({"","_","-","="},IF(OR($D221 &gt;= BG$6, $E221 &lt; BF$6), 0, 1)+IF(OR($F221 &gt;= BG$6, $G221 &lt; BF$6), 0, 2)+1)</f>
        <v/>
      </c>
      <c r="BG221" s="68" t="str">
        <f ca="1">INDEX({"","_","-","="},IF(OR($D221 &gt;= BH$6, $E221 &lt; BG$6), 0, 1)+IF(OR($F221 &gt;= BH$6, $G221 &lt; BG$6), 0, 2)+1)</f>
        <v/>
      </c>
      <c r="BH221" s="68" t="str">
        <f ca="1">INDEX({"","_","-","="},IF(OR($D221 &gt;= BI$6, $E221 &lt; BH$6), 0, 1)+IF(OR($F221 &gt;= BI$6, $G221 &lt; BH$6), 0, 2)+1)</f>
        <v/>
      </c>
      <c r="BI221" s="68" t="str">
        <f ca="1">INDEX({"","_","-","="},IF(OR($D221 &gt;= BJ$6, $E221 &lt; BI$6), 0, 1)+IF(OR($F221 &gt;= BJ$6, $G221 &lt; BI$6), 0, 2)+1)</f>
        <v/>
      </c>
      <c r="BJ221" s="68" t="str">
        <f ca="1">INDEX({"","_","-","="},IF(OR($D221 &gt;= BK$6, $E221 &lt; BJ$6), 0, 1)+IF(OR($F221 &gt;= BK$6, $G221 &lt; BJ$6), 0, 2)+1)</f>
        <v/>
      </c>
      <c r="BK221" s="68" t="str">
        <f ca="1">INDEX({"","_","-","="},IF(OR($D221 &gt;= BL$6, $E221 &lt; BK$6), 0, 1)+IF(OR($F221 &gt;= BL$6, $G221 &lt; BK$6), 0, 2)+1)</f>
        <v/>
      </c>
      <c r="BL221" s="68" t="str">
        <f ca="1">INDEX({"","_","-","="},IF(OR($D221 &gt;= BM$6, $E221 &lt; BL$6), 0, 1)+IF(OR($F221 &gt;= BM$6, $G221 &lt; BL$6), 0, 2)+1)</f>
        <v/>
      </c>
      <c r="BM221" s="68" t="str">
        <f ca="1">INDEX({"","_","-","="},IF(OR($D221 &gt;= BN$6, $E221 &lt; BM$6), 0, 1)+IF(OR($F221 &gt;= BN$6, $G221 &lt; BM$6), 0, 2)+1)</f>
        <v/>
      </c>
      <c r="BN221" s="68" t="str">
        <f ca="1">INDEX({"","_","-","="},IF(OR($D221 &gt;= BO$6, $E221 &lt; BN$6), 0, 1)+IF(OR($F221 &gt;= BO$6, $G221 &lt; BN$6), 0, 2)+1)</f>
        <v/>
      </c>
      <c r="BO221" s="68" t="str">
        <f ca="1">INDEX({"","_","-","="},IF(OR($D221 &gt;= BP$6, $E221 &lt; BO$6), 0, 1)+IF(OR($F221 &gt;= BP$6, $G221 &lt; BO$6), 0, 2)+1)</f>
        <v/>
      </c>
      <c r="BP221" s="68" t="str">
        <f ca="1">INDEX({"","_","-","="},IF(OR($D221 &gt;= BQ$6, $E221 &lt; BP$6), 0, 1)+IF(OR($F221 &gt;= BQ$6, $G221 &lt; BP$6), 0, 2)+1)</f>
        <v/>
      </c>
      <c r="BQ221" s="68" t="str">
        <f ca="1">INDEX({"","_","-","="},IF(OR($D221 &gt;= BR$6, $E221 &lt; BQ$6), 0, 1)+IF(OR($F221 &gt;= BR$6, $G221 &lt; BQ$6), 0, 2)+1)</f>
        <v/>
      </c>
      <c r="BR221" s="68" t="str">
        <f ca="1">INDEX({"","_","-","="},IF(OR($D221 &gt;= BS$6, $E221 &lt; BR$6), 0, 1)+IF(OR($F221 &gt;= BS$6, $G221 &lt; BR$6), 0, 2)+1)</f>
        <v/>
      </c>
      <c r="BS221" s="68" t="str">
        <f ca="1">INDEX({"","_","-","="},IF(OR($D221 &gt;= BT$6, $E221 &lt; BS$6), 0, 1)+IF(OR($F221 &gt;= BT$6, $G221 &lt; BS$6), 0, 2)+1)</f>
        <v/>
      </c>
      <c r="BT221" s="68" t="str">
        <f ca="1">INDEX({"","_","-","="},IF(OR($D221 &gt;= BU$6, $E221 &lt; BT$6), 0, 1)+IF(OR($F221 &gt;= BU$6, $G221 &lt; BT$6), 0, 2)+1)</f>
        <v/>
      </c>
      <c r="BU221" s="68" t="str">
        <f ca="1">INDEX({"","_","-","="},IF(OR($D221 &gt;= BV$6, $E221 &lt; BU$6), 0, 1)+IF(OR($F221 &gt;= BV$6, $G221 &lt; BU$6), 0, 2)+1)</f>
        <v/>
      </c>
      <c r="BV221" s="68" t="str">
        <f ca="1">INDEX({"","_","-","="},IF(OR($D221 &gt;= BW$6, $E221 &lt; BV$6), 0, 1)+IF(OR($F221 &gt;= BW$6, $G221 &lt; BV$6), 0, 2)+1)</f>
        <v/>
      </c>
      <c r="BW221" s="68" t="str">
        <f ca="1">INDEX({"","_","-","="},IF(OR($D221 &gt;= BX$6, $E221 &lt; BW$6), 0, 1)+IF(OR($F221 &gt;= BX$6, $G221 &lt; BW$6), 0, 2)+1)</f>
        <v/>
      </c>
      <c r="BX221" s="68" t="str">
        <f ca="1">INDEX({"","_","-","="},IF(OR($D221 &gt;= BY$6, $E221 &lt; BX$6), 0, 1)+IF(OR($F221 &gt;= BY$6, $G221 &lt; BX$6), 0, 2)+1)</f>
        <v/>
      </c>
      <c r="BY221" s="68" t="str">
        <f ca="1">INDEX({"","_","-","="},IF(OR($D221 &gt;= BZ$6, $E221 &lt; BY$6), 0, 1)+IF(OR($F221 &gt;= BZ$6, $G221 &lt; BY$6), 0, 2)+1)</f>
        <v/>
      </c>
      <c r="BZ221" s="68" t="str">
        <f ca="1">INDEX({"","_","-","="},IF(OR($D221 &gt;= CA$6, $E221 &lt; BZ$6), 0, 1)+IF(OR($F221 &gt;= CA$6, $G221 &lt; BZ$6), 0, 2)+1)</f>
        <v/>
      </c>
      <c r="CA221" s="68" t="str">
        <f ca="1">INDEX({"","_","-","="},IF(OR($D221 &gt;= CB$6, $E221 &lt; CA$6), 0, 1)+IF(OR($F221 &gt;= CB$6, $G221 &lt; CA$6), 0, 2)+1)</f>
        <v/>
      </c>
      <c r="CB221" s="68" t="str">
        <f ca="1">INDEX({"","_","-","="},IF(OR($D221 &gt;= CC$6, $E221 &lt; CB$6), 0, 1)+IF(OR($F221 &gt;= CC$6, $G221 &lt; CB$6), 0, 2)+1)</f>
        <v/>
      </c>
      <c r="CC221" s="68" t="str">
        <f ca="1">INDEX({"","_","-","="},IF(OR($D221 &gt;= CD$6, $E221 &lt; CC$6), 0, 1)+IF(OR($F221 &gt;= CD$6, $G221 &lt; CC$6), 0, 2)+1)</f>
        <v/>
      </c>
      <c r="CD221" s="68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IF('临-进度'!M217,'临-进度'!$A217,"")</f>
        <v/>
      </c>
      <c r="B222" s="8" t="str">
        <f ca="1">IF('临-进度'!M217,'临-进度'!$B217,"")</f>
        <v/>
      </c>
      <c r="C222" s="8" t="str">
        <f ca="1">IF('临-进度'!M217,'临-进度'!$E217,"")</f>
        <v/>
      </c>
      <c r="D222" s="40" t="str">
        <f ca="1">IF('临-进度'!$M217,'临-进度'!$I217,"")</f>
        <v/>
      </c>
      <c r="E222" s="40" t="str">
        <f ca="1">IF('临-进度'!$M217,'临-进度'!$AE217,"")</f>
        <v/>
      </c>
      <c r="F222" s="40" t="str">
        <f ca="1">IF('临-进度'!$M217,'临-进度'!$J217,"")</f>
        <v/>
      </c>
      <c r="G222" s="73" t="str">
        <f ca="1">IF('临-进度'!$M217,'临-进度'!$AF217,"")</f>
        <v/>
      </c>
      <c r="H222" s="68" t="str">
        <f ca="1">INDEX({"","_","-","="},IF(OR($D222 &gt;= I$6, $E222 &lt; H$6), 0, 1)+IF(OR($F222 &gt;= I$6, $G222 &lt; H$6), 0, 2)+1)</f>
        <v/>
      </c>
      <c r="I222" s="68" t="str">
        <f ca="1">INDEX({"","_","-","="},IF(OR($D222 &gt;= J$6, $E222 &lt; I$6), 0, 1)+IF(OR($F222 &gt;= J$6, $G222 &lt; I$6), 0, 2)+1)</f>
        <v/>
      </c>
      <c r="J222" s="68" t="str">
        <f ca="1">INDEX({"","_","-","="},IF(OR($D222 &gt;= K$6, $E222 &lt; J$6), 0, 1)+IF(OR($F222 &gt;= K$6, $G222 &lt; J$6), 0, 2)+1)</f>
        <v/>
      </c>
      <c r="K222" s="68" t="str">
        <f ca="1">INDEX({"","_","-","="},IF(OR($D222 &gt;= L$6, $E222 &lt; K$6), 0, 1)+IF(OR($F222 &gt;= L$6, $G222 &lt; K$6), 0, 2)+1)</f>
        <v/>
      </c>
      <c r="L222" s="68" t="str">
        <f ca="1">INDEX({"","_","-","="},IF(OR($D222 &gt;= M$6, $E222 &lt; L$6), 0, 1)+IF(OR($F222 &gt;= M$6, $G222 &lt; L$6), 0, 2)+1)</f>
        <v/>
      </c>
      <c r="M222" s="68" t="str">
        <f ca="1">INDEX({"","_","-","="},IF(OR($D222 &gt;= N$6, $E222 &lt; M$6), 0, 1)+IF(OR($F222 &gt;= N$6, $G222 &lt; M$6), 0, 2)+1)</f>
        <v/>
      </c>
      <c r="N222" s="68" t="str">
        <f ca="1">INDEX({"","_","-","="},IF(OR($D222 &gt;= O$6, $E222 &lt; N$6), 0, 1)+IF(OR($F222 &gt;= O$6, $G222 &lt; N$6), 0, 2)+1)</f>
        <v/>
      </c>
      <c r="O222" s="68" t="str">
        <f ca="1">INDEX({"","_","-","="},IF(OR($D222 &gt;= P$6, $E222 &lt; O$6), 0, 1)+IF(OR($F222 &gt;= P$6, $G222 &lt; O$6), 0, 2)+1)</f>
        <v/>
      </c>
      <c r="P222" s="68" t="str">
        <f ca="1">INDEX({"","_","-","="},IF(OR($D222 &gt;= Q$6, $E222 &lt; P$6), 0, 1)+IF(OR($F222 &gt;= Q$6, $G222 &lt; P$6), 0, 2)+1)</f>
        <v/>
      </c>
      <c r="Q222" s="68" t="str">
        <f ca="1">INDEX({"","_","-","="},IF(OR($D222 &gt;= R$6, $E222 &lt; Q$6), 0, 1)+IF(OR($F222 &gt;= R$6, $G222 &lt; Q$6), 0, 2)+1)</f>
        <v/>
      </c>
      <c r="R222" s="68" t="str">
        <f ca="1">INDEX({"","_","-","="},IF(OR($D222 &gt;= S$6, $E222 &lt; R$6), 0, 1)+IF(OR($F222 &gt;= S$6, $G222 &lt; R$6), 0, 2)+1)</f>
        <v/>
      </c>
      <c r="S222" s="68" t="str">
        <f ca="1">INDEX({"","_","-","="},IF(OR($D222 &gt;= T$6, $E222 &lt; S$6), 0, 1)+IF(OR($F222 &gt;= T$6, $G222 &lt; S$6), 0, 2)+1)</f>
        <v/>
      </c>
      <c r="T222" s="68" t="str">
        <f ca="1">INDEX({"","_","-","="},IF(OR($D222 &gt;= U$6, $E222 &lt; T$6), 0, 1)+IF(OR($F222 &gt;= U$6, $G222 &lt; T$6), 0, 2)+1)</f>
        <v/>
      </c>
      <c r="U222" s="68" t="str">
        <f ca="1">INDEX({"","_","-","="},IF(OR($D222 &gt;= V$6, $E222 &lt; U$6), 0, 1)+IF(OR($F222 &gt;= V$6, $G222 &lt; U$6), 0, 2)+1)</f>
        <v/>
      </c>
      <c r="V222" s="68" t="str">
        <f ca="1">INDEX({"","_","-","="},IF(OR($D222 &gt;= W$6, $E222 &lt; V$6), 0, 1)+IF(OR($F222 &gt;= W$6, $G222 &lt; V$6), 0, 2)+1)</f>
        <v/>
      </c>
      <c r="W222" s="68" t="str">
        <f ca="1">INDEX({"","_","-","="},IF(OR($D222 &gt;= X$6, $E222 &lt; W$6), 0, 1)+IF(OR($F222 &gt;= X$6, $G222 &lt; W$6), 0, 2)+1)</f>
        <v/>
      </c>
      <c r="X222" s="68" t="str">
        <f ca="1">INDEX({"","_","-","="},IF(OR($D222 &gt;= Y$6, $E222 &lt; X$6), 0, 1)+IF(OR($F222 &gt;= Y$6, $G222 &lt; X$6), 0, 2)+1)</f>
        <v/>
      </c>
      <c r="Y222" s="68" t="str">
        <f ca="1">INDEX({"","_","-","="},IF(OR($D222 &gt;= Z$6, $E222 &lt; Y$6), 0, 1)+IF(OR($F222 &gt;= Z$6, $G222 &lt; Y$6), 0, 2)+1)</f>
        <v/>
      </c>
      <c r="Z222" s="68" t="str">
        <f ca="1">INDEX({"","_","-","="},IF(OR($D222 &gt;= AA$6, $E222 &lt; Z$6), 0, 1)+IF(OR($F222 &gt;= AA$6, $G222 &lt; Z$6), 0, 2)+1)</f>
        <v/>
      </c>
      <c r="AA222" s="68" t="str">
        <f ca="1">INDEX({"","_","-","="},IF(OR($D222 &gt;= AB$6, $E222 &lt; AA$6), 0, 1)+IF(OR($F222 &gt;= AB$6, $G222 &lt; AA$6), 0, 2)+1)</f>
        <v/>
      </c>
      <c r="AB222" s="68" t="str">
        <f ca="1">INDEX({"","_","-","="},IF(OR($D222 &gt;= AC$6, $E222 &lt; AB$6), 0, 1)+IF(OR($F222 &gt;= AC$6, $G222 &lt; AB$6), 0, 2)+1)</f>
        <v/>
      </c>
      <c r="AC222" s="68" t="str">
        <f ca="1">INDEX({"","_","-","="},IF(OR($D222 &gt;= AD$6, $E222 &lt; AC$6), 0, 1)+IF(OR($F222 &gt;= AD$6, $G222 &lt; AC$6), 0, 2)+1)</f>
        <v/>
      </c>
      <c r="AD222" s="68" t="str">
        <f ca="1">INDEX({"","_","-","="},IF(OR($D222 &gt;= AE$6, $E222 &lt; AD$6), 0, 1)+IF(OR($F222 &gt;= AE$6, $G222 &lt; AD$6), 0, 2)+1)</f>
        <v/>
      </c>
      <c r="AE222" s="68" t="str">
        <f ca="1">INDEX({"","_","-","="},IF(OR($D222 &gt;= AF$6, $E222 &lt; AE$6), 0, 1)+IF(OR($F222 &gt;= AF$6, $G222 &lt; AE$6), 0, 2)+1)</f>
        <v/>
      </c>
      <c r="AF222" s="68" t="str">
        <f ca="1">INDEX({"","_","-","="},IF(OR($D222 &gt;= AG$6, $E222 &lt; AF$6), 0, 1)+IF(OR($F222 &gt;= AG$6, $G222 &lt; AF$6), 0, 2)+1)</f>
        <v/>
      </c>
      <c r="AG222" s="68" t="str">
        <f ca="1">INDEX({"","_","-","="},IF(OR($D222 &gt;= AH$6, $E222 &lt; AG$6), 0, 1)+IF(OR($F222 &gt;= AH$6, $G222 &lt; AG$6), 0, 2)+1)</f>
        <v/>
      </c>
      <c r="AH222" s="68" t="str">
        <f ca="1">INDEX({"","_","-","="},IF(OR($D222 &gt;= AI$6, $E222 &lt; AH$6), 0, 1)+IF(OR($F222 &gt;= AI$6, $G222 &lt; AH$6), 0, 2)+1)</f>
        <v/>
      </c>
      <c r="AI222" s="68" t="str">
        <f ca="1">INDEX({"","_","-","="},IF(OR($D222 &gt;= AJ$6, $E222 &lt; AI$6), 0, 1)+IF(OR($F222 &gt;= AJ$6, $G222 &lt; AI$6), 0, 2)+1)</f>
        <v/>
      </c>
      <c r="AJ222" s="68" t="str">
        <f ca="1">INDEX({"","_","-","="},IF(OR($D222 &gt;= AK$6, $E222 &lt; AJ$6), 0, 1)+IF(OR($F222 &gt;= AK$6, $G222 &lt; AJ$6), 0, 2)+1)</f>
        <v/>
      </c>
      <c r="AK222" s="68" t="str">
        <f ca="1">INDEX({"","_","-","="},IF(OR($D222 &gt;= AL$6, $E222 &lt; AK$6), 0, 1)+IF(OR($F222 &gt;= AL$6, $G222 &lt; AK$6), 0, 2)+1)</f>
        <v/>
      </c>
      <c r="AL222" s="68" t="str">
        <f ca="1">INDEX({"","_","-","="},IF(OR($D222 &gt;= AM$6, $E222 &lt; AL$6), 0, 1)+IF(OR($F222 &gt;= AM$6, $G222 &lt; AL$6), 0, 2)+1)</f>
        <v/>
      </c>
      <c r="AM222" s="68" t="str">
        <f ca="1">INDEX({"","_","-","="},IF(OR($D222 &gt;= AN$6, $E222 &lt; AM$6), 0, 1)+IF(OR($F222 &gt;= AN$6, $G222 &lt; AM$6), 0, 2)+1)</f>
        <v/>
      </c>
      <c r="AN222" s="68" t="str">
        <f ca="1">INDEX({"","_","-","="},IF(OR($D222 &gt;= AO$6, $E222 &lt; AN$6), 0, 1)+IF(OR($F222 &gt;= AO$6, $G222 &lt; AN$6), 0, 2)+1)</f>
        <v/>
      </c>
      <c r="AO222" s="68" t="str">
        <f ca="1">INDEX({"","_","-","="},IF(OR($D222 &gt;= AP$6, $E222 &lt; AO$6), 0, 1)+IF(OR($F222 &gt;= AP$6, $G222 &lt; AO$6), 0, 2)+1)</f>
        <v/>
      </c>
      <c r="AP222" s="68" t="str">
        <f ca="1">INDEX({"","_","-","="},IF(OR($D222 &gt;= AQ$6, $E222 &lt; AP$6), 0, 1)+IF(OR($F222 &gt;= AQ$6, $G222 &lt; AP$6), 0, 2)+1)</f>
        <v/>
      </c>
      <c r="AQ222" s="68" t="str">
        <f ca="1">INDEX({"","_","-","="},IF(OR($D222 &gt;= AR$6, $E222 &lt; AQ$6), 0, 1)+IF(OR($F222 &gt;= AR$6, $G222 &lt; AQ$6), 0, 2)+1)</f>
        <v/>
      </c>
      <c r="AR222" s="68" t="str">
        <f ca="1">INDEX({"","_","-","="},IF(OR($D222 &gt;= AS$6, $E222 &lt; AR$6), 0, 1)+IF(OR($F222 &gt;= AS$6, $G222 &lt; AR$6), 0, 2)+1)</f>
        <v/>
      </c>
      <c r="AS222" s="68" t="str">
        <f ca="1">INDEX({"","_","-","="},IF(OR($D222 &gt;= AT$6, $E222 &lt; AS$6), 0, 1)+IF(OR($F222 &gt;= AT$6, $G222 &lt; AS$6), 0, 2)+1)</f>
        <v/>
      </c>
      <c r="AT222" s="68" t="str">
        <f ca="1">INDEX({"","_","-","="},IF(OR($D222 &gt;= AU$6, $E222 &lt; AT$6), 0, 1)+IF(OR($F222 &gt;= AU$6, $G222 &lt; AT$6), 0, 2)+1)</f>
        <v/>
      </c>
      <c r="AU222" s="68" t="str">
        <f ca="1">INDEX({"","_","-","="},IF(OR($D222 &gt;= AV$6, $E222 &lt; AU$6), 0, 1)+IF(OR($F222 &gt;= AV$6, $G222 &lt; AU$6), 0, 2)+1)</f>
        <v/>
      </c>
      <c r="AV222" s="68" t="str">
        <f ca="1">INDEX({"","_","-","="},IF(OR($D222 &gt;= AW$6, $E222 &lt; AV$6), 0, 1)+IF(OR($F222 &gt;= AW$6, $G222 &lt; AV$6), 0, 2)+1)</f>
        <v/>
      </c>
      <c r="AW222" s="68" t="str">
        <f ca="1">INDEX({"","_","-","="},IF(OR($D222 &gt;= AX$6, $E222 &lt; AW$6), 0, 1)+IF(OR($F222 &gt;= AX$6, $G222 &lt; AW$6), 0, 2)+1)</f>
        <v/>
      </c>
      <c r="AX222" s="68" t="str">
        <f ca="1">INDEX({"","_","-","="},IF(OR($D222 &gt;= AY$6, $E222 &lt; AX$6), 0, 1)+IF(OR($F222 &gt;= AY$6, $G222 &lt; AX$6), 0, 2)+1)</f>
        <v/>
      </c>
      <c r="AY222" s="68" t="str">
        <f ca="1">INDEX({"","_","-","="},IF(OR($D222 &gt;= AZ$6, $E222 &lt; AY$6), 0, 1)+IF(OR($F222 &gt;= AZ$6, $G222 &lt; AY$6), 0, 2)+1)</f>
        <v/>
      </c>
      <c r="AZ222" s="68" t="str">
        <f ca="1">INDEX({"","_","-","="},IF(OR($D222 &gt;= BA$6, $E222 &lt; AZ$6), 0, 1)+IF(OR($F222 &gt;= BA$6, $G222 &lt; AZ$6), 0, 2)+1)</f>
        <v/>
      </c>
      <c r="BA222" s="68" t="str">
        <f ca="1">INDEX({"","_","-","="},IF(OR($D222 &gt;= BB$6, $E222 &lt; BA$6), 0, 1)+IF(OR($F222 &gt;= BB$6, $G222 &lt; BA$6), 0, 2)+1)</f>
        <v/>
      </c>
      <c r="BB222" s="68" t="str">
        <f ca="1">INDEX({"","_","-","="},IF(OR($D222 &gt;= BC$6, $E222 &lt; BB$6), 0, 1)+IF(OR($F222 &gt;= BC$6, $G222 &lt; BB$6), 0, 2)+1)</f>
        <v/>
      </c>
      <c r="BC222" s="68" t="str">
        <f ca="1">INDEX({"","_","-","="},IF(OR($D222 &gt;= BD$6, $E222 &lt; BC$6), 0, 1)+IF(OR($F222 &gt;= BD$6, $G222 &lt; BC$6), 0, 2)+1)</f>
        <v/>
      </c>
      <c r="BD222" s="68" t="str">
        <f ca="1">INDEX({"","_","-","="},IF(OR($D222 &gt;= BE$6, $E222 &lt; BD$6), 0, 1)+IF(OR($F222 &gt;= BE$6, $G222 &lt; BD$6), 0, 2)+1)</f>
        <v/>
      </c>
      <c r="BE222" s="68" t="str">
        <f ca="1">INDEX({"","_","-","="},IF(OR($D222 &gt;= BF$6, $E222 &lt; BE$6), 0, 1)+IF(OR($F222 &gt;= BF$6, $G222 &lt; BE$6), 0, 2)+1)</f>
        <v/>
      </c>
      <c r="BF222" s="68" t="str">
        <f ca="1">INDEX({"","_","-","="},IF(OR($D222 &gt;= BG$6, $E222 &lt; BF$6), 0, 1)+IF(OR($F222 &gt;= BG$6, $G222 &lt; BF$6), 0, 2)+1)</f>
        <v/>
      </c>
      <c r="BG222" s="68" t="str">
        <f ca="1">INDEX({"","_","-","="},IF(OR($D222 &gt;= BH$6, $E222 &lt; BG$6), 0, 1)+IF(OR($F222 &gt;= BH$6, $G222 &lt; BG$6), 0, 2)+1)</f>
        <v/>
      </c>
      <c r="BH222" s="68" t="str">
        <f ca="1">INDEX({"","_","-","="},IF(OR($D222 &gt;= BI$6, $E222 &lt; BH$6), 0, 1)+IF(OR($F222 &gt;= BI$6, $G222 &lt; BH$6), 0, 2)+1)</f>
        <v/>
      </c>
      <c r="BI222" s="68" t="str">
        <f ca="1">INDEX({"","_","-","="},IF(OR($D222 &gt;= BJ$6, $E222 &lt; BI$6), 0, 1)+IF(OR($F222 &gt;= BJ$6, $G222 &lt; BI$6), 0, 2)+1)</f>
        <v/>
      </c>
      <c r="BJ222" s="68" t="str">
        <f ca="1">INDEX({"","_","-","="},IF(OR($D222 &gt;= BK$6, $E222 &lt; BJ$6), 0, 1)+IF(OR($F222 &gt;= BK$6, $G222 &lt; BJ$6), 0, 2)+1)</f>
        <v/>
      </c>
      <c r="BK222" s="68" t="str">
        <f ca="1">INDEX({"","_","-","="},IF(OR($D222 &gt;= BL$6, $E222 &lt; BK$6), 0, 1)+IF(OR($F222 &gt;= BL$6, $G222 &lt; BK$6), 0, 2)+1)</f>
        <v/>
      </c>
      <c r="BL222" s="68" t="str">
        <f ca="1">INDEX({"","_","-","="},IF(OR($D222 &gt;= BM$6, $E222 &lt; BL$6), 0, 1)+IF(OR($F222 &gt;= BM$6, $G222 &lt; BL$6), 0, 2)+1)</f>
        <v/>
      </c>
      <c r="BM222" s="68" t="str">
        <f ca="1">INDEX({"","_","-","="},IF(OR($D222 &gt;= BN$6, $E222 &lt; BM$6), 0, 1)+IF(OR($F222 &gt;= BN$6, $G222 &lt; BM$6), 0, 2)+1)</f>
        <v/>
      </c>
      <c r="BN222" s="68" t="str">
        <f ca="1">INDEX({"","_","-","="},IF(OR($D222 &gt;= BO$6, $E222 &lt; BN$6), 0, 1)+IF(OR($F222 &gt;= BO$6, $G222 &lt; BN$6), 0, 2)+1)</f>
        <v/>
      </c>
      <c r="BO222" s="68" t="str">
        <f ca="1">INDEX({"","_","-","="},IF(OR($D222 &gt;= BP$6, $E222 &lt; BO$6), 0, 1)+IF(OR($F222 &gt;= BP$6, $G222 &lt; BO$6), 0, 2)+1)</f>
        <v/>
      </c>
      <c r="BP222" s="68" t="str">
        <f ca="1">INDEX({"","_","-","="},IF(OR($D222 &gt;= BQ$6, $E222 &lt; BP$6), 0, 1)+IF(OR($F222 &gt;= BQ$6, $G222 &lt; BP$6), 0, 2)+1)</f>
        <v/>
      </c>
      <c r="BQ222" s="68" t="str">
        <f ca="1">INDEX({"","_","-","="},IF(OR($D222 &gt;= BR$6, $E222 &lt; BQ$6), 0, 1)+IF(OR($F222 &gt;= BR$6, $G222 &lt; BQ$6), 0, 2)+1)</f>
        <v/>
      </c>
      <c r="BR222" s="68" t="str">
        <f ca="1">INDEX({"","_","-","="},IF(OR($D222 &gt;= BS$6, $E222 &lt; BR$6), 0, 1)+IF(OR($F222 &gt;= BS$6, $G222 &lt; BR$6), 0, 2)+1)</f>
        <v/>
      </c>
      <c r="BS222" s="68" t="str">
        <f ca="1">INDEX({"","_","-","="},IF(OR($D222 &gt;= BT$6, $E222 &lt; BS$6), 0, 1)+IF(OR($F222 &gt;= BT$6, $G222 &lt; BS$6), 0, 2)+1)</f>
        <v/>
      </c>
      <c r="BT222" s="68" t="str">
        <f ca="1">INDEX({"","_","-","="},IF(OR($D222 &gt;= BU$6, $E222 &lt; BT$6), 0, 1)+IF(OR($F222 &gt;= BU$6, $G222 &lt; BT$6), 0, 2)+1)</f>
        <v/>
      </c>
      <c r="BU222" s="68" t="str">
        <f ca="1">INDEX({"","_","-","="},IF(OR($D222 &gt;= BV$6, $E222 &lt; BU$6), 0, 1)+IF(OR($F222 &gt;= BV$6, $G222 &lt; BU$6), 0, 2)+1)</f>
        <v/>
      </c>
      <c r="BV222" s="68" t="str">
        <f ca="1">INDEX({"","_","-","="},IF(OR($D222 &gt;= BW$6, $E222 &lt; BV$6), 0, 1)+IF(OR($F222 &gt;= BW$6, $G222 &lt; BV$6), 0, 2)+1)</f>
        <v/>
      </c>
      <c r="BW222" s="68" t="str">
        <f ca="1">INDEX({"","_","-","="},IF(OR($D222 &gt;= BX$6, $E222 &lt; BW$6), 0, 1)+IF(OR($F222 &gt;= BX$6, $G222 &lt; BW$6), 0, 2)+1)</f>
        <v/>
      </c>
      <c r="BX222" s="68" t="str">
        <f ca="1">INDEX({"","_","-","="},IF(OR($D222 &gt;= BY$6, $E222 &lt; BX$6), 0, 1)+IF(OR($F222 &gt;= BY$6, $G222 &lt; BX$6), 0, 2)+1)</f>
        <v/>
      </c>
      <c r="BY222" s="68" t="str">
        <f ca="1">INDEX({"","_","-","="},IF(OR($D222 &gt;= BZ$6, $E222 &lt; BY$6), 0, 1)+IF(OR($F222 &gt;= BZ$6, $G222 &lt; BY$6), 0, 2)+1)</f>
        <v/>
      </c>
      <c r="BZ222" s="68" t="str">
        <f ca="1">INDEX({"","_","-","="},IF(OR($D222 &gt;= CA$6, $E222 &lt; BZ$6), 0, 1)+IF(OR($F222 &gt;= CA$6, $G222 &lt; BZ$6), 0, 2)+1)</f>
        <v/>
      </c>
      <c r="CA222" s="68" t="str">
        <f ca="1">INDEX({"","_","-","="},IF(OR($D222 &gt;= CB$6, $E222 &lt; CA$6), 0, 1)+IF(OR($F222 &gt;= CB$6, $G222 &lt; CA$6), 0, 2)+1)</f>
        <v/>
      </c>
      <c r="CB222" s="68" t="str">
        <f ca="1">INDEX({"","_","-","="},IF(OR($D222 &gt;= CC$6, $E222 &lt; CB$6), 0, 1)+IF(OR($F222 &gt;= CC$6, $G222 &lt; CB$6), 0, 2)+1)</f>
        <v/>
      </c>
      <c r="CC222" s="68" t="str">
        <f ca="1">INDEX({"","_","-","="},IF(OR($D222 &gt;= CD$6, $E222 &lt; CC$6), 0, 1)+IF(OR($F222 &gt;= CD$6, $G222 &lt; CC$6), 0, 2)+1)</f>
        <v/>
      </c>
      <c r="CD222" s="68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IF('临-进度'!M218,'临-进度'!$A218,"")</f>
        <v/>
      </c>
      <c r="B223" s="8" t="str">
        <f ca="1">IF('临-进度'!M218,'临-进度'!$B218,"")</f>
        <v/>
      </c>
      <c r="C223" s="8" t="str">
        <f ca="1">IF('临-进度'!M218,'临-进度'!$E218,"")</f>
        <v/>
      </c>
      <c r="D223" s="40" t="str">
        <f ca="1">IF('临-进度'!$M218,'临-进度'!$I218,"")</f>
        <v/>
      </c>
      <c r="E223" s="40" t="str">
        <f ca="1">IF('临-进度'!$M218,'临-进度'!$AE218,"")</f>
        <v/>
      </c>
      <c r="F223" s="40" t="str">
        <f ca="1">IF('临-进度'!$M218,'临-进度'!$J218,"")</f>
        <v/>
      </c>
      <c r="G223" s="73" t="str">
        <f ca="1">IF('临-进度'!$M218,'临-进度'!$AF218,"")</f>
        <v/>
      </c>
      <c r="H223" s="68" t="str">
        <f ca="1">INDEX({"","_","-","="},IF(OR($D223 &gt;= I$6, $E223 &lt; H$6), 0, 1)+IF(OR($F223 &gt;= I$6, $G223 &lt; H$6), 0, 2)+1)</f>
        <v/>
      </c>
      <c r="I223" s="68" t="str">
        <f ca="1">INDEX({"","_","-","="},IF(OR($D223 &gt;= J$6, $E223 &lt; I$6), 0, 1)+IF(OR($F223 &gt;= J$6, $G223 &lt; I$6), 0, 2)+1)</f>
        <v/>
      </c>
      <c r="J223" s="68" t="str">
        <f ca="1">INDEX({"","_","-","="},IF(OR($D223 &gt;= K$6, $E223 &lt; J$6), 0, 1)+IF(OR($F223 &gt;= K$6, $G223 &lt; J$6), 0, 2)+1)</f>
        <v/>
      </c>
      <c r="K223" s="68" t="str">
        <f ca="1">INDEX({"","_","-","="},IF(OR($D223 &gt;= L$6, $E223 &lt; K$6), 0, 1)+IF(OR($F223 &gt;= L$6, $G223 &lt; K$6), 0, 2)+1)</f>
        <v/>
      </c>
      <c r="L223" s="68" t="str">
        <f ca="1">INDEX({"","_","-","="},IF(OR($D223 &gt;= M$6, $E223 &lt; L$6), 0, 1)+IF(OR($F223 &gt;= M$6, $G223 &lt; L$6), 0, 2)+1)</f>
        <v/>
      </c>
      <c r="M223" s="68" t="str">
        <f ca="1">INDEX({"","_","-","="},IF(OR($D223 &gt;= N$6, $E223 &lt; M$6), 0, 1)+IF(OR($F223 &gt;= N$6, $G223 &lt; M$6), 0, 2)+1)</f>
        <v/>
      </c>
      <c r="N223" s="68" t="str">
        <f ca="1">INDEX({"","_","-","="},IF(OR($D223 &gt;= O$6, $E223 &lt; N$6), 0, 1)+IF(OR($F223 &gt;= O$6, $G223 &lt; N$6), 0, 2)+1)</f>
        <v/>
      </c>
      <c r="O223" s="68" t="str">
        <f ca="1">INDEX({"","_","-","="},IF(OR($D223 &gt;= P$6, $E223 &lt; O$6), 0, 1)+IF(OR($F223 &gt;= P$6, $G223 &lt; O$6), 0, 2)+1)</f>
        <v/>
      </c>
      <c r="P223" s="68" t="str">
        <f ca="1">INDEX({"","_","-","="},IF(OR($D223 &gt;= Q$6, $E223 &lt; P$6), 0, 1)+IF(OR($F223 &gt;= Q$6, $G223 &lt; P$6), 0, 2)+1)</f>
        <v/>
      </c>
      <c r="Q223" s="68" t="str">
        <f ca="1">INDEX({"","_","-","="},IF(OR($D223 &gt;= R$6, $E223 &lt; Q$6), 0, 1)+IF(OR($F223 &gt;= R$6, $G223 &lt; Q$6), 0, 2)+1)</f>
        <v/>
      </c>
      <c r="R223" s="68" t="str">
        <f ca="1">INDEX({"","_","-","="},IF(OR($D223 &gt;= S$6, $E223 &lt; R$6), 0, 1)+IF(OR($F223 &gt;= S$6, $G223 &lt; R$6), 0, 2)+1)</f>
        <v/>
      </c>
      <c r="S223" s="68" t="str">
        <f ca="1">INDEX({"","_","-","="},IF(OR($D223 &gt;= T$6, $E223 &lt; S$6), 0, 1)+IF(OR($F223 &gt;= T$6, $G223 &lt; S$6), 0, 2)+1)</f>
        <v/>
      </c>
      <c r="T223" s="68" t="str">
        <f ca="1">INDEX({"","_","-","="},IF(OR($D223 &gt;= U$6, $E223 &lt; T$6), 0, 1)+IF(OR($F223 &gt;= U$6, $G223 &lt; T$6), 0, 2)+1)</f>
        <v/>
      </c>
      <c r="U223" s="68" t="str">
        <f ca="1">INDEX({"","_","-","="},IF(OR($D223 &gt;= V$6, $E223 &lt; U$6), 0, 1)+IF(OR($F223 &gt;= V$6, $G223 &lt; U$6), 0, 2)+1)</f>
        <v/>
      </c>
      <c r="V223" s="68" t="str">
        <f ca="1">INDEX({"","_","-","="},IF(OR($D223 &gt;= W$6, $E223 &lt; V$6), 0, 1)+IF(OR($F223 &gt;= W$6, $G223 &lt; V$6), 0, 2)+1)</f>
        <v/>
      </c>
      <c r="W223" s="68" t="str">
        <f ca="1">INDEX({"","_","-","="},IF(OR($D223 &gt;= X$6, $E223 &lt; W$6), 0, 1)+IF(OR($F223 &gt;= X$6, $G223 &lt; W$6), 0, 2)+1)</f>
        <v/>
      </c>
      <c r="X223" s="68" t="str">
        <f ca="1">INDEX({"","_","-","="},IF(OR($D223 &gt;= Y$6, $E223 &lt; X$6), 0, 1)+IF(OR($F223 &gt;= Y$6, $G223 &lt; X$6), 0, 2)+1)</f>
        <v/>
      </c>
      <c r="Y223" s="68" t="str">
        <f ca="1">INDEX({"","_","-","="},IF(OR($D223 &gt;= Z$6, $E223 &lt; Y$6), 0, 1)+IF(OR($F223 &gt;= Z$6, $G223 &lt; Y$6), 0, 2)+1)</f>
        <v/>
      </c>
      <c r="Z223" s="68" t="str">
        <f ca="1">INDEX({"","_","-","="},IF(OR($D223 &gt;= AA$6, $E223 &lt; Z$6), 0, 1)+IF(OR($F223 &gt;= AA$6, $G223 &lt; Z$6), 0, 2)+1)</f>
        <v/>
      </c>
      <c r="AA223" s="68" t="str">
        <f ca="1">INDEX({"","_","-","="},IF(OR($D223 &gt;= AB$6, $E223 &lt; AA$6), 0, 1)+IF(OR($F223 &gt;= AB$6, $G223 &lt; AA$6), 0, 2)+1)</f>
        <v/>
      </c>
      <c r="AB223" s="68" t="str">
        <f ca="1">INDEX({"","_","-","="},IF(OR($D223 &gt;= AC$6, $E223 &lt; AB$6), 0, 1)+IF(OR($F223 &gt;= AC$6, $G223 &lt; AB$6), 0, 2)+1)</f>
        <v/>
      </c>
      <c r="AC223" s="68" t="str">
        <f ca="1">INDEX({"","_","-","="},IF(OR($D223 &gt;= AD$6, $E223 &lt; AC$6), 0, 1)+IF(OR($F223 &gt;= AD$6, $G223 &lt; AC$6), 0, 2)+1)</f>
        <v/>
      </c>
      <c r="AD223" s="68" t="str">
        <f ca="1">INDEX({"","_","-","="},IF(OR($D223 &gt;= AE$6, $E223 &lt; AD$6), 0, 1)+IF(OR($F223 &gt;= AE$6, $G223 &lt; AD$6), 0, 2)+1)</f>
        <v/>
      </c>
      <c r="AE223" s="68" t="str">
        <f ca="1">INDEX({"","_","-","="},IF(OR($D223 &gt;= AF$6, $E223 &lt; AE$6), 0, 1)+IF(OR($F223 &gt;= AF$6, $G223 &lt; AE$6), 0, 2)+1)</f>
        <v/>
      </c>
      <c r="AF223" s="68" t="str">
        <f ca="1">INDEX({"","_","-","="},IF(OR($D223 &gt;= AG$6, $E223 &lt; AF$6), 0, 1)+IF(OR($F223 &gt;= AG$6, $G223 &lt; AF$6), 0, 2)+1)</f>
        <v/>
      </c>
      <c r="AG223" s="68" t="str">
        <f ca="1">INDEX({"","_","-","="},IF(OR($D223 &gt;= AH$6, $E223 &lt; AG$6), 0, 1)+IF(OR($F223 &gt;= AH$6, $G223 &lt; AG$6), 0, 2)+1)</f>
        <v/>
      </c>
      <c r="AH223" s="68" t="str">
        <f ca="1">INDEX({"","_","-","="},IF(OR($D223 &gt;= AI$6, $E223 &lt; AH$6), 0, 1)+IF(OR($F223 &gt;= AI$6, $G223 &lt; AH$6), 0, 2)+1)</f>
        <v/>
      </c>
      <c r="AI223" s="68" t="str">
        <f ca="1">INDEX({"","_","-","="},IF(OR($D223 &gt;= AJ$6, $E223 &lt; AI$6), 0, 1)+IF(OR($F223 &gt;= AJ$6, $G223 &lt; AI$6), 0, 2)+1)</f>
        <v/>
      </c>
      <c r="AJ223" s="68" t="str">
        <f ca="1">INDEX({"","_","-","="},IF(OR($D223 &gt;= AK$6, $E223 &lt; AJ$6), 0, 1)+IF(OR($F223 &gt;= AK$6, $G223 &lt; AJ$6), 0, 2)+1)</f>
        <v/>
      </c>
      <c r="AK223" s="68" t="str">
        <f ca="1">INDEX({"","_","-","="},IF(OR($D223 &gt;= AL$6, $E223 &lt; AK$6), 0, 1)+IF(OR($F223 &gt;= AL$6, $G223 &lt; AK$6), 0, 2)+1)</f>
        <v/>
      </c>
      <c r="AL223" s="68" t="str">
        <f ca="1">INDEX({"","_","-","="},IF(OR($D223 &gt;= AM$6, $E223 &lt; AL$6), 0, 1)+IF(OR($F223 &gt;= AM$6, $G223 &lt; AL$6), 0, 2)+1)</f>
        <v/>
      </c>
      <c r="AM223" s="68" t="str">
        <f ca="1">INDEX({"","_","-","="},IF(OR($D223 &gt;= AN$6, $E223 &lt; AM$6), 0, 1)+IF(OR($F223 &gt;= AN$6, $G223 &lt; AM$6), 0, 2)+1)</f>
        <v/>
      </c>
      <c r="AN223" s="68" t="str">
        <f ca="1">INDEX({"","_","-","="},IF(OR($D223 &gt;= AO$6, $E223 &lt; AN$6), 0, 1)+IF(OR($F223 &gt;= AO$6, $G223 &lt; AN$6), 0, 2)+1)</f>
        <v/>
      </c>
      <c r="AO223" s="68" t="str">
        <f ca="1">INDEX({"","_","-","="},IF(OR($D223 &gt;= AP$6, $E223 &lt; AO$6), 0, 1)+IF(OR($F223 &gt;= AP$6, $G223 &lt; AO$6), 0, 2)+1)</f>
        <v/>
      </c>
      <c r="AP223" s="68" t="str">
        <f ca="1">INDEX({"","_","-","="},IF(OR($D223 &gt;= AQ$6, $E223 &lt; AP$6), 0, 1)+IF(OR($F223 &gt;= AQ$6, $G223 &lt; AP$6), 0, 2)+1)</f>
        <v/>
      </c>
      <c r="AQ223" s="68" t="str">
        <f ca="1">INDEX({"","_","-","="},IF(OR($D223 &gt;= AR$6, $E223 &lt; AQ$6), 0, 1)+IF(OR($F223 &gt;= AR$6, $G223 &lt; AQ$6), 0, 2)+1)</f>
        <v/>
      </c>
      <c r="AR223" s="68" t="str">
        <f ca="1">INDEX({"","_","-","="},IF(OR($D223 &gt;= AS$6, $E223 &lt; AR$6), 0, 1)+IF(OR($F223 &gt;= AS$6, $G223 &lt; AR$6), 0, 2)+1)</f>
        <v/>
      </c>
      <c r="AS223" s="68" t="str">
        <f ca="1">INDEX({"","_","-","="},IF(OR($D223 &gt;= AT$6, $E223 &lt; AS$6), 0, 1)+IF(OR($F223 &gt;= AT$6, $G223 &lt; AS$6), 0, 2)+1)</f>
        <v/>
      </c>
      <c r="AT223" s="68" t="str">
        <f ca="1">INDEX({"","_","-","="},IF(OR($D223 &gt;= AU$6, $E223 &lt; AT$6), 0, 1)+IF(OR($F223 &gt;= AU$6, $G223 &lt; AT$6), 0, 2)+1)</f>
        <v/>
      </c>
      <c r="AU223" s="68" t="str">
        <f ca="1">INDEX({"","_","-","="},IF(OR($D223 &gt;= AV$6, $E223 &lt; AU$6), 0, 1)+IF(OR($F223 &gt;= AV$6, $G223 &lt; AU$6), 0, 2)+1)</f>
        <v/>
      </c>
      <c r="AV223" s="68" t="str">
        <f ca="1">INDEX({"","_","-","="},IF(OR($D223 &gt;= AW$6, $E223 &lt; AV$6), 0, 1)+IF(OR($F223 &gt;= AW$6, $G223 &lt; AV$6), 0, 2)+1)</f>
        <v/>
      </c>
      <c r="AW223" s="68" t="str">
        <f ca="1">INDEX({"","_","-","="},IF(OR($D223 &gt;= AX$6, $E223 &lt; AW$6), 0, 1)+IF(OR($F223 &gt;= AX$6, $G223 &lt; AW$6), 0, 2)+1)</f>
        <v/>
      </c>
      <c r="AX223" s="68" t="str">
        <f ca="1">INDEX({"","_","-","="},IF(OR($D223 &gt;= AY$6, $E223 &lt; AX$6), 0, 1)+IF(OR($F223 &gt;= AY$6, $G223 &lt; AX$6), 0, 2)+1)</f>
        <v/>
      </c>
      <c r="AY223" s="68" t="str">
        <f ca="1">INDEX({"","_","-","="},IF(OR($D223 &gt;= AZ$6, $E223 &lt; AY$6), 0, 1)+IF(OR($F223 &gt;= AZ$6, $G223 &lt; AY$6), 0, 2)+1)</f>
        <v/>
      </c>
      <c r="AZ223" s="68" t="str">
        <f ca="1">INDEX({"","_","-","="},IF(OR($D223 &gt;= BA$6, $E223 &lt; AZ$6), 0, 1)+IF(OR($F223 &gt;= BA$6, $G223 &lt; AZ$6), 0, 2)+1)</f>
        <v/>
      </c>
      <c r="BA223" s="68" t="str">
        <f ca="1">INDEX({"","_","-","="},IF(OR($D223 &gt;= BB$6, $E223 &lt; BA$6), 0, 1)+IF(OR($F223 &gt;= BB$6, $G223 &lt; BA$6), 0, 2)+1)</f>
        <v/>
      </c>
      <c r="BB223" s="68" t="str">
        <f ca="1">INDEX({"","_","-","="},IF(OR($D223 &gt;= BC$6, $E223 &lt; BB$6), 0, 1)+IF(OR($F223 &gt;= BC$6, $G223 &lt; BB$6), 0, 2)+1)</f>
        <v/>
      </c>
      <c r="BC223" s="68" t="str">
        <f ca="1">INDEX({"","_","-","="},IF(OR($D223 &gt;= BD$6, $E223 &lt; BC$6), 0, 1)+IF(OR($F223 &gt;= BD$6, $G223 &lt; BC$6), 0, 2)+1)</f>
        <v/>
      </c>
      <c r="BD223" s="68" t="str">
        <f ca="1">INDEX({"","_","-","="},IF(OR($D223 &gt;= BE$6, $E223 &lt; BD$6), 0, 1)+IF(OR($F223 &gt;= BE$6, $G223 &lt; BD$6), 0, 2)+1)</f>
        <v/>
      </c>
      <c r="BE223" s="68" t="str">
        <f ca="1">INDEX({"","_","-","="},IF(OR($D223 &gt;= BF$6, $E223 &lt; BE$6), 0, 1)+IF(OR($F223 &gt;= BF$6, $G223 &lt; BE$6), 0, 2)+1)</f>
        <v/>
      </c>
      <c r="BF223" s="68" t="str">
        <f ca="1">INDEX({"","_","-","="},IF(OR($D223 &gt;= BG$6, $E223 &lt; BF$6), 0, 1)+IF(OR($F223 &gt;= BG$6, $G223 &lt; BF$6), 0, 2)+1)</f>
        <v/>
      </c>
      <c r="BG223" s="68" t="str">
        <f ca="1">INDEX({"","_","-","="},IF(OR($D223 &gt;= BH$6, $E223 &lt; BG$6), 0, 1)+IF(OR($F223 &gt;= BH$6, $G223 &lt; BG$6), 0, 2)+1)</f>
        <v/>
      </c>
      <c r="BH223" s="68" t="str">
        <f ca="1">INDEX({"","_","-","="},IF(OR($D223 &gt;= BI$6, $E223 &lt; BH$6), 0, 1)+IF(OR($F223 &gt;= BI$6, $G223 &lt; BH$6), 0, 2)+1)</f>
        <v/>
      </c>
      <c r="BI223" s="68" t="str">
        <f ca="1">INDEX({"","_","-","="},IF(OR($D223 &gt;= BJ$6, $E223 &lt; BI$6), 0, 1)+IF(OR($F223 &gt;= BJ$6, $G223 &lt; BI$6), 0, 2)+1)</f>
        <v/>
      </c>
      <c r="BJ223" s="68" t="str">
        <f ca="1">INDEX({"","_","-","="},IF(OR($D223 &gt;= BK$6, $E223 &lt; BJ$6), 0, 1)+IF(OR($F223 &gt;= BK$6, $G223 &lt; BJ$6), 0, 2)+1)</f>
        <v/>
      </c>
      <c r="BK223" s="68" t="str">
        <f ca="1">INDEX({"","_","-","="},IF(OR($D223 &gt;= BL$6, $E223 &lt; BK$6), 0, 1)+IF(OR($F223 &gt;= BL$6, $G223 &lt; BK$6), 0, 2)+1)</f>
        <v/>
      </c>
      <c r="BL223" s="68" t="str">
        <f ca="1">INDEX({"","_","-","="},IF(OR($D223 &gt;= BM$6, $E223 &lt; BL$6), 0, 1)+IF(OR($F223 &gt;= BM$6, $G223 &lt; BL$6), 0, 2)+1)</f>
        <v/>
      </c>
      <c r="BM223" s="68" t="str">
        <f ca="1">INDEX({"","_","-","="},IF(OR($D223 &gt;= BN$6, $E223 &lt; BM$6), 0, 1)+IF(OR($F223 &gt;= BN$6, $G223 &lt; BM$6), 0, 2)+1)</f>
        <v/>
      </c>
      <c r="BN223" s="68" t="str">
        <f ca="1">INDEX({"","_","-","="},IF(OR($D223 &gt;= BO$6, $E223 &lt; BN$6), 0, 1)+IF(OR($F223 &gt;= BO$6, $G223 &lt; BN$6), 0, 2)+1)</f>
        <v/>
      </c>
      <c r="BO223" s="68" t="str">
        <f ca="1">INDEX({"","_","-","="},IF(OR($D223 &gt;= BP$6, $E223 &lt; BO$6), 0, 1)+IF(OR($F223 &gt;= BP$6, $G223 &lt; BO$6), 0, 2)+1)</f>
        <v/>
      </c>
      <c r="BP223" s="68" t="str">
        <f ca="1">INDEX({"","_","-","="},IF(OR($D223 &gt;= BQ$6, $E223 &lt; BP$6), 0, 1)+IF(OR($F223 &gt;= BQ$6, $G223 &lt; BP$6), 0, 2)+1)</f>
        <v/>
      </c>
      <c r="BQ223" s="68" t="str">
        <f ca="1">INDEX({"","_","-","="},IF(OR($D223 &gt;= BR$6, $E223 &lt; BQ$6), 0, 1)+IF(OR($F223 &gt;= BR$6, $G223 &lt; BQ$6), 0, 2)+1)</f>
        <v/>
      </c>
      <c r="BR223" s="68" t="str">
        <f ca="1">INDEX({"","_","-","="},IF(OR($D223 &gt;= BS$6, $E223 &lt; BR$6), 0, 1)+IF(OR($F223 &gt;= BS$6, $G223 &lt; BR$6), 0, 2)+1)</f>
        <v/>
      </c>
      <c r="BS223" s="68" t="str">
        <f ca="1">INDEX({"","_","-","="},IF(OR($D223 &gt;= BT$6, $E223 &lt; BS$6), 0, 1)+IF(OR($F223 &gt;= BT$6, $G223 &lt; BS$6), 0, 2)+1)</f>
        <v/>
      </c>
      <c r="BT223" s="68" t="str">
        <f ca="1">INDEX({"","_","-","="},IF(OR($D223 &gt;= BU$6, $E223 &lt; BT$6), 0, 1)+IF(OR($F223 &gt;= BU$6, $G223 &lt; BT$6), 0, 2)+1)</f>
        <v/>
      </c>
      <c r="BU223" s="68" t="str">
        <f ca="1">INDEX({"","_","-","="},IF(OR($D223 &gt;= BV$6, $E223 &lt; BU$6), 0, 1)+IF(OR($F223 &gt;= BV$6, $G223 &lt; BU$6), 0, 2)+1)</f>
        <v/>
      </c>
      <c r="BV223" s="68" t="str">
        <f ca="1">INDEX({"","_","-","="},IF(OR($D223 &gt;= BW$6, $E223 &lt; BV$6), 0, 1)+IF(OR($F223 &gt;= BW$6, $G223 &lt; BV$6), 0, 2)+1)</f>
        <v/>
      </c>
      <c r="BW223" s="68" t="str">
        <f ca="1">INDEX({"","_","-","="},IF(OR($D223 &gt;= BX$6, $E223 &lt; BW$6), 0, 1)+IF(OR($F223 &gt;= BX$6, $G223 &lt; BW$6), 0, 2)+1)</f>
        <v/>
      </c>
      <c r="BX223" s="68" t="str">
        <f ca="1">INDEX({"","_","-","="},IF(OR($D223 &gt;= BY$6, $E223 &lt; BX$6), 0, 1)+IF(OR($F223 &gt;= BY$6, $G223 &lt; BX$6), 0, 2)+1)</f>
        <v/>
      </c>
      <c r="BY223" s="68" t="str">
        <f ca="1">INDEX({"","_","-","="},IF(OR($D223 &gt;= BZ$6, $E223 &lt; BY$6), 0, 1)+IF(OR($F223 &gt;= BZ$6, $G223 &lt; BY$6), 0, 2)+1)</f>
        <v/>
      </c>
      <c r="BZ223" s="68" t="str">
        <f ca="1">INDEX({"","_","-","="},IF(OR($D223 &gt;= CA$6, $E223 &lt; BZ$6), 0, 1)+IF(OR($F223 &gt;= CA$6, $G223 &lt; BZ$6), 0, 2)+1)</f>
        <v/>
      </c>
      <c r="CA223" s="68" t="str">
        <f ca="1">INDEX({"","_","-","="},IF(OR($D223 &gt;= CB$6, $E223 &lt; CA$6), 0, 1)+IF(OR($F223 &gt;= CB$6, $G223 &lt; CA$6), 0, 2)+1)</f>
        <v/>
      </c>
      <c r="CB223" s="68" t="str">
        <f ca="1">INDEX({"","_","-","="},IF(OR($D223 &gt;= CC$6, $E223 &lt; CB$6), 0, 1)+IF(OR($F223 &gt;= CC$6, $G223 &lt; CB$6), 0, 2)+1)</f>
        <v/>
      </c>
      <c r="CC223" s="68" t="str">
        <f ca="1">INDEX({"","_","-","="},IF(OR($D223 &gt;= CD$6, $E223 &lt; CC$6), 0, 1)+IF(OR($F223 &gt;= CD$6, $G223 &lt; CC$6), 0, 2)+1)</f>
        <v/>
      </c>
      <c r="CD223" s="68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IF('临-进度'!M219,'临-进度'!$A219,"")</f>
        <v/>
      </c>
      <c r="B224" s="8" t="str">
        <f ca="1">IF('临-进度'!M219,'临-进度'!$B219,"")</f>
        <v/>
      </c>
      <c r="C224" s="8" t="str">
        <f ca="1">IF('临-进度'!M219,'临-进度'!$E219,"")</f>
        <v/>
      </c>
      <c r="D224" s="40" t="str">
        <f ca="1">IF('临-进度'!$M219,'临-进度'!$I219,"")</f>
        <v/>
      </c>
      <c r="E224" s="40" t="str">
        <f ca="1">IF('临-进度'!$M219,'临-进度'!$AE219,"")</f>
        <v/>
      </c>
      <c r="F224" s="40" t="str">
        <f ca="1">IF('临-进度'!$M219,'临-进度'!$J219,"")</f>
        <v/>
      </c>
      <c r="G224" s="73" t="str">
        <f ca="1">IF('临-进度'!$M219,'临-进度'!$AF219,"")</f>
        <v/>
      </c>
      <c r="H224" s="68" t="str">
        <f ca="1">INDEX({"","_","-","="},IF(OR($D224 &gt;= I$6, $E224 &lt; H$6), 0, 1)+IF(OR($F224 &gt;= I$6, $G224 &lt; H$6), 0, 2)+1)</f>
        <v/>
      </c>
      <c r="I224" s="68" t="str">
        <f ca="1">INDEX({"","_","-","="},IF(OR($D224 &gt;= J$6, $E224 &lt; I$6), 0, 1)+IF(OR($F224 &gt;= J$6, $G224 &lt; I$6), 0, 2)+1)</f>
        <v/>
      </c>
      <c r="J224" s="68" t="str">
        <f ca="1">INDEX({"","_","-","="},IF(OR($D224 &gt;= K$6, $E224 &lt; J$6), 0, 1)+IF(OR($F224 &gt;= K$6, $G224 &lt; J$6), 0, 2)+1)</f>
        <v/>
      </c>
      <c r="K224" s="68" t="str">
        <f ca="1">INDEX({"","_","-","="},IF(OR($D224 &gt;= L$6, $E224 &lt; K$6), 0, 1)+IF(OR($F224 &gt;= L$6, $G224 &lt; K$6), 0, 2)+1)</f>
        <v/>
      </c>
      <c r="L224" s="68" t="str">
        <f ca="1">INDEX({"","_","-","="},IF(OR($D224 &gt;= M$6, $E224 &lt; L$6), 0, 1)+IF(OR($F224 &gt;= M$6, $G224 &lt; L$6), 0, 2)+1)</f>
        <v/>
      </c>
      <c r="M224" s="68" t="str">
        <f ca="1">INDEX({"","_","-","="},IF(OR($D224 &gt;= N$6, $E224 &lt; M$6), 0, 1)+IF(OR($F224 &gt;= N$6, $G224 &lt; M$6), 0, 2)+1)</f>
        <v/>
      </c>
      <c r="N224" s="68" t="str">
        <f ca="1">INDEX({"","_","-","="},IF(OR($D224 &gt;= O$6, $E224 &lt; N$6), 0, 1)+IF(OR($F224 &gt;= O$6, $G224 &lt; N$6), 0, 2)+1)</f>
        <v/>
      </c>
      <c r="O224" s="68" t="str">
        <f ca="1">INDEX({"","_","-","="},IF(OR($D224 &gt;= P$6, $E224 &lt; O$6), 0, 1)+IF(OR($F224 &gt;= P$6, $G224 &lt; O$6), 0, 2)+1)</f>
        <v/>
      </c>
      <c r="P224" s="68" t="str">
        <f ca="1">INDEX({"","_","-","="},IF(OR($D224 &gt;= Q$6, $E224 &lt; P$6), 0, 1)+IF(OR($F224 &gt;= Q$6, $G224 &lt; P$6), 0, 2)+1)</f>
        <v/>
      </c>
      <c r="Q224" s="68" t="str">
        <f ca="1">INDEX({"","_","-","="},IF(OR($D224 &gt;= R$6, $E224 &lt; Q$6), 0, 1)+IF(OR($F224 &gt;= R$6, $G224 &lt; Q$6), 0, 2)+1)</f>
        <v/>
      </c>
      <c r="R224" s="68" t="str">
        <f ca="1">INDEX({"","_","-","="},IF(OR($D224 &gt;= S$6, $E224 &lt; R$6), 0, 1)+IF(OR($F224 &gt;= S$6, $G224 &lt; R$6), 0, 2)+1)</f>
        <v/>
      </c>
      <c r="S224" s="68" t="str">
        <f ca="1">INDEX({"","_","-","="},IF(OR($D224 &gt;= T$6, $E224 &lt; S$6), 0, 1)+IF(OR($F224 &gt;= T$6, $G224 &lt; S$6), 0, 2)+1)</f>
        <v/>
      </c>
      <c r="T224" s="68" t="str">
        <f ca="1">INDEX({"","_","-","="},IF(OR($D224 &gt;= U$6, $E224 &lt; T$6), 0, 1)+IF(OR($F224 &gt;= U$6, $G224 &lt; T$6), 0, 2)+1)</f>
        <v/>
      </c>
      <c r="U224" s="68" t="str">
        <f ca="1">INDEX({"","_","-","="},IF(OR($D224 &gt;= V$6, $E224 &lt; U$6), 0, 1)+IF(OR($F224 &gt;= V$6, $G224 &lt; U$6), 0, 2)+1)</f>
        <v/>
      </c>
      <c r="V224" s="68" t="str">
        <f ca="1">INDEX({"","_","-","="},IF(OR($D224 &gt;= W$6, $E224 &lt; V$6), 0, 1)+IF(OR($F224 &gt;= W$6, $G224 &lt; V$6), 0, 2)+1)</f>
        <v/>
      </c>
      <c r="W224" s="68" t="str">
        <f ca="1">INDEX({"","_","-","="},IF(OR($D224 &gt;= X$6, $E224 &lt; W$6), 0, 1)+IF(OR($F224 &gt;= X$6, $G224 &lt; W$6), 0, 2)+1)</f>
        <v/>
      </c>
      <c r="X224" s="68" t="str">
        <f ca="1">INDEX({"","_","-","="},IF(OR($D224 &gt;= Y$6, $E224 &lt; X$6), 0, 1)+IF(OR($F224 &gt;= Y$6, $G224 &lt; X$6), 0, 2)+1)</f>
        <v/>
      </c>
      <c r="Y224" s="68" t="str">
        <f ca="1">INDEX({"","_","-","="},IF(OR($D224 &gt;= Z$6, $E224 &lt; Y$6), 0, 1)+IF(OR($F224 &gt;= Z$6, $G224 &lt; Y$6), 0, 2)+1)</f>
        <v/>
      </c>
      <c r="Z224" s="68" t="str">
        <f ca="1">INDEX({"","_","-","="},IF(OR($D224 &gt;= AA$6, $E224 &lt; Z$6), 0, 1)+IF(OR($F224 &gt;= AA$6, $G224 &lt; Z$6), 0, 2)+1)</f>
        <v/>
      </c>
      <c r="AA224" s="68" t="str">
        <f ca="1">INDEX({"","_","-","="},IF(OR($D224 &gt;= AB$6, $E224 &lt; AA$6), 0, 1)+IF(OR($F224 &gt;= AB$6, $G224 &lt; AA$6), 0, 2)+1)</f>
        <v/>
      </c>
      <c r="AB224" s="68" t="str">
        <f ca="1">INDEX({"","_","-","="},IF(OR($D224 &gt;= AC$6, $E224 &lt; AB$6), 0, 1)+IF(OR($F224 &gt;= AC$6, $G224 &lt; AB$6), 0, 2)+1)</f>
        <v/>
      </c>
      <c r="AC224" s="68" t="str">
        <f ca="1">INDEX({"","_","-","="},IF(OR($D224 &gt;= AD$6, $E224 &lt; AC$6), 0, 1)+IF(OR($F224 &gt;= AD$6, $G224 &lt; AC$6), 0, 2)+1)</f>
        <v/>
      </c>
      <c r="AD224" s="68" t="str">
        <f ca="1">INDEX({"","_","-","="},IF(OR($D224 &gt;= AE$6, $E224 &lt; AD$6), 0, 1)+IF(OR($F224 &gt;= AE$6, $G224 &lt; AD$6), 0, 2)+1)</f>
        <v/>
      </c>
      <c r="AE224" s="68" t="str">
        <f ca="1">INDEX({"","_","-","="},IF(OR($D224 &gt;= AF$6, $E224 &lt; AE$6), 0, 1)+IF(OR($F224 &gt;= AF$6, $G224 &lt; AE$6), 0, 2)+1)</f>
        <v/>
      </c>
      <c r="AF224" s="68" t="str">
        <f ca="1">INDEX({"","_","-","="},IF(OR($D224 &gt;= AG$6, $E224 &lt; AF$6), 0, 1)+IF(OR($F224 &gt;= AG$6, $G224 &lt; AF$6), 0, 2)+1)</f>
        <v/>
      </c>
      <c r="AG224" s="68" t="str">
        <f ca="1">INDEX({"","_","-","="},IF(OR($D224 &gt;= AH$6, $E224 &lt; AG$6), 0, 1)+IF(OR($F224 &gt;= AH$6, $G224 &lt; AG$6), 0, 2)+1)</f>
        <v/>
      </c>
      <c r="AH224" s="68" t="str">
        <f ca="1">INDEX({"","_","-","="},IF(OR($D224 &gt;= AI$6, $E224 &lt; AH$6), 0, 1)+IF(OR($F224 &gt;= AI$6, $G224 &lt; AH$6), 0, 2)+1)</f>
        <v/>
      </c>
      <c r="AI224" s="68" t="str">
        <f ca="1">INDEX({"","_","-","="},IF(OR($D224 &gt;= AJ$6, $E224 &lt; AI$6), 0, 1)+IF(OR($F224 &gt;= AJ$6, $G224 &lt; AI$6), 0, 2)+1)</f>
        <v/>
      </c>
      <c r="AJ224" s="68" t="str">
        <f ca="1">INDEX({"","_","-","="},IF(OR($D224 &gt;= AK$6, $E224 &lt; AJ$6), 0, 1)+IF(OR($F224 &gt;= AK$6, $G224 &lt; AJ$6), 0, 2)+1)</f>
        <v/>
      </c>
      <c r="AK224" s="68" t="str">
        <f ca="1">INDEX({"","_","-","="},IF(OR($D224 &gt;= AL$6, $E224 &lt; AK$6), 0, 1)+IF(OR($F224 &gt;= AL$6, $G224 &lt; AK$6), 0, 2)+1)</f>
        <v/>
      </c>
      <c r="AL224" s="68" t="str">
        <f ca="1">INDEX({"","_","-","="},IF(OR($D224 &gt;= AM$6, $E224 &lt; AL$6), 0, 1)+IF(OR($F224 &gt;= AM$6, $G224 &lt; AL$6), 0, 2)+1)</f>
        <v/>
      </c>
      <c r="AM224" s="68" t="str">
        <f ca="1">INDEX({"","_","-","="},IF(OR($D224 &gt;= AN$6, $E224 &lt; AM$6), 0, 1)+IF(OR($F224 &gt;= AN$6, $G224 &lt; AM$6), 0, 2)+1)</f>
        <v/>
      </c>
      <c r="AN224" s="68" t="str">
        <f ca="1">INDEX({"","_","-","="},IF(OR($D224 &gt;= AO$6, $E224 &lt; AN$6), 0, 1)+IF(OR($F224 &gt;= AO$6, $G224 &lt; AN$6), 0, 2)+1)</f>
        <v/>
      </c>
      <c r="AO224" s="68" t="str">
        <f ca="1">INDEX({"","_","-","="},IF(OR($D224 &gt;= AP$6, $E224 &lt; AO$6), 0, 1)+IF(OR($F224 &gt;= AP$6, $G224 &lt; AO$6), 0, 2)+1)</f>
        <v/>
      </c>
      <c r="AP224" s="68" t="str">
        <f ca="1">INDEX({"","_","-","="},IF(OR($D224 &gt;= AQ$6, $E224 &lt; AP$6), 0, 1)+IF(OR($F224 &gt;= AQ$6, $G224 &lt; AP$6), 0, 2)+1)</f>
        <v/>
      </c>
      <c r="AQ224" s="68" t="str">
        <f ca="1">INDEX({"","_","-","="},IF(OR($D224 &gt;= AR$6, $E224 &lt; AQ$6), 0, 1)+IF(OR($F224 &gt;= AR$6, $G224 &lt; AQ$6), 0, 2)+1)</f>
        <v/>
      </c>
      <c r="AR224" s="68" t="str">
        <f ca="1">INDEX({"","_","-","="},IF(OR($D224 &gt;= AS$6, $E224 &lt; AR$6), 0, 1)+IF(OR($F224 &gt;= AS$6, $G224 &lt; AR$6), 0, 2)+1)</f>
        <v/>
      </c>
      <c r="AS224" s="68" t="str">
        <f ca="1">INDEX({"","_","-","="},IF(OR($D224 &gt;= AT$6, $E224 &lt; AS$6), 0, 1)+IF(OR($F224 &gt;= AT$6, $G224 &lt; AS$6), 0, 2)+1)</f>
        <v/>
      </c>
      <c r="AT224" s="68" t="str">
        <f ca="1">INDEX({"","_","-","="},IF(OR($D224 &gt;= AU$6, $E224 &lt; AT$6), 0, 1)+IF(OR($F224 &gt;= AU$6, $G224 &lt; AT$6), 0, 2)+1)</f>
        <v/>
      </c>
      <c r="AU224" s="68" t="str">
        <f ca="1">INDEX({"","_","-","="},IF(OR($D224 &gt;= AV$6, $E224 &lt; AU$6), 0, 1)+IF(OR($F224 &gt;= AV$6, $G224 &lt; AU$6), 0, 2)+1)</f>
        <v/>
      </c>
      <c r="AV224" s="68" t="str">
        <f ca="1">INDEX({"","_","-","="},IF(OR($D224 &gt;= AW$6, $E224 &lt; AV$6), 0, 1)+IF(OR($F224 &gt;= AW$6, $G224 &lt; AV$6), 0, 2)+1)</f>
        <v/>
      </c>
      <c r="AW224" s="68" t="str">
        <f ca="1">INDEX({"","_","-","="},IF(OR($D224 &gt;= AX$6, $E224 &lt; AW$6), 0, 1)+IF(OR($F224 &gt;= AX$6, $G224 &lt; AW$6), 0, 2)+1)</f>
        <v/>
      </c>
      <c r="AX224" s="68" t="str">
        <f ca="1">INDEX({"","_","-","="},IF(OR($D224 &gt;= AY$6, $E224 &lt; AX$6), 0, 1)+IF(OR($F224 &gt;= AY$6, $G224 &lt; AX$6), 0, 2)+1)</f>
        <v/>
      </c>
      <c r="AY224" s="68" t="str">
        <f ca="1">INDEX({"","_","-","="},IF(OR($D224 &gt;= AZ$6, $E224 &lt; AY$6), 0, 1)+IF(OR($F224 &gt;= AZ$6, $G224 &lt; AY$6), 0, 2)+1)</f>
        <v/>
      </c>
      <c r="AZ224" s="68" t="str">
        <f ca="1">INDEX({"","_","-","="},IF(OR($D224 &gt;= BA$6, $E224 &lt; AZ$6), 0, 1)+IF(OR($F224 &gt;= BA$6, $G224 &lt; AZ$6), 0, 2)+1)</f>
        <v/>
      </c>
      <c r="BA224" s="68" t="str">
        <f ca="1">INDEX({"","_","-","="},IF(OR($D224 &gt;= BB$6, $E224 &lt; BA$6), 0, 1)+IF(OR($F224 &gt;= BB$6, $G224 &lt; BA$6), 0, 2)+1)</f>
        <v/>
      </c>
      <c r="BB224" s="68" t="str">
        <f ca="1">INDEX({"","_","-","="},IF(OR($D224 &gt;= BC$6, $E224 &lt; BB$6), 0, 1)+IF(OR($F224 &gt;= BC$6, $G224 &lt; BB$6), 0, 2)+1)</f>
        <v/>
      </c>
      <c r="BC224" s="68" t="str">
        <f ca="1">INDEX({"","_","-","="},IF(OR($D224 &gt;= BD$6, $E224 &lt; BC$6), 0, 1)+IF(OR($F224 &gt;= BD$6, $G224 &lt; BC$6), 0, 2)+1)</f>
        <v/>
      </c>
      <c r="BD224" s="68" t="str">
        <f ca="1">INDEX({"","_","-","="},IF(OR($D224 &gt;= BE$6, $E224 &lt; BD$6), 0, 1)+IF(OR($F224 &gt;= BE$6, $G224 &lt; BD$6), 0, 2)+1)</f>
        <v/>
      </c>
      <c r="BE224" s="68" t="str">
        <f ca="1">INDEX({"","_","-","="},IF(OR($D224 &gt;= BF$6, $E224 &lt; BE$6), 0, 1)+IF(OR($F224 &gt;= BF$6, $G224 &lt; BE$6), 0, 2)+1)</f>
        <v/>
      </c>
      <c r="BF224" s="68" t="str">
        <f ca="1">INDEX({"","_","-","="},IF(OR($D224 &gt;= BG$6, $E224 &lt; BF$6), 0, 1)+IF(OR($F224 &gt;= BG$6, $G224 &lt; BF$6), 0, 2)+1)</f>
        <v/>
      </c>
      <c r="BG224" s="68" t="str">
        <f ca="1">INDEX({"","_","-","="},IF(OR($D224 &gt;= BH$6, $E224 &lt; BG$6), 0, 1)+IF(OR($F224 &gt;= BH$6, $G224 &lt; BG$6), 0, 2)+1)</f>
        <v/>
      </c>
      <c r="BH224" s="68" t="str">
        <f ca="1">INDEX({"","_","-","="},IF(OR($D224 &gt;= BI$6, $E224 &lt; BH$6), 0, 1)+IF(OR($F224 &gt;= BI$6, $G224 &lt; BH$6), 0, 2)+1)</f>
        <v/>
      </c>
      <c r="BI224" s="68" t="str">
        <f ca="1">INDEX({"","_","-","="},IF(OR($D224 &gt;= BJ$6, $E224 &lt; BI$6), 0, 1)+IF(OR($F224 &gt;= BJ$6, $G224 &lt; BI$6), 0, 2)+1)</f>
        <v/>
      </c>
      <c r="BJ224" s="68" t="str">
        <f ca="1">INDEX({"","_","-","="},IF(OR($D224 &gt;= BK$6, $E224 &lt; BJ$6), 0, 1)+IF(OR($F224 &gt;= BK$6, $G224 &lt; BJ$6), 0, 2)+1)</f>
        <v/>
      </c>
      <c r="BK224" s="68" t="str">
        <f ca="1">INDEX({"","_","-","="},IF(OR($D224 &gt;= BL$6, $E224 &lt; BK$6), 0, 1)+IF(OR($F224 &gt;= BL$6, $G224 &lt; BK$6), 0, 2)+1)</f>
        <v/>
      </c>
      <c r="BL224" s="68" t="str">
        <f ca="1">INDEX({"","_","-","="},IF(OR($D224 &gt;= BM$6, $E224 &lt; BL$6), 0, 1)+IF(OR($F224 &gt;= BM$6, $G224 &lt; BL$6), 0, 2)+1)</f>
        <v/>
      </c>
      <c r="BM224" s="68" t="str">
        <f ca="1">INDEX({"","_","-","="},IF(OR($D224 &gt;= BN$6, $E224 &lt; BM$6), 0, 1)+IF(OR($F224 &gt;= BN$6, $G224 &lt; BM$6), 0, 2)+1)</f>
        <v/>
      </c>
      <c r="BN224" s="68" t="str">
        <f ca="1">INDEX({"","_","-","="},IF(OR($D224 &gt;= BO$6, $E224 &lt; BN$6), 0, 1)+IF(OR($F224 &gt;= BO$6, $G224 &lt; BN$6), 0, 2)+1)</f>
        <v/>
      </c>
      <c r="BO224" s="68" t="str">
        <f ca="1">INDEX({"","_","-","="},IF(OR($D224 &gt;= BP$6, $E224 &lt; BO$6), 0, 1)+IF(OR($F224 &gt;= BP$6, $G224 &lt; BO$6), 0, 2)+1)</f>
        <v/>
      </c>
      <c r="BP224" s="68" t="str">
        <f ca="1">INDEX({"","_","-","="},IF(OR($D224 &gt;= BQ$6, $E224 &lt; BP$6), 0, 1)+IF(OR($F224 &gt;= BQ$6, $G224 &lt; BP$6), 0, 2)+1)</f>
        <v/>
      </c>
      <c r="BQ224" s="68" t="str">
        <f ca="1">INDEX({"","_","-","="},IF(OR($D224 &gt;= BR$6, $E224 &lt; BQ$6), 0, 1)+IF(OR($F224 &gt;= BR$6, $G224 &lt; BQ$6), 0, 2)+1)</f>
        <v/>
      </c>
      <c r="BR224" s="68" t="str">
        <f ca="1">INDEX({"","_","-","="},IF(OR($D224 &gt;= BS$6, $E224 &lt; BR$6), 0, 1)+IF(OR($F224 &gt;= BS$6, $G224 &lt; BR$6), 0, 2)+1)</f>
        <v/>
      </c>
      <c r="BS224" s="68" t="str">
        <f ca="1">INDEX({"","_","-","="},IF(OR($D224 &gt;= BT$6, $E224 &lt; BS$6), 0, 1)+IF(OR($F224 &gt;= BT$6, $G224 &lt; BS$6), 0, 2)+1)</f>
        <v/>
      </c>
      <c r="BT224" s="68" t="str">
        <f ca="1">INDEX({"","_","-","="},IF(OR($D224 &gt;= BU$6, $E224 &lt; BT$6), 0, 1)+IF(OR($F224 &gt;= BU$6, $G224 &lt; BT$6), 0, 2)+1)</f>
        <v/>
      </c>
      <c r="BU224" s="68" t="str">
        <f ca="1">INDEX({"","_","-","="},IF(OR($D224 &gt;= BV$6, $E224 &lt; BU$6), 0, 1)+IF(OR($F224 &gt;= BV$6, $G224 &lt; BU$6), 0, 2)+1)</f>
        <v/>
      </c>
      <c r="BV224" s="68" t="str">
        <f ca="1">INDEX({"","_","-","="},IF(OR($D224 &gt;= BW$6, $E224 &lt; BV$6), 0, 1)+IF(OR($F224 &gt;= BW$6, $G224 &lt; BV$6), 0, 2)+1)</f>
        <v/>
      </c>
      <c r="BW224" s="68" t="str">
        <f ca="1">INDEX({"","_","-","="},IF(OR($D224 &gt;= BX$6, $E224 &lt; BW$6), 0, 1)+IF(OR($F224 &gt;= BX$6, $G224 &lt; BW$6), 0, 2)+1)</f>
        <v/>
      </c>
      <c r="BX224" s="68" t="str">
        <f ca="1">INDEX({"","_","-","="},IF(OR($D224 &gt;= BY$6, $E224 &lt; BX$6), 0, 1)+IF(OR($F224 &gt;= BY$6, $G224 &lt; BX$6), 0, 2)+1)</f>
        <v/>
      </c>
      <c r="BY224" s="68" t="str">
        <f ca="1">INDEX({"","_","-","="},IF(OR($D224 &gt;= BZ$6, $E224 &lt; BY$6), 0, 1)+IF(OR($F224 &gt;= BZ$6, $G224 &lt; BY$6), 0, 2)+1)</f>
        <v/>
      </c>
      <c r="BZ224" s="68" t="str">
        <f ca="1">INDEX({"","_","-","="},IF(OR($D224 &gt;= CA$6, $E224 &lt; BZ$6), 0, 1)+IF(OR($F224 &gt;= CA$6, $G224 &lt; BZ$6), 0, 2)+1)</f>
        <v/>
      </c>
      <c r="CA224" s="68" t="str">
        <f ca="1">INDEX({"","_","-","="},IF(OR($D224 &gt;= CB$6, $E224 &lt; CA$6), 0, 1)+IF(OR($F224 &gt;= CB$6, $G224 &lt; CA$6), 0, 2)+1)</f>
        <v/>
      </c>
      <c r="CB224" s="68" t="str">
        <f ca="1">INDEX({"","_","-","="},IF(OR($D224 &gt;= CC$6, $E224 &lt; CB$6), 0, 1)+IF(OR($F224 &gt;= CC$6, $G224 &lt; CB$6), 0, 2)+1)</f>
        <v/>
      </c>
      <c r="CC224" s="68" t="str">
        <f ca="1">INDEX({"","_","-","="},IF(OR($D224 &gt;= CD$6, $E224 &lt; CC$6), 0, 1)+IF(OR($F224 &gt;= CD$6, $G224 &lt; CC$6), 0, 2)+1)</f>
        <v/>
      </c>
      <c r="CD224" s="68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IF('临-进度'!M220,'临-进度'!$A220,"")</f>
        <v/>
      </c>
      <c r="B225" s="8" t="str">
        <f ca="1">IF('临-进度'!M220,'临-进度'!$B220,"")</f>
        <v/>
      </c>
      <c r="C225" s="8" t="str">
        <f ca="1">IF('临-进度'!M220,'临-进度'!$E220,"")</f>
        <v/>
      </c>
      <c r="D225" s="40" t="str">
        <f ca="1">IF('临-进度'!$M220,'临-进度'!$I220,"")</f>
        <v/>
      </c>
      <c r="E225" s="40" t="str">
        <f ca="1">IF('临-进度'!$M220,'临-进度'!$AE220,"")</f>
        <v/>
      </c>
      <c r="F225" s="40" t="str">
        <f ca="1">IF('临-进度'!$M220,'临-进度'!$J220,"")</f>
        <v/>
      </c>
      <c r="G225" s="73" t="str">
        <f ca="1">IF('临-进度'!$M220,'临-进度'!$AF220,"")</f>
        <v/>
      </c>
      <c r="H225" s="68" t="str">
        <f ca="1">INDEX({"","_","-","="},IF(OR($D225 &gt;= I$6, $E225 &lt; H$6), 0, 1)+IF(OR($F225 &gt;= I$6, $G225 &lt; H$6), 0, 2)+1)</f>
        <v/>
      </c>
      <c r="I225" s="68" t="str">
        <f ca="1">INDEX({"","_","-","="},IF(OR($D225 &gt;= J$6, $E225 &lt; I$6), 0, 1)+IF(OR($F225 &gt;= J$6, $G225 &lt; I$6), 0, 2)+1)</f>
        <v/>
      </c>
      <c r="J225" s="68" t="str">
        <f ca="1">INDEX({"","_","-","="},IF(OR($D225 &gt;= K$6, $E225 &lt; J$6), 0, 1)+IF(OR($F225 &gt;= K$6, $G225 &lt; J$6), 0, 2)+1)</f>
        <v/>
      </c>
      <c r="K225" s="68" t="str">
        <f ca="1">INDEX({"","_","-","="},IF(OR($D225 &gt;= L$6, $E225 &lt; K$6), 0, 1)+IF(OR($F225 &gt;= L$6, $G225 &lt; K$6), 0, 2)+1)</f>
        <v/>
      </c>
      <c r="L225" s="68" t="str">
        <f ca="1">INDEX({"","_","-","="},IF(OR($D225 &gt;= M$6, $E225 &lt; L$6), 0, 1)+IF(OR($F225 &gt;= M$6, $G225 &lt; L$6), 0, 2)+1)</f>
        <v/>
      </c>
      <c r="M225" s="68" t="str">
        <f ca="1">INDEX({"","_","-","="},IF(OR($D225 &gt;= N$6, $E225 &lt; M$6), 0, 1)+IF(OR($F225 &gt;= N$6, $G225 &lt; M$6), 0, 2)+1)</f>
        <v/>
      </c>
      <c r="N225" s="68" t="str">
        <f ca="1">INDEX({"","_","-","="},IF(OR($D225 &gt;= O$6, $E225 &lt; N$6), 0, 1)+IF(OR($F225 &gt;= O$6, $G225 &lt; N$6), 0, 2)+1)</f>
        <v/>
      </c>
      <c r="O225" s="68" t="str">
        <f ca="1">INDEX({"","_","-","="},IF(OR($D225 &gt;= P$6, $E225 &lt; O$6), 0, 1)+IF(OR($F225 &gt;= P$6, $G225 &lt; O$6), 0, 2)+1)</f>
        <v/>
      </c>
      <c r="P225" s="68" t="str">
        <f ca="1">INDEX({"","_","-","="},IF(OR($D225 &gt;= Q$6, $E225 &lt; P$6), 0, 1)+IF(OR($F225 &gt;= Q$6, $G225 &lt; P$6), 0, 2)+1)</f>
        <v/>
      </c>
      <c r="Q225" s="68" t="str">
        <f ca="1">INDEX({"","_","-","="},IF(OR($D225 &gt;= R$6, $E225 &lt; Q$6), 0, 1)+IF(OR($F225 &gt;= R$6, $G225 &lt; Q$6), 0, 2)+1)</f>
        <v/>
      </c>
      <c r="R225" s="68" t="str">
        <f ca="1">INDEX({"","_","-","="},IF(OR($D225 &gt;= S$6, $E225 &lt; R$6), 0, 1)+IF(OR($F225 &gt;= S$6, $G225 &lt; R$6), 0, 2)+1)</f>
        <v/>
      </c>
      <c r="S225" s="68" t="str">
        <f ca="1">INDEX({"","_","-","="},IF(OR($D225 &gt;= T$6, $E225 &lt; S$6), 0, 1)+IF(OR($F225 &gt;= T$6, $G225 &lt; S$6), 0, 2)+1)</f>
        <v/>
      </c>
      <c r="T225" s="68" t="str">
        <f ca="1">INDEX({"","_","-","="},IF(OR($D225 &gt;= U$6, $E225 &lt; T$6), 0, 1)+IF(OR($F225 &gt;= U$6, $G225 &lt; T$6), 0, 2)+1)</f>
        <v/>
      </c>
      <c r="U225" s="68" t="str">
        <f ca="1">INDEX({"","_","-","="},IF(OR($D225 &gt;= V$6, $E225 &lt; U$6), 0, 1)+IF(OR($F225 &gt;= V$6, $G225 &lt; U$6), 0, 2)+1)</f>
        <v/>
      </c>
      <c r="V225" s="68" t="str">
        <f ca="1">INDEX({"","_","-","="},IF(OR($D225 &gt;= W$6, $E225 &lt; V$6), 0, 1)+IF(OR($F225 &gt;= W$6, $G225 &lt; V$6), 0, 2)+1)</f>
        <v/>
      </c>
      <c r="W225" s="68" t="str">
        <f ca="1">INDEX({"","_","-","="},IF(OR($D225 &gt;= X$6, $E225 &lt; W$6), 0, 1)+IF(OR($F225 &gt;= X$6, $G225 &lt; W$6), 0, 2)+1)</f>
        <v/>
      </c>
      <c r="X225" s="68" t="str">
        <f ca="1">INDEX({"","_","-","="},IF(OR($D225 &gt;= Y$6, $E225 &lt; X$6), 0, 1)+IF(OR($F225 &gt;= Y$6, $G225 &lt; X$6), 0, 2)+1)</f>
        <v/>
      </c>
      <c r="Y225" s="68" t="str">
        <f ca="1">INDEX({"","_","-","="},IF(OR($D225 &gt;= Z$6, $E225 &lt; Y$6), 0, 1)+IF(OR($F225 &gt;= Z$6, $G225 &lt; Y$6), 0, 2)+1)</f>
        <v/>
      </c>
      <c r="Z225" s="68" t="str">
        <f ca="1">INDEX({"","_","-","="},IF(OR($D225 &gt;= AA$6, $E225 &lt; Z$6), 0, 1)+IF(OR($F225 &gt;= AA$6, $G225 &lt; Z$6), 0, 2)+1)</f>
        <v/>
      </c>
      <c r="AA225" s="68" t="str">
        <f ca="1">INDEX({"","_","-","="},IF(OR($D225 &gt;= AB$6, $E225 &lt; AA$6), 0, 1)+IF(OR($F225 &gt;= AB$6, $G225 &lt; AA$6), 0, 2)+1)</f>
        <v/>
      </c>
      <c r="AB225" s="68" t="str">
        <f ca="1">INDEX({"","_","-","="},IF(OR($D225 &gt;= AC$6, $E225 &lt; AB$6), 0, 1)+IF(OR($F225 &gt;= AC$6, $G225 &lt; AB$6), 0, 2)+1)</f>
        <v/>
      </c>
      <c r="AC225" s="68" t="str">
        <f ca="1">INDEX({"","_","-","="},IF(OR($D225 &gt;= AD$6, $E225 &lt; AC$6), 0, 1)+IF(OR($F225 &gt;= AD$6, $G225 &lt; AC$6), 0, 2)+1)</f>
        <v/>
      </c>
      <c r="AD225" s="68" t="str">
        <f ca="1">INDEX({"","_","-","="},IF(OR($D225 &gt;= AE$6, $E225 &lt; AD$6), 0, 1)+IF(OR($F225 &gt;= AE$6, $G225 &lt; AD$6), 0, 2)+1)</f>
        <v/>
      </c>
      <c r="AE225" s="68" t="str">
        <f ca="1">INDEX({"","_","-","="},IF(OR($D225 &gt;= AF$6, $E225 &lt; AE$6), 0, 1)+IF(OR($F225 &gt;= AF$6, $G225 &lt; AE$6), 0, 2)+1)</f>
        <v/>
      </c>
      <c r="AF225" s="68" t="str">
        <f ca="1">INDEX({"","_","-","="},IF(OR($D225 &gt;= AG$6, $E225 &lt; AF$6), 0, 1)+IF(OR($F225 &gt;= AG$6, $G225 &lt; AF$6), 0, 2)+1)</f>
        <v/>
      </c>
      <c r="AG225" s="68" t="str">
        <f ca="1">INDEX({"","_","-","="},IF(OR($D225 &gt;= AH$6, $E225 &lt; AG$6), 0, 1)+IF(OR($F225 &gt;= AH$6, $G225 &lt; AG$6), 0, 2)+1)</f>
        <v/>
      </c>
      <c r="AH225" s="68" t="str">
        <f ca="1">INDEX({"","_","-","="},IF(OR($D225 &gt;= AI$6, $E225 &lt; AH$6), 0, 1)+IF(OR($F225 &gt;= AI$6, $G225 &lt; AH$6), 0, 2)+1)</f>
        <v/>
      </c>
      <c r="AI225" s="68" t="str">
        <f ca="1">INDEX({"","_","-","="},IF(OR($D225 &gt;= AJ$6, $E225 &lt; AI$6), 0, 1)+IF(OR($F225 &gt;= AJ$6, $G225 &lt; AI$6), 0, 2)+1)</f>
        <v/>
      </c>
      <c r="AJ225" s="68" t="str">
        <f ca="1">INDEX({"","_","-","="},IF(OR($D225 &gt;= AK$6, $E225 &lt; AJ$6), 0, 1)+IF(OR($F225 &gt;= AK$6, $G225 &lt; AJ$6), 0, 2)+1)</f>
        <v/>
      </c>
      <c r="AK225" s="68" t="str">
        <f ca="1">INDEX({"","_","-","="},IF(OR($D225 &gt;= AL$6, $E225 &lt; AK$6), 0, 1)+IF(OR($F225 &gt;= AL$6, $G225 &lt; AK$6), 0, 2)+1)</f>
        <v/>
      </c>
      <c r="AL225" s="68" t="str">
        <f ca="1">INDEX({"","_","-","="},IF(OR($D225 &gt;= AM$6, $E225 &lt; AL$6), 0, 1)+IF(OR($F225 &gt;= AM$6, $G225 &lt; AL$6), 0, 2)+1)</f>
        <v/>
      </c>
      <c r="AM225" s="68" t="str">
        <f ca="1">INDEX({"","_","-","="},IF(OR($D225 &gt;= AN$6, $E225 &lt; AM$6), 0, 1)+IF(OR($F225 &gt;= AN$6, $G225 &lt; AM$6), 0, 2)+1)</f>
        <v/>
      </c>
      <c r="AN225" s="68" t="str">
        <f ca="1">INDEX({"","_","-","="},IF(OR($D225 &gt;= AO$6, $E225 &lt; AN$6), 0, 1)+IF(OR($F225 &gt;= AO$6, $G225 &lt; AN$6), 0, 2)+1)</f>
        <v/>
      </c>
      <c r="AO225" s="68" t="str">
        <f ca="1">INDEX({"","_","-","="},IF(OR($D225 &gt;= AP$6, $E225 &lt; AO$6), 0, 1)+IF(OR($F225 &gt;= AP$6, $G225 &lt; AO$6), 0, 2)+1)</f>
        <v/>
      </c>
      <c r="AP225" s="68" t="str">
        <f ca="1">INDEX({"","_","-","="},IF(OR($D225 &gt;= AQ$6, $E225 &lt; AP$6), 0, 1)+IF(OR($F225 &gt;= AQ$6, $G225 &lt; AP$6), 0, 2)+1)</f>
        <v/>
      </c>
      <c r="AQ225" s="68" t="str">
        <f ca="1">INDEX({"","_","-","="},IF(OR($D225 &gt;= AR$6, $E225 &lt; AQ$6), 0, 1)+IF(OR($F225 &gt;= AR$6, $G225 &lt; AQ$6), 0, 2)+1)</f>
        <v/>
      </c>
      <c r="AR225" s="68" t="str">
        <f ca="1">INDEX({"","_","-","="},IF(OR($D225 &gt;= AS$6, $E225 &lt; AR$6), 0, 1)+IF(OR($F225 &gt;= AS$6, $G225 &lt; AR$6), 0, 2)+1)</f>
        <v/>
      </c>
      <c r="AS225" s="68" t="str">
        <f ca="1">INDEX({"","_","-","="},IF(OR($D225 &gt;= AT$6, $E225 &lt; AS$6), 0, 1)+IF(OR($F225 &gt;= AT$6, $G225 &lt; AS$6), 0, 2)+1)</f>
        <v/>
      </c>
      <c r="AT225" s="68" t="str">
        <f ca="1">INDEX({"","_","-","="},IF(OR($D225 &gt;= AU$6, $E225 &lt; AT$6), 0, 1)+IF(OR($F225 &gt;= AU$6, $G225 &lt; AT$6), 0, 2)+1)</f>
        <v/>
      </c>
      <c r="AU225" s="68" t="str">
        <f ca="1">INDEX({"","_","-","="},IF(OR($D225 &gt;= AV$6, $E225 &lt; AU$6), 0, 1)+IF(OR($F225 &gt;= AV$6, $G225 &lt; AU$6), 0, 2)+1)</f>
        <v/>
      </c>
      <c r="AV225" s="68" t="str">
        <f ca="1">INDEX({"","_","-","="},IF(OR($D225 &gt;= AW$6, $E225 &lt; AV$6), 0, 1)+IF(OR($F225 &gt;= AW$6, $G225 &lt; AV$6), 0, 2)+1)</f>
        <v/>
      </c>
      <c r="AW225" s="68" t="str">
        <f ca="1">INDEX({"","_","-","="},IF(OR($D225 &gt;= AX$6, $E225 &lt; AW$6), 0, 1)+IF(OR($F225 &gt;= AX$6, $G225 &lt; AW$6), 0, 2)+1)</f>
        <v/>
      </c>
      <c r="AX225" s="68" t="str">
        <f ca="1">INDEX({"","_","-","="},IF(OR($D225 &gt;= AY$6, $E225 &lt; AX$6), 0, 1)+IF(OR($F225 &gt;= AY$6, $G225 &lt; AX$6), 0, 2)+1)</f>
        <v/>
      </c>
      <c r="AY225" s="68" t="str">
        <f ca="1">INDEX({"","_","-","="},IF(OR($D225 &gt;= AZ$6, $E225 &lt; AY$6), 0, 1)+IF(OR($F225 &gt;= AZ$6, $G225 &lt; AY$6), 0, 2)+1)</f>
        <v/>
      </c>
      <c r="AZ225" s="68" t="str">
        <f ca="1">INDEX({"","_","-","="},IF(OR($D225 &gt;= BA$6, $E225 &lt; AZ$6), 0, 1)+IF(OR($F225 &gt;= BA$6, $G225 &lt; AZ$6), 0, 2)+1)</f>
        <v/>
      </c>
      <c r="BA225" s="68" t="str">
        <f ca="1">INDEX({"","_","-","="},IF(OR($D225 &gt;= BB$6, $E225 &lt; BA$6), 0, 1)+IF(OR($F225 &gt;= BB$6, $G225 &lt; BA$6), 0, 2)+1)</f>
        <v/>
      </c>
      <c r="BB225" s="68" t="str">
        <f ca="1">INDEX({"","_","-","="},IF(OR($D225 &gt;= BC$6, $E225 &lt; BB$6), 0, 1)+IF(OR($F225 &gt;= BC$6, $G225 &lt; BB$6), 0, 2)+1)</f>
        <v/>
      </c>
      <c r="BC225" s="68" t="str">
        <f ca="1">INDEX({"","_","-","="},IF(OR($D225 &gt;= BD$6, $E225 &lt; BC$6), 0, 1)+IF(OR($F225 &gt;= BD$6, $G225 &lt; BC$6), 0, 2)+1)</f>
        <v/>
      </c>
      <c r="BD225" s="68" t="str">
        <f ca="1">INDEX({"","_","-","="},IF(OR($D225 &gt;= BE$6, $E225 &lt; BD$6), 0, 1)+IF(OR($F225 &gt;= BE$6, $G225 &lt; BD$6), 0, 2)+1)</f>
        <v/>
      </c>
      <c r="BE225" s="68" t="str">
        <f ca="1">INDEX({"","_","-","="},IF(OR($D225 &gt;= BF$6, $E225 &lt; BE$6), 0, 1)+IF(OR($F225 &gt;= BF$6, $G225 &lt; BE$6), 0, 2)+1)</f>
        <v/>
      </c>
      <c r="BF225" s="68" t="str">
        <f ca="1">INDEX({"","_","-","="},IF(OR($D225 &gt;= BG$6, $E225 &lt; BF$6), 0, 1)+IF(OR($F225 &gt;= BG$6, $G225 &lt; BF$6), 0, 2)+1)</f>
        <v/>
      </c>
      <c r="BG225" s="68" t="str">
        <f ca="1">INDEX({"","_","-","="},IF(OR($D225 &gt;= BH$6, $E225 &lt; BG$6), 0, 1)+IF(OR($F225 &gt;= BH$6, $G225 &lt; BG$6), 0, 2)+1)</f>
        <v/>
      </c>
      <c r="BH225" s="68" t="str">
        <f ca="1">INDEX({"","_","-","="},IF(OR($D225 &gt;= BI$6, $E225 &lt; BH$6), 0, 1)+IF(OR($F225 &gt;= BI$6, $G225 &lt; BH$6), 0, 2)+1)</f>
        <v/>
      </c>
      <c r="BI225" s="68" t="str">
        <f ca="1">INDEX({"","_","-","="},IF(OR($D225 &gt;= BJ$6, $E225 &lt; BI$6), 0, 1)+IF(OR($F225 &gt;= BJ$6, $G225 &lt; BI$6), 0, 2)+1)</f>
        <v/>
      </c>
      <c r="BJ225" s="68" t="str">
        <f ca="1">INDEX({"","_","-","="},IF(OR($D225 &gt;= BK$6, $E225 &lt; BJ$6), 0, 1)+IF(OR($F225 &gt;= BK$6, $G225 &lt; BJ$6), 0, 2)+1)</f>
        <v/>
      </c>
      <c r="BK225" s="68" t="str">
        <f ca="1">INDEX({"","_","-","="},IF(OR($D225 &gt;= BL$6, $E225 &lt; BK$6), 0, 1)+IF(OR($F225 &gt;= BL$6, $G225 &lt; BK$6), 0, 2)+1)</f>
        <v/>
      </c>
      <c r="BL225" s="68" t="str">
        <f ca="1">INDEX({"","_","-","="},IF(OR($D225 &gt;= BM$6, $E225 &lt; BL$6), 0, 1)+IF(OR($F225 &gt;= BM$6, $G225 &lt; BL$6), 0, 2)+1)</f>
        <v/>
      </c>
      <c r="BM225" s="68" t="str">
        <f ca="1">INDEX({"","_","-","="},IF(OR($D225 &gt;= BN$6, $E225 &lt; BM$6), 0, 1)+IF(OR($F225 &gt;= BN$6, $G225 &lt; BM$6), 0, 2)+1)</f>
        <v/>
      </c>
      <c r="BN225" s="68" t="str">
        <f ca="1">INDEX({"","_","-","="},IF(OR($D225 &gt;= BO$6, $E225 &lt; BN$6), 0, 1)+IF(OR($F225 &gt;= BO$6, $G225 &lt; BN$6), 0, 2)+1)</f>
        <v/>
      </c>
      <c r="BO225" s="68" t="str">
        <f ca="1">INDEX({"","_","-","="},IF(OR($D225 &gt;= BP$6, $E225 &lt; BO$6), 0, 1)+IF(OR($F225 &gt;= BP$6, $G225 &lt; BO$6), 0, 2)+1)</f>
        <v/>
      </c>
      <c r="BP225" s="68" t="str">
        <f ca="1">INDEX({"","_","-","="},IF(OR($D225 &gt;= BQ$6, $E225 &lt; BP$6), 0, 1)+IF(OR($F225 &gt;= BQ$6, $G225 &lt; BP$6), 0, 2)+1)</f>
        <v/>
      </c>
      <c r="BQ225" s="68" t="str">
        <f ca="1">INDEX({"","_","-","="},IF(OR($D225 &gt;= BR$6, $E225 &lt; BQ$6), 0, 1)+IF(OR($F225 &gt;= BR$6, $G225 &lt; BQ$6), 0, 2)+1)</f>
        <v/>
      </c>
      <c r="BR225" s="68" t="str">
        <f ca="1">INDEX({"","_","-","="},IF(OR($D225 &gt;= BS$6, $E225 &lt; BR$6), 0, 1)+IF(OR($F225 &gt;= BS$6, $G225 &lt; BR$6), 0, 2)+1)</f>
        <v/>
      </c>
      <c r="BS225" s="68" t="str">
        <f ca="1">INDEX({"","_","-","="},IF(OR($D225 &gt;= BT$6, $E225 &lt; BS$6), 0, 1)+IF(OR($F225 &gt;= BT$6, $G225 &lt; BS$6), 0, 2)+1)</f>
        <v/>
      </c>
      <c r="BT225" s="68" t="str">
        <f ca="1">INDEX({"","_","-","="},IF(OR($D225 &gt;= BU$6, $E225 &lt; BT$6), 0, 1)+IF(OR($F225 &gt;= BU$6, $G225 &lt; BT$6), 0, 2)+1)</f>
        <v/>
      </c>
      <c r="BU225" s="68" t="str">
        <f ca="1">INDEX({"","_","-","="},IF(OR($D225 &gt;= BV$6, $E225 &lt; BU$6), 0, 1)+IF(OR($F225 &gt;= BV$6, $G225 &lt; BU$6), 0, 2)+1)</f>
        <v/>
      </c>
      <c r="BV225" s="68" t="str">
        <f ca="1">INDEX({"","_","-","="},IF(OR($D225 &gt;= BW$6, $E225 &lt; BV$6), 0, 1)+IF(OR($F225 &gt;= BW$6, $G225 &lt; BV$6), 0, 2)+1)</f>
        <v/>
      </c>
      <c r="BW225" s="68" t="str">
        <f ca="1">INDEX({"","_","-","="},IF(OR($D225 &gt;= BX$6, $E225 &lt; BW$6), 0, 1)+IF(OR($F225 &gt;= BX$6, $G225 &lt; BW$6), 0, 2)+1)</f>
        <v/>
      </c>
      <c r="BX225" s="68" t="str">
        <f ca="1">INDEX({"","_","-","="},IF(OR($D225 &gt;= BY$6, $E225 &lt; BX$6), 0, 1)+IF(OR($F225 &gt;= BY$6, $G225 &lt; BX$6), 0, 2)+1)</f>
        <v/>
      </c>
      <c r="BY225" s="68" t="str">
        <f ca="1">INDEX({"","_","-","="},IF(OR($D225 &gt;= BZ$6, $E225 &lt; BY$6), 0, 1)+IF(OR($F225 &gt;= BZ$6, $G225 &lt; BY$6), 0, 2)+1)</f>
        <v/>
      </c>
      <c r="BZ225" s="68" t="str">
        <f ca="1">INDEX({"","_","-","="},IF(OR($D225 &gt;= CA$6, $E225 &lt; BZ$6), 0, 1)+IF(OR($F225 &gt;= CA$6, $G225 &lt; BZ$6), 0, 2)+1)</f>
        <v/>
      </c>
      <c r="CA225" s="68" t="str">
        <f ca="1">INDEX({"","_","-","="},IF(OR($D225 &gt;= CB$6, $E225 &lt; CA$6), 0, 1)+IF(OR($F225 &gt;= CB$6, $G225 &lt; CA$6), 0, 2)+1)</f>
        <v/>
      </c>
      <c r="CB225" s="68" t="str">
        <f ca="1">INDEX({"","_","-","="},IF(OR($D225 &gt;= CC$6, $E225 &lt; CB$6), 0, 1)+IF(OR($F225 &gt;= CC$6, $G225 &lt; CB$6), 0, 2)+1)</f>
        <v/>
      </c>
      <c r="CC225" s="68" t="str">
        <f ca="1">INDEX({"","_","-","="},IF(OR($D225 &gt;= CD$6, $E225 &lt; CC$6), 0, 1)+IF(OR($F225 &gt;= CD$6, $G225 &lt; CC$6), 0, 2)+1)</f>
        <v/>
      </c>
      <c r="CD225" s="68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IF('临-进度'!M221,'临-进度'!$A221,"")</f>
        <v/>
      </c>
      <c r="B226" s="8" t="str">
        <f ca="1">IF('临-进度'!M221,'临-进度'!$B221,"")</f>
        <v/>
      </c>
      <c r="C226" s="8" t="str">
        <f ca="1">IF('临-进度'!M221,'临-进度'!$E221,"")</f>
        <v/>
      </c>
      <c r="D226" s="40" t="str">
        <f ca="1">IF('临-进度'!$M221,'临-进度'!$I221,"")</f>
        <v/>
      </c>
      <c r="E226" s="40" t="str">
        <f ca="1">IF('临-进度'!$M221,'临-进度'!$AE221,"")</f>
        <v/>
      </c>
      <c r="F226" s="40" t="str">
        <f ca="1">IF('临-进度'!$M221,'临-进度'!$J221,"")</f>
        <v/>
      </c>
      <c r="G226" s="73" t="str">
        <f ca="1">IF('临-进度'!$M221,'临-进度'!$AF221,"")</f>
        <v/>
      </c>
      <c r="H226" s="68" t="str">
        <f ca="1">INDEX({"","_","-","="},IF(OR($D226 &gt;= I$6, $E226 &lt; H$6), 0, 1)+IF(OR($F226 &gt;= I$6, $G226 &lt; H$6), 0, 2)+1)</f>
        <v/>
      </c>
      <c r="I226" s="68" t="str">
        <f ca="1">INDEX({"","_","-","="},IF(OR($D226 &gt;= J$6, $E226 &lt; I$6), 0, 1)+IF(OR($F226 &gt;= J$6, $G226 &lt; I$6), 0, 2)+1)</f>
        <v/>
      </c>
      <c r="J226" s="68" t="str">
        <f ca="1">INDEX({"","_","-","="},IF(OR($D226 &gt;= K$6, $E226 &lt; J$6), 0, 1)+IF(OR($F226 &gt;= K$6, $G226 &lt; J$6), 0, 2)+1)</f>
        <v/>
      </c>
      <c r="K226" s="68" t="str">
        <f ca="1">INDEX({"","_","-","="},IF(OR($D226 &gt;= L$6, $E226 &lt; K$6), 0, 1)+IF(OR($F226 &gt;= L$6, $G226 &lt; K$6), 0, 2)+1)</f>
        <v/>
      </c>
      <c r="L226" s="68" t="str">
        <f ca="1">INDEX({"","_","-","="},IF(OR($D226 &gt;= M$6, $E226 &lt; L$6), 0, 1)+IF(OR($F226 &gt;= M$6, $G226 &lt; L$6), 0, 2)+1)</f>
        <v/>
      </c>
      <c r="M226" s="68" t="str">
        <f ca="1">INDEX({"","_","-","="},IF(OR($D226 &gt;= N$6, $E226 &lt; M$6), 0, 1)+IF(OR($F226 &gt;= N$6, $G226 &lt; M$6), 0, 2)+1)</f>
        <v/>
      </c>
      <c r="N226" s="68" t="str">
        <f ca="1">INDEX({"","_","-","="},IF(OR($D226 &gt;= O$6, $E226 &lt; N$6), 0, 1)+IF(OR($F226 &gt;= O$6, $G226 &lt; N$6), 0, 2)+1)</f>
        <v/>
      </c>
      <c r="O226" s="68" t="str">
        <f ca="1">INDEX({"","_","-","="},IF(OR($D226 &gt;= P$6, $E226 &lt; O$6), 0, 1)+IF(OR($F226 &gt;= P$6, $G226 &lt; O$6), 0, 2)+1)</f>
        <v/>
      </c>
      <c r="P226" s="68" t="str">
        <f ca="1">INDEX({"","_","-","="},IF(OR($D226 &gt;= Q$6, $E226 &lt; P$6), 0, 1)+IF(OR($F226 &gt;= Q$6, $G226 &lt; P$6), 0, 2)+1)</f>
        <v/>
      </c>
      <c r="Q226" s="68" t="str">
        <f ca="1">INDEX({"","_","-","="},IF(OR($D226 &gt;= R$6, $E226 &lt; Q$6), 0, 1)+IF(OR($F226 &gt;= R$6, $G226 &lt; Q$6), 0, 2)+1)</f>
        <v/>
      </c>
      <c r="R226" s="68" t="str">
        <f ca="1">INDEX({"","_","-","="},IF(OR($D226 &gt;= S$6, $E226 &lt; R$6), 0, 1)+IF(OR($F226 &gt;= S$6, $G226 &lt; R$6), 0, 2)+1)</f>
        <v/>
      </c>
      <c r="S226" s="68" t="str">
        <f ca="1">INDEX({"","_","-","="},IF(OR($D226 &gt;= T$6, $E226 &lt; S$6), 0, 1)+IF(OR($F226 &gt;= T$6, $G226 &lt; S$6), 0, 2)+1)</f>
        <v/>
      </c>
      <c r="T226" s="68" t="str">
        <f ca="1">INDEX({"","_","-","="},IF(OR($D226 &gt;= U$6, $E226 &lt; T$6), 0, 1)+IF(OR($F226 &gt;= U$6, $G226 &lt; T$6), 0, 2)+1)</f>
        <v/>
      </c>
      <c r="U226" s="68" t="str">
        <f ca="1">INDEX({"","_","-","="},IF(OR($D226 &gt;= V$6, $E226 &lt; U$6), 0, 1)+IF(OR($F226 &gt;= V$6, $G226 &lt; U$6), 0, 2)+1)</f>
        <v/>
      </c>
      <c r="V226" s="68" t="str">
        <f ca="1">INDEX({"","_","-","="},IF(OR($D226 &gt;= W$6, $E226 &lt; V$6), 0, 1)+IF(OR($F226 &gt;= W$6, $G226 &lt; V$6), 0, 2)+1)</f>
        <v/>
      </c>
      <c r="W226" s="68" t="str">
        <f ca="1">INDEX({"","_","-","="},IF(OR($D226 &gt;= X$6, $E226 &lt; W$6), 0, 1)+IF(OR($F226 &gt;= X$6, $G226 &lt; W$6), 0, 2)+1)</f>
        <v/>
      </c>
      <c r="X226" s="68" t="str">
        <f ca="1">INDEX({"","_","-","="},IF(OR($D226 &gt;= Y$6, $E226 &lt; X$6), 0, 1)+IF(OR($F226 &gt;= Y$6, $G226 &lt; X$6), 0, 2)+1)</f>
        <v/>
      </c>
      <c r="Y226" s="68" t="str">
        <f ca="1">INDEX({"","_","-","="},IF(OR($D226 &gt;= Z$6, $E226 &lt; Y$6), 0, 1)+IF(OR($F226 &gt;= Z$6, $G226 &lt; Y$6), 0, 2)+1)</f>
        <v/>
      </c>
      <c r="Z226" s="68" t="str">
        <f ca="1">INDEX({"","_","-","="},IF(OR($D226 &gt;= AA$6, $E226 &lt; Z$6), 0, 1)+IF(OR($F226 &gt;= AA$6, $G226 &lt; Z$6), 0, 2)+1)</f>
        <v/>
      </c>
      <c r="AA226" s="68" t="str">
        <f ca="1">INDEX({"","_","-","="},IF(OR($D226 &gt;= AB$6, $E226 &lt; AA$6), 0, 1)+IF(OR($F226 &gt;= AB$6, $G226 &lt; AA$6), 0, 2)+1)</f>
        <v/>
      </c>
      <c r="AB226" s="68" t="str">
        <f ca="1">INDEX({"","_","-","="},IF(OR($D226 &gt;= AC$6, $E226 &lt; AB$6), 0, 1)+IF(OR($F226 &gt;= AC$6, $G226 &lt; AB$6), 0, 2)+1)</f>
        <v/>
      </c>
      <c r="AC226" s="68" t="str">
        <f ca="1">INDEX({"","_","-","="},IF(OR($D226 &gt;= AD$6, $E226 &lt; AC$6), 0, 1)+IF(OR($F226 &gt;= AD$6, $G226 &lt; AC$6), 0, 2)+1)</f>
        <v/>
      </c>
      <c r="AD226" s="68" t="str">
        <f ca="1">INDEX({"","_","-","="},IF(OR($D226 &gt;= AE$6, $E226 &lt; AD$6), 0, 1)+IF(OR($F226 &gt;= AE$6, $G226 &lt; AD$6), 0, 2)+1)</f>
        <v/>
      </c>
      <c r="AE226" s="68" t="str">
        <f ca="1">INDEX({"","_","-","="},IF(OR($D226 &gt;= AF$6, $E226 &lt; AE$6), 0, 1)+IF(OR($F226 &gt;= AF$6, $G226 &lt; AE$6), 0, 2)+1)</f>
        <v/>
      </c>
      <c r="AF226" s="68" t="str">
        <f ca="1">INDEX({"","_","-","="},IF(OR($D226 &gt;= AG$6, $E226 &lt; AF$6), 0, 1)+IF(OR($F226 &gt;= AG$6, $G226 &lt; AF$6), 0, 2)+1)</f>
        <v/>
      </c>
      <c r="AG226" s="68" t="str">
        <f ca="1">INDEX({"","_","-","="},IF(OR($D226 &gt;= AH$6, $E226 &lt; AG$6), 0, 1)+IF(OR($F226 &gt;= AH$6, $G226 &lt; AG$6), 0, 2)+1)</f>
        <v/>
      </c>
      <c r="AH226" s="68" t="str">
        <f ca="1">INDEX({"","_","-","="},IF(OR($D226 &gt;= AI$6, $E226 &lt; AH$6), 0, 1)+IF(OR($F226 &gt;= AI$6, $G226 &lt; AH$6), 0, 2)+1)</f>
        <v/>
      </c>
      <c r="AI226" s="68" t="str">
        <f ca="1">INDEX({"","_","-","="},IF(OR($D226 &gt;= AJ$6, $E226 &lt; AI$6), 0, 1)+IF(OR($F226 &gt;= AJ$6, $G226 &lt; AI$6), 0, 2)+1)</f>
        <v/>
      </c>
      <c r="AJ226" s="68" t="str">
        <f ca="1">INDEX({"","_","-","="},IF(OR($D226 &gt;= AK$6, $E226 &lt; AJ$6), 0, 1)+IF(OR($F226 &gt;= AK$6, $G226 &lt; AJ$6), 0, 2)+1)</f>
        <v/>
      </c>
      <c r="AK226" s="68" t="str">
        <f ca="1">INDEX({"","_","-","="},IF(OR($D226 &gt;= AL$6, $E226 &lt; AK$6), 0, 1)+IF(OR($F226 &gt;= AL$6, $G226 &lt; AK$6), 0, 2)+1)</f>
        <v/>
      </c>
      <c r="AL226" s="68" t="str">
        <f ca="1">INDEX({"","_","-","="},IF(OR($D226 &gt;= AM$6, $E226 &lt; AL$6), 0, 1)+IF(OR($F226 &gt;= AM$6, $G226 &lt; AL$6), 0, 2)+1)</f>
        <v/>
      </c>
      <c r="AM226" s="68" t="str">
        <f ca="1">INDEX({"","_","-","="},IF(OR($D226 &gt;= AN$6, $E226 &lt; AM$6), 0, 1)+IF(OR($F226 &gt;= AN$6, $G226 &lt; AM$6), 0, 2)+1)</f>
        <v/>
      </c>
      <c r="AN226" s="68" t="str">
        <f ca="1">INDEX({"","_","-","="},IF(OR($D226 &gt;= AO$6, $E226 &lt; AN$6), 0, 1)+IF(OR($F226 &gt;= AO$6, $G226 &lt; AN$6), 0, 2)+1)</f>
        <v/>
      </c>
      <c r="AO226" s="68" t="str">
        <f ca="1">INDEX({"","_","-","="},IF(OR($D226 &gt;= AP$6, $E226 &lt; AO$6), 0, 1)+IF(OR($F226 &gt;= AP$6, $G226 &lt; AO$6), 0, 2)+1)</f>
        <v/>
      </c>
      <c r="AP226" s="68" t="str">
        <f ca="1">INDEX({"","_","-","="},IF(OR($D226 &gt;= AQ$6, $E226 &lt; AP$6), 0, 1)+IF(OR($F226 &gt;= AQ$6, $G226 &lt; AP$6), 0, 2)+1)</f>
        <v/>
      </c>
      <c r="AQ226" s="68" t="str">
        <f ca="1">INDEX({"","_","-","="},IF(OR($D226 &gt;= AR$6, $E226 &lt; AQ$6), 0, 1)+IF(OR($F226 &gt;= AR$6, $G226 &lt; AQ$6), 0, 2)+1)</f>
        <v/>
      </c>
      <c r="AR226" s="68" t="str">
        <f ca="1">INDEX({"","_","-","="},IF(OR($D226 &gt;= AS$6, $E226 &lt; AR$6), 0, 1)+IF(OR($F226 &gt;= AS$6, $G226 &lt; AR$6), 0, 2)+1)</f>
        <v/>
      </c>
      <c r="AS226" s="68" t="str">
        <f ca="1">INDEX({"","_","-","="},IF(OR($D226 &gt;= AT$6, $E226 &lt; AS$6), 0, 1)+IF(OR($F226 &gt;= AT$6, $G226 &lt; AS$6), 0, 2)+1)</f>
        <v/>
      </c>
      <c r="AT226" s="68" t="str">
        <f ca="1">INDEX({"","_","-","="},IF(OR($D226 &gt;= AU$6, $E226 &lt; AT$6), 0, 1)+IF(OR($F226 &gt;= AU$6, $G226 &lt; AT$6), 0, 2)+1)</f>
        <v/>
      </c>
      <c r="AU226" s="68" t="str">
        <f ca="1">INDEX({"","_","-","="},IF(OR($D226 &gt;= AV$6, $E226 &lt; AU$6), 0, 1)+IF(OR($F226 &gt;= AV$6, $G226 &lt; AU$6), 0, 2)+1)</f>
        <v/>
      </c>
      <c r="AV226" s="68" t="str">
        <f ca="1">INDEX({"","_","-","="},IF(OR($D226 &gt;= AW$6, $E226 &lt; AV$6), 0, 1)+IF(OR($F226 &gt;= AW$6, $G226 &lt; AV$6), 0, 2)+1)</f>
        <v/>
      </c>
      <c r="AW226" s="68" t="str">
        <f ca="1">INDEX({"","_","-","="},IF(OR($D226 &gt;= AX$6, $E226 &lt; AW$6), 0, 1)+IF(OR($F226 &gt;= AX$6, $G226 &lt; AW$6), 0, 2)+1)</f>
        <v/>
      </c>
      <c r="AX226" s="68" t="str">
        <f ca="1">INDEX({"","_","-","="},IF(OR($D226 &gt;= AY$6, $E226 &lt; AX$6), 0, 1)+IF(OR($F226 &gt;= AY$6, $G226 &lt; AX$6), 0, 2)+1)</f>
        <v/>
      </c>
      <c r="AY226" s="68" t="str">
        <f ca="1">INDEX({"","_","-","="},IF(OR($D226 &gt;= AZ$6, $E226 &lt; AY$6), 0, 1)+IF(OR($F226 &gt;= AZ$6, $G226 &lt; AY$6), 0, 2)+1)</f>
        <v/>
      </c>
      <c r="AZ226" s="68" t="str">
        <f ca="1">INDEX({"","_","-","="},IF(OR($D226 &gt;= BA$6, $E226 &lt; AZ$6), 0, 1)+IF(OR($F226 &gt;= BA$6, $G226 &lt; AZ$6), 0, 2)+1)</f>
        <v/>
      </c>
      <c r="BA226" s="68" t="str">
        <f ca="1">INDEX({"","_","-","="},IF(OR($D226 &gt;= BB$6, $E226 &lt; BA$6), 0, 1)+IF(OR($F226 &gt;= BB$6, $G226 &lt; BA$6), 0, 2)+1)</f>
        <v/>
      </c>
      <c r="BB226" s="68" t="str">
        <f ca="1">INDEX({"","_","-","="},IF(OR($D226 &gt;= BC$6, $E226 &lt; BB$6), 0, 1)+IF(OR($F226 &gt;= BC$6, $G226 &lt; BB$6), 0, 2)+1)</f>
        <v/>
      </c>
      <c r="BC226" s="68" t="str">
        <f ca="1">INDEX({"","_","-","="},IF(OR($D226 &gt;= BD$6, $E226 &lt; BC$6), 0, 1)+IF(OR($F226 &gt;= BD$6, $G226 &lt; BC$6), 0, 2)+1)</f>
        <v/>
      </c>
      <c r="BD226" s="68" t="str">
        <f ca="1">INDEX({"","_","-","="},IF(OR($D226 &gt;= BE$6, $E226 &lt; BD$6), 0, 1)+IF(OR($F226 &gt;= BE$6, $G226 &lt; BD$6), 0, 2)+1)</f>
        <v/>
      </c>
      <c r="BE226" s="68" t="str">
        <f ca="1">INDEX({"","_","-","="},IF(OR($D226 &gt;= BF$6, $E226 &lt; BE$6), 0, 1)+IF(OR($F226 &gt;= BF$6, $G226 &lt; BE$6), 0, 2)+1)</f>
        <v/>
      </c>
      <c r="BF226" s="68" t="str">
        <f ca="1">INDEX({"","_","-","="},IF(OR($D226 &gt;= BG$6, $E226 &lt; BF$6), 0, 1)+IF(OR($F226 &gt;= BG$6, $G226 &lt; BF$6), 0, 2)+1)</f>
        <v/>
      </c>
      <c r="BG226" s="68" t="str">
        <f ca="1">INDEX({"","_","-","="},IF(OR($D226 &gt;= BH$6, $E226 &lt; BG$6), 0, 1)+IF(OR($F226 &gt;= BH$6, $G226 &lt; BG$6), 0, 2)+1)</f>
        <v/>
      </c>
      <c r="BH226" s="68" t="str">
        <f ca="1">INDEX({"","_","-","="},IF(OR($D226 &gt;= BI$6, $E226 &lt; BH$6), 0, 1)+IF(OR($F226 &gt;= BI$6, $G226 &lt; BH$6), 0, 2)+1)</f>
        <v/>
      </c>
      <c r="BI226" s="68" t="str">
        <f ca="1">INDEX({"","_","-","="},IF(OR($D226 &gt;= BJ$6, $E226 &lt; BI$6), 0, 1)+IF(OR($F226 &gt;= BJ$6, $G226 &lt; BI$6), 0, 2)+1)</f>
        <v/>
      </c>
      <c r="BJ226" s="68" t="str">
        <f ca="1">INDEX({"","_","-","="},IF(OR($D226 &gt;= BK$6, $E226 &lt; BJ$6), 0, 1)+IF(OR($F226 &gt;= BK$6, $G226 &lt; BJ$6), 0, 2)+1)</f>
        <v/>
      </c>
      <c r="BK226" s="68" t="str">
        <f ca="1">INDEX({"","_","-","="},IF(OR($D226 &gt;= BL$6, $E226 &lt; BK$6), 0, 1)+IF(OR($F226 &gt;= BL$6, $G226 &lt; BK$6), 0, 2)+1)</f>
        <v/>
      </c>
      <c r="BL226" s="68" t="str">
        <f ca="1">INDEX({"","_","-","="},IF(OR($D226 &gt;= BM$6, $E226 &lt; BL$6), 0, 1)+IF(OR($F226 &gt;= BM$6, $G226 &lt; BL$6), 0, 2)+1)</f>
        <v/>
      </c>
      <c r="BM226" s="68" t="str">
        <f ca="1">INDEX({"","_","-","="},IF(OR($D226 &gt;= BN$6, $E226 &lt; BM$6), 0, 1)+IF(OR($F226 &gt;= BN$6, $G226 &lt; BM$6), 0, 2)+1)</f>
        <v/>
      </c>
      <c r="BN226" s="68" t="str">
        <f ca="1">INDEX({"","_","-","="},IF(OR($D226 &gt;= BO$6, $E226 &lt; BN$6), 0, 1)+IF(OR($F226 &gt;= BO$6, $G226 &lt; BN$6), 0, 2)+1)</f>
        <v/>
      </c>
      <c r="BO226" s="68" t="str">
        <f ca="1">INDEX({"","_","-","="},IF(OR($D226 &gt;= BP$6, $E226 &lt; BO$6), 0, 1)+IF(OR($F226 &gt;= BP$6, $G226 &lt; BO$6), 0, 2)+1)</f>
        <v/>
      </c>
      <c r="BP226" s="68" t="str">
        <f ca="1">INDEX({"","_","-","="},IF(OR($D226 &gt;= BQ$6, $E226 &lt; BP$6), 0, 1)+IF(OR($F226 &gt;= BQ$6, $G226 &lt; BP$6), 0, 2)+1)</f>
        <v/>
      </c>
      <c r="BQ226" s="68" t="str">
        <f ca="1">INDEX({"","_","-","="},IF(OR($D226 &gt;= BR$6, $E226 &lt; BQ$6), 0, 1)+IF(OR($F226 &gt;= BR$6, $G226 &lt; BQ$6), 0, 2)+1)</f>
        <v/>
      </c>
      <c r="BR226" s="68" t="str">
        <f ca="1">INDEX({"","_","-","="},IF(OR($D226 &gt;= BS$6, $E226 &lt; BR$6), 0, 1)+IF(OR($F226 &gt;= BS$6, $G226 &lt; BR$6), 0, 2)+1)</f>
        <v/>
      </c>
      <c r="BS226" s="68" t="str">
        <f ca="1">INDEX({"","_","-","="},IF(OR($D226 &gt;= BT$6, $E226 &lt; BS$6), 0, 1)+IF(OR($F226 &gt;= BT$6, $G226 &lt; BS$6), 0, 2)+1)</f>
        <v/>
      </c>
      <c r="BT226" s="68" t="str">
        <f ca="1">INDEX({"","_","-","="},IF(OR($D226 &gt;= BU$6, $E226 &lt; BT$6), 0, 1)+IF(OR($F226 &gt;= BU$6, $G226 &lt; BT$6), 0, 2)+1)</f>
        <v/>
      </c>
      <c r="BU226" s="68" t="str">
        <f ca="1">INDEX({"","_","-","="},IF(OR($D226 &gt;= BV$6, $E226 &lt; BU$6), 0, 1)+IF(OR($F226 &gt;= BV$6, $G226 &lt; BU$6), 0, 2)+1)</f>
        <v/>
      </c>
      <c r="BV226" s="68" t="str">
        <f ca="1">INDEX({"","_","-","="},IF(OR($D226 &gt;= BW$6, $E226 &lt; BV$6), 0, 1)+IF(OR($F226 &gt;= BW$6, $G226 &lt; BV$6), 0, 2)+1)</f>
        <v/>
      </c>
      <c r="BW226" s="68" t="str">
        <f ca="1">INDEX({"","_","-","="},IF(OR($D226 &gt;= BX$6, $E226 &lt; BW$6), 0, 1)+IF(OR($F226 &gt;= BX$6, $G226 &lt; BW$6), 0, 2)+1)</f>
        <v/>
      </c>
      <c r="BX226" s="68" t="str">
        <f ca="1">INDEX({"","_","-","="},IF(OR($D226 &gt;= BY$6, $E226 &lt; BX$6), 0, 1)+IF(OR($F226 &gt;= BY$6, $G226 &lt; BX$6), 0, 2)+1)</f>
        <v/>
      </c>
      <c r="BY226" s="68" t="str">
        <f ca="1">INDEX({"","_","-","="},IF(OR($D226 &gt;= BZ$6, $E226 &lt; BY$6), 0, 1)+IF(OR($F226 &gt;= BZ$6, $G226 &lt; BY$6), 0, 2)+1)</f>
        <v/>
      </c>
      <c r="BZ226" s="68" t="str">
        <f ca="1">INDEX({"","_","-","="},IF(OR($D226 &gt;= CA$6, $E226 &lt; BZ$6), 0, 1)+IF(OR($F226 &gt;= CA$6, $G226 &lt; BZ$6), 0, 2)+1)</f>
        <v/>
      </c>
      <c r="CA226" s="68" t="str">
        <f ca="1">INDEX({"","_","-","="},IF(OR($D226 &gt;= CB$6, $E226 &lt; CA$6), 0, 1)+IF(OR($F226 &gt;= CB$6, $G226 &lt; CA$6), 0, 2)+1)</f>
        <v/>
      </c>
      <c r="CB226" s="68" t="str">
        <f ca="1">INDEX({"","_","-","="},IF(OR($D226 &gt;= CC$6, $E226 &lt; CB$6), 0, 1)+IF(OR($F226 &gt;= CC$6, $G226 &lt; CB$6), 0, 2)+1)</f>
        <v/>
      </c>
      <c r="CC226" s="68" t="str">
        <f ca="1">INDEX({"","_","-","="},IF(OR($D226 &gt;= CD$6, $E226 &lt; CC$6), 0, 1)+IF(OR($F226 &gt;= CD$6, $G226 &lt; CC$6), 0, 2)+1)</f>
        <v/>
      </c>
      <c r="CD226" s="68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IF('临-进度'!M222,'临-进度'!$A222,"")</f>
        <v/>
      </c>
      <c r="B227" s="8" t="str">
        <f ca="1">IF('临-进度'!M222,'临-进度'!$B222,"")</f>
        <v/>
      </c>
      <c r="C227" s="8" t="str">
        <f ca="1">IF('临-进度'!M222,'临-进度'!$E222,"")</f>
        <v/>
      </c>
      <c r="D227" s="40" t="str">
        <f ca="1">IF('临-进度'!$M222,'临-进度'!$I222,"")</f>
        <v/>
      </c>
      <c r="E227" s="40" t="str">
        <f ca="1">IF('临-进度'!$M222,'临-进度'!$AE222,"")</f>
        <v/>
      </c>
      <c r="F227" s="40" t="str">
        <f ca="1">IF('临-进度'!$M222,'临-进度'!$J222,"")</f>
        <v/>
      </c>
      <c r="G227" s="73" t="str">
        <f ca="1">IF('临-进度'!$M222,'临-进度'!$AF222,"")</f>
        <v/>
      </c>
      <c r="H227" s="68" t="str">
        <f ca="1">INDEX({"","_","-","="},IF(OR($D227 &gt;= I$6, $E227 &lt; H$6), 0, 1)+IF(OR($F227 &gt;= I$6, $G227 &lt; H$6), 0, 2)+1)</f>
        <v/>
      </c>
      <c r="I227" s="68" t="str">
        <f ca="1">INDEX({"","_","-","="},IF(OR($D227 &gt;= J$6, $E227 &lt; I$6), 0, 1)+IF(OR($F227 &gt;= J$6, $G227 &lt; I$6), 0, 2)+1)</f>
        <v/>
      </c>
      <c r="J227" s="68" t="str">
        <f ca="1">INDEX({"","_","-","="},IF(OR($D227 &gt;= K$6, $E227 &lt; J$6), 0, 1)+IF(OR($F227 &gt;= K$6, $G227 &lt; J$6), 0, 2)+1)</f>
        <v/>
      </c>
      <c r="K227" s="68" t="str">
        <f ca="1">INDEX({"","_","-","="},IF(OR($D227 &gt;= L$6, $E227 &lt; K$6), 0, 1)+IF(OR($F227 &gt;= L$6, $G227 &lt; K$6), 0, 2)+1)</f>
        <v/>
      </c>
      <c r="L227" s="68" t="str">
        <f ca="1">INDEX({"","_","-","="},IF(OR($D227 &gt;= M$6, $E227 &lt; L$6), 0, 1)+IF(OR($F227 &gt;= M$6, $G227 &lt; L$6), 0, 2)+1)</f>
        <v/>
      </c>
      <c r="M227" s="68" t="str">
        <f ca="1">INDEX({"","_","-","="},IF(OR($D227 &gt;= N$6, $E227 &lt; M$6), 0, 1)+IF(OR($F227 &gt;= N$6, $G227 &lt; M$6), 0, 2)+1)</f>
        <v/>
      </c>
      <c r="N227" s="68" t="str">
        <f ca="1">INDEX({"","_","-","="},IF(OR($D227 &gt;= O$6, $E227 &lt; N$6), 0, 1)+IF(OR($F227 &gt;= O$6, $G227 &lt; N$6), 0, 2)+1)</f>
        <v/>
      </c>
      <c r="O227" s="68" t="str">
        <f ca="1">INDEX({"","_","-","="},IF(OR($D227 &gt;= P$6, $E227 &lt; O$6), 0, 1)+IF(OR($F227 &gt;= P$6, $G227 &lt; O$6), 0, 2)+1)</f>
        <v/>
      </c>
      <c r="P227" s="68" t="str">
        <f ca="1">INDEX({"","_","-","="},IF(OR($D227 &gt;= Q$6, $E227 &lt; P$6), 0, 1)+IF(OR($F227 &gt;= Q$6, $G227 &lt; P$6), 0, 2)+1)</f>
        <v/>
      </c>
      <c r="Q227" s="68" t="str">
        <f ca="1">INDEX({"","_","-","="},IF(OR($D227 &gt;= R$6, $E227 &lt; Q$6), 0, 1)+IF(OR($F227 &gt;= R$6, $G227 &lt; Q$6), 0, 2)+1)</f>
        <v/>
      </c>
      <c r="R227" s="68" t="str">
        <f ca="1">INDEX({"","_","-","="},IF(OR($D227 &gt;= S$6, $E227 &lt; R$6), 0, 1)+IF(OR($F227 &gt;= S$6, $G227 &lt; R$6), 0, 2)+1)</f>
        <v/>
      </c>
      <c r="S227" s="68" t="str">
        <f ca="1">INDEX({"","_","-","="},IF(OR($D227 &gt;= T$6, $E227 &lt; S$6), 0, 1)+IF(OR($F227 &gt;= T$6, $G227 &lt; S$6), 0, 2)+1)</f>
        <v/>
      </c>
      <c r="T227" s="68" t="str">
        <f ca="1">INDEX({"","_","-","="},IF(OR($D227 &gt;= U$6, $E227 &lt; T$6), 0, 1)+IF(OR($F227 &gt;= U$6, $G227 &lt; T$6), 0, 2)+1)</f>
        <v/>
      </c>
      <c r="U227" s="68" t="str">
        <f ca="1">INDEX({"","_","-","="},IF(OR($D227 &gt;= V$6, $E227 &lt; U$6), 0, 1)+IF(OR($F227 &gt;= V$6, $G227 &lt; U$6), 0, 2)+1)</f>
        <v/>
      </c>
      <c r="V227" s="68" t="str">
        <f ca="1">INDEX({"","_","-","="},IF(OR($D227 &gt;= W$6, $E227 &lt; V$6), 0, 1)+IF(OR($F227 &gt;= W$6, $G227 &lt; V$6), 0, 2)+1)</f>
        <v/>
      </c>
      <c r="W227" s="68" t="str">
        <f ca="1">INDEX({"","_","-","="},IF(OR($D227 &gt;= X$6, $E227 &lt; W$6), 0, 1)+IF(OR($F227 &gt;= X$6, $G227 &lt; W$6), 0, 2)+1)</f>
        <v/>
      </c>
      <c r="X227" s="68" t="str">
        <f ca="1">INDEX({"","_","-","="},IF(OR($D227 &gt;= Y$6, $E227 &lt; X$6), 0, 1)+IF(OR($F227 &gt;= Y$6, $G227 &lt; X$6), 0, 2)+1)</f>
        <v/>
      </c>
      <c r="Y227" s="68" t="str">
        <f ca="1">INDEX({"","_","-","="},IF(OR($D227 &gt;= Z$6, $E227 &lt; Y$6), 0, 1)+IF(OR($F227 &gt;= Z$6, $G227 &lt; Y$6), 0, 2)+1)</f>
        <v/>
      </c>
      <c r="Z227" s="68" t="str">
        <f ca="1">INDEX({"","_","-","="},IF(OR($D227 &gt;= AA$6, $E227 &lt; Z$6), 0, 1)+IF(OR($F227 &gt;= AA$6, $G227 &lt; Z$6), 0, 2)+1)</f>
        <v/>
      </c>
      <c r="AA227" s="68" t="str">
        <f ca="1">INDEX({"","_","-","="},IF(OR($D227 &gt;= AB$6, $E227 &lt; AA$6), 0, 1)+IF(OR($F227 &gt;= AB$6, $G227 &lt; AA$6), 0, 2)+1)</f>
        <v/>
      </c>
      <c r="AB227" s="68" t="str">
        <f ca="1">INDEX({"","_","-","="},IF(OR($D227 &gt;= AC$6, $E227 &lt; AB$6), 0, 1)+IF(OR($F227 &gt;= AC$6, $G227 &lt; AB$6), 0, 2)+1)</f>
        <v/>
      </c>
      <c r="AC227" s="68" t="str">
        <f ca="1">INDEX({"","_","-","="},IF(OR($D227 &gt;= AD$6, $E227 &lt; AC$6), 0, 1)+IF(OR($F227 &gt;= AD$6, $G227 &lt; AC$6), 0, 2)+1)</f>
        <v/>
      </c>
      <c r="AD227" s="68" t="str">
        <f ca="1">INDEX({"","_","-","="},IF(OR($D227 &gt;= AE$6, $E227 &lt; AD$6), 0, 1)+IF(OR($F227 &gt;= AE$6, $G227 &lt; AD$6), 0, 2)+1)</f>
        <v/>
      </c>
      <c r="AE227" s="68" t="str">
        <f ca="1">INDEX({"","_","-","="},IF(OR($D227 &gt;= AF$6, $E227 &lt; AE$6), 0, 1)+IF(OR($F227 &gt;= AF$6, $G227 &lt; AE$6), 0, 2)+1)</f>
        <v/>
      </c>
      <c r="AF227" s="68" t="str">
        <f ca="1">INDEX({"","_","-","="},IF(OR($D227 &gt;= AG$6, $E227 &lt; AF$6), 0, 1)+IF(OR($F227 &gt;= AG$6, $G227 &lt; AF$6), 0, 2)+1)</f>
        <v/>
      </c>
      <c r="AG227" s="68" t="str">
        <f ca="1">INDEX({"","_","-","="},IF(OR($D227 &gt;= AH$6, $E227 &lt; AG$6), 0, 1)+IF(OR($F227 &gt;= AH$6, $G227 &lt; AG$6), 0, 2)+1)</f>
        <v/>
      </c>
      <c r="AH227" s="68" t="str">
        <f ca="1">INDEX({"","_","-","="},IF(OR($D227 &gt;= AI$6, $E227 &lt; AH$6), 0, 1)+IF(OR($F227 &gt;= AI$6, $G227 &lt; AH$6), 0, 2)+1)</f>
        <v/>
      </c>
      <c r="AI227" s="68" t="str">
        <f ca="1">INDEX({"","_","-","="},IF(OR($D227 &gt;= AJ$6, $E227 &lt; AI$6), 0, 1)+IF(OR($F227 &gt;= AJ$6, $G227 &lt; AI$6), 0, 2)+1)</f>
        <v/>
      </c>
      <c r="AJ227" s="68" t="str">
        <f ca="1">INDEX({"","_","-","="},IF(OR($D227 &gt;= AK$6, $E227 &lt; AJ$6), 0, 1)+IF(OR($F227 &gt;= AK$6, $G227 &lt; AJ$6), 0, 2)+1)</f>
        <v/>
      </c>
      <c r="AK227" s="68" t="str">
        <f ca="1">INDEX({"","_","-","="},IF(OR($D227 &gt;= AL$6, $E227 &lt; AK$6), 0, 1)+IF(OR($F227 &gt;= AL$6, $G227 &lt; AK$6), 0, 2)+1)</f>
        <v/>
      </c>
      <c r="AL227" s="68" t="str">
        <f ca="1">INDEX({"","_","-","="},IF(OR($D227 &gt;= AM$6, $E227 &lt; AL$6), 0, 1)+IF(OR($F227 &gt;= AM$6, $G227 &lt; AL$6), 0, 2)+1)</f>
        <v/>
      </c>
      <c r="AM227" s="68" t="str">
        <f ca="1">INDEX({"","_","-","="},IF(OR($D227 &gt;= AN$6, $E227 &lt; AM$6), 0, 1)+IF(OR($F227 &gt;= AN$6, $G227 &lt; AM$6), 0, 2)+1)</f>
        <v/>
      </c>
      <c r="AN227" s="68" t="str">
        <f ca="1">INDEX({"","_","-","="},IF(OR($D227 &gt;= AO$6, $E227 &lt; AN$6), 0, 1)+IF(OR($F227 &gt;= AO$6, $G227 &lt; AN$6), 0, 2)+1)</f>
        <v/>
      </c>
      <c r="AO227" s="68" t="str">
        <f ca="1">INDEX({"","_","-","="},IF(OR($D227 &gt;= AP$6, $E227 &lt; AO$6), 0, 1)+IF(OR($F227 &gt;= AP$6, $G227 &lt; AO$6), 0, 2)+1)</f>
        <v/>
      </c>
      <c r="AP227" s="68" t="str">
        <f ca="1">INDEX({"","_","-","="},IF(OR($D227 &gt;= AQ$6, $E227 &lt; AP$6), 0, 1)+IF(OR($F227 &gt;= AQ$6, $G227 &lt; AP$6), 0, 2)+1)</f>
        <v/>
      </c>
      <c r="AQ227" s="68" t="str">
        <f ca="1">INDEX({"","_","-","="},IF(OR($D227 &gt;= AR$6, $E227 &lt; AQ$6), 0, 1)+IF(OR($F227 &gt;= AR$6, $G227 &lt; AQ$6), 0, 2)+1)</f>
        <v/>
      </c>
      <c r="AR227" s="68" t="str">
        <f ca="1">INDEX({"","_","-","="},IF(OR($D227 &gt;= AS$6, $E227 &lt; AR$6), 0, 1)+IF(OR($F227 &gt;= AS$6, $G227 &lt; AR$6), 0, 2)+1)</f>
        <v/>
      </c>
      <c r="AS227" s="68" t="str">
        <f ca="1">INDEX({"","_","-","="},IF(OR($D227 &gt;= AT$6, $E227 &lt; AS$6), 0, 1)+IF(OR($F227 &gt;= AT$6, $G227 &lt; AS$6), 0, 2)+1)</f>
        <v/>
      </c>
      <c r="AT227" s="68" t="str">
        <f ca="1">INDEX({"","_","-","="},IF(OR($D227 &gt;= AU$6, $E227 &lt; AT$6), 0, 1)+IF(OR($F227 &gt;= AU$6, $G227 &lt; AT$6), 0, 2)+1)</f>
        <v/>
      </c>
      <c r="AU227" s="68" t="str">
        <f ca="1">INDEX({"","_","-","="},IF(OR($D227 &gt;= AV$6, $E227 &lt; AU$6), 0, 1)+IF(OR($F227 &gt;= AV$6, $G227 &lt; AU$6), 0, 2)+1)</f>
        <v/>
      </c>
      <c r="AV227" s="68" t="str">
        <f ca="1">INDEX({"","_","-","="},IF(OR($D227 &gt;= AW$6, $E227 &lt; AV$6), 0, 1)+IF(OR($F227 &gt;= AW$6, $G227 &lt; AV$6), 0, 2)+1)</f>
        <v/>
      </c>
      <c r="AW227" s="68" t="str">
        <f ca="1">INDEX({"","_","-","="},IF(OR($D227 &gt;= AX$6, $E227 &lt; AW$6), 0, 1)+IF(OR($F227 &gt;= AX$6, $G227 &lt; AW$6), 0, 2)+1)</f>
        <v/>
      </c>
      <c r="AX227" s="68" t="str">
        <f ca="1">INDEX({"","_","-","="},IF(OR($D227 &gt;= AY$6, $E227 &lt; AX$6), 0, 1)+IF(OR($F227 &gt;= AY$6, $G227 &lt; AX$6), 0, 2)+1)</f>
        <v/>
      </c>
      <c r="AY227" s="68" t="str">
        <f ca="1">INDEX({"","_","-","="},IF(OR($D227 &gt;= AZ$6, $E227 &lt; AY$6), 0, 1)+IF(OR($F227 &gt;= AZ$6, $G227 &lt; AY$6), 0, 2)+1)</f>
        <v/>
      </c>
      <c r="AZ227" s="68" t="str">
        <f ca="1">INDEX({"","_","-","="},IF(OR($D227 &gt;= BA$6, $E227 &lt; AZ$6), 0, 1)+IF(OR($F227 &gt;= BA$6, $G227 &lt; AZ$6), 0, 2)+1)</f>
        <v/>
      </c>
      <c r="BA227" s="68" t="str">
        <f ca="1">INDEX({"","_","-","="},IF(OR($D227 &gt;= BB$6, $E227 &lt; BA$6), 0, 1)+IF(OR($F227 &gt;= BB$6, $G227 &lt; BA$6), 0, 2)+1)</f>
        <v/>
      </c>
      <c r="BB227" s="68" t="str">
        <f ca="1">INDEX({"","_","-","="},IF(OR($D227 &gt;= BC$6, $E227 &lt; BB$6), 0, 1)+IF(OR($F227 &gt;= BC$6, $G227 &lt; BB$6), 0, 2)+1)</f>
        <v/>
      </c>
      <c r="BC227" s="68" t="str">
        <f ca="1">INDEX({"","_","-","="},IF(OR($D227 &gt;= BD$6, $E227 &lt; BC$6), 0, 1)+IF(OR($F227 &gt;= BD$6, $G227 &lt; BC$6), 0, 2)+1)</f>
        <v/>
      </c>
      <c r="BD227" s="68" t="str">
        <f ca="1">INDEX({"","_","-","="},IF(OR($D227 &gt;= BE$6, $E227 &lt; BD$6), 0, 1)+IF(OR($F227 &gt;= BE$6, $G227 &lt; BD$6), 0, 2)+1)</f>
        <v/>
      </c>
      <c r="BE227" s="68" t="str">
        <f ca="1">INDEX({"","_","-","="},IF(OR($D227 &gt;= BF$6, $E227 &lt; BE$6), 0, 1)+IF(OR($F227 &gt;= BF$6, $G227 &lt; BE$6), 0, 2)+1)</f>
        <v/>
      </c>
      <c r="BF227" s="68" t="str">
        <f ca="1">INDEX({"","_","-","="},IF(OR($D227 &gt;= BG$6, $E227 &lt; BF$6), 0, 1)+IF(OR($F227 &gt;= BG$6, $G227 &lt; BF$6), 0, 2)+1)</f>
        <v/>
      </c>
      <c r="BG227" s="68" t="str">
        <f ca="1">INDEX({"","_","-","="},IF(OR($D227 &gt;= BH$6, $E227 &lt; BG$6), 0, 1)+IF(OR($F227 &gt;= BH$6, $G227 &lt; BG$6), 0, 2)+1)</f>
        <v/>
      </c>
      <c r="BH227" s="68" t="str">
        <f ca="1">INDEX({"","_","-","="},IF(OR($D227 &gt;= BI$6, $E227 &lt; BH$6), 0, 1)+IF(OR($F227 &gt;= BI$6, $G227 &lt; BH$6), 0, 2)+1)</f>
        <v/>
      </c>
      <c r="BI227" s="68" t="str">
        <f ca="1">INDEX({"","_","-","="},IF(OR($D227 &gt;= BJ$6, $E227 &lt; BI$6), 0, 1)+IF(OR($F227 &gt;= BJ$6, $G227 &lt; BI$6), 0, 2)+1)</f>
        <v/>
      </c>
      <c r="BJ227" s="68" t="str">
        <f ca="1">INDEX({"","_","-","="},IF(OR($D227 &gt;= BK$6, $E227 &lt; BJ$6), 0, 1)+IF(OR($F227 &gt;= BK$6, $G227 &lt; BJ$6), 0, 2)+1)</f>
        <v/>
      </c>
      <c r="BK227" s="68" t="str">
        <f ca="1">INDEX({"","_","-","="},IF(OR($D227 &gt;= BL$6, $E227 &lt; BK$6), 0, 1)+IF(OR($F227 &gt;= BL$6, $G227 &lt; BK$6), 0, 2)+1)</f>
        <v/>
      </c>
      <c r="BL227" s="68" t="str">
        <f ca="1">INDEX({"","_","-","="},IF(OR($D227 &gt;= BM$6, $E227 &lt; BL$6), 0, 1)+IF(OR($F227 &gt;= BM$6, $G227 &lt; BL$6), 0, 2)+1)</f>
        <v/>
      </c>
      <c r="BM227" s="68" t="str">
        <f ca="1">INDEX({"","_","-","="},IF(OR($D227 &gt;= BN$6, $E227 &lt; BM$6), 0, 1)+IF(OR($F227 &gt;= BN$6, $G227 &lt; BM$6), 0, 2)+1)</f>
        <v/>
      </c>
      <c r="BN227" s="68" t="str">
        <f ca="1">INDEX({"","_","-","="},IF(OR($D227 &gt;= BO$6, $E227 &lt; BN$6), 0, 1)+IF(OR($F227 &gt;= BO$6, $G227 &lt; BN$6), 0, 2)+1)</f>
        <v/>
      </c>
      <c r="BO227" s="68" t="str">
        <f ca="1">INDEX({"","_","-","="},IF(OR($D227 &gt;= BP$6, $E227 &lt; BO$6), 0, 1)+IF(OR($F227 &gt;= BP$6, $G227 &lt; BO$6), 0, 2)+1)</f>
        <v/>
      </c>
      <c r="BP227" s="68" t="str">
        <f ca="1">INDEX({"","_","-","="},IF(OR($D227 &gt;= BQ$6, $E227 &lt; BP$6), 0, 1)+IF(OR($F227 &gt;= BQ$6, $G227 &lt; BP$6), 0, 2)+1)</f>
        <v/>
      </c>
      <c r="BQ227" s="68" t="str">
        <f ca="1">INDEX({"","_","-","="},IF(OR($D227 &gt;= BR$6, $E227 &lt; BQ$6), 0, 1)+IF(OR($F227 &gt;= BR$6, $G227 &lt; BQ$6), 0, 2)+1)</f>
        <v/>
      </c>
      <c r="BR227" s="68" t="str">
        <f ca="1">INDEX({"","_","-","="},IF(OR($D227 &gt;= BS$6, $E227 &lt; BR$6), 0, 1)+IF(OR($F227 &gt;= BS$6, $G227 &lt; BR$6), 0, 2)+1)</f>
        <v/>
      </c>
      <c r="BS227" s="68" t="str">
        <f ca="1">INDEX({"","_","-","="},IF(OR($D227 &gt;= BT$6, $E227 &lt; BS$6), 0, 1)+IF(OR($F227 &gt;= BT$6, $G227 &lt; BS$6), 0, 2)+1)</f>
        <v/>
      </c>
      <c r="BT227" s="68" t="str">
        <f ca="1">INDEX({"","_","-","="},IF(OR($D227 &gt;= BU$6, $E227 &lt; BT$6), 0, 1)+IF(OR($F227 &gt;= BU$6, $G227 &lt; BT$6), 0, 2)+1)</f>
        <v/>
      </c>
      <c r="BU227" s="68" t="str">
        <f ca="1">INDEX({"","_","-","="},IF(OR($D227 &gt;= BV$6, $E227 &lt; BU$6), 0, 1)+IF(OR($F227 &gt;= BV$6, $G227 &lt; BU$6), 0, 2)+1)</f>
        <v/>
      </c>
      <c r="BV227" s="68" t="str">
        <f ca="1">INDEX({"","_","-","="},IF(OR($D227 &gt;= BW$6, $E227 &lt; BV$6), 0, 1)+IF(OR($F227 &gt;= BW$6, $G227 &lt; BV$6), 0, 2)+1)</f>
        <v/>
      </c>
      <c r="BW227" s="68" t="str">
        <f ca="1">INDEX({"","_","-","="},IF(OR($D227 &gt;= BX$6, $E227 &lt; BW$6), 0, 1)+IF(OR($F227 &gt;= BX$6, $G227 &lt; BW$6), 0, 2)+1)</f>
        <v/>
      </c>
      <c r="BX227" s="68" t="str">
        <f ca="1">INDEX({"","_","-","="},IF(OR($D227 &gt;= BY$6, $E227 &lt; BX$6), 0, 1)+IF(OR($F227 &gt;= BY$6, $G227 &lt; BX$6), 0, 2)+1)</f>
        <v/>
      </c>
      <c r="BY227" s="68" t="str">
        <f ca="1">INDEX({"","_","-","="},IF(OR($D227 &gt;= BZ$6, $E227 &lt; BY$6), 0, 1)+IF(OR($F227 &gt;= BZ$6, $G227 &lt; BY$6), 0, 2)+1)</f>
        <v/>
      </c>
      <c r="BZ227" s="68" t="str">
        <f ca="1">INDEX({"","_","-","="},IF(OR($D227 &gt;= CA$6, $E227 &lt; BZ$6), 0, 1)+IF(OR($F227 &gt;= CA$6, $G227 &lt; BZ$6), 0, 2)+1)</f>
        <v/>
      </c>
      <c r="CA227" s="68" t="str">
        <f ca="1">INDEX({"","_","-","="},IF(OR($D227 &gt;= CB$6, $E227 &lt; CA$6), 0, 1)+IF(OR($F227 &gt;= CB$6, $G227 &lt; CA$6), 0, 2)+1)</f>
        <v/>
      </c>
      <c r="CB227" s="68" t="str">
        <f ca="1">INDEX({"","_","-","="},IF(OR($D227 &gt;= CC$6, $E227 &lt; CB$6), 0, 1)+IF(OR($F227 &gt;= CC$6, $G227 &lt; CB$6), 0, 2)+1)</f>
        <v/>
      </c>
      <c r="CC227" s="68" t="str">
        <f ca="1">INDEX({"","_","-","="},IF(OR($D227 &gt;= CD$6, $E227 &lt; CC$6), 0, 1)+IF(OR($F227 &gt;= CD$6, $G227 &lt; CC$6), 0, 2)+1)</f>
        <v/>
      </c>
      <c r="CD227" s="68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IF('临-进度'!M223,'临-进度'!$A223,"")</f>
        <v/>
      </c>
      <c r="B228" s="8" t="str">
        <f ca="1">IF('临-进度'!M223,'临-进度'!$B223,"")</f>
        <v/>
      </c>
      <c r="C228" s="8" t="str">
        <f ca="1">IF('临-进度'!M223,'临-进度'!$E223,"")</f>
        <v/>
      </c>
      <c r="D228" s="40" t="str">
        <f ca="1">IF('临-进度'!$M223,'临-进度'!$I223,"")</f>
        <v/>
      </c>
      <c r="E228" s="40" t="str">
        <f ca="1">IF('临-进度'!$M223,'临-进度'!$AE223,"")</f>
        <v/>
      </c>
      <c r="F228" s="40" t="str">
        <f ca="1">IF('临-进度'!$M223,'临-进度'!$J223,"")</f>
        <v/>
      </c>
      <c r="G228" s="73" t="str">
        <f ca="1">IF('临-进度'!$M223,'临-进度'!$AF223,"")</f>
        <v/>
      </c>
      <c r="H228" s="68" t="str">
        <f ca="1">INDEX({"","_","-","="},IF(OR($D228 &gt;= I$6, $E228 &lt; H$6), 0, 1)+IF(OR($F228 &gt;= I$6, $G228 &lt; H$6), 0, 2)+1)</f>
        <v/>
      </c>
      <c r="I228" s="68" t="str">
        <f ca="1">INDEX({"","_","-","="},IF(OR($D228 &gt;= J$6, $E228 &lt; I$6), 0, 1)+IF(OR($F228 &gt;= J$6, $G228 &lt; I$6), 0, 2)+1)</f>
        <v/>
      </c>
      <c r="J228" s="68" t="str">
        <f ca="1">INDEX({"","_","-","="},IF(OR($D228 &gt;= K$6, $E228 &lt; J$6), 0, 1)+IF(OR($F228 &gt;= K$6, $G228 &lt; J$6), 0, 2)+1)</f>
        <v/>
      </c>
      <c r="K228" s="68" t="str">
        <f ca="1">INDEX({"","_","-","="},IF(OR($D228 &gt;= L$6, $E228 &lt; K$6), 0, 1)+IF(OR($F228 &gt;= L$6, $G228 &lt; K$6), 0, 2)+1)</f>
        <v/>
      </c>
      <c r="L228" s="68" t="str">
        <f ca="1">INDEX({"","_","-","="},IF(OR($D228 &gt;= M$6, $E228 &lt; L$6), 0, 1)+IF(OR($F228 &gt;= M$6, $G228 &lt; L$6), 0, 2)+1)</f>
        <v/>
      </c>
      <c r="M228" s="68" t="str">
        <f ca="1">INDEX({"","_","-","="},IF(OR($D228 &gt;= N$6, $E228 &lt; M$6), 0, 1)+IF(OR($F228 &gt;= N$6, $G228 &lt; M$6), 0, 2)+1)</f>
        <v/>
      </c>
      <c r="N228" s="68" t="str">
        <f ca="1">INDEX({"","_","-","="},IF(OR($D228 &gt;= O$6, $E228 &lt; N$6), 0, 1)+IF(OR($F228 &gt;= O$6, $G228 &lt; N$6), 0, 2)+1)</f>
        <v/>
      </c>
      <c r="O228" s="68" t="str">
        <f ca="1">INDEX({"","_","-","="},IF(OR($D228 &gt;= P$6, $E228 &lt; O$6), 0, 1)+IF(OR($F228 &gt;= P$6, $G228 &lt; O$6), 0, 2)+1)</f>
        <v/>
      </c>
      <c r="P228" s="68" t="str">
        <f ca="1">INDEX({"","_","-","="},IF(OR($D228 &gt;= Q$6, $E228 &lt; P$6), 0, 1)+IF(OR($F228 &gt;= Q$6, $G228 &lt; P$6), 0, 2)+1)</f>
        <v/>
      </c>
      <c r="Q228" s="68" t="str">
        <f ca="1">INDEX({"","_","-","="},IF(OR($D228 &gt;= R$6, $E228 &lt; Q$6), 0, 1)+IF(OR($F228 &gt;= R$6, $G228 &lt; Q$6), 0, 2)+1)</f>
        <v/>
      </c>
      <c r="R228" s="68" t="str">
        <f ca="1">INDEX({"","_","-","="},IF(OR($D228 &gt;= S$6, $E228 &lt; R$6), 0, 1)+IF(OR($F228 &gt;= S$6, $G228 &lt; R$6), 0, 2)+1)</f>
        <v/>
      </c>
      <c r="S228" s="68" t="str">
        <f ca="1">INDEX({"","_","-","="},IF(OR($D228 &gt;= T$6, $E228 &lt; S$6), 0, 1)+IF(OR($F228 &gt;= T$6, $G228 &lt; S$6), 0, 2)+1)</f>
        <v/>
      </c>
      <c r="T228" s="68" t="str">
        <f ca="1">INDEX({"","_","-","="},IF(OR($D228 &gt;= U$6, $E228 &lt; T$6), 0, 1)+IF(OR($F228 &gt;= U$6, $G228 &lt; T$6), 0, 2)+1)</f>
        <v/>
      </c>
      <c r="U228" s="68" t="str">
        <f ca="1">INDEX({"","_","-","="},IF(OR($D228 &gt;= V$6, $E228 &lt; U$6), 0, 1)+IF(OR($F228 &gt;= V$6, $G228 &lt; U$6), 0, 2)+1)</f>
        <v/>
      </c>
      <c r="V228" s="68" t="str">
        <f ca="1">INDEX({"","_","-","="},IF(OR($D228 &gt;= W$6, $E228 &lt; V$6), 0, 1)+IF(OR($F228 &gt;= W$6, $G228 &lt; V$6), 0, 2)+1)</f>
        <v/>
      </c>
      <c r="W228" s="68" t="str">
        <f ca="1">INDEX({"","_","-","="},IF(OR($D228 &gt;= X$6, $E228 &lt; W$6), 0, 1)+IF(OR($F228 &gt;= X$6, $G228 &lt; W$6), 0, 2)+1)</f>
        <v/>
      </c>
      <c r="X228" s="68" t="str">
        <f ca="1">INDEX({"","_","-","="},IF(OR($D228 &gt;= Y$6, $E228 &lt; X$6), 0, 1)+IF(OR($F228 &gt;= Y$6, $G228 &lt; X$6), 0, 2)+1)</f>
        <v/>
      </c>
      <c r="Y228" s="68" t="str">
        <f ca="1">INDEX({"","_","-","="},IF(OR($D228 &gt;= Z$6, $E228 &lt; Y$6), 0, 1)+IF(OR($F228 &gt;= Z$6, $G228 &lt; Y$6), 0, 2)+1)</f>
        <v/>
      </c>
      <c r="Z228" s="68" t="str">
        <f ca="1">INDEX({"","_","-","="},IF(OR($D228 &gt;= AA$6, $E228 &lt; Z$6), 0, 1)+IF(OR($F228 &gt;= AA$6, $G228 &lt; Z$6), 0, 2)+1)</f>
        <v/>
      </c>
      <c r="AA228" s="68" t="str">
        <f ca="1">INDEX({"","_","-","="},IF(OR($D228 &gt;= AB$6, $E228 &lt; AA$6), 0, 1)+IF(OR($F228 &gt;= AB$6, $G228 &lt; AA$6), 0, 2)+1)</f>
        <v/>
      </c>
      <c r="AB228" s="68" t="str">
        <f ca="1">INDEX({"","_","-","="},IF(OR($D228 &gt;= AC$6, $E228 &lt; AB$6), 0, 1)+IF(OR($F228 &gt;= AC$6, $G228 &lt; AB$6), 0, 2)+1)</f>
        <v/>
      </c>
      <c r="AC228" s="68" t="str">
        <f ca="1">INDEX({"","_","-","="},IF(OR($D228 &gt;= AD$6, $E228 &lt; AC$6), 0, 1)+IF(OR($F228 &gt;= AD$6, $G228 &lt; AC$6), 0, 2)+1)</f>
        <v/>
      </c>
      <c r="AD228" s="68" t="str">
        <f ca="1">INDEX({"","_","-","="},IF(OR($D228 &gt;= AE$6, $E228 &lt; AD$6), 0, 1)+IF(OR($F228 &gt;= AE$6, $G228 &lt; AD$6), 0, 2)+1)</f>
        <v/>
      </c>
      <c r="AE228" s="68" t="str">
        <f ca="1">INDEX({"","_","-","="},IF(OR($D228 &gt;= AF$6, $E228 &lt; AE$6), 0, 1)+IF(OR($F228 &gt;= AF$6, $G228 &lt; AE$6), 0, 2)+1)</f>
        <v/>
      </c>
      <c r="AF228" s="68" t="str">
        <f ca="1">INDEX({"","_","-","="},IF(OR($D228 &gt;= AG$6, $E228 &lt; AF$6), 0, 1)+IF(OR($F228 &gt;= AG$6, $G228 &lt; AF$6), 0, 2)+1)</f>
        <v/>
      </c>
      <c r="AG228" s="68" t="str">
        <f ca="1">INDEX({"","_","-","="},IF(OR($D228 &gt;= AH$6, $E228 &lt; AG$6), 0, 1)+IF(OR($F228 &gt;= AH$6, $G228 &lt; AG$6), 0, 2)+1)</f>
        <v/>
      </c>
      <c r="AH228" s="68" t="str">
        <f ca="1">INDEX({"","_","-","="},IF(OR($D228 &gt;= AI$6, $E228 &lt; AH$6), 0, 1)+IF(OR($F228 &gt;= AI$6, $G228 &lt; AH$6), 0, 2)+1)</f>
        <v/>
      </c>
      <c r="AI228" s="68" t="str">
        <f ca="1">INDEX({"","_","-","="},IF(OR($D228 &gt;= AJ$6, $E228 &lt; AI$6), 0, 1)+IF(OR($F228 &gt;= AJ$6, $G228 &lt; AI$6), 0, 2)+1)</f>
        <v/>
      </c>
      <c r="AJ228" s="68" t="str">
        <f ca="1">INDEX({"","_","-","="},IF(OR($D228 &gt;= AK$6, $E228 &lt; AJ$6), 0, 1)+IF(OR($F228 &gt;= AK$6, $G228 &lt; AJ$6), 0, 2)+1)</f>
        <v/>
      </c>
      <c r="AK228" s="68" t="str">
        <f ca="1">INDEX({"","_","-","="},IF(OR($D228 &gt;= AL$6, $E228 &lt; AK$6), 0, 1)+IF(OR($F228 &gt;= AL$6, $G228 &lt; AK$6), 0, 2)+1)</f>
        <v/>
      </c>
      <c r="AL228" s="68" t="str">
        <f ca="1">INDEX({"","_","-","="},IF(OR($D228 &gt;= AM$6, $E228 &lt; AL$6), 0, 1)+IF(OR($F228 &gt;= AM$6, $G228 &lt; AL$6), 0, 2)+1)</f>
        <v/>
      </c>
      <c r="AM228" s="68" t="str">
        <f ca="1">INDEX({"","_","-","="},IF(OR($D228 &gt;= AN$6, $E228 &lt; AM$6), 0, 1)+IF(OR($F228 &gt;= AN$6, $G228 &lt; AM$6), 0, 2)+1)</f>
        <v/>
      </c>
      <c r="AN228" s="68" t="str">
        <f ca="1">INDEX({"","_","-","="},IF(OR($D228 &gt;= AO$6, $E228 &lt; AN$6), 0, 1)+IF(OR($F228 &gt;= AO$6, $G228 &lt; AN$6), 0, 2)+1)</f>
        <v/>
      </c>
      <c r="AO228" s="68" t="str">
        <f ca="1">INDEX({"","_","-","="},IF(OR($D228 &gt;= AP$6, $E228 &lt; AO$6), 0, 1)+IF(OR($F228 &gt;= AP$6, $G228 &lt; AO$6), 0, 2)+1)</f>
        <v/>
      </c>
      <c r="AP228" s="68" t="str">
        <f ca="1">INDEX({"","_","-","="},IF(OR($D228 &gt;= AQ$6, $E228 &lt; AP$6), 0, 1)+IF(OR($F228 &gt;= AQ$6, $G228 &lt; AP$6), 0, 2)+1)</f>
        <v/>
      </c>
      <c r="AQ228" s="68" t="str">
        <f ca="1">INDEX({"","_","-","="},IF(OR($D228 &gt;= AR$6, $E228 &lt; AQ$6), 0, 1)+IF(OR($F228 &gt;= AR$6, $G228 &lt; AQ$6), 0, 2)+1)</f>
        <v/>
      </c>
      <c r="AR228" s="68" t="str">
        <f ca="1">INDEX({"","_","-","="},IF(OR($D228 &gt;= AS$6, $E228 &lt; AR$6), 0, 1)+IF(OR($F228 &gt;= AS$6, $G228 &lt; AR$6), 0, 2)+1)</f>
        <v/>
      </c>
      <c r="AS228" s="68" t="str">
        <f ca="1">INDEX({"","_","-","="},IF(OR($D228 &gt;= AT$6, $E228 &lt; AS$6), 0, 1)+IF(OR($F228 &gt;= AT$6, $G228 &lt; AS$6), 0, 2)+1)</f>
        <v/>
      </c>
      <c r="AT228" s="68" t="str">
        <f ca="1">INDEX({"","_","-","="},IF(OR($D228 &gt;= AU$6, $E228 &lt; AT$6), 0, 1)+IF(OR($F228 &gt;= AU$6, $G228 &lt; AT$6), 0, 2)+1)</f>
        <v/>
      </c>
      <c r="AU228" s="68" t="str">
        <f ca="1">INDEX({"","_","-","="},IF(OR($D228 &gt;= AV$6, $E228 &lt; AU$6), 0, 1)+IF(OR($F228 &gt;= AV$6, $G228 &lt; AU$6), 0, 2)+1)</f>
        <v/>
      </c>
      <c r="AV228" s="68" t="str">
        <f ca="1">INDEX({"","_","-","="},IF(OR($D228 &gt;= AW$6, $E228 &lt; AV$6), 0, 1)+IF(OR($F228 &gt;= AW$6, $G228 &lt; AV$6), 0, 2)+1)</f>
        <v/>
      </c>
      <c r="AW228" s="68" t="str">
        <f ca="1">INDEX({"","_","-","="},IF(OR($D228 &gt;= AX$6, $E228 &lt; AW$6), 0, 1)+IF(OR($F228 &gt;= AX$6, $G228 &lt; AW$6), 0, 2)+1)</f>
        <v/>
      </c>
      <c r="AX228" s="68" t="str">
        <f ca="1">INDEX({"","_","-","="},IF(OR($D228 &gt;= AY$6, $E228 &lt; AX$6), 0, 1)+IF(OR($F228 &gt;= AY$6, $G228 &lt; AX$6), 0, 2)+1)</f>
        <v/>
      </c>
      <c r="AY228" s="68" t="str">
        <f ca="1">INDEX({"","_","-","="},IF(OR($D228 &gt;= AZ$6, $E228 &lt; AY$6), 0, 1)+IF(OR($F228 &gt;= AZ$6, $G228 &lt; AY$6), 0, 2)+1)</f>
        <v/>
      </c>
      <c r="AZ228" s="68" t="str">
        <f ca="1">INDEX({"","_","-","="},IF(OR($D228 &gt;= BA$6, $E228 &lt; AZ$6), 0, 1)+IF(OR($F228 &gt;= BA$6, $G228 &lt; AZ$6), 0, 2)+1)</f>
        <v/>
      </c>
      <c r="BA228" s="68" t="str">
        <f ca="1">INDEX({"","_","-","="},IF(OR($D228 &gt;= BB$6, $E228 &lt; BA$6), 0, 1)+IF(OR($F228 &gt;= BB$6, $G228 &lt; BA$6), 0, 2)+1)</f>
        <v/>
      </c>
      <c r="BB228" s="68" t="str">
        <f ca="1">INDEX({"","_","-","="},IF(OR($D228 &gt;= BC$6, $E228 &lt; BB$6), 0, 1)+IF(OR($F228 &gt;= BC$6, $G228 &lt; BB$6), 0, 2)+1)</f>
        <v/>
      </c>
      <c r="BC228" s="68" t="str">
        <f ca="1">INDEX({"","_","-","="},IF(OR($D228 &gt;= BD$6, $E228 &lt; BC$6), 0, 1)+IF(OR($F228 &gt;= BD$6, $G228 &lt; BC$6), 0, 2)+1)</f>
        <v/>
      </c>
      <c r="BD228" s="68" t="str">
        <f ca="1">INDEX({"","_","-","="},IF(OR($D228 &gt;= BE$6, $E228 &lt; BD$6), 0, 1)+IF(OR($F228 &gt;= BE$6, $G228 &lt; BD$6), 0, 2)+1)</f>
        <v/>
      </c>
      <c r="BE228" s="68" t="str">
        <f ca="1">INDEX({"","_","-","="},IF(OR($D228 &gt;= BF$6, $E228 &lt; BE$6), 0, 1)+IF(OR($F228 &gt;= BF$6, $G228 &lt; BE$6), 0, 2)+1)</f>
        <v/>
      </c>
      <c r="BF228" s="68" t="str">
        <f ca="1">INDEX({"","_","-","="},IF(OR($D228 &gt;= BG$6, $E228 &lt; BF$6), 0, 1)+IF(OR($F228 &gt;= BG$6, $G228 &lt; BF$6), 0, 2)+1)</f>
        <v/>
      </c>
      <c r="BG228" s="68" t="str">
        <f ca="1">INDEX({"","_","-","="},IF(OR($D228 &gt;= BH$6, $E228 &lt; BG$6), 0, 1)+IF(OR($F228 &gt;= BH$6, $G228 &lt; BG$6), 0, 2)+1)</f>
        <v/>
      </c>
      <c r="BH228" s="68" t="str">
        <f ca="1">INDEX({"","_","-","="},IF(OR($D228 &gt;= BI$6, $E228 &lt; BH$6), 0, 1)+IF(OR($F228 &gt;= BI$6, $G228 &lt; BH$6), 0, 2)+1)</f>
        <v/>
      </c>
      <c r="BI228" s="68" t="str">
        <f ca="1">INDEX({"","_","-","="},IF(OR($D228 &gt;= BJ$6, $E228 &lt; BI$6), 0, 1)+IF(OR($F228 &gt;= BJ$6, $G228 &lt; BI$6), 0, 2)+1)</f>
        <v/>
      </c>
      <c r="BJ228" s="68" t="str">
        <f ca="1">INDEX({"","_","-","="},IF(OR($D228 &gt;= BK$6, $E228 &lt; BJ$6), 0, 1)+IF(OR($F228 &gt;= BK$6, $G228 &lt; BJ$6), 0, 2)+1)</f>
        <v/>
      </c>
      <c r="BK228" s="68" t="str">
        <f ca="1">INDEX({"","_","-","="},IF(OR($D228 &gt;= BL$6, $E228 &lt; BK$6), 0, 1)+IF(OR($F228 &gt;= BL$6, $G228 &lt; BK$6), 0, 2)+1)</f>
        <v/>
      </c>
      <c r="BL228" s="68" t="str">
        <f ca="1">INDEX({"","_","-","="},IF(OR($D228 &gt;= BM$6, $E228 &lt; BL$6), 0, 1)+IF(OR($F228 &gt;= BM$6, $G228 &lt; BL$6), 0, 2)+1)</f>
        <v/>
      </c>
      <c r="BM228" s="68" t="str">
        <f ca="1">INDEX({"","_","-","="},IF(OR($D228 &gt;= BN$6, $E228 &lt; BM$6), 0, 1)+IF(OR($F228 &gt;= BN$6, $G228 &lt; BM$6), 0, 2)+1)</f>
        <v/>
      </c>
      <c r="BN228" s="68" t="str">
        <f ca="1">INDEX({"","_","-","="},IF(OR($D228 &gt;= BO$6, $E228 &lt; BN$6), 0, 1)+IF(OR($F228 &gt;= BO$6, $G228 &lt; BN$6), 0, 2)+1)</f>
        <v/>
      </c>
      <c r="BO228" s="68" t="str">
        <f ca="1">INDEX({"","_","-","="},IF(OR($D228 &gt;= BP$6, $E228 &lt; BO$6), 0, 1)+IF(OR($F228 &gt;= BP$6, $G228 &lt; BO$6), 0, 2)+1)</f>
        <v/>
      </c>
      <c r="BP228" s="68" t="str">
        <f ca="1">INDEX({"","_","-","="},IF(OR($D228 &gt;= BQ$6, $E228 &lt; BP$6), 0, 1)+IF(OR($F228 &gt;= BQ$6, $G228 &lt; BP$6), 0, 2)+1)</f>
        <v/>
      </c>
      <c r="BQ228" s="68" t="str">
        <f ca="1">INDEX({"","_","-","="},IF(OR($D228 &gt;= BR$6, $E228 &lt; BQ$6), 0, 1)+IF(OR($F228 &gt;= BR$6, $G228 &lt; BQ$6), 0, 2)+1)</f>
        <v/>
      </c>
      <c r="BR228" s="68" t="str">
        <f ca="1">INDEX({"","_","-","="},IF(OR($D228 &gt;= BS$6, $E228 &lt; BR$6), 0, 1)+IF(OR($F228 &gt;= BS$6, $G228 &lt; BR$6), 0, 2)+1)</f>
        <v/>
      </c>
      <c r="BS228" s="68" t="str">
        <f ca="1">INDEX({"","_","-","="},IF(OR($D228 &gt;= BT$6, $E228 &lt; BS$6), 0, 1)+IF(OR($F228 &gt;= BT$6, $G228 &lt; BS$6), 0, 2)+1)</f>
        <v/>
      </c>
      <c r="BT228" s="68" t="str">
        <f ca="1">INDEX({"","_","-","="},IF(OR($D228 &gt;= BU$6, $E228 &lt; BT$6), 0, 1)+IF(OR($F228 &gt;= BU$6, $G228 &lt; BT$6), 0, 2)+1)</f>
        <v/>
      </c>
      <c r="BU228" s="68" t="str">
        <f ca="1">INDEX({"","_","-","="},IF(OR($D228 &gt;= BV$6, $E228 &lt; BU$6), 0, 1)+IF(OR($F228 &gt;= BV$6, $G228 &lt; BU$6), 0, 2)+1)</f>
        <v/>
      </c>
      <c r="BV228" s="68" t="str">
        <f ca="1">INDEX({"","_","-","="},IF(OR($D228 &gt;= BW$6, $E228 &lt; BV$6), 0, 1)+IF(OR($F228 &gt;= BW$6, $G228 &lt; BV$6), 0, 2)+1)</f>
        <v/>
      </c>
      <c r="BW228" s="68" t="str">
        <f ca="1">INDEX({"","_","-","="},IF(OR($D228 &gt;= BX$6, $E228 &lt; BW$6), 0, 1)+IF(OR($F228 &gt;= BX$6, $G228 &lt; BW$6), 0, 2)+1)</f>
        <v/>
      </c>
      <c r="BX228" s="68" t="str">
        <f ca="1">INDEX({"","_","-","="},IF(OR($D228 &gt;= BY$6, $E228 &lt; BX$6), 0, 1)+IF(OR($F228 &gt;= BY$6, $G228 &lt; BX$6), 0, 2)+1)</f>
        <v/>
      </c>
      <c r="BY228" s="68" t="str">
        <f ca="1">INDEX({"","_","-","="},IF(OR($D228 &gt;= BZ$6, $E228 &lt; BY$6), 0, 1)+IF(OR($F228 &gt;= BZ$6, $G228 &lt; BY$6), 0, 2)+1)</f>
        <v/>
      </c>
      <c r="BZ228" s="68" t="str">
        <f ca="1">INDEX({"","_","-","="},IF(OR($D228 &gt;= CA$6, $E228 &lt; BZ$6), 0, 1)+IF(OR($F228 &gt;= CA$6, $G228 &lt; BZ$6), 0, 2)+1)</f>
        <v/>
      </c>
      <c r="CA228" s="68" t="str">
        <f ca="1">INDEX({"","_","-","="},IF(OR($D228 &gt;= CB$6, $E228 &lt; CA$6), 0, 1)+IF(OR($F228 &gt;= CB$6, $G228 &lt; CA$6), 0, 2)+1)</f>
        <v/>
      </c>
      <c r="CB228" s="68" t="str">
        <f ca="1">INDEX({"","_","-","="},IF(OR($D228 &gt;= CC$6, $E228 &lt; CB$6), 0, 1)+IF(OR($F228 &gt;= CC$6, $G228 &lt; CB$6), 0, 2)+1)</f>
        <v/>
      </c>
      <c r="CC228" s="68" t="str">
        <f ca="1">INDEX({"","_","-","="},IF(OR($D228 &gt;= CD$6, $E228 &lt; CC$6), 0, 1)+IF(OR($F228 &gt;= CD$6, $G228 &lt; CC$6), 0, 2)+1)</f>
        <v/>
      </c>
      <c r="CD228" s="68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IF('临-进度'!M224,'临-进度'!$A224,"")</f>
        <v/>
      </c>
      <c r="B229" s="8" t="str">
        <f ca="1">IF('临-进度'!M224,'临-进度'!$B224,"")</f>
        <v/>
      </c>
      <c r="C229" s="8" t="str">
        <f ca="1">IF('临-进度'!M224,'临-进度'!$E224,"")</f>
        <v/>
      </c>
      <c r="D229" s="40" t="str">
        <f ca="1">IF('临-进度'!$M224,'临-进度'!$I224,"")</f>
        <v/>
      </c>
      <c r="E229" s="40" t="str">
        <f ca="1">IF('临-进度'!$M224,'临-进度'!$AE224,"")</f>
        <v/>
      </c>
      <c r="F229" s="40" t="str">
        <f ca="1">IF('临-进度'!$M224,'临-进度'!$J224,"")</f>
        <v/>
      </c>
      <c r="G229" s="73" t="str">
        <f ca="1">IF('临-进度'!$M224,'临-进度'!$AF224,"")</f>
        <v/>
      </c>
      <c r="H229" s="68" t="str">
        <f ca="1">INDEX({"","_","-","="},IF(OR($D229 &gt;= I$6, $E229 &lt; H$6), 0, 1)+IF(OR($F229 &gt;= I$6, $G229 &lt; H$6), 0, 2)+1)</f>
        <v/>
      </c>
      <c r="I229" s="68" t="str">
        <f ca="1">INDEX({"","_","-","="},IF(OR($D229 &gt;= J$6, $E229 &lt; I$6), 0, 1)+IF(OR($F229 &gt;= J$6, $G229 &lt; I$6), 0, 2)+1)</f>
        <v/>
      </c>
      <c r="J229" s="68" t="str">
        <f ca="1">INDEX({"","_","-","="},IF(OR($D229 &gt;= K$6, $E229 &lt; J$6), 0, 1)+IF(OR($F229 &gt;= K$6, $G229 &lt; J$6), 0, 2)+1)</f>
        <v/>
      </c>
      <c r="K229" s="68" t="str">
        <f ca="1">INDEX({"","_","-","="},IF(OR($D229 &gt;= L$6, $E229 &lt; K$6), 0, 1)+IF(OR($F229 &gt;= L$6, $G229 &lt; K$6), 0, 2)+1)</f>
        <v/>
      </c>
      <c r="L229" s="68" t="str">
        <f ca="1">INDEX({"","_","-","="},IF(OR($D229 &gt;= M$6, $E229 &lt; L$6), 0, 1)+IF(OR($F229 &gt;= M$6, $G229 &lt; L$6), 0, 2)+1)</f>
        <v/>
      </c>
      <c r="M229" s="68" t="str">
        <f ca="1">INDEX({"","_","-","="},IF(OR($D229 &gt;= N$6, $E229 &lt; M$6), 0, 1)+IF(OR($F229 &gt;= N$6, $G229 &lt; M$6), 0, 2)+1)</f>
        <v/>
      </c>
      <c r="N229" s="68" t="str">
        <f ca="1">INDEX({"","_","-","="},IF(OR($D229 &gt;= O$6, $E229 &lt; N$6), 0, 1)+IF(OR($F229 &gt;= O$6, $G229 &lt; N$6), 0, 2)+1)</f>
        <v/>
      </c>
      <c r="O229" s="68" t="str">
        <f ca="1">INDEX({"","_","-","="},IF(OR($D229 &gt;= P$6, $E229 &lt; O$6), 0, 1)+IF(OR($F229 &gt;= P$6, $G229 &lt; O$6), 0, 2)+1)</f>
        <v/>
      </c>
      <c r="P229" s="68" t="str">
        <f ca="1">INDEX({"","_","-","="},IF(OR($D229 &gt;= Q$6, $E229 &lt; P$6), 0, 1)+IF(OR($F229 &gt;= Q$6, $G229 &lt; P$6), 0, 2)+1)</f>
        <v/>
      </c>
      <c r="Q229" s="68" t="str">
        <f ca="1">INDEX({"","_","-","="},IF(OR($D229 &gt;= R$6, $E229 &lt; Q$6), 0, 1)+IF(OR($F229 &gt;= R$6, $G229 &lt; Q$6), 0, 2)+1)</f>
        <v/>
      </c>
      <c r="R229" s="68" t="str">
        <f ca="1">INDEX({"","_","-","="},IF(OR($D229 &gt;= S$6, $E229 &lt; R$6), 0, 1)+IF(OR($F229 &gt;= S$6, $G229 &lt; R$6), 0, 2)+1)</f>
        <v/>
      </c>
      <c r="S229" s="68" t="str">
        <f ca="1">INDEX({"","_","-","="},IF(OR($D229 &gt;= T$6, $E229 &lt; S$6), 0, 1)+IF(OR($F229 &gt;= T$6, $G229 &lt; S$6), 0, 2)+1)</f>
        <v/>
      </c>
      <c r="T229" s="68" t="str">
        <f ca="1">INDEX({"","_","-","="},IF(OR($D229 &gt;= U$6, $E229 &lt; T$6), 0, 1)+IF(OR($F229 &gt;= U$6, $G229 &lt; T$6), 0, 2)+1)</f>
        <v/>
      </c>
      <c r="U229" s="68" t="str">
        <f ca="1">INDEX({"","_","-","="},IF(OR($D229 &gt;= V$6, $E229 &lt; U$6), 0, 1)+IF(OR($F229 &gt;= V$6, $G229 &lt; U$6), 0, 2)+1)</f>
        <v/>
      </c>
      <c r="V229" s="68" t="str">
        <f ca="1">INDEX({"","_","-","="},IF(OR($D229 &gt;= W$6, $E229 &lt; V$6), 0, 1)+IF(OR($F229 &gt;= W$6, $G229 &lt; V$6), 0, 2)+1)</f>
        <v/>
      </c>
      <c r="W229" s="68" t="str">
        <f ca="1">INDEX({"","_","-","="},IF(OR($D229 &gt;= X$6, $E229 &lt; W$6), 0, 1)+IF(OR($F229 &gt;= X$6, $G229 &lt; W$6), 0, 2)+1)</f>
        <v/>
      </c>
      <c r="X229" s="68" t="str">
        <f ca="1">INDEX({"","_","-","="},IF(OR($D229 &gt;= Y$6, $E229 &lt; X$6), 0, 1)+IF(OR($F229 &gt;= Y$6, $G229 &lt; X$6), 0, 2)+1)</f>
        <v/>
      </c>
      <c r="Y229" s="68" t="str">
        <f ca="1">INDEX({"","_","-","="},IF(OR($D229 &gt;= Z$6, $E229 &lt; Y$6), 0, 1)+IF(OR($F229 &gt;= Z$6, $G229 &lt; Y$6), 0, 2)+1)</f>
        <v/>
      </c>
      <c r="Z229" s="68" t="str">
        <f ca="1">INDEX({"","_","-","="},IF(OR($D229 &gt;= AA$6, $E229 &lt; Z$6), 0, 1)+IF(OR($F229 &gt;= AA$6, $G229 &lt; Z$6), 0, 2)+1)</f>
        <v/>
      </c>
      <c r="AA229" s="68" t="str">
        <f ca="1">INDEX({"","_","-","="},IF(OR($D229 &gt;= AB$6, $E229 &lt; AA$6), 0, 1)+IF(OR($F229 &gt;= AB$6, $G229 &lt; AA$6), 0, 2)+1)</f>
        <v/>
      </c>
      <c r="AB229" s="68" t="str">
        <f ca="1">INDEX({"","_","-","="},IF(OR($D229 &gt;= AC$6, $E229 &lt; AB$6), 0, 1)+IF(OR($F229 &gt;= AC$6, $G229 &lt; AB$6), 0, 2)+1)</f>
        <v/>
      </c>
      <c r="AC229" s="68" t="str">
        <f ca="1">INDEX({"","_","-","="},IF(OR($D229 &gt;= AD$6, $E229 &lt; AC$6), 0, 1)+IF(OR($F229 &gt;= AD$6, $G229 &lt; AC$6), 0, 2)+1)</f>
        <v/>
      </c>
      <c r="AD229" s="68" t="str">
        <f ca="1">INDEX({"","_","-","="},IF(OR($D229 &gt;= AE$6, $E229 &lt; AD$6), 0, 1)+IF(OR($F229 &gt;= AE$6, $G229 &lt; AD$6), 0, 2)+1)</f>
        <v/>
      </c>
      <c r="AE229" s="68" t="str">
        <f ca="1">INDEX({"","_","-","="},IF(OR($D229 &gt;= AF$6, $E229 &lt; AE$6), 0, 1)+IF(OR($F229 &gt;= AF$6, $G229 &lt; AE$6), 0, 2)+1)</f>
        <v/>
      </c>
      <c r="AF229" s="68" t="str">
        <f ca="1">INDEX({"","_","-","="},IF(OR($D229 &gt;= AG$6, $E229 &lt; AF$6), 0, 1)+IF(OR($F229 &gt;= AG$6, $G229 &lt; AF$6), 0, 2)+1)</f>
        <v/>
      </c>
      <c r="AG229" s="68" t="str">
        <f ca="1">INDEX({"","_","-","="},IF(OR($D229 &gt;= AH$6, $E229 &lt; AG$6), 0, 1)+IF(OR($F229 &gt;= AH$6, $G229 &lt; AG$6), 0, 2)+1)</f>
        <v/>
      </c>
      <c r="AH229" s="68" t="str">
        <f ca="1">INDEX({"","_","-","="},IF(OR($D229 &gt;= AI$6, $E229 &lt; AH$6), 0, 1)+IF(OR($F229 &gt;= AI$6, $G229 &lt; AH$6), 0, 2)+1)</f>
        <v/>
      </c>
      <c r="AI229" s="68" t="str">
        <f ca="1">INDEX({"","_","-","="},IF(OR($D229 &gt;= AJ$6, $E229 &lt; AI$6), 0, 1)+IF(OR($F229 &gt;= AJ$6, $G229 &lt; AI$6), 0, 2)+1)</f>
        <v/>
      </c>
      <c r="AJ229" s="68" t="str">
        <f ca="1">INDEX({"","_","-","="},IF(OR($D229 &gt;= AK$6, $E229 &lt; AJ$6), 0, 1)+IF(OR($F229 &gt;= AK$6, $G229 &lt; AJ$6), 0, 2)+1)</f>
        <v/>
      </c>
      <c r="AK229" s="68" t="str">
        <f ca="1">INDEX({"","_","-","="},IF(OR($D229 &gt;= AL$6, $E229 &lt; AK$6), 0, 1)+IF(OR($F229 &gt;= AL$6, $G229 &lt; AK$6), 0, 2)+1)</f>
        <v/>
      </c>
      <c r="AL229" s="68" t="str">
        <f ca="1">INDEX({"","_","-","="},IF(OR($D229 &gt;= AM$6, $E229 &lt; AL$6), 0, 1)+IF(OR($F229 &gt;= AM$6, $G229 &lt; AL$6), 0, 2)+1)</f>
        <v/>
      </c>
      <c r="AM229" s="68" t="str">
        <f ca="1">INDEX({"","_","-","="},IF(OR($D229 &gt;= AN$6, $E229 &lt; AM$6), 0, 1)+IF(OR($F229 &gt;= AN$6, $G229 &lt; AM$6), 0, 2)+1)</f>
        <v/>
      </c>
      <c r="AN229" s="68" t="str">
        <f ca="1">INDEX({"","_","-","="},IF(OR($D229 &gt;= AO$6, $E229 &lt; AN$6), 0, 1)+IF(OR($F229 &gt;= AO$6, $G229 &lt; AN$6), 0, 2)+1)</f>
        <v/>
      </c>
      <c r="AO229" s="68" t="str">
        <f ca="1">INDEX({"","_","-","="},IF(OR($D229 &gt;= AP$6, $E229 &lt; AO$6), 0, 1)+IF(OR($F229 &gt;= AP$6, $G229 &lt; AO$6), 0, 2)+1)</f>
        <v/>
      </c>
      <c r="AP229" s="68" t="str">
        <f ca="1">INDEX({"","_","-","="},IF(OR($D229 &gt;= AQ$6, $E229 &lt; AP$6), 0, 1)+IF(OR($F229 &gt;= AQ$6, $G229 &lt; AP$6), 0, 2)+1)</f>
        <v/>
      </c>
      <c r="AQ229" s="68" t="str">
        <f ca="1">INDEX({"","_","-","="},IF(OR($D229 &gt;= AR$6, $E229 &lt; AQ$6), 0, 1)+IF(OR($F229 &gt;= AR$6, $G229 &lt; AQ$6), 0, 2)+1)</f>
        <v/>
      </c>
      <c r="AR229" s="68" t="str">
        <f ca="1">INDEX({"","_","-","="},IF(OR($D229 &gt;= AS$6, $E229 &lt; AR$6), 0, 1)+IF(OR($F229 &gt;= AS$6, $G229 &lt; AR$6), 0, 2)+1)</f>
        <v/>
      </c>
      <c r="AS229" s="68" t="str">
        <f ca="1">INDEX({"","_","-","="},IF(OR($D229 &gt;= AT$6, $E229 &lt; AS$6), 0, 1)+IF(OR($F229 &gt;= AT$6, $G229 &lt; AS$6), 0, 2)+1)</f>
        <v/>
      </c>
      <c r="AT229" s="68" t="str">
        <f ca="1">INDEX({"","_","-","="},IF(OR($D229 &gt;= AU$6, $E229 &lt; AT$6), 0, 1)+IF(OR($F229 &gt;= AU$6, $G229 &lt; AT$6), 0, 2)+1)</f>
        <v/>
      </c>
      <c r="AU229" s="68" t="str">
        <f ca="1">INDEX({"","_","-","="},IF(OR($D229 &gt;= AV$6, $E229 &lt; AU$6), 0, 1)+IF(OR($F229 &gt;= AV$6, $G229 &lt; AU$6), 0, 2)+1)</f>
        <v/>
      </c>
      <c r="AV229" s="68" t="str">
        <f ca="1">INDEX({"","_","-","="},IF(OR($D229 &gt;= AW$6, $E229 &lt; AV$6), 0, 1)+IF(OR($F229 &gt;= AW$6, $G229 &lt; AV$6), 0, 2)+1)</f>
        <v/>
      </c>
      <c r="AW229" s="68" t="str">
        <f ca="1">INDEX({"","_","-","="},IF(OR($D229 &gt;= AX$6, $E229 &lt; AW$6), 0, 1)+IF(OR($F229 &gt;= AX$6, $G229 &lt; AW$6), 0, 2)+1)</f>
        <v/>
      </c>
      <c r="AX229" s="68" t="str">
        <f ca="1">INDEX({"","_","-","="},IF(OR($D229 &gt;= AY$6, $E229 &lt; AX$6), 0, 1)+IF(OR($F229 &gt;= AY$6, $G229 &lt; AX$6), 0, 2)+1)</f>
        <v/>
      </c>
      <c r="AY229" s="68" t="str">
        <f ca="1">INDEX({"","_","-","="},IF(OR($D229 &gt;= AZ$6, $E229 &lt; AY$6), 0, 1)+IF(OR($F229 &gt;= AZ$6, $G229 &lt; AY$6), 0, 2)+1)</f>
        <v/>
      </c>
      <c r="AZ229" s="68" t="str">
        <f ca="1">INDEX({"","_","-","="},IF(OR($D229 &gt;= BA$6, $E229 &lt; AZ$6), 0, 1)+IF(OR($F229 &gt;= BA$6, $G229 &lt; AZ$6), 0, 2)+1)</f>
        <v/>
      </c>
      <c r="BA229" s="68" t="str">
        <f ca="1">INDEX({"","_","-","="},IF(OR($D229 &gt;= BB$6, $E229 &lt; BA$6), 0, 1)+IF(OR($F229 &gt;= BB$6, $G229 &lt; BA$6), 0, 2)+1)</f>
        <v/>
      </c>
      <c r="BB229" s="68" t="str">
        <f ca="1">INDEX({"","_","-","="},IF(OR($D229 &gt;= BC$6, $E229 &lt; BB$6), 0, 1)+IF(OR($F229 &gt;= BC$6, $G229 &lt; BB$6), 0, 2)+1)</f>
        <v/>
      </c>
      <c r="BC229" s="68" t="str">
        <f ca="1">INDEX({"","_","-","="},IF(OR($D229 &gt;= BD$6, $E229 &lt; BC$6), 0, 1)+IF(OR($F229 &gt;= BD$6, $G229 &lt; BC$6), 0, 2)+1)</f>
        <v/>
      </c>
      <c r="BD229" s="68" t="str">
        <f ca="1">INDEX({"","_","-","="},IF(OR($D229 &gt;= BE$6, $E229 &lt; BD$6), 0, 1)+IF(OR($F229 &gt;= BE$6, $G229 &lt; BD$6), 0, 2)+1)</f>
        <v/>
      </c>
      <c r="BE229" s="68" t="str">
        <f ca="1">INDEX({"","_","-","="},IF(OR($D229 &gt;= BF$6, $E229 &lt; BE$6), 0, 1)+IF(OR($F229 &gt;= BF$6, $G229 &lt; BE$6), 0, 2)+1)</f>
        <v/>
      </c>
      <c r="BF229" s="68" t="str">
        <f ca="1">INDEX({"","_","-","="},IF(OR($D229 &gt;= BG$6, $E229 &lt; BF$6), 0, 1)+IF(OR($F229 &gt;= BG$6, $G229 &lt; BF$6), 0, 2)+1)</f>
        <v/>
      </c>
      <c r="BG229" s="68" t="str">
        <f ca="1">INDEX({"","_","-","="},IF(OR($D229 &gt;= BH$6, $E229 &lt; BG$6), 0, 1)+IF(OR($F229 &gt;= BH$6, $G229 &lt; BG$6), 0, 2)+1)</f>
        <v/>
      </c>
      <c r="BH229" s="68" t="str">
        <f ca="1">INDEX({"","_","-","="},IF(OR($D229 &gt;= BI$6, $E229 &lt; BH$6), 0, 1)+IF(OR($F229 &gt;= BI$6, $G229 &lt; BH$6), 0, 2)+1)</f>
        <v/>
      </c>
      <c r="BI229" s="68" t="str">
        <f ca="1">INDEX({"","_","-","="},IF(OR($D229 &gt;= BJ$6, $E229 &lt; BI$6), 0, 1)+IF(OR($F229 &gt;= BJ$6, $G229 &lt; BI$6), 0, 2)+1)</f>
        <v/>
      </c>
      <c r="BJ229" s="68" t="str">
        <f ca="1">INDEX({"","_","-","="},IF(OR($D229 &gt;= BK$6, $E229 &lt; BJ$6), 0, 1)+IF(OR($F229 &gt;= BK$6, $G229 &lt; BJ$6), 0, 2)+1)</f>
        <v/>
      </c>
      <c r="BK229" s="68" t="str">
        <f ca="1">INDEX({"","_","-","="},IF(OR($D229 &gt;= BL$6, $E229 &lt; BK$6), 0, 1)+IF(OR($F229 &gt;= BL$6, $G229 &lt; BK$6), 0, 2)+1)</f>
        <v/>
      </c>
      <c r="BL229" s="68" t="str">
        <f ca="1">INDEX({"","_","-","="},IF(OR($D229 &gt;= BM$6, $E229 &lt; BL$6), 0, 1)+IF(OR($F229 &gt;= BM$6, $G229 &lt; BL$6), 0, 2)+1)</f>
        <v/>
      </c>
      <c r="BM229" s="68" t="str">
        <f ca="1">INDEX({"","_","-","="},IF(OR($D229 &gt;= BN$6, $E229 &lt; BM$6), 0, 1)+IF(OR($F229 &gt;= BN$6, $G229 &lt; BM$6), 0, 2)+1)</f>
        <v/>
      </c>
      <c r="BN229" s="68" t="str">
        <f ca="1">INDEX({"","_","-","="},IF(OR($D229 &gt;= BO$6, $E229 &lt; BN$6), 0, 1)+IF(OR($F229 &gt;= BO$6, $G229 &lt; BN$6), 0, 2)+1)</f>
        <v/>
      </c>
      <c r="BO229" s="68" t="str">
        <f ca="1">INDEX({"","_","-","="},IF(OR($D229 &gt;= BP$6, $E229 &lt; BO$6), 0, 1)+IF(OR($F229 &gt;= BP$6, $G229 &lt; BO$6), 0, 2)+1)</f>
        <v/>
      </c>
      <c r="BP229" s="68" t="str">
        <f ca="1">INDEX({"","_","-","="},IF(OR($D229 &gt;= BQ$6, $E229 &lt; BP$6), 0, 1)+IF(OR($F229 &gt;= BQ$6, $G229 &lt; BP$6), 0, 2)+1)</f>
        <v/>
      </c>
      <c r="BQ229" s="68" t="str">
        <f ca="1">INDEX({"","_","-","="},IF(OR($D229 &gt;= BR$6, $E229 &lt; BQ$6), 0, 1)+IF(OR($F229 &gt;= BR$6, $G229 &lt; BQ$6), 0, 2)+1)</f>
        <v/>
      </c>
      <c r="BR229" s="68" t="str">
        <f ca="1">INDEX({"","_","-","="},IF(OR($D229 &gt;= BS$6, $E229 &lt; BR$6), 0, 1)+IF(OR($F229 &gt;= BS$6, $G229 &lt; BR$6), 0, 2)+1)</f>
        <v/>
      </c>
      <c r="BS229" s="68" t="str">
        <f ca="1">INDEX({"","_","-","="},IF(OR($D229 &gt;= BT$6, $E229 &lt; BS$6), 0, 1)+IF(OR($F229 &gt;= BT$6, $G229 &lt; BS$6), 0, 2)+1)</f>
        <v/>
      </c>
      <c r="BT229" s="68" t="str">
        <f ca="1">INDEX({"","_","-","="},IF(OR($D229 &gt;= BU$6, $E229 &lt; BT$6), 0, 1)+IF(OR($F229 &gt;= BU$6, $G229 &lt; BT$6), 0, 2)+1)</f>
        <v/>
      </c>
      <c r="BU229" s="68" t="str">
        <f ca="1">INDEX({"","_","-","="},IF(OR($D229 &gt;= BV$6, $E229 &lt; BU$6), 0, 1)+IF(OR($F229 &gt;= BV$6, $G229 &lt; BU$6), 0, 2)+1)</f>
        <v/>
      </c>
      <c r="BV229" s="68" t="str">
        <f ca="1">INDEX({"","_","-","="},IF(OR($D229 &gt;= BW$6, $E229 &lt; BV$6), 0, 1)+IF(OR($F229 &gt;= BW$6, $G229 &lt; BV$6), 0, 2)+1)</f>
        <v/>
      </c>
      <c r="BW229" s="68" t="str">
        <f ca="1">INDEX({"","_","-","="},IF(OR($D229 &gt;= BX$6, $E229 &lt; BW$6), 0, 1)+IF(OR($F229 &gt;= BX$6, $G229 &lt; BW$6), 0, 2)+1)</f>
        <v/>
      </c>
      <c r="BX229" s="68" t="str">
        <f ca="1">INDEX({"","_","-","="},IF(OR($D229 &gt;= BY$6, $E229 &lt; BX$6), 0, 1)+IF(OR($F229 &gt;= BY$6, $G229 &lt; BX$6), 0, 2)+1)</f>
        <v/>
      </c>
      <c r="BY229" s="68" t="str">
        <f ca="1">INDEX({"","_","-","="},IF(OR($D229 &gt;= BZ$6, $E229 &lt; BY$6), 0, 1)+IF(OR($F229 &gt;= BZ$6, $G229 &lt; BY$6), 0, 2)+1)</f>
        <v/>
      </c>
      <c r="BZ229" s="68" t="str">
        <f ca="1">INDEX({"","_","-","="},IF(OR($D229 &gt;= CA$6, $E229 &lt; BZ$6), 0, 1)+IF(OR($F229 &gt;= CA$6, $G229 &lt; BZ$6), 0, 2)+1)</f>
        <v/>
      </c>
      <c r="CA229" s="68" t="str">
        <f ca="1">INDEX({"","_","-","="},IF(OR($D229 &gt;= CB$6, $E229 &lt; CA$6), 0, 1)+IF(OR($F229 &gt;= CB$6, $G229 &lt; CA$6), 0, 2)+1)</f>
        <v/>
      </c>
      <c r="CB229" s="68" t="str">
        <f ca="1">INDEX({"","_","-","="},IF(OR($D229 &gt;= CC$6, $E229 &lt; CB$6), 0, 1)+IF(OR($F229 &gt;= CC$6, $G229 &lt; CB$6), 0, 2)+1)</f>
        <v/>
      </c>
      <c r="CC229" s="68" t="str">
        <f ca="1">INDEX({"","_","-","="},IF(OR($D229 &gt;= CD$6, $E229 &lt; CC$6), 0, 1)+IF(OR($F229 &gt;= CD$6, $G229 &lt; CC$6), 0, 2)+1)</f>
        <v/>
      </c>
      <c r="CD229" s="68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IF('临-进度'!M225,'临-进度'!$A225,"")</f>
        <v/>
      </c>
      <c r="B230" s="8" t="str">
        <f ca="1">IF('临-进度'!M225,'临-进度'!$B225,"")</f>
        <v/>
      </c>
      <c r="C230" s="8" t="str">
        <f ca="1">IF('临-进度'!M225,'临-进度'!$E225,"")</f>
        <v/>
      </c>
      <c r="D230" s="40" t="str">
        <f ca="1">IF('临-进度'!$M225,'临-进度'!$I225,"")</f>
        <v/>
      </c>
      <c r="E230" s="40" t="str">
        <f ca="1">IF('临-进度'!$M225,'临-进度'!$AE225,"")</f>
        <v/>
      </c>
      <c r="F230" s="40" t="str">
        <f ca="1">IF('临-进度'!$M225,'临-进度'!$J225,"")</f>
        <v/>
      </c>
      <c r="G230" s="73" t="str">
        <f ca="1">IF('临-进度'!$M225,'临-进度'!$AF225,"")</f>
        <v/>
      </c>
      <c r="H230" s="68" t="str">
        <f ca="1">INDEX({"","_","-","="},IF(OR($D230 &gt;= I$6, $E230 &lt; H$6), 0, 1)+IF(OR($F230 &gt;= I$6, $G230 &lt; H$6), 0, 2)+1)</f>
        <v/>
      </c>
      <c r="I230" s="68" t="str">
        <f ca="1">INDEX({"","_","-","="},IF(OR($D230 &gt;= J$6, $E230 &lt; I$6), 0, 1)+IF(OR($F230 &gt;= J$6, $G230 &lt; I$6), 0, 2)+1)</f>
        <v/>
      </c>
      <c r="J230" s="68" t="str">
        <f ca="1">INDEX({"","_","-","="},IF(OR($D230 &gt;= K$6, $E230 &lt; J$6), 0, 1)+IF(OR($F230 &gt;= K$6, $G230 &lt; J$6), 0, 2)+1)</f>
        <v/>
      </c>
      <c r="K230" s="68" t="str">
        <f ca="1">INDEX({"","_","-","="},IF(OR($D230 &gt;= L$6, $E230 &lt; K$6), 0, 1)+IF(OR($F230 &gt;= L$6, $G230 &lt; K$6), 0, 2)+1)</f>
        <v/>
      </c>
      <c r="L230" s="68" t="str">
        <f ca="1">INDEX({"","_","-","="},IF(OR($D230 &gt;= M$6, $E230 &lt; L$6), 0, 1)+IF(OR($F230 &gt;= M$6, $G230 &lt; L$6), 0, 2)+1)</f>
        <v/>
      </c>
      <c r="M230" s="68" t="str">
        <f ca="1">INDEX({"","_","-","="},IF(OR($D230 &gt;= N$6, $E230 &lt; M$6), 0, 1)+IF(OR($F230 &gt;= N$6, $G230 &lt; M$6), 0, 2)+1)</f>
        <v/>
      </c>
      <c r="N230" s="68" t="str">
        <f ca="1">INDEX({"","_","-","="},IF(OR($D230 &gt;= O$6, $E230 &lt; N$6), 0, 1)+IF(OR($F230 &gt;= O$6, $G230 &lt; N$6), 0, 2)+1)</f>
        <v/>
      </c>
      <c r="O230" s="68" t="str">
        <f ca="1">INDEX({"","_","-","="},IF(OR($D230 &gt;= P$6, $E230 &lt; O$6), 0, 1)+IF(OR($F230 &gt;= P$6, $G230 &lt; O$6), 0, 2)+1)</f>
        <v/>
      </c>
      <c r="P230" s="68" t="str">
        <f ca="1">INDEX({"","_","-","="},IF(OR($D230 &gt;= Q$6, $E230 &lt; P$6), 0, 1)+IF(OR($F230 &gt;= Q$6, $G230 &lt; P$6), 0, 2)+1)</f>
        <v/>
      </c>
      <c r="Q230" s="68" t="str">
        <f ca="1">INDEX({"","_","-","="},IF(OR($D230 &gt;= R$6, $E230 &lt; Q$6), 0, 1)+IF(OR($F230 &gt;= R$6, $G230 &lt; Q$6), 0, 2)+1)</f>
        <v/>
      </c>
      <c r="R230" s="68" t="str">
        <f ca="1">INDEX({"","_","-","="},IF(OR($D230 &gt;= S$6, $E230 &lt; R$6), 0, 1)+IF(OR($F230 &gt;= S$6, $G230 &lt; R$6), 0, 2)+1)</f>
        <v/>
      </c>
      <c r="S230" s="68" t="str">
        <f ca="1">INDEX({"","_","-","="},IF(OR($D230 &gt;= T$6, $E230 &lt; S$6), 0, 1)+IF(OR($F230 &gt;= T$6, $G230 &lt; S$6), 0, 2)+1)</f>
        <v/>
      </c>
      <c r="T230" s="68" t="str">
        <f ca="1">INDEX({"","_","-","="},IF(OR($D230 &gt;= U$6, $E230 &lt; T$6), 0, 1)+IF(OR($F230 &gt;= U$6, $G230 &lt; T$6), 0, 2)+1)</f>
        <v/>
      </c>
      <c r="U230" s="68" t="str">
        <f ca="1">INDEX({"","_","-","="},IF(OR($D230 &gt;= V$6, $E230 &lt; U$6), 0, 1)+IF(OR($F230 &gt;= V$6, $G230 &lt; U$6), 0, 2)+1)</f>
        <v/>
      </c>
      <c r="V230" s="68" t="str">
        <f ca="1">INDEX({"","_","-","="},IF(OR($D230 &gt;= W$6, $E230 &lt; V$6), 0, 1)+IF(OR($F230 &gt;= W$6, $G230 &lt; V$6), 0, 2)+1)</f>
        <v/>
      </c>
      <c r="W230" s="68" t="str">
        <f ca="1">INDEX({"","_","-","="},IF(OR($D230 &gt;= X$6, $E230 &lt; W$6), 0, 1)+IF(OR($F230 &gt;= X$6, $G230 &lt; W$6), 0, 2)+1)</f>
        <v/>
      </c>
      <c r="X230" s="68" t="str">
        <f ca="1">INDEX({"","_","-","="},IF(OR($D230 &gt;= Y$6, $E230 &lt; X$6), 0, 1)+IF(OR($F230 &gt;= Y$6, $G230 &lt; X$6), 0, 2)+1)</f>
        <v/>
      </c>
      <c r="Y230" s="68" t="str">
        <f ca="1">INDEX({"","_","-","="},IF(OR($D230 &gt;= Z$6, $E230 &lt; Y$6), 0, 1)+IF(OR($F230 &gt;= Z$6, $G230 &lt; Y$6), 0, 2)+1)</f>
        <v/>
      </c>
      <c r="Z230" s="68" t="str">
        <f ca="1">INDEX({"","_","-","="},IF(OR($D230 &gt;= AA$6, $E230 &lt; Z$6), 0, 1)+IF(OR($F230 &gt;= AA$6, $G230 &lt; Z$6), 0, 2)+1)</f>
        <v/>
      </c>
      <c r="AA230" s="68" t="str">
        <f ca="1">INDEX({"","_","-","="},IF(OR($D230 &gt;= AB$6, $E230 &lt; AA$6), 0, 1)+IF(OR($F230 &gt;= AB$6, $G230 &lt; AA$6), 0, 2)+1)</f>
        <v/>
      </c>
      <c r="AB230" s="68" t="str">
        <f ca="1">INDEX({"","_","-","="},IF(OR($D230 &gt;= AC$6, $E230 &lt; AB$6), 0, 1)+IF(OR($F230 &gt;= AC$6, $G230 &lt; AB$6), 0, 2)+1)</f>
        <v/>
      </c>
      <c r="AC230" s="68" t="str">
        <f ca="1">INDEX({"","_","-","="},IF(OR($D230 &gt;= AD$6, $E230 &lt; AC$6), 0, 1)+IF(OR($F230 &gt;= AD$6, $G230 &lt; AC$6), 0, 2)+1)</f>
        <v/>
      </c>
      <c r="AD230" s="68" t="str">
        <f ca="1">INDEX({"","_","-","="},IF(OR($D230 &gt;= AE$6, $E230 &lt; AD$6), 0, 1)+IF(OR($F230 &gt;= AE$6, $G230 &lt; AD$6), 0, 2)+1)</f>
        <v/>
      </c>
      <c r="AE230" s="68" t="str">
        <f ca="1">INDEX({"","_","-","="},IF(OR($D230 &gt;= AF$6, $E230 &lt; AE$6), 0, 1)+IF(OR($F230 &gt;= AF$6, $G230 &lt; AE$6), 0, 2)+1)</f>
        <v/>
      </c>
      <c r="AF230" s="68" t="str">
        <f ca="1">INDEX({"","_","-","="},IF(OR($D230 &gt;= AG$6, $E230 &lt; AF$6), 0, 1)+IF(OR($F230 &gt;= AG$6, $G230 &lt; AF$6), 0, 2)+1)</f>
        <v/>
      </c>
      <c r="AG230" s="68" t="str">
        <f ca="1">INDEX({"","_","-","="},IF(OR($D230 &gt;= AH$6, $E230 &lt; AG$6), 0, 1)+IF(OR($F230 &gt;= AH$6, $G230 &lt; AG$6), 0, 2)+1)</f>
        <v/>
      </c>
      <c r="AH230" s="68" t="str">
        <f ca="1">INDEX({"","_","-","="},IF(OR($D230 &gt;= AI$6, $E230 &lt; AH$6), 0, 1)+IF(OR($F230 &gt;= AI$6, $G230 &lt; AH$6), 0, 2)+1)</f>
        <v/>
      </c>
      <c r="AI230" s="68" t="str">
        <f ca="1">INDEX({"","_","-","="},IF(OR($D230 &gt;= AJ$6, $E230 &lt; AI$6), 0, 1)+IF(OR($F230 &gt;= AJ$6, $G230 &lt; AI$6), 0, 2)+1)</f>
        <v/>
      </c>
      <c r="AJ230" s="68" t="str">
        <f ca="1">INDEX({"","_","-","="},IF(OR($D230 &gt;= AK$6, $E230 &lt; AJ$6), 0, 1)+IF(OR($F230 &gt;= AK$6, $G230 &lt; AJ$6), 0, 2)+1)</f>
        <v/>
      </c>
      <c r="AK230" s="68" t="str">
        <f ca="1">INDEX({"","_","-","="},IF(OR($D230 &gt;= AL$6, $E230 &lt; AK$6), 0, 1)+IF(OR($F230 &gt;= AL$6, $G230 &lt; AK$6), 0, 2)+1)</f>
        <v/>
      </c>
      <c r="AL230" s="68" t="str">
        <f ca="1">INDEX({"","_","-","="},IF(OR($D230 &gt;= AM$6, $E230 &lt; AL$6), 0, 1)+IF(OR($F230 &gt;= AM$6, $G230 &lt; AL$6), 0, 2)+1)</f>
        <v/>
      </c>
      <c r="AM230" s="68" t="str">
        <f ca="1">INDEX({"","_","-","="},IF(OR($D230 &gt;= AN$6, $E230 &lt; AM$6), 0, 1)+IF(OR($F230 &gt;= AN$6, $G230 &lt; AM$6), 0, 2)+1)</f>
        <v/>
      </c>
      <c r="AN230" s="68" t="str">
        <f ca="1">INDEX({"","_","-","="},IF(OR($D230 &gt;= AO$6, $E230 &lt; AN$6), 0, 1)+IF(OR($F230 &gt;= AO$6, $G230 &lt; AN$6), 0, 2)+1)</f>
        <v/>
      </c>
      <c r="AO230" s="68" t="str">
        <f ca="1">INDEX({"","_","-","="},IF(OR($D230 &gt;= AP$6, $E230 &lt; AO$6), 0, 1)+IF(OR($F230 &gt;= AP$6, $G230 &lt; AO$6), 0, 2)+1)</f>
        <v/>
      </c>
      <c r="AP230" s="68" t="str">
        <f ca="1">INDEX({"","_","-","="},IF(OR($D230 &gt;= AQ$6, $E230 &lt; AP$6), 0, 1)+IF(OR($F230 &gt;= AQ$6, $G230 &lt; AP$6), 0, 2)+1)</f>
        <v/>
      </c>
      <c r="AQ230" s="68" t="str">
        <f ca="1">INDEX({"","_","-","="},IF(OR($D230 &gt;= AR$6, $E230 &lt; AQ$6), 0, 1)+IF(OR($F230 &gt;= AR$6, $G230 &lt; AQ$6), 0, 2)+1)</f>
        <v/>
      </c>
      <c r="AR230" s="68" t="str">
        <f ca="1">INDEX({"","_","-","="},IF(OR($D230 &gt;= AS$6, $E230 &lt; AR$6), 0, 1)+IF(OR($F230 &gt;= AS$6, $G230 &lt; AR$6), 0, 2)+1)</f>
        <v/>
      </c>
      <c r="AS230" s="68" t="str">
        <f ca="1">INDEX({"","_","-","="},IF(OR($D230 &gt;= AT$6, $E230 &lt; AS$6), 0, 1)+IF(OR($F230 &gt;= AT$6, $G230 &lt; AS$6), 0, 2)+1)</f>
        <v/>
      </c>
      <c r="AT230" s="68" t="str">
        <f ca="1">INDEX({"","_","-","="},IF(OR($D230 &gt;= AU$6, $E230 &lt; AT$6), 0, 1)+IF(OR($F230 &gt;= AU$6, $G230 &lt; AT$6), 0, 2)+1)</f>
        <v/>
      </c>
      <c r="AU230" s="68" t="str">
        <f ca="1">INDEX({"","_","-","="},IF(OR($D230 &gt;= AV$6, $E230 &lt; AU$6), 0, 1)+IF(OR($F230 &gt;= AV$6, $G230 &lt; AU$6), 0, 2)+1)</f>
        <v/>
      </c>
      <c r="AV230" s="68" t="str">
        <f ca="1">INDEX({"","_","-","="},IF(OR($D230 &gt;= AW$6, $E230 &lt; AV$6), 0, 1)+IF(OR($F230 &gt;= AW$6, $G230 &lt; AV$6), 0, 2)+1)</f>
        <v/>
      </c>
      <c r="AW230" s="68" t="str">
        <f ca="1">INDEX({"","_","-","="},IF(OR($D230 &gt;= AX$6, $E230 &lt; AW$6), 0, 1)+IF(OR($F230 &gt;= AX$6, $G230 &lt; AW$6), 0, 2)+1)</f>
        <v/>
      </c>
      <c r="AX230" s="68" t="str">
        <f ca="1">INDEX({"","_","-","="},IF(OR($D230 &gt;= AY$6, $E230 &lt; AX$6), 0, 1)+IF(OR($F230 &gt;= AY$6, $G230 &lt; AX$6), 0, 2)+1)</f>
        <v/>
      </c>
      <c r="AY230" s="68" t="str">
        <f ca="1">INDEX({"","_","-","="},IF(OR($D230 &gt;= AZ$6, $E230 &lt; AY$6), 0, 1)+IF(OR($F230 &gt;= AZ$6, $G230 &lt; AY$6), 0, 2)+1)</f>
        <v/>
      </c>
      <c r="AZ230" s="68" t="str">
        <f ca="1">INDEX({"","_","-","="},IF(OR($D230 &gt;= BA$6, $E230 &lt; AZ$6), 0, 1)+IF(OR($F230 &gt;= BA$6, $G230 &lt; AZ$6), 0, 2)+1)</f>
        <v/>
      </c>
      <c r="BA230" s="68" t="str">
        <f ca="1">INDEX({"","_","-","="},IF(OR($D230 &gt;= BB$6, $E230 &lt; BA$6), 0, 1)+IF(OR($F230 &gt;= BB$6, $G230 &lt; BA$6), 0, 2)+1)</f>
        <v/>
      </c>
      <c r="BB230" s="68" t="str">
        <f ca="1">INDEX({"","_","-","="},IF(OR($D230 &gt;= BC$6, $E230 &lt; BB$6), 0, 1)+IF(OR($F230 &gt;= BC$6, $G230 &lt; BB$6), 0, 2)+1)</f>
        <v/>
      </c>
      <c r="BC230" s="68" t="str">
        <f ca="1">INDEX({"","_","-","="},IF(OR($D230 &gt;= BD$6, $E230 &lt; BC$6), 0, 1)+IF(OR($F230 &gt;= BD$6, $G230 &lt; BC$6), 0, 2)+1)</f>
        <v/>
      </c>
      <c r="BD230" s="68" t="str">
        <f ca="1">INDEX({"","_","-","="},IF(OR($D230 &gt;= BE$6, $E230 &lt; BD$6), 0, 1)+IF(OR($F230 &gt;= BE$6, $G230 &lt; BD$6), 0, 2)+1)</f>
        <v/>
      </c>
      <c r="BE230" s="68" t="str">
        <f ca="1">INDEX({"","_","-","="},IF(OR($D230 &gt;= BF$6, $E230 &lt; BE$6), 0, 1)+IF(OR($F230 &gt;= BF$6, $G230 &lt; BE$6), 0, 2)+1)</f>
        <v/>
      </c>
      <c r="BF230" s="68" t="str">
        <f ca="1">INDEX({"","_","-","="},IF(OR($D230 &gt;= BG$6, $E230 &lt; BF$6), 0, 1)+IF(OR($F230 &gt;= BG$6, $G230 &lt; BF$6), 0, 2)+1)</f>
        <v/>
      </c>
      <c r="BG230" s="68" t="str">
        <f ca="1">INDEX({"","_","-","="},IF(OR($D230 &gt;= BH$6, $E230 &lt; BG$6), 0, 1)+IF(OR($F230 &gt;= BH$6, $G230 &lt; BG$6), 0, 2)+1)</f>
        <v/>
      </c>
      <c r="BH230" s="68" t="str">
        <f ca="1">INDEX({"","_","-","="},IF(OR($D230 &gt;= BI$6, $E230 &lt; BH$6), 0, 1)+IF(OR($F230 &gt;= BI$6, $G230 &lt; BH$6), 0, 2)+1)</f>
        <v/>
      </c>
      <c r="BI230" s="68" t="str">
        <f ca="1">INDEX({"","_","-","="},IF(OR($D230 &gt;= BJ$6, $E230 &lt; BI$6), 0, 1)+IF(OR($F230 &gt;= BJ$6, $G230 &lt; BI$6), 0, 2)+1)</f>
        <v/>
      </c>
      <c r="BJ230" s="68" t="str">
        <f ca="1">INDEX({"","_","-","="},IF(OR($D230 &gt;= BK$6, $E230 &lt; BJ$6), 0, 1)+IF(OR($F230 &gt;= BK$6, $G230 &lt; BJ$6), 0, 2)+1)</f>
        <v/>
      </c>
      <c r="BK230" s="68" t="str">
        <f ca="1">INDEX({"","_","-","="},IF(OR($D230 &gt;= BL$6, $E230 &lt; BK$6), 0, 1)+IF(OR($F230 &gt;= BL$6, $G230 &lt; BK$6), 0, 2)+1)</f>
        <v/>
      </c>
      <c r="BL230" s="68" t="str">
        <f ca="1">INDEX({"","_","-","="},IF(OR($D230 &gt;= BM$6, $E230 &lt; BL$6), 0, 1)+IF(OR($F230 &gt;= BM$6, $G230 &lt; BL$6), 0, 2)+1)</f>
        <v/>
      </c>
      <c r="BM230" s="68" t="str">
        <f ca="1">INDEX({"","_","-","="},IF(OR($D230 &gt;= BN$6, $E230 &lt; BM$6), 0, 1)+IF(OR($F230 &gt;= BN$6, $G230 &lt; BM$6), 0, 2)+1)</f>
        <v/>
      </c>
      <c r="BN230" s="68" t="str">
        <f ca="1">INDEX({"","_","-","="},IF(OR($D230 &gt;= BO$6, $E230 &lt; BN$6), 0, 1)+IF(OR($F230 &gt;= BO$6, $G230 &lt; BN$6), 0, 2)+1)</f>
        <v/>
      </c>
      <c r="BO230" s="68" t="str">
        <f ca="1">INDEX({"","_","-","="},IF(OR($D230 &gt;= BP$6, $E230 &lt; BO$6), 0, 1)+IF(OR($F230 &gt;= BP$6, $G230 &lt; BO$6), 0, 2)+1)</f>
        <v/>
      </c>
      <c r="BP230" s="68" t="str">
        <f ca="1">INDEX({"","_","-","="},IF(OR($D230 &gt;= BQ$6, $E230 &lt; BP$6), 0, 1)+IF(OR($F230 &gt;= BQ$6, $G230 &lt; BP$6), 0, 2)+1)</f>
        <v/>
      </c>
      <c r="BQ230" s="68" t="str">
        <f ca="1">INDEX({"","_","-","="},IF(OR($D230 &gt;= BR$6, $E230 &lt; BQ$6), 0, 1)+IF(OR($F230 &gt;= BR$6, $G230 &lt; BQ$6), 0, 2)+1)</f>
        <v/>
      </c>
      <c r="BR230" s="68" t="str">
        <f ca="1">INDEX({"","_","-","="},IF(OR($D230 &gt;= BS$6, $E230 &lt; BR$6), 0, 1)+IF(OR($F230 &gt;= BS$6, $G230 &lt; BR$6), 0, 2)+1)</f>
        <v/>
      </c>
      <c r="BS230" s="68" t="str">
        <f ca="1">INDEX({"","_","-","="},IF(OR($D230 &gt;= BT$6, $E230 &lt; BS$6), 0, 1)+IF(OR($F230 &gt;= BT$6, $G230 &lt; BS$6), 0, 2)+1)</f>
        <v/>
      </c>
      <c r="BT230" s="68" t="str">
        <f ca="1">INDEX({"","_","-","="},IF(OR($D230 &gt;= BU$6, $E230 &lt; BT$6), 0, 1)+IF(OR($F230 &gt;= BU$6, $G230 &lt; BT$6), 0, 2)+1)</f>
        <v/>
      </c>
      <c r="BU230" s="68" t="str">
        <f ca="1">INDEX({"","_","-","="},IF(OR($D230 &gt;= BV$6, $E230 &lt; BU$6), 0, 1)+IF(OR($F230 &gt;= BV$6, $G230 &lt; BU$6), 0, 2)+1)</f>
        <v/>
      </c>
      <c r="BV230" s="68" t="str">
        <f ca="1">INDEX({"","_","-","="},IF(OR($D230 &gt;= BW$6, $E230 &lt; BV$6), 0, 1)+IF(OR($F230 &gt;= BW$6, $G230 &lt; BV$6), 0, 2)+1)</f>
        <v/>
      </c>
      <c r="BW230" s="68" t="str">
        <f ca="1">INDEX({"","_","-","="},IF(OR($D230 &gt;= BX$6, $E230 &lt; BW$6), 0, 1)+IF(OR($F230 &gt;= BX$6, $G230 &lt; BW$6), 0, 2)+1)</f>
        <v/>
      </c>
      <c r="BX230" s="68" t="str">
        <f ca="1">INDEX({"","_","-","="},IF(OR($D230 &gt;= BY$6, $E230 &lt; BX$6), 0, 1)+IF(OR($F230 &gt;= BY$6, $G230 &lt; BX$6), 0, 2)+1)</f>
        <v/>
      </c>
      <c r="BY230" s="68" t="str">
        <f ca="1">INDEX({"","_","-","="},IF(OR($D230 &gt;= BZ$6, $E230 &lt; BY$6), 0, 1)+IF(OR($F230 &gt;= BZ$6, $G230 &lt; BY$6), 0, 2)+1)</f>
        <v/>
      </c>
      <c r="BZ230" s="68" t="str">
        <f ca="1">INDEX({"","_","-","="},IF(OR($D230 &gt;= CA$6, $E230 &lt; BZ$6), 0, 1)+IF(OR($F230 &gt;= CA$6, $G230 &lt; BZ$6), 0, 2)+1)</f>
        <v/>
      </c>
      <c r="CA230" s="68" t="str">
        <f ca="1">INDEX({"","_","-","="},IF(OR($D230 &gt;= CB$6, $E230 &lt; CA$6), 0, 1)+IF(OR($F230 &gt;= CB$6, $G230 &lt; CA$6), 0, 2)+1)</f>
        <v/>
      </c>
      <c r="CB230" s="68" t="str">
        <f ca="1">INDEX({"","_","-","="},IF(OR($D230 &gt;= CC$6, $E230 &lt; CB$6), 0, 1)+IF(OR($F230 &gt;= CC$6, $G230 &lt; CB$6), 0, 2)+1)</f>
        <v/>
      </c>
      <c r="CC230" s="68" t="str">
        <f ca="1">INDEX({"","_","-","="},IF(OR($D230 &gt;= CD$6, $E230 &lt; CC$6), 0, 1)+IF(OR($F230 &gt;= CD$6, $G230 &lt; CC$6), 0, 2)+1)</f>
        <v/>
      </c>
      <c r="CD230" s="68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IF('临-进度'!M226,'临-进度'!$A226,"")</f>
        <v/>
      </c>
      <c r="B231" s="8" t="str">
        <f ca="1">IF('临-进度'!M226,'临-进度'!$B226,"")</f>
        <v/>
      </c>
      <c r="C231" s="8" t="str">
        <f ca="1">IF('临-进度'!M226,'临-进度'!$E226,"")</f>
        <v/>
      </c>
      <c r="D231" s="40" t="str">
        <f ca="1">IF('临-进度'!$M226,'临-进度'!$I226,"")</f>
        <v/>
      </c>
      <c r="E231" s="40" t="str">
        <f ca="1">IF('临-进度'!$M226,'临-进度'!$AE226,"")</f>
        <v/>
      </c>
      <c r="F231" s="40" t="str">
        <f ca="1">IF('临-进度'!$M226,'临-进度'!$J226,"")</f>
        <v/>
      </c>
      <c r="G231" s="73" t="str">
        <f ca="1">IF('临-进度'!$M226,'临-进度'!$AF226,"")</f>
        <v/>
      </c>
      <c r="H231" s="68" t="str">
        <f ca="1">INDEX({"","_","-","="},IF(OR($D231 &gt;= I$6, $E231 &lt; H$6), 0, 1)+IF(OR($F231 &gt;= I$6, $G231 &lt; H$6), 0, 2)+1)</f>
        <v/>
      </c>
      <c r="I231" s="68" t="str">
        <f ca="1">INDEX({"","_","-","="},IF(OR($D231 &gt;= J$6, $E231 &lt; I$6), 0, 1)+IF(OR($F231 &gt;= J$6, $G231 &lt; I$6), 0, 2)+1)</f>
        <v/>
      </c>
      <c r="J231" s="68" t="str">
        <f ca="1">INDEX({"","_","-","="},IF(OR($D231 &gt;= K$6, $E231 &lt; J$6), 0, 1)+IF(OR($F231 &gt;= K$6, $G231 &lt; J$6), 0, 2)+1)</f>
        <v/>
      </c>
      <c r="K231" s="68" t="str">
        <f ca="1">INDEX({"","_","-","="},IF(OR($D231 &gt;= L$6, $E231 &lt; K$6), 0, 1)+IF(OR($F231 &gt;= L$6, $G231 &lt; K$6), 0, 2)+1)</f>
        <v/>
      </c>
      <c r="L231" s="68" t="str">
        <f ca="1">INDEX({"","_","-","="},IF(OR($D231 &gt;= M$6, $E231 &lt; L$6), 0, 1)+IF(OR($F231 &gt;= M$6, $G231 &lt; L$6), 0, 2)+1)</f>
        <v/>
      </c>
      <c r="M231" s="68" t="str">
        <f ca="1">INDEX({"","_","-","="},IF(OR($D231 &gt;= N$6, $E231 &lt; M$6), 0, 1)+IF(OR($F231 &gt;= N$6, $G231 &lt; M$6), 0, 2)+1)</f>
        <v/>
      </c>
      <c r="N231" s="68" t="str">
        <f ca="1">INDEX({"","_","-","="},IF(OR($D231 &gt;= O$6, $E231 &lt; N$6), 0, 1)+IF(OR($F231 &gt;= O$6, $G231 &lt; N$6), 0, 2)+1)</f>
        <v/>
      </c>
      <c r="O231" s="68" t="str">
        <f ca="1">INDEX({"","_","-","="},IF(OR($D231 &gt;= P$6, $E231 &lt; O$6), 0, 1)+IF(OR($F231 &gt;= P$6, $G231 &lt; O$6), 0, 2)+1)</f>
        <v/>
      </c>
      <c r="P231" s="68" t="str">
        <f ca="1">INDEX({"","_","-","="},IF(OR($D231 &gt;= Q$6, $E231 &lt; P$6), 0, 1)+IF(OR($F231 &gt;= Q$6, $G231 &lt; P$6), 0, 2)+1)</f>
        <v/>
      </c>
      <c r="Q231" s="68" t="str">
        <f ca="1">INDEX({"","_","-","="},IF(OR($D231 &gt;= R$6, $E231 &lt; Q$6), 0, 1)+IF(OR($F231 &gt;= R$6, $G231 &lt; Q$6), 0, 2)+1)</f>
        <v/>
      </c>
      <c r="R231" s="68" t="str">
        <f ca="1">INDEX({"","_","-","="},IF(OR($D231 &gt;= S$6, $E231 &lt; R$6), 0, 1)+IF(OR($F231 &gt;= S$6, $G231 &lt; R$6), 0, 2)+1)</f>
        <v/>
      </c>
      <c r="S231" s="68" t="str">
        <f ca="1">INDEX({"","_","-","="},IF(OR($D231 &gt;= T$6, $E231 &lt; S$6), 0, 1)+IF(OR($F231 &gt;= T$6, $G231 &lt; S$6), 0, 2)+1)</f>
        <v/>
      </c>
      <c r="T231" s="68" t="str">
        <f ca="1">INDEX({"","_","-","="},IF(OR($D231 &gt;= U$6, $E231 &lt; T$6), 0, 1)+IF(OR($F231 &gt;= U$6, $G231 &lt; T$6), 0, 2)+1)</f>
        <v/>
      </c>
      <c r="U231" s="68" t="str">
        <f ca="1">INDEX({"","_","-","="},IF(OR($D231 &gt;= V$6, $E231 &lt; U$6), 0, 1)+IF(OR($F231 &gt;= V$6, $G231 &lt; U$6), 0, 2)+1)</f>
        <v/>
      </c>
      <c r="V231" s="68" t="str">
        <f ca="1">INDEX({"","_","-","="},IF(OR($D231 &gt;= W$6, $E231 &lt; V$6), 0, 1)+IF(OR($F231 &gt;= W$6, $G231 &lt; V$6), 0, 2)+1)</f>
        <v/>
      </c>
      <c r="W231" s="68" t="str">
        <f ca="1">INDEX({"","_","-","="},IF(OR($D231 &gt;= X$6, $E231 &lt; W$6), 0, 1)+IF(OR($F231 &gt;= X$6, $G231 &lt; W$6), 0, 2)+1)</f>
        <v/>
      </c>
      <c r="X231" s="68" t="str">
        <f ca="1">INDEX({"","_","-","="},IF(OR($D231 &gt;= Y$6, $E231 &lt; X$6), 0, 1)+IF(OR($F231 &gt;= Y$6, $G231 &lt; X$6), 0, 2)+1)</f>
        <v/>
      </c>
      <c r="Y231" s="68" t="str">
        <f ca="1">INDEX({"","_","-","="},IF(OR($D231 &gt;= Z$6, $E231 &lt; Y$6), 0, 1)+IF(OR($F231 &gt;= Z$6, $G231 &lt; Y$6), 0, 2)+1)</f>
        <v/>
      </c>
      <c r="Z231" s="68" t="str">
        <f ca="1">INDEX({"","_","-","="},IF(OR($D231 &gt;= AA$6, $E231 &lt; Z$6), 0, 1)+IF(OR($F231 &gt;= AA$6, $G231 &lt; Z$6), 0, 2)+1)</f>
        <v/>
      </c>
      <c r="AA231" s="68" t="str">
        <f ca="1">INDEX({"","_","-","="},IF(OR($D231 &gt;= AB$6, $E231 &lt; AA$6), 0, 1)+IF(OR($F231 &gt;= AB$6, $G231 &lt; AA$6), 0, 2)+1)</f>
        <v/>
      </c>
      <c r="AB231" s="68" t="str">
        <f ca="1">INDEX({"","_","-","="},IF(OR($D231 &gt;= AC$6, $E231 &lt; AB$6), 0, 1)+IF(OR($F231 &gt;= AC$6, $G231 &lt; AB$6), 0, 2)+1)</f>
        <v/>
      </c>
      <c r="AC231" s="68" t="str">
        <f ca="1">INDEX({"","_","-","="},IF(OR($D231 &gt;= AD$6, $E231 &lt; AC$6), 0, 1)+IF(OR($F231 &gt;= AD$6, $G231 &lt; AC$6), 0, 2)+1)</f>
        <v/>
      </c>
      <c r="AD231" s="68" t="str">
        <f ca="1">INDEX({"","_","-","="},IF(OR($D231 &gt;= AE$6, $E231 &lt; AD$6), 0, 1)+IF(OR($F231 &gt;= AE$6, $G231 &lt; AD$6), 0, 2)+1)</f>
        <v/>
      </c>
      <c r="AE231" s="68" t="str">
        <f ca="1">INDEX({"","_","-","="},IF(OR($D231 &gt;= AF$6, $E231 &lt; AE$6), 0, 1)+IF(OR($F231 &gt;= AF$6, $G231 &lt; AE$6), 0, 2)+1)</f>
        <v/>
      </c>
      <c r="AF231" s="68" t="str">
        <f ca="1">INDEX({"","_","-","="},IF(OR($D231 &gt;= AG$6, $E231 &lt; AF$6), 0, 1)+IF(OR($F231 &gt;= AG$6, $G231 &lt; AF$6), 0, 2)+1)</f>
        <v/>
      </c>
      <c r="AG231" s="68" t="str">
        <f ca="1">INDEX({"","_","-","="},IF(OR($D231 &gt;= AH$6, $E231 &lt; AG$6), 0, 1)+IF(OR($F231 &gt;= AH$6, $G231 &lt; AG$6), 0, 2)+1)</f>
        <v/>
      </c>
      <c r="AH231" s="68" t="str">
        <f ca="1">INDEX({"","_","-","="},IF(OR($D231 &gt;= AI$6, $E231 &lt; AH$6), 0, 1)+IF(OR($F231 &gt;= AI$6, $G231 &lt; AH$6), 0, 2)+1)</f>
        <v/>
      </c>
      <c r="AI231" s="68" t="str">
        <f ca="1">INDEX({"","_","-","="},IF(OR($D231 &gt;= AJ$6, $E231 &lt; AI$6), 0, 1)+IF(OR($F231 &gt;= AJ$6, $G231 &lt; AI$6), 0, 2)+1)</f>
        <v/>
      </c>
      <c r="AJ231" s="68" t="str">
        <f ca="1">INDEX({"","_","-","="},IF(OR($D231 &gt;= AK$6, $E231 &lt; AJ$6), 0, 1)+IF(OR($F231 &gt;= AK$6, $G231 &lt; AJ$6), 0, 2)+1)</f>
        <v/>
      </c>
      <c r="AK231" s="68" t="str">
        <f ca="1">INDEX({"","_","-","="},IF(OR($D231 &gt;= AL$6, $E231 &lt; AK$6), 0, 1)+IF(OR($F231 &gt;= AL$6, $G231 &lt; AK$6), 0, 2)+1)</f>
        <v/>
      </c>
      <c r="AL231" s="68" t="str">
        <f ca="1">INDEX({"","_","-","="},IF(OR($D231 &gt;= AM$6, $E231 &lt; AL$6), 0, 1)+IF(OR($F231 &gt;= AM$6, $G231 &lt; AL$6), 0, 2)+1)</f>
        <v/>
      </c>
      <c r="AM231" s="68" t="str">
        <f ca="1">INDEX({"","_","-","="},IF(OR($D231 &gt;= AN$6, $E231 &lt; AM$6), 0, 1)+IF(OR($F231 &gt;= AN$6, $G231 &lt; AM$6), 0, 2)+1)</f>
        <v/>
      </c>
      <c r="AN231" s="68" t="str">
        <f ca="1">INDEX({"","_","-","="},IF(OR($D231 &gt;= AO$6, $E231 &lt; AN$6), 0, 1)+IF(OR($F231 &gt;= AO$6, $G231 &lt; AN$6), 0, 2)+1)</f>
        <v/>
      </c>
      <c r="AO231" s="68" t="str">
        <f ca="1">INDEX({"","_","-","="},IF(OR($D231 &gt;= AP$6, $E231 &lt; AO$6), 0, 1)+IF(OR($F231 &gt;= AP$6, $G231 &lt; AO$6), 0, 2)+1)</f>
        <v/>
      </c>
      <c r="AP231" s="68" t="str">
        <f ca="1">INDEX({"","_","-","="},IF(OR($D231 &gt;= AQ$6, $E231 &lt; AP$6), 0, 1)+IF(OR($F231 &gt;= AQ$6, $G231 &lt; AP$6), 0, 2)+1)</f>
        <v/>
      </c>
      <c r="AQ231" s="68" t="str">
        <f ca="1">INDEX({"","_","-","="},IF(OR($D231 &gt;= AR$6, $E231 &lt; AQ$6), 0, 1)+IF(OR($F231 &gt;= AR$6, $G231 &lt; AQ$6), 0, 2)+1)</f>
        <v/>
      </c>
      <c r="AR231" s="68" t="str">
        <f ca="1">INDEX({"","_","-","="},IF(OR($D231 &gt;= AS$6, $E231 &lt; AR$6), 0, 1)+IF(OR($F231 &gt;= AS$6, $G231 &lt; AR$6), 0, 2)+1)</f>
        <v/>
      </c>
      <c r="AS231" s="68" t="str">
        <f ca="1">INDEX({"","_","-","="},IF(OR($D231 &gt;= AT$6, $E231 &lt; AS$6), 0, 1)+IF(OR($F231 &gt;= AT$6, $G231 &lt; AS$6), 0, 2)+1)</f>
        <v/>
      </c>
      <c r="AT231" s="68" t="str">
        <f ca="1">INDEX({"","_","-","="},IF(OR($D231 &gt;= AU$6, $E231 &lt; AT$6), 0, 1)+IF(OR($F231 &gt;= AU$6, $G231 &lt; AT$6), 0, 2)+1)</f>
        <v/>
      </c>
      <c r="AU231" s="68" t="str">
        <f ca="1">INDEX({"","_","-","="},IF(OR($D231 &gt;= AV$6, $E231 &lt; AU$6), 0, 1)+IF(OR($F231 &gt;= AV$6, $G231 &lt; AU$6), 0, 2)+1)</f>
        <v/>
      </c>
      <c r="AV231" s="68" t="str">
        <f ca="1">INDEX({"","_","-","="},IF(OR($D231 &gt;= AW$6, $E231 &lt; AV$6), 0, 1)+IF(OR($F231 &gt;= AW$6, $G231 &lt; AV$6), 0, 2)+1)</f>
        <v/>
      </c>
      <c r="AW231" s="68" t="str">
        <f ca="1">INDEX({"","_","-","="},IF(OR($D231 &gt;= AX$6, $E231 &lt; AW$6), 0, 1)+IF(OR($F231 &gt;= AX$6, $G231 &lt; AW$6), 0, 2)+1)</f>
        <v/>
      </c>
      <c r="AX231" s="68" t="str">
        <f ca="1">INDEX({"","_","-","="},IF(OR($D231 &gt;= AY$6, $E231 &lt; AX$6), 0, 1)+IF(OR($F231 &gt;= AY$6, $G231 &lt; AX$6), 0, 2)+1)</f>
        <v/>
      </c>
      <c r="AY231" s="68" t="str">
        <f ca="1">INDEX({"","_","-","="},IF(OR($D231 &gt;= AZ$6, $E231 &lt; AY$6), 0, 1)+IF(OR($F231 &gt;= AZ$6, $G231 &lt; AY$6), 0, 2)+1)</f>
        <v/>
      </c>
      <c r="AZ231" s="68" t="str">
        <f ca="1">INDEX({"","_","-","="},IF(OR($D231 &gt;= BA$6, $E231 &lt; AZ$6), 0, 1)+IF(OR($F231 &gt;= BA$6, $G231 &lt; AZ$6), 0, 2)+1)</f>
        <v/>
      </c>
      <c r="BA231" s="68" t="str">
        <f ca="1">INDEX({"","_","-","="},IF(OR($D231 &gt;= BB$6, $E231 &lt; BA$6), 0, 1)+IF(OR($F231 &gt;= BB$6, $G231 &lt; BA$6), 0, 2)+1)</f>
        <v/>
      </c>
      <c r="BB231" s="68" t="str">
        <f ca="1">INDEX({"","_","-","="},IF(OR($D231 &gt;= BC$6, $E231 &lt; BB$6), 0, 1)+IF(OR($F231 &gt;= BC$6, $G231 &lt; BB$6), 0, 2)+1)</f>
        <v/>
      </c>
      <c r="BC231" s="68" t="str">
        <f ca="1">INDEX({"","_","-","="},IF(OR($D231 &gt;= BD$6, $E231 &lt; BC$6), 0, 1)+IF(OR($F231 &gt;= BD$6, $G231 &lt; BC$6), 0, 2)+1)</f>
        <v/>
      </c>
      <c r="BD231" s="68" t="str">
        <f ca="1">INDEX({"","_","-","="},IF(OR($D231 &gt;= BE$6, $E231 &lt; BD$6), 0, 1)+IF(OR($F231 &gt;= BE$6, $G231 &lt; BD$6), 0, 2)+1)</f>
        <v/>
      </c>
      <c r="BE231" s="68" t="str">
        <f ca="1">INDEX({"","_","-","="},IF(OR($D231 &gt;= BF$6, $E231 &lt; BE$6), 0, 1)+IF(OR($F231 &gt;= BF$6, $G231 &lt; BE$6), 0, 2)+1)</f>
        <v/>
      </c>
      <c r="BF231" s="68" t="str">
        <f ca="1">INDEX({"","_","-","="},IF(OR($D231 &gt;= BG$6, $E231 &lt; BF$6), 0, 1)+IF(OR($F231 &gt;= BG$6, $G231 &lt; BF$6), 0, 2)+1)</f>
        <v/>
      </c>
      <c r="BG231" s="68" t="str">
        <f ca="1">INDEX({"","_","-","="},IF(OR($D231 &gt;= BH$6, $E231 &lt; BG$6), 0, 1)+IF(OR($F231 &gt;= BH$6, $G231 &lt; BG$6), 0, 2)+1)</f>
        <v/>
      </c>
      <c r="BH231" s="68" t="str">
        <f ca="1">INDEX({"","_","-","="},IF(OR($D231 &gt;= BI$6, $E231 &lt; BH$6), 0, 1)+IF(OR($F231 &gt;= BI$6, $G231 &lt; BH$6), 0, 2)+1)</f>
        <v/>
      </c>
      <c r="BI231" s="68" t="str">
        <f ca="1">INDEX({"","_","-","="},IF(OR($D231 &gt;= BJ$6, $E231 &lt; BI$6), 0, 1)+IF(OR($F231 &gt;= BJ$6, $G231 &lt; BI$6), 0, 2)+1)</f>
        <v/>
      </c>
      <c r="BJ231" s="68" t="str">
        <f ca="1">INDEX({"","_","-","="},IF(OR($D231 &gt;= BK$6, $E231 &lt; BJ$6), 0, 1)+IF(OR($F231 &gt;= BK$6, $G231 &lt; BJ$6), 0, 2)+1)</f>
        <v/>
      </c>
      <c r="BK231" s="68" t="str">
        <f ca="1">INDEX({"","_","-","="},IF(OR($D231 &gt;= BL$6, $E231 &lt; BK$6), 0, 1)+IF(OR($F231 &gt;= BL$6, $G231 &lt; BK$6), 0, 2)+1)</f>
        <v/>
      </c>
      <c r="BL231" s="68" t="str">
        <f ca="1">INDEX({"","_","-","="},IF(OR($D231 &gt;= BM$6, $E231 &lt; BL$6), 0, 1)+IF(OR($F231 &gt;= BM$6, $G231 &lt; BL$6), 0, 2)+1)</f>
        <v/>
      </c>
      <c r="BM231" s="68" t="str">
        <f ca="1">INDEX({"","_","-","="},IF(OR($D231 &gt;= BN$6, $E231 &lt; BM$6), 0, 1)+IF(OR($F231 &gt;= BN$6, $G231 &lt; BM$6), 0, 2)+1)</f>
        <v/>
      </c>
      <c r="BN231" s="68" t="str">
        <f ca="1">INDEX({"","_","-","="},IF(OR($D231 &gt;= BO$6, $E231 &lt; BN$6), 0, 1)+IF(OR($F231 &gt;= BO$6, $G231 &lt; BN$6), 0, 2)+1)</f>
        <v/>
      </c>
      <c r="BO231" s="68" t="str">
        <f ca="1">INDEX({"","_","-","="},IF(OR($D231 &gt;= BP$6, $E231 &lt; BO$6), 0, 1)+IF(OR($F231 &gt;= BP$6, $G231 &lt; BO$6), 0, 2)+1)</f>
        <v/>
      </c>
      <c r="BP231" s="68" t="str">
        <f ca="1">INDEX({"","_","-","="},IF(OR($D231 &gt;= BQ$6, $E231 &lt; BP$6), 0, 1)+IF(OR($F231 &gt;= BQ$6, $G231 &lt; BP$6), 0, 2)+1)</f>
        <v/>
      </c>
      <c r="BQ231" s="68" t="str">
        <f ca="1">INDEX({"","_","-","="},IF(OR($D231 &gt;= BR$6, $E231 &lt; BQ$6), 0, 1)+IF(OR($F231 &gt;= BR$6, $G231 &lt; BQ$6), 0, 2)+1)</f>
        <v/>
      </c>
      <c r="BR231" s="68" t="str">
        <f ca="1">INDEX({"","_","-","="},IF(OR($D231 &gt;= BS$6, $E231 &lt; BR$6), 0, 1)+IF(OR($F231 &gt;= BS$6, $G231 &lt; BR$6), 0, 2)+1)</f>
        <v/>
      </c>
      <c r="BS231" s="68" t="str">
        <f ca="1">INDEX({"","_","-","="},IF(OR($D231 &gt;= BT$6, $E231 &lt; BS$6), 0, 1)+IF(OR($F231 &gt;= BT$6, $G231 &lt; BS$6), 0, 2)+1)</f>
        <v/>
      </c>
      <c r="BT231" s="68" t="str">
        <f ca="1">INDEX({"","_","-","="},IF(OR($D231 &gt;= BU$6, $E231 &lt; BT$6), 0, 1)+IF(OR($F231 &gt;= BU$6, $G231 &lt; BT$6), 0, 2)+1)</f>
        <v/>
      </c>
      <c r="BU231" s="68" t="str">
        <f ca="1">INDEX({"","_","-","="},IF(OR($D231 &gt;= BV$6, $E231 &lt; BU$6), 0, 1)+IF(OR($F231 &gt;= BV$6, $G231 &lt; BU$6), 0, 2)+1)</f>
        <v/>
      </c>
      <c r="BV231" s="68" t="str">
        <f ca="1">INDEX({"","_","-","="},IF(OR($D231 &gt;= BW$6, $E231 &lt; BV$6), 0, 1)+IF(OR($F231 &gt;= BW$6, $G231 &lt; BV$6), 0, 2)+1)</f>
        <v/>
      </c>
      <c r="BW231" s="68" t="str">
        <f ca="1">INDEX({"","_","-","="},IF(OR($D231 &gt;= BX$6, $E231 &lt; BW$6), 0, 1)+IF(OR($F231 &gt;= BX$6, $G231 &lt; BW$6), 0, 2)+1)</f>
        <v/>
      </c>
      <c r="BX231" s="68" t="str">
        <f ca="1">INDEX({"","_","-","="},IF(OR($D231 &gt;= BY$6, $E231 &lt; BX$6), 0, 1)+IF(OR($F231 &gt;= BY$6, $G231 &lt; BX$6), 0, 2)+1)</f>
        <v/>
      </c>
      <c r="BY231" s="68" t="str">
        <f ca="1">INDEX({"","_","-","="},IF(OR($D231 &gt;= BZ$6, $E231 &lt; BY$6), 0, 1)+IF(OR($F231 &gt;= BZ$6, $G231 &lt; BY$6), 0, 2)+1)</f>
        <v/>
      </c>
      <c r="BZ231" s="68" t="str">
        <f ca="1">INDEX({"","_","-","="},IF(OR($D231 &gt;= CA$6, $E231 &lt; BZ$6), 0, 1)+IF(OR($F231 &gt;= CA$6, $G231 &lt; BZ$6), 0, 2)+1)</f>
        <v/>
      </c>
      <c r="CA231" s="68" t="str">
        <f ca="1">INDEX({"","_","-","="},IF(OR($D231 &gt;= CB$6, $E231 &lt; CA$6), 0, 1)+IF(OR($F231 &gt;= CB$6, $G231 &lt; CA$6), 0, 2)+1)</f>
        <v/>
      </c>
      <c r="CB231" s="68" t="str">
        <f ca="1">INDEX({"","_","-","="},IF(OR($D231 &gt;= CC$6, $E231 &lt; CB$6), 0, 1)+IF(OR($F231 &gt;= CC$6, $G231 &lt; CB$6), 0, 2)+1)</f>
        <v/>
      </c>
      <c r="CC231" s="68" t="str">
        <f ca="1">INDEX({"","_","-","="},IF(OR($D231 &gt;= CD$6, $E231 &lt; CC$6), 0, 1)+IF(OR($F231 &gt;= CD$6, $G231 &lt; CC$6), 0, 2)+1)</f>
        <v/>
      </c>
      <c r="CD231" s="68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IF('临-进度'!M227,'临-进度'!$A227,"")</f>
        <v/>
      </c>
      <c r="B232" s="8" t="str">
        <f ca="1">IF('临-进度'!M227,'临-进度'!$B227,"")</f>
        <v/>
      </c>
      <c r="C232" s="8" t="str">
        <f ca="1">IF('临-进度'!M227,'临-进度'!$E227,"")</f>
        <v/>
      </c>
      <c r="D232" s="40" t="str">
        <f ca="1">IF('临-进度'!$M227,'临-进度'!$I227,"")</f>
        <v/>
      </c>
      <c r="E232" s="40" t="str">
        <f ca="1">IF('临-进度'!$M227,'临-进度'!$AE227,"")</f>
        <v/>
      </c>
      <c r="F232" s="40" t="str">
        <f ca="1">IF('临-进度'!$M227,'临-进度'!$J227,"")</f>
        <v/>
      </c>
      <c r="G232" s="73" t="str">
        <f ca="1">IF('临-进度'!$M227,'临-进度'!$AF227,"")</f>
        <v/>
      </c>
      <c r="H232" s="68" t="str">
        <f ca="1">INDEX({"","_","-","="},IF(OR($D232 &gt;= I$6, $E232 &lt; H$6), 0, 1)+IF(OR($F232 &gt;= I$6, $G232 &lt; H$6), 0, 2)+1)</f>
        <v/>
      </c>
      <c r="I232" s="68" t="str">
        <f ca="1">INDEX({"","_","-","="},IF(OR($D232 &gt;= J$6, $E232 &lt; I$6), 0, 1)+IF(OR($F232 &gt;= J$6, $G232 &lt; I$6), 0, 2)+1)</f>
        <v/>
      </c>
      <c r="J232" s="68" t="str">
        <f ca="1">INDEX({"","_","-","="},IF(OR($D232 &gt;= K$6, $E232 &lt; J$6), 0, 1)+IF(OR($F232 &gt;= K$6, $G232 &lt; J$6), 0, 2)+1)</f>
        <v/>
      </c>
      <c r="K232" s="68" t="str">
        <f ca="1">INDEX({"","_","-","="},IF(OR($D232 &gt;= L$6, $E232 &lt; K$6), 0, 1)+IF(OR($F232 &gt;= L$6, $G232 &lt; K$6), 0, 2)+1)</f>
        <v/>
      </c>
      <c r="L232" s="68" t="str">
        <f ca="1">INDEX({"","_","-","="},IF(OR($D232 &gt;= M$6, $E232 &lt; L$6), 0, 1)+IF(OR($F232 &gt;= M$6, $G232 &lt; L$6), 0, 2)+1)</f>
        <v/>
      </c>
      <c r="M232" s="68" t="str">
        <f ca="1">INDEX({"","_","-","="},IF(OR($D232 &gt;= N$6, $E232 &lt; M$6), 0, 1)+IF(OR($F232 &gt;= N$6, $G232 &lt; M$6), 0, 2)+1)</f>
        <v/>
      </c>
      <c r="N232" s="68" t="str">
        <f ca="1">INDEX({"","_","-","="},IF(OR($D232 &gt;= O$6, $E232 &lt; N$6), 0, 1)+IF(OR($F232 &gt;= O$6, $G232 &lt; N$6), 0, 2)+1)</f>
        <v/>
      </c>
      <c r="O232" s="68" t="str">
        <f ca="1">INDEX({"","_","-","="},IF(OR($D232 &gt;= P$6, $E232 &lt; O$6), 0, 1)+IF(OR($F232 &gt;= P$6, $G232 &lt; O$6), 0, 2)+1)</f>
        <v/>
      </c>
      <c r="P232" s="68" t="str">
        <f ca="1">INDEX({"","_","-","="},IF(OR($D232 &gt;= Q$6, $E232 &lt; P$6), 0, 1)+IF(OR($F232 &gt;= Q$6, $G232 &lt; P$6), 0, 2)+1)</f>
        <v/>
      </c>
      <c r="Q232" s="68" t="str">
        <f ca="1">INDEX({"","_","-","="},IF(OR($D232 &gt;= R$6, $E232 &lt; Q$6), 0, 1)+IF(OR($F232 &gt;= R$6, $G232 &lt; Q$6), 0, 2)+1)</f>
        <v/>
      </c>
      <c r="R232" s="68" t="str">
        <f ca="1">INDEX({"","_","-","="},IF(OR($D232 &gt;= S$6, $E232 &lt; R$6), 0, 1)+IF(OR($F232 &gt;= S$6, $G232 &lt; R$6), 0, 2)+1)</f>
        <v/>
      </c>
      <c r="S232" s="68" t="str">
        <f ca="1">INDEX({"","_","-","="},IF(OR($D232 &gt;= T$6, $E232 &lt; S$6), 0, 1)+IF(OR($F232 &gt;= T$6, $G232 &lt; S$6), 0, 2)+1)</f>
        <v/>
      </c>
      <c r="T232" s="68" t="str">
        <f ca="1">INDEX({"","_","-","="},IF(OR($D232 &gt;= U$6, $E232 &lt; T$6), 0, 1)+IF(OR($F232 &gt;= U$6, $G232 &lt; T$6), 0, 2)+1)</f>
        <v/>
      </c>
      <c r="U232" s="68" t="str">
        <f ca="1">INDEX({"","_","-","="},IF(OR($D232 &gt;= V$6, $E232 &lt; U$6), 0, 1)+IF(OR($F232 &gt;= V$6, $G232 &lt; U$6), 0, 2)+1)</f>
        <v/>
      </c>
      <c r="V232" s="68" t="str">
        <f ca="1">INDEX({"","_","-","="},IF(OR($D232 &gt;= W$6, $E232 &lt; V$6), 0, 1)+IF(OR($F232 &gt;= W$6, $G232 &lt; V$6), 0, 2)+1)</f>
        <v/>
      </c>
      <c r="W232" s="68" t="str">
        <f ca="1">INDEX({"","_","-","="},IF(OR($D232 &gt;= X$6, $E232 &lt; W$6), 0, 1)+IF(OR($F232 &gt;= X$6, $G232 &lt; W$6), 0, 2)+1)</f>
        <v/>
      </c>
      <c r="X232" s="68" t="str">
        <f ca="1">INDEX({"","_","-","="},IF(OR($D232 &gt;= Y$6, $E232 &lt; X$6), 0, 1)+IF(OR($F232 &gt;= Y$6, $G232 &lt; X$6), 0, 2)+1)</f>
        <v/>
      </c>
      <c r="Y232" s="68" t="str">
        <f ca="1">INDEX({"","_","-","="},IF(OR($D232 &gt;= Z$6, $E232 &lt; Y$6), 0, 1)+IF(OR($F232 &gt;= Z$6, $G232 &lt; Y$6), 0, 2)+1)</f>
        <v/>
      </c>
      <c r="Z232" s="68" t="str">
        <f ca="1">INDEX({"","_","-","="},IF(OR($D232 &gt;= AA$6, $E232 &lt; Z$6), 0, 1)+IF(OR($F232 &gt;= AA$6, $G232 &lt; Z$6), 0, 2)+1)</f>
        <v/>
      </c>
      <c r="AA232" s="68" t="str">
        <f ca="1">INDEX({"","_","-","="},IF(OR($D232 &gt;= AB$6, $E232 &lt; AA$6), 0, 1)+IF(OR($F232 &gt;= AB$6, $G232 &lt; AA$6), 0, 2)+1)</f>
        <v/>
      </c>
      <c r="AB232" s="68" t="str">
        <f ca="1">INDEX({"","_","-","="},IF(OR($D232 &gt;= AC$6, $E232 &lt; AB$6), 0, 1)+IF(OR($F232 &gt;= AC$6, $G232 &lt; AB$6), 0, 2)+1)</f>
        <v/>
      </c>
      <c r="AC232" s="68" t="str">
        <f ca="1">INDEX({"","_","-","="},IF(OR($D232 &gt;= AD$6, $E232 &lt; AC$6), 0, 1)+IF(OR($F232 &gt;= AD$6, $G232 &lt; AC$6), 0, 2)+1)</f>
        <v/>
      </c>
      <c r="AD232" s="68" t="str">
        <f ca="1">INDEX({"","_","-","="},IF(OR($D232 &gt;= AE$6, $E232 &lt; AD$6), 0, 1)+IF(OR($F232 &gt;= AE$6, $G232 &lt; AD$6), 0, 2)+1)</f>
        <v/>
      </c>
      <c r="AE232" s="68" t="str">
        <f ca="1">INDEX({"","_","-","="},IF(OR($D232 &gt;= AF$6, $E232 &lt; AE$6), 0, 1)+IF(OR($F232 &gt;= AF$6, $G232 &lt; AE$6), 0, 2)+1)</f>
        <v/>
      </c>
      <c r="AF232" s="68" t="str">
        <f ca="1">INDEX({"","_","-","="},IF(OR($D232 &gt;= AG$6, $E232 &lt; AF$6), 0, 1)+IF(OR($F232 &gt;= AG$6, $G232 &lt; AF$6), 0, 2)+1)</f>
        <v/>
      </c>
      <c r="AG232" s="68" t="str">
        <f ca="1">INDEX({"","_","-","="},IF(OR($D232 &gt;= AH$6, $E232 &lt; AG$6), 0, 1)+IF(OR($F232 &gt;= AH$6, $G232 &lt; AG$6), 0, 2)+1)</f>
        <v/>
      </c>
      <c r="AH232" s="68" t="str">
        <f ca="1">INDEX({"","_","-","="},IF(OR($D232 &gt;= AI$6, $E232 &lt; AH$6), 0, 1)+IF(OR($F232 &gt;= AI$6, $G232 &lt; AH$6), 0, 2)+1)</f>
        <v/>
      </c>
      <c r="AI232" s="68" t="str">
        <f ca="1">INDEX({"","_","-","="},IF(OR($D232 &gt;= AJ$6, $E232 &lt; AI$6), 0, 1)+IF(OR($F232 &gt;= AJ$6, $G232 &lt; AI$6), 0, 2)+1)</f>
        <v/>
      </c>
      <c r="AJ232" s="68" t="str">
        <f ca="1">INDEX({"","_","-","="},IF(OR($D232 &gt;= AK$6, $E232 &lt; AJ$6), 0, 1)+IF(OR($F232 &gt;= AK$6, $G232 &lt; AJ$6), 0, 2)+1)</f>
        <v/>
      </c>
      <c r="AK232" s="68" t="str">
        <f ca="1">INDEX({"","_","-","="},IF(OR($D232 &gt;= AL$6, $E232 &lt; AK$6), 0, 1)+IF(OR($F232 &gt;= AL$6, $G232 &lt; AK$6), 0, 2)+1)</f>
        <v/>
      </c>
      <c r="AL232" s="68" t="str">
        <f ca="1">INDEX({"","_","-","="},IF(OR($D232 &gt;= AM$6, $E232 &lt; AL$6), 0, 1)+IF(OR($F232 &gt;= AM$6, $G232 &lt; AL$6), 0, 2)+1)</f>
        <v/>
      </c>
      <c r="AM232" s="68" t="str">
        <f ca="1">INDEX({"","_","-","="},IF(OR($D232 &gt;= AN$6, $E232 &lt; AM$6), 0, 1)+IF(OR($F232 &gt;= AN$6, $G232 &lt; AM$6), 0, 2)+1)</f>
        <v/>
      </c>
      <c r="AN232" s="68" t="str">
        <f ca="1">INDEX({"","_","-","="},IF(OR($D232 &gt;= AO$6, $E232 &lt; AN$6), 0, 1)+IF(OR($F232 &gt;= AO$6, $G232 &lt; AN$6), 0, 2)+1)</f>
        <v/>
      </c>
      <c r="AO232" s="68" t="str">
        <f ca="1">INDEX({"","_","-","="},IF(OR($D232 &gt;= AP$6, $E232 &lt; AO$6), 0, 1)+IF(OR($F232 &gt;= AP$6, $G232 &lt; AO$6), 0, 2)+1)</f>
        <v/>
      </c>
      <c r="AP232" s="68" t="str">
        <f ca="1">INDEX({"","_","-","="},IF(OR($D232 &gt;= AQ$6, $E232 &lt; AP$6), 0, 1)+IF(OR($F232 &gt;= AQ$6, $G232 &lt; AP$6), 0, 2)+1)</f>
        <v/>
      </c>
      <c r="AQ232" s="68" t="str">
        <f ca="1">INDEX({"","_","-","="},IF(OR($D232 &gt;= AR$6, $E232 &lt; AQ$6), 0, 1)+IF(OR($F232 &gt;= AR$6, $G232 &lt; AQ$6), 0, 2)+1)</f>
        <v/>
      </c>
      <c r="AR232" s="68" t="str">
        <f ca="1">INDEX({"","_","-","="},IF(OR($D232 &gt;= AS$6, $E232 &lt; AR$6), 0, 1)+IF(OR($F232 &gt;= AS$6, $G232 &lt; AR$6), 0, 2)+1)</f>
        <v/>
      </c>
      <c r="AS232" s="68" t="str">
        <f ca="1">INDEX({"","_","-","="},IF(OR($D232 &gt;= AT$6, $E232 &lt; AS$6), 0, 1)+IF(OR($F232 &gt;= AT$6, $G232 &lt; AS$6), 0, 2)+1)</f>
        <v/>
      </c>
      <c r="AT232" s="68" t="str">
        <f ca="1">INDEX({"","_","-","="},IF(OR($D232 &gt;= AU$6, $E232 &lt; AT$6), 0, 1)+IF(OR($F232 &gt;= AU$6, $G232 &lt; AT$6), 0, 2)+1)</f>
        <v/>
      </c>
      <c r="AU232" s="68" t="str">
        <f ca="1">INDEX({"","_","-","="},IF(OR($D232 &gt;= AV$6, $E232 &lt; AU$6), 0, 1)+IF(OR($F232 &gt;= AV$6, $G232 &lt; AU$6), 0, 2)+1)</f>
        <v/>
      </c>
      <c r="AV232" s="68" t="str">
        <f ca="1">INDEX({"","_","-","="},IF(OR($D232 &gt;= AW$6, $E232 &lt; AV$6), 0, 1)+IF(OR($F232 &gt;= AW$6, $G232 &lt; AV$6), 0, 2)+1)</f>
        <v/>
      </c>
      <c r="AW232" s="68" t="str">
        <f ca="1">INDEX({"","_","-","="},IF(OR($D232 &gt;= AX$6, $E232 &lt; AW$6), 0, 1)+IF(OR($F232 &gt;= AX$6, $G232 &lt; AW$6), 0, 2)+1)</f>
        <v/>
      </c>
      <c r="AX232" s="68" t="str">
        <f ca="1">INDEX({"","_","-","="},IF(OR($D232 &gt;= AY$6, $E232 &lt; AX$6), 0, 1)+IF(OR($F232 &gt;= AY$6, $G232 &lt; AX$6), 0, 2)+1)</f>
        <v/>
      </c>
      <c r="AY232" s="68" t="str">
        <f ca="1">INDEX({"","_","-","="},IF(OR($D232 &gt;= AZ$6, $E232 &lt; AY$6), 0, 1)+IF(OR($F232 &gt;= AZ$6, $G232 &lt; AY$6), 0, 2)+1)</f>
        <v/>
      </c>
      <c r="AZ232" s="68" t="str">
        <f ca="1">INDEX({"","_","-","="},IF(OR($D232 &gt;= BA$6, $E232 &lt; AZ$6), 0, 1)+IF(OR($F232 &gt;= BA$6, $G232 &lt; AZ$6), 0, 2)+1)</f>
        <v/>
      </c>
      <c r="BA232" s="68" t="str">
        <f ca="1">INDEX({"","_","-","="},IF(OR($D232 &gt;= BB$6, $E232 &lt; BA$6), 0, 1)+IF(OR($F232 &gt;= BB$6, $G232 &lt; BA$6), 0, 2)+1)</f>
        <v/>
      </c>
      <c r="BB232" s="68" t="str">
        <f ca="1">INDEX({"","_","-","="},IF(OR($D232 &gt;= BC$6, $E232 &lt; BB$6), 0, 1)+IF(OR($F232 &gt;= BC$6, $G232 &lt; BB$6), 0, 2)+1)</f>
        <v/>
      </c>
      <c r="BC232" s="68" t="str">
        <f ca="1">INDEX({"","_","-","="},IF(OR($D232 &gt;= BD$6, $E232 &lt; BC$6), 0, 1)+IF(OR($F232 &gt;= BD$6, $G232 &lt; BC$6), 0, 2)+1)</f>
        <v/>
      </c>
      <c r="BD232" s="68" t="str">
        <f ca="1">INDEX({"","_","-","="},IF(OR($D232 &gt;= BE$6, $E232 &lt; BD$6), 0, 1)+IF(OR($F232 &gt;= BE$6, $G232 &lt; BD$6), 0, 2)+1)</f>
        <v/>
      </c>
      <c r="BE232" s="68" t="str">
        <f ca="1">INDEX({"","_","-","="},IF(OR($D232 &gt;= BF$6, $E232 &lt; BE$6), 0, 1)+IF(OR($F232 &gt;= BF$6, $G232 &lt; BE$6), 0, 2)+1)</f>
        <v/>
      </c>
      <c r="BF232" s="68" t="str">
        <f ca="1">INDEX({"","_","-","="},IF(OR($D232 &gt;= BG$6, $E232 &lt; BF$6), 0, 1)+IF(OR($F232 &gt;= BG$6, $G232 &lt; BF$6), 0, 2)+1)</f>
        <v/>
      </c>
      <c r="BG232" s="68" t="str">
        <f ca="1">INDEX({"","_","-","="},IF(OR($D232 &gt;= BH$6, $E232 &lt; BG$6), 0, 1)+IF(OR($F232 &gt;= BH$6, $G232 &lt; BG$6), 0, 2)+1)</f>
        <v/>
      </c>
      <c r="BH232" s="68" t="str">
        <f ca="1">INDEX({"","_","-","="},IF(OR($D232 &gt;= BI$6, $E232 &lt; BH$6), 0, 1)+IF(OR($F232 &gt;= BI$6, $G232 &lt; BH$6), 0, 2)+1)</f>
        <v/>
      </c>
      <c r="BI232" s="68" t="str">
        <f ca="1">INDEX({"","_","-","="},IF(OR($D232 &gt;= BJ$6, $E232 &lt; BI$6), 0, 1)+IF(OR($F232 &gt;= BJ$6, $G232 &lt; BI$6), 0, 2)+1)</f>
        <v/>
      </c>
      <c r="BJ232" s="68" t="str">
        <f ca="1">INDEX({"","_","-","="},IF(OR($D232 &gt;= BK$6, $E232 &lt; BJ$6), 0, 1)+IF(OR($F232 &gt;= BK$6, $G232 &lt; BJ$6), 0, 2)+1)</f>
        <v/>
      </c>
      <c r="BK232" s="68" t="str">
        <f ca="1">INDEX({"","_","-","="},IF(OR($D232 &gt;= BL$6, $E232 &lt; BK$6), 0, 1)+IF(OR($F232 &gt;= BL$6, $G232 &lt; BK$6), 0, 2)+1)</f>
        <v/>
      </c>
      <c r="BL232" s="68" t="str">
        <f ca="1">INDEX({"","_","-","="},IF(OR($D232 &gt;= BM$6, $E232 &lt; BL$6), 0, 1)+IF(OR($F232 &gt;= BM$6, $G232 &lt; BL$6), 0, 2)+1)</f>
        <v/>
      </c>
      <c r="BM232" s="68" t="str">
        <f ca="1">INDEX({"","_","-","="},IF(OR($D232 &gt;= BN$6, $E232 &lt; BM$6), 0, 1)+IF(OR($F232 &gt;= BN$6, $G232 &lt; BM$6), 0, 2)+1)</f>
        <v/>
      </c>
      <c r="BN232" s="68" t="str">
        <f ca="1">INDEX({"","_","-","="},IF(OR($D232 &gt;= BO$6, $E232 &lt; BN$6), 0, 1)+IF(OR($F232 &gt;= BO$6, $G232 &lt; BN$6), 0, 2)+1)</f>
        <v/>
      </c>
      <c r="BO232" s="68" t="str">
        <f ca="1">INDEX({"","_","-","="},IF(OR($D232 &gt;= BP$6, $E232 &lt; BO$6), 0, 1)+IF(OR($F232 &gt;= BP$6, $G232 &lt; BO$6), 0, 2)+1)</f>
        <v/>
      </c>
      <c r="BP232" s="68" t="str">
        <f ca="1">INDEX({"","_","-","="},IF(OR($D232 &gt;= BQ$6, $E232 &lt; BP$6), 0, 1)+IF(OR($F232 &gt;= BQ$6, $G232 &lt; BP$6), 0, 2)+1)</f>
        <v/>
      </c>
      <c r="BQ232" s="68" t="str">
        <f ca="1">INDEX({"","_","-","="},IF(OR($D232 &gt;= BR$6, $E232 &lt; BQ$6), 0, 1)+IF(OR($F232 &gt;= BR$6, $G232 &lt; BQ$6), 0, 2)+1)</f>
        <v/>
      </c>
      <c r="BR232" s="68" t="str">
        <f ca="1">INDEX({"","_","-","="},IF(OR($D232 &gt;= BS$6, $E232 &lt; BR$6), 0, 1)+IF(OR($F232 &gt;= BS$6, $G232 &lt; BR$6), 0, 2)+1)</f>
        <v/>
      </c>
      <c r="BS232" s="68" t="str">
        <f ca="1">INDEX({"","_","-","="},IF(OR($D232 &gt;= BT$6, $E232 &lt; BS$6), 0, 1)+IF(OR($F232 &gt;= BT$6, $G232 &lt; BS$6), 0, 2)+1)</f>
        <v/>
      </c>
      <c r="BT232" s="68" t="str">
        <f ca="1">INDEX({"","_","-","="},IF(OR($D232 &gt;= BU$6, $E232 &lt; BT$6), 0, 1)+IF(OR($F232 &gt;= BU$6, $G232 &lt; BT$6), 0, 2)+1)</f>
        <v/>
      </c>
      <c r="BU232" s="68" t="str">
        <f ca="1">INDEX({"","_","-","="},IF(OR($D232 &gt;= BV$6, $E232 &lt; BU$6), 0, 1)+IF(OR($F232 &gt;= BV$6, $G232 &lt; BU$6), 0, 2)+1)</f>
        <v/>
      </c>
      <c r="BV232" s="68" t="str">
        <f ca="1">INDEX({"","_","-","="},IF(OR($D232 &gt;= BW$6, $E232 &lt; BV$6), 0, 1)+IF(OR($F232 &gt;= BW$6, $G232 &lt; BV$6), 0, 2)+1)</f>
        <v/>
      </c>
      <c r="BW232" s="68" t="str">
        <f ca="1">INDEX({"","_","-","="},IF(OR($D232 &gt;= BX$6, $E232 &lt; BW$6), 0, 1)+IF(OR($F232 &gt;= BX$6, $G232 &lt; BW$6), 0, 2)+1)</f>
        <v/>
      </c>
      <c r="BX232" s="68" t="str">
        <f ca="1">INDEX({"","_","-","="},IF(OR($D232 &gt;= BY$6, $E232 &lt; BX$6), 0, 1)+IF(OR($F232 &gt;= BY$6, $G232 &lt; BX$6), 0, 2)+1)</f>
        <v/>
      </c>
      <c r="BY232" s="68" t="str">
        <f ca="1">INDEX({"","_","-","="},IF(OR($D232 &gt;= BZ$6, $E232 &lt; BY$6), 0, 1)+IF(OR($F232 &gt;= BZ$6, $G232 &lt; BY$6), 0, 2)+1)</f>
        <v/>
      </c>
      <c r="BZ232" s="68" t="str">
        <f ca="1">INDEX({"","_","-","="},IF(OR($D232 &gt;= CA$6, $E232 &lt; BZ$6), 0, 1)+IF(OR($F232 &gt;= CA$6, $G232 &lt; BZ$6), 0, 2)+1)</f>
        <v/>
      </c>
      <c r="CA232" s="68" t="str">
        <f ca="1">INDEX({"","_","-","="},IF(OR($D232 &gt;= CB$6, $E232 &lt; CA$6), 0, 1)+IF(OR($F232 &gt;= CB$6, $G232 &lt; CA$6), 0, 2)+1)</f>
        <v/>
      </c>
      <c r="CB232" s="68" t="str">
        <f ca="1">INDEX({"","_","-","="},IF(OR($D232 &gt;= CC$6, $E232 &lt; CB$6), 0, 1)+IF(OR($F232 &gt;= CC$6, $G232 &lt; CB$6), 0, 2)+1)</f>
        <v/>
      </c>
      <c r="CC232" s="68" t="str">
        <f ca="1">INDEX({"","_","-","="},IF(OR($D232 &gt;= CD$6, $E232 &lt; CC$6), 0, 1)+IF(OR($F232 &gt;= CD$6, $G232 &lt; CC$6), 0, 2)+1)</f>
        <v/>
      </c>
      <c r="CD232" s="68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IF('临-进度'!M228,'临-进度'!$A228,"")</f>
        <v/>
      </c>
      <c r="B233" s="8" t="str">
        <f ca="1">IF('临-进度'!M228,'临-进度'!$B228,"")</f>
        <v/>
      </c>
      <c r="C233" s="8" t="str">
        <f ca="1">IF('临-进度'!M228,'临-进度'!$E228,"")</f>
        <v/>
      </c>
      <c r="D233" s="40" t="str">
        <f ca="1">IF('临-进度'!$M228,'临-进度'!$I228,"")</f>
        <v/>
      </c>
      <c r="E233" s="40" t="str">
        <f ca="1">IF('临-进度'!$M228,'临-进度'!$AE228,"")</f>
        <v/>
      </c>
      <c r="F233" s="40" t="str">
        <f ca="1">IF('临-进度'!$M228,'临-进度'!$J228,"")</f>
        <v/>
      </c>
      <c r="G233" s="73" t="str">
        <f ca="1">IF('临-进度'!$M228,'临-进度'!$AF228,"")</f>
        <v/>
      </c>
      <c r="H233" s="68" t="str">
        <f ca="1">INDEX({"","_","-","="},IF(OR($D233 &gt;= I$6, $E233 &lt; H$6), 0, 1)+IF(OR($F233 &gt;= I$6, $G233 &lt; H$6), 0, 2)+1)</f>
        <v/>
      </c>
      <c r="I233" s="68" t="str">
        <f ca="1">INDEX({"","_","-","="},IF(OR($D233 &gt;= J$6, $E233 &lt; I$6), 0, 1)+IF(OR($F233 &gt;= J$6, $G233 &lt; I$6), 0, 2)+1)</f>
        <v/>
      </c>
      <c r="J233" s="68" t="str">
        <f ca="1">INDEX({"","_","-","="},IF(OR($D233 &gt;= K$6, $E233 &lt; J$6), 0, 1)+IF(OR($F233 &gt;= K$6, $G233 &lt; J$6), 0, 2)+1)</f>
        <v/>
      </c>
      <c r="K233" s="68" t="str">
        <f ca="1">INDEX({"","_","-","="},IF(OR($D233 &gt;= L$6, $E233 &lt; K$6), 0, 1)+IF(OR($F233 &gt;= L$6, $G233 &lt; K$6), 0, 2)+1)</f>
        <v/>
      </c>
      <c r="L233" s="68" t="str">
        <f ca="1">INDEX({"","_","-","="},IF(OR($D233 &gt;= M$6, $E233 &lt; L$6), 0, 1)+IF(OR($F233 &gt;= M$6, $G233 &lt; L$6), 0, 2)+1)</f>
        <v/>
      </c>
      <c r="M233" s="68" t="str">
        <f ca="1">INDEX({"","_","-","="},IF(OR($D233 &gt;= N$6, $E233 &lt; M$6), 0, 1)+IF(OR($F233 &gt;= N$6, $G233 &lt; M$6), 0, 2)+1)</f>
        <v/>
      </c>
      <c r="N233" s="68" t="str">
        <f ca="1">INDEX({"","_","-","="},IF(OR($D233 &gt;= O$6, $E233 &lt; N$6), 0, 1)+IF(OR($F233 &gt;= O$6, $G233 &lt; N$6), 0, 2)+1)</f>
        <v/>
      </c>
      <c r="O233" s="68" t="str">
        <f ca="1">INDEX({"","_","-","="},IF(OR($D233 &gt;= P$6, $E233 &lt; O$6), 0, 1)+IF(OR($F233 &gt;= P$6, $G233 &lt; O$6), 0, 2)+1)</f>
        <v/>
      </c>
      <c r="P233" s="68" t="str">
        <f ca="1">INDEX({"","_","-","="},IF(OR($D233 &gt;= Q$6, $E233 &lt; P$6), 0, 1)+IF(OR($F233 &gt;= Q$6, $G233 &lt; P$6), 0, 2)+1)</f>
        <v/>
      </c>
      <c r="Q233" s="68" t="str">
        <f ca="1">INDEX({"","_","-","="},IF(OR($D233 &gt;= R$6, $E233 &lt; Q$6), 0, 1)+IF(OR($F233 &gt;= R$6, $G233 &lt; Q$6), 0, 2)+1)</f>
        <v/>
      </c>
      <c r="R233" s="68" t="str">
        <f ca="1">INDEX({"","_","-","="},IF(OR($D233 &gt;= S$6, $E233 &lt; R$6), 0, 1)+IF(OR($F233 &gt;= S$6, $G233 &lt; R$6), 0, 2)+1)</f>
        <v/>
      </c>
      <c r="S233" s="68" t="str">
        <f ca="1">INDEX({"","_","-","="},IF(OR($D233 &gt;= T$6, $E233 &lt; S$6), 0, 1)+IF(OR($F233 &gt;= T$6, $G233 &lt; S$6), 0, 2)+1)</f>
        <v/>
      </c>
      <c r="T233" s="68" t="str">
        <f ca="1">INDEX({"","_","-","="},IF(OR($D233 &gt;= U$6, $E233 &lt; T$6), 0, 1)+IF(OR($F233 &gt;= U$6, $G233 &lt; T$6), 0, 2)+1)</f>
        <v/>
      </c>
      <c r="U233" s="68" t="str">
        <f ca="1">INDEX({"","_","-","="},IF(OR($D233 &gt;= V$6, $E233 &lt; U$6), 0, 1)+IF(OR($F233 &gt;= V$6, $G233 &lt; U$6), 0, 2)+1)</f>
        <v/>
      </c>
      <c r="V233" s="68" t="str">
        <f ca="1">INDEX({"","_","-","="},IF(OR($D233 &gt;= W$6, $E233 &lt; V$6), 0, 1)+IF(OR($F233 &gt;= W$6, $G233 &lt; V$6), 0, 2)+1)</f>
        <v/>
      </c>
      <c r="W233" s="68" t="str">
        <f ca="1">INDEX({"","_","-","="},IF(OR($D233 &gt;= X$6, $E233 &lt; W$6), 0, 1)+IF(OR($F233 &gt;= X$6, $G233 &lt; W$6), 0, 2)+1)</f>
        <v/>
      </c>
      <c r="X233" s="68" t="str">
        <f ca="1">INDEX({"","_","-","="},IF(OR($D233 &gt;= Y$6, $E233 &lt; X$6), 0, 1)+IF(OR($F233 &gt;= Y$6, $G233 &lt; X$6), 0, 2)+1)</f>
        <v/>
      </c>
      <c r="Y233" s="68" t="str">
        <f ca="1">INDEX({"","_","-","="},IF(OR($D233 &gt;= Z$6, $E233 &lt; Y$6), 0, 1)+IF(OR($F233 &gt;= Z$6, $G233 &lt; Y$6), 0, 2)+1)</f>
        <v/>
      </c>
      <c r="Z233" s="68" t="str">
        <f ca="1">INDEX({"","_","-","="},IF(OR($D233 &gt;= AA$6, $E233 &lt; Z$6), 0, 1)+IF(OR($F233 &gt;= AA$6, $G233 &lt; Z$6), 0, 2)+1)</f>
        <v/>
      </c>
      <c r="AA233" s="68" t="str">
        <f ca="1">INDEX({"","_","-","="},IF(OR($D233 &gt;= AB$6, $E233 &lt; AA$6), 0, 1)+IF(OR($F233 &gt;= AB$6, $G233 &lt; AA$6), 0, 2)+1)</f>
        <v/>
      </c>
      <c r="AB233" s="68" t="str">
        <f ca="1">INDEX({"","_","-","="},IF(OR($D233 &gt;= AC$6, $E233 &lt; AB$6), 0, 1)+IF(OR($F233 &gt;= AC$6, $G233 &lt; AB$6), 0, 2)+1)</f>
        <v/>
      </c>
      <c r="AC233" s="68" t="str">
        <f ca="1">INDEX({"","_","-","="},IF(OR($D233 &gt;= AD$6, $E233 &lt; AC$6), 0, 1)+IF(OR($F233 &gt;= AD$6, $G233 &lt; AC$6), 0, 2)+1)</f>
        <v/>
      </c>
      <c r="AD233" s="68" t="str">
        <f ca="1">INDEX({"","_","-","="},IF(OR($D233 &gt;= AE$6, $E233 &lt; AD$6), 0, 1)+IF(OR($F233 &gt;= AE$6, $G233 &lt; AD$6), 0, 2)+1)</f>
        <v/>
      </c>
      <c r="AE233" s="68" t="str">
        <f ca="1">INDEX({"","_","-","="},IF(OR($D233 &gt;= AF$6, $E233 &lt; AE$6), 0, 1)+IF(OR($F233 &gt;= AF$6, $G233 &lt; AE$6), 0, 2)+1)</f>
        <v/>
      </c>
      <c r="AF233" s="68" t="str">
        <f ca="1">INDEX({"","_","-","="},IF(OR($D233 &gt;= AG$6, $E233 &lt; AF$6), 0, 1)+IF(OR($F233 &gt;= AG$6, $G233 &lt; AF$6), 0, 2)+1)</f>
        <v/>
      </c>
      <c r="AG233" s="68" t="str">
        <f ca="1">INDEX({"","_","-","="},IF(OR($D233 &gt;= AH$6, $E233 &lt; AG$6), 0, 1)+IF(OR($F233 &gt;= AH$6, $G233 &lt; AG$6), 0, 2)+1)</f>
        <v/>
      </c>
      <c r="AH233" s="68" t="str">
        <f ca="1">INDEX({"","_","-","="},IF(OR($D233 &gt;= AI$6, $E233 &lt; AH$6), 0, 1)+IF(OR($F233 &gt;= AI$6, $G233 &lt; AH$6), 0, 2)+1)</f>
        <v/>
      </c>
      <c r="AI233" s="68" t="str">
        <f ca="1">INDEX({"","_","-","="},IF(OR($D233 &gt;= AJ$6, $E233 &lt; AI$6), 0, 1)+IF(OR($F233 &gt;= AJ$6, $G233 &lt; AI$6), 0, 2)+1)</f>
        <v/>
      </c>
      <c r="AJ233" s="68" t="str">
        <f ca="1">INDEX({"","_","-","="},IF(OR($D233 &gt;= AK$6, $E233 &lt; AJ$6), 0, 1)+IF(OR($F233 &gt;= AK$6, $G233 &lt; AJ$6), 0, 2)+1)</f>
        <v/>
      </c>
      <c r="AK233" s="68" t="str">
        <f ca="1">INDEX({"","_","-","="},IF(OR($D233 &gt;= AL$6, $E233 &lt; AK$6), 0, 1)+IF(OR($F233 &gt;= AL$6, $G233 &lt; AK$6), 0, 2)+1)</f>
        <v/>
      </c>
      <c r="AL233" s="68" t="str">
        <f ca="1">INDEX({"","_","-","="},IF(OR($D233 &gt;= AM$6, $E233 &lt; AL$6), 0, 1)+IF(OR($F233 &gt;= AM$6, $G233 &lt; AL$6), 0, 2)+1)</f>
        <v/>
      </c>
      <c r="AM233" s="68" t="str">
        <f ca="1">INDEX({"","_","-","="},IF(OR($D233 &gt;= AN$6, $E233 &lt; AM$6), 0, 1)+IF(OR($F233 &gt;= AN$6, $G233 &lt; AM$6), 0, 2)+1)</f>
        <v/>
      </c>
      <c r="AN233" s="68" t="str">
        <f ca="1">INDEX({"","_","-","="},IF(OR($D233 &gt;= AO$6, $E233 &lt; AN$6), 0, 1)+IF(OR($F233 &gt;= AO$6, $G233 &lt; AN$6), 0, 2)+1)</f>
        <v/>
      </c>
      <c r="AO233" s="68" t="str">
        <f ca="1">INDEX({"","_","-","="},IF(OR($D233 &gt;= AP$6, $E233 &lt; AO$6), 0, 1)+IF(OR($F233 &gt;= AP$6, $G233 &lt; AO$6), 0, 2)+1)</f>
        <v/>
      </c>
      <c r="AP233" s="68" t="str">
        <f ca="1">INDEX({"","_","-","="},IF(OR($D233 &gt;= AQ$6, $E233 &lt; AP$6), 0, 1)+IF(OR($F233 &gt;= AQ$6, $G233 &lt; AP$6), 0, 2)+1)</f>
        <v/>
      </c>
      <c r="AQ233" s="68" t="str">
        <f ca="1">INDEX({"","_","-","="},IF(OR($D233 &gt;= AR$6, $E233 &lt; AQ$6), 0, 1)+IF(OR($F233 &gt;= AR$6, $G233 &lt; AQ$6), 0, 2)+1)</f>
        <v/>
      </c>
      <c r="AR233" s="68" t="str">
        <f ca="1">INDEX({"","_","-","="},IF(OR($D233 &gt;= AS$6, $E233 &lt; AR$6), 0, 1)+IF(OR($F233 &gt;= AS$6, $G233 &lt; AR$6), 0, 2)+1)</f>
        <v/>
      </c>
      <c r="AS233" s="68" t="str">
        <f ca="1">INDEX({"","_","-","="},IF(OR($D233 &gt;= AT$6, $E233 &lt; AS$6), 0, 1)+IF(OR($F233 &gt;= AT$6, $G233 &lt; AS$6), 0, 2)+1)</f>
        <v/>
      </c>
      <c r="AT233" s="68" t="str">
        <f ca="1">INDEX({"","_","-","="},IF(OR($D233 &gt;= AU$6, $E233 &lt; AT$6), 0, 1)+IF(OR($F233 &gt;= AU$6, $G233 &lt; AT$6), 0, 2)+1)</f>
        <v/>
      </c>
      <c r="AU233" s="68" t="str">
        <f ca="1">INDEX({"","_","-","="},IF(OR($D233 &gt;= AV$6, $E233 &lt; AU$6), 0, 1)+IF(OR($F233 &gt;= AV$6, $G233 &lt; AU$6), 0, 2)+1)</f>
        <v/>
      </c>
      <c r="AV233" s="68" t="str">
        <f ca="1">INDEX({"","_","-","="},IF(OR($D233 &gt;= AW$6, $E233 &lt; AV$6), 0, 1)+IF(OR($F233 &gt;= AW$6, $G233 &lt; AV$6), 0, 2)+1)</f>
        <v/>
      </c>
      <c r="AW233" s="68" t="str">
        <f ca="1">INDEX({"","_","-","="},IF(OR($D233 &gt;= AX$6, $E233 &lt; AW$6), 0, 1)+IF(OR($F233 &gt;= AX$6, $G233 &lt; AW$6), 0, 2)+1)</f>
        <v/>
      </c>
      <c r="AX233" s="68" t="str">
        <f ca="1">INDEX({"","_","-","="},IF(OR($D233 &gt;= AY$6, $E233 &lt; AX$6), 0, 1)+IF(OR($F233 &gt;= AY$6, $G233 &lt; AX$6), 0, 2)+1)</f>
        <v/>
      </c>
      <c r="AY233" s="68" t="str">
        <f ca="1">INDEX({"","_","-","="},IF(OR($D233 &gt;= AZ$6, $E233 &lt; AY$6), 0, 1)+IF(OR($F233 &gt;= AZ$6, $G233 &lt; AY$6), 0, 2)+1)</f>
        <v/>
      </c>
      <c r="AZ233" s="68" t="str">
        <f ca="1">INDEX({"","_","-","="},IF(OR($D233 &gt;= BA$6, $E233 &lt; AZ$6), 0, 1)+IF(OR($F233 &gt;= BA$6, $G233 &lt; AZ$6), 0, 2)+1)</f>
        <v/>
      </c>
      <c r="BA233" s="68" t="str">
        <f ca="1">INDEX({"","_","-","="},IF(OR($D233 &gt;= BB$6, $E233 &lt; BA$6), 0, 1)+IF(OR($F233 &gt;= BB$6, $G233 &lt; BA$6), 0, 2)+1)</f>
        <v/>
      </c>
      <c r="BB233" s="68" t="str">
        <f ca="1">INDEX({"","_","-","="},IF(OR($D233 &gt;= BC$6, $E233 &lt; BB$6), 0, 1)+IF(OR($F233 &gt;= BC$6, $G233 &lt; BB$6), 0, 2)+1)</f>
        <v/>
      </c>
      <c r="BC233" s="68" t="str">
        <f ca="1">INDEX({"","_","-","="},IF(OR($D233 &gt;= BD$6, $E233 &lt; BC$6), 0, 1)+IF(OR($F233 &gt;= BD$6, $G233 &lt; BC$6), 0, 2)+1)</f>
        <v/>
      </c>
      <c r="BD233" s="68" t="str">
        <f ca="1">INDEX({"","_","-","="},IF(OR($D233 &gt;= BE$6, $E233 &lt; BD$6), 0, 1)+IF(OR($F233 &gt;= BE$6, $G233 &lt; BD$6), 0, 2)+1)</f>
        <v/>
      </c>
      <c r="BE233" s="68" t="str">
        <f ca="1">INDEX({"","_","-","="},IF(OR($D233 &gt;= BF$6, $E233 &lt; BE$6), 0, 1)+IF(OR($F233 &gt;= BF$6, $G233 &lt; BE$6), 0, 2)+1)</f>
        <v/>
      </c>
      <c r="BF233" s="68" t="str">
        <f ca="1">INDEX({"","_","-","="},IF(OR($D233 &gt;= BG$6, $E233 &lt; BF$6), 0, 1)+IF(OR($F233 &gt;= BG$6, $G233 &lt; BF$6), 0, 2)+1)</f>
        <v/>
      </c>
      <c r="BG233" s="68" t="str">
        <f ca="1">INDEX({"","_","-","="},IF(OR($D233 &gt;= BH$6, $E233 &lt; BG$6), 0, 1)+IF(OR($F233 &gt;= BH$6, $G233 &lt; BG$6), 0, 2)+1)</f>
        <v/>
      </c>
      <c r="BH233" s="68" t="str">
        <f ca="1">INDEX({"","_","-","="},IF(OR($D233 &gt;= BI$6, $E233 &lt; BH$6), 0, 1)+IF(OR($F233 &gt;= BI$6, $G233 &lt; BH$6), 0, 2)+1)</f>
        <v/>
      </c>
      <c r="BI233" s="68" t="str">
        <f ca="1">INDEX({"","_","-","="},IF(OR($D233 &gt;= BJ$6, $E233 &lt; BI$6), 0, 1)+IF(OR($F233 &gt;= BJ$6, $G233 &lt; BI$6), 0, 2)+1)</f>
        <v/>
      </c>
      <c r="BJ233" s="68" t="str">
        <f ca="1">INDEX({"","_","-","="},IF(OR($D233 &gt;= BK$6, $E233 &lt; BJ$6), 0, 1)+IF(OR($F233 &gt;= BK$6, $G233 &lt; BJ$6), 0, 2)+1)</f>
        <v/>
      </c>
      <c r="BK233" s="68" t="str">
        <f ca="1">INDEX({"","_","-","="},IF(OR($D233 &gt;= BL$6, $E233 &lt; BK$6), 0, 1)+IF(OR($F233 &gt;= BL$6, $G233 &lt; BK$6), 0, 2)+1)</f>
        <v/>
      </c>
      <c r="BL233" s="68" t="str">
        <f ca="1">INDEX({"","_","-","="},IF(OR($D233 &gt;= BM$6, $E233 &lt; BL$6), 0, 1)+IF(OR($F233 &gt;= BM$6, $G233 &lt; BL$6), 0, 2)+1)</f>
        <v/>
      </c>
      <c r="BM233" s="68" t="str">
        <f ca="1">INDEX({"","_","-","="},IF(OR($D233 &gt;= BN$6, $E233 &lt; BM$6), 0, 1)+IF(OR($F233 &gt;= BN$6, $G233 &lt; BM$6), 0, 2)+1)</f>
        <v/>
      </c>
      <c r="BN233" s="68" t="str">
        <f ca="1">INDEX({"","_","-","="},IF(OR($D233 &gt;= BO$6, $E233 &lt; BN$6), 0, 1)+IF(OR($F233 &gt;= BO$6, $G233 &lt; BN$6), 0, 2)+1)</f>
        <v/>
      </c>
      <c r="BO233" s="68" t="str">
        <f ca="1">INDEX({"","_","-","="},IF(OR($D233 &gt;= BP$6, $E233 &lt; BO$6), 0, 1)+IF(OR($F233 &gt;= BP$6, $G233 &lt; BO$6), 0, 2)+1)</f>
        <v/>
      </c>
      <c r="BP233" s="68" t="str">
        <f ca="1">INDEX({"","_","-","="},IF(OR($D233 &gt;= BQ$6, $E233 &lt; BP$6), 0, 1)+IF(OR($F233 &gt;= BQ$6, $G233 &lt; BP$6), 0, 2)+1)</f>
        <v/>
      </c>
      <c r="BQ233" s="68" t="str">
        <f ca="1">INDEX({"","_","-","="},IF(OR($D233 &gt;= BR$6, $E233 &lt; BQ$6), 0, 1)+IF(OR($F233 &gt;= BR$6, $G233 &lt; BQ$6), 0, 2)+1)</f>
        <v/>
      </c>
      <c r="BR233" s="68" t="str">
        <f ca="1">INDEX({"","_","-","="},IF(OR($D233 &gt;= BS$6, $E233 &lt; BR$6), 0, 1)+IF(OR($F233 &gt;= BS$6, $G233 &lt; BR$6), 0, 2)+1)</f>
        <v/>
      </c>
      <c r="BS233" s="68" t="str">
        <f ca="1">INDEX({"","_","-","="},IF(OR($D233 &gt;= BT$6, $E233 &lt; BS$6), 0, 1)+IF(OR($F233 &gt;= BT$6, $G233 &lt; BS$6), 0, 2)+1)</f>
        <v/>
      </c>
      <c r="BT233" s="68" t="str">
        <f ca="1">INDEX({"","_","-","="},IF(OR($D233 &gt;= BU$6, $E233 &lt; BT$6), 0, 1)+IF(OR($F233 &gt;= BU$6, $G233 &lt; BT$6), 0, 2)+1)</f>
        <v/>
      </c>
      <c r="BU233" s="68" t="str">
        <f ca="1">INDEX({"","_","-","="},IF(OR($D233 &gt;= BV$6, $E233 &lt; BU$6), 0, 1)+IF(OR($F233 &gt;= BV$6, $G233 &lt; BU$6), 0, 2)+1)</f>
        <v/>
      </c>
      <c r="BV233" s="68" t="str">
        <f ca="1">INDEX({"","_","-","="},IF(OR($D233 &gt;= BW$6, $E233 &lt; BV$6), 0, 1)+IF(OR($F233 &gt;= BW$6, $G233 &lt; BV$6), 0, 2)+1)</f>
        <v/>
      </c>
      <c r="BW233" s="68" t="str">
        <f ca="1">INDEX({"","_","-","="},IF(OR($D233 &gt;= BX$6, $E233 &lt; BW$6), 0, 1)+IF(OR($F233 &gt;= BX$6, $G233 &lt; BW$6), 0, 2)+1)</f>
        <v/>
      </c>
      <c r="BX233" s="68" t="str">
        <f ca="1">INDEX({"","_","-","="},IF(OR($D233 &gt;= BY$6, $E233 &lt; BX$6), 0, 1)+IF(OR($F233 &gt;= BY$6, $G233 &lt; BX$6), 0, 2)+1)</f>
        <v/>
      </c>
      <c r="BY233" s="68" t="str">
        <f ca="1">INDEX({"","_","-","="},IF(OR($D233 &gt;= BZ$6, $E233 &lt; BY$6), 0, 1)+IF(OR($F233 &gt;= BZ$6, $G233 &lt; BY$6), 0, 2)+1)</f>
        <v/>
      </c>
      <c r="BZ233" s="68" t="str">
        <f ca="1">INDEX({"","_","-","="},IF(OR($D233 &gt;= CA$6, $E233 &lt; BZ$6), 0, 1)+IF(OR($F233 &gt;= CA$6, $G233 &lt; BZ$6), 0, 2)+1)</f>
        <v/>
      </c>
      <c r="CA233" s="68" t="str">
        <f ca="1">INDEX({"","_","-","="},IF(OR($D233 &gt;= CB$6, $E233 &lt; CA$6), 0, 1)+IF(OR($F233 &gt;= CB$6, $G233 &lt; CA$6), 0, 2)+1)</f>
        <v/>
      </c>
      <c r="CB233" s="68" t="str">
        <f ca="1">INDEX({"","_","-","="},IF(OR($D233 &gt;= CC$6, $E233 &lt; CB$6), 0, 1)+IF(OR($F233 &gt;= CC$6, $G233 &lt; CB$6), 0, 2)+1)</f>
        <v/>
      </c>
      <c r="CC233" s="68" t="str">
        <f ca="1">INDEX({"","_","-","="},IF(OR($D233 &gt;= CD$6, $E233 &lt; CC$6), 0, 1)+IF(OR($F233 &gt;= CD$6, $G233 &lt; CC$6), 0, 2)+1)</f>
        <v/>
      </c>
      <c r="CD233" s="68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IF('临-进度'!M229,'临-进度'!$A229,"")</f>
        <v/>
      </c>
      <c r="B234" s="8" t="str">
        <f ca="1">IF('临-进度'!M229,'临-进度'!$B229,"")</f>
        <v/>
      </c>
      <c r="C234" s="8" t="str">
        <f ca="1">IF('临-进度'!M229,'临-进度'!$E229,"")</f>
        <v/>
      </c>
      <c r="D234" s="40" t="str">
        <f ca="1">IF('临-进度'!$M229,'临-进度'!$I229,"")</f>
        <v/>
      </c>
      <c r="E234" s="40" t="str">
        <f ca="1">IF('临-进度'!$M229,'临-进度'!$AE229,"")</f>
        <v/>
      </c>
      <c r="F234" s="40" t="str">
        <f ca="1">IF('临-进度'!$M229,'临-进度'!$J229,"")</f>
        <v/>
      </c>
      <c r="G234" s="73" t="str">
        <f ca="1">IF('临-进度'!$M229,'临-进度'!$AF229,"")</f>
        <v/>
      </c>
      <c r="H234" s="68" t="str">
        <f ca="1">INDEX({"","_","-","="},IF(OR($D234 &gt;= I$6, $E234 &lt; H$6), 0, 1)+IF(OR($F234 &gt;= I$6, $G234 &lt; H$6), 0, 2)+1)</f>
        <v/>
      </c>
      <c r="I234" s="68" t="str">
        <f ca="1">INDEX({"","_","-","="},IF(OR($D234 &gt;= J$6, $E234 &lt; I$6), 0, 1)+IF(OR($F234 &gt;= J$6, $G234 &lt; I$6), 0, 2)+1)</f>
        <v/>
      </c>
      <c r="J234" s="68" t="str">
        <f ca="1">INDEX({"","_","-","="},IF(OR($D234 &gt;= K$6, $E234 &lt; J$6), 0, 1)+IF(OR($F234 &gt;= K$6, $G234 &lt; J$6), 0, 2)+1)</f>
        <v/>
      </c>
      <c r="K234" s="68" t="str">
        <f ca="1">INDEX({"","_","-","="},IF(OR($D234 &gt;= L$6, $E234 &lt; K$6), 0, 1)+IF(OR($F234 &gt;= L$6, $G234 &lt; K$6), 0, 2)+1)</f>
        <v/>
      </c>
      <c r="L234" s="68" t="str">
        <f ca="1">INDEX({"","_","-","="},IF(OR($D234 &gt;= M$6, $E234 &lt; L$6), 0, 1)+IF(OR($F234 &gt;= M$6, $G234 &lt; L$6), 0, 2)+1)</f>
        <v/>
      </c>
      <c r="M234" s="68" t="str">
        <f ca="1">INDEX({"","_","-","="},IF(OR($D234 &gt;= N$6, $E234 &lt; M$6), 0, 1)+IF(OR($F234 &gt;= N$6, $G234 &lt; M$6), 0, 2)+1)</f>
        <v/>
      </c>
      <c r="N234" s="68" t="str">
        <f ca="1">INDEX({"","_","-","="},IF(OR($D234 &gt;= O$6, $E234 &lt; N$6), 0, 1)+IF(OR($F234 &gt;= O$6, $G234 &lt; N$6), 0, 2)+1)</f>
        <v/>
      </c>
      <c r="O234" s="68" t="str">
        <f ca="1">INDEX({"","_","-","="},IF(OR($D234 &gt;= P$6, $E234 &lt; O$6), 0, 1)+IF(OR($F234 &gt;= P$6, $G234 &lt; O$6), 0, 2)+1)</f>
        <v/>
      </c>
      <c r="P234" s="68" t="str">
        <f ca="1">INDEX({"","_","-","="},IF(OR($D234 &gt;= Q$6, $E234 &lt; P$6), 0, 1)+IF(OR($F234 &gt;= Q$6, $G234 &lt; P$6), 0, 2)+1)</f>
        <v/>
      </c>
      <c r="Q234" s="68" t="str">
        <f ca="1">INDEX({"","_","-","="},IF(OR($D234 &gt;= R$6, $E234 &lt; Q$6), 0, 1)+IF(OR($F234 &gt;= R$6, $G234 &lt; Q$6), 0, 2)+1)</f>
        <v/>
      </c>
      <c r="R234" s="68" t="str">
        <f ca="1">INDEX({"","_","-","="},IF(OR($D234 &gt;= S$6, $E234 &lt; R$6), 0, 1)+IF(OR($F234 &gt;= S$6, $G234 &lt; R$6), 0, 2)+1)</f>
        <v/>
      </c>
      <c r="S234" s="68" t="str">
        <f ca="1">INDEX({"","_","-","="},IF(OR($D234 &gt;= T$6, $E234 &lt; S$6), 0, 1)+IF(OR($F234 &gt;= T$6, $G234 &lt; S$6), 0, 2)+1)</f>
        <v/>
      </c>
      <c r="T234" s="68" t="str">
        <f ca="1">INDEX({"","_","-","="},IF(OR($D234 &gt;= U$6, $E234 &lt; T$6), 0, 1)+IF(OR($F234 &gt;= U$6, $G234 &lt; T$6), 0, 2)+1)</f>
        <v/>
      </c>
      <c r="U234" s="68" t="str">
        <f ca="1">INDEX({"","_","-","="},IF(OR($D234 &gt;= V$6, $E234 &lt; U$6), 0, 1)+IF(OR($F234 &gt;= V$6, $G234 &lt; U$6), 0, 2)+1)</f>
        <v/>
      </c>
      <c r="V234" s="68" t="str">
        <f ca="1">INDEX({"","_","-","="},IF(OR($D234 &gt;= W$6, $E234 &lt; V$6), 0, 1)+IF(OR($F234 &gt;= W$6, $G234 &lt; V$6), 0, 2)+1)</f>
        <v/>
      </c>
      <c r="W234" s="68" t="str">
        <f ca="1">INDEX({"","_","-","="},IF(OR($D234 &gt;= X$6, $E234 &lt; W$6), 0, 1)+IF(OR($F234 &gt;= X$6, $G234 &lt; W$6), 0, 2)+1)</f>
        <v/>
      </c>
      <c r="X234" s="68" t="str">
        <f ca="1">INDEX({"","_","-","="},IF(OR($D234 &gt;= Y$6, $E234 &lt; X$6), 0, 1)+IF(OR($F234 &gt;= Y$6, $G234 &lt; X$6), 0, 2)+1)</f>
        <v/>
      </c>
      <c r="Y234" s="68" t="str">
        <f ca="1">INDEX({"","_","-","="},IF(OR($D234 &gt;= Z$6, $E234 &lt; Y$6), 0, 1)+IF(OR($F234 &gt;= Z$6, $G234 &lt; Y$6), 0, 2)+1)</f>
        <v/>
      </c>
      <c r="Z234" s="68" t="str">
        <f ca="1">INDEX({"","_","-","="},IF(OR($D234 &gt;= AA$6, $E234 &lt; Z$6), 0, 1)+IF(OR($F234 &gt;= AA$6, $G234 &lt; Z$6), 0, 2)+1)</f>
        <v/>
      </c>
      <c r="AA234" s="68" t="str">
        <f ca="1">INDEX({"","_","-","="},IF(OR($D234 &gt;= AB$6, $E234 &lt; AA$6), 0, 1)+IF(OR($F234 &gt;= AB$6, $G234 &lt; AA$6), 0, 2)+1)</f>
        <v/>
      </c>
      <c r="AB234" s="68" t="str">
        <f ca="1">INDEX({"","_","-","="},IF(OR($D234 &gt;= AC$6, $E234 &lt; AB$6), 0, 1)+IF(OR($F234 &gt;= AC$6, $G234 &lt; AB$6), 0, 2)+1)</f>
        <v/>
      </c>
      <c r="AC234" s="68" t="str">
        <f ca="1">INDEX({"","_","-","="},IF(OR($D234 &gt;= AD$6, $E234 &lt; AC$6), 0, 1)+IF(OR($F234 &gt;= AD$6, $G234 &lt; AC$6), 0, 2)+1)</f>
        <v/>
      </c>
      <c r="AD234" s="68" t="str">
        <f ca="1">INDEX({"","_","-","="},IF(OR($D234 &gt;= AE$6, $E234 &lt; AD$6), 0, 1)+IF(OR($F234 &gt;= AE$6, $G234 &lt; AD$6), 0, 2)+1)</f>
        <v/>
      </c>
      <c r="AE234" s="68" t="str">
        <f ca="1">INDEX({"","_","-","="},IF(OR($D234 &gt;= AF$6, $E234 &lt; AE$6), 0, 1)+IF(OR($F234 &gt;= AF$6, $G234 &lt; AE$6), 0, 2)+1)</f>
        <v/>
      </c>
      <c r="AF234" s="68" t="str">
        <f ca="1">INDEX({"","_","-","="},IF(OR($D234 &gt;= AG$6, $E234 &lt; AF$6), 0, 1)+IF(OR($F234 &gt;= AG$6, $G234 &lt; AF$6), 0, 2)+1)</f>
        <v/>
      </c>
      <c r="AG234" s="68" t="str">
        <f ca="1">INDEX({"","_","-","="},IF(OR($D234 &gt;= AH$6, $E234 &lt; AG$6), 0, 1)+IF(OR($F234 &gt;= AH$6, $G234 &lt; AG$6), 0, 2)+1)</f>
        <v/>
      </c>
      <c r="AH234" s="68" t="str">
        <f ca="1">INDEX({"","_","-","="},IF(OR($D234 &gt;= AI$6, $E234 &lt; AH$6), 0, 1)+IF(OR($F234 &gt;= AI$6, $G234 &lt; AH$6), 0, 2)+1)</f>
        <v/>
      </c>
      <c r="AI234" s="68" t="str">
        <f ca="1">INDEX({"","_","-","="},IF(OR($D234 &gt;= AJ$6, $E234 &lt; AI$6), 0, 1)+IF(OR($F234 &gt;= AJ$6, $G234 &lt; AI$6), 0, 2)+1)</f>
        <v/>
      </c>
      <c r="AJ234" s="68" t="str">
        <f ca="1">INDEX({"","_","-","="},IF(OR($D234 &gt;= AK$6, $E234 &lt; AJ$6), 0, 1)+IF(OR($F234 &gt;= AK$6, $G234 &lt; AJ$6), 0, 2)+1)</f>
        <v/>
      </c>
      <c r="AK234" s="68" t="str">
        <f ca="1">INDEX({"","_","-","="},IF(OR($D234 &gt;= AL$6, $E234 &lt; AK$6), 0, 1)+IF(OR($F234 &gt;= AL$6, $G234 &lt; AK$6), 0, 2)+1)</f>
        <v/>
      </c>
      <c r="AL234" s="68" t="str">
        <f ca="1">INDEX({"","_","-","="},IF(OR($D234 &gt;= AM$6, $E234 &lt; AL$6), 0, 1)+IF(OR($F234 &gt;= AM$6, $G234 &lt; AL$6), 0, 2)+1)</f>
        <v/>
      </c>
      <c r="AM234" s="68" t="str">
        <f ca="1">INDEX({"","_","-","="},IF(OR($D234 &gt;= AN$6, $E234 &lt; AM$6), 0, 1)+IF(OR($F234 &gt;= AN$6, $G234 &lt; AM$6), 0, 2)+1)</f>
        <v/>
      </c>
      <c r="AN234" s="68" t="str">
        <f ca="1">INDEX({"","_","-","="},IF(OR($D234 &gt;= AO$6, $E234 &lt; AN$6), 0, 1)+IF(OR($F234 &gt;= AO$6, $G234 &lt; AN$6), 0, 2)+1)</f>
        <v/>
      </c>
      <c r="AO234" s="68" t="str">
        <f ca="1">INDEX({"","_","-","="},IF(OR($D234 &gt;= AP$6, $E234 &lt; AO$6), 0, 1)+IF(OR($F234 &gt;= AP$6, $G234 &lt; AO$6), 0, 2)+1)</f>
        <v/>
      </c>
      <c r="AP234" s="68" t="str">
        <f ca="1">INDEX({"","_","-","="},IF(OR($D234 &gt;= AQ$6, $E234 &lt; AP$6), 0, 1)+IF(OR($F234 &gt;= AQ$6, $G234 &lt; AP$6), 0, 2)+1)</f>
        <v/>
      </c>
      <c r="AQ234" s="68" t="str">
        <f ca="1">INDEX({"","_","-","="},IF(OR($D234 &gt;= AR$6, $E234 &lt; AQ$6), 0, 1)+IF(OR($F234 &gt;= AR$6, $G234 &lt; AQ$6), 0, 2)+1)</f>
        <v/>
      </c>
      <c r="AR234" s="68" t="str">
        <f ca="1">INDEX({"","_","-","="},IF(OR($D234 &gt;= AS$6, $E234 &lt; AR$6), 0, 1)+IF(OR($F234 &gt;= AS$6, $G234 &lt; AR$6), 0, 2)+1)</f>
        <v/>
      </c>
      <c r="AS234" s="68" t="str">
        <f ca="1">INDEX({"","_","-","="},IF(OR($D234 &gt;= AT$6, $E234 &lt; AS$6), 0, 1)+IF(OR($F234 &gt;= AT$6, $G234 &lt; AS$6), 0, 2)+1)</f>
        <v/>
      </c>
      <c r="AT234" s="68" t="str">
        <f ca="1">INDEX({"","_","-","="},IF(OR($D234 &gt;= AU$6, $E234 &lt; AT$6), 0, 1)+IF(OR($F234 &gt;= AU$6, $G234 &lt; AT$6), 0, 2)+1)</f>
        <v/>
      </c>
      <c r="AU234" s="68" t="str">
        <f ca="1">INDEX({"","_","-","="},IF(OR($D234 &gt;= AV$6, $E234 &lt; AU$6), 0, 1)+IF(OR($F234 &gt;= AV$6, $G234 &lt; AU$6), 0, 2)+1)</f>
        <v/>
      </c>
      <c r="AV234" s="68" t="str">
        <f ca="1">INDEX({"","_","-","="},IF(OR($D234 &gt;= AW$6, $E234 &lt; AV$6), 0, 1)+IF(OR($F234 &gt;= AW$6, $G234 &lt; AV$6), 0, 2)+1)</f>
        <v/>
      </c>
      <c r="AW234" s="68" t="str">
        <f ca="1">INDEX({"","_","-","="},IF(OR($D234 &gt;= AX$6, $E234 &lt; AW$6), 0, 1)+IF(OR($F234 &gt;= AX$6, $G234 &lt; AW$6), 0, 2)+1)</f>
        <v/>
      </c>
      <c r="AX234" s="68" t="str">
        <f ca="1">INDEX({"","_","-","="},IF(OR($D234 &gt;= AY$6, $E234 &lt; AX$6), 0, 1)+IF(OR($F234 &gt;= AY$6, $G234 &lt; AX$6), 0, 2)+1)</f>
        <v/>
      </c>
      <c r="AY234" s="68" t="str">
        <f ca="1">INDEX({"","_","-","="},IF(OR($D234 &gt;= AZ$6, $E234 &lt; AY$6), 0, 1)+IF(OR($F234 &gt;= AZ$6, $G234 &lt; AY$6), 0, 2)+1)</f>
        <v/>
      </c>
      <c r="AZ234" s="68" t="str">
        <f ca="1">INDEX({"","_","-","="},IF(OR($D234 &gt;= BA$6, $E234 &lt; AZ$6), 0, 1)+IF(OR($F234 &gt;= BA$6, $G234 &lt; AZ$6), 0, 2)+1)</f>
        <v/>
      </c>
      <c r="BA234" s="68" t="str">
        <f ca="1">INDEX({"","_","-","="},IF(OR($D234 &gt;= BB$6, $E234 &lt; BA$6), 0, 1)+IF(OR($F234 &gt;= BB$6, $G234 &lt; BA$6), 0, 2)+1)</f>
        <v/>
      </c>
      <c r="BB234" s="68" t="str">
        <f ca="1">INDEX({"","_","-","="},IF(OR($D234 &gt;= BC$6, $E234 &lt; BB$6), 0, 1)+IF(OR($F234 &gt;= BC$6, $G234 &lt; BB$6), 0, 2)+1)</f>
        <v/>
      </c>
      <c r="BC234" s="68" t="str">
        <f ca="1">INDEX({"","_","-","="},IF(OR($D234 &gt;= BD$6, $E234 &lt; BC$6), 0, 1)+IF(OR($F234 &gt;= BD$6, $G234 &lt; BC$6), 0, 2)+1)</f>
        <v/>
      </c>
      <c r="BD234" s="68" t="str">
        <f ca="1">INDEX({"","_","-","="},IF(OR($D234 &gt;= BE$6, $E234 &lt; BD$6), 0, 1)+IF(OR($F234 &gt;= BE$6, $G234 &lt; BD$6), 0, 2)+1)</f>
        <v/>
      </c>
      <c r="BE234" s="68" t="str">
        <f ca="1">INDEX({"","_","-","="},IF(OR($D234 &gt;= BF$6, $E234 &lt; BE$6), 0, 1)+IF(OR($F234 &gt;= BF$6, $G234 &lt; BE$6), 0, 2)+1)</f>
        <v/>
      </c>
      <c r="BF234" s="68" t="str">
        <f ca="1">INDEX({"","_","-","="},IF(OR($D234 &gt;= BG$6, $E234 &lt; BF$6), 0, 1)+IF(OR($F234 &gt;= BG$6, $G234 &lt; BF$6), 0, 2)+1)</f>
        <v/>
      </c>
      <c r="BG234" s="68" t="str">
        <f ca="1">INDEX({"","_","-","="},IF(OR($D234 &gt;= BH$6, $E234 &lt; BG$6), 0, 1)+IF(OR($F234 &gt;= BH$6, $G234 &lt; BG$6), 0, 2)+1)</f>
        <v/>
      </c>
      <c r="BH234" s="68" t="str">
        <f ca="1">INDEX({"","_","-","="},IF(OR($D234 &gt;= BI$6, $E234 &lt; BH$6), 0, 1)+IF(OR($F234 &gt;= BI$6, $G234 &lt; BH$6), 0, 2)+1)</f>
        <v/>
      </c>
      <c r="BI234" s="68" t="str">
        <f ca="1">INDEX({"","_","-","="},IF(OR($D234 &gt;= BJ$6, $E234 &lt; BI$6), 0, 1)+IF(OR($F234 &gt;= BJ$6, $G234 &lt; BI$6), 0, 2)+1)</f>
        <v/>
      </c>
      <c r="BJ234" s="68" t="str">
        <f ca="1">INDEX({"","_","-","="},IF(OR($D234 &gt;= BK$6, $E234 &lt; BJ$6), 0, 1)+IF(OR($F234 &gt;= BK$6, $G234 &lt; BJ$6), 0, 2)+1)</f>
        <v/>
      </c>
      <c r="BK234" s="68" t="str">
        <f ca="1">INDEX({"","_","-","="},IF(OR($D234 &gt;= BL$6, $E234 &lt; BK$6), 0, 1)+IF(OR($F234 &gt;= BL$6, $G234 &lt; BK$6), 0, 2)+1)</f>
        <v/>
      </c>
      <c r="BL234" s="68" t="str">
        <f ca="1">INDEX({"","_","-","="},IF(OR($D234 &gt;= BM$6, $E234 &lt; BL$6), 0, 1)+IF(OR($F234 &gt;= BM$6, $G234 &lt; BL$6), 0, 2)+1)</f>
        <v/>
      </c>
      <c r="BM234" s="68" t="str">
        <f ca="1">INDEX({"","_","-","="},IF(OR($D234 &gt;= BN$6, $E234 &lt; BM$6), 0, 1)+IF(OR($F234 &gt;= BN$6, $G234 &lt; BM$6), 0, 2)+1)</f>
        <v/>
      </c>
      <c r="BN234" s="68" t="str">
        <f ca="1">INDEX({"","_","-","="},IF(OR($D234 &gt;= BO$6, $E234 &lt; BN$6), 0, 1)+IF(OR($F234 &gt;= BO$6, $G234 &lt; BN$6), 0, 2)+1)</f>
        <v/>
      </c>
      <c r="BO234" s="68" t="str">
        <f ca="1">INDEX({"","_","-","="},IF(OR($D234 &gt;= BP$6, $E234 &lt; BO$6), 0, 1)+IF(OR($F234 &gt;= BP$6, $G234 &lt; BO$6), 0, 2)+1)</f>
        <v/>
      </c>
      <c r="BP234" s="68" t="str">
        <f ca="1">INDEX({"","_","-","="},IF(OR($D234 &gt;= BQ$6, $E234 &lt; BP$6), 0, 1)+IF(OR($F234 &gt;= BQ$6, $G234 &lt; BP$6), 0, 2)+1)</f>
        <v/>
      </c>
      <c r="BQ234" s="68" t="str">
        <f ca="1">INDEX({"","_","-","="},IF(OR($D234 &gt;= BR$6, $E234 &lt; BQ$6), 0, 1)+IF(OR($F234 &gt;= BR$6, $G234 &lt; BQ$6), 0, 2)+1)</f>
        <v/>
      </c>
      <c r="BR234" s="68" t="str">
        <f ca="1">INDEX({"","_","-","="},IF(OR($D234 &gt;= BS$6, $E234 &lt; BR$6), 0, 1)+IF(OR($F234 &gt;= BS$6, $G234 &lt; BR$6), 0, 2)+1)</f>
        <v/>
      </c>
      <c r="BS234" s="68" t="str">
        <f ca="1">INDEX({"","_","-","="},IF(OR($D234 &gt;= BT$6, $E234 &lt; BS$6), 0, 1)+IF(OR($F234 &gt;= BT$6, $G234 &lt; BS$6), 0, 2)+1)</f>
        <v/>
      </c>
      <c r="BT234" s="68" t="str">
        <f ca="1">INDEX({"","_","-","="},IF(OR($D234 &gt;= BU$6, $E234 &lt; BT$6), 0, 1)+IF(OR($F234 &gt;= BU$6, $G234 &lt; BT$6), 0, 2)+1)</f>
        <v/>
      </c>
      <c r="BU234" s="68" t="str">
        <f ca="1">INDEX({"","_","-","="},IF(OR($D234 &gt;= BV$6, $E234 &lt; BU$6), 0, 1)+IF(OR($F234 &gt;= BV$6, $G234 &lt; BU$6), 0, 2)+1)</f>
        <v/>
      </c>
      <c r="BV234" s="68" t="str">
        <f ca="1">INDEX({"","_","-","="},IF(OR($D234 &gt;= BW$6, $E234 &lt; BV$6), 0, 1)+IF(OR($F234 &gt;= BW$6, $G234 &lt; BV$6), 0, 2)+1)</f>
        <v/>
      </c>
      <c r="BW234" s="68" t="str">
        <f ca="1">INDEX({"","_","-","="},IF(OR($D234 &gt;= BX$6, $E234 &lt; BW$6), 0, 1)+IF(OR($F234 &gt;= BX$6, $G234 &lt; BW$6), 0, 2)+1)</f>
        <v/>
      </c>
      <c r="BX234" s="68" t="str">
        <f ca="1">INDEX({"","_","-","="},IF(OR($D234 &gt;= BY$6, $E234 &lt; BX$6), 0, 1)+IF(OR($F234 &gt;= BY$6, $G234 &lt; BX$6), 0, 2)+1)</f>
        <v/>
      </c>
      <c r="BY234" s="68" t="str">
        <f ca="1">INDEX({"","_","-","="},IF(OR($D234 &gt;= BZ$6, $E234 &lt; BY$6), 0, 1)+IF(OR($F234 &gt;= BZ$6, $G234 &lt; BY$6), 0, 2)+1)</f>
        <v/>
      </c>
      <c r="BZ234" s="68" t="str">
        <f ca="1">INDEX({"","_","-","="},IF(OR($D234 &gt;= CA$6, $E234 &lt; BZ$6), 0, 1)+IF(OR($F234 &gt;= CA$6, $G234 &lt; BZ$6), 0, 2)+1)</f>
        <v/>
      </c>
      <c r="CA234" s="68" t="str">
        <f ca="1">INDEX({"","_","-","="},IF(OR($D234 &gt;= CB$6, $E234 &lt; CA$6), 0, 1)+IF(OR($F234 &gt;= CB$6, $G234 &lt; CA$6), 0, 2)+1)</f>
        <v/>
      </c>
      <c r="CB234" s="68" t="str">
        <f ca="1">INDEX({"","_","-","="},IF(OR($D234 &gt;= CC$6, $E234 &lt; CB$6), 0, 1)+IF(OR($F234 &gt;= CC$6, $G234 &lt; CB$6), 0, 2)+1)</f>
        <v/>
      </c>
      <c r="CC234" s="68" t="str">
        <f ca="1">INDEX({"","_","-","="},IF(OR($D234 &gt;= CD$6, $E234 &lt; CC$6), 0, 1)+IF(OR($F234 &gt;= CD$6, $G234 &lt; CC$6), 0, 2)+1)</f>
        <v/>
      </c>
      <c r="CD234" s="68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IF('临-进度'!M230,'临-进度'!$A230,"")</f>
        <v/>
      </c>
      <c r="B235" s="8" t="str">
        <f ca="1">IF('临-进度'!M230,'临-进度'!$B230,"")</f>
        <v/>
      </c>
      <c r="C235" s="8" t="str">
        <f ca="1">IF('临-进度'!M230,'临-进度'!$E230,"")</f>
        <v/>
      </c>
      <c r="D235" s="40" t="str">
        <f ca="1">IF('临-进度'!$M230,'临-进度'!$I230,"")</f>
        <v/>
      </c>
      <c r="E235" s="40" t="str">
        <f ca="1">IF('临-进度'!$M230,'临-进度'!$AE230,"")</f>
        <v/>
      </c>
      <c r="F235" s="40" t="str">
        <f ca="1">IF('临-进度'!$M230,'临-进度'!$J230,"")</f>
        <v/>
      </c>
      <c r="G235" s="73" t="str">
        <f ca="1">IF('临-进度'!$M230,'临-进度'!$AF230,"")</f>
        <v/>
      </c>
      <c r="H235" s="68" t="str">
        <f ca="1">INDEX({"","_","-","="},IF(OR($D235 &gt;= I$6, $E235 &lt; H$6), 0, 1)+IF(OR($F235 &gt;= I$6, $G235 &lt; H$6), 0, 2)+1)</f>
        <v/>
      </c>
      <c r="I235" s="68" t="str">
        <f ca="1">INDEX({"","_","-","="},IF(OR($D235 &gt;= J$6, $E235 &lt; I$6), 0, 1)+IF(OR($F235 &gt;= J$6, $G235 &lt; I$6), 0, 2)+1)</f>
        <v/>
      </c>
      <c r="J235" s="68" t="str">
        <f ca="1">INDEX({"","_","-","="},IF(OR($D235 &gt;= K$6, $E235 &lt; J$6), 0, 1)+IF(OR($F235 &gt;= K$6, $G235 &lt; J$6), 0, 2)+1)</f>
        <v/>
      </c>
      <c r="K235" s="68" t="str">
        <f ca="1">INDEX({"","_","-","="},IF(OR($D235 &gt;= L$6, $E235 &lt; K$6), 0, 1)+IF(OR($F235 &gt;= L$6, $G235 &lt; K$6), 0, 2)+1)</f>
        <v/>
      </c>
      <c r="L235" s="68" t="str">
        <f ca="1">INDEX({"","_","-","="},IF(OR($D235 &gt;= M$6, $E235 &lt; L$6), 0, 1)+IF(OR($F235 &gt;= M$6, $G235 &lt; L$6), 0, 2)+1)</f>
        <v/>
      </c>
      <c r="M235" s="68" t="str">
        <f ca="1">INDEX({"","_","-","="},IF(OR($D235 &gt;= N$6, $E235 &lt; M$6), 0, 1)+IF(OR($F235 &gt;= N$6, $G235 &lt; M$6), 0, 2)+1)</f>
        <v/>
      </c>
      <c r="N235" s="68" t="str">
        <f ca="1">INDEX({"","_","-","="},IF(OR($D235 &gt;= O$6, $E235 &lt; N$6), 0, 1)+IF(OR($F235 &gt;= O$6, $G235 &lt; N$6), 0, 2)+1)</f>
        <v/>
      </c>
      <c r="O235" s="68" t="str">
        <f ca="1">INDEX({"","_","-","="},IF(OR($D235 &gt;= P$6, $E235 &lt; O$6), 0, 1)+IF(OR($F235 &gt;= P$6, $G235 &lt; O$6), 0, 2)+1)</f>
        <v/>
      </c>
      <c r="P235" s="68" t="str">
        <f ca="1">INDEX({"","_","-","="},IF(OR($D235 &gt;= Q$6, $E235 &lt; P$6), 0, 1)+IF(OR($F235 &gt;= Q$6, $G235 &lt; P$6), 0, 2)+1)</f>
        <v/>
      </c>
      <c r="Q235" s="68" t="str">
        <f ca="1">INDEX({"","_","-","="},IF(OR($D235 &gt;= R$6, $E235 &lt; Q$6), 0, 1)+IF(OR($F235 &gt;= R$6, $G235 &lt; Q$6), 0, 2)+1)</f>
        <v/>
      </c>
      <c r="R235" s="68" t="str">
        <f ca="1">INDEX({"","_","-","="},IF(OR($D235 &gt;= S$6, $E235 &lt; R$6), 0, 1)+IF(OR($F235 &gt;= S$6, $G235 &lt; R$6), 0, 2)+1)</f>
        <v/>
      </c>
      <c r="S235" s="68" t="str">
        <f ca="1">INDEX({"","_","-","="},IF(OR($D235 &gt;= T$6, $E235 &lt; S$6), 0, 1)+IF(OR($F235 &gt;= T$6, $G235 &lt; S$6), 0, 2)+1)</f>
        <v/>
      </c>
      <c r="T235" s="68" t="str">
        <f ca="1">INDEX({"","_","-","="},IF(OR($D235 &gt;= U$6, $E235 &lt; T$6), 0, 1)+IF(OR($F235 &gt;= U$6, $G235 &lt; T$6), 0, 2)+1)</f>
        <v/>
      </c>
      <c r="U235" s="68" t="str">
        <f ca="1">INDEX({"","_","-","="},IF(OR($D235 &gt;= V$6, $E235 &lt; U$6), 0, 1)+IF(OR($F235 &gt;= V$6, $G235 &lt; U$6), 0, 2)+1)</f>
        <v/>
      </c>
      <c r="V235" s="68" t="str">
        <f ca="1">INDEX({"","_","-","="},IF(OR($D235 &gt;= W$6, $E235 &lt; V$6), 0, 1)+IF(OR($F235 &gt;= W$6, $G235 &lt; V$6), 0, 2)+1)</f>
        <v/>
      </c>
      <c r="W235" s="68" t="str">
        <f ca="1">INDEX({"","_","-","="},IF(OR($D235 &gt;= X$6, $E235 &lt; W$6), 0, 1)+IF(OR($F235 &gt;= X$6, $G235 &lt; W$6), 0, 2)+1)</f>
        <v/>
      </c>
      <c r="X235" s="68" t="str">
        <f ca="1">INDEX({"","_","-","="},IF(OR($D235 &gt;= Y$6, $E235 &lt; X$6), 0, 1)+IF(OR($F235 &gt;= Y$6, $G235 &lt; X$6), 0, 2)+1)</f>
        <v/>
      </c>
      <c r="Y235" s="68" t="str">
        <f ca="1">INDEX({"","_","-","="},IF(OR($D235 &gt;= Z$6, $E235 &lt; Y$6), 0, 1)+IF(OR($F235 &gt;= Z$6, $G235 &lt; Y$6), 0, 2)+1)</f>
        <v/>
      </c>
      <c r="Z235" s="68" t="str">
        <f ca="1">INDEX({"","_","-","="},IF(OR($D235 &gt;= AA$6, $E235 &lt; Z$6), 0, 1)+IF(OR($F235 &gt;= AA$6, $G235 &lt; Z$6), 0, 2)+1)</f>
        <v/>
      </c>
      <c r="AA235" s="68" t="str">
        <f ca="1">INDEX({"","_","-","="},IF(OR($D235 &gt;= AB$6, $E235 &lt; AA$6), 0, 1)+IF(OR($F235 &gt;= AB$6, $G235 &lt; AA$6), 0, 2)+1)</f>
        <v/>
      </c>
      <c r="AB235" s="68" t="str">
        <f ca="1">INDEX({"","_","-","="},IF(OR($D235 &gt;= AC$6, $E235 &lt; AB$6), 0, 1)+IF(OR($F235 &gt;= AC$6, $G235 &lt; AB$6), 0, 2)+1)</f>
        <v/>
      </c>
      <c r="AC235" s="68" t="str">
        <f ca="1">INDEX({"","_","-","="},IF(OR($D235 &gt;= AD$6, $E235 &lt; AC$6), 0, 1)+IF(OR($F235 &gt;= AD$6, $G235 &lt; AC$6), 0, 2)+1)</f>
        <v/>
      </c>
      <c r="AD235" s="68" t="str">
        <f ca="1">INDEX({"","_","-","="},IF(OR($D235 &gt;= AE$6, $E235 &lt; AD$6), 0, 1)+IF(OR($F235 &gt;= AE$6, $G235 &lt; AD$6), 0, 2)+1)</f>
        <v/>
      </c>
      <c r="AE235" s="68" t="str">
        <f ca="1">INDEX({"","_","-","="},IF(OR($D235 &gt;= AF$6, $E235 &lt; AE$6), 0, 1)+IF(OR($F235 &gt;= AF$6, $G235 &lt; AE$6), 0, 2)+1)</f>
        <v/>
      </c>
      <c r="AF235" s="68" t="str">
        <f ca="1">INDEX({"","_","-","="},IF(OR($D235 &gt;= AG$6, $E235 &lt; AF$6), 0, 1)+IF(OR($F235 &gt;= AG$6, $G235 &lt; AF$6), 0, 2)+1)</f>
        <v/>
      </c>
      <c r="AG235" s="68" t="str">
        <f ca="1">INDEX({"","_","-","="},IF(OR($D235 &gt;= AH$6, $E235 &lt; AG$6), 0, 1)+IF(OR($F235 &gt;= AH$6, $G235 &lt; AG$6), 0, 2)+1)</f>
        <v/>
      </c>
      <c r="AH235" s="68" t="str">
        <f ca="1">INDEX({"","_","-","="},IF(OR($D235 &gt;= AI$6, $E235 &lt; AH$6), 0, 1)+IF(OR($F235 &gt;= AI$6, $G235 &lt; AH$6), 0, 2)+1)</f>
        <v/>
      </c>
      <c r="AI235" s="68" t="str">
        <f ca="1">INDEX({"","_","-","="},IF(OR($D235 &gt;= AJ$6, $E235 &lt; AI$6), 0, 1)+IF(OR($F235 &gt;= AJ$6, $G235 &lt; AI$6), 0, 2)+1)</f>
        <v/>
      </c>
      <c r="AJ235" s="68" t="str">
        <f ca="1">INDEX({"","_","-","="},IF(OR($D235 &gt;= AK$6, $E235 &lt; AJ$6), 0, 1)+IF(OR($F235 &gt;= AK$6, $G235 &lt; AJ$6), 0, 2)+1)</f>
        <v/>
      </c>
      <c r="AK235" s="68" t="str">
        <f ca="1">INDEX({"","_","-","="},IF(OR($D235 &gt;= AL$6, $E235 &lt; AK$6), 0, 1)+IF(OR($F235 &gt;= AL$6, $G235 &lt; AK$6), 0, 2)+1)</f>
        <v/>
      </c>
      <c r="AL235" s="68" t="str">
        <f ca="1">INDEX({"","_","-","="},IF(OR($D235 &gt;= AM$6, $E235 &lt; AL$6), 0, 1)+IF(OR($F235 &gt;= AM$6, $G235 &lt; AL$6), 0, 2)+1)</f>
        <v/>
      </c>
      <c r="AM235" s="68" t="str">
        <f ca="1">INDEX({"","_","-","="},IF(OR($D235 &gt;= AN$6, $E235 &lt; AM$6), 0, 1)+IF(OR($F235 &gt;= AN$6, $G235 &lt; AM$6), 0, 2)+1)</f>
        <v/>
      </c>
      <c r="AN235" s="68" t="str">
        <f ca="1">INDEX({"","_","-","="},IF(OR($D235 &gt;= AO$6, $E235 &lt; AN$6), 0, 1)+IF(OR($F235 &gt;= AO$6, $G235 &lt; AN$6), 0, 2)+1)</f>
        <v/>
      </c>
      <c r="AO235" s="68" t="str">
        <f ca="1">INDEX({"","_","-","="},IF(OR($D235 &gt;= AP$6, $E235 &lt; AO$6), 0, 1)+IF(OR($F235 &gt;= AP$6, $G235 &lt; AO$6), 0, 2)+1)</f>
        <v/>
      </c>
      <c r="AP235" s="68" t="str">
        <f ca="1">INDEX({"","_","-","="},IF(OR($D235 &gt;= AQ$6, $E235 &lt; AP$6), 0, 1)+IF(OR($F235 &gt;= AQ$6, $G235 &lt; AP$6), 0, 2)+1)</f>
        <v/>
      </c>
      <c r="AQ235" s="68" t="str">
        <f ca="1">INDEX({"","_","-","="},IF(OR($D235 &gt;= AR$6, $E235 &lt; AQ$6), 0, 1)+IF(OR($F235 &gt;= AR$6, $G235 &lt; AQ$6), 0, 2)+1)</f>
        <v/>
      </c>
      <c r="AR235" s="68" t="str">
        <f ca="1">INDEX({"","_","-","="},IF(OR($D235 &gt;= AS$6, $E235 &lt; AR$6), 0, 1)+IF(OR($F235 &gt;= AS$6, $G235 &lt; AR$6), 0, 2)+1)</f>
        <v/>
      </c>
      <c r="AS235" s="68" t="str">
        <f ca="1">INDEX({"","_","-","="},IF(OR($D235 &gt;= AT$6, $E235 &lt; AS$6), 0, 1)+IF(OR($F235 &gt;= AT$6, $G235 &lt; AS$6), 0, 2)+1)</f>
        <v/>
      </c>
      <c r="AT235" s="68" t="str">
        <f ca="1">INDEX({"","_","-","="},IF(OR($D235 &gt;= AU$6, $E235 &lt; AT$6), 0, 1)+IF(OR($F235 &gt;= AU$6, $G235 &lt; AT$6), 0, 2)+1)</f>
        <v/>
      </c>
      <c r="AU235" s="68" t="str">
        <f ca="1">INDEX({"","_","-","="},IF(OR($D235 &gt;= AV$6, $E235 &lt; AU$6), 0, 1)+IF(OR($F235 &gt;= AV$6, $G235 &lt; AU$6), 0, 2)+1)</f>
        <v/>
      </c>
      <c r="AV235" s="68" t="str">
        <f ca="1">INDEX({"","_","-","="},IF(OR($D235 &gt;= AW$6, $E235 &lt; AV$6), 0, 1)+IF(OR($F235 &gt;= AW$6, $G235 &lt; AV$6), 0, 2)+1)</f>
        <v/>
      </c>
      <c r="AW235" s="68" t="str">
        <f ca="1">INDEX({"","_","-","="},IF(OR($D235 &gt;= AX$6, $E235 &lt; AW$6), 0, 1)+IF(OR($F235 &gt;= AX$6, $G235 &lt; AW$6), 0, 2)+1)</f>
        <v/>
      </c>
      <c r="AX235" s="68" t="str">
        <f ca="1">INDEX({"","_","-","="},IF(OR($D235 &gt;= AY$6, $E235 &lt; AX$6), 0, 1)+IF(OR($F235 &gt;= AY$6, $G235 &lt; AX$6), 0, 2)+1)</f>
        <v/>
      </c>
      <c r="AY235" s="68" t="str">
        <f ca="1">INDEX({"","_","-","="},IF(OR($D235 &gt;= AZ$6, $E235 &lt; AY$6), 0, 1)+IF(OR($F235 &gt;= AZ$6, $G235 &lt; AY$6), 0, 2)+1)</f>
        <v/>
      </c>
      <c r="AZ235" s="68" t="str">
        <f ca="1">INDEX({"","_","-","="},IF(OR($D235 &gt;= BA$6, $E235 &lt; AZ$6), 0, 1)+IF(OR($F235 &gt;= BA$6, $G235 &lt; AZ$6), 0, 2)+1)</f>
        <v/>
      </c>
      <c r="BA235" s="68" t="str">
        <f ca="1">INDEX({"","_","-","="},IF(OR($D235 &gt;= BB$6, $E235 &lt; BA$6), 0, 1)+IF(OR($F235 &gt;= BB$6, $G235 &lt; BA$6), 0, 2)+1)</f>
        <v/>
      </c>
      <c r="BB235" s="68" t="str">
        <f ca="1">INDEX({"","_","-","="},IF(OR($D235 &gt;= BC$6, $E235 &lt; BB$6), 0, 1)+IF(OR($F235 &gt;= BC$6, $G235 &lt; BB$6), 0, 2)+1)</f>
        <v/>
      </c>
      <c r="BC235" s="68" t="str">
        <f ca="1">INDEX({"","_","-","="},IF(OR($D235 &gt;= BD$6, $E235 &lt; BC$6), 0, 1)+IF(OR($F235 &gt;= BD$6, $G235 &lt; BC$6), 0, 2)+1)</f>
        <v/>
      </c>
      <c r="BD235" s="68" t="str">
        <f ca="1">INDEX({"","_","-","="},IF(OR($D235 &gt;= BE$6, $E235 &lt; BD$6), 0, 1)+IF(OR($F235 &gt;= BE$6, $G235 &lt; BD$6), 0, 2)+1)</f>
        <v/>
      </c>
      <c r="BE235" s="68" t="str">
        <f ca="1">INDEX({"","_","-","="},IF(OR($D235 &gt;= BF$6, $E235 &lt; BE$6), 0, 1)+IF(OR($F235 &gt;= BF$6, $G235 &lt; BE$6), 0, 2)+1)</f>
        <v/>
      </c>
      <c r="BF235" s="68" t="str">
        <f ca="1">INDEX({"","_","-","="},IF(OR($D235 &gt;= BG$6, $E235 &lt; BF$6), 0, 1)+IF(OR($F235 &gt;= BG$6, $G235 &lt; BF$6), 0, 2)+1)</f>
        <v/>
      </c>
      <c r="BG235" s="68" t="str">
        <f ca="1">INDEX({"","_","-","="},IF(OR($D235 &gt;= BH$6, $E235 &lt; BG$6), 0, 1)+IF(OR($F235 &gt;= BH$6, $G235 &lt; BG$6), 0, 2)+1)</f>
        <v/>
      </c>
      <c r="BH235" s="68" t="str">
        <f ca="1">INDEX({"","_","-","="},IF(OR($D235 &gt;= BI$6, $E235 &lt; BH$6), 0, 1)+IF(OR($F235 &gt;= BI$6, $G235 &lt; BH$6), 0, 2)+1)</f>
        <v/>
      </c>
      <c r="BI235" s="68" t="str">
        <f ca="1">INDEX({"","_","-","="},IF(OR($D235 &gt;= BJ$6, $E235 &lt; BI$6), 0, 1)+IF(OR($F235 &gt;= BJ$6, $G235 &lt; BI$6), 0, 2)+1)</f>
        <v/>
      </c>
      <c r="BJ235" s="68" t="str">
        <f ca="1">INDEX({"","_","-","="},IF(OR($D235 &gt;= BK$6, $E235 &lt; BJ$6), 0, 1)+IF(OR($F235 &gt;= BK$6, $G235 &lt; BJ$6), 0, 2)+1)</f>
        <v/>
      </c>
      <c r="BK235" s="68" t="str">
        <f ca="1">INDEX({"","_","-","="},IF(OR($D235 &gt;= BL$6, $E235 &lt; BK$6), 0, 1)+IF(OR($F235 &gt;= BL$6, $G235 &lt; BK$6), 0, 2)+1)</f>
        <v/>
      </c>
      <c r="BL235" s="68" t="str">
        <f ca="1">INDEX({"","_","-","="},IF(OR($D235 &gt;= BM$6, $E235 &lt; BL$6), 0, 1)+IF(OR($F235 &gt;= BM$6, $G235 &lt; BL$6), 0, 2)+1)</f>
        <v/>
      </c>
      <c r="BM235" s="68" t="str">
        <f ca="1">INDEX({"","_","-","="},IF(OR($D235 &gt;= BN$6, $E235 &lt; BM$6), 0, 1)+IF(OR($F235 &gt;= BN$6, $G235 &lt; BM$6), 0, 2)+1)</f>
        <v/>
      </c>
      <c r="BN235" s="68" t="str">
        <f ca="1">INDEX({"","_","-","="},IF(OR($D235 &gt;= BO$6, $E235 &lt; BN$6), 0, 1)+IF(OR($F235 &gt;= BO$6, $G235 &lt; BN$6), 0, 2)+1)</f>
        <v/>
      </c>
      <c r="BO235" s="68" t="str">
        <f ca="1">INDEX({"","_","-","="},IF(OR($D235 &gt;= BP$6, $E235 &lt; BO$6), 0, 1)+IF(OR($F235 &gt;= BP$6, $G235 &lt; BO$6), 0, 2)+1)</f>
        <v/>
      </c>
      <c r="BP235" s="68" t="str">
        <f ca="1">INDEX({"","_","-","="},IF(OR($D235 &gt;= BQ$6, $E235 &lt; BP$6), 0, 1)+IF(OR($F235 &gt;= BQ$6, $G235 &lt; BP$6), 0, 2)+1)</f>
        <v/>
      </c>
      <c r="BQ235" s="68" t="str">
        <f ca="1">INDEX({"","_","-","="},IF(OR($D235 &gt;= BR$6, $E235 &lt; BQ$6), 0, 1)+IF(OR($F235 &gt;= BR$6, $G235 &lt; BQ$6), 0, 2)+1)</f>
        <v/>
      </c>
      <c r="BR235" s="68" t="str">
        <f ca="1">INDEX({"","_","-","="},IF(OR($D235 &gt;= BS$6, $E235 &lt; BR$6), 0, 1)+IF(OR($F235 &gt;= BS$6, $G235 &lt; BR$6), 0, 2)+1)</f>
        <v/>
      </c>
      <c r="BS235" s="68" t="str">
        <f ca="1">INDEX({"","_","-","="},IF(OR($D235 &gt;= BT$6, $E235 &lt; BS$6), 0, 1)+IF(OR($F235 &gt;= BT$6, $G235 &lt; BS$6), 0, 2)+1)</f>
        <v/>
      </c>
      <c r="BT235" s="68" t="str">
        <f ca="1">INDEX({"","_","-","="},IF(OR($D235 &gt;= BU$6, $E235 &lt; BT$6), 0, 1)+IF(OR($F235 &gt;= BU$6, $G235 &lt; BT$6), 0, 2)+1)</f>
        <v/>
      </c>
      <c r="BU235" s="68" t="str">
        <f ca="1">INDEX({"","_","-","="},IF(OR($D235 &gt;= BV$6, $E235 &lt; BU$6), 0, 1)+IF(OR($F235 &gt;= BV$6, $G235 &lt; BU$6), 0, 2)+1)</f>
        <v/>
      </c>
      <c r="BV235" s="68" t="str">
        <f ca="1">INDEX({"","_","-","="},IF(OR($D235 &gt;= BW$6, $E235 &lt; BV$6), 0, 1)+IF(OR($F235 &gt;= BW$6, $G235 &lt; BV$6), 0, 2)+1)</f>
        <v/>
      </c>
      <c r="BW235" s="68" t="str">
        <f ca="1">INDEX({"","_","-","="},IF(OR($D235 &gt;= BX$6, $E235 &lt; BW$6), 0, 1)+IF(OR($F235 &gt;= BX$6, $G235 &lt; BW$6), 0, 2)+1)</f>
        <v/>
      </c>
      <c r="BX235" s="68" t="str">
        <f ca="1">INDEX({"","_","-","="},IF(OR($D235 &gt;= BY$6, $E235 &lt; BX$6), 0, 1)+IF(OR($F235 &gt;= BY$6, $G235 &lt; BX$6), 0, 2)+1)</f>
        <v/>
      </c>
      <c r="BY235" s="68" t="str">
        <f ca="1">INDEX({"","_","-","="},IF(OR($D235 &gt;= BZ$6, $E235 &lt; BY$6), 0, 1)+IF(OR($F235 &gt;= BZ$6, $G235 &lt; BY$6), 0, 2)+1)</f>
        <v/>
      </c>
      <c r="BZ235" s="68" t="str">
        <f ca="1">INDEX({"","_","-","="},IF(OR($D235 &gt;= CA$6, $E235 &lt; BZ$6), 0, 1)+IF(OR($F235 &gt;= CA$6, $G235 &lt; BZ$6), 0, 2)+1)</f>
        <v/>
      </c>
      <c r="CA235" s="68" t="str">
        <f ca="1">INDEX({"","_","-","="},IF(OR($D235 &gt;= CB$6, $E235 &lt; CA$6), 0, 1)+IF(OR($F235 &gt;= CB$6, $G235 &lt; CA$6), 0, 2)+1)</f>
        <v/>
      </c>
      <c r="CB235" s="68" t="str">
        <f ca="1">INDEX({"","_","-","="},IF(OR($D235 &gt;= CC$6, $E235 &lt; CB$6), 0, 1)+IF(OR($F235 &gt;= CC$6, $G235 &lt; CB$6), 0, 2)+1)</f>
        <v/>
      </c>
      <c r="CC235" s="68" t="str">
        <f ca="1">INDEX({"","_","-","="},IF(OR($D235 &gt;= CD$6, $E235 &lt; CC$6), 0, 1)+IF(OR($F235 &gt;= CD$6, $G235 &lt; CC$6), 0, 2)+1)</f>
        <v/>
      </c>
      <c r="CD235" s="68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IF('临-进度'!M231,'临-进度'!$A231,"")</f>
        <v/>
      </c>
      <c r="B236" s="8" t="str">
        <f ca="1">IF('临-进度'!M231,'临-进度'!$B231,"")</f>
        <v/>
      </c>
      <c r="C236" s="8" t="str">
        <f ca="1">IF('临-进度'!M231,'临-进度'!$E231,"")</f>
        <v/>
      </c>
      <c r="D236" s="40" t="str">
        <f ca="1">IF('临-进度'!$M231,'临-进度'!$I231,"")</f>
        <v/>
      </c>
      <c r="E236" s="40" t="str">
        <f ca="1">IF('临-进度'!$M231,'临-进度'!$AE231,"")</f>
        <v/>
      </c>
      <c r="F236" s="40" t="str">
        <f ca="1">IF('临-进度'!$M231,'临-进度'!$J231,"")</f>
        <v/>
      </c>
      <c r="G236" s="73" t="str">
        <f ca="1">IF('临-进度'!$M231,'临-进度'!$AF231,"")</f>
        <v/>
      </c>
      <c r="H236" s="68" t="str">
        <f ca="1">INDEX({"","_","-","="},IF(OR($D236 &gt;= I$6, $E236 &lt; H$6), 0, 1)+IF(OR($F236 &gt;= I$6, $G236 &lt; H$6), 0, 2)+1)</f>
        <v/>
      </c>
      <c r="I236" s="68" t="str">
        <f ca="1">INDEX({"","_","-","="},IF(OR($D236 &gt;= J$6, $E236 &lt; I$6), 0, 1)+IF(OR($F236 &gt;= J$6, $G236 &lt; I$6), 0, 2)+1)</f>
        <v/>
      </c>
      <c r="J236" s="68" t="str">
        <f ca="1">INDEX({"","_","-","="},IF(OR($D236 &gt;= K$6, $E236 &lt; J$6), 0, 1)+IF(OR($F236 &gt;= K$6, $G236 &lt; J$6), 0, 2)+1)</f>
        <v/>
      </c>
      <c r="K236" s="68" t="str">
        <f ca="1">INDEX({"","_","-","="},IF(OR($D236 &gt;= L$6, $E236 &lt; K$6), 0, 1)+IF(OR($F236 &gt;= L$6, $G236 &lt; K$6), 0, 2)+1)</f>
        <v/>
      </c>
      <c r="L236" s="68" t="str">
        <f ca="1">INDEX({"","_","-","="},IF(OR($D236 &gt;= M$6, $E236 &lt; L$6), 0, 1)+IF(OR($F236 &gt;= M$6, $G236 &lt; L$6), 0, 2)+1)</f>
        <v/>
      </c>
      <c r="M236" s="68" t="str">
        <f ca="1">INDEX({"","_","-","="},IF(OR($D236 &gt;= N$6, $E236 &lt; M$6), 0, 1)+IF(OR($F236 &gt;= N$6, $G236 &lt; M$6), 0, 2)+1)</f>
        <v/>
      </c>
      <c r="N236" s="68" t="str">
        <f ca="1">INDEX({"","_","-","="},IF(OR($D236 &gt;= O$6, $E236 &lt; N$6), 0, 1)+IF(OR($F236 &gt;= O$6, $G236 &lt; N$6), 0, 2)+1)</f>
        <v/>
      </c>
      <c r="O236" s="68" t="str">
        <f ca="1">INDEX({"","_","-","="},IF(OR($D236 &gt;= P$6, $E236 &lt; O$6), 0, 1)+IF(OR($F236 &gt;= P$6, $G236 &lt; O$6), 0, 2)+1)</f>
        <v/>
      </c>
      <c r="P236" s="68" t="str">
        <f ca="1">INDEX({"","_","-","="},IF(OR($D236 &gt;= Q$6, $E236 &lt; P$6), 0, 1)+IF(OR($F236 &gt;= Q$6, $G236 &lt; P$6), 0, 2)+1)</f>
        <v/>
      </c>
      <c r="Q236" s="68" t="str">
        <f ca="1">INDEX({"","_","-","="},IF(OR($D236 &gt;= R$6, $E236 &lt; Q$6), 0, 1)+IF(OR($F236 &gt;= R$6, $G236 &lt; Q$6), 0, 2)+1)</f>
        <v/>
      </c>
      <c r="R236" s="68" t="str">
        <f ca="1">INDEX({"","_","-","="},IF(OR($D236 &gt;= S$6, $E236 &lt; R$6), 0, 1)+IF(OR($F236 &gt;= S$6, $G236 &lt; R$6), 0, 2)+1)</f>
        <v/>
      </c>
      <c r="S236" s="68" t="str">
        <f ca="1">INDEX({"","_","-","="},IF(OR($D236 &gt;= T$6, $E236 &lt; S$6), 0, 1)+IF(OR($F236 &gt;= T$6, $G236 &lt; S$6), 0, 2)+1)</f>
        <v/>
      </c>
      <c r="T236" s="68" t="str">
        <f ca="1">INDEX({"","_","-","="},IF(OR($D236 &gt;= U$6, $E236 &lt; T$6), 0, 1)+IF(OR($F236 &gt;= U$6, $G236 &lt; T$6), 0, 2)+1)</f>
        <v/>
      </c>
      <c r="U236" s="68" t="str">
        <f ca="1">INDEX({"","_","-","="},IF(OR($D236 &gt;= V$6, $E236 &lt; U$6), 0, 1)+IF(OR($F236 &gt;= V$6, $G236 &lt; U$6), 0, 2)+1)</f>
        <v/>
      </c>
      <c r="V236" s="68" t="str">
        <f ca="1">INDEX({"","_","-","="},IF(OR($D236 &gt;= W$6, $E236 &lt; V$6), 0, 1)+IF(OR($F236 &gt;= W$6, $G236 &lt; V$6), 0, 2)+1)</f>
        <v/>
      </c>
      <c r="W236" s="68" t="str">
        <f ca="1">INDEX({"","_","-","="},IF(OR($D236 &gt;= X$6, $E236 &lt; W$6), 0, 1)+IF(OR($F236 &gt;= X$6, $G236 &lt; W$6), 0, 2)+1)</f>
        <v/>
      </c>
      <c r="X236" s="68" t="str">
        <f ca="1">INDEX({"","_","-","="},IF(OR($D236 &gt;= Y$6, $E236 &lt; X$6), 0, 1)+IF(OR($F236 &gt;= Y$6, $G236 &lt; X$6), 0, 2)+1)</f>
        <v/>
      </c>
      <c r="Y236" s="68" t="str">
        <f ca="1">INDEX({"","_","-","="},IF(OR($D236 &gt;= Z$6, $E236 &lt; Y$6), 0, 1)+IF(OR($F236 &gt;= Z$6, $G236 &lt; Y$6), 0, 2)+1)</f>
        <v/>
      </c>
      <c r="Z236" s="68" t="str">
        <f ca="1">INDEX({"","_","-","="},IF(OR($D236 &gt;= AA$6, $E236 &lt; Z$6), 0, 1)+IF(OR($F236 &gt;= AA$6, $G236 &lt; Z$6), 0, 2)+1)</f>
        <v/>
      </c>
      <c r="AA236" s="68" t="str">
        <f ca="1">INDEX({"","_","-","="},IF(OR($D236 &gt;= AB$6, $E236 &lt; AA$6), 0, 1)+IF(OR($F236 &gt;= AB$6, $G236 &lt; AA$6), 0, 2)+1)</f>
        <v/>
      </c>
      <c r="AB236" s="68" t="str">
        <f ca="1">INDEX({"","_","-","="},IF(OR($D236 &gt;= AC$6, $E236 &lt; AB$6), 0, 1)+IF(OR($F236 &gt;= AC$6, $G236 &lt; AB$6), 0, 2)+1)</f>
        <v/>
      </c>
      <c r="AC236" s="68" t="str">
        <f ca="1">INDEX({"","_","-","="},IF(OR($D236 &gt;= AD$6, $E236 &lt; AC$6), 0, 1)+IF(OR($F236 &gt;= AD$6, $G236 &lt; AC$6), 0, 2)+1)</f>
        <v/>
      </c>
      <c r="AD236" s="68" t="str">
        <f ca="1">INDEX({"","_","-","="},IF(OR($D236 &gt;= AE$6, $E236 &lt; AD$6), 0, 1)+IF(OR($F236 &gt;= AE$6, $G236 &lt; AD$6), 0, 2)+1)</f>
        <v/>
      </c>
      <c r="AE236" s="68" t="str">
        <f ca="1">INDEX({"","_","-","="},IF(OR($D236 &gt;= AF$6, $E236 &lt; AE$6), 0, 1)+IF(OR($F236 &gt;= AF$6, $G236 &lt; AE$6), 0, 2)+1)</f>
        <v/>
      </c>
      <c r="AF236" s="68" t="str">
        <f ca="1">INDEX({"","_","-","="},IF(OR($D236 &gt;= AG$6, $E236 &lt; AF$6), 0, 1)+IF(OR($F236 &gt;= AG$6, $G236 &lt; AF$6), 0, 2)+1)</f>
        <v/>
      </c>
      <c r="AG236" s="68" t="str">
        <f ca="1">INDEX({"","_","-","="},IF(OR($D236 &gt;= AH$6, $E236 &lt; AG$6), 0, 1)+IF(OR($F236 &gt;= AH$6, $G236 &lt; AG$6), 0, 2)+1)</f>
        <v/>
      </c>
      <c r="AH236" s="68" t="str">
        <f ca="1">INDEX({"","_","-","="},IF(OR($D236 &gt;= AI$6, $E236 &lt; AH$6), 0, 1)+IF(OR($F236 &gt;= AI$6, $G236 &lt; AH$6), 0, 2)+1)</f>
        <v/>
      </c>
      <c r="AI236" s="68" t="str">
        <f ca="1">INDEX({"","_","-","="},IF(OR($D236 &gt;= AJ$6, $E236 &lt; AI$6), 0, 1)+IF(OR($F236 &gt;= AJ$6, $G236 &lt; AI$6), 0, 2)+1)</f>
        <v/>
      </c>
      <c r="AJ236" s="68" t="str">
        <f ca="1">INDEX({"","_","-","="},IF(OR($D236 &gt;= AK$6, $E236 &lt; AJ$6), 0, 1)+IF(OR($F236 &gt;= AK$6, $G236 &lt; AJ$6), 0, 2)+1)</f>
        <v/>
      </c>
      <c r="AK236" s="68" t="str">
        <f ca="1">INDEX({"","_","-","="},IF(OR($D236 &gt;= AL$6, $E236 &lt; AK$6), 0, 1)+IF(OR($F236 &gt;= AL$6, $G236 &lt; AK$6), 0, 2)+1)</f>
        <v/>
      </c>
      <c r="AL236" s="68" t="str">
        <f ca="1">INDEX({"","_","-","="},IF(OR($D236 &gt;= AM$6, $E236 &lt; AL$6), 0, 1)+IF(OR($F236 &gt;= AM$6, $G236 &lt; AL$6), 0, 2)+1)</f>
        <v/>
      </c>
      <c r="AM236" s="68" t="str">
        <f ca="1">INDEX({"","_","-","="},IF(OR($D236 &gt;= AN$6, $E236 &lt; AM$6), 0, 1)+IF(OR($F236 &gt;= AN$6, $G236 &lt; AM$6), 0, 2)+1)</f>
        <v/>
      </c>
      <c r="AN236" s="68" t="str">
        <f ca="1">INDEX({"","_","-","="},IF(OR($D236 &gt;= AO$6, $E236 &lt; AN$6), 0, 1)+IF(OR($F236 &gt;= AO$6, $G236 &lt; AN$6), 0, 2)+1)</f>
        <v/>
      </c>
      <c r="AO236" s="68" t="str">
        <f ca="1">INDEX({"","_","-","="},IF(OR($D236 &gt;= AP$6, $E236 &lt; AO$6), 0, 1)+IF(OR($F236 &gt;= AP$6, $G236 &lt; AO$6), 0, 2)+1)</f>
        <v/>
      </c>
      <c r="AP236" s="68" t="str">
        <f ca="1">INDEX({"","_","-","="},IF(OR($D236 &gt;= AQ$6, $E236 &lt; AP$6), 0, 1)+IF(OR($F236 &gt;= AQ$6, $G236 &lt; AP$6), 0, 2)+1)</f>
        <v/>
      </c>
      <c r="AQ236" s="68" t="str">
        <f ca="1">INDEX({"","_","-","="},IF(OR($D236 &gt;= AR$6, $E236 &lt; AQ$6), 0, 1)+IF(OR($F236 &gt;= AR$6, $G236 &lt; AQ$6), 0, 2)+1)</f>
        <v/>
      </c>
      <c r="AR236" s="68" t="str">
        <f ca="1">INDEX({"","_","-","="},IF(OR($D236 &gt;= AS$6, $E236 &lt; AR$6), 0, 1)+IF(OR($F236 &gt;= AS$6, $G236 &lt; AR$6), 0, 2)+1)</f>
        <v/>
      </c>
      <c r="AS236" s="68" t="str">
        <f ca="1">INDEX({"","_","-","="},IF(OR($D236 &gt;= AT$6, $E236 &lt; AS$6), 0, 1)+IF(OR($F236 &gt;= AT$6, $G236 &lt; AS$6), 0, 2)+1)</f>
        <v/>
      </c>
      <c r="AT236" s="68" t="str">
        <f ca="1">INDEX({"","_","-","="},IF(OR($D236 &gt;= AU$6, $E236 &lt; AT$6), 0, 1)+IF(OR($F236 &gt;= AU$6, $G236 &lt; AT$6), 0, 2)+1)</f>
        <v/>
      </c>
      <c r="AU236" s="68" t="str">
        <f ca="1">INDEX({"","_","-","="},IF(OR($D236 &gt;= AV$6, $E236 &lt; AU$6), 0, 1)+IF(OR($F236 &gt;= AV$6, $G236 &lt; AU$6), 0, 2)+1)</f>
        <v/>
      </c>
      <c r="AV236" s="68" t="str">
        <f ca="1">INDEX({"","_","-","="},IF(OR($D236 &gt;= AW$6, $E236 &lt; AV$6), 0, 1)+IF(OR($F236 &gt;= AW$6, $G236 &lt; AV$6), 0, 2)+1)</f>
        <v/>
      </c>
      <c r="AW236" s="68" t="str">
        <f ca="1">INDEX({"","_","-","="},IF(OR($D236 &gt;= AX$6, $E236 &lt; AW$6), 0, 1)+IF(OR($F236 &gt;= AX$6, $G236 &lt; AW$6), 0, 2)+1)</f>
        <v/>
      </c>
      <c r="AX236" s="68" t="str">
        <f ca="1">INDEX({"","_","-","="},IF(OR($D236 &gt;= AY$6, $E236 &lt; AX$6), 0, 1)+IF(OR($F236 &gt;= AY$6, $G236 &lt; AX$6), 0, 2)+1)</f>
        <v/>
      </c>
      <c r="AY236" s="68" t="str">
        <f ca="1">INDEX({"","_","-","="},IF(OR($D236 &gt;= AZ$6, $E236 &lt; AY$6), 0, 1)+IF(OR($F236 &gt;= AZ$6, $G236 &lt; AY$6), 0, 2)+1)</f>
        <v/>
      </c>
      <c r="AZ236" s="68" t="str">
        <f ca="1">INDEX({"","_","-","="},IF(OR($D236 &gt;= BA$6, $E236 &lt; AZ$6), 0, 1)+IF(OR($F236 &gt;= BA$6, $G236 &lt; AZ$6), 0, 2)+1)</f>
        <v/>
      </c>
      <c r="BA236" s="68" t="str">
        <f ca="1">INDEX({"","_","-","="},IF(OR($D236 &gt;= BB$6, $E236 &lt; BA$6), 0, 1)+IF(OR($F236 &gt;= BB$6, $G236 &lt; BA$6), 0, 2)+1)</f>
        <v/>
      </c>
      <c r="BB236" s="68" t="str">
        <f ca="1">INDEX({"","_","-","="},IF(OR($D236 &gt;= BC$6, $E236 &lt; BB$6), 0, 1)+IF(OR($F236 &gt;= BC$6, $G236 &lt; BB$6), 0, 2)+1)</f>
        <v/>
      </c>
      <c r="BC236" s="68" t="str">
        <f ca="1">INDEX({"","_","-","="},IF(OR($D236 &gt;= BD$6, $E236 &lt; BC$6), 0, 1)+IF(OR($F236 &gt;= BD$6, $G236 &lt; BC$6), 0, 2)+1)</f>
        <v/>
      </c>
      <c r="BD236" s="68" t="str">
        <f ca="1">INDEX({"","_","-","="},IF(OR($D236 &gt;= BE$6, $E236 &lt; BD$6), 0, 1)+IF(OR($F236 &gt;= BE$6, $G236 &lt; BD$6), 0, 2)+1)</f>
        <v/>
      </c>
      <c r="BE236" s="68" t="str">
        <f ca="1">INDEX({"","_","-","="},IF(OR($D236 &gt;= BF$6, $E236 &lt; BE$6), 0, 1)+IF(OR($F236 &gt;= BF$6, $G236 &lt; BE$6), 0, 2)+1)</f>
        <v/>
      </c>
      <c r="BF236" s="68" t="str">
        <f ca="1">INDEX({"","_","-","="},IF(OR($D236 &gt;= BG$6, $E236 &lt; BF$6), 0, 1)+IF(OR($F236 &gt;= BG$6, $G236 &lt; BF$6), 0, 2)+1)</f>
        <v/>
      </c>
      <c r="BG236" s="68" t="str">
        <f ca="1">INDEX({"","_","-","="},IF(OR($D236 &gt;= BH$6, $E236 &lt; BG$6), 0, 1)+IF(OR($F236 &gt;= BH$6, $G236 &lt; BG$6), 0, 2)+1)</f>
        <v/>
      </c>
      <c r="BH236" s="68" t="str">
        <f ca="1">INDEX({"","_","-","="},IF(OR($D236 &gt;= BI$6, $E236 &lt; BH$6), 0, 1)+IF(OR($F236 &gt;= BI$6, $G236 &lt; BH$6), 0, 2)+1)</f>
        <v/>
      </c>
      <c r="BI236" s="68" t="str">
        <f ca="1">INDEX({"","_","-","="},IF(OR($D236 &gt;= BJ$6, $E236 &lt; BI$6), 0, 1)+IF(OR($F236 &gt;= BJ$6, $G236 &lt; BI$6), 0, 2)+1)</f>
        <v/>
      </c>
      <c r="BJ236" s="68" t="str">
        <f ca="1">INDEX({"","_","-","="},IF(OR($D236 &gt;= BK$6, $E236 &lt; BJ$6), 0, 1)+IF(OR($F236 &gt;= BK$6, $G236 &lt; BJ$6), 0, 2)+1)</f>
        <v/>
      </c>
      <c r="BK236" s="68" t="str">
        <f ca="1">INDEX({"","_","-","="},IF(OR($D236 &gt;= BL$6, $E236 &lt; BK$6), 0, 1)+IF(OR($F236 &gt;= BL$6, $G236 &lt; BK$6), 0, 2)+1)</f>
        <v/>
      </c>
      <c r="BL236" s="68" t="str">
        <f ca="1">INDEX({"","_","-","="},IF(OR($D236 &gt;= BM$6, $E236 &lt; BL$6), 0, 1)+IF(OR($F236 &gt;= BM$6, $G236 &lt; BL$6), 0, 2)+1)</f>
        <v/>
      </c>
      <c r="BM236" s="68" t="str">
        <f ca="1">INDEX({"","_","-","="},IF(OR($D236 &gt;= BN$6, $E236 &lt; BM$6), 0, 1)+IF(OR($F236 &gt;= BN$6, $G236 &lt; BM$6), 0, 2)+1)</f>
        <v/>
      </c>
      <c r="BN236" s="68" t="str">
        <f ca="1">INDEX({"","_","-","="},IF(OR($D236 &gt;= BO$6, $E236 &lt; BN$6), 0, 1)+IF(OR($F236 &gt;= BO$6, $G236 &lt; BN$6), 0, 2)+1)</f>
        <v/>
      </c>
      <c r="BO236" s="68" t="str">
        <f ca="1">INDEX({"","_","-","="},IF(OR($D236 &gt;= BP$6, $E236 &lt; BO$6), 0, 1)+IF(OR($F236 &gt;= BP$6, $G236 &lt; BO$6), 0, 2)+1)</f>
        <v/>
      </c>
      <c r="BP236" s="68" t="str">
        <f ca="1">INDEX({"","_","-","="},IF(OR($D236 &gt;= BQ$6, $E236 &lt; BP$6), 0, 1)+IF(OR($F236 &gt;= BQ$6, $G236 &lt; BP$6), 0, 2)+1)</f>
        <v/>
      </c>
      <c r="BQ236" s="68" t="str">
        <f ca="1">INDEX({"","_","-","="},IF(OR($D236 &gt;= BR$6, $E236 &lt; BQ$6), 0, 1)+IF(OR($F236 &gt;= BR$6, $G236 &lt; BQ$6), 0, 2)+1)</f>
        <v/>
      </c>
      <c r="BR236" s="68" t="str">
        <f ca="1">INDEX({"","_","-","="},IF(OR($D236 &gt;= BS$6, $E236 &lt; BR$6), 0, 1)+IF(OR($F236 &gt;= BS$6, $G236 &lt; BR$6), 0, 2)+1)</f>
        <v/>
      </c>
      <c r="BS236" s="68" t="str">
        <f ca="1">INDEX({"","_","-","="},IF(OR($D236 &gt;= BT$6, $E236 &lt; BS$6), 0, 1)+IF(OR($F236 &gt;= BT$6, $G236 &lt; BS$6), 0, 2)+1)</f>
        <v/>
      </c>
      <c r="BT236" s="68" t="str">
        <f ca="1">INDEX({"","_","-","="},IF(OR($D236 &gt;= BU$6, $E236 &lt; BT$6), 0, 1)+IF(OR($F236 &gt;= BU$6, $G236 &lt; BT$6), 0, 2)+1)</f>
        <v/>
      </c>
      <c r="BU236" s="68" t="str">
        <f ca="1">INDEX({"","_","-","="},IF(OR($D236 &gt;= BV$6, $E236 &lt; BU$6), 0, 1)+IF(OR($F236 &gt;= BV$6, $G236 &lt; BU$6), 0, 2)+1)</f>
        <v/>
      </c>
      <c r="BV236" s="68" t="str">
        <f ca="1">INDEX({"","_","-","="},IF(OR($D236 &gt;= BW$6, $E236 &lt; BV$6), 0, 1)+IF(OR($F236 &gt;= BW$6, $G236 &lt; BV$6), 0, 2)+1)</f>
        <v/>
      </c>
      <c r="BW236" s="68" t="str">
        <f ca="1">INDEX({"","_","-","="},IF(OR($D236 &gt;= BX$6, $E236 &lt; BW$6), 0, 1)+IF(OR($F236 &gt;= BX$6, $G236 &lt; BW$6), 0, 2)+1)</f>
        <v/>
      </c>
      <c r="BX236" s="68" t="str">
        <f ca="1">INDEX({"","_","-","="},IF(OR($D236 &gt;= BY$6, $E236 &lt; BX$6), 0, 1)+IF(OR($F236 &gt;= BY$6, $G236 &lt; BX$6), 0, 2)+1)</f>
        <v/>
      </c>
      <c r="BY236" s="68" t="str">
        <f ca="1">INDEX({"","_","-","="},IF(OR($D236 &gt;= BZ$6, $E236 &lt; BY$6), 0, 1)+IF(OR($F236 &gt;= BZ$6, $G236 &lt; BY$6), 0, 2)+1)</f>
        <v/>
      </c>
      <c r="BZ236" s="68" t="str">
        <f ca="1">INDEX({"","_","-","="},IF(OR($D236 &gt;= CA$6, $E236 &lt; BZ$6), 0, 1)+IF(OR($F236 &gt;= CA$6, $G236 &lt; BZ$6), 0, 2)+1)</f>
        <v/>
      </c>
      <c r="CA236" s="68" t="str">
        <f ca="1">INDEX({"","_","-","="},IF(OR($D236 &gt;= CB$6, $E236 &lt; CA$6), 0, 1)+IF(OR($F236 &gt;= CB$6, $G236 &lt; CA$6), 0, 2)+1)</f>
        <v/>
      </c>
      <c r="CB236" s="68" t="str">
        <f ca="1">INDEX({"","_","-","="},IF(OR($D236 &gt;= CC$6, $E236 &lt; CB$6), 0, 1)+IF(OR($F236 &gt;= CC$6, $G236 &lt; CB$6), 0, 2)+1)</f>
        <v/>
      </c>
      <c r="CC236" s="68" t="str">
        <f ca="1">INDEX({"","_","-","="},IF(OR($D236 &gt;= CD$6, $E236 &lt; CC$6), 0, 1)+IF(OR($F236 &gt;= CD$6, $G236 &lt; CC$6), 0, 2)+1)</f>
        <v/>
      </c>
      <c r="CD236" s="68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IF('临-进度'!M232,'临-进度'!$A232,"")</f>
        <v/>
      </c>
      <c r="B237" s="8" t="str">
        <f ca="1">IF('临-进度'!M232,'临-进度'!$B232,"")</f>
        <v/>
      </c>
      <c r="C237" s="8" t="str">
        <f ca="1">IF('临-进度'!M232,'临-进度'!$E232,"")</f>
        <v/>
      </c>
      <c r="D237" s="40" t="str">
        <f ca="1">IF('临-进度'!$M232,'临-进度'!$I232,"")</f>
        <v/>
      </c>
      <c r="E237" s="40" t="str">
        <f ca="1">IF('临-进度'!$M232,'临-进度'!$AE232,"")</f>
        <v/>
      </c>
      <c r="F237" s="40" t="str">
        <f ca="1">IF('临-进度'!$M232,'临-进度'!$J232,"")</f>
        <v/>
      </c>
      <c r="G237" s="73" t="str">
        <f ca="1">IF('临-进度'!$M232,'临-进度'!$AF232,"")</f>
        <v/>
      </c>
      <c r="H237" s="68" t="str">
        <f ca="1">INDEX({"","_","-","="},IF(OR($D237 &gt;= I$6, $E237 &lt; H$6), 0, 1)+IF(OR($F237 &gt;= I$6, $G237 &lt; H$6), 0, 2)+1)</f>
        <v/>
      </c>
      <c r="I237" s="68" t="str">
        <f ca="1">INDEX({"","_","-","="},IF(OR($D237 &gt;= J$6, $E237 &lt; I$6), 0, 1)+IF(OR($F237 &gt;= J$6, $G237 &lt; I$6), 0, 2)+1)</f>
        <v/>
      </c>
      <c r="J237" s="68" t="str">
        <f ca="1">INDEX({"","_","-","="},IF(OR($D237 &gt;= K$6, $E237 &lt; J$6), 0, 1)+IF(OR($F237 &gt;= K$6, $G237 &lt; J$6), 0, 2)+1)</f>
        <v/>
      </c>
      <c r="K237" s="68" t="str">
        <f ca="1">INDEX({"","_","-","="},IF(OR($D237 &gt;= L$6, $E237 &lt; K$6), 0, 1)+IF(OR($F237 &gt;= L$6, $G237 &lt; K$6), 0, 2)+1)</f>
        <v/>
      </c>
      <c r="L237" s="68" t="str">
        <f ca="1">INDEX({"","_","-","="},IF(OR($D237 &gt;= M$6, $E237 &lt; L$6), 0, 1)+IF(OR($F237 &gt;= M$6, $G237 &lt; L$6), 0, 2)+1)</f>
        <v/>
      </c>
      <c r="M237" s="68" t="str">
        <f ca="1">INDEX({"","_","-","="},IF(OR($D237 &gt;= N$6, $E237 &lt; M$6), 0, 1)+IF(OR($F237 &gt;= N$6, $G237 &lt; M$6), 0, 2)+1)</f>
        <v/>
      </c>
      <c r="N237" s="68" t="str">
        <f ca="1">INDEX({"","_","-","="},IF(OR($D237 &gt;= O$6, $E237 &lt; N$6), 0, 1)+IF(OR($F237 &gt;= O$6, $G237 &lt; N$6), 0, 2)+1)</f>
        <v/>
      </c>
      <c r="O237" s="68" t="str">
        <f ca="1">INDEX({"","_","-","="},IF(OR($D237 &gt;= P$6, $E237 &lt; O$6), 0, 1)+IF(OR($F237 &gt;= P$6, $G237 &lt; O$6), 0, 2)+1)</f>
        <v/>
      </c>
      <c r="P237" s="68" t="str">
        <f ca="1">INDEX({"","_","-","="},IF(OR($D237 &gt;= Q$6, $E237 &lt; P$6), 0, 1)+IF(OR($F237 &gt;= Q$6, $G237 &lt; P$6), 0, 2)+1)</f>
        <v/>
      </c>
      <c r="Q237" s="68" t="str">
        <f ca="1">INDEX({"","_","-","="},IF(OR($D237 &gt;= R$6, $E237 &lt; Q$6), 0, 1)+IF(OR($F237 &gt;= R$6, $G237 &lt; Q$6), 0, 2)+1)</f>
        <v/>
      </c>
      <c r="R237" s="68" t="str">
        <f ca="1">INDEX({"","_","-","="},IF(OR($D237 &gt;= S$6, $E237 &lt; R$6), 0, 1)+IF(OR($F237 &gt;= S$6, $G237 &lt; R$6), 0, 2)+1)</f>
        <v/>
      </c>
      <c r="S237" s="68" t="str">
        <f ca="1">INDEX({"","_","-","="},IF(OR($D237 &gt;= T$6, $E237 &lt; S$6), 0, 1)+IF(OR($F237 &gt;= T$6, $G237 &lt; S$6), 0, 2)+1)</f>
        <v/>
      </c>
      <c r="T237" s="68" t="str">
        <f ca="1">INDEX({"","_","-","="},IF(OR($D237 &gt;= U$6, $E237 &lt; T$6), 0, 1)+IF(OR($F237 &gt;= U$6, $G237 &lt; T$6), 0, 2)+1)</f>
        <v/>
      </c>
      <c r="U237" s="68" t="str">
        <f ca="1">INDEX({"","_","-","="},IF(OR($D237 &gt;= V$6, $E237 &lt; U$6), 0, 1)+IF(OR($F237 &gt;= V$6, $G237 &lt; U$6), 0, 2)+1)</f>
        <v/>
      </c>
      <c r="V237" s="68" t="str">
        <f ca="1">INDEX({"","_","-","="},IF(OR($D237 &gt;= W$6, $E237 &lt; V$6), 0, 1)+IF(OR($F237 &gt;= W$6, $G237 &lt; V$6), 0, 2)+1)</f>
        <v/>
      </c>
      <c r="W237" s="68" t="str">
        <f ca="1">INDEX({"","_","-","="},IF(OR($D237 &gt;= X$6, $E237 &lt; W$6), 0, 1)+IF(OR($F237 &gt;= X$6, $G237 &lt; W$6), 0, 2)+1)</f>
        <v/>
      </c>
      <c r="X237" s="68" t="str">
        <f ca="1">INDEX({"","_","-","="},IF(OR($D237 &gt;= Y$6, $E237 &lt; X$6), 0, 1)+IF(OR($F237 &gt;= Y$6, $G237 &lt; X$6), 0, 2)+1)</f>
        <v/>
      </c>
      <c r="Y237" s="68" t="str">
        <f ca="1">INDEX({"","_","-","="},IF(OR($D237 &gt;= Z$6, $E237 &lt; Y$6), 0, 1)+IF(OR($F237 &gt;= Z$6, $G237 &lt; Y$6), 0, 2)+1)</f>
        <v/>
      </c>
      <c r="Z237" s="68" t="str">
        <f ca="1">INDEX({"","_","-","="},IF(OR($D237 &gt;= AA$6, $E237 &lt; Z$6), 0, 1)+IF(OR($F237 &gt;= AA$6, $G237 &lt; Z$6), 0, 2)+1)</f>
        <v/>
      </c>
      <c r="AA237" s="68" t="str">
        <f ca="1">INDEX({"","_","-","="},IF(OR($D237 &gt;= AB$6, $E237 &lt; AA$6), 0, 1)+IF(OR($F237 &gt;= AB$6, $G237 &lt; AA$6), 0, 2)+1)</f>
        <v/>
      </c>
      <c r="AB237" s="68" t="str">
        <f ca="1">INDEX({"","_","-","="},IF(OR($D237 &gt;= AC$6, $E237 &lt; AB$6), 0, 1)+IF(OR($F237 &gt;= AC$6, $G237 &lt; AB$6), 0, 2)+1)</f>
        <v/>
      </c>
      <c r="AC237" s="68" t="str">
        <f ca="1">INDEX({"","_","-","="},IF(OR($D237 &gt;= AD$6, $E237 &lt; AC$6), 0, 1)+IF(OR($F237 &gt;= AD$6, $G237 &lt; AC$6), 0, 2)+1)</f>
        <v/>
      </c>
      <c r="AD237" s="68" t="str">
        <f ca="1">INDEX({"","_","-","="},IF(OR($D237 &gt;= AE$6, $E237 &lt; AD$6), 0, 1)+IF(OR($F237 &gt;= AE$6, $G237 &lt; AD$6), 0, 2)+1)</f>
        <v/>
      </c>
      <c r="AE237" s="68" t="str">
        <f ca="1">INDEX({"","_","-","="},IF(OR($D237 &gt;= AF$6, $E237 &lt; AE$6), 0, 1)+IF(OR($F237 &gt;= AF$6, $G237 &lt; AE$6), 0, 2)+1)</f>
        <v/>
      </c>
      <c r="AF237" s="68" t="str">
        <f ca="1">INDEX({"","_","-","="},IF(OR($D237 &gt;= AG$6, $E237 &lt; AF$6), 0, 1)+IF(OR($F237 &gt;= AG$6, $G237 &lt; AF$6), 0, 2)+1)</f>
        <v/>
      </c>
      <c r="AG237" s="68" t="str">
        <f ca="1">INDEX({"","_","-","="},IF(OR($D237 &gt;= AH$6, $E237 &lt; AG$6), 0, 1)+IF(OR($F237 &gt;= AH$6, $G237 &lt; AG$6), 0, 2)+1)</f>
        <v/>
      </c>
      <c r="AH237" s="68" t="str">
        <f ca="1">INDEX({"","_","-","="},IF(OR($D237 &gt;= AI$6, $E237 &lt; AH$6), 0, 1)+IF(OR($F237 &gt;= AI$6, $G237 &lt; AH$6), 0, 2)+1)</f>
        <v/>
      </c>
      <c r="AI237" s="68" t="str">
        <f ca="1">INDEX({"","_","-","="},IF(OR($D237 &gt;= AJ$6, $E237 &lt; AI$6), 0, 1)+IF(OR($F237 &gt;= AJ$6, $G237 &lt; AI$6), 0, 2)+1)</f>
        <v/>
      </c>
      <c r="AJ237" s="68" t="str">
        <f ca="1">INDEX({"","_","-","="},IF(OR($D237 &gt;= AK$6, $E237 &lt; AJ$6), 0, 1)+IF(OR($F237 &gt;= AK$6, $G237 &lt; AJ$6), 0, 2)+1)</f>
        <v/>
      </c>
      <c r="AK237" s="68" t="str">
        <f ca="1">INDEX({"","_","-","="},IF(OR($D237 &gt;= AL$6, $E237 &lt; AK$6), 0, 1)+IF(OR($F237 &gt;= AL$6, $G237 &lt; AK$6), 0, 2)+1)</f>
        <v/>
      </c>
      <c r="AL237" s="68" t="str">
        <f ca="1">INDEX({"","_","-","="},IF(OR($D237 &gt;= AM$6, $E237 &lt; AL$6), 0, 1)+IF(OR($F237 &gt;= AM$6, $G237 &lt; AL$6), 0, 2)+1)</f>
        <v/>
      </c>
      <c r="AM237" s="68" t="str">
        <f ca="1">INDEX({"","_","-","="},IF(OR($D237 &gt;= AN$6, $E237 &lt; AM$6), 0, 1)+IF(OR($F237 &gt;= AN$6, $G237 &lt; AM$6), 0, 2)+1)</f>
        <v/>
      </c>
      <c r="AN237" s="68" t="str">
        <f ca="1">INDEX({"","_","-","="},IF(OR($D237 &gt;= AO$6, $E237 &lt; AN$6), 0, 1)+IF(OR($F237 &gt;= AO$6, $G237 &lt; AN$6), 0, 2)+1)</f>
        <v/>
      </c>
      <c r="AO237" s="68" t="str">
        <f ca="1">INDEX({"","_","-","="},IF(OR($D237 &gt;= AP$6, $E237 &lt; AO$6), 0, 1)+IF(OR($F237 &gt;= AP$6, $G237 &lt; AO$6), 0, 2)+1)</f>
        <v/>
      </c>
      <c r="AP237" s="68" t="str">
        <f ca="1">INDEX({"","_","-","="},IF(OR($D237 &gt;= AQ$6, $E237 &lt; AP$6), 0, 1)+IF(OR($F237 &gt;= AQ$6, $G237 &lt; AP$6), 0, 2)+1)</f>
        <v/>
      </c>
      <c r="AQ237" s="68" t="str">
        <f ca="1">INDEX({"","_","-","="},IF(OR($D237 &gt;= AR$6, $E237 &lt; AQ$6), 0, 1)+IF(OR($F237 &gt;= AR$6, $G237 &lt; AQ$6), 0, 2)+1)</f>
        <v/>
      </c>
      <c r="AR237" s="68" t="str">
        <f ca="1">INDEX({"","_","-","="},IF(OR($D237 &gt;= AS$6, $E237 &lt; AR$6), 0, 1)+IF(OR($F237 &gt;= AS$6, $G237 &lt; AR$6), 0, 2)+1)</f>
        <v/>
      </c>
      <c r="AS237" s="68" t="str">
        <f ca="1">INDEX({"","_","-","="},IF(OR($D237 &gt;= AT$6, $E237 &lt; AS$6), 0, 1)+IF(OR($F237 &gt;= AT$6, $G237 &lt; AS$6), 0, 2)+1)</f>
        <v/>
      </c>
      <c r="AT237" s="68" t="str">
        <f ca="1">INDEX({"","_","-","="},IF(OR($D237 &gt;= AU$6, $E237 &lt; AT$6), 0, 1)+IF(OR($F237 &gt;= AU$6, $G237 &lt; AT$6), 0, 2)+1)</f>
        <v/>
      </c>
      <c r="AU237" s="68" t="str">
        <f ca="1">INDEX({"","_","-","="},IF(OR($D237 &gt;= AV$6, $E237 &lt; AU$6), 0, 1)+IF(OR($F237 &gt;= AV$6, $G237 &lt; AU$6), 0, 2)+1)</f>
        <v/>
      </c>
      <c r="AV237" s="68" t="str">
        <f ca="1">INDEX({"","_","-","="},IF(OR($D237 &gt;= AW$6, $E237 &lt; AV$6), 0, 1)+IF(OR($F237 &gt;= AW$6, $G237 &lt; AV$6), 0, 2)+1)</f>
        <v/>
      </c>
      <c r="AW237" s="68" t="str">
        <f ca="1">INDEX({"","_","-","="},IF(OR($D237 &gt;= AX$6, $E237 &lt; AW$6), 0, 1)+IF(OR($F237 &gt;= AX$6, $G237 &lt; AW$6), 0, 2)+1)</f>
        <v/>
      </c>
      <c r="AX237" s="68" t="str">
        <f ca="1">INDEX({"","_","-","="},IF(OR($D237 &gt;= AY$6, $E237 &lt; AX$6), 0, 1)+IF(OR($F237 &gt;= AY$6, $G237 &lt; AX$6), 0, 2)+1)</f>
        <v/>
      </c>
      <c r="AY237" s="68" t="str">
        <f ca="1">INDEX({"","_","-","="},IF(OR($D237 &gt;= AZ$6, $E237 &lt; AY$6), 0, 1)+IF(OR($F237 &gt;= AZ$6, $G237 &lt; AY$6), 0, 2)+1)</f>
        <v/>
      </c>
      <c r="AZ237" s="68" t="str">
        <f ca="1">INDEX({"","_","-","="},IF(OR($D237 &gt;= BA$6, $E237 &lt; AZ$6), 0, 1)+IF(OR($F237 &gt;= BA$6, $G237 &lt; AZ$6), 0, 2)+1)</f>
        <v/>
      </c>
      <c r="BA237" s="68" t="str">
        <f ca="1">INDEX({"","_","-","="},IF(OR($D237 &gt;= BB$6, $E237 &lt; BA$6), 0, 1)+IF(OR($F237 &gt;= BB$6, $G237 &lt; BA$6), 0, 2)+1)</f>
        <v/>
      </c>
      <c r="BB237" s="68" t="str">
        <f ca="1">INDEX({"","_","-","="},IF(OR($D237 &gt;= BC$6, $E237 &lt; BB$6), 0, 1)+IF(OR($F237 &gt;= BC$6, $G237 &lt; BB$6), 0, 2)+1)</f>
        <v/>
      </c>
      <c r="BC237" s="68" t="str">
        <f ca="1">INDEX({"","_","-","="},IF(OR($D237 &gt;= BD$6, $E237 &lt; BC$6), 0, 1)+IF(OR($F237 &gt;= BD$6, $G237 &lt; BC$6), 0, 2)+1)</f>
        <v/>
      </c>
      <c r="BD237" s="68" t="str">
        <f ca="1">INDEX({"","_","-","="},IF(OR($D237 &gt;= BE$6, $E237 &lt; BD$6), 0, 1)+IF(OR($F237 &gt;= BE$6, $G237 &lt; BD$6), 0, 2)+1)</f>
        <v/>
      </c>
      <c r="BE237" s="68" t="str">
        <f ca="1">INDEX({"","_","-","="},IF(OR($D237 &gt;= BF$6, $E237 &lt; BE$6), 0, 1)+IF(OR($F237 &gt;= BF$6, $G237 &lt; BE$6), 0, 2)+1)</f>
        <v/>
      </c>
      <c r="BF237" s="68" t="str">
        <f ca="1">INDEX({"","_","-","="},IF(OR($D237 &gt;= BG$6, $E237 &lt; BF$6), 0, 1)+IF(OR($F237 &gt;= BG$6, $G237 &lt; BF$6), 0, 2)+1)</f>
        <v/>
      </c>
      <c r="BG237" s="68" t="str">
        <f ca="1">INDEX({"","_","-","="},IF(OR($D237 &gt;= BH$6, $E237 &lt; BG$6), 0, 1)+IF(OR($F237 &gt;= BH$6, $G237 &lt; BG$6), 0, 2)+1)</f>
        <v/>
      </c>
      <c r="BH237" s="68" t="str">
        <f ca="1">INDEX({"","_","-","="},IF(OR($D237 &gt;= BI$6, $E237 &lt; BH$6), 0, 1)+IF(OR($F237 &gt;= BI$6, $G237 &lt; BH$6), 0, 2)+1)</f>
        <v/>
      </c>
      <c r="BI237" s="68" t="str">
        <f ca="1">INDEX({"","_","-","="},IF(OR($D237 &gt;= BJ$6, $E237 &lt; BI$6), 0, 1)+IF(OR($F237 &gt;= BJ$6, $G237 &lt; BI$6), 0, 2)+1)</f>
        <v/>
      </c>
      <c r="BJ237" s="68" t="str">
        <f ca="1">INDEX({"","_","-","="},IF(OR($D237 &gt;= BK$6, $E237 &lt; BJ$6), 0, 1)+IF(OR($F237 &gt;= BK$6, $G237 &lt; BJ$6), 0, 2)+1)</f>
        <v/>
      </c>
      <c r="BK237" s="68" t="str">
        <f ca="1">INDEX({"","_","-","="},IF(OR($D237 &gt;= BL$6, $E237 &lt; BK$6), 0, 1)+IF(OR($F237 &gt;= BL$6, $G237 &lt; BK$6), 0, 2)+1)</f>
        <v/>
      </c>
      <c r="BL237" s="68" t="str">
        <f ca="1">INDEX({"","_","-","="},IF(OR($D237 &gt;= BM$6, $E237 &lt; BL$6), 0, 1)+IF(OR($F237 &gt;= BM$6, $G237 &lt; BL$6), 0, 2)+1)</f>
        <v/>
      </c>
      <c r="BM237" s="68" t="str">
        <f ca="1">INDEX({"","_","-","="},IF(OR($D237 &gt;= BN$6, $E237 &lt; BM$6), 0, 1)+IF(OR($F237 &gt;= BN$6, $G237 &lt; BM$6), 0, 2)+1)</f>
        <v/>
      </c>
      <c r="BN237" s="68" t="str">
        <f ca="1">INDEX({"","_","-","="},IF(OR($D237 &gt;= BO$6, $E237 &lt; BN$6), 0, 1)+IF(OR($F237 &gt;= BO$6, $G237 &lt; BN$6), 0, 2)+1)</f>
        <v/>
      </c>
      <c r="BO237" s="68" t="str">
        <f ca="1">INDEX({"","_","-","="},IF(OR($D237 &gt;= BP$6, $E237 &lt; BO$6), 0, 1)+IF(OR($F237 &gt;= BP$6, $G237 &lt; BO$6), 0, 2)+1)</f>
        <v/>
      </c>
      <c r="BP237" s="68" t="str">
        <f ca="1">INDEX({"","_","-","="},IF(OR($D237 &gt;= BQ$6, $E237 &lt; BP$6), 0, 1)+IF(OR($F237 &gt;= BQ$6, $G237 &lt; BP$6), 0, 2)+1)</f>
        <v/>
      </c>
      <c r="BQ237" s="68" t="str">
        <f ca="1">INDEX({"","_","-","="},IF(OR($D237 &gt;= BR$6, $E237 &lt; BQ$6), 0, 1)+IF(OR($F237 &gt;= BR$6, $G237 &lt; BQ$6), 0, 2)+1)</f>
        <v/>
      </c>
      <c r="BR237" s="68" t="str">
        <f ca="1">INDEX({"","_","-","="},IF(OR($D237 &gt;= BS$6, $E237 &lt; BR$6), 0, 1)+IF(OR($F237 &gt;= BS$6, $G237 &lt; BR$6), 0, 2)+1)</f>
        <v/>
      </c>
      <c r="BS237" s="68" t="str">
        <f ca="1">INDEX({"","_","-","="},IF(OR($D237 &gt;= BT$6, $E237 &lt; BS$6), 0, 1)+IF(OR($F237 &gt;= BT$6, $G237 &lt; BS$6), 0, 2)+1)</f>
        <v/>
      </c>
      <c r="BT237" s="68" t="str">
        <f ca="1">INDEX({"","_","-","="},IF(OR($D237 &gt;= BU$6, $E237 &lt; BT$6), 0, 1)+IF(OR($F237 &gt;= BU$6, $G237 &lt; BT$6), 0, 2)+1)</f>
        <v/>
      </c>
      <c r="BU237" s="68" t="str">
        <f ca="1">INDEX({"","_","-","="},IF(OR($D237 &gt;= BV$6, $E237 &lt; BU$6), 0, 1)+IF(OR($F237 &gt;= BV$6, $G237 &lt; BU$6), 0, 2)+1)</f>
        <v/>
      </c>
      <c r="BV237" s="68" t="str">
        <f ca="1">INDEX({"","_","-","="},IF(OR($D237 &gt;= BW$6, $E237 &lt; BV$6), 0, 1)+IF(OR($F237 &gt;= BW$6, $G237 &lt; BV$6), 0, 2)+1)</f>
        <v/>
      </c>
      <c r="BW237" s="68" t="str">
        <f ca="1">INDEX({"","_","-","="},IF(OR($D237 &gt;= BX$6, $E237 &lt; BW$6), 0, 1)+IF(OR($F237 &gt;= BX$6, $G237 &lt; BW$6), 0, 2)+1)</f>
        <v/>
      </c>
      <c r="BX237" s="68" t="str">
        <f ca="1">INDEX({"","_","-","="},IF(OR($D237 &gt;= BY$6, $E237 &lt; BX$6), 0, 1)+IF(OR($F237 &gt;= BY$6, $G237 &lt; BX$6), 0, 2)+1)</f>
        <v/>
      </c>
      <c r="BY237" s="68" t="str">
        <f ca="1">INDEX({"","_","-","="},IF(OR($D237 &gt;= BZ$6, $E237 &lt; BY$6), 0, 1)+IF(OR($F237 &gt;= BZ$6, $G237 &lt; BY$6), 0, 2)+1)</f>
        <v/>
      </c>
      <c r="BZ237" s="68" t="str">
        <f ca="1">INDEX({"","_","-","="},IF(OR($D237 &gt;= CA$6, $E237 &lt; BZ$6), 0, 1)+IF(OR($F237 &gt;= CA$6, $G237 &lt; BZ$6), 0, 2)+1)</f>
        <v/>
      </c>
      <c r="CA237" s="68" t="str">
        <f ca="1">INDEX({"","_","-","="},IF(OR($D237 &gt;= CB$6, $E237 &lt; CA$6), 0, 1)+IF(OR($F237 &gt;= CB$6, $G237 &lt; CA$6), 0, 2)+1)</f>
        <v/>
      </c>
      <c r="CB237" s="68" t="str">
        <f ca="1">INDEX({"","_","-","="},IF(OR($D237 &gt;= CC$6, $E237 &lt; CB$6), 0, 1)+IF(OR($F237 &gt;= CC$6, $G237 &lt; CB$6), 0, 2)+1)</f>
        <v/>
      </c>
      <c r="CC237" s="68" t="str">
        <f ca="1">INDEX({"","_","-","="},IF(OR($D237 &gt;= CD$6, $E237 &lt; CC$6), 0, 1)+IF(OR($F237 &gt;= CD$6, $G237 &lt; CC$6), 0, 2)+1)</f>
        <v/>
      </c>
      <c r="CD237" s="68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IF('临-进度'!M233,'临-进度'!$A233,"")</f>
        <v/>
      </c>
      <c r="B238" s="8" t="str">
        <f ca="1">IF('临-进度'!M233,'临-进度'!$B233,"")</f>
        <v/>
      </c>
      <c r="C238" s="8" t="str">
        <f ca="1">IF('临-进度'!M233,'临-进度'!$E233,"")</f>
        <v/>
      </c>
      <c r="D238" s="40" t="str">
        <f ca="1">IF('临-进度'!$M233,'临-进度'!$I233,"")</f>
        <v/>
      </c>
      <c r="E238" s="40" t="str">
        <f ca="1">IF('临-进度'!$M233,'临-进度'!$AE233,"")</f>
        <v/>
      </c>
      <c r="F238" s="40" t="str">
        <f ca="1">IF('临-进度'!$M233,'临-进度'!$J233,"")</f>
        <v/>
      </c>
      <c r="G238" s="73" t="str">
        <f ca="1">IF('临-进度'!$M233,'临-进度'!$AF233,"")</f>
        <v/>
      </c>
      <c r="H238" s="68" t="str">
        <f ca="1">INDEX({"","_","-","="},IF(OR($D238 &gt;= I$6, $E238 &lt; H$6), 0, 1)+IF(OR($F238 &gt;= I$6, $G238 &lt; H$6), 0, 2)+1)</f>
        <v/>
      </c>
      <c r="I238" s="68" t="str">
        <f ca="1">INDEX({"","_","-","="},IF(OR($D238 &gt;= J$6, $E238 &lt; I$6), 0, 1)+IF(OR($F238 &gt;= J$6, $G238 &lt; I$6), 0, 2)+1)</f>
        <v/>
      </c>
      <c r="J238" s="68" t="str">
        <f ca="1">INDEX({"","_","-","="},IF(OR($D238 &gt;= K$6, $E238 &lt; J$6), 0, 1)+IF(OR($F238 &gt;= K$6, $G238 &lt; J$6), 0, 2)+1)</f>
        <v/>
      </c>
      <c r="K238" s="68" t="str">
        <f ca="1">INDEX({"","_","-","="},IF(OR($D238 &gt;= L$6, $E238 &lt; K$6), 0, 1)+IF(OR($F238 &gt;= L$6, $G238 &lt; K$6), 0, 2)+1)</f>
        <v/>
      </c>
      <c r="L238" s="68" t="str">
        <f ca="1">INDEX({"","_","-","="},IF(OR($D238 &gt;= M$6, $E238 &lt; L$6), 0, 1)+IF(OR($F238 &gt;= M$6, $G238 &lt; L$6), 0, 2)+1)</f>
        <v/>
      </c>
      <c r="M238" s="68" t="str">
        <f ca="1">INDEX({"","_","-","="},IF(OR($D238 &gt;= N$6, $E238 &lt; M$6), 0, 1)+IF(OR($F238 &gt;= N$6, $G238 &lt; M$6), 0, 2)+1)</f>
        <v/>
      </c>
      <c r="N238" s="68" t="str">
        <f ca="1">INDEX({"","_","-","="},IF(OR($D238 &gt;= O$6, $E238 &lt; N$6), 0, 1)+IF(OR($F238 &gt;= O$6, $G238 &lt; N$6), 0, 2)+1)</f>
        <v/>
      </c>
      <c r="O238" s="68" t="str">
        <f ca="1">INDEX({"","_","-","="},IF(OR($D238 &gt;= P$6, $E238 &lt; O$6), 0, 1)+IF(OR($F238 &gt;= P$6, $G238 &lt; O$6), 0, 2)+1)</f>
        <v/>
      </c>
      <c r="P238" s="68" t="str">
        <f ca="1">INDEX({"","_","-","="},IF(OR($D238 &gt;= Q$6, $E238 &lt; P$6), 0, 1)+IF(OR($F238 &gt;= Q$6, $G238 &lt; P$6), 0, 2)+1)</f>
        <v/>
      </c>
      <c r="Q238" s="68" t="str">
        <f ca="1">INDEX({"","_","-","="},IF(OR($D238 &gt;= R$6, $E238 &lt; Q$6), 0, 1)+IF(OR($F238 &gt;= R$6, $G238 &lt; Q$6), 0, 2)+1)</f>
        <v/>
      </c>
      <c r="R238" s="68" t="str">
        <f ca="1">INDEX({"","_","-","="},IF(OR($D238 &gt;= S$6, $E238 &lt; R$6), 0, 1)+IF(OR($F238 &gt;= S$6, $G238 &lt; R$6), 0, 2)+1)</f>
        <v/>
      </c>
      <c r="S238" s="68" t="str">
        <f ca="1">INDEX({"","_","-","="},IF(OR($D238 &gt;= T$6, $E238 &lt; S$6), 0, 1)+IF(OR($F238 &gt;= T$6, $G238 &lt; S$6), 0, 2)+1)</f>
        <v/>
      </c>
      <c r="T238" s="68" t="str">
        <f ca="1">INDEX({"","_","-","="},IF(OR($D238 &gt;= U$6, $E238 &lt; T$6), 0, 1)+IF(OR($F238 &gt;= U$6, $G238 &lt; T$6), 0, 2)+1)</f>
        <v/>
      </c>
      <c r="U238" s="68" t="str">
        <f ca="1">INDEX({"","_","-","="},IF(OR($D238 &gt;= V$6, $E238 &lt; U$6), 0, 1)+IF(OR($F238 &gt;= V$6, $G238 &lt; U$6), 0, 2)+1)</f>
        <v/>
      </c>
      <c r="V238" s="68" t="str">
        <f ca="1">INDEX({"","_","-","="},IF(OR($D238 &gt;= W$6, $E238 &lt; V$6), 0, 1)+IF(OR($F238 &gt;= W$6, $G238 &lt; V$6), 0, 2)+1)</f>
        <v/>
      </c>
      <c r="W238" s="68" t="str">
        <f ca="1">INDEX({"","_","-","="},IF(OR($D238 &gt;= X$6, $E238 &lt; W$6), 0, 1)+IF(OR($F238 &gt;= X$6, $G238 &lt; W$6), 0, 2)+1)</f>
        <v/>
      </c>
      <c r="X238" s="68" t="str">
        <f ca="1">INDEX({"","_","-","="},IF(OR($D238 &gt;= Y$6, $E238 &lt; X$6), 0, 1)+IF(OR($F238 &gt;= Y$6, $G238 &lt; X$6), 0, 2)+1)</f>
        <v/>
      </c>
      <c r="Y238" s="68" t="str">
        <f ca="1">INDEX({"","_","-","="},IF(OR($D238 &gt;= Z$6, $E238 &lt; Y$6), 0, 1)+IF(OR($F238 &gt;= Z$6, $G238 &lt; Y$6), 0, 2)+1)</f>
        <v/>
      </c>
      <c r="Z238" s="68" t="str">
        <f ca="1">INDEX({"","_","-","="},IF(OR($D238 &gt;= AA$6, $E238 &lt; Z$6), 0, 1)+IF(OR($F238 &gt;= AA$6, $G238 &lt; Z$6), 0, 2)+1)</f>
        <v/>
      </c>
      <c r="AA238" s="68" t="str">
        <f ca="1">INDEX({"","_","-","="},IF(OR($D238 &gt;= AB$6, $E238 &lt; AA$6), 0, 1)+IF(OR($F238 &gt;= AB$6, $G238 &lt; AA$6), 0, 2)+1)</f>
        <v/>
      </c>
      <c r="AB238" s="68" t="str">
        <f ca="1">INDEX({"","_","-","="},IF(OR($D238 &gt;= AC$6, $E238 &lt; AB$6), 0, 1)+IF(OR($F238 &gt;= AC$6, $G238 &lt; AB$6), 0, 2)+1)</f>
        <v/>
      </c>
      <c r="AC238" s="68" t="str">
        <f ca="1">INDEX({"","_","-","="},IF(OR($D238 &gt;= AD$6, $E238 &lt; AC$6), 0, 1)+IF(OR($F238 &gt;= AD$6, $G238 &lt; AC$6), 0, 2)+1)</f>
        <v/>
      </c>
      <c r="AD238" s="68" t="str">
        <f ca="1">INDEX({"","_","-","="},IF(OR($D238 &gt;= AE$6, $E238 &lt; AD$6), 0, 1)+IF(OR($F238 &gt;= AE$6, $G238 &lt; AD$6), 0, 2)+1)</f>
        <v/>
      </c>
      <c r="AE238" s="68" t="str">
        <f ca="1">INDEX({"","_","-","="},IF(OR($D238 &gt;= AF$6, $E238 &lt; AE$6), 0, 1)+IF(OR($F238 &gt;= AF$6, $G238 &lt; AE$6), 0, 2)+1)</f>
        <v/>
      </c>
      <c r="AF238" s="68" t="str">
        <f ca="1">INDEX({"","_","-","="},IF(OR($D238 &gt;= AG$6, $E238 &lt; AF$6), 0, 1)+IF(OR($F238 &gt;= AG$6, $G238 &lt; AF$6), 0, 2)+1)</f>
        <v/>
      </c>
      <c r="AG238" s="68" t="str">
        <f ca="1">INDEX({"","_","-","="},IF(OR($D238 &gt;= AH$6, $E238 &lt; AG$6), 0, 1)+IF(OR($F238 &gt;= AH$6, $G238 &lt; AG$6), 0, 2)+1)</f>
        <v/>
      </c>
      <c r="AH238" s="68" t="str">
        <f ca="1">INDEX({"","_","-","="},IF(OR($D238 &gt;= AI$6, $E238 &lt; AH$6), 0, 1)+IF(OR($F238 &gt;= AI$6, $G238 &lt; AH$6), 0, 2)+1)</f>
        <v/>
      </c>
      <c r="AI238" s="68" t="str">
        <f ca="1">INDEX({"","_","-","="},IF(OR($D238 &gt;= AJ$6, $E238 &lt; AI$6), 0, 1)+IF(OR($F238 &gt;= AJ$6, $G238 &lt; AI$6), 0, 2)+1)</f>
        <v/>
      </c>
      <c r="AJ238" s="68" t="str">
        <f ca="1">INDEX({"","_","-","="},IF(OR($D238 &gt;= AK$6, $E238 &lt; AJ$6), 0, 1)+IF(OR($F238 &gt;= AK$6, $G238 &lt; AJ$6), 0, 2)+1)</f>
        <v/>
      </c>
      <c r="AK238" s="68" t="str">
        <f ca="1">INDEX({"","_","-","="},IF(OR($D238 &gt;= AL$6, $E238 &lt; AK$6), 0, 1)+IF(OR($F238 &gt;= AL$6, $G238 &lt; AK$6), 0, 2)+1)</f>
        <v/>
      </c>
      <c r="AL238" s="68" t="str">
        <f ca="1">INDEX({"","_","-","="},IF(OR($D238 &gt;= AM$6, $E238 &lt; AL$6), 0, 1)+IF(OR($F238 &gt;= AM$6, $G238 &lt; AL$6), 0, 2)+1)</f>
        <v/>
      </c>
      <c r="AM238" s="68" t="str">
        <f ca="1">INDEX({"","_","-","="},IF(OR($D238 &gt;= AN$6, $E238 &lt; AM$6), 0, 1)+IF(OR($F238 &gt;= AN$6, $G238 &lt; AM$6), 0, 2)+1)</f>
        <v/>
      </c>
      <c r="AN238" s="68" t="str">
        <f ca="1">INDEX({"","_","-","="},IF(OR($D238 &gt;= AO$6, $E238 &lt; AN$6), 0, 1)+IF(OR($F238 &gt;= AO$6, $G238 &lt; AN$6), 0, 2)+1)</f>
        <v/>
      </c>
      <c r="AO238" s="68" t="str">
        <f ca="1">INDEX({"","_","-","="},IF(OR($D238 &gt;= AP$6, $E238 &lt; AO$6), 0, 1)+IF(OR($F238 &gt;= AP$6, $G238 &lt; AO$6), 0, 2)+1)</f>
        <v/>
      </c>
      <c r="AP238" s="68" t="str">
        <f ca="1">INDEX({"","_","-","="},IF(OR($D238 &gt;= AQ$6, $E238 &lt; AP$6), 0, 1)+IF(OR($F238 &gt;= AQ$6, $G238 &lt; AP$6), 0, 2)+1)</f>
        <v/>
      </c>
      <c r="AQ238" s="68" t="str">
        <f ca="1">INDEX({"","_","-","="},IF(OR($D238 &gt;= AR$6, $E238 &lt; AQ$6), 0, 1)+IF(OR($F238 &gt;= AR$6, $G238 &lt; AQ$6), 0, 2)+1)</f>
        <v/>
      </c>
      <c r="AR238" s="68" t="str">
        <f ca="1">INDEX({"","_","-","="},IF(OR($D238 &gt;= AS$6, $E238 &lt; AR$6), 0, 1)+IF(OR($F238 &gt;= AS$6, $G238 &lt; AR$6), 0, 2)+1)</f>
        <v/>
      </c>
      <c r="AS238" s="68" t="str">
        <f ca="1">INDEX({"","_","-","="},IF(OR($D238 &gt;= AT$6, $E238 &lt; AS$6), 0, 1)+IF(OR($F238 &gt;= AT$6, $G238 &lt; AS$6), 0, 2)+1)</f>
        <v/>
      </c>
      <c r="AT238" s="68" t="str">
        <f ca="1">INDEX({"","_","-","="},IF(OR($D238 &gt;= AU$6, $E238 &lt; AT$6), 0, 1)+IF(OR($F238 &gt;= AU$6, $G238 &lt; AT$6), 0, 2)+1)</f>
        <v/>
      </c>
      <c r="AU238" s="68" t="str">
        <f ca="1">INDEX({"","_","-","="},IF(OR($D238 &gt;= AV$6, $E238 &lt; AU$6), 0, 1)+IF(OR($F238 &gt;= AV$6, $G238 &lt; AU$6), 0, 2)+1)</f>
        <v/>
      </c>
      <c r="AV238" s="68" t="str">
        <f ca="1">INDEX({"","_","-","="},IF(OR($D238 &gt;= AW$6, $E238 &lt; AV$6), 0, 1)+IF(OR($F238 &gt;= AW$6, $G238 &lt; AV$6), 0, 2)+1)</f>
        <v/>
      </c>
      <c r="AW238" s="68" t="str">
        <f ca="1">INDEX({"","_","-","="},IF(OR($D238 &gt;= AX$6, $E238 &lt; AW$6), 0, 1)+IF(OR($F238 &gt;= AX$6, $G238 &lt; AW$6), 0, 2)+1)</f>
        <v/>
      </c>
      <c r="AX238" s="68" t="str">
        <f ca="1">INDEX({"","_","-","="},IF(OR($D238 &gt;= AY$6, $E238 &lt; AX$6), 0, 1)+IF(OR($F238 &gt;= AY$6, $G238 &lt; AX$6), 0, 2)+1)</f>
        <v/>
      </c>
      <c r="AY238" s="68" t="str">
        <f ca="1">INDEX({"","_","-","="},IF(OR($D238 &gt;= AZ$6, $E238 &lt; AY$6), 0, 1)+IF(OR($F238 &gt;= AZ$6, $G238 &lt; AY$6), 0, 2)+1)</f>
        <v/>
      </c>
      <c r="AZ238" s="68" t="str">
        <f ca="1">INDEX({"","_","-","="},IF(OR($D238 &gt;= BA$6, $E238 &lt; AZ$6), 0, 1)+IF(OR($F238 &gt;= BA$6, $G238 &lt; AZ$6), 0, 2)+1)</f>
        <v/>
      </c>
      <c r="BA238" s="68" t="str">
        <f ca="1">INDEX({"","_","-","="},IF(OR($D238 &gt;= BB$6, $E238 &lt; BA$6), 0, 1)+IF(OR($F238 &gt;= BB$6, $G238 &lt; BA$6), 0, 2)+1)</f>
        <v/>
      </c>
      <c r="BB238" s="68" t="str">
        <f ca="1">INDEX({"","_","-","="},IF(OR($D238 &gt;= BC$6, $E238 &lt; BB$6), 0, 1)+IF(OR($F238 &gt;= BC$6, $G238 &lt; BB$6), 0, 2)+1)</f>
        <v/>
      </c>
      <c r="BC238" s="68" t="str">
        <f ca="1">INDEX({"","_","-","="},IF(OR($D238 &gt;= BD$6, $E238 &lt; BC$6), 0, 1)+IF(OR($F238 &gt;= BD$6, $G238 &lt; BC$6), 0, 2)+1)</f>
        <v/>
      </c>
      <c r="BD238" s="68" t="str">
        <f ca="1">INDEX({"","_","-","="},IF(OR($D238 &gt;= BE$6, $E238 &lt; BD$6), 0, 1)+IF(OR($F238 &gt;= BE$6, $G238 &lt; BD$6), 0, 2)+1)</f>
        <v/>
      </c>
      <c r="BE238" s="68" t="str">
        <f ca="1">INDEX({"","_","-","="},IF(OR($D238 &gt;= BF$6, $E238 &lt; BE$6), 0, 1)+IF(OR($F238 &gt;= BF$6, $G238 &lt; BE$6), 0, 2)+1)</f>
        <v/>
      </c>
      <c r="BF238" s="68" t="str">
        <f ca="1">INDEX({"","_","-","="},IF(OR($D238 &gt;= BG$6, $E238 &lt; BF$6), 0, 1)+IF(OR($F238 &gt;= BG$6, $G238 &lt; BF$6), 0, 2)+1)</f>
        <v/>
      </c>
      <c r="BG238" s="68" t="str">
        <f ca="1">INDEX({"","_","-","="},IF(OR($D238 &gt;= BH$6, $E238 &lt; BG$6), 0, 1)+IF(OR($F238 &gt;= BH$6, $G238 &lt; BG$6), 0, 2)+1)</f>
        <v/>
      </c>
      <c r="BH238" s="68" t="str">
        <f ca="1">INDEX({"","_","-","="},IF(OR($D238 &gt;= BI$6, $E238 &lt; BH$6), 0, 1)+IF(OR($F238 &gt;= BI$6, $G238 &lt; BH$6), 0, 2)+1)</f>
        <v/>
      </c>
      <c r="BI238" s="68" t="str">
        <f ca="1">INDEX({"","_","-","="},IF(OR($D238 &gt;= BJ$6, $E238 &lt; BI$6), 0, 1)+IF(OR($F238 &gt;= BJ$6, $G238 &lt; BI$6), 0, 2)+1)</f>
        <v/>
      </c>
      <c r="BJ238" s="68" t="str">
        <f ca="1">INDEX({"","_","-","="},IF(OR($D238 &gt;= BK$6, $E238 &lt; BJ$6), 0, 1)+IF(OR($F238 &gt;= BK$6, $G238 &lt; BJ$6), 0, 2)+1)</f>
        <v/>
      </c>
      <c r="BK238" s="68" t="str">
        <f ca="1">INDEX({"","_","-","="},IF(OR($D238 &gt;= BL$6, $E238 &lt; BK$6), 0, 1)+IF(OR($F238 &gt;= BL$6, $G238 &lt; BK$6), 0, 2)+1)</f>
        <v/>
      </c>
      <c r="BL238" s="68" t="str">
        <f ca="1">INDEX({"","_","-","="},IF(OR($D238 &gt;= BM$6, $E238 &lt; BL$6), 0, 1)+IF(OR($F238 &gt;= BM$6, $G238 &lt; BL$6), 0, 2)+1)</f>
        <v/>
      </c>
      <c r="BM238" s="68" t="str">
        <f ca="1">INDEX({"","_","-","="},IF(OR($D238 &gt;= BN$6, $E238 &lt; BM$6), 0, 1)+IF(OR($F238 &gt;= BN$6, $G238 &lt; BM$6), 0, 2)+1)</f>
        <v/>
      </c>
      <c r="BN238" s="68" t="str">
        <f ca="1">INDEX({"","_","-","="},IF(OR($D238 &gt;= BO$6, $E238 &lt; BN$6), 0, 1)+IF(OR($F238 &gt;= BO$6, $G238 &lt; BN$6), 0, 2)+1)</f>
        <v/>
      </c>
      <c r="BO238" s="68" t="str">
        <f ca="1">INDEX({"","_","-","="},IF(OR($D238 &gt;= BP$6, $E238 &lt; BO$6), 0, 1)+IF(OR($F238 &gt;= BP$6, $G238 &lt; BO$6), 0, 2)+1)</f>
        <v/>
      </c>
      <c r="BP238" s="68" t="str">
        <f ca="1">INDEX({"","_","-","="},IF(OR($D238 &gt;= BQ$6, $E238 &lt; BP$6), 0, 1)+IF(OR($F238 &gt;= BQ$6, $G238 &lt; BP$6), 0, 2)+1)</f>
        <v/>
      </c>
      <c r="BQ238" s="68" t="str">
        <f ca="1">INDEX({"","_","-","="},IF(OR($D238 &gt;= BR$6, $E238 &lt; BQ$6), 0, 1)+IF(OR($F238 &gt;= BR$6, $G238 &lt; BQ$6), 0, 2)+1)</f>
        <v/>
      </c>
      <c r="BR238" s="68" t="str">
        <f ca="1">INDEX({"","_","-","="},IF(OR($D238 &gt;= BS$6, $E238 &lt; BR$6), 0, 1)+IF(OR($F238 &gt;= BS$6, $G238 &lt; BR$6), 0, 2)+1)</f>
        <v/>
      </c>
      <c r="BS238" s="68" t="str">
        <f ca="1">INDEX({"","_","-","="},IF(OR($D238 &gt;= BT$6, $E238 &lt; BS$6), 0, 1)+IF(OR($F238 &gt;= BT$6, $G238 &lt; BS$6), 0, 2)+1)</f>
        <v/>
      </c>
      <c r="BT238" s="68" t="str">
        <f ca="1">INDEX({"","_","-","="},IF(OR($D238 &gt;= BU$6, $E238 &lt; BT$6), 0, 1)+IF(OR($F238 &gt;= BU$6, $G238 &lt; BT$6), 0, 2)+1)</f>
        <v/>
      </c>
      <c r="BU238" s="68" t="str">
        <f ca="1">INDEX({"","_","-","="},IF(OR($D238 &gt;= BV$6, $E238 &lt; BU$6), 0, 1)+IF(OR($F238 &gt;= BV$6, $G238 &lt; BU$6), 0, 2)+1)</f>
        <v/>
      </c>
      <c r="BV238" s="68" t="str">
        <f ca="1">INDEX({"","_","-","="},IF(OR($D238 &gt;= BW$6, $E238 &lt; BV$6), 0, 1)+IF(OR($F238 &gt;= BW$6, $G238 &lt; BV$6), 0, 2)+1)</f>
        <v/>
      </c>
      <c r="BW238" s="68" t="str">
        <f ca="1">INDEX({"","_","-","="},IF(OR($D238 &gt;= BX$6, $E238 &lt; BW$6), 0, 1)+IF(OR($F238 &gt;= BX$6, $G238 &lt; BW$6), 0, 2)+1)</f>
        <v/>
      </c>
      <c r="BX238" s="68" t="str">
        <f ca="1">INDEX({"","_","-","="},IF(OR($D238 &gt;= BY$6, $E238 &lt; BX$6), 0, 1)+IF(OR($F238 &gt;= BY$6, $G238 &lt; BX$6), 0, 2)+1)</f>
        <v/>
      </c>
      <c r="BY238" s="68" t="str">
        <f ca="1">INDEX({"","_","-","="},IF(OR($D238 &gt;= BZ$6, $E238 &lt; BY$6), 0, 1)+IF(OR($F238 &gt;= BZ$6, $G238 &lt; BY$6), 0, 2)+1)</f>
        <v/>
      </c>
      <c r="BZ238" s="68" t="str">
        <f ca="1">INDEX({"","_","-","="},IF(OR($D238 &gt;= CA$6, $E238 &lt; BZ$6), 0, 1)+IF(OR($F238 &gt;= CA$6, $G238 &lt; BZ$6), 0, 2)+1)</f>
        <v/>
      </c>
      <c r="CA238" s="68" t="str">
        <f ca="1">INDEX({"","_","-","="},IF(OR($D238 &gt;= CB$6, $E238 &lt; CA$6), 0, 1)+IF(OR($F238 &gt;= CB$6, $G238 &lt; CA$6), 0, 2)+1)</f>
        <v/>
      </c>
      <c r="CB238" s="68" t="str">
        <f ca="1">INDEX({"","_","-","="},IF(OR($D238 &gt;= CC$6, $E238 &lt; CB$6), 0, 1)+IF(OR($F238 &gt;= CC$6, $G238 &lt; CB$6), 0, 2)+1)</f>
        <v/>
      </c>
      <c r="CC238" s="68" t="str">
        <f ca="1">INDEX({"","_","-","="},IF(OR($D238 &gt;= CD$6, $E238 &lt; CC$6), 0, 1)+IF(OR($F238 &gt;= CD$6, $G238 &lt; CC$6), 0, 2)+1)</f>
        <v/>
      </c>
      <c r="CD238" s="68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IF('临-进度'!M234,'临-进度'!$A234,"")</f>
        <v/>
      </c>
      <c r="B239" s="8" t="str">
        <f ca="1">IF('临-进度'!M234,'临-进度'!$B234,"")</f>
        <v/>
      </c>
      <c r="C239" s="8" t="str">
        <f ca="1">IF('临-进度'!M234,'临-进度'!$E234,"")</f>
        <v/>
      </c>
      <c r="D239" s="40" t="str">
        <f ca="1">IF('临-进度'!$M234,'临-进度'!$I234,"")</f>
        <v/>
      </c>
      <c r="E239" s="40" t="str">
        <f ca="1">IF('临-进度'!$M234,'临-进度'!$AE234,"")</f>
        <v/>
      </c>
      <c r="F239" s="40" t="str">
        <f ca="1">IF('临-进度'!$M234,'临-进度'!$J234,"")</f>
        <v/>
      </c>
      <c r="G239" s="73" t="str">
        <f ca="1">IF('临-进度'!$M234,'临-进度'!$AF234,"")</f>
        <v/>
      </c>
      <c r="H239" s="68" t="str">
        <f ca="1">INDEX({"","_","-","="},IF(OR($D239 &gt;= I$6, $E239 &lt; H$6), 0, 1)+IF(OR($F239 &gt;= I$6, $G239 &lt; H$6), 0, 2)+1)</f>
        <v/>
      </c>
      <c r="I239" s="68" t="str">
        <f ca="1">INDEX({"","_","-","="},IF(OR($D239 &gt;= J$6, $E239 &lt; I$6), 0, 1)+IF(OR($F239 &gt;= J$6, $G239 &lt; I$6), 0, 2)+1)</f>
        <v/>
      </c>
      <c r="J239" s="68" t="str">
        <f ca="1">INDEX({"","_","-","="},IF(OR($D239 &gt;= K$6, $E239 &lt; J$6), 0, 1)+IF(OR($F239 &gt;= K$6, $G239 &lt; J$6), 0, 2)+1)</f>
        <v/>
      </c>
      <c r="K239" s="68" t="str">
        <f ca="1">INDEX({"","_","-","="},IF(OR($D239 &gt;= L$6, $E239 &lt; K$6), 0, 1)+IF(OR($F239 &gt;= L$6, $G239 &lt; K$6), 0, 2)+1)</f>
        <v/>
      </c>
      <c r="L239" s="68" t="str">
        <f ca="1">INDEX({"","_","-","="},IF(OR($D239 &gt;= M$6, $E239 &lt; L$6), 0, 1)+IF(OR($F239 &gt;= M$6, $G239 &lt; L$6), 0, 2)+1)</f>
        <v/>
      </c>
      <c r="M239" s="68" t="str">
        <f ca="1">INDEX({"","_","-","="},IF(OR($D239 &gt;= N$6, $E239 &lt; M$6), 0, 1)+IF(OR($F239 &gt;= N$6, $G239 &lt; M$6), 0, 2)+1)</f>
        <v/>
      </c>
      <c r="N239" s="68" t="str">
        <f ca="1">INDEX({"","_","-","="},IF(OR($D239 &gt;= O$6, $E239 &lt; N$6), 0, 1)+IF(OR($F239 &gt;= O$6, $G239 &lt; N$6), 0, 2)+1)</f>
        <v/>
      </c>
      <c r="O239" s="68" t="str">
        <f ca="1">INDEX({"","_","-","="},IF(OR($D239 &gt;= P$6, $E239 &lt; O$6), 0, 1)+IF(OR($F239 &gt;= P$6, $G239 &lt; O$6), 0, 2)+1)</f>
        <v/>
      </c>
      <c r="P239" s="68" t="str">
        <f ca="1">INDEX({"","_","-","="},IF(OR($D239 &gt;= Q$6, $E239 &lt; P$6), 0, 1)+IF(OR($F239 &gt;= Q$6, $G239 &lt; P$6), 0, 2)+1)</f>
        <v/>
      </c>
      <c r="Q239" s="68" t="str">
        <f ca="1">INDEX({"","_","-","="},IF(OR($D239 &gt;= R$6, $E239 &lt; Q$6), 0, 1)+IF(OR($F239 &gt;= R$6, $G239 &lt; Q$6), 0, 2)+1)</f>
        <v/>
      </c>
      <c r="R239" s="68" t="str">
        <f ca="1">INDEX({"","_","-","="},IF(OR($D239 &gt;= S$6, $E239 &lt; R$6), 0, 1)+IF(OR($F239 &gt;= S$6, $G239 &lt; R$6), 0, 2)+1)</f>
        <v/>
      </c>
      <c r="S239" s="68" t="str">
        <f ca="1">INDEX({"","_","-","="},IF(OR($D239 &gt;= T$6, $E239 &lt; S$6), 0, 1)+IF(OR($F239 &gt;= T$6, $G239 &lt; S$6), 0, 2)+1)</f>
        <v/>
      </c>
      <c r="T239" s="68" t="str">
        <f ca="1">INDEX({"","_","-","="},IF(OR($D239 &gt;= U$6, $E239 &lt; T$6), 0, 1)+IF(OR($F239 &gt;= U$6, $G239 &lt; T$6), 0, 2)+1)</f>
        <v/>
      </c>
      <c r="U239" s="68" t="str">
        <f ca="1">INDEX({"","_","-","="},IF(OR($D239 &gt;= V$6, $E239 &lt; U$6), 0, 1)+IF(OR($F239 &gt;= V$6, $G239 &lt; U$6), 0, 2)+1)</f>
        <v/>
      </c>
      <c r="V239" s="68" t="str">
        <f ca="1">INDEX({"","_","-","="},IF(OR($D239 &gt;= W$6, $E239 &lt; V$6), 0, 1)+IF(OR($F239 &gt;= W$6, $G239 &lt; V$6), 0, 2)+1)</f>
        <v/>
      </c>
      <c r="W239" s="68" t="str">
        <f ca="1">INDEX({"","_","-","="},IF(OR($D239 &gt;= X$6, $E239 &lt; W$6), 0, 1)+IF(OR($F239 &gt;= X$6, $G239 &lt; W$6), 0, 2)+1)</f>
        <v/>
      </c>
      <c r="X239" s="68" t="str">
        <f ca="1">INDEX({"","_","-","="},IF(OR($D239 &gt;= Y$6, $E239 &lt; X$6), 0, 1)+IF(OR($F239 &gt;= Y$6, $G239 &lt; X$6), 0, 2)+1)</f>
        <v/>
      </c>
      <c r="Y239" s="68" t="str">
        <f ca="1">INDEX({"","_","-","="},IF(OR($D239 &gt;= Z$6, $E239 &lt; Y$6), 0, 1)+IF(OR($F239 &gt;= Z$6, $G239 &lt; Y$6), 0, 2)+1)</f>
        <v/>
      </c>
      <c r="Z239" s="68" t="str">
        <f ca="1">INDEX({"","_","-","="},IF(OR($D239 &gt;= AA$6, $E239 &lt; Z$6), 0, 1)+IF(OR($F239 &gt;= AA$6, $G239 &lt; Z$6), 0, 2)+1)</f>
        <v/>
      </c>
      <c r="AA239" s="68" t="str">
        <f ca="1">INDEX({"","_","-","="},IF(OR($D239 &gt;= AB$6, $E239 &lt; AA$6), 0, 1)+IF(OR($F239 &gt;= AB$6, $G239 &lt; AA$6), 0, 2)+1)</f>
        <v/>
      </c>
      <c r="AB239" s="68" t="str">
        <f ca="1">INDEX({"","_","-","="},IF(OR($D239 &gt;= AC$6, $E239 &lt; AB$6), 0, 1)+IF(OR($F239 &gt;= AC$6, $G239 &lt; AB$6), 0, 2)+1)</f>
        <v/>
      </c>
      <c r="AC239" s="68" t="str">
        <f ca="1">INDEX({"","_","-","="},IF(OR($D239 &gt;= AD$6, $E239 &lt; AC$6), 0, 1)+IF(OR($F239 &gt;= AD$6, $G239 &lt; AC$6), 0, 2)+1)</f>
        <v/>
      </c>
      <c r="AD239" s="68" t="str">
        <f ca="1">INDEX({"","_","-","="},IF(OR($D239 &gt;= AE$6, $E239 &lt; AD$6), 0, 1)+IF(OR($F239 &gt;= AE$6, $G239 &lt; AD$6), 0, 2)+1)</f>
        <v/>
      </c>
      <c r="AE239" s="68" t="str">
        <f ca="1">INDEX({"","_","-","="},IF(OR($D239 &gt;= AF$6, $E239 &lt; AE$6), 0, 1)+IF(OR($F239 &gt;= AF$6, $G239 &lt; AE$6), 0, 2)+1)</f>
        <v/>
      </c>
      <c r="AF239" s="68" t="str">
        <f ca="1">INDEX({"","_","-","="},IF(OR($D239 &gt;= AG$6, $E239 &lt; AF$6), 0, 1)+IF(OR($F239 &gt;= AG$6, $G239 &lt; AF$6), 0, 2)+1)</f>
        <v/>
      </c>
      <c r="AG239" s="68" t="str">
        <f ca="1">INDEX({"","_","-","="},IF(OR($D239 &gt;= AH$6, $E239 &lt; AG$6), 0, 1)+IF(OR($F239 &gt;= AH$6, $G239 &lt; AG$6), 0, 2)+1)</f>
        <v/>
      </c>
      <c r="AH239" s="68" t="str">
        <f ca="1">INDEX({"","_","-","="},IF(OR($D239 &gt;= AI$6, $E239 &lt; AH$6), 0, 1)+IF(OR($F239 &gt;= AI$6, $G239 &lt; AH$6), 0, 2)+1)</f>
        <v/>
      </c>
      <c r="AI239" s="68" t="str">
        <f ca="1">INDEX({"","_","-","="},IF(OR($D239 &gt;= AJ$6, $E239 &lt; AI$6), 0, 1)+IF(OR($F239 &gt;= AJ$6, $G239 &lt; AI$6), 0, 2)+1)</f>
        <v/>
      </c>
      <c r="AJ239" s="68" t="str">
        <f ca="1">INDEX({"","_","-","="},IF(OR($D239 &gt;= AK$6, $E239 &lt; AJ$6), 0, 1)+IF(OR($F239 &gt;= AK$6, $G239 &lt; AJ$6), 0, 2)+1)</f>
        <v/>
      </c>
      <c r="AK239" s="68" t="str">
        <f ca="1">INDEX({"","_","-","="},IF(OR($D239 &gt;= AL$6, $E239 &lt; AK$6), 0, 1)+IF(OR($F239 &gt;= AL$6, $G239 &lt; AK$6), 0, 2)+1)</f>
        <v/>
      </c>
      <c r="AL239" s="68" t="str">
        <f ca="1">INDEX({"","_","-","="},IF(OR($D239 &gt;= AM$6, $E239 &lt; AL$6), 0, 1)+IF(OR($F239 &gt;= AM$6, $G239 &lt; AL$6), 0, 2)+1)</f>
        <v/>
      </c>
      <c r="AM239" s="68" t="str">
        <f ca="1">INDEX({"","_","-","="},IF(OR($D239 &gt;= AN$6, $E239 &lt; AM$6), 0, 1)+IF(OR($F239 &gt;= AN$6, $G239 &lt; AM$6), 0, 2)+1)</f>
        <v/>
      </c>
      <c r="AN239" s="68" t="str">
        <f ca="1">INDEX({"","_","-","="},IF(OR($D239 &gt;= AO$6, $E239 &lt; AN$6), 0, 1)+IF(OR($F239 &gt;= AO$6, $G239 &lt; AN$6), 0, 2)+1)</f>
        <v/>
      </c>
      <c r="AO239" s="68" t="str">
        <f ca="1">INDEX({"","_","-","="},IF(OR($D239 &gt;= AP$6, $E239 &lt; AO$6), 0, 1)+IF(OR($F239 &gt;= AP$6, $G239 &lt; AO$6), 0, 2)+1)</f>
        <v/>
      </c>
      <c r="AP239" s="68" t="str">
        <f ca="1">INDEX({"","_","-","="},IF(OR($D239 &gt;= AQ$6, $E239 &lt; AP$6), 0, 1)+IF(OR($F239 &gt;= AQ$6, $G239 &lt; AP$6), 0, 2)+1)</f>
        <v/>
      </c>
      <c r="AQ239" s="68" t="str">
        <f ca="1">INDEX({"","_","-","="},IF(OR($D239 &gt;= AR$6, $E239 &lt; AQ$6), 0, 1)+IF(OR($F239 &gt;= AR$6, $G239 &lt; AQ$6), 0, 2)+1)</f>
        <v/>
      </c>
      <c r="AR239" s="68" t="str">
        <f ca="1">INDEX({"","_","-","="},IF(OR($D239 &gt;= AS$6, $E239 &lt; AR$6), 0, 1)+IF(OR($F239 &gt;= AS$6, $G239 &lt; AR$6), 0, 2)+1)</f>
        <v/>
      </c>
      <c r="AS239" s="68" t="str">
        <f ca="1">INDEX({"","_","-","="},IF(OR($D239 &gt;= AT$6, $E239 &lt; AS$6), 0, 1)+IF(OR($F239 &gt;= AT$6, $G239 &lt; AS$6), 0, 2)+1)</f>
        <v/>
      </c>
      <c r="AT239" s="68" t="str">
        <f ca="1">INDEX({"","_","-","="},IF(OR($D239 &gt;= AU$6, $E239 &lt; AT$6), 0, 1)+IF(OR($F239 &gt;= AU$6, $G239 &lt; AT$6), 0, 2)+1)</f>
        <v/>
      </c>
      <c r="AU239" s="68" t="str">
        <f ca="1">INDEX({"","_","-","="},IF(OR($D239 &gt;= AV$6, $E239 &lt; AU$6), 0, 1)+IF(OR($F239 &gt;= AV$6, $G239 &lt; AU$6), 0, 2)+1)</f>
        <v/>
      </c>
      <c r="AV239" s="68" t="str">
        <f ca="1">INDEX({"","_","-","="},IF(OR($D239 &gt;= AW$6, $E239 &lt; AV$6), 0, 1)+IF(OR($F239 &gt;= AW$6, $G239 &lt; AV$6), 0, 2)+1)</f>
        <v/>
      </c>
      <c r="AW239" s="68" t="str">
        <f ca="1">INDEX({"","_","-","="},IF(OR($D239 &gt;= AX$6, $E239 &lt; AW$6), 0, 1)+IF(OR($F239 &gt;= AX$6, $G239 &lt; AW$6), 0, 2)+1)</f>
        <v/>
      </c>
      <c r="AX239" s="68" t="str">
        <f ca="1">INDEX({"","_","-","="},IF(OR($D239 &gt;= AY$6, $E239 &lt; AX$6), 0, 1)+IF(OR($F239 &gt;= AY$6, $G239 &lt; AX$6), 0, 2)+1)</f>
        <v/>
      </c>
      <c r="AY239" s="68" t="str">
        <f ca="1">INDEX({"","_","-","="},IF(OR($D239 &gt;= AZ$6, $E239 &lt; AY$6), 0, 1)+IF(OR($F239 &gt;= AZ$6, $G239 &lt; AY$6), 0, 2)+1)</f>
        <v/>
      </c>
      <c r="AZ239" s="68" t="str">
        <f ca="1">INDEX({"","_","-","="},IF(OR($D239 &gt;= BA$6, $E239 &lt; AZ$6), 0, 1)+IF(OR($F239 &gt;= BA$6, $G239 &lt; AZ$6), 0, 2)+1)</f>
        <v/>
      </c>
      <c r="BA239" s="68" t="str">
        <f ca="1">INDEX({"","_","-","="},IF(OR($D239 &gt;= BB$6, $E239 &lt; BA$6), 0, 1)+IF(OR($F239 &gt;= BB$6, $G239 &lt; BA$6), 0, 2)+1)</f>
        <v/>
      </c>
      <c r="BB239" s="68" t="str">
        <f ca="1">INDEX({"","_","-","="},IF(OR($D239 &gt;= BC$6, $E239 &lt; BB$6), 0, 1)+IF(OR($F239 &gt;= BC$6, $G239 &lt; BB$6), 0, 2)+1)</f>
        <v/>
      </c>
      <c r="BC239" s="68" t="str">
        <f ca="1">INDEX({"","_","-","="},IF(OR($D239 &gt;= BD$6, $E239 &lt; BC$6), 0, 1)+IF(OR($F239 &gt;= BD$6, $G239 &lt; BC$6), 0, 2)+1)</f>
        <v/>
      </c>
      <c r="BD239" s="68" t="str">
        <f ca="1">INDEX({"","_","-","="},IF(OR($D239 &gt;= BE$6, $E239 &lt; BD$6), 0, 1)+IF(OR($F239 &gt;= BE$6, $G239 &lt; BD$6), 0, 2)+1)</f>
        <v/>
      </c>
      <c r="BE239" s="68" t="str">
        <f ca="1">INDEX({"","_","-","="},IF(OR($D239 &gt;= BF$6, $E239 &lt; BE$6), 0, 1)+IF(OR($F239 &gt;= BF$6, $G239 &lt; BE$6), 0, 2)+1)</f>
        <v/>
      </c>
      <c r="BF239" s="68" t="str">
        <f ca="1">INDEX({"","_","-","="},IF(OR($D239 &gt;= BG$6, $E239 &lt; BF$6), 0, 1)+IF(OR($F239 &gt;= BG$6, $G239 &lt; BF$6), 0, 2)+1)</f>
        <v/>
      </c>
      <c r="BG239" s="68" t="str">
        <f ca="1">INDEX({"","_","-","="},IF(OR($D239 &gt;= BH$6, $E239 &lt; BG$6), 0, 1)+IF(OR($F239 &gt;= BH$6, $G239 &lt; BG$6), 0, 2)+1)</f>
        <v/>
      </c>
      <c r="BH239" s="68" t="str">
        <f ca="1">INDEX({"","_","-","="},IF(OR($D239 &gt;= BI$6, $E239 &lt; BH$6), 0, 1)+IF(OR($F239 &gt;= BI$6, $G239 &lt; BH$6), 0, 2)+1)</f>
        <v/>
      </c>
      <c r="BI239" s="68" t="str">
        <f ca="1">INDEX({"","_","-","="},IF(OR($D239 &gt;= BJ$6, $E239 &lt; BI$6), 0, 1)+IF(OR($F239 &gt;= BJ$6, $G239 &lt; BI$6), 0, 2)+1)</f>
        <v/>
      </c>
      <c r="BJ239" s="68" t="str">
        <f ca="1">INDEX({"","_","-","="},IF(OR($D239 &gt;= BK$6, $E239 &lt; BJ$6), 0, 1)+IF(OR($F239 &gt;= BK$6, $G239 &lt; BJ$6), 0, 2)+1)</f>
        <v/>
      </c>
      <c r="BK239" s="68" t="str">
        <f ca="1">INDEX({"","_","-","="},IF(OR($D239 &gt;= BL$6, $E239 &lt; BK$6), 0, 1)+IF(OR($F239 &gt;= BL$6, $G239 &lt; BK$6), 0, 2)+1)</f>
        <v/>
      </c>
      <c r="BL239" s="68" t="str">
        <f ca="1">INDEX({"","_","-","="},IF(OR($D239 &gt;= BM$6, $E239 &lt; BL$6), 0, 1)+IF(OR($F239 &gt;= BM$6, $G239 &lt; BL$6), 0, 2)+1)</f>
        <v/>
      </c>
      <c r="BM239" s="68" t="str">
        <f ca="1">INDEX({"","_","-","="},IF(OR($D239 &gt;= BN$6, $E239 &lt; BM$6), 0, 1)+IF(OR($F239 &gt;= BN$6, $G239 &lt; BM$6), 0, 2)+1)</f>
        <v/>
      </c>
      <c r="BN239" s="68" t="str">
        <f ca="1">INDEX({"","_","-","="},IF(OR($D239 &gt;= BO$6, $E239 &lt; BN$6), 0, 1)+IF(OR($F239 &gt;= BO$6, $G239 &lt; BN$6), 0, 2)+1)</f>
        <v/>
      </c>
      <c r="BO239" s="68" t="str">
        <f ca="1">INDEX({"","_","-","="},IF(OR($D239 &gt;= BP$6, $E239 &lt; BO$6), 0, 1)+IF(OR($F239 &gt;= BP$6, $G239 &lt; BO$6), 0, 2)+1)</f>
        <v/>
      </c>
      <c r="BP239" s="68" t="str">
        <f ca="1">INDEX({"","_","-","="},IF(OR($D239 &gt;= BQ$6, $E239 &lt; BP$6), 0, 1)+IF(OR($F239 &gt;= BQ$6, $G239 &lt; BP$6), 0, 2)+1)</f>
        <v/>
      </c>
      <c r="BQ239" s="68" t="str">
        <f ca="1">INDEX({"","_","-","="},IF(OR($D239 &gt;= BR$6, $E239 &lt; BQ$6), 0, 1)+IF(OR($F239 &gt;= BR$6, $G239 &lt; BQ$6), 0, 2)+1)</f>
        <v/>
      </c>
      <c r="BR239" s="68" t="str">
        <f ca="1">INDEX({"","_","-","="},IF(OR($D239 &gt;= BS$6, $E239 &lt; BR$6), 0, 1)+IF(OR($F239 &gt;= BS$6, $G239 &lt; BR$6), 0, 2)+1)</f>
        <v/>
      </c>
      <c r="BS239" s="68" t="str">
        <f ca="1">INDEX({"","_","-","="},IF(OR($D239 &gt;= BT$6, $E239 &lt; BS$6), 0, 1)+IF(OR($F239 &gt;= BT$6, $G239 &lt; BS$6), 0, 2)+1)</f>
        <v/>
      </c>
      <c r="BT239" s="68" t="str">
        <f ca="1">INDEX({"","_","-","="},IF(OR($D239 &gt;= BU$6, $E239 &lt; BT$6), 0, 1)+IF(OR($F239 &gt;= BU$6, $G239 &lt; BT$6), 0, 2)+1)</f>
        <v/>
      </c>
      <c r="BU239" s="68" t="str">
        <f ca="1">INDEX({"","_","-","="},IF(OR($D239 &gt;= BV$6, $E239 &lt; BU$6), 0, 1)+IF(OR($F239 &gt;= BV$6, $G239 &lt; BU$6), 0, 2)+1)</f>
        <v/>
      </c>
      <c r="BV239" s="68" t="str">
        <f ca="1">INDEX({"","_","-","="},IF(OR($D239 &gt;= BW$6, $E239 &lt; BV$6), 0, 1)+IF(OR($F239 &gt;= BW$6, $G239 &lt; BV$6), 0, 2)+1)</f>
        <v/>
      </c>
      <c r="BW239" s="68" t="str">
        <f ca="1">INDEX({"","_","-","="},IF(OR($D239 &gt;= BX$6, $E239 &lt; BW$6), 0, 1)+IF(OR($F239 &gt;= BX$6, $G239 &lt; BW$6), 0, 2)+1)</f>
        <v/>
      </c>
      <c r="BX239" s="68" t="str">
        <f ca="1">INDEX({"","_","-","="},IF(OR($D239 &gt;= BY$6, $E239 &lt; BX$6), 0, 1)+IF(OR($F239 &gt;= BY$6, $G239 &lt; BX$6), 0, 2)+1)</f>
        <v/>
      </c>
      <c r="BY239" s="68" t="str">
        <f ca="1">INDEX({"","_","-","="},IF(OR($D239 &gt;= BZ$6, $E239 &lt; BY$6), 0, 1)+IF(OR($F239 &gt;= BZ$6, $G239 &lt; BY$6), 0, 2)+1)</f>
        <v/>
      </c>
      <c r="BZ239" s="68" t="str">
        <f ca="1">INDEX({"","_","-","="},IF(OR($D239 &gt;= CA$6, $E239 &lt; BZ$6), 0, 1)+IF(OR($F239 &gt;= CA$6, $G239 &lt; BZ$6), 0, 2)+1)</f>
        <v/>
      </c>
      <c r="CA239" s="68" t="str">
        <f ca="1">INDEX({"","_","-","="},IF(OR($D239 &gt;= CB$6, $E239 &lt; CA$6), 0, 1)+IF(OR($F239 &gt;= CB$6, $G239 &lt; CA$6), 0, 2)+1)</f>
        <v/>
      </c>
      <c r="CB239" s="68" t="str">
        <f ca="1">INDEX({"","_","-","="},IF(OR($D239 &gt;= CC$6, $E239 &lt; CB$6), 0, 1)+IF(OR($F239 &gt;= CC$6, $G239 &lt; CB$6), 0, 2)+1)</f>
        <v/>
      </c>
      <c r="CC239" s="68" t="str">
        <f ca="1">INDEX({"","_","-","="},IF(OR($D239 &gt;= CD$6, $E239 &lt; CC$6), 0, 1)+IF(OR($F239 &gt;= CD$6, $G239 &lt; CC$6), 0, 2)+1)</f>
        <v/>
      </c>
      <c r="CD239" s="68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IF('临-进度'!M235,'临-进度'!$A235,"")</f>
        <v/>
      </c>
      <c r="B240" s="8" t="str">
        <f ca="1">IF('临-进度'!M235,'临-进度'!$B235,"")</f>
        <v/>
      </c>
      <c r="C240" s="8" t="str">
        <f ca="1">IF('临-进度'!M235,'临-进度'!$E235,"")</f>
        <v/>
      </c>
      <c r="D240" s="40" t="str">
        <f ca="1">IF('临-进度'!$M235,'临-进度'!$I235,"")</f>
        <v/>
      </c>
      <c r="E240" s="40" t="str">
        <f ca="1">IF('临-进度'!$M235,'临-进度'!$AE235,"")</f>
        <v/>
      </c>
      <c r="F240" s="40" t="str">
        <f ca="1">IF('临-进度'!$M235,'临-进度'!$J235,"")</f>
        <v/>
      </c>
      <c r="G240" s="73" t="str">
        <f ca="1">IF('临-进度'!$M235,'临-进度'!$AF235,"")</f>
        <v/>
      </c>
      <c r="H240" s="68" t="str">
        <f ca="1">INDEX({"","_","-","="},IF(OR($D240 &gt;= I$6, $E240 &lt; H$6), 0, 1)+IF(OR($F240 &gt;= I$6, $G240 &lt; H$6), 0, 2)+1)</f>
        <v/>
      </c>
      <c r="I240" s="68" t="str">
        <f ca="1">INDEX({"","_","-","="},IF(OR($D240 &gt;= J$6, $E240 &lt; I$6), 0, 1)+IF(OR($F240 &gt;= J$6, $G240 &lt; I$6), 0, 2)+1)</f>
        <v/>
      </c>
      <c r="J240" s="68" t="str">
        <f ca="1">INDEX({"","_","-","="},IF(OR($D240 &gt;= K$6, $E240 &lt; J$6), 0, 1)+IF(OR($F240 &gt;= K$6, $G240 &lt; J$6), 0, 2)+1)</f>
        <v/>
      </c>
      <c r="K240" s="68" t="str">
        <f ca="1">INDEX({"","_","-","="},IF(OR($D240 &gt;= L$6, $E240 &lt; K$6), 0, 1)+IF(OR($F240 &gt;= L$6, $G240 &lt; K$6), 0, 2)+1)</f>
        <v/>
      </c>
      <c r="L240" s="68" t="str">
        <f ca="1">INDEX({"","_","-","="},IF(OR($D240 &gt;= M$6, $E240 &lt; L$6), 0, 1)+IF(OR($F240 &gt;= M$6, $G240 &lt; L$6), 0, 2)+1)</f>
        <v/>
      </c>
      <c r="M240" s="68" t="str">
        <f ca="1">INDEX({"","_","-","="},IF(OR($D240 &gt;= N$6, $E240 &lt; M$6), 0, 1)+IF(OR($F240 &gt;= N$6, $G240 &lt; M$6), 0, 2)+1)</f>
        <v/>
      </c>
      <c r="N240" s="68" t="str">
        <f ca="1">INDEX({"","_","-","="},IF(OR($D240 &gt;= O$6, $E240 &lt; N$6), 0, 1)+IF(OR($F240 &gt;= O$6, $G240 &lt; N$6), 0, 2)+1)</f>
        <v/>
      </c>
      <c r="O240" s="68" t="str">
        <f ca="1">INDEX({"","_","-","="},IF(OR($D240 &gt;= P$6, $E240 &lt; O$6), 0, 1)+IF(OR($F240 &gt;= P$6, $G240 &lt; O$6), 0, 2)+1)</f>
        <v/>
      </c>
      <c r="P240" s="68" t="str">
        <f ca="1">INDEX({"","_","-","="},IF(OR($D240 &gt;= Q$6, $E240 &lt; P$6), 0, 1)+IF(OR($F240 &gt;= Q$6, $G240 &lt; P$6), 0, 2)+1)</f>
        <v/>
      </c>
      <c r="Q240" s="68" t="str">
        <f ca="1">INDEX({"","_","-","="},IF(OR($D240 &gt;= R$6, $E240 &lt; Q$6), 0, 1)+IF(OR($F240 &gt;= R$6, $G240 &lt; Q$6), 0, 2)+1)</f>
        <v/>
      </c>
      <c r="R240" s="68" t="str">
        <f ca="1">INDEX({"","_","-","="},IF(OR($D240 &gt;= S$6, $E240 &lt; R$6), 0, 1)+IF(OR($F240 &gt;= S$6, $G240 &lt; R$6), 0, 2)+1)</f>
        <v/>
      </c>
      <c r="S240" s="68" t="str">
        <f ca="1">INDEX({"","_","-","="},IF(OR($D240 &gt;= T$6, $E240 &lt; S$6), 0, 1)+IF(OR($F240 &gt;= T$6, $G240 &lt; S$6), 0, 2)+1)</f>
        <v/>
      </c>
      <c r="T240" s="68" t="str">
        <f ca="1">INDEX({"","_","-","="},IF(OR($D240 &gt;= U$6, $E240 &lt; T$6), 0, 1)+IF(OR($F240 &gt;= U$6, $G240 &lt; T$6), 0, 2)+1)</f>
        <v/>
      </c>
      <c r="U240" s="68" t="str">
        <f ca="1">INDEX({"","_","-","="},IF(OR($D240 &gt;= V$6, $E240 &lt; U$6), 0, 1)+IF(OR($F240 &gt;= V$6, $G240 &lt; U$6), 0, 2)+1)</f>
        <v/>
      </c>
      <c r="V240" s="68" t="str">
        <f ca="1">INDEX({"","_","-","="},IF(OR($D240 &gt;= W$6, $E240 &lt; V$6), 0, 1)+IF(OR($F240 &gt;= W$6, $G240 &lt; V$6), 0, 2)+1)</f>
        <v/>
      </c>
      <c r="W240" s="68" t="str">
        <f ca="1">INDEX({"","_","-","="},IF(OR($D240 &gt;= X$6, $E240 &lt; W$6), 0, 1)+IF(OR($F240 &gt;= X$6, $G240 &lt; W$6), 0, 2)+1)</f>
        <v/>
      </c>
      <c r="X240" s="68" t="str">
        <f ca="1">INDEX({"","_","-","="},IF(OR($D240 &gt;= Y$6, $E240 &lt; X$6), 0, 1)+IF(OR($F240 &gt;= Y$6, $G240 &lt; X$6), 0, 2)+1)</f>
        <v/>
      </c>
      <c r="Y240" s="68" t="str">
        <f ca="1">INDEX({"","_","-","="},IF(OR($D240 &gt;= Z$6, $E240 &lt; Y$6), 0, 1)+IF(OR($F240 &gt;= Z$6, $G240 &lt; Y$6), 0, 2)+1)</f>
        <v/>
      </c>
      <c r="Z240" s="68" t="str">
        <f ca="1">INDEX({"","_","-","="},IF(OR($D240 &gt;= AA$6, $E240 &lt; Z$6), 0, 1)+IF(OR($F240 &gt;= AA$6, $G240 &lt; Z$6), 0, 2)+1)</f>
        <v/>
      </c>
      <c r="AA240" s="68" t="str">
        <f ca="1">INDEX({"","_","-","="},IF(OR($D240 &gt;= AB$6, $E240 &lt; AA$6), 0, 1)+IF(OR($F240 &gt;= AB$6, $G240 &lt; AA$6), 0, 2)+1)</f>
        <v/>
      </c>
      <c r="AB240" s="68" t="str">
        <f ca="1">INDEX({"","_","-","="},IF(OR($D240 &gt;= AC$6, $E240 &lt; AB$6), 0, 1)+IF(OR($F240 &gt;= AC$6, $G240 &lt; AB$6), 0, 2)+1)</f>
        <v/>
      </c>
      <c r="AC240" s="68" t="str">
        <f ca="1">INDEX({"","_","-","="},IF(OR($D240 &gt;= AD$6, $E240 &lt; AC$6), 0, 1)+IF(OR($F240 &gt;= AD$6, $G240 &lt; AC$6), 0, 2)+1)</f>
        <v/>
      </c>
      <c r="AD240" s="68" t="str">
        <f ca="1">INDEX({"","_","-","="},IF(OR($D240 &gt;= AE$6, $E240 &lt; AD$6), 0, 1)+IF(OR($F240 &gt;= AE$6, $G240 &lt; AD$6), 0, 2)+1)</f>
        <v/>
      </c>
      <c r="AE240" s="68" t="str">
        <f ca="1">INDEX({"","_","-","="},IF(OR($D240 &gt;= AF$6, $E240 &lt; AE$6), 0, 1)+IF(OR($F240 &gt;= AF$6, $G240 &lt; AE$6), 0, 2)+1)</f>
        <v/>
      </c>
      <c r="AF240" s="68" t="str">
        <f ca="1">INDEX({"","_","-","="},IF(OR($D240 &gt;= AG$6, $E240 &lt; AF$6), 0, 1)+IF(OR($F240 &gt;= AG$6, $G240 &lt; AF$6), 0, 2)+1)</f>
        <v/>
      </c>
      <c r="AG240" s="68" t="str">
        <f ca="1">INDEX({"","_","-","="},IF(OR($D240 &gt;= AH$6, $E240 &lt; AG$6), 0, 1)+IF(OR($F240 &gt;= AH$6, $G240 &lt; AG$6), 0, 2)+1)</f>
        <v/>
      </c>
      <c r="AH240" s="68" t="str">
        <f ca="1">INDEX({"","_","-","="},IF(OR($D240 &gt;= AI$6, $E240 &lt; AH$6), 0, 1)+IF(OR($F240 &gt;= AI$6, $G240 &lt; AH$6), 0, 2)+1)</f>
        <v/>
      </c>
      <c r="AI240" s="68" t="str">
        <f ca="1">INDEX({"","_","-","="},IF(OR($D240 &gt;= AJ$6, $E240 &lt; AI$6), 0, 1)+IF(OR($F240 &gt;= AJ$6, $G240 &lt; AI$6), 0, 2)+1)</f>
        <v/>
      </c>
      <c r="AJ240" s="68" t="str">
        <f ca="1">INDEX({"","_","-","="},IF(OR($D240 &gt;= AK$6, $E240 &lt; AJ$6), 0, 1)+IF(OR($F240 &gt;= AK$6, $G240 &lt; AJ$6), 0, 2)+1)</f>
        <v/>
      </c>
      <c r="AK240" s="68" t="str">
        <f ca="1">INDEX({"","_","-","="},IF(OR($D240 &gt;= AL$6, $E240 &lt; AK$6), 0, 1)+IF(OR($F240 &gt;= AL$6, $G240 &lt; AK$6), 0, 2)+1)</f>
        <v/>
      </c>
      <c r="AL240" s="68" t="str">
        <f ca="1">INDEX({"","_","-","="},IF(OR($D240 &gt;= AM$6, $E240 &lt; AL$6), 0, 1)+IF(OR($F240 &gt;= AM$6, $G240 &lt; AL$6), 0, 2)+1)</f>
        <v/>
      </c>
      <c r="AM240" s="68" t="str">
        <f ca="1">INDEX({"","_","-","="},IF(OR($D240 &gt;= AN$6, $E240 &lt; AM$6), 0, 1)+IF(OR($F240 &gt;= AN$6, $G240 &lt; AM$6), 0, 2)+1)</f>
        <v/>
      </c>
      <c r="AN240" s="68" t="str">
        <f ca="1">INDEX({"","_","-","="},IF(OR($D240 &gt;= AO$6, $E240 &lt; AN$6), 0, 1)+IF(OR($F240 &gt;= AO$6, $G240 &lt; AN$6), 0, 2)+1)</f>
        <v/>
      </c>
      <c r="AO240" s="68" t="str">
        <f ca="1">INDEX({"","_","-","="},IF(OR($D240 &gt;= AP$6, $E240 &lt; AO$6), 0, 1)+IF(OR($F240 &gt;= AP$6, $G240 &lt; AO$6), 0, 2)+1)</f>
        <v/>
      </c>
      <c r="AP240" s="68" t="str">
        <f ca="1">INDEX({"","_","-","="},IF(OR($D240 &gt;= AQ$6, $E240 &lt; AP$6), 0, 1)+IF(OR($F240 &gt;= AQ$6, $G240 &lt; AP$6), 0, 2)+1)</f>
        <v/>
      </c>
      <c r="AQ240" s="68" t="str">
        <f ca="1">INDEX({"","_","-","="},IF(OR($D240 &gt;= AR$6, $E240 &lt; AQ$6), 0, 1)+IF(OR($F240 &gt;= AR$6, $G240 &lt; AQ$6), 0, 2)+1)</f>
        <v/>
      </c>
      <c r="AR240" s="68" t="str">
        <f ca="1">INDEX({"","_","-","="},IF(OR($D240 &gt;= AS$6, $E240 &lt; AR$6), 0, 1)+IF(OR($F240 &gt;= AS$6, $G240 &lt; AR$6), 0, 2)+1)</f>
        <v/>
      </c>
      <c r="AS240" s="68" t="str">
        <f ca="1">INDEX({"","_","-","="},IF(OR($D240 &gt;= AT$6, $E240 &lt; AS$6), 0, 1)+IF(OR($F240 &gt;= AT$6, $G240 &lt; AS$6), 0, 2)+1)</f>
        <v/>
      </c>
      <c r="AT240" s="68" t="str">
        <f ca="1">INDEX({"","_","-","="},IF(OR($D240 &gt;= AU$6, $E240 &lt; AT$6), 0, 1)+IF(OR($F240 &gt;= AU$6, $G240 &lt; AT$6), 0, 2)+1)</f>
        <v/>
      </c>
      <c r="AU240" s="68" t="str">
        <f ca="1">INDEX({"","_","-","="},IF(OR($D240 &gt;= AV$6, $E240 &lt; AU$6), 0, 1)+IF(OR($F240 &gt;= AV$6, $G240 &lt; AU$6), 0, 2)+1)</f>
        <v/>
      </c>
      <c r="AV240" s="68" t="str">
        <f ca="1">INDEX({"","_","-","="},IF(OR($D240 &gt;= AW$6, $E240 &lt; AV$6), 0, 1)+IF(OR($F240 &gt;= AW$6, $G240 &lt; AV$6), 0, 2)+1)</f>
        <v/>
      </c>
      <c r="AW240" s="68" t="str">
        <f ca="1">INDEX({"","_","-","="},IF(OR($D240 &gt;= AX$6, $E240 &lt; AW$6), 0, 1)+IF(OR($F240 &gt;= AX$6, $G240 &lt; AW$6), 0, 2)+1)</f>
        <v/>
      </c>
      <c r="AX240" s="68" t="str">
        <f ca="1">INDEX({"","_","-","="},IF(OR($D240 &gt;= AY$6, $E240 &lt; AX$6), 0, 1)+IF(OR($F240 &gt;= AY$6, $G240 &lt; AX$6), 0, 2)+1)</f>
        <v/>
      </c>
      <c r="AY240" s="68" t="str">
        <f ca="1">INDEX({"","_","-","="},IF(OR($D240 &gt;= AZ$6, $E240 &lt; AY$6), 0, 1)+IF(OR($F240 &gt;= AZ$6, $G240 &lt; AY$6), 0, 2)+1)</f>
        <v/>
      </c>
      <c r="AZ240" s="68" t="str">
        <f ca="1">INDEX({"","_","-","="},IF(OR($D240 &gt;= BA$6, $E240 &lt; AZ$6), 0, 1)+IF(OR($F240 &gt;= BA$6, $G240 &lt; AZ$6), 0, 2)+1)</f>
        <v/>
      </c>
      <c r="BA240" s="68" t="str">
        <f ca="1">INDEX({"","_","-","="},IF(OR($D240 &gt;= BB$6, $E240 &lt; BA$6), 0, 1)+IF(OR($F240 &gt;= BB$6, $G240 &lt; BA$6), 0, 2)+1)</f>
        <v/>
      </c>
      <c r="BB240" s="68" t="str">
        <f ca="1">INDEX({"","_","-","="},IF(OR($D240 &gt;= BC$6, $E240 &lt; BB$6), 0, 1)+IF(OR($F240 &gt;= BC$6, $G240 &lt; BB$6), 0, 2)+1)</f>
        <v/>
      </c>
      <c r="BC240" s="68" t="str">
        <f ca="1">INDEX({"","_","-","="},IF(OR($D240 &gt;= BD$6, $E240 &lt; BC$6), 0, 1)+IF(OR($F240 &gt;= BD$6, $G240 &lt; BC$6), 0, 2)+1)</f>
        <v/>
      </c>
      <c r="BD240" s="68" t="str">
        <f ca="1">INDEX({"","_","-","="},IF(OR($D240 &gt;= BE$6, $E240 &lt; BD$6), 0, 1)+IF(OR($F240 &gt;= BE$6, $G240 &lt; BD$6), 0, 2)+1)</f>
        <v/>
      </c>
      <c r="BE240" s="68" t="str">
        <f ca="1">INDEX({"","_","-","="},IF(OR($D240 &gt;= BF$6, $E240 &lt; BE$6), 0, 1)+IF(OR($F240 &gt;= BF$6, $G240 &lt; BE$6), 0, 2)+1)</f>
        <v/>
      </c>
      <c r="BF240" s="68" t="str">
        <f ca="1">INDEX({"","_","-","="},IF(OR($D240 &gt;= BG$6, $E240 &lt; BF$6), 0, 1)+IF(OR($F240 &gt;= BG$6, $G240 &lt; BF$6), 0, 2)+1)</f>
        <v/>
      </c>
      <c r="BG240" s="68" t="str">
        <f ca="1">INDEX({"","_","-","="},IF(OR($D240 &gt;= BH$6, $E240 &lt; BG$6), 0, 1)+IF(OR($F240 &gt;= BH$6, $G240 &lt; BG$6), 0, 2)+1)</f>
        <v/>
      </c>
      <c r="BH240" s="68" t="str">
        <f ca="1">INDEX({"","_","-","="},IF(OR($D240 &gt;= BI$6, $E240 &lt; BH$6), 0, 1)+IF(OR($F240 &gt;= BI$6, $G240 &lt; BH$6), 0, 2)+1)</f>
        <v/>
      </c>
      <c r="BI240" s="68" t="str">
        <f ca="1">INDEX({"","_","-","="},IF(OR($D240 &gt;= BJ$6, $E240 &lt; BI$6), 0, 1)+IF(OR($F240 &gt;= BJ$6, $G240 &lt; BI$6), 0, 2)+1)</f>
        <v/>
      </c>
      <c r="BJ240" s="68" t="str">
        <f ca="1">INDEX({"","_","-","="},IF(OR($D240 &gt;= BK$6, $E240 &lt; BJ$6), 0, 1)+IF(OR($F240 &gt;= BK$6, $G240 &lt; BJ$6), 0, 2)+1)</f>
        <v/>
      </c>
      <c r="BK240" s="68" t="str">
        <f ca="1">INDEX({"","_","-","="},IF(OR($D240 &gt;= BL$6, $E240 &lt; BK$6), 0, 1)+IF(OR($F240 &gt;= BL$6, $G240 &lt; BK$6), 0, 2)+1)</f>
        <v/>
      </c>
      <c r="BL240" s="68" t="str">
        <f ca="1">INDEX({"","_","-","="},IF(OR($D240 &gt;= BM$6, $E240 &lt; BL$6), 0, 1)+IF(OR($F240 &gt;= BM$6, $G240 &lt; BL$6), 0, 2)+1)</f>
        <v/>
      </c>
      <c r="BM240" s="68" t="str">
        <f ca="1">INDEX({"","_","-","="},IF(OR($D240 &gt;= BN$6, $E240 &lt; BM$6), 0, 1)+IF(OR($F240 &gt;= BN$6, $G240 &lt; BM$6), 0, 2)+1)</f>
        <v/>
      </c>
      <c r="BN240" s="68" t="str">
        <f ca="1">INDEX({"","_","-","="},IF(OR($D240 &gt;= BO$6, $E240 &lt; BN$6), 0, 1)+IF(OR($F240 &gt;= BO$6, $G240 &lt; BN$6), 0, 2)+1)</f>
        <v/>
      </c>
      <c r="BO240" s="68" t="str">
        <f ca="1">INDEX({"","_","-","="},IF(OR($D240 &gt;= BP$6, $E240 &lt; BO$6), 0, 1)+IF(OR($F240 &gt;= BP$6, $G240 &lt; BO$6), 0, 2)+1)</f>
        <v/>
      </c>
      <c r="BP240" s="68" t="str">
        <f ca="1">INDEX({"","_","-","="},IF(OR($D240 &gt;= BQ$6, $E240 &lt; BP$6), 0, 1)+IF(OR($F240 &gt;= BQ$6, $G240 &lt; BP$6), 0, 2)+1)</f>
        <v/>
      </c>
      <c r="BQ240" s="68" t="str">
        <f ca="1">INDEX({"","_","-","="},IF(OR($D240 &gt;= BR$6, $E240 &lt; BQ$6), 0, 1)+IF(OR($F240 &gt;= BR$6, $G240 &lt; BQ$6), 0, 2)+1)</f>
        <v/>
      </c>
      <c r="BR240" s="68" t="str">
        <f ca="1">INDEX({"","_","-","="},IF(OR($D240 &gt;= BS$6, $E240 &lt; BR$6), 0, 1)+IF(OR($F240 &gt;= BS$6, $G240 &lt; BR$6), 0, 2)+1)</f>
        <v/>
      </c>
      <c r="BS240" s="68" t="str">
        <f ca="1">INDEX({"","_","-","="},IF(OR($D240 &gt;= BT$6, $E240 &lt; BS$6), 0, 1)+IF(OR($F240 &gt;= BT$6, $G240 &lt; BS$6), 0, 2)+1)</f>
        <v/>
      </c>
      <c r="BT240" s="68" t="str">
        <f ca="1">INDEX({"","_","-","="},IF(OR($D240 &gt;= BU$6, $E240 &lt; BT$6), 0, 1)+IF(OR($F240 &gt;= BU$6, $G240 &lt; BT$6), 0, 2)+1)</f>
        <v/>
      </c>
      <c r="BU240" s="68" t="str">
        <f ca="1">INDEX({"","_","-","="},IF(OR($D240 &gt;= BV$6, $E240 &lt; BU$6), 0, 1)+IF(OR($F240 &gt;= BV$6, $G240 &lt; BU$6), 0, 2)+1)</f>
        <v/>
      </c>
      <c r="BV240" s="68" t="str">
        <f ca="1">INDEX({"","_","-","="},IF(OR($D240 &gt;= BW$6, $E240 &lt; BV$6), 0, 1)+IF(OR($F240 &gt;= BW$6, $G240 &lt; BV$6), 0, 2)+1)</f>
        <v/>
      </c>
      <c r="BW240" s="68" t="str">
        <f ca="1">INDEX({"","_","-","="},IF(OR($D240 &gt;= BX$6, $E240 &lt; BW$6), 0, 1)+IF(OR($F240 &gt;= BX$6, $G240 &lt; BW$6), 0, 2)+1)</f>
        <v/>
      </c>
      <c r="BX240" s="68" t="str">
        <f ca="1">INDEX({"","_","-","="},IF(OR($D240 &gt;= BY$6, $E240 &lt; BX$6), 0, 1)+IF(OR($F240 &gt;= BY$6, $G240 &lt; BX$6), 0, 2)+1)</f>
        <v/>
      </c>
      <c r="BY240" s="68" t="str">
        <f ca="1">INDEX({"","_","-","="},IF(OR($D240 &gt;= BZ$6, $E240 &lt; BY$6), 0, 1)+IF(OR($F240 &gt;= BZ$6, $G240 &lt; BY$6), 0, 2)+1)</f>
        <v/>
      </c>
      <c r="BZ240" s="68" t="str">
        <f ca="1">INDEX({"","_","-","="},IF(OR($D240 &gt;= CA$6, $E240 &lt; BZ$6), 0, 1)+IF(OR($F240 &gt;= CA$6, $G240 &lt; BZ$6), 0, 2)+1)</f>
        <v/>
      </c>
      <c r="CA240" s="68" t="str">
        <f ca="1">INDEX({"","_","-","="},IF(OR($D240 &gt;= CB$6, $E240 &lt; CA$6), 0, 1)+IF(OR($F240 &gt;= CB$6, $G240 &lt; CA$6), 0, 2)+1)</f>
        <v/>
      </c>
      <c r="CB240" s="68" t="str">
        <f ca="1">INDEX({"","_","-","="},IF(OR($D240 &gt;= CC$6, $E240 &lt; CB$6), 0, 1)+IF(OR($F240 &gt;= CC$6, $G240 &lt; CB$6), 0, 2)+1)</f>
        <v/>
      </c>
      <c r="CC240" s="68" t="str">
        <f ca="1">INDEX({"","_","-","="},IF(OR($D240 &gt;= CD$6, $E240 &lt; CC$6), 0, 1)+IF(OR($F240 &gt;= CD$6, $G240 &lt; CC$6), 0, 2)+1)</f>
        <v/>
      </c>
      <c r="CD240" s="68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IF('临-进度'!M236,'临-进度'!$A236,"")</f>
        <v/>
      </c>
      <c r="B241" s="8" t="str">
        <f ca="1">IF('临-进度'!M236,'临-进度'!$B236,"")</f>
        <v/>
      </c>
      <c r="C241" s="8" t="str">
        <f ca="1">IF('临-进度'!M236,'临-进度'!$E236,"")</f>
        <v/>
      </c>
      <c r="D241" s="40" t="str">
        <f ca="1">IF('临-进度'!$M236,'临-进度'!$I236,"")</f>
        <v/>
      </c>
      <c r="E241" s="40" t="str">
        <f ca="1">IF('临-进度'!$M236,'临-进度'!$AE236,"")</f>
        <v/>
      </c>
      <c r="F241" s="40" t="str">
        <f ca="1">IF('临-进度'!$M236,'临-进度'!$J236,"")</f>
        <v/>
      </c>
      <c r="G241" s="73" t="str">
        <f ca="1">IF('临-进度'!$M236,'临-进度'!$AF236,"")</f>
        <v/>
      </c>
      <c r="H241" s="68" t="str">
        <f ca="1">INDEX({"","_","-","="},IF(OR($D241 &gt;= I$6, $E241 &lt; H$6), 0, 1)+IF(OR($F241 &gt;= I$6, $G241 &lt; H$6), 0, 2)+1)</f>
        <v/>
      </c>
      <c r="I241" s="68" t="str">
        <f ca="1">INDEX({"","_","-","="},IF(OR($D241 &gt;= J$6, $E241 &lt; I$6), 0, 1)+IF(OR($F241 &gt;= J$6, $G241 &lt; I$6), 0, 2)+1)</f>
        <v/>
      </c>
      <c r="J241" s="68" t="str">
        <f ca="1">INDEX({"","_","-","="},IF(OR($D241 &gt;= K$6, $E241 &lt; J$6), 0, 1)+IF(OR($F241 &gt;= K$6, $G241 &lt; J$6), 0, 2)+1)</f>
        <v/>
      </c>
      <c r="K241" s="68" t="str">
        <f ca="1">INDEX({"","_","-","="},IF(OR($D241 &gt;= L$6, $E241 &lt; K$6), 0, 1)+IF(OR($F241 &gt;= L$6, $G241 &lt; K$6), 0, 2)+1)</f>
        <v/>
      </c>
      <c r="L241" s="68" t="str">
        <f ca="1">INDEX({"","_","-","="},IF(OR($D241 &gt;= M$6, $E241 &lt; L$6), 0, 1)+IF(OR($F241 &gt;= M$6, $G241 &lt; L$6), 0, 2)+1)</f>
        <v/>
      </c>
      <c r="M241" s="68" t="str">
        <f ca="1">INDEX({"","_","-","="},IF(OR($D241 &gt;= N$6, $E241 &lt; M$6), 0, 1)+IF(OR($F241 &gt;= N$6, $G241 &lt; M$6), 0, 2)+1)</f>
        <v/>
      </c>
      <c r="N241" s="68" t="str">
        <f ca="1">INDEX({"","_","-","="},IF(OR($D241 &gt;= O$6, $E241 &lt; N$6), 0, 1)+IF(OR($F241 &gt;= O$6, $G241 &lt; N$6), 0, 2)+1)</f>
        <v/>
      </c>
      <c r="O241" s="68" t="str">
        <f ca="1">INDEX({"","_","-","="},IF(OR($D241 &gt;= P$6, $E241 &lt; O$6), 0, 1)+IF(OR($F241 &gt;= P$6, $G241 &lt; O$6), 0, 2)+1)</f>
        <v/>
      </c>
      <c r="P241" s="68" t="str">
        <f ca="1">INDEX({"","_","-","="},IF(OR($D241 &gt;= Q$6, $E241 &lt; P$6), 0, 1)+IF(OR($F241 &gt;= Q$6, $G241 &lt; P$6), 0, 2)+1)</f>
        <v/>
      </c>
      <c r="Q241" s="68" t="str">
        <f ca="1">INDEX({"","_","-","="},IF(OR($D241 &gt;= R$6, $E241 &lt; Q$6), 0, 1)+IF(OR($F241 &gt;= R$6, $G241 &lt; Q$6), 0, 2)+1)</f>
        <v/>
      </c>
      <c r="R241" s="68" t="str">
        <f ca="1">INDEX({"","_","-","="},IF(OR($D241 &gt;= S$6, $E241 &lt; R$6), 0, 1)+IF(OR($F241 &gt;= S$6, $G241 &lt; R$6), 0, 2)+1)</f>
        <v/>
      </c>
      <c r="S241" s="68" t="str">
        <f ca="1">INDEX({"","_","-","="},IF(OR($D241 &gt;= T$6, $E241 &lt; S$6), 0, 1)+IF(OR($F241 &gt;= T$6, $G241 &lt; S$6), 0, 2)+1)</f>
        <v/>
      </c>
      <c r="T241" s="68" t="str">
        <f ca="1">INDEX({"","_","-","="},IF(OR($D241 &gt;= U$6, $E241 &lt; T$6), 0, 1)+IF(OR($F241 &gt;= U$6, $G241 &lt; T$6), 0, 2)+1)</f>
        <v/>
      </c>
      <c r="U241" s="68" t="str">
        <f ca="1">INDEX({"","_","-","="},IF(OR($D241 &gt;= V$6, $E241 &lt; U$6), 0, 1)+IF(OR($F241 &gt;= V$6, $G241 &lt; U$6), 0, 2)+1)</f>
        <v/>
      </c>
      <c r="V241" s="68" t="str">
        <f ca="1">INDEX({"","_","-","="},IF(OR($D241 &gt;= W$6, $E241 &lt; V$6), 0, 1)+IF(OR($F241 &gt;= W$6, $G241 &lt; V$6), 0, 2)+1)</f>
        <v/>
      </c>
      <c r="W241" s="68" t="str">
        <f ca="1">INDEX({"","_","-","="},IF(OR($D241 &gt;= X$6, $E241 &lt; W$6), 0, 1)+IF(OR($F241 &gt;= X$6, $G241 &lt; W$6), 0, 2)+1)</f>
        <v/>
      </c>
      <c r="X241" s="68" t="str">
        <f ca="1">INDEX({"","_","-","="},IF(OR($D241 &gt;= Y$6, $E241 &lt; X$6), 0, 1)+IF(OR($F241 &gt;= Y$6, $G241 &lt; X$6), 0, 2)+1)</f>
        <v/>
      </c>
      <c r="Y241" s="68" t="str">
        <f ca="1">INDEX({"","_","-","="},IF(OR($D241 &gt;= Z$6, $E241 &lt; Y$6), 0, 1)+IF(OR($F241 &gt;= Z$6, $G241 &lt; Y$6), 0, 2)+1)</f>
        <v/>
      </c>
      <c r="Z241" s="68" t="str">
        <f ca="1">INDEX({"","_","-","="},IF(OR($D241 &gt;= AA$6, $E241 &lt; Z$6), 0, 1)+IF(OR($F241 &gt;= AA$6, $G241 &lt; Z$6), 0, 2)+1)</f>
        <v/>
      </c>
      <c r="AA241" s="68" t="str">
        <f ca="1">INDEX({"","_","-","="},IF(OR($D241 &gt;= AB$6, $E241 &lt; AA$6), 0, 1)+IF(OR($F241 &gt;= AB$6, $G241 &lt; AA$6), 0, 2)+1)</f>
        <v/>
      </c>
      <c r="AB241" s="68" t="str">
        <f ca="1">INDEX({"","_","-","="},IF(OR($D241 &gt;= AC$6, $E241 &lt; AB$6), 0, 1)+IF(OR($F241 &gt;= AC$6, $G241 &lt; AB$6), 0, 2)+1)</f>
        <v/>
      </c>
      <c r="AC241" s="68" t="str">
        <f ca="1">INDEX({"","_","-","="},IF(OR($D241 &gt;= AD$6, $E241 &lt; AC$6), 0, 1)+IF(OR($F241 &gt;= AD$6, $G241 &lt; AC$6), 0, 2)+1)</f>
        <v/>
      </c>
      <c r="AD241" s="68" t="str">
        <f ca="1">INDEX({"","_","-","="},IF(OR($D241 &gt;= AE$6, $E241 &lt; AD$6), 0, 1)+IF(OR($F241 &gt;= AE$6, $G241 &lt; AD$6), 0, 2)+1)</f>
        <v/>
      </c>
      <c r="AE241" s="68" t="str">
        <f ca="1">INDEX({"","_","-","="},IF(OR($D241 &gt;= AF$6, $E241 &lt; AE$6), 0, 1)+IF(OR($F241 &gt;= AF$6, $G241 &lt; AE$6), 0, 2)+1)</f>
        <v/>
      </c>
      <c r="AF241" s="68" t="str">
        <f ca="1">INDEX({"","_","-","="},IF(OR($D241 &gt;= AG$6, $E241 &lt; AF$6), 0, 1)+IF(OR($F241 &gt;= AG$6, $G241 &lt; AF$6), 0, 2)+1)</f>
        <v/>
      </c>
      <c r="AG241" s="68" t="str">
        <f ca="1">INDEX({"","_","-","="},IF(OR($D241 &gt;= AH$6, $E241 &lt; AG$6), 0, 1)+IF(OR($F241 &gt;= AH$6, $G241 &lt; AG$6), 0, 2)+1)</f>
        <v/>
      </c>
      <c r="AH241" s="68" t="str">
        <f ca="1">INDEX({"","_","-","="},IF(OR($D241 &gt;= AI$6, $E241 &lt; AH$6), 0, 1)+IF(OR($F241 &gt;= AI$6, $G241 &lt; AH$6), 0, 2)+1)</f>
        <v/>
      </c>
      <c r="AI241" s="68" t="str">
        <f ca="1">INDEX({"","_","-","="},IF(OR($D241 &gt;= AJ$6, $E241 &lt; AI$6), 0, 1)+IF(OR($F241 &gt;= AJ$6, $G241 &lt; AI$6), 0, 2)+1)</f>
        <v/>
      </c>
      <c r="AJ241" s="68" t="str">
        <f ca="1">INDEX({"","_","-","="},IF(OR($D241 &gt;= AK$6, $E241 &lt; AJ$6), 0, 1)+IF(OR($F241 &gt;= AK$6, $G241 &lt; AJ$6), 0, 2)+1)</f>
        <v/>
      </c>
      <c r="AK241" s="68" t="str">
        <f ca="1">INDEX({"","_","-","="},IF(OR($D241 &gt;= AL$6, $E241 &lt; AK$6), 0, 1)+IF(OR($F241 &gt;= AL$6, $G241 &lt; AK$6), 0, 2)+1)</f>
        <v/>
      </c>
      <c r="AL241" s="68" t="str">
        <f ca="1">INDEX({"","_","-","="},IF(OR($D241 &gt;= AM$6, $E241 &lt; AL$6), 0, 1)+IF(OR($F241 &gt;= AM$6, $G241 &lt; AL$6), 0, 2)+1)</f>
        <v/>
      </c>
      <c r="AM241" s="68" t="str">
        <f ca="1">INDEX({"","_","-","="},IF(OR($D241 &gt;= AN$6, $E241 &lt; AM$6), 0, 1)+IF(OR($F241 &gt;= AN$6, $G241 &lt; AM$6), 0, 2)+1)</f>
        <v/>
      </c>
      <c r="AN241" s="68" t="str">
        <f ca="1">INDEX({"","_","-","="},IF(OR($D241 &gt;= AO$6, $E241 &lt; AN$6), 0, 1)+IF(OR($F241 &gt;= AO$6, $G241 &lt; AN$6), 0, 2)+1)</f>
        <v/>
      </c>
      <c r="AO241" s="68" t="str">
        <f ca="1">INDEX({"","_","-","="},IF(OR($D241 &gt;= AP$6, $E241 &lt; AO$6), 0, 1)+IF(OR($F241 &gt;= AP$6, $G241 &lt; AO$6), 0, 2)+1)</f>
        <v/>
      </c>
      <c r="AP241" s="68" t="str">
        <f ca="1">INDEX({"","_","-","="},IF(OR($D241 &gt;= AQ$6, $E241 &lt; AP$6), 0, 1)+IF(OR($F241 &gt;= AQ$6, $G241 &lt; AP$6), 0, 2)+1)</f>
        <v/>
      </c>
      <c r="AQ241" s="68" t="str">
        <f ca="1">INDEX({"","_","-","="},IF(OR($D241 &gt;= AR$6, $E241 &lt; AQ$6), 0, 1)+IF(OR($F241 &gt;= AR$6, $G241 &lt; AQ$6), 0, 2)+1)</f>
        <v/>
      </c>
      <c r="AR241" s="68" t="str">
        <f ca="1">INDEX({"","_","-","="},IF(OR($D241 &gt;= AS$6, $E241 &lt; AR$6), 0, 1)+IF(OR($F241 &gt;= AS$6, $G241 &lt; AR$6), 0, 2)+1)</f>
        <v/>
      </c>
      <c r="AS241" s="68" t="str">
        <f ca="1">INDEX({"","_","-","="},IF(OR($D241 &gt;= AT$6, $E241 &lt; AS$6), 0, 1)+IF(OR($F241 &gt;= AT$6, $G241 &lt; AS$6), 0, 2)+1)</f>
        <v/>
      </c>
      <c r="AT241" s="68" t="str">
        <f ca="1">INDEX({"","_","-","="},IF(OR($D241 &gt;= AU$6, $E241 &lt; AT$6), 0, 1)+IF(OR($F241 &gt;= AU$6, $G241 &lt; AT$6), 0, 2)+1)</f>
        <v/>
      </c>
      <c r="AU241" s="68" t="str">
        <f ca="1">INDEX({"","_","-","="},IF(OR($D241 &gt;= AV$6, $E241 &lt; AU$6), 0, 1)+IF(OR($F241 &gt;= AV$6, $G241 &lt; AU$6), 0, 2)+1)</f>
        <v/>
      </c>
      <c r="AV241" s="68" t="str">
        <f ca="1">INDEX({"","_","-","="},IF(OR($D241 &gt;= AW$6, $E241 &lt; AV$6), 0, 1)+IF(OR($F241 &gt;= AW$6, $G241 &lt; AV$6), 0, 2)+1)</f>
        <v/>
      </c>
      <c r="AW241" s="68" t="str">
        <f ca="1">INDEX({"","_","-","="},IF(OR($D241 &gt;= AX$6, $E241 &lt; AW$6), 0, 1)+IF(OR($F241 &gt;= AX$6, $G241 &lt; AW$6), 0, 2)+1)</f>
        <v/>
      </c>
      <c r="AX241" s="68" t="str">
        <f ca="1">INDEX({"","_","-","="},IF(OR($D241 &gt;= AY$6, $E241 &lt; AX$6), 0, 1)+IF(OR($F241 &gt;= AY$6, $G241 &lt; AX$6), 0, 2)+1)</f>
        <v/>
      </c>
      <c r="AY241" s="68" t="str">
        <f ca="1">INDEX({"","_","-","="},IF(OR($D241 &gt;= AZ$6, $E241 &lt; AY$6), 0, 1)+IF(OR($F241 &gt;= AZ$6, $G241 &lt; AY$6), 0, 2)+1)</f>
        <v/>
      </c>
      <c r="AZ241" s="68" t="str">
        <f ca="1">INDEX({"","_","-","="},IF(OR($D241 &gt;= BA$6, $E241 &lt; AZ$6), 0, 1)+IF(OR($F241 &gt;= BA$6, $G241 &lt; AZ$6), 0, 2)+1)</f>
        <v/>
      </c>
      <c r="BA241" s="68" t="str">
        <f ca="1">INDEX({"","_","-","="},IF(OR($D241 &gt;= BB$6, $E241 &lt; BA$6), 0, 1)+IF(OR($F241 &gt;= BB$6, $G241 &lt; BA$6), 0, 2)+1)</f>
        <v/>
      </c>
      <c r="BB241" s="68" t="str">
        <f ca="1">INDEX({"","_","-","="},IF(OR($D241 &gt;= BC$6, $E241 &lt; BB$6), 0, 1)+IF(OR($F241 &gt;= BC$6, $G241 &lt; BB$6), 0, 2)+1)</f>
        <v/>
      </c>
      <c r="BC241" s="68" t="str">
        <f ca="1">INDEX({"","_","-","="},IF(OR($D241 &gt;= BD$6, $E241 &lt; BC$6), 0, 1)+IF(OR($F241 &gt;= BD$6, $G241 &lt; BC$6), 0, 2)+1)</f>
        <v/>
      </c>
      <c r="BD241" s="68" t="str">
        <f ca="1">INDEX({"","_","-","="},IF(OR($D241 &gt;= BE$6, $E241 &lt; BD$6), 0, 1)+IF(OR($F241 &gt;= BE$6, $G241 &lt; BD$6), 0, 2)+1)</f>
        <v/>
      </c>
      <c r="BE241" s="68" t="str">
        <f ca="1">INDEX({"","_","-","="},IF(OR($D241 &gt;= BF$6, $E241 &lt; BE$6), 0, 1)+IF(OR($F241 &gt;= BF$6, $G241 &lt; BE$6), 0, 2)+1)</f>
        <v/>
      </c>
      <c r="BF241" s="68" t="str">
        <f ca="1">INDEX({"","_","-","="},IF(OR($D241 &gt;= BG$6, $E241 &lt; BF$6), 0, 1)+IF(OR($F241 &gt;= BG$6, $G241 &lt; BF$6), 0, 2)+1)</f>
        <v/>
      </c>
      <c r="BG241" s="68" t="str">
        <f ca="1">INDEX({"","_","-","="},IF(OR($D241 &gt;= BH$6, $E241 &lt; BG$6), 0, 1)+IF(OR($F241 &gt;= BH$6, $G241 &lt; BG$6), 0, 2)+1)</f>
        <v/>
      </c>
      <c r="BH241" s="68" t="str">
        <f ca="1">INDEX({"","_","-","="},IF(OR($D241 &gt;= BI$6, $E241 &lt; BH$6), 0, 1)+IF(OR($F241 &gt;= BI$6, $G241 &lt; BH$6), 0, 2)+1)</f>
        <v/>
      </c>
      <c r="BI241" s="68" t="str">
        <f ca="1">INDEX({"","_","-","="},IF(OR($D241 &gt;= BJ$6, $E241 &lt; BI$6), 0, 1)+IF(OR($F241 &gt;= BJ$6, $G241 &lt; BI$6), 0, 2)+1)</f>
        <v/>
      </c>
      <c r="BJ241" s="68" t="str">
        <f ca="1">INDEX({"","_","-","="},IF(OR($D241 &gt;= BK$6, $E241 &lt; BJ$6), 0, 1)+IF(OR($F241 &gt;= BK$6, $G241 &lt; BJ$6), 0, 2)+1)</f>
        <v/>
      </c>
      <c r="BK241" s="68" t="str">
        <f ca="1">INDEX({"","_","-","="},IF(OR($D241 &gt;= BL$6, $E241 &lt; BK$6), 0, 1)+IF(OR($F241 &gt;= BL$6, $G241 &lt; BK$6), 0, 2)+1)</f>
        <v/>
      </c>
      <c r="BL241" s="68" t="str">
        <f ca="1">INDEX({"","_","-","="},IF(OR($D241 &gt;= BM$6, $E241 &lt; BL$6), 0, 1)+IF(OR($F241 &gt;= BM$6, $G241 &lt; BL$6), 0, 2)+1)</f>
        <v/>
      </c>
      <c r="BM241" s="68" t="str">
        <f ca="1">INDEX({"","_","-","="},IF(OR($D241 &gt;= BN$6, $E241 &lt; BM$6), 0, 1)+IF(OR($F241 &gt;= BN$6, $G241 &lt; BM$6), 0, 2)+1)</f>
        <v/>
      </c>
      <c r="BN241" s="68" t="str">
        <f ca="1">INDEX({"","_","-","="},IF(OR($D241 &gt;= BO$6, $E241 &lt; BN$6), 0, 1)+IF(OR($F241 &gt;= BO$6, $G241 &lt; BN$6), 0, 2)+1)</f>
        <v/>
      </c>
      <c r="BO241" s="68" t="str">
        <f ca="1">INDEX({"","_","-","="},IF(OR($D241 &gt;= BP$6, $E241 &lt; BO$6), 0, 1)+IF(OR($F241 &gt;= BP$6, $G241 &lt; BO$6), 0, 2)+1)</f>
        <v/>
      </c>
      <c r="BP241" s="68" t="str">
        <f ca="1">INDEX({"","_","-","="},IF(OR($D241 &gt;= BQ$6, $E241 &lt; BP$6), 0, 1)+IF(OR($F241 &gt;= BQ$6, $G241 &lt; BP$6), 0, 2)+1)</f>
        <v/>
      </c>
      <c r="BQ241" s="68" t="str">
        <f ca="1">INDEX({"","_","-","="},IF(OR($D241 &gt;= BR$6, $E241 &lt; BQ$6), 0, 1)+IF(OR($F241 &gt;= BR$6, $G241 &lt; BQ$6), 0, 2)+1)</f>
        <v/>
      </c>
      <c r="BR241" s="68" t="str">
        <f ca="1">INDEX({"","_","-","="},IF(OR($D241 &gt;= BS$6, $E241 &lt; BR$6), 0, 1)+IF(OR($F241 &gt;= BS$6, $G241 &lt; BR$6), 0, 2)+1)</f>
        <v/>
      </c>
      <c r="BS241" s="68" t="str">
        <f ca="1">INDEX({"","_","-","="},IF(OR($D241 &gt;= BT$6, $E241 &lt; BS$6), 0, 1)+IF(OR($F241 &gt;= BT$6, $G241 &lt; BS$6), 0, 2)+1)</f>
        <v/>
      </c>
      <c r="BT241" s="68" t="str">
        <f ca="1">INDEX({"","_","-","="},IF(OR($D241 &gt;= BU$6, $E241 &lt; BT$6), 0, 1)+IF(OR($F241 &gt;= BU$6, $G241 &lt; BT$6), 0, 2)+1)</f>
        <v/>
      </c>
      <c r="BU241" s="68" t="str">
        <f ca="1">INDEX({"","_","-","="},IF(OR($D241 &gt;= BV$6, $E241 &lt; BU$6), 0, 1)+IF(OR($F241 &gt;= BV$6, $G241 &lt; BU$6), 0, 2)+1)</f>
        <v/>
      </c>
      <c r="BV241" s="68" t="str">
        <f ca="1">INDEX({"","_","-","="},IF(OR($D241 &gt;= BW$6, $E241 &lt; BV$6), 0, 1)+IF(OR($F241 &gt;= BW$6, $G241 &lt; BV$6), 0, 2)+1)</f>
        <v/>
      </c>
      <c r="BW241" s="68" t="str">
        <f ca="1">INDEX({"","_","-","="},IF(OR($D241 &gt;= BX$6, $E241 &lt; BW$6), 0, 1)+IF(OR($F241 &gt;= BX$6, $G241 &lt; BW$6), 0, 2)+1)</f>
        <v/>
      </c>
      <c r="BX241" s="68" t="str">
        <f ca="1">INDEX({"","_","-","="},IF(OR($D241 &gt;= BY$6, $E241 &lt; BX$6), 0, 1)+IF(OR($F241 &gt;= BY$6, $G241 &lt; BX$6), 0, 2)+1)</f>
        <v/>
      </c>
      <c r="BY241" s="68" t="str">
        <f ca="1">INDEX({"","_","-","="},IF(OR($D241 &gt;= BZ$6, $E241 &lt; BY$6), 0, 1)+IF(OR($F241 &gt;= BZ$6, $G241 &lt; BY$6), 0, 2)+1)</f>
        <v/>
      </c>
      <c r="BZ241" s="68" t="str">
        <f ca="1">INDEX({"","_","-","="},IF(OR($D241 &gt;= CA$6, $E241 &lt; BZ$6), 0, 1)+IF(OR($F241 &gt;= CA$6, $G241 &lt; BZ$6), 0, 2)+1)</f>
        <v/>
      </c>
      <c r="CA241" s="68" t="str">
        <f ca="1">INDEX({"","_","-","="},IF(OR($D241 &gt;= CB$6, $E241 &lt; CA$6), 0, 1)+IF(OR($F241 &gt;= CB$6, $G241 &lt; CA$6), 0, 2)+1)</f>
        <v/>
      </c>
      <c r="CB241" s="68" t="str">
        <f ca="1">INDEX({"","_","-","="},IF(OR($D241 &gt;= CC$6, $E241 &lt; CB$6), 0, 1)+IF(OR($F241 &gt;= CC$6, $G241 &lt; CB$6), 0, 2)+1)</f>
        <v/>
      </c>
      <c r="CC241" s="68" t="str">
        <f ca="1">INDEX({"","_","-","="},IF(OR($D241 &gt;= CD$6, $E241 &lt; CC$6), 0, 1)+IF(OR($F241 &gt;= CD$6, $G241 &lt; CC$6), 0, 2)+1)</f>
        <v/>
      </c>
      <c r="CD241" s="68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IF('临-进度'!M237,'临-进度'!$A237,"")</f>
        <v/>
      </c>
      <c r="B242" s="8" t="str">
        <f ca="1">IF('临-进度'!M237,'临-进度'!$B237,"")</f>
        <v/>
      </c>
      <c r="C242" s="8" t="str">
        <f ca="1">IF('临-进度'!M237,'临-进度'!$E237,"")</f>
        <v/>
      </c>
      <c r="D242" s="40" t="str">
        <f ca="1">IF('临-进度'!$M237,'临-进度'!$I237,"")</f>
        <v/>
      </c>
      <c r="E242" s="40" t="str">
        <f ca="1">IF('临-进度'!$M237,'临-进度'!$AE237,"")</f>
        <v/>
      </c>
      <c r="F242" s="40" t="str">
        <f ca="1">IF('临-进度'!$M237,'临-进度'!$J237,"")</f>
        <v/>
      </c>
      <c r="G242" s="73" t="str">
        <f ca="1">IF('临-进度'!$M237,'临-进度'!$AF237,"")</f>
        <v/>
      </c>
      <c r="H242" s="68" t="str">
        <f ca="1">INDEX({"","_","-","="},IF(OR($D242 &gt;= I$6, $E242 &lt; H$6), 0, 1)+IF(OR($F242 &gt;= I$6, $G242 &lt; H$6), 0, 2)+1)</f>
        <v/>
      </c>
      <c r="I242" s="68" t="str">
        <f ca="1">INDEX({"","_","-","="},IF(OR($D242 &gt;= J$6, $E242 &lt; I$6), 0, 1)+IF(OR($F242 &gt;= J$6, $G242 &lt; I$6), 0, 2)+1)</f>
        <v/>
      </c>
      <c r="J242" s="68" t="str">
        <f ca="1">INDEX({"","_","-","="},IF(OR($D242 &gt;= K$6, $E242 &lt; J$6), 0, 1)+IF(OR($F242 &gt;= K$6, $G242 &lt; J$6), 0, 2)+1)</f>
        <v/>
      </c>
      <c r="K242" s="68" t="str">
        <f ca="1">INDEX({"","_","-","="},IF(OR($D242 &gt;= L$6, $E242 &lt; K$6), 0, 1)+IF(OR($F242 &gt;= L$6, $G242 &lt; K$6), 0, 2)+1)</f>
        <v/>
      </c>
      <c r="L242" s="68" t="str">
        <f ca="1">INDEX({"","_","-","="},IF(OR($D242 &gt;= M$6, $E242 &lt; L$6), 0, 1)+IF(OR($F242 &gt;= M$6, $G242 &lt; L$6), 0, 2)+1)</f>
        <v/>
      </c>
      <c r="M242" s="68" t="str">
        <f ca="1">INDEX({"","_","-","="},IF(OR($D242 &gt;= N$6, $E242 &lt; M$6), 0, 1)+IF(OR($F242 &gt;= N$6, $G242 &lt; M$6), 0, 2)+1)</f>
        <v/>
      </c>
      <c r="N242" s="68" t="str">
        <f ca="1">INDEX({"","_","-","="},IF(OR($D242 &gt;= O$6, $E242 &lt; N$6), 0, 1)+IF(OR($F242 &gt;= O$6, $G242 &lt; N$6), 0, 2)+1)</f>
        <v/>
      </c>
      <c r="O242" s="68" t="str">
        <f ca="1">INDEX({"","_","-","="},IF(OR($D242 &gt;= P$6, $E242 &lt; O$6), 0, 1)+IF(OR($F242 &gt;= P$6, $G242 &lt; O$6), 0, 2)+1)</f>
        <v/>
      </c>
      <c r="P242" s="68" t="str">
        <f ca="1">INDEX({"","_","-","="},IF(OR($D242 &gt;= Q$6, $E242 &lt; P$6), 0, 1)+IF(OR($F242 &gt;= Q$6, $G242 &lt; P$6), 0, 2)+1)</f>
        <v/>
      </c>
      <c r="Q242" s="68" t="str">
        <f ca="1">INDEX({"","_","-","="},IF(OR($D242 &gt;= R$6, $E242 &lt; Q$6), 0, 1)+IF(OR($F242 &gt;= R$6, $G242 &lt; Q$6), 0, 2)+1)</f>
        <v/>
      </c>
      <c r="R242" s="68" t="str">
        <f ca="1">INDEX({"","_","-","="},IF(OR($D242 &gt;= S$6, $E242 &lt; R$6), 0, 1)+IF(OR($F242 &gt;= S$6, $G242 &lt; R$6), 0, 2)+1)</f>
        <v/>
      </c>
      <c r="S242" s="68" t="str">
        <f ca="1">INDEX({"","_","-","="},IF(OR($D242 &gt;= T$6, $E242 &lt; S$6), 0, 1)+IF(OR($F242 &gt;= T$6, $G242 &lt; S$6), 0, 2)+1)</f>
        <v/>
      </c>
      <c r="T242" s="68" t="str">
        <f ca="1">INDEX({"","_","-","="},IF(OR($D242 &gt;= U$6, $E242 &lt; T$6), 0, 1)+IF(OR($F242 &gt;= U$6, $G242 &lt; T$6), 0, 2)+1)</f>
        <v/>
      </c>
      <c r="U242" s="68" t="str">
        <f ca="1">INDEX({"","_","-","="},IF(OR($D242 &gt;= V$6, $E242 &lt; U$6), 0, 1)+IF(OR($F242 &gt;= V$6, $G242 &lt; U$6), 0, 2)+1)</f>
        <v/>
      </c>
      <c r="V242" s="68" t="str">
        <f ca="1">INDEX({"","_","-","="},IF(OR($D242 &gt;= W$6, $E242 &lt; V$6), 0, 1)+IF(OR($F242 &gt;= W$6, $G242 &lt; V$6), 0, 2)+1)</f>
        <v/>
      </c>
      <c r="W242" s="68" t="str">
        <f ca="1">INDEX({"","_","-","="},IF(OR($D242 &gt;= X$6, $E242 &lt; W$6), 0, 1)+IF(OR($F242 &gt;= X$6, $G242 &lt; W$6), 0, 2)+1)</f>
        <v/>
      </c>
      <c r="X242" s="68" t="str">
        <f ca="1">INDEX({"","_","-","="},IF(OR($D242 &gt;= Y$6, $E242 &lt; X$6), 0, 1)+IF(OR($F242 &gt;= Y$6, $G242 &lt; X$6), 0, 2)+1)</f>
        <v/>
      </c>
      <c r="Y242" s="68" t="str">
        <f ca="1">INDEX({"","_","-","="},IF(OR($D242 &gt;= Z$6, $E242 &lt; Y$6), 0, 1)+IF(OR($F242 &gt;= Z$6, $G242 &lt; Y$6), 0, 2)+1)</f>
        <v/>
      </c>
      <c r="Z242" s="68" t="str">
        <f ca="1">INDEX({"","_","-","="},IF(OR($D242 &gt;= AA$6, $E242 &lt; Z$6), 0, 1)+IF(OR($F242 &gt;= AA$6, $G242 &lt; Z$6), 0, 2)+1)</f>
        <v/>
      </c>
      <c r="AA242" s="68" t="str">
        <f ca="1">INDEX({"","_","-","="},IF(OR($D242 &gt;= AB$6, $E242 &lt; AA$6), 0, 1)+IF(OR($F242 &gt;= AB$6, $G242 &lt; AA$6), 0, 2)+1)</f>
        <v/>
      </c>
      <c r="AB242" s="68" t="str">
        <f ca="1">INDEX({"","_","-","="},IF(OR($D242 &gt;= AC$6, $E242 &lt; AB$6), 0, 1)+IF(OR($F242 &gt;= AC$6, $G242 &lt; AB$6), 0, 2)+1)</f>
        <v/>
      </c>
      <c r="AC242" s="68" t="str">
        <f ca="1">INDEX({"","_","-","="},IF(OR($D242 &gt;= AD$6, $E242 &lt; AC$6), 0, 1)+IF(OR($F242 &gt;= AD$6, $G242 &lt; AC$6), 0, 2)+1)</f>
        <v/>
      </c>
      <c r="AD242" s="68" t="str">
        <f ca="1">INDEX({"","_","-","="},IF(OR($D242 &gt;= AE$6, $E242 &lt; AD$6), 0, 1)+IF(OR($F242 &gt;= AE$6, $G242 &lt; AD$6), 0, 2)+1)</f>
        <v/>
      </c>
      <c r="AE242" s="68" t="str">
        <f ca="1">INDEX({"","_","-","="},IF(OR($D242 &gt;= AF$6, $E242 &lt; AE$6), 0, 1)+IF(OR($F242 &gt;= AF$6, $G242 &lt; AE$6), 0, 2)+1)</f>
        <v/>
      </c>
      <c r="AF242" s="68" t="str">
        <f ca="1">INDEX({"","_","-","="},IF(OR($D242 &gt;= AG$6, $E242 &lt; AF$6), 0, 1)+IF(OR($F242 &gt;= AG$6, $G242 &lt; AF$6), 0, 2)+1)</f>
        <v/>
      </c>
      <c r="AG242" s="68" t="str">
        <f ca="1">INDEX({"","_","-","="},IF(OR($D242 &gt;= AH$6, $E242 &lt; AG$6), 0, 1)+IF(OR($F242 &gt;= AH$6, $G242 &lt; AG$6), 0, 2)+1)</f>
        <v/>
      </c>
      <c r="AH242" s="68" t="str">
        <f ca="1">INDEX({"","_","-","="},IF(OR($D242 &gt;= AI$6, $E242 &lt; AH$6), 0, 1)+IF(OR($F242 &gt;= AI$6, $G242 &lt; AH$6), 0, 2)+1)</f>
        <v/>
      </c>
      <c r="AI242" s="68" t="str">
        <f ca="1">INDEX({"","_","-","="},IF(OR($D242 &gt;= AJ$6, $E242 &lt; AI$6), 0, 1)+IF(OR($F242 &gt;= AJ$6, $G242 &lt; AI$6), 0, 2)+1)</f>
        <v/>
      </c>
      <c r="AJ242" s="68" t="str">
        <f ca="1">INDEX({"","_","-","="},IF(OR($D242 &gt;= AK$6, $E242 &lt; AJ$6), 0, 1)+IF(OR($F242 &gt;= AK$6, $G242 &lt; AJ$6), 0, 2)+1)</f>
        <v/>
      </c>
      <c r="AK242" s="68" t="str">
        <f ca="1">INDEX({"","_","-","="},IF(OR($D242 &gt;= AL$6, $E242 &lt; AK$6), 0, 1)+IF(OR($F242 &gt;= AL$6, $G242 &lt; AK$6), 0, 2)+1)</f>
        <v/>
      </c>
      <c r="AL242" s="68" t="str">
        <f ca="1">INDEX({"","_","-","="},IF(OR($D242 &gt;= AM$6, $E242 &lt; AL$6), 0, 1)+IF(OR($F242 &gt;= AM$6, $G242 &lt; AL$6), 0, 2)+1)</f>
        <v/>
      </c>
      <c r="AM242" s="68" t="str">
        <f ca="1">INDEX({"","_","-","="},IF(OR($D242 &gt;= AN$6, $E242 &lt; AM$6), 0, 1)+IF(OR($F242 &gt;= AN$6, $G242 &lt; AM$6), 0, 2)+1)</f>
        <v/>
      </c>
      <c r="AN242" s="68" t="str">
        <f ca="1">INDEX({"","_","-","="},IF(OR($D242 &gt;= AO$6, $E242 &lt; AN$6), 0, 1)+IF(OR($F242 &gt;= AO$6, $G242 &lt; AN$6), 0, 2)+1)</f>
        <v/>
      </c>
      <c r="AO242" s="68" t="str">
        <f ca="1">INDEX({"","_","-","="},IF(OR($D242 &gt;= AP$6, $E242 &lt; AO$6), 0, 1)+IF(OR($F242 &gt;= AP$6, $G242 &lt; AO$6), 0, 2)+1)</f>
        <v/>
      </c>
      <c r="AP242" s="68" t="str">
        <f ca="1">INDEX({"","_","-","="},IF(OR($D242 &gt;= AQ$6, $E242 &lt; AP$6), 0, 1)+IF(OR($F242 &gt;= AQ$6, $G242 &lt; AP$6), 0, 2)+1)</f>
        <v/>
      </c>
      <c r="AQ242" s="68" t="str">
        <f ca="1">INDEX({"","_","-","="},IF(OR($D242 &gt;= AR$6, $E242 &lt; AQ$6), 0, 1)+IF(OR($F242 &gt;= AR$6, $G242 &lt; AQ$6), 0, 2)+1)</f>
        <v/>
      </c>
      <c r="AR242" s="68" t="str">
        <f ca="1">INDEX({"","_","-","="},IF(OR($D242 &gt;= AS$6, $E242 &lt; AR$6), 0, 1)+IF(OR($F242 &gt;= AS$6, $G242 &lt; AR$6), 0, 2)+1)</f>
        <v/>
      </c>
      <c r="AS242" s="68" t="str">
        <f ca="1">INDEX({"","_","-","="},IF(OR($D242 &gt;= AT$6, $E242 &lt; AS$6), 0, 1)+IF(OR($F242 &gt;= AT$6, $G242 &lt; AS$6), 0, 2)+1)</f>
        <v/>
      </c>
      <c r="AT242" s="68" t="str">
        <f ca="1">INDEX({"","_","-","="},IF(OR($D242 &gt;= AU$6, $E242 &lt; AT$6), 0, 1)+IF(OR($F242 &gt;= AU$6, $G242 &lt; AT$6), 0, 2)+1)</f>
        <v/>
      </c>
      <c r="AU242" s="68" t="str">
        <f ca="1">INDEX({"","_","-","="},IF(OR($D242 &gt;= AV$6, $E242 &lt; AU$6), 0, 1)+IF(OR($F242 &gt;= AV$6, $G242 &lt; AU$6), 0, 2)+1)</f>
        <v/>
      </c>
      <c r="AV242" s="68" t="str">
        <f ca="1">INDEX({"","_","-","="},IF(OR($D242 &gt;= AW$6, $E242 &lt; AV$6), 0, 1)+IF(OR($F242 &gt;= AW$6, $G242 &lt; AV$6), 0, 2)+1)</f>
        <v/>
      </c>
      <c r="AW242" s="68" t="str">
        <f ca="1">INDEX({"","_","-","="},IF(OR($D242 &gt;= AX$6, $E242 &lt; AW$6), 0, 1)+IF(OR($F242 &gt;= AX$6, $G242 &lt; AW$6), 0, 2)+1)</f>
        <v/>
      </c>
      <c r="AX242" s="68" t="str">
        <f ca="1">INDEX({"","_","-","="},IF(OR($D242 &gt;= AY$6, $E242 &lt; AX$6), 0, 1)+IF(OR($F242 &gt;= AY$6, $G242 &lt; AX$6), 0, 2)+1)</f>
        <v/>
      </c>
      <c r="AY242" s="68" t="str">
        <f ca="1">INDEX({"","_","-","="},IF(OR($D242 &gt;= AZ$6, $E242 &lt; AY$6), 0, 1)+IF(OR($F242 &gt;= AZ$6, $G242 &lt; AY$6), 0, 2)+1)</f>
        <v/>
      </c>
      <c r="AZ242" s="68" t="str">
        <f ca="1">INDEX({"","_","-","="},IF(OR($D242 &gt;= BA$6, $E242 &lt; AZ$6), 0, 1)+IF(OR($F242 &gt;= BA$6, $G242 &lt; AZ$6), 0, 2)+1)</f>
        <v/>
      </c>
      <c r="BA242" s="68" t="str">
        <f ca="1">INDEX({"","_","-","="},IF(OR($D242 &gt;= BB$6, $E242 &lt; BA$6), 0, 1)+IF(OR($F242 &gt;= BB$6, $G242 &lt; BA$6), 0, 2)+1)</f>
        <v/>
      </c>
      <c r="BB242" s="68" t="str">
        <f ca="1">INDEX({"","_","-","="},IF(OR($D242 &gt;= BC$6, $E242 &lt; BB$6), 0, 1)+IF(OR($F242 &gt;= BC$6, $G242 &lt; BB$6), 0, 2)+1)</f>
        <v/>
      </c>
      <c r="BC242" s="68" t="str">
        <f ca="1">INDEX({"","_","-","="},IF(OR($D242 &gt;= BD$6, $E242 &lt; BC$6), 0, 1)+IF(OR($F242 &gt;= BD$6, $G242 &lt; BC$6), 0, 2)+1)</f>
        <v/>
      </c>
      <c r="BD242" s="68" t="str">
        <f ca="1">INDEX({"","_","-","="},IF(OR($D242 &gt;= BE$6, $E242 &lt; BD$6), 0, 1)+IF(OR($F242 &gt;= BE$6, $G242 &lt; BD$6), 0, 2)+1)</f>
        <v/>
      </c>
      <c r="BE242" s="68" t="str">
        <f ca="1">INDEX({"","_","-","="},IF(OR($D242 &gt;= BF$6, $E242 &lt; BE$6), 0, 1)+IF(OR($F242 &gt;= BF$6, $G242 &lt; BE$6), 0, 2)+1)</f>
        <v/>
      </c>
      <c r="BF242" s="68" t="str">
        <f ca="1">INDEX({"","_","-","="},IF(OR($D242 &gt;= BG$6, $E242 &lt; BF$6), 0, 1)+IF(OR($F242 &gt;= BG$6, $G242 &lt; BF$6), 0, 2)+1)</f>
        <v/>
      </c>
      <c r="BG242" s="68" t="str">
        <f ca="1">INDEX({"","_","-","="},IF(OR($D242 &gt;= BH$6, $E242 &lt; BG$6), 0, 1)+IF(OR($F242 &gt;= BH$6, $G242 &lt; BG$6), 0, 2)+1)</f>
        <v/>
      </c>
      <c r="BH242" s="68" t="str">
        <f ca="1">INDEX({"","_","-","="},IF(OR($D242 &gt;= BI$6, $E242 &lt; BH$6), 0, 1)+IF(OR($F242 &gt;= BI$6, $G242 &lt; BH$6), 0, 2)+1)</f>
        <v/>
      </c>
      <c r="BI242" s="68" t="str">
        <f ca="1">INDEX({"","_","-","="},IF(OR($D242 &gt;= BJ$6, $E242 &lt; BI$6), 0, 1)+IF(OR($F242 &gt;= BJ$6, $G242 &lt; BI$6), 0, 2)+1)</f>
        <v/>
      </c>
      <c r="BJ242" s="68" t="str">
        <f ca="1">INDEX({"","_","-","="},IF(OR($D242 &gt;= BK$6, $E242 &lt; BJ$6), 0, 1)+IF(OR($F242 &gt;= BK$6, $G242 &lt; BJ$6), 0, 2)+1)</f>
        <v/>
      </c>
      <c r="BK242" s="68" t="str">
        <f ca="1">INDEX({"","_","-","="},IF(OR($D242 &gt;= BL$6, $E242 &lt; BK$6), 0, 1)+IF(OR($F242 &gt;= BL$6, $G242 &lt; BK$6), 0, 2)+1)</f>
        <v/>
      </c>
      <c r="BL242" s="68" t="str">
        <f ca="1">INDEX({"","_","-","="},IF(OR($D242 &gt;= BM$6, $E242 &lt; BL$6), 0, 1)+IF(OR($F242 &gt;= BM$6, $G242 &lt; BL$6), 0, 2)+1)</f>
        <v/>
      </c>
      <c r="BM242" s="68" t="str">
        <f ca="1">INDEX({"","_","-","="},IF(OR($D242 &gt;= BN$6, $E242 &lt; BM$6), 0, 1)+IF(OR($F242 &gt;= BN$6, $G242 &lt; BM$6), 0, 2)+1)</f>
        <v/>
      </c>
      <c r="BN242" s="68" t="str">
        <f ca="1">INDEX({"","_","-","="},IF(OR($D242 &gt;= BO$6, $E242 &lt; BN$6), 0, 1)+IF(OR($F242 &gt;= BO$6, $G242 &lt; BN$6), 0, 2)+1)</f>
        <v/>
      </c>
      <c r="BO242" s="68" t="str">
        <f ca="1">INDEX({"","_","-","="},IF(OR($D242 &gt;= BP$6, $E242 &lt; BO$6), 0, 1)+IF(OR($F242 &gt;= BP$6, $G242 &lt; BO$6), 0, 2)+1)</f>
        <v/>
      </c>
      <c r="BP242" s="68" t="str">
        <f ca="1">INDEX({"","_","-","="},IF(OR($D242 &gt;= BQ$6, $E242 &lt; BP$6), 0, 1)+IF(OR($F242 &gt;= BQ$6, $G242 &lt; BP$6), 0, 2)+1)</f>
        <v/>
      </c>
      <c r="BQ242" s="68" t="str">
        <f ca="1">INDEX({"","_","-","="},IF(OR($D242 &gt;= BR$6, $E242 &lt; BQ$6), 0, 1)+IF(OR($F242 &gt;= BR$6, $G242 &lt; BQ$6), 0, 2)+1)</f>
        <v/>
      </c>
      <c r="BR242" s="68" t="str">
        <f ca="1">INDEX({"","_","-","="},IF(OR($D242 &gt;= BS$6, $E242 &lt; BR$6), 0, 1)+IF(OR($F242 &gt;= BS$6, $G242 &lt; BR$6), 0, 2)+1)</f>
        <v/>
      </c>
      <c r="BS242" s="68" t="str">
        <f ca="1">INDEX({"","_","-","="},IF(OR($D242 &gt;= BT$6, $E242 &lt; BS$6), 0, 1)+IF(OR($F242 &gt;= BT$6, $G242 &lt; BS$6), 0, 2)+1)</f>
        <v/>
      </c>
      <c r="BT242" s="68" t="str">
        <f ca="1">INDEX({"","_","-","="},IF(OR($D242 &gt;= BU$6, $E242 &lt; BT$6), 0, 1)+IF(OR($F242 &gt;= BU$6, $G242 &lt; BT$6), 0, 2)+1)</f>
        <v/>
      </c>
      <c r="BU242" s="68" t="str">
        <f ca="1">INDEX({"","_","-","="},IF(OR($D242 &gt;= BV$6, $E242 &lt; BU$6), 0, 1)+IF(OR($F242 &gt;= BV$6, $G242 &lt; BU$6), 0, 2)+1)</f>
        <v/>
      </c>
      <c r="BV242" s="68" t="str">
        <f ca="1">INDEX({"","_","-","="},IF(OR($D242 &gt;= BW$6, $E242 &lt; BV$6), 0, 1)+IF(OR($F242 &gt;= BW$6, $G242 &lt; BV$6), 0, 2)+1)</f>
        <v/>
      </c>
      <c r="BW242" s="68" t="str">
        <f ca="1">INDEX({"","_","-","="},IF(OR($D242 &gt;= BX$6, $E242 &lt; BW$6), 0, 1)+IF(OR($F242 &gt;= BX$6, $G242 &lt; BW$6), 0, 2)+1)</f>
        <v/>
      </c>
      <c r="BX242" s="68" t="str">
        <f ca="1">INDEX({"","_","-","="},IF(OR($D242 &gt;= BY$6, $E242 &lt; BX$6), 0, 1)+IF(OR($F242 &gt;= BY$6, $G242 &lt; BX$6), 0, 2)+1)</f>
        <v/>
      </c>
      <c r="BY242" s="68" t="str">
        <f ca="1">INDEX({"","_","-","="},IF(OR($D242 &gt;= BZ$6, $E242 &lt; BY$6), 0, 1)+IF(OR($F242 &gt;= BZ$6, $G242 &lt; BY$6), 0, 2)+1)</f>
        <v/>
      </c>
      <c r="BZ242" s="68" t="str">
        <f ca="1">INDEX({"","_","-","="},IF(OR($D242 &gt;= CA$6, $E242 &lt; BZ$6), 0, 1)+IF(OR($F242 &gt;= CA$6, $G242 &lt; BZ$6), 0, 2)+1)</f>
        <v/>
      </c>
      <c r="CA242" s="68" t="str">
        <f ca="1">INDEX({"","_","-","="},IF(OR($D242 &gt;= CB$6, $E242 &lt; CA$6), 0, 1)+IF(OR($F242 &gt;= CB$6, $G242 &lt; CA$6), 0, 2)+1)</f>
        <v/>
      </c>
      <c r="CB242" s="68" t="str">
        <f ca="1">INDEX({"","_","-","="},IF(OR($D242 &gt;= CC$6, $E242 &lt; CB$6), 0, 1)+IF(OR($F242 &gt;= CC$6, $G242 &lt; CB$6), 0, 2)+1)</f>
        <v/>
      </c>
      <c r="CC242" s="68" t="str">
        <f ca="1">INDEX({"","_","-","="},IF(OR($D242 &gt;= CD$6, $E242 &lt; CC$6), 0, 1)+IF(OR($F242 &gt;= CD$6, $G242 &lt; CC$6), 0, 2)+1)</f>
        <v/>
      </c>
      <c r="CD242" s="68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IF('临-进度'!M238,'临-进度'!$A238,"")</f>
        <v/>
      </c>
      <c r="B243" s="8" t="str">
        <f ca="1">IF('临-进度'!M238,'临-进度'!$B238,"")</f>
        <v/>
      </c>
      <c r="C243" s="8" t="str">
        <f ca="1">IF('临-进度'!M238,'临-进度'!$E238,"")</f>
        <v/>
      </c>
      <c r="D243" s="40" t="str">
        <f ca="1">IF('临-进度'!$M238,'临-进度'!$I238,"")</f>
        <v/>
      </c>
      <c r="E243" s="40" t="str">
        <f ca="1">IF('临-进度'!$M238,'临-进度'!$AE238,"")</f>
        <v/>
      </c>
      <c r="F243" s="40" t="str">
        <f ca="1">IF('临-进度'!$M238,'临-进度'!$J238,"")</f>
        <v/>
      </c>
      <c r="G243" s="73" t="str">
        <f ca="1">IF('临-进度'!$M238,'临-进度'!$AF238,"")</f>
        <v/>
      </c>
      <c r="H243" s="68" t="str">
        <f ca="1">INDEX({"","_","-","="},IF(OR($D243 &gt;= I$6, $E243 &lt; H$6), 0, 1)+IF(OR($F243 &gt;= I$6, $G243 &lt; H$6), 0, 2)+1)</f>
        <v/>
      </c>
      <c r="I243" s="68" t="str">
        <f ca="1">INDEX({"","_","-","="},IF(OR($D243 &gt;= J$6, $E243 &lt; I$6), 0, 1)+IF(OR($F243 &gt;= J$6, $G243 &lt; I$6), 0, 2)+1)</f>
        <v/>
      </c>
      <c r="J243" s="68" t="str">
        <f ca="1">INDEX({"","_","-","="},IF(OR($D243 &gt;= K$6, $E243 &lt; J$6), 0, 1)+IF(OR($F243 &gt;= K$6, $G243 &lt; J$6), 0, 2)+1)</f>
        <v/>
      </c>
      <c r="K243" s="68" t="str">
        <f ca="1">INDEX({"","_","-","="},IF(OR($D243 &gt;= L$6, $E243 &lt; K$6), 0, 1)+IF(OR($F243 &gt;= L$6, $G243 &lt; K$6), 0, 2)+1)</f>
        <v/>
      </c>
      <c r="L243" s="68" t="str">
        <f ca="1">INDEX({"","_","-","="},IF(OR($D243 &gt;= M$6, $E243 &lt; L$6), 0, 1)+IF(OR($F243 &gt;= M$6, $G243 &lt; L$6), 0, 2)+1)</f>
        <v/>
      </c>
      <c r="M243" s="68" t="str">
        <f ca="1">INDEX({"","_","-","="},IF(OR($D243 &gt;= N$6, $E243 &lt; M$6), 0, 1)+IF(OR($F243 &gt;= N$6, $G243 &lt; M$6), 0, 2)+1)</f>
        <v/>
      </c>
      <c r="N243" s="68" t="str">
        <f ca="1">INDEX({"","_","-","="},IF(OR($D243 &gt;= O$6, $E243 &lt; N$6), 0, 1)+IF(OR($F243 &gt;= O$6, $G243 &lt; N$6), 0, 2)+1)</f>
        <v/>
      </c>
      <c r="O243" s="68" t="str">
        <f ca="1">INDEX({"","_","-","="},IF(OR($D243 &gt;= P$6, $E243 &lt; O$6), 0, 1)+IF(OR($F243 &gt;= P$6, $G243 &lt; O$6), 0, 2)+1)</f>
        <v/>
      </c>
      <c r="P243" s="68" t="str">
        <f ca="1">INDEX({"","_","-","="},IF(OR($D243 &gt;= Q$6, $E243 &lt; P$6), 0, 1)+IF(OR($F243 &gt;= Q$6, $G243 &lt; P$6), 0, 2)+1)</f>
        <v/>
      </c>
      <c r="Q243" s="68" t="str">
        <f ca="1">INDEX({"","_","-","="},IF(OR($D243 &gt;= R$6, $E243 &lt; Q$6), 0, 1)+IF(OR($F243 &gt;= R$6, $G243 &lt; Q$6), 0, 2)+1)</f>
        <v/>
      </c>
      <c r="R243" s="68" t="str">
        <f ca="1">INDEX({"","_","-","="},IF(OR($D243 &gt;= S$6, $E243 &lt; R$6), 0, 1)+IF(OR($F243 &gt;= S$6, $G243 &lt; R$6), 0, 2)+1)</f>
        <v/>
      </c>
      <c r="S243" s="68" t="str">
        <f ca="1">INDEX({"","_","-","="},IF(OR($D243 &gt;= T$6, $E243 &lt; S$6), 0, 1)+IF(OR($F243 &gt;= T$6, $G243 &lt; S$6), 0, 2)+1)</f>
        <v/>
      </c>
      <c r="T243" s="68" t="str">
        <f ca="1">INDEX({"","_","-","="},IF(OR($D243 &gt;= U$6, $E243 &lt; T$6), 0, 1)+IF(OR($F243 &gt;= U$6, $G243 &lt; T$6), 0, 2)+1)</f>
        <v/>
      </c>
      <c r="U243" s="68" t="str">
        <f ca="1">INDEX({"","_","-","="},IF(OR($D243 &gt;= V$6, $E243 &lt; U$6), 0, 1)+IF(OR($F243 &gt;= V$6, $G243 &lt; U$6), 0, 2)+1)</f>
        <v/>
      </c>
      <c r="V243" s="68" t="str">
        <f ca="1">INDEX({"","_","-","="},IF(OR($D243 &gt;= W$6, $E243 &lt; V$6), 0, 1)+IF(OR($F243 &gt;= W$6, $G243 &lt; V$6), 0, 2)+1)</f>
        <v/>
      </c>
      <c r="W243" s="68" t="str">
        <f ca="1">INDEX({"","_","-","="},IF(OR($D243 &gt;= X$6, $E243 &lt; W$6), 0, 1)+IF(OR($F243 &gt;= X$6, $G243 &lt; W$6), 0, 2)+1)</f>
        <v/>
      </c>
      <c r="X243" s="68" t="str">
        <f ca="1">INDEX({"","_","-","="},IF(OR($D243 &gt;= Y$6, $E243 &lt; X$6), 0, 1)+IF(OR($F243 &gt;= Y$6, $G243 &lt; X$6), 0, 2)+1)</f>
        <v/>
      </c>
      <c r="Y243" s="68" t="str">
        <f ca="1">INDEX({"","_","-","="},IF(OR($D243 &gt;= Z$6, $E243 &lt; Y$6), 0, 1)+IF(OR($F243 &gt;= Z$6, $G243 &lt; Y$6), 0, 2)+1)</f>
        <v/>
      </c>
      <c r="Z243" s="68" t="str">
        <f ca="1">INDEX({"","_","-","="},IF(OR($D243 &gt;= AA$6, $E243 &lt; Z$6), 0, 1)+IF(OR($F243 &gt;= AA$6, $G243 &lt; Z$6), 0, 2)+1)</f>
        <v/>
      </c>
      <c r="AA243" s="68" t="str">
        <f ca="1">INDEX({"","_","-","="},IF(OR($D243 &gt;= AB$6, $E243 &lt; AA$6), 0, 1)+IF(OR($F243 &gt;= AB$6, $G243 &lt; AA$6), 0, 2)+1)</f>
        <v/>
      </c>
      <c r="AB243" s="68" t="str">
        <f ca="1">INDEX({"","_","-","="},IF(OR($D243 &gt;= AC$6, $E243 &lt; AB$6), 0, 1)+IF(OR($F243 &gt;= AC$6, $G243 &lt; AB$6), 0, 2)+1)</f>
        <v/>
      </c>
      <c r="AC243" s="68" t="str">
        <f ca="1">INDEX({"","_","-","="},IF(OR($D243 &gt;= AD$6, $E243 &lt; AC$6), 0, 1)+IF(OR($F243 &gt;= AD$6, $G243 &lt; AC$6), 0, 2)+1)</f>
        <v/>
      </c>
      <c r="AD243" s="68" t="str">
        <f ca="1">INDEX({"","_","-","="},IF(OR($D243 &gt;= AE$6, $E243 &lt; AD$6), 0, 1)+IF(OR($F243 &gt;= AE$6, $G243 &lt; AD$6), 0, 2)+1)</f>
        <v/>
      </c>
      <c r="AE243" s="68" t="str">
        <f ca="1">INDEX({"","_","-","="},IF(OR($D243 &gt;= AF$6, $E243 &lt; AE$6), 0, 1)+IF(OR($F243 &gt;= AF$6, $G243 &lt; AE$6), 0, 2)+1)</f>
        <v/>
      </c>
      <c r="AF243" s="68" t="str">
        <f ca="1">INDEX({"","_","-","="},IF(OR($D243 &gt;= AG$6, $E243 &lt; AF$6), 0, 1)+IF(OR($F243 &gt;= AG$6, $G243 &lt; AF$6), 0, 2)+1)</f>
        <v/>
      </c>
      <c r="AG243" s="68" t="str">
        <f ca="1">INDEX({"","_","-","="},IF(OR($D243 &gt;= AH$6, $E243 &lt; AG$6), 0, 1)+IF(OR($F243 &gt;= AH$6, $G243 &lt; AG$6), 0, 2)+1)</f>
        <v/>
      </c>
      <c r="AH243" s="68" t="str">
        <f ca="1">INDEX({"","_","-","="},IF(OR($D243 &gt;= AI$6, $E243 &lt; AH$6), 0, 1)+IF(OR($F243 &gt;= AI$6, $G243 &lt; AH$6), 0, 2)+1)</f>
        <v/>
      </c>
      <c r="AI243" s="68" t="str">
        <f ca="1">INDEX({"","_","-","="},IF(OR($D243 &gt;= AJ$6, $E243 &lt; AI$6), 0, 1)+IF(OR($F243 &gt;= AJ$6, $G243 &lt; AI$6), 0, 2)+1)</f>
        <v/>
      </c>
      <c r="AJ243" s="68" t="str">
        <f ca="1">INDEX({"","_","-","="},IF(OR($D243 &gt;= AK$6, $E243 &lt; AJ$6), 0, 1)+IF(OR($F243 &gt;= AK$6, $G243 &lt; AJ$6), 0, 2)+1)</f>
        <v/>
      </c>
      <c r="AK243" s="68" t="str">
        <f ca="1">INDEX({"","_","-","="},IF(OR($D243 &gt;= AL$6, $E243 &lt; AK$6), 0, 1)+IF(OR($F243 &gt;= AL$6, $G243 &lt; AK$6), 0, 2)+1)</f>
        <v/>
      </c>
      <c r="AL243" s="68" t="str">
        <f ca="1">INDEX({"","_","-","="},IF(OR($D243 &gt;= AM$6, $E243 &lt; AL$6), 0, 1)+IF(OR($F243 &gt;= AM$6, $G243 &lt; AL$6), 0, 2)+1)</f>
        <v/>
      </c>
      <c r="AM243" s="68" t="str">
        <f ca="1">INDEX({"","_","-","="},IF(OR($D243 &gt;= AN$6, $E243 &lt; AM$6), 0, 1)+IF(OR($F243 &gt;= AN$6, $G243 &lt; AM$6), 0, 2)+1)</f>
        <v/>
      </c>
      <c r="AN243" s="68" t="str">
        <f ca="1">INDEX({"","_","-","="},IF(OR($D243 &gt;= AO$6, $E243 &lt; AN$6), 0, 1)+IF(OR($F243 &gt;= AO$6, $G243 &lt; AN$6), 0, 2)+1)</f>
        <v/>
      </c>
      <c r="AO243" s="68" t="str">
        <f ca="1">INDEX({"","_","-","="},IF(OR($D243 &gt;= AP$6, $E243 &lt; AO$6), 0, 1)+IF(OR($F243 &gt;= AP$6, $G243 &lt; AO$6), 0, 2)+1)</f>
        <v/>
      </c>
      <c r="AP243" s="68" t="str">
        <f ca="1">INDEX({"","_","-","="},IF(OR($D243 &gt;= AQ$6, $E243 &lt; AP$6), 0, 1)+IF(OR($F243 &gt;= AQ$6, $G243 &lt; AP$6), 0, 2)+1)</f>
        <v/>
      </c>
      <c r="AQ243" s="68" t="str">
        <f ca="1">INDEX({"","_","-","="},IF(OR($D243 &gt;= AR$6, $E243 &lt; AQ$6), 0, 1)+IF(OR($F243 &gt;= AR$6, $G243 &lt; AQ$6), 0, 2)+1)</f>
        <v/>
      </c>
      <c r="AR243" s="68" t="str">
        <f ca="1">INDEX({"","_","-","="},IF(OR($D243 &gt;= AS$6, $E243 &lt; AR$6), 0, 1)+IF(OR($F243 &gt;= AS$6, $G243 &lt; AR$6), 0, 2)+1)</f>
        <v/>
      </c>
      <c r="AS243" s="68" t="str">
        <f ca="1">INDEX({"","_","-","="},IF(OR($D243 &gt;= AT$6, $E243 &lt; AS$6), 0, 1)+IF(OR($F243 &gt;= AT$6, $G243 &lt; AS$6), 0, 2)+1)</f>
        <v/>
      </c>
      <c r="AT243" s="68" t="str">
        <f ca="1">INDEX({"","_","-","="},IF(OR($D243 &gt;= AU$6, $E243 &lt; AT$6), 0, 1)+IF(OR($F243 &gt;= AU$6, $G243 &lt; AT$6), 0, 2)+1)</f>
        <v/>
      </c>
      <c r="AU243" s="68" t="str">
        <f ca="1">INDEX({"","_","-","="},IF(OR($D243 &gt;= AV$6, $E243 &lt; AU$6), 0, 1)+IF(OR($F243 &gt;= AV$6, $G243 &lt; AU$6), 0, 2)+1)</f>
        <v/>
      </c>
      <c r="AV243" s="68" t="str">
        <f ca="1">INDEX({"","_","-","="},IF(OR($D243 &gt;= AW$6, $E243 &lt; AV$6), 0, 1)+IF(OR($F243 &gt;= AW$6, $G243 &lt; AV$6), 0, 2)+1)</f>
        <v/>
      </c>
      <c r="AW243" s="68" t="str">
        <f ca="1">INDEX({"","_","-","="},IF(OR($D243 &gt;= AX$6, $E243 &lt; AW$6), 0, 1)+IF(OR($F243 &gt;= AX$6, $G243 &lt; AW$6), 0, 2)+1)</f>
        <v/>
      </c>
      <c r="AX243" s="68" t="str">
        <f ca="1">INDEX({"","_","-","="},IF(OR($D243 &gt;= AY$6, $E243 &lt; AX$6), 0, 1)+IF(OR($F243 &gt;= AY$6, $G243 &lt; AX$6), 0, 2)+1)</f>
        <v/>
      </c>
      <c r="AY243" s="68" t="str">
        <f ca="1">INDEX({"","_","-","="},IF(OR($D243 &gt;= AZ$6, $E243 &lt; AY$6), 0, 1)+IF(OR($F243 &gt;= AZ$6, $G243 &lt; AY$6), 0, 2)+1)</f>
        <v/>
      </c>
      <c r="AZ243" s="68" t="str">
        <f ca="1">INDEX({"","_","-","="},IF(OR($D243 &gt;= BA$6, $E243 &lt; AZ$6), 0, 1)+IF(OR($F243 &gt;= BA$6, $G243 &lt; AZ$6), 0, 2)+1)</f>
        <v/>
      </c>
      <c r="BA243" s="68" t="str">
        <f ca="1">INDEX({"","_","-","="},IF(OR($D243 &gt;= BB$6, $E243 &lt; BA$6), 0, 1)+IF(OR($F243 &gt;= BB$6, $G243 &lt; BA$6), 0, 2)+1)</f>
        <v/>
      </c>
      <c r="BB243" s="68" t="str">
        <f ca="1">INDEX({"","_","-","="},IF(OR($D243 &gt;= BC$6, $E243 &lt; BB$6), 0, 1)+IF(OR($F243 &gt;= BC$6, $G243 &lt; BB$6), 0, 2)+1)</f>
        <v/>
      </c>
      <c r="BC243" s="68" t="str">
        <f ca="1">INDEX({"","_","-","="},IF(OR($D243 &gt;= BD$6, $E243 &lt; BC$6), 0, 1)+IF(OR($F243 &gt;= BD$6, $G243 &lt; BC$6), 0, 2)+1)</f>
        <v/>
      </c>
      <c r="BD243" s="68" t="str">
        <f ca="1">INDEX({"","_","-","="},IF(OR($D243 &gt;= BE$6, $E243 &lt; BD$6), 0, 1)+IF(OR($F243 &gt;= BE$6, $G243 &lt; BD$6), 0, 2)+1)</f>
        <v/>
      </c>
      <c r="BE243" s="68" t="str">
        <f ca="1">INDEX({"","_","-","="},IF(OR($D243 &gt;= BF$6, $E243 &lt; BE$6), 0, 1)+IF(OR($F243 &gt;= BF$6, $G243 &lt; BE$6), 0, 2)+1)</f>
        <v/>
      </c>
      <c r="BF243" s="68" t="str">
        <f ca="1">INDEX({"","_","-","="},IF(OR($D243 &gt;= BG$6, $E243 &lt; BF$6), 0, 1)+IF(OR($F243 &gt;= BG$6, $G243 &lt; BF$6), 0, 2)+1)</f>
        <v/>
      </c>
      <c r="BG243" s="68" t="str">
        <f ca="1">INDEX({"","_","-","="},IF(OR($D243 &gt;= BH$6, $E243 &lt; BG$6), 0, 1)+IF(OR($F243 &gt;= BH$6, $G243 &lt; BG$6), 0, 2)+1)</f>
        <v/>
      </c>
      <c r="BH243" s="68" t="str">
        <f ca="1">INDEX({"","_","-","="},IF(OR($D243 &gt;= BI$6, $E243 &lt; BH$6), 0, 1)+IF(OR($F243 &gt;= BI$6, $G243 &lt; BH$6), 0, 2)+1)</f>
        <v/>
      </c>
      <c r="BI243" s="68" t="str">
        <f ca="1">INDEX({"","_","-","="},IF(OR($D243 &gt;= BJ$6, $E243 &lt; BI$6), 0, 1)+IF(OR($F243 &gt;= BJ$6, $G243 &lt; BI$6), 0, 2)+1)</f>
        <v/>
      </c>
      <c r="BJ243" s="68" t="str">
        <f ca="1">INDEX({"","_","-","="},IF(OR($D243 &gt;= BK$6, $E243 &lt; BJ$6), 0, 1)+IF(OR($F243 &gt;= BK$6, $G243 &lt; BJ$6), 0, 2)+1)</f>
        <v/>
      </c>
      <c r="BK243" s="68" t="str">
        <f ca="1">INDEX({"","_","-","="},IF(OR($D243 &gt;= BL$6, $E243 &lt; BK$6), 0, 1)+IF(OR($F243 &gt;= BL$6, $G243 &lt; BK$6), 0, 2)+1)</f>
        <v/>
      </c>
      <c r="BL243" s="68" t="str">
        <f ca="1">INDEX({"","_","-","="},IF(OR($D243 &gt;= BM$6, $E243 &lt; BL$6), 0, 1)+IF(OR($F243 &gt;= BM$6, $G243 &lt; BL$6), 0, 2)+1)</f>
        <v/>
      </c>
      <c r="BM243" s="68" t="str">
        <f ca="1">INDEX({"","_","-","="},IF(OR($D243 &gt;= BN$6, $E243 &lt; BM$6), 0, 1)+IF(OR($F243 &gt;= BN$6, $G243 &lt; BM$6), 0, 2)+1)</f>
        <v/>
      </c>
      <c r="BN243" s="68" t="str">
        <f ca="1">INDEX({"","_","-","="},IF(OR($D243 &gt;= BO$6, $E243 &lt; BN$6), 0, 1)+IF(OR($F243 &gt;= BO$6, $G243 &lt; BN$6), 0, 2)+1)</f>
        <v/>
      </c>
      <c r="BO243" s="68" t="str">
        <f ca="1">INDEX({"","_","-","="},IF(OR($D243 &gt;= BP$6, $E243 &lt; BO$6), 0, 1)+IF(OR($F243 &gt;= BP$6, $G243 &lt; BO$6), 0, 2)+1)</f>
        <v/>
      </c>
      <c r="BP243" s="68" t="str">
        <f ca="1">INDEX({"","_","-","="},IF(OR($D243 &gt;= BQ$6, $E243 &lt; BP$6), 0, 1)+IF(OR($F243 &gt;= BQ$6, $G243 &lt; BP$6), 0, 2)+1)</f>
        <v/>
      </c>
      <c r="BQ243" s="68" t="str">
        <f ca="1">INDEX({"","_","-","="},IF(OR($D243 &gt;= BR$6, $E243 &lt; BQ$6), 0, 1)+IF(OR($F243 &gt;= BR$6, $G243 &lt; BQ$6), 0, 2)+1)</f>
        <v/>
      </c>
      <c r="BR243" s="68" t="str">
        <f ca="1">INDEX({"","_","-","="},IF(OR($D243 &gt;= BS$6, $E243 &lt; BR$6), 0, 1)+IF(OR($F243 &gt;= BS$6, $G243 &lt; BR$6), 0, 2)+1)</f>
        <v/>
      </c>
      <c r="BS243" s="68" t="str">
        <f ca="1">INDEX({"","_","-","="},IF(OR($D243 &gt;= BT$6, $E243 &lt; BS$6), 0, 1)+IF(OR($F243 &gt;= BT$6, $G243 &lt; BS$6), 0, 2)+1)</f>
        <v/>
      </c>
      <c r="BT243" s="68" t="str">
        <f ca="1">INDEX({"","_","-","="},IF(OR($D243 &gt;= BU$6, $E243 &lt; BT$6), 0, 1)+IF(OR($F243 &gt;= BU$6, $G243 &lt; BT$6), 0, 2)+1)</f>
        <v/>
      </c>
      <c r="BU243" s="68" t="str">
        <f ca="1">INDEX({"","_","-","="},IF(OR($D243 &gt;= BV$6, $E243 &lt; BU$6), 0, 1)+IF(OR($F243 &gt;= BV$6, $G243 &lt; BU$6), 0, 2)+1)</f>
        <v/>
      </c>
      <c r="BV243" s="68" t="str">
        <f ca="1">INDEX({"","_","-","="},IF(OR($D243 &gt;= BW$6, $E243 &lt; BV$6), 0, 1)+IF(OR($F243 &gt;= BW$6, $G243 &lt; BV$6), 0, 2)+1)</f>
        <v/>
      </c>
      <c r="BW243" s="68" t="str">
        <f ca="1">INDEX({"","_","-","="},IF(OR($D243 &gt;= BX$6, $E243 &lt; BW$6), 0, 1)+IF(OR($F243 &gt;= BX$6, $G243 &lt; BW$6), 0, 2)+1)</f>
        <v/>
      </c>
      <c r="BX243" s="68" t="str">
        <f ca="1">INDEX({"","_","-","="},IF(OR($D243 &gt;= BY$6, $E243 &lt; BX$6), 0, 1)+IF(OR($F243 &gt;= BY$6, $G243 &lt; BX$6), 0, 2)+1)</f>
        <v/>
      </c>
      <c r="BY243" s="68" t="str">
        <f ca="1">INDEX({"","_","-","="},IF(OR($D243 &gt;= BZ$6, $E243 &lt; BY$6), 0, 1)+IF(OR($F243 &gt;= BZ$6, $G243 &lt; BY$6), 0, 2)+1)</f>
        <v/>
      </c>
      <c r="BZ243" s="68" t="str">
        <f ca="1">INDEX({"","_","-","="},IF(OR($D243 &gt;= CA$6, $E243 &lt; BZ$6), 0, 1)+IF(OR($F243 &gt;= CA$6, $G243 &lt; BZ$6), 0, 2)+1)</f>
        <v/>
      </c>
      <c r="CA243" s="68" t="str">
        <f ca="1">INDEX({"","_","-","="},IF(OR($D243 &gt;= CB$6, $E243 &lt; CA$6), 0, 1)+IF(OR($F243 &gt;= CB$6, $G243 &lt; CA$6), 0, 2)+1)</f>
        <v/>
      </c>
      <c r="CB243" s="68" t="str">
        <f ca="1">INDEX({"","_","-","="},IF(OR($D243 &gt;= CC$6, $E243 &lt; CB$6), 0, 1)+IF(OR($F243 &gt;= CC$6, $G243 &lt; CB$6), 0, 2)+1)</f>
        <v/>
      </c>
      <c r="CC243" s="68" t="str">
        <f ca="1">INDEX({"","_","-","="},IF(OR($D243 &gt;= CD$6, $E243 &lt; CC$6), 0, 1)+IF(OR($F243 &gt;= CD$6, $G243 &lt; CC$6), 0, 2)+1)</f>
        <v/>
      </c>
      <c r="CD243" s="68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IF('临-进度'!M239,'临-进度'!$A239,"")</f>
        <v/>
      </c>
      <c r="B244" s="8" t="str">
        <f ca="1">IF('临-进度'!M239,'临-进度'!$B239,"")</f>
        <v/>
      </c>
      <c r="C244" s="8" t="str">
        <f ca="1">IF('临-进度'!M239,'临-进度'!$E239,"")</f>
        <v/>
      </c>
      <c r="D244" s="40" t="str">
        <f ca="1">IF('临-进度'!$M239,'临-进度'!$I239,"")</f>
        <v/>
      </c>
      <c r="E244" s="40" t="str">
        <f ca="1">IF('临-进度'!$M239,'临-进度'!$AE239,"")</f>
        <v/>
      </c>
      <c r="F244" s="40" t="str">
        <f ca="1">IF('临-进度'!$M239,'临-进度'!$J239,"")</f>
        <v/>
      </c>
      <c r="G244" s="73" t="str">
        <f ca="1">IF('临-进度'!$M239,'临-进度'!$AF239,"")</f>
        <v/>
      </c>
      <c r="H244" s="68" t="str">
        <f ca="1">INDEX({"","_","-","="},IF(OR($D244 &gt;= I$6, $E244 &lt; H$6), 0, 1)+IF(OR($F244 &gt;= I$6, $G244 &lt; H$6), 0, 2)+1)</f>
        <v/>
      </c>
      <c r="I244" s="68" t="str">
        <f ca="1">INDEX({"","_","-","="},IF(OR($D244 &gt;= J$6, $E244 &lt; I$6), 0, 1)+IF(OR($F244 &gt;= J$6, $G244 &lt; I$6), 0, 2)+1)</f>
        <v/>
      </c>
      <c r="J244" s="68" t="str">
        <f ca="1">INDEX({"","_","-","="},IF(OR($D244 &gt;= K$6, $E244 &lt; J$6), 0, 1)+IF(OR($F244 &gt;= K$6, $G244 &lt; J$6), 0, 2)+1)</f>
        <v/>
      </c>
      <c r="K244" s="68" t="str">
        <f ca="1">INDEX({"","_","-","="},IF(OR($D244 &gt;= L$6, $E244 &lt; K$6), 0, 1)+IF(OR($F244 &gt;= L$6, $G244 &lt; K$6), 0, 2)+1)</f>
        <v/>
      </c>
      <c r="L244" s="68" t="str">
        <f ca="1">INDEX({"","_","-","="},IF(OR($D244 &gt;= M$6, $E244 &lt; L$6), 0, 1)+IF(OR($F244 &gt;= M$6, $G244 &lt; L$6), 0, 2)+1)</f>
        <v/>
      </c>
      <c r="M244" s="68" t="str">
        <f ca="1">INDEX({"","_","-","="},IF(OR($D244 &gt;= N$6, $E244 &lt; M$6), 0, 1)+IF(OR($F244 &gt;= N$6, $G244 &lt; M$6), 0, 2)+1)</f>
        <v/>
      </c>
      <c r="N244" s="68" t="str">
        <f ca="1">INDEX({"","_","-","="},IF(OR($D244 &gt;= O$6, $E244 &lt; N$6), 0, 1)+IF(OR($F244 &gt;= O$6, $G244 &lt; N$6), 0, 2)+1)</f>
        <v/>
      </c>
      <c r="O244" s="68" t="str">
        <f ca="1">INDEX({"","_","-","="},IF(OR($D244 &gt;= P$6, $E244 &lt; O$6), 0, 1)+IF(OR($F244 &gt;= P$6, $G244 &lt; O$6), 0, 2)+1)</f>
        <v/>
      </c>
      <c r="P244" s="68" t="str">
        <f ca="1">INDEX({"","_","-","="},IF(OR($D244 &gt;= Q$6, $E244 &lt; P$6), 0, 1)+IF(OR($F244 &gt;= Q$6, $G244 &lt; P$6), 0, 2)+1)</f>
        <v/>
      </c>
      <c r="Q244" s="68" t="str">
        <f ca="1">INDEX({"","_","-","="},IF(OR($D244 &gt;= R$6, $E244 &lt; Q$6), 0, 1)+IF(OR($F244 &gt;= R$6, $G244 &lt; Q$6), 0, 2)+1)</f>
        <v/>
      </c>
      <c r="R244" s="68" t="str">
        <f ca="1">INDEX({"","_","-","="},IF(OR($D244 &gt;= S$6, $E244 &lt; R$6), 0, 1)+IF(OR($F244 &gt;= S$6, $G244 &lt; R$6), 0, 2)+1)</f>
        <v/>
      </c>
      <c r="S244" s="68" t="str">
        <f ca="1">INDEX({"","_","-","="},IF(OR($D244 &gt;= T$6, $E244 &lt; S$6), 0, 1)+IF(OR($F244 &gt;= T$6, $G244 &lt; S$6), 0, 2)+1)</f>
        <v/>
      </c>
      <c r="T244" s="68" t="str">
        <f ca="1">INDEX({"","_","-","="},IF(OR($D244 &gt;= U$6, $E244 &lt; T$6), 0, 1)+IF(OR($F244 &gt;= U$6, $G244 &lt; T$6), 0, 2)+1)</f>
        <v/>
      </c>
      <c r="U244" s="68" t="str">
        <f ca="1">INDEX({"","_","-","="},IF(OR($D244 &gt;= V$6, $E244 &lt; U$6), 0, 1)+IF(OR($F244 &gt;= V$6, $G244 &lt; U$6), 0, 2)+1)</f>
        <v/>
      </c>
      <c r="V244" s="68" t="str">
        <f ca="1">INDEX({"","_","-","="},IF(OR($D244 &gt;= W$6, $E244 &lt; V$6), 0, 1)+IF(OR($F244 &gt;= W$6, $G244 &lt; V$6), 0, 2)+1)</f>
        <v/>
      </c>
      <c r="W244" s="68" t="str">
        <f ca="1">INDEX({"","_","-","="},IF(OR($D244 &gt;= X$6, $E244 &lt; W$6), 0, 1)+IF(OR($F244 &gt;= X$6, $G244 &lt; W$6), 0, 2)+1)</f>
        <v/>
      </c>
      <c r="X244" s="68" t="str">
        <f ca="1">INDEX({"","_","-","="},IF(OR($D244 &gt;= Y$6, $E244 &lt; X$6), 0, 1)+IF(OR($F244 &gt;= Y$6, $G244 &lt; X$6), 0, 2)+1)</f>
        <v/>
      </c>
      <c r="Y244" s="68" t="str">
        <f ca="1">INDEX({"","_","-","="},IF(OR($D244 &gt;= Z$6, $E244 &lt; Y$6), 0, 1)+IF(OR($F244 &gt;= Z$6, $G244 &lt; Y$6), 0, 2)+1)</f>
        <v/>
      </c>
      <c r="Z244" s="68" t="str">
        <f ca="1">INDEX({"","_","-","="},IF(OR($D244 &gt;= AA$6, $E244 &lt; Z$6), 0, 1)+IF(OR($F244 &gt;= AA$6, $G244 &lt; Z$6), 0, 2)+1)</f>
        <v/>
      </c>
      <c r="AA244" s="68" t="str">
        <f ca="1">INDEX({"","_","-","="},IF(OR($D244 &gt;= AB$6, $E244 &lt; AA$6), 0, 1)+IF(OR($F244 &gt;= AB$6, $G244 &lt; AA$6), 0, 2)+1)</f>
        <v/>
      </c>
      <c r="AB244" s="68" t="str">
        <f ca="1">INDEX({"","_","-","="},IF(OR($D244 &gt;= AC$6, $E244 &lt; AB$6), 0, 1)+IF(OR($F244 &gt;= AC$6, $G244 &lt; AB$6), 0, 2)+1)</f>
        <v/>
      </c>
      <c r="AC244" s="68" t="str">
        <f ca="1">INDEX({"","_","-","="},IF(OR($D244 &gt;= AD$6, $E244 &lt; AC$6), 0, 1)+IF(OR($F244 &gt;= AD$6, $G244 &lt; AC$6), 0, 2)+1)</f>
        <v/>
      </c>
      <c r="AD244" s="68" t="str">
        <f ca="1">INDEX({"","_","-","="},IF(OR($D244 &gt;= AE$6, $E244 &lt; AD$6), 0, 1)+IF(OR($F244 &gt;= AE$6, $G244 &lt; AD$6), 0, 2)+1)</f>
        <v/>
      </c>
      <c r="AE244" s="68" t="str">
        <f ca="1">INDEX({"","_","-","="},IF(OR($D244 &gt;= AF$6, $E244 &lt; AE$6), 0, 1)+IF(OR($F244 &gt;= AF$6, $G244 &lt; AE$6), 0, 2)+1)</f>
        <v/>
      </c>
      <c r="AF244" s="68" t="str">
        <f ca="1">INDEX({"","_","-","="},IF(OR($D244 &gt;= AG$6, $E244 &lt; AF$6), 0, 1)+IF(OR($F244 &gt;= AG$6, $G244 &lt; AF$6), 0, 2)+1)</f>
        <v/>
      </c>
      <c r="AG244" s="68" t="str">
        <f ca="1">INDEX({"","_","-","="},IF(OR($D244 &gt;= AH$6, $E244 &lt; AG$6), 0, 1)+IF(OR($F244 &gt;= AH$6, $G244 &lt; AG$6), 0, 2)+1)</f>
        <v/>
      </c>
      <c r="AH244" s="68" t="str">
        <f ca="1">INDEX({"","_","-","="},IF(OR($D244 &gt;= AI$6, $E244 &lt; AH$6), 0, 1)+IF(OR($F244 &gt;= AI$6, $G244 &lt; AH$6), 0, 2)+1)</f>
        <v/>
      </c>
      <c r="AI244" s="68" t="str">
        <f ca="1">INDEX({"","_","-","="},IF(OR($D244 &gt;= AJ$6, $E244 &lt; AI$6), 0, 1)+IF(OR($F244 &gt;= AJ$6, $G244 &lt; AI$6), 0, 2)+1)</f>
        <v/>
      </c>
      <c r="AJ244" s="68" t="str">
        <f ca="1">INDEX({"","_","-","="},IF(OR($D244 &gt;= AK$6, $E244 &lt; AJ$6), 0, 1)+IF(OR($F244 &gt;= AK$6, $G244 &lt; AJ$6), 0, 2)+1)</f>
        <v/>
      </c>
      <c r="AK244" s="68" t="str">
        <f ca="1">INDEX({"","_","-","="},IF(OR($D244 &gt;= AL$6, $E244 &lt; AK$6), 0, 1)+IF(OR($F244 &gt;= AL$6, $G244 &lt; AK$6), 0, 2)+1)</f>
        <v/>
      </c>
      <c r="AL244" s="68" t="str">
        <f ca="1">INDEX({"","_","-","="},IF(OR($D244 &gt;= AM$6, $E244 &lt; AL$6), 0, 1)+IF(OR($F244 &gt;= AM$6, $G244 &lt; AL$6), 0, 2)+1)</f>
        <v/>
      </c>
      <c r="AM244" s="68" t="str">
        <f ca="1">INDEX({"","_","-","="},IF(OR($D244 &gt;= AN$6, $E244 &lt; AM$6), 0, 1)+IF(OR($F244 &gt;= AN$6, $G244 &lt; AM$6), 0, 2)+1)</f>
        <v/>
      </c>
      <c r="AN244" s="68" t="str">
        <f ca="1">INDEX({"","_","-","="},IF(OR($D244 &gt;= AO$6, $E244 &lt; AN$6), 0, 1)+IF(OR($F244 &gt;= AO$6, $G244 &lt; AN$6), 0, 2)+1)</f>
        <v/>
      </c>
      <c r="AO244" s="68" t="str">
        <f ca="1">INDEX({"","_","-","="},IF(OR($D244 &gt;= AP$6, $E244 &lt; AO$6), 0, 1)+IF(OR($F244 &gt;= AP$6, $G244 &lt; AO$6), 0, 2)+1)</f>
        <v/>
      </c>
      <c r="AP244" s="68" t="str">
        <f ca="1">INDEX({"","_","-","="},IF(OR($D244 &gt;= AQ$6, $E244 &lt; AP$6), 0, 1)+IF(OR($F244 &gt;= AQ$6, $G244 &lt; AP$6), 0, 2)+1)</f>
        <v/>
      </c>
      <c r="AQ244" s="68" t="str">
        <f ca="1">INDEX({"","_","-","="},IF(OR($D244 &gt;= AR$6, $E244 &lt; AQ$6), 0, 1)+IF(OR($F244 &gt;= AR$6, $G244 &lt; AQ$6), 0, 2)+1)</f>
        <v/>
      </c>
      <c r="AR244" s="68" t="str">
        <f ca="1">INDEX({"","_","-","="},IF(OR($D244 &gt;= AS$6, $E244 &lt; AR$6), 0, 1)+IF(OR($F244 &gt;= AS$6, $G244 &lt; AR$6), 0, 2)+1)</f>
        <v/>
      </c>
      <c r="AS244" s="68" t="str">
        <f ca="1">INDEX({"","_","-","="},IF(OR($D244 &gt;= AT$6, $E244 &lt; AS$6), 0, 1)+IF(OR($F244 &gt;= AT$6, $G244 &lt; AS$6), 0, 2)+1)</f>
        <v/>
      </c>
      <c r="AT244" s="68" t="str">
        <f ca="1">INDEX({"","_","-","="},IF(OR($D244 &gt;= AU$6, $E244 &lt; AT$6), 0, 1)+IF(OR($F244 &gt;= AU$6, $G244 &lt; AT$6), 0, 2)+1)</f>
        <v/>
      </c>
      <c r="AU244" s="68" t="str">
        <f ca="1">INDEX({"","_","-","="},IF(OR($D244 &gt;= AV$6, $E244 &lt; AU$6), 0, 1)+IF(OR($F244 &gt;= AV$6, $G244 &lt; AU$6), 0, 2)+1)</f>
        <v/>
      </c>
      <c r="AV244" s="68" t="str">
        <f ca="1">INDEX({"","_","-","="},IF(OR($D244 &gt;= AW$6, $E244 &lt; AV$6), 0, 1)+IF(OR($F244 &gt;= AW$6, $G244 &lt; AV$6), 0, 2)+1)</f>
        <v/>
      </c>
      <c r="AW244" s="68" t="str">
        <f ca="1">INDEX({"","_","-","="},IF(OR($D244 &gt;= AX$6, $E244 &lt; AW$6), 0, 1)+IF(OR($F244 &gt;= AX$6, $G244 &lt; AW$6), 0, 2)+1)</f>
        <v/>
      </c>
      <c r="AX244" s="68" t="str">
        <f ca="1">INDEX({"","_","-","="},IF(OR($D244 &gt;= AY$6, $E244 &lt; AX$6), 0, 1)+IF(OR($F244 &gt;= AY$6, $G244 &lt; AX$6), 0, 2)+1)</f>
        <v/>
      </c>
      <c r="AY244" s="68" t="str">
        <f ca="1">INDEX({"","_","-","="},IF(OR($D244 &gt;= AZ$6, $E244 &lt; AY$6), 0, 1)+IF(OR($F244 &gt;= AZ$6, $G244 &lt; AY$6), 0, 2)+1)</f>
        <v/>
      </c>
      <c r="AZ244" s="68" t="str">
        <f ca="1">INDEX({"","_","-","="},IF(OR($D244 &gt;= BA$6, $E244 &lt; AZ$6), 0, 1)+IF(OR($F244 &gt;= BA$6, $G244 &lt; AZ$6), 0, 2)+1)</f>
        <v/>
      </c>
      <c r="BA244" s="68" t="str">
        <f ca="1">INDEX({"","_","-","="},IF(OR($D244 &gt;= BB$6, $E244 &lt; BA$6), 0, 1)+IF(OR($F244 &gt;= BB$6, $G244 &lt; BA$6), 0, 2)+1)</f>
        <v/>
      </c>
      <c r="BB244" s="68" t="str">
        <f ca="1">INDEX({"","_","-","="},IF(OR($D244 &gt;= BC$6, $E244 &lt; BB$6), 0, 1)+IF(OR($F244 &gt;= BC$6, $G244 &lt; BB$6), 0, 2)+1)</f>
        <v/>
      </c>
      <c r="BC244" s="68" t="str">
        <f ca="1">INDEX({"","_","-","="},IF(OR($D244 &gt;= BD$6, $E244 &lt; BC$6), 0, 1)+IF(OR($F244 &gt;= BD$6, $G244 &lt; BC$6), 0, 2)+1)</f>
        <v/>
      </c>
      <c r="BD244" s="68" t="str">
        <f ca="1">INDEX({"","_","-","="},IF(OR($D244 &gt;= BE$6, $E244 &lt; BD$6), 0, 1)+IF(OR($F244 &gt;= BE$6, $G244 &lt; BD$6), 0, 2)+1)</f>
        <v/>
      </c>
      <c r="BE244" s="68" t="str">
        <f ca="1">INDEX({"","_","-","="},IF(OR($D244 &gt;= BF$6, $E244 &lt; BE$6), 0, 1)+IF(OR($F244 &gt;= BF$6, $G244 &lt; BE$6), 0, 2)+1)</f>
        <v/>
      </c>
      <c r="BF244" s="68" t="str">
        <f ca="1">INDEX({"","_","-","="},IF(OR($D244 &gt;= BG$6, $E244 &lt; BF$6), 0, 1)+IF(OR($F244 &gt;= BG$6, $G244 &lt; BF$6), 0, 2)+1)</f>
        <v/>
      </c>
      <c r="BG244" s="68" t="str">
        <f ca="1">INDEX({"","_","-","="},IF(OR($D244 &gt;= BH$6, $E244 &lt; BG$6), 0, 1)+IF(OR($F244 &gt;= BH$6, $G244 &lt; BG$6), 0, 2)+1)</f>
        <v/>
      </c>
      <c r="BH244" s="68" t="str">
        <f ca="1">INDEX({"","_","-","="},IF(OR($D244 &gt;= BI$6, $E244 &lt; BH$6), 0, 1)+IF(OR($F244 &gt;= BI$6, $G244 &lt; BH$6), 0, 2)+1)</f>
        <v/>
      </c>
      <c r="BI244" s="68" t="str">
        <f ca="1">INDEX({"","_","-","="},IF(OR($D244 &gt;= BJ$6, $E244 &lt; BI$6), 0, 1)+IF(OR($F244 &gt;= BJ$6, $G244 &lt; BI$6), 0, 2)+1)</f>
        <v/>
      </c>
      <c r="BJ244" s="68" t="str">
        <f ca="1">INDEX({"","_","-","="},IF(OR($D244 &gt;= BK$6, $E244 &lt; BJ$6), 0, 1)+IF(OR($F244 &gt;= BK$6, $G244 &lt; BJ$6), 0, 2)+1)</f>
        <v/>
      </c>
      <c r="BK244" s="68" t="str">
        <f ca="1">INDEX({"","_","-","="},IF(OR($D244 &gt;= BL$6, $E244 &lt; BK$6), 0, 1)+IF(OR($F244 &gt;= BL$6, $G244 &lt; BK$6), 0, 2)+1)</f>
        <v/>
      </c>
      <c r="BL244" s="68" t="str">
        <f ca="1">INDEX({"","_","-","="},IF(OR($D244 &gt;= BM$6, $E244 &lt; BL$6), 0, 1)+IF(OR($F244 &gt;= BM$6, $G244 &lt; BL$6), 0, 2)+1)</f>
        <v/>
      </c>
      <c r="BM244" s="68" t="str">
        <f ca="1">INDEX({"","_","-","="},IF(OR($D244 &gt;= BN$6, $E244 &lt; BM$6), 0, 1)+IF(OR($F244 &gt;= BN$6, $G244 &lt; BM$6), 0, 2)+1)</f>
        <v/>
      </c>
      <c r="BN244" s="68" t="str">
        <f ca="1">INDEX({"","_","-","="},IF(OR($D244 &gt;= BO$6, $E244 &lt; BN$6), 0, 1)+IF(OR($F244 &gt;= BO$6, $G244 &lt; BN$6), 0, 2)+1)</f>
        <v/>
      </c>
      <c r="BO244" s="68" t="str">
        <f ca="1">INDEX({"","_","-","="},IF(OR($D244 &gt;= BP$6, $E244 &lt; BO$6), 0, 1)+IF(OR($F244 &gt;= BP$6, $G244 &lt; BO$6), 0, 2)+1)</f>
        <v/>
      </c>
      <c r="BP244" s="68" t="str">
        <f ca="1">INDEX({"","_","-","="},IF(OR($D244 &gt;= BQ$6, $E244 &lt; BP$6), 0, 1)+IF(OR($F244 &gt;= BQ$6, $G244 &lt; BP$6), 0, 2)+1)</f>
        <v/>
      </c>
      <c r="BQ244" s="68" t="str">
        <f ca="1">INDEX({"","_","-","="},IF(OR($D244 &gt;= BR$6, $E244 &lt; BQ$6), 0, 1)+IF(OR($F244 &gt;= BR$6, $G244 &lt; BQ$6), 0, 2)+1)</f>
        <v/>
      </c>
      <c r="BR244" s="68" t="str">
        <f ca="1">INDEX({"","_","-","="},IF(OR($D244 &gt;= BS$6, $E244 &lt; BR$6), 0, 1)+IF(OR($F244 &gt;= BS$6, $G244 &lt; BR$6), 0, 2)+1)</f>
        <v/>
      </c>
      <c r="BS244" s="68" t="str">
        <f ca="1">INDEX({"","_","-","="},IF(OR($D244 &gt;= BT$6, $E244 &lt; BS$6), 0, 1)+IF(OR($F244 &gt;= BT$6, $G244 &lt; BS$6), 0, 2)+1)</f>
        <v/>
      </c>
      <c r="BT244" s="68" t="str">
        <f ca="1">INDEX({"","_","-","="},IF(OR($D244 &gt;= BU$6, $E244 &lt; BT$6), 0, 1)+IF(OR($F244 &gt;= BU$6, $G244 &lt; BT$6), 0, 2)+1)</f>
        <v/>
      </c>
      <c r="BU244" s="68" t="str">
        <f ca="1">INDEX({"","_","-","="},IF(OR($D244 &gt;= BV$6, $E244 &lt; BU$6), 0, 1)+IF(OR($F244 &gt;= BV$6, $G244 &lt; BU$6), 0, 2)+1)</f>
        <v/>
      </c>
      <c r="BV244" s="68" t="str">
        <f ca="1">INDEX({"","_","-","="},IF(OR($D244 &gt;= BW$6, $E244 &lt; BV$6), 0, 1)+IF(OR($F244 &gt;= BW$6, $G244 &lt; BV$6), 0, 2)+1)</f>
        <v/>
      </c>
      <c r="BW244" s="68" t="str">
        <f ca="1">INDEX({"","_","-","="},IF(OR($D244 &gt;= BX$6, $E244 &lt; BW$6), 0, 1)+IF(OR($F244 &gt;= BX$6, $G244 &lt; BW$6), 0, 2)+1)</f>
        <v/>
      </c>
      <c r="BX244" s="68" t="str">
        <f ca="1">INDEX({"","_","-","="},IF(OR($D244 &gt;= BY$6, $E244 &lt; BX$6), 0, 1)+IF(OR($F244 &gt;= BY$6, $G244 &lt; BX$6), 0, 2)+1)</f>
        <v/>
      </c>
      <c r="BY244" s="68" t="str">
        <f ca="1">INDEX({"","_","-","="},IF(OR($D244 &gt;= BZ$6, $E244 &lt; BY$6), 0, 1)+IF(OR($F244 &gt;= BZ$6, $G244 &lt; BY$6), 0, 2)+1)</f>
        <v/>
      </c>
      <c r="BZ244" s="68" t="str">
        <f ca="1">INDEX({"","_","-","="},IF(OR($D244 &gt;= CA$6, $E244 &lt; BZ$6), 0, 1)+IF(OR($F244 &gt;= CA$6, $G244 &lt; BZ$6), 0, 2)+1)</f>
        <v/>
      </c>
      <c r="CA244" s="68" t="str">
        <f ca="1">INDEX({"","_","-","="},IF(OR($D244 &gt;= CB$6, $E244 &lt; CA$6), 0, 1)+IF(OR($F244 &gt;= CB$6, $G244 &lt; CA$6), 0, 2)+1)</f>
        <v/>
      </c>
      <c r="CB244" s="68" t="str">
        <f ca="1">INDEX({"","_","-","="},IF(OR($D244 &gt;= CC$6, $E244 &lt; CB$6), 0, 1)+IF(OR($F244 &gt;= CC$6, $G244 &lt; CB$6), 0, 2)+1)</f>
        <v/>
      </c>
      <c r="CC244" s="68" t="str">
        <f ca="1">INDEX({"","_","-","="},IF(OR($D244 &gt;= CD$6, $E244 &lt; CC$6), 0, 1)+IF(OR($F244 &gt;= CD$6, $G244 &lt; CC$6), 0, 2)+1)</f>
        <v/>
      </c>
      <c r="CD244" s="68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IF('临-进度'!M240,'临-进度'!$A240,"")</f>
        <v/>
      </c>
      <c r="B245" s="8" t="str">
        <f ca="1">IF('临-进度'!M240,'临-进度'!$B240,"")</f>
        <v/>
      </c>
      <c r="C245" s="8" t="str">
        <f ca="1">IF('临-进度'!M240,'临-进度'!$E240,"")</f>
        <v/>
      </c>
      <c r="D245" s="40" t="str">
        <f ca="1">IF('临-进度'!$M240,'临-进度'!$I240,"")</f>
        <v/>
      </c>
      <c r="E245" s="40" t="str">
        <f ca="1">IF('临-进度'!$M240,'临-进度'!$AE240,"")</f>
        <v/>
      </c>
      <c r="F245" s="40" t="str">
        <f ca="1">IF('临-进度'!$M240,'临-进度'!$J240,"")</f>
        <v/>
      </c>
      <c r="G245" s="73" t="str">
        <f ca="1">IF('临-进度'!$M240,'临-进度'!$AF240,"")</f>
        <v/>
      </c>
      <c r="H245" s="68" t="str">
        <f ca="1">INDEX({"","_","-","="},IF(OR($D245 &gt;= I$6, $E245 &lt; H$6), 0, 1)+IF(OR($F245 &gt;= I$6, $G245 &lt; H$6), 0, 2)+1)</f>
        <v/>
      </c>
      <c r="I245" s="68" t="str">
        <f ca="1">INDEX({"","_","-","="},IF(OR($D245 &gt;= J$6, $E245 &lt; I$6), 0, 1)+IF(OR($F245 &gt;= J$6, $G245 &lt; I$6), 0, 2)+1)</f>
        <v/>
      </c>
      <c r="J245" s="68" t="str">
        <f ca="1">INDEX({"","_","-","="},IF(OR($D245 &gt;= K$6, $E245 &lt; J$6), 0, 1)+IF(OR($F245 &gt;= K$6, $G245 &lt; J$6), 0, 2)+1)</f>
        <v/>
      </c>
      <c r="K245" s="68" t="str">
        <f ca="1">INDEX({"","_","-","="},IF(OR($D245 &gt;= L$6, $E245 &lt; K$6), 0, 1)+IF(OR($F245 &gt;= L$6, $G245 &lt; K$6), 0, 2)+1)</f>
        <v/>
      </c>
      <c r="L245" s="68" t="str">
        <f ca="1">INDEX({"","_","-","="},IF(OR($D245 &gt;= M$6, $E245 &lt; L$6), 0, 1)+IF(OR($F245 &gt;= M$6, $G245 &lt; L$6), 0, 2)+1)</f>
        <v/>
      </c>
      <c r="M245" s="68" t="str">
        <f ca="1">INDEX({"","_","-","="},IF(OR($D245 &gt;= N$6, $E245 &lt; M$6), 0, 1)+IF(OR($F245 &gt;= N$6, $G245 &lt; M$6), 0, 2)+1)</f>
        <v/>
      </c>
      <c r="N245" s="68" t="str">
        <f ca="1">INDEX({"","_","-","="},IF(OR($D245 &gt;= O$6, $E245 &lt; N$6), 0, 1)+IF(OR($F245 &gt;= O$6, $G245 &lt; N$6), 0, 2)+1)</f>
        <v/>
      </c>
      <c r="O245" s="68" t="str">
        <f ca="1">INDEX({"","_","-","="},IF(OR($D245 &gt;= P$6, $E245 &lt; O$6), 0, 1)+IF(OR($F245 &gt;= P$6, $G245 &lt; O$6), 0, 2)+1)</f>
        <v/>
      </c>
      <c r="P245" s="68" t="str">
        <f ca="1">INDEX({"","_","-","="},IF(OR($D245 &gt;= Q$6, $E245 &lt; P$6), 0, 1)+IF(OR($F245 &gt;= Q$6, $G245 &lt; P$6), 0, 2)+1)</f>
        <v/>
      </c>
      <c r="Q245" s="68" t="str">
        <f ca="1">INDEX({"","_","-","="},IF(OR($D245 &gt;= R$6, $E245 &lt; Q$6), 0, 1)+IF(OR($F245 &gt;= R$6, $G245 &lt; Q$6), 0, 2)+1)</f>
        <v/>
      </c>
      <c r="R245" s="68" t="str">
        <f ca="1">INDEX({"","_","-","="},IF(OR($D245 &gt;= S$6, $E245 &lt; R$6), 0, 1)+IF(OR($F245 &gt;= S$6, $G245 &lt; R$6), 0, 2)+1)</f>
        <v/>
      </c>
      <c r="S245" s="68" t="str">
        <f ca="1">INDEX({"","_","-","="},IF(OR($D245 &gt;= T$6, $E245 &lt; S$6), 0, 1)+IF(OR($F245 &gt;= T$6, $G245 &lt; S$6), 0, 2)+1)</f>
        <v/>
      </c>
      <c r="T245" s="68" t="str">
        <f ca="1">INDEX({"","_","-","="},IF(OR($D245 &gt;= U$6, $E245 &lt; T$6), 0, 1)+IF(OR($F245 &gt;= U$6, $G245 &lt; T$6), 0, 2)+1)</f>
        <v/>
      </c>
      <c r="U245" s="68" t="str">
        <f ca="1">INDEX({"","_","-","="},IF(OR($D245 &gt;= V$6, $E245 &lt; U$6), 0, 1)+IF(OR($F245 &gt;= V$6, $G245 &lt; U$6), 0, 2)+1)</f>
        <v/>
      </c>
      <c r="V245" s="68" t="str">
        <f ca="1">INDEX({"","_","-","="},IF(OR($D245 &gt;= W$6, $E245 &lt; V$6), 0, 1)+IF(OR($F245 &gt;= W$6, $G245 &lt; V$6), 0, 2)+1)</f>
        <v/>
      </c>
      <c r="W245" s="68" t="str">
        <f ca="1">INDEX({"","_","-","="},IF(OR($D245 &gt;= X$6, $E245 &lt; W$6), 0, 1)+IF(OR($F245 &gt;= X$6, $G245 &lt; W$6), 0, 2)+1)</f>
        <v/>
      </c>
      <c r="X245" s="68" t="str">
        <f ca="1">INDEX({"","_","-","="},IF(OR($D245 &gt;= Y$6, $E245 &lt; X$6), 0, 1)+IF(OR($F245 &gt;= Y$6, $G245 &lt; X$6), 0, 2)+1)</f>
        <v/>
      </c>
      <c r="Y245" s="68" t="str">
        <f ca="1">INDEX({"","_","-","="},IF(OR($D245 &gt;= Z$6, $E245 &lt; Y$6), 0, 1)+IF(OR($F245 &gt;= Z$6, $G245 &lt; Y$6), 0, 2)+1)</f>
        <v/>
      </c>
      <c r="Z245" s="68" t="str">
        <f ca="1">INDEX({"","_","-","="},IF(OR($D245 &gt;= AA$6, $E245 &lt; Z$6), 0, 1)+IF(OR($F245 &gt;= AA$6, $G245 &lt; Z$6), 0, 2)+1)</f>
        <v/>
      </c>
      <c r="AA245" s="68" t="str">
        <f ca="1">INDEX({"","_","-","="},IF(OR($D245 &gt;= AB$6, $E245 &lt; AA$6), 0, 1)+IF(OR($F245 &gt;= AB$6, $G245 &lt; AA$6), 0, 2)+1)</f>
        <v/>
      </c>
      <c r="AB245" s="68" t="str">
        <f ca="1">INDEX({"","_","-","="},IF(OR($D245 &gt;= AC$6, $E245 &lt; AB$6), 0, 1)+IF(OR($F245 &gt;= AC$6, $G245 &lt; AB$6), 0, 2)+1)</f>
        <v/>
      </c>
      <c r="AC245" s="68" t="str">
        <f ca="1">INDEX({"","_","-","="},IF(OR($D245 &gt;= AD$6, $E245 &lt; AC$6), 0, 1)+IF(OR($F245 &gt;= AD$6, $G245 &lt; AC$6), 0, 2)+1)</f>
        <v/>
      </c>
      <c r="AD245" s="68" t="str">
        <f ca="1">INDEX({"","_","-","="},IF(OR($D245 &gt;= AE$6, $E245 &lt; AD$6), 0, 1)+IF(OR($F245 &gt;= AE$6, $G245 &lt; AD$6), 0, 2)+1)</f>
        <v/>
      </c>
      <c r="AE245" s="68" t="str">
        <f ca="1">INDEX({"","_","-","="},IF(OR($D245 &gt;= AF$6, $E245 &lt; AE$6), 0, 1)+IF(OR($F245 &gt;= AF$6, $G245 &lt; AE$6), 0, 2)+1)</f>
        <v/>
      </c>
      <c r="AF245" s="68" t="str">
        <f ca="1">INDEX({"","_","-","="},IF(OR($D245 &gt;= AG$6, $E245 &lt; AF$6), 0, 1)+IF(OR($F245 &gt;= AG$6, $G245 &lt; AF$6), 0, 2)+1)</f>
        <v/>
      </c>
      <c r="AG245" s="68" t="str">
        <f ca="1">INDEX({"","_","-","="},IF(OR($D245 &gt;= AH$6, $E245 &lt; AG$6), 0, 1)+IF(OR($F245 &gt;= AH$6, $G245 &lt; AG$6), 0, 2)+1)</f>
        <v/>
      </c>
      <c r="AH245" s="68" t="str">
        <f ca="1">INDEX({"","_","-","="},IF(OR($D245 &gt;= AI$6, $E245 &lt; AH$6), 0, 1)+IF(OR($F245 &gt;= AI$6, $G245 &lt; AH$6), 0, 2)+1)</f>
        <v/>
      </c>
      <c r="AI245" s="68" t="str">
        <f ca="1">INDEX({"","_","-","="},IF(OR($D245 &gt;= AJ$6, $E245 &lt; AI$6), 0, 1)+IF(OR($F245 &gt;= AJ$6, $G245 &lt; AI$6), 0, 2)+1)</f>
        <v/>
      </c>
      <c r="AJ245" s="68" t="str">
        <f ca="1">INDEX({"","_","-","="},IF(OR($D245 &gt;= AK$6, $E245 &lt; AJ$6), 0, 1)+IF(OR($F245 &gt;= AK$6, $G245 &lt; AJ$6), 0, 2)+1)</f>
        <v/>
      </c>
      <c r="AK245" s="68" t="str">
        <f ca="1">INDEX({"","_","-","="},IF(OR($D245 &gt;= AL$6, $E245 &lt; AK$6), 0, 1)+IF(OR($F245 &gt;= AL$6, $G245 &lt; AK$6), 0, 2)+1)</f>
        <v/>
      </c>
      <c r="AL245" s="68" t="str">
        <f ca="1">INDEX({"","_","-","="},IF(OR($D245 &gt;= AM$6, $E245 &lt; AL$6), 0, 1)+IF(OR($F245 &gt;= AM$6, $G245 &lt; AL$6), 0, 2)+1)</f>
        <v/>
      </c>
      <c r="AM245" s="68" t="str">
        <f ca="1">INDEX({"","_","-","="},IF(OR($D245 &gt;= AN$6, $E245 &lt; AM$6), 0, 1)+IF(OR($F245 &gt;= AN$6, $G245 &lt; AM$6), 0, 2)+1)</f>
        <v/>
      </c>
      <c r="AN245" s="68" t="str">
        <f ca="1">INDEX({"","_","-","="},IF(OR($D245 &gt;= AO$6, $E245 &lt; AN$6), 0, 1)+IF(OR($F245 &gt;= AO$6, $G245 &lt; AN$6), 0, 2)+1)</f>
        <v/>
      </c>
      <c r="AO245" s="68" t="str">
        <f ca="1">INDEX({"","_","-","="},IF(OR($D245 &gt;= AP$6, $E245 &lt; AO$6), 0, 1)+IF(OR($F245 &gt;= AP$6, $G245 &lt; AO$6), 0, 2)+1)</f>
        <v/>
      </c>
      <c r="AP245" s="68" t="str">
        <f ca="1">INDEX({"","_","-","="},IF(OR($D245 &gt;= AQ$6, $E245 &lt; AP$6), 0, 1)+IF(OR($F245 &gt;= AQ$6, $G245 &lt; AP$6), 0, 2)+1)</f>
        <v/>
      </c>
      <c r="AQ245" s="68" t="str">
        <f ca="1">INDEX({"","_","-","="},IF(OR($D245 &gt;= AR$6, $E245 &lt; AQ$6), 0, 1)+IF(OR($F245 &gt;= AR$6, $G245 &lt; AQ$6), 0, 2)+1)</f>
        <v/>
      </c>
      <c r="AR245" s="68" t="str">
        <f ca="1">INDEX({"","_","-","="},IF(OR($D245 &gt;= AS$6, $E245 &lt; AR$6), 0, 1)+IF(OR($F245 &gt;= AS$6, $G245 &lt; AR$6), 0, 2)+1)</f>
        <v/>
      </c>
      <c r="AS245" s="68" t="str">
        <f ca="1">INDEX({"","_","-","="},IF(OR($D245 &gt;= AT$6, $E245 &lt; AS$6), 0, 1)+IF(OR($F245 &gt;= AT$6, $G245 &lt; AS$6), 0, 2)+1)</f>
        <v/>
      </c>
      <c r="AT245" s="68" t="str">
        <f ca="1">INDEX({"","_","-","="},IF(OR($D245 &gt;= AU$6, $E245 &lt; AT$6), 0, 1)+IF(OR($F245 &gt;= AU$6, $G245 &lt; AT$6), 0, 2)+1)</f>
        <v/>
      </c>
      <c r="AU245" s="68" t="str">
        <f ca="1">INDEX({"","_","-","="},IF(OR($D245 &gt;= AV$6, $E245 &lt; AU$6), 0, 1)+IF(OR($F245 &gt;= AV$6, $G245 &lt; AU$6), 0, 2)+1)</f>
        <v/>
      </c>
      <c r="AV245" s="68" t="str">
        <f ca="1">INDEX({"","_","-","="},IF(OR($D245 &gt;= AW$6, $E245 &lt; AV$6), 0, 1)+IF(OR($F245 &gt;= AW$6, $G245 &lt; AV$6), 0, 2)+1)</f>
        <v/>
      </c>
      <c r="AW245" s="68" t="str">
        <f ca="1">INDEX({"","_","-","="},IF(OR($D245 &gt;= AX$6, $E245 &lt; AW$6), 0, 1)+IF(OR($F245 &gt;= AX$6, $G245 &lt; AW$6), 0, 2)+1)</f>
        <v/>
      </c>
      <c r="AX245" s="68" t="str">
        <f ca="1">INDEX({"","_","-","="},IF(OR($D245 &gt;= AY$6, $E245 &lt; AX$6), 0, 1)+IF(OR($F245 &gt;= AY$6, $G245 &lt; AX$6), 0, 2)+1)</f>
        <v/>
      </c>
      <c r="AY245" s="68" t="str">
        <f ca="1">INDEX({"","_","-","="},IF(OR($D245 &gt;= AZ$6, $E245 &lt; AY$6), 0, 1)+IF(OR($F245 &gt;= AZ$6, $G245 &lt; AY$6), 0, 2)+1)</f>
        <v/>
      </c>
      <c r="AZ245" s="68" t="str">
        <f ca="1">INDEX({"","_","-","="},IF(OR($D245 &gt;= BA$6, $E245 &lt; AZ$6), 0, 1)+IF(OR($F245 &gt;= BA$6, $G245 &lt; AZ$6), 0, 2)+1)</f>
        <v/>
      </c>
      <c r="BA245" s="68" t="str">
        <f ca="1">INDEX({"","_","-","="},IF(OR($D245 &gt;= BB$6, $E245 &lt; BA$6), 0, 1)+IF(OR($F245 &gt;= BB$6, $G245 &lt; BA$6), 0, 2)+1)</f>
        <v/>
      </c>
      <c r="BB245" s="68" t="str">
        <f ca="1">INDEX({"","_","-","="},IF(OR($D245 &gt;= BC$6, $E245 &lt; BB$6), 0, 1)+IF(OR($F245 &gt;= BC$6, $G245 &lt; BB$6), 0, 2)+1)</f>
        <v/>
      </c>
      <c r="BC245" s="68" t="str">
        <f ca="1">INDEX({"","_","-","="},IF(OR($D245 &gt;= BD$6, $E245 &lt; BC$6), 0, 1)+IF(OR($F245 &gt;= BD$6, $G245 &lt; BC$6), 0, 2)+1)</f>
        <v/>
      </c>
      <c r="BD245" s="68" t="str">
        <f ca="1">INDEX({"","_","-","="},IF(OR($D245 &gt;= BE$6, $E245 &lt; BD$6), 0, 1)+IF(OR($F245 &gt;= BE$6, $G245 &lt; BD$6), 0, 2)+1)</f>
        <v/>
      </c>
      <c r="BE245" s="68" t="str">
        <f ca="1">INDEX({"","_","-","="},IF(OR($D245 &gt;= BF$6, $E245 &lt; BE$6), 0, 1)+IF(OR($F245 &gt;= BF$6, $G245 &lt; BE$6), 0, 2)+1)</f>
        <v/>
      </c>
      <c r="BF245" s="68" t="str">
        <f ca="1">INDEX({"","_","-","="},IF(OR($D245 &gt;= BG$6, $E245 &lt; BF$6), 0, 1)+IF(OR($F245 &gt;= BG$6, $G245 &lt; BF$6), 0, 2)+1)</f>
        <v/>
      </c>
      <c r="BG245" s="68" t="str">
        <f ca="1">INDEX({"","_","-","="},IF(OR($D245 &gt;= BH$6, $E245 &lt; BG$6), 0, 1)+IF(OR($F245 &gt;= BH$6, $G245 &lt; BG$6), 0, 2)+1)</f>
        <v/>
      </c>
      <c r="BH245" s="68" t="str">
        <f ca="1">INDEX({"","_","-","="},IF(OR($D245 &gt;= BI$6, $E245 &lt; BH$6), 0, 1)+IF(OR($F245 &gt;= BI$6, $G245 &lt; BH$6), 0, 2)+1)</f>
        <v/>
      </c>
      <c r="BI245" s="68" t="str">
        <f ca="1">INDEX({"","_","-","="},IF(OR($D245 &gt;= BJ$6, $E245 &lt; BI$6), 0, 1)+IF(OR($F245 &gt;= BJ$6, $G245 &lt; BI$6), 0, 2)+1)</f>
        <v/>
      </c>
      <c r="BJ245" s="68" t="str">
        <f ca="1">INDEX({"","_","-","="},IF(OR($D245 &gt;= BK$6, $E245 &lt; BJ$6), 0, 1)+IF(OR($F245 &gt;= BK$6, $G245 &lt; BJ$6), 0, 2)+1)</f>
        <v/>
      </c>
      <c r="BK245" s="68" t="str">
        <f ca="1">INDEX({"","_","-","="},IF(OR($D245 &gt;= BL$6, $E245 &lt; BK$6), 0, 1)+IF(OR($F245 &gt;= BL$6, $G245 &lt; BK$6), 0, 2)+1)</f>
        <v/>
      </c>
      <c r="BL245" s="68" t="str">
        <f ca="1">INDEX({"","_","-","="},IF(OR($D245 &gt;= BM$6, $E245 &lt; BL$6), 0, 1)+IF(OR($F245 &gt;= BM$6, $G245 &lt; BL$6), 0, 2)+1)</f>
        <v/>
      </c>
      <c r="BM245" s="68" t="str">
        <f ca="1">INDEX({"","_","-","="},IF(OR($D245 &gt;= BN$6, $E245 &lt; BM$6), 0, 1)+IF(OR($F245 &gt;= BN$6, $G245 &lt; BM$6), 0, 2)+1)</f>
        <v/>
      </c>
      <c r="BN245" s="68" t="str">
        <f ca="1">INDEX({"","_","-","="},IF(OR($D245 &gt;= BO$6, $E245 &lt; BN$6), 0, 1)+IF(OR($F245 &gt;= BO$6, $G245 &lt; BN$6), 0, 2)+1)</f>
        <v/>
      </c>
      <c r="BO245" s="68" t="str">
        <f ca="1">INDEX({"","_","-","="},IF(OR($D245 &gt;= BP$6, $E245 &lt; BO$6), 0, 1)+IF(OR($F245 &gt;= BP$6, $G245 &lt; BO$6), 0, 2)+1)</f>
        <v/>
      </c>
      <c r="BP245" s="68" t="str">
        <f ca="1">INDEX({"","_","-","="},IF(OR($D245 &gt;= BQ$6, $E245 &lt; BP$6), 0, 1)+IF(OR($F245 &gt;= BQ$6, $G245 &lt; BP$6), 0, 2)+1)</f>
        <v/>
      </c>
      <c r="BQ245" s="68" t="str">
        <f ca="1">INDEX({"","_","-","="},IF(OR($D245 &gt;= BR$6, $E245 &lt; BQ$6), 0, 1)+IF(OR($F245 &gt;= BR$6, $G245 &lt; BQ$6), 0, 2)+1)</f>
        <v/>
      </c>
      <c r="BR245" s="68" t="str">
        <f ca="1">INDEX({"","_","-","="},IF(OR($D245 &gt;= BS$6, $E245 &lt; BR$6), 0, 1)+IF(OR($F245 &gt;= BS$6, $G245 &lt; BR$6), 0, 2)+1)</f>
        <v/>
      </c>
      <c r="BS245" s="68" t="str">
        <f ca="1">INDEX({"","_","-","="},IF(OR($D245 &gt;= BT$6, $E245 &lt; BS$6), 0, 1)+IF(OR($F245 &gt;= BT$6, $G245 &lt; BS$6), 0, 2)+1)</f>
        <v/>
      </c>
      <c r="BT245" s="68" t="str">
        <f ca="1">INDEX({"","_","-","="},IF(OR($D245 &gt;= BU$6, $E245 &lt; BT$6), 0, 1)+IF(OR($F245 &gt;= BU$6, $G245 &lt; BT$6), 0, 2)+1)</f>
        <v/>
      </c>
      <c r="BU245" s="68" t="str">
        <f ca="1">INDEX({"","_","-","="},IF(OR($D245 &gt;= BV$6, $E245 &lt; BU$6), 0, 1)+IF(OR($F245 &gt;= BV$6, $G245 &lt; BU$6), 0, 2)+1)</f>
        <v/>
      </c>
      <c r="BV245" s="68" t="str">
        <f ca="1">INDEX({"","_","-","="},IF(OR($D245 &gt;= BW$6, $E245 &lt; BV$6), 0, 1)+IF(OR($F245 &gt;= BW$6, $G245 &lt; BV$6), 0, 2)+1)</f>
        <v/>
      </c>
      <c r="BW245" s="68" t="str">
        <f ca="1">INDEX({"","_","-","="},IF(OR($D245 &gt;= BX$6, $E245 &lt; BW$6), 0, 1)+IF(OR($F245 &gt;= BX$6, $G245 &lt; BW$6), 0, 2)+1)</f>
        <v/>
      </c>
      <c r="BX245" s="68" t="str">
        <f ca="1">INDEX({"","_","-","="},IF(OR($D245 &gt;= BY$6, $E245 &lt; BX$6), 0, 1)+IF(OR($F245 &gt;= BY$6, $G245 &lt; BX$6), 0, 2)+1)</f>
        <v/>
      </c>
      <c r="BY245" s="68" t="str">
        <f ca="1">INDEX({"","_","-","="},IF(OR($D245 &gt;= BZ$6, $E245 &lt; BY$6), 0, 1)+IF(OR($F245 &gt;= BZ$6, $G245 &lt; BY$6), 0, 2)+1)</f>
        <v/>
      </c>
      <c r="BZ245" s="68" t="str">
        <f ca="1">INDEX({"","_","-","="},IF(OR($D245 &gt;= CA$6, $E245 &lt; BZ$6), 0, 1)+IF(OR($F245 &gt;= CA$6, $G245 &lt; BZ$6), 0, 2)+1)</f>
        <v/>
      </c>
      <c r="CA245" s="68" t="str">
        <f ca="1">INDEX({"","_","-","="},IF(OR($D245 &gt;= CB$6, $E245 &lt; CA$6), 0, 1)+IF(OR($F245 &gt;= CB$6, $G245 &lt; CA$6), 0, 2)+1)</f>
        <v/>
      </c>
      <c r="CB245" s="68" t="str">
        <f ca="1">INDEX({"","_","-","="},IF(OR($D245 &gt;= CC$6, $E245 &lt; CB$6), 0, 1)+IF(OR($F245 &gt;= CC$6, $G245 &lt; CB$6), 0, 2)+1)</f>
        <v/>
      </c>
      <c r="CC245" s="68" t="str">
        <f ca="1">INDEX({"","_","-","="},IF(OR($D245 &gt;= CD$6, $E245 &lt; CC$6), 0, 1)+IF(OR($F245 &gt;= CD$6, $G245 &lt; CC$6), 0, 2)+1)</f>
        <v/>
      </c>
      <c r="CD245" s="68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IF('临-进度'!M241,'临-进度'!$A241,"")</f>
        <v/>
      </c>
      <c r="B246" s="8" t="str">
        <f ca="1">IF('临-进度'!M241,'临-进度'!$B241,"")</f>
        <v/>
      </c>
      <c r="C246" s="8" t="str">
        <f ca="1">IF('临-进度'!M241,'临-进度'!$E241,"")</f>
        <v/>
      </c>
      <c r="D246" s="40" t="str">
        <f ca="1">IF('临-进度'!$M241,'临-进度'!$I241,"")</f>
        <v/>
      </c>
      <c r="E246" s="40" t="str">
        <f ca="1">IF('临-进度'!$M241,'临-进度'!$AE241,"")</f>
        <v/>
      </c>
      <c r="F246" s="40" t="str">
        <f ca="1">IF('临-进度'!$M241,'临-进度'!$J241,"")</f>
        <v/>
      </c>
      <c r="G246" s="73" t="str">
        <f ca="1">IF('临-进度'!$M241,'临-进度'!$AF241,"")</f>
        <v/>
      </c>
      <c r="H246" s="68" t="str">
        <f ca="1">INDEX({"","_","-","="},IF(OR($D246 &gt;= I$6, $E246 &lt; H$6), 0, 1)+IF(OR($F246 &gt;= I$6, $G246 &lt; H$6), 0, 2)+1)</f>
        <v/>
      </c>
      <c r="I246" s="68" t="str">
        <f ca="1">INDEX({"","_","-","="},IF(OR($D246 &gt;= J$6, $E246 &lt; I$6), 0, 1)+IF(OR($F246 &gt;= J$6, $G246 &lt; I$6), 0, 2)+1)</f>
        <v/>
      </c>
      <c r="J246" s="68" t="str">
        <f ca="1">INDEX({"","_","-","="},IF(OR($D246 &gt;= K$6, $E246 &lt; J$6), 0, 1)+IF(OR($F246 &gt;= K$6, $G246 &lt; J$6), 0, 2)+1)</f>
        <v/>
      </c>
      <c r="K246" s="68" t="str">
        <f ca="1">INDEX({"","_","-","="},IF(OR($D246 &gt;= L$6, $E246 &lt; K$6), 0, 1)+IF(OR($F246 &gt;= L$6, $G246 &lt; K$6), 0, 2)+1)</f>
        <v/>
      </c>
      <c r="L246" s="68" t="str">
        <f ca="1">INDEX({"","_","-","="},IF(OR($D246 &gt;= M$6, $E246 &lt; L$6), 0, 1)+IF(OR($F246 &gt;= M$6, $G246 &lt; L$6), 0, 2)+1)</f>
        <v/>
      </c>
      <c r="M246" s="68" t="str">
        <f ca="1">INDEX({"","_","-","="},IF(OR($D246 &gt;= N$6, $E246 &lt; M$6), 0, 1)+IF(OR($F246 &gt;= N$6, $G246 &lt; M$6), 0, 2)+1)</f>
        <v/>
      </c>
      <c r="N246" s="68" t="str">
        <f ca="1">INDEX({"","_","-","="},IF(OR($D246 &gt;= O$6, $E246 &lt; N$6), 0, 1)+IF(OR($F246 &gt;= O$6, $G246 &lt; N$6), 0, 2)+1)</f>
        <v/>
      </c>
      <c r="O246" s="68" t="str">
        <f ca="1">INDEX({"","_","-","="},IF(OR($D246 &gt;= P$6, $E246 &lt; O$6), 0, 1)+IF(OR($F246 &gt;= P$6, $G246 &lt; O$6), 0, 2)+1)</f>
        <v/>
      </c>
      <c r="P246" s="68" t="str">
        <f ca="1">INDEX({"","_","-","="},IF(OR($D246 &gt;= Q$6, $E246 &lt; P$6), 0, 1)+IF(OR($F246 &gt;= Q$6, $G246 &lt; P$6), 0, 2)+1)</f>
        <v/>
      </c>
      <c r="Q246" s="68" t="str">
        <f ca="1">INDEX({"","_","-","="},IF(OR($D246 &gt;= R$6, $E246 &lt; Q$6), 0, 1)+IF(OR($F246 &gt;= R$6, $G246 &lt; Q$6), 0, 2)+1)</f>
        <v/>
      </c>
      <c r="R246" s="68" t="str">
        <f ca="1">INDEX({"","_","-","="},IF(OR($D246 &gt;= S$6, $E246 &lt; R$6), 0, 1)+IF(OR($F246 &gt;= S$6, $G246 &lt; R$6), 0, 2)+1)</f>
        <v/>
      </c>
      <c r="S246" s="68" t="str">
        <f ca="1">INDEX({"","_","-","="},IF(OR($D246 &gt;= T$6, $E246 &lt; S$6), 0, 1)+IF(OR($F246 &gt;= T$6, $G246 &lt; S$6), 0, 2)+1)</f>
        <v/>
      </c>
      <c r="T246" s="68" t="str">
        <f ca="1">INDEX({"","_","-","="},IF(OR($D246 &gt;= U$6, $E246 &lt; T$6), 0, 1)+IF(OR($F246 &gt;= U$6, $G246 &lt; T$6), 0, 2)+1)</f>
        <v/>
      </c>
      <c r="U246" s="68" t="str">
        <f ca="1">INDEX({"","_","-","="},IF(OR($D246 &gt;= V$6, $E246 &lt; U$6), 0, 1)+IF(OR($F246 &gt;= V$6, $G246 &lt; U$6), 0, 2)+1)</f>
        <v/>
      </c>
      <c r="V246" s="68" t="str">
        <f ca="1">INDEX({"","_","-","="},IF(OR($D246 &gt;= W$6, $E246 &lt; V$6), 0, 1)+IF(OR($F246 &gt;= W$6, $G246 &lt; V$6), 0, 2)+1)</f>
        <v/>
      </c>
      <c r="W246" s="68" t="str">
        <f ca="1">INDEX({"","_","-","="},IF(OR($D246 &gt;= X$6, $E246 &lt; W$6), 0, 1)+IF(OR($F246 &gt;= X$6, $G246 &lt; W$6), 0, 2)+1)</f>
        <v/>
      </c>
      <c r="X246" s="68" t="str">
        <f ca="1">INDEX({"","_","-","="},IF(OR($D246 &gt;= Y$6, $E246 &lt; X$6), 0, 1)+IF(OR($F246 &gt;= Y$6, $G246 &lt; X$6), 0, 2)+1)</f>
        <v/>
      </c>
      <c r="Y246" s="68" t="str">
        <f ca="1">INDEX({"","_","-","="},IF(OR($D246 &gt;= Z$6, $E246 &lt; Y$6), 0, 1)+IF(OR($F246 &gt;= Z$6, $G246 &lt; Y$6), 0, 2)+1)</f>
        <v/>
      </c>
      <c r="Z246" s="68" t="str">
        <f ca="1">INDEX({"","_","-","="},IF(OR($D246 &gt;= AA$6, $E246 &lt; Z$6), 0, 1)+IF(OR($F246 &gt;= AA$6, $G246 &lt; Z$6), 0, 2)+1)</f>
        <v/>
      </c>
      <c r="AA246" s="68" t="str">
        <f ca="1">INDEX({"","_","-","="},IF(OR($D246 &gt;= AB$6, $E246 &lt; AA$6), 0, 1)+IF(OR($F246 &gt;= AB$6, $G246 &lt; AA$6), 0, 2)+1)</f>
        <v/>
      </c>
      <c r="AB246" s="68" t="str">
        <f ca="1">INDEX({"","_","-","="},IF(OR($D246 &gt;= AC$6, $E246 &lt; AB$6), 0, 1)+IF(OR($F246 &gt;= AC$6, $G246 &lt; AB$6), 0, 2)+1)</f>
        <v/>
      </c>
      <c r="AC246" s="68" t="str">
        <f ca="1">INDEX({"","_","-","="},IF(OR($D246 &gt;= AD$6, $E246 &lt; AC$6), 0, 1)+IF(OR($F246 &gt;= AD$6, $G246 &lt; AC$6), 0, 2)+1)</f>
        <v/>
      </c>
      <c r="AD246" s="68" t="str">
        <f ca="1">INDEX({"","_","-","="},IF(OR($D246 &gt;= AE$6, $E246 &lt; AD$6), 0, 1)+IF(OR($F246 &gt;= AE$6, $G246 &lt; AD$6), 0, 2)+1)</f>
        <v/>
      </c>
      <c r="AE246" s="68" t="str">
        <f ca="1">INDEX({"","_","-","="},IF(OR($D246 &gt;= AF$6, $E246 &lt; AE$6), 0, 1)+IF(OR($F246 &gt;= AF$6, $G246 &lt; AE$6), 0, 2)+1)</f>
        <v/>
      </c>
      <c r="AF246" s="68" t="str">
        <f ca="1">INDEX({"","_","-","="},IF(OR($D246 &gt;= AG$6, $E246 &lt; AF$6), 0, 1)+IF(OR($F246 &gt;= AG$6, $G246 &lt; AF$6), 0, 2)+1)</f>
        <v/>
      </c>
      <c r="AG246" s="68" t="str">
        <f ca="1">INDEX({"","_","-","="},IF(OR($D246 &gt;= AH$6, $E246 &lt; AG$6), 0, 1)+IF(OR($F246 &gt;= AH$6, $G246 &lt; AG$6), 0, 2)+1)</f>
        <v/>
      </c>
      <c r="AH246" s="68" t="str">
        <f ca="1">INDEX({"","_","-","="},IF(OR($D246 &gt;= AI$6, $E246 &lt; AH$6), 0, 1)+IF(OR($F246 &gt;= AI$6, $G246 &lt; AH$6), 0, 2)+1)</f>
        <v/>
      </c>
      <c r="AI246" s="68" t="str">
        <f ca="1">INDEX({"","_","-","="},IF(OR($D246 &gt;= AJ$6, $E246 &lt; AI$6), 0, 1)+IF(OR($F246 &gt;= AJ$6, $G246 &lt; AI$6), 0, 2)+1)</f>
        <v/>
      </c>
      <c r="AJ246" s="68" t="str">
        <f ca="1">INDEX({"","_","-","="},IF(OR($D246 &gt;= AK$6, $E246 &lt; AJ$6), 0, 1)+IF(OR($F246 &gt;= AK$6, $G246 &lt; AJ$6), 0, 2)+1)</f>
        <v/>
      </c>
      <c r="AK246" s="68" t="str">
        <f ca="1">INDEX({"","_","-","="},IF(OR($D246 &gt;= AL$6, $E246 &lt; AK$6), 0, 1)+IF(OR($F246 &gt;= AL$6, $G246 &lt; AK$6), 0, 2)+1)</f>
        <v/>
      </c>
      <c r="AL246" s="68" t="str">
        <f ca="1">INDEX({"","_","-","="},IF(OR($D246 &gt;= AM$6, $E246 &lt; AL$6), 0, 1)+IF(OR($F246 &gt;= AM$6, $G246 &lt; AL$6), 0, 2)+1)</f>
        <v/>
      </c>
      <c r="AM246" s="68" t="str">
        <f ca="1">INDEX({"","_","-","="},IF(OR($D246 &gt;= AN$6, $E246 &lt; AM$6), 0, 1)+IF(OR($F246 &gt;= AN$6, $G246 &lt; AM$6), 0, 2)+1)</f>
        <v/>
      </c>
      <c r="AN246" s="68" t="str">
        <f ca="1">INDEX({"","_","-","="},IF(OR($D246 &gt;= AO$6, $E246 &lt; AN$6), 0, 1)+IF(OR($F246 &gt;= AO$6, $G246 &lt; AN$6), 0, 2)+1)</f>
        <v/>
      </c>
      <c r="AO246" s="68" t="str">
        <f ca="1">INDEX({"","_","-","="},IF(OR($D246 &gt;= AP$6, $E246 &lt; AO$6), 0, 1)+IF(OR($F246 &gt;= AP$6, $G246 &lt; AO$6), 0, 2)+1)</f>
        <v/>
      </c>
      <c r="AP246" s="68" t="str">
        <f ca="1">INDEX({"","_","-","="},IF(OR($D246 &gt;= AQ$6, $E246 &lt; AP$6), 0, 1)+IF(OR($F246 &gt;= AQ$6, $G246 &lt; AP$6), 0, 2)+1)</f>
        <v/>
      </c>
      <c r="AQ246" s="68" t="str">
        <f ca="1">INDEX({"","_","-","="},IF(OR($D246 &gt;= AR$6, $E246 &lt; AQ$6), 0, 1)+IF(OR($F246 &gt;= AR$6, $G246 &lt; AQ$6), 0, 2)+1)</f>
        <v/>
      </c>
      <c r="AR246" s="68" t="str">
        <f ca="1">INDEX({"","_","-","="},IF(OR($D246 &gt;= AS$6, $E246 &lt; AR$6), 0, 1)+IF(OR($F246 &gt;= AS$6, $G246 &lt; AR$6), 0, 2)+1)</f>
        <v/>
      </c>
      <c r="AS246" s="68" t="str">
        <f ca="1">INDEX({"","_","-","="},IF(OR($D246 &gt;= AT$6, $E246 &lt; AS$6), 0, 1)+IF(OR($F246 &gt;= AT$6, $G246 &lt; AS$6), 0, 2)+1)</f>
        <v/>
      </c>
      <c r="AT246" s="68" t="str">
        <f ca="1">INDEX({"","_","-","="},IF(OR($D246 &gt;= AU$6, $E246 &lt; AT$6), 0, 1)+IF(OR($F246 &gt;= AU$6, $G246 &lt; AT$6), 0, 2)+1)</f>
        <v/>
      </c>
      <c r="AU246" s="68" t="str">
        <f ca="1">INDEX({"","_","-","="},IF(OR($D246 &gt;= AV$6, $E246 &lt; AU$6), 0, 1)+IF(OR($F246 &gt;= AV$6, $G246 &lt; AU$6), 0, 2)+1)</f>
        <v/>
      </c>
      <c r="AV246" s="68" t="str">
        <f ca="1">INDEX({"","_","-","="},IF(OR($D246 &gt;= AW$6, $E246 &lt; AV$6), 0, 1)+IF(OR($F246 &gt;= AW$6, $G246 &lt; AV$6), 0, 2)+1)</f>
        <v/>
      </c>
      <c r="AW246" s="68" t="str">
        <f ca="1">INDEX({"","_","-","="},IF(OR($D246 &gt;= AX$6, $E246 &lt; AW$6), 0, 1)+IF(OR($F246 &gt;= AX$6, $G246 &lt; AW$6), 0, 2)+1)</f>
        <v/>
      </c>
      <c r="AX246" s="68" t="str">
        <f ca="1">INDEX({"","_","-","="},IF(OR($D246 &gt;= AY$6, $E246 &lt; AX$6), 0, 1)+IF(OR($F246 &gt;= AY$6, $G246 &lt; AX$6), 0, 2)+1)</f>
        <v/>
      </c>
      <c r="AY246" s="68" t="str">
        <f ca="1">INDEX({"","_","-","="},IF(OR($D246 &gt;= AZ$6, $E246 &lt; AY$6), 0, 1)+IF(OR($F246 &gt;= AZ$6, $G246 &lt; AY$6), 0, 2)+1)</f>
        <v/>
      </c>
      <c r="AZ246" s="68" t="str">
        <f ca="1">INDEX({"","_","-","="},IF(OR($D246 &gt;= BA$6, $E246 &lt; AZ$6), 0, 1)+IF(OR($F246 &gt;= BA$6, $G246 &lt; AZ$6), 0, 2)+1)</f>
        <v/>
      </c>
      <c r="BA246" s="68" t="str">
        <f ca="1">INDEX({"","_","-","="},IF(OR($D246 &gt;= BB$6, $E246 &lt; BA$6), 0, 1)+IF(OR($F246 &gt;= BB$6, $G246 &lt; BA$6), 0, 2)+1)</f>
        <v/>
      </c>
      <c r="BB246" s="68" t="str">
        <f ca="1">INDEX({"","_","-","="},IF(OR($D246 &gt;= BC$6, $E246 &lt; BB$6), 0, 1)+IF(OR($F246 &gt;= BC$6, $G246 &lt; BB$6), 0, 2)+1)</f>
        <v/>
      </c>
      <c r="BC246" s="68" t="str">
        <f ca="1">INDEX({"","_","-","="},IF(OR($D246 &gt;= BD$6, $E246 &lt; BC$6), 0, 1)+IF(OR($F246 &gt;= BD$6, $G246 &lt; BC$6), 0, 2)+1)</f>
        <v/>
      </c>
      <c r="BD246" s="68" t="str">
        <f ca="1">INDEX({"","_","-","="},IF(OR($D246 &gt;= BE$6, $E246 &lt; BD$6), 0, 1)+IF(OR($F246 &gt;= BE$6, $G246 &lt; BD$6), 0, 2)+1)</f>
        <v/>
      </c>
      <c r="BE246" s="68" t="str">
        <f ca="1">INDEX({"","_","-","="},IF(OR($D246 &gt;= BF$6, $E246 &lt; BE$6), 0, 1)+IF(OR($F246 &gt;= BF$6, $G246 &lt; BE$6), 0, 2)+1)</f>
        <v/>
      </c>
      <c r="BF246" s="68" t="str">
        <f ca="1">INDEX({"","_","-","="},IF(OR($D246 &gt;= BG$6, $E246 &lt; BF$6), 0, 1)+IF(OR($F246 &gt;= BG$6, $G246 &lt; BF$6), 0, 2)+1)</f>
        <v/>
      </c>
      <c r="BG246" s="68" t="str">
        <f ca="1">INDEX({"","_","-","="},IF(OR($D246 &gt;= BH$6, $E246 &lt; BG$6), 0, 1)+IF(OR($F246 &gt;= BH$6, $G246 &lt; BG$6), 0, 2)+1)</f>
        <v/>
      </c>
      <c r="BH246" s="68" t="str">
        <f ca="1">INDEX({"","_","-","="},IF(OR($D246 &gt;= BI$6, $E246 &lt; BH$6), 0, 1)+IF(OR($F246 &gt;= BI$6, $G246 &lt; BH$6), 0, 2)+1)</f>
        <v/>
      </c>
      <c r="BI246" s="68" t="str">
        <f ca="1">INDEX({"","_","-","="},IF(OR($D246 &gt;= BJ$6, $E246 &lt; BI$6), 0, 1)+IF(OR($F246 &gt;= BJ$6, $G246 &lt; BI$6), 0, 2)+1)</f>
        <v/>
      </c>
      <c r="BJ246" s="68" t="str">
        <f ca="1">INDEX({"","_","-","="},IF(OR($D246 &gt;= BK$6, $E246 &lt; BJ$6), 0, 1)+IF(OR($F246 &gt;= BK$6, $G246 &lt; BJ$6), 0, 2)+1)</f>
        <v/>
      </c>
      <c r="BK246" s="68" t="str">
        <f ca="1">INDEX({"","_","-","="},IF(OR($D246 &gt;= BL$6, $E246 &lt; BK$6), 0, 1)+IF(OR($F246 &gt;= BL$6, $G246 &lt; BK$6), 0, 2)+1)</f>
        <v/>
      </c>
      <c r="BL246" s="68" t="str">
        <f ca="1">INDEX({"","_","-","="},IF(OR($D246 &gt;= BM$6, $E246 &lt; BL$6), 0, 1)+IF(OR($F246 &gt;= BM$6, $G246 &lt; BL$6), 0, 2)+1)</f>
        <v/>
      </c>
      <c r="BM246" s="68" t="str">
        <f ca="1">INDEX({"","_","-","="},IF(OR($D246 &gt;= BN$6, $E246 &lt; BM$6), 0, 1)+IF(OR($F246 &gt;= BN$6, $G246 &lt; BM$6), 0, 2)+1)</f>
        <v/>
      </c>
      <c r="BN246" s="68" t="str">
        <f ca="1">INDEX({"","_","-","="},IF(OR($D246 &gt;= BO$6, $E246 &lt; BN$6), 0, 1)+IF(OR($F246 &gt;= BO$6, $G246 &lt; BN$6), 0, 2)+1)</f>
        <v/>
      </c>
      <c r="BO246" s="68" t="str">
        <f ca="1">INDEX({"","_","-","="},IF(OR($D246 &gt;= BP$6, $E246 &lt; BO$6), 0, 1)+IF(OR($F246 &gt;= BP$6, $G246 &lt; BO$6), 0, 2)+1)</f>
        <v/>
      </c>
      <c r="BP246" s="68" t="str">
        <f ca="1">INDEX({"","_","-","="},IF(OR($D246 &gt;= BQ$6, $E246 &lt; BP$6), 0, 1)+IF(OR($F246 &gt;= BQ$6, $G246 &lt; BP$6), 0, 2)+1)</f>
        <v/>
      </c>
      <c r="BQ246" s="68" t="str">
        <f ca="1">INDEX({"","_","-","="},IF(OR($D246 &gt;= BR$6, $E246 &lt; BQ$6), 0, 1)+IF(OR($F246 &gt;= BR$6, $G246 &lt; BQ$6), 0, 2)+1)</f>
        <v/>
      </c>
      <c r="BR246" s="68" t="str">
        <f ca="1">INDEX({"","_","-","="},IF(OR($D246 &gt;= BS$6, $E246 &lt; BR$6), 0, 1)+IF(OR($F246 &gt;= BS$6, $G246 &lt; BR$6), 0, 2)+1)</f>
        <v/>
      </c>
      <c r="BS246" s="68" t="str">
        <f ca="1">INDEX({"","_","-","="},IF(OR($D246 &gt;= BT$6, $E246 &lt; BS$6), 0, 1)+IF(OR($F246 &gt;= BT$6, $G246 &lt; BS$6), 0, 2)+1)</f>
        <v/>
      </c>
      <c r="BT246" s="68" t="str">
        <f ca="1">INDEX({"","_","-","="},IF(OR($D246 &gt;= BU$6, $E246 &lt; BT$6), 0, 1)+IF(OR($F246 &gt;= BU$6, $G246 &lt; BT$6), 0, 2)+1)</f>
        <v/>
      </c>
      <c r="BU246" s="68" t="str">
        <f ca="1">INDEX({"","_","-","="},IF(OR($D246 &gt;= BV$6, $E246 &lt; BU$6), 0, 1)+IF(OR($F246 &gt;= BV$6, $G246 &lt; BU$6), 0, 2)+1)</f>
        <v/>
      </c>
      <c r="BV246" s="68" t="str">
        <f ca="1">INDEX({"","_","-","="},IF(OR($D246 &gt;= BW$6, $E246 &lt; BV$6), 0, 1)+IF(OR($F246 &gt;= BW$6, $G246 &lt; BV$6), 0, 2)+1)</f>
        <v/>
      </c>
      <c r="BW246" s="68" t="str">
        <f ca="1">INDEX({"","_","-","="},IF(OR($D246 &gt;= BX$6, $E246 &lt; BW$6), 0, 1)+IF(OR($F246 &gt;= BX$6, $G246 &lt; BW$6), 0, 2)+1)</f>
        <v/>
      </c>
      <c r="BX246" s="68" t="str">
        <f ca="1">INDEX({"","_","-","="},IF(OR($D246 &gt;= BY$6, $E246 &lt; BX$6), 0, 1)+IF(OR($F246 &gt;= BY$6, $G246 &lt; BX$6), 0, 2)+1)</f>
        <v/>
      </c>
      <c r="BY246" s="68" t="str">
        <f ca="1">INDEX({"","_","-","="},IF(OR($D246 &gt;= BZ$6, $E246 &lt; BY$6), 0, 1)+IF(OR($F246 &gt;= BZ$6, $G246 &lt; BY$6), 0, 2)+1)</f>
        <v/>
      </c>
      <c r="BZ246" s="68" t="str">
        <f ca="1">INDEX({"","_","-","="},IF(OR($D246 &gt;= CA$6, $E246 &lt; BZ$6), 0, 1)+IF(OR($F246 &gt;= CA$6, $G246 &lt; BZ$6), 0, 2)+1)</f>
        <v/>
      </c>
      <c r="CA246" s="68" t="str">
        <f ca="1">INDEX({"","_","-","="},IF(OR($D246 &gt;= CB$6, $E246 &lt; CA$6), 0, 1)+IF(OR($F246 &gt;= CB$6, $G246 &lt; CA$6), 0, 2)+1)</f>
        <v/>
      </c>
      <c r="CB246" s="68" t="str">
        <f ca="1">INDEX({"","_","-","="},IF(OR($D246 &gt;= CC$6, $E246 &lt; CB$6), 0, 1)+IF(OR($F246 &gt;= CC$6, $G246 &lt; CB$6), 0, 2)+1)</f>
        <v/>
      </c>
      <c r="CC246" s="68" t="str">
        <f ca="1">INDEX({"","_","-","="},IF(OR($D246 &gt;= CD$6, $E246 &lt; CC$6), 0, 1)+IF(OR($F246 &gt;= CD$6, $G246 &lt; CC$6), 0, 2)+1)</f>
        <v/>
      </c>
      <c r="CD246" s="68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IF('临-进度'!M242,'临-进度'!$A242,"")</f>
        <v/>
      </c>
      <c r="B247" s="8" t="str">
        <f ca="1">IF('临-进度'!M242,'临-进度'!$B242,"")</f>
        <v/>
      </c>
      <c r="C247" s="8" t="str">
        <f ca="1">IF('临-进度'!M242,'临-进度'!$E242,"")</f>
        <v/>
      </c>
      <c r="D247" s="40" t="str">
        <f ca="1">IF('临-进度'!$M242,'临-进度'!$I242,"")</f>
        <v/>
      </c>
      <c r="E247" s="40" t="str">
        <f ca="1">IF('临-进度'!$M242,'临-进度'!$AE242,"")</f>
        <v/>
      </c>
      <c r="F247" s="40" t="str">
        <f ca="1">IF('临-进度'!$M242,'临-进度'!$J242,"")</f>
        <v/>
      </c>
      <c r="G247" s="73" t="str">
        <f ca="1">IF('临-进度'!$M242,'临-进度'!$AF242,"")</f>
        <v/>
      </c>
      <c r="H247" s="68" t="str">
        <f ca="1">INDEX({"","_","-","="},IF(OR($D247 &gt;= I$6, $E247 &lt; H$6), 0, 1)+IF(OR($F247 &gt;= I$6, $G247 &lt; H$6), 0, 2)+1)</f>
        <v/>
      </c>
      <c r="I247" s="68" t="str">
        <f ca="1">INDEX({"","_","-","="},IF(OR($D247 &gt;= J$6, $E247 &lt; I$6), 0, 1)+IF(OR($F247 &gt;= J$6, $G247 &lt; I$6), 0, 2)+1)</f>
        <v/>
      </c>
      <c r="J247" s="68" t="str">
        <f ca="1">INDEX({"","_","-","="},IF(OR($D247 &gt;= K$6, $E247 &lt; J$6), 0, 1)+IF(OR($F247 &gt;= K$6, $G247 &lt; J$6), 0, 2)+1)</f>
        <v/>
      </c>
      <c r="K247" s="68" t="str">
        <f ca="1">INDEX({"","_","-","="},IF(OR($D247 &gt;= L$6, $E247 &lt; K$6), 0, 1)+IF(OR($F247 &gt;= L$6, $G247 &lt; K$6), 0, 2)+1)</f>
        <v/>
      </c>
      <c r="L247" s="68" t="str">
        <f ca="1">INDEX({"","_","-","="},IF(OR($D247 &gt;= M$6, $E247 &lt; L$6), 0, 1)+IF(OR($F247 &gt;= M$6, $G247 &lt; L$6), 0, 2)+1)</f>
        <v/>
      </c>
      <c r="M247" s="68" t="str">
        <f ca="1">INDEX({"","_","-","="},IF(OR($D247 &gt;= N$6, $E247 &lt; M$6), 0, 1)+IF(OR($F247 &gt;= N$6, $G247 &lt; M$6), 0, 2)+1)</f>
        <v/>
      </c>
      <c r="N247" s="68" t="str">
        <f ca="1">INDEX({"","_","-","="},IF(OR($D247 &gt;= O$6, $E247 &lt; N$6), 0, 1)+IF(OR($F247 &gt;= O$6, $G247 &lt; N$6), 0, 2)+1)</f>
        <v/>
      </c>
      <c r="O247" s="68" t="str">
        <f ca="1">INDEX({"","_","-","="},IF(OR($D247 &gt;= P$6, $E247 &lt; O$6), 0, 1)+IF(OR($F247 &gt;= P$6, $G247 &lt; O$6), 0, 2)+1)</f>
        <v/>
      </c>
      <c r="P247" s="68" t="str">
        <f ca="1">INDEX({"","_","-","="},IF(OR($D247 &gt;= Q$6, $E247 &lt; P$6), 0, 1)+IF(OR($F247 &gt;= Q$6, $G247 &lt; P$6), 0, 2)+1)</f>
        <v/>
      </c>
      <c r="Q247" s="68" t="str">
        <f ca="1">INDEX({"","_","-","="},IF(OR($D247 &gt;= R$6, $E247 &lt; Q$6), 0, 1)+IF(OR($F247 &gt;= R$6, $G247 &lt; Q$6), 0, 2)+1)</f>
        <v/>
      </c>
      <c r="R247" s="68" t="str">
        <f ca="1">INDEX({"","_","-","="},IF(OR($D247 &gt;= S$6, $E247 &lt; R$6), 0, 1)+IF(OR($F247 &gt;= S$6, $G247 &lt; R$6), 0, 2)+1)</f>
        <v/>
      </c>
      <c r="S247" s="68" t="str">
        <f ca="1">INDEX({"","_","-","="},IF(OR($D247 &gt;= T$6, $E247 &lt; S$6), 0, 1)+IF(OR($F247 &gt;= T$6, $G247 &lt; S$6), 0, 2)+1)</f>
        <v/>
      </c>
      <c r="T247" s="68" t="str">
        <f ca="1">INDEX({"","_","-","="},IF(OR($D247 &gt;= U$6, $E247 &lt; T$6), 0, 1)+IF(OR($F247 &gt;= U$6, $G247 &lt; T$6), 0, 2)+1)</f>
        <v/>
      </c>
      <c r="U247" s="68" t="str">
        <f ca="1">INDEX({"","_","-","="},IF(OR($D247 &gt;= V$6, $E247 &lt; U$6), 0, 1)+IF(OR($F247 &gt;= V$6, $G247 &lt; U$6), 0, 2)+1)</f>
        <v/>
      </c>
      <c r="V247" s="68" t="str">
        <f ca="1">INDEX({"","_","-","="},IF(OR($D247 &gt;= W$6, $E247 &lt; V$6), 0, 1)+IF(OR($F247 &gt;= W$6, $G247 &lt; V$6), 0, 2)+1)</f>
        <v/>
      </c>
      <c r="W247" s="68" t="str">
        <f ca="1">INDEX({"","_","-","="},IF(OR($D247 &gt;= X$6, $E247 &lt; W$6), 0, 1)+IF(OR($F247 &gt;= X$6, $G247 &lt; W$6), 0, 2)+1)</f>
        <v/>
      </c>
      <c r="X247" s="68" t="str">
        <f ca="1">INDEX({"","_","-","="},IF(OR($D247 &gt;= Y$6, $E247 &lt; X$6), 0, 1)+IF(OR($F247 &gt;= Y$6, $G247 &lt; X$6), 0, 2)+1)</f>
        <v/>
      </c>
      <c r="Y247" s="68" t="str">
        <f ca="1">INDEX({"","_","-","="},IF(OR($D247 &gt;= Z$6, $E247 &lt; Y$6), 0, 1)+IF(OR($F247 &gt;= Z$6, $G247 &lt; Y$6), 0, 2)+1)</f>
        <v/>
      </c>
      <c r="Z247" s="68" t="str">
        <f ca="1">INDEX({"","_","-","="},IF(OR($D247 &gt;= AA$6, $E247 &lt; Z$6), 0, 1)+IF(OR($F247 &gt;= AA$6, $G247 &lt; Z$6), 0, 2)+1)</f>
        <v/>
      </c>
      <c r="AA247" s="68" t="str">
        <f ca="1">INDEX({"","_","-","="},IF(OR($D247 &gt;= AB$6, $E247 &lt; AA$6), 0, 1)+IF(OR($F247 &gt;= AB$6, $G247 &lt; AA$6), 0, 2)+1)</f>
        <v/>
      </c>
      <c r="AB247" s="68" t="str">
        <f ca="1">INDEX({"","_","-","="},IF(OR($D247 &gt;= AC$6, $E247 &lt; AB$6), 0, 1)+IF(OR($F247 &gt;= AC$6, $G247 &lt; AB$6), 0, 2)+1)</f>
        <v/>
      </c>
      <c r="AC247" s="68" t="str">
        <f ca="1">INDEX({"","_","-","="},IF(OR($D247 &gt;= AD$6, $E247 &lt; AC$6), 0, 1)+IF(OR($F247 &gt;= AD$6, $G247 &lt; AC$6), 0, 2)+1)</f>
        <v/>
      </c>
      <c r="AD247" s="68" t="str">
        <f ca="1">INDEX({"","_","-","="},IF(OR($D247 &gt;= AE$6, $E247 &lt; AD$6), 0, 1)+IF(OR($F247 &gt;= AE$6, $G247 &lt; AD$6), 0, 2)+1)</f>
        <v/>
      </c>
      <c r="AE247" s="68" t="str">
        <f ca="1">INDEX({"","_","-","="},IF(OR($D247 &gt;= AF$6, $E247 &lt; AE$6), 0, 1)+IF(OR($F247 &gt;= AF$6, $G247 &lt; AE$6), 0, 2)+1)</f>
        <v/>
      </c>
      <c r="AF247" s="68" t="str">
        <f ca="1">INDEX({"","_","-","="},IF(OR($D247 &gt;= AG$6, $E247 &lt; AF$6), 0, 1)+IF(OR($F247 &gt;= AG$6, $G247 &lt; AF$6), 0, 2)+1)</f>
        <v/>
      </c>
      <c r="AG247" s="68" t="str">
        <f ca="1">INDEX({"","_","-","="},IF(OR($D247 &gt;= AH$6, $E247 &lt; AG$6), 0, 1)+IF(OR($F247 &gt;= AH$6, $G247 &lt; AG$6), 0, 2)+1)</f>
        <v/>
      </c>
      <c r="AH247" s="68" t="str">
        <f ca="1">INDEX({"","_","-","="},IF(OR($D247 &gt;= AI$6, $E247 &lt; AH$6), 0, 1)+IF(OR($F247 &gt;= AI$6, $G247 &lt; AH$6), 0, 2)+1)</f>
        <v/>
      </c>
      <c r="AI247" s="68" t="str">
        <f ca="1">INDEX({"","_","-","="},IF(OR($D247 &gt;= AJ$6, $E247 &lt; AI$6), 0, 1)+IF(OR($F247 &gt;= AJ$6, $G247 &lt; AI$6), 0, 2)+1)</f>
        <v/>
      </c>
      <c r="AJ247" s="68" t="str">
        <f ca="1">INDEX({"","_","-","="},IF(OR($D247 &gt;= AK$6, $E247 &lt; AJ$6), 0, 1)+IF(OR($F247 &gt;= AK$6, $G247 &lt; AJ$6), 0, 2)+1)</f>
        <v/>
      </c>
      <c r="AK247" s="68" t="str">
        <f ca="1">INDEX({"","_","-","="},IF(OR($D247 &gt;= AL$6, $E247 &lt; AK$6), 0, 1)+IF(OR($F247 &gt;= AL$6, $G247 &lt; AK$6), 0, 2)+1)</f>
        <v/>
      </c>
      <c r="AL247" s="68" t="str">
        <f ca="1">INDEX({"","_","-","="},IF(OR($D247 &gt;= AM$6, $E247 &lt; AL$6), 0, 1)+IF(OR($F247 &gt;= AM$6, $G247 &lt; AL$6), 0, 2)+1)</f>
        <v/>
      </c>
      <c r="AM247" s="68" t="str">
        <f ca="1">INDEX({"","_","-","="},IF(OR($D247 &gt;= AN$6, $E247 &lt; AM$6), 0, 1)+IF(OR($F247 &gt;= AN$6, $G247 &lt; AM$6), 0, 2)+1)</f>
        <v/>
      </c>
      <c r="AN247" s="68" t="str">
        <f ca="1">INDEX({"","_","-","="},IF(OR($D247 &gt;= AO$6, $E247 &lt; AN$6), 0, 1)+IF(OR($F247 &gt;= AO$6, $G247 &lt; AN$6), 0, 2)+1)</f>
        <v/>
      </c>
      <c r="AO247" s="68" t="str">
        <f ca="1">INDEX({"","_","-","="},IF(OR($D247 &gt;= AP$6, $E247 &lt; AO$6), 0, 1)+IF(OR($F247 &gt;= AP$6, $G247 &lt; AO$6), 0, 2)+1)</f>
        <v/>
      </c>
      <c r="AP247" s="68" t="str">
        <f ca="1">INDEX({"","_","-","="},IF(OR($D247 &gt;= AQ$6, $E247 &lt; AP$6), 0, 1)+IF(OR($F247 &gt;= AQ$6, $G247 &lt; AP$6), 0, 2)+1)</f>
        <v/>
      </c>
      <c r="AQ247" s="68" t="str">
        <f ca="1">INDEX({"","_","-","="},IF(OR($D247 &gt;= AR$6, $E247 &lt; AQ$6), 0, 1)+IF(OR($F247 &gt;= AR$6, $G247 &lt; AQ$6), 0, 2)+1)</f>
        <v/>
      </c>
      <c r="AR247" s="68" t="str">
        <f ca="1">INDEX({"","_","-","="},IF(OR($D247 &gt;= AS$6, $E247 &lt; AR$6), 0, 1)+IF(OR($F247 &gt;= AS$6, $G247 &lt; AR$6), 0, 2)+1)</f>
        <v/>
      </c>
      <c r="AS247" s="68" t="str">
        <f ca="1">INDEX({"","_","-","="},IF(OR($D247 &gt;= AT$6, $E247 &lt; AS$6), 0, 1)+IF(OR($F247 &gt;= AT$6, $G247 &lt; AS$6), 0, 2)+1)</f>
        <v/>
      </c>
      <c r="AT247" s="68" t="str">
        <f ca="1">INDEX({"","_","-","="},IF(OR($D247 &gt;= AU$6, $E247 &lt; AT$6), 0, 1)+IF(OR($F247 &gt;= AU$6, $G247 &lt; AT$6), 0, 2)+1)</f>
        <v/>
      </c>
      <c r="AU247" s="68" t="str">
        <f ca="1">INDEX({"","_","-","="},IF(OR($D247 &gt;= AV$6, $E247 &lt; AU$6), 0, 1)+IF(OR($F247 &gt;= AV$6, $G247 &lt; AU$6), 0, 2)+1)</f>
        <v/>
      </c>
      <c r="AV247" s="68" t="str">
        <f ca="1">INDEX({"","_","-","="},IF(OR($D247 &gt;= AW$6, $E247 &lt; AV$6), 0, 1)+IF(OR($F247 &gt;= AW$6, $G247 &lt; AV$6), 0, 2)+1)</f>
        <v/>
      </c>
      <c r="AW247" s="68" t="str">
        <f ca="1">INDEX({"","_","-","="},IF(OR($D247 &gt;= AX$6, $E247 &lt; AW$6), 0, 1)+IF(OR($F247 &gt;= AX$6, $G247 &lt; AW$6), 0, 2)+1)</f>
        <v/>
      </c>
      <c r="AX247" s="68" t="str">
        <f ca="1">INDEX({"","_","-","="},IF(OR($D247 &gt;= AY$6, $E247 &lt; AX$6), 0, 1)+IF(OR($F247 &gt;= AY$6, $G247 &lt; AX$6), 0, 2)+1)</f>
        <v/>
      </c>
      <c r="AY247" s="68" t="str">
        <f ca="1">INDEX({"","_","-","="},IF(OR($D247 &gt;= AZ$6, $E247 &lt; AY$6), 0, 1)+IF(OR($F247 &gt;= AZ$6, $G247 &lt; AY$6), 0, 2)+1)</f>
        <v/>
      </c>
      <c r="AZ247" s="68" t="str">
        <f ca="1">INDEX({"","_","-","="},IF(OR($D247 &gt;= BA$6, $E247 &lt; AZ$6), 0, 1)+IF(OR($F247 &gt;= BA$6, $G247 &lt; AZ$6), 0, 2)+1)</f>
        <v/>
      </c>
      <c r="BA247" s="68" t="str">
        <f ca="1">INDEX({"","_","-","="},IF(OR($D247 &gt;= BB$6, $E247 &lt; BA$6), 0, 1)+IF(OR($F247 &gt;= BB$6, $G247 &lt; BA$6), 0, 2)+1)</f>
        <v/>
      </c>
      <c r="BB247" s="68" t="str">
        <f ca="1">INDEX({"","_","-","="},IF(OR($D247 &gt;= BC$6, $E247 &lt; BB$6), 0, 1)+IF(OR($F247 &gt;= BC$6, $G247 &lt; BB$6), 0, 2)+1)</f>
        <v/>
      </c>
      <c r="BC247" s="68" t="str">
        <f ca="1">INDEX({"","_","-","="},IF(OR($D247 &gt;= BD$6, $E247 &lt; BC$6), 0, 1)+IF(OR($F247 &gt;= BD$6, $G247 &lt; BC$6), 0, 2)+1)</f>
        <v/>
      </c>
      <c r="BD247" s="68" t="str">
        <f ca="1">INDEX({"","_","-","="},IF(OR($D247 &gt;= BE$6, $E247 &lt; BD$6), 0, 1)+IF(OR($F247 &gt;= BE$6, $G247 &lt; BD$6), 0, 2)+1)</f>
        <v/>
      </c>
      <c r="BE247" s="68" t="str">
        <f ca="1">INDEX({"","_","-","="},IF(OR($D247 &gt;= BF$6, $E247 &lt; BE$6), 0, 1)+IF(OR($F247 &gt;= BF$6, $G247 &lt; BE$6), 0, 2)+1)</f>
        <v/>
      </c>
      <c r="BF247" s="68" t="str">
        <f ca="1">INDEX({"","_","-","="},IF(OR($D247 &gt;= BG$6, $E247 &lt; BF$6), 0, 1)+IF(OR($F247 &gt;= BG$6, $G247 &lt; BF$6), 0, 2)+1)</f>
        <v/>
      </c>
      <c r="BG247" s="68" t="str">
        <f ca="1">INDEX({"","_","-","="},IF(OR($D247 &gt;= BH$6, $E247 &lt; BG$6), 0, 1)+IF(OR($F247 &gt;= BH$6, $G247 &lt; BG$6), 0, 2)+1)</f>
        <v/>
      </c>
      <c r="BH247" s="68" t="str">
        <f ca="1">INDEX({"","_","-","="},IF(OR($D247 &gt;= BI$6, $E247 &lt; BH$6), 0, 1)+IF(OR($F247 &gt;= BI$6, $G247 &lt; BH$6), 0, 2)+1)</f>
        <v/>
      </c>
      <c r="BI247" s="68" t="str">
        <f ca="1">INDEX({"","_","-","="},IF(OR($D247 &gt;= BJ$6, $E247 &lt; BI$6), 0, 1)+IF(OR($F247 &gt;= BJ$6, $G247 &lt; BI$6), 0, 2)+1)</f>
        <v/>
      </c>
      <c r="BJ247" s="68" t="str">
        <f ca="1">INDEX({"","_","-","="},IF(OR($D247 &gt;= BK$6, $E247 &lt; BJ$6), 0, 1)+IF(OR($F247 &gt;= BK$6, $G247 &lt; BJ$6), 0, 2)+1)</f>
        <v/>
      </c>
      <c r="BK247" s="68" t="str">
        <f ca="1">INDEX({"","_","-","="},IF(OR($D247 &gt;= BL$6, $E247 &lt; BK$6), 0, 1)+IF(OR($F247 &gt;= BL$6, $G247 &lt; BK$6), 0, 2)+1)</f>
        <v/>
      </c>
      <c r="BL247" s="68" t="str">
        <f ca="1">INDEX({"","_","-","="},IF(OR($D247 &gt;= BM$6, $E247 &lt; BL$6), 0, 1)+IF(OR($F247 &gt;= BM$6, $G247 &lt; BL$6), 0, 2)+1)</f>
        <v/>
      </c>
      <c r="BM247" s="68" t="str">
        <f ca="1">INDEX({"","_","-","="},IF(OR($D247 &gt;= BN$6, $E247 &lt; BM$6), 0, 1)+IF(OR($F247 &gt;= BN$6, $G247 &lt; BM$6), 0, 2)+1)</f>
        <v/>
      </c>
      <c r="BN247" s="68" t="str">
        <f ca="1">INDEX({"","_","-","="},IF(OR($D247 &gt;= BO$6, $E247 &lt; BN$6), 0, 1)+IF(OR($F247 &gt;= BO$6, $G247 &lt; BN$6), 0, 2)+1)</f>
        <v/>
      </c>
      <c r="BO247" s="68" t="str">
        <f ca="1">INDEX({"","_","-","="},IF(OR($D247 &gt;= BP$6, $E247 &lt; BO$6), 0, 1)+IF(OR($F247 &gt;= BP$6, $G247 &lt; BO$6), 0, 2)+1)</f>
        <v/>
      </c>
      <c r="BP247" s="68" t="str">
        <f ca="1">INDEX({"","_","-","="},IF(OR($D247 &gt;= BQ$6, $E247 &lt; BP$6), 0, 1)+IF(OR($F247 &gt;= BQ$6, $G247 &lt; BP$6), 0, 2)+1)</f>
        <v/>
      </c>
      <c r="BQ247" s="68" t="str">
        <f ca="1">INDEX({"","_","-","="},IF(OR($D247 &gt;= BR$6, $E247 &lt; BQ$6), 0, 1)+IF(OR($F247 &gt;= BR$6, $G247 &lt; BQ$6), 0, 2)+1)</f>
        <v/>
      </c>
      <c r="BR247" s="68" t="str">
        <f ca="1">INDEX({"","_","-","="},IF(OR($D247 &gt;= BS$6, $E247 &lt; BR$6), 0, 1)+IF(OR($F247 &gt;= BS$6, $G247 &lt; BR$6), 0, 2)+1)</f>
        <v/>
      </c>
      <c r="BS247" s="68" t="str">
        <f ca="1">INDEX({"","_","-","="},IF(OR($D247 &gt;= BT$6, $E247 &lt; BS$6), 0, 1)+IF(OR($F247 &gt;= BT$6, $G247 &lt; BS$6), 0, 2)+1)</f>
        <v/>
      </c>
      <c r="BT247" s="68" t="str">
        <f ca="1">INDEX({"","_","-","="},IF(OR($D247 &gt;= BU$6, $E247 &lt; BT$6), 0, 1)+IF(OR($F247 &gt;= BU$6, $G247 &lt; BT$6), 0, 2)+1)</f>
        <v/>
      </c>
      <c r="BU247" s="68" t="str">
        <f ca="1">INDEX({"","_","-","="},IF(OR($D247 &gt;= BV$6, $E247 &lt; BU$6), 0, 1)+IF(OR($F247 &gt;= BV$6, $G247 &lt; BU$6), 0, 2)+1)</f>
        <v/>
      </c>
      <c r="BV247" s="68" t="str">
        <f ca="1">INDEX({"","_","-","="},IF(OR($D247 &gt;= BW$6, $E247 &lt; BV$6), 0, 1)+IF(OR($F247 &gt;= BW$6, $G247 &lt; BV$6), 0, 2)+1)</f>
        <v/>
      </c>
      <c r="BW247" s="68" t="str">
        <f ca="1">INDEX({"","_","-","="},IF(OR($D247 &gt;= BX$6, $E247 &lt; BW$6), 0, 1)+IF(OR($F247 &gt;= BX$6, $G247 &lt; BW$6), 0, 2)+1)</f>
        <v/>
      </c>
      <c r="BX247" s="68" t="str">
        <f ca="1">INDEX({"","_","-","="},IF(OR($D247 &gt;= BY$6, $E247 &lt; BX$6), 0, 1)+IF(OR($F247 &gt;= BY$6, $G247 &lt; BX$6), 0, 2)+1)</f>
        <v/>
      </c>
      <c r="BY247" s="68" t="str">
        <f ca="1">INDEX({"","_","-","="},IF(OR($D247 &gt;= BZ$6, $E247 &lt; BY$6), 0, 1)+IF(OR($F247 &gt;= BZ$6, $G247 &lt; BY$6), 0, 2)+1)</f>
        <v/>
      </c>
      <c r="BZ247" s="68" t="str">
        <f ca="1">INDEX({"","_","-","="},IF(OR($D247 &gt;= CA$6, $E247 &lt; BZ$6), 0, 1)+IF(OR($F247 &gt;= CA$6, $G247 &lt; BZ$6), 0, 2)+1)</f>
        <v/>
      </c>
      <c r="CA247" s="68" t="str">
        <f ca="1">INDEX({"","_","-","="},IF(OR($D247 &gt;= CB$6, $E247 &lt; CA$6), 0, 1)+IF(OR($F247 &gt;= CB$6, $G247 &lt; CA$6), 0, 2)+1)</f>
        <v/>
      </c>
      <c r="CB247" s="68" t="str">
        <f ca="1">INDEX({"","_","-","="},IF(OR($D247 &gt;= CC$6, $E247 &lt; CB$6), 0, 1)+IF(OR($F247 &gt;= CC$6, $G247 &lt; CB$6), 0, 2)+1)</f>
        <v/>
      </c>
      <c r="CC247" s="68" t="str">
        <f ca="1">INDEX({"","_","-","="},IF(OR($D247 &gt;= CD$6, $E247 &lt; CC$6), 0, 1)+IF(OR($F247 &gt;= CD$6, $G247 &lt; CC$6), 0, 2)+1)</f>
        <v/>
      </c>
      <c r="CD247" s="68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IF('临-进度'!M243,'临-进度'!$A243,"")</f>
        <v/>
      </c>
      <c r="B248" s="8" t="str">
        <f ca="1">IF('临-进度'!M243,'临-进度'!$B243,"")</f>
        <v/>
      </c>
      <c r="C248" s="8" t="str">
        <f ca="1">IF('临-进度'!M243,'临-进度'!$E243,"")</f>
        <v/>
      </c>
      <c r="D248" s="40" t="str">
        <f ca="1">IF('临-进度'!$M243,'临-进度'!$I243,"")</f>
        <v/>
      </c>
      <c r="E248" s="40" t="str">
        <f ca="1">IF('临-进度'!$M243,'临-进度'!$AE243,"")</f>
        <v/>
      </c>
      <c r="F248" s="40" t="str">
        <f ca="1">IF('临-进度'!$M243,'临-进度'!$J243,"")</f>
        <v/>
      </c>
      <c r="G248" s="73" t="str">
        <f ca="1">IF('临-进度'!$M243,'临-进度'!$AF243,"")</f>
        <v/>
      </c>
      <c r="H248" s="68" t="str">
        <f ca="1">INDEX({"","_","-","="},IF(OR($D248 &gt;= I$6, $E248 &lt; H$6), 0, 1)+IF(OR($F248 &gt;= I$6, $G248 &lt; H$6), 0, 2)+1)</f>
        <v/>
      </c>
      <c r="I248" s="68" t="str">
        <f ca="1">INDEX({"","_","-","="},IF(OR($D248 &gt;= J$6, $E248 &lt; I$6), 0, 1)+IF(OR($F248 &gt;= J$6, $G248 &lt; I$6), 0, 2)+1)</f>
        <v/>
      </c>
      <c r="J248" s="68" t="str">
        <f ca="1">INDEX({"","_","-","="},IF(OR($D248 &gt;= K$6, $E248 &lt; J$6), 0, 1)+IF(OR($F248 &gt;= K$6, $G248 &lt; J$6), 0, 2)+1)</f>
        <v/>
      </c>
      <c r="K248" s="68" t="str">
        <f ca="1">INDEX({"","_","-","="},IF(OR($D248 &gt;= L$6, $E248 &lt; K$6), 0, 1)+IF(OR($F248 &gt;= L$6, $G248 &lt; K$6), 0, 2)+1)</f>
        <v/>
      </c>
      <c r="L248" s="68" t="str">
        <f ca="1">INDEX({"","_","-","="},IF(OR($D248 &gt;= M$6, $E248 &lt; L$6), 0, 1)+IF(OR($F248 &gt;= M$6, $G248 &lt; L$6), 0, 2)+1)</f>
        <v/>
      </c>
      <c r="M248" s="68" t="str">
        <f ca="1">INDEX({"","_","-","="},IF(OR($D248 &gt;= N$6, $E248 &lt; M$6), 0, 1)+IF(OR($F248 &gt;= N$6, $G248 &lt; M$6), 0, 2)+1)</f>
        <v/>
      </c>
      <c r="N248" s="68" t="str">
        <f ca="1">INDEX({"","_","-","="},IF(OR($D248 &gt;= O$6, $E248 &lt; N$6), 0, 1)+IF(OR($F248 &gt;= O$6, $G248 &lt; N$6), 0, 2)+1)</f>
        <v/>
      </c>
      <c r="O248" s="68" t="str">
        <f ca="1">INDEX({"","_","-","="},IF(OR($D248 &gt;= P$6, $E248 &lt; O$6), 0, 1)+IF(OR($F248 &gt;= P$6, $G248 &lt; O$6), 0, 2)+1)</f>
        <v/>
      </c>
      <c r="P248" s="68" t="str">
        <f ca="1">INDEX({"","_","-","="},IF(OR($D248 &gt;= Q$6, $E248 &lt; P$6), 0, 1)+IF(OR($F248 &gt;= Q$6, $G248 &lt; P$6), 0, 2)+1)</f>
        <v/>
      </c>
      <c r="Q248" s="68" t="str">
        <f ca="1">INDEX({"","_","-","="},IF(OR($D248 &gt;= R$6, $E248 &lt; Q$6), 0, 1)+IF(OR($F248 &gt;= R$6, $G248 &lt; Q$6), 0, 2)+1)</f>
        <v/>
      </c>
      <c r="R248" s="68" t="str">
        <f ca="1">INDEX({"","_","-","="},IF(OR($D248 &gt;= S$6, $E248 &lt; R$6), 0, 1)+IF(OR($F248 &gt;= S$6, $G248 &lt; R$6), 0, 2)+1)</f>
        <v/>
      </c>
      <c r="S248" s="68" t="str">
        <f ca="1">INDEX({"","_","-","="},IF(OR($D248 &gt;= T$6, $E248 &lt; S$6), 0, 1)+IF(OR($F248 &gt;= T$6, $G248 &lt; S$6), 0, 2)+1)</f>
        <v/>
      </c>
      <c r="T248" s="68" t="str">
        <f ca="1">INDEX({"","_","-","="},IF(OR($D248 &gt;= U$6, $E248 &lt; T$6), 0, 1)+IF(OR($F248 &gt;= U$6, $G248 &lt; T$6), 0, 2)+1)</f>
        <v/>
      </c>
      <c r="U248" s="68" t="str">
        <f ca="1">INDEX({"","_","-","="},IF(OR($D248 &gt;= V$6, $E248 &lt; U$6), 0, 1)+IF(OR($F248 &gt;= V$6, $G248 &lt; U$6), 0, 2)+1)</f>
        <v/>
      </c>
      <c r="V248" s="68" t="str">
        <f ca="1">INDEX({"","_","-","="},IF(OR($D248 &gt;= W$6, $E248 &lt; V$6), 0, 1)+IF(OR($F248 &gt;= W$6, $G248 &lt; V$6), 0, 2)+1)</f>
        <v/>
      </c>
      <c r="W248" s="68" t="str">
        <f ca="1">INDEX({"","_","-","="},IF(OR($D248 &gt;= X$6, $E248 &lt; W$6), 0, 1)+IF(OR($F248 &gt;= X$6, $G248 &lt; W$6), 0, 2)+1)</f>
        <v/>
      </c>
      <c r="X248" s="68" t="str">
        <f ca="1">INDEX({"","_","-","="},IF(OR($D248 &gt;= Y$6, $E248 &lt; X$6), 0, 1)+IF(OR($F248 &gt;= Y$6, $G248 &lt; X$6), 0, 2)+1)</f>
        <v/>
      </c>
      <c r="Y248" s="68" t="str">
        <f ca="1">INDEX({"","_","-","="},IF(OR($D248 &gt;= Z$6, $E248 &lt; Y$6), 0, 1)+IF(OR($F248 &gt;= Z$6, $G248 &lt; Y$6), 0, 2)+1)</f>
        <v/>
      </c>
      <c r="Z248" s="68" t="str">
        <f ca="1">INDEX({"","_","-","="},IF(OR($D248 &gt;= AA$6, $E248 &lt; Z$6), 0, 1)+IF(OR($F248 &gt;= AA$6, $G248 &lt; Z$6), 0, 2)+1)</f>
        <v/>
      </c>
      <c r="AA248" s="68" t="str">
        <f ca="1">INDEX({"","_","-","="},IF(OR($D248 &gt;= AB$6, $E248 &lt; AA$6), 0, 1)+IF(OR($F248 &gt;= AB$6, $G248 &lt; AA$6), 0, 2)+1)</f>
        <v/>
      </c>
      <c r="AB248" s="68" t="str">
        <f ca="1">INDEX({"","_","-","="},IF(OR($D248 &gt;= AC$6, $E248 &lt; AB$6), 0, 1)+IF(OR($F248 &gt;= AC$6, $G248 &lt; AB$6), 0, 2)+1)</f>
        <v/>
      </c>
      <c r="AC248" s="68" t="str">
        <f ca="1">INDEX({"","_","-","="},IF(OR($D248 &gt;= AD$6, $E248 &lt; AC$6), 0, 1)+IF(OR($F248 &gt;= AD$6, $G248 &lt; AC$6), 0, 2)+1)</f>
        <v/>
      </c>
      <c r="AD248" s="68" t="str">
        <f ca="1">INDEX({"","_","-","="},IF(OR($D248 &gt;= AE$6, $E248 &lt; AD$6), 0, 1)+IF(OR($F248 &gt;= AE$6, $G248 &lt; AD$6), 0, 2)+1)</f>
        <v/>
      </c>
      <c r="AE248" s="68" t="str">
        <f ca="1">INDEX({"","_","-","="},IF(OR($D248 &gt;= AF$6, $E248 &lt; AE$6), 0, 1)+IF(OR($F248 &gt;= AF$6, $G248 &lt; AE$6), 0, 2)+1)</f>
        <v/>
      </c>
      <c r="AF248" s="68" t="str">
        <f ca="1">INDEX({"","_","-","="},IF(OR($D248 &gt;= AG$6, $E248 &lt; AF$6), 0, 1)+IF(OR($F248 &gt;= AG$6, $G248 &lt; AF$6), 0, 2)+1)</f>
        <v/>
      </c>
      <c r="AG248" s="68" t="str">
        <f ca="1">INDEX({"","_","-","="},IF(OR($D248 &gt;= AH$6, $E248 &lt; AG$6), 0, 1)+IF(OR($F248 &gt;= AH$6, $G248 &lt; AG$6), 0, 2)+1)</f>
        <v/>
      </c>
      <c r="AH248" s="68" t="str">
        <f ca="1">INDEX({"","_","-","="},IF(OR($D248 &gt;= AI$6, $E248 &lt; AH$6), 0, 1)+IF(OR($F248 &gt;= AI$6, $G248 &lt; AH$6), 0, 2)+1)</f>
        <v/>
      </c>
      <c r="AI248" s="68" t="str">
        <f ca="1">INDEX({"","_","-","="},IF(OR($D248 &gt;= AJ$6, $E248 &lt; AI$6), 0, 1)+IF(OR($F248 &gt;= AJ$6, $G248 &lt; AI$6), 0, 2)+1)</f>
        <v/>
      </c>
      <c r="AJ248" s="68" t="str">
        <f ca="1">INDEX({"","_","-","="},IF(OR($D248 &gt;= AK$6, $E248 &lt; AJ$6), 0, 1)+IF(OR($F248 &gt;= AK$6, $G248 &lt; AJ$6), 0, 2)+1)</f>
        <v/>
      </c>
      <c r="AK248" s="68" t="str">
        <f ca="1">INDEX({"","_","-","="},IF(OR($D248 &gt;= AL$6, $E248 &lt; AK$6), 0, 1)+IF(OR($F248 &gt;= AL$6, $G248 &lt; AK$6), 0, 2)+1)</f>
        <v/>
      </c>
      <c r="AL248" s="68" t="str">
        <f ca="1">INDEX({"","_","-","="},IF(OR($D248 &gt;= AM$6, $E248 &lt; AL$6), 0, 1)+IF(OR($F248 &gt;= AM$6, $G248 &lt; AL$6), 0, 2)+1)</f>
        <v/>
      </c>
      <c r="AM248" s="68" t="str">
        <f ca="1">INDEX({"","_","-","="},IF(OR($D248 &gt;= AN$6, $E248 &lt; AM$6), 0, 1)+IF(OR($F248 &gt;= AN$6, $G248 &lt; AM$6), 0, 2)+1)</f>
        <v/>
      </c>
      <c r="AN248" s="68" t="str">
        <f ca="1">INDEX({"","_","-","="},IF(OR($D248 &gt;= AO$6, $E248 &lt; AN$6), 0, 1)+IF(OR($F248 &gt;= AO$6, $G248 &lt; AN$6), 0, 2)+1)</f>
        <v/>
      </c>
      <c r="AO248" s="68" t="str">
        <f ca="1">INDEX({"","_","-","="},IF(OR($D248 &gt;= AP$6, $E248 &lt; AO$6), 0, 1)+IF(OR($F248 &gt;= AP$6, $G248 &lt; AO$6), 0, 2)+1)</f>
        <v/>
      </c>
      <c r="AP248" s="68" t="str">
        <f ca="1">INDEX({"","_","-","="},IF(OR($D248 &gt;= AQ$6, $E248 &lt; AP$6), 0, 1)+IF(OR($F248 &gt;= AQ$6, $G248 &lt; AP$6), 0, 2)+1)</f>
        <v/>
      </c>
      <c r="AQ248" s="68" t="str">
        <f ca="1">INDEX({"","_","-","="},IF(OR($D248 &gt;= AR$6, $E248 &lt; AQ$6), 0, 1)+IF(OR($F248 &gt;= AR$6, $G248 &lt; AQ$6), 0, 2)+1)</f>
        <v/>
      </c>
      <c r="AR248" s="68" t="str">
        <f ca="1">INDEX({"","_","-","="},IF(OR($D248 &gt;= AS$6, $E248 &lt; AR$6), 0, 1)+IF(OR($F248 &gt;= AS$6, $G248 &lt; AR$6), 0, 2)+1)</f>
        <v/>
      </c>
      <c r="AS248" s="68" t="str">
        <f ca="1">INDEX({"","_","-","="},IF(OR($D248 &gt;= AT$6, $E248 &lt; AS$6), 0, 1)+IF(OR($F248 &gt;= AT$6, $G248 &lt; AS$6), 0, 2)+1)</f>
        <v/>
      </c>
      <c r="AT248" s="68" t="str">
        <f ca="1">INDEX({"","_","-","="},IF(OR($D248 &gt;= AU$6, $E248 &lt; AT$6), 0, 1)+IF(OR($F248 &gt;= AU$6, $G248 &lt; AT$6), 0, 2)+1)</f>
        <v/>
      </c>
      <c r="AU248" s="68" t="str">
        <f ca="1">INDEX({"","_","-","="},IF(OR($D248 &gt;= AV$6, $E248 &lt; AU$6), 0, 1)+IF(OR($F248 &gt;= AV$6, $G248 &lt; AU$6), 0, 2)+1)</f>
        <v/>
      </c>
      <c r="AV248" s="68" t="str">
        <f ca="1">INDEX({"","_","-","="},IF(OR($D248 &gt;= AW$6, $E248 &lt; AV$6), 0, 1)+IF(OR($F248 &gt;= AW$6, $G248 &lt; AV$6), 0, 2)+1)</f>
        <v/>
      </c>
      <c r="AW248" s="68" t="str">
        <f ca="1">INDEX({"","_","-","="},IF(OR($D248 &gt;= AX$6, $E248 &lt; AW$6), 0, 1)+IF(OR($F248 &gt;= AX$6, $G248 &lt; AW$6), 0, 2)+1)</f>
        <v/>
      </c>
      <c r="AX248" s="68" t="str">
        <f ca="1">INDEX({"","_","-","="},IF(OR($D248 &gt;= AY$6, $E248 &lt; AX$6), 0, 1)+IF(OR($F248 &gt;= AY$6, $G248 &lt; AX$6), 0, 2)+1)</f>
        <v/>
      </c>
      <c r="AY248" s="68" t="str">
        <f ca="1">INDEX({"","_","-","="},IF(OR($D248 &gt;= AZ$6, $E248 &lt; AY$6), 0, 1)+IF(OR($F248 &gt;= AZ$6, $G248 &lt; AY$6), 0, 2)+1)</f>
        <v/>
      </c>
      <c r="AZ248" s="68" t="str">
        <f ca="1">INDEX({"","_","-","="},IF(OR($D248 &gt;= BA$6, $E248 &lt; AZ$6), 0, 1)+IF(OR($F248 &gt;= BA$6, $G248 &lt; AZ$6), 0, 2)+1)</f>
        <v/>
      </c>
      <c r="BA248" s="68" t="str">
        <f ca="1">INDEX({"","_","-","="},IF(OR($D248 &gt;= BB$6, $E248 &lt; BA$6), 0, 1)+IF(OR($F248 &gt;= BB$6, $G248 &lt; BA$6), 0, 2)+1)</f>
        <v/>
      </c>
      <c r="BB248" s="68" t="str">
        <f ca="1">INDEX({"","_","-","="},IF(OR($D248 &gt;= BC$6, $E248 &lt; BB$6), 0, 1)+IF(OR($F248 &gt;= BC$6, $G248 &lt; BB$6), 0, 2)+1)</f>
        <v/>
      </c>
      <c r="BC248" s="68" t="str">
        <f ca="1">INDEX({"","_","-","="},IF(OR($D248 &gt;= BD$6, $E248 &lt; BC$6), 0, 1)+IF(OR($F248 &gt;= BD$6, $G248 &lt; BC$6), 0, 2)+1)</f>
        <v/>
      </c>
      <c r="BD248" s="68" t="str">
        <f ca="1">INDEX({"","_","-","="},IF(OR($D248 &gt;= BE$6, $E248 &lt; BD$6), 0, 1)+IF(OR($F248 &gt;= BE$6, $G248 &lt; BD$6), 0, 2)+1)</f>
        <v/>
      </c>
      <c r="BE248" s="68" t="str">
        <f ca="1">INDEX({"","_","-","="},IF(OR($D248 &gt;= BF$6, $E248 &lt; BE$6), 0, 1)+IF(OR($F248 &gt;= BF$6, $G248 &lt; BE$6), 0, 2)+1)</f>
        <v/>
      </c>
      <c r="BF248" s="68" t="str">
        <f ca="1">INDEX({"","_","-","="},IF(OR($D248 &gt;= BG$6, $E248 &lt; BF$6), 0, 1)+IF(OR($F248 &gt;= BG$6, $G248 &lt; BF$6), 0, 2)+1)</f>
        <v/>
      </c>
      <c r="BG248" s="68" t="str">
        <f ca="1">INDEX({"","_","-","="},IF(OR($D248 &gt;= BH$6, $E248 &lt; BG$6), 0, 1)+IF(OR($F248 &gt;= BH$6, $G248 &lt; BG$6), 0, 2)+1)</f>
        <v/>
      </c>
      <c r="BH248" s="68" t="str">
        <f ca="1">INDEX({"","_","-","="},IF(OR($D248 &gt;= BI$6, $E248 &lt; BH$6), 0, 1)+IF(OR($F248 &gt;= BI$6, $G248 &lt; BH$6), 0, 2)+1)</f>
        <v/>
      </c>
      <c r="BI248" s="68" t="str">
        <f ca="1">INDEX({"","_","-","="},IF(OR($D248 &gt;= BJ$6, $E248 &lt; BI$6), 0, 1)+IF(OR($F248 &gt;= BJ$6, $G248 &lt; BI$6), 0, 2)+1)</f>
        <v/>
      </c>
      <c r="BJ248" s="68" t="str">
        <f ca="1">INDEX({"","_","-","="},IF(OR($D248 &gt;= BK$6, $E248 &lt; BJ$6), 0, 1)+IF(OR($F248 &gt;= BK$6, $G248 &lt; BJ$6), 0, 2)+1)</f>
        <v/>
      </c>
      <c r="BK248" s="68" t="str">
        <f ca="1">INDEX({"","_","-","="},IF(OR($D248 &gt;= BL$6, $E248 &lt; BK$6), 0, 1)+IF(OR($F248 &gt;= BL$6, $G248 &lt; BK$6), 0, 2)+1)</f>
        <v/>
      </c>
      <c r="BL248" s="68" t="str">
        <f ca="1">INDEX({"","_","-","="},IF(OR($D248 &gt;= BM$6, $E248 &lt; BL$6), 0, 1)+IF(OR($F248 &gt;= BM$6, $G248 &lt; BL$6), 0, 2)+1)</f>
        <v/>
      </c>
      <c r="BM248" s="68" t="str">
        <f ca="1">INDEX({"","_","-","="},IF(OR($D248 &gt;= BN$6, $E248 &lt; BM$6), 0, 1)+IF(OR($F248 &gt;= BN$6, $G248 &lt; BM$6), 0, 2)+1)</f>
        <v/>
      </c>
      <c r="BN248" s="68" t="str">
        <f ca="1">INDEX({"","_","-","="},IF(OR($D248 &gt;= BO$6, $E248 &lt; BN$6), 0, 1)+IF(OR($F248 &gt;= BO$6, $G248 &lt; BN$6), 0, 2)+1)</f>
        <v/>
      </c>
      <c r="BO248" s="68" t="str">
        <f ca="1">INDEX({"","_","-","="},IF(OR($D248 &gt;= BP$6, $E248 &lt; BO$6), 0, 1)+IF(OR($F248 &gt;= BP$6, $G248 &lt; BO$6), 0, 2)+1)</f>
        <v/>
      </c>
      <c r="BP248" s="68" t="str">
        <f ca="1">INDEX({"","_","-","="},IF(OR($D248 &gt;= BQ$6, $E248 &lt; BP$6), 0, 1)+IF(OR($F248 &gt;= BQ$6, $G248 &lt; BP$6), 0, 2)+1)</f>
        <v/>
      </c>
      <c r="BQ248" s="68" t="str">
        <f ca="1">INDEX({"","_","-","="},IF(OR($D248 &gt;= BR$6, $E248 &lt; BQ$6), 0, 1)+IF(OR($F248 &gt;= BR$6, $G248 &lt; BQ$6), 0, 2)+1)</f>
        <v/>
      </c>
      <c r="BR248" s="68" t="str">
        <f ca="1">INDEX({"","_","-","="},IF(OR($D248 &gt;= BS$6, $E248 &lt; BR$6), 0, 1)+IF(OR($F248 &gt;= BS$6, $G248 &lt; BR$6), 0, 2)+1)</f>
        <v/>
      </c>
      <c r="BS248" s="68" t="str">
        <f ca="1">INDEX({"","_","-","="},IF(OR($D248 &gt;= BT$6, $E248 &lt; BS$6), 0, 1)+IF(OR($F248 &gt;= BT$6, $G248 &lt; BS$6), 0, 2)+1)</f>
        <v/>
      </c>
      <c r="BT248" s="68" t="str">
        <f ca="1">INDEX({"","_","-","="},IF(OR($D248 &gt;= BU$6, $E248 &lt; BT$6), 0, 1)+IF(OR($F248 &gt;= BU$6, $G248 &lt; BT$6), 0, 2)+1)</f>
        <v/>
      </c>
      <c r="BU248" s="68" t="str">
        <f ca="1">INDEX({"","_","-","="},IF(OR($D248 &gt;= BV$6, $E248 &lt; BU$6), 0, 1)+IF(OR($F248 &gt;= BV$6, $G248 &lt; BU$6), 0, 2)+1)</f>
        <v/>
      </c>
      <c r="BV248" s="68" t="str">
        <f ca="1">INDEX({"","_","-","="},IF(OR($D248 &gt;= BW$6, $E248 &lt; BV$6), 0, 1)+IF(OR($F248 &gt;= BW$6, $G248 &lt; BV$6), 0, 2)+1)</f>
        <v/>
      </c>
      <c r="BW248" s="68" t="str">
        <f ca="1">INDEX({"","_","-","="},IF(OR($D248 &gt;= BX$6, $E248 &lt; BW$6), 0, 1)+IF(OR($F248 &gt;= BX$6, $G248 &lt; BW$6), 0, 2)+1)</f>
        <v/>
      </c>
      <c r="BX248" s="68" t="str">
        <f ca="1">INDEX({"","_","-","="},IF(OR($D248 &gt;= BY$6, $E248 &lt; BX$6), 0, 1)+IF(OR($F248 &gt;= BY$6, $G248 &lt; BX$6), 0, 2)+1)</f>
        <v/>
      </c>
      <c r="BY248" s="68" t="str">
        <f ca="1">INDEX({"","_","-","="},IF(OR($D248 &gt;= BZ$6, $E248 &lt; BY$6), 0, 1)+IF(OR($F248 &gt;= BZ$6, $G248 &lt; BY$6), 0, 2)+1)</f>
        <v/>
      </c>
      <c r="BZ248" s="68" t="str">
        <f ca="1">INDEX({"","_","-","="},IF(OR($D248 &gt;= CA$6, $E248 &lt; BZ$6), 0, 1)+IF(OR($F248 &gt;= CA$6, $G248 &lt; BZ$6), 0, 2)+1)</f>
        <v/>
      </c>
      <c r="CA248" s="68" t="str">
        <f ca="1">INDEX({"","_","-","="},IF(OR($D248 &gt;= CB$6, $E248 &lt; CA$6), 0, 1)+IF(OR($F248 &gt;= CB$6, $G248 &lt; CA$6), 0, 2)+1)</f>
        <v/>
      </c>
      <c r="CB248" s="68" t="str">
        <f ca="1">INDEX({"","_","-","="},IF(OR($D248 &gt;= CC$6, $E248 &lt; CB$6), 0, 1)+IF(OR($F248 &gt;= CC$6, $G248 &lt; CB$6), 0, 2)+1)</f>
        <v/>
      </c>
      <c r="CC248" s="68" t="str">
        <f ca="1">INDEX({"","_","-","="},IF(OR($D248 &gt;= CD$6, $E248 &lt; CC$6), 0, 1)+IF(OR($F248 &gt;= CD$6, $G248 &lt; CC$6), 0, 2)+1)</f>
        <v/>
      </c>
      <c r="CD248" s="68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IF('临-进度'!M244,'临-进度'!$A244,"")</f>
        <v/>
      </c>
      <c r="B249" s="8" t="str">
        <f ca="1">IF('临-进度'!M244,'临-进度'!$B244,"")</f>
        <v/>
      </c>
      <c r="C249" s="8" t="str">
        <f ca="1">IF('临-进度'!M244,'临-进度'!$E244,"")</f>
        <v/>
      </c>
      <c r="D249" s="40" t="str">
        <f ca="1">IF('临-进度'!$M244,'临-进度'!$I244,"")</f>
        <v/>
      </c>
      <c r="E249" s="40" t="str">
        <f ca="1">IF('临-进度'!$M244,'临-进度'!$AE244,"")</f>
        <v/>
      </c>
      <c r="F249" s="40" t="str">
        <f ca="1">IF('临-进度'!$M244,'临-进度'!$J244,"")</f>
        <v/>
      </c>
      <c r="G249" s="73" t="str">
        <f ca="1">IF('临-进度'!$M244,'临-进度'!$AF244,"")</f>
        <v/>
      </c>
      <c r="H249" s="68" t="str">
        <f ca="1">INDEX({"","_","-","="},IF(OR($D249 &gt;= I$6, $E249 &lt; H$6), 0, 1)+IF(OR($F249 &gt;= I$6, $G249 &lt; H$6), 0, 2)+1)</f>
        <v/>
      </c>
      <c r="I249" s="68" t="str">
        <f ca="1">INDEX({"","_","-","="},IF(OR($D249 &gt;= J$6, $E249 &lt; I$6), 0, 1)+IF(OR($F249 &gt;= J$6, $G249 &lt; I$6), 0, 2)+1)</f>
        <v/>
      </c>
      <c r="J249" s="68" t="str">
        <f ca="1">INDEX({"","_","-","="},IF(OR($D249 &gt;= K$6, $E249 &lt; J$6), 0, 1)+IF(OR($F249 &gt;= K$6, $G249 &lt; J$6), 0, 2)+1)</f>
        <v/>
      </c>
      <c r="K249" s="68" t="str">
        <f ca="1">INDEX({"","_","-","="},IF(OR($D249 &gt;= L$6, $E249 &lt; K$6), 0, 1)+IF(OR($F249 &gt;= L$6, $G249 &lt; K$6), 0, 2)+1)</f>
        <v/>
      </c>
      <c r="L249" s="68" t="str">
        <f ca="1">INDEX({"","_","-","="},IF(OR($D249 &gt;= M$6, $E249 &lt; L$6), 0, 1)+IF(OR($F249 &gt;= M$6, $G249 &lt; L$6), 0, 2)+1)</f>
        <v/>
      </c>
      <c r="M249" s="68" t="str">
        <f ca="1">INDEX({"","_","-","="},IF(OR($D249 &gt;= N$6, $E249 &lt; M$6), 0, 1)+IF(OR($F249 &gt;= N$6, $G249 &lt; M$6), 0, 2)+1)</f>
        <v/>
      </c>
      <c r="N249" s="68" t="str">
        <f ca="1">INDEX({"","_","-","="},IF(OR($D249 &gt;= O$6, $E249 &lt; N$6), 0, 1)+IF(OR($F249 &gt;= O$6, $G249 &lt; N$6), 0, 2)+1)</f>
        <v/>
      </c>
      <c r="O249" s="68" t="str">
        <f ca="1">INDEX({"","_","-","="},IF(OR($D249 &gt;= P$6, $E249 &lt; O$6), 0, 1)+IF(OR($F249 &gt;= P$6, $G249 &lt; O$6), 0, 2)+1)</f>
        <v/>
      </c>
      <c r="P249" s="68" t="str">
        <f ca="1">INDEX({"","_","-","="},IF(OR($D249 &gt;= Q$6, $E249 &lt; P$6), 0, 1)+IF(OR($F249 &gt;= Q$6, $G249 &lt; P$6), 0, 2)+1)</f>
        <v/>
      </c>
      <c r="Q249" s="68" t="str">
        <f ca="1">INDEX({"","_","-","="},IF(OR($D249 &gt;= R$6, $E249 &lt; Q$6), 0, 1)+IF(OR($F249 &gt;= R$6, $G249 &lt; Q$6), 0, 2)+1)</f>
        <v/>
      </c>
      <c r="R249" s="68" t="str">
        <f ca="1">INDEX({"","_","-","="},IF(OR($D249 &gt;= S$6, $E249 &lt; R$6), 0, 1)+IF(OR($F249 &gt;= S$6, $G249 &lt; R$6), 0, 2)+1)</f>
        <v/>
      </c>
      <c r="S249" s="68" t="str">
        <f ca="1">INDEX({"","_","-","="},IF(OR($D249 &gt;= T$6, $E249 &lt; S$6), 0, 1)+IF(OR($F249 &gt;= T$6, $G249 &lt; S$6), 0, 2)+1)</f>
        <v/>
      </c>
      <c r="T249" s="68" t="str">
        <f ca="1">INDEX({"","_","-","="},IF(OR($D249 &gt;= U$6, $E249 &lt; T$6), 0, 1)+IF(OR($F249 &gt;= U$6, $G249 &lt; T$6), 0, 2)+1)</f>
        <v/>
      </c>
      <c r="U249" s="68" t="str">
        <f ca="1">INDEX({"","_","-","="},IF(OR($D249 &gt;= V$6, $E249 &lt; U$6), 0, 1)+IF(OR($F249 &gt;= V$6, $G249 &lt; U$6), 0, 2)+1)</f>
        <v/>
      </c>
      <c r="V249" s="68" t="str">
        <f ca="1">INDEX({"","_","-","="},IF(OR($D249 &gt;= W$6, $E249 &lt; V$6), 0, 1)+IF(OR($F249 &gt;= W$6, $G249 &lt; V$6), 0, 2)+1)</f>
        <v/>
      </c>
      <c r="W249" s="68" t="str">
        <f ca="1">INDEX({"","_","-","="},IF(OR($D249 &gt;= X$6, $E249 &lt; W$6), 0, 1)+IF(OR($F249 &gt;= X$6, $G249 &lt; W$6), 0, 2)+1)</f>
        <v/>
      </c>
      <c r="X249" s="68" t="str">
        <f ca="1">INDEX({"","_","-","="},IF(OR($D249 &gt;= Y$6, $E249 &lt; X$6), 0, 1)+IF(OR($F249 &gt;= Y$6, $G249 &lt; X$6), 0, 2)+1)</f>
        <v/>
      </c>
      <c r="Y249" s="68" t="str">
        <f ca="1">INDEX({"","_","-","="},IF(OR($D249 &gt;= Z$6, $E249 &lt; Y$6), 0, 1)+IF(OR($F249 &gt;= Z$6, $G249 &lt; Y$6), 0, 2)+1)</f>
        <v/>
      </c>
      <c r="Z249" s="68" t="str">
        <f ca="1">INDEX({"","_","-","="},IF(OR($D249 &gt;= AA$6, $E249 &lt; Z$6), 0, 1)+IF(OR($F249 &gt;= AA$6, $G249 &lt; Z$6), 0, 2)+1)</f>
        <v/>
      </c>
      <c r="AA249" s="68" t="str">
        <f ca="1">INDEX({"","_","-","="},IF(OR($D249 &gt;= AB$6, $E249 &lt; AA$6), 0, 1)+IF(OR($F249 &gt;= AB$6, $G249 &lt; AA$6), 0, 2)+1)</f>
        <v/>
      </c>
      <c r="AB249" s="68" t="str">
        <f ca="1">INDEX({"","_","-","="},IF(OR($D249 &gt;= AC$6, $E249 &lt; AB$6), 0, 1)+IF(OR($F249 &gt;= AC$6, $G249 &lt; AB$6), 0, 2)+1)</f>
        <v/>
      </c>
      <c r="AC249" s="68" t="str">
        <f ca="1">INDEX({"","_","-","="},IF(OR($D249 &gt;= AD$6, $E249 &lt; AC$6), 0, 1)+IF(OR($F249 &gt;= AD$6, $G249 &lt; AC$6), 0, 2)+1)</f>
        <v/>
      </c>
      <c r="AD249" s="68" t="str">
        <f ca="1">INDEX({"","_","-","="},IF(OR($D249 &gt;= AE$6, $E249 &lt; AD$6), 0, 1)+IF(OR($F249 &gt;= AE$6, $G249 &lt; AD$6), 0, 2)+1)</f>
        <v/>
      </c>
      <c r="AE249" s="68" t="str">
        <f ca="1">INDEX({"","_","-","="},IF(OR($D249 &gt;= AF$6, $E249 &lt; AE$6), 0, 1)+IF(OR($F249 &gt;= AF$6, $G249 &lt; AE$6), 0, 2)+1)</f>
        <v/>
      </c>
      <c r="AF249" s="68" t="str">
        <f ca="1">INDEX({"","_","-","="},IF(OR($D249 &gt;= AG$6, $E249 &lt; AF$6), 0, 1)+IF(OR($F249 &gt;= AG$6, $G249 &lt; AF$6), 0, 2)+1)</f>
        <v/>
      </c>
      <c r="AG249" s="68" t="str">
        <f ca="1">INDEX({"","_","-","="},IF(OR($D249 &gt;= AH$6, $E249 &lt; AG$6), 0, 1)+IF(OR($F249 &gt;= AH$6, $G249 &lt; AG$6), 0, 2)+1)</f>
        <v/>
      </c>
      <c r="AH249" s="68" t="str">
        <f ca="1">INDEX({"","_","-","="},IF(OR($D249 &gt;= AI$6, $E249 &lt; AH$6), 0, 1)+IF(OR($F249 &gt;= AI$6, $G249 &lt; AH$6), 0, 2)+1)</f>
        <v/>
      </c>
      <c r="AI249" s="68" t="str">
        <f ca="1">INDEX({"","_","-","="},IF(OR($D249 &gt;= AJ$6, $E249 &lt; AI$6), 0, 1)+IF(OR($F249 &gt;= AJ$6, $G249 &lt; AI$6), 0, 2)+1)</f>
        <v/>
      </c>
      <c r="AJ249" s="68" t="str">
        <f ca="1">INDEX({"","_","-","="},IF(OR($D249 &gt;= AK$6, $E249 &lt; AJ$6), 0, 1)+IF(OR($F249 &gt;= AK$6, $G249 &lt; AJ$6), 0, 2)+1)</f>
        <v/>
      </c>
      <c r="AK249" s="68" t="str">
        <f ca="1">INDEX({"","_","-","="},IF(OR($D249 &gt;= AL$6, $E249 &lt; AK$6), 0, 1)+IF(OR($F249 &gt;= AL$6, $G249 &lt; AK$6), 0, 2)+1)</f>
        <v/>
      </c>
      <c r="AL249" s="68" t="str">
        <f ca="1">INDEX({"","_","-","="},IF(OR($D249 &gt;= AM$6, $E249 &lt; AL$6), 0, 1)+IF(OR($F249 &gt;= AM$6, $G249 &lt; AL$6), 0, 2)+1)</f>
        <v/>
      </c>
      <c r="AM249" s="68" t="str">
        <f ca="1">INDEX({"","_","-","="},IF(OR($D249 &gt;= AN$6, $E249 &lt; AM$6), 0, 1)+IF(OR($F249 &gt;= AN$6, $G249 &lt; AM$6), 0, 2)+1)</f>
        <v/>
      </c>
      <c r="AN249" s="68" t="str">
        <f ca="1">INDEX({"","_","-","="},IF(OR($D249 &gt;= AO$6, $E249 &lt; AN$6), 0, 1)+IF(OR($F249 &gt;= AO$6, $G249 &lt; AN$6), 0, 2)+1)</f>
        <v/>
      </c>
      <c r="AO249" s="68" t="str">
        <f ca="1">INDEX({"","_","-","="},IF(OR($D249 &gt;= AP$6, $E249 &lt; AO$6), 0, 1)+IF(OR($F249 &gt;= AP$6, $G249 &lt; AO$6), 0, 2)+1)</f>
        <v/>
      </c>
      <c r="AP249" s="68" t="str">
        <f ca="1">INDEX({"","_","-","="},IF(OR($D249 &gt;= AQ$6, $E249 &lt; AP$6), 0, 1)+IF(OR($F249 &gt;= AQ$6, $G249 &lt; AP$6), 0, 2)+1)</f>
        <v/>
      </c>
      <c r="AQ249" s="68" t="str">
        <f ca="1">INDEX({"","_","-","="},IF(OR($D249 &gt;= AR$6, $E249 &lt; AQ$6), 0, 1)+IF(OR($F249 &gt;= AR$6, $G249 &lt; AQ$6), 0, 2)+1)</f>
        <v/>
      </c>
      <c r="AR249" s="68" t="str">
        <f ca="1">INDEX({"","_","-","="},IF(OR($D249 &gt;= AS$6, $E249 &lt; AR$6), 0, 1)+IF(OR($F249 &gt;= AS$6, $G249 &lt; AR$6), 0, 2)+1)</f>
        <v/>
      </c>
      <c r="AS249" s="68" t="str">
        <f ca="1">INDEX({"","_","-","="},IF(OR($D249 &gt;= AT$6, $E249 &lt; AS$6), 0, 1)+IF(OR($F249 &gt;= AT$6, $G249 &lt; AS$6), 0, 2)+1)</f>
        <v/>
      </c>
      <c r="AT249" s="68" t="str">
        <f ca="1">INDEX({"","_","-","="},IF(OR($D249 &gt;= AU$6, $E249 &lt; AT$6), 0, 1)+IF(OR($F249 &gt;= AU$6, $G249 &lt; AT$6), 0, 2)+1)</f>
        <v/>
      </c>
      <c r="AU249" s="68" t="str">
        <f ca="1">INDEX({"","_","-","="},IF(OR($D249 &gt;= AV$6, $E249 &lt; AU$6), 0, 1)+IF(OR($F249 &gt;= AV$6, $G249 &lt; AU$6), 0, 2)+1)</f>
        <v/>
      </c>
      <c r="AV249" s="68" t="str">
        <f ca="1">INDEX({"","_","-","="},IF(OR($D249 &gt;= AW$6, $E249 &lt; AV$6), 0, 1)+IF(OR($F249 &gt;= AW$6, $G249 &lt; AV$6), 0, 2)+1)</f>
        <v/>
      </c>
      <c r="AW249" s="68" t="str">
        <f ca="1">INDEX({"","_","-","="},IF(OR($D249 &gt;= AX$6, $E249 &lt; AW$6), 0, 1)+IF(OR($F249 &gt;= AX$6, $G249 &lt; AW$6), 0, 2)+1)</f>
        <v/>
      </c>
      <c r="AX249" s="68" t="str">
        <f ca="1">INDEX({"","_","-","="},IF(OR($D249 &gt;= AY$6, $E249 &lt; AX$6), 0, 1)+IF(OR($F249 &gt;= AY$6, $G249 &lt; AX$6), 0, 2)+1)</f>
        <v/>
      </c>
      <c r="AY249" s="68" t="str">
        <f ca="1">INDEX({"","_","-","="},IF(OR($D249 &gt;= AZ$6, $E249 &lt; AY$6), 0, 1)+IF(OR($F249 &gt;= AZ$6, $G249 &lt; AY$6), 0, 2)+1)</f>
        <v/>
      </c>
      <c r="AZ249" s="68" t="str">
        <f ca="1">INDEX({"","_","-","="},IF(OR($D249 &gt;= BA$6, $E249 &lt; AZ$6), 0, 1)+IF(OR($F249 &gt;= BA$6, $G249 &lt; AZ$6), 0, 2)+1)</f>
        <v/>
      </c>
      <c r="BA249" s="68" t="str">
        <f ca="1">INDEX({"","_","-","="},IF(OR($D249 &gt;= BB$6, $E249 &lt; BA$6), 0, 1)+IF(OR($F249 &gt;= BB$6, $G249 &lt; BA$6), 0, 2)+1)</f>
        <v/>
      </c>
      <c r="BB249" s="68" t="str">
        <f ca="1">INDEX({"","_","-","="},IF(OR($D249 &gt;= BC$6, $E249 &lt; BB$6), 0, 1)+IF(OR($F249 &gt;= BC$6, $G249 &lt; BB$6), 0, 2)+1)</f>
        <v/>
      </c>
      <c r="BC249" s="68" t="str">
        <f ca="1">INDEX({"","_","-","="},IF(OR($D249 &gt;= BD$6, $E249 &lt; BC$6), 0, 1)+IF(OR($F249 &gt;= BD$6, $G249 &lt; BC$6), 0, 2)+1)</f>
        <v/>
      </c>
      <c r="BD249" s="68" t="str">
        <f ca="1">INDEX({"","_","-","="},IF(OR($D249 &gt;= BE$6, $E249 &lt; BD$6), 0, 1)+IF(OR($F249 &gt;= BE$6, $G249 &lt; BD$6), 0, 2)+1)</f>
        <v/>
      </c>
      <c r="BE249" s="68" t="str">
        <f ca="1">INDEX({"","_","-","="},IF(OR($D249 &gt;= BF$6, $E249 &lt; BE$6), 0, 1)+IF(OR($F249 &gt;= BF$6, $G249 &lt; BE$6), 0, 2)+1)</f>
        <v/>
      </c>
      <c r="BF249" s="68" t="str">
        <f ca="1">INDEX({"","_","-","="},IF(OR($D249 &gt;= BG$6, $E249 &lt; BF$6), 0, 1)+IF(OR($F249 &gt;= BG$6, $G249 &lt; BF$6), 0, 2)+1)</f>
        <v/>
      </c>
      <c r="BG249" s="68" t="str">
        <f ca="1">INDEX({"","_","-","="},IF(OR($D249 &gt;= BH$6, $E249 &lt; BG$6), 0, 1)+IF(OR($F249 &gt;= BH$6, $G249 &lt; BG$6), 0, 2)+1)</f>
        <v/>
      </c>
      <c r="BH249" s="68" t="str">
        <f ca="1">INDEX({"","_","-","="},IF(OR($D249 &gt;= BI$6, $E249 &lt; BH$6), 0, 1)+IF(OR($F249 &gt;= BI$6, $G249 &lt; BH$6), 0, 2)+1)</f>
        <v/>
      </c>
      <c r="BI249" s="68" t="str">
        <f ca="1">INDEX({"","_","-","="},IF(OR($D249 &gt;= BJ$6, $E249 &lt; BI$6), 0, 1)+IF(OR($F249 &gt;= BJ$6, $G249 &lt; BI$6), 0, 2)+1)</f>
        <v/>
      </c>
      <c r="BJ249" s="68" t="str">
        <f ca="1">INDEX({"","_","-","="},IF(OR($D249 &gt;= BK$6, $E249 &lt; BJ$6), 0, 1)+IF(OR($F249 &gt;= BK$6, $G249 &lt; BJ$6), 0, 2)+1)</f>
        <v/>
      </c>
      <c r="BK249" s="68" t="str">
        <f ca="1">INDEX({"","_","-","="},IF(OR($D249 &gt;= BL$6, $E249 &lt; BK$6), 0, 1)+IF(OR($F249 &gt;= BL$6, $G249 &lt; BK$6), 0, 2)+1)</f>
        <v/>
      </c>
      <c r="BL249" s="68" t="str">
        <f ca="1">INDEX({"","_","-","="},IF(OR($D249 &gt;= BM$6, $E249 &lt; BL$6), 0, 1)+IF(OR($F249 &gt;= BM$6, $G249 &lt; BL$6), 0, 2)+1)</f>
        <v/>
      </c>
      <c r="BM249" s="68" t="str">
        <f ca="1">INDEX({"","_","-","="},IF(OR($D249 &gt;= BN$6, $E249 &lt; BM$6), 0, 1)+IF(OR($F249 &gt;= BN$6, $G249 &lt; BM$6), 0, 2)+1)</f>
        <v/>
      </c>
      <c r="BN249" s="68" t="str">
        <f ca="1">INDEX({"","_","-","="},IF(OR($D249 &gt;= BO$6, $E249 &lt; BN$6), 0, 1)+IF(OR($F249 &gt;= BO$6, $G249 &lt; BN$6), 0, 2)+1)</f>
        <v/>
      </c>
      <c r="BO249" s="68" t="str">
        <f ca="1">INDEX({"","_","-","="},IF(OR($D249 &gt;= BP$6, $E249 &lt; BO$6), 0, 1)+IF(OR($F249 &gt;= BP$6, $G249 &lt; BO$6), 0, 2)+1)</f>
        <v/>
      </c>
      <c r="BP249" s="68" t="str">
        <f ca="1">INDEX({"","_","-","="},IF(OR($D249 &gt;= BQ$6, $E249 &lt; BP$6), 0, 1)+IF(OR($F249 &gt;= BQ$6, $G249 &lt; BP$6), 0, 2)+1)</f>
        <v/>
      </c>
      <c r="BQ249" s="68" t="str">
        <f ca="1">INDEX({"","_","-","="},IF(OR($D249 &gt;= BR$6, $E249 &lt; BQ$6), 0, 1)+IF(OR($F249 &gt;= BR$6, $G249 &lt; BQ$6), 0, 2)+1)</f>
        <v/>
      </c>
      <c r="BR249" s="68" t="str">
        <f ca="1">INDEX({"","_","-","="},IF(OR($D249 &gt;= BS$6, $E249 &lt; BR$6), 0, 1)+IF(OR($F249 &gt;= BS$6, $G249 &lt; BR$6), 0, 2)+1)</f>
        <v/>
      </c>
      <c r="BS249" s="68" t="str">
        <f ca="1">INDEX({"","_","-","="},IF(OR($D249 &gt;= BT$6, $E249 &lt; BS$6), 0, 1)+IF(OR($F249 &gt;= BT$6, $G249 &lt; BS$6), 0, 2)+1)</f>
        <v/>
      </c>
      <c r="BT249" s="68" t="str">
        <f ca="1">INDEX({"","_","-","="},IF(OR($D249 &gt;= BU$6, $E249 &lt; BT$6), 0, 1)+IF(OR($F249 &gt;= BU$6, $G249 &lt; BT$6), 0, 2)+1)</f>
        <v/>
      </c>
      <c r="BU249" s="68" t="str">
        <f ca="1">INDEX({"","_","-","="},IF(OR($D249 &gt;= BV$6, $E249 &lt; BU$6), 0, 1)+IF(OR($F249 &gt;= BV$6, $G249 &lt; BU$6), 0, 2)+1)</f>
        <v/>
      </c>
      <c r="BV249" s="68" t="str">
        <f ca="1">INDEX({"","_","-","="},IF(OR($D249 &gt;= BW$6, $E249 &lt; BV$6), 0, 1)+IF(OR($F249 &gt;= BW$6, $G249 &lt; BV$6), 0, 2)+1)</f>
        <v/>
      </c>
      <c r="BW249" s="68" t="str">
        <f ca="1">INDEX({"","_","-","="},IF(OR($D249 &gt;= BX$6, $E249 &lt; BW$6), 0, 1)+IF(OR($F249 &gt;= BX$6, $G249 &lt; BW$6), 0, 2)+1)</f>
        <v/>
      </c>
      <c r="BX249" s="68" t="str">
        <f ca="1">INDEX({"","_","-","="},IF(OR($D249 &gt;= BY$6, $E249 &lt; BX$6), 0, 1)+IF(OR($F249 &gt;= BY$6, $G249 &lt; BX$6), 0, 2)+1)</f>
        <v/>
      </c>
      <c r="BY249" s="68" t="str">
        <f ca="1">INDEX({"","_","-","="},IF(OR($D249 &gt;= BZ$6, $E249 &lt; BY$6), 0, 1)+IF(OR($F249 &gt;= BZ$6, $G249 &lt; BY$6), 0, 2)+1)</f>
        <v/>
      </c>
      <c r="BZ249" s="68" t="str">
        <f ca="1">INDEX({"","_","-","="},IF(OR($D249 &gt;= CA$6, $E249 &lt; BZ$6), 0, 1)+IF(OR($F249 &gt;= CA$6, $G249 &lt; BZ$6), 0, 2)+1)</f>
        <v/>
      </c>
      <c r="CA249" s="68" t="str">
        <f ca="1">INDEX({"","_","-","="},IF(OR($D249 &gt;= CB$6, $E249 &lt; CA$6), 0, 1)+IF(OR($F249 &gt;= CB$6, $G249 &lt; CA$6), 0, 2)+1)</f>
        <v/>
      </c>
      <c r="CB249" s="68" t="str">
        <f ca="1">INDEX({"","_","-","="},IF(OR($D249 &gt;= CC$6, $E249 &lt; CB$6), 0, 1)+IF(OR($F249 &gt;= CC$6, $G249 &lt; CB$6), 0, 2)+1)</f>
        <v/>
      </c>
      <c r="CC249" s="68" t="str">
        <f ca="1">INDEX({"","_","-","="},IF(OR($D249 &gt;= CD$6, $E249 &lt; CC$6), 0, 1)+IF(OR($F249 &gt;= CD$6, $G249 &lt; CC$6), 0, 2)+1)</f>
        <v/>
      </c>
      <c r="CD249" s="68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IF('临-进度'!M245,'临-进度'!$A245,"")</f>
        <v/>
      </c>
      <c r="B250" s="8" t="str">
        <f ca="1">IF('临-进度'!M245,'临-进度'!$B245,"")</f>
        <v/>
      </c>
      <c r="C250" s="8" t="str">
        <f ca="1">IF('临-进度'!M245,'临-进度'!$E245,"")</f>
        <v/>
      </c>
      <c r="D250" s="40" t="str">
        <f ca="1">IF('临-进度'!$M245,'临-进度'!$I245,"")</f>
        <v/>
      </c>
      <c r="E250" s="40" t="str">
        <f ca="1">IF('临-进度'!$M245,'临-进度'!$AE245,"")</f>
        <v/>
      </c>
      <c r="F250" s="40" t="str">
        <f ca="1">IF('临-进度'!$M245,'临-进度'!$J245,"")</f>
        <v/>
      </c>
      <c r="G250" s="73" t="str">
        <f ca="1">IF('临-进度'!$M245,'临-进度'!$AF245,"")</f>
        <v/>
      </c>
      <c r="H250" s="68" t="str">
        <f ca="1">INDEX({"","_","-","="},IF(OR($D250 &gt;= I$6, $E250 &lt; H$6), 0, 1)+IF(OR($F250 &gt;= I$6, $G250 &lt; H$6), 0, 2)+1)</f>
        <v/>
      </c>
      <c r="I250" s="68" t="str">
        <f ca="1">INDEX({"","_","-","="},IF(OR($D250 &gt;= J$6, $E250 &lt; I$6), 0, 1)+IF(OR($F250 &gt;= J$6, $G250 &lt; I$6), 0, 2)+1)</f>
        <v/>
      </c>
      <c r="J250" s="68" t="str">
        <f ca="1">INDEX({"","_","-","="},IF(OR($D250 &gt;= K$6, $E250 &lt; J$6), 0, 1)+IF(OR($F250 &gt;= K$6, $G250 &lt; J$6), 0, 2)+1)</f>
        <v/>
      </c>
      <c r="K250" s="68" t="str">
        <f ca="1">INDEX({"","_","-","="},IF(OR($D250 &gt;= L$6, $E250 &lt; K$6), 0, 1)+IF(OR($F250 &gt;= L$6, $G250 &lt; K$6), 0, 2)+1)</f>
        <v/>
      </c>
      <c r="L250" s="68" t="str">
        <f ca="1">INDEX({"","_","-","="},IF(OR($D250 &gt;= M$6, $E250 &lt; L$6), 0, 1)+IF(OR($F250 &gt;= M$6, $G250 &lt; L$6), 0, 2)+1)</f>
        <v/>
      </c>
      <c r="M250" s="68" t="str">
        <f ca="1">INDEX({"","_","-","="},IF(OR($D250 &gt;= N$6, $E250 &lt; M$6), 0, 1)+IF(OR($F250 &gt;= N$6, $G250 &lt; M$6), 0, 2)+1)</f>
        <v/>
      </c>
      <c r="N250" s="68" t="str">
        <f ca="1">INDEX({"","_","-","="},IF(OR($D250 &gt;= O$6, $E250 &lt; N$6), 0, 1)+IF(OR($F250 &gt;= O$6, $G250 &lt; N$6), 0, 2)+1)</f>
        <v/>
      </c>
      <c r="O250" s="68" t="str">
        <f ca="1">INDEX({"","_","-","="},IF(OR($D250 &gt;= P$6, $E250 &lt; O$6), 0, 1)+IF(OR($F250 &gt;= P$6, $G250 &lt; O$6), 0, 2)+1)</f>
        <v/>
      </c>
      <c r="P250" s="68" t="str">
        <f ca="1">INDEX({"","_","-","="},IF(OR($D250 &gt;= Q$6, $E250 &lt; P$6), 0, 1)+IF(OR($F250 &gt;= Q$6, $G250 &lt; P$6), 0, 2)+1)</f>
        <v/>
      </c>
      <c r="Q250" s="68" t="str">
        <f ca="1">INDEX({"","_","-","="},IF(OR($D250 &gt;= R$6, $E250 &lt; Q$6), 0, 1)+IF(OR($F250 &gt;= R$6, $G250 &lt; Q$6), 0, 2)+1)</f>
        <v/>
      </c>
      <c r="R250" s="68" t="str">
        <f ca="1">INDEX({"","_","-","="},IF(OR($D250 &gt;= S$6, $E250 &lt; R$6), 0, 1)+IF(OR($F250 &gt;= S$6, $G250 &lt; R$6), 0, 2)+1)</f>
        <v/>
      </c>
      <c r="S250" s="68" t="str">
        <f ca="1">INDEX({"","_","-","="},IF(OR($D250 &gt;= T$6, $E250 &lt; S$6), 0, 1)+IF(OR($F250 &gt;= T$6, $G250 &lt; S$6), 0, 2)+1)</f>
        <v/>
      </c>
      <c r="T250" s="68" t="str">
        <f ca="1">INDEX({"","_","-","="},IF(OR($D250 &gt;= U$6, $E250 &lt; T$6), 0, 1)+IF(OR($F250 &gt;= U$6, $G250 &lt; T$6), 0, 2)+1)</f>
        <v/>
      </c>
      <c r="U250" s="68" t="str">
        <f ca="1">INDEX({"","_","-","="},IF(OR($D250 &gt;= V$6, $E250 &lt; U$6), 0, 1)+IF(OR($F250 &gt;= V$6, $G250 &lt; U$6), 0, 2)+1)</f>
        <v/>
      </c>
      <c r="V250" s="68" t="str">
        <f ca="1">INDEX({"","_","-","="},IF(OR($D250 &gt;= W$6, $E250 &lt; V$6), 0, 1)+IF(OR($F250 &gt;= W$6, $G250 &lt; V$6), 0, 2)+1)</f>
        <v/>
      </c>
      <c r="W250" s="68" t="str">
        <f ca="1">INDEX({"","_","-","="},IF(OR($D250 &gt;= X$6, $E250 &lt; W$6), 0, 1)+IF(OR($F250 &gt;= X$6, $G250 &lt; W$6), 0, 2)+1)</f>
        <v/>
      </c>
      <c r="X250" s="68" t="str">
        <f ca="1">INDEX({"","_","-","="},IF(OR($D250 &gt;= Y$6, $E250 &lt; X$6), 0, 1)+IF(OR($F250 &gt;= Y$6, $G250 &lt; X$6), 0, 2)+1)</f>
        <v/>
      </c>
      <c r="Y250" s="68" t="str">
        <f ca="1">INDEX({"","_","-","="},IF(OR($D250 &gt;= Z$6, $E250 &lt; Y$6), 0, 1)+IF(OR($F250 &gt;= Z$6, $G250 &lt; Y$6), 0, 2)+1)</f>
        <v/>
      </c>
      <c r="Z250" s="68" t="str">
        <f ca="1">INDEX({"","_","-","="},IF(OR($D250 &gt;= AA$6, $E250 &lt; Z$6), 0, 1)+IF(OR($F250 &gt;= AA$6, $G250 &lt; Z$6), 0, 2)+1)</f>
        <v/>
      </c>
      <c r="AA250" s="68" t="str">
        <f ca="1">INDEX({"","_","-","="},IF(OR($D250 &gt;= AB$6, $E250 &lt; AA$6), 0, 1)+IF(OR($F250 &gt;= AB$6, $G250 &lt; AA$6), 0, 2)+1)</f>
        <v/>
      </c>
      <c r="AB250" s="68" t="str">
        <f ca="1">INDEX({"","_","-","="},IF(OR($D250 &gt;= AC$6, $E250 &lt; AB$6), 0, 1)+IF(OR($F250 &gt;= AC$6, $G250 &lt; AB$6), 0, 2)+1)</f>
        <v/>
      </c>
      <c r="AC250" s="68" t="str">
        <f ca="1">INDEX({"","_","-","="},IF(OR($D250 &gt;= AD$6, $E250 &lt; AC$6), 0, 1)+IF(OR($F250 &gt;= AD$6, $G250 &lt; AC$6), 0, 2)+1)</f>
        <v/>
      </c>
      <c r="AD250" s="68" t="str">
        <f ca="1">INDEX({"","_","-","="},IF(OR($D250 &gt;= AE$6, $E250 &lt; AD$6), 0, 1)+IF(OR($F250 &gt;= AE$6, $G250 &lt; AD$6), 0, 2)+1)</f>
        <v/>
      </c>
      <c r="AE250" s="68" t="str">
        <f ca="1">INDEX({"","_","-","="},IF(OR($D250 &gt;= AF$6, $E250 &lt; AE$6), 0, 1)+IF(OR($F250 &gt;= AF$6, $G250 &lt; AE$6), 0, 2)+1)</f>
        <v/>
      </c>
      <c r="AF250" s="68" t="str">
        <f ca="1">INDEX({"","_","-","="},IF(OR($D250 &gt;= AG$6, $E250 &lt; AF$6), 0, 1)+IF(OR($F250 &gt;= AG$6, $G250 &lt; AF$6), 0, 2)+1)</f>
        <v/>
      </c>
      <c r="AG250" s="68" t="str">
        <f ca="1">INDEX({"","_","-","="},IF(OR($D250 &gt;= AH$6, $E250 &lt; AG$6), 0, 1)+IF(OR($F250 &gt;= AH$6, $G250 &lt; AG$6), 0, 2)+1)</f>
        <v/>
      </c>
      <c r="AH250" s="68" t="str">
        <f ca="1">INDEX({"","_","-","="},IF(OR($D250 &gt;= AI$6, $E250 &lt; AH$6), 0, 1)+IF(OR($F250 &gt;= AI$6, $G250 &lt; AH$6), 0, 2)+1)</f>
        <v/>
      </c>
      <c r="AI250" s="68" t="str">
        <f ca="1">INDEX({"","_","-","="},IF(OR($D250 &gt;= AJ$6, $E250 &lt; AI$6), 0, 1)+IF(OR($F250 &gt;= AJ$6, $G250 &lt; AI$6), 0, 2)+1)</f>
        <v/>
      </c>
      <c r="AJ250" s="68" t="str">
        <f ca="1">INDEX({"","_","-","="},IF(OR($D250 &gt;= AK$6, $E250 &lt; AJ$6), 0, 1)+IF(OR($F250 &gt;= AK$6, $G250 &lt; AJ$6), 0, 2)+1)</f>
        <v/>
      </c>
      <c r="AK250" s="68" t="str">
        <f ca="1">INDEX({"","_","-","="},IF(OR($D250 &gt;= AL$6, $E250 &lt; AK$6), 0, 1)+IF(OR($F250 &gt;= AL$6, $G250 &lt; AK$6), 0, 2)+1)</f>
        <v/>
      </c>
      <c r="AL250" s="68" t="str">
        <f ca="1">INDEX({"","_","-","="},IF(OR($D250 &gt;= AM$6, $E250 &lt; AL$6), 0, 1)+IF(OR($F250 &gt;= AM$6, $G250 &lt; AL$6), 0, 2)+1)</f>
        <v/>
      </c>
      <c r="AM250" s="68" t="str">
        <f ca="1">INDEX({"","_","-","="},IF(OR($D250 &gt;= AN$6, $E250 &lt; AM$6), 0, 1)+IF(OR($F250 &gt;= AN$6, $G250 &lt; AM$6), 0, 2)+1)</f>
        <v/>
      </c>
      <c r="AN250" s="68" t="str">
        <f ca="1">INDEX({"","_","-","="},IF(OR($D250 &gt;= AO$6, $E250 &lt; AN$6), 0, 1)+IF(OR($F250 &gt;= AO$6, $G250 &lt; AN$6), 0, 2)+1)</f>
        <v/>
      </c>
      <c r="AO250" s="68" t="str">
        <f ca="1">INDEX({"","_","-","="},IF(OR($D250 &gt;= AP$6, $E250 &lt; AO$6), 0, 1)+IF(OR($F250 &gt;= AP$6, $G250 &lt; AO$6), 0, 2)+1)</f>
        <v/>
      </c>
      <c r="AP250" s="68" t="str">
        <f ca="1">INDEX({"","_","-","="},IF(OR($D250 &gt;= AQ$6, $E250 &lt; AP$6), 0, 1)+IF(OR($F250 &gt;= AQ$6, $G250 &lt; AP$6), 0, 2)+1)</f>
        <v/>
      </c>
      <c r="AQ250" s="68" t="str">
        <f ca="1">INDEX({"","_","-","="},IF(OR($D250 &gt;= AR$6, $E250 &lt; AQ$6), 0, 1)+IF(OR($F250 &gt;= AR$6, $G250 &lt; AQ$6), 0, 2)+1)</f>
        <v/>
      </c>
      <c r="AR250" s="68" t="str">
        <f ca="1">INDEX({"","_","-","="},IF(OR($D250 &gt;= AS$6, $E250 &lt; AR$6), 0, 1)+IF(OR($F250 &gt;= AS$6, $G250 &lt; AR$6), 0, 2)+1)</f>
        <v/>
      </c>
      <c r="AS250" s="68" t="str">
        <f ca="1">INDEX({"","_","-","="},IF(OR($D250 &gt;= AT$6, $E250 &lt; AS$6), 0, 1)+IF(OR($F250 &gt;= AT$6, $G250 &lt; AS$6), 0, 2)+1)</f>
        <v/>
      </c>
      <c r="AT250" s="68" t="str">
        <f ca="1">INDEX({"","_","-","="},IF(OR($D250 &gt;= AU$6, $E250 &lt; AT$6), 0, 1)+IF(OR($F250 &gt;= AU$6, $G250 &lt; AT$6), 0, 2)+1)</f>
        <v/>
      </c>
      <c r="AU250" s="68" t="str">
        <f ca="1">INDEX({"","_","-","="},IF(OR($D250 &gt;= AV$6, $E250 &lt; AU$6), 0, 1)+IF(OR($F250 &gt;= AV$6, $G250 &lt; AU$6), 0, 2)+1)</f>
        <v/>
      </c>
      <c r="AV250" s="68" t="str">
        <f ca="1">INDEX({"","_","-","="},IF(OR($D250 &gt;= AW$6, $E250 &lt; AV$6), 0, 1)+IF(OR($F250 &gt;= AW$6, $G250 &lt; AV$6), 0, 2)+1)</f>
        <v/>
      </c>
      <c r="AW250" s="68" t="str">
        <f ca="1">INDEX({"","_","-","="},IF(OR($D250 &gt;= AX$6, $E250 &lt; AW$6), 0, 1)+IF(OR($F250 &gt;= AX$6, $G250 &lt; AW$6), 0, 2)+1)</f>
        <v/>
      </c>
      <c r="AX250" s="68" t="str">
        <f ca="1">INDEX({"","_","-","="},IF(OR($D250 &gt;= AY$6, $E250 &lt; AX$6), 0, 1)+IF(OR($F250 &gt;= AY$6, $G250 &lt; AX$6), 0, 2)+1)</f>
        <v/>
      </c>
      <c r="AY250" s="68" t="str">
        <f ca="1">INDEX({"","_","-","="},IF(OR($D250 &gt;= AZ$6, $E250 &lt; AY$6), 0, 1)+IF(OR($F250 &gt;= AZ$6, $G250 &lt; AY$6), 0, 2)+1)</f>
        <v/>
      </c>
      <c r="AZ250" s="68" t="str">
        <f ca="1">INDEX({"","_","-","="},IF(OR($D250 &gt;= BA$6, $E250 &lt; AZ$6), 0, 1)+IF(OR($F250 &gt;= BA$6, $G250 &lt; AZ$6), 0, 2)+1)</f>
        <v/>
      </c>
      <c r="BA250" s="68" t="str">
        <f ca="1">INDEX({"","_","-","="},IF(OR($D250 &gt;= BB$6, $E250 &lt; BA$6), 0, 1)+IF(OR($F250 &gt;= BB$6, $G250 &lt; BA$6), 0, 2)+1)</f>
        <v/>
      </c>
      <c r="BB250" s="68" t="str">
        <f ca="1">INDEX({"","_","-","="},IF(OR($D250 &gt;= BC$6, $E250 &lt; BB$6), 0, 1)+IF(OR($F250 &gt;= BC$6, $G250 &lt; BB$6), 0, 2)+1)</f>
        <v/>
      </c>
      <c r="BC250" s="68" t="str">
        <f ca="1">INDEX({"","_","-","="},IF(OR($D250 &gt;= BD$6, $E250 &lt; BC$6), 0, 1)+IF(OR($F250 &gt;= BD$6, $G250 &lt; BC$6), 0, 2)+1)</f>
        <v/>
      </c>
      <c r="BD250" s="68" t="str">
        <f ca="1">INDEX({"","_","-","="},IF(OR($D250 &gt;= BE$6, $E250 &lt; BD$6), 0, 1)+IF(OR($F250 &gt;= BE$6, $G250 &lt; BD$6), 0, 2)+1)</f>
        <v/>
      </c>
      <c r="BE250" s="68" t="str">
        <f ca="1">INDEX({"","_","-","="},IF(OR($D250 &gt;= BF$6, $E250 &lt; BE$6), 0, 1)+IF(OR($F250 &gt;= BF$6, $G250 &lt; BE$6), 0, 2)+1)</f>
        <v/>
      </c>
      <c r="BF250" s="68" t="str">
        <f ca="1">INDEX({"","_","-","="},IF(OR($D250 &gt;= BG$6, $E250 &lt; BF$6), 0, 1)+IF(OR($F250 &gt;= BG$6, $G250 &lt; BF$6), 0, 2)+1)</f>
        <v/>
      </c>
      <c r="BG250" s="68" t="str">
        <f ca="1">INDEX({"","_","-","="},IF(OR($D250 &gt;= BH$6, $E250 &lt; BG$6), 0, 1)+IF(OR($F250 &gt;= BH$6, $G250 &lt; BG$6), 0, 2)+1)</f>
        <v/>
      </c>
      <c r="BH250" s="68" t="str">
        <f ca="1">INDEX({"","_","-","="},IF(OR($D250 &gt;= BI$6, $E250 &lt; BH$6), 0, 1)+IF(OR($F250 &gt;= BI$6, $G250 &lt; BH$6), 0, 2)+1)</f>
        <v/>
      </c>
      <c r="BI250" s="68" t="str">
        <f ca="1">INDEX({"","_","-","="},IF(OR($D250 &gt;= BJ$6, $E250 &lt; BI$6), 0, 1)+IF(OR($F250 &gt;= BJ$6, $G250 &lt; BI$6), 0, 2)+1)</f>
        <v/>
      </c>
      <c r="BJ250" s="68" t="str">
        <f ca="1">INDEX({"","_","-","="},IF(OR($D250 &gt;= BK$6, $E250 &lt; BJ$6), 0, 1)+IF(OR($F250 &gt;= BK$6, $G250 &lt; BJ$6), 0, 2)+1)</f>
        <v/>
      </c>
      <c r="BK250" s="68" t="str">
        <f ca="1">INDEX({"","_","-","="},IF(OR($D250 &gt;= BL$6, $E250 &lt; BK$6), 0, 1)+IF(OR($F250 &gt;= BL$6, $G250 &lt; BK$6), 0, 2)+1)</f>
        <v/>
      </c>
      <c r="BL250" s="68" t="str">
        <f ca="1">INDEX({"","_","-","="},IF(OR($D250 &gt;= BM$6, $E250 &lt; BL$6), 0, 1)+IF(OR($F250 &gt;= BM$6, $G250 &lt; BL$6), 0, 2)+1)</f>
        <v/>
      </c>
      <c r="BM250" s="68" t="str">
        <f ca="1">INDEX({"","_","-","="},IF(OR($D250 &gt;= BN$6, $E250 &lt; BM$6), 0, 1)+IF(OR($F250 &gt;= BN$6, $G250 &lt; BM$6), 0, 2)+1)</f>
        <v/>
      </c>
      <c r="BN250" s="68" t="str">
        <f ca="1">INDEX({"","_","-","="},IF(OR($D250 &gt;= BO$6, $E250 &lt; BN$6), 0, 1)+IF(OR($F250 &gt;= BO$6, $G250 &lt; BN$6), 0, 2)+1)</f>
        <v/>
      </c>
      <c r="BO250" s="68" t="str">
        <f ca="1">INDEX({"","_","-","="},IF(OR($D250 &gt;= BP$6, $E250 &lt; BO$6), 0, 1)+IF(OR($F250 &gt;= BP$6, $G250 &lt; BO$6), 0, 2)+1)</f>
        <v/>
      </c>
      <c r="BP250" s="68" t="str">
        <f ca="1">INDEX({"","_","-","="},IF(OR($D250 &gt;= BQ$6, $E250 &lt; BP$6), 0, 1)+IF(OR($F250 &gt;= BQ$6, $G250 &lt; BP$6), 0, 2)+1)</f>
        <v/>
      </c>
      <c r="BQ250" s="68" t="str">
        <f ca="1">INDEX({"","_","-","="},IF(OR($D250 &gt;= BR$6, $E250 &lt; BQ$6), 0, 1)+IF(OR($F250 &gt;= BR$6, $G250 &lt; BQ$6), 0, 2)+1)</f>
        <v/>
      </c>
      <c r="BR250" s="68" t="str">
        <f ca="1">INDEX({"","_","-","="},IF(OR($D250 &gt;= BS$6, $E250 &lt; BR$6), 0, 1)+IF(OR($F250 &gt;= BS$6, $G250 &lt; BR$6), 0, 2)+1)</f>
        <v/>
      </c>
      <c r="BS250" s="68" t="str">
        <f ca="1">INDEX({"","_","-","="},IF(OR($D250 &gt;= BT$6, $E250 &lt; BS$6), 0, 1)+IF(OR($F250 &gt;= BT$6, $G250 &lt; BS$6), 0, 2)+1)</f>
        <v/>
      </c>
      <c r="BT250" s="68" t="str">
        <f ca="1">INDEX({"","_","-","="},IF(OR($D250 &gt;= BU$6, $E250 &lt; BT$6), 0, 1)+IF(OR($F250 &gt;= BU$6, $G250 &lt; BT$6), 0, 2)+1)</f>
        <v/>
      </c>
      <c r="BU250" s="68" t="str">
        <f ca="1">INDEX({"","_","-","="},IF(OR($D250 &gt;= BV$6, $E250 &lt; BU$6), 0, 1)+IF(OR($F250 &gt;= BV$6, $G250 &lt; BU$6), 0, 2)+1)</f>
        <v/>
      </c>
      <c r="BV250" s="68" t="str">
        <f ca="1">INDEX({"","_","-","="},IF(OR($D250 &gt;= BW$6, $E250 &lt; BV$6), 0, 1)+IF(OR($F250 &gt;= BW$6, $G250 &lt; BV$6), 0, 2)+1)</f>
        <v/>
      </c>
      <c r="BW250" s="68" t="str">
        <f ca="1">INDEX({"","_","-","="},IF(OR($D250 &gt;= BX$6, $E250 &lt; BW$6), 0, 1)+IF(OR($F250 &gt;= BX$6, $G250 &lt; BW$6), 0, 2)+1)</f>
        <v/>
      </c>
      <c r="BX250" s="68" t="str">
        <f ca="1">INDEX({"","_","-","="},IF(OR($D250 &gt;= BY$6, $E250 &lt; BX$6), 0, 1)+IF(OR($F250 &gt;= BY$6, $G250 &lt; BX$6), 0, 2)+1)</f>
        <v/>
      </c>
      <c r="BY250" s="68" t="str">
        <f ca="1">INDEX({"","_","-","="},IF(OR($D250 &gt;= BZ$6, $E250 &lt; BY$6), 0, 1)+IF(OR($F250 &gt;= BZ$6, $G250 &lt; BY$6), 0, 2)+1)</f>
        <v/>
      </c>
      <c r="BZ250" s="68" t="str">
        <f ca="1">INDEX({"","_","-","="},IF(OR($D250 &gt;= CA$6, $E250 &lt; BZ$6), 0, 1)+IF(OR($F250 &gt;= CA$6, $G250 &lt; BZ$6), 0, 2)+1)</f>
        <v/>
      </c>
      <c r="CA250" s="68" t="str">
        <f ca="1">INDEX({"","_","-","="},IF(OR($D250 &gt;= CB$6, $E250 &lt; CA$6), 0, 1)+IF(OR($F250 &gt;= CB$6, $G250 &lt; CA$6), 0, 2)+1)</f>
        <v/>
      </c>
      <c r="CB250" s="68" t="str">
        <f ca="1">INDEX({"","_","-","="},IF(OR($D250 &gt;= CC$6, $E250 &lt; CB$6), 0, 1)+IF(OR($F250 &gt;= CC$6, $G250 &lt; CB$6), 0, 2)+1)</f>
        <v/>
      </c>
      <c r="CC250" s="68" t="str">
        <f ca="1">INDEX({"","_","-","="},IF(OR($D250 &gt;= CD$6, $E250 &lt; CC$6), 0, 1)+IF(OR($F250 &gt;= CD$6, $G250 &lt; CC$6), 0, 2)+1)</f>
        <v/>
      </c>
      <c r="CD250" s="68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IF('临-进度'!M246,'临-进度'!$A246,"")</f>
        <v/>
      </c>
      <c r="B251" s="8" t="str">
        <f ca="1">IF('临-进度'!M246,'临-进度'!$B246,"")</f>
        <v/>
      </c>
      <c r="C251" s="8" t="str">
        <f ca="1">IF('临-进度'!M246,'临-进度'!$E246,"")</f>
        <v/>
      </c>
      <c r="D251" s="40" t="str">
        <f ca="1">IF('临-进度'!$M246,'临-进度'!$I246,"")</f>
        <v/>
      </c>
      <c r="E251" s="40" t="str">
        <f ca="1">IF('临-进度'!$M246,'临-进度'!$AE246,"")</f>
        <v/>
      </c>
      <c r="F251" s="40" t="str">
        <f ca="1">IF('临-进度'!$M246,'临-进度'!$J246,"")</f>
        <v/>
      </c>
      <c r="G251" s="73" t="str">
        <f ca="1">IF('临-进度'!$M246,'临-进度'!$AF246,"")</f>
        <v/>
      </c>
      <c r="H251" s="68" t="str">
        <f ca="1">INDEX({"","_","-","="},IF(OR($D251 &gt;= I$6, $E251 &lt; H$6), 0, 1)+IF(OR($F251 &gt;= I$6, $G251 &lt; H$6), 0, 2)+1)</f>
        <v/>
      </c>
      <c r="I251" s="68" t="str">
        <f ca="1">INDEX({"","_","-","="},IF(OR($D251 &gt;= J$6, $E251 &lt; I$6), 0, 1)+IF(OR($F251 &gt;= J$6, $G251 &lt; I$6), 0, 2)+1)</f>
        <v/>
      </c>
      <c r="J251" s="68" t="str">
        <f ca="1">INDEX({"","_","-","="},IF(OR($D251 &gt;= K$6, $E251 &lt; J$6), 0, 1)+IF(OR($F251 &gt;= K$6, $G251 &lt; J$6), 0, 2)+1)</f>
        <v/>
      </c>
      <c r="K251" s="68" t="str">
        <f ca="1">INDEX({"","_","-","="},IF(OR($D251 &gt;= L$6, $E251 &lt; K$6), 0, 1)+IF(OR($F251 &gt;= L$6, $G251 &lt; K$6), 0, 2)+1)</f>
        <v/>
      </c>
      <c r="L251" s="68" t="str">
        <f ca="1">INDEX({"","_","-","="},IF(OR($D251 &gt;= M$6, $E251 &lt; L$6), 0, 1)+IF(OR($F251 &gt;= M$6, $G251 &lt; L$6), 0, 2)+1)</f>
        <v/>
      </c>
      <c r="M251" s="68" t="str">
        <f ca="1">INDEX({"","_","-","="},IF(OR($D251 &gt;= N$6, $E251 &lt; M$6), 0, 1)+IF(OR($F251 &gt;= N$6, $G251 &lt; M$6), 0, 2)+1)</f>
        <v/>
      </c>
      <c r="N251" s="68" t="str">
        <f ca="1">INDEX({"","_","-","="},IF(OR($D251 &gt;= O$6, $E251 &lt; N$6), 0, 1)+IF(OR($F251 &gt;= O$6, $G251 &lt; N$6), 0, 2)+1)</f>
        <v/>
      </c>
      <c r="O251" s="68" t="str">
        <f ca="1">INDEX({"","_","-","="},IF(OR($D251 &gt;= P$6, $E251 &lt; O$6), 0, 1)+IF(OR($F251 &gt;= P$6, $G251 &lt; O$6), 0, 2)+1)</f>
        <v/>
      </c>
      <c r="P251" s="68" t="str">
        <f ca="1">INDEX({"","_","-","="},IF(OR($D251 &gt;= Q$6, $E251 &lt; P$6), 0, 1)+IF(OR($F251 &gt;= Q$6, $G251 &lt; P$6), 0, 2)+1)</f>
        <v/>
      </c>
      <c r="Q251" s="68" t="str">
        <f ca="1">INDEX({"","_","-","="},IF(OR($D251 &gt;= R$6, $E251 &lt; Q$6), 0, 1)+IF(OR($F251 &gt;= R$6, $G251 &lt; Q$6), 0, 2)+1)</f>
        <v/>
      </c>
      <c r="R251" s="68" t="str">
        <f ca="1">INDEX({"","_","-","="},IF(OR($D251 &gt;= S$6, $E251 &lt; R$6), 0, 1)+IF(OR($F251 &gt;= S$6, $G251 &lt; R$6), 0, 2)+1)</f>
        <v/>
      </c>
      <c r="S251" s="68" t="str">
        <f ca="1">INDEX({"","_","-","="},IF(OR($D251 &gt;= T$6, $E251 &lt; S$6), 0, 1)+IF(OR($F251 &gt;= T$6, $G251 &lt; S$6), 0, 2)+1)</f>
        <v/>
      </c>
      <c r="T251" s="68" t="str">
        <f ca="1">INDEX({"","_","-","="},IF(OR($D251 &gt;= U$6, $E251 &lt; T$6), 0, 1)+IF(OR($F251 &gt;= U$6, $G251 &lt; T$6), 0, 2)+1)</f>
        <v/>
      </c>
      <c r="U251" s="68" t="str">
        <f ca="1">INDEX({"","_","-","="},IF(OR($D251 &gt;= V$6, $E251 &lt; U$6), 0, 1)+IF(OR($F251 &gt;= V$6, $G251 &lt; U$6), 0, 2)+1)</f>
        <v/>
      </c>
      <c r="V251" s="68" t="str">
        <f ca="1">INDEX({"","_","-","="},IF(OR($D251 &gt;= W$6, $E251 &lt; V$6), 0, 1)+IF(OR($F251 &gt;= W$6, $G251 &lt; V$6), 0, 2)+1)</f>
        <v/>
      </c>
      <c r="W251" s="68" t="str">
        <f ca="1">INDEX({"","_","-","="},IF(OR($D251 &gt;= X$6, $E251 &lt; W$6), 0, 1)+IF(OR($F251 &gt;= X$6, $G251 &lt; W$6), 0, 2)+1)</f>
        <v/>
      </c>
      <c r="X251" s="68" t="str">
        <f ca="1">INDEX({"","_","-","="},IF(OR($D251 &gt;= Y$6, $E251 &lt; X$6), 0, 1)+IF(OR($F251 &gt;= Y$6, $G251 &lt; X$6), 0, 2)+1)</f>
        <v/>
      </c>
      <c r="Y251" s="68" t="str">
        <f ca="1">INDEX({"","_","-","="},IF(OR($D251 &gt;= Z$6, $E251 &lt; Y$6), 0, 1)+IF(OR($F251 &gt;= Z$6, $G251 &lt; Y$6), 0, 2)+1)</f>
        <v/>
      </c>
      <c r="Z251" s="68" t="str">
        <f ca="1">INDEX({"","_","-","="},IF(OR($D251 &gt;= AA$6, $E251 &lt; Z$6), 0, 1)+IF(OR($F251 &gt;= AA$6, $G251 &lt; Z$6), 0, 2)+1)</f>
        <v/>
      </c>
      <c r="AA251" s="68" t="str">
        <f ca="1">INDEX({"","_","-","="},IF(OR($D251 &gt;= AB$6, $E251 &lt; AA$6), 0, 1)+IF(OR($F251 &gt;= AB$6, $G251 &lt; AA$6), 0, 2)+1)</f>
        <v/>
      </c>
      <c r="AB251" s="68" t="str">
        <f ca="1">INDEX({"","_","-","="},IF(OR($D251 &gt;= AC$6, $E251 &lt; AB$6), 0, 1)+IF(OR($F251 &gt;= AC$6, $G251 &lt; AB$6), 0, 2)+1)</f>
        <v/>
      </c>
      <c r="AC251" s="68" t="str">
        <f ca="1">INDEX({"","_","-","="},IF(OR($D251 &gt;= AD$6, $E251 &lt; AC$6), 0, 1)+IF(OR($F251 &gt;= AD$6, $G251 &lt; AC$6), 0, 2)+1)</f>
        <v/>
      </c>
      <c r="AD251" s="68" t="str">
        <f ca="1">INDEX({"","_","-","="},IF(OR($D251 &gt;= AE$6, $E251 &lt; AD$6), 0, 1)+IF(OR($F251 &gt;= AE$6, $G251 &lt; AD$6), 0, 2)+1)</f>
        <v/>
      </c>
      <c r="AE251" s="68" t="str">
        <f ca="1">INDEX({"","_","-","="},IF(OR($D251 &gt;= AF$6, $E251 &lt; AE$6), 0, 1)+IF(OR($F251 &gt;= AF$6, $G251 &lt; AE$6), 0, 2)+1)</f>
        <v/>
      </c>
      <c r="AF251" s="68" t="str">
        <f ca="1">INDEX({"","_","-","="},IF(OR($D251 &gt;= AG$6, $E251 &lt; AF$6), 0, 1)+IF(OR($F251 &gt;= AG$6, $G251 &lt; AF$6), 0, 2)+1)</f>
        <v/>
      </c>
      <c r="AG251" s="68" t="str">
        <f ca="1">INDEX({"","_","-","="},IF(OR($D251 &gt;= AH$6, $E251 &lt; AG$6), 0, 1)+IF(OR($F251 &gt;= AH$6, $G251 &lt; AG$6), 0, 2)+1)</f>
        <v/>
      </c>
      <c r="AH251" s="68" t="str">
        <f ca="1">INDEX({"","_","-","="},IF(OR($D251 &gt;= AI$6, $E251 &lt; AH$6), 0, 1)+IF(OR($F251 &gt;= AI$6, $G251 &lt; AH$6), 0, 2)+1)</f>
        <v/>
      </c>
      <c r="AI251" s="68" t="str">
        <f ca="1">INDEX({"","_","-","="},IF(OR($D251 &gt;= AJ$6, $E251 &lt; AI$6), 0, 1)+IF(OR($F251 &gt;= AJ$6, $G251 &lt; AI$6), 0, 2)+1)</f>
        <v/>
      </c>
      <c r="AJ251" s="68" t="str">
        <f ca="1">INDEX({"","_","-","="},IF(OR($D251 &gt;= AK$6, $E251 &lt; AJ$6), 0, 1)+IF(OR($F251 &gt;= AK$6, $G251 &lt; AJ$6), 0, 2)+1)</f>
        <v/>
      </c>
      <c r="AK251" s="68" t="str">
        <f ca="1">INDEX({"","_","-","="},IF(OR($D251 &gt;= AL$6, $E251 &lt; AK$6), 0, 1)+IF(OR($F251 &gt;= AL$6, $G251 &lt; AK$6), 0, 2)+1)</f>
        <v/>
      </c>
      <c r="AL251" s="68" t="str">
        <f ca="1">INDEX({"","_","-","="},IF(OR($D251 &gt;= AM$6, $E251 &lt; AL$6), 0, 1)+IF(OR($F251 &gt;= AM$6, $G251 &lt; AL$6), 0, 2)+1)</f>
        <v/>
      </c>
      <c r="AM251" s="68" t="str">
        <f ca="1">INDEX({"","_","-","="},IF(OR($D251 &gt;= AN$6, $E251 &lt; AM$6), 0, 1)+IF(OR($F251 &gt;= AN$6, $G251 &lt; AM$6), 0, 2)+1)</f>
        <v/>
      </c>
      <c r="AN251" s="68" t="str">
        <f ca="1">INDEX({"","_","-","="},IF(OR($D251 &gt;= AO$6, $E251 &lt; AN$6), 0, 1)+IF(OR($F251 &gt;= AO$6, $G251 &lt; AN$6), 0, 2)+1)</f>
        <v/>
      </c>
      <c r="AO251" s="68" t="str">
        <f ca="1">INDEX({"","_","-","="},IF(OR($D251 &gt;= AP$6, $E251 &lt; AO$6), 0, 1)+IF(OR($F251 &gt;= AP$6, $G251 &lt; AO$6), 0, 2)+1)</f>
        <v/>
      </c>
      <c r="AP251" s="68" t="str">
        <f ca="1">INDEX({"","_","-","="},IF(OR($D251 &gt;= AQ$6, $E251 &lt; AP$6), 0, 1)+IF(OR($F251 &gt;= AQ$6, $G251 &lt; AP$6), 0, 2)+1)</f>
        <v/>
      </c>
      <c r="AQ251" s="68" t="str">
        <f ca="1">INDEX({"","_","-","="},IF(OR($D251 &gt;= AR$6, $E251 &lt; AQ$6), 0, 1)+IF(OR($F251 &gt;= AR$6, $G251 &lt; AQ$6), 0, 2)+1)</f>
        <v/>
      </c>
      <c r="AR251" s="68" t="str">
        <f ca="1">INDEX({"","_","-","="},IF(OR($D251 &gt;= AS$6, $E251 &lt; AR$6), 0, 1)+IF(OR($F251 &gt;= AS$6, $G251 &lt; AR$6), 0, 2)+1)</f>
        <v/>
      </c>
      <c r="AS251" s="68" t="str">
        <f ca="1">INDEX({"","_","-","="},IF(OR($D251 &gt;= AT$6, $E251 &lt; AS$6), 0, 1)+IF(OR($F251 &gt;= AT$6, $G251 &lt; AS$6), 0, 2)+1)</f>
        <v/>
      </c>
      <c r="AT251" s="68" t="str">
        <f ca="1">INDEX({"","_","-","="},IF(OR($D251 &gt;= AU$6, $E251 &lt; AT$6), 0, 1)+IF(OR($F251 &gt;= AU$6, $G251 &lt; AT$6), 0, 2)+1)</f>
        <v/>
      </c>
      <c r="AU251" s="68" t="str">
        <f ca="1">INDEX({"","_","-","="},IF(OR($D251 &gt;= AV$6, $E251 &lt; AU$6), 0, 1)+IF(OR($F251 &gt;= AV$6, $G251 &lt; AU$6), 0, 2)+1)</f>
        <v/>
      </c>
      <c r="AV251" s="68" t="str">
        <f ca="1">INDEX({"","_","-","="},IF(OR($D251 &gt;= AW$6, $E251 &lt; AV$6), 0, 1)+IF(OR($F251 &gt;= AW$6, $G251 &lt; AV$6), 0, 2)+1)</f>
        <v/>
      </c>
      <c r="AW251" s="68" t="str">
        <f ca="1">INDEX({"","_","-","="},IF(OR($D251 &gt;= AX$6, $E251 &lt; AW$6), 0, 1)+IF(OR($F251 &gt;= AX$6, $G251 &lt; AW$6), 0, 2)+1)</f>
        <v/>
      </c>
      <c r="AX251" s="68" t="str">
        <f ca="1">INDEX({"","_","-","="},IF(OR($D251 &gt;= AY$6, $E251 &lt; AX$6), 0, 1)+IF(OR($F251 &gt;= AY$6, $G251 &lt; AX$6), 0, 2)+1)</f>
        <v/>
      </c>
      <c r="AY251" s="68" t="str">
        <f ca="1">INDEX({"","_","-","="},IF(OR($D251 &gt;= AZ$6, $E251 &lt; AY$6), 0, 1)+IF(OR($F251 &gt;= AZ$6, $G251 &lt; AY$6), 0, 2)+1)</f>
        <v/>
      </c>
      <c r="AZ251" s="68" t="str">
        <f ca="1">INDEX({"","_","-","="},IF(OR($D251 &gt;= BA$6, $E251 &lt; AZ$6), 0, 1)+IF(OR($F251 &gt;= BA$6, $G251 &lt; AZ$6), 0, 2)+1)</f>
        <v/>
      </c>
      <c r="BA251" s="68" t="str">
        <f ca="1">INDEX({"","_","-","="},IF(OR($D251 &gt;= BB$6, $E251 &lt; BA$6), 0, 1)+IF(OR($F251 &gt;= BB$6, $G251 &lt; BA$6), 0, 2)+1)</f>
        <v/>
      </c>
      <c r="BB251" s="68" t="str">
        <f ca="1">INDEX({"","_","-","="},IF(OR($D251 &gt;= BC$6, $E251 &lt; BB$6), 0, 1)+IF(OR($F251 &gt;= BC$6, $G251 &lt; BB$6), 0, 2)+1)</f>
        <v/>
      </c>
      <c r="BC251" s="68" t="str">
        <f ca="1">INDEX({"","_","-","="},IF(OR($D251 &gt;= BD$6, $E251 &lt; BC$6), 0, 1)+IF(OR($F251 &gt;= BD$6, $G251 &lt; BC$6), 0, 2)+1)</f>
        <v/>
      </c>
      <c r="BD251" s="68" t="str">
        <f ca="1">INDEX({"","_","-","="},IF(OR($D251 &gt;= BE$6, $E251 &lt; BD$6), 0, 1)+IF(OR($F251 &gt;= BE$6, $G251 &lt; BD$6), 0, 2)+1)</f>
        <v/>
      </c>
      <c r="BE251" s="68" t="str">
        <f ca="1">INDEX({"","_","-","="},IF(OR($D251 &gt;= BF$6, $E251 &lt; BE$6), 0, 1)+IF(OR($F251 &gt;= BF$6, $G251 &lt; BE$6), 0, 2)+1)</f>
        <v/>
      </c>
      <c r="BF251" s="68" t="str">
        <f ca="1">INDEX({"","_","-","="},IF(OR($D251 &gt;= BG$6, $E251 &lt; BF$6), 0, 1)+IF(OR($F251 &gt;= BG$6, $G251 &lt; BF$6), 0, 2)+1)</f>
        <v/>
      </c>
      <c r="BG251" s="68" t="str">
        <f ca="1">INDEX({"","_","-","="},IF(OR($D251 &gt;= BH$6, $E251 &lt; BG$6), 0, 1)+IF(OR($F251 &gt;= BH$6, $G251 &lt; BG$6), 0, 2)+1)</f>
        <v/>
      </c>
      <c r="BH251" s="68" t="str">
        <f ca="1">INDEX({"","_","-","="},IF(OR($D251 &gt;= BI$6, $E251 &lt; BH$6), 0, 1)+IF(OR($F251 &gt;= BI$6, $G251 &lt; BH$6), 0, 2)+1)</f>
        <v/>
      </c>
      <c r="BI251" s="68" t="str">
        <f ca="1">INDEX({"","_","-","="},IF(OR($D251 &gt;= BJ$6, $E251 &lt; BI$6), 0, 1)+IF(OR($F251 &gt;= BJ$6, $G251 &lt; BI$6), 0, 2)+1)</f>
        <v/>
      </c>
      <c r="BJ251" s="68" t="str">
        <f ca="1">INDEX({"","_","-","="},IF(OR($D251 &gt;= BK$6, $E251 &lt; BJ$6), 0, 1)+IF(OR($F251 &gt;= BK$6, $G251 &lt; BJ$6), 0, 2)+1)</f>
        <v/>
      </c>
      <c r="BK251" s="68" t="str">
        <f ca="1">INDEX({"","_","-","="},IF(OR($D251 &gt;= BL$6, $E251 &lt; BK$6), 0, 1)+IF(OR($F251 &gt;= BL$6, $G251 &lt; BK$6), 0, 2)+1)</f>
        <v/>
      </c>
      <c r="BL251" s="68" t="str">
        <f ca="1">INDEX({"","_","-","="},IF(OR($D251 &gt;= BM$6, $E251 &lt; BL$6), 0, 1)+IF(OR($F251 &gt;= BM$6, $G251 &lt; BL$6), 0, 2)+1)</f>
        <v/>
      </c>
      <c r="BM251" s="68" t="str">
        <f ca="1">INDEX({"","_","-","="},IF(OR($D251 &gt;= BN$6, $E251 &lt; BM$6), 0, 1)+IF(OR($F251 &gt;= BN$6, $G251 &lt; BM$6), 0, 2)+1)</f>
        <v/>
      </c>
      <c r="BN251" s="68" t="str">
        <f ca="1">INDEX({"","_","-","="},IF(OR($D251 &gt;= BO$6, $E251 &lt; BN$6), 0, 1)+IF(OR($F251 &gt;= BO$6, $G251 &lt; BN$6), 0, 2)+1)</f>
        <v/>
      </c>
      <c r="BO251" s="68" t="str">
        <f ca="1">INDEX({"","_","-","="},IF(OR($D251 &gt;= BP$6, $E251 &lt; BO$6), 0, 1)+IF(OR($F251 &gt;= BP$6, $G251 &lt; BO$6), 0, 2)+1)</f>
        <v/>
      </c>
      <c r="BP251" s="68" t="str">
        <f ca="1">INDEX({"","_","-","="},IF(OR($D251 &gt;= BQ$6, $E251 &lt; BP$6), 0, 1)+IF(OR($F251 &gt;= BQ$6, $G251 &lt; BP$6), 0, 2)+1)</f>
        <v/>
      </c>
      <c r="BQ251" s="68" t="str">
        <f ca="1">INDEX({"","_","-","="},IF(OR($D251 &gt;= BR$6, $E251 &lt; BQ$6), 0, 1)+IF(OR($F251 &gt;= BR$6, $G251 &lt; BQ$6), 0, 2)+1)</f>
        <v/>
      </c>
      <c r="BR251" s="68" t="str">
        <f ca="1">INDEX({"","_","-","="},IF(OR($D251 &gt;= BS$6, $E251 &lt; BR$6), 0, 1)+IF(OR($F251 &gt;= BS$6, $G251 &lt; BR$6), 0, 2)+1)</f>
        <v/>
      </c>
      <c r="BS251" s="68" t="str">
        <f ca="1">INDEX({"","_","-","="},IF(OR($D251 &gt;= BT$6, $E251 &lt; BS$6), 0, 1)+IF(OR($F251 &gt;= BT$6, $G251 &lt; BS$6), 0, 2)+1)</f>
        <v/>
      </c>
      <c r="BT251" s="68" t="str">
        <f ca="1">INDEX({"","_","-","="},IF(OR($D251 &gt;= BU$6, $E251 &lt; BT$6), 0, 1)+IF(OR($F251 &gt;= BU$6, $G251 &lt; BT$6), 0, 2)+1)</f>
        <v/>
      </c>
      <c r="BU251" s="68" t="str">
        <f ca="1">INDEX({"","_","-","="},IF(OR($D251 &gt;= BV$6, $E251 &lt; BU$6), 0, 1)+IF(OR($F251 &gt;= BV$6, $G251 &lt; BU$6), 0, 2)+1)</f>
        <v/>
      </c>
      <c r="BV251" s="68" t="str">
        <f ca="1">INDEX({"","_","-","="},IF(OR($D251 &gt;= BW$6, $E251 &lt; BV$6), 0, 1)+IF(OR($F251 &gt;= BW$6, $G251 &lt; BV$6), 0, 2)+1)</f>
        <v/>
      </c>
      <c r="BW251" s="68" t="str">
        <f ca="1">INDEX({"","_","-","="},IF(OR($D251 &gt;= BX$6, $E251 &lt; BW$6), 0, 1)+IF(OR($F251 &gt;= BX$6, $G251 &lt; BW$6), 0, 2)+1)</f>
        <v/>
      </c>
      <c r="BX251" s="68" t="str">
        <f ca="1">INDEX({"","_","-","="},IF(OR($D251 &gt;= BY$6, $E251 &lt; BX$6), 0, 1)+IF(OR($F251 &gt;= BY$6, $G251 &lt; BX$6), 0, 2)+1)</f>
        <v/>
      </c>
      <c r="BY251" s="68" t="str">
        <f ca="1">INDEX({"","_","-","="},IF(OR($D251 &gt;= BZ$6, $E251 &lt; BY$6), 0, 1)+IF(OR($F251 &gt;= BZ$6, $G251 &lt; BY$6), 0, 2)+1)</f>
        <v/>
      </c>
      <c r="BZ251" s="68" t="str">
        <f ca="1">INDEX({"","_","-","="},IF(OR($D251 &gt;= CA$6, $E251 &lt; BZ$6), 0, 1)+IF(OR($F251 &gt;= CA$6, $G251 &lt; BZ$6), 0, 2)+1)</f>
        <v/>
      </c>
      <c r="CA251" s="68" t="str">
        <f ca="1">INDEX({"","_","-","="},IF(OR($D251 &gt;= CB$6, $E251 &lt; CA$6), 0, 1)+IF(OR($F251 &gt;= CB$6, $G251 &lt; CA$6), 0, 2)+1)</f>
        <v/>
      </c>
      <c r="CB251" s="68" t="str">
        <f ca="1">INDEX({"","_","-","="},IF(OR($D251 &gt;= CC$6, $E251 &lt; CB$6), 0, 1)+IF(OR($F251 &gt;= CC$6, $G251 &lt; CB$6), 0, 2)+1)</f>
        <v/>
      </c>
      <c r="CC251" s="68" t="str">
        <f ca="1">INDEX({"","_","-","="},IF(OR($D251 &gt;= CD$6, $E251 &lt; CC$6), 0, 1)+IF(OR($F251 &gt;= CD$6, $G251 &lt; CC$6), 0, 2)+1)</f>
        <v/>
      </c>
      <c r="CD251" s="68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IF('临-进度'!M247,'临-进度'!$A247,"")</f>
        <v/>
      </c>
      <c r="B252" s="8" t="str">
        <f ca="1">IF('临-进度'!M247,'临-进度'!$B247,"")</f>
        <v/>
      </c>
      <c r="C252" s="8" t="str">
        <f ca="1">IF('临-进度'!M247,'临-进度'!$E247,"")</f>
        <v/>
      </c>
      <c r="D252" s="40" t="str">
        <f ca="1">IF('临-进度'!$M247,'临-进度'!$I247,"")</f>
        <v/>
      </c>
      <c r="E252" s="40" t="str">
        <f ca="1">IF('临-进度'!$M247,'临-进度'!$AE247,"")</f>
        <v/>
      </c>
      <c r="F252" s="40" t="str">
        <f ca="1">IF('临-进度'!$M247,'临-进度'!$J247,"")</f>
        <v/>
      </c>
      <c r="G252" s="73" t="str">
        <f ca="1">IF('临-进度'!$M247,'临-进度'!$AF247,"")</f>
        <v/>
      </c>
      <c r="H252" s="68" t="str">
        <f ca="1">INDEX({"","_","-","="},IF(OR($D252 &gt;= I$6, $E252 &lt; H$6), 0, 1)+IF(OR($F252 &gt;= I$6, $G252 &lt; H$6), 0, 2)+1)</f>
        <v/>
      </c>
      <c r="I252" s="68" t="str">
        <f ca="1">INDEX({"","_","-","="},IF(OR($D252 &gt;= J$6, $E252 &lt; I$6), 0, 1)+IF(OR($F252 &gt;= J$6, $G252 &lt; I$6), 0, 2)+1)</f>
        <v/>
      </c>
      <c r="J252" s="68" t="str">
        <f ca="1">INDEX({"","_","-","="},IF(OR($D252 &gt;= K$6, $E252 &lt; J$6), 0, 1)+IF(OR($F252 &gt;= K$6, $G252 &lt; J$6), 0, 2)+1)</f>
        <v/>
      </c>
      <c r="K252" s="68" t="str">
        <f ca="1">INDEX({"","_","-","="},IF(OR($D252 &gt;= L$6, $E252 &lt; K$6), 0, 1)+IF(OR($F252 &gt;= L$6, $G252 &lt; K$6), 0, 2)+1)</f>
        <v/>
      </c>
      <c r="L252" s="68" t="str">
        <f ca="1">INDEX({"","_","-","="},IF(OR($D252 &gt;= M$6, $E252 &lt; L$6), 0, 1)+IF(OR($F252 &gt;= M$6, $G252 &lt; L$6), 0, 2)+1)</f>
        <v/>
      </c>
      <c r="M252" s="68" t="str">
        <f ca="1">INDEX({"","_","-","="},IF(OR($D252 &gt;= N$6, $E252 &lt; M$6), 0, 1)+IF(OR($F252 &gt;= N$6, $G252 &lt; M$6), 0, 2)+1)</f>
        <v/>
      </c>
      <c r="N252" s="68" t="str">
        <f ca="1">INDEX({"","_","-","="},IF(OR($D252 &gt;= O$6, $E252 &lt; N$6), 0, 1)+IF(OR($F252 &gt;= O$6, $G252 &lt; N$6), 0, 2)+1)</f>
        <v/>
      </c>
      <c r="O252" s="68" t="str">
        <f ca="1">INDEX({"","_","-","="},IF(OR($D252 &gt;= P$6, $E252 &lt; O$6), 0, 1)+IF(OR($F252 &gt;= P$6, $G252 &lt; O$6), 0, 2)+1)</f>
        <v/>
      </c>
      <c r="P252" s="68" t="str">
        <f ca="1">INDEX({"","_","-","="},IF(OR($D252 &gt;= Q$6, $E252 &lt; P$6), 0, 1)+IF(OR($F252 &gt;= Q$6, $G252 &lt; P$6), 0, 2)+1)</f>
        <v/>
      </c>
      <c r="Q252" s="68" t="str">
        <f ca="1">INDEX({"","_","-","="},IF(OR($D252 &gt;= R$6, $E252 &lt; Q$6), 0, 1)+IF(OR($F252 &gt;= R$6, $G252 &lt; Q$6), 0, 2)+1)</f>
        <v/>
      </c>
      <c r="R252" s="68" t="str">
        <f ca="1">INDEX({"","_","-","="},IF(OR($D252 &gt;= S$6, $E252 &lt; R$6), 0, 1)+IF(OR($F252 &gt;= S$6, $G252 &lt; R$6), 0, 2)+1)</f>
        <v/>
      </c>
      <c r="S252" s="68" t="str">
        <f ca="1">INDEX({"","_","-","="},IF(OR($D252 &gt;= T$6, $E252 &lt; S$6), 0, 1)+IF(OR($F252 &gt;= T$6, $G252 &lt; S$6), 0, 2)+1)</f>
        <v/>
      </c>
      <c r="T252" s="68" t="str">
        <f ca="1">INDEX({"","_","-","="},IF(OR($D252 &gt;= U$6, $E252 &lt; T$6), 0, 1)+IF(OR($F252 &gt;= U$6, $G252 &lt; T$6), 0, 2)+1)</f>
        <v/>
      </c>
      <c r="U252" s="68" t="str">
        <f ca="1">INDEX({"","_","-","="},IF(OR($D252 &gt;= V$6, $E252 &lt; U$6), 0, 1)+IF(OR($F252 &gt;= V$6, $G252 &lt; U$6), 0, 2)+1)</f>
        <v/>
      </c>
      <c r="V252" s="68" t="str">
        <f ca="1">INDEX({"","_","-","="},IF(OR($D252 &gt;= W$6, $E252 &lt; V$6), 0, 1)+IF(OR($F252 &gt;= W$6, $G252 &lt; V$6), 0, 2)+1)</f>
        <v/>
      </c>
      <c r="W252" s="68" t="str">
        <f ca="1">INDEX({"","_","-","="},IF(OR($D252 &gt;= X$6, $E252 &lt; W$6), 0, 1)+IF(OR($F252 &gt;= X$6, $G252 &lt; W$6), 0, 2)+1)</f>
        <v/>
      </c>
      <c r="X252" s="68" t="str">
        <f ca="1">INDEX({"","_","-","="},IF(OR($D252 &gt;= Y$6, $E252 &lt; X$6), 0, 1)+IF(OR($F252 &gt;= Y$6, $G252 &lt; X$6), 0, 2)+1)</f>
        <v/>
      </c>
      <c r="Y252" s="68" t="str">
        <f ca="1">INDEX({"","_","-","="},IF(OR($D252 &gt;= Z$6, $E252 &lt; Y$6), 0, 1)+IF(OR($F252 &gt;= Z$6, $G252 &lt; Y$6), 0, 2)+1)</f>
        <v/>
      </c>
      <c r="Z252" s="68" t="str">
        <f ca="1">INDEX({"","_","-","="},IF(OR($D252 &gt;= AA$6, $E252 &lt; Z$6), 0, 1)+IF(OR($F252 &gt;= AA$6, $G252 &lt; Z$6), 0, 2)+1)</f>
        <v/>
      </c>
      <c r="AA252" s="68" t="str">
        <f ca="1">INDEX({"","_","-","="},IF(OR($D252 &gt;= AB$6, $E252 &lt; AA$6), 0, 1)+IF(OR($F252 &gt;= AB$6, $G252 &lt; AA$6), 0, 2)+1)</f>
        <v/>
      </c>
      <c r="AB252" s="68" t="str">
        <f ca="1">INDEX({"","_","-","="},IF(OR($D252 &gt;= AC$6, $E252 &lt; AB$6), 0, 1)+IF(OR($F252 &gt;= AC$6, $G252 &lt; AB$6), 0, 2)+1)</f>
        <v/>
      </c>
      <c r="AC252" s="68" t="str">
        <f ca="1">INDEX({"","_","-","="},IF(OR($D252 &gt;= AD$6, $E252 &lt; AC$6), 0, 1)+IF(OR($F252 &gt;= AD$6, $G252 &lt; AC$6), 0, 2)+1)</f>
        <v/>
      </c>
      <c r="AD252" s="68" t="str">
        <f ca="1">INDEX({"","_","-","="},IF(OR($D252 &gt;= AE$6, $E252 &lt; AD$6), 0, 1)+IF(OR($F252 &gt;= AE$6, $G252 &lt; AD$6), 0, 2)+1)</f>
        <v/>
      </c>
      <c r="AE252" s="68" t="str">
        <f ca="1">INDEX({"","_","-","="},IF(OR($D252 &gt;= AF$6, $E252 &lt; AE$6), 0, 1)+IF(OR($F252 &gt;= AF$6, $G252 &lt; AE$6), 0, 2)+1)</f>
        <v/>
      </c>
      <c r="AF252" s="68" t="str">
        <f ca="1">INDEX({"","_","-","="},IF(OR($D252 &gt;= AG$6, $E252 &lt; AF$6), 0, 1)+IF(OR($F252 &gt;= AG$6, $G252 &lt; AF$6), 0, 2)+1)</f>
        <v/>
      </c>
      <c r="AG252" s="68" t="str">
        <f ca="1">INDEX({"","_","-","="},IF(OR($D252 &gt;= AH$6, $E252 &lt; AG$6), 0, 1)+IF(OR($F252 &gt;= AH$6, $G252 &lt; AG$6), 0, 2)+1)</f>
        <v/>
      </c>
      <c r="AH252" s="68" t="str">
        <f ca="1">INDEX({"","_","-","="},IF(OR($D252 &gt;= AI$6, $E252 &lt; AH$6), 0, 1)+IF(OR($F252 &gt;= AI$6, $G252 &lt; AH$6), 0, 2)+1)</f>
        <v/>
      </c>
      <c r="AI252" s="68" t="str">
        <f ca="1">INDEX({"","_","-","="},IF(OR($D252 &gt;= AJ$6, $E252 &lt; AI$6), 0, 1)+IF(OR($F252 &gt;= AJ$6, $G252 &lt; AI$6), 0, 2)+1)</f>
        <v/>
      </c>
      <c r="AJ252" s="68" t="str">
        <f ca="1">INDEX({"","_","-","="},IF(OR($D252 &gt;= AK$6, $E252 &lt; AJ$6), 0, 1)+IF(OR($F252 &gt;= AK$6, $G252 &lt; AJ$6), 0, 2)+1)</f>
        <v/>
      </c>
      <c r="AK252" s="68" t="str">
        <f ca="1">INDEX({"","_","-","="},IF(OR($D252 &gt;= AL$6, $E252 &lt; AK$6), 0, 1)+IF(OR($F252 &gt;= AL$6, $G252 &lt; AK$6), 0, 2)+1)</f>
        <v/>
      </c>
      <c r="AL252" s="68" t="str">
        <f ca="1">INDEX({"","_","-","="},IF(OR($D252 &gt;= AM$6, $E252 &lt; AL$6), 0, 1)+IF(OR($F252 &gt;= AM$6, $G252 &lt; AL$6), 0, 2)+1)</f>
        <v/>
      </c>
      <c r="AM252" s="68" t="str">
        <f ca="1">INDEX({"","_","-","="},IF(OR($D252 &gt;= AN$6, $E252 &lt; AM$6), 0, 1)+IF(OR($F252 &gt;= AN$6, $G252 &lt; AM$6), 0, 2)+1)</f>
        <v/>
      </c>
      <c r="AN252" s="68" t="str">
        <f ca="1">INDEX({"","_","-","="},IF(OR($D252 &gt;= AO$6, $E252 &lt; AN$6), 0, 1)+IF(OR($F252 &gt;= AO$6, $G252 &lt; AN$6), 0, 2)+1)</f>
        <v/>
      </c>
      <c r="AO252" s="68" t="str">
        <f ca="1">INDEX({"","_","-","="},IF(OR($D252 &gt;= AP$6, $E252 &lt; AO$6), 0, 1)+IF(OR($F252 &gt;= AP$6, $G252 &lt; AO$6), 0, 2)+1)</f>
        <v/>
      </c>
      <c r="AP252" s="68" t="str">
        <f ca="1">INDEX({"","_","-","="},IF(OR($D252 &gt;= AQ$6, $E252 &lt; AP$6), 0, 1)+IF(OR($F252 &gt;= AQ$6, $G252 &lt; AP$6), 0, 2)+1)</f>
        <v/>
      </c>
      <c r="AQ252" s="68" t="str">
        <f ca="1">INDEX({"","_","-","="},IF(OR($D252 &gt;= AR$6, $E252 &lt; AQ$6), 0, 1)+IF(OR($F252 &gt;= AR$6, $G252 &lt; AQ$6), 0, 2)+1)</f>
        <v/>
      </c>
      <c r="AR252" s="68" t="str">
        <f ca="1">INDEX({"","_","-","="},IF(OR($D252 &gt;= AS$6, $E252 &lt; AR$6), 0, 1)+IF(OR($F252 &gt;= AS$6, $G252 &lt; AR$6), 0, 2)+1)</f>
        <v/>
      </c>
      <c r="AS252" s="68" t="str">
        <f ca="1">INDEX({"","_","-","="},IF(OR($D252 &gt;= AT$6, $E252 &lt; AS$6), 0, 1)+IF(OR($F252 &gt;= AT$6, $G252 &lt; AS$6), 0, 2)+1)</f>
        <v/>
      </c>
      <c r="AT252" s="68" t="str">
        <f ca="1">INDEX({"","_","-","="},IF(OR($D252 &gt;= AU$6, $E252 &lt; AT$6), 0, 1)+IF(OR($F252 &gt;= AU$6, $G252 &lt; AT$6), 0, 2)+1)</f>
        <v/>
      </c>
      <c r="AU252" s="68" t="str">
        <f ca="1">INDEX({"","_","-","="},IF(OR($D252 &gt;= AV$6, $E252 &lt; AU$6), 0, 1)+IF(OR($F252 &gt;= AV$6, $G252 &lt; AU$6), 0, 2)+1)</f>
        <v/>
      </c>
      <c r="AV252" s="68" t="str">
        <f ca="1">INDEX({"","_","-","="},IF(OR($D252 &gt;= AW$6, $E252 &lt; AV$6), 0, 1)+IF(OR($F252 &gt;= AW$6, $G252 &lt; AV$6), 0, 2)+1)</f>
        <v/>
      </c>
      <c r="AW252" s="68" t="str">
        <f ca="1">INDEX({"","_","-","="},IF(OR($D252 &gt;= AX$6, $E252 &lt; AW$6), 0, 1)+IF(OR($F252 &gt;= AX$6, $G252 &lt; AW$6), 0, 2)+1)</f>
        <v/>
      </c>
      <c r="AX252" s="68" t="str">
        <f ca="1">INDEX({"","_","-","="},IF(OR($D252 &gt;= AY$6, $E252 &lt; AX$6), 0, 1)+IF(OR($F252 &gt;= AY$6, $G252 &lt; AX$6), 0, 2)+1)</f>
        <v/>
      </c>
      <c r="AY252" s="68" t="str">
        <f ca="1">INDEX({"","_","-","="},IF(OR($D252 &gt;= AZ$6, $E252 &lt; AY$6), 0, 1)+IF(OR($F252 &gt;= AZ$6, $G252 &lt; AY$6), 0, 2)+1)</f>
        <v/>
      </c>
      <c r="AZ252" s="68" t="str">
        <f ca="1">INDEX({"","_","-","="},IF(OR($D252 &gt;= BA$6, $E252 &lt; AZ$6), 0, 1)+IF(OR($F252 &gt;= BA$6, $G252 &lt; AZ$6), 0, 2)+1)</f>
        <v/>
      </c>
      <c r="BA252" s="68" t="str">
        <f ca="1">INDEX({"","_","-","="},IF(OR($D252 &gt;= BB$6, $E252 &lt; BA$6), 0, 1)+IF(OR($F252 &gt;= BB$6, $G252 &lt; BA$6), 0, 2)+1)</f>
        <v/>
      </c>
      <c r="BB252" s="68" t="str">
        <f ca="1">INDEX({"","_","-","="},IF(OR($D252 &gt;= BC$6, $E252 &lt; BB$6), 0, 1)+IF(OR($F252 &gt;= BC$6, $G252 &lt; BB$6), 0, 2)+1)</f>
        <v/>
      </c>
      <c r="BC252" s="68" t="str">
        <f ca="1">INDEX({"","_","-","="},IF(OR($D252 &gt;= BD$6, $E252 &lt; BC$6), 0, 1)+IF(OR($F252 &gt;= BD$6, $G252 &lt; BC$6), 0, 2)+1)</f>
        <v/>
      </c>
      <c r="BD252" s="68" t="str">
        <f ca="1">INDEX({"","_","-","="},IF(OR($D252 &gt;= BE$6, $E252 &lt; BD$6), 0, 1)+IF(OR($F252 &gt;= BE$6, $G252 &lt; BD$6), 0, 2)+1)</f>
        <v/>
      </c>
      <c r="BE252" s="68" t="str">
        <f ca="1">INDEX({"","_","-","="},IF(OR($D252 &gt;= BF$6, $E252 &lt; BE$6), 0, 1)+IF(OR($F252 &gt;= BF$6, $G252 &lt; BE$6), 0, 2)+1)</f>
        <v/>
      </c>
      <c r="BF252" s="68" t="str">
        <f ca="1">INDEX({"","_","-","="},IF(OR($D252 &gt;= BG$6, $E252 &lt; BF$6), 0, 1)+IF(OR($F252 &gt;= BG$6, $G252 &lt; BF$6), 0, 2)+1)</f>
        <v/>
      </c>
      <c r="BG252" s="68" t="str">
        <f ca="1">INDEX({"","_","-","="},IF(OR($D252 &gt;= BH$6, $E252 &lt; BG$6), 0, 1)+IF(OR($F252 &gt;= BH$6, $G252 &lt; BG$6), 0, 2)+1)</f>
        <v/>
      </c>
      <c r="BH252" s="68" t="str">
        <f ca="1">INDEX({"","_","-","="},IF(OR($D252 &gt;= BI$6, $E252 &lt; BH$6), 0, 1)+IF(OR($F252 &gt;= BI$6, $G252 &lt; BH$6), 0, 2)+1)</f>
        <v/>
      </c>
      <c r="BI252" s="68" t="str">
        <f ca="1">INDEX({"","_","-","="},IF(OR($D252 &gt;= BJ$6, $E252 &lt; BI$6), 0, 1)+IF(OR($F252 &gt;= BJ$6, $G252 &lt; BI$6), 0, 2)+1)</f>
        <v/>
      </c>
      <c r="BJ252" s="68" t="str">
        <f ca="1">INDEX({"","_","-","="},IF(OR($D252 &gt;= BK$6, $E252 &lt; BJ$6), 0, 1)+IF(OR($F252 &gt;= BK$6, $G252 &lt; BJ$6), 0, 2)+1)</f>
        <v/>
      </c>
      <c r="BK252" s="68" t="str">
        <f ca="1">INDEX({"","_","-","="},IF(OR($D252 &gt;= BL$6, $E252 &lt; BK$6), 0, 1)+IF(OR($F252 &gt;= BL$6, $G252 &lt; BK$6), 0, 2)+1)</f>
        <v/>
      </c>
      <c r="BL252" s="68" t="str">
        <f ca="1">INDEX({"","_","-","="},IF(OR($D252 &gt;= BM$6, $E252 &lt; BL$6), 0, 1)+IF(OR($F252 &gt;= BM$6, $G252 &lt; BL$6), 0, 2)+1)</f>
        <v/>
      </c>
      <c r="BM252" s="68" t="str">
        <f ca="1">INDEX({"","_","-","="},IF(OR($D252 &gt;= BN$6, $E252 &lt; BM$6), 0, 1)+IF(OR($F252 &gt;= BN$6, $G252 &lt; BM$6), 0, 2)+1)</f>
        <v/>
      </c>
      <c r="BN252" s="68" t="str">
        <f ca="1">INDEX({"","_","-","="},IF(OR($D252 &gt;= BO$6, $E252 &lt; BN$6), 0, 1)+IF(OR($F252 &gt;= BO$6, $G252 &lt; BN$6), 0, 2)+1)</f>
        <v/>
      </c>
      <c r="BO252" s="68" t="str">
        <f ca="1">INDEX({"","_","-","="},IF(OR($D252 &gt;= BP$6, $E252 &lt; BO$6), 0, 1)+IF(OR($F252 &gt;= BP$6, $G252 &lt; BO$6), 0, 2)+1)</f>
        <v/>
      </c>
      <c r="BP252" s="68" t="str">
        <f ca="1">INDEX({"","_","-","="},IF(OR($D252 &gt;= BQ$6, $E252 &lt; BP$6), 0, 1)+IF(OR($F252 &gt;= BQ$6, $G252 &lt; BP$6), 0, 2)+1)</f>
        <v/>
      </c>
      <c r="BQ252" s="68" t="str">
        <f ca="1">INDEX({"","_","-","="},IF(OR($D252 &gt;= BR$6, $E252 &lt; BQ$6), 0, 1)+IF(OR($F252 &gt;= BR$6, $G252 &lt; BQ$6), 0, 2)+1)</f>
        <v/>
      </c>
      <c r="BR252" s="68" t="str">
        <f ca="1">INDEX({"","_","-","="},IF(OR($D252 &gt;= BS$6, $E252 &lt; BR$6), 0, 1)+IF(OR($F252 &gt;= BS$6, $G252 &lt; BR$6), 0, 2)+1)</f>
        <v/>
      </c>
      <c r="BS252" s="68" t="str">
        <f ca="1">INDEX({"","_","-","="},IF(OR($D252 &gt;= BT$6, $E252 &lt; BS$6), 0, 1)+IF(OR($F252 &gt;= BT$6, $G252 &lt; BS$6), 0, 2)+1)</f>
        <v/>
      </c>
      <c r="BT252" s="68" t="str">
        <f ca="1">INDEX({"","_","-","="},IF(OR($D252 &gt;= BU$6, $E252 &lt; BT$6), 0, 1)+IF(OR($F252 &gt;= BU$6, $G252 &lt; BT$6), 0, 2)+1)</f>
        <v/>
      </c>
      <c r="BU252" s="68" t="str">
        <f ca="1">INDEX({"","_","-","="},IF(OR($D252 &gt;= BV$6, $E252 &lt; BU$6), 0, 1)+IF(OR($F252 &gt;= BV$6, $G252 &lt; BU$6), 0, 2)+1)</f>
        <v/>
      </c>
      <c r="BV252" s="68" t="str">
        <f ca="1">INDEX({"","_","-","="},IF(OR($D252 &gt;= BW$6, $E252 &lt; BV$6), 0, 1)+IF(OR($F252 &gt;= BW$6, $G252 &lt; BV$6), 0, 2)+1)</f>
        <v/>
      </c>
      <c r="BW252" s="68" t="str">
        <f ca="1">INDEX({"","_","-","="},IF(OR($D252 &gt;= BX$6, $E252 &lt; BW$6), 0, 1)+IF(OR($F252 &gt;= BX$6, $G252 &lt; BW$6), 0, 2)+1)</f>
        <v/>
      </c>
      <c r="BX252" s="68" t="str">
        <f ca="1">INDEX({"","_","-","="},IF(OR($D252 &gt;= BY$6, $E252 &lt; BX$6), 0, 1)+IF(OR($F252 &gt;= BY$6, $G252 &lt; BX$6), 0, 2)+1)</f>
        <v/>
      </c>
      <c r="BY252" s="68" t="str">
        <f ca="1">INDEX({"","_","-","="},IF(OR($D252 &gt;= BZ$6, $E252 &lt; BY$6), 0, 1)+IF(OR($F252 &gt;= BZ$6, $G252 &lt; BY$6), 0, 2)+1)</f>
        <v/>
      </c>
      <c r="BZ252" s="68" t="str">
        <f ca="1">INDEX({"","_","-","="},IF(OR($D252 &gt;= CA$6, $E252 &lt; BZ$6), 0, 1)+IF(OR($F252 &gt;= CA$6, $G252 &lt; BZ$6), 0, 2)+1)</f>
        <v/>
      </c>
      <c r="CA252" s="68" t="str">
        <f ca="1">INDEX({"","_","-","="},IF(OR($D252 &gt;= CB$6, $E252 &lt; CA$6), 0, 1)+IF(OR($F252 &gt;= CB$6, $G252 &lt; CA$6), 0, 2)+1)</f>
        <v/>
      </c>
      <c r="CB252" s="68" t="str">
        <f ca="1">INDEX({"","_","-","="},IF(OR($D252 &gt;= CC$6, $E252 &lt; CB$6), 0, 1)+IF(OR($F252 &gt;= CC$6, $G252 &lt; CB$6), 0, 2)+1)</f>
        <v/>
      </c>
      <c r="CC252" s="68" t="str">
        <f ca="1">INDEX({"","_","-","="},IF(OR($D252 &gt;= CD$6, $E252 &lt; CC$6), 0, 1)+IF(OR($F252 &gt;= CD$6, $G252 &lt; CC$6), 0, 2)+1)</f>
        <v/>
      </c>
      <c r="CD252" s="68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IF('临-进度'!M248,'临-进度'!$A248,"")</f>
        <v/>
      </c>
      <c r="B253" s="8" t="str">
        <f ca="1">IF('临-进度'!M248,'临-进度'!$B248,"")</f>
        <v/>
      </c>
      <c r="C253" s="8" t="str">
        <f ca="1">IF('临-进度'!M248,'临-进度'!$E248,"")</f>
        <v/>
      </c>
      <c r="D253" s="40" t="str">
        <f ca="1">IF('临-进度'!$M248,'临-进度'!$I248,"")</f>
        <v/>
      </c>
      <c r="E253" s="40" t="str">
        <f ca="1">IF('临-进度'!$M248,'临-进度'!$AE248,"")</f>
        <v/>
      </c>
      <c r="F253" s="40" t="str">
        <f ca="1">IF('临-进度'!$M248,'临-进度'!$J248,"")</f>
        <v/>
      </c>
      <c r="G253" s="73" t="str">
        <f ca="1">IF('临-进度'!$M248,'临-进度'!$AF248,"")</f>
        <v/>
      </c>
      <c r="H253" s="68" t="str">
        <f ca="1">INDEX({"","_","-","="},IF(OR($D253 &gt;= I$6, $E253 &lt; H$6), 0, 1)+IF(OR($F253 &gt;= I$6, $G253 &lt; H$6), 0, 2)+1)</f>
        <v/>
      </c>
      <c r="I253" s="68" t="str">
        <f ca="1">INDEX({"","_","-","="},IF(OR($D253 &gt;= J$6, $E253 &lt; I$6), 0, 1)+IF(OR($F253 &gt;= J$6, $G253 &lt; I$6), 0, 2)+1)</f>
        <v/>
      </c>
      <c r="J253" s="68" t="str">
        <f ca="1">INDEX({"","_","-","="},IF(OR($D253 &gt;= K$6, $E253 &lt; J$6), 0, 1)+IF(OR($F253 &gt;= K$6, $G253 &lt; J$6), 0, 2)+1)</f>
        <v/>
      </c>
      <c r="K253" s="68" t="str">
        <f ca="1">INDEX({"","_","-","="},IF(OR($D253 &gt;= L$6, $E253 &lt; K$6), 0, 1)+IF(OR($F253 &gt;= L$6, $G253 &lt; K$6), 0, 2)+1)</f>
        <v/>
      </c>
      <c r="L253" s="68" t="str">
        <f ca="1">INDEX({"","_","-","="},IF(OR($D253 &gt;= M$6, $E253 &lt; L$6), 0, 1)+IF(OR($F253 &gt;= M$6, $G253 &lt; L$6), 0, 2)+1)</f>
        <v/>
      </c>
      <c r="M253" s="68" t="str">
        <f ca="1">INDEX({"","_","-","="},IF(OR($D253 &gt;= N$6, $E253 &lt; M$6), 0, 1)+IF(OR($F253 &gt;= N$6, $G253 &lt; M$6), 0, 2)+1)</f>
        <v/>
      </c>
      <c r="N253" s="68" t="str">
        <f ca="1">INDEX({"","_","-","="},IF(OR($D253 &gt;= O$6, $E253 &lt; N$6), 0, 1)+IF(OR($F253 &gt;= O$6, $G253 &lt; N$6), 0, 2)+1)</f>
        <v/>
      </c>
      <c r="O253" s="68" t="str">
        <f ca="1">INDEX({"","_","-","="},IF(OR($D253 &gt;= P$6, $E253 &lt; O$6), 0, 1)+IF(OR($F253 &gt;= P$6, $G253 &lt; O$6), 0, 2)+1)</f>
        <v/>
      </c>
      <c r="P253" s="68" t="str">
        <f ca="1">INDEX({"","_","-","="},IF(OR($D253 &gt;= Q$6, $E253 &lt; P$6), 0, 1)+IF(OR($F253 &gt;= Q$6, $G253 &lt; P$6), 0, 2)+1)</f>
        <v/>
      </c>
      <c r="Q253" s="68" t="str">
        <f ca="1">INDEX({"","_","-","="},IF(OR($D253 &gt;= R$6, $E253 &lt; Q$6), 0, 1)+IF(OR($F253 &gt;= R$6, $G253 &lt; Q$6), 0, 2)+1)</f>
        <v/>
      </c>
      <c r="R253" s="68" t="str">
        <f ca="1">INDEX({"","_","-","="},IF(OR($D253 &gt;= S$6, $E253 &lt; R$6), 0, 1)+IF(OR($F253 &gt;= S$6, $G253 &lt; R$6), 0, 2)+1)</f>
        <v/>
      </c>
      <c r="S253" s="68" t="str">
        <f ca="1">INDEX({"","_","-","="},IF(OR($D253 &gt;= T$6, $E253 &lt; S$6), 0, 1)+IF(OR($F253 &gt;= T$6, $G253 &lt; S$6), 0, 2)+1)</f>
        <v/>
      </c>
      <c r="T253" s="68" t="str">
        <f ca="1">INDEX({"","_","-","="},IF(OR($D253 &gt;= U$6, $E253 &lt; T$6), 0, 1)+IF(OR($F253 &gt;= U$6, $G253 &lt; T$6), 0, 2)+1)</f>
        <v/>
      </c>
      <c r="U253" s="68" t="str">
        <f ca="1">INDEX({"","_","-","="},IF(OR($D253 &gt;= V$6, $E253 &lt; U$6), 0, 1)+IF(OR($F253 &gt;= V$6, $G253 &lt; U$6), 0, 2)+1)</f>
        <v/>
      </c>
      <c r="V253" s="68" t="str">
        <f ca="1">INDEX({"","_","-","="},IF(OR($D253 &gt;= W$6, $E253 &lt; V$6), 0, 1)+IF(OR($F253 &gt;= W$6, $G253 &lt; V$6), 0, 2)+1)</f>
        <v/>
      </c>
      <c r="W253" s="68" t="str">
        <f ca="1">INDEX({"","_","-","="},IF(OR($D253 &gt;= X$6, $E253 &lt; W$6), 0, 1)+IF(OR($F253 &gt;= X$6, $G253 &lt; W$6), 0, 2)+1)</f>
        <v/>
      </c>
      <c r="X253" s="68" t="str">
        <f ca="1">INDEX({"","_","-","="},IF(OR($D253 &gt;= Y$6, $E253 &lt; X$6), 0, 1)+IF(OR($F253 &gt;= Y$6, $G253 &lt; X$6), 0, 2)+1)</f>
        <v/>
      </c>
      <c r="Y253" s="68" t="str">
        <f ca="1">INDEX({"","_","-","="},IF(OR($D253 &gt;= Z$6, $E253 &lt; Y$6), 0, 1)+IF(OR($F253 &gt;= Z$6, $G253 &lt; Y$6), 0, 2)+1)</f>
        <v/>
      </c>
      <c r="Z253" s="68" t="str">
        <f ca="1">INDEX({"","_","-","="},IF(OR($D253 &gt;= AA$6, $E253 &lt; Z$6), 0, 1)+IF(OR($F253 &gt;= AA$6, $G253 &lt; Z$6), 0, 2)+1)</f>
        <v/>
      </c>
      <c r="AA253" s="68" t="str">
        <f ca="1">INDEX({"","_","-","="},IF(OR($D253 &gt;= AB$6, $E253 &lt; AA$6), 0, 1)+IF(OR($F253 &gt;= AB$6, $G253 &lt; AA$6), 0, 2)+1)</f>
        <v/>
      </c>
      <c r="AB253" s="68" t="str">
        <f ca="1">INDEX({"","_","-","="},IF(OR($D253 &gt;= AC$6, $E253 &lt; AB$6), 0, 1)+IF(OR($F253 &gt;= AC$6, $G253 &lt; AB$6), 0, 2)+1)</f>
        <v/>
      </c>
      <c r="AC253" s="68" t="str">
        <f ca="1">INDEX({"","_","-","="},IF(OR($D253 &gt;= AD$6, $E253 &lt; AC$6), 0, 1)+IF(OR($F253 &gt;= AD$6, $G253 &lt; AC$6), 0, 2)+1)</f>
        <v/>
      </c>
      <c r="AD253" s="68" t="str">
        <f ca="1">INDEX({"","_","-","="},IF(OR($D253 &gt;= AE$6, $E253 &lt; AD$6), 0, 1)+IF(OR($F253 &gt;= AE$6, $G253 &lt; AD$6), 0, 2)+1)</f>
        <v/>
      </c>
      <c r="AE253" s="68" t="str">
        <f ca="1">INDEX({"","_","-","="},IF(OR($D253 &gt;= AF$6, $E253 &lt; AE$6), 0, 1)+IF(OR($F253 &gt;= AF$6, $G253 &lt; AE$6), 0, 2)+1)</f>
        <v/>
      </c>
      <c r="AF253" s="68" t="str">
        <f ca="1">INDEX({"","_","-","="},IF(OR($D253 &gt;= AG$6, $E253 &lt; AF$6), 0, 1)+IF(OR($F253 &gt;= AG$6, $G253 &lt; AF$6), 0, 2)+1)</f>
        <v/>
      </c>
      <c r="AG253" s="68" t="str">
        <f ca="1">INDEX({"","_","-","="},IF(OR($D253 &gt;= AH$6, $E253 &lt; AG$6), 0, 1)+IF(OR($F253 &gt;= AH$6, $G253 &lt; AG$6), 0, 2)+1)</f>
        <v/>
      </c>
      <c r="AH253" s="68" t="str">
        <f ca="1">INDEX({"","_","-","="},IF(OR($D253 &gt;= AI$6, $E253 &lt; AH$6), 0, 1)+IF(OR($F253 &gt;= AI$6, $G253 &lt; AH$6), 0, 2)+1)</f>
        <v/>
      </c>
      <c r="AI253" s="68" t="str">
        <f ca="1">INDEX({"","_","-","="},IF(OR($D253 &gt;= AJ$6, $E253 &lt; AI$6), 0, 1)+IF(OR($F253 &gt;= AJ$6, $G253 &lt; AI$6), 0, 2)+1)</f>
        <v/>
      </c>
      <c r="AJ253" s="68" t="str">
        <f ca="1">INDEX({"","_","-","="},IF(OR($D253 &gt;= AK$6, $E253 &lt; AJ$6), 0, 1)+IF(OR($F253 &gt;= AK$6, $G253 &lt; AJ$6), 0, 2)+1)</f>
        <v/>
      </c>
      <c r="AK253" s="68" t="str">
        <f ca="1">INDEX({"","_","-","="},IF(OR($D253 &gt;= AL$6, $E253 &lt; AK$6), 0, 1)+IF(OR($F253 &gt;= AL$6, $G253 &lt; AK$6), 0, 2)+1)</f>
        <v/>
      </c>
      <c r="AL253" s="68" t="str">
        <f ca="1">INDEX({"","_","-","="},IF(OR($D253 &gt;= AM$6, $E253 &lt; AL$6), 0, 1)+IF(OR($F253 &gt;= AM$6, $G253 &lt; AL$6), 0, 2)+1)</f>
        <v/>
      </c>
      <c r="AM253" s="68" t="str">
        <f ca="1">INDEX({"","_","-","="},IF(OR($D253 &gt;= AN$6, $E253 &lt; AM$6), 0, 1)+IF(OR($F253 &gt;= AN$6, $G253 &lt; AM$6), 0, 2)+1)</f>
        <v/>
      </c>
      <c r="AN253" s="68" t="str">
        <f ca="1">INDEX({"","_","-","="},IF(OR($D253 &gt;= AO$6, $E253 &lt; AN$6), 0, 1)+IF(OR($F253 &gt;= AO$6, $G253 &lt; AN$6), 0, 2)+1)</f>
        <v/>
      </c>
      <c r="AO253" s="68" t="str">
        <f ca="1">INDEX({"","_","-","="},IF(OR($D253 &gt;= AP$6, $E253 &lt; AO$6), 0, 1)+IF(OR($F253 &gt;= AP$6, $G253 &lt; AO$6), 0, 2)+1)</f>
        <v/>
      </c>
      <c r="AP253" s="68" t="str">
        <f ca="1">INDEX({"","_","-","="},IF(OR($D253 &gt;= AQ$6, $E253 &lt; AP$6), 0, 1)+IF(OR($F253 &gt;= AQ$6, $G253 &lt; AP$6), 0, 2)+1)</f>
        <v/>
      </c>
      <c r="AQ253" s="68" t="str">
        <f ca="1">INDEX({"","_","-","="},IF(OR($D253 &gt;= AR$6, $E253 &lt; AQ$6), 0, 1)+IF(OR($F253 &gt;= AR$6, $G253 &lt; AQ$6), 0, 2)+1)</f>
        <v/>
      </c>
      <c r="AR253" s="68" t="str">
        <f ca="1">INDEX({"","_","-","="},IF(OR($D253 &gt;= AS$6, $E253 &lt; AR$6), 0, 1)+IF(OR($F253 &gt;= AS$6, $G253 &lt; AR$6), 0, 2)+1)</f>
        <v/>
      </c>
      <c r="AS253" s="68" t="str">
        <f ca="1">INDEX({"","_","-","="},IF(OR($D253 &gt;= AT$6, $E253 &lt; AS$6), 0, 1)+IF(OR($F253 &gt;= AT$6, $G253 &lt; AS$6), 0, 2)+1)</f>
        <v/>
      </c>
      <c r="AT253" s="68" t="str">
        <f ca="1">INDEX({"","_","-","="},IF(OR($D253 &gt;= AU$6, $E253 &lt; AT$6), 0, 1)+IF(OR($F253 &gt;= AU$6, $G253 &lt; AT$6), 0, 2)+1)</f>
        <v/>
      </c>
      <c r="AU253" s="68" t="str">
        <f ca="1">INDEX({"","_","-","="},IF(OR($D253 &gt;= AV$6, $E253 &lt; AU$6), 0, 1)+IF(OR($F253 &gt;= AV$6, $G253 &lt; AU$6), 0, 2)+1)</f>
        <v/>
      </c>
      <c r="AV253" s="68" t="str">
        <f ca="1">INDEX({"","_","-","="},IF(OR($D253 &gt;= AW$6, $E253 &lt; AV$6), 0, 1)+IF(OR($F253 &gt;= AW$6, $G253 &lt; AV$6), 0, 2)+1)</f>
        <v/>
      </c>
      <c r="AW253" s="68" t="str">
        <f ca="1">INDEX({"","_","-","="},IF(OR($D253 &gt;= AX$6, $E253 &lt; AW$6), 0, 1)+IF(OR($F253 &gt;= AX$6, $G253 &lt; AW$6), 0, 2)+1)</f>
        <v/>
      </c>
      <c r="AX253" s="68" t="str">
        <f ca="1">INDEX({"","_","-","="},IF(OR($D253 &gt;= AY$6, $E253 &lt; AX$6), 0, 1)+IF(OR($F253 &gt;= AY$6, $G253 &lt; AX$6), 0, 2)+1)</f>
        <v/>
      </c>
      <c r="AY253" s="68" t="str">
        <f ca="1">INDEX({"","_","-","="},IF(OR($D253 &gt;= AZ$6, $E253 &lt; AY$6), 0, 1)+IF(OR($F253 &gt;= AZ$6, $G253 &lt; AY$6), 0, 2)+1)</f>
        <v/>
      </c>
      <c r="AZ253" s="68" t="str">
        <f ca="1">INDEX({"","_","-","="},IF(OR($D253 &gt;= BA$6, $E253 &lt; AZ$6), 0, 1)+IF(OR($F253 &gt;= BA$6, $G253 &lt; AZ$6), 0, 2)+1)</f>
        <v/>
      </c>
      <c r="BA253" s="68" t="str">
        <f ca="1">INDEX({"","_","-","="},IF(OR($D253 &gt;= BB$6, $E253 &lt; BA$6), 0, 1)+IF(OR($F253 &gt;= BB$6, $G253 &lt; BA$6), 0, 2)+1)</f>
        <v/>
      </c>
      <c r="BB253" s="68" t="str">
        <f ca="1">INDEX({"","_","-","="},IF(OR($D253 &gt;= BC$6, $E253 &lt; BB$6), 0, 1)+IF(OR($F253 &gt;= BC$6, $G253 &lt; BB$6), 0, 2)+1)</f>
        <v/>
      </c>
      <c r="BC253" s="68" t="str">
        <f ca="1">INDEX({"","_","-","="},IF(OR($D253 &gt;= BD$6, $E253 &lt; BC$6), 0, 1)+IF(OR($F253 &gt;= BD$6, $G253 &lt; BC$6), 0, 2)+1)</f>
        <v/>
      </c>
      <c r="BD253" s="68" t="str">
        <f ca="1">INDEX({"","_","-","="},IF(OR($D253 &gt;= BE$6, $E253 &lt; BD$6), 0, 1)+IF(OR($F253 &gt;= BE$6, $G253 &lt; BD$6), 0, 2)+1)</f>
        <v/>
      </c>
      <c r="BE253" s="68" t="str">
        <f ca="1">INDEX({"","_","-","="},IF(OR($D253 &gt;= BF$6, $E253 &lt; BE$6), 0, 1)+IF(OR($F253 &gt;= BF$6, $G253 &lt; BE$6), 0, 2)+1)</f>
        <v/>
      </c>
      <c r="BF253" s="68" t="str">
        <f ca="1">INDEX({"","_","-","="},IF(OR($D253 &gt;= BG$6, $E253 &lt; BF$6), 0, 1)+IF(OR($F253 &gt;= BG$6, $G253 &lt; BF$6), 0, 2)+1)</f>
        <v/>
      </c>
      <c r="BG253" s="68" t="str">
        <f ca="1">INDEX({"","_","-","="},IF(OR($D253 &gt;= BH$6, $E253 &lt; BG$6), 0, 1)+IF(OR($F253 &gt;= BH$6, $G253 &lt; BG$6), 0, 2)+1)</f>
        <v/>
      </c>
      <c r="BH253" s="68" t="str">
        <f ca="1">INDEX({"","_","-","="},IF(OR($D253 &gt;= BI$6, $E253 &lt; BH$6), 0, 1)+IF(OR($F253 &gt;= BI$6, $G253 &lt; BH$6), 0, 2)+1)</f>
        <v/>
      </c>
      <c r="BI253" s="68" t="str">
        <f ca="1">INDEX({"","_","-","="},IF(OR($D253 &gt;= BJ$6, $E253 &lt; BI$6), 0, 1)+IF(OR($F253 &gt;= BJ$6, $G253 &lt; BI$6), 0, 2)+1)</f>
        <v/>
      </c>
      <c r="BJ253" s="68" t="str">
        <f ca="1">INDEX({"","_","-","="},IF(OR($D253 &gt;= BK$6, $E253 &lt; BJ$6), 0, 1)+IF(OR($F253 &gt;= BK$6, $G253 &lt; BJ$6), 0, 2)+1)</f>
        <v/>
      </c>
      <c r="BK253" s="68" t="str">
        <f ca="1">INDEX({"","_","-","="},IF(OR($D253 &gt;= BL$6, $E253 &lt; BK$6), 0, 1)+IF(OR($F253 &gt;= BL$6, $G253 &lt; BK$6), 0, 2)+1)</f>
        <v/>
      </c>
      <c r="BL253" s="68" t="str">
        <f ca="1">INDEX({"","_","-","="},IF(OR($D253 &gt;= BM$6, $E253 &lt; BL$6), 0, 1)+IF(OR($F253 &gt;= BM$6, $G253 &lt; BL$6), 0, 2)+1)</f>
        <v/>
      </c>
      <c r="BM253" s="68" t="str">
        <f ca="1">INDEX({"","_","-","="},IF(OR($D253 &gt;= BN$6, $E253 &lt; BM$6), 0, 1)+IF(OR($F253 &gt;= BN$6, $G253 &lt; BM$6), 0, 2)+1)</f>
        <v/>
      </c>
      <c r="BN253" s="68" t="str">
        <f ca="1">INDEX({"","_","-","="},IF(OR($D253 &gt;= BO$6, $E253 &lt; BN$6), 0, 1)+IF(OR($F253 &gt;= BO$6, $G253 &lt; BN$6), 0, 2)+1)</f>
        <v/>
      </c>
      <c r="BO253" s="68" t="str">
        <f ca="1">INDEX({"","_","-","="},IF(OR($D253 &gt;= BP$6, $E253 &lt; BO$6), 0, 1)+IF(OR($F253 &gt;= BP$6, $G253 &lt; BO$6), 0, 2)+1)</f>
        <v/>
      </c>
      <c r="BP253" s="68" t="str">
        <f ca="1">INDEX({"","_","-","="},IF(OR($D253 &gt;= BQ$6, $E253 &lt; BP$6), 0, 1)+IF(OR($F253 &gt;= BQ$6, $G253 &lt; BP$6), 0, 2)+1)</f>
        <v/>
      </c>
      <c r="BQ253" s="68" t="str">
        <f ca="1">INDEX({"","_","-","="},IF(OR($D253 &gt;= BR$6, $E253 &lt; BQ$6), 0, 1)+IF(OR($F253 &gt;= BR$6, $G253 &lt; BQ$6), 0, 2)+1)</f>
        <v/>
      </c>
      <c r="BR253" s="68" t="str">
        <f ca="1">INDEX({"","_","-","="},IF(OR($D253 &gt;= BS$6, $E253 &lt; BR$6), 0, 1)+IF(OR($F253 &gt;= BS$6, $G253 &lt; BR$6), 0, 2)+1)</f>
        <v/>
      </c>
      <c r="BS253" s="68" t="str">
        <f ca="1">INDEX({"","_","-","="},IF(OR($D253 &gt;= BT$6, $E253 &lt; BS$6), 0, 1)+IF(OR($F253 &gt;= BT$6, $G253 &lt; BS$6), 0, 2)+1)</f>
        <v/>
      </c>
      <c r="BT253" s="68" t="str">
        <f ca="1">INDEX({"","_","-","="},IF(OR($D253 &gt;= BU$6, $E253 &lt; BT$6), 0, 1)+IF(OR($F253 &gt;= BU$6, $G253 &lt; BT$6), 0, 2)+1)</f>
        <v/>
      </c>
      <c r="BU253" s="68" t="str">
        <f ca="1">INDEX({"","_","-","="},IF(OR($D253 &gt;= BV$6, $E253 &lt; BU$6), 0, 1)+IF(OR($F253 &gt;= BV$6, $G253 &lt; BU$6), 0, 2)+1)</f>
        <v/>
      </c>
      <c r="BV253" s="68" t="str">
        <f ca="1">INDEX({"","_","-","="},IF(OR($D253 &gt;= BW$6, $E253 &lt; BV$6), 0, 1)+IF(OR($F253 &gt;= BW$6, $G253 &lt; BV$6), 0, 2)+1)</f>
        <v/>
      </c>
      <c r="BW253" s="68" t="str">
        <f ca="1">INDEX({"","_","-","="},IF(OR($D253 &gt;= BX$6, $E253 &lt; BW$6), 0, 1)+IF(OR($F253 &gt;= BX$6, $G253 &lt; BW$6), 0, 2)+1)</f>
        <v/>
      </c>
      <c r="BX253" s="68" t="str">
        <f ca="1">INDEX({"","_","-","="},IF(OR($D253 &gt;= BY$6, $E253 &lt; BX$6), 0, 1)+IF(OR($F253 &gt;= BY$6, $G253 &lt; BX$6), 0, 2)+1)</f>
        <v/>
      </c>
      <c r="BY253" s="68" t="str">
        <f ca="1">INDEX({"","_","-","="},IF(OR($D253 &gt;= BZ$6, $E253 &lt; BY$6), 0, 1)+IF(OR($F253 &gt;= BZ$6, $G253 &lt; BY$6), 0, 2)+1)</f>
        <v/>
      </c>
      <c r="BZ253" s="68" t="str">
        <f ca="1">INDEX({"","_","-","="},IF(OR($D253 &gt;= CA$6, $E253 &lt; BZ$6), 0, 1)+IF(OR($F253 &gt;= CA$6, $G253 &lt; BZ$6), 0, 2)+1)</f>
        <v/>
      </c>
      <c r="CA253" s="68" t="str">
        <f ca="1">INDEX({"","_","-","="},IF(OR($D253 &gt;= CB$6, $E253 &lt; CA$6), 0, 1)+IF(OR($F253 &gt;= CB$6, $G253 &lt; CA$6), 0, 2)+1)</f>
        <v/>
      </c>
      <c r="CB253" s="68" t="str">
        <f ca="1">INDEX({"","_","-","="},IF(OR($D253 &gt;= CC$6, $E253 &lt; CB$6), 0, 1)+IF(OR($F253 &gt;= CC$6, $G253 &lt; CB$6), 0, 2)+1)</f>
        <v/>
      </c>
      <c r="CC253" s="68" t="str">
        <f ca="1">INDEX({"","_","-","="},IF(OR($D253 &gt;= CD$6, $E253 &lt; CC$6), 0, 1)+IF(OR($F253 &gt;= CD$6, $G253 &lt; CC$6), 0, 2)+1)</f>
        <v/>
      </c>
      <c r="CD253" s="68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IF('临-进度'!M249,'临-进度'!$A249,"")</f>
        <v/>
      </c>
      <c r="B254" s="8" t="str">
        <f ca="1">IF('临-进度'!M249,'临-进度'!$B249,"")</f>
        <v/>
      </c>
      <c r="C254" s="8" t="str">
        <f ca="1">IF('临-进度'!M249,'临-进度'!$E249,"")</f>
        <v/>
      </c>
      <c r="D254" s="40" t="str">
        <f ca="1">IF('临-进度'!$M249,'临-进度'!$I249,"")</f>
        <v/>
      </c>
      <c r="E254" s="40" t="str">
        <f ca="1">IF('临-进度'!$M249,'临-进度'!$AE249,"")</f>
        <v/>
      </c>
      <c r="F254" s="40" t="str">
        <f ca="1">IF('临-进度'!$M249,'临-进度'!$J249,"")</f>
        <v/>
      </c>
      <c r="G254" s="73" t="str">
        <f ca="1">IF('临-进度'!$M249,'临-进度'!$AF249,"")</f>
        <v/>
      </c>
      <c r="H254" s="68" t="str">
        <f ca="1">INDEX({"","_","-","="},IF(OR($D254 &gt;= I$6, $E254 &lt; H$6), 0, 1)+IF(OR($F254 &gt;= I$6, $G254 &lt; H$6), 0, 2)+1)</f>
        <v/>
      </c>
      <c r="I254" s="68" t="str">
        <f ca="1">INDEX({"","_","-","="},IF(OR($D254 &gt;= J$6, $E254 &lt; I$6), 0, 1)+IF(OR($F254 &gt;= J$6, $G254 &lt; I$6), 0, 2)+1)</f>
        <v/>
      </c>
      <c r="J254" s="68" t="str">
        <f ca="1">INDEX({"","_","-","="},IF(OR($D254 &gt;= K$6, $E254 &lt; J$6), 0, 1)+IF(OR($F254 &gt;= K$6, $G254 &lt; J$6), 0, 2)+1)</f>
        <v/>
      </c>
      <c r="K254" s="68" t="str">
        <f ca="1">INDEX({"","_","-","="},IF(OR($D254 &gt;= L$6, $E254 &lt; K$6), 0, 1)+IF(OR($F254 &gt;= L$6, $G254 &lt; K$6), 0, 2)+1)</f>
        <v/>
      </c>
      <c r="L254" s="68" t="str">
        <f ca="1">INDEX({"","_","-","="},IF(OR($D254 &gt;= M$6, $E254 &lt; L$6), 0, 1)+IF(OR($F254 &gt;= M$6, $G254 &lt; L$6), 0, 2)+1)</f>
        <v/>
      </c>
      <c r="M254" s="68" t="str">
        <f ca="1">INDEX({"","_","-","="},IF(OR($D254 &gt;= N$6, $E254 &lt; M$6), 0, 1)+IF(OR($F254 &gt;= N$6, $G254 &lt; M$6), 0, 2)+1)</f>
        <v/>
      </c>
      <c r="N254" s="68" t="str">
        <f ca="1">INDEX({"","_","-","="},IF(OR($D254 &gt;= O$6, $E254 &lt; N$6), 0, 1)+IF(OR($F254 &gt;= O$6, $G254 &lt; N$6), 0, 2)+1)</f>
        <v/>
      </c>
      <c r="O254" s="68" t="str">
        <f ca="1">INDEX({"","_","-","="},IF(OR($D254 &gt;= P$6, $E254 &lt; O$6), 0, 1)+IF(OR($F254 &gt;= P$6, $G254 &lt; O$6), 0, 2)+1)</f>
        <v/>
      </c>
      <c r="P254" s="68" t="str">
        <f ca="1">INDEX({"","_","-","="},IF(OR($D254 &gt;= Q$6, $E254 &lt; P$6), 0, 1)+IF(OR($F254 &gt;= Q$6, $G254 &lt; P$6), 0, 2)+1)</f>
        <v/>
      </c>
      <c r="Q254" s="68" t="str">
        <f ca="1">INDEX({"","_","-","="},IF(OR($D254 &gt;= R$6, $E254 &lt; Q$6), 0, 1)+IF(OR($F254 &gt;= R$6, $G254 &lt; Q$6), 0, 2)+1)</f>
        <v/>
      </c>
      <c r="R254" s="68" t="str">
        <f ca="1">INDEX({"","_","-","="},IF(OR($D254 &gt;= S$6, $E254 &lt; R$6), 0, 1)+IF(OR($F254 &gt;= S$6, $G254 &lt; R$6), 0, 2)+1)</f>
        <v/>
      </c>
      <c r="S254" s="68" t="str">
        <f ca="1">INDEX({"","_","-","="},IF(OR($D254 &gt;= T$6, $E254 &lt; S$6), 0, 1)+IF(OR($F254 &gt;= T$6, $G254 &lt; S$6), 0, 2)+1)</f>
        <v/>
      </c>
      <c r="T254" s="68" t="str">
        <f ca="1">INDEX({"","_","-","="},IF(OR($D254 &gt;= U$6, $E254 &lt; T$6), 0, 1)+IF(OR($F254 &gt;= U$6, $G254 &lt; T$6), 0, 2)+1)</f>
        <v/>
      </c>
      <c r="U254" s="68" t="str">
        <f ca="1">INDEX({"","_","-","="},IF(OR($D254 &gt;= V$6, $E254 &lt; U$6), 0, 1)+IF(OR($F254 &gt;= V$6, $G254 &lt; U$6), 0, 2)+1)</f>
        <v/>
      </c>
      <c r="V254" s="68" t="str">
        <f ca="1">INDEX({"","_","-","="},IF(OR($D254 &gt;= W$6, $E254 &lt; V$6), 0, 1)+IF(OR($F254 &gt;= W$6, $G254 &lt; V$6), 0, 2)+1)</f>
        <v/>
      </c>
      <c r="W254" s="68" t="str">
        <f ca="1">INDEX({"","_","-","="},IF(OR($D254 &gt;= X$6, $E254 &lt; W$6), 0, 1)+IF(OR($F254 &gt;= X$6, $G254 &lt; W$6), 0, 2)+1)</f>
        <v/>
      </c>
      <c r="X254" s="68" t="str">
        <f ca="1">INDEX({"","_","-","="},IF(OR($D254 &gt;= Y$6, $E254 &lt; X$6), 0, 1)+IF(OR($F254 &gt;= Y$6, $G254 &lt; X$6), 0, 2)+1)</f>
        <v/>
      </c>
      <c r="Y254" s="68" t="str">
        <f ca="1">INDEX({"","_","-","="},IF(OR($D254 &gt;= Z$6, $E254 &lt; Y$6), 0, 1)+IF(OR($F254 &gt;= Z$6, $G254 &lt; Y$6), 0, 2)+1)</f>
        <v/>
      </c>
      <c r="Z254" s="68" t="str">
        <f ca="1">INDEX({"","_","-","="},IF(OR($D254 &gt;= AA$6, $E254 &lt; Z$6), 0, 1)+IF(OR($F254 &gt;= AA$6, $G254 &lt; Z$6), 0, 2)+1)</f>
        <v/>
      </c>
      <c r="AA254" s="68" t="str">
        <f ca="1">INDEX({"","_","-","="},IF(OR($D254 &gt;= AB$6, $E254 &lt; AA$6), 0, 1)+IF(OR($F254 &gt;= AB$6, $G254 &lt; AA$6), 0, 2)+1)</f>
        <v/>
      </c>
      <c r="AB254" s="68" t="str">
        <f ca="1">INDEX({"","_","-","="},IF(OR($D254 &gt;= AC$6, $E254 &lt; AB$6), 0, 1)+IF(OR($F254 &gt;= AC$6, $G254 &lt; AB$6), 0, 2)+1)</f>
        <v/>
      </c>
      <c r="AC254" s="68" t="str">
        <f ca="1">INDEX({"","_","-","="},IF(OR($D254 &gt;= AD$6, $E254 &lt; AC$6), 0, 1)+IF(OR($F254 &gt;= AD$6, $G254 &lt; AC$6), 0, 2)+1)</f>
        <v/>
      </c>
      <c r="AD254" s="68" t="str">
        <f ca="1">INDEX({"","_","-","="},IF(OR($D254 &gt;= AE$6, $E254 &lt; AD$6), 0, 1)+IF(OR($F254 &gt;= AE$6, $G254 &lt; AD$6), 0, 2)+1)</f>
        <v/>
      </c>
      <c r="AE254" s="68" t="str">
        <f ca="1">INDEX({"","_","-","="},IF(OR($D254 &gt;= AF$6, $E254 &lt; AE$6), 0, 1)+IF(OR($F254 &gt;= AF$6, $G254 &lt; AE$6), 0, 2)+1)</f>
        <v/>
      </c>
      <c r="AF254" s="68" t="str">
        <f ca="1">INDEX({"","_","-","="},IF(OR($D254 &gt;= AG$6, $E254 &lt; AF$6), 0, 1)+IF(OR($F254 &gt;= AG$6, $G254 &lt; AF$6), 0, 2)+1)</f>
        <v/>
      </c>
      <c r="AG254" s="68" t="str">
        <f ca="1">INDEX({"","_","-","="},IF(OR($D254 &gt;= AH$6, $E254 &lt; AG$6), 0, 1)+IF(OR($F254 &gt;= AH$6, $G254 &lt; AG$6), 0, 2)+1)</f>
        <v/>
      </c>
      <c r="AH254" s="68" t="str">
        <f ca="1">INDEX({"","_","-","="},IF(OR($D254 &gt;= AI$6, $E254 &lt; AH$6), 0, 1)+IF(OR($F254 &gt;= AI$6, $G254 &lt; AH$6), 0, 2)+1)</f>
        <v/>
      </c>
      <c r="AI254" s="68" t="str">
        <f ca="1">INDEX({"","_","-","="},IF(OR($D254 &gt;= AJ$6, $E254 &lt; AI$6), 0, 1)+IF(OR($F254 &gt;= AJ$6, $G254 &lt; AI$6), 0, 2)+1)</f>
        <v/>
      </c>
      <c r="AJ254" s="68" t="str">
        <f ca="1">INDEX({"","_","-","="},IF(OR($D254 &gt;= AK$6, $E254 &lt; AJ$6), 0, 1)+IF(OR($F254 &gt;= AK$6, $G254 &lt; AJ$6), 0, 2)+1)</f>
        <v/>
      </c>
      <c r="AK254" s="68" t="str">
        <f ca="1">INDEX({"","_","-","="},IF(OR($D254 &gt;= AL$6, $E254 &lt; AK$6), 0, 1)+IF(OR($F254 &gt;= AL$6, $G254 &lt; AK$6), 0, 2)+1)</f>
        <v/>
      </c>
      <c r="AL254" s="68" t="str">
        <f ca="1">INDEX({"","_","-","="},IF(OR($D254 &gt;= AM$6, $E254 &lt; AL$6), 0, 1)+IF(OR($F254 &gt;= AM$6, $G254 &lt; AL$6), 0, 2)+1)</f>
        <v/>
      </c>
      <c r="AM254" s="68" t="str">
        <f ca="1">INDEX({"","_","-","="},IF(OR($D254 &gt;= AN$6, $E254 &lt; AM$6), 0, 1)+IF(OR($F254 &gt;= AN$6, $G254 &lt; AM$6), 0, 2)+1)</f>
        <v/>
      </c>
      <c r="AN254" s="68" t="str">
        <f ca="1">INDEX({"","_","-","="},IF(OR($D254 &gt;= AO$6, $E254 &lt; AN$6), 0, 1)+IF(OR($F254 &gt;= AO$6, $G254 &lt; AN$6), 0, 2)+1)</f>
        <v/>
      </c>
      <c r="AO254" s="68" t="str">
        <f ca="1">INDEX({"","_","-","="},IF(OR($D254 &gt;= AP$6, $E254 &lt; AO$6), 0, 1)+IF(OR($F254 &gt;= AP$6, $G254 &lt; AO$6), 0, 2)+1)</f>
        <v/>
      </c>
      <c r="AP254" s="68" t="str">
        <f ca="1">INDEX({"","_","-","="},IF(OR($D254 &gt;= AQ$6, $E254 &lt; AP$6), 0, 1)+IF(OR($F254 &gt;= AQ$6, $G254 &lt; AP$6), 0, 2)+1)</f>
        <v/>
      </c>
      <c r="AQ254" s="68" t="str">
        <f ca="1">INDEX({"","_","-","="},IF(OR($D254 &gt;= AR$6, $E254 &lt; AQ$6), 0, 1)+IF(OR($F254 &gt;= AR$6, $G254 &lt; AQ$6), 0, 2)+1)</f>
        <v/>
      </c>
      <c r="AR254" s="68" t="str">
        <f ca="1">INDEX({"","_","-","="},IF(OR($D254 &gt;= AS$6, $E254 &lt; AR$6), 0, 1)+IF(OR($F254 &gt;= AS$6, $G254 &lt; AR$6), 0, 2)+1)</f>
        <v/>
      </c>
      <c r="AS254" s="68" t="str">
        <f ca="1">INDEX({"","_","-","="},IF(OR($D254 &gt;= AT$6, $E254 &lt; AS$6), 0, 1)+IF(OR($F254 &gt;= AT$6, $G254 &lt; AS$6), 0, 2)+1)</f>
        <v/>
      </c>
      <c r="AT254" s="68" t="str">
        <f ca="1">INDEX({"","_","-","="},IF(OR($D254 &gt;= AU$6, $E254 &lt; AT$6), 0, 1)+IF(OR($F254 &gt;= AU$6, $G254 &lt; AT$6), 0, 2)+1)</f>
        <v/>
      </c>
      <c r="AU254" s="68" t="str">
        <f ca="1">INDEX({"","_","-","="},IF(OR($D254 &gt;= AV$6, $E254 &lt; AU$6), 0, 1)+IF(OR($F254 &gt;= AV$6, $G254 &lt; AU$6), 0, 2)+1)</f>
        <v/>
      </c>
      <c r="AV254" s="68" t="str">
        <f ca="1">INDEX({"","_","-","="},IF(OR($D254 &gt;= AW$6, $E254 &lt; AV$6), 0, 1)+IF(OR($F254 &gt;= AW$6, $G254 &lt; AV$6), 0, 2)+1)</f>
        <v/>
      </c>
      <c r="AW254" s="68" t="str">
        <f ca="1">INDEX({"","_","-","="},IF(OR($D254 &gt;= AX$6, $E254 &lt; AW$6), 0, 1)+IF(OR($F254 &gt;= AX$6, $G254 &lt; AW$6), 0, 2)+1)</f>
        <v/>
      </c>
      <c r="AX254" s="68" t="str">
        <f ca="1">INDEX({"","_","-","="},IF(OR($D254 &gt;= AY$6, $E254 &lt; AX$6), 0, 1)+IF(OR($F254 &gt;= AY$6, $G254 &lt; AX$6), 0, 2)+1)</f>
        <v/>
      </c>
      <c r="AY254" s="68" t="str">
        <f ca="1">INDEX({"","_","-","="},IF(OR($D254 &gt;= AZ$6, $E254 &lt; AY$6), 0, 1)+IF(OR($F254 &gt;= AZ$6, $G254 &lt; AY$6), 0, 2)+1)</f>
        <v/>
      </c>
      <c r="AZ254" s="68" t="str">
        <f ca="1">INDEX({"","_","-","="},IF(OR($D254 &gt;= BA$6, $E254 &lt; AZ$6), 0, 1)+IF(OR($F254 &gt;= BA$6, $G254 &lt; AZ$6), 0, 2)+1)</f>
        <v/>
      </c>
      <c r="BA254" s="68" t="str">
        <f ca="1">INDEX({"","_","-","="},IF(OR($D254 &gt;= BB$6, $E254 &lt; BA$6), 0, 1)+IF(OR($F254 &gt;= BB$6, $G254 &lt; BA$6), 0, 2)+1)</f>
        <v/>
      </c>
      <c r="BB254" s="68" t="str">
        <f ca="1">INDEX({"","_","-","="},IF(OR($D254 &gt;= BC$6, $E254 &lt; BB$6), 0, 1)+IF(OR($F254 &gt;= BC$6, $G254 &lt; BB$6), 0, 2)+1)</f>
        <v/>
      </c>
      <c r="BC254" s="68" t="str">
        <f ca="1">INDEX({"","_","-","="},IF(OR($D254 &gt;= BD$6, $E254 &lt; BC$6), 0, 1)+IF(OR($F254 &gt;= BD$6, $G254 &lt; BC$6), 0, 2)+1)</f>
        <v/>
      </c>
      <c r="BD254" s="68" t="str">
        <f ca="1">INDEX({"","_","-","="},IF(OR($D254 &gt;= BE$6, $E254 &lt; BD$6), 0, 1)+IF(OR($F254 &gt;= BE$6, $G254 &lt; BD$6), 0, 2)+1)</f>
        <v/>
      </c>
      <c r="BE254" s="68" t="str">
        <f ca="1">INDEX({"","_","-","="},IF(OR($D254 &gt;= BF$6, $E254 &lt; BE$6), 0, 1)+IF(OR($F254 &gt;= BF$6, $G254 &lt; BE$6), 0, 2)+1)</f>
        <v/>
      </c>
      <c r="BF254" s="68" t="str">
        <f ca="1">INDEX({"","_","-","="},IF(OR($D254 &gt;= BG$6, $E254 &lt; BF$6), 0, 1)+IF(OR($F254 &gt;= BG$6, $G254 &lt; BF$6), 0, 2)+1)</f>
        <v/>
      </c>
      <c r="BG254" s="68" t="str">
        <f ca="1">INDEX({"","_","-","="},IF(OR($D254 &gt;= BH$6, $E254 &lt; BG$6), 0, 1)+IF(OR($F254 &gt;= BH$6, $G254 &lt; BG$6), 0, 2)+1)</f>
        <v/>
      </c>
      <c r="BH254" s="68" t="str">
        <f ca="1">INDEX({"","_","-","="},IF(OR($D254 &gt;= BI$6, $E254 &lt; BH$6), 0, 1)+IF(OR($F254 &gt;= BI$6, $G254 &lt; BH$6), 0, 2)+1)</f>
        <v/>
      </c>
      <c r="BI254" s="68" t="str">
        <f ca="1">INDEX({"","_","-","="},IF(OR($D254 &gt;= BJ$6, $E254 &lt; BI$6), 0, 1)+IF(OR($F254 &gt;= BJ$6, $G254 &lt; BI$6), 0, 2)+1)</f>
        <v/>
      </c>
      <c r="BJ254" s="68" t="str">
        <f ca="1">INDEX({"","_","-","="},IF(OR($D254 &gt;= BK$6, $E254 &lt; BJ$6), 0, 1)+IF(OR($F254 &gt;= BK$6, $G254 &lt; BJ$6), 0, 2)+1)</f>
        <v/>
      </c>
      <c r="BK254" s="68" t="str">
        <f ca="1">INDEX({"","_","-","="},IF(OR($D254 &gt;= BL$6, $E254 &lt; BK$6), 0, 1)+IF(OR($F254 &gt;= BL$6, $G254 &lt; BK$6), 0, 2)+1)</f>
        <v/>
      </c>
      <c r="BL254" s="68" t="str">
        <f ca="1">INDEX({"","_","-","="},IF(OR($D254 &gt;= BM$6, $E254 &lt; BL$6), 0, 1)+IF(OR($F254 &gt;= BM$6, $G254 &lt; BL$6), 0, 2)+1)</f>
        <v/>
      </c>
      <c r="BM254" s="68" t="str">
        <f ca="1">INDEX({"","_","-","="},IF(OR($D254 &gt;= BN$6, $E254 &lt; BM$6), 0, 1)+IF(OR($F254 &gt;= BN$6, $G254 &lt; BM$6), 0, 2)+1)</f>
        <v/>
      </c>
      <c r="BN254" s="68" t="str">
        <f ca="1">INDEX({"","_","-","="},IF(OR($D254 &gt;= BO$6, $E254 &lt; BN$6), 0, 1)+IF(OR($F254 &gt;= BO$6, $G254 &lt; BN$6), 0, 2)+1)</f>
        <v/>
      </c>
      <c r="BO254" s="68" t="str">
        <f ca="1">INDEX({"","_","-","="},IF(OR($D254 &gt;= BP$6, $E254 &lt; BO$6), 0, 1)+IF(OR($F254 &gt;= BP$6, $G254 &lt; BO$6), 0, 2)+1)</f>
        <v/>
      </c>
      <c r="BP254" s="68" t="str">
        <f ca="1">INDEX({"","_","-","="},IF(OR($D254 &gt;= BQ$6, $E254 &lt; BP$6), 0, 1)+IF(OR($F254 &gt;= BQ$6, $G254 &lt; BP$6), 0, 2)+1)</f>
        <v/>
      </c>
      <c r="BQ254" s="68" t="str">
        <f ca="1">INDEX({"","_","-","="},IF(OR($D254 &gt;= BR$6, $E254 &lt; BQ$6), 0, 1)+IF(OR($F254 &gt;= BR$6, $G254 &lt; BQ$6), 0, 2)+1)</f>
        <v/>
      </c>
      <c r="BR254" s="68" t="str">
        <f ca="1">INDEX({"","_","-","="},IF(OR($D254 &gt;= BS$6, $E254 &lt; BR$6), 0, 1)+IF(OR($F254 &gt;= BS$6, $G254 &lt; BR$6), 0, 2)+1)</f>
        <v/>
      </c>
      <c r="BS254" s="68" t="str">
        <f ca="1">INDEX({"","_","-","="},IF(OR($D254 &gt;= BT$6, $E254 &lt; BS$6), 0, 1)+IF(OR($F254 &gt;= BT$6, $G254 &lt; BS$6), 0, 2)+1)</f>
        <v/>
      </c>
      <c r="BT254" s="68" t="str">
        <f ca="1">INDEX({"","_","-","="},IF(OR($D254 &gt;= BU$6, $E254 &lt; BT$6), 0, 1)+IF(OR($F254 &gt;= BU$6, $G254 &lt; BT$6), 0, 2)+1)</f>
        <v/>
      </c>
      <c r="BU254" s="68" t="str">
        <f ca="1">INDEX({"","_","-","="},IF(OR($D254 &gt;= BV$6, $E254 &lt; BU$6), 0, 1)+IF(OR($F254 &gt;= BV$6, $G254 &lt; BU$6), 0, 2)+1)</f>
        <v/>
      </c>
      <c r="BV254" s="68" t="str">
        <f ca="1">INDEX({"","_","-","="},IF(OR($D254 &gt;= BW$6, $E254 &lt; BV$6), 0, 1)+IF(OR($F254 &gt;= BW$6, $G254 &lt; BV$6), 0, 2)+1)</f>
        <v/>
      </c>
      <c r="BW254" s="68" t="str">
        <f ca="1">INDEX({"","_","-","="},IF(OR($D254 &gt;= BX$6, $E254 &lt; BW$6), 0, 1)+IF(OR($F254 &gt;= BX$6, $G254 &lt; BW$6), 0, 2)+1)</f>
        <v/>
      </c>
      <c r="BX254" s="68" t="str">
        <f ca="1">INDEX({"","_","-","="},IF(OR($D254 &gt;= BY$6, $E254 &lt; BX$6), 0, 1)+IF(OR($F254 &gt;= BY$6, $G254 &lt; BX$6), 0, 2)+1)</f>
        <v/>
      </c>
      <c r="BY254" s="68" t="str">
        <f ca="1">INDEX({"","_","-","="},IF(OR($D254 &gt;= BZ$6, $E254 &lt; BY$6), 0, 1)+IF(OR($F254 &gt;= BZ$6, $G254 &lt; BY$6), 0, 2)+1)</f>
        <v/>
      </c>
      <c r="BZ254" s="68" t="str">
        <f ca="1">INDEX({"","_","-","="},IF(OR($D254 &gt;= CA$6, $E254 &lt; BZ$6), 0, 1)+IF(OR($F254 &gt;= CA$6, $G254 &lt; BZ$6), 0, 2)+1)</f>
        <v/>
      </c>
      <c r="CA254" s="68" t="str">
        <f ca="1">INDEX({"","_","-","="},IF(OR($D254 &gt;= CB$6, $E254 &lt; CA$6), 0, 1)+IF(OR($F254 &gt;= CB$6, $G254 &lt; CA$6), 0, 2)+1)</f>
        <v/>
      </c>
      <c r="CB254" s="68" t="str">
        <f ca="1">INDEX({"","_","-","="},IF(OR($D254 &gt;= CC$6, $E254 &lt; CB$6), 0, 1)+IF(OR($F254 &gt;= CC$6, $G254 &lt; CB$6), 0, 2)+1)</f>
        <v/>
      </c>
      <c r="CC254" s="68" t="str">
        <f ca="1">INDEX({"","_","-","="},IF(OR($D254 &gt;= CD$6, $E254 &lt; CC$6), 0, 1)+IF(OR($F254 &gt;= CD$6, $G254 &lt; CC$6), 0, 2)+1)</f>
        <v/>
      </c>
      <c r="CD254" s="68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IF('临-进度'!M250,'临-进度'!$A250,"")</f>
        <v/>
      </c>
      <c r="B255" s="8" t="str">
        <f ca="1">IF('临-进度'!M250,'临-进度'!$B250,"")</f>
        <v/>
      </c>
      <c r="C255" s="8" t="str">
        <f ca="1">IF('临-进度'!M250,'临-进度'!$E250,"")</f>
        <v/>
      </c>
      <c r="D255" s="40" t="str">
        <f ca="1">IF('临-进度'!$M250,'临-进度'!$I250,"")</f>
        <v/>
      </c>
      <c r="E255" s="40" t="str">
        <f ca="1">IF('临-进度'!$M250,'临-进度'!$AE250,"")</f>
        <v/>
      </c>
      <c r="F255" s="40" t="str">
        <f ca="1">IF('临-进度'!$M250,'临-进度'!$J250,"")</f>
        <v/>
      </c>
      <c r="G255" s="73" t="str">
        <f ca="1">IF('临-进度'!$M250,'临-进度'!$AF250,"")</f>
        <v/>
      </c>
      <c r="H255" s="68" t="str">
        <f ca="1">INDEX({"","_","-","="},IF(OR($D255 &gt;= I$6, $E255 &lt; H$6), 0, 1)+IF(OR($F255 &gt;= I$6, $G255 &lt; H$6), 0, 2)+1)</f>
        <v/>
      </c>
      <c r="I255" s="68" t="str">
        <f ca="1">INDEX({"","_","-","="},IF(OR($D255 &gt;= J$6, $E255 &lt; I$6), 0, 1)+IF(OR($F255 &gt;= J$6, $G255 &lt; I$6), 0, 2)+1)</f>
        <v/>
      </c>
      <c r="J255" s="68" t="str">
        <f ca="1">INDEX({"","_","-","="},IF(OR($D255 &gt;= K$6, $E255 &lt; J$6), 0, 1)+IF(OR($F255 &gt;= K$6, $G255 &lt; J$6), 0, 2)+1)</f>
        <v/>
      </c>
      <c r="K255" s="68" t="str">
        <f ca="1">INDEX({"","_","-","="},IF(OR($D255 &gt;= L$6, $E255 &lt; K$6), 0, 1)+IF(OR($F255 &gt;= L$6, $G255 &lt; K$6), 0, 2)+1)</f>
        <v/>
      </c>
      <c r="L255" s="68" t="str">
        <f ca="1">INDEX({"","_","-","="},IF(OR($D255 &gt;= M$6, $E255 &lt; L$6), 0, 1)+IF(OR($F255 &gt;= M$6, $G255 &lt; L$6), 0, 2)+1)</f>
        <v/>
      </c>
      <c r="M255" s="68" t="str">
        <f ca="1">INDEX({"","_","-","="},IF(OR($D255 &gt;= N$6, $E255 &lt; M$6), 0, 1)+IF(OR($F255 &gt;= N$6, $G255 &lt; M$6), 0, 2)+1)</f>
        <v/>
      </c>
      <c r="N255" s="68" t="str">
        <f ca="1">INDEX({"","_","-","="},IF(OR($D255 &gt;= O$6, $E255 &lt; N$6), 0, 1)+IF(OR($F255 &gt;= O$6, $G255 &lt; N$6), 0, 2)+1)</f>
        <v/>
      </c>
      <c r="O255" s="68" t="str">
        <f ca="1">INDEX({"","_","-","="},IF(OR($D255 &gt;= P$6, $E255 &lt; O$6), 0, 1)+IF(OR($F255 &gt;= P$6, $G255 &lt; O$6), 0, 2)+1)</f>
        <v/>
      </c>
      <c r="P255" s="68" t="str">
        <f ca="1">INDEX({"","_","-","="},IF(OR($D255 &gt;= Q$6, $E255 &lt; P$6), 0, 1)+IF(OR($F255 &gt;= Q$6, $G255 &lt; P$6), 0, 2)+1)</f>
        <v/>
      </c>
      <c r="Q255" s="68" t="str">
        <f ca="1">INDEX({"","_","-","="},IF(OR($D255 &gt;= R$6, $E255 &lt; Q$6), 0, 1)+IF(OR($F255 &gt;= R$6, $G255 &lt; Q$6), 0, 2)+1)</f>
        <v/>
      </c>
      <c r="R255" s="68" t="str">
        <f ca="1">INDEX({"","_","-","="},IF(OR($D255 &gt;= S$6, $E255 &lt; R$6), 0, 1)+IF(OR($F255 &gt;= S$6, $G255 &lt; R$6), 0, 2)+1)</f>
        <v/>
      </c>
      <c r="S255" s="68" t="str">
        <f ca="1">INDEX({"","_","-","="},IF(OR($D255 &gt;= T$6, $E255 &lt; S$6), 0, 1)+IF(OR($F255 &gt;= T$6, $G255 &lt; S$6), 0, 2)+1)</f>
        <v/>
      </c>
      <c r="T255" s="68" t="str">
        <f ca="1">INDEX({"","_","-","="},IF(OR($D255 &gt;= U$6, $E255 &lt; T$6), 0, 1)+IF(OR($F255 &gt;= U$6, $G255 &lt; T$6), 0, 2)+1)</f>
        <v/>
      </c>
      <c r="U255" s="68" t="str">
        <f ca="1">INDEX({"","_","-","="},IF(OR($D255 &gt;= V$6, $E255 &lt; U$6), 0, 1)+IF(OR($F255 &gt;= V$6, $G255 &lt; U$6), 0, 2)+1)</f>
        <v/>
      </c>
      <c r="V255" s="68" t="str">
        <f ca="1">INDEX({"","_","-","="},IF(OR($D255 &gt;= W$6, $E255 &lt; V$6), 0, 1)+IF(OR($F255 &gt;= W$6, $G255 &lt; V$6), 0, 2)+1)</f>
        <v/>
      </c>
      <c r="W255" s="68" t="str">
        <f ca="1">INDEX({"","_","-","="},IF(OR($D255 &gt;= X$6, $E255 &lt; W$6), 0, 1)+IF(OR($F255 &gt;= X$6, $G255 &lt; W$6), 0, 2)+1)</f>
        <v/>
      </c>
      <c r="X255" s="68" t="str">
        <f ca="1">INDEX({"","_","-","="},IF(OR($D255 &gt;= Y$6, $E255 &lt; X$6), 0, 1)+IF(OR($F255 &gt;= Y$6, $G255 &lt; X$6), 0, 2)+1)</f>
        <v/>
      </c>
      <c r="Y255" s="68" t="str">
        <f ca="1">INDEX({"","_","-","="},IF(OR($D255 &gt;= Z$6, $E255 &lt; Y$6), 0, 1)+IF(OR($F255 &gt;= Z$6, $G255 &lt; Y$6), 0, 2)+1)</f>
        <v/>
      </c>
      <c r="Z255" s="68" t="str">
        <f ca="1">INDEX({"","_","-","="},IF(OR($D255 &gt;= AA$6, $E255 &lt; Z$6), 0, 1)+IF(OR($F255 &gt;= AA$6, $G255 &lt; Z$6), 0, 2)+1)</f>
        <v/>
      </c>
      <c r="AA255" s="68" t="str">
        <f ca="1">INDEX({"","_","-","="},IF(OR($D255 &gt;= AB$6, $E255 &lt; AA$6), 0, 1)+IF(OR($F255 &gt;= AB$6, $G255 &lt; AA$6), 0, 2)+1)</f>
        <v/>
      </c>
      <c r="AB255" s="68" t="str">
        <f ca="1">INDEX({"","_","-","="},IF(OR($D255 &gt;= AC$6, $E255 &lt; AB$6), 0, 1)+IF(OR($F255 &gt;= AC$6, $G255 &lt; AB$6), 0, 2)+1)</f>
        <v/>
      </c>
      <c r="AC255" s="68" t="str">
        <f ca="1">INDEX({"","_","-","="},IF(OR($D255 &gt;= AD$6, $E255 &lt; AC$6), 0, 1)+IF(OR($F255 &gt;= AD$6, $G255 &lt; AC$6), 0, 2)+1)</f>
        <v/>
      </c>
      <c r="AD255" s="68" t="str">
        <f ca="1">INDEX({"","_","-","="},IF(OR($D255 &gt;= AE$6, $E255 &lt; AD$6), 0, 1)+IF(OR($F255 &gt;= AE$6, $G255 &lt; AD$6), 0, 2)+1)</f>
        <v/>
      </c>
      <c r="AE255" s="68" t="str">
        <f ca="1">INDEX({"","_","-","="},IF(OR($D255 &gt;= AF$6, $E255 &lt; AE$6), 0, 1)+IF(OR($F255 &gt;= AF$6, $G255 &lt; AE$6), 0, 2)+1)</f>
        <v/>
      </c>
      <c r="AF255" s="68" t="str">
        <f ca="1">INDEX({"","_","-","="},IF(OR($D255 &gt;= AG$6, $E255 &lt; AF$6), 0, 1)+IF(OR($F255 &gt;= AG$6, $G255 &lt; AF$6), 0, 2)+1)</f>
        <v/>
      </c>
      <c r="AG255" s="68" t="str">
        <f ca="1">INDEX({"","_","-","="},IF(OR($D255 &gt;= AH$6, $E255 &lt; AG$6), 0, 1)+IF(OR($F255 &gt;= AH$6, $G255 &lt; AG$6), 0, 2)+1)</f>
        <v/>
      </c>
      <c r="AH255" s="68" t="str">
        <f ca="1">INDEX({"","_","-","="},IF(OR($D255 &gt;= AI$6, $E255 &lt; AH$6), 0, 1)+IF(OR($F255 &gt;= AI$6, $G255 &lt; AH$6), 0, 2)+1)</f>
        <v/>
      </c>
      <c r="AI255" s="68" t="str">
        <f ca="1">INDEX({"","_","-","="},IF(OR($D255 &gt;= AJ$6, $E255 &lt; AI$6), 0, 1)+IF(OR($F255 &gt;= AJ$6, $G255 &lt; AI$6), 0, 2)+1)</f>
        <v/>
      </c>
      <c r="AJ255" s="68" t="str">
        <f ca="1">INDEX({"","_","-","="},IF(OR($D255 &gt;= AK$6, $E255 &lt; AJ$6), 0, 1)+IF(OR($F255 &gt;= AK$6, $G255 &lt; AJ$6), 0, 2)+1)</f>
        <v/>
      </c>
      <c r="AK255" s="68" t="str">
        <f ca="1">INDEX({"","_","-","="},IF(OR($D255 &gt;= AL$6, $E255 &lt; AK$6), 0, 1)+IF(OR($F255 &gt;= AL$6, $G255 &lt; AK$6), 0, 2)+1)</f>
        <v/>
      </c>
      <c r="AL255" s="68" t="str">
        <f ca="1">INDEX({"","_","-","="},IF(OR($D255 &gt;= AM$6, $E255 &lt; AL$6), 0, 1)+IF(OR($F255 &gt;= AM$6, $G255 &lt; AL$6), 0, 2)+1)</f>
        <v/>
      </c>
      <c r="AM255" s="68" t="str">
        <f ca="1">INDEX({"","_","-","="},IF(OR($D255 &gt;= AN$6, $E255 &lt; AM$6), 0, 1)+IF(OR($F255 &gt;= AN$6, $G255 &lt; AM$6), 0, 2)+1)</f>
        <v/>
      </c>
      <c r="AN255" s="68" t="str">
        <f ca="1">INDEX({"","_","-","="},IF(OR($D255 &gt;= AO$6, $E255 &lt; AN$6), 0, 1)+IF(OR($F255 &gt;= AO$6, $G255 &lt; AN$6), 0, 2)+1)</f>
        <v/>
      </c>
      <c r="AO255" s="68" t="str">
        <f ca="1">INDEX({"","_","-","="},IF(OR($D255 &gt;= AP$6, $E255 &lt; AO$6), 0, 1)+IF(OR($F255 &gt;= AP$6, $G255 &lt; AO$6), 0, 2)+1)</f>
        <v/>
      </c>
      <c r="AP255" s="68" t="str">
        <f ca="1">INDEX({"","_","-","="},IF(OR($D255 &gt;= AQ$6, $E255 &lt; AP$6), 0, 1)+IF(OR($F255 &gt;= AQ$6, $G255 &lt; AP$6), 0, 2)+1)</f>
        <v/>
      </c>
      <c r="AQ255" s="68" t="str">
        <f ca="1">INDEX({"","_","-","="},IF(OR($D255 &gt;= AR$6, $E255 &lt; AQ$6), 0, 1)+IF(OR($F255 &gt;= AR$6, $G255 &lt; AQ$6), 0, 2)+1)</f>
        <v/>
      </c>
      <c r="AR255" s="68" t="str">
        <f ca="1">INDEX({"","_","-","="},IF(OR($D255 &gt;= AS$6, $E255 &lt; AR$6), 0, 1)+IF(OR($F255 &gt;= AS$6, $G255 &lt; AR$6), 0, 2)+1)</f>
        <v/>
      </c>
      <c r="AS255" s="68" t="str">
        <f ca="1">INDEX({"","_","-","="},IF(OR($D255 &gt;= AT$6, $E255 &lt; AS$6), 0, 1)+IF(OR($F255 &gt;= AT$6, $G255 &lt; AS$6), 0, 2)+1)</f>
        <v/>
      </c>
      <c r="AT255" s="68" t="str">
        <f ca="1">INDEX({"","_","-","="},IF(OR($D255 &gt;= AU$6, $E255 &lt; AT$6), 0, 1)+IF(OR($F255 &gt;= AU$6, $G255 &lt; AT$6), 0, 2)+1)</f>
        <v/>
      </c>
      <c r="AU255" s="68" t="str">
        <f ca="1">INDEX({"","_","-","="},IF(OR($D255 &gt;= AV$6, $E255 &lt; AU$6), 0, 1)+IF(OR($F255 &gt;= AV$6, $G255 &lt; AU$6), 0, 2)+1)</f>
        <v/>
      </c>
      <c r="AV255" s="68" t="str">
        <f ca="1">INDEX({"","_","-","="},IF(OR($D255 &gt;= AW$6, $E255 &lt; AV$6), 0, 1)+IF(OR($F255 &gt;= AW$6, $G255 &lt; AV$6), 0, 2)+1)</f>
        <v/>
      </c>
      <c r="AW255" s="68" t="str">
        <f ca="1">INDEX({"","_","-","="},IF(OR($D255 &gt;= AX$6, $E255 &lt; AW$6), 0, 1)+IF(OR($F255 &gt;= AX$6, $G255 &lt; AW$6), 0, 2)+1)</f>
        <v/>
      </c>
      <c r="AX255" s="68" t="str">
        <f ca="1">INDEX({"","_","-","="},IF(OR($D255 &gt;= AY$6, $E255 &lt; AX$6), 0, 1)+IF(OR($F255 &gt;= AY$6, $G255 &lt; AX$6), 0, 2)+1)</f>
        <v/>
      </c>
      <c r="AY255" s="68" t="str">
        <f ca="1">INDEX({"","_","-","="},IF(OR($D255 &gt;= AZ$6, $E255 &lt; AY$6), 0, 1)+IF(OR($F255 &gt;= AZ$6, $G255 &lt; AY$6), 0, 2)+1)</f>
        <v/>
      </c>
      <c r="AZ255" s="68" t="str">
        <f ca="1">INDEX({"","_","-","="},IF(OR($D255 &gt;= BA$6, $E255 &lt; AZ$6), 0, 1)+IF(OR($F255 &gt;= BA$6, $G255 &lt; AZ$6), 0, 2)+1)</f>
        <v/>
      </c>
      <c r="BA255" s="68" t="str">
        <f ca="1">INDEX({"","_","-","="},IF(OR($D255 &gt;= BB$6, $E255 &lt; BA$6), 0, 1)+IF(OR($F255 &gt;= BB$6, $G255 &lt; BA$6), 0, 2)+1)</f>
        <v/>
      </c>
      <c r="BB255" s="68" t="str">
        <f ca="1">INDEX({"","_","-","="},IF(OR($D255 &gt;= BC$6, $E255 &lt; BB$6), 0, 1)+IF(OR($F255 &gt;= BC$6, $G255 &lt; BB$6), 0, 2)+1)</f>
        <v/>
      </c>
      <c r="BC255" s="68" t="str">
        <f ca="1">INDEX({"","_","-","="},IF(OR($D255 &gt;= BD$6, $E255 &lt; BC$6), 0, 1)+IF(OR($F255 &gt;= BD$6, $G255 &lt; BC$6), 0, 2)+1)</f>
        <v/>
      </c>
      <c r="BD255" s="68" t="str">
        <f ca="1">INDEX({"","_","-","="},IF(OR($D255 &gt;= BE$6, $E255 &lt; BD$6), 0, 1)+IF(OR($F255 &gt;= BE$6, $G255 &lt; BD$6), 0, 2)+1)</f>
        <v/>
      </c>
      <c r="BE255" s="68" t="str">
        <f ca="1">INDEX({"","_","-","="},IF(OR($D255 &gt;= BF$6, $E255 &lt; BE$6), 0, 1)+IF(OR($F255 &gt;= BF$6, $G255 &lt; BE$6), 0, 2)+1)</f>
        <v/>
      </c>
      <c r="BF255" s="68" t="str">
        <f ca="1">INDEX({"","_","-","="},IF(OR($D255 &gt;= BG$6, $E255 &lt; BF$6), 0, 1)+IF(OR($F255 &gt;= BG$6, $G255 &lt; BF$6), 0, 2)+1)</f>
        <v/>
      </c>
      <c r="BG255" s="68" t="str">
        <f ca="1">INDEX({"","_","-","="},IF(OR($D255 &gt;= BH$6, $E255 &lt; BG$6), 0, 1)+IF(OR($F255 &gt;= BH$6, $G255 &lt; BG$6), 0, 2)+1)</f>
        <v/>
      </c>
      <c r="BH255" s="68" t="str">
        <f ca="1">INDEX({"","_","-","="},IF(OR($D255 &gt;= BI$6, $E255 &lt; BH$6), 0, 1)+IF(OR($F255 &gt;= BI$6, $G255 &lt; BH$6), 0, 2)+1)</f>
        <v/>
      </c>
      <c r="BI255" s="68" t="str">
        <f ca="1">INDEX({"","_","-","="},IF(OR($D255 &gt;= BJ$6, $E255 &lt; BI$6), 0, 1)+IF(OR($F255 &gt;= BJ$6, $G255 &lt; BI$6), 0, 2)+1)</f>
        <v/>
      </c>
      <c r="BJ255" s="68" t="str">
        <f ca="1">INDEX({"","_","-","="},IF(OR($D255 &gt;= BK$6, $E255 &lt; BJ$6), 0, 1)+IF(OR($F255 &gt;= BK$6, $G255 &lt; BJ$6), 0, 2)+1)</f>
        <v/>
      </c>
      <c r="BK255" s="68" t="str">
        <f ca="1">INDEX({"","_","-","="},IF(OR($D255 &gt;= BL$6, $E255 &lt; BK$6), 0, 1)+IF(OR($F255 &gt;= BL$6, $G255 &lt; BK$6), 0, 2)+1)</f>
        <v/>
      </c>
      <c r="BL255" s="68" t="str">
        <f ca="1">INDEX({"","_","-","="},IF(OR($D255 &gt;= BM$6, $E255 &lt; BL$6), 0, 1)+IF(OR($F255 &gt;= BM$6, $G255 &lt; BL$6), 0, 2)+1)</f>
        <v/>
      </c>
      <c r="BM255" s="68" t="str">
        <f ca="1">INDEX({"","_","-","="},IF(OR($D255 &gt;= BN$6, $E255 &lt; BM$6), 0, 1)+IF(OR($F255 &gt;= BN$6, $G255 &lt; BM$6), 0, 2)+1)</f>
        <v/>
      </c>
      <c r="BN255" s="68" t="str">
        <f ca="1">INDEX({"","_","-","="},IF(OR($D255 &gt;= BO$6, $E255 &lt; BN$6), 0, 1)+IF(OR($F255 &gt;= BO$6, $G255 &lt; BN$6), 0, 2)+1)</f>
        <v/>
      </c>
      <c r="BO255" s="68" t="str">
        <f ca="1">INDEX({"","_","-","="},IF(OR($D255 &gt;= BP$6, $E255 &lt; BO$6), 0, 1)+IF(OR($F255 &gt;= BP$6, $G255 &lt; BO$6), 0, 2)+1)</f>
        <v/>
      </c>
      <c r="BP255" s="68" t="str">
        <f ca="1">INDEX({"","_","-","="},IF(OR($D255 &gt;= BQ$6, $E255 &lt; BP$6), 0, 1)+IF(OR($F255 &gt;= BQ$6, $G255 &lt; BP$6), 0, 2)+1)</f>
        <v/>
      </c>
      <c r="BQ255" s="68" t="str">
        <f ca="1">INDEX({"","_","-","="},IF(OR($D255 &gt;= BR$6, $E255 &lt; BQ$6), 0, 1)+IF(OR($F255 &gt;= BR$6, $G255 &lt; BQ$6), 0, 2)+1)</f>
        <v/>
      </c>
      <c r="BR255" s="68" t="str">
        <f ca="1">INDEX({"","_","-","="},IF(OR($D255 &gt;= BS$6, $E255 &lt; BR$6), 0, 1)+IF(OR($F255 &gt;= BS$6, $G255 &lt; BR$6), 0, 2)+1)</f>
        <v/>
      </c>
      <c r="BS255" s="68" t="str">
        <f ca="1">INDEX({"","_","-","="},IF(OR($D255 &gt;= BT$6, $E255 &lt; BS$6), 0, 1)+IF(OR($F255 &gt;= BT$6, $G255 &lt; BS$6), 0, 2)+1)</f>
        <v/>
      </c>
      <c r="BT255" s="68" t="str">
        <f ca="1">INDEX({"","_","-","="},IF(OR($D255 &gt;= BU$6, $E255 &lt; BT$6), 0, 1)+IF(OR($F255 &gt;= BU$6, $G255 &lt; BT$6), 0, 2)+1)</f>
        <v/>
      </c>
      <c r="BU255" s="68" t="str">
        <f ca="1">INDEX({"","_","-","="},IF(OR($D255 &gt;= BV$6, $E255 &lt; BU$6), 0, 1)+IF(OR($F255 &gt;= BV$6, $G255 &lt; BU$6), 0, 2)+1)</f>
        <v/>
      </c>
      <c r="BV255" s="68" t="str">
        <f ca="1">INDEX({"","_","-","="},IF(OR($D255 &gt;= BW$6, $E255 &lt; BV$6), 0, 1)+IF(OR($F255 &gt;= BW$6, $G255 &lt; BV$6), 0, 2)+1)</f>
        <v/>
      </c>
      <c r="BW255" s="68" t="str">
        <f ca="1">INDEX({"","_","-","="},IF(OR($D255 &gt;= BX$6, $E255 &lt; BW$6), 0, 1)+IF(OR($F255 &gt;= BX$6, $G255 &lt; BW$6), 0, 2)+1)</f>
        <v/>
      </c>
      <c r="BX255" s="68" t="str">
        <f ca="1">INDEX({"","_","-","="},IF(OR($D255 &gt;= BY$6, $E255 &lt; BX$6), 0, 1)+IF(OR($F255 &gt;= BY$6, $G255 &lt; BX$6), 0, 2)+1)</f>
        <v/>
      </c>
      <c r="BY255" s="68" t="str">
        <f ca="1">INDEX({"","_","-","="},IF(OR($D255 &gt;= BZ$6, $E255 &lt; BY$6), 0, 1)+IF(OR($F255 &gt;= BZ$6, $G255 &lt; BY$6), 0, 2)+1)</f>
        <v/>
      </c>
      <c r="BZ255" s="68" t="str">
        <f ca="1">INDEX({"","_","-","="},IF(OR($D255 &gt;= CA$6, $E255 &lt; BZ$6), 0, 1)+IF(OR($F255 &gt;= CA$6, $G255 &lt; BZ$6), 0, 2)+1)</f>
        <v/>
      </c>
      <c r="CA255" s="68" t="str">
        <f ca="1">INDEX({"","_","-","="},IF(OR($D255 &gt;= CB$6, $E255 &lt; CA$6), 0, 1)+IF(OR($F255 &gt;= CB$6, $G255 &lt; CA$6), 0, 2)+1)</f>
        <v/>
      </c>
      <c r="CB255" s="68" t="str">
        <f ca="1">INDEX({"","_","-","="},IF(OR($D255 &gt;= CC$6, $E255 &lt; CB$6), 0, 1)+IF(OR($F255 &gt;= CC$6, $G255 &lt; CB$6), 0, 2)+1)</f>
        <v/>
      </c>
      <c r="CC255" s="68" t="str">
        <f ca="1">INDEX({"","_","-","="},IF(OR($D255 &gt;= CD$6, $E255 &lt; CC$6), 0, 1)+IF(OR($F255 &gt;= CD$6, $G255 &lt; CC$6), 0, 2)+1)</f>
        <v/>
      </c>
      <c r="CD255" s="68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IF('临-进度'!M251,'临-进度'!$A251,"")</f>
        <v/>
      </c>
      <c r="B256" s="8" t="str">
        <f ca="1">IF('临-进度'!M251,'临-进度'!$B251,"")</f>
        <v/>
      </c>
      <c r="C256" s="8" t="str">
        <f ca="1">IF('临-进度'!M251,'临-进度'!$E251,"")</f>
        <v/>
      </c>
      <c r="D256" s="40" t="str">
        <f ca="1">IF('临-进度'!$M251,'临-进度'!$I251,"")</f>
        <v/>
      </c>
      <c r="E256" s="40" t="str">
        <f ca="1">IF('临-进度'!$M251,'临-进度'!$AE251,"")</f>
        <v/>
      </c>
      <c r="F256" s="40" t="str">
        <f ca="1">IF('临-进度'!$M251,'临-进度'!$J251,"")</f>
        <v/>
      </c>
      <c r="G256" s="73" t="str">
        <f ca="1">IF('临-进度'!$M251,'临-进度'!$AF251,"")</f>
        <v/>
      </c>
      <c r="H256" s="68" t="str">
        <f ca="1">INDEX({"","_","-","="},IF(OR($D256 &gt;= I$6, $E256 &lt; H$6), 0, 1)+IF(OR($F256 &gt;= I$6, $G256 &lt; H$6), 0, 2)+1)</f>
        <v/>
      </c>
      <c r="I256" s="68" t="str">
        <f ca="1">INDEX({"","_","-","="},IF(OR($D256 &gt;= J$6, $E256 &lt; I$6), 0, 1)+IF(OR($F256 &gt;= J$6, $G256 &lt; I$6), 0, 2)+1)</f>
        <v/>
      </c>
      <c r="J256" s="68" t="str">
        <f ca="1">INDEX({"","_","-","="},IF(OR($D256 &gt;= K$6, $E256 &lt; J$6), 0, 1)+IF(OR($F256 &gt;= K$6, $G256 &lt; J$6), 0, 2)+1)</f>
        <v/>
      </c>
      <c r="K256" s="68" t="str">
        <f ca="1">INDEX({"","_","-","="},IF(OR($D256 &gt;= L$6, $E256 &lt; K$6), 0, 1)+IF(OR($F256 &gt;= L$6, $G256 &lt; K$6), 0, 2)+1)</f>
        <v/>
      </c>
      <c r="L256" s="68" t="str">
        <f ca="1">INDEX({"","_","-","="},IF(OR($D256 &gt;= M$6, $E256 &lt; L$6), 0, 1)+IF(OR($F256 &gt;= M$6, $G256 &lt; L$6), 0, 2)+1)</f>
        <v/>
      </c>
      <c r="M256" s="68" t="str">
        <f ca="1">INDEX({"","_","-","="},IF(OR($D256 &gt;= N$6, $E256 &lt; M$6), 0, 1)+IF(OR($F256 &gt;= N$6, $G256 &lt; M$6), 0, 2)+1)</f>
        <v/>
      </c>
      <c r="N256" s="68" t="str">
        <f ca="1">INDEX({"","_","-","="},IF(OR($D256 &gt;= O$6, $E256 &lt; N$6), 0, 1)+IF(OR($F256 &gt;= O$6, $G256 &lt; N$6), 0, 2)+1)</f>
        <v/>
      </c>
      <c r="O256" s="68" t="str">
        <f ca="1">INDEX({"","_","-","="},IF(OR($D256 &gt;= P$6, $E256 &lt; O$6), 0, 1)+IF(OR($F256 &gt;= P$6, $G256 &lt; O$6), 0, 2)+1)</f>
        <v/>
      </c>
      <c r="P256" s="68" t="str">
        <f ca="1">INDEX({"","_","-","="},IF(OR($D256 &gt;= Q$6, $E256 &lt; P$6), 0, 1)+IF(OR($F256 &gt;= Q$6, $G256 &lt; P$6), 0, 2)+1)</f>
        <v/>
      </c>
      <c r="Q256" s="68" t="str">
        <f ca="1">INDEX({"","_","-","="},IF(OR($D256 &gt;= R$6, $E256 &lt; Q$6), 0, 1)+IF(OR($F256 &gt;= R$6, $G256 &lt; Q$6), 0, 2)+1)</f>
        <v/>
      </c>
      <c r="R256" s="68" t="str">
        <f ca="1">INDEX({"","_","-","="},IF(OR($D256 &gt;= S$6, $E256 &lt; R$6), 0, 1)+IF(OR($F256 &gt;= S$6, $G256 &lt; R$6), 0, 2)+1)</f>
        <v/>
      </c>
      <c r="S256" s="68" t="str">
        <f ca="1">INDEX({"","_","-","="},IF(OR($D256 &gt;= T$6, $E256 &lt; S$6), 0, 1)+IF(OR($F256 &gt;= T$6, $G256 &lt; S$6), 0, 2)+1)</f>
        <v/>
      </c>
      <c r="T256" s="68" t="str">
        <f ca="1">INDEX({"","_","-","="},IF(OR($D256 &gt;= U$6, $E256 &lt; T$6), 0, 1)+IF(OR($F256 &gt;= U$6, $G256 &lt; T$6), 0, 2)+1)</f>
        <v/>
      </c>
      <c r="U256" s="68" t="str">
        <f ca="1">INDEX({"","_","-","="},IF(OR($D256 &gt;= V$6, $E256 &lt; U$6), 0, 1)+IF(OR($F256 &gt;= V$6, $G256 &lt; U$6), 0, 2)+1)</f>
        <v/>
      </c>
      <c r="V256" s="68" t="str">
        <f ca="1">INDEX({"","_","-","="},IF(OR($D256 &gt;= W$6, $E256 &lt; V$6), 0, 1)+IF(OR($F256 &gt;= W$6, $G256 &lt; V$6), 0, 2)+1)</f>
        <v/>
      </c>
      <c r="W256" s="68" t="str">
        <f ca="1">INDEX({"","_","-","="},IF(OR($D256 &gt;= X$6, $E256 &lt; W$6), 0, 1)+IF(OR($F256 &gt;= X$6, $G256 &lt; W$6), 0, 2)+1)</f>
        <v/>
      </c>
      <c r="X256" s="68" t="str">
        <f ca="1">INDEX({"","_","-","="},IF(OR($D256 &gt;= Y$6, $E256 &lt; X$6), 0, 1)+IF(OR($F256 &gt;= Y$6, $G256 &lt; X$6), 0, 2)+1)</f>
        <v/>
      </c>
      <c r="Y256" s="68" t="str">
        <f ca="1">INDEX({"","_","-","="},IF(OR($D256 &gt;= Z$6, $E256 &lt; Y$6), 0, 1)+IF(OR($F256 &gt;= Z$6, $G256 &lt; Y$6), 0, 2)+1)</f>
        <v/>
      </c>
      <c r="Z256" s="68" t="str">
        <f ca="1">INDEX({"","_","-","="},IF(OR($D256 &gt;= AA$6, $E256 &lt; Z$6), 0, 1)+IF(OR($F256 &gt;= AA$6, $G256 &lt; Z$6), 0, 2)+1)</f>
        <v/>
      </c>
      <c r="AA256" s="68" t="str">
        <f ca="1">INDEX({"","_","-","="},IF(OR($D256 &gt;= AB$6, $E256 &lt; AA$6), 0, 1)+IF(OR($F256 &gt;= AB$6, $G256 &lt; AA$6), 0, 2)+1)</f>
        <v/>
      </c>
      <c r="AB256" s="68" t="str">
        <f ca="1">INDEX({"","_","-","="},IF(OR($D256 &gt;= AC$6, $E256 &lt; AB$6), 0, 1)+IF(OR($F256 &gt;= AC$6, $G256 &lt; AB$6), 0, 2)+1)</f>
        <v/>
      </c>
      <c r="AC256" s="68" t="str">
        <f ca="1">INDEX({"","_","-","="},IF(OR($D256 &gt;= AD$6, $E256 &lt; AC$6), 0, 1)+IF(OR($F256 &gt;= AD$6, $G256 &lt; AC$6), 0, 2)+1)</f>
        <v/>
      </c>
      <c r="AD256" s="68" t="str">
        <f ca="1">INDEX({"","_","-","="},IF(OR($D256 &gt;= AE$6, $E256 &lt; AD$6), 0, 1)+IF(OR($F256 &gt;= AE$6, $G256 &lt; AD$6), 0, 2)+1)</f>
        <v/>
      </c>
      <c r="AE256" s="68" t="str">
        <f ca="1">INDEX({"","_","-","="},IF(OR($D256 &gt;= AF$6, $E256 &lt; AE$6), 0, 1)+IF(OR($F256 &gt;= AF$6, $G256 &lt; AE$6), 0, 2)+1)</f>
        <v/>
      </c>
      <c r="AF256" s="68" t="str">
        <f ca="1">INDEX({"","_","-","="},IF(OR($D256 &gt;= AG$6, $E256 &lt; AF$6), 0, 1)+IF(OR($F256 &gt;= AG$6, $G256 &lt; AF$6), 0, 2)+1)</f>
        <v/>
      </c>
      <c r="AG256" s="68" t="str">
        <f ca="1">INDEX({"","_","-","="},IF(OR($D256 &gt;= AH$6, $E256 &lt; AG$6), 0, 1)+IF(OR($F256 &gt;= AH$6, $G256 &lt; AG$6), 0, 2)+1)</f>
        <v/>
      </c>
      <c r="AH256" s="68" t="str">
        <f ca="1">INDEX({"","_","-","="},IF(OR($D256 &gt;= AI$6, $E256 &lt; AH$6), 0, 1)+IF(OR($F256 &gt;= AI$6, $G256 &lt; AH$6), 0, 2)+1)</f>
        <v/>
      </c>
      <c r="AI256" s="68" t="str">
        <f ca="1">INDEX({"","_","-","="},IF(OR($D256 &gt;= AJ$6, $E256 &lt; AI$6), 0, 1)+IF(OR($F256 &gt;= AJ$6, $G256 &lt; AI$6), 0, 2)+1)</f>
        <v/>
      </c>
      <c r="AJ256" s="68" t="str">
        <f ca="1">INDEX({"","_","-","="},IF(OR($D256 &gt;= AK$6, $E256 &lt; AJ$6), 0, 1)+IF(OR($F256 &gt;= AK$6, $G256 &lt; AJ$6), 0, 2)+1)</f>
        <v/>
      </c>
      <c r="AK256" s="68" t="str">
        <f ca="1">INDEX({"","_","-","="},IF(OR($D256 &gt;= AL$6, $E256 &lt; AK$6), 0, 1)+IF(OR($F256 &gt;= AL$6, $G256 &lt; AK$6), 0, 2)+1)</f>
        <v/>
      </c>
      <c r="AL256" s="68" t="str">
        <f ca="1">INDEX({"","_","-","="},IF(OR($D256 &gt;= AM$6, $E256 &lt; AL$6), 0, 1)+IF(OR($F256 &gt;= AM$6, $G256 &lt; AL$6), 0, 2)+1)</f>
        <v/>
      </c>
      <c r="AM256" s="68" t="str">
        <f ca="1">INDEX({"","_","-","="},IF(OR($D256 &gt;= AN$6, $E256 &lt; AM$6), 0, 1)+IF(OR($F256 &gt;= AN$6, $G256 &lt; AM$6), 0, 2)+1)</f>
        <v/>
      </c>
      <c r="AN256" s="68" t="str">
        <f ca="1">INDEX({"","_","-","="},IF(OR($D256 &gt;= AO$6, $E256 &lt; AN$6), 0, 1)+IF(OR($F256 &gt;= AO$6, $G256 &lt; AN$6), 0, 2)+1)</f>
        <v/>
      </c>
      <c r="AO256" s="68" t="str">
        <f ca="1">INDEX({"","_","-","="},IF(OR($D256 &gt;= AP$6, $E256 &lt; AO$6), 0, 1)+IF(OR($F256 &gt;= AP$6, $G256 &lt; AO$6), 0, 2)+1)</f>
        <v/>
      </c>
      <c r="AP256" s="68" t="str">
        <f ca="1">INDEX({"","_","-","="},IF(OR($D256 &gt;= AQ$6, $E256 &lt; AP$6), 0, 1)+IF(OR($F256 &gt;= AQ$6, $G256 &lt; AP$6), 0, 2)+1)</f>
        <v/>
      </c>
      <c r="AQ256" s="68" t="str">
        <f ca="1">INDEX({"","_","-","="},IF(OR($D256 &gt;= AR$6, $E256 &lt; AQ$6), 0, 1)+IF(OR($F256 &gt;= AR$6, $G256 &lt; AQ$6), 0, 2)+1)</f>
        <v/>
      </c>
      <c r="AR256" s="68" t="str">
        <f ca="1">INDEX({"","_","-","="},IF(OR($D256 &gt;= AS$6, $E256 &lt; AR$6), 0, 1)+IF(OR($F256 &gt;= AS$6, $G256 &lt; AR$6), 0, 2)+1)</f>
        <v/>
      </c>
      <c r="AS256" s="68" t="str">
        <f ca="1">INDEX({"","_","-","="},IF(OR($D256 &gt;= AT$6, $E256 &lt; AS$6), 0, 1)+IF(OR($F256 &gt;= AT$6, $G256 &lt; AS$6), 0, 2)+1)</f>
        <v/>
      </c>
      <c r="AT256" s="68" t="str">
        <f ca="1">INDEX({"","_","-","="},IF(OR($D256 &gt;= AU$6, $E256 &lt; AT$6), 0, 1)+IF(OR($F256 &gt;= AU$6, $G256 &lt; AT$6), 0, 2)+1)</f>
        <v/>
      </c>
      <c r="AU256" s="68" t="str">
        <f ca="1">INDEX({"","_","-","="},IF(OR($D256 &gt;= AV$6, $E256 &lt; AU$6), 0, 1)+IF(OR($F256 &gt;= AV$6, $G256 &lt; AU$6), 0, 2)+1)</f>
        <v/>
      </c>
      <c r="AV256" s="68" t="str">
        <f ca="1">INDEX({"","_","-","="},IF(OR($D256 &gt;= AW$6, $E256 &lt; AV$6), 0, 1)+IF(OR($F256 &gt;= AW$6, $G256 &lt; AV$6), 0, 2)+1)</f>
        <v/>
      </c>
      <c r="AW256" s="68" t="str">
        <f ca="1">INDEX({"","_","-","="},IF(OR($D256 &gt;= AX$6, $E256 &lt; AW$6), 0, 1)+IF(OR($F256 &gt;= AX$6, $G256 &lt; AW$6), 0, 2)+1)</f>
        <v/>
      </c>
      <c r="AX256" s="68" t="str">
        <f ca="1">INDEX({"","_","-","="},IF(OR($D256 &gt;= AY$6, $E256 &lt; AX$6), 0, 1)+IF(OR($F256 &gt;= AY$6, $G256 &lt; AX$6), 0, 2)+1)</f>
        <v/>
      </c>
      <c r="AY256" s="68" t="str">
        <f ca="1">INDEX({"","_","-","="},IF(OR($D256 &gt;= AZ$6, $E256 &lt; AY$6), 0, 1)+IF(OR($F256 &gt;= AZ$6, $G256 &lt; AY$6), 0, 2)+1)</f>
        <v/>
      </c>
      <c r="AZ256" s="68" t="str">
        <f ca="1">INDEX({"","_","-","="},IF(OR($D256 &gt;= BA$6, $E256 &lt; AZ$6), 0, 1)+IF(OR($F256 &gt;= BA$6, $G256 &lt; AZ$6), 0, 2)+1)</f>
        <v/>
      </c>
      <c r="BA256" s="68" t="str">
        <f ca="1">INDEX({"","_","-","="},IF(OR($D256 &gt;= BB$6, $E256 &lt; BA$6), 0, 1)+IF(OR($F256 &gt;= BB$6, $G256 &lt; BA$6), 0, 2)+1)</f>
        <v/>
      </c>
      <c r="BB256" s="68" t="str">
        <f ca="1">INDEX({"","_","-","="},IF(OR($D256 &gt;= BC$6, $E256 &lt; BB$6), 0, 1)+IF(OR($F256 &gt;= BC$6, $G256 &lt; BB$6), 0, 2)+1)</f>
        <v/>
      </c>
      <c r="BC256" s="68" t="str">
        <f ca="1">INDEX({"","_","-","="},IF(OR($D256 &gt;= BD$6, $E256 &lt; BC$6), 0, 1)+IF(OR($F256 &gt;= BD$6, $G256 &lt; BC$6), 0, 2)+1)</f>
        <v/>
      </c>
      <c r="BD256" s="68" t="str">
        <f ca="1">INDEX({"","_","-","="},IF(OR($D256 &gt;= BE$6, $E256 &lt; BD$6), 0, 1)+IF(OR($F256 &gt;= BE$6, $G256 &lt; BD$6), 0, 2)+1)</f>
        <v/>
      </c>
      <c r="BE256" s="68" t="str">
        <f ca="1">INDEX({"","_","-","="},IF(OR($D256 &gt;= BF$6, $E256 &lt; BE$6), 0, 1)+IF(OR($F256 &gt;= BF$6, $G256 &lt; BE$6), 0, 2)+1)</f>
        <v/>
      </c>
      <c r="BF256" s="68" t="str">
        <f ca="1">INDEX({"","_","-","="},IF(OR($D256 &gt;= BG$6, $E256 &lt; BF$6), 0, 1)+IF(OR($F256 &gt;= BG$6, $G256 &lt; BF$6), 0, 2)+1)</f>
        <v/>
      </c>
      <c r="BG256" s="68" t="str">
        <f ca="1">INDEX({"","_","-","="},IF(OR($D256 &gt;= BH$6, $E256 &lt; BG$6), 0, 1)+IF(OR($F256 &gt;= BH$6, $G256 &lt; BG$6), 0, 2)+1)</f>
        <v/>
      </c>
      <c r="BH256" s="68" t="str">
        <f ca="1">INDEX({"","_","-","="},IF(OR($D256 &gt;= BI$6, $E256 &lt; BH$6), 0, 1)+IF(OR($F256 &gt;= BI$6, $G256 &lt; BH$6), 0, 2)+1)</f>
        <v/>
      </c>
      <c r="BI256" s="68" t="str">
        <f ca="1">INDEX({"","_","-","="},IF(OR($D256 &gt;= BJ$6, $E256 &lt; BI$6), 0, 1)+IF(OR($F256 &gt;= BJ$6, $G256 &lt; BI$6), 0, 2)+1)</f>
        <v/>
      </c>
      <c r="BJ256" s="68" t="str">
        <f ca="1">INDEX({"","_","-","="},IF(OR($D256 &gt;= BK$6, $E256 &lt; BJ$6), 0, 1)+IF(OR($F256 &gt;= BK$6, $G256 &lt; BJ$6), 0, 2)+1)</f>
        <v/>
      </c>
      <c r="BK256" s="68" t="str">
        <f ca="1">INDEX({"","_","-","="},IF(OR($D256 &gt;= BL$6, $E256 &lt; BK$6), 0, 1)+IF(OR($F256 &gt;= BL$6, $G256 &lt; BK$6), 0, 2)+1)</f>
        <v/>
      </c>
      <c r="BL256" s="68" t="str">
        <f ca="1">INDEX({"","_","-","="},IF(OR($D256 &gt;= BM$6, $E256 &lt; BL$6), 0, 1)+IF(OR($F256 &gt;= BM$6, $G256 &lt; BL$6), 0, 2)+1)</f>
        <v/>
      </c>
      <c r="BM256" s="68" t="str">
        <f ca="1">INDEX({"","_","-","="},IF(OR($D256 &gt;= BN$6, $E256 &lt; BM$6), 0, 1)+IF(OR($F256 &gt;= BN$6, $G256 &lt; BM$6), 0, 2)+1)</f>
        <v/>
      </c>
      <c r="BN256" s="68" t="str">
        <f ca="1">INDEX({"","_","-","="},IF(OR($D256 &gt;= BO$6, $E256 &lt; BN$6), 0, 1)+IF(OR($F256 &gt;= BO$6, $G256 &lt; BN$6), 0, 2)+1)</f>
        <v/>
      </c>
      <c r="BO256" s="68" t="str">
        <f ca="1">INDEX({"","_","-","="},IF(OR($D256 &gt;= BP$6, $E256 &lt; BO$6), 0, 1)+IF(OR($F256 &gt;= BP$6, $G256 &lt; BO$6), 0, 2)+1)</f>
        <v/>
      </c>
      <c r="BP256" s="68" t="str">
        <f ca="1">INDEX({"","_","-","="},IF(OR($D256 &gt;= BQ$6, $E256 &lt; BP$6), 0, 1)+IF(OR($F256 &gt;= BQ$6, $G256 &lt; BP$6), 0, 2)+1)</f>
        <v/>
      </c>
      <c r="BQ256" s="68" t="str">
        <f ca="1">INDEX({"","_","-","="},IF(OR($D256 &gt;= BR$6, $E256 &lt; BQ$6), 0, 1)+IF(OR($F256 &gt;= BR$6, $G256 &lt; BQ$6), 0, 2)+1)</f>
        <v/>
      </c>
      <c r="BR256" s="68" t="str">
        <f ca="1">INDEX({"","_","-","="},IF(OR($D256 &gt;= BS$6, $E256 &lt; BR$6), 0, 1)+IF(OR($F256 &gt;= BS$6, $G256 &lt; BR$6), 0, 2)+1)</f>
        <v/>
      </c>
      <c r="BS256" s="68" t="str">
        <f ca="1">INDEX({"","_","-","="},IF(OR($D256 &gt;= BT$6, $E256 &lt; BS$6), 0, 1)+IF(OR($F256 &gt;= BT$6, $G256 &lt; BS$6), 0, 2)+1)</f>
        <v/>
      </c>
      <c r="BT256" s="68" t="str">
        <f ca="1">INDEX({"","_","-","="},IF(OR($D256 &gt;= BU$6, $E256 &lt; BT$6), 0, 1)+IF(OR($F256 &gt;= BU$6, $G256 &lt; BT$6), 0, 2)+1)</f>
        <v/>
      </c>
      <c r="BU256" s="68" t="str">
        <f ca="1">INDEX({"","_","-","="},IF(OR($D256 &gt;= BV$6, $E256 &lt; BU$6), 0, 1)+IF(OR($F256 &gt;= BV$6, $G256 &lt; BU$6), 0, 2)+1)</f>
        <v/>
      </c>
      <c r="BV256" s="68" t="str">
        <f ca="1">INDEX({"","_","-","="},IF(OR($D256 &gt;= BW$6, $E256 &lt; BV$6), 0, 1)+IF(OR($F256 &gt;= BW$6, $G256 &lt; BV$6), 0, 2)+1)</f>
        <v/>
      </c>
      <c r="BW256" s="68" t="str">
        <f ca="1">INDEX({"","_","-","="},IF(OR($D256 &gt;= BX$6, $E256 &lt; BW$6), 0, 1)+IF(OR($F256 &gt;= BX$6, $G256 &lt; BW$6), 0, 2)+1)</f>
        <v/>
      </c>
      <c r="BX256" s="68" t="str">
        <f ca="1">INDEX({"","_","-","="},IF(OR($D256 &gt;= BY$6, $E256 &lt; BX$6), 0, 1)+IF(OR($F256 &gt;= BY$6, $G256 &lt; BX$6), 0, 2)+1)</f>
        <v/>
      </c>
      <c r="BY256" s="68" t="str">
        <f ca="1">INDEX({"","_","-","="},IF(OR($D256 &gt;= BZ$6, $E256 &lt; BY$6), 0, 1)+IF(OR($F256 &gt;= BZ$6, $G256 &lt; BY$6), 0, 2)+1)</f>
        <v/>
      </c>
      <c r="BZ256" s="68" t="str">
        <f ca="1">INDEX({"","_","-","="},IF(OR($D256 &gt;= CA$6, $E256 &lt; BZ$6), 0, 1)+IF(OR($F256 &gt;= CA$6, $G256 &lt; BZ$6), 0, 2)+1)</f>
        <v/>
      </c>
      <c r="CA256" s="68" t="str">
        <f ca="1">INDEX({"","_","-","="},IF(OR($D256 &gt;= CB$6, $E256 &lt; CA$6), 0, 1)+IF(OR($F256 &gt;= CB$6, $G256 &lt; CA$6), 0, 2)+1)</f>
        <v/>
      </c>
      <c r="CB256" s="68" t="str">
        <f ca="1">INDEX({"","_","-","="},IF(OR($D256 &gt;= CC$6, $E256 &lt; CB$6), 0, 1)+IF(OR($F256 &gt;= CC$6, $G256 &lt; CB$6), 0, 2)+1)</f>
        <v/>
      </c>
      <c r="CC256" s="68" t="str">
        <f ca="1">INDEX({"","_","-","="},IF(OR($D256 &gt;= CD$6, $E256 &lt; CC$6), 0, 1)+IF(OR($F256 &gt;= CD$6, $G256 &lt; CC$6), 0, 2)+1)</f>
        <v/>
      </c>
      <c r="CD256" s="68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IF('临-进度'!M252,'临-进度'!$A252,"")</f>
        <v/>
      </c>
      <c r="B257" s="8" t="str">
        <f ca="1">IF('临-进度'!M252,'临-进度'!$B252,"")</f>
        <v/>
      </c>
      <c r="C257" s="8" t="str">
        <f ca="1">IF('临-进度'!M252,'临-进度'!$E252,"")</f>
        <v/>
      </c>
      <c r="D257" s="40" t="str">
        <f ca="1">IF('临-进度'!$M252,'临-进度'!$I252,"")</f>
        <v/>
      </c>
      <c r="E257" s="40" t="str">
        <f ca="1">IF('临-进度'!$M252,'临-进度'!$AE252,"")</f>
        <v/>
      </c>
      <c r="F257" s="40" t="str">
        <f ca="1">IF('临-进度'!$M252,'临-进度'!$J252,"")</f>
        <v/>
      </c>
      <c r="G257" s="73" t="str">
        <f ca="1">IF('临-进度'!$M252,'临-进度'!$AF252,"")</f>
        <v/>
      </c>
      <c r="H257" s="68" t="str">
        <f ca="1">INDEX({"","_","-","="},IF(OR($D257 &gt;= I$6, $E257 &lt; H$6), 0, 1)+IF(OR($F257 &gt;= I$6, $G257 &lt; H$6), 0, 2)+1)</f>
        <v/>
      </c>
      <c r="I257" s="68" t="str">
        <f ca="1">INDEX({"","_","-","="},IF(OR($D257 &gt;= J$6, $E257 &lt; I$6), 0, 1)+IF(OR($F257 &gt;= J$6, $G257 &lt; I$6), 0, 2)+1)</f>
        <v/>
      </c>
      <c r="J257" s="68" t="str">
        <f ca="1">INDEX({"","_","-","="},IF(OR($D257 &gt;= K$6, $E257 &lt; J$6), 0, 1)+IF(OR($F257 &gt;= K$6, $G257 &lt; J$6), 0, 2)+1)</f>
        <v/>
      </c>
      <c r="K257" s="68" t="str">
        <f ca="1">INDEX({"","_","-","="},IF(OR($D257 &gt;= L$6, $E257 &lt; K$6), 0, 1)+IF(OR($F257 &gt;= L$6, $G257 &lt; K$6), 0, 2)+1)</f>
        <v/>
      </c>
      <c r="L257" s="68" t="str">
        <f ca="1">INDEX({"","_","-","="},IF(OR($D257 &gt;= M$6, $E257 &lt; L$6), 0, 1)+IF(OR($F257 &gt;= M$6, $G257 &lt; L$6), 0, 2)+1)</f>
        <v/>
      </c>
      <c r="M257" s="68" t="str">
        <f ca="1">INDEX({"","_","-","="},IF(OR($D257 &gt;= N$6, $E257 &lt; M$6), 0, 1)+IF(OR($F257 &gt;= N$6, $G257 &lt; M$6), 0, 2)+1)</f>
        <v/>
      </c>
      <c r="N257" s="68" t="str">
        <f ca="1">INDEX({"","_","-","="},IF(OR($D257 &gt;= O$6, $E257 &lt; N$6), 0, 1)+IF(OR($F257 &gt;= O$6, $G257 &lt; N$6), 0, 2)+1)</f>
        <v/>
      </c>
      <c r="O257" s="68" t="str">
        <f ca="1">INDEX({"","_","-","="},IF(OR($D257 &gt;= P$6, $E257 &lt; O$6), 0, 1)+IF(OR($F257 &gt;= P$6, $G257 &lt; O$6), 0, 2)+1)</f>
        <v/>
      </c>
      <c r="P257" s="68" t="str">
        <f ca="1">INDEX({"","_","-","="},IF(OR($D257 &gt;= Q$6, $E257 &lt; P$6), 0, 1)+IF(OR($F257 &gt;= Q$6, $G257 &lt; P$6), 0, 2)+1)</f>
        <v/>
      </c>
      <c r="Q257" s="68" t="str">
        <f ca="1">INDEX({"","_","-","="},IF(OR($D257 &gt;= R$6, $E257 &lt; Q$6), 0, 1)+IF(OR($F257 &gt;= R$6, $G257 &lt; Q$6), 0, 2)+1)</f>
        <v/>
      </c>
      <c r="R257" s="68" t="str">
        <f ca="1">INDEX({"","_","-","="},IF(OR($D257 &gt;= S$6, $E257 &lt; R$6), 0, 1)+IF(OR($F257 &gt;= S$6, $G257 &lt; R$6), 0, 2)+1)</f>
        <v/>
      </c>
      <c r="S257" s="68" t="str">
        <f ca="1">INDEX({"","_","-","="},IF(OR($D257 &gt;= T$6, $E257 &lt; S$6), 0, 1)+IF(OR($F257 &gt;= T$6, $G257 &lt; S$6), 0, 2)+1)</f>
        <v/>
      </c>
      <c r="T257" s="68" t="str">
        <f ca="1">INDEX({"","_","-","="},IF(OR($D257 &gt;= U$6, $E257 &lt; T$6), 0, 1)+IF(OR($F257 &gt;= U$6, $G257 &lt; T$6), 0, 2)+1)</f>
        <v/>
      </c>
      <c r="U257" s="68" t="str">
        <f ca="1">INDEX({"","_","-","="},IF(OR($D257 &gt;= V$6, $E257 &lt; U$6), 0, 1)+IF(OR($F257 &gt;= V$6, $G257 &lt; U$6), 0, 2)+1)</f>
        <v/>
      </c>
      <c r="V257" s="68" t="str">
        <f ca="1">INDEX({"","_","-","="},IF(OR($D257 &gt;= W$6, $E257 &lt; V$6), 0, 1)+IF(OR($F257 &gt;= W$6, $G257 &lt; V$6), 0, 2)+1)</f>
        <v/>
      </c>
      <c r="W257" s="68" t="str">
        <f ca="1">INDEX({"","_","-","="},IF(OR($D257 &gt;= X$6, $E257 &lt; W$6), 0, 1)+IF(OR($F257 &gt;= X$6, $G257 &lt; W$6), 0, 2)+1)</f>
        <v/>
      </c>
      <c r="X257" s="68" t="str">
        <f ca="1">INDEX({"","_","-","="},IF(OR($D257 &gt;= Y$6, $E257 &lt; X$6), 0, 1)+IF(OR($F257 &gt;= Y$6, $G257 &lt; X$6), 0, 2)+1)</f>
        <v/>
      </c>
      <c r="Y257" s="68" t="str">
        <f ca="1">INDEX({"","_","-","="},IF(OR($D257 &gt;= Z$6, $E257 &lt; Y$6), 0, 1)+IF(OR($F257 &gt;= Z$6, $G257 &lt; Y$6), 0, 2)+1)</f>
        <v/>
      </c>
      <c r="Z257" s="68" t="str">
        <f ca="1">INDEX({"","_","-","="},IF(OR($D257 &gt;= AA$6, $E257 &lt; Z$6), 0, 1)+IF(OR($F257 &gt;= AA$6, $G257 &lt; Z$6), 0, 2)+1)</f>
        <v/>
      </c>
      <c r="AA257" s="68" t="str">
        <f ca="1">INDEX({"","_","-","="},IF(OR($D257 &gt;= AB$6, $E257 &lt; AA$6), 0, 1)+IF(OR($F257 &gt;= AB$6, $G257 &lt; AA$6), 0, 2)+1)</f>
        <v/>
      </c>
      <c r="AB257" s="68" t="str">
        <f ca="1">INDEX({"","_","-","="},IF(OR($D257 &gt;= AC$6, $E257 &lt; AB$6), 0, 1)+IF(OR($F257 &gt;= AC$6, $G257 &lt; AB$6), 0, 2)+1)</f>
        <v/>
      </c>
      <c r="AC257" s="68" t="str">
        <f ca="1">INDEX({"","_","-","="},IF(OR($D257 &gt;= AD$6, $E257 &lt; AC$6), 0, 1)+IF(OR($F257 &gt;= AD$6, $G257 &lt; AC$6), 0, 2)+1)</f>
        <v/>
      </c>
      <c r="AD257" s="68" t="str">
        <f ca="1">INDEX({"","_","-","="},IF(OR($D257 &gt;= AE$6, $E257 &lt; AD$6), 0, 1)+IF(OR($F257 &gt;= AE$6, $G257 &lt; AD$6), 0, 2)+1)</f>
        <v/>
      </c>
      <c r="AE257" s="68" t="str">
        <f ca="1">INDEX({"","_","-","="},IF(OR($D257 &gt;= AF$6, $E257 &lt; AE$6), 0, 1)+IF(OR($F257 &gt;= AF$6, $G257 &lt; AE$6), 0, 2)+1)</f>
        <v/>
      </c>
      <c r="AF257" s="68" t="str">
        <f ca="1">INDEX({"","_","-","="},IF(OR($D257 &gt;= AG$6, $E257 &lt; AF$6), 0, 1)+IF(OR($F257 &gt;= AG$6, $G257 &lt; AF$6), 0, 2)+1)</f>
        <v/>
      </c>
      <c r="AG257" s="68" t="str">
        <f ca="1">INDEX({"","_","-","="},IF(OR($D257 &gt;= AH$6, $E257 &lt; AG$6), 0, 1)+IF(OR($F257 &gt;= AH$6, $G257 &lt; AG$6), 0, 2)+1)</f>
        <v/>
      </c>
      <c r="AH257" s="68" t="str">
        <f ca="1">INDEX({"","_","-","="},IF(OR($D257 &gt;= AI$6, $E257 &lt; AH$6), 0, 1)+IF(OR($F257 &gt;= AI$6, $G257 &lt; AH$6), 0, 2)+1)</f>
        <v/>
      </c>
      <c r="AI257" s="68" t="str">
        <f ca="1">INDEX({"","_","-","="},IF(OR($D257 &gt;= AJ$6, $E257 &lt; AI$6), 0, 1)+IF(OR($F257 &gt;= AJ$6, $G257 &lt; AI$6), 0, 2)+1)</f>
        <v/>
      </c>
      <c r="AJ257" s="68" t="str">
        <f ca="1">INDEX({"","_","-","="},IF(OR($D257 &gt;= AK$6, $E257 &lt; AJ$6), 0, 1)+IF(OR($F257 &gt;= AK$6, $G257 &lt; AJ$6), 0, 2)+1)</f>
        <v/>
      </c>
      <c r="AK257" s="68" t="str">
        <f ca="1">INDEX({"","_","-","="},IF(OR($D257 &gt;= AL$6, $E257 &lt; AK$6), 0, 1)+IF(OR($F257 &gt;= AL$6, $G257 &lt; AK$6), 0, 2)+1)</f>
        <v/>
      </c>
      <c r="AL257" s="68" t="str">
        <f ca="1">INDEX({"","_","-","="},IF(OR($D257 &gt;= AM$6, $E257 &lt; AL$6), 0, 1)+IF(OR($F257 &gt;= AM$6, $G257 &lt; AL$6), 0, 2)+1)</f>
        <v/>
      </c>
      <c r="AM257" s="68" t="str">
        <f ca="1">INDEX({"","_","-","="},IF(OR($D257 &gt;= AN$6, $E257 &lt; AM$6), 0, 1)+IF(OR($F257 &gt;= AN$6, $G257 &lt; AM$6), 0, 2)+1)</f>
        <v/>
      </c>
      <c r="AN257" s="68" t="str">
        <f ca="1">INDEX({"","_","-","="},IF(OR($D257 &gt;= AO$6, $E257 &lt; AN$6), 0, 1)+IF(OR($F257 &gt;= AO$6, $G257 &lt; AN$6), 0, 2)+1)</f>
        <v/>
      </c>
      <c r="AO257" s="68" t="str">
        <f ca="1">INDEX({"","_","-","="},IF(OR($D257 &gt;= AP$6, $E257 &lt; AO$6), 0, 1)+IF(OR($F257 &gt;= AP$6, $G257 &lt; AO$6), 0, 2)+1)</f>
        <v/>
      </c>
      <c r="AP257" s="68" t="str">
        <f ca="1">INDEX({"","_","-","="},IF(OR($D257 &gt;= AQ$6, $E257 &lt; AP$6), 0, 1)+IF(OR($F257 &gt;= AQ$6, $G257 &lt; AP$6), 0, 2)+1)</f>
        <v/>
      </c>
      <c r="AQ257" s="68" t="str">
        <f ca="1">INDEX({"","_","-","="},IF(OR($D257 &gt;= AR$6, $E257 &lt; AQ$6), 0, 1)+IF(OR($F257 &gt;= AR$6, $G257 &lt; AQ$6), 0, 2)+1)</f>
        <v/>
      </c>
      <c r="AR257" s="68" t="str">
        <f ca="1">INDEX({"","_","-","="},IF(OR($D257 &gt;= AS$6, $E257 &lt; AR$6), 0, 1)+IF(OR($F257 &gt;= AS$6, $G257 &lt; AR$6), 0, 2)+1)</f>
        <v/>
      </c>
      <c r="AS257" s="68" t="str">
        <f ca="1">INDEX({"","_","-","="},IF(OR($D257 &gt;= AT$6, $E257 &lt; AS$6), 0, 1)+IF(OR($F257 &gt;= AT$6, $G257 &lt; AS$6), 0, 2)+1)</f>
        <v/>
      </c>
      <c r="AT257" s="68" t="str">
        <f ca="1">INDEX({"","_","-","="},IF(OR($D257 &gt;= AU$6, $E257 &lt; AT$6), 0, 1)+IF(OR($F257 &gt;= AU$6, $G257 &lt; AT$6), 0, 2)+1)</f>
        <v/>
      </c>
      <c r="AU257" s="68" t="str">
        <f ca="1">INDEX({"","_","-","="},IF(OR($D257 &gt;= AV$6, $E257 &lt; AU$6), 0, 1)+IF(OR($F257 &gt;= AV$6, $G257 &lt; AU$6), 0, 2)+1)</f>
        <v/>
      </c>
      <c r="AV257" s="68" t="str">
        <f ca="1">INDEX({"","_","-","="},IF(OR($D257 &gt;= AW$6, $E257 &lt; AV$6), 0, 1)+IF(OR($F257 &gt;= AW$6, $G257 &lt; AV$6), 0, 2)+1)</f>
        <v/>
      </c>
      <c r="AW257" s="68" t="str">
        <f ca="1">INDEX({"","_","-","="},IF(OR($D257 &gt;= AX$6, $E257 &lt; AW$6), 0, 1)+IF(OR($F257 &gt;= AX$6, $G257 &lt; AW$6), 0, 2)+1)</f>
        <v/>
      </c>
      <c r="AX257" s="68" t="str">
        <f ca="1">INDEX({"","_","-","="},IF(OR($D257 &gt;= AY$6, $E257 &lt; AX$6), 0, 1)+IF(OR($F257 &gt;= AY$6, $G257 &lt; AX$6), 0, 2)+1)</f>
        <v/>
      </c>
      <c r="AY257" s="68" t="str">
        <f ca="1">INDEX({"","_","-","="},IF(OR($D257 &gt;= AZ$6, $E257 &lt; AY$6), 0, 1)+IF(OR($F257 &gt;= AZ$6, $G257 &lt; AY$6), 0, 2)+1)</f>
        <v/>
      </c>
      <c r="AZ257" s="68" t="str">
        <f ca="1">INDEX({"","_","-","="},IF(OR($D257 &gt;= BA$6, $E257 &lt; AZ$6), 0, 1)+IF(OR($F257 &gt;= BA$6, $G257 &lt; AZ$6), 0, 2)+1)</f>
        <v/>
      </c>
      <c r="BA257" s="68" t="str">
        <f ca="1">INDEX({"","_","-","="},IF(OR($D257 &gt;= BB$6, $E257 &lt; BA$6), 0, 1)+IF(OR($F257 &gt;= BB$6, $G257 &lt; BA$6), 0, 2)+1)</f>
        <v/>
      </c>
      <c r="BB257" s="68" t="str">
        <f ca="1">INDEX({"","_","-","="},IF(OR($D257 &gt;= BC$6, $E257 &lt; BB$6), 0, 1)+IF(OR($F257 &gt;= BC$6, $G257 &lt; BB$6), 0, 2)+1)</f>
        <v/>
      </c>
      <c r="BC257" s="68" t="str">
        <f ca="1">INDEX({"","_","-","="},IF(OR($D257 &gt;= BD$6, $E257 &lt; BC$6), 0, 1)+IF(OR($F257 &gt;= BD$6, $G257 &lt; BC$6), 0, 2)+1)</f>
        <v/>
      </c>
      <c r="BD257" s="68" t="str">
        <f ca="1">INDEX({"","_","-","="},IF(OR($D257 &gt;= BE$6, $E257 &lt; BD$6), 0, 1)+IF(OR($F257 &gt;= BE$6, $G257 &lt; BD$6), 0, 2)+1)</f>
        <v/>
      </c>
      <c r="BE257" s="68" t="str">
        <f ca="1">INDEX({"","_","-","="},IF(OR($D257 &gt;= BF$6, $E257 &lt; BE$6), 0, 1)+IF(OR($F257 &gt;= BF$6, $G257 &lt; BE$6), 0, 2)+1)</f>
        <v/>
      </c>
      <c r="BF257" s="68" t="str">
        <f ca="1">INDEX({"","_","-","="},IF(OR($D257 &gt;= BG$6, $E257 &lt; BF$6), 0, 1)+IF(OR($F257 &gt;= BG$6, $G257 &lt; BF$6), 0, 2)+1)</f>
        <v/>
      </c>
      <c r="BG257" s="68" t="str">
        <f ca="1">INDEX({"","_","-","="},IF(OR($D257 &gt;= BH$6, $E257 &lt; BG$6), 0, 1)+IF(OR($F257 &gt;= BH$6, $G257 &lt; BG$6), 0, 2)+1)</f>
        <v/>
      </c>
      <c r="BH257" s="68" t="str">
        <f ca="1">INDEX({"","_","-","="},IF(OR($D257 &gt;= BI$6, $E257 &lt; BH$6), 0, 1)+IF(OR($F257 &gt;= BI$6, $G257 &lt; BH$6), 0, 2)+1)</f>
        <v/>
      </c>
      <c r="BI257" s="68" t="str">
        <f ca="1">INDEX({"","_","-","="},IF(OR($D257 &gt;= BJ$6, $E257 &lt; BI$6), 0, 1)+IF(OR($F257 &gt;= BJ$6, $G257 &lt; BI$6), 0, 2)+1)</f>
        <v/>
      </c>
      <c r="BJ257" s="68" t="str">
        <f ca="1">INDEX({"","_","-","="},IF(OR($D257 &gt;= BK$6, $E257 &lt; BJ$6), 0, 1)+IF(OR($F257 &gt;= BK$6, $G257 &lt; BJ$6), 0, 2)+1)</f>
        <v/>
      </c>
      <c r="BK257" s="68" t="str">
        <f ca="1">INDEX({"","_","-","="},IF(OR($D257 &gt;= BL$6, $E257 &lt; BK$6), 0, 1)+IF(OR($F257 &gt;= BL$6, $G257 &lt; BK$6), 0, 2)+1)</f>
        <v/>
      </c>
      <c r="BL257" s="68" t="str">
        <f ca="1">INDEX({"","_","-","="},IF(OR($D257 &gt;= BM$6, $E257 &lt; BL$6), 0, 1)+IF(OR($F257 &gt;= BM$6, $G257 &lt; BL$6), 0, 2)+1)</f>
        <v/>
      </c>
      <c r="BM257" s="68" t="str">
        <f ca="1">INDEX({"","_","-","="},IF(OR($D257 &gt;= BN$6, $E257 &lt; BM$6), 0, 1)+IF(OR($F257 &gt;= BN$6, $G257 &lt; BM$6), 0, 2)+1)</f>
        <v/>
      </c>
      <c r="BN257" s="68" t="str">
        <f ca="1">INDEX({"","_","-","="},IF(OR($D257 &gt;= BO$6, $E257 &lt; BN$6), 0, 1)+IF(OR($F257 &gt;= BO$6, $G257 &lt; BN$6), 0, 2)+1)</f>
        <v/>
      </c>
      <c r="BO257" s="68" t="str">
        <f ca="1">INDEX({"","_","-","="},IF(OR($D257 &gt;= BP$6, $E257 &lt; BO$6), 0, 1)+IF(OR($F257 &gt;= BP$6, $G257 &lt; BO$6), 0, 2)+1)</f>
        <v/>
      </c>
      <c r="BP257" s="68" t="str">
        <f ca="1">INDEX({"","_","-","="},IF(OR($D257 &gt;= BQ$6, $E257 &lt; BP$6), 0, 1)+IF(OR($F257 &gt;= BQ$6, $G257 &lt; BP$6), 0, 2)+1)</f>
        <v/>
      </c>
      <c r="BQ257" s="68" t="str">
        <f ca="1">INDEX({"","_","-","="},IF(OR($D257 &gt;= BR$6, $E257 &lt; BQ$6), 0, 1)+IF(OR($F257 &gt;= BR$6, $G257 &lt; BQ$6), 0, 2)+1)</f>
        <v/>
      </c>
      <c r="BR257" s="68" t="str">
        <f ca="1">INDEX({"","_","-","="},IF(OR($D257 &gt;= BS$6, $E257 &lt; BR$6), 0, 1)+IF(OR($F257 &gt;= BS$6, $G257 &lt; BR$6), 0, 2)+1)</f>
        <v/>
      </c>
      <c r="BS257" s="68" t="str">
        <f ca="1">INDEX({"","_","-","="},IF(OR($D257 &gt;= BT$6, $E257 &lt; BS$6), 0, 1)+IF(OR($F257 &gt;= BT$6, $G257 &lt; BS$6), 0, 2)+1)</f>
        <v/>
      </c>
      <c r="BT257" s="68" t="str">
        <f ca="1">INDEX({"","_","-","="},IF(OR($D257 &gt;= BU$6, $E257 &lt; BT$6), 0, 1)+IF(OR($F257 &gt;= BU$6, $G257 &lt; BT$6), 0, 2)+1)</f>
        <v/>
      </c>
      <c r="BU257" s="68" t="str">
        <f ca="1">INDEX({"","_","-","="},IF(OR($D257 &gt;= BV$6, $E257 &lt; BU$6), 0, 1)+IF(OR($F257 &gt;= BV$6, $G257 &lt; BU$6), 0, 2)+1)</f>
        <v/>
      </c>
      <c r="BV257" s="68" t="str">
        <f ca="1">INDEX({"","_","-","="},IF(OR($D257 &gt;= BW$6, $E257 &lt; BV$6), 0, 1)+IF(OR($F257 &gt;= BW$6, $G257 &lt; BV$6), 0, 2)+1)</f>
        <v/>
      </c>
      <c r="BW257" s="68" t="str">
        <f ca="1">INDEX({"","_","-","="},IF(OR($D257 &gt;= BX$6, $E257 &lt; BW$6), 0, 1)+IF(OR($F257 &gt;= BX$6, $G257 &lt; BW$6), 0, 2)+1)</f>
        <v/>
      </c>
      <c r="BX257" s="68" t="str">
        <f ca="1">INDEX({"","_","-","="},IF(OR($D257 &gt;= BY$6, $E257 &lt; BX$6), 0, 1)+IF(OR($F257 &gt;= BY$6, $G257 &lt; BX$6), 0, 2)+1)</f>
        <v/>
      </c>
      <c r="BY257" s="68" t="str">
        <f ca="1">INDEX({"","_","-","="},IF(OR($D257 &gt;= BZ$6, $E257 &lt; BY$6), 0, 1)+IF(OR($F257 &gt;= BZ$6, $G257 &lt; BY$6), 0, 2)+1)</f>
        <v/>
      </c>
      <c r="BZ257" s="68" t="str">
        <f ca="1">INDEX({"","_","-","="},IF(OR($D257 &gt;= CA$6, $E257 &lt; BZ$6), 0, 1)+IF(OR($F257 &gt;= CA$6, $G257 &lt; BZ$6), 0, 2)+1)</f>
        <v/>
      </c>
      <c r="CA257" s="68" t="str">
        <f ca="1">INDEX({"","_","-","="},IF(OR($D257 &gt;= CB$6, $E257 &lt; CA$6), 0, 1)+IF(OR($F257 &gt;= CB$6, $G257 &lt; CA$6), 0, 2)+1)</f>
        <v/>
      </c>
      <c r="CB257" s="68" t="str">
        <f ca="1">INDEX({"","_","-","="},IF(OR($D257 &gt;= CC$6, $E257 &lt; CB$6), 0, 1)+IF(OR($F257 &gt;= CC$6, $G257 &lt; CB$6), 0, 2)+1)</f>
        <v/>
      </c>
      <c r="CC257" s="68" t="str">
        <f ca="1">INDEX({"","_","-","="},IF(OR($D257 &gt;= CD$6, $E257 &lt; CC$6), 0, 1)+IF(OR($F257 &gt;= CD$6, $G257 &lt; CC$6), 0, 2)+1)</f>
        <v/>
      </c>
      <c r="CD257" s="68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IF('临-进度'!M253,'临-进度'!$A253,"")</f>
        <v/>
      </c>
      <c r="B258" s="8" t="str">
        <f ca="1">IF('临-进度'!M253,'临-进度'!$B253,"")</f>
        <v/>
      </c>
      <c r="C258" s="8" t="str">
        <f ca="1">IF('临-进度'!M253,'临-进度'!$E253,"")</f>
        <v/>
      </c>
      <c r="D258" s="40" t="str">
        <f ca="1">IF('临-进度'!$M253,'临-进度'!$I253,"")</f>
        <v/>
      </c>
      <c r="E258" s="40" t="str">
        <f ca="1">IF('临-进度'!$M253,'临-进度'!$AE253,"")</f>
        <v/>
      </c>
      <c r="F258" s="40" t="str">
        <f ca="1">IF('临-进度'!$M253,'临-进度'!$J253,"")</f>
        <v/>
      </c>
      <c r="G258" s="73" t="str">
        <f ca="1">IF('临-进度'!$M253,'临-进度'!$AF253,"")</f>
        <v/>
      </c>
      <c r="H258" s="68" t="str">
        <f ca="1">INDEX({"","_","-","="},IF(OR($D258 &gt;= I$6, $E258 &lt; H$6), 0, 1)+IF(OR($F258 &gt;= I$6, $G258 &lt; H$6), 0, 2)+1)</f>
        <v/>
      </c>
      <c r="I258" s="68" t="str">
        <f ca="1">INDEX({"","_","-","="},IF(OR($D258 &gt;= J$6, $E258 &lt; I$6), 0, 1)+IF(OR($F258 &gt;= J$6, $G258 &lt; I$6), 0, 2)+1)</f>
        <v/>
      </c>
      <c r="J258" s="68" t="str">
        <f ca="1">INDEX({"","_","-","="},IF(OR($D258 &gt;= K$6, $E258 &lt; J$6), 0, 1)+IF(OR($F258 &gt;= K$6, $G258 &lt; J$6), 0, 2)+1)</f>
        <v/>
      </c>
      <c r="K258" s="68" t="str">
        <f ca="1">INDEX({"","_","-","="},IF(OR($D258 &gt;= L$6, $E258 &lt; K$6), 0, 1)+IF(OR($F258 &gt;= L$6, $G258 &lt; K$6), 0, 2)+1)</f>
        <v/>
      </c>
      <c r="L258" s="68" t="str">
        <f ca="1">INDEX({"","_","-","="},IF(OR($D258 &gt;= M$6, $E258 &lt; L$6), 0, 1)+IF(OR($F258 &gt;= M$6, $G258 &lt; L$6), 0, 2)+1)</f>
        <v/>
      </c>
      <c r="M258" s="68" t="str">
        <f ca="1">INDEX({"","_","-","="},IF(OR($D258 &gt;= N$6, $E258 &lt; M$6), 0, 1)+IF(OR($F258 &gt;= N$6, $G258 &lt; M$6), 0, 2)+1)</f>
        <v/>
      </c>
      <c r="N258" s="68" t="str">
        <f ca="1">INDEX({"","_","-","="},IF(OR($D258 &gt;= O$6, $E258 &lt; N$6), 0, 1)+IF(OR($F258 &gt;= O$6, $G258 &lt; N$6), 0, 2)+1)</f>
        <v/>
      </c>
      <c r="O258" s="68" t="str">
        <f ca="1">INDEX({"","_","-","="},IF(OR($D258 &gt;= P$6, $E258 &lt; O$6), 0, 1)+IF(OR($F258 &gt;= P$6, $G258 &lt; O$6), 0, 2)+1)</f>
        <v/>
      </c>
      <c r="P258" s="68" t="str">
        <f ca="1">INDEX({"","_","-","="},IF(OR($D258 &gt;= Q$6, $E258 &lt; P$6), 0, 1)+IF(OR($F258 &gt;= Q$6, $G258 &lt; P$6), 0, 2)+1)</f>
        <v/>
      </c>
      <c r="Q258" s="68" t="str">
        <f ca="1">INDEX({"","_","-","="},IF(OR($D258 &gt;= R$6, $E258 &lt; Q$6), 0, 1)+IF(OR($F258 &gt;= R$6, $G258 &lt; Q$6), 0, 2)+1)</f>
        <v/>
      </c>
      <c r="R258" s="68" t="str">
        <f ca="1">INDEX({"","_","-","="},IF(OR($D258 &gt;= S$6, $E258 &lt; R$6), 0, 1)+IF(OR($F258 &gt;= S$6, $G258 &lt; R$6), 0, 2)+1)</f>
        <v/>
      </c>
      <c r="S258" s="68" t="str">
        <f ca="1">INDEX({"","_","-","="},IF(OR($D258 &gt;= T$6, $E258 &lt; S$6), 0, 1)+IF(OR($F258 &gt;= T$6, $G258 &lt; S$6), 0, 2)+1)</f>
        <v/>
      </c>
      <c r="T258" s="68" t="str">
        <f ca="1">INDEX({"","_","-","="},IF(OR($D258 &gt;= U$6, $E258 &lt; T$6), 0, 1)+IF(OR($F258 &gt;= U$6, $G258 &lt; T$6), 0, 2)+1)</f>
        <v/>
      </c>
      <c r="U258" s="68" t="str">
        <f ca="1">INDEX({"","_","-","="},IF(OR($D258 &gt;= V$6, $E258 &lt; U$6), 0, 1)+IF(OR($F258 &gt;= V$6, $G258 &lt; U$6), 0, 2)+1)</f>
        <v/>
      </c>
      <c r="V258" s="68" t="str">
        <f ca="1">INDEX({"","_","-","="},IF(OR($D258 &gt;= W$6, $E258 &lt; V$6), 0, 1)+IF(OR($F258 &gt;= W$6, $G258 &lt; V$6), 0, 2)+1)</f>
        <v/>
      </c>
      <c r="W258" s="68" t="str">
        <f ca="1">INDEX({"","_","-","="},IF(OR($D258 &gt;= X$6, $E258 &lt; W$6), 0, 1)+IF(OR($F258 &gt;= X$6, $G258 &lt; W$6), 0, 2)+1)</f>
        <v/>
      </c>
      <c r="X258" s="68" t="str">
        <f ca="1">INDEX({"","_","-","="},IF(OR($D258 &gt;= Y$6, $E258 &lt; X$6), 0, 1)+IF(OR($F258 &gt;= Y$6, $G258 &lt; X$6), 0, 2)+1)</f>
        <v/>
      </c>
      <c r="Y258" s="68" t="str">
        <f ca="1">INDEX({"","_","-","="},IF(OR($D258 &gt;= Z$6, $E258 &lt; Y$6), 0, 1)+IF(OR($F258 &gt;= Z$6, $G258 &lt; Y$6), 0, 2)+1)</f>
        <v/>
      </c>
      <c r="Z258" s="68" t="str">
        <f ca="1">INDEX({"","_","-","="},IF(OR($D258 &gt;= AA$6, $E258 &lt; Z$6), 0, 1)+IF(OR($F258 &gt;= AA$6, $G258 &lt; Z$6), 0, 2)+1)</f>
        <v/>
      </c>
      <c r="AA258" s="68" t="str">
        <f ca="1">INDEX({"","_","-","="},IF(OR($D258 &gt;= AB$6, $E258 &lt; AA$6), 0, 1)+IF(OR($F258 &gt;= AB$6, $G258 &lt; AA$6), 0, 2)+1)</f>
        <v/>
      </c>
      <c r="AB258" s="68" t="str">
        <f ca="1">INDEX({"","_","-","="},IF(OR($D258 &gt;= AC$6, $E258 &lt; AB$6), 0, 1)+IF(OR($F258 &gt;= AC$6, $G258 &lt; AB$6), 0, 2)+1)</f>
        <v/>
      </c>
      <c r="AC258" s="68" t="str">
        <f ca="1">INDEX({"","_","-","="},IF(OR($D258 &gt;= AD$6, $E258 &lt; AC$6), 0, 1)+IF(OR($F258 &gt;= AD$6, $G258 &lt; AC$6), 0, 2)+1)</f>
        <v/>
      </c>
      <c r="AD258" s="68" t="str">
        <f ca="1">INDEX({"","_","-","="},IF(OR($D258 &gt;= AE$6, $E258 &lt; AD$6), 0, 1)+IF(OR($F258 &gt;= AE$6, $G258 &lt; AD$6), 0, 2)+1)</f>
        <v/>
      </c>
      <c r="AE258" s="68" t="str">
        <f ca="1">INDEX({"","_","-","="},IF(OR($D258 &gt;= AF$6, $E258 &lt; AE$6), 0, 1)+IF(OR($F258 &gt;= AF$6, $G258 &lt; AE$6), 0, 2)+1)</f>
        <v/>
      </c>
      <c r="AF258" s="68" t="str">
        <f ca="1">INDEX({"","_","-","="},IF(OR($D258 &gt;= AG$6, $E258 &lt; AF$6), 0, 1)+IF(OR($F258 &gt;= AG$6, $G258 &lt; AF$6), 0, 2)+1)</f>
        <v/>
      </c>
      <c r="AG258" s="68" t="str">
        <f ca="1">INDEX({"","_","-","="},IF(OR($D258 &gt;= AH$6, $E258 &lt; AG$6), 0, 1)+IF(OR($F258 &gt;= AH$6, $G258 &lt; AG$6), 0, 2)+1)</f>
        <v/>
      </c>
      <c r="AH258" s="68" t="str">
        <f ca="1">INDEX({"","_","-","="},IF(OR($D258 &gt;= AI$6, $E258 &lt; AH$6), 0, 1)+IF(OR($F258 &gt;= AI$6, $G258 &lt; AH$6), 0, 2)+1)</f>
        <v/>
      </c>
      <c r="AI258" s="68" t="str">
        <f ca="1">INDEX({"","_","-","="},IF(OR($D258 &gt;= AJ$6, $E258 &lt; AI$6), 0, 1)+IF(OR($F258 &gt;= AJ$6, $G258 &lt; AI$6), 0, 2)+1)</f>
        <v/>
      </c>
      <c r="AJ258" s="68" t="str">
        <f ca="1">INDEX({"","_","-","="},IF(OR($D258 &gt;= AK$6, $E258 &lt; AJ$6), 0, 1)+IF(OR($F258 &gt;= AK$6, $G258 &lt; AJ$6), 0, 2)+1)</f>
        <v/>
      </c>
      <c r="AK258" s="68" t="str">
        <f ca="1">INDEX({"","_","-","="},IF(OR($D258 &gt;= AL$6, $E258 &lt; AK$6), 0, 1)+IF(OR($F258 &gt;= AL$6, $G258 &lt; AK$6), 0, 2)+1)</f>
        <v/>
      </c>
      <c r="AL258" s="68" t="str">
        <f ca="1">INDEX({"","_","-","="},IF(OR($D258 &gt;= AM$6, $E258 &lt; AL$6), 0, 1)+IF(OR($F258 &gt;= AM$6, $G258 &lt; AL$6), 0, 2)+1)</f>
        <v/>
      </c>
      <c r="AM258" s="68" t="str">
        <f ca="1">INDEX({"","_","-","="},IF(OR($D258 &gt;= AN$6, $E258 &lt; AM$6), 0, 1)+IF(OR($F258 &gt;= AN$6, $G258 &lt; AM$6), 0, 2)+1)</f>
        <v/>
      </c>
      <c r="AN258" s="68" t="str">
        <f ca="1">INDEX({"","_","-","="},IF(OR($D258 &gt;= AO$6, $E258 &lt; AN$6), 0, 1)+IF(OR($F258 &gt;= AO$6, $G258 &lt; AN$6), 0, 2)+1)</f>
        <v/>
      </c>
      <c r="AO258" s="68" t="str">
        <f ca="1">INDEX({"","_","-","="},IF(OR($D258 &gt;= AP$6, $E258 &lt; AO$6), 0, 1)+IF(OR($F258 &gt;= AP$6, $G258 &lt; AO$6), 0, 2)+1)</f>
        <v/>
      </c>
      <c r="AP258" s="68" t="str">
        <f ca="1">INDEX({"","_","-","="},IF(OR($D258 &gt;= AQ$6, $E258 &lt; AP$6), 0, 1)+IF(OR($F258 &gt;= AQ$6, $G258 &lt; AP$6), 0, 2)+1)</f>
        <v/>
      </c>
      <c r="AQ258" s="68" t="str">
        <f ca="1">INDEX({"","_","-","="},IF(OR($D258 &gt;= AR$6, $E258 &lt; AQ$6), 0, 1)+IF(OR($F258 &gt;= AR$6, $G258 &lt; AQ$6), 0, 2)+1)</f>
        <v/>
      </c>
      <c r="AR258" s="68" t="str">
        <f ca="1">INDEX({"","_","-","="},IF(OR($D258 &gt;= AS$6, $E258 &lt; AR$6), 0, 1)+IF(OR($F258 &gt;= AS$6, $G258 &lt; AR$6), 0, 2)+1)</f>
        <v/>
      </c>
      <c r="AS258" s="68" t="str">
        <f ca="1">INDEX({"","_","-","="},IF(OR($D258 &gt;= AT$6, $E258 &lt; AS$6), 0, 1)+IF(OR($F258 &gt;= AT$6, $G258 &lt; AS$6), 0, 2)+1)</f>
        <v/>
      </c>
      <c r="AT258" s="68" t="str">
        <f ca="1">INDEX({"","_","-","="},IF(OR($D258 &gt;= AU$6, $E258 &lt; AT$6), 0, 1)+IF(OR($F258 &gt;= AU$6, $G258 &lt; AT$6), 0, 2)+1)</f>
        <v/>
      </c>
      <c r="AU258" s="68" t="str">
        <f ca="1">INDEX({"","_","-","="},IF(OR($D258 &gt;= AV$6, $E258 &lt; AU$6), 0, 1)+IF(OR($F258 &gt;= AV$6, $G258 &lt; AU$6), 0, 2)+1)</f>
        <v/>
      </c>
      <c r="AV258" s="68" t="str">
        <f ca="1">INDEX({"","_","-","="},IF(OR($D258 &gt;= AW$6, $E258 &lt; AV$6), 0, 1)+IF(OR($F258 &gt;= AW$6, $G258 &lt; AV$6), 0, 2)+1)</f>
        <v/>
      </c>
      <c r="AW258" s="68" t="str">
        <f ca="1">INDEX({"","_","-","="},IF(OR($D258 &gt;= AX$6, $E258 &lt; AW$6), 0, 1)+IF(OR($F258 &gt;= AX$6, $G258 &lt; AW$6), 0, 2)+1)</f>
        <v/>
      </c>
      <c r="AX258" s="68" t="str">
        <f ca="1">INDEX({"","_","-","="},IF(OR($D258 &gt;= AY$6, $E258 &lt; AX$6), 0, 1)+IF(OR($F258 &gt;= AY$6, $G258 &lt; AX$6), 0, 2)+1)</f>
        <v/>
      </c>
      <c r="AY258" s="68" t="str">
        <f ca="1">INDEX({"","_","-","="},IF(OR($D258 &gt;= AZ$6, $E258 &lt; AY$6), 0, 1)+IF(OR($F258 &gt;= AZ$6, $G258 &lt; AY$6), 0, 2)+1)</f>
        <v/>
      </c>
      <c r="AZ258" s="68" t="str">
        <f ca="1">INDEX({"","_","-","="},IF(OR($D258 &gt;= BA$6, $E258 &lt; AZ$6), 0, 1)+IF(OR($F258 &gt;= BA$6, $G258 &lt; AZ$6), 0, 2)+1)</f>
        <v/>
      </c>
      <c r="BA258" s="68" t="str">
        <f ca="1">INDEX({"","_","-","="},IF(OR($D258 &gt;= BB$6, $E258 &lt; BA$6), 0, 1)+IF(OR($F258 &gt;= BB$6, $G258 &lt; BA$6), 0, 2)+1)</f>
        <v/>
      </c>
      <c r="BB258" s="68" t="str">
        <f ca="1">INDEX({"","_","-","="},IF(OR($D258 &gt;= BC$6, $E258 &lt; BB$6), 0, 1)+IF(OR($F258 &gt;= BC$6, $G258 &lt; BB$6), 0, 2)+1)</f>
        <v/>
      </c>
      <c r="BC258" s="68" t="str">
        <f ca="1">INDEX({"","_","-","="},IF(OR($D258 &gt;= BD$6, $E258 &lt; BC$6), 0, 1)+IF(OR($F258 &gt;= BD$6, $G258 &lt; BC$6), 0, 2)+1)</f>
        <v/>
      </c>
      <c r="BD258" s="68" t="str">
        <f ca="1">INDEX({"","_","-","="},IF(OR($D258 &gt;= BE$6, $E258 &lt; BD$6), 0, 1)+IF(OR($F258 &gt;= BE$6, $G258 &lt; BD$6), 0, 2)+1)</f>
        <v/>
      </c>
      <c r="BE258" s="68" t="str">
        <f ca="1">INDEX({"","_","-","="},IF(OR($D258 &gt;= BF$6, $E258 &lt; BE$6), 0, 1)+IF(OR($F258 &gt;= BF$6, $G258 &lt; BE$6), 0, 2)+1)</f>
        <v/>
      </c>
      <c r="BF258" s="68" t="str">
        <f ca="1">INDEX({"","_","-","="},IF(OR($D258 &gt;= BG$6, $E258 &lt; BF$6), 0, 1)+IF(OR($F258 &gt;= BG$6, $G258 &lt; BF$6), 0, 2)+1)</f>
        <v/>
      </c>
      <c r="BG258" s="68" t="str">
        <f ca="1">INDEX({"","_","-","="},IF(OR($D258 &gt;= BH$6, $E258 &lt; BG$6), 0, 1)+IF(OR($F258 &gt;= BH$6, $G258 &lt; BG$6), 0, 2)+1)</f>
        <v/>
      </c>
      <c r="BH258" s="68" t="str">
        <f ca="1">INDEX({"","_","-","="},IF(OR($D258 &gt;= BI$6, $E258 &lt; BH$6), 0, 1)+IF(OR($F258 &gt;= BI$6, $G258 &lt; BH$6), 0, 2)+1)</f>
        <v/>
      </c>
      <c r="BI258" s="68" t="str">
        <f ca="1">INDEX({"","_","-","="},IF(OR($D258 &gt;= BJ$6, $E258 &lt; BI$6), 0, 1)+IF(OR($F258 &gt;= BJ$6, $G258 &lt; BI$6), 0, 2)+1)</f>
        <v/>
      </c>
      <c r="BJ258" s="68" t="str">
        <f ca="1">INDEX({"","_","-","="},IF(OR($D258 &gt;= BK$6, $E258 &lt; BJ$6), 0, 1)+IF(OR($F258 &gt;= BK$6, $G258 &lt; BJ$6), 0, 2)+1)</f>
        <v/>
      </c>
      <c r="BK258" s="68" t="str">
        <f ca="1">INDEX({"","_","-","="},IF(OR($D258 &gt;= BL$6, $E258 &lt; BK$6), 0, 1)+IF(OR($F258 &gt;= BL$6, $G258 &lt; BK$6), 0, 2)+1)</f>
        <v/>
      </c>
      <c r="BL258" s="68" t="str">
        <f ca="1">INDEX({"","_","-","="},IF(OR($D258 &gt;= BM$6, $E258 &lt; BL$6), 0, 1)+IF(OR($F258 &gt;= BM$6, $G258 &lt; BL$6), 0, 2)+1)</f>
        <v/>
      </c>
      <c r="BM258" s="68" t="str">
        <f ca="1">INDEX({"","_","-","="},IF(OR($D258 &gt;= BN$6, $E258 &lt; BM$6), 0, 1)+IF(OR($F258 &gt;= BN$6, $G258 &lt; BM$6), 0, 2)+1)</f>
        <v/>
      </c>
      <c r="BN258" s="68" t="str">
        <f ca="1">INDEX({"","_","-","="},IF(OR($D258 &gt;= BO$6, $E258 &lt; BN$6), 0, 1)+IF(OR($F258 &gt;= BO$6, $G258 &lt; BN$6), 0, 2)+1)</f>
        <v/>
      </c>
      <c r="BO258" s="68" t="str">
        <f ca="1">INDEX({"","_","-","="},IF(OR($D258 &gt;= BP$6, $E258 &lt; BO$6), 0, 1)+IF(OR($F258 &gt;= BP$6, $G258 &lt; BO$6), 0, 2)+1)</f>
        <v/>
      </c>
      <c r="BP258" s="68" t="str">
        <f ca="1">INDEX({"","_","-","="},IF(OR($D258 &gt;= BQ$6, $E258 &lt; BP$6), 0, 1)+IF(OR($F258 &gt;= BQ$6, $G258 &lt; BP$6), 0, 2)+1)</f>
        <v/>
      </c>
      <c r="BQ258" s="68" t="str">
        <f ca="1">INDEX({"","_","-","="},IF(OR($D258 &gt;= BR$6, $E258 &lt; BQ$6), 0, 1)+IF(OR($F258 &gt;= BR$6, $G258 &lt; BQ$6), 0, 2)+1)</f>
        <v/>
      </c>
      <c r="BR258" s="68" t="str">
        <f ca="1">INDEX({"","_","-","="},IF(OR($D258 &gt;= BS$6, $E258 &lt; BR$6), 0, 1)+IF(OR($F258 &gt;= BS$6, $G258 &lt; BR$6), 0, 2)+1)</f>
        <v/>
      </c>
      <c r="BS258" s="68" t="str">
        <f ca="1">INDEX({"","_","-","="},IF(OR($D258 &gt;= BT$6, $E258 &lt; BS$6), 0, 1)+IF(OR($F258 &gt;= BT$6, $G258 &lt; BS$6), 0, 2)+1)</f>
        <v/>
      </c>
      <c r="BT258" s="68" t="str">
        <f ca="1">INDEX({"","_","-","="},IF(OR($D258 &gt;= BU$6, $E258 &lt; BT$6), 0, 1)+IF(OR($F258 &gt;= BU$6, $G258 &lt; BT$6), 0, 2)+1)</f>
        <v/>
      </c>
      <c r="BU258" s="68" t="str">
        <f ca="1">INDEX({"","_","-","="},IF(OR($D258 &gt;= BV$6, $E258 &lt; BU$6), 0, 1)+IF(OR($F258 &gt;= BV$6, $G258 &lt; BU$6), 0, 2)+1)</f>
        <v/>
      </c>
      <c r="BV258" s="68" t="str">
        <f ca="1">INDEX({"","_","-","="},IF(OR($D258 &gt;= BW$6, $E258 &lt; BV$6), 0, 1)+IF(OR($F258 &gt;= BW$6, $G258 &lt; BV$6), 0, 2)+1)</f>
        <v/>
      </c>
      <c r="BW258" s="68" t="str">
        <f ca="1">INDEX({"","_","-","="},IF(OR($D258 &gt;= BX$6, $E258 &lt; BW$6), 0, 1)+IF(OR($F258 &gt;= BX$6, $G258 &lt; BW$6), 0, 2)+1)</f>
        <v/>
      </c>
      <c r="BX258" s="68" t="str">
        <f ca="1">INDEX({"","_","-","="},IF(OR($D258 &gt;= BY$6, $E258 &lt; BX$6), 0, 1)+IF(OR($F258 &gt;= BY$6, $G258 &lt; BX$6), 0, 2)+1)</f>
        <v/>
      </c>
      <c r="BY258" s="68" t="str">
        <f ca="1">INDEX({"","_","-","="},IF(OR($D258 &gt;= BZ$6, $E258 &lt; BY$6), 0, 1)+IF(OR($F258 &gt;= BZ$6, $G258 &lt; BY$6), 0, 2)+1)</f>
        <v/>
      </c>
      <c r="BZ258" s="68" t="str">
        <f ca="1">INDEX({"","_","-","="},IF(OR($D258 &gt;= CA$6, $E258 &lt; BZ$6), 0, 1)+IF(OR($F258 &gt;= CA$6, $G258 &lt; BZ$6), 0, 2)+1)</f>
        <v/>
      </c>
      <c r="CA258" s="68" t="str">
        <f ca="1">INDEX({"","_","-","="},IF(OR($D258 &gt;= CB$6, $E258 &lt; CA$6), 0, 1)+IF(OR($F258 &gt;= CB$6, $G258 &lt; CA$6), 0, 2)+1)</f>
        <v/>
      </c>
      <c r="CB258" s="68" t="str">
        <f ca="1">INDEX({"","_","-","="},IF(OR($D258 &gt;= CC$6, $E258 &lt; CB$6), 0, 1)+IF(OR($F258 &gt;= CC$6, $G258 &lt; CB$6), 0, 2)+1)</f>
        <v/>
      </c>
      <c r="CC258" s="68" t="str">
        <f ca="1">INDEX({"","_","-","="},IF(OR($D258 &gt;= CD$6, $E258 &lt; CC$6), 0, 1)+IF(OR($F258 &gt;= CD$6, $G258 &lt; CC$6), 0, 2)+1)</f>
        <v/>
      </c>
      <c r="CD258" s="68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IF('临-进度'!M254,'临-进度'!$A254,"")</f>
        <v/>
      </c>
      <c r="B259" s="8" t="str">
        <f ca="1">IF('临-进度'!M254,'临-进度'!$B254,"")</f>
        <v/>
      </c>
      <c r="C259" s="8" t="str">
        <f ca="1">IF('临-进度'!M254,'临-进度'!$E254,"")</f>
        <v/>
      </c>
      <c r="D259" s="40" t="str">
        <f ca="1">IF('临-进度'!$M254,'临-进度'!$I254,"")</f>
        <v/>
      </c>
      <c r="E259" s="40" t="str">
        <f ca="1">IF('临-进度'!$M254,'临-进度'!$AE254,"")</f>
        <v/>
      </c>
      <c r="F259" s="40" t="str">
        <f ca="1">IF('临-进度'!$M254,'临-进度'!$J254,"")</f>
        <v/>
      </c>
      <c r="G259" s="73" t="str">
        <f ca="1">IF('临-进度'!$M254,'临-进度'!$AF254,"")</f>
        <v/>
      </c>
      <c r="H259" s="68" t="str">
        <f ca="1">INDEX({"","_","-","="},IF(OR($D259 &gt;= I$6, $E259 &lt; H$6), 0, 1)+IF(OR($F259 &gt;= I$6, $G259 &lt; H$6), 0, 2)+1)</f>
        <v/>
      </c>
      <c r="I259" s="68" t="str">
        <f ca="1">INDEX({"","_","-","="},IF(OR($D259 &gt;= J$6, $E259 &lt; I$6), 0, 1)+IF(OR($F259 &gt;= J$6, $G259 &lt; I$6), 0, 2)+1)</f>
        <v/>
      </c>
      <c r="J259" s="68" t="str">
        <f ca="1">INDEX({"","_","-","="},IF(OR($D259 &gt;= K$6, $E259 &lt; J$6), 0, 1)+IF(OR($F259 &gt;= K$6, $G259 &lt; J$6), 0, 2)+1)</f>
        <v/>
      </c>
      <c r="K259" s="68" t="str">
        <f ca="1">INDEX({"","_","-","="},IF(OR($D259 &gt;= L$6, $E259 &lt; K$6), 0, 1)+IF(OR($F259 &gt;= L$6, $G259 &lt; K$6), 0, 2)+1)</f>
        <v/>
      </c>
      <c r="L259" s="68" t="str">
        <f ca="1">INDEX({"","_","-","="},IF(OR($D259 &gt;= M$6, $E259 &lt; L$6), 0, 1)+IF(OR($F259 &gt;= M$6, $G259 &lt; L$6), 0, 2)+1)</f>
        <v/>
      </c>
      <c r="M259" s="68" t="str">
        <f ca="1">INDEX({"","_","-","="},IF(OR($D259 &gt;= N$6, $E259 &lt; M$6), 0, 1)+IF(OR($F259 &gt;= N$6, $G259 &lt; M$6), 0, 2)+1)</f>
        <v/>
      </c>
      <c r="N259" s="68" t="str">
        <f ca="1">INDEX({"","_","-","="},IF(OR($D259 &gt;= O$6, $E259 &lt; N$6), 0, 1)+IF(OR($F259 &gt;= O$6, $G259 &lt; N$6), 0, 2)+1)</f>
        <v/>
      </c>
      <c r="O259" s="68" t="str">
        <f ca="1">INDEX({"","_","-","="},IF(OR($D259 &gt;= P$6, $E259 &lt; O$6), 0, 1)+IF(OR($F259 &gt;= P$6, $G259 &lt; O$6), 0, 2)+1)</f>
        <v/>
      </c>
      <c r="P259" s="68" t="str">
        <f ca="1">INDEX({"","_","-","="},IF(OR($D259 &gt;= Q$6, $E259 &lt; P$6), 0, 1)+IF(OR($F259 &gt;= Q$6, $G259 &lt; P$6), 0, 2)+1)</f>
        <v/>
      </c>
      <c r="Q259" s="68" t="str">
        <f ca="1">INDEX({"","_","-","="},IF(OR($D259 &gt;= R$6, $E259 &lt; Q$6), 0, 1)+IF(OR($F259 &gt;= R$6, $G259 &lt; Q$6), 0, 2)+1)</f>
        <v/>
      </c>
      <c r="R259" s="68" t="str">
        <f ca="1">INDEX({"","_","-","="},IF(OR($D259 &gt;= S$6, $E259 &lt; R$6), 0, 1)+IF(OR($F259 &gt;= S$6, $G259 &lt; R$6), 0, 2)+1)</f>
        <v/>
      </c>
      <c r="S259" s="68" t="str">
        <f ca="1">INDEX({"","_","-","="},IF(OR($D259 &gt;= T$6, $E259 &lt; S$6), 0, 1)+IF(OR($F259 &gt;= T$6, $G259 &lt; S$6), 0, 2)+1)</f>
        <v/>
      </c>
      <c r="T259" s="68" t="str">
        <f ca="1">INDEX({"","_","-","="},IF(OR($D259 &gt;= U$6, $E259 &lt; T$6), 0, 1)+IF(OR($F259 &gt;= U$6, $G259 &lt; T$6), 0, 2)+1)</f>
        <v/>
      </c>
      <c r="U259" s="68" t="str">
        <f ca="1">INDEX({"","_","-","="},IF(OR($D259 &gt;= V$6, $E259 &lt; U$6), 0, 1)+IF(OR($F259 &gt;= V$6, $G259 &lt; U$6), 0, 2)+1)</f>
        <v/>
      </c>
      <c r="V259" s="68" t="str">
        <f ca="1">INDEX({"","_","-","="},IF(OR($D259 &gt;= W$6, $E259 &lt; V$6), 0, 1)+IF(OR($F259 &gt;= W$6, $G259 &lt; V$6), 0, 2)+1)</f>
        <v/>
      </c>
      <c r="W259" s="68" t="str">
        <f ca="1">INDEX({"","_","-","="},IF(OR($D259 &gt;= X$6, $E259 &lt; W$6), 0, 1)+IF(OR($F259 &gt;= X$6, $G259 &lt; W$6), 0, 2)+1)</f>
        <v/>
      </c>
      <c r="X259" s="68" t="str">
        <f ca="1">INDEX({"","_","-","="},IF(OR($D259 &gt;= Y$6, $E259 &lt; X$6), 0, 1)+IF(OR($F259 &gt;= Y$6, $G259 &lt; X$6), 0, 2)+1)</f>
        <v/>
      </c>
      <c r="Y259" s="68" t="str">
        <f ca="1">INDEX({"","_","-","="},IF(OR($D259 &gt;= Z$6, $E259 &lt; Y$6), 0, 1)+IF(OR($F259 &gt;= Z$6, $G259 &lt; Y$6), 0, 2)+1)</f>
        <v/>
      </c>
      <c r="Z259" s="68" t="str">
        <f ca="1">INDEX({"","_","-","="},IF(OR($D259 &gt;= AA$6, $E259 &lt; Z$6), 0, 1)+IF(OR($F259 &gt;= AA$6, $G259 &lt; Z$6), 0, 2)+1)</f>
        <v/>
      </c>
      <c r="AA259" s="68" t="str">
        <f ca="1">INDEX({"","_","-","="},IF(OR($D259 &gt;= AB$6, $E259 &lt; AA$6), 0, 1)+IF(OR($F259 &gt;= AB$6, $G259 &lt; AA$6), 0, 2)+1)</f>
        <v/>
      </c>
      <c r="AB259" s="68" t="str">
        <f ca="1">INDEX({"","_","-","="},IF(OR($D259 &gt;= AC$6, $E259 &lt; AB$6), 0, 1)+IF(OR($F259 &gt;= AC$6, $G259 &lt; AB$6), 0, 2)+1)</f>
        <v/>
      </c>
      <c r="AC259" s="68" t="str">
        <f ca="1">INDEX({"","_","-","="},IF(OR($D259 &gt;= AD$6, $E259 &lt; AC$6), 0, 1)+IF(OR($F259 &gt;= AD$6, $G259 &lt; AC$6), 0, 2)+1)</f>
        <v/>
      </c>
      <c r="AD259" s="68" t="str">
        <f ca="1">INDEX({"","_","-","="},IF(OR($D259 &gt;= AE$6, $E259 &lt; AD$6), 0, 1)+IF(OR($F259 &gt;= AE$6, $G259 &lt; AD$6), 0, 2)+1)</f>
        <v/>
      </c>
      <c r="AE259" s="68" t="str">
        <f ca="1">INDEX({"","_","-","="},IF(OR($D259 &gt;= AF$6, $E259 &lt; AE$6), 0, 1)+IF(OR($F259 &gt;= AF$6, $G259 &lt; AE$6), 0, 2)+1)</f>
        <v/>
      </c>
      <c r="AF259" s="68" t="str">
        <f ca="1">INDEX({"","_","-","="},IF(OR($D259 &gt;= AG$6, $E259 &lt; AF$6), 0, 1)+IF(OR($F259 &gt;= AG$6, $G259 &lt; AF$6), 0, 2)+1)</f>
        <v/>
      </c>
      <c r="AG259" s="68" t="str">
        <f ca="1">INDEX({"","_","-","="},IF(OR($D259 &gt;= AH$6, $E259 &lt; AG$6), 0, 1)+IF(OR($F259 &gt;= AH$6, $G259 &lt; AG$6), 0, 2)+1)</f>
        <v/>
      </c>
      <c r="AH259" s="68" t="str">
        <f ca="1">INDEX({"","_","-","="},IF(OR($D259 &gt;= AI$6, $E259 &lt; AH$6), 0, 1)+IF(OR($F259 &gt;= AI$6, $G259 &lt; AH$6), 0, 2)+1)</f>
        <v/>
      </c>
      <c r="AI259" s="68" t="str">
        <f ca="1">INDEX({"","_","-","="},IF(OR($D259 &gt;= AJ$6, $E259 &lt; AI$6), 0, 1)+IF(OR($F259 &gt;= AJ$6, $G259 &lt; AI$6), 0, 2)+1)</f>
        <v/>
      </c>
      <c r="AJ259" s="68" t="str">
        <f ca="1">INDEX({"","_","-","="},IF(OR($D259 &gt;= AK$6, $E259 &lt; AJ$6), 0, 1)+IF(OR($F259 &gt;= AK$6, $G259 &lt; AJ$6), 0, 2)+1)</f>
        <v/>
      </c>
      <c r="AK259" s="68" t="str">
        <f ca="1">INDEX({"","_","-","="},IF(OR($D259 &gt;= AL$6, $E259 &lt; AK$6), 0, 1)+IF(OR($F259 &gt;= AL$6, $G259 &lt; AK$6), 0, 2)+1)</f>
        <v/>
      </c>
      <c r="AL259" s="68" t="str">
        <f ca="1">INDEX({"","_","-","="},IF(OR($D259 &gt;= AM$6, $E259 &lt; AL$6), 0, 1)+IF(OR($F259 &gt;= AM$6, $G259 &lt; AL$6), 0, 2)+1)</f>
        <v/>
      </c>
      <c r="AM259" s="68" t="str">
        <f ca="1">INDEX({"","_","-","="},IF(OR($D259 &gt;= AN$6, $E259 &lt; AM$6), 0, 1)+IF(OR($F259 &gt;= AN$6, $G259 &lt; AM$6), 0, 2)+1)</f>
        <v/>
      </c>
      <c r="AN259" s="68" t="str">
        <f ca="1">INDEX({"","_","-","="},IF(OR($D259 &gt;= AO$6, $E259 &lt; AN$6), 0, 1)+IF(OR($F259 &gt;= AO$6, $G259 &lt; AN$6), 0, 2)+1)</f>
        <v/>
      </c>
      <c r="AO259" s="68" t="str">
        <f ca="1">INDEX({"","_","-","="},IF(OR($D259 &gt;= AP$6, $E259 &lt; AO$6), 0, 1)+IF(OR($F259 &gt;= AP$6, $G259 &lt; AO$6), 0, 2)+1)</f>
        <v/>
      </c>
      <c r="AP259" s="68" t="str">
        <f ca="1">INDEX({"","_","-","="},IF(OR($D259 &gt;= AQ$6, $E259 &lt; AP$6), 0, 1)+IF(OR($F259 &gt;= AQ$6, $G259 &lt; AP$6), 0, 2)+1)</f>
        <v/>
      </c>
      <c r="AQ259" s="68" t="str">
        <f ca="1">INDEX({"","_","-","="},IF(OR($D259 &gt;= AR$6, $E259 &lt; AQ$6), 0, 1)+IF(OR($F259 &gt;= AR$6, $G259 &lt; AQ$6), 0, 2)+1)</f>
        <v/>
      </c>
      <c r="AR259" s="68" t="str">
        <f ca="1">INDEX({"","_","-","="},IF(OR($D259 &gt;= AS$6, $E259 &lt; AR$6), 0, 1)+IF(OR($F259 &gt;= AS$6, $G259 &lt; AR$6), 0, 2)+1)</f>
        <v/>
      </c>
      <c r="AS259" s="68" t="str">
        <f ca="1">INDEX({"","_","-","="},IF(OR($D259 &gt;= AT$6, $E259 &lt; AS$6), 0, 1)+IF(OR($F259 &gt;= AT$6, $G259 &lt; AS$6), 0, 2)+1)</f>
        <v/>
      </c>
      <c r="AT259" s="68" t="str">
        <f ca="1">INDEX({"","_","-","="},IF(OR($D259 &gt;= AU$6, $E259 &lt; AT$6), 0, 1)+IF(OR($F259 &gt;= AU$6, $G259 &lt; AT$6), 0, 2)+1)</f>
        <v/>
      </c>
      <c r="AU259" s="68" t="str">
        <f ca="1">INDEX({"","_","-","="},IF(OR($D259 &gt;= AV$6, $E259 &lt; AU$6), 0, 1)+IF(OR($F259 &gt;= AV$6, $G259 &lt; AU$6), 0, 2)+1)</f>
        <v/>
      </c>
      <c r="AV259" s="68" t="str">
        <f ca="1">INDEX({"","_","-","="},IF(OR($D259 &gt;= AW$6, $E259 &lt; AV$6), 0, 1)+IF(OR($F259 &gt;= AW$6, $G259 &lt; AV$6), 0, 2)+1)</f>
        <v/>
      </c>
      <c r="AW259" s="68" t="str">
        <f ca="1">INDEX({"","_","-","="},IF(OR($D259 &gt;= AX$6, $E259 &lt; AW$6), 0, 1)+IF(OR($F259 &gt;= AX$6, $G259 &lt; AW$6), 0, 2)+1)</f>
        <v/>
      </c>
      <c r="AX259" s="68" t="str">
        <f ca="1">INDEX({"","_","-","="},IF(OR($D259 &gt;= AY$6, $E259 &lt; AX$6), 0, 1)+IF(OR($F259 &gt;= AY$6, $G259 &lt; AX$6), 0, 2)+1)</f>
        <v/>
      </c>
      <c r="AY259" s="68" t="str">
        <f ca="1">INDEX({"","_","-","="},IF(OR($D259 &gt;= AZ$6, $E259 &lt; AY$6), 0, 1)+IF(OR($F259 &gt;= AZ$6, $G259 &lt; AY$6), 0, 2)+1)</f>
        <v/>
      </c>
      <c r="AZ259" s="68" t="str">
        <f ca="1">INDEX({"","_","-","="},IF(OR($D259 &gt;= BA$6, $E259 &lt; AZ$6), 0, 1)+IF(OR($F259 &gt;= BA$6, $G259 &lt; AZ$6), 0, 2)+1)</f>
        <v/>
      </c>
      <c r="BA259" s="68" t="str">
        <f ca="1">INDEX({"","_","-","="},IF(OR($D259 &gt;= BB$6, $E259 &lt; BA$6), 0, 1)+IF(OR($F259 &gt;= BB$6, $G259 &lt; BA$6), 0, 2)+1)</f>
        <v/>
      </c>
      <c r="BB259" s="68" t="str">
        <f ca="1">INDEX({"","_","-","="},IF(OR($D259 &gt;= BC$6, $E259 &lt; BB$6), 0, 1)+IF(OR($F259 &gt;= BC$6, $G259 &lt; BB$6), 0, 2)+1)</f>
        <v/>
      </c>
      <c r="BC259" s="68" t="str">
        <f ca="1">INDEX({"","_","-","="},IF(OR($D259 &gt;= BD$6, $E259 &lt; BC$6), 0, 1)+IF(OR($F259 &gt;= BD$6, $G259 &lt; BC$6), 0, 2)+1)</f>
        <v/>
      </c>
      <c r="BD259" s="68" t="str">
        <f ca="1">INDEX({"","_","-","="},IF(OR($D259 &gt;= BE$6, $E259 &lt; BD$6), 0, 1)+IF(OR($F259 &gt;= BE$6, $G259 &lt; BD$6), 0, 2)+1)</f>
        <v/>
      </c>
      <c r="BE259" s="68" t="str">
        <f ca="1">INDEX({"","_","-","="},IF(OR($D259 &gt;= BF$6, $E259 &lt; BE$6), 0, 1)+IF(OR($F259 &gt;= BF$6, $G259 &lt; BE$6), 0, 2)+1)</f>
        <v/>
      </c>
      <c r="BF259" s="68" t="str">
        <f ca="1">INDEX({"","_","-","="},IF(OR($D259 &gt;= BG$6, $E259 &lt; BF$6), 0, 1)+IF(OR($F259 &gt;= BG$6, $G259 &lt; BF$6), 0, 2)+1)</f>
        <v/>
      </c>
      <c r="BG259" s="68" t="str">
        <f ca="1">INDEX({"","_","-","="},IF(OR($D259 &gt;= BH$6, $E259 &lt; BG$6), 0, 1)+IF(OR($F259 &gt;= BH$6, $G259 &lt; BG$6), 0, 2)+1)</f>
        <v/>
      </c>
      <c r="BH259" s="68" t="str">
        <f ca="1">INDEX({"","_","-","="},IF(OR($D259 &gt;= BI$6, $E259 &lt; BH$6), 0, 1)+IF(OR($F259 &gt;= BI$6, $G259 &lt; BH$6), 0, 2)+1)</f>
        <v/>
      </c>
      <c r="BI259" s="68" t="str">
        <f ca="1">INDEX({"","_","-","="},IF(OR($D259 &gt;= BJ$6, $E259 &lt; BI$6), 0, 1)+IF(OR($F259 &gt;= BJ$6, $G259 &lt; BI$6), 0, 2)+1)</f>
        <v/>
      </c>
      <c r="BJ259" s="68" t="str">
        <f ca="1">INDEX({"","_","-","="},IF(OR($D259 &gt;= BK$6, $E259 &lt; BJ$6), 0, 1)+IF(OR($F259 &gt;= BK$6, $G259 &lt; BJ$6), 0, 2)+1)</f>
        <v/>
      </c>
      <c r="BK259" s="68" t="str">
        <f ca="1">INDEX({"","_","-","="},IF(OR($D259 &gt;= BL$6, $E259 &lt; BK$6), 0, 1)+IF(OR($F259 &gt;= BL$6, $G259 &lt; BK$6), 0, 2)+1)</f>
        <v/>
      </c>
      <c r="BL259" s="68" t="str">
        <f ca="1">INDEX({"","_","-","="},IF(OR($D259 &gt;= BM$6, $E259 &lt; BL$6), 0, 1)+IF(OR($F259 &gt;= BM$6, $G259 &lt; BL$6), 0, 2)+1)</f>
        <v/>
      </c>
      <c r="BM259" s="68" t="str">
        <f ca="1">INDEX({"","_","-","="},IF(OR($D259 &gt;= BN$6, $E259 &lt; BM$6), 0, 1)+IF(OR($F259 &gt;= BN$6, $G259 &lt; BM$6), 0, 2)+1)</f>
        <v/>
      </c>
      <c r="BN259" s="68" t="str">
        <f ca="1">INDEX({"","_","-","="},IF(OR($D259 &gt;= BO$6, $E259 &lt; BN$6), 0, 1)+IF(OR($F259 &gt;= BO$6, $G259 &lt; BN$6), 0, 2)+1)</f>
        <v/>
      </c>
      <c r="BO259" s="68" t="str">
        <f ca="1">INDEX({"","_","-","="},IF(OR($D259 &gt;= BP$6, $E259 &lt; BO$6), 0, 1)+IF(OR($F259 &gt;= BP$6, $G259 &lt; BO$6), 0, 2)+1)</f>
        <v/>
      </c>
      <c r="BP259" s="68" t="str">
        <f ca="1">INDEX({"","_","-","="},IF(OR($D259 &gt;= BQ$6, $E259 &lt; BP$6), 0, 1)+IF(OR($F259 &gt;= BQ$6, $G259 &lt; BP$6), 0, 2)+1)</f>
        <v/>
      </c>
      <c r="BQ259" s="68" t="str">
        <f ca="1">INDEX({"","_","-","="},IF(OR($D259 &gt;= BR$6, $E259 &lt; BQ$6), 0, 1)+IF(OR($F259 &gt;= BR$6, $G259 &lt; BQ$6), 0, 2)+1)</f>
        <v/>
      </c>
      <c r="BR259" s="68" t="str">
        <f ca="1">INDEX({"","_","-","="},IF(OR($D259 &gt;= BS$6, $E259 &lt; BR$6), 0, 1)+IF(OR($F259 &gt;= BS$6, $G259 &lt; BR$6), 0, 2)+1)</f>
        <v/>
      </c>
      <c r="BS259" s="68" t="str">
        <f ca="1">INDEX({"","_","-","="},IF(OR($D259 &gt;= BT$6, $E259 &lt; BS$6), 0, 1)+IF(OR($F259 &gt;= BT$6, $G259 &lt; BS$6), 0, 2)+1)</f>
        <v/>
      </c>
      <c r="BT259" s="68" t="str">
        <f ca="1">INDEX({"","_","-","="},IF(OR($D259 &gt;= BU$6, $E259 &lt; BT$6), 0, 1)+IF(OR($F259 &gt;= BU$6, $G259 &lt; BT$6), 0, 2)+1)</f>
        <v/>
      </c>
      <c r="BU259" s="68" t="str">
        <f ca="1">INDEX({"","_","-","="},IF(OR($D259 &gt;= BV$6, $E259 &lt; BU$6), 0, 1)+IF(OR($F259 &gt;= BV$6, $G259 &lt; BU$6), 0, 2)+1)</f>
        <v/>
      </c>
      <c r="BV259" s="68" t="str">
        <f ca="1">INDEX({"","_","-","="},IF(OR($D259 &gt;= BW$6, $E259 &lt; BV$6), 0, 1)+IF(OR($F259 &gt;= BW$6, $G259 &lt; BV$6), 0, 2)+1)</f>
        <v/>
      </c>
      <c r="BW259" s="68" t="str">
        <f ca="1">INDEX({"","_","-","="},IF(OR($D259 &gt;= BX$6, $E259 &lt; BW$6), 0, 1)+IF(OR($F259 &gt;= BX$6, $G259 &lt; BW$6), 0, 2)+1)</f>
        <v/>
      </c>
      <c r="BX259" s="68" t="str">
        <f ca="1">INDEX({"","_","-","="},IF(OR($D259 &gt;= BY$6, $E259 &lt; BX$6), 0, 1)+IF(OR($F259 &gt;= BY$6, $G259 &lt; BX$6), 0, 2)+1)</f>
        <v/>
      </c>
      <c r="BY259" s="68" t="str">
        <f ca="1">INDEX({"","_","-","="},IF(OR($D259 &gt;= BZ$6, $E259 &lt; BY$6), 0, 1)+IF(OR($F259 &gt;= BZ$6, $G259 &lt; BY$6), 0, 2)+1)</f>
        <v/>
      </c>
      <c r="BZ259" s="68" t="str">
        <f ca="1">INDEX({"","_","-","="},IF(OR($D259 &gt;= CA$6, $E259 &lt; BZ$6), 0, 1)+IF(OR($F259 &gt;= CA$6, $G259 &lt; BZ$6), 0, 2)+1)</f>
        <v/>
      </c>
      <c r="CA259" s="68" t="str">
        <f ca="1">INDEX({"","_","-","="},IF(OR($D259 &gt;= CB$6, $E259 &lt; CA$6), 0, 1)+IF(OR($F259 &gt;= CB$6, $G259 &lt; CA$6), 0, 2)+1)</f>
        <v/>
      </c>
      <c r="CB259" s="68" t="str">
        <f ca="1">INDEX({"","_","-","="},IF(OR($D259 &gt;= CC$6, $E259 &lt; CB$6), 0, 1)+IF(OR($F259 &gt;= CC$6, $G259 &lt; CB$6), 0, 2)+1)</f>
        <v/>
      </c>
      <c r="CC259" s="68" t="str">
        <f ca="1">INDEX({"","_","-","="},IF(OR($D259 &gt;= CD$6, $E259 &lt; CC$6), 0, 1)+IF(OR($F259 &gt;= CD$6, $G259 &lt; CC$6), 0, 2)+1)</f>
        <v/>
      </c>
      <c r="CD259" s="68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IF('临-进度'!M255,'临-进度'!$A255,"")</f>
        <v/>
      </c>
      <c r="B260" s="8" t="str">
        <f ca="1">IF('临-进度'!M255,'临-进度'!$B255,"")</f>
        <v/>
      </c>
      <c r="C260" s="8" t="str">
        <f ca="1">IF('临-进度'!M255,'临-进度'!$E255,"")</f>
        <v/>
      </c>
      <c r="D260" s="40" t="str">
        <f ca="1">IF('临-进度'!$M255,'临-进度'!$I255,"")</f>
        <v/>
      </c>
      <c r="E260" s="40" t="str">
        <f ca="1">IF('临-进度'!$M255,'临-进度'!$AE255,"")</f>
        <v/>
      </c>
      <c r="F260" s="40" t="str">
        <f ca="1">IF('临-进度'!$M255,'临-进度'!$J255,"")</f>
        <v/>
      </c>
      <c r="G260" s="73" t="str">
        <f ca="1">IF('临-进度'!$M255,'临-进度'!$AF255,"")</f>
        <v/>
      </c>
      <c r="H260" s="68" t="str">
        <f ca="1">INDEX({"","_","-","="},IF(OR($D260 &gt;= I$6, $E260 &lt; H$6), 0, 1)+IF(OR($F260 &gt;= I$6, $G260 &lt; H$6), 0, 2)+1)</f>
        <v/>
      </c>
      <c r="I260" s="68" t="str">
        <f ca="1">INDEX({"","_","-","="},IF(OR($D260 &gt;= J$6, $E260 &lt; I$6), 0, 1)+IF(OR($F260 &gt;= J$6, $G260 &lt; I$6), 0, 2)+1)</f>
        <v/>
      </c>
      <c r="J260" s="68" t="str">
        <f ca="1">INDEX({"","_","-","="},IF(OR($D260 &gt;= K$6, $E260 &lt; J$6), 0, 1)+IF(OR($F260 &gt;= K$6, $G260 &lt; J$6), 0, 2)+1)</f>
        <v/>
      </c>
      <c r="K260" s="68" t="str">
        <f ca="1">INDEX({"","_","-","="},IF(OR($D260 &gt;= L$6, $E260 &lt; K$6), 0, 1)+IF(OR($F260 &gt;= L$6, $G260 &lt; K$6), 0, 2)+1)</f>
        <v/>
      </c>
      <c r="L260" s="68" t="str">
        <f ca="1">INDEX({"","_","-","="},IF(OR($D260 &gt;= M$6, $E260 &lt; L$6), 0, 1)+IF(OR($F260 &gt;= M$6, $G260 &lt; L$6), 0, 2)+1)</f>
        <v/>
      </c>
      <c r="M260" s="68" t="str">
        <f ca="1">INDEX({"","_","-","="},IF(OR($D260 &gt;= N$6, $E260 &lt; M$6), 0, 1)+IF(OR($F260 &gt;= N$6, $G260 &lt; M$6), 0, 2)+1)</f>
        <v/>
      </c>
      <c r="N260" s="68" t="str">
        <f ca="1">INDEX({"","_","-","="},IF(OR($D260 &gt;= O$6, $E260 &lt; N$6), 0, 1)+IF(OR($F260 &gt;= O$6, $G260 &lt; N$6), 0, 2)+1)</f>
        <v/>
      </c>
      <c r="O260" s="68" t="str">
        <f ca="1">INDEX({"","_","-","="},IF(OR($D260 &gt;= P$6, $E260 &lt; O$6), 0, 1)+IF(OR($F260 &gt;= P$6, $G260 &lt; O$6), 0, 2)+1)</f>
        <v/>
      </c>
      <c r="P260" s="68" t="str">
        <f ca="1">INDEX({"","_","-","="},IF(OR($D260 &gt;= Q$6, $E260 &lt; P$6), 0, 1)+IF(OR($F260 &gt;= Q$6, $G260 &lt; P$6), 0, 2)+1)</f>
        <v/>
      </c>
      <c r="Q260" s="68" t="str">
        <f ca="1">INDEX({"","_","-","="},IF(OR($D260 &gt;= R$6, $E260 &lt; Q$6), 0, 1)+IF(OR($F260 &gt;= R$6, $G260 &lt; Q$6), 0, 2)+1)</f>
        <v/>
      </c>
      <c r="R260" s="68" t="str">
        <f ca="1">INDEX({"","_","-","="},IF(OR($D260 &gt;= S$6, $E260 &lt; R$6), 0, 1)+IF(OR($F260 &gt;= S$6, $G260 &lt; R$6), 0, 2)+1)</f>
        <v/>
      </c>
      <c r="S260" s="68" t="str">
        <f ca="1">INDEX({"","_","-","="},IF(OR($D260 &gt;= T$6, $E260 &lt; S$6), 0, 1)+IF(OR($F260 &gt;= T$6, $G260 &lt; S$6), 0, 2)+1)</f>
        <v/>
      </c>
      <c r="T260" s="68" t="str">
        <f ca="1">INDEX({"","_","-","="},IF(OR($D260 &gt;= U$6, $E260 &lt; T$6), 0, 1)+IF(OR($F260 &gt;= U$6, $G260 &lt; T$6), 0, 2)+1)</f>
        <v/>
      </c>
      <c r="U260" s="68" t="str">
        <f ca="1">INDEX({"","_","-","="},IF(OR($D260 &gt;= V$6, $E260 &lt; U$6), 0, 1)+IF(OR($F260 &gt;= V$6, $G260 &lt; U$6), 0, 2)+1)</f>
        <v/>
      </c>
      <c r="V260" s="68" t="str">
        <f ca="1">INDEX({"","_","-","="},IF(OR($D260 &gt;= W$6, $E260 &lt; V$6), 0, 1)+IF(OR($F260 &gt;= W$6, $G260 &lt; V$6), 0, 2)+1)</f>
        <v/>
      </c>
      <c r="W260" s="68" t="str">
        <f ca="1">INDEX({"","_","-","="},IF(OR($D260 &gt;= X$6, $E260 &lt; W$6), 0, 1)+IF(OR($F260 &gt;= X$6, $G260 &lt; W$6), 0, 2)+1)</f>
        <v/>
      </c>
      <c r="X260" s="68" t="str">
        <f ca="1">INDEX({"","_","-","="},IF(OR($D260 &gt;= Y$6, $E260 &lt; X$6), 0, 1)+IF(OR($F260 &gt;= Y$6, $G260 &lt; X$6), 0, 2)+1)</f>
        <v/>
      </c>
      <c r="Y260" s="68" t="str">
        <f ca="1">INDEX({"","_","-","="},IF(OR($D260 &gt;= Z$6, $E260 &lt; Y$6), 0, 1)+IF(OR($F260 &gt;= Z$6, $G260 &lt; Y$6), 0, 2)+1)</f>
        <v/>
      </c>
      <c r="Z260" s="68" t="str">
        <f ca="1">INDEX({"","_","-","="},IF(OR($D260 &gt;= AA$6, $E260 &lt; Z$6), 0, 1)+IF(OR($F260 &gt;= AA$6, $G260 &lt; Z$6), 0, 2)+1)</f>
        <v/>
      </c>
      <c r="AA260" s="68" t="str">
        <f ca="1">INDEX({"","_","-","="},IF(OR($D260 &gt;= AB$6, $E260 &lt; AA$6), 0, 1)+IF(OR($F260 &gt;= AB$6, $G260 &lt; AA$6), 0, 2)+1)</f>
        <v/>
      </c>
      <c r="AB260" s="68" t="str">
        <f ca="1">INDEX({"","_","-","="},IF(OR($D260 &gt;= AC$6, $E260 &lt; AB$6), 0, 1)+IF(OR($F260 &gt;= AC$6, $G260 &lt; AB$6), 0, 2)+1)</f>
        <v/>
      </c>
      <c r="AC260" s="68" t="str">
        <f ca="1">INDEX({"","_","-","="},IF(OR($D260 &gt;= AD$6, $E260 &lt; AC$6), 0, 1)+IF(OR($F260 &gt;= AD$6, $G260 &lt; AC$6), 0, 2)+1)</f>
        <v/>
      </c>
      <c r="AD260" s="68" t="str">
        <f ca="1">INDEX({"","_","-","="},IF(OR($D260 &gt;= AE$6, $E260 &lt; AD$6), 0, 1)+IF(OR($F260 &gt;= AE$6, $G260 &lt; AD$6), 0, 2)+1)</f>
        <v/>
      </c>
      <c r="AE260" s="68" t="str">
        <f ca="1">INDEX({"","_","-","="},IF(OR($D260 &gt;= AF$6, $E260 &lt; AE$6), 0, 1)+IF(OR($F260 &gt;= AF$6, $G260 &lt; AE$6), 0, 2)+1)</f>
        <v/>
      </c>
      <c r="AF260" s="68" t="str">
        <f ca="1">INDEX({"","_","-","="},IF(OR($D260 &gt;= AG$6, $E260 &lt; AF$6), 0, 1)+IF(OR($F260 &gt;= AG$6, $G260 &lt; AF$6), 0, 2)+1)</f>
        <v/>
      </c>
      <c r="AG260" s="68" t="str">
        <f ca="1">INDEX({"","_","-","="},IF(OR($D260 &gt;= AH$6, $E260 &lt; AG$6), 0, 1)+IF(OR($F260 &gt;= AH$6, $G260 &lt; AG$6), 0, 2)+1)</f>
        <v/>
      </c>
      <c r="AH260" s="68" t="str">
        <f ca="1">INDEX({"","_","-","="},IF(OR($D260 &gt;= AI$6, $E260 &lt; AH$6), 0, 1)+IF(OR($F260 &gt;= AI$6, $G260 &lt; AH$6), 0, 2)+1)</f>
        <v/>
      </c>
      <c r="AI260" s="68" t="str">
        <f ca="1">INDEX({"","_","-","="},IF(OR($D260 &gt;= AJ$6, $E260 &lt; AI$6), 0, 1)+IF(OR($F260 &gt;= AJ$6, $G260 &lt; AI$6), 0, 2)+1)</f>
        <v/>
      </c>
      <c r="AJ260" s="68" t="str">
        <f ca="1">INDEX({"","_","-","="},IF(OR($D260 &gt;= AK$6, $E260 &lt; AJ$6), 0, 1)+IF(OR($F260 &gt;= AK$6, $G260 &lt; AJ$6), 0, 2)+1)</f>
        <v/>
      </c>
      <c r="AK260" s="68" t="str">
        <f ca="1">INDEX({"","_","-","="},IF(OR($D260 &gt;= AL$6, $E260 &lt; AK$6), 0, 1)+IF(OR($F260 &gt;= AL$6, $G260 &lt; AK$6), 0, 2)+1)</f>
        <v/>
      </c>
      <c r="AL260" s="68" t="str">
        <f ca="1">INDEX({"","_","-","="},IF(OR($D260 &gt;= AM$6, $E260 &lt; AL$6), 0, 1)+IF(OR($F260 &gt;= AM$6, $G260 &lt; AL$6), 0, 2)+1)</f>
        <v/>
      </c>
      <c r="AM260" s="68" t="str">
        <f ca="1">INDEX({"","_","-","="},IF(OR($D260 &gt;= AN$6, $E260 &lt; AM$6), 0, 1)+IF(OR($F260 &gt;= AN$6, $G260 &lt; AM$6), 0, 2)+1)</f>
        <v/>
      </c>
      <c r="AN260" s="68" t="str">
        <f ca="1">INDEX({"","_","-","="},IF(OR($D260 &gt;= AO$6, $E260 &lt; AN$6), 0, 1)+IF(OR($F260 &gt;= AO$6, $G260 &lt; AN$6), 0, 2)+1)</f>
        <v/>
      </c>
      <c r="AO260" s="68" t="str">
        <f ca="1">INDEX({"","_","-","="},IF(OR($D260 &gt;= AP$6, $E260 &lt; AO$6), 0, 1)+IF(OR($F260 &gt;= AP$6, $G260 &lt; AO$6), 0, 2)+1)</f>
        <v/>
      </c>
      <c r="AP260" s="68" t="str">
        <f ca="1">INDEX({"","_","-","="},IF(OR($D260 &gt;= AQ$6, $E260 &lt; AP$6), 0, 1)+IF(OR($F260 &gt;= AQ$6, $G260 &lt; AP$6), 0, 2)+1)</f>
        <v/>
      </c>
      <c r="AQ260" s="68" t="str">
        <f ca="1">INDEX({"","_","-","="},IF(OR($D260 &gt;= AR$6, $E260 &lt; AQ$6), 0, 1)+IF(OR($F260 &gt;= AR$6, $G260 &lt; AQ$6), 0, 2)+1)</f>
        <v/>
      </c>
      <c r="AR260" s="68" t="str">
        <f ca="1">INDEX({"","_","-","="},IF(OR($D260 &gt;= AS$6, $E260 &lt; AR$6), 0, 1)+IF(OR($F260 &gt;= AS$6, $G260 &lt; AR$6), 0, 2)+1)</f>
        <v/>
      </c>
      <c r="AS260" s="68" t="str">
        <f ca="1">INDEX({"","_","-","="},IF(OR($D260 &gt;= AT$6, $E260 &lt; AS$6), 0, 1)+IF(OR($F260 &gt;= AT$6, $G260 &lt; AS$6), 0, 2)+1)</f>
        <v/>
      </c>
      <c r="AT260" s="68" t="str">
        <f ca="1">INDEX({"","_","-","="},IF(OR($D260 &gt;= AU$6, $E260 &lt; AT$6), 0, 1)+IF(OR($F260 &gt;= AU$6, $G260 &lt; AT$6), 0, 2)+1)</f>
        <v/>
      </c>
      <c r="AU260" s="68" t="str">
        <f ca="1">INDEX({"","_","-","="},IF(OR($D260 &gt;= AV$6, $E260 &lt; AU$6), 0, 1)+IF(OR($F260 &gt;= AV$6, $G260 &lt; AU$6), 0, 2)+1)</f>
        <v/>
      </c>
      <c r="AV260" s="68" t="str">
        <f ca="1">INDEX({"","_","-","="},IF(OR($D260 &gt;= AW$6, $E260 &lt; AV$6), 0, 1)+IF(OR($F260 &gt;= AW$6, $G260 &lt; AV$6), 0, 2)+1)</f>
        <v/>
      </c>
      <c r="AW260" s="68" t="str">
        <f ca="1">INDEX({"","_","-","="},IF(OR($D260 &gt;= AX$6, $E260 &lt; AW$6), 0, 1)+IF(OR($F260 &gt;= AX$6, $G260 &lt; AW$6), 0, 2)+1)</f>
        <v/>
      </c>
      <c r="AX260" s="68" t="str">
        <f ca="1">INDEX({"","_","-","="},IF(OR($D260 &gt;= AY$6, $E260 &lt; AX$6), 0, 1)+IF(OR($F260 &gt;= AY$6, $G260 &lt; AX$6), 0, 2)+1)</f>
        <v/>
      </c>
      <c r="AY260" s="68" t="str">
        <f ca="1">INDEX({"","_","-","="},IF(OR($D260 &gt;= AZ$6, $E260 &lt; AY$6), 0, 1)+IF(OR($F260 &gt;= AZ$6, $G260 &lt; AY$6), 0, 2)+1)</f>
        <v/>
      </c>
      <c r="AZ260" s="68" t="str">
        <f ca="1">INDEX({"","_","-","="},IF(OR($D260 &gt;= BA$6, $E260 &lt; AZ$6), 0, 1)+IF(OR($F260 &gt;= BA$6, $G260 &lt; AZ$6), 0, 2)+1)</f>
        <v/>
      </c>
      <c r="BA260" s="68" t="str">
        <f ca="1">INDEX({"","_","-","="},IF(OR($D260 &gt;= BB$6, $E260 &lt; BA$6), 0, 1)+IF(OR($F260 &gt;= BB$6, $G260 &lt; BA$6), 0, 2)+1)</f>
        <v/>
      </c>
      <c r="BB260" s="68" t="str">
        <f ca="1">INDEX({"","_","-","="},IF(OR($D260 &gt;= BC$6, $E260 &lt; BB$6), 0, 1)+IF(OR($F260 &gt;= BC$6, $G260 &lt; BB$6), 0, 2)+1)</f>
        <v/>
      </c>
      <c r="BC260" s="68" t="str">
        <f ca="1">INDEX({"","_","-","="},IF(OR($D260 &gt;= BD$6, $E260 &lt; BC$6), 0, 1)+IF(OR($F260 &gt;= BD$6, $G260 &lt; BC$6), 0, 2)+1)</f>
        <v/>
      </c>
      <c r="BD260" s="68" t="str">
        <f ca="1">INDEX({"","_","-","="},IF(OR($D260 &gt;= BE$6, $E260 &lt; BD$6), 0, 1)+IF(OR($F260 &gt;= BE$6, $G260 &lt; BD$6), 0, 2)+1)</f>
        <v/>
      </c>
      <c r="BE260" s="68" t="str">
        <f ca="1">INDEX({"","_","-","="},IF(OR($D260 &gt;= BF$6, $E260 &lt; BE$6), 0, 1)+IF(OR($F260 &gt;= BF$6, $G260 &lt; BE$6), 0, 2)+1)</f>
        <v/>
      </c>
      <c r="BF260" s="68" t="str">
        <f ca="1">INDEX({"","_","-","="},IF(OR($D260 &gt;= BG$6, $E260 &lt; BF$6), 0, 1)+IF(OR($F260 &gt;= BG$6, $G260 &lt; BF$6), 0, 2)+1)</f>
        <v/>
      </c>
      <c r="BG260" s="68" t="str">
        <f ca="1">INDEX({"","_","-","="},IF(OR($D260 &gt;= BH$6, $E260 &lt; BG$6), 0, 1)+IF(OR($F260 &gt;= BH$6, $G260 &lt; BG$6), 0, 2)+1)</f>
        <v/>
      </c>
      <c r="BH260" s="68" t="str">
        <f ca="1">INDEX({"","_","-","="},IF(OR($D260 &gt;= BI$6, $E260 &lt; BH$6), 0, 1)+IF(OR($F260 &gt;= BI$6, $G260 &lt; BH$6), 0, 2)+1)</f>
        <v/>
      </c>
      <c r="BI260" s="68" t="str">
        <f ca="1">INDEX({"","_","-","="},IF(OR($D260 &gt;= BJ$6, $E260 &lt; BI$6), 0, 1)+IF(OR($F260 &gt;= BJ$6, $G260 &lt; BI$6), 0, 2)+1)</f>
        <v/>
      </c>
      <c r="BJ260" s="68" t="str">
        <f ca="1">INDEX({"","_","-","="},IF(OR($D260 &gt;= BK$6, $E260 &lt; BJ$6), 0, 1)+IF(OR($F260 &gt;= BK$6, $G260 &lt; BJ$6), 0, 2)+1)</f>
        <v/>
      </c>
      <c r="BK260" s="68" t="str">
        <f ca="1">INDEX({"","_","-","="},IF(OR($D260 &gt;= BL$6, $E260 &lt; BK$6), 0, 1)+IF(OR($F260 &gt;= BL$6, $G260 &lt; BK$6), 0, 2)+1)</f>
        <v/>
      </c>
      <c r="BL260" s="68" t="str">
        <f ca="1">INDEX({"","_","-","="},IF(OR($D260 &gt;= BM$6, $E260 &lt; BL$6), 0, 1)+IF(OR($F260 &gt;= BM$6, $G260 &lt; BL$6), 0, 2)+1)</f>
        <v/>
      </c>
      <c r="BM260" s="68" t="str">
        <f ca="1">INDEX({"","_","-","="},IF(OR($D260 &gt;= BN$6, $E260 &lt; BM$6), 0, 1)+IF(OR($F260 &gt;= BN$6, $G260 &lt; BM$6), 0, 2)+1)</f>
        <v/>
      </c>
      <c r="BN260" s="68" t="str">
        <f ca="1">INDEX({"","_","-","="},IF(OR($D260 &gt;= BO$6, $E260 &lt; BN$6), 0, 1)+IF(OR($F260 &gt;= BO$6, $G260 &lt; BN$6), 0, 2)+1)</f>
        <v/>
      </c>
      <c r="BO260" s="68" t="str">
        <f ca="1">INDEX({"","_","-","="},IF(OR($D260 &gt;= BP$6, $E260 &lt; BO$6), 0, 1)+IF(OR($F260 &gt;= BP$6, $G260 &lt; BO$6), 0, 2)+1)</f>
        <v/>
      </c>
      <c r="BP260" s="68" t="str">
        <f ca="1">INDEX({"","_","-","="},IF(OR($D260 &gt;= BQ$6, $E260 &lt; BP$6), 0, 1)+IF(OR($F260 &gt;= BQ$6, $G260 &lt; BP$6), 0, 2)+1)</f>
        <v/>
      </c>
      <c r="BQ260" s="68" t="str">
        <f ca="1">INDEX({"","_","-","="},IF(OR($D260 &gt;= BR$6, $E260 &lt; BQ$6), 0, 1)+IF(OR($F260 &gt;= BR$6, $G260 &lt; BQ$6), 0, 2)+1)</f>
        <v/>
      </c>
      <c r="BR260" s="68" t="str">
        <f ca="1">INDEX({"","_","-","="},IF(OR($D260 &gt;= BS$6, $E260 &lt; BR$6), 0, 1)+IF(OR($F260 &gt;= BS$6, $G260 &lt; BR$6), 0, 2)+1)</f>
        <v/>
      </c>
      <c r="BS260" s="68" t="str">
        <f ca="1">INDEX({"","_","-","="},IF(OR($D260 &gt;= BT$6, $E260 &lt; BS$6), 0, 1)+IF(OR($F260 &gt;= BT$6, $G260 &lt; BS$6), 0, 2)+1)</f>
        <v/>
      </c>
      <c r="BT260" s="68" t="str">
        <f ca="1">INDEX({"","_","-","="},IF(OR($D260 &gt;= BU$6, $E260 &lt; BT$6), 0, 1)+IF(OR($F260 &gt;= BU$6, $G260 &lt; BT$6), 0, 2)+1)</f>
        <v/>
      </c>
      <c r="BU260" s="68" t="str">
        <f ca="1">INDEX({"","_","-","="},IF(OR($D260 &gt;= BV$6, $E260 &lt; BU$6), 0, 1)+IF(OR($F260 &gt;= BV$6, $G260 &lt; BU$6), 0, 2)+1)</f>
        <v/>
      </c>
      <c r="BV260" s="68" t="str">
        <f ca="1">INDEX({"","_","-","="},IF(OR($D260 &gt;= BW$6, $E260 &lt; BV$6), 0, 1)+IF(OR($F260 &gt;= BW$6, $G260 &lt; BV$6), 0, 2)+1)</f>
        <v/>
      </c>
      <c r="BW260" s="68" t="str">
        <f ca="1">INDEX({"","_","-","="},IF(OR($D260 &gt;= BX$6, $E260 &lt; BW$6), 0, 1)+IF(OR($F260 &gt;= BX$6, $G260 &lt; BW$6), 0, 2)+1)</f>
        <v/>
      </c>
      <c r="BX260" s="68" t="str">
        <f ca="1">INDEX({"","_","-","="},IF(OR($D260 &gt;= BY$6, $E260 &lt; BX$6), 0, 1)+IF(OR($F260 &gt;= BY$6, $G260 &lt; BX$6), 0, 2)+1)</f>
        <v/>
      </c>
      <c r="BY260" s="68" t="str">
        <f ca="1">INDEX({"","_","-","="},IF(OR($D260 &gt;= BZ$6, $E260 &lt; BY$6), 0, 1)+IF(OR($F260 &gt;= BZ$6, $G260 &lt; BY$6), 0, 2)+1)</f>
        <v/>
      </c>
      <c r="BZ260" s="68" t="str">
        <f ca="1">INDEX({"","_","-","="},IF(OR($D260 &gt;= CA$6, $E260 &lt; BZ$6), 0, 1)+IF(OR($F260 &gt;= CA$6, $G260 &lt; BZ$6), 0, 2)+1)</f>
        <v/>
      </c>
      <c r="CA260" s="68" t="str">
        <f ca="1">INDEX({"","_","-","="},IF(OR($D260 &gt;= CB$6, $E260 &lt; CA$6), 0, 1)+IF(OR($F260 &gt;= CB$6, $G260 &lt; CA$6), 0, 2)+1)</f>
        <v/>
      </c>
      <c r="CB260" s="68" t="str">
        <f ca="1">INDEX({"","_","-","="},IF(OR($D260 &gt;= CC$6, $E260 &lt; CB$6), 0, 1)+IF(OR($F260 &gt;= CC$6, $G260 &lt; CB$6), 0, 2)+1)</f>
        <v/>
      </c>
      <c r="CC260" s="68" t="str">
        <f ca="1">INDEX({"","_","-","="},IF(OR($D260 &gt;= CD$6, $E260 &lt; CC$6), 0, 1)+IF(OR($F260 &gt;= CD$6, $G260 &lt; CC$6), 0, 2)+1)</f>
        <v/>
      </c>
      <c r="CD260" s="68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IF('临-进度'!M256,'临-进度'!$A256,"")</f>
        <v/>
      </c>
      <c r="B261" s="8" t="str">
        <f ca="1">IF('临-进度'!M256,'临-进度'!$B256,"")</f>
        <v/>
      </c>
      <c r="C261" s="8" t="str">
        <f ca="1">IF('临-进度'!M256,'临-进度'!$E256,"")</f>
        <v/>
      </c>
      <c r="D261" s="40" t="str">
        <f ca="1">IF('临-进度'!$M256,'临-进度'!$I256,"")</f>
        <v/>
      </c>
      <c r="E261" s="40" t="str">
        <f ca="1">IF('临-进度'!$M256,'临-进度'!$AE256,"")</f>
        <v/>
      </c>
      <c r="F261" s="40" t="str">
        <f ca="1">IF('临-进度'!$M256,'临-进度'!$J256,"")</f>
        <v/>
      </c>
      <c r="G261" s="73" t="str">
        <f ca="1">IF('临-进度'!$M256,'临-进度'!$AF256,"")</f>
        <v/>
      </c>
      <c r="H261" s="68" t="str">
        <f ca="1">INDEX({"","_","-","="},IF(OR($D261 &gt;= I$6, $E261 &lt; H$6), 0, 1)+IF(OR($F261 &gt;= I$6, $G261 &lt; H$6), 0, 2)+1)</f>
        <v/>
      </c>
      <c r="I261" s="68" t="str">
        <f ca="1">INDEX({"","_","-","="},IF(OR($D261 &gt;= J$6, $E261 &lt; I$6), 0, 1)+IF(OR($F261 &gt;= J$6, $G261 &lt; I$6), 0, 2)+1)</f>
        <v/>
      </c>
      <c r="J261" s="68" t="str">
        <f ca="1">INDEX({"","_","-","="},IF(OR($D261 &gt;= K$6, $E261 &lt; J$6), 0, 1)+IF(OR($F261 &gt;= K$6, $G261 &lt; J$6), 0, 2)+1)</f>
        <v/>
      </c>
      <c r="K261" s="68" t="str">
        <f ca="1">INDEX({"","_","-","="},IF(OR($D261 &gt;= L$6, $E261 &lt; K$6), 0, 1)+IF(OR($F261 &gt;= L$6, $G261 &lt; K$6), 0, 2)+1)</f>
        <v/>
      </c>
      <c r="L261" s="68" t="str">
        <f ca="1">INDEX({"","_","-","="},IF(OR($D261 &gt;= M$6, $E261 &lt; L$6), 0, 1)+IF(OR($F261 &gt;= M$6, $G261 &lt; L$6), 0, 2)+1)</f>
        <v/>
      </c>
      <c r="M261" s="68" t="str">
        <f ca="1">INDEX({"","_","-","="},IF(OR($D261 &gt;= N$6, $E261 &lt; M$6), 0, 1)+IF(OR($F261 &gt;= N$6, $G261 &lt; M$6), 0, 2)+1)</f>
        <v/>
      </c>
      <c r="N261" s="68" t="str">
        <f ca="1">INDEX({"","_","-","="},IF(OR($D261 &gt;= O$6, $E261 &lt; N$6), 0, 1)+IF(OR($F261 &gt;= O$6, $G261 &lt; N$6), 0, 2)+1)</f>
        <v/>
      </c>
      <c r="O261" s="68" t="str">
        <f ca="1">INDEX({"","_","-","="},IF(OR($D261 &gt;= P$6, $E261 &lt; O$6), 0, 1)+IF(OR($F261 &gt;= P$6, $G261 &lt; O$6), 0, 2)+1)</f>
        <v/>
      </c>
      <c r="P261" s="68" t="str">
        <f ca="1">INDEX({"","_","-","="},IF(OR($D261 &gt;= Q$6, $E261 &lt; P$6), 0, 1)+IF(OR($F261 &gt;= Q$6, $G261 &lt; P$6), 0, 2)+1)</f>
        <v/>
      </c>
      <c r="Q261" s="68" t="str">
        <f ca="1">INDEX({"","_","-","="},IF(OR($D261 &gt;= R$6, $E261 &lt; Q$6), 0, 1)+IF(OR($F261 &gt;= R$6, $G261 &lt; Q$6), 0, 2)+1)</f>
        <v/>
      </c>
      <c r="R261" s="68" t="str">
        <f ca="1">INDEX({"","_","-","="},IF(OR($D261 &gt;= S$6, $E261 &lt; R$6), 0, 1)+IF(OR($F261 &gt;= S$6, $G261 &lt; R$6), 0, 2)+1)</f>
        <v/>
      </c>
      <c r="S261" s="68" t="str">
        <f ca="1">INDEX({"","_","-","="},IF(OR($D261 &gt;= T$6, $E261 &lt; S$6), 0, 1)+IF(OR($F261 &gt;= T$6, $G261 &lt; S$6), 0, 2)+1)</f>
        <v/>
      </c>
      <c r="T261" s="68" t="str">
        <f ca="1">INDEX({"","_","-","="},IF(OR($D261 &gt;= U$6, $E261 &lt; T$6), 0, 1)+IF(OR($F261 &gt;= U$6, $G261 &lt; T$6), 0, 2)+1)</f>
        <v/>
      </c>
      <c r="U261" s="68" t="str">
        <f ca="1">INDEX({"","_","-","="},IF(OR($D261 &gt;= V$6, $E261 &lt; U$6), 0, 1)+IF(OR($F261 &gt;= V$6, $G261 &lt; U$6), 0, 2)+1)</f>
        <v/>
      </c>
      <c r="V261" s="68" t="str">
        <f ca="1">INDEX({"","_","-","="},IF(OR($D261 &gt;= W$6, $E261 &lt; V$6), 0, 1)+IF(OR($F261 &gt;= W$6, $G261 &lt; V$6), 0, 2)+1)</f>
        <v/>
      </c>
      <c r="W261" s="68" t="str">
        <f ca="1">INDEX({"","_","-","="},IF(OR($D261 &gt;= X$6, $E261 &lt; W$6), 0, 1)+IF(OR($F261 &gt;= X$6, $G261 &lt; W$6), 0, 2)+1)</f>
        <v/>
      </c>
      <c r="X261" s="68" t="str">
        <f ca="1">INDEX({"","_","-","="},IF(OR($D261 &gt;= Y$6, $E261 &lt; X$6), 0, 1)+IF(OR($F261 &gt;= Y$6, $G261 &lt; X$6), 0, 2)+1)</f>
        <v/>
      </c>
      <c r="Y261" s="68" t="str">
        <f ca="1">INDEX({"","_","-","="},IF(OR($D261 &gt;= Z$6, $E261 &lt; Y$6), 0, 1)+IF(OR($F261 &gt;= Z$6, $G261 &lt; Y$6), 0, 2)+1)</f>
        <v/>
      </c>
      <c r="Z261" s="68" t="str">
        <f ca="1">INDEX({"","_","-","="},IF(OR($D261 &gt;= AA$6, $E261 &lt; Z$6), 0, 1)+IF(OR($F261 &gt;= AA$6, $G261 &lt; Z$6), 0, 2)+1)</f>
        <v/>
      </c>
      <c r="AA261" s="68" t="str">
        <f ca="1">INDEX({"","_","-","="},IF(OR($D261 &gt;= AB$6, $E261 &lt; AA$6), 0, 1)+IF(OR($F261 &gt;= AB$6, $G261 &lt; AA$6), 0, 2)+1)</f>
        <v/>
      </c>
      <c r="AB261" s="68" t="str">
        <f ca="1">INDEX({"","_","-","="},IF(OR($D261 &gt;= AC$6, $E261 &lt; AB$6), 0, 1)+IF(OR($F261 &gt;= AC$6, $G261 &lt; AB$6), 0, 2)+1)</f>
        <v/>
      </c>
      <c r="AC261" s="68" t="str">
        <f ca="1">INDEX({"","_","-","="},IF(OR($D261 &gt;= AD$6, $E261 &lt; AC$6), 0, 1)+IF(OR($F261 &gt;= AD$6, $G261 &lt; AC$6), 0, 2)+1)</f>
        <v/>
      </c>
      <c r="AD261" s="68" t="str">
        <f ca="1">INDEX({"","_","-","="},IF(OR($D261 &gt;= AE$6, $E261 &lt; AD$6), 0, 1)+IF(OR($F261 &gt;= AE$6, $G261 &lt; AD$6), 0, 2)+1)</f>
        <v/>
      </c>
      <c r="AE261" s="68" t="str">
        <f ca="1">INDEX({"","_","-","="},IF(OR($D261 &gt;= AF$6, $E261 &lt; AE$6), 0, 1)+IF(OR($F261 &gt;= AF$6, $G261 &lt; AE$6), 0, 2)+1)</f>
        <v/>
      </c>
      <c r="AF261" s="68" t="str">
        <f ca="1">INDEX({"","_","-","="},IF(OR($D261 &gt;= AG$6, $E261 &lt; AF$6), 0, 1)+IF(OR($F261 &gt;= AG$6, $G261 &lt; AF$6), 0, 2)+1)</f>
        <v/>
      </c>
      <c r="AG261" s="68" t="str">
        <f ca="1">INDEX({"","_","-","="},IF(OR($D261 &gt;= AH$6, $E261 &lt; AG$6), 0, 1)+IF(OR($F261 &gt;= AH$6, $G261 &lt; AG$6), 0, 2)+1)</f>
        <v/>
      </c>
      <c r="AH261" s="68" t="str">
        <f ca="1">INDEX({"","_","-","="},IF(OR($D261 &gt;= AI$6, $E261 &lt; AH$6), 0, 1)+IF(OR($F261 &gt;= AI$6, $G261 &lt; AH$6), 0, 2)+1)</f>
        <v/>
      </c>
      <c r="AI261" s="68" t="str">
        <f ca="1">INDEX({"","_","-","="},IF(OR($D261 &gt;= AJ$6, $E261 &lt; AI$6), 0, 1)+IF(OR($F261 &gt;= AJ$6, $G261 &lt; AI$6), 0, 2)+1)</f>
        <v/>
      </c>
      <c r="AJ261" s="68" t="str">
        <f ca="1">INDEX({"","_","-","="},IF(OR($D261 &gt;= AK$6, $E261 &lt; AJ$6), 0, 1)+IF(OR($F261 &gt;= AK$6, $G261 &lt; AJ$6), 0, 2)+1)</f>
        <v/>
      </c>
      <c r="AK261" s="68" t="str">
        <f ca="1">INDEX({"","_","-","="},IF(OR($D261 &gt;= AL$6, $E261 &lt; AK$6), 0, 1)+IF(OR($F261 &gt;= AL$6, $G261 &lt; AK$6), 0, 2)+1)</f>
        <v/>
      </c>
      <c r="AL261" s="68" t="str">
        <f ca="1">INDEX({"","_","-","="},IF(OR($D261 &gt;= AM$6, $E261 &lt; AL$6), 0, 1)+IF(OR($F261 &gt;= AM$6, $G261 &lt; AL$6), 0, 2)+1)</f>
        <v/>
      </c>
      <c r="AM261" s="68" t="str">
        <f ca="1">INDEX({"","_","-","="},IF(OR($D261 &gt;= AN$6, $E261 &lt; AM$6), 0, 1)+IF(OR($F261 &gt;= AN$6, $G261 &lt; AM$6), 0, 2)+1)</f>
        <v/>
      </c>
      <c r="AN261" s="68" t="str">
        <f ca="1">INDEX({"","_","-","="},IF(OR($D261 &gt;= AO$6, $E261 &lt; AN$6), 0, 1)+IF(OR($F261 &gt;= AO$6, $G261 &lt; AN$6), 0, 2)+1)</f>
        <v/>
      </c>
      <c r="AO261" s="68" t="str">
        <f ca="1">INDEX({"","_","-","="},IF(OR($D261 &gt;= AP$6, $E261 &lt; AO$6), 0, 1)+IF(OR($F261 &gt;= AP$6, $G261 &lt; AO$6), 0, 2)+1)</f>
        <v/>
      </c>
      <c r="AP261" s="68" t="str">
        <f ca="1">INDEX({"","_","-","="},IF(OR($D261 &gt;= AQ$6, $E261 &lt; AP$6), 0, 1)+IF(OR($F261 &gt;= AQ$6, $G261 &lt; AP$6), 0, 2)+1)</f>
        <v/>
      </c>
      <c r="AQ261" s="68" t="str">
        <f ca="1">INDEX({"","_","-","="},IF(OR($D261 &gt;= AR$6, $E261 &lt; AQ$6), 0, 1)+IF(OR($F261 &gt;= AR$6, $G261 &lt; AQ$6), 0, 2)+1)</f>
        <v/>
      </c>
      <c r="AR261" s="68" t="str">
        <f ca="1">INDEX({"","_","-","="},IF(OR($D261 &gt;= AS$6, $E261 &lt; AR$6), 0, 1)+IF(OR($F261 &gt;= AS$6, $G261 &lt; AR$6), 0, 2)+1)</f>
        <v/>
      </c>
      <c r="AS261" s="68" t="str">
        <f ca="1">INDEX({"","_","-","="},IF(OR($D261 &gt;= AT$6, $E261 &lt; AS$6), 0, 1)+IF(OR($F261 &gt;= AT$6, $G261 &lt; AS$6), 0, 2)+1)</f>
        <v/>
      </c>
      <c r="AT261" s="68" t="str">
        <f ca="1">INDEX({"","_","-","="},IF(OR($D261 &gt;= AU$6, $E261 &lt; AT$6), 0, 1)+IF(OR($F261 &gt;= AU$6, $G261 &lt; AT$6), 0, 2)+1)</f>
        <v/>
      </c>
      <c r="AU261" s="68" t="str">
        <f ca="1">INDEX({"","_","-","="},IF(OR($D261 &gt;= AV$6, $E261 &lt; AU$6), 0, 1)+IF(OR($F261 &gt;= AV$6, $G261 &lt; AU$6), 0, 2)+1)</f>
        <v/>
      </c>
      <c r="AV261" s="68" t="str">
        <f ca="1">INDEX({"","_","-","="},IF(OR($D261 &gt;= AW$6, $E261 &lt; AV$6), 0, 1)+IF(OR($F261 &gt;= AW$6, $G261 &lt; AV$6), 0, 2)+1)</f>
        <v/>
      </c>
      <c r="AW261" s="68" t="str">
        <f ca="1">INDEX({"","_","-","="},IF(OR($D261 &gt;= AX$6, $E261 &lt; AW$6), 0, 1)+IF(OR($F261 &gt;= AX$6, $G261 &lt; AW$6), 0, 2)+1)</f>
        <v/>
      </c>
      <c r="AX261" s="68" t="str">
        <f ca="1">INDEX({"","_","-","="},IF(OR($D261 &gt;= AY$6, $E261 &lt; AX$6), 0, 1)+IF(OR($F261 &gt;= AY$6, $G261 &lt; AX$6), 0, 2)+1)</f>
        <v/>
      </c>
      <c r="AY261" s="68" t="str">
        <f ca="1">INDEX({"","_","-","="},IF(OR($D261 &gt;= AZ$6, $E261 &lt; AY$6), 0, 1)+IF(OR($F261 &gt;= AZ$6, $G261 &lt; AY$6), 0, 2)+1)</f>
        <v/>
      </c>
      <c r="AZ261" s="68" t="str">
        <f ca="1">INDEX({"","_","-","="},IF(OR($D261 &gt;= BA$6, $E261 &lt; AZ$6), 0, 1)+IF(OR($F261 &gt;= BA$6, $G261 &lt; AZ$6), 0, 2)+1)</f>
        <v/>
      </c>
      <c r="BA261" s="68" t="str">
        <f ca="1">INDEX({"","_","-","="},IF(OR($D261 &gt;= BB$6, $E261 &lt; BA$6), 0, 1)+IF(OR($F261 &gt;= BB$6, $G261 &lt; BA$6), 0, 2)+1)</f>
        <v/>
      </c>
      <c r="BB261" s="68" t="str">
        <f ca="1">INDEX({"","_","-","="},IF(OR($D261 &gt;= BC$6, $E261 &lt; BB$6), 0, 1)+IF(OR($F261 &gt;= BC$6, $G261 &lt; BB$6), 0, 2)+1)</f>
        <v/>
      </c>
      <c r="BC261" s="68" t="str">
        <f ca="1">INDEX({"","_","-","="},IF(OR($D261 &gt;= BD$6, $E261 &lt; BC$6), 0, 1)+IF(OR($F261 &gt;= BD$6, $G261 &lt; BC$6), 0, 2)+1)</f>
        <v/>
      </c>
      <c r="BD261" s="68" t="str">
        <f ca="1">INDEX({"","_","-","="},IF(OR($D261 &gt;= BE$6, $E261 &lt; BD$6), 0, 1)+IF(OR($F261 &gt;= BE$6, $G261 &lt; BD$6), 0, 2)+1)</f>
        <v/>
      </c>
      <c r="BE261" s="68" t="str">
        <f ca="1">INDEX({"","_","-","="},IF(OR($D261 &gt;= BF$6, $E261 &lt; BE$6), 0, 1)+IF(OR($F261 &gt;= BF$6, $G261 &lt; BE$6), 0, 2)+1)</f>
        <v/>
      </c>
      <c r="BF261" s="68" t="str">
        <f ca="1">INDEX({"","_","-","="},IF(OR($D261 &gt;= BG$6, $E261 &lt; BF$6), 0, 1)+IF(OR($F261 &gt;= BG$6, $G261 &lt; BF$6), 0, 2)+1)</f>
        <v/>
      </c>
      <c r="BG261" s="68" t="str">
        <f ca="1">INDEX({"","_","-","="},IF(OR($D261 &gt;= BH$6, $E261 &lt; BG$6), 0, 1)+IF(OR($F261 &gt;= BH$6, $G261 &lt; BG$6), 0, 2)+1)</f>
        <v/>
      </c>
      <c r="BH261" s="68" t="str">
        <f ca="1">INDEX({"","_","-","="},IF(OR($D261 &gt;= BI$6, $E261 &lt; BH$6), 0, 1)+IF(OR($F261 &gt;= BI$6, $G261 &lt; BH$6), 0, 2)+1)</f>
        <v/>
      </c>
      <c r="BI261" s="68" t="str">
        <f ca="1">INDEX({"","_","-","="},IF(OR($D261 &gt;= BJ$6, $E261 &lt; BI$6), 0, 1)+IF(OR($F261 &gt;= BJ$6, $G261 &lt; BI$6), 0, 2)+1)</f>
        <v/>
      </c>
      <c r="BJ261" s="68" t="str">
        <f ca="1">INDEX({"","_","-","="},IF(OR($D261 &gt;= BK$6, $E261 &lt; BJ$6), 0, 1)+IF(OR($F261 &gt;= BK$6, $G261 &lt; BJ$6), 0, 2)+1)</f>
        <v/>
      </c>
      <c r="BK261" s="68" t="str">
        <f ca="1">INDEX({"","_","-","="},IF(OR($D261 &gt;= BL$6, $E261 &lt; BK$6), 0, 1)+IF(OR($F261 &gt;= BL$6, $G261 &lt; BK$6), 0, 2)+1)</f>
        <v/>
      </c>
      <c r="BL261" s="68" t="str">
        <f ca="1">INDEX({"","_","-","="},IF(OR($D261 &gt;= BM$6, $E261 &lt; BL$6), 0, 1)+IF(OR($F261 &gt;= BM$6, $G261 &lt; BL$6), 0, 2)+1)</f>
        <v/>
      </c>
      <c r="BM261" s="68" t="str">
        <f ca="1">INDEX({"","_","-","="},IF(OR($D261 &gt;= BN$6, $E261 &lt; BM$6), 0, 1)+IF(OR($F261 &gt;= BN$6, $G261 &lt; BM$6), 0, 2)+1)</f>
        <v/>
      </c>
      <c r="BN261" s="68" t="str">
        <f ca="1">INDEX({"","_","-","="},IF(OR($D261 &gt;= BO$6, $E261 &lt; BN$6), 0, 1)+IF(OR($F261 &gt;= BO$6, $G261 &lt; BN$6), 0, 2)+1)</f>
        <v/>
      </c>
      <c r="BO261" s="68" t="str">
        <f ca="1">INDEX({"","_","-","="},IF(OR($D261 &gt;= BP$6, $E261 &lt; BO$6), 0, 1)+IF(OR($F261 &gt;= BP$6, $G261 &lt; BO$6), 0, 2)+1)</f>
        <v/>
      </c>
      <c r="BP261" s="68" t="str">
        <f ca="1">INDEX({"","_","-","="},IF(OR($D261 &gt;= BQ$6, $E261 &lt; BP$6), 0, 1)+IF(OR($F261 &gt;= BQ$6, $G261 &lt; BP$6), 0, 2)+1)</f>
        <v/>
      </c>
      <c r="BQ261" s="68" t="str">
        <f ca="1">INDEX({"","_","-","="},IF(OR($D261 &gt;= BR$6, $E261 &lt; BQ$6), 0, 1)+IF(OR($F261 &gt;= BR$6, $G261 &lt; BQ$6), 0, 2)+1)</f>
        <v/>
      </c>
      <c r="BR261" s="68" t="str">
        <f ca="1">INDEX({"","_","-","="},IF(OR($D261 &gt;= BS$6, $E261 &lt; BR$6), 0, 1)+IF(OR($F261 &gt;= BS$6, $G261 &lt; BR$6), 0, 2)+1)</f>
        <v/>
      </c>
      <c r="BS261" s="68" t="str">
        <f ca="1">INDEX({"","_","-","="},IF(OR($D261 &gt;= BT$6, $E261 &lt; BS$6), 0, 1)+IF(OR($F261 &gt;= BT$6, $G261 &lt; BS$6), 0, 2)+1)</f>
        <v/>
      </c>
      <c r="BT261" s="68" t="str">
        <f ca="1">INDEX({"","_","-","="},IF(OR($D261 &gt;= BU$6, $E261 &lt; BT$6), 0, 1)+IF(OR($F261 &gt;= BU$6, $G261 &lt; BT$6), 0, 2)+1)</f>
        <v/>
      </c>
      <c r="BU261" s="68" t="str">
        <f ca="1">INDEX({"","_","-","="},IF(OR($D261 &gt;= BV$6, $E261 &lt; BU$6), 0, 1)+IF(OR($F261 &gt;= BV$6, $G261 &lt; BU$6), 0, 2)+1)</f>
        <v/>
      </c>
      <c r="BV261" s="68" t="str">
        <f ca="1">INDEX({"","_","-","="},IF(OR($D261 &gt;= BW$6, $E261 &lt; BV$6), 0, 1)+IF(OR($F261 &gt;= BW$6, $G261 &lt; BV$6), 0, 2)+1)</f>
        <v/>
      </c>
      <c r="BW261" s="68" t="str">
        <f ca="1">INDEX({"","_","-","="},IF(OR($D261 &gt;= BX$6, $E261 &lt; BW$6), 0, 1)+IF(OR($F261 &gt;= BX$6, $G261 &lt; BW$6), 0, 2)+1)</f>
        <v/>
      </c>
      <c r="BX261" s="68" t="str">
        <f ca="1">INDEX({"","_","-","="},IF(OR($D261 &gt;= BY$6, $E261 &lt; BX$6), 0, 1)+IF(OR($F261 &gt;= BY$6, $G261 &lt; BX$6), 0, 2)+1)</f>
        <v/>
      </c>
      <c r="BY261" s="68" t="str">
        <f ca="1">INDEX({"","_","-","="},IF(OR($D261 &gt;= BZ$6, $E261 &lt; BY$6), 0, 1)+IF(OR($F261 &gt;= BZ$6, $G261 &lt; BY$6), 0, 2)+1)</f>
        <v/>
      </c>
      <c r="BZ261" s="68" t="str">
        <f ca="1">INDEX({"","_","-","="},IF(OR($D261 &gt;= CA$6, $E261 &lt; BZ$6), 0, 1)+IF(OR($F261 &gt;= CA$6, $G261 &lt; BZ$6), 0, 2)+1)</f>
        <v/>
      </c>
      <c r="CA261" s="68" t="str">
        <f ca="1">INDEX({"","_","-","="},IF(OR($D261 &gt;= CB$6, $E261 &lt; CA$6), 0, 1)+IF(OR($F261 &gt;= CB$6, $G261 &lt; CA$6), 0, 2)+1)</f>
        <v/>
      </c>
      <c r="CB261" s="68" t="str">
        <f ca="1">INDEX({"","_","-","="},IF(OR($D261 &gt;= CC$6, $E261 &lt; CB$6), 0, 1)+IF(OR($F261 &gt;= CC$6, $G261 &lt; CB$6), 0, 2)+1)</f>
        <v/>
      </c>
      <c r="CC261" s="68" t="str">
        <f ca="1">INDEX({"","_","-","="},IF(OR($D261 &gt;= CD$6, $E261 &lt; CC$6), 0, 1)+IF(OR($F261 &gt;= CD$6, $G261 &lt; CC$6), 0, 2)+1)</f>
        <v/>
      </c>
      <c r="CD261" s="68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IF('临-进度'!M257,'临-进度'!$A257,"")</f>
        <v/>
      </c>
      <c r="B262" s="8" t="str">
        <f ca="1">IF('临-进度'!M257,'临-进度'!$B257,"")</f>
        <v/>
      </c>
      <c r="C262" s="8" t="str">
        <f ca="1">IF('临-进度'!M257,'临-进度'!$E257,"")</f>
        <v/>
      </c>
      <c r="D262" s="40" t="str">
        <f ca="1">IF('临-进度'!$M257,'临-进度'!$I257,"")</f>
        <v/>
      </c>
      <c r="E262" s="40" t="str">
        <f ca="1">IF('临-进度'!$M257,'临-进度'!$AE257,"")</f>
        <v/>
      </c>
      <c r="F262" s="40" t="str">
        <f ca="1">IF('临-进度'!$M257,'临-进度'!$J257,"")</f>
        <v/>
      </c>
      <c r="G262" s="73" t="str">
        <f ca="1">IF('临-进度'!$M257,'临-进度'!$AF257,"")</f>
        <v/>
      </c>
      <c r="H262" s="68" t="str">
        <f ca="1">INDEX({"","_","-","="},IF(OR($D262 &gt;= I$6, $E262 &lt; H$6), 0, 1)+IF(OR($F262 &gt;= I$6, $G262 &lt; H$6), 0, 2)+1)</f>
        <v/>
      </c>
      <c r="I262" s="68" t="str">
        <f ca="1">INDEX({"","_","-","="},IF(OR($D262 &gt;= J$6, $E262 &lt; I$6), 0, 1)+IF(OR($F262 &gt;= J$6, $G262 &lt; I$6), 0, 2)+1)</f>
        <v/>
      </c>
      <c r="J262" s="68" t="str">
        <f ca="1">INDEX({"","_","-","="},IF(OR($D262 &gt;= K$6, $E262 &lt; J$6), 0, 1)+IF(OR($F262 &gt;= K$6, $G262 &lt; J$6), 0, 2)+1)</f>
        <v/>
      </c>
      <c r="K262" s="68" t="str">
        <f ca="1">INDEX({"","_","-","="},IF(OR($D262 &gt;= L$6, $E262 &lt; K$6), 0, 1)+IF(OR($F262 &gt;= L$6, $G262 &lt; K$6), 0, 2)+1)</f>
        <v/>
      </c>
      <c r="L262" s="68" t="str">
        <f ca="1">INDEX({"","_","-","="},IF(OR($D262 &gt;= M$6, $E262 &lt; L$6), 0, 1)+IF(OR($F262 &gt;= M$6, $G262 &lt; L$6), 0, 2)+1)</f>
        <v/>
      </c>
      <c r="M262" s="68" t="str">
        <f ca="1">INDEX({"","_","-","="},IF(OR($D262 &gt;= N$6, $E262 &lt; M$6), 0, 1)+IF(OR($F262 &gt;= N$6, $G262 &lt; M$6), 0, 2)+1)</f>
        <v/>
      </c>
      <c r="N262" s="68" t="str">
        <f ca="1">INDEX({"","_","-","="},IF(OR($D262 &gt;= O$6, $E262 &lt; N$6), 0, 1)+IF(OR($F262 &gt;= O$6, $G262 &lt; N$6), 0, 2)+1)</f>
        <v/>
      </c>
      <c r="O262" s="68" t="str">
        <f ca="1">INDEX({"","_","-","="},IF(OR($D262 &gt;= P$6, $E262 &lt; O$6), 0, 1)+IF(OR($F262 &gt;= P$6, $G262 &lt; O$6), 0, 2)+1)</f>
        <v/>
      </c>
      <c r="P262" s="68" t="str">
        <f ca="1">INDEX({"","_","-","="},IF(OR($D262 &gt;= Q$6, $E262 &lt; P$6), 0, 1)+IF(OR($F262 &gt;= Q$6, $G262 &lt; P$6), 0, 2)+1)</f>
        <v/>
      </c>
      <c r="Q262" s="68" t="str">
        <f ca="1">INDEX({"","_","-","="},IF(OR($D262 &gt;= R$6, $E262 &lt; Q$6), 0, 1)+IF(OR($F262 &gt;= R$6, $G262 &lt; Q$6), 0, 2)+1)</f>
        <v/>
      </c>
      <c r="R262" s="68" t="str">
        <f ca="1">INDEX({"","_","-","="},IF(OR($D262 &gt;= S$6, $E262 &lt; R$6), 0, 1)+IF(OR($F262 &gt;= S$6, $G262 &lt; R$6), 0, 2)+1)</f>
        <v/>
      </c>
      <c r="S262" s="68" t="str">
        <f ca="1">INDEX({"","_","-","="},IF(OR($D262 &gt;= T$6, $E262 &lt; S$6), 0, 1)+IF(OR($F262 &gt;= T$6, $G262 &lt; S$6), 0, 2)+1)</f>
        <v/>
      </c>
      <c r="T262" s="68" t="str">
        <f ca="1">INDEX({"","_","-","="},IF(OR($D262 &gt;= U$6, $E262 &lt; T$6), 0, 1)+IF(OR($F262 &gt;= U$6, $G262 &lt; T$6), 0, 2)+1)</f>
        <v/>
      </c>
      <c r="U262" s="68" t="str">
        <f ca="1">INDEX({"","_","-","="},IF(OR($D262 &gt;= V$6, $E262 &lt; U$6), 0, 1)+IF(OR($F262 &gt;= V$6, $G262 &lt; U$6), 0, 2)+1)</f>
        <v/>
      </c>
      <c r="V262" s="68" t="str">
        <f ca="1">INDEX({"","_","-","="},IF(OR($D262 &gt;= W$6, $E262 &lt; V$6), 0, 1)+IF(OR($F262 &gt;= W$6, $G262 &lt; V$6), 0, 2)+1)</f>
        <v/>
      </c>
      <c r="W262" s="68" t="str">
        <f ca="1">INDEX({"","_","-","="},IF(OR($D262 &gt;= X$6, $E262 &lt; W$6), 0, 1)+IF(OR($F262 &gt;= X$6, $G262 &lt; W$6), 0, 2)+1)</f>
        <v/>
      </c>
      <c r="X262" s="68" t="str">
        <f ca="1">INDEX({"","_","-","="},IF(OR($D262 &gt;= Y$6, $E262 &lt; X$6), 0, 1)+IF(OR($F262 &gt;= Y$6, $G262 &lt; X$6), 0, 2)+1)</f>
        <v/>
      </c>
      <c r="Y262" s="68" t="str">
        <f ca="1">INDEX({"","_","-","="},IF(OR($D262 &gt;= Z$6, $E262 &lt; Y$6), 0, 1)+IF(OR($F262 &gt;= Z$6, $G262 &lt; Y$6), 0, 2)+1)</f>
        <v/>
      </c>
      <c r="Z262" s="68" t="str">
        <f ca="1">INDEX({"","_","-","="},IF(OR($D262 &gt;= AA$6, $E262 &lt; Z$6), 0, 1)+IF(OR($F262 &gt;= AA$6, $G262 &lt; Z$6), 0, 2)+1)</f>
        <v/>
      </c>
      <c r="AA262" s="68" t="str">
        <f ca="1">INDEX({"","_","-","="},IF(OR($D262 &gt;= AB$6, $E262 &lt; AA$6), 0, 1)+IF(OR($F262 &gt;= AB$6, $G262 &lt; AA$6), 0, 2)+1)</f>
        <v/>
      </c>
      <c r="AB262" s="68" t="str">
        <f ca="1">INDEX({"","_","-","="},IF(OR($D262 &gt;= AC$6, $E262 &lt; AB$6), 0, 1)+IF(OR($F262 &gt;= AC$6, $G262 &lt; AB$6), 0, 2)+1)</f>
        <v/>
      </c>
      <c r="AC262" s="68" t="str">
        <f ca="1">INDEX({"","_","-","="},IF(OR($D262 &gt;= AD$6, $E262 &lt; AC$6), 0, 1)+IF(OR($F262 &gt;= AD$6, $G262 &lt; AC$6), 0, 2)+1)</f>
        <v/>
      </c>
      <c r="AD262" s="68" t="str">
        <f ca="1">INDEX({"","_","-","="},IF(OR($D262 &gt;= AE$6, $E262 &lt; AD$6), 0, 1)+IF(OR($F262 &gt;= AE$6, $G262 &lt; AD$6), 0, 2)+1)</f>
        <v/>
      </c>
      <c r="AE262" s="68" t="str">
        <f ca="1">INDEX({"","_","-","="},IF(OR($D262 &gt;= AF$6, $E262 &lt; AE$6), 0, 1)+IF(OR($F262 &gt;= AF$6, $G262 &lt; AE$6), 0, 2)+1)</f>
        <v/>
      </c>
      <c r="AF262" s="68" t="str">
        <f ca="1">INDEX({"","_","-","="},IF(OR($D262 &gt;= AG$6, $E262 &lt; AF$6), 0, 1)+IF(OR($F262 &gt;= AG$6, $G262 &lt; AF$6), 0, 2)+1)</f>
        <v/>
      </c>
      <c r="AG262" s="68" t="str">
        <f ca="1">INDEX({"","_","-","="},IF(OR($D262 &gt;= AH$6, $E262 &lt; AG$6), 0, 1)+IF(OR($F262 &gt;= AH$6, $G262 &lt; AG$6), 0, 2)+1)</f>
        <v/>
      </c>
      <c r="AH262" s="68" t="str">
        <f ca="1">INDEX({"","_","-","="},IF(OR($D262 &gt;= AI$6, $E262 &lt; AH$6), 0, 1)+IF(OR($F262 &gt;= AI$6, $G262 &lt; AH$6), 0, 2)+1)</f>
        <v/>
      </c>
      <c r="AI262" s="68" t="str">
        <f ca="1">INDEX({"","_","-","="},IF(OR($D262 &gt;= AJ$6, $E262 &lt; AI$6), 0, 1)+IF(OR($F262 &gt;= AJ$6, $G262 &lt; AI$6), 0, 2)+1)</f>
        <v/>
      </c>
      <c r="AJ262" s="68" t="str">
        <f ca="1">INDEX({"","_","-","="},IF(OR($D262 &gt;= AK$6, $E262 &lt; AJ$6), 0, 1)+IF(OR($F262 &gt;= AK$6, $G262 &lt; AJ$6), 0, 2)+1)</f>
        <v/>
      </c>
      <c r="AK262" s="68" t="str">
        <f ca="1">INDEX({"","_","-","="},IF(OR($D262 &gt;= AL$6, $E262 &lt; AK$6), 0, 1)+IF(OR($F262 &gt;= AL$6, $G262 &lt; AK$6), 0, 2)+1)</f>
        <v/>
      </c>
      <c r="AL262" s="68" t="str">
        <f ca="1">INDEX({"","_","-","="},IF(OR($D262 &gt;= AM$6, $E262 &lt; AL$6), 0, 1)+IF(OR($F262 &gt;= AM$6, $G262 &lt; AL$6), 0, 2)+1)</f>
        <v/>
      </c>
      <c r="AM262" s="68" t="str">
        <f ca="1">INDEX({"","_","-","="},IF(OR($D262 &gt;= AN$6, $E262 &lt; AM$6), 0, 1)+IF(OR($F262 &gt;= AN$6, $G262 &lt; AM$6), 0, 2)+1)</f>
        <v/>
      </c>
      <c r="AN262" s="68" t="str">
        <f ca="1">INDEX({"","_","-","="},IF(OR($D262 &gt;= AO$6, $E262 &lt; AN$6), 0, 1)+IF(OR($F262 &gt;= AO$6, $G262 &lt; AN$6), 0, 2)+1)</f>
        <v/>
      </c>
      <c r="AO262" s="68" t="str">
        <f ca="1">INDEX({"","_","-","="},IF(OR($D262 &gt;= AP$6, $E262 &lt; AO$6), 0, 1)+IF(OR($F262 &gt;= AP$6, $G262 &lt; AO$6), 0, 2)+1)</f>
        <v/>
      </c>
      <c r="AP262" s="68" t="str">
        <f ca="1">INDEX({"","_","-","="},IF(OR($D262 &gt;= AQ$6, $E262 &lt; AP$6), 0, 1)+IF(OR($F262 &gt;= AQ$6, $G262 &lt; AP$6), 0, 2)+1)</f>
        <v/>
      </c>
      <c r="AQ262" s="68" t="str">
        <f ca="1">INDEX({"","_","-","="},IF(OR($D262 &gt;= AR$6, $E262 &lt; AQ$6), 0, 1)+IF(OR($F262 &gt;= AR$6, $G262 &lt; AQ$6), 0, 2)+1)</f>
        <v/>
      </c>
      <c r="AR262" s="68" t="str">
        <f ca="1">INDEX({"","_","-","="},IF(OR($D262 &gt;= AS$6, $E262 &lt; AR$6), 0, 1)+IF(OR($F262 &gt;= AS$6, $G262 &lt; AR$6), 0, 2)+1)</f>
        <v/>
      </c>
      <c r="AS262" s="68" t="str">
        <f ca="1">INDEX({"","_","-","="},IF(OR($D262 &gt;= AT$6, $E262 &lt; AS$6), 0, 1)+IF(OR($F262 &gt;= AT$6, $G262 &lt; AS$6), 0, 2)+1)</f>
        <v/>
      </c>
      <c r="AT262" s="68" t="str">
        <f ca="1">INDEX({"","_","-","="},IF(OR($D262 &gt;= AU$6, $E262 &lt; AT$6), 0, 1)+IF(OR($F262 &gt;= AU$6, $G262 &lt; AT$6), 0, 2)+1)</f>
        <v/>
      </c>
      <c r="AU262" s="68" t="str">
        <f ca="1">INDEX({"","_","-","="},IF(OR($D262 &gt;= AV$6, $E262 &lt; AU$6), 0, 1)+IF(OR($F262 &gt;= AV$6, $G262 &lt; AU$6), 0, 2)+1)</f>
        <v/>
      </c>
      <c r="AV262" s="68" t="str">
        <f ca="1">INDEX({"","_","-","="},IF(OR($D262 &gt;= AW$6, $E262 &lt; AV$6), 0, 1)+IF(OR($F262 &gt;= AW$6, $G262 &lt; AV$6), 0, 2)+1)</f>
        <v/>
      </c>
      <c r="AW262" s="68" t="str">
        <f ca="1">INDEX({"","_","-","="},IF(OR($D262 &gt;= AX$6, $E262 &lt; AW$6), 0, 1)+IF(OR($F262 &gt;= AX$6, $G262 &lt; AW$6), 0, 2)+1)</f>
        <v/>
      </c>
      <c r="AX262" s="68" t="str">
        <f ca="1">INDEX({"","_","-","="},IF(OR($D262 &gt;= AY$6, $E262 &lt; AX$6), 0, 1)+IF(OR($F262 &gt;= AY$6, $G262 &lt; AX$6), 0, 2)+1)</f>
        <v/>
      </c>
      <c r="AY262" s="68" t="str">
        <f ca="1">INDEX({"","_","-","="},IF(OR($D262 &gt;= AZ$6, $E262 &lt; AY$6), 0, 1)+IF(OR($F262 &gt;= AZ$6, $G262 &lt; AY$6), 0, 2)+1)</f>
        <v/>
      </c>
      <c r="AZ262" s="68" t="str">
        <f ca="1">INDEX({"","_","-","="},IF(OR($D262 &gt;= BA$6, $E262 &lt; AZ$6), 0, 1)+IF(OR($F262 &gt;= BA$6, $G262 &lt; AZ$6), 0, 2)+1)</f>
        <v/>
      </c>
      <c r="BA262" s="68" t="str">
        <f ca="1">INDEX({"","_","-","="},IF(OR($D262 &gt;= BB$6, $E262 &lt; BA$6), 0, 1)+IF(OR($F262 &gt;= BB$6, $G262 &lt; BA$6), 0, 2)+1)</f>
        <v/>
      </c>
      <c r="BB262" s="68" t="str">
        <f ca="1">INDEX({"","_","-","="},IF(OR($D262 &gt;= BC$6, $E262 &lt; BB$6), 0, 1)+IF(OR($F262 &gt;= BC$6, $G262 &lt; BB$6), 0, 2)+1)</f>
        <v/>
      </c>
      <c r="BC262" s="68" t="str">
        <f ca="1">INDEX({"","_","-","="},IF(OR($D262 &gt;= BD$6, $E262 &lt; BC$6), 0, 1)+IF(OR($F262 &gt;= BD$6, $G262 &lt; BC$6), 0, 2)+1)</f>
        <v/>
      </c>
      <c r="BD262" s="68" t="str">
        <f ca="1">INDEX({"","_","-","="},IF(OR($D262 &gt;= BE$6, $E262 &lt; BD$6), 0, 1)+IF(OR($F262 &gt;= BE$6, $G262 &lt; BD$6), 0, 2)+1)</f>
        <v/>
      </c>
      <c r="BE262" s="68" t="str">
        <f ca="1">INDEX({"","_","-","="},IF(OR($D262 &gt;= BF$6, $E262 &lt; BE$6), 0, 1)+IF(OR($F262 &gt;= BF$6, $G262 &lt; BE$6), 0, 2)+1)</f>
        <v/>
      </c>
      <c r="BF262" s="68" t="str">
        <f ca="1">INDEX({"","_","-","="},IF(OR($D262 &gt;= BG$6, $E262 &lt; BF$6), 0, 1)+IF(OR($F262 &gt;= BG$6, $G262 &lt; BF$6), 0, 2)+1)</f>
        <v/>
      </c>
      <c r="BG262" s="68" t="str">
        <f ca="1">INDEX({"","_","-","="},IF(OR($D262 &gt;= BH$6, $E262 &lt; BG$6), 0, 1)+IF(OR($F262 &gt;= BH$6, $G262 &lt; BG$6), 0, 2)+1)</f>
        <v/>
      </c>
      <c r="BH262" s="68" t="str">
        <f ca="1">INDEX({"","_","-","="},IF(OR($D262 &gt;= BI$6, $E262 &lt; BH$6), 0, 1)+IF(OR($F262 &gt;= BI$6, $G262 &lt; BH$6), 0, 2)+1)</f>
        <v/>
      </c>
      <c r="BI262" s="68" t="str">
        <f ca="1">INDEX({"","_","-","="},IF(OR($D262 &gt;= BJ$6, $E262 &lt; BI$6), 0, 1)+IF(OR($F262 &gt;= BJ$6, $G262 &lt; BI$6), 0, 2)+1)</f>
        <v/>
      </c>
      <c r="BJ262" s="68" t="str">
        <f ca="1">INDEX({"","_","-","="},IF(OR($D262 &gt;= BK$6, $E262 &lt; BJ$6), 0, 1)+IF(OR($F262 &gt;= BK$6, $G262 &lt; BJ$6), 0, 2)+1)</f>
        <v/>
      </c>
      <c r="BK262" s="68" t="str">
        <f ca="1">INDEX({"","_","-","="},IF(OR($D262 &gt;= BL$6, $E262 &lt; BK$6), 0, 1)+IF(OR($F262 &gt;= BL$6, $G262 &lt; BK$6), 0, 2)+1)</f>
        <v/>
      </c>
      <c r="BL262" s="68" t="str">
        <f ca="1">INDEX({"","_","-","="},IF(OR($D262 &gt;= BM$6, $E262 &lt; BL$6), 0, 1)+IF(OR($F262 &gt;= BM$6, $G262 &lt; BL$6), 0, 2)+1)</f>
        <v/>
      </c>
      <c r="BM262" s="68" t="str">
        <f ca="1">INDEX({"","_","-","="},IF(OR($D262 &gt;= BN$6, $E262 &lt; BM$6), 0, 1)+IF(OR($F262 &gt;= BN$6, $G262 &lt; BM$6), 0, 2)+1)</f>
        <v/>
      </c>
      <c r="BN262" s="68" t="str">
        <f ca="1">INDEX({"","_","-","="},IF(OR($D262 &gt;= BO$6, $E262 &lt; BN$6), 0, 1)+IF(OR($F262 &gt;= BO$6, $G262 &lt; BN$6), 0, 2)+1)</f>
        <v/>
      </c>
      <c r="BO262" s="68" t="str">
        <f ca="1">INDEX({"","_","-","="},IF(OR($D262 &gt;= BP$6, $E262 &lt; BO$6), 0, 1)+IF(OR($F262 &gt;= BP$6, $G262 &lt; BO$6), 0, 2)+1)</f>
        <v/>
      </c>
      <c r="BP262" s="68" t="str">
        <f ca="1">INDEX({"","_","-","="},IF(OR($D262 &gt;= BQ$6, $E262 &lt; BP$6), 0, 1)+IF(OR($F262 &gt;= BQ$6, $G262 &lt; BP$6), 0, 2)+1)</f>
        <v/>
      </c>
      <c r="BQ262" s="68" t="str">
        <f ca="1">INDEX({"","_","-","="},IF(OR($D262 &gt;= BR$6, $E262 &lt; BQ$6), 0, 1)+IF(OR($F262 &gt;= BR$6, $G262 &lt; BQ$6), 0, 2)+1)</f>
        <v/>
      </c>
      <c r="BR262" s="68" t="str">
        <f ca="1">INDEX({"","_","-","="},IF(OR($D262 &gt;= BS$6, $E262 &lt; BR$6), 0, 1)+IF(OR($F262 &gt;= BS$6, $G262 &lt; BR$6), 0, 2)+1)</f>
        <v/>
      </c>
      <c r="BS262" s="68" t="str">
        <f ca="1">INDEX({"","_","-","="},IF(OR($D262 &gt;= BT$6, $E262 &lt; BS$6), 0, 1)+IF(OR($F262 &gt;= BT$6, $G262 &lt; BS$6), 0, 2)+1)</f>
        <v/>
      </c>
      <c r="BT262" s="68" t="str">
        <f ca="1">INDEX({"","_","-","="},IF(OR($D262 &gt;= BU$6, $E262 &lt; BT$6), 0, 1)+IF(OR($F262 &gt;= BU$6, $G262 &lt; BT$6), 0, 2)+1)</f>
        <v/>
      </c>
      <c r="BU262" s="68" t="str">
        <f ca="1">INDEX({"","_","-","="},IF(OR($D262 &gt;= BV$6, $E262 &lt; BU$6), 0, 1)+IF(OR($F262 &gt;= BV$6, $G262 &lt; BU$6), 0, 2)+1)</f>
        <v/>
      </c>
      <c r="BV262" s="68" t="str">
        <f ca="1">INDEX({"","_","-","="},IF(OR($D262 &gt;= BW$6, $E262 &lt; BV$6), 0, 1)+IF(OR($F262 &gt;= BW$6, $G262 &lt; BV$6), 0, 2)+1)</f>
        <v/>
      </c>
      <c r="BW262" s="68" t="str">
        <f ca="1">INDEX({"","_","-","="},IF(OR($D262 &gt;= BX$6, $E262 &lt; BW$6), 0, 1)+IF(OR($F262 &gt;= BX$6, $G262 &lt; BW$6), 0, 2)+1)</f>
        <v/>
      </c>
      <c r="BX262" s="68" t="str">
        <f ca="1">INDEX({"","_","-","="},IF(OR($D262 &gt;= BY$6, $E262 &lt; BX$6), 0, 1)+IF(OR($F262 &gt;= BY$6, $G262 &lt; BX$6), 0, 2)+1)</f>
        <v/>
      </c>
      <c r="BY262" s="68" t="str">
        <f ca="1">INDEX({"","_","-","="},IF(OR($D262 &gt;= BZ$6, $E262 &lt; BY$6), 0, 1)+IF(OR($F262 &gt;= BZ$6, $G262 &lt; BY$6), 0, 2)+1)</f>
        <v/>
      </c>
      <c r="BZ262" s="68" t="str">
        <f ca="1">INDEX({"","_","-","="},IF(OR($D262 &gt;= CA$6, $E262 &lt; BZ$6), 0, 1)+IF(OR($F262 &gt;= CA$6, $G262 &lt; BZ$6), 0, 2)+1)</f>
        <v/>
      </c>
      <c r="CA262" s="68" t="str">
        <f ca="1">INDEX({"","_","-","="},IF(OR($D262 &gt;= CB$6, $E262 &lt; CA$6), 0, 1)+IF(OR($F262 &gt;= CB$6, $G262 &lt; CA$6), 0, 2)+1)</f>
        <v/>
      </c>
      <c r="CB262" s="68" t="str">
        <f ca="1">INDEX({"","_","-","="},IF(OR($D262 &gt;= CC$6, $E262 &lt; CB$6), 0, 1)+IF(OR($F262 &gt;= CC$6, $G262 &lt; CB$6), 0, 2)+1)</f>
        <v/>
      </c>
      <c r="CC262" s="68" t="str">
        <f ca="1">INDEX({"","_","-","="},IF(OR($D262 &gt;= CD$6, $E262 &lt; CC$6), 0, 1)+IF(OR($F262 &gt;= CD$6, $G262 &lt; CC$6), 0, 2)+1)</f>
        <v/>
      </c>
      <c r="CD262" s="68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IF('临-进度'!M258,'临-进度'!$A258,"")</f>
        <v/>
      </c>
      <c r="B263" s="8" t="str">
        <f ca="1">IF('临-进度'!M258,'临-进度'!$B258,"")</f>
        <v/>
      </c>
      <c r="C263" s="8" t="str">
        <f ca="1">IF('临-进度'!M258,'临-进度'!$E258,"")</f>
        <v/>
      </c>
      <c r="D263" s="40" t="str">
        <f ca="1">IF('临-进度'!$M258,'临-进度'!$I258,"")</f>
        <v/>
      </c>
      <c r="E263" s="40" t="str">
        <f ca="1">IF('临-进度'!$M258,'临-进度'!$AE258,"")</f>
        <v/>
      </c>
      <c r="F263" s="40" t="str">
        <f ca="1">IF('临-进度'!$M258,'临-进度'!$J258,"")</f>
        <v/>
      </c>
      <c r="G263" s="73" t="str">
        <f ca="1">IF('临-进度'!$M258,'临-进度'!$AF258,"")</f>
        <v/>
      </c>
      <c r="H263" s="68" t="str">
        <f ca="1">INDEX({"","_","-","="},IF(OR($D263 &gt;= I$6, $E263 &lt; H$6), 0, 1)+IF(OR($F263 &gt;= I$6, $G263 &lt; H$6), 0, 2)+1)</f>
        <v/>
      </c>
      <c r="I263" s="68" t="str">
        <f ca="1">INDEX({"","_","-","="},IF(OR($D263 &gt;= J$6, $E263 &lt; I$6), 0, 1)+IF(OR($F263 &gt;= J$6, $G263 &lt; I$6), 0, 2)+1)</f>
        <v/>
      </c>
      <c r="J263" s="68" t="str">
        <f ca="1">INDEX({"","_","-","="},IF(OR($D263 &gt;= K$6, $E263 &lt; J$6), 0, 1)+IF(OR($F263 &gt;= K$6, $G263 &lt; J$6), 0, 2)+1)</f>
        <v/>
      </c>
      <c r="K263" s="68" t="str">
        <f ca="1">INDEX({"","_","-","="},IF(OR($D263 &gt;= L$6, $E263 &lt; K$6), 0, 1)+IF(OR($F263 &gt;= L$6, $G263 &lt; K$6), 0, 2)+1)</f>
        <v/>
      </c>
      <c r="L263" s="68" t="str">
        <f ca="1">INDEX({"","_","-","="},IF(OR($D263 &gt;= M$6, $E263 &lt; L$6), 0, 1)+IF(OR($F263 &gt;= M$6, $G263 &lt; L$6), 0, 2)+1)</f>
        <v/>
      </c>
      <c r="M263" s="68" t="str">
        <f ca="1">INDEX({"","_","-","="},IF(OR($D263 &gt;= N$6, $E263 &lt; M$6), 0, 1)+IF(OR($F263 &gt;= N$6, $G263 &lt; M$6), 0, 2)+1)</f>
        <v/>
      </c>
      <c r="N263" s="68" t="str">
        <f ca="1">INDEX({"","_","-","="},IF(OR($D263 &gt;= O$6, $E263 &lt; N$6), 0, 1)+IF(OR($F263 &gt;= O$6, $G263 &lt; N$6), 0, 2)+1)</f>
        <v/>
      </c>
      <c r="O263" s="68" t="str">
        <f ca="1">INDEX({"","_","-","="},IF(OR($D263 &gt;= P$6, $E263 &lt; O$6), 0, 1)+IF(OR($F263 &gt;= P$6, $G263 &lt; O$6), 0, 2)+1)</f>
        <v/>
      </c>
      <c r="P263" s="68" t="str">
        <f ca="1">INDEX({"","_","-","="},IF(OR($D263 &gt;= Q$6, $E263 &lt; P$6), 0, 1)+IF(OR($F263 &gt;= Q$6, $G263 &lt; P$6), 0, 2)+1)</f>
        <v/>
      </c>
      <c r="Q263" s="68" t="str">
        <f ca="1">INDEX({"","_","-","="},IF(OR($D263 &gt;= R$6, $E263 &lt; Q$6), 0, 1)+IF(OR($F263 &gt;= R$6, $G263 &lt; Q$6), 0, 2)+1)</f>
        <v/>
      </c>
      <c r="R263" s="68" t="str">
        <f ca="1">INDEX({"","_","-","="},IF(OR($D263 &gt;= S$6, $E263 &lt; R$6), 0, 1)+IF(OR($F263 &gt;= S$6, $G263 &lt; R$6), 0, 2)+1)</f>
        <v/>
      </c>
      <c r="S263" s="68" t="str">
        <f ca="1">INDEX({"","_","-","="},IF(OR($D263 &gt;= T$6, $E263 &lt; S$6), 0, 1)+IF(OR($F263 &gt;= T$6, $G263 &lt; S$6), 0, 2)+1)</f>
        <v/>
      </c>
      <c r="T263" s="68" t="str">
        <f ca="1">INDEX({"","_","-","="},IF(OR($D263 &gt;= U$6, $E263 &lt; T$6), 0, 1)+IF(OR($F263 &gt;= U$6, $G263 &lt; T$6), 0, 2)+1)</f>
        <v/>
      </c>
      <c r="U263" s="68" t="str">
        <f ca="1">INDEX({"","_","-","="},IF(OR($D263 &gt;= V$6, $E263 &lt; U$6), 0, 1)+IF(OR($F263 &gt;= V$6, $G263 &lt; U$6), 0, 2)+1)</f>
        <v/>
      </c>
      <c r="V263" s="68" t="str">
        <f ca="1">INDEX({"","_","-","="},IF(OR($D263 &gt;= W$6, $E263 &lt; V$6), 0, 1)+IF(OR($F263 &gt;= W$6, $G263 &lt; V$6), 0, 2)+1)</f>
        <v/>
      </c>
      <c r="W263" s="68" t="str">
        <f ca="1">INDEX({"","_","-","="},IF(OR($D263 &gt;= X$6, $E263 &lt; W$6), 0, 1)+IF(OR($F263 &gt;= X$6, $G263 &lt; W$6), 0, 2)+1)</f>
        <v/>
      </c>
      <c r="X263" s="68" t="str">
        <f ca="1">INDEX({"","_","-","="},IF(OR($D263 &gt;= Y$6, $E263 &lt; X$6), 0, 1)+IF(OR($F263 &gt;= Y$6, $G263 &lt; X$6), 0, 2)+1)</f>
        <v/>
      </c>
      <c r="Y263" s="68" t="str">
        <f ca="1">INDEX({"","_","-","="},IF(OR($D263 &gt;= Z$6, $E263 &lt; Y$6), 0, 1)+IF(OR($F263 &gt;= Z$6, $G263 &lt; Y$6), 0, 2)+1)</f>
        <v/>
      </c>
      <c r="Z263" s="68" t="str">
        <f ca="1">INDEX({"","_","-","="},IF(OR($D263 &gt;= AA$6, $E263 &lt; Z$6), 0, 1)+IF(OR($F263 &gt;= AA$6, $G263 &lt; Z$6), 0, 2)+1)</f>
        <v/>
      </c>
      <c r="AA263" s="68" t="str">
        <f ca="1">INDEX({"","_","-","="},IF(OR($D263 &gt;= AB$6, $E263 &lt; AA$6), 0, 1)+IF(OR($F263 &gt;= AB$6, $G263 &lt; AA$6), 0, 2)+1)</f>
        <v/>
      </c>
      <c r="AB263" s="68" t="str">
        <f ca="1">INDEX({"","_","-","="},IF(OR($D263 &gt;= AC$6, $E263 &lt; AB$6), 0, 1)+IF(OR($F263 &gt;= AC$6, $G263 &lt; AB$6), 0, 2)+1)</f>
        <v/>
      </c>
      <c r="AC263" s="68" t="str">
        <f ca="1">INDEX({"","_","-","="},IF(OR($D263 &gt;= AD$6, $E263 &lt; AC$6), 0, 1)+IF(OR($F263 &gt;= AD$6, $G263 &lt; AC$6), 0, 2)+1)</f>
        <v/>
      </c>
      <c r="AD263" s="68" t="str">
        <f ca="1">INDEX({"","_","-","="},IF(OR($D263 &gt;= AE$6, $E263 &lt; AD$6), 0, 1)+IF(OR($F263 &gt;= AE$6, $G263 &lt; AD$6), 0, 2)+1)</f>
        <v/>
      </c>
      <c r="AE263" s="68" t="str">
        <f ca="1">INDEX({"","_","-","="},IF(OR($D263 &gt;= AF$6, $E263 &lt; AE$6), 0, 1)+IF(OR($F263 &gt;= AF$6, $G263 &lt; AE$6), 0, 2)+1)</f>
        <v/>
      </c>
      <c r="AF263" s="68" t="str">
        <f ca="1">INDEX({"","_","-","="},IF(OR($D263 &gt;= AG$6, $E263 &lt; AF$6), 0, 1)+IF(OR($F263 &gt;= AG$6, $G263 &lt; AF$6), 0, 2)+1)</f>
        <v/>
      </c>
      <c r="AG263" s="68" t="str">
        <f ca="1">INDEX({"","_","-","="},IF(OR($D263 &gt;= AH$6, $E263 &lt; AG$6), 0, 1)+IF(OR($F263 &gt;= AH$6, $G263 &lt; AG$6), 0, 2)+1)</f>
        <v/>
      </c>
      <c r="AH263" s="68" t="str">
        <f ca="1">INDEX({"","_","-","="},IF(OR($D263 &gt;= AI$6, $E263 &lt; AH$6), 0, 1)+IF(OR($F263 &gt;= AI$6, $G263 &lt; AH$6), 0, 2)+1)</f>
        <v/>
      </c>
      <c r="AI263" s="68" t="str">
        <f ca="1">INDEX({"","_","-","="},IF(OR($D263 &gt;= AJ$6, $E263 &lt; AI$6), 0, 1)+IF(OR($F263 &gt;= AJ$6, $G263 &lt; AI$6), 0, 2)+1)</f>
        <v/>
      </c>
      <c r="AJ263" s="68" t="str">
        <f ca="1">INDEX({"","_","-","="},IF(OR($D263 &gt;= AK$6, $E263 &lt; AJ$6), 0, 1)+IF(OR($F263 &gt;= AK$6, $G263 &lt; AJ$6), 0, 2)+1)</f>
        <v/>
      </c>
      <c r="AK263" s="68" t="str">
        <f ca="1">INDEX({"","_","-","="},IF(OR($D263 &gt;= AL$6, $E263 &lt; AK$6), 0, 1)+IF(OR($F263 &gt;= AL$6, $G263 &lt; AK$6), 0, 2)+1)</f>
        <v/>
      </c>
      <c r="AL263" s="68" t="str">
        <f ca="1">INDEX({"","_","-","="},IF(OR($D263 &gt;= AM$6, $E263 &lt; AL$6), 0, 1)+IF(OR($F263 &gt;= AM$6, $G263 &lt; AL$6), 0, 2)+1)</f>
        <v/>
      </c>
      <c r="AM263" s="68" t="str">
        <f ca="1">INDEX({"","_","-","="},IF(OR($D263 &gt;= AN$6, $E263 &lt; AM$6), 0, 1)+IF(OR($F263 &gt;= AN$6, $G263 &lt; AM$6), 0, 2)+1)</f>
        <v/>
      </c>
      <c r="AN263" s="68" t="str">
        <f ca="1">INDEX({"","_","-","="},IF(OR($D263 &gt;= AO$6, $E263 &lt; AN$6), 0, 1)+IF(OR($F263 &gt;= AO$6, $G263 &lt; AN$6), 0, 2)+1)</f>
        <v/>
      </c>
      <c r="AO263" s="68" t="str">
        <f ca="1">INDEX({"","_","-","="},IF(OR($D263 &gt;= AP$6, $E263 &lt; AO$6), 0, 1)+IF(OR($F263 &gt;= AP$6, $G263 &lt; AO$6), 0, 2)+1)</f>
        <v/>
      </c>
      <c r="AP263" s="68" t="str">
        <f ca="1">INDEX({"","_","-","="},IF(OR($D263 &gt;= AQ$6, $E263 &lt; AP$6), 0, 1)+IF(OR($F263 &gt;= AQ$6, $G263 &lt; AP$6), 0, 2)+1)</f>
        <v/>
      </c>
      <c r="AQ263" s="68" t="str">
        <f ca="1">INDEX({"","_","-","="},IF(OR($D263 &gt;= AR$6, $E263 &lt; AQ$6), 0, 1)+IF(OR($F263 &gt;= AR$6, $G263 &lt; AQ$6), 0, 2)+1)</f>
        <v/>
      </c>
      <c r="AR263" s="68" t="str">
        <f ca="1">INDEX({"","_","-","="},IF(OR($D263 &gt;= AS$6, $E263 &lt; AR$6), 0, 1)+IF(OR($F263 &gt;= AS$6, $G263 &lt; AR$6), 0, 2)+1)</f>
        <v/>
      </c>
      <c r="AS263" s="68" t="str">
        <f ca="1">INDEX({"","_","-","="},IF(OR($D263 &gt;= AT$6, $E263 &lt; AS$6), 0, 1)+IF(OR($F263 &gt;= AT$6, $G263 &lt; AS$6), 0, 2)+1)</f>
        <v/>
      </c>
      <c r="AT263" s="68" t="str">
        <f ca="1">INDEX({"","_","-","="},IF(OR($D263 &gt;= AU$6, $E263 &lt; AT$6), 0, 1)+IF(OR($F263 &gt;= AU$6, $G263 &lt; AT$6), 0, 2)+1)</f>
        <v/>
      </c>
      <c r="AU263" s="68" t="str">
        <f ca="1">INDEX({"","_","-","="},IF(OR($D263 &gt;= AV$6, $E263 &lt; AU$6), 0, 1)+IF(OR($F263 &gt;= AV$6, $G263 &lt; AU$6), 0, 2)+1)</f>
        <v/>
      </c>
      <c r="AV263" s="68" t="str">
        <f ca="1">INDEX({"","_","-","="},IF(OR($D263 &gt;= AW$6, $E263 &lt; AV$6), 0, 1)+IF(OR($F263 &gt;= AW$6, $G263 &lt; AV$6), 0, 2)+1)</f>
        <v/>
      </c>
      <c r="AW263" s="68" t="str">
        <f ca="1">INDEX({"","_","-","="},IF(OR($D263 &gt;= AX$6, $E263 &lt; AW$6), 0, 1)+IF(OR($F263 &gt;= AX$6, $G263 &lt; AW$6), 0, 2)+1)</f>
        <v/>
      </c>
      <c r="AX263" s="68" t="str">
        <f ca="1">INDEX({"","_","-","="},IF(OR($D263 &gt;= AY$6, $E263 &lt; AX$6), 0, 1)+IF(OR($F263 &gt;= AY$6, $G263 &lt; AX$6), 0, 2)+1)</f>
        <v/>
      </c>
      <c r="AY263" s="68" t="str">
        <f ca="1">INDEX({"","_","-","="},IF(OR($D263 &gt;= AZ$6, $E263 &lt; AY$6), 0, 1)+IF(OR($F263 &gt;= AZ$6, $G263 &lt; AY$6), 0, 2)+1)</f>
        <v/>
      </c>
      <c r="AZ263" s="68" t="str">
        <f ca="1">INDEX({"","_","-","="},IF(OR($D263 &gt;= BA$6, $E263 &lt; AZ$6), 0, 1)+IF(OR($F263 &gt;= BA$6, $G263 &lt; AZ$6), 0, 2)+1)</f>
        <v/>
      </c>
      <c r="BA263" s="68" t="str">
        <f ca="1">INDEX({"","_","-","="},IF(OR($D263 &gt;= BB$6, $E263 &lt; BA$6), 0, 1)+IF(OR($F263 &gt;= BB$6, $G263 &lt; BA$6), 0, 2)+1)</f>
        <v/>
      </c>
      <c r="BB263" s="68" t="str">
        <f ca="1">INDEX({"","_","-","="},IF(OR($D263 &gt;= BC$6, $E263 &lt; BB$6), 0, 1)+IF(OR($F263 &gt;= BC$6, $G263 &lt; BB$6), 0, 2)+1)</f>
        <v/>
      </c>
      <c r="BC263" s="68" t="str">
        <f ca="1">INDEX({"","_","-","="},IF(OR($D263 &gt;= BD$6, $E263 &lt; BC$6), 0, 1)+IF(OR($F263 &gt;= BD$6, $G263 &lt; BC$6), 0, 2)+1)</f>
        <v/>
      </c>
      <c r="BD263" s="68" t="str">
        <f ca="1">INDEX({"","_","-","="},IF(OR($D263 &gt;= BE$6, $E263 &lt; BD$6), 0, 1)+IF(OR($F263 &gt;= BE$6, $G263 &lt; BD$6), 0, 2)+1)</f>
        <v/>
      </c>
      <c r="BE263" s="68" t="str">
        <f ca="1">INDEX({"","_","-","="},IF(OR($D263 &gt;= BF$6, $E263 &lt; BE$6), 0, 1)+IF(OR($F263 &gt;= BF$6, $G263 &lt; BE$6), 0, 2)+1)</f>
        <v/>
      </c>
      <c r="BF263" s="68" t="str">
        <f ca="1">INDEX({"","_","-","="},IF(OR($D263 &gt;= BG$6, $E263 &lt; BF$6), 0, 1)+IF(OR($F263 &gt;= BG$6, $G263 &lt; BF$6), 0, 2)+1)</f>
        <v/>
      </c>
      <c r="BG263" s="68" t="str">
        <f ca="1">INDEX({"","_","-","="},IF(OR($D263 &gt;= BH$6, $E263 &lt; BG$6), 0, 1)+IF(OR($F263 &gt;= BH$6, $G263 &lt; BG$6), 0, 2)+1)</f>
        <v/>
      </c>
      <c r="BH263" s="68" t="str">
        <f ca="1">INDEX({"","_","-","="},IF(OR($D263 &gt;= BI$6, $E263 &lt; BH$6), 0, 1)+IF(OR($F263 &gt;= BI$6, $G263 &lt; BH$6), 0, 2)+1)</f>
        <v/>
      </c>
      <c r="BI263" s="68" t="str">
        <f ca="1">INDEX({"","_","-","="},IF(OR($D263 &gt;= BJ$6, $E263 &lt; BI$6), 0, 1)+IF(OR($F263 &gt;= BJ$6, $G263 &lt; BI$6), 0, 2)+1)</f>
        <v/>
      </c>
      <c r="BJ263" s="68" t="str">
        <f ca="1">INDEX({"","_","-","="},IF(OR($D263 &gt;= BK$6, $E263 &lt; BJ$6), 0, 1)+IF(OR($F263 &gt;= BK$6, $G263 &lt; BJ$6), 0, 2)+1)</f>
        <v/>
      </c>
      <c r="BK263" s="68" t="str">
        <f ca="1">INDEX({"","_","-","="},IF(OR($D263 &gt;= BL$6, $E263 &lt; BK$6), 0, 1)+IF(OR($F263 &gt;= BL$6, $G263 &lt; BK$6), 0, 2)+1)</f>
        <v/>
      </c>
      <c r="BL263" s="68" t="str">
        <f ca="1">INDEX({"","_","-","="},IF(OR($D263 &gt;= BM$6, $E263 &lt; BL$6), 0, 1)+IF(OR($F263 &gt;= BM$6, $G263 &lt; BL$6), 0, 2)+1)</f>
        <v/>
      </c>
      <c r="BM263" s="68" t="str">
        <f ca="1">INDEX({"","_","-","="},IF(OR($D263 &gt;= BN$6, $E263 &lt; BM$6), 0, 1)+IF(OR($F263 &gt;= BN$6, $G263 &lt; BM$6), 0, 2)+1)</f>
        <v/>
      </c>
      <c r="BN263" s="68" t="str">
        <f ca="1">INDEX({"","_","-","="},IF(OR($D263 &gt;= BO$6, $E263 &lt; BN$6), 0, 1)+IF(OR($F263 &gt;= BO$6, $G263 &lt; BN$6), 0, 2)+1)</f>
        <v/>
      </c>
      <c r="BO263" s="68" t="str">
        <f ca="1">INDEX({"","_","-","="},IF(OR($D263 &gt;= BP$6, $E263 &lt; BO$6), 0, 1)+IF(OR($F263 &gt;= BP$6, $G263 &lt; BO$6), 0, 2)+1)</f>
        <v/>
      </c>
      <c r="BP263" s="68" t="str">
        <f ca="1">INDEX({"","_","-","="},IF(OR($D263 &gt;= BQ$6, $E263 &lt; BP$6), 0, 1)+IF(OR($F263 &gt;= BQ$6, $G263 &lt; BP$6), 0, 2)+1)</f>
        <v/>
      </c>
      <c r="BQ263" s="68" t="str">
        <f ca="1">INDEX({"","_","-","="},IF(OR($D263 &gt;= BR$6, $E263 &lt; BQ$6), 0, 1)+IF(OR($F263 &gt;= BR$6, $G263 &lt; BQ$6), 0, 2)+1)</f>
        <v/>
      </c>
      <c r="BR263" s="68" t="str">
        <f ca="1">INDEX({"","_","-","="},IF(OR($D263 &gt;= BS$6, $E263 &lt; BR$6), 0, 1)+IF(OR($F263 &gt;= BS$6, $G263 &lt; BR$6), 0, 2)+1)</f>
        <v/>
      </c>
      <c r="BS263" s="68" t="str">
        <f ca="1">INDEX({"","_","-","="},IF(OR($D263 &gt;= BT$6, $E263 &lt; BS$6), 0, 1)+IF(OR($F263 &gt;= BT$6, $G263 &lt; BS$6), 0, 2)+1)</f>
        <v/>
      </c>
      <c r="BT263" s="68" t="str">
        <f ca="1">INDEX({"","_","-","="},IF(OR($D263 &gt;= BU$6, $E263 &lt; BT$6), 0, 1)+IF(OR($F263 &gt;= BU$6, $G263 &lt; BT$6), 0, 2)+1)</f>
        <v/>
      </c>
      <c r="BU263" s="68" t="str">
        <f ca="1">INDEX({"","_","-","="},IF(OR($D263 &gt;= BV$6, $E263 &lt; BU$6), 0, 1)+IF(OR($F263 &gt;= BV$6, $G263 &lt; BU$6), 0, 2)+1)</f>
        <v/>
      </c>
      <c r="BV263" s="68" t="str">
        <f ca="1">INDEX({"","_","-","="},IF(OR($D263 &gt;= BW$6, $E263 &lt; BV$6), 0, 1)+IF(OR($F263 &gt;= BW$6, $G263 &lt; BV$6), 0, 2)+1)</f>
        <v/>
      </c>
      <c r="BW263" s="68" t="str">
        <f ca="1">INDEX({"","_","-","="},IF(OR($D263 &gt;= BX$6, $E263 &lt; BW$6), 0, 1)+IF(OR($F263 &gt;= BX$6, $G263 &lt; BW$6), 0, 2)+1)</f>
        <v/>
      </c>
      <c r="BX263" s="68" t="str">
        <f ca="1">INDEX({"","_","-","="},IF(OR($D263 &gt;= BY$6, $E263 &lt; BX$6), 0, 1)+IF(OR($F263 &gt;= BY$6, $G263 &lt; BX$6), 0, 2)+1)</f>
        <v/>
      </c>
      <c r="BY263" s="68" t="str">
        <f ca="1">INDEX({"","_","-","="},IF(OR($D263 &gt;= BZ$6, $E263 &lt; BY$6), 0, 1)+IF(OR($F263 &gt;= BZ$6, $G263 &lt; BY$6), 0, 2)+1)</f>
        <v/>
      </c>
      <c r="BZ263" s="68" t="str">
        <f ca="1">INDEX({"","_","-","="},IF(OR($D263 &gt;= CA$6, $E263 &lt; BZ$6), 0, 1)+IF(OR($F263 &gt;= CA$6, $G263 &lt; BZ$6), 0, 2)+1)</f>
        <v/>
      </c>
      <c r="CA263" s="68" t="str">
        <f ca="1">INDEX({"","_","-","="},IF(OR($D263 &gt;= CB$6, $E263 &lt; CA$6), 0, 1)+IF(OR($F263 &gt;= CB$6, $G263 &lt; CA$6), 0, 2)+1)</f>
        <v/>
      </c>
      <c r="CB263" s="68" t="str">
        <f ca="1">INDEX({"","_","-","="},IF(OR($D263 &gt;= CC$6, $E263 &lt; CB$6), 0, 1)+IF(OR($F263 &gt;= CC$6, $G263 &lt; CB$6), 0, 2)+1)</f>
        <v/>
      </c>
      <c r="CC263" s="68" t="str">
        <f ca="1">INDEX({"","_","-","="},IF(OR($D263 &gt;= CD$6, $E263 &lt; CC$6), 0, 1)+IF(OR($F263 &gt;= CD$6, $G263 &lt; CC$6), 0, 2)+1)</f>
        <v/>
      </c>
      <c r="CD263" s="68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IF('临-进度'!M259,'临-进度'!$A259,"")</f>
        <v/>
      </c>
      <c r="B264" s="8" t="str">
        <f ca="1">IF('临-进度'!M259,'临-进度'!$B259,"")</f>
        <v/>
      </c>
      <c r="C264" s="8" t="str">
        <f ca="1">IF('临-进度'!M259,'临-进度'!$E259,"")</f>
        <v/>
      </c>
      <c r="D264" s="40" t="str">
        <f ca="1">IF('临-进度'!$M259,'临-进度'!$I259,"")</f>
        <v/>
      </c>
      <c r="E264" s="40" t="str">
        <f ca="1">IF('临-进度'!$M259,'临-进度'!$AE259,"")</f>
        <v/>
      </c>
      <c r="F264" s="40" t="str">
        <f ca="1">IF('临-进度'!$M259,'临-进度'!$J259,"")</f>
        <v/>
      </c>
      <c r="G264" s="73" t="str">
        <f ca="1">IF('临-进度'!$M259,'临-进度'!$AF259,"")</f>
        <v/>
      </c>
      <c r="H264" s="68" t="str">
        <f ca="1">INDEX({"","_","-","="},IF(OR($D264 &gt;= I$6, $E264 &lt; H$6), 0, 1)+IF(OR($F264 &gt;= I$6, $G264 &lt; H$6), 0, 2)+1)</f>
        <v/>
      </c>
      <c r="I264" s="68" t="str">
        <f ca="1">INDEX({"","_","-","="},IF(OR($D264 &gt;= J$6, $E264 &lt; I$6), 0, 1)+IF(OR($F264 &gt;= J$6, $G264 &lt; I$6), 0, 2)+1)</f>
        <v/>
      </c>
      <c r="J264" s="68" t="str">
        <f ca="1">INDEX({"","_","-","="},IF(OR($D264 &gt;= K$6, $E264 &lt; J$6), 0, 1)+IF(OR($F264 &gt;= K$6, $G264 &lt; J$6), 0, 2)+1)</f>
        <v/>
      </c>
      <c r="K264" s="68" t="str">
        <f ca="1">INDEX({"","_","-","="},IF(OR($D264 &gt;= L$6, $E264 &lt; K$6), 0, 1)+IF(OR($F264 &gt;= L$6, $G264 &lt; K$6), 0, 2)+1)</f>
        <v/>
      </c>
      <c r="L264" s="68" t="str">
        <f ca="1">INDEX({"","_","-","="},IF(OR($D264 &gt;= M$6, $E264 &lt; L$6), 0, 1)+IF(OR($F264 &gt;= M$6, $G264 &lt; L$6), 0, 2)+1)</f>
        <v/>
      </c>
      <c r="M264" s="68" t="str">
        <f ca="1">INDEX({"","_","-","="},IF(OR($D264 &gt;= N$6, $E264 &lt; M$6), 0, 1)+IF(OR($F264 &gt;= N$6, $G264 &lt; M$6), 0, 2)+1)</f>
        <v/>
      </c>
      <c r="N264" s="68" t="str">
        <f ca="1">INDEX({"","_","-","="},IF(OR($D264 &gt;= O$6, $E264 &lt; N$6), 0, 1)+IF(OR($F264 &gt;= O$6, $G264 &lt; N$6), 0, 2)+1)</f>
        <v/>
      </c>
      <c r="O264" s="68" t="str">
        <f ca="1">INDEX({"","_","-","="},IF(OR($D264 &gt;= P$6, $E264 &lt; O$6), 0, 1)+IF(OR($F264 &gt;= P$6, $G264 &lt; O$6), 0, 2)+1)</f>
        <v/>
      </c>
      <c r="P264" s="68" t="str">
        <f ca="1">INDEX({"","_","-","="},IF(OR($D264 &gt;= Q$6, $E264 &lt; P$6), 0, 1)+IF(OR($F264 &gt;= Q$6, $G264 &lt; P$6), 0, 2)+1)</f>
        <v/>
      </c>
      <c r="Q264" s="68" t="str">
        <f ca="1">INDEX({"","_","-","="},IF(OR($D264 &gt;= R$6, $E264 &lt; Q$6), 0, 1)+IF(OR($F264 &gt;= R$6, $G264 &lt; Q$6), 0, 2)+1)</f>
        <v/>
      </c>
      <c r="R264" s="68" t="str">
        <f ca="1">INDEX({"","_","-","="},IF(OR($D264 &gt;= S$6, $E264 &lt; R$6), 0, 1)+IF(OR($F264 &gt;= S$6, $G264 &lt; R$6), 0, 2)+1)</f>
        <v/>
      </c>
      <c r="S264" s="68" t="str">
        <f ca="1">INDEX({"","_","-","="},IF(OR($D264 &gt;= T$6, $E264 &lt; S$6), 0, 1)+IF(OR($F264 &gt;= T$6, $G264 &lt; S$6), 0, 2)+1)</f>
        <v/>
      </c>
      <c r="T264" s="68" t="str">
        <f ca="1">INDEX({"","_","-","="},IF(OR($D264 &gt;= U$6, $E264 &lt; T$6), 0, 1)+IF(OR($F264 &gt;= U$6, $G264 &lt; T$6), 0, 2)+1)</f>
        <v/>
      </c>
      <c r="U264" s="68" t="str">
        <f ca="1">INDEX({"","_","-","="},IF(OR($D264 &gt;= V$6, $E264 &lt; U$6), 0, 1)+IF(OR($F264 &gt;= V$6, $G264 &lt; U$6), 0, 2)+1)</f>
        <v/>
      </c>
      <c r="V264" s="68" t="str">
        <f ca="1">INDEX({"","_","-","="},IF(OR($D264 &gt;= W$6, $E264 &lt; V$6), 0, 1)+IF(OR($F264 &gt;= W$6, $G264 &lt; V$6), 0, 2)+1)</f>
        <v/>
      </c>
      <c r="W264" s="68" t="str">
        <f ca="1">INDEX({"","_","-","="},IF(OR($D264 &gt;= X$6, $E264 &lt; W$6), 0, 1)+IF(OR($F264 &gt;= X$6, $G264 &lt; W$6), 0, 2)+1)</f>
        <v/>
      </c>
      <c r="X264" s="68" t="str">
        <f ca="1">INDEX({"","_","-","="},IF(OR($D264 &gt;= Y$6, $E264 &lt; X$6), 0, 1)+IF(OR($F264 &gt;= Y$6, $G264 &lt; X$6), 0, 2)+1)</f>
        <v/>
      </c>
      <c r="Y264" s="68" t="str">
        <f ca="1">INDEX({"","_","-","="},IF(OR($D264 &gt;= Z$6, $E264 &lt; Y$6), 0, 1)+IF(OR($F264 &gt;= Z$6, $G264 &lt; Y$6), 0, 2)+1)</f>
        <v/>
      </c>
      <c r="Z264" s="68" t="str">
        <f ca="1">INDEX({"","_","-","="},IF(OR($D264 &gt;= AA$6, $E264 &lt; Z$6), 0, 1)+IF(OR($F264 &gt;= AA$6, $G264 &lt; Z$6), 0, 2)+1)</f>
        <v/>
      </c>
      <c r="AA264" s="68" t="str">
        <f ca="1">INDEX({"","_","-","="},IF(OR($D264 &gt;= AB$6, $E264 &lt; AA$6), 0, 1)+IF(OR($F264 &gt;= AB$6, $G264 &lt; AA$6), 0, 2)+1)</f>
        <v/>
      </c>
      <c r="AB264" s="68" t="str">
        <f ca="1">INDEX({"","_","-","="},IF(OR($D264 &gt;= AC$6, $E264 &lt; AB$6), 0, 1)+IF(OR($F264 &gt;= AC$6, $G264 &lt; AB$6), 0, 2)+1)</f>
        <v/>
      </c>
      <c r="AC264" s="68" t="str">
        <f ca="1">INDEX({"","_","-","="},IF(OR($D264 &gt;= AD$6, $E264 &lt; AC$6), 0, 1)+IF(OR($F264 &gt;= AD$6, $G264 &lt; AC$6), 0, 2)+1)</f>
        <v/>
      </c>
      <c r="AD264" s="68" t="str">
        <f ca="1">INDEX({"","_","-","="},IF(OR($D264 &gt;= AE$6, $E264 &lt; AD$6), 0, 1)+IF(OR($F264 &gt;= AE$6, $G264 &lt; AD$6), 0, 2)+1)</f>
        <v/>
      </c>
      <c r="AE264" s="68" t="str">
        <f ca="1">INDEX({"","_","-","="},IF(OR($D264 &gt;= AF$6, $E264 &lt; AE$6), 0, 1)+IF(OR($F264 &gt;= AF$6, $G264 &lt; AE$6), 0, 2)+1)</f>
        <v/>
      </c>
      <c r="AF264" s="68" t="str">
        <f ca="1">INDEX({"","_","-","="},IF(OR($D264 &gt;= AG$6, $E264 &lt; AF$6), 0, 1)+IF(OR($F264 &gt;= AG$6, $G264 &lt; AF$6), 0, 2)+1)</f>
        <v/>
      </c>
      <c r="AG264" s="68" t="str">
        <f ca="1">INDEX({"","_","-","="},IF(OR($D264 &gt;= AH$6, $E264 &lt; AG$6), 0, 1)+IF(OR($F264 &gt;= AH$6, $G264 &lt; AG$6), 0, 2)+1)</f>
        <v/>
      </c>
      <c r="AH264" s="68" t="str">
        <f ca="1">INDEX({"","_","-","="},IF(OR($D264 &gt;= AI$6, $E264 &lt; AH$6), 0, 1)+IF(OR($F264 &gt;= AI$6, $G264 &lt; AH$6), 0, 2)+1)</f>
        <v/>
      </c>
      <c r="AI264" s="68" t="str">
        <f ca="1">INDEX({"","_","-","="},IF(OR($D264 &gt;= AJ$6, $E264 &lt; AI$6), 0, 1)+IF(OR($F264 &gt;= AJ$6, $G264 &lt; AI$6), 0, 2)+1)</f>
        <v/>
      </c>
      <c r="AJ264" s="68" t="str">
        <f ca="1">INDEX({"","_","-","="},IF(OR($D264 &gt;= AK$6, $E264 &lt; AJ$6), 0, 1)+IF(OR($F264 &gt;= AK$6, $G264 &lt; AJ$6), 0, 2)+1)</f>
        <v/>
      </c>
      <c r="AK264" s="68" t="str">
        <f ca="1">INDEX({"","_","-","="},IF(OR($D264 &gt;= AL$6, $E264 &lt; AK$6), 0, 1)+IF(OR($F264 &gt;= AL$6, $G264 &lt; AK$6), 0, 2)+1)</f>
        <v/>
      </c>
      <c r="AL264" s="68" t="str">
        <f ca="1">INDEX({"","_","-","="},IF(OR($D264 &gt;= AM$6, $E264 &lt; AL$6), 0, 1)+IF(OR($F264 &gt;= AM$6, $G264 &lt; AL$6), 0, 2)+1)</f>
        <v/>
      </c>
      <c r="AM264" s="68" t="str">
        <f ca="1">INDEX({"","_","-","="},IF(OR($D264 &gt;= AN$6, $E264 &lt; AM$6), 0, 1)+IF(OR($F264 &gt;= AN$6, $G264 &lt; AM$6), 0, 2)+1)</f>
        <v/>
      </c>
      <c r="AN264" s="68" t="str">
        <f ca="1">INDEX({"","_","-","="},IF(OR($D264 &gt;= AO$6, $E264 &lt; AN$6), 0, 1)+IF(OR($F264 &gt;= AO$6, $G264 &lt; AN$6), 0, 2)+1)</f>
        <v/>
      </c>
      <c r="AO264" s="68" t="str">
        <f ca="1">INDEX({"","_","-","="},IF(OR($D264 &gt;= AP$6, $E264 &lt; AO$6), 0, 1)+IF(OR($F264 &gt;= AP$6, $G264 &lt; AO$6), 0, 2)+1)</f>
        <v/>
      </c>
      <c r="AP264" s="68" t="str">
        <f ca="1">INDEX({"","_","-","="},IF(OR($D264 &gt;= AQ$6, $E264 &lt; AP$6), 0, 1)+IF(OR($F264 &gt;= AQ$6, $G264 &lt; AP$6), 0, 2)+1)</f>
        <v/>
      </c>
      <c r="AQ264" s="68" t="str">
        <f ca="1">INDEX({"","_","-","="},IF(OR($D264 &gt;= AR$6, $E264 &lt; AQ$6), 0, 1)+IF(OR($F264 &gt;= AR$6, $G264 &lt; AQ$6), 0, 2)+1)</f>
        <v/>
      </c>
      <c r="AR264" s="68" t="str">
        <f ca="1">INDEX({"","_","-","="},IF(OR($D264 &gt;= AS$6, $E264 &lt; AR$6), 0, 1)+IF(OR($F264 &gt;= AS$6, $G264 &lt; AR$6), 0, 2)+1)</f>
        <v/>
      </c>
      <c r="AS264" s="68" t="str">
        <f ca="1">INDEX({"","_","-","="},IF(OR($D264 &gt;= AT$6, $E264 &lt; AS$6), 0, 1)+IF(OR($F264 &gt;= AT$6, $G264 &lt; AS$6), 0, 2)+1)</f>
        <v/>
      </c>
      <c r="AT264" s="68" t="str">
        <f ca="1">INDEX({"","_","-","="},IF(OR($D264 &gt;= AU$6, $E264 &lt; AT$6), 0, 1)+IF(OR($F264 &gt;= AU$6, $G264 &lt; AT$6), 0, 2)+1)</f>
        <v/>
      </c>
      <c r="AU264" s="68" t="str">
        <f ca="1">INDEX({"","_","-","="},IF(OR($D264 &gt;= AV$6, $E264 &lt; AU$6), 0, 1)+IF(OR($F264 &gt;= AV$6, $G264 &lt; AU$6), 0, 2)+1)</f>
        <v/>
      </c>
      <c r="AV264" s="68" t="str">
        <f ca="1">INDEX({"","_","-","="},IF(OR($D264 &gt;= AW$6, $E264 &lt; AV$6), 0, 1)+IF(OR($F264 &gt;= AW$6, $G264 &lt; AV$6), 0, 2)+1)</f>
        <v/>
      </c>
      <c r="AW264" s="68" t="str">
        <f ca="1">INDEX({"","_","-","="},IF(OR($D264 &gt;= AX$6, $E264 &lt; AW$6), 0, 1)+IF(OR($F264 &gt;= AX$6, $G264 &lt; AW$6), 0, 2)+1)</f>
        <v/>
      </c>
      <c r="AX264" s="68" t="str">
        <f ca="1">INDEX({"","_","-","="},IF(OR($D264 &gt;= AY$6, $E264 &lt; AX$6), 0, 1)+IF(OR($F264 &gt;= AY$6, $G264 &lt; AX$6), 0, 2)+1)</f>
        <v/>
      </c>
      <c r="AY264" s="68" t="str">
        <f ca="1">INDEX({"","_","-","="},IF(OR($D264 &gt;= AZ$6, $E264 &lt; AY$6), 0, 1)+IF(OR($F264 &gt;= AZ$6, $G264 &lt; AY$6), 0, 2)+1)</f>
        <v/>
      </c>
      <c r="AZ264" s="68" t="str">
        <f ca="1">INDEX({"","_","-","="},IF(OR($D264 &gt;= BA$6, $E264 &lt; AZ$6), 0, 1)+IF(OR($F264 &gt;= BA$6, $G264 &lt; AZ$6), 0, 2)+1)</f>
        <v/>
      </c>
      <c r="BA264" s="68" t="str">
        <f ca="1">INDEX({"","_","-","="},IF(OR($D264 &gt;= BB$6, $E264 &lt; BA$6), 0, 1)+IF(OR($F264 &gt;= BB$6, $G264 &lt; BA$6), 0, 2)+1)</f>
        <v/>
      </c>
      <c r="BB264" s="68" t="str">
        <f ca="1">INDEX({"","_","-","="},IF(OR($D264 &gt;= BC$6, $E264 &lt; BB$6), 0, 1)+IF(OR($F264 &gt;= BC$6, $G264 &lt; BB$6), 0, 2)+1)</f>
        <v/>
      </c>
      <c r="BC264" s="68" t="str">
        <f ca="1">INDEX({"","_","-","="},IF(OR($D264 &gt;= BD$6, $E264 &lt; BC$6), 0, 1)+IF(OR($F264 &gt;= BD$6, $G264 &lt; BC$6), 0, 2)+1)</f>
        <v/>
      </c>
      <c r="BD264" s="68" t="str">
        <f ca="1">INDEX({"","_","-","="},IF(OR($D264 &gt;= BE$6, $E264 &lt; BD$6), 0, 1)+IF(OR($F264 &gt;= BE$6, $G264 &lt; BD$6), 0, 2)+1)</f>
        <v/>
      </c>
      <c r="BE264" s="68" t="str">
        <f ca="1">INDEX({"","_","-","="},IF(OR($D264 &gt;= BF$6, $E264 &lt; BE$6), 0, 1)+IF(OR($F264 &gt;= BF$6, $G264 &lt; BE$6), 0, 2)+1)</f>
        <v/>
      </c>
      <c r="BF264" s="68" t="str">
        <f ca="1">INDEX({"","_","-","="},IF(OR($D264 &gt;= BG$6, $E264 &lt; BF$6), 0, 1)+IF(OR($F264 &gt;= BG$6, $G264 &lt; BF$6), 0, 2)+1)</f>
        <v/>
      </c>
      <c r="BG264" s="68" t="str">
        <f ca="1">INDEX({"","_","-","="},IF(OR($D264 &gt;= BH$6, $E264 &lt; BG$6), 0, 1)+IF(OR($F264 &gt;= BH$6, $G264 &lt; BG$6), 0, 2)+1)</f>
        <v/>
      </c>
      <c r="BH264" s="68" t="str">
        <f ca="1">INDEX({"","_","-","="},IF(OR($D264 &gt;= BI$6, $E264 &lt; BH$6), 0, 1)+IF(OR($F264 &gt;= BI$6, $G264 &lt; BH$6), 0, 2)+1)</f>
        <v/>
      </c>
      <c r="BI264" s="68" t="str">
        <f ca="1">INDEX({"","_","-","="},IF(OR($D264 &gt;= BJ$6, $E264 &lt; BI$6), 0, 1)+IF(OR($F264 &gt;= BJ$6, $G264 &lt; BI$6), 0, 2)+1)</f>
        <v/>
      </c>
      <c r="BJ264" s="68" t="str">
        <f ca="1">INDEX({"","_","-","="},IF(OR($D264 &gt;= BK$6, $E264 &lt; BJ$6), 0, 1)+IF(OR($F264 &gt;= BK$6, $G264 &lt; BJ$6), 0, 2)+1)</f>
        <v/>
      </c>
      <c r="BK264" s="68" t="str">
        <f ca="1">INDEX({"","_","-","="},IF(OR($D264 &gt;= BL$6, $E264 &lt; BK$6), 0, 1)+IF(OR($F264 &gt;= BL$6, $G264 &lt; BK$6), 0, 2)+1)</f>
        <v/>
      </c>
      <c r="BL264" s="68" t="str">
        <f ca="1">INDEX({"","_","-","="},IF(OR($D264 &gt;= BM$6, $E264 &lt; BL$6), 0, 1)+IF(OR($F264 &gt;= BM$6, $G264 &lt; BL$6), 0, 2)+1)</f>
        <v/>
      </c>
      <c r="BM264" s="68" t="str">
        <f ca="1">INDEX({"","_","-","="},IF(OR($D264 &gt;= BN$6, $E264 &lt; BM$6), 0, 1)+IF(OR($F264 &gt;= BN$6, $G264 &lt; BM$6), 0, 2)+1)</f>
        <v/>
      </c>
      <c r="BN264" s="68" t="str">
        <f ca="1">INDEX({"","_","-","="},IF(OR($D264 &gt;= BO$6, $E264 &lt; BN$6), 0, 1)+IF(OR($F264 &gt;= BO$6, $G264 &lt; BN$6), 0, 2)+1)</f>
        <v/>
      </c>
      <c r="BO264" s="68" t="str">
        <f ca="1">INDEX({"","_","-","="},IF(OR($D264 &gt;= BP$6, $E264 &lt; BO$6), 0, 1)+IF(OR($F264 &gt;= BP$6, $G264 &lt; BO$6), 0, 2)+1)</f>
        <v/>
      </c>
      <c r="BP264" s="68" t="str">
        <f ca="1">INDEX({"","_","-","="},IF(OR($D264 &gt;= BQ$6, $E264 &lt; BP$6), 0, 1)+IF(OR($F264 &gt;= BQ$6, $G264 &lt; BP$6), 0, 2)+1)</f>
        <v/>
      </c>
      <c r="BQ264" s="68" t="str">
        <f ca="1">INDEX({"","_","-","="},IF(OR($D264 &gt;= BR$6, $E264 &lt; BQ$6), 0, 1)+IF(OR($F264 &gt;= BR$6, $G264 &lt; BQ$6), 0, 2)+1)</f>
        <v/>
      </c>
      <c r="BR264" s="68" t="str">
        <f ca="1">INDEX({"","_","-","="},IF(OR($D264 &gt;= BS$6, $E264 &lt; BR$6), 0, 1)+IF(OR($F264 &gt;= BS$6, $G264 &lt; BR$6), 0, 2)+1)</f>
        <v/>
      </c>
      <c r="BS264" s="68" t="str">
        <f ca="1">INDEX({"","_","-","="},IF(OR($D264 &gt;= BT$6, $E264 &lt; BS$6), 0, 1)+IF(OR($F264 &gt;= BT$6, $G264 &lt; BS$6), 0, 2)+1)</f>
        <v/>
      </c>
      <c r="BT264" s="68" t="str">
        <f ca="1">INDEX({"","_","-","="},IF(OR($D264 &gt;= BU$6, $E264 &lt; BT$6), 0, 1)+IF(OR($F264 &gt;= BU$6, $G264 &lt; BT$6), 0, 2)+1)</f>
        <v/>
      </c>
      <c r="BU264" s="68" t="str">
        <f ca="1">INDEX({"","_","-","="},IF(OR($D264 &gt;= BV$6, $E264 &lt; BU$6), 0, 1)+IF(OR($F264 &gt;= BV$6, $G264 &lt; BU$6), 0, 2)+1)</f>
        <v/>
      </c>
      <c r="BV264" s="68" t="str">
        <f ca="1">INDEX({"","_","-","="},IF(OR($D264 &gt;= BW$6, $E264 &lt; BV$6), 0, 1)+IF(OR($F264 &gt;= BW$6, $G264 &lt; BV$6), 0, 2)+1)</f>
        <v/>
      </c>
      <c r="BW264" s="68" t="str">
        <f ca="1">INDEX({"","_","-","="},IF(OR($D264 &gt;= BX$6, $E264 &lt; BW$6), 0, 1)+IF(OR($F264 &gt;= BX$6, $G264 &lt; BW$6), 0, 2)+1)</f>
        <v/>
      </c>
      <c r="BX264" s="68" t="str">
        <f ca="1">INDEX({"","_","-","="},IF(OR($D264 &gt;= BY$6, $E264 &lt; BX$6), 0, 1)+IF(OR($F264 &gt;= BY$6, $G264 &lt; BX$6), 0, 2)+1)</f>
        <v/>
      </c>
      <c r="BY264" s="68" t="str">
        <f ca="1">INDEX({"","_","-","="},IF(OR($D264 &gt;= BZ$6, $E264 &lt; BY$6), 0, 1)+IF(OR($F264 &gt;= BZ$6, $G264 &lt; BY$6), 0, 2)+1)</f>
        <v/>
      </c>
      <c r="BZ264" s="68" t="str">
        <f ca="1">INDEX({"","_","-","="},IF(OR($D264 &gt;= CA$6, $E264 &lt; BZ$6), 0, 1)+IF(OR($F264 &gt;= CA$6, $G264 &lt; BZ$6), 0, 2)+1)</f>
        <v/>
      </c>
      <c r="CA264" s="68" t="str">
        <f ca="1">INDEX({"","_","-","="},IF(OR($D264 &gt;= CB$6, $E264 &lt; CA$6), 0, 1)+IF(OR($F264 &gt;= CB$6, $G264 &lt; CA$6), 0, 2)+1)</f>
        <v/>
      </c>
      <c r="CB264" s="68" t="str">
        <f ca="1">INDEX({"","_","-","="},IF(OR($D264 &gt;= CC$6, $E264 &lt; CB$6), 0, 1)+IF(OR($F264 &gt;= CC$6, $G264 &lt; CB$6), 0, 2)+1)</f>
        <v/>
      </c>
      <c r="CC264" s="68" t="str">
        <f ca="1">INDEX({"","_","-","="},IF(OR($D264 &gt;= CD$6, $E264 &lt; CC$6), 0, 1)+IF(OR($F264 &gt;= CD$6, $G264 &lt; CC$6), 0, 2)+1)</f>
        <v/>
      </c>
      <c r="CD264" s="68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IF('临-进度'!M260,'临-进度'!$A260,"")</f>
        <v/>
      </c>
      <c r="B265" s="8" t="str">
        <f ca="1">IF('临-进度'!M260,'临-进度'!$B260,"")</f>
        <v/>
      </c>
      <c r="C265" s="8" t="str">
        <f ca="1">IF('临-进度'!M260,'临-进度'!$E260,"")</f>
        <v/>
      </c>
      <c r="D265" s="40" t="str">
        <f ca="1">IF('临-进度'!$M260,'临-进度'!$I260,"")</f>
        <v/>
      </c>
      <c r="E265" s="40" t="str">
        <f ca="1">IF('临-进度'!$M260,'临-进度'!$AE260,"")</f>
        <v/>
      </c>
      <c r="F265" s="40" t="str">
        <f ca="1">IF('临-进度'!$M260,'临-进度'!$J260,"")</f>
        <v/>
      </c>
      <c r="G265" s="73" t="str">
        <f ca="1">IF('临-进度'!$M260,'临-进度'!$AF260,"")</f>
        <v/>
      </c>
      <c r="H265" s="68" t="str">
        <f ca="1">INDEX({"","_","-","="},IF(OR($D265 &gt;= I$6, $E265 &lt; H$6), 0, 1)+IF(OR($F265 &gt;= I$6, $G265 &lt; H$6), 0, 2)+1)</f>
        <v/>
      </c>
      <c r="I265" s="68" t="str">
        <f ca="1">INDEX({"","_","-","="},IF(OR($D265 &gt;= J$6, $E265 &lt; I$6), 0, 1)+IF(OR($F265 &gt;= J$6, $G265 &lt; I$6), 0, 2)+1)</f>
        <v/>
      </c>
      <c r="J265" s="68" t="str">
        <f ca="1">INDEX({"","_","-","="},IF(OR($D265 &gt;= K$6, $E265 &lt; J$6), 0, 1)+IF(OR($F265 &gt;= K$6, $G265 &lt; J$6), 0, 2)+1)</f>
        <v/>
      </c>
      <c r="K265" s="68" t="str">
        <f ca="1">INDEX({"","_","-","="},IF(OR($D265 &gt;= L$6, $E265 &lt; K$6), 0, 1)+IF(OR($F265 &gt;= L$6, $G265 &lt; K$6), 0, 2)+1)</f>
        <v/>
      </c>
      <c r="L265" s="68" t="str">
        <f ca="1">INDEX({"","_","-","="},IF(OR($D265 &gt;= M$6, $E265 &lt; L$6), 0, 1)+IF(OR($F265 &gt;= M$6, $G265 &lt; L$6), 0, 2)+1)</f>
        <v/>
      </c>
      <c r="M265" s="68" t="str">
        <f ca="1">INDEX({"","_","-","="},IF(OR($D265 &gt;= N$6, $E265 &lt; M$6), 0, 1)+IF(OR($F265 &gt;= N$6, $G265 &lt; M$6), 0, 2)+1)</f>
        <v/>
      </c>
      <c r="N265" s="68" t="str">
        <f ca="1">INDEX({"","_","-","="},IF(OR($D265 &gt;= O$6, $E265 &lt; N$6), 0, 1)+IF(OR($F265 &gt;= O$6, $G265 &lt; N$6), 0, 2)+1)</f>
        <v/>
      </c>
      <c r="O265" s="68" t="str">
        <f ca="1">INDEX({"","_","-","="},IF(OR($D265 &gt;= P$6, $E265 &lt; O$6), 0, 1)+IF(OR($F265 &gt;= P$6, $G265 &lt; O$6), 0, 2)+1)</f>
        <v/>
      </c>
      <c r="P265" s="68" t="str">
        <f ca="1">INDEX({"","_","-","="},IF(OR($D265 &gt;= Q$6, $E265 &lt; P$6), 0, 1)+IF(OR($F265 &gt;= Q$6, $G265 &lt; P$6), 0, 2)+1)</f>
        <v/>
      </c>
      <c r="Q265" s="68" t="str">
        <f ca="1">INDEX({"","_","-","="},IF(OR($D265 &gt;= R$6, $E265 &lt; Q$6), 0, 1)+IF(OR($F265 &gt;= R$6, $G265 &lt; Q$6), 0, 2)+1)</f>
        <v/>
      </c>
      <c r="R265" s="68" t="str">
        <f ca="1">INDEX({"","_","-","="},IF(OR($D265 &gt;= S$6, $E265 &lt; R$6), 0, 1)+IF(OR($F265 &gt;= S$6, $G265 &lt; R$6), 0, 2)+1)</f>
        <v/>
      </c>
      <c r="S265" s="68" t="str">
        <f ca="1">INDEX({"","_","-","="},IF(OR($D265 &gt;= T$6, $E265 &lt; S$6), 0, 1)+IF(OR($F265 &gt;= T$6, $G265 &lt; S$6), 0, 2)+1)</f>
        <v/>
      </c>
      <c r="T265" s="68" t="str">
        <f ca="1">INDEX({"","_","-","="},IF(OR($D265 &gt;= U$6, $E265 &lt; T$6), 0, 1)+IF(OR($F265 &gt;= U$6, $G265 &lt; T$6), 0, 2)+1)</f>
        <v/>
      </c>
      <c r="U265" s="68" t="str">
        <f ca="1">INDEX({"","_","-","="},IF(OR($D265 &gt;= V$6, $E265 &lt; U$6), 0, 1)+IF(OR($F265 &gt;= V$6, $G265 &lt; U$6), 0, 2)+1)</f>
        <v/>
      </c>
      <c r="V265" s="68" t="str">
        <f ca="1">INDEX({"","_","-","="},IF(OR($D265 &gt;= W$6, $E265 &lt; V$6), 0, 1)+IF(OR($F265 &gt;= W$6, $G265 &lt; V$6), 0, 2)+1)</f>
        <v/>
      </c>
      <c r="W265" s="68" t="str">
        <f ca="1">INDEX({"","_","-","="},IF(OR($D265 &gt;= X$6, $E265 &lt; W$6), 0, 1)+IF(OR($F265 &gt;= X$6, $G265 &lt; W$6), 0, 2)+1)</f>
        <v/>
      </c>
      <c r="X265" s="68" t="str">
        <f ca="1">INDEX({"","_","-","="},IF(OR($D265 &gt;= Y$6, $E265 &lt; X$6), 0, 1)+IF(OR($F265 &gt;= Y$6, $G265 &lt; X$6), 0, 2)+1)</f>
        <v/>
      </c>
      <c r="Y265" s="68" t="str">
        <f ca="1">INDEX({"","_","-","="},IF(OR($D265 &gt;= Z$6, $E265 &lt; Y$6), 0, 1)+IF(OR($F265 &gt;= Z$6, $G265 &lt; Y$6), 0, 2)+1)</f>
        <v/>
      </c>
      <c r="Z265" s="68" t="str">
        <f ca="1">INDEX({"","_","-","="},IF(OR($D265 &gt;= AA$6, $E265 &lt; Z$6), 0, 1)+IF(OR($F265 &gt;= AA$6, $G265 &lt; Z$6), 0, 2)+1)</f>
        <v/>
      </c>
      <c r="AA265" s="68" t="str">
        <f ca="1">INDEX({"","_","-","="},IF(OR($D265 &gt;= AB$6, $E265 &lt; AA$6), 0, 1)+IF(OR($F265 &gt;= AB$6, $G265 &lt; AA$6), 0, 2)+1)</f>
        <v/>
      </c>
      <c r="AB265" s="68" t="str">
        <f ca="1">INDEX({"","_","-","="},IF(OR($D265 &gt;= AC$6, $E265 &lt; AB$6), 0, 1)+IF(OR($F265 &gt;= AC$6, $G265 &lt; AB$6), 0, 2)+1)</f>
        <v/>
      </c>
      <c r="AC265" s="68" t="str">
        <f ca="1">INDEX({"","_","-","="},IF(OR($D265 &gt;= AD$6, $E265 &lt; AC$6), 0, 1)+IF(OR($F265 &gt;= AD$6, $G265 &lt; AC$6), 0, 2)+1)</f>
        <v/>
      </c>
      <c r="AD265" s="68" t="str">
        <f ca="1">INDEX({"","_","-","="},IF(OR($D265 &gt;= AE$6, $E265 &lt; AD$6), 0, 1)+IF(OR($F265 &gt;= AE$6, $G265 &lt; AD$6), 0, 2)+1)</f>
        <v/>
      </c>
      <c r="AE265" s="68" t="str">
        <f ca="1">INDEX({"","_","-","="},IF(OR($D265 &gt;= AF$6, $E265 &lt; AE$6), 0, 1)+IF(OR($F265 &gt;= AF$6, $G265 &lt; AE$6), 0, 2)+1)</f>
        <v/>
      </c>
      <c r="AF265" s="68" t="str">
        <f ca="1">INDEX({"","_","-","="},IF(OR($D265 &gt;= AG$6, $E265 &lt; AF$6), 0, 1)+IF(OR($F265 &gt;= AG$6, $G265 &lt; AF$6), 0, 2)+1)</f>
        <v/>
      </c>
      <c r="AG265" s="68" t="str">
        <f ca="1">INDEX({"","_","-","="},IF(OR($D265 &gt;= AH$6, $E265 &lt; AG$6), 0, 1)+IF(OR($F265 &gt;= AH$6, $G265 &lt; AG$6), 0, 2)+1)</f>
        <v/>
      </c>
      <c r="AH265" s="68" t="str">
        <f ca="1">INDEX({"","_","-","="},IF(OR($D265 &gt;= AI$6, $E265 &lt; AH$6), 0, 1)+IF(OR($F265 &gt;= AI$6, $G265 &lt; AH$6), 0, 2)+1)</f>
        <v/>
      </c>
      <c r="AI265" s="68" t="str">
        <f ca="1">INDEX({"","_","-","="},IF(OR($D265 &gt;= AJ$6, $E265 &lt; AI$6), 0, 1)+IF(OR($F265 &gt;= AJ$6, $G265 &lt; AI$6), 0, 2)+1)</f>
        <v/>
      </c>
      <c r="AJ265" s="68" t="str">
        <f ca="1">INDEX({"","_","-","="},IF(OR($D265 &gt;= AK$6, $E265 &lt; AJ$6), 0, 1)+IF(OR($F265 &gt;= AK$6, $G265 &lt; AJ$6), 0, 2)+1)</f>
        <v/>
      </c>
      <c r="AK265" s="68" t="str">
        <f ca="1">INDEX({"","_","-","="},IF(OR($D265 &gt;= AL$6, $E265 &lt; AK$6), 0, 1)+IF(OR($F265 &gt;= AL$6, $G265 &lt; AK$6), 0, 2)+1)</f>
        <v/>
      </c>
      <c r="AL265" s="68" t="str">
        <f ca="1">INDEX({"","_","-","="},IF(OR($D265 &gt;= AM$6, $E265 &lt; AL$6), 0, 1)+IF(OR($F265 &gt;= AM$6, $G265 &lt; AL$6), 0, 2)+1)</f>
        <v/>
      </c>
      <c r="AM265" s="68" t="str">
        <f ca="1">INDEX({"","_","-","="},IF(OR($D265 &gt;= AN$6, $E265 &lt; AM$6), 0, 1)+IF(OR($F265 &gt;= AN$6, $G265 &lt; AM$6), 0, 2)+1)</f>
        <v/>
      </c>
      <c r="AN265" s="68" t="str">
        <f ca="1">INDEX({"","_","-","="},IF(OR($D265 &gt;= AO$6, $E265 &lt; AN$6), 0, 1)+IF(OR($F265 &gt;= AO$6, $G265 &lt; AN$6), 0, 2)+1)</f>
        <v/>
      </c>
      <c r="AO265" s="68" t="str">
        <f ca="1">INDEX({"","_","-","="},IF(OR($D265 &gt;= AP$6, $E265 &lt; AO$6), 0, 1)+IF(OR($F265 &gt;= AP$6, $G265 &lt; AO$6), 0, 2)+1)</f>
        <v/>
      </c>
      <c r="AP265" s="68" t="str">
        <f ca="1">INDEX({"","_","-","="},IF(OR($D265 &gt;= AQ$6, $E265 &lt; AP$6), 0, 1)+IF(OR($F265 &gt;= AQ$6, $G265 &lt; AP$6), 0, 2)+1)</f>
        <v/>
      </c>
      <c r="AQ265" s="68" t="str">
        <f ca="1">INDEX({"","_","-","="},IF(OR($D265 &gt;= AR$6, $E265 &lt; AQ$6), 0, 1)+IF(OR($F265 &gt;= AR$6, $G265 &lt; AQ$6), 0, 2)+1)</f>
        <v/>
      </c>
      <c r="AR265" s="68" t="str">
        <f ca="1">INDEX({"","_","-","="},IF(OR($D265 &gt;= AS$6, $E265 &lt; AR$6), 0, 1)+IF(OR($F265 &gt;= AS$6, $G265 &lt; AR$6), 0, 2)+1)</f>
        <v/>
      </c>
      <c r="AS265" s="68" t="str">
        <f ca="1">INDEX({"","_","-","="},IF(OR($D265 &gt;= AT$6, $E265 &lt; AS$6), 0, 1)+IF(OR($F265 &gt;= AT$6, $G265 &lt; AS$6), 0, 2)+1)</f>
        <v/>
      </c>
      <c r="AT265" s="68" t="str">
        <f ca="1">INDEX({"","_","-","="},IF(OR($D265 &gt;= AU$6, $E265 &lt; AT$6), 0, 1)+IF(OR($F265 &gt;= AU$6, $G265 &lt; AT$6), 0, 2)+1)</f>
        <v/>
      </c>
      <c r="AU265" s="68" t="str">
        <f ca="1">INDEX({"","_","-","="},IF(OR($D265 &gt;= AV$6, $E265 &lt; AU$6), 0, 1)+IF(OR($F265 &gt;= AV$6, $G265 &lt; AU$6), 0, 2)+1)</f>
        <v/>
      </c>
      <c r="AV265" s="68" t="str">
        <f ca="1">INDEX({"","_","-","="},IF(OR($D265 &gt;= AW$6, $E265 &lt; AV$6), 0, 1)+IF(OR($F265 &gt;= AW$6, $G265 &lt; AV$6), 0, 2)+1)</f>
        <v/>
      </c>
      <c r="AW265" s="68" t="str">
        <f ca="1">INDEX({"","_","-","="},IF(OR($D265 &gt;= AX$6, $E265 &lt; AW$6), 0, 1)+IF(OR($F265 &gt;= AX$6, $G265 &lt; AW$6), 0, 2)+1)</f>
        <v/>
      </c>
      <c r="AX265" s="68" t="str">
        <f ca="1">INDEX({"","_","-","="},IF(OR($D265 &gt;= AY$6, $E265 &lt; AX$6), 0, 1)+IF(OR($F265 &gt;= AY$6, $G265 &lt; AX$6), 0, 2)+1)</f>
        <v/>
      </c>
      <c r="AY265" s="68" t="str">
        <f ca="1">INDEX({"","_","-","="},IF(OR($D265 &gt;= AZ$6, $E265 &lt; AY$6), 0, 1)+IF(OR($F265 &gt;= AZ$6, $G265 &lt; AY$6), 0, 2)+1)</f>
        <v/>
      </c>
      <c r="AZ265" s="68" t="str">
        <f ca="1">INDEX({"","_","-","="},IF(OR($D265 &gt;= BA$6, $E265 &lt; AZ$6), 0, 1)+IF(OR($F265 &gt;= BA$6, $G265 &lt; AZ$6), 0, 2)+1)</f>
        <v/>
      </c>
      <c r="BA265" s="68" t="str">
        <f ca="1">INDEX({"","_","-","="},IF(OR($D265 &gt;= BB$6, $E265 &lt; BA$6), 0, 1)+IF(OR($F265 &gt;= BB$6, $G265 &lt; BA$6), 0, 2)+1)</f>
        <v/>
      </c>
      <c r="BB265" s="68" t="str">
        <f ca="1">INDEX({"","_","-","="},IF(OR($D265 &gt;= BC$6, $E265 &lt; BB$6), 0, 1)+IF(OR($F265 &gt;= BC$6, $G265 &lt; BB$6), 0, 2)+1)</f>
        <v/>
      </c>
      <c r="BC265" s="68" t="str">
        <f ca="1">INDEX({"","_","-","="},IF(OR($D265 &gt;= BD$6, $E265 &lt; BC$6), 0, 1)+IF(OR($F265 &gt;= BD$6, $G265 &lt; BC$6), 0, 2)+1)</f>
        <v/>
      </c>
      <c r="BD265" s="68" t="str">
        <f ca="1">INDEX({"","_","-","="},IF(OR($D265 &gt;= BE$6, $E265 &lt; BD$6), 0, 1)+IF(OR($F265 &gt;= BE$6, $G265 &lt; BD$6), 0, 2)+1)</f>
        <v/>
      </c>
      <c r="BE265" s="68" t="str">
        <f ca="1">INDEX({"","_","-","="},IF(OR($D265 &gt;= BF$6, $E265 &lt; BE$6), 0, 1)+IF(OR($F265 &gt;= BF$6, $G265 &lt; BE$6), 0, 2)+1)</f>
        <v/>
      </c>
      <c r="BF265" s="68" t="str">
        <f ca="1">INDEX({"","_","-","="},IF(OR($D265 &gt;= BG$6, $E265 &lt; BF$6), 0, 1)+IF(OR($F265 &gt;= BG$6, $G265 &lt; BF$6), 0, 2)+1)</f>
        <v/>
      </c>
      <c r="BG265" s="68" t="str">
        <f ca="1">INDEX({"","_","-","="},IF(OR($D265 &gt;= BH$6, $E265 &lt; BG$6), 0, 1)+IF(OR($F265 &gt;= BH$6, $G265 &lt; BG$6), 0, 2)+1)</f>
        <v/>
      </c>
      <c r="BH265" s="68" t="str">
        <f ca="1">INDEX({"","_","-","="},IF(OR($D265 &gt;= BI$6, $E265 &lt; BH$6), 0, 1)+IF(OR($F265 &gt;= BI$6, $G265 &lt; BH$6), 0, 2)+1)</f>
        <v/>
      </c>
      <c r="BI265" s="68" t="str">
        <f ca="1">INDEX({"","_","-","="},IF(OR($D265 &gt;= BJ$6, $E265 &lt; BI$6), 0, 1)+IF(OR($F265 &gt;= BJ$6, $G265 &lt; BI$6), 0, 2)+1)</f>
        <v/>
      </c>
      <c r="BJ265" s="68" t="str">
        <f ca="1">INDEX({"","_","-","="},IF(OR($D265 &gt;= BK$6, $E265 &lt; BJ$6), 0, 1)+IF(OR($F265 &gt;= BK$6, $G265 &lt; BJ$6), 0, 2)+1)</f>
        <v/>
      </c>
      <c r="BK265" s="68" t="str">
        <f ca="1">INDEX({"","_","-","="},IF(OR($D265 &gt;= BL$6, $E265 &lt; BK$6), 0, 1)+IF(OR($F265 &gt;= BL$6, $G265 &lt; BK$6), 0, 2)+1)</f>
        <v/>
      </c>
      <c r="BL265" s="68" t="str">
        <f ca="1">INDEX({"","_","-","="},IF(OR($D265 &gt;= BM$6, $E265 &lt; BL$6), 0, 1)+IF(OR($F265 &gt;= BM$6, $G265 &lt; BL$6), 0, 2)+1)</f>
        <v/>
      </c>
      <c r="BM265" s="68" t="str">
        <f ca="1">INDEX({"","_","-","="},IF(OR($D265 &gt;= BN$6, $E265 &lt; BM$6), 0, 1)+IF(OR($F265 &gt;= BN$6, $G265 &lt; BM$6), 0, 2)+1)</f>
        <v/>
      </c>
      <c r="BN265" s="68" t="str">
        <f ca="1">INDEX({"","_","-","="},IF(OR($D265 &gt;= BO$6, $E265 &lt; BN$6), 0, 1)+IF(OR($F265 &gt;= BO$6, $G265 &lt; BN$6), 0, 2)+1)</f>
        <v/>
      </c>
      <c r="BO265" s="68" t="str">
        <f ca="1">INDEX({"","_","-","="},IF(OR($D265 &gt;= BP$6, $E265 &lt; BO$6), 0, 1)+IF(OR($F265 &gt;= BP$6, $G265 &lt; BO$6), 0, 2)+1)</f>
        <v/>
      </c>
      <c r="BP265" s="68" t="str">
        <f ca="1">INDEX({"","_","-","="},IF(OR($D265 &gt;= BQ$6, $E265 &lt; BP$6), 0, 1)+IF(OR($F265 &gt;= BQ$6, $G265 &lt; BP$6), 0, 2)+1)</f>
        <v/>
      </c>
      <c r="BQ265" s="68" t="str">
        <f ca="1">INDEX({"","_","-","="},IF(OR($D265 &gt;= BR$6, $E265 &lt; BQ$6), 0, 1)+IF(OR($F265 &gt;= BR$6, $G265 &lt; BQ$6), 0, 2)+1)</f>
        <v/>
      </c>
      <c r="BR265" s="68" t="str">
        <f ca="1">INDEX({"","_","-","="},IF(OR($D265 &gt;= BS$6, $E265 &lt; BR$6), 0, 1)+IF(OR($F265 &gt;= BS$6, $G265 &lt; BR$6), 0, 2)+1)</f>
        <v/>
      </c>
      <c r="BS265" s="68" t="str">
        <f ca="1">INDEX({"","_","-","="},IF(OR($D265 &gt;= BT$6, $E265 &lt; BS$6), 0, 1)+IF(OR($F265 &gt;= BT$6, $G265 &lt; BS$6), 0, 2)+1)</f>
        <v/>
      </c>
      <c r="BT265" s="68" t="str">
        <f ca="1">INDEX({"","_","-","="},IF(OR($D265 &gt;= BU$6, $E265 &lt; BT$6), 0, 1)+IF(OR($F265 &gt;= BU$6, $G265 &lt; BT$6), 0, 2)+1)</f>
        <v/>
      </c>
      <c r="BU265" s="68" t="str">
        <f ca="1">INDEX({"","_","-","="},IF(OR($D265 &gt;= BV$6, $E265 &lt; BU$6), 0, 1)+IF(OR($F265 &gt;= BV$6, $G265 &lt; BU$6), 0, 2)+1)</f>
        <v/>
      </c>
      <c r="BV265" s="68" t="str">
        <f ca="1">INDEX({"","_","-","="},IF(OR($D265 &gt;= BW$6, $E265 &lt; BV$6), 0, 1)+IF(OR($F265 &gt;= BW$6, $G265 &lt; BV$6), 0, 2)+1)</f>
        <v/>
      </c>
      <c r="BW265" s="68" t="str">
        <f ca="1">INDEX({"","_","-","="},IF(OR($D265 &gt;= BX$6, $E265 &lt; BW$6), 0, 1)+IF(OR($F265 &gt;= BX$6, $G265 &lt; BW$6), 0, 2)+1)</f>
        <v/>
      </c>
      <c r="BX265" s="68" t="str">
        <f ca="1">INDEX({"","_","-","="},IF(OR($D265 &gt;= BY$6, $E265 &lt; BX$6), 0, 1)+IF(OR($F265 &gt;= BY$6, $G265 &lt; BX$6), 0, 2)+1)</f>
        <v/>
      </c>
      <c r="BY265" s="68" t="str">
        <f ca="1">INDEX({"","_","-","="},IF(OR($D265 &gt;= BZ$6, $E265 &lt; BY$6), 0, 1)+IF(OR($F265 &gt;= BZ$6, $G265 &lt; BY$6), 0, 2)+1)</f>
        <v/>
      </c>
      <c r="BZ265" s="68" t="str">
        <f ca="1">INDEX({"","_","-","="},IF(OR($D265 &gt;= CA$6, $E265 &lt; BZ$6), 0, 1)+IF(OR($F265 &gt;= CA$6, $G265 &lt; BZ$6), 0, 2)+1)</f>
        <v/>
      </c>
      <c r="CA265" s="68" t="str">
        <f ca="1">INDEX({"","_","-","="},IF(OR($D265 &gt;= CB$6, $E265 &lt; CA$6), 0, 1)+IF(OR($F265 &gt;= CB$6, $G265 &lt; CA$6), 0, 2)+1)</f>
        <v/>
      </c>
      <c r="CB265" s="68" t="str">
        <f ca="1">INDEX({"","_","-","="},IF(OR($D265 &gt;= CC$6, $E265 &lt; CB$6), 0, 1)+IF(OR($F265 &gt;= CC$6, $G265 &lt; CB$6), 0, 2)+1)</f>
        <v/>
      </c>
      <c r="CC265" s="68" t="str">
        <f ca="1">INDEX({"","_","-","="},IF(OR($D265 &gt;= CD$6, $E265 &lt; CC$6), 0, 1)+IF(OR($F265 &gt;= CD$6, $G265 &lt; CC$6), 0, 2)+1)</f>
        <v/>
      </c>
      <c r="CD265" s="68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IF('临-进度'!M261,'临-进度'!$A261,"")</f>
        <v/>
      </c>
      <c r="B266" s="8" t="str">
        <f ca="1">IF('临-进度'!M261,'临-进度'!$B261,"")</f>
        <v/>
      </c>
      <c r="C266" s="8" t="str">
        <f ca="1">IF('临-进度'!M261,'临-进度'!$E261,"")</f>
        <v/>
      </c>
      <c r="D266" s="40" t="str">
        <f ca="1">IF('临-进度'!$M261,'临-进度'!$I261,"")</f>
        <v/>
      </c>
      <c r="E266" s="40" t="str">
        <f ca="1">IF('临-进度'!$M261,'临-进度'!$AE261,"")</f>
        <v/>
      </c>
      <c r="F266" s="40" t="str">
        <f ca="1">IF('临-进度'!$M261,'临-进度'!$J261,"")</f>
        <v/>
      </c>
      <c r="G266" s="73" t="str">
        <f ca="1">IF('临-进度'!$M261,'临-进度'!$AF261,"")</f>
        <v/>
      </c>
      <c r="H266" s="68" t="str">
        <f ca="1">INDEX({"","_","-","="},IF(OR($D266 &gt;= I$6, $E266 &lt; H$6), 0, 1)+IF(OR($F266 &gt;= I$6, $G266 &lt; H$6), 0, 2)+1)</f>
        <v/>
      </c>
      <c r="I266" s="68" t="str">
        <f ca="1">INDEX({"","_","-","="},IF(OR($D266 &gt;= J$6, $E266 &lt; I$6), 0, 1)+IF(OR($F266 &gt;= J$6, $G266 &lt; I$6), 0, 2)+1)</f>
        <v/>
      </c>
      <c r="J266" s="68" t="str">
        <f ca="1">INDEX({"","_","-","="},IF(OR($D266 &gt;= K$6, $E266 &lt; J$6), 0, 1)+IF(OR($F266 &gt;= K$6, $G266 &lt; J$6), 0, 2)+1)</f>
        <v/>
      </c>
      <c r="K266" s="68" t="str">
        <f ca="1">INDEX({"","_","-","="},IF(OR($D266 &gt;= L$6, $E266 &lt; K$6), 0, 1)+IF(OR($F266 &gt;= L$6, $G266 &lt; K$6), 0, 2)+1)</f>
        <v/>
      </c>
      <c r="L266" s="68" t="str">
        <f ca="1">INDEX({"","_","-","="},IF(OR($D266 &gt;= M$6, $E266 &lt; L$6), 0, 1)+IF(OR($F266 &gt;= M$6, $G266 &lt; L$6), 0, 2)+1)</f>
        <v/>
      </c>
      <c r="M266" s="68" t="str">
        <f ca="1">INDEX({"","_","-","="},IF(OR($D266 &gt;= N$6, $E266 &lt; M$6), 0, 1)+IF(OR($F266 &gt;= N$6, $G266 &lt; M$6), 0, 2)+1)</f>
        <v/>
      </c>
      <c r="N266" s="68" t="str">
        <f ca="1">INDEX({"","_","-","="},IF(OR($D266 &gt;= O$6, $E266 &lt; N$6), 0, 1)+IF(OR($F266 &gt;= O$6, $G266 &lt; N$6), 0, 2)+1)</f>
        <v/>
      </c>
      <c r="O266" s="68" t="str">
        <f ca="1">INDEX({"","_","-","="},IF(OR($D266 &gt;= P$6, $E266 &lt; O$6), 0, 1)+IF(OR($F266 &gt;= P$6, $G266 &lt; O$6), 0, 2)+1)</f>
        <v/>
      </c>
      <c r="P266" s="68" t="str">
        <f ca="1">INDEX({"","_","-","="},IF(OR($D266 &gt;= Q$6, $E266 &lt; P$6), 0, 1)+IF(OR($F266 &gt;= Q$6, $G266 &lt; P$6), 0, 2)+1)</f>
        <v/>
      </c>
      <c r="Q266" s="68" t="str">
        <f ca="1">INDEX({"","_","-","="},IF(OR($D266 &gt;= R$6, $E266 &lt; Q$6), 0, 1)+IF(OR($F266 &gt;= R$6, $G266 &lt; Q$6), 0, 2)+1)</f>
        <v/>
      </c>
      <c r="R266" s="68" t="str">
        <f ca="1">INDEX({"","_","-","="},IF(OR($D266 &gt;= S$6, $E266 &lt; R$6), 0, 1)+IF(OR($F266 &gt;= S$6, $G266 &lt; R$6), 0, 2)+1)</f>
        <v/>
      </c>
      <c r="S266" s="68" t="str">
        <f ca="1">INDEX({"","_","-","="},IF(OR($D266 &gt;= T$6, $E266 &lt; S$6), 0, 1)+IF(OR($F266 &gt;= T$6, $G266 &lt; S$6), 0, 2)+1)</f>
        <v/>
      </c>
      <c r="T266" s="68" t="str">
        <f ca="1">INDEX({"","_","-","="},IF(OR($D266 &gt;= U$6, $E266 &lt; T$6), 0, 1)+IF(OR($F266 &gt;= U$6, $G266 &lt; T$6), 0, 2)+1)</f>
        <v/>
      </c>
      <c r="U266" s="68" t="str">
        <f ca="1">INDEX({"","_","-","="},IF(OR($D266 &gt;= V$6, $E266 &lt; U$6), 0, 1)+IF(OR($F266 &gt;= V$6, $G266 &lt; U$6), 0, 2)+1)</f>
        <v/>
      </c>
      <c r="V266" s="68" t="str">
        <f ca="1">INDEX({"","_","-","="},IF(OR($D266 &gt;= W$6, $E266 &lt; V$6), 0, 1)+IF(OR($F266 &gt;= W$6, $G266 &lt; V$6), 0, 2)+1)</f>
        <v/>
      </c>
      <c r="W266" s="68" t="str">
        <f ca="1">INDEX({"","_","-","="},IF(OR($D266 &gt;= X$6, $E266 &lt; W$6), 0, 1)+IF(OR($F266 &gt;= X$6, $G266 &lt; W$6), 0, 2)+1)</f>
        <v/>
      </c>
      <c r="X266" s="68" t="str">
        <f ca="1">INDEX({"","_","-","="},IF(OR($D266 &gt;= Y$6, $E266 &lt; X$6), 0, 1)+IF(OR($F266 &gt;= Y$6, $G266 &lt; X$6), 0, 2)+1)</f>
        <v/>
      </c>
      <c r="Y266" s="68" t="str">
        <f ca="1">INDEX({"","_","-","="},IF(OR($D266 &gt;= Z$6, $E266 &lt; Y$6), 0, 1)+IF(OR($F266 &gt;= Z$6, $G266 &lt; Y$6), 0, 2)+1)</f>
        <v/>
      </c>
      <c r="Z266" s="68" t="str">
        <f ca="1">INDEX({"","_","-","="},IF(OR($D266 &gt;= AA$6, $E266 &lt; Z$6), 0, 1)+IF(OR($F266 &gt;= AA$6, $G266 &lt; Z$6), 0, 2)+1)</f>
        <v/>
      </c>
      <c r="AA266" s="68" t="str">
        <f ca="1">INDEX({"","_","-","="},IF(OR($D266 &gt;= AB$6, $E266 &lt; AA$6), 0, 1)+IF(OR($F266 &gt;= AB$6, $G266 &lt; AA$6), 0, 2)+1)</f>
        <v/>
      </c>
      <c r="AB266" s="68" t="str">
        <f ca="1">INDEX({"","_","-","="},IF(OR($D266 &gt;= AC$6, $E266 &lt; AB$6), 0, 1)+IF(OR($F266 &gt;= AC$6, $G266 &lt; AB$6), 0, 2)+1)</f>
        <v/>
      </c>
      <c r="AC266" s="68" t="str">
        <f ca="1">INDEX({"","_","-","="},IF(OR($D266 &gt;= AD$6, $E266 &lt; AC$6), 0, 1)+IF(OR($F266 &gt;= AD$6, $G266 &lt; AC$6), 0, 2)+1)</f>
        <v/>
      </c>
      <c r="AD266" s="68" t="str">
        <f ca="1">INDEX({"","_","-","="},IF(OR($D266 &gt;= AE$6, $E266 &lt; AD$6), 0, 1)+IF(OR($F266 &gt;= AE$6, $G266 &lt; AD$6), 0, 2)+1)</f>
        <v/>
      </c>
      <c r="AE266" s="68" t="str">
        <f ca="1">INDEX({"","_","-","="},IF(OR($D266 &gt;= AF$6, $E266 &lt; AE$6), 0, 1)+IF(OR($F266 &gt;= AF$6, $G266 &lt; AE$6), 0, 2)+1)</f>
        <v/>
      </c>
      <c r="AF266" s="68" t="str">
        <f ca="1">INDEX({"","_","-","="},IF(OR($D266 &gt;= AG$6, $E266 &lt; AF$6), 0, 1)+IF(OR($F266 &gt;= AG$6, $G266 &lt; AF$6), 0, 2)+1)</f>
        <v/>
      </c>
      <c r="AG266" s="68" t="str">
        <f ca="1">INDEX({"","_","-","="},IF(OR($D266 &gt;= AH$6, $E266 &lt; AG$6), 0, 1)+IF(OR($F266 &gt;= AH$6, $G266 &lt; AG$6), 0, 2)+1)</f>
        <v/>
      </c>
      <c r="AH266" s="68" t="str">
        <f ca="1">INDEX({"","_","-","="},IF(OR($D266 &gt;= AI$6, $E266 &lt; AH$6), 0, 1)+IF(OR($F266 &gt;= AI$6, $G266 &lt; AH$6), 0, 2)+1)</f>
        <v/>
      </c>
      <c r="AI266" s="68" t="str">
        <f ca="1">INDEX({"","_","-","="},IF(OR($D266 &gt;= AJ$6, $E266 &lt; AI$6), 0, 1)+IF(OR($F266 &gt;= AJ$6, $G266 &lt; AI$6), 0, 2)+1)</f>
        <v/>
      </c>
      <c r="AJ266" s="68" t="str">
        <f ca="1">INDEX({"","_","-","="},IF(OR($D266 &gt;= AK$6, $E266 &lt; AJ$6), 0, 1)+IF(OR($F266 &gt;= AK$6, $G266 &lt; AJ$6), 0, 2)+1)</f>
        <v/>
      </c>
      <c r="AK266" s="68" t="str">
        <f ca="1">INDEX({"","_","-","="},IF(OR($D266 &gt;= AL$6, $E266 &lt; AK$6), 0, 1)+IF(OR($F266 &gt;= AL$6, $G266 &lt; AK$6), 0, 2)+1)</f>
        <v/>
      </c>
      <c r="AL266" s="68" t="str">
        <f ca="1">INDEX({"","_","-","="},IF(OR($D266 &gt;= AM$6, $E266 &lt; AL$6), 0, 1)+IF(OR($F266 &gt;= AM$6, $G266 &lt; AL$6), 0, 2)+1)</f>
        <v/>
      </c>
      <c r="AM266" s="68" t="str">
        <f ca="1">INDEX({"","_","-","="},IF(OR($D266 &gt;= AN$6, $E266 &lt; AM$6), 0, 1)+IF(OR($F266 &gt;= AN$6, $G266 &lt; AM$6), 0, 2)+1)</f>
        <v/>
      </c>
      <c r="AN266" s="68" t="str">
        <f ca="1">INDEX({"","_","-","="},IF(OR($D266 &gt;= AO$6, $E266 &lt; AN$6), 0, 1)+IF(OR($F266 &gt;= AO$6, $G266 &lt; AN$6), 0, 2)+1)</f>
        <v/>
      </c>
      <c r="AO266" s="68" t="str">
        <f ca="1">INDEX({"","_","-","="},IF(OR($D266 &gt;= AP$6, $E266 &lt; AO$6), 0, 1)+IF(OR($F266 &gt;= AP$6, $G266 &lt; AO$6), 0, 2)+1)</f>
        <v/>
      </c>
      <c r="AP266" s="68" t="str">
        <f ca="1">INDEX({"","_","-","="},IF(OR($D266 &gt;= AQ$6, $E266 &lt; AP$6), 0, 1)+IF(OR($F266 &gt;= AQ$6, $G266 &lt; AP$6), 0, 2)+1)</f>
        <v/>
      </c>
      <c r="AQ266" s="68" t="str">
        <f ca="1">INDEX({"","_","-","="},IF(OR($D266 &gt;= AR$6, $E266 &lt; AQ$6), 0, 1)+IF(OR($F266 &gt;= AR$6, $G266 &lt; AQ$6), 0, 2)+1)</f>
        <v/>
      </c>
      <c r="AR266" s="68" t="str">
        <f ca="1">INDEX({"","_","-","="},IF(OR($D266 &gt;= AS$6, $E266 &lt; AR$6), 0, 1)+IF(OR($F266 &gt;= AS$6, $G266 &lt; AR$6), 0, 2)+1)</f>
        <v/>
      </c>
      <c r="AS266" s="68" t="str">
        <f ca="1">INDEX({"","_","-","="},IF(OR($D266 &gt;= AT$6, $E266 &lt; AS$6), 0, 1)+IF(OR($F266 &gt;= AT$6, $G266 &lt; AS$6), 0, 2)+1)</f>
        <v/>
      </c>
      <c r="AT266" s="68" t="str">
        <f ca="1">INDEX({"","_","-","="},IF(OR($D266 &gt;= AU$6, $E266 &lt; AT$6), 0, 1)+IF(OR($F266 &gt;= AU$6, $G266 &lt; AT$6), 0, 2)+1)</f>
        <v/>
      </c>
      <c r="AU266" s="68" t="str">
        <f ca="1">INDEX({"","_","-","="},IF(OR($D266 &gt;= AV$6, $E266 &lt; AU$6), 0, 1)+IF(OR($F266 &gt;= AV$6, $G266 &lt; AU$6), 0, 2)+1)</f>
        <v/>
      </c>
      <c r="AV266" s="68" t="str">
        <f ca="1">INDEX({"","_","-","="},IF(OR($D266 &gt;= AW$6, $E266 &lt; AV$6), 0, 1)+IF(OR($F266 &gt;= AW$6, $G266 &lt; AV$6), 0, 2)+1)</f>
        <v/>
      </c>
      <c r="AW266" s="68" t="str">
        <f ca="1">INDEX({"","_","-","="},IF(OR($D266 &gt;= AX$6, $E266 &lt; AW$6), 0, 1)+IF(OR($F266 &gt;= AX$6, $G266 &lt; AW$6), 0, 2)+1)</f>
        <v/>
      </c>
      <c r="AX266" s="68" t="str">
        <f ca="1">INDEX({"","_","-","="},IF(OR($D266 &gt;= AY$6, $E266 &lt; AX$6), 0, 1)+IF(OR($F266 &gt;= AY$6, $G266 &lt; AX$6), 0, 2)+1)</f>
        <v/>
      </c>
      <c r="AY266" s="68" t="str">
        <f ca="1">INDEX({"","_","-","="},IF(OR($D266 &gt;= AZ$6, $E266 &lt; AY$6), 0, 1)+IF(OR($F266 &gt;= AZ$6, $G266 &lt; AY$6), 0, 2)+1)</f>
        <v/>
      </c>
      <c r="AZ266" s="68" t="str">
        <f ca="1">INDEX({"","_","-","="},IF(OR($D266 &gt;= BA$6, $E266 &lt; AZ$6), 0, 1)+IF(OR($F266 &gt;= BA$6, $G266 &lt; AZ$6), 0, 2)+1)</f>
        <v/>
      </c>
      <c r="BA266" s="68" t="str">
        <f ca="1">INDEX({"","_","-","="},IF(OR($D266 &gt;= BB$6, $E266 &lt; BA$6), 0, 1)+IF(OR($F266 &gt;= BB$6, $G266 &lt; BA$6), 0, 2)+1)</f>
        <v/>
      </c>
      <c r="BB266" s="68" t="str">
        <f ca="1">INDEX({"","_","-","="},IF(OR($D266 &gt;= BC$6, $E266 &lt; BB$6), 0, 1)+IF(OR($F266 &gt;= BC$6, $G266 &lt; BB$6), 0, 2)+1)</f>
        <v/>
      </c>
      <c r="BC266" s="68" t="str">
        <f ca="1">INDEX({"","_","-","="},IF(OR($D266 &gt;= BD$6, $E266 &lt; BC$6), 0, 1)+IF(OR($F266 &gt;= BD$6, $G266 &lt; BC$6), 0, 2)+1)</f>
        <v/>
      </c>
      <c r="BD266" s="68" t="str">
        <f ca="1">INDEX({"","_","-","="},IF(OR($D266 &gt;= BE$6, $E266 &lt; BD$6), 0, 1)+IF(OR($F266 &gt;= BE$6, $G266 &lt; BD$6), 0, 2)+1)</f>
        <v/>
      </c>
      <c r="BE266" s="68" t="str">
        <f ca="1">INDEX({"","_","-","="},IF(OR($D266 &gt;= BF$6, $E266 &lt; BE$6), 0, 1)+IF(OR($F266 &gt;= BF$6, $G266 &lt; BE$6), 0, 2)+1)</f>
        <v/>
      </c>
      <c r="BF266" s="68" t="str">
        <f ca="1">INDEX({"","_","-","="},IF(OR($D266 &gt;= BG$6, $E266 &lt; BF$6), 0, 1)+IF(OR($F266 &gt;= BG$6, $G266 &lt; BF$6), 0, 2)+1)</f>
        <v/>
      </c>
      <c r="BG266" s="68" t="str">
        <f ca="1">INDEX({"","_","-","="},IF(OR($D266 &gt;= BH$6, $E266 &lt; BG$6), 0, 1)+IF(OR($F266 &gt;= BH$6, $G266 &lt; BG$6), 0, 2)+1)</f>
        <v/>
      </c>
      <c r="BH266" s="68" t="str">
        <f ca="1">INDEX({"","_","-","="},IF(OR($D266 &gt;= BI$6, $E266 &lt; BH$6), 0, 1)+IF(OR($F266 &gt;= BI$6, $G266 &lt; BH$6), 0, 2)+1)</f>
        <v/>
      </c>
      <c r="BI266" s="68" t="str">
        <f ca="1">INDEX({"","_","-","="},IF(OR($D266 &gt;= BJ$6, $E266 &lt; BI$6), 0, 1)+IF(OR($F266 &gt;= BJ$6, $G266 &lt; BI$6), 0, 2)+1)</f>
        <v/>
      </c>
      <c r="BJ266" s="68" t="str">
        <f ca="1">INDEX({"","_","-","="},IF(OR($D266 &gt;= BK$6, $E266 &lt; BJ$6), 0, 1)+IF(OR($F266 &gt;= BK$6, $G266 &lt; BJ$6), 0, 2)+1)</f>
        <v/>
      </c>
      <c r="BK266" s="68" t="str">
        <f ca="1">INDEX({"","_","-","="},IF(OR($D266 &gt;= BL$6, $E266 &lt; BK$6), 0, 1)+IF(OR($F266 &gt;= BL$6, $G266 &lt; BK$6), 0, 2)+1)</f>
        <v/>
      </c>
      <c r="BL266" s="68" t="str">
        <f ca="1">INDEX({"","_","-","="},IF(OR($D266 &gt;= BM$6, $E266 &lt; BL$6), 0, 1)+IF(OR($F266 &gt;= BM$6, $G266 &lt; BL$6), 0, 2)+1)</f>
        <v/>
      </c>
      <c r="BM266" s="68" t="str">
        <f ca="1">INDEX({"","_","-","="},IF(OR($D266 &gt;= BN$6, $E266 &lt; BM$6), 0, 1)+IF(OR($F266 &gt;= BN$6, $G266 &lt; BM$6), 0, 2)+1)</f>
        <v/>
      </c>
      <c r="BN266" s="68" t="str">
        <f ca="1">INDEX({"","_","-","="},IF(OR($D266 &gt;= BO$6, $E266 &lt; BN$6), 0, 1)+IF(OR($F266 &gt;= BO$6, $G266 &lt; BN$6), 0, 2)+1)</f>
        <v/>
      </c>
      <c r="BO266" s="68" t="str">
        <f ca="1">INDEX({"","_","-","="},IF(OR($D266 &gt;= BP$6, $E266 &lt; BO$6), 0, 1)+IF(OR($F266 &gt;= BP$6, $G266 &lt; BO$6), 0, 2)+1)</f>
        <v/>
      </c>
      <c r="BP266" s="68" t="str">
        <f ca="1">INDEX({"","_","-","="},IF(OR($D266 &gt;= BQ$6, $E266 &lt; BP$6), 0, 1)+IF(OR($F266 &gt;= BQ$6, $G266 &lt; BP$6), 0, 2)+1)</f>
        <v/>
      </c>
      <c r="BQ266" s="68" t="str">
        <f ca="1">INDEX({"","_","-","="},IF(OR($D266 &gt;= BR$6, $E266 &lt; BQ$6), 0, 1)+IF(OR($F266 &gt;= BR$6, $G266 &lt; BQ$6), 0, 2)+1)</f>
        <v/>
      </c>
      <c r="BR266" s="68" t="str">
        <f ca="1">INDEX({"","_","-","="},IF(OR($D266 &gt;= BS$6, $E266 &lt; BR$6), 0, 1)+IF(OR($F266 &gt;= BS$6, $G266 &lt; BR$6), 0, 2)+1)</f>
        <v/>
      </c>
      <c r="BS266" s="68" t="str">
        <f ca="1">INDEX({"","_","-","="},IF(OR($D266 &gt;= BT$6, $E266 &lt; BS$6), 0, 1)+IF(OR($F266 &gt;= BT$6, $G266 &lt; BS$6), 0, 2)+1)</f>
        <v/>
      </c>
      <c r="BT266" s="68" t="str">
        <f ca="1">INDEX({"","_","-","="},IF(OR($D266 &gt;= BU$6, $E266 &lt; BT$6), 0, 1)+IF(OR($F266 &gt;= BU$6, $G266 &lt; BT$6), 0, 2)+1)</f>
        <v/>
      </c>
      <c r="BU266" s="68" t="str">
        <f ca="1">INDEX({"","_","-","="},IF(OR($D266 &gt;= BV$6, $E266 &lt; BU$6), 0, 1)+IF(OR($F266 &gt;= BV$6, $G266 &lt; BU$6), 0, 2)+1)</f>
        <v/>
      </c>
      <c r="BV266" s="68" t="str">
        <f ca="1">INDEX({"","_","-","="},IF(OR($D266 &gt;= BW$6, $E266 &lt; BV$6), 0, 1)+IF(OR($F266 &gt;= BW$6, $G266 &lt; BV$6), 0, 2)+1)</f>
        <v/>
      </c>
      <c r="BW266" s="68" t="str">
        <f ca="1">INDEX({"","_","-","="},IF(OR($D266 &gt;= BX$6, $E266 &lt; BW$6), 0, 1)+IF(OR($F266 &gt;= BX$6, $G266 &lt; BW$6), 0, 2)+1)</f>
        <v/>
      </c>
      <c r="BX266" s="68" t="str">
        <f ca="1">INDEX({"","_","-","="},IF(OR($D266 &gt;= BY$6, $E266 &lt; BX$6), 0, 1)+IF(OR($F266 &gt;= BY$6, $G266 &lt; BX$6), 0, 2)+1)</f>
        <v/>
      </c>
      <c r="BY266" s="68" t="str">
        <f ca="1">INDEX({"","_","-","="},IF(OR($D266 &gt;= BZ$6, $E266 &lt; BY$6), 0, 1)+IF(OR($F266 &gt;= BZ$6, $G266 &lt; BY$6), 0, 2)+1)</f>
        <v/>
      </c>
      <c r="BZ266" s="68" t="str">
        <f ca="1">INDEX({"","_","-","="},IF(OR($D266 &gt;= CA$6, $E266 &lt; BZ$6), 0, 1)+IF(OR($F266 &gt;= CA$6, $G266 &lt; BZ$6), 0, 2)+1)</f>
        <v/>
      </c>
      <c r="CA266" s="68" t="str">
        <f ca="1">INDEX({"","_","-","="},IF(OR($D266 &gt;= CB$6, $E266 &lt; CA$6), 0, 1)+IF(OR($F266 &gt;= CB$6, $G266 &lt; CA$6), 0, 2)+1)</f>
        <v/>
      </c>
      <c r="CB266" s="68" t="str">
        <f ca="1">INDEX({"","_","-","="},IF(OR($D266 &gt;= CC$6, $E266 &lt; CB$6), 0, 1)+IF(OR($F266 &gt;= CC$6, $G266 &lt; CB$6), 0, 2)+1)</f>
        <v/>
      </c>
      <c r="CC266" s="68" t="str">
        <f ca="1">INDEX({"","_","-","="},IF(OR($D266 &gt;= CD$6, $E266 &lt; CC$6), 0, 1)+IF(OR($F266 &gt;= CD$6, $G266 &lt; CC$6), 0, 2)+1)</f>
        <v/>
      </c>
      <c r="CD266" s="68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IF('临-进度'!M262,'临-进度'!$A262,"")</f>
        <v/>
      </c>
      <c r="B267" s="8" t="str">
        <f ca="1">IF('临-进度'!M262,'临-进度'!$B262,"")</f>
        <v/>
      </c>
      <c r="C267" s="8" t="str">
        <f ca="1">IF('临-进度'!M262,'临-进度'!$E262,"")</f>
        <v/>
      </c>
      <c r="D267" s="40" t="str">
        <f ca="1">IF('临-进度'!$M262,'临-进度'!$I262,"")</f>
        <v/>
      </c>
      <c r="E267" s="40" t="str">
        <f ca="1">IF('临-进度'!$M262,'临-进度'!$AE262,"")</f>
        <v/>
      </c>
      <c r="F267" s="40" t="str">
        <f ca="1">IF('临-进度'!$M262,'临-进度'!$J262,"")</f>
        <v/>
      </c>
      <c r="G267" s="73" t="str">
        <f ca="1">IF('临-进度'!$M262,'临-进度'!$AF262,"")</f>
        <v/>
      </c>
      <c r="H267" s="68" t="str">
        <f ca="1">INDEX({"","_","-","="},IF(OR($D267 &gt;= I$6, $E267 &lt; H$6), 0, 1)+IF(OR($F267 &gt;= I$6, $G267 &lt; H$6), 0, 2)+1)</f>
        <v/>
      </c>
      <c r="I267" s="68" t="str">
        <f ca="1">INDEX({"","_","-","="},IF(OR($D267 &gt;= J$6, $E267 &lt; I$6), 0, 1)+IF(OR($F267 &gt;= J$6, $G267 &lt; I$6), 0, 2)+1)</f>
        <v/>
      </c>
      <c r="J267" s="68" t="str">
        <f ca="1">INDEX({"","_","-","="},IF(OR($D267 &gt;= K$6, $E267 &lt; J$6), 0, 1)+IF(OR($F267 &gt;= K$6, $G267 &lt; J$6), 0, 2)+1)</f>
        <v/>
      </c>
      <c r="K267" s="68" t="str">
        <f ca="1">INDEX({"","_","-","="},IF(OR($D267 &gt;= L$6, $E267 &lt; K$6), 0, 1)+IF(OR($F267 &gt;= L$6, $G267 &lt; K$6), 0, 2)+1)</f>
        <v/>
      </c>
      <c r="L267" s="68" t="str">
        <f ca="1">INDEX({"","_","-","="},IF(OR($D267 &gt;= M$6, $E267 &lt; L$6), 0, 1)+IF(OR($F267 &gt;= M$6, $G267 &lt; L$6), 0, 2)+1)</f>
        <v/>
      </c>
      <c r="M267" s="68" t="str">
        <f ca="1">INDEX({"","_","-","="},IF(OR($D267 &gt;= N$6, $E267 &lt; M$6), 0, 1)+IF(OR($F267 &gt;= N$6, $G267 &lt; M$6), 0, 2)+1)</f>
        <v/>
      </c>
      <c r="N267" s="68" t="str">
        <f ca="1">INDEX({"","_","-","="},IF(OR($D267 &gt;= O$6, $E267 &lt; N$6), 0, 1)+IF(OR($F267 &gt;= O$6, $G267 &lt; N$6), 0, 2)+1)</f>
        <v/>
      </c>
      <c r="O267" s="68" t="str">
        <f ca="1">INDEX({"","_","-","="},IF(OR($D267 &gt;= P$6, $E267 &lt; O$6), 0, 1)+IF(OR($F267 &gt;= P$6, $G267 &lt; O$6), 0, 2)+1)</f>
        <v/>
      </c>
      <c r="P267" s="68" t="str">
        <f ca="1">INDEX({"","_","-","="},IF(OR($D267 &gt;= Q$6, $E267 &lt; P$6), 0, 1)+IF(OR($F267 &gt;= Q$6, $G267 &lt; P$6), 0, 2)+1)</f>
        <v/>
      </c>
      <c r="Q267" s="68" t="str">
        <f ca="1">INDEX({"","_","-","="},IF(OR($D267 &gt;= R$6, $E267 &lt; Q$6), 0, 1)+IF(OR($F267 &gt;= R$6, $G267 &lt; Q$6), 0, 2)+1)</f>
        <v/>
      </c>
      <c r="R267" s="68" t="str">
        <f ca="1">INDEX({"","_","-","="},IF(OR($D267 &gt;= S$6, $E267 &lt; R$6), 0, 1)+IF(OR($F267 &gt;= S$6, $G267 &lt; R$6), 0, 2)+1)</f>
        <v/>
      </c>
      <c r="S267" s="68" t="str">
        <f ca="1">INDEX({"","_","-","="},IF(OR($D267 &gt;= T$6, $E267 &lt; S$6), 0, 1)+IF(OR($F267 &gt;= T$6, $G267 &lt; S$6), 0, 2)+1)</f>
        <v/>
      </c>
      <c r="T267" s="68" t="str">
        <f ca="1">INDEX({"","_","-","="},IF(OR($D267 &gt;= U$6, $E267 &lt; T$6), 0, 1)+IF(OR($F267 &gt;= U$6, $G267 &lt; T$6), 0, 2)+1)</f>
        <v/>
      </c>
      <c r="U267" s="68" t="str">
        <f ca="1">INDEX({"","_","-","="},IF(OR($D267 &gt;= V$6, $E267 &lt; U$6), 0, 1)+IF(OR($F267 &gt;= V$6, $G267 &lt; U$6), 0, 2)+1)</f>
        <v/>
      </c>
      <c r="V267" s="68" t="str">
        <f ca="1">INDEX({"","_","-","="},IF(OR($D267 &gt;= W$6, $E267 &lt; V$6), 0, 1)+IF(OR($F267 &gt;= W$6, $G267 &lt; V$6), 0, 2)+1)</f>
        <v/>
      </c>
      <c r="W267" s="68" t="str">
        <f ca="1">INDEX({"","_","-","="},IF(OR($D267 &gt;= X$6, $E267 &lt; W$6), 0, 1)+IF(OR($F267 &gt;= X$6, $G267 &lt; W$6), 0, 2)+1)</f>
        <v/>
      </c>
      <c r="X267" s="68" t="str">
        <f ca="1">INDEX({"","_","-","="},IF(OR($D267 &gt;= Y$6, $E267 &lt; X$6), 0, 1)+IF(OR($F267 &gt;= Y$6, $G267 &lt; X$6), 0, 2)+1)</f>
        <v/>
      </c>
      <c r="Y267" s="68" t="str">
        <f ca="1">INDEX({"","_","-","="},IF(OR($D267 &gt;= Z$6, $E267 &lt; Y$6), 0, 1)+IF(OR($F267 &gt;= Z$6, $G267 &lt; Y$6), 0, 2)+1)</f>
        <v/>
      </c>
      <c r="Z267" s="68" t="str">
        <f ca="1">INDEX({"","_","-","="},IF(OR($D267 &gt;= AA$6, $E267 &lt; Z$6), 0, 1)+IF(OR($F267 &gt;= AA$6, $G267 &lt; Z$6), 0, 2)+1)</f>
        <v/>
      </c>
      <c r="AA267" s="68" t="str">
        <f ca="1">INDEX({"","_","-","="},IF(OR($D267 &gt;= AB$6, $E267 &lt; AA$6), 0, 1)+IF(OR($F267 &gt;= AB$6, $G267 &lt; AA$6), 0, 2)+1)</f>
        <v/>
      </c>
      <c r="AB267" s="68" t="str">
        <f ca="1">INDEX({"","_","-","="},IF(OR($D267 &gt;= AC$6, $E267 &lt; AB$6), 0, 1)+IF(OR($F267 &gt;= AC$6, $G267 &lt; AB$6), 0, 2)+1)</f>
        <v/>
      </c>
      <c r="AC267" s="68" t="str">
        <f ca="1">INDEX({"","_","-","="},IF(OR($D267 &gt;= AD$6, $E267 &lt; AC$6), 0, 1)+IF(OR($F267 &gt;= AD$6, $G267 &lt; AC$6), 0, 2)+1)</f>
        <v/>
      </c>
      <c r="AD267" s="68" t="str">
        <f ca="1">INDEX({"","_","-","="},IF(OR($D267 &gt;= AE$6, $E267 &lt; AD$6), 0, 1)+IF(OR($F267 &gt;= AE$6, $G267 &lt; AD$6), 0, 2)+1)</f>
        <v/>
      </c>
      <c r="AE267" s="68" t="str">
        <f ca="1">INDEX({"","_","-","="},IF(OR($D267 &gt;= AF$6, $E267 &lt; AE$6), 0, 1)+IF(OR($F267 &gt;= AF$6, $G267 &lt; AE$6), 0, 2)+1)</f>
        <v/>
      </c>
      <c r="AF267" s="68" t="str">
        <f ca="1">INDEX({"","_","-","="},IF(OR($D267 &gt;= AG$6, $E267 &lt; AF$6), 0, 1)+IF(OR($F267 &gt;= AG$6, $G267 &lt; AF$6), 0, 2)+1)</f>
        <v/>
      </c>
      <c r="AG267" s="68" t="str">
        <f ca="1">INDEX({"","_","-","="},IF(OR($D267 &gt;= AH$6, $E267 &lt; AG$6), 0, 1)+IF(OR($F267 &gt;= AH$6, $G267 &lt; AG$6), 0, 2)+1)</f>
        <v/>
      </c>
      <c r="AH267" s="68" t="str">
        <f ca="1">INDEX({"","_","-","="},IF(OR($D267 &gt;= AI$6, $E267 &lt; AH$6), 0, 1)+IF(OR($F267 &gt;= AI$6, $G267 &lt; AH$6), 0, 2)+1)</f>
        <v/>
      </c>
      <c r="AI267" s="68" t="str">
        <f ca="1">INDEX({"","_","-","="},IF(OR($D267 &gt;= AJ$6, $E267 &lt; AI$6), 0, 1)+IF(OR($F267 &gt;= AJ$6, $G267 &lt; AI$6), 0, 2)+1)</f>
        <v/>
      </c>
      <c r="AJ267" s="68" t="str">
        <f ca="1">INDEX({"","_","-","="},IF(OR($D267 &gt;= AK$6, $E267 &lt; AJ$6), 0, 1)+IF(OR($F267 &gt;= AK$6, $G267 &lt; AJ$6), 0, 2)+1)</f>
        <v/>
      </c>
      <c r="AK267" s="68" t="str">
        <f ca="1">INDEX({"","_","-","="},IF(OR($D267 &gt;= AL$6, $E267 &lt; AK$6), 0, 1)+IF(OR($F267 &gt;= AL$6, $G267 &lt; AK$6), 0, 2)+1)</f>
        <v/>
      </c>
      <c r="AL267" s="68" t="str">
        <f ca="1">INDEX({"","_","-","="},IF(OR($D267 &gt;= AM$6, $E267 &lt; AL$6), 0, 1)+IF(OR($F267 &gt;= AM$6, $G267 &lt; AL$6), 0, 2)+1)</f>
        <v/>
      </c>
      <c r="AM267" s="68" t="str">
        <f ca="1">INDEX({"","_","-","="},IF(OR($D267 &gt;= AN$6, $E267 &lt; AM$6), 0, 1)+IF(OR($F267 &gt;= AN$6, $G267 &lt; AM$6), 0, 2)+1)</f>
        <v/>
      </c>
      <c r="AN267" s="68" t="str">
        <f ca="1">INDEX({"","_","-","="},IF(OR($D267 &gt;= AO$6, $E267 &lt; AN$6), 0, 1)+IF(OR($F267 &gt;= AO$6, $G267 &lt; AN$6), 0, 2)+1)</f>
        <v/>
      </c>
      <c r="AO267" s="68" t="str">
        <f ca="1">INDEX({"","_","-","="},IF(OR($D267 &gt;= AP$6, $E267 &lt; AO$6), 0, 1)+IF(OR($F267 &gt;= AP$6, $G267 &lt; AO$6), 0, 2)+1)</f>
        <v/>
      </c>
      <c r="AP267" s="68" t="str">
        <f ca="1">INDEX({"","_","-","="},IF(OR($D267 &gt;= AQ$6, $E267 &lt; AP$6), 0, 1)+IF(OR($F267 &gt;= AQ$6, $G267 &lt; AP$6), 0, 2)+1)</f>
        <v/>
      </c>
      <c r="AQ267" s="68" t="str">
        <f ca="1">INDEX({"","_","-","="},IF(OR($D267 &gt;= AR$6, $E267 &lt; AQ$6), 0, 1)+IF(OR($F267 &gt;= AR$6, $G267 &lt; AQ$6), 0, 2)+1)</f>
        <v/>
      </c>
      <c r="AR267" s="68" t="str">
        <f ca="1">INDEX({"","_","-","="},IF(OR($D267 &gt;= AS$6, $E267 &lt; AR$6), 0, 1)+IF(OR($F267 &gt;= AS$6, $G267 &lt; AR$6), 0, 2)+1)</f>
        <v/>
      </c>
      <c r="AS267" s="68" t="str">
        <f ca="1">INDEX({"","_","-","="},IF(OR($D267 &gt;= AT$6, $E267 &lt; AS$6), 0, 1)+IF(OR($F267 &gt;= AT$6, $G267 &lt; AS$6), 0, 2)+1)</f>
        <v/>
      </c>
      <c r="AT267" s="68" t="str">
        <f ca="1">INDEX({"","_","-","="},IF(OR($D267 &gt;= AU$6, $E267 &lt; AT$6), 0, 1)+IF(OR($F267 &gt;= AU$6, $G267 &lt; AT$6), 0, 2)+1)</f>
        <v/>
      </c>
      <c r="AU267" s="68" t="str">
        <f ca="1">INDEX({"","_","-","="},IF(OR($D267 &gt;= AV$6, $E267 &lt; AU$6), 0, 1)+IF(OR($F267 &gt;= AV$6, $G267 &lt; AU$6), 0, 2)+1)</f>
        <v/>
      </c>
      <c r="AV267" s="68" t="str">
        <f ca="1">INDEX({"","_","-","="},IF(OR($D267 &gt;= AW$6, $E267 &lt; AV$6), 0, 1)+IF(OR($F267 &gt;= AW$6, $G267 &lt; AV$6), 0, 2)+1)</f>
        <v/>
      </c>
      <c r="AW267" s="68" t="str">
        <f ca="1">INDEX({"","_","-","="},IF(OR($D267 &gt;= AX$6, $E267 &lt; AW$6), 0, 1)+IF(OR($F267 &gt;= AX$6, $G267 &lt; AW$6), 0, 2)+1)</f>
        <v/>
      </c>
      <c r="AX267" s="68" t="str">
        <f ca="1">INDEX({"","_","-","="},IF(OR($D267 &gt;= AY$6, $E267 &lt; AX$6), 0, 1)+IF(OR($F267 &gt;= AY$6, $G267 &lt; AX$6), 0, 2)+1)</f>
        <v/>
      </c>
      <c r="AY267" s="68" t="str">
        <f ca="1">INDEX({"","_","-","="},IF(OR($D267 &gt;= AZ$6, $E267 &lt; AY$6), 0, 1)+IF(OR($F267 &gt;= AZ$6, $G267 &lt; AY$6), 0, 2)+1)</f>
        <v/>
      </c>
      <c r="AZ267" s="68" t="str">
        <f ca="1">INDEX({"","_","-","="},IF(OR($D267 &gt;= BA$6, $E267 &lt; AZ$6), 0, 1)+IF(OR($F267 &gt;= BA$6, $G267 &lt; AZ$6), 0, 2)+1)</f>
        <v/>
      </c>
      <c r="BA267" s="68" t="str">
        <f ca="1">INDEX({"","_","-","="},IF(OR($D267 &gt;= BB$6, $E267 &lt; BA$6), 0, 1)+IF(OR($F267 &gt;= BB$6, $G267 &lt; BA$6), 0, 2)+1)</f>
        <v/>
      </c>
      <c r="BB267" s="68" t="str">
        <f ca="1">INDEX({"","_","-","="},IF(OR($D267 &gt;= BC$6, $E267 &lt; BB$6), 0, 1)+IF(OR($F267 &gt;= BC$6, $G267 &lt; BB$6), 0, 2)+1)</f>
        <v/>
      </c>
      <c r="BC267" s="68" t="str">
        <f ca="1">INDEX({"","_","-","="},IF(OR($D267 &gt;= BD$6, $E267 &lt; BC$6), 0, 1)+IF(OR($F267 &gt;= BD$6, $G267 &lt; BC$6), 0, 2)+1)</f>
        <v/>
      </c>
      <c r="BD267" s="68" t="str">
        <f ca="1">INDEX({"","_","-","="},IF(OR($D267 &gt;= BE$6, $E267 &lt; BD$6), 0, 1)+IF(OR($F267 &gt;= BE$6, $G267 &lt; BD$6), 0, 2)+1)</f>
        <v/>
      </c>
      <c r="BE267" s="68" t="str">
        <f ca="1">INDEX({"","_","-","="},IF(OR($D267 &gt;= BF$6, $E267 &lt; BE$6), 0, 1)+IF(OR($F267 &gt;= BF$6, $G267 &lt; BE$6), 0, 2)+1)</f>
        <v/>
      </c>
      <c r="BF267" s="68" t="str">
        <f ca="1">INDEX({"","_","-","="},IF(OR($D267 &gt;= BG$6, $E267 &lt; BF$6), 0, 1)+IF(OR($F267 &gt;= BG$6, $G267 &lt; BF$6), 0, 2)+1)</f>
        <v/>
      </c>
      <c r="BG267" s="68" t="str">
        <f ca="1">INDEX({"","_","-","="},IF(OR($D267 &gt;= BH$6, $E267 &lt; BG$6), 0, 1)+IF(OR($F267 &gt;= BH$6, $G267 &lt; BG$6), 0, 2)+1)</f>
        <v/>
      </c>
      <c r="BH267" s="68" t="str">
        <f ca="1">INDEX({"","_","-","="},IF(OR($D267 &gt;= BI$6, $E267 &lt; BH$6), 0, 1)+IF(OR($F267 &gt;= BI$6, $G267 &lt; BH$6), 0, 2)+1)</f>
        <v/>
      </c>
      <c r="BI267" s="68" t="str">
        <f ca="1">INDEX({"","_","-","="},IF(OR($D267 &gt;= BJ$6, $E267 &lt; BI$6), 0, 1)+IF(OR($F267 &gt;= BJ$6, $G267 &lt; BI$6), 0, 2)+1)</f>
        <v/>
      </c>
      <c r="BJ267" s="68" t="str">
        <f ca="1">INDEX({"","_","-","="},IF(OR($D267 &gt;= BK$6, $E267 &lt; BJ$6), 0, 1)+IF(OR($F267 &gt;= BK$6, $G267 &lt; BJ$6), 0, 2)+1)</f>
        <v/>
      </c>
      <c r="BK267" s="68" t="str">
        <f ca="1">INDEX({"","_","-","="},IF(OR($D267 &gt;= BL$6, $E267 &lt; BK$6), 0, 1)+IF(OR($F267 &gt;= BL$6, $G267 &lt; BK$6), 0, 2)+1)</f>
        <v/>
      </c>
      <c r="BL267" s="68" t="str">
        <f ca="1">INDEX({"","_","-","="},IF(OR($D267 &gt;= BM$6, $E267 &lt; BL$6), 0, 1)+IF(OR($F267 &gt;= BM$6, $G267 &lt; BL$6), 0, 2)+1)</f>
        <v/>
      </c>
      <c r="BM267" s="68" t="str">
        <f ca="1">INDEX({"","_","-","="},IF(OR($D267 &gt;= BN$6, $E267 &lt; BM$6), 0, 1)+IF(OR($F267 &gt;= BN$6, $G267 &lt; BM$6), 0, 2)+1)</f>
        <v/>
      </c>
      <c r="BN267" s="68" t="str">
        <f ca="1">INDEX({"","_","-","="},IF(OR($D267 &gt;= BO$6, $E267 &lt; BN$6), 0, 1)+IF(OR($F267 &gt;= BO$6, $G267 &lt; BN$6), 0, 2)+1)</f>
        <v/>
      </c>
      <c r="BO267" s="68" t="str">
        <f ca="1">INDEX({"","_","-","="},IF(OR($D267 &gt;= BP$6, $E267 &lt; BO$6), 0, 1)+IF(OR($F267 &gt;= BP$6, $G267 &lt; BO$6), 0, 2)+1)</f>
        <v/>
      </c>
      <c r="BP267" s="68" t="str">
        <f ca="1">INDEX({"","_","-","="},IF(OR($D267 &gt;= BQ$6, $E267 &lt; BP$6), 0, 1)+IF(OR($F267 &gt;= BQ$6, $G267 &lt; BP$6), 0, 2)+1)</f>
        <v/>
      </c>
      <c r="BQ267" s="68" t="str">
        <f ca="1">INDEX({"","_","-","="},IF(OR($D267 &gt;= BR$6, $E267 &lt; BQ$6), 0, 1)+IF(OR($F267 &gt;= BR$6, $G267 &lt; BQ$6), 0, 2)+1)</f>
        <v/>
      </c>
      <c r="BR267" s="68" t="str">
        <f ca="1">INDEX({"","_","-","="},IF(OR($D267 &gt;= BS$6, $E267 &lt; BR$6), 0, 1)+IF(OR($F267 &gt;= BS$6, $G267 &lt; BR$6), 0, 2)+1)</f>
        <v/>
      </c>
      <c r="BS267" s="68" t="str">
        <f ca="1">INDEX({"","_","-","="},IF(OR($D267 &gt;= BT$6, $E267 &lt; BS$6), 0, 1)+IF(OR($F267 &gt;= BT$6, $G267 &lt; BS$6), 0, 2)+1)</f>
        <v/>
      </c>
      <c r="BT267" s="68" t="str">
        <f ca="1">INDEX({"","_","-","="},IF(OR($D267 &gt;= BU$6, $E267 &lt; BT$6), 0, 1)+IF(OR($F267 &gt;= BU$6, $G267 &lt; BT$6), 0, 2)+1)</f>
        <v/>
      </c>
      <c r="BU267" s="68" t="str">
        <f ca="1">INDEX({"","_","-","="},IF(OR($D267 &gt;= BV$6, $E267 &lt; BU$6), 0, 1)+IF(OR($F267 &gt;= BV$6, $G267 &lt; BU$6), 0, 2)+1)</f>
        <v/>
      </c>
      <c r="BV267" s="68" t="str">
        <f ca="1">INDEX({"","_","-","="},IF(OR($D267 &gt;= BW$6, $E267 &lt; BV$6), 0, 1)+IF(OR($F267 &gt;= BW$6, $G267 &lt; BV$6), 0, 2)+1)</f>
        <v/>
      </c>
      <c r="BW267" s="68" t="str">
        <f ca="1">INDEX({"","_","-","="},IF(OR($D267 &gt;= BX$6, $E267 &lt; BW$6), 0, 1)+IF(OR($F267 &gt;= BX$6, $G267 &lt; BW$6), 0, 2)+1)</f>
        <v/>
      </c>
      <c r="BX267" s="68" t="str">
        <f ca="1">INDEX({"","_","-","="},IF(OR($D267 &gt;= BY$6, $E267 &lt; BX$6), 0, 1)+IF(OR($F267 &gt;= BY$6, $G267 &lt; BX$6), 0, 2)+1)</f>
        <v/>
      </c>
      <c r="BY267" s="68" t="str">
        <f ca="1">INDEX({"","_","-","="},IF(OR($D267 &gt;= BZ$6, $E267 &lt; BY$6), 0, 1)+IF(OR($F267 &gt;= BZ$6, $G267 &lt; BY$6), 0, 2)+1)</f>
        <v/>
      </c>
      <c r="BZ267" s="68" t="str">
        <f ca="1">INDEX({"","_","-","="},IF(OR($D267 &gt;= CA$6, $E267 &lt; BZ$6), 0, 1)+IF(OR($F267 &gt;= CA$6, $G267 &lt; BZ$6), 0, 2)+1)</f>
        <v/>
      </c>
      <c r="CA267" s="68" t="str">
        <f ca="1">INDEX({"","_","-","="},IF(OR($D267 &gt;= CB$6, $E267 &lt; CA$6), 0, 1)+IF(OR($F267 &gt;= CB$6, $G267 &lt; CA$6), 0, 2)+1)</f>
        <v/>
      </c>
      <c r="CB267" s="68" t="str">
        <f ca="1">INDEX({"","_","-","="},IF(OR($D267 &gt;= CC$6, $E267 &lt; CB$6), 0, 1)+IF(OR($F267 &gt;= CC$6, $G267 &lt; CB$6), 0, 2)+1)</f>
        <v/>
      </c>
      <c r="CC267" s="68" t="str">
        <f ca="1">INDEX({"","_","-","="},IF(OR($D267 &gt;= CD$6, $E267 &lt; CC$6), 0, 1)+IF(OR($F267 &gt;= CD$6, $G267 &lt; CC$6), 0, 2)+1)</f>
        <v/>
      </c>
      <c r="CD267" s="68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IF('临-进度'!M263,'临-进度'!$A263,"")</f>
        <v/>
      </c>
      <c r="B268" s="8" t="str">
        <f ca="1">IF('临-进度'!M263,'临-进度'!$B263,"")</f>
        <v/>
      </c>
      <c r="C268" s="8" t="str">
        <f ca="1">IF('临-进度'!M263,'临-进度'!$E263,"")</f>
        <v/>
      </c>
      <c r="D268" s="40" t="str">
        <f ca="1">IF('临-进度'!$M263,'临-进度'!$I263,"")</f>
        <v/>
      </c>
      <c r="E268" s="40" t="str">
        <f ca="1">IF('临-进度'!$M263,'临-进度'!$AE263,"")</f>
        <v/>
      </c>
      <c r="F268" s="40" t="str">
        <f ca="1">IF('临-进度'!$M263,'临-进度'!$J263,"")</f>
        <v/>
      </c>
      <c r="G268" s="73" t="str">
        <f ca="1">IF('临-进度'!$M263,'临-进度'!$AF263,"")</f>
        <v/>
      </c>
      <c r="H268" s="68" t="str">
        <f ca="1">INDEX({"","_","-","="},IF(OR($D268 &gt;= I$6, $E268 &lt; H$6), 0, 1)+IF(OR($F268 &gt;= I$6, $G268 &lt; H$6), 0, 2)+1)</f>
        <v/>
      </c>
      <c r="I268" s="68" t="str">
        <f ca="1">INDEX({"","_","-","="},IF(OR($D268 &gt;= J$6, $E268 &lt; I$6), 0, 1)+IF(OR($F268 &gt;= J$6, $G268 &lt; I$6), 0, 2)+1)</f>
        <v/>
      </c>
      <c r="J268" s="68" t="str">
        <f ca="1">INDEX({"","_","-","="},IF(OR($D268 &gt;= K$6, $E268 &lt; J$6), 0, 1)+IF(OR($F268 &gt;= K$6, $G268 &lt; J$6), 0, 2)+1)</f>
        <v/>
      </c>
      <c r="K268" s="68" t="str">
        <f ca="1">INDEX({"","_","-","="},IF(OR($D268 &gt;= L$6, $E268 &lt; K$6), 0, 1)+IF(OR($F268 &gt;= L$6, $G268 &lt; K$6), 0, 2)+1)</f>
        <v/>
      </c>
      <c r="L268" s="68" t="str">
        <f ca="1">INDEX({"","_","-","="},IF(OR($D268 &gt;= M$6, $E268 &lt; L$6), 0, 1)+IF(OR($F268 &gt;= M$6, $G268 &lt; L$6), 0, 2)+1)</f>
        <v/>
      </c>
      <c r="M268" s="68" t="str">
        <f ca="1">INDEX({"","_","-","="},IF(OR($D268 &gt;= N$6, $E268 &lt; M$6), 0, 1)+IF(OR($F268 &gt;= N$6, $G268 &lt; M$6), 0, 2)+1)</f>
        <v/>
      </c>
      <c r="N268" s="68" t="str">
        <f ca="1">INDEX({"","_","-","="},IF(OR($D268 &gt;= O$6, $E268 &lt; N$6), 0, 1)+IF(OR($F268 &gt;= O$6, $G268 &lt; N$6), 0, 2)+1)</f>
        <v/>
      </c>
      <c r="O268" s="68" t="str">
        <f ca="1">INDEX({"","_","-","="},IF(OR($D268 &gt;= P$6, $E268 &lt; O$6), 0, 1)+IF(OR($F268 &gt;= P$6, $G268 &lt; O$6), 0, 2)+1)</f>
        <v/>
      </c>
      <c r="P268" s="68" t="str">
        <f ca="1">INDEX({"","_","-","="},IF(OR($D268 &gt;= Q$6, $E268 &lt; P$6), 0, 1)+IF(OR($F268 &gt;= Q$6, $G268 &lt; P$6), 0, 2)+1)</f>
        <v/>
      </c>
      <c r="Q268" s="68" t="str">
        <f ca="1">INDEX({"","_","-","="},IF(OR($D268 &gt;= R$6, $E268 &lt; Q$6), 0, 1)+IF(OR($F268 &gt;= R$6, $G268 &lt; Q$6), 0, 2)+1)</f>
        <v/>
      </c>
      <c r="R268" s="68" t="str">
        <f ca="1">INDEX({"","_","-","="},IF(OR($D268 &gt;= S$6, $E268 &lt; R$6), 0, 1)+IF(OR($F268 &gt;= S$6, $G268 &lt; R$6), 0, 2)+1)</f>
        <v/>
      </c>
      <c r="S268" s="68" t="str">
        <f ca="1">INDEX({"","_","-","="},IF(OR($D268 &gt;= T$6, $E268 &lt; S$6), 0, 1)+IF(OR($F268 &gt;= T$6, $G268 &lt; S$6), 0, 2)+1)</f>
        <v/>
      </c>
      <c r="T268" s="68" t="str">
        <f ca="1">INDEX({"","_","-","="},IF(OR($D268 &gt;= U$6, $E268 &lt; T$6), 0, 1)+IF(OR($F268 &gt;= U$6, $G268 &lt; T$6), 0, 2)+1)</f>
        <v/>
      </c>
      <c r="U268" s="68" t="str">
        <f ca="1">INDEX({"","_","-","="},IF(OR($D268 &gt;= V$6, $E268 &lt; U$6), 0, 1)+IF(OR($F268 &gt;= V$6, $G268 &lt; U$6), 0, 2)+1)</f>
        <v/>
      </c>
      <c r="V268" s="68" t="str">
        <f ca="1">INDEX({"","_","-","="},IF(OR($D268 &gt;= W$6, $E268 &lt; V$6), 0, 1)+IF(OR($F268 &gt;= W$6, $G268 &lt; V$6), 0, 2)+1)</f>
        <v/>
      </c>
      <c r="W268" s="68" t="str">
        <f ca="1">INDEX({"","_","-","="},IF(OR($D268 &gt;= X$6, $E268 &lt; W$6), 0, 1)+IF(OR($F268 &gt;= X$6, $G268 &lt; W$6), 0, 2)+1)</f>
        <v/>
      </c>
      <c r="X268" s="68" t="str">
        <f ca="1">INDEX({"","_","-","="},IF(OR($D268 &gt;= Y$6, $E268 &lt; X$6), 0, 1)+IF(OR($F268 &gt;= Y$6, $G268 &lt; X$6), 0, 2)+1)</f>
        <v/>
      </c>
      <c r="Y268" s="68" t="str">
        <f ca="1">INDEX({"","_","-","="},IF(OR($D268 &gt;= Z$6, $E268 &lt; Y$6), 0, 1)+IF(OR($F268 &gt;= Z$6, $G268 &lt; Y$6), 0, 2)+1)</f>
        <v/>
      </c>
      <c r="Z268" s="68" t="str">
        <f ca="1">INDEX({"","_","-","="},IF(OR($D268 &gt;= AA$6, $E268 &lt; Z$6), 0, 1)+IF(OR($F268 &gt;= AA$6, $G268 &lt; Z$6), 0, 2)+1)</f>
        <v/>
      </c>
      <c r="AA268" s="68" t="str">
        <f ca="1">INDEX({"","_","-","="},IF(OR($D268 &gt;= AB$6, $E268 &lt; AA$6), 0, 1)+IF(OR($F268 &gt;= AB$6, $G268 &lt; AA$6), 0, 2)+1)</f>
        <v/>
      </c>
      <c r="AB268" s="68" t="str">
        <f ca="1">INDEX({"","_","-","="},IF(OR($D268 &gt;= AC$6, $E268 &lt; AB$6), 0, 1)+IF(OR($F268 &gt;= AC$6, $G268 &lt; AB$6), 0, 2)+1)</f>
        <v/>
      </c>
      <c r="AC268" s="68" t="str">
        <f ca="1">INDEX({"","_","-","="},IF(OR($D268 &gt;= AD$6, $E268 &lt; AC$6), 0, 1)+IF(OR($F268 &gt;= AD$6, $G268 &lt; AC$6), 0, 2)+1)</f>
        <v/>
      </c>
      <c r="AD268" s="68" t="str">
        <f ca="1">INDEX({"","_","-","="},IF(OR($D268 &gt;= AE$6, $E268 &lt; AD$6), 0, 1)+IF(OR($F268 &gt;= AE$6, $G268 &lt; AD$6), 0, 2)+1)</f>
        <v/>
      </c>
      <c r="AE268" s="68" t="str">
        <f ca="1">INDEX({"","_","-","="},IF(OR($D268 &gt;= AF$6, $E268 &lt; AE$6), 0, 1)+IF(OR($F268 &gt;= AF$6, $G268 &lt; AE$6), 0, 2)+1)</f>
        <v/>
      </c>
      <c r="AF268" s="68" t="str">
        <f ca="1">INDEX({"","_","-","="},IF(OR($D268 &gt;= AG$6, $E268 &lt; AF$6), 0, 1)+IF(OR($F268 &gt;= AG$6, $G268 &lt; AF$6), 0, 2)+1)</f>
        <v/>
      </c>
      <c r="AG268" s="68" t="str">
        <f ca="1">INDEX({"","_","-","="},IF(OR($D268 &gt;= AH$6, $E268 &lt; AG$6), 0, 1)+IF(OR($F268 &gt;= AH$6, $G268 &lt; AG$6), 0, 2)+1)</f>
        <v/>
      </c>
      <c r="AH268" s="68" t="str">
        <f ca="1">INDEX({"","_","-","="},IF(OR($D268 &gt;= AI$6, $E268 &lt; AH$6), 0, 1)+IF(OR($F268 &gt;= AI$6, $G268 &lt; AH$6), 0, 2)+1)</f>
        <v/>
      </c>
      <c r="AI268" s="68" t="str">
        <f ca="1">INDEX({"","_","-","="},IF(OR($D268 &gt;= AJ$6, $E268 &lt; AI$6), 0, 1)+IF(OR($F268 &gt;= AJ$6, $G268 &lt; AI$6), 0, 2)+1)</f>
        <v/>
      </c>
      <c r="AJ268" s="68" t="str">
        <f ca="1">INDEX({"","_","-","="},IF(OR($D268 &gt;= AK$6, $E268 &lt; AJ$6), 0, 1)+IF(OR($F268 &gt;= AK$6, $G268 &lt; AJ$6), 0, 2)+1)</f>
        <v/>
      </c>
      <c r="AK268" s="68" t="str">
        <f ca="1">INDEX({"","_","-","="},IF(OR($D268 &gt;= AL$6, $E268 &lt; AK$6), 0, 1)+IF(OR($F268 &gt;= AL$6, $G268 &lt; AK$6), 0, 2)+1)</f>
        <v/>
      </c>
      <c r="AL268" s="68" t="str">
        <f ca="1">INDEX({"","_","-","="},IF(OR($D268 &gt;= AM$6, $E268 &lt; AL$6), 0, 1)+IF(OR($F268 &gt;= AM$6, $G268 &lt; AL$6), 0, 2)+1)</f>
        <v/>
      </c>
      <c r="AM268" s="68" t="str">
        <f ca="1">INDEX({"","_","-","="},IF(OR($D268 &gt;= AN$6, $E268 &lt; AM$6), 0, 1)+IF(OR($F268 &gt;= AN$6, $G268 &lt; AM$6), 0, 2)+1)</f>
        <v/>
      </c>
      <c r="AN268" s="68" t="str">
        <f ca="1">INDEX({"","_","-","="},IF(OR($D268 &gt;= AO$6, $E268 &lt; AN$6), 0, 1)+IF(OR($F268 &gt;= AO$6, $G268 &lt; AN$6), 0, 2)+1)</f>
        <v/>
      </c>
      <c r="AO268" s="68" t="str">
        <f ca="1">INDEX({"","_","-","="},IF(OR($D268 &gt;= AP$6, $E268 &lt; AO$6), 0, 1)+IF(OR($F268 &gt;= AP$6, $G268 &lt; AO$6), 0, 2)+1)</f>
        <v/>
      </c>
      <c r="AP268" s="68" t="str">
        <f ca="1">INDEX({"","_","-","="},IF(OR($D268 &gt;= AQ$6, $E268 &lt; AP$6), 0, 1)+IF(OR($F268 &gt;= AQ$6, $G268 &lt; AP$6), 0, 2)+1)</f>
        <v/>
      </c>
      <c r="AQ268" s="68" t="str">
        <f ca="1">INDEX({"","_","-","="},IF(OR($D268 &gt;= AR$6, $E268 &lt; AQ$6), 0, 1)+IF(OR($F268 &gt;= AR$6, $G268 &lt; AQ$6), 0, 2)+1)</f>
        <v/>
      </c>
      <c r="AR268" s="68" t="str">
        <f ca="1">INDEX({"","_","-","="},IF(OR($D268 &gt;= AS$6, $E268 &lt; AR$6), 0, 1)+IF(OR($F268 &gt;= AS$6, $G268 &lt; AR$6), 0, 2)+1)</f>
        <v/>
      </c>
      <c r="AS268" s="68" t="str">
        <f ca="1">INDEX({"","_","-","="},IF(OR($D268 &gt;= AT$6, $E268 &lt; AS$6), 0, 1)+IF(OR($F268 &gt;= AT$6, $G268 &lt; AS$6), 0, 2)+1)</f>
        <v/>
      </c>
      <c r="AT268" s="68" t="str">
        <f ca="1">INDEX({"","_","-","="},IF(OR($D268 &gt;= AU$6, $E268 &lt; AT$6), 0, 1)+IF(OR($F268 &gt;= AU$6, $G268 &lt; AT$6), 0, 2)+1)</f>
        <v/>
      </c>
      <c r="AU268" s="68" t="str">
        <f ca="1">INDEX({"","_","-","="},IF(OR($D268 &gt;= AV$6, $E268 &lt; AU$6), 0, 1)+IF(OR($F268 &gt;= AV$6, $G268 &lt; AU$6), 0, 2)+1)</f>
        <v/>
      </c>
      <c r="AV268" s="68" t="str">
        <f ca="1">INDEX({"","_","-","="},IF(OR($D268 &gt;= AW$6, $E268 &lt; AV$6), 0, 1)+IF(OR($F268 &gt;= AW$6, $G268 &lt; AV$6), 0, 2)+1)</f>
        <v/>
      </c>
      <c r="AW268" s="68" t="str">
        <f ca="1">INDEX({"","_","-","="},IF(OR($D268 &gt;= AX$6, $E268 &lt; AW$6), 0, 1)+IF(OR($F268 &gt;= AX$6, $G268 &lt; AW$6), 0, 2)+1)</f>
        <v/>
      </c>
      <c r="AX268" s="68" t="str">
        <f ca="1">INDEX({"","_","-","="},IF(OR($D268 &gt;= AY$6, $E268 &lt; AX$6), 0, 1)+IF(OR($F268 &gt;= AY$6, $G268 &lt; AX$6), 0, 2)+1)</f>
        <v/>
      </c>
      <c r="AY268" s="68" t="str">
        <f ca="1">INDEX({"","_","-","="},IF(OR($D268 &gt;= AZ$6, $E268 &lt; AY$6), 0, 1)+IF(OR($F268 &gt;= AZ$6, $G268 &lt; AY$6), 0, 2)+1)</f>
        <v/>
      </c>
      <c r="AZ268" s="68" t="str">
        <f ca="1">INDEX({"","_","-","="},IF(OR($D268 &gt;= BA$6, $E268 &lt; AZ$6), 0, 1)+IF(OR($F268 &gt;= BA$6, $G268 &lt; AZ$6), 0, 2)+1)</f>
        <v/>
      </c>
      <c r="BA268" s="68" t="str">
        <f ca="1">INDEX({"","_","-","="},IF(OR($D268 &gt;= BB$6, $E268 &lt; BA$6), 0, 1)+IF(OR($F268 &gt;= BB$6, $G268 &lt; BA$6), 0, 2)+1)</f>
        <v/>
      </c>
      <c r="BB268" s="68" t="str">
        <f ca="1">INDEX({"","_","-","="},IF(OR($D268 &gt;= BC$6, $E268 &lt; BB$6), 0, 1)+IF(OR($F268 &gt;= BC$6, $G268 &lt; BB$6), 0, 2)+1)</f>
        <v/>
      </c>
      <c r="BC268" s="68" t="str">
        <f ca="1">INDEX({"","_","-","="},IF(OR($D268 &gt;= BD$6, $E268 &lt; BC$6), 0, 1)+IF(OR($F268 &gt;= BD$6, $G268 &lt; BC$6), 0, 2)+1)</f>
        <v/>
      </c>
      <c r="BD268" s="68" t="str">
        <f ca="1">INDEX({"","_","-","="},IF(OR($D268 &gt;= BE$6, $E268 &lt; BD$6), 0, 1)+IF(OR($F268 &gt;= BE$6, $G268 &lt; BD$6), 0, 2)+1)</f>
        <v/>
      </c>
      <c r="BE268" s="68" t="str">
        <f ca="1">INDEX({"","_","-","="},IF(OR($D268 &gt;= BF$6, $E268 &lt; BE$6), 0, 1)+IF(OR($F268 &gt;= BF$6, $G268 &lt; BE$6), 0, 2)+1)</f>
        <v/>
      </c>
      <c r="BF268" s="68" t="str">
        <f ca="1">INDEX({"","_","-","="},IF(OR($D268 &gt;= BG$6, $E268 &lt; BF$6), 0, 1)+IF(OR($F268 &gt;= BG$6, $G268 &lt; BF$6), 0, 2)+1)</f>
        <v/>
      </c>
      <c r="BG268" s="68" t="str">
        <f ca="1">INDEX({"","_","-","="},IF(OR($D268 &gt;= BH$6, $E268 &lt; BG$6), 0, 1)+IF(OR($F268 &gt;= BH$6, $G268 &lt; BG$6), 0, 2)+1)</f>
        <v/>
      </c>
      <c r="BH268" s="68" t="str">
        <f ca="1">INDEX({"","_","-","="},IF(OR($D268 &gt;= BI$6, $E268 &lt; BH$6), 0, 1)+IF(OR($F268 &gt;= BI$6, $G268 &lt; BH$6), 0, 2)+1)</f>
        <v/>
      </c>
      <c r="BI268" s="68" t="str">
        <f ca="1">INDEX({"","_","-","="},IF(OR($D268 &gt;= BJ$6, $E268 &lt; BI$6), 0, 1)+IF(OR($F268 &gt;= BJ$6, $G268 &lt; BI$6), 0, 2)+1)</f>
        <v/>
      </c>
      <c r="BJ268" s="68" t="str">
        <f ca="1">INDEX({"","_","-","="},IF(OR($D268 &gt;= BK$6, $E268 &lt; BJ$6), 0, 1)+IF(OR($F268 &gt;= BK$6, $G268 &lt; BJ$6), 0, 2)+1)</f>
        <v/>
      </c>
      <c r="BK268" s="68" t="str">
        <f ca="1">INDEX({"","_","-","="},IF(OR($D268 &gt;= BL$6, $E268 &lt; BK$6), 0, 1)+IF(OR($F268 &gt;= BL$6, $G268 &lt; BK$6), 0, 2)+1)</f>
        <v/>
      </c>
      <c r="BL268" s="68" t="str">
        <f ca="1">INDEX({"","_","-","="},IF(OR($D268 &gt;= BM$6, $E268 &lt; BL$6), 0, 1)+IF(OR($F268 &gt;= BM$6, $G268 &lt; BL$6), 0, 2)+1)</f>
        <v/>
      </c>
      <c r="BM268" s="68" t="str">
        <f ca="1">INDEX({"","_","-","="},IF(OR($D268 &gt;= BN$6, $E268 &lt; BM$6), 0, 1)+IF(OR($F268 &gt;= BN$6, $G268 &lt; BM$6), 0, 2)+1)</f>
        <v/>
      </c>
      <c r="BN268" s="68" t="str">
        <f ca="1">INDEX({"","_","-","="},IF(OR($D268 &gt;= BO$6, $E268 &lt; BN$6), 0, 1)+IF(OR($F268 &gt;= BO$6, $G268 &lt; BN$6), 0, 2)+1)</f>
        <v/>
      </c>
      <c r="BO268" s="68" t="str">
        <f ca="1">INDEX({"","_","-","="},IF(OR($D268 &gt;= BP$6, $E268 &lt; BO$6), 0, 1)+IF(OR($F268 &gt;= BP$6, $G268 &lt; BO$6), 0, 2)+1)</f>
        <v/>
      </c>
      <c r="BP268" s="68" t="str">
        <f ca="1">INDEX({"","_","-","="},IF(OR($D268 &gt;= BQ$6, $E268 &lt; BP$6), 0, 1)+IF(OR($F268 &gt;= BQ$6, $G268 &lt; BP$6), 0, 2)+1)</f>
        <v/>
      </c>
      <c r="BQ268" s="68" t="str">
        <f ca="1">INDEX({"","_","-","="},IF(OR($D268 &gt;= BR$6, $E268 &lt; BQ$6), 0, 1)+IF(OR($F268 &gt;= BR$6, $G268 &lt; BQ$6), 0, 2)+1)</f>
        <v/>
      </c>
      <c r="BR268" s="68" t="str">
        <f ca="1">INDEX({"","_","-","="},IF(OR($D268 &gt;= BS$6, $E268 &lt; BR$6), 0, 1)+IF(OR($F268 &gt;= BS$6, $G268 &lt; BR$6), 0, 2)+1)</f>
        <v/>
      </c>
      <c r="BS268" s="68" t="str">
        <f ca="1">INDEX({"","_","-","="},IF(OR($D268 &gt;= BT$6, $E268 &lt; BS$6), 0, 1)+IF(OR($F268 &gt;= BT$6, $G268 &lt; BS$6), 0, 2)+1)</f>
        <v/>
      </c>
      <c r="BT268" s="68" t="str">
        <f ca="1">INDEX({"","_","-","="},IF(OR($D268 &gt;= BU$6, $E268 &lt; BT$6), 0, 1)+IF(OR($F268 &gt;= BU$6, $G268 &lt; BT$6), 0, 2)+1)</f>
        <v/>
      </c>
      <c r="BU268" s="68" t="str">
        <f ca="1">INDEX({"","_","-","="},IF(OR($D268 &gt;= BV$6, $E268 &lt; BU$6), 0, 1)+IF(OR($F268 &gt;= BV$6, $G268 &lt; BU$6), 0, 2)+1)</f>
        <v/>
      </c>
      <c r="BV268" s="68" t="str">
        <f ca="1">INDEX({"","_","-","="},IF(OR($D268 &gt;= BW$6, $E268 &lt; BV$6), 0, 1)+IF(OR($F268 &gt;= BW$6, $G268 &lt; BV$6), 0, 2)+1)</f>
        <v/>
      </c>
      <c r="BW268" s="68" t="str">
        <f ca="1">INDEX({"","_","-","="},IF(OR($D268 &gt;= BX$6, $E268 &lt; BW$6), 0, 1)+IF(OR($F268 &gt;= BX$6, $G268 &lt; BW$6), 0, 2)+1)</f>
        <v/>
      </c>
      <c r="BX268" s="68" t="str">
        <f ca="1">INDEX({"","_","-","="},IF(OR($D268 &gt;= BY$6, $E268 &lt; BX$6), 0, 1)+IF(OR($F268 &gt;= BY$6, $G268 &lt; BX$6), 0, 2)+1)</f>
        <v/>
      </c>
      <c r="BY268" s="68" t="str">
        <f ca="1">INDEX({"","_","-","="},IF(OR($D268 &gt;= BZ$6, $E268 &lt; BY$6), 0, 1)+IF(OR($F268 &gt;= BZ$6, $G268 &lt; BY$6), 0, 2)+1)</f>
        <v/>
      </c>
      <c r="BZ268" s="68" t="str">
        <f ca="1">INDEX({"","_","-","="},IF(OR($D268 &gt;= CA$6, $E268 &lt; BZ$6), 0, 1)+IF(OR($F268 &gt;= CA$6, $G268 &lt; BZ$6), 0, 2)+1)</f>
        <v/>
      </c>
      <c r="CA268" s="68" t="str">
        <f ca="1">INDEX({"","_","-","="},IF(OR($D268 &gt;= CB$6, $E268 &lt; CA$6), 0, 1)+IF(OR($F268 &gt;= CB$6, $G268 &lt; CA$6), 0, 2)+1)</f>
        <v/>
      </c>
      <c r="CB268" s="68" t="str">
        <f ca="1">INDEX({"","_","-","="},IF(OR($D268 &gt;= CC$6, $E268 &lt; CB$6), 0, 1)+IF(OR($F268 &gt;= CC$6, $G268 &lt; CB$6), 0, 2)+1)</f>
        <v/>
      </c>
      <c r="CC268" s="68" t="str">
        <f ca="1">INDEX({"","_","-","="},IF(OR($D268 &gt;= CD$6, $E268 &lt; CC$6), 0, 1)+IF(OR($F268 &gt;= CD$6, $G268 &lt; CC$6), 0, 2)+1)</f>
        <v/>
      </c>
      <c r="CD268" s="68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IF('临-进度'!M264,'临-进度'!$A264,"")</f>
        <v/>
      </c>
      <c r="B269" s="8" t="str">
        <f ca="1">IF('临-进度'!M264,'临-进度'!$B264,"")</f>
        <v/>
      </c>
      <c r="C269" s="8" t="str">
        <f ca="1">IF('临-进度'!M264,'临-进度'!$E264,"")</f>
        <v/>
      </c>
      <c r="D269" s="40" t="str">
        <f ca="1">IF('临-进度'!$M264,'临-进度'!$I264,"")</f>
        <v/>
      </c>
      <c r="E269" s="40" t="str">
        <f ca="1">IF('临-进度'!$M264,'临-进度'!$AE264,"")</f>
        <v/>
      </c>
      <c r="F269" s="40" t="str">
        <f ca="1">IF('临-进度'!$M264,'临-进度'!$J264,"")</f>
        <v/>
      </c>
      <c r="G269" s="73" t="str">
        <f ca="1">IF('临-进度'!$M264,'临-进度'!$AF264,"")</f>
        <v/>
      </c>
      <c r="H269" s="68" t="str">
        <f ca="1">INDEX({"","_","-","="},IF(OR($D269 &gt;= I$6, $E269 &lt; H$6), 0, 1)+IF(OR($F269 &gt;= I$6, $G269 &lt; H$6), 0, 2)+1)</f>
        <v/>
      </c>
      <c r="I269" s="68" t="str">
        <f ca="1">INDEX({"","_","-","="},IF(OR($D269 &gt;= J$6, $E269 &lt; I$6), 0, 1)+IF(OR($F269 &gt;= J$6, $G269 &lt; I$6), 0, 2)+1)</f>
        <v/>
      </c>
      <c r="J269" s="68" t="str">
        <f ca="1">INDEX({"","_","-","="},IF(OR($D269 &gt;= K$6, $E269 &lt; J$6), 0, 1)+IF(OR($F269 &gt;= K$6, $G269 &lt; J$6), 0, 2)+1)</f>
        <v/>
      </c>
      <c r="K269" s="68" t="str">
        <f ca="1">INDEX({"","_","-","="},IF(OR($D269 &gt;= L$6, $E269 &lt; K$6), 0, 1)+IF(OR($F269 &gt;= L$6, $G269 &lt; K$6), 0, 2)+1)</f>
        <v/>
      </c>
      <c r="L269" s="68" t="str">
        <f ca="1">INDEX({"","_","-","="},IF(OR($D269 &gt;= M$6, $E269 &lt; L$6), 0, 1)+IF(OR($F269 &gt;= M$6, $G269 &lt; L$6), 0, 2)+1)</f>
        <v/>
      </c>
      <c r="M269" s="68" t="str">
        <f ca="1">INDEX({"","_","-","="},IF(OR($D269 &gt;= N$6, $E269 &lt; M$6), 0, 1)+IF(OR($F269 &gt;= N$6, $G269 &lt; M$6), 0, 2)+1)</f>
        <v/>
      </c>
      <c r="N269" s="68" t="str">
        <f ca="1">INDEX({"","_","-","="},IF(OR($D269 &gt;= O$6, $E269 &lt; N$6), 0, 1)+IF(OR($F269 &gt;= O$6, $G269 &lt; N$6), 0, 2)+1)</f>
        <v/>
      </c>
      <c r="O269" s="68" t="str">
        <f ca="1">INDEX({"","_","-","="},IF(OR($D269 &gt;= P$6, $E269 &lt; O$6), 0, 1)+IF(OR($F269 &gt;= P$6, $G269 &lt; O$6), 0, 2)+1)</f>
        <v/>
      </c>
      <c r="P269" s="68" t="str">
        <f ca="1">INDEX({"","_","-","="},IF(OR($D269 &gt;= Q$6, $E269 &lt; P$6), 0, 1)+IF(OR($F269 &gt;= Q$6, $G269 &lt; P$6), 0, 2)+1)</f>
        <v/>
      </c>
      <c r="Q269" s="68" t="str">
        <f ca="1">INDEX({"","_","-","="},IF(OR($D269 &gt;= R$6, $E269 &lt; Q$6), 0, 1)+IF(OR($F269 &gt;= R$6, $G269 &lt; Q$6), 0, 2)+1)</f>
        <v/>
      </c>
      <c r="R269" s="68" t="str">
        <f ca="1">INDEX({"","_","-","="},IF(OR($D269 &gt;= S$6, $E269 &lt; R$6), 0, 1)+IF(OR($F269 &gt;= S$6, $G269 &lt; R$6), 0, 2)+1)</f>
        <v/>
      </c>
      <c r="S269" s="68" t="str">
        <f ca="1">INDEX({"","_","-","="},IF(OR($D269 &gt;= T$6, $E269 &lt; S$6), 0, 1)+IF(OR($F269 &gt;= T$6, $G269 &lt; S$6), 0, 2)+1)</f>
        <v/>
      </c>
      <c r="T269" s="68" t="str">
        <f ca="1">INDEX({"","_","-","="},IF(OR($D269 &gt;= U$6, $E269 &lt; T$6), 0, 1)+IF(OR($F269 &gt;= U$6, $G269 &lt; T$6), 0, 2)+1)</f>
        <v/>
      </c>
      <c r="U269" s="68" t="str">
        <f ca="1">INDEX({"","_","-","="},IF(OR($D269 &gt;= V$6, $E269 &lt; U$6), 0, 1)+IF(OR($F269 &gt;= V$6, $G269 &lt; U$6), 0, 2)+1)</f>
        <v/>
      </c>
      <c r="V269" s="68" t="str">
        <f ca="1">INDEX({"","_","-","="},IF(OR($D269 &gt;= W$6, $E269 &lt; V$6), 0, 1)+IF(OR($F269 &gt;= W$6, $G269 &lt; V$6), 0, 2)+1)</f>
        <v/>
      </c>
      <c r="W269" s="68" t="str">
        <f ca="1">INDEX({"","_","-","="},IF(OR($D269 &gt;= X$6, $E269 &lt; W$6), 0, 1)+IF(OR($F269 &gt;= X$6, $G269 &lt; W$6), 0, 2)+1)</f>
        <v/>
      </c>
      <c r="X269" s="68" t="str">
        <f ca="1">INDEX({"","_","-","="},IF(OR($D269 &gt;= Y$6, $E269 &lt; X$6), 0, 1)+IF(OR($F269 &gt;= Y$6, $G269 &lt; X$6), 0, 2)+1)</f>
        <v/>
      </c>
      <c r="Y269" s="68" t="str">
        <f ca="1">INDEX({"","_","-","="},IF(OR($D269 &gt;= Z$6, $E269 &lt; Y$6), 0, 1)+IF(OR($F269 &gt;= Z$6, $G269 &lt; Y$6), 0, 2)+1)</f>
        <v/>
      </c>
      <c r="Z269" s="68" t="str">
        <f ca="1">INDEX({"","_","-","="},IF(OR($D269 &gt;= AA$6, $E269 &lt; Z$6), 0, 1)+IF(OR($F269 &gt;= AA$6, $G269 &lt; Z$6), 0, 2)+1)</f>
        <v/>
      </c>
      <c r="AA269" s="68" t="str">
        <f ca="1">INDEX({"","_","-","="},IF(OR($D269 &gt;= AB$6, $E269 &lt; AA$6), 0, 1)+IF(OR($F269 &gt;= AB$6, $G269 &lt; AA$6), 0, 2)+1)</f>
        <v/>
      </c>
      <c r="AB269" s="68" t="str">
        <f ca="1">INDEX({"","_","-","="},IF(OR($D269 &gt;= AC$6, $E269 &lt; AB$6), 0, 1)+IF(OR($F269 &gt;= AC$6, $G269 &lt; AB$6), 0, 2)+1)</f>
        <v/>
      </c>
      <c r="AC269" s="68" t="str">
        <f ca="1">INDEX({"","_","-","="},IF(OR($D269 &gt;= AD$6, $E269 &lt; AC$6), 0, 1)+IF(OR($F269 &gt;= AD$6, $G269 &lt; AC$6), 0, 2)+1)</f>
        <v/>
      </c>
      <c r="AD269" s="68" t="str">
        <f ca="1">INDEX({"","_","-","="},IF(OR($D269 &gt;= AE$6, $E269 &lt; AD$6), 0, 1)+IF(OR($F269 &gt;= AE$6, $G269 &lt; AD$6), 0, 2)+1)</f>
        <v/>
      </c>
      <c r="AE269" s="68" t="str">
        <f ca="1">INDEX({"","_","-","="},IF(OR($D269 &gt;= AF$6, $E269 &lt; AE$6), 0, 1)+IF(OR($F269 &gt;= AF$6, $G269 &lt; AE$6), 0, 2)+1)</f>
        <v/>
      </c>
      <c r="AF269" s="68" t="str">
        <f ca="1">INDEX({"","_","-","="},IF(OR($D269 &gt;= AG$6, $E269 &lt; AF$6), 0, 1)+IF(OR($F269 &gt;= AG$6, $G269 &lt; AF$6), 0, 2)+1)</f>
        <v/>
      </c>
      <c r="AG269" s="68" t="str">
        <f ca="1">INDEX({"","_","-","="},IF(OR($D269 &gt;= AH$6, $E269 &lt; AG$6), 0, 1)+IF(OR($F269 &gt;= AH$6, $G269 &lt; AG$6), 0, 2)+1)</f>
        <v/>
      </c>
      <c r="AH269" s="68" t="str">
        <f ca="1">INDEX({"","_","-","="},IF(OR($D269 &gt;= AI$6, $E269 &lt; AH$6), 0, 1)+IF(OR($F269 &gt;= AI$6, $G269 &lt; AH$6), 0, 2)+1)</f>
        <v/>
      </c>
      <c r="AI269" s="68" t="str">
        <f ca="1">INDEX({"","_","-","="},IF(OR($D269 &gt;= AJ$6, $E269 &lt; AI$6), 0, 1)+IF(OR($F269 &gt;= AJ$6, $G269 &lt; AI$6), 0, 2)+1)</f>
        <v/>
      </c>
      <c r="AJ269" s="68" t="str">
        <f ca="1">INDEX({"","_","-","="},IF(OR($D269 &gt;= AK$6, $E269 &lt; AJ$6), 0, 1)+IF(OR($F269 &gt;= AK$6, $G269 &lt; AJ$6), 0, 2)+1)</f>
        <v/>
      </c>
      <c r="AK269" s="68" t="str">
        <f ca="1">INDEX({"","_","-","="},IF(OR($D269 &gt;= AL$6, $E269 &lt; AK$6), 0, 1)+IF(OR($F269 &gt;= AL$6, $G269 &lt; AK$6), 0, 2)+1)</f>
        <v/>
      </c>
      <c r="AL269" s="68" t="str">
        <f ca="1">INDEX({"","_","-","="},IF(OR($D269 &gt;= AM$6, $E269 &lt; AL$6), 0, 1)+IF(OR($F269 &gt;= AM$6, $G269 &lt; AL$6), 0, 2)+1)</f>
        <v/>
      </c>
      <c r="AM269" s="68" t="str">
        <f ca="1">INDEX({"","_","-","="},IF(OR($D269 &gt;= AN$6, $E269 &lt; AM$6), 0, 1)+IF(OR($F269 &gt;= AN$6, $G269 &lt; AM$6), 0, 2)+1)</f>
        <v/>
      </c>
      <c r="AN269" s="68" t="str">
        <f ca="1">INDEX({"","_","-","="},IF(OR($D269 &gt;= AO$6, $E269 &lt; AN$6), 0, 1)+IF(OR($F269 &gt;= AO$6, $G269 &lt; AN$6), 0, 2)+1)</f>
        <v/>
      </c>
      <c r="AO269" s="68" t="str">
        <f ca="1">INDEX({"","_","-","="},IF(OR($D269 &gt;= AP$6, $E269 &lt; AO$6), 0, 1)+IF(OR($F269 &gt;= AP$6, $G269 &lt; AO$6), 0, 2)+1)</f>
        <v/>
      </c>
      <c r="AP269" s="68" t="str">
        <f ca="1">INDEX({"","_","-","="},IF(OR($D269 &gt;= AQ$6, $E269 &lt; AP$6), 0, 1)+IF(OR($F269 &gt;= AQ$6, $G269 &lt; AP$6), 0, 2)+1)</f>
        <v/>
      </c>
      <c r="AQ269" s="68" t="str">
        <f ca="1">INDEX({"","_","-","="},IF(OR($D269 &gt;= AR$6, $E269 &lt; AQ$6), 0, 1)+IF(OR($F269 &gt;= AR$6, $G269 &lt; AQ$6), 0, 2)+1)</f>
        <v/>
      </c>
      <c r="AR269" s="68" t="str">
        <f ca="1">INDEX({"","_","-","="},IF(OR($D269 &gt;= AS$6, $E269 &lt; AR$6), 0, 1)+IF(OR($F269 &gt;= AS$6, $G269 &lt; AR$6), 0, 2)+1)</f>
        <v/>
      </c>
      <c r="AS269" s="68" t="str">
        <f ca="1">INDEX({"","_","-","="},IF(OR($D269 &gt;= AT$6, $E269 &lt; AS$6), 0, 1)+IF(OR($F269 &gt;= AT$6, $G269 &lt; AS$6), 0, 2)+1)</f>
        <v/>
      </c>
      <c r="AT269" s="68" t="str">
        <f ca="1">INDEX({"","_","-","="},IF(OR($D269 &gt;= AU$6, $E269 &lt; AT$6), 0, 1)+IF(OR($F269 &gt;= AU$6, $G269 &lt; AT$6), 0, 2)+1)</f>
        <v/>
      </c>
      <c r="AU269" s="68" t="str">
        <f ca="1">INDEX({"","_","-","="},IF(OR($D269 &gt;= AV$6, $E269 &lt; AU$6), 0, 1)+IF(OR($F269 &gt;= AV$6, $G269 &lt; AU$6), 0, 2)+1)</f>
        <v/>
      </c>
      <c r="AV269" s="68" t="str">
        <f ca="1">INDEX({"","_","-","="},IF(OR($D269 &gt;= AW$6, $E269 &lt; AV$6), 0, 1)+IF(OR($F269 &gt;= AW$6, $G269 &lt; AV$6), 0, 2)+1)</f>
        <v/>
      </c>
      <c r="AW269" s="68" t="str">
        <f ca="1">INDEX({"","_","-","="},IF(OR($D269 &gt;= AX$6, $E269 &lt; AW$6), 0, 1)+IF(OR($F269 &gt;= AX$6, $G269 &lt; AW$6), 0, 2)+1)</f>
        <v/>
      </c>
      <c r="AX269" s="68" t="str">
        <f ca="1">INDEX({"","_","-","="},IF(OR($D269 &gt;= AY$6, $E269 &lt; AX$6), 0, 1)+IF(OR($F269 &gt;= AY$6, $G269 &lt; AX$6), 0, 2)+1)</f>
        <v/>
      </c>
      <c r="AY269" s="68" t="str">
        <f ca="1">INDEX({"","_","-","="},IF(OR($D269 &gt;= AZ$6, $E269 &lt; AY$6), 0, 1)+IF(OR($F269 &gt;= AZ$6, $G269 &lt; AY$6), 0, 2)+1)</f>
        <v/>
      </c>
      <c r="AZ269" s="68" t="str">
        <f ca="1">INDEX({"","_","-","="},IF(OR($D269 &gt;= BA$6, $E269 &lt; AZ$6), 0, 1)+IF(OR($F269 &gt;= BA$6, $G269 &lt; AZ$6), 0, 2)+1)</f>
        <v/>
      </c>
      <c r="BA269" s="68" t="str">
        <f ca="1">INDEX({"","_","-","="},IF(OR($D269 &gt;= BB$6, $E269 &lt; BA$6), 0, 1)+IF(OR($F269 &gt;= BB$6, $G269 &lt; BA$6), 0, 2)+1)</f>
        <v/>
      </c>
      <c r="BB269" s="68" t="str">
        <f ca="1">INDEX({"","_","-","="},IF(OR($D269 &gt;= BC$6, $E269 &lt; BB$6), 0, 1)+IF(OR($F269 &gt;= BC$6, $G269 &lt; BB$6), 0, 2)+1)</f>
        <v/>
      </c>
      <c r="BC269" s="68" t="str">
        <f ca="1">INDEX({"","_","-","="},IF(OR($D269 &gt;= BD$6, $E269 &lt; BC$6), 0, 1)+IF(OR($F269 &gt;= BD$6, $G269 &lt; BC$6), 0, 2)+1)</f>
        <v/>
      </c>
      <c r="BD269" s="68" t="str">
        <f ca="1">INDEX({"","_","-","="},IF(OR($D269 &gt;= BE$6, $E269 &lt; BD$6), 0, 1)+IF(OR($F269 &gt;= BE$6, $G269 &lt; BD$6), 0, 2)+1)</f>
        <v/>
      </c>
      <c r="BE269" s="68" t="str">
        <f ca="1">INDEX({"","_","-","="},IF(OR($D269 &gt;= BF$6, $E269 &lt; BE$6), 0, 1)+IF(OR($F269 &gt;= BF$6, $G269 &lt; BE$6), 0, 2)+1)</f>
        <v/>
      </c>
      <c r="BF269" s="68" t="str">
        <f ca="1">INDEX({"","_","-","="},IF(OR($D269 &gt;= BG$6, $E269 &lt; BF$6), 0, 1)+IF(OR($F269 &gt;= BG$6, $G269 &lt; BF$6), 0, 2)+1)</f>
        <v/>
      </c>
      <c r="BG269" s="68" t="str">
        <f ca="1">INDEX({"","_","-","="},IF(OR($D269 &gt;= BH$6, $E269 &lt; BG$6), 0, 1)+IF(OR($F269 &gt;= BH$6, $G269 &lt; BG$6), 0, 2)+1)</f>
        <v/>
      </c>
      <c r="BH269" s="68" t="str">
        <f ca="1">INDEX({"","_","-","="},IF(OR($D269 &gt;= BI$6, $E269 &lt; BH$6), 0, 1)+IF(OR($F269 &gt;= BI$6, $G269 &lt; BH$6), 0, 2)+1)</f>
        <v/>
      </c>
      <c r="BI269" s="68" t="str">
        <f ca="1">INDEX({"","_","-","="},IF(OR($D269 &gt;= BJ$6, $E269 &lt; BI$6), 0, 1)+IF(OR($F269 &gt;= BJ$6, $G269 &lt; BI$6), 0, 2)+1)</f>
        <v/>
      </c>
      <c r="BJ269" s="68" t="str">
        <f ca="1">INDEX({"","_","-","="},IF(OR($D269 &gt;= BK$6, $E269 &lt; BJ$6), 0, 1)+IF(OR($F269 &gt;= BK$6, $G269 &lt; BJ$6), 0, 2)+1)</f>
        <v/>
      </c>
      <c r="BK269" s="68" t="str">
        <f ca="1">INDEX({"","_","-","="},IF(OR($D269 &gt;= BL$6, $E269 &lt; BK$6), 0, 1)+IF(OR($F269 &gt;= BL$6, $G269 &lt; BK$6), 0, 2)+1)</f>
        <v/>
      </c>
      <c r="BL269" s="68" t="str">
        <f ca="1">INDEX({"","_","-","="},IF(OR($D269 &gt;= BM$6, $E269 &lt; BL$6), 0, 1)+IF(OR($F269 &gt;= BM$6, $G269 &lt; BL$6), 0, 2)+1)</f>
        <v/>
      </c>
      <c r="BM269" s="68" t="str">
        <f ca="1">INDEX({"","_","-","="},IF(OR($D269 &gt;= BN$6, $E269 &lt; BM$6), 0, 1)+IF(OR($F269 &gt;= BN$6, $G269 &lt; BM$6), 0, 2)+1)</f>
        <v/>
      </c>
      <c r="BN269" s="68" t="str">
        <f ca="1">INDEX({"","_","-","="},IF(OR($D269 &gt;= BO$6, $E269 &lt; BN$6), 0, 1)+IF(OR($F269 &gt;= BO$6, $G269 &lt; BN$6), 0, 2)+1)</f>
        <v/>
      </c>
      <c r="BO269" s="68" t="str">
        <f ca="1">INDEX({"","_","-","="},IF(OR($D269 &gt;= BP$6, $E269 &lt; BO$6), 0, 1)+IF(OR($F269 &gt;= BP$6, $G269 &lt; BO$6), 0, 2)+1)</f>
        <v/>
      </c>
      <c r="BP269" s="68" t="str">
        <f ca="1">INDEX({"","_","-","="},IF(OR($D269 &gt;= BQ$6, $E269 &lt; BP$6), 0, 1)+IF(OR($F269 &gt;= BQ$6, $G269 &lt; BP$6), 0, 2)+1)</f>
        <v/>
      </c>
      <c r="BQ269" s="68" t="str">
        <f ca="1">INDEX({"","_","-","="},IF(OR($D269 &gt;= BR$6, $E269 &lt; BQ$6), 0, 1)+IF(OR($F269 &gt;= BR$6, $G269 &lt; BQ$6), 0, 2)+1)</f>
        <v/>
      </c>
      <c r="BR269" s="68" t="str">
        <f ca="1">INDEX({"","_","-","="},IF(OR($D269 &gt;= BS$6, $E269 &lt; BR$6), 0, 1)+IF(OR($F269 &gt;= BS$6, $G269 &lt; BR$6), 0, 2)+1)</f>
        <v/>
      </c>
      <c r="BS269" s="68" t="str">
        <f ca="1">INDEX({"","_","-","="},IF(OR($D269 &gt;= BT$6, $E269 &lt; BS$6), 0, 1)+IF(OR($F269 &gt;= BT$6, $G269 &lt; BS$6), 0, 2)+1)</f>
        <v/>
      </c>
      <c r="BT269" s="68" t="str">
        <f ca="1">INDEX({"","_","-","="},IF(OR($D269 &gt;= BU$6, $E269 &lt; BT$6), 0, 1)+IF(OR($F269 &gt;= BU$6, $G269 &lt; BT$6), 0, 2)+1)</f>
        <v/>
      </c>
      <c r="BU269" s="68" t="str">
        <f ca="1">INDEX({"","_","-","="},IF(OR($D269 &gt;= BV$6, $E269 &lt; BU$6), 0, 1)+IF(OR($F269 &gt;= BV$6, $G269 &lt; BU$6), 0, 2)+1)</f>
        <v/>
      </c>
      <c r="BV269" s="68" t="str">
        <f ca="1">INDEX({"","_","-","="},IF(OR($D269 &gt;= BW$6, $E269 &lt; BV$6), 0, 1)+IF(OR($F269 &gt;= BW$6, $G269 &lt; BV$6), 0, 2)+1)</f>
        <v/>
      </c>
      <c r="BW269" s="68" t="str">
        <f ca="1">INDEX({"","_","-","="},IF(OR($D269 &gt;= BX$6, $E269 &lt; BW$6), 0, 1)+IF(OR($F269 &gt;= BX$6, $G269 &lt; BW$6), 0, 2)+1)</f>
        <v/>
      </c>
      <c r="BX269" s="68" t="str">
        <f ca="1">INDEX({"","_","-","="},IF(OR($D269 &gt;= BY$6, $E269 &lt; BX$6), 0, 1)+IF(OR($F269 &gt;= BY$6, $G269 &lt; BX$6), 0, 2)+1)</f>
        <v/>
      </c>
      <c r="BY269" s="68" t="str">
        <f ca="1">INDEX({"","_","-","="},IF(OR($D269 &gt;= BZ$6, $E269 &lt; BY$6), 0, 1)+IF(OR($F269 &gt;= BZ$6, $G269 &lt; BY$6), 0, 2)+1)</f>
        <v/>
      </c>
      <c r="BZ269" s="68" t="str">
        <f ca="1">INDEX({"","_","-","="},IF(OR($D269 &gt;= CA$6, $E269 &lt; BZ$6), 0, 1)+IF(OR($F269 &gt;= CA$6, $G269 &lt; BZ$6), 0, 2)+1)</f>
        <v/>
      </c>
      <c r="CA269" s="68" t="str">
        <f ca="1">INDEX({"","_","-","="},IF(OR($D269 &gt;= CB$6, $E269 &lt; CA$6), 0, 1)+IF(OR($F269 &gt;= CB$6, $G269 &lt; CA$6), 0, 2)+1)</f>
        <v/>
      </c>
      <c r="CB269" s="68" t="str">
        <f ca="1">INDEX({"","_","-","="},IF(OR($D269 &gt;= CC$6, $E269 &lt; CB$6), 0, 1)+IF(OR($F269 &gt;= CC$6, $G269 &lt; CB$6), 0, 2)+1)</f>
        <v/>
      </c>
      <c r="CC269" s="68" t="str">
        <f ca="1">INDEX({"","_","-","="},IF(OR($D269 &gt;= CD$6, $E269 &lt; CC$6), 0, 1)+IF(OR($F269 &gt;= CD$6, $G269 &lt; CC$6), 0, 2)+1)</f>
        <v/>
      </c>
      <c r="CD269" s="68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IF('临-进度'!M265,'临-进度'!$A265,"")</f>
        <v/>
      </c>
      <c r="B270" s="8" t="str">
        <f ca="1">IF('临-进度'!M265,'临-进度'!$B265,"")</f>
        <v/>
      </c>
      <c r="C270" s="8" t="str">
        <f ca="1">IF('临-进度'!M265,'临-进度'!$E265,"")</f>
        <v/>
      </c>
      <c r="D270" s="40" t="str">
        <f ca="1">IF('临-进度'!$M265,'临-进度'!$I265,"")</f>
        <v/>
      </c>
      <c r="E270" s="40" t="str">
        <f ca="1">IF('临-进度'!$M265,'临-进度'!$AE265,"")</f>
        <v/>
      </c>
      <c r="F270" s="40" t="str">
        <f ca="1">IF('临-进度'!$M265,'临-进度'!$J265,"")</f>
        <v/>
      </c>
      <c r="G270" s="73" t="str">
        <f ca="1">IF('临-进度'!$M265,'临-进度'!$AF265,"")</f>
        <v/>
      </c>
      <c r="H270" s="68" t="str">
        <f ca="1">INDEX({"","_","-","="},IF(OR($D270 &gt;= I$6, $E270 &lt; H$6), 0, 1)+IF(OR($F270 &gt;= I$6, $G270 &lt; H$6), 0, 2)+1)</f>
        <v/>
      </c>
      <c r="I270" s="68" t="str">
        <f ca="1">INDEX({"","_","-","="},IF(OR($D270 &gt;= J$6, $E270 &lt; I$6), 0, 1)+IF(OR($F270 &gt;= J$6, $G270 &lt; I$6), 0, 2)+1)</f>
        <v/>
      </c>
      <c r="J270" s="68" t="str">
        <f ca="1">INDEX({"","_","-","="},IF(OR($D270 &gt;= K$6, $E270 &lt; J$6), 0, 1)+IF(OR($F270 &gt;= K$6, $G270 &lt; J$6), 0, 2)+1)</f>
        <v/>
      </c>
      <c r="K270" s="68" t="str">
        <f ca="1">INDEX({"","_","-","="},IF(OR($D270 &gt;= L$6, $E270 &lt; K$6), 0, 1)+IF(OR($F270 &gt;= L$6, $G270 &lt; K$6), 0, 2)+1)</f>
        <v/>
      </c>
      <c r="L270" s="68" t="str">
        <f ca="1">INDEX({"","_","-","="},IF(OR($D270 &gt;= M$6, $E270 &lt; L$6), 0, 1)+IF(OR($F270 &gt;= M$6, $G270 &lt; L$6), 0, 2)+1)</f>
        <v/>
      </c>
      <c r="M270" s="68" t="str">
        <f ca="1">INDEX({"","_","-","="},IF(OR($D270 &gt;= N$6, $E270 &lt; M$6), 0, 1)+IF(OR($F270 &gt;= N$6, $G270 &lt; M$6), 0, 2)+1)</f>
        <v/>
      </c>
      <c r="N270" s="68" t="str">
        <f ca="1">INDEX({"","_","-","="},IF(OR($D270 &gt;= O$6, $E270 &lt; N$6), 0, 1)+IF(OR($F270 &gt;= O$6, $G270 &lt; N$6), 0, 2)+1)</f>
        <v/>
      </c>
      <c r="O270" s="68" t="str">
        <f ca="1">INDEX({"","_","-","="},IF(OR($D270 &gt;= P$6, $E270 &lt; O$6), 0, 1)+IF(OR($F270 &gt;= P$6, $G270 &lt; O$6), 0, 2)+1)</f>
        <v/>
      </c>
      <c r="P270" s="68" t="str">
        <f ca="1">INDEX({"","_","-","="},IF(OR($D270 &gt;= Q$6, $E270 &lt; P$6), 0, 1)+IF(OR($F270 &gt;= Q$6, $G270 &lt; P$6), 0, 2)+1)</f>
        <v/>
      </c>
      <c r="Q270" s="68" t="str">
        <f ca="1">INDEX({"","_","-","="},IF(OR($D270 &gt;= R$6, $E270 &lt; Q$6), 0, 1)+IF(OR($F270 &gt;= R$6, $G270 &lt; Q$6), 0, 2)+1)</f>
        <v/>
      </c>
      <c r="R270" s="68" t="str">
        <f ca="1">INDEX({"","_","-","="},IF(OR($D270 &gt;= S$6, $E270 &lt; R$6), 0, 1)+IF(OR($F270 &gt;= S$6, $G270 &lt; R$6), 0, 2)+1)</f>
        <v/>
      </c>
      <c r="S270" s="68" t="str">
        <f ca="1">INDEX({"","_","-","="},IF(OR($D270 &gt;= T$6, $E270 &lt; S$6), 0, 1)+IF(OR($F270 &gt;= T$6, $G270 &lt; S$6), 0, 2)+1)</f>
        <v/>
      </c>
      <c r="T270" s="68" t="str">
        <f ca="1">INDEX({"","_","-","="},IF(OR($D270 &gt;= U$6, $E270 &lt; T$6), 0, 1)+IF(OR($F270 &gt;= U$6, $G270 &lt; T$6), 0, 2)+1)</f>
        <v/>
      </c>
      <c r="U270" s="68" t="str">
        <f ca="1">INDEX({"","_","-","="},IF(OR($D270 &gt;= V$6, $E270 &lt; U$6), 0, 1)+IF(OR($F270 &gt;= V$6, $G270 &lt; U$6), 0, 2)+1)</f>
        <v/>
      </c>
      <c r="V270" s="68" t="str">
        <f ca="1">INDEX({"","_","-","="},IF(OR($D270 &gt;= W$6, $E270 &lt; V$6), 0, 1)+IF(OR($F270 &gt;= W$6, $G270 &lt; V$6), 0, 2)+1)</f>
        <v/>
      </c>
      <c r="W270" s="68" t="str">
        <f ca="1">INDEX({"","_","-","="},IF(OR($D270 &gt;= X$6, $E270 &lt; W$6), 0, 1)+IF(OR($F270 &gt;= X$6, $G270 &lt; W$6), 0, 2)+1)</f>
        <v/>
      </c>
      <c r="X270" s="68" t="str">
        <f ca="1">INDEX({"","_","-","="},IF(OR($D270 &gt;= Y$6, $E270 &lt; X$6), 0, 1)+IF(OR($F270 &gt;= Y$6, $G270 &lt; X$6), 0, 2)+1)</f>
        <v/>
      </c>
      <c r="Y270" s="68" t="str">
        <f ca="1">INDEX({"","_","-","="},IF(OR($D270 &gt;= Z$6, $E270 &lt; Y$6), 0, 1)+IF(OR($F270 &gt;= Z$6, $G270 &lt; Y$6), 0, 2)+1)</f>
        <v/>
      </c>
      <c r="Z270" s="68" t="str">
        <f ca="1">INDEX({"","_","-","="},IF(OR($D270 &gt;= AA$6, $E270 &lt; Z$6), 0, 1)+IF(OR($F270 &gt;= AA$6, $G270 &lt; Z$6), 0, 2)+1)</f>
        <v/>
      </c>
      <c r="AA270" s="68" t="str">
        <f ca="1">INDEX({"","_","-","="},IF(OR($D270 &gt;= AB$6, $E270 &lt; AA$6), 0, 1)+IF(OR($F270 &gt;= AB$6, $G270 &lt; AA$6), 0, 2)+1)</f>
        <v/>
      </c>
      <c r="AB270" s="68" t="str">
        <f ca="1">INDEX({"","_","-","="},IF(OR($D270 &gt;= AC$6, $E270 &lt; AB$6), 0, 1)+IF(OR($F270 &gt;= AC$6, $G270 &lt; AB$6), 0, 2)+1)</f>
        <v/>
      </c>
      <c r="AC270" s="68" t="str">
        <f ca="1">INDEX({"","_","-","="},IF(OR($D270 &gt;= AD$6, $E270 &lt; AC$6), 0, 1)+IF(OR($F270 &gt;= AD$6, $G270 &lt; AC$6), 0, 2)+1)</f>
        <v/>
      </c>
      <c r="AD270" s="68" t="str">
        <f ca="1">INDEX({"","_","-","="},IF(OR($D270 &gt;= AE$6, $E270 &lt; AD$6), 0, 1)+IF(OR($F270 &gt;= AE$6, $G270 &lt; AD$6), 0, 2)+1)</f>
        <v/>
      </c>
      <c r="AE270" s="68" t="str">
        <f ca="1">INDEX({"","_","-","="},IF(OR($D270 &gt;= AF$6, $E270 &lt; AE$6), 0, 1)+IF(OR($F270 &gt;= AF$6, $G270 &lt; AE$6), 0, 2)+1)</f>
        <v/>
      </c>
      <c r="AF270" s="68" t="str">
        <f ca="1">INDEX({"","_","-","="},IF(OR($D270 &gt;= AG$6, $E270 &lt; AF$6), 0, 1)+IF(OR($F270 &gt;= AG$6, $G270 &lt; AF$6), 0, 2)+1)</f>
        <v/>
      </c>
      <c r="AG270" s="68" t="str">
        <f ca="1">INDEX({"","_","-","="},IF(OR($D270 &gt;= AH$6, $E270 &lt; AG$6), 0, 1)+IF(OR($F270 &gt;= AH$6, $G270 &lt; AG$6), 0, 2)+1)</f>
        <v/>
      </c>
      <c r="AH270" s="68" t="str">
        <f ca="1">INDEX({"","_","-","="},IF(OR($D270 &gt;= AI$6, $E270 &lt; AH$6), 0, 1)+IF(OR($F270 &gt;= AI$6, $G270 &lt; AH$6), 0, 2)+1)</f>
        <v/>
      </c>
      <c r="AI270" s="68" t="str">
        <f ca="1">INDEX({"","_","-","="},IF(OR($D270 &gt;= AJ$6, $E270 &lt; AI$6), 0, 1)+IF(OR($F270 &gt;= AJ$6, $G270 &lt; AI$6), 0, 2)+1)</f>
        <v/>
      </c>
      <c r="AJ270" s="68" t="str">
        <f ca="1">INDEX({"","_","-","="},IF(OR($D270 &gt;= AK$6, $E270 &lt; AJ$6), 0, 1)+IF(OR($F270 &gt;= AK$6, $G270 &lt; AJ$6), 0, 2)+1)</f>
        <v/>
      </c>
      <c r="AK270" s="68" t="str">
        <f ca="1">INDEX({"","_","-","="},IF(OR($D270 &gt;= AL$6, $E270 &lt; AK$6), 0, 1)+IF(OR($F270 &gt;= AL$6, $G270 &lt; AK$6), 0, 2)+1)</f>
        <v/>
      </c>
      <c r="AL270" s="68" t="str">
        <f ca="1">INDEX({"","_","-","="},IF(OR($D270 &gt;= AM$6, $E270 &lt; AL$6), 0, 1)+IF(OR($F270 &gt;= AM$6, $G270 &lt; AL$6), 0, 2)+1)</f>
        <v/>
      </c>
      <c r="AM270" s="68" t="str">
        <f ca="1">INDEX({"","_","-","="},IF(OR($D270 &gt;= AN$6, $E270 &lt; AM$6), 0, 1)+IF(OR($F270 &gt;= AN$6, $G270 &lt; AM$6), 0, 2)+1)</f>
        <v/>
      </c>
      <c r="AN270" s="68" t="str">
        <f ca="1">INDEX({"","_","-","="},IF(OR($D270 &gt;= AO$6, $E270 &lt; AN$6), 0, 1)+IF(OR($F270 &gt;= AO$6, $G270 &lt; AN$6), 0, 2)+1)</f>
        <v/>
      </c>
      <c r="AO270" s="68" t="str">
        <f ca="1">INDEX({"","_","-","="},IF(OR($D270 &gt;= AP$6, $E270 &lt; AO$6), 0, 1)+IF(OR($F270 &gt;= AP$6, $G270 &lt; AO$6), 0, 2)+1)</f>
        <v/>
      </c>
      <c r="AP270" s="68" t="str">
        <f ca="1">INDEX({"","_","-","="},IF(OR($D270 &gt;= AQ$6, $E270 &lt; AP$6), 0, 1)+IF(OR($F270 &gt;= AQ$6, $G270 &lt; AP$6), 0, 2)+1)</f>
        <v/>
      </c>
      <c r="AQ270" s="68" t="str">
        <f ca="1">INDEX({"","_","-","="},IF(OR($D270 &gt;= AR$6, $E270 &lt; AQ$6), 0, 1)+IF(OR($F270 &gt;= AR$6, $G270 &lt; AQ$6), 0, 2)+1)</f>
        <v/>
      </c>
      <c r="AR270" s="68" t="str">
        <f ca="1">INDEX({"","_","-","="},IF(OR($D270 &gt;= AS$6, $E270 &lt; AR$6), 0, 1)+IF(OR($F270 &gt;= AS$6, $G270 &lt; AR$6), 0, 2)+1)</f>
        <v/>
      </c>
      <c r="AS270" s="68" t="str">
        <f ca="1">INDEX({"","_","-","="},IF(OR($D270 &gt;= AT$6, $E270 &lt; AS$6), 0, 1)+IF(OR($F270 &gt;= AT$6, $G270 &lt; AS$6), 0, 2)+1)</f>
        <v/>
      </c>
      <c r="AT270" s="68" t="str">
        <f ca="1">INDEX({"","_","-","="},IF(OR($D270 &gt;= AU$6, $E270 &lt; AT$6), 0, 1)+IF(OR($F270 &gt;= AU$6, $G270 &lt; AT$6), 0, 2)+1)</f>
        <v/>
      </c>
      <c r="AU270" s="68" t="str">
        <f ca="1">INDEX({"","_","-","="},IF(OR($D270 &gt;= AV$6, $E270 &lt; AU$6), 0, 1)+IF(OR($F270 &gt;= AV$6, $G270 &lt; AU$6), 0, 2)+1)</f>
        <v/>
      </c>
      <c r="AV270" s="68" t="str">
        <f ca="1">INDEX({"","_","-","="},IF(OR($D270 &gt;= AW$6, $E270 &lt; AV$6), 0, 1)+IF(OR($F270 &gt;= AW$6, $G270 &lt; AV$6), 0, 2)+1)</f>
        <v/>
      </c>
      <c r="AW270" s="68" t="str">
        <f ca="1">INDEX({"","_","-","="},IF(OR($D270 &gt;= AX$6, $E270 &lt; AW$6), 0, 1)+IF(OR($F270 &gt;= AX$6, $G270 &lt; AW$6), 0, 2)+1)</f>
        <v/>
      </c>
      <c r="AX270" s="68" t="str">
        <f ca="1">INDEX({"","_","-","="},IF(OR($D270 &gt;= AY$6, $E270 &lt; AX$6), 0, 1)+IF(OR($F270 &gt;= AY$6, $G270 &lt; AX$6), 0, 2)+1)</f>
        <v/>
      </c>
      <c r="AY270" s="68" t="str">
        <f ca="1">INDEX({"","_","-","="},IF(OR($D270 &gt;= AZ$6, $E270 &lt; AY$6), 0, 1)+IF(OR($F270 &gt;= AZ$6, $G270 &lt; AY$6), 0, 2)+1)</f>
        <v/>
      </c>
      <c r="AZ270" s="68" t="str">
        <f ca="1">INDEX({"","_","-","="},IF(OR($D270 &gt;= BA$6, $E270 &lt; AZ$6), 0, 1)+IF(OR($F270 &gt;= BA$6, $G270 &lt; AZ$6), 0, 2)+1)</f>
        <v/>
      </c>
      <c r="BA270" s="68" t="str">
        <f ca="1">INDEX({"","_","-","="},IF(OR($D270 &gt;= BB$6, $E270 &lt; BA$6), 0, 1)+IF(OR($F270 &gt;= BB$6, $G270 &lt; BA$6), 0, 2)+1)</f>
        <v/>
      </c>
      <c r="BB270" s="68" t="str">
        <f ca="1">INDEX({"","_","-","="},IF(OR($D270 &gt;= BC$6, $E270 &lt; BB$6), 0, 1)+IF(OR($F270 &gt;= BC$6, $G270 &lt; BB$6), 0, 2)+1)</f>
        <v/>
      </c>
      <c r="BC270" s="68" t="str">
        <f ca="1">INDEX({"","_","-","="},IF(OR($D270 &gt;= BD$6, $E270 &lt; BC$6), 0, 1)+IF(OR($F270 &gt;= BD$6, $G270 &lt; BC$6), 0, 2)+1)</f>
        <v/>
      </c>
      <c r="BD270" s="68" t="str">
        <f ca="1">INDEX({"","_","-","="},IF(OR($D270 &gt;= BE$6, $E270 &lt; BD$6), 0, 1)+IF(OR($F270 &gt;= BE$6, $G270 &lt; BD$6), 0, 2)+1)</f>
        <v/>
      </c>
      <c r="BE270" s="68" t="str">
        <f ca="1">INDEX({"","_","-","="},IF(OR($D270 &gt;= BF$6, $E270 &lt; BE$6), 0, 1)+IF(OR($F270 &gt;= BF$6, $G270 &lt; BE$6), 0, 2)+1)</f>
        <v/>
      </c>
      <c r="BF270" s="68" t="str">
        <f ca="1">INDEX({"","_","-","="},IF(OR($D270 &gt;= BG$6, $E270 &lt; BF$6), 0, 1)+IF(OR($F270 &gt;= BG$6, $G270 &lt; BF$6), 0, 2)+1)</f>
        <v/>
      </c>
      <c r="BG270" s="68" t="str">
        <f ca="1">INDEX({"","_","-","="},IF(OR($D270 &gt;= BH$6, $E270 &lt; BG$6), 0, 1)+IF(OR($F270 &gt;= BH$6, $G270 &lt; BG$6), 0, 2)+1)</f>
        <v/>
      </c>
      <c r="BH270" s="68" t="str">
        <f ca="1">INDEX({"","_","-","="},IF(OR($D270 &gt;= BI$6, $E270 &lt; BH$6), 0, 1)+IF(OR($F270 &gt;= BI$6, $G270 &lt; BH$6), 0, 2)+1)</f>
        <v/>
      </c>
      <c r="BI270" s="68" t="str">
        <f ca="1">INDEX({"","_","-","="},IF(OR($D270 &gt;= BJ$6, $E270 &lt; BI$6), 0, 1)+IF(OR($F270 &gt;= BJ$6, $G270 &lt; BI$6), 0, 2)+1)</f>
        <v/>
      </c>
      <c r="BJ270" s="68" t="str">
        <f ca="1">INDEX({"","_","-","="},IF(OR($D270 &gt;= BK$6, $E270 &lt; BJ$6), 0, 1)+IF(OR($F270 &gt;= BK$6, $G270 &lt; BJ$6), 0, 2)+1)</f>
        <v/>
      </c>
      <c r="BK270" s="68" t="str">
        <f ca="1">INDEX({"","_","-","="},IF(OR($D270 &gt;= BL$6, $E270 &lt; BK$6), 0, 1)+IF(OR($F270 &gt;= BL$6, $G270 &lt; BK$6), 0, 2)+1)</f>
        <v/>
      </c>
      <c r="BL270" s="68" t="str">
        <f ca="1">INDEX({"","_","-","="},IF(OR($D270 &gt;= BM$6, $E270 &lt; BL$6), 0, 1)+IF(OR($F270 &gt;= BM$6, $G270 &lt; BL$6), 0, 2)+1)</f>
        <v/>
      </c>
      <c r="BM270" s="68" t="str">
        <f ca="1">INDEX({"","_","-","="},IF(OR($D270 &gt;= BN$6, $E270 &lt; BM$6), 0, 1)+IF(OR($F270 &gt;= BN$6, $G270 &lt; BM$6), 0, 2)+1)</f>
        <v/>
      </c>
      <c r="BN270" s="68" t="str">
        <f ca="1">INDEX({"","_","-","="},IF(OR($D270 &gt;= BO$6, $E270 &lt; BN$6), 0, 1)+IF(OR($F270 &gt;= BO$6, $G270 &lt; BN$6), 0, 2)+1)</f>
        <v/>
      </c>
      <c r="BO270" s="68" t="str">
        <f ca="1">INDEX({"","_","-","="},IF(OR($D270 &gt;= BP$6, $E270 &lt; BO$6), 0, 1)+IF(OR($F270 &gt;= BP$6, $G270 &lt; BO$6), 0, 2)+1)</f>
        <v/>
      </c>
      <c r="BP270" s="68" t="str">
        <f ca="1">INDEX({"","_","-","="},IF(OR($D270 &gt;= BQ$6, $E270 &lt; BP$6), 0, 1)+IF(OR($F270 &gt;= BQ$6, $G270 &lt; BP$6), 0, 2)+1)</f>
        <v/>
      </c>
      <c r="BQ270" s="68" t="str">
        <f ca="1">INDEX({"","_","-","="},IF(OR($D270 &gt;= BR$6, $E270 &lt; BQ$6), 0, 1)+IF(OR($F270 &gt;= BR$6, $G270 &lt; BQ$6), 0, 2)+1)</f>
        <v/>
      </c>
      <c r="BR270" s="68" t="str">
        <f ca="1">INDEX({"","_","-","="},IF(OR($D270 &gt;= BS$6, $E270 &lt; BR$6), 0, 1)+IF(OR($F270 &gt;= BS$6, $G270 &lt; BR$6), 0, 2)+1)</f>
        <v/>
      </c>
      <c r="BS270" s="68" t="str">
        <f ca="1">INDEX({"","_","-","="},IF(OR($D270 &gt;= BT$6, $E270 &lt; BS$6), 0, 1)+IF(OR($F270 &gt;= BT$6, $G270 &lt; BS$6), 0, 2)+1)</f>
        <v/>
      </c>
      <c r="BT270" s="68" t="str">
        <f ca="1">INDEX({"","_","-","="},IF(OR($D270 &gt;= BU$6, $E270 &lt; BT$6), 0, 1)+IF(OR($F270 &gt;= BU$6, $G270 &lt; BT$6), 0, 2)+1)</f>
        <v/>
      </c>
      <c r="BU270" s="68" t="str">
        <f ca="1">INDEX({"","_","-","="},IF(OR($D270 &gt;= BV$6, $E270 &lt; BU$6), 0, 1)+IF(OR($F270 &gt;= BV$6, $G270 &lt; BU$6), 0, 2)+1)</f>
        <v/>
      </c>
      <c r="BV270" s="68" t="str">
        <f ca="1">INDEX({"","_","-","="},IF(OR($D270 &gt;= BW$6, $E270 &lt; BV$6), 0, 1)+IF(OR($F270 &gt;= BW$6, $G270 &lt; BV$6), 0, 2)+1)</f>
        <v/>
      </c>
      <c r="BW270" s="68" t="str">
        <f ca="1">INDEX({"","_","-","="},IF(OR($D270 &gt;= BX$6, $E270 &lt; BW$6), 0, 1)+IF(OR($F270 &gt;= BX$6, $G270 &lt; BW$6), 0, 2)+1)</f>
        <v/>
      </c>
      <c r="BX270" s="68" t="str">
        <f ca="1">INDEX({"","_","-","="},IF(OR($D270 &gt;= BY$6, $E270 &lt; BX$6), 0, 1)+IF(OR($F270 &gt;= BY$6, $G270 &lt; BX$6), 0, 2)+1)</f>
        <v/>
      </c>
      <c r="BY270" s="68" t="str">
        <f ca="1">INDEX({"","_","-","="},IF(OR($D270 &gt;= BZ$6, $E270 &lt; BY$6), 0, 1)+IF(OR($F270 &gt;= BZ$6, $G270 &lt; BY$6), 0, 2)+1)</f>
        <v/>
      </c>
      <c r="BZ270" s="68" t="str">
        <f ca="1">INDEX({"","_","-","="},IF(OR($D270 &gt;= CA$6, $E270 &lt; BZ$6), 0, 1)+IF(OR($F270 &gt;= CA$6, $G270 &lt; BZ$6), 0, 2)+1)</f>
        <v/>
      </c>
      <c r="CA270" s="68" t="str">
        <f ca="1">INDEX({"","_","-","="},IF(OR($D270 &gt;= CB$6, $E270 &lt; CA$6), 0, 1)+IF(OR($F270 &gt;= CB$6, $G270 &lt; CA$6), 0, 2)+1)</f>
        <v/>
      </c>
      <c r="CB270" s="68" t="str">
        <f ca="1">INDEX({"","_","-","="},IF(OR($D270 &gt;= CC$6, $E270 &lt; CB$6), 0, 1)+IF(OR($F270 &gt;= CC$6, $G270 &lt; CB$6), 0, 2)+1)</f>
        <v/>
      </c>
      <c r="CC270" s="68" t="str">
        <f ca="1">INDEX({"","_","-","="},IF(OR($D270 &gt;= CD$6, $E270 &lt; CC$6), 0, 1)+IF(OR($F270 &gt;= CD$6, $G270 &lt; CC$6), 0, 2)+1)</f>
        <v/>
      </c>
      <c r="CD270" s="68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IF('临-进度'!M266,'临-进度'!$A266,"")</f>
        <v/>
      </c>
      <c r="B271" s="8" t="str">
        <f ca="1">IF('临-进度'!M266,'临-进度'!$B266,"")</f>
        <v/>
      </c>
      <c r="C271" s="8" t="str">
        <f ca="1">IF('临-进度'!M266,'临-进度'!$E266,"")</f>
        <v/>
      </c>
      <c r="D271" s="40" t="str">
        <f ca="1">IF('临-进度'!$M266,'临-进度'!$I266,"")</f>
        <v/>
      </c>
      <c r="E271" s="40" t="str">
        <f ca="1">IF('临-进度'!$M266,'临-进度'!$AE266,"")</f>
        <v/>
      </c>
      <c r="F271" s="40" t="str">
        <f ca="1">IF('临-进度'!$M266,'临-进度'!$J266,"")</f>
        <v/>
      </c>
      <c r="G271" s="73" t="str">
        <f ca="1">IF('临-进度'!$M266,'临-进度'!$AF266,"")</f>
        <v/>
      </c>
      <c r="H271" s="68" t="str">
        <f ca="1">INDEX({"","_","-","="},IF(OR($D271 &gt;= I$6, $E271 &lt; H$6), 0, 1)+IF(OR($F271 &gt;= I$6, $G271 &lt; H$6), 0, 2)+1)</f>
        <v/>
      </c>
      <c r="I271" s="68" t="str">
        <f ca="1">INDEX({"","_","-","="},IF(OR($D271 &gt;= J$6, $E271 &lt; I$6), 0, 1)+IF(OR($F271 &gt;= J$6, $G271 &lt; I$6), 0, 2)+1)</f>
        <v/>
      </c>
      <c r="J271" s="68" t="str">
        <f ca="1">INDEX({"","_","-","="},IF(OR($D271 &gt;= K$6, $E271 &lt; J$6), 0, 1)+IF(OR($F271 &gt;= K$6, $G271 &lt; J$6), 0, 2)+1)</f>
        <v/>
      </c>
      <c r="K271" s="68" t="str">
        <f ca="1">INDEX({"","_","-","="},IF(OR($D271 &gt;= L$6, $E271 &lt; K$6), 0, 1)+IF(OR($F271 &gt;= L$6, $G271 &lt; K$6), 0, 2)+1)</f>
        <v/>
      </c>
      <c r="L271" s="68" t="str">
        <f ca="1">INDEX({"","_","-","="},IF(OR($D271 &gt;= M$6, $E271 &lt; L$6), 0, 1)+IF(OR($F271 &gt;= M$6, $G271 &lt; L$6), 0, 2)+1)</f>
        <v/>
      </c>
      <c r="M271" s="68" t="str">
        <f ca="1">INDEX({"","_","-","="},IF(OR($D271 &gt;= N$6, $E271 &lt; M$6), 0, 1)+IF(OR($F271 &gt;= N$6, $G271 &lt; M$6), 0, 2)+1)</f>
        <v/>
      </c>
      <c r="N271" s="68" t="str">
        <f ca="1">INDEX({"","_","-","="},IF(OR($D271 &gt;= O$6, $E271 &lt; N$6), 0, 1)+IF(OR($F271 &gt;= O$6, $G271 &lt; N$6), 0, 2)+1)</f>
        <v/>
      </c>
      <c r="O271" s="68" t="str">
        <f ca="1">INDEX({"","_","-","="},IF(OR($D271 &gt;= P$6, $E271 &lt; O$6), 0, 1)+IF(OR($F271 &gt;= P$6, $G271 &lt; O$6), 0, 2)+1)</f>
        <v/>
      </c>
      <c r="P271" s="68" t="str">
        <f ca="1">INDEX({"","_","-","="},IF(OR($D271 &gt;= Q$6, $E271 &lt; P$6), 0, 1)+IF(OR($F271 &gt;= Q$6, $G271 &lt; P$6), 0, 2)+1)</f>
        <v/>
      </c>
      <c r="Q271" s="68" t="str">
        <f ca="1">INDEX({"","_","-","="},IF(OR($D271 &gt;= R$6, $E271 &lt; Q$6), 0, 1)+IF(OR($F271 &gt;= R$6, $G271 &lt; Q$6), 0, 2)+1)</f>
        <v/>
      </c>
      <c r="R271" s="68" t="str">
        <f ca="1">INDEX({"","_","-","="},IF(OR($D271 &gt;= S$6, $E271 &lt; R$6), 0, 1)+IF(OR($F271 &gt;= S$6, $G271 &lt; R$6), 0, 2)+1)</f>
        <v/>
      </c>
      <c r="S271" s="68" t="str">
        <f ca="1">INDEX({"","_","-","="},IF(OR($D271 &gt;= T$6, $E271 &lt; S$6), 0, 1)+IF(OR($F271 &gt;= T$6, $G271 &lt; S$6), 0, 2)+1)</f>
        <v/>
      </c>
      <c r="T271" s="68" t="str">
        <f ca="1">INDEX({"","_","-","="},IF(OR($D271 &gt;= U$6, $E271 &lt; T$6), 0, 1)+IF(OR($F271 &gt;= U$6, $G271 &lt; T$6), 0, 2)+1)</f>
        <v/>
      </c>
      <c r="U271" s="68" t="str">
        <f ca="1">INDEX({"","_","-","="},IF(OR($D271 &gt;= V$6, $E271 &lt; U$6), 0, 1)+IF(OR($F271 &gt;= V$6, $G271 &lt; U$6), 0, 2)+1)</f>
        <v/>
      </c>
      <c r="V271" s="68" t="str">
        <f ca="1">INDEX({"","_","-","="},IF(OR($D271 &gt;= W$6, $E271 &lt; V$6), 0, 1)+IF(OR($F271 &gt;= W$6, $G271 &lt; V$6), 0, 2)+1)</f>
        <v/>
      </c>
      <c r="W271" s="68" t="str">
        <f ca="1">INDEX({"","_","-","="},IF(OR($D271 &gt;= X$6, $E271 &lt; W$6), 0, 1)+IF(OR($F271 &gt;= X$6, $G271 &lt; W$6), 0, 2)+1)</f>
        <v/>
      </c>
      <c r="X271" s="68" t="str">
        <f ca="1">INDEX({"","_","-","="},IF(OR($D271 &gt;= Y$6, $E271 &lt; X$6), 0, 1)+IF(OR($F271 &gt;= Y$6, $G271 &lt; X$6), 0, 2)+1)</f>
        <v/>
      </c>
      <c r="Y271" s="68" t="str">
        <f ca="1">INDEX({"","_","-","="},IF(OR($D271 &gt;= Z$6, $E271 &lt; Y$6), 0, 1)+IF(OR($F271 &gt;= Z$6, $G271 &lt; Y$6), 0, 2)+1)</f>
        <v/>
      </c>
      <c r="Z271" s="68" t="str">
        <f ca="1">INDEX({"","_","-","="},IF(OR($D271 &gt;= AA$6, $E271 &lt; Z$6), 0, 1)+IF(OR($F271 &gt;= AA$6, $G271 &lt; Z$6), 0, 2)+1)</f>
        <v/>
      </c>
      <c r="AA271" s="68" t="str">
        <f ca="1">INDEX({"","_","-","="},IF(OR($D271 &gt;= AB$6, $E271 &lt; AA$6), 0, 1)+IF(OR($F271 &gt;= AB$6, $G271 &lt; AA$6), 0, 2)+1)</f>
        <v/>
      </c>
      <c r="AB271" s="68" t="str">
        <f ca="1">INDEX({"","_","-","="},IF(OR($D271 &gt;= AC$6, $E271 &lt; AB$6), 0, 1)+IF(OR($F271 &gt;= AC$6, $G271 &lt; AB$6), 0, 2)+1)</f>
        <v/>
      </c>
      <c r="AC271" s="68" t="str">
        <f ca="1">INDEX({"","_","-","="},IF(OR($D271 &gt;= AD$6, $E271 &lt; AC$6), 0, 1)+IF(OR($F271 &gt;= AD$6, $G271 &lt; AC$6), 0, 2)+1)</f>
        <v/>
      </c>
      <c r="AD271" s="68" t="str">
        <f ca="1">INDEX({"","_","-","="},IF(OR($D271 &gt;= AE$6, $E271 &lt; AD$6), 0, 1)+IF(OR($F271 &gt;= AE$6, $G271 &lt; AD$6), 0, 2)+1)</f>
        <v/>
      </c>
      <c r="AE271" s="68" t="str">
        <f ca="1">INDEX({"","_","-","="},IF(OR($D271 &gt;= AF$6, $E271 &lt; AE$6), 0, 1)+IF(OR($F271 &gt;= AF$6, $G271 &lt; AE$6), 0, 2)+1)</f>
        <v/>
      </c>
      <c r="AF271" s="68" t="str">
        <f ca="1">INDEX({"","_","-","="},IF(OR($D271 &gt;= AG$6, $E271 &lt; AF$6), 0, 1)+IF(OR($F271 &gt;= AG$6, $G271 &lt; AF$6), 0, 2)+1)</f>
        <v/>
      </c>
      <c r="AG271" s="68" t="str">
        <f ca="1">INDEX({"","_","-","="},IF(OR($D271 &gt;= AH$6, $E271 &lt; AG$6), 0, 1)+IF(OR($F271 &gt;= AH$6, $G271 &lt; AG$6), 0, 2)+1)</f>
        <v/>
      </c>
      <c r="AH271" s="68" t="str">
        <f ca="1">INDEX({"","_","-","="},IF(OR($D271 &gt;= AI$6, $E271 &lt; AH$6), 0, 1)+IF(OR($F271 &gt;= AI$6, $G271 &lt; AH$6), 0, 2)+1)</f>
        <v/>
      </c>
      <c r="AI271" s="68" t="str">
        <f ca="1">INDEX({"","_","-","="},IF(OR($D271 &gt;= AJ$6, $E271 &lt; AI$6), 0, 1)+IF(OR($F271 &gt;= AJ$6, $G271 &lt; AI$6), 0, 2)+1)</f>
        <v/>
      </c>
      <c r="AJ271" s="68" t="str">
        <f ca="1">INDEX({"","_","-","="},IF(OR($D271 &gt;= AK$6, $E271 &lt; AJ$6), 0, 1)+IF(OR($F271 &gt;= AK$6, $G271 &lt; AJ$6), 0, 2)+1)</f>
        <v/>
      </c>
      <c r="AK271" s="68" t="str">
        <f ca="1">INDEX({"","_","-","="},IF(OR($D271 &gt;= AL$6, $E271 &lt; AK$6), 0, 1)+IF(OR($F271 &gt;= AL$6, $G271 &lt; AK$6), 0, 2)+1)</f>
        <v/>
      </c>
      <c r="AL271" s="68" t="str">
        <f ca="1">INDEX({"","_","-","="},IF(OR($D271 &gt;= AM$6, $E271 &lt; AL$6), 0, 1)+IF(OR($F271 &gt;= AM$6, $G271 &lt; AL$6), 0, 2)+1)</f>
        <v/>
      </c>
      <c r="AM271" s="68" t="str">
        <f ca="1">INDEX({"","_","-","="},IF(OR($D271 &gt;= AN$6, $E271 &lt; AM$6), 0, 1)+IF(OR($F271 &gt;= AN$6, $G271 &lt; AM$6), 0, 2)+1)</f>
        <v/>
      </c>
      <c r="AN271" s="68" t="str">
        <f ca="1">INDEX({"","_","-","="},IF(OR($D271 &gt;= AO$6, $E271 &lt; AN$6), 0, 1)+IF(OR($F271 &gt;= AO$6, $G271 &lt; AN$6), 0, 2)+1)</f>
        <v/>
      </c>
      <c r="AO271" s="68" t="str">
        <f ca="1">INDEX({"","_","-","="},IF(OR($D271 &gt;= AP$6, $E271 &lt; AO$6), 0, 1)+IF(OR($F271 &gt;= AP$6, $G271 &lt; AO$6), 0, 2)+1)</f>
        <v/>
      </c>
      <c r="AP271" s="68" t="str">
        <f ca="1">INDEX({"","_","-","="},IF(OR($D271 &gt;= AQ$6, $E271 &lt; AP$6), 0, 1)+IF(OR($F271 &gt;= AQ$6, $G271 &lt; AP$6), 0, 2)+1)</f>
        <v/>
      </c>
      <c r="AQ271" s="68" t="str">
        <f ca="1">INDEX({"","_","-","="},IF(OR($D271 &gt;= AR$6, $E271 &lt; AQ$6), 0, 1)+IF(OR($F271 &gt;= AR$6, $G271 &lt; AQ$6), 0, 2)+1)</f>
        <v/>
      </c>
      <c r="AR271" s="68" t="str">
        <f ca="1">INDEX({"","_","-","="},IF(OR($D271 &gt;= AS$6, $E271 &lt; AR$6), 0, 1)+IF(OR($F271 &gt;= AS$6, $G271 &lt; AR$6), 0, 2)+1)</f>
        <v/>
      </c>
      <c r="AS271" s="68" t="str">
        <f ca="1">INDEX({"","_","-","="},IF(OR($D271 &gt;= AT$6, $E271 &lt; AS$6), 0, 1)+IF(OR($F271 &gt;= AT$6, $G271 &lt; AS$6), 0, 2)+1)</f>
        <v/>
      </c>
      <c r="AT271" s="68" t="str">
        <f ca="1">INDEX({"","_","-","="},IF(OR($D271 &gt;= AU$6, $E271 &lt; AT$6), 0, 1)+IF(OR($F271 &gt;= AU$6, $G271 &lt; AT$6), 0, 2)+1)</f>
        <v/>
      </c>
      <c r="AU271" s="68" t="str">
        <f ca="1">INDEX({"","_","-","="},IF(OR($D271 &gt;= AV$6, $E271 &lt; AU$6), 0, 1)+IF(OR($F271 &gt;= AV$6, $G271 &lt; AU$6), 0, 2)+1)</f>
        <v/>
      </c>
      <c r="AV271" s="68" t="str">
        <f ca="1">INDEX({"","_","-","="},IF(OR($D271 &gt;= AW$6, $E271 &lt; AV$6), 0, 1)+IF(OR($F271 &gt;= AW$6, $G271 &lt; AV$6), 0, 2)+1)</f>
        <v/>
      </c>
      <c r="AW271" s="68" t="str">
        <f ca="1">INDEX({"","_","-","="},IF(OR($D271 &gt;= AX$6, $E271 &lt; AW$6), 0, 1)+IF(OR($F271 &gt;= AX$6, $G271 &lt; AW$6), 0, 2)+1)</f>
        <v/>
      </c>
      <c r="AX271" s="68" t="str">
        <f ca="1">INDEX({"","_","-","="},IF(OR($D271 &gt;= AY$6, $E271 &lt; AX$6), 0, 1)+IF(OR($F271 &gt;= AY$6, $G271 &lt; AX$6), 0, 2)+1)</f>
        <v/>
      </c>
      <c r="AY271" s="68" t="str">
        <f ca="1">INDEX({"","_","-","="},IF(OR($D271 &gt;= AZ$6, $E271 &lt; AY$6), 0, 1)+IF(OR($F271 &gt;= AZ$6, $G271 &lt; AY$6), 0, 2)+1)</f>
        <v/>
      </c>
      <c r="AZ271" s="68" t="str">
        <f ca="1">INDEX({"","_","-","="},IF(OR($D271 &gt;= BA$6, $E271 &lt; AZ$6), 0, 1)+IF(OR($F271 &gt;= BA$6, $G271 &lt; AZ$6), 0, 2)+1)</f>
        <v/>
      </c>
      <c r="BA271" s="68" t="str">
        <f ca="1">INDEX({"","_","-","="},IF(OR($D271 &gt;= BB$6, $E271 &lt; BA$6), 0, 1)+IF(OR($F271 &gt;= BB$6, $G271 &lt; BA$6), 0, 2)+1)</f>
        <v/>
      </c>
      <c r="BB271" s="68" t="str">
        <f ca="1">INDEX({"","_","-","="},IF(OR($D271 &gt;= BC$6, $E271 &lt; BB$6), 0, 1)+IF(OR($F271 &gt;= BC$6, $G271 &lt; BB$6), 0, 2)+1)</f>
        <v/>
      </c>
      <c r="BC271" s="68" t="str">
        <f ca="1">INDEX({"","_","-","="},IF(OR($D271 &gt;= BD$6, $E271 &lt; BC$6), 0, 1)+IF(OR($F271 &gt;= BD$6, $G271 &lt; BC$6), 0, 2)+1)</f>
        <v/>
      </c>
      <c r="BD271" s="68" t="str">
        <f ca="1">INDEX({"","_","-","="},IF(OR($D271 &gt;= BE$6, $E271 &lt; BD$6), 0, 1)+IF(OR($F271 &gt;= BE$6, $G271 &lt; BD$6), 0, 2)+1)</f>
        <v/>
      </c>
      <c r="BE271" s="68" t="str">
        <f ca="1">INDEX({"","_","-","="},IF(OR($D271 &gt;= BF$6, $E271 &lt; BE$6), 0, 1)+IF(OR($F271 &gt;= BF$6, $G271 &lt; BE$6), 0, 2)+1)</f>
        <v/>
      </c>
      <c r="BF271" s="68" t="str">
        <f ca="1">INDEX({"","_","-","="},IF(OR($D271 &gt;= BG$6, $E271 &lt; BF$6), 0, 1)+IF(OR($F271 &gt;= BG$6, $G271 &lt; BF$6), 0, 2)+1)</f>
        <v/>
      </c>
      <c r="BG271" s="68" t="str">
        <f ca="1">INDEX({"","_","-","="},IF(OR($D271 &gt;= BH$6, $E271 &lt; BG$6), 0, 1)+IF(OR($F271 &gt;= BH$6, $G271 &lt; BG$6), 0, 2)+1)</f>
        <v/>
      </c>
      <c r="BH271" s="68" t="str">
        <f ca="1">INDEX({"","_","-","="},IF(OR($D271 &gt;= BI$6, $E271 &lt; BH$6), 0, 1)+IF(OR($F271 &gt;= BI$6, $G271 &lt; BH$6), 0, 2)+1)</f>
        <v/>
      </c>
      <c r="BI271" s="68" t="str">
        <f ca="1">INDEX({"","_","-","="},IF(OR($D271 &gt;= BJ$6, $E271 &lt; BI$6), 0, 1)+IF(OR($F271 &gt;= BJ$6, $G271 &lt; BI$6), 0, 2)+1)</f>
        <v/>
      </c>
      <c r="BJ271" s="68" t="str">
        <f ca="1">INDEX({"","_","-","="},IF(OR($D271 &gt;= BK$6, $E271 &lt; BJ$6), 0, 1)+IF(OR($F271 &gt;= BK$6, $G271 &lt; BJ$6), 0, 2)+1)</f>
        <v/>
      </c>
      <c r="BK271" s="68" t="str">
        <f ca="1">INDEX({"","_","-","="},IF(OR($D271 &gt;= BL$6, $E271 &lt; BK$6), 0, 1)+IF(OR($F271 &gt;= BL$6, $G271 &lt; BK$6), 0, 2)+1)</f>
        <v/>
      </c>
      <c r="BL271" s="68" t="str">
        <f ca="1">INDEX({"","_","-","="},IF(OR($D271 &gt;= BM$6, $E271 &lt; BL$6), 0, 1)+IF(OR($F271 &gt;= BM$6, $G271 &lt; BL$6), 0, 2)+1)</f>
        <v/>
      </c>
      <c r="BM271" s="68" t="str">
        <f ca="1">INDEX({"","_","-","="},IF(OR($D271 &gt;= BN$6, $E271 &lt; BM$6), 0, 1)+IF(OR($F271 &gt;= BN$6, $G271 &lt; BM$6), 0, 2)+1)</f>
        <v/>
      </c>
      <c r="BN271" s="68" t="str">
        <f ca="1">INDEX({"","_","-","="},IF(OR($D271 &gt;= BO$6, $E271 &lt; BN$6), 0, 1)+IF(OR($F271 &gt;= BO$6, $G271 &lt; BN$6), 0, 2)+1)</f>
        <v/>
      </c>
      <c r="BO271" s="68" t="str">
        <f ca="1">INDEX({"","_","-","="},IF(OR($D271 &gt;= BP$6, $E271 &lt; BO$6), 0, 1)+IF(OR($F271 &gt;= BP$6, $G271 &lt; BO$6), 0, 2)+1)</f>
        <v/>
      </c>
      <c r="BP271" s="68" t="str">
        <f ca="1">INDEX({"","_","-","="},IF(OR($D271 &gt;= BQ$6, $E271 &lt; BP$6), 0, 1)+IF(OR($F271 &gt;= BQ$6, $G271 &lt; BP$6), 0, 2)+1)</f>
        <v/>
      </c>
      <c r="BQ271" s="68" t="str">
        <f ca="1">INDEX({"","_","-","="},IF(OR($D271 &gt;= BR$6, $E271 &lt; BQ$6), 0, 1)+IF(OR($F271 &gt;= BR$6, $G271 &lt; BQ$6), 0, 2)+1)</f>
        <v/>
      </c>
      <c r="BR271" s="68" t="str">
        <f ca="1">INDEX({"","_","-","="},IF(OR($D271 &gt;= BS$6, $E271 &lt; BR$6), 0, 1)+IF(OR($F271 &gt;= BS$6, $G271 &lt; BR$6), 0, 2)+1)</f>
        <v/>
      </c>
      <c r="BS271" s="68" t="str">
        <f ca="1">INDEX({"","_","-","="},IF(OR($D271 &gt;= BT$6, $E271 &lt; BS$6), 0, 1)+IF(OR($F271 &gt;= BT$6, $G271 &lt; BS$6), 0, 2)+1)</f>
        <v/>
      </c>
      <c r="BT271" s="68" t="str">
        <f ca="1">INDEX({"","_","-","="},IF(OR($D271 &gt;= BU$6, $E271 &lt; BT$6), 0, 1)+IF(OR($F271 &gt;= BU$6, $G271 &lt; BT$6), 0, 2)+1)</f>
        <v/>
      </c>
      <c r="BU271" s="68" t="str">
        <f ca="1">INDEX({"","_","-","="},IF(OR($D271 &gt;= BV$6, $E271 &lt; BU$6), 0, 1)+IF(OR($F271 &gt;= BV$6, $G271 &lt; BU$6), 0, 2)+1)</f>
        <v/>
      </c>
      <c r="BV271" s="68" t="str">
        <f ca="1">INDEX({"","_","-","="},IF(OR($D271 &gt;= BW$6, $E271 &lt; BV$6), 0, 1)+IF(OR($F271 &gt;= BW$6, $G271 &lt; BV$6), 0, 2)+1)</f>
        <v/>
      </c>
      <c r="BW271" s="68" t="str">
        <f ca="1">INDEX({"","_","-","="},IF(OR($D271 &gt;= BX$6, $E271 &lt; BW$6), 0, 1)+IF(OR($F271 &gt;= BX$6, $G271 &lt; BW$6), 0, 2)+1)</f>
        <v/>
      </c>
      <c r="BX271" s="68" t="str">
        <f ca="1">INDEX({"","_","-","="},IF(OR($D271 &gt;= BY$6, $E271 &lt; BX$6), 0, 1)+IF(OR($F271 &gt;= BY$6, $G271 &lt; BX$6), 0, 2)+1)</f>
        <v/>
      </c>
      <c r="BY271" s="68" t="str">
        <f ca="1">INDEX({"","_","-","="},IF(OR($D271 &gt;= BZ$6, $E271 &lt; BY$6), 0, 1)+IF(OR($F271 &gt;= BZ$6, $G271 &lt; BY$6), 0, 2)+1)</f>
        <v/>
      </c>
      <c r="BZ271" s="68" t="str">
        <f ca="1">INDEX({"","_","-","="},IF(OR($D271 &gt;= CA$6, $E271 &lt; BZ$6), 0, 1)+IF(OR($F271 &gt;= CA$6, $G271 &lt; BZ$6), 0, 2)+1)</f>
        <v/>
      </c>
      <c r="CA271" s="68" t="str">
        <f ca="1">INDEX({"","_","-","="},IF(OR($D271 &gt;= CB$6, $E271 &lt; CA$6), 0, 1)+IF(OR($F271 &gt;= CB$6, $G271 &lt; CA$6), 0, 2)+1)</f>
        <v/>
      </c>
      <c r="CB271" s="68" t="str">
        <f ca="1">INDEX({"","_","-","="},IF(OR($D271 &gt;= CC$6, $E271 &lt; CB$6), 0, 1)+IF(OR($F271 &gt;= CC$6, $G271 &lt; CB$6), 0, 2)+1)</f>
        <v/>
      </c>
      <c r="CC271" s="68" t="str">
        <f ca="1">INDEX({"","_","-","="},IF(OR($D271 &gt;= CD$6, $E271 &lt; CC$6), 0, 1)+IF(OR($F271 &gt;= CD$6, $G271 &lt; CC$6), 0, 2)+1)</f>
        <v/>
      </c>
      <c r="CD271" s="68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IF('临-进度'!M267,'临-进度'!$A267,"")</f>
        <v/>
      </c>
      <c r="B272" s="8" t="str">
        <f ca="1">IF('临-进度'!M267,'临-进度'!$B267,"")</f>
        <v/>
      </c>
      <c r="C272" s="8" t="str">
        <f ca="1">IF('临-进度'!M267,'临-进度'!$E267,"")</f>
        <v/>
      </c>
      <c r="D272" s="40" t="str">
        <f ca="1">IF('临-进度'!$M267,'临-进度'!$I267,"")</f>
        <v/>
      </c>
      <c r="E272" s="40" t="str">
        <f ca="1">IF('临-进度'!$M267,'临-进度'!$AE267,"")</f>
        <v/>
      </c>
      <c r="F272" s="40" t="str">
        <f ca="1">IF('临-进度'!$M267,'临-进度'!$J267,"")</f>
        <v/>
      </c>
      <c r="G272" s="73" t="str">
        <f ca="1">IF('临-进度'!$M267,'临-进度'!$AF267,"")</f>
        <v/>
      </c>
      <c r="H272" s="68" t="str">
        <f ca="1">INDEX({"","_","-","="},IF(OR($D272 &gt;= I$6, $E272 &lt; H$6), 0, 1)+IF(OR($F272 &gt;= I$6, $G272 &lt; H$6), 0, 2)+1)</f>
        <v/>
      </c>
      <c r="I272" s="68" t="str">
        <f ca="1">INDEX({"","_","-","="},IF(OR($D272 &gt;= J$6, $E272 &lt; I$6), 0, 1)+IF(OR($F272 &gt;= J$6, $G272 &lt; I$6), 0, 2)+1)</f>
        <v/>
      </c>
      <c r="J272" s="68" t="str">
        <f ca="1">INDEX({"","_","-","="},IF(OR($D272 &gt;= K$6, $E272 &lt; J$6), 0, 1)+IF(OR($F272 &gt;= K$6, $G272 &lt; J$6), 0, 2)+1)</f>
        <v/>
      </c>
      <c r="K272" s="68" t="str">
        <f ca="1">INDEX({"","_","-","="},IF(OR($D272 &gt;= L$6, $E272 &lt; K$6), 0, 1)+IF(OR($F272 &gt;= L$6, $G272 &lt; K$6), 0, 2)+1)</f>
        <v/>
      </c>
      <c r="L272" s="68" t="str">
        <f ca="1">INDEX({"","_","-","="},IF(OR($D272 &gt;= M$6, $E272 &lt; L$6), 0, 1)+IF(OR($F272 &gt;= M$6, $G272 &lt; L$6), 0, 2)+1)</f>
        <v/>
      </c>
      <c r="M272" s="68" t="str">
        <f ca="1">INDEX({"","_","-","="},IF(OR($D272 &gt;= N$6, $E272 &lt; M$6), 0, 1)+IF(OR($F272 &gt;= N$6, $G272 &lt; M$6), 0, 2)+1)</f>
        <v/>
      </c>
      <c r="N272" s="68" t="str">
        <f ca="1">INDEX({"","_","-","="},IF(OR($D272 &gt;= O$6, $E272 &lt; N$6), 0, 1)+IF(OR($F272 &gt;= O$6, $G272 &lt; N$6), 0, 2)+1)</f>
        <v/>
      </c>
      <c r="O272" s="68" t="str">
        <f ca="1">INDEX({"","_","-","="},IF(OR($D272 &gt;= P$6, $E272 &lt; O$6), 0, 1)+IF(OR($F272 &gt;= P$6, $G272 &lt; O$6), 0, 2)+1)</f>
        <v/>
      </c>
      <c r="P272" s="68" t="str">
        <f ca="1">INDEX({"","_","-","="},IF(OR($D272 &gt;= Q$6, $E272 &lt; P$6), 0, 1)+IF(OR($F272 &gt;= Q$6, $G272 &lt; P$6), 0, 2)+1)</f>
        <v/>
      </c>
      <c r="Q272" s="68" t="str">
        <f ca="1">INDEX({"","_","-","="},IF(OR($D272 &gt;= R$6, $E272 &lt; Q$6), 0, 1)+IF(OR($F272 &gt;= R$6, $G272 &lt; Q$6), 0, 2)+1)</f>
        <v/>
      </c>
      <c r="R272" s="68" t="str">
        <f ca="1">INDEX({"","_","-","="},IF(OR($D272 &gt;= S$6, $E272 &lt; R$6), 0, 1)+IF(OR($F272 &gt;= S$6, $G272 &lt; R$6), 0, 2)+1)</f>
        <v/>
      </c>
      <c r="S272" s="68" t="str">
        <f ca="1">INDEX({"","_","-","="},IF(OR($D272 &gt;= T$6, $E272 &lt; S$6), 0, 1)+IF(OR($F272 &gt;= T$6, $G272 &lt; S$6), 0, 2)+1)</f>
        <v/>
      </c>
      <c r="T272" s="68" t="str">
        <f ca="1">INDEX({"","_","-","="},IF(OR($D272 &gt;= U$6, $E272 &lt; T$6), 0, 1)+IF(OR($F272 &gt;= U$6, $G272 &lt; T$6), 0, 2)+1)</f>
        <v/>
      </c>
      <c r="U272" s="68" t="str">
        <f ca="1">INDEX({"","_","-","="},IF(OR($D272 &gt;= V$6, $E272 &lt; U$6), 0, 1)+IF(OR($F272 &gt;= V$6, $G272 &lt; U$6), 0, 2)+1)</f>
        <v/>
      </c>
      <c r="V272" s="68" t="str">
        <f ca="1">INDEX({"","_","-","="},IF(OR($D272 &gt;= W$6, $E272 &lt; V$6), 0, 1)+IF(OR($F272 &gt;= W$6, $G272 &lt; V$6), 0, 2)+1)</f>
        <v/>
      </c>
      <c r="W272" s="68" t="str">
        <f ca="1">INDEX({"","_","-","="},IF(OR($D272 &gt;= X$6, $E272 &lt; W$6), 0, 1)+IF(OR($F272 &gt;= X$6, $G272 &lt; W$6), 0, 2)+1)</f>
        <v/>
      </c>
      <c r="X272" s="68" t="str">
        <f ca="1">INDEX({"","_","-","="},IF(OR($D272 &gt;= Y$6, $E272 &lt; X$6), 0, 1)+IF(OR($F272 &gt;= Y$6, $G272 &lt; X$6), 0, 2)+1)</f>
        <v/>
      </c>
      <c r="Y272" s="68" t="str">
        <f ca="1">INDEX({"","_","-","="},IF(OR($D272 &gt;= Z$6, $E272 &lt; Y$6), 0, 1)+IF(OR($F272 &gt;= Z$6, $G272 &lt; Y$6), 0, 2)+1)</f>
        <v/>
      </c>
      <c r="Z272" s="68" t="str">
        <f ca="1">INDEX({"","_","-","="},IF(OR($D272 &gt;= AA$6, $E272 &lt; Z$6), 0, 1)+IF(OR($F272 &gt;= AA$6, $G272 &lt; Z$6), 0, 2)+1)</f>
        <v/>
      </c>
      <c r="AA272" s="68" t="str">
        <f ca="1">INDEX({"","_","-","="},IF(OR($D272 &gt;= AB$6, $E272 &lt; AA$6), 0, 1)+IF(OR($F272 &gt;= AB$6, $G272 &lt; AA$6), 0, 2)+1)</f>
        <v/>
      </c>
      <c r="AB272" s="68" t="str">
        <f ca="1">INDEX({"","_","-","="},IF(OR($D272 &gt;= AC$6, $E272 &lt; AB$6), 0, 1)+IF(OR($F272 &gt;= AC$6, $G272 &lt; AB$6), 0, 2)+1)</f>
        <v/>
      </c>
      <c r="AC272" s="68" t="str">
        <f ca="1">INDEX({"","_","-","="},IF(OR($D272 &gt;= AD$6, $E272 &lt; AC$6), 0, 1)+IF(OR($F272 &gt;= AD$6, $G272 &lt; AC$6), 0, 2)+1)</f>
        <v/>
      </c>
      <c r="AD272" s="68" t="str">
        <f ca="1">INDEX({"","_","-","="},IF(OR($D272 &gt;= AE$6, $E272 &lt; AD$6), 0, 1)+IF(OR($F272 &gt;= AE$6, $G272 &lt; AD$6), 0, 2)+1)</f>
        <v/>
      </c>
      <c r="AE272" s="68" t="str">
        <f ca="1">INDEX({"","_","-","="},IF(OR($D272 &gt;= AF$6, $E272 &lt; AE$6), 0, 1)+IF(OR($F272 &gt;= AF$6, $G272 &lt; AE$6), 0, 2)+1)</f>
        <v/>
      </c>
      <c r="AF272" s="68" t="str">
        <f ca="1">INDEX({"","_","-","="},IF(OR($D272 &gt;= AG$6, $E272 &lt; AF$6), 0, 1)+IF(OR($F272 &gt;= AG$6, $G272 &lt; AF$6), 0, 2)+1)</f>
        <v/>
      </c>
      <c r="AG272" s="68" t="str">
        <f ca="1">INDEX({"","_","-","="},IF(OR($D272 &gt;= AH$6, $E272 &lt; AG$6), 0, 1)+IF(OR($F272 &gt;= AH$6, $G272 &lt; AG$6), 0, 2)+1)</f>
        <v/>
      </c>
      <c r="AH272" s="68" t="str">
        <f ca="1">INDEX({"","_","-","="},IF(OR($D272 &gt;= AI$6, $E272 &lt; AH$6), 0, 1)+IF(OR($F272 &gt;= AI$6, $G272 &lt; AH$6), 0, 2)+1)</f>
        <v/>
      </c>
      <c r="AI272" s="68" t="str">
        <f ca="1">INDEX({"","_","-","="},IF(OR($D272 &gt;= AJ$6, $E272 &lt; AI$6), 0, 1)+IF(OR($F272 &gt;= AJ$6, $G272 &lt; AI$6), 0, 2)+1)</f>
        <v/>
      </c>
      <c r="AJ272" s="68" t="str">
        <f ca="1">INDEX({"","_","-","="},IF(OR($D272 &gt;= AK$6, $E272 &lt; AJ$6), 0, 1)+IF(OR($F272 &gt;= AK$6, $G272 &lt; AJ$6), 0, 2)+1)</f>
        <v/>
      </c>
      <c r="AK272" s="68" t="str">
        <f ca="1">INDEX({"","_","-","="},IF(OR($D272 &gt;= AL$6, $E272 &lt; AK$6), 0, 1)+IF(OR($F272 &gt;= AL$6, $G272 &lt; AK$6), 0, 2)+1)</f>
        <v/>
      </c>
      <c r="AL272" s="68" t="str">
        <f ca="1">INDEX({"","_","-","="},IF(OR($D272 &gt;= AM$6, $E272 &lt; AL$6), 0, 1)+IF(OR($F272 &gt;= AM$6, $G272 &lt; AL$6), 0, 2)+1)</f>
        <v/>
      </c>
      <c r="AM272" s="68" t="str">
        <f ca="1">INDEX({"","_","-","="},IF(OR($D272 &gt;= AN$6, $E272 &lt; AM$6), 0, 1)+IF(OR($F272 &gt;= AN$6, $G272 &lt; AM$6), 0, 2)+1)</f>
        <v/>
      </c>
      <c r="AN272" s="68" t="str">
        <f ca="1">INDEX({"","_","-","="},IF(OR($D272 &gt;= AO$6, $E272 &lt; AN$6), 0, 1)+IF(OR($F272 &gt;= AO$6, $G272 &lt; AN$6), 0, 2)+1)</f>
        <v/>
      </c>
      <c r="AO272" s="68" t="str">
        <f ca="1">INDEX({"","_","-","="},IF(OR($D272 &gt;= AP$6, $E272 &lt; AO$6), 0, 1)+IF(OR($F272 &gt;= AP$6, $G272 &lt; AO$6), 0, 2)+1)</f>
        <v/>
      </c>
      <c r="AP272" s="68" t="str">
        <f ca="1">INDEX({"","_","-","="},IF(OR($D272 &gt;= AQ$6, $E272 &lt; AP$6), 0, 1)+IF(OR($F272 &gt;= AQ$6, $G272 &lt; AP$6), 0, 2)+1)</f>
        <v/>
      </c>
      <c r="AQ272" s="68" t="str">
        <f ca="1">INDEX({"","_","-","="},IF(OR($D272 &gt;= AR$6, $E272 &lt; AQ$6), 0, 1)+IF(OR($F272 &gt;= AR$6, $G272 &lt; AQ$6), 0, 2)+1)</f>
        <v/>
      </c>
      <c r="AR272" s="68" t="str">
        <f ca="1">INDEX({"","_","-","="},IF(OR($D272 &gt;= AS$6, $E272 &lt; AR$6), 0, 1)+IF(OR($F272 &gt;= AS$6, $G272 &lt; AR$6), 0, 2)+1)</f>
        <v/>
      </c>
      <c r="AS272" s="68" t="str">
        <f ca="1">INDEX({"","_","-","="},IF(OR($D272 &gt;= AT$6, $E272 &lt; AS$6), 0, 1)+IF(OR($F272 &gt;= AT$6, $G272 &lt; AS$6), 0, 2)+1)</f>
        <v/>
      </c>
      <c r="AT272" s="68" t="str">
        <f ca="1">INDEX({"","_","-","="},IF(OR($D272 &gt;= AU$6, $E272 &lt; AT$6), 0, 1)+IF(OR($F272 &gt;= AU$6, $G272 &lt; AT$6), 0, 2)+1)</f>
        <v/>
      </c>
      <c r="AU272" s="68" t="str">
        <f ca="1">INDEX({"","_","-","="},IF(OR($D272 &gt;= AV$6, $E272 &lt; AU$6), 0, 1)+IF(OR($F272 &gt;= AV$6, $G272 &lt; AU$6), 0, 2)+1)</f>
        <v/>
      </c>
      <c r="AV272" s="68" t="str">
        <f ca="1">INDEX({"","_","-","="},IF(OR($D272 &gt;= AW$6, $E272 &lt; AV$6), 0, 1)+IF(OR($F272 &gt;= AW$6, $G272 &lt; AV$6), 0, 2)+1)</f>
        <v/>
      </c>
      <c r="AW272" s="68" t="str">
        <f ca="1">INDEX({"","_","-","="},IF(OR($D272 &gt;= AX$6, $E272 &lt; AW$6), 0, 1)+IF(OR($F272 &gt;= AX$6, $G272 &lt; AW$6), 0, 2)+1)</f>
        <v/>
      </c>
      <c r="AX272" s="68" t="str">
        <f ca="1">INDEX({"","_","-","="},IF(OR($D272 &gt;= AY$6, $E272 &lt; AX$6), 0, 1)+IF(OR($F272 &gt;= AY$6, $G272 &lt; AX$6), 0, 2)+1)</f>
        <v/>
      </c>
      <c r="AY272" s="68" t="str">
        <f ca="1">INDEX({"","_","-","="},IF(OR($D272 &gt;= AZ$6, $E272 &lt; AY$6), 0, 1)+IF(OR($F272 &gt;= AZ$6, $G272 &lt; AY$6), 0, 2)+1)</f>
        <v/>
      </c>
      <c r="AZ272" s="68" t="str">
        <f ca="1">INDEX({"","_","-","="},IF(OR($D272 &gt;= BA$6, $E272 &lt; AZ$6), 0, 1)+IF(OR($F272 &gt;= BA$6, $G272 &lt; AZ$6), 0, 2)+1)</f>
        <v/>
      </c>
      <c r="BA272" s="68" t="str">
        <f ca="1">INDEX({"","_","-","="},IF(OR($D272 &gt;= BB$6, $E272 &lt; BA$6), 0, 1)+IF(OR($F272 &gt;= BB$6, $G272 &lt; BA$6), 0, 2)+1)</f>
        <v/>
      </c>
      <c r="BB272" s="68" t="str">
        <f ca="1">INDEX({"","_","-","="},IF(OR($D272 &gt;= BC$6, $E272 &lt; BB$6), 0, 1)+IF(OR($F272 &gt;= BC$6, $G272 &lt; BB$6), 0, 2)+1)</f>
        <v/>
      </c>
      <c r="BC272" s="68" t="str">
        <f ca="1">INDEX({"","_","-","="},IF(OR($D272 &gt;= BD$6, $E272 &lt; BC$6), 0, 1)+IF(OR($F272 &gt;= BD$6, $G272 &lt; BC$6), 0, 2)+1)</f>
        <v/>
      </c>
      <c r="BD272" s="68" t="str">
        <f ca="1">INDEX({"","_","-","="},IF(OR($D272 &gt;= BE$6, $E272 &lt; BD$6), 0, 1)+IF(OR($F272 &gt;= BE$6, $G272 &lt; BD$6), 0, 2)+1)</f>
        <v/>
      </c>
      <c r="BE272" s="68" t="str">
        <f ca="1">INDEX({"","_","-","="},IF(OR($D272 &gt;= BF$6, $E272 &lt; BE$6), 0, 1)+IF(OR($F272 &gt;= BF$6, $G272 &lt; BE$6), 0, 2)+1)</f>
        <v/>
      </c>
      <c r="BF272" s="68" t="str">
        <f ca="1">INDEX({"","_","-","="},IF(OR($D272 &gt;= BG$6, $E272 &lt; BF$6), 0, 1)+IF(OR($F272 &gt;= BG$6, $G272 &lt; BF$6), 0, 2)+1)</f>
        <v/>
      </c>
      <c r="BG272" s="68" t="str">
        <f ca="1">INDEX({"","_","-","="},IF(OR($D272 &gt;= BH$6, $E272 &lt; BG$6), 0, 1)+IF(OR($F272 &gt;= BH$6, $G272 &lt; BG$6), 0, 2)+1)</f>
        <v/>
      </c>
      <c r="BH272" s="68" t="str">
        <f ca="1">INDEX({"","_","-","="},IF(OR($D272 &gt;= BI$6, $E272 &lt; BH$6), 0, 1)+IF(OR($F272 &gt;= BI$6, $G272 &lt; BH$6), 0, 2)+1)</f>
        <v/>
      </c>
      <c r="BI272" s="68" t="str">
        <f ca="1">INDEX({"","_","-","="},IF(OR($D272 &gt;= BJ$6, $E272 &lt; BI$6), 0, 1)+IF(OR($F272 &gt;= BJ$6, $G272 &lt; BI$6), 0, 2)+1)</f>
        <v/>
      </c>
      <c r="BJ272" s="68" t="str">
        <f ca="1">INDEX({"","_","-","="},IF(OR($D272 &gt;= BK$6, $E272 &lt; BJ$6), 0, 1)+IF(OR($F272 &gt;= BK$6, $G272 &lt; BJ$6), 0, 2)+1)</f>
        <v/>
      </c>
      <c r="BK272" s="68" t="str">
        <f ca="1">INDEX({"","_","-","="},IF(OR($D272 &gt;= BL$6, $E272 &lt; BK$6), 0, 1)+IF(OR($F272 &gt;= BL$6, $G272 &lt; BK$6), 0, 2)+1)</f>
        <v/>
      </c>
      <c r="BL272" s="68" t="str">
        <f ca="1">INDEX({"","_","-","="},IF(OR($D272 &gt;= BM$6, $E272 &lt; BL$6), 0, 1)+IF(OR($F272 &gt;= BM$6, $G272 &lt; BL$6), 0, 2)+1)</f>
        <v/>
      </c>
      <c r="BM272" s="68" t="str">
        <f ca="1">INDEX({"","_","-","="},IF(OR($D272 &gt;= BN$6, $E272 &lt; BM$6), 0, 1)+IF(OR($F272 &gt;= BN$6, $G272 &lt; BM$6), 0, 2)+1)</f>
        <v/>
      </c>
      <c r="BN272" s="68" t="str">
        <f ca="1">INDEX({"","_","-","="},IF(OR($D272 &gt;= BO$6, $E272 &lt; BN$6), 0, 1)+IF(OR($F272 &gt;= BO$6, $G272 &lt; BN$6), 0, 2)+1)</f>
        <v/>
      </c>
      <c r="BO272" s="68" t="str">
        <f ca="1">INDEX({"","_","-","="},IF(OR($D272 &gt;= BP$6, $E272 &lt; BO$6), 0, 1)+IF(OR($F272 &gt;= BP$6, $G272 &lt; BO$6), 0, 2)+1)</f>
        <v/>
      </c>
      <c r="BP272" s="68" t="str">
        <f ca="1">INDEX({"","_","-","="},IF(OR($D272 &gt;= BQ$6, $E272 &lt; BP$6), 0, 1)+IF(OR($F272 &gt;= BQ$6, $G272 &lt; BP$6), 0, 2)+1)</f>
        <v/>
      </c>
      <c r="BQ272" s="68" t="str">
        <f ca="1">INDEX({"","_","-","="},IF(OR($D272 &gt;= BR$6, $E272 &lt; BQ$6), 0, 1)+IF(OR($F272 &gt;= BR$6, $G272 &lt; BQ$6), 0, 2)+1)</f>
        <v/>
      </c>
      <c r="BR272" s="68" t="str">
        <f ca="1">INDEX({"","_","-","="},IF(OR($D272 &gt;= BS$6, $E272 &lt; BR$6), 0, 1)+IF(OR($F272 &gt;= BS$6, $G272 &lt; BR$6), 0, 2)+1)</f>
        <v/>
      </c>
      <c r="BS272" s="68" t="str">
        <f ca="1">INDEX({"","_","-","="},IF(OR($D272 &gt;= BT$6, $E272 &lt; BS$6), 0, 1)+IF(OR($F272 &gt;= BT$6, $G272 &lt; BS$6), 0, 2)+1)</f>
        <v/>
      </c>
      <c r="BT272" s="68" t="str">
        <f ca="1">INDEX({"","_","-","="},IF(OR($D272 &gt;= BU$6, $E272 &lt; BT$6), 0, 1)+IF(OR($F272 &gt;= BU$6, $G272 &lt; BT$6), 0, 2)+1)</f>
        <v/>
      </c>
      <c r="BU272" s="68" t="str">
        <f ca="1">INDEX({"","_","-","="},IF(OR($D272 &gt;= BV$6, $E272 &lt; BU$6), 0, 1)+IF(OR($F272 &gt;= BV$6, $G272 &lt; BU$6), 0, 2)+1)</f>
        <v/>
      </c>
      <c r="BV272" s="68" t="str">
        <f ca="1">INDEX({"","_","-","="},IF(OR($D272 &gt;= BW$6, $E272 &lt; BV$6), 0, 1)+IF(OR($F272 &gt;= BW$6, $G272 &lt; BV$6), 0, 2)+1)</f>
        <v/>
      </c>
      <c r="BW272" s="68" t="str">
        <f ca="1">INDEX({"","_","-","="},IF(OR($D272 &gt;= BX$6, $E272 &lt; BW$6), 0, 1)+IF(OR($F272 &gt;= BX$6, $G272 &lt; BW$6), 0, 2)+1)</f>
        <v/>
      </c>
      <c r="BX272" s="68" t="str">
        <f ca="1">INDEX({"","_","-","="},IF(OR($D272 &gt;= BY$6, $E272 &lt; BX$6), 0, 1)+IF(OR($F272 &gt;= BY$6, $G272 &lt; BX$6), 0, 2)+1)</f>
        <v/>
      </c>
      <c r="BY272" s="68" t="str">
        <f ca="1">INDEX({"","_","-","="},IF(OR($D272 &gt;= BZ$6, $E272 &lt; BY$6), 0, 1)+IF(OR($F272 &gt;= BZ$6, $G272 &lt; BY$6), 0, 2)+1)</f>
        <v/>
      </c>
      <c r="BZ272" s="68" t="str">
        <f ca="1">INDEX({"","_","-","="},IF(OR($D272 &gt;= CA$6, $E272 &lt; BZ$6), 0, 1)+IF(OR($F272 &gt;= CA$6, $G272 &lt; BZ$6), 0, 2)+1)</f>
        <v/>
      </c>
      <c r="CA272" s="68" t="str">
        <f ca="1">INDEX({"","_","-","="},IF(OR($D272 &gt;= CB$6, $E272 &lt; CA$6), 0, 1)+IF(OR($F272 &gt;= CB$6, $G272 &lt; CA$6), 0, 2)+1)</f>
        <v/>
      </c>
      <c r="CB272" s="68" t="str">
        <f ca="1">INDEX({"","_","-","="},IF(OR($D272 &gt;= CC$6, $E272 &lt; CB$6), 0, 1)+IF(OR($F272 &gt;= CC$6, $G272 &lt; CB$6), 0, 2)+1)</f>
        <v/>
      </c>
      <c r="CC272" s="68" t="str">
        <f ca="1">INDEX({"","_","-","="},IF(OR($D272 &gt;= CD$6, $E272 &lt; CC$6), 0, 1)+IF(OR($F272 &gt;= CD$6, $G272 &lt; CC$6), 0, 2)+1)</f>
        <v/>
      </c>
      <c r="CD272" s="68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IF('临-进度'!M268,'临-进度'!$A268,"")</f>
        <v/>
      </c>
      <c r="B273" s="8" t="str">
        <f ca="1">IF('临-进度'!M268,'临-进度'!$B268,"")</f>
        <v/>
      </c>
      <c r="C273" s="8" t="str">
        <f ca="1">IF('临-进度'!M268,'临-进度'!$E268,"")</f>
        <v/>
      </c>
      <c r="D273" s="40" t="str">
        <f ca="1">IF('临-进度'!$M268,'临-进度'!$I268,"")</f>
        <v/>
      </c>
      <c r="E273" s="40" t="str">
        <f ca="1">IF('临-进度'!$M268,'临-进度'!$AE268,"")</f>
        <v/>
      </c>
      <c r="F273" s="40" t="str">
        <f ca="1">IF('临-进度'!$M268,'临-进度'!$J268,"")</f>
        <v/>
      </c>
      <c r="G273" s="73" t="str">
        <f ca="1">IF('临-进度'!$M268,'临-进度'!$AF268,"")</f>
        <v/>
      </c>
      <c r="H273" s="68" t="str">
        <f ca="1">INDEX({"","_","-","="},IF(OR($D273 &gt;= I$6, $E273 &lt; H$6), 0, 1)+IF(OR($F273 &gt;= I$6, $G273 &lt; H$6), 0, 2)+1)</f>
        <v/>
      </c>
      <c r="I273" s="68" t="str">
        <f ca="1">INDEX({"","_","-","="},IF(OR($D273 &gt;= J$6, $E273 &lt; I$6), 0, 1)+IF(OR($F273 &gt;= J$6, $G273 &lt; I$6), 0, 2)+1)</f>
        <v/>
      </c>
      <c r="J273" s="68" t="str">
        <f ca="1">INDEX({"","_","-","="},IF(OR($D273 &gt;= K$6, $E273 &lt; J$6), 0, 1)+IF(OR($F273 &gt;= K$6, $G273 &lt; J$6), 0, 2)+1)</f>
        <v/>
      </c>
      <c r="K273" s="68" t="str">
        <f ca="1">INDEX({"","_","-","="},IF(OR($D273 &gt;= L$6, $E273 &lt; K$6), 0, 1)+IF(OR($F273 &gt;= L$6, $G273 &lt; K$6), 0, 2)+1)</f>
        <v/>
      </c>
      <c r="L273" s="68" t="str">
        <f ca="1">INDEX({"","_","-","="},IF(OR($D273 &gt;= M$6, $E273 &lt; L$6), 0, 1)+IF(OR($F273 &gt;= M$6, $G273 &lt; L$6), 0, 2)+1)</f>
        <v/>
      </c>
      <c r="M273" s="68" t="str">
        <f ca="1">INDEX({"","_","-","="},IF(OR($D273 &gt;= N$6, $E273 &lt; M$6), 0, 1)+IF(OR($F273 &gt;= N$6, $G273 &lt; M$6), 0, 2)+1)</f>
        <v/>
      </c>
      <c r="N273" s="68" t="str">
        <f ca="1">INDEX({"","_","-","="},IF(OR($D273 &gt;= O$6, $E273 &lt; N$6), 0, 1)+IF(OR($F273 &gt;= O$6, $G273 &lt; N$6), 0, 2)+1)</f>
        <v/>
      </c>
      <c r="O273" s="68" t="str">
        <f ca="1">INDEX({"","_","-","="},IF(OR($D273 &gt;= P$6, $E273 &lt; O$6), 0, 1)+IF(OR($F273 &gt;= P$6, $G273 &lt; O$6), 0, 2)+1)</f>
        <v/>
      </c>
      <c r="P273" s="68" t="str">
        <f ca="1">INDEX({"","_","-","="},IF(OR($D273 &gt;= Q$6, $E273 &lt; P$6), 0, 1)+IF(OR($F273 &gt;= Q$6, $G273 &lt; P$6), 0, 2)+1)</f>
        <v/>
      </c>
      <c r="Q273" s="68" t="str">
        <f ca="1">INDEX({"","_","-","="},IF(OR($D273 &gt;= R$6, $E273 &lt; Q$6), 0, 1)+IF(OR($F273 &gt;= R$6, $G273 &lt; Q$6), 0, 2)+1)</f>
        <v/>
      </c>
      <c r="R273" s="68" t="str">
        <f ca="1">INDEX({"","_","-","="},IF(OR($D273 &gt;= S$6, $E273 &lt; R$6), 0, 1)+IF(OR($F273 &gt;= S$6, $G273 &lt; R$6), 0, 2)+1)</f>
        <v/>
      </c>
      <c r="S273" s="68" t="str">
        <f ca="1">INDEX({"","_","-","="},IF(OR($D273 &gt;= T$6, $E273 &lt; S$6), 0, 1)+IF(OR($F273 &gt;= T$6, $G273 &lt; S$6), 0, 2)+1)</f>
        <v/>
      </c>
      <c r="T273" s="68" t="str">
        <f ca="1">INDEX({"","_","-","="},IF(OR($D273 &gt;= U$6, $E273 &lt; T$6), 0, 1)+IF(OR($F273 &gt;= U$6, $G273 &lt; T$6), 0, 2)+1)</f>
        <v/>
      </c>
      <c r="U273" s="68" t="str">
        <f ca="1">INDEX({"","_","-","="},IF(OR($D273 &gt;= V$6, $E273 &lt; U$6), 0, 1)+IF(OR($F273 &gt;= V$6, $G273 &lt; U$6), 0, 2)+1)</f>
        <v/>
      </c>
      <c r="V273" s="68" t="str">
        <f ca="1">INDEX({"","_","-","="},IF(OR($D273 &gt;= W$6, $E273 &lt; V$6), 0, 1)+IF(OR($F273 &gt;= W$6, $G273 &lt; V$6), 0, 2)+1)</f>
        <v/>
      </c>
      <c r="W273" s="68" t="str">
        <f ca="1">INDEX({"","_","-","="},IF(OR($D273 &gt;= X$6, $E273 &lt; W$6), 0, 1)+IF(OR($F273 &gt;= X$6, $G273 &lt; W$6), 0, 2)+1)</f>
        <v/>
      </c>
      <c r="X273" s="68" t="str">
        <f ca="1">INDEX({"","_","-","="},IF(OR($D273 &gt;= Y$6, $E273 &lt; X$6), 0, 1)+IF(OR($F273 &gt;= Y$6, $G273 &lt; X$6), 0, 2)+1)</f>
        <v/>
      </c>
      <c r="Y273" s="68" t="str">
        <f ca="1">INDEX({"","_","-","="},IF(OR($D273 &gt;= Z$6, $E273 &lt; Y$6), 0, 1)+IF(OR($F273 &gt;= Z$6, $G273 &lt; Y$6), 0, 2)+1)</f>
        <v/>
      </c>
      <c r="Z273" s="68" t="str">
        <f ca="1">INDEX({"","_","-","="},IF(OR($D273 &gt;= AA$6, $E273 &lt; Z$6), 0, 1)+IF(OR($F273 &gt;= AA$6, $G273 &lt; Z$6), 0, 2)+1)</f>
        <v/>
      </c>
      <c r="AA273" s="68" t="str">
        <f ca="1">INDEX({"","_","-","="},IF(OR($D273 &gt;= AB$6, $E273 &lt; AA$6), 0, 1)+IF(OR($F273 &gt;= AB$6, $G273 &lt; AA$6), 0, 2)+1)</f>
        <v/>
      </c>
      <c r="AB273" s="68" t="str">
        <f ca="1">INDEX({"","_","-","="},IF(OR($D273 &gt;= AC$6, $E273 &lt; AB$6), 0, 1)+IF(OR($F273 &gt;= AC$6, $G273 &lt; AB$6), 0, 2)+1)</f>
        <v/>
      </c>
      <c r="AC273" s="68" t="str">
        <f ca="1">INDEX({"","_","-","="},IF(OR($D273 &gt;= AD$6, $E273 &lt; AC$6), 0, 1)+IF(OR($F273 &gt;= AD$6, $G273 &lt; AC$6), 0, 2)+1)</f>
        <v/>
      </c>
      <c r="AD273" s="68" t="str">
        <f ca="1">INDEX({"","_","-","="},IF(OR($D273 &gt;= AE$6, $E273 &lt; AD$6), 0, 1)+IF(OR($F273 &gt;= AE$6, $G273 &lt; AD$6), 0, 2)+1)</f>
        <v/>
      </c>
      <c r="AE273" s="68" t="str">
        <f ca="1">INDEX({"","_","-","="},IF(OR($D273 &gt;= AF$6, $E273 &lt; AE$6), 0, 1)+IF(OR($F273 &gt;= AF$6, $G273 &lt; AE$6), 0, 2)+1)</f>
        <v/>
      </c>
      <c r="AF273" s="68" t="str">
        <f ca="1">INDEX({"","_","-","="},IF(OR($D273 &gt;= AG$6, $E273 &lt; AF$6), 0, 1)+IF(OR($F273 &gt;= AG$6, $G273 &lt; AF$6), 0, 2)+1)</f>
        <v/>
      </c>
      <c r="AG273" s="68" t="str">
        <f ca="1">INDEX({"","_","-","="},IF(OR($D273 &gt;= AH$6, $E273 &lt; AG$6), 0, 1)+IF(OR($F273 &gt;= AH$6, $G273 &lt; AG$6), 0, 2)+1)</f>
        <v/>
      </c>
      <c r="AH273" s="68" t="str">
        <f ca="1">INDEX({"","_","-","="},IF(OR($D273 &gt;= AI$6, $E273 &lt; AH$6), 0, 1)+IF(OR($F273 &gt;= AI$6, $G273 &lt; AH$6), 0, 2)+1)</f>
        <v/>
      </c>
      <c r="AI273" s="68" t="str">
        <f ca="1">INDEX({"","_","-","="},IF(OR($D273 &gt;= AJ$6, $E273 &lt; AI$6), 0, 1)+IF(OR($F273 &gt;= AJ$6, $G273 &lt; AI$6), 0, 2)+1)</f>
        <v/>
      </c>
      <c r="AJ273" s="68" t="str">
        <f ca="1">INDEX({"","_","-","="},IF(OR($D273 &gt;= AK$6, $E273 &lt; AJ$6), 0, 1)+IF(OR($F273 &gt;= AK$6, $G273 &lt; AJ$6), 0, 2)+1)</f>
        <v/>
      </c>
      <c r="AK273" s="68" t="str">
        <f ca="1">INDEX({"","_","-","="},IF(OR($D273 &gt;= AL$6, $E273 &lt; AK$6), 0, 1)+IF(OR($F273 &gt;= AL$6, $G273 &lt; AK$6), 0, 2)+1)</f>
        <v/>
      </c>
      <c r="AL273" s="68" t="str">
        <f ca="1">INDEX({"","_","-","="},IF(OR($D273 &gt;= AM$6, $E273 &lt; AL$6), 0, 1)+IF(OR($F273 &gt;= AM$6, $G273 &lt; AL$6), 0, 2)+1)</f>
        <v/>
      </c>
      <c r="AM273" s="68" t="str">
        <f ca="1">INDEX({"","_","-","="},IF(OR($D273 &gt;= AN$6, $E273 &lt; AM$6), 0, 1)+IF(OR($F273 &gt;= AN$6, $G273 &lt; AM$6), 0, 2)+1)</f>
        <v/>
      </c>
      <c r="AN273" s="68" t="str">
        <f ca="1">INDEX({"","_","-","="},IF(OR($D273 &gt;= AO$6, $E273 &lt; AN$6), 0, 1)+IF(OR($F273 &gt;= AO$6, $G273 &lt; AN$6), 0, 2)+1)</f>
        <v/>
      </c>
      <c r="AO273" s="68" t="str">
        <f ca="1">INDEX({"","_","-","="},IF(OR($D273 &gt;= AP$6, $E273 &lt; AO$6), 0, 1)+IF(OR($F273 &gt;= AP$6, $G273 &lt; AO$6), 0, 2)+1)</f>
        <v/>
      </c>
      <c r="AP273" s="68" t="str">
        <f ca="1">INDEX({"","_","-","="},IF(OR($D273 &gt;= AQ$6, $E273 &lt; AP$6), 0, 1)+IF(OR($F273 &gt;= AQ$6, $G273 &lt; AP$6), 0, 2)+1)</f>
        <v/>
      </c>
      <c r="AQ273" s="68" t="str">
        <f ca="1">INDEX({"","_","-","="},IF(OR($D273 &gt;= AR$6, $E273 &lt; AQ$6), 0, 1)+IF(OR($F273 &gt;= AR$6, $G273 &lt; AQ$6), 0, 2)+1)</f>
        <v/>
      </c>
      <c r="AR273" s="68" t="str">
        <f ca="1">INDEX({"","_","-","="},IF(OR($D273 &gt;= AS$6, $E273 &lt; AR$6), 0, 1)+IF(OR($F273 &gt;= AS$6, $G273 &lt; AR$6), 0, 2)+1)</f>
        <v/>
      </c>
      <c r="AS273" s="68" t="str">
        <f ca="1">INDEX({"","_","-","="},IF(OR($D273 &gt;= AT$6, $E273 &lt; AS$6), 0, 1)+IF(OR($F273 &gt;= AT$6, $G273 &lt; AS$6), 0, 2)+1)</f>
        <v/>
      </c>
      <c r="AT273" s="68" t="str">
        <f ca="1">INDEX({"","_","-","="},IF(OR($D273 &gt;= AU$6, $E273 &lt; AT$6), 0, 1)+IF(OR($F273 &gt;= AU$6, $G273 &lt; AT$6), 0, 2)+1)</f>
        <v/>
      </c>
      <c r="AU273" s="68" t="str">
        <f ca="1">INDEX({"","_","-","="},IF(OR($D273 &gt;= AV$6, $E273 &lt; AU$6), 0, 1)+IF(OR($F273 &gt;= AV$6, $G273 &lt; AU$6), 0, 2)+1)</f>
        <v/>
      </c>
      <c r="AV273" s="68" t="str">
        <f ca="1">INDEX({"","_","-","="},IF(OR($D273 &gt;= AW$6, $E273 &lt; AV$6), 0, 1)+IF(OR($F273 &gt;= AW$6, $G273 &lt; AV$6), 0, 2)+1)</f>
        <v/>
      </c>
      <c r="AW273" s="68" t="str">
        <f ca="1">INDEX({"","_","-","="},IF(OR($D273 &gt;= AX$6, $E273 &lt; AW$6), 0, 1)+IF(OR($F273 &gt;= AX$6, $G273 &lt; AW$6), 0, 2)+1)</f>
        <v/>
      </c>
      <c r="AX273" s="68" t="str">
        <f ca="1">INDEX({"","_","-","="},IF(OR($D273 &gt;= AY$6, $E273 &lt; AX$6), 0, 1)+IF(OR($F273 &gt;= AY$6, $G273 &lt; AX$6), 0, 2)+1)</f>
        <v/>
      </c>
      <c r="AY273" s="68" t="str">
        <f ca="1">INDEX({"","_","-","="},IF(OR($D273 &gt;= AZ$6, $E273 &lt; AY$6), 0, 1)+IF(OR($F273 &gt;= AZ$6, $G273 &lt; AY$6), 0, 2)+1)</f>
        <v/>
      </c>
      <c r="AZ273" s="68" t="str">
        <f ca="1">INDEX({"","_","-","="},IF(OR($D273 &gt;= BA$6, $E273 &lt; AZ$6), 0, 1)+IF(OR($F273 &gt;= BA$6, $G273 &lt; AZ$6), 0, 2)+1)</f>
        <v/>
      </c>
      <c r="BA273" s="68" t="str">
        <f ca="1">INDEX({"","_","-","="},IF(OR($D273 &gt;= BB$6, $E273 &lt; BA$6), 0, 1)+IF(OR($F273 &gt;= BB$6, $G273 &lt; BA$6), 0, 2)+1)</f>
        <v/>
      </c>
      <c r="BB273" s="68" t="str">
        <f ca="1">INDEX({"","_","-","="},IF(OR($D273 &gt;= BC$6, $E273 &lt; BB$6), 0, 1)+IF(OR($F273 &gt;= BC$6, $G273 &lt; BB$6), 0, 2)+1)</f>
        <v/>
      </c>
      <c r="BC273" s="68" t="str">
        <f ca="1">INDEX({"","_","-","="},IF(OR($D273 &gt;= BD$6, $E273 &lt; BC$6), 0, 1)+IF(OR($F273 &gt;= BD$6, $G273 &lt; BC$6), 0, 2)+1)</f>
        <v/>
      </c>
      <c r="BD273" s="68" t="str">
        <f ca="1">INDEX({"","_","-","="},IF(OR($D273 &gt;= BE$6, $E273 &lt; BD$6), 0, 1)+IF(OR($F273 &gt;= BE$6, $G273 &lt; BD$6), 0, 2)+1)</f>
        <v/>
      </c>
      <c r="BE273" s="68" t="str">
        <f ca="1">INDEX({"","_","-","="},IF(OR($D273 &gt;= BF$6, $E273 &lt; BE$6), 0, 1)+IF(OR($F273 &gt;= BF$6, $G273 &lt; BE$6), 0, 2)+1)</f>
        <v/>
      </c>
      <c r="BF273" s="68" t="str">
        <f ca="1">INDEX({"","_","-","="},IF(OR($D273 &gt;= BG$6, $E273 &lt; BF$6), 0, 1)+IF(OR($F273 &gt;= BG$6, $G273 &lt; BF$6), 0, 2)+1)</f>
        <v/>
      </c>
      <c r="BG273" s="68" t="str">
        <f ca="1">INDEX({"","_","-","="},IF(OR($D273 &gt;= BH$6, $E273 &lt; BG$6), 0, 1)+IF(OR($F273 &gt;= BH$6, $G273 &lt; BG$6), 0, 2)+1)</f>
        <v/>
      </c>
      <c r="BH273" s="68" t="str">
        <f ca="1">INDEX({"","_","-","="},IF(OR($D273 &gt;= BI$6, $E273 &lt; BH$6), 0, 1)+IF(OR($F273 &gt;= BI$6, $G273 &lt; BH$6), 0, 2)+1)</f>
        <v/>
      </c>
      <c r="BI273" s="68" t="str">
        <f ca="1">INDEX({"","_","-","="},IF(OR($D273 &gt;= BJ$6, $E273 &lt; BI$6), 0, 1)+IF(OR($F273 &gt;= BJ$6, $G273 &lt; BI$6), 0, 2)+1)</f>
        <v/>
      </c>
      <c r="BJ273" s="68" t="str">
        <f ca="1">INDEX({"","_","-","="},IF(OR($D273 &gt;= BK$6, $E273 &lt; BJ$6), 0, 1)+IF(OR($F273 &gt;= BK$6, $G273 &lt; BJ$6), 0, 2)+1)</f>
        <v/>
      </c>
      <c r="BK273" s="68" t="str">
        <f ca="1">INDEX({"","_","-","="},IF(OR($D273 &gt;= BL$6, $E273 &lt; BK$6), 0, 1)+IF(OR($F273 &gt;= BL$6, $G273 &lt; BK$6), 0, 2)+1)</f>
        <v/>
      </c>
      <c r="BL273" s="68" t="str">
        <f ca="1">INDEX({"","_","-","="},IF(OR($D273 &gt;= BM$6, $E273 &lt; BL$6), 0, 1)+IF(OR($F273 &gt;= BM$6, $G273 &lt; BL$6), 0, 2)+1)</f>
        <v/>
      </c>
      <c r="BM273" s="68" t="str">
        <f ca="1">INDEX({"","_","-","="},IF(OR($D273 &gt;= BN$6, $E273 &lt; BM$6), 0, 1)+IF(OR($F273 &gt;= BN$6, $G273 &lt; BM$6), 0, 2)+1)</f>
        <v/>
      </c>
      <c r="BN273" s="68" t="str">
        <f ca="1">INDEX({"","_","-","="},IF(OR($D273 &gt;= BO$6, $E273 &lt; BN$6), 0, 1)+IF(OR($F273 &gt;= BO$6, $G273 &lt; BN$6), 0, 2)+1)</f>
        <v/>
      </c>
      <c r="BO273" s="68" t="str">
        <f ca="1">INDEX({"","_","-","="},IF(OR($D273 &gt;= BP$6, $E273 &lt; BO$6), 0, 1)+IF(OR($F273 &gt;= BP$6, $G273 &lt; BO$6), 0, 2)+1)</f>
        <v/>
      </c>
      <c r="BP273" s="68" t="str">
        <f ca="1">INDEX({"","_","-","="},IF(OR($D273 &gt;= BQ$6, $E273 &lt; BP$6), 0, 1)+IF(OR($F273 &gt;= BQ$6, $G273 &lt; BP$6), 0, 2)+1)</f>
        <v/>
      </c>
      <c r="BQ273" s="68" t="str">
        <f ca="1">INDEX({"","_","-","="},IF(OR($D273 &gt;= BR$6, $E273 &lt; BQ$6), 0, 1)+IF(OR($F273 &gt;= BR$6, $G273 &lt; BQ$6), 0, 2)+1)</f>
        <v/>
      </c>
      <c r="BR273" s="68" t="str">
        <f ca="1">INDEX({"","_","-","="},IF(OR($D273 &gt;= BS$6, $E273 &lt; BR$6), 0, 1)+IF(OR($F273 &gt;= BS$6, $G273 &lt; BR$6), 0, 2)+1)</f>
        <v/>
      </c>
      <c r="BS273" s="68" t="str">
        <f ca="1">INDEX({"","_","-","="},IF(OR($D273 &gt;= BT$6, $E273 &lt; BS$6), 0, 1)+IF(OR($F273 &gt;= BT$6, $G273 &lt; BS$6), 0, 2)+1)</f>
        <v/>
      </c>
      <c r="BT273" s="68" t="str">
        <f ca="1">INDEX({"","_","-","="},IF(OR($D273 &gt;= BU$6, $E273 &lt; BT$6), 0, 1)+IF(OR($F273 &gt;= BU$6, $G273 &lt; BT$6), 0, 2)+1)</f>
        <v/>
      </c>
      <c r="BU273" s="68" t="str">
        <f ca="1">INDEX({"","_","-","="},IF(OR($D273 &gt;= BV$6, $E273 &lt; BU$6), 0, 1)+IF(OR($F273 &gt;= BV$6, $G273 &lt; BU$6), 0, 2)+1)</f>
        <v/>
      </c>
      <c r="BV273" s="68" t="str">
        <f ca="1">INDEX({"","_","-","="},IF(OR($D273 &gt;= BW$6, $E273 &lt; BV$6), 0, 1)+IF(OR($F273 &gt;= BW$6, $G273 &lt; BV$6), 0, 2)+1)</f>
        <v/>
      </c>
      <c r="BW273" s="68" t="str">
        <f ca="1">INDEX({"","_","-","="},IF(OR($D273 &gt;= BX$6, $E273 &lt; BW$6), 0, 1)+IF(OR($F273 &gt;= BX$6, $G273 &lt; BW$6), 0, 2)+1)</f>
        <v/>
      </c>
      <c r="BX273" s="68" t="str">
        <f ca="1">INDEX({"","_","-","="},IF(OR($D273 &gt;= BY$6, $E273 &lt; BX$6), 0, 1)+IF(OR($F273 &gt;= BY$6, $G273 &lt; BX$6), 0, 2)+1)</f>
        <v/>
      </c>
      <c r="BY273" s="68" t="str">
        <f ca="1">INDEX({"","_","-","="},IF(OR($D273 &gt;= BZ$6, $E273 &lt; BY$6), 0, 1)+IF(OR($F273 &gt;= BZ$6, $G273 &lt; BY$6), 0, 2)+1)</f>
        <v/>
      </c>
      <c r="BZ273" s="68" t="str">
        <f ca="1">INDEX({"","_","-","="},IF(OR($D273 &gt;= CA$6, $E273 &lt; BZ$6), 0, 1)+IF(OR($F273 &gt;= CA$6, $G273 &lt; BZ$6), 0, 2)+1)</f>
        <v/>
      </c>
      <c r="CA273" s="68" t="str">
        <f ca="1">INDEX({"","_","-","="},IF(OR($D273 &gt;= CB$6, $E273 &lt; CA$6), 0, 1)+IF(OR($F273 &gt;= CB$6, $G273 &lt; CA$6), 0, 2)+1)</f>
        <v/>
      </c>
      <c r="CB273" s="68" t="str">
        <f ca="1">INDEX({"","_","-","="},IF(OR($D273 &gt;= CC$6, $E273 &lt; CB$6), 0, 1)+IF(OR($F273 &gt;= CC$6, $G273 &lt; CB$6), 0, 2)+1)</f>
        <v/>
      </c>
      <c r="CC273" s="68" t="str">
        <f ca="1">INDEX({"","_","-","="},IF(OR($D273 &gt;= CD$6, $E273 &lt; CC$6), 0, 1)+IF(OR($F273 &gt;= CD$6, $G273 &lt; CC$6), 0, 2)+1)</f>
        <v/>
      </c>
      <c r="CD273" s="68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IF('临-进度'!M269,'临-进度'!$A269,"")</f>
        <v/>
      </c>
      <c r="B274" s="8" t="str">
        <f ca="1">IF('临-进度'!M269,'临-进度'!$B269,"")</f>
        <v/>
      </c>
      <c r="C274" s="8" t="str">
        <f ca="1">IF('临-进度'!M269,'临-进度'!$E269,"")</f>
        <v/>
      </c>
      <c r="D274" s="40" t="str">
        <f ca="1">IF('临-进度'!$M269,'临-进度'!$I269,"")</f>
        <v/>
      </c>
      <c r="E274" s="40" t="str">
        <f ca="1">IF('临-进度'!$M269,'临-进度'!$AE269,"")</f>
        <v/>
      </c>
      <c r="F274" s="40" t="str">
        <f ca="1">IF('临-进度'!$M269,'临-进度'!$J269,"")</f>
        <v/>
      </c>
      <c r="G274" s="73" t="str">
        <f ca="1">IF('临-进度'!$M269,'临-进度'!$AF269,"")</f>
        <v/>
      </c>
      <c r="H274" s="68" t="str">
        <f ca="1">INDEX({"","_","-","="},IF(OR($D274 &gt;= I$6, $E274 &lt; H$6), 0, 1)+IF(OR($F274 &gt;= I$6, $G274 &lt; H$6), 0, 2)+1)</f>
        <v/>
      </c>
      <c r="I274" s="68" t="str">
        <f ca="1">INDEX({"","_","-","="},IF(OR($D274 &gt;= J$6, $E274 &lt; I$6), 0, 1)+IF(OR($F274 &gt;= J$6, $G274 &lt; I$6), 0, 2)+1)</f>
        <v/>
      </c>
      <c r="J274" s="68" t="str">
        <f ca="1">INDEX({"","_","-","="},IF(OR($D274 &gt;= K$6, $E274 &lt; J$6), 0, 1)+IF(OR($F274 &gt;= K$6, $G274 &lt; J$6), 0, 2)+1)</f>
        <v/>
      </c>
      <c r="K274" s="68" t="str">
        <f ca="1">INDEX({"","_","-","="},IF(OR($D274 &gt;= L$6, $E274 &lt; K$6), 0, 1)+IF(OR($F274 &gt;= L$6, $G274 &lt; K$6), 0, 2)+1)</f>
        <v/>
      </c>
      <c r="L274" s="68" t="str">
        <f ca="1">INDEX({"","_","-","="},IF(OR($D274 &gt;= M$6, $E274 &lt; L$6), 0, 1)+IF(OR($F274 &gt;= M$6, $G274 &lt; L$6), 0, 2)+1)</f>
        <v/>
      </c>
      <c r="M274" s="68" t="str">
        <f ca="1">INDEX({"","_","-","="},IF(OR($D274 &gt;= N$6, $E274 &lt; M$6), 0, 1)+IF(OR($F274 &gt;= N$6, $G274 &lt; M$6), 0, 2)+1)</f>
        <v/>
      </c>
      <c r="N274" s="68" t="str">
        <f ca="1">INDEX({"","_","-","="},IF(OR($D274 &gt;= O$6, $E274 &lt; N$6), 0, 1)+IF(OR($F274 &gt;= O$6, $G274 &lt; N$6), 0, 2)+1)</f>
        <v/>
      </c>
      <c r="O274" s="68" t="str">
        <f ca="1">INDEX({"","_","-","="},IF(OR($D274 &gt;= P$6, $E274 &lt; O$6), 0, 1)+IF(OR($F274 &gt;= P$6, $G274 &lt; O$6), 0, 2)+1)</f>
        <v/>
      </c>
      <c r="P274" s="68" t="str">
        <f ca="1">INDEX({"","_","-","="},IF(OR($D274 &gt;= Q$6, $E274 &lt; P$6), 0, 1)+IF(OR($F274 &gt;= Q$6, $G274 &lt; P$6), 0, 2)+1)</f>
        <v/>
      </c>
      <c r="Q274" s="68" t="str">
        <f ca="1">INDEX({"","_","-","="},IF(OR($D274 &gt;= R$6, $E274 &lt; Q$6), 0, 1)+IF(OR($F274 &gt;= R$6, $G274 &lt; Q$6), 0, 2)+1)</f>
        <v/>
      </c>
      <c r="R274" s="68" t="str">
        <f ca="1">INDEX({"","_","-","="},IF(OR($D274 &gt;= S$6, $E274 &lt; R$6), 0, 1)+IF(OR($F274 &gt;= S$6, $G274 &lt; R$6), 0, 2)+1)</f>
        <v/>
      </c>
      <c r="S274" s="68" t="str">
        <f ca="1">INDEX({"","_","-","="},IF(OR($D274 &gt;= T$6, $E274 &lt; S$6), 0, 1)+IF(OR($F274 &gt;= T$6, $G274 &lt; S$6), 0, 2)+1)</f>
        <v/>
      </c>
      <c r="T274" s="68" t="str">
        <f ca="1">INDEX({"","_","-","="},IF(OR($D274 &gt;= U$6, $E274 &lt; T$6), 0, 1)+IF(OR($F274 &gt;= U$6, $G274 &lt; T$6), 0, 2)+1)</f>
        <v/>
      </c>
      <c r="U274" s="68" t="str">
        <f ca="1">INDEX({"","_","-","="},IF(OR($D274 &gt;= V$6, $E274 &lt; U$6), 0, 1)+IF(OR($F274 &gt;= V$6, $G274 &lt; U$6), 0, 2)+1)</f>
        <v/>
      </c>
      <c r="V274" s="68" t="str">
        <f ca="1">INDEX({"","_","-","="},IF(OR($D274 &gt;= W$6, $E274 &lt; V$6), 0, 1)+IF(OR($F274 &gt;= W$6, $G274 &lt; V$6), 0, 2)+1)</f>
        <v/>
      </c>
      <c r="W274" s="68" t="str">
        <f ca="1">INDEX({"","_","-","="},IF(OR($D274 &gt;= X$6, $E274 &lt; W$6), 0, 1)+IF(OR($F274 &gt;= X$6, $G274 &lt; W$6), 0, 2)+1)</f>
        <v/>
      </c>
      <c r="X274" s="68" t="str">
        <f ca="1">INDEX({"","_","-","="},IF(OR($D274 &gt;= Y$6, $E274 &lt; X$6), 0, 1)+IF(OR($F274 &gt;= Y$6, $G274 &lt; X$6), 0, 2)+1)</f>
        <v/>
      </c>
      <c r="Y274" s="68" t="str">
        <f ca="1">INDEX({"","_","-","="},IF(OR($D274 &gt;= Z$6, $E274 &lt; Y$6), 0, 1)+IF(OR($F274 &gt;= Z$6, $G274 &lt; Y$6), 0, 2)+1)</f>
        <v/>
      </c>
      <c r="Z274" s="68" t="str">
        <f ca="1">INDEX({"","_","-","="},IF(OR($D274 &gt;= AA$6, $E274 &lt; Z$6), 0, 1)+IF(OR($F274 &gt;= AA$6, $G274 &lt; Z$6), 0, 2)+1)</f>
        <v/>
      </c>
      <c r="AA274" s="68" t="str">
        <f ca="1">INDEX({"","_","-","="},IF(OR($D274 &gt;= AB$6, $E274 &lt; AA$6), 0, 1)+IF(OR($F274 &gt;= AB$6, $G274 &lt; AA$6), 0, 2)+1)</f>
        <v/>
      </c>
      <c r="AB274" s="68" t="str">
        <f ca="1">INDEX({"","_","-","="},IF(OR($D274 &gt;= AC$6, $E274 &lt; AB$6), 0, 1)+IF(OR($F274 &gt;= AC$6, $G274 &lt; AB$6), 0, 2)+1)</f>
        <v/>
      </c>
      <c r="AC274" s="68" t="str">
        <f ca="1">INDEX({"","_","-","="},IF(OR($D274 &gt;= AD$6, $E274 &lt; AC$6), 0, 1)+IF(OR($F274 &gt;= AD$6, $G274 &lt; AC$6), 0, 2)+1)</f>
        <v/>
      </c>
      <c r="AD274" s="68" t="str">
        <f ca="1">INDEX({"","_","-","="},IF(OR($D274 &gt;= AE$6, $E274 &lt; AD$6), 0, 1)+IF(OR($F274 &gt;= AE$6, $G274 &lt; AD$6), 0, 2)+1)</f>
        <v/>
      </c>
      <c r="AE274" s="68" t="str">
        <f ca="1">INDEX({"","_","-","="},IF(OR($D274 &gt;= AF$6, $E274 &lt; AE$6), 0, 1)+IF(OR($F274 &gt;= AF$6, $G274 &lt; AE$6), 0, 2)+1)</f>
        <v/>
      </c>
      <c r="AF274" s="68" t="str">
        <f ca="1">INDEX({"","_","-","="},IF(OR($D274 &gt;= AG$6, $E274 &lt; AF$6), 0, 1)+IF(OR($F274 &gt;= AG$6, $G274 &lt; AF$6), 0, 2)+1)</f>
        <v/>
      </c>
      <c r="AG274" s="68" t="str">
        <f ca="1">INDEX({"","_","-","="},IF(OR($D274 &gt;= AH$6, $E274 &lt; AG$6), 0, 1)+IF(OR($F274 &gt;= AH$6, $G274 &lt; AG$6), 0, 2)+1)</f>
        <v/>
      </c>
      <c r="AH274" s="68" t="str">
        <f ca="1">INDEX({"","_","-","="},IF(OR($D274 &gt;= AI$6, $E274 &lt; AH$6), 0, 1)+IF(OR($F274 &gt;= AI$6, $G274 &lt; AH$6), 0, 2)+1)</f>
        <v/>
      </c>
      <c r="AI274" s="68" t="str">
        <f ca="1">INDEX({"","_","-","="},IF(OR($D274 &gt;= AJ$6, $E274 &lt; AI$6), 0, 1)+IF(OR($F274 &gt;= AJ$6, $G274 &lt; AI$6), 0, 2)+1)</f>
        <v/>
      </c>
      <c r="AJ274" s="68" t="str">
        <f ca="1">INDEX({"","_","-","="},IF(OR($D274 &gt;= AK$6, $E274 &lt; AJ$6), 0, 1)+IF(OR($F274 &gt;= AK$6, $G274 &lt; AJ$6), 0, 2)+1)</f>
        <v/>
      </c>
      <c r="AK274" s="68" t="str">
        <f ca="1">INDEX({"","_","-","="},IF(OR($D274 &gt;= AL$6, $E274 &lt; AK$6), 0, 1)+IF(OR($F274 &gt;= AL$6, $G274 &lt; AK$6), 0, 2)+1)</f>
        <v/>
      </c>
      <c r="AL274" s="68" t="str">
        <f ca="1">INDEX({"","_","-","="},IF(OR($D274 &gt;= AM$6, $E274 &lt; AL$6), 0, 1)+IF(OR($F274 &gt;= AM$6, $G274 &lt; AL$6), 0, 2)+1)</f>
        <v/>
      </c>
      <c r="AM274" s="68" t="str">
        <f ca="1">INDEX({"","_","-","="},IF(OR($D274 &gt;= AN$6, $E274 &lt; AM$6), 0, 1)+IF(OR($F274 &gt;= AN$6, $G274 &lt; AM$6), 0, 2)+1)</f>
        <v/>
      </c>
      <c r="AN274" s="68" t="str">
        <f ca="1">INDEX({"","_","-","="},IF(OR($D274 &gt;= AO$6, $E274 &lt; AN$6), 0, 1)+IF(OR($F274 &gt;= AO$6, $G274 &lt; AN$6), 0, 2)+1)</f>
        <v/>
      </c>
      <c r="AO274" s="68" t="str">
        <f ca="1">INDEX({"","_","-","="},IF(OR($D274 &gt;= AP$6, $E274 &lt; AO$6), 0, 1)+IF(OR($F274 &gt;= AP$6, $G274 &lt; AO$6), 0, 2)+1)</f>
        <v/>
      </c>
      <c r="AP274" s="68" t="str">
        <f ca="1">INDEX({"","_","-","="},IF(OR($D274 &gt;= AQ$6, $E274 &lt; AP$6), 0, 1)+IF(OR($F274 &gt;= AQ$6, $G274 &lt; AP$6), 0, 2)+1)</f>
        <v/>
      </c>
      <c r="AQ274" s="68" t="str">
        <f ca="1">INDEX({"","_","-","="},IF(OR($D274 &gt;= AR$6, $E274 &lt; AQ$6), 0, 1)+IF(OR($F274 &gt;= AR$6, $G274 &lt; AQ$6), 0, 2)+1)</f>
        <v/>
      </c>
      <c r="AR274" s="68" t="str">
        <f ca="1">INDEX({"","_","-","="},IF(OR($D274 &gt;= AS$6, $E274 &lt; AR$6), 0, 1)+IF(OR($F274 &gt;= AS$6, $G274 &lt; AR$6), 0, 2)+1)</f>
        <v/>
      </c>
      <c r="AS274" s="68" t="str">
        <f ca="1">INDEX({"","_","-","="},IF(OR($D274 &gt;= AT$6, $E274 &lt; AS$6), 0, 1)+IF(OR($F274 &gt;= AT$6, $G274 &lt; AS$6), 0, 2)+1)</f>
        <v/>
      </c>
      <c r="AT274" s="68" t="str">
        <f ca="1">INDEX({"","_","-","="},IF(OR($D274 &gt;= AU$6, $E274 &lt; AT$6), 0, 1)+IF(OR($F274 &gt;= AU$6, $G274 &lt; AT$6), 0, 2)+1)</f>
        <v/>
      </c>
      <c r="AU274" s="68" t="str">
        <f ca="1">INDEX({"","_","-","="},IF(OR($D274 &gt;= AV$6, $E274 &lt; AU$6), 0, 1)+IF(OR($F274 &gt;= AV$6, $G274 &lt; AU$6), 0, 2)+1)</f>
        <v/>
      </c>
      <c r="AV274" s="68" t="str">
        <f ca="1">INDEX({"","_","-","="},IF(OR($D274 &gt;= AW$6, $E274 &lt; AV$6), 0, 1)+IF(OR($F274 &gt;= AW$6, $G274 &lt; AV$6), 0, 2)+1)</f>
        <v/>
      </c>
      <c r="AW274" s="68" t="str">
        <f ca="1">INDEX({"","_","-","="},IF(OR($D274 &gt;= AX$6, $E274 &lt; AW$6), 0, 1)+IF(OR($F274 &gt;= AX$6, $G274 &lt; AW$6), 0, 2)+1)</f>
        <v/>
      </c>
      <c r="AX274" s="68" t="str">
        <f ca="1">INDEX({"","_","-","="},IF(OR($D274 &gt;= AY$6, $E274 &lt; AX$6), 0, 1)+IF(OR($F274 &gt;= AY$6, $G274 &lt; AX$6), 0, 2)+1)</f>
        <v/>
      </c>
      <c r="AY274" s="68" t="str">
        <f ca="1">INDEX({"","_","-","="},IF(OR($D274 &gt;= AZ$6, $E274 &lt; AY$6), 0, 1)+IF(OR($F274 &gt;= AZ$6, $G274 &lt; AY$6), 0, 2)+1)</f>
        <v/>
      </c>
      <c r="AZ274" s="68" t="str">
        <f ca="1">INDEX({"","_","-","="},IF(OR($D274 &gt;= BA$6, $E274 &lt; AZ$6), 0, 1)+IF(OR($F274 &gt;= BA$6, $G274 &lt; AZ$6), 0, 2)+1)</f>
        <v/>
      </c>
      <c r="BA274" s="68" t="str">
        <f ca="1">INDEX({"","_","-","="},IF(OR($D274 &gt;= BB$6, $E274 &lt; BA$6), 0, 1)+IF(OR($F274 &gt;= BB$6, $G274 &lt; BA$6), 0, 2)+1)</f>
        <v/>
      </c>
      <c r="BB274" s="68" t="str">
        <f ca="1">INDEX({"","_","-","="},IF(OR($D274 &gt;= BC$6, $E274 &lt; BB$6), 0, 1)+IF(OR($F274 &gt;= BC$6, $G274 &lt; BB$6), 0, 2)+1)</f>
        <v/>
      </c>
      <c r="BC274" s="68" t="str">
        <f ca="1">INDEX({"","_","-","="},IF(OR($D274 &gt;= BD$6, $E274 &lt; BC$6), 0, 1)+IF(OR($F274 &gt;= BD$6, $G274 &lt; BC$6), 0, 2)+1)</f>
        <v/>
      </c>
      <c r="BD274" s="68" t="str">
        <f ca="1">INDEX({"","_","-","="},IF(OR($D274 &gt;= BE$6, $E274 &lt; BD$6), 0, 1)+IF(OR($F274 &gt;= BE$6, $G274 &lt; BD$6), 0, 2)+1)</f>
        <v/>
      </c>
      <c r="BE274" s="68" t="str">
        <f ca="1">INDEX({"","_","-","="},IF(OR($D274 &gt;= BF$6, $E274 &lt; BE$6), 0, 1)+IF(OR($F274 &gt;= BF$6, $G274 &lt; BE$6), 0, 2)+1)</f>
        <v/>
      </c>
      <c r="BF274" s="68" t="str">
        <f ca="1">INDEX({"","_","-","="},IF(OR($D274 &gt;= BG$6, $E274 &lt; BF$6), 0, 1)+IF(OR($F274 &gt;= BG$6, $G274 &lt; BF$6), 0, 2)+1)</f>
        <v/>
      </c>
      <c r="BG274" s="68" t="str">
        <f ca="1">INDEX({"","_","-","="},IF(OR($D274 &gt;= BH$6, $E274 &lt; BG$6), 0, 1)+IF(OR($F274 &gt;= BH$6, $G274 &lt; BG$6), 0, 2)+1)</f>
        <v/>
      </c>
      <c r="BH274" s="68" t="str">
        <f ca="1">INDEX({"","_","-","="},IF(OR($D274 &gt;= BI$6, $E274 &lt; BH$6), 0, 1)+IF(OR($F274 &gt;= BI$6, $G274 &lt; BH$6), 0, 2)+1)</f>
        <v/>
      </c>
      <c r="BI274" s="68" t="str">
        <f ca="1">INDEX({"","_","-","="},IF(OR($D274 &gt;= BJ$6, $E274 &lt; BI$6), 0, 1)+IF(OR($F274 &gt;= BJ$6, $G274 &lt; BI$6), 0, 2)+1)</f>
        <v/>
      </c>
      <c r="BJ274" s="68" t="str">
        <f ca="1">INDEX({"","_","-","="},IF(OR($D274 &gt;= BK$6, $E274 &lt; BJ$6), 0, 1)+IF(OR($F274 &gt;= BK$6, $G274 &lt; BJ$6), 0, 2)+1)</f>
        <v/>
      </c>
      <c r="BK274" s="68" t="str">
        <f ca="1">INDEX({"","_","-","="},IF(OR($D274 &gt;= BL$6, $E274 &lt; BK$6), 0, 1)+IF(OR($F274 &gt;= BL$6, $G274 &lt; BK$6), 0, 2)+1)</f>
        <v/>
      </c>
      <c r="BL274" s="68" t="str">
        <f ca="1">INDEX({"","_","-","="},IF(OR($D274 &gt;= BM$6, $E274 &lt; BL$6), 0, 1)+IF(OR($F274 &gt;= BM$6, $G274 &lt; BL$6), 0, 2)+1)</f>
        <v/>
      </c>
      <c r="BM274" s="68" t="str">
        <f ca="1">INDEX({"","_","-","="},IF(OR($D274 &gt;= BN$6, $E274 &lt; BM$6), 0, 1)+IF(OR($F274 &gt;= BN$6, $G274 &lt; BM$6), 0, 2)+1)</f>
        <v/>
      </c>
      <c r="BN274" s="68" t="str">
        <f ca="1">INDEX({"","_","-","="},IF(OR($D274 &gt;= BO$6, $E274 &lt; BN$6), 0, 1)+IF(OR($F274 &gt;= BO$6, $G274 &lt; BN$6), 0, 2)+1)</f>
        <v/>
      </c>
      <c r="BO274" s="68" t="str">
        <f ca="1">INDEX({"","_","-","="},IF(OR($D274 &gt;= BP$6, $E274 &lt; BO$6), 0, 1)+IF(OR($F274 &gt;= BP$6, $G274 &lt; BO$6), 0, 2)+1)</f>
        <v/>
      </c>
      <c r="BP274" s="68" t="str">
        <f ca="1">INDEX({"","_","-","="},IF(OR($D274 &gt;= BQ$6, $E274 &lt; BP$6), 0, 1)+IF(OR($F274 &gt;= BQ$6, $G274 &lt; BP$6), 0, 2)+1)</f>
        <v/>
      </c>
      <c r="BQ274" s="68" t="str">
        <f ca="1">INDEX({"","_","-","="},IF(OR($D274 &gt;= BR$6, $E274 &lt; BQ$6), 0, 1)+IF(OR($F274 &gt;= BR$6, $G274 &lt; BQ$6), 0, 2)+1)</f>
        <v/>
      </c>
      <c r="BR274" s="68" t="str">
        <f ca="1">INDEX({"","_","-","="},IF(OR($D274 &gt;= BS$6, $E274 &lt; BR$6), 0, 1)+IF(OR($F274 &gt;= BS$6, $G274 &lt; BR$6), 0, 2)+1)</f>
        <v/>
      </c>
      <c r="BS274" s="68" t="str">
        <f ca="1">INDEX({"","_","-","="},IF(OR($D274 &gt;= BT$6, $E274 &lt; BS$6), 0, 1)+IF(OR($F274 &gt;= BT$6, $G274 &lt; BS$6), 0, 2)+1)</f>
        <v/>
      </c>
      <c r="BT274" s="68" t="str">
        <f ca="1">INDEX({"","_","-","="},IF(OR($D274 &gt;= BU$6, $E274 &lt; BT$6), 0, 1)+IF(OR($F274 &gt;= BU$6, $G274 &lt; BT$6), 0, 2)+1)</f>
        <v/>
      </c>
      <c r="BU274" s="68" t="str">
        <f ca="1">INDEX({"","_","-","="},IF(OR($D274 &gt;= BV$6, $E274 &lt; BU$6), 0, 1)+IF(OR($F274 &gt;= BV$6, $G274 &lt; BU$6), 0, 2)+1)</f>
        <v/>
      </c>
      <c r="BV274" s="68" t="str">
        <f ca="1">INDEX({"","_","-","="},IF(OR($D274 &gt;= BW$6, $E274 &lt; BV$6), 0, 1)+IF(OR($F274 &gt;= BW$6, $G274 &lt; BV$6), 0, 2)+1)</f>
        <v/>
      </c>
      <c r="BW274" s="68" t="str">
        <f ca="1">INDEX({"","_","-","="},IF(OR($D274 &gt;= BX$6, $E274 &lt; BW$6), 0, 1)+IF(OR($F274 &gt;= BX$6, $G274 &lt; BW$6), 0, 2)+1)</f>
        <v/>
      </c>
      <c r="BX274" s="68" t="str">
        <f ca="1">INDEX({"","_","-","="},IF(OR($D274 &gt;= BY$6, $E274 &lt; BX$6), 0, 1)+IF(OR($F274 &gt;= BY$6, $G274 &lt; BX$6), 0, 2)+1)</f>
        <v/>
      </c>
      <c r="BY274" s="68" t="str">
        <f ca="1">INDEX({"","_","-","="},IF(OR($D274 &gt;= BZ$6, $E274 &lt; BY$6), 0, 1)+IF(OR($F274 &gt;= BZ$6, $G274 &lt; BY$6), 0, 2)+1)</f>
        <v/>
      </c>
      <c r="BZ274" s="68" t="str">
        <f ca="1">INDEX({"","_","-","="},IF(OR($D274 &gt;= CA$6, $E274 &lt; BZ$6), 0, 1)+IF(OR($F274 &gt;= CA$6, $G274 &lt; BZ$6), 0, 2)+1)</f>
        <v/>
      </c>
      <c r="CA274" s="68" t="str">
        <f ca="1">INDEX({"","_","-","="},IF(OR($D274 &gt;= CB$6, $E274 &lt; CA$6), 0, 1)+IF(OR($F274 &gt;= CB$6, $G274 &lt; CA$6), 0, 2)+1)</f>
        <v/>
      </c>
      <c r="CB274" s="68" t="str">
        <f ca="1">INDEX({"","_","-","="},IF(OR($D274 &gt;= CC$6, $E274 &lt; CB$6), 0, 1)+IF(OR($F274 &gt;= CC$6, $G274 &lt; CB$6), 0, 2)+1)</f>
        <v/>
      </c>
      <c r="CC274" s="68" t="str">
        <f ca="1">INDEX({"","_","-","="},IF(OR($D274 &gt;= CD$6, $E274 &lt; CC$6), 0, 1)+IF(OR($F274 &gt;= CD$6, $G274 &lt; CC$6), 0, 2)+1)</f>
        <v/>
      </c>
      <c r="CD274" s="68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IF('临-进度'!M270,'临-进度'!$A270,"")</f>
        <v/>
      </c>
      <c r="B275" s="8" t="str">
        <f ca="1">IF('临-进度'!M270,'临-进度'!$B270,"")</f>
        <v/>
      </c>
      <c r="C275" s="8" t="str">
        <f ca="1">IF('临-进度'!M270,'临-进度'!$E270,"")</f>
        <v/>
      </c>
      <c r="D275" s="40" t="str">
        <f ca="1">IF('临-进度'!$M270,'临-进度'!$I270,"")</f>
        <v/>
      </c>
      <c r="E275" s="40" t="str">
        <f ca="1">IF('临-进度'!$M270,'临-进度'!$AE270,"")</f>
        <v/>
      </c>
      <c r="F275" s="40" t="str">
        <f ca="1">IF('临-进度'!$M270,'临-进度'!$J270,"")</f>
        <v/>
      </c>
      <c r="G275" s="73" t="str">
        <f ca="1">IF('临-进度'!$M270,'临-进度'!$AF270,"")</f>
        <v/>
      </c>
      <c r="H275" s="68" t="str">
        <f ca="1">INDEX({"","_","-","="},IF(OR($D275 &gt;= I$6, $E275 &lt; H$6), 0, 1)+IF(OR($F275 &gt;= I$6, $G275 &lt; H$6), 0, 2)+1)</f>
        <v/>
      </c>
      <c r="I275" s="68" t="str">
        <f ca="1">INDEX({"","_","-","="},IF(OR($D275 &gt;= J$6, $E275 &lt; I$6), 0, 1)+IF(OR($F275 &gt;= J$6, $G275 &lt; I$6), 0, 2)+1)</f>
        <v/>
      </c>
      <c r="J275" s="68" t="str">
        <f ca="1">INDEX({"","_","-","="},IF(OR($D275 &gt;= K$6, $E275 &lt; J$6), 0, 1)+IF(OR($F275 &gt;= K$6, $G275 &lt; J$6), 0, 2)+1)</f>
        <v/>
      </c>
      <c r="K275" s="68" t="str">
        <f ca="1">INDEX({"","_","-","="},IF(OR($D275 &gt;= L$6, $E275 &lt; K$6), 0, 1)+IF(OR($F275 &gt;= L$6, $G275 &lt; K$6), 0, 2)+1)</f>
        <v/>
      </c>
      <c r="L275" s="68" t="str">
        <f ca="1">INDEX({"","_","-","="},IF(OR($D275 &gt;= M$6, $E275 &lt; L$6), 0, 1)+IF(OR($F275 &gt;= M$6, $G275 &lt; L$6), 0, 2)+1)</f>
        <v/>
      </c>
      <c r="M275" s="68" t="str">
        <f ca="1">INDEX({"","_","-","="},IF(OR($D275 &gt;= N$6, $E275 &lt; M$6), 0, 1)+IF(OR($F275 &gt;= N$6, $G275 &lt; M$6), 0, 2)+1)</f>
        <v/>
      </c>
      <c r="N275" s="68" t="str">
        <f ca="1">INDEX({"","_","-","="},IF(OR($D275 &gt;= O$6, $E275 &lt; N$6), 0, 1)+IF(OR($F275 &gt;= O$6, $G275 &lt; N$6), 0, 2)+1)</f>
        <v/>
      </c>
      <c r="O275" s="68" t="str">
        <f ca="1">INDEX({"","_","-","="},IF(OR($D275 &gt;= P$6, $E275 &lt; O$6), 0, 1)+IF(OR($F275 &gt;= P$6, $G275 &lt; O$6), 0, 2)+1)</f>
        <v/>
      </c>
      <c r="P275" s="68" t="str">
        <f ca="1">INDEX({"","_","-","="},IF(OR($D275 &gt;= Q$6, $E275 &lt; P$6), 0, 1)+IF(OR($F275 &gt;= Q$6, $G275 &lt; P$6), 0, 2)+1)</f>
        <v/>
      </c>
      <c r="Q275" s="68" t="str">
        <f ca="1">INDEX({"","_","-","="},IF(OR($D275 &gt;= R$6, $E275 &lt; Q$6), 0, 1)+IF(OR($F275 &gt;= R$6, $G275 &lt; Q$6), 0, 2)+1)</f>
        <v/>
      </c>
      <c r="R275" s="68" t="str">
        <f ca="1">INDEX({"","_","-","="},IF(OR($D275 &gt;= S$6, $E275 &lt; R$6), 0, 1)+IF(OR($F275 &gt;= S$6, $G275 &lt; R$6), 0, 2)+1)</f>
        <v/>
      </c>
      <c r="S275" s="68" t="str">
        <f ca="1">INDEX({"","_","-","="},IF(OR($D275 &gt;= T$6, $E275 &lt; S$6), 0, 1)+IF(OR($F275 &gt;= T$6, $G275 &lt; S$6), 0, 2)+1)</f>
        <v/>
      </c>
      <c r="T275" s="68" t="str">
        <f ca="1">INDEX({"","_","-","="},IF(OR($D275 &gt;= U$6, $E275 &lt; T$6), 0, 1)+IF(OR($F275 &gt;= U$6, $G275 &lt; T$6), 0, 2)+1)</f>
        <v/>
      </c>
      <c r="U275" s="68" t="str">
        <f ca="1">INDEX({"","_","-","="},IF(OR($D275 &gt;= V$6, $E275 &lt; U$6), 0, 1)+IF(OR($F275 &gt;= V$6, $G275 &lt; U$6), 0, 2)+1)</f>
        <v/>
      </c>
      <c r="V275" s="68" t="str">
        <f ca="1">INDEX({"","_","-","="},IF(OR($D275 &gt;= W$6, $E275 &lt; V$6), 0, 1)+IF(OR($F275 &gt;= W$6, $G275 &lt; V$6), 0, 2)+1)</f>
        <v/>
      </c>
      <c r="W275" s="68" t="str">
        <f ca="1">INDEX({"","_","-","="},IF(OR($D275 &gt;= X$6, $E275 &lt; W$6), 0, 1)+IF(OR($F275 &gt;= X$6, $G275 &lt; W$6), 0, 2)+1)</f>
        <v/>
      </c>
      <c r="X275" s="68" t="str">
        <f ca="1">INDEX({"","_","-","="},IF(OR($D275 &gt;= Y$6, $E275 &lt; X$6), 0, 1)+IF(OR($F275 &gt;= Y$6, $G275 &lt; X$6), 0, 2)+1)</f>
        <v/>
      </c>
      <c r="Y275" s="68" t="str">
        <f ca="1">INDEX({"","_","-","="},IF(OR($D275 &gt;= Z$6, $E275 &lt; Y$6), 0, 1)+IF(OR($F275 &gt;= Z$6, $G275 &lt; Y$6), 0, 2)+1)</f>
        <v/>
      </c>
      <c r="Z275" s="68" t="str">
        <f ca="1">INDEX({"","_","-","="},IF(OR($D275 &gt;= AA$6, $E275 &lt; Z$6), 0, 1)+IF(OR($F275 &gt;= AA$6, $G275 &lt; Z$6), 0, 2)+1)</f>
        <v/>
      </c>
      <c r="AA275" s="68" t="str">
        <f ca="1">INDEX({"","_","-","="},IF(OR($D275 &gt;= AB$6, $E275 &lt; AA$6), 0, 1)+IF(OR($F275 &gt;= AB$6, $G275 &lt; AA$6), 0, 2)+1)</f>
        <v/>
      </c>
      <c r="AB275" s="68" t="str">
        <f ca="1">INDEX({"","_","-","="},IF(OR($D275 &gt;= AC$6, $E275 &lt; AB$6), 0, 1)+IF(OR($F275 &gt;= AC$6, $G275 &lt; AB$6), 0, 2)+1)</f>
        <v/>
      </c>
      <c r="AC275" s="68" t="str">
        <f ca="1">INDEX({"","_","-","="},IF(OR($D275 &gt;= AD$6, $E275 &lt; AC$6), 0, 1)+IF(OR($F275 &gt;= AD$6, $G275 &lt; AC$6), 0, 2)+1)</f>
        <v/>
      </c>
      <c r="AD275" s="68" t="str">
        <f ca="1">INDEX({"","_","-","="},IF(OR($D275 &gt;= AE$6, $E275 &lt; AD$6), 0, 1)+IF(OR($F275 &gt;= AE$6, $G275 &lt; AD$6), 0, 2)+1)</f>
        <v/>
      </c>
      <c r="AE275" s="68" t="str">
        <f ca="1">INDEX({"","_","-","="},IF(OR($D275 &gt;= AF$6, $E275 &lt; AE$6), 0, 1)+IF(OR($F275 &gt;= AF$6, $G275 &lt; AE$6), 0, 2)+1)</f>
        <v/>
      </c>
      <c r="AF275" s="68" t="str">
        <f ca="1">INDEX({"","_","-","="},IF(OR($D275 &gt;= AG$6, $E275 &lt; AF$6), 0, 1)+IF(OR($F275 &gt;= AG$6, $G275 &lt; AF$6), 0, 2)+1)</f>
        <v/>
      </c>
      <c r="AG275" s="68" t="str">
        <f ca="1">INDEX({"","_","-","="},IF(OR($D275 &gt;= AH$6, $E275 &lt; AG$6), 0, 1)+IF(OR($F275 &gt;= AH$6, $G275 &lt; AG$6), 0, 2)+1)</f>
        <v/>
      </c>
      <c r="AH275" s="68" t="str">
        <f ca="1">INDEX({"","_","-","="},IF(OR($D275 &gt;= AI$6, $E275 &lt; AH$6), 0, 1)+IF(OR($F275 &gt;= AI$6, $G275 &lt; AH$6), 0, 2)+1)</f>
        <v/>
      </c>
      <c r="AI275" s="68" t="str">
        <f ca="1">INDEX({"","_","-","="},IF(OR($D275 &gt;= AJ$6, $E275 &lt; AI$6), 0, 1)+IF(OR($F275 &gt;= AJ$6, $G275 &lt; AI$6), 0, 2)+1)</f>
        <v/>
      </c>
      <c r="AJ275" s="68" t="str">
        <f ca="1">INDEX({"","_","-","="},IF(OR($D275 &gt;= AK$6, $E275 &lt; AJ$6), 0, 1)+IF(OR($F275 &gt;= AK$6, $G275 &lt; AJ$6), 0, 2)+1)</f>
        <v/>
      </c>
      <c r="AK275" s="68" t="str">
        <f ca="1">INDEX({"","_","-","="},IF(OR($D275 &gt;= AL$6, $E275 &lt; AK$6), 0, 1)+IF(OR($F275 &gt;= AL$6, $G275 &lt; AK$6), 0, 2)+1)</f>
        <v/>
      </c>
      <c r="AL275" s="68" t="str">
        <f ca="1">INDEX({"","_","-","="},IF(OR($D275 &gt;= AM$6, $E275 &lt; AL$6), 0, 1)+IF(OR($F275 &gt;= AM$6, $G275 &lt; AL$6), 0, 2)+1)</f>
        <v/>
      </c>
      <c r="AM275" s="68" t="str">
        <f ca="1">INDEX({"","_","-","="},IF(OR($D275 &gt;= AN$6, $E275 &lt; AM$6), 0, 1)+IF(OR($F275 &gt;= AN$6, $G275 &lt; AM$6), 0, 2)+1)</f>
        <v/>
      </c>
      <c r="AN275" s="68" t="str">
        <f ca="1">INDEX({"","_","-","="},IF(OR($D275 &gt;= AO$6, $E275 &lt; AN$6), 0, 1)+IF(OR($F275 &gt;= AO$6, $G275 &lt; AN$6), 0, 2)+1)</f>
        <v/>
      </c>
      <c r="AO275" s="68" t="str">
        <f ca="1">INDEX({"","_","-","="},IF(OR($D275 &gt;= AP$6, $E275 &lt; AO$6), 0, 1)+IF(OR($F275 &gt;= AP$6, $G275 &lt; AO$6), 0, 2)+1)</f>
        <v/>
      </c>
      <c r="AP275" s="68" t="str">
        <f ca="1">INDEX({"","_","-","="},IF(OR($D275 &gt;= AQ$6, $E275 &lt; AP$6), 0, 1)+IF(OR($F275 &gt;= AQ$6, $G275 &lt; AP$6), 0, 2)+1)</f>
        <v/>
      </c>
      <c r="AQ275" s="68" t="str">
        <f ca="1">INDEX({"","_","-","="},IF(OR($D275 &gt;= AR$6, $E275 &lt; AQ$6), 0, 1)+IF(OR($F275 &gt;= AR$6, $G275 &lt; AQ$6), 0, 2)+1)</f>
        <v/>
      </c>
      <c r="AR275" s="68" t="str">
        <f ca="1">INDEX({"","_","-","="},IF(OR($D275 &gt;= AS$6, $E275 &lt; AR$6), 0, 1)+IF(OR($F275 &gt;= AS$6, $G275 &lt; AR$6), 0, 2)+1)</f>
        <v/>
      </c>
      <c r="AS275" s="68" t="str">
        <f ca="1">INDEX({"","_","-","="},IF(OR($D275 &gt;= AT$6, $E275 &lt; AS$6), 0, 1)+IF(OR($F275 &gt;= AT$6, $G275 &lt; AS$6), 0, 2)+1)</f>
        <v/>
      </c>
      <c r="AT275" s="68" t="str">
        <f ca="1">INDEX({"","_","-","="},IF(OR($D275 &gt;= AU$6, $E275 &lt; AT$6), 0, 1)+IF(OR($F275 &gt;= AU$6, $G275 &lt; AT$6), 0, 2)+1)</f>
        <v/>
      </c>
      <c r="AU275" s="68" t="str">
        <f ca="1">INDEX({"","_","-","="},IF(OR($D275 &gt;= AV$6, $E275 &lt; AU$6), 0, 1)+IF(OR($F275 &gt;= AV$6, $G275 &lt; AU$6), 0, 2)+1)</f>
        <v/>
      </c>
      <c r="AV275" s="68" t="str">
        <f ca="1">INDEX({"","_","-","="},IF(OR($D275 &gt;= AW$6, $E275 &lt; AV$6), 0, 1)+IF(OR($F275 &gt;= AW$6, $G275 &lt; AV$6), 0, 2)+1)</f>
        <v/>
      </c>
      <c r="AW275" s="68" t="str">
        <f ca="1">INDEX({"","_","-","="},IF(OR($D275 &gt;= AX$6, $E275 &lt; AW$6), 0, 1)+IF(OR($F275 &gt;= AX$6, $G275 &lt; AW$6), 0, 2)+1)</f>
        <v/>
      </c>
      <c r="AX275" s="68" t="str">
        <f ca="1">INDEX({"","_","-","="},IF(OR($D275 &gt;= AY$6, $E275 &lt; AX$6), 0, 1)+IF(OR($F275 &gt;= AY$6, $G275 &lt; AX$6), 0, 2)+1)</f>
        <v/>
      </c>
      <c r="AY275" s="68" t="str">
        <f ca="1">INDEX({"","_","-","="},IF(OR($D275 &gt;= AZ$6, $E275 &lt; AY$6), 0, 1)+IF(OR($F275 &gt;= AZ$6, $G275 &lt; AY$6), 0, 2)+1)</f>
        <v/>
      </c>
      <c r="AZ275" s="68" t="str">
        <f ca="1">INDEX({"","_","-","="},IF(OR($D275 &gt;= BA$6, $E275 &lt; AZ$6), 0, 1)+IF(OR($F275 &gt;= BA$6, $G275 &lt; AZ$6), 0, 2)+1)</f>
        <v/>
      </c>
      <c r="BA275" s="68" t="str">
        <f ca="1">INDEX({"","_","-","="},IF(OR($D275 &gt;= BB$6, $E275 &lt; BA$6), 0, 1)+IF(OR($F275 &gt;= BB$6, $G275 &lt; BA$6), 0, 2)+1)</f>
        <v/>
      </c>
      <c r="BB275" s="68" t="str">
        <f ca="1">INDEX({"","_","-","="},IF(OR($D275 &gt;= BC$6, $E275 &lt; BB$6), 0, 1)+IF(OR($F275 &gt;= BC$6, $G275 &lt; BB$6), 0, 2)+1)</f>
        <v/>
      </c>
      <c r="BC275" s="68" t="str">
        <f ca="1">INDEX({"","_","-","="},IF(OR($D275 &gt;= BD$6, $E275 &lt; BC$6), 0, 1)+IF(OR($F275 &gt;= BD$6, $G275 &lt; BC$6), 0, 2)+1)</f>
        <v/>
      </c>
      <c r="BD275" s="68" t="str">
        <f ca="1">INDEX({"","_","-","="},IF(OR($D275 &gt;= BE$6, $E275 &lt; BD$6), 0, 1)+IF(OR($F275 &gt;= BE$6, $G275 &lt; BD$6), 0, 2)+1)</f>
        <v/>
      </c>
      <c r="BE275" s="68" t="str">
        <f ca="1">INDEX({"","_","-","="},IF(OR($D275 &gt;= BF$6, $E275 &lt; BE$6), 0, 1)+IF(OR($F275 &gt;= BF$6, $G275 &lt; BE$6), 0, 2)+1)</f>
        <v/>
      </c>
      <c r="BF275" s="68" t="str">
        <f ca="1">INDEX({"","_","-","="},IF(OR($D275 &gt;= BG$6, $E275 &lt; BF$6), 0, 1)+IF(OR($F275 &gt;= BG$6, $G275 &lt; BF$6), 0, 2)+1)</f>
        <v/>
      </c>
      <c r="BG275" s="68" t="str">
        <f ca="1">INDEX({"","_","-","="},IF(OR($D275 &gt;= BH$6, $E275 &lt; BG$6), 0, 1)+IF(OR($F275 &gt;= BH$6, $G275 &lt; BG$6), 0, 2)+1)</f>
        <v/>
      </c>
      <c r="BH275" s="68" t="str">
        <f ca="1">INDEX({"","_","-","="},IF(OR($D275 &gt;= BI$6, $E275 &lt; BH$6), 0, 1)+IF(OR($F275 &gt;= BI$6, $G275 &lt; BH$6), 0, 2)+1)</f>
        <v/>
      </c>
      <c r="BI275" s="68" t="str">
        <f ca="1">INDEX({"","_","-","="},IF(OR($D275 &gt;= BJ$6, $E275 &lt; BI$6), 0, 1)+IF(OR($F275 &gt;= BJ$6, $G275 &lt; BI$6), 0, 2)+1)</f>
        <v/>
      </c>
      <c r="BJ275" s="68" t="str">
        <f ca="1">INDEX({"","_","-","="},IF(OR($D275 &gt;= BK$6, $E275 &lt; BJ$6), 0, 1)+IF(OR($F275 &gt;= BK$6, $G275 &lt; BJ$6), 0, 2)+1)</f>
        <v/>
      </c>
      <c r="BK275" s="68" t="str">
        <f ca="1">INDEX({"","_","-","="},IF(OR($D275 &gt;= BL$6, $E275 &lt; BK$6), 0, 1)+IF(OR($F275 &gt;= BL$6, $G275 &lt; BK$6), 0, 2)+1)</f>
        <v/>
      </c>
      <c r="BL275" s="68" t="str">
        <f ca="1">INDEX({"","_","-","="},IF(OR($D275 &gt;= BM$6, $E275 &lt; BL$6), 0, 1)+IF(OR($F275 &gt;= BM$6, $G275 &lt; BL$6), 0, 2)+1)</f>
        <v/>
      </c>
      <c r="BM275" s="68" t="str">
        <f ca="1">INDEX({"","_","-","="},IF(OR($D275 &gt;= BN$6, $E275 &lt; BM$6), 0, 1)+IF(OR($F275 &gt;= BN$6, $G275 &lt; BM$6), 0, 2)+1)</f>
        <v/>
      </c>
      <c r="BN275" s="68" t="str">
        <f ca="1">INDEX({"","_","-","="},IF(OR($D275 &gt;= BO$6, $E275 &lt; BN$6), 0, 1)+IF(OR($F275 &gt;= BO$6, $G275 &lt; BN$6), 0, 2)+1)</f>
        <v/>
      </c>
      <c r="BO275" s="68" t="str">
        <f ca="1">INDEX({"","_","-","="},IF(OR($D275 &gt;= BP$6, $E275 &lt; BO$6), 0, 1)+IF(OR($F275 &gt;= BP$6, $G275 &lt; BO$6), 0, 2)+1)</f>
        <v/>
      </c>
      <c r="BP275" s="68" t="str">
        <f ca="1">INDEX({"","_","-","="},IF(OR($D275 &gt;= BQ$6, $E275 &lt; BP$6), 0, 1)+IF(OR($F275 &gt;= BQ$6, $G275 &lt; BP$6), 0, 2)+1)</f>
        <v/>
      </c>
      <c r="BQ275" s="68" t="str">
        <f ca="1">INDEX({"","_","-","="},IF(OR($D275 &gt;= BR$6, $E275 &lt; BQ$6), 0, 1)+IF(OR($F275 &gt;= BR$6, $G275 &lt; BQ$6), 0, 2)+1)</f>
        <v/>
      </c>
      <c r="BR275" s="68" t="str">
        <f ca="1">INDEX({"","_","-","="},IF(OR($D275 &gt;= BS$6, $E275 &lt; BR$6), 0, 1)+IF(OR($F275 &gt;= BS$6, $G275 &lt; BR$6), 0, 2)+1)</f>
        <v/>
      </c>
      <c r="BS275" s="68" t="str">
        <f ca="1">INDEX({"","_","-","="},IF(OR($D275 &gt;= BT$6, $E275 &lt; BS$6), 0, 1)+IF(OR($F275 &gt;= BT$6, $G275 &lt; BS$6), 0, 2)+1)</f>
        <v/>
      </c>
      <c r="BT275" s="68" t="str">
        <f ca="1">INDEX({"","_","-","="},IF(OR($D275 &gt;= BU$6, $E275 &lt; BT$6), 0, 1)+IF(OR($F275 &gt;= BU$6, $G275 &lt; BT$6), 0, 2)+1)</f>
        <v/>
      </c>
      <c r="BU275" s="68" t="str">
        <f ca="1">INDEX({"","_","-","="},IF(OR($D275 &gt;= BV$6, $E275 &lt; BU$6), 0, 1)+IF(OR($F275 &gt;= BV$6, $G275 &lt; BU$6), 0, 2)+1)</f>
        <v/>
      </c>
      <c r="BV275" s="68" t="str">
        <f ca="1">INDEX({"","_","-","="},IF(OR($D275 &gt;= BW$6, $E275 &lt; BV$6), 0, 1)+IF(OR($F275 &gt;= BW$6, $G275 &lt; BV$6), 0, 2)+1)</f>
        <v/>
      </c>
      <c r="BW275" s="68" t="str">
        <f ca="1">INDEX({"","_","-","="},IF(OR($D275 &gt;= BX$6, $E275 &lt; BW$6), 0, 1)+IF(OR($F275 &gt;= BX$6, $G275 &lt; BW$6), 0, 2)+1)</f>
        <v/>
      </c>
      <c r="BX275" s="68" t="str">
        <f ca="1">INDEX({"","_","-","="},IF(OR($D275 &gt;= BY$6, $E275 &lt; BX$6), 0, 1)+IF(OR($F275 &gt;= BY$6, $G275 &lt; BX$6), 0, 2)+1)</f>
        <v/>
      </c>
      <c r="BY275" s="68" t="str">
        <f ca="1">INDEX({"","_","-","="},IF(OR($D275 &gt;= BZ$6, $E275 &lt; BY$6), 0, 1)+IF(OR($F275 &gt;= BZ$6, $G275 &lt; BY$6), 0, 2)+1)</f>
        <v/>
      </c>
      <c r="BZ275" s="68" t="str">
        <f ca="1">INDEX({"","_","-","="},IF(OR($D275 &gt;= CA$6, $E275 &lt; BZ$6), 0, 1)+IF(OR($F275 &gt;= CA$6, $G275 &lt; BZ$6), 0, 2)+1)</f>
        <v/>
      </c>
      <c r="CA275" s="68" t="str">
        <f ca="1">INDEX({"","_","-","="},IF(OR($D275 &gt;= CB$6, $E275 &lt; CA$6), 0, 1)+IF(OR($F275 &gt;= CB$6, $G275 &lt; CA$6), 0, 2)+1)</f>
        <v/>
      </c>
      <c r="CB275" s="68" t="str">
        <f ca="1">INDEX({"","_","-","="},IF(OR($D275 &gt;= CC$6, $E275 &lt; CB$6), 0, 1)+IF(OR($F275 &gt;= CC$6, $G275 &lt; CB$6), 0, 2)+1)</f>
        <v/>
      </c>
      <c r="CC275" s="68" t="str">
        <f ca="1">INDEX({"","_","-","="},IF(OR($D275 &gt;= CD$6, $E275 &lt; CC$6), 0, 1)+IF(OR($F275 &gt;= CD$6, $G275 &lt; CC$6), 0, 2)+1)</f>
        <v/>
      </c>
      <c r="CD275" s="68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IF('临-进度'!M271,'临-进度'!$A271,"")</f>
        <v/>
      </c>
      <c r="B276" s="8" t="str">
        <f ca="1">IF('临-进度'!M271,'临-进度'!$B271,"")</f>
        <v/>
      </c>
      <c r="C276" s="8" t="str">
        <f ca="1">IF('临-进度'!M271,'临-进度'!$E271,"")</f>
        <v/>
      </c>
      <c r="D276" s="40" t="str">
        <f ca="1">IF('临-进度'!$M271,'临-进度'!$I271,"")</f>
        <v/>
      </c>
      <c r="E276" s="40" t="str">
        <f ca="1">IF('临-进度'!$M271,'临-进度'!$AE271,"")</f>
        <v/>
      </c>
      <c r="F276" s="40" t="str">
        <f ca="1">IF('临-进度'!$M271,'临-进度'!$J271,"")</f>
        <v/>
      </c>
      <c r="G276" s="73" t="str">
        <f ca="1">IF('临-进度'!$M271,'临-进度'!$AF271,"")</f>
        <v/>
      </c>
      <c r="H276" s="68" t="str">
        <f ca="1">INDEX({"","_","-","="},IF(OR($D276 &gt;= I$6, $E276 &lt; H$6), 0, 1)+IF(OR($F276 &gt;= I$6, $G276 &lt; H$6), 0, 2)+1)</f>
        <v/>
      </c>
      <c r="I276" s="68" t="str">
        <f ca="1">INDEX({"","_","-","="},IF(OR($D276 &gt;= J$6, $E276 &lt; I$6), 0, 1)+IF(OR($F276 &gt;= J$6, $G276 &lt; I$6), 0, 2)+1)</f>
        <v/>
      </c>
      <c r="J276" s="68" t="str">
        <f ca="1">INDEX({"","_","-","="},IF(OR($D276 &gt;= K$6, $E276 &lt; J$6), 0, 1)+IF(OR($F276 &gt;= K$6, $G276 &lt; J$6), 0, 2)+1)</f>
        <v/>
      </c>
      <c r="K276" s="68" t="str">
        <f ca="1">INDEX({"","_","-","="},IF(OR($D276 &gt;= L$6, $E276 &lt; K$6), 0, 1)+IF(OR($F276 &gt;= L$6, $G276 &lt; K$6), 0, 2)+1)</f>
        <v/>
      </c>
      <c r="L276" s="68" t="str">
        <f ca="1">INDEX({"","_","-","="},IF(OR($D276 &gt;= M$6, $E276 &lt; L$6), 0, 1)+IF(OR($F276 &gt;= M$6, $G276 &lt; L$6), 0, 2)+1)</f>
        <v/>
      </c>
      <c r="M276" s="68" t="str">
        <f ca="1">INDEX({"","_","-","="},IF(OR($D276 &gt;= N$6, $E276 &lt; M$6), 0, 1)+IF(OR($F276 &gt;= N$6, $G276 &lt; M$6), 0, 2)+1)</f>
        <v/>
      </c>
      <c r="N276" s="68" t="str">
        <f ca="1">INDEX({"","_","-","="},IF(OR($D276 &gt;= O$6, $E276 &lt; N$6), 0, 1)+IF(OR($F276 &gt;= O$6, $G276 &lt; N$6), 0, 2)+1)</f>
        <v/>
      </c>
      <c r="O276" s="68" t="str">
        <f ca="1">INDEX({"","_","-","="},IF(OR($D276 &gt;= P$6, $E276 &lt; O$6), 0, 1)+IF(OR($F276 &gt;= P$6, $G276 &lt; O$6), 0, 2)+1)</f>
        <v/>
      </c>
      <c r="P276" s="68" t="str">
        <f ca="1">INDEX({"","_","-","="},IF(OR($D276 &gt;= Q$6, $E276 &lt; P$6), 0, 1)+IF(OR($F276 &gt;= Q$6, $G276 &lt; P$6), 0, 2)+1)</f>
        <v/>
      </c>
      <c r="Q276" s="68" t="str">
        <f ca="1">INDEX({"","_","-","="},IF(OR($D276 &gt;= R$6, $E276 &lt; Q$6), 0, 1)+IF(OR($F276 &gt;= R$6, $G276 &lt; Q$6), 0, 2)+1)</f>
        <v/>
      </c>
      <c r="R276" s="68" t="str">
        <f ca="1">INDEX({"","_","-","="},IF(OR($D276 &gt;= S$6, $E276 &lt; R$6), 0, 1)+IF(OR($F276 &gt;= S$6, $G276 &lt; R$6), 0, 2)+1)</f>
        <v/>
      </c>
      <c r="S276" s="68" t="str">
        <f ca="1">INDEX({"","_","-","="},IF(OR($D276 &gt;= T$6, $E276 &lt; S$6), 0, 1)+IF(OR($F276 &gt;= T$6, $G276 &lt; S$6), 0, 2)+1)</f>
        <v/>
      </c>
      <c r="T276" s="68" t="str">
        <f ca="1">INDEX({"","_","-","="},IF(OR($D276 &gt;= U$6, $E276 &lt; T$6), 0, 1)+IF(OR($F276 &gt;= U$6, $G276 &lt; T$6), 0, 2)+1)</f>
        <v/>
      </c>
      <c r="U276" s="68" t="str">
        <f ca="1">INDEX({"","_","-","="},IF(OR($D276 &gt;= V$6, $E276 &lt; U$6), 0, 1)+IF(OR($F276 &gt;= V$6, $G276 &lt; U$6), 0, 2)+1)</f>
        <v/>
      </c>
      <c r="V276" s="68" t="str">
        <f ca="1">INDEX({"","_","-","="},IF(OR($D276 &gt;= W$6, $E276 &lt; V$6), 0, 1)+IF(OR($F276 &gt;= W$6, $G276 &lt; V$6), 0, 2)+1)</f>
        <v/>
      </c>
      <c r="W276" s="68" t="str">
        <f ca="1">INDEX({"","_","-","="},IF(OR($D276 &gt;= X$6, $E276 &lt; W$6), 0, 1)+IF(OR($F276 &gt;= X$6, $G276 &lt; W$6), 0, 2)+1)</f>
        <v/>
      </c>
      <c r="X276" s="68" t="str">
        <f ca="1">INDEX({"","_","-","="},IF(OR($D276 &gt;= Y$6, $E276 &lt; X$6), 0, 1)+IF(OR($F276 &gt;= Y$6, $G276 &lt; X$6), 0, 2)+1)</f>
        <v/>
      </c>
      <c r="Y276" s="68" t="str">
        <f ca="1">INDEX({"","_","-","="},IF(OR($D276 &gt;= Z$6, $E276 &lt; Y$6), 0, 1)+IF(OR($F276 &gt;= Z$6, $G276 &lt; Y$6), 0, 2)+1)</f>
        <v/>
      </c>
      <c r="Z276" s="68" t="str">
        <f ca="1">INDEX({"","_","-","="},IF(OR($D276 &gt;= AA$6, $E276 &lt; Z$6), 0, 1)+IF(OR($F276 &gt;= AA$6, $G276 &lt; Z$6), 0, 2)+1)</f>
        <v/>
      </c>
      <c r="AA276" s="68" t="str">
        <f ca="1">INDEX({"","_","-","="},IF(OR($D276 &gt;= AB$6, $E276 &lt; AA$6), 0, 1)+IF(OR($F276 &gt;= AB$6, $G276 &lt; AA$6), 0, 2)+1)</f>
        <v/>
      </c>
      <c r="AB276" s="68" t="str">
        <f ca="1">INDEX({"","_","-","="},IF(OR($D276 &gt;= AC$6, $E276 &lt; AB$6), 0, 1)+IF(OR($F276 &gt;= AC$6, $G276 &lt; AB$6), 0, 2)+1)</f>
        <v/>
      </c>
      <c r="AC276" s="68" t="str">
        <f ca="1">INDEX({"","_","-","="},IF(OR($D276 &gt;= AD$6, $E276 &lt; AC$6), 0, 1)+IF(OR($F276 &gt;= AD$6, $G276 &lt; AC$6), 0, 2)+1)</f>
        <v/>
      </c>
      <c r="AD276" s="68" t="str">
        <f ca="1">INDEX({"","_","-","="},IF(OR($D276 &gt;= AE$6, $E276 &lt; AD$6), 0, 1)+IF(OR($F276 &gt;= AE$6, $G276 &lt; AD$6), 0, 2)+1)</f>
        <v/>
      </c>
      <c r="AE276" s="68" t="str">
        <f ca="1">INDEX({"","_","-","="},IF(OR($D276 &gt;= AF$6, $E276 &lt; AE$6), 0, 1)+IF(OR($F276 &gt;= AF$6, $G276 &lt; AE$6), 0, 2)+1)</f>
        <v/>
      </c>
      <c r="AF276" s="68" t="str">
        <f ca="1">INDEX({"","_","-","="},IF(OR($D276 &gt;= AG$6, $E276 &lt; AF$6), 0, 1)+IF(OR($F276 &gt;= AG$6, $G276 &lt; AF$6), 0, 2)+1)</f>
        <v/>
      </c>
      <c r="AG276" s="68" t="str">
        <f ca="1">INDEX({"","_","-","="},IF(OR($D276 &gt;= AH$6, $E276 &lt; AG$6), 0, 1)+IF(OR($F276 &gt;= AH$6, $G276 &lt; AG$6), 0, 2)+1)</f>
        <v/>
      </c>
      <c r="AH276" s="68" t="str">
        <f ca="1">INDEX({"","_","-","="},IF(OR($D276 &gt;= AI$6, $E276 &lt; AH$6), 0, 1)+IF(OR($F276 &gt;= AI$6, $G276 &lt; AH$6), 0, 2)+1)</f>
        <v/>
      </c>
      <c r="AI276" s="68" t="str">
        <f ca="1">INDEX({"","_","-","="},IF(OR($D276 &gt;= AJ$6, $E276 &lt; AI$6), 0, 1)+IF(OR($F276 &gt;= AJ$6, $G276 &lt; AI$6), 0, 2)+1)</f>
        <v/>
      </c>
      <c r="AJ276" s="68" t="str">
        <f ca="1">INDEX({"","_","-","="},IF(OR($D276 &gt;= AK$6, $E276 &lt; AJ$6), 0, 1)+IF(OR($F276 &gt;= AK$6, $G276 &lt; AJ$6), 0, 2)+1)</f>
        <v/>
      </c>
      <c r="AK276" s="68" t="str">
        <f ca="1">INDEX({"","_","-","="},IF(OR($D276 &gt;= AL$6, $E276 &lt; AK$6), 0, 1)+IF(OR($F276 &gt;= AL$6, $G276 &lt; AK$6), 0, 2)+1)</f>
        <v/>
      </c>
      <c r="AL276" s="68" t="str">
        <f ca="1">INDEX({"","_","-","="},IF(OR($D276 &gt;= AM$6, $E276 &lt; AL$6), 0, 1)+IF(OR($F276 &gt;= AM$6, $G276 &lt; AL$6), 0, 2)+1)</f>
        <v/>
      </c>
      <c r="AM276" s="68" t="str">
        <f ca="1">INDEX({"","_","-","="},IF(OR($D276 &gt;= AN$6, $E276 &lt; AM$6), 0, 1)+IF(OR($F276 &gt;= AN$6, $G276 &lt; AM$6), 0, 2)+1)</f>
        <v/>
      </c>
      <c r="AN276" s="68" t="str">
        <f ca="1">INDEX({"","_","-","="},IF(OR($D276 &gt;= AO$6, $E276 &lt; AN$6), 0, 1)+IF(OR($F276 &gt;= AO$6, $G276 &lt; AN$6), 0, 2)+1)</f>
        <v/>
      </c>
      <c r="AO276" s="68" t="str">
        <f ca="1">INDEX({"","_","-","="},IF(OR($D276 &gt;= AP$6, $E276 &lt; AO$6), 0, 1)+IF(OR($F276 &gt;= AP$6, $G276 &lt; AO$6), 0, 2)+1)</f>
        <v/>
      </c>
      <c r="AP276" s="68" t="str">
        <f ca="1">INDEX({"","_","-","="},IF(OR($D276 &gt;= AQ$6, $E276 &lt; AP$6), 0, 1)+IF(OR($F276 &gt;= AQ$6, $G276 &lt; AP$6), 0, 2)+1)</f>
        <v/>
      </c>
      <c r="AQ276" s="68" t="str">
        <f ca="1">INDEX({"","_","-","="},IF(OR($D276 &gt;= AR$6, $E276 &lt; AQ$6), 0, 1)+IF(OR($F276 &gt;= AR$6, $G276 &lt; AQ$6), 0, 2)+1)</f>
        <v/>
      </c>
      <c r="AR276" s="68" t="str">
        <f ca="1">INDEX({"","_","-","="},IF(OR($D276 &gt;= AS$6, $E276 &lt; AR$6), 0, 1)+IF(OR($F276 &gt;= AS$6, $G276 &lt; AR$6), 0, 2)+1)</f>
        <v/>
      </c>
      <c r="AS276" s="68" t="str">
        <f ca="1">INDEX({"","_","-","="},IF(OR($D276 &gt;= AT$6, $E276 &lt; AS$6), 0, 1)+IF(OR($F276 &gt;= AT$6, $G276 &lt; AS$6), 0, 2)+1)</f>
        <v/>
      </c>
      <c r="AT276" s="68" t="str">
        <f ca="1">INDEX({"","_","-","="},IF(OR($D276 &gt;= AU$6, $E276 &lt; AT$6), 0, 1)+IF(OR($F276 &gt;= AU$6, $G276 &lt; AT$6), 0, 2)+1)</f>
        <v/>
      </c>
      <c r="AU276" s="68" t="str">
        <f ca="1">INDEX({"","_","-","="},IF(OR($D276 &gt;= AV$6, $E276 &lt; AU$6), 0, 1)+IF(OR($F276 &gt;= AV$6, $G276 &lt; AU$6), 0, 2)+1)</f>
        <v/>
      </c>
      <c r="AV276" s="68" t="str">
        <f ca="1">INDEX({"","_","-","="},IF(OR($D276 &gt;= AW$6, $E276 &lt; AV$6), 0, 1)+IF(OR($F276 &gt;= AW$6, $G276 &lt; AV$6), 0, 2)+1)</f>
        <v/>
      </c>
      <c r="AW276" s="68" t="str">
        <f ca="1">INDEX({"","_","-","="},IF(OR($D276 &gt;= AX$6, $E276 &lt; AW$6), 0, 1)+IF(OR($F276 &gt;= AX$6, $G276 &lt; AW$6), 0, 2)+1)</f>
        <v/>
      </c>
      <c r="AX276" s="68" t="str">
        <f ca="1">INDEX({"","_","-","="},IF(OR($D276 &gt;= AY$6, $E276 &lt; AX$6), 0, 1)+IF(OR($F276 &gt;= AY$6, $G276 &lt; AX$6), 0, 2)+1)</f>
        <v/>
      </c>
      <c r="AY276" s="68" t="str">
        <f ca="1">INDEX({"","_","-","="},IF(OR($D276 &gt;= AZ$6, $E276 &lt; AY$6), 0, 1)+IF(OR($F276 &gt;= AZ$6, $G276 &lt; AY$6), 0, 2)+1)</f>
        <v/>
      </c>
      <c r="AZ276" s="68" t="str">
        <f ca="1">INDEX({"","_","-","="},IF(OR($D276 &gt;= BA$6, $E276 &lt; AZ$6), 0, 1)+IF(OR($F276 &gt;= BA$6, $G276 &lt; AZ$6), 0, 2)+1)</f>
        <v/>
      </c>
      <c r="BA276" s="68" t="str">
        <f ca="1">INDEX({"","_","-","="},IF(OR($D276 &gt;= BB$6, $E276 &lt; BA$6), 0, 1)+IF(OR($F276 &gt;= BB$6, $G276 &lt; BA$6), 0, 2)+1)</f>
        <v/>
      </c>
      <c r="BB276" s="68" t="str">
        <f ca="1">INDEX({"","_","-","="},IF(OR($D276 &gt;= BC$6, $E276 &lt; BB$6), 0, 1)+IF(OR($F276 &gt;= BC$6, $G276 &lt; BB$6), 0, 2)+1)</f>
        <v/>
      </c>
      <c r="BC276" s="68" t="str">
        <f ca="1">INDEX({"","_","-","="},IF(OR($D276 &gt;= BD$6, $E276 &lt; BC$6), 0, 1)+IF(OR($F276 &gt;= BD$6, $G276 &lt; BC$6), 0, 2)+1)</f>
        <v/>
      </c>
      <c r="BD276" s="68" t="str">
        <f ca="1">INDEX({"","_","-","="},IF(OR($D276 &gt;= BE$6, $E276 &lt; BD$6), 0, 1)+IF(OR($F276 &gt;= BE$6, $G276 &lt; BD$6), 0, 2)+1)</f>
        <v/>
      </c>
      <c r="BE276" s="68" t="str">
        <f ca="1">INDEX({"","_","-","="},IF(OR($D276 &gt;= BF$6, $E276 &lt; BE$6), 0, 1)+IF(OR($F276 &gt;= BF$6, $G276 &lt; BE$6), 0, 2)+1)</f>
        <v/>
      </c>
      <c r="BF276" s="68" t="str">
        <f ca="1">INDEX({"","_","-","="},IF(OR($D276 &gt;= BG$6, $E276 &lt; BF$6), 0, 1)+IF(OR($F276 &gt;= BG$6, $G276 &lt; BF$6), 0, 2)+1)</f>
        <v/>
      </c>
      <c r="BG276" s="68" t="str">
        <f ca="1">INDEX({"","_","-","="},IF(OR($D276 &gt;= BH$6, $E276 &lt; BG$6), 0, 1)+IF(OR($F276 &gt;= BH$6, $G276 &lt; BG$6), 0, 2)+1)</f>
        <v/>
      </c>
      <c r="BH276" s="68" t="str">
        <f ca="1">INDEX({"","_","-","="},IF(OR($D276 &gt;= BI$6, $E276 &lt; BH$6), 0, 1)+IF(OR($F276 &gt;= BI$6, $G276 &lt; BH$6), 0, 2)+1)</f>
        <v/>
      </c>
      <c r="BI276" s="68" t="str">
        <f ca="1">INDEX({"","_","-","="},IF(OR($D276 &gt;= BJ$6, $E276 &lt; BI$6), 0, 1)+IF(OR($F276 &gt;= BJ$6, $G276 &lt; BI$6), 0, 2)+1)</f>
        <v/>
      </c>
      <c r="BJ276" s="68" t="str">
        <f ca="1">INDEX({"","_","-","="},IF(OR($D276 &gt;= BK$6, $E276 &lt; BJ$6), 0, 1)+IF(OR($F276 &gt;= BK$6, $G276 &lt; BJ$6), 0, 2)+1)</f>
        <v/>
      </c>
      <c r="BK276" s="68" t="str">
        <f ca="1">INDEX({"","_","-","="},IF(OR($D276 &gt;= BL$6, $E276 &lt; BK$6), 0, 1)+IF(OR($F276 &gt;= BL$6, $G276 &lt; BK$6), 0, 2)+1)</f>
        <v/>
      </c>
      <c r="BL276" s="68" t="str">
        <f ca="1">INDEX({"","_","-","="},IF(OR($D276 &gt;= BM$6, $E276 &lt; BL$6), 0, 1)+IF(OR($F276 &gt;= BM$6, $G276 &lt; BL$6), 0, 2)+1)</f>
        <v/>
      </c>
      <c r="BM276" s="68" t="str">
        <f ca="1">INDEX({"","_","-","="},IF(OR($D276 &gt;= BN$6, $E276 &lt; BM$6), 0, 1)+IF(OR($F276 &gt;= BN$6, $G276 &lt; BM$6), 0, 2)+1)</f>
        <v/>
      </c>
      <c r="BN276" s="68" t="str">
        <f ca="1">INDEX({"","_","-","="},IF(OR($D276 &gt;= BO$6, $E276 &lt; BN$6), 0, 1)+IF(OR($F276 &gt;= BO$6, $G276 &lt; BN$6), 0, 2)+1)</f>
        <v/>
      </c>
      <c r="BO276" s="68" t="str">
        <f ca="1">INDEX({"","_","-","="},IF(OR($D276 &gt;= BP$6, $E276 &lt; BO$6), 0, 1)+IF(OR($F276 &gt;= BP$6, $G276 &lt; BO$6), 0, 2)+1)</f>
        <v/>
      </c>
      <c r="BP276" s="68" t="str">
        <f ca="1">INDEX({"","_","-","="},IF(OR($D276 &gt;= BQ$6, $E276 &lt; BP$6), 0, 1)+IF(OR($F276 &gt;= BQ$6, $G276 &lt; BP$6), 0, 2)+1)</f>
        <v/>
      </c>
      <c r="BQ276" s="68" t="str">
        <f ca="1">INDEX({"","_","-","="},IF(OR($D276 &gt;= BR$6, $E276 &lt; BQ$6), 0, 1)+IF(OR($F276 &gt;= BR$6, $G276 &lt; BQ$6), 0, 2)+1)</f>
        <v/>
      </c>
      <c r="BR276" s="68" t="str">
        <f ca="1">INDEX({"","_","-","="},IF(OR($D276 &gt;= BS$6, $E276 &lt; BR$6), 0, 1)+IF(OR($F276 &gt;= BS$6, $G276 &lt; BR$6), 0, 2)+1)</f>
        <v/>
      </c>
      <c r="BS276" s="68" t="str">
        <f ca="1">INDEX({"","_","-","="},IF(OR($D276 &gt;= BT$6, $E276 &lt; BS$6), 0, 1)+IF(OR($F276 &gt;= BT$6, $G276 &lt; BS$6), 0, 2)+1)</f>
        <v/>
      </c>
      <c r="BT276" s="68" t="str">
        <f ca="1">INDEX({"","_","-","="},IF(OR($D276 &gt;= BU$6, $E276 &lt; BT$6), 0, 1)+IF(OR($F276 &gt;= BU$6, $G276 &lt; BT$6), 0, 2)+1)</f>
        <v/>
      </c>
      <c r="BU276" s="68" t="str">
        <f ca="1">INDEX({"","_","-","="},IF(OR($D276 &gt;= BV$6, $E276 &lt; BU$6), 0, 1)+IF(OR($F276 &gt;= BV$6, $G276 &lt; BU$6), 0, 2)+1)</f>
        <v/>
      </c>
      <c r="BV276" s="68" t="str">
        <f ca="1">INDEX({"","_","-","="},IF(OR($D276 &gt;= BW$6, $E276 &lt; BV$6), 0, 1)+IF(OR($F276 &gt;= BW$6, $G276 &lt; BV$6), 0, 2)+1)</f>
        <v/>
      </c>
      <c r="BW276" s="68" t="str">
        <f ca="1">INDEX({"","_","-","="},IF(OR($D276 &gt;= BX$6, $E276 &lt; BW$6), 0, 1)+IF(OR($F276 &gt;= BX$6, $G276 &lt; BW$6), 0, 2)+1)</f>
        <v/>
      </c>
      <c r="BX276" s="68" t="str">
        <f ca="1">INDEX({"","_","-","="},IF(OR($D276 &gt;= BY$6, $E276 &lt; BX$6), 0, 1)+IF(OR($F276 &gt;= BY$6, $G276 &lt; BX$6), 0, 2)+1)</f>
        <v/>
      </c>
      <c r="BY276" s="68" t="str">
        <f ca="1">INDEX({"","_","-","="},IF(OR($D276 &gt;= BZ$6, $E276 &lt; BY$6), 0, 1)+IF(OR($F276 &gt;= BZ$6, $G276 &lt; BY$6), 0, 2)+1)</f>
        <v/>
      </c>
      <c r="BZ276" s="68" t="str">
        <f ca="1">INDEX({"","_","-","="},IF(OR($D276 &gt;= CA$6, $E276 &lt; BZ$6), 0, 1)+IF(OR($F276 &gt;= CA$6, $G276 &lt; BZ$6), 0, 2)+1)</f>
        <v/>
      </c>
      <c r="CA276" s="68" t="str">
        <f ca="1">INDEX({"","_","-","="},IF(OR($D276 &gt;= CB$6, $E276 &lt; CA$6), 0, 1)+IF(OR($F276 &gt;= CB$6, $G276 &lt; CA$6), 0, 2)+1)</f>
        <v/>
      </c>
      <c r="CB276" s="68" t="str">
        <f ca="1">INDEX({"","_","-","="},IF(OR($D276 &gt;= CC$6, $E276 &lt; CB$6), 0, 1)+IF(OR($F276 &gt;= CC$6, $G276 &lt; CB$6), 0, 2)+1)</f>
        <v/>
      </c>
      <c r="CC276" s="68" t="str">
        <f ca="1">INDEX({"","_","-","="},IF(OR($D276 &gt;= CD$6, $E276 &lt; CC$6), 0, 1)+IF(OR($F276 &gt;= CD$6, $G276 &lt; CC$6), 0, 2)+1)</f>
        <v/>
      </c>
      <c r="CD276" s="68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IF('临-进度'!M272,'临-进度'!$A272,"")</f>
        <v/>
      </c>
      <c r="B277" s="8" t="str">
        <f ca="1">IF('临-进度'!M272,'临-进度'!$B272,"")</f>
        <v/>
      </c>
      <c r="C277" s="8" t="str">
        <f ca="1">IF('临-进度'!M272,'临-进度'!$E272,"")</f>
        <v/>
      </c>
      <c r="D277" s="40" t="str">
        <f ca="1">IF('临-进度'!$M272,'临-进度'!$I272,"")</f>
        <v/>
      </c>
      <c r="E277" s="40" t="str">
        <f ca="1">IF('临-进度'!$M272,'临-进度'!$AE272,"")</f>
        <v/>
      </c>
      <c r="F277" s="40" t="str">
        <f ca="1">IF('临-进度'!$M272,'临-进度'!$J272,"")</f>
        <v/>
      </c>
      <c r="G277" s="73" t="str">
        <f ca="1">IF('临-进度'!$M272,'临-进度'!$AF272,"")</f>
        <v/>
      </c>
      <c r="H277" s="68" t="str">
        <f ca="1">INDEX({"","_","-","="},IF(OR($D277 &gt;= I$6, $E277 &lt; H$6), 0, 1)+IF(OR($F277 &gt;= I$6, $G277 &lt; H$6), 0, 2)+1)</f>
        <v/>
      </c>
      <c r="I277" s="68" t="str">
        <f ca="1">INDEX({"","_","-","="},IF(OR($D277 &gt;= J$6, $E277 &lt; I$6), 0, 1)+IF(OR($F277 &gt;= J$6, $G277 &lt; I$6), 0, 2)+1)</f>
        <v/>
      </c>
      <c r="J277" s="68" t="str">
        <f ca="1">INDEX({"","_","-","="},IF(OR($D277 &gt;= K$6, $E277 &lt; J$6), 0, 1)+IF(OR($F277 &gt;= K$6, $G277 &lt; J$6), 0, 2)+1)</f>
        <v/>
      </c>
      <c r="K277" s="68" t="str">
        <f ca="1">INDEX({"","_","-","="},IF(OR($D277 &gt;= L$6, $E277 &lt; K$6), 0, 1)+IF(OR($F277 &gt;= L$6, $G277 &lt; K$6), 0, 2)+1)</f>
        <v/>
      </c>
      <c r="L277" s="68" t="str">
        <f ca="1">INDEX({"","_","-","="},IF(OR($D277 &gt;= M$6, $E277 &lt; L$6), 0, 1)+IF(OR($F277 &gt;= M$6, $G277 &lt; L$6), 0, 2)+1)</f>
        <v/>
      </c>
      <c r="M277" s="68" t="str">
        <f ca="1">INDEX({"","_","-","="},IF(OR($D277 &gt;= N$6, $E277 &lt; M$6), 0, 1)+IF(OR($F277 &gt;= N$6, $G277 &lt; M$6), 0, 2)+1)</f>
        <v/>
      </c>
      <c r="N277" s="68" t="str">
        <f ca="1">INDEX({"","_","-","="},IF(OR($D277 &gt;= O$6, $E277 &lt; N$6), 0, 1)+IF(OR($F277 &gt;= O$6, $G277 &lt; N$6), 0, 2)+1)</f>
        <v/>
      </c>
      <c r="O277" s="68" t="str">
        <f ca="1">INDEX({"","_","-","="},IF(OR($D277 &gt;= P$6, $E277 &lt; O$6), 0, 1)+IF(OR($F277 &gt;= P$6, $G277 &lt; O$6), 0, 2)+1)</f>
        <v/>
      </c>
      <c r="P277" s="68" t="str">
        <f ca="1">INDEX({"","_","-","="},IF(OR($D277 &gt;= Q$6, $E277 &lt; P$6), 0, 1)+IF(OR($F277 &gt;= Q$6, $G277 &lt; P$6), 0, 2)+1)</f>
        <v/>
      </c>
      <c r="Q277" s="68" t="str">
        <f ca="1">INDEX({"","_","-","="},IF(OR($D277 &gt;= R$6, $E277 &lt; Q$6), 0, 1)+IF(OR($F277 &gt;= R$6, $G277 &lt; Q$6), 0, 2)+1)</f>
        <v/>
      </c>
      <c r="R277" s="68" t="str">
        <f ca="1">INDEX({"","_","-","="},IF(OR($D277 &gt;= S$6, $E277 &lt; R$6), 0, 1)+IF(OR($F277 &gt;= S$6, $G277 &lt; R$6), 0, 2)+1)</f>
        <v/>
      </c>
      <c r="S277" s="68" t="str">
        <f ca="1">INDEX({"","_","-","="},IF(OR($D277 &gt;= T$6, $E277 &lt; S$6), 0, 1)+IF(OR($F277 &gt;= T$6, $G277 &lt; S$6), 0, 2)+1)</f>
        <v/>
      </c>
      <c r="T277" s="68" t="str">
        <f ca="1">INDEX({"","_","-","="},IF(OR($D277 &gt;= U$6, $E277 &lt; T$6), 0, 1)+IF(OR($F277 &gt;= U$6, $G277 &lt; T$6), 0, 2)+1)</f>
        <v/>
      </c>
      <c r="U277" s="68" t="str">
        <f ca="1">INDEX({"","_","-","="},IF(OR($D277 &gt;= V$6, $E277 &lt; U$6), 0, 1)+IF(OR($F277 &gt;= V$6, $G277 &lt; U$6), 0, 2)+1)</f>
        <v/>
      </c>
      <c r="V277" s="68" t="str">
        <f ca="1">INDEX({"","_","-","="},IF(OR($D277 &gt;= W$6, $E277 &lt; V$6), 0, 1)+IF(OR($F277 &gt;= W$6, $G277 &lt; V$6), 0, 2)+1)</f>
        <v/>
      </c>
      <c r="W277" s="68" t="str">
        <f ca="1">INDEX({"","_","-","="},IF(OR($D277 &gt;= X$6, $E277 &lt; W$6), 0, 1)+IF(OR($F277 &gt;= X$6, $G277 &lt; W$6), 0, 2)+1)</f>
        <v/>
      </c>
      <c r="X277" s="68" t="str">
        <f ca="1">INDEX({"","_","-","="},IF(OR($D277 &gt;= Y$6, $E277 &lt; X$6), 0, 1)+IF(OR($F277 &gt;= Y$6, $G277 &lt; X$6), 0, 2)+1)</f>
        <v/>
      </c>
      <c r="Y277" s="68" t="str">
        <f ca="1">INDEX({"","_","-","="},IF(OR($D277 &gt;= Z$6, $E277 &lt; Y$6), 0, 1)+IF(OR($F277 &gt;= Z$6, $G277 &lt; Y$6), 0, 2)+1)</f>
        <v/>
      </c>
      <c r="Z277" s="68" t="str">
        <f ca="1">INDEX({"","_","-","="},IF(OR($D277 &gt;= AA$6, $E277 &lt; Z$6), 0, 1)+IF(OR($F277 &gt;= AA$6, $G277 &lt; Z$6), 0, 2)+1)</f>
        <v/>
      </c>
      <c r="AA277" s="68" t="str">
        <f ca="1">INDEX({"","_","-","="},IF(OR($D277 &gt;= AB$6, $E277 &lt; AA$6), 0, 1)+IF(OR($F277 &gt;= AB$6, $G277 &lt; AA$6), 0, 2)+1)</f>
        <v/>
      </c>
      <c r="AB277" s="68" t="str">
        <f ca="1">INDEX({"","_","-","="},IF(OR($D277 &gt;= AC$6, $E277 &lt; AB$6), 0, 1)+IF(OR($F277 &gt;= AC$6, $G277 &lt; AB$6), 0, 2)+1)</f>
        <v/>
      </c>
      <c r="AC277" s="68" t="str">
        <f ca="1">INDEX({"","_","-","="},IF(OR($D277 &gt;= AD$6, $E277 &lt; AC$6), 0, 1)+IF(OR($F277 &gt;= AD$6, $G277 &lt; AC$6), 0, 2)+1)</f>
        <v/>
      </c>
      <c r="AD277" s="68" t="str">
        <f ca="1">INDEX({"","_","-","="},IF(OR($D277 &gt;= AE$6, $E277 &lt; AD$6), 0, 1)+IF(OR($F277 &gt;= AE$6, $G277 &lt; AD$6), 0, 2)+1)</f>
        <v/>
      </c>
      <c r="AE277" s="68" t="str">
        <f ca="1">INDEX({"","_","-","="},IF(OR($D277 &gt;= AF$6, $E277 &lt; AE$6), 0, 1)+IF(OR($F277 &gt;= AF$6, $G277 &lt; AE$6), 0, 2)+1)</f>
        <v/>
      </c>
      <c r="AF277" s="68" t="str">
        <f ca="1">INDEX({"","_","-","="},IF(OR($D277 &gt;= AG$6, $E277 &lt; AF$6), 0, 1)+IF(OR($F277 &gt;= AG$6, $G277 &lt; AF$6), 0, 2)+1)</f>
        <v/>
      </c>
      <c r="AG277" s="68" t="str">
        <f ca="1">INDEX({"","_","-","="},IF(OR($D277 &gt;= AH$6, $E277 &lt; AG$6), 0, 1)+IF(OR($F277 &gt;= AH$6, $G277 &lt; AG$6), 0, 2)+1)</f>
        <v/>
      </c>
      <c r="AH277" s="68" t="str">
        <f ca="1">INDEX({"","_","-","="},IF(OR($D277 &gt;= AI$6, $E277 &lt; AH$6), 0, 1)+IF(OR($F277 &gt;= AI$6, $G277 &lt; AH$6), 0, 2)+1)</f>
        <v/>
      </c>
      <c r="AI277" s="68" t="str">
        <f ca="1">INDEX({"","_","-","="},IF(OR($D277 &gt;= AJ$6, $E277 &lt; AI$6), 0, 1)+IF(OR($F277 &gt;= AJ$6, $G277 &lt; AI$6), 0, 2)+1)</f>
        <v/>
      </c>
      <c r="AJ277" s="68" t="str">
        <f ca="1">INDEX({"","_","-","="},IF(OR($D277 &gt;= AK$6, $E277 &lt; AJ$6), 0, 1)+IF(OR($F277 &gt;= AK$6, $G277 &lt; AJ$6), 0, 2)+1)</f>
        <v/>
      </c>
      <c r="AK277" s="68" t="str">
        <f ca="1">INDEX({"","_","-","="},IF(OR($D277 &gt;= AL$6, $E277 &lt; AK$6), 0, 1)+IF(OR($F277 &gt;= AL$6, $G277 &lt; AK$6), 0, 2)+1)</f>
        <v/>
      </c>
      <c r="AL277" s="68" t="str">
        <f ca="1">INDEX({"","_","-","="},IF(OR($D277 &gt;= AM$6, $E277 &lt; AL$6), 0, 1)+IF(OR($F277 &gt;= AM$6, $G277 &lt; AL$6), 0, 2)+1)</f>
        <v/>
      </c>
      <c r="AM277" s="68" t="str">
        <f ca="1">INDEX({"","_","-","="},IF(OR($D277 &gt;= AN$6, $E277 &lt; AM$6), 0, 1)+IF(OR($F277 &gt;= AN$6, $G277 &lt; AM$6), 0, 2)+1)</f>
        <v/>
      </c>
      <c r="AN277" s="68" t="str">
        <f ca="1">INDEX({"","_","-","="},IF(OR($D277 &gt;= AO$6, $E277 &lt; AN$6), 0, 1)+IF(OR($F277 &gt;= AO$6, $G277 &lt; AN$6), 0, 2)+1)</f>
        <v/>
      </c>
      <c r="AO277" s="68" t="str">
        <f ca="1">INDEX({"","_","-","="},IF(OR($D277 &gt;= AP$6, $E277 &lt; AO$6), 0, 1)+IF(OR($F277 &gt;= AP$6, $G277 &lt; AO$6), 0, 2)+1)</f>
        <v/>
      </c>
      <c r="AP277" s="68" t="str">
        <f ca="1">INDEX({"","_","-","="},IF(OR($D277 &gt;= AQ$6, $E277 &lt; AP$6), 0, 1)+IF(OR($F277 &gt;= AQ$6, $G277 &lt; AP$6), 0, 2)+1)</f>
        <v/>
      </c>
      <c r="AQ277" s="68" t="str">
        <f ca="1">INDEX({"","_","-","="},IF(OR($D277 &gt;= AR$6, $E277 &lt; AQ$6), 0, 1)+IF(OR($F277 &gt;= AR$6, $G277 &lt; AQ$6), 0, 2)+1)</f>
        <v/>
      </c>
      <c r="AR277" s="68" t="str">
        <f ca="1">INDEX({"","_","-","="},IF(OR($D277 &gt;= AS$6, $E277 &lt; AR$6), 0, 1)+IF(OR($F277 &gt;= AS$6, $G277 &lt; AR$6), 0, 2)+1)</f>
        <v/>
      </c>
      <c r="AS277" s="68" t="str">
        <f ca="1">INDEX({"","_","-","="},IF(OR($D277 &gt;= AT$6, $E277 &lt; AS$6), 0, 1)+IF(OR($F277 &gt;= AT$6, $G277 &lt; AS$6), 0, 2)+1)</f>
        <v/>
      </c>
      <c r="AT277" s="68" t="str">
        <f ca="1">INDEX({"","_","-","="},IF(OR($D277 &gt;= AU$6, $E277 &lt; AT$6), 0, 1)+IF(OR($F277 &gt;= AU$6, $G277 &lt; AT$6), 0, 2)+1)</f>
        <v/>
      </c>
      <c r="AU277" s="68" t="str">
        <f ca="1">INDEX({"","_","-","="},IF(OR($D277 &gt;= AV$6, $E277 &lt; AU$6), 0, 1)+IF(OR($F277 &gt;= AV$6, $G277 &lt; AU$6), 0, 2)+1)</f>
        <v/>
      </c>
      <c r="AV277" s="68" t="str">
        <f ca="1">INDEX({"","_","-","="},IF(OR($D277 &gt;= AW$6, $E277 &lt; AV$6), 0, 1)+IF(OR($F277 &gt;= AW$6, $G277 &lt; AV$6), 0, 2)+1)</f>
        <v/>
      </c>
      <c r="AW277" s="68" t="str">
        <f ca="1">INDEX({"","_","-","="},IF(OR($D277 &gt;= AX$6, $E277 &lt; AW$6), 0, 1)+IF(OR($F277 &gt;= AX$6, $G277 &lt; AW$6), 0, 2)+1)</f>
        <v/>
      </c>
      <c r="AX277" s="68" t="str">
        <f ca="1">INDEX({"","_","-","="},IF(OR($D277 &gt;= AY$6, $E277 &lt; AX$6), 0, 1)+IF(OR($F277 &gt;= AY$6, $G277 &lt; AX$6), 0, 2)+1)</f>
        <v/>
      </c>
      <c r="AY277" s="68" t="str">
        <f ca="1">INDEX({"","_","-","="},IF(OR($D277 &gt;= AZ$6, $E277 &lt; AY$6), 0, 1)+IF(OR($F277 &gt;= AZ$6, $G277 &lt; AY$6), 0, 2)+1)</f>
        <v/>
      </c>
      <c r="AZ277" s="68" t="str">
        <f ca="1">INDEX({"","_","-","="},IF(OR($D277 &gt;= BA$6, $E277 &lt; AZ$6), 0, 1)+IF(OR($F277 &gt;= BA$6, $G277 &lt; AZ$6), 0, 2)+1)</f>
        <v/>
      </c>
      <c r="BA277" s="68" t="str">
        <f ca="1">INDEX({"","_","-","="},IF(OR($D277 &gt;= BB$6, $E277 &lt; BA$6), 0, 1)+IF(OR($F277 &gt;= BB$6, $G277 &lt; BA$6), 0, 2)+1)</f>
        <v/>
      </c>
      <c r="BB277" s="68" t="str">
        <f ca="1">INDEX({"","_","-","="},IF(OR($D277 &gt;= BC$6, $E277 &lt; BB$6), 0, 1)+IF(OR($F277 &gt;= BC$6, $G277 &lt; BB$6), 0, 2)+1)</f>
        <v/>
      </c>
      <c r="BC277" s="68" t="str">
        <f ca="1">INDEX({"","_","-","="},IF(OR($D277 &gt;= BD$6, $E277 &lt; BC$6), 0, 1)+IF(OR($F277 &gt;= BD$6, $G277 &lt; BC$6), 0, 2)+1)</f>
        <v/>
      </c>
      <c r="BD277" s="68" t="str">
        <f ca="1">INDEX({"","_","-","="},IF(OR($D277 &gt;= BE$6, $E277 &lt; BD$6), 0, 1)+IF(OR($F277 &gt;= BE$6, $G277 &lt; BD$6), 0, 2)+1)</f>
        <v/>
      </c>
      <c r="BE277" s="68" t="str">
        <f ca="1">INDEX({"","_","-","="},IF(OR($D277 &gt;= BF$6, $E277 &lt; BE$6), 0, 1)+IF(OR($F277 &gt;= BF$6, $G277 &lt; BE$6), 0, 2)+1)</f>
        <v/>
      </c>
      <c r="BF277" s="68" t="str">
        <f ca="1">INDEX({"","_","-","="},IF(OR($D277 &gt;= BG$6, $E277 &lt; BF$6), 0, 1)+IF(OR($F277 &gt;= BG$6, $G277 &lt; BF$6), 0, 2)+1)</f>
        <v/>
      </c>
      <c r="BG277" s="68" t="str">
        <f ca="1">INDEX({"","_","-","="},IF(OR($D277 &gt;= BH$6, $E277 &lt; BG$6), 0, 1)+IF(OR($F277 &gt;= BH$6, $G277 &lt; BG$6), 0, 2)+1)</f>
        <v/>
      </c>
      <c r="BH277" s="68" t="str">
        <f ca="1">INDEX({"","_","-","="},IF(OR($D277 &gt;= BI$6, $E277 &lt; BH$6), 0, 1)+IF(OR($F277 &gt;= BI$6, $G277 &lt; BH$6), 0, 2)+1)</f>
        <v/>
      </c>
      <c r="BI277" s="68" t="str">
        <f ca="1">INDEX({"","_","-","="},IF(OR($D277 &gt;= BJ$6, $E277 &lt; BI$6), 0, 1)+IF(OR($F277 &gt;= BJ$6, $G277 &lt; BI$6), 0, 2)+1)</f>
        <v/>
      </c>
      <c r="BJ277" s="68" t="str">
        <f ca="1">INDEX({"","_","-","="},IF(OR($D277 &gt;= BK$6, $E277 &lt; BJ$6), 0, 1)+IF(OR($F277 &gt;= BK$6, $G277 &lt; BJ$6), 0, 2)+1)</f>
        <v/>
      </c>
      <c r="BK277" s="68" t="str">
        <f ca="1">INDEX({"","_","-","="},IF(OR($D277 &gt;= BL$6, $E277 &lt; BK$6), 0, 1)+IF(OR($F277 &gt;= BL$6, $G277 &lt; BK$6), 0, 2)+1)</f>
        <v/>
      </c>
      <c r="BL277" s="68" t="str">
        <f ca="1">INDEX({"","_","-","="},IF(OR($D277 &gt;= BM$6, $E277 &lt; BL$6), 0, 1)+IF(OR($F277 &gt;= BM$6, $G277 &lt; BL$6), 0, 2)+1)</f>
        <v/>
      </c>
      <c r="BM277" s="68" t="str">
        <f ca="1">INDEX({"","_","-","="},IF(OR($D277 &gt;= BN$6, $E277 &lt; BM$6), 0, 1)+IF(OR($F277 &gt;= BN$6, $G277 &lt; BM$6), 0, 2)+1)</f>
        <v/>
      </c>
      <c r="BN277" s="68" t="str">
        <f ca="1">INDEX({"","_","-","="},IF(OR($D277 &gt;= BO$6, $E277 &lt; BN$6), 0, 1)+IF(OR($F277 &gt;= BO$6, $G277 &lt; BN$6), 0, 2)+1)</f>
        <v/>
      </c>
      <c r="BO277" s="68" t="str">
        <f ca="1">INDEX({"","_","-","="},IF(OR($D277 &gt;= BP$6, $E277 &lt; BO$6), 0, 1)+IF(OR($F277 &gt;= BP$6, $G277 &lt; BO$6), 0, 2)+1)</f>
        <v/>
      </c>
      <c r="BP277" s="68" t="str">
        <f ca="1">INDEX({"","_","-","="},IF(OR($D277 &gt;= BQ$6, $E277 &lt; BP$6), 0, 1)+IF(OR($F277 &gt;= BQ$6, $G277 &lt; BP$6), 0, 2)+1)</f>
        <v/>
      </c>
      <c r="BQ277" s="68" t="str">
        <f ca="1">INDEX({"","_","-","="},IF(OR($D277 &gt;= BR$6, $E277 &lt; BQ$6), 0, 1)+IF(OR($F277 &gt;= BR$6, $G277 &lt; BQ$6), 0, 2)+1)</f>
        <v/>
      </c>
      <c r="BR277" s="68" t="str">
        <f ca="1">INDEX({"","_","-","="},IF(OR($D277 &gt;= BS$6, $E277 &lt; BR$6), 0, 1)+IF(OR($F277 &gt;= BS$6, $G277 &lt; BR$6), 0, 2)+1)</f>
        <v/>
      </c>
      <c r="BS277" s="68" t="str">
        <f ca="1">INDEX({"","_","-","="},IF(OR($D277 &gt;= BT$6, $E277 &lt; BS$6), 0, 1)+IF(OR($F277 &gt;= BT$6, $G277 &lt; BS$6), 0, 2)+1)</f>
        <v/>
      </c>
      <c r="BT277" s="68" t="str">
        <f ca="1">INDEX({"","_","-","="},IF(OR($D277 &gt;= BU$6, $E277 &lt; BT$6), 0, 1)+IF(OR($F277 &gt;= BU$6, $G277 &lt; BT$6), 0, 2)+1)</f>
        <v/>
      </c>
      <c r="BU277" s="68" t="str">
        <f ca="1">INDEX({"","_","-","="},IF(OR($D277 &gt;= BV$6, $E277 &lt; BU$6), 0, 1)+IF(OR($F277 &gt;= BV$6, $G277 &lt; BU$6), 0, 2)+1)</f>
        <v/>
      </c>
      <c r="BV277" s="68" t="str">
        <f ca="1">INDEX({"","_","-","="},IF(OR($D277 &gt;= BW$6, $E277 &lt; BV$6), 0, 1)+IF(OR($F277 &gt;= BW$6, $G277 &lt; BV$6), 0, 2)+1)</f>
        <v/>
      </c>
      <c r="BW277" s="68" t="str">
        <f ca="1">INDEX({"","_","-","="},IF(OR($D277 &gt;= BX$6, $E277 &lt; BW$6), 0, 1)+IF(OR($F277 &gt;= BX$6, $G277 &lt; BW$6), 0, 2)+1)</f>
        <v/>
      </c>
      <c r="BX277" s="68" t="str">
        <f ca="1">INDEX({"","_","-","="},IF(OR($D277 &gt;= BY$6, $E277 &lt; BX$6), 0, 1)+IF(OR($F277 &gt;= BY$6, $G277 &lt; BX$6), 0, 2)+1)</f>
        <v/>
      </c>
      <c r="BY277" s="68" t="str">
        <f ca="1">INDEX({"","_","-","="},IF(OR($D277 &gt;= BZ$6, $E277 &lt; BY$6), 0, 1)+IF(OR($F277 &gt;= BZ$6, $G277 &lt; BY$6), 0, 2)+1)</f>
        <v/>
      </c>
      <c r="BZ277" s="68" t="str">
        <f ca="1">INDEX({"","_","-","="},IF(OR($D277 &gt;= CA$6, $E277 &lt; BZ$6), 0, 1)+IF(OR($F277 &gt;= CA$6, $G277 &lt; BZ$6), 0, 2)+1)</f>
        <v/>
      </c>
      <c r="CA277" s="68" t="str">
        <f ca="1">INDEX({"","_","-","="},IF(OR($D277 &gt;= CB$6, $E277 &lt; CA$6), 0, 1)+IF(OR($F277 &gt;= CB$6, $G277 &lt; CA$6), 0, 2)+1)</f>
        <v/>
      </c>
      <c r="CB277" s="68" t="str">
        <f ca="1">INDEX({"","_","-","="},IF(OR($D277 &gt;= CC$6, $E277 &lt; CB$6), 0, 1)+IF(OR($F277 &gt;= CC$6, $G277 &lt; CB$6), 0, 2)+1)</f>
        <v/>
      </c>
      <c r="CC277" s="68" t="str">
        <f ca="1">INDEX({"","_","-","="},IF(OR($D277 &gt;= CD$6, $E277 &lt; CC$6), 0, 1)+IF(OR($F277 &gt;= CD$6, $G277 &lt; CC$6), 0, 2)+1)</f>
        <v/>
      </c>
      <c r="CD277" s="68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IF('临-进度'!M273,'临-进度'!$A273,"")</f>
        <v/>
      </c>
      <c r="B278" s="8" t="str">
        <f ca="1">IF('临-进度'!M273,'临-进度'!$B273,"")</f>
        <v/>
      </c>
      <c r="C278" s="8" t="str">
        <f ca="1">IF('临-进度'!M273,'临-进度'!$E273,"")</f>
        <v/>
      </c>
      <c r="D278" s="40" t="str">
        <f ca="1">IF('临-进度'!$M273,'临-进度'!$I273,"")</f>
        <v/>
      </c>
      <c r="E278" s="40" t="str">
        <f ca="1">IF('临-进度'!$M273,'临-进度'!$AE273,"")</f>
        <v/>
      </c>
      <c r="F278" s="40" t="str">
        <f ca="1">IF('临-进度'!$M273,'临-进度'!$J273,"")</f>
        <v/>
      </c>
      <c r="G278" s="73" t="str">
        <f ca="1">IF('临-进度'!$M273,'临-进度'!$AF273,"")</f>
        <v/>
      </c>
      <c r="H278" s="68" t="str">
        <f ca="1">INDEX({"","_","-","="},IF(OR($D278 &gt;= I$6, $E278 &lt; H$6), 0, 1)+IF(OR($F278 &gt;= I$6, $G278 &lt; H$6), 0, 2)+1)</f>
        <v/>
      </c>
      <c r="I278" s="68" t="str">
        <f ca="1">INDEX({"","_","-","="},IF(OR($D278 &gt;= J$6, $E278 &lt; I$6), 0, 1)+IF(OR($F278 &gt;= J$6, $G278 &lt; I$6), 0, 2)+1)</f>
        <v/>
      </c>
      <c r="J278" s="68" t="str">
        <f ca="1">INDEX({"","_","-","="},IF(OR($D278 &gt;= K$6, $E278 &lt; J$6), 0, 1)+IF(OR($F278 &gt;= K$6, $G278 &lt; J$6), 0, 2)+1)</f>
        <v/>
      </c>
      <c r="K278" s="68" t="str">
        <f ca="1">INDEX({"","_","-","="},IF(OR($D278 &gt;= L$6, $E278 &lt; K$6), 0, 1)+IF(OR($F278 &gt;= L$6, $G278 &lt; K$6), 0, 2)+1)</f>
        <v/>
      </c>
      <c r="L278" s="68" t="str">
        <f ca="1">INDEX({"","_","-","="},IF(OR($D278 &gt;= M$6, $E278 &lt; L$6), 0, 1)+IF(OR($F278 &gt;= M$6, $G278 &lt; L$6), 0, 2)+1)</f>
        <v/>
      </c>
      <c r="M278" s="68" t="str">
        <f ca="1">INDEX({"","_","-","="},IF(OR($D278 &gt;= N$6, $E278 &lt; M$6), 0, 1)+IF(OR($F278 &gt;= N$6, $G278 &lt; M$6), 0, 2)+1)</f>
        <v/>
      </c>
      <c r="N278" s="68" t="str">
        <f ca="1">INDEX({"","_","-","="},IF(OR($D278 &gt;= O$6, $E278 &lt; N$6), 0, 1)+IF(OR($F278 &gt;= O$6, $G278 &lt; N$6), 0, 2)+1)</f>
        <v/>
      </c>
      <c r="O278" s="68" t="str">
        <f ca="1">INDEX({"","_","-","="},IF(OR($D278 &gt;= P$6, $E278 &lt; O$6), 0, 1)+IF(OR($F278 &gt;= P$6, $G278 &lt; O$6), 0, 2)+1)</f>
        <v/>
      </c>
      <c r="P278" s="68" t="str">
        <f ca="1">INDEX({"","_","-","="},IF(OR($D278 &gt;= Q$6, $E278 &lt; P$6), 0, 1)+IF(OR($F278 &gt;= Q$6, $G278 &lt; P$6), 0, 2)+1)</f>
        <v/>
      </c>
      <c r="Q278" s="68" t="str">
        <f ca="1">INDEX({"","_","-","="},IF(OR($D278 &gt;= R$6, $E278 &lt; Q$6), 0, 1)+IF(OR($F278 &gt;= R$6, $G278 &lt; Q$6), 0, 2)+1)</f>
        <v/>
      </c>
      <c r="R278" s="68" t="str">
        <f ca="1">INDEX({"","_","-","="},IF(OR($D278 &gt;= S$6, $E278 &lt; R$6), 0, 1)+IF(OR($F278 &gt;= S$6, $G278 &lt; R$6), 0, 2)+1)</f>
        <v/>
      </c>
      <c r="S278" s="68" t="str">
        <f ca="1">INDEX({"","_","-","="},IF(OR($D278 &gt;= T$6, $E278 &lt; S$6), 0, 1)+IF(OR($F278 &gt;= T$6, $G278 &lt; S$6), 0, 2)+1)</f>
        <v/>
      </c>
      <c r="T278" s="68" t="str">
        <f ca="1">INDEX({"","_","-","="},IF(OR($D278 &gt;= U$6, $E278 &lt; T$6), 0, 1)+IF(OR($F278 &gt;= U$6, $G278 &lt; T$6), 0, 2)+1)</f>
        <v/>
      </c>
      <c r="U278" s="68" t="str">
        <f ca="1">INDEX({"","_","-","="},IF(OR($D278 &gt;= V$6, $E278 &lt; U$6), 0, 1)+IF(OR($F278 &gt;= V$6, $G278 &lt; U$6), 0, 2)+1)</f>
        <v/>
      </c>
      <c r="V278" s="68" t="str">
        <f ca="1">INDEX({"","_","-","="},IF(OR($D278 &gt;= W$6, $E278 &lt; V$6), 0, 1)+IF(OR($F278 &gt;= W$6, $G278 &lt; V$6), 0, 2)+1)</f>
        <v/>
      </c>
      <c r="W278" s="68" t="str">
        <f ca="1">INDEX({"","_","-","="},IF(OR($D278 &gt;= X$6, $E278 &lt; W$6), 0, 1)+IF(OR($F278 &gt;= X$6, $G278 &lt; W$6), 0, 2)+1)</f>
        <v/>
      </c>
      <c r="X278" s="68" t="str">
        <f ca="1">INDEX({"","_","-","="},IF(OR($D278 &gt;= Y$6, $E278 &lt; X$6), 0, 1)+IF(OR($F278 &gt;= Y$6, $G278 &lt; X$6), 0, 2)+1)</f>
        <v/>
      </c>
      <c r="Y278" s="68" t="str">
        <f ca="1">INDEX({"","_","-","="},IF(OR($D278 &gt;= Z$6, $E278 &lt; Y$6), 0, 1)+IF(OR($F278 &gt;= Z$6, $G278 &lt; Y$6), 0, 2)+1)</f>
        <v/>
      </c>
      <c r="Z278" s="68" t="str">
        <f ca="1">INDEX({"","_","-","="},IF(OR($D278 &gt;= AA$6, $E278 &lt; Z$6), 0, 1)+IF(OR($F278 &gt;= AA$6, $G278 &lt; Z$6), 0, 2)+1)</f>
        <v/>
      </c>
      <c r="AA278" s="68" t="str">
        <f ca="1">INDEX({"","_","-","="},IF(OR($D278 &gt;= AB$6, $E278 &lt; AA$6), 0, 1)+IF(OR($F278 &gt;= AB$6, $G278 &lt; AA$6), 0, 2)+1)</f>
        <v/>
      </c>
      <c r="AB278" s="68" t="str">
        <f ca="1">INDEX({"","_","-","="},IF(OR($D278 &gt;= AC$6, $E278 &lt; AB$6), 0, 1)+IF(OR($F278 &gt;= AC$6, $G278 &lt; AB$6), 0, 2)+1)</f>
        <v/>
      </c>
      <c r="AC278" s="68" t="str">
        <f ca="1">INDEX({"","_","-","="},IF(OR($D278 &gt;= AD$6, $E278 &lt; AC$6), 0, 1)+IF(OR($F278 &gt;= AD$6, $G278 &lt; AC$6), 0, 2)+1)</f>
        <v/>
      </c>
      <c r="AD278" s="68" t="str">
        <f ca="1">INDEX({"","_","-","="},IF(OR($D278 &gt;= AE$6, $E278 &lt; AD$6), 0, 1)+IF(OR($F278 &gt;= AE$6, $G278 &lt; AD$6), 0, 2)+1)</f>
        <v/>
      </c>
      <c r="AE278" s="68" t="str">
        <f ca="1">INDEX({"","_","-","="},IF(OR($D278 &gt;= AF$6, $E278 &lt; AE$6), 0, 1)+IF(OR($F278 &gt;= AF$6, $G278 &lt; AE$6), 0, 2)+1)</f>
        <v/>
      </c>
      <c r="AF278" s="68" t="str">
        <f ca="1">INDEX({"","_","-","="},IF(OR($D278 &gt;= AG$6, $E278 &lt; AF$6), 0, 1)+IF(OR($F278 &gt;= AG$6, $G278 &lt; AF$6), 0, 2)+1)</f>
        <v/>
      </c>
      <c r="AG278" s="68" t="str">
        <f ca="1">INDEX({"","_","-","="},IF(OR($D278 &gt;= AH$6, $E278 &lt; AG$6), 0, 1)+IF(OR($F278 &gt;= AH$6, $G278 &lt; AG$6), 0, 2)+1)</f>
        <v/>
      </c>
      <c r="AH278" s="68" t="str">
        <f ca="1">INDEX({"","_","-","="},IF(OR($D278 &gt;= AI$6, $E278 &lt; AH$6), 0, 1)+IF(OR($F278 &gt;= AI$6, $G278 &lt; AH$6), 0, 2)+1)</f>
        <v/>
      </c>
      <c r="AI278" s="68" t="str">
        <f ca="1">INDEX({"","_","-","="},IF(OR($D278 &gt;= AJ$6, $E278 &lt; AI$6), 0, 1)+IF(OR($F278 &gt;= AJ$6, $G278 &lt; AI$6), 0, 2)+1)</f>
        <v/>
      </c>
      <c r="AJ278" s="68" t="str">
        <f ca="1">INDEX({"","_","-","="},IF(OR($D278 &gt;= AK$6, $E278 &lt; AJ$6), 0, 1)+IF(OR($F278 &gt;= AK$6, $G278 &lt; AJ$6), 0, 2)+1)</f>
        <v/>
      </c>
      <c r="AK278" s="68" t="str">
        <f ca="1">INDEX({"","_","-","="},IF(OR($D278 &gt;= AL$6, $E278 &lt; AK$6), 0, 1)+IF(OR($F278 &gt;= AL$6, $G278 &lt; AK$6), 0, 2)+1)</f>
        <v/>
      </c>
      <c r="AL278" s="68" t="str">
        <f ca="1">INDEX({"","_","-","="},IF(OR($D278 &gt;= AM$6, $E278 &lt; AL$6), 0, 1)+IF(OR($F278 &gt;= AM$6, $G278 &lt; AL$6), 0, 2)+1)</f>
        <v/>
      </c>
      <c r="AM278" s="68" t="str">
        <f ca="1">INDEX({"","_","-","="},IF(OR($D278 &gt;= AN$6, $E278 &lt; AM$6), 0, 1)+IF(OR($F278 &gt;= AN$6, $G278 &lt; AM$6), 0, 2)+1)</f>
        <v/>
      </c>
      <c r="AN278" s="68" t="str">
        <f ca="1">INDEX({"","_","-","="},IF(OR($D278 &gt;= AO$6, $E278 &lt; AN$6), 0, 1)+IF(OR($F278 &gt;= AO$6, $G278 &lt; AN$6), 0, 2)+1)</f>
        <v/>
      </c>
      <c r="AO278" s="68" t="str">
        <f ca="1">INDEX({"","_","-","="},IF(OR($D278 &gt;= AP$6, $E278 &lt; AO$6), 0, 1)+IF(OR($F278 &gt;= AP$6, $G278 &lt; AO$6), 0, 2)+1)</f>
        <v/>
      </c>
      <c r="AP278" s="68" t="str">
        <f ca="1">INDEX({"","_","-","="},IF(OR($D278 &gt;= AQ$6, $E278 &lt; AP$6), 0, 1)+IF(OR($F278 &gt;= AQ$6, $G278 &lt; AP$6), 0, 2)+1)</f>
        <v/>
      </c>
      <c r="AQ278" s="68" t="str">
        <f ca="1">INDEX({"","_","-","="},IF(OR($D278 &gt;= AR$6, $E278 &lt; AQ$6), 0, 1)+IF(OR($F278 &gt;= AR$6, $G278 &lt; AQ$6), 0, 2)+1)</f>
        <v/>
      </c>
      <c r="AR278" s="68" t="str">
        <f ca="1">INDEX({"","_","-","="},IF(OR($D278 &gt;= AS$6, $E278 &lt; AR$6), 0, 1)+IF(OR($F278 &gt;= AS$6, $G278 &lt; AR$6), 0, 2)+1)</f>
        <v/>
      </c>
      <c r="AS278" s="68" t="str">
        <f ca="1">INDEX({"","_","-","="},IF(OR($D278 &gt;= AT$6, $E278 &lt; AS$6), 0, 1)+IF(OR($F278 &gt;= AT$6, $G278 &lt; AS$6), 0, 2)+1)</f>
        <v/>
      </c>
      <c r="AT278" s="68" t="str">
        <f ca="1">INDEX({"","_","-","="},IF(OR($D278 &gt;= AU$6, $E278 &lt; AT$6), 0, 1)+IF(OR($F278 &gt;= AU$6, $G278 &lt; AT$6), 0, 2)+1)</f>
        <v/>
      </c>
      <c r="AU278" s="68" t="str">
        <f ca="1">INDEX({"","_","-","="},IF(OR($D278 &gt;= AV$6, $E278 &lt; AU$6), 0, 1)+IF(OR($F278 &gt;= AV$6, $G278 &lt; AU$6), 0, 2)+1)</f>
        <v/>
      </c>
      <c r="AV278" s="68" t="str">
        <f ca="1">INDEX({"","_","-","="},IF(OR($D278 &gt;= AW$6, $E278 &lt; AV$6), 0, 1)+IF(OR($F278 &gt;= AW$6, $G278 &lt; AV$6), 0, 2)+1)</f>
        <v/>
      </c>
      <c r="AW278" s="68" t="str">
        <f ca="1">INDEX({"","_","-","="},IF(OR($D278 &gt;= AX$6, $E278 &lt; AW$6), 0, 1)+IF(OR($F278 &gt;= AX$6, $G278 &lt; AW$6), 0, 2)+1)</f>
        <v/>
      </c>
      <c r="AX278" s="68" t="str">
        <f ca="1">INDEX({"","_","-","="},IF(OR($D278 &gt;= AY$6, $E278 &lt; AX$6), 0, 1)+IF(OR($F278 &gt;= AY$6, $G278 &lt; AX$6), 0, 2)+1)</f>
        <v/>
      </c>
      <c r="AY278" s="68" t="str">
        <f ca="1">INDEX({"","_","-","="},IF(OR($D278 &gt;= AZ$6, $E278 &lt; AY$6), 0, 1)+IF(OR($F278 &gt;= AZ$6, $G278 &lt; AY$6), 0, 2)+1)</f>
        <v/>
      </c>
      <c r="AZ278" s="68" t="str">
        <f ca="1">INDEX({"","_","-","="},IF(OR($D278 &gt;= BA$6, $E278 &lt; AZ$6), 0, 1)+IF(OR($F278 &gt;= BA$6, $G278 &lt; AZ$6), 0, 2)+1)</f>
        <v/>
      </c>
      <c r="BA278" s="68" t="str">
        <f ca="1">INDEX({"","_","-","="},IF(OR($D278 &gt;= BB$6, $E278 &lt; BA$6), 0, 1)+IF(OR($F278 &gt;= BB$6, $G278 &lt; BA$6), 0, 2)+1)</f>
        <v/>
      </c>
      <c r="BB278" s="68" t="str">
        <f ca="1">INDEX({"","_","-","="},IF(OR($D278 &gt;= BC$6, $E278 &lt; BB$6), 0, 1)+IF(OR($F278 &gt;= BC$6, $G278 &lt; BB$6), 0, 2)+1)</f>
        <v/>
      </c>
      <c r="BC278" s="68" t="str">
        <f ca="1">INDEX({"","_","-","="},IF(OR($D278 &gt;= BD$6, $E278 &lt; BC$6), 0, 1)+IF(OR($F278 &gt;= BD$6, $G278 &lt; BC$6), 0, 2)+1)</f>
        <v/>
      </c>
      <c r="BD278" s="68" t="str">
        <f ca="1">INDEX({"","_","-","="},IF(OR($D278 &gt;= BE$6, $E278 &lt; BD$6), 0, 1)+IF(OR($F278 &gt;= BE$6, $G278 &lt; BD$6), 0, 2)+1)</f>
        <v/>
      </c>
      <c r="BE278" s="68" t="str">
        <f ca="1">INDEX({"","_","-","="},IF(OR($D278 &gt;= BF$6, $E278 &lt; BE$6), 0, 1)+IF(OR($F278 &gt;= BF$6, $G278 &lt; BE$6), 0, 2)+1)</f>
        <v/>
      </c>
      <c r="BF278" s="68" t="str">
        <f ca="1">INDEX({"","_","-","="},IF(OR($D278 &gt;= BG$6, $E278 &lt; BF$6), 0, 1)+IF(OR($F278 &gt;= BG$6, $G278 &lt; BF$6), 0, 2)+1)</f>
        <v/>
      </c>
      <c r="BG278" s="68" t="str">
        <f ca="1">INDEX({"","_","-","="},IF(OR($D278 &gt;= BH$6, $E278 &lt; BG$6), 0, 1)+IF(OR($F278 &gt;= BH$6, $G278 &lt; BG$6), 0, 2)+1)</f>
        <v/>
      </c>
      <c r="BH278" s="68" t="str">
        <f ca="1">INDEX({"","_","-","="},IF(OR($D278 &gt;= BI$6, $E278 &lt; BH$6), 0, 1)+IF(OR($F278 &gt;= BI$6, $G278 &lt; BH$6), 0, 2)+1)</f>
        <v/>
      </c>
      <c r="BI278" s="68" t="str">
        <f ca="1">INDEX({"","_","-","="},IF(OR($D278 &gt;= BJ$6, $E278 &lt; BI$6), 0, 1)+IF(OR($F278 &gt;= BJ$6, $G278 &lt; BI$6), 0, 2)+1)</f>
        <v/>
      </c>
      <c r="BJ278" s="68" t="str">
        <f ca="1">INDEX({"","_","-","="},IF(OR($D278 &gt;= BK$6, $E278 &lt; BJ$6), 0, 1)+IF(OR($F278 &gt;= BK$6, $G278 &lt; BJ$6), 0, 2)+1)</f>
        <v/>
      </c>
      <c r="BK278" s="68" t="str">
        <f ca="1">INDEX({"","_","-","="},IF(OR($D278 &gt;= BL$6, $E278 &lt; BK$6), 0, 1)+IF(OR($F278 &gt;= BL$6, $G278 &lt; BK$6), 0, 2)+1)</f>
        <v/>
      </c>
      <c r="BL278" s="68" t="str">
        <f ca="1">INDEX({"","_","-","="},IF(OR($D278 &gt;= BM$6, $E278 &lt; BL$6), 0, 1)+IF(OR($F278 &gt;= BM$6, $G278 &lt; BL$6), 0, 2)+1)</f>
        <v/>
      </c>
      <c r="BM278" s="68" t="str">
        <f ca="1">INDEX({"","_","-","="},IF(OR($D278 &gt;= BN$6, $E278 &lt; BM$6), 0, 1)+IF(OR($F278 &gt;= BN$6, $G278 &lt; BM$6), 0, 2)+1)</f>
        <v/>
      </c>
      <c r="BN278" s="68" t="str">
        <f ca="1">INDEX({"","_","-","="},IF(OR($D278 &gt;= BO$6, $E278 &lt; BN$6), 0, 1)+IF(OR($F278 &gt;= BO$6, $G278 &lt; BN$6), 0, 2)+1)</f>
        <v/>
      </c>
      <c r="BO278" s="68" t="str">
        <f ca="1">INDEX({"","_","-","="},IF(OR($D278 &gt;= BP$6, $E278 &lt; BO$6), 0, 1)+IF(OR($F278 &gt;= BP$6, $G278 &lt; BO$6), 0, 2)+1)</f>
        <v/>
      </c>
      <c r="BP278" s="68" t="str">
        <f ca="1">INDEX({"","_","-","="},IF(OR($D278 &gt;= BQ$6, $E278 &lt; BP$6), 0, 1)+IF(OR($F278 &gt;= BQ$6, $G278 &lt; BP$6), 0, 2)+1)</f>
        <v/>
      </c>
      <c r="BQ278" s="68" t="str">
        <f ca="1">INDEX({"","_","-","="},IF(OR($D278 &gt;= BR$6, $E278 &lt; BQ$6), 0, 1)+IF(OR($F278 &gt;= BR$6, $G278 &lt; BQ$6), 0, 2)+1)</f>
        <v/>
      </c>
      <c r="BR278" s="68" t="str">
        <f ca="1">INDEX({"","_","-","="},IF(OR($D278 &gt;= BS$6, $E278 &lt; BR$6), 0, 1)+IF(OR($F278 &gt;= BS$6, $G278 &lt; BR$6), 0, 2)+1)</f>
        <v/>
      </c>
      <c r="BS278" s="68" t="str">
        <f ca="1">INDEX({"","_","-","="},IF(OR($D278 &gt;= BT$6, $E278 &lt; BS$6), 0, 1)+IF(OR($F278 &gt;= BT$6, $G278 &lt; BS$6), 0, 2)+1)</f>
        <v/>
      </c>
      <c r="BT278" s="68" t="str">
        <f ca="1">INDEX({"","_","-","="},IF(OR($D278 &gt;= BU$6, $E278 &lt; BT$6), 0, 1)+IF(OR($F278 &gt;= BU$6, $G278 &lt; BT$6), 0, 2)+1)</f>
        <v/>
      </c>
      <c r="BU278" s="68" t="str">
        <f ca="1">INDEX({"","_","-","="},IF(OR($D278 &gt;= BV$6, $E278 &lt; BU$6), 0, 1)+IF(OR($F278 &gt;= BV$6, $G278 &lt; BU$6), 0, 2)+1)</f>
        <v/>
      </c>
      <c r="BV278" s="68" t="str">
        <f ca="1">INDEX({"","_","-","="},IF(OR($D278 &gt;= BW$6, $E278 &lt; BV$6), 0, 1)+IF(OR($F278 &gt;= BW$6, $G278 &lt; BV$6), 0, 2)+1)</f>
        <v/>
      </c>
      <c r="BW278" s="68" t="str">
        <f ca="1">INDEX({"","_","-","="},IF(OR($D278 &gt;= BX$6, $E278 &lt; BW$6), 0, 1)+IF(OR($F278 &gt;= BX$6, $G278 &lt; BW$6), 0, 2)+1)</f>
        <v/>
      </c>
      <c r="BX278" s="68" t="str">
        <f ca="1">INDEX({"","_","-","="},IF(OR($D278 &gt;= BY$6, $E278 &lt; BX$6), 0, 1)+IF(OR($F278 &gt;= BY$6, $G278 &lt; BX$6), 0, 2)+1)</f>
        <v/>
      </c>
      <c r="BY278" s="68" t="str">
        <f ca="1">INDEX({"","_","-","="},IF(OR($D278 &gt;= BZ$6, $E278 &lt; BY$6), 0, 1)+IF(OR($F278 &gt;= BZ$6, $G278 &lt; BY$6), 0, 2)+1)</f>
        <v/>
      </c>
      <c r="BZ278" s="68" t="str">
        <f ca="1">INDEX({"","_","-","="},IF(OR($D278 &gt;= CA$6, $E278 &lt; BZ$6), 0, 1)+IF(OR($F278 &gt;= CA$6, $G278 &lt; BZ$6), 0, 2)+1)</f>
        <v/>
      </c>
      <c r="CA278" s="68" t="str">
        <f ca="1">INDEX({"","_","-","="},IF(OR($D278 &gt;= CB$6, $E278 &lt; CA$6), 0, 1)+IF(OR($F278 &gt;= CB$6, $G278 &lt; CA$6), 0, 2)+1)</f>
        <v/>
      </c>
      <c r="CB278" s="68" t="str">
        <f ca="1">INDEX({"","_","-","="},IF(OR($D278 &gt;= CC$6, $E278 &lt; CB$6), 0, 1)+IF(OR($F278 &gt;= CC$6, $G278 &lt; CB$6), 0, 2)+1)</f>
        <v/>
      </c>
      <c r="CC278" s="68" t="str">
        <f ca="1">INDEX({"","_","-","="},IF(OR($D278 &gt;= CD$6, $E278 &lt; CC$6), 0, 1)+IF(OR($F278 &gt;= CD$6, $G278 &lt; CC$6), 0, 2)+1)</f>
        <v/>
      </c>
      <c r="CD278" s="68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IF('临-进度'!M274,'临-进度'!$A274,"")</f>
        <v/>
      </c>
      <c r="B279" s="8" t="str">
        <f ca="1">IF('临-进度'!M274,'临-进度'!$B274,"")</f>
        <v/>
      </c>
      <c r="C279" s="8" t="str">
        <f ca="1">IF('临-进度'!M274,'临-进度'!$E274,"")</f>
        <v/>
      </c>
      <c r="D279" s="40" t="str">
        <f ca="1">IF('临-进度'!$M274,'临-进度'!$I274,"")</f>
        <v/>
      </c>
      <c r="E279" s="40" t="str">
        <f ca="1">IF('临-进度'!$M274,'临-进度'!$AE274,"")</f>
        <v/>
      </c>
      <c r="F279" s="40" t="str">
        <f ca="1">IF('临-进度'!$M274,'临-进度'!$J274,"")</f>
        <v/>
      </c>
      <c r="G279" s="73" t="str">
        <f ca="1">IF('临-进度'!$M274,'临-进度'!$AF274,"")</f>
        <v/>
      </c>
      <c r="H279" s="68" t="str">
        <f ca="1">INDEX({"","_","-","="},IF(OR($D279 &gt;= I$6, $E279 &lt; H$6), 0, 1)+IF(OR($F279 &gt;= I$6, $G279 &lt; H$6), 0, 2)+1)</f>
        <v/>
      </c>
      <c r="I279" s="68" t="str">
        <f ca="1">INDEX({"","_","-","="},IF(OR($D279 &gt;= J$6, $E279 &lt; I$6), 0, 1)+IF(OR($F279 &gt;= J$6, $G279 &lt; I$6), 0, 2)+1)</f>
        <v/>
      </c>
      <c r="J279" s="68" t="str">
        <f ca="1">INDEX({"","_","-","="},IF(OR($D279 &gt;= K$6, $E279 &lt; J$6), 0, 1)+IF(OR($F279 &gt;= K$6, $G279 &lt; J$6), 0, 2)+1)</f>
        <v/>
      </c>
      <c r="K279" s="68" t="str">
        <f ca="1">INDEX({"","_","-","="},IF(OR($D279 &gt;= L$6, $E279 &lt; K$6), 0, 1)+IF(OR($F279 &gt;= L$6, $G279 &lt; K$6), 0, 2)+1)</f>
        <v/>
      </c>
      <c r="L279" s="68" t="str">
        <f ca="1">INDEX({"","_","-","="},IF(OR($D279 &gt;= M$6, $E279 &lt; L$6), 0, 1)+IF(OR($F279 &gt;= M$6, $G279 &lt; L$6), 0, 2)+1)</f>
        <v/>
      </c>
      <c r="M279" s="68" t="str">
        <f ca="1">INDEX({"","_","-","="},IF(OR($D279 &gt;= N$6, $E279 &lt; M$6), 0, 1)+IF(OR($F279 &gt;= N$6, $G279 &lt; M$6), 0, 2)+1)</f>
        <v/>
      </c>
      <c r="N279" s="68" t="str">
        <f ca="1">INDEX({"","_","-","="},IF(OR($D279 &gt;= O$6, $E279 &lt; N$6), 0, 1)+IF(OR($F279 &gt;= O$6, $G279 &lt; N$6), 0, 2)+1)</f>
        <v/>
      </c>
      <c r="O279" s="68" t="str">
        <f ca="1">INDEX({"","_","-","="},IF(OR($D279 &gt;= P$6, $E279 &lt; O$6), 0, 1)+IF(OR($F279 &gt;= P$6, $G279 &lt; O$6), 0, 2)+1)</f>
        <v/>
      </c>
      <c r="P279" s="68" t="str">
        <f ca="1">INDEX({"","_","-","="},IF(OR($D279 &gt;= Q$6, $E279 &lt; P$6), 0, 1)+IF(OR($F279 &gt;= Q$6, $G279 &lt; P$6), 0, 2)+1)</f>
        <v/>
      </c>
      <c r="Q279" s="68" t="str">
        <f ca="1">INDEX({"","_","-","="},IF(OR($D279 &gt;= R$6, $E279 &lt; Q$6), 0, 1)+IF(OR($F279 &gt;= R$6, $G279 &lt; Q$6), 0, 2)+1)</f>
        <v/>
      </c>
      <c r="R279" s="68" t="str">
        <f ca="1">INDEX({"","_","-","="},IF(OR($D279 &gt;= S$6, $E279 &lt; R$6), 0, 1)+IF(OR($F279 &gt;= S$6, $G279 &lt; R$6), 0, 2)+1)</f>
        <v/>
      </c>
      <c r="S279" s="68" t="str">
        <f ca="1">INDEX({"","_","-","="},IF(OR($D279 &gt;= T$6, $E279 &lt; S$6), 0, 1)+IF(OR($F279 &gt;= T$6, $G279 &lt; S$6), 0, 2)+1)</f>
        <v/>
      </c>
      <c r="T279" s="68" t="str">
        <f ca="1">INDEX({"","_","-","="},IF(OR($D279 &gt;= U$6, $E279 &lt; T$6), 0, 1)+IF(OR($F279 &gt;= U$6, $G279 &lt; T$6), 0, 2)+1)</f>
        <v/>
      </c>
      <c r="U279" s="68" t="str">
        <f ca="1">INDEX({"","_","-","="},IF(OR($D279 &gt;= V$6, $E279 &lt; U$6), 0, 1)+IF(OR($F279 &gt;= V$6, $G279 &lt; U$6), 0, 2)+1)</f>
        <v/>
      </c>
      <c r="V279" s="68" t="str">
        <f ca="1">INDEX({"","_","-","="},IF(OR($D279 &gt;= W$6, $E279 &lt; V$6), 0, 1)+IF(OR($F279 &gt;= W$6, $G279 &lt; V$6), 0, 2)+1)</f>
        <v/>
      </c>
      <c r="W279" s="68" t="str">
        <f ca="1">INDEX({"","_","-","="},IF(OR($D279 &gt;= X$6, $E279 &lt; W$6), 0, 1)+IF(OR($F279 &gt;= X$6, $G279 &lt; W$6), 0, 2)+1)</f>
        <v/>
      </c>
      <c r="X279" s="68" t="str">
        <f ca="1">INDEX({"","_","-","="},IF(OR($D279 &gt;= Y$6, $E279 &lt; X$6), 0, 1)+IF(OR($F279 &gt;= Y$6, $G279 &lt; X$6), 0, 2)+1)</f>
        <v/>
      </c>
      <c r="Y279" s="68" t="str">
        <f ca="1">INDEX({"","_","-","="},IF(OR($D279 &gt;= Z$6, $E279 &lt; Y$6), 0, 1)+IF(OR($F279 &gt;= Z$6, $G279 &lt; Y$6), 0, 2)+1)</f>
        <v/>
      </c>
      <c r="Z279" s="68" t="str">
        <f ca="1">INDEX({"","_","-","="},IF(OR($D279 &gt;= AA$6, $E279 &lt; Z$6), 0, 1)+IF(OR($F279 &gt;= AA$6, $G279 &lt; Z$6), 0, 2)+1)</f>
        <v/>
      </c>
      <c r="AA279" s="68" t="str">
        <f ca="1">INDEX({"","_","-","="},IF(OR($D279 &gt;= AB$6, $E279 &lt; AA$6), 0, 1)+IF(OR($F279 &gt;= AB$6, $G279 &lt; AA$6), 0, 2)+1)</f>
        <v/>
      </c>
      <c r="AB279" s="68" t="str">
        <f ca="1">INDEX({"","_","-","="},IF(OR($D279 &gt;= AC$6, $E279 &lt; AB$6), 0, 1)+IF(OR($F279 &gt;= AC$6, $G279 &lt; AB$6), 0, 2)+1)</f>
        <v/>
      </c>
      <c r="AC279" s="68" t="str">
        <f ca="1">INDEX({"","_","-","="},IF(OR($D279 &gt;= AD$6, $E279 &lt; AC$6), 0, 1)+IF(OR($F279 &gt;= AD$6, $G279 &lt; AC$6), 0, 2)+1)</f>
        <v/>
      </c>
      <c r="AD279" s="68" t="str">
        <f ca="1">INDEX({"","_","-","="},IF(OR($D279 &gt;= AE$6, $E279 &lt; AD$6), 0, 1)+IF(OR($F279 &gt;= AE$6, $G279 &lt; AD$6), 0, 2)+1)</f>
        <v/>
      </c>
      <c r="AE279" s="68" t="str">
        <f ca="1">INDEX({"","_","-","="},IF(OR($D279 &gt;= AF$6, $E279 &lt; AE$6), 0, 1)+IF(OR($F279 &gt;= AF$6, $G279 &lt; AE$6), 0, 2)+1)</f>
        <v/>
      </c>
      <c r="AF279" s="68" t="str">
        <f ca="1">INDEX({"","_","-","="},IF(OR($D279 &gt;= AG$6, $E279 &lt; AF$6), 0, 1)+IF(OR($F279 &gt;= AG$6, $G279 &lt; AF$6), 0, 2)+1)</f>
        <v/>
      </c>
      <c r="AG279" s="68" t="str">
        <f ca="1">INDEX({"","_","-","="},IF(OR($D279 &gt;= AH$6, $E279 &lt; AG$6), 0, 1)+IF(OR($F279 &gt;= AH$6, $G279 &lt; AG$6), 0, 2)+1)</f>
        <v/>
      </c>
      <c r="AH279" s="68" t="str">
        <f ca="1">INDEX({"","_","-","="},IF(OR($D279 &gt;= AI$6, $E279 &lt; AH$6), 0, 1)+IF(OR($F279 &gt;= AI$6, $G279 &lt; AH$6), 0, 2)+1)</f>
        <v/>
      </c>
      <c r="AI279" s="68" t="str">
        <f ca="1">INDEX({"","_","-","="},IF(OR($D279 &gt;= AJ$6, $E279 &lt; AI$6), 0, 1)+IF(OR($F279 &gt;= AJ$6, $G279 &lt; AI$6), 0, 2)+1)</f>
        <v/>
      </c>
      <c r="AJ279" s="68" t="str">
        <f ca="1">INDEX({"","_","-","="},IF(OR($D279 &gt;= AK$6, $E279 &lt; AJ$6), 0, 1)+IF(OR($F279 &gt;= AK$6, $G279 &lt; AJ$6), 0, 2)+1)</f>
        <v/>
      </c>
      <c r="AK279" s="68" t="str">
        <f ca="1">INDEX({"","_","-","="},IF(OR($D279 &gt;= AL$6, $E279 &lt; AK$6), 0, 1)+IF(OR($F279 &gt;= AL$6, $G279 &lt; AK$6), 0, 2)+1)</f>
        <v/>
      </c>
      <c r="AL279" s="68" t="str">
        <f ca="1">INDEX({"","_","-","="},IF(OR($D279 &gt;= AM$6, $E279 &lt; AL$6), 0, 1)+IF(OR($F279 &gt;= AM$6, $G279 &lt; AL$6), 0, 2)+1)</f>
        <v/>
      </c>
      <c r="AM279" s="68" t="str">
        <f ca="1">INDEX({"","_","-","="},IF(OR($D279 &gt;= AN$6, $E279 &lt; AM$6), 0, 1)+IF(OR($F279 &gt;= AN$6, $G279 &lt; AM$6), 0, 2)+1)</f>
        <v/>
      </c>
      <c r="AN279" s="68" t="str">
        <f ca="1">INDEX({"","_","-","="},IF(OR($D279 &gt;= AO$6, $E279 &lt; AN$6), 0, 1)+IF(OR($F279 &gt;= AO$6, $G279 &lt; AN$6), 0, 2)+1)</f>
        <v/>
      </c>
      <c r="AO279" s="68" t="str">
        <f ca="1">INDEX({"","_","-","="},IF(OR($D279 &gt;= AP$6, $E279 &lt; AO$6), 0, 1)+IF(OR($F279 &gt;= AP$6, $G279 &lt; AO$6), 0, 2)+1)</f>
        <v/>
      </c>
      <c r="AP279" s="68" t="str">
        <f ca="1">INDEX({"","_","-","="},IF(OR($D279 &gt;= AQ$6, $E279 &lt; AP$6), 0, 1)+IF(OR($F279 &gt;= AQ$6, $G279 &lt; AP$6), 0, 2)+1)</f>
        <v/>
      </c>
      <c r="AQ279" s="68" t="str">
        <f ca="1">INDEX({"","_","-","="},IF(OR($D279 &gt;= AR$6, $E279 &lt; AQ$6), 0, 1)+IF(OR($F279 &gt;= AR$6, $G279 &lt; AQ$6), 0, 2)+1)</f>
        <v/>
      </c>
      <c r="AR279" s="68" t="str">
        <f ca="1">INDEX({"","_","-","="},IF(OR($D279 &gt;= AS$6, $E279 &lt; AR$6), 0, 1)+IF(OR($F279 &gt;= AS$6, $G279 &lt; AR$6), 0, 2)+1)</f>
        <v/>
      </c>
      <c r="AS279" s="68" t="str">
        <f ca="1">INDEX({"","_","-","="},IF(OR($D279 &gt;= AT$6, $E279 &lt; AS$6), 0, 1)+IF(OR($F279 &gt;= AT$6, $G279 &lt; AS$6), 0, 2)+1)</f>
        <v/>
      </c>
      <c r="AT279" s="68" t="str">
        <f ca="1">INDEX({"","_","-","="},IF(OR($D279 &gt;= AU$6, $E279 &lt; AT$6), 0, 1)+IF(OR($F279 &gt;= AU$6, $G279 &lt; AT$6), 0, 2)+1)</f>
        <v/>
      </c>
      <c r="AU279" s="68" t="str">
        <f ca="1">INDEX({"","_","-","="},IF(OR($D279 &gt;= AV$6, $E279 &lt; AU$6), 0, 1)+IF(OR($F279 &gt;= AV$6, $G279 &lt; AU$6), 0, 2)+1)</f>
        <v/>
      </c>
      <c r="AV279" s="68" t="str">
        <f ca="1">INDEX({"","_","-","="},IF(OR($D279 &gt;= AW$6, $E279 &lt; AV$6), 0, 1)+IF(OR($F279 &gt;= AW$6, $G279 &lt; AV$6), 0, 2)+1)</f>
        <v/>
      </c>
      <c r="AW279" s="68" t="str">
        <f ca="1">INDEX({"","_","-","="},IF(OR($D279 &gt;= AX$6, $E279 &lt; AW$6), 0, 1)+IF(OR($F279 &gt;= AX$6, $G279 &lt; AW$6), 0, 2)+1)</f>
        <v/>
      </c>
      <c r="AX279" s="68" t="str">
        <f ca="1">INDEX({"","_","-","="},IF(OR($D279 &gt;= AY$6, $E279 &lt; AX$6), 0, 1)+IF(OR($F279 &gt;= AY$6, $G279 &lt; AX$6), 0, 2)+1)</f>
        <v/>
      </c>
      <c r="AY279" s="68" t="str">
        <f ca="1">INDEX({"","_","-","="},IF(OR($D279 &gt;= AZ$6, $E279 &lt; AY$6), 0, 1)+IF(OR($F279 &gt;= AZ$6, $G279 &lt; AY$6), 0, 2)+1)</f>
        <v/>
      </c>
      <c r="AZ279" s="68" t="str">
        <f ca="1">INDEX({"","_","-","="},IF(OR($D279 &gt;= BA$6, $E279 &lt; AZ$6), 0, 1)+IF(OR($F279 &gt;= BA$6, $G279 &lt; AZ$6), 0, 2)+1)</f>
        <v/>
      </c>
      <c r="BA279" s="68" t="str">
        <f ca="1">INDEX({"","_","-","="},IF(OR($D279 &gt;= BB$6, $E279 &lt; BA$6), 0, 1)+IF(OR($F279 &gt;= BB$6, $G279 &lt; BA$6), 0, 2)+1)</f>
        <v/>
      </c>
      <c r="BB279" s="68" t="str">
        <f ca="1">INDEX({"","_","-","="},IF(OR($D279 &gt;= BC$6, $E279 &lt; BB$6), 0, 1)+IF(OR($F279 &gt;= BC$6, $G279 &lt; BB$6), 0, 2)+1)</f>
        <v/>
      </c>
      <c r="BC279" s="68" t="str">
        <f ca="1">INDEX({"","_","-","="},IF(OR($D279 &gt;= BD$6, $E279 &lt; BC$6), 0, 1)+IF(OR($F279 &gt;= BD$6, $G279 &lt; BC$6), 0, 2)+1)</f>
        <v/>
      </c>
      <c r="BD279" s="68" t="str">
        <f ca="1">INDEX({"","_","-","="},IF(OR($D279 &gt;= BE$6, $E279 &lt; BD$6), 0, 1)+IF(OR($F279 &gt;= BE$6, $G279 &lt; BD$6), 0, 2)+1)</f>
        <v/>
      </c>
      <c r="BE279" s="68" t="str">
        <f ca="1">INDEX({"","_","-","="},IF(OR($D279 &gt;= BF$6, $E279 &lt; BE$6), 0, 1)+IF(OR($F279 &gt;= BF$6, $G279 &lt; BE$6), 0, 2)+1)</f>
        <v/>
      </c>
      <c r="BF279" s="68" t="str">
        <f ca="1">INDEX({"","_","-","="},IF(OR($D279 &gt;= BG$6, $E279 &lt; BF$6), 0, 1)+IF(OR($F279 &gt;= BG$6, $G279 &lt; BF$6), 0, 2)+1)</f>
        <v/>
      </c>
      <c r="BG279" s="68" t="str">
        <f ca="1">INDEX({"","_","-","="},IF(OR($D279 &gt;= BH$6, $E279 &lt; BG$6), 0, 1)+IF(OR($F279 &gt;= BH$6, $G279 &lt; BG$6), 0, 2)+1)</f>
        <v/>
      </c>
      <c r="BH279" s="68" t="str">
        <f ca="1">INDEX({"","_","-","="},IF(OR($D279 &gt;= BI$6, $E279 &lt; BH$6), 0, 1)+IF(OR($F279 &gt;= BI$6, $G279 &lt; BH$6), 0, 2)+1)</f>
        <v/>
      </c>
      <c r="BI279" s="68" t="str">
        <f ca="1">INDEX({"","_","-","="},IF(OR($D279 &gt;= BJ$6, $E279 &lt; BI$6), 0, 1)+IF(OR($F279 &gt;= BJ$6, $G279 &lt; BI$6), 0, 2)+1)</f>
        <v/>
      </c>
      <c r="BJ279" s="68" t="str">
        <f ca="1">INDEX({"","_","-","="},IF(OR($D279 &gt;= BK$6, $E279 &lt; BJ$6), 0, 1)+IF(OR($F279 &gt;= BK$6, $G279 &lt; BJ$6), 0, 2)+1)</f>
        <v/>
      </c>
      <c r="BK279" s="68" t="str">
        <f ca="1">INDEX({"","_","-","="},IF(OR($D279 &gt;= BL$6, $E279 &lt; BK$6), 0, 1)+IF(OR($F279 &gt;= BL$6, $G279 &lt; BK$6), 0, 2)+1)</f>
        <v/>
      </c>
      <c r="BL279" s="68" t="str">
        <f ca="1">INDEX({"","_","-","="},IF(OR($D279 &gt;= BM$6, $E279 &lt; BL$6), 0, 1)+IF(OR($F279 &gt;= BM$6, $G279 &lt; BL$6), 0, 2)+1)</f>
        <v/>
      </c>
      <c r="BM279" s="68" t="str">
        <f ca="1">INDEX({"","_","-","="},IF(OR($D279 &gt;= BN$6, $E279 &lt; BM$6), 0, 1)+IF(OR($F279 &gt;= BN$6, $G279 &lt; BM$6), 0, 2)+1)</f>
        <v/>
      </c>
      <c r="BN279" s="68" t="str">
        <f ca="1">INDEX({"","_","-","="},IF(OR($D279 &gt;= BO$6, $E279 &lt; BN$6), 0, 1)+IF(OR($F279 &gt;= BO$6, $G279 &lt; BN$6), 0, 2)+1)</f>
        <v/>
      </c>
      <c r="BO279" s="68" t="str">
        <f ca="1">INDEX({"","_","-","="},IF(OR($D279 &gt;= BP$6, $E279 &lt; BO$6), 0, 1)+IF(OR($F279 &gt;= BP$6, $G279 &lt; BO$6), 0, 2)+1)</f>
        <v/>
      </c>
      <c r="BP279" s="68" t="str">
        <f ca="1">INDEX({"","_","-","="},IF(OR($D279 &gt;= BQ$6, $E279 &lt; BP$6), 0, 1)+IF(OR($F279 &gt;= BQ$6, $G279 &lt; BP$6), 0, 2)+1)</f>
        <v/>
      </c>
      <c r="BQ279" s="68" t="str">
        <f ca="1">INDEX({"","_","-","="},IF(OR($D279 &gt;= BR$6, $E279 &lt; BQ$6), 0, 1)+IF(OR($F279 &gt;= BR$6, $G279 &lt; BQ$6), 0, 2)+1)</f>
        <v/>
      </c>
      <c r="BR279" s="68" t="str">
        <f ca="1">INDEX({"","_","-","="},IF(OR($D279 &gt;= BS$6, $E279 &lt; BR$6), 0, 1)+IF(OR($F279 &gt;= BS$6, $G279 &lt; BR$6), 0, 2)+1)</f>
        <v/>
      </c>
      <c r="BS279" s="68" t="str">
        <f ca="1">INDEX({"","_","-","="},IF(OR($D279 &gt;= BT$6, $E279 &lt; BS$6), 0, 1)+IF(OR($F279 &gt;= BT$6, $G279 &lt; BS$6), 0, 2)+1)</f>
        <v/>
      </c>
      <c r="BT279" s="68" t="str">
        <f ca="1">INDEX({"","_","-","="},IF(OR($D279 &gt;= BU$6, $E279 &lt; BT$6), 0, 1)+IF(OR($F279 &gt;= BU$6, $G279 &lt; BT$6), 0, 2)+1)</f>
        <v/>
      </c>
      <c r="BU279" s="68" t="str">
        <f ca="1">INDEX({"","_","-","="},IF(OR($D279 &gt;= BV$6, $E279 &lt; BU$6), 0, 1)+IF(OR($F279 &gt;= BV$6, $G279 &lt; BU$6), 0, 2)+1)</f>
        <v/>
      </c>
      <c r="BV279" s="68" t="str">
        <f ca="1">INDEX({"","_","-","="},IF(OR($D279 &gt;= BW$6, $E279 &lt; BV$6), 0, 1)+IF(OR($F279 &gt;= BW$6, $G279 &lt; BV$6), 0, 2)+1)</f>
        <v/>
      </c>
      <c r="BW279" s="68" t="str">
        <f ca="1">INDEX({"","_","-","="},IF(OR($D279 &gt;= BX$6, $E279 &lt; BW$6), 0, 1)+IF(OR($F279 &gt;= BX$6, $G279 &lt; BW$6), 0, 2)+1)</f>
        <v/>
      </c>
      <c r="BX279" s="68" t="str">
        <f ca="1">INDEX({"","_","-","="},IF(OR($D279 &gt;= BY$6, $E279 &lt; BX$6), 0, 1)+IF(OR($F279 &gt;= BY$6, $G279 &lt; BX$6), 0, 2)+1)</f>
        <v/>
      </c>
      <c r="BY279" s="68" t="str">
        <f ca="1">INDEX({"","_","-","="},IF(OR($D279 &gt;= BZ$6, $E279 &lt; BY$6), 0, 1)+IF(OR($F279 &gt;= BZ$6, $G279 &lt; BY$6), 0, 2)+1)</f>
        <v/>
      </c>
      <c r="BZ279" s="68" t="str">
        <f ca="1">INDEX({"","_","-","="},IF(OR($D279 &gt;= CA$6, $E279 &lt; BZ$6), 0, 1)+IF(OR($F279 &gt;= CA$6, $G279 &lt; BZ$6), 0, 2)+1)</f>
        <v/>
      </c>
      <c r="CA279" s="68" t="str">
        <f ca="1">INDEX({"","_","-","="},IF(OR($D279 &gt;= CB$6, $E279 &lt; CA$6), 0, 1)+IF(OR($F279 &gt;= CB$6, $G279 &lt; CA$6), 0, 2)+1)</f>
        <v/>
      </c>
      <c r="CB279" s="68" t="str">
        <f ca="1">INDEX({"","_","-","="},IF(OR($D279 &gt;= CC$6, $E279 &lt; CB$6), 0, 1)+IF(OR($F279 &gt;= CC$6, $G279 &lt; CB$6), 0, 2)+1)</f>
        <v/>
      </c>
      <c r="CC279" s="68" t="str">
        <f ca="1">INDEX({"","_","-","="},IF(OR($D279 &gt;= CD$6, $E279 &lt; CC$6), 0, 1)+IF(OR($F279 &gt;= CD$6, $G279 &lt; CC$6), 0, 2)+1)</f>
        <v/>
      </c>
      <c r="CD279" s="68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IF('临-进度'!M275,'临-进度'!$A275,"")</f>
        <v/>
      </c>
      <c r="B280" s="8" t="str">
        <f ca="1">IF('临-进度'!M275,'临-进度'!$B275,"")</f>
        <v/>
      </c>
      <c r="C280" s="8" t="str">
        <f ca="1">IF('临-进度'!M275,'临-进度'!$E275,"")</f>
        <v/>
      </c>
      <c r="D280" s="40" t="str">
        <f ca="1">IF('临-进度'!$M275,'临-进度'!$I275,"")</f>
        <v/>
      </c>
      <c r="E280" s="40" t="str">
        <f ca="1">IF('临-进度'!$M275,'临-进度'!$AE275,"")</f>
        <v/>
      </c>
      <c r="F280" s="40" t="str">
        <f ca="1">IF('临-进度'!$M275,'临-进度'!$J275,"")</f>
        <v/>
      </c>
      <c r="G280" s="73" t="str">
        <f ca="1">IF('临-进度'!$M275,'临-进度'!$AF275,"")</f>
        <v/>
      </c>
      <c r="H280" s="68" t="str">
        <f ca="1">INDEX({"","_","-","="},IF(OR($D280 &gt;= I$6, $E280 &lt; H$6), 0, 1)+IF(OR($F280 &gt;= I$6, $G280 &lt; H$6), 0, 2)+1)</f>
        <v/>
      </c>
      <c r="I280" s="68" t="str">
        <f ca="1">INDEX({"","_","-","="},IF(OR($D280 &gt;= J$6, $E280 &lt; I$6), 0, 1)+IF(OR($F280 &gt;= J$6, $G280 &lt; I$6), 0, 2)+1)</f>
        <v/>
      </c>
      <c r="J280" s="68" t="str">
        <f ca="1">INDEX({"","_","-","="},IF(OR($D280 &gt;= K$6, $E280 &lt; J$6), 0, 1)+IF(OR($F280 &gt;= K$6, $G280 &lt; J$6), 0, 2)+1)</f>
        <v/>
      </c>
      <c r="K280" s="68" t="str">
        <f ca="1">INDEX({"","_","-","="},IF(OR($D280 &gt;= L$6, $E280 &lt; K$6), 0, 1)+IF(OR($F280 &gt;= L$6, $G280 &lt; K$6), 0, 2)+1)</f>
        <v/>
      </c>
      <c r="L280" s="68" t="str">
        <f ca="1">INDEX({"","_","-","="},IF(OR($D280 &gt;= M$6, $E280 &lt; L$6), 0, 1)+IF(OR($F280 &gt;= M$6, $G280 &lt; L$6), 0, 2)+1)</f>
        <v/>
      </c>
      <c r="M280" s="68" t="str">
        <f ca="1">INDEX({"","_","-","="},IF(OR($D280 &gt;= N$6, $E280 &lt; M$6), 0, 1)+IF(OR($F280 &gt;= N$6, $G280 &lt; M$6), 0, 2)+1)</f>
        <v/>
      </c>
      <c r="N280" s="68" t="str">
        <f ca="1">INDEX({"","_","-","="},IF(OR($D280 &gt;= O$6, $E280 &lt; N$6), 0, 1)+IF(OR($F280 &gt;= O$6, $G280 &lt; N$6), 0, 2)+1)</f>
        <v/>
      </c>
      <c r="O280" s="68" t="str">
        <f ca="1">INDEX({"","_","-","="},IF(OR($D280 &gt;= P$6, $E280 &lt; O$6), 0, 1)+IF(OR($F280 &gt;= P$6, $G280 &lt; O$6), 0, 2)+1)</f>
        <v/>
      </c>
      <c r="P280" s="68" t="str">
        <f ca="1">INDEX({"","_","-","="},IF(OR($D280 &gt;= Q$6, $E280 &lt; P$6), 0, 1)+IF(OR($F280 &gt;= Q$6, $G280 &lt; P$6), 0, 2)+1)</f>
        <v/>
      </c>
      <c r="Q280" s="68" t="str">
        <f ca="1">INDEX({"","_","-","="},IF(OR($D280 &gt;= R$6, $E280 &lt; Q$6), 0, 1)+IF(OR($F280 &gt;= R$6, $G280 &lt; Q$6), 0, 2)+1)</f>
        <v/>
      </c>
      <c r="R280" s="68" t="str">
        <f ca="1">INDEX({"","_","-","="},IF(OR($D280 &gt;= S$6, $E280 &lt; R$6), 0, 1)+IF(OR($F280 &gt;= S$6, $G280 &lt; R$6), 0, 2)+1)</f>
        <v/>
      </c>
      <c r="S280" s="68" t="str">
        <f ca="1">INDEX({"","_","-","="},IF(OR($D280 &gt;= T$6, $E280 &lt; S$6), 0, 1)+IF(OR($F280 &gt;= T$6, $G280 &lt; S$6), 0, 2)+1)</f>
        <v/>
      </c>
      <c r="T280" s="68" t="str">
        <f ca="1">INDEX({"","_","-","="},IF(OR($D280 &gt;= U$6, $E280 &lt; T$6), 0, 1)+IF(OR($F280 &gt;= U$6, $G280 &lt; T$6), 0, 2)+1)</f>
        <v/>
      </c>
      <c r="U280" s="68" t="str">
        <f ca="1">INDEX({"","_","-","="},IF(OR($D280 &gt;= V$6, $E280 &lt; U$6), 0, 1)+IF(OR($F280 &gt;= V$6, $G280 &lt; U$6), 0, 2)+1)</f>
        <v/>
      </c>
      <c r="V280" s="68" t="str">
        <f ca="1">INDEX({"","_","-","="},IF(OR($D280 &gt;= W$6, $E280 &lt; V$6), 0, 1)+IF(OR($F280 &gt;= W$6, $G280 &lt; V$6), 0, 2)+1)</f>
        <v/>
      </c>
      <c r="W280" s="68" t="str">
        <f ca="1">INDEX({"","_","-","="},IF(OR($D280 &gt;= X$6, $E280 &lt; W$6), 0, 1)+IF(OR($F280 &gt;= X$6, $G280 &lt; W$6), 0, 2)+1)</f>
        <v/>
      </c>
      <c r="X280" s="68" t="str">
        <f ca="1">INDEX({"","_","-","="},IF(OR($D280 &gt;= Y$6, $E280 &lt; X$6), 0, 1)+IF(OR($F280 &gt;= Y$6, $G280 &lt; X$6), 0, 2)+1)</f>
        <v/>
      </c>
      <c r="Y280" s="68" t="str">
        <f ca="1">INDEX({"","_","-","="},IF(OR($D280 &gt;= Z$6, $E280 &lt; Y$6), 0, 1)+IF(OR($F280 &gt;= Z$6, $G280 &lt; Y$6), 0, 2)+1)</f>
        <v/>
      </c>
      <c r="Z280" s="68" t="str">
        <f ca="1">INDEX({"","_","-","="},IF(OR($D280 &gt;= AA$6, $E280 &lt; Z$6), 0, 1)+IF(OR($F280 &gt;= AA$6, $G280 &lt; Z$6), 0, 2)+1)</f>
        <v/>
      </c>
      <c r="AA280" s="68" t="str">
        <f ca="1">INDEX({"","_","-","="},IF(OR($D280 &gt;= AB$6, $E280 &lt; AA$6), 0, 1)+IF(OR($F280 &gt;= AB$6, $G280 &lt; AA$6), 0, 2)+1)</f>
        <v/>
      </c>
      <c r="AB280" s="68" t="str">
        <f ca="1">INDEX({"","_","-","="},IF(OR($D280 &gt;= AC$6, $E280 &lt; AB$6), 0, 1)+IF(OR($F280 &gt;= AC$6, $G280 &lt; AB$6), 0, 2)+1)</f>
        <v/>
      </c>
      <c r="AC280" s="68" t="str">
        <f ca="1">INDEX({"","_","-","="},IF(OR($D280 &gt;= AD$6, $E280 &lt; AC$6), 0, 1)+IF(OR($F280 &gt;= AD$6, $G280 &lt; AC$6), 0, 2)+1)</f>
        <v/>
      </c>
      <c r="AD280" s="68" t="str">
        <f ca="1">INDEX({"","_","-","="},IF(OR($D280 &gt;= AE$6, $E280 &lt; AD$6), 0, 1)+IF(OR($F280 &gt;= AE$6, $G280 &lt; AD$6), 0, 2)+1)</f>
        <v/>
      </c>
      <c r="AE280" s="68" t="str">
        <f ca="1">INDEX({"","_","-","="},IF(OR($D280 &gt;= AF$6, $E280 &lt; AE$6), 0, 1)+IF(OR($F280 &gt;= AF$6, $G280 &lt; AE$6), 0, 2)+1)</f>
        <v/>
      </c>
      <c r="AF280" s="68" t="str">
        <f ca="1">INDEX({"","_","-","="},IF(OR($D280 &gt;= AG$6, $E280 &lt; AF$6), 0, 1)+IF(OR($F280 &gt;= AG$6, $G280 &lt; AF$6), 0, 2)+1)</f>
        <v/>
      </c>
      <c r="AG280" s="68" t="str">
        <f ca="1">INDEX({"","_","-","="},IF(OR($D280 &gt;= AH$6, $E280 &lt; AG$6), 0, 1)+IF(OR($F280 &gt;= AH$6, $G280 &lt; AG$6), 0, 2)+1)</f>
        <v/>
      </c>
      <c r="AH280" s="68" t="str">
        <f ca="1">INDEX({"","_","-","="},IF(OR($D280 &gt;= AI$6, $E280 &lt; AH$6), 0, 1)+IF(OR($F280 &gt;= AI$6, $G280 &lt; AH$6), 0, 2)+1)</f>
        <v/>
      </c>
      <c r="AI280" s="68" t="str">
        <f ca="1">INDEX({"","_","-","="},IF(OR($D280 &gt;= AJ$6, $E280 &lt; AI$6), 0, 1)+IF(OR($F280 &gt;= AJ$6, $G280 &lt; AI$6), 0, 2)+1)</f>
        <v/>
      </c>
      <c r="AJ280" s="68" t="str">
        <f ca="1">INDEX({"","_","-","="},IF(OR($D280 &gt;= AK$6, $E280 &lt; AJ$6), 0, 1)+IF(OR($F280 &gt;= AK$6, $G280 &lt; AJ$6), 0, 2)+1)</f>
        <v/>
      </c>
      <c r="AK280" s="68" t="str">
        <f ca="1">INDEX({"","_","-","="},IF(OR($D280 &gt;= AL$6, $E280 &lt; AK$6), 0, 1)+IF(OR($F280 &gt;= AL$6, $G280 &lt; AK$6), 0, 2)+1)</f>
        <v/>
      </c>
      <c r="AL280" s="68" t="str">
        <f ca="1">INDEX({"","_","-","="},IF(OR($D280 &gt;= AM$6, $E280 &lt; AL$6), 0, 1)+IF(OR($F280 &gt;= AM$6, $G280 &lt; AL$6), 0, 2)+1)</f>
        <v/>
      </c>
      <c r="AM280" s="68" t="str">
        <f ca="1">INDEX({"","_","-","="},IF(OR($D280 &gt;= AN$6, $E280 &lt; AM$6), 0, 1)+IF(OR($F280 &gt;= AN$6, $G280 &lt; AM$6), 0, 2)+1)</f>
        <v/>
      </c>
      <c r="AN280" s="68" t="str">
        <f ca="1">INDEX({"","_","-","="},IF(OR($D280 &gt;= AO$6, $E280 &lt; AN$6), 0, 1)+IF(OR($F280 &gt;= AO$6, $G280 &lt; AN$6), 0, 2)+1)</f>
        <v/>
      </c>
      <c r="AO280" s="68" t="str">
        <f ca="1">INDEX({"","_","-","="},IF(OR($D280 &gt;= AP$6, $E280 &lt; AO$6), 0, 1)+IF(OR($F280 &gt;= AP$6, $G280 &lt; AO$6), 0, 2)+1)</f>
        <v/>
      </c>
      <c r="AP280" s="68" t="str">
        <f ca="1">INDEX({"","_","-","="},IF(OR($D280 &gt;= AQ$6, $E280 &lt; AP$6), 0, 1)+IF(OR($F280 &gt;= AQ$6, $G280 &lt; AP$6), 0, 2)+1)</f>
        <v/>
      </c>
      <c r="AQ280" s="68" t="str">
        <f ca="1">INDEX({"","_","-","="},IF(OR($D280 &gt;= AR$6, $E280 &lt; AQ$6), 0, 1)+IF(OR($F280 &gt;= AR$6, $G280 &lt; AQ$6), 0, 2)+1)</f>
        <v/>
      </c>
      <c r="AR280" s="68" t="str">
        <f ca="1">INDEX({"","_","-","="},IF(OR($D280 &gt;= AS$6, $E280 &lt; AR$6), 0, 1)+IF(OR($F280 &gt;= AS$6, $G280 &lt; AR$6), 0, 2)+1)</f>
        <v/>
      </c>
      <c r="AS280" s="68" t="str">
        <f ca="1">INDEX({"","_","-","="},IF(OR($D280 &gt;= AT$6, $E280 &lt; AS$6), 0, 1)+IF(OR($F280 &gt;= AT$6, $G280 &lt; AS$6), 0, 2)+1)</f>
        <v/>
      </c>
      <c r="AT280" s="68" t="str">
        <f ca="1">INDEX({"","_","-","="},IF(OR($D280 &gt;= AU$6, $E280 &lt; AT$6), 0, 1)+IF(OR($F280 &gt;= AU$6, $G280 &lt; AT$6), 0, 2)+1)</f>
        <v/>
      </c>
      <c r="AU280" s="68" t="str">
        <f ca="1">INDEX({"","_","-","="},IF(OR($D280 &gt;= AV$6, $E280 &lt; AU$6), 0, 1)+IF(OR($F280 &gt;= AV$6, $G280 &lt; AU$6), 0, 2)+1)</f>
        <v/>
      </c>
      <c r="AV280" s="68" t="str">
        <f ca="1">INDEX({"","_","-","="},IF(OR($D280 &gt;= AW$6, $E280 &lt; AV$6), 0, 1)+IF(OR($F280 &gt;= AW$6, $G280 &lt; AV$6), 0, 2)+1)</f>
        <v/>
      </c>
      <c r="AW280" s="68" t="str">
        <f ca="1">INDEX({"","_","-","="},IF(OR($D280 &gt;= AX$6, $E280 &lt; AW$6), 0, 1)+IF(OR($F280 &gt;= AX$6, $G280 &lt; AW$6), 0, 2)+1)</f>
        <v/>
      </c>
      <c r="AX280" s="68" t="str">
        <f ca="1">INDEX({"","_","-","="},IF(OR($D280 &gt;= AY$6, $E280 &lt; AX$6), 0, 1)+IF(OR($F280 &gt;= AY$6, $G280 &lt; AX$6), 0, 2)+1)</f>
        <v/>
      </c>
      <c r="AY280" s="68" t="str">
        <f ca="1">INDEX({"","_","-","="},IF(OR($D280 &gt;= AZ$6, $E280 &lt; AY$6), 0, 1)+IF(OR($F280 &gt;= AZ$6, $G280 &lt; AY$6), 0, 2)+1)</f>
        <v/>
      </c>
      <c r="AZ280" s="68" t="str">
        <f ca="1">INDEX({"","_","-","="},IF(OR($D280 &gt;= BA$6, $E280 &lt; AZ$6), 0, 1)+IF(OR($F280 &gt;= BA$6, $G280 &lt; AZ$6), 0, 2)+1)</f>
        <v/>
      </c>
      <c r="BA280" s="68" t="str">
        <f ca="1">INDEX({"","_","-","="},IF(OR($D280 &gt;= BB$6, $E280 &lt; BA$6), 0, 1)+IF(OR($F280 &gt;= BB$6, $G280 &lt; BA$6), 0, 2)+1)</f>
        <v/>
      </c>
      <c r="BB280" s="68" t="str">
        <f ca="1">INDEX({"","_","-","="},IF(OR($D280 &gt;= BC$6, $E280 &lt; BB$6), 0, 1)+IF(OR($F280 &gt;= BC$6, $G280 &lt; BB$6), 0, 2)+1)</f>
        <v/>
      </c>
      <c r="BC280" s="68" t="str">
        <f ca="1">INDEX({"","_","-","="},IF(OR($D280 &gt;= BD$6, $E280 &lt; BC$6), 0, 1)+IF(OR($F280 &gt;= BD$6, $G280 &lt; BC$6), 0, 2)+1)</f>
        <v/>
      </c>
      <c r="BD280" s="68" t="str">
        <f ca="1">INDEX({"","_","-","="},IF(OR($D280 &gt;= BE$6, $E280 &lt; BD$6), 0, 1)+IF(OR($F280 &gt;= BE$6, $G280 &lt; BD$6), 0, 2)+1)</f>
        <v/>
      </c>
      <c r="BE280" s="68" t="str">
        <f ca="1">INDEX({"","_","-","="},IF(OR($D280 &gt;= BF$6, $E280 &lt; BE$6), 0, 1)+IF(OR($F280 &gt;= BF$6, $G280 &lt; BE$6), 0, 2)+1)</f>
        <v/>
      </c>
      <c r="BF280" s="68" t="str">
        <f ca="1">INDEX({"","_","-","="},IF(OR($D280 &gt;= BG$6, $E280 &lt; BF$6), 0, 1)+IF(OR($F280 &gt;= BG$6, $G280 &lt; BF$6), 0, 2)+1)</f>
        <v/>
      </c>
      <c r="BG280" s="68" t="str">
        <f ca="1">INDEX({"","_","-","="},IF(OR($D280 &gt;= BH$6, $E280 &lt; BG$6), 0, 1)+IF(OR($F280 &gt;= BH$6, $G280 &lt; BG$6), 0, 2)+1)</f>
        <v/>
      </c>
      <c r="BH280" s="68" t="str">
        <f ca="1">INDEX({"","_","-","="},IF(OR($D280 &gt;= BI$6, $E280 &lt; BH$6), 0, 1)+IF(OR($F280 &gt;= BI$6, $G280 &lt; BH$6), 0, 2)+1)</f>
        <v/>
      </c>
      <c r="BI280" s="68" t="str">
        <f ca="1">INDEX({"","_","-","="},IF(OR($D280 &gt;= BJ$6, $E280 &lt; BI$6), 0, 1)+IF(OR($F280 &gt;= BJ$6, $G280 &lt; BI$6), 0, 2)+1)</f>
        <v/>
      </c>
      <c r="BJ280" s="68" t="str">
        <f ca="1">INDEX({"","_","-","="},IF(OR($D280 &gt;= BK$6, $E280 &lt; BJ$6), 0, 1)+IF(OR($F280 &gt;= BK$6, $G280 &lt; BJ$6), 0, 2)+1)</f>
        <v/>
      </c>
      <c r="BK280" s="68" t="str">
        <f ca="1">INDEX({"","_","-","="},IF(OR($D280 &gt;= BL$6, $E280 &lt; BK$6), 0, 1)+IF(OR($F280 &gt;= BL$6, $G280 &lt; BK$6), 0, 2)+1)</f>
        <v/>
      </c>
      <c r="BL280" s="68" t="str">
        <f ca="1">INDEX({"","_","-","="},IF(OR($D280 &gt;= BM$6, $E280 &lt; BL$6), 0, 1)+IF(OR($F280 &gt;= BM$6, $G280 &lt; BL$6), 0, 2)+1)</f>
        <v/>
      </c>
      <c r="BM280" s="68" t="str">
        <f ca="1">INDEX({"","_","-","="},IF(OR($D280 &gt;= BN$6, $E280 &lt; BM$6), 0, 1)+IF(OR($F280 &gt;= BN$6, $G280 &lt; BM$6), 0, 2)+1)</f>
        <v/>
      </c>
      <c r="BN280" s="68" t="str">
        <f ca="1">INDEX({"","_","-","="},IF(OR($D280 &gt;= BO$6, $E280 &lt; BN$6), 0, 1)+IF(OR($F280 &gt;= BO$6, $G280 &lt; BN$6), 0, 2)+1)</f>
        <v/>
      </c>
      <c r="BO280" s="68" t="str">
        <f ca="1">INDEX({"","_","-","="},IF(OR($D280 &gt;= BP$6, $E280 &lt; BO$6), 0, 1)+IF(OR($F280 &gt;= BP$6, $G280 &lt; BO$6), 0, 2)+1)</f>
        <v/>
      </c>
      <c r="BP280" s="68" t="str">
        <f ca="1">INDEX({"","_","-","="},IF(OR($D280 &gt;= BQ$6, $E280 &lt; BP$6), 0, 1)+IF(OR($F280 &gt;= BQ$6, $G280 &lt; BP$6), 0, 2)+1)</f>
        <v/>
      </c>
      <c r="BQ280" s="68" t="str">
        <f ca="1">INDEX({"","_","-","="},IF(OR($D280 &gt;= BR$6, $E280 &lt; BQ$6), 0, 1)+IF(OR($F280 &gt;= BR$6, $G280 &lt; BQ$6), 0, 2)+1)</f>
        <v/>
      </c>
      <c r="BR280" s="68" t="str">
        <f ca="1">INDEX({"","_","-","="},IF(OR($D280 &gt;= BS$6, $E280 &lt; BR$6), 0, 1)+IF(OR($F280 &gt;= BS$6, $G280 &lt; BR$6), 0, 2)+1)</f>
        <v/>
      </c>
      <c r="BS280" s="68" t="str">
        <f ca="1">INDEX({"","_","-","="},IF(OR($D280 &gt;= BT$6, $E280 &lt; BS$6), 0, 1)+IF(OR($F280 &gt;= BT$6, $G280 &lt; BS$6), 0, 2)+1)</f>
        <v/>
      </c>
      <c r="BT280" s="68" t="str">
        <f ca="1">INDEX({"","_","-","="},IF(OR($D280 &gt;= BU$6, $E280 &lt; BT$6), 0, 1)+IF(OR($F280 &gt;= BU$6, $G280 &lt; BT$6), 0, 2)+1)</f>
        <v/>
      </c>
      <c r="BU280" s="68" t="str">
        <f ca="1">INDEX({"","_","-","="},IF(OR($D280 &gt;= BV$6, $E280 &lt; BU$6), 0, 1)+IF(OR($F280 &gt;= BV$6, $G280 &lt; BU$6), 0, 2)+1)</f>
        <v/>
      </c>
      <c r="BV280" s="68" t="str">
        <f ca="1">INDEX({"","_","-","="},IF(OR($D280 &gt;= BW$6, $E280 &lt; BV$6), 0, 1)+IF(OR($F280 &gt;= BW$6, $G280 &lt; BV$6), 0, 2)+1)</f>
        <v/>
      </c>
      <c r="BW280" s="68" t="str">
        <f ca="1">INDEX({"","_","-","="},IF(OR($D280 &gt;= BX$6, $E280 &lt; BW$6), 0, 1)+IF(OR($F280 &gt;= BX$6, $G280 &lt; BW$6), 0, 2)+1)</f>
        <v/>
      </c>
      <c r="BX280" s="68" t="str">
        <f ca="1">INDEX({"","_","-","="},IF(OR($D280 &gt;= BY$6, $E280 &lt; BX$6), 0, 1)+IF(OR($F280 &gt;= BY$6, $G280 &lt; BX$6), 0, 2)+1)</f>
        <v/>
      </c>
      <c r="BY280" s="68" t="str">
        <f ca="1">INDEX({"","_","-","="},IF(OR($D280 &gt;= BZ$6, $E280 &lt; BY$6), 0, 1)+IF(OR($F280 &gt;= BZ$6, $G280 &lt; BY$6), 0, 2)+1)</f>
        <v/>
      </c>
      <c r="BZ280" s="68" t="str">
        <f ca="1">INDEX({"","_","-","="},IF(OR($D280 &gt;= CA$6, $E280 &lt; BZ$6), 0, 1)+IF(OR($F280 &gt;= CA$6, $G280 &lt; BZ$6), 0, 2)+1)</f>
        <v/>
      </c>
      <c r="CA280" s="68" t="str">
        <f ca="1">INDEX({"","_","-","="},IF(OR($D280 &gt;= CB$6, $E280 &lt; CA$6), 0, 1)+IF(OR($F280 &gt;= CB$6, $G280 &lt; CA$6), 0, 2)+1)</f>
        <v/>
      </c>
      <c r="CB280" s="68" t="str">
        <f ca="1">INDEX({"","_","-","="},IF(OR($D280 &gt;= CC$6, $E280 &lt; CB$6), 0, 1)+IF(OR($F280 &gt;= CC$6, $G280 &lt; CB$6), 0, 2)+1)</f>
        <v/>
      </c>
      <c r="CC280" s="68" t="str">
        <f ca="1">INDEX({"","_","-","="},IF(OR($D280 &gt;= CD$6, $E280 &lt; CC$6), 0, 1)+IF(OR($F280 &gt;= CD$6, $G280 &lt; CC$6), 0, 2)+1)</f>
        <v/>
      </c>
      <c r="CD280" s="68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IF('临-进度'!M276,'临-进度'!$A276,"")</f>
        <v/>
      </c>
      <c r="B281" s="8" t="str">
        <f ca="1">IF('临-进度'!M276,'临-进度'!$B276,"")</f>
        <v/>
      </c>
      <c r="C281" s="8" t="str">
        <f ca="1">IF('临-进度'!M276,'临-进度'!$E276,"")</f>
        <v/>
      </c>
      <c r="D281" s="40" t="str">
        <f ca="1">IF('临-进度'!$M276,'临-进度'!$I276,"")</f>
        <v/>
      </c>
      <c r="E281" s="40" t="str">
        <f ca="1">IF('临-进度'!$M276,'临-进度'!$AE276,"")</f>
        <v/>
      </c>
      <c r="F281" s="40" t="str">
        <f ca="1">IF('临-进度'!$M276,'临-进度'!$J276,"")</f>
        <v/>
      </c>
      <c r="G281" s="73" t="str">
        <f ca="1">IF('临-进度'!$M276,'临-进度'!$AF276,"")</f>
        <v/>
      </c>
      <c r="H281" s="68" t="str">
        <f ca="1">INDEX({"","_","-","="},IF(OR($D281 &gt;= I$6, $E281 &lt; H$6), 0, 1)+IF(OR($F281 &gt;= I$6, $G281 &lt; H$6), 0, 2)+1)</f>
        <v/>
      </c>
      <c r="I281" s="68" t="str">
        <f ca="1">INDEX({"","_","-","="},IF(OR($D281 &gt;= J$6, $E281 &lt; I$6), 0, 1)+IF(OR($F281 &gt;= J$6, $G281 &lt; I$6), 0, 2)+1)</f>
        <v/>
      </c>
      <c r="J281" s="68" t="str">
        <f ca="1">INDEX({"","_","-","="},IF(OR($D281 &gt;= K$6, $E281 &lt; J$6), 0, 1)+IF(OR($F281 &gt;= K$6, $G281 &lt; J$6), 0, 2)+1)</f>
        <v/>
      </c>
      <c r="K281" s="68" t="str">
        <f ca="1">INDEX({"","_","-","="},IF(OR($D281 &gt;= L$6, $E281 &lt; K$6), 0, 1)+IF(OR($F281 &gt;= L$6, $G281 &lt; K$6), 0, 2)+1)</f>
        <v/>
      </c>
      <c r="L281" s="68" t="str">
        <f ca="1">INDEX({"","_","-","="},IF(OR($D281 &gt;= M$6, $E281 &lt; L$6), 0, 1)+IF(OR($F281 &gt;= M$6, $G281 &lt; L$6), 0, 2)+1)</f>
        <v/>
      </c>
      <c r="M281" s="68" t="str">
        <f ca="1">INDEX({"","_","-","="},IF(OR($D281 &gt;= N$6, $E281 &lt; M$6), 0, 1)+IF(OR($F281 &gt;= N$6, $G281 &lt; M$6), 0, 2)+1)</f>
        <v/>
      </c>
      <c r="N281" s="68" t="str">
        <f ca="1">INDEX({"","_","-","="},IF(OR($D281 &gt;= O$6, $E281 &lt; N$6), 0, 1)+IF(OR($F281 &gt;= O$6, $G281 &lt; N$6), 0, 2)+1)</f>
        <v/>
      </c>
      <c r="O281" s="68" t="str">
        <f ca="1">INDEX({"","_","-","="},IF(OR($D281 &gt;= P$6, $E281 &lt; O$6), 0, 1)+IF(OR($F281 &gt;= P$6, $G281 &lt; O$6), 0, 2)+1)</f>
        <v/>
      </c>
      <c r="P281" s="68" t="str">
        <f ca="1">INDEX({"","_","-","="},IF(OR($D281 &gt;= Q$6, $E281 &lt; P$6), 0, 1)+IF(OR($F281 &gt;= Q$6, $G281 &lt; P$6), 0, 2)+1)</f>
        <v/>
      </c>
      <c r="Q281" s="68" t="str">
        <f ca="1">INDEX({"","_","-","="},IF(OR($D281 &gt;= R$6, $E281 &lt; Q$6), 0, 1)+IF(OR($F281 &gt;= R$6, $G281 &lt; Q$6), 0, 2)+1)</f>
        <v/>
      </c>
      <c r="R281" s="68" t="str">
        <f ca="1">INDEX({"","_","-","="},IF(OR($D281 &gt;= S$6, $E281 &lt; R$6), 0, 1)+IF(OR($F281 &gt;= S$6, $G281 &lt; R$6), 0, 2)+1)</f>
        <v/>
      </c>
      <c r="S281" s="68" t="str">
        <f ca="1">INDEX({"","_","-","="},IF(OR($D281 &gt;= T$6, $E281 &lt; S$6), 0, 1)+IF(OR($F281 &gt;= T$6, $G281 &lt; S$6), 0, 2)+1)</f>
        <v/>
      </c>
      <c r="T281" s="68" t="str">
        <f ca="1">INDEX({"","_","-","="},IF(OR($D281 &gt;= U$6, $E281 &lt; T$6), 0, 1)+IF(OR($F281 &gt;= U$6, $G281 &lt; T$6), 0, 2)+1)</f>
        <v/>
      </c>
      <c r="U281" s="68" t="str">
        <f ca="1">INDEX({"","_","-","="},IF(OR($D281 &gt;= V$6, $E281 &lt; U$6), 0, 1)+IF(OR($F281 &gt;= V$6, $G281 &lt; U$6), 0, 2)+1)</f>
        <v/>
      </c>
      <c r="V281" s="68" t="str">
        <f ca="1">INDEX({"","_","-","="},IF(OR($D281 &gt;= W$6, $E281 &lt; V$6), 0, 1)+IF(OR($F281 &gt;= W$6, $G281 &lt; V$6), 0, 2)+1)</f>
        <v/>
      </c>
      <c r="W281" s="68" t="str">
        <f ca="1">INDEX({"","_","-","="},IF(OR($D281 &gt;= X$6, $E281 &lt; W$6), 0, 1)+IF(OR($F281 &gt;= X$6, $G281 &lt; W$6), 0, 2)+1)</f>
        <v/>
      </c>
      <c r="X281" s="68" t="str">
        <f ca="1">INDEX({"","_","-","="},IF(OR($D281 &gt;= Y$6, $E281 &lt; X$6), 0, 1)+IF(OR($F281 &gt;= Y$6, $G281 &lt; X$6), 0, 2)+1)</f>
        <v/>
      </c>
      <c r="Y281" s="68" t="str">
        <f ca="1">INDEX({"","_","-","="},IF(OR($D281 &gt;= Z$6, $E281 &lt; Y$6), 0, 1)+IF(OR($F281 &gt;= Z$6, $G281 &lt; Y$6), 0, 2)+1)</f>
        <v/>
      </c>
      <c r="Z281" s="68" t="str">
        <f ca="1">INDEX({"","_","-","="},IF(OR($D281 &gt;= AA$6, $E281 &lt; Z$6), 0, 1)+IF(OR($F281 &gt;= AA$6, $G281 &lt; Z$6), 0, 2)+1)</f>
        <v/>
      </c>
      <c r="AA281" s="68" t="str">
        <f ca="1">INDEX({"","_","-","="},IF(OR($D281 &gt;= AB$6, $E281 &lt; AA$6), 0, 1)+IF(OR($F281 &gt;= AB$6, $G281 &lt; AA$6), 0, 2)+1)</f>
        <v/>
      </c>
      <c r="AB281" s="68" t="str">
        <f ca="1">INDEX({"","_","-","="},IF(OR($D281 &gt;= AC$6, $E281 &lt; AB$6), 0, 1)+IF(OR($F281 &gt;= AC$6, $G281 &lt; AB$6), 0, 2)+1)</f>
        <v/>
      </c>
      <c r="AC281" s="68" t="str">
        <f ca="1">INDEX({"","_","-","="},IF(OR($D281 &gt;= AD$6, $E281 &lt; AC$6), 0, 1)+IF(OR($F281 &gt;= AD$6, $G281 &lt; AC$6), 0, 2)+1)</f>
        <v/>
      </c>
      <c r="AD281" s="68" t="str">
        <f ca="1">INDEX({"","_","-","="},IF(OR($D281 &gt;= AE$6, $E281 &lt; AD$6), 0, 1)+IF(OR($F281 &gt;= AE$6, $G281 &lt; AD$6), 0, 2)+1)</f>
        <v/>
      </c>
      <c r="AE281" s="68" t="str">
        <f ca="1">INDEX({"","_","-","="},IF(OR($D281 &gt;= AF$6, $E281 &lt; AE$6), 0, 1)+IF(OR($F281 &gt;= AF$6, $G281 &lt; AE$6), 0, 2)+1)</f>
        <v/>
      </c>
      <c r="AF281" s="68" t="str">
        <f ca="1">INDEX({"","_","-","="},IF(OR($D281 &gt;= AG$6, $E281 &lt; AF$6), 0, 1)+IF(OR($F281 &gt;= AG$6, $G281 &lt; AF$6), 0, 2)+1)</f>
        <v/>
      </c>
      <c r="AG281" s="68" t="str">
        <f ca="1">INDEX({"","_","-","="},IF(OR($D281 &gt;= AH$6, $E281 &lt; AG$6), 0, 1)+IF(OR($F281 &gt;= AH$6, $G281 &lt; AG$6), 0, 2)+1)</f>
        <v/>
      </c>
      <c r="AH281" s="68" t="str">
        <f ca="1">INDEX({"","_","-","="},IF(OR($D281 &gt;= AI$6, $E281 &lt; AH$6), 0, 1)+IF(OR($F281 &gt;= AI$6, $G281 &lt; AH$6), 0, 2)+1)</f>
        <v/>
      </c>
      <c r="AI281" s="68" t="str">
        <f ca="1">INDEX({"","_","-","="},IF(OR($D281 &gt;= AJ$6, $E281 &lt; AI$6), 0, 1)+IF(OR($F281 &gt;= AJ$6, $G281 &lt; AI$6), 0, 2)+1)</f>
        <v/>
      </c>
      <c r="AJ281" s="68" t="str">
        <f ca="1">INDEX({"","_","-","="},IF(OR($D281 &gt;= AK$6, $E281 &lt; AJ$6), 0, 1)+IF(OR($F281 &gt;= AK$6, $G281 &lt; AJ$6), 0, 2)+1)</f>
        <v/>
      </c>
      <c r="AK281" s="68" t="str">
        <f ca="1">INDEX({"","_","-","="},IF(OR($D281 &gt;= AL$6, $E281 &lt; AK$6), 0, 1)+IF(OR($F281 &gt;= AL$6, $G281 &lt; AK$6), 0, 2)+1)</f>
        <v/>
      </c>
      <c r="AL281" s="68" t="str">
        <f ca="1">INDEX({"","_","-","="},IF(OR($D281 &gt;= AM$6, $E281 &lt; AL$6), 0, 1)+IF(OR($F281 &gt;= AM$6, $G281 &lt; AL$6), 0, 2)+1)</f>
        <v/>
      </c>
      <c r="AM281" s="68" t="str">
        <f ca="1">INDEX({"","_","-","="},IF(OR($D281 &gt;= AN$6, $E281 &lt; AM$6), 0, 1)+IF(OR($F281 &gt;= AN$6, $G281 &lt; AM$6), 0, 2)+1)</f>
        <v/>
      </c>
      <c r="AN281" s="68" t="str">
        <f ca="1">INDEX({"","_","-","="},IF(OR($D281 &gt;= AO$6, $E281 &lt; AN$6), 0, 1)+IF(OR($F281 &gt;= AO$6, $G281 &lt; AN$6), 0, 2)+1)</f>
        <v/>
      </c>
      <c r="AO281" s="68" t="str">
        <f ca="1">INDEX({"","_","-","="},IF(OR($D281 &gt;= AP$6, $E281 &lt; AO$6), 0, 1)+IF(OR($F281 &gt;= AP$6, $G281 &lt; AO$6), 0, 2)+1)</f>
        <v/>
      </c>
      <c r="AP281" s="68" t="str">
        <f ca="1">INDEX({"","_","-","="},IF(OR($D281 &gt;= AQ$6, $E281 &lt; AP$6), 0, 1)+IF(OR($F281 &gt;= AQ$6, $G281 &lt; AP$6), 0, 2)+1)</f>
        <v/>
      </c>
      <c r="AQ281" s="68" t="str">
        <f ca="1">INDEX({"","_","-","="},IF(OR($D281 &gt;= AR$6, $E281 &lt; AQ$6), 0, 1)+IF(OR($F281 &gt;= AR$6, $G281 &lt; AQ$6), 0, 2)+1)</f>
        <v/>
      </c>
      <c r="AR281" s="68" t="str">
        <f ca="1">INDEX({"","_","-","="},IF(OR($D281 &gt;= AS$6, $E281 &lt; AR$6), 0, 1)+IF(OR($F281 &gt;= AS$6, $G281 &lt; AR$6), 0, 2)+1)</f>
        <v/>
      </c>
      <c r="AS281" s="68" t="str">
        <f ca="1">INDEX({"","_","-","="},IF(OR($D281 &gt;= AT$6, $E281 &lt; AS$6), 0, 1)+IF(OR($F281 &gt;= AT$6, $G281 &lt; AS$6), 0, 2)+1)</f>
        <v/>
      </c>
      <c r="AT281" s="68" t="str">
        <f ca="1">INDEX({"","_","-","="},IF(OR($D281 &gt;= AU$6, $E281 &lt; AT$6), 0, 1)+IF(OR($F281 &gt;= AU$6, $G281 &lt; AT$6), 0, 2)+1)</f>
        <v/>
      </c>
      <c r="AU281" s="68" t="str">
        <f ca="1">INDEX({"","_","-","="},IF(OR($D281 &gt;= AV$6, $E281 &lt; AU$6), 0, 1)+IF(OR($F281 &gt;= AV$6, $G281 &lt; AU$6), 0, 2)+1)</f>
        <v/>
      </c>
      <c r="AV281" s="68" t="str">
        <f ca="1">INDEX({"","_","-","="},IF(OR($D281 &gt;= AW$6, $E281 &lt; AV$6), 0, 1)+IF(OR($F281 &gt;= AW$6, $G281 &lt; AV$6), 0, 2)+1)</f>
        <v/>
      </c>
      <c r="AW281" s="68" t="str">
        <f ca="1">INDEX({"","_","-","="},IF(OR($D281 &gt;= AX$6, $E281 &lt; AW$6), 0, 1)+IF(OR($F281 &gt;= AX$6, $G281 &lt; AW$6), 0, 2)+1)</f>
        <v/>
      </c>
      <c r="AX281" s="68" t="str">
        <f ca="1">INDEX({"","_","-","="},IF(OR($D281 &gt;= AY$6, $E281 &lt; AX$6), 0, 1)+IF(OR($F281 &gt;= AY$6, $G281 &lt; AX$6), 0, 2)+1)</f>
        <v/>
      </c>
      <c r="AY281" s="68" t="str">
        <f ca="1">INDEX({"","_","-","="},IF(OR($D281 &gt;= AZ$6, $E281 &lt; AY$6), 0, 1)+IF(OR($F281 &gt;= AZ$6, $G281 &lt; AY$6), 0, 2)+1)</f>
        <v/>
      </c>
      <c r="AZ281" s="68" t="str">
        <f ca="1">INDEX({"","_","-","="},IF(OR($D281 &gt;= BA$6, $E281 &lt; AZ$6), 0, 1)+IF(OR($F281 &gt;= BA$6, $G281 &lt; AZ$6), 0, 2)+1)</f>
        <v/>
      </c>
      <c r="BA281" s="68" t="str">
        <f ca="1">INDEX({"","_","-","="},IF(OR($D281 &gt;= BB$6, $E281 &lt; BA$6), 0, 1)+IF(OR($F281 &gt;= BB$6, $G281 &lt; BA$6), 0, 2)+1)</f>
        <v/>
      </c>
      <c r="BB281" s="68" t="str">
        <f ca="1">INDEX({"","_","-","="},IF(OR($D281 &gt;= BC$6, $E281 &lt; BB$6), 0, 1)+IF(OR($F281 &gt;= BC$6, $G281 &lt; BB$6), 0, 2)+1)</f>
        <v/>
      </c>
      <c r="BC281" s="68" t="str">
        <f ca="1">INDEX({"","_","-","="},IF(OR($D281 &gt;= BD$6, $E281 &lt; BC$6), 0, 1)+IF(OR($F281 &gt;= BD$6, $G281 &lt; BC$6), 0, 2)+1)</f>
        <v/>
      </c>
      <c r="BD281" s="68" t="str">
        <f ca="1">INDEX({"","_","-","="},IF(OR($D281 &gt;= BE$6, $E281 &lt; BD$6), 0, 1)+IF(OR($F281 &gt;= BE$6, $G281 &lt; BD$6), 0, 2)+1)</f>
        <v/>
      </c>
      <c r="BE281" s="68" t="str">
        <f ca="1">INDEX({"","_","-","="},IF(OR($D281 &gt;= BF$6, $E281 &lt; BE$6), 0, 1)+IF(OR($F281 &gt;= BF$6, $G281 &lt; BE$6), 0, 2)+1)</f>
        <v/>
      </c>
      <c r="BF281" s="68" t="str">
        <f ca="1">INDEX({"","_","-","="},IF(OR($D281 &gt;= BG$6, $E281 &lt; BF$6), 0, 1)+IF(OR($F281 &gt;= BG$6, $G281 &lt; BF$6), 0, 2)+1)</f>
        <v/>
      </c>
      <c r="BG281" s="68" t="str">
        <f ca="1">INDEX({"","_","-","="},IF(OR($D281 &gt;= BH$6, $E281 &lt; BG$6), 0, 1)+IF(OR($F281 &gt;= BH$6, $G281 &lt; BG$6), 0, 2)+1)</f>
        <v/>
      </c>
      <c r="BH281" s="68" t="str">
        <f ca="1">INDEX({"","_","-","="},IF(OR($D281 &gt;= BI$6, $E281 &lt; BH$6), 0, 1)+IF(OR($F281 &gt;= BI$6, $G281 &lt; BH$6), 0, 2)+1)</f>
        <v/>
      </c>
      <c r="BI281" s="68" t="str">
        <f ca="1">INDEX({"","_","-","="},IF(OR($D281 &gt;= BJ$6, $E281 &lt; BI$6), 0, 1)+IF(OR($F281 &gt;= BJ$6, $G281 &lt; BI$6), 0, 2)+1)</f>
        <v/>
      </c>
      <c r="BJ281" s="68" t="str">
        <f ca="1">INDEX({"","_","-","="},IF(OR($D281 &gt;= BK$6, $E281 &lt; BJ$6), 0, 1)+IF(OR($F281 &gt;= BK$6, $G281 &lt; BJ$6), 0, 2)+1)</f>
        <v/>
      </c>
      <c r="BK281" s="68" t="str">
        <f ca="1">INDEX({"","_","-","="},IF(OR($D281 &gt;= BL$6, $E281 &lt; BK$6), 0, 1)+IF(OR($F281 &gt;= BL$6, $G281 &lt; BK$6), 0, 2)+1)</f>
        <v/>
      </c>
      <c r="BL281" s="68" t="str">
        <f ca="1">INDEX({"","_","-","="},IF(OR($D281 &gt;= BM$6, $E281 &lt; BL$6), 0, 1)+IF(OR($F281 &gt;= BM$6, $G281 &lt; BL$6), 0, 2)+1)</f>
        <v/>
      </c>
      <c r="BM281" s="68" t="str">
        <f ca="1">INDEX({"","_","-","="},IF(OR($D281 &gt;= BN$6, $E281 &lt; BM$6), 0, 1)+IF(OR($F281 &gt;= BN$6, $G281 &lt; BM$6), 0, 2)+1)</f>
        <v/>
      </c>
      <c r="BN281" s="68" t="str">
        <f ca="1">INDEX({"","_","-","="},IF(OR($D281 &gt;= BO$6, $E281 &lt; BN$6), 0, 1)+IF(OR($F281 &gt;= BO$6, $G281 &lt; BN$6), 0, 2)+1)</f>
        <v/>
      </c>
      <c r="BO281" s="68" t="str">
        <f ca="1">INDEX({"","_","-","="},IF(OR($D281 &gt;= BP$6, $E281 &lt; BO$6), 0, 1)+IF(OR($F281 &gt;= BP$6, $G281 &lt; BO$6), 0, 2)+1)</f>
        <v/>
      </c>
      <c r="BP281" s="68" t="str">
        <f ca="1">INDEX({"","_","-","="},IF(OR($D281 &gt;= BQ$6, $E281 &lt; BP$6), 0, 1)+IF(OR($F281 &gt;= BQ$6, $G281 &lt; BP$6), 0, 2)+1)</f>
        <v/>
      </c>
      <c r="BQ281" s="68" t="str">
        <f ca="1">INDEX({"","_","-","="},IF(OR($D281 &gt;= BR$6, $E281 &lt; BQ$6), 0, 1)+IF(OR($F281 &gt;= BR$6, $G281 &lt; BQ$6), 0, 2)+1)</f>
        <v/>
      </c>
      <c r="BR281" s="68" t="str">
        <f ca="1">INDEX({"","_","-","="},IF(OR($D281 &gt;= BS$6, $E281 &lt; BR$6), 0, 1)+IF(OR($F281 &gt;= BS$6, $G281 &lt; BR$6), 0, 2)+1)</f>
        <v/>
      </c>
      <c r="BS281" s="68" t="str">
        <f ca="1">INDEX({"","_","-","="},IF(OR($D281 &gt;= BT$6, $E281 &lt; BS$6), 0, 1)+IF(OR($F281 &gt;= BT$6, $G281 &lt; BS$6), 0, 2)+1)</f>
        <v/>
      </c>
      <c r="BT281" s="68" t="str">
        <f ca="1">INDEX({"","_","-","="},IF(OR($D281 &gt;= BU$6, $E281 &lt; BT$6), 0, 1)+IF(OR($F281 &gt;= BU$6, $G281 &lt; BT$6), 0, 2)+1)</f>
        <v/>
      </c>
      <c r="BU281" s="68" t="str">
        <f ca="1">INDEX({"","_","-","="},IF(OR($D281 &gt;= BV$6, $E281 &lt; BU$6), 0, 1)+IF(OR($F281 &gt;= BV$6, $G281 &lt; BU$6), 0, 2)+1)</f>
        <v/>
      </c>
      <c r="BV281" s="68" t="str">
        <f ca="1">INDEX({"","_","-","="},IF(OR($D281 &gt;= BW$6, $E281 &lt; BV$6), 0, 1)+IF(OR($F281 &gt;= BW$6, $G281 &lt; BV$6), 0, 2)+1)</f>
        <v/>
      </c>
      <c r="BW281" s="68" t="str">
        <f ca="1">INDEX({"","_","-","="},IF(OR($D281 &gt;= BX$6, $E281 &lt; BW$6), 0, 1)+IF(OR($F281 &gt;= BX$6, $G281 &lt; BW$6), 0, 2)+1)</f>
        <v/>
      </c>
      <c r="BX281" s="68" t="str">
        <f ca="1">INDEX({"","_","-","="},IF(OR($D281 &gt;= BY$6, $E281 &lt; BX$6), 0, 1)+IF(OR($F281 &gt;= BY$6, $G281 &lt; BX$6), 0, 2)+1)</f>
        <v/>
      </c>
      <c r="BY281" s="68" t="str">
        <f ca="1">INDEX({"","_","-","="},IF(OR($D281 &gt;= BZ$6, $E281 &lt; BY$6), 0, 1)+IF(OR($F281 &gt;= BZ$6, $G281 &lt; BY$6), 0, 2)+1)</f>
        <v/>
      </c>
      <c r="BZ281" s="68" t="str">
        <f ca="1">INDEX({"","_","-","="},IF(OR($D281 &gt;= CA$6, $E281 &lt; BZ$6), 0, 1)+IF(OR($F281 &gt;= CA$6, $G281 &lt; BZ$6), 0, 2)+1)</f>
        <v/>
      </c>
      <c r="CA281" s="68" t="str">
        <f ca="1">INDEX({"","_","-","="},IF(OR($D281 &gt;= CB$6, $E281 &lt; CA$6), 0, 1)+IF(OR($F281 &gt;= CB$6, $G281 &lt; CA$6), 0, 2)+1)</f>
        <v/>
      </c>
      <c r="CB281" s="68" t="str">
        <f ca="1">INDEX({"","_","-","="},IF(OR($D281 &gt;= CC$6, $E281 &lt; CB$6), 0, 1)+IF(OR($F281 &gt;= CC$6, $G281 &lt; CB$6), 0, 2)+1)</f>
        <v/>
      </c>
      <c r="CC281" s="68" t="str">
        <f ca="1">INDEX({"","_","-","="},IF(OR($D281 &gt;= CD$6, $E281 &lt; CC$6), 0, 1)+IF(OR($F281 &gt;= CD$6, $G281 &lt; CC$6), 0, 2)+1)</f>
        <v/>
      </c>
      <c r="CD281" s="68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IF('临-进度'!M277,'临-进度'!$A277,"")</f>
        <v/>
      </c>
      <c r="B282" s="8" t="str">
        <f ca="1">IF('临-进度'!M277,'临-进度'!$B277,"")</f>
        <v/>
      </c>
      <c r="C282" s="8" t="str">
        <f ca="1">IF('临-进度'!M277,'临-进度'!$E277,"")</f>
        <v/>
      </c>
      <c r="D282" s="40" t="str">
        <f ca="1">IF('临-进度'!$M277,'临-进度'!$I277,"")</f>
        <v/>
      </c>
      <c r="E282" s="40" t="str">
        <f ca="1">IF('临-进度'!$M277,'临-进度'!$AE277,"")</f>
        <v/>
      </c>
      <c r="F282" s="40" t="str">
        <f ca="1">IF('临-进度'!$M277,'临-进度'!$J277,"")</f>
        <v/>
      </c>
      <c r="G282" s="73" t="str">
        <f ca="1">IF('临-进度'!$M277,'临-进度'!$AF277,"")</f>
        <v/>
      </c>
      <c r="H282" s="68" t="str">
        <f ca="1">INDEX({"","_","-","="},IF(OR($D282 &gt;= I$6, $E282 &lt; H$6), 0, 1)+IF(OR($F282 &gt;= I$6, $G282 &lt; H$6), 0, 2)+1)</f>
        <v/>
      </c>
      <c r="I282" s="68" t="str">
        <f ca="1">INDEX({"","_","-","="},IF(OR($D282 &gt;= J$6, $E282 &lt; I$6), 0, 1)+IF(OR($F282 &gt;= J$6, $G282 &lt; I$6), 0, 2)+1)</f>
        <v/>
      </c>
      <c r="J282" s="68" t="str">
        <f ca="1">INDEX({"","_","-","="},IF(OR($D282 &gt;= K$6, $E282 &lt; J$6), 0, 1)+IF(OR($F282 &gt;= K$6, $G282 &lt; J$6), 0, 2)+1)</f>
        <v/>
      </c>
      <c r="K282" s="68" t="str">
        <f ca="1">INDEX({"","_","-","="},IF(OR($D282 &gt;= L$6, $E282 &lt; K$6), 0, 1)+IF(OR($F282 &gt;= L$6, $G282 &lt; K$6), 0, 2)+1)</f>
        <v/>
      </c>
      <c r="L282" s="68" t="str">
        <f ca="1">INDEX({"","_","-","="},IF(OR($D282 &gt;= M$6, $E282 &lt; L$6), 0, 1)+IF(OR($F282 &gt;= M$6, $G282 &lt; L$6), 0, 2)+1)</f>
        <v/>
      </c>
      <c r="M282" s="68" t="str">
        <f ca="1">INDEX({"","_","-","="},IF(OR($D282 &gt;= N$6, $E282 &lt; M$6), 0, 1)+IF(OR($F282 &gt;= N$6, $G282 &lt; M$6), 0, 2)+1)</f>
        <v/>
      </c>
      <c r="N282" s="68" t="str">
        <f ca="1">INDEX({"","_","-","="},IF(OR($D282 &gt;= O$6, $E282 &lt; N$6), 0, 1)+IF(OR($F282 &gt;= O$6, $G282 &lt; N$6), 0, 2)+1)</f>
        <v/>
      </c>
      <c r="O282" s="68" t="str">
        <f ca="1">INDEX({"","_","-","="},IF(OR($D282 &gt;= P$6, $E282 &lt; O$6), 0, 1)+IF(OR($F282 &gt;= P$6, $G282 &lt; O$6), 0, 2)+1)</f>
        <v/>
      </c>
      <c r="P282" s="68" t="str">
        <f ca="1">INDEX({"","_","-","="},IF(OR($D282 &gt;= Q$6, $E282 &lt; P$6), 0, 1)+IF(OR($F282 &gt;= Q$6, $G282 &lt; P$6), 0, 2)+1)</f>
        <v/>
      </c>
      <c r="Q282" s="68" t="str">
        <f ca="1">INDEX({"","_","-","="},IF(OR($D282 &gt;= R$6, $E282 &lt; Q$6), 0, 1)+IF(OR($F282 &gt;= R$6, $G282 &lt; Q$6), 0, 2)+1)</f>
        <v/>
      </c>
      <c r="R282" s="68" t="str">
        <f ca="1">INDEX({"","_","-","="},IF(OR($D282 &gt;= S$6, $E282 &lt; R$6), 0, 1)+IF(OR($F282 &gt;= S$6, $G282 &lt; R$6), 0, 2)+1)</f>
        <v/>
      </c>
      <c r="S282" s="68" t="str">
        <f ca="1">INDEX({"","_","-","="},IF(OR($D282 &gt;= T$6, $E282 &lt; S$6), 0, 1)+IF(OR($F282 &gt;= T$6, $G282 &lt; S$6), 0, 2)+1)</f>
        <v/>
      </c>
      <c r="T282" s="68" t="str">
        <f ca="1">INDEX({"","_","-","="},IF(OR($D282 &gt;= U$6, $E282 &lt; T$6), 0, 1)+IF(OR($F282 &gt;= U$6, $G282 &lt; T$6), 0, 2)+1)</f>
        <v/>
      </c>
      <c r="U282" s="68" t="str">
        <f ca="1">INDEX({"","_","-","="},IF(OR($D282 &gt;= V$6, $E282 &lt; U$6), 0, 1)+IF(OR($F282 &gt;= V$6, $G282 &lt; U$6), 0, 2)+1)</f>
        <v/>
      </c>
      <c r="V282" s="68" t="str">
        <f ca="1">INDEX({"","_","-","="},IF(OR($D282 &gt;= W$6, $E282 &lt; V$6), 0, 1)+IF(OR($F282 &gt;= W$6, $G282 &lt; V$6), 0, 2)+1)</f>
        <v/>
      </c>
      <c r="W282" s="68" t="str">
        <f ca="1">INDEX({"","_","-","="},IF(OR($D282 &gt;= X$6, $E282 &lt; W$6), 0, 1)+IF(OR($F282 &gt;= X$6, $G282 &lt; W$6), 0, 2)+1)</f>
        <v/>
      </c>
      <c r="X282" s="68" t="str">
        <f ca="1">INDEX({"","_","-","="},IF(OR($D282 &gt;= Y$6, $E282 &lt; X$6), 0, 1)+IF(OR($F282 &gt;= Y$6, $G282 &lt; X$6), 0, 2)+1)</f>
        <v/>
      </c>
      <c r="Y282" s="68" t="str">
        <f ca="1">INDEX({"","_","-","="},IF(OR($D282 &gt;= Z$6, $E282 &lt; Y$6), 0, 1)+IF(OR($F282 &gt;= Z$6, $G282 &lt; Y$6), 0, 2)+1)</f>
        <v/>
      </c>
      <c r="Z282" s="68" t="str">
        <f ca="1">INDEX({"","_","-","="},IF(OR($D282 &gt;= AA$6, $E282 &lt; Z$6), 0, 1)+IF(OR($F282 &gt;= AA$6, $G282 &lt; Z$6), 0, 2)+1)</f>
        <v/>
      </c>
      <c r="AA282" s="68" t="str">
        <f ca="1">INDEX({"","_","-","="},IF(OR($D282 &gt;= AB$6, $E282 &lt; AA$6), 0, 1)+IF(OR($F282 &gt;= AB$6, $G282 &lt; AA$6), 0, 2)+1)</f>
        <v/>
      </c>
      <c r="AB282" s="68" t="str">
        <f ca="1">INDEX({"","_","-","="},IF(OR($D282 &gt;= AC$6, $E282 &lt; AB$6), 0, 1)+IF(OR($F282 &gt;= AC$6, $G282 &lt; AB$6), 0, 2)+1)</f>
        <v/>
      </c>
      <c r="AC282" s="68" t="str">
        <f ca="1">INDEX({"","_","-","="},IF(OR($D282 &gt;= AD$6, $E282 &lt; AC$6), 0, 1)+IF(OR($F282 &gt;= AD$6, $G282 &lt; AC$6), 0, 2)+1)</f>
        <v/>
      </c>
      <c r="AD282" s="68" t="str">
        <f ca="1">INDEX({"","_","-","="},IF(OR($D282 &gt;= AE$6, $E282 &lt; AD$6), 0, 1)+IF(OR($F282 &gt;= AE$6, $G282 &lt; AD$6), 0, 2)+1)</f>
        <v/>
      </c>
      <c r="AE282" s="68" t="str">
        <f ca="1">INDEX({"","_","-","="},IF(OR($D282 &gt;= AF$6, $E282 &lt; AE$6), 0, 1)+IF(OR($F282 &gt;= AF$6, $G282 &lt; AE$6), 0, 2)+1)</f>
        <v/>
      </c>
      <c r="AF282" s="68" t="str">
        <f ca="1">INDEX({"","_","-","="},IF(OR($D282 &gt;= AG$6, $E282 &lt; AF$6), 0, 1)+IF(OR($F282 &gt;= AG$6, $G282 &lt; AF$6), 0, 2)+1)</f>
        <v/>
      </c>
      <c r="AG282" s="68" t="str">
        <f ca="1">INDEX({"","_","-","="},IF(OR($D282 &gt;= AH$6, $E282 &lt; AG$6), 0, 1)+IF(OR($F282 &gt;= AH$6, $G282 &lt; AG$6), 0, 2)+1)</f>
        <v/>
      </c>
      <c r="AH282" s="68" t="str">
        <f ca="1">INDEX({"","_","-","="},IF(OR($D282 &gt;= AI$6, $E282 &lt; AH$6), 0, 1)+IF(OR($F282 &gt;= AI$6, $G282 &lt; AH$6), 0, 2)+1)</f>
        <v/>
      </c>
      <c r="AI282" s="68" t="str">
        <f ca="1">INDEX({"","_","-","="},IF(OR($D282 &gt;= AJ$6, $E282 &lt; AI$6), 0, 1)+IF(OR($F282 &gt;= AJ$6, $G282 &lt; AI$6), 0, 2)+1)</f>
        <v/>
      </c>
      <c r="AJ282" s="68" t="str">
        <f ca="1">INDEX({"","_","-","="},IF(OR($D282 &gt;= AK$6, $E282 &lt; AJ$6), 0, 1)+IF(OR($F282 &gt;= AK$6, $G282 &lt; AJ$6), 0, 2)+1)</f>
        <v/>
      </c>
      <c r="AK282" s="68" t="str">
        <f ca="1">INDEX({"","_","-","="},IF(OR($D282 &gt;= AL$6, $E282 &lt; AK$6), 0, 1)+IF(OR($F282 &gt;= AL$6, $G282 &lt; AK$6), 0, 2)+1)</f>
        <v/>
      </c>
      <c r="AL282" s="68" t="str">
        <f ca="1">INDEX({"","_","-","="},IF(OR($D282 &gt;= AM$6, $E282 &lt; AL$6), 0, 1)+IF(OR($F282 &gt;= AM$6, $G282 &lt; AL$6), 0, 2)+1)</f>
        <v/>
      </c>
      <c r="AM282" s="68" t="str">
        <f ca="1">INDEX({"","_","-","="},IF(OR($D282 &gt;= AN$6, $E282 &lt; AM$6), 0, 1)+IF(OR($F282 &gt;= AN$6, $G282 &lt; AM$6), 0, 2)+1)</f>
        <v/>
      </c>
      <c r="AN282" s="68" t="str">
        <f ca="1">INDEX({"","_","-","="},IF(OR($D282 &gt;= AO$6, $E282 &lt; AN$6), 0, 1)+IF(OR($F282 &gt;= AO$6, $G282 &lt; AN$6), 0, 2)+1)</f>
        <v/>
      </c>
      <c r="AO282" s="68" t="str">
        <f ca="1">INDEX({"","_","-","="},IF(OR($D282 &gt;= AP$6, $E282 &lt; AO$6), 0, 1)+IF(OR($F282 &gt;= AP$6, $G282 &lt; AO$6), 0, 2)+1)</f>
        <v/>
      </c>
      <c r="AP282" s="68" t="str">
        <f ca="1">INDEX({"","_","-","="},IF(OR($D282 &gt;= AQ$6, $E282 &lt; AP$6), 0, 1)+IF(OR($F282 &gt;= AQ$6, $G282 &lt; AP$6), 0, 2)+1)</f>
        <v/>
      </c>
      <c r="AQ282" s="68" t="str">
        <f ca="1">INDEX({"","_","-","="},IF(OR($D282 &gt;= AR$6, $E282 &lt; AQ$6), 0, 1)+IF(OR($F282 &gt;= AR$6, $G282 &lt; AQ$6), 0, 2)+1)</f>
        <v/>
      </c>
      <c r="AR282" s="68" t="str">
        <f ca="1">INDEX({"","_","-","="},IF(OR($D282 &gt;= AS$6, $E282 &lt; AR$6), 0, 1)+IF(OR($F282 &gt;= AS$6, $G282 &lt; AR$6), 0, 2)+1)</f>
        <v/>
      </c>
      <c r="AS282" s="68" t="str">
        <f ca="1">INDEX({"","_","-","="},IF(OR($D282 &gt;= AT$6, $E282 &lt; AS$6), 0, 1)+IF(OR($F282 &gt;= AT$6, $G282 &lt; AS$6), 0, 2)+1)</f>
        <v/>
      </c>
      <c r="AT282" s="68" t="str">
        <f ca="1">INDEX({"","_","-","="},IF(OR($D282 &gt;= AU$6, $E282 &lt; AT$6), 0, 1)+IF(OR($F282 &gt;= AU$6, $G282 &lt; AT$6), 0, 2)+1)</f>
        <v/>
      </c>
      <c r="AU282" s="68" t="str">
        <f ca="1">INDEX({"","_","-","="},IF(OR($D282 &gt;= AV$6, $E282 &lt; AU$6), 0, 1)+IF(OR($F282 &gt;= AV$6, $G282 &lt; AU$6), 0, 2)+1)</f>
        <v/>
      </c>
      <c r="AV282" s="68" t="str">
        <f ca="1">INDEX({"","_","-","="},IF(OR($D282 &gt;= AW$6, $E282 &lt; AV$6), 0, 1)+IF(OR($F282 &gt;= AW$6, $G282 &lt; AV$6), 0, 2)+1)</f>
        <v/>
      </c>
      <c r="AW282" s="68" t="str">
        <f ca="1">INDEX({"","_","-","="},IF(OR($D282 &gt;= AX$6, $E282 &lt; AW$6), 0, 1)+IF(OR($F282 &gt;= AX$6, $G282 &lt; AW$6), 0, 2)+1)</f>
        <v/>
      </c>
      <c r="AX282" s="68" t="str">
        <f ca="1">INDEX({"","_","-","="},IF(OR($D282 &gt;= AY$6, $E282 &lt; AX$6), 0, 1)+IF(OR($F282 &gt;= AY$6, $G282 &lt; AX$6), 0, 2)+1)</f>
        <v/>
      </c>
      <c r="AY282" s="68" t="str">
        <f ca="1">INDEX({"","_","-","="},IF(OR($D282 &gt;= AZ$6, $E282 &lt; AY$6), 0, 1)+IF(OR($F282 &gt;= AZ$6, $G282 &lt; AY$6), 0, 2)+1)</f>
        <v/>
      </c>
      <c r="AZ282" s="68" t="str">
        <f ca="1">INDEX({"","_","-","="},IF(OR($D282 &gt;= BA$6, $E282 &lt; AZ$6), 0, 1)+IF(OR($F282 &gt;= BA$6, $G282 &lt; AZ$6), 0, 2)+1)</f>
        <v/>
      </c>
      <c r="BA282" s="68" t="str">
        <f ca="1">INDEX({"","_","-","="},IF(OR($D282 &gt;= BB$6, $E282 &lt; BA$6), 0, 1)+IF(OR($F282 &gt;= BB$6, $G282 &lt; BA$6), 0, 2)+1)</f>
        <v/>
      </c>
      <c r="BB282" s="68" t="str">
        <f ca="1">INDEX({"","_","-","="},IF(OR($D282 &gt;= BC$6, $E282 &lt; BB$6), 0, 1)+IF(OR($F282 &gt;= BC$6, $G282 &lt; BB$6), 0, 2)+1)</f>
        <v/>
      </c>
      <c r="BC282" s="68" t="str">
        <f ca="1">INDEX({"","_","-","="},IF(OR($D282 &gt;= BD$6, $E282 &lt; BC$6), 0, 1)+IF(OR($F282 &gt;= BD$6, $G282 &lt; BC$6), 0, 2)+1)</f>
        <v/>
      </c>
      <c r="BD282" s="68" t="str">
        <f ca="1">INDEX({"","_","-","="},IF(OR($D282 &gt;= BE$6, $E282 &lt; BD$6), 0, 1)+IF(OR($F282 &gt;= BE$6, $G282 &lt; BD$6), 0, 2)+1)</f>
        <v/>
      </c>
      <c r="BE282" s="68" t="str">
        <f ca="1">INDEX({"","_","-","="},IF(OR($D282 &gt;= BF$6, $E282 &lt; BE$6), 0, 1)+IF(OR($F282 &gt;= BF$6, $G282 &lt; BE$6), 0, 2)+1)</f>
        <v/>
      </c>
      <c r="BF282" s="68" t="str">
        <f ca="1">INDEX({"","_","-","="},IF(OR($D282 &gt;= BG$6, $E282 &lt; BF$6), 0, 1)+IF(OR($F282 &gt;= BG$6, $G282 &lt; BF$6), 0, 2)+1)</f>
        <v/>
      </c>
      <c r="BG282" s="68" t="str">
        <f ca="1">INDEX({"","_","-","="},IF(OR($D282 &gt;= BH$6, $E282 &lt; BG$6), 0, 1)+IF(OR($F282 &gt;= BH$6, $G282 &lt; BG$6), 0, 2)+1)</f>
        <v/>
      </c>
      <c r="BH282" s="68" t="str">
        <f ca="1">INDEX({"","_","-","="},IF(OR($D282 &gt;= BI$6, $E282 &lt; BH$6), 0, 1)+IF(OR($F282 &gt;= BI$6, $G282 &lt; BH$6), 0, 2)+1)</f>
        <v/>
      </c>
      <c r="BI282" s="68" t="str">
        <f ca="1">INDEX({"","_","-","="},IF(OR($D282 &gt;= BJ$6, $E282 &lt; BI$6), 0, 1)+IF(OR($F282 &gt;= BJ$6, $G282 &lt; BI$6), 0, 2)+1)</f>
        <v/>
      </c>
      <c r="BJ282" s="68" t="str">
        <f ca="1">INDEX({"","_","-","="},IF(OR($D282 &gt;= BK$6, $E282 &lt; BJ$6), 0, 1)+IF(OR($F282 &gt;= BK$6, $G282 &lt; BJ$6), 0, 2)+1)</f>
        <v/>
      </c>
      <c r="BK282" s="68" t="str">
        <f ca="1">INDEX({"","_","-","="},IF(OR($D282 &gt;= BL$6, $E282 &lt; BK$6), 0, 1)+IF(OR($F282 &gt;= BL$6, $G282 &lt; BK$6), 0, 2)+1)</f>
        <v/>
      </c>
      <c r="BL282" s="68" t="str">
        <f ca="1">INDEX({"","_","-","="},IF(OR($D282 &gt;= BM$6, $E282 &lt; BL$6), 0, 1)+IF(OR($F282 &gt;= BM$6, $G282 &lt; BL$6), 0, 2)+1)</f>
        <v/>
      </c>
      <c r="BM282" s="68" t="str">
        <f ca="1">INDEX({"","_","-","="},IF(OR($D282 &gt;= BN$6, $E282 &lt; BM$6), 0, 1)+IF(OR($F282 &gt;= BN$6, $G282 &lt; BM$6), 0, 2)+1)</f>
        <v/>
      </c>
      <c r="BN282" s="68" t="str">
        <f ca="1">INDEX({"","_","-","="},IF(OR($D282 &gt;= BO$6, $E282 &lt; BN$6), 0, 1)+IF(OR($F282 &gt;= BO$6, $G282 &lt; BN$6), 0, 2)+1)</f>
        <v/>
      </c>
      <c r="BO282" s="68" t="str">
        <f ca="1">INDEX({"","_","-","="},IF(OR($D282 &gt;= BP$6, $E282 &lt; BO$6), 0, 1)+IF(OR($F282 &gt;= BP$6, $G282 &lt; BO$6), 0, 2)+1)</f>
        <v/>
      </c>
      <c r="BP282" s="68" t="str">
        <f ca="1">INDEX({"","_","-","="},IF(OR($D282 &gt;= BQ$6, $E282 &lt; BP$6), 0, 1)+IF(OR($F282 &gt;= BQ$6, $G282 &lt; BP$6), 0, 2)+1)</f>
        <v/>
      </c>
      <c r="BQ282" s="68" t="str">
        <f ca="1">INDEX({"","_","-","="},IF(OR($D282 &gt;= BR$6, $E282 &lt; BQ$6), 0, 1)+IF(OR($F282 &gt;= BR$6, $G282 &lt; BQ$6), 0, 2)+1)</f>
        <v/>
      </c>
      <c r="BR282" s="68" t="str">
        <f ca="1">INDEX({"","_","-","="},IF(OR($D282 &gt;= BS$6, $E282 &lt; BR$6), 0, 1)+IF(OR($F282 &gt;= BS$6, $G282 &lt; BR$6), 0, 2)+1)</f>
        <v/>
      </c>
      <c r="BS282" s="68" t="str">
        <f ca="1">INDEX({"","_","-","="},IF(OR($D282 &gt;= BT$6, $E282 &lt; BS$6), 0, 1)+IF(OR($F282 &gt;= BT$6, $G282 &lt; BS$6), 0, 2)+1)</f>
        <v/>
      </c>
      <c r="BT282" s="68" t="str">
        <f ca="1">INDEX({"","_","-","="},IF(OR($D282 &gt;= BU$6, $E282 &lt; BT$6), 0, 1)+IF(OR($F282 &gt;= BU$6, $G282 &lt; BT$6), 0, 2)+1)</f>
        <v/>
      </c>
      <c r="BU282" s="68" t="str">
        <f ca="1">INDEX({"","_","-","="},IF(OR($D282 &gt;= BV$6, $E282 &lt; BU$6), 0, 1)+IF(OR($F282 &gt;= BV$6, $G282 &lt; BU$6), 0, 2)+1)</f>
        <v/>
      </c>
      <c r="BV282" s="68" t="str">
        <f ca="1">INDEX({"","_","-","="},IF(OR($D282 &gt;= BW$6, $E282 &lt; BV$6), 0, 1)+IF(OR($F282 &gt;= BW$6, $G282 &lt; BV$6), 0, 2)+1)</f>
        <v/>
      </c>
      <c r="BW282" s="68" t="str">
        <f ca="1">INDEX({"","_","-","="},IF(OR($D282 &gt;= BX$6, $E282 &lt; BW$6), 0, 1)+IF(OR($F282 &gt;= BX$6, $G282 &lt; BW$6), 0, 2)+1)</f>
        <v/>
      </c>
      <c r="BX282" s="68" t="str">
        <f ca="1">INDEX({"","_","-","="},IF(OR($D282 &gt;= BY$6, $E282 &lt; BX$6), 0, 1)+IF(OR($F282 &gt;= BY$6, $G282 &lt; BX$6), 0, 2)+1)</f>
        <v/>
      </c>
      <c r="BY282" s="68" t="str">
        <f ca="1">INDEX({"","_","-","="},IF(OR($D282 &gt;= BZ$6, $E282 &lt; BY$6), 0, 1)+IF(OR($F282 &gt;= BZ$6, $G282 &lt; BY$6), 0, 2)+1)</f>
        <v/>
      </c>
      <c r="BZ282" s="68" t="str">
        <f ca="1">INDEX({"","_","-","="},IF(OR($D282 &gt;= CA$6, $E282 &lt; BZ$6), 0, 1)+IF(OR($F282 &gt;= CA$6, $G282 &lt; BZ$6), 0, 2)+1)</f>
        <v/>
      </c>
      <c r="CA282" s="68" t="str">
        <f ca="1">INDEX({"","_","-","="},IF(OR($D282 &gt;= CB$6, $E282 &lt; CA$6), 0, 1)+IF(OR($F282 &gt;= CB$6, $G282 &lt; CA$6), 0, 2)+1)</f>
        <v/>
      </c>
      <c r="CB282" s="68" t="str">
        <f ca="1">INDEX({"","_","-","="},IF(OR($D282 &gt;= CC$6, $E282 &lt; CB$6), 0, 1)+IF(OR($F282 &gt;= CC$6, $G282 &lt; CB$6), 0, 2)+1)</f>
        <v/>
      </c>
      <c r="CC282" s="68" t="str">
        <f ca="1">INDEX({"","_","-","="},IF(OR($D282 &gt;= CD$6, $E282 &lt; CC$6), 0, 1)+IF(OR($F282 &gt;= CD$6, $G282 &lt; CC$6), 0, 2)+1)</f>
        <v/>
      </c>
      <c r="CD282" s="68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IF('临-进度'!M278,'临-进度'!$A278,"")</f>
        <v/>
      </c>
      <c r="B283" s="8" t="str">
        <f ca="1">IF('临-进度'!M278,'临-进度'!$B278,"")</f>
        <v/>
      </c>
      <c r="C283" s="8" t="str">
        <f ca="1">IF('临-进度'!M278,'临-进度'!$E278,"")</f>
        <v/>
      </c>
      <c r="D283" s="40" t="str">
        <f ca="1">IF('临-进度'!$M278,'临-进度'!$I278,"")</f>
        <v/>
      </c>
      <c r="E283" s="40" t="str">
        <f ca="1">IF('临-进度'!$M278,'临-进度'!$AE278,"")</f>
        <v/>
      </c>
      <c r="F283" s="40" t="str">
        <f ca="1">IF('临-进度'!$M278,'临-进度'!$J278,"")</f>
        <v/>
      </c>
      <c r="G283" s="73" t="str">
        <f ca="1">IF('临-进度'!$M278,'临-进度'!$AF278,"")</f>
        <v/>
      </c>
      <c r="H283" s="68" t="str">
        <f ca="1">INDEX({"","_","-","="},IF(OR($D283 &gt;= I$6, $E283 &lt; H$6), 0, 1)+IF(OR($F283 &gt;= I$6, $G283 &lt; H$6), 0, 2)+1)</f>
        <v/>
      </c>
      <c r="I283" s="68" t="str">
        <f ca="1">INDEX({"","_","-","="},IF(OR($D283 &gt;= J$6, $E283 &lt; I$6), 0, 1)+IF(OR($F283 &gt;= J$6, $G283 &lt; I$6), 0, 2)+1)</f>
        <v/>
      </c>
      <c r="J283" s="68" t="str">
        <f ca="1">INDEX({"","_","-","="},IF(OR($D283 &gt;= K$6, $E283 &lt; J$6), 0, 1)+IF(OR($F283 &gt;= K$6, $G283 &lt; J$6), 0, 2)+1)</f>
        <v/>
      </c>
      <c r="K283" s="68" t="str">
        <f ca="1">INDEX({"","_","-","="},IF(OR($D283 &gt;= L$6, $E283 &lt; K$6), 0, 1)+IF(OR($F283 &gt;= L$6, $G283 &lt; K$6), 0, 2)+1)</f>
        <v/>
      </c>
      <c r="L283" s="68" t="str">
        <f ca="1">INDEX({"","_","-","="},IF(OR($D283 &gt;= M$6, $E283 &lt; L$6), 0, 1)+IF(OR($F283 &gt;= M$6, $G283 &lt; L$6), 0, 2)+1)</f>
        <v/>
      </c>
      <c r="M283" s="68" t="str">
        <f ca="1">INDEX({"","_","-","="},IF(OR($D283 &gt;= N$6, $E283 &lt; M$6), 0, 1)+IF(OR($F283 &gt;= N$6, $G283 &lt; M$6), 0, 2)+1)</f>
        <v/>
      </c>
      <c r="N283" s="68" t="str">
        <f ca="1">INDEX({"","_","-","="},IF(OR($D283 &gt;= O$6, $E283 &lt; N$6), 0, 1)+IF(OR($F283 &gt;= O$6, $G283 &lt; N$6), 0, 2)+1)</f>
        <v/>
      </c>
      <c r="O283" s="68" t="str">
        <f ca="1">INDEX({"","_","-","="},IF(OR($D283 &gt;= P$6, $E283 &lt; O$6), 0, 1)+IF(OR($F283 &gt;= P$6, $G283 &lt; O$6), 0, 2)+1)</f>
        <v/>
      </c>
      <c r="P283" s="68" t="str">
        <f ca="1">INDEX({"","_","-","="},IF(OR($D283 &gt;= Q$6, $E283 &lt; P$6), 0, 1)+IF(OR($F283 &gt;= Q$6, $G283 &lt; P$6), 0, 2)+1)</f>
        <v/>
      </c>
      <c r="Q283" s="68" t="str">
        <f ca="1">INDEX({"","_","-","="},IF(OR($D283 &gt;= R$6, $E283 &lt; Q$6), 0, 1)+IF(OR($F283 &gt;= R$6, $G283 &lt; Q$6), 0, 2)+1)</f>
        <v/>
      </c>
      <c r="R283" s="68" t="str">
        <f ca="1">INDEX({"","_","-","="},IF(OR($D283 &gt;= S$6, $E283 &lt; R$6), 0, 1)+IF(OR($F283 &gt;= S$6, $G283 &lt; R$6), 0, 2)+1)</f>
        <v/>
      </c>
      <c r="S283" s="68" t="str">
        <f ca="1">INDEX({"","_","-","="},IF(OR($D283 &gt;= T$6, $E283 &lt; S$6), 0, 1)+IF(OR($F283 &gt;= T$6, $G283 &lt; S$6), 0, 2)+1)</f>
        <v/>
      </c>
      <c r="T283" s="68" t="str">
        <f ca="1">INDEX({"","_","-","="},IF(OR($D283 &gt;= U$6, $E283 &lt; T$6), 0, 1)+IF(OR($F283 &gt;= U$6, $G283 &lt; T$6), 0, 2)+1)</f>
        <v/>
      </c>
      <c r="U283" s="68" t="str">
        <f ca="1">INDEX({"","_","-","="},IF(OR($D283 &gt;= V$6, $E283 &lt; U$6), 0, 1)+IF(OR($F283 &gt;= V$6, $G283 &lt; U$6), 0, 2)+1)</f>
        <v/>
      </c>
      <c r="V283" s="68" t="str">
        <f ca="1">INDEX({"","_","-","="},IF(OR($D283 &gt;= W$6, $E283 &lt; V$6), 0, 1)+IF(OR($F283 &gt;= W$6, $G283 &lt; V$6), 0, 2)+1)</f>
        <v/>
      </c>
      <c r="W283" s="68" t="str">
        <f ca="1">INDEX({"","_","-","="},IF(OR($D283 &gt;= X$6, $E283 &lt; W$6), 0, 1)+IF(OR($F283 &gt;= X$6, $G283 &lt; W$6), 0, 2)+1)</f>
        <v/>
      </c>
      <c r="X283" s="68" t="str">
        <f ca="1">INDEX({"","_","-","="},IF(OR($D283 &gt;= Y$6, $E283 &lt; X$6), 0, 1)+IF(OR($F283 &gt;= Y$6, $G283 &lt; X$6), 0, 2)+1)</f>
        <v/>
      </c>
      <c r="Y283" s="68" t="str">
        <f ca="1">INDEX({"","_","-","="},IF(OR($D283 &gt;= Z$6, $E283 &lt; Y$6), 0, 1)+IF(OR($F283 &gt;= Z$6, $G283 &lt; Y$6), 0, 2)+1)</f>
        <v/>
      </c>
      <c r="Z283" s="68" t="str">
        <f ca="1">INDEX({"","_","-","="},IF(OR($D283 &gt;= AA$6, $E283 &lt; Z$6), 0, 1)+IF(OR($F283 &gt;= AA$6, $G283 &lt; Z$6), 0, 2)+1)</f>
        <v/>
      </c>
      <c r="AA283" s="68" t="str">
        <f ca="1">INDEX({"","_","-","="},IF(OR($D283 &gt;= AB$6, $E283 &lt; AA$6), 0, 1)+IF(OR($F283 &gt;= AB$6, $G283 &lt; AA$6), 0, 2)+1)</f>
        <v/>
      </c>
      <c r="AB283" s="68" t="str">
        <f ca="1">INDEX({"","_","-","="},IF(OR($D283 &gt;= AC$6, $E283 &lt; AB$6), 0, 1)+IF(OR($F283 &gt;= AC$6, $G283 &lt; AB$6), 0, 2)+1)</f>
        <v/>
      </c>
      <c r="AC283" s="68" t="str">
        <f ca="1">INDEX({"","_","-","="},IF(OR($D283 &gt;= AD$6, $E283 &lt; AC$6), 0, 1)+IF(OR($F283 &gt;= AD$6, $G283 &lt; AC$6), 0, 2)+1)</f>
        <v/>
      </c>
      <c r="AD283" s="68" t="str">
        <f ca="1">INDEX({"","_","-","="},IF(OR($D283 &gt;= AE$6, $E283 &lt; AD$6), 0, 1)+IF(OR($F283 &gt;= AE$6, $G283 &lt; AD$6), 0, 2)+1)</f>
        <v/>
      </c>
      <c r="AE283" s="68" t="str">
        <f ca="1">INDEX({"","_","-","="},IF(OR($D283 &gt;= AF$6, $E283 &lt; AE$6), 0, 1)+IF(OR($F283 &gt;= AF$6, $G283 &lt; AE$6), 0, 2)+1)</f>
        <v/>
      </c>
      <c r="AF283" s="68" t="str">
        <f ca="1">INDEX({"","_","-","="},IF(OR($D283 &gt;= AG$6, $E283 &lt; AF$6), 0, 1)+IF(OR($F283 &gt;= AG$6, $G283 &lt; AF$6), 0, 2)+1)</f>
        <v/>
      </c>
      <c r="AG283" s="68" t="str">
        <f ca="1">INDEX({"","_","-","="},IF(OR($D283 &gt;= AH$6, $E283 &lt; AG$6), 0, 1)+IF(OR($F283 &gt;= AH$6, $G283 &lt; AG$6), 0, 2)+1)</f>
        <v/>
      </c>
      <c r="AH283" s="68" t="str">
        <f ca="1">INDEX({"","_","-","="},IF(OR($D283 &gt;= AI$6, $E283 &lt; AH$6), 0, 1)+IF(OR($F283 &gt;= AI$6, $G283 &lt; AH$6), 0, 2)+1)</f>
        <v/>
      </c>
      <c r="AI283" s="68" t="str">
        <f ca="1">INDEX({"","_","-","="},IF(OR($D283 &gt;= AJ$6, $E283 &lt; AI$6), 0, 1)+IF(OR($F283 &gt;= AJ$6, $G283 &lt; AI$6), 0, 2)+1)</f>
        <v/>
      </c>
      <c r="AJ283" s="68" t="str">
        <f ca="1">INDEX({"","_","-","="},IF(OR($D283 &gt;= AK$6, $E283 &lt; AJ$6), 0, 1)+IF(OR($F283 &gt;= AK$6, $G283 &lt; AJ$6), 0, 2)+1)</f>
        <v/>
      </c>
      <c r="AK283" s="68" t="str">
        <f ca="1">INDEX({"","_","-","="},IF(OR($D283 &gt;= AL$6, $E283 &lt; AK$6), 0, 1)+IF(OR($F283 &gt;= AL$6, $G283 &lt; AK$6), 0, 2)+1)</f>
        <v/>
      </c>
      <c r="AL283" s="68" t="str">
        <f ca="1">INDEX({"","_","-","="},IF(OR($D283 &gt;= AM$6, $E283 &lt; AL$6), 0, 1)+IF(OR($F283 &gt;= AM$6, $G283 &lt; AL$6), 0, 2)+1)</f>
        <v/>
      </c>
      <c r="AM283" s="68" t="str">
        <f ca="1">INDEX({"","_","-","="},IF(OR($D283 &gt;= AN$6, $E283 &lt; AM$6), 0, 1)+IF(OR($F283 &gt;= AN$6, $G283 &lt; AM$6), 0, 2)+1)</f>
        <v/>
      </c>
      <c r="AN283" s="68" t="str">
        <f ca="1">INDEX({"","_","-","="},IF(OR($D283 &gt;= AO$6, $E283 &lt; AN$6), 0, 1)+IF(OR($F283 &gt;= AO$6, $G283 &lt; AN$6), 0, 2)+1)</f>
        <v/>
      </c>
      <c r="AO283" s="68" t="str">
        <f ca="1">INDEX({"","_","-","="},IF(OR($D283 &gt;= AP$6, $E283 &lt; AO$6), 0, 1)+IF(OR($F283 &gt;= AP$6, $G283 &lt; AO$6), 0, 2)+1)</f>
        <v/>
      </c>
      <c r="AP283" s="68" t="str">
        <f ca="1">INDEX({"","_","-","="},IF(OR($D283 &gt;= AQ$6, $E283 &lt; AP$6), 0, 1)+IF(OR($F283 &gt;= AQ$6, $G283 &lt; AP$6), 0, 2)+1)</f>
        <v/>
      </c>
      <c r="AQ283" s="68" t="str">
        <f ca="1">INDEX({"","_","-","="},IF(OR($D283 &gt;= AR$6, $E283 &lt; AQ$6), 0, 1)+IF(OR($F283 &gt;= AR$6, $G283 &lt; AQ$6), 0, 2)+1)</f>
        <v/>
      </c>
      <c r="AR283" s="68" t="str">
        <f ca="1">INDEX({"","_","-","="},IF(OR($D283 &gt;= AS$6, $E283 &lt; AR$6), 0, 1)+IF(OR($F283 &gt;= AS$6, $G283 &lt; AR$6), 0, 2)+1)</f>
        <v/>
      </c>
      <c r="AS283" s="68" t="str">
        <f ca="1">INDEX({"","_","-","="},IF(OR($D283 &gt;= AT$6, $E283 &lt; AS$6), 0, 1)+IF(OR($F283 &gt;= AT$6, $G283 &lt; AS$6), 0, 2)+1)</f>
        <v/>
      </c>
      <c r="AT283" s="68" t="str">
        <f ca="1">INDEX({"","_","-","="},IF(OR($D283 &gt;= AU$6, $E283 &lt; AT$6), 0, 1)+IF(OR($F283 &gt;= AU$6, $G283 &lt; AT$6), 0, 2)+1)</f>
        <v/>
      </c>
      <c r="AU283" s="68" t="str">
        <f ca="1">INDEX({"","_","-","="},IF(OR($D283 &gt;= AV$6, $E283 &lt; AU$6), 0, 1)+IF(OR($F283 &gt;= AV$6, $G283 &lt; AU$6), 0, 2)+1)</f>
        <v/>
      </c>
      <c r="AV283" s="68" t="str">
        <f ca="1">INDEX({"","_","-","="},IF(OR($D283 &gt;= AW$6, $E283 &lt; AV$6), 0, 1)+IF(OR($F283 &gt;= AW$6, $G283 &lt; AV$6), 0, 2)+1)</f>
        <v/>
      </c>
      <c r="AW283" s="68" t="str">
        <f ca="1">INDEX({"","_","-","="},IF(OR($D283 &gt;= AX$6, $E283 &lt; AW$6), 0, 1)+IF(OR($F283 &gt;= AX$6, $G283 &lt; AW$6), 0, 2)+1)</f>
        <v/>
      </c>
      <c r="AX283" s="68" t="str">
        <f ca="1">INDEX({"","_","-","="},IF(OR($D283 &gt;= AY$6, $E283 &lt; AX$6), 0, 1)+IF(OR($F283 &gt;= AY$6, $G283 &lt; AX$6), 0, 2)+1)</f>
        <v/>
      </c>
      <c r="AY283" s="68" t="str">
        <f ca="1">INDEX({"","_","-","="},IF(OR($D283 &gt;= AZ$6, $E283 &lt; AY$6), 0, 1)+IF(OR($F283 &gt;= AZ$6, $G283 &lt; AY$6), 0, 2)+1)</f>
        <v/>
      </c>
      <c r="AZ283" s="68" t="str">
        <f ca="1">INDEX({"","_","-","="},IF(OR($D283 &gt;= BA$6, $E283 &lt; AZ$6), 0, 1)+IF(OR($F283 &gt;= BA$6, $G283 &lt; AZ$6), 0, 2)+1)</f>
        <v/>
      </c>
      <c r="BA283" s="68" t="str">
        <f ca="1">INDEX({"","_","-","="},IF(OR($D283 &gt;= BB$6, $E283 &lt; BA$6), 0, 1)+IF(OR($F283 &gt;= BB$6, $G283 &lt; BA$6), 0, 2)+1)</f>
        <v/>
      </c>
      <c r="BB283" s="68" t="str">
        <f ca="1">INDEX({"","_","-","="},IF(OR($D283 &gt;= BC$6, $E283 &lt; BB$6), 0, 1)+IF(OR($F283 &gt;= BC$6, $G283 &lt; BB$6), 0, 2)+1)</f>
        <v/>
      </c>
      <c r="BC283" s="68" t="str">
        <f ca="1">INDEX({"","_","-","="},IF(OR($D283 &gt;= BD$6, $E283 &lt; BC$6), 0, 1)+IF(OR($F283 &gt;= BD$6, $G283 &lt; BC$6), 0, 2)+1)</f>
        <v/>
      </c>
      <c r="BD283" s="68" t="str">
        <f ca="1">INDEX({"","_","-","="},IF(OR($D283 &gt;= BE$6, $E283 &lt; BD$6), 0, 1)+IF(OR($F283 &gt;= BE$6, $G283 &lt; BD$6), 0, 2)+1)</f>
        <v/>
      </c>
      <c r="BE283" s="68" t="str">
        <f ca="1">INDEX({"","_","-","="},IF(OR($D283 &gt;= BF$6, $E283 &lt; BE$6), 0, 1)+IF(OR($F283 &gt;= BF$6, $G283 &lt; BE$6), 0, 2)+1)</f>
        <v/>
      </c>
      <c r="BF283" s="68" t="str">
        <f ca="1">INDEX({"","_","-","="},IF(OR($D283 &gt;= BG$6, $E283 &lt; BF$6), 0, 1)+IF(OR($F283 &gt;= BG$6, $G283 &lt; BF$6), 0, 2)+1)</f>
        <v/>
      </c>
      <c r="BG283" s="68" t="str">
        <f ca="1">INDEX({"","_","-","="},IF(OR($D283 &gt;= BH$6, $E283 &lt; BG$6), 0, 1)+IF(OR($F283 &gt;= BH$6, $G283 &lt; BG$6), 0, 2)+1)</f>
        <v/>
      </c>
      <c r="BH283" s="68" t="str">
        <f ca="1">INDEX({"","_","-","="},IF(OR($D283 &gt;= BI$6, $E283 &lt; BH$6), 0, 1)+IF(OR($F283 &gt;= BI$6, $G283 &lt; BH$6), 0, 2)+1)</f>
        <v/>
      </c>
      <c r="BI283" s="68" t="str">
        <f ca="1">INDEX({"","_","-","="},IF(OR($D283 &gt;= BJ$6, $E283 &lt; BI$6), 0, 1)+IF(OR($F283 &gt;= BJ$6, $G283 &lt; BI$6), 0, 2)+1)</f>
        <v/>
      </c>
      <c r="BJ283" s="68" t="str">
        <f ca="1">INDEX({"","_","-","="},IF(OR($D283 &gt;= BK$6, $E283 &lt; BJ$6), 0, 1)+IF(OR($F283 &gt;= BK$6, $G283 &lt; BJ$6), 0, 2)+1)</f>
        <v/>
      </c>
      <c r="BK283" s="68" t="str">
        <f ca="1">INDEX({"","_","-","="},IF(OR($D283 &gt;= BL$6, $E283 &lt; BK$6), 0, 1)+IF(OR($F283 &gt;= BL$6, $G283 &lt; BK$6), 0, 2)+1)</f>
        <v/>
      </c>
      <c r="BL283" s="68" t="str">
        <f ca="1">INDEX({"","_","-","="},IF(OR($D283 &gt;= BM$6, $E283 &lt; BL$6), 0, 1)+IF(OR($F283 &gt;= BM$6, $G283 &lt; BL$6), 0, 2)+1)</f>
        <v/>
      </c>
      <c r="BM283" s="68" t="str">
        <f ca="1">INDEX({"","_","-","="},IF(OR($D283 &gt;= BN$6, $E283 &lt; BM$6), 0, 1)+IF(OR($F283 &gt;= BN$6, $G283 &lt; BM$6), 0, 2)+1)</f>
        <v/>
      </c>
      <c r="BN283" s="68" t="str">
        <f ca="1">INDEX({"","_","-","="},IF(OR($D283 &gt;= BO$6, $E283 &lt; BN$6), 0, 1)+IF(OR($F283 &gt;= BO$6, $G283 &lt; BN$6), 0, 2)+1)</f>
        <v/>
      </c>
      <c r="BO283" s="68" t="str">
        <f ca="1">INDEX({"","_","-","="},IF(OR($D283 &gt;= BP$6, $E283 &lt; BO$6), 0, 1)+IF(OR($F283 &gt;= BP$6, $G283 &lt; BO$6), 0, 2)+1)</f>
        <v/>
      </c>
      <c r="BP283" s="68" t="str">
        <f ca="1">INDEX({"","_","-","="},IF(OR($D283 &gt;= BQ$6, $E283 &lt; BP$6), 0, 1)+IF(OR($F283 &gt;= BQ$6, $G283 &lt; BP$6), 0, 2)+1)</f>
        <v/>
      </c>
      <c r="BQ283" s="68" t="str">
        <f ca="1">INDEX({"","_","-","="},IF(OR($D283 &gt;= BR$6, $E283 &lt; BQ$6), 0, 1)+IF(OR($F283 &gt;= BR$6, $G283 &lt; BQ$6), 0, 2)+1)</f>
        <v/>
      </c>
      <c r="BR283" s="68" t="str">
        <f ca="1">INDEX({"","_","-","="},IF(OR($D283 &gt;= BS$6, $E283 &lt; BR$6), 0, 1)+IF(OR($F283 &gt;= BS$6, $G283 &lt; BR$6), 0, 2)+1)</f>
        <v/>
      </c>
      <c r="BS283" s="68" t="str">
        <f ca="1">INDEX({"","_","-","="},IF(OR($D283 &gt;= BT$6, $E283 &lt; BS$6), 0, 1)+IF(OR($F283 &gt;= BT$6, $G283 &lt; BS$6), 0, 2)+1)</f>
        <v/>
      </c>
      <c r="BT283" s="68" t="str">
        <f ca="1">INDEX({"","_","-","="},IF(OR($D283 &gt;= BU$6, $E283 &lt; BT$6), 0, 1)+IF(OR($F283 &gt;= BU$6, $G283 &lt; BT$6), 0, 2)+1)</f>
        <v/>
      </c>
      <c r="BU283" s="68" t="str">
        <f ca="1">INDEX({"","_","-","="},IF(OR($D283 &gt;= BV$6, $E283 &lt; BU$6), 0, 1)+IF(OR($F283 &gt;= BV$6, $G283 &lt; BU$6), 0, 2)+1)</f>
        <v/>
      </c>
      <c r="BV283" s="68" t="str">
        <f ca="1">INDEX({"","_","-","="},IF(OR($D283 &gt;= BW$6, $E283 &lt; BV$6), 0, 1)+IF(OR($F283 &gt;= BW$6, $G283 &lt; BV$6), 0, 2)+1)</f>
        <v/>
      </c>
      <c r="BW283" s="68" t="str">
        <f ca="1">INDEX({"","_","-","="},IF(OR($D283 &gt;= BX$6, $E283 &lt; BW$6), 0, 1)+IF(OR($F283 &gt;= BX$6, $G283 &lt; BW$6), 0, 2)+1)</f>
        <v/>
      </c>
      <c r="BX283" s="68" t="str">
        <f ca="1">INDEX({"","_","-","="},IF(OR($D283 &gt;= BY$6, $E283 &lt; BX$6), 0, 1)+IF(OR($F283 &gt;= BY$6, $G283 &lt; BX$6), 0, 2)+1)</f>
        <v/>
      </c>
      <c r="BY283" s="68" t="str">
        <f ca="1">INDEX({"","_","-","="},IF(OR($D283 &gt;= BZ$6, $E283 &lt; BY$6), 0, 1)+IF(OR($F283 &gt;= BZ$6, $G283 &lt; BY$6), 0, 2)+1)</f>
        <v/>
      </c>
      <c r="BZ283" s="68" t="str">
        <f ca="1">INDEX({"","_","-","="},IF(OR($D283 &gt;= CA$6, $E283 &lt; BZ$6), 0, 1)+IF(OR($F283 &gt;= CA$6, $G283 &lt; BZ$6), 0, 2)+1)</f>
        <v/>
      </c>
      <c r="CA283" s="68" t="str">
        <f ca="1">INDEX({"","_","-","="},IF(OR($D283 &gt;= CB$6, $E283 &lt; CA$6), 0, 1)+IF(OR($F283 &gt;= CB$6, $G283 &lt; CA$6), 0, 2)+1)</f>
        <v/>
      </c>
      <c r="CB283" s="68" t="str">
        <f ca="1">INDEX({"","_","-","="},IF(OR($D283 &gt;= CC$6, $E283 &lt; CB$6), 0, 1)+IF(OR($F283 &gt;= CC$6, $G283 &lt; CB$6), 0, 2)+1)</f>
        <v/>
      </c>
      <c r="CC283" s="68" t="str">
        <f ca="1">INDEX({"","_","-","="},IF(OR($D283 &gt;= CD$6, $E283 &lt; CC$6), 0, 1)+IF(OR($F283 &gt;= CD$6, $G283 &lt; CC$6), 0, 2)+1)</f>
        <v/>
      </c>
      <c r="CD283" s="68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IF('临-进度'!M279,'临-进度'!$A279,"")</f>
        <v/>
      </c>
      <c r="B284" s="8" t="str">
        <f ca="1">IF('临-进度'!M279,'临-进度'!$B279,"")</f>
        <v/>
      </c>
      <c r="C284" s="8" t="str">
        <f ca="1">IF('临-进度'!M279,'临-进度'!$E279,"")</f>
        <v/>
      </c>
      <c r="D284" s="40" t="str">
        <f ca="1">IF('临-进度'!$M279,'临-进度'!$I279,"")</f>
        <v/>
      </c>
      <c r="E284" s="40" t="str">
        <f ca="1">IF('临-进度'!$M279,'临-进度'!$AE279,"")</f>
        <v/>
      </c>
      <c r="F284" s="40" t="str">
        <f ca="1">IF('临-进度'!$M279,'临-进度'!$J279,"")</f>
        <v/>
      </c>
      <c r="G284" s="73" t="str">
        <f ca="1">IF('临-进度'!$M279,'临-进度'!$AF279,"")</f>
        <v/>
      </c>
      <c r="H284" s="68" t="str">
        <f ca="1">INDEX({"","_","-","="},IF(OR($D284 &gt;= I$6, $E284 &lt; H$6), 0, 1)+IF(OR($F284 &gt;= I$6, $G284 &lt; H$6), 0, 2)+1)</f>
        <v/>
      </c>
      <c r="I284" s="68" t="str">
        <f ca="1">INDEX({"","_","-","="},IF(OR($D284 &gt;= J$6, $E284 &lt; I$6), 0, 1)+IF(OR($F284 &gt;= J$6, $G284 &lt; I$6), 0, 2)+1)</f>
        <v/>
      </c>
      <c r="J284" s="68" t="str">
        <f ca="1">INDEX({"","_","-","="},IF(OR($D284 &gt;= K$6, $E284 &lt; J$6), 0, 1)+IF(OR($F284 &gt;= K$6, $G284 &lt; J$6), 0, 2)+1)</f>
        <v/>
      </c>
      <c r="K284" s="68" t="str">
        <f ca="1">INDEX({"","_","-","="},IF(OR($D284 &gt;= L$6, $E284 &lt; K$6), 0, 1)+IF(OR($F284 &gt;= L$6, $G284 &lt; K$6), 0, 2)+1)</f>
        <v/>
      </c>
      <c r="L284" s="68" t="str">
        <f ca="1">INDEX({"","_","-","="},IF(OR($D284 &gt;= M$6, $E284 &lt; L$6), 0, 1)+IF(OR($F284 &gt;= M$6, $G284 &lt; L$6), 0, 2)+1)</f>
        <v/>
      </c>
      <c r="M284" s="68" t="str">
        <f ca="1">INDEX({"","_","-","="},IF(OR($D284 &gt;= N$6, $E284 &lt; M$6), 0, 1)+IF(OR($F284 &gt;= N$6, $G284 &lt; M$6), 0, 2)+1)</f>
        <v/>
      </c>
      <c r="N284" s="68" t="str">
        <f ca="1">INDEX({"","_","-","="},IF(OR($D284 &gt;= O$6, $E284 &lt; N$6), 0, 1)+IF(OR($F284 &gt;= O$6, $G284 &lt; N$6), 0, 2)+1)</f>
        <v/>
      </c>
      <c r="O284" s="68" t="str">
        <f ca="1">INDEX({"","_","-","="},IF(OR($D284 &gt;= P$6, $E284 &lt; O$6), 0, 1)+IF(OR($F284 &gt;= P$6, $G284 &lt; O$6), 0, 2)+1)</f>
        <v/>
      </c>
      <c r="P284" s="68" t="str">
        <f ca="1">INDEX({"","_","-","="},IF(OR($D284 &gt;= Q$6, $E284 &lt; P$6), 0, 1)+IF(OR($F284 &gt;= Q$6, $G284 &lt; P$6), 0, 2)+1)</f>
        <v/>
      </c>
      <c r="Q284" s="68" t="str">
        <f ca="1">INDEX({"","_","-","="},IF(OR($D284 &gt;= R$6, $E284 &lt; Q$6), 0, 1)+IF(OR($F284 &gt;= R$6, $G284 &lt; Q$6), 0, 2)+1)</f>
        <v/>
      </c>
      <c r="R284" s="68" t="str">
        <f ca="1">INDEX({"","_","-","="},IF(OR($D284 &gt;= S$6, $E284 &lt; R$6), 0, 1)+IF(OR($F284 &gt;= S$6, $G284 &lt; R$6), 0, 2)+1)</f>
        <v/>
      </c>
      <c r="S284" s="68" t="str">
        <f ca="1">INDEX({"","_","-","="},IF(OR($D284 &gt;= T$6, $E284 &lt; S$6), 0, 1)+IF(OR($F284 &gt;= T$6, $G284 &lt; S$6), 0, 2)+1)</f>
        <v/>
      </c>
      <c r="T284" s="68" t="str">
        <f ca="1">INDEX({"","_","-","="},IF(OR($D284 &gt;= U$6, $E284 &lt; T$6), 0, 1)+IF(OR($F284 &gt;= U$6, $G284 &lt; T$6), 0, 2)+1)</f>
        <v/>
      </c>
      <c r="U284" s="68" t="str">
        <f ca="1">INDEX({"","_","-","="},IF(OR($D284 &gt;= V$6, $E284 &lt; U$6), 0, 1)+IF(OR($F284 &gt;= V$6, $G284 &lt; U$6), 0, 2)+1)</f>
        <v/>
      </c>
      <c r="V284" s="68" t="str">
        <f ca="1">INDEX({"","_","-","="},IF(OR($D284 &gt;= W$6, $E284 &lt; V$6), 0, 1)+IF(OR($F284 &gt;= W$6, $G284 &lt; V$6), 0, 2)+1)</f>
        <v/>
      </c>
      <c r="W284" s="68" t="str">
        <f ca="1">INDEX({"","_","-","="},IF(OR($D284 &gt;= X$6, $E284 &lt; W$6), 0, 1)+IF(OR($F284 &gt;= X$6, $G284 &lt; W$6), 0, 2)+1)</f>
        <v/>
      </c>
      <c r="X284" s="68" t="str">
        <f ca="1">INDEX({"","_","-","="},IF(OR($D284 &gt;= Y$6, $E284 &lt; X$6), 0, 1)+IF(OR($F284 &gt;= Y$6, $G284 &lt; X$6), 0, 2)+1)</f>
        <v/>
      </c>
      <c r="Y284" s="68" t="str">
        <f ca="1">INDEX({"","_","-","="},IF(OR($D284 &gt;= Z$6, $E284 &lt; Y$6), 0, 1)+IF(OR($F284 &gt;= Z$6, $G284 &lt; Y$6), 0, 2)+1)</f>
        <v/>
      </c>
      <c r="Z284" s="68" t="str">
        <f ca="1">INDEX({"","_","-","="},IF(OR($D284 &gt;= AA$6, $E284 &lt; Z$6), 0, 1)+IF(OR($F284 &gt;= AA$6, $G284 &lt; Z$6), 0, 2)+1)</f>
        <v/>
      </c>
      <c r="AA284" s="68" t="str">
        <f ca="1">INDEX({"","_","-","="},IF(OR($D284 &gt;= AB$6, $E284 &lt; AA$6), 0, 1)+IF(OR($F284 &gt;= AB$6, $G284 &lt; AA$6), 0, 2)+1)</f>
        <v/>
      </c>
      <c r="AB284" s="68" t="str">
        <f ca="1">INDEX({"","_","-","="},IF(OR($D284 &gt;= AC$6, $E284 &lt; AB$6), 0, 1)+IF(OR($F284 &gt;= AC$6, $G284 &lt; AB$6), 0, 2)+1)</f>
        <v/>
      </c>
      <c r="AC284" s="68" t="str">
        <f ca="1">INDEX({"","_","-","="},IF(OR($D284 &gt;= AD$6, $E284 &lt; AC$6), 0, 1)+IF(OR($F284 &gt;= AD$6, $G284 &lt; AC$6), 0, 2)+1)</f>
        <v/>
      </c>
      <c r="AD284" s="68" t="str">
        <f ca="1">INDEX({"","_","-","="},IF(OR($D284 &gt;= AE$6, $E284 &lt; AD$6), 0, 1)+IF(OR($F284 &gt;= AE$6, $G284 &lt; AD$6), 0, 2)+1)</f>
        <v/>
      </c>
      <c r="AE284" s="68" t="str">
        <f ca="1">INDEX({"","_","-","="},IF(OR($D284 &gt;= AF$6, $E284 &lt; AE$6), 0, 1)+IF(OR($F284 &gt;= AF$6, $G284 &lt; AE$6), 0, 2)+1)</f>
        <v/>
      </c>
      <c r="AF284" s="68" t="str">
        <f ca="1">INDEX({"","_","-","="},IF(OR($D284 &gt;= AG$6, $E284 &lt; AF$6), 0, 1)+IF(OR($F284 &gt;= AG$6, $G284 &lt; AF$6), 0, 2)+1)</f>
        <v/>
      </c>
      <c r="AG284" s="68" t="str">
        <f ca="1">INDEX({"","_","-","="},IF(OR($D284 &gt;= AH$6, $E284 &lt; AG$6), 0, 1)+IF(OR($F284 &gt;= AH$6, $G284 &lt; AG$6), 0, 2)+1)</f>
        <v/>
      </c>
      <c r="AH284" s="68" t="str">
        <f ca="1">INDEX({"","_","-","="},IF(OR($D284 &gt;= AI$6, $E284 &lt; AH$6), 0, 1)+IF(OR($F284 &gt;= AI$6, $G284 &lt; AH$6), 0, 2)+1)</f>
        <v/>
      </c>
      <c r="AI284" s="68" t="str">
        <f ca="1">INDEX({"","_","-","="},IF(OR($D284 &gt;= AJ$6, $E284 &lt; AI$6), 0, 1)+IF(OR($F284 &gt;= AJ$6, $G284 &lt; AI$6), 0, 2)+1)</f>
        <v/>
      </c>
      <c r="AJ284" s="68" t="str">
        <f ca="1">INDEX({"","_","-","="},IF(OR($D284 &gt;= AK$6, $E284 &lt; AJ$6), 0, 1)+IF(OR($F284 &gt;= AK$6, $G284 &lt; AJ$6), 0, 2)+1)</f>
        <v/>
      </c>
      <c r="AK284" s="68" t="str">
        <f ca="1">INDEX({"","_","-","="},IF(OR($D284 &gt;= AL$6, $E284 &lt; AK$6), 0, 1)+IF(OR($F284 &gt;= AL$6, $G284 &lt; AK$6), 0, 2)+1)</f>
        <v/>
      </c>
      <c r="AL284" s="68" t="str">
        <f ca="1">INDEX({"","_","-","="},IF(OR($D284 &gt;= AM$6, $E284 &lt; AL$6), 0, 1)+IF(OR($F284 &gt;= AM$6, $G284 &lt; AL$6), 0, 2)+1)</f>
        <v/>
      </c>
      <c r="AM284" s="68" t="str">
        <f ca="1">INDEX({"","_","-","="},IF(OR($D284 &gt;= AN$6, $E284 &lt; AM$6), 0, 1)+IF(OR($F284 &gt;= AN$6, $G284 &lt; AM$6), 0, 2)+1)</f>
        <v/>
      </c>
      <c r="AN284" s="68" t="str">
        <f ca="1">INDEX({"","_","-","="},IF(OR($D284 &gt;= AO$6, $E284 &lt; AN$6), 0, 1)+IF(OR($F284 &gt;= AO$6, $G284 &lt; AN$6), 0, 2)+1)</f>
        <v/>
      </c>
      <c r="AO284" s="68" t="str">
        <f ca="1">INDEX({"","_","-","="},IF(OR($D284 &gt;= AP$6, $E284 &lt; AO$6), 0, 1)+IF(OR($F284 &gt;= AP$6, $G284 &lt; AO$6), 0, 2)+1)</f>
        <v/>
      </c>
      <c r="AP284" s="68" t="str">
        <f ca="1">INDEX({"","_","-","="},IF(OR($D284 &gt;= AQ$6, $E284 &lt; AP$6), 0, 1)+IF(OR($F284 &gt;= AQ$6, $G284 &lt; AP$6), 0, 2)+1)</f>
        <v/>
      </c>
      <c r="AQ284" s="68" t="str">
        <f ca="1">INDEX({"","_","-","="},IF(OR($D284 &gt;= AR$6, $E284 &lt; AQ$6), 0, 1)+IF(OR($F284 &gt;= AR$6, $G284 &lt; AQ$6), 0, 2)+1)</f>
        <v/>
      </c>
      <c r="AR284" s="68" t="str">
        <f ca="1">INDEX({"","_","-","="},IF(OR($D284 &gt;= AS$6, $E284 &lt; AR$6), 0, 1)+IF(OR($F284 &gt;= AS$6, $G284 &lt; AR$6), 0, 2)+1)</f>
        <v/>
      </c>
      <c r="AS284" s="68" t="str">
        <f ca="1">INDEX({"","_","-","="},IF(OR($D284 &gt;= AT$6, $E284 &lt; AS$6), 0, 1)+IF(OR($F284 &gt;= AT$6, $G284 &lt; AS$6), 0, 2)+1)</f>
        <v/>
      </c>
      <c r="AT284" s="68" t="str">
        <f ca="1">INDEX({"","_","-","="},IF(OR($D284 &gt;= AU$6, $E284 &lt; AT$6), 0, 1)+IF(OR($F284 &gt;= AU$6, $G284 &lt; AT$6), 0, 2)+1)</f>
        <v/>
      </c>
      <c r="AU284" s="68" t="str">
        <f ca="1">INDEX({"","_","-","="},IF(OR($D284 &gt;= AV$6, $E284 &lt; AU$6), 0, 1)+IF(OR($F284 &gt;= AV$6, $G284 &lt; AU$6), 0, 2)+1)</f>
        <v/>
      </c>
      <c r="AV284" s="68" t="str">
        <f ca="1">INDEX({"","_","-","="},IF(OR($D284 &gt;= AW$6, $E284 &lt; AV$6), 0, 1)+IF(OR($F284 &gt;= AW$6, $G284 &lt; AV$6), 0, 2)+1)</f>
        <v/>
      </c>
      <c r="AW284" s="68" t="str">
        <f ca="1">INDEX({"","_","-","="},IF(OR($D284 &gt;= AX$6, $E284 &lt; AW$6), 0, 1)+IF(OR($F284 &gt;= AX$6, $G284 &lt; AW$6), 0, 2)+1)</f>
        <v/>
      </c>
      <c r="AX284" s="68" t="str">
        <f ca="1">INDEX({"","_","-","="},IF(OR($D284 &gt;= AY$6, $E284 &lt; AX$6), 0, 1)+IF(OR($F284 &gt;= AY$6, $G284 &lt; AX$6), 0, 2)+1)</f>
        <v/>
      </c>
      <c r="AY284" s="68" t="str">
        <f ca="1">INDEX({"","_","-","="},IF(OR($D284 &gt;= AZ$6, $E284 &lt; AY$6), 0, 1)+IF(OR($F284 &gt;= AZ$6, $G284 &lt; AY$6), 0, 2)+1)</f>
        <v/>
      </c>
      <c r="AZ284" s="68" t="str">
        <f ca="1">INDEX({"","_","-","="},IF(OR($D284 &gt;= BA$6, $E284 &lt; AZ$6), 0, 1)+IF(OR($F284 &gt;= BA$6, $G284 &lt; AZ$6), 0, 2)+1)</f>
        <v/>
      </c>
      <c r="BA284" s="68" t="str">
        <f ca="1">INDEX({"","_","-","="},IF(OR($D284 &gt;= BB$6, $E284 &lt; BA$6), 0, 1)+IF(OR($F284 &gt;= BB$6, $G284 &lt; BA$6), 0, 2)+1)</f>
        <v/>
      </c>
      <c r="BB284" s="68" t="str">
        <f ca="1">INDEX({"","_","-","="},IF(OR($D284 &gt;= BC$6, $E284 &lt; BB$6), 0, 1)+IF(OR($F284 &gt;= BC$6, $G284 &lt; BB$6), 0, 2)+1)</f>
        <v/>
      </c>
      <c r="BC284" s="68" t="str">
        <f ca="1">INDEX({"","_","-","="},IF(OR($D284 &gt;= BD$6, $E284 &lt; BC$6), 0, 1)+IF(OR($F284 &gt;= BD$6, $G284 &lt; BC$6), 0, 2)+1)</f>
        <v/>
      </c>
      <c r="BD284" s="68" t="str">
        <f ca="1">INDEX({"","_","-","="},IF(OR($D284 &gt;= BE$6, $E284 &lt; BD$6), 0, 1)+IF(OR($F284 &gt;= BE$6, $G284 &lt; BD$6), 0, 2)+1)</f>
        <v/>
      </c>
      <c r="BE284" s="68" t="str">
        <f ca="1">INDEX({"","_","-","="},IF(OR($D284 &gt;= BF$6, $E284 &lt; BE$6), 0, 1)+IF(OR($F284 &gt;= BF$6, $G284 &lt; BE$6), 0, 2)+1)</f>
        <v/>
      </c>
      <c r="BF284" s="68" t="str">
        <f ca="1">INDEX({"","_","-","="},IF(OR($D284 &gt;= BG$6, $E284 &lt; BF$6), 0, 1)+IF(OR($F284 &gt;= BG$6, $G284 &lt; BF$6), 0, 2)+1)</f>
        <v/>
      </c>
      <c r="BG284" s="68" t="str">
        <f ca="1">INDEX({"","_","-","="},IF(OR($D284 &gt;= BH$6, $E284 &lt; BG$6), 0, 1)+IF(OR($F284 &gt;= BH$6, $G284 &lt; BG$6), 0, 2)+1)</f>
        <v/>
      </c>
      <c r="BH284" s="68" t="str">
        <f ca="1">INDEX({"","_","-","="},IF(OR($D284 &gt;= BI$6, $E284 &lt; BH$6), 0, 1)+IF(OR($F284 &gt;= BI$6, $G284 &lt; BH$6), 0, 2)+1)</f>
        <v/>
      </c>
      <c r="BI284" s="68" t="str">
        <f ca="1">INDEX({"","_","-","="},IF(OR($D284 &gt;= BJ$6, $E284 &lt; BI$6), 0, 1)+IF(OR($F284 &gt;= BJ$6, $G284 &lt; BI$6), 0, 2)+1)</f>
        <v/>
      </c>
      <c r="BJ284" s="68" t="str">
        <f ca="1">INDEX({"","_","-","="},IF(OR($D284 &gt;= BK$6, $E284 &lt; BJ$6), 0, 1)+IF(OR($F284 &gt;= BK$6, $G284 &lt; BJ$6), 0, 2)+1)</f>
        <v/>
      </c>
      <c r="BK284" s="68" t="str">
        <f ca="1">INDEX({"","_","-","="},IF(OR($D284 &gt;= BL$6, $E284 &lt; BK$6), 0, 1)+IF(OR($F284 &gt;= BL$6, $G284 &lt; BK$6), 0, 2)+1)</f>
        <v/>
      </c>
      <c r="BL284" s="68" t="str">
        <f ca="1">INDEX({"","_","-","="},IF(OR($D284 &gt;= BM$6, $E284 &lt; BL$6), 0, 1)+IF(OR($F284 &gt;= BM$6, $G284 &lt; BL$6), 0, 2)+1)</f>
        <v/>
      </c>
      <c r="BM284" s="68" t="str">
        <f ca="1">INDEX({"","_","-","="},IF(OR($D284 &gt;= BN$6, $E284 &lt; BM$6), 0, 1)+IF(OR($F284 &gt;= BN$6, $G284 &lt; BM$6), 0, 2)+1)</f>
        <v/>
      </c>
      <c r="BN284" s="68" t="str">
        <f ca="1">INDEX({"","_","-","="},IF(OR($D284 &gt;= BO$6, $E284 &lt; BN$6), 0, 1)+IF(OR($F284 &gt;= BO$6, $G284 &lt; BN$6), 0, 2)+1)</f>
        <v/>
      </c>
      <c r="BO284" s="68" t="str">
        <f ca="1">INDEX({"","_","-","="},IF(OR($D284 &gt;= BP$6, $E284 &lt; BO$6), 0, 1)+IF(OR($F284 &gt;= BP$6, $G284 &lt; BO$6), 0, 2)+1)</f>
        <v/>
      </c>
      <c r="BP284" s="68" t="str">
        <f ca="1">INDEX({"","_","-","="},IF(OR($D284 &gt;= BQ$6, $E284 &lt; BP$6), 0, 1)+IF(OR($F284 &gt;= BQ$6, $G284 &lt; BP$6), 0, 2)+1)</f>
        <v/>
      </c>
      <c r="BQ284" s="68" t="str">
        <f ca="1">INDEX({"","_","-","="},IF(OR($D284 &gt;= BR$6, $E284 &lt; BQ$6), 0, 1)+IF(OR($F284 &gt;= BR$6, $G284 &lt; BQ$6), 0, 2)+1)</f>
        <v/>
      </c>
      <c r="BR284" s="68" t="str">
        <f ca="1">INDEX({"","_","-","="},IF(OR($D284 &gt;= BS$6, $E284 &lt; BR$6), 0, 1)+IF(OR($F284 &gt;= BS$6, $G284 &lt; BR$6), 0, 2)+1)</f>
        <v/>
      </c>
      <c r="BS284" s="68" t="str">
        <f ca="1">INDEX({"","_","-","="},IF(OR($D284 &gt;= BT$6, $E284 &lt; BS$6), 0, 1)+IF(OR($F284 &gt;= BT$6, $G284 &lt; BS$6), 0, 2)+1)</f>
        <v/>
      </c>
      <c r="BT284" s="68" t="str">
        <f ca="1">INDEX({"","_","-","="},IF(OR($D284 &gt;= BU$6, $E284 &lt; BT$6), 0, 1)+IF(OR($F284 &gt;= BU$6, $G284 &lt; BT$6), 0, 2)+1)</f>
        <v/>
      </c>
      <c r="BU284" s="68" t="str">
        <f ca="1">INDEX({"","_","-","="},IF(OR($D284 &gt;= BV$6, $E284 &lt; BU$6), 0, 1)+IF(OR($F284 &gt;= BV$6, $G284 &lt; BU$6), 0, 2)+1)</f>
        <v/>
      </c>
      <c r="BV284" s="68" t="str">
        <f ca="1">INDEX({"","_","-","="},IF(OR($D284 &gt;= BW$6, $E284 &lt; BV$6), 0, 1)+IF(OR($F284 &gt;= BW$6, $G284 &lt; BV$6), 0, 2)+1)</f>
        <v/>
      </c>
      <c r="BW284" s="68" t="str">
        <f ca="1">INDEX({"","_","-","="},IF(OR($D284 &gt;= BX$6, $E284 &lt; BW$6), 0, 1)+IF(OR($F284 &gt;= BX$6, $G284 &lt; BW$6), 0, 2)+1)</f>
        <v/>
      </c>
      <c r="BX284" s="68" t="str">
        <f ca="1">INDEX({"","_","-","="},IF(OR($D284 &gt;= BY$6, $E284 &lt; BX$6), 0, 1)+IF(OR($F284 &gt;= BY$6, $G284 &lt; BX$6), 0, 2)+1)</f>
        <v/>
      </c>
      <c r="BY284" s="68" t="str">
        <f ca="1">INDEX({"","_","-","="},IF(OR($D284 &gt;= BZ$6, $E284 &lt; BY$6), 0, 1)+IF(OR($F284 &gt;= BZ$6, $G284 &lt; BY$6), 0, 2)+1)</f>
        <v/>
      </c>
      <c r="BZ284" s="68" t="str">
        <f ca="1">INDEX({"","_","-","="},IF(OR($D284 &gt;= CA$6, $E284 &lt; BZ$6), 0, 1)+IF(OR($F284 &gt;= CA$6, $G284 &lt; BZ$6), 0, 2)+1)</f>
        <v/>
      </c>
      <c r="CA284" s="68" t="str">
        <f ca="1">INDEX({"","_","-","="},IF(OR($D284 &gt;= CB$6, $E284 &lt; CA$6), 0, 1)+IF(OR($F284 &gt;= CB$6, $G284 &lt; CA$6), 0, 2)+1)</f>
        <v/>
      </c>
      <c r="CB284" s="68" t="str">
        <f ca="1">INDEX({"","_","-","="},IF(OR($D284 &gt;= CC$6, $E284 &lt; CB$6), 0, 1)+IF(OR($F284 &gt;= CC$6, $G284 &lt; CB$6), 0, 2)+1)</f>
        <v/>
      </c>
      <c r="CC284" s="68" t="str">
        <f ca="1">INDEX({"","_","-","="},IF(OR($D284 &gt;= CD$6, $E284 &lt; CC$6), 0, 1)+IF(OR($F284 &gt;= CD$6, $G284 &lt; CC$6), 0, 2)+1)</f>
        <v/>
      </c>
      <c r="CD284" s="68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IF('临-进度'!M280,'临-进度'!$A280,"")</f>
        <v/>
      </c>
      <c r="B285" s="8" t="str">
        <f ca="1">IF('临-进度'!M280,'临-进度'!$B280,"")</f>
        <v/>
      </c>
      <c r="C285" s="8" t="str">
        <f ca="1">IF('临-进度'!M280,'临-进度'!$E280,"")</f>
        <v/>
      </c>
      <c r="D285" s="40" t="str">
        <f ca="1">IF('临-进度'!$M280,'临-进度'!$I280,"")</f>
        <v/>
      </c>
      <c r="E285" s="40" t="str">
        <f ca="1">IF('临-进度'!$M280,'临-进度'!$AE280,"")</f>
        <v/>
      </c>
      <c r="F285" s="40" t="str">
        <f ca="1">IF('临-进度'!$M280,'临-进度'!$J280,"")</f>
        <v/>
      </c>
      <c r="G285" s="73" t="str">
        <f ca="1">IF('临-进度'!$M280,'临-进度'!$AF280,"")</f>
        <v/>
      </c>
      <c r="H285" s="68" t="str">
        <f ca="1">INDEX({"","_","-","="},IF(OR($D285 &gt;= I$6, $E285 &lt; H$6), 0, 1)+IF(OR($F285 &gt;= I$6, $G285 &lt; H$6), 0, 2)+1)</f>
        <v/>
      </c>
      <c r="I285" s="68" t="str">
        <f ca="1">INDEX({"","_","-","="},IF(OR($D285 &gt;= J$6, $E285 &lt; I$6), 0, 1)+IF(OR($F285 &gt;= J$6, $G285 &lt; I$6), 0, 2)+1)</f>
        <v/>
      </c>
      <c r="J285" s="68" t="str">
        <f ca="1">INDEX({"","_","-","="},IF(OR($D285 &gt;= K$6, $E285 &lt; J$6), 0, 1)+IF(OR($F285 &gt;= K$6, $G285 &lt; J$6), 0, 2)+1)</f>
        <v/>
      </c>
      <c r="K285" s="68" t="str">
        <f ca="1">INDEX({"","_","-","="},IF(OR($D285 &gt;= L$6, $E285 &lt; K$6), 0, 1)+IF(OR($F285 &gt;= L$6, $G285 &lt; K$6), 0, 2)+1)</f>
        <v/>
      </c>
      <c r="L285" s="68" t="str">
        <f ca="1">INDEX({"","_","-","="},IF(OR($D285 &gt;= M$6, $E285 &lt; L$6), 0, 1)+IF(OR($F285 &gt;= M$6, $G285 &lt; L$6), 0, 2)+1)</f>
        <v/>
      </c>
      <c r="M285" s="68" t="str">
        <f ca="1">INDEX({"","_","-","="},IF(OR($D285 &gt;= N$6, $E285 &lt; M$6), 0, 1)+IF(OR($F285 &gt;= N$6, $G285 &lt; M$6), 0, 2)+1)</f>
        <v/>
      </c>
      <c r="N285" s="68" t="str">
        <f ca="1">INDEX({"","_","-","="},IF(OR($D285 &gt;= O$6, $E285 &lt; N$6), 0, 1)+IF(OR($F285 &gt;= O$6, $G285 &lt; N$6), 0, 2)+1)</f>
        <v/>
      </c>
      <c r="O285" s="68" t="str">
        <f ca="1">INDEX({"","_","-","="},IF(OR($D285 &gt;= P$6, $E285 &lt; O$6), 0, 1)+IF(OR($F285 &gt;= P$6, $G285 &lt; O$6), 0, 2)+1)</f>
        <v/>
      </c>
      <c r="P285" s="68" t="str">
        <f ca="1">INDEX({"","_","-","="},IF(OR($D285 &gt;= Q$6, $E285 &lt; P$6), 0, 1)+IF(OR($F285 &gt;= Q$6, $G285 &lt; P$6), 0, 2)+1)</f>
        <v/>
      </c>
      <c r="Q285" s="68" t="str">
        <f ca="1">INDEX({"","_","-","="},IF(OR($D285 &gt;= R$6, $E285 &lt; Q$6), 0, 1)+IF(OR($F285 &gt;= R$6, $G285 &lt; Q$6), 0, 2)+1)</f>
        <v/>
      </c>
      <c r="R285" s="68" t="str">
        <f ca="1">INDEX({"","_","-","="},IF(OR($D285 &gt;= S$6, $E285 &lt; R$6), 0, 1)+IF(OR($F285 &gt;= S$6, $G285 &lt; R$6), 0, 2)+1)</f>
        <v/>
      </c>
      <c r="S285" s="68" t="str">
        <f ca="1">INDEX({"","_","-","="},IF(OR($D285 &gt;= T$6, $E285 &lt; S$6), 0, 1)+IF(OR($F285 &gt;= T$6, $G285 &lt; S$6), 0, 2)+1)</f>
        <v/>
      </c>
      <c r="T285" s="68" t="str">
        <f ca="1">INDEX({"","_","-","="},IF(OR($D285 &gt;= U$6, $E285 &lt; T$6), 0, 1)+IF(OR($F285 &gt;= U$6, $G285 &lt; T$6), 0, 2)+1)</f>
        <v/>
      </c>
      <c r="U285" s="68" t="str">
        <f ca="1">INDEX({"","_","-","="},IF(OR($D285 &gt;= V$6, $E285 &lt; U$6), 0, 1)+IF(OR($F285 &gt;= V$6, $G285 &lt; U$6), 0, 2)+1)</f>
        <v/>
      </c>
      <c r="V285" s="68" t="str">
        <f ca="1">INDEX({"","_","-","="},IF(OR($D285 &gt;= W$6, $E285 &lt; V$6), 0, 1)+IF(OR($F285 &gt;= W$6, $G285 &lt; V$6), 0, 2)+1)</f>
        <v/>
      </c>
      <c r="W285" s="68" t="str">
        <f ca="1">INDEX({"","_","-","="},IF(OR($D285 &gt;= X$6, $E285 &lt; W$6), 0, 1)+IF(OR($F285 &gt;= X$6, $G285 &lt; W$6), 0, 2)+1)</f>
        <v/>
      </c>
      <c r="X285" s="68" t="str">
        <f ca="1">INDEX({"","_","-","="},IF(OR($D285 &gt;= Y$6, $E285 &lt; X$6), 0, 1)+IF(OR($F285 &gt;= Y$6, $G285 &lt; X$6), 0, 2)+1)</f>
        <v/>
      </c>
      <c r="Y285" s="68" t="str">
        <f ca="1">INDEX({"","_","-","="},IF(OR($D285 &gt;= Z$6, $E285 &lt; Y$6), 0, 1)+IF(OR($F285 &gt;= Z$6, $G285 &lt; Y$6), 0, 2)+1)</f>
        <v/>
      </c>
      <c r="Z285" s="68" t="str">
        <f ca="1">INDEX({"","_","-","="},IF(OR($D285 &gt;= AA$6, $E285 &lt; Z$6), 0, 1)+IF(OR($F285 &gt;= AA$6, $G285 &lt; Z$6), 0, 2)+1)</f>
        <v/>
      </c>
      <c r="AA285" s="68" t="str">
        <f ca="1">INDEX({"","_","-","="},IF(OR($D285 &gt;= AB$6, $E285 &lt; AA$6), 0, 1)+IF(OR($F285 &gt;= AB$6, $G285 &lt; AA$6), 0, 2)+1)</f>
        <v/>
      </c>
      <c r="AB285" s="68" t="str">
        <f ca="1">INDEX({"","_","-","="},IF(OR($D285 &gt;= AC$6, $E285 &lt; AB$6), 0, 1)+IF(OR($F285 &gt;= AC$6, $G285 &lt; AB$6), 0, 2)+1)</f>
        <v/>
      </c>
      <c r="AC285" s="68" t="str">
        <f ca="1">INDEX({"","_","-","="},IF(OR($D285 &gt;= AD$6, $E285 &lt; AC$6), 0, 1)+IF(OR($F285 &gt;= AD$6, $G285 &lt; AC$6), 0, 2)+1)</f>
        <v/>
      </c>
      <c r="AD285" s="68" t="str">
        <f ca="1">INDEX({"","_","-","="},IF(OR($D285 &gt;= AE$6, $E285 &lt; AD$6), 0, 1)+IF(OR($F285 &gt;= AE$6, $G285 &lt; AD$6), 0, 2)+1)</f>
        <v/>
      </c>
      <c r="AE285" s="68" t="str">
        <f ca="1">INDEX({"","_","-","="},IF(OR($D285 &gt;= AF$6, $E285 &lt; AE$6), 0, 1)+IF(OR($F285 &gt;= AF$6, $G285 &lt; AE$6), 0, 2)+1)</f>
        <v/>
      </c>
      <c r="AF285" s="68" t="str">
        <f ca="1">INDEX({"","_","-","="},IF(OR($D285 &gt;= AG$6, $E285 &lt; AF$6), 0, 1)+IF(OR($F285 &gt;= AG$6, $G285 &lt; AF$6), 0, 2)+1)</f>
        <v/>
      </c>
      <c r="AG285" s="68" t="str">
        <f ca="1">INDEX({"","_","-","="},IF(OR($D285 &gt;= AH$6, $E285 &lt; AG$6), 0, 1)+IF(OR($F285 &gt;= AH$6, $G285 &lt; AG$6), 0, 2)+1)</f>
        <v/>
      </c>
      <c r="AH285" s="68" t="str">
        <f ca="1">INDEX({"","_","-","="},IF(OR($D285 &gt;= AI$6, $E285 &lt; AH$6), 0, 1)+IF(OR($F285 &gt;= AI$6, $G285 &lt; AH$6), 0, 2)+1)</f>
        <v/>
      </c>
      <c r="AI285" s="68" t="str">
        <f ca="1">INDEX({"","_","-","="},IF(OR($D285 &gt;= AJ$6, $E285 &lt; AI$6), 0, 1)+IF(OR($F285 &gt;= AJ$6, $G285 &lt; AI$6), 0, 2)+1)</f>
        <v/>
      </c>
      <c r="AJ285" s="68" t="str">
        <f ca="1">INDEX({"","_","-","="},IF(OR($D285 &gt;= AK$6, $E285 &lt; AJ$6), 0, 1)+IF(OR($F285 &gt;= AK$6, $G285 &lt; AJ$6), 0, 2)+1)</f>
        <v/>
      </c>
      <c r="AK285" s="68" t="str">
        <f ca="1">INDEX({"","_","-","="},IF(OR($D285 &gt;= AL$6, $E285 &lt; AK$6), 0, 1)+IF(OR($F285 &gt;= AL$6, $G285 &lt; AK$6), 0, 2)+1)</f>
        <v/>
      </c>
      <c r="AL285" s="68" t="str">
        <f ca="1">INDEX({"","_","-","="},IF(OR($D285 &gt;= AM$6, $E285 &lt; AL$6), 0, 1)+IF(OR($F285 &gt;= AM$6, $G285 &lt; AL$6), 0, 2)+1)</f>
        <v/>
      </c>
      <c r="AM285" s="68" t="str">
        <f ca="1">INDEX({"","_","-","="},IF(OR($D285 &gt;= AN$6, $E285 &lt; AM$6), 0, 1)+IF(OR($F285 &gt;= AN$6, $G285 &lt; AM$6), 0, 2)+1)</f>
        <v/>
      </c>
      <c r="AN285" s="68" t="str">
        <f ca="1">INDEX({"","_","-","="},IF(OR($D285 &gt;= AO$6, $E285 &lt; AN$6), 0, 1)+IF(OR($F285 &gt;= AO$6, $G285 &lt; AN$6), 0, 2)+1)</f>
        <v/>
      </c>
      <c r="AO285" s="68" t="str">
        <f ca="1">INDEX({"","_","-","="},IF(OR($D285 &gt;= AP$6, $E285 &lt; AO$6), 0, 1)+IF(OR($F285 &gt;= AP$6, $G285 &lt; AO$6), 0, 2)+1)</f>
        <v/>
      </c>
      <c r="AP285" s="68" t="str">
        <f ca="1">INDEX({"","_","-","="},IF(OR($D285 &gt;= AQ$6, $E285 &lt; AP$6), 0, 1)+IF(OR($F285 &gt;= AQ$6, $G285 &lt; AP$6), 0, 2)+1)</f>
        <v/>
      </c>
      <c r="AQ285" s="68" t="str">
        <f ca="1">INDEX({"","_","-","="},IF(OR($D285 &gt;= AR$6, $E285 &lt; AQ$6), 0, 1)+IF(OR($F285 &gt;= AR$6, $G285 &lt; AQ$6), 0, 2)+1)</f>
        <v/>
      </c>
      <c r="AR285" s="68" t="str">
        <f ca="1">INDEX({"","_","-","="},IF(OR($D285 &gt;= AS$6, $E285 &lt; AR$6), 0, 1)+IF(OR($F285 &gt;= AS$6, $G285 &lt; AR$6), 0, 2)+1)</f>
        <v/>
      </c>
      <c r="AS285" s="68" t="str">
        <f ca="1">INDEX({"","_","-","="},IF(OR($D285 &gt;= AT$6, $E285 &lt; AS$6), 0, 1)+IF(OR($F285 &gt;= AT$6, $G285 &lt; AS$6), 0, 2)+1)</f>
        <v/>
      </c>
      <c r="AT285" s="68" t="str">
        <f ca="1">INDEX({"","_","-","="},IF(OR($D285 &gt;= AU$6, $E285 &lt; AT$6), 0, 1)+IF(OR($F285 &gt;= AU$6, $G285 &lt; AT$6), 0, 2)+1)</f>
        <v/>
      </c>
      <c r="AU285" s="68" t="str">
        <f ca="1">INDEX({"","_","-","="},IF(OR($D285 &gt;= AV$6, $E285 &lt; AU$6), 0, 1)+IF(OR($F285 &gt;= AV$6, $G285 &lt; AU$6), 0, 2)+1)</f>
        <v/>
      </c>
      <c r="AV285" s="68" t="str">
        <f ca="1">INDEX({"","_","-","="},IF(OR($D285 &gt;= AW$6, $E285 &lt; AV$6), 0, 1)+IF(OR($F285 &gt;= AW$6, $G285 &lt; AV$6), 0, 2)+1)</f>
        <v/>
      </c>
      <c r="AW285" s="68" t="str">
        <f ca="1">INDEX({"","_","-","="},IF(OR($D285 &gt;= AX$6, $E285 &lt; AW$6), 0, 1)+IF(OR($F285 &gt;= AX$6, $G285 &lt; AW$6), 0, 2)+1)</f>
        <v/>
      </c>
      <c r="AX285" s="68" t="str">
        <f ca="1">INDEX({"","_","-","="},IF(OR($D285 &gt;= AY$6, $E285 &lt; AX$6), 0, 1)+IF(OR($F285 &gt;= AY$6, $G285 &lt; AX$6), 0, 2)+1)</f>
        <v/>
      </c>
      <c r="AY285" s="68" t="str">
        <f ca="1">INDEX({"","_","-","="},IF(OR($D285 &gt;= AZ$6, $E285 &lt; AY$6), 0, 1)+IF(OR($F285 &gt;= AZ$6, $G285 &lt; AY$6), 0, 2)+1)</f>
        <v/>
      </c>
      <c r="AZ285" s="68" t="str">
        <f ca="1">INDEX({"","_","-","="},IF(OR($D285 &gt;= BA$6, $E285 &lt; AZ$6), 0, 1)+IF(OR($F285 &gt;= BA$6, $G285 &lt; AZ$6), 0, 2)+1)</f>
        <v/>
      </c>
      <c r="BA285" s="68" t="str">
        <f ca="1">INDEX({"","_","-","="},IF(OR($D285 &gt;= BB$6, $E285 &lt; BA$6), 0, 1)+IF(OR($F285 &gt;= BB$6, $G285 &lt; BA$6), 0, 2)+1)</f>
        <v/>
      </c>
      <c r="BB285" s="68" t="str">
        <f ca="1">INDEX({"","_","-","="},IF(OR($D285 &gt;= BC$6, $E285 &lt; BB$6), 0, 1)+IF(OR($F285 &gt;= BC$6, $G285 &lt; BB$6), 0, 2)+1)</f>
        <v/>
      </c>
      <c r="BC285" s="68" t="str">
        <f ca="1">INDEX({"","_","-","="},IF(OR($D285 &gt;= BD$6, $E285 &lt; BC$6), 0, 1)+IF(OR($F285 &gt;= BD$6, $G285 &lt; BC$6), 0, 2)+1)</f>
        <v/>
      </c>
      <c r="BD285" s="68" t="str">
        <f ca="1">INDEX({"","_","-","="},IF(OR($D285 &gt;= BE$6, $E285 &lt; BD$6), 0, 1)+IF(OR($F285 &gt;= BE$6, $G285 &lt; BD$6), 0, 2)+1)</f>
        <v/>
      </c>
      <c r="BE285" s="68" t="str">
        <f ca="1">INDEX({"","_","-","="},IF(OR($D285 &gt;= BF$6, $E285 &lt; BE$6), 0, 1)+IF(OR($F285 &gt;= BF$6, $G285 &lt; BE$6), 0, 2)+1)</f>
        <v/>
      </c>
      <c r="BF285" s="68" t="str">
        <f ca="1">INDEX({"","_","-","="},IF(OR($D285 &gt;= BG$6, $E285 &lt; BF$6), 0, 1)+IF(OR($F285 &gt;= BG$6, $G285 &lt; BF$6), 0, 2)+1)</f>
        <v/>
      </c>
      <c r="BG285" s="68" t="str">
        <f ca="1">INDEX({"","_","-","="},IF(OR($D285 &gt;= BH$6, $E285 &lt; BG$6), 0, 1)+IF(OR($F285 &gt;= BH$6, $G285 &lt; BG$6), 0, 2)+1)</f>
        <v/>
      </c>
      <c r="BH285" s="68" t="str">
        <f ca="1">INDEX({"","_","-","="},IF(OR($D285 &gt;= BI$6, $E285 &lt; BH$6), 0, 1)+IF(OR($F285 &gt;= BI$6, $G285 &lt; BH$6), 0, 2)+1)</f>
        <v/>
      </c>
      <c r="BI285" s="68" t="str">
        <f ca="1">INDEX({"","_","-","="},IF(OR($D285 &gt;= BJ$6, $E285 &lt; BI$6), 0, 1)+IF(OR($F285 &gt;= BJ$6, $G285 &lt; BI$6), 0, 2)+1)</f>
        <v/>
      </c>
      <c r="BJ285" s="68" t="str">
        <f ca="1">INDEX({"","_","-","="},IF(OR($D285 &gt;= BK$6, $E285 &lt; BJ$6), 0, 1)+IF(OR($F285 &gt;= BK$6, $G285 &lt; BJ$6), 0, 2)+1)</f>
        <v/>
      </c>
      <c r="BK285" s="68" t="str">
        <f ca="1">INDEX({"","_","-","="},IF(OR($D285 &gt;= BL$6, $E285 &lt; BK$6), 0, 1)+IF(OR($F285 &gt;= BL$6, $G285 &lt; BK$6), 0, 2)+1)</f>
        <v/>
      </c>
      <c r="BL285" s="68" t="str">
        <f ca="1">INDEX({"","_","-","="},IF(OR($D285 &gt;= BM$6, $E285 &lt; BL$6), 0, 1)+IF(OR($F285 &gt;= BM$6, $G285 &lt; BL$6), 0, 2)+1)</f>
        <v/>
      </c>
      <c r="BM285" s="68" t="str">
        <f ca="1">INDEX({"","_","-","="},IF(OR($D285 &gt;= BN$6, $E285 &lt; BM$6), 0, 1)+IF(OR($F285 &gt;= BN$6, $G285 &lt; BM$6), 0, 2)+1)</f>
        <v/>
      </c>
      <c r="BN285" s="68" t="str">
        <f ca="1">INDEX({"","_","-","="},IF(OR($D285 &gt;= BO$6, $E285 &lt; BN$6), 0, 1)+IF(OR($F285 &gt;= BO$6, $G285 &lt; BN$6), 0, 2)+1)</f>
        <v/>
      </c>
      <c r="BO285" s="68" t="str">
        <f ca="1">INDEX({"","_","-","="},IF(OR($D285 &gt;= BP$6, $E285 &lt; BO$6), 0, 1)+IF(OR($F285 &gt;= BP$6, $G285 &lt; BO$6), 0, 2)+1)</f>
        <v/>
      </c>
      <c r="BP285" s="68" t="str">
        <f ca="1">INDEX({"","_","-","="},IF(OR($D285 &gt;= BQ$6, $E285 &lt; BP$6), 0, 1)+IF(OR($F285 &gt;= BQ$6, $G285 &lt; BP$6), 0, 2)+1)</f>
        <v/>
      </c>
      <c r="BQ285" s="68" t="str">
        <f ca="1">INDEX({"","_","-","="},IF(OR($D285 &gt;= BR$6, $E285 &lt; BQ$6), 0, 1)+IF(OR($F285 &gt;= BR$6, $G285 &lt; BQ$6), 0, 2)+1)</f>
        <v/>
      </c>
      <c r="BR285" s="68" t="str">
        <f ca="1">INDEX({"","_","-","="},IF(OR($D285 &gt;= BS$6, $E285 &lt; BR$6), 0, 1)+IF(OR($F285 &gt;= BS$6, $G285 &lt; BR$6), 0, 2)+1)</f>
        <v/>
      </c>
      <c r="BS285" s="68" t="str">
        <f ca="1">INDEX({"","_","-","="},IF(OR($D285 &gt;= BT$6, $E285 &lt; BS$6), 0, 1)+IF(OR($F285 &gt;= BT$6, $G285 &lt; BS$6), 0, 2)+1)</f>
        <v/>
      </c>
      <c r="BT285" s="68" t="str">
        <f ca="1">INDEX({"","_","-","="},IF(OR($D285 &gt;= BU$6, $E285 &lt; BT$6), 0, 1)+IF(OR($F285 &gt;= BU$6, $G285 &lt; BT$6), 0, 2)+1)</f>
        <v/>
      </c>
      <c r="BU285" s="68" t="str">
        <f ca="1">INDEX({"","_","-","="},IF(OR($D285 &gt;= BV$6, $E285 &lt; BU$6), 0, 1)+IF(OR($F285 &gt;= BV$6, $G285 &lt; BU$6), 0, 2)+1)</f>
        <v/>
      </c>
      <c r="BV285" s="68" t="str">
        <f ca="1">INDEX({"","_","-","="},IF(OR($D285 &gt;= BW$6, $E285 &lt; BV$6), 0, 1)+IF(OR($F285 &gt;= BW$6, $G285 &lt; BV$6), 0, 2)+1)</f>
        <v/>
      </c>
      <c r="BW285" s="68" t="str">
        <f ca="1">INDEX({"","_","-","="},IF(OR($D285 &gt;= BX$6, $E285 &lt; BW$6), 0, 1)+IF(OR($F285 &gt;= BX$6, $G285 &lt; BW$6), 0, 2)+1)</f>
        <v/>
      </c>
      <c r="BX285" s="68" t="str">
        <f ca="1">INDEX({"","_","-","="},IF(OR($D285 &gt;= BY$6, $E285 &lt; BX$6), 0, 1)+IF(OR($F285 &gt;= BY$6, $G285 &lt; BX$6), 0, 2)+1)</f>
        <v/>
      </c>
      <c r="BY285" s="68" t="str">
        <f ca="1">INDEX({"","_","-","="},IF(OR($D285 &gt;= BZ$6, $E285 &lt; BY$6), 0, 1)+IF(OR($F285 &gt;= BZ$6, $G285 &lt; BY$6), 0, 2)+1)</f>
        <v/>
      </c>
      <c r="BZ285" s="68" t="str">
        <f ca="1">INDEX({"","_","-","="},IF(OR($D285 &gt;= CA$6, $E285 &lt; BZ$6), 0, 1)+IF(OR($F285 &gt;= CA$6, $G285 &lt; BZ$6), 0, 2)+1)</f>
        <v/>
      </c>
      <c r="CA285" s="68" t="str">
        <f ca="1">INDEX({"","_","-","="},IF(OR($D285 &gt;= CB$6, $E285 &lt; CA$6), 0, 1)+IF(OR($F285 &gt;= CB$6, $G285 &lt; CA$6), 0, 2)+1)</f>
        <v/>
      </c>
      <c r="CB285" s="68" t="str">
        <f ca="1">INDEX({"","_","-","="},IF(OR($D285 &gt;= CC$6, $E285 &lt; CB$6), 0, 1)+IF(OR($F285 &gt;= CC$6, $G285 &lt; CB$6), 0, 2)+1)</f>
        <v/>
      </c>
      <c r="CC285" s="68" t="str">
        <f ca="1">INDEX({"","_","-","="},IF(OR($D285 &gt;= CD$6, $E285 &lt; CC$6), 0, 1)+IF(OR($F285 &gt;= CD$6, $G285 &lt; CC$6), 0, 2)+1)</f>
        <v/>
      </c>
      <c r="CD285" s="68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IF('临-进度'!M281,'临-进度'!$A281,"")</f>
        <v/>
      </c>
      <c r="B286" s="8" t="str">
        <f ca="1">IF('临-进度'!M281,'临-进度'!$B281,"")</f>
        <v/>
      </c>
      <c r="C286" s="8" t="str">
        <f ca="1">IF('临-进度'!M281,'临-进度'!$E281,"")</f>
        <v/>
      </c>
      <c r="D286" s="40" t="str">
        <f ca="1">IF('临-进度'!$M281,'临-进度'!$I281,"")</f>
        <v/>
      </c>
      <c r="E286" s="40" t="str">
        <f ca="1">IF('临-进度'!$M281,'临-进度'!$AE281,"")</f>
        <v/>
      </c>
      <c r="F286" s="40" t="str">
        <f ca="1">IF('临-进度'!$M281,'临-进度'!$J281,"")</f>
        <v/>
      </c>
      <c r="G286" s="73" t="str">
        <f ca="1">IF('临-进度'!$M281,'临-进度'!$AF281,"")</f>
        <v/>
      </c>
      <c r="H286" s="68" t="str">
        <f ca="1">INDEX({"","_","-","="},IF(OR($D286 &gt;= I$6, $E286 &lt; H$6), 0, 1)+IF(OR($F286 &gt;= I$6, $G286 &lt; H$6), 0, 2)+1)</f>
        <v/>
      </c>
      <c r="I286" s="68" t="str">
        <f ca="1">INDEX({"","_","-","="},IF(OR($D286 &gt;= J$6, $E286 &lt; I$6), 0, 1)+IF(OR($F286 &gt;= J$6, $G286 &lt; I$6), 0, 2)+1)</f>
        <v/>
      </c>
      <c r="J286" s="68" t="str">
        <f ca="1">INDEX({"","_","-","="},IF(OR($D286 &gt;= K$6, $E286 &lt; J$6), 0, 1)+IF(OR($F286 &gt;= K$6, $G286 &lt; J$6), 0, 2)+1)</f>
        <v/>
      </c>
      <c r="K286" s="68" t="str">
        <f ca="1">INDEX({"","_","-","="},IF(OR($D286 &gt;= L$6, $E286 &lt; K$6), 0, 1)+IF(OR($F286 &gt;= L$6, $G286 &lt; K$6), 0, 2)+1)</f>
        <v/>
      </c>
      <c r="L286" s="68" t="str">
        <f ca="1">INDEX({"","_","-","="},IF(OR($D286 &gt;= M$6, $E286 &lt; L$6), 0, 1)+IF(OR($F286 &gt;= M$6, $G286 &lt; L$6), 0, 2)+1)</f>
        <v/>
      </c>
      <c r="M286" s="68" t="str">
        <f ca="1">INDEX({"","_","-","="},IF(OR($D286 &gt;= N$6, $E286 &lt; M$6), 0, 1)+IF(OR($F286 &gt;= N$6, $G286 &lt; M$6), 0, 2)+1)</f>
        <v/>
      </c>
      <c r="N286" s="68" t="str">
        <f ca="1">INDEX({"","_","-","="},IF(OR($D286 &gt;= O$6, $E286 &lt; N$6), 0, 1)+IF(OR($F286 &gt;= O$6, $G286 &lt; N$6), 0, 2)+1)</f>
        <v/>
      </c>
      <c r="O286" s="68" t="str">
        <f ca="1">INDEX({"","_","-","="},IF(OR($D286 &gt;= P$6, $E286 &lt; O$6), 0, 1)+IF(OR($F286 &gt;= P$6, $G286 &lt; O$6), 0, 2)+1)</f>
        <v/>
      </c>
      <c r="P286" s="68" t="str">
        <f ca="1">INDEX({"","_","-","="},IF(OR($D286 &gt;= Q$6, $E286 &lt; P$6), 0, 1)+IF(OR($F286 &gt;= Q$6, $G286 &lt; P$6), 0, 2)+1)</f>
        <v/>
      </c>
      <c r="Q286" s="68" t="str">
        <f ca="1">INDEX({"","_","-","="},IF(OR($D286 &gt;= R$6, $E286 &lt; Q$6), 0, 1)+IF(OR($F286 &gt;= R$6, $G286 &lt; Q$6), 0, 2)+1)</f>
        <v/>
      </c>
      <c r="R286" s="68" t="str">
        <f ca="1">INDEX({"","_","-","="},IF(OR($D286 &gt;= S$6, $E286 &lt; R$6), 0, 1)+IF(OR($F286 &gt;= S$6, $G286 &lt; R$6), 0, 2)+1)</f>
        <v/>
      </c>
      <c r="S286" s="68" t="str">
        <f ca="1">INDEX({"","_","-","="},IF(OR($D286 &gt;= T$6, $E286 &lt; S$6), 0, 1)+IF(OR($F286 &gt;= T$6, $G286 &lt; S$6), 0, 2)+1)</f>
        <v/>
      </c>
      <c r="T286" s="68" t="str">
        <f ca="1">INDEX({"","_","-","="},IF(OR($D286 &gt;= U$6, $E286 &lt; T$6), 0, 1)+IF(OR($F286 &gt;= U$6, $G286 &lt; T$6), 0, 2)+1)</f>
        <v/>
      </c>
      <c r="U286" s="68" t="str">
        <f ca="1">INDEX({"","_","-","="},IF(OR($D286 &gt;= V$6, $E286 &lt; U$6), 0, 1)+IF(OR($F286 &gt;= V$6, $G286 &lt; U$6), 0, 2)+1)</f>
        <v/>
      </c>
      <c r="V286" s="68" t="str">
        <f ca="1">INDEX({"","_","-","="},IF(OR($D286 &gt;= W$6, $E286 &lt; V$6), 0, 1)+IF(OR($F286 &gt;= W$6, $G286 &lt; V$6), 0, 2)+1)</f>
        <v/>
      </c>
      <c r="W286" s="68" t="str">
        <f ca="1">INDEX({"","_","-","="},IF(OR($D286 &gt;= X$6, $E286 &lt; W$6), 0, 1)+IF(OR($F286 &gt;= X$6, $G286 &lt; W$6), 0, 2)+1)</f>
        <v/>
      </c>
      <c r="X286" s="68" t="str">
        <f ca="1">INDEX({"","_","-","="},IF(OR($D286 &gt;= Y$6, $E286 &lt; X$6), 0, 1)+IF(OR($F286 &gt;= Y$6, $G286 &lt; X$6), 0, 2)+1)</f>
        <v/>
      </c>
      <c r="Y286" s="68" t="str">
        <f ca="1">INDEX({"","_","-","="},IF(OR($D286 &gt;= Z$6, $E286 &lt; Y$6), 0, 1)+IF(OR($F286 &gt;= Z$6, $G286 &lt; Y$6), 0, 2)+1)</f>
        <v/>
      </c>
      <c r="Z286" s="68" t="str">
        <f ca="1">INDEX({"","_","-","="},IF(OR($D286 &gt;= AA$6, $E286 &lt; Z$6), 0, 1)+IF(OR($F286 &gt;= AA$6, $G286 &lt; Z$6), 0, 2)+1)</f>
        <v/>
      </c>
      <c r="AA286" s="68" t="str">
        <f ca="1">INDEX({"","_","-","="},IF(OR($D286 &gt;= AB$6, $E286 &lt; AA$6), 0, 1)+IF(OR($F286 &gt;= AB$6, $G286 &lt; AA$6), 0, 2)+1)</f>
        <v/>
      </c>
      <c r="AB286" s="68" t="str">
        <f ca="1">INDEX({"","_","-","="},IF(OR($D286 &gt;= AC$6, $E286 &lt; AB$6), 0, 1)+IF(OR($F286 &gt;= AC$6, $G286 &lt; AB$6), 0, 2)+1)</f>
        <v/>
      </c>
      <c r="AC286" s="68" t="str">
        <f ca="1">INDEX({"","_","-","="},IF(OR($D286 &gt;= AD$6, $E286 &lt; AC$6), 0, 1)+IF(OR($F286 &gt;= AD$6, $G286 &lt; AC$6), 0, 2)+1)</f>
        <v/>
      </c>
      <c r="AD286" s="68" t="str">
        <f ca="1">INDEX({"","_","-","="},IF(OR($D286 &gt;= AE$6, $E286 &lt; AD$6), 0, 1)+IF(OR($F286 &gt;= AE$6, $G286 &lt; AD$6), 0, 2)+1)</f>
        <v/>
      </c>
      <c r="AE286" s="68" t="str">
        <f ca="1">INDEX({"","_","-","="},IF(OR($D286 &gt;= AF$6, $E286 &lt; AE$6), 0, 1)+IF(OR($F286 &gt;= AF$6, $G286 &lt; AE$6), 0, 2)+1)</f>
        <v/>
      </c>
      <c r="AF286" s="68" t="str">
        <f ca="1">INDEX({"","_","-","="},IF(OR($D286 &gt;= AG$6, $E286 &lt; AF$6), 0, 1)+IF(OR($F286 &gt;= AG$6, $G286 &lt; AF$6), 0, 2)+1)</f>
        <v/>
      </c>
      <c r="AG286" s="68" t="str">
        <f ca="1">INDEX({"","_","-","="},IF(OR($D286 &gt;= AH$6, $E286 &lt; AG$6), 0, 1)+IF(OR($F286 &gt;= AH$6, $G286 &lt; AG$6), 0, 2)+1)</f>
        <v/>
      </c>
      <c r="AH286" s="68" t="str">
        <f ca="1">INDEX({"","_","-","="},IF(OR($D286 &gt;= AI$6, $E286 &lt; AH$6), 0, 1)+IF(OR($F286 &gt;= AI$6, $G286 &lt; AH$6), 0, 2)+1)</f>
        <v/>
      </c>
      <c r="AI286" s="68" t="str">
        <f ca="1">INDEX({"","_","-","="},IF(OR($D286 &gt;= AJ$6, $E286 &lt; AI$6), 0, 1)+IF(OR($F286 &gt;= AJ$6, $G286 &lt; AI$6), 0, 2)+1)</f>
        <v/>
      </c>
      <c r="AJ286" s="68" t="str">
        <f ca="1">INDEX({"","_","-","="},IF(OR($D286 &gt;= AK$6, $E286 &lt; AJ$6), 0, 1)+IF(OR($F286 &gt;= AK$6, $G286 &lt; AJ$6), 0, 2)+1)</f>
        <v/>
      </c>
      <c r="AK286" s="68" t="str">
        <f ca="1">INDEX({"","_","-","="},IF(OR($D286 &gt;= AL$6, $E286 &lt; AK$6), 0, 1)+IF(OR($F286 &gt;= AL$6, $G286 &lt; AK$6), 0, 2)+1)</f>
        <v/>
      </c>
      <c r="AL286" s="68" t="str">
        <f ca="1">INDEX({"","_","-","="},IF(OR($D286 &gt;= AM$6, $E286 &lt; AL$6), 0, 1)+IF(OR($F286 &gt;= AM$6, $G286 &lt; AL$6), 0, 2)+1)</f>
        <v/>
      </c>
      <c r="AM286" s="68" t="str">
        <f ca="1">INDEX({"","_","-","="},IF(OR($D286 &gt;= AN$6, $E286 &lt; AM$6), 0, 1)+IF(OR($F286 &gt;= AN$6, $G286 &lt; AM$6), 0, 2)+1)</f>
        <v/>
      </c>
      <c r="AN286" s="68" t="str">
        <f ca="1">INDEX({"","_","-","="},IF(OR($D286 &gt;= AO$6, $E286 &lt; AN$6), 0, 1)+IF(OR($F286 &gt;= AO$6, $G286 &lt; AN$6), 0, 2)+1)</f>
        <v/>
      </c>
      <c r="AO286" s="68" t="str">
        <f ca="1">INDEX({"","_","-","="},IF(OR($D286 &gt;= AP$6, $E286 &lt; AO$6), 0, 1)+IF(OR($F286 &gt;= AP$6, $G286 &lt; AO$6), 0, 2)+1)</f>
        <v/>
      </c>
      <c r="AP286" s="68" t="str">
        <f ca="1">INDEX({"","_","-","="},IF(OR($D286 &gt;= AQ$6, $E286 &lt; AP$6), 0, 1)+IF(OR($F286 &gt;= AQ$6, $G286 &lt; AP$6), 0, 2)+1)</f>
        <v/>
      </c>
      <c r="AQ286" s="68" t="str">
        <f ca="1">INDEX({"","_","-","="},IF(OR($D286 &gt;= AR$6, $E286 &lt; AQ$6), 0, 1)+IF(OR($F286 &gt;= AR$6, $G286 &lt; AQ$6), 0, 2)+1)</f>
        <v/>
      </c>
      <c r="AR286" s="68" t="str">
        <f ca="1">INDEX({"","_","-","="},IF(OR($D286 &gt;= AS$6, $E286 &lt; AR$6), 0, 1)+IF(OR($F286 &gt;= AS$6, $G286 &lt; AR$6), 0, 2)+1)</f>
        <v/>
      </c>
      <c r="AS286" s="68" t="str">
        <f ca="1">INDEX({"","_","-","="},IF(OR($D286 &gt;= AT$6, $E286 &lt; AS$6), 0, 1)+IF(OR($F286 &gt;= AT$6, $G286 &lt; AS$6), 0, 2)+1)</f>
        <v/>
      </c>
      <c r="AT286" s="68" t="str">
        <f ca="1">INDEX({"","_","-","="},IF(OR($D286 &gt;= AU$6, $E286 &lt; AT$6), 0, 1)+IF(OR($F286 &gt;= AU$6, $G286 &lt; AT$6), 0, 2)+1)</f>
        <v/>
      </c>
      <c r="AU286" s="68" t="str">
        <f ca="1">INDEX({"","_","-","="},IF(OR($D286 &gt;= AV$6, $E286 &lt; AU$6), 0, 1)+IF(OR($F286 &gt;= AV$6, $G286 &lt; AU$6), 0, 2)+1)</f>
        <v/>
      </c>
      <c r="AV286" s="68" t="str">
        <f ca="1">INDEX({"","_","-","="},IF(OR($D286 &gt;= AW$6, $E286 &lt; AV$6), 0, 1)+IF(OR($F286 &gt;= AW$6, $G286 &lt; AV$6), 0, 2)+1)</f>
        <v/>
      </c>
      <c r="AW286" s="68" t="str">
        <f ca="1">INDEX({"","_","-","="},IF(OR($D286 &gt;= AX$6, $E286 &lt; AW$6), 0, 1)+IF(OR($F286 &gt;= AX$6, $G286 &lt; AW$6), 0, 2)+1)</f>
        <v/>
      </c>
      <c r="AX286" s="68" t="str">
        <f ca="1">INDEX({"","_","-","="},IF(OR($D286 &gt;= AY$6, $E286 &lt; AX$6), 0, 1)+IF(OR($F286 &gt;= AY$6, $G286 &lt; AX$6), 0, 2)+1)</f>
        <v/>
      </c>
      <c r="AY286" s="68" t="str">
        <f ca="1">INDEX({"","_","-","="},IF(OR($D286 &gt;= AZ$6, $E286 &lt; AY$6), 0, 1)+IF(OR($F286 &gt;= AZ$6, $G286 &lt; AY$6), 0, 2)+1)</f>
        <v/>
      </c>
      <c r="AZ286" s="68" t="str">
        <f ca="1">INDEX({"","_","-","="},IF(OR($D286 &gt;= BA$6, $E286 &lt; AZ$6), 0, 1)+IF(OR($F286 &gt;= BA$6, $G286 &lt; AZ$6), 0, 2)+1)</f>
        <v/>
      </c>
      <c r="BA286" s="68" t="str">
        <f ca="1">INDEX({"","_","-","="},IF(OR($D286 &gt;= BB$6, $E286 &lt; BA$6), 0, 1)+IF(OR($F286 &gt;= BB$6, $G286 &lt; BA$6), 0, 2)+1)</f>
        <v/>
      </c>
      <c r="BB286" s="68" t="str">
        <f ca="1">INDEX({"","_","-","="},IF(OR($D286 &gt;= BC$6, $E286 &lt; BB$6), 0, 1)+IF(OR($F286 &gt;= BC$6, $G286 &lt; BB$6), 0, 2)+1)</f>
        <v/>
      </c>
      <c r="BC286" s="68" t="str">
        <f ca="1">INDEX({"","_","-","="},IF(OR($D286 &gt;= BD$6, $E286 &lt; BC$6), 0, 1)+IF(OR($F286 &gt;= BD$6, $G286 &lt; BC$6), 0, 2)+1)</f>
        <v/>
      </c>
      <c r="BD286" s="68" t="str">
        <f ca="1">INDEX({"","_","-","="},IF(OR($D286 &gt;= BE$6, $E286 &lt; BD$6), 0, 1)+IF(OR($F286 &gt;= BE$6, $G286 &lt; BD$6), 0, 2)+1)</f>
        <v/>
      </c>
      <c r="BE286" s="68" t="str">
        <f ca="1">INDEX({"","_","-","="},IF(OR($D286 &gt;= BF$6, $E286 &lt; BE$6), 0, 1)+IF(OR($F286 &gt;= BF$6, $G286 &lt; BE$6), 0, 2)+1)</f>
        <v/>
      </c>
      <c r="BF286" s="68" t="str">
        <f ca="1">INDEX({"","_","-","="},IF(OR($D286 &gt;= BG$6, $E286 &lt; BF$6), 0, 1)+IF(OR($F286 &gt;= BG$6, $G286 &lt; BF$6), 0, 2)+1)</f>
        <v/>
      </c>
      <c r="BG286" s="68" t="str">
        <f ca="1">INDEX({"","_","-","="},IF(OR($D286 &gt;= BH$6, $E286 &lt; BG$6), 0, 1)+IF(OR($F286 &gt;= BH$6, $G286 &lt; BG$6), 0, 2)+1)</f>
        <v/>
      </c>
      <c r="BH286" s="68" t="str">
        <f ca="1">INDEX({"","_","-","="},IF(OR($D286 &gt;= BI$6, $E286 &lt; BH$6), 0, 1)+IF(OR($F286 &gt;= BI$6, $G286 &lt; BH$6), 0, 2)+1)</f>
        <v/>
      </c>
      <c r="BI286" s="68" t="str">
        <f ca="1">INDEX({"","_","-","="},IF(OR($D286 &gt;= BJ$6, $E286 &lt; BI$6), 0, 1)+IF(OR($F286 &gt;= BJ$6, $G286 &lt; BI$6), 0, 2)+1)</f>
        <v/>
      </c>
      <c r="BJ286" s="68" t="str">
        <f ca="1">INDEX({"","_","-","="},IF(OR($D286 &gt;= BK$6, $E286 &lt; BJ$6), 0, 1)+IF(OR($F286 &gt;= BK$6, $G286 &lt; BJ$6), 0, 2)+1)</f>
        <v/>
      </c>
      <c r="BK286" s="68" t="str">
        <f ca="1">INDEX({"","_","-","="},IF(OR($D286 &gt;= BL$6, $E286 &lt; BK$6), 0, 1)+IF(OR($F286 &gt;= BL$6, $G286 &lt; BK$6), 0, 2)+1)</f>
        <v/>
      </c>
      <c r="BL286" s="68" t="str">
        <f ca="1">INDEX({"","_","-","="},IF(OR($D286 &gt;= BM$6, $E286 &lt; BL$6), 0, 1)+IF(OR($F286 &gt;= BM$6, $G286 &lt; BL$6), 0, 2)+1)</f>
        <v/>
      </c>
      <c r="BM286" s="68" t="str">
        <f ca="1">INDEX({"","_","-","="},IF(OR($D286 &gt;= BN$6, $E286 &lt; BM$6), 0, 1)+IF(OR($F286 &gt;= BN$6, $G286 &lt; BM$6), 0, 2)+1)</f>
        <v/>
      </c>
      <c r="BN286" s="68" t="str">
        <f ca="1">INDEX({"","_","-","="},IF(OR($D286 &gt;= BO$6, $E286 &lt; BN$6), 0, 1)+IF(OR($F286 &gt;= BO$6, $G286 &lt; BN$6), 0, 2)+1)</f>
        <v/>
      </c>
      <c r="BO286" s="68" t="str">
        <f ca="1">INDEX({"","_","-","="},IF(OR($D286 &gt;= BP$6, $E286 &lt; BO$6), 0, 1)+IF(OR($F286 &gt;= BP$6, $G286 &lt; BO$6), 0, 2)+1)</f>
        <v/>
      </c>
      <c r="BP286" s="68" t="str">
        <f ca="1">INDEX({"","_","-","="},IF(OR($D286 &gt;= BQ$6, $E286 &lt; BP$6), 0, 1)+IF(OR($F286 &gt;= BQ$6, $G286 &lt; BP$6), 0, 2)+1)</f>
        <v/>
      </c>
      <c r="BQ286" s="68" t="str">
        <f ca="1">INDEX({"","_","-","="},IF(OR($D286 &gt;= BR$6, $E286 &lt; BQ$6), 0, 1)+IF(OR($F286 &gt;= BR$6, $G286 &lt; BQ$6), 0, 2)+1)</f>
        <v/>
      </c>
      <c r="BR286" s="68" t="str">
        <f ca="1">INDEX({"","_","-","="},IF(OR($D286 &gt;= BS$6, $E286 &lt; BR$6), 0, 1)+IF(OR($F286 &gt;= BS$6, $G286 &lt; BR$6), 0, 2)+1)</f>
        <v/>
      </c>
      <c r="BS286" s="68" t="str">
        <f ca="1">INDEX({"","_","-","="},IF(OR($D286 &gt;= BT$6, $E286 &lt; BS$6), 0, 1)+IF(OR($F286 &gt;= BT$6, $G286 &lt; BS$6), 0, 2)+1)</f>
        <v/>
      </c>
      <c r="BT286" s="68" t="str">
        <f ca="1">INDEX({"","_","-","="},IF(OR($D286 &gt;= BU$6, $E286 &lt; BT$6), 0, 1)+IF(OR($F286 &gt;= BU$6, $G286 &lt; BT$6), 0, 2)+1)</f>
        <v/>
      </c>
      <c r="BU286" s="68" t="str">
        <f ca="1">INDEX({"","_","-","="},IF(OR($D286 &gt;= BV$6, $E286 &lt; BU$6), 0, 1)+IF(OR($F286 &gt;= BV$6, $G286 &lt; BU$6), 0, 2)+1)</f>
        <v/>
      </c>
      <c r="BV286" s="68" t="str">
        <f ca="1">INDEX({"","_","-","="},IF(OR($D286 &gt;= BW$6, $E286 &lt; BV$6), 0, 1)+IF(OR($F286 &gt;= BW$6, $G286 &lt; BV$6), 0, 2)+1)</f>
        <v/>
      </c>
      <c r="BW286" s="68" t="str">
        <f ca="1">INDEX({"","_","-","="},IF(OR($D286 &gt;= BX$6, $E286 &lt; BW$6), 0, 1)+IF(OR($F286 &gt;= BX$6, $G286 &lt; BW$6), 0, 2)+1)</f>
        <v/>
      </c>
      <c r="BX286" s="68" t="str">
        <f ca="1">INDEX({"","_","-","="},IF(OR($D286 &gt;= BY$6, $E286 &lt; BX$6), 0, 1)+IF(OR($F286 &gt;= BY$6, $G286 &lt; BX$6), 0, 2)+1)</f>
        <v/>
      </c>
      <c r="BY286" s="68" t="str">
        <f ca="1">INDEX({"","_","-","="},IF(OR($D286 &gt;= BZ$6, $E286 &lt; BY$6), 0, 1)+IF(OR($F286 &gt;= BZ$6, $G286 &lt; BY$6), 0, 2)+1)</f>
        <v/>
      </c>
      <c r="BZ286" s="68" t="str">
        <f ca="1">INDEX({"","_","-","="},IF(OR($D286 &gt;= CA$6, $E286 &lt; BZ$6), 0, 1)+IF(OR($F286 &gt;= CA$6, $G286 &lt; BZ$6), 0, 2)+1)</f>
        <v/>
      </c>
      <c r="CA286" s="68" t="str">
        <f ca="1">INDEX({"","_","-","="},IF(OR($D286 &gt;= CB$6, $E286 &lt; CA$6), 0, 1)+IF(OR($F286 &gt;= CB$6, $G286 &lt; CA$6), 0, 2)+1)</f>
        <v/>
      </c>
      <c r="CB286" s="68" t="str">
        <f ca="1">INDEX({"","_","-","="},IF(OR($D286 &gt;= CC$6, $E286 &lt; CB$6), 0, 1)+IF(OR($F286 &gt;= CC$6, $G286 &lt; CB$6), 0, 2)+1)</f>
        <v/>
      </c>
      <c r="CC286" s="68" t="str">
        <f ca="1">INDEX({"","_","-","="},IF(OR($D286 &gt;= CD$6, $E286 &lt; CC$6), 0, 1)+IF(OR($F286 &gt;= CD$6, $G286 &lt; CC$6), 0, 2)+1)</f>
        <v/>
      </c>
      <c r="CD286" s="68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IF('临-进度'!M282,'临-进度'!$A282,"")</f>
        <v/>
      </c>
      <c r="B287" s="8" t="str">
        <f ca="1">IF('临-进度'!M282,'临-进度'!$B282,"")</f>
        <v/>
      </c>
      <c r="C287" s="8" t="str">
        <f ca="1">IF('临-进度'!M282,'临-进度'!$E282,"")</f>
        <v/>
      </c>
      <c r="D287" s="40" t="str">
        <f ca="1">IF('临-进度'!$M282,'临-进度'!$I282,"")</f>
        <v/>
      </c>
      <c r="E287" s="40" t="str">
        <f ca="1">IF('临-进度'!$M282,'临-进度'!$AE282,"")</f>
        <v/>
      </c>
      <c r="F287" s="40" t="str">
        <f ca="1">IF('临-进度'!$M282,'临-进度'!$J282,"")</f>
        <v/>
      </c>
      <c r="G287" s="73" t="str">
        <f ca="1">IF('临-进度'!$M282,'临-进度'!$AF282,"")</f>
        <v/>
      </c>
      <c r="H287" s="68" t="str">
        <f ca="1">INDEX({"","_","-","="},IF(OR($D287 &gt;= I$6, $E287 &lt; H$6), 0, 1)+IF(OR($F287 &gt;= I$6, $G287 &lt; H$6), 0, 2)+1)</f>
        <v/>
      </c>
      <c r="I287" s="68" t="str">
        <f ca="1">INDEX({"","_","-","="},IF(OR($D287 &gt;= J$6, $E287 &lt; I$6), 0, 1)+IF(OR($F287 &gt;= J$6, $G287 &lt; I$6), 0, 2)+1)</f>
        <v/>
      </c>
      <c r="J287" s="68" t="str">
        <f ca="1">INDEX({"","_","-","="},IF(OR($D287 &gt;= K$6, $E287 &lt; J$6), 0, 1)+IF(OR($F287 &gt;= K$6, $G287 &lt; J$6), 0, 2)+1)</f>
        <v/>
      </c>
      <c r="K287" s="68" t="str">
        <f ca="1">INDEX({"","_","-","="},IF(OR($D287 &gt;= L$6, $E287 &lt; K$6), 0, 1)+IF(OR($F287 &gt;= L$6, $G287 &lt; K$6), 0, 2)+1)</f>
        <v/>
      </c>
      <c r="L287" s="68" t="str">
        <f ca="1">INDEX({"","_","-","="},IF(OR($D287 &gt;= M$6, $E287 &lt; L$6), 0, 1)+IF(OR($F287 &gt;= M$6, $G287 &lt; L$6), 0, 2)+1)</f>
        <v/>
      </c>
      <c r="M287" s="68" t="str">
        <f ca="1">INDEX({"","_","-","="},IF(OR($D287 &gt;= N$6, $E287 &lt; M$6), 0, 1)+IF(OR($F287 &gt;= N$6, $G287 &lt; M$6), 0, 2)+1)</f>
        <v/>
      </c>
      <c r="N287" s="68" t="str">
        <f ca="1">INDEX({"","_","-","="},IF(OR($D287 &gt;= O$6, $E287 &lt; N$6), 0, 1)+IF(OR($F287 &gt;= O$6, $G287 &lt; N$6), 0, 2)+1)</f>
        <v/>
      </c>
      <c r="O287" s="68" t="str">
        <f ca="1">INDEX({"","_","-","="},IF(OR($D287 &gt;= P$6, $E287 &lt; O$6), 0, 1)+IF(OR($F287 &gt;= P$6, $G287 &lt; O$6), 0, 2)+1)</f>
        <v/>
      </c>
      <c r="P287" s="68" t="str">
        <f ca="1">INDEX({"","_","-","="},IF(OR($D287 &gt;= Q$6, $E287 &lt; P$6), 0, 1)+IF(OR($F287 &gt;= Q$6, $G287 &lt; P$6), 0, 2)+1)</f>
        <v/>
      </c>
      <c r="Q287" s="68" t="str">
        <f ca="1">INDEX({"","_","-","="},IF(OR($D287 &gt;= R$6, $E287 &lt; Q$6), 0, 1)+IF(OR($F287 &gt;= R$6, $G287 &lt; Q$6), 0, 2)+1)</f>
        <v/>
      </c>
      <c r="R287" s="68" t="str">
        <f ca="1">INDEX({"","_","-","="},IF(OR($D287 &gt;= S$6, $E287 &lt; R$6), 0, 1)+IF(OR($F287 &gt;= S$6, $G287 &lt; R$6), 0, 2)+1)</f>
        <v/>
      </c>
      <c r="S287" s="68" t="str">
        <f ca="1">INDEX({"","_","-","="},IF(OR($D287 &gt;= T$6, $E287 &lt; S$6), 0, 1)+IF(OR($F287 &gt;= T$6, $G287 &lt; S$6), 0, 2)+1)</f>
        <v/>
      </c>
      <c r="T287" s="68" t="str">
        <f ca="1">INDEX({"","_","-","="},IF(OR($D287 &gt;= U$6, $E287 &lt; T$6), 0, 1)+IF(OR($F287 &gt;= U$6, $G287 &lt; T$6), 0, 2)+1)</f>
        <v/>
      </c>
      <c r="U287" s="68" t="str">
        <f ca="1">INDEX({"","_","-","="},IF(OR($D287 &gt;= V$6, $E287 &lt; U$6), 0, 1)+IF(OR($F287 &gt;= V$6, $G287 &lt; U$6), 0, 2)+1)</f>
        <v/>
      </c>
      <c r="V287" s="68" t="str">
        <f ca="1">INDEX({"","_","-","="},IF(OR($D287 &gt;= W$6, $E287 &lt; V$6), 0, 1)+IF(OR($F287 &gt;= W$6, $G287 &lt; V$6), 0, 2)+1)</f>
        <v/>
      </c>
      <c r="W287" s="68" t="str">
        <f ca="1">INDEX({"","_","-","="},IF(OR($D287 &gt;= X$6, $E287 &lt; W$6), 0, 1)+IF(OR($F287 &gt;= X$6, $G287 &lt; W$6), 0, 2)+1)</f>
        <v/>
      </c>
      <c r="X287" s="68" t="str">
        <f ca="1">INDEX({"","_","-","="},IF(OR($D287 &gt;= Y$6, $E287 &lt; X$6), 0, 1)+IF(OR($F287 &gt;= Y$6, $G287 &lt; X$6), 0, 2)+1)</f>
        <v/>
      </c>
      <c r="Y287" s="68" t="str">
        <f ca="1">INDEX({"","_","-","="},IF(OR($D287 &gt;= Z$6, $E287 &lt; Y$6), 0, 1)+IF(OR($F287 &gt;= Z$6, $G287 &lt; Y$6), 0, 2)+1)</f>
        <v/>
      </c>
      <c r="Z287" s="68" t="str">
        <f ca="1">INDEX({"","_","-","="},IF(OR($D287 &gt;= AA$6, $E287 &lt; Z$6), 0, 1)+IF(OR($F287 &gt;= AA$6, $G287 &lt; Z$6), 0, 2)+1)</f>
        <v/>
      </c>
      <c r="AA287" s="68" t="str">
        <f ca="1">INDEX({"","_","-","="},IF(OR($D287 &gt;= AB$6, $E287 &lt; AA$6), 0, 1)+IF(OR($F287 &gt;= AB$6, $G287 &lt; AA$6), 0, 2)+1)</f>
        <v/>
      </c>
      <c r="AB287" s="68" t="str">
        <f ca="1">INDEX({"","_","-","="},IF(OR($D287 &gt;= AC$6, $E287 &lt; AB$6), 0, 1)+IF(OR($F287 &gt;= AC$6, $G287 &lt; AB$6), 0, 2)+1)</f>
        <v/>
      </c>
      <c r="AC287" s="68" t="str">
        <f ca="1">INDEX({"","_","-","="},IF(OR($D287 &gt;= AD$6, $E287 &lt; AC$6), 0, 1)+IF(OR($F287 &gt;= AD$6, $G287 &lt; AC$6), 0, 2)+1)</f>
        <v/>
      </c>
      <c r="AD287" s="68" t="str">
        <f ca="1">INDEX({"","_","-","="},IF(OR($D287 &gt;= AE$6, $E287 &lt; AD$6), 0, 1)+IF(OR($F287 &gt;= AE$6, $G287 &lt; AD$6), 0, 2)+1)</f>
        <v/>
      </c>
      <c r="AE287" s="68" t="str">
        <f ca="1">INDEX({"","_","-","="},IF(OR($D287 &gt;= AF$6, $E287 &lt; AE$6), 0, 1)+IF(OR($F287 &gt;= AF$6, $G287 &lt; AE$6), 0, 2)+1)</f>
        <v/>
      </c>
      <c r="AF287" s="68" t="str">
        <f ca="1">INDEX({"","_","-","="},IF(OR($D287 &gt;= AG$6, $E287 &lt; AF$6), 0, 1)+IF(OR($F287 &gt;= AG$6, $G287 &lt; AF$6), 0, 2)+1)</f>
        <v/>
      </c>
      <c r="AG287" s="68" t="str">
        <f ca="1">INDEX({"","_","-","="},IF(OR($D287 &gt;= AH$6, $E287 &lt; AG$6), 0, 1)+IF(OR($F287 &gt;= AH$6, $G287 &lt; AG$6), 0, 2)+1)</f>
        <v/>
      </c>
      <c r="AH287" s="68" t="str">
        <f ca="1">INDEX({"","_","-","="},IF(OR($D287 &gt;= AI$6, $E287 &lt; AH$6), 0, 1)+IF(OR($F287 &gt;= AI$6, $G287 &lt; AH$6), 0, 2)+1)</f>
        <v/>
      </c>
      <c r="AI287" s="68" t="str">
        <f ca="1">INDEX({"","_","-","="},IF(OR($D287 &gt;= AJ$6, $E287 &lt; AI$6), 0, 1)+IF(OR($F287 &gt;= AJ$6, $G287 &lt; AI$6), 0, 2)+1)</f>
        <v/>
      </c>
      <c r="AJ287" s="68" t="str">
        <f ca="1">INDEX({"","_","-","="},IF(OR($D287 &gt;= AK$6, $E287 &lt; AJ$6), 0, 1)+IF(OR($F287 &gt;= AK$6, $G287 &lt; AJ$6), 0, 2)+1)</f>
        <v/>
      </c>
      <c r="AK287" s="68" t="str">
        <f ca="1">INDEX({"","_","-","="},IF(OR($D287 &gt;= AL$6, $E287 &lt; AK$6), 0, 1)+IF(OR($F287 &gt;= AL$6, $G287 &lt; AK$6), 0, 2)+1)</f>
        <v/>
      </c>
      <c r="AL287" s="68" t="str">
        <f ca="1">INDEX({"","_","-","="},IF(OR($D287 &gt;= AM$6, $E287 &lt; AL$6), 0, 1)+IF(OR($F287 &gt;= AM$6, $G287 &lt; AL$6), 0, 2)+1)</f>
        <v/>
      </c>
      <c r="AM287" s="68" t="str">
        <f ca="1">INDEX({"","_","-","="},IF(OR($D287 &gt;= AN$6, $E287 &lt; AM$6), 0, 1)+IF(OR($F287 &gt;= AN$6, $G287 &lt; AM$6), 0, 2)+1)</f>
        <v/>
      </c>
      <c r="AN287" s="68" t="str">
        <f ca="1">INDEX({"","_","-","="},IF(OR($D287 &gt;= AO$6, $E287 &lt; AN$6), 0, 1)+IF(OR($F287 &gt;= AO$6, $G287 &lt; AN$6), 0, 2)+1)</f>
        <v/>
      </c>
      <c r="AO287" s="68" t="str">
        <f ca="1">INDEX({"","_","-","="},IF(OR($D287 &gt;= AP$6, $E287 &lt; AO$6), 0, 1)+IF(OR($F287 &gt;= AP$6, $G287 &lt; AO$6), 0, 2)+1)</f>
        <v/>
      </c>
      <c r="AP287" s="68" t="str">
        <f ca="1">INDEX({"","_","-","="},IF(OR($D287 &gt;= AQ$6, $E287 &lt; AP$6), 0, 1)+IF(OR($F287 &gt;= AQ$6, $G287 &lt; AP$6), 0, 2)+1)</f>
        <v/>
      </c>
      <c r="AQ287" s="68" t="str">
        <f ca="1">INDEX({"","_","-","="},IF(OR($D287 &gt;= AR$6, $E287 &lt; AQ$6), 0, 1)+IF(OR($F287 &gt;= AR$6, $G287 &lt; AQ$6), 0, 2)+1)</f>
        <v/>
      </c>
      <c r="AR287" s="68" t="str">
        <f ca="1">INDEX({"","_","-","="},IF(OR($D287 &gt;= AS$6, $E287 &lt; AR$6), 0, 1)+IF(OR($F287 &gt;= AS$6, $G287 &lt; AR$6), 0, 2)+1)</f>
        <v/>
      </c>
      <c r="AS287" s="68" t="str">
        <f ca="1">INDEX({"","_","-","="},IF(OR($D287 &gt;= AT$6, $E287 &lt; AS$6), 0, 1)+IF(OR($F287 &gt;= AT$6, $G287 &lt; AS$6), 0, 2)+1)</f>
        <v/>
      </c>
      <c r="AT287" s="68" t="str">
        <f ca="1">INDEX({"","_","-","="},IF(OR($D287 &gt;= AU$6, $E287 &lt; AT$6), 0, 1)+IF(OR($F287 &gt;= AU$6, $G287 &lt; AT$6), 0, 2)+1)</f>
        <v/>
      </c>
      <c r="AU287" s="68" t="str">
        <f ca="1">INDEX({"","_","-","="},IF(OR($D287 &gt;= AV$6, $E287 &lt; AU$6), 0, 1)+IF(OR($F287 &gt;= AV$6, $G287 &lt; AU$6), 0, 2)+1)</f>
        <v/>
      </c>
      <c r="AV287" s="68" t="str">
        <f ca="1">INDEX({"","_","-","="},IF(OR($D287 &gt;= AW$6, $E287 &lt; AV$6), 0, 1)+IF(OR($F287 &gt;= AW$6, $G287 &lt; AV$6), 0, 2)+1)</f>
        <v/>
      </c>
      <c r="AW287" s="68" t="str">
        <f ca="1">INDEX({"","_","-","="},IF(OR($D287 &gt;= AX$6, $E287 &lt; AW$6), 0, 1)+IF(OR($F287 &gt;= AX$6, $G287 &lt; AW$6), 0, 2)+1)</f>
        <v/>
      </c>
      <c r="AX287" s="68" t="str">
        <f ca="1">INDEX({"","_","-","="},IF(OR($D287 &gt;= AY$6, $E287 &lt; AX$6), 0, 1)+IF(OR($F287 &gt;= AY$6, $G287 &lt; AX$6), 0, 2)+1)</f>
        <v/>
      </c>
      <c r="AY287" s="68" t="str">
        <f ca="1">INDEX({"","_","-","="},IF(OR($D287 &gt;= AZ$6, $E287 &lt; AY$6), 0, 1)+IF(OR($F287 &gt;= AZ$6, $G287 &lt; AY$6), 0, 2)+1)</f>
        <v/>
      </c>
      <c r="AZ287" s="68" t="str">
        <f ca="1">INDEX({"","_","-","="},IF(OR($D287 &gt;= BA$6, $E287 &lt; AZ$6), 0, 1)+IF(OR($F287 &gt;= BA$6, $G287 &lt; AZ$6), 0, 2)+1)</f>
        <v/>
      </c>
      <c r="BA287" s="68" t="str">
        <f ca="1">INDEX({"","_","-","="},IF(OR($D287 &gt;= BB$6, $E287 &lt; BA$6), 0, 1)+IF(OR($F287 &gt;= BB$6, $G287 &lt; BA$6), 0, 2)+1)</f>
        <v/>
      </c>
      <c r="BB287" s="68" t="str">
        <f ca="1">INDEX({"","_","-","="},IF(OR($D287 &gt;= BC$6, $E287 &lt; BB$6), 0, 1)+IF(OR($F287 &gt;= BC$6, $G287 &lt; BB$6), 0, 2)+1)</f>
        <v/>
      </c>
      <c r="BC287" s="68" t="str">
        <f ca="1">INDEX({"","_","-","="},IF(OR($D287 &gt;= BD$6, $E287 &lt; BC$6), 0, 1)+IF(OR($F287 &gt;= BD$6, $G287 &lt; BC$6), 0, 2)+1)</f>
        <v/>
      </c>
      <c r="BD287" s="68" t="str">
        <f ca="1">INDEX({"","_","-","="},IF(OR($D287 &gt;= BE$6, $E287 &lt; BD$6), 0, 1)+IF(OR($F287 &gt;= BE$6, $G287 &lt; BD$6), 0, 2)+1)</f>
        <v/>
      </c>
      <c r="BE287" s="68" t="str">
        <f ca="1">INDEX({"","_","-","="},IF(OR($D287 &gt;= BF$6, $E287 &lt; BE$6), 0, 1)+IF(OR($F287 &gt;= BF$6, $G287 &lt; BE$6), 0, 2)+1)</f>
        <v/>
      </c>
      <c r="BF287" s="68" t="str">
        <f ca="1">INDEX({"","_","-","="},IF(OR($D287 &gt;= BG$6, $E287 &lt; BF$6), 0, 1)+IF(OR($F287 &gt;= BG$6, $G287 &lt; BF$6), 0, 2)+1)</f>
        <v/>
      </c>
      <c r="BG287" s="68" t="str">
        <f ca="1">INDEX({"","_","-","="},IF(OR($D287 &gt;= BH$6, $E287 &lt; BG$6), 0, 1)+IF(OR($F287 &gt;= BH$6, $G287 &lt; BG$6), 0, 2)+1)</f>
        <v/>
      </c>
      <c r="BH287" s="68" t="str">
        <f ca="1">INDEX({"","_","-","="},IF(OR($D287 &gt;= BI$6, $E287 &lt; BH$6), 0, 1)+IF(OR($F287 &gt;= BI$6, $G287 &lt; BH$6), 0, 2)+1)</f>
        <v/>
      </c>
      <c r="BI287" s="68" t="str">
        <f ca="1">INDEX({"","_","-","="},IF(OR($D287 &gt;= BJ$6, $E287 &lt; BI$6), 0, 1)+IF(OR($F287 &gt;= BJ$6, $G287 &lt; BI$6), 0, 2)+1)</f>
        <v/>
      </c>
      <c r="BJ287" s="68" t="str">
        <f ca="1">INDEX({"","_","-","="},IF(OR($D287 &gt;= BK$6, $E287 &lt; BJ$6), 0, 1)+IF(OR($F287 &gt;= BK$6, $G287 &lt; BJ$6), 0, 2)+1)</f>
        <v/>
      </c>
      <c r="BK287" s="68" t="str">
        <f ca="1">INDEX({"","_","-","="},IF(OR($D287 &gt;= BL$6, $E287 &lt; BK$6), 0, 1)+IF(OR($F287 &gt;= BL$6, $G287 &lt; BK$6), 0, 2)+1)</f>
        <v/>
      </c>
      <c r="BL287" s="68" t="str">
        <f ca="1">INDEX({"","_","-","="},IF(OR($D287 &gt;= BM$6, $E287 &lt; BL$6), 0, 1)+IF(OR($F287 &gt;= BM$6, $G287 &lt; BL$6), 0, 2)+1)</f>
        <v/>
      </c>
      <c r="BM287" s="68" t="str">
        <f ca="1">INDEX({"","_","-","="},IF(OR($D287 &gt;= BN$6, $E287 &lt; BM$6), 0, 1)+IF(OR($F287 &gt;= BN$6, $G287 &lt; BM$6), 0, 2)+1)</f>
        <v/>
      </c>
      <c r="BN287" s="68" t="str">
        <f ca="1">INDEX({"","_","-","="},IF(OR($D287 &gt;= BO$6, $E287 &lt; BN$6), 0, 1)+IF(OR($F287 &gt;= BO$6, $G287 &lt; BN$6), 0, 2)+1)</f>
        <v/>
      </c>
      <c r="BO287" s="68" t="str">
        <f ca="1">INDEX({"","_","-","="},IF(OR($D287 &gt;= BP$6, $E287 &lt; BO$6), 0, 1)+IF(OR($F287 &gt;= BP$6, $G287 &lt; BO$6), 0, 2)+1)</f>
        <v/>
      </c>
      <c r="BP287" s="68" t="str">
        <f ca="1">INDEX({"","_","-","="},IF(OR($D287 &gt;= BQ$6, $E287 &lt; BP$6), 0, 1)+IF(OR($F287 &gt;= BQ$6, $G287 &lt; BP$6), 0, 2)+1)</f>
        <v/>
      </c>
      <c r="BQ287" s="68" t="str">
        <f ca="1">INDEX({"","_","-","="},IF(OR($D287 &gt;= BR$6, $E287 &lt; BQ$6), 0, 1)+IF(OR($F287 &gt;= BR$6, $G287 &lt; BQ$6), 0, 2)+1)</f>
        <v/>
      </c>
      <c r="BR287" s="68" t="str">
        <f ca="1">INDEX({"","_","-","="},IF(OR($D287 &gt;= BS$6, $E287 &lt; BR$6), 0, 1)+IF(OR($F287 &gt;= BS$6, $G287 &lt; BR$6), 0, 2)+1)</f>
        <v/>
      </c>
      <c r="BS287" s="68" t="str">
        <f ca="1">INDEX({"","_","-","="},IF(OR($D287 &gt;= BT$6, $E287 &lt; BS$6), 0, 1)+IF(OR($F287 &gt;= BT$6, $G287 &lt; BS$6), 0, 2)+1)</f>
        <v/>
      </c>
      <c r="BT287" s="68" t="str">
        <f ca="1">INDEX({"","_","-","="},IF(OR($D287 &gt;= BU$6, $E287 &lt; BT$6), 0, 1)+IF(OR($F287 &gt;= BU$6, $G287 &lt; BT$6), 0, 2)+1)</f>
        <v/>
      </c>
      <c r="BU287" s="68" t="str">
        <f ca="1">INDEX({"","_","-","="},IF(OR($D287 &gt;= BV$6, $E287 &lt; BU$6), 0, 1)+IF(OR($F287 &gt;= BV$6, $G287 &lt; BU$6), 0, 2)+1)</f>
        <v/>
      </c>
      <c r="BV287" s="68" t="str">
        <f ca="1">INDEX({"","_","-","="},IF(OR($D287 &gt;= BW$6, $E287 &lt; BV$6), 0, 1)+IF(OR($F287 &gt;= BW$6, $G287 &lt; BV$6), 0, 2)+1)</f>
        <v/>
      </c>
      <c r="BW287" s="68" t="str">
        <f ca="1">INDEX({"","_","-","="},IF(OR($D287 &gt;= BX$6, $E287 &lt; BW$6), 0, 1)+IF(OR($F287 &gt;= BX$6, $G287 &lt; BW$6), 0, 2)+1)</f>
        <v/>
      </c>
      <c r="BX287" s="68" t="str">
        <f ca="1">INDEX({"","_","-","="},IF(OR($D287 &gt;= BY$6, $E287 &lt; BX$6), 0, 1)+IF(OR($F287 &gt;= BY$6, $G287 &lt; BX$6), 0, 2)+1)</f>
        <v/>
      </c>
      <c r="BY287" s="68" t="str">
        <f ca="1">INDEX({"","_","-","="},IF(OR($D287 &gt;= BZ$6, $E287 &lt; BY$6), 0, 1)+IF(OR($F287 &gt;= BZ$6, $G287 &lt; BY$6), 0, 2)+1)</f>
        <v/>
      </c>
      <c r="BZ287" s="68" t="str">
        <f ca="1">INDEX({"","_","-","="},IF(OR($D287 &gt;= CA$6, $E287 &lt; BZ$6), 0, 1)+IF(OR($F287 &gt;= CA$6, $G287 &lt; BZ$6), 0, 2)+1)</f>
        <v/>
      </c>
      <c r="CA287" s="68" t="str">
        <f ca="1">INDEX({"","_","-","="},IF(OR($D287 &gt;= CB$6, $E287 &lt; CA$6), 0, 1)+IF(OR($F287 &gt;= CB$6, $G287 &lt; CA$6), 0, 2)+1)</f>
        <v/>
      </c>
      <c r="CB287" s="68" t="str">
        <f ca="1">INDEX({"","_","-","="},IF(OR($D287 &gt;= CC$6, $E287 &lt; CB$6), 0, 1)+IF(OR($F287 &gt;= CC$6, $G287 &lt; CB$6), 0, 2)+1)</f>
        <v/>
      </c>
      <c r="CC287" s="68" t="str">
        <f ca="1">INDEX({"","_","-","="},IF(OR($D287 &gt;= CD$6, $E287 &lt; CC$6), 0, 1)+IF(OR($F287 &gt;= CD$6, $G287 &lt; CC$6), 0, 2)+1)</f>
        <v/>
      </c>
      <c r="CD287" s="68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IF('临-进度'!M283,'临-进度'!$A283,"")</f>
        <v/>
      </c>
      <c r="B288" s="8" t="str">
        <f ca="1">IF('临-进度'!M283,'临-进度'!$B283,"")</f>
        <v/>
      </c>
      <c r="C288" s="8" t="str">
        <f ca="1">IF('临-进度'!M283,'临-进度'!$E283,"")</f>
        <v/>
      </c>
      <c r="D288" s="40" t="str">
        <f ca="1">IF('临-进度'!$M283,'临-进度'!$I283,"")</f>
        <v/>
      </c>
      <c r="E288" s="40" t="str">
        <f ca="1">IF('临-进度'!$M283,'临-进度'!$AE283,"")</f>
        <v/>
      </c>
      <c r="F288" s="40" t="str">
        <f ca="1">IF('临-进度'!$M283,'临-进度'!$J283,"")</f>
        <v/>
      </c>
      <c r="G288" s="73" t="str">
        <f ca="1">IF('临-进度'!$M283,'临-进度'!$AF283,"")</f>
        <v/>
      </c>
      <c r="H288" s="68" t="str">
        <f ca="1">INDEX({"","_","-","="},IF(OR($D288 &gt;= I$6, $E288 &lt; H$6), 0, 1)+IF(OR($F288 &gt;= I$6, $G288 &lt; H$6), 0, 2)+1)</f>
        <v/>
      </c>
      <c r="I288" s="68" t="str">
        <f ca="1">INDEX({"","_","-","="},IF(OR($D288 &gt;= J$6, $E288 &lt; I$6), 0, 1)+IF(OR($F288 &gt;= J$6, $G288 &lt; I$6), 0, 2)+1)</f>
        <v/>
      </c>
      <c r="J288" s="68" t="str">
        <f ca="1">INDEX({"","_","-","="},IF(OR($D288 &gt;= K$6, $E288 &lt; J$6), 0, 1)+IF(OR($F288 &gt;= K$6, $G288 &lt; J$6), 0, 2)+1)</f>
        <v/>
      </c>
      <c r="K288" s="68" t="str">
        <f ca="1">INDEX({"","_","-","="},IF(OR($D288 &gt;= L$6, $E288 &lt; K$6), 0, 1)+IF(OR($F288 &gt;= L$6, $G288 &lt; K$6), 0, 2)+1)</f>
        <v/>
      </c>
      <c r="L288" s="68" t="str">
        <f ca="1">INDEX({"","_","-","="},IF(OR($D288 &gt;= M$6, $E288 &lt; L$6), 0, 1)+IF(OR($F288 &gt;= M$6, $G288 &lt; L$6), 0, 2)+1)</f>
        <v/>
      </c>
      <c r="M288" s="68" t="str">
        <f ca="1">INDEX({"","_","-","="},IF(OR($D288 &gt;= N$6, $E288 &lt; M$6), 0, 1)+IF(OR($F288 &gt;= N$6, $G288 &lt; M$6), 0, 2)+1)</f>
        <v/>
      </c>
      <c r="N288" s="68" t="str">
        <f ca="1">INDEX({"","_","-","="},IF(OR($D288 &gt;= O$6, $E288 &lt; N$6), 0, 1)+IF(OR($F288 &gt;= O$6, $G288 &lt; N$6), 0, 2)+1)</f>
        <v/>
      </c>
      <c r="O288" s="68" t="str">
        <f ca="1">INDEX({"","_","-","="},IF(OR($D288 &gt;= P$6, $E288 &lt; O$6), 0, 1)+IF(OR($F288 &gt;= P$6, $G288 &lt; O$6), 0, 2)+1)</f>
        <v/>
      </c>
      <c r="P288" s="68" t="str">
        <f ca="1">INDEX({"","_","-","="},IF(OR($D288 &gt;= Q$6, $E288 &lt; P$6), 0, 1)+IF(OR($F288 &gt;= Q$6, $G288 &lt; P$6), 0, 2)+1)</f>
        <v/>
      </c>
      <c r="Q288" s="68" t="str">
        <f ca="1">INDEX({"","_","-","="},IF(OR($D288 &gt;= R$6, $E288 &lt; Q$6), 0, 1)+IF(OR($F288 &gt;= R$6, $G288 &lt; Q$6), 0, 2)+1)</f>
        <v/>
      </c>
      <c r="R288" s="68" t="str">
        <f ca="1">INDEX({"","_","-","="},IF(OR($D288 &gt;= S$6, $E288 &lt; R$6), 0, 1)+IF(OR($F288 &gt;= S$6, $G288 &lt; R$6), 0, 2)+1)</f>
        <v/>
      </c>
      <c r="S288" s="68" t="str">
        <f ca="1">INDEX({"","_","-","="},IF(OR($D288 &gt;= T$6, $E288 &lt; S$6), 0, 1)+IF(OR($F288 &gt;= T$6, $G288 &lt; S$6), 0, 2)+1)</f>
        <v/>
      </c>
      <c r="T288" s="68" t="str">
        <f ca="1">INDEX({"","_","-","="},IF(OR($D288 &gt;= U$6, $E288 &lt; T$6), 0, 1)+IF(OR($F288 &gt;= U$6, $G288 &lt; T$6), 0, 2)+1)</f>
        <v/>
      </c>
      <c r="U288" s="68" t="str">
        <f ca="1">INDEX({"","_","-","="},IF(OR($D288 &gt;= V$6, $E288 &lt; U$6), 0, 1)+IF(OR($F288 &gt;= V$6, $G288 &lt; U$6), 0, 2)+1)</f>
        <v/>
      </c>
      <c r="V288" s="68" t="str">
        <f ca="1">INDEX({"","_","-","="},IF(OR($D288 &gt;= W$6, $E288 &lt; V$6), 0, 1)+IF(OR($F288 &gt;= W$6, $G288 &lt; V$6), 0, 2)+1)</f>
        <v/>
      </c>
      <c r="W288" s="68" t="str">
        <f ca="1">INDEX({"","_","-","="},IF(OR($D288 &gt;= X$6, $E288 &lt; W$6), 0, 1)+IF(OR($F288 &gt;= X$6, $G288 &lt; W$6), 0, 2)+1)</f>
        <v/>
      </c>
      <c r="X288" s="68" t="str">
        <f ca="1">INDEX({"","_","-","="},IF(OR($D288 &gt;= Y$6, $E288 &lt; X$6), 0, 1)+IF(OR($F288 &gt;= Y$6, $G288 &lt; X$6), 0, 2)+1)</f>
        <v/>
      </c>
      <c r="Y288" s="68" t="str">
        <f ca="1">INDEX({"","_","-","="},IF(OR($D288 &gt;= Z$6, $E288 &lt; Y$6), 0, 1)+IF(OR($F288 &gt;= Z$6, $G288 &lt; Y$6), 0, 2)+1)</f>
        <v/>
      </c>
      <c r="Z288" s="68" t="str">
        <f ca="1">INDEX({"","_","-","="},IF(OR($D288 &gt;= AA$6, $E288 &lt; Z$6), 0, 1)+IF(OR($F288 &gt;= AA$6, $G288 &lt; Z$6), 0, 2)+1)</f>
        <v/>
      </c>
      <c r="AA288" s="68" t="str">
        <f ca="1">INDEX({"","_","-","="},IF(OR($D288 &gt;= AB$6, $E288 &lt; AA$6), 0, 1)+IF(OR($F288 &gt;= AB$6, $G288 &lt; AA$6), 0, 2)+1)</f>
        <v/>
      </c>
      <c r="AB288" s="68" t="str">
        <f ca="1">INDEX({"","_","-","="},IF(OR($D288 &gt;= AC$6, $E288 &lt; AB$6), 0, 1)+IF(OR($F288 &gt;= AC$6, $G288 &lt; AB$6), 0, 2)+1)</f>
        <v/>
      </c>
      <c r="AC288" s="68" t="str">
        <f ca="1">INDEX({"","_","-","="},IF(OR($D288 &gt;= AD$6, $E288 &lt; AC$6), 0, 1)+IF(OR($F288 &gt;= AD$6, $G288 &lt; AC$6), 0, 2)+1)</f>
        <v/>
      </c>
      <c r="AD288" s="68" t="str">
        <f ca="1">INDEX({"","_","-","="},IF(OR($D288 &gt;= AE$6, $E288 &lt; AD$6), 0, 1)+IF(OR($F288 &gt;= AE$6, $G288 &lt; AD$6), 0, 2)+1)</f>
        <v/>
      </c>
      <c r="AE288" s="68" t="str">
        <f ca="1">INDEX({"","_","-","="},IF(OR($D288 &gt;= AF$6, $E288 &lt; AE$6), 0, 1)+IF(OR($F288 &gt;= AF$6, $G288 &lt; AE$6), 0, 2)+1)</f>
        <v/>
      </c>
      <c r="AF288" s="68" t="str">
        <f ca="1">INDEX({"","_","-","="},IF(OR($D288 &gt;= AG$6, $E288 &lt; AF$6), 0, 1)+IF(OR($F288 &gt;= AG$6, $G288 &lt; AF$6), 0, 2)+1)</f>
        <v/>
      </c>
      <c r="AG288" s="68" t="str">
        <f ca="1">INDEX({"","_","-","="},IF(OR($D288 &gt;= AH$6, $E288 &lt; AG$6), 0, 1)+IF(OR($F288 &gt;= AH$6, $G288 &lt; AG$6), 0, 2)+1)</f>
        <v/>
      </c>
      <c r="AH288" s="68" t="str">
        <f ca="1">INDEX({"","_","-","="},IF(OR($D288 &gt;= AI$6, $E288 &lt; AH$6), 0, 1)+IF(OR($F288 &gt;= AI$6, $G288 &lt; AH$6), 0, 2)+1)</f>
        <v/>
      </c>
      <c r="AI288" s="68" t="str">
        <f ca="1">INDEX({"","_","-","="},IF(OR($D288 &gt;= AJ$6, $E288 &lt; AI$6), 0, 1)+IF(OR($F288 &gt;= AJ$6, $G288 &lt; AI$6), 0, 2)+1)</f>
        <v/>
      </c>
      <c r="AJ288" s="68" t="str">
        <f ca="1">INDEX({"","_","-","="},IF(OR($D288 &gt;= AK$6, $E288 &lt; AJ$6), 0, 1)+IF(OR($F288 &gt;= AK$6, $G288 &lt; AJ$6), 0, 2)+1)</f>
        <v/>
      </c>
      <c r="AK288" s="68" t="str">
        <f ca="1">INDEX({"","_","-","="},IF(OR($D288 &gt;= AL$6, $E288 &lt; AK$6), 0, 1)+IF(OR($F288 &gt;= AL$6, $G288 &lt; AK$6), 0, 2)+1)</f>
        <v/>
      </c>
      <c r="AL288" s="68" t="str">
        <f ca="1">INDEX({"","_","-","="},IF(OR($D288 &gt;= AM$6, $E288 &lt; AL$6), 0, 1)+IF(OR($F288 &gt;= AM$6, $G288 &lt; AL$6), 0, 2)+1)</f>
        <v/>
      </c>
      <c r="AM288" s="68" t="str">
        <f ca="1">INDEX({"","_","-","="},IF(OR($D288 &gt;= AN$6, $E288 &lt; AM$6), 0, 1)+IF(OR($F288 &gt;= AN$6, $G288 &lt; AM$6), 0, 2)+1)</f>
        <v/>
      </c>
      <c r="AN288" s="68" t="str">
        <f ca="1">INDEX({"","_","-","="},IF(OR($D288 &gt;= AO$6, $E288 &lt; AN$6), 0, 1)+IF(OR($F288 &gt;= AO$6, $G288 &lt; AN$6), 0, 2)+1)</f>
        <v/>
      </c>
      <c r="AO288" s="68" t="str">
        <f ca="1">INDEX({"","_","-","="},IF(OR($D288 &gt;= AP$6, $E288 &lt; AO$6), 0, 1)+IF(OR($F288 &gt;= AP$6, $G288 &lt; AO$6), 0, 2)+1)</f>
        <v/>
      </c>
      <c r="AP288" s="68" t="str">
        <f ca="1">INDEX({"","_","-","="},IF(OR($D288 &gt;= AQ$6, $E288 &lt; AP$6), 0, 1)+IF(OR($F288 &gt;= AQ$6, $G288 &lt; AP$6), 0, 2)+1)</f>
        <v/>
      </c>
      <c r="AQ288" s="68" t="str">
        <f ca="1">INDEX({"","_","-","="},IF(OR($D288 &gt;= AR$6, $E288 &lt; AQ$6), 0, 1)+IF(OR($F288 &gt;= AR$6, $G288 &lt; AQ$6), 0, 2)+1)</f>
        <v/>
      </c>
      <c r="AR288" s="68" t="str">
        <f ca="1">INDEX({"","_","-","="},IF(OR($D288 &gt;= AS$6, $E288 &lt; AR$6), 0, 1)+IF(OR($F288 &gt;= AS$6, $G288 &lt; AR$6), 0, 2)+1)</f>
        <v/>
      </c>
      <c r="AS288" s="68" t="str">
        <f ca="1">INDEX({"","_","-","="},IF(OR($D288 &gt;= AT$6, $E288 &lt; AS$6), 0, 1)+IF(OR($F288 &gt;= AT$6, $G288 &lt; AS$6), 0, 2)+1)</f>
        <v/>
      </c>
      <c r="AT288" s="68" t="str">
        <f ca="1">INDEX({"","_","-","="},IF(OR($D288 &gt;= AU$6, $E288 &lt; AT$6), 0, 1)+IF(OR($F288 &gt;= AU$6, $G288 &lt; AT$6), 0, 2)+1)</f>
        <v/>
      </c>
      <c r="AU288" s="68" t="str">
        <f ca="1">INDEX({"","_","-","="},IF(OR($D288 &gt;= AV$6, $E288 &lt; AU$6), 0, 1)+IF(OR($F288 &gt;= AV$6, $G288 &lt; AU$6), 0, 2)+1)</f>
        <v/>
      </c>
      <c r="AV288" s="68" t="str">
        <f ca="1">INDEX({"","_","-","="},IF(OR($D288 &gt;= AW$6, $E288 &lt; AV$6), 0, 1)+IF(OR($F288 &gt;= AW$6, $G288 &lt; AV$6), 0, 2)+1)</f>
        <v/>
      </c>
      <c r="AW288" s="68" t="str">
        <f ca="1">INDEX({"","_","-","="},IF(OR($D288 &gt;= AX$6, $E288 &lt; AW$6), 0, 1)+IF(OR($F288 &gt;= AX$6, $G288 &lt; AW$6), 0, 2)+1)</f>
        <v/>
      </c>
      <c r="AX288" s="68" t="str">
        <f ca="1">INDEX({"","_","-","="},IF(OR($D288 &gt;= AY$6, $E288 &lt; AX$6), 0, 1)+IF(OR($F288 &gt;= AY$6, $G288 &lt; AX$6), 0, 2)+1)</f>
        <v/>
      </c>
      <c r="AY288" s="68" t="str">
        <f ca="1">INDEX({"","_","-","="},IF(OR($D288 &gt;= AZ$6, $E288 &lt; AY$6), 0, 1)+IF(OR($F288 &gt;= AZ$6, $G288 &lt; AY$6), 0, 2)+1)</f>
        <v/>
      </c>
      <c r="AZ288" s="68" t="str">
        <f ca="1">INDEX({"","_","-","="},IF(OR($D288 &gt;= BA$6, $E288 &lt; AZ$6), 0, 1)+IF(OR($F288 &gt;= BA$6, $G288 &lt; AZ$6), 0, 2)+1)</f>
        <v/>
      </c>
      <c r="BA288" s="68" t="str">
        <f ca="1">INDEX({"","_","-","="},IF(OR($D288 &gt;= BB$6, $E288 &lt; BA$6), 0, 1)+IF(OR($F288 &gt;= BB$6, $G288 &lt; BA$6), 0, 2)+1)</f>
        <v/>
      </c>
      <c r="BB288" s="68" t="str">
        <f ca="1">INDEX({"","_","-","="},IF(OR($D288 &gt;= BC$6, $E288 &lt; BB$6), 0, 1)+IF(OR($F288 &gt;= BC$6, $G288 &lt; BB$6), 0, 2)+1)</f>
        <v/>
      </c>
      <c r="BC288" s="68" t="str">
        <f ca="1">INDEX({"","_","-","="},IF(OR($D288 &gt;= BD$6, $E288 &lt; BC$6), 0, 1)+IF(OR($F288 &gt;= BD$6, $G288 &lt; BC$6), 0, 2)+1)</f>
        <v/>
      </c>
      <c r="BD288" s="68" t="str">
        <f ca="1">INDEX({"","_","-","="},IF(OR($D288 &gt;= BE$6, $E288 &lt; BD$6), 0, 1)+IF(OR($F288 &gt;= BE$6, $G288 &lt; BD$6), 0, 2)+1)</f>
        <v/>
      </c>
      <c r="BE288" s="68" t="str">
        <f ca="1">INDEX({"","_","-","="},IF(OR($D288 &gt;= BF$6, $E288 &lt; BE$6), 0, 1)+IF(OR($F288 &gt;= BF$6, $G288 &lt; BE$6), 0, 2)+1)</f>
        <v/>
      </c>
      <c r="BF288" s="68" t="str">
        <f ca="1">INDEX({"","_","-","="},IF(OR($D288 &gt;= BG$6, $E288 &lt; BF$6), 0, 1)+IF(OR($F288 &gt;= BG$6, $G288 &lt; BF$6), 0, 2)+1)</f>
        <v/>
      </c>
      <c r="BG288" s="68" t="str">
        <f ca="1">INDEX({"","_","-","="},IF(OR($D288 &gt;= BH$6, $E288 &lt; BG$6), 0, 1)+IF(OR($F288 &gt;= BH$6, $G288 &lt; BG$6), 0, 2)+1)</f>
        <v/>
      </c>
      <c r="BH288" s="68" t="str">
        <f ca="1">INDEX({"","_","-","="},IF(OR($D288 &gt;= BI$6, $E288 &lt; BH$6), 0, 1)+IF(OR($F288 &gt;= BI$6, $G288 &lt; BH$6), 0, 2)+1)</f>
        <v/>
      </c>
      <c r="BI288" s="68" t="str">
        <f ca="1">INDEX({"","_","-","="},IF(OR($D288 &gt;= BJ$6, $E288 &lt; BI$6), 0, 1)+IF(OR($F288 &gt;= BJ$6, $G288 &lt; BI$6), 0, 2)+1)</f>
        <v/>
      </c>
      <c r="BJ288" s="68" t="str">
        <f ca="1">INDEX({"","_","-","="},IF(OR($D288 &gt;= BK$6, $E288 &lt; BJ$6), 0, 1)+IF(OR($F288 &gt;= BK$6, $G288 &lt; BJ$6), 0, 2)+1)</f>
        <v/>
      </c>
      <c r="BK288" s="68" t="str">
        <f ca="1">INDEX({"","_","-","="},IF(OR($D288 &gt;= BL$6, $E288 &lt; BK$6), 0, 1)+IF(OR($F288 &gt;= BL$6, $G288 &lt; BK$6), 0, 2)+1)</f>
        <v/>
      </c>
      <c r="BL288" s="68" t="str">
        <f ca="1">INDEX({"","_","-","="},IF(OR($D288 &gt;= BM$6, $E288 &lt; BL$6), 0, 1)+IF(OR($F288 &gt;= BM$6, $G288 &lt; BL$6), 0, 2)+1)</f>
        <v/>
      </c>
      <c r="BM288" s="68" t="str">
        <f ca="1">INDEX({"","_","-","="},IF(OR($D288 &gt;= BN$6, $E288 &lt; BM$6), 0, 1)+IF(OR($F288 &gt;= BN$6, $G288 &lt; BM$6), 0, 2)+1)</f>
        <v/>
      </c>
      <c r="BN288" s="68" t="str">
        <f ca="1">INDEX({"","_","-","="},IF(OR($D288 &gt;= BO$6, $E288 &lt; BN$6), 0, 1)+IF(OR($F288 &gt;= BO$6, $G288 &lt; BN$6), 0, 2)+1)</f>
        <v/>
      </c>
      <c r="BO288" s="68" t="str">
        <f ca="1">INDEX({"","_","-","="},IF(OR($D288 &gt;= BP$6, $E288 &lt; BO$6), 0, 1)+IF(OR($F288 &gt;= BP$6, $G288 &lt; BO$6), 0, 2)+1)</f>
        <v/>
      </c>
      <c r="BP288" s="68" t="str">
        <f ca="1">INDEX({"","_","-","="},IF(OR($D288 &gt;= BQ$6, $E288 &lt; BP$6), 0, 1)+IF(OR($F288 &gt;= BQ$6, $G288 &lt; BP$6), 0, 2)+1)</f>
        <v/>
      </c>
      <c r="BQ288" s="68" t="str">
        <f ca="1">INDEX({"","_","-","="},IF(OR($D288 &gt;= BR$6, $E288 &lt; BQ$6), 0, 1)+IF(OR($F288 &gt;= BR$6, $G288 &lt; BQ$6), 0, 2)+1)</f>
        <v/>
      </c>
      <c r="BR288" s="68" t="str">
        <f ca="1">INDEX({"","_","-","="},IF(OR($D288 &gt;= BS$6, $E288 &lt; BR$6), 0, 1)+IF(OR($F288 &gt;= BS$6, $G288 &lt; BR$6), 0, 2)+1)</f>
        <v/>
      </c>
      <c r="BS288" s="68" t="str">
        <f ca="1">INDEX({"","_","-","="},IF(OR($D288 &gt;= BT$6, $E288 &lt; BS$6), 0, 1)+IF(OR($F288 &gt;= BT$6, $G288 &lt; BS$6), 0, 2)+1)</f>
        <v/>
      </c>
      <c r="BT288" s="68" t="str">
        <f ca="1">INDEX({"","_","-","="},IF(OR($D288 &gt;= BU$6, $E288 &lt; BT$6), 0, 1)+IF(OR($F288 &gt;= BU$6, $G288 &lt; BT$6), 0, 2)+1)</f>
        <v/>
      </c>
      <c r="BU288" s="68" t="str">
        <f ca="1">INDEX({"","_","-","="},IF(OR($D288 &gt;= BV$6, $E288 &lt; BU$6), 0, 1)+IF(OR($F288 &gt;= BV$6, $G288 &lt; BU$6), 0, 2)+1)</f>
        <v/>
      </c>
      <c r="BV288" s="68" t="str">
        <f ca="1">INDEX({"","_","-","="},IF(OR($D288 &gt;= BW$6, $E288 &lt; BV$6), 0, 1)+IF(OR($F288 &gt;= BW$6, $G288 &lt; BV$6), 0, 2)+1)</f>
        <v/>
      </c>
      <c r="BW288" s="68" t="str">
        <f ca="1">INDEX({"","_","-","="},IF(OR($D288 &gt;= BX$6, $E288 &lt; BW$6), 0, 1)+IF(OR($F288 &gt;= BX$6, $G288 &lt; BW$6), 0, 2)+1)</f>
        <v/>
      </c>
      <c r="BX288" s="68" t="str">
        <f ca="1">INDEX({"","_","-","="},IF(OR($D288 &gt;= BY$6, $E288 &lt; BX$6), 0, 1)+IF(OR($F288 &gt;= BY$6, $G288 &lt; BX$6), 0, 2)+1)</f>
        <v/>
      </c>
      <c r="BY288" s="68" t="str">
        <f ca="1">INDEX({"","_","-","="},IF(OR($D288 &gt;= BZ$6, $E288 &lt; BY$6), 0, 1)+IF(OR($F288 &gt;= BZ$6, $G288 &lt; BY$6), 0, 2)+1)</f>
        <v/>
      </c>
      <c r="BZ288" s="68" t="str">
        <f ca="1">INDEX({"","_","-","="},IF(OR($D288 &gt;= CA$6, $E288 &lt; BZ$6), 0, 1)+IF(OR($F288 &gt;= CA$6, $G288 &lt; BZ$6), 0, 2)+1)</f>
        <v/>
      </c>
      <c r="CA288" s="68" t="str">
        <f ca="1">INDEX({"","_","-","="},IF(OR($D288 &gt;= CB$6, $E288 &lt; CA$6), 0, 1)+IF(OR($F288 &gt;= CB$6, $G288 &lt; CA$6), 0, 2)+1)</f>
        <v/>
      </c>
      <c r="CB288" s="68" t="str">
        <f ca="1">INDEX({"","_","-","="},IF(OR($D288 &gt;= CC$6, $E288 &lt; CB$6), 0, 1)+IF(OR($F288 &gt;= CC$6, $G288 &lt; CB$6), 0, 2)+1)</f>
        <v/>
      </c>
      <c r="CC288" s="68" t="str">
        <f ca="1">INDEX({"","_","-","="},IF(OR($D288 &gt;= CD$6, $E288 &lt; CC$6), 0, 1)+IF(OR($F288 &gt;= CD$6, $G288 &lt; CC$6), 0, 2)+1)</f>
        <v/>
      </c>
      <c r="CD288" s="68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IF('临-进度'!M284,'临-进度'!$A284,"")</f>
        <v/>
      </c>
      <c r="B289" s="8" t="str">
        <f ca="1">IF('临-进度'!M284,'临-进度'!$B284,"")</f>
        <v/>
      </c>
      <c r="C289" s="8" t="str">
        <f ca="1">IF('临-进度'!M284,'临-进度'!$E284,"")</f>
        <v/>
      </c>
      <c r="D289" s="40" t="str">
        <f ca="1">IF('临-进度'!$M284,'临-进度'!$I284,"")</f>
        <v/>
      </c>
      <c r="E289" s="40" t="str">
        <f ca="1">IF('临-进度'!$M284,'临-进度'!$AE284,"")</f>
        <v/>
      </c>
      <c r="F289" s="40" t="str">
        <f ca="1">IF('临-进度'!$M284,'临-进度'!$J284,"")</f>
        <v/>
      </c>
      <c r="G289" s="73" t="str">
        <f ca="1">IF('临-进度'!$M284,'临-进度'!$AF284,"")</f>
        <v/>
      </c>
      <c r="H289" s="68" t="str">
        <f ca="1">INDEX({"","_","-","="},IF(OR($D289 &gt;= I$6, $E289 &lt; H$6), 0, 1)+IF(OR($F289 &gt;= I$6, $G289 &lt; H$6), 0, 2)+1)</f>
        <v/>
      </c>
      <c r="I289" s="68" t="str">
        <f ca="1">INDEX({"","_","-","="},IF(OR($D289 &gt;= J$6, $E289 &lt; I$6), 0, 1)+IF(OR($F289 &gt;= J$6, $G289 &lt; I$6), 0, 2)+1)</f>
        <v/>
      </c>
      <c r="J289" s="68" t="str">
        <f ca="1">INDEX({"","_","-","="},IF(OR($D289 &gt;= K$6, $E289 &lt; J$6), 0, 1)+IF(OR($F289 &gt;= K$6, $G289 &lt; J$6), 0, 2)+1)</f>
        <v/>
      </c>
      <c r="K289" s="68" t="str">
        <f ca="1">INDEX({"","_","-","="},IF(OR($D289 &gt;= L$6, $E289 &lt; K$6), 0, 1)+IF(OR($F289 &gt;= L$6, $G289 &lt; K$6), 0, 2)+1)</f>
        <v/>
      </c>
      <c r="L289" s="68" t="str">
        <f ca="1">INDEX({"","_","-","="},IF(OR($D289 &gt;= M$6, $E289 &lt; L$6), 0, 1)+IF(OR($F289 &gt;= M$6, $G289 &lt; L$6), 0, 2)+1)</f>
        <v/>
      </c>
      <c r="M289" s="68" t="str">
        <f ca="1">INDEX({"","_","-","="},IF(OR($D289 &gt;= N$6, $E289 &lt; M$6), 0, 1)+IF(OR($F289 &gt;= N$6, $G289 &lt; M$6), 0, 2)+1)</f>
        <v/>
      </c>
      <c r="N289" s="68" t="str">
        <f ca="1">INDEX({"","_","-","="},IF(OR($D289 &gt;= O$6, $E289 &lt; N$6), 0, 1)+IF(OR($F289 &gt;= O$6, $G289 &lt; N$6), 0, 2)+1)</f>
        <v/>
      </c>
      <c r="O289" s="68" t="str">
        <f ca="1">INDEX({"","_","-","="},IF(OR($D289 &gt;= P$6, $E289 &lt; O$6), 0, 1)+IF(OR($F289 &gt;= P$6, $G289 &lt; O$6), 0, 2)+1)</f>
        <v/>
      </c>
      <c r="P289" s="68" t="str">
        <f ca="1">INDEX({"","_","-","="},IF(OR($D289 &gt;= Q$6, $E289 &lt; P$6), 0, 1)+IF(OR($F289 &gt;= Q$6, $G289 &lt; P$6), 0, 2)+1)</f>
        <v/>
      </c>
      <c r="Q289" s="68" t="str">
        <f ca="1">INDEX({"","_","-","="},IF(OR($D289 &gt;= R$6, $E289 &lt; Q$6), 0, 1)+IF(OR($F289 &gt;= R$6, $G289 &lt; Q$6), 0, 2)+1)</f>
        <v/>
      </c>
      <c r="R289" s="68" t="str">
        <f ca="1">INDEX({"","_","-","="},IF(OR($D289 &gt;= S$6, $E289 &lt; R$6), 0, 1)+IF(OR($F289 &gt;= S$6, $G289 &lt; R$6), 0, 2)+1)</f>
        <v/>
      </c>
      <c r="S289" s="68" t="str">
        <f ca="1">INDEX({"","_","-","="},IF(OR($D289 &gt;= T$6, $E289 &lt; S$6), 0, 1)+IF(OR($F289 &gt;= T$6, $G289 &lt; S$6), 0, 2)+1)</f>
        <v/>
      </c>
      <c r="T289" s="68" t="str">
        <f ca="1">INDEX({"","_","-","="},IF(OR($D289 &gt;= U$6, $E289 &lt; T$6), 0, 1)+IF(OR($F289 &gt;= U$6, $G289 &lt; T$6), 0, 2)+1)</f>
        <v/>
      </c>
      <c r="U289" s="68" t="str">
        <f ca="1">INDEX({"","_","-","="},IF(OR($D289 &gt;= V$6, $E289 &lt; U$6), 0, 1)+IF(OR($F289 &gt;= V$6, $G289 &lt; U$6), 0, 2)+1)</f>
        <v/>
      </c>
      <c r="V289" s="68" t="str">
        <f ca="1">INDEX({"","_","-","="},IF(OR($D289 &gt;= W$6, $E289 &lt; V$6), 0, 1)+IF(OR($F289 &gt;= W$6, $G289 &lt; V$6), 0, 2)+1)</f>
        <v/>
      </c>
      <c r="W289" s="68" t="str">
        <f ca="1">INDEX({"","_","-","="},IF(OR($D289 &gt;= X$6, $E289 &lt; W$6), 0, 1)+IF(OR($F289 &gt;= X$6, $G289 &lt; W$6), 0, 2)+1)</f>
        <v/>
      </c>
      <c r="X289" s="68" t="str">
        <f ca="1">INDEX({"","_","-","="},IF(OR($D289 &gt;= Y$6, $E289 &lt; X$6), 0, 1)+IF(OR($F289 &gt;= Y$6, $G289 &lt; X$6), 0, 2)+1)</f>
        <v/>
      </c>
      <c r="Y289" s="68" t="str">
        <f ca="1">INDEX({"","_","-","="},IF(OR($D289 &gt;= Z$6, $E289 &lt; Y$6), 0, 1)+IF(OR($F289 &gt;= Z$6, $G289 &lt; Y$6), 0, 2)+1)</f>
        <v/>
      </c>
      <c r="Z289" s="68" t="str">
        <f ca="1">INDEX({"","_","-","="},IF(OR($D289 &gt;= AA$6, $E289 &lt; Z$6), 0, 1)+IF(OR($F289 &gt;= AA$6, $G289 &lt; Z$6), 0, 2)+1)</f>
        <v/>
      </c>
      <c r="AA289" s="68" t="str">
        <f ca="1">INDEX({"","_","-","="},IF(OR($D289 &gt;= AB$6, $E289 &lt; AA$6), 0, 1)+IF(OR($F289 &gt;= AB$6, $G289 &lt; AA$6), 0, 2)+1)</f>
        <v/>
      </c>
      <c r="AB289" s="68" t="str">
        <f ca="1">INDEX({"","_","-","="},IF(OR($D289 &gt;= AC$6, $E289 &lt; AB$6), 0, 1)+IF(OR($F289 &gt;= AC$6, $G289 &lt; AB$6), 0, 2)+1)</f>
        <v/>
      </c>
      <c r="AC289" s="68" t="str">
        <f ca="1">INDEX({"","_","-","="},IF(OR($D289 &gt;= AD$6, $E289 &lt; AC$6), 0, 1)+IF(OR($F289 &gt;= AD$6, $G289 &lt; AC$6), 0, 2)+1)</f>
        <v/>
      </c>
      <c r="AD289" s="68" t="str">
        <f ca="1">INDEX({"","_","-","="},IF(OR($D289 &gt;= AE$6, $E289 &lt; AD$6), 0, 1)+IF(OR($F289 &gt;= AE$6, $G289 &lt; AD$6), 0, 2)+1)</f>
        <v/>
      </c>
      <c r="AE289" s="68" t="str">
        <f ca="1">INDEX({"","_","-","="},IF(OR($D289 &gt;= AF$6, $E289 &lt; AE$6), 0, 1)+IF(OR($F289 &gt;= AF$6, $G289 &lt; AE$6), 0, 2)+1)</f>
        <v/>
      </c>
      <c r="AF289" s="68" t="str">
        <f ca="1">INDEX({"","_","-","="},IF(OR($D289 &gt;= AG$6, $E289 &lt; AF$6), 0, 1)+IF(OR($F289 &gt;= AG$6, $G289 &lt; AF$6), 0, 2)+1)</f>
        <v/>
      </c>
      <c r="AG289" s="68" t="str">
        <f ca="1">INDEX({"","_","-","="},IF(OR($D289 &gt;= AH$6, $E289 &lt; AG$6), 0, 1)+IF(OR($F289 &gt;= AH$6, $G289 &lt; AG$6), 0, 2)+1)</f>
        <v/>
      </c>
      <c r="AH289" s="68" t="str">
        <f ca="1">INDEX({"","_","-","="},IF(OR($D289 &gt;= AI$6, $E289 &lt; AH$6), 0, 1)+IF(OR($F289 &gt;= AI$6, $G289 &lt; AH$6), 0, 2)+1)</f>
        <v/>
      </c>
      <c r="AI289" s="68" t="str">
        <f ca="1">INDEX({"","_","-","="},IF(OR($D289 &gt;= AJ$6, $E289 &lt; AI$6), 0, 1)+IF(OR($F289 &gt;= AJ$6, $G289 &lt; AI$6), 0, 2)+1)</f>
        <v/>
      </c>
      <c r="AJ289" s="68" t="str">
        <f ca="1">INDEX({"","_","-","="},IF(OR($D289 &gt;= AK$6, $E289 &lt; AJ$6), 0, 1)+IF(OR($F289 &gt;= AK$6, $G289 &lt; AJ$6), 0, 2)+1)</f>
        <v/>
      </c>
      <c r="AK289" s="68" t="str">
        <f ca="1">INDEX({"","_","-","="},IF(OR($D289 &gt;= AL$6, $E289 &lt; AK$6), 0, 1)+IF(OR($F289 &gt;= AL$6, $G289 &lt; AK$6), 0, 2)+1)</f>
        <v/>
      </c>
      <c r="AL289" s="68" t="str">
        <f ca="1">INDEX({"","_","-","="},IF(OR($D289 &gt;= AM$6, $E289 &lt; AL$6), 0, 1)+IF(OR($F289 &gt;= AM$6, $G289 &lt; AL$6), 0, 2)+1)</f>
        <v/>
      </c>
      <c r="AM289" s="68" t="str">
        <f ca="1">INDEX({"","_","-","="},IF(OR($D289 &gt;= AN$6, $E289 &lt; AM$6), 0, 1)+IF(OR($F289 &gt;= AN$6, $G289 &lt; AM$6), 0, 2)+1)</f>
        <v/>
      </c>
      <c r="AN289" s="68" t="str">
        <f ca="1">INDEX({"","_","-","="},IF(OR($D289 &gt;= AO$6, $E289 &lt; AN$6), 0, 1)+IF(OR($F289 &gt;= AO$6, $G289 &lt; AN$6), 0, 2)+1)</f>
        <v/>
      </c>
      <c r="AO289" s="68" t="str">
        <f ca="1">INDEX({"","_","-","="},IF(OR($D289 &gt;= AP$6, $E289 &lt; AO$6), 0, 1)+IF(OR($F289 &gt;= AP$6, $G289 &lt; AO$6), 0, 2)+1)</f>
        <v/>
      </c>
      <c r="AP289" s="68" t="str">
        <f ca="1">INDEX({"","_","-","="},IF(OR($D289 &gt;= AQ$6, $E289 &lt; AP$6), 0, 1)+IF(OR($F289 &gt;= AQ$6, $G289 &lt; AP$6), 0, 2)+1)</f>
        <v/>
      </c>
      <c r="AQ289" s="68" t="str">
        <f ca="1">INDEX({"","_","-","="},IF(OR($D289 &gt;= AR$6, $E289 &lt; AQ$6), 0, 1)+IF(OR($F289 &gt;= AR$6, $G289 &lt; AQ$6), 0, 2)+1)</f>
        <v/>
      </c>
      <c r="AR289" s="68" t="str">
        <f ca="1">INDEX({"","_","-","="},IF(OR($D289 &gt;= AS$6, $E289 &lt; AR$6), 0, 1)+IF(OR($F289 &gt;= AS$6, $G289 &lt; AR$6), 0, 2)+1)</f>
        <v/>
      </c>
      <c r="AS289" s="68" t="str">
        <f ca="1">INDEX({"","_","-","="},IF(OR($D289 &gt;= AT$6, $E289 &lt; AS$6), 0, 1)+IF(OR($F289 &gt;= AT$6, $G289 &lt; AS$6), 0, 2)+1)</f>
        <v/>
      </c>
      <c r="AT289" s="68" t="str">
        <f ca="1">INDEX({"","_","-","="},IF(OR($D289 &gt;= AU$6, $E289 &lt; AT$6), 0, 1)+IF(OR($F289 &gt;= AU$6, $G289 &lt; AT$6), 0, 2)+1)</f>
        <v/>
      </c>
      <c r="AU289" s="68" t="str">
        <f ca="1">INDEX({"","_","-","="},IF(OR($D289 &gt;= AV$6, $E289 &lt; AU$6), 0, 1)+IF(OR($F289 &gt;= AV$6, $G289 &lt; AU$6), 0, 2)+1)</f>
        <v/>
      </c>
      <c r="AV289" s="68" t="str">
        <f ca="1">INDEX({"","_","-","="},IF(OR($D289 &gt;= AW$6, $E289 &lt; AV$6), 0, 1)+IF(OR($F289 &gt;= AW$6, $G289 &lt; AV$6), 0, 2)+1)</f>
        <v/>
      </c>
      <c r="AW289" s="68" t="str">
        <f ca="1">INDEX({"","_","-","="},IF(OR($D289 &gt;= AX$6, $E289 &lt; AW$6), 0, 1)+IF(OR($F289 &gt;= AX$6, $G289 &lt; AW$6), 0, 2)+1)</f>
        <v/>
      </c>
      <c r="AX289" s="68" t="str">
        <f ca="1">INDEX({"","_","-","="},IF(OR($D289 &gt;= AY$6, $E289 &lt; AX$6), 0, 1)+IF(OR($F289 &gt;= AY$6, $G289 &lt; AX$6), 0, 2)+1)</f>
        <v/>
      </c>
      <c r="AY289" s="68" t="str">
        <f ca="1">INDEX({"","_","-","="},IF(OR($D289 &gt;= AZ$6, $E289 &lt; AY$6), 0, 1)+IF(OR($F289 &gt;= AZ$6, $G289 &lt; AY$6), 0, 2)+1)</f>
        <v/>
      </c>
      <c r="AZ289" s="68" t="str">
        <f ca="1">INDEX({"","_","-","="},IF(OR($D289 &gt;= BA$6, $E289 &lt; AZ$6), 0, 1)+IF(OR($F289 &gt;= BA$6, $G289 &lt; AZ$6), 0, 2)+1)</f>
        <v/>
      </c>
      <c r="BA289" s="68" t="str">
        <f ca="1">INDEX({"","_","-","="},IF(OR($D289 &gt;= BB$6, $E289 &lt; BA$6), 0, 1)+IF(OR($F289 &gt;= BB$6, $G289 &lt; BA$6), 0, 2)+1)</f>
        <v/>
      </c>
      <c r="BB289" s="68" t="str">
        <f ca="1">INDEX({"","_","-","="},IF(OR($D289 &gt;= BC$6, $E289 &lt; BB$6), 0, 1)+IF(OR($F289 &gt;= BC$6, $G289 &lt; BB$6), 0, 2)+1)</f>
        <v/>
      </c>
      <c r="BC289" s="68" t="str">
        <f ca="1">INDEX({"","_","-","="},IF(OR($D289 &gt;= BD$6, $E289 &lt; BC$6), 0, 1)+IF(OR($F289 &gt;= BD$6, $G289 &lt; BC$6), 0, 2)+1)</f>
        <v/>
      </c>
      <c r="BD289" s="68" t="str">
        <f ca="1">INDEX({"","_","-","="},IF(OR($D289 &gt;= BE$6, $E289 &lt; BD$6), 0, 1)+IF(OR($F289 &gt;= BE$6, $G289 &lt; BD$6), 0, 2)+1)</f>
        <v/>
      </c>
      <c r="BE289" s="68" t="str">
        <f ca="1">INDEX({"","_","-","="},IF(OR($D289 &gt;= BF$6, $E289 &lt; BE$6), 0, 1)+IF(OR($F289 &gt;= BF$6, $G289 &lt; BE$6), 0, 2)+1)</f>
        <v/>
      </c>
      <c r="BF289" s="68" t="str">
        <f ca="1">INDEX({"","_","-","="},IF(OR($D289 &gt;= BG$6, $E289 &lt; BF$6), 0, 1)+IF(OR($F289 &gt;= BG$6, $G289 &lt; BF$6), 0, 2)+1)</f>
        <v/>
      </c>
      <c r="BG289" s="68" t="str">
        <f ca="1">INDEX({"","_","-","="},IF(OR($D289 &gt;= BH$6, $E289 &lt; BG$6), 0, 1)+IF(OR($F289 &gt;= BH$6, $G289 &lt; BG$6), 0, 2)+1)</f>
        <v/>
      </c>
      <c r="BH289" s="68" t="str">
        <f ca="1">INDEX({"","_","-","="},IF(OR($D289 &gt;= BI$6, $E289 &lt; BH$6), 0, 1)+IF(OR($F289 &gt;= BI$6, $G289 &lt; BH$6), 0, 2)+1)</f>
        <v/>
      </c>
      <c r="BI289" s="68" t="str">
        <f ca="1">INDEX({"","_","-","="},IF(OR($D289 &gt;= BJ$6, $E289 &lt; BI$6), 0, 1)+IF(OR($F289 &gt;= BJ$6, $G289 &lt; BI$6), 0, 2)+1)</f>
        <v/>
      </c>
      <c r="BJ289" s="68" t="str">
        <f ca="1">INDEX({"","_","-","="},IF(OR($D289 &gt;= BK$6, $E289 &lt; BJ$6), 0, 1)+IF(OR($F289 &gt;= BK$6, $G289 &lt; BJ$6), 0, 2)+1)</f>
        <v/>
      </c>
      <c r="BK289" s="68" t="str">
        <f ca="1">INDEX({"","_","-","="},IF(OR($D289 &gt;= BL$6, $E289 &lt; BK$6), 0, 1)+IF(OR($F289 &gt;= BL$6, $G289 &lt; BK$6), 0, 2)+1)</f>
        <v/>
      </c>
      <c r="BL289" s="68" t="str">
        <f ca="1">INDEX({"","_","-","="},IF(OR($D289 &gt;= BM$6, $E289 &lt; BL$6), 0, 1)+IF(OR($F289 &gt;= BM$6, $G289 &lt; BL$6), 0, 2)+1)</f>
        <v/>
      </c>
      <c r="BM289" s="68" t="str">
        <f ca="1">INDEX({"","_","-","="},IF(OR($D289 &gt;= BN$6, $E289 &lt; BM$6), 0, 1)+IF(OR($F289 &gt;= BN$6, $G289 &lt; BM$6), 0, 2)+1)</f>
        <v/>
      </c>
      <c r="BN289" s="68" t="str">
        <f ca="1">INDEX({"","_","-","="},IF(OR($D289 &gt;= BO$6, $E289 &lt; BN$6), 0, 1)+IF(OR($F289 &gt;= BO$6, $G289 &lt; BN$6), 0, 2)+1)</f>
        <v/>
      </c>
      <c r="BO289" s="68" t="str">
        <f ca="1">INDEX({"","_","-","="},IF(OR($D289 &gt;= BP$6, $E289 &lt; BO$6), 0, 1)+IF(OR($F289 &gt;= BP$6, $G289 &lt; BO$6), 0, 2)+1)</f>
        <v/>
      </c>
      <c r="BP289" s="68" t="str">
        <f ca="1">INDEX({"","_","-","="},IF(OR($D289 &gt;= BQ$6, $E289 &lt; BP$6), 0, 1)+IF(OR($F289 &gt;= BQ$6, $G289 &lt; BP$6), 0, 2)+1)</f>
        <v/>
      </c>
      <c r="BQ289" s="68" t="str">
        <f ca="1">INDEX({"","_","-","="},IF(OR($D289 &gt;= BR$6, $E289 &lt; BQ$6), 0, 1)+IF(OR($F289 &gt;= BR$6, $G289 &lt; BQ$6), 0, 2)+1)</f>
        <v/>
      </c>
      <c r="BR289" s="68" t="str">
        <f ca="1">INDEX({"","_","-","="},IF(OR($D289 &gt;= BS$6, $E289 &lt; BR$6), 0, 1)+IF(OR($F289 &gt;= BS$6, $G289 &lt; BR$6), 0, 2)+1)</f>
        <v/>
      </c>
      <c r="BS289" s="68" t="str">
        <f ca="1">INDEX({"","_","-","="},IF(OR($D289 &gt;= BT$6, $E289 &lt; BS$6), 0, 1)+IF(OR($F289 &gt;= BT$6, $G289 &lt; BS$6), 0, 2)+1)</f>
        <v/>
      </c>
      <c r="BT289" s="68" t="str">
        <f ca="1">INDEX({"","_","-","="},IF(OR($D289 &gt;= BU$6, $E289 &lt; BT$6), 0, 1)+IF(OR($F289 &gt;= BU$6, $G289 &lt; BT$6), 0, 2)+1)</f>
        <v/>
      </c>
      <c r="BU289" s="68" t="str">
        <f ca="1">INDEX({"","_","-","="},IF(OR($D289 &gt;= BV$6, $E289 &lt; BU$6), 0, 1)+IF(OR($F289 &gt;= BV$6, $G289 &lt; BU$6), 0, 2)+1)</f>
        <v/>
      </c>
      <c r="BV289" s="68" t="str">
        <f ca="1">INDEX({"","_","-","="},IF(OR($D289 &gt;= BW$6, $E289 &lt; BV$6), 0, 1)+IF(OR($F289 &gt;= BW$6, $G289 &lt; BV$6), 0, 2)+1)</f>
        <v/>
      </c>
      <c r="BW289" s="68" t="str">
        <f ca="1">INDEX({"","_","-","="},IF(OR($D289 &gt;= BX$6, $E289 &lt; BW$6), 0, 1)+IF(OR($F289 &gt;= BX$6, $G289 &lt; BW$6), 0, 2)+1)</f>
        <v/>
      </c>
      <c r="BX289" s="68" t="str">
        <f ca="1">INDEX({"","_","-","="},IF(OR($D289 &gt;= BY$6, $E289 &lt; BX$6), 0, 1)+IF(OR($F289 &gt;= BY$6, $G289 &lt; BX$6), 0, 2)+1)</f>
        <v/>
      </c>
      <c r="BY289" s="68" t="str">
        <f ca="1">INDEX({"","_","-","="},IF(OR($D289 &gt;= BZ$6, $E289 &lt; BY$6), 0, 1)+IF(OR($F289 &gt;= BZ$6, $G289 &lt; BY$6), 0, 2)+1)</f>
        <v/>
      </c>
      <c r="BZ289" s="68" t="str">
        <f ca="1">INDEX({"","_","-","="},IF(OR($D289 &gt;= CA$6, $E289 &lt; BZ$6), 0, 1)+IF(OR($F289 &gt;= CA$6, $G289 &lt; BZ$6), 0, 2)+1)</f>
        <v/>
      </c>
      <c r="CA289" s="68" t="str">
        <f ca="1">INDEX({"","_","-","="},IF(OR($D289 &gt;= CB$6, $E289 &lt; CA$6), 0, 1)+IF(OR($F289 &gt;= CB$6, $G289 &lt; CA$6), 0, 2)+1)</f>
        <v/>
      </c>
      <c r="CB289" s="68" t="str">
        <f ca="1">INDEX({"","_","-","="},IF(OR($D289 &gt;= CC$6, $E289 &lt; CB$6), 0, 1)+IF(OR($F289 &gt;= CC$6, $G289 &lt; CB$6), 0, 2)+1)</f>
        <v/>
      </c>
      <c r="CC289" s="68" t="str">
        <f ca="1">INDEX({"","_","-","="},IF(OR($D289 &gt;= CD$6, $E289 &lt; CC$6), 0, 1)+IF(OR($F289 &gt;= CD$6, $G289 &lt; CC$6), 0, 2)+1)</f>
        <v/>
      </c>
      <c r="CD289" s="68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IF('临-进度'!M285,'临-进度'!$A285,"")</f>
        <v/>
      </c>
      <c r="B290" s="8" t="str">
        <f ca="1">IF('临-进度'!M285,'临-进度'!$B285,"")</f>
        <v/>
      </c>
      <c r="C290" s="8" t="str">
        <f ca="1">IF('临-进度'!M285,'临-进度'!$E285,"")</f>
        <v/>
      </c>
      <c r="D290" s="40" t="str">
        <f ca="1">IF('临-进度'!$M285,'临-进度'!$I285,"")</f>
        <v/>
      </c>
      <c r="E290" s="40" t="str">
        <f ca="1">IF('临-进度'!$M285,'临-进度'!$AE285,"")</f>
        <v/>
      </c>
      <c r="F290" s="40" t="str">
        <f ca="1">IF('临-进度'!$M285,'临-进度'!$J285,"")</f>
        <v/>
      </c>
      <c r="G290" s="73" t="str">
        <f ca="1">IF('临-进度'!$M285,'临-进度'!$AF285,"")</f>
        <v/>
      </c>
      <c r="H290" s="68" t="str">
        <f ca="1">INDEX({"","_","-","="},IF(OR($D290 &gt;= I$6, $E290 &lt; H$6), 0, 1)+IF(OR($F290 &gt;= I$6, $G290 &lt; H$6), 0, 2)+1)</f>
        <v/>
      </c>
      <c r="I290" s="68" t="str">
        <f ca="1">INDEX({"","_","-","="},IF(OR($D290 &gt;= J$6, $E290 &lt; I$6), 0, 1)+IF(OR($F290 &gt;= J$6, $G290 &lt; I$6), 0, 2)+1)</f>
        <v/>
      </c>
      <c r="J290" s="68" t="str">
        <f ca="1">INDEX({"","_","-","="},IF(OR($D290 &gt;= K$6, $E290 &lt; J$6), 0, 1)+IF(OR($F290 &gt;= K$6, $G290 &lt; J$6), 0, 2)+1)</f>
        <v/>
      </c>
      <c r="K290" s="68" t="str">
        <f ca="1">INDEX({"","_","-","="},IF(OR($D290 &gt;= L$6, $E290 &lt; K$6), 0, 1)+IF(OR($F290 &gt;= L$6, $G290 &lt; K$6), 0, 2)+1)</f>
        <v/>
      </c>
      <c r="L290" s="68" t="str">
        <f ca="1">INDEX({"","_","-","="},IF(OR($D290 &gt;= M$6, $E290 &lt; L$6), 0, 1)+IF(OR($F290 &gt;= M$6, $G290 &lt; L$6), 0, 2)+1)</f>
        <v/>
      </c>
      <c r="M290" s="68" t="str">
        <f ca="1">INDEX({"","_","-","="},IF(OR($D290 &gt;= N$6, $E290 &lt; M$6), 0, 1)+IF(OR($F290 &gt;= N$6, $G290 &lt; M$6), 0, 2)+1)</f>
        <v/>
      </c>
      <c r="N290" s="68" t="str">
        <f ca="1">INDEX({"","_","-","="},IF(OR($D290 &gt;= O$6, $E290 &lt; N$6), 0, 1)+IF(OR($F290 &gt;= O$6, $G290 &lt; N$6), 0, 2)+1)</f>
        <v/>
      </c>
      <c r="O290" s="68" t="str">
        <f ca="1">INDEX({"","_","-","="},IF(OR($D290 &gt;= P$6, $E290 &lt; O$6), 0, 1)+IF(OR($F290 &gt;= P$6, $G290 &lt; O$6), 0, 2)+1)</f>
        <v/>
      </c>
      <c r="P290" s="68" t="str">
        <f ca="1">INDEX({"","_","-","="},IF(OR($D290 &gt;= Q$6, $E290 &lt; P$6), 0, 1)+IF(OR($F290 &gt;= Q$6, $G290 &lt; P$6), 0, 2)+1)</f>
        <v/>
      </c>
      <c r="Q290" s="68" t="str">
        <f ca="1">INDEX({"","_","-","="},IF(OR($D290 &gt;= R$6, $E290 &lt; Q$6), 0, 1)+IF(OR($F290 &gt;= R$6, $G290 &lt; Q$6), 0, 2)+1)</f>
        <v/>
      </c>
      <c r="R290" s="68" t="str">
        <f ca="1">INDEX({"","_","-","="},IF(OR($D290 &gt;= S$6, $E290 &lt; R$6), 0, 1)+IF(OR($F290 &gt;= S$6, $G290 &lt; R$6), 0, 2)+1)</f>
        <v/>
      </c>
      <c r="S290" s="68" t="str">
        <f ca="1">INDEX({"","_","-","="},IF(OR($D290 &gt;= T$6, $E290 &lt; S$6), 0, 1)+IF(OR($F290 &gt;= T$6, $G290 &lt; S$6), 0, 2)+1)</f>
        <v/>
      </c>
      <c r="T290" s="68" t="str">
        <f ca="1">INDEX({"","_","-","="},IF(OR($D290 &gt;= U$6, $E290 &lt; T$6), 0, 1)+IF(OR($F290 &gt;= U$6, $G290 &lt; T$6), 0, 2)+1)</f>
        <v/>
      </c>
      <c r="U290" s="68" t="str">
        <f ca="1">INDEX({"","_","-","="},IF(OR($D290 &gt;= V$6, $E290 &lt; U$6), 0, 1)+IF(OR($F290 &gt;= V$6, $G290 &lt; U$6), 0, 2)+1)</f>
        <v/>
      </c>
      <c r="V290" s="68" t="str">
        <f ca="1">INDEX({"","_","-","="},IF(OR($D290 &gt;= W$6, $E290 &lt; V$6), 0, 1)+IF(OR($F290 &gt;= W$6, $G290 &lt; V$6), 0, 2)+1)</f>
        <v/>
      </c>
      <c r="W290" s="68" t="str">
        <f ca="1">INDEX({"","_","-","="},IF(OR($D290 &gt;= X$6, $E290 &lt; W$6), 0, 1)+IF(OR($F290 &gt;= X$6, $G290 &lt; W$6), 0, 2)+1)</f>
        <v/>
      </c>
      <c r="X290" s="68" t="str">
        <f ca="1">INDEX({"","_","-","="},IF(OR($D290 &gt;= Y$6, $E290 &lt; X$6), 0, 1)+IF(OR($F290 &gt;= Y$6, $G290 &lt; X$6), 0, 2)+1)</f>
        <v/>
      </c>
      <c r="Y290" s="68" t="str">
        <f ca="1">INDEX({"","_","-","="},IF(OR($D290 &gt;= Z$6, $E290 &lt; Y$6), 0, 1)+IF(OR($F290 &gt;= Z$6, $G290 &lt; Y$6), 0, 2)+1)</f>
        <v/>
      </c>
      <c r="Z290" s="68" t="str">
        <f ca="1">INDEX({"","_","-","="},IF(OR($D290 &gt;= AA$6, $E290 &lt; Z$6), 0, 1)+IF(OR($F290 &gt;= AA$6, $G290 &lt; Z$6), 0, 2)+1)</f>
        <v/>
      </c>
      <c r="AA290" s="68" t="str">
        <f ca="1">INDEX({"","_","-","="},IF(OR($D290 &gt;= AB$6, $E290 &lt; AA$6), 0, 1)+IF(OR($F290 &gt;= AB$6, $G290 &lt; AA$6), 0, 2)+1)</f>
        <v/>
      </c>
      <c r="AB290" s="68" t="str">
        <f ca="1">INDEX({"","_","-","="},IF(OR($D290 &gt;= AC$6, $E290 &lt; AB$6), 0, 1)+IF(OR($F290 &gt;= AC$6, $G290 &lt; AB$6), 0, 2)+1)</f>
        <v/>
      </c>
      <c r="AC290" s="68" t="str">
        <f ca="1">INDEX({"","_","-","="},IF(OR($D290 &gt;= AD$6, $E290 &lt; AC$6), 0, 1)+IF(OR($F290 &gt;= AD$6, $G290 &lt; AC$6), 0, 2)+1)</f>
        <v/>
      </c>
      <c r="AD290" s="68" t="str">
        <f ca="1">INDEX({"","_","-","="},IF(OR($D290 &gt;= AE$6, $E290 &lt; AD$6), 0, 1)+IF(OR($F290 &gt;= AE$6, $G290 &lt; AD$6), 0, 2)+1)</f>
        <v/>
      </c>
      <c r="AE290" s="68" t="str">
        <f ca="1">INDEX({"","_","-","="},IF(OR($D290 &gt;= AF$6, $E290 &lt; AE$6), 0, 1)+IF(OR($F290 &gt;= AF$6, $G290 &lt; AE$6), 0, 2)+1)</f>
        <v/>
      </c>
      <c r="AF290" s="68" t="str">
        <f ca="1">INDEX({"","_","-","="},IF(OR($D290 &gt;= AG$6, $E290 &lt; AF$6), 0, 1)+IF(OR($F290 &gt;= AG$6, $G290 &lt; AF$6), 0, 2)+1)</f>
        <v/>
      </c>
      <c r="AG290" s="68" t="str">
        <f ca="1">INDEX({"","_","-","="},IF(OR($D290 &gt;= AH$6, $E290 &lt; AG$6), 0, 1)+IF(OR($F290 &gt;= AH$6, $G290 &lt; AG$6), 0, 2)+1)</f>
        <v/>
      </c>
      <c r="AH290" s="68" t="str">
        <f ca="1">INDEX({"","_","-","="},IF(OR($D290 &gt;= AI$6, $E290 &lt; AH$6), 0, 1)+IF(OR($F290 &gt;= AI$6, $G290 &lt; AH$6), 0, 2)+1)</f>
        <v/>
      </c>
      <c r="AI290" s="68" t="str">
        <f ca="1">INDEX({"","_","-","="},IF(OR($D290 &gt;= AJ$6, $E290 &lt; AI$6), 0, 1)+IF(OR($F290 &gt;= AJ$6, $G290 &lt; AI$6), 0, 2)+1)</f>
        <v/>
      </c>
      <c r="AJ290" s="68" t="str">
        <f ca="1">INDEX({"","_","-","="},IF(OR($D290 &gt;= AK$6, $E290 &lt; AJ$6), 0, 1)+IF(OR($F290 &gt;= AK$6, $G290 &lt; AJ$6), 0, 2)+1)</f>
        <v/>
      </c>
      <c r="AK290" s="68" t="str">
        <f ca="1">INDEX({"","_","-","="},IF(OR($D290 &gt;= AL$6, $E290 &lt; AK$6), 0, 1)+IF(OR($F290 &gt;= AL$6, $G290 &lt; AK$6), 0, 2)+1)</f>
        <v/>
      </c>
      <c r="AL290" s="68" t="str">
        <f ca="1">INDEX({"","_","-","="},IF(OR($D290 &gt;= AM$6, $E290 &lt; AL$6), 0, 1)+IF(OR($F290 &gt;= AM$6, $G290 &lt; AL$6), 0, 2)+1)</f>
        <v/>
      </c>
      <c r="AM290" s="68" t="str">
        <f ca="1">INDEX({"","_","-","="},IF(OR($D290 &gt;= AN$6, $E290 &lt; AM$6), 0, 1)+IF(OR($F290 &gt;= AN$6, $G290 &lt; AM$6), 0, 2)+1)</f>
        <v/>
      </c>
      <c r="AN290" s="68" t="str">
        <f ca="1">INDEX({"","_","-","="},IF(OR($D290 &gt;= AO$6, $E290 &lt; AN$6), 0, 1)+IF(OR($F290 &gt;= AO$6, $G290 &lt; AN$6), 0, 2)+1)</f>
        <v/>
      </c>
      <c r="AO290" s="68" t="str">
        <f ca="1">INDEX({"","_","-","="},IF(OR($D290 &gt;= AP$6, $E290 &lt; AO$6), 0, 1)+IF(OR($F290 &gt;= AP$6, $G290 &lt; AO$6), 0, 2)+1)</f>
        <v/>
      </c>
      <c r="AP290" s="68" t="str">
        <f ca="1">INDEX({"","_","-","="},IF(OR($D290 &gt;= AQ$6, $E290 &lt; AP$6), 0, 1)+IF(OR($F290 &gt;= AQ$6, $G290 &lt; AP$6), 0, 2)+1)</f>
        <v/>
      </c>
      <c r="AQ290" s="68" t="str">
        <f ca="1">INDEX({"","_","-","="},IF(OR($D290 &gt;= AR$6, $E290 &lt; AQ$6), 0, 1)+IF(OR($F290 &gt;= AR$6, $G290 &lt; AQ$6), 0, 2)+1)</f>
        <v/>
      </c>
      <c r="AR290" s="68" t="str">
        <f ca="1">INDEX({"","_","-","="},IF(OR($D290 &gt;= AS$6, $E290 &lt; AR$6), 0, 1)+IF(OR($F290 &gt;= AS$6, $G290 &lt; AR$6), 0, 2)+1)</f>
        <v/>
      </c>
      <c r="AS290" s="68" t="str">
        <f ca="1">INDEX({"","_","-","="},IF(OR($D290 &gt;= AT$6, $E290 &lt; AS$6), 0, 1)+IF(OR($F290 &gt;= AT$6, $G290 &lt; AS$6), 0, 2)+1)</f>
        <v/>
      </c>
      <c r="AT290" s="68" t="str">
        <f ca="1">INDEX({"","_","-","="},IF(OR($D290 &gt;= AU$6, $E290 &lt; AT$6), 0, 1)+IF(OR($F290 &gt;= AU$6, $G290 &lt; AT$6), 0, 2)+1)</f>
        <v/>
      </c>
      <c r="AU290" s="68" t="str">
        <f ca="1">INDEX({"","_","-","="},IF(OR($D290 &gt;= AV$6, $E290 &lt; AU$6), 0, 1)+IF(OR($F290 &gt;= AV$6, $G290 &lt; AU$6), 0, 2)+1)</f>
        <v/>
      </c>
      <c r="AV290" s="68" t="str">
        <f ca="1">INDEX({"","_","-","="},IF(OR($D290 &gt;= AW$6, $E290 &lt; AV$6), 0, 1)+IF(OR($F290 &gt;= AW$6, $G290 &lt; AV$6), 0, 2)+1)</f>
        <v/>
      </c>
      <c r="AW290" s="68" t="str">
        <f ca="1">INDEX({"","_","-","="},IF(OR($D290 &gt;= AX$6, $E290 &lt; AW$6), 0, 1)+IF(OR($F290 &gt;= AX$6, $G290 &lt; AW$6), 0, 2)+1)</f>
        <v/>
      </c>
      <c r="AX290" s="68" t="str">
        <f ca="1">INDEX({"","_","-","="},IF(OR($D290 &gt;= AY$6, $E290 &lt; AX$6), 0, 1)+IF(OR($F290 &gt;= AY$6, $G290 &lt; AX$6), 0, 2)+1)</f>
        <v/>
      </c>
      <c r="AY290" s="68" t="str">
        <f ca="1">INDEX({"","_","-","="},IF(OR($D290 &gt;= AZ$6, $E290 &lt; AY$6), 0, 1)+IF(OR($F290 &gt;= AZ$6, $G290 &lt; AY$6), 0, 2)+1)</f>
        <v/>
      </c>
      <c r="AZ290" s="68" t="str">
        <f ca="1">INDEX({"","_","-","="},IF(OR($D290 &gt;= BA$6, $E290 &lt; AZ$6), 0, 1)+IF(OR($F290 &gt;= BA$6, $G290 &lt; AZ$6), 0, 2)+1)</f>
        <v/>
      </c>
      <c r="BA290" s="68" t="str">
        <f ca="1">INDEX({"","_","-","="},IF(OR($D290 &gt;= BB$6, $E290 &lt; BA$6), 0, 1)+IF(OR($F290 &gt;= BB$6, $G290 &lt; BA$6), 0, 2)+1)</f>
        <v/>
      </c>
      <c r="BB290" s="68" t="str">
        <f ca="1">INDEX({"","_","-","="},IF(OR($D290 &gt;= BC$6, $E290 &lt; BB$6), 0, 1)+IF(OR($F290 &gt;= BC$6, $G290 &lt; BB$6), 0, 2)+1)</f>
        <v/>
      </c>
      <c r="BC290" s="68" t="str">
        <f ca="1">INDEX({"","_","-","="},IF(OR($D290 &gt;= BD$6, $E290 &lt; BC$6), 0, 1)+IF(OR($F290 &gt;= BD$6, $G290 &lt; BC$6), 0, 2)+1)</f>
        <v/>
      </c>
      <c r="BD290" s="68" t="str">
        <f ca="1">INDEX({"","_","-","="},IF(OR($D290 &gt;= BE$6, $E290 &lt; BD$6), 0, 1)+IF(OR($F290 &gt;= BE$6, $G290 &lt; BD$6), 0, 2)+1)</f>
        <v/>
      </c>
      <c r="BE290" s="68" t="str">
        <f ca="1">INDEX({"","_","-","="},IF(OR($D290 &gt;= BF$6, $E290 &lt; BE$6), 0, 1)+IF(OR($F290 &gt;= BF$6, $G290 &lt; BE$6), 0, 2)+1)</f>
        <v/>
      </c>
      <c r="BF290" s="68" t="str">
        <f ca="1">INDEX({"","_","-","="},IF(OR($D290 &gt;= BG$6, $E290 &lt; BF$6), 0, 1)+IF(OR($F290 &gt;= BG$6, $G290 &lt; BF$6), 0, 2)+1)</f>
        <v/>
      </c>
      <c r="BG290" s="68" t="str">
        <f ca="1">INDEX({"","_","-","="},IF(OR($D290 &gt;= BH$6, $E290 &lt; BG$6), 0, 1)+IF(OR($F290 &gt;= BH$6, $G290 &lt; BG$6), 0, 2)+1)</f>
        <v/>
      </c>
      <c r="BH290" s="68" t="str">
        <f ca="1">INDEX({"","_","-","="},IF(OR($D290 &gt;= BI$6, $E290 &lt; BH$6), 0, 1)+IF(OR($F290 &gt;= BI$6, $G290 &lt; BH$6), 0, 2)+1)</f>
        <v/>
      </c>
      <c r="BI290" s="68" t="str">
        <f ca="1">INDEX({"","_","-","="},IF(OR($D290 &gt;= BJ$6, $E290 &lt; BI$6), 0, 1)+IF(OR($F290 &gt;= BJ$6, $G290 &lt; BI$6), 0, 2)+1)</f>
        <v/>
      </c>
      <c r="BJ290" s="68" t="str">
        <f ca="1">INDEX({"","_","-","="},IF(OR($D290 &gt;= BK$6, $E290 &lt; BJ$6), 0, 1)+IF(OR($F290 &gt;= BK$6, $G290 &lt; BJ$6), 0, 2)+1)</f>
        <v/>
      </c>
      <c r="BK290" s="68" t="str">
        <f ca="1">INDEX({"","_","-","="},IF(OR($D290 &gt;= BL$6, $E290 &lt; BK$6), 0, 1)+IF(OR($F290 &gt;= BL$6, $G290 &lt; BK$6), 0, 2)+1)</f>
        <v/>
      </c>
      <c r="BL290" s="68" t="str">
        <f ca="1">INDEX({"","_","-","="},IF(OR($D290 &gt;= BM$6, $E290 &lt; BL$6), 0, 1)+IF(OR($F290 &gt;= BM$6, $G290 &lt; BL$6), 0, 2)+1)</f>
        <v/>
      </c>
      <c r="BM290" s="68" t="str">
        <f ca="1">INDEX({"","_","-","="},IF(OR($D290 &gt;= BN$6, $E290 &lt; BM$6), 0, 1)+IF(OR($F290 &gt;= BN$6, $G290 &lt; BM$6), 0, 2)+1)</f>
        <v/>
      </c>
      <c r="BN290" s="68" t="str">
        <f ca="1">INDEX({"","_","-","="},IF(OR($D290 &gt;= BO$6, $E290 &lt; BN$6), 0, 1)+IF(OR($F290 &gt;= BO$6, $G290 &lt; BN$6), 0, 2)+1)</f>
        <v/>
      </c>
      <c r="BO290" s="68" t="str">
        <f ca="1">INDEX({"","_","-","="},IF(OR($D290 &gt;= BP$6, $E290 &lt; BO$6), 0, 1)+IF(OR($F290 &gt;= BP$6, $G290 &lt; BO$6), 0, 2)+1)</f>
        <v/>
      </c>
      <c r="BP290" s="68" t="str">
        <f ca="1">INDEX({"","_","-","="},IF(OR($D290 &gt;= BQ$6, $E290 &lt; BP$6), 0, 1)+IF(OR($F290 &gt;= BQ$6, $G290 &lt; BP$6), 0, 2)+1)</f>
        <v/>
      </c>
      <c r="BQ290" s="68" t="str">
        <f ca="1">INDEX({"","_","-","="},IF(OR($D290 &gt;= BR$6, $E290 &lt; BQ$6), 0, 1)+IF(OR($F290 &gt;= BR$6, $G290 &lt; BQ$6), 0, 2)+1)</f>
        <v/>
      </c>
      <c r="BR290" s="68" t="str">
        <f ca="1">INDEX({"","_","-","="},IF(OR($D290 &gt;= BS$6, $E290 &lt; BR$6), 0, 1)+IF(OR($F290 &gt;= BS$6, $G290 &lt; BR$6), 0, 2)+1)</f>
        <v/>
      </c>
      <c r="BS290" s="68" t="str">
        <f ca="1">INDEX({"","_","-","="},IF(OR($D290 &gt;= BT$6, $E290 &lt; BS$6), 0, 1)+IF(OR($F290 &gt;= BT$6, $G290 &lt; BS$6), 0, 2)+1)</f>
        <v/>
      </c>
      <c r="BT290" s="68" t="str">
        <f ca="1">INDEX({"","_","-","="},IF(OR($D290 &gt;= BU$6, $E290 &lt; BT$6), 0, 1)+IF(OR($F290 &gt;= BU$6, $G290 &lt; BT$6), 0, 2)+1)</f>
        <v/>
      </c>
      <c r="BU290" s="68" t="str">
        <f ca="1">INDEX({"","_","-","="},IF(OR($D290 &gt;= BV$6, $E290 &lt; BU$6), 0, 1)+IF(OR($F290 &gt;= BV$6, $G290 &lt; BU$6), 0, 2)+1)</f>
        <v/>
      </c>
      <c r="BV290" s="68" t="str">
        <f ca="1">INDEX({"","_","-","="},IF(OR($D290 &gt;= BW$6, $E290 &lt; BV$6), 0, 1)+IF(OR($F290 &gt;= BW$6, $G290 &lt; BV$6), 0, 2)+1)</f>
        <v/>
      </c>
      <c r="BW290" s="68" t="str">
        <f ca="1">INDEX({"","_","-","="},IF(OR($D290 &gt;= BX$6, $E290 &lt; BW$6), 0, 1)+IF(OR($F290 &gt;= BX$6, $G290 &lt; BW$6), 0, 2)+1)</f>
        <v/>
      </c>
      <c r="BX290" s="68" t="str">
        <f ca="1">INDEX({"","_","-","="},IF(OR($D290 &gt;= BY$6, $E290 &lt; BX$6), 0, 1)+IF(OR($F290 &gt;= BY$6, $G290 &lt; BX$6), 0, 2)+1)</f>
        <v/>
      </c>
      <c r="BY290" s="68" t="str">
        <f ca="1">INDEX({"","_","-","="},IF(OR($D290 &gt;= BZ$6, $E290 &lt; BY$6), 0, 1)+IF(OR($F290 &gt;= BZ$6, $G290 &lt; BY$6), 0, 2)+1)</f>
        <v/>
      </c>
      <c r="BZ290" s="68" t="str">
        <f ca="1">INDEX({"","_","-","="},IF(OR($D290 &gt;= CA$6, $E290 &lt; BZ$6), 0, 1)+IF(OR($F290 &gt;= CA$6, $G290 &lt; BZ$6), 0, 2)+1)</f>
        <v/>
      </c>
      <c r="CA290" s="68" t="str">
        <f ca="1">INDEX({"","_","-","="},IF(OR($D290 &gt;= CB$6, $E290 &lt; CA$6), 0, 1)+IF(OR($F290 &gt;= CB$6, $G290 &lt; CA$6), 0, 2)+1)</f>
        <v/>
      </c>
      <c r="CB290" s="68" t="str">
        <f ca="1">INDEX({"","_","-","="},IF(OR($D290 &gt;= CC$6, $E290 &lt; CB$6), 0, 1)+IF(OR($F290 &gt;= CC$6, $G290 &lt; CB$6), 0, 2)+1)</f>
        <v/>
      </c>
      <c r="CC290" s="68" t="str">
        <f ca="1">INDEX({"","_","-","="},IF(OR($D290 &gt;= CD$6, $E290 &lt; CC$6), 0, 1)+IF(OR($F290 &gt;= CD$6, $G290 &lt; CC$6), 0, 2)+1)</f>
        <v/>
      </c>
      <c r="CD290" s="68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IF('临-进度'!M286,'临-进度'!$A286,"")</f>
        <v/>
      </c>
      <c r="B291" s="8" t="str">
        <f ca="1">IF('临-进度'!M286,'临-进度'!$B286,"")</f>
        <v/>
      </c>
      <c r="C291" s="8" t="str">
        <f ca="1">IF('临-进度'!M286,'临-进度'!$E286,"")</f>
        <v/>
      </c>
      <c r="D291" s="40" t="str">
        <f ca="1">IF('临-进度'!$M286,'临-进度'!$I286,"")</f>
        <v/>
      </c>
      <c r="E291" s="40" t="str">
        <f ca="1">IF('临-进度'!$M286,'临-进度'!$AE286,"")</f>
        <v/>
      </c>
      <c r="F291" s="40" t="str">
        <f ca="1">IF('临-进度'!$M286,'临-进度'!$J286,"")</f>
        <v/>
      </c>
      <c r="G291" s="73" t="str">
        <f ca="1">IF('临-进度'!$M286,'临-进度'!$AF286,"")</f>
        <v/>
      </c>
      <c r="H291" s="68" t="str">
        <f ca="1">INDEX({"","_","-","="},IF(OR($D291 &gt;= I$6, $E291 &lt; H$6), 0, 1)+IF(OR($F291 &gt;= I$6, $G291 &lt; H$6), 0, 2)+1)</f>
        <v/>
      </c>
      <c r="I291" s="68" t="str">
        <f ca="1">INDEX({"","_","-","="},IF(OR($D291 &gt;= J$6, $E291 &lt; I$6), 0, 1)+IF(OR($F291 &gt;= J$6, $G291 &lt; I$6), 0, 2)+1)</f>
        <v/>
      </c>
      <c r="J291" s="68" t="str">
        <f ca="1">INDEX({"","_","-","="},IF(OR($D291 &gt;= K$6, $E291 &lt; J$6), 0, 1)+IF(OR($F291 &gt;= K$6, $G291 &lt; J$6), 0, 2)+1)</f>
        <v/>
      </c>
      <c r="K291" s="68" t="str">
        <f ca="1">INDEX({"","_","-","="},IF(OR($D291 &gt;= L$6, $E291 &lt; K$6), 0, 1)+IF(OR($F291 &gt;= L$6, $G291 &lt; K$6), 0, 2)+1)</f>
        <v/>
      </c>
      <c r="L291" s="68" t="str">
        <f ca="1">INDEX({"","_","-","="},IF(OR($D291 &gt;= M$6, $E291 &lt; L$6), 0, 1)+IF(OR($F291 &gt;= M$6, $G291 &lt; L$6), 0, 2)+1)</f>
        <v/>
      </c>
      <c r="M291" s="68" t="str">
        <f ca="1">INDEX({"","_","-","="},IF(OR($D291 &gt;= N$6, $E291 &lt; M$6), 0, 1)+IF(OR($F291 &gt;= N$6, $G291 &lt; M$6), 0, 2)+1)</f>
        <v/>
      </c>
      <c r="N291" s="68" t="str">
        <f ca="1">INDEX({"","_","-","="},IF(OR($D291 &gt;= O$6, $E291 &lt; N$6), 0, 1)+IF(OR($F291 &gt;= O$6, $G291 &lt; N$6), 0, 2)+1)</f>
        <v/>
      </c>
      <c r="O291" s="68" t="str">
        <f ca="1">INDEX({"","_","-","="},IF(OR($D291 &gt;= P$6, $E291 &lt; O$6), 0, 1)+IF(OR($F291 &gt;= P$6, $G291 &lt; O$6), 0, 2)+1)</f>
        <v/>
      </c>
      <c r="P291" s="68" t="str">
        <f ca="1">INDEX({"","_","-","="},IF(OR($D291 &gt;= Q$6, $E291 &lt; P$6), 0, 1)+IF(OR($F291 &gt;= Q$6, $G291 &lt; P$6), 0, 2)+1)</f>
        <v/>
      </c>
      <c r="Q291" s="68" t="str">
        <f ca="1">INDEX({"","_","-","="},IF(OR($D291 &gt;= R$6, $E291 &lt; Q$6), 0, 1)+IF(OR($F291 &gt;= R$6, $G291 &lt; Q$6), 0, 2)+1)</f>
        <v/>
      </c>
      <c r="R291" s="68" t="str">
        <f ca="1">INDEX({"","_","-","="},IF(OR($D291 &gt;= S$6, $E291 &lt; R$6), 0, 1)+IF(OR($F291 &gt;= S$6, $G291 &lt; R$6), 0, 2)+1)</f>
        <v/>
      </c>
      <c r="S291" s="68" t="str">
        <f ca="1">INDEX({"","_","-","="},IF(OR($D291 &gt;= T$6, $E291 &lt; S$6), 0, 1)+IF(OR($F291 &gt;= T$6, $G291 &lt; S$6), 0, 2)+1)</f>
        <v/>
      </c>
      <c r="T291" s="68" t="str">
        <f ca="1">INDEX({"","_","-","="},IF(OR($D291 &gt;= U$6, $E291 &lt; T$6), 0, 1)+IF(OR($F291 &gt;= U$6, $G291 &lt; T$6), 0, 2)+1)</f>
        <v/>
      </c>
      <c r="U291" s="68" t="str">
        <f ca="1">INDEX({"","_","-","="},IF(OR($D291 &gt;= V$6, $E291 &lt; U$6), 0, 1)+IF(OR($F291 &gt;= V$6, $G291 &lt; U$6), 0, 2)+1)</f>
        <v/>
      </c>
      <c r="V291" s="68" t="str">
        <f ca="1">INDEX({"","_","-","="},IF(OR($D291 &gt;= W$6, $E291 &lt; V$6), 0, 1)+IF(OR($F291 &gt;= W$6, $G291 &lt; V$6), 0, 2)+1)</f>
        <v/>
      </c>
      <c r="W291" s="68" t="str">
        <f ca="1">INDEX({"","_","-","="},IF(OR($D291 &gt;= X$6, $E291 &lt; W$6), 0, 1)+IF(OR($F291 &gt;= X$6, $G291 &lt; W$6), 0, 2)+1)</f>
        <v/>
      </c>
      <c r="X291" s="68" t="str">
        <f ca="1">INDEX({"","_","-","="},IF(OR($D291 &gt;= Y$6, $E291 &lt; X$6), 0, 1)+IF(OR($F291 &gt;= Y$6, $G291 &lt; X$6), 0, 2)+1)</f>
        <v/>
      </c>
      <c r="Y291" s="68" t="str">
        <f ca="1">INDEX({"","_","-","="},IF(OR($D291 &gt;= Z$6, $E291 &lt; Y$6), 0, 1)+IF(OR($F291 &gt;= Z$6, $G291 &lt; Y$6), 0, 2)+1)</f>
        <v/>
      </c>
      <c r="Z291" s="68" t="str">
        <f ca="1">INDEX({"","_","-","="},IF(OR($D291 &gt;= AA$6, $E291 &lt; Z$6), 0, 1)+IF(OR($F291 &gt;= AA$6, $G291 &lt; Z$6), 0, 2)+1)</f>
        <v/>
      </c>
      <c r="AA291" s="68" t="str">
        <f ca="1">INDEX({"","_","-","="},IF(OR($D291 &gt;= AB$6, $E291 &lt; AA$6), 0, 1)+IF(OR($F291 &gt;= AB$6, $G291 &lt; AA$6), 0, 2)+1)</f>
        <v/>
      </c>
      <c r="AB291" s="68" t="str">
        <f ca="1">INDEX({"","_","-","="},IF(OR($D291 &gt;= AC$6, $E291 &lt; AB$6), 0, 1)+IF(OR($F291 &gt;= AC$6, $G291 &lt; AB$6), 0, 2)+1)</f>
        <v/>
      </c>
      <c r="AC291" s="68" t="str">
        <f ca="1">INDEX({"","_","-","="},IF(OR($D291 &gt;= AD$6, $E291 &lt; AC$6), 0, 1)+IF(OR($F291 &gt;= AD$6, $G291 &lt; AC$6), 0, 2)+1)</f>
        <v/>
      </c>
      <c r="AD291" s="68" t="str">
        <f ca="1">INDEX({"","_","-","="},IF(OR($D291 &gt;= AE$6, $E291 &lt; AD$6), 0, 1)+IF(OR($F291 &gt;= AE$6, $G291 &lt; AD$6), 0, 2)+1)</f>
        <v/>
      </c>
      <c r="AE291" s="68" t="str">
        <f ca="1">INDEX({"","_","-","="},IF(OR($D291 &gt;= AF$6, $E291 &lt; AE$6), 0, 1)+IF(OR($F291 &gt;= AF$6, $G291 &lt; AE$6), 0, 2)+1)</f>
        <v/>
      </c>
      <c r="AF291" s="68" t="str">
        <f ca="1">INDEX({"","_","-","="},IF(OR($D291 &gt;= AG$6, $E291 &lt; AF$6), 0, 1)+IF(OR($F291 &gt;= AG$6, $G291 &lt; AF$6), 0, 2)+1)</f>
        <v/>
      </c>
      <c r="AG291" s="68" t="str">
        <f ca="1">INDEX({"","_","-","="},IF(OR($D291 &gt;= AH$6, $E291 &lt; AG$6), 0, 1)+IF(OR($F291 &gt;= AH$6, $G291 &lt; AG$6), 0, 2)+1)</f>
        <v/>
      </c>
      <c r="AH291" s="68" t="str">
        <f ca="1">INDEX({"","_","-","="},IF(OR($D291 &gt;= AI$6, $E291 &lt; AH$6), 0, 1)+IF(OR($F291 &gt;= AI$6, $G291 &lt; AH$6), 0, 2)+1)</f>
        <v/>
      </c>
      <c r="AI291" s="68" t="str">
        <f ca="1">INDEX({"","_","-","="},IF(OR($D291 &gt;= AJ$6, $E291 &lt; AI$6), 0, 1)+IF(OR($F291 &gt;= AJ$6, $G291 &lt; AI$6), 0, 2)+1)</f>
        <v/>
      </c>
      <c r="AJ291" s="68" t="str">
        <f ca="1">INDEX({"","_","-","="},IF(OR($D291 &gt;= AK$6, $E291 &lt; AJ$6), 0, 1)+IF(OR($F291 &gt;= AK$6, $G291 &lt; AJ$6), 0, 2)+1)</f>
        <v/>
      </c>
      <c r="AK291" s="68" t="str">
        <f ca="1">INDEX({"","_","-","="},IF(OR($D291 &gt;= AL$6, $E291 &lt; AK$6), 0, 1)+IF(OR($F291 &gt;= AL$6, $G291 &lt; AK$6), 0, 2)+1)</f>
        <v/>
      </c>
      <c r="AL291" s="68" t="str">
        <f ca="1">INDEX({"","_","-","="},IF(OR($D291 &gt;= AM$6, $E291 &lt; AL$6), 0, 1)+IF(OR($F291 &gt;= AM$6, $G291 &lt; AL$6), 0, 2)+1)</f>
        <v/>
      </c>
      <c r="AM291" s="68" t="str">
        <f ca="1">INDEX({"","_","-","="},IF(OR($D291 &gt;= AN$6, $E291 &lt; AM$6), 0, 1)+IF(OR($F291 &gt;= AN$6, $G291 &lt; AM$6), 0, 2)+1)</f>
        <v/>
      </c>
      <c r="AN291" s="68" t="str">
        <f ca="1">INDEX({"","_","-","="},IF(OR($D291 &gt;= AO$6, $E291 &lt; AN$6), 0, 1)+IF(OR($F291 &gt;= AO$6, $G291 &lt; AN$6), 0, 2)+1)</f>
        <v/>
      </c>
      <c r="AO291" s="68" t="str">
        <f ca="1">INDEX({"","_","-","="},IF(OR($D291 &gt;= AP$6, $E291 &lt; AO$6), 0, 1)+IF(OR($F291 &gt;= AP$6, $G291 &lt; AO$6), 0, 2)+1)</f>
        <v/>
      </c>
      <c r="AP291" s="68" t="str">
        <f ca="1">INDEX({"","_","-","="},IF(OR($D291 &gt;= AQ$6, $E291 &lt; AP$6), 0, 1)+IF(OR($F291 &gt;= AQ$6, $G291 &lt; AP$6), 0, 2)+1)</f>
        <v/>
      </c>
      <c r="AQ291" s="68" t="str">
        <f ca="1">INDEX({"","_","-","="},IF(OR($D291 &gt;= AR$6, $E291 &lt; AQ$6), 0, 1)+IF(OR($F291 &gt;= AR$6, $G291 &lt; AQ$6), 0, 2)+1)</f>
        <v/>
      </c>
      <c r="AR291" s="68" t="str">
        <f ca="1">INDEX({"","_","-","="},IF(OR($D291 &gt;= AS$6, $E291 &lt; AR$6), 0, 1)+IF(OR($F291 &gt;= AS$6, $G291 &lt; AR$6), 0, 2)+1)</f>
        <v/>
      </c>
      <c r="AS291" s="68" t="str">
        <f ca="1">INDEX({"","_","-","="},IF(OR($D291 &gt;= AT$6, $E291 &lt; AS$6), 0, 1)+IF(OR($F291 &gt;= AT$6, $G291 &lt; AS$6), 0, 2)+1)</f>
        <v/>
      </c>
      <c r="AT291" s="68" t="str">
        <f ca="1">INDEX({"","_","-","="},IF(OR($D291 &gt;= AU$6, $E291 &lt; AT$6), 0, 1)+IF(OR($F291 &gt;= AU$6, $G291 &lt; AT$6), 0, 2)+1)</f>
        <v/>
      </c>
      <c r="AU291" s="68" t="str">
        <f ca="1">INDEX({"","_","-","="},IF(OR($D291 &gt;= AV$6, $E291 &lt; AU$6), 0, 1)+IF(OR($F291 &gt;= AV$6, $G291 &lt; AU$6), 0, 2)+1)</f>
        <v/>
      </c>
      <c r="AV291" s="68" t="str">
        <f ca="1">INDEX({"","_","-","="},IF(OR($D291 &gt;= AW$6, $E291 &lt; AV$6), 0, 1)+IF(OR($F291 &gt;= AW$6, $G291 &lt; AV$6), 0, 2)+1)</f>
        <v/>
      </c>
      <c r="AW291" s="68" t="str">
        <f ca="1">INDEX({"","_","-","="},IF(OR($D291 &gt;= AX$6, $E291 &lt; AW$6), 0, 1)+IF(OR($F291 &gt;= AX$6, $G291 &lt; AW$6), 0, 2)+1)</f>
        <v/>
      </c>
      <c r="AX291" s="68" t="str">
        <f ca="1">INDEX({"","_","-","="},IF(OR($D291 &gt;= AY$6, $E291 &lt; AX$6), 0, 1)+IF(OR($F291 &gt;= AY$6, $G291 &lt; AX$6), 0, 2)+1)</f>
        <v/>
      </c>
      <c r="AY291" s="68" t="str">
        <f ca="1">INDEX({"","_","-","="},IF(OR($D291 &gt;= AZ$6, $E291 &lt; AY$6), 0, 1)+IF(OR($F291 &gt;= AZ$6, $G291 &lt; AY$6), 0, 2)+1)</f>
        <v/>
      </c>
      <c r="AZ291" s="68" t="str">
        <f ca="1">INDEX({"","_","-","="},IF(OR($D291 &gt;= BA$6, $E291 &lt; AZ$6), 0, 1)+IF(OR($F291 &gt;= BA$6, $G291 &lt; AZ$6), 0, 2)+1)</f>
        <v/>
      </c>
      <c r="BA291" s="68" t="str">
        <f ca="1">INDEX({"","_","-","="},IF(OR($D291 &gt;= BB$6, $E291 &lt; BA$6), 0, 1)+IF(OR($F291 &gt;= BB$6, $G291 &lt; BA$6), 0, 2)+1)</f>
        <v/>
      </c>
      <c r="BB291" s="68" t="str">
        <f ca="1">INDEX({"","_","-","="},IF(OR($D291 &gt;= BC$6, $E291 &lt; BB$6), 0, 1)+IF(OR($F291 &gt;= BC$6, $G291 &lt; BB$6), 0, 2)+1)</f>
        <v/>
      </c>
      <c r="BC291" s="68" t="str">
        <f ca="1">INDEX({"","_","-","="},IF(OR($D291 &gt;= BD$6, $E291 &lt; BC$6), 0, 1)+IF(OR($F291 &gt;= BD$6, $G291 &lt; BC$6), 0, 2)+1)</f>
        <v/>
      </c>
      <c r="BD291" s="68" t="str">
        <f ca="1">INDEX({"","_","-","="},IF(OR($D291 &gt;= BE$6, $E291 &lt; BD$6), 0, 1)+IF(OR($F291 &gt;= BE$6, $G291 &lt; BD$6), 0, 2)+1)</f>
        <v/>
      </c>
      <c r="BE291" s="68" t="str">
        <f ca="1">INDEX({"","_","-","="},IF(OR($D291 &gt;= BF$6, $E291 &lt; BE$6), 0, 1)+IF(OR($F291 &gt;= BF$6, $G291 &lt; BE$6), 0, 2)+1)</f>
        <v/>
      </c>
      <c r="BF291" s="68" t="str">
        <f ca="1">INDEX({"","_","-","="},IF(OR($D291 &gt;= BG$6, $E291 &lt; BF$6), 0, 1)+IF(OR($F291 &gt;= BG$6, $G291 &lt; BF$6), 0, 2)+1)</f>
        <v/>
      </c>
      <c r="BG291" s="68" t="str">
        <f ca="1">INDEX({"","_","-","="},IF(OR($D291 &gt;= BH$6, $E291 &lt; BG$6), 0, 1)+IF(OR($F291 &gt;= BH$6, $G291 &lt; BG$6), 0, 2)+1)</f>
        <v/>
      </c>
      <c r="BH291" s="68" t="str">
        <f ca="1">INDEX({"","_","-","="},IF(OR($D291 &gt;= BI$6, $E291 &lt; BH$6), 0, 1)+IF(OR($F291 &gt;= BI$6, $G291 &lt; BH$6), 0, 2)+1)</f>
        <v/>
      </c>
      <c r="BI291" s="68" t="str">
        <f ca="1">INDEX({"","_","-","="},IF(OR($D291 &gt;= BJ$6, $E291 &lt; BI$6), 0, 1)+IF(OR($F291 &gt;= BJ$6, $G291 &lt; BI$6), 0, 2)+1)</f>
        <v/>
      </c>
      <c r="BJ291" s="68" t="str">
        <f ca="1">INDEX({"","_","-","="},IF(OR($D291 &gt;= BK$6, $E291 &lt; BJ$6), 0, 1)+IF(OR($F291 &gt;= BK$6, $G291 &lt; BJ$6), 0, 2)+1)</f>
        <v/>
      </c>
      <c r="BK291" s="68" t="str">
        <f ca="1">INDEX({"","_","-","="},IF(OR($D291 &gt;= BL$6, $E291 &lt; BK$6), 0, 1)+IF(OR($F291 &gt;= BL$6, $G291 &lt; BK$6), 0, 2)+1)</f>
        <v/>
      </c>
      <c r="BL291" s="68" t="str">
        <f ca="1">INDEX({"","_","-","="},IF(OR($D291 &gt;= BM$6, $E291 &lt; BL$6), 0, 1)+IF(OR($F291 &gt;= BM$6, $G291 &lt; BL$6), 0, 2)+1)</f>
        <v/>
      </c>
      <c r="BM291" s="68" t="str">
        <f ca="1">INDEX({"","_","-","="},IF(OR($D291 &gt;= BN$6, $E291 &lt; BM$6), 0, 1)+IF(OR($F291 &gt;= BN$6, $G291 &lt; BM$6), 0, 2)+1)</f>
        <v/>
      </c>
      <c r="BN291" s="68" t="str">
        <f ca="1">INDEX({"","_","-","="},IF(OR($D291 &gt;= BO$6, $E291 &lt; BN$6), 0, 1)+IF(OR($F291 &gt;= BO$6, $G291 &lt; BN$6), 0, 2)+1)</f>
        <v/>
      </c>
      <c r="BO291" s="68" t="str">
        <f ca="1">INDEX({"","_","-","="},IF(OR($D291 &gt;= BP$6, $E291 &lt; BO$6), 0, 1)+IF(OR($F291 &gt;= BP$6, $G291 &lt; BO$6), 0, 2)+1)</f>
        <v/>
      </c>
      <c r="BP291" s="68" t="str">
        <f ca="1">INDEX({"","_","-","="},IF(OR($D291 &gt;= BQ$6, $E291 &lt; BP$6), 0, 1)+IF(OR($F291 &gt;= BQ$6, $G291 &lt; BP$6), 0, 2)+1)</f>
        <v/>
      </c>
      <c r="BQ291" s="68" t="str">
        <f ca="1">INDEX({"","_","-","="},IF(OR($D291 &gt;= BR$6, $E291 &lt; BQ$6), 0, 1)+IF(OR($F291 &gt;= BR$6, $G291 &lt; BQ$6), 0, 2)+1)</f>
        <v/>
      </c>
      <c r="BR291" s="68" t="str">
        <f ca="1">INDEX({"","_","-","="},IF(OR($D291 &gt;= BS$6, $E291 &lt; BR$6), 0, 1)+IF(OR($F291 &gt;= BS$6, $G291 &lt; BR$6), 0, 2)+1)</f>
        <v/>
      </c>
      <c r="BS291" s="68" t="str">
        <f ca="1">INDEX({"","_","-","="},IF(OR($D291 &gt;= BT$6, $E291 &lt; BS$6), 0, 1)+IF(OR($F291 &gt;= BT$6, $G291 &lt; BS$6), 0, 2)+1)</f>
        <v/>
      </c>
      <c r="BT291" s="68" t="str">
        <f ca="1">INDEX({"","_","-","="},IF(OR($D291 &gt;= BU$6, $E291 &lt; BT$6), 0, 1)+IF(OR($F291 &gt;= BU$6, $G291 &lt; BT$6), 0, 2)+1)</f>
        <v/>
      </c>
      <c r="BU291" s="68" t="str">
        <f ca="1">INDEX({"","_","-","="},IF(OR($D291 &gt;= BV$6, $E291 &lt; BU$6), 0, 1)+IF(OR($F291 &gt;= BV$6, $G291 &lt; BU$6), 0, 2)+1)</f>
        <v/>
      </c>
      <c r="BV291" s="68" t="str">
        <f ca="1">INDEX({"","_","-","="},IF(OR($D291 &gt;= BW$6, $E291 &lt; BV$6), 0, 1)+IF(OR($F291 &gt;= BW$6, $G291 &lt; BV$6), 0, 2)+1)</f>
        <v/>
      </c>
      <c r="BW291" s="68" t="str">
        <f ca="1">INDEX({"","_","-","="},IF(OR($D291 &gt;= BX$6, $E291 &lt; BW$6), 0, 1)+IF(OR($F291 &gt;= BX$6, $G291 &lt; BW$6), 0, 2)+1)</f>
        <v/>
      </c>
      <c r="BX291" s="68" t="str">
        <f ca="1">INDEX({"","_","-","="},IF(OR($D291 &gt;= BY$6, $E291 &lt; BX$6), 0, 1)+IF(OR($F291 &gt;= BY$6, $G291 &lt; BX$6), 0, 2)+1)</f>
        <v/>
      </c>
      <c r="BY291" s="68" t="str">
        <f ca="1">INDEX({"","_","-","="},IF(OR($D291 &gt;= BZ$6, $E291 &lt; BY$6), 0, 1)+IF(OR($F291 &gt;= BZ$6, $G291 &lt; BY$6), 0, 2)+1)</f>
        <v/>
      </c>
      <c r="BZ291" s="68" t="str">
        <f ca="1">INDEX({"","_","-","="},IF(OR($D291 &gt;= CA$6, $E291 &lt; BZ$6), 0, 1)+IF(OR($F291 &gt;= CA$6, $G291 &lt; BZ$6), 0, 2)+1)</f>
        <v/>
      </c>
      <c r="CA291" s="68" t="str">
        <f ca="1">INDEX({"","_","-","="},IF(OR($D291 &gt;= CB$6, $E291 &lt; CA$6), 0, 1)+IF(OR($F291 &gt;= CB$6, $G291 &lt; CA$6), 0, 2)+1)</f>
        <v/>
      </c>
      <c r="CB291" s="68" t="str">
        <f ca="1">INDEX({"","_","-","="},IF(OR($D291 &gt;= CC$6, $E291 &lt; CB$6), 0, 1)+IF(OR($F291 &gt;= CC$6, $G291 &lt; CB$6), 0, 2)+1)</f>
        <v/>
      </c>
      <c r="CC291" s="68" t="str">
        <f ca="1">INDEX({"","_","-","="},IF(OR($D291 &gt;= CD$6, $E291 &lt; CC$6), 0, 1)+IF(OR($F291 &gt;= CD$6, $G291 &lt; CC$6), 0, 2)+1)</f>
        <v/>
      </c>
      <c r="CD291" s="68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IF('临-进度'!M287,'临-进度'!$A287,"")</f>
        <v/>
      </c>
      <c r="B292" s="8" t="str">
        <f ca="1">IF('临-进度'!M287,'临-进度'!$B287,"")</f>
        <v/>
      </c>
      <c r="C292" s="8" t="str">
        <f ca="1">IF('临-进度'!M287,'临-进度'!$E287,"")</f>
        <v/>
      </c>
      <c r="D292" s="40" t="str">
        <f ca="1">IF('临-进度'!$M287,'临-进度'!$I287,"")</f>
        <v/>
      </c>
      <c r="E292" s="40" t="str">
        <f ca="1">IF('临-进度'!$M287,'临-进度'!$AE287,"")</f>
        <v/>
      </c>
      <c r="F292" s="40" t="str">
        <f ca="1">IF('临-进度'!$M287,'临-进度'!$J287,"")</f>
        <v/>
      </c>
      <c r="G292" s="73" t="str">
        <f ca="1">IF('临-进度'!$M287,'临-进度'!$AF287,"")</f>
        <v/>
      </c>
      <c r="H292" s="68" t="str">
        <f ca="1">INDEX({"","_","-","="},IF(OR($D292 &gt;= I$6, $E292 &lt; H$6), 0, 1)+IF(OR($F292 &gt;= I$6, $G292 &lt; H$6), 0, 2)+1)</f>
        <v/>
      </c>
      <c r="I292" s="68" t="str">
        <f ca="1">INDEX({"","_","-","="},IF(OR($D292 &gt;= J$6, $E292 &lt; I$6), 0, 1)+IF(OR($F292 &gt;= J$6, $G292 &lt; I$6), 0, 2)+1)</f>
        <v/>
      </c>
      <c r="J292" s="68" t="str">
        <f ca="1">INDEX({"","_","-","="},IF(OR($D292 &gt;= K$6, $E292 &lt; J$6), 0, 1)+IF(OR($F292 &gt;= K$6, $G292 &lt; J$6), 0, 2)+1)</f>
        <v/>
      </c>
      <c r="K292" s="68" t="str">
        <f ca="1">INDEX({"","_","-","="},IF(OR($D292 &gt;= L$6, $E292 &lt; K$6), 0, 1)+IF(OR($F292 &gt;= L$6, $G292 &lt; K$6), 0, 2)+1)</f>
        <v/>
      </c>
      <c r="L292" s="68" t="str">
        <f ca="1">INDEX({"","_","-","="},IF(OR($D292 &gt;= M$6, $E292 &lt; L$6), 0, 1)+IF(OR($F292 &gt;= M$6, $G292 &lt; L$6), 0, 2)+1)</f>
        <v/>
      </c>
      <c r="M292" s="68" t="str">
        <f ca="1">INDEX({"","_","-","="},IF(OR($D292 &gt;= N$6, $E292 &lt; M$6), 0, 1)+IF(OR($F292 &gt;= N$6, $G292 &lt; M$6), 0, 2)+1)</f>
        <v/>
      </c>
      <c r="N292" s="68" t="str">
        <f ca="1">INDEX({"","_","-","="},IF(OR($D292 &gt;= O$6, $E292 &lt; N$6), 0, 1)+IF(OR($F292 &gt;= O$6, $G292 &lt; N$6), 0, 2)+1)</f>
        <v/>
      </c>
      <c r="O292" s="68" t="str">
        <f ca="1">INDEX({"","_","-","="},IF(OR($D292 &gt;= P$6, $E292 &lt; O$6), 0, 1)+IF(OR($F292 &gt;= P$6, $G292 &lt; O$6), 0, 2)+1)</f>
        <v/>
      </c>
      <c r="P292" s="68" t="str">
        <f ca="1">INDEX({"","_","-","="},IF(OR($D292 &gt;= Q$6, $E292 &lt; P$6), 0, 1)+IF(OR($F292 &gt;= Q$6, $G292 &lt; P$6), 0, 2)+1)</f>
        <v/>
      </c>
      <c r="Q292" s="68" t="str">
        <f ca="1">INDEX({"","_","-","="},IF(OR($D292 &gt;= R$6, $E292 &lt; Q$6), 0, 1)+IF(OR($F292 &gt;= R$6, $G292 &lt; Q$6), 0, 2)+1)</f>
        <v/>
      </c>
      <c r="R292" s="68" t="str">
        <f ca="1">INDEX({"","_","-","="},IF(OR($D292 &gt;= S$6, $E292 &lt; R$6), 0, 1)+IF(OR($F292 &gt;= S$6, $G292 &lt; R$6), 0, 2)+1)</f>
        <v/>
      </c>
      <c r="S292" s="68" t="str">
        <f ca="1">INDEX({"","_","-","="},IF(OR($D292 &gt;= T$6, $E292 &lt; S$6), 0, 1)+IF(OR($F292 &gt;= T$6, $G292 &lt; S$6), 0, 2)+1)</f>
        <v/>
      </c>
      <c r="T292" s="68" t="str">
        <f ca="1">INDEX({"","_","-","="},IF(OR($D292 &gt;= U$6, $E292 &lt; T$6), 0, 1)+IF(OR($F292 &gt;= U$6, $G292 &lt; T$6), 0, 2)+1)</f>
        <v/>
      </c>
      <c r="U292" s="68" t="str">
        <f ca="1">INDEX({"","_","-","="},IF(OR($D292 &gt;= V$6, $E292 &lt; U$6), 0, 1)+IF(OR($F292 &gt;= V$6, $G292 &lt; U$6), 0, 2)+1)</f>
        <v/>
      </c>
      <c r="V292" s="68" t="str">
        <f ca="1">INDEX({"","_","-","="},IF(OR($D292 &gt;= W$6, $E292 &lt; V$6), 0, 1)+IF(OR($F292 &gt;= W$6, $G292 &lt; V$6), 0, 2)+1)</f>
        <v/>
      </c>
      <c r="W292" s="68" t="str">
        <f ca="1">INDEX({"","_","-","="},IF(OR($D292 &gt;= X$6, $E292 &lt; W$6), 0, 1)+IF(OR($F292 &gt;= X$6, $G292 &lt; W$6), 0, 2)+1)</f>
        <v/>
      </c>
      <c r="X292" s="68" t="str">
        <f ca="1">INDEX({"","_","-","="},IF(OR($D292 &gt;= Y$6, $E292 &lt; X$6), 0, 1)+IF(OR($F292 &gt;= Y$6, $G292 &lt; X$6), 0, 2)+1)</f>
        <v/>
      </c>
      <c r="Y292" s="68" t="str">
        <f ca="1">INDEX({"","_","-","="},IF(OR($D292 &gt;= Z$6, $E292 &lt; Y$6), 0, 1)+IF(OR($F292 &gt;= Z$6, $G292 &lt; Y$6), 0, 2)+1)</f>
        <v/>
      </c>
      <c r="Z292" s="68" t="str">
        <f ca="1">INDEX({"","_","-","="},IF(OR($D292 &gt;= AA$6, $E292 &lt; Z$6), 0, 1)+IF(OR($F292 &gt;= AA$6, $G292 &lt; Z$6), 0, 2)+1)</f>
        <v/>
      </c>
      <c r="AA292" s="68" t="str">
        <f ca="1">INDEX({"","_","-","="},IF(OR($D292 &gt;= AB$6, $E292 &lt; AA$6), 0, 1)+IF(OR($F292 &gt;= AB$6, $G292 &lt; AA$6), 0, 2)+1)</f>
        <v/>
      </c>
      <c r="AB292" s="68" t="str">
        <f ca="1">INDEX({"","_","-","="},IF(OR($D292 &gt;= AC$6, $E292 &lt; AB$6), 0, 1)+IF(OR($F292 &gt;= AC$6, $G292 &lt; AB$6), 0, 2)+1)</f>
        <v/>
      </c>
      <c r="AC292" s="68" t="str">
        <f ca="1">INDEX({"","_","-","="},IF(OR($D292 &gt;= AD$6, $E292 &lt; AC$6), 0, 1)+IF(OR($F292 &gt;= AD$6, $G292 &lt; AC$6), 0, 2)+1)</f>
        <v/>
      </c>
      <c r="AD292" s="68" t="str">
        <f ca="1">INDEX({"","_","-","="},IF(OR($D292 &gt;= AE$6, $E292 &lt; AD$6), 0, 1)+IF(OR($F292 &gt;= AE$6, $G292 &lt; AD$6), 0, 2)+1)</f>
        <v/>
      </c>
      <c r="AE292" s="68" t="str">
        <f ca="1">INDEX({"","_","-","="},IF(OR($D292 &gt;= AF$6, $E292 &lt; AE$6), 0, 1)+IF(OR($F292 &gt;= AF$6, $G292 &lt; AE$6), 0, 2)+1)</f>
        <v/>
      </c>
      <c r="AF292" s="68" t="str">
        <f ca="1">INDEX({"","_","-","="},IF(OR($D292 &gt;= AG$6, $E292 &lt; AF$6), 0, 1)+IF(OR($F292 &gt;= AG$6, $G292 &lt; AF$6), 0, 2)+1)</f>
        <v/>
      </c>
      <c r="AG292" s="68" t="str">
        <f ca="1">INDEX({"","_","-","="},IF(OR($D292 &gt;= AH$6, $E292 &lt; AG$6), 0, 1)+IF(OR($F292 &gt;= AH$6, $G292 &lt; AG$6), 0, 2)+1)</f>
        <v/>
      </c>
      <c r="AH292" s="68" t="str">
        <f ca="1">INDEX({"","_","-","="},IF(OR($D292 &gt;= AI$6, $E292 &lt; AH$6), 0, 1)+IF(OR($F292 &gt;= AI$6, $G292 &lt; AH$6), 0, 2)+1)</f>
        <v/>
      </c>
      <c r="AI292" s="68" t="str">
        <f ca="1">INDEX({"","_","-","="},IF(OR($D292 &gt;= AJ$6, $E292 &lt; AI$6), 0, 1)+IF(OR($F292 &gt;= AJ$6, $G292 &lt; AI$6), 0, 2)+1)</f>
        <v/>
      </c>
      <c r="AJ292" s="68" t="str">
        <f ca="1">INDEX({"","_","-","="},IF(OR($D292 &gt;= AK$6, $E292 &lt; AJ$6), 0, 1)+IF(OR($F292 &gt;= AK$6, $G292 &lt; AJ$6), 0, 2)+1)</f>
        <v/>
      </c>
      <c r="AK292" s="68" t="str">
        <f ca="1">INDEX({"","_","-","="},IF(OR($D292 &gt;= AL$6, $E292 &lt; AK$6), 0, 1)+IF(OR($F292 &gt;= AL$6, $G292 &lt; AK$6), 0, 2)+1)</f>
        <v/>
      </c>
      <c r="AL292" s="68" t="str">
        <f ca="1">INDEX({"","_","-","="},IF(OR($D292 &gt;= AM$6, $E292 &lt; AL$6), 0, 1)+IF(OR($F292 &gt;= AM$6, $G292 &lt; AL$6), 0, 2)+1)</f>
        <v/>
      </c>
      <c r="AM292" s="68" t="str">
        <f ca="1">INDEX({"","_","-","="},IF(OR($D292 &gt;= AN$6, $E292 &lt; AM$6), 0, 1)+IF(OR($F292 &gt;= AN$6, $G292 &lt; AM$6), 0, 2)+1)</f>
        <v/>
      </c>
      <c r="AN292" s="68" t="str">
        <f ca="1">INDEX({"","_","-","="},IF(OR($D292 &gt;= AO$6, $E292 &lt; AN$6), 0, 1)+IF(OR($F292 &gt;= AO$6, $G292 &lt; AN$6), 0, 2)+1)</f>
        <v/>
      </c>
      <c r="AO292" s="68" t="str">
        <f ca="1">INDEX({"","_","-","="},IF(OR($D292 &gt;= AP$6, $E292 &lt; AO$6), 0, 1)+IF(OR($F292 &gt;= AP$6, $G292 &lt; AO$6), 0, 2)+1)</f>
        <v/>
      </c>
      <c r="AP292" s="68" t="str">
        <f ca="1">INDEX({"","_","-","="},IF(OR($D292 &gt;= AQ$6, $E292 &lt; AP$6), 0, 1)+IF(OR($F292 &gt;= AQ$6, $G292 &lt; AP$6), 0, 2)+1)</f>
        <v/>
      </c>
      <c r="AQ292" s="68" t="str">
        <f ca="1">INDEX({"","_","-","="},IF(OR($D292 &gt;= AR$6, $E292 &lt; AQ$6), 0, 1)+IF(OR($F292 &gt;= AR$6, $G292 &lt; AQ$6), 0, 2)+1)</f>
        <v/>
      </c>
      <c r="AR292" s="68" t="str">
        <f ca="1">INDEX({"","_","-","="},IF(OR($D292 &gt;= AS$6, $E292 &lt; AR$6), 0, 1)+IF(OR($F292 &gt;= AS$6, $G292 &lt; AR$6), 0, 2)+1)</f>
        <v/>
      </c>
      <c r="AS292" s="68" t="str">
        <f ca="1">INDEX({"","_","-","="},IF(OR($D292 &gt;= AT$6, $E292 &lt; AS$6), 0, 1)+IF(OR($F292 &gt;= AT$6, $G292 &lt; AS$6), 0, 2)+1)</f>
        <v/>
      </c>
      <c r="AT292" s="68" t="str">
        <f ca="1">INDEX({"","_","-","="},IF(OR($D292 &gt;= AU$6, $E292 &lt; AT$6), 0, 1)+IF(OR($F292 &gt;= AU$6, $G292 &lt; AT$6), 0, 2)+1)</f>
        <v/>
      </c>
      <c r="AU292" s="68" t="str">
        <f ca="1">INDEX({"","_","-","="},IF(OR($D292 &gt;= AV$6, $E292 &lt; AU$6), 0, 1)+IF(OR($F292 &gt;= AV$6, $G292 &lt; AU$6), 0, 2)+1)</f>
        <v/>
      </c>
      <c r="AV292" s="68" t="str">
        <f ca="1">INDEX({"","_","-","="},IF(OR($D292 &gt;= AW$6, $E292 &lt; AV$6), 0, 1)+IF(OR($F292 &gt;= AW$6, $G292 &lt; AV$6), 0, 2)+1)</f>
        <v/>
      </c>
      <c r="AW292" s="68" t="str">
        <f ca="1">INDEX({"","_","-","="},IF(OR($D292 &gt;= AX$6, $E292 &lt; AW$6), 0, 1)+IF(OR($F292 &gt;= AX$6, $G292 &lt; AW$6), 0, 2)+1)</f>
        <v/>
      </c>
      <c r="AX292" s="68" t="str">
        <f ca="1">INDEX({"","_","-","="},IF(OR($D292 &gt;= AY$6, $E292 &lt; AX$6), 0, 1)+IF(OR($F292 &gt;= AY$6, $G292 &lt; AX$6), 0, 2)+1)</f>
        <v/>
      </c>
      <c r="AY292" s="68" t="str">
        <f ca="1">INDEX({"","_","-","="},IF(OR($D292 &gt;= AZ$6, $E292 &lt; AY$6), 0, 1)+IF(OR($F292 &gt;= AZ$6, $G292 &lt; AY$6), 0, 2)+1)</f>
        <v/>
      </c>
      <c r="AZ292" s="68" t="str">
        <f ca="1">INDEX({"","_","-","="},IF(OR($D292 &gt;= BA$6, $E292 &lt; AZ$6), 0, 1)+IF(OR($F292 &gt;= BA$6, $G292 &lt; AZ$6), 0, 2)+1)</f>
        <v/>
      </c>
      <c r="BA292" s="68" t="str">
        <f ca="1">INDEX({"","_","-","="},IF(OR($D292 &gt;= BB$6, $E292 &lt; BA$6), 0, 1)+IF(OR($F292 &gt;= BB$6, $G292 &lt; BA$6), 0, 2)+1)</f>
        <v/>
      </c>
      <c r="BB292" s="68" t="str">
        <f ca="1">INDEX({"","_","-","="},IF(OR($D292 &gt;= BC$6, $E292 &lt; BB$6), 0, 1)+IF(OR($F292 &gt;= BC$6, $G292 &lt; BB$6), 0, 2)+1)</f>
        <v/>
      </c>
      <c r="BC292" s="68" t="str">
        <f ca="1">INDEX({"","_","-","="},IF(OR($D292 &gt;= BD$6, $E292 &lt; BC$6), 0, 1)+IF(OR($F292 &gt;= BD$6, $G292 &lt; BC$6), 0, 2)+1)</f>
        <v/>
      </c>
      <c r="BD292" s="68" t="str">
        <f ca="1">INDEX({"","_","-","="},IF(OR($D292 &gt;= BE$6, $E292 &lt; BD$6), 0, 1)+IF(OR($F292 &gt;= BE$6, $G292 &lt; BD$6), 0, 2)+1)</f>
        <v/>
      </c>
      <c r="BE292" s="68" t="str">
        <f ca="1">INDEX({"","_","-","="},IF(OR($D292 &gt;= BF$6, $E292 &lt; BE$6), 0, 1)+IF(OR($F292 &gt;= BF$6, $G292 &lt; BE$6), 0, 2)+1)</f>
        <v/>
      </c>
      <c r="BF292" s="68" t="str">
        <f ca="1">INDEX({"","_","-","="},IF(OR($D292 &gt;= BG$6, $E292 &lt; BF$6), 0, 1)+IF(OR($F292 &gt;= BG$6, $G292 &lt; BF$6), 0, 2)+1)</f>
        <v/>
      </c>
      <c r="BG292" s="68" t="str">
        <f ca="1">INDEX({"","_","-","="},IF(OR($D292 &gt;= BH$6, $E292 &lt; BG$6), 0, 1)+IF(OR($F292 &gt;= BH$6, $G292 &lt; BG$6), 0, 2)+1)</f>
        <v/>
      </c>
      <c r="BH292" s="68" t="str">
        <f ca="1">INDEX({"","_","-","="},IF(OR($D292 &gt;= BI$6, $E292 &lt; BH$6), 0, 1)+IF(OR($F292 &gt;= BI$6, $G292 &lt; BH$6), 0, 2)+1)</f>
        <v/>
      </c>
      <c r="BI292" s="68" t="str">
        <f ca="1">INDEX({"","_","-","="},IF(OR($D292 &gt;= BJ$6, $E292 &lt; BI$6), 0, 1)+IF(OR($F292 &gt;= BJ$6, $G292 &lt; BI$6), 0, 2)+1)</f>
        <v/>
      </c>
      <c r="BJ292" s="68" t="str">
        <f ca="1">INDEX({"","_","-","="},IF(OR($D292 &gt;= BK$6, $E292 &lt; BJ$6), 0, 1)+IF(OR($F292 &gt;= BK$6, $G292 &lt; BJ$6), 0, 2)+1)</f>
        <v/>
      </c>
      <c r="BK292" s="68" t="str">
        <f ca="1">INDEX({"","_","-","="},IF(OR($D292 &gt;= BL$6, $E292 &lt; BK$6), 0, 1)+IF(OR($F292 &gt;= BL$6, $G292 &lt; BK$6), 0, 2)+1)</f>
        <v/>
      </c>
      <c r="BL292" s="68" t="str">
        <f ca="1">INDEX({"","_","-","="},IF(OR($D292 &gt;= BM$6, $E292 &lt; BL$6), 0, 1)+IF(OR($F292 &gt;= BM$6, $G292 &lt; BL$6), 0, 2)+1)</f>
        <v/>
      </c>
      <c r="BM292" s="68" t="str">
        <f ca="1">INDEX({"","_","-","="},IF(OR($D292 &gt;= BN$6, $E292 &lt; BM$6), 0, 1)+IF(OR($F292 &gt;= BN$6, $G292 &lt; BM$6), 0, 2)+1)</f>
        <v/>
      </c>
      <c r="BN292" s="68" t="str">
        <f ca="1">INDEX({"","_","-","="},IF(OR($D292 &gt;= BO$6, $E292 &lt; BN$6), 0, 1)+IF(OR($F292 &gt;= BO$6, $G292 &lt; BN$6), 0, 2)+1)</f>
        <v/>
      </c>
      <c r="BO292" s="68" t="str">
        <f ca="1">INDEX({"","_","-","="},IF(OR($D292 &gt;= BP$6, $E292 &lt; BO$6), 0, 1)+IF(OR($F292 &gt;= BP$6, $G292 &lt; BO$6), 0, 2)+1)</f>
        <v/>
      </c>
      <c r="BP292" s="68" t="str">
        <f ca="1">INDEX({"","_","-","="},IF(OR($D292 &gt;= BQ$6, $E292 &lt; BP$6), 0, 1)+IF(OR($F292 &gt;= BQ$6, $G292 &lt; BP$6), 0, 2)+1)</f>
        <v/>
      </c>
      <c r="BQ292" s="68" t="str">
        <f ca="1">INDEX({"","_","-","="},IF(OR($D292 &gt;= BR$6, $E292 &lt; BQ$6), 0, 1)+IF(OR($F292 &gt;= BR$6, $G292 &lt; BQ$6), 0, 2)+1)</f>
        <v/>
      </c>
      <c r="BR292" s="68" t="str">
        <f ca="1">INDEX({"","_","-","="},IF(OR($D292 &gt;= BS$6, $E292 &lt; BR$6), 0, 1)+IF(OR($F292 &gt;= BS$6, $G292 &lt; BR$6), 0, 2)+1)</f>
        <v/>
      </c>
      <c r="BS292" s="68" t="str">
        <f ca="1">INDEX({"","_","-","="},IF(OR($D292 &gt;= BT$6, $E292 &lt; BS$6), 0, 1)+IF(OR($F292 &gt;= BT$6, $G292 &lt; BS$6), 0, 2)+1)</f>
        <v/>
      </c>
      <c r="BT292" s="68" t="str">
        <f ca="1">INDEX({"","_","-","="},IF(OR($D292 &gt;= BU$6, $E292 &lt; BT$6), 0, 1)+IF(OR($F292 &gt;= BU$6, $G292 &lt; BT$6), 0, 2)+1)</f>
        <v/>
      </c>
      <c r="BU292" s="68" t="str">
        <f ca="1">INDEX({"","_","-","="},IF(OR($D292 &gt;= BV$6, $E292 &lt; BU$6), 0, 1)+IF(OR($F292 &gt;= BV$6, $G292 &lt; BU$6), 0, 2)+1)</f>
        <v/>
      </c>
      <c r="BV292" s="68" t="str">
        <f ca="1">INDEX({"","_","-","="},IF(OR($D292 &gt;= BW$6, $E292 &lt; BV$6), 0, 1)+IF(OR($F292 &gt;= BW$6, $G292 &lt; BV$6), 0, 2)+1)</f>
        <v/>
      </c>
      <c r="BW292" s="68" t="str">
        <f ca="1">INDEX({"","_","-","="},IF(OR($D292 &gt;= BX$6, $E292 &lt; BW$6), 0, 1)+IF(OR($F292 &gt;= BX$6, $G292 &lt; BW$6), 0, 2)+1)</f>
        <v/>
      </c>
      <c r="BX292" s="68" t="str">
        <f ca="1">INDEX({"","_","-","="},IF(OR($D292 &gt;= BY$6, $E292 &lt; BX$6), 0, 1)+IF(OR($F292 &gt;= BY$6, $G292 &lt; BX$6), 0, 2)+1)</f>
        <v/>
      </c>
      <c r="BY292" s="68" t="str">
        <f ca="1">INDEX({"","_","-","="},IF(OR($D292 &gt;= BZ$6, $E292 &lt; BY$6), 0, 1)+IF(OR($F292 &gt;= BZ$6, $G292 &lt; BY$6), 0, 2)+1)</f>
        <v/>
      </c>
      <c r="BZ292" s="68" t="str">
        <f ca="1">INDEX({"","_","-","="},IF(OR($D292 &gt;= CA$6, $E292 &lt; BZ$6), 0, 1)+IF(OR($F292 &gt;= CA$6, $G292 &lt; BZ$6), 0, 2)+1)</f>
        <v/>
      </c>
      <c r="CA292" s="68" t="str">
        <f ca="1">INDEX({"","_","-","="},IF(OR($D292 &gt;= CB$6, $E292 &lt; CA$6), 0, 1)+IF(OR($F292 &gt;= CB$6, $G292 &lt; CA$6), 0, 2)+1)</f>
        <v/>
      </c>
      <c r="CB292" s="68" t="str">
        <f ca="1">INDEX({"","_","-","="},IF(OR($D292 &gt;= CC$6, $E292 &lt; CB$6), 0, 1)+IF(OR($F292 &gt;= CC$6, $G292 &lt; CB$6), 0, 2)+1)</f>
        <v/>
      </c>
      <c r="CC292" s="68" t="str">
        <f ca="1">INDEX({"","_","-","="},IF(OR($D292 &gt;= CD$6, $E292 &lt; CC$6), 0, 1)+IF(OR($F292 &gt;= CD$6, $G292 &lt; CC$6), 0, 2)+1)</f>
        <v/>
      </c>
      <c r="CD292" s="68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IF('临-进度'!M288,'临-进度'!$A288,"")</f>
        <v/>
      </c>
      <c r="B293" s="8" t="str">
        <f ca="1">IF('临-进度'!M288,'临-进度'!$B288,"")</f>
        <v/>
      </c>
      <c r="C293" s="8" t="str">
        <f ca="1">IF('临-进度'!M288,'临-进度'!$E288,"")</f>
        <v/>
      </c>
      <c r="D293" s="40" t="str">
        <f ca="1">IF('临-进度'!$M288,'临-进度'!$I288,"")</f>
        <v/>
      </c>
      <c r="E293" s="40" t="str">
        <f ca="1">IF('临-进度'!$M288,'临-进度'!$AE288,"")</f>
        <v/>
      </c>
      <c r="F293" s="40" t="str">
        <f ca="1">IF('临-进度'!$M288,'临-进度'!$J288,"")</f>
        <v/>
      </c>
      <c r="G293" s="73" t="str">
        <f ca="1">IF('临-进度'!$M288,'临-进度'!$AF288,"")</f>
        <v/>
      </c>
      <c r="H293" s="68" t="str">
        <f ca="1">INDEX({"","_","-","="},IF(OR($D293 &gt;= I$6, $E293 &lt; H$6), 0, 1)+IF(OR($F293 &gt;= I$6, $G293 &lt; H$6), 0, 2)+1)</f>
        <v/>
      </c>
      <c r="I293" s="68" t="str">
        <f ca="1">INDEX({"","_","-","="},IF(OR($D293 &gt;= J$6, $E293 &lt; I$6), 0, 1)+IF(OR($F293 &gt;= J$6, $G293 &lt; I$6), 0, 2)+1)</f>
        <v/>
      </c>
      <c r="J293" s="68" t="str">
        <f ca="1">INDEX({"","_","-","="},IF(OR($D293 &gt;= K$6, $E293 &lt; J$6), 0, 1)+IF(OR($F293 &gt;= K$6, $G293 &lt; J$6), 0, 2)+1)</f>
        <v/>
      </c>
      <c r="K293" s="68" t="str">
        <f ca="1">INDEX({"","_","-","="},IF(OR($D293 &gt;= L$6, $E293 &lt; K$6), 0, 1)+IF(OR($F293 &gt;= L$6, $G293 &lt; K$6), 0, 2)+1)</f>
        <v/>
      </c>
      <c r="L293" s="68" t="str">
        <f ca="1">INDEX({"","_","-","="},IF(OR($D293 &gt;= M$6, $E293 &lt; L$6), 0, 1)+IF(OR($F293 &gt;= M$6, $G293 &lt; L$6), 0, 2)+1)</f>
        <v/>
      </c>
      <c r="M293" s="68" t="str">
        <f ca="1">INDEX({"","_","-","="},IF(OR($D293 &gt;= N$6, $E293 &lt; M$6), 0, 1)+IF(OR($F293 &gt;= N$6, $G293 &lt; M$6), 0, 2)+1)</f>
        <v/>
      </c>
      <c r="N293" s="68" t="str">
        <f ca="1">INDEX({"","_","-","="},IF(OR($D293 &gt;= O$6, $E293 &lt; N$6), 0, 1)+IF(OR($F293 &gt;= O$6, $G293 &lt; N$6), 0, 2)+1)</f>
        <v/>
      </c>
      <c r="O293" s="68" t="str">
        <f ca="1">INDEX({"","_","-","="},IF(OR($D293 &gt;= P$6, $E293 &lt; O$6), 0, 1)+IF(OR($F293 &gt;= P$6, $G293 &lt; O$6), 0, 2)+1)</f>
        <v/>
      </c>
      <c r="P293" s="68" t="str">
        <f ca="1">INDEX({"","_","-","="},IF(OR($D293 &gt;= Q$6, $E293 &lt; P$6), 0, 1)+IF(OR($F293 &gt;= Q$6, $G293 &lt; P$6), 0, 2)+1)</f>
        <v/>
      </c>
      <c r="Q293" s="68" t="str">
        <f ca="1">INDEX({"","_","-","="},IF(OR($D293 &gt;= R$6, $E293 &lt; Q$6), 0, 1)+IF(OR($F293 &gt;= R$6, $G293 &lt; Q$6), 0, 2)+1)</f>
        <v/>
      </c>
      <c r="R293" s="68" t="str">
        <f ca="1">INDEX({"","_","-","="},IF(OR($D293 &gt;= S$6, $E293 &lt; R$6), 0, 1)+IF(OR($F293 &gt;= S$6, $G293 &lt; R$6), 0, 2)+1)</f>
        <v/>
      </c>
      <c r="S293" s="68" t="str">
        <f ca="1">INDEX({"","_","-","="},IF(OR($D293 &gt;= T$6, $E293 &lt; S$6), 0, 1)+IF(OR($F293 &gt;= T$6, $G293 &lt; S$6), 0, 2)+1)</f>
        <v/>
      </c>
      <c r="T293" s="68" t="str">
        <f ca="1">INDEX({"","_","-","="},IF(OR($D293 &gt;= U$6, $E293 &lt; T$6), 0, 1)+IF(OR($F293 &gt;= U$6, $G293 &lt; T$6), 0, 2)+1)</f>
        <v/>
      </c>
      <c r="U293" s="68" t="str">
        <f ca="1">INDEX({"","_","-","="},IF(OR($D293 &gt;= V$6, $E293 &lt; U$6), 0, 1)+IF(OR($F293 &gt;= V$6, $G293 &lt; U$6), 0, 2)+1)</f>
        <v/>
      </c>
      <c r="V293" s="68" t="str">
        <f ca="1">INDEX({"","_","-","="},IF(OR($D293 &gt;= W$6, $E293 &lt; V$6), 0, 1)+IF(OR($F293 &gt;= W$6, $G293 &lt; V$6), 0, 2)+1)</f>
        <v/>
      </c>
      <c r="W293" s="68" t="str">
        <f ca="1">INDEX({"","_","-","="},IF(OR($D293 &gt;= X$6, $E293 &lt; W$6), 0, 1)+IF(OR($F293 &gt;= X$6, $G293 &lt; W$6), 0, 2)+1)</f>
        <v/>
      </c>
      <c r="X293" s="68" t="str">
        <f ca="1">INDEX({"","_","-","="},IF(OR($D293 &gt;= Y$6, $E293 &lt; X$6), 0, 1)+IF(OR($F293 &gt;= Y$6, $G293 &lt; X$6), 0, 2)+1)</f>
        <v/>
      </c>
      <c r="Y293" s="68" t="str">
        <f ca="1">INDEX({"","_","-","="},IF(OR($D293 &gt;= Z$6, $E293 &lt; Y$6), 0, 1)+IF(OR($F293 &gt;= Z$6, $G293 &lt; Y$6), 0, 2)+1)</f>
        <v/>
      </c>
      <c r="Z293" s="68" t="str">
        <f ca="1">INDEX({"","_","-","="},IF(OR($D293 &gt;= AA$6, $E293 &lt; Z$6), 0, 1)+IF(OR($F293 &gt;= AA$6, $G293 &lt; Z$6), 0, 2)+1)</f>
        <v/>
      </c>
      <c r="AA293" s="68" t="str">
        <f ca="1">INDEX({"","_","-","="},IF(OR($D293 &gt;= AB$6, $E293 &lt; AA$6), 0, 1)+IF(OR($F293 &gt;= AB$6, $G293 &lt; AA$6), 0, 2)+1)</f>
        <v/>
      </c>
      <c r="AB293" s="68" t="str">
        <f ca="1">INDEX({"","_","-","="},IF(OR($D293 &gt;= AC$6, $E293 &lt; AB$6), 0, 1)+IF(OR($F293 &gt;= AC$6, $G293 &lt; AB$6), 0, 2)+1)</f>
        <v/>
      </c>
      <c r="AC293" s="68" t="str">
        <f ca="1">INDEX({"","_","-","="},IF(OR($D293 &gt;= AD$6, $E293 &lt; AC$6), 0, 1)+IF(OR($F293 &gt;= AD$6, $G293 &lt; AC$6), 0, 2)+1)</f>
        <v/>
      </c>
      <c r="AD293" s="68" t="str">
        <f ca="1">INDEX({"","_","-","="},IF(OR($D293 &gt;= AE$6, $E293 &lt; AD$6), 0, 1)+IF(OR($F293 &gt;= AE$6, $G293 &lt; AD$6), 0, 2)+1)</f>
        <v/>
      </c>
      <c r="AE293" s="68" t="str">
        <f ca="1">INDEX({"","_","-","="},IF(OR($D293 &gt;= AF$6, $E293 &lt; AE$6), 0, 1)+IF(OR($F293 &gt;= AF$6, $G293 &lt; AE$6), 0, 2)+1)</f>
        <v/>
      </c>
      <c r="AF293" s="68" t="str">
        <f ca="1">INDEX({"","_","-","="},IF(OR($D293 &gt;= AG$6, $E293 &lt; AF$6), 0, 1)+IF(OR($F293 &gt;= AG$6, $G293 &lt; AF$6), 0, 2)+1)</f>
        <v/>
      </c>
      <c r="AG293" s="68" t="str">
        <f ca="1">INDEX({"","_","-","="},IF(OR($D293 &gt;= AH$6, $E293 &lt; AG$6), 0, 1)+IF(OR($F293 &gt;= AH$6, $G293 &lt; AG$6), 0, 2)+1)</f>
        <v/>
      </c>
      <c r="AH293" s="68" t="str">
        <f ca="1">INDEX({"","_","-","="},IF(OR($D293 &gt;= AI$6, $E293 &lt; AH$6), 0, 1)+IF(OR($F293 &gt;= AI$6, $G293 &lt; AH$6), 0, 2)+1)</f>
        <v/>
      </c>
      <c r="AI293" s="68" t="str">
        <f ca="1">INDEX({"","_","-","="},IF(OR($D293 &gt;= AJ$6, $E293 &lt; AI$6), 0, 1)+IF(OR($F293 &gt;= AJ$6, $G293 &lt; AI$6), 0, 2)+1)</f>
        <v/>
      </c>
      <c r="AJ293" s="68" t="str">
        <f ca="1">INDEX({"","_","-","="},IF(OR($D293 &gt;= AK$6, $E293 &lt; AJ$6), 0, 1)+IF(OR($F293 &gt;= AK$6, $G293 &lt; AJ$6), 0, 2)+1)</f>
        <v/>
      </c>
      <c r="AK293" s="68" t="str">
        <f ca="1">INDEX({"","_","-","="},IF(OR($D293 &gt;= AL$6, $E293 &lt; AK$6), 0, 1)+IF(OR($F293 &gt;= AL$6, $G293 &lt; AK$6), 0, 2)+1)</f>
        <v/>
      </c>
      <c r="AL293" s="68" t="str">
        <f ca="1">INDEX({"","_","-","="},IF(OR($D293 &gt;= AM$6, $E293 &lt; AL$6), 0, 1)+IF(OR($F293 &gt;= AM$6, $G293 &lt; AL$6), 0, 2)+1)</f>
        <v/>
      </c>
      <c r="AM293" s="68" t="str">
        <f ca="1">INDEX({"","_","-","="},IF(OR($D293 &gt;= AN$6, $E293 &lt; AM$6), 0, 1)+IF(OR($F293 &gt;= AN$6, $G293 &lt; AM$6), 0, 2)+1)</f>
        <v/>
      </c>
      <c r="AN293" s="68" t="str">
        <f ca="1">INDEX({"","_","-","="},IF(OR($D293 &gt;= AO$6, $E293 &lt; AN$6), 0, 1)+IF(OR($F293 &gt;= AO$6, $G293 &lt; AN$6), 0, 2)+1)</f>
        <v/>
      </c>
      <c r="AO293" s="68" t="str">
        <f ca="1">INDEX({"","_","-","="},IF(OR($D293 &gt;= AP$6, $E293 &lt; AO$6), 0, 1)+IF(OR($F293 &gt;= AP$6, $G293 &lt; AO$6), 0, 2)+1)</f>
        <v/>
      </c>
      <c r="AP293" s="68" t="str">
        <f ca="1">INDEX({"","_","-","="},IF(OR($D293 &gt;= AQ$6, $E293 &lt; AP$6), 0, 1)+IF(OR($F293 &gt;= AQ$6, $G293 &lt; AP$6), 0, 2)+1)</f>
        <v/>
      </c>
      <c r="AQ293" s="68" t="str">
        <f ca="1">INDEX({"","_","-","="},IF(OR($D293 &gt;= AR$6, $E293 &lt; AQ$6), 0, 1)+IF(OR($F293 &gt;= AR$6, $G293 &lt; AQ$6), 0, 2)+1)</f>
        <v/>
      </c>
      <c r="AR293" s="68" t="str">
        <f ca="1">INDEX({"","_","-","="},IF(OR($D293 &gt;= AS$6, $E293 &lt; AR$6), 0, 1)+IF(OR($F293 &gt;= AS$6, $G293 &lt; AR$6), 0, 2)+1)</f>
        <v/>
      </c>
      <c r="AS293" s="68" t="str">
        <f ca="1">INDEX({"","_","-","="},IF(OR($D293 &gt;= AT$6, $E293 &lt; AS$6), 0, 1)+IF(OR($F293 &gt;= AT$6, $G293 &lt; AS$6), 0, 2)+1)</f>
        <v/>
      </c>
      <c r="AT293" s="68" t="str">
        <f ca="1">INDEX({"","_","-","="},IF(OR($D293 &gt;= AU$6, $E293 &lt; AT$6), 0, 1)+IF(OR($F293 &gt;= AU$6, $G293 &lt; AT$6), 0, 2)+1)</f>
        <v/>
      </c>
      <c r="AU293" s="68" t="str">
        <f ca="1">INDEX({"","_","-","="},IF(OR($D293 &gt;= AV$6, $E293 &lt; AU$6), 0, 1)+IF(OR($F293 &gt;= AV$6, $G293 &lt; AU$6), 0, 2)+1)</f>
        <v/>
      </c>
      <c r="AV293" s="68" t="str">
        <f ca="1">INDEX({"","_","-","="},IF(OR($D293 &gt;= AW$6, $E293 &lt; AV$6), 0, 1)+IF(OR($F293 &gt;= AW$6, $G293 &lt; AV$6), 0, 2)+1)</f>
        <v/>
      </c>
      <c r="AW293" s="68" t="str">
        <f ca="1">INDEX({"","_","-","="},IF(OR($D293 &gt;= AX$6, $E293 &lt; AW$6), 0, 1)+IF(OR($F293 &gt;= AX$6, $G293 &lt; AW$6), 0, 2)+1)</f>
        <v/>
      </c>
      <c r="AX293" s="68" t="str">
        <f ca="1">INDEX({"","_","-","="},IF(OR($D293 &gt;= AY$6, $E293 &lt; AX$6), 0, 1)+IF(OR($F293 &gt;= AY$6, $G293 &lt; AX$6), 0, 2)+1)</f>
        <v/>
      </c>
      <c r="AY293" s="68" t="str">
        <f ca="1">INDEX({"","_","-","="},IF(OR($D293 &gt;= AZ$6, $E293 &lt; AY$6), 0, 1)+IF(OR($F293 &gt;= AZ$6, $G293 &lt; AY$6), 0, 2)+1)</f>
        <v/>
      </c>
      <c r="AZ293" s="68" t="str">
        <f ca="1">INDEX({"","_","-","="},IF(OR($D293 &gt;= BA$6, $E293 &lt; AZ$6), 0, 1)+IF(OR($F293 &gt;= BA$6, $G293 &lt; AZ$6), 0, 2)+1)</f>
        <v/>
      </c>
      <c r="BA293" s="68" t="str">
        <f ca="1">INDEX({"","_","-","="},IF(OR($D293 &gt;= BB$6, $E293 &lt; BA$6), 0, 1)+IF(OR($F293 &gt;= BB$6, $G293 &lt; BA$6), 0, 2)+1)</f>
        <v/>
      </c>
      <c r="BB293" s="68" t="str">
        <f ca="1">INDEX({"","_","-","="},IF(OR($D293 &gt;= BC$6, $E293 &lt; BB$6), 0, 1)+IF(OR($F293 &gt;= BC$6, $G293 &lt; BB$6), 0, 2)+1)</f>
        <v/>
      </c>
      <c r="BC293" s="68" t="str">
        <f ca="1">INDEX({"","_","-","="},IF(OR($D293 &gt;= BD$6, $E293 &lt; BC$6), 0, 1)+IF(OR($F293 &gt;= BD$6, $G293 &lt; BC$6), 0, 2)+1)</f>
        <v/>
      </c>
      <c r="BD293" s="68" t="str">
        <f ca="1">INDEX({"","_","-","="},IF(OR($D293 &gt;= BE$6, $E293 &lt; BD$6), 0, 1)+IF(OR($F293 &gt;= BE$6, $G293 &lt; BD$6), 0, 2)+1)</f>
        <v/>
      </c>
      <c r="BE293" s="68" t="str">
        <f ca="1">INDEX({"","_","-","="},IF(OR($D293 &gt;= BF$6, $E293 &lt; BE$6), 0, 1)+IF(OR($F293 &gt;= BF$6, $G293 &lt; BE$6), 0, 2)+1)</f>
        <v/>
      </c>
      <c r="BF293" s="68" t="str">
        <f ca="1">INDEX({"","_","-","="},IF(OR($D293 &gt;= BG$6, $E293 &lt; BF$6), 0, 1)+IF(OR($F293 &gt;= BG$6, $G293 &lt; BF$6), 0, 2)+1)</f>
        <v/>
      </c>
      <c r="BG293" s="68" t="str">
        <f ca="1">INDEX({"","_","-","="},IF(OR($D293 &gt;= BH$6, $E293 &lt; BG$6), 0, 1)+IF(OR($F293 &gt;= BH$6, $G293 &lt; BG$6), 0, 2)+1)</f>
        <v/>
      </c>
      <c r="BH293" s="68" t="str">
        <f ca="1">INDEX({"","_","-","="},IF(OR($D293 &gt;= BI$6, $E293 &lt; BH$6), 0, 1)+IF(OR($F293 &gt;= BI$6, $G293 &lt; BH$6), 0, 2)+1)</f>
        <v/>
      </c>
      <c r="BI293" s="68" t="str">
        <f ca="1">INDEX({"","_","-","="},IF(OR($D293 &gt;= BJ$6, $E293 &lt; BI$6), 0, 1)+IF(OR($F293 &gt;= BJ$6, $G293 &lt; BI$6), 0, 2)+1)</f>
        <v/>
      </c>
      <c r="BJ293" s="68" t="str">
        <f ca="1">INDEX({"","_","-","="},IF(OR($D293 &gt;= BK$6, $E293 &lt; BJ$6), 0, 1)+IF(OR($F293 &gt;= BK$6, $G293 &lt; BJ$6), 0, 2)+1)</f>
        <v/>
      </c>
      <c r="BK293" s="68" t="str">
        <f ca="1">INDEX({"","_","-","="},IF(OR($D293 &gt;= BL$6, $E293 &lt; BK$6), 0, 1)+IF(OR($F293 &gt;= BL$6, $G293 &lt; BK$6), 0, 2)+1)</f>
        <v/>
      </c>
      <c r="BL293" s="68" t="str">
        <f ca="1">INDEX({"","_","-","="},IF(OR($D293 &gt;= BM$6, $E293 &lt; BL$6), 0, 1)+IF(OR($F293 &gt;= BM$6, $G293 &lt; BL$6), 0, 2)+1)</f>
        <v/>
      </c>
      <c r="BM293" s="68" t="str">
        <f ca="1">INDEX({"","_","-","="},IF(OR($D293 &gt;= BN$6, $E293 &lt; BM$6), 0, 1)+IF(OR($F293 &gt;= BN$6, $G293 &lt; BM$6), 0, 2)+1)</f>
        <v/>
      </c>
      <c r="BN293" s="68" t="str">
        <f ca="1">INDEX({"","_","-","="},IF(OR($D293 &gt;= BO$6, $E293 &lt; BN$6), 0, 1)+IF(OR($F293 &gt;= BO$6, $G293 &lt; BN$6), 0, 2)+1)</f>
        <v/>
      </c>
      <c r="BO293" s="68" t="str">
        <f ca="1">INDEX({"","_","-","="},IF(OR($D293 &gt;= BP$6, $E293 &lt; BO$6), 0, 1)+IF(OR($F293 &gt;= BP$6, $G293 &lt; BO$6), 0, 2)+1)</f>
        <v/>
      </c>
      <c r="BP293" s="68" t="str">
        <f ca="1">INDEX({"","_","-","="},IF(OR($D293 &gt;= BQ$6, $E293 &lt; BP$6), 0, 1)+IF(OR($F293 &gt;= BQ$6, $G293 &lt; BP$6), 0, 2)+1)</f>
        <v/>
      </c>
      <c r="BQ293" s="68" t="str">
        <f ca="1">INDEX({"","_","-","="},IF(OR($D293 &gt;= BR$6, $E293 &lt; BQ$6), 0, 1)+IF(OR($F293 &gt;= BR$6, $G293 &lt; BQ$6), 0, 2)+1)</f>
        <v/>
      </c>
      <c r="BR293" s="68" t="str">
        <f ca="1">INDEX({"","_","-","="},IF(OR($D293 &gt;= BS$6, $E293 &lt; BR$6), 0, 1)+IF(OR($F293 &gt;= BS$6, $G293 &lt; BR$6), 0, 2)+1)</f>
        <v/>
      </c>
      <c r="BS293" s="68" t="str">
        <f ca="1">INDEX({"","_","-","="},IF(OR($D293 &gt;= BT$6, $E293 &lt; BS$6), 0, 1)+IF(OR($F293 &gt;= BT$6, $G293 &lt; BS$6), 0, 2)+1)</f>
        <v/>
      </c>
      <c r="BT293" s="68" t="str">
        <f ca="1">INDEX({"","_","-","="},IF(OR($D293 &gt;= BU$6, $E293 &lt; BT$6), 0, 1)+IF(OR($F293 &gt;= BU$6, $G293 &lt; BT$6), 0, 2)+1)</f>
        <v/>
      </c>
      <c r="BU293" s="68" t="str">
        <f ca="1">INDEX({"","_","-","="},IF(OR($D293 &gt;= BV$6, $E293 &lt; BU$6), 0, 1)+IF(OR($F293 &gt;= BV$6, $G293 &lt; BU$6), 0, 2)+1)</f>
        <v/>
      </c>
      <c r="BV293" s="68" t="str">
        <f ca="1">INDEX({"","_","-","="},IF(OR($D293 &gt;= BW$6, $E293 &lt; BV$6), 0, 1)+IF(OR($F293 &gt;= BW$6, $G293 &lt; BV$6), 0, 2)+1)</f>
        <v/>
      </c>
      <c r="BW293" s="68" t="str">
        <f ca="1">INDEX({"","_","-","="},IF(OR($D293 &gt;= BX$6, $E293 &lt; BW$6), 0, 1)+IF(OR($F293 &gt;= BX$6, $G293 &lt; BW$6), 0, 2)+1)</f>
        <v/>
      </c>
      <c r="BX293" s="68" t="str">
        <f ca="1">INDEX({"","_","-","="},IF(OR($D293 &gt;= BY$6, $E293 &lt; BX$6), 0, 1)+IF(OR($F293 &gt;= BY$6, $G293 &lt; BX$6), 0, 2)+1)</f>
        <v/>
      </c>
      <c r="BY293" s="68" t="str">
        <f ca="1">INDEX({"","_","-","="},IF(OR($D293 &gt;= BZ$6, $E293 &lt; BY$6), 0, 1)+IF(OR($F293 &gt;= BZ$6, $G293 &lt; BY$6), 0, 2)+1)</f>
        <v/>
      </c>
      <c r="BZ293" s="68" t="str">
        <f ca="1">INDEX({"","_","-","="},IF(OR($D293 &gt;= CA$6, $E293 &lt; BZ$6), 0, 1)+IF(OR($F293 &gt;= CA$6, $G293 &lt; BZ$6), 0, 2)+1)</f>
        <v/>
      </c>
      <c r="CA293" s="68" t="str">
        <f ca="1">INDEX({"","_","-","="},IF(OR($D293 &gt;= CB$6, $E293 &lt; CA$6), 0, 1)+IF(OR($F293 &gt;= CB$6, $G293 &lt; CA$6), 0, 2)+1)</f>
        <v/>
      </c>
      <c r="CB293" s="68" t="str">
        <f ca="1">INDEX({"","_","-","="},IF(OR($D293 &gt;= CC$6, $E293 &lt; CB$6), 0, 1)+IF(OR($F293 &gt;= CC$6, $G293 &lt; CB$6), 0, 2)+1)</f>
        <v/>
      </c>
      <c r="CC293" s="68" t="str">
        <f ca="1">INDEX({"","_","-","="},IF(OR($D293 &gt;= CD$6, $E293 &lt; CC$6), 0, 1)+IF(OR($F293 &gt;= CD$6, $G293 &lt; CC$6), 0, 2)+1)</f>
        <v/>
      </c>
      <c r="CD293" s="68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IF('临-进度'!M289,'临-进度'!$A289,"")</f>
        <v/>
      </c>
      <c r="B294" s="8" t="str">
        <f ca="1">IF('临-进度'!M289,'临-进度'!$B289,"")</f>
        <v/>
      </c>
      <c r="C294" s="8" t="str">
        <f ca="1">IF('临-进度'!M289,'临-进度'!$E289,"")</f>
        <v/>
      </c>
      <c r="D294" s="40" t="str">
        <f ca="1">IF('临-进度'!$M289,'临-进度'!$I289,"")</f>
        <v/>
      </c>
      <c r="E294" s="40" t="str">
        <f ca="1">IF('临-进度'!$M289,'临-进度'!$AE289,"")</f>
        <v/>
      </c>
      <c r="F294" s="40" t="str">
        <f ca="1">IF('临-进度'!$M289,'临-进度'!$J289,"")</f>
        <v/>
      </c>
      <c r="G294" s="73" t="str">
        <f ca="1">IF('临-进度'!$M289,'临-进度'!$AF289,"")</f>
        <v/>
      </c>
      <c r="H294" s="68" t="str">
        <f ca="1">INDEX({"","_","-","="},IF(OR($D294 &gt;= I$6, $E294 &lt; H$6), 0, 1)+IF(OR($F294 &gt;= I$6, $G294 &lt; H$6), 0, 2)+1)</f>
        <v/>
      </c>
      <c r="I294" s="68" t="str">
        <f ca="1">INDEX({"","_","-","="},IF(OR($D294 &gt;= J$6, $E294 &lt; I$6), 0, 1)+IF(OR($F294 &gt;= J$6, $G294 &lt; I$6), 0, 2)+1)</f>
        <v/>
      </c>
      <c r="J294" s="68" t="str">
        <f ca="1">INDEX({"","_","-","="},IF(OR($D294 &gt;= K$6, $E294 &lt; J$6), 0, 1)+IF(OR($F294 &gt;= K$6, $G294 &lt; J$6), 0, 2)+1)</f>
        <v/>
      </c>
      <c r="K294" s="68" t="str">
        <f ca="1">INDEX({"","_","-","="},IF(OR($D294 &gt;= L$6, $E294 &lt; K$6), 0, 1)+IF(OR($F294 &gt;= L$6, $G294 &lt; K$6), 0, 2)+1)</f>
        <v/>
      </c>
      <c r="L294" s="68" t="str">
        <f ca="1">INDEX({"","_","-","="},IF(OR($D294 &gt;= M$6, $E294 &lt; L$6), 0, 1)+IF(OR($F294 &gt;= M$6, $G294 &lt; L$6), 0, 2)+1)</f>
        <v/>
      </c>
      <c r="M294" s="68" t="str">
        <f ca="1">INDEX({"","_","-","="},IF(OR($D294 &gt;= N$6, $E294 &lt; M$6), 0, 1)+IF(OR($F294 &gt;= N$6, $G294 &lt; M$6), 0, 2)+1)</f>
        <v/>
      </c>
      <c r="N294" s="68" t="str">
        <f ca="1">INDEX({"","_","-","="},IF(OR($D294 &gt;= O$6, $E294 &lt; N$6), 0, 1)+IF(OR($F294 &gt;= O$6, $G294 &lt; N$6), 0, 2)+1)</f>
        <v/>
      </c>
      <c r="O294" s="68" t="str">
        <f ca="1">INDEX({"","_","-","="},IF(OR($D294 &gt;= P$6, $E294 &lt; O$6), 0, 1)+IF(OR($F294 &gt;= P$6, $G294 &lt; O$6), 0, 2)+1)</f>
        <v/>
      </c>
      <c r="P294" s="68" t="str">
        <f ca="1">INDEX({"","_","-","="},IF(OR($D294 &gt;= Q$6, $E294 &lt; P$6), 0, 1)+IF(OR($F294 &gt;= Q$6, $G294 &lt; P$6), 0, 2)+1)</f>
        <v/>
      </c>
      <c r="Q294" s="68" t="str">
        <f ca="1">INDEX({"","_","-","="},IF(OR($D294 &gt;= R$6, $E294 &lt; Q$6), 0, 1)+IF(OR($F294 &gt;= R$6, $G294 &lt; Q$6), 0, 2)+1)</f>
        <v/>
      </c>
      <c r="R294" s="68" t="str">
        <f ca="1">INDEX({"","_","-","="},IF(OR($D294 &gt;= S$6, $E294 &lt; R$6), 0, 1)+IF(OR($F294 &gt;= S$6, $G294 &lt; R$6), 0, 2)+1)</f>
        <v/>
      </c>
      <c r="S294" s="68" t="str">
        <f ca="1">INDEX({"","_","-","="},IF(OR($D294 &gt;= T$6, $E294 &lt; S$6), 0, 1)+IF(OR($F294 &gt;= T$6, $G294 &lt; S$6), 0, 2)+1)</f>
        <v/>
      </c>
      <c r="T294" s="68" t="str">
        <f ca="1">INDEX({"","_","-","="},IF(OR($D294 &gt;= U$6, $E294 &lt; T$6), 0, 1)+IF(OR($F294 &gt;= U$6, $G294 &lt; T$6), 0, 2)+1)</f>
        <v/>
      </c>
      <c r="U294" s="68" t="str">
        <f ca="1">INDEX({"","_","-","="},IF(OR($D294 &gt;= V$6, $E294 &lt; U$6), 0, 1)+IF(OR($F294 &gt;= V$6, $G294 &lt; U$6), 0, 2)+1)</f>
        <v/>
      </c>
      <c r="V294" s="68" t="str">
        <f ca="1">INDEX({"","_","-","="},IF(OR($D294 &gt;= W$6, $E294 &lt; V$6), 0, 1)+IF(OR($F294 &gt;= W$6, $G294 &lt; V$6), 0, 2)+1)</f>
        <v/>
      </c>
      <c r="W294" s="68" t="str">
        <f ca="1">INDEX({"","_","-","="},IF(OR($D294 &gt;= X$6, $E294 &lt; W$6), 0, 1)+IF(OR($F294 &gt;= X$6, $G294 &lt; W$6), 0, 2)+1)</f>
        <v/>
      </c>
      <c r="X294" s="68" t="str">
        <f ca="1">INDEX({"","_","-","="},IF(OR($D294 &gt;= Y$6, $E294 &lt; X$6), 0, 1)+IF(OR($F294 &gt;= Y$6, $G294 &lt; X$6), 0, 2)+1)</f>
        <v/>
      </c>
      <c r="Y294" s="68" t="str">
        <f ca="1">INDEX({"","_","-","="},IF(OR($D294 &gt;= Z$6, $E294 &lt; Y$6), 0, 1)+IF(OR($F294 &gt;= Z$6, $G294 &lt; Y$6), 0, 2)+1)</f>
        <v/>
      </c>
      <c r="Z294" s="68" t="str">
        <f ca="1">INDEX({"","_","-","="},IF(OR($D294 &gt;= AA$6, $E294 &lt; Z$6), 0, 1)+IF(OR($F294 &gt;= AA$6, $G294 &lt; Z$6), 0, 2)+1)</f>
        <v/>
      </c>
      <c r="AA294" s="68" t="str">
        <f ca="1">INDEX({"","_","-","="},IF(OR($D294 &gt;= AB$6, $E294 &lt; AA$6), 0, 1)+IF(OR($F294 &gt;= AB$6, $G294 &lt; AA$6), 0, 2)+1)</f>
        <v/>
      </c>
      <c r="AB294" s="68" t="str">
        <f ca="1">INDEX({"","_","-","="},IF(OR($D294 &gt;= AC$6, $E294 &lt; AB$6), 0, 1)+IF(OR($F294 &gt;= AC$6, $G294 &lt; AB$6), 0, 2)+1)</f>
        <v/>
      </c>
      <c r="AC294" s="68" t="str">
        <f ca="1">INDEX({"","_","-","="},IF(OR($D294 &gt;= AD$6, $E294 &lt; AC$6), 0, 1)+IF(OR($F294 &gt;= AD$6, $G294 &lt; AC$6), 0, 2)+1)</f>
        <v/>
      </c>
      <c r="AD294" s="68" t="str">
        <f ca="1">INDEX({"","_","-","="},IF(OR($D294 &gt;= AE$6, $E294 &lt; AD$6), 0, 1)+IF(OR($F294 &gt;= AE$6, $G294 &lt; AD$6), 0, 2)+1)</f>
        <v/>
      </c>
      <c r="AE294" s="68" t="str">
        <f ca="1">INDEX({"","_","-","="},IF(OR($D294 &gt;= AF$6, $E294 &lt; AE$6), 0, 1)+IF(OR($F294 &gt;= AF$6, $G294 &lt; AE$6), 0, 2)+1)</f>
        <v/>
      </c>
      <c r="AF294" s="68" t="str">
        <f ca="1">INDEX({"","_","-","="},IF(OR($D294 &gt;= AG$6, $E294 &lt; AF$6), 0, 1)+IF(OR($F294 &gt;= AG$6, $G294 &lt; AF$6), 0, 2)+1)</f>
        <v/>
      </c>
      <c r="AG294" s="68" t="str">
        <f ca="1">INDEX({"","_","-","="},IF(OR($D294 &gt;= AH$6, $E294 &lt; AG$6), 0, 1)+IF(OR($F294 &gt;= AH$6, $G294 &lt; AG$6), 0, 2)+1)</f>
        <v/>
      </c>
      <c r="AH294" s="68" t="str">
        <f ca="1">INDEX({"","_","-","="},IF(OR($D294 &gt;= AI$6, $E294 &lt; AH$6), 0, 1)+IF(OR($F294 &gt;= AI$6, $G294 &lt; AH$6), 0, 2)+1)</f>
        <v/>
      </c>
      <c r="AI294" s="68" t="str">
        <f ca="1">INDEX({"","_","-","="},IF(OR($D294 &gt;= AJ$6, $E294 &lt; AI$6), 0, 1)+IF(OR($F294 &gt;= AJ$6, $G294 &lt; AI$6), 0, 2)+1)</f>
        <v/>
      </c>
      <c r="AJ294" s="68" t="str">
        <f ca="1">INDEX({"","_","-","="},IF(OR($D294 &gt;= AK$6, $E294 &lt; AJ$6), 0, 1)+IF(OR($F294 &gt;= AK$6, $G294 &lt; AJ$6), 0, 2)+1)</f>
        <v/>
      </c>
      <c r="AK294" s="68" t="str">
        <f ca="1">INDEX({"","_","-","="},IF(OR($D294 &gt;= AL$6, $E294 &lt; AK$6), 0, 1)+IF(OR($F294 &gt;= AL$6, $G294 &lt; AK$6), 0, 2)+1)</f>
        <v/>
      </c>
      <c r="AL294" s="68" t="str">
        <f ca="1">INDEX({"","_","-","="},IF(OR($D294 &gt;= AM$6, $E294 &lt; AL$6), 0, 1)+IF(OR($F294 &gt;= AM$6, $G294 &lt; AL$6), 0, 2)+1)</f>
        <v/>
      </c>
      <c r="AM294" s="68" t="str">
        <f ca="1">INDEX({"","_","-","="},IF(OR($D294 &gt;= AN$6, $E294 &lt; AM$6), 0, 1)+IF(OR($F294 &gt;= AN$6, $G294 &lt; AM$6), 0, 2)+1)</f>
        <v/>
      </c>
      <c r="AN294" s="68" t="str">
        <f ca="1">INDEX({"","_","-","="},IF(OR($D294 &gt;= AO$6, $E294 &lt; AN$6), 0, 1)+IF(OR($F294 &gt;= AO$6, $G294 &lt; AN$6), 0, 2)+1)</f>
        <v/>
      </c>
      <c r="AO294" s="68" t="str">
        <f ca="1">INDEX({"","_","-","="},IF(OR($D294 &gt;= AP$6, $E294 &lt; AO$6), 0, 1)+IF(OR($F294 &gt;= AP$6, $G294 &lt; AO$6), 0, 2)+1)</f>
        <v/>
      </c>
      <c r="AP294" s="68" t="str">
        <f ca="1">INDEX({"","_","-","="},IF(OR($D294 &gt;= AQ$6, $E294 &lt; AP$6), 0, 1)+IF(OR($F294 &gt;= AQ$6, $G294 &lt; AP$6), 0, 2)+1)</f>
        <v/>
      </c>
      <c r="AQ294" s="68" t="str">
        <f ca="1">INDEX({"","_","-","="},IF(OR($D294 &gt;= AR$6, $E294 &lt; AQ$6), 0, 1)+IF(OR($F294 &gt;= AR$6, $G294 &lt; AQ$6), 0, 2)+1)</f>
        <v/>
      </c>
      <c r="AR294" s="68" t="str">
        <f ca="1">INDEX({"","_","-","="},IF(OR($D294 &gt;= AS$6, $E294 &lt; AR$6), 0, 1)+IF(OR($F294 &gt;= AS$6, $G294 &lt; AR$6), 0, 2)+1)</f>
        <v/>
      </c>
      <c r="AS294" s="68" t="str">
        <f ca="1">INDEX({"","_","-","="},IF(OR($D294 &gt;= AT$6, $E294 &lt; AS$6), 0, 1)+IF(OR($F294 &gt;= AT$6, $G294 &lt; AS$6), 0, 2)+1)</f>
        <v/>
      </c>
      <c r="AT294" s="68" t="str">
        <f ca="1">INDEX({"","_","-","="},IF(OR($D294 &gt;= AU$6, $E294 &lt; AT$6), 0, 1)+IF(OR($F294 &gt;= AU$6, $G294 &lt; AT$6), 0, 2)+1)</f>
        <v/>
      </c>
      <c r="AU294" s="68" t="str">
        <f ca="1">INDEX({"","_","-","="},IF(OR($D294 &gt;= AV$6, $E294 &lt; AU$6), 0, 1)+IF(OR($F294 &gt;= AV$6, $G294 &lt; AU$6), 0, 2)+1)</f>
        <v/>
      </c>
      <c r="AV294" s="68" t="str">
        <f ca="1">INDEX({"","_","-","="},IF(OR($D294 &gt;= AW$6, $E294 &lt; AV$6), 0, 1)+IF(OR($F294 &gt;= AW$6, $G294 &lt; AV$6), 0, 2)+1)</f>
        <v/>
      </c>
      <c r="AW294" s="68" t="str">
        <f ca="1">INDEX({"","_","-","="},IF(OR($D294 &gt;= AX$6, $E294 &lt; AW$6), 0, 1)+IF(OR($F294 &gt;= AX$6, $G294 &lt; AW$6), 0, 2)+1)</f>
        <v/>
      </c>
      <c r="AX294" s="68" t="str">
        <f ca="1">INDEX({"","_","-","="},IF(OR($D294 &gt;= AY$6, $E294 &lt; AX$6), 0, 1)+IF(OR($F294 &gt;= AY$6, $G294 &lt; AX$6), 0, 2)+1)</f>
        <v/>
      </c>
      <c r="AY294" s="68" t="str">
        <f ca="1">INDEX({"","_","-","="},IF(OR($D294 &gt;= AZ$6, $E294 &lt; AY$6), 0, 1)+IF(OR($F294 &gt;= AZ$6, $G294 &lt; AY$6), 0, 2)+1)</f>
        <v/>
      </c>
      <c r="AZ294" s="68" t="str">
        <f ca="1">INDEX({"","_","-","="},IF(OR($D294 &gt;= BA$6, $E294 &lt; AZ$6), 0, 1)+IF(OR($F294 &gt;= BA$6, $G294 &lt; AZ$6), 0, 2)+1)</f>
        <v/>
      </c>
      <c r="BA294" s="68" t="str">
        <f ca="1">INDEX({"","_","-","="},IF(OR($D294 &gt;= BB$6, $E294 &lt; BA$6), 0, 1)+IF(OR($F294 &gt;= BB$6, $G294 &lt; BA$6), 0, 2)+1)</f>
        <v/>
      </c>
      <c r="BB294" s="68" t="str">
        <f ca="1">INDEX({"","_","-","="},IF(OR($D294 &gt;= BC$6, $E294 &lt; BB$6), 0, 1)+IF(OR($F294 &gt;= BC$6, $G294 &lt; BB$6), 0, 2)+1)</f>
        <v/>
      </c>
      <c r="BC294" s="68" t="str">
        <f ca="1">INDEX({"","_","-","="},IF(OR($D294 &gt;= BD$6, $E294 &lt; BC$6), 0, 1)+IF(OR($F294 &gt;= BD$6, $G294 &lt; BC$6), 0, 2)+1)</f>
        <v/>
      </c>
      <c r="BD294" s="68" t="str">
        <f ca="1">INDEX({"","_","-","="},IF(OR($D294 &gt;= BE$6, $E294 &lt; BD$6), 0, 1)+IF(OR($F294 &gt;= BE$6, $G294 &lt; BD$6), 0, 2)+1)</f>
        <v/>
      </c>
      <c r="BE294" s="68" t="str">
        <f ca="1">INDEX({"","_","-","="},IF(OR($D294 &gt;= BF$6, $E294 &lt; BE$6), 0, 1)+IF(OR($F294 &gt;= BF$6, $G294 &lt; BE$6), 0, 2)+1)</f>
        <v/>
      </c>
      <c r="BF294" s="68" t="str">
        <f ca="1">INDEX({"","_","-","="},IF(OR($D294 &gt;= BG$6, $E294 &lt; BF$6), 0, 1)+IF(OR($F294 &gt;= BG$6, $G294 &lt; BF$6), 0, 2)+1)</f>
        <v/>
      </c>
      <c r="BG294" s="68" t="str">
        <f ca="1">INDEX({"","_","-","="},IF(OR($D294 &gt;= BH$6, $E294 &lt; BG$6), 0, 1)+IF(OR($F294 &gt;= BH$6, $G294 &lt; BG$6), 0, 2)+1)</f>
        <v/>
      </c>
      <c r="BH294" s="68" t="str">
        <f ca="1">INDEX({"","_","-","="},IF(OR($D294 &gt;= BI$6, $E294 &lt; BH$6), 0, 1)+IF(OR($F294 &gt;= BI$6, $G294 &lt; BH$6), 0, 2)+1)</f>
        <v/>
      </c>
      <c r="BI294" s="68" t="str">
        <f ca="1">INDEX({"","_","-","="},IF(OR($D294 &gt;= BJ$6, $E294 &lt; BI$6), 0, 1)+IF(OR($F294 &gt;= BJ$6, $G294 &lt; BI$6), 0, 2)+1)</f>
        <v/>
      </c>
      <c r="BJ294" s="68" t="str">
        <f ca="1">INDEX({"","_","-","="},IF(OR($D294 &gt;= BK$6, $E294 &lt; BJ$6), 0, 1)+IF(OR($F294 &gt;= BK$6, $G294 &lt; BJ$6), 0, 2)+1)</f>
        <v/>
      </c>
      <c r="BK294" s="68" t="str">
        <f ca="1">INDEX({"","_","-","="},IF(OR($D294 &gt;= BL$6, $E294 &lt; BK$6), 0, 1)+IF(OR($F294 &gt;= BL$6, $G294 &lt; BK$6), 0, 2)+1)</f>
        <v/>
      </c>
      <c r="BL294" s="68" t="str">
        <f ca="1">INDEX({"","_","-","="},IF(OR($D294 &gt;= BM$6, $E294 &lt; BL$6), 0, 1)+IF(OR($F294 &gt;= BM$6, $G294 &lt; BL$6), 0, 2)+1)</f>
        <v/>
      </c>
      <c r="BM294" s="68" t="str">
        <f ca="1">INDEX({"","_","-","="},IF(OR($D294 &gt;= BN$6, $E294 &lt; BM$6), 0, 1)+IF(OR($F294 &gt;= BN$6, $G294 &lt; BM$6), 0, 2)+1)</f>
        <v/>
      </c>
      <c r="BN294" s="68" t="str">
        <f ca="1">INDEX({"","_","-","="},IF(OR($D294 &gt;= BO$6, $E294 &lt; BN$6), 0, 1)+IF(OR($F294 &gt;= BO$6, $G294 &lt; BN$6), 0, 2)+1)</f>
        <v/>
      </c>
      <c r="BO294" s="68" t="str">
        <f ca="1">INDEX({"","_","-","="},IF(OR($D294 &gt;= BP$6, $E294 &lt; BO$6), 0, 1)+IF(OR($F294 &gt;= BP$6, $G294 &lt; BO$6), 0, 2)+1)</f>
        <v/>
      </c>
      <c r="BP294" s="68" t="str">
        <f ca="1">INDEX({"","_","-","="},IF(OR($D294 &gt;= BQ$6, $E294 &lt; BP$6), 0, 1)+IF(OR($F294 &gt;= BQ$6, $G294 &lt; BP$6), 0, 2)+1)</f>
        <v/>
      </c>
      <c r="BQ294" s="68" t="str">
        <f ca="1">INDEX({"","_","-","="},IF(OR($D294 &gt;= BR$6, $E294 &lt; BQ$6), 0, 1)+IF(OR($F294 &gt;= BR$6, $G294 &lt; BQ$6), 0, 2)+1)</f>
        <v/>
      </c>
      <c r="BR294" s="68" t="str">
        <f ca="1">INDEX({"","_","-","="},IF(OR($D294 &gt;= BS$6, $E294 &lt; BR$6), 0, 1)+IF(OR($F294 &gt;= BS$6, $G294 &lt; BR$6), 0, 2)+1)</f>
        <v/>
      </c>
      <c r="BS294" s="68" t="str">
        <f ca="1">INDEX({"","_","-","="},IF(OR($D294 &gt;= BT$6, $E294 &lt; BS$6), 0, 1)+IF(OR($F294 &gt;= BT$6, $G294 &lt; BS$6), 0, 2)+1)</f>
        <v/>
      </c>
      <c r="BT294" s="68" t="str">
        <f ca="1">INDEX({"","_","-","="},IF(OR($D294 &gt;= BU$6, $E294 &lt; BT$6), 0, 1)+IF(OR($F294 &gt;= BU$6, $G294 &lt; BT$6), 0, 2)+1)</f>
        <v/>
      </c>
      <c r="BU294" s="68" t="str">
        <f ca="1">INDEX({"","_","-","="},IF(OR($D294 &gt;= BV$6, $E294 &lt; BU$6), 0, 1)+IF(OR($F294 &gt;= BV$6, $G294 &lt; BU$6), 0, 2)+1)</f>
        <v/>
      </c>
      <c r="BV294" s="68" t="str">
        <f ca="1">INDEX({"","_","-","="},IF(OR($D294 &gt;= BW$6, $E294 &lt; BV$6), 0, 1)+IF(OR($F294 &gt;= BW$6, $G294 &lt; BV$6), 0, 2)+1)</f>
        <v/>
      </c>
      <c r="BW294" s="68" t="str">
        <f ca="1">INDEX({"","_","-","="},IF(OR($D294 &gt;= BX$6, $E294 &lt; BW$6), 0, 1)+IF(OR($F294 &gt;= BX$6, $G294 &lt; BW$6), 0, 2)+1)</f>
        <v/>
      </c>
      <c r="BX294" s="68" t="str">
        <f ca="1">INDEX({"","_","-","="},IF(OR($D294 &gt;= BY$6, $E294 &lt; BX$6), 0, 1)+IF(OR($F294 &gt;= BY$6, $G294 &lt; BX$6), 0, 2)+1)</f>
        <v/>
      </c>
      <c r="BY294" s="68" t="str">
        <f ca="1">INDEX({"","_","-","="},IF(OR($D294 &gt;= BZ$6, $E294 &lt; BY$6), 0, 1)+IF(OR($F294 &gt;= BZ$6, $G294 &lt; BY$6), 0, 2)+1)</f>
        <v/>
      </c>
      <c r="BZ294" s="68" t="str">
        <f ca="1">INDEX({"","_","-","="},IF(OR($D294 &gt;= CA$6, $E294 &lt; BZ$6), 0, 1)+IF(OR($F294 &gt;= CA$6, $G294 &lt; BZ$6), 0, 2)+1)</f>
        <v/>
      </c>
      <c r="CA294" s="68" t="str">
        <f ca="1">INDEX({"","_","-","="},IF(OR($D294 &gt;= CB$6, $E294 &lt; CA$6), 0, 1)+IF(OR($F294 &gt;= CB$6, $G294 &lt; CA$6), 0, 2)+1)</f>
        <v/>
      </c>
      <c r="CB294" s="68" t="str">
        <f ca="1">INDEX({"","_","-","="},IF(OR($D294 &gt;= CC$6, $E294 &lt; CB$6), 0, 1)+IF(OR($F294 &gt;= CC$6, $G294 &lt; CB$6), 0, 2)+1)</f>
        <v/>
      </c>
      <c r="CC294" s="68" t="str">
        <f ca="1">INDEX({"","_","-","="},IF(OR($D294 &gt;= CD$6, $E294 &lt; CC$6), 0, 1)+IF(OR($F294 &gt;= CD$6, $G294 &lt; CC$6), 0, 2)+1)</f>
        <v/>
      </c>
      <c r="CD294" s="68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IF('临-进度'!M290,'临-进度'!$A290,"")</f>
        <v/>
      </c>
      <c r="B295" s="8" t="str">
        <f ca="1">IF('临-进度'!M290,'临-进度'!$B290,"")</f>
        <v/>
      </c>
      <c r="C295" s="8" t="str">
        <f ca="1">IF('临-进度'!M290,'临-进度'!$E290,"")</f>
        <v/>
      </c>
      <c r="D295" s="40" t="str">
        <f ca="1">IF('临-进度'!$M290,'临-进度'!$I290,"")</f>
        <v/>
      </c>
      <c r="E295" s="40" t="str">
        <f ca="1">IF('临-进度'!$M290,'临-进度'!$AE290,"")</f>
        <v/>
      </c>
      <c r="F295" s="40" t="str">
        <f ca="1">IF('临-进度'!$M290,'临-进度'!$J290,"")</f>
        <v/>
      </c>
      <c r="G295" s="73" t="str">
        <f ca="1">IF('临-进度'!$M290,'临-进度'!$AF290,"")</f>
        <v/>
      </c>
      <c r="H295" s="68" t="str">
        <f ca="1">INDEX({"","_","-","="},IF(OR($D295 &gt;= I$6, $E295 &lt; H$6), 0, 1)+IF(OR($F295 &gt;= I$6, $G295 &lt; H$6), 0, 2)+1)</f>
        <v/>
      </c>
      <c r="I295" s="68" t="str">
        <f ca="1">INDEX({"","_","-","="},IF(OR($D295 &gt;= J$6, $E295 &lt; I$6), 0, 1)+IF(OR($F295 &gt;= J$6, $G295 &lt; I$6), 0, 2)+1)</f>
        <v/>
      </c>
      <c r="J295" s="68" t="str">
        <f ca="1">INDEX({"","_","-","="},IF(OR($D295 &gt;= K$6, $E295 &lt; J$6), 0, 1)+IF(OR($F295 &gt;= K$6, $G295 &lt; J$6), 0, 2)+1)</f>
        <v/>
      </c>
      <c r="K295" s="68" t="str">
        <f ca="1">INDEX({"","_","-","="},IF(OR($D295 &gt;= L$6, $E295 &lt; K$6), 0, 1)+IF(OR($F295 &gt;= L$6, $G295 &lt; K$6), 0, 2)+1)</f>
        <v/>
      </c>
      <c r="L295" s="68" t="str">
        <f ca="1">INDEX({"","_","-","="},IF(OR($D295 &gt;= M$6, $E295 &lt; L$6), 0, 1)+IF(OR($F295 &gt;= M$6, $G295 &lt; L$6), 0, 2)+1)</f>
        <v/>
      </c>
      <c r="M295" s="68" t="str">
        <f ca="1">INDEX({"","_","-","="},IF(OR($D295 &gt;= N$6, $E295 &lt; M$6), 0, 1)+IF(OR($F295 &gt;= N$6, $G295 &lt; M$6), 0, 2)+1)</f>
        <v/>
      </c>
      <c r="N295" s="68" t="str">
        <f ca="1">INDEX({"","_","-","="},IF(OR($D295 &gt;= O$6, $E295 &lt; N$6), 0, 1)+IF(OR($F295 &gt;= O$6, $G295 &lt; N$6), 0, 2)+1)</f>
        <v/>
      </c>
      <c r="O295" s="68" t="str">
        <f ca="1">INDEX({"","_","-","="},IF(OR($D295 &gt;= P$6, $E295 &lt; O$6), 0, 1)+IF(OR($F295 &gt;= P$6, $G295 &lt; O$6), 0, 2)+1)</f>
        <v/>
      </c>
      <c r="P295" s="68" t="str">
        <f ca="1">INDEX({"","_","-","="},IF(OR($D295 &gt;= Q$6, $E295 &lt; P$6), 0, 1)+IF(OR($F295 &gt;= Q$6, $G295 &lt; P$6), 0, 2)+1)</f>
        <v/>
      </c>
      <c r="Q295" s="68" t="str">
        <f ca="1">INDEX({"","_","-","="},IF(OR($D295 &gt;= R$6, $E295 &lt; Q$6), 0, 1)+IF(OR($F295 &gt;= R$6, $G295 &lt; Q$6), 0, 2)+1)</f>
        <v/>
      </c>
      <c r="R295" s="68" t="str">
        <f ca="1">INDEX({"","_","-","="},IF(OR($D295 &gt;= S$6, $E295 &lt; R$6), 0, 1)+IF(OR($F295 &gt;= S$6, $G295 &lt; R$6), 0, 2)+1)</f>
        <v/>
      </c>
      <c r="S295" s="68" t="str">
        <f ca="1">INDEX({"","_","-","="},IF(OR($D295 &gt;= T$6, $E295 &lt; S$6), 0, 1)+IF(OR($F295 &gt;= T$6, $G295 &lt; S$6), 0, 2)+1)</f>
        <v/>
      </c>
      <c r="T295" s="68" t="str">
        <f ca="1">INDEX({"","_","-","="},IF(OR($D295 &gt;= U$6, $E295 &lt; T$6), 0, 1)+IF(OR($F295 &gt;= U$6, $G295 &lt; T$6), 0, 2)+1)</f>
        <v/>
      </c>
      <c r="U295" s="68" t="str">
        <f ca="1">INDEX({"","_","-","="},IF(OR($D295 &gt;= V$6, $E295 &lt; U$6), 0, 1)+IF(OR($F295 &gt;= V$6, $G295 &lt; U$6), 0, 2)+1)</f>
        <v/>
      </c>
      <c r="V295" s="68" t="str">
        <f ca="1">INDEX({"","_","-","="},IF(OR($D295 &gt;= W$6, $E295 &lt; V$6), 0, 1)+IF(OR($F295 &gt;= W$6, $G295 &lt; V$6), 0, 2)+1)</f>
        <v/>
      </c>
      <c r="W295" s="68" t="str">
        <f ca="1">INDEX({"","_","-","="},IF(OR($D295 &gt;= X$6, $E295 &lt; W$6), 0, 1)+IF(OR($F295 &gt;= X$6, $G295 &lt; W$6), 0, 2)+1)</f>
        <v/>
      </c>
      <c r="X295" s="68" t="str">
        <f ca="1">INDEX({"","_","-","="},IF(OR($D295 &gt;= Y$6, $E295 &lt; X$6), 0, 1)+IF(OR($F295 &gt;= Y$6, $G295 &lt; X$6), 0, 2)+1)</f>
        <v/>
      </c>
      <c r="Y295" s="68" t="str">
        <f ca="1">INDEX({"","_","-","="},IF(OR($D295 &gt;= Z$6, $E295 &lt; Y$6), 0, 1)+IF(OR($F295 &gt;= Z$6, $G295 &lt; Y$6), 0, 2)+1)</f>
        <v/>
      </c>
      <c r="Z295" s="68" t="str">
        <f ca="1">INDEX({"","_","-","="},IF(OR($D295 &gt;= AA$6, $E295 &lt; Z$6), 0, 1)+IF(OR($F295 &gt;= AA$6, $G295 &lt; Z$6), 0, 2)+1)</f>
        <v/>
      </c>
      <c r="AA295" s="68" t="str">
        <f ca="1">INDEX({"","_","-","="},IF(OR($D295 &gt;= AB$6, $E295 &lt; AA$6), 0, 1)+IF(OR($F295 &gt;= AB$6, $G295 &lt; AA$6), 0, 2)+1)</f>
        <v/>
      </c>
      <c r="AB295" s="68" t="str">
        <f ca="1">INDEX({"","_","-","="},IF(OR($D295 &gt;= AC$6, $E295 &lt; AB$6), 0, 1)+IF(OR($F295 &gt;= AC$6, $G295 &lt; AB$6), 0, 2)+1)</f>
        <v/>
      </c>
      <c r="AC295" s="68" t="str">
        <f ca="1">INDEX({"","_","-","="},IF(OR($D295 &gt;= AD$6, $E295 &lt; AC$6), 0, 1)+IF(OR($F295 &gt;= AD$6, $G295 &lt; AC$6), 0, 2)+1)</f>
        <v/>
      </c>
      <c r="AD295" s="68" t="str">
        <f ca="1">INDEX({"","_","-","="},IF(OR($D295 &gt;= AE$6, $E295 &lt; AD$6), 0, 1)+IF(OR($F295 &gt;= AE$6, $G295 &lt; AD$6), 0, 2)+1)</f>
        <v/>
      </c>
      <c r="AE295" s="68" t="str">
        <f ca="1">INDEX({"","_","-","="},IF(OR($D295 &gt;= AF$6, $E295 &lt; AE$6), 0, 1)+IF(OR($F295 &gt;= AF$6, $G295 &lt; AE$6), 0, 2)+1)</f>
        <v/>
      </c>
      <c r="AF295" s="68" t="str">
        <f ca="1">INDEX({"","_","-","="},IF(OR($D295 &gt;= AG$6, $E295 &lt; AF$6), 0, 1)+IF(OR($F295 &gt;= AG$6, $G295 &lt; AF$6), 0, 2)+1)</f>
        <v/>
      </c>
      <c r="AG295" s="68" t="str">
        <f ca="1">INDEX({"","_","-","="},IF(OR($D295 &gt;= AH$6, $E295 &lt; AG$6), 0, 1)+IF(OR($F295 &gt;= AH$6, $G295 &lt; AG$6), 0, 2)+1)</f>
        <v/>
      </c>
      <c r="AH295" s="68" t="str">
        <f ca="1">INDEX({"","_","-","="},IF(OR($D295 &gt;= AI$6, $E295 &lt; AH$6), 0, 1)+IF(OR($F295 &gt;= AI$6, $G295 &lt; AH$6), 0, 2)+1)</f>
        <v/>
      </c>
      <c r="AI295" s="68" t="str">
        <f ca="1">INDEX({"","_","-","="},IF(OR($D295 &gt;= AJ$6, $E295 &lt; AI$6), 0, 1)+IF(OR($F295 &gt;= AJ$6, $G295 &lt; AI$6), 0, 2)+1)</f>
        <v/>
      </c>
      <c r="AJ295" s="68" t="str">
        <f ca="1">INDEX({"","_","-","="},IF(OR($D295 &gt;= AK$6, $E295 &lt; AJ$6), 0, 1)+IF(OR($F295 &gt;= AK$6, $G295 &lt; AJ$6), 0, 2)+1)</f>
        <v/>
      </c>
      <c r="AK295" s="68" t="str">
        <f ca="1">INDEX({"","_","-","="},IF(OR($D295 &gt;= AL$6, $E295 &lt; AK$6), 0, 1)+IF(OR($F295 &gt;= AL$6, $G295 &lt; AK$6), 0, 2)+1)</f>
        <v/>
      </c>
      <c r="AL295" s="68" t="str">
        <f ca="1">INDEX({"","_","-","="},IF(OR($D295 &gt;= AM$6, $E295 &lt; AL$6), 0, 1)+IF(OR($F295 &gt;= AM$6, $G295 &lt; AL$6), 0, 2)+1)</f>
        <v/>
      </c>
      <c r="AM295" s="68" t="str">
        <f ca="1">INDEX({"","_","-","="},IF(OR($D295 &gt;= AN$6, $E295 &lt; AM$6), 0, 1)+IF(OR($F295 &gt;= AN$6, $G295 &lt; AM$6), 0, 2)+1)</f>
        <v/>
      </c>
      <c r="AN295" s="68" t="str">
        <f ca="1">INDEX({"","_","-","="},IF(OR($D295 &gt;= AO$6, $E295 &lt; AN$6), 0, 1)+IF(OR($F295 &gt;= AO$6, $G295 &lt; AN$6), 0, 2)+1)</f>
        <v/>
      </c>
      <c r="AO295" s="68" t="str">
        <f ca="1">INDEX({"","_","-","="},IF(OR($D295 &gt;= AP$6, $E295 &lt; AO$6), 0, 1)+IF(OR($F295 &gt;= AP$6, $G295 &lt; AO$6), 0, 2)+1)</f>
        <v/>
      </c>
      <c r="AP295" s="68" t="str">
        <f ca="1">INDEX({"","_","-","="},IF(OR($D295 &gt;= AQ$6, $E295 &lt; AP$6), 0, 1)+IF(OR($F295 &gt;= AQ$6, $G295 &lt; AP$6), 0, 2)+1)</f>
        <v/>
      </c>
      <c r="AQ295" s="68" t="str">
        <f ca="1">INDEX({"","_","-","="},IF(OR($D295 &gt;= AR$6, $E295 &lt; AQ$6), 0, 1)+IF(OR($F295 &gt;= AR$6, $G295 &lt; AQ$6), 0, 2)+1)</f>
        <v/>
      </c>
      <c r="AR295" s="68" t="str">
        <f ca="1">INDEX({"","_","-","="},IF(OR($D295 &gt;= AS$6, $E295 &lt; AR$6), 0, 1)+IF(OR($F295 &gt;= AS$6, $G295 &lt; AR$6), 0, 2)+1)</f>
        <v/>
      </c>
      <c r="AS295" s="68" t="str">
        <f ca="1">INDEX({"","_","-","="},IF(OR($D295 &gt;= AT$6, $E295 &lt; AS$6), 0, 1)+IF(OR($F295 &gt;= AT$6, $G295 &lt; AS$6), 0, 2)+1)</f>
        <v/>
      </c>
      <c r="AT295" s="68" t="str">
        <f ca="1">INDEX({"","_","-","="},IF(OR($D295 &gt;= AU$6, $E295 &lt; AT$6), 0, 1)+IF(OR($F295 &gt;= AU$6, $G295 &lt; AT$6), 0, 2)+1)</f>
        <v/>
      </c>
      <c r="AU295" s="68" t="str">
        <f ca="1">INDEX({"","_","-","="},IF(OR($D295 &gt;= AV$6, $E295 &lt; AU$6), 0, 1)+IF(OR($F295 &gt;= AV$6, $G295 &lt; AU$6), 0, 2)+1)</f>
        <v/>
      </c>
      <c r="AV295" s="68" t="str">
        <f ca="1">INDEX({"","_","-","="},IF(OR($D295 &gt;= AW$6, $E295 &lt; AV$6), 0, 1)+IF(OR($F295 &gt;= AW$6, $G295 &lt; AV$6), 0, 2)+1)</f>
        <v/>
      </c>
      <c r="AW295" s="68" t="str">
        <f ca="1">INDEX({"","_","-","="},IF(OR($D295 &gt;= AX$6, $E295 &lt; AW$6), 0, 1)+IF(OR($F295 &gt;= AX$6, $G295 &lt; AW$6), 0, 2)+1)</f>
        <v/>
      </c>
      <c r="AX295" s="68" t="str">
        <f ca="1">INDEX({"","_","-","="},IF(OR($D295 &gt;= AY$6, $E295 &lt; AX$6), 0, 1)+IF(OR($F295 &gt;= AY$6, $G295 &lt; AX$6), 0, 2)+1)</f>
        <v/>
      </c>
      <c r="AY295" s="68" t="str">
        <f ca="1">INDEX({"","_","-","="},IF(OR($D295 &gt;= AZ$6, $E295 &lt; AY$6), 0, 1)+IF(OR($F295 &gt;= AZ$6, $G295 &lt; AY$6), 0, 2)+1)</f>
        <v/>
      </c>
      <c r="AZ295" s="68" t="str">
        <f ca="1">INDEX({"","_","-","="},IF(OR($D295 &gt;= BA$6, $E295 &lt; AZ$6), 0, 1)+IF(OR($F295 &gt;= BA$6, $G295 &lt; AZ$6), 0, 2)+1)</f>
        <v/>
      </c>
      <c r="BA295" s="68" t="str">
        <f ca="1">INDEX({"","_","-","="},IF(OR($D295 &gt;= BB$6, $E295 &lt; BA$6), 0, 1)+IF(OR($F295 &gt;= BB$6, $G295 &lt; BA$6), 0, 2)+1)</f>
        <v/>
      </c>
      <c r="BB295" s="68" t="str">
        <f ca="1">INDEX({"","_","-","="},IF(OR($D295 &gt;= BC$6, $E295 &lt; BB$6), 0, 1)+IF(OR($F295 &gt;= BC$6, $G295 &lt; BB$6), 0, 2)+1)</f>
        <v/>
      </c>
      <c r="BC295" s="68" t="str">
        <f ca="1">INDEX({"","_","-","="},IF(OR($D295 &gt;= BD$6, $E295 &lt; BC$6), 0, 1)+IF(OR($F295 &gt;= BD$6, $G295 &lt; BC$6), 0, 2)+1)</f>
        <v/>
      </c>
      <c r="BD295" s="68" t="str">
        <f ca="1">INDEX({"","_","-","="},IF(OR($D295 &gt;= BE$6, $E295 &lt; BD$6), 0, 1)+IF(OR($F295 &gt;= BE$6, $G295 &lt; BD$6), 0, 2)+1)</f>
        <v/>
      </c>
      <c r="BE295" s="68" t="str">
        <f ca="1">INDEX({"","_","-","="},IF(OR($D295 &gt;= BF$6, $E295 &lt; BE$6), 0, 1)+IF(OR($F295 &gt;= BF$6, $G295 &lt; BE$6), 0, 2)+1)</f>
        <v/>
      </c>
      <c r="BF295" s="68" t="str">
        <f ca="1">INDEX({"","_","-","="},IF(OR($D295 &gt;= BG$6, $E295 &lt; BF$6), 0, 1)+IF(OR($F295 &gt;= BG$6, $G295 &lt; BF$6), 0, 2)+1)</f>
        <v/>
      </c>
      <c r="BG295" s="68" t="str">
        <f ca="1">INDEX({"","_","-","="},IF(OR($D295 &gt;= BH$6, $E295 &lt; BG$6), 0, 1)+IF(OR($F295 &gt;= BH$6, $G295 &lt; BG$6), 0, 2)+1)</f>
        <v/>
      </c>
      <c r="BH295" s="68" t="str">
        <f ca="1">INDEX({"","_","-","="},IF(OR($D295 &gt;= BI$6, $E295 &lt; BH$6), 0, 1)+IF(OR($F295 &gt;= BI$6, $G295 &lt; BH$6), 0, 2)+1)</f>
        <v/>
      </c>
      <c r="BI295" s="68" t="str">
        <f ca="1">INDEX({"","_","-","="},IF(OR($D295 &gt;= BJ$6, $E295 &lt; BI$6), 0, 1)+IF(OR($F295 &gt;= BJ$6, $G295 &lt; BI$6), 0, 2)+1)</f>
        <v/>
      </c>
      <c r="BJ295" s="68" t="str">
        <f ca="1">INDEX({"","_","-","="},IF(OR($D295 &gt;= BK$6, $E295 &lt; BJ$6), 0, 1)+IF(OR($F295 &gt;= BK$6, $G295 &lt; BJ$6), 0, 2)+1)</f>
        <v/>
      </c>
      <c r="BK295" s="68" t="str">
        <f ca="1">INDEX({"","_","-","="},IF(OR($D295 &gt;= BL$6, $E295 &lt; BK$6), 0, 1)+IF(OR($F295 &gt;= BL$6, $G295 &lt; BK$6), 0, 2)+1)</f>
        <v/>
      </c>
      <c r="BL295" s="68" t="str">
        <f ca="1">INDEX({"","_","-","="},IF(OR($D295 &gt;= BM$6, $E295 &lt; BL$6), 0, 1)+IF(OR($F295 &gt;= BM$6, $G295 &lt; BL$6), 0, 2)+1)</f>
        <v/>
      </c>
      <c r="BM295" s="68" t="str">
        <f ca="1">INDEX({"","_","-","="},IF(OR($D295 &gt;= BN$6, $E295 &lt; BM$6), 0, 1)+IF(OR($F295 &gt;= BN$6, $G295 &lt; BM$6), 0, 2)+1)</f>
        <v/>
      </c>
      <c r="BN295" s="68" t="str">
        <f ca="1">INDEX({"","_","-","="},IF(OR($D295 &gt;= BO$6, $E295 &lt; BN$6), 0, 1)+IF(OR($F295 &gt;= BO$6, $G295 &lt; BN$6), 0, 2)+1)</f>
        <v/>
      </c>
      <c r="BO295" s="68" t="str">
        <f ca="1">INDEX({"","_","-","="},IF(OR($D295 &gt;= BP$6, $E295 &lt; BO$6), 0, 1)+IF(OR($F295 &gt;= BP$6, $G295 &lt; BO$6), 0, 2)+1)</f>
        <v/>
      </c>
      <c r="BP295" s="68" t="str">
        <f ca="1">INDEX({"","_","-","="},IF(OR($D295 &gt;= BQ$6, $E295 &lt; BP$6), 0, 1)+IF(OR($F295 &gt;= BQ$6, $G295 &lt; BP$6), 0, 2)+1)</f>
        <v/>
      </c>
      <c r="BQ295" s="68" t="str">
        <f ca="1">INDEX({"","_","-","="},IF(OR($D295 &gt;= BR$6, $E295 &lt; BQ$6), 0, 1)+IF(OR($F295 &gt;= BR$6, $G295 &lt; BQ$6), 0, 2)+1)</f>
        <v/>
      </c>
      <c r="BR295" s="68" t="str">
        <f ca="1">INDEX({"","_","-","="},IF(OR($D295 &gt;= BS$6, $E295 &lt; BR$6), 0, 1)+IF(OR($F295 &gt;= BS$6, $G295 &lt; BR$6), 0, 2)+1)</f>
        <v/>
      </c>
      <c r="BS295" s="68" t="str">
        <f ca="1">INDEX({"","_","-","="},IF(OR($D295 &gt;= BT$6, $E295 &lt; BS$6), 0, 1)+IF(OR($F295 &gt;= BT$6, $G295 &lt; BS$6), 0, 2)+1)</f>
        <v/>
      </c>
      <c r="BT295" s="68" t="str">
        <f ca="1">INDEX({"","_","-","="},IF(OR($D295 &gt;= BU$6, $E295 &lt; BT$6), 0, 1)+IF(OR($F295 &gt;= BU$6, $G295 &lt; BT$6), 0, 2)+1)</f>
        <v/>
      </c>
      <c r="BU295" s="68" t="str">
        <f ca="1">INDEX({"","_","-","="},IF(OR($D295 &gt;= BV$6, $E295 &lt; BU$6), 0, 1)+IF(OR($F295 &gt;= BV$6, $G295 &lt; BU$6), 0, 2)+1)</f>
        <v/>
      </c>
      <c r="BV295" s="68" t="str">
        <f ca="1">INDEX({"","_","-","="},IF(OR($D295 &gt;= BW$6, $E295 &lt; BV$6), 0, 1)+IF(OR($F295 &gt;= BW$6, $G295 &lt; BV$6), 0, 2)+1)</f>
        <v/>
      </c>
      <c r="BW295" s="68" t="str">
        <f ca="1">INDEX({"","_","-","="},IF(OR($D295 &gt;= BX$6, $E295 &lt; BW$6), 0, 1)+IF(OR($F295 &gt;= BX$6, $G295 &lt; BW$6), 0, 2)+1)</f>
        <v/>
      </c>
      <c r="BX295" s="68" t="str">
        <f ca="1">INDEX({"","_","-","="},IF(OR($D295 &gt;= BY$6, $E295 &lt; BX$6), 0, 1)+IF(OR($F295 &gt;= BY$6, $G295 &lt; BX$6), 0, 2)+1)</f>
        <v/>
      </c>
      <c r="BY295" s="68" t="str">
        <f ca="1">INDEX({"","_","-","="},IF(OR($D295 &gt;= BZ$6, $E295 &lt; BY$6), 0, 1)+IF(OR($F295 &gt;= BZ$6, $G295 &lt; BY$6), 0, 2)+1)</f>
        <v/>
      </c>
      <c r="BZ295" s="68" t="str">
        <f ca="1">INDEX({"","_","-","="},IF(OR($D295 &gt;= CA$6, $E295 &lt; BZ$6), 0, 1)+IF(OR($F295 &gt;= CA$6, $G295 &lt; BZ$6), 0, 2)+1)</f>
        <v/>
      </c>
      <c r="CA295" s="68" t="str">
        <f ca="1">INDEX({"","_","-","="},IF(OR($D295 &gt;= CB$6, $E295 &lt; CA$6), 0, 1)+IF(OR($F295 &gt;= CB$6, $G295 &lt; CA$6), 0, 2)+1)</f>
        <v/>
      </c>
      <c r="CB295" s="68" t="str">
        <f ca="1">INDEX({"","_","-","="},IF(OR($D295 &gt;= CC$6, $E295 &lt; CB$6), 0, 1)+IF(OR($F295 &gt;= CC$6, $G295 &lt; CB$6), 0, 2)+1)</f>
        <v/>
      </c>
      <c r="CC295" s="68" t="str">
        <f ca="1">INDEX({"","_","-","="},IF(OR($D295 &gt;= CD$6, $E295 &lt; CC$6), 0, 1)+IF(OR($F295 &gt;= CD$6, $G295 &lt; CC$6), 0, 2)+1)</f>
        <v/>
      </c>
      <c r="CD295" s="68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IF('临-进度'!M291,'临-进度'!$A291,"")</f>
        <v/>
      </c>
      <c r="B296" s="8" t="str">
        <f ca="1">IF('临-进度'!M291,'临-进度'!$B291,"")</f>
        <v/>
      </c>
      <c r="C296" s="8" t="str">
        <f ca="1">IF('临-进度'!M291,'临-进度'!$E291,"")</f>
        <v/>
      </c>
      <c r="D296" s="40" t="str">
        <f ca="1">IF('临-进度'!$M291,'临-进度'!$I291,"")</f>
        <v/>
      </c>
      <c r="E296" s="40" t="str">
        <f ca="1">IF('临-进度'!$M291,'临-进度'!$AE291,"")</f>
        <v/>
      </c>
      <c r="F296" s="40" t="str">
        <f ca="1">IF('临-进度'!$M291,'临-进度'!$J291,"")</f>
        <v/>
      </c>
      <c r="G296" s="73" t="str">
        <f ca="1">IF('临-进度'!$M291,'临-进度'!$AF291,"")</f>
        <v/>
      </c>
      <c r="H296" s="68" t="str">
        <f ca="1">INDEX({"","_","-","="},IF(OR($D296 &gt;= I$6, $E296 &lt; H$6), 0, 1)+IF(OR($F296 &gt;= I$6, $G296 &lt; H$6), 0, 2)+1)</f>
        <v/>
      </c>
      <c r="I296" s="68" t="str">
        <f ca="1">INDEX({"","_","-","="},IF(OR($D296 &gt;= J$6, $E296 &lt; I$6), 0, 1)+IF(OR($F296 &gt;= J$6, $G296 &lt; I$6), 0, 2)+1)</f>
        <v/>
      </c>
      <c r="J296" s="68" t="str">
        <f ca="1">INDEX({"","_","-","="},IF(OR($D296 &gt;= K$6, $E296 &lt; J$6), 0, 1)+IF(OR($F296 &gt;= K$6, $G296 &lt; J$6), 0, 2)+1)</f>
        <v/>
      </c>
      <c r="K296" s="68" t="str">
        <f ca="1">INDEX({"","_","-","="},IF(OR($D296 &gt;= L$6, $E296 &lt; K$6), 0, 1)+IF(OR($F296 &gt;= L$6, $G296 &lt; K$6), 0, 2)+1)</f>
        <v/>
      </c>
      <c r="L296" s="68" t="str">
        <f ca="1">INDEX({"","_","-","="},IF(OR($D296 &gt;= M$6, $E296 &lt; L$6), 0, 1)+IF(OR($F296 &gt;= M$6, $G296 &lt; L$6), 0, 2)+1)</f>
        <v/>
      </c>
      <c r="M296" s="68" t="str">
        <f ca="1">INDEX({"","_","-","="},IF(OR($D296 &gt;= N$6, $E296 &lt; M$6), 0, 1)+IF(OR($F296 &gt;= N$6, $G296 &lt; M$6), 0, 2)+1)</f>
        <v/>
      </c>
      <c r="N296" s="68" t="str">
        <f ca="1">INDEX({"","_","-","="},IF(OR($D296 &gt;= O$6, $E296 &lt; N$6), 0, 1)+IF(OR($F296 &gt;= O$6, $G296 &lt; N$6), 0, 2)+1)</f>
        <v/>
      </c>
      <c r="O296" s="68" t="str">
        <f ca="1">INDEX({"","_","-","="},IF(OR($D296 &gt;= P$6, $E296 &lt; O$6), 0, 1)+IF(OR($F296 &gt;= P$6, $G296 &lt; O$6), 0, 2)+1)</f>
        <v/>
      </c>
      <c r="P296" s="68" t="str">
        <f ca="1">INDEX({"","_","-","="},IF(OR($D296 &gt;= Q$6, $E296 &lt; P$6), 0, 1)+IF(OR($F296 &gt;= Q$6, $G296 &lt; P$6), 0, 2)+1)</f>
        <v/>
      </c>
      <c r="Q296" s="68" t="str">
        <f ca="1">INDEX({"","_","-","="},IF(OR($D296 &gt;= R$6, $E296 &lt; Q$6), 0, 1)+IF(OR($F296 &gt;= R$6, $G296 &lt; Q$6), 0, 2)+1)</f>
        <v/>
      </c>
      <c r="R296" s="68" t="str">
        <f ca="1">INDEX({"","_","-","="},IF(OR($D296 &gt;= S$6, $E296 &lt; R$6), 0, 1)+IF(OR($F296 &gt;= S$6, $G296 &lt; R$6), 0, 2)+1)</f>
        <v/>
      </c>
      <c r="S296" s="68" t="str">
        <f ca="1">INDEX({"","_","-","="},IF(OR($D296 &gt;= T$6, $E296 &lt; S$6), 0, 1)+IF(OR($F296 &gt;= T$6, $G296 &lt; S$6), 0, 2)+1)</f>
        <v/>
      </c>
      <c r="T296" s="68" t="str">
        <f ca="1">INDEX({"","_","-","="},IF(OR($D296 &gt;= U$6, $E296 &lt; T$6), 0, 1)+IF(OR($F296 &gt;= U$6, $G296 &lt; T$6), 0, 2)+1)</f>
        <v/>
      </c>
      <c r="U296" s="68" t="str">
        <f ca="1">INDEX({"","_","-","="},IF(OR($D296 &gt;= V$6, $E296 &lt; U$6), 0, 1)+IF(OR($F296 &gt;= V$6, $G296 &lt; U$6), 0, 2)+1)</f>
        <v/>
      </c>
      <c r="V296" s="68" t="str">
        <f ca="1">INDEX({"","_","-","="},IF(OR($D296 &gt;= W$6, $E296 &lt; V$6), 0, 1)+IF(OR($F296 &gt;= W$6, $G296 &lt; V$6), 0, 2)+1)</f>
        <v/>
      </c>
      <c r="W296" s="68" t="str">
        <f ca="1">INDEX({"","_","-","="},IF(OR($D296 &gt;= X$6, $E296 &lt; W$6), 0, 1)+IF(OR($F296 &gt;= X$6, $G296 &lt; W$6), 0, 2)+1)</f>
        <v/>
      </c>
      <c r="X296" s="68" t="str">
        <f ca="1">INDEX({"","_","-","="},IF(OR($D296 &gt;= Y$6, $E296 &lt; X$6), 0, 1)+IF(OR($F296 &gt;= Y$6, $G296 &lt; X$6), 0, 2)+1)</f>
        <v/>
      </c>
      <c r="Y296" s="68" t="str">
        <f ca="1">INDEX({"","_","-","="},IF(OR($D296 &gt;= Z$6, $E296 &lt; Y$6), 0, 1)+IF(OR($F296 &gt;= Z$6, $G296 &lt; Y$6), 0, 2)+1)</f>
        <v/>
      </c>
      <c r="Z296" s="68" t="str">
        <f ca="1">INDEX({"","_","-","="},IF(OR($D296 &gt;= AA$6, $E296 &lt; Z$6), 0, 1)+IF(OR($F296 &gt;= AA$6, $G296 &lt; Z$6), 0, 2)+1)</f>
        <v/>
      </c>
      <c r="AA296" s="68" t="str">
        <f ca="1">INDEX({"","_","-","="},IF(OR($D296 &gt;= AB$6, $E296 &lt; AA$6), 0, 1)+IF(OR($F296 &gt;= AB$6, $G296 &lt; AA$6), 0, 2)+1)</f>
        <v/>
      </c>
      <c r="AB296" s="68" t="str">
        <f ca="1">INDEX({"","_","-","="},IF(OR($D296 &gt;= AC$6, $E296 &lt; AB$6), 0, 1)+IF(OR($F296 &gt;= AC$6, $G296 &lt; AB$6), 0, 2)+1)</f>
        <v/>
      </c>
      <c r="AC296" s="68" t="str">
        <f ca="1">INDEX({"","_","-","="},IF(OR($D296 &gt;= AD$6, $E296 &lt; AC$6), 0, 1)+IF(OR($F296 &gt;= AD$6, $G296 &lt; AC$6), 0, 2)+1)</f>
        <v/>
      </c>
      <c r="AD296" s="68" t="str">
        <f ca="1">INDEX({"","_","-","="},IF(OR($D296 &gt;= AE$6, $E296 &lt; AD$6), 0, 1)+IF(OR($F296 &gt;= AE$6, $G296 &lt; AD$6), 0, 2)+1)</f>
        <v/>
      </c>
      <c r="AE296" s="68" t="str">
        <f ca="1">INDEX({"","_","-","="},IF(OR($D296 &gt;= AF$6, $E296 &lt; AE$6), 0, 1)+IF(OR($F296 &gt;= AF$6, $G296 &lt; AE$6), 0, 2)+1)</f>
        <v/>
      </c>
      <c r="AF296" s="68" t="str">
        <f ca="1">INDEX({"","_","-","="},IF(OR($D296 &gt;= AG$6, $E296 &lt; AF$6), 0, 1)+IF(OR($F296 &gt;= AG$6, $G296 &lt; AF$6), 0, 2)+1)</f>
        <v/>
      </c>
      <c r="AG296" s="68" t="str">
        <f ca="1">INDEX({"","_","-","="},IF(OR($D296 &gt;= AH$6, $E296 &lt; AG$6), 0, 1)+IF(OR($F296 &gt;= AH$6, $G296 &lt; AG$6), 0, 2)+1)</f>
        <v/>
      </c>
      <c r="AH296" s="68" t="str">
        <f ca="1">INDEX({"","_","-","="},IF(OR($D296 &gt;= AI$6, $E296 &lt; AH$6), 0, 1)+IF(OR($F296 &gt;= AI$6, $G296 &lt; AH$6), 0, 2)+1)</f>
        <v/>
      </c>
      <c r="AI296" s="68" t="str">
        <f ca="1">INDEX({"","_","-","="},IF(OR($D296 &gt;= AJ$6, $E296 &lt; AI$6), 0, 1)+IF(OR($F296 &gt;= AJ$6, $G296 &lt; AI$6), 0, 2)+1)</f>
        <v/>
      </c>
      <c r="AJ296" s="68" t="str">
        <f ca="1">INDEX({"","_","-","="},IF(OR($D296 &gt;= AK$6, $E296 &lt; AJ$6), 0, 1)+IF(OR($F296 &gt;= AK$6, $G296 &lt; AJ$6), 0, 2)+1)</f>
        <v/>
      </c>
      <c r="AK296" s="68" t="str">
        <f ca="1">INDEX({"","_","-","="},IF(OR($D296 &gt;= AL$6, $E296 &lt; AK$6), 0, 1)+IF(OR($F296 &gt;= AL$6, $G296 &lt; AK$6), 0, 2)+1)</f>
        <v/>
      </c>
      <c r="AL296" s="68" t="str">
        <f ca="1">INDEX({"","_","-","="},IF(OR($D296 &gt;= AM$6, $E296 &lt; AL$6), 0, 1)+IF(OR($F296 &gt;= AM$6, $G296 &lt; AL$6), 0, 2)+1)</f>
        <v/>
      </c>
      <c r="AM296" s="68" t="str">
        <f ca="1">INDEX({"","_","-","="},IF(OR($D296 &gt;= AN$6, $E296 &lt; AM$6), 0, 1)+IF(OR($F296 &gt;= AN$6, $G296 &lt; AM$6), 0, 2)+1)</f>
        <v/>
      </c>
      <c r="AN296" s="68" t="str">
        <f ca="1">INDEX({"","_","-","="},IF(OR($D296 &gt;= AO$6, $E296 &lt; AN$6), 0, 1)+IF(OR($F296 &gt;= AO$6, $G296 &lt; AN$6), 0, 2)+1)</f>
        <v/>
      </c>
      <c r="AO296" s="68" t="str">
        <f ca="1">INDEX({"","_","-","="},IF(OR($D296 &gt;= AP$6, $E296 &lt; AO$6), 0, 1)+IF(OR($F296 &gt;= AP$6, $G296 &lt; AO$6), 0, 2)+1)</f>
        <v/>
      </c>
      <c r="AP296" s="68" t="str">
        <f ca="1">INDEX({"","_","-","="},IF(OR($D296 &gt;= AQ$6, $E296 &lt; AP$6), 0, 1)+IF(OR($F296 &gt;= AQ$6, $G296 &lt; AP$6), 0, 2)+1)</f>
        <v/>
      </c>
      <c r="AQ296" s="68" t="str">
        <f ca="1">INDEX({"","_","-","="},IF(OR($D296 &gt;= AR$6, $E296 &lt; AQ$6), 0, 1)+IF(OR($F296 &gt;= AR$6, $G296 &lt; AQ$6), 0, 2)+1)</f>
        <v/>
      </c>
      <c r="AR296" s="68" t="str">
        <f ca="1">INDEX({"","_","-","="},IF(OR($D296 &gt;= AS$6, $E296 &lt; AR$6), 0, 1)+IF(OR($F296 &gt;= AS$6, $G296 &lt; AR$6), 0, 2)+1)</f>
        <v/>
      </c>
      <c r="AS296" s="68" t="str">
        <f ca="1">INDEX({"","_","-","="},IF(OR($D296 &gt;= AT$6, $E296 &lt; AS$6), 0, 1)+IF(OR($F296 &gt;= AT$6, $G296 &lt; AS$6), 0, 2)+1)</f>
        <v/>
      </c>
      <c r="AT296" s="68" t="str">
        <f ca="1">INDEX({"","_","-","="},IF(OR($D296 &gt;= AU$6, $E296 &lt; AT$6), 0, 1)+IF(OR($F296 &gt;= AU$6, $G296 &lt; AT$6), 0, 2)+1)</f>
        <v/>
      </c>
      <c r="AU296" s="68" t="str">
        <f ca="1">INDEX({"","_","-","="},IF(OR($D296 &gt;= AV$6, $E296 &lt; AU$6), 0, 1)+IF(OR($F296 &gt;= AV$6, $G296 &lt; AU$6), 0, 2)+1)</f>
        <v/>
      </c>
      <c r="AV296" s="68" t="str">
        <f ca="1">INDEX({"","_","-","="},IF(OR($D296 &gt;= AW$6, $E296 &lt; AV$6), 0, 1)+IF(OR($F296 &gt;= AW$6, $G296 &lt; AV$6), 0, 2)+1)</f>
        <v/>
      </c>
      <c r="AW296" s="68" t="str">
        <f ca="1">INDEX({"","_","-","="},IF(OR($D296 &gt;= AX$6, $E296 &lt; AW$6), 0, 1)+IF(OR($F296 &gt;= AX$6, $G296 &lt; AW$6), 0, 2)+1)</f>
        <v/>
      </c>
      <c r="AX296" s="68" t="str">
        <f ca="1">INDEX({"","_","-","="},IF(OR($D296 &gt;= AY$6, $E296 &lt; AX$6), 0, 1)+IF(OR($F296 &gt;= AY$6, $G296 &lt; AX$6), 0, 2)+1)</f>
        <v/>
      </c>
      <c r="AY296" s="68" t="str">
        <f ca="1">INDEX({"","_","-","="},IF(OR($D296 &gt;= AZ$6, $E296 &lt; AY$6), 0, 1)+IF(OR($F296 &gt;= AZ$6, $G296 &lt; AY$6), 0, 2)+1)</f>
        <v/>
      </c>
      <c r="AZ296" s="68" t="str">
        <f ca="1">INDEX({"","_","-","="},IF(OR($D296 &gt;= BA$6, $E296 &lt; AZ$6), 0, 1)+IF(OR($F296 &gt;= BA$6, $G296 &lt; AZ$6), 0, 2)+1)</f>
        <v/>
      </c>
      <c r="BA296" s="68" t="str">
        <f ca="1">INDEX({"","_","-","="},IF(OR($D296 &gt;= BB$6, $E296 &lt; BA$6), 0, 1)+IF(OR($F296 &gt;= BB$6, $G296 &lt; BA$6), 0, 2)+1)</f>
        <v/>
      </c>
      <c r="BB296" s="68" t="str">
        <f ca="1">INDEX({"","_","-","="},IF(OR($D296 &gt;= BC$6, $E296 &lt; BB$6), 0, 1)+IF(OR($F296 &gt;= BC$6, $G296 &lt; BB$6), 0, 2)+1)</f>
        <v/>
      </c>
      <c r="BC296" s="68" t="str">
        <f ca="1">INDEX({"","_","-","="},IF(OR($D296 &gt;= BD$6, $E296 &lt; BC$6), 0, 1)+IF(OR($F296 &gt;= BD$6, $G296 &lt; BC$6), 0, 2)+1)</f>
        <v/>
      </c>
      <c r="BD296" s="68" t="str">
        <f ca="1">INDEX({"","_","-","="},IF(OR($D296 &gt;= BE$6, $E296 &lt; BD$6), 0, 1)+IF(OR($F296 &gt;= BE$6, $G296 &lt; BD$6), 0, 2)+1)</f>
        <v/>
      </c>
      <c r="BE296" s="68" t="str">
        <f ca="1">INDEX({"","_","-","="},IF(OR($D296 &gt;= BF$6, $E296 &lt; BE$6), 0, 1)+IF(OR($F296 &gt;= BF$6, $G296 &lt; BE$6), 0, 2)+1)</f>
        <v/>
      </c>
      <c r="BF296" s="68" t="str">
        <f ca="1">INDEX({"","_","-","="},IF(OR($D296 &gt;= BG$6, $E296 &lt; BF$6), 0, 1)+IF(OR($F296 &gt;= BG$6, $G296 &lt; BF$6), 0, 2)+1)</f>
        <v/>
      </c>
      <c r="BG296" s="68" t="str">
        <f ca="1">INDEX({"","_","-","="},IF(OR($D296 &gt;= BH$6, $E296 &lt; BG$6), 0, 1)+IF(OR($F296 &gt;= BH$6, $G296 &lt; BG$6), 0, 2)+1)</f>
        <v/>
      </c>
      <c r="BH296" s="68" t="str">
        <f ca="1">INDEX({"","_","-","="},IF(OR($D296 &gt;= BI$6, $E296 &lt; BH$6), 0, 1)+IF(OR($F296 &gt;= BI$6, $G296 &lt; BH$6), 0, 2)+1)</f>
        <v/>
      </c>
      <c r="BI296" s="68" t="str">
        <f ca="1">INDEX({"","_","-","="},IF(OR($D296 &gt;= BJ$6, $E296 &lt; BI$6), 0, 1)+IF(OR($F296 &gt;= BJ$6, $G296 &lt; BI$6), 0, 2)+1)</f>
        <v/>
      </c>
      <c r="BJ296" s="68" t="str">
        <f ca="1">INDEX({"","_","-","="},IF(OR($D296 &gt;= BK$6, $E296 &lt; BJ$6), 0, 1)+IF(OR($F296 &gt;= BK$6, $G296 &lt; BJ$6), 0, 2)+1)</f>
        <v/>
      </c>
      <c r="BK296" s="68" t="str">
        <f ca="1">INDEX({"","_","-","="},IF(OR($D296 &gt;= BL$6, $E296 &lt; BK$6), 0, 1)+IF(OR($F296 &gt;= BL$6, $G296 &lt; BK$6), 0, 2)+1)</f>
        <v/>
      </c>
      <c r="BL296" s="68" t="str">
        <f ca="1">INDEX({"","_","-","="},IF(OR($D296 &gt;= BM$6, $E296 &lt; BL$6), 0, 1)+IF(OR($F296 &gt;= BM$6, $G296 &lt; BL$6), 0, 2)+1)</f>
        <v/>
      </c>
      <c r="BM296" s="68" t="str">
        <f ca="1">INDEX({"","_","-","="},IF(OR($D296 &gt;= BN$6, $E296 &lt; BM$6), 0, 1)+IF(OR($F296 &gt;= BN$6, $G296 &lt; BM$6), 0, 2)+1)</f>
        <v/>
      </c>
      <c r="BN296" s="68" t="str">
        <f ca="1">INDEX({"","_","-","="},IF(OR($D296 &gt;= BO$6, $E296 &lt; BN$6), 0, 1)+IF(OR($F296 &gt;= BO$6, $G296 &lt; BN$6), 0, 2)+1)</f>
        <v/>
      </c>
      <c r="BO296" s="68" t="str">
        <f ca="1">INDEX({"","_","-","="},IF(OR($D296 &gt;= BP$6, $E296 &lt; BO$6), 0, 1)+IF(OR($F296 &gt;= BP$6, $G296 &lt; BO$6), 0, 2)+1)</f>
        <v/>
      </c>
      <c r="BP296" s="68" t="str">
        <f ca="1">INDEX({"","_","-","="},IF(OR($D296 &gt;= BQ$6, $E296 &lt; BP$6), 0, 1)+IF(OR($F296 &gt;= BQ$6, $G296 &lt; BP$6), 0, 2)+1)</f>
        <v/>
      </c>
      <c r="BQ296" s="68" t="str">
        <f ca="1">INDEX({"","_","-","="},IF(OR($D296 &gt;= BR$6, $E296 &lt; BQ$6), 0, 1)+IF(OR($F296 &gt;= BR$6, $G296 &lt; BQ$6), 0, 2)+1)</f>
        <v/>
      </c>
      <c r="BR296" s="68" t="str">
        <f ca="1">INDEX({"","_","-","="},IF(OR($D296 &gt;= BS$6, $E296 &lt; BR$6), 0, 1)+IF(OR($F296 &gt;= BS$6, $G296 &lt; BR$6), 0, 2)+1)</f>
        <v/>
      </c>
      <c r="BS296" s="68" t="str">
        <f ca="1">INDEX({"","_","-","="},IF(OR($D296 &gt;= BT$6, $E296 &lt; BS$6), 0, 1)+IF(OR($F296 &gt;= BT$6, $G296 &lt; BS$6), 0, 2)+1)</f>
        <v/>
      </c>
      <c r="BT296" s="68" t="str">
        <f ca="1">INDEX({"","_","-","="},IF(OR($D296 &gt;= BU$6, $E296 &lt; BT$6), 0, 1)+IF(OR($F296 &gt;= BU$6, $G296 &lt; BT$6), 0, 2)+1)</f>
        <v/>
      </c>
      <c r="BU296" s="68" t="str">
        <f ca="1">INDEX({"","_","-","="},IF(OR($D296 &gt;= BV$6, $E296 &lt; BU$6), 0, 1)+IF(OR($F296 &gt;= BV$6, $G296 &lt; BU$6), 0, 2)+1)</f>
        <v/>
      </c>
      <c r="BV296" s="68" t="str">
        <f ca="1">INDEX({"","_","-","="},IF(OR($D296 &gt;= BW$6, $E296 &lt; BV$6), 0, 1)+IF(OR($F296 &gt;= BW$6, $G296 &lt; BV$6), 0, 2)+1)</f>
        <v/>
      </c>
      <c r="BW296" s="68" t="str">
        <f ca="1">INDEX({"","_","-","="},IF(OR($D296 &gt;= BX$6, $E296 &lt; BW$6), 0, 1)+IF(OR($F296 &gt;= BX$6, $G296 &lt; BW$6), 0, 2)+1)</f>
        <v/>
      </c>
      <c r="BX296" s="68" t="str">
        <f ca="1">INDEX({"","_","-","="},IF(OR($D296 &gt;= BY$6, $E296 &lt; BX$6), 0, 1)+IF(OR($F296 &gt;= BY$6, $G296 &lt; BX$6), 0, 2)+1)</f>
        <v/>
      </c>
      <c r="BY296" s="68" t="str">
        <f ca="1">INDEX({"","_","-","="},IF(OR($D296 &gt;= BZ$6, $E296 &lt; BY$6), 0, 1)+IF(OR($F296 &gt;= BZ$6, $G296 &lt; BY$6), 0, 2)+1)</f>
        <v/>
      </c>
      <c r="BZ296" s="68" t="str">
        <f ca="1">INDEX({"","_","-","="},IF(OR($D296 &gt;= CA$6, $E296 &lt; BZ$6), 0, 1)+IF(OR($F296 &gt;= CA$6, $G296 &lt; BZ$6), 0, 2)+1)</f>
        <v/>
      </c>
      <c r="CA296" s="68" t="str">
        <f ca="1">INDEX({"","_","-","="},IF(OR($D296 &gt;= CB$6, $E296 &lt; CA$6), 0, 1)+IF(OR($F296 &gt;= CB$6, $G296 &lt; CA$6), 0, 2)+1)</f>
        <v/>
      </c>
      <c r="CB296" s="68" t="str">
        <f ca="1">INDEX({"","_","-","="},IF(OR($D296 &gt;= CC$6, $E296 &lt; CB$6), 0, 1)+IF(OR($F296 &gt;= CC$6, $G296 &lt; CB$6), 0, 2)+1)</f>
        <v/>
      </c>
      <c r="CC296" s="68" t="str">
        <f ca="1">INDEX({"","_","-","="},IF(OR($D296 &gt;= CD$6, $E296 &lt; CC$6), 0, 1)+IF(OR($F296 &gt;= CD$6, $G296 &lt; CC$6), 0, 2)+1)</f>
        <v/>
      </c>
      <c r="CD296" s="68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IF('临-进度'!M292,'临-进度'!$A292,"")</f>
        <v/>
      </c>
      <c r="B297" s="8" t="str">
        <f ca="1">IF('临-进度'!M292,'临-进度'!$B292,"")</f>
        <v/>
      </c>
      <c r="C297" s="8" t="str">
        <f ca="1">IF('临-进度'!M292,'临-进度'!$E292,"")</f>
        <v/>
      </c>
      <c r="D297" s="40" t="str">
        <f ca="1">IF('临-进度'!$M292,'临-进度'!$I292,"")</f>
        <v/>
      </c>
      <c r="E297" s="40" t="str">
        <f ca="1">IF('临-进度'!$M292,'临-进度'!$AE292,"")</f>
        <v/>
      </c>
      <c r="F297" s="40" t="str">
        <f ca="1">IF('临-进度'!$M292,'临-进度'!$J292,"")</f>
        <v/>
      </c>
      <c r="G297" s="73" t="str">
        <f ca="1">IF('临-进度'!$M292,'临-进度'!$AF292,"")</f>
        <v/>
      </c>
      <c r="H297" s="68" t="str">
        <f ca="1">INDEX({"","_","-","="},IF(OR($D297 &gt;= I$6, $E297 &lt; H$6), 0, 1)+IF(OR($F297 &gt;= I$6, $G297 &lt; H$6), 0, 2)+1)</f>
        <v/>
      </c>
      <c r="I297" s="68" t="str">
        <f ca="1">INDEX({"","_","-","="},IF(OR($D297 &gt;= J$6, $E297 &lt; I$6), 0, 1)+IF(OR($F297 &gt;= J$6, $G297 &lt; I$6), 0, 2)+1)</f>
        <v/>
      </c>
      <c r="J297" s="68" t="str">
        <f ca="1">INDEX({"","_","-","="},IF(OR($D297 &gt;= K$6, $E297 &lt; J$6), 0, 1)+IF(OR($F297 &gt;= K$6, $G297 &lt; J$6), 0, 2)+1)</f>
        <v/>
      </c>
      <c r="K297" s="68" t="str">
        <f ca="1">INDEX({"","_","-","="},IF(OR($D297 &gt;= L$6, $E297 &lt; K$6), 0, 1)+IF(OR($F297 &gt;= L$6, $G297 &lt; K$6), 0, 2)+1)</f>
        <v/>
      </c>
      <c r="L297" s="68" t="str">
        <f ca="1">INDEX({"","_","-","="},IF(OR($D297 &gt;= M$6, $E297 &lt; L$6), 0, 1)+IF(OR($F297 &gt;= M$6, $G297 &lt; L$6), 0, 2)+1)</f>
        <v/>
      </c>
      <c r="M297" s="68" t="str">
        <f ca="1">INDEX({"","_","-","="},IF(OR($D297 &gt;= N$6, $E297 &lt; M$6), 0, 1)+IF(OR($F297 &gt;= N$6, $G297 &lt; M$6), 0, 2)+1)</f>
        <v/>
      </c>
      <c r="N297" s="68" t="str">
        <f ca="1">INDEX({"","_","-","="},IF(OR($D297 &gt;= O$6, $E297 &lt; N$6), 0, 1)+IF(OR($F297 &gt;= O$6, $G297 &lt; N$6), 0, 2)+1)</f>
        <v/>
      </c>
      <c r="O297" s="68" t="str">
        <f ca="1">INDEX({"","_","-","="},IF(OR($D297 &gt;= P$6, $E297 &lt; O$6), 0, 1)+IF(OR($F297 &gt;= P$6, $G297 &lt; O$6), 0, 2)+1)</f>
        <v/>
      </c>
      <c r="P297" s="68" t="str">
        <f ca="1">INDEX({"","_","-","="},IF(OR($D297 &gt;= Q$6, $E297 &lt; P$6), 0, 1)+IF(OR($F297 &gt;= Q$6, $G297 &lt; P$6), 0, 2)+1)</f>
        <v/>
      </c>
      <c r="Q297" s="68" t="str">
        <f ca="1">INDEX({"","_","-","="},IF(OR($D297 &gt;= R$6, $E297 &lt; Q$6), 0, 1)+IF(OR($F297 &gt;= R$6, $G297 &lt; Q$6), 0, 2)+1)</f>
        <v/>
      </c>
      <c r="R297" s="68" t="str">
        <f ca="1">INDEX({"","_","-","="},IF(OR($D297 &gt;= S$6, $E297 &lt; R$6), 0, 1)+IF(OR($F297 &gt;= S$6, $G297 &lt; R$6), 0, 2)+1)</f>
        <v/>
      </c>
      <c r="S297" s="68" t="str">
        <f ca="1">INDEX({"","_","-","="},IF(OR($D297 &gt;= T$6, $E297 &lt; S$6), 0, 1)+IF(OR($F297 &gt;= T$6, $G297 &lt; S$6), 0, 2)+1)</f>
        <v/>
      </c>
      <c r="T297" s="68" t="str">
        <f ca="1">INDEX({"","_","-","="},IF(OR($D297 &gt;= U$6, $E297 &lt; T$6), 0, 1)+IF(OR($F297 &gt;= U$6, $G297 &lt; T$6), 0, 2)+1)</f>
        <v/>
      </c>
      <c r="U297" s="68" t="str">
        <f ca="1">INDEX({"","_","-","="},IF(OR($D297 &gt;= V$6, $E297 &lt; U$6), 0, 1)+IF(OR($F297 &gt;= V$6, $G297 &lt; U$6), 0, 2)+1)</f>
        <v/>
      </c>
      <c r="V297" s="68" t="str">
        <f ca="1">INDEX({"","_","-","="},IF(OR($D297 &gt;= W$6, $E297 &lt; V$6), 0, 1)+IF(OR($F297 &gt;= W$6, $G297 &lt; V$6), 0, 2)+1)</f>
        <v/>
      </c>
      <c r="W297" s="68" t="str">
        <f ca="1">INDEX({"","_","-","="},IF(OR($D297 &gt;= X$6, $E297 &lt; W$6), 0, 1)+IF(OR($F297 &gt;= X$6, $G297 &lt; W$6), 0, 2)+1)</f>
        <v/>
      </c>
      <c r="X297" s="68" t="str">
        <f ca="1">INDEX({"","_","-","="},IF(OR($D297 &gt;= Y$6, $E297 &lt; X$6), 0, 1)+IF(OR($F297 &gt;= Y$6, $G297 &lt; X$6), 0, 2)+1)</f>
        <v/>
      </c>
      <c r="Y297" s="68" t="str">
        <f ca="1">INDEX({"","_","-","="},IF(OR($D297 &gt;= Z$6, $E297 &lt; Y$6), 0, 1)+IF(OR($F297 &gt;= Z$6, $G297 &lt; Y$6), 0, 2)+1)</f>
        <v/>
      </c>
      <c r="Z297" s="68" t="str">
        <f ca="1">INDEX({"","_","-","="},IF(OR($D297 &gt;= AA$6, $E297 &lt; Z$6), 0, 1)+IF(OR($F297 &gt;= AA$6, $G297 &lt; Z$6), 0, 2)+1)</f>
        <v/>
      </c>
      <c r="AA297" s="68" t="str">
        <f ca="1">INDEX({"","_","-","="},IF(OR($D297 &gt;= AB$6, $E297 &lt; AA$6), 0, 1)+IF(OR($F297 &gt;= AB$6, $G297 &lt; AA$6), 0, 2)+1)</f>
        <v/>
      </c>
      <c r="AB297" s="68" t="str">
        <f ca="1">INDEX({"","_","-","="},IF(OR($D297 &gt;= AC$6, $E297 &lt; AB$6), 0, 1)+IF(OR($F297 &gt;= AC$6, $G297 &lt; AB$6), 0, 2)+1)</f>
        <v/>
      </c>
      <c r="AC297" s="68" t="str">
        <f ca="1">INDEX({"","_","-","="},IF(OR($D297 &gt;= AD$6, $E297 &lt; AC$6), 0, 1)+IF(OR($F297 &gt;= AD$6, $G297 &lt; AC$6), 0, 2)+1)</f>
        <v/>
      </c>
      <c r="AD297" s="68" t="str">
        <f ca="1">INDEX({"","_","-","="},IF(OR($D297 &gt;= AE$6, $E297 &lt; AD$6), 0, 1)+IF(OR($F297 &gt;= AE$6, $G297 &lt; AD$6), 0, 2)+1)</f>
        <v/>
      </c>
      <c r="AE297" s="68" t="str">
        <f ca="1">INDEX({"","_","-","="},IF(OR($D297 &gt;= AF$6, $E297 &lt; AE$6), 0, 1)+IF(OR($F297 &gt;= AF$6, $G297 &lt; AE$6), 0, 2)+1)</f>
        <v/>
      </c>
      <c r="AF297" s="68" t="str">
        <f ca="1">INDEX({"","_","-","="},IF(OR($D297 &gt;= AG$6, $E297 &lt; AF$6), 0, 1)+IF(OR($F297 &gt;= AG$6, $G297 &lt; AF$6), 0, 2)+1)</f>
        <v/>
      </c>
      <c r="AG297" s="68" t="str">
        <f ca="1">INDEX({"","_","-","="},IF(OR($D297 &gt;= AH$6, $E297 &lt; AG$6), 0, 1)+IF(OR($F297 &gt;= AH$6, $G297 &lt; AG$6), 0, 2)+1)</f>
        <v/>
      </c>
      <c r="AH297" s="68" t="str">
        <f ca="1">INDEX({"","_","-","="},IF(OR($D297 &gt;= AI$6, $E297 &lt; AH$6), 0, 1)+IF(OR($F297 &gt;= AI$6, $G297 &lt; AH$6), 0, 2)+1)</f>
        <v/>
      </c>
      <c r="AI297" s="68" t="str">
        <f ca="1">INDEX({"","_","-","="},IF(OR($D297 &gt;= AJ$6, $E297 &lt; AI$6), 0, 1)+IF(OR($F297 &gt;= AJ$6, $G297 &lt; AI$6), 0, 2)+1)</f>
        <v/>
      </c>
      <c r="AJ297" s="68" t="str">
        <f ca="1">INDEX({"","_","-","="},IF(OR($D297 &gt;= AK$6, $E297 &lt; AJ$6), 0, 1)+IF(OR($F297 &gt;= AK$6, $G297 &lt; AJ$6), 0, 2)+1)</f>
        <v/>
      </c>
      <c r="AK297" s="68" t="str">
        <f ca="1">INDEX({"","_","-","="},IF(OR($D297 &gt;= AL$6, $E297 &lt; AK$6), 0, 1)+IF(OR($F297 &gt;= AL$6, $G297 &lt; AK$6), 0, 2)+1)</f>
        <v/>
      </c>
      <c r="AL297" s="68" t="str">
        <f ca="1">INDEX({"","_","-","="},IF(OR($D297 &gt;= AM$6, $E297 &lt; AL$6), 0, 1)+IF(OR($F297 &gt;= AM$6, $G297 &lt; AL$6), 0, 2)+1)</f>
        <v/>
      </c>
      <c r="AM297" s="68" t="str">
        <f ca="1">INDEX({"","_","-","="},IF(OR($D297 &gt;= AN$6, $E297 &lt; AM$6), 0, 1)+IF(OR($F297 &gt;= AN$6, $G297 &lt; AM$6), 0, 2)+1)</f>
        <v/>
      </c>
      <c r="AN297" s="68" t="str">
        <f ca="1">INDEX({"","_","-","="},IF(OR($D297 &gt;= AO$6, $E297 &lt; AN$6), 0, 1)+IF(OR($F297 &gt;= AO$6, $G297 &lt; AN$6), 0, 2)+1)</f>
        <v/>
      </c>
      <c r="AO297" s="68" t="str">
        <f ca="1">INDEX({"","_","-","="},IF(OR($D297 &gt;= AP$6, $E297 &lt; AO$6), 0, 1)+IF(OR($F297 &gt;= AP$6, $G297 &lt; AO$6), 0, 2)+1)</f>
        <v/>
      </c>
      <c r="AP297" s="68" t="str">
        <f ca="1">INDEX({"","_","-","="},IF(OR($D297 &gt;= AQ$6, $E297 &lt; AP$6), 0, 1)+IF(OR($F297 &gt;= AQ$6, $G297 &lt; AP$6), 0, 2)+1)</f>
        <v/>
      </c>
      <c r="AQ297" s="68" t="str">
        <f ca="1">INDEX({"","_","-","="},IF(OR($D297 &gt;= AR$6, $E297 &lt; AQ$6), 0, 1)+IF(OR($F297 &gt;= AR$6, $G297 &lt; AQ$6), 0, 2)+1)</f>
        <v/>
      </c>
      <c r="AR297" s="68" t="str">
        <f ca="1">INDEX({"","_","-","="},IF(OR($D297 &gt;= AS$6, $E297 &lt; AR$6), 0, 1)+IF(OR($F297 &gt;= AS$6, $G297 &lt; AR$6), 0, 2)+1)</f>
        <v/>
      </c>
      <c r="AS297" s="68" t="str">
        <f ca="1">INDEX({"","_","-","="},IF(OR($D297 &gt;= AT$6, $E297 &lt; AS$6), 0, 1)+IF(OR($F297 &gt;= AT$6, $G297 &lt; AS$6), 0, 2)+1)</f>
        <v/>
      </c>
      <c r="AT297" s="68" t="str">
        <f ca="1">INDEX({"","_","-","="},IF(OR($D297 &gt;= AU$6, $E297 &lt; AT$6), 0, 1)+IF(OR($F297 &gt;= AU$6, $G297 &lt; AT$6), 0, 2)+1)</f>
        <v/>
      </c>
      <c r="AU297" s="68" t="str">
        <f ca="1">INDEX({"","_","-","="},IF(OR($D297 &gt;= AV$6, $E297 &lt; AU$6), 0, 1)+IF(OR($F297 &gt;= AV$6, $G297 &lt; AU$6), 0, 2)+1)</f>
        <v/>
      </c>
      <c r="AV297" s="68" t="str">
        <f ca="1">INDEX({"","_","-","="},IF(OR($D297 &gt;= AW$6, $E297 &lt; AV$6), 0, 1)+IF(OR($F297 &gt;= AW$6, $G297 &lt; AV$6), 0, 2)+1)</f>
        <v/>
      </c>
      <c r="AW297" s="68" t="str">
        <f ca="1">INDEX({"","_","-","="},IF(OR($D297 &gt;= AX$6, $E297 &lt; AW$6), 0, 1)+IF(OR($F297 &gt;= AX$6, $G297 &lt; AW$6), 0, 2)+1)</f>
        <v/>
      </c>
      <c r="AX297" s="68" t="str">
        <f ca="1">INDEX({"","_","-","="},IF(OR($D297 &gt;= AY$6, $E297 &lt; AX$6), 0, 1)+IF(OR($F297 &gt;= AY$6, $G297 &lt; AX$6), 0, 2)+1)</f>
        <v/>
      </c>
      <c r="AY297" s="68" t="str">
        <f ca="1">INDEX({"","_","-","="},IF(OR($D297 &gt;= AZ$6, $E297 &lt; AY$6), 0, 1)+IF(OR($F297 &gt;= AZ$6, $G297 &lt; AY$6), 0, 2)+1)</f>
        <v/>
      </c>
      <c r="AZ297" s="68" t="str">
        <f ca="1">INDEX({"","_","-","="},IF(OR($D297 &gt;= BA$6, $E297 &lt; AZ$6), 0, 1)+IF(OR($F297 &gt;= BA$6, $G297 &lt; AZ$6), 0, 2)+1)</f>
        <v/>
      </c>
      <c r="BA297" s="68" t="str">
        <f ca="1">INDEX({"","_","-","="},IF(OR($D297 &gt;= BB$6, $E297 &lt; BA$6), 0, 1)+IF(OR($F297 &gt;= BB$6, $G297 &lt; BA$6), 0, 2)+1)</f>
        <v/>
      </c>
      <c r="BB297" s="68" t="str">
        <f ca="1">INDEX({"","_","-","="},IF(OR($D297 &gt;= BC$6, $E297 &lt; BB$6), 0, 1)+IF(OR($F297 &gt;= BC$6, $G297 &lt; BB$6), 0, 2)+1)</f>
        <v/>
      </c>
      <c r="BC297" s="68" t="str">
        <f ca="1">INDEX({"","_","-","="},IF(OR($D297 &gt;= BD$6, $E297 &lt; BC$6), 0, 1)+IF(OR($F297 &gt;= BD$6, $G297 &lt; BC$6), 0, 2)+1)</f>
        <v/>
      </c>
      <c r="BD297" s="68" t="str">
        <f ca="1">INDEX({"","_","-","="},IF(OR($D297 &gt;= BE$6, $E297 &lt; BD$6), 0, 1)+IF(OR($F297 &gt;= BE$6, $G297 &lt; BD$6), 0, 2)+1)</f>
        <v/>
      </c>
      <c r="BE297" s="68" t="str">
        <f ca="1">INDEX({"","_","-","="},IF(OR($D297 &gt;= BF$6, $E297 &lt; BE$6), 0, 1)+IF(OR($F297 &gt;= BF$6, $G297 &lt; BE$6), 0, 2)+1)</f>
        <v/>
      </c>
      <c r="BF297" s="68" t="str">
        <f ca="1">INDEX({"","_","-","="},IF(OR($D297 &gt;= BG$6, $E297 &lt; BF$6), 0, 1)+IF(OR($F297 &gt;= BG$6, $G297 &lt; BF$6), 0, 2)+1)</f>
        <v/>
      </c>
      <c r="BG297" s="68" t="str">
        <f ca="1">INDEX({"","_","-","="},IF(OR($D297 &gt;= BH$6, $E297 &lt; BG$6), 0, 1)+IF(OR($F297 &gt;= BH$6, $G297 &lt; BG$6), 0, 2)+1)</f>
        <v/>
      </c>
      <c r="BH297" s="68" t="str">
        <f ca="1">INDEX({"","_","-","="},IF(OR($D297 &gt;= BI$6, $E297 &lt; BH$6), 0, 1)+IF(OR($F297 &gt;= BI$6, $G297 &lt; BH$6), 0, 2)+1)</f>
        <v/>
      </c>
      <c r="BI297" s="68" t="str">
        <f ca="1">INDEX({"","_","-","="},IF(OR($D297 &gt;= BJ$6, $E297 &lt; BI$6), 0, 1)+IF(OR($F297 &gt;= BJ$6, $G297 &lt; BI$6), 0, 2)+1)</f>
        <v/>
      </c>
      <c r="BJ297" s="68" t="str">
        <f ca="1">INDEX({"","_","-","="},IF(OR($D297 &gt;= BK$6, $E297 &lt; BJ$6), 0, 1)+IF(OR($F297 &gt;= BK$6, $G297 &lt; BJ$6), 0, 2)+1)</f>
        <v/>
      </c>
      <c r="BK297" s="68" t="str">
        <f ca="1">INDEX({"","_","-","="},IF(OR($D297 &gt;= BL$6, $E297 &lt; BK$6), 0, 1)+IF(OR($F297 &gt;= BL$6, $G297 &lt; BK$6), 0, 2)+1)</f>
        <v/>
      </c>
      <c r="BL297" s="68" t="str">
        <f ca="1">INDEX({"","_","-","="},IF(OR($D297 &gt;= BM$6, $E297 &lt; BL$6), 0, 1)+IF(OR($F297 &gt;= BM$6, $G297 &lt; BL$6), 0, 2)+1)</f>
        <v/>
      </c>
      <c r="BM297" s="68" t="str">
        <f ca="1">INDEX({"","_","-","="},IF(OR($D297 &gt;= BN$6, $E297 &lt; BM$6), 0, 1)+IF(OR($F297 &gt;= BN$6, $G297 &lt; BM$6), 0, 2)+1)</f>
        <v/>
      </c>
      <c r="BN297" s="68" t="str">
        <f ca="1">INDEX({"","_","-","="},IF(OR($D297 &gt;= BO$6, $E297 &lt; BN$6), 0, 1)+IF(OR($F297 &gt;= BO$6, $G297 &lt; BN$6), 0, 2)+1)</f>
        <v/>
      </c>
      <c r="BO297" s="68" t="str">
        <f ca="1">INDEX({"","_","-","="},IF(OR($D297 &gt;= BP$6, $E297 &lt; BO$6), 0, 1)+IF(OR($F297 &gt;= BP$6, $G297 &lt; BO$6), 0, 2)+1)</f>
        <v/>
      </c>
      <c r="BP297" s="68" t="str">
        <f ca="1">INDEX({"","_","-","="},IF(OR($D297 &gt;= BQ$6, $E297 &lt; BP$6), 0, 1)+IF(OR($F297 &gt;= BQ$6, $G297 &lt; BP$6), 0, 2)+1)</f>
        <v/>
      </c>
      <c r="BQ297" s="68" t="str">
        <f ca="1">INDEX({"","_","-","="},IF(OR($D297 &gt;= BR$6, $E297 &lt; BQ$6), 0, 1)+IF(OR($F297 &gt;= BR$6, $G297 &lt; BQ$6), 0, 2)+1)</f>
        <v/>
      </c>
      <c r="BR297" s="68" t="str">
        <f ca="1">INDEX({"","_","-","="},IF(OR($D297 &gt;= BS$6, $E297 &lt; BR$6), 0, 1)+IF(OR($F297 &gt;= BS$6, $G297 &lt; BR$6), 0, 2)+1)</f>
        <v/>
      </c>
      <c r="BS297" s="68" t="str">
        <f ca="1">INDEX({"","_","-","="},IF(OR($D297 &gt;= BT$6, $E297 &lt; BS$6), 0, 1)+IF(OR($F297 &gt;= BT$6, $G297 &lt; BS$6), 0, 2)+1)</f>
        <v/>
      </c>
      <c r="BT297" s="68" t="str">
        <f ca="1">INDEX({"","_","-","="},IF(OR($D297 &gt;= BU$6, $E297 &lt; BT$6), 0, 1)+IF(OR($F297 &gt;= BU$6, $G297 &lt; BT$6), 0, 2)+1)</f>
        <v/>
      </c>
      <c r="BU297" s="68" t="str">
        <f ca="1">INDEX({"","_","-","="},IF(OR($D297 &gt;= BV$6, $E297 &lt; BU$6), 0, 1)+IF(OR($F297 &gt;= BV$6, $G297 &lt; BU$6), 0, 2)+1)</f>
        <v/>
      </c>
      <c r="BV297" s="68" t="str">
        <f ca="1">INDEX({"","_","-","="},IF(OR($D297 &gt;= BW$6, $E297 &lt; BV$6), 0, 1)+IF(OR($F297 &gt;= BW$6, $G297 &lt; BV$6), 0, 2)+1)</f>
        <v/>
      </c>
      <c r="BW297" s="68" t="str">
        <f ca="1">INDEX({"","_","-","="},IF(OR($D297 &gt;= BX$6, $E297 &lt; BW$6), 0, 1)+IF(OR($F297 &gt;= BX$6, $G297 &lt; BW$6), 0, 2)+1)</f>
        <v/>
      </c>
      <c r="BX297" s="68" t="str">
        <f ca="1">INDEX({"","_","-","="},IF(OR($D297 &gt;= BY$6, $E297 &lt; BX$6), 0, 1)+IF(OR($F297 &gt;= BY$6, $G297 &lt; BX$6), 0, 2)+1)</f>
        <v/>
      </c>
      <c r="BY297" s="68" t="str">
        <f ca="1">INDEX({"","_","-","="},IF(OR($D297 &gt;= BZ$6, $E297 &lt; BY$6), 0, 1)+IF(OR($F297 &gt;= BZ$6, $G297 &lt; BY$6), 0, 2)+1)</f>
        <v/>
      </c>
      <c r="BZ297" s="68" t="str">
        <f ca="1">INDEX({"","_","-","="},IF(OR($D297 &gt;= CA$6, $E297 &lt; BZ$6), 0, 1)+IF(OR($F297 &gt;= CA$6, $G297 &lt; BZ$6), 0, 2)+1)</f>
        <v/>
      </c>
      <c r="CA297" s="68" t="str">
        <f ca="1">INDEX({"","_","-","="},IF(OR($D297 &gt;= CB$6, $E297 &lt; CA$6), 0, 1)+IF(OR($F297 &gt;= CB$6, $G297 &lt; CA$6), 0, 2)+1)</f>
        <v/>
      </c>
      <c r="CB297" s="68" t="str">
        <f ca="1">INDEX({"","_","-","="},IF(OR($D297 &gt;= CC$6, $E297 &lt; CB$6), 0, 1)+IF(OR($F297 &gt;= CC$6, $G297 &lt; CB$6), 0, 2)+1)</f>
        <v/>
      </c>
      <c r="CC297" s="68" t="str">
        <f ca="1">INDEX({"","_","-","="},IF(OR($D297 &gt;= CD$6, $E297 &lt; CC$6), 0, 1)+IF(OR($F297 &gt;= CD$6, $G297 &lt; CC$6), 0, 2)+1)</f>
        <v/>
      </c>
      <c r="CD297" s="68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IF('临-进度'!M293,'临-进度'!$A293,"")</f>
        <v/>
      </c>
      <c r="B298" s="8" t="str">
        <f ca="1">IF('临-进度'!M293,'临-进度'!$B293,"")</f>
        <v/>
      </c>
      <c r="C298" s="8" t="str">
        <f ca="1">IF('临-进度'!M293,'临-进度'!$E293,"")</f>
        <v/>
      </c>
      <c r="D298" s="40" t="str">
        <f ca="1">IF('临-进度'!$M293,'临-进度'!$I293,"")</f>
        <v/>
      </c>
      <c r="E298" s="40" t="str">
        <f ca="1">IF('临-进度'!$M293,'临-进度'!$AE293,"")</f>
        <v/>
      </c>
      <c r="F298" s="40" t="str">
        <f ca="1">IF('临-进度'!$M293,'临-进度'!$J293,"")</f>
        <v/>
      </c>
      <c r="G298" s="73" t="str">
        <f ca="1">IF('临-进度'!$M293,'临-进度'!$AF293,"")</f>
        <v/>
      </c>
      <c r="H298" s="68" t="str">
        <f ca="1">INDEX({"","_","-","="},IF(OR($D298 &gt;= I$6, $E298 &lt; H$6), 0, 1)+IF(OR($F298 &gt;= I$6, $G298 &lt; H$6), 0, 2)+1)</f>
        <v/>
      </c>
      <c r="I298" s="68" t="str">
        <f ca="1">INDEX({"","_","-","="},IF(OR($D298 &gt;= J$6, $E298 &lt; I$6), 0, 1)+IF(OR($F298 &gt;= J$6, $G298 &lt; I$6), 0, 2)+1)</f>
        <v/>
      </c>
      <c r="J298" s="68" t="str">
        <f ca="1">INDEX({"","_","-","="},IF(OR($D298 &gt;= K$6, $E298 &lt; J$6), 0, 1)+IF(OR($F298 &gt;= K$6, $G298 &lt; J$6), 0, 2)+1)</f>
        <v/>
      </c>
      <c r="K298" s="68" t="str">
        <f ca="1">INDEX({"","_","-","="},IF(OR($D298 &gt;= L$6, $E298 &lt; K$6), 0, 1)+IF(OR($F298 &gt;= L$6, $G298 &lt; K$6), 0, 2)+1)</f>
        <v/>
      </c>
      <c r="L298" s="68" t="str">
        <f ca="1">INDEX({"","_","-","="},IF(OR($D298 &gt;= M$6, $E298 &lt; L$6), 0, 1)+IF(OR($F298 &gt;= M$6, $G298 &lt; L$6), 0, 2)+1)</f>
        <v/>
      </c>
      <c r="M298" s="68" t="str">
        <f ca="1">INDEX({"","_","-","="},IF(OR($D298 &gt;= N$6, $E298 &lt; M$6), 0, 1)+IF(OR($F298 &gt;= N$6, $G298 &lt; M$6), 0, 2)+1)</f>
        <v/>
      </c>
      <c r="N298" s="68" t="str">
        <f ca="1">INDEX({"","_","-","="},IF(OR($D298 &gt;= O$6, $E298 &lt; N$6), 0, 1)+IF(OR($F298 &gt;= O$6, $G298 &lt; N$6), 0, 2)+1)</f>
        <v/>
      </c>
      <c r="O298" s="68" t="str">
        <f ca="1">INDEX({"","_","-","="},IF(OR($D298 &gt;= P$6, $E298 &lt; O$6), 0, 1)+IF(OR($F298 &gt;= P$6, $G298 &lt; O$6), 0, 2)+1)</f>
        <v/>
      </c>
      <c r="P298" s="68" t="str">
        <f ca="1">INDEX({"","_","-","="},IF(OR($D298 &gt;= Q$6, $E298 &lt; P$6), 0, 1)+IF(OR($F298 &gt;= Q$6, $G298 &lt; P$6), 0, 2)+1)</f>
        <v/>
      </c>
      <c r="Q298" s="68" t="str">
        <f ca="1">INDEX({"","_","-","="},IF(OR($D298 &gt;= R$6, $E298 &lt; Q$6), 0, 1)+IF(OR($F298 &gt;= R$6, $G298 &lt; Q$6), 0, 2)+1)</f>
        <v/>
      </c>
      <c r="R298" s="68" t="str">
        <f ca="1">INDEX({"","_","-","="},IF(OR($D298 &gt;= S$6, $E298 &lt; R$6), 0, 1)+IF(OR($F298 &gt;= S$6, $G298 &lt; R$6), 0, 2)+1)</f>
        <v/>
      </c>
      <c r="S298" s="68" t="str">
        <f ca="1">INDEX({"","_","-","="},IF(OR($D298 &gt;= T$6, $E298 &lt; S$6), 0, 1)+IF(OR($F298 &gt;= T$6, $G298 &lt; S$6), 0, 2)+1)</f>
        <v/>
      </c>
      <c r="T298" s="68" t="str">
        <f ca="1">INDEX({"","_","-","="},IF(OR($D298 &gt;= U$6, $E298 &lt; T$6), 0, 1)+IF(OR($F298 &gt;= U$6, $G298 &lt; T$6), 0, 2)+1)</f>
        <v/>
      </c>
      <c r="U298" s="68" t="str">
        <f ca="1">INDEX({"","_","-","="},IF(OR($D298 &gt;= V$6, $E298 &lt; U$6), 0, 1)+IF(OR($F298 &gt;= V$6, $G298 &lt; U$6), 0, 2)+1)</f>
        <v/>
      </c>
      <c r="V298" s="68" t="str">
        <f ca="1">INDEX({"","_","-","="},IF(OR($D298 &gt;= W$6, $E298 &lt; V$6), 0, 1)+IF(OR($F298 &gt;= W$6, $G298 &lt; V$6), 0, 2)+1)</f>
        <v/>
      </c>
      <c r="W298" s="68" t="str">
        <f ca="1">INDEX({"","_","-","="},IF(OR($D298 &gt;= X$6, $E298 &lt; W$6), 0, 1)+IF(OR($F298 &gt;= X$6, $G298 &lt; W$6), 0, 2)+1)</f>
        <v/>
      </c>
      <c r="X298" s="68" t="str">
        <f ca="1">INDEX({"","_","-","="},IF(OR($D298 &gt;= Y$6, $E298 &lt; X$6), 0, 1)+IF(OR($F298 &gt;= Y$6, $G298 &lt; X$6), 0, 2)+1)</f>
        <v/>
      </c>
      <c r="Y298" s="68" t="str">
        <f ca="1">INDEX({"","_","-","="},IF(OR($D298 &gt;= Z$6, $E298 &lt; Y$6), 0, 1)+IF(OR($F298 &gt;= Z$6, $G298 &lt; Y$6), 0, 2)+1)</f>
        <v/>
      </c>
      <c r="Z298" s="68" t="str">
        <f ca="1">INDEX({"","_","-","="},IF(OR($D298 &gt;= AA$6, $E298 &lt; Z$6), 0, 1)+IF(OR($F298 &gt;= AA$6, $G298 &lt; Z$6), 0, 2)+1)</f>
        <v/>
      </c>
      <c r="AA298" s="68" t="str">
        <f ca="1">INDEX({"","_","-","="},IF(OR($D298 &gt;= AB$6, $E298 &lt; AA$6), 0, 1)+IF(OR($F298 &gt;= AB$6, $G298 &lt; AA$6), 0, 2)+1)</f>
        <v/>
      </c>
      <c r="AB298" s="68" t="str">
        <f ca="1">INDEX({"","_","-","="},IF(OR($D298 &gt;= AC$6, $E298 &lt; AB$6), 0, 1)+IF(OR($F298 &gt;= AC$6, $G298 &lt; AB$6), 0, 2)+1)</f>
        <v/>
      </c>
      <c r="AC298" s="68" t="str">
        <f ca="1">INDEX({"","_","-","="},IF(OR($D298 &gt;= AD$6, $E298 &lt; AC$6), 0, 1)+IF(OR($F298 &gt;= AD$6, $G298 &lt; AC$6), 0, 2)+1)</f>
        <v/>
      </c>
      <c r="AD298" s="68" t="str">
        <f ca="1">INDEX({"","_","-","="},IF(OR($D298 &gt;= AE$6, $E298 &lt; AD$6), 0, 1)+IF(OR($F298 &gt;= AE$6, $G298 &lt; AD$6), 0, 2)+1)</f>
        <v/>
      </c>
      <c r="AE298" s="68" t="str">
        <f ca="1">INDEX({"","_","-","="},IF(OR($D298 &gt;= AF$6, $E298 &lt; AE$6), 0, 1)+IF(OR($F298 &gt;= AF$6, $G298 &lt; AE$6), 0, 2)+1)</f>
        <v/>
      </c>
      <c r="AF298" s="68" t="str">
        <f ca="1">INDEX({"","_","-","="},IF(OR($D298 &gt;= AG$6, $E298 &lt; AF$6), 0, 1)+IF(OR($F298 &gt;= AG$6, $G298 &lt; AF$6), 0, 2)+1)</f>
        <v/>
      </c>
      <c r="AG298" s="68" t="str">
        <f ca="1">INDEX({"","_","-","="},IF(OR($D298 &gt;= AH$6, $E298 &lt; AG$6), 0, 1)+IF(OR($F298 &gt;= AH$6, $G298 &lt; AG$6), 0, 2)+1)</f>
        <v/>
      </c>
      <c r="AH298" s="68" t="str">
        <f ca="1">INDEX({"","_","-","="},IF(OR($D298 &gt;= AI$6, $E298 &lt; AH$6), 0, 1)+IF(OR($F298 &gt;= AI$6, $G298 &lt; AH$6), 0, 2)+1)</f>
        <v/>
      </c>
      <c r="AI298" s="68" t="str">
        <f ca="1">INDEX({"","_","-","="},IF(OR($D298 &gt;= AJ$6, $E298 &lt; AI$6), 0, 1)+IF(OR($F298 &gt;= AJ$6, $G298 &lt; AI$6), 0, 2)+1)</f>
        <v/>
      </c>
      <c r="AJ298" s="68" t="str">
        <f ca="1">INDEX({"","_","-","="},IF(OR($D298 &gt;= AK$6, $E298 &lt; AJ$6), 0, 1)+IF(OR($F298 &gt;= AK$6, $G298 &lt; AJ$6), 0, 2)+1)</f>
        <v/>
      </c>
      <c r="AK298" s="68" t="str">
        <f ca="1">INDEX({"","_","-","="},IF(OR($D298 &gt;= AL$6, $E298 &lt; AK$6), 0, 1)+IF(OR($F298 &gt;= AL$6, $G298 &lt; AK$6), 0, 2)+1)</f>
        <v/>
      </c>
      <c r="AL298" s="68" t="str">
        <f ca="1">INDEX({"","_","-","="},IF(OR($D298 &gt;= AM$6, $E298 &lt; AL$6), 0, 1)+IF(OR($F298 &gt;= AM$6, $G298 &lt; AL$6), 0, 2)+1)</f>
        <v/>
      </c>
      <c r="AM298" s="68" t="str">
        <f ca="1">INDEX({"","_","-","="},IF(OR($D298 &gt;= AN$6, $E298 &lt; AM$6), 0, 1)+IF(OR($F298 &gt;= AN$6, $G298 &lt; AM$6), 0, 2)+1)</f>
        <v/>
      </c>
      <c r="AN298" s="68" t="str">
        <f ca="1">INDEX({"","_","-","="},IF(OR($D298 &gt;= AO$6, $E298 &lt; AN$6), 0, 1)+IF(OR($F298 &gt;= AO$6, $G298 &lt; AN$6), 0, 2)+1)</f>
        <v/>
      </c>
      <c r="AO298" s="68" t="str">
        <f ca="1">INDEX({"","_","-","="},IF(OR($D298 &gt;= AP$6, $E298 &lt; AO$6), 0, 1)+IF(OR($F298 &gt;= AP$6, $G298 &lt; AO$6), 0, 2)+1)</f>
        <v/>
      </c>
      <c r="AP298" s="68" t="str">
        <f ca="1">INDEX({"","_","-","="},IF(OR($D298 &gt;= AQ$6, $E298 &lt; AP$6), 0, 1)+IF(OR($F298 &gt;= AQ$6, $G298 &lt; AP$6), 0, 2)+1)</f>
        <v/>
      </c>
      <c r="AQ298" s="68" t="str">
        <f ca="1">INDEX({"","_","-","="},IF(OR($D298 &gt;= AR$6, $E298 &lt; AQ$6), 0, 1)+IF(OR($F298 &gt;= AR$6, $G298 &lt; AQ$6), 0, 2)+1)</f>
        <v/>
      </c>
      <c r="AR298" s="68" t="str">
        <f ca="1">INDEX({"","_","-","="},IF(OR($D298 &gt;= AS$6, $E298 &lt; AR$6), 0, 1)+IF(OR($F298 &gt;= AS$6, $G298 &lt; AR$6), 0, 2)+1)</f>
        <v/>
      </c>
      <c r="AS298" s="68" t="str">
        <f ca="1">INDEX({"","_","-","="},IF(OR($D298 &gt;= AT$6, $E298 &lt; AS$6), 0, 1)+IF(OR($F298 &gt;= AT$6, $G298 &lt; AS$6), 0, 2)+1)</f>
        <v/>
      </c>
      <c r="AT298" s="68" t="str">
        <f ca="1">INDEX({"","_","-","="},IF(OR($D298 &gt;= AU$6, $E298 &lt; AT$6), 0, 1)+IF(OR($F298 &gt;= AU$6, $G298 &lt; AT$6), 0, 2)+1)</f>
        <v/>
      </c>
      <c r="AU298" s="68" t="str">
        <f ca="1">INDEX({"","_","-","="},IF(OR($D298 &gt;= AV$6, $E298 &lt; AU$6), 0, 1)+IF(OR($F298 &gt;= AV$6, $G298 &lt; AU$6), 0, 2)+1)</f>
        <v/>
      </c>
      <c r="AV298" s="68" t="str">
        <f ca="1">INDEX({"","_","-","="},IF(OR($D298 &gt;= AW$6, $E298 &lt; AV$6), 0, 1)+IF(OR($F298 &gt;= AW$6, $G298 &lt; AV$6), 0, 2)+1)</f>
        <v/>
      </c>
      <c r="AW298" s="68" t="str">
        <f ca="1">INDEX({"","_","-","="},IF(OR($D298 &gt;= AX$6, $E298 &lt; AW$6), 0, 1)+IF(OR($F298 &gt;= AX$6, $G298 &lt; AW$6), 0, 2)+1)</f>
        <v/>
      </c>
      <c r="AX298" s="68" t="str">
        <f ca="1">INDEX({"","_","-","="},IF(OR($D298 &gt;= AY$6, $E298 &lt; AX$6), 0, 1)+IF(OR($F298 &gt;= AY$6, $G298 &lt; AX$6), 0, 2)+1)</f>
        <v/>
      </c>
      <c r="AY298" s="68" t="str">
        <f ca="1">INDEX({"","_","-","="},IF(OR($D298 &gt;= AZ$6, $E298 &lt; AY$6), 0, 1)+IF(OR($F298 &gt;= AZ$6, $G298 &lt; AY$6), 0, 2)+1)</f>
        <v/>
      </c>
      <c r="AZ298" s="68" t="str">
        <f ca="1">INDEX({"","_","-","="},IF(OR($D298 &gt;= BA$6, $E298 &lt; AZ$6), 0, 1)+IF(OR($F298 &gt;= BA$6, $G298 &lt; AZ$6), 0, 2)+1)</f>
        <v/>
      </c>
      <c r="BA298" s="68" t="str">
        <f ca="1">INDEX({"","_","-","="},IF(OR($D298 &gt;= BB$6, $E298 &lt; BA$6), 0, 1)+IF(OR($F298 &gt;= BB$6, $G298 &lt; BA$6), 0, 2)+1)</f>
        <v/>
      </c>
      <c r="BB298" s="68" t="str">
        <f ca="1">INDEX({"","_","-","="},IF(OR($D298 &gt;= BC$6, $E298 &lt; BB$6), 0, 1)+IF(OR($F298 &gt;= BC$6, $G298 &lt; BB$6), 0, 2)+1)</f>
        <v/>
      </c>
      <c r="BC298" s="68" t="str">
        <f ca="1">INDEX({"","_","-","="},IF(OR($D298 &gt;= BD$6, $E298 &lt; BC$6), 0, 1)+IF(OR($F298 &gt;= BD$6, $G298 &lt; BC$6), 0, 2)+1)</f>
        <v/>
      </c>
      <c r="BD298" s="68" t="str">
        <f ca="1">INDEX({"","_","-","="},IF(OR($D298 &gt;= BE$6, $E298 &lt; BD$6), 0, 1)+IF(OR($F298 &gt;= BE$6, $G298 &lt; BD$6), 0, 2)+1)</f>
        <v/>
      </c>
      <c r="BE298" s="68" t="str">
        <f ca="1">INDEX({"","_","-","="},IF(OR($D298 &gt;= BF$6, $E298 &lt; BE$6), 0, 1)+IF(OR($F298 &gt;= BF$6, $G298 &lt; BE$6), 0, 2)+1)</f>
        <v/>
      </c>
      <c r="BF298" s="68" t="str">
        <f ca="1">INDEX({"","_","-","="},IF(OR($D298 &gt;= BG$6, $E298 &lt; BF$6), 0, 1)+IF(OR($F298 &gt;= BG$6, $G298 &lt; BF$6), 0, 2)+1)</f>
        <v/>
      </c>
      <c r="BG298" s="68" t="str">
        <f ca="1">INDEX({"","_","-","="},IF(OR($D298 &gt;= BH$6, $E298 &lt; BG$6), 0, 1)+IF(OR($F298 &gt;= BH$6, $G298 &lt; BG$6), 0, 2)+1)</f>
        <v/>
      </c>
      <c r="BH298" s="68" t="str">
        <f ca="1">INDEX({"","_","-","="},IF(OR($D298 &gt;= BI$6, $E298 &lt; BH$6), 0, 1)+IF(OR($F298 &gt;= BI$6, $G298 &lt; BH$6), 0, 2)+1)</f>
        <v/>
      </c>
      <c r="BI298" s="68" t="str">
        <f ca="1">INDEX({"","_","-","="},IF(OR($D298 &gt;= BJ$6, $E298 &lt; BI$6), 0, 1)+IF(OR($F298 &gt;= BJ$6, $G298 &lt; BI$6), 0, 2)+1)</f>
        <v/>
      </c>
      <c r="BJ298" s="68" t="str">
        <f ca="1">INDEX({"","_","-","="},IF(OR($D298 &gt;= BK$6, $E298 &lt; BJ$6), 0, 1)+IF(OR($F298 &gt;= BK$6, $G298 &lt; BJ$6), 0, 2)+1)</f>
        <v/>
      </c>
      <c r="BK298" s="68" t="str">
        <f ca="1">INDEX({"","_","-","="},IF(OR($D298 &gt;= BL$6, $E298 &lt; BK$6), 0, 1)+IF(OR($F298 &gt;= BL$6, $G298 &lt; BK$6), 0, 2)+1)</f>
        <v/>
      </c>
      <c r="BL298" s="68" t="str">
        <f ca="1">INDEX({"","_","-","="},IF(OR($D298 &gt;= BM$6, $E298 &lt; BL$6), 0, 1)+IF(OR($F298 &gt;= BM$6, $G298 &lt; BL$6), 0, 2)+1)</f>
        <v/>
      </c>
      <c r="BM298" s="68" t="str">
        <f ca="1">INDEX({"","_","-","="},IF(OR($D298 &gt;= BN$6, $E298 &lt; BM$6), 0, 1)+IF(OR($F298 &gt;= BN$6, $G298 &lt; BM$6), 0, 2)+1)</f>
        <v/>
      </c>
      <c r="BN298" s="68" t="str">
        <f ca="1">INDEX({"","_","-","="},IF(OR($D298 &gt;= BO$6, $E298 &lt; BN$6), 0, 1)+IF(OR($F298 &gt;= BO$6, $G298 &lt; BN$6), 0, 2)+1)</f>
        <v/>
      </c>
      <c r="BO298" s="68" t="str">
        <f ca="1">INDEX({"","_","-","="},IF(OR($D298 &gt;= BP$6, $E298 &lt; BO$6), 0, 1)+IF(OR($F298 &gt;= BP$6, $G298 &lt; BO$6), 0, 2)+1)</f>
        <v/>
      </c>
      <c r="BP298" s="68" t="str">
        <f ca="1">INDEX({"","_","-","="},IF(OR($D298 &gt;= BQ$6, $E298 &lt; BP$6), 0, 1)+IF(OR($F298 &gt;= BQ$6, $G298 &lt; BP$6), 0, 2)+1)</f>
        <v/>
      </c>
      <c r="BQ298" s="68" t="str">
        <f ca="1">INDEX({"","_","-","="},IF(OR($D298 &gt;= BR$6, $E298 &lt; BQ$6), 0, 1)+IF(OR($F298 &gt;= BR$6, $G298 &lt; BQ$6), 0, 2)+1)</f>
        <v/>
      </c>
      <c r="BR298" s="68" t="str">
        <f ca="1">INDEX({"","_","-","="},IF(OR($D298 &gt;= BS$6, $E298 &lt; BR$6), 0, 1)+IF(OR($F298 &gt;= BS$6, $G298 &lt; BR$6), 0, 2)+1)</f>
        <v/>
      </c>
      <c r="BS298" s="68" t="str">
        <f ca="1">INDEX({"","_","-","="},IF(OR($D298 &gt;= BT$6, $E298 &lt; BS$6), 0, 1)+IF(OR($F298 &gt;= BT$6, $G298 &lt; BS$6), 0, 2)+1)</f>
        <v/>
      </c>
      <c r="BT298" s="68" t="str">
        <f ca="1">INDEX({"","_","-","="},IF(OR($D298 &gt;= BU$6, $E298 &lt; BT$6), 0, 1)+IF(OR($F298 &gt;= BU$6, $G298 &lt; BT$6), 0, 2)+1)</f>
        <v/>
      </c>
      <c r="BU298" s="68" t="str">
        <f ca="1">INDEX({"","_","-","="},IF(OR($D298 &gt;= BV$6, $E298 &lt; BU$6), 0, 1)+IF(OR($F298 &gt;= BV$6, $G298 &lt; BU$6), 0, 2)+1)</f>
        <v/>
      </c>
      <c r="BV298" s="68" t="str">
        <f ca="1">INDEX({"","_","-","="},IF(OR($D298 &gt;= BW$6, $E298 &lt; BV$6), 0, 1)+IF(OR($F298 &gt;= BW$6, $G298 &lt; BV$6), 0, 2)+1)</f>
        <v/>
      </c>
      <c r="BW298" s="68" t="str">
        <f ca="1">INDEX({"","_","-","="},IF(OR($D298 &gt;= BX$6, $E298 &lt; BW$6), 0, 1)+IF(OR($F298 &gt;= BX$6, $G298 &lt; BW$6), 0, 2)+1)</f>
        <v/>
      </c>
      <c r="BX298" s="68" t="str">
        <f ca="1">INDEX({"","_","-","="},IF(OR($D298 &gt;= BY$6, $E298 &lt; BX$6), 0, 1)+IF(OR($F298 &gt;= BY$6, $G298 &lt; BX$6), 0, 2)+1)</f>
        <v/>
      </c>
      <c r="BY298" s="68" t="str">
        <f ca="1">INDEX({"","_","-","="},IF(OR($D298 &gt;= BZ$6, $E298 &lt; BY$6), 0, 1)+IF(OR($F298 &gt;= BZ$6, $G298 &lt; BY$6), 0, 2)+1)</f>
        <v/>
      </c>
      <c r="BZ298" s="68" t="str">
        <f ca="1">INDEX({"","_","-","="},IF(OR($D298 &gt;= CA$6, $E298 &lt; BZ$6), 0, 1)+IF(OR($F298 &gt;= CA$6, $G298 &lt; BZ$6), 0, 2)+1)</f>
        <v/>
      </c>
      <c r="CA298" s="68" t="str">
        <f ca="1">INDEX({"","_","-","="},IF(OR($D298 &gt;= CB$6, $E298 &lt; CA$6), 0, 1)+IF(OR($F298 &gt;= CB$6, $G298 &lt; CA$6), 0, 2)+1)</f>
        <v/>
      </c>
      <c r="CB298" s="68" t="str">
        <f ca="1">INDEX({"","_","-","="},IF(OR($D298 &gt;= CC$6, $E298 &lt; CB$6), 0, 1)+IF(OR($F298 &gt;= CC$6, $G298 &lt; CB$6), 0, 2)+1)</f>
        <v/>
      </c>
      <c r="CC298" s="68" t="str">
        <f ca="1">INDEX({"","_","-","="},IF(OR($D298 &gt;= CD$6, $E298 &lt; CC$6), 0, 1)+IF(OR($F298 &gt;= CD$6, $G298 &lt; CC$6), 0, 2)+1)</f>
        <v/>
      </c>
      <c r="CD298" s="68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IF('临-进度'!M294,'临-进度'!$A294,"")</f>
        <v/>
      </c>
      <c r="B299" s="8" t="str">
        <f ca="1">IF('临-进度'!M294,'临-进度'!$B294,"")</f>
        <v/>
      </c>
      <c r="C299" s="8" t="str">
        <f ca="1">IF('临-进度'!M294,'临-进度'!$E294,"")</f>
        <v/>
      </c>
      <c r="D299" s="40" t="str">
        <f ca="1">IF('临-进度'!$M294,'临-进度'!$I294,"")</f>
        <v/>
      </c>
      <c r="E299" s="40" t="str">
        <f ca="1">IF('临-进度'!$M294,'临-进度'!$AE294,"")</f>
        <v/>
      </c>
      <c r="F299" s="40" t="str">
        <f ca="1">IF('临-进度'!$M294,'临-进度'!$J294,"")</f>
        <v/>
      </c>
      <c r="G299" s="73" t="str">
        <f ca="1">IF('临-进度'!$M294,'临-进度'!$AF294,"")</f>
        <v/>
      </c>
      <c r="H299" s="68" t="str">
        <f ca="1">INDEX({"","_","-","="},IF(OR($D299 &gt;= I$6, $E299 &lt; H$6), 0, 1)+IF(OR($F299 &gt;= I$6, $G299 &lt; H$6), 0, 2)+1)</f>
        <v/>
      </c>
      <c r="I299" s="68" t="str">
        <f ca="1">INDEX({"","_","-","="},IF(OR($D299 &gt;= J$6, $E299 &lt; I$6), 0, 1)+IF(OR($F299 &gt;= J$6, $G299 &lt; I$6), 0, 2)+1)</f>
        <v/>
      </c>
      <c r="J299" s="68" t="str">
        <f ca="1">INDEX({"","_","-","="},IF(OR($D299 &gt;= K$6, $E299 &lt; J$6), 0, 1)+IF(OR($F299 &gt;= K$6, $G299 &lt; J$6), 0, 2)+1)</f>
        <v/>
      </c>
      <c r="K299" s="68" t="str">
        <f ca="1">INDEX({"","_","-","="},IF(OR($D299 &gt;= L$6, $E299 &lt; K$6), 0, 1)+IF(OR($F299 &gt;= L$6, $G299 &lt; K$6), 0, 2)+1)</f>
        <v/>
      </c>
      <c r="L299" s="68" t="str">
        <f ca="1">INDEX({"","_","-","="},IF(OR($D299 &gt;= M$6, $E299 &lt; L$6), 0, 1)+IF(OR($F299 &gt;= M$6, $G299 &lt; L$6), 0, 2)+1)</f>
        <v/>
      </c>
      <c r="M299" s="68" t="str">
        <f ca="1">INDEX({"","_","-","="},IF(OR($D299 &gt;= N$6, $E299 &lt; M$6), 0, 1)+IF(OR($F299 &gt;= N$6, $G299 &lt; M$6), 0, 2)+1)</f>
        <v/>
      </c>
      <c r="N299" s="68" t="str">
        <f ca="1">INDEX({"","_","-","="},IF(OR($D299 &gt;= O$6, $E299 &lt; N$6), 0, 1)+IF(OR($F299 &gt;= O$6, $G299 &lt; N$6), 0, 2)+1)</f>
        <v/>
      </c>
      <c r="O299" s="68" t="str">
        <f ca="1">INDEX({"","_","-","="},IF(OR($D299 &gt;= P$6, $E299 &lt; O$6), 0, 1)+IF(OR($F299 &gt;= P$6, $G299 &lt; O$6), 0, 2)+1)</f>
        <v/>
      </c>
      <c r="P299" s="68" t="str">
        <f ca="1">INDEX({"","_","-","="},IF(OR($D299 &gt;= Q$6, $E299 &lt; P$6), 0, 1)+IF(OR($F299 &gt;= Q$6, $G299 &lt; P$6), 0, 2)+1)</f>
        <v/>
      </c>
      <c r="Q299" s="68" t="str">
        <f ca="1">INDEX({"","_","-","="},IF(OR($D299 &gt;= R$6, $E299 &lt; Q$6), 0, 1)+IF(OR($F299 &gt;= R$6, $G299 &lt; Q$6), 0, 2)+1)</f>
        <v/>
      </c>
      <c r="R299" s="68" t="str">
        <f ca="1">INDEX({"","_","-","="},IF(OR($D299 &gt;= S$6, $E299 &lt; R$6), 0, 1)+IF(OR($F299 &gt;= S$6, $G299 &lt; R$6), 0, 2)+1)</f>
        <v/>
      </c>
      <c r="S299" s="68" t="str">
        <f ca="1">INDEX({"","_","-","="},IF(OR($D299 &gt;= T$6, $E299 &lt; S$6), 0, 1)+IF(OR($F299 &gt;= T$6, $G299 &lt; S$6), 0, 2)+1)</f>
        <v/>
      </c>
      <c r="T299" s="68" t="str">
        <f ca="1">INDEX({"","_","-","="},IF(OR($D299 &gt;= U$6, $E299 &lt; T$6), 0, 1)+IF(OR($F299 &gt;= U$6, $G299 &lt; T$6), 0, 2)+1)</f>
        <v/>
      </c>
      <c r="U299" s="68" t="str">
        <f ca="1">INDEX({"","_","-","="},IF(OR($D299 &gt;= V$6, $E299 &lt; U$6), 0, 1)+IF(OR($F299 &gt;= V$6, $G299 &lt; U$6), 0, 2)+1)</f>
        <v/>
      </c>
      <c r="V299" s="68" t="str">
        <f ca="1">INDEX({"","_","-","="},IF(OR($D299 &gt;= W$6, $E299 &lt; V$6), 0, 1)+IF(OR($F299 &gt;= W$6, $G299 &lt; V$6), 0, 2)+1)</f>
        <v/>
      </c>
      <c r="W299" s="68" t="str">
        <f ca="1">INDEX({"","_","-","="},IF(OR($D299 &gt;= X$6, $E299 &lt; W$6), 0, 1)+IF(OR($F299 &gt;= X$6, $G299 &lt; W$6), 0, 2)+1)</f>
        <v/>
      </c>
      <c r="X299" s="68" t="str">
        <f ca="1">INDEX({"","_","-","="},IF(OR($D299 &gt;= Y$6, $E299 &lt; X$6), 0, 1)+IF(OR($F299 &gt;= Y$6, $G299 &lt; X$6), 0, 2)+1)</f>
        <v/>
      </c>
      <c r="Y299" s="68" t="str">
        <f ca="1">INDEX({"","_","-","="},IF(OR($D299 &gt;= Z$6, $E299 &lt; Y$6), 0, 1)+IF(OR($F299 &gt;= Z$6, $G299 &lt; Y$6), 0, 2)+1)</f>
        <v/>
      </c>
      <c r="Z299" s="68" t="str">
        <f ca="1">INDEX({"","_","-","="},IF(OR($D299 &gt;= AA$6, $E299 &lt; Z$6), 0, 1)+IF(OR($F299 &gt;= AA$6, $G299 &lt; Z$6), 0, 2)+1)</f>
        <v/>
      </c>
      <c r="AA299" s="68" t="str">
        <f ca="1">INDEX({"","_","-","="},IF(OR($D299 &gt;= AB$6, $E299 &lt; AA$6), 0, 1)+IF(OR($F299 &gt;= AB$6, $G299 &lt; AA$6), 0, 2)+1)</f>
        <v/>
      </c>
      <c r="AB299" s="68" t="str">
        <f ca="1">INDEX({"","_","-","="},IF(OR($D299 &gt;= AC$6, $E299 &lt; AB$6), 0, 1)+IF(OR($F299 &gt;= AC$6, $G299 &lt; AB$6), 0, 2)+1)</f>
        <v/>
      </c>
      <c r="AC299" s="68" t="str">
        <f ca="1">INDEX({"","_","-","="},IF(OR($D299 &gt;= AD$6, $E299 &lt; AC$6), 0, 1)+IF(OR($F299 &gt;= AD$6, $G299 &lt; AC$6), 0, 2)+1)</f>
        <v/>
      </c>
      <c r="AD299" s="68" t="str">
        <f ca="1">INDEX({"","_","-","="},IF(OR($D299 &gt;= AE$6, $E299 &lt; AD$6), 0, 1)+IF(OR($F299 &gt;= AE$6, $G299 &lt; AD$6), 0, 2)+1)</f>
        <v/>
      </c>
      <c r="AE299" s="68" t="str">
        <f ca="1">INDEX({"","_","-","="},IF(OR($D299 &gt;= AF$6, $E299 &lt; AE$6), 0, 1)+IF(OR($F299 &gt;= AF$6, $G299 &lt; AE$6), 0, 2)+1)</f>
        <v/>
      </c>
      <c r="AF299" s="68" t="str">
        <f ca="1">INDEX({"","_","-","="},IF(OR($D299 &gt;= AG$6, $E299 &lt; AF$6), 0, 1)+IF(OR($F299 &gt;= AG$6, $G299 &lt; AF$6), 0, 2)+1)</f>
        <v/>
      </c>
      <c r="AG299" s="68" t="str">
        <f ca="1">INDEX({"","_","-","="},IF(OR($D299 &gt;= AH$6, $E299 &lt; AG$6), 0, 1)+IF(OR($F299 &gt;= AH$6, $G299 &lt; AG$6), 0, 2)+1)</f>
        <v/>
      </c>
      <c r="AH299" s="68" t="str">
        <f ca="1">INDEX({"","_","-","="},IF(OR($D299 &gt;= AI$6, $E299 &lt; AH$6), 0, 1)+IF(OR($F299 &gt;= AI$6, $G299 &lt; AH$6), 0, 2)+1)</f>
        <v/>
      </c>
      <c r="AI299" s="68" t="str">
        <f ca="1">INDEX({"","_","-","="},IF(OR($D299 &gt;= AJ$6, $E299 &lt; AI$6), 0, 1)+IF(OR($F299 &gt;= AJ$6, $G299 &lt; AI$6), 0, 2)+1)</f>
        <v/>
      </c>
      <c r="AJ299" s="68" t="str">
        <f ca="1">INDEX({"","_","-","="},IF(OR($D299 &gt;= AK$6, $E299 &lt; AJ$6), 0, 1)+IF(OR($F299 &gt;= AK$6, $G299 &lt; AJ$6), 0, 2)+1)</f>
        <v/>
      </c>
      <c r="AK299" s="68" t="str">
        <f ca="1">INDEX({"","_","-","="},IF(OR($D299 &gt;= AL$6, $E299 &lt; AK$6), 0, 1)+IF(OR($F299 &gt;= AL$6, $G299 &lt; AK$6), 0, 2)+1)</f>
        <v/>
      </c>
      <c r="AL299" s="68" t="str">
        <f ca="1">INDEX({"","_","-","="},IF(OR($D299 &gt;= AM$6, $E299 &lt; AL$6), 0, 1)+IF(OR($F299 &gt;= AM$6, $G299 &lt; AL$6), 0, 2)+1)</f>
        <v/>
      </c>
      <c r="AM299" s="68" t="str">
        <f ca="1">INDEX({"","_","-","="},IF(OR($D299 &gt;= AN$6, $E299 &lt; AM$6), 0, 1)+IF(OR($F299 &gt;= AN$6, $G299 &lt; AM$6), 0, 2)+1)</f>
        <v/>
      </c>
      <c r="AN299" s="68" t="str">
        <f ca="1">INDEX({"","_","-","="},IF(OR($D299 &gt;= AO$6, $E299 &lt; AN$6), 0, 1)+IF(OR($F299 &gt;= AO$6, $G299 &lt; AN$6), 0, 2)+1)</f>
        <v/>
      </c>
      <c r="AO299" s="68" t="str">
        <f ca="1">INDEX({"","_","-","="},IF(OR($D299 &gt;= AP$6, $E299 &lt; AO$6), 0, 1)+IF(OR($F299 &gt;= AP$6, $G299 &lt; AO$6), 0, 2)+1)</f>
        <v/>
      </c>
      <c r="AP299" s="68" t="str">
        <f ca="1">INDEX({"","_","-","="},IF(OR($D299 &gt;= AQ$6, $E299 &lt; AP$6), 0, 1)+IF(OR($F299 &gt;= AQ$6, $G299 &lt; AP$6), 0, 2)+1)</f>
        <v/>
      </c>
      <c r="AQ299" s="68" t="str">
        <f ca="1">INDEX({"","_","-","="},IF(OR($D299 &gt;= AR$6, $E299 &lt; AQ$6), 0, 1)+IF(OR($F299 &gt;= AR$6, $G299 &lt; AQ$6), 0, 2)+1)</f>
        <v/>
      </c>
      <c r="AR299" s="68" t="str">
        <f ca="1">INDEX({"","_","-","="},IF(OR($D299 &gt;= AS$6, $E299 &lt; AR$6), 0, 1)+IF(OR($F299 &gt;= AS$6, $G299 &lt; AR$6), 0, 2)+1)</f>
        <v/>
      </c>
      <c r="AS299" s="68" t="str">
        <f ca="1">INDEX({"","_","-","="},IF(OR($D299 &gt;= AT$6, $E299 &lt; AS$6), 0, 1)+IF(OR($F299 &gt;= AT$6, $G299 &lt; AS$6), 0, 2)+1)</f>
        <v/>
      </c>
      <c r="AT299" s="68" t="str">
        <f ca="1">INDEX({"","_","-","="},IF(OR($D299 &gt;= AU$6, $E299 &lt; AT$6), 0, 1)+IF(OR($F299 &gt;= AU$6, $G299 &lt; AT$6), 0, 2)+1)</f>
        <v/>
      </c>
      <c r="AU299" s="68" t="str">
        <f ca="1">INDEX({"","_","-","="},IF(OR($D299 &gt;= AV$6, $E299 &lt; AU$6), 0, 1)+IF(OR($F299 &gt;= AV$6, $G299 &lt; AU$6), 0, 2)+1)</f>
        <v/>
      </c>
      <c r="AV299" s="68" t="str">
        <f ca="1">INDEX({"","_","-","="},IF(OR($D299 &gt;= AW$6, $E299 &lt; AV$6), 0, 1)+IF(OR($F299 &gt;= AW$6, $G299 &lt; AV$6), 0, 2)+1)</f>
        <v/>
      </c>
      <c r="AW299" s="68" t="str">
        <f ca="1">INDEX({"","_","-","="},IF(OR($D299 &gt;= AX$6, $E299 &lt; AW$6), 0, 1)+IF(OR($F299 &gt;= AX$6, $G299 &lt; AW$6), 0, 2)+1)</f>
        <v/>
      </c>
      <c r="AX299" s="68" t="str">
        <f ca="1">INDEX({"","_","-","="},IF(OR($D299 &gt;= AY$6, $E299 &lt; AX$6), 0, 1)+IF(OR($F299 &gt;= AY$6, $G299 &lt; AX$6), 0, 2)+1)</f>
        <v/>
      </c>
      <c r="AY299" s="68" t="str">
        <f ca="1">INDEX({"","_","-","="},IF(OR($D299 &gt;= AZ$6, $E299 &lt; AY$6), 0, 1)+IF(OR($F299 &gt;= AZ$6, $G299 &lt; AY$6), 0, 2)+1)</f>
        <v/>
      </c>
      <c r="AZ299" s="68" t="str">
        <f ca="1">INDEX({"","_","-","="},IF(OR($D299 &gt;= BA$6, $E299 &lt; AZ$6), 0, 1)+IF(OR($F299 &gt;= BA$6, $G299 &lt; AZ$6), 0, 2)+1)</f>
        <v/>
      </c>
      <c r="BA299" s="68" t="str">
        <f ca="1">INDEX({"","_","-","="},IF(OR($D299 &gt;= BB$6, $E299 &lt; BA$6), 0, 1)+IF(OR($F299 &gt;= BB$6, $G299 &lt; BA$6), 0, 2)+1)</f>
        <v/>
      </c>
      <c r="BB299" s="68" t="str">
        <f ca="1">INDEX({"","_","-","="},IF(OR($D299 &gt;= BC$6, $E299 &lt; BB$6), 0, 1)+IF(OR($F299 &gt;= BC$6, $G299 &lt; BB$6), 0, 2)+1)</f>
        <v/>
      </c>
      <c r="BC299" s="68" t="str">
        <f ca="1">INDEX({"","_","-","="},IF(OR($D299 &gt;= BD$6, $E299 &lt; BC$6), 0, 1)+IF(OR($F299 &gt;= BD$6, $G299 &lt; BC$6), 0, 2)+1)</f>
        <v/>
      </c>
      <c r="BD299" s="68" t="str">
        <f ca="1">INDEX({"","_","-","="},IF(OR($D299 &gt;= BE$6, $E299 &lt; BD$6), 0, 1)+IF(OR($F299 &gt;= BE$6, $G299 &lt; BD$6), 0, 2)+1)</f>
        <v/>
      </c>
      <c r="BE299" s="68" t="str">
        <f ca="1">INDEX({"","_","-","="},IF(OR($D299 &gt;= BF$6, $E299 &lt; BE$6), 0, 1)+IF(OR($F299 &gt;= BF$6, $G299 &lt; BE$6), 0, 2)+1)</f>
        <v/>
      </c>
      <c r="BF299" s="68" t="str">
        <f ca="1">INDEX({"","_","-","="},IF(OR($D299 &gt;= BG$6, $E299 &lt; BF$6), 0, 1)+IF(OR($F299 &gt;= BG$6, $G299 &lt; BF$6), 0, 2)+1)</f>
        <v/>
      </c>
      <c r="BG299" s="68" t="str">
        <f ca="1">INDEX({"","_","-","="},IF(OR($D299 &gt;= BH$6, $E299 &lt; BG$6), 0, 1)+IF(OR($F299 &gt;= BH$6, $G299 &lt; BG$6), 0, 2)+1)</f>
        <v/>
      </c>
      <c r="BH299" s="68" t="str">
        <f ca="1">INDEX({"","_","-","="},IF(OR($D299 &gt;= BI$6, $E299 &lt; BH$6), 0, 1)+IF(OR($F299 &gt;= BI$6, $G299 &lt; BH$6), 0, 2)+1)</f>
        <v/>
      </c>
      <c r="BI299" s="68" t="str">
        <f ca="1">INDEX({"","_","-","="},IF(OR($D299 &gt;= BJ$6, $E299 &lt; BI$6), 0, 1)+IF(OR($F299 &gt;= BJ$6, $G299 &lt; BI$6), 0, 2)+1)</f>
        <v/>
      </c>
      <c r="BJ299" s="68" t="str">
        <f ca="1">INDEX({"","_","-","="},IF(OR($D299 &gt;= BK$6, $E299 &lt; BJ$6), 0, 1)+IF(OR($F299 &gt;= BK$6, $G299 &lt; BJ$6), 0, 2)+1)</f>
        <v/>
      </c>
      <c r="BK299" s="68" t="str">
        <f ca="1">INDEX({"","_","-","="},IF(OR($D299 &gt;= BL$6, $E299 &lt; BK$6), 0, 1)+IF(OR($F299 &gt;= BL$6, $G299 &lt; BK$6), 0, 2)+1)</f>
        <v/>
      </c>
      <c r="BL299" s="68" t="str">
        <f ca="1">INDEX({"","_","-","="},IF(OR($D299 &gt;= BM$6, $E299 &lt; BL$6), 0, 1)+IF(OR($F299 &gt;= BM$6, $G299 &lt; BL$6), 0, 2)+1)</f>
        <v/>
      </c>
      <c r="BM299" s="68" t="str">
        <f ca="1">INDEX({"","_","-","="},IF(OR($D299 &gt;= BN$6, $E299 &lt; BM$6), 0, 1)+IF(OR($F299 &gt;= BN$6, $G299 &lt; BM$6), 0, 2)+1)</f>
        <v/>
      </c>
      <c r="BN299" s="68" t="str">
        <f ca="1">INDEX({"","_","-","="},IF(OR($D299 &gt;= BO$6, $E299 &lt; BN$6), 0, 1)+IF(OR($F299 &gt;= BO$6, $G299 &lt; BN$6), 0, 2)+1)</f>
        <v/>
      </c>
      <c r="BO299" s="68" t="str">
        <f ca="1">INDEX({"","_","-","="},IF(OR($D299 &gt;= BP$6, $E299 &lt; BO$6), 0, 1)+IF(OR($F299 &gt;= BP$6, $G299 &lt; BO$6), 0, 2)+1)</f>
        <v/>
      </c>
      <c r="BP299" s="68" t="str">
        <f ca="1">INDEX({"","_","-","="},IF(OR($D299 &gt;= BQ$6, $E299 &lt; BP$6), 0, 1)+IF(OR($F299 &gt;= BQ$6, $G299 &lt; BP$6), 0, 2)+1)</f>
        <v/>
      </c>
      <c r="BQ299" s="68" t="str">
        <f ca="1">INDEX({"","_","-","="},IF(OR($D299 &gt;= BR$6, $E299 &lt; BQ$6), 0, 1)+IF(OR($F299 &gt;= BR$6, $G299 &lt; BQ$6), 0, 2)+1)</f>
        <v/>
      </c>
      <c r="BR299" s="68" t="str">
        <f ca="1">INDEX({"","_","-","="},IF(OR($D299 &gt;= BS$6, $E299 &lt; BR$6), 0, 1)+IF(OR($F299 &gt;= BS$6, $G299 &lt; BR$6), 0, 2)+1)</f>
        <v/>
      </c>
      <c r="BS299" s="68" t="str">
        <f ca="1">INDEX({"","_","-","="},IF(OR($D299 &gt;= BT$6, $E299 &lt; BS$6), 0, 1)+IF(OR($F299 &gt;= BT$6, $G299 &lt; BS$6), 0, 2)+1)</f>
        <v/>
      </c>
      <c r="BT299" s="68" t="str">
        <f ca="1">INDEX({"","_","-","="},IF(OR($D299 &gt;= BU$6, $E299 &lt; BT$6), 0, 1)+IF(OR($F299 &gt;= BU$6, $G299 &lt; BT$6), 0, 2)+1)</f>
        <v/>
      </c>
      <c r="BU299" s="68" t="str">
        <f ca="1">INDEX({"","_","-","="},IF(OR($D299 &gt;= BV$6, $E299 &lt; BU$6), 0, 1)+IF(OR($F299 &gt;= BV$6, $G299 &lt; BU$6), 0, 2)+1)</f>
        <v/>
      </c>
      <c r="BV299" s="68" t="str">
        <f ca="1">INDEX({"","_","-","="},IF(OR($D299 &gt;= BW$6, $E299 &lt; BV$6), 0, 1)+IF(OR($F299 &gt;= BW$6, $G299 &lt; BV$6), 0, 2)+1)</f>
        <v/>
      </c>
      <c r="BW299" s="68" t="str">
        <f ca="1">INDEX({"","_","-","="},IF(OR($D299 &gt;= BX$6, $E299 &lt; BW$6), 0, 1)+IF(OR($F299 &gt;= BX$6, $G299 &lt; BW$6), 0, 2)+1)</f>
        <v/>
      </c>
      <c r="BX299" s="68" t="str">
        <f ca="1">INDEX({"","_","-","="},IF(OR($D299 &gt;= BY$6, $E299 &lt; BX$6), 0, 1)+IF(OR($F299 &gt;= BY$6, $G299 &lt; BX$6), 0, 2)+1)</f>
        <v/>
      </c>
      <c r="BY299" s="68" t="str">
        <f ca="1">INDEX({"","_","-","="},IF(OR($D299 &gt;= BZ$6, $E299 &lt; BY$6), 0, 1)+IF(OR($F299 &gt;= BZ$6, $G299 &lt; BY$6), 0, 2)+1)</f>
        <v/>
      </c>
      <c r="BZ299" s="68" t="str">
        <f ca="1">INDEX({"","_","-","="},IF(OR($D299 &gt;= CA$6, $E299 &lt; BZ$6), 0, 1)+IF(OR($F299 &gt;= CA$6, $G299 &lt; BZ$6), 0, 2)+1)</f>
        <v/>
      </c>
      <c r="CA299" s="68" t="str">
        <f ca="1">INDEX({"","_","-","="},IF(OR($D299 &gt;= CB$6, $E299 &lt; CA$6), 0, 1)+IF(OR($F299 &gt;= CB$6, $G299 &lt; CA$6), 0, 2)+1)</f>
        <v/>
      </c>
      <c r="CB299" s="68" t="str">
        <f ca="1">INDEX({"","_","-","="},IF(OR($D299 &gt;= CC$6, $E299 &lt; CB$6), 0, 1)+IF(OR($F299 &gt;= CC$6, $G299 &lt; CB$6), 0, 2)+1)</f>
        <v/>
      </c>
      <c r="CC299" s="68" t="str">
        <f ca="1">INDEX({"","_","-","="},IF(OR($D299 &gt;= CD$6, $E299 &lt; CC$6), 0, 1)+IF(OR($F299 &gt;= CD$6, $G299 &lt; CC$6), 0, 2)+1)</f>
        <v/>
      </c>
      <c r="CD299" s="68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IF('临-进度'!M295,'临-进度'!$A295,"")</f>
        <v/>
      </c>
      <c r="B300" s="8" t="str">
        <f ca="1">IF('临-进度'!M295,'临-进度'!$B295,"")</f>
        <v/>
      </c>
      <c r="C300" s="8" t="str">
        <f ca="1">IF('临-进度'!M295,'临-进度'!$E295,"")</f>
        <v/>
      </c>
      <c r="D300" s="40" t="str">
        <f ca="1">IF('临-进度'!$M295,'临-进度'!$I295,"")</f>
        <v/>
      </c>
      <c r="E300" s="40" t="str">
        <f ca="1">IF('临-进度'!$M295,'临-进度'!$AE295,"")</f>
        <v/>
      </c>
      <c r="F300" s="40" t="str">
        <f ca="1">IF('临-进度'!$M295,'临-进度'!$J295,"")</f>
        <v/>
      </c>
      <c r="G300" s="73" t="str">
        <f ca="1">IF('临-进度'!$M295,'临-进度'!$AF295,"")</f>
        <v/>
      </c>
      <c r="H300" s="68" t="str">
        <f ca="1">INDEX({"","_","-","="},IF(OR($D300 &gt;= I$6, $E300 &lt; H$6), 0, 1)+IF(OR($F300 &gt;= I$6, $G300 &lt; H$6), 0, 2)+1)</f>
        <v/>
      </c>
      <c r="I300" s="68" t="str">
        <f ca="1">INDEX({"","_","-","="},IF(OR($D300 &gt;= J$6, $E300 &lt; I$6), 0, 1)+IF(OR($F300 &gt;= J$6, $G300 &lt; I$6), 0, 2)+1)</f>
        <v/>
      </c>
      <c r="J300" s="68" t="str">
        <f ca="1">INDEX({"","_","-","="},IF(OR($D300 &gt;= K$6, $E300 &lt; J$6), 0, 1)+IF(OR($F300 &gt;= K$6, $G300 &lt; J$6), 0, 2)+1)</f>
        <v/>
      </c>
      <c r="K300" s="68" t="str">
        <f ca="1">INDEX({"","_","-","="},IF(OR($D300 &gt;= L$6, $E300 &lt; K$6), 0, 1)+IF(OR($F300 &gt;= L$6, $G300 &lt; K$6), 0, 2)+1)</f>
        <v/>
      </c>
      <c r="L300" s="68" t="str">
        <f ca="1">INDEX({"","_","-","="},IF(OR($D300 &gt;= M$6, $E300 &lt; L$6), 0, 1)+IF(OR($F300 &gt;= M$6, $G300 &lt; L$6), 0, 2)+1)</f>
        <v/>
      </c>
      <c r="M300" s="68" t="str">
        <f ca="1">INDEX({"","_","-","="},IF(OR($D300 &gt;= N$6, $E300 &lt; M$6), 0, 1)+IF(OR($F300 &gt;= N$6, $G300 &lt; M$6), 0, 2)+1)</f>
        <v/>
      </c>
      <c r="N300" s="68" t="str">
        <f ca="1">INDEX({"","_","-","="},IF(OR($D300 &gt;= O$6, $E300 &lt; N$6), 0, 1)+IF(OR($F300 &gt;= O$6, $G300 &lt; N$6), 0, 2)+1)</f>
        <v/>
      </c>
      <c r="O300" s="68" t="str">
        <f ca="1">INDEX({"","_","-","="},IF(OR($D300 &gt;= P$6, $E300 &lt; O$6), 0, 1)+IF(OR($F300 &gt;= P$6, $G300 &lt; O$6), 0, 2)+1)</f>
        <v/>
      </c>
      <c r="P300" s="68" t="str">
        <f ca="1">INDEX({"","_","-","="},IF(OR($D300 &gt;= Q$6, $E300 &lt; P$6), 0, 1)+IF(OR($F300 &gt;= Q$6, $G300 &lt; P$6), 0, 2)+1)</f>
        <v/>
      </c>
      <c r="Q300" s="68" t="str">
        <f ca="1">INDEX({"","_","-","="},IF(OR($D300 &gt;= R$6, $E300 &lt; Q$6), 0, 1)+IF(OR($F300 &gt;= R$6, $G300 &lt; Q$6), 0, 2)+1)</f>
        <v/>
      </c>
      <c r="R300" s="68" t="str">
        <f ca="1">INDEX({"","_","-","="},IF(OR($D300 &gt;= S$6, $E300 &lt; R$6), 0, 1)+IF(OR($F300 &gt;= S$6, $G300 &lt; R$6), 0, 2)+1)</f>
        <v/>
      </c>
      <c r="S300" s="68" t="str">
        <f ca="1">INDEX({"","_","-","="},IF(OR($D300 &gt;= T$6, $E300 &lt; S$6), 0, 1)+IF(OR($F300 &gt;= T$6, $G300 &lt; S$6), 0, 2)+1)</f>
        <v/>
      </c>
      <c r="T300" s="68" t="str">
        <f ca="1">INDEX({"","_","-","="},IF(OR($D300 &gt;= U$6, $E300 &lt; T$6), 0, 1)+IF(OR($F300 &gt;= U$6, $G300 &lt; T$6), 0, 2)+1)</f>
        <v/>
      </c>
      <c r="U300" s="68" t="str">
        <f ca="1">INDEX({"","_","-","="},IF(OR($D300 &gt;= V$6, $E300 &lt; U$6), 0, 1)+IF(OR($F300 &gt;= V$6, $G300 &lt; U$6), 0, 2)+1)</f>
        <v/>
      </c>
      <c r="V300" s="68" t="str">
        <f ca="1">INDEX({"","_","-","="},IF(OR($D300 &gt;= W$6, $E300 &lt; V$6), 0, 1)+IF(OR($F300 &gt;= W$6, $G300 &lt; V$6), 0, 2)+1)</f>
        <v/>
      </c>
      <c r="W300" s="68" t="str">
        <f ca="1">INDEX({"","_","-","="},IF(OR($D300 &gt;= X$6, $E300 &lt; W$6), 0, 1)+IF(OR($F300 &gt;= X$6, $G300 &lt; W$6), 0, 2)+1)</f>
        <v/>
      </c>
      <c r="X300" s="68" t="str">
        <f ca="1">INDEX({"","_","-","="},IF(OR($D300 &gt;= Y$6, $E300 &lt; X$6), 0, 1)+IF(OR($F300 &gt;= Y$6, $G300 &lt; X$6), 0, 2)+1)</f>
        <v/>
      </c>
      <c r="Y300" s="68" t="str">
        <f ca="1">INDEX({"","_","-","="},IF(OR($D300 &gt;= Z$6, $E300 &lt; Y$6), 0, 1)+IF(OR($F300 &gt;= Z$6, $G300 &lt; Y$6), 0, 2)+1)</f>
        <v/>
      </c>
      <c r="Z300" s="68" t="str">
        <f ca="1">INDEX({"","_","-","="},IF(OR($D300 &gt;= AA$6, $E300 &lt; Z$6), 0, 1)+IF(OR($F300 &gt;= AA$6, $G300 &lt; Z$6), 0, 2)+1)</f>
        <v/>
      </c>
      <c r="AA300" s="68" t="str">
        <f ca="1">INDEX({"","_","-","="},IF(OR($D300 &gt;= AB$6, $E300 &lt; AA$6), 0, 1)+IF(OR($F300 &gt;= AB$6, $G300 &lt; AA$6), 0, 2)+1)</f>
        <v/>
      </c>
      <c r="AB300" s="68" t="str">
        <f ca="1">INDEX({"","_","-","="},IF(OR($D300 &gt;= AC$6, $E300 &lt; AB$6), 0, 1)+IF(OR($F300 &gt;= AC$6, $G300 &lt; AB$6), 0, 2)+1)</f>
        <v/>
      </c>
      <c r="AC300" s="68" t="str">
        <f ca="1">INDEX({"","_","-","="},IF(OR($D300 &gt;= AD$6, $E300 &lt; AC$6), 0, 1)+IF(OR($F300 &gt;= AD$6, $G300 &lt; AC$6), 0, 2)+1)</f>
        <v/>
      </c>
      <c r="AD300" s="68" t="str">
        <f ca="1">INDEX({"","_","-","="},IF(OR($D300 &gt;= AE$6, $E300 &lt; AD$6), 0, 1)+IF(OR($F300 &gt;= AE$6, $G300 &lt; AD$6), 0, 2)+1)</f>
        <v/>
      </c>
      <c r="AE300" s="68" t="str">
        <f ca="1">INDEX({"","_","-","="},IF(OR($D300 &gt;= AF$6, $E300 &lt; AE$6), 0, 1)+IF(OR($F300 &gt;= AF$6, $G300 &lt; AE$6), 0, 2)+1)</f>
        <v/>
      </c>
      <c r="AF300" s="68" t="str">
        <f ca="1">INDEX({"","_","-","="},IF(OR($D300 &gt;= AG$6, $E300 &lt; AF$6), 0, 1)+IF(OR($F300 &gt;= AG$6, $G300 &lt; AF$6), 0, 2)+1)</f>
        <v/>
      </c>
      <c r="AG300" s="68" t="str">
        <f ca="1">INDEX({"","_","-","="},IF(OR($D300 &gt;= AH$6, $E300 &lt; AG$6), 0, 1)+IF(OR($F300 &gt;= AH$6, $G300 &lt; AG$6), 0, 2)+1)</f>
        <v/>
      </c>
      <c r="AH300" s="68" t="str">
        <f ca="1">INDEX({"","_","-","="},IF(OR($D300 &gt;= AI$6, $E300 &lt; AH$6), 0, 1)+IF(OR($F300 &gt;= AI$6, $G300 &lt; AH$6), 0, 2)+1)</f>
        <v/>
      </c>
      <c r="AI300" s="68" t="str">
        <f ca="1">INDEX({"","_","-","="},IF(OR($D300 &gt;= AJ$6, $E300 &lt; AI$6), 0, 1)+IF(OR($F300 &gt;= AJ$6, $G300 &lt; AI$6), 0, 2)+1)</f>
        <v/>
      </c>
      <c r="AJ300" s="68" t="str">
        <f ca="1">INDEX({"","_","-","="},IF(OR($D300 &gt;= AK$6, $E300 &lt; AJ$6), 0, 1)+IF(OR($F300 &gt;= AK$6, $G300 &lt; AJ$6), 0, 2)+1)</f>
        <v/>
      </c>
      <c r="AK300" s="68" t="str">
        <f ca="1">INDEX({"","_","-","="},IF(OR($D300 &gt;= AL$6, $E300 &lt; AK$6), 0, 1)+IF(OR($F300 &gt;= AL$6, $G300 &lt; AK$6), 0, 2)+1)</f>
        <v/>
      </c>
      <c r="AL300" s="68" t="str">
        <f ca="1">INDEX({"","_","-","="},IF(OR($D300 &gt;= AM$6, $E300 &lt; AL$6), 0, 1)+IF(OR($F300 &gt;= AM$6, $G300 &lt; AL$6), 0, 2)+1)</f>
        <v/>
      </c>
      <c r="AM300" s="68" t="str">
        <f ca="1">INDEX({"","_","-","="},IF(OR($D300 &gt;= AN$6, $E300 &lt; AM$6), 0, 1)+IF(OR($F300 &gt;= AN$6, $G300 &lt; AM$6), 0, 2)+1)</f>
        <v/>
      </c>
      <c r="AN300" s="68" t="str">
        <f ca="1">INDEX({"","_","-","="},IF(OR($D300 &gt;= AO$6, $E300 &lt; AN$6), 0, 1)+IF(OR($F300 &gt;= AO$6, $G300 &lt; AN$6), 0, 2)+1)</f>
        <v/>
      </c>
      <c r="AO300" s="68" t="str">
        <f ca="1">INDEX({"","_","-","="},IF(OR($D300 &gt;= AP$6, $E300 &lt; AO$6), 0, 1)+IF(OR($F300 &gt;= AP$6, $G300 &lt; AO$6), 0, 2)+1)</f>
        <v/>
      </c>
      <c r="AP300" s="68" t="str">
        <f ca="1">INDEX({"","_","-","="},IF(OR($D300 &gt;= AQ$6, $E300 &lt; AP$6), 0, 1)+IF(OR($F300 &gt;= AQ$6, $G300 &lt; AP$6), 0, 2)+1)</f>
        <v/>
      </c>
      <c r="AQ300" s="68" t="str">
        <f ca="1">INDEX({"","_","-","="},IF(OR($D300 &gt;= AR$6, $E300 &lt; AQ$6), 0, 1)+IF(OR($F300 &gt;= AR$6, $G300 &lt; AQ$6), 0, 2)+1)</f>
        <v/>
      </c>
      <c r="AR300" s="68" t="str">
        <f ca="1">INDEX({"","_","-","="},IF(OR($D300 &gt;= AS$6, $E300 &lt; AR$6), 0, 1)+IF(OR($F300 &gt;= AS$6, $G300 &lt; AR$6), 0, 2)+1)</f>
        <v/>
      </c>
      <c r="AS300" s="68" t="str">
        <f ca="1">INDEX({"","_","-","="},IF(OR($D300 &gt;= AT$6, $E300 &lt; AS$6), 0, 1)+IF(OR($F300 &gt;= AT$6, $G300 &lt; AS$6), 0, 2)+1)</f>
        <v/>
      </c>
      <c r="AT300" s="68" t="str">
        <f ca="1">INDEX({"","_","-","="},IF(OR($D300 &gt;= AU$6, $E300 &lt; AT$6), 0, 1)+IF(OR($F300 &gt;= AU$6, $G300 &lt; AT$6), 0, 2)+1)</f>
        <v/>
      </c>
      <c r="AU300" s="68" t="str">
        <f ca="1">INDEX({"","_","-","="},IF(OR($D300 &gt;= AV$6, $E300 &lt; AU$6), 0, 1)+IF(OR($F300 &gt;= AV$6, $G300 &lt; AU$6), 0, 2)+1)</f>
        <v/>
      </c>
      <c r="AV300" s="68" t="str">
        <f ca="1">INDEX({"","_","-","="},IF(OR($D300 &gt;= AW$6, $E300 &lt; AV$6), 0, 1)+IF(OR($F300 &gt;= AW$6, $G300 &lt; AV$6), 0, 2)+1)</f>
        <v/>
      </c>
      <c r="AW300" s="68" t="str">
        <f ca="1">INDEX({"","_","-","="},IF(OR($D300 &gt;= AX$6, $E300 &lt; AW$6), 0, 1)+IF(OR($F300 &gt;= AX$6, $G300 &lt; AW$6), 0, 2)+1)</f>
        <v/>
      </c>
      <c r="AX300" s="68" t="str">
        <f ca="1">INDEX({"","_","-","="},IF(OR($D300 &gt;= AY$6, $E300 &lt; AX$6), 0, 1)+IF(OR($F300 &gt;= AY$6, $G300 &lt; AX$6), 0, 2)+1)</f>
        <v/>
      </c>
      <c r="AY300" s="68" t="str">
        <f ca="1">INDEX({"","_","-","="},IF(OR($D300 &gt;= AZ$6, $E300 &lt; AY$6), 0, 1)+IF(OR($F300 &gt;= AZ$6, $G300 &lt; AY$6), 0, 2)+1)</f>
        <v/>
      </c>
      <c r="AZ300" s="68" t="str">
        <f ca="1">INDEX({"","_","-","="},IF(OR($D300 &gt;= BA$6, $E300 &lt; AZ$6), 0, 1)+IF(OR($F300 &gt;= BA$6, $G300 &lt; AZ$6), 0, 2)+1)</f>
        <v/>
      </c>
      <c r="BA300" s="68" t="str">
        <f ca="1">INDEX({"","_","-","="},IF(OR($D300 &gt;= BB$6, $E300 &lt; BA$6), 0, 1)+IF(OR($F300 &gt;= BB$6, $G300 &lt; BA$6), 0, 2)+1)</f>
        <v/>
      </c>
      <c r="BB300" s="68" t="str">
        <f ca="1">INDEX({"","_","-","="},IF(OR($D300 &gt;= BC$6, $E300 &lt; BB$6), 0, 1)+IF(OR($F300 &gt;= BC$6, $G300 &lt; BB$6), 0, 2)+1)</f>
        <v/>
      </c>
      <c r="BC300" s="68" t="str">
        <f ca="1">INDEX({"","_","-","="},IF(OR($D300 &gt;= BD$6, $E300 &lt; BC$6), 0, 1)+IF(OR($F300 &gt;= BD$6, $G300 &lt; BC$6), 0, 2)+1)</f>
        <v/>
      </c>
      <c r="BD300" s="68" t="str">
        <f ca="1">INDEX({"","_","-","="},IF(OR($D300 &gt;= BE$6, $E300 &lt; BD$6), 0, 1)+IF(OR($F300 &gt;= BE$6, $G300 &lt; BD$6), 0, 2)+1)</f>
        <v/>
      </c>
      <c r="BE300" s="68" t="str">
        <f ca="1">INDEX({"","_","-","="},IF(OR($D300 &gt;= BF$6, $E300 &lt; BE$6), 0, 1)+IF(OR($F300 &gt;= BF$6, $G300 &lt; BE$6), 0, 2)+1)</f>
        <v/>
      </c>
      <c r="BF300" s="68" t="str">
        <f ca="1">INDEX({"","_","-","="},IF(OR($D300 &gt;= BG$6, $E300 &lt; BF$6), 0, 1)+IF(OR($F300 &gt;= BG$6, $G300 &lt; BF$6), 0, 2)+1)</f>
        <v/>
      </c>
      <c r="BG300" s="68" t="str">
        <f ca="1">INDEX({"","_","-","="},IF(OR($D300 &gt;= BH$6, $E300 &lt; BG$6), 0, 1)+IF(OR($F300 &gt;= BH$6, $G300 &lt; BG$6), 0, 2)+1)</f>
        <v/>
      </c>
      <c r="BH300" s="68" t="str">
        <f ca="1">INDEX({"","_","-","="},IF(OR($D300 &gt;= BI$6, $E300 &lt; BH$6), 0, 1)+IF(OR($F300 &gt;= BI$6, $G300 &lt; BH$6), 0, 2)+1)</f>
        <v/>
      </c>
      <c r="BI300" s="68" t="str">
        <f ca="1">INDEX({"","_","-","="},IF(OR($D300 &gt;= BJ$6, $E300 &lt; BI$6), 0, 1)+IF(OR($F300 &gt;= BJ$6, $G300 &lt; BI$6), 0, 2)+1)</f>
        <v/>
      </c>
      <c r="BJ300" s="68" t="str">
        <f ca="1">INDEX({"","_","-","="},IF(OR($D300 &gt;= BK$6, $E300 &lt; BJ$6), 0, 1)+IF(OR($F300 &gt;= BK$6, $G300 &lt; BJ$6), 0, 2)+1)</f>
        <v/>
      </c>
      <c r="BK300" s="68" t="str">
        <f ca="1">INDEX({"","_","-","="},IF(OR($D300 &gt;= BL$6, $E300 &lt; BK$6), 0, 1)+IF(OR($F300 &gt;= BL$6, $G300 &lt; BK$6), 0, 2)+1)</f>
        <v/>
      </c>
      <c r="BL300" s="68" t="str">
        <f ca="1">INDEX({"","_","-","="},IF(OR($D300 &gt;= BM$6, $E300 &lt; BL$6), 0, 1)+IF(OR($F300 &gt;= BM$6, $G300 &lt; BL$6), 0, 2)+1)</f>
        <v/>
      </c>
      <c r="BM300" s="68" t="str">
        <f ca="1">INDEX({"","_","-","="},IF(OR($D300 &gt;= BN$6, $E300 &lt; BM$6), 0, 1)+IF(OR($F300 &gt;= BN$6, $G300 &lt; BM$6), 0, 2)+1)</f>
        <v/>
      </c>
      <c r="BN300" s="68" t="str">
        <f ca="1">INDEX({"","_","-","="},IF(OR($D300 &gt;= BO$6, $E300 &lt; BN$6), 0, 1)+IF(OR($F300 &gt;= BO$6, $G300 &lt; BN$6), 0, 2)+1)</f>
        <v/>
      </c>
      <c r="BO300" s="68" t="str">
        <f ca="1">INDEX({"","_","-","="},IF(OR($D300 &gt;= BP$6, $E300 &lt; BO$6), 0, 1)+IF(OR($F300 &gt;= BP$6, $G300 &lt; BO$6), 0, 2)+1)</f>
        <v/>
      </c>
      <c r="BP300" s="68" t="str">
        <f ca="1">INDEX({"","_","-","="},IF(OR($D300 &gt;= BQ$6, $E300 &lt; BP$6), 0, 1)+IF(OR($F300 &gt;= BQ$6, $G300 &lt; BP$6), 0, 2)+1)</f>
        <v/>
      </c>
      <c r="BQ300" s="68" t="str">
        <f ca="1">INDEX({"","_","-","="},IF(OR($D300 &gt;= BR$6, $E300 &lt; BQ$6), 0, 1)+IF(OR($F300 &gt;= BR$6, $G300 &lt; BQ$6), 0, 2)+1)</f>
        <v/>
      </c>
      <c r="BR300" s="68" t="str">
        <f ca="1">INDEX({"","_","-","="},IF(OR($D300 &gt;= BS$6, $E300 &lt; BR$6), 0, 1)+IF(OR($F300 &gt;= BS$6, $G300 &lt; BR$6), 0, 2)+1)</f>
        <v/>
      </c>
      <c r="BS300" s="68" t="str">
        <f ca="1">INDEX({"","_","-","="},IF(OR($D300 &gt;= BT$6, $E300 &lt; BS$6), 0, 1)+IF(OR($F300 &gt;= BT$6, $G300 &lt; BS$6), 0, 2)+1)</f>
        <v/>
      </c>
      <c r="BT300" s="68" t="str">
        <f ca="1">INDEX({"","_","-","="},IF(OR($D300 &gt;= BU$6, $E300 &lt; BT$6), 0, 1)+IF(OR($F300 &gt;= BU$6, $G300 &lt; BT$6), 0, 2)+1)</f>
        <v/>
      </c>
      <c r="BU300" s="68" t="str">
        <f ca="1">INDEX({"","_","-","="},IF(OR($D300 &gt;= BV$6, $E300 &lt; BU$6), 0, 1)+IF(OR($F300 &gt;= BV$6, $G300 &lt; BU$6), 0, 2)+1)</f>
        <v/>
      </c>
      <c r="BV300" s="68" t="str">
        <f ca="1">INDEX({"","_","-","="},IF(OR($D300 &gt;= BW$6, $E300 &lt; BV$6), 0, 1)+IF(OR($F300 &gt;= BW$6, $G300 &lt; BV$6), 0, 2)+1)</f>
        <v/>
      </c>
      <c r="BW300" s="68" t="str">
        <f ca="1">INDEX({"","_","-","="},IF(OR($D300 &gt;= BX$6, $E300 &lt; BW$6), 0, 1)+IF(OR($F300 &gt;= BX$6, $G300 &lt; BW$6), 0, 2)+1)</f>
        <v/>
      </c>
      <c r="BX300" s="68" t="str">
        <f ca="1">INDEX({"","_","-","="},IF(OR($D300 &gt;= BY$6, $E300 &lt; BX$6), 0, 1)+IF(OR($F300 &gt;= BY$6, $G300 &lt; BX$6), 0, 2)+1)</f>
        <v/>
      </c>
      <c r="BY300" s="68" t="str">
        <f ca="1">INDEX({"","_","-","="},IF(OR($D300 &gt;= BZ$6, $E300 &lt; BY$6), 0, 1)+IF(OR($F300 &gt;= BZ$6, $G300 &lt; BY$6), 0, 2)+1)</f>
        <v/>
      </c>
      <c r="BZ300" s="68" t="str">
        <f ca="1">INDEX({"","_","-","="},IF(OR($D300 &gt;= CA$6, $E300 &lt; BZ$6), 0, 1)+IF(OR($F300 &gt;= CA$6, $G300 &lt; BZ$6), 0, 2)+1)</f>
        <v/>
      </c>
      <c r="CA300" s="68" t="str">
        <f ca="1">INDEX({"","_","-","="},IF(OR($D300 &gt;= CB$6, $E300 &lt; CA$6), 0, 1)+IF(OR($F300 &gt;= CB$6, $G300 &lt; CA$6), 0, 2)+1)</f>
        <v/>
      </c>
      <c r="CB300" s="68" t="str">
        <f ca="1">INDEX({"","_","-","="},IF(OR($D300 &gt;= CC$6, $E300 &lt; CB$6), 0, 1)+IF(OR($F300 &gt;= CC$6, $G300 &lt; CB$6), 0, 2)+1)</f>
        <v/>
      </c>
      <c r="CC300" s="68" t="str">
        <f ca="1">INDEX({"","_","-","="},IF(OR($D300 &gt;= CD$6, $E300 &lt; CC$6), 0, 1)+IF(OR($F300 &gt;= CD$6, $G300 &lt; CC$6), 0, 2)+1)</f>
        <v/>
      </c>
      <c r="CD300" s="68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IF('临-进度'!M296,'临-进度'!$A296,"")</f>
        <v/>
      </c>
      <c r="B301" s="8" t="str">
        <f ca="1">IF('临-进度'!M296,'临-进度'!$B296,"")</f>
        <v/>
      </c>
      <c r="C301" s="8" t="str">
        <f ca="1">IF('临-进度'!M296,'临-进度'!$E296,"")</f>
        <v/>
      </c>
      <c r="D301" s="40" t="str">
        <f ca="1">IF('临-进度'!$M296,'临-进度'!$I296,"")</f>
        <v/>
      </c>
      <c r="E301" s="40" t="str">
        <f ca="1">IF('临-进度'!$M296,'临-进度'!$AE296,"")</f>
        <v/>
      </c>
      <c r="F301" s="40" t="str">
        <f ca="1">IF('临-进度'!$M296,'临-进度'!$J296,"")</f>
        <v/>
      </c>
      <c r="G301" s="73" t="str">
        <f ca="1">IF('临-进度'!$M296,'临-进度'!$AF296,"")</f>
        <v/>
      </c>
      <c r="H301" s="68" t="str">
        <f ca="1">INDEX({"","_","-","="},IF(OR($D301 &gt;= I$6, $E301 &lt; H$6), 0, 1)+IF(OR($F301 &gt;= I$6, $G301 &lt; H$6), 0, 2)+1)</f>
        <v/>
      </c>
      <c r="I301" s="68" t="str">
        <f ca="1">INDEX({"","_","-","="},IF(OR($D301 &gt;= J$6, $E301 &lt; I$6), 0, 1)+IF(OR($F301 &gt;= J$6, $G301 &lt; I$6), 0, 2)+1)</f>
        <v/>
      </c>
      <c r="J301" s="68" t="str">
        <f ca="1">INDEX({"","_","-","="},IF(OR($D301 &gt;= K$6, $E301 &lt; J$6), 0, 1)+IF(OR($F301 &gt;= K$6, $G301 &lt; J$6), 0, 2)+1)</f>
        <v/>
      </c>
      <c r="K301" s="68" t="str">
        <f ca="1">INDEX({"","_","-","="},IF(OR($D301 &gt;= L$6, $E301 &lt; K$6), 0, 1)+IF(OR($F301 &gt;= L$6, $G301 &lt; K$6), 0, 2)+1)</f>
        <v/>
      </c>
      <c r="L301" s="68" t="str">
        <f ca="1">INDEX({"","_","-","="},IF(OR($D301 &gt;= M$6, $E301 &lt; L$6), 0, 1)+IF(OR($F301 &gt;= M$6, $G301 &lt; L$6), 0, 2)+1)</f>
        <v/>
      </c>
      <c r="M301" s="68" t="str">
        <f ca="1">INDEX({"","_","-","="},IF(OR($D301 &gt;= N$6, $E301 &lt; M$6), 0, 1)+IF(OR($F301 &gt;= N$6, $G301 &lt; M$6), 0, 2)+1)</f>
        <v/>
      </c>
      <c r="N301" s="68" t="str">
        <f ca="1">INDEX({"","_","-","="},IF(OR($D301 &gt;= O$6, $E301 &lt; N$6), 0, 1)+IF(OR($F301 &gt;= O$6, $G301 &lt; N$6), 0, 2)+1)</f>
        <v/>
      </c>
      <c r="O301" s="68" t="str">
        <f ca="1">INDEX({"","_","-","="},IF(OR($D301 &gt;= P$6, $E301 &lt; O$6), 0, 1)+IF(OR($F301 &gt;= P$6, $G301 &lt; O$6), 0, 2)+1)</f>
        <v/>
      </c>
      <c r="P301" s="68" t="str">
        <f ca="1">INDEX({"","_","-","="},IF(OR($D301 &gt;= Q$6, $E301 &lt; P$6), 0, 1)+IF(OR($F301 &gt;= Q$6, $G301 &lt; P$6), 0, 2)+1)</f>
        <v/>
      </c>
      <c r="Q301" s="68" t="str">
        <f ca="1">INDEX({"","_","-","="},IF(OR($D301 &gt;= R$6, $E301 &lt; Q$6), 0, 1)+IF(OR($F301 &gt;= R$6, $G301 &lt; Q$6), 0, 2)+1)</f>
        <v/>
      </c>
      <c r="R301" s="68" t="str">
        <f ca="1">INDEX({"","_","-","="},IF(OR($D301 &gt;= S$6, $E301 &lt; R$6), 0, 1)+IF(OR($F301 &gt;= S$6, $G301 &lt; R$6), 0, 2)+1)</f>
        <v/>
      </c>
      <c r="S301" s="68" t="str">
        <f ca="1">INDEX({"","_","-","="},IF(OR($D301 &gt;= T$6, $E301 &lt; S$6), 0, 1)+IF(OR($F301 &gt;= T$6, $G301 &lt; S$6), 0, 2)+1)</f>
        <v/>
      </c>
      <c r="T301" s="68" t="str">
        <f ca="1">INDEX({"","_","-","="},IF(OR($D301 &gt;= U$6, $E301 &lt; T$6), 0, 1)+IF(OR($F301 &gt;= U$6, $G301 &lt; T$6), 0, 2)+1)</f>
        <v/>
      </c>
      <c r="U301" s="68" t="str">
        <f ca="1">INDEX({"","_","-","="},IF(OR($D301 &gt;= V$6, $E301 &lt; U$6), 0, 1)+IF(OR($F301 &gt;= V$6, $G301 &lt; U$6), 0, 2)+1)</f>
        <v/>
      </c>
      <c r="V301" s="68" t="str">
        <f ca="1">INDEX({"","_","-","="},IF(OR($D301 &gt;= W$6, $E301 &lt; V$6), 0, 1)+IF(OR($F301 &gt;= W$6, $G301 &lt; V$6), 0, 2)+1)</f>
        <v/>
      </c>
      <c r="W301" s="68" t="str">
        <f ca="1">INDEX({"","_","-","="},IF(OR($D301 &gt;= X$6, $E301 &lt; W$6), 0, 1)+IF(OR($F301 &gt;= X$6, $G301 &lt; W$6), 0, 2)+1)</f>
        <v/>
      </c>
      <c r="X301" s="68" t="str">
        <f ca="1">INDEX({"","_","-","="},IF(OR($D301 &gt;= Y$6, $E301 &lt; X$6), 0, 1)+IF(OR($F301 &gt;= Y$6, $G301 &lt; X$6), 0, 2)+1)</f>
        <v/>
      </c>
      <c r="Y301" s="68" t="str">
        <f ca="1">INDEX({"","_","-","="},IF(OR($D301 &gt;= Z$6, $E301 &lt; Y$6), 0, 1)+IF(OR($F301 &gt;= Z$6, $G301 &lt; Y$6), 0, 2)+1)</f>
        <v/>
      </c>
      <c r="Z301" s="68" t="str">
        <f ca="1">INDEX({"","_","-","="},IF(OR($D301 &gt;= AA$6, $E301 &lt; Z$6), 0, 1)+IF(OR($F301 &gt;= AA$6, $G301 &lt; Z$6), 0, 2)+1)</f>
        <v/>
      </c>
      <c r="AA301" s="68" t="str">
        <f ca="1">INDEX({"","_","-","="},IF(OR($D301 &gt;= AB$6, $E301 &lt; AA$6), 0, 1)+IF(OR($F301 &gt;= AB$6, $G301 &lt; AA$6), 0, 2)+1)</f>
        <v/>
      </c>
      <c r="AB301" s="68" t="str">
        <f ca="1">INDEX({"","_","-","="},IF(OR($D301 &gt;= AC$6, $E301 &lt; AB$6), 0, 1)+IF(OR($F301 &gt;= AC$6, $G301 &lt; AB$6), 0, 2)+1)</f>
        <v/>
      </c>
      <c r="AC301" s="68" t="str">
        <f ca="1">INDEX({"","_","-","="},IF(OR($D301 &gt;= AD$6, $E301 &lt; AC$6), 0, 1)+IF(OR($F301 &gt;= AD$6, $G301 &lt; AC$6), 0, 2)+1)</f>
        <v/>
      </c>
      <c r="AD301" s="68" t="str">
        <f ca="1">INDEX({"","_","-","="},IF(OR($D301 &gt;= AE$6, $E301 &lt; AD$6), 0, 1)+IF(OR($F301 &gt;= AE$6, $G301 &lt; AD$6), 0, 2)+1)</f>
        <v/>
      </c>
      <c r="AE301" s="68" t="str">
        <f ca="1">INDEX({"","_","-","="},IF(OR($D301 &gt;= AF$6, $E301 &lt; AE$6), 0, 1)+IF(OR($F301 &gt;= AF$6, $G301 &lt; AE$6), 0, 2)+1)</f>
        <v/>
      </c>
      <c r="AF301" s="68" t="str">
        <f ca="1">INDEX({"","_","-","="},IF(OR($D301 &gt;= AG$6, $E301 &lt; AF$6), 0, 1)+IF(OR($F301 &gt;= AG$6, $G301 &lt; AF$6), 0, 2)+1)</f>
        <v/>
      </c>
      <c r="AG301" s="68" t="str">
        <f ca="1">INDEX({"","_","-","="},IF(OR($D301 &gt;= AH$6, $E301 &lt; AG$6), 0, 1)+IF(OR($F301 &gt;= AH$6, $G301 &lt; AG$6), 0, 2)+1)</f>
        <v/>
      </c>
      <c r="AH301" s="68" t="str">
        <f ca="1">INDEX({"","_","-","="},IF(OR($D301 &gt;= AI$6, $E301 &lt; AH$6), 0, 1)+IF(OR($F301 &gt;= AI$6, $G301 &lt; AH$6), 0, 2)+1)</f>
        <v/>
      </c>
      <c r="AI301" s="68" t="str">
        <f ca="1">INDEX({"","_","-","="},IF(OR($D301 &gt;= AJ$6, $E301 &lt; AI$6), 0, 1)+IF(OR($F301 &gt;= AJ$6, $G301 &lt; AI$6), 0, 2)+1)</f>
        <v/>
      </c>
      <c r="AJ301" s="68" t="str">
        <f ca="1">INDEX({"","_","-","="},IF(OR($D301 &gt;= AK$6, $E301 &lt; AJ$6), 0, 1)+IF(OR($F301 &gt;= AK$6, $G301 &lt; AJ$6), 0, 2)+1)</f>
        <v/>
      </c>
      <c r="AK301" s="68" t="str">
        <f ca="1">INDEX({"","_","-","="},IF(OR($D301 &gt;= AL$6, $E301 &lt; AK$6), 0, 1)+IF(OR($F301 &gt;= AL$6, $G301 &lt; AK$6), 0, 2)+1)</f>
        <v/>
      </c>
      <c r="AL301" s="68" t="str">
        <f ca="1">INDEX({"","_","-","="},IF(OR($D301 &gt;= AM$6, $E301 &lt; AL$6), 0, 1)+IF(OR($F301 &gt;= AM$6, $G301 &lt; AL$6), 0, 2)+1)</f>
        <v/>
      </c>
      <c r="AM301" s="68" t="str">
        <f ca="1">INDEX({"","_","-","="},IF(OR($D301 &gt;= AN$6, $E301 &lt; AM$6), 0, 1)+IF(OR($F301 &gt;= AN$6, $G301 &lt; AM$6), 0, 2)+1)</f>
        <v/>
      </c>
      <c r="AN301" s="68" t="str">
        <f ca="1">INDEX({"","_","-","="},IF(OR($D301 &gt;= AO$6, $E301 &lt; AN$6), 0, 1)+IF(OR($F301 &gt;= AO$6, $G301 &lt; AN$6), 0, 2)+1)</f>
        <v/>
      </c>
      <c r="AO301" s="68" t="str">
        <f ca="1">INDEX({"","_","-","="},IF(OR($D301 &gt;= AP$6, $E301 &lt; AO$6), 0, 1)+IF(OR($F301 &gt;= AP$6, $G301 &lt; AO$6), 0, 2)+1)</f>
        <v/>
      </c>
      <c r="AP301" s="68" t="str">
        <f ca="1">INDEX({"","_","-","="},IF(OR($D301 &gt;= AQ$6, $E301 &lt; AP$6), 0, 1)+IF(OR($F301 &gt;= AQ$6, $G301 &lt; AP$6), 0, 2)+1)</f>
        <v/>
      </c>
      <c r="AQ301" s="68" t="str">
        <f ca="1">INDEX({"","_","-","="},IF(OR($D301 &gt;= AR$6, $E301 &lt; AQ$6), 0, 1)+IF(OR($F301 &gt;= AR$6, $G301 &lt; AQ$6), 0, 2)+1)</f>
        <v/>
      </c>
      <c r="AR301" s="68" t="str">
        <f ca="1">INDEX({"","_","-","="},IF(OR($D301 &gt;= AS$6, $E301 &lt; AR$6), 0, 1)+IF(OR($F301 &gt;= AS$6, $G301 &lt; AR$6), 0, 2)+1)</f>
        <v/>
      </c>
      <c r="AS301" s="68" t="str">
        <f ca="1">INDEX({"","_","-","="},IF(OR($D301 &gt;= AT$6, $E301 &lt; AS$6), 0, 1)+IF(OR($F301 &gt;= AT$6, $G301 &lt; AS$6), 0, 2)+1)</f>
        <v/>
      </c>
      <c r="AT301" s="68" t="str">
        <f ca="1">INDEX({"","_","-","="},IF(OR($D301 &gt;= AU$6, $E301 &lt; AT$6), 0, 1)+IF(OR($F301 &gt;= AU$6, $G301 &lt; AT$6), 0, 2)+1)</f>
        <v/>
      </c>
      <c r="AU301" s="68" t="str">
        <f ca="1">INDEX({"","_","-","="},IF(OR($D301 &gt;= AV$6, $E301 &lt; AU$6), 0, 1)+IF(OR($F301 &gt;= AV$6, $G301 &lt; AU$6), 0, 2)+1)</f>
        <v/>
      </c>
      <c r="AV301" s="68" t="str">
        <f ca="1">INDEX({"","_","-","="},IF(OR($D301 &gt;= AW$6, $E301 &lt; AV$6), 0, 1)+IF(OR($F301 &gt;= AW$6, $G301 &lt; AV$6), 0, 2)+1)</f>
        <v/>
      </c>
      <c r="AW301" s="68" t="str">
        <f ca="1">INDEX({"","_","-","="},IF(OR($D301 &gt;= AX$6, $E301 &lt; AW$6), 0, 1)+IF(OR($F301 &gt;= AX$6, $G301 &lt; AW$6), 0, 2)+1)</f>
        <v/>
      </c>
      <c r="AX301" s="68" t="str">
        <f ca="1">INDEX({"","_","-","="},IF(OR($D301 &gt;= AY$6, $E301 &lt; AX$6), 0, 1)+IF(OR($F301 &gt;= AY$6, $G301 &lt; AX$6), 0, 2)+1)</f>
        <v/>
      </c>
      <c r="AY301" s="68" t="str">
        <f ca="1">INDEX({"","_","-","="},IF(OR($D301 &gt;= AZ$6, $E301 &lt; AY$6), 0, 1)+IF(OR($F301 &gt;= AZ$6, $G301 &lt; AY$6), 0, 2)+1)</f>
        <v/>
      </c>
      <c r="AZ301" s="68" t="str">
        <f ca="1">INDEX({"","_","-","="},IF(OR($D301 &gt;= BA$6, $E301 &lt; AZ$6), 0, 1)+IF(OR($F301 &gt;= BA$6, $G301 &lt; AZ$6), 0, 2)+1)</f>
        <v/>
      </c>
      <c r="BA301" s="68" t="str">
        <f ca="1">INDEX({"","_","-","="},IF(OR($D301 &gt;= BB$6, $E301 &lt; BA$6), 0, 1)+IF(OR($F301 &gt;= BB$6, $G301 &lt; BA$6), 0, 2)+1)</f>
        <v/>
      </c>
      <c r="BB301" s="68" t="str">
        <f ca="1">INDEX({"","_","-","="},IF(OR($D301 &gt;= BC$6, $E301 &lt; BB$6), 0, 1)+IF(OR($F301 &gt;= BC$6, $G301 &lt; BB$6), 0, 2)+1)</f>
        <v/>
      </c>
      <c r="BC301" s="68" t="str">
        <f ca="1">INDEX({"","_","-","="},IF(OR($D301 &gt;= BD$6, $E301 &lt; BC$6), 0, 1)+IF(OR($F301 &gt;= BD$6, $G301 &lt; BC$6), 0, 2)+1)</f>
        <v/>
      </c>
      <c r="BD301" s="68" t="str">
        <f ca="1">INDEX({"","_","-","="},IF(OR($D301 &gt;= BE$6, $E301 &lt; BD$6), 0, 1)+IF(OR($F301 &gt;= BE$6, $G301 &lt; BD$6), 0, 2)+1)</f>
        <v/>
      </c>
      <c r="BE301" s="68" t="str">
        <f ca="1">INDEX({"","_","-","="},IF(OR($D301 &gt;= BF$6, $E301 &lt; BE$6), 0, 1)+IF(OR($F301 &gt;= BF$6, $G301 &lt; BE$6), 0, 2)+1)</f>
        <v/>
      </c>
      <c r="BF301" s="68" t="str">
        <f ca="1">INDEX({"","_","-","="},IF(OR($D301 &gt;= BG$6, $E301 &lt; BF$6), 0, 1)+IF(OR($F301 &gt;= BG$6, $G301 &lt; BF$6), 0, 2)+1)</f>
        <v/>
      </c>
      <c r="BG301" s="68" t="str">
        <f ca="1">INDEX({"","_","-","="},IF(OR($D301 &gt;= BH$6, $E301 &lt; BG$6), 0, 1)+IF(OR($F301 &gt;= BH$6, $G301 &lt; BG$6), 0, 2)+1)</f>
        <v/>
      </c>
      <c r="BH301" s="68" t="str">
        <f ca="1">INDEX({"","_","-","="},IF(OR($D301 &gt;= BI$6, $E301 &lt; BH$6), 0, 1)+IF(OR($F301 &gt;= BI$6, $G301 &lt; BH$6), 0, 2)+1)</f>
        <v/>
      </c>
      <c r="BI301" s="68" t="str">
        <f ca="1">INDEX({"","_","-","="},IF(OR($D301 &gt;= BJ$6, $E301 &lt; BI$6), 0, 1)+IF(OR($F301 &gt;= BJ$6, $G301 &lt; BI$6), 0, 2)+1)</f>
        <v/>
      </c>
      <c r="BJ301" s="68" t="str">
        <f ca="1">INDEX({"","_","-","="},IF(OR($D301 &gt;= BK$6, $E301 &lt; BJ$6), 0, 1)+IF(OR($F301 &gt;= BK$6, $G301 &lt; BJ$6), 0, 2)+1)</f>
        <v/>
      </c>
      <c r="BK301" s="68" t="str">
        <f ca="1">INDEX({"","_","-","="},IF(OR($D301 &gt;= BL$6, $E301 &lt; BK$6), 0, 1)+IF(OR($F301 &gt;= BL$6, $G301 &lt; BK$6), 0, 2)+1)</f>
        <v/>
      </c>
      <c r="BL301" s="68" t="str">
        <f ca="1">INDEX({"","_","-","="},IF(OR($D301 &gt;= BM$6, $E301 &lt; BL$6), 0, 1)+IF(OR($F301 &gt;= BM$6, $G301 &lt; BL$6), 0, 2)+1)</f>
        <v/>
      </c>
      <c r="BM301" s="68" t="str">
        <f ca="1">INDEX({"","_","-","="},IF(OR($D301 &gt;= BN$6, $E301 &lt; BM$6), 0, 1)+IF(OR($F301 &gt;= BN$6, $G301 &lt; BM$6), 0, 2)+1)</f>
        <v/>
      </c>
      <c r="BN301" s="68" t="str">
        <f ca="1">INDEX({"","_","-","="},IF(OR($D301 &gt;= BO$6, $E301 &lt; BN$6), 0, 1)+IF(OR($F301 &gt;= BO$6, $G301 &lt; BN$6), 0, 2)+1)</f>
        <v/>
      </c>
      <c r="BO301" s="68" t="str">
        <f ca="1">INDEX({"","_","-","="},IF(OR($D301 &gt;= BP$6, $E301 &lt; BO$6), 0, 1)+IF(OR($F301 &gt;= BP$6, $G301 &lt; BO$6), 0, 2)+1)</f>
        <v/>
      </c>
      <c r="BP301" s="68" t="str">
        <f ca="1">INDEX({"","_","-","="},IF(OR($D301 &gt;= BQ$6, $E301 &lt; BP$6), 0, 1)+IF(OR($F301 &gt;= BQ$6, $G301 &lt; BP$6), 0, 2)+1)</f>
        <v/>
      </c>
      <c r="BQ301" s="68" t="str">
        <f ca="1">INDEX({"","_","-","="},IF(OR($D301 &gt;= BR$6, $E301 &lt; BQ$6), 0, 1)+IF(OR($F301 &gt;= BR$6, $G301 &lt; BQ$6), 0, 2)+1)</f>
        <v/>
      </c>
      <c r="BR301" s="68" t="str">
        <f ca="1">INDEX({"","_","-","="},IF(OR($D301 &gt;= BS$6, $E301 &lt; BR$6), 0, 1)+IF(OR($F301 &gt;= BS$6, $G301 &lt; BR$6), 0, 2)+1)</f>
        <v/>
      </c>
      <c r="BS301" s="68" t="str">
        <f ca="1">INDEX({"","_","-","="},IF(OR($D301 &gt;= BT$6, $E301 &lt; BS$6), 0, 1)+IF(OR($F301 &gt;= BT$6, $G301 &lt; BS$6), 0, 2)+1)</f>
        <v/>
      </c>
      <c r="BT301" s="68" t="str">
        <f ca="1">INDEX({"","_","-","="},IF(OR($D301 &gt;= BU$6, $E301 &lt; BT$6), 0, 1)+IF(OR($F301 &gt;= BU$6, $G301 &lt; BT$6), 0, 2)+1)</f>
        <v/>
      </c>
      <c r="BU301" s="68" t="str">
        <f ca="1">INDEX({"","_","-","="},IF(OR($D301 &gt;= BV$6, $E301 &lt; BU$6), 0, 1)+IF(OR($F301 &gt;= BV$6, $G301 &lt; BU$6), 0, 2)+1)</f>
        <v/>
      </c>
      <c r="BV301" s="68" t="str">
        <f ca="1">INDEX({"","_","-","="},IF(OR($D301 &gt;= BW$6, $E301 &lt; BV$6), 0, 1)+IF(OR($F301 &gt;= BW$6, $G301 &lt; BV$6), 0, 2)+1)</f>
        <v/>
      </c>
      <c r="BW301" s="68" t="str">
        <f ca="1">INDEX({"","_","-","="},IF(OR($D301 &gt;= BX$6, $E301 &lt; BW$6), 0, 1)+IF(OR($F301 &gt;= BX$6, $G301 &lt; BW$6), 0, 2)+1)</f>
        <v/>
      </c>
      <c r="BX301" s="68" t="str">
        <f ca="1">INDEX({"","_","-","="},IF(OR($D301 &gt;= BY$6, $E301 &lt; BX$6), 0, 1)+IF(OR($F301 &gt;= BY$6, $G301 &lt; BX$6), 0, 2)+1)</f>
        <v/>
      </c>
      <c r="BY301" s="68" t="str">
        <f ca="1">INDEX({"","_","-","="},IF(OR($D301 &gt;= BZ$6, $E301 &lt; BY$6), 0, 1)+IF(OR($F301 &gt;= BZ$6, $G301 &lt; BY$6), 0, 2)+1)</f>
        <v/>
      </c>
      <c r="BZ301" s="68" t="str">
        <f ca="1">INDEX({"","_","-","="},IF(OR($D301 &gt;= CA$6, $E301 &lt; BZ$6), 0, 1)+IF(OR($F301 &gt;= CA$6, $G301 &lt; BZ$6), 0, 2)+1)</f>
        <v/>
      </c>
      <c r="CA301" s="68" t="str">
        <f ca="1">INDEX({"","_","-","="},IF(OR($D301 &gt;= CB$6, $E301 &lt; CA$6), 0, 1)+IF(OR($F301 &gt;= CB$6, $G301 &lt; CA$6), 0, 2)+1)</f>
        <v/>
      </c>
      <c r="CB301" s="68" t="str">
        <f ca="1">INDEX({"","_","-","="},IF(OR($D301 &gt;= CC$6, $E301 &lt; CB$6), 0, 1)+IF(OR($F301 &gt;= CC$6, $G301 &lt; CB$6), 0, 2)+1)</f>
        <v/>
      </c>
      <c r="CC301" s="68" t="str">
        <f ca="1">INDEX({"","_","-","="},IF(OR($D301 &gt;= CD$6, $E301 &lt; CC$6), 0, 1)+IF(OR($F301 &gt;= CD$6, $G301 &lt; CC$6), 0, 2)+1)</f>
        <v/>
      </c>
      <c r="CD301" s="68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IF('临-进度'!M297,'临-进度'!$A297,"")</f>
        <v/>
      </c>
      <c r="B302" s="8" t="str">
        <f ca="1">IF('临-进度'!M297,'临-进度'!$B297,"")</f>
        <v/>
      </c>
      <c r="C302" s="8" t="str">
        <f ca="1">IF('临-进度'!M297,'临-进度'!$E297,"")</f>
        <v/>
      </c>
      <c r="D302" s="40" t="str">
        <f ca="1">IF('临-进度'!$M297,'临-进度'!$I297,"")</f>
        <v/>
      </c>
      <c r="E302" s="40" t="str">
        <f ca="1">IF('临-进度'!$M297,'临-进度'!$AE297,"")</f>
        <v/>
      </c>
      <c r="F302" s="40" t="str">
        <f ca="1">IF('临-进度'!$M297,'临-进度'!$J297,"")</f>
        <v/>
      </c>
      <c r="G302" s="73" t="str">
        <f ca="1">IF('临-进度'!$M297,'临-进度'!$AF297,"")</f>
        <v/>
      </c>
      <c r="H302" s="68" t="str">
        <f ca="1">INDEX({"","_","-","="},IF(OR($D302 &gt;= I$6, $E302 &lt; H$6), 0, 1)+IF(OR($F302 &gt;= I$6, $G302 &lt; H$6), 0, 2)+1)</f>
        <v/>
      </c>
      <c r="I302" s="68" t="str">
        <f ca="1">INDEX({"","_","-","="},IF(OR($D302 &gt;= J$6, $E302 &lt; I$6), 0, 1)+IF(OR($F302 &gt;= J$6, $G302 &lt; I$6), 0, 2)+1)</f>
        <v/>
      </c>
      <c r="J302" s="68" t="str">
        <f ca="1">INDEX({"","_","-","="},IF(OR($D302 &gt;= K$6, $E302 &lt; J$6), 0, 1)+IF(OR($F302 &gt;= K$6, $G302 &lt; J$6), 0, 2)+1)</f>
        <v/>
      </c>
      <c r="K302" s="68" t="str">
        <f ca="1">INDEX({"","_","-","="},IF(OR($D302 &gt;= L$6, $E302 &lt; K$6), 0, 1)+IF(OR($F302 &gt;= L$6, $G302 &lt; K$6), 0, 2)+1)</f>
        <v/>
      </c>
      <c r="L302" s="68" t="str">
        <f ca="1">INDEX({"","_","-","="},IF(OR($D302 &gt;= M$6, $E302 &lt; L$6), 0, 1)+IF(OR($F302 &gt;= M$6, $G302 &lt; L$6), 0, 2)+1)</f>
        <v/>
      </c>
      <c r="M302" s="68" t="str">
        <f ca="1">INDEX({"","_","-","="},IF(OR($D302 &gt;= N$6, $E302 &lt; M$6), 0, 1)+IF(OR($F302 &gt;= N$6, $G302 &lt; M$6), 0, 2)+1)</f>
        <v/>
      </c>
      <c r="N302" s="68" t="str">
        <f ca="1">INDEX({"","_","-","="},IF(OR($D302 &gt;= O$6, $E302 &lt; N$6), 0, 1)+IF(OR($F302 &gt;= O$6, $G302 &lt; N$6), 0, 2)+1)</f>
        <v/>
      </c>
      <c r="O302" s="68" t="str">
        <f ca="1">INDEX({"","_","-","="},IF(OR($D302 &gt;= P$6, $E302 &lt; O$6), 0, 1)+IF(OR($F302 &gt;= P$6, $G302 &lt; O$6), 0, 2)+1)</f>
        <v/>
      </c>
      <c r="P302" s="68" t="str">
        <f ca="1">INDEX({"","_","-","="},IF(OR($D302 &gt;= Q$6, $E302 &lt; P$6), 0, 1)+IF(OR($F302 &gt;= Q$6, $G302 &lt; P$6), 0, 2)+1)</f>
        <v/>
      </c>
      <c r="Q302" s="68" t="str">
        <f ca="1">INDEX({"","_","-","="},IF(OR($D302 &gt;= R$6, $E302 &lt; Q$6), 0, 1)+IF(OR($F302 &gt;= R$6, $G302 &lt; Q$6), 0, 2)+1)</f>
        <v/>
      </c>
      <c r="R302" s="68" t="str">
        <f ca="1">INDEX({"","_","-","="},IF(OR($D302 &gt;= S$6, $E302 &lt; R$6), 0, 1)+IF(OR($F302 &gt;= S$6, $G302 &lt; R$6), 0, 2)+1)</f>
        <v/>
      </c>
      <c r="S302" s="68" t="str">
        <f ca="1">INDEX({"","_","-","="},IF(OR($D302 &gt;= T$6, $E302 &lt; S$6), 0, 1)+IF(OR($F302 &gt;= T$6, $G302 &lt; S$6), 0, 2)+1)</f>
        <v/>
      </c>
      <c r="T302" s="68" t="str">
        <f ca="1">INDEX({"","_","-","="},IF(OR($D302 &gt;= U$6, $E302 &lt; T$6), 0, 1)+IF(OR($F302 &gt;= U$6, $G302 &lt; T$6), 0, 2)+1)</f>
        <v/>
      </c>
      <c r="U302" s="68" t="str">
        <f ca="1">INDEX({"","_","-","="},IF(OR($D302 &gt;= V$6, $E302 &lt; U$6), 0, 1)+IF(OR($F302 &gt;= V$6, $G302 &lt; U$6), 0, 2)+1)</f>
        <v/>
      </c>
      <c r="V302" s="68" t="str">
        <f ca="1">INDEX({"","_","-","="},IF(OR($D302 &gt;= W$6, $E302 &lt; V$6), 0, 1)+IF(OR($F302 &gt;= W$6, $G302 &lt; V$6), 0, 2)+1)</f>
        <v/>
      </c>
      <c r="W302" s="68" t="str">
        <f ca="1">INDEX({"","_","-","="},IF(OR($D302 &gt;= X$6, $E302 &lt; W$6), 0, 1)+IF(OR($F302 &gt;= X$6, $G302 &lt; W$6), 0, 2)+1)</f>
        <v/>
      </c>
      <c r="X302" s="68" t="str">
        <f ca="1">INDEX({"","_","-","="},IF(OR($D302 &gt;= Y$6, $E302 &lt; X$6), 0, 1)+IF(OR($F302 &gt;= Y$6, $G302 &lt; X$6), 0, 2)+1)</f>
        <v/>
      </c>
      <c r="Y302" s="68" t="str">
        <f ca="1">INDEX({"","_","-","="},IF(OR($D302 &gt;= Z$6, $E302 &lt; Y$6), 0, 1)+IF(OR($F302 &gt;= Z$6, $G302 &lt; Y$6), 0, 2)+1)</f>
        <v/>
      </c>
      <c r="Z302" s="68" t="str">
        <f ca="1">INDEX({"","_","-","="},IF(OR($D302 &gt;= AA$6, $E302 &lt; Z$6), 0, 1)+IF(OR($F302 &gt;= AA$6, $G302 &lt; Z$6), 0, 2)+1)</f>
        <v/>
      </c>
      <c r="AA302" s="68" t="str">
        <f ca="1">INDEX({"","_","-","="},IF(OR($D302 &gt;= AB$6, $E302 &lt; AA$6), 0, 1)+IF(OR($F302 &gt;= AB$6, $G302 &lt; AA$6), 0, 2)+1)</f>
        <v/>
      </c>
      <c r="AB302" s="68" t="str">
        <f ca="1">INDEX({"","_","-","="},IF(OR($D302 &gt;= AC$6, $E302 &lt; AB$6), 0, 1)+IF(OR($F302 &gt;= AC$6, $G302 &lt; AB$6), 0, 2)+1)</f>
        <v/>
      </c>
      <c r="AC302" s="68" t="str">
        <f ca="1">INDEX({"","_","-","="},IF(OR($D302 &gt;= AD$6, $E302 &lt; AC$6), 0, 1)+IF(OR($F302 &gt;= AD$6, $G302 &lt; AC$6), 0, 2)+1)</f>
        <v/>
      </c>
      <c r="AD302" s="68" t="str">
        <f ca="1">INDEX({"","_","-","="},IF(OR($D302 &gt;= AE$6, $E302 &lt; AD$6), 0, 1)+IF(OR($F302 &gt;= AE$6, $G302 &lt; AD$6), 0, 2)+1)</f>
        <v/>
      </c>
      <c r="AE302" s="68" t="str">
        <f ca="1">INDEX({"","_","-","="},IF(OR($D302 &gt;= AF$6, $E302 &lt; AE$6), 0, 1)+IF(OR($F302 &gt;= AF$6, $G302 &lt; AE$6), 0, 2)+1)</f>
        <v/>
      </c>
      <c r="AF302" s="68" t="str">
        <f ca="1">INDEX({"","_","-","="},IF(OR($D302 &gt;= AG$6, $E302 &lt; AF$6), 0, 1)+IF(OR($F302 &gt;= AG$6, $G302 &lt; AF$6), 0, 2)+1)</f>
        <v/>
      </c>
      <c r="AG302" s="68" t="str">
        <f ca="1">INDEX({"","_","-","="},IF(OR($D302 &gt;= AH$6, $E302 &lt; AG$6), 0, 1)+IF(OR($F302 &gt;= AH$6, $G302 &lt; AG$6), 0, 2)+1)</f>
        <v/>
      </c>
      <c r="AH302" s="68" t="str">
        <f ca="1">INDEX({"","_","-","="},IF(OR($D302 &gt;= AI$6, $E302 &lt; AH$6), 0, 1)+IF(OR($F302 &gt;= AI$6, $G302 &lt; AH$6), 0, 2)+1)</f>
        <v/>
      </c>
      <c r="AI302" s="68" t="str">
        <f ca="1">INDEX({"","_","-","="},IF(OR($D302 &gt;= AJ$6, $E302 &lt; AI$6), 0, 1)+IF(OR($F302 &gt;= AJ$6, $G302 &lt; AI$6), 0, 2)+1)</f>
        <v/>
      </c>
      <c r="AJ302" s="68" t="str">
        <f ca="1">INDEX({"","_","-","="},IF(OR($D302 &gt;= AK$6, $E302 &lt; AJ$6), 0, 1)+IF(OR($F302 &gt;= AK$6, $G302 &lt; AJ$6), 0, 2)+1)</f>
        <v/>
      </c>
      <c r="AK302" s="68" t="str">
        <f ca="1">INDEX({"","_","-","="},IF(OR($D302 &gt;= AL$6, $E302 &lt; AK$6), 0, 1)+IF(OR($F302 &gt;= AL$6, $G302 &lt; AK$6), 0, 2)+1)</f>
        <v/>
      </c>
      <c r="AL302" s="68" t="str">
        <f ca="1">INDEX({"","_","-","="},IF(OR($D302 &gt;= AM$6, $E302 &lt; AL$6), 0, 1)+IF(OR($F302 &gt;= AM$6, $G302 &lt; AL$6), 0, 2)+1)</f>
        <v/>
      </c>
      <c r="AM302" s="68" t="str">
        <f ca="1">INDEX({"","_","-","="},IF(OR($D302 &gt;= AN$6, $E302 &lt; AM$6), 0, 1)+IF(OR($F302 &gt;= AN$6, $G302 &lt; AM$6), 0, 2)+1)</f>
        <v/>
      </c>
      <c r="AN302" s="68" t="str">
        <f ca="1">INDEX({"","_","-","="},IF(OR($D302 &gt;= AO$6, $E302 &lt; AN$6), 0, 1)+IF(OR($F302 &gt;= AO$6, $G302 &lt; AN$6), 0, 2)+1)</f>
        <v/>
      </c>
      <c r="AO302" s="68" t="str">
        <f ca="1">INDEX({"","_","-","="},IF(OR($D302 &gt;= AP$6, $E302 &lt; AO$6), 0, 1)+IF(OR($F302 &gt;= AP$6, $G302 &lt; AO$6), 0, 2)+1)</f>
        <v/>
      </c>
      <c r="AP302" s="68" t="str">
        <f ca="1">INDEX({"","_","-","="},IF(OR($D302 &gt;= AQ$6, $E302 &lt; AP$6), 0, 1)+IF(OR($F302 &gt;= AQ$6, $G302 &lt; AP$6), 0, 2)+1)</f>
        <v/>
      </c>
      <c r="AQ302" s="68" t="str">
        <f ca="1">INDEX({"","_","-","="},IF(OR($D302 &gt;= AR$6, $E302 &lt; AQ$6), 0, 1)+IF(OR($F302 &gt;= AR$6, $G302 &lt; AQ$6), 0, 2)+1)</f>
        <v/>
      </c>
      <c r="AR302" s="68" t="str">
        <f ca="1">INDEX({"","_","-","="},IF(OR($D302 &gt;= AS$6, $E302 &lt; AR$6), 0, 1)+IF(OR($F302 &gt;= AS$6, $G302 &lt; AR$6), 0, 2)+1)</f>
        <v/>
      </c>
      <c r="AS302" s="68" t="str">
        <f ca="1">INDEX({"","_","-","="},IF(OR($D302 &gt;= AT$6, $E302 &lt; AS$6), 0, 1)+IF(OR($F302 &gt;= AT$6, $G302 &lt; AS$6), 0, 2)+1)</f>
        <v/>
      </c>
      <c r="AT302" s="68" t="str">
        <f ca="1">INDEX({"","_","-","="},IF(OR($D302 &gt;= AU$6, $E302 &lt; AT$6), 0, 1)+IF(OR($F302 &gt;= AU$6, $G302 &lt; AT$6), 0, 2)+1)</f>
        <v/>
      </c>
      <c r="AU302" s="68" t="str">
        <f ca="1">INDEX({"","_","-","="},IF(OR($D302 &gt;= AV$6, $E302 &lt; AU$6), 0, 1)+IF(OR($F302 &gt;= AV$6, $G302 &lt; AU$6), 0, 2)+1)</f>
        <v/>
      </c>
      <c r="AV302" s="68" t="str">
        <f ca="1">INDEX({"","_","-","="},IF(OR($D302 &gt;= AW$6, $E302 &lt; AV$6), 0, 1)+IF(OR($F302 &gt;= AW$6, $G302 &lt; AV$6), 0, 2)+1)</f>
        <v/>
      </c>
      <c r="AW302" s="68" t="str">
        <f ca="1">INDEX({"","_","-","="},IF(OR($D302 &gt;= AX$6, $E302 &lt; AW$6), 0, 1)+IF(OR($F302 &gt;= AX$6, $G302 &lt; AW$6), 0, 2)+1)</f>
        <v/>
      </c>
      <c r="AX302" s="68" t="str">
        <f ca="1">INDEX({"","_","-","="},IF(OR($D302 &gt;= AY$6, $E302 &lt; AX$6), 0, 1)+IF(OR($F302 &gt;= AY$6, $G302 &lt; AX$6), 0, 2)+1)</f>
        <v/>
      </c>
      <c r="AY302" s="68" t="str">
        <f ca="1">INDEX({"","_","-","="},IF(OR($D302 &gt;= AZ$6, $E302 &lt; AY$6), 0, 1)+IF(OR($F302 &gt;= AZ$6, $G302 &lt; AY$6), 0, 2)+1)</f>
        <v/>
      </c>
      <c r="AZ302" s="68" t="str">
        <f ca="1">INDEX({"","_","-","="},IF(OR($D302 &gt;= BA$6, $E302 &lt; AZ$6), 0, 1)+IF(OR($F302 &gt;= BA$6, $G302 &lt; AZ$6), 0, 2)+1)</f>
        <v/>
      </c>
      <c r="BA302" s="68" t="str">
        <f ca="1">INDEX({"","_","-","="},IF(OR($D302 &gt;= BB$6, $E302 &lt; BA$6), 0, 1)+IF(OR($F302 &gt;= BB$6, $G302 &lt; BA$6), 0, 2)+1)</f>
        <v/>
      </c>
      <c r="BB302" s="68" t="str">
        <f ca="1">INDEX({"","_","-","="},IF(OR($D302 &gt;= BC$6, $E302 &lt; BB$6), 0, 1)+IF(OR($F302 &gt;= BC$6, $G302 &lt; BB$6), 0, 2)+1)</f>
        <v/>
      </c>
      <c r="BC302" s="68" t="str">
        <f ca="1">INDEX({"","_","-","="},IF(OR($D302 &gt;= BD$6, $E302 &lt; BC$6), 0, 1)+IF(OR($F302 &gt;= BD$6, $G302 &lt; BC$6), 0, 2)+1)</f>
        <v/>
      </c>
      <c r="BD302" s="68" t="str">
        <f ca="1">INDEX({"","_","-","="},IF(OR($D302 &gt;= BE$6, $E302 &lt; BD$6), 0, 1)+IF(OR($F302 &gt;= BE$6, $G302 &lt; BD$6), 0, 2)+1)</f>
        <v/>
      </c>
      <c r="BE302" s="68" t="str">
        <f ca="1">INDEX({"","_","-","="},IF(OR($D302 &gt;= BF$6, $E302 &lt; BE$6), 0, 1)+IF(OR($F302 &gt;= BF$6, $G302 &lt; BE$6), 0, 2)+1)</f>
        <v/>
      </c>
      <c r="BF302" s="68" t="str">
        <f ca="1">INDEX({"","_","-","="},IF(OR($D302 &gt;= BG$6, $E302 &lt; BF$6), 0, 1)+IF(OR($F302 &gt;= BG$6, $G302 &lt; BF$6), 0, 2)+1)</f>
        <v/>
      </c>
      <c r="BG302" s="68" t="str">
        <f ca="1">INDEX({"","_","-","="},IF(OR($D302 &gt;= BH$6, $E302 &lt; BG$6), 0, 1)+IF(OR($F302 &gt;= BH$6, $G302 &lt; BG$6), 0, 2)+1)</f>
        <v/>
      </c>
      <c r="BH302" s="68" t="str">
        <f ca="1">INDEX({"","_","-","="},IF(OR($D302 &gt;= BI$6, $E302 &lt; BH$6), 0, 1)+IF(OR($F302 &gt;= BI$6, $G302 &lt; BH$6), 0, 2)+1)</f>
        <v/>
      </c>
      <c r="BI302" s="68" t="str">
        <f ca="1">INDEX({"","_","-","="},IF(OR($D302 &gt;= BJ$6, $E302 &lt; BI$6), 0, 1)+IF(OR($F302 &gt;= BJ$6, $G302 &lt; BI$6), 0, 2)+1)</f>
        <v/>
      </c>
      <c r="BJ302" s="68" t="str">
        <f ca="1">INDEX({"","_","-","="},IF(OR($D302 &gt;= BK$6, $E302 &lt; BJ$6), 0, 1)+IF(OR($F302 &gt;= BK$6, $G302 &lt; BJ$6), 0, 2)+1)</f>
        <v/>
      </c>
      <c r="BK302" s="68" t="str">
        <f ca="1">INDEX({"","_","-","="},IF(OR($D302 &gt;= BL$6, $E302 &lt; BK$6), 0, 1)+IF(OR($F302 &gt;= BL$6, $G302 &lt; BK$6), 0, 2)+1)</f>
        <v/>
      </c>
      <c r="BL302" s="68" t="str">
        <f ca="1">INDEX({"","_","-","="},IF(OR($D302 &gt;= BM$6, $E302 &lt; BL$6), 0, 1)+IF(OR($F302 &gt;= BM$6, $G302 &lt; BL$6), 0, 2)+1)</f>
        <v/>
      </c>
      <c r="BM302" s="68" t="str">
        <f ca="1">INDEX({"","_","-","="},IF(OR($D302 &gt;= BN$6, $E302 &lt; BM$6), 0, 1)+IF(OR($F302 &gt;= BN$6, $G302 &lt; BM$6), 0, 2)+1)</f>
        <v/>
      </c>
      <c r="BN302" s="68" t="str">
        <f ca="1">INDEX({"","_","-","="},IF(OR($D302 &gt;= BO$6, $E302 &lt; BN$6), 0, 1)+IF(OR($F302 &gt;= BO$6, $G302 &lt; BN$6), 0, 2)+1)</f>
        <v/>
      </c>
      <c r="BO302" s="68" t="str">
        <f ca="1">INDEX({"","_","-","="},IF(OR($D302 &gt;= BP$6, $E302 &lt; BO$6), 0, 1)+IF(OR($F302 &gt;= BP$6, $G302 &lt; BO$6), 0, 2)+1)</f>
        <v/>
      </c>
      <c r="BP302" s="68" t="str">
        <f ca="1">INDEX({"","_","-","="},IF(OR($D302 &gt;= BQ$6, $E302 &lt; BP$6), 0, 1)+IF(OR($F302 &gt;= BQ$6, $G302 &lt; BP$6), 0, 2)+1)</f>
        <v/>
      </c>
      <c r="BQ302" s="68" t="str">
        <f ca="1">INDEX({"","_","-","="},IF(OR($D302 &gt;= BR$6, $E302 &lt; BQ$6), 0, 1)+IF(OR($F302 &gt;= BR$6, $G302 &lt; BQ$6), 0, 2)+1)</f>
        <v/>
      </c>
      <c r="BR302" s="68" t="str">
        <f ca="1">INDEX({"","_","-","="},IF(OR($D302 &gt;= BS$6, $E302 &lt; BR$6), 0, 1)+IF(OR($F302 &gt;= BS$6, $G302 &lt; BR$6), 0, 2)+1)</f>
        <v/>
      </c>
      <c r="BS302" s="68" t="str">
        <f ca="1">INDEX({"","_","-","="},IF(OR($D302 &gt;= BT$6, $E302 &lt; BS$6), 0, 1)+IF(OR($F302 &gt;= BT$6, $G302 &lt; BS$6), 0, 2)+1)</f>
        <v/>
      </c>
      <c r="BT302" s="68" t="str">
        <f ca="1">INDEX({"","_","-","="},IF(OR($D302 &gt;= BU$6, $E302 &lt; BT$6), 0, 1)+IF(OR($F302 &gt;= BU$6, $G302 &lt; BT$6), 0, 2)+1)</f>
        <v/>
      </c>
      <c r="BU302" s="68" t="str">
        <f ca="1">INDEX({"","_","-","="},IF(OR($D302 &gt;= BV$6, $E302 &lt; BU$6), 0, 1)+IF(OR($F302 &gt;= BV$6, $G302 &lt; BU$6), 0, 2)+1)</f>
        <v/>
      </c>
      <c r="BV302" s="68" t="str">
        <f ca="1">INDEX({"","_","-","="},IF(OR($D302 &gt;= BW$6, $E302 &lt; BV$6), 0, 1)+IF(OR($F302 &gt;= BW$6, $G302 &lt; BV$6), 0, 2)+1)</f>
        <v/>
      </c>
      <c r="BW302" s="68" t="str">
        <f ca="1">INDEX({"","_","-","="},IF(OR($D302 &gt;= BX$6, $E302 &lt; BW$6), 0, 1)+IF(OR($F302 &gt;= BX$6, $G302 &lt; BW$6), 0, 2)+1)</f>
        <v/>
      </c>
      <c r="BX302" s="68" t="str">
        <f ca="1">INDEX({"","_","-","="},IF(OR($D302 &gt;= BY$6, $E302 &lt; BX$6), 0, 1)+IF(OR($F302 &gt;= BY$6, $G302 &lt; BX$6), 0, 2)+1)</f>
        <v/>
      </c>
      <c r="BY302" s="68" t="str">
        <f ca="1">INDEX({"","_","-","="},IF(OR($D302 &gt;= BZ$6, $E302 &lt; BY$6), 0, 1)+IF(OR($F302 &gt;= BZ$6, $G302 &lt; BY$6), 0, 2)+1)</f>
        <v/>
      </c>
      <c r="BZ302" s="68" t="str">
        <f ca="1">INDEX({"","_","-","="},IF(OR($D302 &gt;= CA$6, $E302 &lt; BZ$6), 0, 1)+IF(OR($F302 &gt;= CA$6, $G302 &lt; BZ$6), 0, 2)+1)</f>
        <v/>
      </c>
      <c r="CA302" s="68" t="str">
        <f ca="1">INDEX({"","_","-","="},IF(OR($D302 &gt;= CB$6, $E302 &lt; CA$6), 0, 1)+IF(OR($F302 &gt;= CB$6, $G302 &lt; CA$6), 0, 2)+1)</f>
        <v/>
      </c>
      <c r="CB302" s="68" t="str">
        <f ca="1">INDEX({"","_","-","="},IF(OR($D302 &gt;= CC$6, $E302 &lt; CB$6), 0, 1)+IF(OR($F302 &gt;= CC$6, $G302 &lt; CB$6), 0, 2)+1)</f>
        <v/>
      </c>
      <c r="CC302" s="68" t="str">
        <f ca="1">INDEX({"","_","-","="},IF(OR($D302 &gt;= CD$6, $E302 &lt; CC$6), 0, 1)+IF(OR($F302 &gt;= CD$6, $G302 &lt; CC$6), 0, 2)+1)</f>
        <v/>
      </c>
      <c r="CD302" s="68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IF('临-进度'!M298,'临-进度'!$A298,"")</f>
        <v/>
      </c>
      <c r="B303" s="8" t="str">
        <f ca="1">IF('临-进度'!M298,'临-进度'!$B298,"")</f>
        <v/>
      </c>
      <c r="C303" s="8" t="str">
        <f ca="1">IF('临-进度'!M298,'临-进度'!$E298,"")</f>
        <v/>
      </c>
      <c r="D303" s="40" t="str">
        <f ca="1">IF('临-进度'!$M298,'临-进度'!$I298,"")</f>
        <v/>
      </c>
      <c r="E303" s="40" t="str">
        <f ca="1">IF('临-进度'!$M298,'临-进度'!$AE298,"")</f>
        <v/>
      </c>
      <c r="F303" s="40" t="str">
        <f ca="1">IF('临-进度'!$M298,'临-进度'!$J298,"")</f>
        <v/>
      </c>
      <c r="G303" s="73" t="str">
        <f ca="1">IF('临-进度'!$M298,'临-进度'!$AF298,"")</f>
        <v/>
      </c>
      <c r="H303" s="68" t="str">
        <f ca="1">INDEX({"","_","-","="},IF(OR($D303 &gt;= I$6, $E303 &lt; H$6), 0, 1)+IF(OR($F303 &gt;= I$6, $G303 &lt; H$6), 0, 2)+1)</f>
        <v/>
      </c>
      <c r="I303" s="68" t="str">
        <f ca="1">INDEX({"","_","-","="},IF(OR($D303 &gt;= J$6, $E303 &lt; I$6), 0, 1)+IF(OR($F303 &gt;= J$6, $G303 &lt; I$6), 0, 2)+1)</f>
        <v/>
      </c>
      <c r="J303" s="68" t="str">
        <f ca="1">INDEX({"","_","-","="},IF(OR($D303 &gt;= K$6, $E303 &lt; J$6), 0, 1)+IF(OR($F303 &gt;= K$6, $G303 &lt; J$6), 0, 2)+1)</f>
        <v/>
      </c>
      <c r="K303" s="68" t="str">
        <f ca="1">INDEX({"","_","-","="},IF(OR($D303 &gt;= L$6, $E303 &lt; K$6), 0, 1)+IF(OR($F303 &gt;= L$6, $G303 &lt; K$6), 0, 2)+1)</f>
        <v/>
      </c>
      <c r="L303" s="68" t="str">
        <f ca="1">INDEX({"","_","-","="},IF(OR($D303 &gt;= M$6, $E303 &lt; L$6), 0, 1)+IF(OR($F303 &gt;= M$6, $G303 &lt; L$6), 0, 2)+1)</f>
        <v/>
      </c>
      <c r="M303" s="68" t="str">
        <f ca="1">INDEX({"","_","-","="},IF(OR($D303 &gt;= N$6, $E303 &lt; M$6), 0, 1)+IF(OR($F303 &gt;= N$6, $G303 &lt; M$6), 0, 2)+1)</f>
        <v/>
      </c>
      <c r="N303" s="68" t="str">
        <f ca="1">INDEX({"","_","-","="},IF(OR($D303 &gt;= O$6, $E303 &lt; N$6), 0, 1)+IF(OR($F303 &gt;= O$6, $G303 &lt; N$6), 0, 2)+1)</f>
        <v/>
      </c>
      <c r="O303" s="68" t="str">
        <f ca="1">INDEX({"","_","-","="},IF(OR($D303 &gt;= P$6, $E303 &lt; O$6), 0, 1)+IF(OR($F303 &gt;= P$6, $G303 &lt; O$6), 0, 2)+1)</f>
        <v/>
      </c>
      <c r="P303" s="68" t="str">
        <f ca="1">INDEX({"","_","-","="},IF(OR($D303 &gt;= Q$6, $E303 &lt; P$6), 0, 1)+IF(OR($F303 &gt;= Q$6, $G303 &lt; P$6), 0, 2)+1)</f>
        <v/>
      </c>
      <c r="Q303" s="68" t="str">
        <f ca="1">INDEX({"","_","-","="},IF(OR($D303 &gt;= R$6, $E303 &lt; Q$6), 0, 1)+IF(OR($F303 &gt;= R$6, $G303 &lt; Q$6), 0, 2)+1)</f>
        <v/>
      </c>
      <c r="R303" s="68" t="str">
        <f ca="1">INDEX({"","_","-","="},IF(OR($D303 &gt;= S$6, $E303 &lt; R$6), 0, 1)+IF(OR($F303 &gt;= S$6, $G303 &lt; R$6), 0, 2)+1)</f>
        <v/>
      </c>
      <c r="S303" s="68" t="str">
        <f ca="1">INDEX({"","_","-","="},IF(OR($D303 &gt;= T$6, $E303 &lt; S$6), 0, 1)+IF(OR($F303 &gt;= T$6, $G303 &lt; S$6), 0, 2)+1)</f>
        <v/>
      </c>
      <c r="T303" s="68" t="str">
        <f ca="1">INDEX({"","_","-","="},IF(OR($D303 &gt;= U$6, $E303 &lt; T$6), 0, 1)+IF(OR($F303 &gt;= U$6, $G303 &lt; T$6), 0, 2)+1)</f>
        <v/>
      </c>
      <c r="U303" s="68" t="str">
        <f ca="1">INDEX({"","_","-","="},IF(OR($D303 &gt;= V$6, $E303 &lt; U$6), 0, 1)+IF(OR($F303 &gt;= V$6, $G303 &lt; U$6), 0, 2)+1)</f>
        <v/>
      </c>
      <c r="V303" s="68" t="str">
        <f ca="1">INDEX({"","_","-","="},IF(OR($D303 &gt;= W$6, $E303 &lt; V$6), 0, 1)+IF(OR($F303 &gt;= W$6, $G303 &lt; V$6), 0, 2)+1)</f>
        <v/>
      </c>
      <c r="W303" s="68" t="str">
        <f ca="1">INDEX({"","_","-","="},IF(OR($D303 &gt;= X$6, $E303 &lt; W$6), 0, 1)+IF(OR($F303 &gt;= X$6, $G303 &lt; W$6), 0, 2)+1)</f>
        <v/>
      </c>
      <c r="X303" s="68" t="str">
        <f ca="1">INDEX({"","_","-","="},IF(OR($D303 &gt;= Y$6, $E303 &lt; X$6), 0, 1)+IF(OR($F303 &gt;= Y$6, $G303 &lt; X$6), 0, 2)+1)</f>
        <v/>
      </c>
      <c r="Y303" s="68" t="str">
        <f ca="1">INDEX({"","_","-","="},IF(OR($D303 &gt;= Z$6, $E303 &lt; Y$6), 0, 1)+IF(OR($F303 &gt;= Z$6, $G303 &lt; Y$6), 0, 2)+1)</f>
        <v/>
      </c>
      <c r="Z303" s="68" t="str">
        <f ca="1">INDEX({"","_","-","="},IF(OR($D303 &gt;= AA$6, $E303 &lt; Z$6), 0, 1)+IF(OR($F303 &gt;= AA$6, $G303 &lt; Z$6), 0, 2)+1)</f>
        <v/>
      </c>
      <c r="AA303" s="68" t="str">
        <f ca="1">INDEX({"","_","-","="},IF(OR($D303 &gt;= AB$6, $E303 &lt; AA$6), 0, 1)+IF(OR($F303 &gt;= AB$6, $G303 &lt; AA$6), 0, 2)+1)</f>
        <v/>
      </c>
      <c r="AB303" s="68" t="str">
        <f ca="1">INDEX({"","_","-","="},IF(OR($D303 &gt;= AC$6, $E303 &lt; AB$6), 0, 1)+IF(OR($F303 &gt;= AC$6, $G303 &lt; AB$6), 0, 2)+1)</f>
        <v/>
      </c>
      <c r="AC303" s="68" t="str">
        <f ca="1">INDEX({"","_","-","="},IF(OR($D303 &gt;= AD$6, $E303 &lt; AC$6), 0, 1)+IF(OR($F303 &gt;= AD$6, $G303 &lt; AC$6), 0, 2)+1)</f>
        <v/>
      </c>
      <c r="AD303" s="68" t="str">
        <f ca="1">INDEX({"","_","-","="},IF(OR($D303 &gt;= AE$6, $E303 &lt; AD$6), 0, 1)+IF(OR($F303 &gt;= AE$6, $G303 &lt; AD$6), 0, 2)+1)</f>
        <v/>
      </c>
      <c r="AE303" s="68" t="str">
        <f ca="1">INDEX({"","_","-","="},IF(OR($D303 &gt;= AF$6, $E303 &lt; AE$6), 0, 1)+IF(OR($F303 &gt;= AF$6, $G303 &lt; AE$6), 0, 2)+1)</f>
        <v/>
      </c>
      <c r="AF303" s="68" t="str">
        <f ca="1">INDEX({"","_","-","="},IF(OR($D303 &gt;= AG$6, $E303 &lt; AF$6), 0, 1)+IF(OR($F303 &gt;= AG$6, $G303 &lt; AF$6), 0, 2)+1)</f>
        <v/>
      </c>
      <c r="AG303" s="68" t="str">
        <f ca="1">INDEX({"","_","-","="},IF(OR($D303 &gt;= AH$6, $E303 &lt; AG$6), 0, 1)+IF(OR($F303 &gt;= AH$6, $G303 &lt; AG$6), 0, 2)+1)</f>
        <v/>
      </c>
      <c r="AH303" s="68" t="str">
        <f ca="1">INDEX({"","_","-","="},IF(OR($D303 &gt;= AI$6, $E303 &lt; AH$6), 0, 1)+IF(OR($F303 &gt;= AI$6, $G303 &lt; AH$6), 0, 2)+1)</f>
        <v/>
      </c>
      <c r="AI303" s="68" t="str">
        <f ca="1">INDEX({"","_","-","="},IF(OR($D303 &gt;= AJ$6, $E303 &lt; AI$6), 0, 1)+IF(OR($F303 &gt;= AJ$6, $G303 &lt; AI$6), 0, 2)+1)</f>
        <v/>
      </c>
      <c r="AJ303" s="68" t="str">
        <f ca="1">INDEX({"","_","-","="},IF(OR($D303 &gt;= AK$6, $E303 &lt; AJ$6), 0, 1)+IF(OR($F303 &gt;= AK$6, $G303 &lt; AJ$6), 0, 2)+1)</f>
        <v/>
      </c>
      <c r="AK303" s="68" t="str">
        <f ca="1">INDEX({"","_","-","="},IF(OR($D303 &gt;= AL$6, $E303 &lt; AK$6), 0, 1)+IF(OR($F303 &gt;= AL$6, $G303 &lt; AK$6), 0, 2)+1)</f>
        <v/>
      </c>
      <c r="AL303" s="68" t="str">
        <f ca="1">INDEX({"","_","-","="},IF(OR($D303 &gt;= AM$6, $E303 &lt; AL$6), 0, 1)+IF(OR($F303 &gt;= AM$6, $G303 &lt; AL$6), 0, 2)+1)</f>
        <v/>
      </c>
      <c r="AM303" s="68" t="str">
        <f ca="1">INDEX({"","_","-","="},IF(OR($D303 &gt;= AN$6, $E303 &lt; AM$6), 0, 1)+IF(OR($F303 &gt;= AN$6, $G303 &lt; AM$6), 0, 2)+1)</f>
        <v/>
      </c>
      <c r="AN303" s="68" t="str">
        <f ca="1">INDEX({"","_","-","="},IF(OR($D303 &gt;= AO$6, $E303 &lt; AN$6), 0, 1)+IF(OR($F303 &gt;= AO$6, $G303 &lt; AN$6), 0, 2)+1)</f>
        <v/>
      </c>
      <c r="AO303" s="68" t="str">
        <f ca="1">INDEX({"","_","-","="},IF(OR($D303 &gt;= AP$6, $E303 &lt; AO$6), 0, 1)+IF(OR($F303 &gt;= AP$6, $G303 &lt; AO$6), 0, 2)+1)</f>
        <v/>
      </c>
      <c r="AP303" s="68" t="str">
        <f ca="1">INDEX({"","_","-","="},IF(OR($D303 &gt;= AQ$6, $E303 &lt; AP$6), 0, 1)+IF(OR($F303 &gt;= AQ$6, $G303 &lt; AP$6), 0, 2)+1)</f>
        <v/>
      </c>
      <c r="AQ303" s="68" t="str">
        <f ca="1">INDEX({"","_","-","="},IF(OR($D303 &gt;= AR$6, $E303 &lt; AQ$6), 0, 1)+IF(OR($F303 &gt;= AR$6, $G303 &lt; AQ$6), 0, 2)+1)</f>
        <v/>
      </c>
      <c r="AR303" s="68" t="str">
        <f ca="1">INDEX({"","_","-","="},IF(OR($D303 &gt;= AS$6, $E303 &lt; AR$6), 0, 1)+IF(OR($F303 &gt;= AS$6, $G303 &lt; AR$6), 0, 2)+1)</f>
        <v/>
      </c>
      <c r="AS303" s="68" t="str">
        <f ca="1">INDEX({"","_","-","="},IF(OR($D303 &gt;= AT$6, $E303 &lt; AS$6), 0, 1)+IF(OR($F303 &gt;= AT$6, $G303 &lt; AS$6), 0, 2)+1)</f>
        <v/>
      </c>
      <c r="AT303" s="68" t="str">
        <f ca="1">INDEX({"","_","-","="},IF(OR($D303 &gt;= AU$6, $E303 &lt; AT$6), 0, 1)+IF(OR($F303 &gt;= AU$6, $G303 &lt; AT$6), 0, 2)+1)</f>
        <v/>
      </c>
      <c r="AU303" s="68" t="str">
        <f ca="1">INDEX({"","_","-","="},IF(OR($D303 &gt;= AV$6, $E303 &lt; AU$6), 0, 1)+IF(OR($F303 &gt;= AV$6, $G303 &lt; AU$6), 0, 2)+1)</f>
        <v/>
      </c>
      <c r="AV303" s="68" t="str">
        <f ca="1">INDEX({"","_","-","="},IF(OR($D303 &gt;= AW$6, $E303 &lt; AV$6), 0, 1)+IF(OR($F303 &gt;= AW$6, $G303 &lt; AV$6), 0, 2)+1)</f>
        <v/>
      </c>
      <c r="AW303" s="68" t="str">
        <f ca="1">INDEX({"","_","-","="},IF(OR($D303 &gt;= AX$6, $E303 &lt; AW$6), 0, 1)+IF(OR($F303 &gt;= AX$6, $G303 &lt; AW$6), 0, 2)+1)</f>
        <v/>
      </c>
      <c r="AX303" s="68" t="str">
        <f ca="1">INDEX({"","_","-","="},IF(OR($D303 &gt;= AY$6, $E303 &lt; AX$6), 0, 1)+IF(OR($F303 &gt;= AY$6, $G303 &lt; AX$6), 0, 2)+1)</f>
        <v/>
      </c>
      <c r="AY303" s="68" t="str">
        <f ca="1">INDEX({"","_","-","="},IF(OR($D303 &gt;= AZ$6, $E303 &lt; AY$6), 0, 1)+IF(OR($F303 &gt;= AZ$6, $G303 &lt; AY$6), 0, 2)+1)</f>
        <v/>
      </c>
      <c r="AZ303" s="68" t="str">
        <f ca="1">INDEX({"","_","-","="},IF(OR($D303 &gt;= BA$6, $E303 &lt; AZ$6), 0, 1)+IF(OR($F303 &gt;= BA$6, $G303 &lt; AZ$6), 0, 2)+1)</f>
        <v/>
      </c>
      <c r="BA303" s="68" t="str">
        <f ca="1">INDEX({"","_","-","="},IF(OR($D303 &gt;= BB$6, $E303 &lt; BA$6), 0, 1)+IF(OR($F303 &gt;= BB$6, $G303 &lt; BA$6), 0, 2)+1)</f>
        <v/>
      </c>
      <c r="BB303" s="68" t="str">
        <f ca="1">INDEX({"","_","-","="},IF(OR($D303 &gt;= BC$6, $E303 &lt; BB$6), 0, 1)+IF(OR($F303 &gt;= BC$6, $G303 &lt; BB$6), 0, 2)+1)</f>
        <v/>
      </c>
      <c r="BC303" s="68" t="str">
        <f ca="1">INDEX({"","_","-","="},IF(OR($D303 &gt;= BD$6, $E303 &lt; BC$6), 0, 1)+IF(OR($F303 &gt;= BD$6, $G303 &lt; BC$6), 0, 2)+1)</f>
        <v/>
      </c>
      <c r="BD303" s="68" t="str">
        <f ca="1">INDEX({"","_","-","="},IF(OR($D303 &gt;= BE$6, $E303 &lt; BD$6), 0, 1)+IF(OR($F303 &gt;= BE$6, $G303 &lt; BD$6), 0, 2)+1)</f>
        <v/>
      </c>
      <c r="BE303" s="68" t="str">
        <f ca="1">INDEX({"","_","-","="},IF(OR($D303 &gt;= BF$6, $E303 &lt; BE$6), 0, 1)+IF(OR($F303 &gt;= BF$6, $G303 &lt; BE$6), 0, 2)+1)</f>
        <v/>
      </c>
      <c r="BF303" s="68" t="str">
        <f ca="1">INDEX({"","_","-","="},IF(OR($D303 &gt;= BG$6, $E303 &lt; BF$6), 0, 1)+IF(OR($F303 &gt;= BG$6, $G303 &lt; BF$6), 0, 2)+1)</f>
        <v/>
      </c>
      <c r="BG303" s="68" t="str">
        <f ca="1">INDEX({"","_","-","="},IF(OR($D303 &gt;= BH$6, $E303 &lt; BG$6), 0, 1)+IF(OR($F303 &gt;= BH$6, $G303 &lt; BG$6), 0, 2)+1)</f>
        <v/>
      </c>
      <c r="BH303" s="68" t="str">
        <f ca="1">INDEX({"","_","-","="},IF(OR($D303 &gt;= BI$6, $E303 &lt; BH$6), 0, 1)+IF(OR($F303 &gt;= BI$6, $G303 &lt; BH$6), 0, 2)+1)</f>
        <v/>
      </c>
      <c r="BI303" s="68" t="str">
        <f ca="1">INDEX({"","_","-","="},IF(OR($D303 &gt;= BJ$6, $E303 &lt; BI$6), 0, 1)+IF(OR($F303 &gt;= BJ$6, $G303 &lt; BI$6), 0, 2)+1)</f>
        <v/>
      </c>
      <c r="BJ303" s="68" t="str">
        <f ca="1">INDEX({"","_","-","="},IF(OR($D303 &gt;= BK$6, $E303 &lt; BJ$6), 0, 1)+IF(OR($F303 &gt;= BK$6, $G303 &lt; BJ$6), 0, 2)+1)</f>
        <v/>
      </c>
      <c r="BK303" s="68" t="str">
        <f ca="1">INDEX({"","_","-","="},IF(OR($D303 &gt;= BL$6, $E303 &lt; BK$6), 0, 1)+IF(OR($F303 &gt;= BL$6, $G303 &lt; BK$6), 0, 2)+1)</f>
        <v/>
      </c>
      <c r="BL303" s="68" t="str">
        <f ca="1">INDEX({"","_","-","="},IF(OR($D303 &gt;= BM$6, $E303 &lt; BL$6), 0, 1)+IF(OR($F303 &gt;= BM$6, $G303 &lt; BL$6), 0, 2)+1)</f>
        <v/>
      </c>
      <c r="BM303" s="68" t="str">
        <f ca="1">INDEX({"","_","-","="},IF(OR($D303 &gt;= BN$6, $E303 &lt; BM$6), 0, 1)+IF(OR($F303 &gt;= BN$6, $G303 &lt; BM$6), 0, 2)+1)</f>
        <v/>
      </c>
      <c r="BN303" s="68" t="str">
        <f ca="1">INDEX({"","_","-","="},IF(OR($D303 &gt;= BO$6, $E303 &lt; BN$6), 0, 1)+IF(OR($F303 &gt;= BO$6, $G303 &lt; BN$6), 0, 2)+1)</f>
        <v/>
      </c>
      <c r="BO303" s="68" t="str">
        <f ca="1">INDEX({"","_","-","="},IF(OR($D303 &gt;= BP$6, $E303 &lt; BO$6), 0, 1)+IF(OR($F303 &gt;= BP$6, $G303 &lt; BO$6), 0, 2)+1)</f>
        <v/>
      </c>
      <c r="BP303" s="68" t="str">
        <f ca="1">INDEX({"","_","-","="},IF(OR($D303 &gt;= BQ$6, $E303 &lt; BP$6), 0, 1)+IF(OR($F303 &gt;= BQ$6, $G303 &lt; BP$6), 0, 2)+1)</f>
        <v/>
      </c>
      <c r="BQ303" s="68" t="str">
        <f ca="1">INDEX({"","_","-","="},IF(OR($D303 &gt;= BR$6, $E303 &lt; BQ$6), 0, 1)+IF(OR($F303 &gt;= BR$6, $G303 &lt; BQ$6), 0, 2)+1)</f>
        <v/>
      </c>
      <c r="BR303" s="68" t="str">
        <f ca="1">INDEX({"","_","-","="},IF(OR($D303 &gt;= BS$6, $E303 &lt; BR$6), 0, 1)+IF(OR($F303 &gt;= BS$6, $G303 &lt; BR$6), 0, 2)+1)</f>
        <v/>
      </c>
      <c r="BS303" s="68" t="str">
        <f ca="1">INDEX({"","_","-","="},IF(OR($D303 &gt;= BT$6, $E303 &lt; BS$6), 0, 1)+IF(OR($F303 &gt;= BT$6, $G303 &lt; BS$6), 0, 2)+1)</f>
        <v/>
      </c>
      <c r="BT303" s="68" t="str">
        <f ca="1">INDEX({"","_","-","="},IF(OR($D303 &gt;= BU$6, $E303 &lt; BT$6), 0, 1)+IF(OR($F303 &gt;= BU$6, $G303 &lt; BT$6), 0, 2)+1)</f>
        <v/>
      </c>
      <c r="BU303" s="68" t="str">
        <f ca="1">INDEX({"","_","-","="},IF(OR($D303 &gt;= BV$6, $E303 &lt; BU$6), 0, 1)+IF(OR($F303 &gt;= BV$6, $G303 &lt; BU$6), 0, 2)+1)</f>
        <v/>
      </c>
      <c r="BV303" s="68" t="str">
        <f ca="1">INDEX({"","_","-","="},IF(OR($D303 &gt;= BW$6, $E303 &lt; BV$6), 0, 1)+IF(OR($F303 &gt;= BW$6, $G303 &lt; BV$6), 0, 2)+1)</f>
        <v/>
      </c>
      <c r="BW303" s="68" t="str">
        <f ca="1">INDEX({"","_","-","="},IF(OR($D303 &gt;= BX$6, $E303 &lt; BW$6), 0, 1)+IF(OR($F303 &gt;= BX$6, $G303 &lt; BW$6), 0, 2)+1)</f>
        <v/>
      </c>
      <c r="BX303" s="68" t="str">
        <f ca="1">INDEX({"","_","-","="},IF(OR($D303 &gt;= BY$6, $E303 &lt; BX$6), 0, 1)+IF(OR($F303 &gt;= BY$6, $G303 &lt; BX$6), 0, 2)+1)</f>
        <v/>
      </c>
      <c r="BY303" s="68" t="str">
        <f ca="1">INDEX({"","_","-","="},IF(OR($D303 &gt;= BZ$6, $E303 &lt; BY$6), 0, 1)+IF(OR($F303 &gt;= BZ$6, $G303 &lt; BY$6), 0, 2)+1)</f>
        <v/>
      </c>
      <c r="BZ303" s="68" t="str">
        <f ca="1">INDEX({"","_","-","="},IF(OR($D303 &gt;= CA$6, $E303 &lt; BZ$6), 0, 1)+IF(OR($F303 &gt;= CA$6, $G303 &lt; BZ$6), 0, 2)+1)</f>
        <v/>
      </c>
      <c r="CA303" s="68" t="str">
        <f ca="1">INDEX({"","_","-","="},IF(OR($D303 &gt;= CB$6, $E303 &lt; CA$6), 0, 1)+IF(OR($F303 &gt;= CB$6, $G303 &lt; CA$6), 0, 2)+1)</f>
        <v/>
      </c>
      <c r="CB303" s="68" t="str">
        <f ca="1">INDEX({"","_","-","="},IF(OR($D303 &gt;= CC$6, $E303 &lt; CB$6), 0, 1)+IF(OR($F303 &gt;= CC$6, $G303 &lt; CB$6), 0, 2)+1)</f>
        <v/>
      </c>
      <c r="CC303" s="68" t="str">
        <f ca="1">INDEX({"","_","-","="},IF(OR($D303 &gt;= CD$6, $E303 &lt; CC$6), 0, 1)+IF(OR($F303 &gt;= CD$6, $G303 &lt; CC$6), 0, 2)+1)</f>
        <v/>
      </c>
      <c r="CD303" s="68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IF('临-进度'!M299,'临-进度'!$A299,"")</f>
        <v/>
      </c>
      <c r="B304" s="8" t="str">
        <f ca="1">IF('临-进度'!M299,'临-进度'!$B299,"")</f>
        <v/>
      </c>
      <c r="C304" s="8" t="str">
        <f ca="1">IF('临-进度'!M299,'临-进度'!$E299,"")</f>
        <v/>
      </c>
      <c r="D304" s="40" t="str">
        <f ca="1">IF('临-进度'!$M299,'临-进度'!$I299,"")</f>
        <v/>
      </c>
      <c r="E304" s="40" t="str">
        <f ca="1">IF('临-进度'!$M299,'临-进度'!$AE299,"")</f>
        <v/>
      </c>
      <c r="F304" s="40" t="str">
        <f ca="1">IF('临-进度'!$M299,'临-进度'!$J299,"")</f>
        <v/>
      </c>
      <c r="G304" s="73" t="str">
        <f ca="1">IF('临-进度'!$M299,'临-进度'!$AF299,"")</f>
        <v/>
      </c>
      <c r="H304" s="68" t="str">
        <f ca="1">INDEX({"","_","-","="},IF(OR($D304 &gt;= I$6, $E304 &lt; H$6), 0, 1)+IF(OR($F304 &gt;= I$6, $G304 &lt; H$6), 0, 2)+1)</f>
        <v/>
      </c>
      <c r="I304" s="68" t="str">
        <f ca="1">INDEX({"","_","-","="},IF(OR($D304 &gt;= J$6, $E304 &lt; I$6), 0, 1)+IF(OR($F304 &gt;= J$6, $G304 &lt; I$6), 0, 2)+1)</f>
        <v/>
      </c>
      <c r="J304" s="68" t="str">
        <f ca="1">INDEX({"","_","-","="},IF(OR($D304 &gt;= K$6, $E304 &lt; J$6), 0, 1)+IF(OR($F304 &gt;= K$6, $G304 &lt; J$6), 0, 2)+1)</f>
        <v/>
      </c>
      <c r="K304" s="68" t="str">
        <f ca="1">INDEX({"","_","-","="},IF(OR($D304 &gt;= L$6, $E304 &lt; K$6), 0, 1)+IF(OR($F304 &gt;= L$6, $G304 &lt; K$6), 0, 2)+1)</f>
        <v/>
      </c>
      <c r="L304" s="68" t="str">
        <f ca="1">INDEX({"","_","-","="},IF(OR($D304 &gt;= M$6, $E304 &lt; L$6), 0, 1)+IF(OR($F304 &gt;= M$6, $G304 &lt; L$6), 0, 2)+1)</f>
        <v/>
      </c>
      <c r="M304" s="68" t="str">
        <f ca="1">INDEX({"","_","-","="},IF(OR($D304 &gt;= N$6, $E304 &lt; M$6), 0, 1)+IF(OR($F304 &gt;= N$6, $G304 &lt; M$6), 0, 2)+1)</f>
        <v/>
      </c>
      <c r="N304" s="68" t="str">
        <f ca="1">INDEX({"","_","-","="},IF(OR($D304 &gt;= O$6, $E304 &lt; N$6), 0, 1)+IF(OR($F304 &gt;= O$6, $G304 &lt; N$6), 0, 2)+1)</f>
        <v/>
      </c>
      <c r="O304" s="68" t="str">
        <f ca="1">INDEX({"","_","-","="},IF(OR($D304 &gt;= P$6, $E304 &lt; O$6), 0, 1)+IF(OR($F304 &gt;= P$6, $G304 &lt; O$6), 0, 2)+1)</f>
        <v/>
      </c>
      <c r="P304" s="68" t="str">
        <f ca="1">INDEX({"","_","-","="},IF(OR($D304 &gt;= Q$6, $E304 &lt; P$6), 0, 1)+IF(OR($F304 &gt;= Q$6, $G304 &lt; P$6), 0, 2)+1)</f>
        <v/>
      </c>
      <c r="Q304" s="68" t="str">
        <f ca="1">INDEX({"","_","-","="},IF(OR($D304 &gt;= R$6, $E304 &lt; Q$6), 0, 1)+IF(OR($F304 &gt;= R$6, $G304 &lt; Q$6), 0, 2)+1)</f>
        <v/>
      </c>
      <c r="R304" s="68" t="str">
        <f ca="1">INDEX({"","_","-","="},IF(OR($D304 &gt;= S$6, $E304 &lt; R$6), 0, 1)+IF(OR($F304 &gt;= S$6, $G304 &lt; R$6), 0, 2)+1)</f>
        <v/>
      </c>
      <c r="S304" s="68" t="str">
        <f ca="1">INDEX({"","_","-","="},IF(OR($D304 &gt;= T$6, $E304 &lt; S$6), 0, 1)+IF(OR($F304 &gt;= T$6, $G304 &lt; S$6), 0, 2)+1)</f>
        <v/>
      </c>
      <c r="T304" s="68" t="str">
        <f ca="1">INDEX({"","_","-","="},IF(OR($D304 &gt;= U$6, $E304 &lt; T$6), 0, 1)+IF(OR($F304 &gt;= U$6, $G304 &lt; T$6), 0, 2)+1)</f>
        <v/>
      </c>
      <c r="U304" s="68" t="str">
        <f ca="1">INDEX({"","_","-","="},IF(OR($D304 &gt;= V$6, $E304 &lt; U$6), 0, 1)+IF(OR($F304 &gt;= V$6, $G304 &lt; U$6), 0, 2)+1)</f>
        <v/>
      </c>
      <c r="V304" s="68" t="str">
        <f ca="1">INDEX({"","_","-","="},IF(OR($D304 &gt;= W$6, $E304 &lt; V$6), 0, 1)+IF(OR($F304 &gt;= W$6, $G304 &lt; V$6), 0, 2)+1)</f>
        <v/>
      </c>
      <c r="W304" s="68" t="str">
        <f ca="1">INDEX({"","_","-","="},IF(OR($D304 &gt;= X$6, $E304 &lt; W$6), 0, 1)+IF(OR($F304 &gt;= X$6, $G304 &lt; W$6), 0, 2)+1)</f>
        <v/>
      </c>
      <c r="X304" s="68" t="str">
        <f ca="1">INDEX({"","_","-","="},IF(OR($D304 &gt;= Y$6, $E304 &lt; X$6), 0, 1)+IF(OR($F304 &gt;= Y$6, $G304 &lt; X$6), 0, 2)+1)</f>
        <v/>
      </c>
      <c r="Y304" s="68" t="str">
        <f ca="1">INDEX({"","_","-","="},IF(OR($D304 &gt;= Z$6, $E304 &lt; Y$6), 0, 1)+IF(OR($F304 &gt;= Z$6, $G304 &lt; Y$6), 0, 2)+1)</f>
        <v/>
      </c>
      <c r="Z304" s="68" t="str">
        <f ca="1">INDEX({"","_","-","="},IF(OR($D304 &gt;= AA$6, $E304 &lt; Z$6), 0, 1)+IF(OR($F304 &gt;= AA$6, $G304 &lt; Z$6), 0, 2)+1)</f>
        <v/>
      </c>
      <c r="AA304" s="68" t="str">
        <f ca="1">INDEX({"","_","-","="},IF(OR($D304 &gt;= AB$6, $E304 &lt; AA$6), 0, 1)+IF(OR($F304 &gt;= AB$6, $G304 &lt; AA$6), 0, 2)+1)</f>
        <v/>
      </c>
      <c r="AB304" s="68" t="str">
        <f ca="1">INDEX({"","_","-","="},IF(OR($D304 &gt;= AC$6, $E304 &lt; AB$6), 0, 1)+IF(OR($F304 &gt;= AC$6, $G304 &lt; AB$6), 0, 2)+1)</f>
        <v/>
      </c>
      <c r="AC304" s="68" t="str">
        <f ca="1">INDEX({"","_","-","="},IF(OR($D304 &gt;= AD$6, $E304 &lt; AC$6), 0, 1)+IF(OR($F304 &gt;= AD$6, $G304 &lt; AC$6), 0, 2)+1)</f>
        <v/>
      </c>
      <c r="AD304" s="68" t="str">
        <f ca="1">INDEX({"","_","-","="},IF(OR($D304 &gt;= AE$6, $E304 &lt; AD$6), 0, 1)+IF(OR($F304 &gt;= AE$6, $G304 &lt; AD$6), 0, 2)+1)</f>
        <v/>
      </c>
      <c r="AE304" s="68" t="str">
        <f ca="1">INDEX({"","_","-","="},IF(OR($D304 &gt;= AF$6, $E304 &lt; AE$6), 0, 1)+IF(OR($F304 &gt;= AF$6, $G304 &lt; AE$6), 0, 2)+1)</f>
        <v/>
      </c>
      <c r="AF304" s="68" t="str">
        <f ca="1">INDEX({"","_","-","="},IF(OR($D304 &gt;= AG$6, $E304 &lt; AF$6), 0, 1)+IF(OR($F304 &gt;= AG$6, $G304 &lt; AF$6), 0, 2)+1)</f>
        <v/>
      </c>
      <c r="AG304" s="68" t="str">
        <f ca="1">INDEX({"","_","-","="},IF(OR($D304 &gt;= AH$6, $E304 &lt; AG$6), 0, 1)+IF(OR($F304 &gt;= AH$6, $G304 &lt; AG$6), 0, 2)+1)</f>
        <v/>
      </c>
      <c r="AH304" s="68" t="str">
        <f ca="1">INDEX({"","_","-","="},IF(OR($D304 &gt;= AI$6, $E304 &lt; AH$6), 0, 1)+IF(OR($F304 &gt;= AI$6, $G304 &lt; AH$6), 0, 2)+1)</f>
        <v/>
      </c>
      <c r="AI304" s="68" t="str">
        <f ca="1">INDEX({"","_","-","="},IF(OR($D304 &gt;= AJ$6, $E304 &lt; AI$6), 0, 1)+IF(OR($F304 &gt;= AJ$6, $G304 &lt; AI$6), 0, 2)+1)</f>
        <v/>
      </c>
      <c r="AJ304" s="68" t="str">
        <f ca="1">INDEX({"","_","-","="},IF(OR($D304 &gt;= AK$6, $E304 &lt; AJ$6), 0, 1)+IF(OR($F304 &gt;= AK$6, $G304 &lt; AJ$6), 0, 2)+1)</f>
        <v/>
      </c>
      <c r="AK304" s="68" t="str">
        <f ca="1">INDEX({"","_","-","="},IF(OR($D304 &gt;= AL$6, $E304 &lt; AK$6), 0, 1)+IF(OR($F304 &gt;= AL$6, $G304 &lt; AK$6), 0, 2)+1)</f>
        <v/>
      </c>
      <c r="AL304" s="68" t="str">
        <f ca="1">INDEX({"","_","-","="},IF(OR($D304 &gt;= AM$6, $E304 &lt; AL$6), 0, 1)+IF(OR($F304 &gt;= AM$6, $G304 &lt; AL$6), 0, 2)+1)</f>
        <v/>
      </c>
      <c r="AM304" s="68" t="str">
        <f ca="1">INDEX({"","_","-","="},IF(OR($D304 &gt;= AN$6, $E304 &lt; AM$6), 0, 1)+IF(OR($F304 &gt;= AN$6, $G304 &lt; AM$6), 0, 2)+1)</f>
        <v/>
      </c>
      <c r="AN304" s="68" t="str">
        <f ca="1">INDEX({"","_","-","="},IF(OR($D304 &gt;= AO$6, $E304 &lt; AN$6), 0, 1)+IF(OR($F304 &gt;= AO$6, $G304 &lt; AN$6), 0, 2)+1)</f>
        <v/>
      </c>
      <c r="AO304" s="68" t="str">
        <f ca="1">INDEX({"","_","-","="},IF(OR($D304 &gt;= AP$6, $E304 &lt; AO$6), 0, 1)+IF(OR($F304 &gt;= AP$6, $G304 &lt; AO$6), 0, 2)+1)</f>
        <v/>
      </c>
      <c r="AP304" s="68" t="str">
        <f ca="1">INDEX({"","_","-","="},IF(OR($D304 &gt;= AQ$6, $E304 &lt; AP$6), 0, 1)+IF(OR($F304 &gt;= AQ$6, $G304 &lt; AP$6), 0, 2)+1)</f>
        <v/>
      </c>
      <c r="AQ304" s="68" t="str">
        <f ca="1">INDEX({"","_","-","="},IF(OR($D304 &gt;= AR$6, $E304 &lt; AQ$6), 0, 1)+IF(OR($F304 &gt;= AR$6, $G304 &lt; AQ$6), 0, 2)+1)</f>
        <v/>
      </c>
      <c r="AR304" s="68" t="str">
        <f ca="1">INDEX({"","_","-","="},IF(OR($D304 &gt;= AS$6, $E304 &lt; AR$6), 0, 1)+IF(OR($F304 &gt;= AS$6, $G304 &lt; AR$6), 0, 2)+1)</f>
        <v/>
      </c>
      <c r="AS304" s="68" t="str">
        <f ca="1">INDEX({"","_","-","="},IF(OR($D304 &gt;= AT$6, $E304 &lt; AS$6), 0, 1)+IF(OR($F304 &gt;= AT$6, $G304 &lt; AS$6), 0, 2)+1)</f>
        <v/>
      </c>
      <c r="AT304" s="68" t="str">
        <f ca="1">INDEX({"","_","-","="},IF(OR($D304 &gt;= AU$6, $E304 &lt; AT$6), 0, 1)+IF(OR($F304 &gt;= AU$6, $G304 &lt; AT$6), 0, 2)+1)</f>
        <v/>
      </c>
      <c r="AU304" s="68" t="str">
        <f ca="1">INDEX({"","_","-","="},IF(OR($D304 &gt;= AV$6, $E304 &lt; AU$6), 0, 1)+IF(OR($F304 &gt;= AV$6, $G304 &lt; AU$6), 0, 2)+1)</f>
        <v/>
      </c>
      <c r="AV304" s="68" t="str">
        <f ca="1">INDEX({"","_","-","="},IF(OR($D304 &gt;= AW$6, $E304 &lt; AV$6), 0, 1)+IF(OR($F304 &gt;= AW$6, $G304 &lt; AV$6), 0, 2)+1)</f>
        <v/>
      </c>
      <c r="AW304" s="68" t="str">
        <f ca="1">INDEX({"","_","-","="},IF(OR($D304 &gt;= AX$6, $E304 &lt; AW$6), 0, 1)+IF(OR($F304 &gt;= AX$6, $G304 &lt; AW$6), 0, 2)+1)</f>
        <v/>
      </c>
      <c r="AX304" s="68" t="str">
        <f ca="1">INDEX({"","_","-","="},IF(OR($D304 &gt;= AY$6, $E304 &lt; AX$6), 0, 1)+IF(OR($F304 &gt;= AY$6, $G304 &lt; AX$6), 0, 2)+1)</f>
        <v/>
      </c>
      <c r="AY304" s="68" t="str">
        <f ca="1">INDEX({"","_","-","="},IF(OR($D304 &gt;= AZ$6, $E304 &lt; AY$6), 0, 1)+IF(OR($F304 &gt;= AZ$6, $G304 &lt; AY$6), 0, 2)+1)</f>
        <v/>
      </c>
      <c r="AZ304" s="68" t="str">
        <f ca="1">INDEX({"","_","-","="},IF(OR($D304 &gt;= BA$6, $E304 &lt; AZ$6), 0, 1)+IF(OR($F304 &gt;= BA$6, $G304 &lt; AZ$6), 0, 2)+1)</f>
        <v/>
      </c>
      <c r="BA304" s="68" t="str">
        <f ca="1">INDEX({"","_","-","="},IF(OR($D304 &gt;= BB$6, $E304 &lt; BA$6), 0, 1)+IF(OR($F304 &gt;= BB$6, $G304 &lt; BA$6), 0, 2)+1)</f>
        <v/>
      </c>
      <c r="BB304" s="68" t="str">
        <f ca="1">INDEX({"","_","-","="},IF(OR($D304 &gt;= BC$6, $E304 &lt; BB$6), 0, 1)+IF(OR($F304 &gt;= BC$6, $G304 &lt; BB$6), 0, 2)+1)</f>
        <v/>
      </c>
      <c r="BC304" s="68" t="str">
        <f ca="1">INDEX({"","_","-","="},IF(OR($D304 &gt;= BD$6, $E304 &lt; BC$6), 0, 1)+IF(OR($F304 &gt;= BD$6, $G304 &lt; BC$6), 0, 2)+1)</f>
        <v/>
      </c>
      <c r="BD304" s="68" t="str">
        <f ca="1">INDEX({"","_","-","="},IF(OR($D304 &gt;= BE$6, $E304 &lt; BD$6), 0, 1)+IF(OR($F304 &gt;= BE$6, $G304 &lt; BD$6), 0, 2)+1)</f>
        <v/>
      </c>
      <c r="BE304" s="68" t="str">
        <f ca="1">INDEX({"","_","-","="},IF(OR($D304 &gt;= BF$6, $E304 &lt; BE$6), 0, 1)+IF(OR($F304 &gt;= BF$6, $G304 &lt; BE$6), 0, 2)+1)</f>
        <v/>
      </c>
      <c r="BF304" s="68" t="str">
        <f ca="1">INDEX({"","_","-","="},IF(OR($D304 &gt;= BG$6, $E304 &lt; BF$6), 0, 1)+IF(OR($F304 &gt;= BG$6, $G304 &lt; BF$6), 0, 2)+1)</f>
        <v/>
      </c>
      <c r="BG304" s="68" t="str">
        <f ca="1">INDEX({"","_","-","="},IF(OR($D304 &gt;= BH$6, $E304 &lt; BG$6), 0, 1)+IF(OR($F304 &gt;= BH$6, $G304 &lt; BG$6), 0, 2)+1)</f>
        <v/>
      </c>
      <c r="BH304" s="68" t="str">
        <f ca="1">INDEX({"","_","-","="},IF(OR($D304 &gt;= BI$6, $E304 &lt; BH$6), 0, 1)+IF(OR($F304 &gt;= BI$6, $G304 &lt; BH$6), 0, 2)+1)</f>
        <v/>
      </c>
      <c r="BI304" s="68" t="str">
        <f ca="1">INDEX({"","_","-","="},IF(OR($D304 &gt;= BJ$6, $E304 &lt; BI$6), 0, 1)+IF(OR($F304 &gt;= BJ$6, $G304 &lt; BI$6), 0, 2)+1)</f>
        <v/>
      </c>
      <c r="BJ304" s="68" t="str">
        <f ca="1">INDEX({"","_","-","="},IF(OR($D304 &gt;= BK$6, $E304 &lt; BJ$6), 0, 1)+IF(OR($F304 &gt;= BK$6, $G304 &lt; BJ$6), 0, 2)+1)</f>
        <v/>
      </c>
      <c r="BK304" s="68" t="str">
        <f ca="1">INDEX({"","_","-","="},IF(OR($D304 &gt;= BL$6, $E304 &lt; BK$6), 0, 1)+IF(OR($F304 &gt;= BL$6, $G304 &lt; BK$6), 0, 2)+1)</f>
        <v/>
      </c>
      <c r="BL304" s="68" t="str">
        <f ca="1">INDEX({"","_","-","="},IF(OR($D304 &gt;= BM$6, $E304 &lt; BL$6), 0, 1)+IF(OR($F304 &gt;= BM$6, $G304 &lt; BL$6), 0, 2)+1)</f>
        <v/>
      </c>
      <c r="BM304" s="68" t="str">
        <f ca="1">INDEX({"","_","-","="},IF(OR($D304 &gt;= BN$6, $E304 &lt; BM$6), 0, 1)+IF(OR($F304 &gt;= BN$6, $G304 &lt; BM$6), 0, 2)+1)</f>
        <v/>
      </c>
      <c r="BN304" s="68" t="str">
        <f ca="1">INDEX({"","_","-","="},IF(OR($D304 &gt;= BO$6, $E304 &lt; BN$6), 0, 1)+IF(OR($F304 &gt;= BO$6, $G304 &lt; BN$6), 0, 2)+1)</f>
        <v/>
      </c>
      <c r="BO304" s="68" t="str">
        <f ca="1">INDEX({"","_","-","="},IF(OR($D304 &gt;= BP$6, $E304 &lt; BO$6), 0, 1)+IF(OR($F304 &gt;= BP$6, $G304 &lt; BO$6), 0, 2)+1)</f>
        <v/>
      </c>
      <c r="BP304" s="68" t="str">
        <f ca="1">INDEX({"","_","-","="},IF(OR($D304 &gt;= BQ$6, $E304 &lt; BP$6), 0, 1)+IF(OR($F304 &gt;= BQ$6, $G304 &lt; BP$6), 0, 2)+1)</f>
        <v/>
      </c>
      <c r="BQ304" s="68" t="str">
        <f ca="1">INDEX({"","_","-","="},IF(OR($D304 &gt;= BR$6, $E304 &lt; BQ$6), 0, 1)+IF(OR($F304 &gt;= BR$6, $G304 &lt; BQ$6), 0, 2)+1)</f>
        <v/>
      </c>
      <c r="BR304" s="68" t="str">
        <f ca="1">INDEX({"","_","-","="},IF(OR($D304 &gt;= BS$6, $E304 &lt; BR$6), 0, 1)+IF(OR($F304 &gt;= BS$6, $G304 &lt; BR$6), 0, 2)+1)</f>
        <v/>
      </c>
      <c r="BS304" s="68" t="str">
        <f ca="1">INDEX({"","_","-","="},IF(OR($D304 &gt;= BT$6, $E304 &lt; BS$6), 0, 1)+IF(OR($F304 &gt;= BT$6, $G304 &lt; BS$6), 0, 2)+1)</f>
        <v/>
      </c>
      <c r="BT304" s="68" t="str">
        <f ca="1">INDEX({"","_","-","="},IF(OR($D304 &gt;= BU$6, $E304 &lt; BT$6), 0, 1)+IF(OR($F304 &gt;= BU$6, $G304 &lt; BT$6), 0, 2)+1)</f>
        <v/>
      </c>
      <c r="BU304" s="68" t="str">
        <f ca="1">INDEX({"","_","-","="},IF(OR($D304 &gt;= BV$6, $E304 &lt; BU$6), 0, 1)+IF(OR($F304 &gt;= BV$6, $G304 &lt; BU$6), 0, 2)+1)</f>
        <v/>
      </c>
      <c r="BV304" s="68" t="str">
        <f ca="1">INDEX({"","_","-","="},IF(OR($D304 &gt;= BW$6, $E304 &lt; BV$6), 0, 1)+IF(OR($F304 &gt;= BW$6, $G304 &lt; BV$6), 0, 2)+1)</f>
        <v/>
      </c>
      <c r="BW304" s="68" t="str">
        <f ca="1">INDEX({"","_","-","="},IF(OR($D304 &gt;= BX$6, $E304 &lt; BW$6), 0, 1)+IF(OR($F304 &gt;= BX$6, $G304 &lt; BW$6), 0, 2)+1)</f>
        <v/>
      </c>
      <c r="BX304" s="68" t="str">
        <f ca="1">INDEX({"","_","-","="},IF(OR($D304 &gt;= BY$6, $E304 &lt; BX$6), 0, 1)+IF(OR($F304 &gt;= BY$6, $G304 &lt; BX$6), 0, 2)+1)</f>
        <v/>
      </c>
      <c r="BY304" s="68" t="str">
        <f ca="1">INDEX({"","_","-","="},IF(OR($D304 &gt;= BZ$6, $E304 &lt; BY$6), 0, 1)+IF(OR($F304 &gt;= BZ$6, $G304 &lt; BY$6), 0, 2)+1)</f>
        <v/>
      </c>
      <c r="BZ304" s="68" t="str">
        <f ca="1">INDEX({"","_","-","="},IF(OR($D304 &gt;= CA$6, $E304 &lt; BZ$6), 0, 1)+IF(OR($F304 &gt;= CA$6, $G304 &lt; BZ$6), 0, 2)+1)</f>
        <v/>
      </c>
      <c r="CA304" s="68" t="str">
        <f ca="1">INDEX({"","_","-","="},IF(OR($D304 &gt;= CB$6, $E304 &lt; CA$6), 0, 1)+IF(OR($F304 &gt;= CB$6, $G304 &lt; CA$6), 0, 2)+1)</f>
        <v/>
      </c>
      <c r="CB304" s="68" t="str">
        <f ca="1">INDEX({"","_","-","="},IF(OR($D304 &gt;= CC$6, $E304 &lt; CB$6), 0, 1)+IF(OR($F304 &gt;= CC$6, $G304 &lt; CB$6), 0, 2)+1)</f>
        <v/>
      </c>
      <c r="CC304" s="68" t="str">
        <f ca="1">INDEX({"","_","-","="},IF(OR($D304 &gt;= CD$6, $E304 &lt; CC$6), 0, 1)+IF(OR($F304 &gt;= CD$6, $G304 &lt; CC$6), 0, 2)+1)</f>
        <v/>
      </c>
      <c r="CD304" s="68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IF('临-进度'!M300,'临-进度'!$A300,"")</f>
        <v/>
      </c>
      <c r="B305" s="8" t="str">
        <f ca="1">IF('临-进度'!M300,'临-进度'!$B300,"")</f>
        <v/>
      </c>
      <c r="C305" s="8" t="str">
        <f ca="1">IF('临-进度'!M300,'临-进度'!$E300,"")</f>
        <v/>
      </c>
      <c r="D305" s="40" t="str">
        <f ca="1">IF('临-进度'!$M300,'临-进度'!$I300,"")</f>
        <v/>
      </c>
      <c r="E305" s="40" t="str">
        <f ca="1">IF('临-进度'!$M300,'临-进度'!$AE300,"")</f>
        <v/>
      </c>
      <c r="F305" s="40" t="str">
        <f ca="1">IF('临-进度'!$M300,'临-进度'!$J300,"")</f>
        <v/>
      </c>
      <c r="G305" s="73" t="str">
        <f ca="1">IF('临-进度'!$M300,'临-进度'!$AF300,"")</f>
        <v/>
      </c>
      <c r="H305" s="68" t="str">
        <f ca="1">INDEX({"","_","-","="},IF(OR($D305 &gt;= I$6, $E305 &lt; H$6), 0, 1)+IF(OR($F305 &gt;= I$6, $G305 &lt; H$6), 0, 2)+1)</f>
        <v/>
      </c>
      <c r="I305" s="68" t="str">
        <f ca="1">INDEX({"","_","-","="},IF(OR($D305 &gt;= J$6, $E305 &lt; I$6), 0, 1)+IF(OR($F305 &gt;= J$6, $G305 &lt; I$6), 0, 2)+1)</f>
        <v/>
      </c>
      <c r="J305" s="68" t="str">
        <f ca="1">INDEX({"","_","-","="},IF(OR($D305 &gt;= K$6, $E305 &lt; J$6), 0, 1)+IF(OR($F305 &gt;= K$6, $G305 &lt; J$6), 0, 2)+1)</f>
        <v/>
      </c>
      <c r="K305" s="68" t="str">
        <f ca="1">INDEX({"","_","-","="},IF(OR($D305 &gt;= L$6, $E305 &lt; K$6), 0, 1)+IF(OR($F305 &gt;= L$6, $G305 &lt; K$6), 0, 2)+1)</f>
        <v/>
      </c>
      <c r="L305" s="68" t="str">
        <f ca="1">INDEX({"","_","-","="},IF(OR($D305 &gt;= M$6, $E305 &lt; L$6), 0, 1)+IF(OR($F305 &gt;= M$6, $G305 &lt; L$6), 0, 2)+1)</f>
        <v/>
      </c>
      <c r="M305" s="68" t="str">
        <f ca="1">INDEX({"","_","-","="},IF(OR($D305 &gt;= N$6, $E305 &lt; M$6), 0, 1)+IF(OR($F305 &gt;= N$6, $G305 &lt; M$6), 0, 2)+1)</f>
        <v/>
      </c>
      <c r="N305" s="68" t="str">
        <f ca="1">INDEX({"","_","-","="},IF(OR($D305 &gt;= O$6, $E305 &lt; N$6), 0, 1)+IF(OR($F305 &gt;= O$6, $G305 &lt; N$6), 0, 2)+1)</f>
        <v/>
      </c>
      <c r="O305" s="68" t="str">
        <f ca="1">INDEX({"","_","-","="},IF(OR($D305 &gt;= P$6, $E305 &lt; O$6), 0, 1)+IF(OR($F305 &gt;= P$6, $G305 &lt; O$6), 0, 2)+1)</f>
        <v/>
      </c>
      <c r="P305" s="68" t="str">
        <f ca="1">INDEX({"","_","-","="},IF(OR($D305 &gt;= Q$6, $E305 &lt; P$6), 0, 1)+IF(OR($F305 &gt;= Q$6, $G305 &lt; P$6), 0, 2)+1)</f>
        <v/>
      </c>
      <c r="Q305" s="68" t="str">
        <f ca="1">INDEX({"","_","-","="},IF(OR($D305 &gt;= R$6, $E305 &lt; Q$6), 0, 1)+IF(OR($F305 &gt;= R$6, $G305 &lt; Q$6), 0, 2)+1)</f>
        <v/>
      </c>
      <c r="R305" s="68" t="str">
        <f ca="1">INDEX({"","_","-","="},IF(OR($D305 &gt;= S$6, $E305 &lt; R$6), 0, 1)+IF(OR($F305 &gt;= S$6, $G305 &lt; R$6), 0, 2)+1)</f>
        <v/>
      </c>
      <c r="S305" s="68" t="str">
        <f ca="1">INDEX({"","_","-","="},IF(OR($D305 &gt;= T$6, $E305 &lt; S$6), 0, 1)+IF(OR($F305 &gt;= T$6, $G305 &lt; S$6), 0, 2)+1)</f>
        <v/>
      </c>
      <c r="T305" s="68" t="str">
        <f ca="1">INDEX({"","_","-","="},IF(OR($D305 &gt;= U$6, $E305 &lt; T$6), 0, 1)+IF(OR($F305 &gt;= U$6, $G305 &lt; T$6), 0, 2)+1)</f>
        <v/>
      </c>
      <c r="U305" s="68" t="str">
        <f ca="1">INDEX({"","_","-","="},IF(OR($D305 &gt;= V$6, $E305 &lt; U$6), 0, 1)+IF(OR($F305 &gt;= V$6, $G305 &lt; U$6), 0, 2)+1)</f>
        <v/>
      </c>
      <c r="V305" s="68" t="str">
        <f ca="1">INDEX({"","_","-","="},IF(OR($D305 &gt;= W$6, $E305 &lt; V$6), 0, 1)+IF(OR($F305 &gt;= W$6, $G305 &lt; V$6), 0, 2)+1)</f>
        <v/>
      </c>
      <c r="W305" s="68" t="str">
        <f ca="1">INDEX({"","_","-","="},IF(OR($D305 &gt;= X$6, $E305 &lt; W$6), 0, 1)+IF(OR($F305 &gt;= X$6, $G305 &lt; W$6), 0, 2)+1)</f>
        <v/>
      </c>
      <c r="X305" s="68" t="str">
        <f ca="1">INDEX({"","_","-","="},IF(OR($D305 &gt;= Y$6, $E305 &lt; X$6), 0, 1)+IF(OR($F305 &gt;= Y$6, $G305 &lt; X$6), 0, 2)+1)</f>
        <v/>
      </c>
      <c r="Y305" s="68" t="str">
        <f ca="1">INDEX({"","_","-","="},IF(OR($D305 &gt;= Z$6, $E305 &lt; Y$6), 0, 1)+IF(OR($F305 &gt;= Z$6, $G305 &lt; Y$6), 0, 2)+1)</f>
        <v/>
      </c>
      <c r="Z305" s="68" t="str">
        <f ca="1">INDEX({"","_","-","="},IF(OR($D305 &gt;= AA$6, $E305 &lt; Z$6), 0, 1)+IF(OR($F305 &gt;= AA$6, $G305 &lt; Z$6), 0, 2)+1)</f>
        <v/>
      </c>
      <c r="AA305" s="68" t="str">
        <f ca="1">INDEX({"","_","-","="},IF(OR($D305 &gt;= AB$6, $E305 &lt; AA$6), 0, 1)+IF(OR($F305 &gt;= AB$6, $G305 &lt; AA$6), 0, 2)+1)</f>
        <v/>
      </c>
      <c r="AB305" s="68" t="str">
        <f ca="1">INDEX({"","_","-","="},IF(OR($D305 &gt;= AC$6, $E305 &lt; AB$6), 0, 1)+IF(OR($F305 &gt;= AC$6, $G305 &lt; AB$6), 0, 2)+1)</f>
        <v/>
      </c>
      <c r="AC305" s="68" t="str">
        <f ca="1">INDEX({"","_","-","="},IF(OR($D305 &gt;= AD$6, $E305 &lt; AC$6), 0, 1)+IF(OR($F305 &gt;= AD$6, $G305 &lt; AC$6), 0, 2)+1)</f>
        <v/>
      </c>
      <c r="AD305" s="68" t="str">
        <f ca="1">INDEX({"","_","-","="},IF(OR($D305 &gt;= AE$6, $E305 &lt; AD$6), 0, 1)+IF(OR($F305 &gt;= AE$6, $G305 &lt; AD$6), 0, 2)+1)</f>
        <v/>
      </c>
      <c r="AE305" s="68" t="str">
        <f ca="1">INDEX({"","_","-","="},IF(OR($D305 &gt;= AF$6, $E305 &lt; AE$6), 0, 1)+IF(OR($F305 &gt;= AF$6, $G305 &lt; AE$6), 0, 2)+1)</f>
        <v/>
      </c>
      <c r="AF305" s="68" t="str">
        <f ca="1">INDEX({"","_","-","="},IF(OR($D305 &gt;= AG$6, $E305 &lt; AF$6), 0, 1)+IF(OR($F305 &gt;= AG$6, $G305 &lt; AF$6), 0, 2)+1)</f>
        <v/>
      </c>
      <c r="AG305" s="68" t="str">
        <f ca="1">INDEX({"","_","-","="},IF(OR($D305 &gt;= AH$6, $E305 &lt; AG$6), 0, 1)+IF(OR($F305 &gt;= AH$6, $G305 &lt; AG$6), 0, 2)+1)</f>
        <v/>
      </c>
      <c r="AH305" s="68" t="str">
        <f ca="1">INDEX({"","_","-","="},IF(OR($D305 &gt;= AI$6, $E305 &lt; AH$6), 0, 1)+IF(OR($F305 &gt;= AI$6, $G305 &lt; AH$6), 0, 2)+1)</f>
        <v/>
      </c>
      <c r="AI305" s="68" t="str">
        <f ca="1">INDEX({"","_","-","="},IF(OR($D305 &gt;= AJ$6, $E305 &lt; AI$6), 0, 1)+IF(OR($F305 &gt;= AJ$6, $G305 &lt; AI$6), 0, 2)+1)</f>
        <v/>
      </c>
      <c r="AJ305" s="68" t="str">
        <f ca="1">INDEX({"","_","-","="},IF(OR($D305 &gt;= AK$6, $E305 &lt; AJ$6), 0, 1)+IF(OR($F305 &gt;= AK$6, $G305 &lt; AJ$6), 0, 2)+1)</f>
        <v/>
      </c>
      <c r="AK305" s="68" t="str">
        <f ca="1">INDEX({"","_","-","="},IF(OR($D305 &gt;= AL$6, $E305 &lt; AK$6), 0, 1)+IF(OR($F305 &gt;= AL$6, $G305 &lt; AK$6), 0, 2)+1)</f>
        <v/>
      </c>
      <c r="AL305" s="68" t="str">
        <f ca="1">INDEX({"","_","-","="},IF(OR($D305 &gt;= AM$6, $E305 &lt; AL$6), 0, 1)+IF(OR($F305 &gt;= AM$6, $G305 &lt; AL$6), 0, 2)+1)</f>
        <v/>
      </c>
      <c r="AM305" s="68" t="str">
        <f ca="1">INDEX({"","_","-","="},IF(OR($D305 &gt;= AN$6, $E305 &lt; AM$6), 0, 1)+IF(OR($F305 &gt;= AN$6, $G305 &lt; AM$6), 0, 2)+1)</f>
        <v/>
      </c>
      <c r="AN305" s="68" t="str">
        <f ca="1">INDEX({"","_","-","="},IF(OR($D305 &gt;= AO$6, $E305 &lt; AN$6), 0, 1)+IF(OR($F305 &gt;= AO$6, $G305 &lt; AN$6), 0, 2)+1)</f>
        <v/>
      </c>
      <c r="AO305" s="68" t="str">
        <f ca="1">INDEX({"","_","-","="},IF(OR($D305 &gt;= AP$6, $E305 &lt; AO$6), 0, 1)+IF(OR($F305 &gt;= AP$6, $G305 &lt; AO$6), 0, 2)+1)</f>
        <v/>
      </c>
      <c r="AP305" s="68" t="str">
        <f ca="1">INDEX({"","_","-","="},IF(OR($D305 &gt;= AQ$6, $E305 &lt; AP$6), 0, 1)+IF(OR($F305 &gt;= AQ$6, $G305 &lt; AP$6), 0, 2)+1)</f>
        <v/>
      </c>
      <c r="AQ305" s="68" t="str">
        <f ca="1">INDEX({"","_","-","="},IF(OR($D305 &gt;= AR$6, $E305 &lt; AQ$6), 0, 1)+IF(OR($F305 &gt;= AR$6, $G305 &lt; AQ$6), 0, 2)+1)</f>
        <v/>
      </c>
      <c r="AR305" s="68" t="str">
        <f ca="1">INDEX({"","_","-","="},IF(OR($D305 &gt;= AS$6, $E305 &lt; AR$6), 0, 1)+IF(OR($F305 &gt;= AS$6, $G305 &lt; AR$6), 0, 2)+1)</f>
        <v/>
      </c>
      <c r="AS305" s="68" t="str">
        <f ca="1">INDEX({"","_","-","="},IF(OR($D305 &gt;= AT$6, $E305 &lt; AS$6), 0, 1)+IF(OR($F305 &gt;= AT$6, $G305 &lt; AS$6), 0, 2)+1)</f>
        <v/>
      </c>
      <c r="AT305" s="68" t="str">
        <f ca="1">INDEX({"","_","-","="},IF(OR($D305 &gt;= AU$6, $E305 &lt; AT$6), 0, 1)+IF(OR($F305 &gt;= AU$6, $G305 &lt; AT$6), 0, 2)+1)</f>
        <v/>
      </c>
      <c r="AU305" s="68" t="str">
        <f ca="1">INDEX({"","_","-","="},IF(OR($D305 &gt;= AV$6, $E305 &lt; AU$6), 0, 1)+IF(OR($F305 &gt;= AV$6, $G305 &lt; AU$6), 0, 2)+1)</f>
        <v/>
      </c>
      <c r="AV305" s="68" t="str">
        <f ca="1">INDEX({"","_","-","="},IF(OR($D305 &gt;= AW$6, $E305 &lt; AV$6), 0, 1)+IF(OR($F305 &gt;= AW$6, $G305 &lt; AV$6), 0, 2)+1)</f>
        <v/>
      </c>
      <c r="AW305" s="68" t="str">
        <f ca="1">INDEX({"","_","-","="},IF(OR($D305 &gt;= AX$6, $E305 &lt; AW$6), 0, 1)+IF(OR($F305 &gt;= AX$6, $G305 &lt; AW$6), 0, 2)+1)</f>
        <v/>
      </c>
      <c r="AX305" s="68" t="str">
        <f ca="1">INDEX({"","_","-","="},IF(OR($D305 &gt;= AY$6, $E305 &lt; AX$6), 0, 1)+IF(OR($F305 &gt;= AY$6, $G305 &lt; AX$6), 0, 2)+1)</f>
        <v/>
      </c>
      <c r="AY305" s="68" t="str">
        <f ca="1">INDEX({"","_","-","="},IF(OR($D305 &gt;= AZ$6, $E305 &lt; AY$6), 0, 1)+IF(OR($F305 &gt;= AZ$6, $G305 &lt; AY$6), 0, 2)+1)</f>
        <v/>
      </c>
      <c r="AZ305" s="68" t="str">
        <f ca="1">INDEX({"","_","-","="},IF(OR($D305 &gt;= BA$6, $E305 &lt; AZ$6), 0, 1)+IF(OR($F305 &gt;= BA$6, $G305 &lt; AZ$6), 0, 2)+1)</f>
        <v/>
      </c>
      <c r="BA305" s="68" t="str">
        <f ca="1">INDEX({"","_","-","="},IF(OR($D305 &gt;= BB$6, $E305 &lt; BA$6), 0, 1)+IF(OR($F305 &gt;= BB$6, $G305 &lt; BA$6), 0, 2)+1)</f>
        <v/>
      </c>
      <c r="BB305" s="68" t="str">
        <f ca="1">INDEX({"","_","-","="},IF(OR($D305 &gt;= BC$6, $E305 &lt; BB$6), 0, 1)+IF(OR($F305 &gt;= BC$6, $G305 &lt; BB$6), 0, 2)+1)</f>
        <v/>
      </c>
      <c r="BC305" s="68" t="str">
        <f ca="1">INDEX({"","_","-","="},IF(OR($D305 &gt;= BD$6, $E305 &lt; BC$6), 0, 1)+IF(OR($F305 &gt;= BD$6, $G305 &lt; BC$6), 0, 2)+1)</f>
        <v/>
      </c>
      <c r="BD305" s="68" t="str">
        <f ca="1">INDEX({"","_","-","="},IF(OR($D305 &gt;= BE$6, $E305 &lt; BD$6), 0, 1)+IF(OR($F305 &gt;= BE$6, $G305 &lt; BD$6), 0, 2)+1)</f>
        <v/>
      </c>
      <c r="BE305" s="68" t="str">
        <f ca="1">INDEX({"","_","-","="},IF(OR($D305 &gt;= BF$6, $E305 &lt; BE$6), 0, 1)+IF(OR($F305 &gt;= BF$6, $G305 &lt; BE$6), 0, 2)+1)</f>
        <v/>
      </c>
      <c r="BF305" s="68" t="str">
        <f ca="1">INDEX({"","_","-","="},IF(OR($D305 &gt;= BG$6, $E305 &lt; BF$6), 0, 1)+IF(OR($F305 &gt;= BG$6, $G305 &lt; BF$6), 0, 2)+1)</f>
        <v/>
      </c>
      <c r="BG305" s="68" t="str">
        <f ca="1">INDEX({"","_","-","="},IF(OR($D305 &gt;= BH$6, $E305 &lt; BG$6), 0, 1)+IF(OR($F305 &gt;= BH$6, $G305 &lt; BG$6), 0, 2)+1)</f>
        <v/>
      </c>
      <c r="BH305" s="68" t="str">
        <f ca="1">INDEX({"","_","-","="},IF(OR($D305 &gt;= BI$6, $E305 &lt; BH$6), 0, 1)+IF(OR($F305 &gt;= BI$6, $G305 &lt; BH$6), 0, 2)+1)</f>
        <v/>
      </c>
      <c r="BI305" s="68" t="str">
        <f ca="1">INDEX({"","_","-","="},IF(OR($D305 &gt;= BJ$6, $E305 &lt; BI$6), 0, 1)+IF(OR($F305 &gt;= BJ$6, $G305 &lt; BI$6), 0, 2)+1)</f>
        <v/>
      </c>
      <c r="BJ305" s="68" t="str">
        <f ca="1">INDEX({"","_","-","="},IF(OR($D305 &gt;= BK$6, $E305 &lt; BJ$6), 0, 1)+IF(OR($F305 &gt;= BK$6, $G305 &lt; BJ$6), 0, 2)+1)</f>
        <v/>
      </c>
      <c r="BK305" s="68" t="str">
        <f ca="1">INDEX({"","_","-","="},IF(OR($D305 &gt;= BL$6, $E305 &lt; BK$6), 0, 1)+IF(OR($F305 &gt;= BL$6, $G305 &lt; BK$6), 0, 2)+1)</f>
        <v/>
      </c>
      <c r="BL305" s="68" t="str">
        <f ca="1">INDEX({"","_","-","="},IF(OR($D305 &gt;= BM$6, $E305 &lt; BL$6), 0, 1)+IF(OR($F305 &gt;= BM$6, $G305 &lt; BL$6), 0, 2)+1)</f>
        <v/>
      </c>
      <c r="BM305" s="68" t="str">
        <f ca="1">INDEX({"","_","-","="},IF(OR($D305 &gt;= BN$6, $E305 &lt; BM$6), 0, 1)+IF(OR($F305 &gt;= BN$6, $G305 &lt; BM$6), 0, 2)+1)</f>
        <v/>
      </c>
      <c r="BN305" s="68" t="str">
        <f ca="1">INDEX({"","_","-","="},IF(OR($D305 &gt;= BO$6, $E305 &lt; BN$6), 0, 1)+IF(OR($F305 &gt;= BO$6, $G305 &lt; BN$6), 0, 2)+1)</f>
        <v/>
      </c>
      <c r="BO305" s="68" t="str">
        <f ca="1">INDEX({"","_","-","="},IF(OR($D305 &gt;= BP$6, $E305 &lt; BO$6), 0, 1)+IF(OR($F305 &gt;= BP$6, $G305 &lt; BO$6), 0, 2)+1)</f>
        <v/>
      </c>
      <c r="BP305" s="68" t="str">
        <f ca="1">INDEX({"","_","-","="},IF(OR($D305 &gt;= BQ$6, $E305 &lt; BP$6), 0, 1)+IF(OR($F305 &gt;= BQ$6, $G305 &lt; BP$6), 0, 2)+1)</f>
        <v/>
      </c>
      <c r="BQ305" s="68" t="str">
        <f ca="1">INDEX({"","_","-","="},IF(OR($D305 &gt;= BR$6, $E305 &lt; BQ$6), 0, 1)+IF(OR($F305 &gt;= BR$6, $G305 &lt; BQ$6), 0, 2)+1)</f>
        <v/>
      </c>
      <c r="BR305" s="68" t="str">
        <f ca="1">INDEX({"","_","-","="},IF(OR($D305 &gt;= BS$6, $E305 &lt; BR$6), 0, 1)+IF(OR($F305 &gt;= BS$6, $G305 &lt; BR$6), 0, 2)+1)</f>
        <v/>
      </c>
      <c r="BS305" s="68" t="str">
        <f ca="1">INDEX({"","_","-","="},IF(OR($D305 &gt;= BT$6, $E305 &lt; BS$6), 0, 1)+IF(OR($F305 &gt;= BT$6, $G305 &lt; BS$6), 0, 2)+1)</f>
        <v/>
      </c>
      <c r="BT305" s="68" t="str">
        <f ca="1">INDEX({"","_","-","="},IF(OR($D305 &gt;= BU$6, $E305 &lt; BT$6), 0, 1)+IF(OR($F305 &gt;= BU$6, $G305 &lt; BT$6), 0, 2)+1)</f>
        <v/>
      </c>
      <c r="BU305" s="68" t="str">
        <f ca="1">INDEX({"","_","-","="},IF(OR($D305 &gt;= BV$6, $E305 &lt; BU$6), 0, 1)+IF(OR($F305 &gt;= BV$6, $G305 &lt; BU$6), 0, 2)+1)</f>
        <v/>
      </c>
      <c r="BV305" s="68" t="str">
        <f ca="1">INDEX({"","_","-","="},IF(OR($D305 &gt;= BW$6, $E305 &lt; BV$6), 0, 1)+IF(OR($F305 &gt;= BW$6, $G305 &lt; BV$6), 0, 2)+1)</f>
        <v/>
      </c>
      <c r="BW305" s="68" t="str">
        <f ca="1">INDEX({"","_","-","="},IF(OR($D305 &gt;= BX$6, $E305 &lt; BW$6), 0, 1)+IF(OR($F305 &gt;= BX$6, $G305 &lt; BW$6), 0, 2)+1)</f>
        <v/>
      </c>
      <c r="BX305" s="68" t="str">
        <f ca="1">INDEX({"","_","-","="},IF(OR($D305 &gt;= BY$6, $E305 &lt; BX$6), 0, 1)+IF(OR($F305 &gt;= BY$6, $G305 &lt; BX$6), 0, 2)+1)</f>
        <v/>
      </c>
      <c r="BY305" s="68" t="str">
        <f ca="1">INDEX({"","_","-","="},IF(OR($D305 &gt;= BZ$6, $E305 &lt; BY$6), 0, 1)+IF(OR($F305 &gt;= BZ$6, $G305 &lt; BY$6), 0, 2)+1)</f>
        <v/>
      </c>
      <c r="BZ305" s="68" t="str">
        <f ca="1">INDEX({"","_","-","="},IF(OR($D305 &gt;= CA$6, $E305 &lt; BZ$6), 0, 1)+IF(OR($F305 &gt;= CA$6, $G305 &lt; BZ$6), 0, 2)+1)</f>
        <v/>
      </c>
      <c r="CA305" s="68" t="str">
        <f ca="1">INDEX({"","_","-","="},IF(OR($D305 &gt;= CB$6, $E305 &lt; CA$6), 0, 1)+IF(OR($F305 &gt;= CB$6, $G305 &lt; CA$6), 0, 2)+1)</f>
        <v/>
      </c>
      <c r="CB305" s="68" t="str">
        <f ca="1">INDEX({"","_","-","="},IF(OR($D305 &gt;= CC$6, $E305 &lt; CB$6), 0, 1)+IF(OR($F305 &gt;= CC$6, $G305 &lt; CB$6), 0, 2)+1)</f>
        <v/>
      </c>
      <c r="CC305" s="68" t="str">
        <f ca="1">INDEX({"","_","-","="},IF(OR($D305 &gt;= CD$6, $E305 &lt; CC$6), 0, 1)+IF(OR($F305 &gt;= CD$6, $G305 &lt; CC$6), 0, 2)+1)</f>
        <v/>
      </c>
      <c r="CD305" s="68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IF('临-进度'!M301,'临-进度'!$A301,"")</f>
        <v/>
      </c>
      <c r="B306" s="8" t="str">
        <f ca="1">IF('临-进度'!M301,'临-进度'!$B301,"")</f>
        <v/>
      </c>
      <c r="C306" s="8" t="str">
        <f ca="1">IF('临-进度'!M301,'临-进度'!$E301,"")</f>
        <v/>
      </c>
      <c r="D306" s="40" t="str">
        <f ca="1">IF('临-进度'!$M301,'临-进度'!$I301,"")</f>
        <v/>
      </c>
      <c r="E306" s="40" t="str">
        <f ca="1">IF('临-进度'!$M301,'临-进度'!$AE301,"")</f>
        <v/>
      </c>
      <c r="F306" s="40" t="str">
        <f ca="1">IF('临-进度'!$M301,'临-进度'!$J301,"")</f>
        <v/>
      </c>
      <c r="G306" s="73" t="str">
        <f ca="1">IF('临-进度'!$M301,'临-进度'!$AF301,"")</f>
        <v/>
      </c>
      <c r="H306" s="68" t="str">
        <f ca="1">INDEX({"","_","-","="},IF(OR($D306 &gt;= I$6, $E306 &lt; H$6), 0, 1)+IF(OR($F306 &gt;= I$6, $G306 &lt; H$6), 0, 2)+1)</f>
        <v/>
      </c>
      <c r="I306" s="68" t="str">
        <f ca="1">INDEX({"","_","-","="},IF(OR($D306 &gt;= J$6, $E306 &lt; I$6), 0, 1)+IF(OR($F306 &gt;= J$6, $G306 &lt; I$6), 0, 2)+1)</f>
        <v/>
      </c>
      <c r="J306" s="68" t="str">
        <f ca="1">INDEX({"","_","-","="},IF(OR($D306 &gt;= K$6, $E306 &lt; J$6), 0, 1)+IF(OR($F306 &gt;= K$6, $G306 &lt; J$6), 0, 2)+1)</f>
        <v/>
      </c>
      <c r="K306" s="68" t="str">
        <f ca="1">INDEX({"","_","-","="},IF(OR($D306 &gt;= L$6, $E306 &lt; K$6), 0, 1)+IF(OR($F306 &gt;= L$6, $G306 &lt; K$6), 0, 2)+1)</f>
        <v/>
      </c>
      <c r="L306" s="68" t="str">
        <f ca="1">INDEX({"","_","-","="},IF(OR($D306 &gt;= M$6, $E306 &lt; L$6), 0, 1)+IF(OR($F306 &gt;= M$6, $G306 &lt; L$6), 0, 2)+1)</f>
        <v/>
      </c>
      <c r="M306" s="68" t="str">
        <f ca="1">INDEX({"","_","-","="},IF(OR($D306 &gt;= N$6, $E306 &lt; M$6), 0, 1)+IF(OR($F306 &gt;= N$6, $G306 &lt; M$6), 0, 2)+1)</f>
        <v/>
      </c>
      <c r="N306" s="68" t="str">
        <f ca="1">INDEX({"","_","-","="},IF(OR($D306 &gt;= O$6, $E306 &lt; N$6), 0, 1)+IF(OR($F306 &gt;= O$6, $G306 &lt; N$6), 0, 2)+1)</f>
        <v/>
      </c>
      <c r="O306" s="68" t="str">
        <f ca="1">INDEX({"","_","-","="},IF(OR($D306 &gt;= P$6, $E306 &lt; O$6), 0, 1)+IF(OR($F306 &gt;= P$6, $G306 &lt; O$6), 0, 2)+1)</f>
        <v/>
      </c>
      <c r="P306" s="68" t="str">
        <f ca="1">INDEX({"","_","-","="},IF(OR($D306 &gt;= Q$6, $E306 &lt; P$6), 0, 1)+IF(OR($F306 &gt;= Q$6, $G306 &lt; P$6), 0, 2)+1)</f>
        <v/>
      </c>
      <c r="Q306" s="68" t="str">
        <f ca="1">INDEX({"","_","-","="},IF(OR($D306 &gt;= R$6, $E306 &lt; Q$6), 0, 1)+IF(OR($F306 &gt;= R$6, $G306 &lt; Q$6), 0, 2)+1)</f>
        <v/>
      </c>
      <c r="R306" s="68" t="str">
        <f ca="1">INDEX({"","_","-","="},IF(OR($D306 &gt;= S$6, $E306 &lt; R$6), 0, 1)+IF(OR($F306 &gt;= S$6, $G306 &lt; R$6), 0, 2)+1)</f>
        <v/>
      </c>
      <c r="S306" s="68" t="str">
        <f ca="1">INDEX({"","_","-","="},IF(OR($D306 &gt;= T$6, $E306 &lt; S$6), 0, 1)+IF(OR($F306 &gt;= T$6, $G306 &lt; S$6), 0, 2)+1)</f>
        <v/>
      </c>
      <c r="T306" s="68" t="str">
        <f ca="1">INDEX({"","_","-","="},IF(OR($D306 &gt;= U$6, $E306 &lt; T$6), 0, 1)+IF(OR($F306 &gt;= U$6, $G306 &lt; T$6), 0, 2)+1)</f>
        <v/>
      </c>
      <c r="U306" s="68" t="str">
        <f ca="1">INDEX({"","_","-","="},IF(OR($D306 &gt;= V$6, $E306 &lt; U$6), 0, 1)+IF(OR($F306 &gt;= V$6, $G306 &lt; U$6), 0, 2)+1)</f>
        <v/>
      </c>
      <c r="V306" s="68" t="str">
        <f ca="1">INDEX({"","_","-","="},IF(OR($D306 &gt;= W$6, $E306 &lt; V$6), 0, 1)+IF(OR($F306 &gt;= W$6, $G306 &lt; V$6), 0, 2)+1)</f>
        <v/>
      </c>
      <c r="W306" s="68" t="str">
        <f ca="1">INDEX({"","_","-","="},IF(OR($D306 &gt;= X$6, $E306 &lt; W$6), 0, 1)+IF(OR($F306 &gt;= X$6, $G306 &lt; W$6), 0, 2)+1)</f>
        <v/>
      </c>
      <c r="X306" s="68" t="str">
        <f ca="1">INDEX({"","_","-","="},IF(OR($D306 &gt;= Y$6, $E306 &lt; X$6), 0, 1)+IF(OR($F306 &gt;= Y$6, $G306 &lt; X$6), 0, 2)+1)</f>
        <v/>
      </c>
      <c r="Y306" s="68" t="str">
        <f ca="1">INDEX({"","_","-","="},IF(OR($D306 &gt;= Z$6, $E306 &lt; Y$6), 0, 1)+IF(OR($F306 &gt;= Z$6, $G306 &lt; Y$6), 0, 2)+1)</f>
        <v/>
      </c>
      <c r="Z306" s="68" t="str">
        <f ca="1">INDEX({"","_","-","="},IF(OR($D306 &gt;= AA$6, $E306 &lt; Z$6), 0, 1)+IF(OR($F306 &gt;= AA$6, $G306 &lt; Z$6), 0, 2)+1)</f>
        <v/>
      </c>
      <c r="AA306" s="68" t="str">
        <f ca="1">INDEX({"","_","-","="},IF(OR($D306 &gt;= AB$6, $E306 &lt; AA$6), 0, 1)+IF(OR($F306 &gt;= AB$6, $G306 &lt; AA$6), 0, 2)+1)</f>
        <v/>
      </c>
      <c r="AB306" s="68" t="str">
        <f ca="1">INDEX({"","_","-","="},IF(OR($D306 &gt;= AC$6, $E306 &lt; AB$6), 0, 1)+IF(OR($F306 &gt;= AC$6, $G306 &lt; AB$6), 0, 2)+1)</f>
        <v/>
      </c>
      <c r="AC306" s="68" t="str">
        <f ca="1">INDEX({"","_","-","="},IF(OR($D306 &gt;= AD$6, $E306 &lt; AC$6), 0, 1)+IF(OR($F306 &gt;= AD$6, $G306 &lt; AC$6), 0, 2)+1)</f>
        <v/>
      </c>
      <c r="AD306" s="68" t="str">
        <f ca="1">INDEX({"","_","-","="},IF(OR($D306 &gt;= AE$6, $E306 &lt; AD$6), 0, 1)+IF(OR($F306 &gt;= AE$6, $G306 &lt; AD$6), 0, 2)+1)</f>
        <v/>
      </c>
      <c r="AE306" s="68" t="str">
        <f ca="1">INDEX({"","_","-","="},IF(OR($D306 &gt;= AF$6, $E306 &lt; AE$6), 0, 1)+IF(OR($F306 &gt;= AF$6, $G306 &lt; AE$6), 0, 2)+1)</f>
        <v/>
      </c>
      <c r="AF306" s="68" t="str">
        <f ca="1">INDEX({"","_","-","="},IF(OR($D306 &gt;= AG$6, $E306 &lt; AF$6), 0, 1)+IF(OR($F306 &gt;= AG$6, $G306 &lt; AF$6), 0, 2)+1)</f>
        <v/>
      </c>
      <c r="AG306" s="68" t="str">
        <f ca="1">INDEX({"","_","-","="},IF(OR($D306 &gt;= AH$6, $E306 &lt; AG$6), 0, 1)+IF(OR($F306 &gt;= AH$6, $G306 &lt; AG$6), 0, 2)+1)</f>
        <v/>
      </c>
      <c r="AH306" s="68" t="str">
        <f ca="1">INDEX({"","_","-","="},IF(OR($D306 &gt;= AI$6, $E306 &lt; AH$6), 0, 1)+IF(OR($F306 &gt;= AI$6, $G306 &lt; AH$6), 0, 2)+1)</f>
        <v/>
      </c>
      <c r="AI306" s="68" t="str">
        <f ca="1">INDEX({"","_","-","="},IF(OR($D306 &gt;= AJ$6, $E306 &lt; AI$6), 0, 1)+IF(OR($F306 &gt;= AJ$6, $G306 &lt; AI$6), 0, 2)+1)</f>
        <v/>
      </c>
      <c r="AJ306" s="68" t="str">
        <f ca="1">INDEX({"","_","-","="},IF(OR($D306 &gt;= AK$6, $E306 &lt; AJ$6), 0, 1)+IF(OR($F306 &gt;= AK$6, $G306 &lt; AJ$6), 0, 2)+1)</f>
        <v/>
      </c>
      <c r="AK306" s="68" t="str">
        <f ca="1">INDEX({"","_","-","="},IF(OR($D306 &gt;= AL$6, $E306 &lt; AK$6), 0, 1)+IF(OR($F306 &gt;= AL$6, $G306 &lt; AK$6), 0, 2)+1)</f>
        <v/>
      </c>
      <c r="AL306" s="68" t="str">
        <f ca="1">INDEX({"","_","-","="},IF(OR($D306 &gt;= AM$6, $E306 &lt; AL$6), 0, 1)+IF(OR($F306 &gt;= AM$6, $G306 &lt; AL$6), 0, 2)+1)</f>
        <v/>
      </c>
      <c r="AM306" s="68" t="str">
        <f ca="1">INDEX({"","_","-","="},IF(OR($D306 &gt;= AN$6, $E306 &lt; AM$6), 0, 1)+IF(OR($F306 &gt;= AN$6, $G306 &lt; AM$6), 0, 2)+1)</f>
        <v/>
      </c>
      <c r="AN306" s="68" t="str">
        <f ca="1">INDEX({"","_","-","="},IF(OR($D306 &gt;= AO$6, $E306 &lt; AN$6), 0, 1)+IF(OR($F306 &gt;= AO$6, $G306 &lt; AN$6), 0, 2)+1)</f>
        <v/>
      </c>
      <c r="AO306" s="68" t="str">
        <f ca="1">INDEX({"","_","-","="},IF(OR($D306 &gt;= AP$6, $E306 &lt; AO$6), 0, 1)+IF(OR($F306 &gt;= AP$6, $G306 &lt; AO$6), 0, 2)+1)</f>
        <v/>
      </c>
      <c r="AP306" s="68" t="str">
        <f ca="1">INDEX({"","_","-","="},IF(OR($D306 &gt;= AQ$6, $E306 &lt; AP$6), 0, 1)+IF(OR($F306 &gt;= AQ$6, $G306 &lt; AP$6), 0, 2)+1)</f>
        <v/>
      </c>
      <c r="AQ306" s="68" t="str">
        <f ca="1">INDEX({"","_","-","="},IF(OR($D306 &gt;= AR$6, $E306 &lt; AQ$6), 0, 1)+IF(OR($F306 &gt;= AR$6, $G306 &lt; AQ$6), 0, 2)+1)</f>
        <v/>
      </c>
      <c r="AR306" s="68" t="str">
        <f ca="1">INDEX({"","_","-","="},IF(OR($D306 &gt;= AS$6, $E306 &lt; AR$6), 0, 1)+IF(OR($F306 &gt;= AS$6, $G306 &lt; AR$6), 0, 2)+1)</f>
        <v/>
      </c>
      <c r="AS306" s="68" t="str">
        <f ca="1">INDEX({"","_","-","="},IF(OR($D306 &gt;= AT$6, $E306 &lt; AS$6), 0, 1)+IF(OR($F306 &gt;= AT$6, $G306 &lt; AS$6), 0, 2)+1)</f>
        <v/>
      </c>
      <c r="AT306" s="68" t="str">
        <f ca="1">INDEX({"","_","-","="},IF(OR($D306 &gt;= AU$6, $E306 &lt; AT$6), 0, 1)+IF(OR($F306 &gt;= AU$6, $G306 &lt; AT$6), 0, 2)+1)</f>
        <v/>
      </c>
      <c r="AU306" s="68" t="str">
        <f ca="1">INDEX({"","_","-","="},IF(OR($D306 &gt;= AV$6, $E306 &lt; AU$6), 0, 1)+IF(OR($F306 &gt;= AV$6, $G306 &lt; AU$6), 0, 2)+1)</f>
        <v/>
      </c>
      <c r="AV306" s="68" t="str">
        <f ca="1">INDEX({"","_","-","="},IF(OR($D306 &gt;= AW$6, $E306 &lt; AV$6), 0, 1)+IF(OR($F306 &gt;= AW$6, $G306 &lt; AV$6), 0, 2)+1)</f>
        <v/>
      </c>
      <c r="AW306" s="68" t="str">
        <f ca="1">INDEX({"","_","-","="},IF(OR($D306 &gt;= AX$6, $E306 &lt; AW$6), 0, 1)+IF(OR($F306 &gt;= AX$6, $G306 &lt; AW$6), 0, 2)+1)</f>
        <v/>
      </c>
      <c r="AX306" s="68" t="str">
        <f ca="1">INDEX({"","_","-","="},IF(OR($D306 &gt;= AY$6, $E306 &lt; AX$6), 0, 1)+IF(OR($F306 &gt;= AY$6, $G306 &lt; AX$6), 0, 2)+1)</f>
        <v/>
      </c>
      <c r="AY306" s="68" t="str">
        <f ca="1">INDEX({"","_","-","="},IF(OR($D306 &gt;= AZ$6, $E306 &lt; AY$6), 0, 1)+IF(OR($F306 &gt;= AZ$6, $G306 &lt; AY$6), 0, 2)+1)</f>
        <v/>
      </c>
      <c r="AZ306" s="68" t="str">
        <f ca="1">INDEX({"","_","-","="},IF(OR($D306 &gt;= BA$6, $E306 &lt; AZ$6), 0, 1)+IF(OR($F306 &gt;= BA$6, $G306 &lt; AZ$6), 0, 2)+1)</f>
        <v/>
      </c>
      <c r="BA306" s="68" t="str">
        <f ca="1">INDEX({"","_","-","="},IF(OR($D306 &gt;= BB$6, $E306 &lt; BA$6), 0, 1)+IF(OR($F306 &gt;= BB$6, $G306 &lt; BA$6), 0, 2)+1)</f>
        <v/>
      </c>
      <c r="BB306" s="68" t="str">
        <f ca="1">INDEX({"","_","-","="},IF(OR($D306 &gt;= BC$6, $E306 &lt; BB$6), 0, 1)+IF(OR($F306 &gt;= BC$6, $G306 &lt; BB$6), 0, 2)+1)</f>
        <v/>
      </c>
      <c r="BC306" s="68" t="str">
        <f ca="1">INDEX({"","_","-","="},IF(OR($D306 &gt;= BD$6, $E306 &lt; BC$6), 0, 1)+IF(OR($F306 &gt;= BD$6, $G306 &lt; BC$6), 0, 2)+1)</f>
        <v/>
      </c>
      <c r="BD306" s="68" t="str">
        <f ca="1">INDEX({"","_","-","="},IF(OR($D306 &gt;= BE$6, $E306 &lt; BD$6), 0, 1)+IF(OR($F306 &gt;= BE$6, $G306 &lt; BD$6), 0, 2)+1)</f>
        <v/>
      </c>
      <c r="BE306" s="68" t="str">
        <f ca="1">INDEX({"","_","-","="},IF(OR($D306 &gt;= BF$6, $E306 &lt; BE$6), 0, 1)+IF(OR($F306 &gt;= BF$6, $G306 &lt; BE$6), 0, 2)+1)</f>
        <v/>
      </c>
      <c r="BF306" s="68" t="str">
        <f ca="1">INDEX({"","_","-","="},IF(OR($D306 &gt;= BG$6, $E306 &lt; BF$6), 0, 1)+IF(OR($F306 &gt;= BG$6, $G306 &lt; BF$6), 0, 2)+1)</f>
        <v/>
      </c>
      <c r="BG306" s="68" t="str">
        <f ca="1">INDEX({"","_","-","="},IF(OR($D306 &gt;= BH$6, $E306 &lt; BG$6), 0, 1)+IF(OR($F306 &gt;= BH$6, $G306 &lt; BG$6), 0, 2)+1)</f>
        <v/>
      </c>
      <c r="BH306" s="68" t="str">
        <f ca="1">INDEX({"","_","-","="},IF(OR($D306 &gt;= BI$6, $E306 &lt; BH$6), 0, 1)+IF(OR($F306 &gt;= BI$6, $G306 &lt; BH$6), 0, 2)+1)</f>
        <v/>
      </c>
      <c r="BI306" s="68" t="str">
        <f ca="1">INDEX({"","_","-","="},IF(OR($D306 &gt;= BJ$6, $E306 &lt; BI$6), 0, 1)+IF(OR($F306 &gt;= BJ$6, $G306 &lt; BI$6), 0, 2)+1)</f>
        <v/>
      </c>
      <c r="BJ306" s="68" t="str">
        <f ca="1">INDEX({"","_","-","="},IF(OR($D306 &gt;= BK$6, $E306 &lt; BJ$6), 0, 1)+IF(OR($F306 &gt;= BK$6, $G306 &lt; BJ$6), 0, 2)+1)</f>
        <v/>
      </c>
      <c r="BK306" s="68" t="str">
        <f ca="1">INDEX({"","_","-","="},IF(OR($D306 &gt;= BL$6, $E306 &lt; BK$6), 0, 1)+IF(OR($F306 &gt;= BL$6, $G306 &lt; BK$6), 0, 2)+1)</f>
        <v/>
      </c>
      <c r="BL306" s="68" t="str">
        <f ca="1">INDEX({"","_","-","="},IF(OR($D306 &gt;= BM$6, $E306 &lt; BL$6), 0, 1)+IF(OR($F306 &gt;= BM$6, $G306 &lt; BL$6), 0, 2)+1)</f>
        <v/>
      </c>
      <c r="BM306" s="68" t="str">
        <f ca="1">INDEX({"","_","-","="},IF(OR($D306 &gt;= BN$6, $E306 &lt; BM$6), 0, 1)+IF(OR($F306 &gt;= BN$6, $G306 &lt; BM$6), 0, 2)+1)</f>
        <v/>
      </c>
      <c r="BN306" s="68" t="str">
        <f ca="1">INDEX({"","_","-","="},IF(OR($D306 &gt;= BO$6, $E306 &lt; BN$6), 0, 1)+IF(OR($F306 &gt;= BO$6, $G306 &lt; BN$6), 0, 2)+1)</f>
        <v/>
      </c>
      <c r="BO306" s="68" t="str">
        <f ca="1">INDEX({"","_","-","="},IF(OR($D306 &gt;= BP$6, $E306 &lt; BO$6), 0, 1)+IF(OR($F306 &gt;= BP$6, $G306 &lt; BO$6), 0, 2)+1)</f>
        <v/>
      </c>
      <c r="BP306" s="68" t="str">
        <f ca="1">INDEX({"","_","-","="},IF(OR($D306 &gt;= BQ$6, $E306 &lt; BP$6), 0, 1)+IF(OR($F306 &gt;= BQ$6, $G306 &lt; BP$6), 0, 2)+1)</f>
        <v/>
      </c>
      <c r="BQ306" s="68" t="str">
        <f ca="1">INDEX({"","_","-","="},IF(OR($D306 &gt;= BR$6, $E306 &lt; BQ$6), 0, 1)+IF(OR($F306 &gt;= BR$6, $G306 &lt; BQ$6), 0, 2)+1)</f>
        <v/>
      </c>
      <c r="BR306" s="68" t="str">
        <f ca="1">INDEX({"","_","-","="},IF(OR($D306 &gt;= BS$6, $E306 &lt; BR$6), 0, 1)+IF(OR($F306 &gt;= BS$6, $G306 &lt; BR$6), 0, 2)+1)</f>
        <v/>
      </c>
      <c r="BS306" s="68" t="str">
        <f ca="1">INDEX({"","_","-","="},IF(OR($D306 &gt;= BT$6, $E306 &lt; BS$6), 0, 1)+IF(OR($F306 &gt;= BT$6, $G306 &lt; BS$6), 0, 2)+1)</f>
        <v/>
      </c>
      <c r="BT306" s="68" t="str">
        <f ca="1">INDEX({"","_","-","="},IF(OR($D306 &gt;= BU$6, $E306 &lt; BT$6), 0, 1)+IF(OR($F306 &gt;= BU$6, $G306 &lt; BT$6), 0, 2)+1)</f>
        <v/>
      </c>
      <c r="BU306" s="68" t="str">
        <f ca="1">INDEX({"","_","-","="},IF(OR($D306 &gt;= BV$6, $E306 &lt; BU$6), 0, 1)+IF(OR($F306 &gt;= BV$6, $G306 &lt; BU$6), 0, 2)+1)</f>
        <v/>
      </c>
      <c r="BV306" s="68" t="str">
        <f ca="1">INDEX({"","_","-","="},IF(OR($D306 &gt;= BW$6, $E306 &lt; BV$6), 0, 1)+IF(OR($F306 &gt;= BW$6, $G306 &lt; BV$6), 0, 2)+1)</f>
        <v/>
      </c>
      <c r="BW306" s="68" t="str">
        <f ca="1">INDEX({"","_","-","="},IF(OR($D306 &gt;= BX$6, $E306 &lt; BW$6), 0, 1)+IF(OR($F306 &gt;= BX$6, $G306 &lt; BW$6), 0, 2)+1)</f>
        <v/>
      </c>
      <c r="BX306" s="68" t="str">
        <f ca="1">INDEX({"","_","-","="},IF(OR($D306 &gt;= BY$6, $E306 &lt; BX$6), 0, 1)+IF(OR($F306 &gt;= BY$6, $G306 &lt; BX$6), 0, 2)+1)</f>
        <v/>
      </c>
      <c r="BY306" s="68" t="str">
        <f ca="1">INDEX({"","_","-","="},IF(OR($D306 &gt;= BZ$6, $E306 &lt; BY$6), 0, 1)+IF(OR($F306 &gt;= BZ$6, $G306 &lt; BY$6), 0, 2)+1)</f>
        <v/>
      </c>
      <c r="BZ306" s="68" t="str">
        <f ca="1">INDEX({"","_","-","="},IF(OR($D306 &gt;= CA$6, $E306 &lt; BZ$6), 0, 1)+IF(OR($F306 &gt;= CA$6, $G306 &lt; BZ$6), 0, 2)+1)</f>
        <v/>
      </c>
      <c r="CA306" s="68" t="str">
        <f ca="1">INDEX({"","_","-","="},IF(OR($D306 &gt;= CB$6, $E306 &lt; CA$6), 0, 1)+IF(OR($F306 &gt;= CB$6, $G306 &lt; CA$6), 0, 2)+1)</f>
        <v/>
      </c>
      <c r="CB306" s="68" t="str">
        <f ca="1">INDEX({"","_","-","="},IF(OR($D306 &gt;= CC$6, $E306 &lt; CB$6), 0, 1)+IF(OR($F306 &gt;= CC$6, $G306 &lt; CB$6), 0, 2)+1)</f>
        <v/>
      </c>
      <c r="CC306" s="68" t="str">
        <f ca="1">INDEX({"","_","-","="},IF(OR($D306 &gt;= CD$6, $E306 &lt; CC$6), 0, 1)+IF(OR($F306 &gt;= CD$6, $G306 &lt; CC$6), 0, 2)+1)</f>
        <v/>
      </c>
      <c r="CD306" s="68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IF('临-进度'!M302,'临-进度'!$A302,"")</f>
        <v/>
      </c>
      <c r="B307" s="8" t="str">
        <f ca="1">IF('临-进度'!M302,'临-进度'!$B302,"")</f>
        <v/>
      </c>
      <c r="C307" s="8" t="str">
        <f ca="1">IF('临-进度'!M302,'临-进度'!$E302,"")</f>
        <v/>
      </c>
      <c r="D307" s="40" t="str">
        <f ca="1">IF('临-进度'!$M302,'临-进度'!$I302,"")</f>
        <v/>
      </c>
      <c r="E307" s="40" t="str">
        <f ca="1">IF('临-进度'!$M302,'临-进度'!$AE302,"")</f>
        <v/>
      </c>
      <c r="F307" s="40" t="str">
        <f ca="1">IF('临-进度'!$M302,'临-进度'!$J302,"")</f>
        <v/>
      </c>
      <c r="G307" s="73" t="str">
        <f ca="1">IF('临-进度'!$M302,'临-进度'!$AF302,"")</f>
        <v/>
      </c>
      <c r="H307" s="68" t="str">
        <f ca="1">INDEX({"","_","-","="},IF(OR($D307 &gt;= I$6, $E307 &lt; H$6), 0, 1)+IF(OR($F307 &gt;= I$6, $G307 &lt; H$6), 0, 2)+1)</f>
        <v/>
      </c>
      <c r="I307" s="68" t="str">
        <f ca="1">INDEX({"","_","-","="},IF(OR($D307 &gt;= J$6, $E307 &lt; I$6), 0, 1)+IF(OR($F307 &gt;= J$6, $G307 &lt; I$6), 0, 2)+1)</f>
        <v/>
      </c>
      <c r="J307" s="68" t="str">
        <f ca="1">INDEX({"","_","-","="},IF(OR($D307 &gt;= K$6, $E307 &lt; J$6), 0, 1)+IF(OR($F307 &gt;= K$6, $G307 &lt; J$6), 0, 2)+1)</f>
        <v/>
      </c>
      <c r="K307" s="68" t="str">
        <f ca="1">INDEX({"","_","-","="},IF(OR($D307 &gt;= L$6, $E307 &lt; K$6), 0, 1)+IF(OR($F307 &gt;= L$6, $G307 &lt; K$6), 0, 2)+1)</f>
        <v/>
      </c>
      <c r="L307" s="68" t="str">
        <f ca="1">INDEX({"","_","-","="},IF(OR($D307 &gt;= M$6, $E307 &lt; L$6), 0, 1)+IF(OR($F307 &gt;= M$6, $G307 &lt; L$6), 0, 2)+1)</f>
        <v/>
      </c>
      <c r="M307" s="68" t="str">
        <f ca="1">INDEX({"","_","-","="},IF(OR($D307 &gt;= N$6, $E307 &lt; M$6), 0, 1)+IF(OR($F307 &gt;= N$6, $G307 &lt; M$6), 0, 2)+1)</f>
        <v/>
      </c>
      <c r="N307" s="68" t="str">
        <f ca="1">INDEX({"","_","-","="},IF(OR($D307 &gt;= O$6, $E307 &lt; N$6), 0, 1)+IF(OR($F307 &gt;= O$6, $G307 &lt; N$6), 0, 2)+1)</f>
        <v/>
      </c>
      <c r="O307" s="68" t="str">
        <f ca="1">INDEX({"","_","-","="},IF(OR($D307 &gt;= P$6, $E307 &lt; O$6), 0, 1)+IF(OR($F307 &gt;= P$6, $G307 &lt; O$6), 0, 2)+1)</f>
        <v/>
      </c>
      <c r="P307" s="68" t="str">
        <f ca="1">INDEX({"","_","-","="},IF(OR($D307 &gt;= Q$6, $E307 &lt; P$6), 0, 1)+IF(OR($F307 &gt;= Q$6, $G307 &lt; P$6), 0, 2)+1)</f>
        <v/>
      </c>
      <c r="Q307" s="68" t="str">
        <f ca="1">INDEX({"","_","-","="},IF(OR($D307 &gt;= R$6, $E307 &lt; Q$6), 0, 1)+IF(OR($F307 &gt;= R$6, $G307 &lt; Q$6), 0, 2)+1)</f>
        <v/>
      </c>
      <c r="R307" s="68" t="str">
        <f ca="1">INDEX({"","_","-","="},IF(OR($D307 &gt;= S$6, $E307 &lt; R$6), 0, 1)+IF(OR($F307 &gt;= S$6, $G307 &lt; R$6), 0, 2)+1)</f>
        <v/>
      </c>
      <c r="S307" s="68" t="str">
        <f ca="1">INDEX({"","_","-","="},IF(OR($D307 &gt;= T$6, $E307 &lt; S$6), 0, 1)+IF(OR($F307 &gt;= T$6, $G307 &lt; S$6), 0, 2)+1)</f>
        <v/>
      </c>
      <c r="T307" s="68" t="str">
        <f ca="1">INDEX({"","_","-","="},IF(OR($D307 &gt;= U$6, $E307 &lt; T$6), 0, 1)+IF(OR($F307 &gt;= U$6, $G307 &lt; T$6), 0, 2)+1)</f>
        <v/>
      </c>
      <c r="U307" s="68" t="str">
        <f ca="1">INDEX({"","_","-","="},IF(OR($D307 &gt;= V$6, $E307 &lt; U$6), 0, 1)+IF(OR($F307 &gt;= V$6, $G307 &lt; U$6), 0, 2)+1)</f>
        <v/>
      </c>
      <c r="V307" s="68" t="str">
        <f ca="1">INDEX({"","_","-","="},IF(OR($D307 &gt;= W$6, $E307 &lt; V$6), 0, 1)+IF(OR($F307 &gt;= W$6, $G307 &lt; V$6), 0, 2)+1)</f>
        <v/>
      </c>
      <c r="W307" s="68" t="str">
        <f ca="1">INDEX({"","_","-","="},IF(OR($D307 &gt;= X$6, $E307 &lt; W$6), 0, 1)+IF(OR($F307 &gt;= X$6, $G307 &lt; W$6), 0, 2)+1)</f>
        <v/>
      </c>
      <c r="X307" s="68" t="str">
        <f ca="1">INDEX({"","_","-","="},IF(OR($D307 &gt;= Y$6, $E307 &lt; X$6), 0, 1)+IF(OR($F307 &gt;= Y$6, $G307 &lt; X$6), 0, 2)+1)</f>
        <v/>
      </c>
      <c r="Y307" s="68" t="str">
        <f ca="1">INDEX({"","_","-","="},IF(OR($D307 &gt;= Z$6, $E307 &lt; Y$6), 0, 1)+IF(OR($F307 &gt;= Z$6, $G307 &lt; Y$6), 0, 2)+1)</f>
        <v/>
      </c>
      <c r="Z307" s="68" t="str">
        <f ca="1">INDEX({"","_","-","="},IF(OR($D307 &gt;= AA$6, $E307 &lt; Z$6), 0, 1)+IF(OR($F307 &gt;= AA$6, $G307 &lt; Z$6), 0, 2)+1)</f>
        <v/>
      </c>
      <c r="AA307" s="68" t="str">
        <f ca="1">INDEX({"","_","-","="},IF(OR($D307 &gt;= AB$6, $E307 &lt; AA$6), 0, 1)+IF(OR($F307 &gt;= AB$6, $G307 &lt; AA$6), 0, 2)+1)</f>
        <v/>
      </c>
      <c r="AB307" s="68" t="str">
        <f ca="1">INDEX({"","_","-","="},IF(OR($D307 &gt;= AC$6, $E307 &lt; AB$6), 0, 1)+IF(OR($F307 &gt;= AC$6, $G307 &lt; AB$6), 0, 2)+1)</f>
        <v/>
      </c>
      <c r="AC307" s="68" t="str">
        <f ca="1">INDEX({"","_","-","="},IF(OR($D307 &gt;= AD$6, $E307 &lt; AC$6), 0, 1)+IF(OR($F307 &gt;= AD$6, $G307 &lt; AC$6), 0, 2)+1)</f>
        <v/>
      </c>
      <c r="AD307" s="68" t="str">
        <f ca="1">INDEX({"","_","-","="},IF(OR($D307 &gt;= AE$6, $E307 &lt; AD$6), 0, 1)+IF(OR($F307 &gt;= AE$6, $G307 &lt; AD$6), 0, 2)+1)</f>
        <v/>
      </c>
      <c r="AE307" s="68" t="str">
        <f ca="1">INDEX({"","_","-","="},IF(OR($D307 &gt;= AF$6, $E307 &lt; AE$6), 0, 1)+IF(OR($F307 &gt;= AF$6, $G307 &lt; AE$6), 0, 2)+1)</f>
        <v/>
      </c>
      <c r="AF307" s="68" t="str">
        <f ca="1">INDEX({"","_","-","="},IF(OR($D307 &gt;= AG$6, $E307 &lt; AF$6), 0, 1)+IF(OR($F307 &gt;= AG$6, $G307 &lt; AF$6), 0, 2)+1)</f>
        <v/>
      </c>
      <c r="AG307" s="68" t="str">
        <f ca="1">INDEX({"","_","-","="},IF(OR($D307 &gt;= AH$6, $E307 &lt; AG$6), 0, 1)+IF(OR($F307 &gt;= AH$6, $G307 &lt; AG$6), 0, 2)+1)</f>
        <v/>
      </c>
      <c r="AH307" s="68" t="str">
        <f ca="1">INDEX({"","_","-","="},IF(OR($D307 &gt;= AI$6, $E307 &lt; AH$6), 0, 1)+IF(OR($F307 &gt;= AI$6, $G307 &lt; AH$6), 0, 2)+1)</f>
        <v/>
      </c>
      <c r="AI307" s="68" t="str">
        <f ca="1">INDEX({"","_","-","="},IF(OR($D307 &gt;= AJ$6, $E307 &lt; AI$6), 0, 1)+IF(OR($F307 &gt;= AJ$6, $G307 &lt; AI$6), 0, 2)+1)</f>
        <v/>
      </c>
      <c r="AJ307" s="68" t="str">
        <f ca="1">INDEX({"","_","-","="},IF(OR($D307 &gt;= AK$6, $E307 &lt; AJ$6), 0, 1)+IF(OR($F307 &gt;= AK$6, $G307 &lt; AJ$6), 0, 2)+1)</f>
        <v/>
      </c>
      <c r="AK307" s="68" t="str">
        <f ca="1">INDEX({"","_","-","="},IF(OR($D307 &gt;= AL$6, $E307 &lt; AK$6), 0, 1)+IF(OR($F307 &gt;= AL$6, $G307 &lt; AK$6), 0, 2)+1)</f>
        <v/>
      </c>
      <c r="AL307" s="68" t="str">
        <f ca="1">INDEX({"","_","-","="},IF(OR($D307 &gt;= AM$6, $E307 &lt; AL$6), 0, 1)+IF(OR($F307 &gt;= AM$6, $G307 &lt; AL$6), 0, 2)+1)</f>
        <v/>
      </c>
      <c r="AM307" s="68" t="str">
        <f ca="1">INDEX({"","_","-","="},IF(OR($D307 &gt;= AN$6, $E307 &lt; AM$6), 0, 1)+IF(OR($F307 &gt;= AN$6, $G307 &lt; AM$6), 0, 2)+1)</f>
        <v/>
      </c>
      <c r="AN307" s="68" t="str">
        <f ca="1">INDEX({"","_","-","="},IF(OR($D307 &gt;= AO$6, $E307 &lt; AN$6), 0, 1)+IF(OR($F307 &gt;= AO$6, $G307 &lt; AN$6), 0, 2)+1)</f>
        <v/>
      </c>
      <c r="AO307" s="68" t="str">
        <f ca="1">INDEX({"","_","-","="},IF(OR($D307 &gt;= AP$6, $E307 &lt; AO$6), 0, 1)+IF(OR($F307 &gt;= AP$6, $G307 &lt; AO$6), 0, 2)+1)</f>
        <v/>
      </c>
      <c r="AP307" s="68" t="str">
        <f ca="1">INDEX({"","_","-","="},IF(OR($D307 &gt;= AQ$6, $E307 &lt; AP$6), 0, 1)+IF(OR($F307 &gt;= AQ$6, $G307 &lt; AP$6), 0, 2)+1)</f>
        <v/>
      </c>
      <c r="AQ307" s="68" t="str">
        <f ca="1">INDEX({"","_","-","="},IF(OR($D307 &gt;= AR$6, $E307 &lt; AQ$6), 0, 1)+IF(OR($F307 &gt;= AR$6, $G307 &lt; AQ$6), 0, 2)+1)</f>
        <v/>
      </c>
      <c r="AR307" s="68" t="str">
        <f ca="1">INDEX({"","_","-","="},IF(OR($D307 &gt;= AS$6, $E307 &lt; AR$6), 0, 1)+IF(OR($F307 &gt;= AS$6, $G307 &lt; AR$6), 0, 2)+1)</f>
        <v/>
      </c>
      <c r="AS307" s="68" t="str">
        <f ca="1">INDEX({"","_","-","="},IF(OR($D307 &gt;= AT$6, $E307 &lt; AS$6), 0, 1)+IF(OR($F307 &gt;= AT$6, $G307 &lt; AS$6), 0, 2)+1)</f>
        <v/>
      </c>
      <c r="AT307" s="68" t="str">
        <f ca="1">INDEX({"","_","-","="},IF(OR($D307 &gt;= AU$6, $E307 &lt; AT$6), 0, 1)+IF(OR($F307 &gt;= AU$6, $G307 &lt; AT$6), 0, 2)+1)</f>
        <v/>
      </c>
      <c r="AU307" s="68" t="str">
        <f ca="1">INDEX({"","_","-","="},IF(OR($D307 &gt;= AV$6, $E307 &lt; AU$6), 0, 1)+IF(OR($F307 &gt;= AV$6, $G307 &lt; AU$6), 0, 2)+1)</f>
        <v/>
      </c>
      <c r="AV307" s="68" t="str">
        <f ca="1">INDEX({"","_","-","="},IF(OR($D307 &gt;= AW$6, $E307 &lt; AV$6), 0, 1)+IF(OR($F307 &gt;= AW$6, $G307 &lt; AV$6), 0, 2)+1)</f>
        <v/>
      </c>
      <c r="AW307" s="68" t="str">
        <f ca="1">INDEX({"","_","-","="},IF(OR($D307 &gt;= AX$6, $E307 &lt; AW$6), 0, 1)+IF(OR($F307 &gt;= AX$6, $G307 &lt; AW$6), 0, 2)+1)</f>
        <v/>
      </c>
      <c r="AX307" s="68" t="str">
        <f ca="1">INDEX({"","_","-","="},IF(OR($D307 &gt;= AY$6, $E307 &lt; AX$6), 0, 1)+IF(OR($F307 &gt;= AY$6, $G307 &lt; AX$6), 0, 2)+1)</f>
        <v/>
      </c>
      <c r="AY307" s="68" t="str">
        <f ca="1">INDEX({"","_","-","="},IF(OR($D307 &gt;= AZ$6, $E307 &lt; AY$6), 0, 1)+IF(OR($F307 &gt;= AZ$6, $G307 &lt; AY$6), 0, 2)+1)</f>
        <v/>
      </c>
      <c r="AZ307" s="68" t="str">
        <f ca="1">INDEX({"","_","-","="},IF(OR($D307 &gt;= BA$6, $E307 &lt; AZ$6), 0, 1)+IF(OR($F307 &gt;= BA$6, $G307 &lt; AZ$6), 0, 2)+1)</f>
        <v/>
      </c>
      <c r="BA307" s="68" t="str">
        <f ca="1">INDEX({"","_","-","="},IF(OR($D307 &gt;= BB$6, $E307 &lt; BA$6), 0, 1)+IF(OR($F307 &gt;= BB$6, $G307 &lt; BA$6), 0, 2)+1)</f>
        <v/>
      </c>
      <c r="BB307" s="68" t="str">
        <f ca="1">INDEX({"","_","-","="},IF(OR($D307 &gt;= BC$6, $E307 &lt; BB$6), 0, 1)+IF(OR($F307 &gt;= BC$6, $G307 &lt; BB$6), 0, 2)+1)</f>
        <v/>
      </c>
      <c r="BC307" s="68" t="str">
        <f ca="1">INDEX({"","_","-","="},IF(OR($D307 &gt;= BD$6, $E307 &lt; BC$6), 0, 1)+IF(OR($F307 &gt;= BD$6, $G307 &lt; BC$6), 0, 2)+1)</f>
        <v/>
      </c>
      <c r="BD307" s="68" t="str">
        <f ca="1">INDEX({"","_","-","="},IF(OR($D307 &gt;= BE$6, $E307 &lt; BD$6), 0, 1)+IF(OR($F307 &gt;= BE$6, $G307 &lt; BD$6), 0, 2)+1)</f>
        <v/>
      </c>
      <c r="BE307" s="68" t="str">
        <f ca="1">INDEX({"","_","-","="},IF(OR($D307 &gt;= BF$6, $E307 &lt; BE$6), 0, 1)+IF(OR($F307 &gt;= BF$6, $G307 &lt; BE$6), 0, 2)+1)</f>
        <v/>
      </c>
      <c r="BF307" s="68" t="str">
        <f ca="1">INDEX({"","_","-","="},IF(OR($D307 &gt;= BG$6, $E307 &lt; BF$6), 0, 1)+IF(OR($F307 &gt;= BG$6, $G307 &lt; BF$6), 0, 2)+1)</f>
        <v/>
      </c>
      <c r="BG307" s="68" t="str">
        <f ca="1">INDEX({"","_","-","="},IF(OR($D307 &gt;= BH$6, $E307 &lt; BG$6), 0, 1)+IF(OR($F307 &gt;= BH$6, $G307 &lt; BG$6), 0, 2)+1)</f>
        <v/>
      </c>
      <c r="BH307" s="68" t="str">
        <f ca="1">INDEX({"","_","-","="},IF(OR($D307 &gt;= BI$6, $E307 &lt; BH$6), 0, 1)+IF(OR($F307 &gt;= BI$6, $G307 &lt; BH$6), 0, 2)+1)</f>
        <v/>
      </c>
      <c r="BI307" s="68" t="str">
        <f ca="1">INDEX({"","_","-","="},IF(OR($D307 &gt;= BJ$6, $E307 &lt; BI$6), 0, 1)+IF(OR($F307 &gt;= BJ$6, $G307 &lt; BI$6), 0, 2)+1)</f>
        <v/>
      </c>
      <c r="BJ307" s="68" t="str">
        <f ca="1">INDEX({"","_","-","="},IF(OR($D307 &gt;= BK$6, $E307 &lt; BJ$6), 0, 1)+IF(OR($F307 &gt;= BK$6, $G307 &lt; BJ$6), 0, 2)+1)</f>
        <v/>
      </c>
      <c r="BK307" s="68" t="str">
        <f ca="1">INDEX({"","_","-","="},IF(OR($D307 &gt;= BL$6, $E307 &lt; BK$6), 0, 1)+IF(OR($F307 &gt;= BL$6, $G307 &lt; BK$6), 0, 2)+1)</f>
        <v/>
      </c>
      <c r="BL307" s="68" t="str">
        <f ca="1">INDEX({"","_","-","="},IF(OR($D307 &gt;= BM$6, $E307 &lt; BL$6), 0, 1)+IF(OR($F307 &gt;= BM$6, $G307 &lt; BL$6), 0, 2)+1)</f>
        <v/>
      </c>
      <c r="BM307" s="68" t="str">
        <f ca="1">INDEX({"","_","-","="},IF(OR($D307 &gt;= BN$6, $E307 &lt; BM$6), 0, 1)+IF(OR($F307 &gt;= BN$6, $G307 &lt; BM$6), 0, 2)+1)</f>
        <v/>
      </c>
      <c r="BN307" s="68" t="str">
        <f ca="1">INDEX({"","_","-","="},IF(OR($D307 &gt;= BO$6, $E307 &lt; BN$6), 0, 1)+IF(OR($F307 &gt;= BO$6, $G307 &lt; BN$6), 0, 2)+1)</f>
        <v/>
      </c>
      <c r="BO307" s="68" t="str">
        <f ca="1">INDEX({"","_","-","="},IF(OR($D307 &gt;= BP$6, $E307 &lt; BO$6), 0, 1)+IF(OR($F307 &gt;= BP$6, $G307 &lt; BO$6), 0, 2)+1)</f>
        <v/>
      </c>
      <c r="BP307" s="68" t="str">
        <f ca="1">INDEX({"","_","-","="},IF(OR($D307 &gt;= BQ$6, $E307 &lt; BP$6), 0, 1)+IF(OR($F307 &gt;= BQ$6, $G307 &lt; BP$6), 0, 2)+1)</f>
        <v/>
      </c>
      <c r="BQ307" s="68" t="str">
        <f ca="1">INDEX({"","_","-","="},IF(OR($D307 &gt;= BR$6, $E307 &lt; BQ$6), 0, 1)+IF(OR($F307 &gt;= BR$6, $G307 &lt; BQ$6), 0, 2)+1)</f>
        <v/>
      </c>
      <c r="BR307" s="68" t="str">
        <f ca="1">INDEX({"","_","-","="},IF(OR($D307 &gt;= BS$6, $E307 &lt; BR$6), 0, 1)+IF(OR($F307 &gt;= BS$6, $G307 &lt; BR$6), 0, 2)+1)</f>
        <v/>
      </c>
      <c r="BS307" s="68" t="str">
        <f ca="1">INDEX({"","_","-","="},IF(OR($D307 &gt;= BT$6, $E307 &lt; BS$6), 0, 1)+IF(OR($F307 &gt;= BT$6, $G307 &lt; BS$6), 0, 2)+1)</f>
        <v/>
      </c>
      <c r="BT307" s="68" t="str">
        <f ca="1">INDEX({"","_","-","="},IF(OR($D307 &gt;= BU$6, $E307 &lt; BT$6), 0, 1)+IF(OR($F307 &gt;= BU$6, $G307 &lt; BT$6), 0, 2)+1)</f>
        <v/>
      </c>
      <c r="BU307" s="68" t="str">
        <f ca="1">INDEX({"","_","-","="},IF(OR($D307 &gt;= BV$6, $E307 &lt; BU$6), 0, 1)+IF(OR($F307 &gt;= BV$6, $G307 &lt; BU$6), 0, 2)+1)</f>
        <v/>
      </c>
      <c r="BV307" s="68" t="str">
        <f ca="1">INDEX({"","_","-","="},IF(OR($D307 &gt;= BW$6, $E307 &lt; BV$6), 0, 1)+IF(OR($F307 &gt;= BW$6, $G307 &lt; BV$6), 0, 2)+1)</f>
        <v/>
      </c>
      <c r="BW307" s="68" t="str">
        <f ca="1">INDEX({"","_","-","="},IF(OR($D307 &gt;= BX$6, $E307 &lt; BW$6), 0, 1)+IF(OR($F307 &gt;= BX$6, $G307 &lt; BW$6), 0, 2)+1)</f>
        <v/>
      </c>
      <c r="BX307" s="68" t="str">
        <f ca="1">INDEX({"","_","-","="},IF(OR($D307 &gt;= BY$6, $E307 &lt; BX$6), 0, 1)+IF(OR($F307 &gt;= BY$6, $G307 &lt; BX$6), 0, 2)+1)</f>
        <v/>
      </c>
      <c r="BY307" s="68" t="str">
        <f ca="1">INDEX({"","_","-","="},IF(OR($D307 &gt;= BZ$6, $E307 &lt; BY$6), 0, 1)+IF(OR($F307 &gt;= BZ$6, $G307 &lt; BY$6), 0, 2)+1)</f>
        <v/>
      </c>
      <c r="BZ307" s="68" t="str">
        <f ca="1">INDEX({"","_","-","="},IF(OR($D307 &gt;= CA$6, $E307 &lt; BZ$6), 0, 1)+IF(OR($F307 &gt;= CA$6, $G307 &lt; BZ$6), 0, 2)+1)</f>
        <v/>
      </c>
      <c r="CA307" s="68" t="str">
        <f ca="1">INDEX({"","_","-","="},IF(OR($D307 &gt;= CB$6, $E307 &lt; CA$6), 0, 1)+IF(OR($F307 &gt;= CB$6, $G307 &lt; CA$6), 0, 2)+1)</f>
        <v/>
      </c>
      <c r="CB307" s="68" t="str">
        <f ca="1">INDEX({"","_","-","="},IF(OR($D307 &gt;= CC$6, $E307 &lt; CB$6), 0, 1)+IF(OR($F307 &gt;= CC$6, $G307 &lt; CB$6), 0, 2)+1)</f>
        <v/>
      </c>
      <c r="CC307" s="68" t="str">
        <f ca="1">INDEX({"","_","-","="},IF(OR($D307 &gt;= CD$6, $E307 &lt; CC$6), 0, 1)+IF(OR($F307 &gt;= CD$6, $G307 &lt; CC$6), 0, 2)+1)</f>
        <v/>
      </c>
      <c r="CD307" s="68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IF('临-进度'!M303,'临-进度'!$A303,"")</f>
        <v/>
      </c>
      <c r="B308" s="8" t="str">
        <f ca="1">IF('临-进度'!M303,'临-进度'!$B303,"")</f>
        <v/>
      </c>
      <c r="C308" s="8" t="str">
        <f ca="1">IF('临-进度'!M303,'临-进度'!$E303,"")</f>
        <v/>
      </c>
      <c r="D308" s="40" t="str">
        <f ca="1">IF('临-进度'!$M303,'临-进度'!$I303,"")</f>
        <v/>
      </c>
      <c r="E308" s="40" t="str">
        <f ca="1">IF('临-进度'!$M303,'临-进度'!$AE303,"")</f>
        <v/>
      </c>
      <c r="F308" s="40" t="str">
        <f ca="1">IF('临-进度'!$M303,'临-进度'!$J303,"")</f>
        <v/>
      </c>
      <c r="G308" s="73" t="str">
        <f ca="1">IF('临-进度'!$M303,'临-进度'!$AF303,"")</f>
        <v/>
      </c>
      <c r="H308" s="68" t="str">
        <f ca="1">INDEX({"","_","-","="},IF(OR($D308 &gt;= I$6, $E308 &lt; H$6), 0, 1)+IF(OR($F308 &gt;= I$6, $G308 &lt; H$6), 0, 2)+1)</f>
        <v/>
      </c>
      <c r="I308" s="68" t="str">
        <f ca="1">INDEX({"","_","-","="},IF(OR($D308 &gt;= J$6, $E308 &lt; I$6), 0, 1)+IF(OR($F308 &gt;= J$6, $G308 &lt; I$6), 0, 2)+1)</f>
        <v/>
      </c>
      <c r="J308" s="68" t="str">
        <f ca="1">INDEX({"","_","-","="},IF(OR($D308 &gt;= K$6, $E308 &lt; J$6), 0, 1)+IF(OR($F308 &gt;= K$6, $G308 &lt; J$6), 0, 2)+1)</f>
        <v/>
      </c>
      <c r="K308" s="68" t="str">
        <f ca="1">INDEX({"","_","-","="},IF(OR($D308 &gt;= L$6, $E308 &lt; K$6), 0, 1)+IF(OR($F308 &gt;= L$6, $G308 &lt; K$6), 0, 2)+1)</f>
        <v/>
      </c>
      <c r="L308" s="68" t="str">
        <f ca="1">INDEX({"","_","-","="},IF(OR($D308 &gt;= M$6, $E308 &lt; L$6), 0, 1)+IF(OR($F308 &gt;= M$6, $G308 &lt; L$6), 0, 2)+1)</f>
        <v/>
      </c>
      <c r="M308" s="68" t="str">
        <f ca="1">INDEX({"","_","-","="},IF(OR($D308 &gt;= N$6, $E308 &lt; M$6), 0, 1)+IF(OR($F308 &gt;= N$6, $G308 &lt; M$6), 0, 2)+1)</f>
        <v/>
      </c>
      <c r="N308" s="68" t="str">
        <f ca="1">INDEX({"","_","-","="},IF(OR($D308 &gt;= O$6, $E308 &lt; N$6), 0, 1)+IF(OR($F308 &gt;= O$6, $G308 &lt; N$6), 0, 2)+1)</f>
        <v/>
      </c>
      <c r="O308" s="68" t="str">
        <f ca="1">INDEX({"","_","-","="},IF(OR($D308 &gt;= P$6, $E308 &lt; O$6), 0, 1)+IF(OR($F308 &gt;= P$6, $G308 &lt; O$6), 0, 2)+1)</f>
        <v/>
      </c>
      <c r="P308" s="68" t="str">
        <f ca="1">INDEX({"","_","-","="},IF(OR($D308 &gt;= Q$6, $E308 &lt; P$6), 0, 1)+IF(OR($F308 &gt;= Q$6, $G308 &lt; P$6), 0, 2)+1)</f>
        <v/>
      </c>
      <c r="Q308" s="68" t="str">
        <f ca="1">INDEX({"","_","-","="},IF(OR($D308 &gt;= R$6, $E308 &lt; Q$6), 0, 1)+IF(OR($F308 &gt;= R$6, $G308 &lt; Q$6), 0, 2)+1)</f>
        <v/>
      </c>
      <c r="R308" s="68" t="str">
        <f ca="1">INDEX({"","_","-","="},IF(OR($D308 &gt;= S$6, $E308 &lt; R$6), 0, 1)+IF(OR($F308 &gt;= S$6, $G308 &lt; R$6), 0, 2)+1)</f>
        <v/>
      </c>
      <c r="S308" s="68" t="str">
        <f ca="1">INDEX({"","_","-","="},IF(OR($D308 &gt;= T$6, $E308 &lt; S$6), 0, 1)+IF(OR($F308 &gt;= T$6, $G308 &lt; S$6), 0, 2)+1)</f>
        <v/>
      </c>
      <c r="T308" s="68" t="str">
        <f ca="1">INDEX({"","_","-","="},IF(OR($D308 &gt;= U$6, $E308 &lt; T$6), 0, 1)+IF(OR($F308 &gt;= U$6, $G308 &lt; T$6), 0, 2)+1)</f>
        <v/>
      </c>
      <c r="U308" s="68" t="str">
        <f ca="1">INDEX({"","_","-","="},IF(OR($D308 &gt;= V$6, $E308 &lt; U$6), 0, 1)+IF(OR($F308 &gt;= V$6, $G308 &lt; U$6), 0, 2)+1)</f>
        <v/>
      </c>
      <c r="V308" s="68" t="str">
        <f ca="1">INDEX({"","_","-","="},IF(OR($D308 &gt;= W$6, $E308 &lt; V$6), 0, 1)+IF(OR($F308 &gt;= W$6, $G308 &lt; V$6), 0, 2)+1)</f>
        <v/>
      </c>
      <c r="W308" s="68" t="str">
        <f ca="1">INDEX({"","_","-","="},IF(OR($D308 &gt;= X$6, $E308 &lt; W$6), 0, 1)+IF(OR($F308 &gt;= X$6, $G308 &lt; W$6), 0, 2)+1)</f>
        <v/>
      </c>
      <c r="X308" s="68" t="str">
        <f ca="1">INDEX({"","_","-","="},IF(OR($D308 &gt;= Y$6, $E308 &lt; X$6), 0, 1)+IF(OR($F308 &gt;= Y$6, $G308 &lt; X$6), 0, 2)+1)</f>
        <v/>
      </c>
      <c r="Y308" s="68" t="str">
        <f ca="1">INDEX({"","_","-","="},IF(OR($D308 &gt;= Z$6, $E308 &lt; Y$6), 0, 1)+IF(OR($F308 &gt;= Z$6, $G308 &lt; Y$6), 0, 2)+1)</f>
        <v/>
      </c>
      <c r="Z308" s="68" t="str">
        <f ca="1">INDEX({"","_","-","="},IF(OR($D308 &gt;= AA$6, $E308 &lt; Z$6), 0, 1)+IF(OR($F308 &gt;= AA$6, $G308 &lt; Z$6), 0, 2)+1)</f>
        <v/>
      </c>
      <c r="AA308" s="68" t="str">
        <f ca="1">INDEX({"","_","-","="},IF(OR($D308 &gt;= AB$6, $E308 &lt; AA$6), 0, 1)+IF(OR($F308 &gt;= AB$6, $G308 &lt; AA$6), 0, 2)+1)</f>
        <v/>
      </c>
      <c r="AB308" s="68" t="str">
        <f ca="1">INDEX({"","_","-","="},IF(OR($D308 &gt;= AC$6, $E308 &lt; AB$6), 0, 1)+IF(OR($F308 &gt;= AC$6, $G308 &lt; AB$6), 0, 2)+1)</f>
        <v/>
      </c>
      <c r="AC308" s="68" t="str">
        <f ca="1">INDEX({"","_","-","="},IF(OR($D308 &gt;= AD$6, $E308 &lt; AC$6), 0, 1)+IF(OR($F308 &gt;= AD$6, $G308 &lt; AC$6), 0, 2)+1)</f>
        <v/>
      </c>
      <c r="AD308" s="68" t="str">
        <f ca="1">INDEX({"","_","-","="},IF(OR($D308 &gt;= AE$6, $E308 &lt; AD$6), 0, 1)+IF(OR($F308 &gt;= AE$6, $G308 &lt; AD$6), 0, 2)+1)</f>
        <v/>
      </c>
      <c r="AE308" s="68" t="str">
        <f ca="1">INDEX({"","_","-","="},IF(OR($D308 &gt;= AF$6, $E308 &lt; AE$6), 0, 1)+IF(OR($F308 &gt;= AF$6, $G308 &lt; AE$6), 0, 2)+1)</f>
        <v/>
      </c>
      <c r="AF308" s="68" t="str">
        <f ca="1">INDEX({"","_","-","="},IF(OR($D308 &gt;= AG$6, $E308 &lt; AF$6), 0, 1)+IF(OR($F308 &gt;= AG$6, $G308 &lt; AF$6), 0, 2)+1)</f>
        <v/>
      </c>
      <c r="AG308" s="68" t="str">
        <f ca="1">INDEX({"","_","-","="},IF(OR($D308 &gt;= AH$6, $E308 &lt; AG$6), 0, 1)+IF(OR($F308 &gt;= AH$6, $G308 &lt; AG$6), 0, 2)+1)</f>
        <v/>
      </c>
      <c r="AH308" s="68" t="str">
        <f ca="1">INDEX({"","_","-","="},IF(OR($D308 &gt;= AI$6, $E308 &lt; AH$6), 0, 1)+IF(OR($F308 &gt;= AI$6, $G308 &lt; AH$6), 0, 2)+1)</f>
        <v/>
      </c>
      <c r="AI308" s="68" t="str">
        <f ca="1">INDEX({"","_","-","="},IF(OR($D308 &gt;= AJ$6, $E308 &lt; AI$6), 0, 1)+IF(OR($F308 &gt;= AJ$6, $G308 &lt; AI$6), 0, 2)+1)</f>
        <v/>
      </c>
      <c r="AJ308" s="68" t="str">
        <f ca="1">INDEX({"","_","-","="},IF(OR($D308 &gt;= AK$6, $E308 &lt; AJ$6), 0, 1)+IF(OR($F308 &gt;= AK$6, $G308 &lt; AJ$6), 0, 2)+1)</f>
        <v/>
      </c>
      <c r="AK308" s="68" t="str">
        <f ca="1">INDEX({"","_","-","="},IF(OR($D308 &gt;= AL$6, $E308 &lt; AK$6), 0, 1)+IF(OR($F308 &gt;= AL$6, $G308 &lt; AK$6), 0, 2)+1)</f>
        <v/>
      </c>
      <c r="AL308" s="68" t="str">
        <f ca="1">INDEX({"","_","-","="},IF(OR($D308 &gt;= AM$6, $E308 &lt; AL$6), 0, 1)+IF(OR($F308 &gt;= AM$6, $G308 &lt; AL$6), 0, 2)+1)</f>
        <v/>
      </c>
      <c r="AM308" s="68" t="str">
        <f ca="1">INDEX({"","_","-","="},IF(OR($D308 &gt;= AN$6, $E308 &lt; AM$6), 0, 1)+IF(OR($F308 &gt;= AN$6, $G308 &lt; AM$6), 0, 2)+1)</f>
        <v/>
      </c>
      <c r="AN308" s="68" t="str">
        <f ca="1">INDEX({"","_","-","="},IF(OR($D308 &gt;= AO$6, $E308 &lt; AN$6), 0, 1)+IF(OR($F308 &gt;= AO$6, $G308 &lt; AN$6), 0, 2)+1)</f>
        <v/>
      </c>
      <c r="AO308" s="68" t="str">
        <f ca="1">INDEX({"","_","-","="},IF(OR($D308 &gt;= AP$6, $E308 &lt; AO$6), 0, 1)+IF(OR($F308 &gt;= AP$6, $G308 &lt; AO$6), 0, 2)+1)</f>
        <v/>
      </c>
      <c r="AP308" s="68" t="str">
        <f ca="1">INDEX({"","_","-","="},IF(OR($D308 &gt;= AQ$6, $E308 &lt; AP$6), 0, 1)+IF(OR($F308 &gt;= AQ$6, $G308 &lt; AP$6), 0, 2)+1)</f>
        <v/>
      </c>
      <c r="AQ308" s="68" t="str">
        <f ca="1">INDEX({"","_","-","="},IF(OR($D308 &gt;= AR$6, $E308 &lt; AQ$6), 0, 1)+IF(OR($F308 &gt;= AR$6, $G308 &lt; AQ$6), 0, 2)+1)</f>
        <v/>
      </c>
      <c r="AR308" s="68" t="str">
        <f ca="1">INDEX({"","_","-","="},IF(OR($D308 &gt;= AS$6, $E308 &lt; AR$6), 0, 1)+IF(OR($F308 &gt;= AS$6, $G308 &lt; AR$6), 0, 2)+1)</f>
        <v/>
      </c>
      <c r="AS308" s="68" t="str">
        <f ca="1">INDEX({"","_","-","="},IF(OR($D308 &gt;= AT$6, $E308 &lt; AS$6), 0, 1)+IF(OR($F308 &gt;= AT$6, $G308 &lt; AS$6), 0, 2)+1)</f>
        <v/>
      </c>
      <c r="AT308" s="68" t="str">
        <f ca="1">INDEX({"","_","-","="},IF(OR($D308 &gt;= AU$6, $E308 &lt; AT$6), 0, 1)+IF(OR($F308 &gt;= AU$6, $G308 &lt; AT$6), 0, 2)+1)</f>
        <v/>
      </c>
      <c r="AU308" s="68" t="str">
        <f ca="1">INDEX({"","_","-","="},IF(OR($D308 &gt;= AV$6, $E308 &lt; AU$6), 0, 1)+IF(OR($F308 &gt;= AV$6, $G308 &lt; AU$6), 0, 2)+1)</f>
        <v/>
      </c>
      <c r="AV308" s="68" t="str">
        <f ca="1">INDEX({"","_","-","="},IF(OR($D308 &gt;= AW$6, $E308 &lt; AV$6), 0, 1)+IF(OR($F308 &gt;= AW$6, $G308 &lt; AV$6), 0, 2)+1)</f>
        <v/>
      </c>
      <c r="AW308" s="68" t="str">
        <f ca="1">INDEX({"","_","-","="},IF(OR($D308 &gt;= AX$6, $E308 &lt; AW$6), 0, 1)+IF(OR($F308 &gt;= AX$6, $G308 &lt; AW$6), 0, 2)+1)</f>
        <v/>
      </c>
      <c r="AX308" s="68" t="str">
        <f ca="1">INDEX({"","_","-","="},IF(OR($D308 &gt;= AY$6, $E308 &lt; AX$6), 0, 1)+IF(OR($F308 &gt;= AY$6, $G308 &lt; AX$6), 0, 2)+1)</f>
        <v/>
      </c>
      <c r="AY308" s="68" t="str">
        <f ca="1">INDEX({"","_","-","="},IF(OR($D308 &gt;= AZ$6, $E308 &lt; AY$6), 0, 1)+IF(OR($F308 &gt;= AZ$6, $G308 &lt; AY$6), 0, 2)+1)</f>
        <v/>
      </c>
      <c r="AZ308" s="68" t="str">
        <f ca="1">INDEX({"","_","-","="},IF(OR($D308 &gt;= BA$6, $E308 &lt; AZ$6), 0, 1)+IF(OR($F308 &gt;= BA$6, $G308 &lt; AZ$6), 0, 2)+1)</f>
        <v/>
      </c>
      <c r="BA308" s="68" t="str">
        <f ca="1">INDEX({"","_","-","="},IF(OR($D308 &gt;= BB$6, $E308 &lt; BA$6), 0, 1)+IF(OR($F308 &gt;= BB$6, $G308 &lt; BA$6), 0, 2)+1)</f>
        <v/>
      </c>
      <c r="BB308" s="68" t="str">
        <f ca="1">INDEX({"","_","-","="},IF(OR($D308 &gt;= BC$6, $E308 &lt; BB$6), 0, 1)+IF(OR($F308 &gt;= BC$6, $G308 &lt; BB$6), 0, 2)+1)</f>
        <v/>
      </c>
      <c r="BC308" s="68" t="str">
        <f ca="1">INDEX({"","_","-","="},IF(OR($D308 &gt;= BD$6, $E308 &lt; BC$6), 0, 1)+IF(OR($F308 &gt;= BD$6, $G308 &lt; BC$6), 0, 2)+1)</f>
        <v/>
      </c>
      <c r="BD308" s="68" t="str">
        <f ca="1">INDEX({"","_","-","="},IF(OR($D308 &gt;= BE$6, $E308 &lt; BD$6), 0, 1)+IF(OR($F308 &gt;= BE$6, $G308 &lt; BD$6), 0, 2)+1)</f>
        <v/>
      </c>
      <c r="BE308" s="68" t="str">
        <f ca="1">INDEX({"","_","-","="},IF(OR($D308 &gt;= BF$6, $E308 &lt; BE$6), 0, 1)+IF(OR($F308 &gt;= BF$6, $G308 &lt; BE$6), 0, 2)+1)</f>
        <v/>
      </c>
      <c r="BF308" s="68" t="str">
        <f ca="1">INDEX({"","_","-","="},IF(OR($D308 &gt;= BG$6, $E308 &lt; BF$6), 0, 1)+IF(OR($F308 &gt;= BG$6, $G308 &lt; BF$6), 0, 2)+1)</f>
        <v/>
      </c>
      <c r="BG308" s="68" t="str">
        <f ca="1">INDEX({"","_","-","="},IF(OR($D308 &gt;= BH$6, $E308 &lt; BG$6), 0, 1)+IF(OR($F308 &gt;= BH$6, $G308 &lt; BG$6), 0, 2)+1)</f>
        <v/>
      </c>
      <c r="BH308" s="68" t="str">
        <f ca="1">INDEX({"","_","-","="},IF(OR($D308 &gt;= BI$6, $E308 &lt; BH$6), 0, 1)+IF(OR($F308 &gt;= BI$6, $G308 &lt; BH$6), 0, 2)+1)</f>
        <v/>
      </c>
      <c r="BI308" s="68" t="str">
        <f ca="1">INDEX({"","_","-","="},IF(OR($D308 &gt;= BJ$6, $E308 &lt; BI$6), 0, 1)+IF(OR($F308 &gt;= BJ$6, $G308 &lt; BI$6), 0, 2)+1)</f>
        <v/>
      </c>
      <c r="BJ308" s="68" t="str">
        <f ca="1">INDEX({"","_","-","="},IF(OR($D308 &gt;= BK$6, $E308 &lt; BJ$6), 0, 1)+IF(OR($F308 &gt;= BK$6, $G308 &lt; BJ$6), 0, 2)+1)</f>
        <v/>
      </c>
      <c r="BK308" s="68" t="str">
        <f ca="1">INDEX({"","_","-","="},IF(OR($D308 &gt;= BL$6, $E308 &lt; BK$6), 0, 1)+IF(OR($F308 &gt;= BL$6, $G308 &lt; BK$6), 0, 2)+1)</f>
        <v/>
      </c>
      <c r="BL308" s="68" t="str">
        <f ca="1">INDEX({"","_","-","="},IF(OR($D308 &gt;= BM$6, $E308 &lt; BL$6), 0, 1)+IF(OR($F308 &gt;= BM$6, $G308 &lt; BL$6), 0, 2)+1)</f>
        <v/>
      </c>
      <c r="BM308" s="68" t="str">
        <f ca="1">INDEX({"","_","-","="},IF(OR($D308 &gt;= BN$6, $E308 &lt; BM$6), 0, 1)+IF(OR($F308 &gt;= BN$6, $G308 &lt; BM$6), 0, 2)+1)</f>
        <v/>
      </c>
      <c r="BN308" s="68" t="str">
        <f ca="1">INDEX({"","_","-","="},IF(OR($D308 &gt;= BO$6, $E308 &lt; BN$6), 0, 1)+IF(OR($F308 &gt;= BO$6, $G308 &lt; BN$6), 0, 2)+1)</f>
        <v/>
      </c>
      <c r="BO308" s="68" t="str">
        <f ca="1">INDEX({"","_","-","="},IF(OR($D308 &gt;= BP$6, $E308 &lt; BO$6), 0, 1)+IF(OR($F308 &gt;= BP$6, $G308 &lt; BO$6), 0, 2)+1)</f>
        <v/>
      </c>
      <c r="BP308" s="68" t="str">
        <f ca="1">INDEX({"","_","-","="},IF(OR($D308 &gt;= BQ$6, $E308 &lt; BP$6), 0, 1)+IF(OR($F308 &gt;= BQ$6, $G308 &lt; BP$6), 0, 2)+1)</f>
        <v/>
      </c>
      <c r="BQ308" s="68" t="str">
        <f ca="1">INDEX({"","_","-","="},IF(OR($D308 &gt;= BR$6, $E308 &lt; BQ$6), 0, 1)+IF(OR($F308 &gt;= BR$6, $G308 &lt; BQ$6), 0, 2)+1)</f>
        <v/>
      </c>
      <c r="BR308" s="68" t="str">
        <f ca="1">INDEX({"","_","-","="},IF(OR($D308 &gt;= BS$6, $E308 &lt; BR$6), 0, 1)+IF(OR($F308 &gt;= BS$6, $G308 &lt; BR$6), 0, 2)+1)</f>
        <v/>
      </c>
      <c r="BS308" s="68" t="str">
        <f ca="1">INDEX({"","_","-","="},IF(OR($D308 &gt;= BT$6, $E308 &lt; BS$6), 0, 1)+IF(OR($F308 &gt;= BT$6, $G308 &lt; BS$6), 0, 2)+1)</f>
        <v/>
      </c>
      <c r="BT308" s="68" t="str">
        <f ca="1">INDEX({"","_","-","="},IF(OR($D308 &gt;= BU$6, $E308 &lt; BT$6), 0, 1)+IF(OR($F308 &gt;= BU$6, $G308 &lt; BT$6), 0, 2)+1)</f>
        <v/>
      </c>
      <c r="BU308" s="68" t="str">
        <f ca="1">INDEX({"","_","-","="},IF(OR($D308 &gt;= BV$6, $E308 &lt; BU$6), 0, 1)+IF(OR($F308 &gt;= BV$6, $G308 &lt; BU$6), 0, 2)+1)</f>
        <v/>
      </c>
      <c r="BV308" s="68" t="str">
        <f ca="1">INDEX({"","_","-","="},IF(OR($D308 &gt;= BW$6, $E308 &lt; BV$6), 0, 1)+IF(OR($F308 &gt;= BW$6, $G308 &lt; BV$6), 0, 2)+1)</f>
        <v/>
      </c>
      <c r="BW308" s="68" t="str">
        <f ca="1">INDEX({"","_","-","="},IF(OR($D308 &gt;= BX$6, $E308 &lt; BW$6), 0, 1)+IF(OR($F308 &gt;= BX$6, $G308 &lt; BW$6), 0, 2)+1)</f>
        <v/>
      </c>
      <c r="BX308" s="68" t="str">
        <f ca="1">INDEX({"","_","-","="},IF(OR($D308 &gt;= BY$6, $E308 &lt; BX$6), 0, 1)+IF(OR($F308 &gt;= BY$6, $G308 &lt; BX$6), 0, 2)+1)</f>
        <v/>
      </c>
      <c r="BY308" s="68" t="str">
        <f ca="1">INDEX({"","_","-","="},IF(OR($D308 &gt;= BZ$6, $E308 &lt; BY$6), 0, 1)+IF(OR($F308 &gt;= BZ$6, $G308 &lt; BY$6), 0, 2)+1)</f>
        <v/>
      </c>
      <c r="BZ308" s="68" t="str">
        <f ca="1">INDEX({"","_","-","="},IF(OR($D308 &gt;= CA$6, $E308 &lt; BZ$6), 0, 1)+IF(OR($F308 &gt;= CA$6, $G308 &lt; BZ$6), 0, 2)+1)</f>
        <v/>
      </c>
      <c r="CA308" s="68" t="str">
        <f ca="1">INDEX({"","_","-","="},IF(OR($D308 &gt;= CB$6, $E308 &lt; CA$6), 0, 1)+IF(OR($F308 &gt;= CB$6, $G308 &lt; CA$6), 0, 2)+1)</f>
        <v/>
      </c>
      <c r="CB308" s="68" t="str">
        <f ca="1">INDEX({"","_","-","="},IF(OR($D308 &gt;= CC$6, $E308 &lt; CB$6), 0, 1)+IF(OR($F308 &gt;= CC$6, $G308 &lt; CB$6), 0, 2)+1)</f>
        <v/>
      </c>
      <c r="CC308" s="68" t="str">
        <f ca="1">INDEX({"","_","-","="},IF(OR($D308 &gt;= CD$6, $E308 &lt; CC$6), 0, 1)+IF(OR($F308 &gt;= CD$6, $G308 &lt; CC$6), 0, 2)+1)</f>
        <v/>
      </c>
      <c r="CD308" s="68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IF('临-进度'!M304,'临-进度'!$A304,"")</f>
        <v/>
      </c>
      <c r="B309" s="8" t="str">
        <f ca="1">IF('临-进度'!M304,'临-进度'!$B304,"")</f>
        <v/>
      </c>
      <c r="C309" s="8" t="str">
        <f ca="1">IF('临-进度'!M304,'临-进度'!$E304,"")</f>
        <v/>
      </c>
      <c r="D309" s="40" t="str">
        <f ca="1">IF('临-进度'!$M304,'临-进度'!$I304,"")</f>
        <v/>
      </c>
      <c r="E309" s="40" t="str">
        <f ca="1">IF('临-进度'!$M304,'临-进度'!$AE304,"")</f>
        <v/>
      </c>
      <c r="F309" s="40" t="str">
        <f ca="1">IF('临-进度'!$M304,'临-进度'!$J304,"")</f>
        <v/>
      </c>
      <c r="G309" s="73" t="str">
        <f ca="1">IF('临-进度'!$M304,'临-进度'!$AF304,"")</f>
        <v/>
      </c>
      <c r="H309" s="68" t="str">
        <f ca="1">INDEX({"","_","-","="},IF(OR($D309 &gt;= I$6, $E309 &lt; H$6), 0, 1)+IF(OR($F309 &gt;= I$6, $G309 &lt; H$6), 0, 2)+1)</f>
        <v/>
      </c>
      <c r="I309" s="68" t="str">
        <f ca="1">INDEX({"","_","-","="},IF(OR($D309 &gt;= J$6, $E309 &lt; I$6), 0, 1)+IF(OR($F309 &gt;= J$6, $G309 &lt; I$6), 0, 2)+1)</f>
        <v/>
      </c>
      <c r="J309" s="68" t="str">
        <f ca="1">INDEX({"","_","-","="},IF(OR($D309 &gt;= K$6, $E309 &lt; J$6), 0, 1)+IF(OR($F309 &gt;= K$6, $G309 &lt; J$6), 0, 2)+1)</f>
        <v/>
      </c>
      <c r="K309" s="68" t="str">
        <f ca="1">INDEX({"","_","-","="},IF(OR($D309 &gt;= L$6, $E309 &lt; K$6), 0, 1)+IF(OR($F309 &gt;= L$6, $G309 &lt; K$6), 0, 2)+1)</f>
        <v/>
      </c>
      <c r="L309" s="68" t="str">
        <f ca="1">INDEX({"","_","-","="},IF(OR($D309 &gt;= M$6, $E309 &lt; L$6), 0, 1)+IF(OR($F309 &gt;= M$6, $G309 &lt; L$6), 0, 2)+1)</f>
        <v/>
      </c>
      <c r="M309" s="68" t="str">
        <f ca="1">INDEX({"","_","-","="},IF(OR($D309 &gt;= N$6, $E309 &lt; M$6), 0, 1)+IF(OR($F309 &gt;= N$6, $G309 &lt; M$6), 0, 2)+1)</f>
        <v/>
      </c>
      <c r="N309" s="68" t="str">
        <f ca="1">INDEX({"","_","-","="},IF(OR($D309 &gt;= O$6, $E309 &lt; N$6), 0, 1)+IF(OR($F309 &gt;= O$6, $G309 &lt; N$6), 0, 2)+1)</f>
        <v/>
      </c>
      <c r="O309" s="68" t="str">
        <f ca="1">INDEX({"","_","-","="},IF(OR($D309 &gt;= P$6, $E309 &lt; O$6), 0, 1)+IF(OR($F309 &gt;= P$6, $G309 &lt; O$6), 0, 2)+1)</f>
        <v/>
      </c>
      <c r="P309" s="68" t="str">
        <f ca="1">INDEX({"","_","-","="},IF(OR($D309 &gt;= Q$6, $E309 &lt; P$6), 0, 1)+IF(OR($F309 &gt;= Q$6, $G309 &lt; P$6), 0, 2)+1)</f>
        <v/>
      </c>
      <c r="Q309" s="68" t="str">
        <f ca="1">INDEX({"","_","-","="},IF(OR($D309 &gt;= R$6, $E309 &lt; Q$6), 0, 1)+IF(OR($F309 &gt;= R$6, $G309 &lt; Q$6), 0, 2)+1)</f>
        <v/>
      </c>
      <c r="R309" s="68" t="str">
        <f ca="1">INDEX({"","_","-","="},IF(OR($D309 &gt;= S$6, $E309 &lt; R$6), 0, 1)+IF(OR($F309 &gt;= S$6, $G309 &lt; R$6), 0, 2)+1)</f>
        <v/>
      </c>
      <c r="S309" s="68" t="str">
        <f ca="1">INDEX({"","_","-","="},IF(OR($D309 &gt;= T$6, $E309 &lt; S$6), 0, 1)+IF(OR($F309 &gt;= T$6, $G309 &lt; S$6), 0, 2)+1)</f>
        <v/>
      </c>
      <c r="T309" s="68" t="str">
        <f ca="1">INDEX({"","_","-","="},IF(OR($D309 &gt;= U$6, $E309 &lt; T$6), 0, 1)+IF(OR($F309 &gt;= U$6, $G309 &lt; T$6), 0, 2)+1)</f>
        <v/>
      </c>
      <c r="U309" s="68" t="str">
        <f ca="1">INDEX({"","_","-","="},IF(OR($D309 &gt;= V$6, $E309 &lt; U$6), 0, 1)+IF(OR($F309 &gt;= V$6, $G309 &lt; U$6), 0, 2)+1)</f>
        <v/>
      </c>
      <c r="V309" s="68" t="str">
        <f ca="1">INDEX({"","_","-","="},IF(OR($D309 &gt;= W$6, $E309 &lt; V$6), 0, 1)+IF(OR($F309 &gt;= W$6, $G309 &lt; V$6), 0, 2)+1)</f>
        <v/>
      </c>
      <c r="W309" s="68" t="str">
        <f ca="1">INDEX({"","_","-","="},IF(OR($D309 &gt;= X$6, $E309 &lt; W$6), 0, 1)+IF(OR($F309 &gt;= X$6, $G309 &lt; W$6), 0, 2)+1)</f>
        <v/>
      </c>
      <c r="X309" s="68" t="str">
        <f ca="1">INDEX({"","_","-","="},IF(OR($D309 &gt;= Y$6, $E309 &lt; X$6), 0, 1)+IF(OR($F309 &gt;= Y$6, $G309 &lt; X$6), 0, 2)+1)</f>
        <v/>
      </c>
      <c r="Y309" s="68" t="str">
        <f ca="1">INDEX({"","_","-","="},IF(OR($D309 &gt;= Z$6, $E309 &lt; Y$6), 0, 1)+IF(OR($F309 &gt;= Z$6, $G309 &lt; Y$6), 0, 2)+1)</f>
        <v/>
      </c>
      <c r="Z309" s="68" t="str">
        <f ca="1">INDEX({"","_","-","="},IF(OR($D309 &gt;= AA$6, $E309 &lt; Z$6), 0, 1)+IF(OR($F309 &gt;= AA$6, $G309 &lt; Z$6), 0, 2)+1)</f>
        <v/>
      </c>
      <c r="AA309" s="68" t="str">
        <f ca="1">INDEX({"","_","-","="},IF(OR($D309 &gt;= AB$6, $E309 &lt; AA$6), 0, 1)+IF(OR($F309 &gt;= AB$6, $G309 &lt; AA$6), 0, 2)+1)</f>
        <v/>
      </c>
      <c r="AB309" s="68" t="str">
        <f ca="1">INDEX({"","_","-","="},IF(OR($D309 &gt;= AC$6, $E309 &lt; AB$6), 0, 1)+IF(OR($F309 &gt;= AC$6, $G309 &lt; AB$6), 0, 2)+1)</f>
        <v/>
      </c>
      <c r="AC309" s="68" t="str">
        <f ca="1">INDEX({"","_","-","="},IF(OR($D309 &gt;= AD$6, $E309 &lt; AC$6), 0, 1)+IF(OR($F309 &gt;= AD$6, $G309 &lt; AC$6), 0, 2)+1)</f>
        <v/>
      </c>
      <c r="AD309" s="68" t="str">
        <f ca="1">INDEX({"","_","-","="},IF(OR($D309 &gt;= AE$6, $E309 &lt; AD$6), 0, 1)+IF(OR($F309 &gt;= AE$6, $G309 &lt; AD$6), 0, 2)+1)</f>
        <v/>
      </c>
      <c r="AE309" s="68" t="str">
        <f ca="1">INDEX({"","_","-","="},IF(OR($D309 &gt;= AF$6, $E309 &lt; AE$6), 0, 1)+IF(OR($F309 &gt;= AF$6, $G309 &lt; AE$6), 0, 2)+1)</f>
        <v/>
      </c>
      <c r="AF309" s="68" t="str">
        <f ca="1">INDEX({"","_","-","="},IF(OR($D309 &gt;= AG$6, $E309 &lt; AF$6), 0, 1)+IF(OR($F309 &gt;= AG$6, $G309 &lt; AF$6), 0, 2)+1)</f>
        <v/>
      </c>
      <c r="AG309" s="68" t="str">
        <f ca="1">INDEX({"","_","-","="},IF(OR($D309 &gt;= AH$6, $E309 &lt; AG$6), 0, 1)+IF(OR($F309 &gt;= AH$6, $G309 &lt; AG$6), 0, 2)+1)</f>
        <v/>
      </c>
      <c r="AH309" s="68" t="str">
        <f ca="1">INDEX({"","_","-","="},IF(OR($D309 &gt;= AI$6, $E309 &lt; AH$6), 0, 1)+IF(OR($F309 &gt;= AI$6, $G309 &lt; AH$6), 0, 2)+1)</f>
        <v/>
      </c>
      <c r="AI309" s="68" t="str">
        <f ca="1">INDEX({"","_","-","="},IF(OR($D309 &gt;= AJ$6, $E309 &lt; AI$6), 0, 1)+IF(OR($F309 &gt;= AJ$6, $G309 &lt; AI$6), 0, 2)+1)</f>
        <v/>
      </c>
      <c r="AJ309" s="68" t="str">
        <f ca="1">INDEX({"","_","-","="},IF(OR($D309 &gt;= AK$6, $E309 &lt; AJ$6), 0, 1)+IF(OR($F309 &gt;= AK$6, $G309 &lt; AJ$6), 0, 2)+1)</f>
        <v/>
      </c>
      <c r="AK309" s="68" t="str">
        <f ca="1">INDEX({"","_","-","="},IF(OR($D309 &gt;= AL$6, $E309 &lt; AK$6), 0, 1)+IF(OR($F309 &gt;= AL$6, $G309 &lt; AK$6), 0, 2)+1)</f>
        <v/>
      </c>
      <c r="AL309" s="68" t="str">
        <f ca="1">INDEX({"","_","-","="},IF(OR($D309 &gt;= AM$6, $E309 &lt; AL$6), 0, 1)+IF(OR($F309 &gt;= AM$6, $G309 &lt; AL$6), 0, 2)+1)</f>
        <v/>
      </c>
      <c r="AM309" s="68" t="str">
        <f ca="1">INDEX({"","_","-","="},IF(OR($D309 &gt;= AN$6, $E309 &lt; AM$6), 0, 1)+IF(OR($F309 &gt;= AN$6, $G309 &lt; AM$6), 0, 2)+1)</f>
        <v/>
      </c>
      <c r="AN309" s="68" t="str">
        <f ca="1">INDEX({"","_","-","="},IF(OR($D309 &gt;= AO$6, $E309 &lt; AN$6), 0, 1)+IF(OR($F309 &gt;= AO$6, $G309 &lt; AN$6), 0, 2)+1)</f>
        <v/>
      </c>
      <c r="AO309" s="68" t="str">
        <f ca="1">INDEX({"","_","-","="},IF(OR($D309 &gt;= AP$6, $E309 &lt; AO$6), 0, 1)+IF(OR($F309 &gt;= AP$6, $G309 &lt; AO$6), 0, 2)+1)</f>
        <v/>
      </c>
      <c r="AP309" s="68" t="str">
        <f ca="1">INDEX({"","_","-","="},IF(OR($D309 &gt;= AQ$6, $E309 &lt; AP$6), 0, 1)+IF(OR($F309 &gt;= AQ$6, $G309 &lt; AP$6), 0, 2)+1)</f>
        <v/>
      </c>
      <c r="AQ309" s="68" t="str">
        <f ca="1">INDEX({"","_","-","="},IF(OR($D309 &gt;= AR$6, $E309 &lt; AQ$6), 0, 1)+IF(OR($F309 &gt;= AR$6, $G309 &lt; AQ$6), 0, 2)+1)</f>
        <v/>
      </c>
      <c r="AR309" s="68" t="str">
        <f ca="1">INDEX({"","_","-","="},IF(OR($D309 &gt;= AS$6, $E309 &lt; AR$6), 0, 1)+IF(OR($F309 &gt;= AS$6, $G309 &lt; AR$6), 0, 2)+1)</f>
        <v/>
      </c>
      <c r="AS309" s="68" t="str">
        <f ca="1">INDEX({"","_","-","="},IF(OR($D309 &gt;= AT$6, $E309 &lt; AS$6), 0, 1)+IF(OR($F309 &gt;= AT$6, $G309 &lt; AS$6), 0, 2)+1)</f>
        <v/>
      </c>
      <c r="AT309" s="68" t="str">
        <f ca="1">INDEX({"","_","-","="},IF(OR($D309 &gt;= AU$6, $E309 &lt; AT$6), 0, 1)+IF(OR($F309 &gt;= AU$6, $G309 &lt; AT$6), 0, 2)+1)</f>
        <v/>
      </c>
      <c r="AU309" s="68" t="str">
        <f ca="1">INDEX({"","_","-","="},IF(OR($D309 &gt;= AV$6, $E309 &lt; AU$6), 0, 1)+IF(OR($F309 &gt;= AV$6, $G309 &lt; AU$6), 0, 2)+1)</f>
        <v/>
      </c>
      <c r="AV309" s="68" t="str">
        <f ca="1">INDEX({"","_","-","="},IF(OR($D309 &gt;= AW$6, $E309 &lt; AV$6), 0, 1)+IF(OR($F309 &gt;= AW$6, $G309 &lt; AV$6), 0, 2)+1)</f>
        <v/>
      </c>
      <c r="AW309" s="68" t="str">
        <f ca="1">INDEX({"","_","-","="},IF(OR($D309 &gt;= AX$6, $E309 &lt; AW$6), 0, 1)+IF(OR($F309 &gt;= AX$6, $G309 &lt; AW$6), 0, 2)+1)</f>
        <v/>
      </c>
      <c r="AX309" s="68" t="str">
        <f ca="1">INDEX({"","_","-","="},IF(OR($D309 &gt;= AY$6, $E309 &lt; AX$6), 0, 1)+IF(OR($F309 &gt;= AY$6, $G309 &lt; AX$6), 0, 2)+1)</f>
        <v/>
      </c>
      <c r="AY309" s="68" t="str">
        <f ca="1">INDEX({"","_","-","="},IF(OR($D309 &gt;= AZ$6, $E309 &lt; AY$6), 0, 1)+IF(OR($F309 &gt;= AZ$6, $G309 &lt; AY$6), 0, 2)+1)</f>
        <v/>
      </c>
      <c r="AZ309" s="68" t="str">
        <f ca="1">INDEX({"","_","-","="},IF(OR($D309 &gt;= BA$6, $E309 &lt; AZ$6), 0, 1)+IF(OR($F309 &gt;= BA$6, $G309 &lt; AZ$6), 0, 2)+1)</f>
        <v/>
      </c>
      <c r="BA309" s="68" t="str">
        <f ca="1">INDEX({"","_","-","="},IF(OR($D309 &gt;= BB$6, $E309 &lt; BA$6), 0, 1)+IF(OR($F309 &gt;= BB$6, $G309 &lt; BA$6), 0, 2)+1)</f>
        <v/>
      </c>
      <c r="BB309" s="68" t="str">
        <f ca="1">INDEX({"","_","-","="},IF(OR($D309 &gt;= BC$6, $E309 &lt; BB$6), 0, 1)+IF(OR($F309 &gt;= BC$6, $G309 &lt; BB$6), 0, 2)+1)</f>
        <v/>
      </c>
      <c r="BC309" s="68" t="str">
        <f ca="1">INDEX({"","_","-","="},IF(OR($D309 &gt;= BD$6, $E309 &lt; BC$6), 0, 1)+IF(OR($F309 &gt;= BD$6, $G309 &lt; BC$6), 0, 2)+1)</f>
        <v/>
      </c>
      <c r="BD309" s="68" t="str">
        <f ca="1">INDEX({"","_","-","="},IF(OR($D309 &gt;= BE$6, $E309 &lt; BD$6), 0, 1)+IF(OR($F309 &gt;= BE$6, $G309 &lt; BD$6), 0, 2)+1)</f>
        <v/>
      </c>
      <c r="BE309" s="68" t="str">
        <f ca="1">INDEX({"","_","-","="},IF(OR($D309 &gt;= BF$6, $E309 &lt; BE$6), 0, 1)+IF(OR($F309 &gt;= BF$6, $G309 &lt; BE$6), 0, 2)+1)</f>
        <v/>
      </c>
      <c r="BF309" s="68" t="str">
        <f ca="1">INDEX({"","_","-","="},IF(OR($D309 &gt;= BG$6, $E309 &lt; BF$6), 0, 1)+IF(OR($F309 &gt;= BG$6, $G309 &lt; BF$6), 0, 2)+1)</f>
        <v/>
      </c>
      <c r="BG309" s="68" t="str">
        <f ca="1">INDEX({"","_","-","="},IF(OR($D309 &gt;= BH$6, $E309 &lt; BG$6), 0, 1)+IF(OR($F309 &gt;= BH$6, $G309 &lt; BG$6), 0, 2)+1)</f>
        <v/>
      </c>
      <c r="BH309" s="68" t="str">
        <f ca="1">INDEX({"","_","-","="},IF(OR($D309 &gt;= BI$6, $E309 &lt; BH$6), 0, 1)+IF(OR($F309 &gt;= BI$6, $G309 &lt; BH$6), 0, 2)+1)</f>
        <v/>
      </c>
      <c r="BI309" s="68" t="str">
        <f ca="1">INDEX({"","_","-","="},IF(OR($D309 &gt;= BJ$6, $E309 &lt; BI$6), 0, 1)+IF(OR($F309 &gt;= BJ$6, $G309 &lt; BI$6), 0, 2)+1)</f>
        <v/>
      </c>
      <c r="BJ309" s="68" t="str">
        <f ca="1">INDEX({"","_","-","="},IF(OR($D309 &gt;= BK$6, $E309 &lt; BJ$6), 0, 1)+IF(OR($F309 &gt;= BK$6, $G309 &lt; BJ$6), 0, 2)+1)</f>
        <v/>
      </c>
      <c r="BK309" s="68" t="str">
        <f ca="1">INDEX({"","_","-","="},IF(OR($D309 &gt;= BL$6, $E309 &lt; BK$6), 0, 1)+IF(OR($F309 &gt;= BL$6, $G309 &lt; BK$6), 0, 2)+1)</f>
        <v/>
      </c>
      <c r="BL309" s="68" t="str">
        <f ca="1">INDEX({"","_","-","="},IF(OR($D309 &gt;= BM$6, $E309 &lt; BL$6), 0, 1)+IF(OR($F309 &gt;= BM$6, $G309 &lt; BL$6), 0, 2)+1)</f>
        <v/>
      </c>
      <c r="BM309" s="68" t="str">
        <f ca="1">INDEX({"","_","-","="},IF(OR($D309 &gt;= BN$6, $E309 &lt; BM$6), 0, 1)+IF(OR($F309 &gt;= BN$6, $G309 &lt; BM$6), 0, 2)+1)</f>
        <v/>
      </c>
      <c r="BN309" s="68" t="str">
        <f ca="1">INDEX({"","_","-","="},IF(OR($D309 &gt;= BO$6, $E309 &lt; BN$6), 0, 1)+IF(OR($F309 &gt;= BO$6, $G309 &lt; BN$6), 0, 2)+1)</f>
        <v/>
      </c>
      <c r="BO309" s="68" t="str">
        <f ca="1">INDEX({"","_","-","="},IF(OR($D309 &gt;= BP$6, $E309 &lt; BO$6), 0, 1)+IF(OR($F309 &gt;= BP$6, $G309 &lt; BO$6), 0, 2)+1)</f>
        <v/>
      </c>
      <c r="BP309" s="68" t="str">
        <f ca="1">INDEX({"","_","-","="},IF(OR($D309 &gt;= BQ$6, $E309 &lt; BP$6), 0, 1)+IF(OR($F309 &gt;= BQ$6, $G309 &lt; BP$6), 0, 2)+1)</f>
        <v/>
      </c>
      <c r="BQ309" s="68" t="str">
        <f ca="1">INDEX({"","_","-","="},IF(OR($D309 &gt;= BR$6, $E309 &lt; BQ$6), 0, 1)+IF(OR($F309 &gt;= BR$6, $G309 &lt; BQ$6), 0, 2)+1)</f>
        <v/>
      </c>
      <c r="BR309" s="68" t="str">
        <f ca="1">INDEX({"","_","-","="},IF(OR($D309 &gt;= BS$6, $E309 &lt; BR$6), 0, 1)+IF(OR($F309 &gt;= BS$6, $G309 &lt; BR$6), 0, 2)+1)</f>
        <v/>
      </c>
      <c r="BS309" s="68" t="str">
        <f ca="1">INDEX({"","_","-","="},IF(OR($D309 &gt;= BT$6, $E309 &lt; BS$6), 0, 1)+IF(OR($F309 &gt;= BT$6, $G309 &lt; BS$6), 0, 2)+1)</f>
        <v/>
      </c>
      <c r="BT309" s="68" t="str">
        <f ca="1">INDEX({"","_","-","="},IF(OR($D309 &gt;= BU$6, $E309 &lt; BT$6), 0, 1)+IF(OR($F309 &gt;= BU$6, $G309 &lt; BT$6), 0, 2)+1)</f>
        <v/>
      </c>
      <c r="BU309" s="68" t="str">
        <f ca="1">INDEX({"","_","-","="},IF(OR($D309 &gt;= BV$6, $E309 &lt; BU$6), 0, 1)+IF(OR($F309 &gt;= BV$6, $G309 &lt; BU$6), 0, 2)+1)</f>
        <v/>
      </c>
      <c r="BV309" s="68" t="str">
        <f ca="1">INDEX({"","_","-","="},IF(OR($D309 &gt;= BW$6, $E309 &lt; BV$6), 0, 1)+IF(OR($F309 &gt;= BW$6, $G309 &lt; BV$6), 0, 2)+1)</f>
        <v/>
      </c>
      <c r="BW309" s="68" t="str">
        <f ca="1">INDEX({"","_","-","="},IF(OR($D309 &gt;= BX$6, $E309 &lt; BW$6), 0, 1)+IF(OR($F309 &gt;= BX$6, $G309 &lt; BW$6), 0, 2)+1)</f>
        <v/>
      </c>
      <c r="BX309" s="68" t="str">
        <f ca="1">INDEX({"","_","-","="},IF(OR($D309 &gt;= BY$6, $E309 &lt; BX$6), 0, 1)+IF(OR($F309 &gt;= BY$6, $G309 &lt; BX$6), 0, 2)+1)</f>
        <v/>
      </c>
      <c r="BY309" s="68" t="str">
        <f ca="1">INDEX({"","_","-","="},IF(OR($D309 &gt;= BZ$6, $E309 &lt; BY$6), 0, 1)+IF(OR($F309 &gt;= BZ$6, $G309 &lt; BY$6), 0, 2)+1)</f>
        <v/>
      </c>
      <c r="BZ309" s="68" t="str">
        <f ca="1">INDEX({"","_","-","="},IF(OR($D309 &gt;= CA$6, $E309 &lt; BZ$6), 0, 1)+IF(OR($F309 &gt;= CA$6, $G309 &lt; BZ$6), 0, 2)+1)</f>
        <v/>
      </c>
      <c r="CA309" s="68" t="str">
        <f ca="1">INDEX({"","_","-","="},IF(OR($D309 &gt;= CB$6, $E309 &lt; CA$6), 0, 1)+IF(OR($F309 &gt;= CB$6, $G309 &lt; CA$6), 0, 2)+1)</f>
        <v/>
      </c>
      <c r="CB309" s="68" t="str">
        <f ca="1">INDEX({"","_","-","="},IF(OR($D309 &gt;= CC$6, $E309 &lt; CB$6), 0, 1)+IF(OR($F309 &gt;= CC$6, $G309 &lt; CB$6), 0, 2)+1)</f>
        <v/>
      </c>
      <c r="CC309" s="68" t="str">
        <f ca="1">INDEX({"","_","-","="},IF(OR($D309 &gt;= CD$6, $E309 &lt; CC$6), 0, 1)+IF(OR($F309 &gt;= CD$6, $G309 &lt; CC$6), 0, 2)+1)</f>
        <v/>
      </c>
      <c r="CD309" s="68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IF('临-进度'!M305,'临-进度'!$A305,"")</f>
        <v/>
      </c>
      <c r="B310" s="8" t="str">
        <f ca="1">IF('临-进度'!M305,'临-进度'!$B305,"")</f>
        <v/>
      </c>
      <c r="C310" s="8" t="str">
        <f ca="1">IF('临-进度'!M305,'临-进度'!$E305,"")</f>
        <v/>
      </c>
      <c r="D310" s="40" t="str">
        <f ca="1">IF('临-进度'!$M305,'临-进度'!$I305,"")</f>
        <v/>
      </c>
      <c r="E310" s="40" t="str">
        <f ca="1">IF('临-进度'!$M305,'临-进度'!$AE305,"")</f>
        <v/>
      </c>
      <c r="F310" s="40" t="str">
        <f ca="1">IF('临-进度'!$M305,'临-进度'!$J305,"")</f>
        <v/>
      </c>
      <c r="G310" s="73" t="str">
        <f ca="1">IF('临-进度'!$M305,'临-进度'!$AF305,"")</f>
        <v/>
      </c>
      <c r="H310" s="68" t="str">
        <f ca="1">INDEX({"","_","-","="},IF(OR($D310 &gt;= I$6, $E310 &lt; H$6), 0, 1)+IF(OR($F310 &gt;= I$6, $G310 &lt; H$6), 0, 2)+1)</f>
        <v/>
      </c>
      <c r="I310" s="68" t="str">
        <f ca="1">INDEX({"","_","-","="},IF(OR($D310 &gt;= J$6, $E310 &lt; I$6), 0, 1)+IF(OR($F310 &gt;= J$6, $G310 &lt; I$6), 0, 2)+1)</f>
        <v/>
      </c>
      <c r="J310" s="68" t="str">
        <f ca="1">INDEX({"","_","-","="},IF(OR($D310 &gt;= K$6, $E310 &lt; J$6), 0, 1)+IF(OR($F310 &gt;= K$6, $G310 &lt; J$6), 0, 2)+1)</f>
        <v/>
      </c>
      <c r="K310" s="68" t="str">
        <f ca="1">INDEX({"","_","-","="},IF(OR($D310 &gt;= L$6, $E310 &lt; K$6), 0, 1)+IF(OR($F310 &gt;= L$6, $G310 &lt; K$6), 0, 2)+1)</f>
        <v/>
      </c>
      <c r="L310" s="68" t="str">
        <f ca="1">INDEX({"","_","-","="},IF(OR($D310 &gt;= M$6, $E310 &lt; L$6), 0, 1)+IF(OR($F310 &gt;= M$6, $G310 &lt; L$6), 0, 2)+1)</f>
        <v/>
      </c>
      <c r="M310" s="68" t="str">
        <f ca="1">INDEX({"","_","-","="},IF(OR($D310 &gt;= N$6, $E310 &lt; M$6), 0, 1)+IF(OR($F310 &gt;= N$6, $G310 &lt; M$6), 0, 2)+1)</f>
        <v/>
      </c>
      <c r="N310" s="68" t="str">
        <f ca="1">INDEX({"","_","-","="},IF(OR($D310 &gt;= O$6, $E310 &lt; N$6), 0, 1)+IF(OR($F310 &gt;= O$6, $G310 &lt; N$6), 0, 2)+1)</f>
        <v/>
      </c>
      <c r="O310" s="68" t="str">
        <f ca="1">INDEX({"","_","-","="},IF(OR($D310 &gt;= P$6, $E310 &lt; O$6), 0, 1)+IF(OR($F310 &gt;= P$6, $G310 &lt; O$6), 0, 2)+1)</f>
        <v/>
      </c>
      <c r="P310" s="68" t="str">
        <f ca="1">INDEX({"","_","-","="},IF(OR($D310 &gt;= Q$6, $E310 &lt; P$6), 0, 1)+IF(OR($F310 &gt;= Q$6, $G310 &lt; P$6), 0, 2)+1)</f>
        <v/>
      </c>
      <c r="Q310" s="68" t="str">
        <f ca="1">INDEX({"","_","-","="},IF(OR($D310 &gt;= R$6, $E310 &lt; Q$6), 0, 1)+IF(OR($F310 &gt;= R$6, $G310 &lt; Q$6), 0, 2)+1)</f>
        <v/>
      </c>
      <c r="R310" s="68" t="str">
        <f ca="1">INDEX({"","_","-","="},IF(OR($D310 &gt;= S$6, $E310 &lt; R$6), 0, 1)+IF(OR($F310 &gt;= S$6, $G310 &lt; R$6), 0, 2)+1)</f>
        <v/>
      </c>
      <c r="S310" s="68" t="str">
        <f ca="1">INDEX({"","_","-","="},IF(OR($D310 &gt;= T$6, $E310 &lt; S$6), 0, 1)+IF(OR($F310 &gt;= T$6, $G310 &lt; S$6), 0, 2)+1)</f>
        <v/>
      </c>
      <c r="T310" s="68" t="str">
        <f ca="1">INDEX({"","_","-","="},IF(OR($D310 &gt;= U$6, $E310 &lt; T$6), 0, 1)+IF(OR($F310 &gt;= U$6, $G310 &lt; T$6), 0, 2)+1)</f>
        <v/>
      </c>
      <c r="U310" s="68" t="str">
        <f ca="1">INDEX({"","_","-","="},IF(OR($D310 &gt;= V$6, $E310 &lt; U$6), 0, 1)+IF(OR($F310 &gt;= V$6, $G310 &lt; U$6), 0, 2)+1)</f>
        <v/>
      </c>
      <c r="V310" s="68" t="str">
        <f ca="1">INDEX({"","_","-","="},IF(OR($D310 &gt;= W$6, $E310 &lt; V$6), 0, 1)+IF(OR($F310 &gt;= W$6, $G310 &lt; V$6), 0, 2)+1)</f>
        <v/>
      </c>
      <c r="W310" s="68" t="str">
        <f ca="1">INDEX({"","_","-","="},IF(OR($D310 &gt;= X$6, $E310 &lt; W$6), 0, 1)+IF(OR($F310 &gt;= X$6, $G310 &lt; W$6), 0, 2)+1)</f>
        <v/>
      </c>
      <c r="X310" s="68" t="str">
        <f ca="1">INDEX({"","_","-","="},IF(OR($D310 &gt;= Y$6, $E310 &lt; X$6), 0, 1)+IF(OR($F310 &gt;= Y$6, $G310 &lt; X$6), 0, 2)+1)</f>
        <v/>
      </c>
      <c r="Y310" s="68" t="str">
        <f ca="1">INDEX({"","_","-","="},IF(OR($D310 &gt;= Z$6, $E310 &lt; Y$6), 0, 1)+IF(OR($F310 &gt;= Z$6, $G310 &lt; Y$6), 0, 2)+1)</f>
        <v/>
      </c>
      <c r="Z310" s="68" t="str">
        <f ca="1">INDEX({"","_","-","="},IF(OR($D310 &gt;= AA$6, $E310 &lt; Z$6), 0, 1)+IF(OR($F310 &gt;= AA$6, $G310 &lt; Z$6), 0, 2)+1)</f>
        <v/>
      </c>
      <c r="AA310" s="68" t="str">
        <f ca="1">INDEX({"","_","-","="},IF(OR($D310 &gt;= AB$6, $E310 &lt; AA$6), 0, 1)+IF(OR($F310 &gt;= AB$6, $G310 &lt; AA$6), 0, 2)+1)</f>
        <v/>
      </c>
      <c r="AB310" s="68" t="str">
        <f ca="1">INDEX({"","_","-","="},IF(OR($D310 &gt;= AC$6, $E310 &lt; AB$6), 0, 1)+IF(OR($F310 &gt;= AC$6, $G310 &lt; AB$6), 0, 2)+1)</f>
        <v/>
      </c>
      <c r="AC310" s="68" t="str">
        <f ca="1">INDEX({"","_","-","="},IF(OR($D310 &gt;= AD$6, $E310 &lt; AC$6), 0, 1)+IF(OR($F310 &gt;= AD$6, $G310 &lt; AC$6), 0, 2)+1)</f>
        <v/>
      </c>
      <c r="AD310" s="68" t="str">
        <f ca="1">INDEX({"","_","-","="},IF(OR($D310 &gt;= AE$6, $E310 &lt; AD$6), 0, 1)+IF(OR($F310 &gt;= AE$6, $G310 &lt; AD$6), 0, 2)+1)</f>
        <v/>
      </c>
      <c r="AE310" s="68" t="str">
        <f ca="1">INDEX({"","_","-","="},IF(OR($D310 &gt;= AF$6, $E310 &lt; AE$6), 0, 1)+IF(OR($F310 &gt;= AF$6, $G310 &lt; AE$6), 0, 2)+1)</f>
        <v/>
      </c>
      <c r="AF310" s="68" t="str">
        <f ca="1">INDEX({"","_","-","="},IF(OR($D310 &gt;= AG$6, $E310 &lt; AF$6), 0, 1)+IF(OR($F310 &gt;= AG$6, $G310 &lt; AF$6), 0, 2)+1)</f>
        <v/>
      </c>
      <c r="AG310" s="68" t="str">
        <f ca="1">INDEX({"","_","-","="},IF(OR($D310 &gt;= AH$6, $E310 &lt; AG$6), 0, 1)+IF(OR($F310 &gt;= AH$6, $G310 &lt; AG$6), 0, 2)+1)</f>
        <v/>
      </c>
      <c r="AH310" s="68" t="str">
        <f ca="1">INDEX({"","_","-","="},IF(OR($D310 &gt;= AI$6, $E310 &lt; AH$6), 0, 1)+IF(OR($F310 &gt;= AI$6, $G310 &lt; AH$6), 0, 2)+1)</f>
        <v/>
      </c>
      <c r="AI310" s="68" t="str">
        <f ca="1">INDEX({"","_","-","="},IF(OR($D310 &gt;= AJ$6, $E310 &lt; AI$6), 0, 1)+IF(OR($F310 &gt;= AJ$6, $G310 &lt; AI$6), 0, 2)+1)</f>
        <v/>
      </c>
      <c r="AJ310" s="68" t="str">
        <f ca="1">INDEX({"","_","-","="},IF(OR($D310 &gt;= AK$6, $E310 &lt; AJ$6), 0, 1)+IF(OR($F310 &gt;= AK$6, $G310 &lt; AJ$6), 0, 2)+1)</f>
        <v/>
      </c>
      <c r="AK310" s="68" t="str">
        <f ca="1">INDEX({"","_","-","="},IF(OR($D310 &gt;= AL$6, $E310 &lt; AK$6), 0, 1)+IF(OR($F310 &gt;= AL$6, $G310 &lt; AK$6), 0, 2)+1)</f>
        <v/>
      </c>
      <c r="AL310" s="68" t="str">
        <f ca="1">INDEX({"","_","-","="},IF(OR($D310 &gt;= AM$6, $E310 &lt; AL$6), 0, 1)+IF(OR($F310 &gt;= AM$6, $G310 &lt; AL$6), 0, 2)+1)</f>
        <v/>
      </c>
      <c r="AM310" s="68" t="str">
        <f ca="1">INDEX({"","_","-","="},IF(OR($D310 &gt;= AN$6, $E310 &lt; AM$6), 0, 1)+IF(OR($F310 &gt;= AN$6, $G310 &lt; AM$6), 0, 2)+1)</f>
        <v/>
      </c>
      <c r="AN310" s="68" t="str">
        <f ca="1">INDEX({"","_","-","="},IF(OR($D310 &gt;= AO$6, $E310 &lt; AN$6), 0, 1)+IF(OR($F310 &gt;= AO$6, $G310 &lt; AN$6), 0, 2)+1)</f>
        <v/>
      </c>
      <c r="AO310" s="68" t="str">
        <f ca="1">INDEX({"","_","-","="},IF(OR($D310 &gt;= AP$6, $E310 &lt; AO$6), 0, 1)+IF(OR($F310 &gt;= AP$6, $G310 &lt; AO$6), 0, 2)+1)</f>
        <v/>
      </c>
      <c r="AP310" s="68" t="str">
        <f ca="1">INDEX({"","_","-","="},IF(OR($D310 &gt;= AQ$6, $E310 &lt; AP$6), 0, 1)+IF(OR($F310 &gt;= AQ$6, $G310 &lt; AP$6), 0, 2)+1)</f>
        <v/>
      </c>
      <c r="AQ310" s="68" t="str">
        <f ca="1">INDEX({"","_","-","="},IF(OR($D310 &gt;= AR$6, $E310 &lt; AQ$6), 0, 1)+IF(OR($F310 &gt;= AR$6, $G310 &lt; AQ$6), 0, 2)+1)</f>
        <v/>
      </c>
      <c r="AR310" s="68" t="str">
        <f ca="1">INDEX({"","_","-","="},IF(OR($D310 &gt;= AS$6, $E310 &lt; AR$6), 0, 1)+IF(OR($F310 &gt;= AS$6, $G310 &lt; AR$6), 0, 2)+1)</f>
        <v/>
      </c>
      <c r="AS310" s="68" t="str">
        <f ca="1">INDEX({"","_","-","="},IF(OR($D310 &gt;= AT$6, $E310 &lt; AS$6), 0, 1)+IF(OR($F310 &gt;= AT$6, $G310 &lt; AS$6), 0, 2)+1)</f>
        <v/>
      </c>
      <c r="AT310" s="68" t="str">
        <f ca="1">INDEX({"","_","-","="},IF(OR($D310 &gt;= AU$6, $E310 &lt; AT$6), 0, 1)+IF(OR($F310 &gt;= AU$6, $G310 &lt; AT$6), 0, 2)+1)</f>
        <v/>
      </c>
      <c r="AU310" s="68" t="str">
        <f ca="1">INDEX({"","_","-","="},IF(OR($D310 &gt;= AV$6, $E310 &lt; AU$6), 0, 1)+IF(OR($F310 &gt;= AV$6, $G310 &lt; AU$6), 0, 2)+1)</f>
        <v/>
      </c>
      <c r="AV310" s="68" t="str">
        <f ca="1">INDEX({"","_","-","="},IF(OR($D310 &gt;= AW$6, $E310 &lt; AV$6), 0, 1)+IF(OR($F310 &gt;= AW$6, $G310 &lt; AV$6), 0, 2)+1)</f>
        <v/>
      </c>
      <c r="AW310" s="68" t="str">
        <f ca="1">INDEX({"","_","-","="},IF(OR($D310 &gt;= AX$6, $E310 &lt; AW$6), 0, 1)+IF(OR($F310 &gt;= AX$6, $G310 &lt; AW$6), 0, 2)+1)</f>
        <v/>
      </c>
      <c r="AX310" s="68" t="str">
        <f ca="1">INDEX({"","_","-","="},IF(OR($D310 &gt;= AY$6, $E310 &lt; AX$6), 0, 1)+IF(OR($F310 &gt;= AY$6, $G310 &lt; AX$6), 0, 2)+1)</f>
        <v/>
      </c>
      <c r="AY310" s="68" t="str">
        <f ca="1">INDEX({"","_","-","="},IF(OR($D310 &gt;= AZ$6, $E310 &lt; AY$6), 0, 1)+IF(OR($F310 &gt;= AZ$6, $G310 &lt; AY$6), 0, 2)+1)</f>
        <v/>
      </c>
      <c r="AZ310" s="68" t="str">
        <f ca="1">INDEX({"","_","-","="},IF(OR($D310 &gt;= BA$6, $E310 &lt; AZ$6), 0, 1)+IF(OR($F310 &gt;= BA$6, $G310 &lt; AZ$6), 0, 2)+1)</f>
        <v/>
      </c>
      <c r="BA310" s="68" t="str">
        <f ca="1">INDEX({"","_","-","="},IF(OR($D310 &gt;= BB$6, $E310 &lt; BA$6), 0, 1)+IF(OR($F310 &gt;= BB$6, $G310 &lt; BA$6), 0, 2)+1)</f>
        <v/>
      </c>
      <c r="BB310" s="68" t="str">
        <f ca="1">INDEX({"","_","-","="},IF(OR($D310 &gt;= BC$6, $E310 &lt; BB$6), 0, 1)+IF(OR($F310 &gt;= BC$6, $G310 &lt; BB$6), 0, 2)+1)</f>
        <v/>
      </c>
      <c r="BC310" s="68" t="str">
        <f ca="1">INDEX({"","_","-","="},IF(OR($D310 &gt;= BD$6, $E310 &lt; BC$6), 0, 1)+IF(OR($F310 &gt;= BD$6, $G310 &lt; BC$6), 0, 2)+1)</f>
        <v/>
      </c>
      <c r="BD310" s="68" t="str">
        <f ca="1">INDEX({"","_","-","="},IF(OR($D310 &gt;= BE$6, $E310 &lt; BD$6), 0, 1)+IF(OR($F310 &gt;= BE$6, $G310 &lt; BD$6), 0, 2)+1)</f>
        <v/>
      </c>
      <c r="BE310" s="68" t="str">
        <f ca="1">INDEX({"","_","-","="},IF(OR($D310 &gt;= BF$6, $E310 &lt; BE$6), 0, 1)+IF(OR($F310 &gt;= BF$6, $G310 &lt; BE$6), 0, 2)+1)</f>
        <v/>
      </c>
      <c r="BF310" s="68" t="str">
        <f ca="1">INDEX({"","_","-","="},IF(OR($D310 &gt;= BG$6, $E310 &lt; BF$6), 0, 1)+IF(OR($F310 &gt;= BG$6, $G310 &lt; BF$6), 0, 2)+1)</f>
        <v/>
      </c>
      <c r="BG310" s="68" t="str">
        <f ca="1">INDEX({"","_","-","="},IF(OR($D310 &gt;= BH$6, $E310 &lt; BG$6), 0, 1)+IF(OR($F310 &gt;= BH$6, $G310 &lt; BG$6), 0, 2)+1)</f>
        <v/>
      </c>
      <c r="BH310" s="68" t="str">
        <f ca="1">INDEX({"","_","-","="},IF(OR($D310 &gt;= BI$6, $E310 &lt; BH$6), 0, 1)+IF(OR($F310 &gt;= BI$6, $G310 &lt; BH$6), 0, 2)+1)</f>
        <v/>
      </c>
      <c r="BI310" s="68" t="str">
        <f ca="1">INDEX({"","_","-","="},IF(OR($D310 &gt;= BJ$6, $E310 &lt; BI$6), 0, 1)+IF(OR($F310 &gt;= BJ$6, $G310 &lt; BI$6), 0, 2)+1)</f>
        <v/>
      </c>
      <c r="BJ310" s="68" t="str">
        <f ca="1">INDEX({"","_","-","="},IF(OR($D310 &gt;= BK$6, $E310 &lt; BJ$6), 0, 1)+IF(OR($F310 &gt;= BK$6, $G310 &lt; BJ$6), 0, 2)+1)</f>
        <v/>
      </c>
      <c r="BK310" s="68" t="str">
        <f ca="1">INDEX({"","_","-","="},IF(OR($D310 &gt;= BL$6, $E310 &lt; BK$6), 0, 1)+IF(OR($F310 &gt;= BL$6, $G310 &lt; BK$6), 0, 2)+1)</f>
        <v/>
      </c>
      <c r="BL310" s="68" t="str">
        <f ca="1">INDEX({"","_","-","="},IF(OR($D310 &gt;= BM$6, $E310 &lt; BL$6), 0, 1)+IF(OR($F310 &gt;= BM$6, $G310 &lt; BL$6), 0, 2)+1)</f>
        <v/>
      </c>
      <c r="BM310" s="68" t="str">
        <f ca="1">INDEX({"","_","-","="},IF(OR($D310 &gt;= BN$6, $E310 &lt; BM$6), 0, 1)+IF(OR($F310 &gt;= BN$6, $G310 &lt; BM$6), 0, 2)+1)</f>
        <v/>
      </c>
      <c r="BN310" s="68" t="str">
        <f ca="1">INDEX({"","_","-","="},IF(OR($D310 &gt;= BO$6, $E310 &lt; BN$6), 0, 1)+IF(OR($F310 &gt;= BO$6, $G310 &lt; BN$6), 0, 2)+1)</f>
        <v/>
      </c>
      <c r="BO310" s="68" t="str">
        <f ca="1">INDEX({"","_","-","="},IF(OR($D310 &gt;= BP$6, $E310 &lt; BO$6), 0, 1)+IF(OR($F310 &gt;= BP$6, $G310 &lt; BO$6), 0, 2)+1)</f>
        <v/>
      </c>
      <c r="BP310" s="68" t="str">
        <f ca="1">INDEX({"","_","-","="},IF(OR($D310 &gt;= BQ$6, $E310 &lt; BP$6), 0, 1)+IF(OR($F310 &gt;= BQ$6, $G310 &lt; BP$6), 0, 2)+1)</f>
        <v/>
      </c>
      <c r="BQ310" s="68" t="str">
        <f ca="1">INDEX({"","_","-","="},IF(OR($D310 &gt;= BR$6, $E310 &lt; BQ$6), 0, 1)+IF(OR($F310 &gt;= BR$6, $G310 &lt; BQ$6), 0, 2)+1)</f>
        <v/>
      </c>
      <c r="BR310" s="68" t="str">
        <f ca="1">INDEX({"","_","-","="},IF(OR($D310 &gt;= BS$6, $E310 &lt; BR$6), 0, 1)+IF(OR($F310 &gt;= BS$6, $G310 &lt; BR$6), 0, 2)+1)</f>
        <v/>
      </c>
      <c r="BS310" s="68" t="str">
        <f ca="1">INDEX({"","_","-","="},IF(OR($D310 &gt;= BT$6, $E310 &lt; BS$6), 0, 1)+IF(OR($F310 &gt;= BT$6, $G310 &lt; BS$6), 0, 2)+1)</f>
        <v/>
      </c>
      <c r="BT310" s="68" t="str">
        <f ca="1">INDEX({"","_","-","="},IF(OR($D310 &gt;= BU$6, $E310 &lt; BT$6), 0, 1)+IF(OR($F310 &gt;= BU$6, $G310 &lt; BT$6), 0, 2)+1)</f>
        <v/>
      </c>
      <c r="BU310" s="68" t="str">
        <f ca="1">INDEX({"","_","-","="},IF(OR($D310 &gt;= BV$6, $E310 &lt; BU$6), 0, 1)+IF(OR($F310 &gt;= BV$6, $G310 &lt; BU$6), 0, 2)+1)</f>
        <v/>
      </c>
      <c r="BV310" s="68" t="str">
        <f ca="1">INDEX({"","_","-","="},IF(OR($D310 &gt;= BW$6, $E310 &lt; BV$6), 0, 1)+IF(OR($F310 &gt;= BW$6, $G310 &lt; BV$6), 0, 2)+1)</f>
        <v/>
      </c>
      <c r="BW310" s="68" t="str">
        <f ca="1">INDEX({"","_","-","="},IF(OR($D310 &gt;= BX$6, $E310 &lt; BW$6), 0, 1)+IF(OR($F310 &gt;= BX$6, $G310 &lt; BW$6), 0, 2)+1)</f>
        <v/>
      </c>
      <c r="BX310" s="68" t="str">
        <f ca="1">INDEX({"","_","-","="},IF(OR($D310 &gt;= BY$6, $E310 &lt; BX$6), 0, 1)+IF(OR($F310 &gt;= BY$6, $G310 &lt; BX$6), 0, 2)+1)</f>
        <v/>
      </c>
      <c r="BY310" s="68" t="str">
        <f ca="1">INDEX({"","_","-","="},IF(OR($D310 &gt;= BZ$6, $E310 &lt; BY$6), 0, 1)+IF(OR($F310 &gt;= BZ$6, $G310 &lt; BY$6), 0, 2)+1)</f>
        <v/>
      </c>
      <c r="BZ310" s="68" t="str">
        <f ca="1">INDEX({"","_","-","="},IF(OR($D310 &gt;= CA$6, $E310 &lt; BZ$6), 0, 1)+IF(OR($F310 &gt;= CA$6, $G310 &lt; BZ$6), 0, 2)+1)</f>
        <v/>
      </c>
      <c r="CA310" s="68" t="str">
        <f ca="1">INDEX({"","_","-","="},IF(OR($D310 &gt;= CB$6, $E310 &lt; CA$6), 0, 1)+IF(OR($F310 &gt;= CB$6, $G310 &lt; CA$6), 0, 2)+1)</f>
        <v/>
      </c>
      <c r="CB310" s="68" t="str">
        <f ca="1">INDEX({"","_","-","="},IF(OR($D310 &gt;= CC$6, $E310 &lt; CB$6), 0, 1)+IF(OR($F310 &gt;= CC$6, $G310 &lt; CB$6), 0, 2)+1)</f>
        <v/>
      </c>
      <c r="CC310" s="68" t="str">
        <f ca="1">INDEX({"","_","-","="},IF(OR($D310 &gt;= CD$6, $E310 &lt; CC$6), 0, 1)+IF(OR($F310 &gt;= CD$6, $G310 &lt; CC$6), 0, 2)+1)</f>
        <v/>
      </c>
      <c r="CD310" s="68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IF('临-进度'!M306,'临-进度'!$A306,"")</f>
        <v/>
      </c>
      <c r="B311" s="8" t="str">
        <f ca="1">IF('临-进度'!M306,'临-进度'!$B306,"")</f>
        <v/>
      </c>
      <c r="C311" s="8" t="str">
        <f ca="1">IF('临-进度'!M306,'临-进度'!$E306,"")</f>
        <v/>
      </c>
      <c r="D311" s="40" t="str">
        <f ca="1">IF('临-进度'!$M306,'临-进度'!$I306,"")</f>
        <v/>
      </c>
      <c r="E311" s="40" t="str">
        <f ca="1">IF('临-进度'!$M306,'临-进度'!$AE306,"")</f>
        <v/>
      </c>
      <c r="F311" s="40" t="str">
        <f ca="1">IF('临-进度'!$M306,'临-进度'!$J306,"")</f>
        <v/>
      </c>
      <c r="G311" s="73" t="str">
        <f ca="1">IF('临-进度'!$M306,'临-进度'!$AF306,"")</f>
        <v/>
      </c>
      <c r="H311" s="68" t="str">
        <f ca="1">INDEX({"","_","-","="},IF(OR($D311 &gt;= I$6, $E311 &lt; H$6), 0, 1)+IF(OR($F311 &gt;= I$6, $G311 &lt; H$6), 0, 2)+1)</f>
        <v/>
      </c>
      <c r="I311" s="68" t="str">
        <f ca="1">INDEX({"","_","-","="},IF(OR($D311 &gt;= J$6, $E311 &lt; I$6), 0, 1)+IF(OR($F311 &gt;= J$6, $G311 &lt; I$6), 0, 2)+1)</f>
        <v/>
      </c>
      <c r="J311" s="68" t="str">
        <f ca="1">INDEX({"","_","-","="},IF(OR($D311 &gt;= K$6, $E311 &lt; J$6), 0, 1)+IF(OR($F311 &gt;= K$6, $G311 &lt; J$6), 0, 2)+1)</f>
        <v/>
      </c>
      <c r="K311" s="68" t="str">
        <f ca="1">INDEX({"","_","-","="},IF(OR($D311 &gt;= L$6, $E311 &lt; K$6), 0, 1)+IF(OR($F311 &gt;= L$6, $G311 &lt; K$6), 0, 2)+1)</f>
        <v/>
      </c>
      <c r="L311" s="68" t="str">
        <f ca="1">INDEX({"","_","-","="},IF(OR($D311 &gt;= M$6, $E311 &lt; L$6), 0, 1)+IF(OR($F311 &gt;= M$6, $G311 &lt; L$6), 0, 2)+1)</f>
        <v/>
      </c>
      <c r="M311" s="68" t="str">
        <f ca="1">INDEX({"","_","-","="},IF(OR($D311 &gt;= N$6, $E311 &lt; M$6), 0, 1)+IF(OR($F311 &gt;= N$6, $G311 &lt; M$6), 0, 2)+1)</f>
        <v/>
      </c>
      <c r="N311" s="68" t="str">
        <f ca="1">INDEX({"","_","-","="},IF(OR($D311 &gt;= O$6, $E311 &lt; N$6), 0, 1)+IF(OR($F311 &gt;= O$6, $G311 &lt; N$6), 0, 2)+1)</f>
        <v/>
      </c>
      <c r="O311" s="68" t="str">
        <f ca="1">INDEX({"","_","-","="},IF(OR($D311 &gt;= P$6, $E311 &lt; O$6), 0, 1)+IF(OR($F311 &gt;= P$6, $G311 &lt; O$6), 0, 2)+1)</f>
        <v/>
      </c>
      <c r="P311" s="68" t="str">
        <f ca="1">INDEX({"","_","-","="},IF(OR($D311 &gt;= Q$6, $E311 &lt; P$6), 0, 1)+IF(OR($F311 &gt;= Q$6, $G311 &lt; P$6), 0, 2)+1)</f>
        <v/>
      </c>
      <c r="Q311" s="68" t="str">
        <f ca="1">INDEX({"","_","-","="},IF(OR($D311 &gt;= R$6, $E311 &lt; Q$6), 0, 1)+IF(OR($F311 &gt;= R$6, $G311 &lt; Q$6), 0, 2)+1)</f>
        <v/>
      </c>
      <c r="R311" s="68" t="str">
        <f ca="1">INDEX({"","_","-","="},IF(OR($D311 &gt;= S$6, $E311 &lt; R$6), 0, 1)+IF(OR($F311 &gt;= S$6, $G311 &lt; R$6), 0, 2)+1)</f>
        <v/>
      </c>
      <c r="S311" s="68" t="str">
        <f ca="1">INDEX({"","_","-","="},IF(OR($D311 &gt;= T$6, $E311 &lt; S$6), 0, 1)+IF(OR($F311 &gt;= T$6, $G311 &lt; S$6), 0, 2)+1)</f>
        <v/>
      </c>
      <c r="T311" s="68" t="str">
        <f ca="1">INDEX({"","_","-","="},IF(OR($D311 &gt;= U$6, $E311 &lt; T$6), 0, 1)+IF(OR($F311 &gt;= U$6, $G311 &lt; T$6), 0, 2)+1)</f>
        <v/>
      </c>
      <c r="U311" s="68" t="str">
        <f ca="1">INDEX({"","_","-","="},IF(OR($D311 &gt;= V$6, $E311 &lt; U$6), 0, 1)+IF(OR($F311 &gt;= V$6, $G311 &lt; U$6), 0, 2)+1)</f>
        <v/>
      </c>
      <c r="V311" s="68" t="str">
        <f ca="1">INDEX({"","_","-","="},IF(OR($D311 &gt;= W$6, $E311 &lt; V$6), 0, 1)+IF(OR($F311 &gt;= W$6, $G311 &lt; V$6), 0, 2)+1)</f>
        <v/>
      </c>
      <c r="W311" s="68" t="str">
        <f ca="1">INDEX({"","_","-","="},IF(OR($D311 &gt;= X$6, $E311 &lt; W$6), 0, 1)+IF(OR($F311 &gt;= X$6, $G311 &lt; W$6), 0, 2)+1)</f>
        <v/>
      </c>
      <c r="X311" s="68" t="str">
        <f ca="1">INDEX({"","_","-","="},IF(OR($D311 &gt;= Y$6, $E311 &lt; X$6), 0, 1)+IF(OR($F311 &gt;= Y$6, $G311 &lt; X$6), 0, 2)+1)</f>
        <v/>
      </c>
      <c r="Y311" s="68" t="str">
        <f ca="1">INDEX({"","_","-","="},IF(OR($D311 &gt;= Z$6, $E311 &lt; Y$6), 0, 1)+IF(OR($F311 &gt;= Z$6, $G311 &lt; Y$6), 0, 2)+1)</f>
        <v/>
      </c>
      <c r="Z311" s="68" t="str">
        <f ca="1">INDEX({"","_","-","="},IF(OR($D311 &gt;= AA$6, $E311 &lt; Z$6), 0, 1)+IF(OR($F311 &gt;= AA$6, $G311 &lt; Z$6), 0, 2)+1)</f>
        <v/>
      </c>
      <c r="AA311" s="68" t="str">
        <f ca="1">INDEX({"","_","-","="},IF(OR($D311 &gt;= AB$6, $E311 &lt; AA$6), 0, 1)+IF(OR($F311 &gt;= AB$6, $G311 &lt; AA$6), 0, 2)+1)</f>
        <v/>
      </c>
      <c r="AB311" s="68" t="str">
        <f ca="1">INDEX({"","_","-","="},IF(OR($D311 &gt;= AC$6, $E311 &lt; AB$6), 0, 1)+IF(OR($F311 &gt;= AC$6, $G311 &lt; AB$6), 0, 2)+1)</f>
        <v/>
      </c>
      <c r="AC311" s="68" t="str">
        <f ca="1">INDEX({"","_","-","="},IF(OR($D311 &gt;= AD$6, $E311 &lt; AC$6), 0, 1)+IF(OR($F311 &gt;= AD$6, $G311 &lt; AC$6), 0, 2)+1)</f>
        <v/>
      </c>
      <c r="AD311" s="68" t="str">
        <f ca="1">INDEX({"","_","-","="},IF(OR($D311 &gt;= AE$6, $E311 &lt; AD$6), 0, 1)+IF(OR($F311 &gt;= AE$6, $G311 &lt; AD$6), 0, 2)+1)</f>
        <v/>
      </c>
      <c r="AE311" s="68" t="str">
        <f ca="1">INDEX({"","_","-","="},IF(OR($D311 &gt;= AF$6, $E311 &lt; AE$6), 0, 1)+IF(OR($F311 &gt;= AF$6, $G311 &lt; AE$6), 0, 2)+1)</f>
        <v/>
      </c>
      <c r="AF311" s="68" t="str">
        <f ca="1">INDEX({"","_","-","="},IF(OR($D311 &gt;= AG$6, $E311 &lt; AF$6), 0, 1)+IF(OR($F311 &gt;= AG$6, $G311 &lt; AF$6), 0, 2)+1)</f>
        <v/>
      </c>
      <c r="AG311" s="68" t="str">
        <f ca="1">INDEX({"","_","-","="},IF(OR($D311 &gt;= AH$6, $E311 &lt; AG$6), 0, 1)+IF(OR($F311 &gt;= AH$6, $G311 &lt; AG$6), 0, 2)+1)</f>
        <v/>
      </c>
      <c r="AH311" s="68" t="str">
        <f ca="1">INDEX({"","_","-","="},IF(OR($D311 &gt;= AI$6, $E311 &lt; AH$6), 0, 1)+IF(OR($F311 &gt;= AI$6, $G311 &lt; AH$6), 0, 2)+1)</f>
        <v/>
      </c>
      <c r="AI311" s="68" t="str">
        <f ca="1">INDEX({"","_","-","="},IF(OR($D311 &gt;= AJ$6, $E311 &lt; AI$6), 0, 1)+IF(OR($F311 &gt;= AJ$6, $G311 &lt; AI$6), 0, 2)+1)</f>
        <v/>
      </c>
      <c r="AJ311" s="68" t="str">
        <f ca="1">INDEX({"","_","-","="},IF(OR($D311 &gt;= AK$6, $E311 &lt; AJ$6), 0, 1)+IF(OR($F311 &gt;= AK$6, $G311 &lt; AJ$6), 0, 2)+1)</f>
        <v/>
      </c>
      <c r="AK311" s="68" t="str">
        <f ca="1">INDEX({"","_","-","="},IF(OR($D311 &gt;= AL$6, $E311 &lt; AK$6), 0, 1)+IF(OR($F311 &gt;= AL$6, $G311 &lt; AK$6), 0, 2)+1)</f>
        <v/>
      </c>
      <c r="AL311" s="68" t="str">
        <f ca="1">INDEX({"","_","-","="},IF(OR($D311 &gt;= AM$6, $E311 &lt; AL$6), 0, 1)+IF(OR($F311 &gt;= AM$6, $G311 &lt; AL$6), 0, 2)+1)</f>
        <v/>
      </c>
      <c r="AM311" s="68" t="str">
        <f ca="1">INDEX({"","_","-","="},IF(OR($D311 &gt;= AN$6, $E311 &lt; AM$6), 0, 1)+IF(OR($F311 &gt;= AN$6, $G311 &lt; AM$6), 0, 2)+1)</f>
        <v/>
      </c>
      <c r="AN311" s="68" t="str">
        <f ca="1">INDEX({"","_","-","="},IF(OR($D311 &gt;= AO$6, $E311 &lt; AN$6), 0, 1)+IF(OR($F311 &gt;= AO$6, $G311 &lt; AN$6), 0, 2)+1)</f>
        <v/>
      </c>
      <c r="AO311" s="68" t="str">
        <f ca="1">INDEX({"","_","-","="},IF(OR($D311 &gt;= AP$6, $E311 &lt; AO$6), 0, 1)+IF(OR($F311 &gt;= AP$6, $G311 &lt; AO$6), 0, 2)+1)</f>
        <v/>
      </c>
      <c r="AP311" s="68" t="str">
        <f ca="1">INDEX({"","_","-","="},IF(OR($D311 &gt;= AQ$6, $E311 &lt; AP$6), 0, 1)+IF(OR($F311 &gt;= AQ$6, $G311 &lt; AP$6), 0, 2)+1)</f>
        <v/>
      </c>
      <c r="AQ311" s="68" t="str">
        <f ca="1">INDEX({"","_","-","="},IF(OR($D311 &gt;= AR$6, $E311 &lt; AQ$6), 0, 1)+IF(OR($F311 &gt;= AR$6, $G311 &lt; AQ$6), 0, 2)+1)</f>
        <v/>
      </c>
      <c r="AR311" s="68" t="str">
        <f ca="1">INDEX({"","_","-","="},IF(OR($D311 &gt;= AS$6, $E311 &lt; AR$6), 0, 1)+IF(OR($F311 &gt;= AS$6, $G311 &lt; AR$6), 0, 2)+1)</f>
        <v/>
      </c>
      <c r="AS311" s="68" t="str">
        <f ca="1">INDEX({"","_","-","="},IF(OR($D311 &gt;= AT$6, $E311 &lt; AS$6), 0, 1)+IF(OR($F311 &gt;= AT$6, $G311 &lt; AS$6), 0, 2)+1)</f>
        <v/>
      </c>
      <c r="AT311" s="68" t="str">
        <f ca="1">INDEX({"","_","-","="},IF(OR($D311 &gt;= AU$6, $E311 &lt; AT$6), 0, 1)+IF(OR($F311 &gt;= AU$6, $G311 &lt; AT$6), 0, 2)+1)</f>
        <v/>
      </c>
      <c r="AU311" s="68" t="str">
        <f ca="1">INDEX({"","_","-","="},IF(OR($D311 &gt;= AV$6, $E311 &lt; AU$6), 0, 1)+IF(OR($F311 &gt;= AV$6, $G311 &lt; AU$6), 0, 2)+1)</f>
        <v/>
      </c>
      <c r="AV311" s="68" t="str">
        <f ca="1">INDEX({"","_","-","="},IF(OR($D311 &gt;= AW$6, $E311 &lt; AV$6), 0, 1)+IF(OR($F311 &gt;= AW$6, $G311 &lt; AV$6), 0, 2)+1)</f>
        <v/>
      </c>
      <c r="AW311" s="68" t="str">
        <f ca="1">INDEX({"","_","-","="},IF(OR($D311 &gt;= AX$6, $E311 &lt; AW$6), 0, 1)+IF(OR($F311 &gt;= AX$6, $G311 &lt; AW$6), 0, 2)+1)</f>
        <v/>
      </c>
      <c r="AX311" s="68" t="str">
        <f ca="1">INDEX({"","_","-","="},IF(OR($D311 &gt;= AY$6, $E311 &lt; AX$6), 0, 1)+IF(OR($F311 &gt;= AY$6, $G311 &lt; AX$6), 0, 2)+1)</f>
        <v/>
      </c>
      <c r="AY311" s="68" t="str">
        <f ca="1">INDEX({"","_","-","="},IF(OR($D311 &gt;= AZ$6, $E311 &lt; AY$6), 0, 1)+IF(OR($F311 &gt;= AZ$6, $G311 &lt; AY$6), 0, 2)+1)</f>
        <v/>
      </c>
      <c r="AZ311" s="68" t="str">
        <f ca="1">INDEX({"","_","-","="},IF(OR($D311 &gt;= BA$6, $E311 &lt; AZ$6), 0, 1)+IF(OR($F311 &gt;= BA$6, $G311 &lt; AZ$6), 0, 2)+1)</f>
        <v/>
      </c>
      <c r="BA311" s="68" t="str">
        <f ca="1">INDEX({"","_","-","="},IF(OR($D311 &gt;= BB$6, $E311 &lt; BA$6), 0, 1)+IF(OR($F311 &gt;= BB$6, $G311 &lt; BA$6), 0, 2)+1)</f>
        <v/>
      </c>
      <c r="BB311" s="68" t="str">
        <f ca="1">INDEX({"","_","-","="},IF(OR($D311 &gt;= BC$6, $E311 &lt; BB$6), 0, 1)+IF(OR($F311 &gt;= BC$6, $G311 &lt; BB$6), 0, 2)+1)</f>
        <v/>
      </c>
      <c r="BC311" s="68" t="str">
        <f ca="1">INDEX({"","_","-","="},IF(OR($D311 &gt;= BD$6, $E311 &lt; BC$6), 0, 1)+IF(OR($F311 &gt;= BD$6, $G311 &lt; BC$6), 0, 2)+1)</f>
        <v/>
      </c>
      <c r="BD311" s="68" t="str">
        <f ca="1">INDEX({"","_","-","="},IF(OR($D311 &gt;= BE$6, $E311 &lt; BD$6), 0, 1)+IF(OR($F311 &gt;= BE$6, $G311 &lt; BD$6), 0, 2)+1)</f>
        <v/>
      </c>
      <c r="BE311" s="68" t="str">
        <f ca="1">INDEX({"","_","-","="},IF(OR($D311 &gt;= BF$6, $E311 &lt; BE$6), 0, 1)+IF(OR($F311 &gt;= BF$6, $G311 &lt; BE$6), 0, 2)+1)</f>
        <v/>
      </c>
      <c r="BF311" s="68" t="str">
        <f ca="1">INDEX({"","_","-","="},IF(OR($D311 &gt;= BG$6, $E311 &lt; BF$6), 0, 1)+IF(OR($F311 &gt;= BG$6, $G311 &lt; BF$6), 0, 2)+1)</f>
        <v/>
      </c>
      <c r="BG311" s="68" t="str">
        <f ca="1">INDEX({"","_","-","="},IF(OR($D311 &gt;= BH$6, $E311 &lt; BG$6), 0, 1)+IF(OR($F311 &gt;= BH$6, $G311 &lt; BG$6), 0, 2)+1)</f>
        <v/>
      </c>
      <c r="BH311" s="68" t="str">
        <f ca="1">INDEX({"","_","-","="},IF(OR($D311 &gt;= BI$6, $E311 &lt; BH$6), 0, 1)+IF(OR($F311 &gt;= BI$6, $G311 &lt; BH$6), 0, 2)+1)</f>
        <v/>
      </c>
      <c r="BI311" s="68" t="str">
        <f ca="1">INDEX({"","_","-","="},IF(OR($D311 &gt;= BJ$6, $E311 &lt; BI$6), 0, 1)+IF(OR($F311 &gt;= BJ$6, $G311 &lt; BI$6), 0, 2)+1)</f>
        <v/>
      </c>
      <c r="BJ311" s="68" t="str">
        <f ca="1">INDEX({"","_","-","="},IF(OR($D311 &gt;= BK$6, $E311 &lt; BJ$6), 0, 1)+IF(OR($F311 &gt;= BK$6, $G311 &lt; BJ$6), 0, 2)+1)</f>
        <v/>
      </c>
      <c r="BK311" s="68" t="str">
        <f ca="1">INDEX({"","_","-","="},IF(OR($D311 &gt;= BL$6, $E311 &lt; BK$6), 0, 1)+IF(OR($F311 &gt;= BL$6, $G311 &lt; BK$6), 0, 2)+1)</f>
        <v/>
      </c>
      <c r="BL311" s="68" t="str">
        <f ca="1">INDEX({"","_","-","="},IF(OR($D311 &gt;= BM$6, $E311 &lt; BL$6), 0, 1)+IF(OR($F311 &gt;= BM$6, $G311 &lt; BL$6), 0, 2)+1)</f>
        <v/>
      </c>
      <c r="BM311" s="68" t="str">
        <f ca="1">INDEX({"","_","-","="},IF(OR($D311 &gt;= BN$6, $E311 &lt; BM$6), 0, 1)+IF(OR($F311 &gt;= BN$6, $G311 &lt; BM$6), 0, 2)+1)</f>
        <v/>
      </c>
      <c r="BN311" s="68" t="str">
        <f ca="1">INDEX({"","_","-","="},IF(OR($D311 &gt;= BO$6, $E311 &lt; BN$6), 0, 1)+IF(OR($F311 &gt;= BO$6, $G311 &lt; BN$6), 0, 2)+1)</f>
        <v/>
      </c>
      <c r="BO311" s="68" t="str">
        <f ca="1">INDEX({"","_","-","="},IF(OR($D311 &gt;= BP$6, $E311 &lt; BO$6), 0, 1)+IF(OR($F311 &gt;= BP$6, $G311 &lt; BO$6), 0, 2)+1)</f>
        <v/>
      </c>
      <c r="BP311" s="68" t="str">
        <f ca="1">INDEX({"","_","-","="},IF(OR($D311 &gt;= BQ$6, $E311 &lt; BP$6), 0, 1)+IF(OR($F311 &gt;= BQ$6, $G311 &lt; BP$6), 0, 2)+1)</f>
        <v/>
      </c>
      <c r="BQ311" s="68" t="str">
        <f ca="1">INDEX({"","_","-","="},IF(OR($D311 &gt;= BR$6, $E311 &lt; BQ$6), 0, 1)+IF(OR($F311 &gt;= BR$6, $G311 &lt; BQ$6), 0, 2)+1)</f>
        <v/>
      </c>
      <c r="BR311" s="68" t="str">
        <f ca="1">INDEX({"","_","-","="},IF(OR($D311 &gt;= BS$6, $E311 &lt; BR$6), 0, 1)+IF(OR($F311 &gt;= BS$6, $G311 &lt; BR$6), 0, 2)+1)</f>
        <v/>
      </c>
      <c r="BS311" s="68" t="str">
        <f ca="1">INDEX({"","_","-","="},IF(OR($D311 &gt;= BT$6, $E311 &lt; BS$6), 0, 1)+IF(OR($F311 &gt;= BT$6, $G311 &lt; BS$6), 0, 2)+1)</f>
        <v/>
      </c>
      <c r="BT311" s="68" t="str">
        <f ca="1">INDEX({"","_","-","="},IF(OR($D311 &gt;= BU$6, $E311 &lt; BT$6), 0, 1)+IF(OR($F311 &gt;= BU$6, $G311 &lt; BT$6), 0, 2)+1)</f>
        <v/>
      </c>
      <c r="BU311" s="68" t="str">
        <f ca="1">INDEX({"","_","-","="},IF(OR($D311 &gt;= BV$6, $E311 &lt; BU$6), 0, 1)+IF(OR($F311 &gt;= BV$6, $G311 &lt; BU$6), 0, 2)+1)</f>
        <v/>
      </c>
      <c r="BV311" s="68" t="str">
        <f ca="1">INDEX({"","_","-","="},IF(OR($D311 &gt;= BW$6, $E311 &lt; BV$6), 0, 1)+IF(OR($F311 &gt;= BW$6, $G311 &lt; BV$6), 0, 2)+1)</f>
        <v/>
      </c>
      <c r="BW311" s="68" t="str">
        <f ca="1">INDEX({"","_","-","="},IF(OR($D311 &gt;= BX$6, $E311 &lt; BW$6), 0, 1)+IF(OR($F311 &gt;= BX$6, $G311 &lt; BW$6), 0, 2)+1)</f>
        <v/>
      </c>
      <c r="BX311" s="68" t="str">
        <f ca="1">INDEX({"","_","-","="},IF(OR($D311 &gt;= BY$6, $E311 &lt; BX$6), 0, 1)+IF(OR($F311 &gt;= BY$6, $G311 &lt; BX$6), 0, 2)+1)</f>
        <v/>
      </c>
      <c r="BY311" s="68" t="str">
        <f ca="1">INDEX({"","_","-","="},IF(OR($D311 &gt;= BZ$6, $E311 &lt; BY$6), 0, 1)+IF(OR($F311 &gt;= BZ$6, $G311 &lt; BY$6), 0, 2)+1)</f>
        <v/>
      </c>
      <c r="BZ311" s="68" t="str">
        <f ca="1">INDEX({"","_","-","="},IF(OR($D311 &gt;= CA$6, $E311 &lt; BZ$6), 0, 1)+IF(OR($F311 &gt;= CA$6, $G311 &lt; BZ$6), 0, 2)+1)</f>
        <v/>
      </c>
      <c r="CA311" s="68" t="str">
        <f ca="1">INDEX({"","_","-","="},IF(OR($D311 &gt;= CB$6, $E311 &lt; CA$6), 0, 1)+IF(OR($F311 &gt;= CB$6, $G311 &lt; CA$6), 0, 2)+1)</f>
        <v/>
      </c>
      <c r="CB311" s="68" t="str">
        <f ca="1">INDEX({"","_","-","="},IF(OR($D311 &gt;= CC$6, $E311 &lt; CB$6), 0, 1)+IF(OR($F311 &gt;= CC$6, $G311 &lt; CB$6), 0, 2)+1)</f>
        <v/>
      </c>
      <c r="CC311" s="68" t="str">
        <f ca="1">INDEX({"","_","-","="},IF(OR($D311 &gt;= CD$6, $E311 &lt; CC$6), 0, 1)+IF(OR($F311 &gt;= CD$6, $G311 &lt; CC$6), 0, 2)+1)</f>
        <v/>
      </c>
      <c r="CD311" s="68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IF('临-进度'!M307,'临-进度'!$A307,"")</f>
        <v/>
      </c>
      <c r="B312" s="8" t="str">
        <f ca="1">IF('临-进度'!M307,'临-进度'!$B307,"")</f>
        <v/>
      </c>
      <c r="C312" s="8" t="str">
        <f ca="1">IF('临-进度'!M307,'临-进度'!$E307,"")</f>
        <v/>
      </c>
      <c r="D312" s="40" t="str">
        <f ca="1">IF('临-进度'!$M307,'临-进度'!$I307,"")</f>
        <v/>
      </c>
      <c r="E312" s="40" t="str">
        <f ca="1">IF('临-进度'!$M307,'临-进度'!$AE307,"")</f>
        <v/>
      </c>
      <c r="F312" s="40" t="str">
        <f ca="1">IF('临-进度'!$M307,'临-进度'!$J307,"")</f>
        <v/>
      </c>
      <c r="G312" s="73" t="str">
        <f ca="1">IF('临-进度'!$M307,'临-进度'!$AF307,"")</f>
        <v/>
      </c>
      <c r="H312" s="68" t="str">
        <f ca="1">INDEX({"","_","-","="},IF(OR($D312 &gt;= I$6, $E312 &lt; H$6), 0, 1)+IF(OR($F312 &gt;= I$6, $G312 &lt; H$6), 0, 2)+1)</f>
        <v/>
      </c>
      <c r="I312" s="68" t="str">
        <f ca="1">INDEX({"","_","-","="},IF(OR($D312 &gt;= J$6, $E312 &lt; I$6), 0, 1)+IF(OR($F312 &gt;= J$6, $G312 &lt; I$6), 0, 2)+1)</f>
        <v/>
      </c>
      <c r="J312" s="68" t="str">
        <f ca="1">INDEX({"","_","-","="},IF(OR($D312 &gt;= K$6, $E312 &lt; J$6), 0, 1)+IF(OR($F312 &gt;= K$6, $G312 &lt; J$6), 0, 2)+1)</f>
        <v/>
      </c>
      <c r="K312" s="68" t="str">
        <f ca="1">INDEX({"","_","-","="},IF(OR($D312 &gt;= L$6, $E312 &lt; K$6), 0, 1)+IF(OR($F312 &gt;= L$6, $G312 &lt; K$6), 0, 2)+1)</f>
        <v/>
      </c>
      <c r="L312" s="68" t="str">
        <f ca="1">INDEX({"","_","-","="},IF(OR($D312 &gt;= M$6, $E312 &lt; L$6), 0, 1)+IF(OR($F312 &gt;= M$6, $G312 &lt; L$6), 0, 2)+1)</f>
        <v/>
      </c>
      <c r="M312" s="68" t="str">
        <f ca="1">INDEX({"","_","-","="},IF(OR($D312 &gt;= N$6, $E312 &lt; M$6), 0, 1)+IF(OR($F312 &gt;= N$6, $G312 &lt; M$6), 0, 2)+1)</f>
        <v/>
      </c>
      <c r="N312" s="68" t="str">
        <f ca="1">INDEX({"","_","-","="},IF(OR($D312 &gt;= O$6, $E312 &lt; N$6), 0, 1)+IF(OR($F312 &gt;= O$6, $G312 &lt; N$6), 0, 2)+1)</f>
        <v/>
      </c>
      <c r="O312" s="68" t="str">
        <f ca="1">INDEX({"","_","-","="},IF(OR($D312 &gt;= P$6, $E312 &lt; O$6), 0, 1)+IF(OR($F312 &gt;= P$6, $G312 &lt; O$6), 0, 2)+1)</f>
        <v/>
      </c>
      <c r="P312" s="68" t="str">
        <f ca="1">INDEX({"","_","-","="},IF(OR($D312 &gt;= Q$6, $E312 &lt; P$6), 0, 1)+IF(OR($F312 &gt;= Q$6, $G312 &lt; P$6), 0, 2)+1)</f>
        <v/>
      </c>
      <c r="Q312" s="68" t="str">
        <f ca="1">INDEX({"","_","-","="},IF(OR($D312 &gt;= R$6, $E312 &lt; Q$6), 0, 1)+IF(OR($F312 &gt;= R$6, $G312 &lt; Q$6), 0, 2)+1)</f>
        <v/>
      </c>
      <c r="R312" s="68" t="str">
        <f ca="1">INDEX({"","_","-","="},IF(OR($D312 &gt;= S$6, $E312 &lt; R$6), 0, 1)+IF(OR($F312 &gt;= S$6, $G312 &lt; R$6), 0, 2)+1)</f>
        <v/>
      </c>
      <c r="S312" s="68" t="str">
        <f ca="1">INDEX({"","_","-","="},IF(OR($D312 &gt;= T$6, $E312 &lt; S$6), 0, 1)+IF(OR($F312 &gt;= T$6, $G312 &lt; S$6), 0, 2)+1)</f>
        <v/>
      </c>
      <c r="T312" s="68" t="str">
        <f ca="1">INDEX({"","_","-","="},IF(OR($D312 &gt;= U$6, $E312 &lt; T$6), 0, 1)+IF(OR($F312 &gt;= U$6, $G312 &lt; T$6), 0, 2)+1)</f>
        <v/>
      </c>
      <c r="U312" s="68" t="str">
        <f ca="1">INDEX({"","_","-","="},IF(OR($D312 &gt;= V$6, $E312 &lt; U$6), 0, 1)+IF(OR($F312 &gt;= V$6, $G312 &lt; U$6), 0, 2)+1)</f>
        <v/>
      </c>
      <c r="V312" s="68" t="str">
        <f ca="1">INDEX({"","_","-","="},IF(OR($D312 &gt;= W$6, $E312 &lt; V$6), 0, 1)+IF(OR($F312 &gt;= W$6, $G312 &lt; V$6), 0, 2)+1)</f>
        <v/>
      </c>
      <c r="W312" s="68" t="str">
        <f ca="1">INDEX({"","_","-","="},IF(OR($D312 &gt;= X$6, $E312 &lt; W$6), 0, 1)+IF(OR($F312 &gt;= X$6, $G312 &lt; W$6), 0, 2)+1)</f>
        <v/>
      </c>
      <c r="X312" s="68" t="str">
        <f ca="1">INDEX({"","_","-","="},IF(OR($D312 &gt;= Y$6, $E312 &lt; X$6), 0, 1)+IF(OR($F312 &gt;= Y$6, $G312 &lt; X$6), 0, 2)+1)</f>
        <v/>
      </c>
      <c r="Y312" s="68" t="str">
        <f ca="1">INDEX({"","_","-","="},IF(OR($D312 &gt;= Z$6, $E312 &lt; Y$6), 0, 1)+IF(OR($F312 &gt;= Z$6, $G312 &lt; Y$6), 0, 2)+1)</f>
        <v/>
      </c>
      <c r="Z312" s="68" t="str">
        <f ca="1">INDEX({"","_","-","="},IF(OR($D312 &gt;= AA$6, $E312 &lt; Z$6), 0, 1)+IF(OR($F312 &gt;= AA$6, $G312 &lt; Z$6), 0, 2)+1)</f>
        <v/>
      </c>
      <c r="AA312" s="68" t="str">
        <f ca="1">INDEX({"","_","-","="},IF(OR($D312 &gt;= AB$6, $E312 &lt; AA$6), 0, 1)+IF(OR($F312 &gt;= AB$6, $G312 &lt; AA$6), 0, 2)+1)</f>
        <v/>
      </c>
      <c r="AB312" s="68" t="str">
        <f ca="1">INDEX({"","_","-","="},IF(OR($D312 &gt;= AC$6, $E312 &lt; AB$6), 0, 1)+IF(OR($F312 &gt;= AC$6, $G312 &lt; AB$6), 0, 2)+1)</f>
        <v/>
      </c>
      <c r="AC312" s="68" t="str">
        <f ca="1">INDEX({"","_","-","="},IF(OR($D312 &gt;= AD$6, $E312 &lt; AC$6), 0, 1)+IF(OR($F312 &gt;= AD$6, $G312 &lt; AC$6), 0, 2)+1)</f>
        <v/>
      </c>
      <c r="AD312" s="68" t="str">
        <f ca="1">INDEX({"","_","-","="},IF(OR($D312 &gt;= AE$6, $E312 &lt; AD$6), 0, 1)+IF(OR($F312 &gt;= AE$6, $G312 &lt; AD$6), 0, 2)+1)</f>
        <v/>
      </c>
      <c r="AE312" s="68" t="str">
        <f ca="1">INDEX({"","_","-","="},IF(OR($D312 &gt;= AF$6, $E312 &lt; AE$6), 0, 1)+IF(OR($F312 &gt;= AF$6, $G312 &lt; AE$6), 0, 2)+1)</f>
        <v/>
      </c>
      <c r="AF312" s="68" t="str">
        <f ca="1">INDEX({"","_","-","="},IF(OR($D312 &gt;= AG$6, $E312 &lt; AF$6), 0, 1)+IF(OR($F312 &gt;= AG$6, $G312 &lt; AF$6), 0, 2)+1)</f>
        <v/>
      </c>
      <c r="AG312" s="68" t="str">
        <f ca="1">INDEX({"","_","-","="},IF(OR($D312 &gt;= AH$6, $E312 &lt; AG$6), 0, 1)+IF(OR($F312 &gt;= AH$6, $G312 &lt; AG$6), 0, 2)+1)</f>
        <v/>
      </c>
      <c r="AH312" s="68" t="str">
        <f ca="1">INDEX({"","_","-","="},IF(OR($D312 &gt;= AI$6, $E312 &lt; AH$6), 0, 1)+IF(OR($F312 &gt;= AI$6, $G312 &lt; AH$6), 0, 2)+1)</f>
        <v/>
      </c>
      <c r="AI312" s="68" t="str">
        <f ca="1">INDEX({"","_","-","="},IF(OR($D312 &gt;= AJ$6, $E312 &lt; AI$6), 0, 1)+IF(OR($F312 &gt;= AJ$6, $G312 &lt; AI$6), 0, 2)+1)</f>
        <v/>
      </c>
      <c r="AJ312" s="68" t="str">
        <f ca="1">INDEX({"","_","-","="},IF(OR($D312 &gt;= AK$6, $E312 &lt; AJ$6), 0, 1)+IF(OR($F312 &gt;= AK$6, $G312 &lt; AJ$6), 0, 2)+1)</f>
        <v/>
      </c>
      <c r="AK312" s="68" t="str">
        <f ca="1">INDEX({"","_","-","="},IF(OR($D312 &gt;= AL$6, $E312 &lt; AK$6), 0, 1)+IF(OR($F312 &gt;= AL$6, $G312 &lt; AK$6), 0, 2)+1)</f>
        <v/>
      </c>
      <c r="AL312" s="68" t="str">
        <f ca="1">INDEX({"","_","-","="},IF(OR($D312 &gt;= AM$6, $E312 &lt; AL$6), 0, 1)+IF(OR($F312 &gt;= AM$6, $G312 &lt; AL$6), 0, 2)+1)</f>
        <v/>
      </c>
      <c r="AM312" s="68" t="str">
        <f ca="1">INDEX({"","_","-","="},IF(OR($D312 &gt;= AN$6, $E312 &lt; AM$6), 0, 1)+IF(OR($F312 &gt;= AN$6, $G312 &lt; AM$6), 0, 2)+1)</f>
        <v/>
      </c>
      <c r="AN312" s="68" t="str">
        <f ca="1">INDEX({"","_","-","="},IF(OR($D312 &gt;= AO$6, $E312 &lt; AN$6), 0, 1)+IF(OR($F312 &gt;= AO$6, $G312 &lt; AN$6), 0, 2)+1)</f>
        <v/>
      </c>
      <c r="AO312" s="68" t="str">
        <f ca="1">INDEX({"","_","-","="},IF(OR($D312 &gt;= AP$6, $E312 &lt; AO$6), 0, 1)+IF(OR($F312 &gt;= AP$6, $G312 &lt; AO$6), 0, 2)+1)</f>
        <v/>
      </c>
      <c r="AP312" s="68" t="str">
        <f ca="1">INDEX({"","_","-","="},IF(OR($D312 &gt;= AQ$6, $E312 &lt; AP$6), 0, 1)+IF(OR($F312 &gt;= AQ$6, $G312 &lt; AP$6), 0, 2)+1)</f>
        <v/>
      </c>
      <c r="AQ312" s="68" t="str">
        <f ca="1">INDEX({"","_","-","="},IF(OR($D312 &gt;= AR$6, $E312 &lt; AQ$6), 0, 1)+IF(OR($F312 &gt;= AR$6, $G312 &lt; AQ$6), 0, 2)+1)</f>
        <v/>
      </c>
      <c r="AR312" s="68" t="str">
        <f ca="1">INDEX({"","_","-","="},IF(OR($D312 &gt;= AS$6, $E312 &lt; AR$6), 0, 1)+IF(OR($F312 &gt;= AS$6, $G312 &lt; AR$6), 0, 2)+1)</f>
        <v/>
      </c>
      <c r="AS312" s="68" t="str">
        <f ca="1">INDEX({"","_","-","="},IF(OR($D312 &gt;= AT$6, $E312 &lt; AS$6), 0, 1)+IF(OR($F312 &gt;= AT$6, $G312 &lt; AS$6), 0, 2)+1)</f>
        <v/>
      </c>
      <c r="AT312" s="68" t="str">
        <f ca="1">INDEX({"","_","-","="},IF(OR($D312 &gt;= AU$6, $E312 &lt; AT$6), 0, 1)+IF(OR($F312 &gt;= AU$6, $G312 &lt; AT$6), 0, 2)+1)</f>
        <v/>
      </c>
      <c r="AU312" s="68" t="str">
        <f ca="1">INDEX({"","_","-","="},IF(OR($D312 &gt;= AV$6, $E312 &lt; AU$6), 0, 1)+IF(OR($F312 &gt;= AV$6, $G312 &lt; AU$6), 0, 2)+1)</f>
        <v/>
      </c>
      <c r="AV312" s="68" t="str">
        <f ca="1">INDEX({"","_","-","="},IF(OR($D312 &gt;= AW$6, $E312 &lt; AV$6), 0, 1)+IF(OR($F312 &gt;= AW$6, $G312 &lt; AV$6), 0, 2)+1)</f>
        <v/>
      </c>
      <c r="AW312" s="68" t="str">
        <f ca="1">INDEX({"","_","-","="},IF(OR($D312 &gt;= AX$6, $E312 &lt; AW$6), 0, 1)+IF(OR($F312 &gt;= AX$6, $G312 &lt; AW$6), 0, 2)+1)</f>
        <v/>
      </c>
      <c r="AX312" s="68" t="str">
        <f ca="1">INDEX({"","_","-","="},IF(OR($D312 &gt;= AY$6, $E312 &lt; AX$6), 0, 1)+IF(OR($F312 &gt;= AY$6, $G312 &lt; AX$6), 0, 2)+1)</f>
        <v/>
      </c>
      <c r="AY312" s="68" t="str">
        <f ca="1">INDEX({"","_","-","="},IF(OR($D312 &gt;= AZ$6, $E312 &lt; AY$6), 0, 1)+IF(OR($F312 &gt;= AZ$6, $G312 &lt; AY$6), 0, 2)+1)</f>
        <v/>
      </c>
      <c r="AZ312" s="68" t="str">
        <f ca="1">INDEX({"","_","-","="},IF(OR($D312 &gt;= BA$6, $E312 &lt; AZ$6), 0, 1)+IF(OR($F312 &gt;= BA$6, $G312 &lt; AZ$6), 0, 2)+1)</f>
        <v/>
      </c>
      <c r="BA312" s="68" t="str">
        <f ca="1">INDEX({"","_","-","="},IF(OR($D312 &gt;= BB$6, $E312 &lt; BA$6), 0, 1)+IF(OR($F312 &gt;= BB$6, $G312 &lt; BA$6), 0, 2)+1)</f>
        <v/>
      </c>
      <c r="BB312" s="68" t="str">
        <f ca="1">INDEX({"","_","-","="},IF(OR($D312 &gt;= BC$6, $E312 &lt; BB$6), 0, 1)+IF(OR($F312 &gt;= BC$6, $G312 &lt; BB$6), 0, 2)+1)</f>
        <v/>
      </c>
      <c r="BC312" s="68" t="str">
        <f ca="1">INDEX({"","_","-","="},IF(OR($D312 &gt;= BD$6, $E312 &lt; BC$6), 0, 1)+IF(OR($F312 &gt;= BD$6, $G312 &lt; BC$6), 0, 2)+1)</f>
        <v/>
      </c>
      <c r="BD312" s="68" t="str">
        <f ca="1">INDEX({"","_","-","="},IF(OR($D312 &gt;= BE$6, $E312 &lt; BD$6), 0, 1)+IF(OR($F312 &gt;= BE$6, $G312 &lt; BD$6), 0, 2)+1)</f>
        <v/>
      </c>
      <c r="BE312" s="68" t="str">
        <f ca="1">INDEX({"","_","-","="},IF(OR($D312 &gt;= BF$6, $E312 &lt; BE$6), 0, 1)+IF(OR($F312 &gt;= BF$6, $G312 &lt; BE$6), 0, 2)+1)</f>
        <v/>
      </c>
      <c r="BF312" s="68" t="str">
        <f ca="1">INDEX({"","_","-","="},IF(OR($D312 &gt;= BG$6, $E312 &lt; BF$6), 0, 1)+IF(OR($F312 &gt;= BG$6, $G312 &lt; BF$6), 0, 2)+1)</f>
        <v/>
      </c>
      <c r="BG312" s="68" t="str">
        <f ca="1">INDEX({"","_","-","="},IF(OR($D312 &gt;= BH$6, $E312 &lt; BG$6), 0, 1)+IF(OR($F312 &gt;= BH$6, $G312 &lt; BG$6), 0, 2)+1)</f>
        <v/>
      </c>
      <c r="BH312" s="68" t="str">
        <f ca="1">INDEX({"","_","-","="},IF(OR($D312 &gt;= BI$6, $E312 &lt; BH$6), 0, 1)+IF(OR($F312 &gt;= BI$6, $G312 &lt; BH$6), 0, 2)+1)</f>
        <v/>
      </c>
      <c r="BI312" s="68" t="str">
        <f ca="1">INDEX({"","_","-","="},IF(OR($D312 &gt;= BJ$6, $E312 &lt; BI$6), 0, 1)+IF(OR($F312 &gt;= BJ$6, $G312 &lt; BI$6), 0, 2)+1)</f>
        <v/>
      </c>
      <c r="BJ312" s="68" t="str">
        <f ca="1">INDEX({"","_","-","="},IF(OR($D312 &gt;= BK$6, $E312 &lt; BJ$6), 0, 1)+IF(OR($F312 &gt;= BK$6, $G312 &lt; BJ$6), 0, 2)+1)</f>
        <v/>
      </c>
      <c r="BK312" s="68" t="str">
        <f ca="1">INDEX({"","_","-","="},IF(OR($D312 &gt;= BL$6, $E312 &lt; BK$6), 0, 1)+IF(OR($F312 &gt;= BL$6, $G312 &lt; BK$6), 0, 2)+1)</f>
        <v/>
      </c>
      <c r="BL312" s="68" t="str">
        <f ca="1">INDEX({"","_","-","="},IF(OR($D312 &gt;= BM$6, $E312 &lt; BL$6), 0, 1)+IF(OR($F312 &gt;= BM$6, $G312 &lt; BL$6), 0, 2)+1)</f>
        <v/>
      </c>
      <c r="BM312" s="68" t="str">
        <f ca="1">INDEX({"","_","-","="},IF(OR($D312 &gt;= BN$6, $E312 &lt; BM$6), 0, 1)+IF(OR($F312 &gt;= BN$6, $G312 &lt; BM$6), 0, 2)+1)</f>
        <v/>
      </c>
      <c r="BN312" s="68" t="str">
        <f ca="1">INDEX({"","_","-","="},IF(OR($D312 &gt;= BO$6, $E312 &lt; BN$6), 0, 1)+IF(OR($F312 &gt;= BO$6, $G312 &lt; BN$6), 0, 2)+1)</f>
        <v/>
      </c>
      <c r="BO312" s="68" t="str">
        <f ca="1">INDEX({"","_","-","="},IF(OR($D312 &gt;= BP$6, $E312 &lt; BO$6), 0, 1)+IF(OR($F312 &gt;= BP$6, $G312 &lt; BO$6), 0, 2)+1)</f>
        <v/>
      </c>
      <c r="BP312" s="68" t="str">
        <f ca="1">INDEX({"","_","-","="},IF(OR($D312 &gt;= BQ$6, $E312 &lt; BP$6), 0, 1)+IF(OR($F312 &gt;= BQ$6, $G312 &lt; BP$6), 0, 2)+1)</f>
        <v/>
      </c>
      <c r="BQ312" s="68" t="str">
        <f ca="1">INDEX({"","_","-","="},IF(OR($D312 &gt;= BR$6, $E312 &lt; BQ$6), 0, 1)+IF(OR($F312 &gt;= BR$6, $G312 &lt; BQ$6), 0, 2)+1)</f>
        <v/>
      </c>
      <c r="BR312" s="68" t="str">
        <f ca="1">INDEX({"","_","-","="},IF(OR($D312 &gt;= BS$6, $E312 &lt; BR$6), 0, 1)+IF(OR($F312 &gt;= BS$6, $G312 &lt; BR$6), 0, 2)+1)</f>
        <v/>
      </c>
      <c r="BS312" s="68" t="str">
        <f ca="1">INDEX({"","_","-","="},IF(OR($D312 &gt;= BT$6, $E312 &lt; BS$6), 0, 1)+IF(OR($F312 &gt;= BT$6, $G312 &lt; BS$6), 0, 2)+1)</f>
        <v/>
      </c>
      <c r="BT312" s="68" t="str">
        <f ca="1">INDEX({"","_","-","="},IF(OR($D312 &gt;= BU$6, $E312 &lt; BT$6), 0, 1)+IF(OR($F312 &gt;= BU$6, $G312 &lt; BT$6), 0, 2)+1)</f>
        <v/>
      </c>
      <c r="BU312" s="68" t="str">
        <f ca="1">INDEX({"","_","-","="},IF(OR($D312 &gt;= BV$6, $E312 &lt; BU$6), 0, 1)+IF(OR($F312 &gt;= BV$6, $G312 &lt; BU$6), 0, 2)+1)</f>
        <v/>
      </c>
      <c r="BV312" s="68" t="str">
        <f ca="1">INDEX({"","_","-","="},IF(OR($D312 &gt;= BW$6, $E312 &lt; BV$6), 0, 1)+IF(OR($F312 &gt;= BW$6, $G312 &lt; BV$6), 0, 2)+1)</f>
        <v/>
      </c>
      <c r="BW312" s="68" t="str">
        <f ca="1">INDEX({"","_","-","="},IF(OR($D312 &gt;= BX$6, $E312 &lt; BW$6), 0, 1)+IF(OR($F312 &gt;= BX$6, $G312 &lt; BW$6), 0, 2)+1)</f>
        <v/>
      </c>
      <c r="BX312" s="68" t="str">
        <f ca="1">INDEX({"","_","-","="},IF(OR($D312 &gt;= BY$6, $E312 &lt; BX$6), 0, 1)+IF(OR($F312 &gt;= BY$6, $G312 &lt; BX$6), 0, 2)+1)</f>
        <v/>
      </c>
      <c r="BY312" s="68" t="str">
        <f ca="1">INDEX({"","_","-","="},IF(OR($D312 &gt;= BZ$6, $E312 &lt; BY$6), 0, 1)+IF(OR($F312 &gt;= BZ$6, $G312 &lt; BY$6), 0, 2)+1)</f>
        <v/>
      </c>
      <c r="BZ312" s="68" t="str">
        <f ca="1">INDEX({"","_","-","="},IF(OR($D312 &gt;= CA$6, $E312 &lt; BZ$6), 0, 1)+IF(OR($F312 &gt;= CA$6, $G312 &lt; BZ$6), 0, 2)+1)</f>
        <v/>
      </c>
      <c r="CA312" s="68" t="str">
        <f ca="1">INDEX({"","_","-","="},IF(OR($D312 &gt;= CB$6, $E312 &lt; CA$6), 0, 1)+IF(OR($F312 &gt;= CB$6, $G312 &lt; CA$6), 0, 2)+1)</f>
        <v/>
      </c>
      <c r="CB312" s="68" t="str">
        <f ca="1">INDEX({"","_","-","="},IF(OR($D312 &gt;= CC$6, $E312 &lt; CB$6), 0, 1)+IF(OR($F312 &gt;= CC$6, $G312 &lt; CB$6), 0, 2)+1)</f>
        <v/>
      </c>
      <c r="CC312" s="68" t="str">
        <f ca="1">INDEX({"","_","-","="},IF(OR($D312 &gt;= CD$6, $E312 &lt; CC$6), 0, 1)+IF(OR($F312 &gt;= CD$6, $G312 &lt; CC$6), 0, 2)+1)</f>
        <v/>
      </c>
      <c r="CD312" s="68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IF('临-进度'!M308,'临-进度'!$A308,"")</f>
        <v/>
      </c>
      <c r="B313" s="8" t="str">
        <f ca="1">IF('临-进度'!M308,'临-进度'!$B308,"")</f>
        <v/>
      </c>
      <c r="C313" s="8" t="str">
        <f ca="1">IF('临-进度'!M308,'临-进度'!$E308,"")</f>
        <v/>
      </c>
      <c r="D313" s="40" t="str">
        <f ca="1">IF('临-进度'!$M308,'临-进度'!$I308,"")</f>
        <v/>
      </c>
      <c r="E313" s="40" t="str">
        <f ca="1">IF('临-进度'!$M308,'临-进度'!$AE308,"")</f>
        <v/>
      </c>
      <c r="F313" s="40" t="str">
        <f ca="1">IF('临-进度'!$M308,'临-进度'!$J308,"")</f>
        <v/>
      </c>
      <c r="G313" s="73" t="str">
        <f ca="1">IF('临-进度'!$M308,'临-进度'!$AF308,"")</f>
        <v/>
      </c>
      <c r="H313" s="68" t="str">
        <f ca="1">INDEX({"","_","-","="},IF(OR($D313 &gt;= I$6, $E313 &lt; H$6), 0, 1)+IF(OR($F313 &gt;= I$6, $G313 &lt; H$6), 0, 2)+1)</f>
        <v/>
      </c>
      <c r="I313" s="68" t="str">
        <f ca="1">INDEX({"","_","-","="},IF(OR($D313 &gt;= J$6, $E313 &lt; I$6), 0, 1)+IF(OR($F313 &gt;= J$6, $G313 &lt; I$6), 0, 2)+1)</f>
        <v/>
      </c>
      <c r="J313" s="68" t="str">
        <f ca="1">INDEX({"","_","-","="},IF(OR($D313 &gt;= K$6, $E313 &lt; J$6), 0, 1)+IF(OR($F313 &gt;= K$6, $G313 &lt; J$6), 0, 2)+1)</f>
        <v/>
      </c>
      <c r="K313" s="68" t="str">
        <f ca="1">INDEX({"","_","-","="},IF(OR($D313 &gt;= L$6, $E313 &lt; K$6), 0, 1)+IF(OR($F313 &gt;= L$6, $G313 &lt; K$6), 0, 2)+1)</f>
        <v/>
      </c>
      <c r="L313" s="68" t="str">
        <f ca="1">INDEX({"","_","-","="},IF(OR($D313 &gt;= M$6, $E313 &lt; L$6), 0, 1)+IF(OR($F313 &gt;= M$6, $G313 &lt; L$6), 0, 2)+1)</f>
        <v/>
      </c>
      <c r="M313" s="68" t="str">
        <f ca="1">INDEX({"","_","-","="},IF(OR($D313 &gt;= N$6, $E313 &lt; M$6), 0, 1)+IF(OR($F313 &gt;= N$6, $G313 &lt; M$6), 0, 2)+1)</f>
        <v/>
      </c>
      <c r="N313" s="68" t="str">
        <f ca="1">INDEX({"","_","-","="},IF(OR($D313 &gt;= O$6, $E313 &lt; N$6), 0, 1)+IF(OR($F313 &gt;= O$6, $G313 &lt; N$6), 0, 2)+1)</f>
        <v/>
      </c>
      <c r="O313" s="68" t="str">
        <f ca="1">INDEX({"","_","-","="},IF(OR($D313 &gt;= P$6, $E313 &lt; O$6), 0, 1)+IF(OR($F313 &gt;= P$6, $G313 &lt; O$6), 0, 2)+1)</f>
        <v/>
      </c>
      <c r="P313" s="68" t="str">
        <f ca="1">INDEX({"","_","-","="},IF(OR($D313 &gt;= Q$6, $E313 &lt; P$6), 0, 1)+IF(OR($F313 &gt;= Q$6, $G313 &lt; P$6), 0, 2)+1)</f>
        <v/>
      </c>
      <c r="Q313" s="68" t="str">
        <f ca="1">INDEX({"","_","-","="},IF(OR($D313 &gt;= R$6, $E313 &lt; Q$6), 0, 1)+IF(OR($F313 &gt;= R$6, $G313 &lt; Q$6), 0, 2)+1)</f>
        <v/>
      </c>
      <c r="R313" s="68" t="str">
        <f ca="1">INDEX({"","_","-","="},IF(OR($D313 &gt;= S$6, $E313 &lt; R$6), 0, 1)+IF(OR($F313 &gt;= S$6, $G313 &lt; R$6), 0, 2)+1)</f>
        <v/>
      </c>
      <c r="S313" s="68" t="str">
        <f ca="1">INDEX({"","_","-","="},IF(OR($D313 &gt;= T$6, $E313 &lt; S$6), 0, 1)+IF(OR($F313 &gt;= T$6, $G313 &lt; S$6), 0, 2)+1)</f>
        <v/>
      </c>
      <c r="T313" s="68" t="str">
        <f ca="1">INDEX({"","_","-","="},IF(OR($D313 &gt;= U$6, $E313 &lt; T$6), 0, 1)+IF(OR($F313 &gt;= U$6, $G313 &lt; T$6), 0, 2)+1)</f>
        <v/>
      </c>
      <c r="U313" s="68" t="str">
        <f ca="1">INDEX({"","_","-","="},IF(OR($D313 &gt;= V$6, $E313 &lt; U$6), 0, 1)+IF(OR($F313 &gt;= V$6, $G313 &lt; U$6), 0, 2)+1)</f>
        <v/>
      </c>
      <c r="V313" s="68" t="str">
        <f ca="1">INDEX({"","_","-","="},IF(OR($D313 &gt;= W$6, $E313 &lt; V$6), 0, 1)+IF(OR($F313 &gt;= W$6, $G313 &lt; V$6), 0, 2)+1)</f>
        <v/>
      </c>
      <c r="W313" s="68" t="str">
        <f ca="1">INDEX({"","_","-","="},IF(OR($D313 &gt;= X$6, $E313 &lt; W$6), 0, 1)+IF(OR($F313 &gt;= X$6, $G313 &lt; W$6), 0, 2)+1)</f>
        <v/>
      </c>
      <c r="X313" s="68" t="str">
        <f ca="1">INDEX({"","_","-","="},IF(OR($D313 &gt;= Y$6, $E313 &lt; X$6), 0, 1)+IF(OR($F313 &gt;= Y$6, $G313 &lt; X$6), 0, 2)+1)</f>
        <v/>
      </c>
      <c r="Y313" s="68" t="str">
        <f ca="1">INDEX({"","_","-","="},IF(OR($D313 &gt;= Z$6, $E313 &lt; Y$6), 0, 1)+IF(OR($F313 &gt;= Z$6, $G313 &lt; Y$6), 0, 2)+1)</f>
        <v/>
      </c>
      <c r="Z313" s="68" t="str">
        <f ca="1">INDEX({"","_","-","="},IF(OR($D313 &gt;= AA$6, $E313 &lt; Z$6), 0, 1)+IF(OR($F313 &gt;= AA$6, $G313 &lt; Z$6), 0, 2)+1)</f>
        <v/>
      </c>
      <c r="AA313" s="68" t="str">
        <f ca="1">INDEX({"","_","-","="},IF(OR($D313 &gt;= AB$6, $E313 &lt; AA$6), 0, 1)+IF(OR($F313 &gt;= AB$6, $G313 &lt; AA$6), 0, 2)+1)</f>
        <v/>
      </c>
      <c r="AB313" s="68" t="str">
        <f ca="1">INDEX({"","_","-","="},IF(OR($D313 &gt;= AC$6, $E313 &lt; AB$6), 0, 1)+IF(OR($F313 &gt;= AC$6, $G313 &lt; AB$6), 0, 2)+1)</f>
        <v/>
      </c>
      <c r="AC313" s="68" t="str">
        <f ca="1">INDEX({"","_","-","="},IF(OR($D313 &gt;= AD$6, $E313 &lt; AC$6), 0, 1)+IF(OR($F313 &gt;= AD$6, $G313 &lt; AC$6), 0, 2)+1)</f>
        <v/>
      </c>
      <c r="AD313" s="68" t="str">
        <f ca="1">INDEX({"","_","-","="},IF(OR($D313 &gt;= AE$6, $E313 &lt; AD$6), 0, 1)+IF(OR($F313 &gt;= AE$6, $G313 &lt; AD$6), 0, 2)+1)</f>
        <v/>
      </c>
      <c r="AE313" s="68" t="str">
        <f ca="1">INDEX({"","_","-","="},IF(OR($D313 &gt;= AF$6, $E313 &lt; AE$6), 0, 1)+IF(OR($F313 &gt;= AF$6, $G313 &lt; AE$6), 0, 2)+1)</f>
        <v/>
      </c>
      <c r="AF313" s="68" t="str">
        <f ca="1">INDEX({"","_","-","="},IF(OR($D313 &gt;= AG$6, $E313 &lt; AF$6), 0, 1)+IF(OR($F313 &gt;= AG$6, $G313 &lt; AF$6), 0, 2)+1)</f>
        <v/>
      </c>
      <c r="AG313" s="68" t="str">
        <f ca="1">INDEX({"","_","-","="},IF(OR($D313 &gt;= AH$6, $E313 &lt; AG$6), 0, 1)+IF(OR($F313 &gt;= AH$6, $G313 &lt; AG$6), 0, 2)+1)</f>
        <v/>
      </c>
      <c r="AH313" s="68" t="str">
        <f ca="1">INDEX({"","_","-","="},IF(OR($D313 &gt;= AI$6, $E313 &lt; AH$6), 0, 1)+IF(OR($F313 &gt;= AI$6, $G313 &lt; AH$6), 0, 2)+1)</f>
        <v/>
      </c>
      <c r="AI313" s="68" t="str">
        <f ca="1">INDEX({"","_","-","="},IF(OR($D313 &gt;= AJ$6, $E313 &lt; AI$6), 0, 1)+IF(OR($F313 &gt;= AJ$6, $G313 &lt; AI$6), 0, 2)+1)</f>
        <v/>
      </c>
      <c r="AJ313" s="68" t="str">
        <f ca="1">INDEX({"","_","-","="},IF(OR($D313 &gt;= AK$6, $E313 &lt; AJ$6), 0, 1)+IF(OR($F313 &gt;= AK$6, $G313 &lt; AJ$6), 0, 2)+1)</f>
        <v/>
      </c>
      <c r="AK313" s="68" t="str">
        <f ca="1">INDEX({"","_","-","="},IF(OR($D313 &gt;= AL$6, $E313 &lt; AK$6), 0, 1)+IF(OR($F313 &gt;= AL$6, $G313 &lt; AK$6), 0, 2)+1)</f>
        <v/>
      </c>
      <c r="AL313" s="68" t="str">
        <f ca="1">INDEX({"","_","-","="},IF(OR($D313 &gt;= AM$6, $E313 &lt; AL$6), 0, 1)+IF(OR($F313 &gt;= AM$6, $G313 &lt; AL$6), 0, 2)+1)</f>
        <v/>
      </c>
      <c r="AM313" s="68" t="str">
        <f ca="1">INDEX({"","_","-","="},IF(OR($D313 &gt;= AN$6, $E313 &lt; AM$6), 0, 1)+IF(OR($F313 &gt;= AN$6, $G313 &lt; AM$6), 0, 2)+1)</f>
        <v/>
      </c>
      <c r="AN313" s="68" t="str">
        <f ca="1">INDEX({"","_","-","="},IF(OR($D313 &gt;= AO$6, $E313 &lt; AN$6), 0, 1)+IF(OR($F313 &gt;= AO$6, $G313 &lt; AN$6), 0, 2)+1)</f>
        <v/>
      </c>
      <c r="AO313" s="68" t="str">
        <f ca="1">INDEX({"","_","-","="},IF(OR($D313 &gt;= AP$6, $E313 &lt; AO$6), 0, 1)+IF(OR($F313 &gt;= AP$6, $G313 &lt; AO$6), 0, 2)+1)</f>
        <v/>
      </c>
      <c r="AP313" s="68" t="str">
        <f ca="1">INDEX({"","_","-","="},IF(OR($D313 &gt;= AQ$6, $E313 &lt; AP$6), 0, 1)+IF(OR($F313 &gt;= AQ$6, $G313 &lt; AP$6), 0, 2)+1)</f>
        <v/>
      </c>
      <c r="AQ313" s="68" t="str">
        <f ca="1">INDEX({"","_","-","="},IF(OR($D313 &gt;= AR$6, $E313 &lt; AQ$6), 0, 1)+IF(OR($F313 &gt;= AR$6, $G313 &lt; AQ$6), 0, 2)+1)</f>
        <v/>
      </c>
      <c r="AR313" s="68" t="str">
        <f ca="1">INDEX({"","_","-","="},IF(OR($D313 &gt;= AS$6, $E313 &lt; AR$6), 0, 1)+IF(OR($F313 &gt;= AS$6, $G313 &lt; AR$6), 0, 2)+1)</f>
        <v/>
      </c>
      <c r="AS313" s="68" t="str">
        <f ca="1">INDEX({"","_","-","="},IF(OR($D313 &gt;= AT$6, $E313 &lt; AS$6), 0, 1)+IF(OR($F313 &gt;= AT$6, $G313 &lt; AS$6), 0, 2)+1)</f>
        <v/>
      </c>
      <c r="AT313" s="68" t="str">
        <f ca="1">INDEX({"","_","-","="},IF(OR($D313 &gt;= AU$6, $E313 &lt; AT$6), 0, 1)+IF(OR($F313 &gt;= AU$6, $G313 &lt; AT$6), 0, 2)+1)</f>
        <v/>
      </c>
      <c r="AU313" s="68" t="str">
        <f ca="1">INDEX({"","_","-","="},IF(OR($D313 &gt;= AV$6, $E313 &lt; AU$6), 0, 1)+IF(OR($F313 &gt;= AV$6, $G313 &lt; AU$6), 0, 2)+1)</f>
        <v/>
      </c>
      <c r="AV313" s="68" t="str">
        <f ca="1">INDEX({"","_","-","="},IF(OR($D313 &gt;= AW$6, $E313 &lt; AV$6), 0, 1)+IF(OR($F313 &gt;= AW$6, $G313 &lt; AV$6), 0, 2)+1)</f>
        <v/>
      </c>
      <c r="AW313" s="68" t="str">
        <f ca="1">INDEX({"","_","-","="},IF(OR($D313 &gt;= AX$6, $E313 &lt; AW$6), 0, 1)+IF(OR($F313 &gt;= AX$6, $G313 &lt; AW$6), 0, 2)+1)</f>
        <v/>
      </c>
      <c r="AX313" s="68" t="str">
        <f ca="1">INDEX({"","_","-","="},IF(OR($D313 &gt;= AY$6, $E313 &lt; AX$6), 0, 1)+IF(OR($F313 &gt;= AY$6, $G313 &lt; AX$6), 0, 2)+1)</f>
        <v/>
      </c>
      <c r="AY313" s="68" t="str">
        <f ca="1">INDEX({"","_","-","="},IF(OR($D313 &gt;= AZ$6, $E313 &lt; AY$6), 0, 1)+IF(OR($F313 &gt;= AZ$6, $G313 &lt; AY$6), 0, 2)+1)</f>
        <v/>
      </c>
      <c r="AZ313" s="68" t="str">
        <f ca="1">INDEX({"","_","-","="},IF(OR($D313 &gt;= BA$6, $E313 &lt; AZ$6), 0, 1)+IF(OR($F313 &gt;= BA$6, $G313 &lt; AZ$6), 0, 2)+1)</f>
        <v/>
      </c>
      <c r="BA313" s="68" t="str">
        <f ca="1">INDEX({"","_","-","="},IF(OR($D313 &gt;= BB$6, $E313 &lt; BA$6), 0, 1)+IF(OR($F313 &gt;= BB$6, $G313 &lt; BA$6), 0, 2)+1)</f>
        <v/>
      </c>
      <c r="BB313" s="68" t="str">
        <f ca="1">INDEX({"","_","-","="},IF(OR($D313 &gt;= BC$6, $E313 &lt; BB$6), 0, 1)+IF(OR($F313 &gt;= BC$6, $G313 &lt; BB$6), 0, 2)+1)</f>
        <v/>
      </c>
      <c r="BC313" s="68" t="str">
        <f ca="1">INDEX({"","_","-","="},IF(OR($D313 &gt;= BD$6, $E313 &lt; BC$6), 0, 1)+IF(OR($F313 &gt;= BD$6, $G313 &lt; BC$6), 0, 2)+1)</f>
        <v/>
      </c>
      <c r="BD313" s="68" t="str">
        <f ca="1">INDEX({"","_","-","="},IF(OR($D313 &gt;= BE$6, $E313 &lt; BD$6), 0, 1)+IF(OR($F313 &gt;= BE$6, $G313 &lt; BD$6), 0, 2)+1)</f>
        <v/>
      </c>
      <c r="BE313" s="68" t="str">
        <f ca="1">INDEX({"","_","-","="},IF(OR($D313 &gt;= BF$6, $E313 &lt; BE$6), 0, 1)+IF(OR($F313 &gt;= BF$6, $G313 &lt; BE$6), 0, 2)+1)</f>
        <v/>
      </c>
      <c r="BF313" s="68" t="str">
        <f ca="1">INDEX({"","_","-","="},IF(OR($D313 &gt;= BG$6, $E313 &lt; BF$6), 0, 1)+IF(OR($F313 &gt;= BG$6, $G313 &lt; BF$6), 0, 2)+1)</f>
        <v/>
      </c>
      <c r="BG313" s="68" t="str">
        <f ca="1">INDEX({"","_","-","="},IF(OR($D313 &gt;= BH$6, $E313 &lt; BG$6), 0, 1)+IF(OR($F313 &gt;= BH$6, $G313 &lt; BG$6), 0, 2)+1)</f>
        <v/>
      </c>
      <c r="BH313" s="68" t="str">
        <f ca="1">INDEX({"","_","-","="},IF(OR($D313 &gt;= BI$6, $E313 &lt; BH$6), 0, 1)+IF(OR($F313 &gt;= BI$6, $G313 &lt; BH$6), 0, 2)+1)</f>
        <v/>
      </c>
      <c r="BI313" s="68" t="str">
        <f ca="1">INDEX({"","_","-","="},IF(OR($D313 &gt;= BJ$6, $E313 &lt; BI$6), 0, 1)+IF(OR($F313 &gt;= BJ$6, $G313 &lt; BI$6), 0, 2)+1)</f>
        <v/>
      </c>
      <c r="BJ313" s="68" t="str">
        <f ca="1">INDEX({"","_","-","="},IF(OR($D313 &gt;= BK$6, $E313 &lt; BJ$6), 0, 1)+IF(OR($F313 &gt;= BK$6, $G313 &lt; BJ$6), 0, 2)+1)</f>
        <v/>
      </c>
      <c r="BK313" s="68" t="str">
        <f ca="1">INDEX({"","_","-","="},IF(OR($D313 &gt;= BL$6, $E313 &lt; BK$6), 0, 1)+IF(OR($F313 &gt;= BL$6, $G313 &lt; BK$6), 0, 2)+1)</f>
        <v/>
      </c>
      <c r="BL313" s="68" t="str">
        <f ca="1">INDEX({"","_","-","="},IF(OR($D313 &gt;= BM$6, $E313 &lt; BL$6), 0, 1)+IF(OR($F313 &gt;= BM$6, $G313 &lt; BL$6), 0, 2)+1)</f>
        <v/>
      </c>
      <c r="BM313" s="68" t="str">
        <f ca="1">INDEX({"","_","-","="},IF(OR($D313 &gt;= BN$6, $E313 &lt; BM$6), 0, 1)+IF(OR($F313 &gt;= BN$6, $G313 &lt; BM$6), 0, 2)+1)</f>
        <v/>
      </c>
      <c r="BN313" s="68" t="str">
        <f ca="1">INDEX({"","_","-","="},IF(OR($D313 &gt;= BO$6, $E313 &lt; BN$6), 0, 1)+IF(OR($F313 &gt;= BO$6, $G313 &lt; BN$6), 0, 2)+1)</f>
        <v/>
      </c>
      <c r="BO313" s="68" t="str">
        <f ca="1">INDEX({"","_","-","="},IF(OR($D313 &gt;= BP$6, $E313 &lt; BO$6), 0, 1)+IF(OR($F313 &gt;= BP$6, $G313 &lt; BO$6), 0, 2)+1)</f>
        <v/>
      </c>
      <c r="BP313" s="68" t="str">
        <f ca="1">INDEX({"","_","-","="},IF(OR($D313 &gt;= BQ$6, $E313 &lt; BP$6), 0, 1)+IF(OR($F313 &gt;= BQ$6, $G313 &lt; BP$6), 0, 2)+1)</f>
        <v/>
      </c>
      <c r="BQ313" s="68" t="str">
        <f ca="1">INDEX({"","_","-","="},IF(OR($D313 &gt;= BR$6, $E313 &lt; BQ$6), 0, 1)+IF(OR($F313 &gt;= BR$6, $G313 &lt; BQ$6), 0, 2)+1)</f>
        <v/>
      </c>
      <c r="BR313" s="68" t="str">
        <f ca="1">INDEX({"","_","-","="},IF(OR($D313 &gt;= BS$6, $E313 &lt; BR$6), 0, 1)+IF(OR($F313 &gt;= BS$6, $G313 &lt; BR$6), 0, 2)+1)</f>
        <v/>
      </c>
      <c r="BS313" s="68" t="str">
        <f ca="1">INDEX({"","_","-","="},IF(OR($D313 &gt;= BT$6, $E313 &lt; BS$6), 0, 1)+IF(OR($F313 &gt;= BT$6, $G313 &lt; BS$6), 0, 2)+1)</f>
        <v/>
      </c>
      <c r="BT313" s="68" t="str">
        <f ca="1">INDEX({"","_","-","="},IF(OR($D313 &gt;= BU$6, $E313 &lt; BT$6), 0, 1)+IF(OR($F313 &gt;= BU$6, $G313 &lt; BT$6), 0, 2)+1)</f>
        <v/>
      </c>
      <c r="BU313" s="68" t="str">
        <f ca="1">INDEX({"","_","-","="},IF(OR($D313 &gt;= BV$6, $E313 &lt; BU$6), 0, 1)+IF(OR($F313 &gt;= BV$6, $G313 &lt; BU$6), 0, 2)+1)</f>
        <v/>
      </c>
      <c r="BV313" s="68" t="str">
        <f ca="1">INDEX({"","_","-","="},IF(OR($D313 &gt;= BW$6, $E313 &lt; BV$6), 0, 1)+IF(OR($F313 &gt;= BW$6, $G313 &lt; BV$6), 0, 2)+1)</f>
        <v/>
      </c>
      <c r="BW313" s="68" t="str">
        <f ca="1">INDEX({"","_","-","="},IF(OR($D313 &gt;= BX$6, $E313 &lt; BW$6), 0, 1)+IF(OR($F313 &gt;= BX$6, $G313 &lt; BW$6), 0, 2)+1)</f>
        <v/>
      </c>
      <c r="BX313" s="68" t="str">
        <f ca="1">INDEX({"","_","-","="},IF(OR($D313 &gt;= BY$6, $E313 &lt; BX$6), 0, 1)+IF(OR($F313 &gt;= BY$6, $G313 &lt; BX$6), 0, 2)+1)</f>
        <v/>
      </c>
      <c r="BY313" s="68" t="str">
        <f ca="1">INDEX({"","_","-","="},IF(OR($D313 &gt;= BZ$6, $E313 &lt; BY$6), 0, 1)+IF(OR($F313 &gt;= BZ$6, $G313 &lt; BY$6), 0, 2)+1)</f>
        <v/>
      </c>
      <c r="BZ313" s="68" t="str">
        <f ca="1">INDEX({"","_","-","="},IF(OR($D313 &gt;= CA$6, $E313 &lt; BZ$6), 0, 1)+IF(OR($F313 &gt;= CA$6, $G313 &lt; BZ$6), 0, 2)+1)</f>
        <v/>
      </c>
      <c r="CA313" s="68" t="str">
        <f ca="1">INDEX({"","_","-","="},IF(OR($D313 &gt;= CB$6, $E313 &lt; CA$6), 0, 1)+IF(OR($F313 &gt;= CB$6, $G313 &lt; CA$6), 0, 2)+1)</f>
        <v/>
      </c>
      <c r="CB313" s="68" t="str">
        <f ca="1">INDEX({"","_","-","="},IF(OR($D313 &gt;= CC$6, $E313 &lt; CB$6), 0, 1)+IF(OR($F313 &gt;= CC$6, $G313 &lt; CB$6), 0, 2)+1)</f>
        <v/>
      </c>
      <c r="CC313" s="68" t="str">
        <f ca="1">INDEX({"","_","-","="},IF(OR($D313 &gt;= CD$6, $E313 &lt; CC$6), 0, 1)+IF(OR($F313 &gt;= CD$6, $G313 &lt; CC$6), 0, 2)+1)</f>
        <v/>
      </c>
      <c r="CD313" s="68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IF('临-进度'!M309,'临-进度'!$A309,"")</f>
        <v/>
      </c>
      <c r="B314" s="8" t="str">
        <f ca="1">IF('临-进度'!M309,'临-进度'!$B309,"")</f>
        <v/>
      </c>
      <c r="C314" s="8" t="str">
        <f ca="1">IF('临-进度'!M309,'临-进度'!$E309,"")</f>
        <v/>
      </c>
      <c r="D314" s="40" t="str">
        <f ca="1">IF('临-进度'!$M309,'临-进度'!$I309,"")</f>
        <v/>
      </c>
      <c r="E314" s="40" t="str">
        <f ca="1">IF('临-进度'!$M309,'临-进度'!$AE309,"")</f>
        <v/>
      </c>
      <c r="F314" s="40" t="str">
        <f ca="1">IF('临-进度'!$M309,'临-进度'!$J309,"")</f>
        <v/>
      </c>
      <c r="G314" s="73" t="str">
        <f ca="1">IF('临-进度'!$M309,'临-进度'!$AF309,"")</f>
        <v/>
      </c>
      <c r="H314" s="68" t="str">
        <f ca="1">INDEX({"","_","-","="},IF(OR($D314 &gt;= I$6, $E314 &lt; H$6), 0, 1)+IF(OR($F314 &gt;= I$6, $G314 &lt; H$6), 0, 2)+1)</f>
        <v/>
      </c>
      <c r="I314" s="68" t="str">
        <f ca="1">INDEX({"","_","-","="},IF(OR($D314 &gt;= J$6, $E314 &lt; I$6), 0, 1)+IF(OR($F314 &gt;= J$6, $G314 &lt; I$6), 0, 2)+1)</f>
        <v/>
      </c>
      <c r="J314" s="68" t="str">
        <f ca="1">INDEX({"","_","-","="},IF(OR($D314 &gt;= K$6, $E314 &lt; J$6), 0, 1)+IF(OR($F314 &gt;= K$6, $G314 &lt; J$6), 0, 2)+1)</f>
        <v/>
      </c>
      <c r="K314" s="68" t="str">
        <f ca="1">INDEX({"","_","-","="},IF(OR($D314 &gt;= L$6, $E314 &lt; K$6), 0, 1)+IF(OR($F314 &gt;= L$6, $G314 &lt; K$6), 0, 2)+1)</f>
        <v/>
      </c>
      <c r="L314" s="68" t="str">
        <f ca="1">INDEX({"","_","-","="},IF(OR($D314 &gt;= M$6, $E314 &lt; L$6), 0, 1)+IF(OR($F314 &gt;= M$6, $G314 &lt; L$6), 0, 2)+1)</f>
        <v/>
      </c>
      <c r="M314" s="68" t="str">
        <f ca="1">INDEX({"","_","-","="},IF(OR($D314 &gt;= N$6, $E314 &lt; M$6), 0, 1)+IF(OR($F314 &gt;= N$6, $G314 &lt; M$6), 0, 2)+1)</f>
        <v/>
      </c>
      <c r="N314" s="68" t="str">
        <f ca="1">INDEX({"","_","-","="},IF(OR($D314 &gt;= O$6, $E314 &lt; N$6), 0, 1)+IF(OR($F314 &gt;= O$6, $G314 &lt; N$6), 0, 2)+1)</f>
        <v/>
      </c>
      <c r="O314" s="68" t="str">
        <f ca="1">INDEX({"","_","-","="},IF(OR($D314 &gt;= P$6, $E314 &lt; O$6), 0, 1)+IF(OR($F314 &gt;= P$6, $G314 &lt; O$6), 0, 2)+1)</f>
        <v/>
      </c>
      <c r="P314" s="68" t="str">
        <f ca="1">INDEX({"","_","-","="},IF(OR($D314 &gt;= Q$6, $E314 &lt; P$6), 0, 1)+IF(OR($F314 &gt;= Q$6, $G314 &lt; P$6), 0, 2)+1)</f>
        <v/>
      </c>
      <c r="Q314" s="68" t="str">
        <f ca="1">INDEX({"","_","-","="},IF(OR($D314 &gt;= R$6, $E314 &lt; Q$6), 0, 1)+IF(OR($F314 &gt;= R$6, $G314 &lt; Q$6), 0, 2)+1)</f>
        <v/>
      </c>
      <c r="R314" s="68" t="str">
        <f ca="1">INDEX({"","_","-","="},IF(OR($D314 &gt;= S$6, $E314 &lt; R$6), 0, 1)+IF(OR($F314 &gt;= S$6, $G314 &lt; R$6), 0, 2)+1)</f>
        <v/>
      </c>
      <c r="S314" s="68" t="str">
        <f ca="1">INDEX({"","_","-","="},IF(OR($D314 &gt;= T$6, $E314 &lt; S$6), 0, 1)+IF(OR($F314 &gt;= T$6, $G314 &lt; S$6), 0, 2)+1)</f>
        <v/>
      </c>
      <c r="T314" s="68" t="str">
        <f ca="1">INDEX({"","_","-","="},IF(OR($D314 &gt;= U$6, $E314 &lt; T$6), 0, 1)+IF(OR($F314 &gt;= U$6, $G314 &lt; T$6), 0, 2)+1)</f>
        <v/>
      </c>
      <c r="U314" s="68" t="str">
        <f ca="1">INDEX({"","_","-","="},IF(OR($D314 &gt;= V$6, $E314 &lt; U$6), 0, 1)+IF(OR($F314 &gt;= V$6, $G314 &lt; U$6), 0, 2)+1)</f>
        <v/>
      </c>
      <c r="V314" s="68" t="str">
        <f ca="1">INDEX({"","_","-","="},IF(OR($D314 &gt;= W$6, $E314 &lt; V$6), 0, 1)+IF(OR($F314 &gt;= W$6, $G314 &lt; V$6), 0, 2)+1)</f>
        <v/>
      </c>
      <c r="W314" s="68" t="str">
        <f ca="1">INDEX({"","_","-","="},IF(OR($D314 &gt;= X$6, $E314 &lt; W$6), 0, 1)+IF(OR($F314 &gt;= X$6, $G314 &lt; W$6), 0, 2)+1)</f>
        <v/>
      </c>
      <c r="X314" s="68" t="str">
        <f ca="1">INDEX({"","_","-","="},IF(OR($D314 &gt;= Y$6, $E314 &lt; X$6), 0, 1)+IF(OR($F314 &gt;= Y$6, $G314 &lt; X$6), 0, 2)+1)</f>
        <v/>
      </c>
      <c r="Y314" s="68" t="str">
        <f ca="1">INDEX({"","_","-","="},IF(OR($D314 &gt;= Z$6, $E314 &lt; Y$6), 0, 1)+IF(OR($F314 &gt;= Z$6, $G314 &lt; Y$6), 0, 2)+1)</f>
        <v/>
      </c>
      <c r="Z314" s="68" t="str">
        <f ca="1">INDEX({"","_","-","="},IF(OR($D314 &gt;= AA$6, $E314 &lt; Z$6), 0, 1)+IF(OR($F314 &gt;= AA$6, $G314 &lt; Z$6), 0, 2)+1)</f>
        <v/>
      </c>
      <c r="AA314" s="68" t="str">
        <f ca="1">INDEX({"","_","-","="},IF(OR($D314 &gt;= AB$6, $E314 &lt; AA$6), 0, 1)+IF(OR($F314 &gt;= AB$6, $G314 &lt; AA$6), 0, 2)+1)</f>
        <v/>
      </c>
      <c r="AB314" s="68" t="str">
        <f ca="1">INDEX({"","_","-","="},IF(OR($D314 &gt;= AC$6, $E314 &lt; AB$6), 0, 1)+IF(OR($F314 &gt;= AC$6, $G314 &lt; AB$6), 0, 2)+1)</f>
        <v/>
      </c>
      <c r="AC314" s="68" t="str">
        <f ca="1">INDEX({"","_","-","="},IF(OR($D314 &gt;= AD$6, $E314 &lt; AC$6), 0, 1)+IF(OR($F314 &gt;= AD$6, $G314 &lt; AC$6), 0, 2)+1)</f>
        <v/>
      </c>
      <c r="AD314" s="68" t="str">
        <f ca="1">INDEX({"","_","-","="},IF(OR($D314 &gt;= AE$6, $E314 &lt; AD$6), 0, 1)+IF(OR($F314 &gt;= AE$6, $G314 &lt; AD$6), 0, 2)+1)</f>
        <v/>
      </c>
      <c r="AE314" s="68" t="str">
        <f ca="1">INDEX({"","_","-","="},IF(OR($D314 &gt;= AF$6, $E314 &lt; AE$6), 0, 1)+IF(OR($F314 &gt;= AF$6, $G314 &lt; AE$6), 0, 2)+1)</f>
        <v/>
      </c>
      <c r="AF314" s="68" t="str">
        <f ca="1">INDEX({"","_","-","="},IF(OR($D314 &gt;= AG$6, $E314 &lt; AF$6), 0, 1)+IF(OR($F314 &gt;= AG$6, $G314 &lt; AF$6), 0, 2)+1)</f>
        <v/>
      </c>
      <c r="AG314" s="68" t="str">
        <f ca="1">INDEX({"","_","-","="},IF(OR($D314 &gt;= AH$6, $E314 &lt; AG$6), 0, 1)+IF(OR($F314 &gt;= AH$6, $G314 &lt; AG$6), 0, 2)+1)</f>
        <v/>
      </c>
      <c r="AH314" s="68" t="str">
        <f ca="1">INDEX({"","_","-","="},IF(OR($D314 &gt;= AI$6, $E314 &lt; AH$6), 0, 1)+IF(OR($F314 &gt;= AI$6, $G314 &lt; AH$6), 0, 2)+1)</f>
        <v/>
      </c>
      <c r="AI314" s="68" t="str">
        <f ca="1">INDEX({"","_","-","="},IF(OR($D314 &gt;= AJ$6, $E314 &lt; AI$6), 0, 1)+IF(OR($F314 &gt;= AJ$6, $G314 &lt; AI$6), 0, 2)+1)</f>
        <v/>
      </c>
      <c r="AJ314" s="68" t="str">
        <f ca="1">INDEX({"","_","-","="},IF(OR($D314 &gt;= AK$6, $E314 &lt; AJ$6), 0, 1)+IF(OR($F314 &gt;= AK$6, $G314 &lt; AJ$6), 0, 2)+1)</f>
        <v/>
      </c>
      <c r="AK314" s="68" t="str">
        <f ca="1">INDEX({"","_","-","="},IF(OR($D314 &gt;= AL$6, $E314 &lt; AK$6), 0, 1)+IF(OR($F314 &gt;= AL$6, $G314 &lt; AK$6), 0, 2)+1)</f>
        <v/>
      </c>
      <c r="AL314" s="68" t="str">
        <f ca="1">INDEX({"","_","-","="},IF(OR($D314 &gt;= AM$6, $E314 &lt; AL$6), 0, 1)+IF(OR($F314 &gt;= AM$6, $G314 &lt; AL$6), 0, 2)+1)</f>
        <v/>
      </c>
      <c r="AM314" s="68" t="str">
        <f ca="1">INDEX({"","_","-","="},IF(OR($D314 &gt;= AN$6, $E314 &lt; AM$6), 0, 1)+IF(OR($F314 &gt;= AN$6, $G314 &lt; AM$6), 0, 2)+1)</f>
        <v/>
      </c>
      <c r="AN314" s="68" t="str">
        <f ca="1">INDEX({"","_","-","="},IF(OR($D314 &gt;= AO$6, $E314 &lt; AN$6), 0, 1)+IF(OR($F314 &gt;= AO$6, $G314 &lt; AN$6), 0, 2)+1)</f>
        <v/>
      </c>
      <c r="AO314" s="68" t="str">
        <f ca="1">INDEX({"","_","-","="},IF(OR($D314 &gt;= AP$6, $E314 &lt; AO$6), 0, 1)+IF(OR($F314 &gt;= AP$6, $G314 &lt; AO$6), 0, 2)+1)</f>
        <v/>
      </c>
      <c r="AP314" s="68" t="str">
        <f ca="1">INDEX({"","_","-","="},IF(OR($D314 &gt;= AQ$6, $E314 &lt; AP$6), 0, 1)+IF(OR($F314 &gt;= AQ$6, $G314 &lt; AP$6), 0, 2)+1)</f>
        <v/>
      </c>
      <c r="AQ314" s="68" t="str">
        <f ca="1">INDEX({"","_","-","="},IF(OR($D314 &gt;= AR$6, $E314 &lt; AQ$6), 0, 1)+IF(OR($F314 &gt;= AR$6, $G314 &lt; AQ$6), 0, 2)+1)</f>
        <v/>
      </c>
      <c r="AR314" s="68" t="str">
        <f ca="1">INDEX({"","_","-","="},IF(OR($D314 &gt;= AS$6, $E314 &lt; AR$6), 0, 1)+IF(OR($F314 &gt;= AS$6, $G314 &lt; AR$6), 0, 2)+1)</f>
        <v/>
      </c>
      <c r="AS314" s="68" t="str">
        <f ca="1">INDEX({"","_","-","="},IF(OR($D314 &gt;= AT$6, $E314 &lt; AS$6), 0, 1)+IF(OR($F314 &gt;= AT$6, $G314 &lt; AS$6), 0, 2)+1)</f>
        <v/>
      </c>
      <c r="AT314" s="68" t="str">
        <f ca="1">INDEX({"","_","-","="},IF(OR($D314 &gt;= AU$6, $E314 &lt; AT$6), 0, 1)+IF(OR($F314 &gt;= AU$6, $G314 &lt; AT$6), 0, 2)+1)</f>
        <v/>
      </c>
      <c r="AU314" s="68" t="str">
        <f ca="1">INDEX({"","_","-","="},IF(OR($D314 &gt;= AV$6, $E314 &lt; AU$6), 0, 1)+IF(OR($F314 &gt;= AV$6, $G314 &lt; AU$6), 0, 2)+1)</f>
        <v/>
      </c>
      <c r="AV314" s="68" t="str">
        <f ca="1">INDEX({"","_","-","="},IF(OR($D314 &gt;= AW$6, $E314 &lt; AV$6), 0, 1)+IF(OR($F314 &gt;= AW$6, $G314 &lt; AV$6), 0, 2)+1)</f>
        <v/>
      </c>
      <c r="AW314" s="68" t="str">
        <f ca="1">INDEX({"","_","-","="},IF(OR($D314 &gt;= AX$6, $E314 &lt; AW$6), 0, 1)+IF(OR($F314 &gt;= AX$6, $G314 &lt; AW$6), 0, 2)+1)</f>
        <v/>
      </c>
      <c r="AX314" s="68" t="str">
        <f ca="1">INDEX({"","_","-","="},IF(OR($D314 &gt;= AY$6, $E314 &lt; AX$6), 0, 1)+IF(OR($F314 &gt;= AY$6, $G314 &lt; AX$6), 0, 2)+1)</f>
        <v/>
      </c>
      <c r="AY314" s="68" t="str">
        <f ca="1">INDEX({"","_","-","="},IF(OR($D314 &gt;= AZ$6, $E314 &lt; AY$6), 0, 1)+IF(OR($F314 &gt;= AZ$6, $G314 &lt; AY$6), 0, 2)+1)</f>
        <v/>
      </c>
      <c r="AZ314" s="68" t="str">
        <f ca="1">INDEX({"","_","-","="},IF(OR($D314 &gt;= BA$6, $E314 &lt; AZ$6), 0, 1)+IF(OR($F314 &gt;= BA$6, $G314 &lt; AZ$6), 0, 2)+1)</f>
        <v/>
      </c>
      <c r="BA314" s="68" t="str">
        <f ca="1">INDEX({"","_","-","="},IF(OR($D314 &gt;= BB$6, $E314 &lt; BA$6), 0, 1)+IF(OR($F314 &gt;= BB$6, $G314 &lt; BA$6), 0, 2)+1)</f>
        <v/>
      </c>
      <c r="BB314" s="68" t="str">
        <f ca="1">INDEX({"","_","-","="},IF(OR($D314 &gt;= BC$6, $E314 &lt; BB$6), 0, 1)+IF(OR($F314 &gt;= BC$6, $G314 &lt; BB$6), 0, 2)+1)</f>
        <v/>
      </c>
      <c r="BC314" s="68" t="str">
        <f ca="1">INDEX({"","_","-","="},IF(OR($D314 &gt;= BD$6, $E314 &lt; BC$6), 0, 1)+IF(OR($F314 &gt;= BD$6, $G314 &lt; BC$6), 0, 2)+1)</f>
        <v/>
      </c>
      <c r="BD314" s="68" t="str">
        <f ca="1">INDEX({"","_","-","="},IF(OR($D314 &gt;= BE$6, $E314 &lt; BD$6), 0, 1)+IF(OR($F314 &gt;= BE$6, $G314 &lt; BD$6), 0, 2)+1)</f>
        <v/>
      </c>
      <c r="BE314" s="68" t="str">
        <f ca="1">INDEX({"","_","-","="},IF(OR($D314 &gt;= BF$6, $E314 &lt; BE$6), 0, 1)+IF(OR($F314 &gt;= BF$6, $G314 &lt; BE$6), 0, 2)+1)</f>
        <v/>
      </c>
      <c r="BF314" s="68" t="str">
        <f ca="1">INDEX({"","_","-","="},IF(OR($D314 &gt;= BG$6, $E314 &lt; BF$6), 0, 1)+IF(OR($F314 &gt;= BG$6, $G314 &lt; BF$6), 0, 2)+1)</f>
        <v/>
      </c>
      <c r="BG314" s="68" t="str">
        <f ca="1">INDEX({"","_","-","="},IF(OR($D314 &gt;= BH$6, $E314 &lt; BG$6), 0, 1)+IF(OR($F314 &gt;= BH$6, $G314 &lt; BG$6), 0, 2)+1)</f>
        <v/>
      </c>
      <c r="BH314" s="68" t="str">
        <f ca="1">INDEX({"","_","-","="},IF(OR($D314 &gt;= BI$6, $E314 &lt; BH$6), 0, 1)+IF(OR($F314 &gt;= BI$6, $G314 &lt; BH$6), 0, 2)+1)</f>
        <v/>
      </c>
      <c r="BI314" s="68" t="str">
        <f ca="1">INDEX({"","_","-","="},IF(OR($D314 &gt;= BJ$6, $E314 &lt; BI$6), 0, 1)+IF(OR($F314 &gt;= BJ$6, $G314 &lt; BI$6), 0, 2)+1)</f>
        <v/>
      </c>
      <c r="BJ314" s="68" t="str">
        <f ca="1">INDEX({"","_","-","="},IF(OR($D314 &gt;= BK$6, $E314 &lt; BJ$6), 0, 1)+IF(OR($F314 &gt;= BK$6, $G314 &lt; BJ$6), 0, 2)+1)</f>
        <v/>
      </c>
      <c r="BK314" s="68" t="str">
        <f ca="1">INDEX({"","_","-","="},IF(OR($D314 &gt;= BL$6, $E314 &lt; BK$6), 0, 1)+IF(OR($F314 &gt;= BL$6, $G314 &lt; BK$6), 0, 2)+1)</f>
        <v/>
      </c>
      <c r="BL314" s="68" t="str">
        <f ca="1">INDEX({"","_","-","="},IF(OR($D314 &gt;= BM$6, $E314 &lt; BL$6), 0, 1)+IF(OR($F314 &gt;= BM$6, $G314 &lt; BL$6), 0, 2)+1)</f>
        <v/>
      </c>
      <c r="BM314" s="68" t="str">
        <f ca="1">INDEX({"","_","-","="},IF(OR($D314 &gt;= BN$6, $E314 &lt; BM$6), 0, 1)+IF(OR($F314 &gt;= BN$6, $G314 &lt; BM$6), 0, 2)+1)</f>
        <v/>
      </c>
      <c r="BN314" s="68" t="str">
        <f ca="1">INDEX({"","_","-","="},IF(OR($D314 &gt;= BO$6, $E314 &lt; BN$6), 0, 1)+IF(OR($F314 &gt;= BO$6, $G314 &lt; BN$6), 0, 2)+1)</f>
        <v/>
      </c>
      <c r="BO314" s="68" t="str">
        <f ca="1">INDEX({"","_","-","="},IF(OR($D314 &gt;= BP$6, $E314 &lt; BO$6), 0, 1)+IF(OR($F314 &gt;= BP$6, $G314 &lt; BO$6), 0, 2)+1)</f>
        <v/>
      </c>
      <c r="BP314" s="68" t="str">
        <f ca="1">INDEX({"","_","-","="},IF(OR($D314 &gt;= BQ$6, $E314 &lt; BP$6), 0, 1)+IF(OR($F314 &gt;= BQ$6, $G314 &lt; BP$6), 0, 2)+1)</f>
        <v/>
      </c>
      <c r="BQ314" s="68" t="str">
        <f ca="1">INDEX({"","_","-","="},IF(OR($D314 &gt;= BR$6, $E314 &lt; BQ$6), 0, 1)+IF(OR($F314 &gt;= BR$6, $G314 &lt; BQ$6), 0, 2)+1)</f>
        <v/>
      </c>
      <c r="BR314" s="68" t="str">
        <f ca="1">INDEX({"","_","-","="},IF(OR($D314 &gt;= BS$6, $E314 &lt; BR$6), 0, 1)+IF(OR($F314 &gt;= BS$6, $G314 &lt; BR$6), 0, 2)+1)</f>
        <v/>
      </c>
      <c r="BS314" s="68" t="str">
        <f ca="1">INDEX({"","_","-","="},IF(OR($D314 &gt;= BT$6, $E314 &lt; BS$6), 0, 1)+IF(OR($F314 &gt;= BT$6, $G314 &lt; BS$6), 0, 2)+1)</f>
        <v/>
      </c>
      <c r="BT314" s="68" t="str">
        <f ca="1">INDEX({"","_","-","="},IF(OR($D314 &gt;= BU$6, $E314 &lt; BT$6), 0, 1)+IF(OR($F314 &gt;= BU$6, $G314 &lt; BT$6), 0, 2)+1)</f>
        <v/>
      </c>
      <c r="BU314" s="68" t="str">
        <f ca="1">INDEX({"","_","-","="},IF(OR($D314 &gt;= BV$6, $E314 &lt; BU$6), 0, 1)+IF(OR($F314 &gt;= BV$6, $G314 &lt; BU$6), 0, 2)+1)</f>
        <v/>
      </c>
      <c r="BV314" s="68" t="str">
        <f ca="1">INDEX({"","_","-","="},IF(OR($D314 &gt;= BW$6, $E314 &lt; BV$6), 0, 1)+IF(OR($F314 &gt;= BW$6, $G314 &lt; BV$6), 0, 2)+1)</f>
        <v/>
      </c>
      <c r="BW314" s="68" t="str">
        <f ca="1">INDEX({"","_","-","="},IF(OR($D314 &gt;= BX$6, $E314 &lt; BW$6), 0, 1)+IF(OR($F314 &gt;= BX$6, $G314 &lt; BW$6), 0, 2)+1)</f>
        <v/>
      </c>
      <c r="BX314" s="68" t="str">
        <f ca="1">INDEX({"","_","-","="},IF(OR($D314 &gt;= BY$6, $E314 &lt; BX$6), 0, 1)+IF(OR($F314 &gt;= BY$6, $G314 &lt; BX$6), 0, 2)+1)</f>
        <v/>
      </c>
      <c r="BY314" s="68" t="str">
        <f ca="1">INDEX({"","_","-","="},IF(OR($D314 &gt;= BZ$6, $E314 &lt; BY$6), 0, 1)+IF(OR($F314 &gt;= BZ$6, $G314 &lt; BY$6), 0, 2)+1)</f>
        <v/>
      </c>
      <c r="BZ314" s="68" t="str">
        <f ca="1">INDEX({"","_","-","="},IF(OR($D314 &gt;= CA$6, $E314 &lt; BZ$6), 0, 1)+IF(OR($F314 &gt;= CA$6, $G314 &lt; BZ$6), 0, 2)+1)</f>
        <v/>
      </c>
      <c r="CA314" s="68" t="str">
        <f ca="1">INDEX({"","_","-","="},IF(OR($D314 &gt;= CB$6, $E314 &lt; CA$6), 0, 1)+IF(OR($F314 &gt;= CB$6, $G314 &lt; CA$6), 0, 2)+1)</f>
        <v/>
      </c>
      <c r="CB314" s="68" t="str">
        <f ca="1">INDEX({"","_","-","="},IF(OR($D314 &gt;= CC$6, $E314 &lt; CB$6), 0, 1)+IF(OR($F314 &gt;= CC$6, $G314 &lt; CB$6), 0, 2)+1)</f>
        <v/>
      </c>
      <c r="CC314" s="68" t="str">
        <f ca="1">INDEX({"","_","-","="},IF(OR($D314 &gt;= CD$6, $E314 &lt; CC$6), 0, 1)+IF(OR($F314 &gt;= CD$6, $G314 &lt; CC$6), 0, 2)+1)</f>
        <v/>
      </c>
      <c r="CD314" s="68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IF('临-进度'!M310,'临-进度'!$A310,"")</f>
        <v/>
      </c>
      <c r="B315" s="8" t="str">
        <f ca="1">IF('临-进度'!M310,'临-进度'!$B310,"")</f>
        <v/>
      </c>
      <c r="C315" s="8" t="str">
        <f ca="1">IF('临-进度'!M310,'临-进度'!$E310,"")</f>
        <v/>
      </c>
      <c r="D315" s="40" t="str">
        <f ca="1">IF('临-进度'!$M310,'临-进度'!$I310,"")</f>
        <v/>
      </c>
      <c r="E315" s="40" t="str">
        <f ca="1">IF('临-进度'!$M310,'临-进度'!$AE310,"")</f>
        <v/>
      </c>
      <c r="F315" s="40" t="str">
        <f ca="1">IF('临-进度'!$M310,'临-进度'!$J310,"")</f>
        <v/>
      </c>
      <c r="G315" s="73" t="str">
        <f ca="1">IF('临-进度'!$M310,'临-进度'!$AF310,"")</f>
        <v/>
      </c>
      <c r="H315" s="68" t="str">
        <f ca="1">INDEX({"","_","-","="},IF(OR($D315 &gt;= I$6, $E315 &lt; H$6), 0, 1)+IF(OR($F315 &gt;= I$6, $G315 &lt; H$6), 0, 2)+1)</f>
        <v/>
      </c>
      <c r="I315" s="68" t="str">
        <f ca="1">INDEX({"","_","-","="},IF(OR($D315 &gt;= J$6, $E315 &lt; I$6), 0, 1)+IF(OR($F315 &gt;= J$6, $G315 &lt; I$6), 0, 2)+1)</f>
        <v/>
      </c>
      <c r="J315" s="68" t="str">
        <f ca="1">INDEX({"","_","-","="},IF(OR($D315 &gt;= K$6, $E315 &lt; J$6), 0, 1)+IF(OR($F315 &gt;= K$6, $G315 &lt; J$6), 0, 2)+1)</f>
        <v/>
      </c>
      <c r="K315" s="68" t="str">
        <f ca="1">INDEX({"","_","-","="},IF(OR($D315 &gt;= L$6, $E315 &lt; K$6), 0, 1)+IF(OR($F315 &gt;= L$6, $G315 &lt; K$6), 0, 2)+1)</f>
        <v/>
      </c>
      <c r="L315" s="68" t="str">
        <f ca="1">INDEX({"","_","-","="},IF(OR($D315 &gt;= M$6, $E315 &lt; L$6), 0, 1)+IF(OR($F315 &gt;= M$6, $G315 &lt; L$6), 0, 2)+1)</f>
        <v/>
      </c>
      <c r="M315" s="68" t="str">
        <f ca="1">INDEX({"","_","-","="},IF(OR($D315 &gt;= N$6, $E315 &lt; M$6), 0, 1)+IF(OR($F315 &gt;= N$6, $G315 &lt; M$6), 0, 2)+1)</f>
        <v/>
      </c>
      <c r="N315" s="68" t="str">
        <f ca="1">INDEX({"","_","-","="},IF(OR($D315 &gt;= O$6, $E315 &lt; N$6), 0, 1)+IF(OR($F315 &gt;= O$6, $G315 &lt; N$6), 0, 2)+1)</f>
        <v/>
      </c>
      <c r="O315" s="68" t="str">
        <f ca="1">INDEX({"","_","-","="},IF(OR($D315 &gt;= P$6, $E315 &lt; O$6), 0, 1)+IF(OR($F315 &gt;= P$6, $G315 &lt; O$6), 0, 2)+1)</f>
        <v/>
      </c>
      <c r="P315" s="68" t="str">
        <f ca="1">INDEX({"","_","-","="},IF(OR($D315 &gt;= Q$6, $E315 &lt; P$6), 0, 1)+IF(OR($F315 &gt;= Q$6, $G315 &lt; P$6), 0, 2)+1)</f>
        <v/>
      </c>
      <c r="Q315" s="68" t="str">
        <f ca="1">INDEX({"","_","-","="},IF(OR($D315 &gt;= R$6, $E315 &lt; Q$6), 0, 1)+IF(OR($F315 &gt;= R$6, $G315 &lt; Q$6), 0, 2)+1)</f>
        <v/>
      </c>
      <c r="R315" s="68" t="str">
        <f ca="1">INDEX({"","_","-","="},IF(OR($D315 &gt;= S$6, $E315 &lt; R$6), 0, 1)+IF(OR($F315 &gt;= S$6, $G315 &lt; R$6), 0, 2)+1)</f>
        <v/>
      </c>
      <c r="S315" s="68" t="str">
        <f ca="1">INDEX({"","_","-","="},IF(OR($D315 &gt;= T$6, $E315 &lt; S$6), 0, 1)+IF(OR($F315 &gt;= T$6, $G315 &lt; S$6), 0, 2)+1)</f>
        <v/>
      </c>
      <c r="T315" s="68" t="str">
        <f ca="1">INDEX({"","_","-","="},IF(OR($D315 &gt;= U$6, $E315 &lt; T$6), 0, 1)+IF(OR($F315 &gt;= U$6, $G315 &lt; T$6), 0, 2)+1)</f>
        <v/>
      </c>
      <c r="U315" s="68" t="str">
        <f ca="1">INDEX({"","_","-","="},IF(OR($D315 &gt;= V$6, $E315 &lt; U$6), 0, 1)+IF(OR($F315 &gt;= V$6, $G315 &lt; U$6), 0, 2)+1)</f>
        <v/>
      </c>
      <c r="V315" s="68" t="str">
        <f ca="1">INDEX({"","_","-","="},IF(OR($D315 &gt;= W$6, $E315 &lt; V$6), 0, 1)+IF(OR($F315 &gt;= W$6, $G315 &lt; V$6), 0, 2)+1)</f>
        <v/>
      </c>
      <c r="W315" s="68" t="str">
        <f ca="1">INDEX({"","_","-","="},IF(OR($D315 &gt;= X$6, $E315 &lt; W$6), 0, 1)+IF(OR($F315 &gt;= X$6, $G315 &lt; W$6), 0, 2)+1)</f>
        <v/>
      </c>
      <c r="X315" s="68" t="str">
        <f ca="1">INDEX({"","_","-","="},IF(OR($D315 &gt;= Y$6, $E315 &lt; X$6), 0, 1)+IF(OR($F315 &gt;= Y$6, $G315 &lt; X$6), 0, 2)+1)</f>
        <v/>
      </c>
      <c r="Y315" s="68" t="str">
        <f ca="1">INDEX({"","_","-","="},IF(OR($D315 &gt;= Z$6, $E315 &lt; Y$6), 0, 1)+IF(OR($F315 &gt;= Z$6, $G315 &lt; Y$6), 0, 2)+1)</f>
        <v/>
      </c>
      <c r="Z315" s="68" t="str">
        <f ca="1">INDEX({"","_","-","="},IF(OR($D315 &gt;= AA$6, $E315 &lt; Z$6), 0, 1)+IF(OR($F315 &gt;= AA$6, $G315 &lt; Z$6), 0, 2)+1)</f>
        <v/>
      </c>
      <c r="AA315" s="68" t="str">
        <f ca="1">INDEX({"","_","-","="},IF(OR($D315 &gt;= AB$6, $E315 &lt; AA$6), 0, 1)+IF(OR($F315 &gt;= AB$6, $G315 &lt; AA$6), 0, 2)+1)</f>
        <v/>
      </c>
      <c r="AB315" s="68" t="str">
        <f ca="1">INDEX({"","_","-","="},IF(OR($D315 &gt;= AC$6, $E315 &lt; AB$6), 0, 1)+IF(OR($F315 &gt;= AC$6, $G315 &lt; AB$6), 0, 2)+1)</f>
        <v/>
      </c>
      <c r="AC315" s="68" t="str">
        <f ca="1">INDEX({"","_","-","="},IF(OR($D315 &gt;= AD$6, $E315 &lt; AC$6), 0, 1)+IF(OR($F315 &gt;= AD$6, $G315 &lt; AC$6), 0, 2)+1)</f>
        <v/>
      </c>
      <c r="AD315" s="68" t="str">
        <f ca="1">INDEX({"","_","-","="},IF(OR($D315 &gt;= AE$6, $E315 &lt; AD$6), 0, 1)+IF(OR($F315 &gt;= AE$6, $G315 &lt; AD$6), 0, 2)+1)</f>
        <v/>
      </c>
      <c r="AE315" s="68" t="str">
        <f ca="1">INDEX({"","_","-","="},IF(OR($D315 &gt;= AF$6, $E315 &lt; AE$6), 0, 1)+IF(OR($F315 &gt;= AF$6, $G315 &lt; AE$6), 0, 2)+1)</f>
        <v/>
      </c>
      <c r="AF315" s="68" t="str">
        <f ca="1">INDEX({"","_","-","="},IF(OR($D315 &gt;= AG$6, $E315 &lt; AF$6), 0, 1)+IF(OR($F315 &gt;= AG$6, $G315 &lt; AF$6), 0, 2)+1)</f>
        <v/>
      </c>
      <c r="AG315" s="68" t="str">
        <f ca="1">INDEX({"","_","-","="},IF(OR($D315 &gt;= AH$6, $E315 &lt; AG$6), 0, 1)+IF(OR($F315 &gt;= AH$6, $G315 &lt; AG$6), 0, 2)+1)</f>
        <v/>
      </c>
      <c r="AH315" s="68" t="str">
        <f ca="1">INDEX({"","_","-","="},IF(OR($D315 &gt;= AI$6, $E315 &lt; AH$6), 0, 1)+IF(OR($F315 &gt;= AI$6, $G315 &lt; AH$6), 0, 2)+1)</f>
        <v/>
      </c>
      <c r="AI315" s="68" t="str">
        <f ca="1">INDEX({"","_","-","="},IF(OR($D315 &gt;= AJ$6, $E315 &lt; AI$6), 0, 1)+IF(OR($F315 &gt;= AJ$6, $G315 &lt; AI$6), 0, 2)+1)</f>
        <v/>
      </c>
      <c r="AJ315" s="68" t="str">
        <f ca="1">INDEX({"","_","-","="},IF(OR($D315 &gt;= AK$6, $E315 &lt; AJ$6), 0, 1)+IF(OR($F315 &gt;= AK$6, $G315 &lt; AJ$6), 0, 2)+1)</f>
        <v/>
      </c>
      <c r="AK315" s="68" t="str">
        <f ca="1">INDEX({"","_","-","="},IF(OR($D315 &gt;= AL$6, $E315 &lt; AK$6), 0, 1)+IF(OR($F315 &gt;= AL$6, $G315 &lt; AK$6), 0, 2)+1)</f>
        <v/>
      </c>
      <c r="AL315" s="68" t="str">
        <f ca="1">INDEX({"","_","-","="},IF(OR($D315 &gt;= AM$6, $E315 &lt; AL$6), 0, 1)+IF(OR($F315 &gt;= AM$6, $G315 &lt; AL$6), 0, 2)+1)</f>
        <v/>
      </c>
      <c r="AM315" s="68" t="str">
        <f ca="1">INDEX({"","_","-","="},IF(OR($D315 &gt;= AN$6, $E315 &lt; AM$6), 0, 1)+IF(OR($F315 &gt;= AN$6, $G315 &lt; AM$6), 0, 2)+1)</f>
        <v/>
      </c>
      <c r="AN315" s="68" t="str">
        <f ca="1">INDEX({"","_","-","="},IF(OR($D315 &gt;= AO$6, $E315 &lt; AN$6), 0, 1)+IF(OR($F315 &gt;= AO$6, $G315 &lt; AN$6), 0, 2)+1)</f>
        <v/>
      </c>
      <c r="AO315" s="68" t="str">
        <f ca="1">INDEX({"","_","-","="},IF(OR($D315 &gt;= AP$6, $E315 &lt; AO$6), 0, 1)+IF(OR($F315 &gt;= AP$6, $G315 &lt; AO$6), 0, 2)+1)</f>
        <v/>
      </c>
      <c r="AP315" s="68" t="str">
        <f ca="1">INDEX({"","_","-","="},IF(OR($D315 &gt;= AQ$6, $E315 &lt; AP$6), 0, 1)+IF(OR($F315 &gt;= AQ$6, $G315 &lt; AP$6), 0, 2)+1)</f>
        <v/>
      </c>
      <c r="AQ315" s="68" t="str">
        <f ca="1">INDEX({"","_","-","="},IF(OR($D315 &gt;= AR$6, $E315 &lt; AQ$6), 0, 1)+IF(OR($F315 &gt;= AR$6, $G315 &lt; AQ$6), 0, 2)+1)</f>
        <v/>
      </c>
      <c r="AR315" s="68" t="str">
        <f ca="1">INDEX({"","_","-","="},IF(OR($D315 &gt;= AS$6, $E315 &lt; AR$6), 0, 1)+IF(OR($F315 &gt;= AS$6, $G315 &lt; AR$6), 0, 2)+1)</f>
        <v/>
      </c>
      <c r="AS315" s="68" t="str">
        <f ca="1">INDEX({"","_","-","="},IF(OR($D315 &gt;= AT$6, $E315 &lt; AS$6), 0, 1)+IF(OR($F315 &gt;= AT$6, $G315 &lt; AS$6), 0, 2)+1)</f>
        <v/>
      </c>
      <c r="AT315" s="68" t="str">
        <f ca="1">INDEX({"","_","-","="},IF(OR($D315 &gt;= AU$6, $E315 &lt; AT$6), 0, 1)+IF(OR($F315 &gt;= AU$6, $G315 &lt; AT$6), 0, 2)+1)</f>
        <v/>
      </c>
      <c r="AU315" s="68" t="str">
        <f ca="1">INDEX({"","_","-","="},IF(OR($D315 &gt;= AV$6, $E315 &lt; AU$6), 0, 1)+IF(OR($F315 &gt;= AV$6, $G315 &lt; AU$6), 0, 2)+1)</f>
        <v/>
      </c>
      <c r="AV315" s="68" t="str">
        <f ca="1">INDEX({"","_","-","="},IF(OR($D315 &gt;= AW$6, $E315 &lt; AV$6), 0, 1)+IF(OR($F315 &gt;= AW$6, $G315 &lt; AV$6), 0, 2)+1)</f>
        <v/>
      </c>
      <c r="AW315" s="68" t="str">
        <f ca="1">INDEX({"","_","-","="},IF(OR($D315 &gt;= AX$6, $E315 &lt; AW$6), 0, 1)+IF(OR($F315 &gt;= AX$6, $G315 &lt; AW$6), 0, 2)+1)</f>
        <v/>
      </c>
      <c r="AX315" s="68" t="str">
        <f ca="1">INDEX({"","_","-","="},IF(OR($D315 &gt;= AY$6, $E315 &lt; AX$6), 0, 1)+IF(OR($F315 &gt;= AY$6, $G315 &lt; AX$6), 0, 2)+1)</f>
        <v/>
      </c>
      <c r="AY315" s="68" t="str">
        <f ca="1">INDEX({"","_","-","="},IF(OR($D315 &gt;= AZ$6, $E315 &lt; AY$6), 0, 1)+IF(OR($F315 &gt;= AZ$6, $G315 &lt; AY$6), 0, 2)+1)</f>
        <v/>
      </c>
      <c r="AZ315" s="68" t="str">
        <f ca="1">INDEX({"","_","-","="},IF(OR($D315 &gt;= BA$6, $E315 &lt; AZ$6), 0, 1)+IF(OR($F315 &gt;= BA$6, $G315 &lt; AZ$6), 0, 2)+1)</f>
        <v/>
      </c>
      <c r="BA315" s="68" t="str">
        <f ca="1">INDEX({"","_","-","="},IF(OR($D315 &gt;= BB$6, $E315 &lt; BA$6), 0, 1)+IF(OR($F315 &gt;= BB$6, $G315 &lt; BA$6), 0, 2)+1)</f>
        <v/>
      </c>
      <c r="BB315" s="68" t="str">
        <f ca="1">INDEX({"","_","-","="},IF(OR($D315 &gt;= BC$6, $E315 &lt; BB$6), 0, 1)+IF(OR($F315 &gt;= BC$6, $G315 &lt; BB$6), 0, 2)+1)</f>
        <v/>
      </c>
      <c r="BC315" s="68" t="str">
        <f ca="1">INDEX({"","_","-","="},IF(OR($D315 &gt;= BD$6, $E315 &lt; BC$6), 0, 1)+IF(OR($F315 &gt;= BD$6, $G315 &lt; BC$6), 0, 2)+1)</f>
        <v/>
      </c>
      <c r="BD315" s="68" t="str">
        <f ca="1">INDEX({"","_","-","="},IF(OR($D315 &gt;= BE$6, $E315 &lt; BD$6), 0, 1)+IF(OR($F315 &gt;= BE$6, $G315 &lt; BD$6), 0, 2)+1)</f>
        <v/>
      </c>
      <c r="BE315" s="68" t="str">
        <f ca="1">INDEX({"","_","-","="},IF(OR($D315 &gt;= BF$6, $E315 &lt; BE$6), 0, 1)+IF(OR($F315 &gt;= BF$6, $G315 &lt; BE$6), 0, 2)+1)</f>
        <v/>
      </c>
      <c r="BF315" s="68" t="str">
        <f ca="1">INDEX({"","_","-","="},IF(OR($D315 &gt;= BG$6, $E315 &lt; BF$6), 0, 1)+IF(OR($F315 &gt;= BG$6, $G315 &lt; BF$6), 0, 2)+1)</f>
        <v/>
      </c>
      <c r="BG315" s="68" t="str">
        <f ca="1">INDEX({"","_","-","="},IF(OR($D315 &gt;= BH$6, $E315 &lt; BG$6), 0, 1)+IF(OR($F315 &gt;= BH$6, $G315 &lt; BG$6), 0, 2)+1)</f>
        <v/>
      </c>
      <c r="BH315" s="68" t="str">
        <f ca="1">INDEX({"","_","-","="},IF(OR($D315 &gt;= BI$6, $E315 &lt; BH$6), 0, 1)+IF(OR($F315 &gt;= BI$6, $G315 &lt; BH$6), 0, 2)+1)</f>
        <v/>
      </c>
      <c r="BI315" s="68" t="str">
        <f ca="1">INDEX({"","_","-","="},IF(OR($D315 &gt;= BJ$6, $E315 &lt; BI$6), 0, 1)+IF(OR($F315 &gt;= BJ$6, $G315 &lt; BI$6), 0, 2)+1)</f>
        <v/>
      </c>
      <c r="BJ315" s="68" t="str">
        <f ca="1">INDEX({"","_","-","="},IF(OR($D315 &gt;= BK$6, $E315 &lt; BJ$6), 0, 1)+IF(OR($F315 &gt;= BK$6, $G315 &lt; BJ$6), 0, 2)+1)</f>
        <v/>
      </c>
      <c r="BK315" s="68" t="str">
        <f ca="1">INDEX({"","_","-","="},IF(OR($D315 &gt;= BL$6, $E315 &lt; BK$6), 0, 1)+IF(OR($F315 &gt;= BL$6, $G315 &lt; BK$6), 0, 2)+1)</f>
        <v/>
      </c>
      <c r="BL315" s="68" t="str">
        <f ca="1">INDEX({"","_","-","="},IF(OR($D315 &gt;= BM$6, $E315 &lt; BL$6), 0, 1)+IF(OR($F315 &gt;= BM$6, $G315 &lt; BL$6), 0, 2)+1)</f>
        <v/>
      </c>
      <c r="BM315" s="68" t="str">
        <f ca="1">INDEX({"","_","-","="},IF(OR($D315 &gt;= BN$6, $E315 &lt; BM$6), 0, 1)+IF(OR($F315 &gt;= BN$6, $G315 &lt; BM$6), 0, 2)+1)</f>
        <v/>
      </c>
      <c r="BN315" s="68" t="str">
        <f ca="1">INDEX({"","_","-","="},IF(OR($D315 &gt;= BO$6, $E315 &lt; BN$6), 0, 1)+IF(OR($F315 &gt;= BO$6, $G315 &lt; BN$6), 0, 2)+1)</f>
        <v/>
      </c>
      <c r="BO315" s="68" t="str">
        <f ca="1">INDEX({"","_","-","="},IF(OR($D315 &gt;= BP$6, $E315 &lt; BO$6), 0, 1)+IF(OR($F315 &gt;= BP$6, $G315 &lt; BO$6), 0, 2)+1)</f>
        <v/>
      </c>
      <c r="BP315" s="68" t="str">
        <f ca="1">INDEX({"","_","-","="},IF(OR($D315 &gt;= BQ$6, $E315 &lt; BP$6), 0, 1)+IF(OR($F315 &gt;= BQ$6, $G315 &lt; BP$6), 0, 2)+1)</f>
        <v/>
      </c>
      <c r="BQ315" s="68" t="str">
        <f ca="1">INDEX({"","_","-","="},IF(OR($D315 &gt;= BR$6, $E315 &lt; BQ$6), 0, 1)+IF(OR($F315 &gt;= BR$6, $G315 &lt; BQ$6), 0, 2)+1)</f>
        <v/>
      </c>
      <c r="BR315" s="68" t="str">
        <f ca="1">INDEX({"","_","-","="},IF(OR($D315 &gt;= BS$6, $E315 &lt; BR$6), 0, 1)+IF(OR($F315 &gt;= BS$6, $G315 &lt; BR$6), 0, 2)+1)</f>
        <v/>
      </c>
      <c r="BS315" s="68" t="str">
        <f ca="1">INDEX({"","_","-","="},IF(OR($D315 &gt;= BT$6, $E315 &lt; BS$6), 0, 1)+IF(OR($F315 &gt;= BT$6, $G315 &lt; BS$6), 0, 2)+1)</f>
        <v/>
      </c>
      <c r="BT315" s="68" t="str">
        <f ca="1">INDEX({"","_","-","="},IF(OR($D315 &gt;= BU$6, $E315 &lt; BT$6), 0, 1)+IF(OR($F315 &gt;= BU$6, $G315 &lt; BT$6), 0, 2)+1)</f>
        <v/>
      </c>
      <c r="BU315" s="68" t="str">
        <f ca="1">INDEX({"","_","-","="},IF(OR($D315 &gt;= BV$6, $E315 &lt; BU$6), 0, 1)+IF(OR($F315 &gt;= BV$6, $G315 &lt; BU$6), 0, 2)+1)</f>
        <v/>
      </c>
      <c r="BV315" s="68" t="str">
        <f ca="1">INDEX({"","_","-","="},IF(OR($D315 &gt;= BW$6, $E315 &lt; BV$6), 0, 1)+IF(OR($F315 &gt;= BW$6, $G315 &lt; BV$6), 0, 2)+1)</f>
        <v/>
      </c>
      <c r="BW315" s="68" t="str">
        <f ca="1">INDEX({"","_","-","="},IF(OR($D315 &gt;= BX$6, $E315 &lt; BW$6), 0, 1)+IF(OR($F315 &gt;= BX$6, $G315 &lt; BW$6), 0, 2)+1)</f>
        <v/>
      </c>
      <c r="BX315" s="68" t="str">
        <f ca="1">INDEX({"","_","-","="},IF(OR($D315 &gt;= BY$6, $E315 &lt; BX$6), 0, 1)+IF(OR($F315 &gt;= BY$6, $G315 &lt; BX$6), 0, 2)+1)</f>
        <v/>
      </c>
      <c r="BY315" s="68" t="str">
        <f ca="1">INDEX({"","_","-","="},IF(OR($D315 &gt;= BZ$6, $E315 &lt; BY$6), 0, 1)+IF(OR($F315 &gt;= BZ$6, $G315 &lt; BY$6), 0, 2)+1)</f>
        <v/>
      </c>
      <c r="BZ315" s="68" t="str">
        <f ca="1">INDEX({"","_","-","="},IF(OR($D315 &gt;= CA$6, $E315 &lt; BZ$6), 0, 1)+IF(OR($F315 &gt;= CA$6, $G315 &lt; BZ$6), 0, 2)+1)</f>
        <v/>
      </c>
      <c r="CA315" s="68" t="str">
        <f ca="1">INDEX({"","_","-","="},IF(OR($D315 &gt;= CB$6, $E315 &lt; CA$6), 0, 1)+IF(OR($F315 &gt;= CB$6, $G315 &lt; CA$6), 0, 2)+1)</f>
        <v/>
      </c>
      <c r="CB315" s="68" t="str">
        <f ca="1">INDEX({"","_","-","="},IF(OR($D315 &gt;= CC$6, $E315 &lt; CB$6), 0, 1)+IF(OR($F315 &gt;= CC$6, $G315 &lt; CB$6), 0, 2)+1)</f>
        <v/>
      </c>
      <c r="CC315" s="68" t="str">
        <f ca="1">INDEX({"","_","-","="},IF(OR($D315 &gt;= CD$6, $E315 &lt; CC$6), 0, 1)+IF(OR($F315 &gt;= CD$6, $G315 &lt; CC$6), 0, 2)+1)</f>
        <v/>
      </c>
      <c r="CD315" s="68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IF('临-进度'!M311,'临-进度'!$A311,"")</f>
        <v/>
      </c>
      <c r="B316" s="8" t="str">
        <f ca="1">IF('临-进度'!M311,'临-进度'!$B311,"")</f>
        <v/>
      </c>
      <c r="C316" s="8" t="str">
        <f ca="1">IF('临-进度'!M311,'临-进度'!$E311,"")</f>
        <v/>
      </c>
      <c r="D316" s="40" t="str">
        <f ca="1">IF('临-进度'!$M311,'临-进度'!$I311,"")</f>
        <v/>
      </c>
      <c r="E316" s="40" t="str">
        <f ca="1">IF('临-进度'!$M311,'临-进度'!$AE311,"")</f>
        <v/>
      </c>
      <c r="F316" s="40" t="str">
        <f ca="1">IF('临-进度'!$M311,'临-进度'!$J311,"")</f>
        <v/>
      </c>
      <c r="G316" s="73" t="str">
        <f ca="1">IF('临-进度'!$M311,'临-进度'!$AF311,"")</f>
        <v/>
      </c>
      <c r="H316" s="68" t="str">
        <f ca="1">INDEX({"","_","-","="},IF(OR($D316 &gt;= I$6, $E316 &lt; H$6), 0, 1)+IF(OR($F316 &gt;= I$6, $G316 &lt; H$6), 0, 2)+1)</f>
        <v/>
      </c>
      <c r="I316" s="68" t="str">
        <f ca="1">INDEX({"","_","-","="},IF(OR($D316 &gt;= J$6, $E316 &lt; I$6), 0, 1)+IF(OR($F316 &gt;= J$6, $G316 &lt; I$6), 0, 2)+1)</f>
        <v/>
      </c>
      <c r="J316" s="68" t="str">
        <f ca="1">INDEX({"","_","-","="},IF(OR($D316 &gt;= K$6, $E316 &lt; J$6), 0, 1)+IF(OR($F316 &gt;= K$6, $G316 &lt; J$6), 0, 2)+1)</f>
        <v/>
      </c>
      <c r="K316" s="68" t="str">
        <f ca="1">INDEX({"","_","-","="},IF(OR($D316 &gt;= L$6, $E316 &lt; K$6), 0, 1)+IF(OR($F316 &gt;= L$6, $G316 &lt; K$6), 0, 2)+1)</f>
        <v/>
      </c>
      <c r="L316" s="68" t="str">
        <f ca="1">INDEX({"","_","-","="},IF(OR($D316 &gt;= M$6, $E316 &lt; L$6), 0, 1)+IF(OR($F316 &gt;= M$6, $G316 &lt; L$6), 0, 2)+1)</f>
        <v/>
      </c>
      <c r="M316" s="68" t="str">
        <f ca="1">INDEX({"","_","-","="},IF(OR($D316 &gt;= N$6, $E316 &lt; M$6), 0, 1)+IF(OR($F316 &gt;= N$6, $G316 &lt; M$6), 0, 2)+1)</f>
        <v/>
      </c>
      <c r="N316" s="68" t="str">
        <f ca="1">INDEX({"","_","-","="},IF(OR($D316 &gt;= O$6, $E316 &lt; N$6), 0, 1)+IF(OR($F316 &gt;= O$6, $G316 &lt; N$6), 0, 2)+1)</f>
        <v/>
      </c>
      <c r="O316" s="68" t="str">
        <f ca="1">INDEX({"","_","-","="},IF(OR($D316 &gt;= P$6, $E316 &lt; O$6), 0, 1)+IF(OR($F316 &gt;= P$6, $G316 &lt; O$6), 0, 2)+1)</f>
        <v/>
      </c>
      <c r="P316" s="68" t="str">
        <f ca="1">INDEX({"","_","-","="},IF(OR($D316 &gt;= Q$6, $E316 &lt; P$6), 0, 1)+IF(OR($F316 &gt;= Q$6, $G316 &lt; P$6), 0, 2)+1)</f>
        <v/>
      </c>
      <c r="Q316" s="68" t="str">
        <f ca="1">INDEX({"","_","-","="},IF(OR($D316 &gt;= R$6, $E316 &lt; Q$6), 0, 1)+IF(OR($F316 &gt;= R$6, $G316 &lt; Q$6), 0, 2)+1)</f>
        <v/>
      </c>
      <c r="R316" s="68" t="str">
        <f ca="1">INDEX({"","_","-","="},IF(OR($D316 &gt;= S$6, $E316 &lt; R$6), 0, 1)+IF(OR($F316 &gt;= S$6, $G316 &lt; R$6), 0, 2)+1)</f>
        <v/>
      </c>
      <c r="S316" s="68" t="str">
        <f ca="1">INDEX({"","_","-","="},IF(OR($D316 &gt;= T$6, $E316 &lt; S$6), 0, 1)+IF(OR($F316 &gt;= T$6, $G316 &lt; S$6), 0, 2)+1)</f>
        <v/>
      </c>
      <c r="T316" s="68" t="str">
        <f ca="1">INDEX({"","_","-","="},IF(OR($D316 &gt;= U$6, $E316 &lt; T$6), 0, 1)+IF(OR($F316 &gt;= U$6, $G316 &lt; T$6), 0, 2)+1)</f>
        <v/>
      </c>
      <c r="U316" s="68" t="str">
        <f ca="1">INDEX({"","_","-","="},IF(OR($D316 &gt;= V$6, $E316 &lt; U$6), 0, 1)+IF(OR($F316 &gt;= V$6, $G316 &lt; U$6), 0, 2)+1)</f>
        <v/>
      </c>
      <c r="V316" s="68" t="str">
        <f ca="1">INDEX({"","_","-","="},IF(OR($D316 &gt;= W$6, $E316 &lt; V$6), 0, 1)+IF(OR($F316 &gt;= W$6, $G316 &lt; V$6), 0, 2)+1)</f>
        <v/>
      </c>
      <c r="W316" s="68" t="str">
        <f ca="1">INDEX({"","_","-","="},IF(OR($D316 &gt;= X$6, $E316 &lt; W$6), 0, 1)+IF(OR($F316 &gt;= X$6, $G316 &lt; W$6), 0, 2)+1)</f>
        <v/>
      </c>
      <c r="X316" s="68" t="str">
        <f ca="1">INDEX({"","_","-","="},IF(OR($D316 &gt;= Y$6, $E316 &lt; X$6), 0, 1)+IF(OR($F316 &gt;= Y$6, $G316 &lt; X$6), 0, 2)+1)</f>
        <v/>
      </c>
      <c r="Y316" s="68" t="str">
        <f ca="1">INDEX({"","_","-","="},IF(OR($D316 &gt;= Z$6, $E316 &lt; Y$6), 0, 1)+IF(OR($F316 &gt;= Z$6, $G316 &lt; Y$6), 0, 2)+1)</f>
        <v/>
      </c>
      <c r="Z316" s="68" t="str">
        <f ca="1">INDEX({"","_","-","="},IF(OR($D316 &gt;= AA$6, $E316 &lt; Z$6), 0, 1)+IF(OR($F316 &gt;= AA$6, $G316 &lt; Z$6), 0, 2)+1)</f>
        <v/>
      </c>
      <c r="AA316" s="68" t="str">
        <f ca="1">INDEX({"","_","-","="},IF(OR($D316 &gt;= AB$6, $E316 &lt; AA$6), 0, 1)+IF(OR($F316 &gt;= AB$6, $G316 &lt; AA$6), 0, 2)+1)</f>
        <v/>
      </c>
      <c r="AB316" s="68" t="str">
        <f ca="1">INDEX({"","_","-","="},IF(OR($D316 &gt;= AC$6, $E316 &lt; AB$6), 0, 1)+IF(OR($F316 &gt;= AC$6, $G316 &lt; AB$6), 0, 2)+1)</f>
        <v/>
      </c>
      <c r="AC316" s="68" t="str">
        <f ca="1">INDEX({"","_","-","="},IF(OR($D316 &gt;= AD$6, $E316 &lt; AC$6), 0, 1)+IF(OR($F316 &gt;= AD$6, $G316 &lt; AC$6), 0, 2)+1)</f>
        <v/>
      </c>
      <c r="AD316" s="68" t="str">
        <f ca="1">INDEX({"","_","-","="},IF(OR($D316 &gt;= AE$6, $E316 &lt; AD$6), 0, 1)+IF(OR($F316 &gt;= AE$6, $G316 &lt; AD$6), 0, 2)+1)</f>
        <v/>
      </c>
      <c r="AE316" s="68" t="str">
        <f ca="1">INDEX({"","_","-","="},IF(OR($D316 &gt;= AF$6, $E316 &lt; AE$6), 0, 1)+IF(OR($F316 &gt;= AF$6, $G316 &lt; AE$6), 0, 2)+1)</f>
        <v/>
      </c>
      <c r="AF316" s="68" t="str">
        <f ca="1">INDEX({"","_","-","="},IF(OR($D316 &gt;= AG$6, $E316 &lt; AF$6), 0, 1)+IF(OR($F316 &gt;= AG$6, $G316 &lt; AF$6), 0, 2)+1)</f>
        <v/>
      </c>
      <c r="AG316" s="68" t="str">
        <f ca="1">INDEX({"","_","-","="},IF(OR($D316 &gt;= AH$6, $E316 &lt; AG$6), 0, 1)+IF(OR($F316 &gt;= AH$6, $G316 &lt; AG$6), 0, 2)+1)</f>
        <v/>
      </c>
      <c r="AH316" s="68" t="str">
        <f ca="1">INDEX({"","_","-","="},IF(OR($D316 &gt;= AI$6, $E316 &lt; AH$6), 0, 1)+IF(OR($F316 &gt;= AI$6, $G316 &lt; AH$6), 0, 2)+1)</f>
        <v/>
      </c>
      <c r="AI316" s="68" t="str">
        <f ca="1">INDEX({"","_","-","="},IF(OR($D316 &gt;= AJ$6, $E316 &lt; AI$6), 0, 1)+IF(OR($F316 &gt;= AJ$6, $G316 &lt; AI$6), 0, 2)+1)</f>
        <v/>
      </c>
      <c r="AJ316" s="68" t="str">
        <f ca="1">INDEX({"","_","-","="},IF(OR($D316 &gt;= AK$6, $E316 &lt; AJ$6), 0, 1)+IF(OR($F316 &gt;= AK$6, $G316 &lt; AJ$6), 0, 2)+1)</f>
        <v/>
      </c>
      <c r="AK316" s="68" t="str">
        <f ca="1">INDEX({"","_","-","="},IF(OR($D316 &gt;= AL$6, $E316 &lt; AK$6), 0, 1)+IF(OR($F316 &gt;= AL$6, $G316 &lt; AK$6), 0, 2)+1)</f>
        <v/>
      </c>
      <c r="AL316" s="68" t="str">
        <f ca="1">INDEX({"","_","-","="},IF(OR($D316 &gt;= AM$6, $E316 &lt; AL$6), 0, 1)+IF(OR($F316 &gt;= AM$6, $G316 &lt; AL$6), 0, 2)+1)</f>
        <v/>
      </c>
      <c r="AM316" s="68" t="str">
        <f ca="1">INDEX({"","_","-","="},IF(OR($D316 &gt;= AN$6, $E316 &lt; AM$6), 0, 1)+IF(OR($F316 &gt;= AN$6, $G316 &lt; AM$6), 0, 2)+1)</f>
        <v/>
      </c>
      <c r="AN316" s="68" t="str">
        <f ca="1">INDEX({"","_","-","="},IF(OR($D316 &gt;= AO$6, $E316 &lt; AN$6), 0, 1)+IF(OR($F316 &gt;= AO$6, $G316 &lt; AN$6), 0, 2)+1)</f>
        <v/>
      </c>
      <c r="AO316" s="68" t="str">
        <f ca="1">INDEX({"","_","-","="},IF(OR($D316 &gt;= AP$6, $E316 &lt; AO$6), 0, 1)+IF(OR($F316 &gt;= AP$6, $G316 &lt; AO$6), 0, 2)+1)</f>
        <v/>
      </c>
      <c r="AP316" s="68" t="str">
        <f ca="1">INDEX({"","_","-","="},IF(OR($D316 &gt;= AQ$6, $E316 &lt; AP$6), 0, 1)+IF(OR($F316 &gt;= AQ$6, $G316 &lt; AP$6), 0, 2)+1)</f>
        <v/>
      </c>
      <c r="AQ316" s="68" t="str">
        <f ca="1">INDEX({"","_","-","="},IF(OR($D316 &gt;= AR$6, $E316 &lt; AQ$6), 0, 1)+IF(OR($F316 &gt;= AR$6, $G316 &lt; AQ$6), 0, 2)+1)</f>
        <v/>
      </c>
      <c r="AR316" s="68" t="str">
        <f ca="1">INDEX({"","_","-","="},IF(OR($D316 &gt;= AS$6, $E316 &lt; AR$6), 0, 1)+IF(OR($F316 &gt;= AS$6, $G316 &lt; AR$6), 0, 2)+1)</f>
        <v/>
      </c>
      <c r="AS316" s="68" t="str">
        <f ca="1">INDEX({"","_","-","="},IF(OR($D316 &gt;= AT$6, $E316 &lt; AS$6), 0, 1)+IF(OR($F316 &gt;= AT$6, $G316 &lt; AS$6), 0, 2)+1)</f>
        <v/>
      </c>
      <c r="AT316" s="68" t="str">
        <f ca="1">INDEX({"","_","-","="},IF(OR($D316 &gt;= AU$6, $E316 &lt; AT$6), 0, 1)+IF(OR($F316 &gt;= AU$6, $G316 &lt; AT$6), 0, 2)+1)</f>
        <v/>
      </c>
      <c r="AU316" s="68" t="str">
        <f ca="1">INDEX({"","_","-","="},IF(OR($D316 &gt;= AV$6, $E316 &lt; AU$6), 0, 1)+IF(OR($F316 &gt;= AV$6, $G316 &lt; AU$6), 0, 2)+1)</f>
        <v/>
      </c>
      <c r="AV316" s="68" t="str">
        <f ca="1">INDEX({"","_","-","="},IF(OR($D316 &gt;= AW$6, $E316 &lt; AV$6), 0, 1)+IF(OR($F316 &gt;= AW$6, $G316 &lt; AV$6), 0, 2)+1)</f>
        <v/>
      </c>
      <c r="AW316" s="68" t="str">
        <f ca="1">INDEX({"","_","-","="},IF(OR($D316 &gt;= AX$6, $E316 &lt; AW$6), 0, 1)+IF(OR($F316 &gt;= AX$6, $G316 &lt; AW$6), 0, 2)+1)</f>
        <v/>
      </c>
      <c r="AX316" s="68" t="str">
        <f ca="1">INDEX({"","_","-","="},IF(OR($D316 &gt;= AY$6, $E316 &lt; AX$6), 0, 1)+IF(OR($F316 &gt;= AY$6, $G316 &lt; AX$6), 0, 2)+1)</f>
        <v/>
      </c>
      <c r="AY316" s="68" t="str">
        <f ca="1">INDEX({"","_","-","="},IF(OR($D316 &gt;= AZ$6, $E316 &lt; AY$6), 0, 1)+IF(OR($F316 &gt;= AZ$6, $G316 &lt; AY$6), 0, 2)+1)</f>
        <v/>
      </c>
      <c r="AZ316" s="68" t="str">
        <f ca="1">INDEX({"","_","-","="},IF(OR($D316 &gt;= BA$6, $E316 &lt; AZ$6), 0, 1)+IF(OR($F316 &gt;= BA$6, $G316 &lt; AZ$6), 0, 2)+1)</f>
        <v/>
      </c>
      <c r="BA316" s="68" t="str">
        <f ca="1">INDEX({"","_","-","="},IF(OR($D316 &gt;= BB$6, $E316 &lt; BA$6), 0, 1)+IF(OR($F316 &gt;= BB$6, $G316 &lt; BA$6), 0, 2)+1)</f>
        <v/>
      </c>
      <c r="BB316" s="68" t="str">
        <f ca="1">INDEX({"","_","-","="},IF(OR($D316 &gt;= BC$6, $E316 &lt; BB$6), 0, 1)+IF(OR($F316 &gt;= BC$6, $G316 &lt; BB$6), 0, 2)+1)</f>
        <v/>
      </c>
      <c r="BC316" s="68" t="str">
        <f ca="1">INDEX({"","_","-","="},IF(OR($D316 &gt;= BD$6, $E316 &lt; BC$6), 0, 1)+IF(OR($F316 &gt;= BD$6, $G316 &lt; BC$6), 0, 2)+1)</f>
        <v/>
      </c>
      <c r="BD316" s="68" t="str">
        <f ca="1">INDEX({"","_","-","="},IF(OR($D316 &gt;= BE$6, $E316 &lt; BD$6), 0, 1)+IF(OR($F316 &gt;= BE$6, $G316 &lt; BD$6), 0, 2)+1)</f>
        <v/>
      </c>
      <c r="BE316" s="68" t="str">
        <f ca="1">INDEX({"","_","-","="},IF(OR($D316 &gt;= BF$6, $E316 &lt; BE$6), 0, 1)+IF(OR($F316 &gt;= BF$6, $G316 &lt; BE$6), 0, 2)+1)</f>
        <v/>
      </c>
      <c r="BF316" s="68" t="str">
        <f ca="1">INDEX({"","_","-","="},IF(OR($D316 &gt;= BG$6, $E316 &lt; BF$6), 0, 1)+IF(OR($F316 &gt;= BG$6, $G316 &lt; BF$6), 0, 2)+1)</f>
        <v/>
      </c>
      <c r="BG316" s="68" t="str">
        <f ca="1">INDEX({"","_","-","="},IF(OR($D316 &gt;= BH$6, $E316 &lt; BG$6), 0, 1)+IF(OR($F316 &gt;= BH$6, $G316 &lt; BG$6), 0, 2)+1)</f>
        <v/>
      </c>
      <c r="BH316" s="68" t="str">
        <f ca="1">INDEX({"","_","-","="},IF(OR($D316 &gt;= BI$6, $E316 &lt; BH$6), 0, 1)+IF(OR($F316 &gt;= BI$6, $G316 &lt; BH$6), 0, 2)+1)</f>
        <v/>
      </c>
      <c r="BI316" s="68" t="str">
        <f ca="1">INDEX({"","_","-","="},IF(OR($D316 &gt;= BJ$6, $E316 &lt; BI$6), 0, 1)+IF(OR($F316 &gt;= BJ$6, $G316 &lt; BI$6), 0, 2)+1)</f>
        <v/>
      </c>
      <c r="BJ316" s="68" t="str">
        <f ca="1">INDEX({"","_","-","="},IF(OR($D316 &gt;= BK$6, $E316 &lt; BJ$6), 0, 1)+IF(OR($F316 &gt;= BK$6, $G316 &lt; BJ$6), 0, 2)+1)</f>
        <v/>
      </c>
      <c r="BK316" s="68" t="str">
        <f ca="1">INDEX({"","_","-","="},IF(OR($D316 &gt;= BL$6, $E316 &lt; BK$6), 0, 1)+IF(OR($F316 &gt;= BL$6, $G316 &lt; BK$6), 0, 2)+1)</f>
        <v/>
      </c>
      <c r="BL316" s="68" t="str">
        <f ca="1">INDEX({"","_","-","="},IF(OR($D316 &gt;= BM$6, $E316 &lt; BL$6), 0, 1)+IF(OR($F316 &gt;= BM$6, $G316 &lt; BL$6), 0, 2)+1)</f>
        <v/>
      </c>
      <c r="BM316" s="68" t="str">
        <f ca="1">INDEX({"","_","-","="},IF(OR($D316 &gt;= BN$6, $E316 &lt; BM$6), 0, 1)+IF(OR($F316 &gt;= BN$6, $G316 &lt; BM$6), 0, 2)+1)</f>
        <v/>
      </c>
      <c r="BN316" s="68" t="str">
        <f ca="1">INDEX({"","_","-","="},IF(OR($D316 &gt;= BO$6, $E316 &lt; BN$6), 0, 1)+IF(OR($F316 &gt;= BO$6, $G316 &lt; BN$6), 0, 2)+1)</f>
        <v/>
      </c>
      <c r="BO316" s="68" t="str">
        <f ca="1">INDEX({"","_","-","="},IF(OR($D316 &gt;= BP$6, $E316 &lt; BO$6), 0, 1)+IF(OR($F316 &gt;= BP$6, $G316 &lt; BO$6), 0, 2)+1)</f>
        <v/>
      </c>
      <c r="BP316" s="68" t="str">
        <f ca="1">INDEX({"","_","-","="},IF(OR($D316 &gt;= BQ$6, $E316 &lt; BP$6), 0, 1)+IF(OR($F316 &gt;= BQ$6, $G316 &lt; BP$6), 0, 2)+1)</f>
        <v/>
      </c>
      <c r="BQ316" s="68" t="str">
        <f ca="1">INDEX({"","_","-","="},IF(OR($D316 &gt;= BR$6, $E316 &lt; BQ$6), 0, 1)+IF(OR($F316 &gt;= BR$6, $G316 &lt; BQ$6), 0, 2)+1)</f>
        <v/>
      </c>
      <c r="BR316" s="68" t="str">
        <f ca="1">INDEX({"","_","-","="},IF(OR($D316 &gt;= BS$6, $E316 &lt; BR$6), 0, 1)+IF(OR($F316 &gt;= BS$6, $G316 &lt; BR$6), 0, 2)+1)</f>
        <v/>
      </c>
      <c r="BS316" s="68" t="str">
        <f ca="1">INDEX({"","_","-","="},IF(OR($D316 &gt;= BT$6, $E316 &lt; BS$6), 0, 1)+IF(OR($F316 &gt;= BT$6, $G316 &lt; BS$6), 0, 2)+1)</f>
        <v/>
      </c>
      <c r="BT316" s="68" t="str">
        <f ca="1">INDEX({"","_","-","="},IF(OR($D316 &gt;= BU$6, $E316 &lt; BT$6), 0, 1)+IF(OR($F316 &gt;= BU$6, $G316 &lt; BT$6), 0, 2)+1)</f>
        <v/>
      </c>
      <c r="BU316" s="68" t="str">
        <f ca="1">INDEX({"","_","-","="},IF(OR($D316 &gt;= BV$6, $E316 &lt; BU$6), 0, 1)+IF(OR($F316 &gt;= BV$6, $G316 &lt; BU$6), 0, 2)+1)</f>
        <v/>
      </c>
      <c r="BV316" s="68" t="str">
        <f ca="1">INDEX({"","_","-","="},IF(OR($D316 &gt;= BW$6, $E316 &lt; BV$6), 0, 1)+IF(OR($F316 &gt;= BW$6, $G316 &lt; BV$6), 0, 2)+1)</f>
        <v/>
      </c>
      <c r="BW316" s="68" t="str">
        <f ca="1">INDEX({"","_","-","="},IF(OR($D316 &gt;= BX$6, $E316 &lt; BW$6), 0, 1)+IF(OR($F316 &gt;= BX$6, $G316 &lt; BW$6), 0, 2)+1)</f>
        <v/>
      </c>
      <c r="BX316" s="68" t="str">
        <f ca="1">INDEX({"","_","-","="},IF(OR($D316 &gt;= BY$6, $E316 &lt; BX$6), 0, 1)+IF(OR($F316 &gt;= BY$6, $G316 &lt; BX$6), 0, 2)+1)</f>
        <v/>
      </c>
      <c r="BY316" s="68" t="str">
        <f ca="1">INDEX({"","_","-","="},IF(OR($D316 &gt;= BZ$6, $E316 &lt; BY$6), 0, 1)+IF(OR($F316 &gt;= BZ$6, $G316 &lt; BY$6), 0, 2)+1)</f>
        <v/>
      </c>
      <c r="BZ316" s="68" t="str">
        <f ca="1">INDEX({"","_","-","="},IF(OR($D316 &gt;= CA$6, $E316 &lt; BZ$6), 0, 1)+IF(OR($F316 &gt;= CA$6, $G316 &lt; BZ$6), 0, 2)+1)</f>
        <v/>
      </c>
      <c r="CA316" s="68" t="str">
        <f ca="1">INDEX({"","_","-","="},IF(OR($D316 &gt;= CB$6, $E316 &lt; CA$6), 0, 1)+IF(OR($F316 &gt;= CB$6, $G316 &lt; CA$6), 0, 2)+1)</f>
        <v/>
      </c>
      <c r="CB316" s="68" t="str">
        <f ca="1">INDEX({"","_","-","="},IF(OR($D316 &gt;= CC$6, $E316 &lt; CB$6), 0, 1)+IF(OR($F316 &gt;= CC$6, $G316 &lt; CB$6), 0, 2)+1)</f>
        <v/>
      </c>
      <c r="CC316" s="68" t="str">
        <f ca="1">INDEX({"","_","-","="},IF(OR($D316 &gt;= CD$6, $E316 &lt; CC$6), 0, 1)+IF(OR($F316 &gt;= CD$6, $G316 &lt; CC$6), 0, 2)+1)</f>
        <v/>
      </c>
      <c r="CD316" s="68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IF('临-进度'!M312,'临-进度'!$A312,"")</f>
        <v/>
      </c>
      <c r="B317" s="8" t="str">
        <f ca="1">IF('临-进度'!M312,'临-进度'!$B312,"")</f>
        <v/>
      </c>
      <c r="C317" s="8" t="str">
        <f ca="1">IF('临-进度'!M312,'临-进度'!$E312,"")</f>
        <v/>
      </c>
      <c r="D317" s="40" t="str">
        <f ca="1">IF('临-进度'!$M312,'临-进度'!$I312,"")</f>
        <v/>
      </c>
      <c r="E317" s="40" t="str">
        <f ca="1">IF('临-进度'!$M312,'临-进度'!$AE312,"")</f>
        <v/>
      </c>
      <c r="F317" s="40" t="str">
        <f ca="1">IF('临-进度'!$M312,'临-进度'!$J312,"")</f>
        <v/>
      </c>
      <c r="G317" s="73" t="str">
        <f ca="1">IF('临-进度'!$M312,'临-进度'!$AF312,"")</f>
        <v/>
      </c>
      <c r="H317" s="68" t="str">
        <f ca="1">INDEX({"","_","-","="},IF(OR($D317 &gt;= I$6, $E317 &lt; H$6), 0, 1)+IF(OR($F317 &gt;= I$6, $G317 &lt; H$6), 0, 2)+1)</f>
        <v/>
      </c>
      <c r="I317" s="68" t="str">
        <f ca="1">INDEX({"","_","-","="},IF(OR($D317 &gt;= J$6, $E317 &lt; I$6), 0, 1)+IF(OR($F317 &gt;= J$6, $G317 &lt; I$6), 0, 2)+1)</f>
        <v/>
      </c>
      <c r="J317" s="68" t="str">
        <f ca="1">INDEX({"","_","-","="},IF(OR($D317 &gt;= K$6, $E317 &lt; J$6), 0, 1)+IF(OR($F317 &gt;= K$6, $G317 &lt; J$6), 0, 2)+1)</f>
        <v/>
      </c>
      <c r="K317" s="68" t="str">
        <f ca="1">INDEX({"","_","-","="},IF(OR($D317 &gt;= L$6, $E317 &lt; K$6), 0, 1)+IF(OR($F317 &gt;= L$6, $G317 &lt; K$6), 0, 2)+1)</f>
        <v/>
      </c>
      <c r="L317" s="68" t="str">
        <f ca="1">INDEX({"","_","-","="},IF(OR($D317 &gt;= M$6, $E317 &lt; L$6), 0, 1)+IF(OR($F317 &gt;= M$6, $G317 &lt; L$6), 0, 2)+1)</f>
        <v/>
      </c>
      <c r="M317" s="68" t="str">
        <f ca="1">INDEX({"","_","-","="},IF(OR($D317 &gt;= N$6, $E317 &lt; M$6), 0, 1)+IF(OR($F317 &gt;= N$6, $G317 &lt; M$6), 0, 2)+1)</f>
        <v/>
      </c>
      <c r="N317" s="68" t="str">
        <f ca="1">INDEX({"","_","-","="},IF(OR($D317 &gt;= O$6, $E317 &lt; N$6), 0, 1)+IF(OR($F317 &gt;= O$6, $G317 &lt; N$6), 0, 2)+1)</f>
        <v/>
      </c>
      <c r="O317" s="68" t="str">
        <f ca="1">INDEX({"","_","-","="},IF(OR($D317 &gt;= P$6, $E317 &lt; O$6), 0, 1)+IF(OR($F317 &gt;= P$6, $G317 &lt; O$6), 0, 2)+1)</f>
        <v/>
      </c>
      <c r="P317" s="68" t="str">
        <f ca="1">INDEX({"","_","-","="},IF(OR($D317 &gt;= Q$6, $E317 &lt; P$6), 0, 1)+IF(OR($F317 &gt;= Q$6, $G317 &lt; P$6), 0, 2)+1)</f>
        <v/>
      </c>
      <c r="Q317" s="68" t="str">
        <f ca="1">INDEX({"","_","-","="},IF(OR($D317 &gt;= R$6, $E317 &lt; Q$6), 0, 1)+IF(OR($F317 &gt;= R$6, $G317 &lt; Q$6), 0, 2)+1)</f>
        <v/>
      </c>
      <c r="R317" s="68" t="str">
        <f ca="1">INDEX({"","_","-","="},IF(OR($D317 &gt;= S$6, $E317 &lt; R$6), 0, 1)+IF(OR($F317 &gt;= S$6, $G317 &lt; R$6), 0, 2)+1)</f>
        <v/>
      </c>
      <c r="S317" s="68" t="str">
        <f ca="1">INDEX({"","_","-","="},IF(OR($D317 &gt;= T$6, $E317 &lt; S$6), 0, 1)+IF(OR($F317 &gt;= T$6, $G317 &lt; S$6), 0, 2)+1)</f>
        <v/>
      </c>
      <c r="T317" s="68" t="str">
        <f ca="1">INDEX({"","_","-","="},IF(OR($D317 &gt;= U$6, $E317 &lt; T$6), 0, 1)+IF(OR($F317 &gt;= U$6, $G317 &lt; T$6), 0, 2)+1)</f>
        <v/>
      </c>
      <c r="U317" s="68" t="str">
        <f ca="1">INDEX({"","_","-","="},IF(OR($D317 &gt;= V$6, $E317 &lt; U$6), 0, 1)+IF(OR($F317 &gt;= V$6, $G317 &lt; U$6), 0, 2)+1)</f>
        <v/>
      </c>
      <c r="V317" s="68" t="str">
        <f ca="1">INDEX({"","_","-","="},IF(OR($D317 &gt;= W$6, $E317 &lt; V$6), 0, 1)+IF(OR($F317 &gt;= W$6, $G317 &lt; V$6), 0, 2)+1)</f>
        <v/>
      </c>
      <c r="W317" s="68" t="str">
        <f ca="1">INDEX({"","_","-","="},IF(OR($D317 &gt;= X$6, $E317 &lt; W$6), 0, 1)+IF(OR($F317 &gt;= X$6, $G317 &lt; W$6), 0, 2)+1)</f>
        <v/>
      </c>
      <c r="X317" s="68" t="str">
        <f ca="1">INDEX({"","_","-","="},IF(OR($D317 &gt;= Y$6, $E317 &lt; X$6), 0, 1)+IF(OR($F317 &gt;= Y$6, $G317 &lt; X$6), 0, 2)+1)</f>
        <v/>
      </c>
      <c r="Y317" s="68" t="str">
        <f ca="1">INDEX({"","_","-","="},IF(OR($D317 &gt;= Z$6, $E317 &lt; Y$6), 0, 1)+IF(OR($F317 &gt;= Z$6, $G317 &lt; Y$6), 0, 2)+1)</f>
        <v/>
      </c>
      <c r="Z317" s="68" t="str">
        <f ca="1">INDEX({"","_","-","="},IF(OR($D317 &gt;= AA$6, $E317 &lt; Z$6), 0, 1)+IF(OR($F317 &gt;= AA$6, $G317 &lt; Z$6), 0, 2)+1)</f>
        <v/>
      </c>
      <c r="AA317" s="68" t="str">
        <f ca="1">INDEX({"","_","-","="},IF(OR($D317 &gt;= AB$6, $E317 &lt; AA$6), 0, 1)+IF(OR($F317 &gt;= AB$6, $G317 &lt; AA$6), 0, 2)+1)</f>
        <v/>
      </c>
      <c r="AB317" s="68" t="str">
        <f ca="1">INDEX({"","_","-","="},IF(OR($D317 &gt;= AC$6, $E317 &lt; AB$6), 0, 1)+IF(OR($F317 &gt;= AC$6, $G317 &lt; AB$6), 0, 2)+1)</f>
        <v/>
      </c>
      <c r="AC317" s="68" t="str">
        <f ca="1">INDEX({"","_","-","="},IF(OR($D317 &gt;= AD$6, $E317 &lt; AC$6), 0, 1)+IF(OR($F317 &gt;= AD$6, $G317 &lt; AC$6), 0, 2)+1)</f>
        <v/>
      </c>
      <c r="AD317" s="68" t="str">
        <f ca="1">INDEX({"","_","-","="},IF(OR($D317 &gt;= AE$6, $E317 &lt; AD$6), 0, 1)+IF(OR($F317 &gt;= AE$6, $G317 &lt; AD$6), 0, 2)+1)</f>
        <v/>
      </c>
      <c r="AE317" s="68" t="str">
        <f ca="1">INDEX({"","_","-","="},IF(OR($D317 &gt;= AF$6, $E317 &lt; AE$6), 0, 1)+IF(OR($F317 &gt;= AF$6, $G317 &lt; AE$6), 0, 2)+1)</f>
        <v/>
      </c>
      <c r="AF317" s="68" t="str">
        <f ca="1">INDEX({"","_","-","="},IF(OR($D317 &gt;= AG$6, $E317 &lt; AF$6), 0, 1)+IF(OR($F317 &gt;= AG$6, $G317 &lt; AF$6), 0, 2)+1)</f>
        <v/>
      </c>
      <c r="AG317" s="68" t="str">
        <f ca="1">INDEX({"","_","-","="},IF(OR($D317 &gt;= AH$6, $E317 &lt; AG$6), 0, 1)+IF(OR($F317 &gt;= AH$6, $G317 &lt; AG$6), 0, 2)+1)</f>
        <v/>
      </c>
      <c r="AH317" s="68" t="str">
        <f ca="1">INDEX({"","_","-","="},IF(OR($D317 &gt;= AI$6, $E317 &lt; AH$6), 0, 1)+IF(OR($F317 &gt;= AI$6, $G317 &lt; AH$6), 0, 2)+1)</f>
        <v/>
      </c>
      <c r="AI317" s="68" t="str">
        <f ca="1">INDEX({"","_","-","="},IF(OR($D317 &gt;= AJ$6, $E317 &lt; AI$6), 0, 1)+IF(OR($F317 &gt;= AJ$6, $G317 &lt; AI$6), 0, 2)+1)</f>
        <v/>
      </c>
      <c r="AJ317" s="68" t="str">
        <f ca="1">INDEX({"","_","-","="},IF(OR($D317 &gt;= AK$6, $E317 &lt; AJ$6), 0, 1)+IF(OR($F317 &gt;= AK$6, $G317 &lt; AJ$6), 0, 2)+1)</f>
        <v/>
      </c>
      <c r="AK317" s="68" t="str">
        <f ca="1">INDEX({"","_","-","="},IF(OR($D317 &gt;= AL$6, $E317 &lt; AK$6), 0, 1)+IF(OR($F317 &gt;= AL$6, $G317 &lt; AK$6), 0, 2)+1)</f>
        <v/>
      </c>
      <c r="AL317" s="68" t="str">
        <f ca="1">INDEX({"","_","-","="},IF(OR($D317 &gt;= AM$6, $E317 &lt; AL$6), 0, 1)+IF(OR($F317 &gt;= AM$6, $G317 &lt; AL$6), 0, 2)+1)</f>
        <v/>
      </c>
      <c r="AM317" s="68" t="str">
        <f ca="1">INDEX({"","_","-","="},IF(OR($D317 &gt;= AN$6, $E317 &lt; AM$6), 0, 1)+IF(OR($F317 &gt;= AN$6, $G317 &lt; AM$6), 0, 2)+1)</f>
        <v/>
      </c>
      <c r="AN317" s="68" t="str">
        <f ca="1">INDEX({"","_","-","="},IF(OR($D317 &gt;= AO$6, $E317 &lt; AN$6), 0, 1)+IF(OR($F317 &gt;= AO$6, $G317 &lt; AN$6), 0, 2)+1)</f>
        <v/>
      </c>
      <c r="AO317" s="68" t="str">
        <f ca="1">INDEX({"","_","-","="},IF(OR($D317 &gt;= AP$6, $E317 &lt; AO$6), 0, 1)+IF(OR($F317 &gt;= AP$6, $G317 &lt; AO$6), 0, 2)+1)</f>
        <v/>
      </c>
      <c r="AP317" s="68" t="str">
        <f ca="1">INDEX({"","_","-","="},IF(OR($D317 &gt;= AQ$6, $E317 &lt; AP$6), 0, 1)+IF(OR($F317 &gt;= AQ$6, $G317 &lt; AP$6), 0, 2)+1)</f>
        <v/>
      </c>
      <c r="AQ317" s="68" t="str">
        <f ca="1">INDEX({"","_","-","="},IF(OR($D317 &gt;= AR$6, $E317 &lt; AQ$6), 0, 1)+IF(OR($F317 &gt;= AR$6, $G317 &lt; AQ$6), 0, 2)+1)</f>
        <v/>
      </c>
      <c r="AR317" s="68" t="str">
        <f ca="1">INDEX({"","_","-","="},IF(OR($D317 &gt;= AS$6, $E317 &lt; AR$6), 0, 1)+IF(OR($F317 &gt;= AS$6, $G317 &lt; AR$6), 0, 2)+1)</f>
        <v/>
      </c>
      <c r="AS317" s="68" t="str">
        <f ca="1">INDEX({"","_","-","="},IF(OR($D317 &gt;= AT$6, $E317 &lt; AS$6), 0, 1)+IF(OR($F317 &gt;= AT$6, $G317 &lt; AS$6), 0, 2)+1)</f>
        <v/>
      </c>
      <c r="AT317" s="68" t="str">
        <f ca="1">INDEX({"","_","-","="},IF(OR($D317 &gt;= AU$6, $E317 &lt; AT$6), 0, 1)+IF(OR($F317 &gt;= AU$6, $G317 &lt; AT$6), 0, 2)+1)</f>
        <v/>
      </c>
      <c r="AU317" s="68" t="str">
        <f ca="1">INDEX({"","_","-","="},IF(OR($D317 &gt;= AV$6, $E317 &lt; AU$6), 0, 1)+IF(OR($F317 &gt;= AV$6, $G317 &lt; AU$6), 0, 2)+1)</f>
        <v/>
      </c>
      <c r="AV317" s="68" t="str">
        <f ca="1">INDEX({"","_","-","="},IF(OR($D317 &gt;= AW$6, $E317 &lt; AV$6), 0, 1)+IF(OR($F317 &gt;= AW$6, $G317 &lt; AV$6), 0, 2)+1)</f>
        <v/>
      </c>
      <c r="AW317" s="68" t="str">
        <f ca="1">INDEX({"","_","-","="},IF(OR($D317 &gt;= AX$6, $E317 &lt; AW$6), 0, 1)+IF(OR($F317 &gt;= AX$6, $G317 &lt; AW$6), 0, 2)+1)</f>
        <v/>
      </c>
      <c r="AX317" s="68" t="str">
        <f ca="1">INDEX({"","_","-","="},IF(OR($D317 &gt;= AY$6, $E317 &lt; AX$6), 0, 1)+IF(OR($F317 &gt;= AY$6, $G317 &lt; AX$6), 0, 2)+1)</f>
        <v/>
      </c>
      <c r="AY317" s="68" t="str">
        <f ca="1">INDEX({"","_","-","="},IF(OR($D317 &gt;= AZ$6, $E317 &lt; AY$6), 0, 1)+IF(OR($F317 &gt;= AZ$6, $G317 &lt; AY$6), 0, 2)+1)</f>
        <v/>
      </c>
      <c r="AZ317" s="68" t="str">
        <f ca="1">INDEX({"","_","-","="},IF(OR($D317 &gt;= BA$6, $E317 &lt; AZ$6), 0, 1)+IF(OR($F317 &gt;= BA$6, $G317 &lt; AZ$6), 0, 2)+1)</f>
        <v/>
      </c>
      <c r="BA317" s="68" t="str">
        <f ca="1">INDEX({"","_","-","="},IF(OR($D317 &gt;= BB$6, $E317 &lt; BA$6), 0, 1)+IF(OR($F317 &gt;= BB$6, $G317 &lt; BA$6), 0, 2)+1)</f>
        <v/>
      </c>
      <c r="BB317" s="68" t="str">
        <f ca="1">INDEX({"","_","-","="},IF(OR($D317 &gt;= BC$6, $E317 &lt; BB$6), 0, 1)+IF(OR($F317 &gt;= BC$6, $G317 &lt; BB$6), 0, 2)+1)</f>
        <v/>
      </c>
      <c r="BC317" s="68" t="str">
        <f ca="1">INDEX({"","_","-","="},IF(OR($D317 &gt;= BD$6, $E317 &lt; BC$6), 0, 1)+IF(OR($F317 &gt;= BD$6, $G317 &lt; BC$6), 0, 2)+1)</f>
        <v/>
      </c>
      <c r="BD317" s="68" t="str">
        <f ca="1">INDEX({"","_","-","="},IF(OR($D317 &gt;= BE$6, $E317 &lt; BD$6), 0, 1)+IF(OR($F317 &gt;= BE$6, $G317 &lt; BD$6), 0, 2)+1)</f>
        <v/>
      </c>
      <c r="BE317" s="68" t="str">
        <f ca="1">INDEX({"","_","-","="},IF(OR($D317 &gt;= BF$6, $E317 &lt; BE$6), 0, 1)+IF(OR($F317 &gt;= BF$6, $G317 &lt; BE$6), 0, 2)+1)</f>
        <v/>
      </c>
      <c r="BF317" s="68" t="str">
        <f ca="1">INDEX({"","_","-","="},IF(OR($D317 &gt;= BG$6, $E317 &lt; BF$6), 0, 1)+IF(OR($F317 &gt;= BG$6, $G317 &lt; BF$6), 0, 2)+1)</f>
        <v/>
      </c>
      <c r="BG317" s="68" t="str">
        <f ca="1">INDEX({"","_","-","="},IF(OR($D317 &gt;= BH$6, $E317 &lt; BG$6), 0, 1)+IF(OR($F317 &gt;= BH$6, $G317 &lt; BG$6), 0, 2)+1)</f>
        <v/>
      </c>
      <c r="BH317" s="68" t="str">
        <f ca="1">INDEX({"","_","-","="},IF(OR($D317 &gt;= BI$6, $E317 &lt; BH$6), 0, 1)+IF(OR($F317 &gt;= BI$6, $G317 &lt; BH$6), 0, 2)+1)</f>
        <v/>
      </c>
      <c r="BI317" s="68" t="str">
        <f ca="1">INDEX({"","_","-","="},IF(OR($D317 &gt;= BJ$6, $E317 &lt; BI$6), 0, 1)+IF(OR($F317 &gt;= BJ$6, $G317 &lt; BI$6), 0, 2)+1)</f>
        <v/>
      </c>
      <c r="BJ317" s="68" t="str">
        <f ca="1">INDEX({"","_","-","="},IF(OR($D317 &gt;= BK$6, $E317 &lt; BJ$6), 0, 1)+IF(OR($F317 &gt;= BK$6, $G317 &lt; BJ$6), 0, 2)+1)</f>
        <v/>
      </c>
      <c r="BK317" s="68" t="str">
        <f ca="1">INDEX({"","_","-","="},IF(OR($D317 &gt;= BL$6, $E317 &lt; BK$6), 0, 1)+IF(OR($F317 &gt;= BL$6, $G317 &lt; BK$6), 0, 2)+1)</f>
        <v/>
      </c>
      <c r="BL317" s="68" t="str">
        <f ca="1">INDEX({"","_","-","="},IF(OR($D317 &gt;= BM$6, $E317 &lt; BL$6), 0, 1)+IF(OR($F317 &gt;= BM$6, $G317 &lt; BL$6), 0, 2)+1)</f>
        <v/>
      </c>
      <c r="BM317" s="68" t="str">
        <f ca="1">INDEX({"","_","-","="},IF(OR($D317 &gt;= BN$6, $E317 &lt; BM$6), 0, 1)+IF(OR($F317 &gt;= BN$6, $G317 &lt; BM$6), 0, 2)+1)</f>
        <v/>
      </c>
      <c r="BN317" s="68" t="str">
        <f ca="1">INDEX({"","_","-","="},IF(OR($D317 &gt;= BO$6, $E317 &lt; BN$6), 0, 1)+IF(OR($F317 &gt;= BO$6, $G317 &lt; BN$6), 0, 2)+1)</f>
        <v/>
      </c>
      <c r="BO317" s="68" t="str">
        <f ca="1">INDEX({"","_","-","="},IF(OR($D317 &gt;= BP$6, $E317 &lt; BO$6), 0, 1)+IF(OR($F317 &gt;= BP$6, $G317 &lt; BO$6), 0, 2)+1)</f>
        <v/>
      </c>
      <c r="BP317" s="68" t="str">
        <f ca="1">INDEX({"","_","-","="},IF(OR($D317 &gt;= BQ$6, $E317 &lt; BP$6), 0, 1)+IF(OR($F317 &gt;= BQ$6, $G317 &lt; BP$6), 0, 2)+1)</f>
        <v/>
      </c>
      <c r="BQ317" s="68" t="str">
        <f ca="1">INDEX({"","_","-","="},IF(OR($D317 &gt;= BR$6, $E317 &lt; BQ$6), 0, 1)+IF(OR($F317 &gt;= BR$6, $G317 &lt; BQ$6), 0, 2)+1)</f>
        <v/>
      </c>
      <c r="BR317" s="68" t="str">
        <f ca="1">INDEX({"","_","-","="},IF(OR($D317 &gt;= BS$6, $E317 &lt; BR$6), 0, 1)+IF(OR($F317 &gt;= BS$6, $G317 &lt; BR$6), 0, 2)+1)</f>
        <v/>
      </c>
      <c r="BS317" s="68" t="str">
        <f ca="1">INDEX({"","_","-","="},IF(OR($D317 &gt;= BT$6, $E317 &lt; BS$6), 0, 1)+IF(OR($F317 &gt;= BT$6, $G317 &lt; BS$6), 0, 2)+1)</f>
        <v/>
      </c>
      <c r="BT317" s="68" t="str">
        <f ca="1">INDEX({"","_","-","="},IF(OR($D317 &gt;= BU$6, $E317 &lt; BT$6), 0, 1)+IF(OR($F317 &gt;= BU$6, $G317 &lt; BT$6), 0, 2)+1)</f>
        <v/>
      </c>
      <c r="BU317" s="68" t="str">
        <f ca="1">INDEX({"","_","-","="},IF(OR($D317 &gt;= BV$6, $E317 &lt; BU$6), 0, 1)+IF(OR($F317 &gt;= BV$6, $G317 &lt; BU$6), 0, 2)+1)</f>
        <v/>
      </c>
      <c r="BV317" s="68" t="str">
        <f ca="1">INDEX({"","_","-","="},IF(OR($D317 &gt;= BW$6, $E317 &lt; BV$6), 0, 1)+IF(OR($F317 &gt;= BW$6, $G317 &lt; BV$6), 0, 2)+1)</f>
        <v/>
      </c>
      <c r="BW317" s="68" t="str">
        <f ca="1">INDEX({"","_","-","="},IF(OR($D317 &gt;= BX$6, $E317 &lt; BW$6), 0, 1)+IF(OR($F317 &gt;= BX$6, $G317 &lt; BW$6), 0, 2)+1)</f>
        <v/>
      </c>
      <c r="BX317" s="68" t="str">
        <f ca="1">INDEX({"","_","-","="},IF(OR($D317 &gt;= BY$6, $E317 &lt; BX$6), 0, 1)+IF(OR($F317 &gt;= BY$6, $G317 &lt; BX$6), 0, 2)+1)</f>
        <v/>
      </c>
      <c r="BY317" s="68" t="str">
        <f ca="1">INDEX({"","_","-","="},IF(OR($D317 &gt;= BZ$6, $E317 &lt; BY$6), 0, 1)+IF(OR($F317 &gt;= BZ$6, $G317 &lt; BY$6), 0, 2)+1)</f>
        <v/>
      </c>
      <c r="BZ317" s="68" t="str">
        <f ca="1">INDEX({"","_","-","="},IF(OR($D317 &gt;= CA$6, $E317 &lt; BZ$6), 0, 1)+IF(OR($F317 &gt;= CA$6, $G317 &lt; BZ$6), 0, 2)+1)</f>
        <v/>
      </c>
      <c r="CA317" s="68" t="str">
        <f ca="1">INDEX({"","_","-","="},IF(OR($D317 &gt;= CB$6, $E317 &lt; CA$6), 0, 1)+IF(OR($F317 &gt;= CB$6, $G317 &lt; CA$6), 0, 2)+1)</f>
        <v/>
      </c>
      <c r="CB317" s="68" t="str">
        <f ca="1">INDEX({"","_","-","="},IF(OR($D317 &gt;= CC$6, $E317 &lt; CB$6), 0, 1)+IF(OR($F317 &gt;= CC$6, $G317 &lt; CB$6), 0, 2)+1)</f>
        <v/>
      </c>
      <c r="CC317" s="68" t="str">
        <f ca="1">INDEX({"","_","-","="},IF(OR($D317 &gt;= CD$6, $E317 &lt; CC$6), 0, 1)+IF(OR($F317 &gt;= CD$6, $G317 &lt; CC$6), 0, 2)+1)</f>
        <v/>
      </c>
      <c r="CD317" s="68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IF('临-进度'!M313,'临-进度'!$A313,"")</f>
        <v/>
      </c>
      <c r="B318" s="8" t="str">
        <f ca="1">IF('临-进度'!M313,'临-进度'!$B313,"")</f>
        <v/>
      </c>
      <c r="C318" s="8" t="str">
        <f ca="1">IF('临-进度'!M313,'临-进度'!$E313,"")</f>
        <v/>
      </c>
      <c r="D318" s="40" t="str">
        <f ca="1">IF('临-进度'!$M313,'临-进度'!$I313,"")</f>
        <v/>
      </c>
      <c r="E318" s="40" t="str">
        <f ca="1">IF('临-进度'!$M313,'临-进度'!$AE313,"")</f>
        <v/>
      </c>
      <c r="F318" s="40" t="str">
        <f ca="1">IF('临-进度'!$M313,'临-进度'!$J313,"")</f>
        <v/>
      </c>
      <c r="G318" s="73" t="str">
        <f ca="1">IF('临-进度'!$M313,'临-进度'!$AF313,"")</f>
        <v/>
      </c>
      <c r="H318" s="68" t="str">
        <f ca="1">INDEX({"","_","-","="},IF(OR($D318 &gt;= I$6, $E318 &lt; H$6), 0, 1)+IF(OR($F318 &gt;= I$6, $G318 &lt; H$6), 0, 2)+1)</f>
        <v/>
      </c>
      <c r="I318" s="68" t="str">
        <f ca="1">INDEX({"","_","-","="},IF(OR($D318 &gt;= J$6, $E318 &lt; I$6), 0, 1)+IF(OR($F318 &gt;= J$6, $G318 &lt; I$6), 0, 2)+1)</f>
        <v/>
      </c>
      <c r="J318" s="68" t="str">
        <f ca="1">INDEX({"","_","-","="},IF(OR($D318 &gt;= K$6, $E318 &lt; J$6), 0, 1)+IF(OR($F318 &gt;= K$6, $G318 &lt; J$6), 0, 2)+1)</f>
        <v/>
      </c>
      <c r="K318" s="68" t="str">
        <f ca="1">INDEX({"","_","-","="},IF(OR($D318 &gt;= L$6, $E318 &lt; K$6), 0, 1)+IF(OR($F318 &gt;= L$6, $G318 &lt; K$6), 0, 2)+1)</f>
        <v/>
      </c>
      <c r="L318" s="68" t="str">
        <f ca="1">INDEX({"","_","-","="},IF(OR($D318 &gt;= M$6, $E318 &lt; L$6), 0, 1)+IF(OR($F318 &gt;= M$6, $G318 &lt; L$6), 0, 2)+1)</f>
        <v/>
      </c>
      <c r="M318" s="68" t="str">
        <f ca="1">INDEX({"","_","-","="},IF(OR($D318 &gt;= N$6, $E318 &lt; M$6), 0, 1)+IF(OR($F318 &gt;= N$6, $G318 &lt; M$6), 0, 2)+1)</f>
        <v/>
      </c>
      <c r="N318" s="68" t="str">
        <f ca="1">INDEX({"","_","-","="},IF(OR($D318 &gt;= O$6, $E318 &lt; N$6), 0, 1)+IF(OR($F318 &gt;= O$6, $G318 &lt; N$6), 0, 2)+1)</f>
        <v/>
      </c>
      <c r="O318" s="68" t="str">
        <f ca="1">INDEX({"","_","-","="},IF(OR($D318 &gt;= P$6, $E318 &lt; O$6), 0, 1)+IF(OR($F318 &gt;= P$6, $G318 &lt; O$6), 0, 2)+1)</f>
        <v/>
      </c>
      <c r="P318" s="68" t="str">
        <f ca="1">INDEX({"","_","-","="},IF(OR($D318 &gt;= Q$6, $E318 &lt; P$6), 0, 1)+IF(OR($F318 &gt;= Q$6, $G318 &lt; P$6), 0, 2)+1)</f>
        <v/>
      </c>
      <c r="Q318" s="68" t="str">
        <f ca="1">INDEX({"","_","-","="},IF(OR($D318 &gt;= R$6, $E318 &lt; Q$6), 0, 1)+IF(OR($F318 &gt;= R$6, $G318 &lt; Q$6), 0, 2)+1)</f>
        <v/>
      </c>
      <c r="R318" s="68" t="str">
        <f ca="1">INDEX({"","_","-","="},IF(OR($D318 &gt;= S$6, $E318 &lt; R$6), 0, 1)+IF(OR($F318 &gt;= S$6, $G318 &lt; R$6), 0, 2)+1)</f>
        <v/>
      </c>
      <c r="S318" s="68" t="str">
        <f ca="1">INDEX({"","_","-","="},IF(OR($D318 &gt;= T$6, $E318 &lt; S$6), 0, 1)+IF(OR($F318 &gt;= T$6, $G318 &lt; S$6), 0, 2)+1)</f>
        <v/>
      </c>
      <c r="T318" s="68" t="str">
        <f ca="1">INDEX({"","_","-","="},IF(OR($D318 &gt;= U$6, $E318 &lt; T$6), 0, 1)+IF(OR($F318 &gt;= U$6, $G318 &lt; T$6), 0, 2)+1)</f>
        <v/>
      </c>
      <c r="U318" s="68" t="str">
        <f ca="1">INDEX({"","_","-","="},IF(OR($D318 &gt;= V$6, $E318 &lt; U$6), 0, 1)+IF(OR($F318 &gt;= V$6, $G318 &lt; U$6), 0, 2)+1)</f>
        <v/>
      </c>
      <c r="V318" s="68" t="str">
        <f ca="1">INDEX({"","_","-","="},IF(OR($D318 &gt;= W$6, $E318 &lt; V$6), 0, 1)+IF(OR($F318 &gt;= W$6, $G318 &lt; V$6), 0, 2)+1)</f>
        <v/>
      </c>
      <c r="W318" s="68" t="str">
        <f ca="1">INDEX({"","_","-","="},IF(OR($D318 &gt;= X$6, $E318 &lt; W$6), 0, 1)+IF(OR($F318 &gt;= X$6, $G318 &lt; W$6), 0, 2)+1)</f>
        <v/>
      </c>
      <c r="X318" s="68" t="str">
        <f ca="1">INDEX({"","_","-","="},IF(OR($D318 &gt;= Y$6, $E318 &lt; X$6), 0, 1)+IF(OR($F318 &gt;= Y$6, $G318 &lt; X$6), 0, 2)+1)</f>
        <v/>
      </c>
      <c r="Y318" s="68" t="str">
        <f ca="1">INDEX({"","_","-","="},IF(OR($D318 &gt;= Z$6, $E318 &lt; Y$6), 0, 1)+IF(OR($F318 &gt;= Z$6, $G318 &lt; Y$6), 0, 2)+1)</f>
        <v/>
      </c>
      <c r="Z318" s="68" t="str">
        <f ca="1">INDEX({"","_","-","="},IF(OR($D318 &gt;= AA$6, $E318 &lt; Z$6), 0, 1)+IF(OR($F318 &gt;= AA$6, $G318 &lt; Z$6), 0, 2)+1)</f>
        <v/>
      </c>
      <c r="AA318" s="68" t="str">
        <f ca="1">INDEX({"","_","-","="},IF(OR($D318 &gt;= AB$6, $E318 &lt; AA$6), 0, 1)+IF(OR($F318 &gt;= AB$6, $G318 &lt; AA$6), 0, 2)+1)</f>
        <v/>
      </c>
      <c r="AB318" s="68" t="str">
        <f ca="1">INDEX({"","_","-","="},IF(OR($D318 &gt;= AC$6, $E318 &lt; AB$6), 0, 1)+IF(OR($F318 &gt;= AC$6, $G318 &lt; AB$6), 0, 2)+1)</f>
        <v/>
      </c>
      <c r="AC318" s="68" t="str">
        <f ca="1">INDEX({"","_","-","="},IF(OR($D318 &gt;= AD$6, $E318 &lt; AC$6), 0, 1)+IF(OR($F318 &gt;= AD$6, $G318 &lt; AC$6), 0, 2)+1)</f>
        <v/>
      </c>
      <c r="AD318" s="68" t="str">
        <f ca="1">INDEX({"","_","-","="},IF(OR($D318 &gt;= AE$6, $E318 &lt; AD$6), 0, 1)+IF(OR($F318 &gt;= AE$6, $G318 &lt; AD$6), 0, 2)+1)</f>
        <v/>
      </c>
      <c r="AE318" s="68" t="str">
        <f ca="1">INDEX({"","_","-","="},IF(OR($D318 &gt;= AF$6, $E318 &lt; AE$6), 0, 1)+IF(OR($F318 &gt;= AF$6, $G318 &lt; AE$6), 0, 2)+1)</f>
        <v/>
      </c>
      <c r="AF318" s="68" t="str">
        <f ca="1">INDEX({"","_","-","="},IF(OR($D318 &gt;= AG$6, $E318 &lt; AF$6), 0, 1)+IF(OR($F318 &gt;= AG$6, $G318 &lt; AF$6), 0, 2)+1)</f>
        <v/>
      </c>
      <c r="AG318" s="68" t="str">
        <f ca="1">INDEX({"","_","-","="},IF(OR($D318 &gt;= AH$6, $E318 &lt; AG$6), 0, 1)+IF(OR($F318 &gt;= AH$6, $G318 &lt; AG$6), 0, 2)+1)</f>
        <v/>
      </c>
      <c r="AH318" s="68" t="str">
        <f ca="1">INDEX({"","_","-","="},IF(OR($D318 &gt;= AI$6, $E318 &lt; AH$6), 0, 1)+IF(OR($F318 &gt;= AI$6, $G318 &lt; AH$6), 0, 2)+1)</f>
        <v/>
      </c>
      <c r="AI318" s="68" t="str">
        <f ca="1">INDEX({"","_","-","="},IF(OR($D318 &gt;= AJ$6, $E318 &lt; AI$6), 0, 1)+IF(OR($F318 &gt;= AJ$6, $G318 &lt; AI$6), 0, 2)+1)</f>
        <v/>
      </c>
      <c r="AJ318" s="68" t="str">
        <f ca="1">INDEX({"","_","-","="},IF(OR($D318 &gt;= AK$6, $E318 &lt; AJ$6), 0, 1)+IF(OR($F318 &gt;= AK$6, $G318 &lt; AJ$6), 0, 2)+1)</f>
        <v/>
      </c>
      <c r="AK318" s="68" t="str">
        <f ca="1">INDEX({"","_","-","="},IF(OR($D318 &gt;= AL$6, $E318 &lt; AK$6), 0, 1)+IF(OR($F318 &gt;= AL$6, $G318 &lt; AK$6), 0, 2)+1)</f>
        <v/>
      </c>
      <c r="AL318" s="68" t="str">
        <f ca="1">INDEX({"","_","-","="},IF(OR($D318 &gt;= AM$6, $E318 &lt; AL$6), 0, 1)+IF(OR($F318 &gt;= AM$6, $G318 &lt; AL$6), 0, 2)+1)</f>
        <v/>
      </c>
      <c r="AM318" s="68" t="str">
        <f ca="1">INDEX({"","_","-","="},IF(OR($D318 &gt;= AN$6, $E318 &lt; AM$6), 0, 1)+IF(OR($F318 &gt;= AN$6, $G318 &lt; AM$6), 0, 2)+1)</f>
        <v/>
      </c>
      <c r="AN318" s="68" t="str">
        <f ca="1">INDEX({"","_","-","="},IF(OR($D318 &gt;= AO$6, $E318 &lt; AN$6), 0, 1)+IF(OR($F318 &gt;= AO$6, $G318 &lt; AN$6), 0, 2)+1)</f>
        <v/>
      </c>
      <c r="AO318" s="68" t="str">
        <f ca="1">INDEX({"","_","-","="},IF(OR($D318 &gt;= AP$6, $E318 &lt; AO$6), 0, 1)+IF(OR($F318 &gt;= AP$6, $G318 &lt; AO$6), 0, 2)+1)</f>
        <v/>
      </c>
      <c r="AP318" s="68" t="str">
        <f ca="1">INDEX({"","_","-","="},IF(OR($D318 &gt;= AQ$6, $E318 &lt; AP$6), 0, 1)+IF(OR($F318 &gt;= AQ$6, $G318 &lt; AP$6), 0, 2)+1)</f>
        <v/>
      </c>
      <c r="AQ318" s="68" t="str">
        <f ca="1">INDEX({"","_","-","="},IF(OR($D318 &gt;= AR$6, $E318 &lt; AQ$6), 0, 1)+IF(OR($F318 &gt;= AR$6, $G318 &lt; AQ$6), 0, 2)+1)</f>
        <v/>
      </c>
      <c r="AR318" s="68" t="str">
        <f ca="1">INDEX({"","_","-","="},IF(OR($D318 &gt;= AS$6, $E318 &lt; AR$6), 0, 1)+IF(OR($F318 &gt;= AS$6, $G318 &lt; AR$6), 0, 2)+1)</f>
        <v/>
      </c>
      <c r="AS318" s="68" t="str">
        <f ca="1">INDEX({"","_","-","="},IF(OR($D318 &gt;= AT$6, $E318 &lt; AS$6), 0, 1)+IF(OR($F318 &gt;= AT$6, $G318 &lt; AS$6), 0, 2)+1)</f>
        <v/>
      </c>
      <c r="AT318" s="68" t="str">
        <f ca="1">INDEX({"","_","-","="},IF(OR($D318 &gt;= AU$6, $E318 &lt; AT$6), 0, 1)+IF(OR($F318 &gt;= AU$6, $G318 &lt; AT$6), 0, 2)+1)</f>
        <v/>
      </c>
      <c r="AU318" s="68" t="str">
        <f ca="1">INDEX({"","_","-","="},IF(OR($D318 &gt;= AV$6, $E318 &lt; AU$6), 0, 1)+IF(OR($F318 &gt;= AV$6, $G318 &lt; AU$6), 0, 2)+1)</f>
        <v/>
      </c>
      <c r="AV318" s="68" t="str">
        <f ca="1">INDEX({"","_","-","="},IF(OR($D318 &gt;= AW$6, $E318 &lt; AV$6), 0, 1)+IF(OR($F318 &gt;= AW$6, $G318 &lt; AV$6), 0, 2)+1)</f>
        <v/>
      </c>
      <c r="AW318" s="68" t="str">
        <f ca="1">INDEX({"","_","-","="},IF(OR($D318 &gt;= AX$6, $E318 &lt; AW$6), 0, 1)+IF(OR($F318 &gt;= AX$6, $G318 &lt; AW$6), 0, 2)+1)</f>
        <v/>
      </c>
      <c r="AX318" s="68" t="str">
        <f ca="1">INDEX({"","_","-","="},IF(OR($D318 &gt;= AY$6, $E318 &lt; AX$6), 0, 1)+IF(OR($F318 &gt;= AY$6, $G318 &lt; AX$6), 0, 2)+1)</f>
        <v/>
      </c>
      <c r="AY318" s="68" t="str">
        <f ca="1">INDEX({"","_","-","="},IF(OR($D318 &gt;= AZ$6, $E318 &lt; AY$6), 0, 1)+IF(OR($F318 &gt;= AZ$6, $G318 &lt; AY$6), 0, 2)+1)</f>
        <v/>
      </c>
      <c r="AZ318" s="68" t="str">
        <f ca="1">INDEX({"","_","-","="},IF(OR($D318 &gt;= BA$6, $E318 &lt; AZ$6), 0, 1)+IF(OR($F318 &gt;= BA$6, $G318 &lt; AZ$6), 0, 2)+1)</f>
        <v/>
      </c>
      <c r="BA318" s="68" t="str">
        <f ca="1">INDEX({"","_","-","="},IF(OR($D318 &gt;= BB$6, $E318 &lt; BA$6), 0, 1)+IF(OR($F318 &gt;= BB$6, $G318 &lt; BA$6), 0, 2)+1)</f>
        <v/>
      </c>
      <c r="BB318" s="68" t="str">
        <f ca="1">INDEX({"","_","-","="},IF(OR($D318 &gt;= BC$6, $E318 &lt; BB$6), 0, 1)+IF(OR($F318 &gt;= BC$6, $G318 &lt; BB$6), 0, 2)+1)</f>
        <v/>
      </c>
      <c r="BC318" s="68" t="str">
        <f ca="1">INDEX({"","_","-","="},IF(OR($D318 &gt;= BD$6, $E318 &lt; BC$6), 0, 1)+IF(OR($F318 &gt;= BD$6, $G318 &lt; BC$6), 0, 2)+1)</f>
        <v/>
      </c>
      <c r="BD318" s="68" t="str">
        <f ca="1">INDEX({"","_","-","="},IF(OR($D318 &gt;= BE$6, $E318 &lt; BD$6), 0, 1)+IF(OR($F318 &gt;= BE$6, $G318 &lt; BD$6), 0, 2)+1)</f>
        <v/>
      </c>
      <c r="BE318" s="68" t="str">
        <f ca="1">INDEX({"","_","-","="},IF(OR($D318 &gt;= BF$6, $E318 &lt; BE$6), 0, 1)+IF(OR($F318 &gt;= BF$6, $G318 &lt; BE$6), 0, 2)+1)</f>
        <v/>
      </c>
      <c r="BF318" s="68" t="str">
        <f ca="1">INDEX({"","_","-","="},IF(OR($D318 &gt;= BG$6, $E318 &lt; BF$6), 0, 1)+IF(OR($F318 &gt;= BG$6, $G318 &lt; BF$6), 0, 2)+1)</f>
        <v/>
      </c>
      <c r="BG318" s="68" t="str">
        <f ca="1">INDEX({"","_","-","="},IF(OR($D318 &gt;= BH$6, $E318 &lt; BG$6), 0, 1)+IF(OR($F318 &gt;= BH$6, $G318 &lt; BG$6), 0, 2)+1)</f>
        <v/>
      </c>
      <c r="BH318" s="68" t="str">
        <f ca="1">INDEX({"","_","-","="},IF(OR($D318 &gt;= BI$6, $E318 &lt; BH$6), 0, 1)+IF(OR($F318 &gt;= BI$6, $G318 &lt; BH$6), 0, 2)+1)</f>
        <v/>
      </c>
      <c r="BI318" s="68" t="str">
        <f ca="1">INDEX({"","_","-","="},IF(OR($D318 &gt;= BJ$6, $E318 &lt; BI$6), 0, 1)+IF(OR($F318 &gt;= BJ$6, $G318 &lt; BI$6), 0, 2)+1)</f>
        <v/>
      </c>
      <c r="BJ318" s="68" t="str">
        <f ca="1">INDEX({"","_","-","="},IF(OR($D318 &gt;= BK$6, $E318 &lt; BJ$6), 0, 1)+IF(OR($F318 &gt;= BK$6, $G318 &lt; BJ$6), 0, 2)+1)</f>
        <v/>
      </c>
      <c r="BK318" s="68" t="str">
        <f ca="1">INDEX({"","_","-","="},IF(OR($D318 &gt;= BL$6, $E318 &lt; BK$6), 0, 1)+IF(OR($F318 &gt;= BL$6, $G318 &lt; BK$6), 0, 2)+1)</f>
        <v/>
      </c>
      <c r="BL318" s="68" t="str">
        <f ca="1">INDEX({"","_","-","="},IF(OR($D318 &gt;= BM$6, $E318 &lt; BL$6), 0, 1)+IF(OR($F318 &gt;= BM$6, $G318 &lt; BL$6), 0, 2)+1)</f>
        <v/>
      </c>
      <c r="BM318" s="68" t="str">
        <f ca="1">INDEX({"","_","-","="},IF(OR($D318 &gt;= BN$6, $E318 &lt; BM$6), 0, 1)+IF(OR($F318 &gt;= BN$6, $G318 &lt; BM$6), 0, 2)+1)</f>
        <v/>
      </c>
      <c r="BN318" s="68" t="str">
        <f ca="1">INDEX({"","_","-","="},IF(OR($D318 &gt;= BO$6, $E318 &lt; BN$6), 0, 1)+IF(OR($F318 &gt;= BO$6, $G318 &lt; BN$6), 0, 2)+1)</f>
        <v/>
      </c>
      <c r="BO318" s="68" t="str">
        <f ca="1">INDEX({"","_","-","="},IF(OR($D318 &gt;= BP$6, $E318 &lt; BO$6), 0, 1)+IF(OR($F318 &gt;= BP$6, $G318 &lt; BO$6), 0, 2)+1)</f>
        <v/>
      </c>
      <c r="BP318" s="68" t="str">
        <f ca="1">INDEX({"","_","-","="},IF(OR($D318 &gt;= BQ$6, $E318 &lt; BP$6), 0, 1)+IF(OR($F318 &gt;= BQ$6, $G318 &lt; BP$6), 0, 2)+1)</f>
        <v/>
      </c>
      <c r="BQ318" s="68" t="str">
        <f ca="1">INDEX({"","_","-","="},IF(OR($D318 &gt;= BR$6, $E318 &lt; BQ$6), 0, 1)+IF(OR($F318 &gt;= BR$6, $G318 &lt; BQ$6), 0, 2)+1)</f>
        <v/>
      </c>
      <c r="BR318" s="68" t="str">
        <f ca="1">INDEX({"","_","-","="},IF(OR($D318 &gt;= BS$6, $E318 &lt; BR$6), 0, 1)+IF(OR($F318 &gt;= BS$6, $G318 &lt; BR$6), 0, 2)+1)</f>
        <v/>
      </c>
      <c r="BS318" s="68" t="str">
        <f ca="1">INDEX({"","_","-","="},IF(OR($D318 &gt;= BT$6, $E318 &lt; BS$6), 0, 1)+IF(OR($F318 &gt;= BT$6, $G318 &lt; BS$6), 0, 2)+1)</f>
        <v/>
      </c>
      <c r="BT318" s="68" t="str">
        <f ca="1">INDEX({"","_","-","="},IF(OR($D318 &gt;= BU$6, $E318 &lt; BT$6), 0, 1)+IF(OR($F318 &gt;= BU$6, $G318 &lt; BT$6), 0, 2)+1)</f>
        <v/>
      </c>
      <c r="BU318" s="68" t="str">
        <f ca="1">INDEX({"","_","-","="},IF(OR($D318 &gt;= BV$6, $E318 &lt; BU$6), 0, 1)+IF(OR($F318 &gt;= BV$6, $G318 &lt; BU$6), 0, 2)+1)</f>
        <v/>
      </c>
      <c r="BV318" s="68" t="str">
        <f ca="1">INDEX({"","_","-","="},IF(OR($D318 &gt;= BW$6, $E318 &lt; BV$6), 0, 1)+IF(OR($F318 &gt;= BW$6, $G318 &lt; BV$6), 0, 2)+1)</f>
        <v/>
      </c>
      <c r="BW318" s="68" t="str">
        <f ca="1">INDEX({"","_","-","="},IF(OR($D318 &gt;= BX$6, $E318 &lt; BW$6), 0, 1)+IF(OR($F318 &gt;= BX$6, $G318 &lt; BW$6), 0, 2)+1)</f>
        <v/>
      </c>
      <c r="BX318" s="68" t="str">
        <f ca="1">INDEX({"","_","-","="},IF(OR($D318 &gt;= BY$6, $E318 &lt; BX$6), 0, 1)+IF(OR($F318 &gt;= BY$6, $G318 &lt; BX$6), 0, 2)+1)</f>
        <v/>
      </c>
      <c r="BY318" s="68" t="str">
        <f ca="1">INDEX({"","_","-","="},IF(OR($D318 &gt;= BZ$6, $E318 &lt; BY$6), 0, 1)+IF(OR($F318 &gt;= BZ$6, $G318 &lt; BY$6), 0, 2)+1)</f>
        <v/>
      </c>
      <c r="BZ318" s="68" t="str">
        <f ca="1">INDEX({"","_","-","="},IF(OR($D318 &gt;= CA$6, $E318 &lt; BZ$6), 0, 1)+IF(OR($F318 &gt;= CA$6, $G318 &lt; BZ$6), 0, 2)+1)</f>
        <v/>
      </c>
      <c r="CA318" s="68" t="str">
        <f ca="1">INDEX({"","_","-","="},IF(OR($D318 &gt;= CB$6, $E318 &lt; CA$6), 0, 1)+IF(OR($F318 &gt;= CB$6, $G318 &lt; CA$6), 0, 2)+1)</f>
        <v/>
      </c>
      <c r="CB318" s="68" t="str">
        <f ca="1">INDEX({"","_","-","="},IF(OR($D318 &gt;= CC$6, $E318 &lt; CB$6), 0, 1)+IF(OR($F318 &gt;= CC$6, $G318 &lt; CB$6), 0, 2)+1)</f>
        <v/>
      </c>
      <c r="CC318" s="68" t="str">
        <f ca="1">INDEX({"","_","-","="},IF(OR($D318 &gt;= CD$6, $E318 &lt; CC$6), 0, 1)+IF(OR($F318 &gt;= CD$6, $G318 &lt; CC$6), 0, 2)+1)</f>
        <v/>
      </c>
      <c r="CD318" s="68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IF('临-进度'!M314,'临-进度'!$A314,"")</f>
        <v/>
      </c>
      <c r="B319" s="8" t="str">
        <f ca="1">IF('临-进度'!M314,'临-进度'!$B314,"")</f>
        <v/>
      </c>
      <c r="C319" s="8" t="str">
        <f ca="1">IF('临-进度'!M314,'临-进度'!$E314,"")</f>
        <v/>
      </c>
      <c r="D319" s="40" t="str">
        <f ca="1">IF('临-进度'!$M314,'临-进度'!$I314,"")</f>
        <v/>
      </c>
      <c r="E319" s="40" t="str">
        <f ca="1">IF('临-进度'!$M314,'临-进度'!$AE314,"")</f>
        <v/>
      </c>
      <c r="F319" s="40" t="str">
        <f ca="1">IF('临-进度'!$M314,'临-进度'!$J314,"")</f>
        <v/>
      </c>
      <c r="G319" s="73" t="str">
        <f ca="1">IF('临-进度'!$M314,'临-进度'!$AF314,"")</f>
        <v/>
      </c>
      <c r="H319" s="68" t="str">
        <f ca="1">INDEX({"","_","-","="},IF(OR($D319 &gt;= I$6, $E319 &lt; H$6), 0, 1)+IF(OR($F319 &gt;= I$6, $G319 &lt; H$6), 0, 2)+1)</f>
        <v/>
      </c>
      <c r="I319" s="68" t="str">
        <f ca="1">INDEX({"","_","-","="},IF(OR($D319 &gt;= J$6, $E319 &lt; I$6), 0, 1)+IF(OR($F319 &gt;= J$6, $G319 &lt; I$6), 0, 2)+1)</f>
        <v/>
      </c>
      <c r="J319" s="68" t="str">
        <f ca="1">INDEX({"","_","-","="},IF(OR($D319 &gt;= K$6, $E319 &lt; J$6), 0, 1)+IF(OR($F319 &gt;= K$6, $G319 &lt; J$6), 0, 2)+1)</f>
        <v/>
      </c>
      <c r="K319" s="68" t="str">
        <f ca="1">INDEX({"","_","-","="},IF(OR($D319 &gt;= L$6, $E319 &lt; K$6), 0, 1)+IF(OR($F319 &gt;= L$6, $G319 &lt; K$6), 0, 2)+1)</f>
        <v/>
      </c>
      <c r="L319" s="68" t="str">
        <f ca="1">INDEX({"","_","-","="},IF(OR($D319 &gt;= M$6, $E319 &lt; L$6), 0, 1)+IF(OR($F319 &gt;= M$6, $G319 &lt; L$6), 0, 2)+1)</f>
        <v/>
      </c>
      <c r="M319" s="68" t="str">
        <f ca="1">INDEX({"","_","-","="},IF(OR($D319 &gt;= N$6, $E319 &lt; M$6), 0, 1)+IF(OR($F319 &gt;= N$6, $G319 &lt; M$6), 0, 2)+1)</f>
        <v/>
      </c>
      <c r="N319" s="68" t="str">
        <f ca="1">INDEX({"","_","-","="},IF(OR($D319 &gt;= O$6, $E319 &lt; N$6), 0, 1)+IF(OR($F319 &gt;= O$6, $G319 &lt; N$6), 0, 2)+1)</f>
        <v/>
      </c>
      <c r="O319" s="68" t="str">
        <f ca="1">INDEX({"","_","-","="},IF(OR($D319 &gt;= P$6, $E319 &lt; O$6), 0, 1)+IF(OR($F319 &gt;= P$6, $G319 &lt; O$6), 0, 2)+1)</f>
        <v/>
      </c>
      <c r="P319" s="68" t="str">
        <f ca="1">INDEX({"","_","-","="},IF(OR($D319 &gt;= Q$6, $E319 &lt; P$6), 0, 1)+IF(OR($F319 &gt;= Q$6, $G319 &lt; P$6), 0, 2)+1)</f>
        <v/>
      </c>
      <c r="Q319" s="68" t="str">
        <f ca="1">INDEX({"","_","-","="},IF(OR($D319 &gt;= R$6, $E319 &lt; Q$6), 0, 1)+IF(OR($F319 &gt;= R$6, $G319 &lt; Q$6), 0, 2)+1)</f>
        <v/>
      </c>
      <c r="R319" s="68" t="str">
        <f ca="1">INDEX({"","_","-","="},IF(OR($D319 &gt;= S$6, $E319 &lt; R$6), 0, 1)+IF(OR($F319 &gt;= S$6, $G319 &lt; R$6), 0, 2)+1)</f>
        <v/>
      </c>
      <c r="S319" s="68" t="str">
        <f ca="1">INDEX({"","_","-","="},IF(OR($D319 &gt;= T$6, $E319 &lt; S$6), 0, 1)+IF(OR($F319 &gt;= T$6, $G319 &lt; S$6), 0, 2)+1)</f>
        <v/>
      </c>
      <c r="T319" s="68" t="str">
        <f ca="1">INDEX({"","_","-","="},IF(OR($D319 &gt;= U$6, $E319 &lt; T$6), 0, 1)+IF(OR($F319 &gt;= U$6, $G319 &lt; T$6), 0, 2)+1)</f>
        <v/>
      </c>
      <c r="U319" s="68" t="str">
        <f ca="1">INDEX({"","_","-","="},IF(OR($D319 &gt;= V$6, $E319 &lt; U$6), 0, 1)+IF(OR($F319 &gt;= V$6, $G319 &lt; U$6), 0, 2)+1)</f>
        <v/>
      </c>
      <c r="V319" s="68" t="str">
        <f ca="1">INDEX({"","_","-","="},IF(OR($D319 &gt;= W$6, $E319 &lt; V$6), 0, 1)+IF(OR($F319 &gt;= W$6, $G319 &lt; V$6), 0, 2)+1)</f>
        <v/>
      </c>
      <c r="W319" s="68" t="str">
        <f ca="1">INDEX({"","_","-","="},IF(OR($D319 &gt;= X$6, $E319 &lt; W$6), 0, 1)+IF(OR($F319 &gt;= X$6, $G319 &lt; W$6), 0, 2)+1)</f>
        <v/>
      </c>
      <c r="X319" s="68" t="str">
        <f ca="1">INDEX({"","_","-","="},IF(OR($D319 &gt;= Y$6, $E319 &lt; X$6), 0, 1)+IF(OR($F319 &gt;= Y$6, $G319 &lt; X$6), 0, 2)+1)</f>
        <v/>
      </c>
      <c r="Y319" s="68" t="str">
        <f ca="1">INDEX({"","_","-","="},IF(OR($D319 &gt;= Z$6, $E319 &lt; Y$6), 0, 1)+IF(OR($F319 &gt;= Z$6, $G319 &lt; Y$6), 0, 2)+1)</f>
        <v/>
      </c>
      <c r="Z319" s="68" t="str">
        <f ca="1">INDEX({"","_","-","="},IF(OR($D319 &gt;= AA$6, $E319 &lt; Z$6), 0, 1)+IF(OR($F319 &gt;= AA$6, $G319 &lt; Z$6), 0, 2)+1)</f>
        <v/>
      </c>
      <c r="AA319" s="68" t="str">
        <f ca="1">INDEX({"","_","-","="},IF(OR($D319 &gt;= AB$6, $E319 &lt; AA$6), 0, 1)+IF(OR($F319 &gt;= AB$6, $G319 &lt; AA$6), 0, 2)+1)</f>
        <v/>
      </c>
      <c r="AB319" s="68" t="str">
        <f ca="1">INDEX({"","_","-","="},IF(OR($D319 &gt;= AC$6, $E319 &lt; AB$6), 0, 1)+IF(OR($F319 &gt;= AC$6, $G319 &lt; AB$6), 0, 2)+1)</f>
        <v/>
      </c>
      <c r="AC319" s="68" t="str">
        <f ca="1">INDEX({"","_","-","="},IF(OR($D319 &gt;= AD$6, $E319 &lt; AC$6), 0, 1)+IF(OR($F319 &gt;= AD$6, $G319 &lt; AC$6), 0, 2)+1)</f>
        <v/>
      </c>
      <c r="AD319" s="68" t="str">
        <f ca="1">INDEX({"","_","-","="},IF(OR($D319 &gt;= AE$6, $E319 &lt; AD$6), 0, 1)+IF(OR($F319 &gt;= AE$6, $G319 &lt; AD$6), 0, 2)+1)</f>
        <v/>
      </c>
      <c r="AE319" s="68" t="str">
        <f ca="1">INDEX({"","_","-","="},IF(OR($D319 &gt;= AF$6, $E319 &lt; AE$6), 0, 1)+IF(OR($F319 &gt;= AF$6, $G319 &lt; AE$6), 0, 2)+1)</f>
        <v/>
      </c>
      <c r="AF319" s="68" t="str">
        <f ca="1">INDEX({"","_","-","="},IF(OR($D319 &gt;= AG$6, $E319 &lt; AF$6), 0, 1)+IF(OR($F319 &gt;= AG$6, $G319 &lt; AF$6), 0, 2)+1)</f>
        <v/>
      </c>
      <c r="AG319" s="68" t="str">
        <f ca="1">INDEX({"","_","-","="},IF(OR($D319 &gt;= AH$6, $E319 &lt; AG$6), 0, 1)+IF(OR($F319 &gt;= AH$6, $G319 &lt; AG$6), 0, 2)+1)</f>
        <v/>
      </c>
      <c r="AH319" s="68" t="str">
        <f ca="1">INDEX({"","_","-","="},IF(OR($D319 &gt;= AI$6, $E319 &lt; AH$6), 0, 1)+IF(OR($F319 &gt;= AI$6, $G319 &lt; AH$6), 0, 2)+1)</f>
        <v/>
      </c>
      <c r="AI319" s="68" t="str">
        <f ca="1">INDEX({"","_","-","="},IF(OR($D319 &gt;= AJ$6, $E319 &lt; AI$6), 0, 1)+IF(OR($F319 &gt;= AJ$6, $G319 &lt; AI$6), 0, 2)+1)</f>
        <v/>
      </c>
      <c r="AJ319" s="68" t="str">
        <f ca="1">INDEX({"","_","-","="},IF(OR($D319 &gt;= AK$6, $E319 &lt; AJ$6), 0, 1)+IF(OR($F319 &gt;= AK$6, $G319 &lt; AJ$6), 0, 2)+1)</f>
        <v/>
      </c>
      <c r="AK319" s="68" t="str">
        <f ca="1">INDEX({"","_","-","="},IF(OR($D319 &gt;= AL$6, $E319 &lt; AK$6), 0, 1)+IF(OR($F319 &gt;= AL$6, $G319 &lt; AK$6), 0, 2)+1)</f>
        <v/>
      </c>
      <c r="AL319" s="68" t="str">
        <f ca="1">INDEX({"","_","-","="},IF(OR($D319 &gt;= AM$6, $E319 &lt; AL$6), 0, 1)+IF(OR($F319 &gt;= AM$6, $G319 &lt; AL$6), 0, 2)+1)</f>
        <v/>
      </c>
      <c r="AM319" s="68" t="str">
        <f ca="1">INDEX({"","_","-","="},IF(OR($D319 &gt;= AN$6, $E319 &lt; AM$6), 0, 1)+IF(OR($F319 &gt;= AN$6, $G319 &lt; AM$6), 0, 2)+1)</f>
        <v/>
      </c>
      <c r="AN319" s="68" t="str">
        <f ca="1">INDEX({"","_","-","="},IF(OR($D319 &gt;= AO$6, $E319 &lt; AN$6), 0, 1)+IF(OR($F319 &gt;= AO$6, $G319 &lt; AN$6), 0, 2)+1)</f>
        <v/>
      </c>
      <c r="AO319" s="68" t="str">
        <f ca="1">INDEX({"","_","-","="},IF(OR($D319 &gt;= AP$6, $E319 &lt; AO$6), 0, 1)+IF(OR($F319 &gt;= AP$6, $G319 &lt; AO$6), 0, 2)+1)</f>
        <v/>
      </c>
      <c r="AP319" s="68" t="str">
        <f ca="1">INDEX({"","_","-","="},IF(OR($D319 &gt;= AQ$6, $E319 &lt; AP$6), 0, 1)+IF(OR($F319 &gt;= AQ$6, $G319 &lt; AP$6), 0, 2)+1)</f>
        <v/>
      </c>
      <c r="AQ319" s="68" t="str">
        <f ca="1">INDEX({"","_","-","="},IF(OR($D319 &gt;= AR$6, $E319 &lt; AQ$6), 0, 1)+IF(OR($F319 &gt;= AR$6, $G319 &lt; AQ$6), 0, 2)+1)</f>
        <v/>
      </c>
      <c r="AR319" s="68" t="str">
        <f ca="1">INDEX({"","_","-","="},IF(OR($D319 &gt;= AS$6, $E319 &lt; AR$6), 0, 1)+IF(OR($F319 &gt;= AS$6, $G319 &lt; AR$6), 0, 2)+1)</f>
        <v/>
      </c>
      <c r="AS319" s="68" t="str">
        <f ca="1">INDEX({"","_","-","="},IF(OR($D319 &gt;= AT$6, $E319 &lt; AS$6), 0, 1)+IF(OR($F319 &gt;= AT$6, $G319 &lt; AS$6), 0, 2)+1)</f>
        <v/>
      </c>
      <c r="AT319" s="68" t="str">
        <f ca="1">INDEX({"","_","-","="},IF(OR($D319 &gt;= AU$6, $E319 &lt; AT$6), 0, 1)+IF(OR($F319 &gt;= AU$6, $G319 &lt; AT$6), 0, 2)+1)</f>
        <v/>
      </c>
      <c r="AU319" s="68" t="str">
        <f ca="1">INDEX({"","_","-","="},IF(OR($D319 &gt;= AV$6, $E319 &lt; AU$6), 0, 1)+IF(OR($F319 &gt;= AV$6, $G319 &lt; AU$6), 0, 2)+1)</f>
        <v/>
      </c>
      <c r="AV319" s="68" t="str">
        <f ca="1">INDEX({"","_","-","="},IF(OR($D319 &gt;= AW$6, $E319 &lt; AV$6), 0, 1)+IF(OR($F319 &gt;= AW$6, $G319 &lt; AV$6), 0, 2)+1)</f>
        <v/>
      </c>
      <c r="AW319" s="68" t="str">
        <f ca="1">INDEX({"","_","-","="},IF(OR($D319 &gt;= AX$6, $E319 &lt; AW$6), 0, 1)+IF(OR($F319 &gt;= AX$6, $G319 &lt; AW$6), 0, 2)+1)</f>
        <v/>
      </c>
      <c r="AX319" s="68" t="str">
        <f ca="1">INDEX({"","_","-","="},IF(OR($D319 &gt;= AY$6, $E319 &lt; AX$6), 0, 1)+IF(OR($F319 &gt;= AY$6, $G319 &lt; AX$6), 0, 2)+1)</f>
        <v/>
      </c>
      <c r="AY319" s="68" t="str">
        <f ca="1">INDEX({"","_","-","="},IF(OR($D319 &gt;= AZ$6, $E319 &lt; AY$6), 0, 1)+IF(OR($F319 &gt;= AZ$6, $G319 &lt; AY$6), 0, 2)+1)</f>
        <v/>
      </c>
      <c r="AZ319" s="68" t="str">
        <f ca="1">INDEX({"","_","-","="},IF(OR($D319 &gt;= BA$6, $E319 &lt; AZ$6), 0, 1)+IF(OR($F319 &gt;= BA$6, $G319 &lt; AZ$6), 0, 2)+1)</f>
        <v/>
      </c>
      <c r="BA319" s="68" t="str">
        <f ca="1">INDEX({"","_","-","="},IF(OR($D319 &gt;= BB$6, $E319 &lt; BA$6), 0, 1)+IF(OR($F319 &gt;= BB$6, $G319 &lt; BA$6), 0, 2)+1)</f>
        <v/>
      </c>
      <c r="BB319" s="68" t="str">
        <f ca="1">INDEX({"","_","-","="},IF(OR($D319 &gt;= BC$6, $E319 &lt; BB$6), 0, 1)+IF(OR($F319 &gt;= BC$6, $G319 &lt; BB$6), 0, 2)+1)</f>
        <v/>
      </c>
      <c r="BC319" s="68" t="str">
        <f ca="1">INDEX({"","_","-","="},IF(OR($D319 &gt;= BD$6, $E319 &lt; BC$6), 0, 1)+IF(OR($F319 &gt;= BD$6, $G319 &lt; BC$6), 0, 2)+1)</f>
        <v/>
      </c>
      <c r="BD319" s="68" t="str">
        <f ca="1">INDEX({"","_","-","="},IF(OR($D319 &gt;= BE$6, $E319 &lt; BD$6), 0, 1)+IF(OR($F319 &gt;= BE$6, $G319 &lt; BD$6), 0, 2)+1)</f>
        <v/>
      </c>
      <c r="BE319" s="68" t="str">
        <f ca="1">INDEX({"","_","-","="},IF(OR($D319 &gt;= BF$6, $E319 &lt; BE$6), 0, 1)+IF(OR($F319 &gt;= BF$6, $G319 &lt; BE$6), 0, 2)+1)</f>
        <v/>
      </c>
      <c r="BF319" s="68" t="str">
        <f ca="1">INDEX({"","_","-","="},IF(OR($D319 &gt;= BG$6, $E319 &lt; BF$6), 0, 1)+IF(OR($F319 &gt;= BG$6, $G319 &lt; BF$6), 0, 2)+1)</f>
        <v/>
      </c>
      <c r="BG319" s="68" t="str">
        <f ca="1">INDEX({"","_","-","="},IF(OR($D319 &gt;= BH$6, $E319 &lt; BG$6), 0, 1)+IF(OR($F319 &gt;= BH$6, $G319 &lt; BG$6), 0, 2)+1)</f>
        <v/>
      </c>
      <c r="BH319" s="68" t="str">
        <f ca="1">INDEX({"","_","-","="},IF(OR($D319 &gt;= BI$6, $E319 &lt; BH$6), 0, 1)+IF(OR($F319 &gt;= BI$6, $G319 &lt; BH$6), 0, 2)+1)</f>
        <v/>
      </c>
      <c r="BI319" s="68" t="str">
        <f ca="1">INDEX({"","_","-","="},IF(OR($D319 &gt;= BJ$6, $E319 &lt; BI$6), 0, 1)+IF(OR($F319 &gt;= BJ$6, $G319 &lt; BI$6), 0, 2)+1)</f>
        <v/>
      </c>
      <c r="BJ319" s="68" t="str">
        <f ca="1">INDEX({"","_","-","="},IF(OR($D319 &gt;= BK$6, $E319 &lt; BJ$6), 0, 1)+IF(OR($F319 &gt;= BK$6, $G319 &lt; BJ$6), 0, 2)+1)</f>
        <v/>
      </c>
      <c r="BK319" s="68" t="str">
        <f ca="1">INDEX({"","_","-","="},IF(OR($D319 &gt;= BL$6, $E319 &lt; BK$6), 0, 1)+IF(OR($F319 &gt;= BL$6, $G319 &lt; BK$6), 0, 2)+1)</f>
        <v/>
      </c>
      <c r="BL319" s="68" t="str">
        <f ca="1">INDEX({"","_","-","="},IF(OR($D319 &gt;= BM$6, $E319 &lt; BL$6), 0, 1)+IF(OR($F319 &gt;= BM$6, $G319 &lt; BL$6), 0, 2)+1)</f>
        <v/>
      </c>
      <c r="BM319" s="68" t="str">
        <f ca="1">INDEX({"","_","-","="},IF(OR($D319 &gt;= BN$6, $E319 &lt; BM$6), 0, 1)+IF(OR($F319 &gt;= BN$6, $G319 &lt; BM$6), 0, 2)+1)</f>
        <v/>
      </c>
      <c r="BN319" s="68" t="str">
        <f ca="1">INDEX({"","_","-","="},IF(OR($D319 &gt;= BO$6, $E319 &lt; BN$6), 0, 1)+IF(OR($F319 &gt;= BO$6, $G319 &lt; BN$6), 0, 2)+1)</f>
        <v/>
      </c>
      <c r="BO319" s="68" t="str">
        <f ca="1">INDEX({"","_","-","="},IF(OR($D319 &gt;= BP$6, $E319 &lt; BO$6), 0, 1)+IF(OR($F319 &gt;= BP$6, $G319 &lt; BO$6), 0, 2)+1)</f>
        <v/>
      </c>
      <c r="BP319" s="68" t="str">
        <f ca="1">INDEX({"","_","-","="},IF(OR($D319 &gt;= BQ$6, $E319 &lt; BP$6), 0, 1)+IF(OR($F319 &gt;= BQ$6, $G319 &lt; BP$6), 0, 2)+1)</f>
        <v/>
      </c>
      <c r="BQ319" s="68" t="str">
        <f ca="1">INDEX({"","_","-","="},IF(OR($D319 &gt;= BR$6, $E319 &lt; BQ$6), 0, 1)+IF(OR($F319 &gt;= BR$6, $G319 &lt; BQ$6), 0, 2)+1)</f>
        <v/>
      </c>
      <c r="BR319" s="68" t="str">
        <f ca="1">INDEX({"","_","-","="},IF(OR($D319 &gt;= BS$6, $E319 &lt; BR$6), 0, 1)+IF(OR($F319 &gt;= BS$6, $G319 &lt; BR$6), 0, 2)+1)</f>
        <v/>
      </c>
      <c r="BS319" s="68" t="str">
        <f ca="1">INDEX({"","_","-","="},IF(OR($D319 &gt;= BT$6, $E319 &lt; BS$6), 0, 1)+IF(OR($F319 &gt;= BT$6, $G319 &lt; BS$6), 0, 2)+1)</f>
        <v/>
      </c>
      <c r="BT319" s="68" t="str">
        <f ca="1">INDEX({"","_","-","="},IF(OR($D319 &gt;= BU$6, $E319 &lt; BT$6), 0, 1)+IF(OR($F319 &gt;= BU$6, $G319 &lt; BT$6), 0, 2)+1)</f>
        <v/>
      </c>
      <c r="BU319" s="68" t="str">
        <f ca="1">INDEX({"","_","-","="},IF(OR($D319 &gt;= BV$6, $E319 &lt; BU$6), 0, 1)+IF(OR($F319 &gt;= BV$6, $G319 &lt; BU$6), 0, 2)+1)</f>
        <v/>
      </c>
      <c r="BV319" s="68" t="str">
        <f ca="1">INDEX({"","_","-","="},IF(OR($D319 &gt;= BW$6, $E319 &lt; BV$6), 0, 1)+IF(OR($F319 &gt;= BW$6, $G319 &lt; BV$6), 0, 2)+1)</f>
        <v/>
      </c>
      <c r="BW319" s="68" t="str">
        <f ca="1">INDEX({"","_","-","="},IF(OR($D319 &gt;= BX$6, $E319 &lt; BW$6), 0, 1)+IF(OR($F319 &gt;= BX$6, $G319 &lt; BW$6), 0, 2)+1)</f>
        <v/>
      </c>
      <c r="BX319" s="68" t="str">
        <f ca="1">INDEX({"","_","-","="},IF(OR($D319 &gt;= BY$6, $E319 &lt; BX$6), 0, 1)+IF(OR($F319 &gt;= BY$6, $G319 &lt; BX$6), 0, 2)+1)</f>
        <v/>
      </c>
      <c r="BY319" s="68" t="str">
        <f ca="1">INDEX({"","_","-","="},IF(OR($D319 &gt;= BZ$6, $E319 &lt; BY$6), 0, 1)+IF(OR($F319 &gt;= BZ$6, $G319 &lt; BY$6), 0, 2)+1)</f>
        <v/>
      </c>
      <c r="BZ319" s="68" t="str">
        <f ca="1">INDEX({"","_","-","="},IF(OR($D319 &gt;= CA$6, $E319 &lt; BZ$6), 0, 1)+IF(OR($F319 &gt;= CA$6, $G319 &lt; BZ$6), 0, 2)+1)</f>
        <v/>
      </c>
      <c r="CA319" s="68" t="str">
        <f ca="1">INDEX({"","_","-","="},IF(OR($D319 &gt;= CB$6, $E319 &lt; CA$6), 0, 1)+IF(OR($F319 &gt;= CB$6, $G319 &lt; CA$6), 0, 2)+1)</f>
        <v/>
      </c>
      <c r="CB319" s="68" t="str">
        <f ca="1">INDEX({"","_","-","="},IF(OR($D319 &gt;= CC$6, $E319 &lt; CB$6), 0, 1)+IF(OR($F319 &gt;= CC$6, $G319 &lt; CB$6), 0, 2)+1)</f>
        <v/>
      </c>
      <c r="CC319" s="68" t="str">
        <f ca="1">INDEX({"","_","-","="},IF(OR($D319 &gt;= CD$6, $E319 &lt; CC$6), 0, 1)+IF(OR($F319 &gt;= CD$6, $G319 &lt; CC$6), 0, 2)+1)</f>
        <v/>
      </c>
      <c r="CD319" s="68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IF('临-进度'!M315,'临-进度'!$A315,"")</f>
        <v/>
      </c>
      <c r="B320" s="8" t="str">
        <f ca="1">IF('临-进度'!M315,'临-进度'!$B315,"")</f>
        <v/>
      </c>
      <c r="C320" s="8" t="str">
        <f ca="1">IF('临-进度'!M315,'临-进度'!$E315,"")</f>
        <v/>
      </c>
      <c r="D320" s="40" t="str">
        <f ca="1">IF('临-进度'!$M315,'临-进度'!$I315,"")</f>
        <v/>
      </c>
      <c r="E320" s="40" t="str">
        <f ca="1">IF('临-进度'!$M315,'临-进度'!$AE315,"")</f>
        <v/>
      </c>
      <c r="F320" s="40" t="str">
        <f ca="1">IF('临-进度'!$M315,'临-进度'!$J315,"")</f>
        <v/>
      </c>
      <c r="G320" s="73" t="str">
        <f ca="1">IF('临-进度'!$M315,'临-进度'!$AF315,"")</f>
        <v/>
      </c>
      <c r="H320" s="68" t="str">
        <f ca="1">INDEX({"","_","-","="},IF(OR($D320 &gt;= I$6, $E320 &lt; H$6), 0, 1)+IF(OR($F320 &gt;= I$6, $G320 &lt; H$6), 0, 2)+1)</f>
        <v/>
      </c>
      <c r="I320" s="68" t="str">
        <f ca="1">INDEX({"","_","-","="},IF(OR($D320 &gt;= J$6, $E320 &lt; I$6), 0, 1)+IF(OR($F320 &gt;= J$6, $G320 &lt; I$6), 0, 2)+1)</f>
        <v/>
      </c>
      <c r="J320" s="68" t="str">
        <f ca="1">INDEX({"","_","-","="},IF(OR($D320 &gt;= K$6, $E320 &lt; J$6), 0, 1)+IF(OR($F320 &gt;= K$6, $G320 &lt; J$6), 0, 2)+1)</f>
        <v/>
      </c>
      <c r="K320" s="68" t="str">
        <f ca="1">INDEX({"","_","-","="},IF(OR($D320 &gt;= L$6, $E320 &lt; K$6), 0, 1)+IF(OR($F320 &gt;= L$6, $G320 &lt; K$6), 0, 2)+1)</f>
        <v/>
      </c>
      <c r="L320" s="68" t="str">
        <f ca="1">INDEX({"","_","-","="},IF(OR($D320 &gt;= M$6, $E320 &lt; L$6), 0, 1)+IF(OR($F320 &gt;= M$6, $G320 &lt; L$6), 0, 2)+1)</f>
        <v/>
      </c>
      <c r="M320" s="68" t="str">
        <f ca="1">INDEX({"","_","-","="},IF(OR($D320 &gt;= N$6, $E320 &lt; M$6), 0, 1)+IF(OR($F320 &gt;= N$6, $G320 &lt; M$6), 0, 2)+1)</f>
        <v/>
      </c>
      <c r="N320" s="68" t="str">
        <f ca="1">INDEX({"","_","-","="},IF(OR($D320 &gt;= O$6, $E320 &lt; N$6), 0, 1)+IF(OR($F320 &gt;= O$6, $G320 &lt; N$6), 0, 2)+1)</f>
        <v/>
      </c>
      <c r="O320" s="68" t="str">
        <f ca="1">INDEX({"","_","-","="},IF(OR($D320 &gt;= P$6, $E320 &lt; O$6), 0, 1)+IF(OR($F320 &gt;= P$6, $G320 &lt; O$6), 0, 2)+1)</f>
        <v/>
      </c>
      <c r="P320" s="68" t="str">
        <f ca="1">INDEX({"","_","-","="},IF(OR($D320 &gt;= Q$6, $E320 &lt; P$6), 0, 1)+IF(OR($F320 &gt;= Q$6, $G320 &lt; P$6), 0, 2)+1)</f>
        <v/>
      </c>
      <c r="Q320" s="68" t="str">
        <f ca="1">INDEX({"","_","-","="},IF(OR($D320 &gt;= R$6, $E320 &lt; Q$6), 0, 1)+IF(OR($F320 &gt;= R$6, $G320 &lt; Q$6), 0, 2)+1)</f>
        <v/>
      </c>
      <c r="R320" s="68" t="str">
        <f ca="1">INDEX({"","_","-","="},IF(OR($D320 &gt;= S$6, $E320 &lt; R$6), 0, 1)+IF(OR($F320 &gt;= S$6, $G320 &lt; R$6), 0, 2)+1)</f>
        <v/>
      </c>
      <c r="S320" s="68" t="str">
        <f ca="1">INDEX({"","_","-","="},IF(OR($D320 &gt;= T$6, $E320 &lt; S$6), 0, 1)+IF(OR($F320 &gt;= T$6, $G320 &lt; S$6), 0, 2)+1)</f>
        <v/>
      </c>
      <c r="T320" s="68" t="str">
        <f ca="1">INDEX({"","_","-","="},IF(OR($D320 &gt;= U$6, $E320 &lt; T$6), 0, 1)+IF(OR($F320 &gt;= U$6, $G320 &lt; T$6), 0, 2)+1)</f>
        <v/>
      </c>
      <c r="U320" s="68" t="str">
        <f ca="1">INDEX({"","_","-","="},IF(OR($D320 &gt;= V$6, $E320 &lt; U$6), 0, 1)+IF(OR($F320 &gt;= V$6, $G320 &lt; U$6), 0, 2)+1)</f>
        <v/>
      </c>
      <c r="V320" s="68" t="str">
        <f ca="1">INDEX({"","_","-","="},IF(OR($D320 &gt;= W$6, $E320 &lt; V$6), 0, 1)+IF(OR($F320 &gt;= W$6, $G320 &lt; V$6), 0, 2)+1)</f>
        <v/>
      </c>
      <c r="W320" s="68" t="str">
        <f ca="1">INDEX({"","_","-","="},IF(OR($D320 &gt;= X$6, $E320 &lt; W$6), 0, 1)+IF(OR($F320 &gt;= X$6, $G320 &lt; W$6), 0, 2)+1)</f>
        <v/>
      </c>
      <c r="X320" s="68" t="str">
        <f ca="1">INDEX({"","_","-","="},IF(OR($D320 &gt;= Y$6, $E320 &lt; X$6), 0, 1)+IF(OR($F320 &gt;= Y$6, $G320 &lt; X$6), 0, 2)+1)</f>
        <v/>
      </c>
      <c r="Y320" s="68" t="str">
        <f ca="1">INDEX({"","_","-","="},IF(OR($D320 &gt;= Z$6, $E320 &lt; Y$6), 0, 1)+IF(OR($F320 &gt;= Z$6, $G320 &lt; Y$6), 0, 2)+1)</f>
        <v/>
      </c>
      <c r="Z320" s="68" t="str">
        <f ca="1">INDEX({"","_","-","="},IF(OR($D320 &gt;= AA$6, $E320 &lt; Z$6), 0, 1)+IF(OR($F320 &gt;= AA$6, $G320 &lt; Z$6), 0, 2)+1)</f>
        <v/>
      </c>
      <c r="AA320" s="68" t="str">
        <f ca="1">INDEX({"","_","-","="},IF(OR($D320 &gt;= AB$6, $E320 &lt; AA$6), 0, 1)+IF(OR($F320 &gt;= AB$6, $G320 &lt; AA$6), 0, 2)+1)</f>
        <v/>
      </c>
      <c r="AB320" s="68" t="str">
        <f ca="1">INDEX({"","_","-","="},IF(OR($D320 &gt;= AC$6, $E320 &lt; AB$6), 0, 1)+IF(OR($F320 &gt;= AC$6, $G320 &lt; AB$6), 0, 2)+1)</f>
        <v/>
      </c>
      <c r="AC320" s="68" t="str">
        <f ca="1">INDEX({"","_","-","="},IF(OR($D320 &gt;= AD$6, $E320 &lt; AC$6), 0, 1)+IF(OR($F320 &gt;= AD$6, $G320 &lt; AC$6), 0, 2)+1)</f>
        <v/>
      </c>
      <c r="AD320" s="68" t="str">
        <f ca="1">INDEX({"","_","-","="},IF(OR($D320 &gt;= AE$6, $E320 &lt; AD$6), 0, 1)+IF(OR($F320 &gt;= AE$6, $G320 &lt; AD$6), 0, 2)+1)</f>
        <v/>
      </c>
      <c r="AE320" s="68" t="str">
        <f ca="1">INDEX({"","_","-","="},IF(OR($D320 &gt;= AF$6, $E320 &lt; AE$6), 0, 1)+IF(OR($F320 &gt;= AF$6, $G320 &lt; AE$6), 0, 2)+1)</f>
        <v/>
      </c>
      <c r="AF320" s="68" t="str">
        <f ca="1">INDEX({"","_","-","="},IF(OR($D320 &gt;= AG$6, $E320 &lt; AF$6), 0, 1)+IF(OR($F320 &gt;= AG$6, $G320 &lt; AF$6), 0, 2)+1)</f>
        <v/>
      </c>
      <c r="AG320" s="68" t="str">
        <f ca="1">INDEX({"","_","-","="},IF(OR($D320 &gt;= AH$6, $E320 &lt; AG$6), 0, 1)+IF(OR($F320 &gt;= AH$6, $G320 &lt; AG$6), 0, 2)+1)</f>
        <v/>
      </c>
      <c r="AH320" s="68" t="str">
        <f ca="1">INDEX({"","_","-","="},IF(OR($D320 &gt;= AI$6, $E320 &lt; AH$6), 0, 1)+IF(OR($F320 &gt;= AI$6, $G320 &lt; AH$6), 0, 2)+1)</f>
        <v/>
      </c>
      <c r="AI320" s="68" t="str">
        <f ca="1">INDEX({"","_","-","="},IF(OR($D320 &gt;= AJ$6, $E320 &lt; AI$6), 0, 1)+IF(OR($F320 &gt;= AJ$6, $G320 &lt; AI$6), 0, 2)+1)</f>
        <v/>
      </c>
      <c r="AJ320" s="68" t="str">
        <f ca="1">INDEX({"","_","-","="},IF(OR($D320 &gt;= AK$6, $E320 &lt; AJ$6), 0, 1)+IF(OR($F320 &gt;= AK$6, $G320 &lt; AJ$6), 0, 2)+1)</f>
        <v/>
      </c>
      <c r="AK320" s="68" t="str">
        <f ca="1">INDEX({"","_","-","="},IF(OR($D320 &gt;= AL$6, $E320 &lt; AK$6), 0, 1)+IF(OR($F320 &gt;= AL$6, $G320 &lt; AK$6), 0, 2)+1)</f>
        <v/>
      </c>
      <c r="AL320" s="68" t="str">
        <f ca="1">INDEX({"","_","-","="},IF(OR($D320 &gt;= AM$6, $E320 &lt; AL$6), 0, 1)+IF(OR($F320 &gt;= AM$6, $G320 &lt; AL$6), 0, 2)+1)</f>
        <v/>
      </c>
      <c r="AM320" s="68" t="str">
        <f ca="1">INDEX({"","_","-","="},IF(OR($D320 &gt;= AN$6, $E320 &lt; AM$6), 0, 1)+IF(OR($F320 &gt;= AN$6, $G320 &lt; AM$6), 0, 2)+1)</f>
        <v/>
      </c>
      <c r="AN320" s="68" t="str">
        <f ca="1">INDEX({"","_","-","="},IF(OR($D320 &gt;= AO$6, $E320 &lt; AN$6), 0, 1)+IF(OR($F320 &gt;= AO$6, $G320 &lt; AN$6), 0, 2)+1)</f>
        <v/>
      </c>
      <c r="AO320" s="68" t="str">
        <f ca="1">INDEX({"","_","-","="},IF(OR($D320 &gt;= AP$6, $E320 &lt; AO$6), 0, 1)+IF(OR($F320 &gt;= AP$6, $G320 &lt; AO$6), 0, 2)+1)</f>
        <v/>
      </c>
      <c r="AP320" s="68" t="str">
        <f ca="1">INDEX({"","_","-","="},IF(OR($D320 &gt;= AQ$6, $E320 &lt; AP$6), 0, 1)+IF(OR($F320 &gt;= AQ$6, $G320 &lt; AP$6), 0, 2)+1)</f>
        <v/>
      </c>
      <c r="AQ320" s="68" t="str">
        <f ca="1">INDEX({"","_","-","="},IF(OR($D320 &gt;= AR$6, $E320 &lt; AQ$6), 0, 1)+IF(OR($F320 &gt;= AR$6, $G320 &lt; AQ$6), 0, 2)+1)</f>
        <v/>
      </c>
      <c r="AR320" s="68" t="str">
        <f ca="1">INDEX({"","_","-","="},IF(OR($D320 &gt;= AS$6, $E320 &lt; AR$6), 0, 1)+IF(OR($F320 &gt;= AS$6, $G320 &lt; AR$6), 0, 2)+1)</f>
        <v/>
      </c>
      <c r="AS320" s="68" t="str">
        <f ca="1">INDEX({"","_","-","="},IF(OR($D320 &gt;= AT$6, $E320 &lt; AS$6), 0, 1)+IF(OR($F320 &gt;= AT$6, $G320 &lt; AS$6), 0, 2)+1)</f>
        <v/>
      </c>
      <c r="AT320" s="68" t="str">
        <f ca="1">INDEX({"","_","-","="},IF(OR($D320 &gt;= AU$6, $E320 &lt; AT$6), 0, 1)+IF(OR($F320 &gt;= AU$6, $G320 &lt; AT$6), 0, 2)+1)</f>
        <v/>
      </c>
      <c r="AU320" s="68" t="str">
        <f ca="1">INDEX({"","_","-","="},IF(OR($D320 &gt;= AV$6, $E320 &lt; AU$6), 0, 1)+IF(OR($F320 &gt;= AV$6, $G320 &lt; AU$6), 0, 2)+1)</f>
        <v/>
      </c>
      <c r="AV320" s="68" t="str">
        <f ca="1">INDEX({"","_","-","="},IF(OR($D320 &gt;= AW$6, $E320 &lt; AV$6), 0, 1)+IF(OR($F320 &gt;= AW$6, $G320 &lt; AV$6), 0, 2)+1)</f>
        <v/>
      </c>
      <c r="AW320" s="68" t="str">
        <f ca="1">INDEX({"","_","-","="},IF(OR($D320 &gt;= AX$6, $E320 &lt; AW$6), 0, 1)+IF(OR($F320 &gt;= AX$6, $G320 &lt; AW$6), 0, 2)+1)</f>
        <v/>
      </c>
      <c r="AX320" s="68" t="str">
        <f ca="1">INDEX({"","_","-","="},IF(OR($D320 &gt;= AY$6, $E320 &lt; AX$6), 0, 1)+IF(OR($F320 &gt;= AY$6, $G320 &lt; AX$6), 0, 2)+1)</f>
        <v/>
      </c>
      <c r="AY320" s="68" t="str">
        <f ca="1">INDEX({"","_","-","="},IF(OR($D320 &gt;= AZ$6, $E320 &lt; AY$6), 0, 1)+IF(OR($F320 &gt;= AZ$6, $G320 &lt; AY$6), 0, 2)+1)</f>
        <v/>
      </c>
      <c r="AZ320" s="68" t="str">
        <f ca="1">INDEX({"","_","-","="},IF(OR($D320 &gt;= BA$6, $E320 &lt; AZ$6), 0, 1)+IF(OR($F320 &gt;= BA$6, $G320 &lt; AZ$6), 0, 2)+1)</f>
        <v/>
      </c>
      <c r="BA320" s="68" t="str">
        <f ca="1">INDEX({"","_","-","="},IF(OR($D320 &gt;= BB$6, $E320 &lt; BA$6), 0, 1)+IF(OR($F320 &gt;= BB$6, $G320 &lt; BA$6), 0, 2)+1)</f>
        <v/>
      </c>
      <c r="BB320" s="68" t="str">
        <f ca="1">INDEX({"","_","-","="},IF(OR($D320 &gt;= BC$6, $E320 &lt; BB$6), 0, 1)+IF(OR($F320 &gt;= BC$6, $G320 &lt; BB$6), 0, 2)+1)</f>
        <v/>
      </c>
      <c r="BC320" s="68" t="str">
        <f ca="1">INDEX({"","_","-","="},IF(OR($D320 &gt;= BD$6, $E320 &lt; BC$6), 0, 1)+IF(OR($F320 &gt;= BD$6, $G320 &lt; BC$6), 0, 2)+1)</f>
        <v/>
      </c>
      <c r="BD320" s="68" t="str">
        <f ca="1">INDEX({"","_","-","="},IF(OR($D320 &gt;= BE$6, $E320 &lt; BD$6), 0, 1)+IF(OR($F320 &gt;= BE$6, $G320 &lt; BD$6), 0, 2)+1)</f>
        <v/>
      </c>
      <c r="BE320" s="68" t="str">
        <f ca="1">INDEX({"","_","-","="},IF(OR($D320 &gt;= BF$6, $E320 &lt; BE$6), 0, 1)+IF(OR($F320 &gt;= BF$6, $G320 &lt; BE$6), 0, 2)+1)</f>
        <v/>
      </c>
      <c r="BF320" s="68" t="str">
        <f ca="1">INDEX({"","_","-","="},IF(OR($D320 &gt;= BG$6, $E320 &lt; BF$6), 0, 1)+IF(OR($F320 &gt;= BG$6, $G320 &lt; BF$6), 0, 2)+1)</f>
        <v/>
      </c>
      <c r="BG320" s="68" t="str">
        <f ca="1">INDEX({"","_","-","="},IF(OR($D320 &gt;= BH$6, $E320 &lt; BG$6), 0, 1)+IF(OR($F320 &gt;= BH$6, $G320 &lt; BG$6), 0, 2)+1)</f>
        <v/>
      </c>
      <c r="BH320" s="68" t="str">
        <f ca="1">INDEX({"","_","-","="},IF(OR($D320 &gt;= BI$6, $E320 &lt; BH$6), 0, 1)+IF(OR($F320 &gt;= BI$6, $G320 &lt; BH$6), 0, 2)+1)</f>
        <v/>
      </c>
      <c r="BI320" s="68" t="str">
        <f ca="1">INDEX({"","_","-","="},IF(OR($D320 &gt;= BJ$6, $E320 &lt; BI$6), 0, 1)+IF(OR($F320 &gt;= BJ$6, $G320 &lt; BI$6), 0, 2)+1)</f>
        <v/>
      </c>
      <c r="BJ320" s="68" t="str">
        <f ca="1">INDEX({"","_","-","="},IF(OR($D320 &gt;= BK$6, $E320 &lt; BJ$6), 0, 1)+IF(OR($F320 &gt;= BK$6, $G320 &lt; BJ$6), 0, 2)+1)</f>
        <v/>
      </c>
      <c r="BK320" s="68" t="str">
        <f ca="1">INDEX({"","_","-","="},IF(OR($D320 &gt;= BL$6, $E320 &lt; BK$6), 0, 1)+IF(OR($F320 &gt;= BL$6, $G320 &lt; BK$6), 0, 2)+1)</f>
        <v/>
      </c>
      <c r="BL320" s="68" t="str">
        <f ca="1">INDEX({"","_","-","="},IF(OR($D320 &gt;= BM$6, $E320 &lt; BL$6), 0, 1)+IF(OR($F320 &gt;= BM$6, $G320 &lt; BL$6), 0, 2)+1)</f>
        <v/>
      </c>
      <c r="BM320" s="68" t="str">
        <f ca="1">INDEX({"","_","-","="},IF(OR($D320 &gt;= BN$6, $E320 &lt; BM$6), 0, 1)+IF(OR($F320 &gt;= BN$6, $G320 &lt; BM$6), 0, 2)+1)</f>
        <v/>
      </c>
      <c r="BN320" s="68" t="str">
        <f ca="1">INDEX({"","_","-","="},IF(OR($D320 &gt;= BO$6, $E320 &lt; BN$6), 0, 1)+IF(OR($F320 &gt;= BO$6, $G320 &lt; BN$6), 0, 2)+1)</f>
        <v/>
      </c>
      <c r="BO320" s="68" t="str">
        <f ca="1">INDEX({"","_","-","="},IF(OR($D320 &gt;= BP$6, $E320 &lt; BO$6), 0, 1)+IF(OR($F320 &gt;= BP$6, $G320 &lt; BO$6), 0, 2)+1)</f>
        <v/>
      </c>
      <c r="BP320" s="68" t="str">
        <f ca="1">INDEX({"","_","-","="},IF(OR($D320 &gt;= BQ$6, $E320 &lt; BP$6), 0, 1)+IF(OR($F320 &gt;= BQ$6, $G320 &lt; BP$6), 0, 2)+1)</f>
        <v/>
      </c>
      <c r="BQ320" s="68" t="str">
        <f ca="1">INDEX({"","_","-","="},IF(OR($D320 &gt;= BR$6, $E320 &lt; BQ$6), 0, 1)+IF(OR($F320 &gt;= BR$6, $G320 &lt; BQ$6), 0, 2)+1)</f>
        <v/>
      </c>
      <c r="BR320" s="68" t="str">
        <f ca="1">INDEX({"","_","-","="},IF(OR($D320 &gt;= BS$6, $E320 &lt; BR$6), 0, 1)+IF(OR($F320 &gt;= BS$6, $G320 &lt; BR$6), 0, 2)+1)</f>
        <v/>
      </c>
      <c r="BS320" s="68" t="str">
        <f ca="1">INDEX({"","_","-","="},IF(OR($D320 &gt;= BT$6, $E320 &lt; BS$6), 0, 1)+IF(OR($F320 &gt;= BT$6, $G320 &lt; BS$6), 0, 2)+1)</f>
        <v/>
      </c>
      <c r="BT320" s="68" t="str">
        <f ca="1">INDEX({"","_","-","="},IF(OR($D320 &gt;= BU$6, $E320 &lt; BT$6), 0, 1)+IF(OR($F320 &gt;= BU$6, $G320 &lt; BT$6), 0, 2)+1)</f>
        <v/>
      </c>
      <c r="BU320" s="68" t="str">
        <f ca="1">INDEX({"","_","-","="},IF(OR($D320 &gt;= BV$6, $E320 &lt; BU$6), 0, 1)+IF(OR($F320 &gt;= BV$6, $G320 &lt; BU$6), 0, 2)+1)</f>
        <v/>
      </c>
      <c r="BV320" s="68" t="str">
        <f ca="1">INDEX({"","_","-","="},IF(OR($D320 &gt;= BW$6, $E320 &lt; BV$6), 0, 1)+IF(OR($F320 &gt;= BW$6, $G320 &lt; BV$6), 0, 2)+1)</f>
        <v/>
      </c>
      <c r="BW320" s="68" t="str">
        <f ca="1">INDEX({"","_","-","="},IF(OR($D320 &gt;= BX$6, $E320 &lt; BW$6), 0, 1)+IF(OR($F320 &gt;= BX$6, $G320 &lt; BW$6), 0, 2)+1)</f>
        <v/>
      </c>
      <c r="BX320" s="68" t="str">
        <f ca="1">INDEX({"","_","-","="},IF(OR($D320 &gt;= BY$6, $E320 &lt; BX$6), 0, 1)+IF(OR($F320 &gt;= BY$6, $G320 &lt; BX$6), 0, 2)+1)</f>
        <v/>
      </c>
      <c r="BY320" s="68" t="str">
        <f ca="1">INDEX({"","_","-","="},IF(OR($D320 &gt;= BZ$6, $E320 &lt; BY$6), 0, 1)+IF(OR($F320 &gt;= BZ$6, $G320 &lt; BY$6), 0, 2)+1)</f>
        <v/>
      </c>
      <c r="BZ320" s="68" t="str">
        <f ca="1">INDEX({"","_","-","="},IF(OR($D320 &gt;= CA$6, $E320 &lt; BZ$6), 0, 1)+IF(OR($F320 &gt;= CA$6, $G320 &lt; BZ$6), 0, 2)+1)</f>
        <v/>
      </c>
      <c r="CA320" s="68" t="str">
        <f ca="1">INDEX({"","_","-","="},IF(OR($D320 &gt;= CB$6, $E320 &lt; CA$6), 0, 1)+IF(OR($F320 &gt;= CB$6, $G320 &lt; CA$6), 0, 2)+1)</f>
        <v/>
      </c>
      <c r="CB320" s="68" t="str">
        <f ca="1">INDEX({"","_","-","="},IF(OR($D320 &gt;= CC$6, $E320 &lt; CB$6), 0, 1)+IF(OR($F320 &gt;= CC$6, $G320 &lt; CB$6), 0, 2)+1)</f>
        <v/>
      </c>
      <c r="CC320" s="68" t="str">
        <f ca="1">INDEX({"","_","-","="},IF(OR($D320 &gt;= CD$6, $E320 &lt; CC$6), 0, 1)+IF(OR($F320 &gt;= CD$6, $G320 &lt; CC$6), 0, 2)+1)</f>
        <v/>
      </c>
      <c r="CD320" s="68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IF('临-进度'!M316,'临-进度'!$A316,"")</f>
        <v/>
      </c>
      <c r="B321" s="8" t="str">
        <f ca="1">IF('临-进度'!M316,'临-进度'!$B316,"")</f>
        <v/>
      </c>
      <c r="C321" s="8" t="str">
        <f ca="1">IF('临-进度'!M316,'临-进度'!$E316,"")</f>
        <v/>
      </c>
      <c r="D321" s="40" t="str">
        <f ca="1">IF('临-进度'!$M316,'临-进度'!$I316,"")</f>
        <v/>
      </c>
      <c r="E321" s="40" t="str">
        <f ca="1">IF('临-进度'!$M316,'临-进度'!$AE316,"")</f>
        <v/>
      </c>
      <c r="F321" s="40" t="str">
        <f ca="1">IF('临-进度'!$M316,'临-进度'!$J316,"")</f>
        <v/>
      </c>
      <c r="G321" s="73" t="str">
        <f ca="1">IF('临-进度'!$M316,'临-进度'!$AF316,"")</f>
        <v/>
      </c>
      <c r="H321" s="68" t="str">
        <f ca="1">INDEX({"","_","-","="},IF(OR($D321 &gt;= I$6, $E321 &lt; H$6), 0, 1)+IF(OR($F321 &gt;= I$6, $G321 &lt; H$6), 0, 2)+1)</f>
        <v/>
      </c>
      <c r="I321" s="68" t="str">
        <f ca="1">INDEX({"","_","-","="},IF(OR($D321 &gt;= J$6, $E321 &lt; I$6), 0, 1)+IF(OR($F321 &gt;= J$6, $G321 &lt; I$6), 0, 2)+1)</f>
        <v/>
      </c>
      <c r="J321" s="68" t="str">
        <f ca="1">INDEX({"","_","-","="},IF(OR($D321 &gt;= K$6, $E321 &lt; J$6), 0, 1)+IF(OR($F321 &gt;= K$6, $G321 &lt; J$6), 0, 2)+1)</f>
        <v/>
      </c>
      <c r="K321" s="68" t="str">
        <f ca="1">INDEX({"","_","-","="},IF(OR($D321 &gt;= L$6, $E321 &lt; K$6), 0, 1)+IF(OR($F321 &gt;= L$6, $G321 &lt; K$6), 0, 2)+1)</f>
        <v/>
      </c>
      <c r="L321" s="68" t="str">
        <f ca="1">INDEX({"","_","-","="},IF(OR($D321 &gt;= M$6, $E321 &lt; L$6), 0, 1)+IF(OR($F321 &gt;= M$6, $G321 &lt; L$6), 0, 2)+1)</f>
        <v/>
      </c>
      <c r="M321" s="68" t="str">
        <f ca="1">INDEX({"","_","-","="},IF(OR($D321 &gt;= N$6, $E321 &lt; M$6), 0, 1)+IF(OR($F321 &gt;= N$6, $G321 &lt; M$6), 0, 2)+1)</f>
        <v/>
      </c>
      <c r="N321" s="68" t="str">
        <f ca="1">INDEX({"","_","-","="},IF(OR($D321 &gt;= O$6, $E321 &lt; N$6), 0, 1)+IF(OR($F321 &gt;= O$6, $G321 &lt; N$6), 0, 2)+1)</f>
        <v/>
      </c>
      <c r="O321" s="68" t="str">
        <f ca="1">INDEX({"","_","-","="},IF(OR($D321 &gt;= P$6, $E321 &lt; O$6), 0, 1)+IF(OR($F321 &gt;= P$6, $G321 &lt; O$6), 0, 2)+1)</f>
        <v/>
      </c>
      <c r="P321" s="68" t="str">
        <f ca="1">INDEX({"","_","-","="},IF(OR($D321 &gt;= Q$6, $E321 &lt; P$6), 0, 1)+IF(OR($F321 &gt;= Q$6, $G321 &lt; P$6), 0, 2)+1)</f>
        <v/>
      </c>
      <c r="Q321" s="68" t="str">
        <f ca="1">INDEX({"","_","-","="},IF(OR($D321 &gt;= R$6, $E321 &lt; Q$6), 0, 1)+IF(OR($F321 &gt;= R$6, $G321 &lt; Q$6), 0, 2)+1)</f>
        <v/>
      </c>
      <c r="R321" s="68" t="str">
        <f ca="1">INDEX({"","_","-","="},IF(OR($D321 &gt;= S$6, $E321 &lt; R$6), 0, 1)+IF(OR($F321 &gt;= S$6, $G321 &lt; R$6), 0, 2)+1)</f>
        <v/>
      </c>
      <c r="S321" s="68" t="str">
        <f ca="1">INDEX({"","_","-","="},IF(OR($D321 &gt;= T$6, $E321 &lt; S$6), 0, 1)+IF(OR($F321 &gt;= T$6, $G321 &lt; S$6), 0, 2)+1)</f>
        <v/>
      </c>
      <c r="T321" s="68" t="str">
        <f ca="1">INDEX({"","_","-","="},IF(OR($D321 &gt;= U$6, $E321 &lt; T$6), 0, 1)+IF(OR($F321 &gt;= U$6, $G321 &lt; T$6), 0, 2)+1)</f>
        <v/>
      </c>
      <c r="U321" s="68" t="str">
        <f ca="1">INDEX({"","_","-","="},IF(OR($D321 &gt;= V$6, $E321 &lt; U$6), 0, 1)+IF(OR($F321 &gt;= V$6, $G321 &lt; U$6), 0, 2)+1)</f>
        <v/>
      </c>
      <c r="V321" s="68" t="str">
        <f ca="1">INDEX({"","_","-","="},IF(OR($D321 &gt;= W$6, $E321 &lt; V$6), 0, 1)+IF(OR($F321 &gt;= W$6, $G321 &lt; V$6), 0, 2)+1)</f>
        <v/>
      </c>
      <c r="W321" s="68" t="str">
        <f ca="1">INDEX({"","_","-","="},IF(OR($D321 &gt;= X$6, $E321 &lt; W$6), 0, 1)+IF(OR($F321 &gt;= X$6, $G321 &lt; W$6), 0, 2)+1)</f>
        <v/>
      </c>
      <c r="X321" s="68" t="str">
        <f ca="1">INDEX({"","_","-","="},IF(OR($D321 &gt;= Y$6, $E321 &lt; X$6), 0, 1)+IF(OR($F321 &gt;= Y$6, $G321 &lt; X$6), 0, 2)+1)</f>
        <v/>
      </c>
      <c r="Y321" s="68" t="str">
        <f ca="1">INDEX({"","_","-","="},IF(OR($D321 &gt;= Z$6, $E321 &lt; Y$6), 0, 1)+IF(OR($F321 &gt;= Z$6, $G321 &lt; Y$6), 0, 2)+1)</f>
        <v/>
      </c>
      <c r="Z321" s="68" t="str">
        <f ca="1">INDEX({"","_","-","="},IF(OR($D321 &gt;= AA$6, $E321 &lt; Z$6), 0, 1)+IF(OR($F321 &gt;= AA$6, $G321 &lt; Z$6), 0, 2)+1)</f>
        <v/>
      </c>
      <c r="AA321" s="68" t="str">
        <f ca="1">INDEX({"","_","-","="},IF(OR($D321 &gt;= AB$6, $E321 &lt; AA$6), 0, 1)+IF(OR($F321 &gt;= AB$6, $G321 &lt; AA$6), 0, 2)+1)</f>
        <v/>
      </c>
      <c r="AB321" s="68" t="str">
        <f ca="1">INDEX({"","_","-","="},IF(OR($D321 &gt;= AC$6, $E321 &lt; AB$6), 0, 1)+IF(OR($F321 &gt;= AC$6, $G321 &lt; AB$6), 0, 2)+1)</f>
        <v/>
      </c>
      <c r="AC321" s="68" t="str">
        <f ca="1">INDEX({"","_","-","="},IF(OR($D321 &gt;= AD$6, $E321 &lt; AC$6), 0, 1)+IF(OR($F321 &gt;= AD$6, $G321 &lt; AC$6), 0, 2)+1)</f>
        <v/>
      </c>
      <c r="AD321" s="68" t="str">
        <f ca="1">INDEX({"","_","-","="},IF(OR($D321 &gt;= AE$6, $E321 &lt; AD$6), 0, 1)+IF(OR($F321 &gt;= AE$6, $G321 &lt; AD$6), 0, 2)+1)</f>
        <v/>
      </c>
      <c r="AE321" s="68" t="str">
        <f ca="1">INDEX({"","_","-","="},IF(OR($D321 &gt;= AF$6, $E321 &lt; AE$6), 0, 1)+IF(OR($F321 &gt;= AF$6, $G321 &lt; AE$6), 0, 2)+1)</f>
        <v/>
      </c>
      <c r="AF321" s="68" t="str">
        <f ca="1">INDEX({"","_","-","="},IF(OR($D321 &gt;= AG$6, $E321 &lt; AF$6), 0, 1)+IF(OR($F321 &gt;= AG$6, $G321 &lt; AF$6), 0, 2)+1)</f>
        <v/>
      </c>
      <c r="AG321" s="68" t="str">
        <f ca="1">INDEX({"","_","-","="},IF(OR($D321 &gt;= AH$6, $E321 &lt; AG$6), 0, 1)+IF(OR($F321 &gt;= AH$6, $G321 &lt; AG$6), 0, 2)+1)</f>
        <v/>
      </c>
      <c r="AH321" s="68" t="str">
        <f ca="1">INDEX({"","_","-","="},IF(OR($D321 &gt;= AI$6, $E321 &lt; AH$6), 0, 1)+IF(OR($F321 &gt;= AI$6, $G321 &lt; AH$6), 0, 2)+1)</f>
        <v/>
      </c>
      <c r="AI321" s="68" t="str">
        <f ca="1">INDEX({"","_","-","="},IF(OR($D321 &gt;= AJ$6, $E321 &lt; AI$6), 0, 1)+IF(OR($F321 &gt;= AJ$6, $G321 &lt; AI$6), 0, 2)+1)</f>
        <v/>
      </c>
      <c r="AJ321" s="68" t="str">
        <f ca="1">INDEX({"","_","-","="},IF(OR($D321 &gt;= AK$6, $E321 &lt; AJ$6), 0, 1)+IF(OR($F321 &gt;= AK$6, $G321 &lt; AJ$6), 0, 2)+1)</f>
        <v/>
      </c>
      <c r="AK321" s="68" t="str">
        <f ca="1">INDEX({"","_","-","="},IF(OR($D321 &gt;= AL$6, $E321 &lt; AK$6), 0, 1)+IF(OR($F321 &gt;= AL$6, $G321 &lt; AK$6), 0, 2)+1)</f>
        <v/>
      </c>
      <c r="AL321" s="68" t="str">
        <f ca="1">INDEX({"","_","-","="},IF(OR($D321 &gt;= AM$6, $E321 &lt; AL$6), 0, 1)+IF(OR($F321 &gt;= AM$6, $G321 &lt; AL$6), 0, 2)+1)</f>
        <v/>
      </c>
      <c r="AM321" s="68" t="str">
        <f ca="1">INDEX({"","_","-","="},IF(OR($D321 &gt;= AN$6, $E321 &lt; AM$6), 0, 1)+IF(OR($F321 &gt;= AN$6, $G321 &lt; AM$6), 0, 2)+1)</f>
        <v/>
      </c>
      <c r="AN321" s="68" t="str">
        <f ca="1">INDEX({"","_","-","="},IF(OR($D321 &gt;= AO$6, $E321 &lt; AN$6), 0, 1)+IF(OR($F321 &gt;= AO$6, $G321 &lt; AN$6), 0, 2)+1)</f>
        <v/>
      </c>
      <c r="AO321" s="68" t="str">
        <f ca="1">INDEX({"","_","-","="},IF(OR($D321 &gt;= AP$6, $E321 &lt; AO$6), 0, 1)+IF(OR($F321 &gt;= AP$6, $G321 &lt; AO$6), 0, 2)+1)</f>
        <v/>
      </c>
      <c r="AP321" s="68" t="str">
        <f ca="1">INDEX({"","_","-","="},IF(OR($D321 &gt;= AQ$6, $E321 &lt; AP$6), 0, 1)+IF(OR($F321 &gt;= AQ$6, $G321 &lt; AP$6), 0, 2)+1)</f>
        <v/>
      </c>
      <c r="AQ321" s="68" t="str">
        <f ca="1">INDEX({"","_","-","="},IF(OR($D321 &gt;= AR$6, $E321 &lt; AQ$6), 0, 1)+IF(OR($F321 &gt;= AR$6, $G321 &lt; AQ$6), 0, 2)+1)</f>
        <v/>
      </c>
      <c r="AR321" s="68" t="str">
        <f ca="1">INDEX({"","_","-","="},IF(OR($D321 &gt;= AS$6, $E321 &lt; AR$6), 0, 1)+IF(OR($F321 &gt;= AS$6, $G321 &lt; AR$6), 0, 2)+1)</f>
        <v/>
      </c>
      <c r="AS321" s="68" t="str">
        <f ca="1">INDEX({"","_","-","="},IF(OR($D321 &gt;= AT$6, $E321 &lt; AS$6), 0, 1)+IF(OR($F321 &gt;= AT$6, $G321 &lt; AS$6), 0, 2)+1)</f>
        <v/>
      </c>
      <c r="AT321" s="68" t="str">
        <f ca="1">INDEX({"","_","-","="},IF(OR($D321 &gt;= AU$6, $E321 &lt; AT$6), 0, 1)+IF(OR($F321 &gt;= AU$6, $G321 &lt; AT$6), 0, 2)+1)</f>
        <v/>
      </c>
      <c r="AU321" s="68" t="str">
        <f ca="1">INDEX({"","_","-","="},IF(OR($D321 &gt;= AV$6, $E321 &lt; AU$6), 0, 1)+IF(OR($F321 &gt;= AV$6, $G321 &lt; AU$6), 0, 2)+1)</f>
        <v/>
      </c>
      <c r="AV321" s="68" t="str">
        <f ca="1">INDEX({"","_","-","="},IF(OR($D321 &gt;= AW$6, $E321 &lt; AV$6), 0, 1)+IF(OR($F321 &gt;= AW$6, $G321 &lt; AV$6), 0, 2)+1)</f>
        <v/>
      </c>
      <c r="AW321" s="68" t="str">
        <f ca="1">INDEX({"","_","-","="},IF(OR($D321 &gt;= AX$6, $E321 &lt; AW$6), 0, 1)+IF(OR($F321 &gt;= AX$6, $G321 &lt; AW$6), 0, 2)+1)</f>
        <v/>
      </c>
      <c r="AX321" s="68" t="str">
        <f ca="1">INDEX({"","_","-","="},IF(OR($D321 &gt;= AY$6, $E321 &lt; AX$6), 0, 1)+IF(OR($F321 &gt;= AY$6, $G321 &lt; AX$6), 0, 2)+1)</f>
        <v/>
      </c>
      <c r="AY321" s="68" t="str">
        <f ca="1">INDEX({"","_","-","="},IF(OR($D321 &gt;= AZ$6, $E321 &lt; AY$6), 0, 1)+IF(OR($F321 &gt;= AZ$6, $G321 &lt; AY$6), 0, 2)+1)</f>
        <v/>
      </c>
      <c r="AZ321" s="68" t="str">
        <f ca="1">INDEX({"","_","-","="},IF(OR($D321 &gt;= BA$6, $E321 &lt; AZ$6), 0, 1)+IF(OR($F321 &gt;= BA$6, $G321 &lt; AZ$6), 0, 2)+1)</f>
        <v/>
      </c>
      <c r="BA321" s="68" t="str">
        <f ca="1">INDEX({"","_","-","="},IF(OR($D321 &gt;= BB$6, $E321 &lt; BA$6), 0, 1)+IF(OR($F321 &gt;= BB$6, $G321 &lt; BA$6), 0, 2)+1)</f>
        <v/>
      </c>
      <c r="BB321" s="68" t="str">
        <f ca="1">INDEX({"","_","-","="},IF(OR($D321 &gt;= BC$6, $E321 &lt; BB$6), 0, 1)+IF(OR($F321 &gt;= BC$6, $G321 &lt; BB$6), 0, 2)+1)</f>
        <v/>
      </c>
      <c r="BC321" s="68" t="str">
        <f ca="1">INDEX({"","_","-","="},IF(OR($D321 &gt;= BD$6, $E321 &lt; BC$6), 0, 1)+IF(OR($F321 &gt;= BD$6, $G321 &lt; BC$6), 0, 2)+1)</f>
        <v/>
      </c>
      <c r="BD321" s="68" t="str">
        <f ca="1">INDEX({"","_","-","="},IF(OR($D321 &gt;= BE$6, $E321 &lt; BD$6), 0, 1)+IF(OR($F321 &gt;= BE$6, $G321 &lt; BD$6), 0, 2)+1)</f>
        <v/>
      </c>
      <c r="BE321" s="68" t="str">
        <f ca="1">INDEX({"","_","-","="},IF(OR($D321 &gt;= BF$6, $E321 &lt; BE$6), 0, 1)+IF(OR($F321 &gt;= BF$6, $G321 &lt; BE$6), 0, 2)+1)</f>
        <v/>
      </c>
      <c r="BF321" s="68" t="str">
        <f ca="1">INDEX({"","_","-","="},IF(OR($D321 &gt;= BG$6, $E321 &lt; BF$6), 0, 1)+IF(OR($F321 &gt;= BG$6, $G321 &lt; BF$6), 0, 2)+1)</f>
        <v/>
      </c>
      <c r="BG321" s="68" t="str">
        <f ca="1">INDEX({"","_","-","="},IF(OR($D321 &gt;= BH$6, $E321 &lt; BG$6), 0, 1)+IF(OR($F321 &gt;= BH$6, $G321 &lt; BG$6), 0, 2)+1)</f>
        <v/>
      </c>
      <c r="BH321" s="68" t="str">
        <f ca="1">INDEX({"","_","-","="},IF(OR($D321 &gt;= BI$6, $E321 &lt; BH$6), 0, 1)+IF(OR($F321 &gt;= BI$6, $G321 &lt; BH$6), 0, 2)+1)</f>
        <v/>
      </c>
      <c r="BI321" s="68" t="str">
        <f ca="1">INDEX({"","_","-","="},IF(OR($D321 &gt;= BJ$6, $E321 &lt; BI$6), 0, 1)+IF(OR($F321 &gt;= BJ$6, $G321 &lt; BI$6), 0, 2)+1)</f>
        <v/>
      </c>
      <c r="BJ321" s="68" t="str">
        <f ca="1">INDEX({"","_","-","="},IF(OR($D321 &gt;= BK$6, $E321 &lt; BJ$6), 0, 1)+IF(OR($F321 &gt;= BK$6, $G321 &lt; BJ$6), 0, 2)+1)</f>
        <v/>
      </c>
      <c r="BK321" s="68" t="str">
        <f ca="1">INDEX({"","_","-","="},IF(OR($D321 &gt;= BL$6, $E321 &lt; BK$6), 0, 1)+IF(OR($F321 &gt;= BL$6, $G321 &lt; BK$6), 0, 2)+1)</f>
        <v/>
      </c>
      <c r="BL321" s="68" t="str">
        <f ca="1">INDEX({"","_","-","="},IF(OR($D321 &gt;= BM$6, $E321 &lt; BL$6), 0, 1)+IF(OR($F321 &gt;= BM$6, $G321 &lt; BL$6), 0, 2)+1)</f>
        <v/>
      </c>
      <c r="BM321" s="68" t="str">
        <f ca="1">INDEX({"","_","-","="},IF(OR($D321 &gt;= BN$6, $E321 &lt; BM$6), 0, 1)+IF(OR($F321 &gt;= BN$6, $G321 &lt; BM$6), 0, 2)+1)</f>
        <v/>
      </c>
      <c r="BN321" s="68" t="str">
        <f ca="1">INDEX({"","_","-","="},IF(OR($D321 &gt;= BO$6, $E321 &lt; BN$6), 0, 1)+IF(OR($F321 &gt;= BO$6, $G321 &lt; BN$6), 0, 2)+1)</f>
        <v/>
      </c>
      <c r="BO321" s="68" t="str">
        <f ca="1">INDEX({"","_","-","="},IF(OR($D321 &gt;= BP$6, $E321 &lt; BO$6), 0, 1)+IF(OR($F321 &gt;= BP$6, $G321 &lt; BO$6), 0, 2)+1)</f>
        <v/>
      </c>
      <c r="BP321" s="68" t="str">
        <f ca="1">INDEX({"","_","-","="},IF(OR($D321 &gt;= BQ$6, $E321 &lt; BP$6), 0, 1)+IF(OR($F321 &gt;= BQ$6, $G321 &lt; BP$6), 0, 2)+1)</f>
        <v/>
      </c>
      <c r="BQ321" s="68" t="str">
        <f ca="1">INDEX({"","_","-","="},IF(OR($D321 &gt;= BR$6, $E321 &lt; BQ$6), 0, 1)+IF(OR($F321 &gt;= BR$6, $G321 &lt; BQ$6), 0, 2)+1)</f>
        <v/>
      </c>
      <c r="BR321" s="68" t="str">
        <f ca="1">INDEX({"","_","-","="},IF(OR($D321 &gt;= BS$6, $E321 &lt; BR$6), 0, 1)+IF(OR($F321 &gt;= BS$6, $G321 &lt; BR$6), 0, 2)+1)</f>
        <v/>
      </c>
      <c r="BS321" s="68" t="str">
        <f ca="1">INDEX({"","_","-","="},IF(OR($D321 &gt;= BT$6, $E321 &lt; BS$6), 0, 1)+IF(OR($F321 &gt;= BT$6, $G321 &lt; BS$6), 0, 2)+1)</f>
        <v/>
      </c>
      <c r="BT321" s="68" t="str">
        <f ca="1">INDEX({"","_","-","="},IF(OR($D321 &gt;= BU$6, $E321 &lt; BT$6), 0, 1)+IF(OR($F321 &gt;= BU$6, $G321 &lt; BT$6), 0, 2)+1)</f>
        <v/>
      </c>
      <c r="BU321" s="68" t="str">
        <f ca="1">INDEX({"","_","-","="},IF(OR($D321 &gt;= BV$6, $E321 &lt; BU$6), 0, 1)+IF(OR($F321 &gt;= BV$6, $G321 &lt; BU$6), 0, 2)+1)</f>
        <v/>
      </c>
      <c r="BV321" s="68" t="str">
        <f ca="1">INDEX({"","_","-","="},IF(OR($D321 &gt;= BW$6, $E321 &lt; BV$6), 0, 1)+IF(OR($F321 &gt;= BW$6, $G321 &lt; BV$6), 0, 2)+1)</f>
        <v/>
      </c>
      <c r="BW321" s="68" t="str">
        <f ca="1">INDEX({"","_","-","="},IF(OR($D321 &gt;= BX$6, $E321 &lt; BW$6), 0, 1)+IF(OR($F321 &gt;= BX$6, $G321 &lt; BW$6), 0, 2)+1)</f>
        <v/>
      </c>
      <c r="BX321" s="68" t="str">
        <f ca="1">INDEX({"","_","-","="},IF(OR($D321 &gt;= BY$6, $E321 &lt; BX$6), 0, 1)+IF(OR($F321 &gt;= BY$6, $G321 &lt; BX$6), 0, 2)+1)</f>
        <v/>
      </c>
      <c r="BY321" s="68" t="str">
        <f ca="1">INDEX({"","_","-","="},IF(OR($D321 &gt;= BZ$6, $E321 &lt; BY$6), 0, 1)+IF(OR($F321 &gt;= BZ$6, $G321 &lt; BY$6), 0, 2)+1)</f>
        <v/>
      </c>
      <c r="BZ321" s="68" t="str">
        <f ca="1">INDEX({"","_","-","="},IF(OR($D321 &gt;= CA$6, $E321 &lt; BZ$6), 0, 1)+IF(OR($F321 &gt;= CA$6, $G321 &lt; BZ$6), 0, 2)+1)</f>
        <v/>
      </c>
      <c r="CA321" s="68" t="str">
        <f ca="1">INDEX({"","_","-","="},IF(OR($D321 &gt;= CB$6, $E321 &lt; CA$6), 0, 1)+IF(OR($F321 &gt;= CB$6, $G321 &lt; CA$6), 0, 2)+1)</f>
        <v/>
      </c>
      <c r="CB321" s="68" t="str">
        <f ca="1">INDEX({"","_","-","="},IF(OR($D321 &gt;= CC$6, $E321 &lt; CB$6), 0, 1)+IF(OR($F321 &gt;= CC$6, $G321 &lt; CB$6), 0, 2)+1)</f>
        <v/>
      </c>
      <c r="CC321" s="68" t="str">
        <f ca="1">INDEX({"","_","-","="},IF(OR($D321 &gt;= CD$6, $E321 &lt; CC$6), 0, 1)+IF(OR($F321 &gt;= CD$6, $G321 &lt; CC$6), 0, 2)+1)</f>
        <v/>
      </c>
      <c r="CD321" s="68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IF('临-进度'!M317,'临-进度'!$A317,"")</f>
        <v/>
      </c>
      <c r="B322" s="8" t="str">
        <f ca="1">IF('临-进度'!M317,'临-进度'!$B317,"")</f>
        <v/>
      </c>
      <c r="C322" s="8" t="str">
        <f ca="1">IF('临-进度'!M317,'临-进度'!$E317,"")</f>
        <v/>
      </c>
      <c r="D322" s="40" t="str">
        <f ca="1">IF('临-进度'!$M317,'临-进度'!$I317,"")</f>
        <v/>
      </c>
      <c r="E322" s="40" t="str">
        <f ca="1">IF('临-进度'!$M317,'临-进度'!$AE317,"")</f>
        <v/>
      </c>
      <c r="F322" s="40" t="str">
        <f ca="1">IF('临-进度'!$M317,'临-进度'!$J317,"")</f>
        <v/>
      </c>
      <c r="G322" s="73" t="str">
        <f ca="1">IF('临-进度'!$M317,'临-进度'!$AF317,"")</f>
        <v/>
      </c>
      <c r="H322" s="68" t="str">
        <f ca="1">INDEX({"","_","-","="},IF(OR($D322 &gt;= I$6, $E322 &lt; H$6), 0, 1)+IF(OR($F322 &gt;= I$6, $G322 &lt; H$6), 0, 2)+1)</f>
        <v/>
      </c>
      <c r="I322" s="68" t="str">
        <f ca="1">INDEX({"","_","-","="},IF(OR($D322 &gt;= J$6, $E322 &lt; I$6), 0, 1)+IF(OR($F322 &gt;= J$6, $G322 &lt; I$6), 0, 2)+1)</f>
        <v/>
      </c>
      <c r="J322" s="68" t="str">
        <f ca="1">INDEX({"","_","-","="},IF(OR($D322 &gt;= K$6, $E322 &lt; J$6), 0, 1)+IF(OR($F322 &gt;= K$6, $G322 &lt; J$6), 0, 2)+1)</f>
        <v/>
      </c>
      <c r="K322" s="68" t="str">
        <f ca="1">INDEX({"","_","-","="},IF(OR($D322 &gt;= L$6, $E322 &lt; K$6), 0, 1)+IF(OR($F322 &gt;= L$6, $G322 &lt; K$6), 0, 2)+1)</f>
        <v/>
      </c>
      <c r="L322" s="68" t="str">
        <f ca="1">INDEX({"","_","-","="},IF(OR($D322 &gt;= M$6, $E322 &lt; L$6), 0, 1)+IF(OR($F322 &gt;= M$6, $G322 &lt; L$6), 0, 2)+1)</f>
        <v/>
      </c>
      <c r="M322" s="68" t="str">
        <f ca="1">INDEX({"","_","-","="},IF(OR($D322 &gt;= N$6, $E322 &lt; M$6), 0, 1)+IF(OR($F322 &gt;= N$6, $G322 &lt; M$6), 0, 2)+1)</f>
        <v/>
      </c>
      <c r="N322" s="68" t="str">
        <f ca="1">INDEX({"","_","-","="},IF(OR($D322 &gt;= O$6, $E322 &lt; N$6), 0, 1)+IF(OR($F322 &gt;= O$6, $G322 &lt; N$6), 0, 2)+1)</f>
        <v/>
      </c>
      <c r="O322" s="68" t="str">
        <f ca="1">INDEX({"","_","-","="},IF(OR($D322 &gt;= P$6, $E322 &lt; O$6), 0, 1)+IF(OR($F322 &gt;= P$6, $G322 &lt; O$6), 0, 2)+1)</f>
        <v/>
      </c>
      <c r="P322" s="68" t="str">
        <f ca="1">INDEX({"","_","-","="},IF(OR($D322 &gt;= Q$6, $E322 &lt; P$6), 0, 1)+IF(OR($F322 &gt;= Q$6, $G322 &lt; P$6), 0, 2)+1)</f>
        <v/>
      </c>
      <c r="Q322" s="68" t="str">
        <f ca="1">INDEX({"","_","-","="},IF(OR($D322 &gt;= R$6, $E322 &lt; Q$6), 0, 1)+IF(OR($F322 &gt;= R$6, $G322 &lt; Q$6), 0, 2)+1)</f>
        <v/>
      </c>
      <c r="R322" s="68" t="str">
        <f ca="1">INDEX({"","_","-","="},IF(OR($D322 &gt;= S$6, $E322 &lt; R$6), 0, 1)+IF(OR($F322 &gt;= S$6, $G322 &lt; R$6), 0, 2)+1)</f>
        <v/>
      </c>
      <c r="S322" s="68" t="str">
        <f ca="1">INDEX({"","_","-","="},IF(OR($D322 &gt;= T$6, $E322 &lt; S$6), 0, 1)+IF(OR($F322 &gt;= T$6, $G322 &lt; S$6), 0, 2)+1)</f>
        <v/>
      </c>
      <c r="T322" s="68" t="str">
        <f ca="1">INDEX({"","_","-","="},IF(OR($D322 &gt;= U$6, $E322 &lt; T$6), 0, 1)+IF(OR($F322 &gt;= U$6, $G322 &lt; T$6), 0, 2)+1)</f>
        <v/>
      </c>
      <c r="U322" s="68" t="str">
        <f ca="1">INDEX({"","_","-","="},IF(OR($D322 &gt;= V$6, $E322 &lt; U$6), 0, 1)+IF(OR($F322 &gt;= V$6, $G322 &lt; U$6), 0, 2)+1)</f>
        <v/>
      </c>
      <c r="V322" s="68" t="str">
        <f ca="1">INDEX({"","_","-","="},IF(OR($D322 &gt;= W$6, $E322 &lt; V$6), 0, 1)+IF(OR($F322 &gt;= W$6, $G322 &lt; V$6), 0, 2)+1)</f>
        <v/>
      </c>
      <c r="W322" s="68" t="str">
        <f ca="1">INDEX({"","_","-","="},IF(OR($D322 &gt;= X$6, $E322 &lt; W$6), 0, 1)+IF(OR($F322 &gt;= X$6, $G322 &lt; W$6), 0, 2)+1)</f>
        <v/>
      </c>
      <c r="X322" s="68" t="str">
        <f ca="1">INDEX({"","_","-","="},IF(OR($D322 &gt;= Y$6, $E322 &lt; X$6), 0, 1)+IF(OR($F322 &gt;= Y$6, $G322 &lt; X$6), 0, 2)+1)</f>
        <v/>
      </c>
      <c r="Y322" s="68" t="str">
        <f ca="1">INDEX({"","_","-","="},IF(OR($D322 &gt;= Z$6, $E322 &lt; Y$6), 0, 1)+IF(OR($F322 &gt;= Z$6, $G322 &lt; Y$6), 0, 2)+1)</f>
        <v/>
      </c>
      <c r="Z322" s="68" t="str">
        <f ca="1">INDEX({"","_","-","="},IF(OR($D322 &gt;= AA$6, $E322 &lt; Z$6), 0, 1)+IF(OR($F322 &gt;= AA$6, $G322 &lt; Z$6), 0, 2)+1)</f>
        <v/>
      </c>
      <c r="AA322" s="68" t="str">
        <f ca="1">INDEX({"","_","-","="},IF(OR($D322 &gt;= AB$6, $E322 &lt; AA$6), 0, 1)+IF(OR($F322 &gt;= AB$6, $G322 &lt; AA$6), 0, 2)+1)</f>
        <v/>
      </c>
      <c r="AB322" s="68" t="str">
        <f ca="1">INDEX({"","_","-","="},IF(OR($D322 &gt;= AC$6, $E322 &lt; AB$6), 0, 1)+IF(OR($F322 &gt;= AC$6, $G322 &lt; AB$6), 0, 2)+1)</f>
        <v/>
      </c>
      <c r="AC322" s="68" t="str">
        <f ca="1">INDEX({"","_","-","="},IF(OR($D322 &gt;= AD$6, $E322 &lt; AC$6), 0, 1)+IF(OR($F322 &gt;= AD$6, $G322 &lt; AC$6), 0, 2)+1)</f>
        <v/>
      </c>
      <c r="AD322" s="68" t="str">
        <f ca="1">INDEX({"","_","-","="},IF(OR($D322 &gt;= AE$6, $E322 &lt; AD$6), 0, 1)+IF(OR($F322 &gt;= AE$6, $G322 &lt; AD$6), 0, 2)+1)</f>
        <v/>
      </c>
      <c r="AE322" s="68" t="str">
        <f ca="1">INDEX({"","_","-","="},IF(OR($D322 &gt;= AF$6, $E322 &lt; AE$6), 0, 1)+IF(OR($F322 &gt;= AF$6, $G322 &lt; AE$6), 0, 2)+1)</f>
        <v/>
      </c>
      <c r="AF322" s="68" t="str">
        <f ca="1">INDEX({"","_","-","="},IF(OR($D322 &gt;= AG$6, $E322 &lt; AF$6), 0, 1)+IF(OR($F322 &gt;= AG$6, $G322 &lt; AF$6), 0, 2)+1)</f>
        <v/>
      </c>
      <c r="AG322" s="68" t="str">
        <f ca="1">INDEX({"","_","-","="},IF(OR($D322 &gt;= AH$6, $E322 &lt; AG$6), 0, 1)+IF(OR($F322 &gt;= AH$6, $G322 &lt; AG$6), 0, 2)+1)</f>
        <v/>
      </c>
      <c r="AH322" s="68" t="str">
        <f ca="1">INDEX({"","_","-","="},IF(OR($D322 &gt;= AI$6, $E322 &lt; AH$6), 0, 1)+IF(OR($F322 &gt;= AI$6, $G322 &lt; AH$6), 0, 2)+1)</f>
        <v/>
      </c>
      <c r="AI322" s="68" t="str">
        <f ca="1">INDEX({"","_","-","="},IF(OR($D322 &gt;= AJ$6, $E322 &lt; AI$6), 0, 1)+IF(OR($F322 &gt;= AJ$6, $G322 &lt; AI$6), 0, 2)+1)</f>
        <v/>
      </c>
      <c r="AJ322" s="68" t="str">
        <f ca="1">INDEX({"","_","-","="},IF(OR($D322 &gt;= AK$6, $E322 &lt; AJ$6), 0, 1)+IF(OR($F322 &gt;= AK$6, $G322 &lt; AJ$6), 0, 2)+1)</f>
        <v/>
      </c>
      <c r="AK322" s="68" t="str">
        <f ca="1">INDEX({"","_","-","="},IF(OR($D322 &gt;= AL$6, $E322 &lt; AK$6), 0, 1)+IF(OR($F322 &gt;= AL$6, $G322 &lt; AK$6), 0, 2)+1)</f>
        <v/>
      </c>
      <c r="AL322" s="68" t="str">
        <f ca="1">INDEX({"","_","-","="},IF(OR($D322 &gt;= AM$6, $E322 &lt; AL$6), 0, 1)+IF(OR($F322 &gt;= AM$6, $G322 &lt; AL$6), 0, 2)+1)</f>
        <v/>
      </c>
      <c r="AM322" s="68" t="str">
        <f ca="1">INDEX({"","_","-","="},IF(OR($D322 &gt;= AN$6, $E322 &lt; AM$6), 0, 1)+IF(OR($F322 &gt;= AN$6, $G322 &lt; AM$6), 0, 2)+1)</f>
        <v/>
      </c>
      <c r="AN322" s="68" t="str">
        <f ca="1">INDEX({"","_","-","="},IF(OR($D322 &gt;= AO$6, $E322 &lt; AN$6), 0, 1)+IF(OR($F322 &gt;= AO$6, $G322 &lt; AN$6), 0, 2)+1)</f>
        <v/>
      </c>
      <c r="AO322" s="68" t="str">
        <f ca="1">INDEX({"","_","-","="},IF(OR($D322 &gt;= AP$6, $E322 &lt; AO$6), 0, 1)+IF(OR($F322 &gt;= AP$6, $G322 &lt; AO$6), 0, 2)+1)</f>
        <v/>
      </c>
      <c r="AP322" s="68" t="str">
        <f ca="1">INDEX({"","_","-","="},IF(OR($D322 &gt;= AQ$6, $E322 &lt; AP$6), 0, 1)+IF(OR($F322 &gt;= AQ$6, $G322 &lt; AP$6), 0, 2)+1)</f>
        <v/>
      </c>
      <c r="AQ322" s="68" t="str">
        <f ca="1">INDEX({"","_","-","="},IF(OR($D322 &gt;= AR$6, $E322 &lt; AQ$6), 0, 1)+IF(OR($F322 &gt;= AR$6, $G322 &lt; AQ$6), 0, 2)+1)</f>
        <v/>
      </c>
      <c r="AR322" s="68" t="str">
        <f ca="1">INDEX({"","_","-","="},IF(OR($D322 &gt;= AS$6, $E322 &lt; AR$6), 0, 1)+IF(OR($F322 &gt;= AS$6, $G322 &lt; AR$6), 0, 2)+1)</f>
        <v/>
      </c>
      <c r="AS322" s="68" t="str">
        <f ca="1">INDEX({"","_","-","="},IF(OR($D322 &gt;= AT$6, $E322 &lt; AS$6), 0, 1)+IF(OR($F322 &gt;= AT$6, $G322 &lt; AS$6), 0, 2)+1)</f>
        <v/>
      </c>
      <c r="AT322" s="68" t="str">
        <f ca="1">INDEX({"","_","-","="},IF(OR($D322 &gt;= AU$6, $E322 &lt; AT$6), 0, 1)+IF(OR($F322 &gt;= AU$6, $G322 &lt; AT$6), 0, 2)+1)</f>
        <v/>
      </c>
      <c r="AU322" s="68" t="str">
        <f ca="1">INDEX({"","_","-","="},IF(OR($D322 &gt;= AV$6, $E322 &lt; AU$6), 0, 1)+IF(OR($F322 &gt;= AV$6, $G322 &lt; AU$6), 0, 2)+1)</f>
        <v/>
      </c>
      <c r="AV322" s="68" t="str">
        <f ca="1">INDEX({"","_","-","="},IF(OR($D322 &gt;= AW$6, $E322 &lt; AV$6), 0, 1)+IF(OR($F322 &gt;= AW$6, $G322 &lt; AV$6), 0, 2)+1)</f>
        <v/>
      </c>
      <c r="AW322" s="68" t="str">
        <f ca="1">INDEX({"","_","-","="},IF(OR($D322 &gt;= AX$6, $E322 &lt; AW$6), 0, 1)+IF(OR($F322 &gt;= AX$6, $G322 &lt; AW$6), 0, 2)+1)</f>
        <v/>
      </c>
      <c r="AX322" s="68" t="str">
        <f ca="1">INDEX({"","_","-","="},IF(OR($D322 &gt;= AY$6, $E322 &lt; AX$6), 0, 1)+IF(OR($F322 &gt;= AY$6, $G322 &lt; AX$6), 0, 2)+1)</f>
        <v/>
      </c>
      <c r="AY322" s="68" t="str">
        <f ca="1">INDEX({"","_","-","="},IF(OR($D322 &gt;= AZ$6, $E322 &lt; AY$6), 0, 1)+IF(OR($F322 &gt;= AZ$6, $G322 &lt; AY$6), 0, 2)+1)</f>
        <v/>
      </c>
      <c r="AZ322" s="68" t="str">
        <f ca="1">INDEX({"","_","-","="},IF(OR($D322 &gt;= BA$6, $E322 &lt; AZ$6), 0, 1)+IF(OR($F322 &gt;= BA$6, $G322 &lt; AZ$6), 0, 2)+1)</f>
        <v/>
      </c>
      <c r="BA322" s="68" t="str">
        <f ca="1">INDEX({"","_","-","="},IF(OR($D322 &gt;= BB$6, $E322 &lt; BA$6), 0, 1)+IF(OR($F322 &gt;= BB$6, $G322 &lt; BA$6), 0, 2)+1)</f>
        <v/>
      </c>
      <c r="BB322" s="68" t="str">
        <f ca="1">INDEX({"","_","-","="},IF(OR($D322 &gt;= BC$6, $E322 &lt; BB$6), 0, 1)+IF(OR($F322 &gt;= BC$6, $G322 &lt; BB$6), 0, 2)+1)</f>
        <v/>
      </c>
      <c r="BC322" s="68" t="str">
        <f ca="1">INDEX({"","_","-","="},IF(OR($D322 &gt;= BD$6, $E322 &lt; BC$6), 0, 1)+IF(OR($F322 &gt;= BD$6, $G322 &lt; BC$6), 0, 2)+1)</f>
        <v/>
      </c>
      <c r="BD322" s="68" t="str">
        <f ca="1">INDEX({"","_","-","="},IF(OR($D322 &gt;= BE$6, $E322 &lt; BD$6), 0, 1)+IF(OR($F322 &gt;= BE$6, $G322 &lt; BD$6), 0, 2)+1)</f>
        <v/>
      </c>
      <c r="BE322" s="68" t="str">
        <f ca="1">INDEX({"","_","-","="},IF(OR($D322 &gt;= BF$6, $E322 &lt; BE$6), 0, 1)+IF(OR($F322 &gt;= BF$6, $G322 &lt; BE$6), 0, 2)+1)</f>
        <v/>
      </c>
      <c r="BF322" s="68" t="str">
        <f ca="1">INDEX({"","_","-","="},IF(OR($D322 &gt;= BG$6, $E322 &lt; BF$6), 0, 1)+IF(OR($F322 &gt;= BG$6, $G322 &lt; BF$6), 0, 2)+1)</f>
        <v/>
      </c>
      <c r="BG322" s="68" t="str">
        <f ca="1">INDEX({"","_","-","="},IF(OR($D322 &gt;= BH$6, $E322 &lt; BG$6), 0, 1)+IF(OR($F322 &gt;= BH$6, $G322 &lt; BG$6), 0, 2)+1)</f>
        <v/>
      </c>
      <c r="BH322" s="68" t="str">
        <f ca="1">INDEX({"","_","-","="},IF(OR($D322 &gt;= BI$6, $E322 &lt; BH$6), 0, 1)+IF(OR($F322 &gt;= BI$6, $G322 &lt; BH$6), 0, 2)+1)</f>
        <v/>
      </c>
      <c r="BI322" s="68" t="str">
        <f ca="1">INDEX({"","_","-","="},IF(OR($D322 &gt;= BJ$6, $E322 &lt; BI$6), 0, 1)+IF(OR($F322 &gt;= BJ$6, $G322 &lt; BI$6), 0, 2)+1)</f>
        <v/>
      </c>
      <c r="BJ322" s="68" t="str">
        <f ca="1">INDEX({"","_","-","="},IF(OR($D322 &gt;= BK$6, $E322 &lt; BJ$6), 0, 1)+IF(OR($F322 &gt;= BK$6, $G322 &lt; BJ$6), 0, 2)+1)</f>
        <v/>
      </c>
      <c r="BK322" s="68" t="str">
        <f ca="1">INDEX({"","_","-","="},IF(OR($D322 &gt;= BL$6, $E322 &lt; BK$6), 0, 1)+IF(OR($F322 &gt;= BL$6, $G322 &lt; BK$6), 0, 2)+1)</f>
        <v/>
      </c>
      <c r="BL322" s="68" t="str">
        <f ca="1">INDEX({"","_","-","="},IF(OR($D322 &gt;= BM$6, $E322 &lt; BL$6), 0, 1)+IF(OR($F322 &gt;= BM$6, $G322 &lt; BL$6), 0, 2)+1)</f>
        <v/>
      </c>
      <c r="BM322" s="68" t="str">
        <f ca="1">INDEX({"","_","-","="},IF(OR($D322 &gt;= BN$6, $E322 &lt; BM$6), 0, 1)+IF(OR($F322 &gt;= BN$6, $G322 &lt; BM$6), 0, 2)+1)</f>
        <v/>
      </c>
      <c r="BN322" s="68" t="str">
        <f ca="1">INDEX({"","_","-","="},IF(OR($D322 &gt;= BO$6, $E322 &lt; BN$6), 0, 1)+IF(OR($F322 &gt;= BO$6, $G322 &lt; BN$6), 0, 2)+1)</f>
        <v/>
      </c>
      <c r="BO322" s="68" t="str">
        <f ca="1">INDEX({"","_","-","="},IF(OR($D322 &gt;= BP$6, $E322 &lt; BO$6), 0, 1)+IF(OR($F322 &gt;= BP$6, $G322 &lt; BO$6), 0, 2)+1)</f>
        <v/>
      </c>
      <c r="BP322" s="68" t="str">
        <f ca="1">INDEX({"","_","-","="},IF(OR($D322 &gt;= BQ$6, $E322 &lt; BP$6), 0, 1)+IF(OR($F322 &gt;= BQ$6, $G322 &lt; BP$6), 0, 2)+1)</f>
        <v/>
      </c>
      <c r="BQ322" s="68" t="str">
        <f ca="1">INDEX({"","_","-","="},IF(OR($D322 &gt;= BR$6, $E322 &lt; BQ$6), 0, 1)+IF(OR($F322 &gt;= BR$6, $G322 &lt; BQ$6), 0, 2)+1)</f>
        <v/>
      </c>
      <c r="BR322" s="68" t="str">
        <f ca="1">INDEX({"","_","-","="},IF(OR($D322 &gt;= BS$6, $E322 &lt; BR$6), 0, 1)+IF(OR($F322 &gt;= BS$6, $G322 &lt; BR$6), 0, 2)+1)</f>
        <v/>
      </c>
      <c r="BS322" s="68" t="str">
        <f ca="1">INDEX({"","_","-","="},IF(OR($D322 &gt;= BT$6, $E322 &lt; BS$6), 0, 1)+IF(OR($F322 &gt;= BT$6, $G322 &lt; BS$6), 0, 2)+1)</f>
        <v/>
      </c>
      <c r="BT322" s="68" t="str">
        <f ca="1">INDEX({"","_","-","="},IF(OR($D322 &gt;= BU$6, $E322 &lt; BT$6), 0, 1)+IF(OR($F322 &gt;= BU$6, $G322 &lt; BT$6), 0, 2)+1)</f>
        <v/>
      </c>
      <c r="BU322" s="68" t="str">
        <f ca="1">INDEX({"","_","-","="},IF(OR($D322 &gt;= BV$6, $E322 &lt; BU$6), 0, 1)+IF(OR($F322 &gt;= BV$6, $G322 &lt; BU$6), 0, 2)+1)</f>
        <v/>
      </c>
      <c r="BV322" s="68" t="str">
        <f ca="1">INDEX({"","_","-","="},IF(OR($D322 &gt;= BW$6, $E322 &lt; BV$6), 0, 1)+IF(OR($F322 &gt;= BW$6, $G322 &lt; BV$6), 0, 2)+1)</f>
        <v/>
      </c>
      <c r="BW322" s="68" t="str">
        <f ca="1">INDEX({"","_","-","="},IF(OR($D322 &gt;= BX$6, $E322 &lt; BW$6), 0, 1)+IF(OR($F322 &gt;= BX$6, $G322 &lt; BW$6), 0, 2)+1)</f>
        <v/>
      </c>
      <c r="BX322" s="68" t="str">
        <f ca="1">INDEX({"","_","-","="},IF(OR($D322 &gt;= BY$6, $E322 &lt; BX$6), 0, 1)+IF(OR($F322 &gt;= BY$6, $G322 &lt; BX$6), 0, 2)+1)</f>
        <v/>
      </c>
      <c r="BY322" s="68" t="str">
        <f ca="1">INDEX({"","_","-","="},IF(OR($D322 &gt;= BZ$6, $E322 &lt; BY$6), 0, 1)+IF(OR($F322 &gt;= BZ$6, $G322 &lt; BY$6), 0, 2)+1)</f>
        <v/>
      </c>
      <c r="BZ322" s="68" t="str">
        <f ca="1">INDEX({"","_","-","="},IF(OR($D322 &gt;= CA$6, $E322 &lt; BZ$6), 0, 1)+IF(OR($F322 &gt;= CA$6, $G322 &lt; BZ$6), 0, 2)+1)</f>
        <v/>
      </c>
      <c r="CA322" s="68" t="str">
        <f ca="1">INDEX({"","_","-","="},IF(OR($D322 &gt;= CB$6, $E322 &lt; CA$6), 0, 1)+IF(OR($F322 &gt;= CB$6, $G322 &lt; CA$6), 0, 2)+1)</f>
        <v/>
      </c>
      <c r="CB322" s="68" t="str">
        <f ca="1">INDEX({"","_","-","="},IF(OR($D322 &gt;= CC$6, $E322 &lt; CB$6), 0, 1)+IF(OR($F322 &gt;= CC$6, $G322 &lt; CB$6), 0, 2)+1)</f>
        <v/>
      </c>
      <c r="CC322" s="68" t="str">
        <f ca="1">INDEX({"","_","-","="},IF(OR($D322 &gt;= CD$6, $E322 &lt; CC$6), 0, 1)+IF(OR($F322 &gt;= CD$6, $G322 &lt; CC$6), 0, 2)+1)</f>
        <v/>
      </c>
      <c r="CD322" s="68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IF('临-进度'!M318,'临-进度'!$A318,"")</f>
        <v/>
      </c>
      <c r="B323" s="8" t="str">
        <f ca="1">IF('临-进度'!M318,'临-进度'!$B318,"")</f>
        <v/>
      </c>
      <c r="C323" s="8" t="str">
        <f ca="1">IF('临-进度'!M318,'临-进度'!$E318,"")</f>
        <v/>
      </c>
      <c r="D323" s="40" t="str">
        <f ca="1">IF('临-进度'!$M318,'临-进度'!$I318,"")</f>
        <v/>
      </c>
      <c r="E323" s="40" t="str">
        <f ca="1">IF('临-进度'!$M318,'临-进度'!$AE318,"")</f>
        <v/>
      </c>
      <c r="F323" s="40" t="str">
        <f ca="1">IF('临-进度'!$M318,'临-进度'!$J318,"")</f>
        <v/>
      </c>
      <c r="G323" s="73" t="str">
        <f ca="1">IF('临-进度'!$M318,'临-进度'!$AF318,"")</f>
        <v/>
      </c>
      <c r="H323" s="68" t="str">
        <f ca="1">INDEX({"","_","-","="},IF(OR($D323 &gt;= I$6, $E323 &lt; H$6), 0, 1)+IF(OR($F323 &gt;= I$6, $G323 &lt; H$6), 0, 2)+1)</f>
        <v/>
      </c>
      <c r="I323" s="68" t="str">
        <f ca="1">INDEX({"","_","-","="},IF(OR($D323 &gt;= J$6, $E323 &lt; I$6), 0, 1)+IF(OR($F323 &gt;= J$6, $G323 &lt; I$6), 0, 2)+1)</f>
        <v/>
      </c>
      <c r="J323" s="68" t="str">
        <f ca="1">INDEX({"","_","-","="},IF(OR($D323 &gt;= K$6, $E323 &lt; J$6), 0, 1)+IF(OR($F323 &gt;= K$6, $G323 &lt; J$6), 0, 2)+1)</f>
        <v/>
      </c>
      <c r="K323" s="68" t="str">
        <f ca="1">INDEX({"","_","-","="},IF(OR($D323 &gt;= L$6, $E323 &lt; K$6), 0, 1)+IF(OR($F323 &gt;= L$6, $G323 &lt; K$6), 0, 2)+1)</f>
        <v/>
      </c>
      <c r="L323" s="68" t="str">
        <f ca="1">INDEX({"","_","-","="},IF(OR($D323 &gt;= M$6, $E323 &lt; L$6), 0, 1)+IF(OR($F323 &gt;= M$6, $G323 &lt; L$6), 0, 2)+1)</f>
        <v/>
      </c>
      <c r="M323" s="68" t="str">
        <f ca="1">INDEX({"","_","-","="},IF(OR($D323 &gt;= N$6, $E323 &lt; M$6), 0, 1)+IF(OR($F323 &gt;= N$6, $G323 &lt; M$6), 0, 2)+1)</f>
        <v/>
      </c>
      <c r="N323" s="68" t="str">
        <f ca="1">INDEX({"","_","-","="},IF(OR($D323 &gt;= O$6, $E323 &lt; N$6), 0, 1)+IF(OR($F323 &gt;= O$6, $G323 &lt; N$6), 0, 2)+1)</f>
        <v/>
      </c>
      <c r="O323" s="68" t="str">
        <f ca="1">INDEX({"","_","-","="},IF(OR($D323 &gt;= P$6, $E323 &lt; O$6), 0, 1)+IF(OR($F323 &gt;= P$6, $G323 &lt; O$6), 0, 2)+1)</f>
        <v/>
      </c>
      <c r="P323" s="68" t="str">
        <f ca="1">INDEX({"","_","-","="},IF(OR($D323 &gt;= Q$6, $E323 &lt; P$6), 0, 1)+IF(OR($F323 &gt;= Q$6, $G323 &lt; P$6), 0, 2)+1)</f>
        <v/>
      </c>
      <c r="Q323" s="68" t="str">
        <f ca="1">INDEX({"","_","-","="},IF(OR($D323 &gt;= R$6, $E323 &lt; Q$6), 0, 1)+IF(OR($F323 &gt;= R$6, $G323 &lt; Q$6), 0, 2)+1)</f>
        <v/>
      </c>
      <c r="R323" s="68" t="str">
        <f ca="1">INDEX({"","_","-","="},IF(OR($D323 &gt;= S$6, $E323 &lt; R$6), 0, 1)+IF(OR($F323 &gt;= S$6, $G323 &lt; R$6), 0, 2)+1)</f>
        <v/>
      </c>
      <c r="S323" s="68" t="str">
        <f ca="1">INDEX({"","_","-","="},IF(OR($D323 &gt;= T$6, $E323 &lt; S$6), 0, 1)+IF(OR($F323 &gt;= T$6, $G323 &lt; S$6), 0, 2)+1)</f>
        <v/>
      </c>
      <c r="T323" s="68" t="str">
        <f ca="1">INDEX({"","_","-","="},IF(OR($D323 &gt;= U$6, $E323 &lt; T$6), 0, 1)+IF(OR($F323 &gt;= U$6, $G323 &lt; T$6), 0, 2)+1)</f>
        <v/>
      </c>
      <c r="U323" s="68" t="str">
        <f ca="1">INDEX({"","_","-","="},IF(OR($D323 &gt;= V$6, $E323 &lt; U$6), 0, 1)+IF(OR($F323 &gt;= V$6, $G323 &lt; U$6), 0, 2)+1)</f>
        <v/>
      </c>
      <c r="V323" s="68" t="str">
        <f ca="1">INDEX({"","_","-","="},IF(OR($D323 &gt;= W$6, $E323 &lt; V$6), 0, 1)+IF(OR($F323 &gt;= W$6, $G323 &lt; V$6), 0, 2)+1)</f>
        <v/>
      </c>
      <c r="W323" s="68" t="str">
        <f ca="1">INDEX({"","_","-","="},IF(OR($D323 &gt;= X$6, $E323 &lt; W$6), 0, 1)+IF(OR($F323 &gt;= X$6, $G323 &lt; W$6), 0, 2)+1)</f>
        <v/>
      </c>
      <c r="X323" s="68" t="str">
        <f ca="1">INDEX({"","_","-","="},IF(OR($D323 &gt;= Y$6, $E323 &lt; X$6), 0, 1)+IF(OR($F323 &gt;= Y$6, $G323 &lt; X$6), 0, 2)+1)</f>
        <v/>
      </c>
      <c r="Y323" s="68" t="str">
        <f ca="1">INDEX({"","_","-","="},IF(OR($D323 &gt;= Z$6, $E323 &lt; Y$6), 0, 1)+IF(OR($F323 &gt;= Z$6, $G323 &lt; Y$6), 0, 2)+1)</f>
        <v/>
      </c>
      <c r="Z323" s="68" t="str">
        <f ca="1">INDEX({"","_","-","="},IF(OR($D323 &gt;= AA$6, $E323 &lt; Z$6), 0, 1)+IF(OR($F323 &gt;= AA$6, $G323 &lt; Z$6), 0, 2)+1)</f>
        <v/>
      </c>
      <c r="AA323" s="68" t="str">
        <f ca="1">INDEX({"","_","-","="},IF(OR($D323 &gt;= AB$6, $E323 &lt; AA$6), 0, 1)+IF(OR($F323 &gt;= AB$6, $G323 &lt; AA$6), 0, 2)+1)</f>
        <v/>
      </c>
      <c r="AB323" s="68" t="str">
        <f ca="1">INDEX({"","_","-","="},IF(OR($D323 &gt;= AC$6, $E323 &lt; AB$6), 0, 1)+IF(OR($F323 &gt;= AC$6, $G323 &lt; AB$6), 0, 2)+1)</f>
        <v/>
      </c>
      <c r="AC323" s="68" t="str">
        <f ca="1">INDEX({"","_","-","="},IF(OR($D323 &gt;= AD$6, $E323 &lt; AC$6), 0, 1)+IF(OR($F323 &gt;= AD$6, $G323 &lt; AC$6), 0, 2)+1)</f>
        <v/>
      </c>
      <c r="AD323" s="68" t="str">
        <f ca="1">INDEX({"","_","-","="},IF(OR($D323 &gt;= AE$6, $E323 &lt; AD$6), 0, 1)+IF(OR($F323 &gt;= AE$6, $G323 &lt; AD$6), 0, 2)+1)</f>
        <v/>
      </c>
      <c r="AE323" s="68" t="str">
        <f ca="1">INDEX({"","_","-","="},IF(OR($D323 &gt;= AF$6, $E323 &lt; AE$6), 0, 1)+IF(OR($F323 &gt;= AF$6, $G323 &lt; AE$6), 0, 2)+1)</f>
        <v/>
      </c>
      <c r="AF323" s="68" t="str">
        <f ca="1">INDEX({"","_","-","="},IF(OR($D323 &gt;= AG$6, $E323 &lt; AF$6), 0, 1)+IF(OR($F323 &gt;= AG$6, $G323 &lt; AF$6), 0, 2)+1)</f>
        <v/>
      </c>
      <c r="AG323" s="68" t="str">
        <f ca="1">INDEX({"","_","-","="},IF(OR($D323 &gt;= AH$6, $E323 &lt; AG$6), 0, 1)+IF(OR($F323 &gt;= AH$6, $G323 &lt; AG$6), 0, 2)+1)</f>
        <v/>
      </c>
      <c r="AH323" s="68" t="str">
        <f ca="1">INDEX({"","_","-","="},IF(OR($D323 &gt;= AI$6, $E323 &lt; AH$6), 0, 1)+IF(OR($F323 &gt;= AI$6, $G323 &lt; AH$6), 0, 2)+1)</f>
        <v/>
      </c>
      <c r="AI323" s="68" t="str">
        <f ca="1">INDEX({"","_","-","="},IF(OR($D323 &gt;= AJ$6, $E323 &lt; AI$6), 0, 1)+IF(OR($F323 &gt;= AJ$6, $G323 &lt; AI$6), 0, 2)+1)</f>
        <v/>
      </c>
      <c r="AJ323" s="68" t="str">
        <f ca="1">INDEX({"","_","-","="},IF(OR($D323 &gt;= AK$6, $E323 &lt; AJ$6), 0, 1)+IF(OR($F323 &gt;= AK$6, $G323 &lt; AJ$6), 0, 2)+1)</f>
        <v/>
      </c>
      <c r="AK323" s="68" t="str">
        <f ca="1">INDEX({"","_","-","="},IF(OR($D323 &gt;= AL$6, $E323 &lt; AK$6), 0, 1)+IF(OR($F323 &gt;= AL$6, $G323 &lt; AK$6), 0, 2)+1)</f>
        <v/>
      </c>
      <c r="AL323" s="68" t="str">
        <f ca="1">INDEX({"","_","-","="},IF(OR($D323 &gt;= AM$6, $E323 &lt; AL$6), 0, 1)+IF(OR($F323 &gt;= AM$6, $G323 &lt; AL$6), 0, 2)+1)</f>
        <v/>
      </c>
      <c r="AM323" s="68" t="str">
        <f ca="1">INDEX({"","_","-","="},IF(OR($D323 &gt;= AN$6, $E323 &lt; AM$6), 0, 1)+IF(OR($F323 &gt;= AN$6, $G323 &lt; AM$6), 0, 2)+1)</f>
        <v/>
      </c>
      <c r="AN323" s="68" t="str">
        <f ca="1">INDEX({"","_","-","="},IF(OR($D323 &gt;= AO$6, $E323 &lt; AN$6), 0, 1)+IF(OR($F323 &gt;= AO$6, $G323 &lt; AN$6), 0, 2)+1)</f>
        <v/>
      </c>
      <c r="AO323" s="68" t="str">
        <f ca="1">INDEX({"","_","-","="},IF(OR($D323 &gt;= AP$6, $E323 &lt; AO$6), 0, 1)+IF(OR($F323 &gt;= AP$6, $G323 &lt; AO$6), 0, 2)+1)</f>
        <v/>
      </c>
      <c r="AP323" s="68" t="str">
        <f ca="1">INDEX({"","_","-","="},IF(OR($D323 &gt;= AQ$6, $E323 &lt; AP$6), 0, 1)+IF(OR($F323 &gt;= AQ$6, $G323 &lt; AP$6), 0, 2)+1)</f>
        <v/>
      </c>
      <c r="AQ323" s="68" t="str">
        <f ca="1">INDEX({"","_","-","="},IF(OR($D323 &gt;= AR$6, $E323 &lt; AQ$6), 0, 1)+IF(OR($F323 &gt;= AR$6, $G323 &lt; AQ$6), 0, 2)+1)</f>
        <v/>
      </c>
      <c r="AR323" s="68" t="str">
        <f ca="1">INDEX({"","_","-","="},IF(OR($D323 &gt;= AS$6, $E323 &lt; AR$6), 0, 1)+IF(OR($F323 &gt;= AS$6, $G323 &lt; AR$6), 0, 2)+1)</f>
        <v/>
      </c>
      <c r="AS323" s="68" t="str">
        <f ca="1">INDEX({"","_","-","="},IF(OR($D323 &gt;= AT$6, $E323 &lt; AS$6), 0, 1)+IF(OR($F323 &gt;= AT$6, $G323 &lt; AS$6), 0, 2)+1)</f>
        <v/>
      </c>
      <c r="AT323" s="68" t="str">
        <f ca="1">INDEX({"","_","-","="},IF(OR($D323 &gt;= AU$6, $E323 &lt; AT$6), 0, 1)+IF(OR($F323 &gt;= AU$6, $G323 &lt; AT$6), 0, 2)+1)</f>
        <v/>
      </c>
      <c r="AU323" s="68" t="str">
        <f ca="1">INDEX({"","_","-","="},IF(OR($D323 &gt;= AV$6, $E323 &lt; AU$6), 0, 1)+IF(OR($F323 &gt;= AV$6, $G323 &lt; AU$6), 0, 2)+1)</f>
        <v/>
      </c>
      <c r="AV323" s="68" t="str">
        <f ca="1">INDEX({"","_","-","="},IF(OR($D323 &gt;= AW$6, $E323 &lt; AV$6), 0, 1)+IF(OR($F323 &gt;= AW$6, $G323 &lt; AV$6), 0, 2)+1)</f>
        <v/>
      </c>
      <c r="AW323" s="68" t="str">
        <f ca="1">INDEX({"","_","-","="},IF(OR($D323 &gt;= AX$6, $E323 &lt; AW$6), 0, 1)+IF(OR($F323 &gt;= AX$6, $G323 &lt; AW$6), 0, 2)+1)</f>
        <v/>
      </c>
      <c r="AX323" s="68" t="str">
        <f ca="1">INDEX({"","_","-","="},IF(OR($D323 &gt;= AY$6, $E323 &lt; AX$6), 0, 1)+IF(OR($F323 &gt;= AY$6, $G323 &lt; AX$6), 0, 2)+1)</f>
        <v/>
      </c>
      <c r="AY323" s="68" t="str">
        <f ca="1">INDEX({"","_","-","="},IF(OR($D323 &gt;= AZ$6, $E323 &lt; AY$6), 0, 1)+IF(OR($F323 &gt;= AZ$6, $G323 &lt; AY$6), 0, 2)+1)</f>
        <v/>
      </c>
      <c r="AZ323" s="68" t="str">
        <f ca="1">INDEX({"","_","-","="},IF(OR($D323 &gt;= BA$6, $E323 &lt; AZ$6), 0, 1)+IF(OR($F323 &gt;= BA$6, $G323 &lt; AZ$6), 0, 2)+1)</f>
        <v/>
      </c>
      <c r="BA323" s="68" t="str">
        <f ca="1">INDEX({"","_","-","="},IF(OR($D323 &gt;= BB$6, $E323 &lt; BA$6), 0, 1)+IF(OR($F323 &gt;= BB$6, $G323 &lt; BA$6), 0, 2)+1)</f>
        <v/>
      </c>
      <c r="BB323" s="68" t="str">
        <f ca="1">INDEX({"","_","-","="},IF(OR($D323 &gt;= BC$6, $E323 &lt; BB$6), 0, 1)+IF(OR($F323 &gt;= BC$6, $G323 &lt; BB$6), 0, 2)+1)</f>
        <v/>
      </c>
      <c r="BC323" s="68" t="str">
        <f ca="1">INDEX({"","_","-","="},IF(OR($D323 &gt;= BD$6, $E323 &lt; BC$6), 0, 1)+IF(OR($F323 &gt;= BD$6, $G323 &lt; BC$6), 0, 2)+1)</f>
        <v/>
      </c>
      <c r="BD323" s="68" t="str">
        <f ca="1">INDEX({"","_","-","="},IF(OR($D323 &gt;= BE$6, $E323 &lt; BD$6), 0, 1)+IF(OR($F323 &gt;= BE$6, $G323 &lt; BD$6), 0, 2)+1)</f>
        <v/>
      </c>
      <c r="BE323" s="68" t="str">
        <f ca="1">INDEX({"","_","-","="},IF(OR($D323 &gt;= BF$6, $E323 &lt; BE$6), 0, 1)+IF(OR($F323 &gt;= BF$6, $G323 &lt; BE$6), 0, 2)+1)</f>
        <v/>
      </c>
      <c r="BF323" s="68" t="str">
        <f ca="1">INDEX({"","_","-","="},IF(OR($D323 &gt;= BG$6, $E323 &lt; BF$6), 0, 1)+IF(OR($F323 &gt;= BG$6, $G323 &lt; BF$6), 0, 2)+1)</f>
        <v/>
      </c>
      <c r="BG323" s="68" t="str">
        <f ca="1">INDEX({"","_","-","="},IF(OR($D323 &gt;= BH$6, $E323 &lt; BG$6), 0, 1)+IF(OR($F323 &gt;= BH$6, $G323 &lt; BG$6), 0, 2)+1)</f>
        <v/>
      </c>
      <c r="BH323" s="68" t="str">
        <f ca="1">INDEX({"","_","-","="},IF(OR($D323 &gt;= BI$6, $E323 &lt; BH$6), 0, 1)+IF(OR($F323 &gt;= BI$6, $G323 &lt; BH$6), 0, 2)+1)</f>
        <v/>
      </c>
      <c r="BI323" s="68" t="str">
        <f ca="1">INDEX({"","_","-","="},IF(OR($D323 &gt;= BJ$6, $E323 &lt; BI$6), 0, 1)+IF(OR($F323 &gt;= BJ$6, $G323 &lt; BI$6), 0, 2)+1)</f>
        <v/>
      </c>
      <c r="BJ323" s="68" t="str">
        <f ca="1">INDEX({"","_","-","="},IF(OR($D323 &gt;= BK$6, $E323 &lt; BJ$6), 0, 1)+IF(OR($F323 &gt;= BK$6, $G323 &lt; BJ$6), 0, 2)+1)</f>
        <v/>
      </c>
      <c r="BK323" s="68" t="str">
        <f ca="1">INDEX({"","_","-","="},IF(OR($D323 &gt;= BL$6, $E323 &lt; BK$6), 0, 1)+IF(OR($F323 &gt;= BL$6, $G323 &lt; BK$6), 0, 2)+1)</f>
        <v/>
      </c>
      <c r="BL323" s="68" t="str">
        <f ca="1">INDEX({"","_","-","="},IF(OR($D323 &gt;= BM$6, $E323 &lt; BL$6), 0, 1)+IF(OR($F323 &gt;= BM$6, $G323 &lt; BL$6), 0, 2)+1)</f>
        <v/>
      </c>
      <c r="BM323" s="68" t="str">
        <f ca="1">INDEX({"","_","-","="},IF(OR($D323 &gt;= BN$6, $E323 &lt; BM$6), 0, 1)+IF(OR($F323 &gt;= BN$6, $G323 &lt; BM$6), 0, 2)+1)</f>
        <v/>
      </c>
      <c r="BN323" s="68" t="str">
        <f ca="1">INDEX({"","_","-","="},IF(OR($D323 &gt;= BO$6, $E323 &lt; BN$6), 0, 1)+IF(OR($F323 &gt;= BO$6, $G323 &lt; BN$6), 0, 2)+1)</f>
        <v/>
      </c>
      <c r="BO323" s="68" t="str">
        <f ca="1">INDEX({"","_","-","="},IF(OR($D323 &gt;= BP$6, $E323 &lt; BO$6), 0, 1)+IF(OR($F323 &gt;= BP$6, $G323 &lt; BO$6), 0, 2)+1)</f>
        <v/>
      </c>
      <c r="BP323" s="68" t="str">
        <f ca="1">INDEX({"","_","-","="},IF(OR($D323 &gt;= BQ$6, $E323 &lt; BP$6), 0, 1)+IF(OR($F323 &gt;= BQ$6, $G323 &lt; BP$6), 0, 2)+1)</f>
        <v/>
      </c>
      <c r="BQ323" s="68" t="str">
        <f ca="1">INDEX({"","_","-","="},IF(OR($D323 &gt;= BR$6, $E323 &lt; BQ$6), 0, 1)+IF(OR($F323 &gt;= BR$6, $G323 &lt; BQ$6), 0, 2)+1)</f>
        <v/>
      </c>
      <c r="BR323" s="68" t="str">
        <f ca="1">INDEX({"","_","-","="},IF(OR($D323 &gt;= BS$6, $E323 &lt; BR$6), 0, 1)+IF(OR($F323 &gt;= BS$6, $G323 &lt; BR$6), 0, 2)+1)</f>
        <v/>
      </c>
      <c r="BS323" s="68" t="str">
        <f ca="1">INDEX({"","_","-","="},IF(OR($D323 &gt;= BT$6, $E323 &lt; BS$6), 0, 1)+IF(OR($F323 &gt;= BT$6, $G323 &lt; BS$6), 0, 2)+1)</f>
        <v/>
      </c>
      <c r="BT323" s="68" t="str">
        <f ca="1">INDEX({"","_","-","="},IF(OR($D323 &gt;= BU$6, $E323 &lt; BT$6), 0, 1)+IF(OR($F323 &gt;= BU$6, $G323 &lt; BT$6), 0, 2)+1)</f>
        <v/>
      </c>
      <c r="BU323" s="68" t="str">
        <f ca="1">INDEX({"","_","-","="},IF(OR($D323 &gt;= BV$6, $E323 &lt; BU$6), 0, 1)+IF(OR($F323 &gt;= BV$6, $G323 &lt; BU$6), 0, 2)+1)</f>
        <v/>
      </c>
      <c r="BV323" s="68" t="str">
        <f ca="1">INDEX({"","_","-","="},IF(OR($D323 &gt;= BW$6, $E323 &lt; BV$6), 0, 1)+IF(OR($F323 &gt;= BW$6, $G323 &lt; BV$6), 0, 2)+1)</f>
        <v/>
      </c>
      <c r="BW323" s="68" t="str">
        <f ca="1">INDEX({"","_","-","="},IF(OR($D323 &gt;= BX$6, $E323 &lt; BW$6), 0, 1)+IF(OR($F323 &gt;= BX$6, $G323 &lt; BW$6), 0, 2)+1)</f>
        <v/>
      </c>
      <c r="BX323" s="68" t="str">
        <f ca="1">INDEX({"","_","-","="},IF(OR($D323 &gt;= BY$6, $E323 &lt; BX$6), 0, 1)+IF(OR($F323 &gt;= BY$6, $G323 &lt; BX$6), 0, 2)+1)</f>
        <v/>
      </c>
      <c r="BY323" s="68" t="str">
        <f ca="1">INDEX({"","_","-","="},IF(OR($D323 &gt;= BZ$6, $E323 &lt; BY$6), 0, 1)+IF(OR($F323 &gt;= BZ$6, $G323 &lt; BY$6), 0, 2)+1)</f>
        <v/>
      </c>
      <c r="BZ323" s="68" t="str">
        <f ca="1">INDEX({"","_","-","="},IF(OR($D323 &gt;= CA$6, $E323 &lt; BZ$6), 0, 1)+IF(OR($F323 &gt;= CA$6, $G323 &lt; BZ$6), 0, 2)+1)</f>
        <v/>
      </c>
      <c r="CA323" s="68" t="str">
        <f ca="1">INDEX({"","_","-","="},IF(OR($D323 &gt;= CB$6, $E323 &lt; CA$6), 0, 1)+IF(OR($F323 &gt;= CB$6, $G323 &lt; CA$6), 0, 2)+1)</f>
        <v/>
      </c>
      <c r="CB323" s="68" t="str">
        <f ca="1">INDEX({"","_","-","="},IF(OR($D323 &gt;= CC$6, $E323 &lt; CB$6), 0, 1)+IF(OR($F323 &gt;= CC$6, $G323 &lt; CB$6), 0, 2)+1)</f>
        <v/>
      </c>
      <c r="CC323" s="68" t="str">
        <f ca="1">INDEX({"","_","-","="},IF(OR($D323 &gt;= CD$6, $E323 &lt; CC$6), 0, 1)+IF(OR($F323 &gt;= CD$6, $G323 &lt; CC$6), 0, 2)+1)</f>
        <v/>
      </c>
      <c r="CD323" s="68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IF('临-进度'!M319,'临-进度'!$A319,"")</f>
        <v/>
      </c>
      <c r="B324" s="8" t="str">
        <f ca="1">IF('临-进度'!M319,'临-进度'!$B319,"")</f>
        <v/>
      </c>
      <c r="C324" s="8" t="str">
        <f ca="1">IF('临-进度'!M319,'临-进度'!$E319,"")</f>
        <v/>
      </c>
      <c r="D324" s="40" t="str">
        <f ca="1">IF('临-进度'!$M319,'临-进度'!$I319,"")</f>
        <v/>
      </c>
      <c r="E324" s="40" t="str">
        <f ca="1">IF('临-进度'!$M319,'临-进度'!$AE319,"")</f>
        <v/>
      </c>
      <c r="F324" s="40" t="str">
        <f ca="1">IF('临-进度'!$M319,'临-进度'!$J319,"")</f>
        <v/>
      </c>
      <c r="G324" s="73" t="str">
        <f ca="1">IF('临-进度'!$M319,'临-进度'!$AF319,"")</f>
        <v/>
      </c>
      <c r="H324" s="68" t="str">
        <f ca="1">INDEX({"","_","-","="},IF(OR($D324 &gt;= I$6, $E324 &lt; H$6), 0, 1)+IF(OR($F324 &gt;= I$6, $G324 &lt; H$6), 0, 2)+1)</f>
        <v/>
      </c>
      <c r="I324" s="68" t="str">
        <f ca="1">INDEX({"","_","-","="},IF(OR($D324 &gt;= J$6, $E324 &lt; I$6), 0, 1)+IF(OR($F324 &gt;= J$6, $G324 &lt; I$6), 0, 2)+1)</f>
        <v/>
      </c>
      <c r="J324" s="68" t="str">
        <f ca="1">INDEX({"","_","-","="},IF(OR($D324 &gt;= K$6, $E324 &lt; J$6), 0, 1)+IF(OR($F324 &gt;= K$6, $G324 &lt; J$6), 0, 2)+1)</f>
        <v/>
      </c>
      <c r="K324" s="68" t="str">
        <f ca="1">INDEX({"","_","-","="},IF(OR($D324 &gt;= L$6, $E324 &lt; K$6), 0, 1)+IF(OR($F324 &gt;= L$6, $G324 &lt; K$6), 0, 2)+1)</f>
        <v/>
      </c>
      <c r="L324" s="68" t="str">
        <f ca="1">INDEX({"","_","-","="},IF(OR($D324 &gt;= M$6, $E324 &lt; L$6), 0, 1)+IF(OR($F324 &gt;= M$6, $G324 &lt; L$6), 0, 2)+1)</f>
        <v/>
      </c>
      <c r="M324" s="68" t="str">
        <f ca="1">INDEX({"","_","-","="},IF(OR($D324 &gt;= N$6, $E324 &lt; M$6), 0, 1)+IF(OR($F324 &gt;= N$6, $G324 &lt; M$6), 0, 2)+1)</f>
        <v/>
      </c>
      <c r="N324" s="68" t="str">
        <f ca="1">INDEX({"","_","-","="},IF(OR($D324 &gt;= O$6, $E324 &lt; N$6), 0, 1)+IF(OR($F324 &gt;= O$6, $G324 &lt; N$6), 0, 2)+1)</f>
        <v/>
      </c>
      <c r="O324" s="68" t="str">
        <f ca="1">INDEX({"","_","-","="},IF(OR($D324 &gt;= P$6, $E324 &lt; O$6), 0, 1)+IF(OR($F324 &gt;= P$6, $G324 &lt; O$6), 0, 2)+1)</f>
        <v/>
      </c>
      <c r="P324" s="68" t="str">
        <f ca="1">INDEX({"","_","-","="},IF(OR($D324 &gt;= Q$6, $E324 &lt; P$6), 0, 1)+IF(OR($F324 &gt;= Q$6, $G324 &lt; P$6), 0, 2)+1)</f>
        <v/>
      </c>
      <c r="Q324" s="68" t="str">
        <f ca="1">INDEX({"","_","-","="},IF(OR($D324 &gt;= R$6, $E324 &lt; Q$6), 0, 1)+IF(OR($F324 &gt;= R$6, $G324 &lt; Q$6), 0, 2)+1)</f>
        <v/>
      </c>
      <c r="R324" s="68" t="str">
        <f ca="1">INDEX({"","_","-","="},IF(OR($D324 &gt;= S$6, $E324 &lt; R$6), 0, 1)+IF(OR($F324 &gt;= S$6, $G324 &lt; R$6), 0, 2)+1)</f>
        <v/>
      </c>
      <c r="S324" s="68" t="str">
        <f ca="1">INDEX({"","_","-","="},IF(OR($D324 &gt;= T$6, $E324 &lt; S$6), 0, 1)+IF(OR($F324 &gt;= T$6, $G324 &lt; S$6), 0, 2)+1)</f>
        <v/>
      </c>
      <c r="T324" s="68" t="str">
        <f ca="1">INDEX({"","_","-","="},IF(OR($D324 &gt;= U$6, $E324 &lt; T$6), 0, 1)+IF(OR($F324 &gt;= U$6, $G324 &lt; T$6), 0, 2)+1)</f>
        <v/>
      </c>
      <c r="U324" s="68" t="str">
        <f ca="1">INDEX({"","_","-","="},IF(OR($D324 &gt;= V$6, $E324 &lt; U$6), 0, 1)+IF(OR($F324 &gt;= V$6, $G324 &lt; U$6), 0, 2)+1)</f>
        <v/>
      </c>
      <c r="V324" s="68" t="str">
        <f ca="1">INDEX({"","_","-","="},IF(OR($D324 &gt;= W$6, $E324 &lt; V$6), 0, 1)+IF(OR($F324 &gt;= W$6, $G324 &lt; V$6), 0, 2)+1)</f>
        <v/>
      </c>
      <c r="W324" s="68" t="str">
        <f ca="1">INDEX({"","_","-","="},IF(OR($D324 &gt;= X$6, $E324 &lt; W$6), 0, 1)+IF(OR($F324 &gt;= X$6, $G324 &lt; W$6), 0, 2)+1)</f>
        <v/>
      </c>
      <c r="X324" s="68" t="str">
        <f ca="1">INDEX({"","_","-","="},IF(OR($D324 &gt;= Y$6, $E324 &lt; X$6), 0, 1)+IF(OR($F324 &gt;= Y$6, $G324 &lt; X$6), 0, 2)+1)</f>
        <v/>
      </c>
      <c r="Y324" s="68" t="str">
        <f ca="1">INDEX({"","_","-","="},IF(OR($D324 &gt;= Z$6, $E324 &lt; Y$6), 0, 1)+IF(OR($F324 &gt;= Z$6, $G324 &lt; Y$6), 0, 2)+1)</f>
        <v/>
      </c>
      <c r="Z324" s="68" t="str">
        <f ca="1">INDEX({"","_","-","="},IF(OR($D324 &gt;= AA$6, $E324 &lt; Z$6), 0, 1)+IF(OR($F324 &gt;= AA$6, $G324 &lt; Z$6), 0, 2)+1)</f>
        <v/>
      </c>
      <c r="AA324" s="68" t="str">
        <f ca="1">INDEX({"","_","-","="},IF(OR($D324 &gt;= AB$6, $E324 &lt; AA$6), 0, 1)+IF(OR($F324 &gt;= AB$6, $G324 &lt; AA$6), 0, 2)+1)</f>
        <v/>
      </c>
      <c r="AB324" s="68" t="str">
        <f ca="1">INDEX({"","_","-","="},IF(OR($D324 &gt;= AC$6, $E324 &lt; AB$6), 0, 1)+IF(OR($F324 &gt;= AC$6, $G324 &lt; AB$6), 0, 2)+1)</f>
        <v/>
      </c>
      <c r="AC324" s="68" t="str">
        <f ca="1">INDEX({"","_","-","="},IF(OR($D324 &gt;= AD$6, $E324 &lt; AC$6), 0, 1)+IF(OR($F324 &gt;= AD$6, $G324 &lt; AC$6), 0, 2)+1)</f>
        <v/>
      </c>
      <c r="AD324" s="68" t="str">
        <f ca="1">INDEX({"","_","-","="},IF(OR($D324 &gt;= AE$6, $E324 &lt; AD$6), 0, 1)+IF(OR($F324 &gt;= AE$6, $G324 &lt; AD$6), 0, 2)+1)</f>
        <v/>
      </c>
      <c r="AE324" s="68" t="str">
        <f ca="1">INDEX({"","_","-","="},IF(OR($D324 &gt;= AF$6, $E324 &lt; AE$6), 0, 1)+IF(OR($F324 &gt;= AF$6, $G324 &lt; AE$6), 0, 2)+1)</f>
        <v/>
      </c>
      <c r="AF324" s="68" t="str">
        <f ca="1">INDEX({"","_","-","="},IF(OR($D324 &gt;= AG$6, $E324 &lt; AF$6), 0, 1)+IF(OR($F324 &gt;= AG$6, $G324 &lt; AF$6), 0, 2)+1)</f>
        <v/>
      </c>
      <c r="AG324" s="68" t="str">
        <f ca="1">INDEX({"","_","-","="},IF(OR($D324 &gt;= AH$6, $E324 &lt; AG$6), 0, 1)+IF(OR($F324 &gt;= AH$6, $G324 &lt; AG$6), 0, 2)+1)</f>
        <v/>
      </c>
      <c r="AH324" s="68" t="str">
        <f ca="1">INDEX({"","_","-","="},IF(OR($D324 &gt;= AI$6, $E324 &lt; AH$6), 0, 1)+IF(OR($F324 &gt;= AI$6, $G324 &lt; AH$6), 0, 2)+1)</f>
        <v/>
      </c>
      <c r="AI324" s="68" t="str">
        <f ca="1">INDEX({"","_","-","="},IF(OR($D324 &gt;= AJ$6, $E324 &lt; AI$6), 0, 1)+IF(OR($F324 &gt;= AJ$6, $G324 &lt; AI$6), 0, 2)+1)</f>
        <v/>
      </c>
      <c r="AJ324" s="68" t="str">
        <f ca="1">INDEX({"","_","-","="},IF(OR($D324 &gt;= AK$6, $E324 &lt; AJ$6), 0, 1)+IF(OR($F324 &gt;= AK$6, $G324 &lt; AJ$6), 0, 2)+1)</f>
        <v/>
      </c>
      <c r="AK324" s="68" t="str">
        <f ca="1">INDEX({"","_","-","="},IF(OR($D324 &gt;= AL$6, $E324 &lt; AK$6), 0, 1)+IF(OR($F324 &gt;= AL$6, $G324 &lt; AK$6), 0, 2)+1)</f>
        <v/>
      </c>
      <c r="AL324" s="68" t="str">
        <f ca="1">INDEX({"","_","-","="},IF(OR($D324 &gt;= AM$6, $E324 &lt; AL$6), 0, 1)+IF(OR($F324 &gt;= AM$6, $G324 &lt; AL$6), 0, 2)+1)</f>
        <v/>
      </c>
      <c r="AM324" s="68" t="str">
        <f ca="1">INDEX({"","_","-","="},IF(OR($D324 &gt;= AN$6, $E324 &lt; AM$6), 0, 1)+IF(OR($F324 &gt;= AN$6, $G324 &lt; AM$6), 0, 2)+1)</f>
        <v/>
      </c>
      <c r="AN324" s="68" t="str">
        <f ca="1">INDEX({"","_","-","="},IF(OR($D324 &gt;= AO$6, $E324 &lt; AN$6), 0, 1)+IF(OR($F324 &gt;= AO$6, $G324 &lt; AN$6), 0, 2)+1)</f>
        <v/>
      </c>
      <c r="AO324" s="68" t="str">
        <f ca="1">INDEX({"","_","-","="},IF(OR($D324 &gt;= AP$6, $E324 &lt; AO$6), 0, 1)+IF(OR($F324 &gt;= AP$6, $G324 &lt; AO$6), 0, 2)+1)</f>
        <v/>
      </c>
      <c r="AP324" s="68" t="str">
        <f ca="1">INDEX({"","_","-","="},IF(OR($D324 &gt;= AQ$6, $E324 &lt; AP$6), 0, 1)+IF(OR($F324 &gt;= AQ$6, $G324 &lt; AP$6), 0, 2)+1)</f>
        <v/>
      </c>
      <c r="AQ324" s="68" t="str">
        <f ca="1">INDEX({"","_","-","="},IF(OR($D324 &gt;= AR$6, $E324 &lt; AQ$6), 0, 1)+IF(OR($F324 &gt;= AR$6, $G324 &lt; AQ$6), 0, 2)+1)</f>
        <v/>
      </c>
      <c r="AR324" s="68" t="str">
        <f ca="1">INDEX({"","_","-","="},IF(OR($D324 &gt;= AS$6, $E324 &lt; AR$6), 0, 1)+IF(OR($F324 &gt;= AS$6, $G324 &lt; AR$6), 0, 2)+1)</f>
        <v/>
      </c>
      <c r="AS324" s="68" t="str">
        <f ca="1">INDEX({"","_","-","="},IF(OR($D324 &gt;= AT$6, $E324 &lt; AS$6), 0, 1)+IF(OR($F324 &gt;= AT$6, $G324 &lt; AS$6), 0, 2)+1)</f>
        <v/>
      </c>
      <c r="AT324" s="68" t="str">
        <f ca="1">INDEX({"","_","-","="},IF(OR($D324 &gt;= AU$6, $E324 &lt; AT$6), 0, 1)+IF(OR($F324 &gt;= AU$6, $G324 &lt; AT$6), 0, 2)+1)</f>
        <v/>
      </c>
      <c r="AU324" s="68" t="str">
        <f ca="1">INDEX({"","_","-","="},IF(OR($D324 &gt;= AV$6, $E324 &lt; AU$6), 0, 1)+IF(OR($F324 &gt;= AV$6, $G324 &lt; AU$6), 0, 2)+1)</f>
        <v/>
      </c>
      <c r="AV324" s="68" t="str">
        <f ca="1">INDEX({"","_","-","="},IF(OR($D324 &gt;= AW$6, $E324 &lt; AV$6), 0, 1)+IF(OR($F324 &gt;= AW$6, $G324 &lt; AV$6), 0, 2)+1)</f>
        <v/>
      </c>
      <c r="AW324" s="68" t="str">
        <f ca="1">INDEX({"","_","-","="},IF(OR($D324 &gt;= AX$6, $E324 &lt; AW$6), 0, 1)+IF(OR($F324 &gt;= AX$6, $G324 &lt; AW$6), 0, 2)+1)</f>
        <v/>
      </c>
      <c r="AX324" s="68" t="str">
        <f ca="1">INDEX({"","_","-","="},IF(OR($D324 &gt;= AY$6, $E324 &lt; AX$6), 0, 1)+IF(OR($F324 &gt;= AY$6, $G324 &lt; AX$6), 0, 2)+1)</f>
        <v/>
      </c>
      <c r="AY324" s="68" t="str">
        <f ca="1">INDEX({"","_","-","="},IF(OR($D324 &gt;= AZ$6, $E324 &lt; AY$6), 0, 1)+IF(OR($F324 &gt;= AZ$6, $G324 &lt; AY$6), 0, 2)+1)</f>
        <v/>
      </c>
      <c r="AZ324" s="68" t="str">
        <f ca="1">INDEX({"","_","-","="},IF(OR($D324 &gt;= BA$6, $E324 &lt; AZ$6), 0, 1)+IF(OR($F324 &gt;= BA$6, $G324 &lt; AZ$6), 0, 2)+1)</f>
        <v/>
      </c>
      <c r="BA324" s="68" t="str">
        <f ca="1">INDEX({"","_","-","="},IF(OR($D324 &gt;= BB$6, $E324 &lt; BA$6), 0, 1)+IF(OR($F324 &gt;= BB$6, $G324 &lt; BA$6), 0, 2)+1)</f>
        <v/>
      </c>
      <c r="BB324" s="68" t="str">
        <f ca="1">INDEX({"","_","-","="},IF(OR($D324 &gt;= BC$6, $E324 &lt; BB$6), 0, 1)+IF(OR($F324 &gt;= BC$6, $G324 &lt; BB$6), 0, 2)+1)</f>
        <v/>
      </c>
      <c r="BC324" s="68" t="str">
        <f ca="1">INDEX({"","_","-","="},IF(OR($D324 &gt;= BD$6, $E324 &lt; BC$6), 0, 1)+IF(OR($F324 &gt;= BD$6, $G324 &lt; BC$6), 0, 2)+1)</f>
        <v/>
      </c>
      <c r="BD324" s="68" t="str">
        <f ca="1">INDEX({"","_","-","="},IF(OR($D324 &gt;= BE$6, $E324 &lt; BD$6), 0, 1)+IF(OR($F324 &gt;= BE$6, $G324 &lt; BD$6), 0, 2)+1)</f>
        <v/>
      </c>
      <c r="BE324" s="68" t="str">
        <f ca="1">INDEX({"","_","-","="},IF(OR($D324 &gt;= BF$6, $E324 &lt; BE$6), 0, 1)+IF(OR($F324 &gt;= BF$6, $G324 &lt; BE$6), 0, 2)+1)</f>
        <v/>
      </c>
      <c r="BF324" s="68" t="str">
        <f ca="1">INDEX({"","_","-","="},IF(OR($D324 &gt;= BG$6, $E324 &lt; BF$6), 0, 1)+IF(OR($F324 &gt;= BG$6, $G324 &lt; BF$6), 0, 2)+1)</f>
        <v/>
      </c>
      <c r="BG324" s="68" t="str">
        <f ca="1">INDEX({"","_","-","="},IF(OR($D324 &gt;= BH$6, $E324 &lt; BG$6), 0, 1)+IF(OR($F324 &gt;= BH$6, $G324 &lt; BG$6), 0, 2)+1)</f>
        <v/>
      </c>
      <c r="BH324" s="68" t="str">
        <f ca="1">INDEX({"","_","-","="},IF(OR($D324 &gt;= BI$6, $E324 &lt; BH$6), 0, 1)+IF(OR($F324 &gt;= BI$6, $G324 &lt; BH$6), 0, 2)+1)</f>
        <v/>
      </c>
      <c r="BI324" s="68" t="str">
        <f ca="1">INDEX({"","_","-","="},IF(OR($D324 &gt;= BJ$6, $E324 &lt; BI$6), 0, 1)+IF(OR($F324 &gt;= BJ$6, $G324 &lt; BI$6), 0, 2)+1)</f>
        <v/>
      </c>
      <c r="BJ324" s="68" t="str">
        <f ca="1">INDEX({"","_","-","="},IF(OR($D324 &gt;= BK$6, $E324 &lt; BJ$6), 0, 1)+IF(OR($F324 &gt;= BK$6, $G324 &lt; BJ$6), 0, 2)+1)</f>
        <v/>
      </c>
      <c r="BK324" s="68" t="str">
        <f ca="1">INDEX({"","_","-","="},IF(OR($D324 &gt;= BL$6, $E324 &lt; BK$6), 0, 1)+IF(OR($F324 &gt;= BL$6, $G324 &lt; BK$6), 0, 2)+1)</f>
        <v/>
      </c>
      <c r="BL324" s="68" t="str">
        <f ca="1">INDEX({"","_","-","="},IF(OR($D324 &gt;= BM$6, $E324 &lt; BL$6), 0, 1)+IF(OR($F324 &gt;= BM$6, $G324 &lt; BL$6), 0, 2)+1)</f>
        <v/>
      </c>
      <c r="BM324" s="68" t="str">
        <f ca="1">INDEX({"","_","-","="},IF(OR($D324 &gt;= BN$6, $E324 &lt; BM$6), 0, 1)+IF(OR($F324 &gt;= BN$6, $G324 &lt; BM$6), 0, 2)+1)</f>
        <v/>
      </c>
      <c r="BN324" s="68" t="str">
        <f ca="1">INDEX({"","_","-","="},IF(OR($D324 &gt;= BO$6, $E324 &lt; BN$6), 0, 1)+IF(OR($F324 &gt;= BO$6, $G324 &lt; BN$6), 0, 2)+1)</f>
        <v/>
      </c>
      <c r="BO324" s="68" t="str">
        <f ca="1">INDEX({"","_","-","="},IF(OR($D324 &gt;= BP$6, $E324 &lt; BO$6), 0, 1)+IF(OR($F324 &gt;= BP$6, $G324 &lt; BO$6), 0, 2)+1)</f>
        <v/>
      </c>
      <c r="BP324" s="68" t="str">
        <f ca="1">INDEX({"","_","-","="},IF(OR($D324 &gt;= BQ$6, $E324 &lt; BP$6), 0, 1)+IF(OR($F324 &gt;= BQ$6, $G324 &lt; BP$6), 0, 2)+1)</f>
        <v/>
      </c>
      <c r="BQ324" s="68" t="str">
        <f ca="1">INDEX({"","_","-","="},IF(OR($D324 &gt;= BR$6, $E324 &lt; BQ$6), 0, 1)+IF(OR($F324 &gt;= BR$6, $G324 &lt; BQ$6), 0, 2)+1)</f>
        <v/>
      </c>
      <c r="BR324" s="68" t="str">
        <f ca="1">INDEX({"","_","-","="},IF(OR($D324 &gt;= BS$6, $E324 &lt; BR$6), 0, 1)+IF(OR($F324 &gt;= BS$6, $G324 &lt; BR$6), 0, 2)+1)</f>
        <v/>
      </c>
      <c r="BS324" s="68" t="str">
        <f ca="1">INDEX({"","_","-","="},IF(OR($D324 &gt;= BT$6, $E324 &lt; BS$6), 0, 1)+IF(OR($F324 &gt;= BT$6, $G324 &lt; BS$6), 0, 2)+1)</f>
        <v/>
      </c>
      <c r="BT324" s="68" t="str">
        <f ca="1">INDEX({"","_","-","="},IF(OR($D324 &gt;= BU$6, $E324 &lt; BT$6), 0, 1)+IF(OR($F324 &gt;= BU$6, $G324 &lt; BT$6), 0, 2)+1)</f>
        <v/>
      </c>
      <c r="BU324" s="68" t="str">
        <f ca="1">INDEX({"","_","-","="},IF(OR($D324 &gt;= BV$6, $E324 &lt; BU$6), 0, 1)+IF(OR($F324 &gt;= BV$6, $G324 &lt; BU$6), 0, 2)+1)</f>
        <v/>
      </c>
      <c r="BV324" s="68" t="str">
        <f ca="1">INDEX({"","_","-","="},IF(OR($D324 &gt;= BW$6, $E324 &lt; BV$6), 0, 1)+IF(OR($F324 &gt;= BW$6, $G324 &lt; BV$6), 0, 2)+1)</f>
        <v/>
      </c>
      <c r="BW324" s="68" t="str">
        <f ca="1">INDEX({"","_","-","="},IF(OR($D324 &gt;= BX$6, $E324 &lt; BW$6), 0, 1)+IF(OR($F324 &gt;= BX$6, $G324 &lt; BW$6), 0, 2)+1)</f>
        <v/>
      </c>
      <c r="BX324" s="68" t="str">
        <f ca="1">INDEX({"","_","-","="},IF(OR($D324 &gt;= BY$6, $E324 &lt; BX$6), 0, 1)+IF(OR($F324 &gt;= BY$6, $G324 &lt; BX$6), 0, 2)+1)</f>
        <v/>
      </c>
      <c r="BY324" s="68" t="str">
        <f ca="1">INDEX({"","_","-","="},IF(OR($D324 &gt;= BZ$6, $E324 &lt; BY$6), 0, 1)+IF(OR($F324 &gt;= BZ$6, $G324 &lt; BY$6), 0, 2)+1)</f>
        <v/>
      </c>
      <c r="BZ324" s="68" t="str">
        <f ca="1">INDEX({"","_","-","="},IF(OR($D324 &gt;= CA$6, $E324 &lt; BZ$6), 0, 1)+IF(OR($F324 &gt;= CA$6, $G324 &lt; BZ$6), 0, 2)+1)</f>
        <v/>
      </c>
      <c r="CA324" s="68" t="str">
        <f ca="1">INDEX({"","_","-","="},IF(OR($D324 &gt;= CB$6, $E324 &lt; CA$6), 0, 1)+IF(OR($F324 &gt;= CB$6, $G324 &lt; CA$6), 0, 2)+1)</f>
        <v/>
      </c>
      <c r="CB324" s="68" t="str">
        <f ca="1">INDEX({"","_","-","="},IF(OR($D324 &gt;= CC$6, $E324 &lt; CB$6), 0, 1)+IF(OR($F324 &gt;= CC$6, $G324 &lt; CB$6), 0, 2)+1)</f>
        <v/>
      </c>
      <c r="CC324" s="68" t="str">
        <f ca="1">INDEX({"","_","-","="},IF(OR($D324 &gt;= CD$6, $E324 &lt; CC$6), 0, 1)+IF(OR($F324 &gt;= CD$6, $G324 &lt; CC$6), 0, 2)+1)</f>
        <v/>
      </c>
      <c r="CD324" s="68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IF('临-进度'!M320,'临-进度'!$A320,"")</f>
        <v/>
      </c>
      <c r="B325" s="8" t="str">
        <f ca="1">IF('临-进度'!M320,'临-进度'!$B320,"")</f>
        <v/>
      </c>
      <c r="C325" s="8" t="str">
        <f ca="1">IF('临-进度'!M320,'临-进度'!$E320,"")</f>
        <v/>
      </c>
      <c r="D325" s="40" t="str">
        <f ca="1">IF('临-进度'!$M320,'临-进度'!$I320,"")</f>
        <v/>
      </c>
      <c r="E325" s="40" t="str">
        <f ca="1">IF('临-进度'!$M320,'临-进度'!$AE320,"")</f>
        <v/>
      </c>
      <c r="F325" s="40" t="str">
        <f ca="1">IF('临-进度'!$M320,'临-进度'!$J320,"")</f>
        <v/>
      </c>
      <c r="G325" s="73" t="str">
        <f ca="1">IF('临-进度'!$M320,'临-进度'!$AF320,"")</f>
        <v/>
      </c>
      <c r="H325" s="68" t="str">
        <f ca="1">INDEX({"","_","-","="},IF(OR($D325 &gt;= I$6, $E325 &lt; H$6), 0, 1)+IF(OR($F325 &gt;= I$6, $G325 &lt; H$6), 0, 2)+1)</f>
        <v/>
      </c>
      <c r="I325" s="68" t="str">
        <f ca="1">INDEX({"","_","-","="},IF(OR($D325 &gt;= J$6, $E325 &lt; I$6), 0, 1)+IF(OR($F325 &gt;= J$6, $G325 &lt; I$6), 0, 2)+1)</f>
        <v/>
      </c>
      <c r="J325" s="68" t="str">
        <f ca="1">INDEX({"","_","-","="},IF(OR($D325 &gt;= K$6, $E325 &lt; J$6), 0, 1)+IF(OR($F325 &gt;= K$6, $G325 &lt; J$6), 0, 2)+1)</f>
        <v/>
      </c>
      <c r="K325" s="68" t="str">
        <f ca="1">INDEX({"","_","-","="},IF(OR($D325 &gt;= L$6, $E325 &lt; K$6), 0, 1)+IF(OR($F325 &gt;= L$6, $G325 &lt; K$6), 0, 2)+1)</f>
        <v/>
      </c>
      <c r="L325" s="68" t="str">
        <f ca="1">INDEX({"","_","-","="},IF(OR($D325 &gt;= M$6, $E325 &lt; L$6), 0, 1)+IF(OR($F325 &gt;= M$6, $G325 &lt; L$6), 0, 2)+1)</f>
        <v/>
      </c>
      <c r="M325" s="68" t="str">
        <f ca="1">INDEX({"","_","-","="},IF(OR($D325 &gt;= N$6, $E325 &lt; M$6), 0, 1)+IF(OR($F325 &gt;= N$6, $G325 &lt; M$6), 0, 2)+1)</f>
        <v/>
      </c>
      <c r="N325" s="68" t="str">
        <f ca="1">INDEX({"","_","-","="},IF(OR($D325 &gt;= O$6, $E325 &lt; N$6), 0, 1)+IF(OR($F325 &gt;= O$6, $G325 &lt; N$6), 0, 2)+1)</f>
        <v/>
      </c>
      <c r="O325" s="68" t="str">
        <f ca="1">INDEX({"","_","-","="},IF(OR($D325 &gt;= P$6, $E325 &lt; O$6), 0, 1)+IF(OR($F325 &gt;= P$6, $G325 &lt; O$6), 0, 2)+1)</f>
        <v/>
      </c>
      <c r="P325" s="68" t="str">
        <f ca="1">INDEX({"","_","-","="},IF(OR($D325 &gt;= Q$6, $E325 &lt; P$6), 0, 1)+IF(OR($F325 &gt;= Q$6, $G325 &lt; P$6), 0, 2)+1)</f>
        <v/>
      </c>
      <c r="Q325" s="68" t="str">
        <f ca="1">INDEX({"","_","-","="},IF(OR($D325 &gt;= R$6, $E325 &lt; Q$6), 0, 1)+IF(OR($F325 &gt;= R$6, $G325 &lt; Q$6), 0, 2)+1)</f>
        <v/>
      </c>
      <c r="R325" s="68" t="str">
        <f ca="1">INDEX({"","_","-","="},IF(OR($D325 &gt;= S$6, $E325 &lt; R$6), 0, 1)+IF(OR($F325 &gt;= S$6, $G325 &lt; R$6), 0, 2)+1)</f>
        <v/>
      </c>
      <c r="S325" s="68" t="str">
        <f ca="1">INDEX({"","_","-","="},IF(OR($D325 &gt;= T$6, $E325 &lt; S$6), 0, 1)+IF(OR($F325 &gt;= T$6, $G325 &lt; S$6), 0, 2)+1)</f>
        <v/>
      </c>
      <c r="T325" s="68" t="str">
        <f ca="1">INDEX({"","_","-","="},IF(OR($D325 &gt;= U$6, $E325 &lt; T$6), 0, 1)+IF(OR($F325 &gt;= U$6, $G325 &lt; T$6), 0, 2)+1)</f>
        <v/>
      </c>
      <c r="U325" s="68" t="str">
        <f ca="1">INDEX({"","_","-","="},IF(OR($D325 &gt;= V$6, $E325 &lt; U$6), 0, 1)+IF(OR($F325 &gt;= V$6, $G325 &lt; U$6), 0, 2)+1)</f>
        <v/>
      </c>
      <c r="V325" s="68" t="str">
        <f ca="1">INDEX({"","_","-","="},IF(OR($D325 &gt;= W$6, $E325 &lt; V$6), 0, 1)+IF(OR($F325 &gt;= W$6, $G325 &lt; V$6), 0, 2)+1)</f>
        <v/>
      </c>
      <c r="W325" s="68" t="str">
        <f ca="1">INDEX({"","_","-","="},IF(OR($D325 &gt;= X$6, $E325 &lt; W$6), 0, 1)+IF(OR($F325 &gt;= X$6, $G325 &lt; W$6), 0, 2)+1)</f>
        <v/>
      </c>
      <c r="X325" s="68" t="str">
        <f ca="1">INDEX({"","_","-","="},IF(OR($D325 &gt;= Y$6, $E325 &lt; X$6), 0, 1)+IF(OR($F325 &gt;= Y$6, $G325 &lt; X$6), 0, 2)+1)</f>
        <v/>
      </c>
      <c r="Y325" s="68" t="str">
        <f ca="1">INDEX({"","_","-","="},IF(OR($D325 &gt;= Z$6, $E325 &lt; Y$6), 0, 1)+IF(OR($F325 &gt;= Z$6, $G325 &lt; Y$6), 0, 2)+1)</f>
        <v/>
      </c>
      <c r="Z325" s="68" t="str">
        <f ca="1">INDEX({"","_","-","="},IF(OR($D325 &gt;= AA$6, $E325 &lt; Z$6), 0, 1)+IF(OR($F325 &gt;= AA$6, $G325 &lt; Z$6), 0, 2)+1)</f>
        <v/>
      </c>
      <c r="AA325" s="68" t="str">
        <f ca="1">INDEX({"","_","-","="},IF(OR($D325 &gt;= AB$6, $E325 &lt; AA$6), 0, 1)+IF(OR($F325 &gt;= AB$6, $G325 &lt; AA$6), 0, 2)+1)</f>
        <v/>
      </c>
      <c r="AB325" s="68" t="str">
        <f ca="1">INDEX({"","_","-","="},IF(OR($D325 &gt;= AC$6, $E325 &lt; AB$6), 0, 1)+IF(OR($F325 &gt;= AC$6, $G325 &lt; AB$6), 0, 2)+1)</f>
        <v/>
      </c>
      <c r="AC325" s="68" t="str">
        <f ca="1">INDEX({"","_","-","="},IF(OR($D325 &gt;= AD$6, $E325 &lt; AC$6), 0, 1)+IF(OR($F325 &gt;= AD$6, $G325 &lt; AC$6), 0, 2)+1)</f>
        <v/>
      </c>
      <c r="AD325" s="68" t="str">
        <f ca="1">INDEX({"","_","-","="},IF(OR($D325 &gt;= AE$6, $E325 &lt; AD$6), 0, 1)+IF(OR($F325 &gt;= AE$6, $G325 &lt; AD$6), 0, 2)+1)</f>
        <v/>
      </c>
      <c r="AE325" s="68" t="str">
        <f ca="1">INDEX({"","_","-","="},IF(OR($D325 &gt;= AF$6, $E325 &lt; AE$6), 0, 1)+IF(OR($F325 &gt;= AF$6, $G325 &lt; AE$6), 0, 2)+1)</f>
        <v/>
      </c>
      <c r="AF325" s="68" t="str">
        <f ca="1">INDEX({"","_","-","="},IF(OR($D325 &gt;= AG$6, $E325 &lt; AF$6), 0, 1)+IF(OR($F325 &gt;= AG$6, $G325 &lt; AF$6), 0, 2)+1)</f>
        <v/>
      </c>
      <c r="AG325" s="68" t="str">
        <f ca="1">INDEX({"","_","-","="},IF(OR($D325 &gt;= AH$6, $E325 &lt; AG$6), 0, 1)+IF(OR($F325 &gt;= AH$6, $G325 &lt; AG$6), 0, 2)+1)</f>
        <v/>
      </c>
      <c r="AH325" s="68" t="str">
        <f ca="1">INDEX({"","_","-","="},IF(OR($D325 &gt;= AI$6, $E325 &lt; AH$6), 0, 1)+IF(OR($F325 &gt;= AI$6, $G325 &lt; AH$6), 0, 2)+1)</f>
        <v/>
      </c>
      <c r="AI325" s="68" t="str">
        <f ca="1">INDEX({"","_","-","="},IF(OR($D325 &gt;= AJ$6, $E325 &lt; AI$6), 0, 1)+IF(OR($F325 &gt;= AJ$6, $G325 &lt; AI$6), 0, 2)+1)</f>
        <v/>
      </c>
      <c r="AJ325" s="68" t="str">
        <f ca="1">INDEX({"","_","-","="},IF(OR($D325 &gt;= AK$6, $E325 &lt; AJ$6), 0, 1)+IF(OR($F325 &gt;= AK$6, $G325 &lt; AJ$6), 0, 2)+1)</f>
        <v/>
      </c>
      <c r="AK325" s="68" t="str">
        <f ca="1">INDEX({"","_","-","="},IF(OR($D325 &gt;= AL$6, $E325 &lt; AK$6), 0, 1)+IF(OR($F325 &gt;= AL$6, $G325 &lt; AK$6), 0, 2)+1)</f>
        <v/>
      </c>
      <c r="AL325" s="68" t="str">
        <f ca="1">INDEX({"","_","-","="},IF(OR($D325 &gt;= AM$6, $E325 &lt; AL$6), 0, 1)+IF(OR($F325 &gt;= AM$6, $G325 &lt; AL$6), 0, 2)+1)</f>
        <v/>
      </c>
      <c r="AM325" s="68" t="str">
        <f ca="1">INDEX({"","_","-","="},IF(OR($D325 &gt;= AN$6, $E325 &lt; AM$6), 0, 1)+IF(OR($F325 &gt;= AN$6, $G325 &lt; AM$6), 0, 2)+1)</f>
        <v/>
      </c>
      <c r="AN325" s="68" t="str">
        <f ca="1">INDEX({"","_","-","="},IF(OR($D325 &gt;= AO$6, $E325 &lt; AN$6), 0, 1)+IF(OR($F325 &gt;= AO$6, $G325 &lt; AN$6), 0, 2)+1)</f>
        <v/>
      </c>
      <c r="AO325" s="68" t="str">
        <f ca="1">INDEX({"","_","-","="},IF(OR($D325 &gt;= AP$6, $E325 &lt; AO$6), 0, 1)+IF(OR($F325 &gt;= AP$6, $G325 &lt; AO$6), 0, 2)+1)</f>
        <v/>
      </c>
      <c r="AP325" s="68" t="str">
        <f ca="1">INDEX({"","_","-","="},IF(OR($D325 &gt;= AQ$6, $E325 &lt; AP$6), 0, 1)+IF(OR($F325 &gt;= AQ$6, $G325 &lt; AP$6), 0, 2)+1)</f>
        <v/>
      </c>
      <c r="AQ325" s="68" t="str">
        <f ca="1">INDEX({"","_","-","="},IF(OR($D325 &gt;= AR$6, $E325 &lt; AQ$6), 0, 1)+IF(OR($F325 &gt;= AR$6, $G325 &lt; AQ$6), 0, 2)+1)</f>
        <v/>
      </c>
      <c r="AR325" s="68" t="str">
        <f ca="1">INDEX({"","_","-","="},IF(OR($D325 &gt;= AS$6, $E325 &lt; AR$6), 0, 1)+IF(OR($F325 &gt;= AS$6, $G325 &lt; AR$6), 0, 2)+1)</f>
        <v/>
      </c>
      <c r="AS325" s="68" t="str">
        <f ca="1">INDEX({"","_","-","="},IF(OR($D325 &gt;= AT$6, $E325 &lt; AS$6), 0, 1)+IF(OR($F325 &gt;= AT$6, $G325 &lt; AS$6), 0, 2)+1)</f>
        <v/>
      </c>
      <c r="AT325" s="68" t="str">
        <f ca="1">INDEX({"","_","-","="},IF(OR($D325 &gt;= AU$6, $E325 &lt; AT$6), 0, 1)+IF(OR($F325 &gt;= AU$6, $G325 &lt; AT$6), 0, 2)+1)</f>
        <v/>
      </c>
      <c r="AU325" s="68" t="str">
        <f ca="1">INDEX({"","_","-","="},IF(OR($D325 &gt;= AV$6, $E325 &lt; AU$6), 0, 1)+IF(OR($F325 &gt;= AV$6, $G325 &lt; AU$6), 0, 2)+1)</f>
        <v/>
      </c>
      <c r="AV325" s="68" t="str">
        <f ca="1">INDEX({"","_","-","="},IF(OR($D325 &gt;= AW$6, $E325 &lt; AV$6), 0, 1)+IF(OR($F325 &gt;= AW$6, $G325 &lt; AV$6), 0, 2)+1)</f>
        <v/>
      </c>
      <c r="AW325" s="68" t="str">
        <f ca="1">INDEX({"","_","-","="},IF(OR($D325 &gt;= AX$6, $E325 &lt; AW$6), 0, 1)+IF(OR($F325 &gt;= AX$6, $G325 &lt; AW$6), 0, 2)+1)</f>
        <v/>
      </c>
      <c r="AX325" s="68" t="str">
        <f ca="1">INDEX({"","_","-","="},IF(OR($D325 &gt;= AY$6, $E325 &lt; AX$6), 0, 1)+IF(OR($F325 &gt;= AY$6, $G325 &lt; AX$6), 0, 2)+1)</f>
        <v/>
      </c>
      <c r="AY325" s="68" t="str">
        <f ca="1">INDEX({"","_","-","="},IF(OR($D325 &gt;= AZ$6, $E325 &lt; AY$6), 0, 1)+IF(OR($F325 &gt;= AZ$6, $G325 &lt; AY$6), 0, 2)+1)</f>
        <v/>
      </c>
      <c r="AZ325" s="68" t="str">
        <f ca="1">INDEX({"","_","-","="},IF(OR($D325 &gt;= BA$6, $E325 &lt; AZ$6), 0, 1)+IF(OR($F325 &gt;= BA$6, $G325 &lt; AZ$6), 0, 2)+1)</f>
        <v/>
      </c>
      <c r="BA325" s="68" t="str">
        <f ca="1">INDEX({"","_","-","="},IF(OR($D325 &gt;= BB$6, $E325 &lt; BA$6), 0, 1)+IF(OR($F325 &gt;= BB$6, $G325 &lt; BA$6), 0, 2)+1)</f>
        <v/>
      </c>
      <c r="BB325" s="68" t="str">
        <f ca="1">INDEX({"","_","-","="},IF(OR($D325 &gt;= BC$6, $E325 &lt; BB$6), 0, 1)+IF(OR($F325 &gt;= BC$6, $G325 &lt; BB$6), 0, 2)+1)</f>
        <v/>
      </c>
      <c r="BC325" s="68" t="str">
        <f ca="1">INDEX({"","_","-","="},IF(OR($D325 &gt;= BD$6, $E325 &lt; BC$6), 0, 1)+IF(OR($F325 &gt;= BD$6, $G325 &lt; BC$6), 0, 2)+1)</f>
        <v/>
      </c>
      <c r="BD325" s="68" t="str">
        <f ca="1">INDEX({"","_","-","="},IF(OR($D325 &gt;= BE$6, $E325 &lt; BD$6), 0, 1)+IF(OR($F325 &gt;= BE$6, $G325 &lt; BD$6), 0, 2)+1)</f>
        <v/>
      </c>
      <c r="BE325" s="68" t="str">
        <f ca="1">INDEX({"","_","-","="},IF(OR($D325 &gt;= BF$6, $E325 &lt; BE$6), 0, 1)+IF(OR($F325 &gt;= BF$6, $G325 &lt; BE$6), 0, 2)+1)</f>
        <v/>
      </c>
      <c r="BF325" s="68" t="str">
        <f ca="1">INDEX({"","_","-","="},IF(OR($D325 &gt;= BG$6, $E325 &lt; BF$6), 0, 1)+IF(OR($F325 &gt;= BG$6, $G325 &lt; BF$6), 0, 2)+1)</f>
        <v/>
      </c>
      <c r="BG325" s="68" t="str">
        <f ca="1">INDEX({"","_","-","="},IF(OR($D325 &gt;= BH$6, $E325 &lt; BG$6), 0, 1)+IF(OR($F325 &gt;= BH$6, $G325 &lt; BG$6), 0, 2)+1)</f>
        <v/>
      </c>
      <c r="BH325" s="68" t="str">
        <f ca="1">INDEX({"","_","-","="},IF(OR($D325 &gt;= BI$6, $E325 &lt; BH$6), 0, 1)+IF(OR($F325 &gt;= BI$6, $G325 &lt; BH$6), 0, 2)+1)</f>
        <v/>
      </c>
      <c r="BI325" s="68" t="str">
        <f ca="1">INDEX({"","_","-","="},IF(OR($D325 &gt;= BJ$6, $E325 &lt; BI$6), 0, 1)+IF(OR($F325 &gt;= BJ$6, $G325 &lt; BI$6), 0, 2)+1)</f>
        <v/>
      </c>
      <c r="BJ325" s="68" t="str">
        <f ca="1">INDEX({"","_","-","="},IF(OR($D325 &gt;= BK$6, $E325 &lt; BJ$6), 0, 1)+IF(OR($F325 &gt;= BK$6, $G325 &lt; BJ$6), 0, 2)+1)</f>
        <v/>
      </c>
      <c r="BK325" s="68" t="str">
        <f ca="1">INDEX({"","_","-","="},IF(OR($D325 &gt;= BL$6, $E325 &lt; BK$6), 0, 1)+IF(OR($F325 &gt;= BL$6, $G325 &lt; BK$6), 0, 2)+1)</f>
        <v/>
      </c>
      <c r="BL325" s="68" t="str">
        <f ca="1">INDEX({"","_","-","="},IF(OR($D325 &gt;= BM$6, $E325 &lt; BL$6), 0, 1)+IF(OR($F325 &gt;= BM$6, $G325 &lt; BL$6), 0, 2)+1)</f>
        <v/>
      </c>
      <c r="BM325" s="68" t="str">
        <f ca="1">INDEX({"","_","-","="},IF(OR($D325 &gt;= BN$6, $E325 &lt; BM$6), 0, 1)+IF(OR($F325 &gt;= BN$6, $G325 &lt; BM$6), 0, 2)+1)</f>
        <v/>
      </c>
      <c r="BN325" s="68" t="str">
        <f ca="1">INDEX({"","_","-","="},IF(OR($D325 &gt;= BO$6, $E325 &lt; BN$6), 0, 1)+IF(OR($F325 &gt;= BO$6, $G325 &lt; BN$6), 0, 2)+1)</f>
        <v/>
      </c>
      <c r="BO325" s="68" t="str">
        <f ca="1">INDEX({"","_","-","="},IF(OR($D325 &gt;= BP$6, $E325 &lt; BO$6), 0, 1)+IF(OR($F325 &gt;= BP$6, $G325 &lt; BO$6), 0, 2)+1)</f>
        <v/>
      </c>
      <c r="BP325" s="68" t="str">
        <f ca="1">INDEX({"","_","-","="},IF(OR($D325 &gt;= BQ$6, $E325 &lt; BP$6), 0, 1)+IF(OR($F325 &gt;= BQ$6, $G325 &lt; BP$6), 0, 2)+1)</f>
        <v/>
      </c>
      <c r="BQ325" s="68" t="str">
        <f ca="1">INDEX({"","_","-","="},IF(OR($D325 &gt;= BR$6, $E325 &lt; BQ$6), 0, 1)+IF(OR($F325 &gt;= BR$6, $G325 &lt; BQ$6), 0, 2)+1)</f>
        <v/>
      </c>
      <c r="BR325" s="68" t="str">
        <f ca="1">INDEX({"","_","-","="},IF(OR($D325 &gt;= BS$6, $E325 &lt; BR$6), 0, 1)+IF(OR($F325 &gt;= BS$6, $G325 &lt; BR$6), 0, 2)+1)</f>
        <v/>
      </c>
      <c r="BS325" s="68" t="str">
        <f ca="1">INDEX({"","_","-","="},IF(OR($D325 &gt;= BT$6, $E325 &lt; BS$6), 0, 1)+IF(OR($F325 &gt;= BT$6, $G325 &lt; BS$6), 0, 2)+1)</f>
        <v/>
      </c>
      <c r="BT325" s="68" t="str">
        <f ca="1">INDEX({"","_","-","="},IF(OR($D325 &gt;= BU$6, $E325 &lt; BT$6), 0, 1)+IF(OR($F325 &gt;= BU$6, $G325 &lt; BT$6), 0, 2)+1)</f>
        <v/>
      </c>
      <c r="BU325" s="68" t="str">
        <f ca="1">INDEX({"","_","-","="},IF(OR($D325 &gt;= BV$6, $E325 &lt; BU$6), 0, 1)+IF(OR($F325 &gt;= BV$6, $G325 &lt; BU$6), 0, 2)+1)</f>
        <v/>
      </c>
      <c r="BV325" s="68" t="str">
        <f ca="1">INDEX({"","_","-","="},IF(OR($D325 &gt;= BW$6, $E325 &lt; BV$6), 0, 1)+IF(OR($F325 &gt;= BW$6, $G325 &lt; BV$6), 0, 2)+1)</f>
        <v/>
      </c>
      <c r="BW325" s="68" t="str">
        <f ca="1">INDEX({"","_","-","="},IF(OR($D325 &gt;= BX$6, $E325 &lt; BW$6), 0, 1)+IF(OR($F325 &gt;= BX$6, $G325 &lt; BW$6), 0, 2)+1)</f>
        <v/>
      </c>
      <c r="BX325" s="68" t="str">
        <f ca="1">INDEX({"","_","-","="},IF(OR($D325 &gt;= BY$6, $E325 &lt; BX$6), 0, 1)+IF(OR($F325 &gt;= BY$6, $G325 &lt; BX$6), 0, 2)+1)</f>
        <v/>
      </c>
      <c r="BY325" s="68" t="str">
        <f ca="1">INDEX({"","_","-","="},IF(OR($D325 &gt;= BZ$6, $E325 &lt; BY$6), 0, 1)+IF(OR($F325 &gt;= BZ$6, $G325 &lt; BY$6), 0, 2)+1)</f>
        <v/>
      </c>
      <c r="BZ325" s="68" t="str">
        <f ca="1">INDEX({"","_","-","="},IF(OR($D325 &gt;= CA$6, $E325 &lt; BZ$6), 0, 1)+IF(OR($F325 &gt;= CA$6, $G325 &lt; BZ$6), 0, 2)+1)</f>
        <v/>
      </c>
      <c r="CA325" s="68" t="str">
        <f ca="1">INDEX({"","_","-","="},IF(OR($D325 &gt;= CB$6, $E325 &lt; CA$6), 0, 1)+IF(OR($F325 &gt;= CB$6, $G325 &lt; CA$6), 0, 2)+1)</f>
        <v/>
      </c>
      <c r="CB325" s="68" t="str">
        <f ca="1">INDEX({"","_","-","="},IF(OR($D325 &gt;= CC$6, $E325 &lt; CB$6), 0, 1)+IF(OR($F325 &gt;= CC$6, $G325 &lt; CB$6), 0, 2)+1)</f>
        <v/>
      </c>
      <c r="CC325" s="68" t="str">
        <f ca="1">INDEX({"","_","-","="},IF(OR($D325 &gt;= CD$6, $E325 &lt; CC$6), 0, 1)+IF(OR($F325 &gt;= CD$6, $G325 &lt; CC$6), 0, 2)+1)</f>
        <v/>
      </c>
      <c r="CD325" s="68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IF('临-进度'!M321,'临-进度'!$A321,"")</f>
        <v/>
      </c>
      <c r="B326" s="8" t="str">
        <f ca="1">IF('临-进度'!M321,'临-进度'!$B321,"")</f>
        <v/>
      </c>
      <c r="C326" s="8" t="str">
        <f ca="1">IF('临-进度'!M321,'临-进度'!$E321,"")</f>
        <v/>
      </c>
      <c r="D326" s="40" t="str">
        <f ca="1">IF('临-进度'!$M321,'临-进度'!$I321,"")</f>
        <v/>
      </c>
      <c r="E326" s="40" t="str">
        <f ca="1">IF('临-进度'!$M321,'临-进度'!$AE321,"")</f>
        <v/>
      </c>
      <c r="F326" s="40" t="str">
        <f ca="1">IF('临-进度'!$M321,'临-进度'!$J321,"")</f>
        <v/>
      </c>
      <c r="G326" s="73" t="str">
        <f ca="1">IF('临-进度'!$M321,'临-进度'!$AF321,"")</f>
        <v/>
      </c>
      <c r="H326" s="68" t="str">
        <f ca="1">INDEX({"","_","-","="},IF(OR($D326 &gt;= I$6, $E326 &lt; H$6), 0, 1)+IF(OR($F326 &gt;= I$6, $G326 &lt; H$6), 0, 2)+1)</f>
        <v/>
      </c>
      <c r="I326" s="68" t="str">
        <f ca="1">INDEX({"","_","-","="},IF(OR($D326 &gt;= J$6, $E326 &lt; I$6), 0, 1)+IF(OR($F326 &gt;= J$6, $G326 &lt; I$6), 0, 2)+1)</f>
        <v/>
      </c>
      <c r="J326" s="68" t="str">
        <f ca="1">INDEX({"","_","-","="},IF(OR($D326 &gt;= K$6, $E326 &lt; J$6), 0, 1)+IF(OR($F326 &gt;= K$6, $G326 &lt; J$6), 0, 2)+1)</f>
        <v/>
      </c>
      <c r="K326" s="68" t="str">
        <f ca="1">INDEX({"","_","-","="},IF(OR($D326 &gt;= L$6, $E326 &lt; K$6), 0, 1)+IF(OR($F326 &gt;= L$6, $G326 &lt; K$6), 0, 2)+1)</f>
        <v/>
      </c>
      <c r="L326" s="68" t="str">
        <f ca="1">INDEX({"","_","-","="},IF(OR($D326 &gt;= M$6, $E326 &lt; L$6), 0, 1)+IF(OR($F326 &gt;= M$6, $G326 &lt; L$6), 0, 2)+1)</f>
        <v/>
      </c>
      <c r="M326" s="68" t="str">
        <f ca="1">INDEX({"","_","-","="},IF(OR($D326 &gt;= N$6, $E326 &lt; M$6), 0, 1)+IF(OR($F326 &gt;= N$6, $G326 &lt; M$6), 0, 2)+1)</f>
        <v/>
      </c>
      <c r="N326" s="68" t="str">
        <f ca="1">INDEX({"","_","-","="},IF(OR($D326 &gt;= O$6, $E326 &lt; N$6), 0, 1)+IF(OR($F326 &gt;= O$6, $G326 &lt; N$6), 0, 2)+1)</f>
        <v/>
      </c>
      <c r="O326" s="68" t="str">
        <f ca="1">INDEX({"","_","-","="},IF(OR($D326 &gt;= P$6, $E326 &lt; O$6), 0, 1)+IF(OR($F326 &gt;= P$6, $G326 &lt; O$6), 0, 2)+1)</f>
        <v/>
      </c>
      <c r="P326" s="68" t="str">
        <f ca="1">INDEX({"","_","-","="},IF(OR($D326 &gt;= Q$6, $E326 &lt; P$6), 0, 1)+IF(OR($F326 &gt;= Q$6, $G326 &lt; P$6), 0, 2)+1)</f>
        <v/>
      </c>
      <c r="Q326" s="68" t="str">
        <f ca="1">INDEX({"","_","-","="},IF(OR($D326 &gt;= R$6, $E326 &lt; Q$6), 0, 1)+IF(OR($F326 &gt;= R$6, $G326 &lt; Q$6), 0, 2)+1)</f>
        <v/>
      </c>
      <c r="R326" s="68" t="str">
        <f ca="1">INDEX({"","_","-","="},IF(OR($D326 &gt;= S$6, $E326 &lt; R$6), 0, 1)+IF(OR($F326 &gt;= S$6, $G326 &lt; R$6), 0, 2)+1)</f>
        <v/>
      </c>
      <c r="S326" s="68" t="str">
        <f ca="1">INDEX({"","_","-","="},IF(OR($D326 &gt;= T$6, $E326 &lt; S$6), 0, 1)+IF(OR($F326 &gt;= T$6, $G326 &lt; S$6), 0, 2)+1)</f>
        <v/>
      </c>
      <c r="T326" s="68" t="str">
        <f ca="1">INDEX({"","_","-","="},IF(OR($D326 &gt;= U$6, $E326 &lt; T$6), 0, 1)+IF(OR($F326 &gt;= U$6, $G326 &lt; T$6), 0, 2)+1)</f>
        <v/>
      </c>
      <c r="U326" s="68" t="str">
        <f ca="1">INDEX({"","_","-","="},IF(OR($D326 &gt;= V$6, $E326 &lt; U$6), 0, 1)+IF(OR($F326 &gt;= V$6, $G326 &lt; U$6), 0, 2)+1)</f>
        <v/>
      </c>
      <c r="V326" s="68" t="str">
        <f ca="1">INDEX({"","_","-","="},IF(OR($D326 &gt;= W$6, $E326 &lt; V$6), 0, 1)+IF(OR($F326 &gt;= W$6, $G326 &lt; V$6), 0, 2)+1)</f>
        <v/>
      </c>
      <c r="W326" s="68" t="str">
        <f ca="1">INDEX({"","_","-","="},IF(OR($D326 &gt;= X$6, $E326 &lt; W$6), 0, 1)+IF(OR($F326 &gt;= X$6, $G326 &lt; W$6), 0, 2)+1)</f>
        <v/>
      </c>
      <c r="X326" s="68" t="str">
        <f ca="1">INDEX({"","_","-","="},IF(OR($D326 &gt;= Y$6, $E326 &lt; X$6), 0, 1)+IF(OR($F326 &gt;= Y$6, $G326 &lt; X$6), 0, 2)+1)</f>
        <v/>
      </c>
      <c r="Y326" s="68" t="str">
        <f ca="1">INDEX({"","_","-","="},IF(OR($D326 &gt;= Z$6, $E326 &lt; Y$6), 0, 1)+IF(OR($F326 &gt;= Z$6, $G326 &lt; Y$6), 0, 2)+1)</f>
        <v/>
      </c>
      <c r="Z326" s="68" t="str">
        <f ca="1">INDEX({"","_","-","="},IF(OR($D326 &gt;= AA$6, $E326 &lt; Z$6), 0, 1)+IF(OR($F326 &gt;= AA$6, $G326 &lt; Z$6), 0, 2)+1)</f>
        <v/>
      </c>
      <c r="AA326" s="68" t="str">
        <f ca="1">INDEX({"","_","-","="},IF(OR($D326 &gt;= AB$6, $E326 &lt; AA$6), 0, 1)+IF(OR($F326 &gt;= AB$6, $G326 &lt; AA$6), 0, 2)+1)</f>
        <v/>
      </c>
      <c r="AB326" s="68" t="str">
        <f ca="1">INDEX({"","_","-","="},IF(OR($D326 &gt;= AC$6, $E326 &lt; AB$6), 0, 1)+IF(OR($F326 &gt;= AC$6, $G326 &lt; AB$6), 0, 2)+1)</f>
        <v/>
      </c>
      <c r="AC326" s="68" t="str">
        <f ca="1">INDEX({"","_","-","="},IF(OR($D326 &gt;= AD$6, $E326 &lt; AC$6), 0, 1)+IF(OR($F326 &gt;= AD$6, $G326 &lt; AC$6), 0, 2)+1)</f>
        <v/>
      </c>
      <c r="AD326" s="68" t="str">
        <f ca="1">INDEX({"","_","-","="},IF(OR($D326 &gt;= AE$6, $E326 &lt; AD$6), 0, 1)+IF(OR($F326 &gt;= AE$6, $G326 &lt; AD$6), 0, 2)+1)</f>
        <v/>
      </c>
      <c r="AE326" s="68" t="str">
        <f ca="1">INDEX({"","_","-","="},IF(OR($D326 &gt;= AF$6, $E326 &lt; AE$6), 0, 1)+IF(OR($F326 &gt;= AF$6, $G326 &lt; AE$6), 0, 2)+1)</f>
        <v/>
      </c>
      <c r="AF326" s="68" t="str">
        <f ca="1">INDEX({"","_","-","="},IF(OR($D326 &gt;= AG$6, $E326 &lt; AF$6), 0, 1)+IF(OR($F326 &gt;= AG$6, $G326 &lt; AF$6), 0, 2)+1)</f>
        <v/>
      </c>
      <c r="AG326" s="68" t="str">
        <f ca="1">INDEX({"","_","-","="},IF(OR($D326 &gt;= AH$6, $E326 &lt; AG$6), 0, 1)+IF(OR($F326 &gt;= AH$6, $G326 &lt; AG$6), 0, 2)+1)</f>
        <v/>
      </c>
      <c r="AH326" s="68" t="str">
        <f ca="1">INDEX({"","_","-","="},IF(OR($D326 &gt;= AI$6, $E326 &lt; AH$6), 0, 1)+IF(OR($F326 &gt;= AI$6, $G326 &lt; AH$6), 0, 2)+1)</f>
        <v/>
      </c>
      <c r="AI326" s="68" t="str">
        <f ca="1">INDEX({"","_","-","="},IF(OR($D326 &gt;= AJ$6, $E326 &lt; AI$6), 0, 1)+IF(OR($F326 &gt;= AJ$6, $G326 &lt; AI$6), 0, 2)+1)</f>
        <v/>
      </c>
      <c r="AJ326" s="68" t="str">
        <f ca="1">INDEX({"","_","-","="},IF(OR($D326 &gt;= AK$6, $E326 &lt; AJ$6), 0, 1)+IF(OR($F326 &gt;= AK$6, $G326 &lt; AJ$6), 0, 2)+1)</f>
        <v/>
      </c>
      <c r="AK326" s="68" t="str">
        <f ca="1">INDEX({"","_","-","="},IF(OR($D326 &gt;= AL$6, $E326 &lt; AK$6), 0, 1)+IF(OR($F326 &gt;= AL$6, $G326 &lt; AK$6), 0, 2)+1)</f>
        <v/>
      </c>
      <c r="AL326" s="68" t="str">
        <f ca="1">INDEX({"","_","-","="},IF(OR($D326 &gt;= AM$6, $E326 &lt; AL$6), 0, 1)+IF(OR($F326 &gt;= AM$6, $G326 &lt; AL$6), 0, 2)+1)</f>
        <v/>
      </c>
      <c r="AM326" s="68" t="str">
        <f ca="1">INDEX({"","_","-","="},IF(OR($D326 &gt;= AN$6, $E326 &lt; AM$6), 0, 1)+IF(OR($F326 &gt;= AN$6, $G326 &lt; AM$6), 0, 2)+1)</f>
        <v/>
      </c>
      <c r="AN326" s="68" t="str">
        <f ca="1">INDEX({"","_","-","="},IF(OR($D326 &gt;= AO$6, $E326 &lt; AN$6), 0, 1)+IF(OR($F326 &gt;= AO$6, $G326 &lt; AN$6), 0, 2)+1)</f>
        <v/>
      </c>
      <c r="AO326" s="68" t="str">
        <f ca="1">INDEX({"","_","-","="},IF(OR($D326 &gt;= AP$6, $E326 &lt; AO$6), 0, 1)+IF(OR($F326 &gt;= AP$6, $G326 &lt; AO$6), 0, 2)+1)</f>
        <v/>
      </c>
      <c r="AP326" s="68" t="str">
        <f ca="1">INDEX({"","_","-","="},IF(OR($D326 &gt;= AQ$6, $E326 &lt; AP$6), 0, 1)+IF(OR($F326 &gt;= AQ$6, $G326 &lt; AP$6), 0, 2)+1)</f>
        <v/>
      </c>
      <c r="AQ326" s="68" t="str">
        <f ca="1">INDEX({"","_","-","="},IF(OR($D326 &gt;= AR$6, $E326 &lt; AQ$6), 0, 1)+IF(OR($F326 &gt;= AR$6, $G326 &lt; AQ$6), 0, 2)+1)</f>
        <v/>
      </c>
      <c r="AR326" s="68" t="str">
        <f ca="1">INDEX({"","_","-","="},IF(OR($D326 &gt;= AS$6, $E326 &lt; AR$6), 0, 1)+IF(OR($F326 &gt;= AS$6, $G326 &lt; AR$6), 0, 2)+1)</f>
        <v/>
      </c>
      <c r="AS326" s="68" t="str">
        <f ca="1">INDEX({"","_","-","="},IF(OR($D326 &gt;= AT$6, $E326 &lt; AS$6), 0, 1)+IF(OR($F326 &gt;= AT$6, $G326 &lt; AS$6), 0, 2)+1)</f>
        <v/>
      </c>
      <c r="AT326" s="68" t="str">
        <f ca="1">INDEX({"","_","-","="},IF(OR($D326 &gt;= AU$6, $E326 &lt; AT$6), 0, 1)+IF(OR($F326 &gt;= AU$6, $G326 &lt; AT$6), 0, 2)+1)</f>
        <v/>
      </c>
      <c r="AU326" s="68" t="str">
        <f ca="1">INDEX({"","_","-","="},IF(OR($D326 &gt;= AV$6, $E326 &lt; AU$6), 0, 1)+IF(OR($F326 &gt;= AV$6, $G326 &lt; AU$6), 0, 2)+1)</f>
        <v/>
      </c>
      <c r="AV326" s="68" t="str">
        <f ca="1">INDEX({"","_","-","="},IF(OR($D326 &gt;= AW$6, $E326 &lt; AV$6), 0, 1)+IF(OR($F326 &gt;= AW$6, $G326 &lt; AV$6), 0, 2)+1)</f>
        <v/>
      </c>
      <c r="AW326" s="68" t="str">
        <f ca="1">INDEX({"","_","-","="},IF(OR($D326 &gt;= AX$6, $E326 &lt; AW$6), 0, 1)+IF(OR($F326 &gt;= AX$6, $G326 &lt; AW$6), 0, 2)+1)</f>
        <v/>
      </c>
      <c r="AX326" s="68" t="str">
        <f ca="1">INDEX({"","_","-","="},IF(OR($D326 &gt;= AY$6, $E326 &lt; AX$6), 0, 1)+IF(OR($F326 &gt;= AY$6, $G326 &lt; AX$6), 0, 2)+1)</f>
        <v/>
      </c>
      <c r="AY326" s="68" t="str">
        <f ca="1">INDEX({"","_","-","="},IF(OR($D326 &gt;= AZ$6, $E326 &lt; AY$6), 0, 1)+IF(OR($F326 &gt;= AZ$6, $G326 &lt; AY$6), 0, 2)+1)</f>
        <v/>
      </c>
      <c r="AZ326" s="68" t="str">
        <f ca="1">INDEX({"","_","-","="},IF(OR($D326 &gt;= BA$6, $E326 &lt; AZ$6), 0, 1)+IF(OR($F326 &gt;= BA$6, $G326 &lt; AZ$6), 0, 2)+1)</f>
        <v/>
      </c>
      <c r="BA326" s="68" t="str">
        <f ca="1">INDEX({"","_","-","="},IF(OR($D326 &gt;= BB$6, $E326 &lt; BA$6), 0, 1)+IF(OR($F326 &gt;= BB$6, $G326 &lt; BA$6), 0, 2)+1)</f>
        <v/>
      </c>
      <c r="BB326" s="68" t="str">
        <f ca="1">INDEX({"","_","-","="},IF(OR($D326 &gt;= BC$6, $E326 &lt; BB$6), 0, 1)+IF(OR($F326 &gt;= BC$6, $G326 &lt; BB$6), 0, 2)+1)</f>
        <v/>
      </c>
      <c r="BC326" s="68" t="str">
        <f ca="1">INDEX({"","_","-","="},IF(OR($D326 &gt;= BD$6, $E326 &lt; BC$6), 0, 1)+IF(OR($F326 &gt;= BD$6, $G326 &lt; BC$6), 0, 2)+1)</f>
        <v/>
      </c>
      <c r="BD326" s="68" t="str">
        <f ca="1">INDEX({"","_","-","="},IF(OR($D326 &gt;= BE$6, $E326 &lt; BD$6), 0, 1)+IF(OR($F326 &gt;= BE$6, $G326 &lt; BD$6), 0, 2)+1)</f>
        <v/>
      </c>
      <c r="BE326" s="68" t="str">
        <f ca="1">INDEX({"","_","-","="},IF(OR($D326 &gt;= BF$6, $E326 &lt; BE$6), 0, 1)+IF(OR($F326 &gt;= BF$6, $G326 &lt; BE$6), 0, 2)+1)</f>
        <v/>
      </c>
      <c r="BF326" s="68" t="str">
        <f ca="1">INDEX({"","_","-","="},IF(OR($D326 &gt;= BG$6, $E326 &lt; BF$6), 0, 1)+IF(OR($F326 &gt;= BG$6, $G326 &lt; BF$6), 0, 2)+1)</f>
        <v/>
      </c>
      <c r="BG326" s="68" t="str">
        <f ca="1">INDEX({"","_","-","="},IF(OR($D326 &gt;= BH$6, $E326 &lt; BG$6), 0, 1)+IF(OR($F326 &gt;= BH$6, $G326 &lt; BG$6), 0, 2)+1)</f>
        <v/>
      </c>
      <c r="BH326" s="68" t="str">
        <f ca="1">INDEX({"","_","-","="},IF(OR($D326 &gt;= BI$6, $E326 &lt; BH$6), 0, 1)+IF(OR($F326 &gt;= BI$6, $G326 &lt; BH$6), 0, 2)+1)</f>
        <v/>
      </c>
      <c r="BI326" s="68" t="str">
        <f ca="1">INDEX({"","_","-","="},IF(OR($D326 &gt;= BJ$6, $E326 &lt; BI$6), 0, 1)+IF(OR($F326 &gt;= BJ$6, $G326 &lt; BI$6), 0, 2)+1)</f>
        <v/>
      </c>
      <c r="BJ326" s="68" t="str">
        <f ca="1">INDEX({"","_","-","="},IF(OR($D326 &gt;= BK$6, $E326 &lt; BJ$6), 0, 1)+IF(OR($F326 &gt;= BK$6, $G326 &lt; BJ$6), 0, 2)+1)</f>
        <v/>
      </c>
      <c r="BK326" s="68" t="str">
        <f ca="1">INDEX({"","_","-","="},IF(OR($D326 &gt;= BL$6, $E326 &lt; BK$6), 0, 1)+IF(OR($F326 &gt;= BL$6, $G326 &lt; BK$6), 0, 2)+1)</f>
        <v/>
      </c>
      <c r="BL326" s="68" t="str">
        <f ca="1">INDEX({"","_","-","="},IF(OR($D326 &gt;= BM$6, $E326 &lt; BL$6), 0, 1)+IF(OR($F326 &gt;= BM$6, $G326 &lt; BL$6), 0, 2)+1)</f>
        <v/>
      </c>
      <c r="BM326" s="68" t="str">
        <f ca="1">INDEX({"","_","-","="},IF(OR($D326 &gt;= BN$6, $E326 &lt; BM$6), 0, 1)+IF(OR($F326 &gt;= BN$6, $G326 &lt; BM$6), 0, 2)+1)</f>
        <v/>
      </c>
      <c r="BN326" s="68" t="str">
        <f ca="1">INDEX({"","_","-","="},IF(OR($D326 &gt;= BO$6, $E326 &lt; BN$6), 0, 1)+IF(OR($F326 &gt;= BO$6, $G326 &lt; BN$6), 0, 2)+1)</f>
        <v/>
      </c>
      <c r="BO326" s="68" t="str">
        <f ca="1">INDEX({"","_","-","="},IF(OR($D326 &gt;= BP$6, $E326 &lt; BO$6), 0, 1)+IF(OR($F326 &gt;= BP$6, $G326 &lt; BO$6), 0, 2)+1)</f>
        <v/>
      </c>
      <c r="BP326" s="68" t="str">
        <f ca="1">INDEX({"","_","-","="},IF(OR($D326 &gt;= BQ$6, $E326 &lt; BP$6), 0, 1)+IF(OR($F326 &gt;= BQ$6, $G326 &lt; BP$6), 0, 2)+1)</f>
        <v/>
      </c>
      <c r="BQ326" s="68" t="str">
        <f ca="1">INDEX({"","_","-","="},IF(OR($D326 &gt;= BR$6, $E326 &lt; BQ$6), 0, 1)+IF(OR($F326 &gt;= BR$6, $G326 &lt; BQ$6), 0, 2)+1)</f>
        <v/>
      </c>
      <c r="BR326" s="68" t="str">
        <f ca="1">INDEX({"","_","-","="},IF(OR($D326 &gt;= BS$6, $E326 &lt; BR$6), 0, 1)+IF(OR($F326 &gt;= BS$6, $G326 &lt; BR$6), 0, 2)+1)</f>
        <v/>
      </c>
      <c r="BS326" s="68" t="str">
        <f ca="1">INDEX({"","_","-","="},IF(OR($D326 &gt;= BT$6, $E326 &lt; BS$6), 0, 1)+IF(OR($F326 &gt;= BT$6, $G326 &lt; BS$6), 0, 2)+1)</f>
        <v/>
      </c>
      <c r="BT326" s="68" t="str">
        <f ca="1">INDEX({"","_","-","="},IF(OR($D326 &gt;= BU$6, $E326 &lt; BT$6), 0, 1)+IF(OR($F326 &gt;= BU$6, $G326 &lt; BT$6), 0, 2)+1)</f>
        <v/>
      </c>
      <c r="BU326" s="68" t="str">
        <f ca="1">INDEX({"","_","-","="},IF(OR($D326 &gt;= BV$6, $E326 &lt; BU$6), 0, 1)+IF(OR($F326 &gt;= BV$6, $G326 &lt; BU$6), 0, 2)+1)</f>
        <v/>
      </c>
      <c r="BV326" s="68" t="str">
        <f ca="1">INDEX({"","_","-","="},IF(OR($D326 &gt;= BW$6, $E326 &lt; BV$6), 0, 1)+IF(OR($F326 &gt;= BW$6, $G326 &lt; BV$6), 0, 2)+1)</f>
        <v/>
      </c>
      <c r="BW326" s="68" t="str">
        <f ca="1">INDEX({"","_","-","="},IF(OR($D326 &gt;= BX$6, $E326 &lt; BW$6), 0, 1)+IF(OR($F326 &gt;= BX$6, $G326 &lt; BW$6), 0, 2)+1)</f>
        <v/>
      </c>
      <c r="BX326" s="68" t="str">
        <f ca="1">INDEX({"","_","-","="},IF(OR($D326 &gt;= BY$6, $E326 &lt; BX$6), 0, 1)+IF(OR($F326 &gt;= BY$6, $G326 &lt; BX$6), 0, 2)+1)</f>
        <v/>
      </c>
      <c r="BY326" s="68" t="str">
        <f ca="1">INDEX({"","_","-","="},IF(OR($D326 &gt;= BZ$6, $E326 &lt; BY$6), 0, 1)+IF(OR($F326 &gt;= BZ$6, $G326 &lt; BY$6), 0, 2)+1)</f>
        <v/>
      </c>
      <c r="BZ326" s="68" t="str">
        <f ca="1">INDEX({"","_","-","="},IF(OR($D326 &gt;= CA$6, $E326 &lt; BZ$6), 0, 1)+IF(OR($F326 &gt;= CA$6, $G326 &lt; BZ$6), 0, 2)+1)</f>
        <v/>
      </c>
      <c r="CA326" s="68" t="str">
        <f ca="1">INDEX({"","_","-","="},IF(OR($D326 &gt;= CB$6, $E326 &lt; CA$6), 0, 1)+IF(OR($F326 &gt;= CB$6, $G326 &lt; CA$6), 0, 2)+1)</f>
        <v/>
      </c>
      <c r="CB326" s="68" t="str">
        <f ca="1">INDEX({"","_","-","="},IF(OR($D326 &gt;= CC$6, $E326 &lt; CB$6), 0, 1)+IF(OR($F326 &gt;= CC$6, $G326 &lt; CB$6), 0, 2)+1)</f>
        <v/>
      </c>
      <c r="CC326" s="68" t="str">
        <f ca="1">INDEX({"","_","-","="},IF(OR($D326 &gt;= CD$6, $E326 &lt; CC$6), 0, 1)+IF(OR($F326 &gt;= CD$6, $G326 &lt; CC$6), 0, 2)+1)</f>
        <v/>
      </c>
      <c r="CD326" s="68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IF('临-进度'!M322,'临-进度'!$A322,"")</f>
        <v/>
      </c>
      <c r="B327" s="8" t="str">
        <f ca="1">IF('临-进度'!M322,'临-进度'!$B322,"")</f>
        <v/>
      </c>
      <c r="C327" s="8" t="str">
        <f ca="1">IF('临-进度'!M322,'临-进度'!$E322,"")</f>
        <v/>
      </c>
      <c r="D327" s="40" t="str">
        <f ca="1">IF('临-进度'!$M322,'临-进度'!$I322,"")</f>
        <v/>
      </c>
      <c r="E327" s="40" t="str">
        <f ca="1">IF('临-进度'!$M322,'临-进度'!$AE322,"")</f>
        <v/>
      </c>
      <c r="F327" s="40" t="str">
        <f ca="1">IF('临-进度'!$M322,'临-进度'!$J322,"")</f>
        <v/>
      </c>
      <c r="G327" s="73" t="str">
        <f ca="1">IF('临-进度'!$M322,'临-进度'!$AF322,"")</f>
        <v/>
      </c>
      <c r="H327" s="68" t="str">
        <f ca="1">INDEX({"","_","-","="},IF(OR($D327 &gt;= I$6, $E327 &lt; H$6), 0, 1)+IF(OR($F327 &gt;= I$6, $G327 &lt; H$6), 0, 2)+1)</f>
        <v/>
      </c>
      <c r="I327" s="68" t="str">
        <f ca="1">INDEX({"","_","-","="},IF(OR($D327 &gt;= J$6, $E327 &lt; I$6), 0, 1)+IF(OR($F327 &gt;= J$6, $G327 &lt; I$6), 0, 2)+1)</f>
        <v/>
      </c>
      <c r="J327" s="68" t="str">
        <f ca="1">INDEX({"","_","-","="},IF(OR($D327 &gt;= K$6, $E327 &lt; J$6), 0, 1)+IF(OR($F327 &gt;= K$6, $G327 &lt; J$6), 0, 2)+1)</f>
        <v/>
      </c>
      <c r="K327" s="68" t="str">
        <f ca="1">INDEX({"","_","-","="},IF(OR($D327 &gt;= L$6, $E327 &lt; K$6), 0, 1)+IF(OR($F327 &gt;= L$6, $G327 &lt; K$6), 0, 2)+1)</f>
        <v/>
      </c>
      <c r="L327" s="68" t="str">
        <f ca="1">INDEX({"","_","-","="},IF(OR($D327 &gt;= M$6, $E327 &lt; L$6), 0, 1)+IF(OR($F327 &gt;= M$6, $G327 &lt; L$6), 0, 2)+1)</f>
        <v/>
      </c>
      <c r="M327" s="68" t="str">
        <f ca="1">INDEX({"","_","-","="},IF(OR($D327 &gt;= N$6, $E327 &lt; M$6), 0, 1)+IF(OR($F327 &gt;= N$6, $G327 &lt; M$6), 0, 2)+1)</f>
        <v/>
      </c>
      <c r="N327" s="68" t="str">
        <f ca="1">INDEX({"","_","-","="},IF(OR($D327 &gt;= O$6, $E327 &lt; N$6), 0, 1)+IF(OR($F327 &gt;= O$6, $G327 &lt; N$6), 0, 2)+1)</f>
        <v/>
      </c>
      <c r="O327" s="68" t="str">
        <f ca="1">INDEX({"","_","-","="},IF(OR($D327 &gt;= P$6, $E327 &lt; O$6), 0, 1)+IF(OR($F327 &gt;= P$6, $G327 &lt; O$6), 0, 2)+1)</f>
        <v/>
      </c>
      <c r="P327" s="68" t="str">
        <f ca="1">INDEX({"","_","-","="},IF(OR($D327 &gt;= Q$6, $E327 &lt; P$6), 0, 1)+IF(OR($F327 &gt;= Q$6, $G327 &lt; P$6), 0, 2)+1)</f>
        <v/>
      </c>
      <c r="Q327" s="68" t="str">
        <f ca="1">INDEX({"","_","-","="},IF(OR($D327 &gt;= R$6, $E327 &lt; Q$6), 0, 1)+IF(OR($F327 &gt;= R$6, $G327 &lt; Q$6), 0, 2)+1)</f>
        <v/>
      </c>
      <c r="R327" s="68" t="str">
        <f ca="1">INDEX({"","_","-","="},IF(OR($D327 &gt;= S$6, $E327 &lt; R$6), 0, 1)+IF(OR($F327 &gt;= S$6, $G327 &lt; R$6), 0, 2)+1)</f>
        <v/>
      </c>
      <c r="S327" s="68" t="str">
        <f ca="1">INDEX({"","_","-","="},IF(OR($D327 &gt;= T$6, $E327 &lt; S$6), 0, 1)+IF(OR($F327 &gt;= T$6, $G327 &lt; S$6), 0, 2)+1)</f>
        <v/>
      </c>
      <c r="T327" s="68" t="str">
        <f ca="1">INDEX({"","_","-","="},IF(OR($D327 &gt;= U$6, $E327 &lt; T$6), 0, 1)+IF(OR($F327 &gt;= U$6, $G327 &lt; T$6), 0, 2)+1)</f>
        <v/>
      </c>
      <c r="U327" s="68" t="str">
        <f ca="1">INDEX({"","_","-","="},IF(OR($D327 &gt;= V$6, $E327 &lt; U$6), 0, 1)+IF(OR($F327 &gt;= V$6, $G327 &lt; U$6), 0, 2)+1)</f>
        <v/>
      </c>
      <c r="V327" s="68" t="str">
        <f ca="1">INDEX({"","_","-","="},IF(OR($D327 &gt;= W$6, $E327 &lt; V$6), 0, 1)+IF(OR($F327 &gt;= W$6, $G327 &lt; V$6), 0, 2)+1)</f>
        <v/>
      </c>
      <c r="W327" s="68" t="str">
        <f ca="1">INDEX({"","_","-","="},IF(OR($D327 &gt;= X$6, $E327 &lt; W$6), 0, 1)+IF(OR($F327 &gt;= X$6, $G327 &lt; W$6), 0, 2)+1)</f>
        <v/>
      </c>
      <c r="X327" s="68" t="str">
        <f ca="1">INDEX({"","_","-","="},IF(OR($D327 &gt;= Y$6, $E327 &lt; X$6), 0, 1)+IF(OR($F327 &gt;= Y$6, $G327 &lt; X$6), 0, 2)+1)</f>
        <v/>
      </c>
      <c r="Y327" s="68" t="str">
        <f ca="1">INDEX({"","_","-","="},IF(OR($D327 &gt;= Z$6, $E327 &lt; Y$6), 0, 1)+IF(OR($F327 &gt;= Z$6, $G327 &lt; Y$6), 0, 2)+1)</f>
        <v/>
      </c>
      <c r="Z327" s="68" t="str">
        <f ca="1">INDEX({"","_","-","="},IF(OR($D327 &gt;= AA$6, $E327 &lt; Z$6), 0, 1)+IF(OR($F327 &gt;= AA$6, $G327 &lt; Z$6), 0, 2)+1)</f>
        <v/>
      </c>
      <c r="AA327" s="68" t="str">
        <f ca="1">INDEX({"","_","-","="},IF(OR($D327 &gt;= AB$6, $E327 &lt; AA$6), 0, 1)+IF(OR($F327 &gt;= AB$6, $G327 &lt; AA$6), 0, 2)+1)</f>
        <v/>
      </c>
      <c r="AB327" s="68" t="str">
        <f ca="1">INDEX({"","_","-","="},IF(OR($D327 &gt;= AC$6, $E327 &lt; AB$6), 0, 1)+IF(OR($F327 &gt;= AC$6, $G327 &lt; AB$6), 0, 2)+1)</f>
        <v/>
      </c>
      <c r="AC327" s="68" t="str">
        <f ca="1">INDEX({"","_","-","="},IF(OR($D327 &gt;= AD$6, $E327 &lt; AC$6), 0, 1)+IF(OR($F327 &gt;= AD$6, $G327 &lt; AC$6), 0, 2)+1)</f>
        <v/>
      </c>
      <c r="AD327" s="68" t="str">
        <f ca="1">INDEX({"","_","-","="},IF(OR($D327 &gt;= AE$6, $E327 &lt; AD$6), 0, 1)+IF(OR($F327 &gt;= AE$6, $G327 &lt; AD$6), 0, 2)+1)</f>
        <v/>
      </c>
      <c r="AE327" s="68" t="str">
        <f ca="1">INDEX({"","_","-","="},IF(OR($D327 &gt;= AF$6, $E327 &lt; AE$6), 0, 1)+IF(OR($F327 &gt;= AF$6, $G327 &lt; AE$6), 0, 2)+1)</f>
        <v/>
      </c>
      <c r="AF327" s="68" t="str">
        <f ca="1">INDEX({"","_","-","="},IF(OR($D327 &gt;= AG$6, $E327 &lt; AF$6), 0, 1)+IF(OR($F327 &gt;= AG$6, $G327 &lt; AF$6), 0, 2)+1)</f>
        <v/>
      </c>
      <c r="AG327" s="68" t="str">
        <f ca="1">INDEX({"","_","-","="},IF(OR($D327 &gt;= AH$6, $E327 &lt; AG$6), 0, 1)+IF(OR($F327 &gt;= AH$6, $G327 &lt; AG$6), 0, 2)+1)</f>
        <v/>
      </c>
      <c r="AH327" s="68" t="str">
        <f ca="1">INDEX({"","_","-","="},IF(OR($D327 &gt;= AI$6, $E327 &lt; AH$6), 0, 1)+IF(OR($F327 &gt;= AI$6, $G327 &lt; AH$6), 0, 2)+1)</f>
        <v/>
      </c>
      <c r="AI327" s="68" t="str">
        <f ca="1">INDEX({"","_","-","="},IF(OR($D327 &gt;= AJ$6, $E327 &lt; AI$6), 0, 1)+IF(OR($F327 &gt;= AJ$6, $G327 &lt; AI$6), 0, 2)+1)</f>
        <v/>
      </c>
      <c r="AJ327" s="68" t="str">
        <f ca="1">INDEX({"","_","-","="},IF(OR($D327 &gt;= AK$6, $E327 &lt; AJ$6), 0, 1)+IF(OR($F327 &gt;= AK$6, $G327 &lt; AJ$6), 0, 2)+1)</f>
        <v/>
      </c>
      <c r="AK327" s="68" t="str">
        <f ca="1">INDEX({"","_","-","="},IF(OR($D327 &gt;= AL$6, $E327 &lt; AK$6), 0, 1)+IF(OR($F327 &gt;= AL$6, $G327 &lt; AK$6), 0, 2)+1)</f>
        <v/>
      </c>
      <c r="AL327" s="68" t="str">
        <f ca="1">INDEX({"","_","-","="},IF(OR($D327 &gt;= AM$6, $E327 &lt; AL$6), 0, 1)+IF(OR($F327 &gt;= AM$6, $G327 &lt; AL$6), 0, 2)+1)</f>
        <v/>
      </c>
      <c r="AM327" s="68" t="str">
        <f ca="1">INDEX({"","_","-","="},IF(OR($D327 &gt;= AN$6, $E327 &lt; AM$6), 0, 1)+IF(OR($F327 &gt;= AN$6, $G327 &lt; AM$6), 0, 2)+1)</f>
        <v/>
      </c>
      <c r="AN327" s="68" t="str">
        <f ca="1">INDEX({"","_","-","="},IF(OR($D327 &gt;= AO$6, $E327 &lt; AN$6), 0, 1)+IF(OR($F327 &gt;= AO$6, $G327 &lt; AN$6), 0, 2)+1)</f>
        <v/>
      </c>
      <c r="AO327" s="68" t="str">
        <f ca="1">INDEX({"","_","-","="},IF(OR($D327 &gt;= AP$6, $E327 &lt; AO$6), 0, 1)+IF(OR($F327 &gt;= AP$6, $G327 &lt; AO$6), 0, 2)+1)</f>
        <v/>
      </c>
      <c r="AP327" s="68" t="str">
        <f ca="1">INDEX({"","_","-","="},IF(OR($D327 &gt;= AQ$6, $E327 &lt; AP$6), 0, 1)+IF(OR($F327 &gt;= AQ$6, $G327 &lt; AP$6), 0, 2)+1)</f>
        <v/>
      </c>
      <c r="AQ327" s="68" t="str">
        <f ca="1">INDEX({"","_","-","="},IF(OR($D327 &gt;= AR$6, $E327 &lt; AQ$6), 0, 1)+IF(OR($F327 &gt;= AR$6, $G327 &lt; AQ$6), 0, 2)+1)</f>
        <v/>
      </c>
      <c r="AR327" s="68" t="str">
        <f ca="1">INDEX({"","_","-","="},IF(OR($D327 &gt;= AS$6, $E327 &lt; AR$6), 0, 1)+IF(OR($F327 &gt;= AS$6, $G327 &lt; AR$6), 0, 2)+1)</f>
        <v/>
      </c>
      <c r="AS327" s="68" t="str">
        <f ca="1">INDEX({"","_","-","="},IF(OR($D327 &gt;= AT$6, $E327 &lt; AS$6), 0, 1)+IF(OR($F327 &gt;= AT$6, $G327 &lt; AS$6), 0, 2)+1)</f>
        <v/>
      </c>
      <c r="AT327" s="68" t="str">
        <f ca="1">INDEX({"","_","-","="},IF(OR($D327 &gt;= AU$6, $E327 &lt; AT$6), 0, 1)+IF(OR($F327 &gt;= AU$6, $G327 &lt; AT$6), 0, 2)+1)</f>
        <v/>
      </c>
      <c r="AU327" s="68" t="str">
        <f ca="1">INDEX({"","_","-","="},IF(OR($D327 &gt;= AV$6, $E327 &lt; AU$6), 0, 1)+IF(OR($F327 &gt;= AV$6, $G327 &lt; AU$6), 0, 2)+1)</f>
        <v/>
      </c>
      <c r="AV327" s="68" t="str">
        <f ca="1">INDEX({"","_","-","="},IF(OR($D327 &gt;= AW$6, $E327 &lt; AV$6), 0, 1)+IF(OR($F327 &gt;= AW$6, $G327 &lt; AV$6), 0, 2)+1)</f>
        <v/>
      </c>
      <c r="AW327" s="68" t="str">
        <f ca="1">INDEX({"","_","-","="},IF(OR($D327 &gt;= AX$6, $E327 &lt; AW$6), 0, 1)+IF(OR($F327 &gt;= AX$6, $G327 &lt; AW$6), 0, 2)+1)</f>
        <v/>
      </c>
      <c r="AX327" s="68" t="str">
        <f ca="1">INDEX({"","_","-","="},IF(OR($D327 &gt;= AY$6, $E327 &lt; AX$6), 0, 1)+IF(OR($F327 &gt;= AY$6, $G327 &lt; AX$6), 0, 2)+1)</f>
        <v/>
      </c>
      <c r="AY327" s="68" t="str">
        <f ca="1">INDEX({"","_","-","="},IF(OR($D327 &gt;= AZ$6, $E327 &lt; AY$6), 0, 1)+IF(OR($F327 &gt;= AZ$6, $G327 &lt; AY$6), 0, 2)+1)</f>
        <v/>
      </c>
      <c r="AZ327" s="68" t="str">
        <f ca="1">INDEX({"","_","-","="},IF(OR($D327 &gt;= BA$6, $E327 &lt; AZ$6), 0, 1)+IF(OR($F327 &gt;= BA$6, $G327 &lt; AZ$6), 0, 2)+1)</f>
        <v/>
      </c>
      <c r="BA327" s="68" t="str">
        <f ca="1">INDEX({"","_","-","="},IF(OR($D327 &gt;= BB$6, $E327 &lt; BA$6), 0, 1)+IF(OR($F327 &gt;= BB$6, $G327 &lt; BA$6), 0, 2)+1)</f>
        <v/>
      </c>
      <c r="BB327" s="68" t="str">
        <f ca="1">INDEX({"","_","-","="},IF(OR($D327 &gt;= BC$6, $E327 &lt; BB$6), 0, 1)+IF(OR($F327 &gt;= BC$6, $G327 &lt; BB$6), 0, 2)+1)</f>
        <v/>
      </c>
      <c r="BC327" s="68" t="str">
        <f ca="1">INDEX({"","_","-","="},IF(OR($D327 &gt;= BD$6, $E327 &lt; BC$6), 0, 1)+IF(OR($F327 &gt;= BD$6, $G327 &lt; BC$6), 0, 2)+1)</f>
        <v/>
      </c>
      <c r="BD327" s="68" t="str">
        <f ca="1">INDEX({"","_","-","="},IF(OR($D327 &gt;= BE$6, $E327 &lt; BD$6), 0, 1)+IF(OR($F327 &gt;= BE$6, $G327 &lt; BD$6), 0, 2)+1)</f>
        <v/>
      </c>
      <c r="BE327" s="68" t="str">
        <f ca="1">INDEX({"","_","-","="},IF(OR($D327 &gt;= BF$6, $E327 &lt; BE$6), 0, 1)+IF(OR($F327 &gt;= BF$6, $G327 &lt; BE$6), 0, 2)+1)</f>
        <v/>
      </c>
      <c r="BF327" s="68" t="str">
        <f ca="1">INDEX({"","_","-","="},IF(OR($D327 &gt;= BG$6, $E327 &lt; BF$6), 0, 1)+IF(OR($F327 &gt;= BG$6, $G327 &lt; BF$6), 0, 2)+1)</f>
        <v/>
      </c>
      <c r="BG327" s="68" t="str">
        <f ca="1">INDEX({"","_","-","="},IF(OR($D327 &gt;= BH$6, $E327 &lt; BG$6), 0, 1)+IF(OR($F327 &gt;= BH$6, $G327 &lt; BG$6), 0, 2)+1)</f>
        <v/>
      </c>
      <c r="BH327" s="68" t="str">
        <f ca="1">INDEX({"","_","-","="},IF(OR($D327 &gt;= BI$6, $E327 &lt; BH$6), 0, 1)+IF(OR($F327 &gt;= BI$6, $G327 &lt; BH$6), 0, 2)+1)</f>
        <v/>
      </c>
      <c r="BI327" s="68" t="str">
        <f ca="1">INDEX({"","_","-","="},IF(OR($D327 &gt;= BJ$6, $E327 &lt; BI$6), 0, 1)+IF(OR($F327 &gt;= BJ$6, $G327 &lt; BI$6), 0, 2)+1)</f>
        <v/>
      </c>
      <c r="BJ327" s="68" t="str">
        <f ca="1">INDEX({"","_","-","="},IF(OR($D327 &gt;= BK$6, $E327 &lt; BJ$6), 0, 1)+IF(OR($F327 &gt;= BK$6, $G327 &lt; BJ$6), 0, 2)+1)</f>
        <v/>
      </c>
      <c r="BK327" s="68" t="str">
        <f ca="1">INDEX({"","_","-","="},IF(OR($D327 &gt;= BL$6, $E327 &lt; BK$6), 0, 1)+IF(OR($F327 &gt;= BL$6, $G327 &lt; BK$6), 0, 2)+1)</f>
        <v/>
      </c>
      <c r="BL327" s="68" t="str">
        <f ca="1">INDEX({"","_","-","="},IF(OR($D327 &gt;= BM$6, $E327 &lt; BL$6), 0, 1)+IF(OR($F327 &gt;= BM$6, $G327 &lt; BL$6), 0, 2)+1)</f>
        <v/>
      </c>
      <c r="BM327" s="68" t="str">
        <f ca="1">INDEX({"","_","-","="},IF(OR($D327 &gt;= BN$6, $E327 &lt; BM$6), 0, 1)+IF(OR($F327 &gt;= BN$6, $G327 &lt; BM$6), 0, 2)+1)</f>
        <v/>
      </c>
      <c r="BN327" s="68" t="str">
        <f ca="1">INDEX({"","_","-","="},IF(OR($D327 &gt;= BO$6, $E327 &lt; BN$6), 0, 1)+IF(OR($F327 &gt;= BO$6, $G327 &lt; BN$6), 0, 2)+1)</f>
        <v/>
      </c>
      <c r="BO327" s="68" t="str">
        <f ca="1">INDEX({"","_","-","="},IF(OR($D327 &gt;= BP$6, $E327 &lt; BO$6), 0, 1)+IF(OR($F327 &gt;= BP$6, $G327 &lt; BO$6), 0, 2)+1)</f>
        <v/>
      </c>
      <c r="BP327" s="68" t="str">
        <f ca="1">INDEX({"","_","-","="},IF(OR($D327 &gt;= BQ$6, $E327 &lt; BP$6), 0, 1)+IF(OR($F327 &gt;= BQ$6, $G327 &lt; BP$6), 0, 2)+1)</f>
        <v/>
      </c>
      <c r="BQ327" s="68" t="str">
        <f ca="1">INDEX({"","_","-","="},IF(OR($D327 &gt;= BR$6, $E327 &lt; BQ$6), 0, 1)+IF(OR($F327 &gt;= BR$6, $G327 &lt; BQ$6), 0, 2)+1)</f>
        <v/>
      </c>
      <c r="BR327" s="68" t="str">
        <f ca="1">INDEX({"","_","-","="},IF(OR($D327 &gt;= BS$6, $E327 &lt; BR$6), 0, 1)+IF(OR($F327 &gt;= BS$6, $G327 &lt; BR$6), 0, 2)+1)</f>
        <v/>
      </c>
      <c r="BS327" s="68" t="str">
        <f ca="1">INDEX({"","_","-","="},IF(OR($D327 &gt;= BT$6, $E327 &lt; BS$6), 0, 1)+IF(OR($F327 &gt;= BT$6, $G327 &lt; BS$6), 0, 2)+1)</f>
        <v/>
      </c>
      <c r="BT327" s="68" t="str">
        <f ca="1">INDEX({"","_","-","="},IF(OR($D327 &gt;= BU$6, $E327 &lt; BT$6), 0, 1)+IF(OR($F327 &gt;= BU$6, $G327 &lt; BT$6), 0, 2)+1)</f>
        <v/>
      </c>
      <c r="BU327" s="68" t="str">
        <f ca="1">INDEX({"","_","-","="},IF(OR($D327 &gt;= BV$6, $E327 &lt; BU$6), 0, 1)+IF(OR($F327 &gt;= BV$6, $G327 &lt; BU$6), 0, 2)+1)</f>
        <v/>
      </c>
      <c r="BV327" s="68" t="str">
        <f ca="1">INDEX({"","_","-","="},IF(OR($D327 &gt;= BW$6, $E327 &lt; BV$6), 0, 1)+IF(OR($F327 &gt;= BW$6, $G327 &lt; BV$6), 0, 2)+1)</f>
        <v/>
      </c>
      <c r="BW327" s="68" t="str">
        <f ca="1">INDEX({"","_","-","="},IF(OR($D327 &gt;= BX$6, $E327 &lt; BW$6), 0, 1)+IF(OR($F327 &gt;= BX$6, $G327 &lt; BW$6), 0, 2)+1)</f>
        <v/>
      </c>
      <c r="BX327" s="68" t="str">
        <f ca="1">INDEX({"","_","-","="},IF(OR($D327 &gt;= BY$6, $E327 &lt; BX$6), 0, 1)+IF(OR($F327 &gt;= BY$6, $G327 &lt; BX$6), 0, 2)+1)</f>
        <v/>
      </c>
      <c r="BY327" s="68" t="str">
        <f ca="1">INDEX({"","_","-","="},IF(OR($D327 &gt;= BZ$6, $E327 &lt; BY$6), 0, 1)+IF(OR($F327 &gt;= BZ$6, $G327 &lt; BY$6), 0, 2)+1)</f>
        <v/>
      </c>
      <c r="BZ327" s="68" t="str">
        <f ca="1">INDEX({"","_","-","="},IF(OR($D327 &gt;= CA$6, $E327 &lt; BZ$6), 0, 1)+IF(OR($F327 &gt;= CA$6, $G327 &lt; BZ$6), 0, 2)+1)</f>
        <v/>
      </c>
      <c r="CA327" s="68" t="str">
        <f ca="1">INDEX({"","_","-","="},IF(OR($D327 &gt;= CB$6, $E327 &lt; CA$6), 0, 1)+IF(OR($F327 &gt;= CB$6, $G327 &lt; CA$6), 0, 2)+1)</f>
        <v/>
      </c>
      <c r="CB327" s="68" t="str">
        <f ca="1">INDEX({"","_","-","="},IF(OR($D327 &gt;= CC$6, $E327 &lt; CB$6), 0, 1)+IF(OR($F327 &gt;= CC$6, $G327 &lt; CB$6), 0, 2)+1)</f>
        <v/>
      </c>
      <c r="CC327" s="68" t="str">
        <f ca="1">INDEX({"","_","-","="},IF(OR($D327 &gt;= CD$6, $E327 &lt; CC$6), 0, 1)+IF(OR($F327 &gt;= CD$6, $G327 &lt; CC$6), 0, 2)+1)</f>
        <v/>
      </c>
      <c r="CD327" s="68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IF('临-进度'!M323,'临-进度'!$A323,"")</f>
        <v/>
      </c>
      <c r="B328" s="8" t="str">
        <f ca="1">IF('临-进度'!M323,'临-进度'!$B323,"")</f>
        <v/>
      </c>
      <c r="C328" s="8" t="str">
        <f ca="1">IF('临-进度'!M323,'临-进度'!$E323,"")</f>
        <v/>
      </c>
      <c r="D328" s="40" t="str">
        <f ca="1">IF('临-进度'!$M323,'临-进度'!$I323,"")</f>
        <v/>
      </c>
      <c r="E328" s="40" t="str">
        <f ca="1">IF('临-进度'!$M323,'临-进度'!$AE323,"")</f>
        <v/>
      </c>
      <c r="F328" s="40" t="str">
        <f ca="1">IF('临-进度'!$M323,'临-进度'!$J323,"")</f>
        <v/>
      </c>
      <c r="G328" s="73" t="str">
        <f ca="1">IF('临-进度'!$M323,'临-进度'!$AF323,"")</f>
        <v/>
      </c>
      <c r="H328" s="68" t="str">
        <f ca="1">INDEX({"","_","-","="},IF(OR($D328 &gt;= I$6, $E328 &lt; H$6), 0, 1)+IF(OR($F328 &gt;= I$6, $G328 &lt; H$6), 0, 2)+1)</f>
        <v/>
      </c>
      <c r="I328" s="68" t="str">
        <f ca="1">INDEX({"","_","-","="},IF(OR($D328 &gt;= J$6, $E328 &lt; I$6), 0, 1)+IF(OR($F328 &gt;= J$6, $G328 &lt; I$6), 0, 2)+1)</f>
        <v/>
      </c>
      <c r="J328" s="68" t="str">
        <f ca="1">INDEX({"","_","-","="},IF(OR($D328 &gt;= K$6, $E328 &lt; J$6), 0, 1)+IF(OR($F328 &gt;= K$6, $G328 &lt; J$6), 0, 2)+1)</f>
        <v/>
      </c>
      <c r="K328" s="68" t="str">
        <f ca="1">INDEX({"","_","-","="},IF(OR($D328 &gt;= L$6, $E328 &lt; K$6), 0, 1)+IF(OR($F328 &gt;= L$6, $G328 &lt; K$6), 0, 2)+1)</f>
        <v/>
      </c>
      <c r="L328" s="68" t="str">
        <f ca="1">INDEX({"","_","-","="},IF(OR($D328 &gt;= M$6, $E328 &lt; L$6), 0, 1)+IF(OR($F328 &gt;= M$6, $G328 &lt; L$6), 0, 2)+1)</f>
        <v/>
      </c>
      <c r="M328" s="68" t="str">
        <f ca="1">INDEX({"","_","-","="},IF(OR($D328 &gt;= N$6, $E328 &lt; M$6), 0, 1)+IF(OR($F328 &gt;= N$6, $G328 &lt; M$6), 0, 2)+1)</f>
        <v/>
      </c>
      <c r="N328" s="68" t="str">
        <f ca="1">INDEX({"","_","-","="},IF(OR($D328 &gt;= O$6, $E328 &lt; N$6), 0, 1)+IF(OR($F328 &gt;= O$6, $G328 &lt; N$6), 0, 2)+1)</f>
        <v/>
      </c>
      <c r="O328" s="68" t="str">
        <f ca="1">INDEX({"","_","-","="},IF(OR($D328 &gt;= P$6, $E328 &lt; O$6), 0, 1)+IF(OR($F328 &gt;= P$6, $G328 &lt; O$6), 0, 2)+1)</f>
        <v/>
      </c>
      <c r="P328" s="68" t="str">
        <f ca="1">INDEX({"","_","-","="},IF(OR($D328 &gt;= Q$6, $E328 &lt; P$6), 0, 1)+IF(OR($F328 &gt;= Q$6, $G328 &lt; P$6), 0, 2)+1)</f>
        <v/>
      </c>
      <c r="Q328" s="68" t="str">
        <f ca="1">INDEX({"","_","-","="},IF(OR($D328 &gt;= R$6, $E328 &lt; Q$6), 0, 1)+IF(OR($F328 &gt;= R$6, $G328 &lt; Q$6), 0, 2)+1)</f>
        <v/>
      </c>
      <c r="R328" s="68" t="str">
        <f ca="1">INDEX({"","_","-","="},IF(OR($D328 &gt;= S$6, $E328 &lt; R$6), 0, 1)+IF(OR($F328 &gt;= S$6, $G328 &lt; R$6), 0, 2)+1)</f>
        <v/>
      </c>
      <c r="S328" s="68" t="str">
        <f ca="1">INDEX({"","_","-","="},IF(OR($D328 &gt;= T$6, $E328 &lt; S$6), 0, 1)+IF(OR($F328 &gt;= T$6, $G328 &lt; S$6), 0, 2)+1)</f>
        <v/>
      </c>
      <c r="T328" s="68" t="str">
        <f ca="1">INDEX({"","_","-","="},IF(OR($D328 &gt;= U$6, $E328 &lt; T$6), 0, 1)+IF(OR($F328 &gt;= U$6, $G328 &lt; T$6), 0, 2)+1)</f>
        <v/>
      </c>
      <c r="U328" s="68" t="str">
        <f ca="1">INDEX({"","_","-","="},IF(OR($D328 &gt;= V$6, $E328 &lt; U$6), 0, 1)+IF(OR($F328 &gt;= V$6, $G328 &lt; U$6), 0, 2)+1)</f>
        <v/>
      </c>
      <c r="V328" s="68" t="str">
        <f ca="1">INDEX({"","_","-","="},IF(OR($D328 &gt;= W$6, $E328 &lt; V$6), 0, 1)+IF(OR($F328 &gt;= W$6, $G328 &lt; V$6), 0, 2)+1)</f>
        <v/>
      </c>
      <c r="W328" s="68" t="str">
        <f ca="1">INDEX({"","_","-","="},IF(OR($D328 &gt;= X$6, $E328 &lt; W$6), 0, 1)+IF(OR($F328 &gt;= X$6, $G328 &lt; W$6), 0, 2)+1)</f>
        <v/>
      </c>
      <c r="X328" s="68" t="str">
        <f ca="1">INDEX({"","_","-","="},IF(OR($D328 &gt;= Y$6, $E328 &lt; X$6), 0, 1)+IF(OR($F328 &gt;= Y$6, $G328 &lt; X$6), 0, 2)+1)</f>
        <v/>
      </c>
      <c r="Y328" s="68" t="str">
        <f ca="1">INDEX({"","_","-","="},IF(OR($D328 &gt;= Z$6, $E328 &lt; Y$6), 0, 1)+IF(OR($F328 &gt;= Z$6, $G328 &lt; Y$6), 0, 2)+1)</f>
        <v/>
      </c>
      <c r="Z328" s="68" t="str">
        <f ca="1">INDEX({"","_","-","="},IF(OR($D328 &gt;= AA$6, $E328 &lt; Z$6), 0, 1)+IF(OR($F328 &gt;= AA$6, $G328 &lt; Z$6), 0, 2)+1)</f>
        <v/>
      </c>
      <c r="AA328" s="68" t="str">
        <f ca="1">INDEX({"","_","-","="},IF(OR($D328 &gt;= AB$6, $E328 &lt; AA$6), 0, 1)+IF(OR($F328 &gt;= AB$6, $G328 &lt; AA$6), 0, 2)+1)</f>
        <v/>
      </c>
      <c r="AB328" s="68" t="str">
        <f ca="1">INDEX({"","_","-","="},IF(OR($D328 &gt;= AC$6, $E328 &lt; AB$6), 0, 1)+IF(OR($F328 &gt;= AC$6, $G328 &lt; AB$6), 0, 2)+1)</f>
        <v/>
      </c>
      <c r="AC328" s="68" t="str">
        <f ca="1">INDEX({"","_","-","="},IF(OR($D328 &gt;= AD$6, $E328 &lt; AC$6), 0, 1)+IF(OR($F328 &gt;= AD$6, $G328 &lt; AC$6), 0, 2)+1)</f>
        <v/>
      </c>
      <c r="AD328" s="68" t="str">
        <f ca="1">INDEX({"","_","-","="},IF(OR($D328 &gt;= AE$6, $E328 &lt; AD$6), 0, 1)+IF(OR($F328 &gt;= AE$6, $G328 &lt; AD$6), 0, 2)+1)</f>
        <v/>
      </c>
      <c r="AE328" s="68" t="str">
        <f ca="1">INDEX({"","_","-","="},IF(OR($D328 &gt;= AF$6, $E328 &lt; AE$6), 0, 1)+IF(OR($F328 &gt;= AF$6, $G328 &lt; AE$6), 0, 2)+1)</f>
        <v/>
      </c>
      <c r="AF328" s="68" t="str">
        <f ca="1">INDEX({"","_","-","="},IF(OR($D328 &gt;= AG$6, $E328 &lt; AF$6), 0, 1)+IF(OR($F328 &gt;= AG$6, $G328 &lt; AF$6), 0, 2)+1)</f>
        <v/>
      </c>
      <c r="AG328" s="68" t="str">
        <f ca="1">INDEX({"","_","-","="},IF(OR($D328 &gt;= AH$6, $E328 &lt; AG$6), 0, 1)+IF(OR($F328 &gt;= AH$6, $G328 &lt; AG$6), 0, 2)+1)</f>
        <v/>
      </c>
      <c r="AH328" s="68" t="str">
        <f ca="1">INDEX({"","_","-","="},IF(OR($D328 &gt;= AI$6, $E328 &lt; AH$6), 0, 1)+IF(OR($F328 &gt;= AI$6, $G328 &lt; AH$6), 0, 2)+1)</f>
        <v/>
      </c>
      <c r="AI328" s="68" t="str">
        <f ca="1">INDEX({"","_","-","="},IF(OR($D328 &gt;= AJ$6, $E328 &lt; AI$6), 0, 1)+IF(OR($F328 &gt;= AJ$6, $G328 &lt; AI$6), 0, 2)+1)</f>
        <v/>
      </c>
      <c r="AJ328" s="68" t="str">
        <f ca="1">INDEX({"","_","-","="},IF(OR($D328 &gt;= AK$6, $E328 &lt; AJ$6), 0, 1)+IF(OR($F328 &gt;= AK$6, $G328 &lt; AJ$6), 0, 2)+1)</f>
        <v/>
      </c>
      <c r="AK328" s="68" t="str">
        <f ca="1">INDEX({"","_","-","="},IF(OR($D328 &gt;= AL$6, $E328 &lt; AK$6), 0, 1)+IF(OR($F328 &gt;= AL$6, $G328 &lt; AK$6), 0, 2)+1)</f>
        <v/>
      </c>
      <c r="AL328" s="68" t="str">
        <f ca="1">INDEX({"","_","-","="},IF(OR($D328 &gt;= AM$6, $E328 &lt; AL$6), 0, 1)+IF(OR($F328 &gt;= AM$6, $G328 &lt; AL$6), 0, 2)+1)</f>
        <v/>
      </c>
      <c r="AM328" s="68" t="str">
        <f ca="1">INDEX({"","_","-","="},IF(OR($D328 &gt;= AN$6, $E328 &lt; AM$6), 0, 1)+IF(OR($F328 &gt;= AN$6, $G328 &lt; AM$6), 0, 2)+1)</f>
        <v/>
      </c>
      <c r="AN328" s="68" t="str">
        <f ca="1">INDEX({"","_","-","="},IF(OR($D328 &gt;= AO$6, $E328 &lt; AN$6), 0, 1)+IF(OR($F328 &gt;= AO$6, $G328 &lt; AN$6), 0, 2)+1)</f>
        <v/>
      </c>
      <c r="AO328" s="68" t="str">
        <f ca="1">INDEX({"","_","-","="},IF(OR($D328 &gt;= AP$6, $E328 &lt; AO$6), 0, 1)+IF(OR($F328 &gt;= AP$6, $G328 &lt; AO$6), 0, 2)+1)</f>
        <v/>
      </c>
      <c r="AP328" s="68" t="str">
        <f ca="1">INDEX({"","_","-","="},IF(OR($D328 &gt;= AQ$6, $E328 &lt; AP$6), 0, 1)+IF(OR($F328 &gt;= AQ$6, $G328 &lt; AP$6), 0, 2)+1)</f>
        <v/>
      </c>
      <c r="AQ328" s="68" t="str">
        <f ca="1">INDEX({"","_","-","="},IF(OR($D328 &gt;= AR$6, $E328 &lt; AQ$6), 0, 1)+IF(OR($F328 &gt;= AR$6, $G328 &lt; AQ$6), 0, 2)+1)</f>
        <v/>
      </c>
      <c r="AR328" s="68" t="str">
        <f ca="1">INDEX({"","_","-","="},IF(OR($D328 &gt;= AS$6, $E328 &lt; AR$6), 0, 1)+IF(OR($F328 &gt;= AS$6, $G328 &lt; AR$6), 0, 2)+1)</f>
        <v/>
      </c>
      <c r="AS328" s="68" t="str">
        <f ca="1">INDEX({"","_","-","="},IF(OR($D328 &gt;= AT$6, $E328 &lt; AS$6), 0, 1)+IF(OR($F328 &gt;= AT$6, $G328 &lt; AS$6), 0, 2)+1)</f>
        <v/>
      </c>
      <c r="AT328" s="68" t="str">
        <f ca="1">INDEX({"","_","-","="},IF(OR($D328 &gt;= AU$6, $E328 &lt; AT$6), 0, 1)+IF(OR($F328 &gt;= AU$6, $G328 &lt; AT$6), 0, 2)+1)</f>
        <v/>
      </c>
      <c r="AU328" s="68" t="str">
        <f ca="1">INDEX({"","_","-","="},IF(OR($D328 &gt;= AV$6, $E328 &lt; AU$6), 0, 1)+IF(OR($F328 &gt;= AV$6, $G328 &lt; AU$6), 0, 2)+1)</f>
        <v/>
      </c>
      <c r="AV328" s="68" t="str">
        <f ca="1">INDEX({"","_","-","="},IF(OR($D328 &gt;= AW$6, $E328 &lt; AV$6), 0, 1)+IF(OR($F328 &gt;= AW$6, $G328 &lt; AV$6), 0, 2)+1)</f>
        <v/>
      </c>
      <c r="AW328" s="68" t="str">
        <f ca="1">INDEX({"","_","-","="},IF(OR($D328 &gt;= AX$6, $E328 &lt; AW$6), 0, 1)+IF(OR($F328 &gt;= AX$6, $G328 &lt; AW$6), 0, 2)+1)</f>
        <v/>
      </c>
      <c r="AX328" s="68" t="str">
        <f ca="1">INDEX({"","_","-","="},IF(OR($D328 &gt;= AY$6, $E328 &lt; AX$6), 0, 1)+IF(OR($F328 &gt;= AY$6, $G328 &lt; AX$6), 0, 2)+1)</f>
        <v/>
      </c>
      <c r="AY328" s="68" t="str">
        <f ca="1">INDEX({"","_","-","="},IF(OR($D328 &gt;= AZ$6, $E328 &lt; AY$6), 0, 1)+IF(OR($F328 &gt;= AZ$6, $G328 &lt; AY$6), 0, 2)+1)</f>
        <v/>
      </c>
      <c r="AZ328" s="68" t="str">
        <f ca="1">INDEX({"","_","-","="},IF(OR($D328 &gt;= BA$6, $E328 &lt; AZ$6), 0, 1)+IF(OR($F328 &gt;= BA$6, $G328 &lt; AZ$6), 0, 2)+1)</f>
        <v/>
      </c>
      <c r="BA328" s="68" t="str">
        <f ca="1">INDEX({"","_","-","="},IF(OR($D328 &gt;= BB$6, $E328 &lt; BA$6), 0, 1)+IF(OR($F328 &gt;= BB$6, $G328 &lt; BA$6), 0, 2)+1)</f>
        <v/>
      </c>
      <c r="BB328" s="68" t="str">
        <f ca="1">INDEX({"","_","-","="},IF(OR($D328 &gt;= BC$6, $E328 &lt; BB$6), 0, 1)+IF(OR($F328 &gt;= BC$6, $G328 &lt; BB$6), 0, 2)+1)</f>
        <v/>
      </c>
      <c r="BC328" s="68" t="str">
        <f ca="1">INDEX({"","_","-","="},IF(OR($D328 &gt;= BD$6, $E328 &lt; BC$6), 0, 1)+IF(OR($F328 &gt;= BD$6, $G328 &lt; BC$6), 0, 2)+1)</f>
        <v/>
      </c>
      <c r="BD328" s="68" t="str">
        <f ca="1">INDEX({"","_","-","="},IF(OR($D328 &gt;= BE$6, $E328 &lt; BD$6), 0, 1)+IF(OR($F328 &gt;= BE$6, $G328 &lt; BD$6), 0, 2)+1)</f>
        <v/>
      </c>
      <c r="BE328" s="68" t="str">
        <f ca="1">INDEX({"","_","-","="},IF(OR($D328 &gt;= BF$6, $E328 &lt; BE$6), 0, 1)+IF(OR($F328 &gt;= BF$6, $G328 &lt; BE$6), 0, 2)+1)</f>
        <v/>
      </c>
      <c r="BF328" s="68" t="str">
        <f ca="1">INDEX({"","_","-","="},IF(OR($D328 &gt;= BG$6, $E328 &lt; BF$6), 0, 1)+IF(OR($F328 &gt;= BG$6, $G328 &lt; BF$6), 0, 2)+1)</f>
        <v/>
      </c>
      <c r="BG328" s="68" t="str">
        <f ca="1">INDEX({"","_","-","="},IF(OR($D328 &gt;= BH$6, $E328 &lt; BG$6), 0, 1)+IF(OR($F328 &gt;= BH$6, $G328 &lt; BG$6), 0, 2)+1)</f>
        <v/>
      </c>
      <c r="BH328" s="68" t="str">
        <f ca="1">INDEX({"","_","-","="},IF(OR($D328 &gt;= BI$6, $E328 &lt; BH$6), 0, 1)+IF(OR($F328 &gt;= BI$6, $G328 &lt; BH$6), 0, 2)+1)</f>
        <v/>
      </c>
      <c r="BI328" s="68" t="str">
        <f ca="1">INDEX({"","_","-","="},IF(OR($D328 &gt;= BJ$6, $E328 &lt; BI$6), 0, 1)+IF(OR($F328 &gt;= BJ$6, $G328 &lt; BI$6), 0, 2)+1)</f>
        <v/>
      </c>
      <c r="BJ328" s="68" t="str">
        <f ca="1">INDEX({"","_","-","="},IF(OR($D328 &gt;= BK$6, $E328 &lt; BJ$6), 0, 1)+IF(OR($F328 &gt;= BK$6, $G328 &lt; BJ$6), 0, 2)+1)</f>
        <v/>
      </c>
      <c r="BK328" s="68" t="str">
        <f ca="1">INDEX({"","_","-","="},IF(OR($D328 &gt;= BL$6, $E328 &lt; BK$6), 0, 1)+IF(OR($F328 &gt;= BL$6, $G328 &lt; BK$6), 0, 2)+1)</f>
        <v/>
      </c>
      <c r="BL328" s="68" t="str">
        <f ca="1">INDEX({"","_","-","="},IF(OR($D328 &gt;= BM$6, $E328 &lt; BL$6), 0, 1)+IF(OR($F328 &gt;= BM$6, $G328 &lt; BL$6), 0, 2)+1)</f>
        <v/>
      </c>
      <c r="BM328" s="68" t="str">
        <f ca="1">INDEX({"","_","-","="},IF(OR($D328 &gt;= BN$6, $E328 &lt; BM$6), 0, 1)+IF(OR($F328 &gt;= BN$6, $G328 &lt; BM$6), 0, 2)+1)</f>
        <v/>
      </c>
      <c r="BN328" s="68" t="str">
        <f ca="1">INDEX({"","_","-","="},IF(OR($D328 &gt;= BO$6, $E328 &lt; BN$6), 0, 1)+IF(OR($F328 &gt;= BO$6, $G328 &lt; BN$6), 0, 2)+1)</f>
        <v/>
      </c>
      <c r="BO328" s="68" t="str">
        <f ca="1">INDEX({"","_","-","="},IF(OR($D328 &gt;= BP$6, $E328 &lt; BO$6), 0, 1)+IF(OR($F328 &gt;= BP$6, $G328 &lt; BO$6), 0, 2)+1)</f>
        <v/>
      </c>
      <c r="BP328" s="68" t="str">
        <f ca="1">INDEX({"","_","-","="},IF(OR($D328 &gt;= BQ$6, $E328 &lt; BP$6), 0, 1)+IF(OR($F328 &gt;= BQ$6, $G328 &lt; BP$6), 0, 2)+1)</f>
        <v/>
      </c>
      <c r="BQ328" s="68" t="str">
        <f ca="1">INDEX({"","_","-","="},IF(OR($D328 &gt;= BR$6, $E328 &lt; BQ$6), 0, 1)+IF(OR($F328 &gt;= BR$6, $G328 &lt; BQ$6), 0, 2)+1)</f>
        <v/>
      </c>
      <c r="BR328" s="68" t="str">
        <f ca="1">INDEX({"","_","-","="},IF(OR($D328 &gt;= BS$6, $E328 &lt; BR$6), 0, 1)+IF(OR($F328 &gt;= BS$6, $G328 &lt; BR$6), 0, 2)+1)</f>
        <v/>
      </c>
      <c r="BS328" s="68" t="str">
        <f ca="1">INDEX({"","_","-","="},IF(OR($D328 &gt;= BT$6, $E328 &lt; BS$6), 0, 1)+IF(OR($F328 &gt;= BT$6, $G328 &lt; BS$6), 0, 2)+1)</f>
        <v/>
      </c>
      <c r="BT328" s="68" t="str">
        <f ca="1">INDEX({"","_","-","="},IF(OR($D328 &gt;= BU$6, $E328 &lt; BT$6), 0, 1)+IF(OR($F328 &gt;= BU$6, $G328 &lt; BT$6), 0, 2)+1)</f>
        <v/>
      </c>
      <c r="BU328" s="68" t="str">
        <f ca="1">INDEX({"","_","-","="},IF(OR($D328 &gt;= BV$6, $E328 &lt; BU$6), 0, 1)+IF(OR($F328 &gt;= BV$6, $G328 &lt; BU$6), 0, 2)+1)</f>
        <v/>
      </c>
      <c r="BV328" s="68" t="str">
        <f ca="1">INDEX({"","_","-","="},IF(OR($D328 &gt;= BW$6, $E328 &lt; BV$6), 0, 1)+IF(OR($F328 &gt;= BW$6, $G328 &lt; BV$6), 0, 2)+1)</f>
        <v/>
      </c>
      <c r="BW328" s="68" t="str">
        <f ca="1">INDEX({"","_","-","="},IF(OR($D328 &gt;= BX$6, $E328 &lt; BW$6), 0, 1)+IF(OR($F328 &gt;= BX$6, $G328 &lt; BW$6), 0, 2)+1)</f>
        <v/>
      </c>
      <c r="BX328" s="68" t="str">
        <f ca="1">INDEX({"","_","-","="},IF(OR($D328 &gt;= BY$6, $E328 &lt; BX$6), 0, 1)+IF(OR($F328 &gt;= BY$6, $G328 &lt; BX$6), 0, 2)+1)</f>
        <v/>
      </c>
      <c r="BY328" s="68" t="str">
        <f ca="1">INDEX({"","_","-","="},IF(OR($D328 &gt;= BZ$6, $E328 &lt; BY$6), 0, 1)+IF(OR($F328 &gt;= BZ$6, $G328 &lt; BY$6), 0, 2)+1)</f>
        <v/>
      </c>
      <c r="BZ328" s="68" t="str">
        <f ca="1">INDEX({"","_","-","="},IF(OR($D328 &gt;= CA$6, $E328 &lt; BZ$6), 0, 1)+IF(OR($F328 &gt;= CA$6, $G328 &lt; BZ$6), 0, 2)+1)</f>
        <v/>
      </c>
      <c r="CA328" s="68" t="str">
        <f ca="1">INDEX({"","_","-","="},IF(OR($D328 &gt;= CB$6, $E328 &lt; CA$6), 0, 1)+IF(OR($F328 &gt;= CB$6, $G328 &lt; CA$6), 0, 2)+1)</f>
        <v/>
      </c>
      <c r="CB328" s="68" t="str">
        <f ca="1">INDEX({"","_","-","="},IF(OR($D328 &gt;= CC$6, $E328 &lt; CB$6), 0, 1)+IF(OR($F328 &gt;= CC$6, $G328 &lt; CB$6), 0, 2)+1)</f>
        <v/>
      </c>
      <c r="CC328" s="68" t="str">
        <f ca="1">INDEX({"","_","-","="},IF(OR($D328 &gt;= CD$6, $E328 &lt; CC$6), 0, 1)+IF(OR($F328 &gt;= CD$6, $G328 &lt; CC$6), 0, 2)+1)</f>
        <v/>
      </c>
      <c r="CD328" s="68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IF('临-进度'!M324,'临-进度'!$A324,"")</f>
        <v/>
      </c>
      <c r="B329" s="8" t="str">
        <f ca="1">IF('临-进度'!M324,'临-进度'!$B324,"")</f>
        <v/>
      </c>
      <c r="C329" s="8" t="str">
        <f ca="1">IF('临-进度'!M324,'临-进度'!$E324,"")</f>
        <v/>
      </c>
      <c r="D329" s="40" t="str">
        <f ca="1">IF('临-进度'!$M324,'临-进度'!$I324,"")</f>
        <v/>
      </c>
      <c r="E329" s="40" t="str">
        <f ca="1">IF('临-进度'!$M324,'临-进度'!$AE324,"")</f>
        <v/>
      </c>
      <c r="F329" s="40" t="str">
        <f ca="1">IF('临-进度'!$M324,'临-进度'!$J324,"")</f>
        <v/>
      </c>
      <c r="G329" s="73" t="str">
        <f ca="1">IF('临-进度'!$M324,'临-进度'!$AF324,"")</f>
        <v/>
      </c>
      <c r="H329" s="68" t="str">
        <f ca="1">INDEX({"","_","-","="},IF(OR($D329 &gt;= I$6, $E329 &lt; H$6), 0, 1)+IF(OR($F329 &gt;= I$6, $G329 &lt; H$6), 0, 2)+1)</f>
        <v/>
      </c>
      <c r="I329" s="68" t="str">
        <f ca="1">INDEX({"","_","-","="},IF(OR($D329 &gt;= J$6, $E329 &lt; I$6), 0, 1)+IF(OR($F329 &gt;= J$6, $G329 &lt; I$6), 0, 2)+1)</f>
        <v/>
      </c>
      <c r="J329" s="68" t="str">
        <f ca="1">INDEX({"","_","-","="},IF(OR($D329 &gt;= K$6, $E329 &lt; J$6), 0, 1)+IF(OR($F329 &gt;= K$6, $G329 &lt; J$6), 0, 2)+1)</f>
        <v/>
      </c>
      <c r="K329" s="68" t="str">
        <f ca="1">INDEX({"","_","-","="},IF(OR($D329 &gt;= L$6, $E329 &lt; K$6), 0, 1)+IF(OR($F329 &gt;= L$6, $G329 &lt; K$6), 0, 2)+1)</f>
        <v/>
      </c>
      <c r="L329" s="68" t="str">
        <f ca="1">INDEX({"","_","-","="},IF(OR($D329 &gt;= M$6, $E329 &lt; L$6), 0, 1)+IF(OR($F329 &gt;= M$6, $G329 &lt; L$6), 0, 2)+1)</f>
        <v/>
      </c>
      <c r="M329" s="68" t="str">
        <f ca="1">INDEX({"","_","-","="},IF(OR($D329 &gt;= N$6, $E329 &lt; M$6), 0, 1)+IF(OR($F329 &gt;= N$6, $G329 &lt; M$6), 0, 2)+1)</f>
        <v/>
      </c>
      <c r="N329" s="68" t="str">
        <f ca="1">INDEX({"","_","-","="},IF(OR($D329 &gt;= O$6, $E329 &lt; N$6), 0, 1)+IF(OR($F329 &gt;= O$6, $G329 &lt; N$6), 0, 2)+1)</f>
        <v/>
      </c>
      <c r="O329" s="68" t="str">
        <f ca="1">INDEX({"","_","-","="},IF(OR($D329 &gt;= P$6, $E329 &lt; O$6), 0, 1)+IF(OR($F329 &gt;= P$6, $G329 &lt; O$6), 0, 2)+1)</f>
        <v/>
      </c>
      <c r="P329" s="68" t="str">
        <f ca="1">INDEX({"","_","-","="},IF(OR($D329 &gt;= Q$6, $E329 &lt; P$6), 0, 1)+IF(OR($F329 &gt;= Q$6, $G329 &lt; P$6), 0, 2)+1)</f>
        <v/>
      </c>
      <c r="Q329" s="68" t="str">
        <f ca="1">INDEX({"","_","-","="},IF(OR($D329 &gt;= R$6, $E329 &lt; Q$6), 0, 1)+IF(OR($F329 &gt;= R$6, $G329 &lt; Q$6), 0, 2)+1)</f>
        <v/>
      </c>
      <c r="R329" s="68" t="str">
        <f ca="1">INDEX({"","_","-","="},IF(OR($D329 &gt;= S$6, $E329 &lt; R$6), 0, 1)+IF(OR($F329 &gt;= S$6, $G329 &lt; R$6), 0, 2)+1)</f>
        <v/>
      </c>
      <c r="S329" s="68" t="str">
        <f ca="1">INDEX({"","_","-","="},IF(OR($D329 &gt;= T$6, $E329 &lt; S$6), 0, 1)+IF(OR($F329 &gt;= T$6, $G329 &lt; S$6), 0, 2)+1)</f>
        <v/>
      </c>
      <c r="T329" s="68" t="str">
        <f ca="1">INDEX({"","_","-","="},IF(OR($D329 &gt;= U$6, $E329 &lt; T$6), 0, 1)+IF(OR($F329 &gt;= U$6, $G329 &lt; T$6), 0, 2)+1)</f>
        <v/>
      </c>
      <c r="U329" s="68" t="str">
        <f ca="1">INDEX({"","_","-","="},IF(OR($D329 &gt;= V$6, $E329 &lt; U$6), 0, 1)+IF(OR($F329 &gt;= V$6, $G329 &lt; U$6), 0, 2)+1)</f>
        <v/>
      </c>
      <c r="V329" s="68" t="str">
        <f ca="1">INDEX({"","_","-","="},IF(OR($D329 &gt;= W$6, $E329 &lt; V$6), 0, 1)+IF(OR($F329 &gt;= W$6, $G329 &lt; V$6), 0, 2)+1)</f>
        <v/>
      </c>
      <c r="W329" s="68" t="str">
        <f ca="1">INDEX({"","_","-","="},IF(OR($D329 &gt;= X$6, $E329 &lt; W$6), 0, 1)+IF(OR($F329 &gt;= X$6, $G329 &lt; W$6), 0, 2)+1)</f>
        <v/>
      </c>
      <c r="X329" s="68" t="str">
        <f ca="1">INDEX({"","_","-","="},IF(OR($D329 &gt;= Y$6, $E329 &lt; X$6), 0, 1)+IF(OR($F329 &gt;= Y$6, $G329 &lt; X$6), 0, 2)+1)</f>
        <v/>
      </c>
      <c r="Y329" s="68" t="str">
        <f ca="1">INDEX({"","_","-","="},IF(OR($D329 &gt;= Z$6, $E329 &lt; Y$6), 0, 1)+IF(OR($F329 &gt;= Z$6, $G329 &lt; Y$6), 0, 2)+1)</f>
        <v/>
      </c>
      <c r="Z329" s="68" t="str">
        <f ca="1">INDEX({"","_","-","="},IF(OR($D329 &gt;= AA$6, $E329 &lt; Z$6), 0, 1)+IF(OR($F329 &gt;= AA$6, $G329 &lt; Z$6), 0, 2)+1)</f>
        <v/>
      </c>
      <c r="AA329" s="68" t="str">
        <f ca="1">INDEX({"","_","-","="},IF(OR($D329 &gt;= AB$6, $E329 &lt; AA$6), 0, 1)+IF(OR($F329 &gt;= AB$6, $G329 &lt; AA$6), 0, 2)+1)</f>
        <v/>
      </c>
      <c r="AB329" s="68" t="str">
        <f ca="1">INDEX({"","_","-","="},IF(OR($D329 &gt;= AC$6, $E329 &lt; AB$6), 0, 1)+IF(OR($F329 &gt;= AC$6, $G329 &lt; AB$6), 0, 2)+1)</f>
        <v/>
      </c>
      <c r="AC329" s="68" t="str">
        <f ca="1">INDEX({"","_","-","="},IF(OR($D329 &gt;= AD$6, $E329 &lt; AC$6), 0, 1)+IF(OR($F329 &gt;= AD$6, $G329 &lt; AC$6), 0, 2)+1)</f>
        <v/>
      </c>
      <c r="AD329" s="68" t="str">
        <f ca="1">INDEX({"","_","-","="},IF(OR($D329 &gt;= AE$6, $E329 &lt; AD$6), 0, 1)+IF(OR($F329 &gt;= AE$6, $G329 &lt; AD$6), 0, 2)+1)</f>
        <v/>
      </c>
      <c r="AE329" s="68" t="str">
        <f ca="1">INDEX({"","_","-","="},IF(OR($D329 &gt;= AF$6, $E329 &lt; AE$6), 0, 1)+IF(OR($F329 &gt;= AF$6, $G329 &lt; AE$6), 0, 2)+1)</f>
        <v/>
      </c>
      <c r="AF329" s="68" t="str">
        <f ca="1">INDEX({"","_","-","="},IF(OR($D329 &gt;= AG$6, $E329 &lt; AF$6), 0, 1)+IF(OR($F329 &gt;= AG$6, $G329 &lt; AF$6), 0, 2)+1)</f>
        <v/>
      </c>
      <c r="AG329" s="68" t="str">
        <f ca="1">INDEX({"","_","-","="},IF(OR($D329 &gt;= AH$6, $E329 &lt; AG$6), 0, 1)+IF(OR($F329 &gt;= AH$6, $G329 &lt; AG$6), 0, 2)+1)</f>
        <v/>
      </c>
      <c r="AH329" s="68" t="str">
        <f ca="1">INDEX({"","_","-","="},IF(OR($D329 &gt;= AI$6, $E329 &lt; AH$6), 0, 1)+IF(OR($F329 &gt;= AI$6, $G329 &lt; AH$6), 0, 2)+1)</f>
        <v/>
      </c>
      <c r="AI329" s="68" t="str">
        <f ca="1">INDEX({"","_","-","="},IF(OR($D329 &gt;= AJ$6, $E329 &lt; AI$6), 0, 1)+IF(OR($F329 &gt;= AJ$6, $G329 &lt; AI$6), 0, 2)+1)</f>
        <v/>
      </c>
      <c r="AJ329" s="68" t="str">
        <f ca="1">INDEX({"","_","-","="},IF(OR($D329 &gt;= AK$6, $E329 &lt; AJ$6), 0, 1)+IF(OR($F329 &gt;= AK$6, $G329 &lt; AJ$6), 0, 2)+1)</f>
        <v/>
      </c>
      <c r="AK329" s="68" t="str">
        <f ca="1">INDEX({"","_","-","="},IF(OR($D329 &gt;= AL$6, $E329 &lt; AK$6), 0, 1)+IF(OR($F329 &gt;= AL$6, $G329 &lt; AK$6), 0, 2)+1)</f>
        <v/>
      </c>
      <c r="AL329" s="68" t="str">
        <f ca="1">INDEX({"","_","-","="},IF(OR($D329 &gt;= AM$6, $E329 &lt; AL$6), 0, 1)+IF(OR($F329 &gt;= AM$6, $G329 &lt; AL$6), 0, 2)+1)</f>
        <v/>
      </c>
      <c r="AM329" s="68" t="str">
        <f ca="1">INDEX({"","_","-","="},IF(OR($D329 &gt;= AN$6, $E329 &lt; AM$6), 0, 1)+IF(OR($F329 &gt;= AN$6, $G329 &lt; AM$6), 0, 2)+1)</f>
        <v/>
      </c>
      <c r="AN329" s="68" t="str">
        <f ca="1">INDEX({"","_","-","="},IF(OR($D329 &gt;= AO$6, $E329 &lt; AN$6), 0, 1)+IF(OR($F329 &gt;= AO$6, $G329 &lt; AN$6), 0, 2)+1)</f>
        <v/>
      </c>
      <c r="AO329" s="68" t="str">
        <f ca="1">INDEX({"","_","-","="},IF(OR($D329 &gt;= AP$6, $E329 &lt; AO$6), 0, 1)+IF(OR($F329 &gt;= AP$6, $G329 &lt; AO$6), 0, 2)+1)</f>
        <v/>
      </c>
      <c r="AP329" s="68" t="str">
        <f ca="1">INDEX({"","_","-","="},IF(OR($D329 &gt;= AQ$6, $E329 &lt; AP$6), 0, 1)+IF(OR($F329 &gt;= AQ$6, $G329 &lt; AP$6), 0, 2)+1)</f>
        <v/>
      </c>
      <c r="AQ329" s="68" t="str">
        <f ca="1">INDEX({"","_","-","="},IF(OR($D329 &gt;= AR$6, $E329 &lt; AQ$6), 0, 1)+IF(OR($F329 &gt;= AR$6, $G329 &lt; AQ$6), 0, 2)+1)</f>
        <v/>
      </c>
      <c r="AR329" s="68" t="str">
        <f ca="1">INDEX({"","_","-","="},IF(OR($D329 &gt;= AS$6, $E329 &lt; AR$6), 0, 1)+IF(OR($F329 &gt;= AS$6, $G329 &lt; AR$6), 0, 2)+1)</f>
        <v/>
      </c>
      <c r="AS329" s="68" t="str">
        <f ca="1">INDEX({"","_","-","="},IF(OR($D329 &gt;= AT$6, $E329 &lt; AS$6), 0, 1)+IF(OR($F329 &gt;= AT$6, $G329 &lt; AS$6), 0, 2)+1)</f>
        <v/>
      </c>
      <c r="AT329" s="68" t="str">
        <f ca="1">INDEX({"","_","-","="},IF(OR($D329 &gt;= AU$6, $E329 &lt; AT$6), 0, 1)+IF(OR($F329 &gt;= AU$6, $G329 &lt; AT$6), 0, 2)+1)</f>
        <v/>
      </c>
      <c r="AU329" s="68" t="str">
        <f ca="1">INDEX({"","_","-","="},IF(OR($D329 &gt;= AV$6, $E329 &lt; AU$6), 0, 1)+IF(OR($F329 &gt;= AV$6, $G329 &lt; AU$6), 0, 2)+1)</f>
        <v/>
      </c>
      <c r="AV329" s="68" t="str">
        <f ca="1">INDEX({"","_","-","="},IF(OR($D329 &gt;= AW$6, $E329 &lt; AV$6), 0, 1)+IF(OR($F329 &gt;= AW$6, $G329 &lt; AV$6), 0, 2)+1)</f>
        <v/>
      </c>
      <c r="AW329" s="68" t="str">
        <f ca="1">INDEX({"","_","-","="},IF(OR($D329 &gt;= AX$6, $E329 &lt; AW$6), 0, 1)+IF(OR($F329 &gt;= AX$6, $G329 &lt; AW$6), 0, 2)+1)</f>
        <v/>
      </c>
      <c r="AX329" s="68" t="str">
        <f ca="1">INDEX({"","_","-","="},IF(OR($D329 &gt;= AY$6, $E329 &lt; AX$6), 0, 1)+IF(OR($F329 &gt;= AY$6, $G329 &lt; AX$6), 0, 2)+1)</f>
        <v/>
      </c>
      <c r="AY329" s="68" t="str">
        <f ca="1">INDEX({"","_","-","="},IF(OR($D329 &gt;= AZ$6, $E329 &lt; AY$6), 0, 1)+IF(OR($F329 &gt;= AZ$6, $G329 &lt; AY$6), 0, 2)+1)</f>
        <v/>
      </c>
      <c r="AZ329" s="68" t="str">
        <f ca="1">INDEX({"","_","-","="},IF(OR($D329 &gt;= BA$6, $E329 &lt; AZ$6), 0, 1)+IF(OR($F329 &gt;= BA$6, $G329 &lt; AZ$6), 0, 2)+1)</f>
        <v/>
      </c>
      <c r="BA329" s="68" t="str">
        <f ca="1">INDEX({"","_","-","="},IF(OR($D329 &gt;= BB$6, $E329 &lt; BA$6), 0, 1)+IF(OR($F329 &gt;= BB$6, $G329 &lt; BA$6), 0, 2)+1)</f>
        <v/>
      </c>
      <c r="BB329" s="68" t="str">
        <f ca="1">INDEX({"","_","-","="},IF(OR($D329 &gt;= BC$6, $E329 &lt; BB$6), 0, 1)+IF(OR($F329 &gt;= BC$6, $G329 &lt; BB$6), 0, 2)+1)</f>
        <v/>
      </c>
      <c r="BC329" s="68" t="str">
        <f ca="1">INDEX({"","_","-","="},IF(OR($D329 &gt;= BD$6, $E329 &lt; BC$6), 0, 1)+IF(OR($F329 &gt;= BD$6, $G329 &lt; BC$6), 0, 2)+1)</f>
        <v/>
      </c>
      <c r="BD329" s="68" t="str">
        <f ca="1">INDEX({"","_","-","="},IF(OR($D329 &gt;= BE$6, $E329 &lt; BD$6), 0, 1)+IF(OR($F329 &gt;= BE$6, $G329 &lt; BD$6), 0, 2)+1)</f>
        <v/>
      </c>
      <c r="BE329" s="68" t="str">
        <f ca="1">INDEX({"","_","-","="},IF(OR($D329 &gt;= BF$6, $E329 &lt; BE$6), 0, 1)+IF(OR($F329 &gt;= BF$6, $G329 &lt; BE$6), 0, 2)+1)</f>
        <v/>
      </c>
      <c r="BF329" s="68" t="str">
        <f ca="1">INDEX({"","_","-","="},IF(OR($D329 &gt;= BG$6, $E329 &lt; BF$6), 0, 1)+IF(OR($F329 &gt;= BG$6, $G329 &lt; BF$6), 0, 2)+1)</f>
        <v/>
      </c>
      <c r="BG329" s="68" t="str">
        <f ca="1">INDEX({"","_","-","="},IF(OR($D329 &gt;= BH$6, $E329 &lt; BG$6), 0, 1)+IF(OR($F329 &gt;= BH$6, $G329 &lt; BG$6), 0, 2)+1)</f>
        <v/>
      </c>
      <c r="BH329" s="68" t="str">
        <f ca="1">INDEX({"","_","-","="},IF(OR($D329 &gt;= BI$6, $E329 &lt; BH$6), 0, 1)+IF(OR($F329 &gt;= BI$6, $G329 &lt; BH$6), 0, 2)+1)</f>
        <v/>
      </c>
      <c r="BI329" s="68" t="str">
        <f ca="1">INDEX({"","_","-","="},IF(OR($D329 &gt;= BJ$6, $E329 &lt; BI$6), 0, 1)+IF(OR($F329 &gt;= BJ$6, $G329 &lt; BI$6), 0, 2)+1)</f>
        <v/>
      </c>
      <c r="BJ329" s="68" t="str">
        <f ca="1">INDEX({"","_","-","="},IF(OR($D329 &gt;= BK$6, $E329 &lt; BJ$6), 0, 1)+IF(OR($F329 &gt;= BK$6, $G329 &lt; BJ$6), 0, 2)+1)</f>
        <v/>
      </c>
      <c r="BK329" s="68" t="str">
        <f ca="1">INDEX({"","_","-","="},IF(OR($D329 &gt;= BL$6, $E329 &lt; BK$6), 0, 1)+IF(OR($F329 &gt;= BL$6, $G329 &lt; BK$6), 0, 2)+1)</f>
        <v/>
      </c>
      <c r="BL329" s="68" t="str">
        <f ca="1">INDEX({"","_","-","="},IF(OR($D329 &gt;= BM$6, $E329 &lt; BL$6), 0, 1)+IF(OR($F329 &gt;= BM$6, $G329 &lt; BL$6), 0, 2)+1)</f>
        <v/>
      </c>
      <c r="BM329" s="68" t="str">
        <f ca="1">INDEX({"","_","-","="},IF(OR($D329 &gt;= BN$6, $E329 &lt; BM$6), 0, 1)+IF(OR($F329 &gt;= BN$6, $G329 &lt; BM$6), 0, 2)+1)</f>
        <v/>
      </c>
      <c r="BN329" s="68" t="str">
        <f ca="1">INDEX({"","_","-","="},IF(OR($D329 &gt;= BO$6, $E329 &lt; BN$6), 0, 1)+IF(OR($F329 &gt;= BO$6, $G329 &lt; BN$6), 0, 2)+1)</f>
        <v/>
      </c>
      <c r="BO329" s="68" t="str">
        <f ca="1">INDEX({"","_","-","="},IF(OR($D329 &gt;= BP$6, $E329 &lt; BO$6), 0, 1)+IF(OR($F329 &gt;= BP$6, $G329 &lt; BO$6), 0, 2)+1)</f>
        <v/>
      </c>
      <c r="BP329" s="68" t="str">
        <f ca="1">INDEX({"","_","-","="},IF(OR($D329 &gt;= BQ$6, $E329 &lt; BP$6), 0, 1)+IF(OR($F329 &gt;= BQ$6, $G329 &lt; BP$6), 0, 2)+1)</f>
        <v/>
      </c>
      <c r="BQ329" s="68" t="str">
        <f ca="1">INDEX({"","_","-","="},IF(OR($D329 &gt;= BR$6, $E329 &lt; BQ$6), 0, 1)+IF(OR($F329 &gt;= BR$6, $G329 &lt; BQ$6), 0, 2)+1)</f>
        <v/>
      </c>
      <c r="BR329" s="68" t="str">
        <f ca="1">INDEX({"","_","-","="},IF(OR($D329 &gt;= BS$6, $E329 &lt; BR$6), 0, 1)+IF(OR($F329 &gt;= BS$6, $G329 &lt; BR$6), 0, 2)+1)</f>
        <v/>
      </c>
      <c r="BS329" s="68" t="str">
        <f ca="1">INDEX({"","_","-","="},IF(OR($D329 &gt;= BT$6, $E329 &lt; BS$6), 0, 1)+IF(OR($F329 &gt;= BT$6, $G329 &lt; BS$6), 0, 2)+1)</f>
        <v/>
      </c>
      <c r="BT329" s="68" t="str">
        <f ca="1">INDEX({"","_","-","="},IF(OR($D329 &gt;= BU$6, $E329 &lt; BT$6), 0, 1)+IF(OR($F329 &gt;= BU$6, $G329 &lt; BT$6), 0, 2)+1)</f>
        <v/>
      </c>
      <c r="BU329" s="68" t="str">
        <f ca="1">INDEX({"","_","-","="},IF(OR($D329 &gt;= BV$6, $E329 &lt; BU$6), 0, 1)+IF(OR($F329 &gt;= BV$6, $G329 &lt; BU$6), 0, 2)+1)</f>
        <v/>
      </c>
      <c r="BV329" s="68" t="str">
        <f ca="1">INDEX({"","_","-","="},IF(OR($D329 &gt;= BW$6, $E329 &lt; BV$6), 0, 1)+IF(OR($F329 &gt;= BW$6, $G329 &lt; BV$6), 0, 2)+1)</f>
        <v/>
      </c>
      <c r="BW329" s="68" t="str">
        <f ca="1">INDEX({"","_","-","="},IF(OR($D329 &gt;= BX$6, $E329 &lt; BW$6), 0, 1)+IF(OR($F329 &gt;= BX$6, $G329 &lt; BW$6), 0, 2)+1)</f>
        <v/>
      </c>
      <c r="BX329" s="68" t="str">
        <f ca="1">INDEX({"","_","-","="},IF(OR($D329 &gt;= BY$6, $E329 &lt; BX$6), 0, 1)+IF(OR($F329 &gt;= BY$6, $G329 &lt; BX$6), 0, 2)+1)</f>
        <v/>
      </c>
      <c r="BY329" s="68" t="str">
        <f ca="1">INDEX({"","_","-","="},IF(OR($D329 &gt;= BZ$6, $E329 &lt; BY$6), 0, 1)+IF(OR($F329 &gt;= BZ$6, $G329 &lt; BY$6), 0, 2)+1)</f>
        <v/>
      </c>
      <c r="BZ329" s="68" t="str">
        <f ca="1">INDEX({"","_","-","="},IF(OR($D329 &gt;= CA$6, $E329 &lt; BZ$6), 0, 1)+IF(OR($F329 &gt;= CA$6, $G329 &lt; BZ$6), 0, 2)+1)</f>
        <v/>
      </c>
      <c r="CA329" s="68" t="str">
        <f ca="1">INDEX({"","_","-","="},IF(OR($D329 &gt;= CB$6, $E329 &lt; CA$6), 0, 1)+IF(OR($F329 &gt;= CB$6, $G329 &lt; CA$6), 0, 2)+1)</f>
        <v/>
      </c>
      <c r="CB329" s="68" t="str">
        <f ca="1">INDEX({"","_","-","="},IF(OR($D329 &gt;= CC$6, $E329 &lt; CB$6), 0, 1)+IF(OR($F329 &gt;= CC$6, $G329 &lt; CB$6), 0, 2)+1)</f>
        <v/>
      </c>
      <c r="CC329" s="68" t="str">
        <f ca="1">INDEX({"","_","-","="},IF(OR($D329 &gt;= CD$6, $E329 &lt; CC$6), 0, 1)+IF(OR($F329 &gt;= CD$6, $G329 &lt; CC$6), 0, 2)+1)</f>
        <v/>
      </c>
      <c r="CD329" s="68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IF('临-进度'!M325,'临-进度'!$A325,"")</f>
        <v/>
      </c>
      <c r="B330" s="8" t="str">
        <f ca="1">IF('临-进度'!M325,'临-进度'!$B325,"")</f>
        <v/>
      </c>
      <c r="C330" s="8" t="str">
        <f ca="1">IF('临-进度'!M325,'临-进度'!$E325,"")</f>
        <v/>
      </c>
      <c r="D330" s="40" t="str">
        <f ca="1">IF('临-进度'!$M325,'临-进度'!$I325,"")</f>
        <v/>
      </c>
      <c r="E330" s="40" t="str">
        <f ca="1">IF('临-进度'!$M325,'临-进度'!$AE325,"")</f>
        <v/>
      </c>
      <c r="F330" s="40" t="str">
        <f ca="1">IF('临-进度'!$M325,'临-进度'!$J325,"")</f>
        <v/>
      </c>
      <c r="G330" s="73" t="str">
        <f ca="1">IF('临-进度'!$M325,'临-进度'!$AF325,"")</f>
        <v/>
      </c>
      <c r="H330" s="68" t="str">
        <f ca="1">INDEX({"","_","-","="},IF(OR($D330 &gt;= I$6, $E330 &lt; H$6), 0, 1)+IF(OR($F330 &gt;= I$6, $G330 &lt; H$6), 0, 2)+1)</f>
        <v/>
      </c>
      <c r="I330" s="68" t="str">
        <f ca="1">INDEX({"","_","-","="},IF(OR($D330 &gt;= J$6, $E330 &lt; I$6), 0, 1)+IF(OR($F330 &gt;= J$6, $G330 &lt; I$6), 0, 2)+1)</f>
        <v/>
      </c>
      <c r="J330" s="68" t="str">
        <f ca="1">INDEX({"","_","-","="},IF(OR($D330 &gt;= K$6, $E330 &lt; J$6), 0, 1)+IF(OR($F330 &gt;= K$6, $G330 &lt; J$6), 0, 2)+1)</f>
        <v/>
      </c>
      <c r="K330" s="68" t="str">
        <f ca="1">INDEX({"","_","-","="},IF(OR($D330 &gt;= L$6, $E330 &lt; K$6), 0, 1)+IF(OR($F330 &gt;= L$6, $G330 &lt; K$6), 0, 2)+1)</f>
        <v/>
      </c>
      <c r="L330" s="68" t="str">
        <f ca="1">INDEX({"","_","-","="},IF(OR($D330 &gt;= M$6, $E330 &lt; L$6), 0, 1)+IF(OR($F330 &gt;= M$6, $G330 &lt; L$6), 0, 2)+1)</f>
        <v/>
      </c>
      <c r="M330" s="68" t="str">
        <f ca="1">INDEX({"","_","-","="},IF(OR($D330 &gt;= N$6, $E330 &lt; M$6), 0, 1)+IF(OR($F330 &gt;= N$6, $G330 &lt; M$6), 0, 2)+1)</f>
        <v/>
      </c>
      <c r="N330" s="68" t="str">
        <f ca="1">INDEX({"","_","-","="},IF(OR($D330 &gt;= O$6, $E330 &lt; N$6), 0, 1)+IF(OR($F330 &gt;= O$6, $G330 &lt; N$6), 0, 2)+1)</f>
        <v/>
      </c>
      <c r="O330" s="68" t="str">
        <f ca="1">INDEX({"","_","-","="},IF(OR($D330 &gt;= P$6, $E330 &lt; O$6), 0, 1)+IF(OR($F330 &gt;= P$6, $G330 &lt; O$6), 0, 2)+1)</f>
        <v/>
      </c>
      <c r="P330" s="68" t="str">
        <f ca="1">INDEX({"","_","-","="},IF(OR($D330 &gt;= Q$6, $E330 &lt; P$6), 0, 1)+IF(OR($F330 &gt;= Q$6, $G330 &lt; P$6), 0, 2)+1)</f>
        <v/>
      </c>
      <c r="Q330" s="68" t="str">
        <f ca="1">INDEX({"","_","-","="},IF(OR($D330 &gt;= R$6, $E330 &lt; Q$6), 0, 1)+IF(OR($F330 &gt;= R$6, $G330 &lt; Q$6), 0, 2)+1)</f>
        <v/>
      </c>
      <c r="R330" s="68" t="str">
        <f ca="1">INDEX({"","_","-","="},IF(OR($D330 &gt;= S$6, $E330 &lt; R$6), 0, 1)+IF(OR($F330 &gt;= S$6, $G330 &lt; R$6), 0, 2)+1)</f>
        <v/>
      </c>
      <c r="S330" s="68" t="str">
        <f ca="1">INDEX({"","_","-","="},IF(OR($D330 &gt;= T$6, $E330 &lt; S$6), 0, 1)+IF(OR($F330 &gt;= T$6, $G330 &lt; S$6), 0, 2)+1)</f>
        <v/>
      </c>
      <c r="T330" s="68" t="str">
        <f ca="1">INDEX({"","_","-","="},IF(OR($D330 &gt;= U$6, $E330 &lt; T$6), 0, 1)+IF(OR($F330 &gt;= U$6, $G330 &lt; T$6), 0, 2)+1)</f>
        <v/>
      </c>
      <c r="U330" s="68" t="str">
        <f ca="1">INDEX({"","_","-","="},IF(OR($D330 &gt;= V$6, $E330 &lt; U$6), 0, 1)+IF(OR($F330 &gt;= V$6, $G330 &lt; U$6), 0, 2)+1)</f>
        <v/>
      </c>
      <c r="V330" s="68" t="str">
        <f ca="1">INDEX({"","_","-","="},IF(OR($D330 &gt;= W$6, $E330 &lt; V$6), 0, 1)+IF(OR($F330 &gt;= W$6, $G330 &lt; V$6), 0, 2)+1)</f>
        <v/>
      </c>
      <c r="W330" s="68" t="str">
        <f ca="1">INDEX({"","_","-","="},IF(OR($D330 &gt;= X$6, $E330 &lt; W$6), 0, 1)+IF(OR($F330 &gt;= X$6, $G330 &lt; W$6), 0, 2)+1)</f>
        <v/>
      </c>
      <c r="X330" s="68" t="str">
        <f ca="1">INDEX({"","_","-","="},IF(OR($D330 &gt;= Y$6, $E330 &lt; X$6), 0, 1)+IF(OR($F330 &gt;= Y$6, $G330 &lt; X$6), 0, 2)+1)</f>
        <v/>
      </c>
      <c r="Y330" s="68" t="str">
        <f ca="1">INDEX({"","_","-","="},IF(OR($D330 &gt;= Z$6, $E330 &lt; Y$6), 0, 1)+IF(OR($F330 &gt;= Z$6, $G330 &lt; Y$6), 0, 2)+1)</f>
        <v/>
      </c>
      <c r="Z330" s="68" t="str">
        <f ca="1">INDEX({"","_","-","="},IF(OR($D330 &gt;= AA$6, $E330 &lt; Z$6), 0, 1)+IF(OR($F330 &gt;= AA$6, $G330 &lt; Z$6), 0, 2)+1)</f>
        <v/>
      </c>
      <c r="AA330" s="68" t="str">
        <f ca="1">INDEX({"","_","-","="},IF(OR($D330 &gt;= AB$6, $E330 &lt; AA$6), 0, 1)+IF(OR($F330 &gt;= AB$6, $G330 &lt; AA$6), 0, 2)+1)</f>
        <v/>
      </c>
      <c r="AB330" s="68" t="str">
        <f ca="1">INDEX({"","_","-","="},IF(OR($D330 &gt;= AC$6, $E330 &lt; AB$6), 0, 1)+IF(OR($F330 &gt;= AC$6, $G330 &lt; AB$6), 0, 2)+1)</f>
        <v/>
      </c>
      <c r="AC330" s="68" t="str">
        <f ca="1">INDEX({"","_","-","="},IF(OR($D330 &gt;= AD$6, $E330 &lt; AC$6), 0, 1)+IF(OR($F330 &gt;= AD$6, $G330 &lt; AC$6), 0, 2)+1)</f>
        <v/>
      </c>
      <c r="AD330" s="68" t="str">
        <f ca="1">INDEX({"","_","-","="},IF(OR($D330 &gt;= AE$6, $E330 &lt; AD$6), 0, 1)+IF(OR($F330 &gt;= AE$6, $G330 &lt; AD$6), 0, 2)+1)</f>
        <v/>
      </c>
      <c r="AE330" s="68" t="str">
        <f ca="1">INDEX({"","_","-","="},IF(OR($D330 &gt;= AF$6, $E330 &lt; AE$6), 0, 1)+IF(OR($F330 &gt;= AF$6, $G330 &lt; AE$6), 0, 2)+1)</f>
        <v/>
      </c>
      <c r="AF330" s="68" t="str">
        <f ca="1">INDEX({"","_","-","="},IF(OR($D330 &gt;= AG$6, $E330 &lt; AF$6), 0, 1)+IF(OR($F330 &gt;= AG$6, $G330 &lt; AF$6), 0, 2)+1)</f>
        <v/>
      </c>
      <c r="AG330" s="68" t="str">
        <f ca="1">INDEX({"","_","-","="},IF(OR($D330 &gt;= AH$6, $E330 &lt; AG$6), 0, 1)+IF(OR($F330 &gt;= AH$6, $G330 &lt; AG$6), 0, 2)+1)</f>
        <v/>
      </c>
      <c r="AH330" s="68" t="str">
        <f ca="1">INDEX({"","_","-","="},IF(OR($D330 &gt;= AI$6, $E330 &lt; AH$6), 0, 1)+IF(OR($F330 &gt;= AI$6, $G330 &lt; AH$6), 0, 2)+1)</f>
        <v/>
      </c>
      <c r="AI330" s="68" t="str">
        <f ca="1">INDEX({"","_","-","="},IF(OR($D330 &gt;= AJ$6, $E330 &lt; AI$6), 0, 1)+IF(OR($F330 &gt;= AJ$6, $G330 &lt; AI$6), 0, 2)+1)</f>
        <v/>
      </c>
      <c r="AJ330" s="68" t="str">
        <f ca="1">INDEX({"","_","-","="},IF(OR($D330 &gt;= AK$6, $E330 &lt; AJ$6), 0, 1)+IF(OR($F330 &gt;= AK$6, $G330 &lt; AJ$6), 0, 2)+1)</f>
        <v/>
      </c>
      <c r="AK330" s="68" t="str">
        <f ca="1">INDEX({"","_","-","="},IF(OR($D330 &gt;= AL$6, $E330 &lt; AK$6), 0, 1)+IF(OR($F330 &gt;= AL$6, $G330 &lt; AK$6), 0, 2)+1)</f>
        <v/>
      </c>
      <c r="AL330" s="68" t="str">
        <f ca="1">INDEX({"","_","-","="},IF(OR($D330 &gt;= AM$6, $E330 &lt; AL$6), 0, 1)+IF(OR($F330 &gt;= AM$6, $G330 &lt; AL$6), 0, 2)+1)</f>
        <v/>
      </c>
      <c r="AM330" s="68" t="str">
        <f ca="1">INDEX({"","_","-","="},IF(OR($D330 &gt;= AN$6, $E330 &lt; AM$6), 0, 1)+IF(OR($F330 &gt;= AN$6, $G330 &lt; AM$6), 0, 2)+1)</f>
        <v/>
      </c>
      <c r="AN330" s="68" t="str">
        <f ca="1">INDEX({"","_","-","="},IF(OR($D330 &gt;= AO$6, $E330 &lt; AN$6), 0, 1)+IF(OR($F330 &gt;= AO$6, $G330 &lt; AN$6), 0, 2)+1)</f>
        <v/>
      </c>
      <c r="AO330" s="68" t="str">
        <f ca="1">INDEX({"","_","-","="},IF(OR($D330 &gt;= AP$6, $E330 &lt; AO$6), 0, 1)+IF(OR($F330 &gt;= AP$6, $G330 &lt; AO$6), 0, 2)+1)</f>
        <v/>
      </c>
      <c r="AP330" s="68" t="str">
        <f ca="1">INDEX({"","_","-","="},IF(OR($D330 &gt;= AQ$6, $E330 &lt; AP$6), 0, 1)+IF(OR($F330 &gt;= AQ$6, $G330 &lt; AP$6), 0, 2)+1)</f>
        <v/>
      </c>
      <c r="AQ330" s="68" t="str">
        <f ca="1">INDEX({"","_","-","="},IF(OR($D330 &gt;= AR$6, $E330 &lt; AQ$6), 0, 1)+IF(OR($F330 &gt;= AR$6, $G330 &lt; AQ$6), 0, 2)+1)</f>
        <v/>
      </c>
      <c r="AR330" s="68" t="str">
        <f ca="1">INDEX({"","_","-","="},IF(OR($D330 &gt;= AS$6, $E330 &lt; AR$6), 0, 1)+IF(OR($F330 &gt;= AS$6, $G330 &lt; AR$6), 0, 2)+1)</f>
        <v/>
      </c>
      <c r="AS330" s="68" t="str">
        <f ca="1">INDEX({"","_","-","="},IF(OR($D330 &gt;= AT$6, $E330 &lt; AS$6), 0, 1)+IF(OR($F330 &gt;= AT$6, $G330 &lt; AS$6), 0, 2)+1)</f>
        <v/>
      </c>
      <c r="AT330" s="68" t="str">
        <f ca="1">INDEX({"","_","-","="},IF(OR($D330 &gt;= AU$6, $E330 &lt; AT$6), 0, 1)+IF(OR($F330 &gt;= AU$6, $G330 &lt; AT$6), 0, 2)+1)</f>
        <v/>
      </c>
      <c r="AU330" s="68" t="str">
        <f ca="1">INDEX({"","_","-","="},IF(OR($D330 &gt;= AV$6, $E330 &lt; AU$6), 0, 1)+IF(OR($F330 &gt;= AV$6, $G330 &lt; AU$6), 0, 2)+1)</f>
        <v/>
      </c>
      <c r="AV330" s="68" t="str">
        <f ca="1">INDEX({"","_","-","="},IF(OR($D330 &gt;= AW$6, $E330 &lt; AV$6), 0, 1)+IF(OR($F330 &gt;= AW$6, $G330 &lt; AV$6), 0, 2)+1)</f>
        <v/>
      </c>
      <c r="AW330" s="68" t="str">
        <f ca="1">INDEX({"","_","-","="},IF(OR($D330 &gt;= AX$6, $E330 &lt; AW$6), 0, 1)+IF(OR($F330 &gt;= AX$6, $G330 &lt; AW$6), 0, 2)+1)</f>
        <v/>
      </c>
      <c r="AX330" s="68" t="str">
        <f ca="1">INDEX({"","_","-","="},IF(OR($D330 &gt;= AY$6, $E330 &lt; AX$6), 0, 1)+IF(OR($F330 &gt;= AY$6, $G330 &lt; AX$6), 0, 2)+1)</f>
        <v/>
      </c>
      <c r="AY330" s="68" t="str">
        <f ca="1">INDEX({"","_","-","="},IF(OR($D330 &gt;= AZ$6, $E330 &lt; AY$6), 0, 1)+IF(OR($F330 &gt;= AZ$6, $G330 &lt; AY$6), 0, 2)+1)</f>
        <v/>
      </c>
      <c r="AZ330" s="68" t="str">
        <f ca="1">INDEX({"","_","-","="},IF(OR($D330 &gt;= BA$6, $E330 &lt; AZ$6), 0, 1)+IF(OR($F330 &gt;= BA$6, $G330 &lt; AZ$6), 0, 2)+1)</f>
        <v/>
      </c>
      <c r="BA330" s="68" t="str">
        <f ca="1">INDEX({"","_","-","="},IF(OR($D330 &gt;= BB$6, $E330 &lt; BA$6), 0, 1)+IF(OR($F330 &gt;= BB$6, $G330 &lt; BA$6), 0, 2)+1)</f>
        <v/>
      </c>
      <c r="BB330" s="68" t="str">
        <f ca="1">INDEX({"","_","-","="},IF(OR($D330 &gt;= BC$6, $E330 &lt; BB$6), 0, 1)+IF(OR($F330 &gt;= BC$6, $G330 &lt; BB$6), 0, 2)+1)</f>
        <v/>
      </c>
      <c r="BC330" s="68" t="str">
        <f ca="1">INDEX({"","_","-","="},IF(OR($D330 &gt;= BD$6, $E330 &lt; BC$6), 0, 1)+IF(OR($F330 &gt;= BD$6, $G330 &lt; BC$6), 0, 2)+1)</f>
        <v/>
      </c>
      <c r="BD330" s="68" t="str">
        <f ca="1">INDEX({"","_","-","="},IF(OR($D330 &gt;= BE$6, $E330 &lt; BD$6), 0, 1)+IF(OR($F330 &gt;= BE$6, $G330 &lt; BD$6), 0, 2)+1)</f>
        <v/>
      </c>
      <c r="BE330" s="68" t="str">
        <f ca="1">INDEX({"","_","-","="},IF(OR($D330 &gt;= BF$6, $E330 &lt; BE$6), 0, 1)+IF(OR($F330 &gt;= BF$6, $G330 &lt; BE$6), 0, 2)+1)</f>
        <v/>
      </c>
      <c r="BF330" s="68" t="str">
        <f ca="1">INDEX({"","_","-","="},IF(OR($D330 &gt;= BG$6, $E330 &lt; BF$6), 0, 1)+IF(OR($F330 &gt;= BG$6, $G330 &lt; BF$6), 0, 2)+1)</f>
        <v/>
      </c>
      <c r="BG330" s="68" t="str">
        <f ca="1">INDEX({"","_","-","="},IF(OR($D330 &gt;= BH$6, $E330 &lt; BG$6), 0, 1)+IF(OR($F330 &gt;= BH$6, $G330 &lt; BG$6), 0, 2)+1)</f>
        <v/>
      </c>
      <c r="BH330" s="68" t="str">
        <f ca="1">INDEX({"","_","-","="},IF(OR($D330 &gt;= BI$6, $E330 &lt; BH$6), 0, 1)+IF(OR($F330 &gt;= BI$6, $G330 &lt; BH$6), 0, 2)+1)</f>
        <v/>
      </c>
      <c r="BI330" s="68" t="str">
        <f ca="1">INDEX({"","_","-","="},IF(OR($D330 &gt;= BJ$6, $E330 &lt; BI$6), 0, 1)+IF(OR($F330 &gt;= BJ$6, $G330 &lt; BI$6), 0, 2)+1)</f>
        <v/>
      </c>
      <c r="BJ330" s="68" t="str">
        <f ca="1">INDEX({"","_","-","="},IF(OR($D330 &gt;= BK$6, $E330 &lt; BJ$6), 0, 1)+IF(OR($F330 &gt;= BK$6, $G330 &lt; BJ$6), 0, 2)+1)</f>
        <v/>
      </c>
      <c r="BK330" s="68" t="str">
        <f ca="1">INDEX({"","_","-","="},IF(OR($D330 &gt;= BL$6, $E330 &lt; BK$6), 0, 1)+IF(OR($F330 &gt;= BL$6, $G330 &lt; BK$6), 0, 2)+1)</f>
        <v/>
      </c>
      <c r="BL330" s="68" t="str">
        <f ca="1">INDEX({"","_","-","="},IF(OR($D330 &gt;= BM$6, $E330 &lt; BL$6), 0, 1)+IF(OR($F330 &gt;= BM$6, $G330 &lt; BL$6), 0, 2)+1)</f>
        <v/>
      </c>
      <c r="BM330" s="68" t="str">
        <f ca="1">INDEX({"","_","-","="},IF(OR($D330 &gt;= BN$6, $E330 &lt; BM$6), 0, 1)+IF(OR($F330 &gt;= BN$6, $G330 &lt; BM$6), 0, 2)+1)</f>
        <v/>
      </c>
      <c r="BN330" s="68" t="str">
        <f ca="1">INDEX({"","_","-","="},IF(OR($D330 &gt;= BO$6, $E330 &lt; BN$6), 0, 1)+IF(OR($F330 &gt;= BO$6, $G330 &lt; BN$6), 0, 2)+1)</f>
        <v/>
      </c>
      <c r="BO330" s="68" t="str">
        <f ca="1">INDEX({"","_","-","="},IF(OR($D330 &gt;= BP$6, $E330 &lt; BO$6), 0, 1)+IF(OR($F330 &gt;= BP$6, $G330 &lt; BO$6), 0, 2)+1)</f>
        <v/>
      </c>
      <c r="BP330" s="68" t="str">
        <f ca="1">INDEX({"","_","-","="},IF(OR($D330 &gt;= BQ$6, $E330 &lt; BP$6), 0, 1)+IF(OR($F330 &gt;= BQ$6, $G330 &lt; BP$6), 0, 2)+1)</f>
        <v/>
      </c>
      <c r="BQ330" s="68" t="str">
        <f ca="1">INDEX({"","_","-","="},IF(OR($D330 &gt;= BR$6, $E330 &lt; BQ$6), 0, 1)+IF(OR($F330 &gt;= BR$6, $G330 &lt; BQ$6), 0, 2)+1)</f>
        <v/>
      </c>
      <c r="BR330" s="68" t="str">
        <f ca="1">INDEX({"","_","-","="},IF(OR($D330 &gt;= BS$6, $E330 &lt; BR$6), 0, 1)+IF(OR($F330 &gt;= BS$6, $G330 &lt; BR$6), 0, 2)+1)</f>
        <v/>
      </c>
      <c r="BS330" s="68" t="str">
        <f ca="1">INDEX({"","_","-","="},IF(OR($D330 &gt;= BT$6, $E330 &lt; BS$6), 0, 1)+IF(OR($F330 &gt;= BT$6, $G330 &lt; BS$6), 0, 2)+1)</f>
        <v/>
      </c>
      <c r="BT330" s="68" t="str">
        <f ca="1">INDEX({"","_","-","="},IF(OR($D330 &gt;= BU$6, $E330 &lt; BT$6), 0, 1)+IF(OR($F330 &gt;= BU$6, $G330 &lt; BT$6), 0, 2)+1)</f>
        <v/>
      </c>
      <c r="BU330" s="68" t="str">
        <f ca="1">INDEX({"","_","-","="},IF(OR($D330 &gt;= BV$6, $E330 &lt; BU$6), 0, 1)+IF(OR($F330 &gt;= BV$6, $G330 &lt; BU$6), 0, 2)+1)</f>
        <v/>
      </c>
      <c r="BV330" s="68" t="str">
        <f ca="1">INDEX({"","_","-","="},IF(OR($D330 &gt;= BW$6, $E330 &lt; BV$6), 0, 1)+IF(OR($F330 &gt;= BW$6, $G330 &lt; BV$6), 0, 2)+1)</f>
        <v/>
      </c>
      <c r="BW330" s="68" t="str">
        <f ca="1">INDEX({"","_","-","="},IF(OR($D330 &gt;= BX$6, $E330 &lt; BW$6), 0, 1)+IF(OR($F330 &gt;= BX$6, $G330 &lt; BW$6), 0, 2)+1)</f>
        <v/>
      </c>
      <c r="BX330" s="68" t="str">
        <f ca="1">INDEX({"","_","-","="},IF(OR($D330 &gt;= BY$6, $E330 &lt; BX$6), 0, 1)+IF(OR($F330 &gt;= BY$6, $G330 &lt; BX$6), 0, 2)+1)</f>
        <v/>
      </c>
      <c r="BY330" s="68" t="str">
        <f ca="1">INDEX({"","_","-","="},IF(OR($D330 &gt;= BZ$6, $E330 &lt; BY$6), 0, 1)+IF(OR($F330 &gt;= BZ$6, $G330 &lt; BY$6), 0, 2)+1)</f>
        <v/>
      </c>
      <c r="BZ330" s="68" t="str">
        <f ca="1">INDEX({"","_","-","="},IF(OR($D330 &gt;= CA$6, $E330 &lt; BZ$6), 0, 1)+IF(OR($F330 &gt;= CA$6, $G330 &lt; BZ$6), 0, 2)+1)</f>
        <v/>
      </c>
      <c r="CA330" s="68" t="str">
        <f ca="1">INDEX({"","_","-","="},IF(OR($D330 &gt;= CB$6, $E330 &lt; CA$6), 0, 1)+IF(OR($F330 &gt;= CB$6, $G330 &lt; CA$6), 0, 2)+1)</f>
        <v/>
      </c>
      <c r="CB330" s="68" t="str">
        <f ca="1">INDEX({"","_","-","="},IF(OR($D330 &gt;= CC$6, $E330 &lt; CB$6), 0, 1)+IF(OR($F330 &gt;= CC$6, $G330 &lt; CB$6), 0, 2)+1)</f>
        <v/>
      </c>
      <c r="CC330" s="68" t="str">
        <f ca="1">INDEX({"","_","-","="},IF(OR($D330 &gt;= CD$6, $E330 &lt; CC$6), 0, 1)+IF(OR($F330 &gt;= CD$6, $G330 &lt; CC$6), 0, 2)+1)</f>
        <v/>
      </c>
      <c r="CD330" s="68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IF('临-进度'!M326,'临-进度'!$A326,"")</f>
        <v/>
      </c>
      <c r="B331" s="8" t="str">
        <f ca="1">IF('临-进度'!M326,'临-进度'!$B326,"")</f>
        <v/>
      </c>
      <c r="C331" s="8" t="str">
        <f ca="1">IF('临-进度'!M326,'临-进度'!$E326,"")</f>
        <v/>
      </c>
      <c r="D331" s="40" t="str">
        <f ca="1">IF('临-进度'!$M326,'临-进度'!$I326,"")</f>
        <v/>
      </c>
      <c r="E331" s="40" t="str">
        <f ca="1">IF('临-进度'!$M326,'临-进度'!$AE326,"")</f>
        <v/>
      </c>
      <c r="F331" s="40" t="str">
        <f ca="1">IF('临-进度'!$M326,'临-进度'!$J326,"")</f>
        <v/>
      </c>
      <c r="G331" s="73" t="str">
        <f ca="1">IF('临-进度'!$M326,'临-进度'!$AF326,"")</f>
        <v/>
      </c>
      <c r="H331" s="68" t="str">
        <f ca="1">INDEX({"","_","-","="},IF(OR($D331 &gt;= I$6, $E331 &lt; H$6), 0, 1)+IF(OR($F331 &gt;= I$6, $G331 &lt; H$6), 0, 2)+1)</f>
        <v/>
      </c>
      <c r="I331" s="68" t="str">
        <f ca="1">INDEX({"","_","-","="},IF(OR($D331 &gt;= J$6, $E331 &lt; I$6), 0, 1)+IF(OR($F331 &gt;= J$6, $G331 &lt; I$6), 0, 2)+1)</f>
        <v/>
      </c>
      <c r="J331" s="68" t="str">
        <f ca="1">INDEX({"","_","-","="},IF(OR($D331 &gt;= K$6, $E331 &lt; J$6), 0, 1)+IF(OR($F331 &gt;= K$6, $G331 &lt; J$6), 0, 2)+1)</f>
        <v/>
      </c>
      <c r="K331" s="68" t="str">
        <f ca="1">INDEX({"","_","-","="},IF(OR($D331 &gt;= L$6, $E331 &lt; K$6), 0, 1)+IF(OR($F331 &gt;= L$6, $G331 &lt; K$6), 0, 2)+1)</f>
        <v/>
      </c>
      <c r="L331" s="68" t="str">
        <f ca="1">INDEX({"","_","-","="},IF(OR($D331 &gt;= M$6, $E331 &lt; L$6), 0, 1)+IF(OR($F331 &gt;= M$6, $G331 &lt; L$6), 0, 2)+1)</f>
        <v/>
      </c>
      <c r="M331" s="68" t="str">
        <f ca="1">INDEX({"","_","-","="},IF(OR($D331 &gt;= N$6, $E331 &lt; M$6), 0, 1)+IF(OR($F331 &gt;= N$6, $G331 &lt; M$6), 0, 2)+1)</f>
        <v/>
      </c>
      <c r="N331" s="68" t="str">
        <f ca="1">INDEX({"","_","-","="},IF(OR($D331 &gt;= O$6, $E331 &lt; N$6), 0, 1)+IF(OR($F331 &gt;= O$6, $G331 &lt; N$6), 0, 2)+1)</f>
        <v/>
      </c>
      <c r="O331" s="68" t="str">
        <f ca="1">INDEX({"","_","-","="},IF(OR($D331 &gt;= P$6, $E331 &lt; O$6), 0, 1)+IF(OR($F331 &gt;= P$6, $G331 &lt; O$6), 0, 2)+1)</f>
        <v/>
      </c>
      <c r="P331" s="68" t="str">
        <f ca="1">INDEX({"","_","-","="},IF(OR($D331 &gt;= Q$6, $E331 &lt; P$6), 0, 1)+IF(OR($F331 &gt;= Q$6, $G331 &lt; P$6), 0, 2)+1)</f>
        <v/>
      </c>
      <c r="Q331" s="68" t="str">
        <f ca="1">INDEX({"","_","-","="},IF(OR($D331 &gt;= R$6, $E331 &lt; Q$6), 0, 1)+IF(OR($F331 &gt;= R$6, $G331 &lt; Q$6), 0, 2)+1)</f>
        <v/>
      </c>
      <c r="R331" s="68" t="str">
        <f ca="1">INDEX({"","_","-","="},IF(OR($D331 &gt;= S$6, $E331 &lt; R$6), 0, 1)+IF(OR($F331 &gt;= S$6, $G331 &lt; R$6), 0, 2)+1)</f>
        <v/>
      </c>
      <c r="S331" s="68" t="str">
        <f ca="1">INDEX({"","_","-","="},IF(OR($D331 &gt;= T$6, $E331 &lt; S$6), 0, 1)+IF(OR($F331 &gt;= T$6, $G331 &lt; S$6), 0, 2)+1)</f>
        <v/>
      </c>
      <c r="T331" s="68" t="str">
        <f ca="1">INDEX({"","_","-","="},IF(OR($D331 &gt;= U$6, $E331 &lt; T$6), 0, 1)+IF(OR($F331 &gt;= U$6, $G331 &lt; T$6), 0, 2)+1)</f>
        <v/>
      </c>
      <c r="U331" s="68" t="str">
        <f ca="1">INDEX({"","_","-","="},IF(OR($D331 &gt;= V$6, $E331 &lt; U$6), 0, 1)+IF(OR($F331 &gt;= V$6, $G331 &lt; U$6), 0, 2)+1)</f>
        <v/>
      </c>
      <c r="V331" s="68" t="str">
        <f ca="1">INDEX({"","_","-","="},IF(OR($D331 &gt;= W$6, $E331 &lt; V$6), 0, 1)+IF(OR($F331 &gt;= W$6, $G331 &lt; V$6), 0, 2)+1)</f>
        <v/>
      </c>
      <c r="W331" s="68" t="str">
        <f ca="1">INDEX({"","_","-","="},IF(OR($D331 &gt;= X$6, $E331 &lt; W$6), 0, 1)+IF(OR($F331 &gt;= X$6, $G331 &lt; W$6), 0, 2)+1)</f>
        <v/>
      </c>
      <c r="X331" s="68" t="str">
        <f ca="1">INDEX({"","_","-","="},IF(OR($D331 &gt;= Y$6, $E331 &lt; X$6), 0, 1)+IF(OR($F331 &gt;= Y$6, $G331 &lt; X$6), 0, 2)+1)</f>
        <v/>
      </c>
      <c r="Y331" s="68" t="str">
        <f ca="1">INDEX({"","_","-","="},IF(OR($D331 &gt;= Z$6, $E331 &lt; Y$6), 0, 1)+IF(OR($F331 &gt;= Z$6, $G331 &lt; Y$6), 0, 2)+1)</f>
        <v/>
      </c>
      <c r="Z331" s="68" t="str">
        <f ca="1">INDEX({"","_","-","="},IF(OR($D331 &gt;= AA$6, $E331 &lt; Z$6), 0, 1)+IF(OR($F331 &gt;= AA$6, $G331 &lt; Z$6), 0, 2)+1)</f>
        <v/>
      </c>
      <c r="AA331" s="68" t="str">
        <f ca="1">INDEX({"","_","-","="},IF(OR($D331 &gt;= AB$6, $E331 &lt; AA$6), 0, 1)+IF(OR($F331 &gt;= AB$6, $G331 &lt; AA$6), 0, 2)+1)</f>
        <v/>
      </c>
      <c r="AB331" s="68" t="str">
        <f ca="1">INDEX({"","_","-","="},IF(OR($D331 &gt;= AC$6, $E331 &lt; AB$6), 0, 1)+IF(OR($F331 &gt;= AC$6, $G331 &lt; AB$6), 0, 2)+1)</f>
        <v/>
      </c>
      <c r="AC331" s="68" t="str">
        <f ca="1">INDEX({"","_","-","="},IF(OR($D331 &gt;= AD$6, $E331 &lt; AC$6), 0, 1)+IF(OR($F331 &gt;= AD$6, $G331 &lt; AC$6), 0, 2)+1)</f>
        <v/>
      </c>
      <c r="AD331" s="68" t="str">
        <f ca="1">INDEX({"","_","-","="},IF(OR($D331 &gt;= AE$6, $E331 &lt; AD$6), 0, 1)+IF(OR($F331 &gt;= AE$6, $G331 &lt; AD$6), 0, 2)+1)</f>
        <v/>
      </c>
      <c r="AE331" s="68" t="str">
        <f ca="1">INDEX({"","_","-","="},IF(OR($D331 &gt;= AF$6, $E331 &lt; AE$6), 0, 1)+IF(OR($F331 &gt;= AF$6, $G331 &lt; AE$6), 0, 2)+1)</f>
        <v/>
      </c>
      <c r="AF331" s="68" t="str">
        <f ca="1">INDEX({"","_","-","="},IF(OR($D331 &gt;= AG$6, $E331 &lt; AF$6), 0, 1)+IF(OR($F331 &gt;= AG$6, $G331 &lt; AF$6), 0, 2)+1)</f>
        <v/>
      </c>
      <c r="AG331" s="68" t="str">
        <f ca="1">INDEX({"","_","-","="},IF(OR($D331 &gt;= AH$6, $E331 &lt; AG$6), 0, 1)+IF(OR($F331 &gt;= AH$6, $G331 &lt; AG$6), 0, 2)+1)</f>
        <v/>
      </c>
      <c r="AH331" s="68" t="str">
        <f ca="1">INDEX({"","_","-","="},IF(OR($D331 &gt;= AI$6, $E331 &lt; AH$6), 0, 1)+IF(OR($F331 &gt;= AI$6, $G331 &lt; AH$6), 0, 2)+1)</f>
        <v/>
      </c>
      <c r="AI331" s="68" t="str">
        <f ca="1">INDEX({"","_","-","="},IF(OR($D331 &gt;= AJ$6, $E331 &lt; AI$6), 0, 1)+IF(OR($F331 &gt;= AJ$6, $G331 &lt; AI$6), 0, 2)+1)</f>
        <v/>
      </c>
      <c r="AJ331" s="68" t="str">
        <f ca="1">INDEX({"","_","-","="},IF(OR($D331 &gt;= AK$6, $E331 &lt; AJ$6), 0, 1)+IF(OR($F331 &gt;= AK$6, $G331 &lt; AJ$6), 0, 2)+1)</f>
        <v/>
      </c>
      <c r="AK331" s="68" t="str">
        <f ca="1">INDEX({"","_","-","="},IF(OR($D331 &gt;= AL$6, $E331 &lt; AK$6), 0, 1)+IF(OR($F331 &gt;= AL$6, $G331 &lt; AK$6), 0, 2)+1)</f>
        <v/>
      </c>
      <c r="AL331" s="68" t="str">
        <f ca="1">INDEX({"","_","-","="},IF(OR($D331 &gt;= AM$6, $E331 &lt; AL$6), 0, 1)+IF(OR($F331 &gt;= AM$6, $G331 &lt; AL$6), 0, 2)+1)</f>
        <v/>
      </c>
      <c r="AM331" s="68" t="str">
        <f ca="1">INDEX({"","_","-","="},IF(OR($D331 &gt;= AN$6, $E331 &lt; AM$6), 0, 1)+IF(OR($F331 &gt;= AN$6, $G331 &lt; AM$6), 0, 2)+1)</f>
        <v/>
      </c>
      <c r="AN331" s="68" t="str">
        <f ca="1">INDEX({"","_","-","="},IF(OR($D331 &gt;= AO$6, $E331 &lt; AN$6), 0, 1)+IF(OR($F331 &gt;= AO$6, $G331 &lt; AN$6), 0, 2)+1)</f>
        <v/>
      </c>
      <c r="AO331" s="68" t="str">
        <f ca="1">INDEX({"","_","-","="},IF(OR($D331 &gt;= AP$6, $E331 &lt; AO$6), 0, 1)+IF(OR($F331 &gt;= AP$6, $G331 &lt; AO$6), 0, 2)+1)</f>
        <v/>
      </c>
      <c r="AP331" s="68" t="str">
        <f ca="1">INDEX({"","_","-","="},IF(OR($D331 &gt;= AQ$6, $E331 &lt; AP$6), 0, 1)+IF(OR($F331 &gt;= AQ$6, $G331 &lt; AP$6), 0, 2)+1)</f>
        <v/>
      </c>
      <c r="AQ331" s="68" t="str">
        <f ca="1">INDEX({"","_","-","="},IF(OR($D331 &gt;= AR$6, $E331 &lt; AQ$6), 0, 1)+IF(OR($F331 &gt;= AR$6, $G331 &lt; AQ$6), 0, 2)+1)</f>
        <v/>
      </c>
      <c r="AR331" s="68" t="str">
        <f ca="1">INDEX({"","_","-","="},IF(OR($D331 &gt;= AS$6, $E331 &lt; AR$6), 0, 1)+IF(OR($F331 &gt;= AS$6, $G331 &lt; AR$6), 0, 2)+1)</f>
        <v/>
      </c>
      <c r="AS331" s="68" t="str">
        <f ca="1">INDEX({"","_","-","="},IF(OR($D331 &gt;= AT$6, $E331 &lt; AS$6), 0, 1)+IF(OR($F331 &gt;= AT$6, $G331 &lt; AS$6), 0, 2)+1)</f>
        <v/>
      </c>
      <c r="AT331" s="68" t="str">
        <f ca="1">INDEX({"","_","-","="},IF(OR($D331 &gt;= AU$6, $E331 &lt; AT$6), 0, 1)+IF(OR($F331 &gt;= AU$6, $G331 &lt; AT$6), 0, 2)+1)</f>
        <v/>
      </c>
      <c r="AU331" s="68" t="str">
        <f ca="1">INDEX({"","_","-","="},IF(OR($D331 &gt;= AV$6, $E331 &lt; AU$6), 0, 1)+IF(OR($F331 &gt;= AV$6, $G331 &lt; AU$6), 0, 2)+1)</f>
        <v/>
      </c>
      <c r="AV331" s="68" t="str">
        <f ca="1">INDEX({"","_","-","="},IF(OR($D331 &gt;= AW$6, $E331 &lt; AV$6), 0, 1)+IF(OR($F331 &gt;= AW$6, $G331 &lt; AV$6), 0, 2)+1)</f>
        <v/>
      </c>
      <c r="AW331" s="68" t="str">
        <f ca="1">INDEX({"","_","-","="},IF(OR($D331 &gt;= AX$6, $E331 &lt; AW$6), 0, 1)+IF(OR($F331 &gt;= AX$6, $G331 &lt; AW$6), 0, 2)+1)</f>
        <v/>
      </c>
      <c r="AX331" s="68" t="str">
        <f ca="1">INDEX({"","_","-","="},IF(OR($D331 &gt;= AY$6, $E331 &lt; AX$6), 0, 1)+IF(OR($F331 &gt;= AY$6, $G331 &lt; AX$6), 0, 2)+1)</f>
        <v/>
      </c>
      <c r="AY331" s="68" t="str">
        <f ca="1">INDEX({"","_","-","="},IF(OR($D331 &gt;= AZ$6, $E331 &lt; AY$6), 0, 1)+IF(OR($F331 &gt;= AZ$6, $G331 &lt; AY$6), 0, 2)+1)</f>
        <v/>
      </c>
      <c r="AZ331" s="68" t="str">
        <f ca="1">INDEX({"","_","-","="},IF(OR($D331 &gt;= BA$6, $E331 &lt; AZ$6), 0, 1)+IF(OR($F331 &gt;= BA$6, $G331 &lt; AZ$6), 0, 2)+1)</f>
        <v/>
      </c>
      <c r="BA331" s="68" t="str">
        <f ca="1">INDEX({"","_","-","="},IF(OR($D331 &gt;= BB$6, $E331 &lt; BA$6), 0, 1)+IF(OR($F331 &gt;= BB$6, $G331 &lt; BA$6), 0, 2)+1)</f>
        <v/>
      </c>
      <c r="BB331" s="68" t="str">
        <f ca="1">INDEX({"","_","-","="},IF(OR($D331 &gt;= BC$6, $E331 &lt; BB$6), 0, 1)+IF(OR($F331 &gt;= BC$6, $G331 &lt; BB$6), 0, 2)+1)</f>
        <v/>
      </c>
      <c r="BC331" s="68" t="str">
        <f ca="1">INDEX({"","_","-","="},IF(OR($D331 &gt;= BD$6, $E331 &lt; BC$6), 0, 1)+IF(OR($F331 &gt;= BD$6, $G331 &lt; BC$6), 0, 2)+1)</f>
        <v/>
      </c>
      <c r="BD331" s="68" t="str">
        <f ca="1">INDEX({"","_","-","="},IF(OR($D331 &gt;= BE$6, $E331 &lt; BD$6), 0, 1)+IF(OR($F331 &gt;= BE$6, $G331 &lt; BD$6), 0, 2)+1)</f>
        <v/>
      </c>
      <c r="BE331" s="68" t="str">
        <f ca="1">INDEX({"","_","-","="},IF(OR($D331 &gt;= BF$6, $E331 &lt; BE$6), 0, 1)+IF(OR($F331 &gt;= BF$6, $G331 &lt; BE$6), 0, 2)+1)</f>
        <v/>
      </c>
      <c r="BF331" s="68" t="str">
        <f ca="1">INDEX({"","_","-","="},IF(OR($D331 &gt;= BG$6, $E331 &lt; BF$6), 0, 1)+IF(OR($F331 &gt;= BG$6, $G331 &lt; BF$6), 0, 2)+1)</f>
        <v/>
      </c>
      <c r="BG331" s="68" t="str">
        <f ca="1">INDEX({"","_","-","="},IF(OR($D331 &gt;= BH$6, $E331 &lt; BG$6), 0, 1)+IF(OR($F331 &gt;= BH$6, $G331 &lt; BG$6), 0, 2)+1)</f>
        <v/>
      </c>
      <c r="BH331" s="68" t="str">
        <f ca="1">INDEX({"","_","-","="},IF(OR($D331 &gt;= BI$6, $E331 &lt; BH$6), 0, 1)+IF(OR($F331 &gt;= BI$6, $G331 &lt; BH$6), 0, 2)+1)</f>
        <v/>
      </c>
      <c r="BI331" s="68" t="str">
        <f ca="1">INDEX({"","_","-","="},IF(OR($D331 &gt;= BJ$6, $E331 &lt; BI$6), 0, 1)+IF(OR($F331 &gt;= BJ$6, $G331 &lt; BI$6), 0, 2)+1)</f>
        <v/>
      </c>
      <c r="BJ331" s="68" t="str">
        <f ca="1">INDEX({"","_","-","="},IF(OR($D331 &gt;= BK$6, $E331 &lt; BJ$6), 0, 1)+IF(OR($F331 &gt;= BK$6, $G331 &lt; BJ$6), 0, 2)+1)</f>
        <v/>
      </c>
      <c r="BK331" s="68" t="str">
        <f ca="1">INDEX({"","_","-","="},IF(OR($D331 &gt;= BL$6, $E331 &lt; BK$6), 0, 1)+IF(OR($F331 &gt;= BL$6, $G331 &lt; BK$6), 0, 2)+1)</f>
        <v/>
      </c>
      <c r="BL331" s="68" t="str">
        <f ca="1">INDEX({"","_","-","="},IF(OR($D331 &gt;= BM$6, $E331 &lt; BL$6), 0, 1)+IF(OR($F331 &gt;= BM$6, $G331 &lt; BL$6), 0, 2)+1)</f>
        <v/>
      </c>
      <c r="BM331" s="68" t="str">
        <f ca="1">INDEX({"","_","-","="},IF(OR($D331 &gt;= BN$6, $E331 &lt; BM$6), 0, 1)+IF(OR($F331 &gt;= BN$6, $G331 &lt; BM$6), 0, 2)+1)</f>
        <v/>
      </c>
      <c r="BN331" s="68" t="str">
        <f ca="1">INDEX({"","_","-","="},IF(OR($D331 &gt;= BO$6, $E331 &lt; BN$6), 0, 1)+IF(OR($F331 &gt;= BO$6, $G331 &lt; BN$6), 0, 2)+1)</f>
        <v/>
      </c>
      <c r="BO331" s="68" t="str">
        <f ca="1">INDEX({"","_","-","="},IF(OR($D331 &gt;= BP$6, $E331 &lt; BO$6), 0, 1)+IF(OR($F331 &gt;= BP$6, $G331 &lt; BO$6), 0, 2)+1)</f>
        <v/>
      </c>
      <c r="BP331" s="68" t="str">
        <f ca="1">INDEX({"","_","-","="},IF(OR($D331 &gt;= BQ$6, $E331 &lt; BP$6), 0, 1)+IF(OR($F331 &gt;= BQ$6, $G331 &lt; BP$6), 0, 2)+1)</f>
        <v/>
      </c>
      <c r="BQ331" s="68" t="str">
        <f ca="1">INDEX({"","_","-","="},IF(OR($D331 &gt;= BR$6, $E331 &lt; BQ$6), 0, 1)+IF(OR($F331 &gt;= BR$6, $G331 &lt; BQ$6), 0, 2)+1)</f>
        <v/>
      </c>
      <c r="BR331" s="68" t="str">
        <f ca="1">INDEX({"","_","-","="},IF(OR($D331 &gt;= BS$6, $E331 &lt; BR$6), 0, 1)+IF(OR($F331 &gt;= BS$6, $G331 &lt; BR$6), 0, 2)+1)</f>
        <v/>
      </c>
      <c r="BS331" s="68" t="str">
        <f ca="1">INDEX({"","_","-","="},IF(OR($D331 &gt;= BT$6, $E331 &lt; BS$6), 0, 1)+IF(OR($F331 &gt;= BT$6, $G331 &lt; BS$6), 0, 2)+1)</f>
        <v/>
      </c>
      <c r="BT331" s="68" t="str">
        <f ca="1">INDEX({"","_","-","="},IF(OR($D331 &gt;= BU$6, $E331 &lt; BT$6), 0, 1)+IF(OR($F331 &gt;= BU$6, $G331 &lt; BT$6), 0, 2)+1)</f>
        <v/>
      </c>
      <c r="BU331" s="68" t="str">
        <f ca="1">INDEX({"","_","-","="},IF(OR($D331 &gt;= BV$6, $E331 &lt; BU$6), 0, 1)+IF(OR($F331 &gt;= BV$6, $G331 &lt; BU$6), 0, 2)+1)</f>
        <v/>
      </c>
      <c r="BV331" s="68" t="str">
        <f ca="1">INDEX({"","_","-","="},IF(OR($D331 &gt;= BW$6, $E331 &lt; BV$6), 0, 1)+IF(OR($F331 &gt;= BW$6, $G331 &lt; BV$6), 0, 2)+1)</f>
        <v/>
      </c>
      <c r="BW331" s="68" t="str">
        <f ca="1">INDEX({"","_","-","="},IF(OR($D331 &gt;= BX$6, $E331 &lt; BW$6), 0, 1)+IF(OR($F331 &gt;= BX$6, $G331 &lt; BW$6), 0, 2)+1)</f>
        <v/>
      </c>
      <c r="BX331" s="68" t="str">
        <f ca="1">INDEX({"","_","-","="},IF(OR($D331 &gt;= BY$6, $E331 &lt; BX$6), 0, 1)+IF(OR($F331 &gt;= BY$6, $G331 &lt; BX$6), 0, 2)+1)</f>
        <v/>
      </c>
      <c r="BY331" s="68" t="str">
        <f ca="1">INDEX({"","_","-","="},IF(OR($D331 &gt;= BZ$6, $E331 &lt; BY$6), 0, 1)+IF(OR($F331 &gt;= BZ$6, $G331 &lt; BY$6), 0, 2)+1)</f>
        <v/>
      </c>
      <c r="BZ331" s="68" t="str">
        <f ca="1">INDEX({"","_","-","="},IF(OR($D331 &gt;= CA$6, $E331 &lt; BZ$6), 0, 1)+IF(OR($F331 &gt;= CA$6, $G331 &lt; BZ$6), 0, 2)+1)</f>
        <v/>
      </c>
      <c r="CA331" s="68" t="str">
        <f ca="1">INDEX({"","_","-","="},IF(OR($D331 &gt;= CB$6, $E331 &lt; CA$6), 0, 1)+IF(OR($F331 &gt;= CB$6, $G331 &lt; CA$6), 0, 2)+1)</f>
        <v/>
      </c>
      <c r="CB331" s="68" t="str">
        <f ca="1">INDEX({"","_","-","="},IF(OR($D331 &gt;= CC$6, $E331 &lt; CB$6), 0, 1)+IF(OR($F331 &gt;= CC$6, $G331 &lt; CB$6), 0, 2)+1)</f>
        <v/>
      </c>
      <c r="CC331" s="68" t="str">
        <f ca="1">INDEX({"","_","-","="},IF(OR($D331 &gt;= CD$6, $E331 &lt; CC$6), 0, 1)+IF(OR($F331 &gt;= CD$6, $G331 &lt; CC$6), 0, 2)+1)</f>
        <v/>
      </c>
      <c r="CD331" s="68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IF('临-进度'!M327,'临-进度'!$A327,"")</f>
        <v/>
      </c>
      <c r="B332" s="8" t="str">
        <f ca="1">IF('临-进度'!M327,'临-进度'!$B327,"")</f>
        <v/>
      </c>
      <c r="C332" s="8" t="str">
        <f ca="1">IF('临-进度'!M327,'临-进度'!$E327,"")</f>
        <v/>
      </c>
      <c r="D332" s="40" t="str">
        <f ca="1">IF('临-进度'!$M327,'临-进度'!$I327,"")</f>
        <v/>
      </c>
      <c r="E332" s="40" t="str">
        <f ca="1">IF('临-进度'!$M327,'临-进度'!$AE327,"")</f>
        <v/>
      </c>
      <c r="F332" s="40" t="str">
        <f ca="1">IF('临-进度'!$M327,'临-进度'!$J327,"")</f>
        <v/>
      </c>
      <c r="G332" s="73" t="str">
        <f ca="1">IF('临-进度'!$M327,'临-进度'!$AF327,"")</f>
        <v/>
      </c>
      <c r="H332" s="68" t="str">
        <f ca="1">INDEX({"","_","-","="},IF(OR($D332 &gt;= I$6, $E332 &lt; H$6), 0, 1)+IF(OR($F332 &gt;= I$6, $G332 &lt; H$6), 0, 2)+1)</f>
        <v/>
      </c>
      <c r="I332" s="68" t="str">
        <f ca="1">INDEX({"","_","-","="},IF(OR($D332 &gt;= J$6, $E332 &lt; I$6), 0, 1)+IF(OR($F332 &gt;= J$6, $G332 &lt; I$6), 0, 2)+1)</f>
        <v/>
      </c>
      <c r="J332" s="68" t="str">
        <f ca="1">INDEX({"","_","-","="},IF(OR($D332 &gt;= K$6, $E332 &lt; J$6), 0, 1)+IF(OR($F332 &gt;= K$6, $G332 &lt; J$6), 0, 2)+1)</f>
        <v/>
      </c>
      <c r="K332" s="68" t="str">
        <f ca="1">INDEX({"","_","-","="},IF(OR($D332 &gt;= L$6, $E332 &lt; K$6), 0, 1)+IF(OR($F332 &gt;= L$6, $G332 &lt; K$6), 0, 2)+1)</f>
        <v/>
      </c>
      <c r="L332" s="68" t="str">
        <f ca="1">INDEX({"","_","-","="},IF(OR($D332 &gt;= M$6, $E332 &lt; L$6), 0, 1)+IF(OR($F332 &gt;= M$6, $G332 &lt; L$6), 0, 2)+1)</f>
        <v/>
      </c>
      <c r="M332" s="68" t="str">
        <f ca="1">INDEX({"","_","-","="},IF(OR($D332 &gt;= N$6, $E332 &lt; M$6), 0, 1)+IF(OR($F332 &gt;= N$6, $G332 &lt; M$6), 0, 2)+1)</f>
        <v/>
      </c>
      <c r="N332" s="68" t="str">
        <f ca="1">INDEX({"","_","-","="},IF(OR($D332 &gt;= O$6, $E332 &lt; N$6), 0, 1)+IF(OR($F332 &gt;= O$6, $G332 &lt; N$6), 0, 2)+1)</f>
        <v/>
      </c>
      <c r="O332" s="68" t="str">
        <f ca="1">INDEX({"","_","-","="},IF(OR($D332 &gt;= P$6, $E332 &lt; O$6), 0, 1)+IF(OR($F332 &gt;= P$6, $G332 &lt; O$6), 0, 2)+1)</f>
        <v/>
      </c>
      <c r="P332" s="68" t="str">
        <f ca="1">INDEX({"","_","-","="},IF(OR($D332 &gt;= Q$6, $E332 &lt; P$6), 0, 1)+IF(OR($F332 &gt;= Q$6, $G332 &lt; P$6), 0, 2)+1)</f>
        <v/>
      </c>
      <c r="Q332" s="68" t="str">
        <f ca="1">INDEX({"","_","-","="},IF(OR($D332 &gt;= R$6, $E332 &lt; Q$6), 0, 1)+IF(OR($F332 &gt;= R$6, $G332 &lt; Q$6), 0, 2)+1)</f>
        <v/>
      </c>
      <c r="R332" s="68" t="str">
        <f ca="1">INDEX({"","_","-","="},IF(OR($D332 &gt;= S$6, $E332 &lt; R$6), 0, 1)+IF(OR($F332 &gt;= S$6, $G332 &lt; R$6), 0, 2)+1)</f>
        <v/>
      </c>
      <c r="S332" s="68" t="str">
        <f ca="1">INDEX({"","_","-","="},IF(OR($D332 &gt;= T$6, $E332 &lt; S$6), 0, 1)+IF(OR($F332 &gt;= T$6, $G332 &lt; S$6), 0, 2)+1)</f>
        <v/>
      </c>
      <c r="T332" s="68" t="str">
        <f ca="1">INDEX({"","_","-","="},IF(OR($D332 &gt;= U$6, $E332 &lt; T$6), 0, 1)+IF(OR($F332 &gt;= U$6, $G332 &lt; T$6), 0, 2)+1)</f>
        <v/>
      </c>
      <c r="U332" s="68" t="str">
        <f ca="1">INDEX({"","_","-","="},IF(OR($D332 &gt;= V$6, $E332 &lt; U$6), 0, 1)+IF(OR($F332 &gt;= V$6, $G332 &lt; U$6), 0, 2)+1)</f>
        <v/>
      </c>
      <c r="V332" s="68" t="str">
        <f ca="1">INDEX({"","_","-","="},IF(OR($D332 &gt;= W$6, $E332 &lt; V$6), 0, 1)+IF(OR($F332 &gt;= W$6, $G332 &lt; V$6), 0, 2)+1)</f>
        <v/>
      </c>
      <c r="W332" s="68" t="str">
        <f ca="1">INDEX({"","_","-","="},IF(OR($D332 &gt;= X$6, $E332 &lt; W$6), 0, 1)+IF(OR($F332 &gt;= X$6, $G332 &lt; W$6), 0, 2)+1)</f>
        <v/>
      </c>
      <c r="X332" s="68" t="str">
        <f ca="1">INDEX({"","_","-","="},IF(OR($D332 &gt;= Y$6, $E332 &lt; X$6), 0, 1)+IF(OR($F332 &gt;= Y$6, $G332 &lt; X$6), 0, 2)+1)</f>
        <v/>
      </c>
      <c r="Y332" s="68" t="str">
        <f ca="1">INDEX({"","_","-","="},IF(OR($D332 &gt;= Z$6, $E332 &lt; Y$6), 0, 1)+IF(OR($F332 &gt;= Z$6, $G332 &lt; Y$6), 0, 2)+1)</f>
        <v/>
      </c>
      <c r="Z332" s="68" t="str">
        <f ca="1">INDEX({"","_","-","="},IF(OR($D332 &gt;= AA$6, $E332 &lt; Z$6), 0, 1)+IF(OR($F332 &gt;= AA$6, $G332 &lt; Z$6), 0, 2)+1)</f>
        <v/>
      </c>
      <c r="AA332" s="68" t="str">
        <f ca="1">INDEX({"","_","-","="},IF(OR($D332 &gt;= AB$6, $E332 &lt; AA$6), 0, 1)+IF(OR($F332 &gt;= AB$6, $G332 &lt; AA$6), 0, 2)+1)</f>
        <v/>
      </c>
      <c r="AB332" s="68" t="str">
        <f ca="1">INDEX({"","_","-","="},IF(OR($D332 &gt;= AC$6, $E332 &lt; AB$6), 0, 1)+IF(OR($F332 &gt;= AC$6, $G332 &lt; AB$6), 0, 2)+1)</f>
        <v/>
      </c>
      <c r="AC332" s="68" t="str">
        <f ca="1">INDEX({"","_","-","="},IF(OR($D332 &gt;= AD$6, $E332 &lt; AC$6), 0, 1)+IF(OR($F332 &gt;= AD$6, $G332 &lt; AC$6), 0, 2)+1)</f>
        <v/>
      </c>
      <c r="AD332" s="68" t="str">
        <f ca="1">INDEX({"","_","-","="},IF(OR($D332 &gt;= AE$6, $E332 &lt; AD$6), 0, 1)+IF(OR($F332 &gt;= AE$6, $G332 &lt; AD$6), 0, 2)+1)</f>
        <v/>
      </c>
      <c r="AE332" s="68" t="str">
        <f ca="1">INDEX({"","_","-","="},IF(OR($D332 &gt;= AF$6, $E332 &lt; AE$6), 0, 1)+IF(OR($F332 &gt;= AF$6, $G332 &lt; AE$6), 0, 2)+1)</f>
        <v/>
      </c>
      <c r="AF332" s="68" t="str">
        <f ca="1">INDEX({"","_","-","="},IF(OR($D332 &gt;= AG$6, $E332 &lt; AF$6), 0, 1)+IF(OR($F332 &gt;= AG$6, $G332 &lt; AF$6), 0, 2)+1)</f>
        <v/>
      </c>
      <c r="AG332" s="68" t="str">
        <f ca="1">INDEX({"","_","-","="},IF(OR($D332 &gt;= AH$6, $E332 &lt; AG$6), 0, 1)+IF(OR($F332 &gt;= AH$6, $G332 &lt; AG$6), 0, 2)+1)</f>
        <v/>
      </c>
      <c r="AH332" s="68" t="str">
        <f ca="1">INDEX({"","_","-","="},IF(OR($D332 &gt;= AI$6, $E332 &lt; AH$6), 0, 1)+IF(OR($F332 &gt;= AI$6, $G332 &lt; AH$6), 0, 2)+1)</f>
        <v/>
      </c>
      <c r="AI332" s="68" t="str">
        <f ca="1">INDEX({"","_","-","="},IF(OR($D332 &gt;= AJ$6, $E332 &lt; AI$6), 0, 1)+IF(OR($F332 &gt;= AJ$6, $G332 &lt; AI$6), 0, 2)+1)</f>
        <v/>
      </c>
      <c r="AJ332" s="68" t="str">
        <f ca="1">INDEX({"","_","-","="},IF(OR($D332 &gt;= AK$6, $E332 &lt; AJ$6), 0, 1)+IF(OR($F332 &gt;= AK$6, $G332 &lt; AJ$6), 0, 2)+1)</f>
        <v/>
      </c>
      <c r="AK332" s="68" t="str">
        <f ca="1">INDEX({"","_","-","="},IF(OR($D332 &gt;= AL$6, $E332 &lt; AK$6), 0, 1)+IF(OR($F332 &gt;= AL$6, $G332 &lt; AK$6), 0, 2)+1)</f>
        <v/>
      </c>
      <c r="AL332" s="68" t="str">
        <f ca="1">INDEX({"","_","-","="},IF(OR($D332 &gt;= AM$6, $E332 &lt; AL$6), 0, 1)+IF(OR($F332 &gt;= AM$6, $G332 &lt; AL$6), 0, 2)+1)</f>
        <v/>
      </c>
      <c r="AM332" s="68" t="str">
        <f ca="1">INDEX({"","_","-","="},IF(OR($D332 &gt;= AN$6, $E332 &lt; AM$6), 0, 1)+IF(OR($F332 &gt;= AN$6, $G332 &lt; AM$6), 0, 2)+1)</f>
        <v/>
      </c>
      <c r="AN332" s="68" t="str">
        <f ca="1">INDEX({"","_","-","="},IF(OR($D332 &gt;= AO$6, $E332 &lt; AN$6), 0, 1)+IF(OR($F332 &gt;= AO$6, $G332 &lt; AN$6), 0, 2)+1)</f>
        <v/>
      </c>
      <c r="AO332" s="68" t="str">
        <f ca="1">INDEX({"","_","-","="},IF(OR($D332 &gt;= AP$6, $E332 &lt; AO$6), 0, 1)+IF(OR($F332 &gt;= AP$6, $G332 &lt; AO$6), 0, 2)+1)</f>
        <v/>
      </c>
      <c r="AP332" s="68" t="str">
        <f ca="1">INDEX({"","_","-","="},IF(OR($D332 &gt;= AQ$6, $E332 &lt; AP$6), 0, 1)+IF(OR($F332 &gt;= AQ$6, $G332 &lt; AP$6), 0, 2)+1)</f>
        <v/>
      </c>
      <c r="AQ332" s="68" t="str">
        <f ca="1">INDEX({"","_","-","="},IF(OR($D332 &gt;= AR$6, $E332 &lt; AQ$6), 0, 1)+IF(OR($F332 &gt;= AR$6, $G332 &lt; AQ$6), 0, 2)+1)</f>
        <v/>
      </c>
      <c r="AR332" s="68" t="str">
        <f ca="1">INDEX({"","_","-","="},IF(OR($D332 &gt;= AS$6, $E332 &lt; AR$6), 0, 1)+IF(OR($F332 &gt;= AS$6, $G332 &lt; AR$6), 0, 2)+1)</f>
        <v/>
      </c>
      <c r="AS332" s="68" t="str">
        <f ca="1">INDEX({"","_","-","="},IF(OR($D332 &gt;= AT$6, $E332 &lt; AS$6), 0, 1)+IF(OR($F332 &gt;= AT$6, $G332 &lt; AS$6), 0, 2)+1)</f>
        <v/>
      </c>
      <c r="AT332" s="68" t="str">
        <f ca="1">INDEX({"","_","-","="},IF(OR($D332 &gt;= AU$6, $E332 &lt; AT$6), 0, 1)+IF(OR($F332 &gt;= AU$6, $G332 &lt; AT$6), 0, 2)+1)</f>
        <v/>
      </c>
      <c r="AU332" s="68" t="str">
        <f ca="1">INDEX({"","_","-","="},IF(OR($D332 &gt;= AV$6, $E332 &lt; AU$6), 0, 1)+IF(OR($F332 &gt;= AV$6, $G332 &lt; AU$6), 0, 2)+1)</f>
        <v/>
      </c>
      <c r="AV332" s="68" t="str">
        <f ca="1">INDEX({"","_","-","="},IF(OR($D332 &gt;= AW$6, $E332 &lt; AV$6), 0, 1)+IF(OR($F332 &gt;= AW$6, $G332 &lt; AV$6), 0, 2)+1)</f>
        <v/>
      </c>
      <c r="AW332" s="68" t="str">
        <f ca="1">INDEX({"","_","-","="},IF(OR($D332 &gt;= AX$6, $E332 &lt; AW$6), 0, 1)+IF(OR($F332 &gt;= AX$6, $G332 &lt; AW$6), 0, 2)+1)</f>
        <v/>
      </c>
      <c r="AX332" s="68" t="str">
        <f ca="1">INDEX({"","_","-","="},IF(OR($D332 &gt;= AY$6, $E332 &lt; AX$6), 0, 1)+IF(OR($F332 &gt;= AY$6, $G332 &lt; AX$6), 0, 2)+1)</f>
        <v/>
      </c>
      <c r="AY332" s="68" t="str">
        <f ca="1">INDEX({"","_","-","="},IF(OR($D332 &gt;= AZ$6, $E332 &lt; AY$6), 0, 1)+IF(OR($F332 &gt;= AZ$6, $G332 &lt; AY$6), 0, 2)+1)</f>
        <v/>
      </c>
      <c r="AZ332" s="68" t="str">
        <f ca="1">INDEX({"","_","-","="},IF(OR($D332 &gt;= BA$6, $E332 &lt; AZ$6), 0, 1)+IF(OR($F332 &gt;= BA$6, $G332 &lt; AZ$6), 0, 2)+1)</f>
        <v/>
      </c>
      <c r="BA332" s="68" t="str">
        <f ca="1">INDEX({"","_","-","="},IF(OR($D332 &gt;= BB$6, $E332 &lt; BA$6), 0, 1)+IF(OR($F332 &gt;= BB$6, $G332 &lt; BA$6), 0, 2)+1)</f>
        <v/>
      </c>
      <c r="BB332" s="68" t="str">
        <f ca="1">INDEX({"","_","-","="},IF(OR($D332 &gt;= BC$6, $E332 &lt; BB$6), 0, 1)+IF(OR($F332 &gt;= BC$6, $G332 &lt; BB$6), 0, 2)+1)</f>
        <v/>
      </c>
      <c r="BC332" s="68" t="str">
        <f ca="1">INDEX({"","_","-","="},IF(OR($D332 &gt;= BD$6, $E332 &lt; BC$6), 0, 1)+IF(OR($F332 &gt;= BD$6, $G332 &lt; BC$6), 0, 2)+1)</f>
        <v/>
      </c>
      <c r="BD332" s="68" t="str">
        <f ca="1">INDEX({"","_","-","="},IF(OR($D332 &gt;= BE$6, $E332 &lt; BD$6), 0, 1)+IF(OR($F332 &gt;= BE$6, $G332 &lt; BD$6), 0, 2)+1)</f>
        <v/>
      </c>
      <c r="BE332" s="68" t="str">
        <f ca="1">INDEX({"","_","-","="},IF(OR($D332 &gt;= BF$6, $E332 &lt; BE$6), 0, 1)+IF(OR($F332 &gt;= BF$6, $G332 &lt; BE$6), 0, 2)+1)</f>
        <v/>
      </c>
      <c r="BF332" s="68" t="str">
        <f ca="1">INDEX({"","_","-","="},IF(OR($D332 &gt;= BG$6, $E332 &lt; BF$6), 0, 1)+IF(OR($F332 &gt;= BG$6, $G332 &lt; BF$6), 0, 2)+1)</f>
        <v/>
      </c>
      <c r="BG332" s="68" t="str">
        <f ca="1">INDEX({"","_","-","="},IF(OR($D332 &gt;= BH$6, $E332 &lt; BG$6), 0, 1)+IF(OR($F332 &gt;= BH$6, $G332 &lt; BG$6), 0, 2)+1)</f>
        <v/>
      </c>
      <c r="BH332" s="68" t="str">
        <f ca="1">INDEX({"","_","-","="},IF(OR($D332 &gt;= BI$6, $E332 &lt; BH$6), 0, 1)+IF(OR($F332 &gt;= BI$6, $G332 &lt; BH$6), 0, 2)+1)</f>
        <v/>
      </c>
      <c r="BI332" s="68" t="str">
        <f ca="1">INDEX({"","_","-","="},IF(OR($D332 &gt;= BJ$6, $E332 &lt; BI$6), 0, 1)+IF(OR($F332 &gt;= BJ$6, $G332 &lt; BI$6), 0, 2)+1)</f>
        <v/>
      </c>
      <c r="BJ332" s="68" t="str">
        <f ca="1">INDEX({"","_","-","="},IF(OR($D332 &gt;= BK$6, $E332 &lt; BJ$6), 0, 1)+IF(OR($F332 &gt;= BK$6, $G332 &lt; BJ$6), 0, 2)+1)</f>
        <v/>
      </c>
      <c r="BK332" s="68" t="str">
        <f ca="1">INDEX({"","_","-","="},IF(OR($D332 &gt;= BL$6, $E332 &lt; BK$6), 0, 1)+IF(OR($F332 &gt;= BL$6, $G332 &lt; BK$6), 0, 2)+1)</f>
        <v/>
      </c>
      <c r="BL332" s="68" t="str">
        <f ca="1">INDEX({"","_","-","="},IF(OR($D332 &gt;= BM$6, $E332 &lt; BL$6), 0, 1)+IF(OR($F332 &gt;= BM$6, $G332 &lt; BL$6), 0, 2)+1)</f>
        <v/>
      </c>
      <c r="BM332" s="68" t="str">
        <f ca="1">INDEX({"","_","-","="},IF(OR($D332 &gt;= BN$6, $E332 &lt; BM$6), 0, 1)+IF(OR($F332 &gt;= BN$6, $G332 &lt; BM$6), 0, 2)+1)</f>
        <v/>
      </c>
      <c r="BN332" s="68" t="str">
        <f ca="1">INDEX({"","_","-","="},IF(OR($D332 &gt;= BO$6, $E332 &lt; BN$6), 0, 1)+IF(OR($F332 &gt;= BO$6, $G332 &lt; BN$6), 0, 2)+1)</f>
        <v/>
      </c>
      <c r="BO332" s="68" t="str">
        <f ca="1">INDEX({"","_","-","="},IF(OR($D332 &gt;= BP$6, $E332 &lt; BO$6), 0, 1)+IF(OR($F332 &gt;= BP$6, $G332 &lt; BO$6), 0, 2)+1)</f>
        <v/>
      </c>
      <c r="BP332" s="68" t="str">
        <f ca="1">INDEX({"","_","-","="},IF(OR($D332 &gt;= BQ$6, $E332 &lt; BP$6), 0, 1)+IF(OR($F332 &gt;= BQ$6, $G332 &lt; BP$6), 0, 2)+1)</f>
        <v/>
      </c>
      <c r="BQ332" s="68" t="str">
        <f ca="1">INDEX({"","_","-","="},IF(OR($D332 &gt;= BR$6, $E332 &lt; BQ$6), 0, 1)+IF(OR($F332 &gt;= BR$6, $G332 &lt; BQ$6), 0, 2)+1)</f>
        <v/>
      </c>
      <c r="BR332" s="68" t="str">
        <f ca="1">INDEX({"","_","-","="},IF(OR($D332 &gt;= BS$6, $E332 &lt; BR$6), 0, 1)+IF(OR($F332 &gt;= BS$6, $G332 &lt; BR$6), 0, 2)+1)</f>
        <v/>
      </c>
      <c r="BS332" s="68" t="str">
        <f ca="1">INDEX({"","_","-","="},IF(OR($D332 &gt;= BT$6, $E332 &lt; BS$6), 0, 1)+IF(OR($F332 &gt;= BT$6, $G332 &lt; BS$6), 0, 2)+1)</f>
        <v/>
      </c>
      <c r="BT332" s="68" t="str">
        <f ca="1">INDEX({"","_","-","="},IF(OR($D332 &gt;= BU$6, $E332 &lt; BT$6), 0, 1)+IF(OR($F332 &gt;= BU$6, $G332 &lt; BT$6), 0, 2)+1)</f>
        <v/>
      </c>
      <c r="BU332" s="68" t="str">
        <f ca="1">INDEX({"","_","-","="},IF(OR($D332 &gt;= BV$6, $E332 &lt; BU$6), 0, 1)+IF(OR($F332 &gt;= BV$6, $G332 &lt; BU$6), 0, 2)+1)</f>
        <v/>
      </c>
      <c r="BV332" s="68" t="str">
        <f ca="1">INDEX({"","_","-","="},IF(OR($D332 &gt;= BW$6, $E332 &lt; BV$6), 0, 1)+IF(OR($F332 &gt;= BW$6, $G332 &lt; BV$6), 0, 2)+1)</f>
        <v/>
      </c>
      <c r="BW332" s="68" t="str">
        <f ca="1">INDEX({"","_","-","="},IF(OR($D332 &gt;= BX$6, $E332 &lt; BW$6), 0, 1)+IF(OR($F332 &gt;= BX$6, $G332 &lt; BW$6), 0, 2)+1)</f>
        <v/>
      </c>
      <c r="BX332" s="68" t="str">
        <f ca="1">INDEX({"","_","-","="},IF(OR($D332 &gt;= BY$6, $E332 &lt; BX$6), 0, 1)+IF(OR($F332 &gt;= BY$6, $G332 &lt; BX$6), 0, 2)+1)</f>
        <v/>
      </c>
      <c r="BY332" s="68" t="str">
        <f ca="1">INDEX({"","_","-","="},IF(OR($D332 &gt;= BZ$6, $E332 &lt; BY$6), 0, 1)+IF(OR($F332 &gt;= BZ$6, $G332 &lt; BY$6), 0, 2)+1)</f>
        <v/>
      </c>
      <c r="BZ332" s="68" t="str">
        <f ca="1">INDEX({"","_","-","="},IF(OR($D332 &gt;= CA$6, $E332 &lt; BZ$6), 0, 1)+IF(OR($F332 &gt;= CA$6, $G332 &lt; BZ$6), 0, 2)+1)</f>
        <v/>
      </c>
      <c r="CA332" s="68" t="str">
        <f ca="1">INDEX({"","_","-","="},IF(OR($D332 &gt;= CB$6, $E332 &lt; CA$6), 0, 1)+IF(OR($F332 &gt;= CB$6, $G332 &lt; CA$6), 0, 2)+1)</f>
        <v/>
      </c>
      <c r="CB332" s="68" t="str">
        <f ca="1">INDEX({"","_","-","="},IF(OR($D332 &gt;= CC$6, $E332 &lt; CB$6), 0, 1)+IF(OR($F332 &gt;= CC$6, $G332 &lt; CB$6), 0, 2)+1)</f>
        <v/>
      </c>
      <c r="CC332" s="68" t="str">
        <f ca="1">INDEX({"","_","-","="},IF(OR($D332 &gt;= CD$6, $E332 &lt; CC$6), 0, 1)+IF(OR($F332 &gt;= CD$6, $G332 &lt; CC$6), 0, 2)+1)</f>
        <v/>
      </c>
      <c r="CD332" s="68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IF('临-进度'!M328,'临-进度'!$A328,"")</f>
        <v/>
      </c>
      <c r="B333" s="8" t="str">
        <f ca="1">IF('临-进度'!M328,'临-进度'!$B328,"")</f>
        <v/>
      </c>
      <c r="C333" s="8" t="str">
        <f ca="1">IF('临-进度'!M328,'临-进度'!$E328,"")</f>
        <v/>
      </c>
      <c r="D333" s="40" t="str">
        <f ca="1">IF('临-进度'!$M328,'临-进度'!$I328,"")</f>
        <v/>
      </c>
      <c r="E333" s="40" t="str">
        <f ca="1">IF('临-进度'!$M328,'临-进度'!$AE328,"")</f>
        <v/>
      </c>
      <c r="F333" s="40" t="str">
        <f ca="1">IF('临-进度'!$M328,'临-进度'!$J328,"")</f>
        <v/>
      </c>
      <c r="G333" s="73" t="str">
        <f ca="1">IF('临-进度'!$M328,'临-进度'!$AF328,"")</f>
        <v/>
      </c>
      <c r="H333" s="68" t="str">
        <f ca="1">INDEX({"","_","-","="},IF(OR($D333 &gt;= I$6, $E333 &lt; H$6), 0, 1)+IF(OR($F333 &gt;= I$6, $G333 &lt; H$6), 0, 2)+1)</f>
        <v/>
      </c>
      <c r="I333" s="68" t="str">
        <f ca="1">INDEX({"","_","-","="},IF(OR($D333 &gt;= J$6, $E333 &lt; I$6), 0, 1)+IF(OR($F333 &gt;= J$6, $G333 &lt; I$6), 0, 2)+1)</f>
        <v/>
      </c>
      <c r="J333" s="68" t="str">
        <f ca="1">INDEX({"","_","-","="},IF(OR($D333 &gt;= K$6, $E333 &lt; J$6), 0, 1)+IF(OR($F333 &gt;= K$6, $G333 &lt; J$6), 0, 2)+1)</f>
        <v/>
      </c>
      <c r="K333" s="68" t="str">
        <f ca="1">INDEX({"","_","-","="},IF(OR($D333 &gt;= L$6, $E333 &lt; K$6), 0, 1)+IF(OR($F333 &gt;= L$6, $G333 &lt; K$6), 0, 2)+1)</f>
        <v/>
      </c>
      <c r="L333" s="68" t="str">
        <f ca="1">INDEX({"","_","-","="},IF(OR($D333 &gt;= M$6, $E333 &lt; L$6), 0, 1)+IF(OR($F333 &gt;= M$6, $G333 &lt; L$6), 0, 2)+1)</f>
        <v/>
      </c>
      <c r="M333" s="68" t="str">
        <f ca="1">INDEX({"","_","-","="},IF(OR($D333 &gt;= N$6, $E333 &lt; M$6), 0, 1)+IF(OR($F333 &gt;= N$6, $G333 &lt; M$6), 0, 2)+1)</f>
        <v/>
      </c>
      <c r="N333" s="68" t="str">
        <f ca="1">INDEX({"","_","-","="},IF(OR($D333 &gt;= O$6, $E333 &lt; N$6), 0, 1)+IF(OR($F333 &gt;= O$6, $G333 &lt; N$6), 0, 2)+1)</f>
        <v/>
      </c>
      <c r="O333" s="68" t="str">
        <f ca="1">INDEX({"","_","-","="},IF(OR($D333 &gt;= P$6, $E333 &lt; O$6), 0, 1)+IF(OR($F333 &gt;= P$6, $G333 &lt; O$6), 0, 2)+1)</f>
        <v/>
      </c>
      <c r="P333" s="68" t="str">
        <f ca="1">INDEX({"","_","-","="},IF(OR($D333 &gt;= Q$6, $E333 &lt; P$6), 0, 1)+IF(OR($F333 &gt;= Q$6, $G333 &lt; P$6), 0, 2)+1)</f>
        <v/>
      </c>
      <c r="Q333" s="68" t="str">
        <f ca="1">INDEX({"","_","-","="},IF(OR($D333 &gt;= R$6, $E333 &lt; Q$6), 0, 1)+IF(OR($F333 &gt;= R$6, $G333 &lt; Q$6), 0, 2)+1)</f>
        <v/>
      </c>
      <c r="R333" s="68" t="str">
        <f ca="1">INDEX({"","_","-","="},IF(OR($D333 &gt;= S$6, $E333 &lt; R$6), 0, 1)+IF(OR($F333 &gt;= S$6, $G333 &lt; R$6), 0, 2)+1)</f>
        <v/>
      </c>
      <c r="S333" s="68" t="str">
        <f ca="1">INDEX({"","_","-","="},IF(OR($D333 &gt;= T$6, $E333 &lt; S$6), 0, 1)+IF(OR($F333 &gt;= T$6, $G333 &lt; S$6), 0, 2)+1)</f>
        <v/>
      </c>
      <c r="T333" s="68" t="str">
        <f ca="1">INDEX({"","_","-","="},IF(OR($D333 &gt;= U$6, $E333 &lt; T$6), 0, 1)+IF(OR($F333 &gt;= U$6, $G333 &lt; T$6), 0, 2)+1)</f>
        <v/>
      </c>
      <c r="U333" s="68" t="str">
        <f ca="1">INDEX({"","_","-","="},IF(OR($D333 &gt;= V$6, $E333 &lt; U$6), 0, 1)+IF(OR($F333 &gt;= V$6, $G333 &lt; U$6), 0, 2)+1)</f>
        <v/>
      </c>
      <c r="V333" s="68" t="str">
        <f ca="1">INDEX({"","_","-","="},IF(OR($D333 &gt;= W$6, $E333 &lt; V$6), 0, 1)+IF(OR($F333 &gt;= W$6, $G333 &lt; V$6), 0, 2)+1)</f>
        <v/>
      </c>
      <c r="W333" s="68" t="str">
        <f ca="1">INDEX({"","_","-","="},IF(OR($D333 &gt;= X$6, $E333 &lt; W$6), 0, 1)+IF(OR($F333 &gt;= X$6, $G333 &lt; W$6), 0, 2)+1)</f>
        <v/>
      </c>
      <c r="X333" s="68" t="str">
        <f ca="1">INDEX({"","_","-","="},IF(OR($D333 &gt;= Y$6, $E333 &lt; X$6), 0, 1)+IF(OR($F333 &gt;= Y$6, $G333 &lt; X$6), 0, 2)+1)</f>
        <v/>
      </c>
      <c r="Y333" s="68" t="str">
        <f ca="1">INDEX({"","_","-","="},IF(OR($D333 &gt;= Z$6, $E333 &lt; Y$6), 0, 1)+IF(OR($F333 &gt;= Z$6, $G333 &lt; Y$6), 0, 2)+1)</f>
        <v/>
      </c>
      <c r="Z333" s="68" t="str">
        <f ca="1">INDEX({"","_","-","="},IF(OR($D333 &gt;= AA$6, $E333 &lt; Z$6), 0, 1)+IF(OR($F333 &gt;= AA$6, $G333 &lt; Z$6), 0, 2)+1)</f>
        <v/>
      </c>
      <c r="AA333" s="68" t="str">
        <f ca="1">INDEX({"","_","-","="},IF(OR($D333 &gt;= AB$6, $E333 &lt; AA$6), 0, 1)+IF(OR($F333 &gt;= AB$6, $G333 &lt; AA$6), 0, 2)+1)</f>
        <v/>
      </c>
      <c r="AB333" s="68" t="str">
        <f ca="1">INDEX({"","_","-","="},IF(OR($D333 &gt;= AC$6, $E333 &lt; AB$6), 0, 1)+IF(OR($F333 &gt;= AC$6, $G333 &lt; AB$6), 0, 2)+1)</f>
        <v/>
      </c>
      <c r="AC333" s="68" t="str">
        <f ca="1">INDEX({"","_","-","="},IF(OR($D333 &gt;= AD$6, $E333 &lt; AC$6), 0, 1)+IF(OR($F333 &gt;= AD$6, $G333 &lt; AC$6), 0, 2)+1)</f>
        <v/>
      </c>
      <c r="AD333" s="68" t="str">
        <f ca="1">INDEX({"","_","-","="},IF(OR($D333 &gt;= AE$6, $E333 &lt; AD$6), 0, 1)+IF(OR($F333 &gt;= AE$6, $G333 &lt; AD$6), 0, 2)+1)</f>
        <v/>
      </c>
      <c r="AE333" s="68" t="str">
        <f ca="1">INDEX({"","_","-","="},IF(OR($D333 &gt;= AF$6, $E333 &lt; AE$6), 0, 1)+IF(OR($F333 &gt;= AF$6, $G333 &lt; AE$6), 0, 2)+1)</f>
        <v/>
      </c>
      <c r="AF333" s="68" t="str">
        <f ca="1">INDEX({"","_","-","="},IF(OR($D333 &gt;= AG$6, $E333 &lt; AF$6), 0, 1)+IF(OR($F333 &gt;= AG$6, $G333 &lt; AF$6), 0, 2)+1)</f>
        <v/>
      </c>
      <c r="AG333" s="68" t="str">
        <f ca="1">INDEX({"","_","-","="},IF(OR($D333 &gt;= AH$6, $E333 &lt; AG$6), 0, 1)+IF(OR($F333 &gt;= AH$6, $G333 &lt; AG$6), 0, 2)+1)</f>
        <v/>
      </c>
      <c r="AH333" s="68" t="str">
        <f ca="1">INDEX({"","_","-","="},IF(OR($D333 &gt;= AI$6, $E333 &lt; AH$6), 0, 1)+IF(OR($F333 &gt;= AI$6, $G333 &lt; AH$6), 0, 2)+1)</f>
        <v/>
      </c>
      <c r="AI333" s="68" t="str">
        <f ca="1">INDEX({"","_","-","="},IF(OR($D333 &gt;= AJ$6, $E333 &lt; AI$6), 0, 1)+IF(OR($F333 &gt;= AJ$6, $G333 &lt; AI$6), 0, 2)+1)</f>
        <v/>
      </c>
      <c r="AJ333" s="68" t="str">
        <f ca="1">INDEX({"","_","-","="},IF(OR($D333 &gt;= AK$6, $E333 &lt; AJ$6), 0, 1)+IF(OR($F333 &gt;= AK$6, $G333 &lt; AJ$6), 0, 2)+1)</f>
        <v/>
      </c>
      <c r="AK333" s="68" t="str">
        <f ca="1">INDEX({"","_","-","="},IF(OR($D333 &gt;= AL$6, $E333 &lt; AK$6), 0, 1)+IF(OR($F333 &gt;= AL$6, $G333 &lt; AK$6), 0, 2)+1)</f>
        <v/>
      </c>
      <c r="AL333" s="68" t="str">
        <f ca="1">INDEX({"","_","-","="},IF(OR($D333 &gt;= AM$6, $E333 &lt; AL$6), 0, 1)+IF(OR($F333 &gt;= AM$6, $G333 &lt; AL$6), 0, 2)+1)</f>
        <v/>
      </c>
      <c r="AM333" s="68" t="str">
        <f ca="1">INDEX({"","_","-","="},IF(OR($D333 &gt;= AN$6, $E333 &lt; AM$6), 0, 1)+IF(OR($F333 &gt;= AN$6, $G333 &lt; AM$6), 0, 2)+1)</f>
        <v/>
      </c>
      <c r="AN333" s="68" t="str">
        <f ca="1">INDEX({"","_","-","="},IF(OR($D333 &gt;= AO$6, $E333 &lt; AN$6), 0, 1)+IF(OR($F333 &gt;= AO$6, $G333 &lt; AN$6), 0, 2)+1)</f>
        <v/>
      </c>
      <c r="AO333" s="68" t="str">
        <f ca="1">INDEX({"","_","-","="},IF(OR($D333 &gt;= AP$6, $E333 &lt; AO$6), 0, 1)+IF(OR($F333 &gt;= AP$6, $G333 &lt; AO$6), 0, 2)+1)</f>
        <v/>
      </c>
      <c r="AP333" s="68" t="str">
        <f ca="1">INDEX({"","_","-","="},IF(OR($D333 &gt;= AQ$6, $E333 &lt; AP$6), 0, 1)+IF(OR($F333 &gt;= AQ$6, $G333 &lt; AP$6), 0, 2)+1)</f>
        <v/>
      </c>
      <c r="AQ333" s="68" t="str">
        <f ca="1">INDEX({"","_","-","="},IF(OR($D333 &gt;= AR$6, $E333 &lt; AQ$6), 0, 1)+IF(OR($F333 &gt;= AR$6, $G333 &lt; AQ$6), 0, 2)+1)</f>
        <v/>
      </c>
      <c r="AR333" s="68" t="str">
        <f ca="1">INDEX({"","_","-","="},IF(OR($D333 &gt;= AS$6, $E333 &lt; AR$6), 0, 1)+IF(OR($F333 &gt;= AS$6, $G333 &lt; AR$6), 0, 2)+1)</f>
        <v/>
      </c>
      <c r="AS333" s="68" t="str">
        <f ca="1">INDEX({"","_","-","="},IF(OR($D333 &gt;= AT$6, $E333 &lt; AS$6), 0, 1)+IF(OR($F333 &gt;= AT$6, $G333 &lt; AS$6), 0, 2)+1)</f>
        <v/>
      </c>
      <c r="AT333" s="68" t="str">
        <f ca="1">INDEX({"","_","-","="},IF(OR($D333 &gt;= AU$6, $E333 &lt; AT$6), 0, 1)+IF(OR($F333 &gt;= AU$6, $G333 &lt; AT$6), 0, 2)+1)</f>
        <v/>
      </c>
      <c r="AU333" s="68" t="str">
        <f ca="1">INDEX({"","_","-","="},IF(OR($D333 &gt;= AV$6, $E333 &lt; AU$6), 0, 1)+IF(OR($F333 &gt;= AV$6, $G333 &lt; AU$6), 0, 2)+1)</f>
        <v/>
      </c>
      <c r="AV333" s="68" t="str">
        <f ca="1">INDEX({"","_","-","="},IF(OR($D333 &gt;= AW$6, $E333 &lt; AV$6), 0, 1)+IF(OR($F333 &gt;= AW$6, $G333 &lt; AV$6), 0, 2)+1)</f>
        <v/>
      </c>
      <c r="AW333" s="68" t="str">
        <f ca="1">INDEX({"","_","-","="},IF(OR($D333 &gt;= AX$6, $E333 &lt; AW$6), 0, 1)+IF(OR($F333 &gt;= AX$6, $G333 &lt; AW$6), 0, 2)+1)</f>
        <v/>
      </c>
      <c r="AX333" s="68" t="str">
        <f ca="1">INDEX({"","_","-","="},IF(OR($D333 &gt;= AY$6, $E333 &lt; AX$6), 0, 1)+IF(OR($F333 &gt;= AY$6, $G333 &lt; AX$6), 0, 2)+1)</f>
        <v/>
      </c>
      <c r="AY333" s="68" t="str">
        <f ca="1">INDEX({"","_","-","="},IF(OR($D333 &gt;= AZ$6, $E333 &lt; AY$6), 0, 1)+IF(OR($F333 &gt;= AZ$6, $G333 &lt; AY$6), 0, 2)+1)</f>
        <v/>
      </c>
      <c r="AZ333" s="68" t="str">
        <f ca="1">INDEX({"","_","-","="},IF(OR($D333 &gt;= BA$6, $E333 &lt; AZ$6), 0, 1)+IF(OR($F333 &gt;= BA$6, $G333 &lt; AZ$6), 0, 2)+1)</f>
        <v/>
      </c>
      <c r="BA333" s="68" t="str">
        <f ca="1">INDEX({"","_","-","="},IF(OR($D333 &gt;= BB$6, $E333 &lt; BA$6), 0, 1)+IF(OR($F333 &gt;= BB$6, $G333 &lt; BA$6), 0, 2)+1)</f>
        <v/>
      </c>
      <c r="BB333" s="68" t="str">
        <f ca="1">INDEX({"","_","-","="},IF(OR($D333 &gt;= BC$6, $E333 &lt; BB$6), 0, 1)+IF(OR($F333 &gt;= BC$6, $G333 &lt; BB$6), 0, 2)+1)</f>
        <v/>
      </c>
      <c r="BC333" s="68" t="str">
        <f ca="1">INDEX({"","_","-","="},IF(OR($D333 &gt;= BD$6, $E333 &lt; BC$6), 0, 1)+IF(OR($F333 &gt;= BD$6, $G333 &lt; BC$6), 0, 2)+1)</f>
        <v/>
      </c>
      <c r="BD333" s="68" t="str">
        <f ca="1">INDEX({"","_","-","="},IF(OR($D333 &gt;= BE$6, $E333 &lt; BD$6), 0, 1)+IF(OR($F333 &gt;= BE$6, $G333 &lt; BD$6), 0, 2)+1)</f>
        <v/>
      </c>
      <c r="BE333" s="68" t="str">
        <f ca="1">INDEX({"","_","-","="},IF(OR($D333 &gt;= BF$6, $E333 &lt; BE$6), 0, 1)+IF(OR($F333 &gt;= BF$6, $G333 &lt; BE$6), 0, 2)+1)</f>
        <v/>
      </c>
      <c r="BF333" s="68" t="str">
        <f ca="1">INDEX({"","_","-","="},IF(OR($D333 &gt;= BG$6, $E333 &lt; BF$6), 0, 1)+IF(OR($F333 &gt;= BG$6, $G333 &lt; BF$6), 0, 2)+1)</f>
        <v/>
      </c>
      <c r="BG333" s="68" t="str">
        <f ca="1">INDEX({"","_","-","="},IF(OR($D333 &gt;= BH$6, $E333 &lt; BG$6), 0, 1)+IF(OR($F333 &gt;= BH$6, $G333 &lt; BG$6), 0, 2)+1)</f>
        <v/>
      </c>
      <c r="BH333" s="68" t="str">
        <f ca="1">INDEX({"","_","-","="},IF(OR($D333 &gt;= BI$6, $E333 &lt; BH$6), 0, 1)+IF(OR($F333 &gt;= BI$6, $G333 &lt; BH$6), 0, 2)+1)</f>
        <v/>
      </c>
      <c r="BI333" s="68" t="str">
        <f ca="1">INDEX({"","_","-","="},IF(OR($D333 &gt;= BJ$6, $E333 &lt; BI$6), 0, 1)+IF(OR($F333 &gt;= BJ$6, $G333 &lt; BI$6), 0, 2)+1)</f>
        <v/>
      </c>
      <c r="BJ333" s="68" t="str">
        <f ca="1">INDEX({"","_","-","="},IF(OR($D333 &gt;= BK$6, $E333 &lt; BJ$6), 0, 1)+IF(OR($F333 &gt;= BK$6, $G333 &lt; BJ$6), 0, 2)+1)</f>
        <v/>
      </c>
      <c r="BK333" s="68" t="str">
        <f ca="1">INDEX({"","_","-","="},IF(OR($D333 &gt;= BL$6, $E333 &lt; BK$6), 0, 1)+IF(OR($F333 &gt;= BL$6, $G333 &lt; BK$6), 0, 2)+1)</f>
        <v/>
      </c>
      <c r="BL333" s="68" t="str">
        <f ca="1">INDEX({"","_","-","="},IF(OR($D333 &gt;= BM$6, $E333 &lt; BL$6), 0, 1)+IF(OR($F333 &gt;= BM$6, $G333 &lt; BL$6), 0, 2)+1)</f>
        <v/>
      </c>
      <c r="BM333" s="68" t="str">
        <f ca="1">INDEX({"","_","-","="},IF(OR($D333 &gt;= BN$6, $E333 &lt; BM$6), 0, 1)+IF(OR($F333 &gt;= BN$6, $G333 &lt; BM$6), 0, 2)+1)</f>
        <v/>
      </c>
      <c r="BN333" s="68" t="str">
        <f ca="1">INDEX({"","_","-","="},IF(OR($D333 &gt;= BO$6, $E333 &lt; BN$6), 0, 1)+IF(OR($F333 &gt;= BO$6, $G333 &lt; BN$6), 0, 2)+1)</f>
        <v/>
      </c>
      <c r="BO333" s="68" t="str">
        <f ca="1">INDEX({"","_","-","="},IF(OR($D333 &gt;= BP$6, $E333 &lt; BO$6), 0, 1)+IF(OR($F333 &gt;= BP$6, $G333 &lt; BO$6), 0, 2)+1)</f>
        <v/>
      </c>
      <c r="BP333" s="68" t="str">
        <f ca="1">INDEX({"","_","-","="},IF(OR($D333 &gt;= BQ$6, $E333 &lt; BP$6), 0, 1)+IF(OR($F333 &gt;= BQ$6, $G333 &lt; BP$6), 0, 2)+1)</f>
        <v/>
      </c>
      <c r="BQ333" s="68" t="str">
        <f ca="1">INDEX({"","_","-","="},IF(OR($D333 &gt;= BR$6, $E333 &lt; BQ$6), 0, 1)+IF(OR($F333 &gt;= BR$6, $G333 &lt; BQ$6), 0, 2)+1)</f>
        <v/>
      </c>
      <c r="BR333" s="68" t="str">
        <f ca="1">INDEX({"","_","-","="},IF(OR($D333 &gt;= BS$6, $E333 &lt; BR$6), 0, 1)+IF(OR($F333 &gt;= BS$6, $G333 &lt; BR$6), 0, 2)+1)</f>
        <v/>
      </c>
      <c r="BS333" s="68" t="str">
        <f ca="1">INDEX({"","_","-","="},IF(OR($D333 &gt;= BT$6, $E333 &lt; BS$6), 0, 1)+IF(OR($F333 &gt;= BT$6, $G333 &lt; BS$6), 0, 2)+1)</f>
        <v/>
      </c>
      <c r="BT333" s="68" t="str">
        <f ca="1">INDEX({"","_","-","="},IF(OR($D333 &gt;= BU$6, $E333 &lt; BT$6), 0, 1)+IF(OR($F333 &gt;= BU$6, $G333 &lt; BT$6), 0, 2)+1)</f>
        <v/>
      </c>
      <c r="BU333" s="68" t="str">
        <f ca="1">INDEX({"","_","-","="},IF(OR($D333 &gt;= BV$6, $E333 &lt; BU$6), 0, 1)+IF(OR($F333 &gt;= BV$6, $G333 &lt; BU$6), 0, 2)+1)</f>
        <v/>
      </c>
      <c r="BV333" s="68" t="str">
        <f ca="1">INDEX({"","_","-","="},IF(OR($D333 &gt;= BW$6, $E333 &lt; BV$6), 0, 1)+IF(OR($F333 &gt;= BW$6, $G333 &lt; BV$6), 0, 2)+1)</f>
        <v/>
      </c>
      <c r="BW333" s="68" t="str">
        <f ca="1">INDEX({"","_","-","="},IF(OR($D333 &gt;= BX$6, $E333 &lt; BW$6), 0, 1)+IF(OR($F333 &gt;= BX$6, $G333 &lt; BW$6), 0, 2)+1)</f>
        <v/>
      </c>
      <c r="BX333" s="68" t="str">
        <f ca="1">INDEX({"","_","-","="},IF(OR($D333 &gt;= BY$6, $E333 &lt; BX$6), 0, 1)+IF(OR($F333 &gt;= BY$6, $G333 &lt; BX$6), 0, 2)+1)</f>
        <v/>
      </c>
      <c r="BY333" s="68" t="str">
        <f ca="1">INDEX({"","_","-","="},IF(OR($D333 &gt;= BZ$6, $E333 &lt; BY$6), 0, 1)+IF(OR($F333 &gt;= BZ$6, $G333 &lt; BY$6), 0, 2)+1)</f>
        <v/>
      </c>
      <c r="BZ333" s="68" t="str">
        <f ca="1">INDEX({"","_","-","="},IF(OR($D333 &gt;= CA$6, $E333 &lt; BZ$6), 0, 1)+IF(OR($F333 &gt;= CA$6, $G333 &lt; BZ$6), 0, 2)+1)</f>
        <v/>
      </c>
      <c r="CA333" s="68" t="str">
        <f ca="1">INDEX({"","_","-","="},IF(OR($D333 &gt;= CB$6, $E333 &lt; CA$6), 0, 1)+IF(OR($F333 &gt;= CB$6, $G333 &lt; CA$6), 0, 2)+1)</f>
        <v/>
      </c>
      <c r="CB333" s="68" t="str">
        <f ca="1">INDEX({"","_","-","="},IF(OR($D333 &gt;= CC$6, $E333 &lt; CB$6), 0, 1)+IF(OR($F333 &gt;= CC$6, $G333 &lt; CB$6), 0, 2)+1)</f>
        <v/>
      </c>
      <c r="CC333" s="68" t="str">
        <f ca="1">INDEX({"","_","-","="},IF(OR($D333 &gt;= CD$6, $E333 &lt; CC$6), 0, 1)+IF(OR($F333 &gt;= CD$6, $G333 &lt; CC$6), 0, 2)+1)</f>
        <v/>
      </c>
      <c r="CD333" s="68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IF('临-进度'!M329,'临-进度'!$A329,"")</f>
        <v/>
      </c>
      <c r="B334" s="8" t="str">
        <f ca="1">IF('临-进度'!M329,'临-进度'!$B329,"")</f>
        <v/>
      </c>
      <c r="C334" s="8" t="str">
        <f ca="1">IF('临-进度'!M329,'临-进度'!$E329,"")</f>
        <v/>
      </c>
      <c r="D334" s="40" t="str">
        <f ca="1">IF('临-进度'!$M329,'临-进度'!$I329,"")</f>
        <v/>
      </c>
      <c r="E334" s="40" t="str">
        <f ca="1">IF('临-进度'!$M329,'临-进度'!$AE329,"")</f>
        <v/>
      </c>
      <c r="F334" s="40" t="str">
        <f ca="1">IF('临-进度'!$M329,'临-进度'!$J329,"")</f>
        <v/>
      </c>
      <c r="G334" s="73" t="str">
        <f ca="1">IF('临-进度'!$M329,'临-进度'!$AF329,"")</f>
        <v/>
      </c>
      <c r="H334" s="68" t="str">
        <f ca="1">INDEX({"","_","-","="},IF(OR($D334 &gt;= I$6, $E334 &lt; H$6), 0, 1)+IF(OR($F334 &gt;= I$6, $G334 &lt; H$6), 0, 2)+1)</f>
        <v/>
      </c>
      <c r="I334" s="68" t="str">
        <f ca="1">INDEX({"","_","-","="},IF(OR($D334 &gt;= J$6, $E334 &lt; I$6), 0, 1)+IF(OR($F334 &gt;= J$6, $G334 &lt; I$6), 0, 2)+1)</f>
        <v/>
      </c>
      <c r="J334" s="68" t="str">
        <f ca="1">INDEX({"","_","-","="},IF(OR($D334 &gt;= K$6, $E334 &lt; J$6), 0, 1)+IF(OR($F334 &gt;= K$6, $G334 &lt; J$6), 0, 2)+1)</f>
        <v/>
      </c>
      <c r="K334" s="68" t="str">
        <f ca="1">INDEX({"","_","-","="},IF(OR($D334 &gt;= L$6, $E334 &lt; K$6), 0, 1)+IF(OR($F334 &gt;= L$6, $G334 &lt; K$6), 0, 2)+1)</f>
        <v/>
      </c>
      <c r="L334" s="68" t="str">
        <f ca="1">INDEX({"","_","-","="},IF(OR($D334 &gt;= M$6, $E334 &lt; L$6), 0, 1)+IF(OR($F334 &gt;= M$6, $G334 &lt; L$6), 0, 2)+1)</f>
        <v/>
      </c>
      <c r="M334" s="68" t="str">
        <f ca="1">INDEX({"","_","-","="},IF(OR($D334 &gt;= N$6, $E334 &lt; M$6), 0, 1)+IF(OR($F334 &gt;= N$6, $G334 &lt; M$6), 0, 2)+1)</f>
        <v/>
      </c>
      <c r="N334" s="68" t="str">
        <f ca="1">INDEX({"","_","-","="},IF(OR($D334 &gt;= O$6, $E334 &lt; N$6), 0, 1)+IF(OR($F334 &gt;= O$6, $G334 &lt; N$6), 0, 2)+1)</f>
        <v/>
      </c>
      <c r="O334" s="68" t="str">
        <f ca="1">INDEX({"","_","-","="},IF(OR($D334 &gt;= P$6, $E334 &lt; O$6), 0, 1)+IF(OR($F334 &gt;= P$6, $G334 &lt; O$6), 0, 2)+1)</f>
        <v/>
      </c>
      <c r="P334" s="68" t="str">
        <f ca="1">INDEX({"","_","-","="},IF(OR($D334 &gt;= Q$6, $E334 &lt; P$6), 0, 1)+IF(OR($F334 &gt;= Q$6, $G334 &lt; P$6), 0, 2)+1)</f>
        <v/>
      </c>
      <c r="Q334" s="68" t="str">
        <f ca="1">INDEX({"","_","-","="},IF(OR($D334 &gt;= R$6, $E334 &lt; Q$6), 0, 1)+IF(OR($F334 &gt;= R$6, $G334 &lt; Q$6), 0, 2)+1)</f>
        <v/>
      </c>
      <c r="R334" s="68" t="str">
        <f ca="1">INDEX({"","_","-","="},IF(OR($D334 &gt;= S$6, $E334 &lt; R$6), 0, 1)+IF(OR($F334 &gt;= S$6, $G334 &lt; R$6), 0, 2)+1)</f>
        <v/>
      </c>
      <c r="S334" s="68" t="str">
        <f ca="1">INDEX({"","_","-","="},IF(OR($D334 &gt;= T$6, $E334 &lt; S$6), 0, 1)+IF(OR($F334 &gt;= T$6, $G334 &lt; S$6), 0, 2)+1)</f>
        <v/>
      </c>
      <c r="T334" s="68" t="str">
        <f ca="1">INDEX({"","_","-","="},IF(OR($D334 &gt;= U$6, $E334 &lt; T$6), 0, 1)+IF(OR($F334 &gt;= U$6, $G334 &lt; T$6), 0, 2)+1)</f>
        <v/>
      </c>
      <c r="U334" s="68" t="str">
        <f ca="1">INDEX({"","_","-","="},IF(OR($D334 &gt;= V$6, $E334 &lt; U$6), 0, 1)+IF(OR($F334 &gt;= V$6, $G334 &lt; U$6), 0, 2)+1)</f>
        <v/>
      </c>
      <c r="V334" s="68" t="str">
        <f ca="1">INDEX({"","_","-","="},IF(OR($D334 &gt;= W$6, $E334 &lt; V$6), 0, 1)+IF(OR($F334 &gt;= W$6, $G334 &lt; V$6), 0, 2)+1)</f>
        <v/>
      </c>
      <c r="W334" s="68" t="str">
        <f ca="1">INDEX({"","_","-","="},IF(OR($D334 &gt;= X$6, $E334 &lt; W$6), 0, 1)+IF(OR($F334 &gt;= X$6, $G334 &lt; W$6), 0, 2)+1)</f>
        <v/>
      </c>
      <c r="X334" s="68" t="str">
        <f ca="1">INDEX({"","_","-","="},IF(OR($D334 &gt;= Y$6, $E334 &lt; X$6), 0, 1)+IF(OR($F334 &gt;= Y$6, $G334 &lt; X$6), 0, 2)+1)</f>
        <v/>
      </c>
      <c r="Y334" s="68" t="str">
        <f ca="1">INDEX({"","_","-","="},IF(OR($D334 &gt;= Z$6, $E334 &lt; Y$6), 0, 1)+IF(OR($F334 &gt;= Z$6, $G334 &lt; Y$6), 0, 2)+1)</f>
        <v/>
      </c>
      <c r="Z334" s="68" t="str">
        <f ca="1">INDEX({"","_","-","="},IF(OR($D334 &gt;= AA$6, $E334 &lt; Z$6), 0, 1)+IF(OR($F334 &gt;= AA$6, $G334 &lt; Z$6), 0, 2)+1)</f>
        <v/>
      </c>
      <c r="AA334" s="68" t="str">
        <f ca="1">INDEX({"","_","-","="},IF(OR($D334 &gt;= AB$6, $E334 &lt; AA$6), 0, 1)+IF(OR($F334 &gt;= AB$6, $G334 &lt; AA$6), 0, 2)+1)</f>
        <v/>
      </c>
      <c r="AB334" s="68" t="str">
        <f ca="1">INDEX({"","_","-","="},IF(OR($D334 &gt;= AC$6, $E334 &lt; AB$6), 0, 1)+IF(OR($F334 &gt;= AC$6, $G334 &lt; AB$6), 0, 2)+1)</f>
        <v/>
      </c>
      <c r="AC334" s="68" t="str">
        <f ca="1">INDEX({"","_","-","="},IF(OR($D334 &gt;= AD$6, $E334 &lt; AC$6), 0, 1)+IF(OR($F334 &gt;= AD$6, $G334 &lt; AC$6), 0, 2)+1)</f>
        <v/>
      </c>
      <c r="AD334" s="68" t="str">
        <f ca="1">INDEX({"","_","-","="},IF(OR($D334 &gt;= AE$6, $E334 &lt; AD$6), 0, 1)+IF(OR($F334 &gt;= AE$6, $G334 &lt; AD$6), 0, 2)+1)</f>
        <v/>
      </c>
      <c r="AE334" s="68" t="str">
        <f ca="1">INDEX({"","_","-","="},IF(OR($D334 &gt;= AF$6, $E334 &lt; AE$6), 0, 1)+IF(OR($F334 &gt;= AF$6, $G334 &lt; AE$6), 0, 2)+1)</f>
        <v/>
      </c>
      <c r="AF334" s="68" t="str">
        <f ca="1">INDEX({"","_","-","="},IF(OR($D334 &gt;= AG$6, $E334 &lt; AF$6), 0, 1)+IF(OR($F334 &gt;= AG$6, $G334 &lt; AF$6), 0, 2)+1)</f>
        <v/>
      </c>
      <c r="AG334" s="68" t="str">
        <f ca="1">INDEX({"","_","-","="},IF(OR($D334 &gt;= AH$6, $E334 &lt; AG$6), 0, 1)+IF(OR($F334 &gt;= AH$6, $G334 &lt; AG$6), 0, 2)+1)</f>
        <v/>
      </c>
      <c r="AH334" s="68" t="str">
        <f ca="1">INDEX({"","_","-","="},IF(OR($D334 &gt;= AI$6, $E334 &lt; AH$6), 0, 1)+IF(OR($F334 &gt;= AI$6, $G334 &lt; AH$6), 0, 2)+1)</f>
        <v/>
      </c>
      <c r="AI334" s="68" t="str">
        <f ca="1">INDEX({"","_","-","="},IF(OR($D334 &gt;= AJ$6, $E334 &lt; AI$6), 0, 1)+IF(OR($F334 &gt;= AJ$6, $G334 &lt; AI$6), 0, 2)+1)</f>
        <v/>
      </c>
      <c r="AJ334" s="68" t="str">
        <f ca="1">INDEX({"","_","-","="},IF(OR($D334 &gt;= AK$6, $E334 &lt; AJ$6), 0, 1)+IF(OR($F334 &gt;= AK$6, $G334 &lt; AJ$6), 0, 2)+1)</f>
        <v/>
      </c>
      <c r="AK334" s="68" t="str">
        <f ca="1">INDEX({"","_","-","="},IF(OR($D334 &gt;= AL$6, $E334 &lt; AK$6), 0, 1)+IF(OR($F334 &gt;= AL$6, $G334 &lt; AK$6), 0, 2)+1)</f>
        <v/>
      </c>
      <c r="AL334" s="68" t="str">
        <f ca="1">INDEX({"","_","-","="},IF(OR($D334 &gt;= AM$6, $E334 &lt; AL$6), 0, 1)+IF(OR($F334 &gt;= AM$6, $G334 &lt; AL$6), 0, 2)+1)</f>
        <v/>
      </c>
      <c r="AM334" s="68" t="str">
        <f ca="1">INDEX({"","_","-","="},IF(OR($D334 &gt;= AN$6, $E334 &lt; AM$6), 0, 1)+IF(OR($F334 &gt;= AN$6, $G334 &lt; AM$6), 0, 2)+1)</f>
        <v/>
      </c>
      <c r="AN334" s="68" t="str">
        <f ca="1">INDEX({"","_","-","="},IF(OR($D334 &gt;= AO$6, $E334 &lt; AN$6), 0, 1)+IF(OR($F334 &gt;= AO$6, $G334 &lt; AN$6), 0, 2)+1)</f>
        <v/>
      </c>
      <c r="AO334" s="68" t="str">
        <f ca="1">INDEX({"","_","-","="},IF(OR($D334 &gt;= AP$6, $E334 &lt; AO$6), 0, 1)+IF(OR($F334 &gt;= AP$6, $G334 &lt; AO$6), 0, 2)+1)</f>
        <v/>
      </c>
      <c r="AP334" s="68" t="str">
        <f ca="1">INDEX({"","_","-","="},IF(OR($D334 &gt;= AQ$6, $E334 &lt; AP$6), 0, 1)+IF(OR($F334 &gt;= AQ$6, $G334 &lt; AP$6), 0, 2)+1)</f>
        <v/>
      </c>
      <c r="AQ334" s="68" t="str">
        <f ca="1">INDEX({"","_","-","="},IF(OR($D334 &gt;= AR$6, $E334 &lt; AQ$6), 0, 1)+IF(OR($F334 &gt;= AR$6, $G334 &lt; AQ$6), 0, 2)+1)</f>
        <v/>
      </c>
      <c r="AR334" s="68" t="str">
        <f ca="1">INDEX({"","_","-","="},IF(OR($D334 &gt;= AS$6, $E334 &lt; AR$6), 0, 1)+IF(OR($F334 &gt;= AS$6, $G334 &lt; AR$6), 0, 2)+1)</f>
        <v/>
      </c>
      <c r="AS334" s="68" t="str">
        <f ca="1">INDEX({"","_","-","="},IF(OR($D334 &gt;= AT$6, $E334 &lt; AS$6), 0, 1)+IF(OR($F334 &gt;= AT$6, $G334 &lt; AS$6), 0, 2)+1)</f>
        <v/>
      </c>
      <c r="AT334" s="68" t="str">
        <f ca="1">INDEX({"","_","-","="},IF(OR($D334 &gt;= AU$6, $E334 &lt; AT$6), 0, 1)+IF(OR($F334 &gt;= AU$6, $G334 &lt; AT$6), 0, 2)+1)</f>
        <v/>
      </c>
      <c r="AU334" s="68" t="str">
        <f ca="1">INDEX({"","_","-","="},IF(OR($D334 &gt;= AV$6, $E334 &lt; AU$6), 0, 1)+IF(OR($F334 &gt;= AV$6, $G334 &lt; AU$6), 0, 2)+1)</f>
        <v/>
      </c>
      <c r="AV334" s="68" t="str">
        <f ca="1">INDEX({"","_","-","="},IF(OR($D334 &gt;= AW$6, $E334 &lt; AV$6), 0, 1)+IF(OR($F334 &gt;= AW$6, $G334 &lt; AV$6), 0, 2)+1)</f>
        <v/>
      </c>
      <c r="AW334" s="68" t="str">
        <f ca="1">INDEX({"","_","-","="},IF(OR($D334 &gt;= AX$6, $E334 &lt; AW$6), 0, 1)+IF(OR($F334 &gt;= AX$6, $G334 &lt; AW$6), 0, 2)+1)</f>
        <v/>
      </c>
      <c r="AX334" s="68" t="str">
        <f ca="1">INDEX({"","_","-","="},IF(OR($D334 &gt;= AY$6, $E334 &lt; AX$6), 0, 1)+IF(OR($F334 &gt;= AY$6, $G334 &lt; AX$6), 0, 2)+1)</f>
        <v/>
      </c>
      <c r="AY334" s="68" t="str">
        <f ca="1">INDEX({"","_","-","="},IF(OR($D334 &gt;= AZ$6, $E334 &lt; AY$6), 0, 1)+IF(OR($F334 &gt;= AZ$6, $G334 &lt; AY$6), 0, 2)+1)</f>
        <v/>
      </c>
      <c r="AZ334" s="68" t="str">
        <f ca="1">INDEX({"","_","-","="},IF(OR($D334 &gt;= BA$6, $E334 &lt; AZ$6), 0, 1)+IF(OR($F334 &gt;= BA$6, $G334 &lt; AZ$6), 0, 2)+1)</f>
        <v/>
      </c>
      <c r="BA334" s="68" t="str">
        <f ca="1">INDEX({"","_","-","="},IF(OR($D334 &gt;= BB$6, $E334 &lt; BA$6), 0, 1)+IF(OR($F334 &gt;= BB$6, $G334 &lt; BA$6), 0, 2)+1)</f>
        <v/>
      </c>
      <c r="BB334" s="68" t="str">
        <f ca="1">INDEX({"","_","-","="},IF(OR($D334 &gt;= BC$6, $E334 &lt; BB$6), 0, 1)+IF(OR($F334 &gt;= BC$6, $G334 &lt; BB$6), 0, 2)+1)</f>
        <v/>
      </c>
      <c r="BC334" s="68" t="str">
        <f ca="1">INDEX({"","_","-","="},IF(OR($D334 &gt;= BD$6, $E334 &lt; BC$6), 0, 1)+IF(OR($F334 &gt;= BD$6, $G334 &lt; BC$6), 0, 2)+1)</f>
        <v/>
      </c>
      <c r="BD334" s="68" t="str">
        <f ca="1">INDEX({"","_","-","="},IF(OR($D334 &gt;= BE$6, $E334 &lt; BD$6), 0, 1)+IF(OR($F334 &gt;= BE$6, $G334 &lt; BD$6), 0, 2)+1)</f>
        <v/>
      </c>
      <c r="BE334" s="68" t="str">
        <f ca="1">INDEX({"","_","-","="},IF(OR($D334 &gt;= BF$6, $E334 &lt; BE$6), 0, 1)+IF(OR($F334 &gt;= BF$6, $G334 &lt; BE$6), 0, 2)+1)</f>
        <v/>
      </c>
      <c r="BF334" s="68" t="str">
        <f ca="1">INDEX({"","_","-","="},IF(OR($D334 &gt;= BG$6, $E334 &lt; BF$6), 0, 1)+IF(OR($F334 &gt;= BG$6, $G334 &lt; BF$6), 0, 2)+1)</f>
        <v/>
      </c>
      <c r="BG334" s="68" t="str">
        <f ca="1">INDEX({"","_","-","="},IF(OR($D334 &gt;= BH$6, $E334 &lt; BG$6), 0, 1)+IF(OR($F334 &gt;= BH$6, $G334 &lt; BG$6), 0, 2)+1)</f>
        <v/>
      </c>
      <c r="BH334" s="68" t="str">
        <f ca="1">INDEX({"","_","-","="},IF(OR($D334 &gt;= BI$6, $E334 &lt; BH$6), 0, 1)+IF(OR($F334 &gt;= BI$6, $G334 &lt; BH$6), 0, 2)+1)</f>
        <v/>
      </c>
      <c r="BI334" s="68" t="str">
        <f ca="1">INDEX({"","_","-","="},IF(OR($D334 &gt;= BJ$6, $E334 &lt; BI$6), 0, 1)+IF(OR($F334 &gt;= BJ$6, $G334 &lt; BI$6), 0, 2)+1)</f>
        <v/>
      </c>
      <c r="BJ334" s="68" t="str">
        <f ca="1">INDEX({"","_","-","="},IF(OR($D334 &gt;= BK$6, $E334 &lt; BJ$6), 0, 1)+IF(OR($F334 &gt;= BK$6, $G334 &lt; BJ$6), 0, 2)+1)</f>
        <v/>
      </c>
      <c r="BK334" s="68" t="str">
        <f ca="1">INDEX({"","_","-","="},IF(OR($D334 &gt;= BL$6, $E334 &lt; BK$6), 0, 1)+IF(OR($F334 &gt;= BL$6, $G334 &lt; BK$6), 0, 2)+1)</f>
        <v/>
      </c>
      <c r="BL334" s="68" t="str">
        <f ca="1">INDEX({"","_","-","="},IF(OR($D334 &gt;= BM$6, $E334 &lt; BL$6), 0, 1)+IF(OR($F334 &gt;= BM$6, $G334 &lt; BL$6), 0, 2)+1)</f>
        <v/>
      </c>
      <c r="BM334" s="68" t="str">
        <f ca="1">INDEX({"","_","-","="},IF(OR($D334 &gt;= BN$6, $E334 &lt; BM$6), 0, 1)+IF(OR($F334 &gt;= BN$6, $G334 &lt; BM$6), 0, 2)+1)</f>
        <v/>
      </c>
      <c r="BN334" s="68" t="str">
        <f ca="1">INDEX({"","_","-","="},IF(OR($D334 &gt;= BO$6, $E334 &lt; BN$6), 0, 1)+IF(OR($F334 &gt;= BO$6, $G334 &lt; BN$6), 0, 2)+1)</f>
        <v/>
      </c>
      <c r="BO334" s="68" t="str">
        <f ca="1">INDEX({"","_","-","="},IF(OR($D334 &gt;= BP$6, $E334 &lt; BO$6), 0, 1)+IF(OR($F334 &gt;= BP$6, $G334 &lt; BO$6), 0, 2)+1)</f>
        <v/>
      </c>
      <c r="BP334" s="68" t="str">
        <f ca="1">INDEX({"","_","-","="},IF(OR($D334 &gt;= BQ$6, $E334 &lt; BP$6), 0, 1)+IF(OR($F334 &gt;= BQ$6, $G334 &lt; BP$6), 0, 2)+1)</f>
        <v/>
      </c>
      <c r="BQ334" s="68" t="str">
        <f ca="1">INDEX({"","_","-","="},IF(OR($D334 &gt;= BR$6, $E334 &lt; BQ$6), 0, 1)+IF(OR($F334 &gt;= BR$6, $G334 &lt; BQ$6), 0, 2)+1)</f>
        <v/>
      </c>
      <c r="BR334" s="68" t="str">
        <f ca="1">INDEX({"","_","-","="},IF(OR($D334 &gt;= BS$6, $E334 &lt; BR$6), 0, 1)+IF(OR($F334 &gt;= BS$6, $G334 &lt; BR$6), 0, 2)+1)</f>
        <v/>
      </c>
      <c r="BS334" s="68" t="str">
        <f ca="1">INDEX({"","_","-","="},IF(OR($D334 &gt;= BT$6, $E334 &lt; BS$6), 0, 1)+IF(OR($F334 &gt;= BT$6, $G334 &lt; BS$6), 0, 2)+1)</f>
        <v/>
      </c>
      <c r="BT334" s="68" t="str">
        <f ca="1">INDEX({"","_","-","="},IF(OR($D334 &gt;= BU$6, $E334 &lt; BT$6), 0, 1)+IF(OR($F334 &gt;= BU$6, $G334 &lt; BT$6), 0, 2)+1)</f>
        <v/>
      </c>
      <c r="BU334" s="68" t="str">
        <f ca="1">INDEX({"","_","-","="},IF(OR($D334 &gt;= BV$6, $E334 &lt; BU$6), 0, 1)+IF(OR($F334 &gt;= BV$6, $G334 &lt; BU$6), 0, 2)+1)</f>
        <v/>
      </c>
      <c r="BV334" s="68" t="str">
        <f ca="1">INDEX({"","_","-","="},IF(OR($D334 &gt;= BW$6, $E334 &lt; BV$6), 0, 1)+IF(OR($F334 &gt;= BW$6, $G334 &lt; BV$6), 0, 2)+1)</f>
        <v/>
      </c>
      <c r="BW334" s="68" t="str">
        <f ca="1">INDEX({"","_","-","="},IF(OR($D334 &gt;= BX$6, $E334 &lt; BW$6), 0, 1)+IF(OR($F334 &gt;= BX$6, $G334 &lt; BW$6), 0, 2)+1)</f>
        <v/>
      </c>
      <c r="BX334" s="68" t="str">
        <f ca="1">INDEX({"","_","-","="},IF(OR($D334 &gt;= BY$6, $E334 &lt; BX$6), 0, 1)+IF(OR($F334 &gt;= BY$6, $G334 &lt; BX$6), 0, 2)+1)</f>
        <v/>
      </c>
      <c r="BY334" s="68" t="str">
        <f ca="1">INDEX({"","_","-","="},IF(OR($D334 &gt;= BZ$6, $E334 &lt; BY$6), 0, 1)+IF(OR($F334 &gt;= BZ$6, $G334 &lt; BY$6), 0, 2)+1)</f>
        <v/>
      </c>
      <c r="BZ334" s="68" t="str">
        <f ca="1">INDEX({"","_","-","="},IF(OR($D334 &gt;= CA$6, $E334 &lt; BZ$6), 0, 1)+IF(OR($F334 &gt;= CA$6, $G334 &lt; BZ$6), 0, 2)+1)</f>
        <v/>
      </c>
      <c r="CA334" s="68" t="str">
        <f ca="1">INDEX({"","_","-","="},IF(OR($D334 &gt;= CB$6, $E334 &lt; CA$6), 0, 1)+IF(OR($F334 &gt;= CB$6, $G334 &lt; CA$6), 0, 2)+1)</f>
        <v/>
      </c>
      <c r="CB334" s="68" t="str">
        <f ca="1">INDEX({"","_","-","="},IF(OR($D334 &gt;= CC$6, $E334 &lt; CB$6), 0, 1)+IF(OR($F334 &gt;= CC$6, $G334 &lt; CB$6), 0, 2)+1)</f>
        <v/>
      </c>
      <c r="CC334" s="68" t="str">
        <f ca="1">INDEX({"","_","-","="},IF(OR($D334 &gt;= CD$6, $E334 &lt; CC$6), 0, 1)+IF(OR($F334 &gt;= CD$6, $G334 &lt; CC$6), 0, 2)+1)</f>
        <v/>
      </c>
      <c r="CD334" s="68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IF('临-进度'!M330,'临-进度'!$A330,"")</f>
        <v/>
      </c>
      <c r="B335" s="8" t="str">
        <f ca="1">IF('临-进度'!M330,'临-进度'!$B330,"")</f>
        <v/>
      </c>
      <c r="C335" s="8" t="str">
        <f ca="1">IF('临-进度'!M330,'临-进度'!$E330,"")</f>
        <v/>
      </c>
      <c r="D335" s="40" t="str">
        <f ca="1">IF('临-进度'!$M330,'临-进度'!$I330,"")</f>
        <v/>
      </c>
      <c r="E335" s="40" t="str">
        <f ca="1">IF('临-进度'!$M330,'临-进度'!$AE330,"")</f>
        <v/>
      </c>
      <c r="F335" s="40" t="str">
        <f ca="1">IF('临-进度'!$M330,'临-进度'!$J330,"")</f>
        <v/>
      </c>
      <c r="G335" s="73" t="str">
        <f ca="1">IF('临-进度'!$M330,'临-进度'!$AF330,"")</f>
        <v/>
      </c>
      <c r="H335" s="68" t="str">
        <f ca="1">INDEX({"","_","-","="},IF(OR($D335 &gt;= I$6, $E335 &lt; H$6), 0, 1)+IF(OR($F335 &gt;= I$6, $G335 &lt; H$6), 0, 2)+1)</f>
        <v/>
      </c>
      <c r="I335" s="68" t="str">
        <f ca="1">INDEX({"","_","-","="},IF(OR($D335 &gt;= J$6, $E335 &lt; I$6), 0, 1)+IF(OR($F335 &gt;= J$6, $G335 &lt; I$6), 0, 2)+1)</f>
        <v/>
      </c>
      <c r="J335" s="68" t="str">
        <f ca="1">INDEX({"","_","-","="},IF(OR($D335 &gt;= K$6, $E335 &lt; J$6), 0, 1)+IF(OR($F335 &gt;= K$6, $G335 &lt; J$6), 0, 2)+1)</f>
        <v/>
      </c>
      <c r="K335" s="68" t="str">
        <f ca="1">INDEX({"","_","-","="},IF(OR($D335 &gt;= L$6, $E335 &lt; K$6), 0, 1)+IF(OR($F335 &gt;= L$6, $G335 &lt; K$6), 0, 2)+1)</f>
        <v/>
      </c>
      <c r="L335" s="68" t="str">
        <f ca="1">INDEX({"","_","-","="},IF(OR($D335 &gt;= M$6, $E335 &lt; L$6), 0, 1)+IF(OR($F335 &gt;= M$6, $G335 &lt; L$6), 0, 2)+1)</f>
        <v/>
      </c>
      <c r="M335" s="68" t="str">
        <f ca="1">INDEX({"","_","-","="},IF(OR($D335 &gt;= N$6, $E335 &lt; M$6), 0, 1)+IF(OR($F335 &gt;= N$6, $G335 &lt; M$6), 0, 2)+1)</f>
        <v/>
      </c>
      <c r="N335" s="68" t="str">
        <f ca="1">INDEX({"","_","-","="},IF(OR($D335 &gt;= O$6, $E335 &lt; N$6), 0, 1)+IF(OR($F335 &gt;= O$6, $G335 &lt; N$6), 0, 2)+1)</f>
        <v/>
      </c>
      <c r="O335" s="68" t="str">
        <f ca="1">INDEX({"","_","-","="},IF(OR($D335 &gt;= P$6, $E335 &lt; O$6), 0, 1)+IF(OR($F335 &gt;= P$6, $G335 &lt; O$6), 0, 2)+1)</f>
        <v/>
      </c>
      <c r="P335" s="68" t="str">
        <f ca="1">INDEX({"","_","-","="},IF(OR($D335 &gt;= Q$6, $E335 &lt; P$6), 0, 1)+IF(OR($F335 &gt;= Q$6, $G335 &lt; P$6), 0, 2)+1)</f>
        <v/>
      </c>
      <c r="Q335" s="68" t="str">
        <f ca="1">INDEX({"","_","-","="},IF(OR($D335 &gt;= R$6, $E335 &lt; Q$6), 0, 1)+IF(OR($F335 &gt;= R$6, $G335 &lt; Q$6), 0, 2)+1)</f>
        <v/>
      </c>
      <c r="R335" s="68" t="str">
        <f ca="1">INDEX({"","_","-","="},IF(OR($D335 &gt;= S$6, $E335 &lt; R$6), 0, 1)+IF(OR($F335 &gt;= S$6, $G335 &lt; R$6), 0, 2)+1)</f>
        <v/>
      </c>
      <c r="S335" s="68" t="str">
        <f ca="1">INDEX({"","_","-","="},IF(OR($D335 &gt;= T$6, $E335 &lt; S$6), 0, 1)+IF(OR($F335 &gt;= T$6, $G335 &lt; S$6), 0, 2)+1)</f>
        <v/>
      </c>
      <c r="T335" s="68" t="str">
        <f ca="1">INDEX({"","_","-","="},IF(OR($D335 &gt;= U$6, $E335 &lt; T$6), 0, 1)+IF(OR($F335 &gt;= U$6, $G335 &lt; T$6), 0, 2)+1)</f>
        <v/>
      </c>
      <c r="U335" s="68" t="str">
        <f ca="1">INDEX({"","_","-","="},IF(OR($D335 &gt;= V$6, $E335 &lt; U$6), 0, 1)+IF(OR($F335 &gt;= V$6, $G335 &lt; U$6), 0, 2)+1)</f>
        <v/>
      </c>
      <c r="V335" s="68" t="str">
        <f ca="1">INDEX({"","_","-","="},IF(OR($D335 &gt;= W$6, $E335 &lt; V$6), 0, 1)+IF(OR($F335 &gt;= W$6, $G335 &lt; V$6), 0, 2)+1)</f>
        <v/>
      </c>
      <c r="W335" s="68" t="str">
        <f ca="1">INDEX({"","_","-","="},IF(OR($D335 &gt;= X$6, $E335 &lt; W$6), 0, 1)+IF(OR($F335 &gt;= X$6, $G335 &lt; W$6), 0, 2)+1)</f>
        <v/>
      </c>
      <c r="X335" s="68" t="str">
        <f ca="1">INDEX({"","_","-","="},IF(OR($D335 &gt;= Y$6, $E335 &lt; X$6), 0, 1)+IF(OR($F335 &gt;= Y$6, $G335 &lt; X$6), 0, 2)+1)</f>
        <v/>
      </c>
      <c r="Y335" s="68" t="str">
        <f ca="1">INDEX({"","_","-","="},IF(OR($D335 &gt;= Z$6, $E335 &lt; Y$6), 0, 1)+IF(OR($F335 &gt;= Z$6, $G335 &lt; Y$6), 0, 2)+1)</f>
        <v/>
      </c>
      <c r="Z335" s="68" t="str">
        <f ca="1">INDEX({"","_","-","="},IF(OR($D335 &gt;= AA$6, $E335 &lt; Z$6), 0, 1)+IF(OR($F335 &gt;= AA$6, $G335 &lt; Z$6), 0, 2)+1)</f>
        <v/>
      </c>
      <c r="AA335" s="68" t="str">
        <f ca="1">INDEX({"","_","-","="},IF(OR($D335 &gt;= AB$6, $E335 &lt; AA$6), 0, 1)+IF(OR($F335 &gt;= AB$6, $G335 &lt; AA$6), 0, 2)+1)</f>
        <v/>
      </c>
      <c r="AB335" s="68" t="str">
        <f ca="1">INDEX({"","_","-","="},IF(OR($D335 &gt;= AC$6, $E335 &lt; AB$6), 0, 1)+IF(OR($F335 &gt;= AC$6, $G335 &lt; AB$6), 0, 2)+1)</f>
        <v/>
      </c>
      <c r="AC335" s="68" t="str">
        <f ca="1">INDEX({"","_","-","="},IF(OR($D335 &gt;= AD$6, $E335 &lt; AC$6), 0, 1)+IF(OR($F335 &gt;= AD$6, $G335 &lt; AC$6), 0, 2)+1)</f>
        <v/>
      </c>
      <c r="AD335" s="68" t="str">
        <f ca="1">INDEX({"","_","-","="},IF(OR($D335 &gt;= AE$6, $E335 &lt; AD$6), 0, 1)+IF(OR($F335 &gt;= AE$6, $G335 &lt; AD$6), 0, 2)+1)</f>
        <v/>
      </c>
      <c r="AE335" s="68" t="str">
        <f ca="1">INDEX({"","_","-","="},IF(OR($D335 &gt;= AF$6, $E335 &lt; AE$6), 0, 1)+IF(OR($F335 &gt;= AF$6, $G335 &lt; AE$6), 0, 2)+1)</f>
        <v/>
      </c>
      <c r="AF335" s="68" t="str">
        <f ca="1">INDEX({"","_","-","="},IF(OR($D335 &gt;= AG$6, $E335 &lt; AF$6), 0, 1)+IF(OR($F335 &gt;= AG$6, $G335 &lt; AF$6), 0, 2)+1)</f>
        <v/>
      </c>
      <c r="AG335" s="68" t="str">
        <f ca="1">INDEX({"","_","-","="},IF(OR($D335 &gt;= AH$6, $E335 &lt; AG$6), 0, 1)+IF(OR($F335 &gt;= AH$6, $G335 &lt; AG$6), 0, 2)+1)</f>
        <v/>
      </c>
      <c r="AH335" s="68" t="str">
        <f ca="1">INDEX({"","_","-","="},IF(OR($D335 &gt;= AI$6, $E335 &lt; AH$6), 0, 1)+IF(OR($F335 &gt;= AI$6, $G335 &lt; AH$6), 0, 2)+1)</f>
        <v/>
      </c>
      <c r="AI335" s="68" t="str">
        <f ca="1">INDEX({"","_","-","="},IF(OR($D335 &gt;= AJ$6, $E335 &lt; AI$6), 0, 1)+IF(OR($F335 &gt;= AJ$6, $G335 &lt; AI$6), 0, 2)+1)</f>
        <v/>
      </c>
      <c r="AJ335" s="68" t="str">
        <f ca="1">INDEX({"","_","-","="},IF(OR($D335 &gt;= AK$6, $E335 &lt; AJ$6), 0, 1)+IF(OR($F335 &gt;= AK$6, $G335 &lt; AJ$6), 0, 2)+1)</f>
        <v/>
      </c>
      <c r="AK335" s="68" t="str">
        <f ca="1">INDEX({"","_","-","="},IF(OR($D335 &gt;= AL$6, $E335 &lt; AK$6), 0, 1)+IF(OR($F335 &gt;= AL$6, $G335 &lt; AK$6), 0, 2)+1)</f>
        <v/>
      </c>
      <c r="AL335" s="68" t="str">
        <f ca="1">INDEX({"","_","-","="},IF(OR($D335 &gt;= AM$6, $E335 &lt; AL$6), 0, 1)+IF(OR($F335 &gt;= AM$6, $G335 &lt; AL$6), 0, 2)+1)</f>
        <v/>
      </c>
      <c r="AM335" s="68" t="str">
        <f ca="1">INDEX({"","_","-","="},IF(OR($D335 &gt;= AN$6, $E335 &lt; AM$6), 0, 1)+IF(OR($F335 &gt;= AN$6, $G335 &lt; AM$6), 0, 2)+1)</f>
        <v/>
      </c>
      <c r="AN335" s="68" t="str">
        <f ca="1">INDEX({"","_","-","="},IF(OR($D335 &gt;= AO$6, $E335 &lt; AN$6), 0, 1)+IF(OR($F335 &gt;= AO$6, $G335 &lt; AN$6), 0, 2)+1)</f>
        <v/>
      </c>
      <c r="AO335" s="68" t="str">
        <f ca="1">INDEX({"","_","-","="},IF(OR($D335 &gt;= AP$6, $E335 &lt; AO$6), 0, 1)+IF(OR($F335 &gt;= AP$6, $G335 &lt; AO$6), 0, 2)+1)</f>
        <v/>
      </c>
      <c r="AP335" s="68" t="str">
        <f ca="1">INDEX({"","_","-","="},IF(OR($D335 &gt;= AQ$6, $E335 &lt; AP$6), 0, 1)+IF(OR($F335 &gt;= AQ$6, $G335 &lt; AP$6), 0, 2)+1)</f>
        <v/>
      </c>
      <c r="AQ335" s="68" t="str">
        <f ca="1">INDEX({"","_","-","="},IF(OR($D335 &gt;= AR$6, $E335 &lt; AQ$6), 0, 1)+IF(OR($F335 &gt;= AR$6, $G335 &lt; AQ$6), 0, 2)+1)</f>
        <v/>
      </c>
      <c r="AR335" s="68" t="str">
        <f ca="1">INDEX({"","_","-","="},IF(OR($D335 &gt;= AS$6, $E335 &lt; AR$6), 0, 1)+IF(OR($F335 &gt;= AS$6, $G335 &lt; AR$6), 0, 2)+1)</f>
        <v/>
      </c>
      <c r="AS335" s="68" t="str">
        <f ca="1">INDEX({"","_","-","="},IF(OR($D335 &gt;= AT$6, $E335 &lt; AS$6), 0, 1)+IF(OR($F335 &gt;= AT$6, $G335 &lt; AS$6), 0, 2)+1)</f>
        <v/>
      </c>
      <c r="AT335" s="68" t="str">
        <f ca="1">INDEX({"","_","-","="},IF(OR($D335 &gt;= AU$6, $E335 &lt; AT$6), 0, 1)+IF(OR($F335 &gt;= AU$6, $G335 &lt; AT$6), 0, 2)+1)</f>
        <v/>
      </c>
      <c r="AU335" s="68" t="str">
        <f ca="1">INDEX({"","_","-","="},IF(OR($D335 &gt;= AV$6, $E335 &lt; AU$6), 0, 1)+IF(OR($F335 &gt;= AV$6, $G335 &lt; AU$6), 0, 2)+1)</f>
        <v/>
      </c>
      <c r="AV335" s="68" t="str">
        <f ca="1">INDEX({"","_","-","="},IF(OR($D335 &gt;= AW$6, $E335 &lt; AV$6), 0, 1)+IF(OR($F335 &gt;= AW$6, $G335 &lt; AV$6), 0, 2)+1)</f>
        <v/>
      </c>
      <c r="AW335" s="68" t="str">
        <f ca="1">INDEX({"","_","-","="},IF(OR($D335 &gt;= AX$6, $E335 &lt; AW$6), 0, 1)+IF(OR($F335 &gt;= AX$6, $G335 &lt; AW$6), 0, 2)+1)</f>
        <v/>
      </c>
      <c r="AX335" s="68" t="str">
        <f ca="1">INDEX({"","_","-","="},IF(OR($D335 &gt;= AY$6, $E335 &lt; AX$6), 0, 1)+IF(OR($F335 &gt;= AY$6, $G335 &lt; AX$6), 0, 2)+1)</f>
        <v/>
      </c>
      <c r="AY335" s="68" t="str">
        <f ca="1">INDEX({"","_","-","="},IF(OR($D335 &gt;= AZ$6, $E335 &lt; AY$6), 0, 1)+IF(OR($F335 &gt;= AZ$6, $G335 &lt; AY$6), 0, 2)+1)</f>
        <v/>
      </c>
      <c r="AZ335" s="68" t="str">
        <f ca="1">INDEX({"","_","-","="},IF(OR($D335 &gt;= BA$6, $E335 &lt; AZ$6), 0, 1)+IF(OR($F335 &gt;= BA$6, $G335 &lt; AZ$6), 0, 2)+1)</f>
        <v/>
      </c>
      <c r="BA335" s="68" t="str">
        <f ca="1">INDEX({"","_","-","="},IF(OR($D335 &gt;= BB$6, $E335 &lt; BA$6), 0, 1)+IF(OR($F335 &gt;= BB$6, $G335 &lt; BA$6), 0, 2)+1)</f>
        <v/>
      </c>
      <c r="BB335" s="68" t="str">
        <f ca="1">INDEX({"","_","-","="},IF(OR($D335 &gt;= BC$6, $E335 &lt; BB$6), 0, 1)+IF(OR($F335 &gt;= BC$6, $G335 &lt; BB$6), 0, 2)+1)</f>
        <v/>
      </c>
      <c r="BC335" s="68" t="str">
        <f ca="1">INDEX({"","_","-","="},IF(OR($D335 &gt;= BD$6, $E335 &lt; BC$6), 0, 1)+IF(OR($F335 &gt;= BD$6, $G335 &lt; BC$6), 0, 2)+1)</f>
        <v/>
      </c>
      <c r="BD335" s="68" t="str">
        <f ca="1">INDEX({"","_","-","="},IF(OR($D335 &gt;= BE$6, $E335 &lt; BD$6), 0, 1)+IF(OR($F335 &gt;= BE$6, $G335 &lt; BD$6), 0, 2)+1)</f>
        <v/>
      </c>
      <c r="BE335" s="68" t="str">
        <f ca="1">INDEX({"","_","-","="},IF(OR($D335 &gt;= BF$6, $E335 &lt; BE$6), 0, 1)+IF(OR($F335 &gt;= BF$6, $G335 &lt; BE$6), 0, 2)+1)</f>
        <v/>
      </c>
      <c r="BF335" s="68" t="str">
        <f ca="1">INDEX({"","_","-","="},IF(OR($D335 &gt;= BG$6, $E335 &lt; BF$6), 0, 1)+IF(OR($F335 &gt;= BG$6, $G335 &lt; BF$6), 0, 2)+1)</f>
        <v/>
      </c>
      <c r="BG335" s="68" t="str">
        <f ca="1">INDEX({"","_","-","="},IF(OR($D335 &gt;= BH$6, $E335 &lt; BG$6), 0, 1)+IF(OR($F335 &gt;= BH$6, $G335 &lt; BG$6), 0, 2)+1)</f>
        <v/>
      </c>
      <c r="BH335" s="68" t="str">
        <f ca="1">INDEX({"","_","-","="},IF(OR($D335 &gt;= BI$6, $E335 &lt; BH$6), 0, 1)+IF(OR($F335 &gt;= BI$6, $G335 &lt; BH$6), 0, 2)+1)</f>
        <v/>
      </c>
      <c r="BI335" s="68" t="str">
        <f ca="1">INDEX({"","_","-","="},IF(OR($D335 &gt;= BJ$6, $E335 &lt; BI$6), 0, 1)+IF(OR($F335 &gt;= BJ$6, $G335 &lt; BI$6), 0, 2)+1)</f>
        <v/>
      </c>
      <c r="BJ335" s="68" t="str">
        <f ca="1">INDEX({"","_","-","="},IF(OR($D335 &gt;= BK$6, $E335 &lt; BJ$6), 0, 1)+IF(OR($F335 &gt;= BK$6, $G335 &lt; BJ$6), 0, 2)+1)</f>
        <v/>
      </c>
      <c r="BK335" s="68" t="str">
        <f ca="1">INDEX({"","_","-","="},IF(OR($D335 &gt;= BL$6, $E335 &lt; BK$6), 0, 1)+IF(OR($F335 &gt;= BL$6, $G335 &lt; BK$6), 0, 2)+1)</f>
        <v/>
      </c>
      <c r="BL335" s="68" t="str">
        <f ca="1">INDEX({"","_","-","="},IF(OR($D335 &gt;= BM$6, $E335 &lt; BL$6), 0, 1)+IF(OR($F335 &gt;= BM$6, $G335 &lt; BL$6), 0, 2)+1)</f>
        <v/>
      </c>
      <c r="BM335" s="68" t="str">
        <f ca="1">INDEX({"","_","-","="},IF(OR($D335 &gt;= BN$6, $E335 &lt; BM$6), 0, 1)+IF(OR($F335 &gt;= BN$6, $G335 &lt; BM$6), 0, 2)+1)</f>
        <v/>
      </c>
      <c r="BN335" s="68" t="str">
        <f ca="1">INDEX({"","_","-","="},IF(OR($D335 &gt;= BO$6, $E335 &lt; BN$6), 0, 1)+IF(OR($F335 &gt;= BO$6, $G335 &lt; BN$6), 0, 2)+1)</f>
        <v/>
      </c>
      <c r="BO335" s="68" t="str">
        <f ca="1">INDEX({"","_","-","="},IF(OR($D335 &gt;= BP$6, $E335 &lt; BO$6), 0, 1)+IF(OR($F335 &gt;= BP$6, $G335 &lt; BO$6), 0, 2)+1)</f>
        <v/>
      </c>
      <c r="BP335" s="68" t="str">
        <f ca="1">INDEX({"","_","-","="},IF(OR($D335 &gt;= BQ$6, $E335 &lt; BP$6), 0, 1)+IF(OR($F335 &gt;= BQ$6, $G335 &lt; BP$6), 0, 2)+1)</f>
        <v/>
      </c>
      <c r="BQ335" s="68" t="str">
        <f ca="1">INDEX({"","_","-","="},IF(OR($D335 &gt;= BR$6, $E335 &lt; BQ$6), 0, 1)+IF(OR($F335 &gt;= BR$6, $G335 &lt; BQ$6), 0, 2)+1)</f>
        <v/>
      </c>
      <c r="BR335" s="68" t="str">
        <f ca="1">INDEX({"","_","-","="},IF(OR($D335 &gt;= BS$6, $E335 &lt; BR$6), 0, 1)+IF(OR($F335 &gt;= BS$6, $G335 &lt; BR$6), 0, 2)+1)</f>
        <v/>
      </c>
      <c r="BS335" s="68" t="str">
        <f ca="1">INDEX({"","_","-","="},IF(OR($D335 &gt;= BT$6, $E335 &lt; BS$6), 0, 1)+IF(OR($F335 &gt;= BT$6, $G335 &lt; BS$6), 0, 2)+1)</f>
        <v/>
      </c>
      <c r="BT335" s="68" t="str">
        <f ca="1">INDEX({"","_","-","="},IF(OR($D335 &gt;= BU$6, $E335 &lt; BT$6), 0, 1)+IF(OR($F335 &gt;= BU$6, $G335 &lt; BT$6), 0, 2)+1)</f>
        <v/>
      </c>
      <c r="BU335" s="68" t="str">
        <f ca="1">INDEX({"","_","-","="},IF(OR($D335 &gt;= BV$6, $E335 &lt; BU$6), 0, 1)+IF(OR($F335 &gt;= BV$6, $G335 &lt; BU$6), 0, 2)+1)</f>
        <v/>
      </c>
      <c r="BV335" s="68" t="str">
        <f ca="1">INDEX({"","_","-","="},IF(OR($D335 &gt;= BW$6, $E335 &lt; BV$6), 0, 1)+IF(OR($F335 &gt;= BW$6, $G335 &lt; BV$6), 0, 2)+1)</f>
        <v/>
      </c>
      <c r="BW335" s="68" t="str">
        <f ca="1">INDEX({"","_","-","="},IF(OR($D335 &gt;= BX$6, $E335 &lt; BW$6), 0, 1)+IF(OR($F335 &gt;= BX$6, $G335 &lt; BW$6), 0, 2)+1)</f>
        <v/>
      </c>
      <c r="BX335" s="68" t="str">
        <f ca="1">INDEX({"","_","-","="},IF(OR($D335 &gt;= BY$6, $E335 &lt; BX$6), 0, 1)+IF(OR($F335 &gt;= BY$6, $G335 &lt; BX$6), 0, 2)+1)</f>
        <v/>
      </c>
      <c r="BY335" s="68" t="str">
        <f ca="1">INDEX({"","_","-","="},IF(OR($D335 &gt;= BZ$6, $E335 &lt; BY$6), 0, 1)+IF(OR($F335 &gt;= BZ$6, $G335 &lt; BY$6), 0, 2)+1)</f>
        <v/>
      </c>
      <c r="BZ335" s="68" t="str">
        <f ca="1">INDEX({"","_","-","="},IF(OR($D335 &gt;= CA$6, $E335 &lt; BZ$6), 0, 1)+IF(OR($F335 &gt;= CA$6, $G335 &lt; BZ$6), 0, 2)+1)</f>
        <v/>
      </c>
      <c r="CA335" s="68" t="str">
        <f ca="1">INDEX({"","_","-","="},IF(OR($D335 &gt;= CB$6, $E335 &lt; CA$6), 0, 1)+IF(OR($F335 &gt;= CB$6, $G335 &lt; CA$6), 0, 2)+1)</f>
        <v/>
      </c>
      <c r="CB335" s="68" t="str">
        <f ca="1">INDEX({"","_","-","="},IF(OR($D335 &gt;= CC$6, $E335 &lt; CB$6), 0, 1)+IF(OR($F335 &gt;= CC$6, $G335 &lt; CB$6), 0, 2)+1)</f>
        <v/>
      </c>
      <c r="CC335" s="68" t="str">
        <f ca="1">INDEX({"","_","-","="},IF(OR($D335 &gt;= CD$6, $E335 &lt; CC$6), 0, 1)+IF(OR($F335 &gt;= CD$6, $G335 &lt; CC$6), 0, 2)+1)</f>
        <v/>
      </c>
      <c r="CD335" s="68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IF('临-进度'!M331,'临-进度'!$A331,"")</f>
        <v/>
      </c>
      <c r="B336" s="8" t="str">
        <f ca="1">IF('临-进度'!M331,'临-进度'!$B331,"")</f>
        <v/>
      </c>
      <c r="C336" s="8" t="str">
        <f ca="1">IF('临-进度'!M331,'临-进度'!$E331,"")</f>
        <v/>
      </c>
      <c r="D336" s="40" t="str">
        <f ca="1">IF('临-进度'!$M331,'临-进度'!$I331,"")</f>
        <v/>
      </c>
      <c r="E336" s="40" t="str">
        <f ca="1">IF('临-进度'!$M331,'临-进度'!$AE331,"")</f>
        <v/>
      </c>
      <c r="F336" s="40" t="str">
        <f ca="1">IF('临-进度'!$M331,'临-进度'!$J331,"")</f>
        <v/>
      </c>
      <c r="G336" s="73" t="str">
        <f ca="1">IF('临-进度'!$M331,'临-进度'!$AF331,"")</f>
        <v/>
      </c>
      <c r="H336" s="68" t="str">
        <f ca="1">INDEX({"","_","-","="},IF(OR($D336 &gt;= I$6, $E336 &lt; H$6), 0, 1)+IF(OR($F336 &gt;= I$6, $G336 &lt; H$6), 0, 2)+1)</f>
        <v/>
      </c>
      <c r="I336" s="68" t="str">
        <f ca="1">INDEX({"","_","-","="},IF(OR($D336 &gt;= J$6, $E336 &lt; I$6), 0, 1)+IF(OR($F336 &gt;= J$6, $G336 &lt; I$6), 0, 2)+1)</f>
        <v/>
      </c>
      <c r="J336" s="68" t="str">
        <f ca="1">INDEX({"","_","-","="},IF(OR($D336 &gt;= K$6, $E336 &lt; J$6), 0, 1)+IF(OR($F336 &gt;= K$6, $G336 &lt; J$6), 0, 2)+1)</f>
        <v/>
      </c>
      <c r="K336" s="68" t="str">
        <f ca="1">INDEX({"","_","-","="},IF(OR($D336 &gt;= L$6, $E336 &lt; K$6), 0, 1)+IF(OR($F336 &gt;= L$6, $G336 &lt; K$6), 0, 2)+1)</f>
        <v/>
      </c>
      <c r="L336" s="68" t="str">
        <f ca="1">INDEX({"","_","-","="},IF(OR($D336 &gt;= M$6, $E336 &lt; L$6), 0, 1)+IF(OR($F336 &gt;= M$6, $G336 &lt; L$6), 0, 2)+1)</f>
        <v/>
      </c>
      <c r="M336" s="68" t="str">
        <f ca="1">INDEX({"","_","-","="},IF(OR($D336 &gt;= N$6, $E336 &lt; M$6), 0, 1)+IF(OR($F336 &gt;= N$6, $G336 &lt; M$6), 0, 2)+1)</f>
        <v/>
      </c>
      <c r="N336" s="68" t="str">
        <f ca="1">INDEX({"","_","-","="},IF(OR($D336 &gt;= O$6, $E336 &lt; N$6), 0, 1)+IF(OR($F336 &gt;= O$6, $G336 &lt; N$6), 0, 2)+1)</f>
        <v/>
      </c>
      <c r="O336" s="68" t="str">
        <f ca="1">INDEX({"","_","-","="},IF(OR($D336 &gt;= P$6, $E336 &lt; O$6), 0, 1)+IF(OR($F336 &gt;= P$6, $G336 &lt; O$6), 0, 2)+1)</f>
        <v/>
      </c>
      <c r="P336" s="68" t="str">
        <f ca="1">INDEX({"","_","-","="},IF(OR($D336 &gt;= Q$6, $E336 &lt; P$6), 0, 1)+IF(OR($F336 &gt;= Q$6, $G336 &lt; P$6), 0, 2)+1)</f>
        <v/>
      </c>
      <c r="Q336" s="68" t="str">
        <f ca="1">INDEX({"","_","-","="},IF(OR($D336 &gt;= R$6, $E336 &lt; Q$6), 0, 1)+IF(OR($F336 &gt;= R$6, $G336 &lt; Q$6), 0, 2)+1)</f>
        <v/>
      </c>
      <c r="R336" s="68" t="str">
        <f ca="1">INDEX({"","_","-","="},IF(OR($D336 &gt;= S$6, $E336 &lt; R$6), 0, 1)+IF(OR($F336 &gt;= S$6, $G336 &lt; R$6), 0, 2)+1)</f>
        <v/>
      </c>
      <c r="S336" s="68" t="str">
        <f ca="1">INDEX({"","_","-","="},IF(OR($D336 &gt;= T$6, $E336 &lt; S$6), 0, 1)+IF(OR($F336 &gt;= T$6, $G336 &lt; S$6), 0, 2)+1)</f>
        <v/>
      </c>
      <c r="T336" s="68" t="str">
        <f ca="1">INDEX({"","_","-","="},IF(OR($D336 &gt;= U$6, $E336 &lt; T$6), 0, 1)+IF(OR($F336 &gt;= U$6, $G336 &lt; T$6), 0, 2)+1)</f>
        <v/>
      </c>
      <c r="U336" s="68" t="str">
        <f ca="1">INDEX({"","_","-","="},IF(OR($D336 &gt;= V$6, $E336 &lt; U$6), 0, 1)+IF(OR($F336 &gt;= V$6, $G336 &lt; U$6), 0, 2)+1)</f>
        <v/>
      </c>
      <c r="V336" s="68" t="str">
        <f ca="1">INDEX({"","_","-","="},IF(OR($D336 &gt;= W$6, $E336 &lt; V$6), 0, 1)+IF(OR($F336 &gt;= W$6, $G336 &lt; V$6), 0, 2)+1)</f>
        <v/>
      </c>
      <c r="W336" s="68" t="str">
        <f ca="1">INDEX({"","_","-","="},IF(OR($D336 &gt;= X$6, $E336 &lt; W$6), 0, 1)+IF(OR($F336 &gt;= X$6, $G336 &lt; W$6), 0, 2)+1)</f>
        <v/>
      </c>
      <c r="X336" s="68" t="str">
        <f ca="1">INDEX({"","_","-","="},IF(OR($D336 &gt;= Y$6, $E336 &lt; X$6), 0, 1)+IF(OR($F336 &gt;= Y$6, $G336 &lt; X$6), 0, 2)+1)</f>
        <v/>
      </c>
      <c r="Y336" s="68" t="str">
        <f ca="1">INDEX({"","_","-","="},IF(OR($D336 &gt;= Z$6, $E336 &lt; Y$6), 0, 1)+IF(OR($F336 &gt;= Z$6, $G336 &lt; Y$6), 0, 2)+1)</f>
        <v/>
      </c>
      <c r="Z336" s="68" t="str">
        <f ca="1">INDEX({"","_","-","="},IF(OR($D336 &gt;= AA$6, $E336 &lt; Z$6), 0, 1)+IF(OR($F336 &gt;= AA$6, $G336 &lt; Z$6), 0, 2)+1)</f>
        <v/>
      </c>
      <c r="AA336" s="68" t="str">
        <f ca="1">INDEX({"","_","-","="},IF(OR($D336 &gt;= AB$6, $E336 &lt; AA$6), 0, 1)+IF(OR($F336 &gt;= AB$6, $G336 &lt; AA$6), 0, 2)+1)</f>
        <v/>
      </c>
      <c r="AB336" s="68" t="str">
        <f ca="1">INDEX({"","_","-","="},IF(OR($D336 &gt;= AC$6, $E336 &lt; AB$6), 0, 1)+IF(OR($F336 &gt;= AC$6, $G336 &lt; AB$6), 0, 2)+1)</f>
        <v/>
      </c>
      <c r="AC336" s="68" t="str">
        <f ca="1">INDEX({"","_","-","="},IF(OR($D336 &gt;= AD$6, $E336 &lt; AC$6), 0, 1)+IF(OR($F336 &gt;= AD$6, $G336 &lt; AC$6), 0, 2)+1)</f>
        <v/>
      </c>
      <c r="AD336" s="68" t="str">
        <f ca="1">INDEX({"","_","-","="},IF(OR($D336 &gt;= AE$6, $E336 &lt; AD$6), 0, 1)+IF(OR($F336 &gt;= AE$6, $G336 &lt; AD$6), 0, 2)+1)</f>
        <v/>
      </c>
      <c r="AE336" s="68" t="str">
        <f ca="1">INDEX({"","_","-","="},IF(OR($D336 &gt;= AF$6, $E336 &lt; AE$6), 0, 1)+IF(OR($F336 &gt;= AF$6, $G336 &lt; AE$6), 0, 2)+1)</f>
        <v/>
      </c>
      <c r="AF336" s="68" t="str">
        <f ca="1">INDEX({"","_","-","="},IF(OR($D336 &gt;= AG$6, $E336 &lt; AF$6), 0, 1)+IF(OR($F336 &gt;= AG$6, $G336 &lt; AF$6), 0, 2)+1)</f>
        <v/>
      </c>
      <c r="AG336" s="68" t="str">
        <f ca="1">INDEX({"","_","-","="},IF(OR($D336 &gt;= AH$6, $E336 &lt; AG$6), 0, 1)+IF(OR($F336 &gt;= AH$6, $G336 &lt; AG$6), 0, 2)+1)</f>
        <v/>
      </c>
      <c r="AH336" s="68" t="str">
        <f ca="1">INDEX({"","_","-","="},IF(OR($D336 &gt;= AI$6, $E336 &lt; AH$6), 0, 1)+IF(OR($F336 &gt;= AI$6, $G336 &lt; AH$6), 0, 2)+1)</f>
        <v/>
      </c>
      <c r="AI336" s="68" t="str">
        <f ca="1">INDEX({"","_","-","="},IF(OR($D336 &gt;= AJ$6, $E336 &lt; AI$6), 0, 1)+IF(OR($F336 &gt;= AJ$6, $G336 &lt; AI$6), 0, 2)+1)</f>
        <v/>
      </c>
      <c r="AJ336" s="68" t="str">
        <f ca="1">INDEX({"","_","-","="},IF(OR($D336 &gt;= AK$6, $E336 &lt; AJ$6), 0, 1)+IF(OR($F336 &gt;= AK$6, $G336 &lt; AJ$6), 0, 2)+1)</f>
        <v/>
      </c>
      <c r="AK336" s="68" t="str">
        <f ca="1">INDEX({"","_","-","="},IF(OR($D336 &gt;= AL$6, $E336 &lt; AK$6), 0, 1)+IF(OR($F336 &gt;= AL$6, $G336 &lt; AK$6), 0, 2)+1)</f>
        <v/>
      </c>
      <c r="AL336" s="68" t="str">
        <f ca="1">INDEX({"","_","-","="},IF(OR($D336 &gt;= AM$6, $E336 &lt; AL$6), 0, 1)+IF(OR($F336 &gt;= AM$6, $G336 &lt; AL$6), 0, 2)+1)</f>
        <v/>
      </c>
      <c r="AM336" s="68" t="str">
        <f ca="1">INDEX({"","_","-","="},IF(OR($D336 &gt;= AN$6, $E336 &lt; AM$6), 0, 1)+IF(OR($F336 &gt;= AN$6, $G336 &lt; AM$6), 0, 2)+1)</f>
        <v/>
      </c>
      <c r="AN336" s="68" t="str">
        <f ca="1">INDEX({"","_","-","="},IF(OR($D336 &gt;= AO$6, $E336 &lt; AN$6), 0, 1)+IF(OR($F336 &gt;= AO$6, $G336 &lt; AN$6), 0, 2)+1)</f>
        <v/>
      </c>
      <c r="AO336" s="68" t="str">
        <f ca="1">INDEX({"","_","-","="},IF(OR($D336 &gt;= AP$6, $E336 &lt; AO$6), 0, 1)+IF(OR($F336 &gt;= AP$6, $G336 &lt; AO$6), 0, 2)+1)</f>
        <v/>
      </c>
      <c r="AP336" s="68" t="str">
        <f ca="1">INDEX({"","_","-","="},IF(OR($D336 &gt;= AQ$6, $E336 &lt; AP$6), 0, 1)+IF(OR($F336 &gt;= AQ$6, $G336 &lt; AP$6), 0, 2)+1)</f>
        <v/>
      </c>
      <c r="AQ336" s="68" t="str">
        <f ca="1">INDEX({"","_","-","="},IF(OR($D336 &gt;= AR$6, $E336 &lt; AQ$6), 0, 1)+IF(OR($F336 &gt;= AR$6, $G336 &lt; AQ$6), 0, 2)+1)</f>
        <v/>
      </c>
      <c r="AR336" s="68" t="str">
        <f ca="1">INDEX({"","_","-","="},IF(OR($D336 &gt;= AS$6, $E336 &lt; AR$6), 0, 1)+IF(OR($F336 &gt;= AS$6, $G336 &lt; AR$6), 0, 2)+1)</f>
        <v/>
      </c>
      <c r="AS336" s="68" t="str">
        <f ca="1">INDEX({"","_","-","="},IF(OR($D336 &gt;= AT$6, $E336 &lt; AS$6), 0, 1)+IF(OR($F336 &gt;= AT$6, $G336 &lt; AS$6), 0, 2)+1)</f>
        <v/>
      </c>
      <c r="AT336" s="68" t="str">
        <f ca="1">INDEX({"","_","-","="},IF(OR($D336 &gt;= AU$6, $E336 &lt; AT$6), 0, 1)+IF(OR($F336 &gt;= AU$6, $G336 &lt; AT$6), 0, 2)+1)</f>
        <v/>
      </c>
      <c r="AU336" s="68" t="str">
        <f ca="1">INDEX({"","_","-","="},IF(OR($D336 &gt;= AV$6, $E336 &lt; AU$6), 0, 1)+IF(OR($F336 &gt;= AV$6, $G336 &lt; AU$6), 0, 2)+1)</f>
        <v/>
      </c>
      <c r="AV336" s="68" t="str">
        <f ca="1">INDEX({"","_","-","="},IF(OR($D336 &gt;= AW$6, $E336 &lt; AV$6), 0, 1)+IF(OR($F336 &gt;= AW$6, $G336 &lt; AV$6), 0, 2)+1)</f>
        <v/>
      </c>
      <c r="AW336" s="68" t="str">
        <f ca="1">INDEX({"","_","-","="},IF(OR($D336 &gt;= AX$6, $E336 &lt; AW$6), 0, 1)+IF(OR($F336 &gt;= AX$6, $G336 &lt; AW$6), 0, 2)+1)</f>
        <v/>
      </c>
      <c r="AX336" s="68" t="str">
        <f ca="1">INDEX({"","_","-","="},IF(OR($D336 &gt;= AY$6, $E336 &lt; AX$6), 0, 1)+IF(OR($F336 &gt;= AY$6, $G336 &lt; AX$6), 0, 2)+1)</f>
        <v/>
      </c>
      <c r="AY336" s="68" t="str">
        <f ca="1">INDEX({"","_","-","="},IF(OR($D336 &gt;= AZ$6, $E336 &lt; AY$6), 0, 1)+IF(OR($F336 &gt;= AZ$6, $G336 &lt; AY$6), 0, 2)+1)</f>
        <v/>
      </c>
      <c r="AZ336" s="68" t="str">
        <f ca="1">INDEX({"","_","-","="},IF(OR($D336 &gt;= BA$6, $E336 &lt; AZ$6), 0, 1)+IF(OR($F336 &gt;= BA$6, $G336 &lt; AZ$6), 0, 2)+1)</f>
        <v/>
      </c>
      <c r="BA336" s="68" t="str">
        <f ca="1">INDEX({"","_","-","="},IF(OR($D336 &gt;= BB$6, $E336 &lt; BA$6), 0, 1)+IF(OR($F336 &gt;= BB$6, $G336 &lt; BA$6), 0, 2)+1)</f>
        <v/>
      </c>
      <c r="BB336" s="68" t="str">
        <f ca="1">INDEX({"","_","-","="},IF(OR($D336 &gt;= BC$6, $E336 &lt; BB$6), 0, 1)+IF(OR($F336 &gt;= BC$6, $G336 &lt; BB$6), 0, 2)+1)</f>
        <v/>
      </c>
      <c r="BC336" s="68" t="str">
        <f ca="1">INDEX({"","_","-","="},IF(OR($D336 &gt;= BD$6, $E336 &lt; BC$6), 0, 1)+IF(OR($F336 &gt;= BD$6, $G336 &lt; BC$6), 0, 2)+1)</f>
        <v/>
      </c>
      <c r="BD336" s="68" t="str">
        <f ca="1">INDEX({"","_","-","="},IF(OR($D336 &gt;= BE$6, $E336 &lt; BD$6), 0, 1)+IF(OR($F336 &gt;= BE$6, $G336 &lt; BD$6), 0, 2)+1)</f>
        <v/>
      </c>
      <c r="BE336" s="68" t="str">
        <f ca="1">INDEX({"","_","-","="},IF(OR($D336 &gt;= BF$6, $E336 &lt; BE$6), 0, 1)+IF(OR($F336 &gt;= BF$6, $G336 &lt; BE$6), 0, 2)+1)</f>
        <v/>
      </c>
      <c r="BF336" s="68" t="str">
        <f ca="1">INDEX({"","_","-","="},IF(OR($D336 &gt;= BG$6, $E336 &lt; BF$6), 0, 1)+IF(OR($F336 &gt;= BG$6, $G336 &lt; BF$6), 0, 2)+1)</f>
        <v/>
      </c>
      <c r="BG336" s="68" t="str">
        <f ca="1">INDEX({"","_","-","="},IF(OR($D336 &gt;= BH$6, $E336 &lt; BG$6), 0, 1)+IF(OR($F336 &gt;= BH$6, $G336 &lt; BG$6), 0, 2)+1)</f>
        <v/>
      </c>
      <c r="BH336" s="68" t="str">
        <f ca="1">INDEX({"","_","-","="},IF(OR($D336 &gt;= BI$6, $E336 &lt; BH$6), 0, 1)+IF(OR($F336 &gt;= BI$6, $G336 &lt; BH$6), 0, 2)+1)</f>
        <v/>
      </c>
      <c r="BI336" s="68" t="str">
        <f ca="1">INDEX({"","_","-","="},IF(OR($D336 &gt;= BJ$6, $E336 &lt; BI$6), 0, 1)+IF(OR($F336 &gt;= BJ$6, $G336 &lt; BI$6), 0, 2)+1)</f>
        <v/>
      </c>
      <c r="BJ336" s="68" t="str">
        <f ca="1">INDEX({"","_","-","="},IF(OR($D336 &gt;= BK$6, $E336 &lt; BJ$6), 0, 1)+IF(OR($F336 &gt;= BK$6, $G336 &lt; BJ$6), 0, 2)+1)</f>
        <v/>
      </c>
      <c r="BK336" s="68" t="str">
        <f ca="1">INDEX({"","_","-","="},IF(OR($D336 &gt;= BL$6, $E336 &lt; BK$6), 0, 1)+IF(OR($F336 &gt;= BL$6, $G336 &lt; BK$6), 0, 2)+1)</f>
        <v/>
      </c>
      <c r="BL336" s="68" t="str">
        <f ca="1">INDEX({"","_","-","="},IF(OR($D336 &gt;= BM$6, $E336 &lt; BL$6), 0, 1)+IF(OR($F336 &gt;= BM$6, $G336 &lt; BL$6), 0, 2)+1)</f>
        <v/>
      </c>
      <c r="BM336" s="68" t="str">
        <f ca="1">INDEX({"","_","-","="},IF(OR($D336 &gt;= BN$6, $E336 &lt; BM$6), 0, 1)+IF(OR($F336 &gt;= BN$6, $G336 &lt; BM$6), 0, 2)+1)</f>
        <v/>
      </c>
      <c r="BN336" s="68" t="str">
        <f ca="1">INDEX({"","_","-","="},IF(OR($D336 &gt;= BO$6, $E336 &lt; BN$6), 0, 1)+IF(OR($F336 &gt;= BO$6, $G336 &lt; BN$6), 0, 2)+1)</f>
        <v/>
      </c>
      <c r="BO336" s="68" t="str">
        <f ca="1">INDEX({"","_","-","="},IF(OR($D336 &gt;= BP$6, $E336 &lt; BO$6), 0, 1)+IF(OR($F336 &gt;= BP$6, $G336 &lt; BO$6), 0, 2)+1)</f>
        <v/>
      </c>
      <c r="BP336" s="68" t="str">
        <f ca="1">INDEX({"","_","-","="},IF(OR($D336 &gt;= BQ$6, $E336 &lt; BP$6), 0, 1)+IF(OR($F336 &gt;= BQ$6, $G336 &lt; BP$6), 0, 2)+1)</f>
        <v/>
      </c>
      <c r="BQ336" s="68" t="str">
        <f ca="1">INDEX({"","_","-","="},IF(OR($D336 &gt;= BR$6, $E336 &lt; BQ$6), 0, 1)+IF(OR($F336 &gt;= BR$6, $G336 &lt; BQ$6), 0, 2)+1)</f>
        <v/>
      </c>
      <c r="BR336" s="68" t="str">
        <f ca="1">INDEX({"","_","-","="},IF(OR($D336 &gt;= BS$6, $E336 &lt; BR$6), 0, 1)+IF(OR($F336 &gt;= BS$6, $G336 &lt; BR$6), 0, 2)+1)</f>
        <v/>
      </c>
      <c r="BS336" s="68" t="str">
        <f ca="1">INDEX({"","_","-","="},IF(OR($D336 &gt;= BT$6, $E336 &lt; BS$6), 0, 1)+IF(OR($F336 &gt;= BT$6, $G336 &lt; BS$6), 0, 2)+1)</f>
        <v/>
      </c>
      <c r="BT336" s="68" t="str">
        <f ca="1">INDEX({"","_","-","="},IF(OR($D336 &gt;= BU$6, $E336 &lt; BT$6), 0, 1)+IF(OR($F336 &gt;= BU$6, $G336 &lt; BT$6), 0, 2)+1)</f>
        <v/>
      </c>
      <c r="BU336" s="68" t="str">
        <f ca="1">INDEX({"","_","-","="},IF(OR($D336 &gt;= BV$6, $E336 &lt; BU$6), 0, 1)+IF(OR($F336 &gt;= BV$6, $G336 &lt; BU$6), 0, 2)+1)</f>
        <v/>
      </c>
      <c r="BV336" s="68" t="str">
        <f ca="1">INDEX({"","_","-","="},IF(OR($D336 &gt;= BW$6, $E336 &lt; BV$6), 0, 1)+IF(OR($F336 &gt;= BW$6, $G336 &lt; BV$6), 0, 2)+1)</f>
        <v/>
      </c>
      <c r="BW336" s="68" t="str">
        <f ca="1">INDEX({"","_","-","="},IF(OR($D336 &gt;= BX$6, $E336 &lt; BW$6), 0, 1)+IF(OR($F336 &gt;= BX$6, $G336 &lt; BW$6), 0, 2)+1)</f>
        <v/>
      </c>
      <c r="BX336" s="68" t="str">
        <f ca="1">INDEX({"","_","-","="},IF(OR($D336 &gt;= BY$6, $E336 &lt; BX$6), 0, 1)+IF(OR($F336 &gt;= BY$6, $G336 &lt; BX$6), 0, 2)+1)</f>
        <v/>
      </c>
      <c r="BY336" s="68" t="str">
        <f ca="1">INDEX({"","_","-","="},IF(OR($D336 &gt;= BZ$6, $E336 &lt; BY$6), 0, 1)+IF(OR($F336 &gt;= BZ$6, $G336 &lt; BY$6), 0, 2)+1)</f>
        <v/>
      </c>
      <c r="BZ336" s="68" t="str">
        <f ca="1">INDEX({"","_","-","="},IF(OR($D336 &gt;= CA$6, $E336 &lt; BZ$6), 0, 1)+IF(OR($F336 &gt;= CA$6, $G336 &lt; BZ$6), 0, 2)+1)</f>
        <v/>
      </c>
      <c r="CA336" s="68" t="str">
        <f ca="1">INDEX({"","_","-","="},IF(OR($D336 &gt;= CB$6, $E336 &lt; CA$6), 0, 1)+IF(OR($F336 &gt;= CB$6, $G336 &lt; CA$6), 0, 2)+1)</f>
        <v/>
      </c>
      <c r="CB336" s="68" t="str">
        <f ca="1">INDEX({"","_","-","="},IF(OR($D336 &gt;= CC$6, $E336 &lt; CB$6), 0, 1)+IF(OR($F336 &gt;= CC$6, $G336 &lt; CB$6), 0, 2)+1)</f>
        <v/>
      </c>
      <c r="CC336" s="68" t="str">
        <f ca="1">INDEX({"","_","-","="},IF(OR($D336 &gt;= CD$6, $E336 &lt; CC$6), 0, 1)+IF(OR($F336 &gt;= CD$6, $G336 &lt; CC$6), 0, 2)+1)</f>
        <v/>
      </c>
      <c r="CD336" s="68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IF('临-进度'!M332,'临-进度'!$A332,"")</f>
        <v/>
      </c>
      <c r="B337" s="8" t="str">
        <f ca="1">IF('临-进度'!M332,'临-进度'!$B332,"")</f>
        <v/>
      </c>
      <c r="C337" s="8" t="str">
        <f ca="1">IF('临-进度'!M332,'临-进度'!$E332,"")</f>
        <v/>
      </c>
      <c r="D337" s="40" t="str">
        <f ca="1">IF('临-进度'!$M332,'临-进度'!$I332,"")</f>
        <v/>
      </c>
      <c r="E337" s="40" t="str">
        <f ca="1">IF('临-进度'!$M332,'临-进度'!$AE332,"")</f>
        <v/>
      </c>
      <c r="F337" s="40" t="str">
        <f ca="1">IF('临-进度'!$M332,'临-进度'!$J332,"")</f>
        <v/>
      </c>
      <c r="G337" s="73" t="str">
        <f ca="1">IF('临-进度'!$M332,'临-进度'!$AF332,"")</f>
        <v/>
      </c>
      <c r="H337" s="68" t="str">
        <f ca="1">INDEX({"","_","-","="},IF(OR($D337 &gt;= I$6, $E337 &lt; H$6), 0, 1)+IF(OR($F337 &gt;= I$6, $G337 &lt; H$6), 0, 2)+1)</f>
        <v/>
      </c>
      <c r="I337" s="68" t="str">
        <f ca="1">INDEX({"","_","-","="},IF(OR($D337 &gt;= J$6, $E337 &lt; I$6), 0, 1)+IF(OR($F337 &gt;= J$6, $G337 &lt; I$6), 0, 2)+1)</f>
        <v/>
      </c>
      <c r="J337" s="68" t="str">
        <f ca="1">INDEX({"","_","-","="},IF(OR($D337 &gt;= K$6, $E337 &lt; J$6), 0, 1)+IF(OR($F337 &gt;= K$6, $G337 &lt; J$6), 0, 2)+1)</f>
        <v/>
      </c>
      <c r="K337" s="68" t="str">
        <f ca="1">INDEX({"","_","-","="},IF(OR($D337 &gt;= L$6, $E337 &lt; K$6), 0, 1)+IF(OR($F337 &gt;= L$6, $G337 &lt; K$6), 0, 2)+1)</f>
        <v/>
      </c>
      <c r="L337" s="68" t="str">
        <f ca="1">INDEX({"","_","-","="},IF(OR($D337 &gt;= M$6, $E337 &lt; L$6), 0, 1)+IF(OR($F337 &gt;= M$6, $G337 &lt; L$6), 0, 2)+1)</f>
        <v/>
      </c>
      <c r="M337" s="68" t="str">
        <f ca="1">INDEX({"","_","-","="},IF(OR($D337 &gt;= N$6, $E337 &lt; M$6), 0, 1)+IF(OR($F337 &gt;= N$6, $G337 &lt; M$6), 0, 2)+1)</f>
        <v/>
      </c>
      <c r="N337" s="68" t="str">
        <f ca="1">INDEX({"","_","-","="},IF(OR($D337 &gt;= O$6, $E337 &lt; N$6), 0, 1)+IF(OR($F337 &gt;= O$6, $G337 &lt; N$6), 0, 2)+1)</f>
        <v/>
      </c>
      <c r="O337" s="68" t="str">
        <f ca="1">INDEX({"","_","-","="},IF(OR($D337 &gt;= P$6, $E337 &lt; O$6), 0, 1)+IF(OR($F337 &gt;= P$6, $G337 &lt; O$6), 0, 2)+1)</f>
        <v/>
      </c>
      <c r="P337" s="68" t="str">
        <f ca="1">INDEX({"","_","-","="},IF(OR($D337 &gt;= Q$6, $E337 &lt; P$6), 0, 1)+IF(OR($F337 &gt;= Q$6, $G337 &lt; P$6), 0, 2)+1)</f>
        <v/>
      </c>
      <c r="Q337" s="68" t="str">
        <f ca="1">INDEX({"","_","-","="},IF(OR($D337 &gt;= R$6, $E337 &lt; Q$6), 0, 1)+IF(OR($F337 &gt;= R$6, $G337 &lt; Q$6), 0, 2)+1)</f>
        <v/>
      </c>
      <c r="R337" s="68" t="str">
        <f ca="1">INDEX({"","_","-","="},IF(OR($D337 &gt;= S$6, $E337 &lt; R$6), 0, 1)+IF(OR($F337 &gt;= S$6, $G337 &lt; R$6), 0, 2)+1)</f>
        <v/>
      </c>
      <c r="S337" s="68" t="str">
        <f ca="1">INDEX({"","_","-","="},IF(OR($D337 &gt;= T$6, $E337 &lt; S$6), 0, 1)+IF(OR($F337 &gt;= T$6, $G337 &lt; S$6), 0, 2)+1)</f>
        <v/>
      </c>
      <c r="T337" s="68" t="str">
        <f ca="1">INDEX({"","_","-","="},IF(OR($D337 &gt;= U$6, $E337 &lt; T$6), 0, 1)+IF(OR($F337 &gt;= U$6, $G337 &lt; T$6), 0, 2)+1)</f>
        <v/>
      </c>
      <c r="U337" s="68" t="str">
        <f ca="1">INDEX({"","_","-","="},IF(OR($D337 &gt;= V$6, $E337 &lt; U$6), 0, 1)+IF(OR($F337 &gt;= V$6, $G337 &lt; U$6), 0, 2)+1)</f>
        <v/>
      </c>
      <c r="V337" s="68" t="str">
        <f ca="1">INDEX({"","_","-","="},IF(OR($D337 &gt;= W$6, $E337 &lt; V$6), 0, 1)+IF(OR($F337 &gt;= W$6, $G337 &lt; V$6), 0, 2)+1)</f>
        <v/>
      </c>
      <c r="W337" s="68" t="str">
        <f ca="1">INDEX({"","_","-","="},IF(OR($D337 &gt;= X$6, $E337 &lt; W$6), 0, 1)+IF(OR($F337 &gt;= X$6, $G337 &lt; W$6), 0, 2)+1)</f>
        <v/>
      </c>
      <c r="X337" s="68" t="str">
        <f ca="1">INDEX({"","_","-","="},IF(OR($D337 &gt;= Y$6, $E337 &lt; X$6), 0, 1)+IF(OR($F337 &gt;= Y$6, $G337 &lt; X$6), 0, 2)+1)</f>
        <v/>
      </c>
      <c r="Y337" s="68" t="str">
        <f ca="1">INDEX({"","_","-","="},IF(OR($D337 &gt;= Z$6, $E337 &lt; Y$6), 0, 1)+IF(OR($F337 &gt;= Z$6, $G337 &lt; Y$6), 0, 2)+1)</f>
        <v/>
      </c>
      <c r="Z337" s="68" t="str">
        <f ca="1">INDEX({"","_","-","="},IF(OR($D337 &gt;= AA$6, $E337 &lt; Z$6), 0, 1)+IF(OR($F337 &gt;= AA$6, $G337 &lt; Z$6), 0, 2)+1)</f>
        <v/>
      </c>
      <c r="AA337" s="68" t="str">
        <f ca="1">INDEX({"","_","-","="},IF(OR($D337 &gt;= AB$6, $E337 &lt; AA$6), 0, 1)+IF(OR($F337 &gt;= AB$6, $G337 &lt; AA$6), 0, 2)+1)</f>
        <v/>
      </c>
      <c r="AB337" s="68" t="str">
        <f ca="1">INDEX({"","_","-","="},IF(OR($D337 &gt;= AC$6, $E337 &lt; AB$6), 0, 1)+IF(OR($F337 &gt;= AC$6, $G337 &lt; AB$6), 0, 2)+1)</f>
        <v/>
      </c>
      <c r="AC337" s="68" t="str">
        <f ca="1">INDEX({"","_","-","="},IF(OR($D337 &gt;= AD$6, $E337 &lt; AC$6), 0, 1)+IF(OR($F337 &gt;= AD$6, $G337 &lt; AC$6), 0, 2)+1)</f>
        <v/>
      </c>
      <c r="AD337" s="68" t="str">
        <f ca="1">INDEX({"","_","-","="},IF(OR($D337 &gt;= AE$6, $E337 &lt; AD$6), 0, 1)+IF(OR($F337 &gt;= AE$6, $G337 &lt; AD$6), 0, 2)+1)</f>
        <v/>
      </c>
      <c r="AE337" s="68" t="str">
        <f ca="1">INDEX({"","_","-","="},IF(OR($D337 &gt;= AF$6, $E337 &lt; AE$6), 0, 1)+IF(OR($F337 &gt;= AF$6, $G337 &lt; AE$6), 0, 2)+1)</f>
        <v/>
      </c>
      <c r="AF337" s="68" t="str">
        <f ca="1">INDEX({"","_","-","="},IF(OR($D337 &gt;= AG$6, $E337 &lt; AF$6), 0, 1)+IF(OR($F337 &gt;= AG$6, $G337 &lt; AF$6), 0, 2)+1)</f>
        <v/>
      </c>
      <c r="AG337" s="68" t="str">
        <f ca="1">INDEX({"","_","-","="},IF(OR($D337 &gt;= AH$6, $E337 &lt; AG$6), 0, 1)+IF(OR($F337 &gt;= AH$6, $G337 &lt; AG$6), 0, 2)+1)</f>
        <v/>
      </c>
      <c r="AH337" s="68" t="str">
        <f ca="1">INDEX({"","_","-","="},IF(OR($D337 &gt;= AI$6, $E337 &lt; AH$6), 0, 1)+IF(OR($F337 &gt;= AI$6, $G337 &lt; AH$6), 0, 2)+1)</f>
        <v/>
      </c>
      <c r="AI337" s="68" t="str">
        <f ca="1">INDEX({"","_","-","="},IF(OR($D337 &gt;= AJ$6, $E337 &lt; AI$6), 0, 1)+IF(OR($F337 &gt;= AJ$6, $G337 &lt; AI$6), 0, 2)+1)</f>
        <v/>
      </c>
      <c r="AJ337" s="68" t="str">
        <f ca="1">INDEX({"","_","-","="},IF(OR($D337 &gt;= AK$6, $E337 &lt; AJ$6), 0, 1)+IF(OR($F337 &gt;= AK$6, $G337 &lt; AJ$6), 0, 2)+1)</f>
        <v/>
      </c>
      <c r="AK337" s="68" t="str">
        <f ca="1">INDEX({"","_","-","="},IF(OR($D337 &gt;= AL$6, $E337 &lt; AK$6), 0, 1)+IF(OR($F337 &gt;= AL$6, $G337 &lt; AK$6), 0, 2)+1)</f>
        <v/>
      </c>
      <c r="AL337" s="68" t="str">
        <f ca="1">INDEX({"","_","-","="},IF(OR($D337 &gt;= AM$6, $E337 &lt; AL$6), 0, 1)+IF(OR($F337 &gt;= AM$6, $G337 &lt; AL$6), 0, 2)+1)</f>
        <v/>
      </c>
      <c r="AM337" s="68" t="str">
        <f ca="1">INDEX({"","_","-","="},IF(OR($D337 &gt;= AN$6, $E337 &lt; AM$6), 0, 1)+IF(OR($F337 &gt;= AN$6, $G337 &lt; AM$6), 0, 2)+1)</f>
        <v/>
      </c>
      <c r="AN337" s="68" t="str">
        <f ca="1">INDEX({"","_","-","="},IF(OR($D337 &gt;= AO$6, $E337 &lt; AN$6), 0, 1)+IF(OR($F337 &gt;= AO$6, $G337 &lt; AN$6), 0, 2)+1)</f>
        <v/>
      </c>
      <c r="AO337" s="68" t="str">
        <f ca="1">INDEX({"","_","-","="},IF(OR($D337 &gt;= AP$6, $E337 &lt; AO$6), 0, 1)+IF(OR($F337 &gt;= AP$6, $G337 &lt; AO$6), 0, 2)+1)</f>
        <v/>
      </c>
      <c r="AP337" s="68" t="str">
        <f ca="1">INDEX({"","_","-","="},IF(OR($D337 &gt;= AQ$6, $E337 &lt; AP$6), 0, 1)+IF(OR($F337 &gt;= AQ$6, $G337 &lt; AP$6), 0, 2)+1)</f>
        <v/>
      </c>
      <c r="AQ337" s="68" t="str">
        <f ca="1">INDEX({"","_","-","="},IF(OR($D337 &gt;= AR$6, $E337 &lt; AQ$6), 0, 1)+IF(OR($F337 &gt;= AR$6, $G337 &lt; AQ$6), 0, 2)+1)</f>
        <v/>
      </c>
      <c r="AR337" s="68" t="str">
        <f ca="1">INDEX({"","_","-","="},IF(OR($D337 &gt;= AS$6, $E337 &lt; AR$6), 0, 1)+IF(OR($F337 &gt;= AS$6, $G337 &lt; AR$6), 0, 2)+1)</f>
        <v/>
      </c>
      <c r="AS337" s="68" t="str">
        <f ca="1">INDEX({"","_","-","="},IF(OR($D337 &gt;= AT$6, $E337 &lt; AS$6), 0, 1)+IF(OR($F337 &gt;= AT$6, $G337 &lt; AS$6), 0, 2)+1)</f>
        <v/>
      </c>
      <c r="AT337" s="68" t="str">
        <f ca="1">INDEX({"","_","-","="},IF(OR($D337 &gt;= AU$6, $E337 &lt; AT$6), 0, 1)+IF(OR($F337 &gt;= AU$6, $G337 &lt; AT$6), 0, 2)+1)</f>
        <v/>
      </c>
      <c r="AU337" s="68" t="str">
        <f ca="1">INDEX({"","_","-","="},IF(OR($D337 &gt;= AV$6, $E337 &lt; AU$6), 0, 1)+IF(OR($F337 &gt;= AV$6, $G337 &lt; AU$6), 0, 2)+1)</f>
        <v/>
      </c>
      <c r="AV337" s="68" t="str">
        <f ca="1">INDEX({"","_","-","="},IF(OR($D337 &gt;= AW$6, $E337 &lt; AV$6), 0, 1)+IF(OR($F337 &gt;= AW$6, $G337 &lt; AV$6), 0, 2)+1)</f>
        <v/>
      </c>
      <c r="AW337" s="68" t="str">
        <f ca="1">INDEX({"","_","-","="},IF(OR($D337 &gt;= AX$6, $E337 &lt; AW$6), 0, 1)+IF(OR($F337 &gt;= AX$6, $G337 &lt; AW$6), 0, 2)+1)</f>
        <v/>
      </c>
      <c r="AX337" s="68" t="str">
        <f ca="1">INDEX({"","_","-","="},IF(OR($D337 &gt;= AY$6, $E337 &lt; AX$6), 0, 1)+IF(OR($F337 &gt;= AY$6, $G337 &lt; AX$6), 0, 2)+1)</f>
        <v/>
      </c>
      <c r="AY337" s="68" t="str">
        <f ca="1">INDEX({"","_","-","="},IF(OR($D337 &gt;= AZ$6, $E337 &lt; AY$6), 0, 1)+IF(OR($F337 &gt;= AZ$6, $G337 &lt; AY$6), 0, 2)+1)</f>
        <v/>
      </c>
      <c r="AZ337" s="68" t="str">
        <f ca="1">INDEX({"","_","-","="},IF(OR($D337 &gt;= BA$6, $E337 &lt; AZ$6), 0, 1)+IF(OR($F337 &gt;= BA$6, $G337 &lt; AZ$6), 0, 2)+1)</f>
        <v/>
      </c>
      <c r="BA337" s="68" t="str">
        <f ca="1">INDEX({"","_","-","="},IF(OR($D337 &gt;= BB$6, $E337 &lt; BA$6), 0, 1)+IF(OR($F337 &gt;= BB$6, $G337 &lt; BA$6), 0, 2)+1)</f>
        <v/>
      </c>
      <c r="BB337" s="68" t="str">
        <f ca="1">INDEX({"","_","-","="},IF(OR($D337 &gt;= BC$6, $E337 &lt; BB$6), 0, 1)+IF(OR($F337 &gt;= BC$6, $G337 &lt; BB$6), 0, 2)+1)</f>
        <v/>
      </c>
      <c r="BC337" s="68" t="str">
        <f ca="1">INDEX({"","_","-","="},IF(OR($D337 &gt;= BD$6, $E337 &lt; BC$6), 0, 1)+IF(OR($F337 &gt;= BD$6, $G337 &lt; BC$6), 0, 2)+1)</f>
        <v/>
      </c>
      <c r="BD337" s="68" t="str">
        <f ca="1">INDEX({"","_","-","="},IF(OR($D337 &gt;= BE$6, $E337 &lt; BD$6), 0, 1)+IF(OR($F337 &gt;= BE$6, $G337 &lt; BD$6), 0, 2)+1)</f>
        <v/>
      </c>
      <c r="BE337" s="68" t="str">
        <f ca="1">INDEX({"","_","-","="},IF(OR($D337 &gt;= BF$6, $E337 &lt; BE$6), 0, 1)+IF(OR($F337 &gt;= BF$6, $G337 &lt; BE$6), 0, 2)+1)</f>
        <v/>
      </c>
      <c r="BF337" s="68" t="str">
        <f ca="1">INDEX({"","_","-","="},IF(OR($D337 &gt;= BG$6, $E337 &lt; BF$6), 0, 1)+IF(OR($F337 &gt;= BG$6, $G337 &lt; BF$6), 0, 2)+1)</f>
        <v/>
      </c>
      <c r="BG337" s="68" t="str">
        <f ca="1">INDEX({"","_","-","="},IF(OR($D337 &gt;= BH$6, $E337 &lt; BG$6), 0, 1)+IF(OR($F337 &gt;= BH$6, $G337 &lt; BG$6), 0, 2)+1)</f>
        <v/>
      </c>
      <c r="BH337" s="68" t="str">
        <f ca="1">INDEX({"","_","-","="},IF(OR($D337 &gt;= BI$6, $E337 &lt; BH$6), 0, 1)+IF(OR($F337 &gt;= BI$6, $G337 &lt; BH$6), 0, 2)+1)</f>
        <v/>
      </c>
      <c r="BI337" s="68" t="str">
        <f ca="1">INDEX({"","_","-","="},IF(OR($D337 &gt;= BJ$6, $E337 &lt; BI$6), 0, 1)+IF(OR($F337 &gt;= BJ$6, $G337 &lt; BI$6), 0, 2)+1)</f>
        <v/>
      </c>
      <c r="BJ337" s="68" t="str">
        <f ca="1">INDEX({"","_","-","="},IF(OR($D337 &gt;= BK$6, $E337 &lt; BJ$6), 0, 1)+IF(OR($F337 &gt;= BK$6, $G337 &lt; BJ$6), 0, 2)+1)</f>
        <v/>
      </c>
      <c r="BK337" s="68" t="str">
        <f ca="1">INDEX({"","_","-","="},IF(OR($D337 &gt;= BL$6, $E337 &lt; BK$6), 0, 1)+IF(OR($F337 &gt;= BL$6, $G337 &lt; BK$6), 0, 2)+1)</f>
        <v/>
      </c>
      <c r="BL337" s="68" t="str">
        <f ca="1">INDEX({"","_","-","="},IF(OR($D337 &gt;= BM$6, $E337 &lt; BL$6), 0, 1)+IF(OR($F337 &gt;= BM$6, $G337 &lt; BL$6), 0, 2)+1)</f>
        <v/>
      </c>
      <c r="BM337" s="68" t="str">
        <f ca="1">INDEX({"","_","-","="},IF(OR($D337 &gt;= BN$6, $E337 &lt; BM$6), 0, 1)+IF(OR($F337 &gt;= BN$6, $G337 &lt; BM$6), 0, 2)+1)</f>
        <v/>
      </c>
      <c r="BN337" s="68" t="str">
        <f ca="1">INDEX({"","_","-","="},IF(OR($D337 &gt;= BO$6, $E337 &lt; BN$6), 0, 1)+IF(OR($F337 &gt;= BO$6, $G337 &lt; BN$6), 0, 2)+1)</f>
        <v/>
      </c>
      <c r="BO337" s="68" t="str">
        <f ca="1">INDEX({"","_","-","="},IF(OR($D337 &gt;= BP$6, $E337 &lt; BO$6), 0, 1)+IF(OR($F337 &gt;= BP$6, $G337 &lt; BO$6), 0, 2)+1)</f>
        <v/>
      </c>
      <c r="BP337" s="68" t="str">
        <f ca="1">INDEX({"","_","-","="},IF(OR($D337 &gt;= BQ$6, $E337 &lt; BP$6), 0, 1)+IF(OR($F337 &gt;= BQ$6, $G337 &lt; BP$6), 0, 2)+1)</f>
        <v/>
      </c>
      <c r="BQ337" s="68" t="str">
        <f ca="1">INDEX({"","_","-","="},IF(OR($D337 &gt;= BR$6, $E337 &lt; BQ$6), 0, 1)+IF(OR($F337 &gt;= BR$6, $G337 &lt; BQ$6), 0, 2)+1)</f>
        <v/>
      </c>
      <c r="BR337" s="68" t="str">
        <f ca="1">INDEX({"","_","-","="},IF(OR($D337 &gt;= BS$6, $E337 &lt; BR$6), 0, 1)+IF(OR($F337 &gt;= BS$6, $G337 &lt; BR$6), 0, 2)+1)</f>
        <v/>
      </c>
      <c r="BS337" s="68" t="str">
        <f ca="1">INDEX({"","_","-","="},IF(OR($D337 &gt;= BT$6, $E337 &lt; BS$6), 0, 1)+IF(OR($F337 &gt;= BT$6, $G337 &lt; BS$6), 0, 2)+1)</f>
        <v/>
      </c>
      <c r="BT337" s="68" t="str">
        <f ca="1">INDEX({"","_","-","="},IF(OR($D337 &gt;= BU$6, $E337 &lt; BT$6), 0, 1)+IF(OR($F337 &gt;= BU$6, $G337 &lt; BT$6), 0, 2)+1)</f>
        <v/>
      </c>
      <c r="BU337" s="68" t="str">
        <f ca="1">INDEX({"","_","-","="},IF(OR($D337 &gt;= BV$6, $E337 &lt; BU$6), 0, 1)+IF(OR($F337 &gt;= BV$6, $G337 &lt; BU$6), 0, 2)+1)</f>
        <v/>
      </c>
      <c r="BV337" s="68" t="str">
        <f ca="1">INDEX({"","_","-","="},IF(OR($D337 &gt;= BW$6, $E337 &lt; BV$6), 0, 1)+IF(OR($F337 &gt;= BW$6, $G337 &lt; BV$6), 0, 2)+1)</f>
        <v/>
      </c>
      <c r="BW337" s="68" t="str">
        <f ca="1">INDEX({"","_","-","="},IF(OR($D337 &gt;= BX$6, $E337 &lt; BW$6), 0, 1)+IF(OR($F337 &gt;= BX$6, $G337 &lt; BW$6), 0, 2)+1)</f>
        <v/>
      </c>
      <c r="BX337" s="68" t="str">
        <f ca="1">INDEX({"","_","-","="},IF(OR($D337 &gt;= BY$6, $E337 &lt; BX$6), 0, 1)+IF(OR($F337 &gt;= BY$6, $G337 &lt; BX$6), 0, 2)+1)</f>
        <v/>
      </c>
      <c r="BY337" s="68" t="str">
        <f ca="1">INDEX({"","_","-","="},IF(OR($D337 &gt;= BZ$6, $E337 &lt; BY$6), 0, 1)+IF(OR($F337 &gt;= BZ$6, $G337 &lt; BY$6), 0, 2)+1)</f>
        <v/>
      </c>
      <c r="BZ337" s="68" t="str">
        <f ca="1">INDEX({"","_","-","="},IF(OR($D337 &gt;= CA$6, $E337 &lt; BZ$6), 0, 1)+IF(OR($F337 &gt;= CA$6, $G337 &lt; BZ$6), 0, 2)+1)</f>
        <v/>
      </c>
      <c r="CA337" s="68" t="str">
        <f ca="1">INDEX({"","_","-","="},IF(OR($D337 &gt;= CB$6, $E337 &lt; CA$6), 0, 1)+IF(OR($F337 &gt;= CB$6, $G337 &lt; CA$6), 0, 2)+1)</f>
        <v/>
      </c>
      <c r="CB337" s="68" t="str">
        <f ca="1">INDEX({"","_","-","="},IF(OR($D337 &gt;= CC$6, $E337 &lt; CB$6), 0, 1)+IF(OR($F337 &gt;= CC$6, $G337 &lt; CB$6), 0, 2)+1)</f>
        <v/>
      </c>
      <c r="CC337" s="68" t="str">
        <f ca="1">INDEX({"","_","-","="},IF(OR($D337 &gt;= CD$6, $E337 &lt; CC$6), 0, 1)+IF(OR($F337 &gt;= CD$6, $G337 &lt; CC$6), 0, 2)+1)</f>
        <v/>
      </c>
      <c r="CD337" s="68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IF('临-进度'!M333,'临-进度'!$A333,"")</f>
        <v/>
      </c>
      <c r="B338" s="8" t="str">
        <f ca="1">IF('临-进度'!M333,'临-进度'!$B333,"")</f>
        <v/>
      </c>
      <c r="C338" s="8" t="str">
        <f ca="1">IF('临-进度'!M333,'临-进度'!$E333,"")</f>
        <v/>
      </c>
      <c r="D338" s="40" t="str">
        <f ca="1">IF('临-进度'!$M333,'临-进度'!$I333,"")</f>
        <v/>
      </c>
      <c r="E338" s="40" t="str">
        <f ca="1">IF('临-进度'!$M333,'临-进度'!$AE333,"")</f>
        <v/>
      </c>
      <c r="F338" s="40" t="str">
        <f ca="1">IF('临-进度'!$M333,'临-进度'!$J333,"")</f>
        <v/>
      </c>
      <c r="G338" s="73" t="str">
        <f ca="1">IF('临-进度'!$M333,'临-进度'!$AF333,"")</f>
        <v/>
      </c>
      <c r="H338" s="68" t="str">
        <f ca="1">INDEX({"","_","-","="},IF(OR($D338 &gt;= I$6, $E338 &lt; H$6), 0, 1)+IF(OR($F338 &gt;= I$6, $G338 &lt; H$6), 0, 2)+1)</f>
        <v/>
      </c>
      <c r="I338" s="68" t="str">
        <f ca="1">INDEX({"","_","-","="},IF(OR($D338 &gt;= J$6, $E338 &lt; I$6), 0, 1)+IF(OR($F338 &gt;= J$6, $G338 &lt; I$6), 0, 2)+1)</f>
        <v/>
      </c>
      <c r="J338" s="68" t="str">
        <f ca="1">INDEX({"","_","-","="},IF(OR($D338 &gt;= K$6, $E338 &lt; J$6), 0, 1)+IF(OR($F338 &gt;= K$6, $G338 &lt; J$6), 0, 2)+1)</f>
        <v/>
      </c>
      <c r="K338" s="68" t="str">
        <f ca="1">INDEX({"","_","-","="},IF(OR($D338 &gt;= L$6, $E338 &lt; K$6), 0, 1)+IF(OR($F338 &gt;= L$6, $G338 &lt; K$6), 0, 2)+1)</f>
        <v/>
      </c>
      <c r="L338" s="68" t="str">
        <f ca="1">INDEX({"","_","-","="},IF(OR($D338 &gt;= M$6, $E338 &lt; L$6), 0, 1)+IF(OR($F338 &gt;= M$6, $G338 &lt; L$6), 0, 2)+1)</f>
        <v/>
      </c>
      <c r="M338" s="68" t="str">
        <f ca="1">INDEX({"","_","-","="},IF(OR($D338 &gt;= N$6, $E338 &lt; M$6), 0, 1)+IF(OR($F338 &gt;= N$6, $G338 &lt; M$6), 0, 2)+1)</f>
        <v/>
      </c>
      <c r="N338" s="68" t="str">
        <f ca="1">INDEX({"","_","-","="},IF(OR($D338 &gt;= O$6, $E338 &lt; N$6), 0, 1)+IF(OR($F338 &gt;= O$6, $G338 &lt; N$6), 0, 2)+1)</f>
        <v/>
      </c>
      <c r="O338" s="68" t="str">
        <f ca="1">INDEX({"","_","-","="},IF(OR($D338 &gt;= P$6, $E338 &lt; O$6), 0, 1)+IF(OR($F338 &gt;= P$6, $G338 &lt; O$6), 0, 2)+1)</f>
        <v/>
      </c>
      <c r="P338" s="68" t="str">
        <f ca="1">INDEX({"","_","-","="},IF(OR($D338 &gt;= Q$6, $E338 &lt; P$6), 0, 1)+IF(OR($F338 &gt;= Q$6, $G338 &lt; P$6), 0, 2)+1)</f>
        <v/>
      </c>
      <c r="Q338" s="68" t="str">
        <f ca="1">INDEX({"","_","-","="},IF(OR($D338 &gt;= R$6, $E338 &lt; Q$6), 0, 1)+IF(OR($F338 &gt;= R$6, $G338 &lt; Q$6), 0, 2)+1)</f>
        <v/>
      </c>
      <c r="R338" s="68" t="str">
        <f ca="1">INDEX({"","_","-","="},IF(OR($D338 &gt;= S$6, $E338 &lt; R$6), 0, 1)+IF(OR($F338 &gt;= S$6, $G338 &lt; R$6), 0, 2)+1)</f>
        <v/>
      </c>
      <c r="S338" s="68" t="str">
        <f ca="1">INDEX({"","_","-","="},IF(OR($D338 &gt;= T$6, $E338 &lt; S$6), 0, 1)+IF(OR($F338 &gt;= T$6, $G338 &lt; S$6), 0, 2)+1)</f>
        <v/>
      </c>
      <c r="T338" s="68" t="str">
        <f ca="1">INDEX({"","_","-","="},IF(OR($D338 &gt;= U$6, $E338 &lt; T$6), 0, 1)+IF(OR($F338 &gt;= U$6, $G338 &lt; T$6), 0, 2)+1)</f>
        <v/>
      </c>
      <c r="U338" s="68" t="str">
        <f ca="1">INDEX({"","_","-","="},IF(OR($D338 &gt;= V$6, $E338 &lt; U$6), 0, 1)+IF(OR($F338 &gt;= V$6, $G338 &lt; U$6), 0, 2)+1)</f>
        <v/>
      </c>
      <c r="V338" s="68" t="str">
        <f ca="1">INDEX({"","_","-","="},IF(OR($D338 &gt;= W$6, $E338 &lt; V$6), 0, 1)+IF(OR($F338 &gt;= W$6, $G338 &lt; V$6), 0, 2)+1)</f>
        <v/>
      </c>
      <c r="W338" s="68" t="str">
        <f ca="1">INDEX({"","_","-","="},IF(OR($D338 &gt;= X$6, $E338 &lt; W$6), 0, 1)+IF(OR($F338 &gt;= X$6, $G338 &lt; W$6), 0, 2)+1)</f>
        <v/>
      </c>
      <c r="X338" s="68" t="str">
        <f ca="1">INDEX({"","_","-","="},IF(OR($D338 &gt;= Y$6, $E338 &lt; X$6), 0, 1)+IF(OR($F338 &gt;= Y$6, $G338 &lt; X$6), 0, 2)+1)</f>
        <v/>
      </c>
      <c r="Y338" s="68" t="str">
        <f ca="1">INDEX({"","_","-","="},IF(OR($D338 &gt;= Z$6, $E338 &lt; Y$6), 0, 1)+IF(OR($F338 &gt;= Z$6, $G338 &lt; Y$6), 0, 2)+1)</f>
        <v/>
      </c>
      <c r="Z338" s="68" t="str">
        <f ca="1">INDEX({"","_","-","="},IF(OR($D338 &gt;= AA$6, $E338 &lt; Z$6), 0, 1)+IF(OR($F338 &gt;= AA$6, $G338 &lt; Z$6), 0, 2)+1)</f>
        <v/>
      </c>
      <c r="AA338" s="68" t="str">
        <f ca="1">INDEX({"","_","-","="},IF(OR($D338 &gt;= AB$6, $E338 &lt; AA$6), 0, 1)+IF(OR($F338 &gt;= AB$6, $G338 &lt; AA$6), 0, 2)+1)</f>
        <v/>
      </c>
      <c r="AB338" s="68" t="str">
        <f ca="1">INDEX({"","_","-","="},IF(OR($D338 &gt;= AC$6, $E338 &lt; AB$6), 0, 1)+IF(OR($F338 &gt;= AC$6, $G338 &lt; AB$6), 0, 2)+1)</f>
        <v/>
      </c>
      <c r="AC338" s="68" t="str">
        <f ca="1">INDEX({"","_","-","="},IF(OR($D338 &gt;= AD$6, $E338 &lt; AC$6), 0, 1)+IF(OR($F338 &gt;= AD$6, $G338 &lt; AC$6), 0, 2)+1)</f>
        <v/>
      </c>
      <c r="AD338" s="68" t="str">
        <f ca="1">INDEX({"","_","-","="},IF(OR($D338 &gt;= AE$6, $E338 &lt; AD$6), 0, 1)+IF(OR($F338 &gt;= AE$6, $G338 &lt; AD$6), 0, 2)+1)</f>
        <v/>
      </c>
      <c r="AE338" s="68" t="str">
        <f ca="1">INDEX({"","_","-","="},IF(OR($D338 &gt;= AF$6, $E338 &lt; AE$6), 0, 1)+IF(OR($F338 &gt;= AF$6, $G338 &lt; AE$6), 0, 2)+1)</f>
        <v/>
      </c>
      <c r="AF338" s="68" t="str">
        <f ca="1">INDEX({"","_","-","="},IF(OR($D338 &gt;= AG$6, $E338 &lt; AF$6), 0, 1)+IF(OR($F338 &gt;= AG$6, $G338 &lt; AF$6), 0, 2)+1)</f>
        <v/>
      </c>
      <c r="AG338" s="68" t="str">
        <f ca="1">INDEX({"","_","-","="},IF(OR($D338 &gt;= AH$6, $E338 &lt; AG$6), 0, 1)+IF(OR($F338 &gt;= AH$6, $G338 &lt; AG$6), 0, 2)+1)</f>
        <v/>
      </c>
      <c r="AH338" s="68" t="str">
        <f ca="1">INDEX({"","_","-","="},IF(OR($D338 &gt;= AI$6, $E338 &lt; AH$6), 0, 1)+IF(OR($F338 &gt;= AI$6, $G338 &lt; AH$6), 0, 2)+1)</f>
        <v/>
      </c>
      <c r="AI338" s="68" t="str">
        <f ca="1">INDEX({"","_","-","="},IF(OR($D338 &gt;= AJ$6, $E338 &lt; AI$6), 0, 1)+IF(OR($F338 &gt;= AJ$6, $G338 &lt; AI$6), 0, 2)+1)</f>
        <v/>
      </c>
      <c r="AJ338" s="68" t="str">
        <f ca="1">INDEX({"","_","-","="},IF(OR($D338 &gt;= AK$6, $E338 &lt; AJ$6), 0, 1)+IF(OR($F338 &gt;= AK$6, $G338 &lt; AJ$6), 0, 2)+1)</f>
        <v/>
      </c>
      <c r="AK338" s="68" t="str">
        <f ca="1">INDEX({"","_","-","="},IF(OR($D338 &gt;= AL$6, $E338 &lt; AK$6), 0, 1)+IF(OR($F338 &gt;= AL$6, $G338 &lt; AK$6), 0, 2)+1)</f>
        <v/>
      </c>
      <c r="AL338" s="68" t="str">
        <f ca="1">INDEX({"","_","-","="},IF(OR($D338 &gt;= AM$6, $E338 &lt; AL$6), 0, 1)+IF(OR($F338 &gt;= AM$6, $G338 &lt; AL$6), 0, 2)+1)</f>
        <v/>
      </c>
      <c r="AM338" s="68" t="str">
        <f ca="1">INDEX({"","_","-","="},IF(OR($D338 &gt;= AN$6, $E338 &lt; AM$6), 0, 1)+IF(OR($F338 &gt;= AN$6, $G338 &lt; AM$6), 0, 2)+1)</f>
        <v/>
      </c>
      <c r="AN338" s="68" t="str">
        <f ca="1">INDEX({"","_","-","="},IF(OR($D338 &gt;= AO$6, $E338 &lt; AN$6), 0, 1)+IF(OR($F338 &gt;= AO$6, $G338 &lt; AN$6), 0, 2)+1)</f>
        <v/>
      </c>
      <c r="AO338" s="68" t="str">
        <f ca="1">INDEX({"","_","-","="},IF(OR($D338 &gt;= AP$6, $E338 &lt; AO$6), 0, 1)+IF(OR($F338 &gt;= AP$6, $G338 &lt; AO$6), 0, 2)+1)</f>
        <v/>
      </c>
      <c r="AP338" s="68" t="str">
        <f ca="1">INDEX({"","_","-","="},IF(OR($D338 &gt;= AQ$6, $E338 &lt; AP$6), 0, 1)+IF(OR($F338 &gt;= AQ$6, $G338 &lt; AP$6), 0, 2)+1)</f>
        <v/>
      </c>
      <c r="AQ338" s="68" t="str">
        <f ca="1">INDEX({"","_","-","="},IF(OR($D338 &gt;= AR$6, $E338 &lt; AQ$6), 0, 1)+IF(OR($F338 &gt;= AR$6, $G338 &lt; AQ$6), 0, 2)+1)</f>
        <v/>
      </c>
      <c r="AR338" s="68" t="str">
        <f ca="1">INDEX({"","_","-","="},IF(OR($D338 &gt;= AS$6, $E338 &lt; AR$6), 0, 1)+IF(OR($F338 &gt;= AS$6, $G338 &lt; AR$6), 0, 2)+1)</f>
        <v/>
      </c>
      <c r="AS338" s="68" t="str">
        <f ca="1">INDEX({"","_","-","="},IF(OR($D338 &gt;= AT$6, $E338 &lt; AS$6), 0, 1)+IF(OR($F338 &gt;= AT$6, $G338 &lt; AS$6), 0, 2)+1)</f>
        <v/>
      </c>
      <c r="AT338" s="68" t="str">
        <f ca="1">INDEX({"","_","-","="},IF(OR($D338 &gt;= AU$6, $E338 &lt; AT$6), 0, 1)+IF(OR($F338 &gt;= AU$6, $G338 &lt; AT$6), 0, 2)+1)</f>
        <v/>
      </c>
      <c r="AU338" s="68" t="str">
        <f ca="1">INDEX({"","_","-","="},IF(OR($D338 &gt;= AV$6, $E338 &lt; AU$6), 0, 1)+IF(OR($F338 &gt;= AV$6, $G338 &lt; AU$6), 0, 2)+1)</f>
        <v/>
      </c>
      <c r="AV338" s="68" t="str">
        <f ca="1">INDEX({"","_","-","="},IF(OR($D338 &gt;= AW$6, $E338 &lt; AV$6), 0, 1)+IF(OR($F338 &gt;= AW$6, $G338 &lt; AV$6), 0, 2)+1)</f>
        <v/>
      </c>
      <c r="AW338" s="68" t="str">
        <f ca="1">INDEX({"","_","-","="},IF(OR($D338 &gt;= AX$6, $E338 &lt; AW$6), 0, 1)+IF(OR($F338 &gt;= AX$6, $G338 &lt; AW$6), 0, 2)+1)</f>
        <v/>
      </c>
      <c r="AX338" s="68" t="str">
        <f ca="1">INDEX({"","_","-","="},IF(OR($D338 &gt;= AY$6, $E338 &lt; AX$6), 0, 1)+IF(OR($F338 &gt;= AY$6, $G338 &lt; AX$6), 0, 2)+1)</f>
        <v/>
      </c>
      <c r="AY338" s="68" t="str">
        <f ca="1">INDEX({"","_","-","="},IF(OR($D338 &gt;= AZ$6, $E338 &lt; AY$6), 0, 1)+IF(OR($F338 &gt;= AZ$6, $G338 &lt; AY$6), 0, 2)+1)</f>
        <v/>
      </c>
      <c r="AZ338" s="68" t="str">
        <f ca="1">INDEX({"","_","-","="},IF(OR($D338 &gt;= BA$6, $E338 &lt; AZ$6), 0, 1)+IF(OR($F338 &gt;= BA$6, $G338 &lt; AZ$6), 0, 2)+1)</f>
        <v/>
      </c>
      <c r="BA338" s="68" t="str">
        <f ca="1">INDEX({"","_","-","="},IF(OR($D338 &gt;= BB$6, $E338 &lt; BA$6), 0, 1)+IF(OR($F338 &gt;= BB$6, $G338 &lt; BA$6), 0, 2)+1)</f>
        <v/>
      </c>
      <c r="BB338" s="68" t="str">
        <f ca="1">INDEX({"","_","-","="},IF(OR($D338 &gt;= BC$6, $E338 &lt; BB$6), 0, 1)+IF(OR($F338 &gt;= BC$6, $G338 &lt; BB$6), 0, 2)+1)</f>
        <v/>
      </c>
      <c r="BC338" s="68" t="str">
        <f ca="1">INDEX({"","_","-","="},IF(OR($D338 &gt;= BD$6, $E338 &lt; BC$6), 0, 1)+IF(OR($F338 &gt;= BD$6, $G338 &lt; BC$6), 0, 2)+1)</f>
        <v/>
      </c>
      <c r="BD338" s="68" t="str">
        <f ca="1">INDEX({"","_","-","="},IF(OR($D338 &gt;= BE$6, $E338 &lt; BD$6), 0, 1)+IF(OR($F338 &gt;= BE$6, $G338 &lt; BD$6), 0, 2)+1)</f>
        <v/>
      </c>
      <c r="BE338" s="68" t="str">
        <f ca="1">INDEX({"","_","-","="},IF(OR($D338 &gt;= BF$6, $E338 &lt; BE$6), 0, 1)+IF(OR($F338 &gt;= BF$6, $G338 &lt; BE$6), 0, 2)+1)</f>
        <v/>
      </c>
      <c r="BF338" s="68" t="str">
        <f ca="1">INDEX({"","_","-","="},IF(OR($D338 &gt;= BG$6, $E338 &lt; BF$6), 0, 1)+IF(OR($F338 &gt;= BG$6, $G338 &lt; BF$6), 0, 2)+1)</f>
        <v/>
      </c>
      <c r="BG338" s="68" t="str">
        <f ca="1">INDEX({"","_","-","="},IF(OR($D338 &gt;= BH$6, $E338 &lt; BG$6), 0, 1)+IF(OR($F338 &gt;= BH$6, $G338 &lt; BG$6), 0, 2)+1)</f>
        <v/>
      </c>
      <c r="BH338" s="68" t="str">
        <f ca="1">INDEX({"","_","-","="},IF(OR($D338 &gt;= BI$6, $E338 &lt; BH$6), 0, 1)+IF(OR($F338 &gt;= BI$6, $G338 &lt; BH$6), 0, 2)+1)</f>
        <v/>
      </c>
      <c r="BI338" s="68" t="str">
        <f ca="1">INDEX({"","_","-","="},IF(OR($D338 &gt;= BJ$6, $E338 &lt; BI$6), 0, 1)+IF(OR($F338 &gt;= BJ$6, $G338 &lt; BI$6), 0, 2)+1)</f>
        <v/>
      </c>
      <c r="BJ338" s="68" t="str">
        <f ca="1">INDEX({"","_","-","="},IF(OR($D338 &gt;= BK$6, $E338 &lt; BJ$6), 0, 1)+IF(OR($F338 &gt;= BK$6, $G338 &lt; BJ$6), 0, 2)+1)</f>
        <v/>
      </c>
      <c r="BK338" s="68" t="str">
        <f ca="1">INDEX({"","_","-","="},IF(OR($D338 &gt;= BL$6, $E338 &lt; BK$6), 0, 1)+IF(OR($F338 &gt;= BL$6, $G338 &lt; BK$6), 0, 2)+1)</f>
        <v/>
      </c>
      <c r="BL338" s="68" t="str">
        <f ca="1">INDEX({"","_","-","="},IF(OR($D338 &gt;= BM$6, $E338 &lt; BL$6), 0, 1)+IF(OR($F338 &gt;= BM$6, $G338 &lt; BL$6), 0, 2)+1)</f>
        <v/>
      </c>
      <c r="BM338" s="68" t="str">
        <f ca="1">INDEX({"","_","-","="},IF(OR($D338 &gt;= BN$6, $E338 &lt; BM$6), 0, 1)+IF(OR($F338 &gt;= BN$6, $G338 &lt; BM$6), 0, 2)+1)</f>
        <v/>
      </c>
      <c r="BN338" s="68" t="str">
        <f ca="1">INDEX({"","_","-","="},IF(OR($D338 &gt;= BO$6, $E338 &lt; BN$6), 0, 1)+IF(OR($F338 &gt;= BO$6, $G338 &lt; BN$6), 0, 2)+1)</f>
        <v/>
      </c>
      <c r="BO338" s="68" t="str">
        <f ca="1">INDEX({"","_","-","="},IF(OR($D338 &gt;= BP$6, $E338 &lt; BO$6), 0, 1)+IF(OR($F338 &gt;= BP$6, $G338 &lt; BO$6), 0, 2)+1)</f>
        <v/>
      </c>
      <c r="BP338" s="68" t="str">
        <f ca="1">INDEX({"","_","-","="},IF(OR($D338 &gt;= BQ$6, $E338 &lt; BP$6), 0, 1)+IF(OR($F338 &gt;= BQ$6, $G338 &lt; BP$6), 0, 2)+1)</f>
        <v/>
      </c>
      <c r="BQ338" s="68" t="str">
        <f ca="1">INDEX({"","_","-","="},IF(OR($D338 &gt;= BR$6, $E338 &lt; BQ$6), 0, 1)+IF(OR($F338 &gt;= BR$6, $G338 &lt; BQ$6), 0, 2)+1)</f>
        <v/>
      </c>
      <c r="BR338" s="68" t="str">
        <f ca="1">INDEX({"","_","-","="},IF(OR($D338 &gt;= BS$6, $E338 &lt; BR$6), 0, 1)+IF(OR($F338 &gt;= BS$6, $G338 &lt; BR$6), 0, 2)+1)</f>
        <v/>
      </c>
      <c r="BS338" s="68" t="str">
        <f ca="1">INDEX({"","_","-","="},IF(OR($D338 &gt;= BT$6, $E338 &lt; BS$6), 0, 1)+IF(OR($F338 &gt;= BT$6, $G338 &lt; BS$6), 0, 2)+1)</f>
        <v/>
      </c>
      <c r="BT338" s="68" t="str">
        <f ca="1">INDEX({"","_","-","="},IF(OR($D338 &gt;= BU$6, $E338 &lt; BT$6), 0, 1)+IF(OR($F338 &gt;= BU$6, $G338 &lt; BT$6), 0, 2)+1)</f>
        <v/>
      </c>
      <c r="BU338" s="68" t="str">
        <f ca="1">INDEX({"","_","-","="},IF(OR($D338 &gt;= BV$6, $E338 &lt; BU$6), 0, 1)+IF(OR($F338 &gt;= BV$6, $G338 &lt; BU$6), 0, 2)+1)</f>
        <v/>
      </c>
      <c r="BV338" s="68" t="str">
        <f ca="1">INDEX({"","_","-","="},IF(OR($D338 &gt;= BW$6, $E338 &lt; BV$6), 0, 1)+IF(OR($F338 &gt;= BW$6, $G338 &lt; BV$6), 0, 2)+1)</f>
        <v/>
      </c>
      <c r="BW338" s="68" t="str">
        <f ca="1">INDEX({"","_","-","="},IF(OR($D338 &gt;= BX$6, $E338 &lt; BW$6), 0, 1)+IF(OR($F338 &gt;= BX$6, $G338 &lt; BW$6), 0, 2)+1)</f>
        <v/>
      </c>
      <c r="BX338" s="68" t="str">
        <f ca="1">INDEX({"","_","-","="},IF(OR($D338 &gt;= BY$6, $E338 &lt; BX$6), 0, 1)+IF(OR($F338 &gt;= BY$6, $G338 &lt; BX$6), 0, 2)+1)</f>
        <v/>
      </c>
      <c r="BY338" s="68" t="str">
        <f ca="1">INDEX({"","_","-","="},IF(OR($D338 &gt;= BZ$6, $E338 &lt; BY$6), 0, 1)+IF(OR($F338 &gt;= BZ$6, $G338 &lt; BY$6), 0, 2)+1)</f>
        <v/>
      </c>
      <c r="BZ338" s="68" t="str">
        <f ca="1">INDEX({"","_","-","="},IF(OR($D338 &gt;= CA$6, $E338 &lt; BZ$6), 0, 1)+IF(OR($F338 &gt;= CA$6, $G338 &lt; BZ$6), 0, 2)+1)</f>
        <v/>
      </c>
      <c r="CA338" s="68" t="str">
        <f ca="1">INDEX({"","_","-","="},IF(OR($D338 &gt;= CB$6, $E338 &lt; CA$6), 0, 1)+IF(OR($F338 &gt;= CB$6, $G338 &lt; CA$6), 0, 2)+1)</f>
        <v/>
      </c>
      <c r="CB338" s="68" t="str">
        <f ca="1">INDEX({"","_","-","="},IF(OR($D338 &gt;= CC$6, $E338 &lt; CB$6), 0, 1)+IF(OR($F338 &gt;= CC$6, $G338 &lt; CB$6), 0, 2)+1)</f>
        <v/>
      </c>
      <c r="CC338" s="68" t="str">
        <f ca="1">INDEX({"","_","-","="},IF(OR($D338 &gt;= CD$6, $E338 &lt; CC$6), 0, 1)+IF(OR($F338 &gt;= CD$6, $G338 &lt; CC$6), 0, 2)+1)</f>
        <v/>
      </c>
      <c r="CD338" s="68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IF('临-进度'!M334,'临-进度'!$A334,"")</f>
        <v/>
      </c>
      <c r="B339" s="8" t="str">
        <f ca="1">IF('临-进度'!M334,'临-进度'!$B334,"")</f>
        <v/>
      </c>
      <c r="C339" s="8" t="str">
        <f ca="1">IF('临-进度'!M334,'临-进度'!$E334,"")</f>
        <v/>
      </c>
      <c r="D339" s="40" t="str">
        <f ca="1">IF('临-进度'!$M334,'临-进度'!$I334,"")</f>
        <v/>
      </c>
      <c r="E339" s="40" t="str">
        <f ca="1">IF('临-进度'!$M334,'临-进度'!$AE334,"")</f>
        <v/>
      </c>
      <c r="F339" s="40" t="str">
        <f ca="1">IF('临-进度'!$M334,'临-进度'!$J334,"")</f>
        <v/>
      </c>
      <c r="G339" s="73" t="str">
        <f ca="1">IF('临-进度'!$M334,'临-进度'!$AF334,"")</f>
        <v/>
      </c>
      <c r="H339" s="68" t="str">
        <f ca="1">INDEX({"","_","-","="},IF(OR($D339 &gt;= I$6, $E339 &lt; H$6), 0, 1)+IF(OR($F339 &gt;= I$6, $G339 &lt; H$6), 0, 2)+1)</f>
        <v/>
      </c>
      <c r="I339" s="68" t="str">
        <f ca="1">INDEX({"","_","-","="},IF(OR($D339 &gt;= J$6, $E339 &lt; I$6), 0, 1)+IF(OR($F339 &gt;= J$6, $G339 &lt; I$6), 0, 2)+1)</f>
        <v/>
      </c>
      <c r="J339" s="68" t="str">
        <f ca="1">INDEX({"","_","-","="},IF(OR($D339 &gt;= K$6, $E339 &lt; J$6), 0, 1)+IF(OR($F339 &gt;= K$6, $G339 &lt; J$6), 0, 2)+1)</f>
        <v/>
      </c>
      <c r="K339" s="68" t="str">
        <f ca="1">INDEX({"","_","-","="},IF(OR($D339 &gt;= L$6, $E339 &lt; K$6), 0, 1)+IF(OR($F339 &gt;= L$6, $G339 &lt; K$6), 0, 2)+1)</f>
        <v/>
      </c>
      <c r="L339" s="68" t="str">
        <f ca="1">INDEX({"","_","-","="},IF(OR($D339 &gt;= M$6, $E339 &lt; L$6), 0, 1)+IF(OR($F339 &gt;= M$6, $G339 &lt; L$6), 0, 2)+1)</f>
        <v/>
      </c>
      <c r="M339" s="68" t="str">
        <f ca="1">INDEX({"","_","-","="},IF(OR($D339 &gt;= N$6, $E339 &lt; M$6), 0, 1)+IF(OR($F339 &gt;= N$6, $G339 &lt; M$6), 0, 2)+1)</f>
        <v/>
      </c>
      <c r="N339" s="68" t="str">
        <f ca="1">INDEX({"","_","-","="},IF(OR($D339 &gt;= O$6, $E339 &lt; N$6), 0, 1)+IF(OR($F339 &gt;= O$6, $G339 &lt; N$6), 0, 2)+1)</f>
        <v/>
      </c>
      <c r="O339" s="68" t="str">
        <f ca="1">INDEX({"","_","-","="},IF(OR($D339 &gt;= P$6, $E339 &lt; O$6), 0, 1)+IF(OR($F339 &gt;= P$6, $G339 &lt; O$6), 0, 2)+1)</f>
        <v/>
      </c>
      <c r="P339" s="68" t="str">
        <f ca="1">INDEX({"","_","-","="},IF(OR($D339 &gt;= Q$6, $E339 &lt; P$6), 0, 1)+IF(OR($F339 &gt;= Q$6, $G339 &lt; P$6), 0, 2)+1)</f>
        <v/>
      </c>
      <c r="Q339" s="68" t="str">
        <f ca="1">INDEX({"","_","-","="},IF(OR($D339 &gt;= R$6, $E339 &lt; Q$6), 0, 1)+IF(OR($F339 &gt;= R$6, $G339 &lt; Q$6), 0, 2)+1)</f>
        <v/>
      </c>
      <c r="R339" s="68" t="str">
        <f ca="1">INDEX({"","_","-","="},IF(OR($D339 &gt;= S$6, $E339 &lt; R$6), 0, 1)+IF(OR($F339 &gt;= S$6, $G339 &lt; R$6), 0, 2)+1)</f>
        <v/>
      </c>
      <c r="S339" s="68" t="str">
        <f ca="1">INDEX({"","_","-","="},IF(OR($D339 &gt;= T$6, $E339 &lt; S$6), 0, 1)+IF(OR($F339 &gt;= T$6, $G339 &lt; S$6), 0, 2)+1)</f>
        <v/>
      </c>
      <c r="T339" s="68" t="str">
        <f ca="1">INDEX({"","_","-","="},IF(OR($D339 &gt;= U$6, $E339 &lt; T$6), 0, 1)+IF(OR($F339 &gt;= U$6, $G339 &lt; T$6), 0, 2)+1)</f>
        <v/>
      </c>
      <c r="U339" s="68" t="str">
        <f ca="1">INDEX({"","_","-","="},IF(OR($D339 &gt;= V$6, $E339 &lt; U$6), 0, 1)+IF(OR($F339 &gt;= V$6, $G339 &lt; U$6), 0, 2)+1)</f>
        <v/>
      </c>
      <c r="V339" s="68" t="str">
        <f ca="1">INDEX({"","_","-","="},IF(OR($D339 &gt;= W$6, $E339 &lt; V$6), 0, 1)+IF(OR($F339 &gt;= W$6, $G339 &lt; V$6), 0, 2)+1)</f>
        <v/>
      </c>
      <c r="W339" s="68" t="str">
        <f ca="1">INDEX({"","_","-","="},IF(OR($D339 &gt;= X$6, $E339 &lt; W$6), 0, 1)+IF(OR($F339 &gt;= X$6, $G339 &lt; W$6), 0, 2)+1)</f>
        <v/>
      </c>
      <c r="X339" s="68" t="str">
        <f ca="1">INDEX({"","_","-","="},IF(OR($D339 &gt;= Y$6, $E339 &lt; X$6), 0, 1)+IF(OR($F339 &gt;= Y$6, $G339 &lt; X$6), 0, 2)+1)</f>
        <v/>
      </c>
      <c r="Y339" s="68" t="str">
        <f ca="1">INDEX({"","_","-","="},IF(OR($D339 &gt;= Z$6, $E339 &lt; Y$6), 0, 1)+IF(OR($F339 &gt;= Z$6, $G339 &lt; Y$6), 0, 2)+1)</f>
        <v/>
      </c>
      <c r="Z339" s="68" t="str">
        <f ca="1">INDEX({"","_","-","="},IF(OR($D339 &gt;= AA$6, $E339 &lt; Z$6), 0, 1)+IF(OR($F339 &gt;= AA$6, $G339 &lt; Z$6), 0, 2)+1)</f>
        <v/>
      </c>
      <c r="AA339" s="68" t="str">
        <f ca="1">INDEX({"","_","-","="},IF(OR($D339 &gt;= AB$6, $E339 &lt; AA$6), 0, 1)+IF(OR($F339 &gt;= AB$6, $G339 &lt; AA$6), 0, 2)+1)</f>
        <v/>
      </c>
      <c r="AB339" s="68" t="str">
        <f ca="1">INDEX({"","_","-","="},IF(OR($D339 &gt;= AC$6, $E339 &lt; AB$6), 0, 1)+IF(OR($F339 &gt;= AC$6, $G339 &lt; AB$6), 0, 2)+1)</f>
        <v/>
      </c>
      <c r="AC339" s="68" t="str">
        <f ca="1">INDEX({"","_","-","="},IF(OR($D339 &gt;= AD$6, $E339 &lt; AC$6), 0, 1)+IF(OR($F339 &gt;= AD$6, $G339 &lt; AC$6), 0, 2)+1)</f>
        <v/>
      </c>
      <c r="AD339" s="68" t="str">
        <f ca="1">INDEX({"","_","-","="},IF(OR($D339 &gt;= AE$6, $E339 &lt; AD$6), 0, 1)+IF(OR($F339 &gt;= AE$6, $G339 &lt; AD$6), 0, 2)+1)</f>
        <v/>
      </c>
      <c r="AE339" s="68" t="str">
        <f ca="1">INDEX({"","_","-","="},IF(OR($D339 &gt;= AF$6, $E339 &lt; AE$6), 0, 1)+IF(OR($F339 &gt;= AF$6, $G339 &lt; AE$6), 0, 2)+1)</f>
        <v/>
      </c>
      <c r="AF339" s="68" t="str">
        <f ca="1">INDEX({"","_","-","="},IF(OR($D339 &gt;= AG$6, $E339 &lt; AF$6), 0, 1)+IF(OR($F339 &gt;= AG$6, $G339 &lt; AF$6), 0, 2)+1)</f>
        <v/>
      </c>
      <c r="AG339" s="68" t="str">
        <f ca="1">INDEX({"","_","-","="},IF(OR($D339 &gt;= AH$6, $E339 &lt; AG$6), 0, 1)+IF(OR($F339 &gt;= AH$6, $G339 &lt; AG$6), 0, 2)+1)</f>
        <v/>
      </c>
      <c r="AH339" s="68" t="str">
        <f ca="1">INDEX({"","_","-","="},IF(OR($D339 &gt;= AI$6, $E339 &lt; AH$6), 0, 1)+IF(OR($F339 &gt;= AI$6, $G339 &lt; AH$6), 0, 2)+1)</f>
        <v/>
      </c>
      <c r="AI339" s="68" t="str">
        <f ca="1">INDEX({"","_","-","="},IF(OR($D339 &gt;= AJ$6, $E339 &lt; AI$6), 0, 1)+IF(OR($F339 &gt;= AJ$6, $G339 &lt; AI$6), 0, 2)+1)</f>
        <v/>
      </c>
      <c r="AJ339" s="68" t="str">
        <f ca="1">INDEX({"","_","-","="},IF(OR($D339 &gt;= AK$6, $E339 &lt; AJ$6), 0, 1)+IF(OR($F339 &gt;= AK$6, $G339 &lt; AJ$6), 0, 2)+1)</f>
        <v/>
      </c>
      <c r="AK339" s="68" t="str">
        <f ca="1">INDEX({"","_","-","="},IF(OR($D339 &gt;= AL$6, $E339 &lt; AK$6), 0, 1)+IF(OR($F339 &gt;= AL$6, $G339 &lt; AK$6), 0, 2)+1)</f>
        <v/>
      </c>
      <c r="AL339" s="68" t="str">
        <f ca="1">INDEX({"","_","-","="},IF(OR($D339 &gt;= AM$6, $E339 &lt; AL$6), 0, 1)+IF(OR($F339 &gt;= AM$6, $G339 &lt; AL$6), 0, 2)+1)</f>
        <v/>
      </c>
      <c r="AM339" s="68" t="str">
        <f ca="1">INDEX({"","_","-","="},IF(OR($D339 &gt;= AN$6, $E339 &lt; AM$6), 0, 1)+IF(OR($F339 &gt;= AN$6, $G339 &lt; AM$6), 0, 2)+1)</f>
        <v/>
      </c>
      <c r="AN339" s="68" t="str">
        <f ca="1">INDEX({"","_","-","="},IF(OR($D339 &gt;= AO$6, $E339 &lt; AN$6), 0, 1)+IF(OR($F339 &gt;= AO$6, $G339 &lt; AN$6), 0, 2)+1)</f>
        <v/>
      </c>
      <c r="AO339" s="68" t="str">
        <f ca="1">INDEX({"","_","-","="},IF(OR($D339 &gt;= AP$6, $E339 &lt; AO$6), 0, 1)+IF(OR($F339 &gt;= AP$6, $G339 &lt; AO$6), 0, 2)+1)</f>
        <v/>
      </c>
      <c r="AP339" s="68" t="str">
        <f ca="1">INDEX({"","_","-","="},IF(OR($D339 &gt;= AQ$6, $E339 &lt; AP$6), 0, 1)+IF(OR($F339 &gt;= AQ$6, $G339 &lt; AP$6), 0, 2)+1)</f>
        <v/>
      </c>
      <c r="AQ339" s="68" t="str">
        <f ca="1">INDEX({"","_","-","="},IF(OR($D339 &gt;= AR$6, $E339 &lt; AQ$6), 0, 1)+IF(OR($F339 &gt;= AR$6, $G339 &lt; AQ$6), 0, 2)+1)</f>
        <v/>
      </c>
      <c r="AR339" s="68" t="str">
        <f ca="1">INDEX({"","_","-","="},IF(OR($D339 &gt;= AS$6, $E339 &lt; AR$6), 0, 1)+IF(OR($F339 &gt;= AS$6, $G339 &lt; AR$6), 0, 2)+1)</f>
        <v/>
      </c>
      <c r="AS339" s="68" t="str">
        <f ca="1">INDEX({"","_","-","="},IF(OR($D339 &gt;= AT$6, $E339 &lt; AS$6), 0, 1)+IF(OR($F339 &gt;= AT$6, $G339 &lt; AS$6), 0, 2)+1)</f>
        <v/>
      </c>
      <c r="AT339" s="68" t="str">
        <f ca="1">INDEX({"","_","-","="},IF(OR($D339 &gt;= AU$6, $E339 &lt; AT$6), 0, 1)+IF(OR($F339 &gt;= AU$6, $G339 &lt; AT$6), 0, 2)+1)</f>
        <v/>
      </c>
      <c r="AU339" s="68" t="str">
        <f ca="1">INDEX({"","_","-","="},IF(OR($D339 &gt;= AV$6, $E339 &lt; AU$6), 0, 1)+IF(OR($F339 &gt;= AV$6, $G339 &lt; AU$6), 0, 2)+1)</f>
        <v/>
      </c>
      <c r="AV339" s="68" t="str">
        <f ca="1">INDEX({"","_","-","="},IF(OR($D339 &gt;= AW$6, $E339 &lt; AV$6), 0, 1)+IF(OR($F339 &gt;= AW$6, $G339 &lt; AV$6), 0, 2)+1)</f>
        <v/>
      </c>
      <c r="AW339" s="68" t="str">
        <f ca="1">INDEX({"","_","-","="},IF(OR($D339 &gt;= AX$6, $E339 &lt; AW$6), 0, 1)+IF(OR($F339 &gt;= AX$6, $G339 &lt; AW$6), 0, 2)+1)</f>
        <v/>
      </c>
      <c r="AX339" s="68" t="str">
        <f ca="1">INDEX({"","_","-","="},IF(OR($D339 &gt;= AY$6, $E339 &lt; AX$6), 0, 1)+IF(OR($F339 &gt;= AY$6, $G339 &lt; AX$6), 0, 2)+1)</f>
        <v/>
      </c>
      <c r="AY339" s="68" t="str">
        <f ca="1">INDEX({"","_","-","="},IF(OR($D339 &gt;= AZ$6, $E339 &lt; AY$6), 0, 1)+IF(OR($F339 &gt;= AZ$6, $G339 &lt; AY$6), 0, 2)+1)</f>
        <v/>
      </c>
      <c r="AZ339" s="68" t="str">
        <f ca="1">INDEX({"","_","-","="},IF(OR($D339 &gt;= BA$6, $E339 &lt; AZ$6), 0, 1)+IF(OR($F339 &gt;= BA$6, $G339 &lt; AZ$6), 0, 2)+1)</f>
        <v/>
      </c>
      <c r="BA339" s="68" t="str">
        <f ca="1">INDEX({"","_","-","="},IF(OR($D339 &gt;= BB$6, $E339 &lt; BA$6), 0, 1)+IF(OR($F339 &gt;= BB$6, $G339 &lt; BA$6), 0, 2)+1)</f>
        <v/>
      </c>
      <c r="BB339" s="68" t="str">
        <f ca="1">INDEX({"","_","-","="},IF(OR($D339 &gt;= BC$6, $E339 &lt; BB$6), 0, 1)+IF(OR($F339 &gt;= BC$6, $G339 &lt; BB$6), 0, 2)+1)</f>
        <v/>
      </c>
      <c r="BC339" s="68" t="str">
        <f ca="1">INDEX({"","_","-","="},IF(OR($D339 &gt;= BD$6, $E339 &lt; BC$6), 0, 1)+IF(OR($F339 &gt;= BD$6, $G339 &lt; BC$6), 0, 2)+1)</f>
        <v/>
      </c>
      <c r="BD339" s="68" t="str">
        <f ca="1">INDEX({"","_","-","="},IF(OR($D339 &gt;= BE$6, $E339 &lt; BD$6), 0, 1)+IF(OR($F339 &gt;= BE$6, $G339 &lt; BD$6), 0, 2)+1)</f>
        <v/>
      </c>
      <c r="BE339" s="68" t="str">
        <f ca="1">INDEX({"","_","-","="},IF(OR($D339 &gt;= BF$6, $E339 &lt; BE$6), 0, 1)+IF(OR($F339 &gt;= BF$6, $G339 &lt; BE$6), 0, 2)+1)</f>
        <v/>
      </c>
      <c r="BF339" s="68" t="str">
        <f ca="1">INDEX({"","_","-","="},IF(OR($D339 &gt;= BG$6, $E339 &lt; BF$6), 0, 1)+IF(OR($F339 &gt;= BG$6, $G339 &lt; BF$6), 0, 2)+1)</f>
        <v/>
      </c>
      <c r="BG339" s="68" t="str">
        <f ca="1">INDEX({"","_","-","="},IF(OR($D339 &gt;= BH$6, $E339 &lt; BG$6), 0, 1)+IF(OR($F339 &gt;= BH$6, $G339 &lt; BG$6), 0, 2)+1)</f>
        <v/>
      </c>
      <c r="BH339" s="68" t="str">
        <f ca="1">INDEX({"","_","-","="},IF(OR($D339 &gt;= BI$6, $E339 &lt; BH$6), 0, 1)+IF(OR($F339 &gt;= BI$6, $G339 &lt; BH$6), 0, 2)+1)</f>
        <v/>
      </c>
      <c r="BI339" s="68" t="str">
        <f ca="1">INDEX({"","_","-","="},IF(OR($D339 &gt;= BJ$6, $E339 &lt; BI$6), 0, 1)+IF(OR($F339 &gt;= BJ$6, $G339 &lt; BI$6), 0, 2)+1)</f>
        <v/>
      </c>
      <c r="BJ339" s="68" t="str">
        <f ca="1">INDEX({"","_","-","="},IF(OR($D339 &gt;= BK$6, $E339 &lt; BJ$6), 0, 1)+IF(OR($F339 &gt;= BK$6, $G339 &lt; BJ$6), 0, 2)+1)</f>
        <v/>
      </c>
      <c r="BK339" s="68" t="str">
        <f ca="1">INDEX({"","_","-","="},IF(OR($D339 &gt;= BL$6, $E339 &lt; BK$6), 0, 1)+IF(OR($F339 &gt;= BL$6, $G339 &lt; BK$6), 0, 2)+1)</f>
        <v/>
      </c>
      <c r="BL339" s="68" t="str">
        <f ca="1">INDEX({"","_","-","="},IF(OR($D339 &gt;= BM$6, $E339 &lt; BL$6), 0, 1)+IF(OR($F339 &gt;= BM$6, $G339 &lt; BL$6), 0, 2)+1)</f>
        <v/>
      </c>
      <c r="BM339" s="68" t="str">
        <f ca="1">INDEX({"","_","-","="},IF(OR($D339 &gt;= BN$6, $E339 &lt; BM$6), 0, 1)+IF(OR($F339 &gt;= BN$6, $G339 &lt; BM$6), 0, 2)+1)</f>
        <v/>
      </c>
      <c r="BN339" s="68" t="str">
        <f ca="1">INDEX({"","_","-","="},IF(OR($D339 &gt;= BO$6, $E339 &lt; BN$6), 0, 1)+IF(OR($F339 &gt;= BO$6, $G339 &lt; BN$6), 0, 2)+1)</f>
        <v/>
      </c>
      <c r="BO339" s="68" t="str">
        <f ca="1">INDEX({"","_","-","="},IF(OR($D339 &gt;= BP$6, $E339 &lt; BO$6), 0, 1)+IF(OR($F339 &gt;= BP$6, $G339 &lt; BO$6), 0, 2)+1)</f>
        <v/>
      </c>
      <c r="BP339" s="68" t="str">
        <f ca="1">INDEX({"","_","-","="},IF(OR($D339 &gt;= BQ$6, $E339 &lt; BP$6), 0, 1)+IF(OR($F339 &gt;= BQ$6, $G339 &lt; BP$6), 0, 2)+1)</f>
        <v/>
      </c>
      <c r="BQ339" s="68" t="str">
        <f ca="1">INDEX({"","_","-","="},IF(OR($D339 &gt;= BR$6, $E339 &lt; BQ$6), 0, 1)+IF(OR($F339 &gt;= BR$6, $G339 &lt; BQ$6), 0, 2)+1)</f>
        <v/>
      </c>
      <c r="BR339" s="68" t="str">
        <f ca="1">INDEX({"","_","-","="},IF(OR($D339 &gt;= BS$6, $E339 &lt; BR$6), 0, 1)+IF(OR($F339 &gt;= BS$6, $G339 &lt; BR$6), 0, 2)+1)</f>
        <v/>
      </c>
      <c r="BS339" s="68" t="str">
        <f ca="1">INDEX({"","_","-","="},IF(OR($D339 &gt;= BT$6, $E339 &lt; BS$6), 0, 1)+IF(OR($F339 &gt;= BT$6, $G339 &lt; BS$6), 0, 2)+1)</f>
        <v/>
      </c>
      <c r="BT339" s="68" t="str">
        <f ca="1">INDEX({"","_","-","="},IF(OR($D339 &gt;= BU$6, $E339 &lt; BT$6), 0, 1)+IF(OR($F339 &gt;= BU$6, $G339 &lt; BT$6), 0, 2)+1)</f>
        <v/>
      </c>
      <c r="BU339" s="68" t="str">
        <f ca="1">INDEX({"","_","-","="},IF(OR($D339 &gt;= BV$6, $E339 &lt; BU$6), 0, 1)+IF(OR($F339 &gt;= BV$6, $G339 &lt; BU$6), 0, 2)+1)</f>
        <v/>
      </c>
      <c r="BV339" s="68" t="str">
        <f ca="1">INDEX({"","_","-","="},IF(OR($D339 &gt;= BW$6, $E339 &lt; BV$6), 0, 1)+IF(OR($F339 &gt;= BW$6, $G339 &lt; BV$6), 0, 2)+1)</f>
        <v/>
      </c>
      <c r="BW339" s="68" t="str">
        <f ca="1">INDEX({"","_","-","="},IF(OR($D339 &gt;= BX$6, $E339 &lt; BW$6), 0, 1)+IF(OR($F339 &gt;= BX$6, $G339 &lt; BW$6), 0, 2)+1)</f>
        <v/>
      </c>
      <c r="BX339" s="68" t="str">
        <f ca="1">INDEX({"","_","-","="},IF(OR($D339 &gt;= BY$6, $E339 &lt; BX$6), 0, 1)+IF(OR($F339 &gt;= BY$6, $G339 &lt; BX$6), 0, 2)+1)</f>
        <v/>
      </c>
      <c r="BY339" s="68" t="str">
        <f ca="1">INDEX({"","_","-","="},IF(OR($D339 &gt;= BZ$6, $E339 &lt; BY$6), 0, 1)+IF(OR($F339 &gt;= BZ$6, $G339 &lt; BY$6), 0, 2)+1)</f>
        <v/>
      </c>
      <c r="BZ339" s="68" t="str">
        <f ca="1">INDEX({"","_","-","="},IF(OR($D339 &gt;= CA$6, $E339 &lt; BZ$6), 0, 1)+IF(OR($F339 &gt;= CA$6, $G339 &lt; BZ$6), 0, 2)+1)</f>
        <v/>
      </c>
      <c r="CA339" s="68" t="str">
        <f ca="1">INDEX({"","_","-","="},IF(OR($D339 &gt;= CB$6, $E339 &lt; CA$6), 0, 1)+IF(OR($F339 &gt;= CB$6, $G339 &lt; CA$6), 0, 2)+1)</f>
        <v/>
      </c>
      <c r="CB339" s="68" t="str">
        <f ca="1">INDEX({"","_","-","="},IF(OR($D339 &gt;= CC$6, $E339 &lt; CB$6), 0, 1)+IF(OR($F339 &gt;= CC$6, $G339 &lt; CB$6), 0, 2)+1)</f>
        <v/>
      </c>
      <c r="CC339" s="68" t="str">
        <f ca="1">INDEX({"","_","-","="},IF(OR($D339 &gt;= CD$6, $E339 &lt; CC$6), 0, 1)+IF(OR($F339 &gt;= CD$6, $G339 &lt; CC$6), 0, 2)+1)</f>
        <v/>
      </c>
      <c r="CD339" s="68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IF('临-进度'!M335,'临-进度'!$A335,"")</f>
        <v/>
      </c>
      <c r="B340" s="8" t="str">
        <f ca="1">IF('临-进度'!M335,'临-进度'!$B335,"")</f>
        <v/>
      </c>
      <c r="C340" s="8" t="str">
        <f ca="1">IF('临-进度'!M335,'临-进度'!$E335,"")</f>
        <v/>
      </c>
      <c r="D340" s="40" t="str">
        <f ca="1">IF('临-进度'!$M335,'临-进度'!$I335,"")</f>
        <v/>
      </c>
      <c r="E340" s="40" t="str">
        <f ca="1">IF('临-进度'!$M335,'临-进度'!$AE335,"")</f>
        <v/>
      </c>
      <c r="F340" s="40" t="str">
        <f ca="1">IF('临-进度'!$M335,'临-进度'!$J335,"")</f>
        <v/>
      </c>
      <c r="G340" s="73" t="str">
        <f ca="1">IF('临-进度'!$M335,'临-进度'!$AF335,"")</f>
        <v/>
      </c>
      <c r="H340" s="68" t="str">
        <f ca="1">INDEX({"","_","-","="},IF(OR($D340 &gt;= I$6, $E340 &lt; H$6), 0, 1)+IF(OR($F340 &gt;= I$6, $G340 &lt; H$6), 0, 2)+1)</f>
        <v/>
      </c>
      <c r="I340" s="68" t="str">
        <f ca="1">INDEX({"","_","-","="},IF(OR($D340 &gt;= J$6, $E340 &lt; I$6), 0, 1)+IF(OR($F340 &gt;= J$6, $G340 &lt; I$6), 0, 2)+1)</f>
        <v/>
      </c>
      <c r="J340" s="68" t="str">
        <f ca="1">INDEX({"","_","-","="},IF(OR($D340 &gt;= K$6, $E340 &lt; J$6), 0, 1)+IF(OR($F340 &gt;= K$6, $G340 &lt; J$6), 0, 2)+1)</f>
        <v/>
      </c>
      <c r="K340" s="68" t="str">
        <f ca="1">INDEX({"","_","-","="},IF(OR($D340 &gt;= L$6, $E340 &lt; K$6), 0, 1)+IF(OR($F340 &gt;= L$6, $G340 &lt; K$6), 0, 2)+1)</f>
        <v/>
      </c>
      <c r="L340" s="68" t="str">
        <f ca="1">INDEX({"","_","-","="},IF(OR($D340 &gt;= M$6, $E340 &lt; L$6), 0, 1)+IF(OR($F340 &gt;= M$6, $G340 &lt; L$6), 0, 2)+1)</f>
        <v/>
      </c>
      <c r="M340" s="68" t="str">
        <f ca="1">INDEX({"","_","-","="},IF(OR($D340 &gt;= N$6, $E340 &lt; M$6), 0, 1)+IF(OR($F340 &gt;= N$6, $G340 &lt; M$6), 0, 2)+1)</f>
        <v/>
      </c>
      <c r="N340" s="68" t="str">
        <f ca="1">INDEX({"","_","-","="},IF(OR($D340 &gt;= O$6, $E340 &lt; N$6), 0, 1)+IF(OR($F340 &gt;= O$6, $G340 &lt; N$6), 0, 2)+1)</f>
        <v/>
      </c>
      <c r="O340" s="68" t="str">
        <f ca="1">INDEX({"","_","-","="},IF(OR($D340 &gt;= P$6, $E340 &lt; O$6), 0, 1)+IF(OR($F340 &gt;= P$6, $G340 &lt; O$6), 0, 2)+1)</f>
        <v/>
      </c>
      <c r="P340" s="68" t="str">
        <f ca="1">INDEX({"","_","-","="},IF(OR($D340 &gt;= Q$6, $E340 &lt; P$6), 0, 1)+IF(OR($F340 &gt;= Q$6, $G340 &lt; P$6), 0, 2)+1)</f>
        <v/>
      </c>
      <c r="Q340" s="68" t="str">
        <f ca="1">INDEX({"","_","-","="},IF(OR($D340 &gt;= R$6, $E340 &lt; Q$6), 0, 1)+IF(OR($F340 &gt;= R$6, $G340 &lt; Q$6), 0, 2)+1)</f>
        <v/>
      </c>
      <c r="R340" s="68" t="str">
        <f ca="1">INDEX({"","_","-","="},IF(OR($D340 &gt;= S$6, $E340 &lt; R$6), 0, 1)+IF(OR($F340 &gt;= S$6, $G340 &lt; R$6), 0, 2)+1)</f>
        <v/>
      </c>
      <c r="S340" s="68" t="str">
        <f ca="1">INDEX({"","_","-","="},IF(OR($D340 &gt;= T$6, $E340 &lt; S$6), 0, 1)+IF(OR($F340 &gt;= T$6, $G340 &lt; S$6), 0, 2)+1)</f>
        <v/>
      </c>
      <c r="T340" s="68" t="str">
        <f ca="1">INDEX({"","_","-","="},IF(OR($D340 &gt;= U$6, $E340 &lt; T$6), 0, 1)+IF(OR($F340 &gt;= U$6, $G340 &lt; T$6), 0, 2)+1)</f>
        <v/>
      </c>
      <c r="U340" s="68" t="str">
        <f ca="1">INDEX({"","_","-","="},IF(OR($D340 &gt;= V$6, $E340 &lt; U$6), 0, 1)+IF(OR($F340 &gt;= V$6, $G340 &lt; U$6), 0, 2)+1)</f>
        <v/>
      </c>
      <c r="V340" s="68" t="str">
        <f ca="1">INDEX({"","_","-","="},IF(OR($D340 &gt;= W$6, $E340 &lt; V$6), 0, 1)+IF(OR($F340 &gt;= W$6, $G340 &lt; V$6), 0, 2)+1)</f>
        <v/>
      </c>
      <c r="W340" s="68" t="str">
        <f ca="1">INDEX({"","_","-","="},IF(OR($D340 &gt;= X$6, $E340 &lt; W$6), 0, 1)+IF(OR($F340 &gt;= X$6, $G340 &lt; W$6), 0, 2)+1)</f>
        <v/>
      </c>
      <c r="X340" s="68" t="str">
        <f ca="1">INDEX({"","_","-","="},IF(OR($D340 &gt;= Y$6, $E340 &lt; X$6), 0, 1)+IF(OR($F340 &gt;= Y$6, $G340 &lt; X$6), 0, 2)+1)</f>
        <v/>
      </c>
      <c r="Y340" s="68" t="str">
        <f ca="1">INDEX({"","_","-","="},IF(OR($D340 &gt;= Z$6, $E340 &lt; Y$6), 0, 1)+IF(OR($F340 &gt;= Z$6, $G340 &lt; Y$6), 0, 2)+1)</f>
        <v/>
      </c>
      <c r="Z340" s="68" t="str">
        <f ca="1">INDEX({"","_","-","="},IF(OR($D340 &gt;= AA$6, $E340 &lt; Z$6), 0, 1)+IF(OR($F340 &gt;= AA$6, $G340 &lt; Z$6), 0, 2)+1)</f>
        <v/>
      </c>
      <c r="AA340" s="68" t="str">
        <f ca="1">INDEX({"","_","-","="},IF(OR($D340 &gt;= AB$6, $E340 &lt; AA$6), 0, 1)+IF(OR($F340 &gt;= AB$6, $G340 &lt; AA$6), 0, 2)+1)</f>
        <v/>
      </c>
      <c r="AB340" s="68" t="str">
        <f ca="1">INDEX({"","_","-","="},IF(OR($D340 &gt;= AC$6, $E340 &lt; AB$6), 0, 1)+IF(OR($F340 &gt;= AC$6, $G340 &lt; AB$6), 0, 2)+1)</f>
        <v/>
      </c>
      <c r="AC340" s="68" t="str">
        <f ca="1">INDEX({"","_","-","="},IF(OR($D340 &gt;= AD$6, $E340 &lt; AC$6), 0, 1)+IF(OR($F340 &gt;= AD$6, $G340 &lt; AC$6), 0, 2)+1)</f>
        <v/>
      </c>
      <c r="AD340" s="68" t="str">
        <f ca="1">INDEX({"","_","-","="},IF(OR($D340 &gt;= AE$6, $E340 &lt; AD$6), 0, 1)+IF(OR($F340 &gt;= AE$6, $G340 &lt; AD$6), 0, 2)+1)</f>
        <v/>
      </c>
      <c r="AE340" s="68" t="str">
        <f ca="1">INDEX({"","_","-","="},IF(OR($D340 &gt;= AF$6, $E340 &lt; AE$6), 0, 1)+IF(OR($F340 &gt;= AF$6, $G340 &lt; AE$6), 0, 2)+1)</f>
        <v/>
      </c>
      <c r="AF340" s="68" t="str">
        <f ca="1">INDEX({"","_","-","="},IF(OR($D340 &gt;= AG$6, $E340 &lt; AF$6), 0, 1)+IF(OR($F340 &gt;= AG$6, $G340 &lt; AF$6), 0, 2)+1)</f>
        <v/>
      </c>
      <c r="AG340" s="68" t="str">
        <f ca="1">INDEX({"","_","-","="},IF(OR($D340 &gt;= AH$6, $E340 &lt; AG$6), 0, 1)+IF(OR($F340 &gt;= AH$6, $G340 &lt; AG$6), 0, 2)+1)</f>
        <v/>
      </c>
      <c r="AH340" s="68" t="str">
        <f ca="1">INDEX({"","_","-","="},IF(OR($D340 &gt;= AI$6, $E340 &lt; AH$6), 0, 1)+IF(OR($F340 &gt;= AI$6, $G340 &lt; AH$6), 0, 2)+1)</f>
        <v/>
      </c>
      <c r="AI340" s="68" t="str">
        <f ca="1">INDEX({"","_","-","="},IF(OR($D340 &gt;= AJ$6, $E340 &lt; AI$6), 0, 1)+IF(OR($F340 &gt;= AJ$6, $G340 &lt; AI$6), 0, 2)+1)</f>
        <v/>
      </c>
      <c r="AJ340" s="68" t="str">
        <f ca="1">INDEX({"","_","-","="},IF(OR($D340 &gt;= AK$6, $E340 &lt; AJ$6), 0, 1)+IF(OR($F340 &gt;= AK$6, $G340 &lt; AJ$6), 0, 2)+1)</f>
        <v/>
      </c>
      <c r="AK340" s="68" t="str">
        <f ca="1">INDEX({"","_","-","="},IF(OR($D340 &gt;= AL$6, $E340 &lt; AK$6), 0, 1)+IF(OR($F340 &gt;= AL$6, $G340 &lt; AK$6), 0, 2)+1)</f>
        <v/>
      </c>
      <c r="AL340" s="68" t="str">
        <f ca="1">INDEX({"","_","-","="},IF(OR($D340 &gt;= AM$6, $E340 &lt; AL$6), 0, 1)+IF(OR($F340 &gt;= AM$6, $G340 &lt; AL$6), 0, 2)+1)</f>
        <v/>
      </c>
      <c r="AM340" s="68" t="str">
        <f ca="1">INDEX({"","_","-","="},IF(OR($D340 &gt;= AN$6, $E340 &lt; AM$6), 0, 1)+IF(OR($F340 &gt;= AN$6, $G340 &lt; AM$6), 0, 2)+1)</f>
        <v/>
      </c>
      <c r="AN340" s="68" t="str">
        <f ca="1">INDEX({"","_","-","="},IF(OR($D340 &gt;= AO$6, $E340 &lt; AN$6), 0, 1)+IF(OR($F340 &gt;= AO$6, $G340 &lt; AN$6), 0, 2)+1)</f>
        <v/>
      </c>
      <c r="AO340" s="68" t="str">
        <f ca="1">INDEX({"","_","-","="},IF(OR($D340 &gt;= AP$6, $E340 &lt; AO$6), 0, 1)+IF(OR($F340 &gt;= AP$6, $G340 &lt; AO$6), 0, 2)+1)</f>
        <v/>
      </c>
      <c r="AP340" s="68" t="str">
        <f ca="1">INDEX({"","_","-","="},IF(OR($D340 &gt;= AQ$6, $E340 &lt; AP$6), 0, 1)+IF(OR($F340 &gt;= AQ$6, $G340 &lt; AP$6), 0, 2)+1)</f>
        <v/>
      </c>
      <c r="AQ340" s="68" t="str">
        <f ca="1">INDEX({"","_","-","="},IF(OR($D340 &gt;= AR$6, $E340 &lt; AQ$6), 0, 1)+IF(OR($F340 &gt;= AR$6, $G340 &lt; AQ$6), 0, 2)+1)</f>
        <v/>
      </c>
      <c r="AR340" s="68" t="str">
        <f ca="1">INDEX({"","_","-","="},IF(OR($D340 &gt;= AS$6, $E340 &lt; AR$6), 0, 1)+IF(OR($F340 &gt;= AS$6, $G340 &lt; AR$6), 0, 2)+1)</f>
        <v/>
      </c>
      <c r="AS340" s="68" t="str">
        <f ca="1">INDEX({"","_","-","="},IF(OR($D340 &gt;= AT$6, $E340 &lt; AS$6), 0, 1)+IF(OR($F340 &gt;= AT$6, $G340 &lt; AS$6), 0, 2)+1)</f>
        <v/>
      </c>
      <c r="AT340" s="68" t="str">
        <f ca="1">INDEX({"","_","-","="},IF(OR($D340 &gt;= AU$6, $E340 &lt; AT$6), 0, 1)+IF(OR($F340 &gt;= AU$6, $G340 &lt; AT$6), 0, 2)+1)</f>
        <v/>
      </c>
      <c r="AU340" s="68" t="str">
        <f ca="1">INDEX({"","_","-","="},IF(OR($D340 &gt;= AV$6, $E340 &lt; AU$6), 0, 1)+IF(OR($F340 &gt;= AV$6, $G340 &lt; AU$6), 0, 2)+1)</f>
        <v/>
      </c>
      <c r="AV340" s="68" t="str">
        <f ca="1">INDEX({"","_","-","="},IF(OR($D340 &gt;= AW$6, $E340 &lt; AV$6), 0, 1)+IF(OR($F340 &gt;= AW$6, $G340 &lt; AV$6), 0, 2)+1)</f>
        <v/>
      </c>
      <c r="AW340" s="68" t="str">
        <f ca="1">INDEX({"","_","-","="},IF(OR($D340 &gt;= AX$6, $E340 &lt; AW$6), 0, 1)+IF(OR($F340 &gt;= AX$6, $G340 &lt; AW$6), 0, 2)+1)</f>
        <v/>
      </c>
      <c r="AX340" s="68" t="str">
        <f ca="1">INDEX({"","_","-","="},IF(OR($D340 &gt;= AY$6, $E340 &lt; AX$6), 0, 1)+IF(OR($F340 &gt;= AY$6, $G340 &lt; AX$6), 0, 2)+1)</f>
        <v/>
      </c>
      <c r="AY340" s="68" t="str">
        <f ca="1">INDEX({"","_","-","="},IF(OR($D340 &gt;= AZ$6, $E340 &lt; AY$6), 0, 1)+IF(OR($F340 &gt;= AZ$6, $G340 &lt; AY$6), 0, 2)+1)</f>
        <v/>
      </c>
      <c r="AZ340" s="68" t="str">
        <f ca="1">INDEX({"","_","-","="},IF(OR($D340 &gt;= BA$6, $E340 &lt; AZ$6), 0, 1)+IF(OR($F340 &gt;= BA$6, $G340 &lt; AZ$6), 0, 2)+1)</f>
        <v/>
      </c>
      <c r="BA340" s="68" t="str">
        <f ca="1">INDEX({"","_","-","="},IF(OR($D340 &gt;= BB$6, $E340 &lt; BA$6), 0, 1)+IF(OR($F340 &gt;= BB$6, $G340 &lt; BA$6), 0, 2)+1)</f>
        <v/>
      </c>
      <c r="BB340" s="68" t="str">
        <f ca="1">INDEX({"","_","-","="},IF(OR($D340 &gt;= BC$6, $E340 &lt; BB$6), 0, 1)+IF(OR($F340 &gt;= BC$6, $G340 &lt; BB$6), 0, 2)+1)</f>
        <v/>
      </c>
      <c r="BC340" s="68" t="str">
        <f ca="1">INDEX({"","_","-","="},IF(OR($D340 &gt;= BD$6, $E340 &lt; BC$6), 0, 1)+IF(OR($F340 &gt;= BD$6, $G340 &lt; BC$6), 0, 2)+1)</f>
        <v/>
      </c>
      <c r="BD340" s="68" t="str">
        <f ca="1">INDEX({"","_","-","="},IF(OR($D340 &gt;= BE$6, $E340 &lt; BD$6), 0, 1)+IF(OR($F340 &gt;= BE$6, $G340 &lt; BD$6), 0, 2)+1)</f>
        <v/>
      </c>
      <c r="BE340" s="68" t="str">
        <f ca="1">INDEX({"","_","-","="},IF(OR($D340 &gt;= BF$6, $E340 &lt; BE$6), 0, 1)+IF(OR($F340 &gt;= BF$6, $G340 &lt; BE$6), 0, 2)+1)</f>
        <v/>
      </c>
      <c r="BF340" s="68" t="str">
        <f ca="1">INDEX({"","_","-","="},IF(OR($D340 &gt;= BG$6, $E340 &lt; BF$6), 0, 1)+IF(OR($F340 &gt;= BG$6, $G340 &lt; BF$6), 0, 2)+1)</f>
        <v/>
      </c>
      <c r="BG340" s="68" t="str">
        <f ca="1">INDEX({"","_","-","="},IF(OR($D340 &gt;= BH$6, $E340 &lt; BG$6), 0, 1)+IF(OR($F340 &gt;= BH$6, $G340 &lt; BG$6), 0, 2)+1)</f>
        <v/>
      </c>
      <c r="BH340" s="68" t="str">
        <f ca="1">INDEX({"","_","-","="},IF(OR($D340 &gt;= BI$6, $E340 &lt; BH$6), 0, 1)+IF(OR($F340 &gt;= BI$6, $G340 &lt; BH$6), 0, 2)+1)</f>
        <v/>
      </c>
      <c r="BI340" s="68" t="str">
        <f ca="1">INDEX({"","_","-","="},IF(OR($D340 &gt;= BJ$6, $E340 &lt; BI$6), 0, 1)+IF(OR($F340 &gt;= BJ$6, $G340 &lt; BI$6), 0, 2)+1)</f>
        <v/>
      </c>
      <c r="BJ340" s="68" t="str">
        <f ca="1">INDEX({"","_","-","="},IF(OR($D340 &gt;= BK$6, $E340 &lt; BJ$6), 0, 1)+IF(OR($F340 &gt;= BK$6, $G340 &lt; BJ$6), 0, 2)+1)</f>
        <v/>
      </c>
      <c r="BK340" s="68" t="str">
        <f ca="1">INDEX({"","_","-","="},IF(OR($D340 &gt;= BL$6, $E340 &lt; BK$6), 0, 1)+IF(OR($F340 &gt;= BL$6, $G340 &lt; BK$6), 0, 2)+1)</f>
        <v/>
      </c>
      <c r="BL340" s="68" t="str">
        <f ca="1">INDEX({"","_","-","="},IF(OR($D340 &gt;= BM$6, $E340 &lt; BL$6), 0, 1)+IF(OR($F340 &gt;= BM$6, $G340 &lt; BL$6), 0, 2)+1)</f>
        <v/>
      </c>
      <c r="BM340" s="68" t="str">
        <f ca="1">INDEX({"","_","-","="},IF(OR($D340 &gt;= BN$6, $E340 &lt; BM$6), 0, 1)+IF(OR($F340 &gt;= BN$6, $G340 &lt; BM$6), 0, 2)+1)</f>
        <v/>
      </c>
      <c r="BN340" s="68" t="str">
        <f ca="1">INDEX({"","_","-","="},IF(OR($D340 &gt;= BO$6, $E340 &lt; BN$6), 0, 1)+IF(OR($F340 &gt;= BO$6, $G340 &lt; BN$6), 0, 2)+1)</f>
        <v/>
      </c>
      <c r="BO340" s="68" t="str">
        <f ca="1">INDEX({"","_","-","="},IF(OR($D340 &gt;= BP$6, $E340 &lt; BO$6), 0, 1)+IF(OR($F340 &gt;= BP$6, $G340 &lt; BO$6), 0, 2)+1)</f>
        <v/>
      </c>
      <c r="BP340" s="68" t="str">
        <f ca="1">INDEX({"","_","-","="},IF(OR($D340 &gt;= BQ$6, $E340 &lt; BP$6), 0, 1)+IF(OR($F340 &gt;= BQ$6, $G340 &lt; BP$6), 0, 2)+1)</f>
        <v/>
      </c>
      <c r="BQ340" s="68" t="str">
        <f ca="1">INDEX({"","_","-","="},IF(OR($D340 &gt;= BR$6, $E340 &lt; BQ$6), 0, 1)+IF(OR($F340 &gt;= BR$6, $G340 &lt; BQ$6), 0, 2)+1)</f>
        <v/>
      </c>
      <c r="BR340" s="68" t="str">
        <f ca="1">INDEX({"","_","-","="},IF(OR($D340 &gt;= BS$6, $E340 &lt; BR$6), 0, 1)+IF(OR($F340 &gt;= BS$6, $G340 &lt; BR$6), 0, 2)+1)</f>
        <v/>
      </c>
      <c r="BS340" s="68" t="str">
        <f ca="1">INDEX({"","_","-","="},IF(OR($D340 &gt;= BT$6, $E340 &lt; BS$6), 0, 1)+IF(OR($F340 &gt;= BT$6, $G340 &lt; BS$6), 0, 2)+1)</f>
        <v/>
      </c>
      <c r="BT340" s="68" t="str">
        <f ca="1">INDEX({"","_","-","="},IF(OR($D340 &gt;= BU$6, $E340 &lt; BT$6), 0, 1)+IF(OR($F340 &gt;= BU$6, $G340 &lt; BT$6), 0, 2)+1)</f>
        <v/>
      </c>
      <c r="BU340" s="68" t="str">
        <f ca="1">INDEX({"","_","-","="},IF(OR($D340 &gt;= BV$6, $E340 &lt; BU$6), 0, 1)+IF(OR($F340 &gt;= BV$6, $G340 &lt; BU$6), 0, 2)+1)</f>
        <v/>
      </c>
      <c r="BV340" s="68" t="str">
        <f ca="1">INDEX({"","_","-","="},IF(OR($D340 &gt;= BW$6, $E340 &lt; BV$6), 0, 1)+IF(OR($F340 &gt;= BW$6, $G340 &lt; BV$6), 0, 2)+1)</f>
        <v/>
      </c>
      <c r="BW340" s="68" t="str">
        <f ca="1">INDEX({"","_","-","="},IF(OR($D340 &gt;= BX$6, $E340 &lt; BW$6), 0, 1)+IF(OR($F340 &gt;= BX$6, $G340 &lt; BW$6), 0, 2)+1)</f>
        <v/>
      </c>
      <c r="BX340" s="68" t="str">
        <f ca="1">INDEX({"","_","-","="},IF(OR($D340 &gt;= BY$6, $E340 &lt; BX$6), 0, 1)+IF(OR($F340 &gt;= BY$6, $G340 &lt; BX$6), 0, 2)+1)</f>
        <v/>
      </c>
      <c r="BY340" s="68" t="str">
        <f ca="1">INDEX({"","_","-","="},IF(OR($D340 &gt;= BZ$6, $E340 &lt; BY$6), 0, 1)+IF(OR($F340 &gt;= BZ$6, $G340 &lt; BY$6), 0, 2)+1)</f>
        <v/>
      </c>
      <c r="BZ340" s="68" t="str">
        <f ca="1">INDEX({"","_","-","="},IF(OR($D340 &gt;= CA$6, $E340 &lt; BZ$6), 0, 1)+IF(OR($F340 &gt;= CA$6, $G340 &lt; BZ$6), 0, 2)+1)</f>
        <v/>
      </c>
      <c r="CA340" s="68" t="str">
        <f ca="1">INDEX({"","_","-","="},IF(OR($D340 &gt;= CB$6, $E340 &lt; CA$6), 0, 1)+IF(OR($F340 &gt;= CB$6, $G340 &lt; CA$6), 0, 2)+1)</f>
        <v/>
      </c>
      <c r="CB340" s="68" t="str">
        <f ca="1">INDEX({"","_","-","="},IF(OR($D340 &gt;= CC$6, $E340 &lt; CB$6), 0, 1)+IF(OR($F340 &gt;= CC$6, $G340 &lt; CB$6), 0, 2)+1)</f>
        <v/>
      </c>
      <c r="CC340" s="68" t="str">
        <f ca="1">INDEX({"","_","-","="},IF(OR($D340 &gt;= CD$6, $E340 &lt; CC$6), 0, 1)+IF(OR($F340 &gt;= CD$6, $G340 &lt; CC$6), 0, 2)+1)</f>
        <v/>
      </c>
      <c r="CD340" s="68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IF('临-进度'!M336,'临-进度'!$A336,"")</f>
        <v/>
      </c>
      <c r="B341" s="8" t="str">
        <f ca="1">IF('临-进度'!M336,'临-进度'!$B336,"")</f>
        <v/>
      </c>
      <c r="C341" s="8" t="str">
        <f ca="1">IF('临-进度'!M336,'临-进度'!$E336,"")</f>
        <v/>
      </c>
      <c r="D341" s="40" t="str">
        <f ca="1">IF('临-进度'!$M336,'临-进度'!$I336,"")</f>
        <v/>
      </c>
      <c r="E341" s="40" t="str">
        <f ca="1">IF('临-进度'!$M336,'临-进度'!$AE336,"")</f>
        <v/>
      </c>
      <c r="F341" s="40" t="str">
        <f ca="1">IF('临-进度'!$M336,'临-进度'!$J336,"")</f>
        <v/>
      </c>
      <c r="G341" s="73" t="str">
        <f ca="1">IF('临-进度'!$M336,'临-进度'!$AF336,"")</f>
        <v/>
      </c>
      <c r="H341" s="68" t="str">
        <f ca="1">INDEX({"","_","-","="},IF(OR($D341 &gt;= I$6, $E341 &lt; H$6), 0, 1)+IF(OR($F341 &gt;= I$6, $G341 &lt; H$6), 0, 2)+1)</f>
        <v/>
      </c>
      <c r="I341" s="68" t="str">
        <f ca="1">INDEX({"","_","-","="},IF(OR($D341 &gt;= J$6, $E341 &lt; I$6), 0, 1)+IF(OR($F341 &gt;= J$6, $G341 &lt; I$6), 0, 2)+1)</f>
        <v/>
      </c>
      <c r="J341" s="68" t="str">
        <f ca="1">INDEX({"","_","-","="},IF(OR($D341 &gt;= K$6, $E341 &lt; J$6), 0, 1)+IF(OR($F341 &gt;= K$6, $G341 &lt; J$6), 0, 2)+1)</f>
        <v/>
      </c>
      <c r="K341" s="68" t="str">
        <f ca="1">INDEX({"","_","-","="},IF(OR($D341 &gt;= L$6, $E341 &lt; K$6), 0, 1)+IF(OR($F341 &gt;= L$6, $G341 &lt; K$6), 0, 2)+1)</f>
        <v/>
      </c>
      <c r="L341" s="68" t="str">
        <f ca="1">INDEX({"","_","-","="},IF(OR($D341 &gt;= M$6, $E341 &lt; L$6), 0, 1)+IF(OR($F341 &gt;= M$6, $G341 &lt; L$6), 0, 2)+1)</f>
        <v/>
      </c>
      <c r="M341" s="68" t="str">
        <f ca="1">INDEX({"","_","-","="},IF(OR($D341 &gt;= N$6, $E341 &lt; M$6), 0, 1)+IF(OR($F341 &gt;= N$6, $G341 &lt; M$6), 0, 2)+1)</f>
        <v/>
      </c>
      <c r="N341" s="68" t="str">
        <f ca="1">INDEX({"","_","-","="},IF(OR($D341 &gt;= O$6, $E341 &lt; N$6), 0, 1)+IF(OR($F341 &gt;= O$6, $G341 &lt; N$6), 0, 2)+1)</f>
        <v/>
      </c>
      <c r="O341" s="68" t="str">
        <f ca="1">INDEX({"","_","-","="},IF(OR($D341 &gt;= P$6, $E341 &lt; O$6), 0, 1)+IF(OR($F341 &gt;= P$6, $G341 &lt; O$6), 0, 2)+1)</f>
        <v/>
      </c>
      <c r="P341" s="68" t="str">
        <f ca="1">INDEX({"","_","-","="},IF(OR($D341 &gt;= Q$6, $E341 &lt; P$6), 0, 1)+IF(OR($F341 &gt;= Q$6, $G341 &lt; P$6), 0, 2)+1)</f>
        <v/>
      </c>
      <c r="Q341" s="68" t="str">
        <f ca="1">INDEX({"","_","-","="},IF(OR($D341 &gt;= R$6, $E341 &lt; Q$6), 0, 1)+IF(OR($F341 &gt;= R$6, $G341 &lt; Q$6), 0, 2)+1)</f>
        <v/>
      </c>
      <c r="R341" s="68" t="str">
        <f ca="1">INDEX({"","_","-","="},IF(OR($D341 &gt;= S$6, $E341 &lt; R$6), 0, 1)+IF(OR($F341 &gt;= S$6, $G341 &lt; R$6), 0, 2)+1)</f>
        <v/>
      </c>
      <c r="S341" s="68" t="str">
        <f ca="1">INDEX({"","_","-","="},IF(OR($D341 &gt;= T$6, $E341 &lt; S$6), 0, 1)+IF(OR($F341 &gt;= T$6, $G341 &lt; S$6), 0, 2)+1)</f>
        <v/>
      </c>
      <c r="T341" s="68" t="str">
        <f ca="1">INDEX({"","_","-","="},IF(OR($D341 &gt;= U$6, $E341 &lt; T$6), 0, 1)+IF(OR($F341 &gt;= U$6, $G341 &lt; T$6), 0, 2)+1)</f>
        <v/>
      </c>
      <c r="U341" s="68" t="str">
        <f ca="1">INDEX({"","_","-","="},IF(OR($D341 &gt;= V$6, $E341 &lt; U$6), 0, 1)+IF(OR($F341 &gt;= V$6, $G341 &lt; U$6), 0, 2)+1)</f>
        <v/>
      </c>
      <c r="V341" s="68" t="str">
        <f ca="1">INDEX({"","_","-","="},IF(OR($D341 &gt;= W$6, $E341 &lt; V$6), 0, 1)+IF(OR($F341 &gt;= W$6, $G341 &lt; V$6), 0, 2)+1)</f>
        <v/>
      </c>
      <c r="W341" s="68" t="str">
        <f ca="1">INDEX({"","_","-","="},IF(OR($D341 &gt;= X$6, $E341 &lt; W$6), 0, 1)+IF(OR($F341 &gt;= X$6, $G341 &lt; W$6), 0, 2)+1)</f>
        <v/>
      </c>
      <c r="X341" s="68" t="str">
        <f ca="1">INDEX({"","_","-","="},IF(OR($D341 &gt;= Y$6, $E341 &lt; X$6), 0, 1)+IF(OR($F341 &gt;= Y$6, $G341 &lt; X$6), 0, 2)+1)</f>
        <v/>
      </c>
      <c r="Y341" s="68" t="str">
        <f ca="1">INDEX({"","_","-","="},IF(OR($D341 &gt;= Z$6, $E341 &lt; Y$6), 0, 1)+IF(OR($F341 &gt;= Z$6, $G341 &lt; Y$6), 0, 2)+1)</f>
        <v/>
      </c>
      <c r="Z341" s="68" t="str">
        <f ca="1">INDEX({"","_","-","="},IF(OR($D341 &gt;= AA$6, $E341 &lt; Z$6), 0, 1)+IF(OR($F341 &gt;= AA$6, $G341 &lt; Z$6), 0, 2)+1)</f>
        <v/>
      </c>
      <c r="AA341" s="68" t="str">
        <f ca="1">INDEX({"","_","-","="},IF(OR($D341 &gt;= AB$6, $E341 &lt; AA$6), 0, 1)+IF(OR($F341 &gt;= AB$6, $G341 &lt; AA$6), 0, 2)+1)</f>
        <v/>
      </c>
      <c r="AB341" s="68" t="str">
        <f ca="1">INDEX({"","_","-","="},IF(OR($D341 &gt;= AC$6, $E341 &lt; AB$6), 0, 1)+IF(OR($F341 &gt;= AC$6, $G341 &lt; AB$6), 0, 2)+1)</f>
        <v/>
      </c>
      <c r="AC341" s="68" t="str">
        <f ca="1">INDEX({"","_","-","="},IF(OR($D341 &gt;= AD$6, $E341 &lt; AC$6), 0, 1)+IF(OR($F341 &gt;= AD$6, $G341 &lt; AC$6), 0, 2)+1)</f>
        <v/>
      </c>
      <c r="AD341" s="68" t="str">
        <f ca="1">INDEX({"","_","-","="},IF(OR($D341 &gt;= AE$6, $E341 &lt; AD$6), 0, 1)+IF(OR($F341 &gt;= AE$6, $G341 &lt; AD$6), 0, 2)+1)</f>
        <v/>
      </c>
      <c r="AE341" s="68" t="str">
        <f ca="1">INDEX({"","_","-","="},IF(OR($D341 &gt;= AF$6, $E341 &lt; AE$6), 0, 1)+IF(OR($F341 &gt;= AF$6, $G341 &lt; AE$6), 0, 2)+1)</f>
        <v/>
      </c>
      <c r="AF341" s="68" t="str">
        <f ca="1">INDEX({"","_","-","="},IF(OR($D341 &gt;= AG$6, $E341 &lt; AF$6), 0, 1)+IF(OR($F341 &gt;= AG$6, $G341 &lt; AF$6), 0, 2)+1)</f>
        <v/>
      </c>
      <c r="AG341" s="68" t="str">
        <f ca="1">INDEX({"","_","-","="},IF(OR($D341 &gt;= AH$6, $E341 &lt; AG$6), 0, 1)+IF(OR($F341 &gt;= AH$6, $G341 &lt; AG$6), 0, 2)+1)</f>
        <v/>
      </c>
      <c r="AH341" s="68" t="str">
        <f ca="1">INDEX({"","_","-","="},IF(OR($D341 &gt;= AI$6, $E341 &lt; AH$6), 0, 1)+IF(OR($F341 &gt;= AI$6, $G341 &lt; AH$6), 0, 2)+1)</f>
        <v/>
      </c>
      <c r="AI341" s="68" t="str">
        <f ca="1">INDEX({"","_","-","="},IF(OR($D341 &gt;= AJ$6, $E341 &lt; AI$6), 0, 1)+IF(OR($F341 &gt;= AJ$6, $G341 &lt; AI$6), 0, 2)+1)</f>
        <v/>
      </c>
      <c r="AJ341" s="68" t="str">
        <f ca="1">INDEX({"","_","-","="},IF(OR($D341 &gt;= AK$6, $E341 &lt; AJ$6), 0, 1)+IF(OR($F341 &gt;= AK$6, $G341 &lt; AJ$6), 0, 2)+1)</f>
        <v/>
      </c>
      <c r="AK341" s="68" t="str">
        <f ca="1">INDEX({"","_","-","="},IF(OR($D341 &gt;= AL$6, $E341 &lt; AK$6), 0, 1)+IF(OR($F341 &gt;= AL$6, $G341 &lt; AK$6), 0, 2)+1)</f>
        <v/>
      </c>
      <c r="AL341" s="68" t="str">
        <f ca="1">INDEX({"","_","-","="},IF(OR($D341 &gt;= AM$6, $E341 &lt; AL$6), 0, 1)+IF(OR($F341 &gt;= AM$6, $G341 &lt; AL$6), 0, 2)+1)</f>
        <v/>
      </c>
      <c r="AM341" s="68" t="str">
        <f ca="1">INDEX({"","_","-","="},IF(OR($D341 &gt;= AN$6, $E341 &lt; AM$6), 0, 1)+IF(OR($F341 &gt;= AN$6, $G341 &lt; AM$6), 0, 2)+1)</f>
        <v/>
      </c>
      <c r="AN341" s="68" t="str">
        <f ca="1">INDEX({"","_","-","="},IF(OR($D341 &gt;= AO$6, $E341 &lt; AN$6), 0, 1)+IF(OR($F341 &gt;= AO$6, $G341 &lt; AN$6), 0, 2)+1)</f>
        <v/>
      </c>
      <c r="AO341" s="68" t="str">
        <f ca="1">INDEX({"","_","-","="},IF(OR($D341 &gt;= AP$6, $E341 &lt; AO$6), 0, 1)+IF(OR($F341 &gt;= AP$6, $G341 &lt; AO$6), 0, 2)+1)</f>
        <v/>
      </c>
      <c r="AP341" s="68" t="str">
        <f ca="1">INDEX({"","_","-","="},IF(OR($D341 &gt;= AQ$6, $E341 &lt; AP$6), 0, 1)+IF(OR($F341 &gt;= AQ$6, $G341 &lt; AP$6), 0, 2)+1)</f>
        <v/>
      </c>
      <c r="AQ341" s="68" t="str">
        <f ca="1">INDEX({"","_","-","="},IF(OR($D341 &gt;= AR$6, $E341 &lt; AQ$6), 0, 1)+IF(OR($F341 &gt;= AR$6, $G341 &lt; AQ$6), 0, 2)+1)</f>
        <v/>
      </c>
      <c r="AR341" s="68" t="str">
        <f ca="1">INDEX({"","_","-","="},IF(OR($D341 &gt;= AS$6, $E341 &lt; AR$6), 0, 1)+IF(OR($F341 &gt;= AS$6, $G341 &lt; AR$6), 0, 2)+1)</f>
        <v/>
      </c>
      <c r="AS341" s="68" t="str">
        <f ca="1">INDEX({"","_","-","="},IF(OR($D341 &gt;= AT$6, $E341 &lt; AS$6), 0, 1)+IF(OR($F341 &gt;= AT$6, $G341 &lt; AS$6), 0, 2)+1)</f>
        <v/>
      </c>
      <c r="AT341" s="68" t="str">
        <f ca="1">INDEX({"","_","-","="},IF(OR($D341 &gt;= AU$6, $E341 &lt; AT$6), 0, 1)+IF(OR($F341 &gt;= AU$6, $G341 &lt; AT$6), 0, 2)+1)</f>
        <v/>
      </c>
      <c r="AU341" s="68" t="str">
        <f ca="1">INDEX({"","_","-","="},IF(OR($D341 &gt;= AV$6, $E341 &lt; AU$6), 0, 1)+IF(OR($F341 &gt;= AV$6, $G341 &lt; AU$6), 0, 2)+1)</f>
        <v/>
      </c>
      <c r="AV341" s="68" t="str">
        <f ca="1">INDEX({"","_","-","="},IF(OR($D341 &gt;= AW$6, $E341 &lt; AV$6), 0, 1)+IF(OR($F341 &gt;= AW$6, $G341 &lt; AV$6), 0, 2)+1)</f>
        <v/>
      </c>
      <c r="AW341" s="68" t="str">
        <f ca="1">INDEX({"","_","-","="},IF(OR($D341 &gt;= AX$6, $E341 &lt; AW$6), 0, 1)+IF(OR($F341 &gt;= AX$6, $G341 &lt; AW$6), 0, 2)+1)</f>
        <v/>
      </c>
      <c r="AX341" s="68" t="str">
        <f ca="1">INDEX({"","_","-","="},IF(OR($D341 &gt;= AY$6, $E341 &lt; AX$6), 0, 1)+IF(OR($F341 &gt;= AY$6, $G341 &lt; AX$6), 0, 2)+1)</f>
        <v/>
      </c>
      <c r="AY341" s="68" t="str">
        <f ca="1">INDEX({"","_","-","="},IF(OR($D341 &gt;= AZ$6, $E341 &lt; AY$6), 0, 1)+IF(OR($F341 &gt;= AZ$6, $G341 &lt; AY$6), 0, 2)+1)</f>
        <v/>
      </c>
      <c r="AZ341" s="68" t="str">
        <f ca="1">INDEX({"","_","-","="},IF(OR($D341 &gt;= BA$6, $E341 &lt; AZ$6), 0, 1)+IF(OR($F341 &gt;= BA$6, $G341 &lt; AZ$6), 0, 2)+1)</f>
        <v/>
      </c>
      <c r="BA341" s="68" t="str">
        <f ca="1">INDEX({"","_","-","="},IF(OR($D341 &gt;= BB$6, $E341 &lt; BA$6), 0, 1)+IF(OR($F341 &gt;= BB$6, $G341 &lt; BA$6), 0, 2)+1)</f>
        <v/>
      </c>
      <c r="BB341" s="68" t="str">
        <f ca="1">INDEX({"","_","-","="},IF(OR($D341 &gt;= BC$6, $E341 &lt; BB$6), 0, 1)+IF(OR($F341 &gt;= BC$6, $G341 &lt; BB$6), 0, 2)+1)</f>
        <v/>
      </c>
      <c r="BC341" s="68" t="str">
        <f ca="1">INDEX({"","_","-","="},IF(OR($D341 &gt;= BD$6, $E341 &lt; BC$6), 0, 1)+IF(OR($F341 &gt;= BD$6, $G341 &lt; BC$6), 0, 2)+1)</f>
        <v/>
      </c>
      <c r="BD341" s="68" t="str">
        <f ca="1">INDEX({"","_","-","="},IF(OR($D341 &gt;= BE$6, $E341 &lt; BD$6), 0, 1)+IF(OR($F341 &gt;= BE$6, $G341 &lt; BD$6), 0, 2)+1)</f>
        <v/>
      </c>
      <c r="BE341" s="68" t="str">
        <f ca="1">INDEX({"","_","-","="},IF(OR($D341 &gt;= BF$6, $E341 &lt; BE$6), 0, 1)+IF(OR($F341 &gt;= BF$6, $G341 &lt; BE$6), 0, 2)+1)</f>
        <v/>
      </c>
      <c r="BF341" s="68" t="str">
        <f ca="1">INDEX({"","_","-","="},IF(OR($D341 &gt;= BG$6, $E341 &lt; BF$6), 0, 1)+IF(OR($F341 &gt;= BG$6, $G341 &lt; BF$6), 0, 2)+1)</f>
        <v/>
      </c>
      <c r="BG341" s="68" t="str">
        <f ca="1">INDEX({"","_","-","="},IF(OR($D341 &gt;= BH$6, $E341 &lt; BG$6), 0, 1)+IF(OR($F341 &gt;= BH$6, $G341 &lt; BG$6), 0, 2)+1)</f>
        <v/>
      </c>
      <c r="BH341" s="68" t="str">
        <f ca="1">INDEX({"","_","-","="},IF(OR($D341 &gt;= BI$6, $E341 &lt; BH$6), 0, 1)+IF(OR($F341 &gt;= BI$6, $G341 &lt; BH$6), 0, 2)+1)</f>
        <v/>
      </c>
      <c r="BI341" s="68" t="str">
        <f ca="1">INDEX({"","_","-","="},IF(OR($D341 &gt;= BJ$6, $E341 &lt; BI$6), 0, 1)+IF(OR($F341 &gt;= BJ$6, $G341 &lt; BI$6), 0, 2)+1)</f>
        <v/>
      </c>
      <c r="BJ341" s="68" t="str">
        <f ca="1">INDEX({"","_","-","="},IF(OR($D341 &gt;= BK$6, $E341 &lt; BJ$6), 0, 1)+IF(OR($F341 &gt;= BK$6, $G341 &lt; BJ$6), 0, 2)+1)</f>
        <v/>
      </c>
      <c r="BK341" s="68" t="str">
        <f ca="1">INDEX({"","_","-","="},IF(OR($D341 &gt;= BL$6, $E341 &lt; BK$6), 0, 1)+IF(OR($F341 &gt;= BL$6, $G341 &lt; BK$6), 0, 2)+1)</f>
        <v/>
      </c>
      <c r="BL341" s="68" t="str">
        <f ca="1">INDEX({"","_","-","="},IF(OR($D341 &gt;= BM$6, $E341 &lt; BL$6), 0, 1)+IF(OR($F341 &gt;= BM$6, $G341 &lt; BL$6), 0, 2)+1)</f>
        <v/>
      </c>
      <c r="BM341" s="68" t="str">
        <f ca="1">INDEX({"","_","-","="},IF(OR($D341 &gt;= BN$6, $E341 &lt; BM$6), 0, 1)+IF(OR($F341 &gt;= BN$6, $G341 &lt; BM$6), 0, 2)+1)</f>
        <v/>
      </c>
      <c r="BN341" s="68" t="str">
        <f ca="1">INDEX({"","_","-","="},IF(OR($D341 &gt;= BO$6, $E341 &lt; BN$6), 0, 1)+IF(OR($F341 &gt;= BO$6, $G341 &lt; BN$6), 0, 2)+1)</f>
        <v/>
      </c>
      <c r="BO341" s="68" t="str">
        <f ca="1">INDEX({"","_","-","="},IF(OR($D341 &gt;= BP$6, $E341 &lt; BO$6), 0, 1)+IF(OR($F341 &gt;= BP$6, $G341 &lt; BO$6), 0, 2)+1)</f>
        <v/>
      </c>
      <c r="BP341" s="68" t="str">
        <f ca="1">INDEX({"","_","-","="},IF(OR($D341 &gt;= BQ$6, $E341 &lt; BP$6), 0, 1)+IF(OR($F341 &gt;= BQ$6, $G341 &lt; BP$6), 0, 2)+1)</f>
        <v/>
      </c>
      <c r="BQ341" s="68" t="str">
        <f ca="1">INDEX({"","_","-","="},IF(OR($D341 &gt;= BR$6, $E341 &lt; BQ$6), 0, 1)+IF(OR($F341 &gt;= BR$6, $G341 &lt; BQ$6), 0, 2)+1)</f>
        <v/>
      </c>
      <c r="BR341" s="68" t="str">
        <f ca="1">INDEX({"","_","-","="},IF(OR($D341 &gt;= BS$6, $E341 &lt; BR$6), 0, 1)+IF(OR($F341 &gt;= BS$6, $G341 &lt; BR$6), 0, 2)+1)</f>
        <v/>
      </c>
      <c r="BS341" s="68" t="str">
        <f ca="1">INDEX({"","_","-","="},IF(OR($D341 &gt;= BT$6, $E341 &lt; BS$6), 0, 1)+IF(OR($F341 &gt;= BT$6, $G341 &lt; BS$6), 0, 2)+1)</f>
        <v/>
      </c>
      <c r="BT341" s="68" t="str">
        <f ca="1">INDEX({"","_","-","="},IF(OR($D341 &gt;= BU$6, $E341 &lt; BT$6), 0, 1)+IF(OR($F341 &gt;= BU$6, $G341 &lt; BT$6), 0, 2)+1)</f>
        <v/>
      </c>
      <c r="BU341" s="68" t="str">
        <f ca="1">INDEX({"","_","-","="},IF(OR($D341 &gt;= BV$6, $E341 &lt; BU$6), 0, 1)+IF(OR($F341 &gt;= BV$6, $G341 &lt; BU$6), 0, 2)+1)</f>
        <v/>
      </c>
      <c r="BV341" s="68" t="str">
        <f ca="1">INDEX({"","_","-","="},IF(OR($D341 &gt;= BW$6, $E341 &lt; BV$6), 0, 1)+IF(OR($F341 &gt;= BW$6, $G341 &lt; BV$6), 0, 2)+1)</f>
        <v/>
      </c>
      <c r="BW341" s="68" t="str">
        <f ca="1">INDEX({"","_","-","="},IF(OR($D341 &gt;= BX$6, $E341 &lt; BW$6), 0, 1)+IF(OR($F341 &gt;= BX$6, $G341 &lt; BW$6), 0, 2)+1)</f>
        <v/>
      </c>
      <c r="BX341" s="68" t="str">
        <f ca="1">INDEX({"","_","-","="},IF(OR($D341 &gt;= BY$6, $E341 &lt; BX$6), 0, 1)+IF(OR($F341 &gt;= BY$6, $G341 &lt; BX$6), 0, 2)+1)</f>
        <v/>
      </c>
      <c r="BY341" s="68" t="str">
        <f ca="1">INDEX({"","_","-","="},IF(OR($D341 &gt;= BZ$6, $E341 &lt; BY$6), 0, 1)+IF(OR($F341 &gt;= BZ$6, $G341 &lt; BY$6), 0, 2)+1)</f>
        <v/>
      </c>
      <c r="BZ341" s="68" t="str">
        <f ca="1">INDEX({"","_","-","="},IF(OR($D341 &gt;= CA$6, $E341 &lt; BZ$6), 0, 1)+IF(OR($F341 &gt;= CA$6, $G341 &lt; BZ$6), 0, 2)+1)</f>
        <v/>
      </c>
      <c r="CA341" s="68" t="str">
        <f ca="1">INDEX({"","_","-","="},IF(OR($D341 &gt;= CB$6, $E341 &lt; CA$6), 0, 1)+IF(OR($F341 &gt;= CB$6, $G341 &lt; CA$6), 0, 2)+1)</f>
        <v/>
      </c>
      <c r="CB341" s="68" t="str">
        <f ca="1">INDEX({"","_","-","="},IF(OR($D341 &gt;= CC$6, $E341 &lt; CB$6), 0, 1)+IF(OR($F341 &gt;= CC$6, $G341 &lt; CB$6), 0, 2)+1)</f>
        <v/>
      </c>
      <c r="CC341" s="68" t="str">
        <f ca="1">INDEX({"","_","-","="},IF(OR($D341 &gt;= CD$6, $E341 &lt; CC$6), 0, 1)+IF(OR($F341 &gt;= CD$6, $G341 &lt; CC$6), 0, 2)+1)</f>
        <v/>
      </c>
      <c r="CD341" s="68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IF('临-进度'!M337,'临-进度'!$A337,"")</f>
        <v/>
      </c>
      <c r="B342" s="8" t="str">
        <f ca="1">IF('临-进度'!M337,'临-进度'!$B337,"")</f>
        <v/>
      </c>
      <c r="C342" s="8" t="str">
        <f ca="1">IF('临-进度'!M337,'临-进度'!$E337,"")</f>
        <v/>
      </c>
      <c r="D342" s="40" t="str">
        <f ca="1">IF('临-进度'!$M337,'临-进度'!$I337,"")</f>
        <v/>
      </c>
      <c r="E342" s="40" t="str">
        <f ca="1">IF('临-进度'!$M337,'临-进度'!$AE337,"")</f>
        <v/>
      </c>
      <c r="F342" s="40" t="str">
        <f ca="1">IF('临-进度'!$M337,'临-进度'!$J337,"")</f>
        <v/>
      </c>
      <c r="G342" s="73" t="str">
        <f ca="1">IF('临-进度'!$M337,'临-进度'!$AF337,"")</f>
        <v/>
      </c>
      <c r="H342" s="68" t="str">
        <f ca="1">INDEX({"","_","-","="},IF(OR($D342 &gt;= I$6, $E342 &lt; H$6), 0, 1)+IF(OR($F342 &gt;= I$6, $G342 &lt; H$6), 0, 2)+1)</f>
        <v/>
      </c>
      <c r="I342" s="68" t="str">
        <f ca="1">INDEX({"","_","-","="},IF(OR($D342 &gt;= J$6, $E342 &lt; I$6), 0, 1)+IF(OR($F342 &gt;= J$6, $G342 &lt; I$6), 0, 2)+1)</f>
        <v/>
      </c>
      <c r="J342" s="68" t="str">
        <f ca="1">INDEX({"","_","-","="},IF(OR($D342 &gt;= K$6, $E342 &lt; J$6), 0, 1)+IF(OR($F342 &gt;= K$6, $G342 &lt; J$6), 0, 2)+1)</f>
        <v/>
      </c>
      <c r="K342" s="68" t="str">
        <f ca="1">INDEX({"","_","-","="},IF(OR($D342 &gt;= L$6, $E342 &lt; K$6), 0, 1)+IF(OR($F342 &gt;= L$6, $G342 &lt; K$6), 0, 2)+1)</f>
        <v/>
      </c>
      <c r="L342" s="68" t="str">
        <f ca="1">INDEX({"","_","-","="},IF(OR($D342 &gt;= M$6, $E342 &lt; L$6), 0, 1)+IF(OR($F342 &gt;= M$6, $G342 &lt; L$6), 0, 2)+1)</f>
        <v/>
      </c>
      <c r="M342" s="68" t="str">
        <f ca="1">INDEX({"","_","-","="},IF(OR($D342 &gt;= N$6, $E342 &lt; M$6), 0, 1)+IF(OR($F342 &gt;= N$6, $G342 &lt; M$6), 0, 2)+1)</f>
        <v/>
      </c>
      <c r="N342" s="68" t="str">
        <f ca="1">INDEX({"","_","-","="},IF(OR($D342 &gt;= O$6, $E342 &lt; N$6), 0, 1)+IF(OR($F342 &gt;= O$6, $G342 &lt; N$6), 0, 2)+1)</f>
        <v/>
      </c>
      <c r="O342" s="68" t="str">
        <f ca="1">INDEX({"","_","-","="},IF(OR($D342 &gt;= P$6, $E342 &lt; O$6), 0, 1)+IF(OR($F342 &gt;= P$6, $G342 &lt; O$6), 0, 2)+1)</f>
        <v/>
      </c>
      <c r="P342" s="68" t="str">
        <f ca="1">INDEX({"","_","-","="},IF(OR($D342 &gt;= Q$6, $E342 &lt; P$6), 0, 1)+IF(OR($F342 &gt;= Q$6, $G342 &lt; P$6), 0, 2)+1)</f>
        <v/>
      </c>
      <c r="Q342" s="68" t="str">
        <f ca="1">INDEX({"","_","-","="},IF(OR($D342 &gt;= R$6, $E342 &lt; Q$6), 0, 1)+IF(OR($F342 &gt;= R$6, $G342 &lt; Q$6), 0, 2)+1)</f>
        <v/>
      </c>
      <c r="R342" s="68" t="str">
        <f ca="1">INDEX({"","_","-","="},IF(OR($D342 &gt;= S$6, $E342 &lt; R$6), 0, 1)+IF(OR($F342 &gt;= S$6, $G342 &lt; R$6), 0, 2)+1)</f>
        <v/>
      </c>
      <c r="S342" s="68" t="str">
        <f ca="1">INDEX({"","_","-","="},IF(OR($D342 &gt;= T$6, $E342 &lt; S$6), 0, 1)+IF(OR($F342 &gt;= T$6, $G342 &lt; S$6), 0, 2)+1)</f>
        <v/>
      </c>
      <c r="T342" s="68" t="str">
        <f ca="1">INDEX({"","_","-","="},IF(OR($D342 &gt;= U$6, $E342 &lt; T$6), 0, 1)+IF(OR($F342 &gt;= U$6, $G342 &lt; T$6), 0, 2)+1)</f>
        <v/>
      </c>
      <c r="U342" s="68" t="str">
        <f ca="1">INDEX({"","_","-","="},IF(OR($D342 &gt;= V$6, $E342 &lt; U$6), 0, 1)+IF(OR($F342 &gt;= V$6, $G342 &lt; U$6), 0, 2)+1)</f>
        <v/>
      </c>
      <c r="V342" s="68" t="str">
        <f ca="1">INDEX({"","_","-","="},IF(OR($D342 &gt;= W$6, $E342 &lt; V$6), 0, 1)+IF(OR($F342 &gt;= W$6, $G342 &lt; V$6), 0, 2)+1)</f>
        <v/>
      </c>
      <c r="W342" s="68" t="str">
        <f ca="1">INDEX({"","_","-","="},IF(OR($D342 &gt;= X$6, $E342 &lt; W$6), 0, 1)+IF(OR($F342 &gt;= X$6, $G342 &lt; W$6), 0, 2)+1)</f>
        <v/>
      </c>
      <c r="X342" s="68" t="str">
        <f ca="1">INDEX({"","_","-","="},IF(OR($D342 &gt;= Y$6, $E342 &lt; X$6), 0, 1)+IF(OR($F342 &gt;= Y$6, $G342 &lt; X$6), 0, 2)+1)</f>
        <v/>
      </c>
      <c r="Y342" s="68" t="str">
        <f ca="1">INDEX({"","_","-","="},IF(OR($D342 &gt;= Z$6, $E342 &lt; Y$6), 0, 1)+IF(OR($F342 &gt;= Z$6, $G342 &lt; Y$6), 0, 2)+1)</f>
        <v/>
      </c>
      <c r="Z342" s="68" t="str">
        <f ca="1">INDEX({"","_","-","="},IF(OR($D342 &gt;= AA$6, $E342 &lt; Z$6), 0, 1)+IF(OR($F342 &gt;= AA$6, $G342 &lt; Z$6), 0, 2)+1)</f>
        <v/>
      </c>
      <c r="AA342" s="68" t="str">
        <f ca="1">INDEX({"","_","-","="},IF(OR($D342 &gt;= AB$6, $E342 &lt; AA$6), 0, 1)+IF(OR($F342 &gt;= AB$6, $G342 &lt; AA$6), 0, 2)+1)</f>
        <v/>
      </c>
      <c r="AB342" s="68" t="str">
        <f ca="1">INDEX({"","_","-","="},IF(OR($D342 &gt;= AC$6, $E342 &lt; AB$6), 0, 1)+IF(OR($F342 &gt;= AC$6, $G342 &lt; AB$6), 0, 2)+1)</f>
        <v/>
      </c>
      <c r="AC342" s="68" t="str">
        <f ca="1">INDEX({"","_","-","="},IF(OR($D342 &gt;= AD$6, $E342 &lt; AC$6), 0, 1)+IF(OR($F342 &gt;= AD$6, $G342 &lt; AC$6), 0, 2)+1)</f>
        <v/>
      </c>
      <c r="AD342" s="68" t="str">
        <f ca="1">INDEX({"","_","-","="},IF(OR($D342 &gt;= AE$6, $E342 &lt; AD$6), 0, 1)+IF(OR($F342 &gt;= AE$6, $G342 &lt; AD$6), 0, 2)+1)</f>
        <v/>
      </c>
      <c r="AE342" s="68" t="str">
        <f ca="1">INDEX({"","_","-","="},IF(OR($D342 &gt;= AF$6, $E342 &lt; AE$6), 0, 1)+IF(OR($F342 &gt;= AF$6, $G342 &lt; AE$6), 0, 2)+1)</f>
        <v/>
      </c>
      <c r="AF342" s="68" t="str">
        <f ca="1">INDEX({"","_","-","="},IF(OR($D342 &gt;= AG$6, $E342 &lt; AF$6), 0, 1)+IF(OR($F342 &gt;= AG$6, $G342 &lt; AF$6), 0, 2)+1)</f>
        <v/>
      </c>
      <c r="AG342" s="68" t="str">
        <f ca="1">INDEX({"","_","-","="},IF(OR($D342 &gt;= AH$6, $E342 &lt; AG$6), 0, 1)+IF(OR($F342 &gt;= AH$6, $G342 &lt; AG$6), 0, 2)+1)</f>
        <v/>
      </c>
      <c r="AH342" s="68" t="str">
        <f ca="1">INDEX({"","_","-","="},IF(OR($D342 &gt;= AI$6, $E342 &lt; AH$6), 0, 1)+IF(OR($F342 &gt;= AI$6, $G342 &lt; AH$6), 0, 2)+1)</f>
        <v/>
      </c>
      <c r="AI342" s="68" t="str">
        <f ca="1">INDEX({"","_","-","="},IF(OR($D342 &gt;= AJ$6, $E342 &lt; AI$6), 0, 1)+IF(OR($F342 &gt;= AJ$6, $G342 &lt; AI$6), 0, 2)+1)</f>
        <v/>
      </c>
      <c r="AJ342" s="68" t="str">
        <f ca="1">INDEX({"","_","-","="},IF(OR($D342 &gt;= AK$6, $E342 &lt; AJ$6), 0, 1)+IF(OR($F342 &gt;= AK$6, $G342 &lt; AJ$6), 0, 2)+1)</f>
        <v/>
      </c>
      <c r="AK342" s="68" t="str">
        <f ca="1">INDEX({"","_","-","="},IF(OR($D342 &gt;= AL$6, $E342 &lt; AK$6), 0, 1)+IF(OR($F342 &gt;= AL$6, $G342 &lt; AK$6), 0, 2)+1)</f>
        <v/>
      </c>
      <c r="AL342" s="68" t="str">
        <f ca="1">INDEX({"","_","-","="},IF(OR($D342 &gt;= AM$6, $E342 &lt; AL$6), 0, 1)+IF(OR($F342 &gt;= AM$6, $G342 &lt; AL$6), 0, 2)+1)</f>
        <v/>
      </c>
      <c r="AM342" s="68" t="str">
        <f ca="1">INDEX({"","_","-","="},IF(OR($D342 &gt;= AN$6, $E342 &lt; AM$6), 0, 1)+IF(OR($F342 &gt;= AN$6, $G342 &lt; AM$6), 0, 2)+1)</f>
        <v/>
      </c>
      <c r="AN342" s="68" t="str">
        <f ca="1">INDEX({"","_","-","="},IF(OR($D342 &gt;= AO$6, $E342 &lt; AN$6), 0, 1)+IF(OR($F342 &gt;= AO$6, $G342 &lt; AN$6), 0, 2)+1)</f>
        <v/>
      </c>
      <c r="AO342" s="68" t="str">
        <f ca="1">INDEX({"","_","-","="},IF(OR($D342 &gt;= AP$6, $E342 &lt; AO$6), 0, 1)+IF(OR($F342 &gt;= AP$6, $G342 &lt; AO$6), 0, 2)+1)</f>
        <v/>
      </c>
      <c r="AP342" s="68" t="str">
        <f ca="1">INDEX({"","_","-","="},IF(OR($D342 &gt;= AQ$6, $E342 &lt; AP$6), 0, 1)+IF(OR($F342 &gt;= AQ$6, $G342 &lt; AP$6), 0, 2)+1)</f>
        <v/>
      </c>
      <c r="AQ342" s="68" t="str">
        <f ca="1">INDEX({"","_","-","="},IF(OR($D342 &gt;= AR$6, $E342 &lt; AQ$6), 0, 1)+IF(OR($F342 &gt;= AR$6, $G342 &lt; AQ$6), 0, 2)+1)</f>
        <v/>
      </c>
      <c r="AR342" s="68" t="str">
        <f ca="1">INDEX({"","_","-","="},IF(OR($D342 &gt;= AS$6, $E342 &lt; AR$6), 0, 1)+IF(OR($F342 &gt;= AS$6, $G342 &lt; AR$6), 0, 2)+1)</f>
        <v/>
      </c>
      <c r="AS342" s="68" t="str">
        <f ca="1">INDEX({"","_","-","="},IF(OR($D342 &gt;= AT$6, $E342 &lt; AS$6), 0, 1)+IF(OR($F342 &gt;= AT$6, $G342 &lt; AS$6), 0, 2)+1)</f>
        <v/>
      </c>
      <c r="AT342" s="68" t="str">
        <f ca="1">INDEX({"","_","-","="},IF(OR($D342 &gt;= AU$6, $E342 &lt; AT$6), 0, 1)+IF(OR($F342 &gt;= AU$6, $G342 &lt; AT$6), 0, 2)+1)</f>
        <v/>
      </c>
      <c r="AU342" s="68" t="str">
        <f ca="1">INDEX({"","_","-","="},IF(OR($D342 &gt;= AV$6, $E342 &lt; AU$6), 0, 1)+IF(OR($F342 &gt;= AV$6, $G342 &lt; AU$6), 0, 2)+1)</f>
        <v/>
      </c>
      <c r="AV342" s="68" t="str">
        <f ca="1">INDEX({"","_","-","="},IF(OR($D342 &gt;= AW$6, $E342 &lt; AV$6), 0, 1)+IF(OR($F342 &gt;= AW$6, $G342 &lt; AV$6), 0, 2)+1)</f>
        <v/>
      </c>
      <c r="AW342" s="68" t="str">
        <f ca="1">INDEX({"","_","-","="},IF(OR($D342 &gt;= AX$6, $E342 &lt; AW$6), 0, 1)+IF(OR($F342 &gt;= AX$6, $G342 &lt; AW$6), 0, 2)+1)</f>
        <v/>
      </c>
      <c r="AX342" s="68" t="str">
        <f ca="1">INDEX({"","_","-","="},IF(OR($D342 &gt;= AY$6, $E342 &lt; AX$6), 0, 1)+IF(OR($F342 &gt;= AY$6, $G342 &lt; AX$6), 0, 2)+1)</f>
        <v/>
      </c>
      <c r="AY342" s="68" t="str">
        <f ca="1">INDEX({"","_","-","="},IF(OR($D342 &gt;= AZ$6, $E342 &lt; AY$6), 0, 1)+IF(OR($F342 &gt;= AZ$6, $G342 &lt; AY$6), 0, 2)+1)</f>
        <v/>
      </c>
      <c r="AZ342" s="68" t="str">
        <f ca="1">INDEX({"","_","-","="},IF(OR($D342 &gt;= BA$6, $E342 &lt; AZ$6), 0, 1)+IF(OR($F342 &gt;= BA$6, $G342 &lt; AZ$6), 0, 2)+1)</f>
        <v/>
      </c>
      <c r="BA342" s="68" t="str">
        <f ca="1">INDEX({"","_","-","="},IF(OR($D342 &gt;= BB$6, $E342 &lt; BA$6), 0, 1)+IF(OR($F342 &gt;= BB$6, $G342 &lt; BA$6), 0, 2)+1)</f>
        <v/>
      </c>
      <c r="BB342" s="68" t="str">
        <f ca="1">INDEX({"","_","-","="},IF(OR($D342 &gt;= BC$6, $E342 &lt; BB$6), 0, 1)+IF(OR($F342 &gt;= BC$6, $G342 &lt; BB$6), 0, 2)+1)</f>
        <v/>
      </c>
      <c r="BC342" s="68" t="str">
        <f ca="1">INDEX({"","_","-","="},IF(OR($D342 &gt;= BD$6, $E342 &lt; BC$6), 0, 1)+IF(OR($F342 &gt;= BD$6, $G342 &lt; BC$6), 0, 2)+1)</f>
        <v/>
      </c>
      <c r="BD342" s="68" t="str">
        <f ca="1">INDEX({"","_","-","="},IF(OR($D342 &gt;= BE$6, $E342 &lt; BD$6), 0, 1)+IF(OR($F342 &gt;= BE$6, $G342 &lt; BD$6), 0, 2)+1)</f>
        <v/>
      </c>
      <c r="BE342" s="68" t="str">
        <f ca="1">INDEX({"","_","-","="},IF(OR($D342 &gt;= BF$6, $E342 &lt; BE$6), 0, 1)+IF(OR($F342 &gt;= BF$6, $G342 &lt; BE$6), 0, 2)+1)</f>
        <v/>
      </c>
      <c r="BF342" s="68" t="str">
        <f ca="1">INDEX({"","_","-","="},IF(OR($D342 &gt;= BG$6, $E342 &lt; BF$6), 0, 1)+IF(OR($F342 &gt;= BG$6, $G342 &lt; BF$6), 0, 2)+1)</f>
        <v/>
      </c>
      <c r="BG342" s="68" t="str">
        <f ca="1">INDEX({"","_","-","="},IF(OR($D342 &gt;= BH$6, $E342 &lt; BG$6), 0, 1)+IF(OR($F342 &gt;= BH$6, $G342 &lt; BG$6), 0, 2)+1)</f>
        <v/>
      </c>
      <c r="BH342" s="68" t="str">
        <f ca="1">INDEX({"","_","-","="},IF(OR($D342 &gt;= BI$6, $E342 &lt; BH$6), 0, 1)+IF(OR($F342 &gt;= BI$6, $G342 &lt; BH$6), 0, 2)+1)</f>
        <v/>
      </c>
      <c r="BI342" s="68" t="str">
        <f ca="1">INDEX({"","_","-","="},IF(OR($D342 &gt;= BJ$6, $E342 &lt; BI$6), 0, 1)+IF(OR($F342 &gt;= BJ$6, $G342 &lt; BI$6), 0, 2)+1)</f>
        <v/>
      </c>
      <c r="BJ342" s="68" t="str">
        <f ca="1">INDEX({"","_","-","="},IF(OR($D342 &gt;= BK$6, $E342 &lt; BJ$6), 0, 1)+IF(OR($F342 &gt;= BK$6, $G342 &lt; BJ$6), 0, 2)+1)</f>
        <v/>
      </c>
      <c r="BK342" s="68" t="str">
        <f ca="1">INDEX({"","_","-","="},IF(OR($D342 &gt;= BL$6, $E342 &lt; BK$6), 0, 1)+IF(OR($F342 &gt;= BL$6, $G342 &lt; BK$6), 0, 2)+1)</f>
        <v/>
      </c>
      <c r="BL342" s="68" t="str">
        <f ca="1">INDEX({"","_","-","="},IF(OR($D342 &gt;= BM$6, $E342 &lt; BL$6), 0, 1)+IF(OR($F342 &gt;= BM$6, $G342 &lt; BL$6), 0, 2)+1)</f>
        <v/>
      </c>
      <c r="BM342" s="68" t="str">
        <f ca="1">INDEX({"","_","-","="},IF(OR($D342 &gt;= BN$6, $E342 &lt; BM$6), 0, 1)+IF(OR($F342 &gt;= BN$6, $G342 &lt; BM$6), 0, 2)+1)</f>
        <v/>
      </c>
      <c r="BN342" s="68" t="str">
        <f ca="1">INDEX({"","_","-","="},IF(OR($D342 &gt;= BO$6, $E342 &lt; BN$6), 0, 1)+IF(OR($F342 &gt;= BO$6, $G342 &lt; BN$6), 0, 2)+1)</f>
        <v/>
      </c>
      <c r="BO342" s="68" t="str">
        <f ca="1">INDEX({"","_","-","="},IF(OR($D342 &gt;= BP$6, $E342 &lt; BO$6), 0, 1)+IF(OR($F342 &gt;= BP$6, $G342 &lt; BO$6), 0, 2)+1)</f>
        <v/>
      </c>
      <c r="BP342" s="68" t="str">
        <f ca="1">INDEX({"","_","-","="},IF(OR($D342 &gt;= BQ$6, $E342 &lt; BP$6), 0, 1)+IF(OR($F342 &gt;= BQ$6, $G342 &lt; BP$6), 0, 2)+1)</f>
        <v/>
      </c>
      <c r="BQ342" s="68" t="str">
        <f ca="1">INDEX({"","_","-","="},IF(OR($D342 &gt;= BR$6, $E342 &lt; BQ$6), 0, 1)+IF(OR($F342 &gt;= BR$6, $G342 &lt; BQ$6), 0, 2)+1)</f>
        <v/>
      </c>
      <c r="BR342" s="68" t="str">
        <f ca="1">INDEX({"","_","-","="},IF(OR($D342 &gt;= BS$6, $E342 &lt; BR$6), 0, 1)+IF(OR($F342 &gt;= BS$6, $G342 &lt; BR$6), 0, 2)+1)</f>
        <v/>
      </c>
      <c r="BS342" s="68" t="str">
        <f ca="1">INDEX({"","_","-","="},IF(OR($D342 &gt;= BT$6, $E342 &lt; BS$6), 0, 1)+IF(OR($F342 &gt;= BT$6, $G342 &lt; BS$6), 0, 2)+1)</f>
        <v/>
      </c>
      <c r="BT342" s="68" t="str">
        <f ca="1">INDEX({"","_","-","="},IF(OR($D342 &gt;= BU$6, $E342 &lt; BT$6), 0, 1)+IF(OR($F342 &gt;= BU$6, $G342 &lt; BT$6), 0, 2)+1)</f>
        <v/>
      </c>
      <c r="BU342" s="68" t="str">
        <f ca="1">INDEX({"","_","-","="},IF(OR($D342 &gt;= BV$6, $E342 &lt; BU$6), 0, 1)+IF(OR($F342 &gt;= BV$6, $G342 &lt; BU$6), 0, 2)+1)</f>
        <v/>
      </c>
      <c r="BV342" s="68" t="str">
        <f ca="1">INDEX({"","_","-","="},IF(OR($D342 &gt;= BW$6, $E342 &lt; BV$6), 0, 1)+IF(OR($F342 &gt;= BW$6, $G342 &lt; BV$6), 0, 2)+1)</f>
        <v/>
      </c>
      <c r="BW342" s="68" t="str">
        <f ca="1">INDEX({"","_","-","="},IF(OR($D342 &gt;= BX$6, $E342 &lt; BW$6), 0, 1)+IF(OR($F342 &gt;= BX$6, $G342 &lt; BW$6), 0, 2)+1)</f>
        <v/>
      </c>
      <c r="BX342" s="68" t="str">
        <f ca="1">INDEX({"","_","-","="},IF(OR($D342 &gt;= BY$6, $E342 &lt; BX$6), 0, 1)+IF(OR($F342 &gt;= BY$6, $G342 &lt; BX$6), 0, 2)+1)</f>
        <v/>
      </c>
      <c r="BY342" s="68" t="str">
        <f ca="1">INDEX({"","_","-","="},IF(OR($D342 &gt;= BZ$6, $E342 &lt; BY$6), 0, 1)+IF(OR($F342 &gt;= BZ$6, $G342 &lt; BY$6), 0, 2)+1)</f>
        <v/>
      </c>
      <c r="BZ342" s="68" t="str">
        <f ca="1">INDEX({"","_","-","="},IF(OR($D342 &gt;= CA$6, $E342 &lt; BZ$6), 0, 1)+IF(OR($F342 &gt;= CA$6, $G342 &lt; BZ$6), 0, 2)+1)</f>
        <v/>
      </c>
      <c r="CA342" s="68" t="str">
        <f ca="1">INDEX({"","_","-","="},IF(OR($D342 &gt;= CB$6, $E342 &lt; CA$6), 0, 1)+IF(OR($F342 &gt;= CB$6, $G342 &lt; CA$6), 0, 2)+1)</f>
        <v/>
      </c>
      <c r="CB342" s="68" t="str">
        <f ca="1">INDEX({"","_","-","="},IF(OR($D342 &gt;= CC$6, $E342 &lt; CB$6), 0, 1)+IF(OR($F342 &gt;= CC$6, $G342 &lt; CB$6), 0, 2)+1)</f>
        <v/>
      </c>
      <c r="CC342" s="68" t="str">
        <f ca="1">INDEX({"","_","-","="},IF(OR($D342 &gt;= CD$6, $E342 &lt; CC$6), 0, 1)+IF(OR($F342 &gt;= CD$6, $G342 &lt; CC$6), 0, 2)+1)</f>
        <v/>
      </c>
      <c r="CD342" s="68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IF('临-进度'!M338,'临-进度'!$A338,"")</f>
        <v/>
      </c>
      <c r="B343" s="8" t="str">
        <f ca="1">IF('临-进度'!M338,'临-进度'!$B338,"")</f>
        <v/>
      </c>
      <c r="C343" s="8" t="str">
        <f ca="1">IF('临-进度'!M338,'临-进度'!$E338,"")</f>
        <v/>
      </c>
      <c r="D343" s="40" t="str">
        <f ca="1">IF('临-进度'!$M338,'临-进度'!$I338,"")</f>
        <v/>
      </c>
      <c r="E343" s="40" t="str">
        <f ca="1">IF('临-进度'!$M338,'临-进度'!$AE338,"")</f>
        <v/>
      </c>
      <c r="F343" s="40" t="str">
        <f ca="1">IF('临-进度'!$M338,'临-进度'!$J338,"")</f>
        <v/>
      </c>
      <c r="G343" s="73" t="str">
        <f ca="1">IF('临-进度'!$M338,'临-进度'!$AF338,"")</f>
        <v/>
      </c>
      <c r="H343" s="68" t="str">
        <f ca="1">INDEX({"","_","-","="},IF(OR($D343 &gt;= I$6, $E343 &lt; H$6), 0, 1)+IF(OR($F343 &gt;= I$6, $G343 &lt; H$6), 0, 2)+1)</f>
        <v/>
      </c>
      <c r="I343" s="68" t="str">
        <f ca="1">INDEX({"","_","-","="},IF(OR($D343 &gt;= J$6, $E343 &lt; I$6), 0, 1)+IF(OR($F343 &gt;= J$6, $G343 &lt; I$6), 0, 2)+1)</f>
        <v/>
      </c>
      <c r="J343" s="68" t="str">
        <f ca="1">INDEX({"","_","-","="},IF(OR($D343 &gt;= K$6, $E343 &lt; J$6), 0, 1)+IF(OR($F343 &gt;= K$6, $G343 &lt; J$6), 0, 2)+1)</f>
        <v/>
      </c>
      <c r="K343" s="68" t="str">
        <f ca="1">INDEX({"","_","-","="},IF(OR($D343 &gt;= L$6, $E343 &lt; K$6), 0, 1)+IF(OR($F343 &gt;= L$6, $G343 &lt; K$6), 0, 2)+1)</f>
        <v/>
      </c>
      <c r="L343" s="68" t="str">
        <f ca="1">INDEX({"","_","-","="},IF(OR($D343 &gt;= M$6, $E343 &lt; L$6), 0, 1)+IF(OR($F343 &gt;= M$6, $G343 &lt; L$6), 0, 2)+1)</f>
        <v/>
      </c>
      <c r="M343" s="68" t="str">
        <f ca="1">INDEX({"","_","-","="},IF(OR($D343 &gt;= N$6, $E343 &lt; M$6), 0, 1)+IF(OR($F343 &gt;= N$6, $G343 &lt; M$6), 0, 2)+1)</f>
        <v/>
      </c>
      <c r="N343" s="68" t="str">
        <f ca="1">INDEX({"","_","-","="},IF(OR($D343 &gt;= O$6, $E343 &lt; N$6), 0, 1)+IF(OR($F343 &gt;= O$6, $G343 &lt; N$6), 0, 2)+1)</f>
        <v/>
      </c>
      <c r="O343" s="68" t="str">
        <f ca="1">INDEX({"","_","-","="},IF(OR($D343 &gt;= P$6, $E343 &lt; O$6), 0, 1)+IF(OR($F343 &gt;= P$6, $G343 &lt; O$6), 0, 2)+1)</f>
        <v/>
      </c>
      <c r="P343" s="68" t="str">
        <f ca="1">INDEX({"","_","-","="},IF(OR($D343 &gt;= Q$6, $E343 &lt; P$6), 0, 1)+IF(OR($F343 &gt;= Q$6, $G343 &lt; P$6), 0, 2)+1)</f>
        <v/>
      </c>
      <c r="Q343" s="68" t="str">
        <f ca="1">INDEX({"","_","-","="},IF(OR($D343 &gt;= R$6, $E343 &lt; Q$6), 0, 1)+IF(OR($F343 &gt;= R$6, $G343 &lt; Q$6), 0, 2)+1)</f>
        <v/>
      </c>
      <c r="R343" s="68" t="str">
        <f ca="1">INDEX({"","_","-","="},IF(OR($D343 &gt;= S$6, $E343 &lt; R$6), 0, 1)+IF(OR($F343 &gt;= S$6, $G343 &lt; R$6), 0, 2)+1)</f>
        <v/>
      </c>
      <c r="S343" s="68" t="str">
        <f ca="1">INDEX({"","_","-","="},IF(OR($D343 &gt;= T$6, $E343 &lt; S$6), 0, 1)+IF(OR($F343 &gt;= T$6, $G343 &lt; S$6), 0, 2)+1)</f>
        <v/>
      </c>
      <c r="T343" s="68" t="str">
        <f ca="1">INDEX({"","_","-","="},IF(OR($D343 &gt;= U$6, $E343 &lt; T$6), 0, 1)+IF(OR($F343 &gt;= U$6, $G343 &lt; T$6), 0, 2)+1)</f>
        <v/>
      </c>
      <c r="U343" s="68" t="str">
        <f ca="1">INDEX({"","_","-","="},IF(OR($D343 &gt;= V$6, $E343 &lt; U$6), 0, 1)+IF(OR($F343 &gt;= V$6, $G343 &lt; U$6), 0, 2)+1)</f>
        <v/>
      </c>
      <c r="V343" s="68" t="str">
        <f ca="1">INDEX({"","_","-","="},IF(OR($D343 &gt;= W$6, $E343 &lt; V$6), 0, 1)+IF(OR($F343 &gt;= W$6, $G343 &lt; V$6), 0, 2)+1)</f>
        <v/>
      </c>
      <c r="W343" s="68" t="str">
        <f ca="1">INDEX({"","_","-","="},IF(OR($D343 &gt;= X$6, $E343 &lt; W$6), 0, 1)+IF(OR($F343 &gt;= X$6, $G343 &lt; W$6), 0, 2)+1)</f>
        <v/>
      </c>
      <c r="X343" s="68" t="str">
        <f ca="1">INDEX({"","_","-","="},IF(OR($D343 &gt;= Y$6, $E343 &lt; X$6), 0, 1)+IF(OR($F343 &gt;= Y$6, $G343 &lt; X$6), 0, 2)+1)</f>
        <v/>
      </c>
      <c r="Y343" s="68" t="str">
        <f ca="1">INDEX({"","_","-","="},IF(OR($D343 &gt;= Z$6, $E343 &lt; Y$6), 0, 1)+IF(OR($F343 &gt;= Z$6, $G343 &lt; Y$6), 0, 2)+1)</f>
        <v/>
      </c>
      <c r="Z343" s="68" t="str">
        <f ca="1">INDEX({"","_","-","="},IF(OR($D343 &gt;= AA$6, $E343 &lt; Z$6), 0, 1)+IF(OR($F343 &gt;= AA$6, $G343 &lt; Z$6), 0, 2)+1)</f>
        <v/>
      </c>
      <c r="AA343" s="68" t="str">
        <f ca="1">INDEX({"","_","-","="},IF(OR($D343 &gt;= AB$6, $E343 &lt; AA$6), 0, 1)+IF(OR($F343 &gt;= AB$6, $G343 &lt; AA$6), 0, 2)+1)</f>
        <v/>
      </c>
      <c r="AB343" s="68" t="str">
        <f ca="1">INDEX({"","_","-","="},IF(OR($D343 &gt;= AC$6, $E343 &lt; AB$6), 0, 1)+IF(OR($F343 &gt;= AC$6, $G343 &lt; AB$6), 0, 2)+1)</f>
        <v/>
      </c>
      <c r="AC343" s="68" t="str">
        <f ca="1">INDEX({"","_","-","="},IF(OR($D343 &gt;= AD$6, $E343 &lt; AC$6), 0, 1)+IF(OR($F343 &gt;= AD$6, $G343 &lt; AC$6), 0, 2)+1)</f>
        <v/>
      </c>
      <c r="AD343" s="68" t="str">
        <f ca="1">INDEX({"","_","-","="},IF(OR($D343 &gt;= AE$6, $E343 &lt; AD$6), 0, 1)+IF(OR($F343 &gt;= AE$6, $G343 &lt; AD$6), 0, 2)+1)</f>
        <v/>
      </c>
      <c r="AE343" s="68" t="str">
        <f ca="1">INDEX({"","_","-","="},IF(OR($D343 &gt;= AF$6, $E343 &lt; AE$6), 0, 1)+IF(OR($F343 &gt;= AF$6, $G343 &lt; AE$6), 0, 2)+1)</f>
        <v/>
      </c>
      <c r="AF343" s="68" t="str">
        <f ca="1">INDEX({"","_","-","="},IF(OR($D343 &gt;= AG$6, $E343 &lt; AF$6), 0, 1)+IF(OR($F343 &gt;= AG$6, $G343 &lt; AF$6), 0, 2)+1)</f>
        <v/>
      </c>
      <c r="AG343" s="68" t="str">
        <f ca="1">INDEX({"","_","-","="},IF(OR($D343 &gt;= AH$6, $E343 &lt; AG$6), 0, 1)+IF(OR($F343 &gt;= AH$6, $G343 &lt; AG$6), 0, 2)+1)</f>
        <v/>
      </c>
      <c r="AH343" s="68" t="str">
        <f ca="1">INDEX({"","_","-","="},IF(OR($D343 &gt;= AI$6, $E343 &lt; AH$6), 0, 1)+IF(OR($F343 &gt;= AI$6, $G343 &lt; AH$6), 0, 2)+1)</f>
        <v/>
      </c>
      <c r="AI343" s="68" t="str">
        <f ca="1">INDEX({"","_","-","="},IF(OR($D343 &gt;= AJ$6, $E343 &lt; AI$6), 0, 1)+IF(OR($F343 &gt;= AJ$6, $G343 &lt; AI$6), 0, 2)+1)</f>
        <v/>
      </c>
      <c r="AJ343" s="68" t="str">
        <f ca="1">INDEX({"","_","-","="},IF(OR($D343 &gt;= AK$6, $E343 &lt; AJ$6), 0, 1)+IF(OR($F343 &gt;= AK$6, $G343 &lt; AJ$6), 0, 2)+1)</f>
        <v/>
      </c>
      <c r="AK343" s="68" t="str">
        <f ca="1">INDEX({"","_","-","="},IF(OR($D343 &gt;= AL$6, $E343 &lt; AK$6), 0, 1)+IF(OR($F343 &gt;= AL$6, $G343 &lt; AK$6), 0, 2)+1)</f>
        <v/>
      </c>
      <c r="AL343" s="68" t="str">
        <f ca="1">INDEX({"","_","-","="},IF(OR($D343 &gt;= AM$6, $E343 &lt; AL$6), 0, 1)+IF(OR($F343 &gt;= AM$6, $G343 &lt; AL$6), 0, 2)+1)</f>
        <v/>
      </c>
      <c r="AM343" s="68" t="str">
        <f ca="1">INDEX({"","_","-","="},IF(OR($D343 &gt;= AN$6, $E343 &lt; AM$6), 0, 1)+IF(OR($F343 &gt;= AN$6, $G343 &lt; AM$6), 0, 2)+1)</f>
        <v/>
      </c>
      <c r="AN343" s="68" t="str">
        <f ca="1">INDEX({"","_","-","="},IF(OR($D343 &gt;= AO$6, $E343 &lt; AN$6), 0, 1)+IF(OR($F343 &gt;= AO$6, $G343 &lt; AN$6), 0, 2)+1)</f>
        <v/>
      </c>
      <c r="AO343" s="68" t="str">
        <f ca="1">INDEX({"","_","-","="},IF(OR($D343 &gt;= AP$6, $E343 &lt; AO$6), 0, 1)+IF(OR($F343 &gt;= AP$6, $G343 &lt; AO$6), 0, 2)+1)</f>
        <v/>
      </c>
      <c r="AP343" s="68" t="str">
        <f ca="1">INDEX({"","_","-","="},IF(OR($D343 &gt;= AQ$6, $E343 &lt; AP$6), 0, 1)+IF(OR($F343 &gt;= AQ$6, $G343 &lt; AP$6), 0, 2)+1)</f>
        <v/>
      </c>
      <c r="AQ343" s="68" t="str">
        <f ca="1">INDEX({"","_","-","="},IF(OR($D343 &gt;= AR$6, $E343 &lt; AQ$6), 0, 1)+IF(OR($F343 &gt;= AR$6, $G343 &lt; AQ$6), 0, 2)+1)</f>
        <v/>
      </c>
      <c r="AR343" s="68" t="str">
        <f ca="1">INDEX({"","_","-","="},IF(OR($D343 &gt;= AS$6, $E343 &lt; AR$6), 0, 1)+IF(OR($F343 &gt;= AS$6, $G343 &lt; AR$6), 0, 2)+1)</f>
        <v/>
      </c>
      <c r="AS343" s="68" t="str">
        <f ca="1">INDEX({"","_","-","="},IF(OR($D343 &gt;= AT$6, $E343 &lt; AS$6), 0, 1)+IF(OR($F343 &gt;= AT$6, $G343 &lt; AS$6), 0, 2)+1)</f>
        <v/>
      </c>
      <c r="AT343" s="68" t="str">
        <f ca="1">INDEX({"","_","-","="},IF(OR($D343 &gt;= AU$6, $E343 &lt; AT$6), 0, 1)+IF(OR($F343 &gt;= AU$6, $G343 &lt; AT$6), 0, 2)+1)</f>
        <v/>
      </c>
      <c r="AU343" s="68" t="str">
        <f ca="1">INDEX({"","_","-","="},IF(OR($D343 &gt;= AV$6, $E343 &lt; AU$6), 0, 1)+IF(OR($F343 &gt;= AV$6, $G343 &lt; AU$6), 0, 2)+1)</f>
        <v/>
      </c>
      <c r="AV343" s="68" t="str">
        <f ca="1">INDEX({"","_","-","="},IF(OR($D343 &gt;= AW$6, $E343 &lt; AV$6), 0, 1)+IF(OR($F343 &gt;= AW$6, $G343 &lt; AV$6), 0, 2)+1)</f>
        <v/>
      </c>
      <c r="AW343" s="68" t="str">
        <f ca="1">INDEX({"","_","-","="},IF(OR($D343 &gt;= AX$6, $E343 &lt; AW$6), 0, 1)+IF(OR($F343 &gt;= AX$6, $G343 &lt; AW$6), 0, 2)+1)</f>
        <v/>
      </c>
      <c r="AX343" s="68" t="str">
        <f ca="1">INDEX({"","_","-","="},IF(OR($D343 &gt;= AY$6, $E343 &lt; AX$6), 0, 1)+IF(OR($F343 &gt;= AY$6, $G343 &lt; AX$6), 0, 2)+1)</f>
        <v/>
      </c>
      <c r="AY343" s="68" t="str">
        <f ca="1">INDEX({"","_","-","="},IF(OR($D343 &gt;= AZ$6, $E343 &lt; AY$6), 0, 1)+IF(OR($F343 &gt;= AZ$6, $G343 &lt; AY$6), 0, 2)+1)</f>
        <v/>
      </c>
      <c r="AZ343" s="68" t="str">
        <f ca="1">INDEX({"","_","-","="},IF(OR($D343 &gt;= BA$6, $E343 &lt; AZ$6), 0, 1)+IF(OR($F343 &gt;= BA$6, $G343 &lt; AZ$6), 0, 2)+1)</f>
        <v/>
      </c>
      <c r="BA343" s="68" t="str">
        <f ca="1">INDEX({"","_","-","="},IF(OR($D343 &gt;= BB$6, $E343 &lt; BA$6), 0, 1)+IF(OR($F343 &gt;= BB$6, $G343 &lt; BA$6), 0, 2)+1)</f>
        <v/>
      </c>
      <c r="BB343" s="68" t="str">
        <f ca="1">INDEX({"","_","-","="},IF(OR($D343 &gt;= BC$6, $E343 &lt; BB$6), 0, 1)+IF(OR($F343 &gt;= BC$6, $G343 &lt; BB$6), 0, 2)+1)</f>
        <v/>
      </c>
      <c r="BC343" s="68" t="str">
        <f ca="1">INDEX({"","_","-","="},IF(OR($D343 &gt;= BD$6, $E343 &lt; BC$6), 0, 1)+IF(OR($F343 &gt;= BD$6, $G343 &lt; BC$6), 0, 2)+1)</f>
        <v/>
      </c>
      <c r="BD343" s="68" t="str">
        <f ca="1">INDEX({"","_","-","="},IF(OR($D343 &gt;= BE$6, $E343 &lt; BD$6), 0, 1)+IF(OR($F343 &gt;= BE$6, $G343 &lt; BD$6), 0, 2)+1)</f>
        <v/>
      </c>
      <c r="BE343" s="68" t="str">
        <f ca="1">INDEX({"","_","-","="},IF(OR($D343 &gt;= BF$6, $E343 &lt; BE$6), 0, 1)+IF(OR($F343 &gt;= BF$6, $G343 &lt; BE$6), 0, 2)+1)</f>
        <v/>
      </c>
      <c r="BF343" s="68" t="str">
        <f ca="1">INDEX({"","_","-","="},IF(OR($D343 &gt;= BG$6, $E343 &lt; BF$6), 0, 1)+IF(OR($F343 &gt;= BG$6, $G343 &lt; BF$6), 0, 2)+1)</f>
        <v/>
      </c>
      <c r="BG343" s="68" t="str">
        <f ca="1">INDEX({"","_","-","="},IF(OR($D343 &gt;= BH$6, $E343 &lt; BG$6), 0, 1)+IF(OR($F343 &gt;= BH$6, $G343 &lt; BG$6), 0, 2)+1)</f>
        <v/>
      </c>
      <c r="BH343" s="68" t="str">
        <f ca="1">INDEX({"","_","-","="},IF(OR($D343 &gt;= BI$6, $E343 &lt; BH$6), 0, 1)+IF(OR($F343 &gt;= BI$6, $G343 &lt; BH$6), 0, 2)+1)</f>
        <v/>
      </c>
      <c r="BI343" s="68" t="str">
        <f ca="1">INDEX({"","_","-","="},IF(OR($D343 &gt;= BJ$6, $E343 &lt; BI$6), 0, 1)+IF(OR($F343 &gt;= BJ$6, $G343 &lt; BI$6), 0, 2)+1)</f>
        <v/>
      </c>
      <c r="BJ343" s="68" t="str">
        <f ca="1">INDEX({"","_","-","="},IF(OR($D343 &gt;= BK$6, $E343 &lt; BJ$6), 0, 1)+IF(OR($F343 &gt;= BK$6, $G343 &lt; BJ$6), 0, 2)+1)</f>
        <v/>
      </c>
      <c r="BK343" s="68" t="str">
        <f ca="1">INDEX({"","_","-","="},IF(OR($D343 &gt;= BL$6, $E343 &lt; BK$6), 0, 1)+IF(OR($F343 &gt;= BL$6, $G343 &lt; BK$6), 0, 2)+1)</f>
        <v/>
      </c>
      <c r="BL343" s="68" t="str">
        <f ca="1">INDEX({"","_","-","="},IF(OR($D343 &gt;= BM$6, $E343 &lt; BL$6), 0, 1)+IF(OR($F343 &gt;= BM$6, $G343 &lt; BL$6), 0, 2)+1)</f>
        <v/>
      </c>
      <c r="BM343" s="68" t="str">
        <f ca="1">INDEX({"","_","-","="},IF(OR($D343 &gt;= BN$6, $E343 &lt; BM$6), 0, 1)+IF(OR($F343 &gt;= BN$6, $G343 &lt; BM$6), 0, 2)+1)</f>
        <v/>
      </c>
      <c r="BN343" s="68" t="str">
        <f ca="1">INDEX({"","_","-","="},IF(OR($D343 &gt;= BO$6, $E343 &lt; BN$6), 0, 1)+IF(OR($F343 &gt;= BO$6, $G343 &lt; BN$6), 0, 2)+1)</f>
        <v/>
      </c>
      <c r="BO343" s="68" t="str">
        <f ca="1">INDEX({"","_","-","="},IF(OR($D343 &gt;= BP$6, $E343 &lt; BO$6), 0, 1)+IF(OR($F343 &gt;= BP$6, $G343 &lt; BO$6), 0, 2)+1)</f>
        <v/>
      </c>
      <c r="BP343" s="68" t="str">
        <f ca="1">INDEX({"","_","-","="},IF(OR($D343 &gt;= BQ$6, $E343 &lt; BP$6), 0, 1)+IF(OR($F343 &gt;= BQ$6, $G343 &lt; BP$6), 0, 2)+1)</f>
        <v/>
      </c>
      <c r="BQ343" s="68" t="str">
        <f ca="1">INDEX({"","_","-","="},IF(OR($D343 &gt;= BR$6, $E343 &lt; BQ$6), 0, 1)+IF(OR($F343 &gt;= BR$6, $G343 &lt; BQ$6), 0, 2)+1)</f>
        <v/>
      </c>
      <c r="BR343" s="68" t="str">
        <f ca="1">INDEX({"","_","-","="},IF(OR($D343 &gt;= BS$6, $E343 &lt; BR$6), 0, 1)+IF(OR($F343 &gt;= BS$6, $G343 &lt; BR$6), 0, 2)+1)</f>
        <v/>
      </c>
      <c r="BS343" s="68" t="str">
        <f ca="1">INDEX({"","_","-","="},IF(OR($D343 &gt;= BT$6, $E343 &lt; BS$6), 0, 1)+IF(OR($F343 &gt;= BT$6, $G343 &lt; BS$6), 0, 2)+1)</f>
        <v/>
      </c>
      <c r="BT343" s="68" t="str">
        <f ca="1">INDEX({"","_","-","="},IF(OR($D343 &gt;= BU$6, $E343 &lt; BT$6), 0, 1)+IF(OR($F343 &gt;= BU$6, $G343 &lt; BT$6), 0, 2)+1)</f>
        <v/>
      </c>
      <c r="BU343" s="68" t="str">
        <f ca="1">INDEX({"","_","-","="},IF(OR($D343 &gt;= BV$6, $E343 &lt; BU$6), 0, 1)+IF(OR($F343 &gt;= BV$6, $G343 &lt; BU$6), 0, 2)+1)</f>
        <v/>
      </c>
      <c r="BV343" s="68" t="str">
        <f ca="1">INDEX({"","_","-","="},IF(OR($D343 &gt;= BW$6, $E343 &lt; BV$6), 0, 1)+IF(OR($F343 &gt;= BW$6, $G343 &lt; BV$6), 0, 2)+1)</f>
        <v/>
      </c>
      <c r="BW343" s="68" t="str">
        <f ca="1">INDEX({"","_","-","="},IF(OR($D343 &gt;= BX$6, $E343 &lt; BW$6), 0, 1)+IF(OR($F343 &gt;= BX$6, $G343 &lt; BW$6), 0, 2)+1)</f>
        <v/>
      </c>
      <c r="BX343" s="68" t="str">
        <f ca="1">INDEX({"","_","-","="},IF(OR($D343 &gt;= BY$6, $E343 &lt; BX$6), 0, 1)+IF(OR($F343 &gt;= BY$6, $G343 &lt; BX$6), 0, 2)+1)</f>
        <v/>
      </c>
      <c r="BY343" s="68" t="str">
        <f ca="1">INDEX({"","_","-","="},IF(OR($D343 &gt;= BZ$6, $E343 &lt; BY$6), 0, 1)+IF(OR($F343 &gt;= BZ$6, $G343 &lt; BY$6), 0, 2)+1)</f>
        <v/>
      </c>
      <c r="BZ343" s="68" t="str">
        <f ca="1">INDEX({"","_","-","="},IF(OR($D343 &gt;= CA$6, $E343 &lt; BZ$6), 0, 1)+IF(OR($F343 &gt;= CA$6, $G343 &lt; BZ$6), 0, 2)+1)</f>
        <v/>
      </c>
      <c r="CA343" s="68" t="str">
        <f ca="1">INDEX({"","_","-","="},IF(OR($D343 &gt;= CB$6, $E343 &lt; CA$6), 0, 1)+IF(OR($F343 &gt;= CB$6, $G343 &lt; CA$6), 0, 2)+1)</f>
        <v/>
      </c>
      <c r="CB343" s="68" t="str">
        <f ca="1">INDEX({"","_","-","="},IF(OR($D343 &gt;= CC$6, $E343 &lt; CB$6), 0, 1)+IF(OR($F343 &gt;= CC$6, $G343 &lt; CB$6), 0, 2)+1)</f>
        <v/>
      </c>
      <c r="CC343" s="68" t="str">
        <f ca="1">INDEX({"","_","-","="},IF(OR($D343 &gt;= CD$6, $E343 &lt; CC$6), 0, 1)+IF(OR($F343 &gt;= CD$6, $G343 &lt; CC$6), 0, 2)+1)</f>
        <v/>
      </c>
      <c r="CD343" s="68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IF('临-进度'!M339,'临-进度'!$A339,"")</f>
        <v/>
      </c>
      <c r="B344" s="8" t="str">
        <f ca="1">IF('临-进度'!M339,'临-进度'!$B339,"")</f>
        <v/>
      </c>
      <c r="C344" s="8" t="str">
        <f ca="1">IF('临-进度'!M339,'临-进度'!$E339,"")</f>
        <v/>
      </c>
      <c r="D344" s="40" t="str">
        <f ca="1">IF('临-进度'!$M339,'临-进度'!$I339,"")</f>
        <v/>
      </c>
      <c r="E344" s="40" t="str">
        <f ca="1">IF('临-进度'!$M339,'临-进度'!$AE339,"")</f>
        <v/>
      </c>
      <c r="F344" s="40" t="str">
        <f ca="1">IF('临-进度'!$M339,'临-进度'!$J339,"")</f>
        <v/>
      </c>
      <c r="G344" s="73" t="str">
        <f ca="1">IF('临-进度'!$M339,'临-进度'!$AF339,"")</f>
        <v/>
      </c>
      <c r="H344" s="68" t="str">
        <f ca="1">INDEX({"","_","-","="},IF(OR($D344 &gt;= I$6, $E344 &lt; H$6), 0, 1)+IF(OR($F344 &gt;= I$6, $G344 &lt; H$6), 0, 2)+1)</f>
        <v/>
      </c>
      <c r="I344" s="68" t="str">
        <f ca="1">INDEX({"","_","-","="},IF(OR($D344 &gt;= J$6, $E344 &lt; I$6), 0, 1)+IF(OR($F344 &gt;= J$6, $G344 &lt; I$6), 0, 2)+1)</f>
        <v/>
      </c>
      <c r="J344" s="68" t="str">
        <f ca="1">INDEX({"","_","-","="},IF(OR($D344 &gt;= K$6, $E344 &lt; J$6), 0, 1)+IF(OR($F344 &gt;= K$6, $G344 &lt; J$6), 0, 2)+1)</f>
        <v/>
      </c>
      <c r="K344" s="68" t="str">
        <f ca="1">INDEX({"","_","-","="},IF(OR($D344 &gt;= L$6, $E344 &lt; K$6), 0, 1)+IF(OR($F344 &gt;= L$6, $G344 &lt; K$6), 0, 2)+1)</f>
        <v/>
      </c>
      <c r="L344" s="68" t="str">
        <f ca="1">INDEX({"","_","-","="},IF(OR($D344 &gt;= M$6, $E344 &lt; L$6), 0, 1)+IF(OR($F344 &gt;= M$6, $G344 &lt; L$6), 0, 2)+1)</f>
        <v/>
      </c>
      <c r="M344" s="68" t="str">
        <f ca="1">INDEX({"","_","-","="},IF(OR($D344 &gt;= N$6, $E344 &lt; M$6), 0, 1)+IF(OR($F344 &gt;= N$6, $G344 &lt; M$6), 0, 2)+1)</f>
        <v/>
      </c>
      <c r="N344" s="68" t="str">
        <f ca="1">INDEX({"","_","-","="},IF(OR($D344 &gt;= O$6, $E344 &lt; N$6), 0, 1)+IF(OR($F344 &gt;= O$6, $G344 &lt; N$6), 0, 2)+1)</f>
        <v/>
      </c>
      <c r="O344" s="68" t="str">
        <f ca="1">INDEX({"","_","-","="},IF(OR($D344 &gt;= P$6, $E344 &lt; O$6), 0, 1)+IF(OR($F344 &gt;= P$6, $G344 &lt; O$6), 0, 2)+1)</f>
        <v/>
      </c>
      <c r="P344" s="68" t="str">
        <f ca="1">INDEX({"","_","-","="},IF(OR($D344 &gt;= Q$6, $E344 &lt; P$6), 0, 1)+IF(OR($F344 &gt;= Q$6, $G344 &lt; P$6), 0, 2)+1)</f>
        <v/>
      </c>
      <c r="Q344" s="68" t="str">
        <f ca="1">INDEX({"","_","-","="},IF(OR($D344 &gt;= R$6, $E344 &lt; Q$6), 0, 1)+IF(OR($F344 &gt;= R$6, $G344 &lt; Q$6), 0, 2)+1)</f>
        <v/>
      </c>
      <c r="R344" s="68" t="str">
        <f ca="1">INDEX({"","_","-","="},IF(OR($D344 &gt;= S$6, $E344 &lt; R$6), 0, 1)+IF(OR($F344 &gt;= S$6, $G344 &lt; R$6), 0, 2)+1)</f>
        <v/>
      </c>
      <c r="S344" s="68" t="str">
        <f ca="1">INDEX({"","_","-","="},IF(OR($D344 &gt;= T$6, $E344 &lt; S$6), 0, 1)+IF(OR($F344 &gt;= T$6, $G344 &lt; S$6), 0, 2)+1)</f>
        <v/>
      </c>
      <c r="T344" s="68" t="str">
        <f ca="1">INDEX({"","_","-","="},IF(OR($D344 &gt;= U$6, $E344 &lt; T$6), 0, 1)+IF(OR($F344 &gt;= U$6, $G344 &lt; T$6), 0, 2)+1)</f>
        <v/>
      </c>
      <c r="U344" s="68" t="str">
        <f ca="1">INDEX({"","_","-","="},IF(OR($D344 &gt;= V$6, $E344 &lt; U$6), 0, 1)+IF(OR($F344 &gt;= V$6, $G344 &lt; U$6), 0, 2)+1)</f>
        <v/>
      </c>
      <c r="V344" s="68" t="str">
        <f ca="1">INDEX({"","_","-","="},IF(OR($D344 &gt;= W$6, $E344 &lt; V$6), 0, 1)+IF(OR($F344 &gt;= W$6, $G344 &lt; V$6), 0, 2)+1)</f>
        <v/>
      </c>
      <c r="W344" s="68" t="str">
        <f ca="1">INDEX({"","_","-","="},IF(OR($D344 &gt;= X$6, $E344 &lt; W$6), 0, 1)+IF(OR($F344 &gt;= X$6, $G344 &lt; W$6), 0, 2)+1)</f>
        <v/>
      </c>
      <c r="X344" s="68" t="str">
        <f ca="1">INDEX({"","_","-","="},IF(OR($D344 &gt;= Y$6, $E344 &lt; X$6), 0, 1)+IF(OR($F344 &gt;= Y$6, $G344 &lt; X$6), 0, 2)+1)</f>
        <v/>
      </c>
      <c r="Y344" s="68" t="str">
        <f ca="1">INDEX({"","_","-","="},IF(OR($D344 &gt;= Z$6, $E344 &lt; Y$6), 0, 1)+IF(OR($F344 &gt;= Z$6, $G344 &lt; Y$6), 0, 2)+1)</f>
        <v/>
      </c>
      <c r="Z344" s="68" t="str">
        <f ca="1">INDEX({"","_","-","="},IF(OR($D344 &gt;= AA$6, $E344 &lt; Z$6), 0, 1)+IF(OR($F344 &gt;= AA$6, $G344 &lt; Z$6), 0, 2)+1)</f>
        <v/>
      </c>
      <c r="AA344" s="68" t="str">
        <f ca="1">INDEX({"","_","-","="},IF(OR($D344 &gt;= AB$6, $E344 &lt; AA$6), 0, 1)+IF(OR($F344 &gt;= AB$6, $G344 &lt; AA$6), 0, 2)+1)</f>
        <v/>
      </c>
      <c r="AB344" s="68" t="str">
        <f ca="1">INDEX({"","_","-","="},IF(OR($D344 &gt;= AC$6, $E344 &lt; AB$6), 0, 1)+IF(OR($F344 &gt;= AC$6, $G344 &lt; AB$6), 0, 2)+1)</f>
        <v/>
      </c>
      <c r="AC344" s="68" t="str">
        <f ca="1">INDEX({"","_","-","="},IF(OR($D344 &gt;= AD$6, $E344 &lt; AC$6), 0, 1)+IF(OR($F344 &gt;= AD$6, $G344 &lt; AC$6), 0, 2)+1)</f>
        <v/>
      </c>
      <c r="AD344" s="68" t="str">
        <f ca="1">INDEX({"","_","-","="},IF(OR($D344 &gt;= AE$6, $E344 &lt; AD$6), 0, 1)+IF(OR($F344 &gt;= AE$6, $G344 &lt; AD$6), 0, 2)+1)</f>
        <v/>
      </c>
      <c r="AE344" s="68" t="str">
        <f ca="1">INDEX({"","_","-","="},IF(OR($D344 &gt;= AF$6, $E344 &lt; AE$6), 0, 1)+IF(OR($F344 &gt;= AF$6, $G344 &lt; AE$6), 0, 2)+1)</f>
        <v/>
      </c>
      <c r="AF344" s="68" t="str">
        <f ca="1">INDEX({"","_","-","="},IF(OR($D344 &gt;= AG$6, $E344 &lt; AF$6), 0, 1)+IF(OR($F344 &gt;= AG$6, $G344 &lt; AF$6), 0, 2)+1)</f>
        <v/>
      </c>
      <c r="AG344" s="68" t="str">
        <f ca="1">INDEX({"","_","-","="},IF(OR($D344 &gt;= AH$6, $E344 &lt; AG$6), 0, 1)+IF(OR($F344 &gt;= AH$6, $G344 &lt; AG$6), 0, 2)+1)</f>
        <v/>
      </c>
      <c r="AH344" s="68" t="str">
        <f ca="1">INDEX({"","_","-","="},IF(OR($D344 &gt;= AI$6, $E344 &lt; AH$6), 0, 1)+IF(OR($F344 &gt;= AI$6, $G344 &lt; AH$6), 0, 2)+1)</f>
        <v/>
      </c>
      <c r="AI344" s="68" t="str">
        <f ca="1">INDEX({"","_","-","="},IF(OR($D344 &gt;= AJ$6, $E344 &lt; AI$6), 0, 1)+IF(OR($F344 &gt;= AJ$6, $G344 &lt; AI$6), 0, 2)+1)</f>
        <v/>
      </c>
      <c r="AJ344" s="68" t="str">
        <f ca="1">INDEX({"","_","-","="},IF(OR($D344 &gt;= AK$6, $E344 &lt; AJ$6), 0, 1)+IF(OR($F344 &gt;= AK$6, $G344 &lt; AJ$6), 0, 2)+1)</f>
        <v/>
      </c>
      <c r="AK344" s="68" t="str">
        <f ca="1">INDEX({"","_","-","="},IF(OR($D344 &gt;= AL$6, $E344 &lt; AK$6), 0, 1)+IF(OR($F344 &gt;= AL$6, $G344 &lt; AK$6), 0, 2)+1)</f>
        <v/>
      </c>
      <c r="AL344" s="68" t="str">
        <f ca="1">INDEX({"","_","-","="},IF(OR($D344 &gt;= AM$6, $E344 &lt; AL$6), 0, 1)+IF(OR($F344 &gt;= AM$6, $G344 &lt; AL$6), 0, 2)+1)</f>
        <v/>
      </c>
      <c r="AM344" s="68" t="str">
        <f ca="1">INDEX({"","_","-","="},IF(OR($D344 &gt;= AN$6, $E344 &lt; AM$6), 0, 1)+IF(OR($F344 &gt;= AN$6, $G344 &lt; AM$6), 0, 2)+1)</f>
        <v/>
      </c>
      <c r="AN344" s="68" t="str">
        <f ca="1">INDEX({"","_","-","="},IF(OR($D344 &gt;= AO$6, $E344 &lt; AN$6), 0, 1)+IF(OR($F344 &gt;= AO$6, $G344 &lt; AN$6), 0, 2)+1)</f>
        <v/>
      </c>
      <c r="AO344" s="68" t="str">
        <f ca="1">INDEX({"","_","-","="},IF(OR($D344 &gt;= AP$6, $E344 &lt; AO$6), 0, 1)+IF(OR($F344 &gt;= AP$6, $G344 &lt; AO$6), 0, 2)+1)</f>
        <v/>
      </c>
      <c r="AP344" s="68" t="str">
        <f ca="1">INDEX({"","_","-","="},IF(OR($D344 &gt;= AQ$6, $E344 &lt; AP$6), 0, 1)+IF(OR($F344 &gt;= AQ$6, $G344 &lt; AP$6), 0, 2)+1)</f>
        <v/>
      </c>
      <c r="AQ344" s="68" t="str">
        <f ca="1">INDEX({"","_","-","="},IF(OR($D344 &gt;= AR$6, $E344 &lt; AQ$6), 0, 1)+IF(OR($F344 &gt;= AR$6, $G344 &lt; AQ$6), 0, 2)+1)</f>
        <v/>
      </c>
      <c r="AR344" s="68" t="str">
        <f ca="1">INDEX({"","_","-","="},IF(OR($D344 &gt;= AS$6, $E344 &lt; AR$6), 0, 1)+IF(OR($F344 &gt;= AS$6, $G344 &lt; AR$6), 0, 2)+1)</f>
        <v/>
      </c>
      <c r="AS344" s="68" t="str">
        <f ca="1">INDEX({"","_","-","="},IF(OR($D344 &gt;= AT$6, $E344 &lt; AS$6), 0, 1)+IF(OR($F344 &gt;= AT$6, $G344 &lt; AS$6), 0, 2)+1)</f>
        <v/>
      </c>
      <c r="AT344" s="68" t="str">
        <f ca="1">INDEX({"","_","-","="},IF(OR($D344 &gt;= AU$6, $E344 &lt; AT$6), 0, 1)+IF(OR($F344 &gt;= AU$6, $G344 &lt; AT$6), 0, 2)+1)</f>
        <v/>
      </c>
      <c r="AU344" s="68" t="str">
        <f ca="1">INDEX({"","_","-","="},IF(OR($D344 &gt;= AV$6, $E344 &lt; AU$6), 0, 1)+IF(OR($F344 &gt;= AV$6, $G344 &lt; AU$6), 0, 2)+1)</f>
        <v/>
      </c>
      <c r="AV344" s="68" t="str">
        <f ca="1">INDEX({"","_","-","="},IF(OR($D344 &gt;= AW$6, $E344 &lt; AV$6), 0, 1)+IF(OR($F344 &gt;= AW$6, $G344 &lt; AV$6), 0, 2)+1)</f>
        <v/>
      </c>
      <c r="AW344" s="68" t="str">
        <f ca="1">INDEX({"","_","-","="},IF(OR($D344 &gt;= AX$6, $E344 &lt; AW$6), 0, 1)+IF(OR($F344 &gt;= AX$6, $G344 &lt; AW$6), 0, 2)+1)</f>
        <v/>
      </c>
      <c r="AX344" s="68" t="str">
        <f ca="1">INDEX({"","_","-","="},IF(OR($D344 &gt;= AY$6, $E344 &lt; AX$6), 0, 1)+IF(OR($F344 &gt;= AY$6, $G344 &lt; AX$6), 0, 2)+1)</f>
        <v/>
      </c>
      <c r="AY344" s="68" t="str">
        <f ca="1">INDEX({"","_","-","="},IF(OR($D344 &gt;= AZ$6, $E344 &lt; AY$6), 0, 1)+IF(OR($F344 &gt;= AZ$6, $G344 &lt; AY$6), 0, 2)+1)</f>
        <v/>
      </c>
      <c r="AZ344" s="68" t="str">
        <f ca="1">INDEX({"","_","-","="},IF(OR($D344 &gt;= BA$6, $E344 &lt; AZ$6), 0, 1)+IF(OR($F344 &gt;= BA$6, $G344 &lt; AZ$6), 0, 2)+1)</f>
        <v/>
      </c>
      <c r="BA344" s="68" t="str">
        <f ca="1">INDEX({"","_","-","="},IF(OR($D344 &gt;= BB$6, $E344 &lt; BA$6), 0, 1)+IF(OR($F344 &gt;= BB$6, $G344 &lt; BA$6), 0, 2)+1)</f>
        <v/>
      </c>
      <c r="BB344" s="68" t="str">
        <f ca="1">INDEX({"","_","-","="},IF(OR($D344 &gt;= BC$6, $E344 &lt; BB$6), 0, 1)+IF(OR($F344 &gt;= BC$6, $G344 &lt; BB$6), 0, 2)+1)</f>
        <v/>
      </c>
      <c r="BC344" s="68" t="str">
        <f ca="1">INDEX({"","_","-","="},IF(OR($D344 &gt;= BD$6, $E344 &lt; BC$6), 0, 1)+IF(OR($F344 &gt;= BD$6, $G344 &lt; BC$6), 0, 2)+1)</f>
        <v/>
      </c>
      <c r="BD344" s="68" t="str">
        <f ca="1">INDEX({"","_","-","="},IF(OR($D344 &gt;= BE$6, $E344 &lt; BD$6), 0, 1)+IF(OR($F344 &gt;= BE$6, $G344 &lt; BD$6), 0, 2)+1)</f>
        <v/>
      </c>
      <c r="BE344" s="68" t="str">
        <f ca="1">INDEX({"","_","-","="},IF(OR($D344 &gt;= BF$6, $E344 &lt; BE$6), 0, 1)+IF(OR($F344 &gt;= BF$6, $G344 &lt; BE$6), 0, 2)+1)</f>
        <v/>
      </c>
      <c r="BF344" s="68" t="str">
        <f ca="1">INDEX({"","_","-","="},IF(OR($D344 &gt;= BG$6, $E344 &lt; BF$6), 0, 1)+IF(OR($F344 &gt;= BG$6, $G344 &lt; BF$6), 0, 2)+1)</f>
        <v/>
      </c>
      <c r="BG344" s="68" t="str">
        <f ca="1">INDEX({"","_","-","="},IF(OR($D344 &gt;= BH$6, $E344 &lt; BG$6), 0, 1)+IF(OR($F344 &gt;= BH$6, $G344 &lt; BG$6), 0, 2)+1)</f>
        <v/>
      </c>
      <c r="BH344" s="68" t="str">
        <f ca="1">INDEX({"","_","-","="},IF(OR($D344 &gt;= BI$6, $E344 &lt; BH$6), 0, 1)+IF(OR($F344 &gt;= BI$6, $G344 &lt; BH$6), 0, 2)+1)</f>
        <v/>
      </c>
      <c r="BI344" s="68" t="str">
        <f ca="1">INDEX({"","_","-","="},IF(OR($D344 &gt;= BJ$6, $E344 &lt; BI$6), 0, 1)+IF(OR($F344 &gt;= BJ$6, $G344 &lt; BI$6), 0, 2)+1)</f>
        <v/>
      </c>
      <c r="BJ344" s="68" t="str">
        <f ca="1">INDEX({"","_","-","="},IF(OR($D344 &gt;= BK$6, $E344 &lt; BJ$6), 0, 1)+IF(OR($F344 &gt;= BK$6, $G344 &lt; BJ$6), 0, 2)+1)</f>
        <v/>
      </c>
      <c r="BK344" s="68" t="str">
        <f ca="1">INDEX({"","_","-","="},IF(OR($D344 &gt;= BL$6, $E344 &lt; BK$6), 0, 1)+IF(OR($F344 &gt;= BL$6, $G344 &lt; BK$6), 0, 2)+1)</f>
        <v/>
      </c>
      <c r="BL344" s="68" t="str">
        <f ca="1">INDEX({"","_","-","="},IF(OR($D344 &gt;= BM$6, $E344 &lt; BL$6), 0, 1)+IF(OR($F344 &gt;= BM$6, $G344 &lt; BL$6), 0, 2)+1)</f>
        <v/>
      </c>
      <c r="BM344" s="68" t="str">
        <f ca="1">INDEX({"","_","-","="},IF(OR($D344 &gt;= BN$6, $E344 &lt; BM$6), 0, 1)+IF(OR($F344 &gt;= BN$6, $G344 &lt; BM$6), 0, 2)+1)</f>
        <v/>
      </c>
      <c r="BN344" s="68" t="str">
        <f ca="1">INDEX({"","_","-","="},IF(OR($D344 &gt;= BO$6, $E344 &lt; BN$6), 0, 1)+IF(OR($F344 &gt;= BO$6, $G344 &lt; BN$6), 0, 2)+1)</f>
        <v/>
      </c>
      <c r="BO344" s="68" t="str">
        <f ca="1">INDEX({"","_","-","="},IF(OR($D344 &gt;= BP$6, $E344 &lt; BO$6), 0, 1)+IF(OR($F344 &gt;= BP$6, $G344 &lt; BO$6), 0, 2)+1)</f>
        <v/>
      </c>
      <c r="BP344" s="68" t="str">
        <f ca="1">INDEX({"","_","-","="},IF(OR($D344 &gt;= BQ$6, $E344 &lt; BP$6), 0, 1)+IF(OR($F344 &gt;= BQ$6, $G344 &lt; BP$6), 0, 2)+1)</f>
        <v/>
      </c>
      <c r="BQ344" s="68" t="str">
        <f ca="1">INDEX({"","_","-","="},IF(OR($D344 &gt;= BR$6, $E344 &lt; BQ$6), 0, 1)+IF(OR($F344 &gt;= BR$6, $G344 &lt; BQ$6), 0, 2)+1)</f>
        <v/>
      </c>
      <c r="BR344" s="68" t="str">
        <f ca="1">INDEX({"","_","-","="},IF(OR($D344 &gt;= BS$6, $E344 &lt; BR$6), 0, 1)+IF(OR($F344 &gt;= BS$6, $G344 &lt; BR$6), 0, 2)+1)</f>
        <v/>
      </c>
      <c r="BS344" s="68" t="str">
        <f ca="1">INDEX({"","_","-","="},IF(OR($D344 &gt;= BT$6, $E344 &lt; BS$6), 0, 1)+IF(OR($F344 &gt;= BT$6, $G344 &lt; BS$6), 0, 2)+1)</f>
        <v/>
      </c>
      <c r="BT344" s="68" t="str">
        <f ca="1">INDEX({"","_","-","="},IF(OR($D344 &gt;= BU$6, $E344 &lt; BT$6), 0, 1)+IF(OR($F344 &gt;= BU$6, $G344 &lt; BT$6), 0, 2)+1)</f>
        <v/>
      </c>
      <c r="BU344" s="68" t="str">
        <f ca="1">INDEX({"","_","-","="},IF(OR($D344 &gt;= BV$6, $E344 &lt; BU$6), 0, 1)+IF(OR($F344 &gt;= BV$6, $G344 &lt; BU$6), 0, 2)+1)</f>
        <v/>
      </c>
      <c r="BV344" s="68" t="str">
        <f ca="1">INDEX({"","_","-","="},IF(OR($D344 &gt;= BW$6, $E344 &lt; BV$6), 0, 1)+IF(OR($F344 &gt;= BW$6, $G344 &lt; BV$6), 0, 2)+1)</f>
        <v/>
      </c>
      <c r="BW344" s="68" t="str">
        <f ca="1">INDEX({"","_","-","="},IF(OR($D344 &gt;= BX$6, $E344 &lt; BW$6), 0, 1)+IF(OR($F344 &gt;= BX$6, $G344 &lt; BW$6), 0, 2)+1)</f>
        <v/>
      </c>
      <c r="BX344" s="68" t="str">
        <f ca="1">INDEX({"","_","-","="},IF(OR($D344 &gt;= BY$6, $E344 &lt; BX$6), 0, 1)+IF(OR($F344 &gt;= BY$6, $G344 &lt; BX$6), 0, 2)+1)</f>
        <v/>
      </c>
      <c r="BY344" s="68" t="str">
        <f ca="1">INDEX({"","_","-","="},IF(OR($D344 &gt;= BZ$6, $E344 &lt; BY$6), 0, 1)+IF(OR($F344 &gt;= BZ$6, $G344 &lt; BY$6), 0, 2)+1)</f>
        <v/>
      </c>
      <c r="BZ344" s="68" t="str">
        <f ca="1">INDEX({"","_","-","="},IF(OR($D344 &gt;= CA$6, $E344 &lt; BZ$6), 0, 1)+IF(OR($F344 &gt;= CA$6, $G344 &lt; BZ$6), 0, 2)+1)</f>
        <v/>
      </c>
      <c r="CA344" s="68" t="str">
        <f ca="1">INDEX({"","_","-","="},IF(OR($D344 &gt;= CB$6, $E344 &lt; CA$6), 0, 1)+IF(OR($F344 &gt;= CB$6, $G344 &lt; CA$6), 0, 2)+1)</f>
        <v/>
      </c>
      <c r="CB344" s="68" t="str">
        <f ca="1">INDEX({"","_","-","="},IF(OR($D344 &gt;= CC$6, $E344 &lt; CB$6), 0, 1)+IF(OR($F344 &gt;= CC$6, $G344 &lt; CB$6), 0, 2)+1)</f>
        <v/>
      </c>
      <c r="CC344" s="68" t="str">
        <f ca="1">INDEX({"","_","-","="},IF(OR($D344 &gt;= CD$6, $E344 &lt; CC$6), 0, 1)+IF(OR($F344 &gt;= CD$6, $G344 &lt; CC$6), 0, 2)+1)</f>
        <v/>
      </c>
      <c r="CD344" s="68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IF('临-进度'!M340,'临-进度'!$A340,"")</f>
        <v/>
      </c>
      <c r="B345" s="8" t="str">
        <f ca="1">IF('临-进度'!M340,'临-进度'!$B340,"")</f>
        <v/>
      </c>
      <c r="C345" s="8" t="str">
        <f ca="1">IF('临-进度'!M340,'临-进度'!$E340,"")</f>
        <v/>
      </c>
      <c r="D345" s="40" t="str">
        <f ca="1">IF('临-进度'!$M340,'临-进度'!$I340,"")</f>
        <v/>
      </c>
      <c r="E345" s="40" t="str">
        <f ca="1">IF('临-进度'!$M340,'临-进度'!$AE340,"")</f>
        <v/>
      </c>
      <c r="F345" s="40" t="str">
        <f ca="1">IF('临-进度'!$M340,'临-进度'!$J340,"")</f>
        <v/>
      </c>
      <c r="G345" s="73" t="str">
        <f ca="1">IF('临-进度'!$M340,'临-进度'!$AF340,"")</f>
        <v/>
      </c>
      <c r="H345" s="68" t="str">
        <f ca="1">INDEX({"","_","-","="},IF(OR($D345 &gt;= I$6, $E345 &lt; H$6), 0, 1)+IF(OR($F345 &gt;= I$6, $G345 &lt; H$6), 0, 2)+1)</f>
        <v/>
      </c>
      <c r="I345" s="68" t="str">
        <f ca="1">INDEX({"","_","-","="},IF(OR($D345 &gt;= J$6, $E345 &lt; I$6), 0, 1)+IF(OR($F345 &gt;= J$6, $G345 &lt; I$6), 0, 2)+1)</f>
        <v/>
      </c>
      <c r="J345" s="68" t="str">
        <f ca="1">INDEX({"","_","-","="},IF(OR($D345 &gt;= K$6, $E345 &lt; J$6), 0, 1)+IF(OR($F345 &gt;= K$6, $G345 &lt; J$6), 0, 2)+1)</f>
        <v/>
      </c>
      <c r="K345" s="68" t="str">
        <f ca="1">INDEX({"","_","-","="},IF(OR($D345 &gt;= L$6, $E345 &lt; K$6), 0, 1)+IF(OR($F345 &gt;= L$6, $G345 &lt; K$6), 0, 2)+1)</f>
        <v/>
      </c>
      <c r="L345" s="68" t="str">
        <f ca="1">INDEX({"","_","-","="},IF(OR($D345 &gt;= M$6, $E345 &lt; L$6), 0, 1)+IF(OR($F345 &gt;= M$6, $G345 &lt; L$6), 0, 2)+1)</f>
        <v/>
      </c>
      <c r="M345" s="68" t="str">
        <f ca="1">INDEX({"","_","-","="},IF(OR($D345 &gt;= N$6, $E345 &lt; M$6), 0, 1)+IF(OR($F345 &gt;= N$6, $G345 &lt; M$6), 0, 2)+1)</f>
        <v/>
      </c>
      <c r="N345" s="68" t="str">
        <f ca="1">INDEX({"","_","-","="},IF(OR($D345 &gt;= O$6, $E345 &lt; N$6), 0, 1)+IF(OR($F345 &gt;= O$6, $G345 &lt; N$6), 0, 2)+1)</f>
        <v/>
      </c>
      <c r="O345" s="68" t="str">
        <f ca="1">INDEX({"","_","-","="},IF(OR($D345 &gt;= P$6, $E345 &lt; O$6), 0, 1)+IF(OR($F345 &gt;= P$6, $G345 &lt; O$6), 0, 2)+1)</f>
        <v/>
      </c>
      <c r="P345" s="68" t="str">
        <f ca="1">INDEX({"","_","-","="},IF(OR($D345 &gt;= Q$6, $E345 &lt; P$6), 0, 1)+IF(OR($F345 &gt;= Q$6, $G345 &lt; P$6), 0, 2)+1)</f>
        <v/>
      </c>
      <c r="Q345" s="68" t="str">
        <f ca="1">INDEX({"","_","-","="},IF(OR($D345 &gt;= R$6, $E345 &lt; Q$6), 0, 1)+IF(OR($F345 &gt;= R$6, $G345 &lt; Q$6), 0, 2)+1)</f>
        <v/>
      </c>
      <c r="R345" s="68" t="str">
        <f ca="1">INDEX({"","_","-","="},IF(OR($D345 &gt;= S$6, $E345 &lt; R$6), 0, 1)+IF(OR($F345 &gt;= S$6, $G345 &lt; R$6), 0, 2)+1)</f>
        <v/>
      </c>
      <c r="S345" s="68" t="str">
        <f ca="1">INDEX({"","_","-","="},IF(OR($D345 &gt;= T$6, $E345 &lt; S$6), 0, 1)+IF(OR($F345 &gt;= T$6, $G345 &lt; S$6), 0, 2)+1)</f>
        <v/>
      </c>
      <c r="T345" s="68" t="str">
        <f ca="1">INDEX({"","_","-","="},IF(OR($D345 &gt;= U$6, $E345 &lt; T$6), 0, 1)+IF(OR($F345 &gt;= U$6, $G345 &lt; T$6), 0, 2)+1)</f>
        <v/>
      </c>
      <c r="U345" s="68" t="str">
        <f ca="1">INDEX({"","_","-","="},IF(OR($D345 &gt;= V$6, $E345 &lt; U$6), 0, 1)+IF(OR($F345 &gt;= V$6, $G345 &lt; U$6), 0, 2)+1)</f>
        <v/>
      </c>
      <c r="V345" s="68" t="str">
        <f ca="1">INDEX({"","_","-","="},IF(OR($D345 &gt;= W$6, $E345 &lt; V$6), 0, 1)+IF(OR($F345 &gt;= W$6, $G345 &lt; V$6), 0, 2)+1)</f>
        <v/>
      </c>
      <c r="W345" s="68" t="str">
        <f ca="1">INDEX({"","_","-","="},IF(OR($D345 &gt;= X$6, $E345 &lt; W$6), 0, 1)+IF(OR($F345 &gt;= X$6, $G345 &lt; W$6), 0, 2)+1)</f>
        <v/>
      </c>
      <c r="X345" s="68" t="str">
        <f ca="1">INDEX({"","_","-","="},IF(OR($D345 &gt;= Y$6, $E345 &lt; X$6), 0, 1)+IF(OR($F345 &gt;= Y$6, $G345 &lt; X$6), 0, 2)+1)</f>
        <v/>
      </c>
      <c r="Y345" s="68" t="str">
        <f ca="1">INDEX({"","_","-","="},IF(OR($D345 &gt;= Z$6, $E345 &lt; Y$6), 0, 1)+IF(OR($F345 &gt;= Z$6, $G345 &lt; Y$6), 0, 2)+1)</f>
        <v/>
      </c>
      <c r="Z345" s="68" t="str">
        <f ca="1">INDEX({"","_","-","="},IF(OR($D345 &gt;= AA$6, $E345 &lt; Z$6), 0, 1)+IF(OR($F345 &gt;= AA$6, $G345 &lt; Z$6), 0, 2)+1)</f>
        <v/>
      </c>
      <c r="AA345" s="68" t="str">
        <f ca="1">INDEX({"","_","-","="},IF(OR($D345 &gt;= AB$6, $E345 &lt; AA$6), 0, 1)+IF(OR($F345 &gt;= AB$6, $G345 &lt; AA$6), 0, 2)+1)</f>
        <v/>
      </c>
      <c r="AB345" s="68" t="str">
        <f ca="1">INDEX({"","_","-","="},IF(OR($D345 &gt;= AC$6, $E345 &lt; AB$6), 0, 1)+IF(OR($F345 &gt;= AC$6, $G345 &lt; AB$6), 0, 2)+1)</f>
        <v/>
      </c>
      <c r="AC345" s="68" t="str">
        <f ca="1">INDEX({"","_","-","="},IF(OR($D345 &gt;= AD$6, $E345 &lt; AC$6), 0, 1)+IF(OR($F345 &gt;= AD$6, $G345 &lt; AC$6), 0, 2)+1)</f>
        <v/>
      </c>
      <c r="AD345" s="68" t="str">
        <f ca="1">INDEX({"","_","-","="},IF(OR($D345 &gt;= AE$6, $E345 &lt; AD$6), 0, 1)+IF(OR($F345 &gt;= AE$6, $G345 &lt; AD$6), 0, 2)+1)</f>
        <v/>
      </c>
      <c r="AE345" s="68" t="str">
        <f ca="1">INDEX({"","_","-","="},IF(OR($D345 &gt;= AF$6, $E345 &lt; AE$6), 0, 1)+IF(OR($F345 &gt;= AF$6, $G345 &lt; AE$6), 0, 2)+1)</f>
        <v/>
      </c>
      <c r="AF345" s="68" t="str">
        <f ca="1">INDEX({"","_","-","="},IF(OR($D345 &gt;= AG$6, $E345 &lt; AF$6), 0, 1)+IF(OR($F345 &gt;= AG$6, $G345 &lt; AF$6), 0, 2)+1)</f>
        <v/>
      </c>
      <c r="AG345" s="68" t="str">
        <f ca="1">INDEX({"","_","-","="},IF(OR($D345 &gt;= AH$6, $E345 &lt; AG$6), 0, 1)+IF(OR($F345 &gt;= AH$6, $G345 &lt; AG$6), 0, 2)+1)</f>
        <v/>
      </c>
      <c r="AH345" s="68" t="str">
        <f ca="1">INDEX({"","_","-","="},IF(OR($D345 &gt;= AI$6, $E345 &lt; AH$6), 0, 1)+IF(OR($F345 &gt;= AI$6, $G345 &lt; AH$6), 0, 2)+1)</f>
        <v/>
      </c>
      <c r="AI345" s="68" t="str">
        <f ca="1">INDEX({"","_","-","="},IF(OR($D345 &gt;= AJ$6, $E345 &lt; AI$6), 0, 1)+IF(OR($F345 &gt;= AJ$6, $G345 &lt; AI$6), 0, 2)+1)</f>
        <v/>
      </c>
      <c r="AJ345" s="68" t="str">
        <f ca="1">INDEX({"","_","-","="},IF(OR($D345 &gt;= AK$6, $E345 &lt; AJ$6), 0, 1)+IF(OR($F345 &gt;= AK$6, $G345 &lt; AJ$6), 0, 2)+1)</f>
        <v/>
      </c>
      <c r="AK345" s="68" t="str">
        <f ca="1">INDEX({"","_","-","="},IF(OR($D345 &gt;= AL$6, $E345 &lt; AK$6), 0, 1)+IF(OR($F345 &gt;= AL$6, $G345 &lt; AK$6), 0, 2)+1)</f>
        <v/>
      </c>
      <c r="AL345" s="68" t="str">
        <f ca="1">INDEX({"","_","-","="},IF(OR($D345 &gt;= AM$6, $E345 &lt; AL$6), 0, 1)+IF(OR($F345 &gt;= AM$6, $G345 &lt; AL$6), 0, 2)+1)</f>
        <v/>
      </c>
      <c r="AM345" s="68" t="str">
        <f ca="1">INDEX({"","_","-","="},IF(OR($D345 &gt;= AN$6, $E345 &lt; AM$6), 0, 1)+IF(OR($F345 &gt;= AN$6, $G345 &lt; AM$6), 0, 2)+1)</f>
        <v/>
      </c>
      <c r="AN345" s="68" t="str">
        <f ca="1">INDEX({"","_","-","="},IF(OR($D345 &gt;= AO$6, $E345 &lt; AN$6), 0, 1)+IF(OR($F345 &gt;= AO$6, $G345 &lt; AN$6), 0, 2)+1)</f>
        <v/>
      </c>
      <c r="AO345" s="68" t="str">
        <f ca="1">INDEX({"","_","-","="},IF(OR($D345 &gt;= AP$6, $E345 &lt; AO$6), 0, 1)+IF(OR($F345 &gt;= AP$6, $G345 &lt; AO$6), 0, 2)+1)</f>
        <v/>
      </c>
      <c r="AP345" s="68" t="str">
        <f ca="1">INDEX({"","_","-","="},IF(OR($D345 &gt;= AQ$6, $E345 &lt; AP$6), 0, 1)+IF(OR($F345 &gt;= AQ$6, $G345 &lt; AP$6), 0, 2)+1)</f>
        <v/>
      </c>
      <c r="AQ345" s="68" t="str">
        <f ca="1">INDEX({"","_","-","="},IF(OR($D345 &gt;= AR$6, $E345 &lt; AQ$6), 0, 1)+IF(OR($F345 &gt;= AR$6, $G345 &lt; AQ$6), 0, 2)+1)</f>
        <v/>
      </c>
      <c r="AR345" s="68" t="str">
        <f ca="1">INDEX({"","_","-","="},IF(OR($D345 &gt;= AS$6, $E345 &lt; AR$6), 0, 1)+IF(OR($F345 &gt;= AS$6, $G345 &lt; AR$6), 0, 2)+1)</f>
        <v/>
      </c>
      <c r="AS345" s="68" t="str">
        <f ca="1">INDEX({"","_","-","="},IF(OR($D345 &gt;= AT$6, $E345 &lt; AS$6), 0, 1)+IF(OR($F345 &gt;= AT$6, $G345 &lt; AS$6), 0, 2)+1)</f>
        <v/>
      </c>
      <c r="AT345" s="68" t="str">
        <f ca="1">INDEX({"","_","-","="},IF(OR($D345 &gt;= AU$6, $E345 &lt; AT$6), 0, 1)+IF(OR($F345 &gt;= AU$6, $G345 &lt; AT$6), 0, 2)+1)</f>
        <v/>
      </c>
      <c r="AU345" s="68" t="str">
        <f ca="1">INDEX({"","_","-","="},IF(OR($D345 &gt;= AV$6, $E345 &lt; AU$6), 0, 1)+IF(OR($F345 &gt;= AV$6, $G345 &lt; AU$6), 0, 2)+1)</f>
        <v/>
      </c>
      <c r="AV345" s="68" t="str">
        <f ca="1">INDEX({"","_","-","="},IF(OR($D345 &gt;= AW$6, $E345 &lt; AV$6), 0, 1)+IF(OR($F345 &gt;= AW$6, $G345 &lt; AV$6), 0, 2)+1)</f>
        <v/>
      </c>
      <c r="AW345" s="68" t="str">
        <f ca="1">INDEX({"","_","-","="},IF(OR($D345 &gt;= AX$6, $E345 &lt; AW$6), 0, 1)+IF(OR($F345 &gt;= AX$6, $G345 &lt; AW$6), 0, 2)+1)</f>
        <v/>
      </c>
      <c r="AX345" s="68" t="str">
        <f ca="1">INDEX({"","_","-","="},IF(OR($D345 &gt;= AY$6, $E345 &lt; AX$6), 0, 1)+IF(OR($F345 &gt;= AY$6, $G345 &lt; AX$6), 0, 2)+1)</f>
        <v/>
      </c>
      <c r="AY345" s="68" t="str">
        <f ca="1">INDEX({"","_","-","="},IF(OR($D345 &gt;= AZ$6, $E345 &lt; AY$6), 0, 1)+IF(OR($F345 &gt;= AZ$6, $G345 &lt; AY$6), 0, 2)+1)</f>
        <v/>
      </c>
      <c r="AZ345" s="68" t="str">
        <f ca="1">INDEX({"","_","-","="},IF(OR($D345 &gt;= BA$6, $E345 &lt; AZ$6), 0, 1)+IF(OR($F345 &gt;= BA$6, $G345 &lt; AZ$6), 0, 2)+1)</f>
        <v/>
      </c>
      <c r="BA345" s="68" t="str">
        <f ca="1">INDEX({"","_","-","="},IF(OR($D345 &gt;= BB$6, $E345 &lt; BA$6), 0, 1)+IF(OR($F345 &gt;= BB$6, $G345 &lt; BA$6), 0, 2)+1)</f>
        <v/>
      </c>
      <c r="BB345" s="68" t="str">
        <f ca="1">INDEX({"","_","-","="},IF(OR($D345 &gt;= BC$6, $E345 &lt; BB$6), 0, 1)+IF(OR($F345 &gt;= BC$6, $G345 &lt; BB$6), 0, 2)+1)</f>
        <v/>
      </c>
      <c r="BC345" s="68" t="str">
        <f ca="1">INDEX({"","_","-","="},IF(OR($D345 &gt;= BD$6, $E345 &lt; BC$6), 0, 1)+IF(OR($F345 &gt;= BD$6, $G345 &lt; BC$6), 0, 2)+1)</f>
        <v/>
      </c>
      <c r="BD345" s="68" t="str">
        <f ca="1">INDEX({"","_","-","="},IF(OR($D345 &gt;= BE$6, $E345 &lt; BD$6), 0, 1)+IF(OR($F345 &gt;= BE$6, $G345 &lt; BD$6), 0, 2)+1)</f>
        <v/>
      </c>
      <c r="BE345" s="68" t="str">
        <f ca="1">INDEX({"","_","-","="},IF(OR($D345 &gt;= BF$6, $E345 &lt; BE$6), 0, 1)+IF(OR($F345 &gt;= BF$6, $G345 &lt; BE$6), 0, 2)+1)</f>
        <v/>
      </c>
      <c r="BF345" s="68" t="str">
        <f ca="1">INDEX({"","_","-","="},IF(OR($D345 &gt;= BG$6, $E345 &lt; BF$6), 0, 1)+IF(OR($F345 &gt;= BG$6, $G345 &lt; BF$6), 0, 2)+1)</f>
        <v/>
      </c>
      <c r="BG345" s="68" t="str">
        <f ca="1">INDEX({"","_","-","="},IF(OR($D345 &gt;= BH$6, $E345 &lt; BG$6), 0, 1)+IF(OR($F345 &gt;= BH$6, $G345 &lt; BG$6), 0, 2)+1)</f>
        <v/>
      </c>
      <c r="BH345" s="68" t="str">
        <f ca="1">INDEX({"","_","-","="},IF(OR($D345 &gt;= BI$6, $E345 &lt; BH$6), 0, 1)+IF(OR($F345 &gt;= BI$6, $G345 &lt; BH$6), 0, 2)+1)</f>
        <v/>
      </c>
      <c r="BI345" s="68" t="str">
        <f ca="1">INDEX({"","_","-","="},IF(OR($D345 &gt;= BJ$6, $E345 &lt; BI$6), 0, 1)+IF(OR($F345 &gt;= BJ$6, $G345 &lt; BI$6), 0, 2)+1)</f>
        <v/>
      </c>
      <c r="BJ345" s="68" t="str">
        <f ca="1">INDEX({"","_","-","="},IF(OR($D345 &gt;= BK$6, $E345 &lt; BJ$6), 0, 1)+IF(OR($F345 &gt;= BK$6, $G345 &lt; BJ$6), 0, 2)+1)</f>
        <v/>
      </c>
      <c r="BK345" s="68" t="str">
        <f ca="1">INDEX({"","_","-","="},IF(OR($D345 &gt;= BL$6, $E345 &lt; BK$6), 0, 1)+IF(OR($F345 &gt;= BL$6, $G345 &lt; BK$6), 0, 2)+1)</f>
        <v/>
      </c>
      <c r="BL345" s="68" t="str">
        <f ca="1">INDEX({"","_","-","="},IF(OR($D345 &gt;= BM$6, $E345 &lt; BL$6), 0, 1)+IF(OR($F345 &gt;= BM$6, $G345 &lt; BL$6), 0, 2)+1)</f>
        <v/>
      </c>
      <c r="BM345" s="68" t="str">
        <f ca="1">INDEX({"","_","-","="},IF(OR($D345 &gt;= BN$6, $E345 &lt; BM$6), 0, 1)+IF(OR($F345 &gt;= BN$6, $G345 &lt; BM$6), 0, 2)+1)</f>
        <v/>
      </c>
      <c r="BN345" s="68" t="str">
        <f ca="1">INDEX({"","_","-","="},IF(OR($D345 &gt;= BO$6, $E345 &lt; BN$6), 0, 1)+IF(OR($F345 &gt;= BO$6, $G345 &lt; BN$6), 0, 2)+1)</f>
        <v/>
      </c>
      <c r="BO345" s="68" t="str">
        <f ca="1">INDEX({"","_","-","="},IF(OR($D345 &gt;= BP$6, $E345 &lt; BO$6), 0, 1)+IF(OR($F345 &gt;= BP$6, $G345 &lt; BO$6), 0, 2)+1)</f>
        <v/>
      </c>
      <c r="BP345" s="68" t="str">
        <f ca="1">INDEX({"","_","-","="},IF(OR($D345 &gt;= BQ$6, $E345 &lt; BP$6), 0, 1)+IF(OR($F345 &gt;= BQ$6, $G345 &lt; BP$6), 0, 2)+1)</f>
        <v/>
      </c>
      <c r="BQ345" s="68" t="str">
        <f ca="1">INDEX({"","_","-","="},IF(OR($D345 &gt;= BR$6, $E345 &lt; BQ$6), 0, 1)+IF(OR($F345 &gt;= BR$6, $G345 &lt; BQ$6), 0, 2)+1)</f>
        <v/>
      </c>
      <c r="BR345" s="68" t="str">
        <f ca="1">INDEX({"","_","-","="},IF(OR($D345 &gt;= BS$6, $E345 &lt; BR$6), 0, 1)+IF(OR($F345 &gt;= BS$6, $G345 &lt; BR$6), 0, 2)+1)</f>
        <v/>
      </c>
      <c r="BS345" s="68" t="str">
        <f ca="1">INDEX({"","_","-","="},IF(OR($D345 &gt;= BT$6, $E345 &lt; BS$6), 0, 1)+IF(OR($F345 &gt;= BT$6, $G345 &lt; BS$6), 0, 2)+1)</f>
        <v/>
      </c>
      <c r="BT345" s="68" t="str">
        <f ca="1">INDEX({"","_","-","="},IF(OR($D345 &gt;= BU$6, $E345 &lt; BT$6), 0, 1)+IF(OR($F345 &gt;= BU$6, $G345 &lt; BT$6), 0, 2)+1)</f>
        <v/>
      </c>
      <c r="BU345" s="68" t="str">
        <f ca="1">INDEX({"","_","-","="},IF(OR($D345 &gt;= BV$6, $E345 &lt; BU$6), 0, 1)+IF(OR($F345 &gt;= BV$6, $G345 &lt; BU$6), 0, 2)+1)</f>
        <v/>
      </c>
      <c r="BV345" s="68" t="str">
        <f ca="1">INDEX({"","_","-","="},IF(OR($D345 &gt;= BW$6, $E345 &lt; BV$6), 0, 1)+IF(OR($F345 &gt;= BW$6, $G345 &lt; BV$6), 0, 2)+1)</f>
        <v/>
      </c>
      <c r="BW345" s="68" t="str">
        <f ca="1">INDEX({"","_","-","="},IF(OR($D345 &gt;= BX$6, $E345 &lt; BW$6), 0, 1)+IF(OR($F345 &gt;= BX$6, $G345 &lt; BW$6), 0, 2)+1)</f>
        <v/>
      </c>
      <c r="BX345" s="68" t="str">
        <f ca="1">INDEX({"","_","-","="},IF(OR($D345 &gt;= BY$6, $E345 &lt; BX$6), 0, 1)+IF(OR($F345 &gt;= BY$6, $G345 &lt; BX$6), 0, 2)+1)</f>
        <v/>
      </c>
      <c r="BY345" s="68" t="str">
        <f ca="1">INDEX({"","_","-","="},IF(OR($D345 &gt;= BZ$6, $E345 &lt; BY$6), 0, 1)+IF(OR($F345 &gt;= BZ$6, $G345 &lt; BY$6), 0, 2)+1)</f>
        <v/>
      </c>
      <c r="BZ345" s="68" t="str">
        <f ca="1">INDEX({"","_","-","="},IF(OR($D345 &gt;= CA$6, $E345 &lt; BZ$6), 0, 1)+IF(OR($F345 &gt;= CA$6, $G345 &lt; BZ$6), 0, 2)+1)</f>
        <v/>
      </c>
      <c r="CA345" s="68" t="str">
        <f ca="1">INDEX({"","_","-","="},IF(OR($D345 &gt;= CB$6, $E345 &lt; CA$6), 0, 1)+IF(OR($F345 &gt;= CB$6, $G345 &lt; CA$6), 0, 2)+1)</f>
        <v/>
      </c>
      <c r="CB345" s="68" t="str">
        <f ca="1">INDEX({"","_","-","="},IF(OR($D345 &gt;= CC$6, $E345 &lt; CB$6), 0, 1)+IF(OR($F345 &gt;= CC$6, $G345 &lt; CB$6), 0, 2)+1)</f>
        <v/>
      </c>
      <c r="CC345" s="68" t="str">
        <f ca="1">INDEX({"","_","-","="},IF(OR($D345 &gt;= CD$6, $E345 &lt; CC$6), 0, 1)+IF(OR($F345 &gt;= CD$6, $G345 &lt; CC$6), 0, 2)+1)</f>
        <v/>
      </c>
      <c r="CD345" s="68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IF('临-进度'!M341,'临-进度'!$A341,"")</f>
        <v/>
      </c>
      <c r="B346" s="8" t="str">
        <f ca="1">IF('临-进度'!M341,'临-进度'!$B341,"")</f>
        <v/>
      </c>
      <c r="C346" s="8" t="str">
        <f ca="1">IF('临-进度'!M341,'临-进度'!$E341,"")</f>
        <v/>
      </c>
      <c r="D346" s="40" t="str">
        <f ca="1">IF('临-进度'!$M341,'临-进度'!$I341,"")</f>
        <v/>
      </c>
      <c r="E346" s="40" t="str">
        <f ca="1">IF('临-进度'!$M341,'临-进度'!$AE341,"")</f>
        <v/>
      </c>
      <c r="F346" s="40" t="str">
        <f ca="1">IF('临-进度'!$M341,'临-进度'!$J341,"")</f>
        <v/>
      </c>
      <c r="G346" s="73" t="str">
        <f ca="1">IF('临-进度'!$M341,'临-进度'!$AF341,"")</f>
        <v/>
      </c>
      <c r="H346" s="68" t="str">
        <f ca="1">INDEX({"","_","-","="},IF(OR($D346 &gt;= I$6, $E346 &lt; H$6), 0, 1)+IF(OR($F346 &gt;= I$6, $G346 &lt; H$6), 0, 2)+1)</f>
        <v/>
      </c>
      <c r="I346" s="68" t="str">
        <f ca="1">INDEX({"","_","-","="},IF(OR($D346 &gt;= J$6, $E346 &lt; I$6), 0, 1)+IF(OR($F346 &gt;= J$6, $G346 &lt; I$6), 0, 2)+1)</f>
        <v/>
      </c>
      <c r="J346" s="68" t="str">
        <f ca="1">INDEX({"","_","-","="},IF(OR($D346 &gt;= K$6, $E346 &lt; J$6), 0, 1)+IF(OR($F346 &gt;= K$6, $G346 &lt; J$6), 0, 2)+1)</f>
        <v/>
      </c>
      <c r="K346" s="68" t="str">
        <f ca="1">INDEX({"","_","-","="},IF(OR($D346 &gt;= L$6, $E346 &lt; K$6), 0, 1)+IF(OR($F346 &gt;= L$6, $G346 &lt; K$6), 0, 2)+1)</f>
        <v/>
      </c>
      <c r="L346" s="68" t="str">
        <f ca="1">INDEX({"","_","-","="},IF(OR($D346 &gt;= M$6, $E346 &lt; L$6), 0, 1)+IF(OR($F346 &gt;= M$6, $G346 &lt; L$6), 0, 2)+1)</f>
        <v/>
      </c>
      <c r="M346" s="68" t="str">
        <f ca="1">INDEX({"","_","-","="},IF(OR($D346 &gt;= N$6, $E346 &lt; M$6), 0, 1)+IF(OR($F346 &gt;= N$6, $G346 &lt; M$6), 0, 2)+1)</f>
        <v/>
      </c>
      <c r="N346" s="68" t="str">
        <f ca="1">INDEX({"","_","-","="},IF(OR($D346 &gt;= O$6, $E346 &lt; N$6), 0, 1)+IF(OR($F346 &gt;= O$6, $G346 &lt; N$6), 0, 2)+1)</f>
        <v/>
      </c>
      <c r="O346" s="68" t="str">
        <f ca="1">INDEX({"","_","-","="},IF(OR($D346 &gt;= P$6, $E346 &lt; O$6), 0, 1)+IF(OR($F346 &gt;= P$6, $G346 &lt; O$6), 0, 2)+1)</f>
        <v/>
      </c>
      <c r="P346" s="68" t="str">
        <f ca="1">INDEX({"","_","-","="},IF(OR($D346 &gt;= Q$6, $E346 &lt; P$6), 0, 1)+IF(OR($F346 &gt;= Q$6, $G346 &lt; P$6), 0, 2)+1)</f>
        <v/>
      </c>
      <c r="Q346" s="68" t="str">
        <f ca="1">INDEX({"","_","-","="},IF(OR($D346 &gt;= R$6, $E346 &lt; Q$6), 0, 1)+IF(OR($F346 &gt;= R$6, $G346 &lt; Q$6), 0, 2)+1)</f>
        <v/>
      </c>
      <c r="R346" s="68" t="str">
        <f ca="1">INDEX({"","_","-","="},IF(OR($D346 &gt;= S$6, $E346 &lt; R$6), 0, 1)+IF(OR($F346 &gt;= S$6, $G346 &lt; R$6), 0, 2)+1)</f>
        <v/>
      </c>
      <c r="S346" s="68" t="str">
        <f ca="1">INDEX({"","_","-","="},IF(OR($D346 &gt;= T$6, $E346 &lt; S$6), 0, 1)+IF(OR($F346 &gt;= T$6, $G346 &lt; S$6), 0, 2)+1)</f>
        <v/>
      </c>
      <c r="T346" s="68" t="str">
        <f ca="1">INDEX({"","_","-","="},IF(OR($D346 &gt;= U$6, $E346 &lt; T$6), 0, 1)+IF(OR($F346 &gt;= U$6, $G346 &lt; T$6), 0, 2)+1)</f>
        <v/>
      </c>
      <c r="U346" s="68" t="str">
        <f ca="1">INDEX({"","_","-","="},IF(OR($D346 &gt;= V$6, $E346 &lt; U$6), 0, 1)+IF(OR($F346 &gt;= V$6, $G346 &lt; U$6), 0, 2)+1)</f>
        <v/>
      </c>
      <c r="V346" s="68" t="str">
        <f ca="1">INDEX({"","_","-","="},IF(OR($D346 &gt;= W$6, $E346 &lt; V$6), 0, 1)+IF(OR($F346 &gt;= W$6, $G346 &lt; V$6), 0, 2)+1)</f>
        <v/>
      </c>
      <c r="W346" s="68" t="str">
        <f ca="1">INDEX({"","_","-","="},IF(OR($D346 &gt;= X$6, $E346 &lt; W$6), 0, 1)+IF(OR($F346 &gt;= X$6, $G346 &lt; W$6), 0, 2)+1)</f>
        <v/>
      </c>
      <c r="X346" s="68" t="str">
        <f ca="1">INDEX({"","_","-","="},IF(OR($D346 &gt;= Y$6, $E346 &lt; X$6), 0, 1)+IF(OR($F346 &gt;= Y$6, $G346 &lt; X$6), 0, 2)+1)</f>
        <v/>
      </c>
      <c r="Y346" s="68" t="str">
        <f ca="1">INDEX({"","_","-","="},IF(OR($D346 &gt;= Z$6, $E346 &lt; Y$6), 0, 1)+IF(OR($F346 &gt;= Z$6, $G346 &lt; Y$6), 0, 2)+1)</f>
        <v/>
      </c>
      <c r="Z346" s="68" t="str">
        <f ca="1">INDEX({"","_","-","="},IF(OR($D346 &gt;= AA$6, $E346 &lt; Z$6), 0, 1)+IF(OR($F346 &gt;= AA$6, $G346 &lt; Z$6), 0, 2)+1)</f>
        <v/>
      </c>
      <c r="AA346" s="68" t="str">
        <f ca="1">INDEX({"","_","-","="},IF(OR($D346 &gt;= AB$6, $E346 &lt; AA$6), 0, 1)+IF(OR($F346 &gt;= AB$6, $G346 &lt; AA$6), 0, 2)+1)</f>
        <v/>
      </c>
      <c r="AB346" s="68" t="str">
        <f ca="1">INDEX({"","_","-","="},IF(OR($D346 &gt;= AC$6, $E346 &lt; AB$6), 0, 1)+IF(OR($F346 &gt;= AC$6, $G346 &lt; AB$6), 0, 2)+1)</f>
        <v/>
      </c>
      <c r="AC346" s="68" t="str">
        <f ca="1">INDEX({"","_","-","="},IF(OR($D346 &gt;= AD$6, $E346 &lt; AC$6), 0, 1)+IF(OR($F346 &gt;= AD$6, $G346 &lt; AC$6), 0, 2)+1)</f>
        <v/>
      </c>
      <c r="AD346" s="68" t="str">
        <f ca="1">INDEX({"","_","-","="},IF(OR($D346 &gt;= AE$6, $E346 &lt; AD$6), 0, 1)+IF(OR($F346 &gt;= AE$6, $G346 &lt; AD$6), 0, 2)+1)</f>
        <v/>
      </c>
      <c r="AE346" s="68" t="str">
        <f ca="1">INDEX({"","_","-","="},IF(OR($D346 &gt;= AF$6, $E346 &lt; AE$6), 0, 1)+IF(OR($F346 &gt;= AF$6, $G346 &lt; AE$6), 0, 2)+1)</f>
        <v/>
      </c>
      <c r="AF346" s="68" t="str">
        <f ca="1">INDEX({"","_","-","="},IF(OR($D346 &gt;= AG$6, $E346 &lt; AF$6), 0, 1)+IF(OR($F346 &gt;= AG$6, $G346 &lt; AF$6), 0, 2)+1)</f>
        <v/>
      </c>
      <c r="AG346" s="68" t="str">
        <f ca="1">INDEX({"","_","-","="},IF(OR($D346 &gt;= AH$6, $E346 &lt; AG$6), 0, 1)+IF(OR($F346 &gt;= AH$6, $G346 &lt; AG$6), 0, 2)+1)</f>
        <v/>
      </c>
      <c r="AH346" s="68" t="str">
        <f ca="1">INDEX({"","_","-","="},IF(OR($D346 &gt;= AI$6, $E346 &lt; AH$6), 0, 1)+IF(OR($F346 &gt;= AI$6, $G346 &lt; AH$6), 0, 2)+1)</f>
        <v/>
      </c>
      <c r="AI346" s="68" t="str">
        <f ca="1">INDEX({"","_","-","="},IF(OR($D346 &gt;= AJ$6, $E346 &lt; AI$6), 0, 1)+IF(OR($F346 &gt;= AJ$6, $G346 &lt; AI$6), 0, 2)+1)</f>
        <v/>
      </c>
      <c r="AJ346" s="68" t="str">
        <f ca="1">INDEX({"","_","-","="},IF(OR($D346 &gt;= AK$6, $E346 &lt; AJ$6), 0, 1)+IF(OR($F346 &gt;= AK$6, $G346 &lt; AJ$6), 0, 2)+1)</f>
        <v/>
      </c>
      <c r="AK346" s="68" t="str">
        <f ca="1">INDEX({"","_","-","="},IF(OR($D346 &gt;= AL$6, $E346 &lt; AK$6), 0, 1)+IF(OR($F346 &gt;= AL$6, $G346 &lt; AK$6), 0, 2)+1)</f>
        <v/>
      </c>
      <c r="AL346" s="68" t="str">
        <f ca="1">INDEX({"","_","-","="},IF(OR($D346 &gt;= AM$6, $E346 &lt; AL$6), 0, 1)+IF(OR($F346 &gt;= AM$6, $G346 &lt; AL$6), 0, 2)+1)</f>
        <v/>
      </c>
      <c r="AM346" s="68" t="str">
        <f ca="1">INDEX({"","_","-","="},IF(OR($D346 &gt;= AN$6, $E346 &lt; AM$6), 0, 1)+IF(OR($F346 &gt;= AN$6, $G346 &lt; AM$6), 0, 2)+1)</f>
        <v/>
      </c>
      <c r="AN346" s="68" t="str">
        <f ca="1">INDEX({"","_","-","="},IF(OR($D346 &gt;= AO$6, $E346 &lt; AN$6), 0, 1)+IF(OR($F346 &gt;= AO$6, $G346 &lt; AN$6), 0, 2)+1)</f>
        <v/>
      </c>
      <c r="AO346" s="68" t="str">
        <f ca="1">INDEX({"","_","-","="},IF(OR($D346 &gt;= AP$6, $E346 &lt; AO$6), 0, 1)+IF(OR($F346 &gt;= AP$6, $G346 &lt; AO$6), 0, 2)+1)</f>
        <v/>
      </c>
      <c r="AP346" s="68" t="str">
        <f ca="1">INDEX({"","_","-","="},IF(OR($D346 &gt;= AQ$6, $E346 &lt; AP$6), 0, 1)+IF(OR($F346 &gt;= AQ$6, $G346 &lt; AP$6), 0, 2)+1)</f>
        <v/>
      </c>
      <c r="AQ346" s="68" t="str">
        <f ca="1">INDEX({"","_","-","="},IF(OR($D346 &gt;= AR$6, $E346 &lt; AQ$6), 0, 1)+IF(OR($F346 &gt;= AR$6, $G346 &lt; AQ$6), 0, 2)+1)</f>
        <v/>
      </c>
      <c r="AR346" s="68" t="str">
        <f ca="1">INDEX({"","_","-","="},IF(OR($D346 &gt;= AS$6, $E346 &lt; AR$6), 0, 1)+IF(OR($F346 &gt;= AS$6, $G346 &lt; AR$6), 0, 2)+1)</f>
        <v/>
      </c>
      <c r="AS346" s="68" t="str">
        <f ca="1">INDEX({"","_","-","="},IF(OR($D346 &gt;= AT$6, $E346 &lt; AS$6), 0, 1)+IF(OR($F346 &gt;= AT$6, $G346 &lt; AS$6), 0, 2)+1)</f>
        <v/>
      </c>
      <c r="AT346" s="68" t="str">
        <f ca="1">INDEX({"","_","-","="},IF(OR($D346 &gt;= AU$6, $E346 &lt; AT$6), 0, 1)+IF(OR($F346 &gt;= AU$6, $G346 &lt; AT$6), 0, 2)+1)</f>
        <v/>
      </c>
      <c r="AU346" s="68" t="str">
        <f ca="1">INDEX({"","_","-","="},IF(OR($D346 &gt;= AV$6, $E346 &lt; AU$6), 0, 1)+IF(OR($F346 &gt;= AV$6, $G346 &lt; AU$6), 0, 2)+1)</f>
        <v/>
      </c>
      <c r="AV346" s="68" t="str">
        <f ca="1">INDEX({"","_","-","="},IF(OR($D346 &gt;= AW$6, $E346 &lt; AV$6), 0, 1)+IF(OR($F346 &gt;= AW$6, $G346 &lt; AV$6), 0, 2)+1)</f>
        <v/>
      </c>
      <c r="AW346" s="68" t="str">
        <f ca="1">INDEX({"","_","-","="},IF(OR($D346 &gt;= AX$6, $E346 &lt; AW$6), 0, 1)+IF(OR($F346 &gt;= AX$6, $G346 &lt; AW$6), 0, 2)+1)</f>
        <v/>
      </c>
      <c r="AX346" s="68" t="str">
        <f ca="1">INDEX({"","_","-","="},IF(OR($D346 &gt;= AY$6, $E346 &lt; AX$6), 0, 1)+IF(OR($F346 &gt;= AY$6, $G346 &lt; AX$6), 0, 2)+1)</f>
        <v/>
      </c>
      <c r="AY346" s="68" t="str">
        <f ca="1">INDEX({"","_","-","="},IF(OR($D346 &gt;= AZ$6, $E346 &lt; AY$6), 0, 1)+IF(OR($F346 &gt;= AZ$6, $G346 &lt; AY$6), 0, 2)+1)</f>
        <v/>
      </c>
      <c r="AZ346" s="68" t="str">
        <f ca="1">INDEX({"","_","-","="},IF(OR($D346 &gt;= BA$6, $E346 &lt; AZ$6), 0, 1)+IF(OR($F346 &gt;= BA$6, $G346 &lt; AZ$6), 0, 2)+1)</f>
        <v/>
      </c>
      <c r="BA346" s="68" t="str">
        <f ca="1">INDEX({"","_","-","="},IF(OR($D346 &gt;= BB$6, $E346 &lt; BA$6), 0, 1)+IF(OR($F346 &gt;= BB$6, $G346 &lt; BA$6), 0, 2)+1)</f>
        <v/>
      </c>
      <c r="BB346" s="68" t="str">
        <f ca="1">INDEX({"","_","-","="},IF(OR($D346 &gt;= BC$6, $E346 &lt; BB$6), 0, 1)+IF(OR($F346 &gt;= BC$6, $G346 &lt; BB$6), 0, 2)+1)</f>
        <v/>
      </c>
      <c r="BC346" s="68" t="str">
        <f ca="1">INDEX({"","_","-","="},IF(OR($D346 &gt;= BD$6, $E346 &lt; BC$6), 0, 1)+IF(OR($F346 &gt;= BD$6, $G346 &lt; BC$6), 0, 2)+1)</f>
        <v/>
      </c>
      <c r="BD346" s="68" t="str">
        <f ca="1">INDEX({"","_","-","="},IF(OR($D346 &gt;= BE$6, $E346 &lt; BD$6), 0, 1)+IF(OR($F346 &gt;= BE$6, $G346 &lt; BD$6), 0, 2)+1)</f>
        <v/>
      </c>
      <c r="BE346" s="68" t="str">
        <f ca="1">INDEX({"","_","-","="},IF(OR($D346 &gt;= BF$6, $E346 &lt; BE$6), 0, 1)+IF(OR($F346 &gt;= BF$6, $G346 &lt; BE$6), 0, 2)+1)</f>
        <v/>
      </c>
      <c r="BF346" s="68" t="str">
        <f ca="1">INDEX({"","_","-","="},IF(OR($D346 &gt;= BG$6, $E346 &lt; BF$6), 0, 1)+IF(OR($F346 &gt;= BG$6, $G346 &lt; BF$6), 0, 2)+1)</f>
        <v/>
      </c>
      <c r="BG346" s="68" t="str">
        <f ca="1">INDEX({"","_","-","="},IF(OR($D346 &gt;= BH$6, $E346 &lt; BG$6), 0, 1)+IF(OR($F346 &gt;= BH$6, $G346 &lt; BG$6), 0, 2)+1)</f>
        <v/>
      </c>
      <c r="BH346" s="68" t="str">
        <f ca="1">INDEX({"","_","-","="},IF(OR($D346 &gt;= BI$6, $E346 &lt; BH$6), 0, 1)+IF(OR($F346 &gt;= BI$6, $G346 &lt; BH$6), 0, 2)+1)</f>
        <v/>
      </c>
      <c r="BI346" s="68" t="str">
        <f ca="1">INDEX({"","_","-","="},IF(OR($D346 &gt;= BJ$6, $E346 &lt; BI$6), 0, 1)+IF(OR($F346 &gt;= BJ$6, $G346 &lt; BI$6), 0, 2)+1)</f>
        <v/>
      </c>
      <c r="BJ346" s="68" t="str">
        <f ca="1">INDEX({"","_","-","="},IF(OR($D346 &gt;= BK$6, $E346 &lt; BJ$6), 0, 1)+IF(OR($F346 &gt;= BK$6, $G346 &lt; BJ$6), 0, 2)+1)</f>
        <v/>
      </c>
      <c r="BK346" s="68" t="str">
        <f ca="1">INDEX({"","_","-","="},IF(OR($D346 &gt;= BL$6, $E346 &lt; BK$6), 0, 1)+IF(OR($F346 &gt;= BL$6, $G346 &lt; BK$6), 0, 2)+1)</f>
        <v/>
      </c>
      <c r="BL346" s="68" t="str">
        <f ca="1">INDEX({"","_","-","="},IF(OR($D346 &gt;= BM$6, $E346 &lt; BL$6), 0, 1)+IF(OR($F346 &gt;= BM$6, $G346 &lt; BL$6), 0, 2)+1)</f>
        <v/>
      </c>
      <c r="BM346" s="68" t="str">
        <f ca="1">INDEX({"","_","-","="},IF(OR($D346 &gt;= BN$6, $E346 &lt; BM$6), 0, 1)+IF(OR($F346 &gt;= BN$6, $G346 &lt; BM$6), 0, 2)+1)</f>
        <v/>
      </c>
      <c r="BN346" s="68" t="str">
        <f ca="1">INDEX({"","_","-","="},IF(OR($D346 &gt;= BO$6, $E346 &lt; BN$6), 0, 1)+IF(OR($F346 &gt;= BO$6, $G346 &lt; BN$6), 0, 2)+1)</f>
        <v/>
      </c>
      <c r="BO346" s="68" t="str">
        <f ca="1">INDEX({"","_","-","="},IF(OR($D346 &gt;= BP$6, $E346 &lt; BO$6), 0, 1)+IF(OR($F346 &gt;= BP$6, $G346 &lt; BO$6), 0, 2)+1)</f>
        <v/>
      </c>
      <c r="BP346" s="68" t="str">
        <f ca="1">INDEX({"","_","-","="},IF(OR($D346 &gt;= BQ$6, $E346 &lt; BP$6), 0, 1)+IF(OR($F346 &gt;= BQ$6, $G346 &lt; BP$6), 0, 2)+1)</f>
        <v/>
      </c>
      <c r="BQ346" s="68" t="str">
        <f ca="1">INDEX({"","_","-","="},IF(OR($D346 &gt;= BR$6, $E346 &lt; BQ$6), 0, 1)+IF(OR($F346 &gt;= BR$6, $G346 &lt; BQ$6), 0, 2)+1)</f>
        <v/>
      </c>
      <c r="BR346" s="68" t="str">
        <f ca="1">INDEX({"","_","-","="},IF(OR($D346 &gt;= BS$6, $E346 &lt; BR$6), 0, 1)+IF(OR($F346 &gt;= BS$6, $G346 &lt; BR$6), 0, 2)+1)</f>
        <v/>
      </c>
      <c r="BS346" s="68" t="str">
        <f ca="1">INDEX({"","_","-","="},IF(OR($D346 &gt;= BT$6, $E346 &lt; BS$6), 0, 1)+IF(OR($F346 &gt;= BT$6, $G346 &lt; BS$6), 0, 2)+1)</f>
        <v/>
      </c>
      <c r="BT346" s="68" t="str">
        <f ca="1">INDEX({"","_","-","="},IF(OR($D346 &gt;= BU$6, $E346 &lt; BT$6), 0, 1)+IF(OR($F346 &gt;= BU$6, $G346 &lt; BT$6), 0, 2)+1)</f>
        <v/>
      </c>
      <c r="BU346" s="68" t="str">
        <f ca="1">INDEX({"","_","-","="},IF(OR($D346 &gt;= BV$6, $E346 &lt; BU$6), 0, 1)+IF(OR($F346 &gt;= BV$6, $G346 &lt; BU$6), 0, 2)+1)</f>
        <v/>
      </c>
      <c r="BV346" s="68" t="str">
        <f ca="1">INDEX({"","_","-","="},IF(OR($D346 &gt;= BW$6, $E346 &lt; BV$6), 0, 1)+IF(OR($F346 &gt;= BW$6, $G346 &lt; BV$6), 0, 2)+1)</f>
        <v/>
      </c>
      <c r="BW346" s="68" t="str">
        <f ca="1">INDEX({"","_","-","="},IF(OR($D346 &gt;= BX$6, $E346 &lt; BW$6), 0, 1)+IF(OR($F346 &gt;= BX$6, $G346 &lt; BW$6), 0, 2)+1)</f>
        <v/>
      </c>
      <c r="BX346" s="68" t="str">
        <f ca="1">INDEX({"","_","-","="},IF(OR($D346 &gt;= BY$6, $E346 &lt; BX$6), 0, 1)+IF(OR($F346 &gt;= BY$6, $G346 &lt; BX$6), 0, 2)+1)</f>
        <v/>
      </c>
      <c r="BY346" s="68" t="str">
        <f ca="1">INDEX({"","_","-","="},IF(OR($D346 &gt;= BZ$6, $E346 &lt; BY$6), 0, 1)+IF(OR($F346 &gt;= BZ$6, $G346 &lt; BY$6), 0, 2)+1)</f>
        <v/>
      </c>
      <c r="BZ346" s="68" t="str">
        <f ca="1">INDEX({"","_","-","="},IF(OR($D346 &gt;= CA$6, $E346 &lt; BZ$6), 0, 1)+IF(OR($F346 &gt;= CA$6, $G346 &lt; BZ$6), 0, 2)+1)</f>
        <v/>
      </c>
      <c r="CA346" s="68" t="str">
        <f ca="1">INDEX({"","_","-","="},IF(OR($D346 &gt;= CB$6, $E346 &lt; CA$6), 0, 1)+IF(OR($F346 &gt;= CB$6, $G346 &lt; CA$6), 0, 2)+1)</f>
        <v/>
      </c>
      <c r="CB346" s="68" t="str">
        <f ca="1">INDEX({"","_","-","="},IF(OR($D346 &gt;= CC$6, $E346 &lt; CB$6), 0, 1)+IF(OR($F346 &gt;= CC$6, $G346 &lt; CB$6), 0, 2)+1)</f>
        <v/>
      </c>
      <c r="CC346" s="68" t="str">
        <f ca="1">INDEX({"","_","-","="},IF(OR($D346 &gt;= CD$6, $E346 &lt; CC$6), 0, 1)+IF(OR($F346 &gt;= CD$6, $G346 &lt; CC$6), 0, 2)+1)</f>
        <v/>
      </c>
      <c r="CD346" s="68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IF('临-进度'!M342,'临-进度'!$A342,"")</f>
        <v/>
      </c>
      <c r="B347" s="8" t="str">
        <f ca="1">IF('临-进度'!M342,'临-进度'!$B342,"")</f>
        <v/>
      </c>
      <c r="C347" s="8" t="str">
        <f ca="1">IF('临-进度'!M342,'临-进度'!$E342,"")</f>
        <v/>
      </c>
      <c r="D347" s="40" t="str">
        <f ca="1">IF('临-进度'!$M342,'临-进度'!$I342,"")</f>
        <v/>
      </c>
      <c r="E347" s="40" t="str">
        <f ca="1">IF('临-进度'!$M342,'临-进度'!$AE342,"")</f>
        <v/>
      </c>
      <c r="F347" s="40" t="str">
        <f ca="1">IF('临-进度'!$M342,'临-进度'!$J342,"")</f>
        <v/>
      </c>
      <c r="G347" s="73" t="str">
        <f ca="1">IF('临-进度'!$M342,'临-进度'!$AF342,"")</f>
        <v/>
      </c>
      <c r="H347" s="68" t="str">
        <f ca="1">INDEX({"","_","-","="},IF(OR($D347 &gt;= I$6, $E347 &lt; H$6), 0, 1)+IF(OR($F347 &gt;= I$6, $G347 &lt; H$6), 0, 2)+1)</f>
        <v/>
      </c>
      <c r="I347" s="68" t="str">
        <f ca="1">INDEX({"","_","-","="},IF(OR($D347 &gt;= J$6, $E347 &lt; I$6), 0, 1)+IF(OR($F347 &gt;= J$6, $G347 &lt; I$6), 0, 2)+1)</f>
        <v/>
      </c>
      <c r="J347" s="68" t="str">
        <f ca="1">INDEX({"","_","-","="},IF(OR($D347 &gt;= K$6, $E347 &lt; J$6), 0, 1)+IF(OR($F347 &gt;= K$6, $G347 &lt; J$6), 0, 2)+1)</f>
        <v/>
      </c>
      <c r="K347" s="68" t="str">
        <f ca="1">INDEX({"","_","-","="},IF(OR($D347 &gt;= L$6, $E347 &lt; K$6), 0, 1)+IF(OR($F347 &gt;= L$6, $G347 &lt; K$6), 0, 2)+1)</f>
        <v/>
      </c>
      <c r="L347" s="68" t="str">
        <f ca="1">INDEX({"","_","-","="},IF(OR($D347 &gt;= M$6, $E347 &lt; L$6), 0, 1)+IF(OR($F347 &gt;= M$6, $G347 &lt; L$6), 0, 2)+1)</f>
        <v/>
      </c>
      <c r="M347" s="68" t="str">
        <f ca="1">INDEX({"","_","-","="},IF(OR($D347 &gt;= N$6, $E347 &lt; M$6), 0, 1)+IF(OR($F347 &gt;= N$6, $G347 &lt; M$6), 0, 2)+1)</f>
        <v/>
      </c>
      <c r="N347" s="68" t="str">
        <f ca="1">INDEX({"","_","-","="},IF(OR($D347 &gt;= O$6, $E347 &lt; N$6), 0, 1)+IF(OR($F347 &gt;= O$6, $G347 &lt; N$6), 0, 2)+1)</f>
        <v/>
      </c>
      <c r="O347" s="68" t="str">
        <f ca="1">INDEX({"","_","-","="},IF(OR($D347 &gt;= P$6, $E347 &lt; O$6), 0, 1)+IF(OR($F347 &gt;= P$6, $G347 &lt; O$6), 0, 2)+1)</f>
        <v/>
      </c>
      <c r="P347" s="68" t="str">
        <f ca="1">INDEX({"","_","-","="},IF(OR($D347 &gt;= Q$6, $E347 &lt; P$6), 0, 1)+IF(OR($F347 &gt;= Q$6, $G347 &lt; P$6), 0, 2)+1)</f>
        <v/>
      </c>
      <c r="Q347" s="68" t="str">
        <f ca="1">INDEX({"","_","-","="},IF(OR($D347 &gt;= R$6, $E347 &lt; Q$6), 0, 1)+IF(OR($F347 &gt;= R$6, $G347 &lt; Q$6), 0, 2)+1)</f>
        <v/>
      </c>
      <c r="R347" s="68" t="str">
        <f ca="1">INDEX({"","_","-","="},IF(OR($D347 &gt;= S$6, $E347 &lt; R$6), 0, 1)+IF(OR($F347 &gt;= S$6, $G347 &lt; R$6), 0, 2)+1)</f>
        <v/>
      </c>
      <c r="S347" s="68" t="str">
        <f ca="1">INDEX({"","_","-","="},IF(OR($D347 &gt;= T$6, $E347 &lt; S$6), 0, 1)+IF(OR($F347 &gt;= T$6, $G347 &lt; S$6), 0, 2)+1)</f>
        <v/>
      </c>
      <c r="T347" s="68" t="str">
        <f ca="1">INDEX({"","_","-","="},IF(OR($D347 &gt;= U$6, $E347 &lt; T$6), 0, 1)+IF(OR($F347 &gt;= U$6, $G347 &lt; T$6), 0, 2)+1)</f>
        <v/>
      </c>
      <c r="U347" s="68" t="str">
        <f ca="1">INDEX({"","_","-","="},IF(OR($D347 &gt;= V$6, $E347 &lt; U$6), 0, 1)+IF(OR($F347 &gt;= V$6, $G347 &lt; U$6), 0, 2)+1)</f>
        <v/>
      </c>
      <c r="V347" s="68" t="str">
        <f ca="1">INDEX({"","_","-","="},IF(OR($D347 &gt;= W$6, $E347 &lt; V$6), 0, 1)+IF(OR($F347 &gt;= W$6, $G347 &lt; V$6), 0, 2)+1)</f>
        <v/>
      </c>
      <c r="W347" s="68" t="str">
        <f ca="1">INDEX({"","_","-","="},IF(OR($D347 &gt;= X$6, $E347 &lt; W$6), 0, 1)+IF(OR($F347 &gt;= X$6, $G347 &lt; W$6), 0, 2)+1)</f>
        <v/>
      </c>
      <c r="X347" s="68" t="str">
        <f ca="1">INDEX({"","_","-","="},IF(OR($D347 &gt;= Y$6, $E347 &lt; X$6), 0, 1)+IF(OR($F347 &gt;= Y$6, $G347 &lt; X$6), 0, 2)+1)</f>
        <v/>
      </c>
      <c r="Y347" s="68" t="str">
        <f ca="1">INDEX({"","_","-","="},IF(OR($D347 &gt;= Z$6, $E347 &lt; Y$6), 0, 1)+IF(OR($F347 &gt;= Z$6, $G347 &lt; Y$6), 0, 2)+1)</f>
        <v/>
      </c>
      <c r="Z347" s="68" t="str">
        <f ca="1">INDEX({"","_","-","="},IF(OR($D347 &gt;= AA$6, $E347 &lt; Z$6), 0, 1)+IF(OR($F347 &gt;= AA$6, $G347 &lt; Z$6), 0, 2)+1)</f>
        <v/>
      </c>
      <c r="AA347" s="68" t="str">
        <f ca="1">INDEX({"","_","-","="},IF(OR($D347 &gt;= AB$6, $E347 &lt; AA$6), 0, 1)+IF(OR($F347 &gt;= AB$6, $G347 &lt; AA$6), 0, 2)+1)</f>
        <v/>
      </c>
      <c r="AB347" s="68" t="str">
        <f ca="1">INDEX({"","_","-","="},IF(OR($D347 &gt;= AC$6, $E347 &lt; AB$6), 0, 1)+IF(OR($F347 &gt;= AC$6, $G347 &lt; AB$6), 0, 2)+1)</f>
        <v/>
      </c>
      <c r="AC347" s="68" t="str">
        <f ca="1">INDEX({"","_","-","="},IF(OR($D347 &gt;= AD$6, $E347 &lt; AC$6), 0, 1)+IF(OR($F347 &gt;= AD$6, $G347 &lt; AC$6), 0, 2)+1)</f>
        <v/>
      </c>
      <c r="AD347" s="68" t="str">
        <f ca="1">INDEX({"","_","-","="},IF(OR($D347 &gt;= AE$6, $E347 &lt; AD$6), 0, 1)+IF(OR($F347 &gt;= AE$6, $G347 &lt; AD$6), 0, 2)+1)</f>
        <v/>
      </c>
      <c r="AE347" s="68" t="str">
        <f ca="1">INDEX({"","_","-","="},IF(OR($D347 &gt;= AF$6, $E347 &lt; AE$6), 0, 1)+IF(OR($F347 &gt;= AF$6, $G347 &lt; AE$6), 0, 2)+1)</f>
        <v/>
      </c>
      <c r="AF347" s="68" t="str">
        <f ca="1">INDEX({"","_","-","="},IF(OR($D347 &gt;= AG$6, $E347 &lt; AF$6), 0, 1)+IF(OR($F347 &gt;= AG$6, $G347 &lt; AF$6), 0, 2)+1)</f>
        <v/>
      </c>
      <c r="AG347" s="68" t="str">
        <f ca="1">INDEX({"","_","-","="},IF(OR($D347 &gt;= AH$6, $E347 &lt; AG$6), 0, 1)+IF(OR($F347 &gt;= AH$6, $G347 &lt; AG$6), 0, 2)+1)</f>
        <v/>
      </c>
      <c r="AH347" s="68" t="str">
        <f ca="1">INDEX({"","_","-","="},IF(OR($D347 &gt;= AI$6, $E347 &lt; AH$6), 0, 1)+IF(OR($F347 &gt;= AI$6, $G347 &lt; AH$6), 0, 2)+1)</f>
        <v/>
      </c>
      <c r="AI347" s="68" t="str">
        <f ca="1">INDEX({"","_","-","="},IF(OR($D347 &gt;= AJ$6, $E347 &lt; AI$6), 0, 1)+IF(OR($F347 &gt;= AJ$6, $G347 &lt; AI$6), 0, 2)+1)</f>
        <v/>
      </c>
      <c r="AJ347" s="68" t="str">
        <f ca="1">INDEX({"","_","-","="},IF(OR($D347 &gt;= AK$6, $E347 &lt; AJ$6), 0, 1)+IF(OR($F347 &gt;= AK$6, $G347 &lt; AJ$6), 0, 2)+1)</f>
        <v/>
      </c>
      <c r="AK347" s="68" t="str">
        <f ca="1">INDEX({"","_","-","="},IF(OR($D347 &gt;= AL$6, $E347 &lt; AK$6), 0, 1)+IF(OR($F347 &gt;= AL$6, $G347 &lt; AK$6), 0, 2)+1)</f>
        <v/>
      </c>
      <c r="AL347" s="68" t="str">
        <f ca="1">INDEX({"","_","-","="},IF(OR($D347 &gt;= AM$6, $E347 &lt; AL$6), 0, 1)+IF(OR($F347 &gt;= AM$6, $G347 &lt; AL$6), 0, 2)+1)</f>
        <v/>
      </c>
      <c r="AM347" s="68" t="str">
        <f ca="1">INDEX({"","_","-","="},IF(OR($D347 &gt;= AN$6, $E347 &lt; AM$6), 0, 1)+IF(OR($F347 &gt;= AN$6, $G347 &lt; AM$6), 0, 2)+1)</f>
        <v/>
      </c>
      <c r="AN347" s="68" t="str">
        <f ca="1">INDEX({"","_","-","="},IF(OR($D347 &gt;= AO$6, $E347 &lt; AN$6), 0, 1)+IF(OR($F347 &gt;= AO$6, $G347 &lt; AN$6), 0, 2)+1)</f>
        <v/>
      </c>
      <c r="AO347" s="68" t="str">
        <f ca="1">INDEX({"","_","-","="},IF(OR($D347 &gt;= AP$6, $E347 &lt; AO$6), 0, 1)+IF(OR($F347 &gt;= AP$6, $G347 &lt; AO$6), 0, 2)+1)</f>
        <v/>
      </c>
      <c r="AP347" s="68" t="str">
        <f ca="1">INDEX({"","_","-","="},IF(OR($D347 &gt;= AQ$6, $E347 &lt; AP$6), 0, 1)+IF(OR($F347 &gt;= AQ$6, $G347 &lt; AP$6), 0, 2)+1)</f>
        <v/>
      </c>
      <c r="AQ347" s="68" t="str">
        <f ca="1">INDEX({"","_","-","="},IF(OR($D347 &gt;= AR$6, $E347 &lt; AQ$6), 0, 1)+IF(OR($F347 &gt;= AR$6, $G347 &lt; AQ$6), 0, 2)+1)</f>
        <v/>
      </c>
      <c r="AR347" s="68" t="str">
        <f ca="1">INDEX({"","_","-","="},IF(OR($D347 &gt;= AS$6, $E347 &lt; AR$6), 0, 1)+IF(OR($F347 &gt;= AS$6, $G347 &lt; AR$6), 0, 2)+1)</f>
        <v/>
      </c>
      <c r="AS347" s="68" t="str">
        <f ca="1">INDEX({"","_","-","="},IF(OR($D347 &gt;= AT$6, $E347 &lt; AS$6), 0, 1)+IF(OR($F347 &gt;= AT$6, $G347 &lt; AS$6), 0, 2)+1)</f>
        <v/>
      </c>
      <c r="AT347" s="68" t="str">
        <f ca="1">INDEX({"","_","-","="},IF(OR($D347 &gt;= AU$6, $E347 &lt; AT$6), 0, 1)+IF(OR($F347 &gt;= AU$6, $G347 &lt; AT$6), 0, 2)+1)</f>
        <v/>
      </c>
      <c r="AU347" s="68" t="str">
        <f ca="1">INDEX({"","_","-","="},IF(OR($D347 &gt;= AV$6, $E347 &lt; AU$6), 0, 1)+IF(OR($F347 &gt;= AV$6, $G347 &lt; AU$6), 0, 2)+1)</f>
        <v/>
      </c>
      <c r="AV347" s="68" t="str">
        <f ca="1">INDEX({"","_","-","="},IF(OR($D347 &gt;= AW$6, $E347 &lt; AV$6), 0, 1)+IF(OR($F347 &gt;= AW$6, $G347 &lt; AV$6), 0, 2)+1)</f>
        <v/>
      </c>
      <c r="AW347" s="68" t="str">
        <f ca="1">INDEX({"","_","-","="},IF(OR($D347 &gt;= AX$6, $E347 &lt; AW$6), 0, 1)+IF(OR($F347 &gt;= AX$6, $G347 &lt; AW$6), 0, 2)+1)</f>
        <v/>
      </c>
      <c r="AX347" s="68" t="str">
        <f ca="1">INDEX({"","_","-","="},IF(OR($D347 &gt;= AY$6, $E347 &lt; AX$6), 0, 1)+IF(OR($F347 &gt;= AY$6, $G347 &lt; AX$6), 0, 2)+1)</f>
        <v/>
      </c>
      <c r="AY347" s="68" t="str">
        <f ca="1">INDEX({"","_","-","="},IF(OR($D347 &gt;= AZ$6, $E347 &lt; AY$6), 0, 1)+IF(OR($F347 &gt;= AZ$6, $G347 &lt; AY$6), 0, 2)+1)</f>
        <v/>
      </c>
      <c r="AZ347" s="68" t="str">
        <f ca="1">INDEX({"","_","-","="},IF(OR($D347 &gt;= BA$6, $E347 &lt; AZ$6), 0, 1)+IF(OR($F347 &gt;= BA$6, $G347 &lt; AZ$6), 0, 2)+1)</f>
        <v/>
      </c>
      <c r="BA347" s="68" t="str">
        <f ca="1">INDEX({"","_","-","="},IF(OR($D347 &gt;= BB$6, $E347 &lt; BA$6), 0, 1)+IF(OR($F347 &gt;= BB$6, $G347 &lt; BA$6), 0, 2)+1)</f>
        <v/>
      </c>
      <c r="BB347" s="68" t="str">
        <f ca="1">INDEX({"","_","-","="},IF(OR($D347 &gt;= BC$6, $E347 &lt; BB$6), 0, 1)+IF(OR($F347 &gt;= BC$6, $G347 &lt; BB$6), 0, 2)+1)</f>
        <v/>
      </c>
      <c r="BC347" s="68" t="str">
        <f ca="1">INDEX({"","_","-","="},IF(OR($D347 &gt;= BD$6, $E347 &lt; BC$6), 0, 1)+IF(OR($F347 &gt;= BD$6, $G347 &lt; BC$6), 0, 2)+1)</f>
        <v/>
      </c>
      <c r="BD347" s="68" t="str">
        <f ca="1">INDEX({"","_","-","="},IF(OR($D347 &gt;= BE$6, $E347 &lt; BD$6), 0, 1)+IF(OR($F347 &gt;= BE$6, $G347 &lt; BD$6), 0, 2)+1)</f>
        <v/>
      </c>
      <c r="BE347" s="68" t="str">
        <f ca="1">INDEX({"","_","-","="},IF(OR($D347 &gt;= BF$6, $E347 &lt; BE$6), 0, 1)+IF(OR($F347 &gt;= BF$6, $G347 &lt; BE$6), 0, 2)+1)</f>
        <v/>
      </c>
      <c r="BF347" s="68" t="str">
        <f ca="1">INDEX({"","_","-","="},IF(OR($D347 &gt;= BG$6, $E347 &lt; BF$6), 0, 1)+IF(OR($F347 &gt;= BG$6, $G347 &lt; BF$6), 0, 2)+1)</f>
        <v/>
      </c>
      <c r="BG347" s="68" t="str">
        <f ca="1">INDEX({"","_","-","="},IF(OR($D347 &gt;= BH$6, $E347 &lt; BG$6), 0, 1)+IF(OR($F347 &gt;= BH$6, $G347 &lt; BG$6), 0, 2)+1)</f>
        <v/>
      </c>
      <c r="BH347" s="68" t="str">
        <f ca="1">INDEX({"","_","-","="},IF(OR($D347 &gt;= BI$6, $E347 &lt; BH$6), 0, 1)+IF(OR($F347 &gt;= BI$6, $G347 &lt; BH$6), 0, 2)+1)</f>
        <v/>
      </c>
      <c r="BI347" s="68" t="str">
        <f ca="1">INDEX({"","_","-","="},IF(OR($D347 &gt;= BJ$6, $E347 &lt; BI$6), 0, 1)+IF(OR($F347 &gt;= BJ$6, $G347 &lt; BI$6), 0, 2)+1)</f>
        <v/>
      </c>
      <c r="BJ347" s="68" t="str">
        <f ca="1">INDEX({"","_","-","="},IF(OR($D347 &gt;= BK$6, $E347 &lt; BJ$6), 0, 1)+IF(OR($F347 &gt;= BK$6, $G347 &lt; BJ$6), 0, 2)+1)</f>
        <v/>
      </c>
      <c r="BK347" s="68" t="str">
        <f ca="1">INDEX({"","_","-","="},IF(OR($D347 &gt;= BL$6, $E347 &lt; BK$6), 0, 1)+IF(OR($F347 &gt;= BL$6, $G347 &lt; BK$6), 0, 2)+1)</f>
        <v/>
      </c>
      <c r="BL347" s="68" t="str">
        <f ca="1">INDEX({"","_","-","="},IF(OR($D347 &gt;= BM$6, $E347 &lt; BL$6), 0, 1)+IF(OR($F347 &gt;= BM$6, $G347 &lt; BL$6), 0, 2)+1)</f>
        <v/>
      </c>
      <c r="BM347" s="68" t="str">
        <f ca="1">INDEX({"","_","-","="},IF(OR($D347 &gt;= BN$6, $E347 &lt; BM$6), 0, 1)+IF(OR($F347 &gt;= BN$6, $G347 &lt; BM$6), 0, 2)+1)</f>
        <v/>
      </c>
      <c r="BN347" s="68" t="str">
        <f ca="1">INDEX({"","_","-","="},IF(OR($D347 &gt;= BO$6, $E347 &lt; BN$6), 0, 1)+IF(OR($F347 &gt;= BO$6, $G347 &lt; BN$6), 0, 2)+1)</f>
        <v/>
      </c>
      <c r="BO347" s="68" t="str">
        <f ca="1">INDEX({"","_","-","="},IF(OR($D347 &gt;= BP$6, $E347 &lt; BO$6), 0, 1)+IF(OR($F347 &gt;= BP$6, $G347 &lt; BO$6), 0, 2)+1)</f>
        <v/>
      </c>
      <c r="BP347" s="68" t="str">
        <f ca="1">INDEX({"","_","-","="},IF(OR($D347 &gt;= BQ$6, $E347 &lt; BP$6), 0, 1)+IF(OR($F347 &gt;= BQ$6, $G347 &lt; BP$6), 0, 2)+1)</f>
        <v/>
      </c>
      <c r="BQ347" s="68" t="str">
        <f ca="1">INDEX({"","_","-","="},IF(OR($D347 &gt;= BR$6, $E347 &lt; BQ$6), 0, 1)+IF(OR($F347 &gt;= BR$6, $G347 &lt; BQ$6), 0, 2)+1)</f>
        <v/>
      </c>
      <c r="BR347" s="68" t="str">
        <f ca="1">INDEX({"","_","-","="},IF(OR($D347 &gt;= BS$6, $E347 &lt; BR$6), 0, 1)+IF(OR($F347 &gt;= BS$6, $G347 &lt; BR$6), 0, 2)+1)</f>
        <v/>
      </c>
      <c r="BS347" s="68" t="str">
        <f ca="1">INDEX({"","_","-","="},IF(OR($D347 &gt;= BT$6, $E347 &lt; BS$6), 0, 1)+IF(OR($F347 &gt;= BT$6, $G347 &lt; BS$6), 0, 2)+1)</f>
        <v/>
      </c>
      <c r="BT347" s="68" t="str">
        <f ca="1">INDEX({"","_","-","="},IF(OR($D347 &gt;= BU$6, $E347 &lt; BT$6), 0, 1)+IF(OR($F347 &gt;= BU$6, $G347 &lt; BT$6), 0, 2)+1)</f>
        <v/>
      </c>
      <c r="BU347" s="68" t="str">
        <f ca="1">INDEX({"","_","-","="},IF(OR($D347 &gt;= BV$6, $E347 &lt; BU$6), 0, 1)+IF(OR($F347 &gt;= BV$6, $G347 &lt; BU$6), 0, 2)+1)</f>
        <v/>
      </c>
      <c r="BV347" s="68" t="str">
        <f ca="1">INDEX({"","_","-","="},IF(OR($D347 &gt;= BW$6, $E347 &lt; BV$6), 0, 1)+IF(OR($F347 &gt;= BW$6, $G347 &lt; BV$6), 0, 2)+1)</f>
        <v/>
      </c>
      <c r="BW347" s="68" t="str">
        <f ca="1">INDEX({"","_","-","="},IF(OR($D347 &gt;= BX$6, $E347 &lt; BW$6), 0, 1)+IF(OR($F347 &gt;= BX$6, $G347 &lt; BW$6), 0, 2)+1)</f>
        <v/>
      </c>
      <c r="BX347" s="68" t="str">
        <f ca="1">INDEX({"","_","-","="},IF(OR($D347 &gt;= BY$6, $E347 &lt; BX$6), 0, 1)+IF(OR($F347 &gt;= BY$6, $G347 &lt; BX$6), 0, 2)+1)</f>
        <v/>
      </c>
      <c r="BY347" s="68" t="str">
        <f ca="1">INDEX({"","_","-","="},IF(OR($D347 &gt;= BZ$6, $E347 &lt; BY$6), 0, 1)+IF(OR($F347 &gt;= BZ$6, $G347 &lt; BY$6), 0, 2)+1)</f>
        <v/>
      </c>
      <c r="BZ347" s="68" t="str">
        <f ca="1">INDEX({"","_","-","="},IF(OR($D347 &gt;= CA$6, $E347 &lt; BZ$6), 0, 1)+IF(OR($F347 &gt;= CA$6, $G347 &lt; BZ$6), 0, 2)+1)</f>
        <v/>
      </c>
      <c r="CA347" s="68" t="str">
        <f ca="1">INDEX({"","_","-","="},IF(OR($D347 &gt;= CB$6, $E347 &lt; CA$6), 0, 1)+IF(OR($F347 &gt;= CB$6, $G347 &lt; CA$6), 0, 2)+1)</f>
        <v/>
      </c>
      <c r="CB347" s="68" t="str">
        <f ca="1">INDEX({"","_","-","="},IF(OR($D347 &gt;= CC$6, $E347 &lt; CB$6), 0, 1)+IF(OR($F347 &gt;= CC$6, $G347 &lt; CB$6), 0, 2)+1)</f>
        <v/>
      </c>
      <c r="CC347" s="68" t="str">
        <f ca="1">INDEX({"","_","-","="},IF(OR($D347 &gt;= CD$6, $E347 &lt; CC$6), 0, 1)+IF(OR($F347 &gt;= CD$6, $G347 &lt; CC$6), 0, 2)+1)</f>
        <v/>
      </c>
      <c r="CD347" s="68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IF('临-进度'!M343,'临-进度'!$A343,"")</f>
        <v/>
      </c>
      <c r="B348" s="8" t="str">
        <f ca="1">IF('临-进度'!M343,'临-进度'!$B343,"")</f>
        <v/>
      </c>
      <c r="C348" s="8" t="str">
        <f ca="1">IF('临-进度'!M343,'临-进度'!$E343,"")</f>
        <v/>
      </c>
      <c r="D348" s="40" t="str">
        <f ca="1">IF('临-进度'!$M343,'临-进度'!$I343,"")</f>
        <v/>
      </c>
      <c r="E348" s="40" t="str">
        <f ca="1">IF('临-进度'!$M343,'临-进度'!$AE343,"")</f>
        <v/>
      </c>
      <c r="F348" s="40" t="str">
        <f ca="1">IF('临-进度'!$M343,'临-进度'!$J343,"")</f>
        <v/>
      </c>
      <c r="G348" s="73" t="str">
        <f ca="1">IF('临-进度'!$M343,'临-进度'!$AF343,"")</f>
        <v/>
      </c>
      <c r="H348" s="68" t="str">
        <f ca="1">INDEX({"","_","-","="},IF(OR($D348 &gt;= I$6, $E348 &lt; H$6), 0, 1)+IF(OR($F348 &gt;= I$6, $G348 &lt; H$6), 0, 2)+1)</f>
        <v/>
      </c>
      <c r="I348" s="68" t="str">
        <f ca="1">INDEX({"","_","-","="},IF(OR($D348 &gt;= J$6, $E348 &lt; I$6), 0, 1)+IF(OR($F348 &gt;= J$6, $G348 &lt; I$6), 0, 2)+1)</f>
        <v/>
      </c>
      <c r="J348" s="68" t="str">
        <f ca="1">INDEX({"","_","-","="},IF(OR($D348 &gt;= K$6, $E348 &lt; J$6), 0, 1)+IF(OR($F348 &gt;= K$6, $G348 &lt; J$6), 0, 2)+1)</f>
        <v/>
      </c>
      <c r="K348" s="68" t="str">
        <f ca="1">INDEX({"","_","-","="},IF(OR($D348 &gt;= L$6, $E348 &lt; K$6), 0, 1)+IF(OR($F348 &gt;= L$6, $G348 &lt; K$6), 0, 2)+1)</f>
        <v/>
      </c>
      <c r="L348" s="68" t="str">
        <f ca="1">INDEX({"","_","-","="},IF(OR($D348 &gt;= M$6, $E348 &lt; L$6), 0, 1)+IF(OR($F348 &gt;= M$6, $G348 &lt; L$6), 0, 2)+1)</f>
        <v/>
      </c>
      <c r="M348" s="68" t="str">
        <f ca="1">INDEX({"","_","-","="},IF(OR($D348 &gt;= N$6, $E348 &lt; M$6), 0, 1)+IF(OR($F348 &gt;= N$6, $G348 &lt; M$6), 0, 2)+1)</f>
        <v/>
      </c>
      <c r="N348" s="68" t="str">
        <f ca="1">INDEX({"","_","-","="},IF(OR($D348 &gt;= O$6, $E348 &lt; N$6), 0, 1)+IF(OR($F348 &gt;= O$6, $G348 &lt; N$6), 0, 2)+1)</f>
        <v/>
      </c>
      <c r="O348" s="68" t="str">
        <f ca="1">INDEX({"","_","-","="},IF(OR($D348 &gt;= P$6, $E348 &lt; O$6), 0, 1)+IF(OR($F348 &gt;= P$6, $G348 &lt; O$6), 0, 2)+1)</f>
        <v/>
      </c>
      <c r="P348" s="68" t="str">
        <f ca="1">INDEX({"","_","-","="},IF(OR($D348 &gt;= Q$6, $E348 &lt; P$6), 0, 1)+IF(OR($F348 &gt;= Q$6, $G348 &lt; P$6), 0, 2)+1)</f>
        <v/>
      </c>
      <c r="Q348" s="68" t="str">
        <f ca="1">INDEX({"","_","-","="},IF(OR($D348 &gt;= R$6, $E348 &lt; Q$6), 0, 1)+IF(OR($F348 &gt;= R$6, $G348 &lt; Q$6), 0, 2)+1)</f>
        <v/>
      </c>
      <c r="R348" s="68" t="str">
        <f ca="1">INDEX({"","_","-","="},IF(OR($D348 &gt;= S$6, $E348 &lt; R$6), 0, 1)+IF(OR($F348 &gt;= S$6, $G348 &lt; R$6), 0, 2)+1)</f>
        <v/>
      </c>
      <c r="S348" s="68" t="str">
        <f ca="1">INDEX({"","_","-","="},IF(OR($D348 &gt;= T$6, $E348 &lt; S$6), 0, 1)+IF(OR($F348 &gt;= T$6, $G348 &lt; S$6), 0, 2)+1)</f>
        <v/>
      </c>
      <c r="T348" s="68" t="str">
        <f ca="1">INDEX({"","_","-","="},IF(OR($D348 &gt;= U$6, $E348 &lt; T$6), 0, 1)+IF(OR($F348 &gt;= U$6, $G348 &lt; T$6), 0, 2)+1)</f>
        <v/>
      </c>
      <c r="U348" s="68" t="str">
        <f ca="1">INDEX({"","_","-","="},IF(OR($D348 &gt;= V$6, $E348 &lt; U$6), 0, 1)+IF(OR($F348 &gt;= V$6, $G348 &lt; U$6), 0, 2)+1)</f>
        <v/>
      </c>
      <c r="V348" s="68" t="str">
        <f ca="1">INDEX({"","_","-","="},IF(OR($D348 &gt;= W$6, $E348 &lt; V$6), 0, 1)+IF(OR($F348 &gt;= W$6, $G348 &lt; V$6), 0, 2)+1)</f>
        <v/>
      </c>
      <c r="W348" s="68" t="str">
        <f ca="1">INDEX({"","_","-","="},IF(OR($D348 &gt;= X$6, $E348 &lt; W$6), 0, 1)+IF(OR($F348 &gt;= X$6, $G348 &lt; W$6), 0, 2)+1)</f>
        <v/>
      </c>
      <c r="X348" s="68" t="str">
        <f ca="1">INDEX({"","_","-","="},IF(OR($D348 &gt;= Y$6, $E348 &lt; X$6), 0, 1)+IF(OR($F348 &gt;= Y$6, $G348 &lt; X$6), 0, 2)+1)</f>
        <v/>
      </c>
      <c r="Y348" s="68" t="str">
        <f ca="1">INDEX({"","_","-","="},IF(OR($D348 &gt;= Z$6, $E348 &lt; Y$6), 0, 1)+IF(OR($F348 &gt;= Z$6, $G348 &lt; Y$6), 0, 2)+1)</f>
        <v/>
      </c>
      <c r="Z348" s="68" t="str">
        <f ca="1">INDEX({"","_","-","="},IF(OR($D348 &gt;= AA$6, $E348 &lt; Z$6), 0, 1)+IF(OR($F348 &gt;= AA$6, $G348 &lt; Z$6), 0, 2)+1)</f>
        <v/>
      </c>
      <c r="AA348" s="68" t="str">
        <f ca="1">INDEX({"","_","-","="},IF(OR($D348 &gt;= AB$6, $E348 &lt; AA$6), 0, 1)+IF(OR($F348 &gt;= AB$6, $G348 &lt; AA$6), 0, 2)+1)</f>
        <v/>
      </c>
      <c r="AB348" s="68" t="str">
        <f ca="1">INDEX({"","_","-","="},IF(OR($D348 &gt;= AC$6, $E348 &lt; AB$6), 0, 1)+IF(OR($F348 &gt;= AC$6, $G348 &lt; AB$6), 0, 2)+1)</f>
        <v/>
      </c>
      <c r="AC348" s="68" t="str">
        <f ca="1">INDEX({"","_","-","="},IF(OR($D348 &gt;= AD$6, $E348 &lt; AC$6), 0, 1)+IF(OR($F348 &gt;= AD$6, $G348 &lt; AC$6), 0, 2)+1)</f>
        <v/>
      </c>
      <c r="AD348" s="68" t="str">
        <f ca="1">INDEX({"","_","-","="},IF(OR($D348 &gt;= AE$6, $E348 &lt; AD$6), 0, 1)+IF(OR($F348 &gt;= AE$6, $G348 &lt; AD$6), 0, 2)+1)</f>
        <v/>
      </c>
      <c r="AE348" s="68" t="str">
        <f ca="1">INDEX({"","_","-","="},IF(OR($D348 &gt;= AF$6, $E348 &lt; AE$6), 0, 1)+IF(OR($F348 &gt;= AF$6, $G348 &lt; AE$6), 0, 2)+1)</f>
        <v/>
      </c>
      <c r="AF348" s="68" t="str">
        <f ca="1">INDEX({"","_","-","="},IF(OR($D348 &gt;= AG$6, $E348 &lt; AF$6), 0, 1)+IF(OR($F348 &gt;= AG$6, $G348 &lt; AF$6), 0, 2)+1)</f>
        <v/>
      </c>
      <c r="AG348" s="68" t="str">
        <f ca="1">INDEX({"","_","-","="},IF(OR($D348 &gt;= AH$6, $E348 &lt; AG$6), 0, 1)+IF(OR($F348 &gt;= AH$6, $G348 &lt; AG$6), 0, 2)+1)</f>
        <v/>
      </c>
      <c r="AH348" s="68" t="str">
        <f ca="1">INDEX({"","_","-","="},IF(OR($D348 &gt;= AI$6, $E348 &lt; AH$6), 0, 1)+IF(OR($F348 &gt;= AI$6, $G348 &lt; AH$6), 0, 2)+1)</f>
        <v/>
      </c>
      <c r="AI348" s="68" t="str">
        <f ca="1">INDEX({"","_","-","="},IF(OR($D348 &gt;= AJ$6, $E348 &lt; AI$6), 0, 1)+IF(OR($F348 &gt;= AJ$6, $G348 &lt; AI$6), 0, 2)+1)</f>
        <v/>
      </c>
      <c r="AJ348" s="68" t="str">
        <f ca="1">INDEX({"","_","-","="},IF(OR($D348 &gt;= AK$6, $E348 &lt; AJ$6), 0, 1)+IF(OR($F348 &gt;= AK$6, $G348 &lt; AJ$6), 0, 2)+1)</f>
        <v/>
      </c>
      <c r="AK348" s="68" t="str">
        <f ca="1">INDEX({"","_","-","="},IF(OR($D348 &gt;= AL$6, $E348 &lt; AK$6), 0, 1)+IF(OR($F348 &gt;= AL$6, $G348 &lt; AK$6), 0, 2)+1)</f>
        <v/>
      </c>
      <c r="AL348" s="68" t="str">
        <f ca="1">INDEX({"","_","-","="},IF(OR($D348 &gt;= AM$6, $E348 &lt; AL$6), 0, 1)+IF(OR($F348 &gt;= AM$6, $G348 &lt; AL$6), 0, 2)+1)</f>
        <v/>
      </c>
      <c r="AM348" s="68" t="str">
        <f ca="1">INDEX({"","_","-","="},IF(OR($D348 &gt;= AN$6, $E348 &lt; AM$6), 0, 1)+IF(OR($F348 &gt;= AN$6, $G348 &lt; AM$6), 0, 2)+1)</f>
        <v/>
      </c>
      <c r="AN348" s="68" t="str">
        <f ca="1">INDEX({"","_","-","="},IF(OR($D348 &gt;= AO$6, $E348 &lt; AN$6), 0, 1)+IF(OR($F348 &gt;= AO$6, $G348 &lt; AN$6), 0, 2)+1)</f>
        <v/>
      </c>
      <c r="AO348" s="68" t="str">
        <f ca="1">INDEX({"","_","-","="},IF(OR($D348 &gt;= AP$6, $E348 &lt; AO$6), 0, 1)+IF(OR($F348 &gt;= AP$6, $G348 &lt; AO$6), 0, 2)+1)</f>
        <v/>
      </c>
      <c r="AP348" s="68" t="str">
        <f ca="1">INDEX({"","_","-","="},IF(OR($D348 &gt;= AQ$6, $E348 &lt; AP$6), 0, 1)+IF(OR($F348 &gt;= AQ$6, $G348 &lt; AP$6), 0, 2)+1)</f>
        <v/>
      </c>
      <c r="AQ348" s="68" t="str">
        <f ca="1">INDEX({"","_","-","="},IF(OR($D348 &gt;= AR$6, $E348 &lt; AQ$6), 0, 1)+IF(OR($F348 &gt;= AR$6, $G348 &lt; AQ$6), 0, 2)+1)</f>
        <v/>
      </c>
      <c r="AR348" s="68" t="str">
        <f ca="1">INDEX({"","_","-","="},IF(OR($D348 &gt;= AS$6, $E348 &lt; AR$6), 0, 1)+IF(OR($F348 &gt;= AS$6, $G348 &lt; AR$6), 0, 2)+1)</f>
        <v/>
      </c>
      <c r="AS348" s="68" t="str">
        <f ca="1">INDEX({"","_","-","="},IF(OR($D348 &gt;= AT$6, $E348 &lt; AS$6), 0, 1)+IF(OR($F348 &gt;= AT$6, $G348 &lt; AS$6), 0, 2)+1)</f>
        <v/>
      </c>
      <c r="AT348" s="68" t="str">
        <f ca="1">INDEX({"","_","-","="},IF(OR($D348 &gt;= AU$6, $E348 &lt; AT$6), 0, 1)+IF(OR($F348 &gt;= AU$6, $G348 &lt; AT$6), 0, 2)+1)</f>
        <v/>
      </c>
      <c r="AU348" s="68" t="str">
        <f ca="1">INDEX({"","_","-","="},IF(OR($D348 &gt;= AV$6, $E348 &lt; AU$6), 0, 1)+IF(OR($F348 &gt;= AV$6, $G348 &lt; AU$6), 0, 2)+1)</f>
        <v/>
      </c>
      <c r="AV348" s="68" t="str">
        <f ca="1">INDEX({"","_","-","="},IF(OR($D348 &gt;= AW$6, $E348 &lt; AV$6), 0, 1)+IF(OR($F348 &gt;= AW$6, $G348 &lt; AV$6), 0, 2)+1)</f>
        <v/>
      </c>
      <c r="AW348" s="68" t="str">
        <f ca="1">INDEX({"","_","-","="},IF(OR($D348 &gt;= AX$6, $E348 &lt; AW$6), 0, 1)+IF(OR($F348 &gt;= AX$6, $G348 &lt; AW$6), 0, 2)+1)</f>
        <v/>
      </c>
      <c r="AX348" s="68" t="str">
        <f ca="1">INDEX({"","_","-","="},IF(OR($D348 &gt;= AY$6, $E348 &lt; AX$6), 0, 1)+IF(OR($F348 &gt;= AY$6, $G348 &lt; AX$6), 0, 2)+1)</f>
        <v/>
      </c>
      <c r="AY348" s="68" t="str">
        <f ca="1">INDEX({"","_","-","="},IF(OR($D348 &gt;= AZ$6, $E348 &lt; AY$6), 0, 1)+IF(OR($F348 &gt;= AZ$6, $G348 &lt; AY$6), 0, 2)+1)</f>
        <v/>
      </c>
      <c r="AZ348" s="68" t="str">
        <f ca="1">INDEX({"","_","-","="},IF(OR($D348 &gt;= BA$6, $E348 &lt; AZ$6), 0, 1)+IF(OR($F348 &gt;= BA$6, $G348 &lt; AZ$6), 0, 2)+1)</f>
        <v/>
      </c>
      <c r="BA348" s="68" t="str">
        <f ca="1">INDEX({"","_","-","="},IF(OR($D348 &gt;= BB$6, $E348 &lt; BA$6), 0, 1)+IF(OR($F348 &gt;= BB$6, $G348 &lt; BA$6), 0, 2)+1)</f>
        <v/>
      </c>
      <c r="BB348" s="68" t="str">
        <f ca="1">INDEX({"","_","-","="},IF(OR($D348 &gt;= BC$6, $E348 &lt; BB$6), 0, 1)+IF(OR($F348 &gt;= BC$6, $G348 &lt; BB$6), 0, 2)+1)</f>
        <v/>
      </c>
      <c r="BC348" s="68" t="str">
        <f ca="1">INDEX({"","_","-","="},IF(OR($D348 &gt;= BD$6, $E348 &lt; BC$6), 0, 1)+IF(OR($F348 &gt;= BD$6, $G348 &lt; BC$6), 0, 2)+1)</f>
        <v/>
      </c>
      <c r="BD348" s="68" t="str">
        <f ca="1">INDEX({"","_","-","="},IF(OR($D348 &gt;= BE$6, $E348 &lt; BD$6), 0, 1)+IF(OR($F348 &gt;= BE$6, $G348 &lt; BD$6), 0, 2)+1)</f>
        <v/>
      </c>
      <c r="BE348" s="68" t="str">
        <f ca="1">INDEX({"","_","-","="},IF(OR($D348 &gt;= BF$6, $E348 &lt; BE$6), 0, 1)+IF(OR($F348 &gt;= BF$6, $G348 &lt; BE$6), 0, 2)+1)</f>
        <v/>
      </c>
      <c r="BF348" s="68" t="str">
        <f ca="1">INDEX({"","_","-","="},IF(OR($D348 &gt;= BG$6, $E348 &lt; BF$6), 0, 1)+IF(OR($F348 &gt;= BG$6, $G348 &lt; BF$6), 0, 2)+1)</f>
        <v/>
      </c>
      <c r="BG348" s="68" t="str">
        <f ca="1">INDEX({"","_","-","="},IF(OR($D348 &gt;= BH$6, $E348 &lt; BG$6), 0, 1)+IF(OR($F348 &gt;= BH$6, $G348 &lt; BG$6), 0, 2)+1)</f>
        <v/>
      </c>
      <c r="BH348" s="68" t="str">
        <f ca="1">INDEX({"","_","-","="},IF(OR($D348 &gt;= BI$6, $E348 &lt; BH$6), 0, 1)+IF(OR($F348 &gt;= BI$6, $G348 &lt; BH$6), 0, 2)+1)</f>
        <v/>
      </c>
      <c r="BI348" s="68" t="str">
        <f ca="1">INDEX({"","_","-","="},IF(OR($D348 &gt;= BJ$6, $E348 &lt; BI$6), 0, 1)+IF(OR($F348 &gt;= BJ$6, $G348 &lt; BI$6), 0, 2)+1)</f>
        <v/>
      </c>
      <c r="BJ348" s="68" t="str">
        <f ca="1">INDEX({"","_","-","="},IF(OR($D348 &gt;= BK$6, $E348 &lt; BJ$6), 0, 1)+IF(OR($F348 &gt;= BK$6, $G348 &lt; BJ$6), 0, 2)+1)</f>
        <v/>
      </c>
      <c r="BK348" s="68" t="str">
        <f ca="1">INDEX({"","_","-","="},IF(OR($D348 &gt;= BL$6, $E348 &lt; BK$6), 0, 1)+IF(OR($F348 &gt;= BL$6, $G348 &lt; BK$6), 0, 2)+1)</f>
        <v/>
      </c>
      <c r="BL348" s="68" t="str">
        <f ca="1">INDEX({"","_","-","="},IF(OR($D348 &gt;= BM$6, $E348 &lt; BL$6), 0, 1)+IF(OR($F348 &gt;= BM$6, $G348 &lt; BL$6), 0, 2)+1)</f>
        <v/>
      </c>
      <c r="BM348" s="68" t="str">
        <f ca="1">INDEX({"","_","-","="},IF(OR($D348 &gt;= BN$6, $E348 &lt; BM$6), 0, 1)+IF(OR($F348 &gt;= BN$6, $G348 &lt; BM$6), 0, 2)+1)</f>
        <v/>
      </c>
      <c r="BN348" s="68" t="str">
        <f ca="1">INDEX({"","_","-","="},IF(OR($D348 &gt;= BO$6, $E348 &lt; BN$6), 0, 1)+IF(OR($F348 &gt;= BO$6, $G348 &lt; BN$6), 0, 2)+1)</f>
        <v/>
      </c>
      <c r="BO348" s="68" t="str">
        <f ca="1">INDEX({"","_","-","="},IF(OR($D348 &gt;= BP$6, $E348 &lt; BO$6), 0, 1)+IF(OR($F348 &gt;= BP$6, $G348 &lt; BO$6), 0, 2)+1)</f>
        <v/>
      </c>
      <c r="BP348" s="68" t="str">
        <f ca="1">INDEX({"","_","-","="},IF(OR($D348 &gt;= BQ$6, $E348 &lt; BP$6), 0, 1)+IF(OR($F348 &gt;= BQ$6, $G348 &lt; BP$6), 0, 2)+1)</f>
        <v/>
      </c>
      <c r="BQ348" s="68" t="str">
        <f ca="1">INDEX({"","_","-","="},IF(OR($D348 &gt;= BR$6, $E348 &lt; BQ$6), 0, 1)+IF(OR($F348 &gt;= BR$6, $G348 &lt; BQ$6), 0, 2)+1)</f>
        <v/>
      </c>
      <c r="BR348" s="68" t="str">
        <f ca="1">INDEX({"","_","-","="},IF(OR($D348 &gt;= BS$6, $E348 &lt; BR$6), 0, 1)+IF(OR($F348 &gt;= BS$6, $G348 &lt; BR$6), 0, 2)+1)</f>
        <v/>
      </c>
      <c r="BS348" s="68" t="str">
        <f ca="1">INDEX({"","_","-","="},IF(OR($D348 &gt;= BT$6, $E348 &lt; BS$6), 0, 1)+IF(OR($F348 &gt;= BT$6, $G348 &lt; BS$6), 0, 2)+1)</f>
        <v/>
      </c>
      <c r="BT348" s="68" t="str">
        <f ca="1">INDEX({"","_","-","="},IF(OR($D348 &gt;= BU$6, $E348 &lt; BT$6), 0, 1)+IF(OR($F348 &gt;= BU$6, $G348 &lt; BT$6), 0, 2)+1)</f>
        <v/>
      </c>
      <c r="BU348" s="68" t="str">
        <f ca="1">INDEX({"","_","-","="},IF(OR($D348 &gt;= BV$6, $E348 &lt; BU$6), 0, 1)+IF(OR($F348 &gt;= BV$6, $G348 &lt; BU$6), 0, 2)+1)</f>
        <v/>
      </c>
      <c r="BV348" s="68" t="str">
        <f ca="1">INDEX({"","_","-","="},IF(OR($D348 &gt;= BW$6, $E348 &lt; BV$6), 0, 1)+IF(OR($F348 &gt;= BW$6, $G348 &lt; BV$6), 0, 2)+1)</f>
        <v/>
      </c>
      <c r="BW348" s="68" t="str">
        <f ca="1">INDEX({"","_","-","="},IF(OR($D348 &gt;= BX$6, $E348 &lt; BW$6), 0, 1)+IF(OR($F348 &gt;= BX$6, $G348 &lt; BW$6), 0, 2)+1)</f>
        <v/>
      </c>
      <c r="BX348" s="68" t="str">
        <f ca="1">INDEX({"","_","-","="},IF(OR($D348 &gt;= BY$6, $E348 &lt; BX$6), 0, 1)+IF(OR($F348 &gt;= BY$6, $G348 &lt; BX$6), 0, 2)+1)</f>
        <v/>
      </c>
      <c r="BY348" s="68" t="str">
        <f ca="1">INDEX({"","_","-","="},IF(OR($D348 &gt;= BZ$6, $E348 &lt; BY$6), 0, 1)+IF(OR($F348 &gt;= BZ$6, $G348 &lt; BY$6), 0, 2)+1)</f>
        <v/>
      </c>
      <c r="BZ348" s="68" t="str">
        <f ca="1">INDEX({"","_","-","="},IF(OR($D348 &gt;= CA$6, $E348 &lt; BZ$6), 0, 1)+IF(OR($F348 &gt;= CA$6, $G348 &lt; BZ$6), 0, 2)+1)</f>
        <v/>
      </c>
      <c r="CA348" s="68" t="str">
        <f ca="1">INDEX({"","_","-","="},IF(OR($D348 &gt;= CB$6, $E348 &lt; CA$6), 0, 1)+IF(OR($F348 &gt;= CB$6, $G348 &lt; CA$6), 0, 2)+1)</f>
        <v/>
      </c>
      <c r="CB348" s="68" t="str">
        <f ca="1">INDEX({"","_","-","="},IF(OR($D348 &gt;= CC$6, $E348 &lt; CB$6), 0, 1)+IF(OR($F348 &gt;= CC$6, $G348 &lt; CB$6), 0, 2)+1)</f>
        <v/>
      </c>
      <c r="CC348" s="68" t="str">
        <f ca="1">INDEX({"","_","-","="},IF(OR($D348 &gt;= CD$6, $E348 &lt; CC$6), 0, 1)+IF(OR($F348 &gt;= CD$6, $G348 &lt; CC$6), 0, 2)+1)</f>
        <v/>
      </c>
      <c r="CD348" s="68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IF('临-进度'!M344,'临-进度'!$A344,"")</f>
        <v/>
      </c>
      <c r="B349" s="8" t="str">
        <f ca="1">IF('临-进度'!M344,'临-进度'!$B344,"")</f>
        <v/>
      </c>
      <c r="C349" s="8" t="str">
        <f ca="1">IF('临-进度'!M344,'临-进度'!$E344,"")</f>
        <v/>
      </c>
      <c r="D349" s="40" t="str">
        <f ca="1">IF('临-进度'!$M344,'临-进度'!$I344,"")</f>
        <v/>
      </c>
      <c r="E349" s="40" t="str">
        <f ca="1">IF('临-进度'!$M344,'临-进度'!$AE344,"")</f>
        <v/>
      </c>
      <c r="F349" s="40" t="str">
        <f ca="1">IF('临-进度'!$M344,'临-进度'!$J344,"")</f>
        <v/>
      </c>
      <c r="G349" s="73" t="str">
        <f ca="1">IF('临-进度'!$M344,'临-进度'!$AF344,"")</f>
        <v/>
      </c>
      <c r="H349" s="68" t="str">
        <f ca="1">INDEX({"","_","-","="},IF(OR($D349 &gt;= I$6, $E349 &lt; H$6), 0, 1)+IF(OR($F349 &gt;= I$6, $G349 &lt; H$6), 0, 2)+1)</f>
        <v/>
      </c>
      <c r="I349" s="68" t="str">
        <f ca="1">INDEX({"","_","-","="},IF(OR($D349 &gt;= J$6, $E349 &lt; I$6), 0, 1)+IF(OR($F349 &gt;= J$6, $G349 &lt; I$6), 0, 2)+1)</f>
        <v/>
      </c>
      <c r="J349" s="68" t="str">
        <f ca="1">INDEX({"","_","-","="},IF(OR($D349 &gt;= K$6, $E349 &lt; J$6), 0, 1)+IF(OR($F349 &gt;= K$6, $G349 &lt; J$6), 0, 2)+1)</f>
        <v/>
      </c>
      <c r="K349" s="68" t="str">
        <f ca="1">INDEX({"","_","-","="},IF(OR($D349 &gt;= L$6, $E349 &lt; K$6), 0, 1)+IF(OR($F349 &gt;= L$6, $G349 &lt; K$6), 0, 2)+1)</f>
        <v/>
      </c>
      <c r="L349" s="68" t="str">
        <f ca="1">INDEX({"","_","-","="},IF(OR($D349 &gt;= M$6, $E349 &lt; L$6), 0, 1)+IF(OR($F349 &gt;= M$6, $G349 &lt; L$6), 0, 2)+1)</f>
        <v/>
      </c>
      <c r="M349" s="68" t="str">
        <f ca="1">INDEX({"","_","-","="},IF(OR($D349 &gt;= N$6, $E349 &lt; M$6), 0, 1)+IF(OR($F349 &gt;= N$6, $G349 &lt; M$6), 0, 2)+1)</f>
        <v/>
      </c>
      <c r="N349" s="68" t="str">
        <f ca="1">INDEX({"","_","-","="},IF(OR($D349 &gt;= O$6, $E349 &lt; N$6), 0, 1)+IF(OR($F349 &gt;= O$6, $G349 &lt; N$6), 0, 2)+1)</f>
        <v/>
      </c>
      <c r="O349" s="68" t="str">
        <f ca="1">INDEX({"","_","-","="},IF(OR($D349 &gt;= P$6, $E349 &lt; O$6), 0, 1)+IF(OR($F349 &gt;= P$6, $G349 &lt; O$6), 0, 2)+1)</f>
        <v/>
      </c>
      <c r="P349" s="68" t="str">
        <f ca="1">INDEX({"","_","-","="},IF(OR($D349 &gt;= Q$6, $E349 &lt; P$6), 0, 1)+IF(OR($F349 &gt;= Q$6, $G349 &lt; P$6), 0, 2)+1)</f>
        <v/>
      </c>
      <c r="Q349" s="68" t="str">
        <f ca="1">INDEX({"","_","-","="},IF(OR($D349 &gt;= R$6, $E349 &lt; Q$6), 0, 1)+IF(OR($F349 &gt;= R$6, $G349 &lt; Q$6), 0, 2)+1)</f>
        <v/>
      </c>
      <c r="R349" s="68" t="str">
        <f ca="1">INDEX({"","_","-","="},IF(OR($D349 &gt;= S$6, $E349 &lt; R$6), 0, 1)+IF(OR($F349 &gt;= S$6, $G349 &lt; R$6), 0, 2)+1)</f>
        <v/>
      </c>
      <c r="S349" s="68" t="str">
        <f ca="1">INDEX({"","_","-","="},IF(OR($D349 &gt;= T$6, $E349 &lt; S$6), 0, 1)+IF(OR($F349 &gt;= T$6, $G349 &lt; S$6), 0, 2)+1)</f>
        <v/>
      </c>
      <c r="T349" s="68" t="str">
        <f ca="1">INDEX({"","_","-","="},IF(OR($D349 &gt;= U$6, $E349 &lt; T$6), 0, 1)+IF(OR($F349 &gt;= U$6, $G349 &lt; T$6), 0, 2)+1)</f>
        <v/>
      </c>
      <c r="U349" s="68" t="str">
        <f ca="1">INDEX({"","_","-","="},IF(OR($D349 &gt;= V$6, $E349 &lt; U$6), 0, 1)+IF(OR($F349 &gt;= V$6, $G349 &lt; U$6), 0, 2)+1)</f>
        <v/>
      </c>
      <c r="V349" s="68" t="str">
        <f ca="1">INDEX({"","_","-","="},IF(OR($D349 &gt;= W$6, $E349 &lt; V$6), 0, 1)+IF(OR($F349 &gt;= W$6, $G349 &lt; V$6), 0, 2)+1)</f>
        <v/>
      </c>
      <c r="W349" s="68" t="str">
        <f ca="1">INDEX({"","_","-","="},IF(OR($D349 &gt;= X$6, $E349 &lt; W$6), 0, 1)+IF(OR($F349 &gt;= X$6, $G349 &lt; W$6), 0, 2)+1)</f>
        <v/>
      </c>
      <c r="X349" s="68" t="str">
        <f ca="1">INDEX({"","_","-","="},IF(OR($D349 &gt;= Y$6, $E349 &lt; X$6), 0, 1)+IF(OR($F349 &gt;= Y$6, $G349 &lt; X$6), 0, 2)+1)</f>
        <v/>
      </c>
      <c r="Y349" s="68" t="str">
        <f ca="1">INDEX({"","_","-","="},IF(OR($D349 &gt;= Z$6, $E349 &lt; Y$6), 0, 1)+IF(OR($F349 &gt;= Z$6, $G349 &lt; Y$6), 0, 2)+1)</f>
        <v/>
      </c>
      <c r="Z349" s="68" t="str">
        <f ca="1">INDEX({"","_","-","="},IF(OR($D349 &gt;= AA$6, $E349 &lt; Z$6), 0, 1)+IF(OR($F349 &gt;= AA$6, $G349 &lt; Z$6), 0, 2)+1)</f>
        <v/>
      </c>
      <c r="AA349" s="68" t="str">
        <f ca="1">INDEX({"","_","-","="},IF(OR($D349 &gt;= AB$6, $E349 &lt; AA$6), 0, 1)+IF(OR($F349 &gt;= AB$6, $G349 &lt; AA$6), 0, 2)+1)</f>
        <v/>
      </c>
      <c r="AB349" s="68" t="str">
        <f ca="1">INDEX({"","_","-","="},IF(OR($D349 &gt;= AC$6, $E349 &lt; AB$6), 0, 1)+IF(OR($F349 &gt;= AC$6, $G349 &lt; AB$6), 0, 2)+1)</f>
        <v/>
      </c>
      <c r="AC349" s="68" t="str">
        <f ca="1">INDEX({"","_","-","="},IF(OR($D349 &gt;= AD$6, $E349 &lt; AC$6), 0, 1)+IF(OR($F349 &gt;= AD$6, $G349 &lt; AC$6), 0, 2)+1)</f>
        <v/>
      </c>
      <c r="AD349" s="68" t="str">
        <f ca="1">INDEX({"","_","-","="},IF(OR($D349 &gt;= AE$6, $E349 &lt; AD$6), 0, 1)+IF(OR($F349 &gt;= AE$6, $G349 &lt; AD$6), 0, 2)+1)</f>
        <v/>
      </c>
      <c r="AE349" s="68" t="str">
        <f ca="1">INDEX({"","_","-","="},IF(OR($D349 &gt;= AF$6, $E349 &lt; AE$6), 0, 1)+IF(OR($F349 &gt;= AF$6, $G349 &lt; AE$6), 0, 2)+1)</f>
        <v/>
      </c>
      <c r="AF349" s="68" t="str">
        <f ca="1">INDEX({"","_","-","="},IF(OR($D349 &gt;= AG$6, $E349 &lt; AF$6), 0, 1)+IF(OR($F349 &gt;= AG$6, $G349 &lt; AF$6), 0, 2)+1)</f>
        <v/>
      </c>
      <c r="AG349" s="68" t="str">
        <f ca="1">INDEX({"","_","-","="},IF(OR($D349 &gt;= AH$6, $E349 &lt; AG$6), 0, 1)+IF(OR($F349 &gt;= AH$6, $G349 &lt; AG$6), 0, 2)+1)</f>
        <v/>
      </c>
      <c r="AH349" s="68" t="str">
        <f ca="1">INDEX({"","_","-","="},IF(OR($D349 &gt;= AI$6, $E349 &lt; AH$6), 0, 1)+IF(OR($F349 &gt;= AI$6, $G349 &lt; AH$6), 0, 2)+1)</f>
        <v/>
      </c>
      <c r="AI349" s="68" t="str">
        <f ca="1">INDEX({"","_","-","="},IF(OR($D349 &gt;= AJ$6, $E349 &lt; AI$6), 0, 1)+IF(OR($F349 &gt;= AJ$6, $G349 &lt; AI$6), 0, 2)+1)</f>
        <v/>
      </c>
      <c r="AJ349" s="68" t="str">
        <f ca="1">INDEX({"","_","-","="},IF(OR($D349 &gt;= AK$6, $E349 &lt; AJ$6), 0, 1)+IF(OR($F349 &gt;= AK$6, $G349 &lt; AJ$6), 0, 2)+1)</f>
        <v/>
      </c>
      <c r="AK349" s="68" t="str">
        <f ca="1">INDEX({"","_","-","="},IF(OR($D349 &gt;= AL$6, $E349 &lt; AK$6), 0, 1)+IF(OR($F349 &gt;= AL$6, $G349 &lt; AK$6), 0, 2)+1)</f>
        <v/>
      </c>
      <c r="AL349" s="68" t="str">
        <f ca="1">INDEX({"","_","-","="},IF(OR($D349 &gt;= AM$6, $E349 &lt; AL$6), 0, 1)+IF(OR($F349 &gt;= AM$6, $G349 &lt; AL$6), 0, 2)+1)</f>
        <v/>
      </c>
      <c r="AM349" s="68" t="str">
        <f ca="1">INDEX({"","_","-","="},IF(OR($D349 &gt;= AN$6, $E349 &lt; AM$6), 0, 1)+IF(OR($F349 &gt;= AN$6, $G349 &lt; AM$6), 0, 2)+1)</f>
        <v/>
      </c>
      <c r="AN349" s="68" t="str">
        <f ca="1">INDEX({"","_","-","="},IF(OR($D349 &gt;= AO$6, $E349 &lt; AN$6), 0, 1)+IF(OR($F349 &gt;= AO$6, $G349 &lt; AN$6), 0, 2)+1)</f>
        <v/>
      </c>
      <c r="AO349" s="68" t="str">
        <f ca="1">INDEX({"","_","-","="},IF(OR($D349 &gt;= AP$6, $E349 &lt; AO$6), 0, 1)+IF(OR($F349 &gt;= AP$6, $G349 &lt; AO$6), 0, 2)+1)</f>
        <v/>
      </c>
      <c r="AP349" s="68" t="str">
        <f ca="1">INDEX({"","_","-","="},IF(OR($D349 &gt;= AQ$6, $E349 &lt; AP$6), 0, 1)+IF(OR($F349 &gt;= AQ$6, $G349 &lt; AP$6), 0, 2)+1)</f>
        <v/>
      </c>
      <c r="AQ349" s="68" t="str">
        <f ca="1">INDEX({"","_","-","="},IF(OR($D349 &gt;= AR$6, $E349 &lt; AQ$6), 0, 1)+IF(OR($F349 &gt;= AR$6, $G349 &lt; AQ$6), 0, 2)+1)</f>
        <v/>
      </c>
      <c r="AR349" s="68" t="str">
        <f ca="1">INDEX({"","_","-","="},IF(OR($D349 &gt;= AS$6, $E349 &lt; AR$6), 0, 1)+IF(OR($F349 &gt;= AS$6, $G349 &lt; AR$6), 0, 2)+1)</f>
        <v/>
      </c>
      <c r="AS349" s="68" t="str">
        <f ca="1">INDEX({"","_","-","="},IF(OR($D349 &gt;= AT$6, $E349 &lt; AS$6), 0, 1)+IF(OR($F349 &gt;= AT$6, $G349 &lt; AS$6), 0, 2)+1)</f>
        <v/>
      </c>
      <c r="AT349" s="68" t="str">
        <f ca="1">INDEX({"","_","-","="},IF(OR($D349 &gt;= AU$6, $E349 &lt; AT$6), 0, 1)+IF(OR($F349 &gt;= AU$6, $G349 &lt; AT$6), 0, 2)+1)</f>
        <v/>
      </c>
      <c r="AU349" s="68" t="str">
        <f ca="1">INDEX({"","_","-","="},IF(OR($D349 &gt;= AV$6, $E349 &lt; AU$6), 0, 1)+IF(OR($F349 &gt;= AV$6, $G349 &lt; AU$6), 0, 2)+1)</f>
        <v/>
      </c>
      <c r="AV349" s="68" t="str">
        <f ca="1">INDEX({"","_","-","="},IF(OR($D349 &gt;= AW$6, $E349 &lt; AV$6), 0, 1)+IF(OR($F349 &gt;= AW$6, $G349 &lt; AV$6), 0, 2)+1)</f>
        <v/>
      </c>
      <c r="AW349" s="68" t="str">
        <f ca="1">INDEX({"","_","-","="},IF(OR($D349 &gt;= AX$6, $E349 &lt; AW$6), 0, 1)+IF(OR($F349 &gt;= AX$6, $G349 &lt; AW$6), 0, 2)+1)</f>
        <v/>
      </c>
      <c r="AX349" s="68" t="str">
        <f ca="1">INDEX({"","_","-","="},IF(OR($D349 &gt;= AY$6, $E349 &lt; AX$6), 0, 1)+IF(OR($F349 &gt;= AY$6, $G349 &lt; AX$6), 0, 2)+1)</f>
        <v/>
      </c>
      <c r="AY349" s="68" t="str">
        <f ca="1">INDEX({"","_","-","="},IF(OR($D349 &gt;= AZ$6, $E349 &lt; AY$6), 0, 1)+IF(OR($F349 &gt;= AZ$6, $G349 &lt; AY$6), 0, 2)+1)</f>
        <v/>
      </c>
      <c r="AZ349" s="68" t="str">
        <f ca="1">INDEX({"","_","-","="},IF(OR($D349 &gt;= BA$6, $E349 &lt; AZ$6), 0, 1)+IF(OR($F349 &gt;= BA$6, $G349 &lt; AZ$6), 0, 2)+1)</f>
        <v/>
      </c>
      <c r="BA349" s="68" t="str">
        <f ca="1">INDEX({"","_","-","="},IF(OR($D349 &gt;= BB$6, $E349 &lt; BA$6), 0, 1)+IF(OR($F349 &gt;= BB$6, $G349 &lt; BA$6), 0, 2)+1)</f>
        <v/>
      </c>
      <c r="BB349" s="68" t="str">
        <f ca="1">INDEX({"","_","-","="},IF(OR($D349 &gt;= BC$6, $E349 &lt; BB$6), 0, 1)+IF(OR($F349 &gt;= BC$6, $G349 &lt; BB$6), 0, 2)+1)</f>
        <v/>
      </c>
      <c r="BC349" s="68" t="str">
        <f ca="1">INDEX({"","_","-","="},IF(OR($D349 &gt;= BD$6, $E349 &lt; BC$6), 0, 1)+IF(OR($F349 &gt;= BD$6, $G349 &lt; BC$6), 0, 2)+1)</f>
        <v/>
      </c>
      <c r="BD349" s="68" t="str">
        <f ca="1">INDEX({"","_","-","="},IF(OR($D349 &gt;= BE$6, $E349 &lt; BD$6), 0, 1)+IF(OR($F349 &gt;= BE$6, $G349 &lt; BD$6), 0, 2)+1)</f>
        <v/>
      </c>
      <c r="BE349" s="68" t="str">
        <f ca="1">INDEX({"","_","-","="},IF(OR($D349 &gt;= BF$6, $E349 &lt; BE$6), 0, 1)+IF(OR($F349 &gt;= BF$6, $G349 &lt; BE$6), 0, 2)+1)</f>
        <v/>
      </c>
      <c r="BF349" s="68" t="str">
        <f ca="1">INDEX({"","_","-","="},IF(OR($D349 &gt;= BG$6, $E349 &lt; BF$6), 0, 1)+IF(OR($F349 &gt;= BG$6, $G349 &lt; BF$6), 0, 2)+1)</f>
        <v/>
      </c>
      <c r="BG349" s="68" t="str">
        <f ca="1">INDEX({"","_","-","="},IF(OR($D349 &gt;= BH$6, $E349 &lt; BG$6), 0, 1)+IF(OR($F349 &gt;= BH$6, $G349 &lt; BG$6), 0, 2)+1)</f>
        <v/>
      </c>
      <c r="BH349" s="68" t="str">
        <f ca="1">INDEX({"","_","-","="},IF(OR($D349 &gt;= BI$6, $E349 &lt; BH$6), 0, 1)+IF(OR($F349 &gt;= BI$6, $G349 &lt; BH$6), 0, 2)+1)</f>
        <v/>
      </c>
      <c r="BI349" s="68" t="str">
        <f ca="1">INDEX({"","_","-","="},IF(OR($D349 &gt;= BJ$6, $E349 &lt; BI$6), 0, 1)+IF(OR($F349 &gt;= BJ$6, $G349 &lt; BI$6), 0, 2)+1)</f>
        <v/>
      </c>
      <c r="BJ349" s="68" t="str">
        <f ca="1">INDEX({"","_","-","="},IF(OR($D349 &gt;= BK$6, $E349 &lt; BJ$6), 0, 1)+IF(OR($F349 &gt;= BK$6, $G349 &lt; BJ$6), 0, 2)+1)</f>
        <v/>
      </c>
      <c r="BK349" s="68" t="str">
        <f ca="1">INDEX({"","_","-","="},IF(OR($D349 &gt;= BL$6, $E349 &lt; BK$6), 0, 1)+IF(OR($F349 &gt;= BL$6, $G349 &lt; BK$6), 0, 2)+1)</f>
        <v/>
      </c>
      <c r="BL349" s="68" t="str">
        <f ca="1">INDEX({"","_","-","="},IF(OR($D349 &gt;= BM$6, $E349 &lt; BL$6), 0, 1)+IF(OR($F349 &gt;= BM$6, $G349 &lt; BL$6), 0, 2)+1)</f>
        <v/>
      </c>
      <c r="BM349" s="68" t="str">
        <f ca="1">INDEX({"","_","-","="},IF(OR($D349 &gt;= BN$6, $E349 &lt; BM$6), 0, 1)+IF(OR($F349 &gt;= BN$6, $G349 &lt; BM$6), 0, 2)+1)</f>
        <v/>
      </c>
      <c r="BN349" s="68" t="str">
        <f ca="1">INDEX({"","_","-","="},IF(OR($D349 &gt;= BO$6, $E349 &lt; BN$6), 0, 1)+IF(OR($F349 &gt;= BO$6, $G349 &lt; BN$6), 0, 2)+1)</f>
        <v/>
      </c>
      <c r="BO349" s="68" t="str">
        <f ca="1">INDEX({"","_","-","="},IF(OR($D349 &gt;= BP$6, $E349 &lt; BO$6), 0, 1)+IF(OR($F349 &gt;= BP$6, $G349 &lt; BO$6), 0, 2)+1)</f>
        <v/>
      </c>
      <c r="BP349" s="68" t="str">
        <f ca="1">INDEX({"","_","-","="},IF(OR($D349 &gt;= BQ$6, $E349 &lt; BP$6), 0, 1)+IF(OR($F349 &gt;= BQ$6, $G349 &lt; BP$6), 0, 2)+1)</f>
        <v/>
      </c>
      <c r="BQ349" s="68" t="str">
        <f ca="1">INDEX({"","_","-","="},IF(OR($D349 &gt;= BR$6, $E349 &lt; BQ$6), 0, 1)+IF(OR($F349 &gt;= BR$6, $G349 &lt; BQ$6), 0, 2)+1)</f>
        <v/>
      </c>
      <c r="BR349" s="68" t="str">
        <f ca="1">INDEX({"","_","-","="},IF(OR($D349 &gt;= BS$6, $E349 &lt; BR$6), 0, 1)+IF(OR($F349 &gt;= BS$6, $G349 &lt; BR$6), 0, 2)+1)</f>
        <v/>
      </c>
      <c r="BS349" s="68" t="str">
        <f ca="1">INDEX({"","_","-","="},IF(OR($D349 &gt;= BT$6, $E349 &lt; BS$6), 0, 1)+IF(OR($F349 &gt;= BT$6, $G349 &lt; BS$6), 0, 2)+1)</f>
        <v/>
      </c>
      <c r="BT349" s="68" t="str">
        <f ca="1">INDEX({"","_","-","="},IF(OR($D349 &gt;= BU$6, $E349 &lt; BT$6), 0, 1)+IF(OR($F349 &gt;= BU$6, $G349 &lt; BT$6), 0, 2)+1)</f>
        <v/>
      </c>
      <c r="BU349" s="68" t="str">
        <f ca="1">INDEX({"","_","-","="},IF(OR($D349 &gt;= BV$6, $E349 &lt; BU$6), 0, 1)+IF(OR($F349 &gt;= BV$6, $G349 &lt; BU$6), 0, 2)+1)</f>
        <v/>
      </c>
      <c r="BV349" s="68" t="str">
        <f ca="1">INDEX({"","_","-","="},IF(OR($D349 &gt;= BW$6, $E349 &lt; BV$6), 0, 1)+IF(OR($F349 &gt;= BW$6, $G349 &lt; BV$6), 0, 2)+1)</f>
        <v/>
      </c>
      <c r="BW349" s="68" t="str">
        <f ca="1">INDEX({"","_","-","="},IF(OR($D349 &gt;= BX$6, $E349 &lt; BW$6), 0, 1)+IF(OR($F349 &gt;= BX$6, $G349 &lt; BW$6), 0, 2)+1)</f>
        <v/>
      </c>
      <c r="BX349" s="68" t="str">
        <f ca="1">INDEX({"","_","-","="},IF(OR($D349 &gt;= BY$6, $E349 &lt; BX$6), 0, 1)+IF(OR($F349 &gt;= BY$6, $G349 &lt; BX$6), 0, 2)+1)</f>
        <v/>
      </c>
      <c r="BY349" s="68" t="str">
        <f ca="1">INDEX({"","_","-","="},IF(OR($D349 &gt;= BZ$6, $E349 &lt; BY$6), 0, 1)+IF(OR($F349 &gt;= BZ$6, $G349 &lt; BY$6), 0, 2)+1)</f>
        <v/>
      </c>
      <c r="BZ349" s="68" t="str">
        <f ca="1">INDEX({"","_","-","="},IF(OR($D349 &gt;= CA$6, $E349 &lt; BZ$6), 0, 1)+IF(OR($F349 &gt;= CA$6, $G349 &lt; BZ$6), 0, 2)+1)</f>
        <v/>
      </c>
      <c r="CA349" s="68" t="str">
        <f ca="1">INDEX({"","_","-","="},IF(OR($D349 &gt;= CB$6, $E349 &lt; CA$6), 0, 1)+IF(OR($F349 &gt;= CB$6, $G349 &lt; CA$6), 0, 2)+1)</f>
        <v/>
      </c>
      <c r="CB349" s="68" t="str">
        <f ca="1">INDEX({"","_","-","="},IF(OR($D349 &gt;= CC$6, $E349 &lt; CB$6), 0, 1)+IF(OR($F349 &gt;= CC$6, $G349 &lt; CB$6), 0, 2)+1)</f>
        <v/>
      </c>
      <c r="CC349" s="68" t="str">
        <f ca="1">INDEX({"","_","-","="},IF(OR($D349 &gt;= CD$6, $E349 &lt; CC$6), 0, 1)+IF(OR($F349 &gt;= CD$6, $G349 &lt; CC$6), 0, 2)+1)</f>
        <v/>
      </c>
      <c r="CD349" s="68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IF('临-进度'!M345,'临-进度'!$A345,"")</f>
        <v/>
      </c>
      <c r="B350" s="8" t="str">
        <f ca="1">IF('临-进度'!M345,'临-进度'!$B345,"")</f>
        <v/>
      </c>
      <c r="C350" s="8" t="str">
        <f ca="1">IF('临-进度'!M345,'临-进度'!$E345,"")</f>
        <v/>
      </c>
      <c r="D350" s="40" t="str">
        <f ca="1">IF('临-进度'!$M345,'临-进度'!$I345,"")</f>
        <v/>
      </c>
      <c r="E350" s="40" t="str">
        <f ca="1">IF('临-进度'!$M345,'临-进度'!$AE345,"")</f>
        <v/>
      </c>
      <c r="F350" s="40" t="str">
        <f ca="1">IF('临-进度'!$M345,'临-进度'!$J345,"")</f>
        <v/>
      </c>
      <c r="G350" s="73" t="str">
        <f ca="1">IF('临-进度'!$M345,'临-进度'!$AF345,"")</f>
        <v/>
      </c>
      <c r="H350" s="68" t="str">
        <f ca="1">INDEX({"","_","-","="},IF(OR($D350 &gt;= I$6, $E350 &lt; H$6), 0, 1)+IF(OR($F350 &gt;= I$6, $G350 &lt; H$6), 0, 2)+1)</f>
        <v/>
      </c>
      <c r="I350" s="68" t="str">
        <f ca="1">INDEX({"","_","-","="},IF(OR($D350 &gt;= J$6, $E350 &lt; I$6), 0, 1)+IF(OR($F350 &gt;= J$6, $G350 &lt; I$6), 0, 2)+1)</f>
        <v/>
      </c>
      <c r="J350" s="68" t="str">
        <f ca="1">INDEX({"","_","-","="},IF(OR($D350 &gt;= K$6, $E350 &lt; J$6), 0, 1)+IF(OR($F350 &gt;= K$6, $G350 &lt; J$6), 0, 2)+1)</f>
        <v/>
      </c>
      <c r="K350" s="68" t="str">
        <f ca="1">INDEX({"","_","-","="},IF(OR($D350 &gt;= L$6, $E350 &lt; K$6), 0, 1)+IF(OR($F350 &gt;= L$6, $G350 &lt; K$6), 0, 2)+1)</f>
        <v/>
      </c>
      <c r="L350" s="68" t="str">
        <f ca="1">INDEX({"","_","-","="},IF(OR($D350 &gt;= M$6, $E350 &lt; L$6), 0, 1)+IF(OR($F350 &gt;= M$6, $G350 &lt; L$6), 0, 2)+1)</f>
        <v/>
      </c>
      <c r="M350" s="68" t="str">
        <f ca="1">INDEX({"","_","-","="},IF(OR($D350 &gt;= N$6, $E350 &lt; M$6), 0, 1)+IF(OR($F350 &gt;= N$6, $G350 &lt; M$6), 0, 2)+1)</f>
        <v/>
      </c>
      <c r="N350" s="68" t="str">
        <f ca="1">INDEX({"","_","-","="},IF(OR($D350 &gt;= O$6, $E350 &lt; N$6), 0, 1)+IF(OR($F350 &gt;= O$6, $G350 &lt; N$6), 0, 2)+1)</f>
        <v/>
      </c>
      <c r="O350" s="68" t="str">
        <f ca="1">INDEX({"","_","-","="},IF(OR($D350 &gt;= P$6, $E350 &lt; O$6), 0, 1)+IF(OR($F350 &gt;= P$6, $G350 &lt; O$6), 0, 2)+1)</f>
        <v/>
      </c>
      <c r="P350" s="68" t="str">
        <f ca="1">INDEX({"","_","-","="},IF(OR($D350 &gt;= Q$6, $E350 &lt; P$6), 0, 1)+IF(OR($F350 &gt;= Q$6, $G350 &lt; P$6), 0, 2)+1)</f>
        <v/>
      </c>
      <c r="Q350" s="68" t="str">
        <f ca="1">INDEX({"","_","-","="},IF(OR($D350 &gt;= R$6, $E350 &lt; Q$6), 0, 1)+IF(OR($F350 &gt;= R$6, $G350 &lt; Q$6), 0, 2)+1)</f>
        <v/>
      </c>
      <c r="R350" s="68" t="str">
        <f ca="1">INDEX({"","_","-","="},IF(OR($D350 &gt;= S$6, $E350 &lt; R$6), 0, 1)+IF(OR($F350 &gt;= S$6, $G350 &lt; R$6), 0, 2)+1)</f>
        <v/>
      </c>
      <c r="S350" s="68" t="str">
        <f ca="1">INDEX({"","_","-","="},IF(OR($D350 &gt;= T$6, $E350 &lt; S$6), 0, 1)+IF(OR($F350 &gt;= T$6, $G350 &lt; S$6), 0, 2)+1)</f>
        <v/>
      </c>
      <c r="T350" s="68" t="str">
        <f ca="1">INDEX({"","_","-","="},IF(OR($D350 &gt;= U$6, $E350 &lt; T$6), 0, 1)+IF(OR($F350 &gt;= U$6, $G350 &lt; T$6), 0, 2)+1)</f>
        <v/>
      </c>
      <c r="U350" s="68" t="str">
        <f ca="1">INDEX({"","_","-","="},IF(OR($D350 &gt;= V$6, $E350 &lt; U$6), 0, 1)+IF(OR($F350 &gt;= V$6, $G350 &lt; U$6), 0, 2)+1)</f>
        <v/>
      </c>
      <c r="V350" s="68" t="str">
        <f ca="1">INDEX({"","_","-","="},IF(OR($D350 &gt;= W$6, $E350 &lt; V$6), 0, 1)+IF(OR($F350 &gt;= W$6, $G350 &lt; V$6), 0, 2)+1)</f>
        <v/>
      </c>
      <c r="W350" s="68" t="str">
        <f ca="1">INDEX({"","_","-","="},IF(OR($D350 &gt;= X$6, $E350 &lt; W$6), 0, 1)+IF(OR($F350 &gt;= X$6, $G350 &lt; W$6), 0, 2)+1)</f>
        <v/>
      </c>
      <c r="X350" s="68" t="str">
        <f ca="1">INDEX({"","_","-","="},IF(OR($D350 &gt;= Y$6, $E350 &lt; X$6), 0, 1)+IF(OR($F350 &gt;= Y$6, $G350 &lt; X$6), 0, 2)+1)</f>
        <v/>
      </c>
      <c r="Y350" s="68" t="str">
        <f ca="1">INDEX({"","_","-","="},IF(OR($D350 &gt;= Z$6, $E350 &lt; Y$6), 0, 1)+IF(OR($F350 &gt;= Z$6, $G350 &lt; Y$6), 0, 2)+1)</f>
        <v/>
      </c>
      <c r="Z350" s="68" t="str">
        <f ca="1">INDEX({"","_","-","="},IF(OR($D350 &gt;= AA$6, $E350 &lt; Z$6), 0, 1)+IF(OR($F350 &gt;= AA$6, $G350 &lt; Z$6), 0, 2)+1)</f>
        <v/>
      </c>
      <c r="AA350" s="68" t="str">
        <f ca="1">INDEX({"","_","-","="},IF(OR($D350 &gt;= AB$6, $E350 &lt; AA$6), 0, 1)+IF(OR($F350 &gt;= AB$6, $G350 &lt; AA$6), 0, 2)+1)</f>
        <v/>
      </c>
      <c r="AB350" s="68" t="str">
        <f ca="1">INDEX({"","_","-","="},IF(OR($D350 &gt;= AC$6, $E350 &lt; AB$6), 0, 1)+IF(OR($F350 &gt;= AC$6, $G350 &lt; AB$6), 0, 2)+1)</f>
        <v/>
      </c>
      <c r="AC350" s="68" t="str">
        <f ca="1">INDEX({"","_","-","="},IF(OR($D350 &gt;= AD$6, $E350 &lt; AC$6), 0, 1)+IF(OR($F350 &gt;= AD$6, $G350 &lt; AC$6), 0, 2)+1)</f>
        <v/>
      </c>
      <c r="AD350" s="68" t="str">
        <f ca="1">INDEX({"","_","-","="},IF(OR($D350 &gt;= AE$6, $E350 &lt; AD$6), 0, 1)+IF(OR($F350 &gt;= AE$6, $G350 &lt; AD$6), 0, 2)+1)</f>
        <v/>
      </c>
      <c r="AE350" s="68" t="str">
        <f ca="1">INDEX({"","_","-","="},IF(OR($D350 &gt;= AF$6, $E350 &lt; AE$6), 0, 1)+IF(OR($F350 &gt;= AF$6, $G350 &lt; AE$6), 0, 2)+1)</f>
        <v/>
      </c>
      <c r="AF350" s="68" t="str">
        <f ca="1">INDEX({"","_","-","="},IF(OR($D350 &gt;= AG$6, $E350 &lt; AF$6), 0, 1)+IF(OR($F350 &gt;= AG$6, $G350 &lt; AF$6), 0, 2)+1)</f>
        <v/>
      </c>
      <c r="AG350" s="68" t="str">
        <f ca="1">INDEX({"","_","-","="},IF(OR($D350 &gt;= AH$6, $E350 &lt; AG$6), 0, 1)+IF(OR($F350 &gt;= AH$6, $G350 &lt; AG$6), 0, 2)+1)</f>
        <v/>
      </c>
      <c r="AH350" s="68" t="str">
        <f ca="1">INDEX({"","_","-","="},IF(OR($D350 &gt;= AI$6, $E350 &lt; AH$6), 0, 1)+IF(OR($F350 &gt;= AI$6, $G350 &lt; AH$6), 0, 2)+1)</f>
        <v/>
      </c>
      <c r="AI350" s="68" t="str">
        <f ca="1">INDEX({"","_","-","="},IF(OR($D350 &gt;= AJ$6, $E350 &lt; AI$6), 0, 1)+IF(OR($F350 &gt;= AJ$6, $G350 &lt; AI$6), 0, 2)+1)</f>
        <v/>
      </c>
      <c r="AJ350" s="68" t="str">
        <f ca="1">INDEX({"","_","-","="},IF(OR($D350 &gt;= AK$6, $E350 &lt; AJ$6), 0, 1)+IF(OR($F350 &gt;= AK$6, $G350 &lt; AJ$6), 0, 2)+1)</f>
        <v/>
      </c>
      <c r="AK350" s="68" t="str">
        <f ca="1">INDEX({"","_","-","="},IF(OR($D350 &gt;= AL$6, $E350 &lt; AK$6), 0, 1)+IF(OR($F350 &gt;= AL$6, $G350 &lt; AK$6), 0, 2)+1)</f>
        <v/>
      </c>
      <c r="AL350" s="68" t="str">
        <f ca="1">INDEX({"","_","-","="},IF(OR($D350 &gt;= AM$6, $E350 &lt; AL$6), 0, 1)+IF(OR($F350 &gt;= AM$6, $G350 &lt; AL$6), 0, 2)+1)</f>
        <v/>
      </c>
      <c r="AM350" s="68" t="str">
        <f ca="1">INDEX({"","_","-","="},IF(OR($D350 &gt;= AN$6, $E350 &lt; AM$6), 0, 1)+IF(OR($F350 &gt;= AN$6, $G350 &lt; AM$6), 0, 2)+1)</f>
        <v/>
      </c>
      <c r="AN350" s="68" t="str">
        <f ca="1">INDEX({"","_","-","="},IF(OR($D350 &gt;= AO$6, $E350 &lt; AN$6), 0, 1)+IF(OR($F350 &gt;= AO$6, $G350 &lt; AN$6), 0, 2)+1)</f>
        <v/>
      </c>
      <c r="AO350" s="68" t="str">
        <f ca="1">INDEX({"","_","-","="},IF(OR($D350 &gt;= AP$6, $E350 &lt; AO$6), 0, 1)+IF(OR($F350 &gt;= AP$6, $G350 &lt; AO$6), 0, 2)+1)</f>
        <v/>
      </c>
      <c r="AP350" s="68" t="str">
        <f ca="1">INDEX({"","_","-","="},IF(OR($D350 &gt;= AQ$6, $E350 &lt; AP$6), 0, 1)+IF(OR($F350 &gt;= AQ$6, $G350 &lt; AP$6), 0, 2)+1)</f>
        <v/>
      </c>
      <c r="AQ350" s="68" t="str">
        <f ca="1">INDEX({"","_","-","="},IF(OR($D350 &gt;= AR$6, $E350 &lt; AQ$6), 0, 1)+IF(OR($F350 &gt;= AR$6, $G350 &lt; AQ$6), 0, 2)+1)</f>
        <v/>
      </c>
      <c r="AR350" s="68" t="str">
        <f ca="1">INDEX({"","_","-","="},IF(OR($D350 &gt;= AS$6, $E350 &lt; AR$6), 0, 1)+IF(OR($F350 &gt;= AS$6, $G350 &lt; AR$6), 0, 2)+1)</f>
        <v/>
      </c>
      <c r="AS350" s="68" t="str">
        <f ca="1">INDEX({"","_","-","="},IF(OR($D350 &gt;= AT$6, $E350 &lt; AS$6), 0, 1)+IF(OR($F350 &gt;= AT$6, $G350 &lt; AS$6), 0, 2)+1)</f>
        <v/>
      </c>
      <c r="AT350" s="68" t="str">
        <f ca="1">INDEX({"","_","-","="},IF(OR($D350 &gt;= AU$6, $E350 &lt; AT$6), 0, 1)+IF(OR($F350 &gt;= AU$6, $G350 &lt; AT$6), 0, 2)+1)</f>
        <v/>
      </c>
      <c r="AU350" s="68" t="str">
        <f ca="1">INDEX({"","_","-","="},IF(OR($D350 &gt;= AV$6, $E350 &lt; AU$6), 0, 1)+IF(OR($F350 &gt;= AV$6, $G350 &lt; AU$6), 0, 2)+1)</f>
        <v/>
      </c>
      <c r="AV350" s="68" t="str">
        <f ca="1">INDEX({"","_","-","="},IF(OR($D350 &gt;= AW$6, $E350 &lt; AV$6), 0, 1)+IF(OR($F350 &gt;= AW$6, $G350 &lt; AV$6), 0, 2)+1)</f>
        <v/>
      </c>
      <c r="AW350" s="68" t="str">
        <f ca="1">INDEX({"","_","-","="},IF(OR($D350 &gt;= AX$6, $E350 &lt; AW$6), 0, 1)+IF(OR($F350 &gt;= AX$6, $G350 &lt; AW$6), 0, 2)+1)</f>
        <v/>
      </c>
      <c r="AX350" s="68" t="str">
        <f ca="1">INDEX({"","_","-","="},IF(OR($D350 &gt;= AY$6, $E350 &lt; AX$6), 0, 1)+IF(OR($F350 &gt;= AY$6, $G350 &lt; AX$6), 0, 2)+1)</f>
        <v/>
      </c>
      <c r="AY350" s="68" t="str">
        <f ca="1">INDEX({"","_","-","="},IF(OR($D350 &gt;= AZ$6, $E350 &lt; AY$6), 0, 1)+IF(OR($F350 &gt;= AZ$6, $G350 &lt; AY$6), 0, 2)+1)</f>
        <v/>
      </c>
      <c r="AZ350" s="68" t="str">
        <f ca="1">INDEX({"","_","-","="},IF(OR($D350 &gt;= BA$6, $E350 &lt; AZ$6), 0, 1)+IF(OR($F350 &gt;= BA$6, $G350 &lt; AZ$6), 0, 2)+1)</f>
        <v/>
      </c>
      <c r="BA350" s="68" t="str">
        <f ca="1">INDEX({"","_","-","="},IF(OR($D350 &gt;= BB$6, $E350 &lt; BA$6), 0, 1)+IF(OR($F350 &gt;= BB$6, $G350 &lt; BA$6), 0, 2)+1)</f>
        <v/>
      </c>
      <c r="BB350" s="68" t="str">
        <f ca="1">INDEX({"","_","-","="},IF(OR($D350 &gt;= BC$6, $E350 &lt; BB$6), 0, 1)+IF(OR($F350 &gt;= BC$6, $G350 &lt; BB$6), 0, 2)+1)</f>
        <v/>
      </c>
      <c r="BC350" s="68" t="str">
        <f ca="1">INDEX({"","_","-","="},IF(OR($D350 &gt;= BD$6, $E350 &lt; BC$6), 0, 1)+IF(OR($F350 &gt;= BD$6, $G350 &lt; BC$6), 0, 2)+1)</f>
        <v/>
      </c>
      <c r="BD350" s="68" t="str">
        <f ca="1">INDEX({"","_","-","="},IF(OR($D350 &gt;= BE$6, $E350 &lt; BD$6), 0, 1)+IF(OR($F350 &gt;= BE$6, $G350 &lt; BD$6), 0, 2)+1)</f>
        <v/>
      </c>
      <c r="BE350" s="68" t="str">
        <f ca="1">INDEX({"","_","-","="},IF(OR($D350 &gt;= BF$6, $E350 &lt; BE$6), 0, 1)+IF(OR($F350 &gt;= BF$6, $G350 &lt; BE$6), 0, 2)+1)</f>
        <v/>
      </c>
      <c r="BF350" s="68" t="str">
        <f ca="1">INDEX({"","_","-","="},IF(OR($D350 &gt;= BG$6, $E350 &lt; BF$6), 0, 1)+IF(OR($F350 &gt;= BG$6, $G350 &lt; BF$6), 0, 2)+1)</f>
        <v/>
      </c>
      <c r="BG350" s="68" t="str">
        <f ca="1">INDEX({"","_","-","="},IF(OR($D350 &gt;= BH$6, $E350 &lt; BG$6), 0, 1)+IF(OR($F350 &gt;= BH$6, $G350 &lt; BG$6), 0, 2)+1)</f>
        <v/>
      </c>
      <c r="BH350" s="68" t="str">
        <f ca="1">INDEX({"","_","-","="},IF(OR($D350 &gt;= BI$6, $E350 &lt; BH$6), 0, 1)+IF(OR($F350 &gt;= BI$6, $G350 &lt; BH$6), 0, 2)+1)</f>
        <v/>
      </c>
      <c r="BI350" s="68" t="str">
        <f ca="1">INDEX({"","_","-","="},IF(OR($D350 &gt;= BJ$6, $E350 &lt; BI$6), 0, 1)+IF(OR($F350 &gt;= BJ$6, $G350 &lt; BI$6), 0, 2)+1)</f>
        <v/>
      </c>
      <c r="BJ350" s="68" t="str">
        <f ca="1">INDEX({"","_","-","="},IF(OR($D350 &gt;= BK$6, $E350 &lt; BJ$6), 0, 1)+IF(OR($F350 &gt;= BK$6, $G350 &lt; BJ$6), 0, 2)+1)</f>
        <v/>
      </c>
      <c r="BK350" s="68" t="str">
        <f ca="1">INDEX({"","_","-","="},IF(OR($D350 &gt;= BL$6, $E350 &lt; BK$6), 0, 1)+IF(OR($F350 &gt;= BL$6, $G350 &lt; BK$6), 0, 2)+1)</f>
        <v/>
      </c>
      <c r="BL350" s="68" t="str">
        <f ca="1">INDEX({"","_","-","="},IF(OR($D350 &gt;= BM$6, $E350 &lt; BL$6), 0, 1)+IF(OR($F350 &gt;= BM$6, $G350 &lt; BL$6), 0, 2)+1)</f>
        <v/>
      </c>
      <c r="BM350" s="68" t="str">
        <f ca="1">INDEX({"","_","-","="},IF(OR($D350 &gt;= BN$6, $E350 &lt; BM$6), 0, 1)+IF(OR($F350 &gt;= BN$6, $G350 &lt; BM$6), 0, 2)+1)</f>
        <v/>
      </c>
      <c r="BN350" s="68" t="str">
        <f ca="1">INDEX({"","_","-","="},IF(OR($D350 &gt;= BO$6, $E350 &lt; BN$6), 0, 1)+IF(OR($F350 &gt;= BO$6, $G350 &lt; BN$6), 0, 2)+1)</f>
        <v/>
      </c>
      <c r="BO350" s="68" t="str">
        <f ca="1">INDEX({"","_","-","="},IF(OR($D350 &gt;= BP$6, $E350 &lt; BO$6), 0, 1)+IF(OR($F350 &gt;= BP$6, $G350 &lt; BO$6), 0, 2)+1)</f>
        <v/>
      </c>
      <c r="BP350" s="68" t="str">
        <f ca="1">INDEX({"","_","-","="},IF(OR($D350 &gt;= BQ$6, $E350 &lt; BP$6), 0, 1)+IF(OR($F350 &gt;= BQ$6, $G350 &lt; BP$6), 0, 2)+1)</f>
        <v/>
      </c>
      <c r="BQ350" s="68" t="str">
        <f ca="1">INDEX({"","_","-","="},IF(OR($D350 &gt;= BR$6, $E350 &lt; BQ$6), 0, 1)+IF(OR($F350 &gt;= BR$6, $G350 &lt; BQ$6), 0, 2)+1)</f>
        <v/>
      </c>
      <c r="BR350" s="68" t="str">
        <f ca="1">INDEX({"","_","-","="},IF(OR($D350 &gt;= BS$6, $E350 &lt; BR$6), 0, 1)+IF(OR($F350 &gt;= BS$6, $G350 &lt; BR$6), 0, 2)+1)</f>
        <v/>
      </c>
      <c r="BS350" s="68" t="str">
        <f ca="1">INDEX({"","_","-","="},IF(OR($D350 &gt;= BT$6, $E350 &lt; BS$6), 0, 1)+IF(OR($F350 &gt;= BT$6, $G350 &lt; BS$6), 0, 2)+1)</f>
        <v/>
      </c>
      <c r="BT350" s="68" t="str">
        <f ca="1">INDEX({"","_","-","="},IF(OR($D350 &gt;= BU$6, $E350 &lt; BT$6), 0, 1)+IF(OR($F350 &gt;= BU$6, $G350 &lt; BT$6), 0, 2)+1)</f>
        <v/>
      </c>
      <c r="BU350" s="68" t="str">
        <f ca="1">INDEX({"","_","-","="},IF(OR($D350 &gt;= BV$6, $E350 &lt; BU$6), 0, 1)+IF(OR($F350 &gt;= BV$6, $G350 &lt; BU$6), 0, 2)+1)</f>
        <v/>
      </c>
      <c r="BV350" s="68" t="str">
        <f ca="1">INDEX({"","_","-","="},IF(OR($D350 &gt;= BW$6, $E350 &lt; BV$6), 0, 1)+IF(OR($F350 &gt;= BW$6, $G350 &lt; BV$6), 0, 2)+1)</f>
        <v/>
      </c>
      <c r="BW350" s="68" t="str">
        <f ca="1">INDEX({"","_","-","="},IF(OR($D350 &gt;= BX$6, $E350 &lt; BW$6), 0, 1)+IF(OR($F350 &gt;= BX$6, $G350 &lt; BW$6), 0, 2)+1)</f>
        <v/>
      </c>
      <c r="BX350" s="68" t="str">
        <f ca="1">INDEX({"","_","-","="},IF(OR($D350 &gt;= BY$6, $E350 &lt; BX$6), 0, 1)+IF(OR($F350 &gt;= BY$6, $G350 &lt; BX$6), 0, 2)+1)</f>
        <v/>
      </c>
      <c r="BY350" s="68" t="str">
        <f ca="1">INDEX({"","_","-","="},IF(OR($D350 &gt;= BZ$6, $E350 &lt; BY$6), 0, 1)+IF(OR($F350 &gt;= BZ$6, $G350 &lt; BY$6), 0, 2)+1)</f>
        <v/>
      </c>
      <c r="BZ350" s="68" t="str">
        <f ca="1">INDEX({"","_","-","="},IF(OR($D350 &gt;= CA$6, $E350 &lt; BZ$6), 0, 1)+IF(OR($F350 &gt;= CA$6, $G350 &lt; BZ$6), 0, 2)+1)</f>
        <v/>
      </c>
      <c r="CA350" s="68" t="str">
        <f ca="1">INDEX({"","_","-","="},IF(OR($D350 &gt;= CB$6, $E350 &lt; CA$6), 0, 1)+IF(OR($F350 &gt;= CB$6, $G350 &lt; CA$6), 0, 2)+1)</f>
        <v/>
      </c>
      <c r="CB350" s="68" t="str">
        <f ca="1">INDEX({"","_","-","="},IF(OR($D350 &gt;= CC$6, $E350 &lt; CB$6), 0, 1)+IF(OR($F350 &gt;= CC$6, $G350 &lt; CB$6), 0, 2)+1)</f>
        <v/>
      </c>
      <c r="CC350" s="68" t="str">
        <f ca="1">INDEX({"","_","-","="},IF(OR($D350 &gt;= CD$6, $E350 &lt; CC$6), 0, 1)+IF(OR($F350 &gt;= CD$6, $G350 &lt; CC$6), 0, 2)+1)</f>
        <v/>
      </c>
      <c r="CD350" s="68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IF('临-进度'!M346,'临-进度'!$A346,"")</f>
        <v/>
      </c>
      <c r="B351" s="8" t="str">
        <f ca="1">IF('临-进度'!M346,'临-进度'!$B346,"")</f>
        <v/>
      </c>
      <c r="C351" s="8" t="str">
        <f ca="1">IF('临-进度'!M346,'临-进度'!$E346,"")</f>
        <v/>
      </c>
      <c r="D351" s="40" t="str">
        <f ca="1">IF('临-进度'!$M346,'临-进度'!$I346,"")</f>
        <v/>
      </c>
      <c r="E351" s="40" t="str">
        <f ca="1">IF('临-进度'!$M346,'临-进度'!$AE346,"")</f>
        <v/>
      </c>
      <c r="F351" s="40" t="str">
        <f ca="1">IF('临-进度'!$M346,'临-进度'!$J346,"")</f>
        <v/>
      </c>
      <c r="G351" s="73" t="str">
        <f ca="1">IF('临-进度'!$M346,'临-进度'!$AF346,"")</f>
        <v/>
      </c>
      <c r="H351" s="68" t="str">
        <f ca="1">INDEX({"","_","-","="},IF(OR($D351 &gt;= I$6, $E351 &lt; H$6), 0, 1)+IF(OR($F351 &gt;= I$6, $G351 &lt; H$6), 0, 2)+1)</f>
        <v/>
      </c>
      <c r="I351" s="68" t="str">
        <f ca="1">INDEX({"","_","-","="},IF(OR($D351 &gt;= J$6, $E351 &lt; I$6), 0, 1)+IF(OR($F351 &gt;= J$6, $G351 &lt; I$6), 0, 2)+1)</f>
        <v/>
      </c>
      <c r="J351" s="68" t="str">
        <f ca="1">INDEX({"","_","-","="},IF(OR($D351 &gt;= K$6, $E351 &lt; J$6), 0, 1)+IF(OR($F351 &gt;= K$6, $G351 &lt; J$6), 0, 2)+1)</f>
        <v/>
      </c>
      <c r="K351" s="68" t="str">
        <f ca="1">INDEX({"","_","-","="},IF(OR($D351 &gt;= L$6, $E351 &lt; K$6), 0, 1)+IF(OR($F351 &gt;= L$6, $G351 &lt; K$6), 0, 2)+1)</f>
        <v/>
      </c>
      <c r="L351" s="68" t="str">
        <f ca="1">INDEX({"","_","-","="},IF(OR($D351 &gt;= M$6, $E351 &lt; L$6), 0, 1)+IF(OR($F351 &gt;= M$6, $G351 &lt; L$6), 0, 2)+1)</f>
        <v/>
      </c>
      <c r="M351" s="68" t="str">
        <f ca="1">INDEX({"","_","-","="},IF(OR($D351 &gt;= N$6, $E351 &lt; M$6), 0, 1)+IF(OR($F351 &gt;= N$6, $G351 &lt; M$6), 0, 2)+1)</f>
        <v/>
      </c>
      <c r="N351" s="68" t="str">
        <f ca="1">INDEX({"","_","-","="},IF(OR($D351 &gt;= O$6, $E351 &lt; N$6), 0, 1)+IF(OR($F351 &gt;= O$6, $G351 &lt; N$6), 0, 2)+1)</f>
        <v/>
      </c>
      <c r="O351" s="68" t="str">
        <f ca="1">INDEX({"","_","-","="},IF(OR($D351 &gt;= P$6, $E351 &lt; O$6), 0, 1)+IF(OR($F351 &gt;= P$6, $G351 &lt; O$6), 0, 2)+1)</f>
        <v/>
      </c>
      <c r="P351" s="68" t="str">
        <f ca="1">INDEX({"","_","-","="},IF(OR($D351 &gt;= Q$6, $E351 &lt; P$6), 0, 1)+IF(OR($F351 &gt;= Q$6, $G351 &lt; P$6), 0, 2)+1)</f>
        <v/>
      </c>
      <c r="Q351" s="68" t="str">
        <f ca="1">INDEX({"","_","-","="},IF(OR($D351 &gt;= R$6, $E351 &lt; Q$6), 0, 1)+IF(OR($F351 &gt;= R$6, $G351 &lt; Q$6), 0, 2)+1)</f>
        <v/>
      </c>
      <c r="R351" s="68" t="str">
        <f ca="1">INDEX({"","_","-","="},IF(OR($D351 &gt;= S$6, $E351 &lt; R$6), 0, 1)+IF(OR($F351 &gt;= S$6, $G351 &lt; R$6), 0, 2)+1)</f>
        <v/>
      </c>
      <c r="S351" s="68" t="str">
        <f ca="1">INDEX({"","_","-","="},IF(OR($D351 &gt;= T$6, $E351 &lt; S$6), 0, 1)+IF(OR($F351 &gt;= T$6, $G351 &lt; S$6), 0, 2)+1)</f>
        <v/>
      </c>
      <c r="T351" s="68" t="str">
        <f ca="1">INDEX({"","_","-","="},IF(OR($D351 &gt;= U$6, $E351 &lt; T$6), 0, 1)+IF(OR($F351 &gt;= U$6, $G351 &lt; T$6), 0, 2)+1)</f>
        <v/>
      </c>
      <c r="U351" s="68" t="str">
        <f ca="1">INDEX({"","_","-","="},IF(OR($D351 &gt;= V$6, $E351 &lt; U$6), 0, 1)+IF(OR($F351 &gt;= V$6, $G351 &lt; U$6), 0, 2)+1)</f>
        <v/>
      </c>
      <c r="V351" s="68" t="str">
        <f ca="1">INDEX({"","_","-","="},IF(OR($D351 &gt;= W$6, $E351 &lt; V$6), 0, 1)+IF(OR($F351 &gt;= W$6, $G351 &lt; V$6), 0, 2)+1)</f>
        <v/>
      </c>
      <c r="W351" s="68" t="str">
        <f ca="1">INDEX({"","_","-","="},IF(OR($D351 &gt;= X$6, $E351 &lt; W$6), 0, 1)+IF(OR($F351 &gt;= X$6, $G351 &lt; W$6), 0, 2)+1)</f>
        <v/>
      </c>
      <c r="X351" s="68" t="str">
        <f ca="1">INDEX({"","_","-","="},IF(OR($D351 &gt;= Y$6, $E351 &lt; X$6), 0, 1)+IF(OR($F351 &gt;= Y$6, $G351 &lt; X$6), 0, 2)+1)</f>
        <v/>
      </c>
      <c r="Y351" s="68" t="str">
        <f ca="1">INDEX({"","_","-","="},IF(OR($D351 &gt;= Z$6, $E351 &lt; Y$6), 0, 1)+IF(OR($F351 &gt;= Z$6, $G351 &lt; Y$6), 0, 2)+1)</f>
        <v/>
      </c>
      <c r="Z351" s="68" t="str">
        <f ca="1">INDEX({"","_","-","="},IF(OR($D351 &gt;= AA$6, $E351 &lt; Z$6), 0, 1)+IF(OR($F351 &gt;= AA$6, $G351 &lt; Z$6), 0, 2)+1)</f>
        <v/>
      </c>
      <c r="AA351" s="68" t="str">
        <f ca="1">INDEX({"","_","-","="},IF(OR($D351 &gt;= AB$6, $E351 &lt; AA$6), 0, 1)+IF(OR($F351 &gt;= AB$6, $G351 &lt; AA$6), 0, 2)+1)</f>
        <v/>
      </c>
      <c r="AB351" s="68" t="str">
        <f ca="1">INDEX({"","_","-","="},IF(OR($D351 &gt;= AC$6, $E351 &lt; AB$6), 0, 1)+IF(OR($F351 &gt;= AC$6, $G351 &lt; AB$6), 0, 2)+1)</f>
        <v/>
      </c>
      <c r="AC351" s="68" t="str">
        <f ca="1">INDEX({"","_","-","="},IF(OR($D351 &gt;= AD$6, $E351 &lt; AC$6), 0, 1)+IF(OR($F351 &gt;= AD$6, $G351 &lt; AC$6), 0, 2)+1)</f>
        <v/>
      </c>
      <c r="AD351" s="68" t="str">
        <f ca="1">INDEX({"","_","-","="},IF(OR($D351 &gt;= AE$6, $E351 &lt; AD$6), 0, 1)+IF(OR($F351 &gt;= AE$6, $G351 &lt; AD$6), 0, 2)+1)</f>
        <v/>
      </c>
      <c r="AE351" s="68" t="str">
        <f ca="1">INDEX({"","_","-","="},IF(OR($D351 &gt;= AF$6, $E351 &lt; AE$6), 0, 1)+IF(OR($F351 &gt;= AF$6, $G351 &lt; AE$6), 0, 2)+1)</f>
        <v/>
      </c>
      <c r="AF351" s="68" t="str">
        <f ca="1">INDEX({"","_","-","="},IF(OR($D351 &gt;= AG$6, $E351 &lt; AF$6), 0, 1)+IF(OR($F351 &gt;= AG$6, $G351 &lt; AF$6), 0, 2)+1)</f>
        <v/>
      </c>
      <c r="AG351" s="68" t="str">
        <f ca="1">INDEX({"","_","-","="},IF(OR($D351 &gt;= AH$6, $E351 &lt; AG$6), 0, 1)+IF(OR($F351 &gt;= AH$6, $G351 &lt; AG$6), 0, 2)+1)</f>
        <v/>
      </c>
      <c r="AH351" s="68" t="str">
        <f ca="1">INDEX({"","_","-","="},IF(OR($D351 &gt;= AI$6, $E351 &lt; AH$6), 0, 1)+IF(OR($F351 &gt;= AI$6, $G351 &lt; AH$6), 0, 2)+1)</f>
        <v/>
      </c>
      <c r="AI351" s="68" t="str">
        <f ca="1">INDEX({"","_","-","="},IF(OR($D351 &gt;= AJ$6, $E351 &lt; AI$6), 0, 1)+IF(OR($F351 &gt;= AJ$6, $G351 &lt; AI$6), 0, 2)+1)</f>
        <v/>
      </c>
      <c r="AJ351" s="68" t="str">
        <f ca="1">INDEX({"","_","-","="},IF(OR($D351 &gt;= AK$6, $E351 &lt; AJ$6), 0, 1)+IF(OR($F351 &gt;= AK$6, $G351 &lt; AJ$6), 0, 2)+1)</f>
        <v/>
      </c>
      <c r="AK351" s="68" t="str">
        <f ca="1">INDEX({"","_","-","="},IF(OR($D351 &gt;= AL$6, $E351 &lt; AK$6), 0, 1)+IF(OR($F351 &gt;= AL$6, $G351 &lt; AK$6), 0, 2)+1)</f>
        <v/>
      </c>
      <c r="AL351" s="68" t="str">
        <f ca="1">INDEX({"","_","-","="},IF(OR($D351 &gt;= AM$6, $E351 &lt; AL$6), 0, 1)+IF(OR($F351 &gt;= AM$6, $G351 &lt; AL$6), 0, 2)+1)</f>
        <v/>
      </c>
      <c r="AM351" s="68" t="str">
        <f ca="1">INDEX({"","_","-","="},IF(OR($D351 &gt;= AN$6, $E351 &lt; AM$6), 0, 1)+IF(OR($F351 &gt;= AN$6, $G351 &lt; AM$6), 0, 2)+1)</f>
        <v/>
      </c>
      <c r="AN351" s="68" t="str">
        <f ca="1">INDEX({"","_","-","="},IF(OR($D351 &gt;= AO$6, $E351 &lt; AN$6), 0, 1)+IF(OR($F351 &gt;= AO$6, $G351 &lt; AN$6), 0, 2)+1)</f>
        <v/>
      </c>
      <c r="AO351" s="68" t="str">
        <f ca="1">INDEX({"","_","-","="},IF(OR($D351 &gt;= AP$6, $E351 &lt; AO$6), 0, 1)+IF(OR($F351 &gt;= AP$6, $G351 &lt; AO$6), 0, 2)+1)</f>
        <v/>
      </c>
      <c r="AP351" s="68" t="str">
        <f ca="1">INDEX({"","_","-","="},IF(OR($D351 &gt;= AQ$6, $E351 &lt; AP$6), 0, 1)+IF(OR($F351 &gt;= AQ$6, $G351 &lt; AP$6), 0, 2)+1)</f>
        <v/>
      </c>
      <c r="AQ351" s="68" t="str">
        <f ca="1">INDEX({"","_","-","="},IF(OR($D351 &gt;= AR$6, $E351 &lt; AQ$6), 0, 1)+IF(OR($F351 &gt;= AR$6, $G351 &lt; AQ$6), 0, 2)+1)</f>
        <v/>
      </c>
      <c r="AR351" s="68" t="str">
        <f ca="1">INDEX({"","_","-","="},IF(OR($D351 &gt;= AS$6, $E351 &lt; AR$6), 0, 1)+IF(OR($F351 &gt;= AS$6, $G351 &lt; AR$6), 0, 2)+1)</f>
        <v/>
      </c>
      <c r="AS351" s="68" t="str">
        <f ca="1">INDEX({"","_","-","="},IF(OR($D351 &gt;= AT$6, $E351 &lt; AS$6), 0, 1)+IF(OR($F351 &gt;= AT$6, $G351 &lt; AS$6), 0, 2)+1)</f>
        <v/>
      </c>
      <c r="AT351" s="68" t="str">
        <f ca="1">INDEX({"","_","-","="},IF(OR($D351 &gt;= AU$6, $E351 &lt; AT$6), 0, 1)+IF(OR($F351 &gt;= AU$6, $G351 &lt; AT$6), 0, 2)+1)</f>
        <v/>
      </c>
      <c r="AU351" s="68" t="str">
        <f ca="1">INDEX({"","_","-","="},IF(OR($D351 &gt;= AV$6, $E351 &lt; AU$6), 0, 1)+IF(OR($F351 &gt;= AV$6, $G351 &lt; AU$6), 0, 2)+1)</f>
        <v/>
      </c>
      <c r="AV351" s="68" t="str">
        <f ca="1">INDEX({"","_","-","="},IF(OR($D351 &gt;= AW$6, $E351 &lt; AV$6), 0, 1)+IF(OR($F351 &gt;= AW$6, $G351 &lt; AV$6), 0, 2)+1)</f>
        <v/>
      </c>
      <c r="AW351" s="68" t="str">
        <f ca="1">INDEX({"","_","-","="},IF(OR($D351 &gt;= AX$6, $E351 &lt; AW$6), 0, 1)+IF(OR($F351 &gt;= AX$6, $G351 &lt; AW$6), 0, 2)+1)</f>
        <v/>
      </c>
      <c r="AX351" s="68" t="str">
        <f ca="1">INDEX({"","_","-","="},IF(OR($D351 &gt;= AY$6, $E351 &lt; AX$6), 0, 1)+IF(OR($F351 &gt;= AY$6, $G351 &lt; AX$6), 0, 2)+1)</f>
        <v/>
      </c>
      <c r="AY351" s="68" t="str">
        <f ca="1">INDEX({"","_","-","="},IF(OR($D351 &gt;= AZ$6, $E351 &lt; AY$6), 0, 1)+IF(OR($F351 &gt;= AZ$6, $G351 &lt; AY$6), 0, 2)+1)</f>
        <v/>
      </c>
      <c r="AZ351" s="68" t="str">
        <f ca="1">INDEX({"","_","-","="},IF(OR($D351 &gt;= BA$6, $E351 &lt; AZ$6), 0, 1)+IF(OR($F351 &gt;= BA$6, $G351 &lt; AZ$6), 0, 2)+1)</f>
        <v/>
      </c>
      <c r="BA351" s="68" t="str">
        <f ca="1">INDEX({"","_","-","="},IF(OR($D351 &gt;= BB$6, $E351 &lt; BA$6), 0, 1)+IF(OR($F351 &gt;= BB$6, $G351 &lt; BA$6), 0, 2)+1)</f>
        <v/>
      </c>
      <c r="BB351" s="68" t="str">
        <f ca="1">INDEX({"","_","-","="},IF(OR($D351 &gt;= BC$6, $E351 &lt; BB$6), 0, 1)+IF(OR($F351 &gt;= BC$6, $G351 &lt; BB$6), 0, 2)+1)</f>
        <v/>
      </c>
      <c r="BC351" s="68" t="str">
        <f ca="1">INDEX({"","_","-","="},IF(OR($D351 &gt;= BD$6, $E351 &lt; BC$6), 0, 1)+IF(OR($F351 &gt;= BD$6, $G351 &lt; BC$6), 0, 2)+1)</f>
        <v/>
      </c>
      <c r="BD351" s="68" t="str">
        <f ca="1">INDEX({"","_","-","="},IF(OR($D351 &gt;= BE$6, $E351 &lt; BD$6), 0, 1)+IF(OR($F351 &gt;= BE$6, $G351 &lt; BD$6), 0, 2)+1)</f>
        <v/>
      </c>
      <c r="BE351" s="68" t="str">
        <f ca="1">INDEX({"","_","-","="},IF(OR($D351 &gt;= BF$6, $E351 &lt; BE$6), 0, 1)+IF(OR($F351 &gt;= BF$6, $G351 &lt; BE$6), 0, 2)+1)</f>
        <v/>
      </c>
      <c r="BF351" s="68" t="str">
        <f ca="1">INDEX({"","_","-","="},IF(OR($D351 &gt;= BG$6, $E351 &lt; BF$6), 0, 1)+IF(OR($F351 &gt;= BG$6, $G351 &lt; BF$6), 0, 2)+1)</f>
        <v/>
      </c>
      <c r="BG351" s="68" t="str">
        <f ca="1">INDEX({"","_","-","="},IF(OR($D351 &gt;= BH$6, $E351 &lt; BG$6), 0, 1)+IF(OR($F351 &gt;= BH$6, $G351 &lt; BG$6), 0, 2)+1)</f>
        <v/>
      </c>
      <c r="BH351" s="68" t="str">
        <f ca="1">INDEX({"","_","-","="},IF(OR($D351 &gt;= BI$6, $E351 &lt; BH$6), 0, 1)+IF(OR($F351 &gt;= BI$6, $G351 &lt; BH$6), 0, 2)+1)</f>
        <v/>
      </c>
      <c r="BI351" s="68" t="str">
        <f ca="1">INDEX({"","_","-","="},IF(OR($D351 &gt;= BJ$6, $E351 &lt; BI$6), 0, 1)+IF(OR($F351 &gt;= BJ$6, $G351 &lt; BI$6), 0, 2)+1)</f>
        <v/>
      </c>
      <c r="BJ351" s="68" t="str">
        <f ca="1">INDEX({"","_","-","="},IF(OR($D351 &gt;= BK$6, $E351 &lt; BJ$6), 0, 1)+IF(OR($F351 &gt;= BK$6, $G351 &lt; BJ$6), 0, 2)+1)</f>
        <v/>
      </c>
      <c r="BK351" s="68" t="str">
        <f ca="1">INDEX({"","_","-","="},IF(OR($D351 &gt;= BL$6, $E351 &lt; BK$6), 0, 1)+IF(OR($F351 &gt;= BL$6, $G351 &lt; BK$6), 0, 2)+1)</f>
        <v/>
      </c>
      <c r="BL351" s="68" t="str">
        <f ca="1">INDEX({"","_","-","="},IF(OR($D351 &gt;= BM$6, $E351 &lt; BL$6), 0, 1)+IF(OR($F351 &gt;= BM$6, $G351 &lt; BL$6), 0, 2)+1)</f>
        <v/>
      </c>
      <c r="BM351" s="68" t="str">
        <f ca="1">INDEX({"","_","-","="},IF(OR($D351 &gt;= BN$6, $E351 &lt; BM$6), 0, 1)+IF(OR($F351 &gt;= BN$6, $G351 &lt; BM$6), 0, 2)+1)</f>
        <v/>
      </c>
      <c r="BN351" s="68" t="str">
        <f ca="1">INDEX({"","_","-","="},IF(OR($D351 &gt;= BO$6, $E351 &lt; BN$6), 0, 1)+IF(OR($F351 &gt;= BO$6, $G351 &lt; BN$6), 0, 2)+1)</f>
        <v/>
      </c>
      <c r="BO351" s="68" t="str">
        <f ca="1">INDEX({"","_","-","="},IF(OR($D351 &gt;= BP$6, $E351 &lt; BO$6), 0, 1)+IF(OR($F351 &gt;= BP$6, $G351 &lt; BO$6), 0, 2)+1)</f>
        <v/>
      </c>
      <c r="BP351" s="68" t="str">
        <f ca="1">INDEX({"","_","-","="},IF(OR($D351 &gt;= BQ$6, $E351 &lt; BP$6), 0, 1)+IF(OR($F351 &gt;= BQ$6, $G351 &lt; BP$6), 0, 2)+1)</f>
        <v/>
      </c>
      <c r="BQ351" s="68" t="str">
        <f ca="1">INDEX({"","_","-","="},IF(OR($D351 &gt;= BR$6, $E351 &lt; BQ$6), 0, 1)+IF(OR($F351 &gt;= BR$6, $G351 &lt; BQ$6), 0, 2)+1)</f>
        <v/>
      </c>
      <c r="BR351" s="68" t="str">
        <f ca="1">INDEX({"","_","-","="},IF(OR($D351 &gt;= BS$6, $E351 &lt; BR$6), 0, 1)+IF(OR($F351 &gt;= BS$6, $G351 &lt; BR$6), 0, 2)+1)</f>
        <v/>
      </c>
      <c r="BS351" s="68" t="str">
        <f ca="1">INDEX({"","_","-","="},IF(OR($D351 &gt;= BT$6, $E351 &lt; BS$6), 0, 1)+IF(OR($F351 &gt;= BT$6, $G351 &lt; BS$6), 0, 2)+1)</f>
        <v/>
      </c>
      <c r="BT351" s="68" t="str">
        <f ca="1">INDEX({"","_","-","="},IF(OR($D351 &gt;= BU$6, $E351 &lt; BT$6), 0, 1)+IF(OR($F351 &gt;= BU$6, $G351 &lt; BT$6), 0, 2)+1)</f>
        <v/>
      </c>
      <c r="BU351" s="68" t="str">
        <f ca="1">INDEX({"","_","-","="},IF(OR($D351 &gt;= BV$6, $E351 &lt; BU$6), 0, 1)+IF(OR($F351 &gt;= BV$6, $G351 &lt; BU$6), 0, 2)+1)</f>
        <v/>
      </c>
      <c r="BV351" s="68" t="str">
        <f ca="1">INDEX({"","_","-","="},IF(OR($D351 &gt;= BW$6, $E351 &lt; BV$6), 0, 1)+IF(OR($F351 &gt;= BW$6, $G351 &lt; BV$6), 0, 2)+1)</f>
        <v/>
      </c>
      <c r="BW351" s="68" t="str">
        <f ca="1">INDEX({"","_","-","="},IF(OR($D351 &gt;= BX$6, $E351 &lt; BW$6), 0, 1)+IF(OR($F351 &gt;= BX$6, $G351 &lt; BW$6), 0, 2)+1)</f>
        <v/>
      </c>
      <c r="BX351" s="68" t="str">
        <f ca="1">INDEX({"","_","-","="},IF(OR($D351 &gt;= BY$6, $E351 &lt; BX$6), 0, 1)+IF(OR($F351 &gt;= BY$6, $G351 &lt; BX$6), 0, 2)+1)</f>
        <v/>
      </c>
      <c r="BY351" s="68" t="str">
        <f ca="1">INDEX({"","_","-","="},IF(OR($D351 &gt;= BZ$6, $E351 &lt; BY$6), 0, 1)+IF(OR($F351 &gt;= BZ$6, $G351 &lt; BY$6), 0, 2)+1)</f>
        <v/>
      </c>
      <c r="BZ351" s="68" t="str">
        <f ca="1">INDEX({"","_","-","="},IF(OR($D351 &gt;= CA$6, $E351 &lt; BZ$6), 0, 1)+IF(OR($F351 &gt;= CA$6, $G351 &lt; BZ$6), 0, 2)+1)</f>
        <v/>
      </c>
      <c r="CA351" s="68" t="str">
        <f ca="1">INDEX({"","_","-","="},IF(OR($D351 &gt;= CB$6, $E351 &lt; CA$6), 0, 1)+IF(OR($F351 &gt;= CB$6, $G351 &lt; CA$6), 0, 2)+1)</f>
        <v/>
      </c>
      <c r="CB351" s="68" t="str">
        <f ca="1">INDEX({"","_","-","="},IF(OR($D351 &gt;= CC$6, $E351 &lt; CB$6), 0, 1)+IF(OR($F351 &gt;= CC$6, $G351 &lt; CB$6), 0, 2)+1)</f>
        <v/>
      </c>
      <c r="CC351" s="68" t="str">
        <f ca="1">INDEX({"","_","-","="},IF(OR($D351 &gt;= CD$6, $E351 &lt; CC$6), 0, 1)+IF(OR($F351 &gt;= CD$6, $G351 &lt; CC$6), 0, 2)+1)</f>
        <v/>
      </c>
      <c r="CD351" s="68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IF('临-进度'!M347,'临-进度'!$A347,"")</f>
        <v/>
      </c>
      <c r="B352" s="8" t="str">
        <f ca="1">IF('临-进度'!M347,'临-进度'!$B347,"")</f>
        <v/>
      </c>
      <c r="C352" s="8" t="str">
        <f ca="1">IF('临-进度'!M347,'临-进度'!$E347,"")</f>
        <v/>
      </c>
      <c r="D352" s="40" t="str">
        <f ca="1">IF('临-进度'!$M347,'临-进度'!$I347,"")</f>
        <v/>
      </c>
      <c r="E352" s="40" t="str">
        <f ca="1">IF('临-进度'!$M347,'临-进度'!$AE347,"")</f>
        <v/>
      </c>
      <c r="F352" s="40" t="str">
        <f ca="1">IF('临-进度'!$M347,'临-进度'!$J347,"")</f>
        <v/>
      </c>
      <c r="G352" s="73" t="str">
        <f ca="1">IF('临-进度'!$M347,'临-进度'!$AF347,"")</f>
        <v/>
      </c>
      <c r="H352" s="68" t="str">
        <f ca="1">INDEX({"","_","-","="},IF(OR($D352 &gt;= I$6, $E352 &lt; H$6), 0, 1)+IF(OR($F352 &gt;= I$6, $G352 &lt; H$6), 0, 2)+1)</f>
        <v/>
      </c>
      <c r="I352" s="68" t="str">
        <f ca="1">INDEX({"","_","-","="},IF(OR($D352 &gt;= J$6, $E352 &lt; I$6), 0, 1)+IF(OR($F352 &gt;= J$6, $G352 &lt; I$6), 0, 2)+1)</f>
        <v/>
      </c>
      <c r="J352" s="68" t="str">
        <f ca="1">INDEX({"","_","-","="},IF(OR($D352 &gt;= K$6, $E352 &lt; J$6), 0, 1)+IF(OR($F352 &gt;= K$6, $G352 &lt; J$6), 0, 2)+1)</f>
        <v/>
      </c>
      <c r="K352" s="68" t="str">
        <f ca="1">INDEX({"","_","-","="},IF(OR($D352 &gt;= L$6, $E352 &lt; K$6), 0, 1)+IF(OR($F352 &gt;= L$6, $G352 &lt; K$6), 0, 2)+1)</f>
        <v/>
      </c>
      <c r="L352" s="68" t="str">
        <f ca="1">INDEX({"","_","-","="},IF(OR($D352 &gt;= M$6, $E352 &lt; L$6), 0, 1)+IF(OR($F352 &gt;= M$6, $G352 &lt; L$6), 0, 2)+1)</f>
        <v/>
      </c>
      <c r="M352" s="68" t="str">
        <f ca="1">INDEX({"","_","-","="},IF(OR($D352 &gt;= N$6, $E352 &lt; M$6), 0, 1)+IF(OR($F352 &gt;= N$6, $G352 &lt; M$6), 0, 2)+1)</f>
        <v/>
      </c>
      <c r="N352" s="68" t="str">
        <f ca="1">INDEX({"","_","-","="},IF(OR($D352 &gt;= O$6, $E352 &lt; N$6), 0, 1)+IF(OR($F352 &gt;= O$6, $G352 &lt; N$6), 0, 2)+1)</f>
        <v/>
      </c>
      <c r="O352" s="68" t="str">
        <f ca="1">INDEX({"","_","-","="},IF(OR($D352 &gt;= P$6, $E352 &lt; O$6), 0, 1)+IF(OR($F352 &gt;= P$6, $G352 &lt; O$6), 0, 2)+1)</f>
        <v/>
      </c>
      <c r="P352" s="68" t="str">
        <f ca="1">INDEX({"","_","-","="},IF(OR($D352 &gt;= Q$6, $E352 &lt; P$6), 0, 1)+IF(OR($F352 &gt;= Q$6, $G352 &lt; P$6), 0, 2)+1)</f>
        <v/>
      </c>
      <c r="Q352" s="68" t="str">
        <f ca="1">INDEX({"","_","-","="},IF(OR($D352 &gt;= R$6, $E352 &lt; Q$6), 0, 1)+IF(OR($F352 &gt;= R$6, $G352 &lt; Q$6), 0, 2)+1)</f>
        <v/>
      </c>
      <c r="R352" s="68" t="str">
        <f ca="1">INDEX({"","_","-","="},IF(OR($D352 &gt;= S$6, $E352 &lt; R$6), 0, 1)+IF(OR($F352 &gt;= S$6, $G352 &lt; R$6), 0, 2)+1)</f>
        <v/>
      </c>
      <c r="S352" s="68" t="str">
        <f ca="1">INDEX({"","_","-","="},IF(OR($D352 &gt;= T$6, $E352 &lt; S$6), 0, 1)+IF(OR($F352 &gt;= T$6, $G352 &lt; S$6), 0, 2)+1)</f>
        <v/>
      </c>
      <c r="T352" s="68" t="str">
        <f ca="1">INDEX({"","_","-","="},IF(OR($D352 &gt;= U$6, $E352 &lt; T$6), 0, 1)+IF(OR($F352 &gt;= U$6, $G352 &lt; T$6), 0, 2)+1)</f>
        <v/>
      </c>
      <c r="U352" s="68" t="str">
        <f ca="1">INDEX({"","_","-","="},IF(OR($D352 &gt;= V$6, $E352 &lt; U$6), 0, 1)+IF(OR($F352 &gt;= V$6, $G352 &lt; U$6), 0, 2)+1)</f>
        <v/>
      </c>
      <c r="V352" s="68" t="str">
        <f ca="1">INDEX({"","_","-","="},IF(OR($D352 &gt;= W$6, $E352 &lt; V$6), 0, 1)+IF(OR($F352 &gt;= W$6, $G352 &lt; V$6), 0, 2)+1)</f>
        <v/>
      </c>
      <c r="W352" s="68" t="str">
        <f ca="1">INDEX({"","_","-","="},IF(OR($D352 &gt;= X$6, $E352 &lt; W$6), 0, 1)+IF(OR($F352 &gt;= X$6, $G352 &lt; W$6), 0, 2)+1)</f>
        <v/>
      </c>
      <c r="X352" s="68" t="str">
        <f ca="1">INDEX({"","_","-","="},IF(OR($D352 &gt;= Y$6, $E352 &lt; X$6), 0, 1)+IF(OR($F352 &gt;= Y$6, $G352 &lt; X$6), 0, 2)+1)</f>
        <v/>
      </c>
      <c r="Y352" s="68" t="str">
        <f ca="1">INDEX({"","_","-","="},IF(OR($D352 &gt;= Z$6, $E352 &lt; Y$6), 0, 1)+IF(OR($F352 &gt;= Z$6, $G352 &lt; Y$6), 0, 2)+1)</f>
        <v/>
      </c>
      <c r="Z352" s="68" t="str">
        <f ca="1">INDEX({"","_","-","="},IF(OR($D352 &gt;= AA$6, $E352 &lt; Z$6), 0, 1)+IF(OR($F352 &gt;= AA$6, $G352 &lt; Z$6), 0, 2)+1)</f>
        <v/>
      </c>
      <c r="AA352" s="68" t="str">
        <f ca="1">INDEX({"","_","-","="},IF(OR($D352 &gt;= AB$6, $E352 &lt; AA$6), 0, 1)+IF(OR($F352 &gt;= AB$6, $G352 &lt; AA$6), 0, 2)+1)</f>
        <v/>
      </c>
      <c r="AB352" s="68" t="str">
        <f ca="1">INDEX({"","_","-","="},IF(OR($D352 &gt;= AC$6, $E352 &lt; AB$6), 0, 1)+IF(OR($F352 &gt;= AC$6, $G352 &lt; AB$6), 0, 2)+1)</f>
        <v/>
      </c>
      <c r="AC352" s="68" t="str">
        <f ca="1">INDEX({"","_","-","="},IF(OR($D352 &gt;= AD$6, $E352 &lt; AC$6), 0, 1)+IF(OR($F352 &gt;= AD$6, $G352 &lt; AC$6), 0, 2)+1)</f>
        <v/>
      </c>
      <c r="AD352" s="68" t="str">
        <f ca="1">INDEX({"","_","-","="},IF(OR($D352 &gt;= AE$6, $E352 &lt; AD$6), 0, 1)+IF(OR($F352 &gt;= AE$6, $G352 &lt; AD$6), 0, 2)+1)</f>
        <v/>
      </c>
      <c r="AE352" s="68" t="str">
        <f ca="1">INDEX({"","_","-","="},IF(OR($D352 &gt;= AF$6, $E352 &lt; AE$6), 0, 1)+IF(OR($F352 &gt;= AF$6, $G352 &lt; AE$6), 0, 2)+1)</f>
        <v/>
      </c>
      <c r="AF352" s="68" t="str">
        <f ca="1">INDEX({"","_","-","="},IF(OR($D352 &gt;= AG$6, $E352 &lt; AF$6), 0, 1)+IF(OR($F352 &gt;= AG$6, $G352 &lt; AF$6), 0, 2)+1)</f>
        <v/>
      </c>
      <c r="AG352" s="68" t="str">
        <f ca="1">INDEX({"","_","-","="},IF(OR($D352 &gt;= AH$6, $E352 &lt; AG$6), 0, 1)+IF(OR($F352 &gt;= AH$6, $G352 &lt; AG$6), 0, 2)+1)</f>
        <v/>
      </c>
      <c r="AH352" s="68" t="str">
        <f ca="1">INDEX({"","_","-","="},IF(OR($D352 &gt;= AI$6, $E352 &lt; AH$6), 0, 1)+IF(OR($F352 &gt;= AI$6, $G352 &lt; AH$6), 0, 2)+1)</f>
        <v/>
      </c>
      <c r="AI352" s="68" t="str">
        <f ca="1">INDEX({"","_","-","="},IF(OR($D352 &gt;= AJ$6, $E352 &lt; AI$6), 0, 1)+IF(OR($F352 &gt;= AJ$6, $G352 &lt; AI$6), 0, 2)+1)</f>
        <v/>
      </c>
      <c r="AJ352" s="68" t="str">
        <f ca="1">INDEX({"","_","-","="},IF(OR($D352 &gt;= AK$6, $E352 &lt; AJ$6), 0, 1)+IF(OR($F352 &gt;= AK$6, $G352 &lt; AJ$6), 0, 2)+1)</f>
        <v/>
      </c>
      <c r="AK352" s="68" t="str">
        <f ca="1">INDEX({"","_","-","="},IF(OR($D352 &gt;= AL$6, $E352 &lt; AK$6), 0, 1)+IF(OR($F352 &gt;= AL$6, $G352 &lt; AK$6), 0, 2)+1)</f>
        <v/>
      </c>
      <c r="AL352" s="68" t="str">
        <f ca="1">INDEX({"","_","-","="},IF(OR($D352 &gt;= AM$6, $E352 &lt; AL$6), 0, 1)+IF(OR($F352 &gt;= AM$6, $G352 &lt; AL$6), 0, 2)+1)</f>
        <v/>
      </c>
      <c r="AM352" s="68" t="str">
        <f ca="1">INDEX({"","_","-","="},IF(OR($D352 &gt;= AN$6, $E352 &lt; AM$6), 0, 1)+IF(OR($F352 &gt;= AN$6, $G352 &lt; AM$6), 0, 2)+1)</f>
        <v/>
      </c>
      <c r="AN352" s="68" t="str">
        <f ca="1">INDEX({"","_","-","="},IF(OR($D352 &gt;= AO$6, $E352 &lt; AN$6), 0, 1)+IF(OR($F352 &gt;= AO$6, $G352 &lt; AN$6), 0, 2)+1)</f>
        <v/>
      </c>
      <c r="AO352" s="68" t="str">
        <f ca="1">INDEX({"","_","-","="},IF(OR($D352 &gt;= AP$6, $E352 &lt; AO$6), 0, 1)+IF(OR($F352 &gt;= AP$6, $G352 &lt; AO$6), 0, 2)+1)</f>
        <v/>
      </c>
      <c r="AP352" s="68" t="str">
        <f ca="1">INDEX({"","_","-","="},IF(OR($D352 &gt;= AQ$6, $E352 &lt; AP$6), 0, 1)+IF(OR($F352 &gt;= AQ$6, $G352 &lt; AP$6), 0, 2)+1)</f>
        <v/>
      </c>
      <c r="AQ352" s="68" t="str">
        <f ca="1">INDEX({"","_","-","="},IF(OR($D352 &gt;= AR$6, $E352 &lt; AQ$6), 0, 1)+IF(OR($F352 &gt;= AR$6, $G352 &lt; AQ$6), 0, 2)+1)</f>
        <v/>
      </c>
      <c r="AR352" s="68" t="str">
        <f ca="1">INDEX({"","_","-","="},IF(OR($D352 &gt;= AS$6, $E352 &lt; AR$6), 0, 1)+IF(OR($F352 &gt;= AS$6, $G352 &lt; AR$6), 0, 2)+1)</f>
        <v/>
      </c>
      <c r="AS352" s="68" t="str">
        <f ca="1">INDEX({"","_","-","="},IF(OR($D352 &gt;= AT$6, $E352 &lt; AS$6), 0, 1)+IF(OR($F352 &gt;= AT$6, $G352 &lt; AS$6), 0, 2)+1)</f>
        <v/>
      </c>
      <c r="AT352" s="68" t="str">
        <f ca="1">INDEX({"","_","-","="},IF(OR($D352 &gt;= AU$6, $E352 &lt; AT$6), 0, 1)+IF(OR($F352 &gt;= AU$6, $G352 &lt; AT$6), 0, 2)+1)</f>
        <v/>
      </c>
      <c r="AU352" s="68" t="str">
        <f ca="1">INDEX({"","_","-","="},IF(OR($D352 &gt;= AV$6, $E352 &lt; AU$6), 0, 1)+IF(OR($F352 &gt;= AV$6, $G352 &lt; AU$6), 0, 2)+1)</f>
        <v/>
      </c>
      <c r="AV352" s="68" t="str">
        <f ca="1">INDEX({"","_","-","="},IF(OR($D352 &gt;= AW$6, $E352 &lt; AV$6), 0, 1)+IF(OR($F352 &gt;= AW$6, $G352 &lt; AV$6), 0, 2)+1)</f>
        <v/>
      </c>
      <c r="AW352" s="68" t="str">
        <f ca="1">INDEX({"","_","-","="},IF(OR($D352 &gt;= AX$6, $E352 &lt; AW$6), 0, 1)+IF(OR($F352 &gt;= AX$6, $G352 &lt; AW$6), 0, 2)+1)</f>
        <v/>
      </c>
      <c r="AX352" s="68" t="str">
        <f ca="1">INDEX({"","_","-","="},IF(OR($D352 &gt;= AY$6, $E352 &lt; AX$6), 0, 1)+IF(OR($F352 &gt;= AY$6, $G352 &lt; AX$6), 0, 2)+1)</f>
        <v/>
      </c>
      <c r="AY352" s="68" t="str">
        <f ca="1">INDEX({"","_","-","="},IF(OR($D352 &gt;= AZ$6, $E352 &lt; AY$6), 0, 1)+IF(OR($F352 &gt;= AZ$6, $G352 &lt; AY$6), 0, 2)+1)</f>
        <v/>
      </c>
      <c r="AZ352" s="68" t="str">
        <f ca="1">INDEX({"","_","-","="},IF(OR($D352 &gt;= BA$6, $E352 &lt; AZ$6), 0, 1)+IF(OR($F352 &gt;= BA$6, $G352 &lt; AZ$6), 0, 2)+1)</f>
        <v/>
      </c>
      <c r="BA352" s="68" t="str">
        <f ca="1">INDEX({"","_","-","="},IF(OR($D352 &gt;= BB$6, $E352 &lt; BA$6), 0, 1)+IF(OR($F352 &gt;= BB$6, $G352 &lt; BA$6), 0, 2)+1)</f>
        <v/>
      </c>
      <c r="BB352" s="68" t="str">
        <f ca="1">INDEX({"","_","-","="},IF(OR($D352 &gt;= BC$6, $E352 &lt; BB$6), 0, 1)+IF(OR($F352 &gt;= BC$6, $G352 &lt; BB$6), 0, 2)+1)</f>
        <v/>
      </c>
      <c r="BC352" s="68" t="str">
        <f ca="1">INDEX({"","_","-","="},IF(OR($D352 &gt;= BD$6, $E352 &lt; BC$6), 0, 1)+IF(OR($F352 &gt;= BD$6, $G352 &lt; BC$6), 0, 2)+1)</f>
        <v/>
      </c>
      <c r="BD352" s="68" t="str">
        <f ca="1">INDEX({"","_","-","="},IF(OR($D352 &gt;= BE$6, $E352 &lt; BD$6), 0, 1)+IF(OR($F352 &gt;= BE$6, $G352 &lt; BD$6), 0, 2)+1)</f>
        <v/>
      </c>
      <c r="BE352" s="68" t="str">
        <f ca="1">INDEX({"","_","-","="},IF(OR($D352 &gt;= BF$6, $E352 &lt; BE$6), 0, 1)+IF(OR($F352 &gt;= BF$6, $G352 &lt; BE$6), 0, 2)+1)</f>
        <v/>
      </c>
      <c r="BF352" s="68" t="str">
        <f ca="1">INDEX({"","_","-","="},IF(OR($D352 &gt;= BG$6, $E352 &lt; BF$6), 0, 1)+IF(OR($F352 &gt;= BG$6, $G352 &lt; BF$6), 0, 2)+1)</f>
        <v/>
      </c>
      <c r="BG352" s="68" t="str">
        <f ca="1">INDEX({"","_","-","="},IF(OR($D352 &gt;= BH$6, $E352 &lt; BG$6), 0, 1)+IF(OR($F352 &gt;= BH$6, $G352 &lt; BG$6), 0, 2)+1)</f>
        <v/>
      </c>
      <c r="BH352" s="68" t="str">
        <f ca="1">INDEX({"","_","-","="},IF(OR($D352 &gt;= BI$6, $E352 &lt; BH$6), 0, 1)+IF(OR($F352 &gt;= BI$6, $G352 &lt; BH$6), 0, 2)+1)</f>
        <v/>
      </c>
      <c r="BI352" s="68" t="str">
        <f ca="1">INDEX({"","_","-","="},IF(OR($D352 &gt;= BJ$6, $E352 &lt; BI$6), 0, 1)+IF(OR($F352 &gt;= BJ$6, $G352 &lt; BI$6), 0, 2)+1)</f>
        <v/>
      </c>
      <c r="BJ352" s="68" t="str">
        <f ca="1">INDEX({"","_","-","="},IF(OR($D352 &gt;= BK$6, $E352 &lt; BJ$6), 0, 1)+IF(OR($F352 &gt;= BK$6, $G352 &lt; BJ$6), 0, 2)+1)</f>
        <v/>
      </c>
      <c r="BK352" s="68" t="str">
        <f ca="1">INDEX({"","_","-","="},IF(OR($D352 &gt;= BL$6, $E352 &lt; BK$6), 0, 1)+IF(OR($F352 &gt;= BL$6, $G352 &lt; BK$6), 0, 2)+1)</f>
        <v/>
      </c>
      <c r="BL352" s="68" t="str">
        <f ca="1">INDEX({"","_","-","="},IF(OR($D352 &gt;= BM$6, $E352 &lt; BL$6), 0, 1)+IF(OR($F352 &gt;= BM$6, $G352 &lt; BL$6), 0, 2)+1)</f>
        <v/>
      </c>
      <c r="BM352" s="68" t="str">
        <f ca="1">INDEX({"","_","-","="},IF(OR($D352 &gt;= BN$6, $E352 &lt; BM$6), 0, 1)+IF(OR($F352 &gt;= BN$6, $G352 &lt; BM$6), 0, 2)+1)</f>
        <v/>
      </c>
      <c r="BN352" s="68" t="str">
        <f ca="1">INDEX({"","_","-","="},IF(OR($D352 &gt;= BO$6, $E352 &lt; BN$6), 0, 1)+IF(OR($F352 &gt;= BO$6, $G352 &lt; BN$6), 0, 2)+1)</f>
        <v/>
      </c>
      <c r="BO352" s="68" t="str">
        <f ca="1">INDEX({"","_","-","="},IF(OR($D352 &gt;= BP$6, $E352 &lt; BO$6), 0, 1)+IF(OR($F352 &gt;= BP$6, $G352 &lt; BO$6), 0, 2)+1)</f>
        <v/>
      </c>
      <c r="BP352" s="68" t="str">
        <f ca="1">INDEX({"","_","-","="},IF(OR($D352 &gt;= BQ$6, $E352 &lt; BP$6), 0, 1)+IF(OR($F352 &gt;= BQ$6, $G352 &lt; BP$6), 0, 2)+1)</f>
        <v/>
      </c>
      <c r="BQ352" s="68" t="str">
        <f ca="1">INDEX({"","_","-","="},IF(OR($D352 &gt;= BR$6, $E352 &lt; BQ$6), 0, 1)+IF(OR($F352 &gt;= BR$6, $G352 &lt; BQ$6), 0, 2)+1)</f>
        <v/>
      </c>
      <c r="BR352" s="68" t="str">
        <f ca="1">INDEX({"","_","-","="},IF(OR($D352 &gt;= BS$6, $E352 &lt; BR$6), 0, 1)+IF(OR($F352 &gt;= BS$6, $G352 &lt; BR$6), 0, 2)+1)</f>
        <v/>
      </c>
      <c r="BS352" s="68" t="str">
        <f ca="1">INDEX({"","_","-","="},IF(OR($D352 &gt;= BT$6, $E352 &lt; BS$6), 0, 1)+IF(OR($F352 &gt;= BT$6, $G352 &lt; BS$6), 0, 2)+1)</f>
        <v/>
      </c>
      <c r="BT352" s="68" t="str">
        <f ca="1">INDEX({"","_","-","="},IF(OR($D352 &gt;= BU$6, $E352 &lt; BT$6), 0, 1)+IF(OR($F352 &gt;= BU$6, $G352 &lt; BT$6), 0, 2)+1)</f>
        <v/>
      </c>
      <c r="BU352" s="68" t="str">
        <f ca="1">INDEX({"","_","-","="},IF(OR($D352 &gt;= BV$6, $E352 &lt; BU$6), 0, 1)+IF(OR($F352 &gt;= BV$6, $G352 &lt; BU$6), 0, 2)+1)</f>
        <v/>
      </c>
      <c r="BV352" s="68" t="str">
        <f ca="1">INDEX({"","_","-","="},IF(OR($D352 &gt;= BW$6, $E352 &lt; BV$6), 0, 1)+IF(OR($F352 &gt;= BW$6, $G352 &lt; BV$6), 0, 2)+1)</f>
        <v/>
      </c>
      <c r="BW352" s="68" t="str">
        <f ca="1">INDEX({"","_","-","="},IF(OR($D352 &gt;= BX$6, $E352 &lt; BW$6), 0, 1)+IF(OR($F352 &gt;= BX$6, $G352 &lt; BW$6), 0, 2)+1)</f>
        <v/>
      </c>
      <c r="BX352" s="68" t="str">
        <f ca="1">INDEX({"","_","-","="},IF(OR($D352 &gt;= BY$6, $E352 &lt; BX$6), 0, 1)+IF(OR($F352 &gt;= BY$6, $G352 &lt; BX$6), 0, 2)+1)</f>
        <v/>
      </c>
      <c r="BY352" s="68" t="str">
        <f ca="1">INDEX({"","_","-","="},IF(OR($D352 &gt;= BZ$6, $E352 &lt; BY$6), 0, 1)+IF(OR($F352 &gt;= BZ$6, $G352 &lt; BY$6), 0, 2)+1)</f>
        <v/>
      </c>
      <c r="BZ352" s="68" t="str">
        <f ca="1">INDEX({"","_","-","="},IF(OR($D352 &gt;= CA$6, $E352 &lt; BZ$6), 0, 1)+IF(OR($F352 &gt;= CA$6, $G352 &lt; BZ$6), 0, 2)+1)</f>
        <v/>
      </c>
      <c r="CA352" s="68" t="str">
        <f ca="1">INDEX({"","_","-","="},IF(OR($D352 &gt;= CB$6, $E352 &lt; CA$6), 0, 1)+IF(OR($F352 &gt;= CB$6, $G352 &lt; CA$6), 0, 2)+1)</f>
        <v/>
      </c>
      <c r="CB352" s="68" t="str">
        <f ca="1">INDEX({"","_","-","="},IF(OR($D352 &gt;= CC$6, $E352 &lt; CB$6), 0, 1)+IF(OR($F352 &gt;= CC$6, $G352 &lt; CB$6), 0, 2)+1)</f>
        <v/>
      </c>
      <c r="CC352" s="68" t="str">
        <f ca="1">INDEX({"","_","-","="},IF(OR($D352 &gt;= CD$6, $E352 &lt; CC$6), 0, 1)+IF(OR($F352 &gt;= CD$6, $G352 &lt; CC$6), 0, 2)+1)</f>
        <v/>
      </c>
      <c r="CD352" s="68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IF('临-进度'!M348,'临-进度'!$A348,"")</f>
        <v/>
      </c>
      <c r="B353" s="8" t="str">
        <f ca="1">IF('临-进度'!M348,'临-进度'!$B348,"")</f>
        <v/>
      </c>
      <c r="C353" s="8" t="str">
        <f ca="1">IF('临-进度'!M348,'临-进度'!$E348,"")</f>
        <v/>
      </c>
      <c r="D353" s="40" t="str">
        <f ca="1">IF('临-进度'!$M348,'临-进度'!$I348,"")</f>
        <v/>
      </c>
      <c r="E353" s="40" t="str">
        <f ca="1">IF('临-进度'!$M348,'临-进度'!$AE348,"")</f>
        <v/>
      </c>
      <c r="F353" s="40" t="str">
        <f ca="1">IF('临-进度'!$M348,'临-进度'!$J348,"")</f>
        <v/>
      </c>
      <c r="G353" s="73" t="str">
        <f ca="1">IF('临-进度'!$M348,'临-进度'!$AF348,"")</f>
        <v/>
      </c>
      <c r="H353" s="68" t="str">
        <f ca="1">INDEX({"","_","-","="},IF(OR($D353 &gt;= I$6, $E353 &lt; H$6), 0, 1)+IF(OR($F353 &gt;= I$6, $G353 &lt; H$6), 0, 2)+1)</f>
        <v/>
      </c>
      <c r="I353" s="68" t="str">
        <f ca="1">INDEX({"","_","-","="},IF(OR($D353 &gt;= J$6, $E353 &lt; I$6), 0, 1)+IF(OR($F353 &gt;= J$6, $G353 &lt; I$6), 0, 2)+1)</f>
        <v/>
      </c>
      <c r="J353" s="68" t="str">
        <f ca="1">INDEX({"","_","-","="},IF(OR($D353 &gt;= K$6, $E353 &lt; J$6), 0, 1)+IF(OR($F353 &gt;= K$6, $G353 &lt; J$6), 0, 2)+1)</f>
        <v/>
      </c>
      <c r="K353" s="68" t="str">
        <f ca="1">INDEX({"","_","-","="},IF(OR($D353 &gt;= L$6, $E353 &lt; K$6), 0, 1)+IF(OR($F353 &gt;= L$6, $G353 &lt; K$6), 0, 2)+1)</f>
        <v/>
      </c>
      <c r="L353" s="68" t="str">
        <f ca="1">INDEX({"","_","-","="},IF(OR($D353 &gt;= M$6, $E353 &lt; L$6), 0, 1)+IF(OR($F353 &gt;= M$6, $G353 &lt; L$6), 0, 2)+1)</f>
        <v/>
      </c>
      <c r="M353" s="68" t="str">
        <f ca="1">INDEX({"","_","-","="},IF(OR($D353 &gt;= N$6, $E353 &lt; M$6), 0, 1)+IF(OR($F353 &gt;= N$6, $G353 &lt; M$6), 0, 2)+1)</f>
        <v/>
      </c>
      <c r="N353" s="68" t="str">
        <f ca="1">INDEX({"","_","-","="},IF(OR($D353 &gt;= O$6, $E353 &lt; N$6), 0, 1)+IF(OR($F353 &gt;= O$6, $G353 &lt; N$6), 0, 2)+1)</f>
        <v/>
      </c>
      <c r="O353" s="68" t="str">
        <f ca="1">INDEX({"","_","-","="},IF(OR($D353 &gt;= P$6, $E353 &lt; O$6), 0, 1)+IF(OR($F353 &gt;= P$6, $G353 &lt; O$6), 0, 2)+1)</f>
        <v/>
      </c>
      <c r="P353" s="68" t="str">
        <f ca="1">INDEX({"","_","-","="},IF(OR($D353 &gt;= Q$6, $E353 &lt; P$6), 0, 1)+IF(OR($F353 &gt;= Q$6, $G353 &lt; P$6), 0, 2)+1)</f>
        <v/>
      </c>
      <c r="Q353" s="68" t="str">
        <f ca="1">INDEX({"","_","-","="},IF(OR($D353 &gt;= R$6, $E353 &lt; Q$6), 0, 1)+IF(OR($F353 &gt;= R$6, $G353 &lt; Q$6), 0, 2)+1)</f>
        <v/>
      </c>
      <c r="R353" s="68" t="str">
        <f ca="1">INDEX({"","_","-","="},IF(OR($D353 &gt;= S$6, $E353 &lt; R$6), 0, 1)+IF(OR($F353 &gt;= S$6, $G353 &lt; R$6), 0, 2)+1)</f>
        <v/>
      </c>
      <c r="S353" s="68" t="str">
        <f ca="1">INDEX({"","_","-","="},IF(OR($D353 &gt;= T$6, $E353 &lt; S$6), 0, 1)+IF(OR($F353 &gt;= T$6, $G353 &lt; S$6), 0, 2)+1)</f>
        <v/>
      </c>
      <c r="T353" s="68" t="str">
        <f ca="1">INDEX({"","_","-","="},IF(OR($D353 &gt;= U$6, $E353 &lt; T$6), 0, 1)+IF(OR($F353 &gt;= U$6, $G353 &lt; T$6), 0, 2)+1)</f>
        <v/>
      </c>
      <c r="U353" s="68" t="str">
        <f ca="1">INDEX({"","_","-","="},IF(OR($D353 &gt;= V$6, $E353 &lt; U$6), 0, 1)+IF(OR($F353 &gt;= V$6, $G353 &lt; U$6), 0, 2)+1)</f>
        <v/>
      </c>
      <c r="V353" s="68" t="str">
        <f ca="1">INDEX({"","_","-","="},IF(OR($D353 &gt;= W$6, $E353 &lt; V$6), 0, 1)+IF(OR($F353 &gt;= W$6, $G353 &lt; V$6), 0, 2)+1)</f>
        <v/>
      </c>
      <c r="W353" s="68" t="str">
        <f ca="1">INDEX({"","_","-","="},IF(OR($D353 &gt;= X$6, $E353 &lt; W$6), 0, 1)+IF(OR($F353 &gt;= X$6, $G353 &lt; W$6), 0, 2)+1)</f>
        <v/>
      </c>
      <c r="X353" s="68" t="str">
        <f ca="1">INDEX({"","_","-","="},IF(OR($D353 &gt;= Y$6, $E353 &lt; X$6), 0, 1)+IF(OR($F353 &gt;= Y$6, $G353 &lt; X$6), 0, 2)+1)</f>
        <v/>
      </c>
      <c r="Y353" s="68" t="str">
        <f ca="1">INDEX({"","_","-","="},IF(OR($D353 &gt;= Z$6, $E353 &lt; Y$6), 0, 1)+IF(OR($F353 &gt;= Z$6, $G353 &lt; Y$6), 0, 2)+1)</f>
        <v/>
      </c>
      <c r="Z353" s="68" t="str">
        <f ca="1">INDEX({"","_","-","="},IF(OR($D353 &gt;= AA$6, $E353 &lt; Z$6), 0, 1)+IF(OR($F353 &gt;= AA$6, $G353 &lt; Z$6), 0, 2)+1)</f>
        <v/>
      </c>
      <c r="AA353" s="68" t="str">
        <f ca="1">INDEX({"","_","-","="},IF(OR($D353 &gt;= AB$6, $E353 &lt; AA$6), 0, 1)+IF(OR($F353 &gt;= AB$6, $G353 &lt; AA$6), 0, 2)+1)</f>
        <v/>
      </c>
      <c r="AB353" s="68" t="str">
        <f ca="1">INDEX({"","_","-","="},IF(OR($D353 &gt;= AC$6, $E353 &lt; AB$6), 0, 1)+IF(OR($F353 &gt;= AC$6, $G353 &lt; AB$6), 0, 2)+1)</f>
        <v/>
      </c>
      <c r="AC353" s="68" t="str">
        <f ca="1">INDEX({"","_","-","="},IF(OR($D353 &gt;= AD$6, $E353 &lt; AC$6), 0, 1)+IF(OR($F353 &gt;= AD$6, $G353 &lt; AC$6), 0, 2)+1)</f>
        <v/>
      </c>
      <c r="AD353" s="68" t="str">
        <f ca="1">INDEX({"","_","-","="},IF(OR($D353 &gt;= AE$6, $E353 &lt; AD$6), 0, 1)+IF(OR($F353 &gt;= AE$6, $G353 &lt; AD$6), 0, 2)+1)</f>
        <v/>
      </c>
      <c r="AE353" s="68" t="str">
        <f ca="1">INDEX({"","_","-","="},IF(OR($D353 &gt;= AF$6, $E353 &lt; AE$6), 0, 1)+IF(OR($F353 &gt;= AF$6, $G353 &lt; AE$6), 0, 2)+1)</f>
        <v/>
      </c>
      <c r="AF353" s="68" t="str">
        <f ca="1">INDEX({"","_","-","="},IF(OR($D353 &gt;= AG$6, $E353 &lt; AF$6), 0, 1)+IF(OR($F353 &gt;= AG$6, $G353 &lt; AF$6), 0, 2)+1)</f>
        <v/>
      </c>
      <c r="AG353" s="68" t="str">
        <f ca="1">INDEX({"","_","-","="},IF(OR($D353 &gt;= AH$6, $E353 &lt; AG$6), 0, 1)+IF(OR($F353 &gt;= AH$6, $G353 &lt; AG$6), 0, 2)+1)</f>
        <v/>
      </c>
      <c r="AH353" s="68" t="str">
        <f ca="1">INDEX({"","_","-","="},IF(OR($D353 &gt;= AI$6, $E353 &lt; AH$6), 0, 1)+IF(OR($F353 &gt;= AI$6, $G353 &lt; AH$6), 0, 2)+1)</f>
        <v/>
      </c>
      <c r="AI353" s="68" t="str">
        <f ca="1">INDEX({"","_","-","="},IF(OR($D353 &gt;= AJ$6, $E353 &lt; AI$6), 0, 1)+IF(OR($F353 &gt;= AJ$6, $G353 &lt; AI$6), 0, 2)+1)</f>
        <v/>
      </c>
      <c r="AJ353" s="68" t="str">
        <f ca="1">INDEX({"","_","-","="},IF(OR($D353 &gt;= AK$6, $E353 &lt; AJ$6), 0, 1)+IF(OR($F353 &gt;= AK$6, $G353 &lt; AJ$6), 0, 2)+1)</f>
        <v/>
      </c>
      <c r="AK353" s="68" t="str">
        <f ca="1">INDEX({"","_","-","="},IF(OR($D353 &gt;= AL$6, $E353 &lt; AK$6), 0, 1)+IF(OR($F353 &gt;= AL$6, $G353 &lt; AK$6), 0, 2)+1)</f>
        <v/>
      </c>
      <c r="AL353" s="68" t="str">
        <f ca="1">INDEX({"","_","-","="},IF(OR($D353 &gt;= AM$6, $E353 &lt; AL$6), 0, 1)+IF(OR($F353 &gt;= AM$6, $G353 &lt; AL$6), 0, 2)+1)</f>
        <v/>
      </c>
      <c r="AM353" s="68" t="str">
        <f ca="1">INDEX({"","_","-","="},IF(OR($D353 &gt;= AN$6, $E353 &lt; AM$6), 0, 1)+IF(OR($F353 &gt;= AN$6, $G353 &lt; AM$6), 0, 2)+1)</f>
        <v/>
      </c>
      <c r="AN353" s="68" t="str">
        <f ca="1">INDEX({"","_","-","="},IF(OR($D353 &gt;= AO$6, $E353 &lt; AN$6), 0, 1)+IF(OR($F353 &gt;= AO$6, $G353 &lt; AN$6), 0, 2)+1)</f>
        <v/>
      </c>
      <c r="AO353" s="68" t="str">
        <f ca="1">INDEX({"","_","-","="},IF(OR($D353 &gt;= AP$6, $E353 &lt; AO$6), 0, 1)+IF(OR($F353 &gt;= AP$6, $G353 &lt; AO$6), 0, 2)+1)</f>
        <v/>
      </c>
      <c r="AP353" s="68" t="str">
        <f ca="1">INDEX({"","_","-","="},IF(OR($D353 &gt;= AQ$6, $E353 &lt; AP$6), 0, 1)+IF(OR($F353 &gt;= AQ$6, $G353 &lt; AP$6), 0, 2)+1)</f>
        <v/>
      </c>
      <c r="AQ353" s="68" t="str">
        <f ca="1">INDEX({"","_","-","="},IF(OR($D353 &gt;= AR$6, $E353 &lt; AQ$6), 0, 1)+IF(OR($F353 &gt;= AR$6, $G353 &lt; AQ$6), 0, 2)+1)</f>
        <v/>
      </c>
      <c r="AR353" s="68" t="str">
        <f ca="1">INDEX({"","_","-","="},IF(OR($D353 &gt;= AS$6, $E353 &lt; AR$6), 0, 1)+IF(OR($F353 &gt;= AS$6, $G353 &lt; AR$6), 0, 2)+1)</f>
        <v/>
      </c>
      <c r="AS353" s="68" t="str">
        <f ca="1">INDEX({"","_","-","="},IF(OR($D353 &gt;= AT$6, $E353 &lt; AS$6), 0, 1)+IF(OR($F353 &gt;= AT$6, $G353 &lt; AS$6), 0, 2)+1)</f>
        <v/>
      </c>
      <c r="AT353" s="68" t="str">
        <f ca="1">INDEX({"","_","-","="},IF(OR($D353 &gt;= AU$6, $E353 &lt; AT$6), 0, 1)+IF(OR($F353 &gt;= AU$6, $G353 &lt; AT$6), 0, 2)+1)</f>
        <v/>
      </c>
      <c r="AU353" s="68" t="str">
        <f ca="1">INDEX({"","_","-","="},IF(OR($D353 &gt;= AV$6, $E353 &lt; AU$6), 0, 1)+IF(OR($F353 &gt;= AV$6, $G353 &lt; AU$6), 0, 2)+1)</f>
        <v/>
      </c>
      <c r="AV353" s="68" t="str">
        <f ca="1">INDEX({"","_","-","="},IF(OR($D353 &gt;= AW$6, $E353 &lt; AV$6), 0, 1)+IF(OR($F353 &gt;= AW$6, $G353 &lt; AV$6), 0, 2)+1)</f>
        <v/>
      </c>
      <c r="AW353" s="68" t="str">
        <f ca="1">INDEX({"","_","-","="},IF(OR($D353 &gt;= AX$6, $E353 &lt; AW$6), 0, 1)+IF(OR($F353 &gt;= AX$6, $G353 &lt; AW$6), 0, 2)+1)</f>
        <v/>
      </c>
      <c r="AX353" s="68" t="str">
        <f ca="1">INDEX({"","_","-","="},IF(OR($D353 &gt;= AY$6, $E353 &lt; AX$6), 0, 1)+IF(OR($F353 &gt;= AY$6, $G353 &lt; AX$6), 0, 2)+1)</f>
        <v/>
      </c>
      <c r="AY353" s="68" t="str">
        <f ca="1">INDEX({"","_","-","="},IF(OR($D353 &gt;= AZ$6, $E353 &lt; AY$6), 0, 1)+IF(OR($F353 &gt;= AZ$6, $G353 &lt; AY$6), 0, 2)+1)</f>
        <v/>
      </c>
      <c r="AZ353" s="68" t="str">
        <f ca="1">INDEX({"","_","-","="},IF(OR($D353 &gt;= BA$6, $E353 &lt; AZ$6), 0, 1)+IF(OR($F353 &gt;= BA$6, $G353 &lt; AZ$6), 0, 2)+1)</f>
        <v/>
      </c>
      <c r="BA353" s="68" t="str">
        <f ca="1">INDEX({"","_","-","="},IF(OR($D353 &gt;= BB$6, $E353 &lt; BA$6), 0, 1)+IF(OR($F353 &gt;= BB$6, $G353 &lt; BA$6), 0, 2)+1)</f>
        <v/>
      </c>
      <c r="BB353" s="68" t="str">
        <f ca="1">INDEX({"","_","-","="},IF(OR($D353 &gt;= BC$6, $E353 &lt; BB$6), 0, 1)+IF(OR($F353 &gt;= BC$6, $G353 &lt; BB$6), 0, 2)+1)</f>
        <v/>
      </c>
      <c r="BC353" s="68" t="str">
        <f ca="1">INDEX({"","_","-","="},IF(OR($D353 &gt;= BD$6, $E353 &lt; BC$6), 0, 1)+IF(OR($F353 &gt;= BD$6, $G353 &lt; BC$6), 0, 2)+1)</f>
        <v/>
      </c>
      <c r="BD353" s="68" t="str">
        <f ca="1">INDEX({"","_","-","="},IF(OR($D353 &gt;= BE$6, $E353 &lt; BD$6), 0, 1)+IF(OR($F353 &gt;= BE$6, $G353 &lt; BD$6), 0, 2)+1)</f>
        <v/>
      </c>
      <c r="BE353" s="68" t="str">
        <f ca="1">INDEX({"","_","-","="},IF(OR($D353 &gt;= BF$6, $E353 &lt; BE$6), 0, 1)+IF(OR($F353 &gt;= BF$6, $G353 &lt; BE$6), 0, 2)+1)</f>
        <v/>
      </c>
      <c r="BF353" s="68" t="str">
        <f ca="1">INDEX({"","_","-","="},IF(OR($D353 &gt;= BG$6, $E353 &lt; BF$6), 0, 1)+IF(OR($F353 &gt;= BG$6, $G353 &lt; BF$6), 0, 2)+1)</f>
        <v/>
      </c>
      <c r="BG353" s="68" t="str">
        <f ca="1">INDEX({"","_","-","="},IF(OR($D353 &gt;= BH$6, $E353 &lt; BG$6), 0, 1)+IF(OR($F353 &gt;= BH$6, $G353 &lt; BG$6), 0, 2)+1)</f>
        <v/>
      </c>
      <c r="BH353" s="68" t="str">
        <f ca="1">INDEX({"","_","-","="},IF(OR($D353 &gt;= BI$6, $E353 &lt; BH$6), 0, 1)+IF(OR($F353 &gt;= BI$6, $G353 &lt; BH$6), 0, 2)+1)</f>
        <v/>
      </c>
      <c r="BI353" s="68" t="str">
        <f ca="1">INDEX({"","_","-","="},IF(OR($D353 &gt;= BJ$6, $E353 &lt; BI$6), 0, 1)+IF(OR($F353 &gt;= BJ$6, $G353 &lt; BI$6), 0, 2)+1)</f>
        <v/>
      </c>
      <c r="BJ353" s="68" t="str">
        <f ca="1">INDEX({"","_","-","="},IF(OR($D353 &gt;= BK$6, $E353 &lt; BJ$6), 0, 1)+IF(OR($F353 &gt;= BK$6, $G353 &lt; BJ$6), 0, 2)+1)</f>
        <v/>
      </c>
      <c r="BK353" s="68" t="str">
        <f ca="1">INDEX({"","_","-","="},IF(OR($D353 &gt;= BL$6, $E353 &lt; BK$6), 0, 1)+IF(OR($F353 &gt;= BL$6, $G353 &lt; BK$6), 0, 2)+1)</f>
        <v/>
      </c>
      <c r="BL353" s="68" t="str">
        <f ca="1">INDEX({"","_","-","="},IF(OR($D353 &gt;= BM$6, $E353 &lt; BL$6), 0, 1)+IF(OR($F353 &gt;= BM$6, $G353 &lt; BL$6), 0, 2)+1)</f>
        <v/>
      </c>
      <c r="BM353" s="68" t="str">
        <f ca="1">INDEX({"","_","-","="},IF(OR($D353 &gt;= BN$6, $E353 &lt; BM$6), 0, 1)+IF(OR($F353 &gt;= BN$6, $G353 &lt; BM$6), 0, 2)+1)</f>
        <v/>
      </c>
      <c r="BN353" s="68" t="str">
        <f ca="1">INDEX({"","_","-","="},IF(OR($D353 &gt;= BO$6, $E353 &lt; BN$6), 0, 1)+IF(OR($F353 &gt;= BO$6, $G353 &lt; BN$6), 0, 2)+1)</f>
        <v/>
      </c>
      <c r="BO353" s="68" t="str">
        <f ca="1">INDEX({"","_","-","="},IF(OR($D353 &gt;= BP$6, $E353 &lt; BO$6), 0, 1)+IF(OR($F353 &gt;= BP$6, $G353 &lt; BO$6), 0, 2)+1)</f>
        <v/>
      </c>
      <c r="BP353" s="68" t="str">
        <f ca="1">INDEX({"","_","-","="},IF(OR($D353 &gt;= BQ$6, $E353 &lt; BP$6), 0, 1)+IF(OR($F353 &gt;= BQ$6, $G353 &lt; BP$6), 0, 2)+1)</f>
        <v/>
      </c>
      <c r="BQ353" s="68" t="str">
        <f ca="1">INDEX({"","_","-","="},IF(OR($D353 &gt;= BR$6, $E353 &lt; BQ$6), 0, 1)+IF(OR($F353 &gt;= BR$6, $G353 &lt; BQ$6), 0, 2)+1)</f>
        <v/>
      </c>
      <c r="BR353" s="68" t="str">
        <f ca="1">INDEX({"","_","-","="},IF(OR($D353 &gt;= BS$6, $E353 &lt; BR$6), 0, 1)+IF(OR($F353 &gt;= BS$6, $G353 &lt; BR$6), 0, 2)+1)</f>
        <v/>
      </c>
      <c r="BS353" s="68" t="str">
        <f ca="1">INDEX({"","_","-","="},IF(OR($D353 &gt;= BT$6, $E353 &lt; BS$6), 0, 1)+IF(OR($F353 &gt;= BT$6, $G353 &lt; BS$6), 0, 2)+1)</f>
        <v/>
      </c>
      <c r="BT353" s="68" t="str">
        <f ca="1">INDEX({"","_","-","="},IF(OR($D353 &gt;= BU$6, $E353 &lt; BT$6), 0, 1)+IF(OR($F353 &gt;= BU$6, $G353 &lt; BT$6), 0, 2)+1)</f>
        <v/>
      </c>
      <c r="BU353" s="68" t="str">
        <f ca="1">INDEX({"","_","-","="},IF(OR($D353 &gt;= BV$6, $E353 &lt; BU$6), 0, 1)+IF(OR($F353 &gt;= BV$6, $G353 &lt; BU$6), 0, 2)+1)</f>
        <v/>
      </c>
      <c r="BV353" s="68" t="str">
        <f ca="1">INDEX({"","_","-","="},IF(OR($D353 &gt;= BW$6, $E353 &lt; BV$6), 0, 1)+IF(OR($F353 &gt;= BW$6, $G353 &lt; BV$6), 0, 2)+1)</f>
        <v/>
      </c>
      <c r="BW353" s="68" t="str">
        <f ca="1">INDEX({"","_","-","="},IF(OR($D353 &gt;= BX$6, $E353 &lt; BW$6), 0, 1)+IF(OR($F353 &gt;= BX$6, $G353 &lt; BW$6), 0, 2)+1)</f>
        <v/>
      </c>
      <c r="BX353" s="68" t="str">
        <f ca="1">INDEX({"","_","-","="},IF(OR($D353 &gt;= BY$6, $E353 &lt; BX$6), 0, 1)+IF(OR($F353 &gt;= BY$6, $G353 &lt; BX$6), 0, 2)+1)</f>
        <v/>
      </c>
      <c r="BY353" s="68" t="str">
        <f ca="1">INDEX({"","_","-","="},IF(OR($D353 &gt;= BZ$6, $E353 &lt; BY$6), 0, 1)+IF(OR($F353 &gt;= BZ$6, $G353 &lt; BY$6), 0, 2)+1)</f>
        <v/>
      </c>
      <c r="BZ353" s="68" t="str">
        <f ca="1">INDEX({"","_","-","="},IF(OR($D353 &gt;= CA$6, $E353 &lt; BZ$6), 0, 1)+IF(OR($F353 &gt;= CA$6, $G353 &lt; BZ$6), 0, 2)+1)</f>
        <v/>
      </c>
      <c r="CA353" s="68" t="str">
        <f ca="1">INDEX({"","_","-","="},IF(OR($D353 &gt;= CB$6, $E353 &lt; CA$6), 0, 1)+IF(OR($F353 &gt;= CB$6, $G353 &lt; CA$6), 0, 2)+1)</f>
        <v/>
      </c>
      <c r="CB353" s="68" t="str">
        <f ca="1">INDEX({"","_","-","="},IF(OR($D353 &gt;= CC$6, $E353 &lt; CB$6), 0, 1)+IF(OR($F353 &gt;= CC$6, $G353 &lt; CB$6), 0, 2)+1)</f>
        <v/>
      </c>
      <c r="CC353" s="68" t="str">
        <f ca="1">INDEX({"","_","-","="},IF(OR($D353 &gt;= CD$6, $E353 &lt; CC$6), 0, 1)+IF(OR($F353 &gt;= CD$6, $G353 &lt; CC$6), 0, 2)+1)</f>
        <v/>
      </c>
      <c r="CD353" s="68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IF('临-进度'!M349,'临-进度'!$A349,"")</f>
        <v/>
      </c>
      <c r="B354" s="8" t="str">
        <f ca="1">IF('临-进度'!M349,'临-进度'!$B349,"")</f>
        <v/>
      </c>
      <c r="C354" s="8" t="str">
        <f ca="1">IF('临-进度'!M349,'临-进度'!$E349,"")</f>
        <v/>
      </c>
      <c r="D354" s="40" t="str">
        <f ca="1">IF('临-进度'!$M349,'临-进度'!$I349,"")</f>
        <v/>
      </c>
      <c r="E354" s="40" t="str">
        <f ca="1">IF('临-进度'!$M349,'临-进度'!$AE349,"")</f>
        <v/>
      </c>
      <c r="F354" s="40" t="str">
        <f ca="1">IF('临-进度'!$M349,'临-进度'!$J349,"")</f>
        <v/>
      </c>
      <c r="G354" s="73" t="str">
        <f ca="1">IF('临-进度'!$M349,'临-进度'!$AF349,"")</f>
        <v/>
      </c>
      <c r="H354" s="68" t="str">
        <f ca="1">INDEX({"","_","-","="},IF(OR($D354 &gt;= I$6, $E354 &lt; H$6), 0, 1)+IF(OR($F354 &gt;= I$6, $G354 &lt; H$6), 0, 2)+1)</f>
        <v/>
      </c>
      <c r="I354" s="68" t="str">
        <f ca="1">INDEX({"","_","-","="},IF(OR($D354 &gt;= J$6, $E354 &lt; I$6), 0, 1)+IF(OR($F354 &gt;= J$6, $G354 &lt; I$6), 0, 2)+1)</f>
        <v/>
      </c>
      <c r="J354" s="68" t="str">
        <f ca="1">INDEX({"","_","-","="},IF(OR($D354 &gt;= K$6, $E354 &lt; J$6), 0, 1)+IF(OR($F354 &gt;= K$6, $G354 &lt; J$6), 0, 2)+1)</f>
        <v/>
      </c>
      <c r="K354" s="68" t="str">
        <f ca="1">INDEX({"","_","-","="},IF(OR($D354 &gt;= L$6, $E354 &lt; K$6), 0, 1)+IF(OR($F354 &gt;= L$6, $G354 &lt; K$6), 0, 2)+1)</f>
        <v/>
      </c>
      <c r="L354" s="68" t="str">
        <f ca="1">INDEX({"","_","-","="},IF(OR($D354 &gt;= M$6, $E354 &lt; L$6), 0, 1)+IF(OR($F354 &gt;= M$6, $G354 &lt; L$6), 0, 2)+1)</f>
        <v/>
      </c>
      <c r="M354" s="68" t="str">
        <f ca="1">INDEX({"","_","-","="},IF(OR($D354 &gt;= N$6, $E354 &lt; M$6), 0, 1)+IF(OR($F354 &gt;= N$6, $G354 &lt; M$6), 0, 2)+1)</f>
        <v/>
      </c>
      <c r="N354" s="68" t="str">
        <f ca="1">INDEX({"","_","-","="},IF(OR($D354 &gt;= O$6, $E354 &lt; N$6), 0, 1)+IF(OR($F354 &gt;= O$6, $G354 &lt; N$6), 0, 2)+1)</f>
        <v/>
      </c>
      <c r="O354" s="68" t="str">
        <f ca="1">INDEX({"","_","-","="},IF(OR($D354 &gt;= P$6, $E354 &lt; O$6), 0, 1)+IF(OR($F354 &gt;= P$6, $G354 &lt; O$6), 0, 2)+1)</f>
        <v/>
      </c>
      <c r="P354" s="68" t="str">
        <f ca="1">INDEX({"","_","-","="},IF(OR($D354 &gt;= Q$6, $E354 &lt; P$6), 0, 1)+IF(OR($F354 &gt;= Q$6, $G354 &lt; P$6), 0, 2)+1)</f>
        <v/>
      </c>
      <c r="Q354" s="68" t="str">
        <f ca="1">INDEX({"","_","-","="},IF(OR($D354 &gt;= R$6, $E354 &lt; Q$6), 0, 1)+IF(OR($F354 &gt;= R$6, $G354 &lt; Q$6), 0, 2)+1)</f>
        <v/>
      </c>
      <c r="R354" s="68" t="str">
        <f ca="1">INDEX({"","_","-","="},IF(OR($D354 &gt;= S$6, $E354 &lt; R$6), 0, 1)+IF(OR($F354 &gt;= S$6, $G354 &lt; R$6), 0, 2)+1)</f>
        <v/>
      </c>
      <c r="S354" s="68" t="str">
        <f ca="1">INDEX({"","_","-","="},IF(OR($D354 &gt;= T$6, $E354 &lt; S$6), 0, 1)+IF(OR($F354 &gt;= T$6, $G354 &lt; S$6), 0, 2)+1)</f>
        <v/>
      </c>
      <c r="T354" s="68" t="str">
        <f ca="1">INDEX({"","_","-","="},IF(OR($D354 &gt;= U$6, $E354 &lt; T$6), 0, 1)+IF(OR($F354 &gt;= U$6, $G354 &lt; T$6), 0, 2)+1)</f>
        <v/>
      </c>
      <c r="U354" s="68" t="str">
        <f ca="1">INDEX({"","_","-","="},IF(OR($D354 &gt;= V$6, $E354 &lt; U$6), 0, 1)+IF(OR($F354 &gt;= V$6, $G354 &lt; U$6), 0, 2)+1)</f>
        <v/>
      </c>
      <c r="V354" s="68" t="str">
        <f ca="1">INDEX({"","_","-","="},IF(OR($D354 &gt;= W$6, $E354 &lt; V$6), 0, 1)+IF(OR($F354 &gt;= W$6, $G354 &lt; V$6), 0, 2)+1)</f>
        <v/>
      </c>
      <c r="W354" s="68" t="str">
        <f ca="1">INDEX({"","_","-","="},IF(OR($D354 &gt;= X$6, $E354 &lt; W$6), 0, 1)+IF(OR($F354 &gt;= X$6, $G354 &lt; W$6), 0, 2)+1)</f>
        <v/>
      </c>
      <c r="X354" s="68" t="str">
        <f ca="1">INDEX({"","_","-","="},IF(OR($D354 &gt;= Y$6, $E354 &lt; X$6), 0, 1)+IF(OR($F354 &gt;= Y$6, $G354 &lt; X$6), 0, 2)+1)</f>
        <v/>
      </c>
      <c r="Y354" s="68" t="str">
        <f ca="1">INDEX({"","_","-","="},IF(OR($D354 &gt;= Z$6, $E354 &lt; Y$6), 0, 1)+IF(OR($F354 &gt;= Z$6, $G354 &lt; Y$6), 0, 2)+1)</f>
        <v/>
      </c>
      <c r="Z354" s="68" t="str">
        <f ca="1">INDEX({"","_","-","="},IF(OR($D354 &gt;= AA$6, $E354 &lt; Z$6), 0, 1)+IF(OR($F354 &gt;= AA$6, $G354 &lt; Z$6), 0, 2)+1)</f>
        <v/>
      </c>
      <c r="AA354" s="68" t="str">
        <f ca="1">INDEX({"","_","-","="},IF(OR($D354 &gt;= AB$6, $E354 &lt; AA$6), 0, 1)+IF(OR($F354 &gt;= AB$6, $G354 &lt; AA$6), 0, 2)+1)</f>
        <v/>
      </c>
      <c r="AB354" s="68" t="str">
        <f ca="1">INDEX({"","_","-","="},IF(OR($D354 &gt;= AC$6, $E354 &lt; AB$6), 0, 1)+IF(OR($F354 &gt;= AC$6, $G354 &lt; AB$6), 0, 2)+1)</f>
        <v/>
      </c>
      <c r="AC354" s="68" t="str">
        <f ca="1">INDEX({"","_","-","="},IF(OR($D354 &gt;= AD$6, $E354 &lt; AC$6), 0, 1)+IF(OR($F354 &gt;= AD$6, $G354 &lt; AC$6), 0, 2)+1)</f>
        <v/>
      </c>
      <c r="AD354" s="68" t="str">
        <f ca="1">INDEX({"","_","-","="},IF(OR($D354 &gt;= AE$6, $E354 &lt; AD$6), 0, 1)+IF(OR($F354 &gt;= AE$6, $G354 &lt; AD$6), 0, 2)+1)</f>
        <v/>
      </c>
      <c r="AE354" s="68" t="str">
        <f ca="1">INDEX({"","_","-","="},IF(OR($D354 &gt;= AF$6, $E354 &lt; AE$6), 0, 1)+IF(OR($F354 &gt;= AF$6, $G354 &lt; AE$6), 0, 2)+1)</f>
        <v/>
      </c>
      <c r="AF354" s="68" t="str">
        <f ca="1">INDEX({"","_","-","="},IF(OR($D354 &gt;= AG$6, $E354 &lt; AF$6), 0, 1)+IF(OR($F354 &gt;= AG$6, $G354 &lt; AF$6), 0, 2)+1)</f>
        <v/>
      </c>
      <c r="AG354" s="68" t="str">
        <f ca="1">INDEX({"","_","-","="},IF(OR($D354 &gt;= AH$6, $E354 &lt; AG$6), 0, 1)+IF(OR($F354 &gt;= AH$6, $G354 &lt; AG$6), 0, 2)+1)</f>
        <v/>
      </c>
      <c r="AH354" s="68" t="str">
        <f ca="1">INDEX({"","_","-","="},IF(OR($D354 &gt;= AI$6, $E354 &lt; AH$6), 0, 1)+IF(OR($F354 &gt;= AI$6, $G354 &lt; AH$6), 0, 2)+1)</f>
        <v/>
      </c>
      <c r="AI354" s="68" t="str">
        <f ca="1">INDEX({"","_","-","="},IF(OR($D354 &gt;= AJ$6, $E354 &lt; AI$6), 0, 1)+IF(OR($F354 &gt;= AJ$6, $G354 &lt; AI$6), 0, 2)+1)</f>
        <v/>
      </c>
      <c r="AJ354" s="68" t="str">
        <f ca="1">INDEX({"","_","-","="},IF(OR($D354 &gt;= AK$6, $E354 &lt; AJ$6), 0, 1)+IF(OR($F354 &gt;= AK$6, $G354 &lt; AJ$6), 0, 2)+1)</f>
        <v/>
      </c>
      <c r="AK354" s="68" t="str">
        <f ca="1">INDEX({"","_","-","="},IF(OR($D354 &gt;= AL$6, $E354 &lt; AK$6), 0, 1)+IF(OR($F354 &gt;= AL$6, $G354 &lt; AK$6), 0, 2)+1)</f>
        <v/>
      </c>
      <c r="AL354" s="68" t="str">
        <f ca="1">INDEX({"","_","-","="},IF(OR($D354 &gt;= AM$6, $E354 &lt; AL$6), 0, 1)+IF(OR($F354 &gt;= AM$6, $G354 &lt; AL$6), 0, 2)+1)</f>
        <v/>
      </c>
      <c r="AM354" s="68" t="str">
        <f ca="1">INDEX({"","_","-","="},IF(OR($D354 &gt;= AN$6, $E354 &lt; AM$6), 0, 1)+IF(OR($F354 &gt;= AN$6, $G354 &lt; AM$6), 0, 2)+1)</f>
        <v/>
      </c>
      <c r="AN354" s="68" t="str">
        <f ca="1">INDEX({"","_","-","="},IF(OR($D354 &gt;= AO$6, $E354 &lt; AN$6), 0, 1)+IF(OR($F354 &gt;= AO$6, $G354 &lt; AN$6), 0, 2)+1)</f>
        <v/>
      </c>
      <c r="AO354" s="68" t="str">
        <f ca="1">INDEX({"","_","-","="},IF(OR($D354 &gt;= AP$6, $E354 &lt; AO$6), 0, 1)+IF(OR($F354 &gt;= AP$6, $G354 &lt; AO$6), 0, 2)+1)</f>
        <v/>
      </c>
      <c r="AP354" s="68" t="str">
        <f ca="1">INDEX({"","_","-","="},IF(OR($D354 &gt;= AQ$6, $E354 &lt; AP$6), 0, 1)+IF(OR($F354 &gt;= AQ$6, $G354 &lt; AP$6), 0, 2)+1)</f>
        <v/>
      </c>
      <c r="AQ354" s="68" t="str">
        <f ca="1">INDEX({"","_","-","="},IF(OR($D354 &gt;= AR$6, $E354 &lt; AQ$6), 0, 1)+IF(OR($F354 &gt;= AR$6, $G354 &lt; AQ$6), 0, 2)+1)</f>
        <v/>
      </c>
      <c r="AR354" s="68" t="str">
        <f ca="1">INDEX({"","_","-","="},IF(OR($D354 &gt;= AS$6, $E354 &lt; AR$6), 0, 1)+IF(OR($F354 &gt;= AS$6, $G354 &lt; AR$6), 0, 2)+1)</f>
        <v/>
      </c>
      <c r="AS354" s="68" t="str">
        <f ca="1">INDEX({"","_","-","="},IF(OR($D354 &gt;= AT$6, $E354 &lt; AS$6), 0, 1)+IF(OR($F354 &gt;= AT$6, $G354 &lt; AS$6), 0, 2)+1)</f>
        <v/>
      </c>
      <c r="AT354" s="68" t="str">
        <f ca="1">INDEX({"","_","-","="},IF(OR($D354 &gt;= AU$6, $E354 &lt; AT$6), 0, 1)+IF(OR($F354 &gt;= AU$6, $G354 &lt; AT$6), 0, 2)+1)</f>
        <v/>
      </c>
      <c r="AU354" s="68" t="str">
        <f ca="1">INDEX({"","_","-","="},IF(OR($D354 &gt;= AV$6, $E354 &lt; AU$6), 0, 1)+IF(OR($F354 &gt;= AV$6, $G354 &lt; AU$6), 0, 2)+1)</f>
        <v/>
      </c>
      <c r="AV354" s="68" t="str">
        <f ca="1">INDEX({"","_","-","="},IF(OR($D354 &gt;= AW$6, $E354 &lt; AV$6), 0, 1)+IF(OR($F354 &gt;= AW$6, $G354 &lt; AV$6), 0, 2)+1)</f>
        <v/>
      </c>
      <c r="AW354" s="68" t="str">
        <f ca="1">INDEX({"","_","-","="},IF(OR($D354 &gt;= AX$6, $E354 &lt; AW$6), 0, 1)+IF(OR($F354 &gt;= AX$6, $G354 &lt; AW$6), 0, 2)+1)</f>
        <v/>
      </c>
      <c r="AX354" s="68" t="str">
        <f ca="1">INDEX({"","_","-","="},IF(OR($D354 &gt;= AY$6, $E354 &lt; AX$6), 0, 1)+IF(OR($F354 &gt;= AY$6, $G354 &lt; AX$6), 0, 2)+1)</f>
        <v/>
      </c>
      <c r="AY354" s="68" t="str">
        <f ca="1">INDEX({"","_","-","="},IF(OR($D354 &gt;= AZ$6, $E354 &lt; AY$6), 0, 1)+IF(OR($F354 &gt;= AZ$6, $G354 &lt; AY$6), 0, 2)+1)</f>
        <v/>
      </c>
      <c r="AZ354" s="68" t="str">
        <f ca="1">INDEX({"","_","-","="},IF(OR($D354 &gt;= BA$6, $E354 &lt; AZ$6), 0, 1)+IF(OR($F354 &gt;= BA$6, $G354 &lt; AZ$6), 0, 2)+1)</f>
        <v/>
      </c>
      <c r="BA354" s="68" t="str">
        <f ca="1">INDEX({"","_","-","="},IF(OR($D354 &gt;= BB$6, $E354 &lt; BA$6), 0, 1)+IF(OR($F354 &gt;= BB$6, $G354 &lt; BA$6), 0, 2)+1)</f>
        <v/>
      </c>
      <c r="BB354" s="68" t="str">
        <f ca="1">INDEX({"","_","-","="},IF(OR($D354 &gt;= BC$6, $E354 &lt; BB$6), 0, 1)+IF(OR($F354 &gt;= BC$6, $G354 &lt; BB$6), 0, 2)+1)</f>
        <v/>
      </c>
      <c r="BC354" s="68" t="str">
        <f ca="1">INDEX({"","_","-","="},IF(OR($D354 &gt;= BD$6, $E354 &lt; BC$6), 0, 1)+IF(OR($F354 &gt;= BD$6, $G354 &lt; BC$6), 0, 2)+1)</f>
        <v/>
      </c>
      <c r="BD354" s="68" t="str">
        <f ca="1">INDEX({"","_","-","="},IF(OR($D354 &gt;= BE$6, $E354 &lt; BD$6), 0, 1)+IF(OR($F354 &gt;= BE$6, $G354 &lt; BD$6), 0, 2)+1)</f>
        <v/>
      </c>
      <c r="BE354" s="68" t="str">
        <f ca="1">INDEX({"","_","-","="},IF(OR($D354 &gt;= BF$6, $E354 &lt; BE$6), 0, 1)+IF(OR($F354 &gt;= BF$6, $G354 &lt; BE$6), 0, 2)+1)</f>
        <v/>
      </c>
      <c r="BF354" s="68" t="str">
        <f ca="1">INDEX({"","_","-","="},IF(OR($D354 &gt;= BG$6, $E354 &lt; BF$6), 0, 1)+IF(OR($F354 &gt;= BG$6, $G354 &lt; BF$6), 0, 2)+1)</f>
        <v/>
      </c>
      <c r="BG354" s="68" t="str">
        <f ca="1">INDEX({"","_","-","="},IF(OR($D354 &gt;= BH$6, $E354 &lt; BG$6), 0, 1)+IF(OR($F354 &gt;= BH$6, $G354 &lt; BG$6), 0, 2)+1)</f>
        <v/>
      </c>
      <c r="BH354" s="68" t="str">
        <f ca="1">INDEX({"","_","-","="},IF(OR($D354 &gt;= BI$6, $E354 &lt; BH$6), 0, 1)+IF(OR($F354 &gt;= BI$6, $G354 &lt; BH$6), 0, 2)+1)</f>
        <v/>
      </c>
      <c r="BI354" s="68" t="str">
        <f ca="1">INDEX({"","_","-","="},IF(OR($D354 &gt;= BJ$6, $E354 &lt; BI$6), 0, 1)+IF(OR($F354 &gt;= BJ$6, $G354 &lt; BI$6), 0, 2)+1)</f>
        <v/>
      </c>
      <c r="BJ354" s="68" t="str">
        <f ca="1">INDEX({"","_","-","="},IF(OR($D354 &gt;= BK$6, $E354 &lt; BJ$6), 0, 1)+IF(OR($F354 &gt;= BK$6, $G354 &lt; BJ$6), 0, 2)+1)</f>
        <v/>
      </c>
      <c r="BK354" s="68" t="str">
        <f ca="1">INDEX({"","_","-","="},IF(OR($D354 &gt;= BL$6, $E354 &lt; BK$6), 0, 1)+IF(OR($F354 &gt;= BL$6, $G354 &lt; BK$6), 0, 2)+1)</f>
        <v/>
      </c>
      <c r="BL354" s="68" t="str">
        <f ca="1">INDEX({"","_","-","="},IF(OR($D354 &gt;= BM$6, $E354 &lt; BL$6), 0, 1)+IF(OR($F354 &gt;= BM$6, $G354 &lt; BL$6), 0, 2)+1)</f>
        <v/>
      </c>
      <c r="BM354" s="68" t="str">
        <f ca="1">INDEX({"","_","-","="},IF(OR($D354 &gt;= BN$6, $E354 &lt; BM$6), 0, 1)+IF(OR($F354 &gt;= BN$6, $G354 &lt; BM$6), 0, 2)+1)</f>
        <v/>
      </c>
      <c r="BN354" s="68" t="str">
        <f ca="1">INDEX({"","_","-","="},IF(OR($D354 &gt;= BO$6, $E354 &lt; BN$6), 0, 1)+IF(OR($F354 &gt;= BO$6, $G354 &lt; BN$6), 0, 2)+1)</f>
        <v/>
      </c>
      <c r="BO354" s="68" t="str">
        <f ca="1">INDEX({"","_","-","="},IF(OR($D354 &gt;= BP$6, $E354 &lt; BO$6), 0, 1)+IF(OR($F354 &gt;= BP$6, $G354 &lt; BO$6), 0, 2)+1)</f>
        <v/>
      </c>
      <c r="BP354" s="68" t="str">
        <f ca="1">INDEX({"","_","-","="},IF(OR($D354 &gt;= BQ$6, $E354 &lt; BP$6), 0, 1)+IF(OR($F354 &gt;= BQ$6, $G354 &lt; BP$6), 0, 2)+1)</f>
        <v/>
      </c>
      <c r="BQ354" s="68" t="str">
        <f ca="1">INDEX({"","_","-","="},IF(OR($D354 &gt;= BR$6, $E354 &lt; BQ$6), 0, 1)+IF(OR($F354 &gt;= BR$6, $G354 &lt; BQ$6), 0, 2)+1)</f>
        <v/>
      </c>
      <c r="BR354" s="68" t="str">
        <f ca="1">INDEX({"","_","-","="},IF(OR($D354 &gt;= BS$6, $E354 &lt; BR$6), 0, 1)+IF(OR($F354 &gt;= BS$6, $G354 &lt; BR$6), 0, 2)+1)</f>
        <v/>
      </c>
      <c r="BS354" s="68" t="str">
        <f ca="1">INDEX({"","_","-","="},IF(OR($D354 &gt;= BT$6, $E354 &lt; BS$6), 0, 1)+IF(OR($F354 &gt;= BT$6, $G354 &lt; BS$6), 0, 2)+1)</f>
        <v/>
      </c>
      <c r="BT354" s="68" t="str">
        <f ca="1">INDEX({"","_","-","="},IF(OR($D354 &gt;= BU$6, $E354 &lt; BT$6), 0, 1)+IF(OR($F354 &gt;= BU$6, $G354 &lt; BT$6), 0, 2)+1)</f>
        <v/>
      </c>
      <c r="BU354" s="68" t="str">
        <f ca="1">INDEX({"","_","-","="},IF(OR($D354 &gt;= BV$6, $E354 &lt; BU$6), 0, 1)+IF(OR($F354 &gt;= BV$6, $G354 &lt; BU$6), 0, 2)+1)</f>
        <v/>
      </c>
      <c r="BV354" s="68" t="str">
        <f ca="1">INDEX({"","_","-","="},IF(OR($D354 &gt;= BW$6, $E354 &lt; BV$6), 0, 1)+IF(OR($F354 &gt;= BW$6, $G354 &lt; BV$6), 0, 2)+1)</f>
        <v/>
      </c>
      <c r="BW354" s="68" t="str">
        <f ca="1">INDEX({"","_","-","="},IF(OR($D354 &gt;= BX$6, $E354 &lt; BW$6), 0, 1)+IF(OR($F354 &gt;= BX$6, $G354 &lt; BW$6), 0, 2)+1)</f>
        <v/>
      </c>
      <c r="BX354" s="68" t="str">
        <f ca="1">INDEX({"","_","-","="},IF(OR($D354 &gt;= BY$6, $E354 &lt; BX$6), 0, 1)+IF(OR($F354 &gt;= BY$6, $G354 &lt; BX$6), 0, 2)+1)</f>
        <v/>
      </c>
      <c r="BY354" s="68" t="str">
        <f ca="1">INDEX({"","_","-","="},IF(OR($D354 &gt;= BZ$6, $E354 &lt; BY$6), 0, 1)+IF(OR($F354 &gt;= BZ$6, $G354 &lt; BY$6), 0, 2)+1)</f>
        <v/>
      </c>
      <c r="BZ354" s="68" t="str">
        <f ca="1">INDEX({"","_","-","="},IF(OR($D354 &gt;= CA$6, $E354 &lt; BZ$6), 0, 1)+IF(OR($F354 &gt;= CA$6, $G354 &lt; BZ$6), 0, 2)+1)</f>
        <v/>
      </c>
      <c r="CA354" s="68" t="str">
        <f ca="1">INDEX({"","_","-","="},IF(OR($D354 &gt;= CB$6, $E354 &lt; CA$6), 0, 1)+IF(OR($F354 &gt;= CB$6, $G354 &lt; CA$6), 0, 2)+1)</f>
        <v/>
      </c>
      <c r="CB354" s="68" t="str">
        <f ca="1">INDEX({"","_","-","="},IF(OR($D354 &gt;= CC$6, $E354 &lt; CB$6), 0, 1)+IF(OR($F354 &gt;= CC$6, $G354 &lt; CB$6), 0, 2)+1)</f>
        <v/>
      </c>
      <c r="CC354" s="68" t="str">
        <f ca="1">INDEX({"","_","-","="},IF(OR($D354 &gt;= CD$6, $E354 &lt; CC$6), 0, 1)+IF(OR($F354 &gt;= CD$6, $G354 &lt; CC$6), 0, 2)+1)</f>
        <v/>
      </c>
      <c r="CD354" s="68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IF('临-进度'!M350,'临-进度'!$A350,"")</f>
        <v/>
      </c>
      <c r="B355" s="8" t="str">
        <f ca="1">IF('临-进度'!M350,'临-进度'!$B350,"")</f>
        <v/>
      </c>
      <c r="C355" s="8" t="str">
        <f ca="1">IF('临-进度'!M350,'临-进度'!$E350,"")</f>
        <v/>
      </c>
      <c r="D355" s="40" t="str">
        <f ca="1">IF('临-进度'!$M350,'临-进度'!$I350,"")</f>
        <v/>
      </c>
      <c r="E355" s="40" t="str">
        <f ca="1">IF('临-进度'!$M350,'临-进度'!$AE350,"")</f>
        <v/>
      </c>
      <c r="F355" s="40" t="str">
        <f ca="1">IF('临-进度'!$M350,'临-进度'!$J350,"")</f>
        <v/>
      </c>
      <c r="G355" s="73" t="str">
        <f ca="1">IF('临-进度'!$M350,'临-进度'!$AF350,"")</f>
        <v/>
      </c>
      <c r="H355" s="68" t="str">
        <f ca="1">INDEX({"","_","-","="},IF(OR($D355 &gt;= I$6, $E355 &lt; H$6), 0, 1)+IF(OR($F355 &gt;= I$6, $G355 &lt; H$6), 0, 2)+1)</f>
        <v/>
      </c>
      <c r="I355" s="68" t="str">
        <f ca="1">INDEX({"","_","-","="},IF(OR($D355 &gt;= J$6, $E355 &lt; I$6), 0, 1)+IF(OR($F355 &gt;= J$6, $G355 &lt; I$6), 0, 2)+1)</f>
        <v/>
      </c>
      <c r="J355" s="68" t="str">
        <f ca="1">INDEX({"","_","-","="},IF(OR($D355 &gt;= K$6, $E355 &lt; J$6), 0, 1)+IF(OR($F355 &gt;= K$6, $G355 &lt; J$6), 0, 2)+1)</f>
        <v/>
      </c>
      <c r="K355" s="68" t="str">
        <f ca="1">INDEX({"","_","-","="},IF(OR($D355 &gt;= L$6, $E355 &lt; K$6), 0, 1)+IF(OR($F355 &gt;= L$6, $G355 &lt; K$6), 0, 2)+1)</f>
        <v/>
      </c>
      <c r="L355" s="68" t="str">
        <f ca="1">INDEX({"","_","-","="},IF(OR($D355 &gt;= M$6, $E355 &lt; L$6), 0, 1)+IF(OR($F355 &gt;= M$6, $G355 &lt; L$6), 0, 2)+1)</f>
        <v/>
      </c>
      <c r="M355" s="68" t="str">
        <f ca="1">INDEX({"","_","-","="},IF(OR($D355 &gt;= N$6, $E355 &lt; M$6), 0, 1)+IF(OR($F355 &gt;= N$6, $G355 &lt; M$6), 0, 2)+1)</f>
        <v/>
      </c>
      <c r="N355" s="68" t="str">
        <f ca="1">INDEX({"","_","-","="},IF(OR($D355 &gt;= O$6, $E355 &lt; N$6), 0, 1)+IF(OR($F355 &gt;= O$6, $G355 &lt; N$6), 0, 2)+1)</f>
        <v/>
      </c>
      <c r="O355" s="68" t="str">
        <f ca="1">INDEX({"","_","-","="},IF(OR($D355 &gt;= P$6, $E355 &lt; O$6), 0, 1)+IF(OR($F355 &gt;= P$6, $G355 &lt; O$6), 0, 2)+1)</f>
        <v/>
      </c>
      <c r="P355" s="68" t="str">
        <f ca="1">INDEX({"","_","-","="},IF(OR($D355 &gt;= Q$6, $E355 &lt; P$6), 0, 1)+IF(OR($F355 &gt;= Q$6, $G355 &lt; P$6), 0, 2)+1)</f>
        <v/>
      </c>
      <c r="Q355" s="68" t="str">
        <f ca="1">INDEX({"","_","-","="},IF(OR($D355 &gt;= R$6, $E355 &lt; Q$6), 0, 1)+IF(OR($F355 &gt;= R$6, $G355 &lt; Q$6), 0, 2)+1)</f>
        <v/>
      </c>
      <c r="R355" s="68" t="str">
        <f ca="1">INDEX({"","_","-","="},IF(OR($D355 &gt;= S$6, $E355 &lt; R$6), 0, 1)+IF(OR($F355 &gt;= S$6, $G355 &lt; R$6), 0, 2)+1)</f>
        <v/>
      </c>
      <c r="S355" s="68" t="str">
        <f ca="1">INDEX({"","_","-","="},IF(OR($D355 &gt;= T$6, $E355 &lt; S$6), 0, 1)+IF(OR($F355 &gt;= T$6, $G355 &lt; S$6), 0, 2)+1)</f>
        <v/>
      </c>
      <c r="T355" s="68" t="str">
        <f ca="1">INDEX({"","_","-","="},IF(OR($D355 &gt;= U$6, $E355 &lt; T$6), 0, 1)+IF(OR($F355 &gt;= U$6, $G355 &lt; T$6), 0, 2)+1)</f>
        <v/>
      </c>
      <c r="U355" s="68" t="str">
        <f ca="1">INDEX({"","_","-","="},IF(OR($D355 &gt;= V$6, $E355 &lt; U$6), 0, 1)+IF(OR($F355 &gt;= V$6, $G355 &lt; U$6), 0, 2)+1)</f>
        <v/>
      </c>
      <c r="V355" s="68" t="str">
        <f ca="1">INDEX({"","_","-","="},IF(OR($D355 &gt;= W$6, $E355 &lt; V$6), 0, 1)+IF(OR($F355 &gt;= W$6, $G355 &lt; V$6), 0, 2)+1)</f>
        <v/>
      </c>
      <c r="W355" s="68" t="str">
        <f ca="1">INDEX({"","_","-","="},IF(OR($D355 &gt;= X$6, $E355 &lt; W$6), 0, 1)+IF(OR($F355 &gt;= X$6, $G355 &lt; W$6), 0, 2)+1)</f>
        <v/>
      </c>
      <c r="X355" s="68" t="str">
        <f ca="1">INDEX({"","_","-","="},IF(OR($D355 &gt;= Y$6, $E355 &lt; X$6), 0, 1)+IF(OR($F355 &gt;= Y$6, $G355 &lt; X$6), 0, 2)+1)</f>
        <v/>
      </c>
      <c r="Y355" s="68" t="str">
        <f ca="1">INDEX({"","_","-","="},IF(OR($D355 &gt;= Z$6, $E355 &lt; Y$6), 0, 1)+IF(OR($F355 &gt;= Z$6, $G355 &lt; Y$6), 0, 2)+1)</f>
        <v/>
      </c>
      <c r="Z355" s="68" t="str">
        <f ca="1">INDEX({"","_","-","="},IF(OR($D355 &gt;= AA$6, $E355 &lt; Z$6), 0, 1)+IF(OR($F355 &gt;= AA$6, $G355 &lt; Z$6), 0, 2)+1)</f>
        <v/>
      </c>
      <c r="AA355" s="68" t="str">
        <f ca="1">INDEX({"","_","-","="},IF(OR($D355 &gt;= AB$6, $E355 &lt; AA$6), 0, 1)+IF(OR($F355 &gt;= AB$6, $G355 &lt; AA$6), 0, 2)+1)</f>
        <v/>
      </c>
      <c r="AB355" s="68" t="str">
        <f ca="1">INDEX({"","_","-","="},IF(OR($D355 &gt;= AC$6, $E355 &lt; AB$6), 0, 1)+IF(OR($F355 &gt;= AC$6, $G355 &lt; AB$6), 0, 2)+1)</f>
        <v/>
      </c>
      <c r="AC355" s="68" t="str">
        <f ca="1">INDEX({"","_","-","="},IF(OR($D355 &gt;= AD$6, $E355 &lt; AC$6), 0, 1)+IF(OR($F355 &gt;= AD$6, $G355 &lt; AC$6), 0, 2)+1)</f>
        <v/>
      </c>
      <c r="AD355" s="68" t="str">
        <f ca="1">INDEX({"","_","-","="},IF(OR($D355 &gt;= AE$6, $E355 &lt; AD$6), 0, 1)+IF(OR($F355 &gt;= AE$6, $G355 &lt; AD$6), 0, 2)+1)</f>
        <v/>
      </c>
      <c r="AE355" s="68" t="str">
        <f ca="1">INDEX({"","_","-","="},IF(OR($D355 &gt;= AF$6, $E355 &lt; AE$6), 0, 1)+IF(OR($F355 &gt;= AF$6, $G355 &lt; AE$6), 0, 2)+1)</f>
        <v/>
      </c>
      <c r="AF355" s="68" t="str">
        <f ca="1">INDEX({"","_","-","="},IF(OR($D355 &gt;= AG$6, $E355 &lt; AF$6), 0, 1)+IF(OR($F355 &gt;= AG$6, $G355 &lt; AF$6), 0, 2)+1)</f>
        <v/>
      </c>
      <c r="AG355" s="68" t="str">
        <f ca="1">INDEX({"","_","-","="},IF(OR($D355 &gt;= AH$6, $E355 &lt; AG$6), 0, 1)+IF(OR($F355 &gt;= AH$6, $G355 &lt; AG$6), 0, 2)+1)</f>
        <v/>
      </c>
      <c r="AH355" s="68" t="str">
        <f ca="1">INDEX({"","_","-","="},IF(OR($D355 &gt;= AI$6, $E355 &lt; AH$6), 0, 1)+IF(OR($F355 &gt;= AI$6, $G355 &lt; AH$6), 0, 2)+1)</f>
        <v/>
      </c>
      <c r="AI355" s="68" t="str">
        <f ca="1">INDEX({"","_","-","="},IF(OR($D355 &gt;= AJ$6, $E355 &lt; AI$6), 0, 1)+IF(OR($F355 &gt;= AJ$6, $G355 &lt; AI$6), 0, 2)+1)</f>
        <v/>
      </c>
      <c r="AJ355" s="68" t="str">
        <f ca="1">INDEX({"","_","-","="},IF(OR($D355 &gt;= AK$6, $E355 &lt; AJ$6), 0, 1)+IF(OR($F355 &gt;= AK$6, $G355 &lt; AJ$6), 0, 2)+1)</f>
        <v/>
      </c>
      <c r="AK355" s="68" t="str">
        <f ca="1">INDEX({"","_","-","="},IF(OR($D355 &gt;= AL$6, $E355 &lt; AK$6), 0, 1)+IF(OR($F355 &gt;= AL$6, $G355 &lt; AK$6), 0, 2)+1)</f>
        <v/>
      </c>
      <c r="AL355" s="68" t="str">
        <f ca="1">INDEX({"","_","-","="},IF(OR($D355 &gt;= AM$6, $E355 &lt; AL$6), 0, 1)+IF(OR($F355 &gt;= AM$6, $G355 &lt; AL$6), 0, 2)+1)</f>
        <v/>
      </c>
      <c r="AM355" s="68" t="str">
        <f ca="1">INDEX({"","_","-","="},IF(OR($D355 &gt;= AN$6, $E355 &lt; AM$6), 0, 1)+IF(OR($F355 &gt;= AN$6, $G355 &lt; AM$6), 0, 2)+1)</f>
        <v/>
      </c>
      <c r="AN355" s="68" t="str">
        <f ca="1">INDEX({"","_","-","="},IF(OR($D355 &gt;= AO$6, $E355 &lt; AN$6), 0, 1)+IF(OR($F355 &gt;= AO$6, $G355 &lt; AN$6), 0, 2)+1)</f>
        <v/>
      </c>
      <c r="AO355" s="68" t="str">
        <f ca="1">INDEX({"","_","-","="},IF(OR($D355 &gt;= AP$6, $E355 &lt; AO$6), 0, 1)+IF(OR($F355 &gt;= AP$6, $G355 &lt; AO$6), 0, 2)+1)</f>
        <v/>
      </c>
      <c r="AP355" s="68" t="str">
        <f ca="1">INDEX({"","_","-","="},IF(OR($D355 &gt;= AQ$6, $E355 &lt; AP$6), 0, 1)+IF(OR($F355 &gt;= AQ$6, $G355 &lt; AP$6), 0, 2)+1)</f>
        <v/>
      </c>
      <c r="AQ355" s="68" t="str">
        <f ca="1">INDEX({"","_","-","="},IF(OR($D355 &gt;= AR$6, $E355 &lt; AQ$6), 0, 1)+IF(OR($F355 &gt;= AR$6, $G355 &lt; AQ$6), 0, 2)+1)</f>
        <v/>
      </c>
      <c r="AR355" s="68" t="str">
        <f ca="1">INDEX({"","_","-","="},IF(OR($D355 &gt;= AS$6, $E355 &lt; AR$6), 0, 1)+IF(OR($F355 &gt;= AS$6, $G355 &lt; AR$6), 0, 2)+1)</f>
        <v/>
      </c>
      <c r="AS355" s="68" t="str">
        <f ca="1">INDEX({"","_","-","="},IF(OR($D355 &gt;= AT$6, $E355 &lt; AS$6), 0, 1)+IF(OR($F355 &gt;= AT$6, $G355 &lt; AS$6), 0, 2)+1)</f>
        <v/>
      </c>
      <c r="AT355" s="68" t="str">
        <f ca="1">INDEX({"","_","-","="},IF(OR($D355 &gt;= AU$6, $E355 &lt; AT$6), 0, 1)+IF(OR($F355 &gt;= AU$6, $G355 &lt; AT$6), 0, 2)+1)</f>
        <v/>
      </c>
      <c r="AU355" s="68" t="str">
        <f ca="1">INDEX({"","_","-","="},IF(OR($D355 &gt;= AV$6, $E355 &lt; AU$6), 0, 1)+IF(OR($F355 &gt;= AV$6, $G355 &lt; AU$6), 0, 2)+1)</f>
        <v/>
      </c>
      <c r="AV355" s="68" t="str">
        <f ca="1">INDEX({"","_","-","="},IF(OR($D355 &gt;= AW$6, $E355 &lt; AV$6), 0, 1)+IF(OR($F355 &gt;= AW$6, $G355 &lt; AV$6), 0, 2)+1)</f>
        <v/>
      </c>
      <c r="AW355" s="68" t="str">
        <f ca="1">INDEX({"","_","-","="},IF(OR($D355 &gt;= AX$6, $E355 &lt; AW$6), 0, 1)+IF(OR($F355 &gt;= AX$6, $G355 &lt; AW$6), 0, 2)+1)</f>
        <v/>
      </c>
      <c r="AX355" s="68" t="str">
        <f ca="1">INDEX({"","_","-","="},IF(OR($D355 &gt;= AY$6, $E355 &lt; AX$6), 0, 1)+IF(OR($F355 &gt;= AY$6, $G355 &lt; AX$6), 0, 2)+1)</f>
        <v/>
      </c>
      <c r="AY355" s="68" t="str">
        <f ca="1">INDEX({"","_","-","="},IF(OR($D355 &gt;= AZ$6, $E355 &lt; AY$6), 0, 1)+IF(OR($F355 &gt;= AZ$6, $G355 &lt; AY$6), 0, 2)+1)</f>
        <v/>
      </c>
      <c r="AZ355" s="68" t="str">
        <f ca="1">INDEX({"","_","-","="},IF(OR($D355 &gt;= BA$6, $E355 &lt; AZ$6), 0, 1)+IF(OR($F355 &gt;= BA$6, $G355 &lt; AZ$6), 0, 2)+1)</f>
        <v/>
      </c>
      <c r="BA355" s="68" t="str">
        <f ca="1">INDEX({"","_","-","="},IF(OR($D355 &gt;= BB$6, $E355 &lt; BA$6), 0, 1)+IF(OR($F355 &gt;= BB$6, $G355 &lt; BA$6), 0, 2)+1)</f>
        <v/>
      </c>
      <c r="BB355" s="68" t="str">
        <f ca="1">INDEX({"","_","-","="},IF(OR($D355 &gt;= BC$6, $E355 &lt; BB$6), 0, 1)+IF(OR($F355 &gt;= BC$6, $G355 &lt; BB$6), 0, 2)+1)</f>
        <v/>
      </c>
      <c r="BC355" s="68" t="str">
        <f ca="1">INDEX({"","_","-","="},IF(OR($D355 &gt;= BD$6, $E355 &lt; BC$6), 0, 1)+IF(OR($F355 &gt;= BD$6, $G355 &lt; BC$6), 0, 2)+1)</f>
        <v/>
      </c>
      <c r="BD355" s="68" t="str">
        <f ca="1">INDEX({"","_","-","="},IF(OR($D355 &gt;= BE$6, $E355 &lt; BD$6), 0, 1)+IF(OR($F355 &gt;= BE$6, $G355 &lt; BD$6), 0, 2)+1)</f>
        <v/>
      </c>
      <c r="BE355" s="68" t="str">
        <f ca="1">INDEX({"","_","-","="},IF(OR($D355 &gt;= BF$6, $E355 &lt; BE$6), 0, 1)+IF(OR($F355 &gt;= BF$6, $G355 &lt; BE$6), 0, 2)+1)</f>
        <v/>
      </c>
      <c r="BF355" s="68" t="str">
        <f ca="1">INDEX({"","_","-","="},IF(OR($D355 &gt;= BG$6, $E355 &lt; BF$6), 0, 1)+IF(OR($F355 &gt;= BG$6, $G355 &lt; BF$6), 0, 2)+1)</f>
        <v/>
      </c>
      <c r="BG355" s="68" t="str">
        <f ca="1">INDEX({"","_","-","="},IF(OR($D355 &gt;= BH$6, $E355 &lt; BG$6), 0, 1)+IF(OR($F355 &gt;= BH$6, $G355 &lt; BG$6), 0, 2)+1)</f>
        <v/>
      </c>
      <c r="BH355" s="68" t="str">
        <f ca="1">INDEX({"","_","-","="},IF(OR($D355 &gt;= BI$6, $E355 &lt; BH$6), 0, 1)+IF(OR($F355 &gt;= BI$6, $G355 &lt; BH$6), 0, 2)+1)</f>
        <v/>
      </c>
      <c r="BI355" s="68" t="str">
        <f ca="1">INDEX({"","_","-","="},IF(OR($D355 &gt;= BJ$6, $E355 &lt; BI$6), 0, 1)+IF(OR($F355 &gt;= BJ$6, $G355 &lt; BI$6), 0, 2)+1)</f>
        <v/>
      </c>
      <c r="BJ355" s="68" t="str">
        <f ca="1">INDEX({"","_","-","="},IF(OR($D355 &gt;= BK$6, $E355 &lt; BJ$6), 0, 1)+IF(OR($F355 &gt;= BK$6, $G355 &lt; BJ$6), 0, 2)+1)</f>
        <v/>
      </c>
      <c r="BK355" s="68" t="str">
        <f ca="1">INDEX({"","_","-","="},IF(OR($D355 &gt;= BL$6, $E355 &lt; BK$6), 0, 1)+IF(OR($F355 &gt;= BL$6, $G355 &lt; BK$6), 0, 2)+1)</f>
        <v/>
      </c>
      <c r="BL355" s="68" t="str">
        <f ca="1">INDEX({"","_","-","="},IF(OR($D355 &gt;= BM$6, $E355 &lt; BL$6), 0, 1)+IF(OR($F355 &gt;= BM$6, $G355 &lt; BL$6), 0, 2)+1)</f>
        <v/>
      </c>
      <c r="BM355" s="68" t="str">
        <f ca="1">INDEX({"","_","-","="},IF(OR($D355 &gt;= BN$6, $E355 &lt; BM$6), 0, 1)+IF(OR($F355 &gt;= BN$6, $G355 &lt; BM$6), 0, 2)+1)</f>
        <v/>
      </c>
      <c r="BN355" s="68" t="str">
        <f ca="1">INDEX({"","_","-","="},IF(OR($D355 &gt;= BO$6, $E355 &lt; BN$6), 0, 1)+IF(OR($F355 &gt;= BO$6, $G355 &lt; BN$6), 0, 2)+1)</f>
        <v/>
      </c>
      <c r="BO355" s="68" t="str">
        <f ca="1">INDEX({"","_","-","="},IF(OR($D355 &gt;= BP$6, $E355 &lt; BO$6), 0, 1)+IF(OR($F355 &gt;= BP$6, $G355 &lt; BO$6), 0, 2)+1)</f>
        <v/>
      </c>
      <c r="BP355" s="68" t="str">
        <f ca="1">INDEX({"","_","-","="},IF(OR($D355 &gt;= BQ$6, $E355 &lt; BP$6), 0, 1)+IF(OR($F355 &gt;= BQ$6, $G355 &lt; BP$6), 0, 2)+1)</f>
        <v/>
      </c>
      <c r="BQ355" s="68" t="str">
        <f ca="1">INDEX({"","_","-","="},IF(OR($D355 &gt;= BR$6, $E355 &lt; BQ$6), 0, 1)+IF(OR($F355 &gt;= BR$6, $G355 &lt; BQ$6), 0, 2)+1)</f>
        <v/>
      </c>
      <c r="BR355" s="68" t="str">
        <f ca="1">INDEX({"","_","-","="},IF(OR($D355 &gt;= BS$6, $E355 &lt; BR$6), 0, 1)+IF(OR($F355 &gt;= BS$6, $G355 &lt; BR$6), 0, 2)+1)</f>
        <v/>
      </c>
      <c r="BS355" s="68" t="str">
        <f ca="1">INDEX({"","_","-","="},IF(OR($D355 &gt;= BT$6, $E355 &lt; BS$6), 0, 1)+IF(OR($F355 &gt;= BT$6, $G355 &lt; BS$6), 0, 2)+1)</f>
        <v/>
      </c>
      <c r="BT355" s="68" t="str">
        <f ca="1">INDEX({"","_","-","="},IF(OR($D355 &gt;= BU$6, $E355 &lt; BT$6), 0, 1)+IF(OR($F355 &gt;= BU$6, $G355 &lt; BT$6), 0, 2)+1)</f>
        <v/>
      </c>
      <c r="BU355" s="68" t="str">
        <f ca="1">INDEX({"","_","-","="},IF(OR($D355 &gt;= BV$6, $E355 &lt; BU$6), 0, 1)+IF(OR($F355 &gt;= BV$6, $G355 &lt; BU$6), 0, 2)+1)</f>
        <v/>
      </c>
      <c r="BV355" s="68" t="str">
        <f ca="1">INDEX({"","_","-","="},IF(OR($D355 &gt;= BW$6, $E355 &lt; BV$6), 0, 1)+IF(OR($F355 &gt;= BW$6, $G355 &lt; BV$6), 0, 2)+1)</f>
        <v/>
      </c>
      <c r="BW355" s="68" t="str">
        <f ca="1">INDEX({"","_","-","="},IF(OR($D355 &gt;= BX$6, $E355 &lt; BW$6), 0, 1)+IF(OR($F355 &gt;= BX$6, $G355 &lt; BW$6), 0, 2)+1)</f>
        <v/>
      </c>
      <c r="BX355" s="68" t="str">
        <f ca="1">INDEX({"","_","-","="},IF(OR($D355 &gt;= BY$6, $E355 &lt; BX$6), 0, 1)+IF(OR($F355 &gt;= BY$6, $G355 &lt; BX$6), 0, 2)+1)</f>
        <v/>
      </c>
      <c r="BY355" s="68" t="str">
        <f ca="1">INDEX({"","_","-","="},IF(OR($D355 &gt;= BZ$6, $E355 &lt; BY$6), 0, 1)+IF(OR($F355 &gt;= BZ$6, $G355 &lt; BY$6), 0, 2)+1)</f>
        <v/>
      </c>
      <c r="BZ355" s="68" t="str">
        <f ca="1">INDEX({"","_","-","="},IF(OR($D355 &gt;= CA$6, $E355 &lt; BZ$6), 0, 1)+IF(OR($F355 &gt;= CA$6, $G355 &lt; BZ$6), 0, 2)+1)</f>
        <v/>
      </c>
      <c r="CA355" s="68" t="str">
        <f ca="1">INDEX({"","_","-","="},IF(OR($D355 &gt;= CB$6, $E355 &lt; CA$6), 0, 1)+IF(OR($F355 &gt;= CB$6, $G355 &lt; CA$6), 0, 2)+1)</f>
        <v/>
      </c>
      <c r="CB355" s="68" t="str">
        <f ca="1">INDEX({"","_","-","="},IF(OR($D355 &gt;= CC$6, $E355 &lt; CB$6), 0, 1)+IF(OR($F355 &gt;= CC$6, $G355 &lt; CB$6), 0, 2)+1)</f>
        <v/>
      </c>
      <c r="CC355" s="68" t="str">
        <f ca="1">INDEX({"","_","-","="},IF(OR($D355 &gt;= CD$6, $E355 &lt; CC$6), 0, 1)+IF(OR($F355 &gt;= CD$6, $G355 &lt; CC$6), 0, 2)+1)</f>
        <v/>
      </c>
      <c r="CD355" s="68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IF('临-进度'!M351,'临-进度'!$A351,"")</f>
        <v/>
      </c>
      <c r="B356" s="8" t="str">
        <f ca="1">IF('临-进度'!M351,'临-进度'!$B351,"")</f>
        <v/>
      </c>
      <c r="C356" s="8" t="str">
        <f ca="1">IF('临-进度'!M351,'临-进度'!$E351,"")</f>
        <v/>
      </c>
      <c r="D356" s="40" t="str">
        <f ca="1">IF('临-进度'!$M351,'临-进度'!$I351,"")</f>
        <v/>
      </c>
      <c r="E356" s="40" t="str">
        <f ca="1">IF('临-进度'!$M351,'临-进度'!$AE351,"")</f>
        <v/>
      </c>
      <c r="F356" s="40" t="str">
        <f ca="1">IF('临-进度'!$M351,'临-进度'!$J351,"")</f>
        <v/>
      </c>
      <c r="G356" s="73" t="str">
        <f ca="1">IF('临-进度'!$M351,'临-进度'!$AF351,"")</f>
        <v/>
      </c>
      <c r="H356" s="68" t="str">
        <f ca="1">INDEX({"","_","-","="},IF(OR($D356 &gt;= I$6, $E356 &lt; H$6), 0, 1)+IF(OR($F356 &gt;= I$6, $G356 &lt; H$6), 0, 2)+1)</f>
        <v/>
      </c>
      <c r="I356" s="68" t="str">
        <f ca="1">INDEX({"","_","-","="},IF(OR($D356 &gt;= J$6, $E356 &lt; I$6), 0, 1)+IF(OR($F356 &gt;= J$6, $G356 &lt; I$6), 0, 2)+1)</f>
        <v/>
      </c>
      <c r="J356" s="68" t="str">
        <f ca="1">INDEX({"","_","-","="},IF(OR($D356 &gt;= K$6, $E356 &lt; J$6), 0, 1)+IF(OR($F356 &gt;= K$6, $G356 &lt; J$6), 0, 2)+1)</f>
        <v/>
      </c>
      <c r="K356" s="68" t="str">
        <f ca="1">INDEX({"","_","-","="},IF(OR($D356 &gt;= L$6, $E356 &lt; K$6), 0, 1)+IF(OR($F356 &gt;= L$6, $G356 &lt; K$6), 0, 2)+1)</f>
        <v/>
      </c>
      <c r="L356" s="68" t="str">
        <f ca="1">INDEX({"","_","-","="},IF(OR($D356 &gt;= M$6, $E356 &lt; L$6), 0, 1)+IF(OR($F356 &gt;= M$6, $G356 &lt; L$6), 0, 2)+1)</f>
        <v/>
      </c>
      <c r="M356" s="68" t="str">
        <f ca="1">INDEX({"","_","-","="},IF(OR($D356 &gt;= N$6, $E356 &lt; M$6), 0, 1)+IF(OR($F356 &gt;= N$6, $G356 &lt; M$6), 0, 2)+1)</f>
        <v/>
      </c>
      <c r="N356" s="68" t="str">
        <f ca="1">INDEX({"","_","-","="},IF(OR($D356 &gt;= O$6, $E356 &lt; N$6), 0, 1)+IF(OR($F356 &gt;= O$6, $G356 &lt; N$6), 0, 2)+1)</f>
        <v/>
      </c>
      <c r="O356" s="68" t="str">
        <f ca="1">INDEX({"","_","-","="},IF(OR($D356 &gt;= P$6, $E356 &lt; O$6), 0, 1)+IF(OR($F356 &gt;= P$6, $G356 &lt; O$6), 0, 2)+1)</f>
        <v/>
      </c>
      <c r="P356" s="68" t="str">
        <f ca="1">INDEX({"","_","-","="},IF(OR($D356 &gt;= Q$6, $E356 &lt; P$6), 0, 1)+IF(OR($F356 &gt;= Q$6, $G356 &lt; P$6), 0, 2)+1)</f>
        <v/>
      </c>
      <c r="Q356" s="68" t="str">
        <f ca="1">INDEX({"","_","-","="},IF(OR($D356 &gt;= R$6, $E356 &lt; Q$6), 0, 1)+IF(OR($F356 &gt;= R$6, $G356 &lt; Q$6), 0, 2)+1)</f>
        <v/>
      </c>
      <c r="R356" s="68" t="str">
        <f ca="1">INDEX({"","_","-","="},IF(OR($D356 &gt;= S$6, $E356 &lt; R$6), 0, 1)+IF(OR($F356 &gt;= S$6, $G356 &lt; R$6), 0, 2)+1)</f>
        <v/>
      </c>
      <c r="S356" s="68" t="str">
        <f ca="1">INDEX({"","_","-","="},IF(OR($D356 &gt;= T$6, $E356 &lt; S$6), 0, 1)+IF(OR($F356 &gt;= T$6, $G356 &lt; S$6), 0, 2)+1)</f>
        <v/>
      </c>
      <c r="T356" s="68" t="str">
        <f ca="1">INDEX({"","_","-","="},IF(OR($D356 &gt;= U$6, $E356 &lt; T$6), 0, 1)+IF(OR($F356 &gt;= U$6, $G356 &lt; T$6), 0, 2)+1)</f>
        <v/>
      </c>
      <c r="U356" s="68" t="str">
        <f ca="1">INDEX({"","_","-","="},IF(OR($D356 &gt;= V$6, $E356 &lt; U$6), 0, 1)+IF(OR($F356 &gt;= V$6, $G356 &lt; U$6), 0, 2)+1)</f>
        <v/>
      </c>
      <c r="V356" s="68" t="str">
        <f ca="1">INDEX({"","_","-","="},IF(OR($D356 &gt;= W$6, $E356 &lt; V$6), 0, 1)+IF(OR($F356 &gt;= W$6, $G356 &lt; V$6), 0, 2)+1)</f>
        <v/>
      </c>
      <c r="W356" s="68" t="str">
        <f ca="1">INDEX({"","_","-","="},IF(OR($D356 &gt;= X$6, $E356 &lt; W$6), 0, 1)+IF(OR($F356 &gt;= X$6, $G356 &lt; W$6), 0, 2)+1)</f>
        <v/>
      </c>
      <c r="X356" s="68" t="str">
        <f ca="1">INDEX({"","_","-","="},IF(OR($D356 &gt;= Y$6, $E356 &lt; X$6), 0, 1)+IF(OR($F356 &gt;= Y$6, $G356 &lt; X$6), 0, 2)+1)</f>
        <v/>
      </c>
      <c r="Y356" s="68" t="str">
        <f ca="1">INDEX({"","_","-","="},IF(OR($D356 &gt;= Z$6, $E356 &lt; Y$6), 0, 1)+IF(OR($F356 &gt;= Z$6, $G356 &lt; Y$6), 0, 2)+1)</f>
        <v/>
      </c>
      <c r="Z356" s="68" t="str">
        <f ca="1">INDEX({"","_","-","="},IF(OR($D356 &gt;= AA$6, $E356 &lt; Z$6), 0, 1)+IF(OR($F356 &gt;= AA$6, $G356 &lt; Z$6), 0, 2)+1)</f>
        <v/>
      </c>
      <c r="AA356" s="68" t="str">
        <f ca="1">INDEX({"","_","-","="},IF(OR($D356 &gt;= AB$6, $E356 &lt; AA$6), 0, 1)+IF(OR($F356 &gt;= AB$6, $G356 &lt; AA$6), 0, 2)+1)</f>
        <v/>
      </c>
      <c r="AB356" s="68" t="str">
        <f ca="1">INDEX({"","_","-","="},IF(OR($D356 &gt;= AC$6, $E356 &lt; AB$6), 0, 1)+IF(OR($F356 &gt;= AC$6, $G356 &lt; AB$6), 0, 2)+1)</f>
        <v/>
      </c>
      <c r="AC356" s="68" t="str">
        <f ca="1">INDEX({"","_","-","="},IF(OR($D356 &gt;= AD$6, $E356 &lt; AC$6), 0, 1)+IF(OR($F356 &gt;= AD$6, $G356 &lt; AC$6), 0, 2)+1)</f>
        <v/>
      </c>
      <c r="AD356" s="68" t="str">
        <f ca="1">INDEX({"","_","-","="},IF(OR($D356 &gt;= AE$6, $E356 &lt; AD$6), 0, 1)+IF(OR($F356 &gt;= AE$6, $G356 &lt; AD$6), 0, 2)+1)</f>
        <v/>
      </c>
      <c r="AE356" s="68" t="str">
        <f ca="1">INDEX({"","_","-","="},IF(OR($D356 &gt;= AF$6, $E356 &lt; AE$6), 0, 1)+IF(OR($F356 &gt;= AF$6, $G356 &lt; AE$6), 0, 2)+1)</f>
        <v/>
      </c>
      <c r="AF356" s="68" t="str">
        <f ca="1">INDEX({"","_","-","="},IF(OR($D356 &gt;= AG$6, $E356 &lt; AF$6), 0, 1)+IF(OR($F356 &gt;= AG$6, $G356 &lt; AF$6), 0, 2)+1)</f>
        <v/>
      </c>
      <c r="AG356" s="68" t="str">
        <f ca="1">INDEX({"","_","-","="},IF(OR($D356 &gt;= AH$6, $E356 &lt; AG$6), 0, 1)+IF(OR($F356 &gt;= AH$6, $G356 &lt; AG$6), 0, 2)+1)</f>
        <v/>
      </c>
      <c r="AH356" s="68" t="str">
        <f ca="1">INDEX({"","_","-","="},IF(OR($D356 &gt;= AI$6, $E356 &lt; AH$6), 0, 1)+IF(OR($F356 &gt;= AI$6, $G356 &lt; AH$6), 0, 2)+1)</f>
        <v/>
      </c>
      <c r="AI356" s="68" t="str">
        <f ca="1">INDEX({"","_","-","="},IF(OR($D356 &gt;= AJ$6, $E356 &lt; AI$6), 0, 1)+IF(OR($F356 &gt;= AJ$6, $G356 &lt; AI$6), 0, 2)+1)</f>
        <v/>
      </c>
      <c r="AJ356" s="68" t="str">
        <f ca="1">INDEX({"","_","-","="},IF(OR($D356 &gt;= AK$6, $E356 &lt; AJ$6), 0, 1)+IF(OR($F356 &gt;= AK$6, $G356 &lt; AJ$6), 0, 2)+1)</f>
        <v/>
      </c>
      <c r="AK356" s="68" t="str">
        <f ca="1">INDEX({"","_","-","="},IF(OR($D356 &gt;= AL$6, $E356 &lt; AK$6), 0, 1)+IF(OR($F356 &gt;= AL$6, $G356 &lt; AK$6), 0, 2)+1)</f>
        <v/>
      </c>
      <c r="AL356" s="68" t="str">
        <f ca="1">INDEX({"","_","-","="},IF(OR($D356 &gt;= AM$6, $E356 &lt; AL$6), 0, 1)+IF(OR($F356 &gt;= AM$6, $G356 &lt; AL$6), 0, 2)+1)</f>
        <v/>
      </c>
      <c r="AM356" s="68" t="str">
        <f ca="1">INDEX({"","_","-","="},IF(OR($D356 &gt;= AN$6, $E356 &lt; AM$6), 0, 1)+IF(OR($F356 &gt;= AN$6, $G356 &lt; AM$6), 0, 2)+1)</f>
        <v/>
      </c>
      <c r="AN356" s="68" t="str">
        <f ca="1">INDEX({"","_","-","="},IF(OR($D356 &gt;= AO$6, $E356 &lt; AN$6), 0, 1)+IF(OR($F356 &gt;= AO$6, $G356 &lt; AN$6), 0, 2)+1)</f>
        <v/>
      </c>
      <c r="AO356" s="68" t="str">
        <f ca="1">INDEX({"","_","-","="},IF(OR($D356 &gt;= AP$6, $E356 &lt; AO$6), 0, 1)+IF(OR($F356 &gt;= AP$6, $G356 &lt; AO$6), 0, 2)+1)</f>
        <v/>
      </c>
      <c r="AP356" s="68" t="str">
        <f ca="1">INDEX({"","_","-","="},IF(OR($D356 &gt;= AQ$6, $E356 &lt; AP$6), 0, 1)+IF(OR($F356 &gt;= AQ$6, $G356 &lt; AP$6), 0, 2)+1)</f>
        <v/>
      </c>
      <c r="AQ356" s="68" t="str">
        <f ca="1">INDEX({"","_","-","="},IF(OR($D356 &gt;= AR$6, $E356 &lt; AQ$6), 0, 1)+IF(OR($F356 &gt;= AR$6, $G356 &lt; AQ$6), 0, 2)+1)</f>
        <v/>
      </c>
      <c r="AR356" s="68" t="str">
        <f ca="1">INDEX({"","_","-","="},IF(OR($D356 &gt;= AS$6, $E356 &lt; AR$6), 0, 1)+IF(OR($F356 &gt;= AS$6, $G356 &lt; AR$6), 0, 2)+1)</f>
        <v/>
      </c>
      <c r="AS356" s="68" t="str">
        <f ca="1">INDEX({"","_","-","="},IF(OR($D356 &gt;= AT$6, $E356 &lt; AS$6), 0, 1)+IF(OR($F356 &gt;= AT$6, $G356 &lt; AS$6), 0, 2)+1)</f>
        <v/>
      </c>
      <c r="AT356" s="68" t="str">
        <f ca="1">INDEX({"","_","-","="},IF(OR($D356 &gt;= AU$6, $E356 &lt; AT$6), 0, 1)+IF(OR($F356 &gt;= AU$6, $G356 &lt; AT$6), 0, 2)+1)</f>
        <v/>
      </c>
      <c r="AU356" s="68" t="str">
        <f ca="1">INDEX({"","_","-","="},IF(OR($D356 &gt;= AV$6, $E356 &lt; AU$6), 0, 1)+IF(OR($F356 &gt;= AV$6, $G356 &lt; AU$6), 0, 2)+1)</f>
        <v/>
      </c>
      <c r="AV356" s="68" t="str">
        <f ca="1">INDEX({"","_","-","="},IF(OR($D356 &gt;= AW$6, $E356 &lt; AV$6), 0, 1)+IF(OR($F356 &gt;= AW$6, $G356 &lt; AV$6), 0, 2)+1)</f>
        <v/>
      </c>
      <c r="AW356" s="68" t="str">
        <f ca="1">INDEX({"","_","-","="},IF(OR($D356 &gt;= AX$6, $E356 &lt; AW$6), 0, 1)+IF(OR($F356 &gt;= AX$6, $G356 &lt; AW$6), 0, 2)+1)</f>
        <v/>
      </c>
      <c r="AX356" s="68" t="str">
        <f ca="1">INDEX({"","_","-","="},IF(OR($D356 &gt;= AY$6, $E356 &lt; AX$6), 0, 1)+IF(OR($F356 &gt;= AY$6, $G356 &lt; AX$6), 0, 2)+1)</f>
        <v/>
      </c>
      <c r="AY356" s="68" t="str">
        <f ca="1">INDEX({"","_","-","="},IF(OR($D356 &gt;= AZ$6, $E356 &lt; AY$6), 0, 1)+IF(OR($F356 &gt;= AZ$6, $G356 &lt; AY$6), 0, 2)+1)</f>
        <v/>
      </c>
      <c r="AZ356" s="68" t="str">
        <f ca="1">INDEX({"","_","-","="},IF(OR($D356 &gt;= BA$6, $E356 &lt; AZ$6), 0, 1)+IF(OR($F356 &gt;= BA$6, $G356 &lt; AZ$6), 0, 2)+1)</f>
        <v/>
      </c>
      <c r="BA356" s="68" t="str">
        <f ca="1">INDEX({"","_","-","="},IF(OR($D356 &gt;= BB$6, $E356 &lt; BA$6), 0, 1)+IF(OR($F356 &gt;= BB$6, $G356 &lt; BA$6), 0, 2)+1)</f>
        <v/>
      </c>
      <c r="BB356" s="68" t="str">
        <f ca="1">INDEX({"","_","-","="},IF(OR($D356 &gt;= BC$6, $E356 &lt; BB$6), 0, 1)+IF(OR($F356 &gt;= BC$6, $G356 &lt; BB$6), 0, 2)+1)</f>
        <v/>
      </c>
      <c r="BC356" s="68" t="str">
        <f ca="1">INDEX({"","_","-","="},IF(OR($D356 &gt;= BD$6, $E356 &lt; BC$6), 0, 1)+IF(OR($F356 &gt;= BD$6, $G356 &lt; BC$6), 0, 2)+1)</f>
        <v/>
      </c>
      <c r="BD356" s="68" t="str">
        <f ca="1">INDEX({"","_","-","="},IF(OR($D356 &gt;= BE$6, $E356 &lt; BD$6), 0, 1)+IF(OR($F356 &gt;= BE$6, $G356 &lt; BD$6), 0, 2)+1)</f>
        <v/>
      </c>
      <c r="BE356" s="68" t="str">
        <f ca="1">INDEX({"","_","-","="},IF(OR($D356 &gt;= BF$6, $E356 &lt; BE$6), 0, 1)+IF(OR($F356 &gt;= BF$6, $G356 &lt; BE$6), 0, 2)+1)</f>
        <v/>
      </c>
      <c r="BF356" s="68" t="str">
        <f ca="1">INDEX({"","_","-","="},IF(OR($D356 &gt;= BG$6, $E356 &lt; BF$6), 0, 1)+IF(OR($F356 &gt;= BG$6, $G356 &lt; BF$6), 0, 2)+1)</f>
        <v/>
      </c>
      <c r="BG356" s="68" t="str">
        <f ca="1">INDEX({"","_","-","="},IF(OR($D356 &gt;= BH$6, $E356 &lt; BG$6), 0, 1)+IF(OR($F356 &gt;= BH$6, $G356 &lt; BG$6), 0, 2)+1)</f>
        <v/>
      </c>
      <c r="BH356" s="68" t="str">
        <f ca="1">INDEX({"","_","-","="},IF(OR($D356 &gt;= BI$6, $E356 &lt; BH$6), 0, 1)+IF(OR($F356 &gt;= BI$6, $G356 &lt; BH$6), 0, 2)+1)</f>
        <v/>
      </c>
      <c r="BI356" s="68" t="str">
        <f ca="1">INDEX({"","_","-","="},IF(OR($D356 &gt;= BJ$6, $E356 &lt; BI$6), 0, 1)+IF(OR($F356 &gt;= BJ$6, $G356 &lt; BI$6), 0, 2)+1)</f>
        <v/>
      </c>
      <c r="BJ356" s="68" t="str">
        <f ca="1">INDEX({"","_","-","="},IF(OR($D356 &gt;= BK$6, $E356 &lt; BJ$6), 0, 1)+IF(OR($F356 &gt;= BK$6, $G356 &lt; BJ$6), 0, 2)+1)</f>
        <v/>
      </c>
      <c r="BK356" s="68" t="str">
        <f ca="1">INDEX({"","_","-","="},IF(OR($D356 &gt;= BL$6, $E356 &lt; BK$6), 0, 1)+IF(OR($F356 &gt;= BL$6, $G356 &lt; BK$6), 0, 2)+1)</f>
        <v/>
      </c>
      <c r="BL356" s="68" t="str">
        <f ca="1">INDEX({"","_","-","="},IF(OR($D356 &gt;= BM$6, $E356 &lt; BL$6), 0, 1)+IF(OR($F356 &gt;= BM$6, $G356 &lt; BL$6), 0, 2)+1)</f>
        <v/>
      </c>
      <c r="BM356" s="68" t="str">
        <f ca="1">INDEX({"","_","-","="},IF(OR($D356 &gt;= BN$6, $E356 &lt; BM$6), 0, 1)+IF(OR($F356 &gt;= BN$6, $G356 &lt; BM$6), 0, 2)+1)</f>
        <v/>
      </c>
      <c r="BN356" s="68" t="str">
        <f ca="1">INDEX({"","_","-","="},IF(OR($D356 &gt;= BO$6, $E356 &lt; BN$6), 0, 1)+IF(OR($F356 &gt;= BO$6, $G356 &lt; BN$6), 0, 2)+1)</f>
        <v/>
      </c>
      <c r="BO356" s="68" t="str">
        <f ca="1">INDEX({"","_","-","="},IF(OR($D356 &gt;= BP$6, $E356 &lt; BO$6), 0, 1)+IF(OR($F356 &gt;= BP$6, $G356 &lt; BO$6), 0, 2)+1)</f>
        <v/>
      </c>
      <c r="BP356" s="68" t="str">
        <f ca="1">INDEX({"","_","-","="},IF(OR($D356 &gt;= BQ$6, $E356 &lt; BP$6), 0, 1)+IF(OR($F356 &gt;= BQ$6, $G356 &lt; BP$6), 0, 2)+1)</f>
        <v/>
      </c>
      <c r="BQ356" s="68" t="str">
        <f ca="1">INDEX({"","_","-","="},IF(OR($D356 &gt;= BR$6, $E356 &lt; BQ$6), 0, 1)+IF(OR($F356 &gt;= BR$6, $G356 &lt; BQ$6), 0, 2)+1)</f>
        <v/>
      </c>
      <c r="BR356" s="68" t="str">
        <f ca="1">INDEX({"","_","-","="},IF(OR($D356 &gt;= BS$6, $E356 &lt; BR$6), 0, 1)+IF(OR($F356 &gt;= BS$6, $G356 &lt; BR$6), 0, 2)+1)</f>
        <v/>
      </c>
      <c r="BS356" s="68" t="str">
        <f ca="1">INDEX({"","_","-","="},IF(OR($D356 &gt;= BT$6, $E356 &lt; BS$6), 0, 1)+IF(OR($F356 &gt;= BT$6, $G356 &lt; BS$6), 0, 2)+1)</f>
        <v/>
      </c>
      <c r="BT356" s="68" t="str">
        <f ca="1">INDEX({"","_","-","="},IF(OR($D356 &gt;= BU$6, $E356 &lt; BT$6), 0, 1)+IF(OR($F356 &gt;= BU$6, $G356 &lt; BT$6), 0, 2)+1)</f>
        <v/>
      </c>
      <c r="BU356" s="68" t="str">
        <f ca="1">INDEX({"","_","-","="},IF(OR($D356 &gt;= BV$6, $E356 &lt; BU$6), 0, 1)+IF(OR($F356 &gt;= BV$6, $G356 &lt; BU$6), 0, 2)+1)</f>
        <v/>
      </c>
      <c r="BV356" s="68" t="str">
        <f ca="1">INDEX({"","_","-","="},IF(OR($D356 &gt;= BW$6, $E356 &lt; BV$6), 0, 1)+IF(OR($F356 &gt;= BW$6, $G356 &lt; BV$6), 0, 2)+1)</f>
        <v/>
      </c>
      <c r="BW356" s="68" t="str">
        <f ca="1">INDEX({"","_","-","="},IF(OR($D356 &gt;= BX$6, $E356 &lt; BW$6), 0, 1)+IF(OR($F356 &gt;= BX$6, $G356 &lt; BW$6), 0, 2)+1)</f>
        <v/>
      </c>
      <c r="BX356" s="68" t="str">
        <f ca="1">INDEX({"","_","-","="},IF(OR($D356 &gt;= BY$6, $E356 &lt; BX$6), 0, 1)+IF(OR($F356 &gt;= BY$6, $G356 &lt; BX$6), 0, 2)+1)</f>
        <v/>
      </c>
      <c r="BY356" s="68" t="str">
        <f ca="1">INDEX({"","_","-","="},IF(OR($D356 &gt;= BZ$6, $E356 &lt; BY$6), 0, 1)+IF(OR($F356 &gt;= BZ$6, $G356 &lt; BY$6), 0, 2)+1)</f>
        <v/>
      </c>
      <c r="BZ356" s="68" t="str">
        <f ca="1">INDEX({"","_","-","="},IF(OR($D356 &gt;= CA$6, $E356 &lt; BZ$6), 0, 1)+IF(OR($F356 &gt;= CA$6, $G356 &lt; BZ$6), 0, 2)+1)</f>
        <v/>
      </c>
      <c r="CA356" s="68" t="str">
        <f ca="1">INDEX({"","_","-","="},IF(OR($D356 &gt;= CB$6, $E356 &lt; CA$6), 0, 1)+IF(OR($F356 &gt;= CB$6, $G356 &lt; CA$6), 0, 2)+1)</f>
        <v/>
      </c>
      <c r="CB356" s="68" t="str">
        <f ca="1">INDEX({"","_","-","="},IF(OR($D356 &gt;= CC$6, $E356 &lt; CB$6), 0, 1)+IF(OR($F356 &gt;= CC$6, $G356 &lt; CB$6), 0, 2)+1)</f>
        <v/>
      </c>
      <c r="CC356" s="68" t="str">
        <f ca="1">INDEX({"","_","-","="},IF(OR($D356 &gt;= CD$6, $E356 &lt; CC$6), 0, 1)+IF(OR($F356 &gt;= CD$6, $G356 &lt; CC$6), 0, 2)+1)</f>
        <v/>
      </c>
      <c r="CD356" s="68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IF('临-进度'!M352,'临-进度'!$A352,"")</f>
        <v/>
      </c>
      <c r="B357" s="8" t="str">
        <f ca="1">IF('临-进度'!M352,'临-进度'!$B352,"")</f>
        <v/>
      </c>
      <c r="C357" s="8" t="str">
        <f ca="1">IF('临-进度'!M352,'临-进度'!$E352,"")</f>
        <v/>
      </c>
      <c r="D357" s="40" t="str">
        <f ca="1">IF('临-进度'!$M352,'临-进度'!$I352,"")</f>
        <v/>
      </c>
      <c r="E357" s="40" t="str">
        <f ca="1">IF('临-进度'!$M352,'临-进度'!$AE352,"")</f>
        <v/>
      </c>
      <c r="F357" s="40" t="str">
        <f ca="1">IF('临-进度'!$M352,'临-进度'!$J352,"")</f>
        <v/>
      </c>
      <c r="G357" s="73" t="str">
        <f ca="1">IF('临-进度'!$M352,'临-进度'!$AF352,"")</f>
        <v/>
      </c>
      <c r="H357" s="68" t="str">
        <f ca="1">INDEX({"","_","-","="},IF(OR($D357 &gt;= I$6, $E357 &lt; H$6), 0, 1)+IF(OR($F357 &gt;= I$6, $G357 &lt; H$6), 0, 2)+1)</f>
        <v/>
      </c>
      <c r="I357" s="68" t="str">
        <f ca="1">INDEX({"","_","-","="},IF(OR($D357 &gt;= J$6, $E357 &lt; I$6), 0, 1)+IF(OR($F357 &gt;= J$6, $G357 &lt; I$6), 0, 2)+1)</f>
        <v/>
      </c>
      <c r="J357" s="68" t="str">
        <f ca="1">INDEX({"","_","-","="},IF(OR($D357 &gt;= K$6, $E357 &lt; J$6), 0, 1)+IF(OR($F357 &gt;= K$6, $G357 &lt; J$6), 0, 2)+1)</f>
        <v/>
      </c>
      <c r="K357" s="68" t="str">
        <f ca="1">INDEX({"","_","-","="},IF(OR($D357 &gt;= L$6, $E357 &lt; K$6), 0, 1)+IF(OR($F357 &gt;= L$6, $G357 &lt; K$6), 0, 2)+1)</f>
        <v/>
      </c>
      <c r="L357" s="68" t="str">
        <f ca="1">INDEX({"","_","-","="},IF(OR($D357 &gt;= M$6, $E357 &lt; L$6), 0, 1)+IF(OR($F357 &gt;= M$6, $G357 &lt; L$6), 0, 2)+1)</f>
        <v/>
      </c>
      <c r="M357" s="68" t="str">
        <f ca="1">INDEX({"","_","-","="},IF(OR($D357 &gt;= N$6, $E357 &lt; M$6), 0, 1)+IF(OR($F357 &gt;= N$6, $G357 &lt; M$6), 0, 2)+1)</f>
        <v/>
      </c>
      <c r="N357" s="68" t="str">
        <f ca="1">INDEX({"","_","-","="},IF(OR($D357 &gt;= O$6, $E357 &lt; N$6), 0, 1)+IF(OR($F357 &gt;= O$6, $G357 &lt; N$6), 0, 2)+1)</f>
        <v/>
      </c>
      <c r="O357" s="68" t="str">
        <f ca="1">INDEX({"","_","-","="},IF(OR($D357 &gt;= P$6, $E357 &lt; O$6), 0, 1)+IF(OR($F357 &gt;= P$6, $G357 &lt; O$6), 0, 2)+1)</f>
        <v/>
      </c>
      <c r="P357" s="68" t="str">
        <f ca="1">INDEX({"","_","-","="},IF(OR($D357 &gt;= Q$6, $E357 &lt; P$6), 0, 1)+IF(OR($F357 &gt;= Q$6, $G357 &lt; P$6), 0, 2)+1)</f>
        <v/>
      </c>
      <c r="Q357" s="68" t="str">
        <f ca="1">INDEX({"","_","-","="},IF(OR($D357 &gt;= R$6, $E357 &lt; Q$6), 0, 1)+IF(OR($F357 &gt;= R$6, $G357 &lt; Q$6), 0, 2)+1)</f>
        <v/>
      </c>
      <c r="R357" s="68" t="str">
        <f ca="1">INDEX({"","_","-","="},IF(OR($D357 &gt;= S$6, $E357 &lt; R$6), 0, 1)+IF(OR($F357 &gt;= S$6, $G357 &lt; R$6), 0, 2)+1)</f>
        <v/>
      </c>
      <c r="S357" s="68" t="str">
        <f ca="1">INDEX({"","_","-","="},IF(OR($D357 &gt;= T$6, $E357 &lt; S$6), 0, 1)+IF(OR($F357 &gt;= T$6, $G357 &lt; S$6), 0, 2)+1)</f>
        <v/>
      </c>
      <c r="T357" s="68" t="str">
        <f ca="1">INDEX({"","_","-","="},IF(OR($D357 &gt;= U$6, $E357 &lt; T$6), 0, 1)+IF(OR($F357 &gt;= U$6, $G357 &lt; T$6), 0, 2)+1)</f>
        <v/>
      </c>
      <c r="U357" s="68" t="str">
        <f ca="1">INDEX({"","_","-","="},IF(OR($D357 &gt;= V$6, $E357 &lt; U$6), 0, 1)+IF(OR($F357 &gt;= V$6, $G357 &lt; U$6), 0, 2)+1)</f>
        <v/>
      </c>
      <c r="V357" s="68" t="str">
        <f ca="1">INDEX({"","_","-","="},IF(OR($D357 &gt;= W$6, $E357 &lt; V$6), 0, 1)+IF(OR($F357 &gt;= W$6, $G357 &lt; V$6), 0, 2)+1)</f>
        <v/>
      </c>
      <c r="W357" s="68" t="str">
        <f ca="1">INDEX({"","_","-","="},IF(OR($D357 &gt;= X$6, $E357 &lt; W$6), 0, 1)+IF(OR($F357 &gt;= X$6, $G357 &lt; W$6), 0, 2)+1)</f>
        <v/>
      </c>
      <c r="X357" s="68" t="str">
        <f ca="1">INDEX({"","_","-","="},IF(OR($D357 &gt;= Y$6, $E357 &lt; X$6), 0, 1)+IF(OR($F357 &gt;= Y$6, $G357 &lt; X$6), 0, 2)+1)</f>
        <v/>
      </c>
      <c r="Y357" s="68" t="str">
        <f ca="1">INDEX({"","_","-","="},IF(OR($D357 &gt;= Z$6, $E357 &lt; Y$6), 0, 1)+IF(OR($F357 &gt;= Z$6, $G357 &lt; Y$6), 0, 2)+1)</f>
        <v/>
      </c>
      <c r="Z357" s="68" t="str">
        <f ca="1">INDEX({"","_","-","="},IF(OR($D357 &gt;= AA$6, $E357 &lt; Z$6), 0, 1)+IF(OR($F357 &gt;= AA$6, $G357 &lt; Z$6), 0, 2)+1)</f>
        <v/>
      </c>
      <c r="AA357" s="68" t="str">
        <f ca="1">INDEX({"","_","-","="},IF(OR($D357 &gt;= AB$6, $E357 &lt; AA$6), 0, 1)+IF(OR($F357 &gt;= AB$6, $G357 &lt; AA$6), 0, 2)+1)</f>
        <v/>
      </c>
      <c r="AB357" s="68" t="str">
        <f ca="1">INDEX({"","_","-","="},IF(OR($D357 &gt;= AC$6, $E357 &lt; AB$6), 0, 1)+IF(OR($F357 &gt;= AC$6, $G357 &lt; AB$6), 0, 2)+1)</f>
        <v/>
      </c>
      <c r="AC357" s="68" t="str">
        <f ca="1">INDEX({"","_","-","="},IF(OR($D357 &gt;= AD$6, $E357 &lt; AC$6), 0, 1)+IF(OR($F357 &gt;= AD$6, $G357 &lt; AC$6), 0, 2)+1)</f>
        <v/>
      </c>
      <c r="AD357" s="68" t="str">
        <f ca="1">INDEX({"","_","-","="},IF(OR($D357 &gt;= AE$6, $E357 &lt; AD$6), 0, 1)+IF(OR($F357 &gt;= AE$6, $G357 &lt; AD$6), 0, 2)+1)</f>
        <v/>
      </c>
      <c r="AE357" s="68" t="str">
        <f ca="1">INDEX({"","_","-","="},IF(OR($D357 &gt;= AF$6, $E357 &lt; AE$6), 0, 1)+IF(OR($F357 &gt;= AF$6, $G357 &lt; AE$6), 0, 2)+1)</f>
        <v/>
      </c>
      <c r="AF357" s="68" t="str">
        <f ca="1">INDEX({"","_","-","="},IF(OR($D357 &gt;= AG$6, $E357 &lt; AF$6), 0, 1)+IF(OR($F357 &gt;= AG$6, $G357 &lt; AF$6), 0, 2)+1)</f>
        <v/>
      </c>
      <c r="AG357" s="68" t="str">
        <f ca="1">INDEX({"","_","-","="},IF(OR($D357 &gt;= AH$6, $E357 &lt; AG$6), 0, 1)+IF(OR($F357 &gt;= AH$6, $G357 &lt; AG$6), 0, 2)+1)</f>
        <v/>
      </c>
      <c r="AH357" s="68" t="str">
        <f ca="1">INDEX({"","_","-","="},IF(OR($D357 &gt;= AI$6, $E357 &lt; AH$6), 0, 1)+IF(OR($F357 &gt;= AI$6, $G357 &lt; AH$6), 0, 2)+1)</f>
        <v/>
      </c>
      <c r="AI357" s="68" t="str">
        <f ca="1">INDEX({"","_","-","="},IF(OR($D357 &gt;= AJ$6, $E357 &lt; AI$6), 0, 1)+IF(OR($F357 &gt;= AJ$6, $G357 &lt; AI$6), 0, 2)+1)</f>
        <v/>
      </c>
      <c r="AJ357" s="68" t="str">
        <f ca="1">INDEX({"","_","-","="},IF(OR($D357 &gt;= AK$6, $E357 &lt; AJ$6), 0, 1)+IF(OR($F357 &gt;= AK$6, $G357 &lt; AJ$6), 0, 2)+1)</f>
        <v/>
      </c>
      <c r="AK357" s="68" t="str">
        <f ca="1">INDEX({"","_","-","="},IF(OR($D357 &gt;= AL$6, $E357 &lt; AK$6), 0, 1)+IF(OR($F357 &gt;= AL$6, $G357 &lt; AK$6), 0, 2)+1)</f>
        <v/>
      </c>
      <c r="AL357" s="68" t="str">
        <f ca="1">INDEX({"","_","-","="},IF(OR($D357 &gt;= AM$6, $E357 &lt; AL$6), 0, 1)+IF(OR($F357 &gt;= AM$6, $G357 &lt; AL$6), 0, 2)+1)</f>
        <v/>
      </c>
      <c r="AM357" s="68" t="str">
        <f ca="1">INDEX({"","_","-","="},IF(OR($D357 &gt;= AN$6, $E357 &lt; AM$6), 0, 1)+IF(OR($F357 &gt;= AN$6, $G357 &lt; AM$6), 0, 2)+1)</f>
        <v/>
      </c>
      <c r="AN357" s="68" t="str">
        <f ca="1">INDEX({"","_","-","="},IF(OR($D357 &gt;= AO$6, $E357 &lt; AN$6), 0, 1)+IF(OR($F357 &gt;= AO$6, $G357 &lt; AN$6), 0, 2)+1)</f>
        <v/>
      </c>
      <c r="AO357" s="68" t="str">
        <f ca="1">INDEX({"","_","-","="},IF(OR($D357 &gt;= AP$6, $E357 &lt; AO$6), 0, 1)+IF(OR($F357 &gt;= AP$6, $G357 &lt; AO$6), 0, 2)+1)</f>
        <v/>
      </c>
      <c r="AP357" s="68" t="str">
        <f ca="1">INDEX({"","_","-","="},IF(OR($D357 &gt;= AQ$6, $E357 &lt; AP$6), 0, 1)+IF(OR($F357 &gt;= AQ$6, $G357 &lt; AP$6), 0, 2)+1)</f>
        <v/>
      </c>
      <c r="AQ357" s="68" t="str">
        <f ca="1">INDEX({"","_","-","="},IF(OR($D357 &gt;= AR$6, $E357 &lt; AQ$6), 0, 1)+IF(OR($F357 &gt;= AR$6, $G357 &lt; AQ$6), 0, 2)+1)</f>
        <v/>
      </c>
      <c r="AR357" s="68" t="str">
        <f ca="1">INDEX({"","_","-","="},IF(OR($D357 &gt;= AS$6, $E357 &lt; AR$6), 0, 1)+IF(OR($F357 &gt;= AS$6, $G357 &lt; AR$6), 0, 2)+1)</f>
        <v/>
      </c>
      <c r="AS357" s="68" t="str">
        <f ca="1">INDEX({"","_","-","="},IF(OR($D357 &gt;= AT$6, $E357 &lt; AS$6), 0, 1)+IF(OR($F357 &gt;= AT$6, $G357 &lt; AS$6), 0, 2)+1)</f>
        <v/>
      </c>
      <c r="AT357" s="68" t="str">
        <f ca="1">INDEX({"","_","-","="},IF(OR($D357 &gt;= AU$6, $E357 &lt; AT$6), 0, 1)+IF(OR($F357 &gt;= AU$6, $G357 &lt; AT$6), 0, 2)+1)</f>
        <v/>
      </c>
      <c r="AU357" s="68" t="str">
        <f ca="1">INDEX({"","_","-","="},IF(OR($D357 &gt;= AV$6, $E357 &lt; AU$6), 0, 1)+IF(OR($F357 &gt;= AV$6, $G357 &lt; AU$6), 0, 2)+1)</f>
        <v/>
      </c>
      <c r="AV357" s="68" t="str">
        <f ca="1">INDEX({"","_","-","="},IF(OR($D357 &gt;= AW$6, $E357 &lt; AV$6), 0, 1)+IF(OR($F357 &gt;= AW$6, $G357 &lt; AV$6), 0, 2)+1)</f>
        <v/>
      </c>
      <c r="AW357" s="68" t="str">
        <f ca="1">INDEX({"","_","-","="},IF(OR($D357 &gt;= AX$6, $E357 &lt; AW$6), 0, 1)+IF(OR($F357 &gt;= AX$6, $G357 &lt; AW$6), 0, 2)+1)</f>
        <v/>
      </c>
      <c r="AX357" s="68" t="str">
        <f ca="1">INDEX({"","_","-","="},IF(OR($D357 &gt;= AY$6, $E357 &lt; AX$6), 0, 1)+IF(OR($F357 &gt;= AY$6, $G357 &lt; AX$6), 0, 2)+1)</f>
        <v/>
      </c>
      <c r="AY357" s="68" t="str">
        <f ca="1">INDEX({"","_","-","="},IF(OR($D357 &gt;= AZ$6, $E357 &lt; AY$6), 0, 1)+IF(OR($F357 &gt;= AZ$6, $G357 &lt; AY$6), 0, 2)+1)</f>
        <v/>
      </c>
      <c r="AZ357" s="68" t="str">
        <f ca="1">INDEX({"","_","-","="},IF(OR($D357 &gt;= BA$6, $E357 &lt; AZ$6), 0, 1)+IF(OR($F357 &gt;= BA$6, $G357 &lt; AZ$6), 0, 2)+1)</f>
        <v/>
      </c>
      <c r="BA357" s="68" t="str">
        <f ca="1">INDEX({"","_","-","="},IF(OR($D357 &gt;= BB$6, $E357 &lt; BA$6), 0, 1)+IF(OR($F357 &gt;= BB$6, $G357 &lt; BA$6), 0, 2)+1)</f>
        <v/>
      </c>
      <c r="BB357" s="68" t="str">
        <f ca="1">INDEX({"","_","-","="},IF(OR($D357 &gt;= BC$6, $E357 &lt; BB$6), 0, 1)+IF(OR($F357 &gt;= BC$6, $G357 &lt; BB$6), 0, 2)+1)</f>
        <v/>
      </c>
      <c r="BC357" s="68" t="str">
        <f ca="1">INDEX({"","_","-","="},IF(OR($D357 &gt;= BD$6, $E357 &lt; BC$6), 0, 1)+IF(OR($F357 &gt;= BD$6, $G357 &lt; BC$6), 0, 2)+1)</f>
        <v/>
      </c>
      <c r="BD357" s="68" t="str">
        <f ca="1">INDEX({"","_","-","="},IF(OR($D357 &gt;= BE$6, $E357 &lt; BD$6), 0, 1)+IF(OR($F357 &gt;= BE$6, $G357 &lt; BD$6), 0, 2)+1)</f>
        <v/>
      </c>
      <c r="BE357" s="68" t="str">
        <f ca="1">INDEX({"","_","-","="},IF(OR($D357 &gt;= BF$6, $E357 &lt; BE$6), 0, 1)+IF(OR($F357 &gt;= BF$6, $G357 &lt; BE$6), 0, 2)+1)</f>
        <v/>
      </c>
      <c r="BF357" s="68" t="str">
        <f ca="1">INDEX({"","_","-","="},IF(OR($D357 &gt;= BG$6, $E357 &lt; BF$6), 0, 1)+IF(OR($F357 &gt;= BG$6, $G357 &lt; BF$6), 0, 2)+1)</f>
        <v/>
      </c>
      <c r="BG357" s="68" t="str">
        <f ca="1">INDEX({"","_","-","="},IF(OR($D357 &gt;= BH$6, $E357 &lt; BG$6), 0, 1)+IF(OR($F357 &gt;= BH$6, $G357 &lt; BG$6), 0, 2)+1)</f>
        <v/>
      </c>
      <c r="BH357" s="68" t="str">
        <f ca="1">INDEX({"","_","-","="},IF(OR($D357 &gt;= BI$6, $E357 &lt; BH$6), 0, 1)+IF(OR($F357 &gt;= BI$6, $G357 &lt; BH$6), 0, 2)+1)</f>
        <v/>
      </c>
      <c r="BI357" s="68" t="str">
        <f ca="1">INDEX({"","_","-","="},IF(OR($D357 &gt;= BJ$6, $E357 &lt; BI$6), 0, 1)+IF(OR($F357 &gt;= BJ$6, $G357 &lt; BI$6), 0, 2)+1)</f>
        <v/>
      </c>
      <c r="BJ357" s="68" t="str">
        <f ca="1">INDEX({"","_","-","="},IF(OR($D357 &gt;= BK$6, $E357 &lt; BJ$6), 0, 1)+IF(OR($F357 &gt;= BK$6, $G357 &lt; BJ$6), 0, 2)+1)</f>
        <v/>
      </c>
      <c r="BK357" s="68" t="str">
        <f ca="1">INDEX({"","_","-","="},IF(OR($D357 &gt;= BL$6, $E357 &lt; BK$6), 0, 1)+IF(OR($F357 &gt;= BL$6, $G357 &lt; BK$6), 0, 2)+1)</f>
        <v/>
      </c>
      <c r="BL357" s="68" t="str">
        <f ca="1">INDEX({"","_","-","="},IF(OR($D357 &gt;= BM$6, $E357 &lt; BL$6), 0, 1)+IF(OR($F357 &gt;= BM$6, $G357 &lt; BL$6), 0, 2)+1)</f>
        <v/>
      </c>
      <c r="BM357" s="68" t="str">
        <f ca="1">INDEX({"","_","-","="},IF(OR($D357 &gt;= BN$6, $E357 &lt; BM$6), 0, 1)+IF(OR($F357 &gt;= BN$6, $G357 &lt; BM$6), 0, 2)+1)</f>
        <v/>
      </c>
      <c r="BN357" s="68" t="str">
        <f ca="1">INDEX({"","_","-","="},IF(OR($D357 &gt;= BO$6, $E357 &lt; BN$6), 0, 1)+IF(OR($F357 &gt;= BO$6, $G357 &lt; BN$6), 0, 2)+1)</f>
        <v/>
      </c>
      <c r="BO357" s="68" t="str">
        <f ca="1">INDEX({"","_","-","="},IF(OR($D357 &gt;= BP$6, $E357 &lt; BO$6), 0, 1)+IF(OR($F357 &gt;= BP$6, $G357 &lt; BO$6), 0, 2)+1)</f>
        <v/>
      </c>
      <c r="BP357" s="68" t="str">
        <f ca="1">INDEX({"","_","-","="},IF(OR($D357 &gt;= BQ$6, $E357 &lt; BP$6), 0, 1)+IF(OR($F357 &gt;= BQ$6, $G357 &lt; BP$6), 0, 2)+1)</f>
        <v/>
      </c>
      <c r="BQ357" s="68" t="str">
        <f ca="1">INDEX({"","_","-","="},IF(OR($D357 &gt;= BR$6, $E357 &lt; BQ$6), 0, 1)+IF(OR($F357 &gt;= BR$6, $G357 &lt; BQ$6), 0, 2)+1)</f>
        <v/>
      </c>
      <c r="BR357" s="68" t="str">
        <f ca="1">INDEX({"","_","-","="},IF(OR($D357 &gt;= BS$6, $E357 &lt; BR$6), 0, 1)+IF(OR($F357 &gt;= BS$6, $G357 &lt; BR$6), 0, 2)+1)</f>
        <v/>
      </c>
      <c r="BS357" s="68" t="str">
        <f ca="1">INDEX({"","_","-","="},IF(OR($D357 &gt;= BT$6, $E357 &lt; BS$6), 0, 1)+IF(OR($F357 &gt;= BT$6, $G357 &lt; BS$6), 0, 2)+1)</f>
        <v/>
      </c>
      <c r="BT357" s="68" t="str">
        <f ca="1">INDEX({"","_","-","="},IF(OR($D357 &gt;= BU$6, $E357 &lt; BT$6), 0, 1)+IF(OR($F357 &gt;= BU$6, $G357 &lt; BT$6), 0, 2)+1)</f>
        <v/>
      </c>
      <c r="BU357" s="68" t="str">
        <f ca="1">INDEX({"","_","-","="},IF(OR($D357 &gt;= BV$6, $E357 &lt; BU$6), 0, 1)+IF(OR($F357 &gt;= BV$6, $G357 &lt; BU$6), 0, 2)+1)</f>
        <v/>
      </c>
      <c r="BV357" s="68" t="str">
        <f ca="1">INDEX({"","_","-","="},IF(OR($D357 &gt;= BW$6, $E357 &lt; BV$6), 0, 1)+IF(OR($F357 &gt;= BW$6, $G357 &lt; BV$6), 0, 2)+1)</f>
        <v/>
      </c>
      <c r="BW357" s="68" t="str">
        <f ca="1">INDEX({"","_","-","="},IF(OR($D357 &gt;= BX$6, $E357 &lt; BW$6), 0, 1)+IF(OR($F357 &gt;= BX$6, $G357 &lt; BW$6), 0, 2)+1)</f>
        <v/>
      </c>
      <c r="BX357" s="68" t="str">
        <f ca="1">INDEX({"","_","-","="},IF(OR($D357 &gt;= BY$6, $E357 &lt; BX$6), 0, 1)+IF(OR($F357 &gt;= BY$6, $G357 &lt; BX$6), 0, 2)+1)</f>
        <v/>
      </c>
      <c r="BY357" s="68" t="str">
        <f ca="1">INDEX({"","_","-","="},IF(OR($D357 &gt;= BZ$6, $E357 &lt; BY$6), 0, 1)+IF(OR($F357 &gt;= BZ$6, $G357 &lt; BY$6), 0, 2)+1)</f>
        <v/>
      </c>
      <c r="BZ357" s="68" t="str">
        <f ca="1">INDEX({"","_","-","="},IF(OR($D357 &gt;= CA$6, $E357 &lt; BZ$6), 0, 1)+IF(OR($F357 &gt;= CA$6, $G357 &lt; BZ$6), 0, 2)+1)</f>
        <v/>
      </c>
      <c r="CA357" s="68" t="str">
        <f ca="1">INDEX({"","_","-","="},IF(OR($D357 &gt;= CB$6, $E357 &lt; CA$6), 0, 1)+IF(OR($F357 &gt;= CB$6, $G357 &lt; CA$6), 0, 2)+1)</f>
        <v/>
      </c>
      <c r="CB357" s="68" t="str">
        <f ca="1">INDEX({"","_","-","="},IF(OR($D357 &gt;= CC$6, $E357 &lt; CB$6), 0, 1)+IF(OR($F357 &gt;= CC$6, $G357 &lt; CB$6), 0, 2)+1)</f>
        <v/>
      </c>
      <c r="CC357" s="68" t="str">
        <f ca="1">INDEX({"","_","-","="},IF(OR($D357 &gt;= CD$6, $E357 &lt; CC$6), 0, 1)+IF(OR($F357 &gt;= CD$6, $G357 &lt; CC$6), 0, 2)+1)</f>
        <v/>
      </c>
      <c r="CD357" s="68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IF('临-进度'!M353,'临-进度'!$A353,"")</f>
        <v/>
      </c>
      <c r="B358" s="8" t="str">
        <f ca="1">IF('临-进度'!M353,'临-进度'!$B353,"")</f>
        <v/>
      </c>
      <c r="C358" s="8" t="str">
        <f ca="1">IF('临-进度'!M353,'临-进度'!$E353,"")</f>
        <v/>
      </c>
      <c r="D358" s="40" t="str">
        <f ca="1">IF('临-进度'!$M353,'临-进度'!$I353,"")</f>
        <v/>
      </c>
      <c r="E358" s="40" t="str">
        <f ca="1">IF('临-进度'!$M353,'临-进度'!$AE353,"")</f>
        <v/>
      </c>
      <c r="F358" s="40" t="str">
        <f ca="1">IF('临-进度'!$M353,'临-进度'!$J353,"")</f>
        <v/>
      </c>
      <c r="G358" s="73" t="str">
        <f ca="1">IF('临-进度'!$M353,'临-进度'!$AF353,"")</f>
        <v/>
      </c>
      <c r="H358" s="68" t="str">
        <f ca="1">INDEX({"","_","-","="},IF(OR($D358 &gt;= I$6, $E358 &lt; H$6), 0, 1)+IF(OR($F358 &gt;= I$6, $G358 &lt; H$6), 0, 2)+1)</f>
        <v/>
      </c>
      <c r="I358" s="68" t="str">
        <f ca="1">INDEX({"","_","-","="},IF(OR($D358 &gt;= J$6, $E358 &lt; I$6), 0, 1)+IF(OR($F358 &gt;= J$6, $G358 &lt; I$6), 0, 2)+1)</f>
        <v/>
      </c>
      <c r="J358" s="68" t="str">
        <f ca="1">INDEX({"","_","-","="},IF(OR($D358 &gt;= K$6, $E358 &lt; J$6), 0, 1)+IF(OR($F358 &gt;= K$6, $G358 &lt; J$6), 0, 2)+1)</f>
        <v/>
      </c>
      <c r="K358" s="68" t="str">
        <f ca="1">INDEX({"","_","-","="},IF(OR($D358 &gt;= L$6, $E358 &lt; K$6), 0, 1)+IF(OR($F358 &gt;= L$6, $G358 &lt; K$6), 0, 2)+1)</f>
        <v/>
      </c>
      <c r="L358" s="68" t="str">
        <f ca="1">INDEX({"","_","-","="},IF(OR($D358 &gt;= M$6, $E358 &lt; L$6), 0, 1)+IF(OR($F358 &gt;= M$6, $G358 &lt; L$6), 0, 2)+1)</f>
        <v/>
      </c>
      <c r="M358" s="68" t="str">
        <f ca="1">INDEX({"","_","-","="},IF(OR($D358 &gt;= N$6, $E358 &lt; M$6), 0, 1)+IF(OR($F358 &gt;= N$6, $G358 &lt; M$6), 0, 2)+1)</f>
        <v/>
      </c>
      <c r="N358" s="68" t="str">
        <f ca="1">INDEX({"","_","-","="},IF(OR($D358 &gt;= O$6, $E358 &lt; N$6), 0, 1)+IF(OR($F358 &gt;= O$6, $G358 &lt; N$6), 0, 2)+1)</f>
        <v/>
      </c>
      <c r="O358" s="68" t="str">
        <f ca="1">INDEX({"","_","-","="},IF(OR($D358 &gt;= P$6, $E358 &lt; O$6), 0, 1)+IF(OR($F358 &gt;= P$6, $G358 &lt; O$6), 0, 2)+1)</f>
        <v/>
      </c>
      <c r="P358" s="68" t="str">
        <f ca="1">INDEX({"","_","-","="},IF(OR($D358 &gt;= Q$6, $E358 &lt; P$6), 0, 1)+IF(OR($F358 &gt;= Q$6, $G358 &lt; P$6), 0, 2)+1)</f>
        <v/>
      </c>
      <c r="Q358" s="68" t="str">
        <f ca="1">INDEX({"","_","-","="},IF(OR($D358 &gt;= R$6, $E358 &lt; Q$6), 0, 1)+IF(OR($F358 &gt;= R$6, $G358 &lt; Q$6), 0, 2)+1)</f>
        <v/>
      </c>
      <c r="R358" s="68" t="str">
        <f ca="1">INDEX({"","_","-","="},IF(OR($D358 &gt;= S$6, $E358 &lt; R$6), 0, 1)+IF(OR($F358 &gt;= S$6, $G358 &lt; R$6), 0, 2)+1)</f>
        <v/>
      </c>
      <c r="S358" s="68" t="str">
        <f ca="1">INDEX({"","_","-","="},IF(OR($D358 &gt;= T$6, $E358 &lt; S$6), 0, 1)+IF(OR($F358 &gt;= T$6, $G358 &lt; S$6), 0, 2)+1)</f>
        <v/>
      </c>
      <c r="T358" s="68" t="str">
        <f ca="1">INDEX({"","_","-","="},IF(OR($D358 &gt;= U$6, $E358 &lt; T$6), 0, 1)+IF(OR($F358 &gt;= U$6, $G358 &lt; T$6), 0, 2)+1)</f>
        <v/>
      </c>
      <c r="U358" s="68" t="str">
        <f ca="1">INDEX({"","_","-","="},IF(OR($D358 &gt;= V$6, $E358 &lt; U$6), 0, 1)+IF(OR($F358 &gt;= V$6, $G358 &lt; U$6), 0, 2)+1)</f>
        <v/>
      </c>
      <c r="V358" s="68" t="str">
        <f ca="1">INDEX({"","_","-","="},IF(OR($D358 &gt;= W$6, $E358 &lt; V$6), 0, 1)+IF(OR($F358 &gt;= W$6, $G358 &lt; V$6), 0, 2)+1)</f>
        <v/>
      </c>
      <c r="W358" s="68" t="str">
        <f ca="1">INDEX({"","_","-","="},IF(OR($D358 &gt;= X$6, $E358 &lt; W$6), 0, 1)+IF(OR($F358 &gt;= X$6, $G358 &lt; W$6), 0, 2)+1)</f>
        <v/>
      </c>
      <c r="X358" s="68" t="str">
        <f ca="1">INDEX({"","_","-","="},IF(OR($D358 &gt;= Y$6, $E358 &lt; X$6), 0, 1)+IF(OR($F358 &gt;= Y$6, $G358 &lt; X$6), 0, 2)+1)</f>
        <v/>
      </c>
      <c r="Y358" s="68" t="str">
        <f ca="1">INDEX({"","_","-","="},IF(OR($D358 &gt;= Z$6, $E358 &lt; Y$6), 0, 1)+IF(OR($F358 &gt;= Z$6, $G358 &lt; Y$6), 0, 2)+1)</f>
        <v/>
      </c>
      <c r="Z358" s="68" t="str">
        <f ca="1">INDEX({"","_","-","="},IF(OR($D358 &gt;= AA$6, $E358 &lt; Z$6), 0, 1)+IF(OR($F358 &gt;= AA$6, $G358 &lt; Z$6), 0, 2)+1)</f>
        <v/>
      </c>
      <c r="AA358" s="68" t="str">
        <f ca="1">INDEX({"","_","-","="},IF(OR($D358 &gt;= AB$6, $E358 &lt; AA$6), 0, 1)+IF(OR($F358 &gt;= AB$6, $G358 &lt; AA$6), 0, 2)+1)</f>
        <v/>
      </c>
      <c r="AB358" s="68" t="str">
        <f ca="1">INDEX({"","_","-","="},IF(OR($D358 &gt;= AC$6, $E358 &lt; AB$6), 0, 1)+IF(OR($F358 &gt;= AC$6, $G358 &lt; AB$6), 0, 2)+1)</f>
        <v/>
      </c>
      <c r="AC358" s="68" t="str">
        <f ca="1">INDEX({"","_","-","="},IF(OR($D358 &gt;= AD$6, $E358 &lt; AC$6), 0, 1)+IF(OR($F358 &gt;= AD$6, $G358 &lt; AC$6), 0, 2)+1)</f>
        <v/>
      </c>
      <c r="AD358" s="68" t="str">
        <f ca="1">INDEX({"","_","-","="},IF(OR($D358 &gt;= AE$6, $E358 &lt; AD$6), 0, 1)+IF(OR($F358 &gt;= AE$6, $G358 &lt; AD$6), 0, 2)+1)</f>
        <v/>
      </c>
      <c r="AE358" s="68" t="str">
        <f ca="1">INDEX({"","_","-","="},IF(OR($D358 &gt;= AF$6, $E358 &lt; AE$6), 0, 1)+IF(OR($F358 &gt;= AF$6, $G358 &lt; AE$6), 0, 2)+1)</f>
        <v/>
      </c>
      <c r="AF358" s="68" t="str">
        <f ca="1">INDEX({"","_","-","="},IF(OR($D358 &gt;= AG$6, $E358 &lt; AF$6), 0, 1)+IF(OR($F358 &gt;= AG$6, $G358 &lt; AF$6), 0, 2)+1)</f>
        <v/>
      </c>
      <c r="AG358" s="68" t="str">
        <f ca="1">INDEX({"","_","-","="},IF(OR($D358 &gt;= AH$6, $E358 &lt; AG$6), 0, 1)+IF(OR($F358 &gt;= AH$6, $G358 &lt; AG$6), 0, 2)+1)</f>
        <v/>
      </c>
      <c r="AH358" s="68" t="str">
        <f ca="1">INDEX({"","_","-","="},IF(OR($D358 &gt;= AI$6, $E358 &lt; AH$6), 0, 1)+IF(OR($F358 &gt;= AI$6, $G358 &lt; AH$6), 0, 2)+1)</f>
        <v/>
      </c>
      <c r="AI358" s="68" t="str">
        <f ca="1">INDEX({"","_","-","="},IF(OR($D358 &gt;= AJ$6, $E358 &lt; AI$6), 0, 1)+IF(OR($F358 &gt;= AJ$6, $G358 &lt; AI$6), 0, 2)+1)</f>
        <v/>
      </c>
      <c r="AJ358" s="68" t="str">
        <f ca="1">INDEX({"","_","-","="},IF(OR($D358 &gt;= AK$6, $E358 &lt; AJ$6), 0, 1)+IF(OR($F358 &gt;= AK$6, $G358 &lt; AJ$6), 0, 2)+1)</f>
        <v/>
      </c>
      <c r="AK358" s="68" t="str">
        <f ca="1">INDEX({"","_","-","="},IF(OR($D358 &gt;= AL$6, $E358 &lt; AK$6), 0, 1)+IF(OR($F358 &gt;= AL$6, $G358 &lt; AK$6), 0, 2)+1)</f>
        <v/>
      </c>
      <c r="AL358" s="68" t="str">
        <f ca="1">INDEX({"","_","-","="},IF(OR($D358 &gt;= AM$6, $E358 &lt; AL$6), 0, 1)+IF(OR($F358 &gt;= AM$6, $G358 &lt; AL$6), 0, 2)+1)</f>
        <v/>
      </c>
      <c r="AM358" s="68" t="str">
        <f ca="1">INDEX({"","_","-","="},IF(OR($D358 &gt;= AN$6, $E358 &lt; AM$6), 0, 1)+IF(OR($F358 &gt;= AN$6, $G358 &lt; AM$6), 0, 2)+1)</f>
        <v/>
      </c>
      <c r="AN358" s="68" t="str">
        <f ca="1">INDEX({"","_","-","="},IF(OR($D358 &gt;= AO$6, $E358 &lt; AN$6), 0, 1)+IF(OR($F358 &gt;= AO$6, $G358 &lt; AN$6), 0, 2)+1)</f>
        <v/>
      </c>
      <c r="AO358" s="68" t="str">
        <f ca="1">INDEX({"","_","-","="},IF(OR($D358 &gt;= AP$6, $E358 &lt; AO$6), 0, 1)+IF(OR($F358 &gt;= AP$6, $G358 &lt; AO$6), 0, 2)+1)</f>
        <v/>
      </c>
      <c r="AP358" s="68" t="str">
        <f ca="1">INDEX({"","_","-","="},IF(OR($D358 &gt;= AQ$6, $E358 &lt; AP$6), 0, 1)+IF(OR($F358 &gt;= AQ$6, $G358 &lt; AP$6), 0, 2)+1)</f>
        <v/>
      </c>
      <c r="AQ358" s="68" t="str">
        <f ca="1">INDEX({"","_","-","="},IF(OR($D358 &gt;= AR$6, $E358 &lt; AQ$6), 0, 1)+IF(OR($F358 &gt;= AR$6, $G358 &lt; AQ$6), 0, 2)+1)</f>
        <v/>
      </c>
      <c r="AR358" s="68" t="str">
        <f ca="1">INDEX({"","_","-","="},IF(OR($D358 &gt;= AS$6, $E358 &lt; AR$6), 0, 1)+IF(OR($F358 &gt;= AS$6, $G358 &lt; AR$6), 0, 2)+1)</f>
        <v/>
      </c>
      <c r="AS358" s="68" t="str">
        <f ca="1">INDEX({"","_","-","="},IF(OR($D358 &gt;= AT$6, $E358 &lt; AS$6), 0, 1)+IF(OR($F358 &gt;= AT$6, $G358 &lt; AS$6), 0, 2)+1)</f>
        <v/>
      </c>
      <c r="AT358" s="68" t="str">
        <f ca="1">INDEX({"","_","-","="},IF(OR($D358 &gt;= AU$6, $E358 &lt; AT$6), 0, 1)+IF(OR($F358 &gt;= AU$6, $G358 &lt; AT$6), 0, 2)+1)</f>
        <v/>
      </c>
      <c r="AU358" s="68" t="str">
        <f ca="1">INDEX({"","_","-","="},IF(OR($D358 &gt;= AV$6, $E358 &lt; AU$6), 0, 1)+IF(OR($F358 &gt;= AV$6, $G358 &lt; AU$6), 0, 2)+1)</f>
        <v/>
      </c>
      <c r="AV358" s="68" t="str">
        <f ca="1">INDEX({"","_","-","="},IF(OR($D358 &gt;= AW$6, $E358 &lt; AV$6), 0, 1)+IF(OR($F358 &gt;= AW$6, $G358 &lt; AV$6), 0, 2)+1)</f>
        <v/>
      </c>
      <c r="AW358" s="68" t="str">
        <f ca="1">INDEX({"","_","-","="},IF(OR($D358 &gt;= AX$6, $E358 &lt; AW$6), 0, 1)+IF(OR($F358 &gt;= AX$6, $G358 &lt; AW$6), 0, 2)+1)</f>
        <v/>
      </c>
      <c r="AX358" s="68" t="str">
        <f ca="1">INDEX({"","_","-","="},IF(OR($D358 &gt;= AY$6, $E358 &lt; AX$6), 0, 1)+IF(OR($F358 &gt;= AY$6, $G358 &lt; AX$6), 0, 2)+1)</f>
        <v/>
      </c>
      <c r="AY358" s="68" t="str">
        <f ca="1">INDEX({"","_","-","="},IF(OR($D358 &gt;= AZ$6, $E358 &lt; AY$6), 0, 1)+IF(OR($F358 &gt;= AZ$6, $G358 &lt; AY$6), 0, 2)+1)</f>
        <v/>
      </c>
      <c r="AZ358" s="68" t="str">
        <f ca="1">INDEX({"","_","-","="},IF(OR($D358 &gt;= BA$6, $E358 &lt; AZ$6), 0, 1)+IF(OR($F358 &gt;= BA$6, $G358 &lt; AZ$6), 0, 2)+1)</f>
        <v/>
      </c>
      <c r="BA358" s="68" t="str">
        <f ca="1">INDEX({"","_","-","="},IF(OR($D358 &gt;= BB$6, $E358 &lt; BA$6), 0, 1)+IF(OR($F358 &gt;= BB$6, $G358 &lt; BA$6), 0, 2)+1)</f>
        <v/>
      </c>
      <c r="BB358" s="68" t="str">
        <f ca="1">INDEX({"","_","-","="},IF(OR($D358 &gt;= BC$6, $E358 &lt; BB$6), 0, 1)+IF(OR($F358 &gt;= BC$6, $G358 &lt; BB$6), 0, 2)+1)</f>
        <v/>
      </c>
      <c r="BC358" s="68" t="str">
        <f ca="1">INDEX({"","_","-","="},IF(OR($D358 &gt;= BD$6, $E358 &lt; BC$6), 0, 1)+IF(OR($F358 &gt;= BD$6, $G358 &lt; BC$6), 0, 2)+1)</f>
        <v/>
      </c>
      <c r="BD358" s="68" t="str">
        <f ca="1">INDEX({"","_","-","="},IF(OR($D358 &gt;= BE$6, $E358 &lt; BD$6), 0, 1)+IF(OR($F358 &gt;= BE$6, $G358 &lt; BD$6), 0, 2)+1)</f>
        <v/>
      </c>
      <c r="BE358" s="68" t="str">
        <f ca="1">INDEX({"","_","-","="},IF(OR($D358 &gt;= BF$6, $E358 &lt; BE$6), 0, 1)+IF(OR($F358 &gt;= BF$6, $G358 &lt; BE$6), 0, 2)+1)</f>
        <v/>
      </c>
      <c r="BF358" s="68" t="str">
        <f ca="1">INDEX({"","_","-","="},IF(OR($D358 &gt;= BG$6, $E358 &lt; BF$6), 0, 1)+IF(OR($F358 &gt;= BG$6, $G358 &lt; BF$6), 0, 2)+1)</f>
        <v/>
      </c>
      <c r="BG358" s="68" t="str">
        <f ca="1">INDEX({"","_","-","="},IF(OR($D358 &gt;= BH$6, $E358 &lt; BG$6), 0, 1)+IF(OR($F358 &gt;= BH$6, $G358 &lt; BG$6), 0, 2)+1)</f>
        <v/>
      </c>
      <c r="BH358" s="68" t="str">
        <f ca="1">INDEX({"","_","-","="},IF(OR($D358 &gt;= BI$6, $E358 &lt; BH$6), 0, 1)+IF(OR($F358 &gt;= BI$6, $G358 &lt; BH$6), 0, 2)+1)</f>
        <v/>
      </c>
      <c r="BI358" s="68" t="str">
        <f ca="1">INDEX({"","_","-","="},IF(OR($D358 &gt;= BJ$6, $E358 &lt; BI$6), 0, 1)+IF(OR($F358 &gt;= BJ$6, $G358 &lt; BI$6), 0, 2)+1)</f>
        <v/>
      </c>
      <c r="BJ358" s="68" t="str">
        <f ca="1">INDEX({"","_","-","="},IF(OR($D358 &gt;= BK$6, $E358 &lt; BJ$6), 0, 1)+IF(OR($F358 &gt;= BK$6, $G358 &lt; BJ$6), 0, 2)+1)</f>
        <v/>
      </c>
      <c r="BK358" s="68" t="str">
        <f ca="1">INDEX({"","_","-","="},IF(OR($D358 &gt;= BL$6, $E358 &lt; BK$6), 0, 1)+IF(OR($F358 &gt;= BL$6, $G358 &lt; BK$6), 0, 2)+1)</f>
        <v/>
      </c>
      <c r="BL358" s="68" t="str">
        <f ca="1">INDEX({"","_","-","="},IF(OR($D358 &gt;= BM$6, $E358 &lt; BL$6), 0, 1)+IF(OR($F358 &gt;= BM$6, $G358 &lt; BL$6), 0, 2)+1)</f>
        <v/>
      </c>
      <c r="BM358" s="68" t="str">
        <f ca="1">INDEX({"","_","-","="},IF(OR($D358 &gt;= BN$6, $E358 &lt; BM$6), 0, 1)+IF(OR($F358 &gt;= BN$6, $G358 &lt; BM$6), 0, 2)+1)</f>
        <v/>
      </c>
      <c r="BN358" s="68" t="str">
        <f ca="1">INDEX({"","_","-","="},IF(OR($D358 &gt;= BO$6, $E358 &lt; BN$6), 0, 1)+IF(OR($F358 &gt;= BO$6, $G358 &lt; BN$6), 0, 2)+1)</f>
        <v/>
      </c>
      <c r="BO358" s="68" t="str">
        <f ca="1">INDEX({"","_","-","="},IF(OR($D358 &gt;= BP$6, $E358 &lt; BO$6), 0, 1)+IF(OR($F358 &gt;= BP$6, $G358 &lt; BO$6), 0, 2)+1)</f>
        <v/>
      </c>
      <c r="BP358" s="68" t="str">
        <f ca="1">INDEX({"","_","-","="},IF(OR($D358 &gt;= BQ$6, $E358 &lt; BP$6), 0, 1)+IF(OR($F358 &gt;= BQ$6, $G358 &lt; BP$6), 0, 2)+1)</f>
        <v/>
      </c>
      <c r="BQ358" s="68" t="str">
        <f ca="1">INDEX({"","_","-","="},IF(OR($D358 &gt;= BR$6, $E358 &lt; BQ$6), 0, 1)+IF(OR($F358 &gt;= BR$6, $G358 &lt; BQ$6), 0, 2)+1)</f>
        <v/>
      </c>
      <c r="BR358" s="68" t="str">
        <f ca="1">INDEX({"","_","-","="},IF(OR($D358 &gt;= BS$6, $E358 &lt; BR$6), 0, 1)+IF(OR($F358 &gt;= BS$6, $G358 &lt; BR$6), 0, 2)+1)</f>
        <v/>
      </c>
      <c r="BS358" s="68" t="str">
        <f ca="1">INDEX({"","_","-","="},IF(OR($D358 &gt;= BT$6, $E358 &lt; BS$6), 0, 1)+IF(OR($F358 &gt;= BT$6, $G358 &lt; BS$6), 0, 2)+1)</f>
        <v/>
      </c>
      <c r="BT358" s="68" t="str">
        <f ca="1">INDEX({"","_","-","="},IF(OR($D358 &gt;= BU$6, $E358 &lt; BT$6), 0, 1)+IF(OR($F358 &gt;= BU$6, $G358 &lt; BT$6), 0, 2)+1)</f>
        <v/>
      </c>
      <c r="BU358" s="68" t="str">
        <f ca="1">INDEX({"","_","-","="},IF(OR($D358 &gt;= BV$6, $E358 &lt; BU$6), 0, 1)+IF(OR($F358 &gt;= BV$6, $G358 &lt; BU$6), 0, 2)+1)</f>
        <v/>
      </c>
      <c r="BV358" s="68" t="str">
        <f ca="1">INDEX({"","_","-","="},IF(OR($D358 &gt;= BW$6, $E358 &lt; BV$6), 0, 1)+IF(OR($F358 &gt;= BW$6, $G358 &lt; BV$6), 0, 2)+1)</f>
        <v/>
      </c>
      <c r="BW358" s="68" t="str">
        <f ca="1">INDEX({"","_","-","="},IF(OR($D358 &gt;= BX$6, $E358 &lt; BW$6), 0, 1)+IF(OR($F358 &gt;= BX$6, $G358 &lt; BW$6), 0, 2)+1)</f>
        <v/>
      </c>
      <c r="BX358" s="68" t="str">
        <f ca="1">INDEX({"","_","-","="},IF(OR($D358 &gt;= BY$6, $E358 &lt; BX$6), 0, 1)+IF(OR($F358 &gt;= BY$6, $G358 &lt; BX$6), 0, 2)+1)</f>
        <v/>
      </c>
      <c r="BY358" s="68" t="str">
        <f ca="1">INDEX({"","_","-","="},IF(OR($D358 &gt;= BZ$6, $E358 &lt; BY$6), 0, 1)+IF(OR($F358 &gt;= BZ$6, $G358 &lt; BY$6), 0, 2)+1)</f>
        <v/>
      </c>
      <c r="BZ358" s="68" t="str">
        <f ca="1">INDEX({"","_","-","="},IF(OR($D358 &gt;= CA$6, $E358 &lt; BZ$6), 0, 1)+IF(OR($F358 &gt;= CA$6, $G358 &lt; BZ$6), 0, 2)+1)</f>
        <v/>
      </c>
      <c r="CA358" s="68" t="str">
        <f ca="1">INDEX({"","_","-","="},IF(OR($D358 &gt;= CB$6, $E358 &lt; CA$6), 0, 1)+IF(OR($F358 &gt;= CB$6, $G358 &lt; CA$6), 0, 2)+1)</f>
        <v/>
      </c>
      <c r="CB358" s="68" t="str">
        <f ca="1">INDEX({"","_","-","="},IF(OR($D358 &gt;= CC$6, $E358 &lt; CB$6), 0, 1)+IF(OR($F358 &gt;= CC$6, $G358 &lt; CB$6), 0, 2)+1)</f>
        <v/>
      </c>
      <c r="CC358" s="68" t="str">
        <f ca="1">INDEX({"","_","-","="},IF(OR($D358 &gt;= CD$6, $E358 &lt; CC$6), 0, 1)+IF(OR($F358 &gt;= CD$6, $G358 &lt; CC$6), 0, 2)+1)</f>
        <v/>
      </c>
      <c r="CD358" s="68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IF('临-进度'!M354,'临-进度'!$A354,"")</f>
        <v/>
      </c>
      <c r="B359" s="8" t="str">
        <f ca="1">IF('临-进度'!M354,'临-进度'!$B354,"")</f>
        <v/>
      </c>
      <c r="C359" s="8" t="str">
        <f ca="1">IF('临-进度'!M354,'临-进度'!$E354,"")</f>
        <v/>
      </c>
      <c r="D359" s="40" t="str">
        <f ca="1">IF('临-进度'!$M354,'临-进度'!$I354,"")</f>
        <v/>
      </c>
      <c r="E359" s="40" t="str">
        <f ca="1">IF('临-进度'!$M354,'临-进度'!$AE354,"")</f>
        <v/>
      </c>
      <c r="F359" s="40" t="str">
        <f ca="1">IF('临-进度'!$M354,'临-进度'!$J354,"")</f>
        <v/>
      </c>
      <c r="G359" s="73" t="str">
        <f ca="1">IF('临-进度'!$M354,'临-进度'!$AF354,"")</f>
        <v/>
      </c>
      <c r="H359" s="68" t="str">
        <f ca="1">INDEX({"","_","-","="},IF(OR($D359 &gt;= I$6, $E359 &lt; H$6), 0, 1)+IF(OR($F359 &gt;= I$6, $G359 &lt; H$6), 0, 2)+1)</f>
        <v/>
      </c>
      <c r="I359" s="68" t="str">
        <f ca="1">INDEX({"","_","-","="},IF(OR($D359 &gt;= J$6, $E359 &lt; I$6), 0, 1)+IF(OR($F359 &gt;= J$6, $G359 &lt; I$6), 0, 2)+1)</f>
        <v/>
      </c>
      <c r="J359" s="68" t="str">
        <f ca="1">INDEX({"","_","-","="},IF(OR($D359 &gt;= K$6, $E359 &lt; J$6), 0, 1)+IF(OR($F359 &gt;= K$6, $G359 &lt; J$6), 0, 2)+1)</f>
        <v/>
      </c>
      <c r="K359" s="68" t="str">
        <f ca="1">INDEX({"","_","-","="},IF(OR($D359 &gt;= L$6, $E359 &lt; K$6), 0, 1)+IF(OR($F359 &gt;= L$6, $G359 &lt; K$6), 0, 2)+1)</f>
        <v/>
      </c>
      <c r="L359" s="68" t="str">
        <f ca="1">INDEX({"","_","-","="},IF(OR($D359 &gt;= M$6, $E359 &lt; L$6), 0, 1)+IF(OR($F359 &gt;= M$6, $G359 &lt; L$6), 0, 2)+1)</f>
        <v/>
      </c>
      <c r="M359" s="68" t="str">
        <f ca="1">INDEX({"","_","-","="},IF(OR($D359 &gt;= N$6, $E359 &lt; M$6), 0, 1)+IF(OR($F359 &gt;= N$6, $G359 &lt; M$6), 0, 2)+1)</f>
        <v/>
      </c>
      <c r="N359" s="68" t="str">
        <f ca="1">INDEX({"","_","-","="},IF(OR($D359 &gt;= O$6, $E359 &lt; N$6), 0, 1)+IF(OR($F359 &gt;= O$6, $G359 &lt; N$6), 0, 2)+1)</f>
        <v/>
      </c>
      <c r="O359" s="68" t="str">
        <f ca="1">INDEX({"","_","-","="},IF(OR($D359 &gt;= P$6, $E359 &lt; O$6), 0, 1)+IF(OR($F359 &gt;= P$6, $G359 &lt; O$6), 0, 2)+1)</f>
        <v/>
      </c>
      <c r="P359" s="68" t="str">
        <f ca="1">INDEX({"","_","-","="},IF(OR($D359 &gt;= Q$6, $E359 &lt; P$6), 0, 1)+IF(OR($F359 &gt;= Q$6, $G359 &lt; P$6), 0, 2)+1)</f>
        <v/>
      </c>
      <c r="Q359" s="68" t="str">
        <f ca="1">INDEX({"","_","-","="},IF(OR($D359 &gt;= R$6, $E359 &lt; Q$6), 0, 1)+IF(OR($F359 &gt;= R$6, $G359 &lt; Q$6), 0, 2)+1)</f>
        <v/>
      </c>
      <c r="R359" s="68" t="str">
        <f ca="1">INDEX({"","_","-","="},IF(OR($D359 &gt;= S$6, $E359 &lt; R$6), 0, 1)+IF(OR($F359 &gt;= S$6, $G359 &lt; R$6), 0, 2)+1)</f>
        <v/>
      </c>
      <c r="S359" s="68" t="str">
        <f ca="1">INDEX({"","_","-","="},IF(OR($D359 &gt;= T$6, $E359 &lt; S$6), 0, 1)+IF(OR($F359 &gt;= T$6, $G359 &lt; S$6), 0, 2)+1)</f>
        <v/>
      </c>
      <c r="T359" s="68" t="str">
        <f ca="1">INDEX({"","_","-","="},IF(OR($D359 &gt;= U$6, $E359 &lt; T$6), 0, 1)+IF(OR($F359 &gt;= U$6, $G359 &lt; T$6), 0, 2)+1)</f>
        <v/>
      </c>
      <c r="U359" s="68" t="str">
        <f ca="1">INDEX({"","_","-","="},IF(OR($D359 &gt;= V$6, $E359 &lt; U$6), 0, 1)+IF(OR($F359 &gt;= V$6, $G359 &lt; U$6), 0, 2)+1)</f>
        <v/>
      </c>
      <c r="V359" s="68" t="str">
        <f ca="1">INDEX({"","_","-","="},IF(OR($D359 &gt;= W$6, $E359 &lt; V$6), 0, 1)+IF(OR($F359 &gt;= W$6, $G359 &lt; V$6), 0, 2)+1)</f>
        <v/>
      </c>
      <c r="W359" s="68" t="str">
        <f ca="1">INDEX({"","_","-","="},IF(OR($D359 &gt;= X$6, $E359 &lt; W$6), 0, 1)+IF(OR($F359 &gt;= X$6, $G359 &lt; W$6), 0, 2)+1)</f>
        <v/>
      </c>
      <c r="X359" s="68" t="str">
        <f ca="1">INDEX({"","_","-","="},IF(OR($D359 &gt;= Y$6, $E359 &lt; X$6), 0, 1)+IF(OR($F359 &gt;= Y$6, $G359 &lt; X$6), 0, 2)+1)</f>
        <v/>
      </c>
      <c r="Y359" s="68" t="str">
        <f ca="1">INDEX({"","_","-","="},IF(OR($D359 &gt;= Z$6, $E359 &lt; Y$6), 0, 1)+IF(OR($F359 &gt;= Z$6, $G359 &lt; Y$6), 0, 2)+1)</f>
        <v/>
      </c>
      <c r="Z359" s="68" t="str">
        <f ca="1">INDEX({"","_","-","="},IF(OR($D359 &gt;= AA$6, $E359 &lt; Z$6), 0, 1)+IF(OR($F359 &gt;= AA$6, $G359 &lt; Z$6), 0, 2)+1)</f>
        <v/>
      </c>
      <c r="AA359" s="68" t="str">
        <f ca="1">INDEX({"","_","-","="},IF(OR($D359 &gt;= AB$6, $E359 &lt; AA$6), 0, 1)+IF(OR($F359 &gt;= AB$6, $G359 &lt; AA$6), 0, 2)+1)</f>
        <v/>
      </c>
      <c r="AB359" s="68" t="str">
        <f ca="1">INDEX({"","_","-","="},IF(OR($D359 &gt;= AC$6, $E359 &lt; AB$6), 0, 1)+IF(OR($F359 &gt;= AC$6, $G359 &lt; AB$6), 0, 2)+1)</f>
        <v/>
      </c>
      <c r="AC359" s="68" t="str">
        <f ca="1">INDEX({"","_","-","="},IF(OR($D359 &gt;= AD$6, $E359 &lt; AC$6), 0, 1)+IF(OR($F359 &gt;= AD$6, $G359 &lt; AC$6), 0, 2)+1)</f>
        <v/>
      </c>
      <c r="AD359" s="68" t="str">
        <f ca="1">INDEX({"","_","-","="},IF(OR($D359 &gt;= AE$6, $E359 &lt; AD$6), 0, 1)+IF(OR($F359 &gt;= AE$6, $G359 &lt; AD$6), 0, 2)+1)</f>
        <v/>
      </c>
      <c r="AE359" s="68" t="str">
        <f ca="1">INDEX({"","_","-","="},IF(OR($D359 &gt;= AF$6, $E359 &lt; AE$6), 0, 1)+IF(OR($F359 &gt;= AF$6, $G359 &lt; AE$6), 0, 2)+1)</f>
        <v/>
      </c>
      <c r="AF359" s="68" t="str">
        <f ca="1">INDEX({"","_","-","="},IF(OR($D359 &gt;= AG$6, $E359 &lt; AF$6), 0, 1)+IF(OR($F359 &gt;= AG$6, $G359 &lt; AF$6), 0, 2)+1)</f>
        <v/>
      </c>
      <c r="AG359" s="68" t="str">
        <f ca="1">INDEX({"","_","-","="},IF(OR($D359 &gt;= AH$6, $E359 &lt; AG$6), 0, 1)+IF(OR($F359 &gt;= AH$6, $G359 &lt; AG$6), 0, 2)+1)</f>
        <v/>
      </c>
      <c r="AH359" s="68" t="str">
        <f ca="1">INDEX({"","_","-","="},IF(OR($D359 &gt;= AI$6, $E359 &lt; AH$6), 0, 1)+IF(OR($F359 &gt;= AI$6, $G359 &lt; AH$6), 0, 2)+1)</f>
        <v/>
      </c>
      <c r="AI359" s="68" t="str">
        <f ca="1">INDEX({"","_","-","="},IF(OR($D359 &gt;= AJ$6, $E359 &lt; AI$6), 0, 1)+IF(OR($F359 &gt;= AJ$6, $G359 &lt; AI$6), 0, 2)+1)</f>
        <v/>
      </c>
      <c r="AJ359" s="68" t="str">
        <f ca="1">INDEX({"","_","-","="},IF(OR($D359 &gt;= AK$6, $E359 &lt; AJ$6), 0, 1)+IF(OR($F359 &gt;= AK$6, $G359 &lt; AJ$6), 0, 2)+1)</f>
        <v/>
      </c>
      <c r="AK359" s="68" t="str">
        <f ca="1">INDEX({"","_","-","="},IF(OR($D359 &gt;= AL$6, $E359 &lt; AK$6), 0, 1)+IF(OR($F359 &gt;= AL$6, $G359 &lt; AK$6), 0, 2)+1)</f>
        <v/>
      </c>
      <c r="AL359" s="68" t="str">
        <f ca="1">INDEX({"","_","-","="},IF(OR($D359 &gt;= AM$6, $E359 &lt; AL$6), 0, 1)+IF(OR($F359 &gt;= AM$6, $G359 &lt; AL$6), 0, 2)+1)</f>
        <v/>
      </c>
      <c r="AM359" s="68" t="str">
        <f ca="1">INDEX({"","_","-","="},IF(OR($D359 &gt;= AN$6, $E359 &lt; AM$6), 0, 1)+IF(OR($F359 &gt;= AN$6, $G359 &lt; AM$6), 0, 2)+1)</f>
        <v/>
      </c>
      <c r="AN359" s="68" t="str">
        <f ca="1">INDEX({"","_","-","="},IF(OR($D359 &gt;= AO$6, $E359 &lt; AN$6), 0, 1)+IF(OR($F359 &gt;= AO$6, $G359 &lt; AN$6), 0, 2)+1)</f>
        <v/>
      </c>
      <c r="AO359" s="68" t="str">
        <f ca="1">INDEX({"","_","-","="},IF(OR($D359 &gt;= AP$6, $E359 &lt; AO$6), 0, 1)+IF(OR($F359 &gt;= AP$6, $G359 &lt; AO$6), 0, 2)+1)</f>
        <v/>
      </c>
      <c r="AP359" s="68" t="str">
        <f ca="1">INDEX({"","_","-","="},IF(OR($D359 &gt;= AQ$6, $E359 &lt; AP$6), 0, 1)+IF(OR($F359 &gt;= AQ$6, $G359 &lt; AP$6), 0, 2)+1)</f>
        <v/>
      </c>
      <c r="AQ359" s="68" t="str">
        <f ca="1">INDEX({"","_","-","="},IF(OR($D359 &gt;= AR$6, $E359 &lt; AQ$6), 0, 1)+IF(OR($F359 &gt;= AR$6, $G359 &lt; AQ$6), 0, 2)+1)</f>
        <v/>
      </c>
      <c r="AR359" s="68" t="str">
        <f ca="1">INDEX({"","_","-","="},IF(OR($D359 &gt;= AS$6, $E359 &lt; AR$6), 0, 1)+IF(OR($F359 &gt;= AS$6, $G359 &lt; AR$6), 0, 2)+1)</f>
        <v/>
      </c>
      <c r="AS359" s="68" t="str">
        <f ca="1">INDEX({"","_","-","="},IF(OR($D359 &gt;= AT$6, $E359 &lt; AS$6), 0, 1)+IF(OR($F359 &gt;= AT$6, $G359 &lt; AS$6), 0, 2)+1)</f>
        <v/>
      </c>
      <c r="AT359" s="68" t="str">
        <f ca="1">INDEX({"","_","-","="},IF(OR($D359 &gt;= AU$6, $E359 &lt; AT$6), 0, 1)+IF(OR($F359 &gt;= AU$6, $G359 &lt; AT$6), 0, 2)+1)</f>
        <v/>
      </c>
      <c r="AU359" s="68" t="str">
        <f ca="1">INDEX({"","_","-","="},IF(OR($D359 &gt;= AV$6, $E359 &lt; AU$6), 0, 1)+IF(OR($F359 &gt;= AV$6, $G359 &lt; AU$6), 0, 2)+1)</f>
        <v/>
      </c>
      <c r="AV359" s="68" t="str">
        <f ca="1">INDEX({"","_","-","="},IF(OR($D359 &gt;= AW$6, $E359 &lt; AV$6), 0, 1)+IF(OR($F359 &gt;= AW$6, $G359 &lt; AV$6), 0, 2)+1)</f>
        <v/>
      </c>
      <c r="AW359" s="68" t="str">
        <f ca="1">INDEX({"","_","-","="},IF(OR($D359 &gt;= AX$6, $E359 &lt; AW$6), 0, 1)+IF(OR($F359 &gt;= AX$6, $G359 &lt; AW$6), 0, 2)+1)</f>
        <v/>
      </c>
      <c r="AX359" s="68" t="str">
        <f ca="1">INDEX({"","_","-","="},IF(OR($D359 &gt;= AY$6, $E359 &lt; AX$6), 0, 1)+IF(OR($F359 &gt;= AY$6, $G359 &lt; AX$6), 0, 2)+1)</f>
        <v/>
      </c>
      <c r="AY359" s="68" t="str">
        <f ca="1">INDEX({"","_","-","="},IF(OR($D359 &gt;= AZ$6, $E359 &lt; AY$6), 0, 1)+IF(OR($F359 &gt;= AZ$6, $G359 &lt; AY$6), 0, 2)+1)</f>
        <v/>
      </c>
      <c r="AZ359" s="68" t="str">
        <f ca="1">INDEX({"","_","-","="},IF(OR($D359 &gt;= BA$6, $E359 &lt; AZ$6), 0, 1)+IF(OR($F359 &gt;= BA$6, $G359 &lt; AZ$6), 0, 2)+1)</f>
        <v/>
      </c>
      <c r="BA359" s="68" t="str">
        <f ca="1">INDEX({"","_","-","="},IF(OR($D359 &gt;= BB$6, $E359 &lt; BA$6), 0, 1)+IF(OR($F359 &gt;= BB$6, $G359 &lt; BA$6), 0, 2)+1)</f>
        <v/>
      </c>
      <c r="BB359" s="68" t="str">
        <f ca="1">INDEX({"","_","-","="},IF(OR($D359 &gt;= BC$6, $E359 &lt; BB$6), 0, 1)+IF(OR($F359 &gt;= BC$6, $G359 &lt; BB$6), 0, 2)+1)</f>
        <v/>
      </c>
      <c r="BC359" s="68" t="str">
        <f ca="1">INDEX({"","_","-","="},IF(OR($D359 &gt;= BD$6, $E359 &lt; BC$6), 0, 1)+IF(OR($F359 &gt;= BD$6, $G359 &lt; BC$6), 0, 2)+1)</f>
        <v/>
      </c>
      <c r="BD359" s="68" t="str">
        <f ca="1">INDEX({"","_","-","="},IF(OR($D359 &gt;= BE$6, $E359 &lt; BD$6), 0, 1)+IF(OR($F359 &gt;= BE$6, $G359 &lt; BD$6), 0, 2)+1)</f>
        <v/>
      </c>
      <c r="BE359" s="68" t="str">
        <f ca="1">INDEX({"","_","-","="},IF(OR($D359 &gt;= BF$6, $E359 &lt; BE$6), 0, 1)+IF(OR($F359 &gt;= BF$6, $G359 &lt; BE$6), 0, 2)+1)</f>
        <v/>
      </c>
      <c r="BF359" s="68" t="str">
        <f ca="1">INDEX({"","_","-","="},IF(OR($D359 &gt;= BG$6, $E359 &lt; BF$6), 0, 1)+IF(OR($F359 &gt;= BG$6, $G359 &lt; BF$6), 0, 2)+1)</f>
        <v/>
      </c>
      <c r="BG359" s="68" t="str">
        <f ca="1">INDEX({"","_","-","="},IF(OR($D359 &gt;= BH$6, $E359 &lt; BG$6), 0, 1)+IF(OR($F359 &gt;= BH$6, $G359 &lt; BG$6), 0, 2)+1)</f>
        <v/>
      </c>
      <c r="BH359" s="68" t="str">
        <f ca="1">INDEX({"","_","-","="},IF(OR($D359 &gt;= BI$6, $E359 &lt; BH$6), 0, 1)+IF(OR($F359 &gt;= BI$6, $G359 &lt; BH$6), 0, 2)+1)</f>
        <v/>
      </c>
      <c r="BI359" s="68" t="str">
        <f ca="1">INDEX({"","_","-","="},IF(OR($D359 &gt;= BJ$6, $E359 &lt; BI$6), 0, 1)+IF(OR($F359 &gt;= BJ$6, $G359 &lt; BI$6), 0, 2)+1)</f>
        <v/>
      </c>
      <c r="BJ359" s="68" t="str">
        <f ca="1">INDEX({"","_","-","="},IF(OR($D359 &gt;= BK$6, $E359 &lt; BJ$6), 0, 1)+IF(OR($F359 &gt;= BK$6, $G359 &lt; BJ$6), 0, 2)+1)</f>
        <v/>
      </c>
      <c r="BK359" s="68" t="str">
        <f ca="1">INDEX({"","_","-","="},IF(OR($D359 &gt;= BL$6, $E359 &lt; BK$6), 0, 1)+IF(OR($F359 &gt;= BL$6, $G359 &lt; BK$6), 0, 2)+1)</f>
        <v/>
      </c>
      <c r="BL359" s="68" t="str">
        <f ca="1">INDEX({"","_","-","="},IF(OR($D359 &gt;= BM$6, $E359 &lt; BL$6), 0, 1)+IF(OR($F359 &gt;= BM$6, $G359 &lt; BL$6), 0, 2)+1)</f>
        <v/>
      </c>
      <c r="BM359" s="68" t="str">
        <f ca="1">INDEX({"","_","-","="},IF(OR($D359 &gt;= BN$6, $E359 &lt; BM$6), 0, 1)+IF(OR($F359 &gt;= BN$6, $G359 &lt; BM$6), 0, 2)+1)</f>
        <v/>
      </c>
      <c r="BN359" s="68" t="str">
        <f ca="1">INDEX({"","_","-","="},IF(OR($D359 &gt;= BO$6, $E359 &lt; BN$6), 0, 1)+IF(OR($F359 &gt;= BO$6, $G359 &lt; BN$6), 0, 2)+1)</f>
        <v/>
      </c>
      <c r="BO359" s="68" t="str">
        <f ca="1">INDEX({"","_","-","="},IF(OR($D359 &gt;= BP$6, $E359 &lt; BO$6), 0, 1)+IF(OR($F359 &gt;= BP$6, $G359 &lt; BO$6), 0, 2)+1)</f>
        <v/>
      </c>
      <c r="BP359" s="68" t="str">
        <f ca="1">INDEX({"","_","-","="},IF(OR($D359 &gt;= BQ$6, $E359 &lt; BP$6), 0, 1)+IF(OR($F359 &gt;= BQ$6, $G359 &lt; BP$6), 0, 2)+1)</f>
        <v/>
      </c>
      <c r="BQ359" s="68" t="str">
        <f ca="1">INDEX({"","_","-","="},IF(OR($D359 &gt;= BR$6, $E359 &lt; BQ$6), 0, 1)+IF(OR($F359 &gt;= BR$6, $G359 &lt; BQ$6), 0, 2)+1)</f>
        <v/>
      </c>
      <c r="BR359" s="68" t="str">
        <f ca="1">INDEX({"","_","-","="},IF(OR($D359 &gt;= BS$6, $E359 &lt; BR$6), 0, 1)+IF(OR($F359 &gt;= BS$6, $G359 &lt; BR$6), 0, 2)+1)</f>
        <v/>
      </c>
      <c r="BS359" s="68" t="str">
        <f ca="1">INDEX({"","_","-","="},IF(OR($D359 &gt;= BT$6, $E359 &lt; BS$6), 0, 1)+IF(OR($F359 &gt;= BT$6, $G359 &lt; BS$6), 0, 2)+1)</f>
        <v/>
      </c>
      <c r="BT359" s="68" t="str">
        <f ca="1">INDEX({"","_","-","="},IF(OR($D359 &gt;= BU$6, $E359 &lt; BT$6), 0, 1)+IF(OR($F359 &gt;= BU$6, $G359 &lt; BT$6), 0, 2)+1)</f>
        <v/>
      </c>
      <c r="BU359" s="68" t="str">
        <f ca="1">INDEX({"","_","-","="},IF(OR($D359 &gt;= BV$6, $E359 &lt; BU$6), 0, 1)+IF(OR($F359 &gt;= BV$6, $G359 &lt; BU$6), 0, 2)+1)</f>
        <v/>
      </c>
      <c r="BV359" s="68" t="str">
        <f ca="1">INDEX({"","_","-","="},IF(OR($D359 &gt;= BW$6, $E359 &lt; BV$6), 0, 1)+IF(OR($F359 &gt;= BW$6, $G359 &lt; BV$6), 0, 2)+1)</f>
        <v/>
      </c>
      <c r="BW359" s="68" t="str">
        <f ca="1">INDEX({"","_","-","="},IF(OR($D359 &gt;= BX$6, $E359 &lt; BW$6), 0, 1)+IF(OR($F359 &gt;= BX$6, $G359 &lt; BW$6), 0, 2)+1)</f>
        <v/>
      </c>
      <c r="BX359" s="68" t="str">
        <f ca="1">INDEX({"","_","-","="},IF(OR($D359 &gt;= BY$6, $E359 &lt; BX$6), 0, 1)+IF(OR($F359 &gt;= BY$6, $G359 &lt; BX$6), 0, 2)+1)</f>
        <v/>
      </c>
      <c r="BY359" s="68" t="str">
        <f ca="1">INDEX({"","_","-","="},IF(OR($D359 &gt;= BZ$6, $E359 &lt; BY$6), 0, 1)+IF(OR($F359 &gt;= BZ$6, $G359 &lt; BY$6), 0, 2)+1)</f>
        <v/>
      </c>
      <c r="BZ359" s="68" t="str">
        <f ca="1">INDEX({"","_","-","="},IF(OR($D359 &gt;= CA$6, $E359 &lt; BZ$6), 0, 1)+IF(OR($F359 &gt;= CA$6, $G359 &lt; BZ$6), 0, 2)+1)</f>
        <v/>
      </c>
      <c r="CA359" s="68" t="str">
        <f ca="1">INDEX({"","_","-","="},IF(OR($D359 &gt;= CB$6, $E359 &lt; CA$6), 0, 1)+IF(OR($F359 &gt;= CB$6, $G359 &lt; CA$6), 0, 2)+1)</f>
        <v/>
      </c>
      <c r="CB359" s="68" t="str">
        <f ca="1">INDEX({"","_","-","="},IF(OR($D359 &gt;= CC$6, $E359 &lt; CB$6), 0, 1)+IF(OR($F359 &gt;= CC$6, $G359 &lt; CB$6), 0, 2)+1)</f>
        <v/>
      </c>
      <c r="CC359" s="68" t="str">
        <f ca="1">INDEX({"","_","-","="},IF(OR($D359 &gt;= CD$6, $E359 &lt; CC$6), 0, 1)+IF(OR($F359 &gt;= CD$6, $G359 &lt; CC$6), 0, 2)+1)</f>
        <v/>
      </c>
      <c r="CD359" s="68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IF('临-进度'!M355,'临-进度'!$A355,"")</f>
        <v/>
      </c>
      <c r="B360" s="8" t="str">
        <f ca="1">IF('临-进度'!M355,'临-进度'!$B355,"")</f>
        <v/>
      </c>
      <c r="C360" s="8" t="str">
        <f ca="1">IF('临-进度'!M355,'临-进度'!$E355,"")</f>
        <v/>
      </c>
      <c r="D360" s="40" t="str">
        <f ca="1">IF('临-进度'!$M355,'临-进度'!$I355,"")</f>
        <v/>
      </c>
      <c r="E360" s="40" t="str">
        <f ca="1">IF('临-进度'!$M355,'临-进度'!$AE355,"")</f>
        <v/>
      </c>
      <c r="F360" s="40" t="str">
        <f ca="1">IF('临-进度'!$M355,'临-进度'!$J355,"")</f>
        <v/>
      </c>
      <c r="G360" s="73" t="str">
        <f ca="1">IF('临-进度'!$M355,'临-进度'!$AF355,"")</f>
        <v/>
      </c>
      <c r="H360" s="68" t="str">
        <f ca="1">INDEX({"","_","-","="},IF(OR($D360 &gt;= I$6, $E360 &lt; H$6), 0, 1)+IF(OR($F360 &gt;= I$6, $G360 &lt; H$6), 0, 2)+1)</f>
        <v/>
      </c>
      <c r="I360" s="68" t="str">
        <f ca="1">INDEX({"","_","-","="},IF(OR($D360 &gt;= J$6, $E360 &lt; I$6), 0, 1)+IF(OR($F360 &gt;= J$6, $G360 &lt; I$6), 0, 2)+1)</f>
        <v/>
      </c>
      <c r="J360" s="68" t="str">
        <f ca="1">INDEX({"","_","-","="},IF(OR($D360 &gt;= K$6, $E360 &lt; J$6), 0, 1)+IF(OR($F360 &gt;= K$6, $G360 &lt; J$6), 0, 2)+1)</f>
        <v/>
      </c>
      <c r="K360" s="68" t="str">
        <f ca="1">INDEX({"","_","-","="},IF(OR($D360 &gt;= L$6, $E360 &lt; K$6), 0, 1)+IF(OR($F360 &gt;= L$6, $G360 &lt; K$6), 0, 2)+1)</f>
        <v/>
      </c>
      <c r="L360" s="68" t="str">
        <f ca="1">INDEX({"","_","-","="},IF(OR($D360 &gt;= M$6, $E360 &lt; L$6), 0, 1)+IF(OR($F360 &gt;= M$6, $G360 &lt; L$6), 0, 2)+1)</f>
        <v/>
      </c>
      <c r="M360" s="68" t="str">
        <f ca="1">INDEX({"","_","-","="},IF(OR($D360 &gt;= N$6, $E360 &lt; M$6), 0, 1)+IF(OR($F360 &gt;= N$6, $G360 &lt; M$6), 0, 2)+1)</f>
        <v/>
      </c>
      <c r="N360" s="68" t="str">
        <f ca="1">INDEX({"","_","-","="},IF(OR($D360 &gt;= O$6, $E360 &lt; N$6), 0, 1)+IF(OR($F360 &gt;= O$6, $G360 &lt; N$6), 0, 2)+1)</f>
        <v/>
      </c>
      <c r="O360" s="68" t="str">
        <f ca="1">INDEX({"","_","-","="},IF(OR($D360 &gt;= P$6, $E360 &lt; O$6), 0, 1)+IF(OR($F360 &gt;= P$6, $G360 &lt; O$6), 0, 2)+1)</f>
        <v/>
      </c>
      <c r="P360" s="68" t="str">
        <f ca="1">INDEX({"","_","-","="},IF(OR($D360 &gt;= Q$6, $E360 &lt; P$6), 0, 1)+IF(OR($F360 &gt;= Q$6, $G360 &lt; P$6), 0, 2)+1)</f>
        <v/>
      </c>
      <c r="Q360" s="68" t="str">
        <f ca="1">INDEX({"","_","-","="},IF(OR($D360 &gt;= R$6, $E360 &lt; Q$6), 0, 1)+IF(OR($F360 &gt;= R$6, $G360 &lt; Q$6), 0, 2)+1)</f>
        <v/>
      </c>
      <c r="R360" s="68" t="str">
        <f ca="1">INDEX({"","_","-","="},IF(OR($D360 &gt;= S$6, $E360 &lt; R$6), 0, 1)+IF(OR($F360 &gt;= S$6, $G360 &lt; R$6), 0, 2)+1)</f>
        <v/>
      </c>
      <c r="S360" s="68" t="str">
        <f ca="1">INDEX({"","_","-","="},IF(OR($D360 &gt;= T$6, $E360 &lt; S$6), 0, 1)+IF(OR($F360 &gt;= T$6, $G360 &lt; S$6), 0, 2)+1)</f>
        <v/>
      </c>
      <c r="T360" s="68" t="str">
        <f ca="1">INDEX({"","_","-","="},IF(OR($D360 &gt;= U$6, $E360 &lt; T$6), 0, 1)+IF(OR($F360 &gt;= U$6, $G360 &lt; T$6), 0, 2)+1)</f>
        <v/>
      </c>
      <c r="U360" s="68" t="str">
        <f ca="1">INDEX({"","_","-","="},IF(OR($D360 &gt;= V$6, $E360 &lt; U$6), 0, 1)+IF(OR($F360 &gt;= V$6, $G360 &lt; U$6), 0, 2)+1)</f>
        <v/>
      </c>
      <c r="V360" s="68" t="str">
        <f ca="1">INDEX({"","_","-","="},IF(OR($D360 &gt;= W$6, $E360 &lt; V$6), 0, 1)+IF(OR($F360 &gt;= W$6, $G360 &lt; V$6), 0, 2)+1)</f>
        <v/>
      </c>
      <c r="W360" s="68" t="str">
        <f ca="1">INDEX({"","_","-","="},IF(OR($D360 &gt;= X$6, $E360 &lt; W$6), 0, 1)+IF(OR($F360 &gt;= X$6, $G360 &lt; W$6), 0, 2)+1)</f>
        <v/>
      </c>
      <c r="X360" s="68" t="str">
        <f ca="1">INDEX({"","_","-","="},IF(OR($D360 &gt;= Y$6, $E360 &lt; X$6), 0, 1)+IF(OR($F360 &gt;= Y$6, $G360 &lt; X$6), 0, 2)+1)</f>
        <v/>
      </c>
      <c r="Y360" s="68" t="str">
        <f ca="1">INDEX({"","_","-","="},IF(OR($D360 &gt;= Z$6, $E360 &lt; Y$6), 0, 1)+IF(OR($F360 &gt;= Z$6, $G360 &lt; Y$6), 0, 2)+1)</f>
        <v/>
      </c>
      <c r="Z360" s="68" t="str">
        <f ca="1">INDEX({"","_","-","="},IF(OR($D360 &gt;= AA$6, $E360 &lt; Z$6), 0, 1)+IF(OR($F360 &gt;= AA$6, $G360 &lt; Z$6), 0, 2)+1)</f>
        <v/>
      </c>
      <c r="AA360" s="68" t="str">
        <f ca="1">INDEX({"","_","-","="},IF(OR($D360 &gt;= AB$6, $E360 &lt; AA$6), 0, 1)+IF(OR($F360 &gt;= AB$6, $G360 &lt; AA$6), 0, 2)+1)</f>
        <v/>
      </c>
      <c r="AB360" s="68" t="str">
        <f ca="1">INDEX({"","_","-","="},IF(OR($D360 &gt;= AC$6, $E360 &lt; AB$6), 0, 1)+IF(OR($F360 &gt;= AC$6, $G360 &lt; AB$6), 0, 2)+1)</f>
        <v/>
      </c>
      <c r="AC360" s="68" t="str">
        <f ca="1">INDEX({"","_","-","="},IF(OR($D360 &gt;= AD$6, $E360 &lt; AC$6), 0, 1)+IF(OR($F360 &gt;= AD$6, $G360 &lt; AC$6), 0, 2)+1)</f>
        <v/>
      </c>
      <c r="AD360" s="68" t="str">
        <f ca="1">INDEX({"","_","-","="},IF(OR($D360 &gt;= AE$6, $E360 &lt; AD$6), 0, 1)+IF(OR($F360 &gt;= AE$6, $G360 &lt; AD$6), 0, 2)+1)</f>
        <v/>
      </c>
      <c r="AE360" s="68" t="str">
        <f ca="1">INDEX({"","_","-","="},IF(OR($D360 &gt;= AF$6, $E360 &lt; AE$6), 0, 1)+IF(OR($F360 &gt;= AF$6, $G360 &lt; AE$6), 0, 2)+1)</f>
        <v/>
      </c>
      <c r="AF360" s="68" t="str">
        <f ca="1">INDEX({"","_","-","="},IF(OR($D360 &gt;= AG$6, $E360 &lt; AF$6), 0, 1)+IF(OR($F360 &gt;= AG$6, $G360 &lt; AF$6), 0, 2)+1)</f>
        <v/>
      </c>
      <c r="AG360" s="68" t="str">
        <f ca="1">INDEX({"","_","-","="},IF(OR($D360 &gt;= AH$6, $E360 &lt; AG$6), 0, 1)+IF(OR($F360 &gt;= AH$6, $G360 &lt; AG$6), 0, 2)+1)</f>
        <v/>
      </c>
      <c r="AH360" s="68" t="str">
        <f ca="1">INDEX({"","_","-","="},IF(OR($D360 &gt;= AI$6, $E360 &lt; AH$6), 0, 1)+IF(OR($F360 &gt;= AI$6, $G360 &lt; AH$6), 0, 2)+1)</f>
        <v/>
      </c>
      <c r="AI360" s="68" t="str">
        <f ca="1">INDEX({"","_","-","="},IF(OR($D360 &gt;= AJ$6, $E360 &lt; AI$6), 0, 1)+IF(OR($F360 &gt;= AJ$6, $G360 &lt; AI$6), 0, 2)+1)</f>
        <v/>
      </c>
      <c r="AJ360" s="68" t="str">
        <f ca="1">INDEX({"","_","-","="},IF(OR($D360 &gt;= AK$6, $E360 &lt; AJ$6), 0, 1)+IF(OR($F360 &gt;= AK$6, $G360 &lt; AJ$6), 0, 2)+1)</f>
        <v/>
      </c>
      <c r="AK360" s="68" t="str">
        <f ca="1">INDEX({"","_","-","="},IF(OR($D360 &gt;= AL$6, $E360 &lt; AK$6), 0, 1)+IF(OR($F360 &gt;= AL$6, $G360 &lt; AK$6), 0, 2)+1)</f>
        <v/>
      </c>
      <c r="AL360" s="68" t="str">
        <f ca="1">INDEX({"","_","-","="},IF(OR($D360 &gt;= AM$6, $E360 &lt; AL$6), 0, 1)+IF(OR($F360 &gt;= AM$6, $G360 &lt; AL$6), 0, 2)+1)</f>
        <v/>
      </c>
      <c r="AM360" s="68" t="str">
        <f ca="1">INDEX({"","_","-","="},IF(OR($D360 &gt;= AN$6, $E360 &lt; AM$6), 0, 1)+IF(OR($F360 &gt;= AN$6, $G360 &lt; AM$6), 0, 2)+1)</f>
        <v/>
      </c>
      <c r="AN360" s="68" t="str">
        <f ca="1">INDEX({"","_","-","="},IF(OR($D360 &gt;= AO$6, $E360 &lt; AN$6), 0, 1)+IF(OR($F360 &gt;= AO$6, $G360 &lt; AN$6), 0, 2)+1)</f>
        <v/>
      </c>
      <c r="AO360" s="68" t="str">
        <f ca="1">INDEX({"","_","-","="},IF(OR($D360 &gt;= AP$6, $E360 &lt; AO$6), 0, 1)+IF(OR($F360 &gt;= AP$6, $G360 &lt; AO$6), 0, 2)+1)</f>
        <v/>
      </c>
      <c r="AP360" s="68" t="str">
        <f ca="1">INDEX({"","_","-","="},IF(OR($D360 &gt;= AQ$6, $E360 &lt; AP$6), 0, 1)+IF(OR($F360 &gt;= AQ$6, $G360 &lt; AP$6), 0, 2)+1)</f>
        <v/>
      </c>
      <c r="AQ360" s="68" t="str">
        <f ca="1">INDEX({"","_","-","="},IF(OR($D360 &gt;= AR$6, $E360 &lt; AQ$6), 0, 1)+IF(OR($F360 &gt;= AR$6, $G360 &lt; AQ$6), 0, 2)+1)</f>
        <v/>
      </c>
      <c r="AR360" s="68" t="str">
        <f ca="1">INDEX({"","_","-","="},IF(OR($D360 &gt;= AS$6, $E360 &lt; AR$6), 0, 1)+IF(OR($F360 &gt;= AS$6, $G360 &lt; AR$6), 0, 2)+1)</f>
        <v/>
      </c>
      <c r="AS360" s="68" t="str">
        <f ca="1">INDEX({"","_","-","="},IF(OR($D360 &gt;= AT$6, $E360 &lt; AS$6), 0, 1)+IF(OR($F360 &gt;= AT$6, $G360 &lt; AS$6), 0, 2)+1)</f>
        <v/>
      </c>
      <c r="AT360" s="68" t="str">
        <f ca="1">INDEX({"","_","-","="},IF(OR($D360 &gt;= AU$6, $E360 &lt; AT$6), 0, 1)+IF(OR($F360 &gt;= AU$6, $G360 &lt; AT$6), 0, 2)+1)</f>
        <v/>
      </c>
      <c r="AU360" s="68" t="str">
        <f ca="1">INDEX({"","_","-","="},IF(OR($D360 &gt;= AV$6, $E360 &lt; AU$6), 0, 1)+IF(OR($F360 &gt;= AV$6, $G360 &lt; AU$6), 0, 2)+1)</f>
        <v/>
      </c>
      <c r="AV360" s="68" t="str">
        <f ca="1">INDEX({"","_","-","="},IF(OR($D360 &gt;= AW$6, $E360 &lt; AV$6), 0, 1)+IF(OR($F360 &gt;= AW$6, $G360 &lt; AV$6), 0, 2)+1)</f>
        <v/>
      </c>
      <c r="AW360" s="68" t="str">
        <f ca="1">INDEX({"","_","-","="},IF(OR($D360 &gt;= AX$6, $E360 &lt; AW$6), 0, 1)+IF(OR($F360 &gt;= AX$6, $G360 &lt; AW$6), 0, 2)+1)</f>
        <v/>
      </c>
      <c r="AX360" s="68" t="str">
        <f ca="1">INDEX({"","_","-","="},IF(OR($D360 &gt;= AY$6, $E360 &lt; AX$6), 0, 1)+IF(OR($F360 &gt;= AY$6, $G360 &lt; AX$6), 0, 2)+1)</f>
        <v/>
      </c>
      <c r="AY360" s="68" t="str">
        <f ca="1">INDEX({"","_","-","="},IF(OR($D360 &gt;= AZ$6, $E360 &lt; AY$6), 0, 1)+IF(OR($F360 &gt;= AZ$6, $G360 &lt; AY$6), 0, 2)+1)</f>
        <v/>
      </c>
      <c r="AZ360" s="68" t="str">
        <f ca="1">INDEX({"","_","-","="},IF(OR($D360 &gt;= BA$6, $E360 &lt; AZ$6), 0, 1)+IF(OR($F360 &gt;= BA$6, $G360 &lt; AZ$6), 0, 2)+1)</f>
        <v/>
      </c>
      <c r="BA360" s="68" t="str">
        <f ca="1">INDEX({"","_","-","="},IF(OR($D360 &gt;= BB$6, $E360 &lt; BA$6), 0, 1)+IF(OR($F360 &gt;= BB$6, $G360 &lt; BA$6), 0, 2)+1)</f>
        <v/>
      </c>
      <c r="BB360" s="68" t="str">
        <f ca="1">INDEX({"","_","-","="},IF(OR($D360 &gt;= BC$6, $E360 &lt; BB$6), 0, 1)+IF(OR($F360 &gt;= BC$6, $G360 &lt; BB$6), 0, 2)+1)</f>
        <v/>
      </c>
      <c r="BC360" s="68" t="str">
        <f ca="1">INDEX({"","_","-","="},IF(OR($D360 &gt;= BD$6, $E360 &lt; BC$6), 0, 1)+IF(OR($F360 &gt;= BD$6, $G360 &lt; BC$6), 0, 2)+1)</f>
        <v/>
      </c>
      <c r="BD360" s="68" t="str">
        <f ca="1">INDEX({"","_","-","="},IF(OR($D360 &gt;= BE$6, $E360 &lt; BD$6), 0, 1)+IF(OR($F360 &gt;= BE$6, $G360 &lt; BD$6), 0, 2)+1)</f>
        <v/>
      </c>
      <c r="BE360" s="68" t="str">
        <f ca="1">INDEX({"","_","-","="},IF(OR($D360 &gt;= BF$6, $E360 &lt; BE$6), 0, 1)+IF(OR($F360 &gt;= BF$6, $G360 &lt; BE$6), 0, 2)+1)</f>
        <v/>
      </c>
      <c r="BF360" s="68" t="str">
        <f ca="1">INDEX({"","_","-","="},IF(OR($D360 &gt;= BG$6, $E360 &lt; BF$6), 0, 1)+IF(OR($F360 &gt;= BG$6, $G360 &lt; BF$6), 0, 2)+1)</f>
        <v/>
      </c>
      <c r="BG360" s="68" t="str">
        <f ca="1">INDEX({"","_","-","="},IF(OR($D360 &gt;= BH$6, $E360 &lt; BG$6), 0, 1)+IF(OR($F360 &gt;= BH$6, $G360 &lt; BG$6), 0, 2)+1)</f>
        <v/>
      </c>
      <c r="BH360" s="68" t="str">
        <f ca="1">INDEX({"","_","-","="},IF(OR($D360 &gt;= BI$6, $E360 &lt; BH$6), 0, 1)+IF(OR($F360 &gt;= BI$6, $G360 &lt; BH$6), 0, 2)+1)</f>
        <v/>
      </c>
      <c r="BI360" s="68" t="str">
        <f ca="1">INDEX({"","_","-","="},IF(OR($D360 &gt;= BJ$6, $E360 &lt; BI$6), 0, 1)+IF(OR($F360 &gt;= BJ$6, $G360 &lt; BI$6), 0, 2)+1)</f>
        <v/>
      </c>
      <c r="BJ360" s="68" t="str">
        <f ca="1">INDEX({"","_","-","="},IF(OR($D360 &gt;= BK$6, $E360 &lt; BJ$6), 0, 1)+IF(OR($F360 &gt;= BK$6, $G360 &lt; BJ$6), 0, 2)+1)</f>
        <v/>
      </c>
      <c r="BK360" s="68" t="str">
        <f ca="1">INDEX({"","_","-","="},IF(OR($D360 &gt;= BL$6, $E360 &lt; BK$6), 0, 1)+IF(OR($F360 &gt;= BL$6, $G360 &lt; BK$6), 0, 2)+1)</f>
        <v/>
      </c>
      <c r="BL360" s="68" t="str">
        <f ca="1">INDEX({"","_","-","="},IF(OR($D360 &gt;= BM$6, $E360 &lt; BL$6), 0, 1)+IF(OR($F360 &gt;= BM$6, $G360 &lt; BL$6), 0, 2)+1)</f>
        <v/>
      </c>
      <c r="BM360" s="68" t="str">
        <f ca="1">INDEX({"","_","-","="},IF(OR($D360 &gt;= BN$6, $E360 &lt; BM$6), 0, 1)+IF(OR($F360 &gt;= BN$6, $G360 &lt; BM$6), 0, 2)+1)</f>
        <v/>
      </c>
      <c r="BN360" s="68" t="str">
        <f ca="1">INDEX({"","_","-","="},IF(OR($D360 &gt;= BO$6, $E360 &lt; BN$6), 0, 1)+IF(OR($F360 &gt;= BO$6, $G360 &lt; BN$6), 0, 2)+1)</f>
        <v/>
      </c>
      <c r="BO360" s="68" t="str">
        <f ca="1">INDEX({"","_","-","="},IF(OR($D360 &gt;= BP$6, $E360 &lt; BO$6), 0, 1)+IF(OR($F360 &gt;= BP$6, $G360 &lt; BO$6), 0, 2)+1)</f>
        <v/>
      </c>
      <c r="BP360" s="68" t="str">
        <f ca="1">INDEX({"","_","-","="},IF(OR($D360 &gt;= BQ$6, $E360 &lt; BP$6), 0, 1)+IF(OR($F360 &gt;= BQ$6, $G360 &lt; BP$6), 0, 2)+1)</f>
        <v/>
      </c>
      <c r="BQ360" s="68" t="str">
        <f ca="1">INDEX({"","_","-","="},IF(OR($D360 &gt;= BR$6, $E360 &lt; BQ$6), 0, 1)+IF(OR($F360 &gt;= BR$6, $G360 &lt; BQ$6), 0, 2)+1)</f>
        <v/>
      </c>
      <c r="BR360" s="68" t="str">
        <f ca="1">INDEX({"","_","-","="},IF(OR($D360 &gt;= BS$6, $E360 &lt; BR$6), 0, 1)+IF(OR($F360 &gt;= BS$6, $G360 &lt; BR$6), 0, 2)+1)</f>
        <v/>
      </c>
      <c r="BS360" s="68" t="str">
        <f ca="1">INDEX({"","_","-","="},IF(OR($D360 &gt;= BT$6, $E360 &lt; BS$6), 0, 1)+IF(OR($F360 &gt;= BT$6, $G360 &lt; BS$6), 0, 2)+1)</f>
        <v/>
      </c>
      <c r="BT360" s="68" t="str">
        <f ca="1">INDEX({"","_","-","="},IF(OR($D360 &gt;= BU$6, $E360 &lt; BT$6), 0, 1)+IF(OR($F360 &gt;= BU$6, $G360 &lt; BT$6), 0, 2)+1)</f>
        <v/>
      </c>
      <c r="BU360" s="68" t="str">
        <f ca="1">INDEX({"","_","-","="},IF(OR($D360 &gt;= BV$6, $E360 &lt; BU$6), 0, 1)+IF(OR($F360 &gt;= BV$6, $G360 &lt; BU$6), 0, 2)+1)</f>
        <v/>
      </c>
      <c r="BV360" s="68" t="str">
        <f ca="1">INDEX({"","_","-","="},IF(OR($D360 &gt;= BW$6, $E360 &lt; BV$6), 0, 1)+IF(OR($F360 &gt;= BW$6, $G360 &lt; BV$6), 0, 2)+1)</f>
        <v/>
      </c>
      <c r="BW360" s="68" t="str">
        <f ca="1">INDEX({"","_","-","="},IF(OR($D360 &gt;= BX$6, $E360 &lt; BW$6), 0, 1)+IF(OR($F360 &gt;= BX$6, $G360 &lt; BW$6), 0, 2)+1)</f>
        <v/>
      </c>
      <c r="BX360" s="68" t="str">
        <f ca="1">INDEX({"","_","-","="},IF(OR($D360 &gt;= BY$6, $E360 &lt; BX$6), 0, 1)+IF(OR($F360 &gt;= BY$6, $G360 &lt; BX$6), 0, 2)+1)</f>
        <v/>
      </c>
      <c r="BY360" s="68" t="str">
        <f ca="1">INDEX({"","_","-","="},IF(OR($D360 &gt;= BZ$6, $E360 &lt; BY$6), 0, 1)+IF(OR($F360 &gt;= BZ$6, $G360 &lt; BY$6), 0, 2)+1)</f>
        <v/>
      </c>
      <c r="BZ360" s="68" t="str">
        <f ca="1">INDEX({"","_","-","="},IF(OR($D360 &gt;= CA$6, $E360 &lt; BZ$6), 0, 1)+IF(OR($F360 &gt;= CA$6, $G360 &lt; BZ$6), 0, 2)+1)</f>
        <v/>
      </c>
      <c r="CA360" s="68" t="str">
        <f ca="1">INDEX({"","_","-","="},IF(OR($D360 &gt;= CB$6, $E360 &lt; CA$6), 0, 1)+IF(OR($F360 &gt;= CB$6, $G360 &lt; CA$6), 0, 2)+1)</f>
        <v/>
      </c>
      <c r="CB360" s="68" t="str">
        <f ca="1">INDEX({"","_","-","="},IF(OR($D360 &gt;= CC$6, $E360 &lt; CB$6), 0, 1)+IF(OR($F360 &gt;= CC$6, $G360 &lt; CB$6), 0, 2)+1)</f>
        <v/>
      </c>
      <c r="CC360" s="68" t="str">
        <f ca="1">INDEX({"","_","-","="},IF(OR($D360 &gt;= CD$6, $E360 &lt; CC$6), 0, 1)+IF(OR($F360 &gt;= CD$6, $G360 &lt; CC$6), 0, 2)+1)</f>
        <v/>
      </c>
      <c r="CD360" s="68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IF('临-进度'!M356,'临-进度'!$A356,"")</f>
        <v/>
      </c>
      <c r="B361" s="8" t="str">
        <f ca="1">IF('临-进度'!M356,'临-进度'!$B356,"")</f>
        <v/>
      </c>
      <c r="C361" s="8" t="str">
        <f ca="1">IF('临-进度'!M356,'临-进度'!$E356,"")</f>
        <v/>
      </c>
      <c r="D361" s="40" t="str">
        <f ca="1">IF('临-进度'!$M356,'临-进度'!$I356,"")</f>
        <v/>
      </c>
      <c r="E361" s="40" t="str">
        <f ca="1">IF('临-进度'!$M356,'临-进度'!$AE356,"")</f>
        <v/>
      </c>
      <c r="F361" s="40" t="str">
        <f ca="1">IF('临-进度'!$M356,'临-进度'!$J356,"")</f>
        <v/>
      </c>
      <c r="G361" s="73" t="str">
        <f ca="1">IF('临-进度'!$M356,'临-进度'!$AF356,"")</f>
        <v/>
      </c>
      <c r="H361" s="68" t="str">
        <f ca="1">INDEX({"","_","-","="},IF(OR($D361 &gt;= I$6, $E361 &lt; H$6), 0, 1)+IF(OR($F361 &gt;= I$6, $G361 &lt; H$6), 0, 2)+1)</f>
        <v/>
      </c>
      <c r="I361" s="68" t="str">
        <f ca="1">INDEX({"","_","-","="},IF(OR($D361 &gt;= J$6, $E361 &lt; I$6), 0, 1)+IF(OR($F361 &gt;= J$6, $G361 &lt; I$6), 0, 2)+1)</f>
        <v/>
      </c>
      <c r="J361" s="68" t="str">
        <f ca="1">INDEX({"","_","-","="},IF(OR($D361 &gt;= K$6, $E361 &lt; J$6), 0, 1)+IF(OR($F361 &gt;= K$6, $G361 &lt; J$6), 0, 2)+1)</f>
        <v/>
      </c>
      <c r="K361" s="68" t="str">
        <f ca="1">INDEX({"","_","-","="},IF(OR($D361 &gt;= L$6, $E361 &lt; K$6), 0, 1)+IF(OR($F361 &gt;= L$6, $G361 &lt; K$6), 0, 2)+1)</f>
        <v/>
      </c>
      <c r="L361" s="68" t="str">
        <f ca="1">INDEX({"","_","-","="},IF(OR($D361 &gt;= M$6, $E361 &lt; L$6), 0, 1)+IF(OR($F361 &gt;= M$6, $G361 &lt; L$6), 0, 2)+1)</f>
        <v/>
      </c>
      <c r="M361" s="68" t="str">
        <f ca="1">INDEX({"","_","-","="},IF(OR($D361 &gt;= N$6, $E361 &lt; M$6), 0, 1)+IF(OR($F361 &gt;= N$6, $G361 &lt; M$6), 0, 2)+1)</f>
        <v/>
      </c>
      <c r="N361" s="68" t="str">
        <f ca="1">INDEX({"","_","-","="},IF(OR($D361 &gt;= O$6, $E361 &lt; N$6), 0, 1)+IF(OR($F361 &gt;= O$6, $G361 &lt; N$6), 0, 2)+1)</f>
        <v/>
      </c>
      <c r="O361" s="68" t="str">
        <f ca="1">INDEX({"","_","-","="},IF(OR($D361 &gt;= P$6, $E361 &lt; O$6), 0, 1)+IF(OR($F361 &gt;= P$6, $G361 &lt; O$6), 0, 2)+1)</f>
        <v/>
      </c>
      <c r="P361" s="68" t="str">
        <f ca="1">INDEX({"","_","-","="},IF(OR($D361 &gt;= Q$6, $E361 &lt; P$6), 0, 1)+IF(OR($F361 &gt;= Q$6, $G361 &lt; P$6), 0, 2)+1)</f>
        <v/>
      </c>
      <c r="Q361" s="68" t="str">
        <f ca="1">INDEX({"","_","-","="},IF(OR($D361 &gt;= R$6, $E361 &lt; Q$6), 0, 1)+IF(OR($F361 &gt;= R$6, $G361 &lt; Q$6), 0, 2)+1)</f>
        <v/>
      </c>
      <c r="R361" s="68" t="str">
        <f ca="1">INDEX({"","_","-","="},IF(OR($D361 &gt;= S$6, $E361 &lt; R$6), 0, 1)+IF(OR($F361 &gt;= S$6, $G361 &lt; R$6), 0, 2)+1)</f>
        <v/>
      </c>
      <c r="S361" s="68" t="str">
        <f ca="1">INDEX({"","_","-","="},IF(OR($D361 &gt;= T$6, $E361 &lt; S$6), 0, 1)+IF(OR($F361 &gt;= T$6, $G361 &lt; S$6), 0, 2)+1)</f>
        <v/>
      </c>
      <c r="T361" s="68" t="str">
        <f ca="1">INDEX({"","_","-","="},IF(OR($D361 &gt;= U$6, $E361 &lt; T$6), 0, 1)+IF(OR($F361 &gt;= U$6, $G361 &lt; T$6), 0, 2)+1)</f>
        <v/>
      </c>
      <c r="U361" s="68" t="str">
        <f ca="1">INDEX({"","_","-","="},IF(OR($D361 &gt;= V$6, $E361 &lt; U$6), 0, 1)+IF(OR($F361 &gt;= V$6, $G361 &lt; U$6), 0, 2)+1)</f>
        <v/>
      </c>
      <c r="V361" s="68" t="str">
        <f ca="1">INDEX({"","_","-","="},IF(OR($D361 &gt;= W$6, $E361 &lt; V$6), 0, 1)+IF(OR($F361 &gt;= W$6, $G361 &lt; V$6), 0, 2)+1)</f>
        <v/>
      </c>
      <c r="W361" s="68" t="str">
        <f ca="1">INDEX({"","_","-","="},IF(OR($D361 &gt;= X$6, $E361 &lt; W$6), 0, 1)+IF(OR($F361 &gt;= X$6, $G361 &lt; W$6), 0, 2)+1)</f>
        <v/>
      </c>
      <c r="X361" s="68" t="str">
        <f ca="1">INDEX({"","_","-","="},IF(OR($D361 &gt;= Y$6, $E361 &lt; X$6), 0, 1)+IF(OR($F361 &gt;= Y$6, $G361 &lt; X$6), 0, 2)+1)</f>
        <v/>
      </c>
      <c r="Y361" s="68" t="str">
        <f ca="1">INDEX({"","_","-","="},IF(OR($D361 &gt;= Z$6, $E361 &lt; Y$6), 0, 1)+IF(OR($F361 &gt;= Z$6, $G361 &lt; Y$6), 0, 2)+1)</f>
        <v/>
      </c>
      <c r="Z361" s="68" t="str">
        <f ca="1">INDEX({"","_","-","="},IF(OR($D361 &gt;= AA$6, $E361 &lt; Z$6), 0, 1)+IF(OR($F361 &gt;= AA$6, $G361 &lt; Z$6), 0, 2)+1)</f>
        <v/>
      </c>
      <c r="AA361" s="68" t="str">
        <f ca="1">INDEX({"","_","-","="},IF(OR($D361 &gt;= AB$6, $E361 &lt; AA$6), 0, 1)+IF(OR($F361 &gt;= AB$6, $G361 &lt; AA$6), 0, 2)+1)</f>
        <v/>
      </c>
      <c r="AB361" s="68" t="str">
        <f ca="1">INDEX({"","_","-","="},IF(OR($D361 &gt;= AC$6, $E361 &lt; AB$6), 0, 1)+IF(OR($F361 &gt;= AC$6, $G361 &lt; AB$6), 0, 2)+1)</f>
        <v/>
      </c>
      <c r="AC361" s="68" t="str">
        <f ca="1">INDEX({"","_","-","="},IF(OR($D361 &gt;= AD$6, $E361 &lt; AC$6), 0, 1)+IF(OR($F361 &gt;= AD$6, $G361 &lt; AC$6), 0, 2)+1)</f>
        <v/>
      </c>
      <c r="AD361" s="68" t="str">
        <f ca="1">INDEX({"","_","-","="},IF(OR($D361 &gt;= AE$6, $E361 &lt; AD$6), 0, 1)+IF(OR($F361 &gt;= AE$6, $G361 &lt; AD$6), 0, 2)+1)</f>
        <v/>
      </c>
      <c r="AE361" s="68" t="str">
        <f ca="1">INDEX({"","_","-","="},IF(OR($D361 &gt;= AF$6, $E361 &lt; AE$6), 0, 1)+IF(OR($F361 &gt;= AF$6, $G361 &lt; AE$6), 0, 2)+1)</f>
        <v/>
      </c>
      <c r="AF361" s="68" t="str">
        <f ca="1">INDEX({"","_","-","="},IF(OR($D361 &gt;= AG$6, $E361 &lt; AF$6), 0, 1)+IF(OR($F361 &gt;= AG$6, $G361 &lt; AF$6), 0, 2)+1)</f>
        <v/>
      </c>
      <c r="AG361" s="68" t="str">
        <f ca="1">INDEX({"","_","-","="},IF(OR($D361 &gt;= AH$6, $E361 &lt; AG$6), 0, 1)+IF(OR($F361 &gt;= AH$6, $G361 &lt; AG$6), 0, 2)+1)</f>
        <v/>
      </c>
      <c r="AH361" s="68" t="str">
        <f ca="1">INDEX({"","_","-","="},IF(OR($D361 &gt;= AI$6, $E361 &lt; AH$6), 0, 1)+IF(OR($F361 &gt;= AI$6, $G361 &lt; AH$6), 0, 2)+1)</f>
        <v/>
      </c>
      <c r="AI361" s="68" t="str">
        <f ca="1">INDEX({"","_","-","="},IF(OR($D361 &gt;= AJ$6, $E361 &lt; AI$6), 0, 1)+IF(OR($F361 &gt;= AJ$6, $G361 &lt; AI$6), 0, 2)+1)</f>
        <v/>
      </c>
      <c r="AJ361" s="68" t="str">
        <f ca="1">INDEX({"","_","-","="},IF(OR($D361 &gt;= AK$6, $E361 &lt; AJ$6), 0, 1)+IF(OR($F361 &gt;= AK$6, $G361 &lt; AJ$6), 0, 2)+1)</f>
        <v/>
      </c>
      <c r="AK361" s="68" t="str">
        <f ca="1">INDEX({"","_","-","="},IF(OR($D361 &gt;= AL$6, $E361 &lt; AK$6), 0, 1)+IF(OR($F361 &gt;= AL$6, $G361 &lt; AK$6), 0, 2)+1)</f>
        <v/>
      </c>
      <c r="AL361" s="68" t="str">
        <f ca="1">INDEX({"","_","-","="},IF(OR($D361 &gt;= AM$6, $E361 &lt; AL$6), 0, 1)+IF(OR($F361 &gt;= AM$6, $G361 &lt; AL$6), 0, 2)+1)</f>
        <v/>
      </c>
      <c r="AM361" s="68" t="str">
        <f ca="1">INDEX({"","_","-","="},IF(OR($D361 &gt;= AN$6, $E361 &lt; AM$6), 0, 1)+IF(OR($F361 &gt;= AN$6, $G361 &lt; AM$6), 0, 2)+1)</f>
        <v/>
      </c>
      <c r="AN361" s="68" t="str">
        <f ca="1">INDEX({"","_","-","="},IF(OR($D361 &gt;= AO$6, $E361 &lt; AN$6), 0, 1)+IF(OR($F361 &gt;= AO$6, $G361 &lt; AN$6), 0, 2)+1)</f>
        <v/>
      </c>
      <c r="AO361" s="68" t="str">
        <f ca="1">INDEX({"","_","-","="},IF(OR($D361 &gt;= AP$6, $E361 &lt; AO$6), 0, 1)+IF(OR($F361 &gt;= AP$6, $G361 &lt; AO$6), 0, 2)+1)</f>
        <v/>
      </c>
      <c r="AP361" s="68" t="str">
        <f ca="1">INDEX({"","_","-","="},IF(OR($D361 &gt;= AQ$6, $E361 &lt; AP$6), 0, 1)+IF(OR($F361 &gt;= AQ$6, $G361 &lt; AP$6), 0, 2)+1)</f>
        <v/>
      </c>
      <c r="AQ361" s="68" t="str">
        <f ca="1">INDEX({"","_","-","="},IF(OR($D361 &gt;= AR$6, $E361 &lt; AQ$6), 0, 1)+IF(OR($F361 &gt;= AR$6, $G361 &lt; AQ$6), 0, 2)+1)</f>
        <v/>
      </c>
      <c r="AR361" s="68" t="str">
        <f ca="1">INDEX({"","_","-","="},IF(OR($D361 &gt;= AS$6, $E361 &lt; AR$6), 0, 1)+IF(OR($F361 &gt;= AS$6, $G361 &lt; AR$6), 0, 2)+1)</f>
        <v/>
      </c>
      <c r="AS361" s="68" t="str">
        <f ca="1">INDEX({"","_","-","="},IF(OR($D361 &gt;= AT$6, $E361 &lt; AS$6), 0, 1)+IF(OR($F361 &gt;= AT$6, $G361 &lt; AS$6), 0, 2)+1)</f>
        <v/>
      </c>
      <c r="AT361" s="68" t="str">
        <f ca="1">INDEX({"","_","-","="},IF(OR($D361 &gt;= AU$6, $E361 &lt; AT$6), 0, 1)+IF(OR($F361 &gt;= AU$6, $G361 &lt; AT$6), 0, 2)+1)</f>
        <v/>
      </c>
      <c r="AU361" s="68" t="str">
        <f ca="1">INDEX({"","_","-","="},IF(OR($D361 &gt;= AV$6, $E361 &lt; AU$6), 0, 1)+IF(OR($F361 &gt;= AV$6, $G361 &lt; AU$6), 0, 2)+1)</f>
        <v/>
      </c>
      <c r="AV361" s="68" t="str">
        <f ca="1">INDEX({"","_","-","="},IF(OR($D361 &gt;= AW$6, $E361 &lt; AV$6), 0, 1)+IF(OR($F361 &gt;= AW$6, $G361 &lt; AV$6), 0, 2)+1)</f>
        <v/>
      </c>
      <c r="AW361" s="68" t="str">
        <f ca="1">INDEX({"","_","-","="},IF(OR($D361 &gt;= AX$6, $E361 &lt; AW$6), 0, 1)+IF(OR($F361 &gt;= AX$6, $G361 &lt; AW$6), 0, 2)+1)</f>
        <v/>
      </c>
      <c r="AX361" s="68" t="str">
        <f ca="1">INDEX({"","_","-","="},IF(OR($D361 &gt;= AY$6, $E361 &lt; AX$6), 0, 1)+IF(OR($F361 &gt;= AY$6, $G361 &lt; AX$6), 0, 2)+1)</f>
        <v/>
      </c>
      <c r="AY361" s="68" t="str">
        <f ca="1">INDEX({"","_","-","="},IF(OR($D361 &gt;= AZ$6, $E361 &lt; AY$6), 0, 1)+IF(OR($F361 &gt;= AZ$6, $G361 &lt; AY$6), 0, 2)+1)</f>
        <v/>
      </c>
      <c r="AZ361" s="68" t="str">
        <f ca="1">INDEX({"","_","-","="},IF(OR($D361 &gt;= BA$6, $E361 &lt; AZ$6), 0, 1)+IF(OR($F361 &gt;= BA$6, $G361 &lt; AZ$6), 0, 2)+1)</f>
        <v/>
      </c>
      <c r="BA361" s="68" t="str">
        <f ca="1">INDEX({"","_","-","="},IF(OR($D361 &gt;= BB$6, $E361 &lt; BA$6), 0, 1)+IF(OR($F361 &gt;= BB$6, $G361 &lt; BA$6), 0, 2)+1)</f>
        <v/>
      </c>
      <c r="BB361" s="68" t="str">
        <f ca="1">INDEX({"","_","-","="},IF(OR($D361 &gt;= BC$6, $E361 &lt; BB$6), 0, 1)+IF(OR($F361 &gt;= BC$6, $G361 &lt; BB$6), 0, 2)+1)</f>
        <v/>
      </c>
      <c r="BC361" s="68" t="str">
        <f ca="1">INDEX({"","_","-","="},IF(OR($D361 &gt;= BD$6, $E361 &lt; BC$6), 0, 1)+IF(OR($F361 &gt;= BD$6, $G361 &lt; BC$6), 0, 2)+1)</f>
        <v/>
      </c>
      <c r="BD361" s="68" t="str">
        <f ca="1">INDEX({"","_","-","="},IF(OR($D361 &gt;= BE$6, $E361 &lt; BD$6), 0, 1)+IF(OR($F361 &gt;= BE$6, $G361 &lt; BD$6), 0, 2)+1)</f>
        <v/>
      </c>
      <c r="BE361" s="68" t="str">
        <f ca="1">INDEX({"","_","-","="},IF(OR($D361 &gt;= BF$6, $E361 &lt; BE$6), 0, 1)+IF(OR($F361 &gt;= BF$6, $G361 &lt; BE$6), 0, 2)+1)</f>
        <v/>
      </c>
      <c r="BF361" s="68" t="str">
        <f ca="1">INDEX({"","_","-","="},IF(OR($D361 &gt;= BG$6, $E361 &lt; BF$6), 0, 1)+IF(OR($F361 &gt;= BG$6, $G361 &lt; BF$6), 0, 2)+1)</f>
        <v/>
      </c>
      <c r="BG361" s="68" t="str">
        <f ca="1">INDEX({"","_","-","="},IF(OR($D361 &gt;= BH$6, $E361 &lt; BG$6), 0, 1)+IF(OR($F361 &gt;= BH$6, $G361 &lt; BG$6), 0, 2)+1)</f>
        <v/>
      </c>
      <c r="BH361" s="68" t="str">
        <f ca="1">INDEX({"","_","-","="},IF(OR($D361 &gt;= BI$6, $E361 &lt; BH$6), 0, 1)+IF(OR($F361 &gt;= BI$6, $G361 &lt; BH$6), 0, 2)+1)</f>
        <v/>
      </c>
      <c r="BI361" s="68" t="str">
        <f ca="1">INDEX({"","_","-","="},IF(OR($D361 &gt;= BJ$6, $E361 &lt; BI$6), 0, 1)+IF(OR($F361 &gt;= BJ$6, $G361 &lt; BI$6), 0, 2)+1)</f>
        <v/>
      </c>
      <c r="BJ361" s="68" t="str">
        <f ca="1">INDEX({"","_","-","="},IF(OR($D361 &gt;= BK$6, $E361 &lt; BJ$6), 0, 1)+IF(OR($F361 &gt;= BK$6, $G361 &lt; BJ$6), 0, 2)+1)</f>
        <v/>
      </c>
      <c r="BK361" s="68" t="str">
        <f ca="1">INDEX({"","_","-","="},IF(OR($D361 &gt;= BL$6, $E361 &lt; BK$6), 0, 1)+IF(OR($F361 &gt;= BL$6, $G361 &lt; BK$6), 0, 2)+1)</f>
        <v/>
      </c>
      <c r="BL361" s="68" t="str">
        <f ca="1">INDEX({"","_","-","="},IF(OR($D361 &gt;= BM$6, $E361 &lt; BL$6), 0, 1)+IF(OR($F361 &gt;= BM$6, $G361 &lt; BL$6), 0, 2)+1)</f>
        <v/>
      </c>
      <c r="BM361" s="68" t="str">
        <f ca="1">INDEX({"","_","-","="},IF(OR($D361 &gt;= BN$6, $E361 &lt; BM$6), 0, 1)+IF(OR($F361 &gt;= BN$6, $G361 &lt; BM$6), 0, 2)+1)</f>
        <v/>
      </c>
      <c r="BN361" s="68" t="str">
        <f ca="1">INDEX({"","_","-","="},IF(OR($D361 &gt;= BO$6, $E361 &lt; BN$6), 0, 1)+IF(OR($F361 &gt;= BO$6, $G361 &lt; BN$6), 0, 2)+1)</f>
        <v/>
      </c>
      <c r="BO361" s="68" t="str">
        <f ca="1">INDEX({"","_","-","="},IF(OR($D361 &gt;= BP$6, $E361 &lt; BO$6), 0, 1)+IF(OR($F361 &gt;= BP$6, $G361 &lt; BO$6), 0, 2)+1)</f>
        <v/>
      </c>
      <c r="BP361" s="68" t="str">
        <f ca="1">INDEX({"","_","-","="},IF(OR($D361 &gt;= BQ$6, $E361 &lt; BP$6), 0, 1)+IF(OR($F361 &gt;= BQ$6, $G361 &lt; BP$6), 0, 2)+1)</f>
        <v/>
      </c>
      <c r="BQ361" s="68" t="str">
        <f ca="1">INDEX({"","_","-","="},IF(OR($D361 &gt;= BR$6, $E361 &lt; BQ$6), 0, 1)+IF(OR($F361 &gt;= BR$6, $G361 &lt; BQ$6), 0, 2)+1)</f>
        <v/>
      </c>
      <c r="BR361" s="68" t="str">
        <f ca="1">INDEX({"","_","-","="},IF(OR($D361 &gt;= BS$6, $E361 &lt; BR$6), 0, 1)+IF(OR($F361 &gt;= BS$6, $G361 &lt; BR$6), 0, 2)+1)</f>
        <v/>
      </c>
      <c r="BS361" s="68" t="str">
        <f ca="1">INDEX({"","_","-","="},IF(OR($D361 &gt;= BT$6, $E361 &lt; BS$6), 0, 1)+IF(OR($F361 &gt;= BT$6, $G361 &lt; BS$6), 0, 2)+1)</f>
        <v/>
      </c>
      <c r="BT361" s="68" t="str">
        <f ca="1">INDEX({"","_","-","="},IF(OR($D361 &gt;= BU$6, $E361 &lt; BT$6), 0, 1)+IF(OR($F361 &gt;= BU$6, $G361 &lt; BT$6), 0, 2)+1)</f>
        <v/>
      </c>
      <c r="BU361" s="68" t="str">
        <f ca="1">INDEX({"","_","-","="},IF(OR($D361 &gt;= BV$6, $E361 &lt; BU$6), 0, 1)+IF(OR($F361 &gt;= BV$6, $G361 &lt; BU$6), 0, 2)+1)</f>
        <v/>
      </c>
      <c r="BV361" s="68" t="str">
        <f ca="1">INDEX({"","_","-","="},IF(OR($D361 &gt;= BW$6, $E361 &lt; BV$6), 0, 1)+IF(OR($F361 &gt;= BW$6, $G361 &lt; BV$6), 0, 2)+1)</f>
        <v/>
      </c>
      <c r="BW361" s="68" t="str">
        <f ca="1">INDEX({"","_","-","="},IF(OR($D361 &gt;= BX$6, $E361 &lt; BW$6), 0, 1)+IF(OR($F361 &gt;= BX$6, $G361 &lt; BW$6), 0, 2)+1)</f>
        <v/>
      </c>
      <c r="BX361" s="68" t="str">
        <f ca="1">INDEX({"","_","-","="},IF(OR($D361 &gt;= BY$6, $E361 &lt; BX$6), 0, 1)+IF(OR($F361 &gt;= BY$6, $G361 &lt; BX$6), 0, 2)+1)</f>
        <v/>
      </c>
      <c r="BY361" s="68" t="str">
        <f ca="1">INDEX({"","_","-","="},IF(OR($D361 &gt;= BZ$6, $E361 &lt; BY$6), 0, 1)+IF(OR($F361 &gt;= BZ$6, $G361 &lt; BY$6), 0, 2)+1)</f>
        <v/>
      </c>
      <c r="BZ361" s="68" t="str">
        <f ca="1">INDEX({"","_","-","="},IF(OR($D361 &gt;= CA$6, $E361 &lt; BZ$6), 0, 1)+IF(OR($F361 &gt;= CA$6, $G361 &lt; BZ$6), 0, 2)+1)</f>
        <v/>
      </c>
      <c r="CA361" s="68" t="str">
        <f ca="1">INDEX({"","_","-","="},IF(OR($D361 &gt;= CB$6, $E361 &lt; CA$6), 0, 1)+IF(OR($F361 &gt;= CB$6, $G361 &lt; CA$6), 0, 2)+1)</f>
        <v/>
      </c>
      <c r="CB361" s="68" t="str">
        <f ca="1">INDEX({"","_","-","="},IF(OR($D361 &gt;= CC$6, $E361 &lt; CB$6), 0, 1)+IF(OR($F361 &gt;= CC$6, $G361 &lt; CB$6), 0, 2)+1)</f>
        <v/>
      </c>
      <c r="CC361" s="68" t="str">
        <f ca="1">INDEX({"","_","-","="},IF(OR($D361 &gt;= CD$6, $E361 &lt; CC$6), 0, 1)+IF(OR($F361 &gt;= CD$6, $G361 &lt; CC$6), 0, 2)+1)</f>
        <v/>
      </c>
      <c r="CD361" s="68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IF('临-进度'!M357,'临-进度'!$A357,"")</f>
        <v/>
      </c>
      <c r="B362" s="8" t="str">
        <f ca="1">IF('临-进度'!M357,'临-进度'!$B357,"")</f>
        <v/>
      </c>
      <c r="C362" s="8" t="str">
        <f ca="1">IF('临-进度'!M357,'临-进度'!$E357,"")</f>
        <v/>
      </c>
      <c r="D362" s="40" t="str">
        <f ca="1">IF('临-进度'!$M357,'临-进度'!$I357,"")</f>
        <v/>
      </c>
      <c r="E362" s="40" t="str">
        <f ca="1">IF('临-进度'!$M357,'临-进度'!$AE357,"")</f>
        <v/>
      </c>
      <c r="F362" s="40" t="str">
        <f ca="1">IF('临-进度'!$M357,'临-进度'!$J357,"")</f>
        <v/>
      </c>
      <c r="G362" s="73" t="str">
        <f ca="1">IF('临-进度'!$M357,'临-进度'!$AF357,"")</f>
        <v/>
      </c>
      <c r="H362" s="68" t="str">
        <f ca="1">INDEX({"","_","-","="},IF(OR($D362 &gt;= I$6, $E362 &lt; H$6), 0, 1)+IF(OR($F362 &gt;= I$6, $G362 &lt; H$6), 0, 2)+1)</f>
        <v/>
      </c>
      <c r="I362" s="68" t="str">
        <f ca="1">INDEX({"","_","-","="},IF(OR($D362 &gt;= J$6, $E362 &lt; I$6), 0, 1)+IF(OR($F362 &gt;= J$6, $G362 &lt; I$6), 0, 2)+1)</f>
        <v/>
      </c>
      <c r="J362" s="68" t="str">
        <f ca="1">INDEX({"","_","-","="},IF(OR($D362 &gt;= K$6, $E362 &lt; J$6), 0, 1)+IF(OR($F362 &gt;= K$6, $G362 &lt; J$6), 0, 2)+1)</f>
        <v/>
      </c>
      <c r="K362" s="68" t="str">
        <f ca="1">INDEX({"","_","-","="},IF(OR($D362 &gt;= L$6, $E362 &lt; K$6), 0, 1)+IF(OR($F362 &gt;= L$6, $G362 &lt; K$6), 0, 2)+1)</f>
        <v/>
      </c>
      <c r="L362" s="68" t="str">
        <f ca="1">INDEX({"","_","-","="},IF(OR($D362 &gt;= M$6, $E362 &lt; L$6), 0, 1)+IF(OR($F362 &gt;= M$6, $G362 &lt; L$6), 0, 2)+1)</f>
        <v/>
      </c>
      <c r="M362" s="68" t="str">
        <f ca="1">INDEX({"","_","-","="},IF(OR($D362 &gt;= N$6, $E362 &lt; M$6), 0, 1)+IF(OR($F362 &gt;= N$6, $G362 &lt; M$6), 0, 2)+1)</f>
        <v/>
      </c>
      <c r="N362" s="68" t="str">
        <f ca="1">INDEX({"","_","-","="},IF(OR($D362 &gt;= O$6, $E362 &lt; N$6), 0, 1)+IF(OR($F362 &gt;= O$6, $G362 &lt; N$6), 0, 2)+1)</f>
        <v/>
      </c>
      <c r="O362" s="68" t="str">
        <f ca="1">INDEX({"","_","-","="},IF(OR($D362 &gt;= P$6, $E362 &lt; O$6), 0, 1)+IF(OR($F362 &gt;= P$6, $G362 &lt; O$6), 0, 2)+1)</f>
        <v/>
      </c>
      <c r="P362" s="68" t="str">
        <f ca="1">INDEX({"","_","-","="},IF(OR($D362 &gt;= Q$6, $E362 &lt; P$6), 0, 1)+IF(OR($F362 &gt;= Q$6, $G362 &lt; P$6), 0, 2)+1)</f>
        <v/>
      </c>
      <c r="Q362" s="68" t="str">
        <f ca="1">INDEX({"","_","-","="},IF(OR($D362 &gt;= R$6, $E362 &lt; Q$6), 0, 1)+IF(OR($F362 &gt;= R$6, $G362 &lt; Q$6), 0, 2)+1)</f>
        <v/>
      </c>
      <c r="R362" s="68" t="str">
        <f ca="1">INDEX({"","_","-","="},IF(OR($D362 &gt;= S$6, $E362 &lt; R$6), 0, 1)+IF(OR($F362 &gt;= S$6, $G362 &lt; R$6), 0, 2)+1)</f>
        <v/>
      </c>
      <c r="S362" s="68" t="str">
        <f ca="1">INDEX({"","_","-","="},IF(OR($D362 &gt;= T$6, $E362 &lt; S$6), 0, 1)+IF(OR($F362 &gt;= T$6, $G362 &lt; S$6), 0, 2)+1)</f>
        <v/>
      </c>
      <c r="T362" s="68" t="str">
        <f ca="1">INDEX({"","_","-","="},IF(OR($D362 &gt;= U$6, $E362 &lt; T$6), 0, 1)+IF(OR($F362 &gt;= U$6, $G362 &lt; T$6), 0, 2)+1)</f>
        <v/>
      </c>
      <c r="U362" s="68" t="str">
        <f ca="1">INDEX({"","_","-","="},IF(OR($D362 &gt;= V$6, $E362 &lt; U$6), 0, 1)+IF(OR($F362 &gt;= V$6, $G362 &lt; U$6), 0, 2)+1)</f>
        <v/>
      </c>
      <c r="V362" s="68" t="str">
        <f ca="1">INDEX({"","_","-","="},IF(OR($D362 &gt;= W$6, $E362 &lt; V$6), 0, 1)+IF(OR($F362 &gt;= W$6, $G362 &lt; V$6), 0, 2)+1)</f>
        <v/>
      </c>
      <c r="W362" s="68" t="str">
        <f ca="1">INDEX({"","_","-","="},IF(OR($D362 &gt;= X$6, $E362 &lt; W$6), 0, 1)+IF(OR($F362 &gt;= X$6, $G362 &lt; W$6), 0, 2)+1)</f>
        <v/>
      </c>
      <c r="X362" s="68" t="str">
        <f ca="1">INDEX({"","_","-","="},IF(OR($D362 &gt;= Y$6, $E362 &lt; X$6), 0, 1)+IF(OR($F362 &gt;= Y$6, $G362 &lt; X$6), 0, 2)+1)</f>
        <v/>
      </c>
      <c r="Y362" s="68" t="str">
        <f ca="1">INDEX({"","_","-","="},IF(OR($D362 &gt;= Z$6, $E362 &lt; Y$6), 0, 1)+IF(OR($F362 &gt;= Z$6, $G362 &lt; Y$6), 0, 2)+1)</f>
        <v/>
      </c>
      <c r="Z362" s="68" t="str">
        <f ca="1">INDEX({"","_","-","="},IF(OR($D362 &gt;= AA$6, $E362 &lt; Z$6), 0, 1)+IF(OR($F362 &gt;= AA$6, $G362 &lt; Z$6), 0, 2)+1)</f>
        <v/>
      </c>
      <c r="AA362" s="68" t="str">
        <f ca="1">INDEX({"","_","-","="},IF(OR($D362 &gt;= AB$6, $E362 &lt; AA$6), 0, 1)+IF(OR($F362 &gt;= AB$6, $G362 &lt; AA$6), 0, 2)+1)</f>
        <v/>
      </c>
      <c r="AB362" s="68" t="str">
        <f ca="1">INDEX({"","_","-","="},IF(OR($D362 &gt;= AC$6, $E362 &lt; AB$6), 0, 1)+IF(OR($F362 &gt;= AC$6, $G362 &lt; AB$6), 0, 2)+1)</f>
        <v/>
      </c>
      <c r="AC362" s="68" t="str">
        <f ca="1">INDEX({"","_","-","="},IF(OR($D362 &gt;= AD$6, $E362 &lt; AC$6), 0, 1)+IF(OR($F362 &gt;= AD$6, $G362 &lt; AC$6), 0, 2)+1)</f>
        <v/>
      </c>
      <c r="AD362" s="68" t="str">
        <f ca="1">INDEX({"","_","-","="},IF(OR($D362 &gt;= AE$6, $E362 &lt; AD$6), 0, 1)+IF(OR($F362 &gt;= AE$6, $G362 &lt; AD$6), 0, 2)+1)</f>
        <v/>
      </c>
      <c r="AE362" s="68" t="str">
        <f ca="1">INDEX({"","_","-","="},IF(OR($D362 &gt;= AF$6, $E362 &lt; AE$6), 0, 1)+IF(OR($F362 &gt;= AF$6, $G362 &lt; AE$6), 0, 2)+1)</f>
        <v/>
      </c>
      <c r="AF362" s="68" t="str">
        <f ca="1">INDEX({"","_","-","="},IF(OR($D362 &gt;= AG$6, $E362 &lt; AF$6), 0, 1)+IF(OR($F362 &gt;= AG$6, $G362 &lt; AF$6), 0, 2)+1)</f>
        <v/>
      </c>
      <c r="AG362" s="68" t="str">
        <f ca="1">INDEX({"","_","-","="},IF(OR($D362 &gt;= AH$6, $E362 &lt; AG$6), 0, 1)+IF(OR($F362 &gt;= AH$6, $G362 &lt; AG$6), 0, 2)+1)</f>
        <v/>
      </c>
      <c r="AH362" s="68" t="str">
        <f ca="1">INDEX({"","_","-","="},IF(OR($D362 &gt;= AI$6, $E362 &lt; AH$6), 0, 1)+IF(OR($F362 &gt;= AI$6, $G362 &lt; AH$6), 0, 2)+1)</f>
        <v/>
      </c>
      <c r="AI362" s="68" t="str">
        <f ca="1">INDEX({"","_","-","="},IF(OR($D362 &gt;= AJ$6, $E362 &lt; AI$6), 0, 1)+IF(OR($F362 &gt;= AJ$6, $G362 &lt; AI$6), 0, 2)+1)</f>
        <v/>
      </c>
      <c r="AJ362" s="68" t="str">
        <f ca="1">INDEX({"","_","-","="},IF(OR($D362 &gt;= AK$6, $E362 &lt; AJ$6), 0, 1)+IF(OR($F362 &gt;= AK$6, $G362 &lt; AJ$6), 0, 2)+1)</f>
        <v/>
      </c>
      <c r="AK362" s="68" t="str">
        <f ca="1">INDEX({"","_","-","="},IF(OR($D362 &gt;= AL$6, $E362 &lt; AK$6), 0, 1)+IF(OR($F362 &gt;= AL$6, $G362 &lt; AK$6), 0, 2)+1)</f>
        <v/>
      </c>
      <c r="AL362" s="68" t="str">
        <f ca="1">INDEX({"","_","-","="},IF(OR($D362 &gt;= AM$6, $E362 &lt; AL$6), 0, 1)+IF(OR($F362 &gt;= AM$6, $G362 &lt; AL$6), 0, 2)+1)</f>
        <v/>
      </c>
      <c r="AM362" s="68" t="str">
        <f ca="1">INDEX({"","_","-","="},IF(OR($D362 &gt;= AN$6, $E362 &lt; AM$6), 0, 1)+IF(OR($F362 &gt;= AN$6, $G362 &lt; AM$6), 0, 2)+1)</f>
        <v/>
      </c>
      <c r="AN362" s="68" t="str">
        <f ca="1">INDEX({"","_","-","="},IF(OR($D362 &gt;= AO$6, $E362 &lt; AN$6), 0, 1)+IF(OR($F362 &gt;= AO$6, $G362 &lt; AN$6), 0, 2)+1)</f>
        <v/>
      </c>
      <c r="AO362" s="68" t="str">
        <f ca="1">INDEX({"","_","-","="},IF(OR($D362 &gt;= AP$6, $E362 &lt; AO$6), 0, 1)+IF(OR($F362 &gt;= AP$6, $G362 &lt; AO$6), 0, 2)+1)</f>
        <v/>
      </c>
      <c r="AP362" s="68" t="str">
        <f ca="1">INDEX({"","_","-","="},IF(OR($D362 &gt;= AQ$6, $E362 &lt; AP$6), 0, 1)+IF(OR($F362 &gt;= AQ$6, $G362 &lt; AP$6), 0, 2)+1)</f>
        <v/>
      </c>
      <c r="AQ362" s="68" t="str">
        <f ca="1">INDEX({"","_","-","="},IF(OR($D362 &gt;= AR$6, $E362 &lt; AQ$6), 0, 1)+IF(OR($F362 &gt;= AR$6, $G362 &lt; AQ$6), 0, 2)+1)</f>
        <v/>
      </c>
      <c r="AR362" s="68" t="str">
        <f ca="1">INDEX({"","_","-","="},IF(OR($D362 &gt;= AS$6, $E362 &lt; AR$6), 0, 1)+IF(OR($F362 &gt;= AS$6, $G362 &lt; AR$6), 0, 2)+1)</f>
        <v/>
      </c>
      <c r="AS362" s="68" t="str">
        <f ca="1">INDEX({"","_","-","="},IF(OR($D362 &gt;= AT$6, $E362 &lt; AS$6), 0, 1)+IF(OR($F362 &gt;= AT$6, $G362 &lt; AS$6), 0, 2)+1)</f>
        <v/>
      </c>
      <c r="AT362" s="68" t="str">
        <f ca="1">INDEX({"","_","-","="},IF(OR($D362 &gt;= AU$6, $E362 &lt; AT$6), 0, 1)+IF(OR($F362 &gt;= AU$6, $G362 &lt; AT$6), 0, 2)+1)</f>
        <v/>
      </c>
      <c r="AU362" s="68" t="str">
        <f ca="1">INDEX({"","_","-","="},IF(OR($D362 &gt;= AV$6, $E362 &lt; AU$6), 0, 1)+IF(OR($F362 &gt;= AV$6, $G362 &lt; AU$6), 0, 2)+1)</f>
        <v/>
      </c>
      <c r="AV362" s="68" t="str">
        <f ca="1">INDEX({"","_","-","="},IF(OR($D362 &gt;= AW$6, $E362 &lt; AV$6), 0, 1)+IF(OR($F362 &gt;= AW$6, $G362 &lt; AV$6), 0, 2)+1)</f>
        <v/>
      </c>
      <c r="AW362" s="68" t="str">
        <f ca="1">INDEX({"","_","-","="},IF(OR($D362 &gt;= AX$6, $E362 &lt; AW$6), 0, 1)+IF(OR($F362 &gt;= AX$6, $G362 &lt; AW$6), 0, 2)+1)</f>
        <v/>
      </c>
      <c r="AX362" s="68" t="str">
        <f ca="1">INDEX({"","_","-","="},IF(OR($D362 &gt;= AY$6, $E362 &lt; AX$6), 0, 1)+IF(OR($F362 &gt;= AY$6, $G362 &lt; AX$6), 0, 2)+1)</f>
        <v/>
      </c>
      <c r="AY362" s="68" t="str">
        <f ca="1">INDEX({"","_","-","="},IF(OR($D362 &gt;= AZ$6, $E362 &lt; AY$6), 0, 1)+IF(OR($F362 &gt;= AZ$6, $G362 &lt; AY$6), 0, 2)+1)</f>
        <v/>
      </c>
      <c r="AZ362" s="68" t="str">
        <f ca="1">INDEX({"","_","-","="},IF(OR($D362 &gt;= BA$6, $E362 &lt; AZ$6), 0, 1)+IF(OR($F362 &gt;= BA$6, $G362 &lt; AZ$6), 0, 2)+1)</f>
        <v/>
      </c>
      <c r="BA362" s="68" t="str">
        <f ca="1">INDEX({"","_","-","="},IF(OR($D362 &gt;= BB$6, $E362 &lt; BA$6), 0, 1)+IF(OR($F362 &gt;= BB$6, $G362 &lt; BA$6), 0, 2)+1)</f>
        <v/>
      </c>
      <c r="BB362" s="68" t="str">
        <f ca="1">INDEX({"","_","-","="},IF(OR($D362 &gt;= BC$6, $E362 &lt; BB$6), 0, 1)+IF(OR($F362 &gt;= BC$6, $G362 &lt; BB$6), 0, 2)+1)</f>
        <v/>
      </c>
      <c r="BC362" s="68" t="str">
        <f ca="1">INDEX({"","_","-","="},IF(OR($D362 &gt;= BD$6, $E362 &lt; BC$6), 0, 1)+IF(OR($F362 &gt;= BD$6, $G362 &lt; BC$6), 0, 2)+1)</f>
        <v/>
      </c>
      <c r="BD362" s="68" t="str">
        <f ca="1">INDEX({"","_","-","="},IF(OR($D362 &gt;= BE$6, $E362 &lt; BD$6), 0, 1)+IF(OR($F362 &gt;= BE$6, $G362 &lt; BD$6), 0, 2)+1)</f>
        <v/>
      </c>
      <c r="BE362" s="68" t="str">
        <f ca="1">INDEX({"","_","-","="},IF(OR($D362 &gt;= BF$6, $E362 &lt; BE$6), 0, 1)+IF(OR($F362 &gt;= BF$6, $G362 &lt; BE$6), 0, 2)+1)</f>
        <v/>
      </c>
      <c r="BF362" s="68" t="str">
        <f ca="1">INDEX({"","_","-","="},IF(OR($D362 &gt;= BG$6, $E362 &lt; BF$6), 0, 1)+IF(OR($F362 &gt;= BG$6, $G362 &lt; BF$6), 0, 2)+1)</f>
        <v/>
      </c>
      <c r="BG362" s="68" t="str">
        <f ca="1">INDEX({"","_","-","="},IF(OR($D362 &gt;= BH$6, $E362 &lt; BG$6), 0, 1)+IF(OR($F362 &gt;= BH$6, $G362 &lt; BG$6), 0, 2)+1)</f>
        <v/>
      </c>
      <c r="BH362" s="68" t="str">
        <f ca="1">INDEX({"","_","-","="},IF(OR($D362 &gt;= BI$6, $E362 &lt; BH$6), 0, 1)+IF(OR($F362 &gt;= BI$6, $G362 &lt; BH$6), 0, 2)+1)</f>
        <v/>
      </c>
      <c r="BI362" s="68" t="str">
        <f ca="1">INDEX({"","_","-","="},IF(OR($D362 &gt;= BJ$6, $E362 &lt; BI$6), 0, 1)+IF(OR($F362 &gt;= BJ$6, $G362 &lt; BI$6), 0, 2)+1)</f>
        <v/>
      </c>
      <c r="BJ362" s="68" t="str">
        <f ca="1">INDEX({"","_","-","="},IF(OR($D362 &gt;= BK$6, $E362 &lt; BJ$6), 0, 1)+IF(OR($F362 &gt;= BK$6, $G362 &lt; BJ$6), 0, 2)+1)</f>
        <v/>
      </c>
      <c r="BK362" s="68" t="str">
        <f ca="1">INDEX({"","_","-","="},IF(OR($D362 &gt;= BL$6, $E362 &lt; BK$6), 0, 1)+IF(OR($F362 &gt;= BL$6, $G362 &lt; BK$6), 0, 2)+1)</f>
        <v/>
      </c>
      <c r="BL362" s="68" t="str">
        <f ca="1">INDEX({"","_","-","="},IF(OR($D362 &gt;= BM$6, $E362 &lt; BL$6), 0, 1)+IF(OR($F362 &gt;= BM$6, $G362 &lt; BL$6), 0, 2)+1)</f>
        <v/>
      </c>
      <c r="BM362" s="68" t="str">
        <f ca="1">INDEX({"","_","-","="},IF(OR($D362 &gt;= BN$6, $E362 &lt; BM$6), 0, 1)+IF(OR($F362 &gt;= BN$6, $G362 &lt; BM$6), 0, 2)+1)</f>
        <v/>
      </c>
      <c r="BN362" s="68" t="str">
        <f ca="1">INDEX({"","_","-","="},IF(OR($D362 &gt;= BO$6, $E362 &lt; BN$6), 0, 1)+IF(OR($F362 &gt;= BO$6, $G362 &lt; BN$6), 0, 2)+1)</f>
        <v/>
      </c>
      <c r="BO362" s="68" t="str">
        <f ca="1">INDEX({"","_","-","="},IF(OR($D362 &gt;= BP$6, $E362 &lt; BO$6), 0, 1)+IF(OR($F362 &gt;= BP$6, $G362 &lt; BO$6), 0, 2)+1)</f>
        <v/>
      </c>
      <c r="BP362" s="68" t="str">
        <f ca="1">INDEX({"","_","-","="},IF(OR($D362 &gt;= BQ$6, $E362 &lt; BP$6), 0, 1)+IF(OR($F362 &gt;= BQ$6, $G362 &lt; BP$6), 0, 2)+1)</f>
        <v/>
      </c>
      <c r="BQ362" s="68" t="str">
        <f ca="1">INDEX({"","_","-","="},IF(OR($D362 &gt;= BR$6, $E362 &lt; BQ$6), 0, 1)+IF(OR($F362 &gt;= BR$6, $G362 &lt; BQ$6), 0, 2)+1)</f>
        <v/>
      </c>
      <c r="BR362" s="68" t="str">
        <f ca="1">INDEX({"","_","-","="},IF(OR($D362 &gt;= BS$6, $E362 &lt; BR$6), 0, 1)+IF(OR($F362 &gt;= BS$6, $G362 &lt; BR$6), 0, 2)+1)</f>
        <v/>
      </c>
      <c r="BS362" s="68" t="str">
        <f ca="1">INDEX({"","_","-","="},IF(OR($D362 &gt;= BT$6, $E362 &lt; BS$6), 0, 1)+IF(OR($F362 &gt;= BT$6, $G362 &lt; BS$6), 0, 2)+1)</f>
        <v/>
      </c>
      <c r="BT362" s="68" t="str">
        <f ca="1">INDEX({"","_","-","="},IF(OR($D362 &gt;= BU$6, $E362 &lt; BT$6), 0, 1)+IF(OR($F362 &gt;= BU$6, $G362 &lt; BT$6), 0, 2)+1)</f>
        <v/>
      </c>
      <c r="BU362" s="68" t="str">
        <f ca="1">INDEX({"","_","-","="},IF(OR($D362 &gt;= BV$6, $E362 &lt; BU$6), 0, 1)+IF(OR($F362 &gt;= BV$6, $G362 &lt; BU$6), 0, 2)+1)</f>
        <v/>
      </c>
      <c r="BV362" s="68" t="str">
        <f ca="1">INDEX({"","_","-","="},IF(OR($D362 &gt;= BW$6, $E362 &lt; BV$6), 0, 1)+IF(OR($F362 &gt;= BW$6, $G362 &lt; BV$6), 0, 2)+1)</f>
        <v/>
      </c>
      <c r="BW362" s="68" t="str">
        <f ca="1">INDEX({"","_","-","="},IF(OR($D362 &gt;= BX$6, $E362 &lt; BW$6), 0, 1)+IF(OR($F362 &gt;= BX$6, $G362 &lt; BW$6), 0, 2)+1)</f>
        <v/>
      </c>
      <c r="BX362" s="68" t="str">
        <f ca="1">INDEX({"","_","-","="},IF(OR($D362 &gt;= BY$6, $E362 &lt; BX$6), 0, 1)+IF(OR($F362 &gt;= BY$6, $G362 &lt; BX$6), 0, 2)+1)</f>
        <v/>
      </c>
      <c r="BY362" s="68" t="str">
        <f ca="1">INDEX({"","_","-","="},IF(OR($D362 &gt;= BZ$6, $E362 &lt; BY$6), 0, 1)+IF(OR($F362 &gt;= BZ$6, $G362 &lt; BY$6), 0, 2)+1)</f>
        <v/>
      </c>
      <c r="BZ362" s="68" t="str">
        <f ca="1">INDEX({"","_","-","="},IF(OR($D362 &gt;= CA$6, $E362 &lt; BZ$6), 0, 1)+IF(OR($F362 &gt;= CA$6, $G362 &lt; BZ$6), 0, 2)+1)</f>
        <v/>
      </c>
      <c r="CA362" s="68" t="str">
        <f ca="1">INDEX({"","_","-","="},IF(OR($D362 &gt;= CB$6, $E362 &lt; CA$6), 0, 1)+IF(OR($F362 &gt;= CB$6, $G362 &lt; CA$6), 0, 2)+1)</f>
        <v/>
      </c>
      <c r="CB362" s="68" t="str">
        <f ca="1">INDEX({"","_","-","="},IF(OR($D362 &gt;= CC$6, $E362 &lt; CB$6), 0, 1)+IF(OR($F362 &gt;= CC$6, $G362 &lt; CB$6), 0, 2)+1)</f>
        <v/>
      </c>
      <c r="CC362" s="68" t="str">
        <f ca="1">INDEX({"","_","-","="},IF(OR($D362 &gt;= CD$6, $E362 &lt; CC$6), 0, 1)+IF(OR($F362 &gt;= CD$6, $G362 &lt; CC$6), 0, 2)+1)</f>
        <v/>
      </c>
      <c r="CD362" s="68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IF('临-进度'!M358,'临-进度'!$A358,"")</f>
        <v/>
      </c>
      <c r="B363" s="8" t="str">
        <f ca="1">IF('临-进度'!M358,'临-进度'!$B358,"")</f>
        <v/>
      </c>
      <c r="C363" s="8" t="str">
        <f ca="1">IF('临-进度'!M358,'临-进度'!$E358,"")</f>
        <v/>
      </c>
      <c r="D363" s="40" t="str">
        <f ca="1">IF('临-进度'!$M358,'临-进度'!$I358,"")</f>
        <v/>
      </c>
      <c r="E363" s="40" t="str">
        <f ca="1">IF('临-进度'!$M358,'临-进度'!$AE358,"")</f>
        <v/>
      </c>
      <c r="F363" s="40" t="str">
        <f ca="1">IF('临-进度'!$M358,'临-进度'!$J358,"")</f>
        <v/>
      </c>
      <c r="G363" s="73" t="str">
        <f ca="1">IF('临-进度'!$M358,'临-进度'!$AF358,"")</f>
        <v/>
      </c>
      <c r="H363" s="68" t="str">
        <f ca="1">INDEX({"","_","-","="},IF(OR($D363 &gt;= I$6, $E363 &lt; H$6), 0, 1)+IF(OR($F363 &gt;= I$6, $G363 &lt; H$6), 0, 2)+1)</f>
        <v/>
      </c>
      <c r="I363" s="68" t="str">
        <f ca="1">INDEX({"","_","-","="},IF(OR($D363 &gt;= J$6, $E363 &lt; I$6), 0, 1)+IF(OR($F363 &gt;= J$6, $G363 &lt; I$6), 0, 2)+1)</f>
        <v/>
      </c>
      <c r="J363" s="68" t="str">
        <f ca="1">INDEX({"","_","-","="},IF(OR($D363 &gt;= K$6, $E363 &lt; J$6), 0, 1)+IF(OR($F363 &gt;= K$6, $G363 &lt; J$6), 0, 2)+1)</f>
        <v/>
      </c>
      <c r="K363" s="68" t="str">
        <f ca="1">INDEX({"","_","-","="},IF(OR($D363 &gt;= L$6, $E363 &lt; K$6), 0, 1)+IF(OR($F363 &gt;= L$6, $G363 &lt; K$6), 0, 2)+1)</f>
        <v/>
      </c>
      <c r="L363" s="68" t="str">
        <f ca="1">INDEX({"","_","-","="},IF(OR($D363 &gt;= M$6, $E363 &lt; L$6), 0, 1)+IF(OR($F363 &gt;= M$6, $G363 &lt; L$6), 0, 2)+1)</f>
        <v/>
      </c>
      <c r="M363" s="68" t="str">
        <f ca="1">INDEX({"","_","-","="},IF(OR($D363 &gt;= N$6, $E363 &lt; M$6), 0, 1)+IF(OR($F363 &gt;= N$6, $G363 &lt; M$6), 0, 2)+1)</f>
        <v/>
      </c>
      <c r="N363" s="68" t="str">
        <f ca="1">INDEX({"","_","-","="},IF(OR($D363 &gt;= O$6, $E363 &lt; N$6), 0, 1)+IF(OR($F363 &gt;= O$6, $G363 &lt; N$6), 0, 2)+1)</f>
        <v/>
      </c>
      <c r="O363" s="68" t="str">
        <f ca="1">INDEX({"","_","-","="},IF(OR($D363 &gt;= P$6, $E363 &lt; O$6), 0, 1)+IF(OR($F363 &gt;= P$6, $G363 &lt; O$6), 0, 2)+1)</f>
        <v/>
      </c>
      <c r="P363" s="68" t="str">
        <f ca="1">INDEX({"","_","-","="},IF(OR($D363 &gt;= Q$6, $E363 &lt; P$6), 0, 1)+IF(OR($F363 &gt;= Q$6, $G363 &lt; P$6), 0, 2)+1)</f>
        <v/>
      </c>
      <c r="Q363" s="68" t="str">
        <f ca="1">INDEX({"","_","-","="},IF(OR($D363 &gt;= R$6, $E363 &lt; Q$6), 0, 1)+IF(OR($F363 &gt;= R$6, $G363 &lt; Q$6), 0, 2)+1)</f>
        <v/>
      </c>
      <c r="R363" s="68" t="str">
        <f ca="1">INDEX({"","_","-","="},IF(OR($D363 &gt;= S$6, $E363 &lt; R$6), 0, 1)+IF(OR($F363 &gt;= S$6, $G363 &lt; R$6), 0, 2)+1)</f>
        <v/>
      </c>
      <c r="S363" s="68" t="str">
        <f ca="1">INDEX({"","_","-","="},IF(OR($D363 &gt;= T$6, $E363 &lt; S$6), 0, 1)+IF(OR($F363 &gt;= T$6, $G363 &lt; S$6), 0, 2)+1)</f>
        <v/>
      </c>
      <c r="T363" s="68" t="str">
        <f ca="1">INDEX({"","_","-","="},IF(OR($D363 &gt;= U$6, $E363 &lt; T$6), 0, 1)+IF(OR($F363 &gt;= U$6, $G363 &lt; T$6), 0, 2)+1)</f>
        <v/>
      </c>
      <c r="U363" s="68" t="str">
        <f ca="1">INDEX({"","_","-","="},IF(OR($D363 &gt;= V$6, $E363 &lt; U$6), 0, 1)+IF(OR($F363 &gt;= V$6, $G363 &lt; U$6), 0, 2)+1)</f>
        <v/>
      </c>
      <c r="V363" s="68" t="str">
        <f ca="1">INDEX({"","_","-","="},IF(OR($D363 &gt;= W$6, $E363 &lt; V$6), 0, 1)+IF(OR($F363 &gt;= W$6, $G363 &lt; V$6), 0, 2)+1)</f>
        <v/>
      </c>
      <c r="W363" s="68" t="str">
        <f ca="1">INDEX({"","_","-","="},IF(OR($D363 &gt;= X$6, $E363 &lt; W$6), 0, 1)+IF(OR($F363 &gt;= X$6, $G363 &lt; W$6), 0, 2)+1)</f>
        <v/>
      </c>
      <c r="X363" s="68" t="str">
        <f ca="1">INDEX({"","_","-","="},IF(OR($D363 &gt;= Y$6, $E363 &lt; X$6), 0, 1)+IF(OR($F363 &gt;= Y$6, $G363 &lt; X$6), 0, 2)+1)</f>
        <v/>
      </c>
      <c r="Y363" s="68" t="str">
        <f ca="1">INDEX({"","_","-","="},IF(OR($D363 &gt;= Z$6, $E363 &lt; Y$6), 0, 1)+IF(OR($F363 &gt;= Z$6, $G363 &lt; Y$6), 0, 2)+1)</f>
        <v/>
      </c>
      <c r="Z363" s="68" t="str">
        <f ca="1">INDEX({"","_","-","="},IF(OR($D363 &gt;= AA$6, $E363 &lt; Z$6), 0, 1)+IF(OR($F363 &gt;= AA$6, $G363 &lt; Z$6), 0, 2)+1)</f>
        <v/>
      </c>
      <c r="AA363" s="68" t="str">
        <f ca="1">INDEX({"","_","-","="},IF(OR($D363 &gt;= AB$6, $E363 &lt; AA$6), 0, 1)+IF(OR($F363 &gt;= AB$6, $G363 &lt; AA$6), 0, 2)+1)</f>
        <v/>
      </c>
      <c r="AB363" s="68" t="str">
        <f ca="1">INDEX({"","_","-","="},IF(OR($D363 &gt;= AC$6, $E363 &lt; AB$6), 0, 1)+IF(OR($F363 &gt;= AC$6, $G363 &lt; AB$6), 0, 2)+1)</f>
        <v/>
      </c>
      <c r="AC363" s="68" t="str">
        <f ca="1">INDEX({"","_","-","="},IF(OR($D363 &gt;= AD$6, $E363 &lt; AC$6), 0, 1)+IF(OR($F363 &gt;= AD$6, $G363 &lt; AC$6), 0, 2)+1)</f>
        <v/>
      </c>
      <c r="AD363" s="68" t="str">
        <f ca="1">INDEX({"","_","-","="},IF(OR($D363 &gt;= AE$6, $E363 &lt; AD$6), 0, 1)+IF(OR($F363 &gt;= AE$6, $G363 &lt; AD$6), 0, 2)+1)</f>
        <v/>
      </c>
      <c r="AE363" s="68" t="str">
        <f ca="1">INDEX({"","_","-","="},IF(OR($D363 &gt;= AF$6, $E363 &lt; AE$6), 0, 1)+IF(OR($F363 &gt;= AF$6, $G363 &lt; AE$6), 0, 2)+1)</f>
        <v/>
      </c>
      <c r="AF363" s="68" t="str">
        <f ca="1">INDEX({"","_","-","="},IF(OR($D363 &gt;= AG$6, $E363 &lt; AF$6), 0, 1)+IF(OR($F363 &gt;= AG$6, $G363 &lt; AF$6), 0, 2)+1)</f>
        <v/>
      </c>
      <c r="AG363" s="68" t="str">
        <f ca="1">INDEX({"","_","-","="},IF(OR($D363 &gt;= AH$6, $E363 &lt; AG$6), 0, 1)+IF(OR($F363 &gt;= AH$6, $G363 &lt; AG$6), 0, 2)+1)</f>
        <v/>
      </c>
      <c r="AH363" s="68" t="str">
        <f ca="1">INDEX({"","_","-","="},IF(OR($D363 &gt;= AI$6, $E363 &lt; AH$6), 0, 1)+IF(OR($F363 &gt;= AI$6, $G363 &lt; AH$6), 0, 2)+1)</f>
        <v/>
      </c>
      <c r="AI363" s="68" t="str">
        <f ca="1">INDEX({"","_","-","="},IF(OR($D363 &gt;= AJ$6, $E363 &lt; AI$6), 0, 1)+IF(OR($F363 &gt;= AJ$6, $G363 &lt; AI$6), 0, 2)+1)</f>
        <v/>
      </c>
      <c r="AJ363" s="68" t="str">
        <f ca="1">INDEX({"","_","-","="},IF(OR($D363 &gt;= AK$6, $E363 &lt; AJ$6), 0, 1)+IF(OR($F363 &gt;= AK$6, $G363 &lt; AJ$6), 0, 2)+1)</f>
        <v/>
      </c>
      <c r="AK363" s="68" t="str">
        <f ca="1">INDEX({"","_","-","="},IF(OR($D363 &gt;= AL$6, $E363 &lt; AK$6), 0, 1)+IF(OR($F363 &gt;= AL$6, $G363 &lt; AK$6), 0, 2)+1)</f>
        <v/>
      </c>
      <c r="AL363" s="68" t="str">
        <f ca="1">INDEX({"","_","-","="},IF(OR($D363 &gt;= AM$6, $E363 &lt; AL$6), 0, 1)+IF(OR($F363 &gt;= AM$6, $G363 &lt; AL$6), 0, 2)+1)</f>
        <v/>
      </c>
      <c r="AM363" s="68" t="str">
        <f ca="1">INDEX({"","_","-","="},IF(OR($D363 &gt;= AN$6, $E363 &lt; AM$6), 0, 1)+IF(OR($F363 &gt;= AN$6, $G363 &lt; AM$6), 0, 2)+1)</f>
        <v/>
      </c>
      <c r="AN363" s="68" t="str">
        <f ca="1">INDEX({"","_","-","="},IF(OR($D363 &gt;= AO$6, $E363 &lt; AN$6), 0, 1)+IF(OR($F363 &gt;= AO$6, $G363 &lt; AN$6), 0, 2)+1)</f>
        <v/>
      </c>
      <c r="AO363" s="68" t="str">
        <f ca="1">INDEX({"","_","-","="},IF(OR($D363 &gt;= AP$6, $E363 &lt; AO$6), 0, 1)+IF(OR($F363 &gt;= AP$6, $G363 &lt; AO$6), 0, 2)+1)</f>
        <v/>
      </c>
      <c r="AP363" s="68" t="str">
        <f ca="1">INDEX({"","_","-","="},IF(OR($D363 &gt;= AQ$6, $E363 &lt; AP$6), 0, 1)+IF(OR($F363 &gt;= AQ$6, $G363 &lt; AP$6), 0, 2)+1)</f>
        <v/>
      </c>
      <c r="AQ363" s="68" t="str">
        <f ca="1">INDEX({"","_","-","="},IF(OR($D363 &gt;= AR$6, $E363 &lt; AQ$6), 0, 1)+IF(OR($F363 &gt;= AR$6, $G363 &lt; AQ$6), 0, 2)+1)</f>
        <v/>
      </c>
      <c r="AR363" s="68" t="str">
        <f ca="1">INDEX({"","_","-","="},IF(OR($D363 &gt;= AS$6, $E363 &lt; AR$6), 0, 1)+IF(OR($F363 &gt;= AS$6, $G363 &lt; AR$6), 0, 2)+1)</f>
        <v/>
      </c>
      <c r="AS363" s="68" t="str">
        <f ca="1">INDEX({"","_","-","="},IF(OR($D363 &gt;= AT$6, $E363 &lt; AS$6), 0, 1)+IF(OR($F363 &gt;= AT$6, $G363 &lt; AS$6), 0, 2)+1)</f>
        <v/>
      </c>
      <c r="AT363" s="68" t="str">
        <f ca="1">INDEX({"","_","-","="},IF(OR($D363 &gt;= AU$6, $E363 &lt; AT$6), 0, 1)+IF(OR($F363 &gt;= AU$6, $G363 &lt; AT$6), 0, 2)+1)</f>
        <v/>
      </c>
      <c r="AU363" s="68" t="str">
        <f ca="1">INDEX({"","_","-","="},IF(OR($D363 &gt;= AV$6, $E363 &lt; AU$6), 0, 1)+IF(OR($F363 &gt;= AV$6, $G363 &lt; AU$6), 0, 2)+1)</f>
        <v/>
      </c>
      <c r="AV363" s="68" t="str">
        <f ca="1">INDEX({"","_","-","="},IF(OR($D363 &gt;= AW$6, $E363 &lt; AV$6), 0, 1)+IF(OR($F363 &gt;= AW$6, $G363 &lt; AV$6), 0, 2)+1)</f>
        <v/>
      </c>
      <c r="AW363" s="68" t="str">
        <f ca="1">INDEX({"","_","-","="},IF(OR($D363 &gt;= AX$6, $E363 &lt; AW$6), 0, 1)+IF(OR($F363 &gt;= AX$6, $G363 &lt; AW$6), 0, 2)+1)</f>
        <v/>
      </c>
      <c r="AX363" s="68" t="str">
        <f ca="1">INDEX({"","_","-","="},IF(OR($D363 &gt;= AY$6, $E363 &lt; AX$6), 0, 1)+IF(OR($F363 &gt;= AY$6, $G363 &lt; AX$6), 0, 2)+1)</f>
        <v/>
      </c>
      <c r="AY363" s="68" t="str">
        <f ca="1">INDEX({"","_","-","="},IF(OR($D363 &gt;= AZ$6, $E363 &lt; AY$6), 0, 1)+IF(OR($F363 &gt;= AZ$6, $G363 &lt; AY$6), 0, 2)+1)</f>
        <v/>
      </c>
      <c r="AZ363" s="68" t="str">
        <f ca="1">INDEX({"","_","-","="},IF(OR($D363 &gt;= BA$6, $E363 &lt; AZ$6), 0, 1)+IF(OR($F363 &gt;= BA$6, $G363 &lt; AZ$6), 0, 2)+1)</f>
        <v/>
      </c>
      <c r="BA363" s="68" t="str">
        <f ca="1">INDEX({"","_","-","="},IF(OR($D363 &gt;= BB$6, $E363 &lt; BA$6), 0, 1)+IF(OR($F363 &gt;= BB$6, $G363 &lt; BA$6), 0, 2)+1)</f>
        <v/>
      </c>
      <c r="BB363" s="68" t="str">
        <f ca="1">INDEX({"","_","-","="},IF(OR($D363 &gt;= BC$6, $E363 &lt; BB$6), 0, 1)+IF(OR($F363 &gt;= BC$6, $G363 &lt; BB$6), 0, 2)+1)</f>
        <v/>
      </c>
      <c r="BC363" s="68" t="str">
        <f ca="1">INDEX({"","_","-","="},IF(OR($D363 &gt;= BD$6, $E363 &lt; BC$6), 0, 1)+IF(OR($F363 &gt;= BD$6, $G363 &lt; BC$6), 0, 2)+1)</f>
        <v/>
      </c>
      <c r="BD363" s="68" t="str">
        <f ca="1">INDEX({"","_","-","="},IF(OR($D363 &gt;= BE$6, $E363 &lt; BD$6), 0, 1)+IF(OR($F363 &gt;= BE$6, $G363 &lt; BD$6), 0, 2)+1)</f>
        <v/>
      </c>
      <c r="BE363" s="68" t="str">
        <f ca="1">INDEX({"","_","-","="},IF(OR($D363 &gt;= BF$6, $E363 &lt; BE$6), 0, 1)+IF(OR($F363 &gt;= BF$6, $G363 &lt; BE$6), 0, 2)+1)</f>
        <v/>
      </c>
      <c r="BF363" s="68" t="str">
        <f ca="1">INDEX({"","_","-","="},IF(OR($D363 &gt;= BG$6, $E363 &lt; BF$6), 0, 1)+IF(OR($F363 &gt;= BG$6, $G363 &lt; BF$6), 0, 2)+1)</f>
        <v/>
      </c>
      <c r="BG363" s="68" t="str">
        <f ca="1">INDEX({"","_","-","="},IF(OR($D363 &gt;= BH$6, $E363 &lt; BG$6), 0, 1)+IF(OR($F363 &gt;= BH$6, $G363 &lt; BG$6), 0, 2)+1)</f>
        <v/>
      </c>
      <c r="BH363" s="68" t="str">
        <f ca="1">INDEX({"","_","-","="},IF(OR($D363 &gt;= BI$6, $E363 &lt; BH$6), 0, 1)+IF(OR($F363 &gt;= BI$6, $G363 &lt; BH$6), 0, 2)+1)</f>
        <v/>
      </c>
      <c r="BI363" s="68" t="str">
        <f ca="1">INDEX({"","_","-","="},IF(OR($D363 &gt;= BJ$6, $E363 &lt; BI$6), 0, 1)+IF(OR($F363 &gt;= BJ$6, $G363 &lt; BI$6), 0, 2)+1)</f>
        <v/>
      </c>
      <c r="BJ363" s="68" t="str">
        <f ca="1">INDEX({"","_","-","="},IF(OR($D363 &gt;= BK$6, $E363 &lt; BJ$6), 0, 1)+IF(OR($F363 &gt;= BK$6, $G363 &lt; BJ$6), 0, 2)+1)</f>
        <v/>
      </c>
      <c r="BK363" s="68" t="str">
        <f ca="1">INDEX({"","_","-","="},IF(OR($D363 &gt;= BL$6, $E363 &lt; BK$6), 0, 1)+IF(OR($F363 &gt;= BL$6, $G363 &lt; BK$6), 0, 2)+1)</f>
        <v/>
      </c>
      <c r="BL363" s="68" t="str">
        <f ca="1">INDEX({"","_","-","="},IF(OR($D363 &gt;= BM$6, $E363 &lt; BL$6), 0, 1)+IF(OR($F363 &gt;= BM$6, $G363 &lt; BL$6), 0, 2)+1)</f>
        <v/>
      </c>
      <c r="BM363" s="68" t="str">
        <f ca="1">INDEX({"","_","-","="},IF(OR($D363 &gt;= BN$6, $E363 &lt; BM$6), 0, 1)+IF(OR($F363 &gt;= BN$6, $G363 &lt; BM$6), 0, 2)+1)</f>
        <v/>
      </c>
      <c r="BN363" s="68" t="str">
        <f ca="1">INDEX({"","_","-","="},IF(OR($D363 &gt;= BO$6, $E363 &lt; BN$6), 0, 1)+IF(OR($F363 &gt;= BO$6, $G363 &lt; BN$6), 0, 2)+1)</f>
        <v/>
      </c>
      <c r="BO363" s="68" t="str">
        <f ca="1">INDEX({"","_","-","="},IF(OR($D363 &gt;= BP$6, $E363 &lt; BO$6), 0, 1)+IF(OR($F363 &gt;= BP$6, $G363 &lt; BO$6), 0, 2)+1)</f>
        <v/>
      </c>
      <c r="BP363" s="68" t="str">
        <f ca="1">INDEX({"","_","-","="},IF(OR($D363 &gt;= BQ$6, $E363 &lt; BP$6), 0, 1)+IF(OR($F363 &gt;= BQ$6, $G363 &lt; BP$6), 0, 2)+1)</f>
        <v/>
      </c>
      <c r="BQ363" s="68" t="str">
        <f ca="1">INDEX({"","_","-","="},IF(OR($D363 &gt;= BR$6, $E363 &lt; BQ$6), 0, 1)+IF(OR($F363 &gt;= BR$6, $G363 &lt; BQ$6), 0, 2)+1)</f>
        <v/>
      </c>
      <c r="BR363" s="68" t="str">
        <f ca="1">INDEX({"","_","-","="},IF(OR($D363 &gt;= BS$6, $E363 &lt; BR$6), 0, 1)+IF(OR($F363 &gt;= BS$6, $G363 &lt; BR$6), 0, 2)+1)</f>
        <v/>
      </c>
      <c r="BS363" s="68" t="str">
        <f ca="1">INDEX({"","_","-","="},IF(OR($D363 &gt;= BT$6, $E363 &lt; BS$6), 0, 1)+IF(OR($F363 &gt;= BT$6, $G363 &lt; BS$6), 0, 2)+1)</f>
        <v/>
      </c>
      <c r="BT363" s="68" t="str">
        <f ca="1">INDEX({"","_","-","="},IF(OR($D363 &gt;= BU$6, $E363 &lt; BT$6), 0, 1)+IF(OR($F363 &gt;= BU$6, $G363 &lt; BT$6), 0, 2)+1)</f>
        <v/>
      </c>
      <c r="BU363" s="68" t="str">
        <f ca="1">INDEX({"","_","-","="},IF(OR($D363 &gt;= BV$6, $E363 &lt; BU$6), 0, 1)+IF(OR($F363 &gt;= BV$6, $G363 &lt; BU$6), 0, 2)+1)</f>
        <v/>
      </c>
      <c r="BV363" s="68" t="str">
        <f ca="1">INDEX({"","_","-","="},IF(OR($D363 &gt;= BW$6, $E363 &lt; BV$6), 0, 1)+IF(OR($F363 &gt;= BW$6, $G363 &lt; BV$6), 0, 2)+1)</f>
        <v/>
      </c>
      <c r="BW363" s="68" t="str">
        <f ca="1">INDEX({"","_","-","="},IF(OR($D363 &gt;= BX$6, $E363 &lt; BW$6), 0, 1)+IF(OR($F363 &gt;= BX$6, $G363 &lt; BW$6), 0, 2)+1)</f>
        <v/>
      </c>
      <c r="BX363" s="68" t="str">
        <f ca="1">INDEX({"","_","-","="},IF(OR($D363 &gt;= BY$6, $E363 &lt; BX$6), 0, 1)+IF(OR($F363 &gt;= BY$6, $G363 &lt; BX$6), 0, 2)+1)</f>
        <v/>
      </c>
      <c r="BY363" s="68" t="str">
        <f ca="1">INDEX({"","_","-","="},IF(OR($D363 &gt;= BZ$6, $E363 &lt; BY$6), 0, 1)+IF(OR($F363 &gt;= BZ$6, $G363 &lt; BY$6), 0, 2)+1)</f>
        <v/>
      </c>
      <c r="BZ363" s="68" t="str">
        <f ca="1">INDEX({"","_","-","="},IF(OR($D363 &gt;= CA$6, $E363 &lt; BZ$6), 0, 1)+IF(OR($F363 &gt;= CA$6, $G363 &lt; BZ$6), 0, 2)+1)</f>
        <v/>
      </c>
      <c r="CA363" s="68" t="str">
        <f ca="1">INDEX({"","_","-","="},IF(OR($D363 &gt;= CB$6, $E363 &lt; CA$6), 0, 1)+IF(OR($F363 &gt;= CB$6, $G363 &lt; CA$6), 0, 2)+1)</f>
        <v/>
      </c>
      <c r="CB363" s="68" t="str">
        <f ca="1">INDEX({"","_","-","="},IF(OR($D363 &gt;= CC$6, $E363 &lt; CB$6), 0, 1)+IF(OR($F363 &gt;= CC$6, $G363 &lt; CB$6), 0, 2)+1)</f>
        <v/>
      </c>
      <c r="CC363" s="68" t="str">
        <f ca="1">INDEX({"","_","-","="},IF(OR($D363 &gt;= CD$6, $E363 &lt; CC$6), 0, 1)+IF(OR($F363 &gt;= CD$6, $G363 &lt; CC$6), 0, 2)+1)</f>
        <v/>
      </c>
      <c r="CD363" s="68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IF('临-进度'!M359,'临-进度'!$A359,"")</f>
        <v/>
      </c>
      <c r="B364" s="8" t="str">
        <f ca="1">IF('临-进度'!M359,'临-进度'!$B359,"")</f>
        <v/>
      </c>
      <c r="C364" s="8" t="str">
        <f ca="1">IF('临-进度'!M359,'临-进度'!$E359,"")</f>
        <v/>
      </c>
      <c r="D364" s="40" t="str">
        <f ca="1">IF('临-进度'!$M359,'临-进度'!$I359,"")</f>
        <v/>
      </c>
      <c r="E364" s="40" t="str">
        <f ca="1">IF('临-进度'!$M359,'临-进度'!$AE359,"")</f>
        <v/>
      </c>
      <c r="F364" s="40" t="str">
        <f ca="1">IF('临-进度'!$M359,'临-进度'!$J359,"")</f>
        <v/>
      </c>
      <c r="G364" s="73" t="str">
        <f ca="1">IF('临-进度'!$M359,'临-进度'!$AF359,"")</f>
        <v/>
      </c>
      <c r="H364" s="68" t="str">
        <f ca="1">INDEX({"","_","-","="},IF(OR($D364 &gt;= I$6, $E364 &lt; H$6), 0, 1)+IF(OR($F364 &gt;= I$6, $G364 &lt; H$6), 0, 2)+1)</f>
        <v/>
      </c>
      <c r="I364" s="68" t="str">
        <f ca="1">INDEX({"","_","-","="},IF(OR($D364 &gt;= J$6, $E364 &lt; I$6), 0, 1)+IF(OR($F364 &gt;= J$6, $G364 &lt; I$6), 0, 2)+1)</f>
        <v/>
      </c>
      <c r="J364" s="68" t="str">
        <f ca="1">INDEX({"","_","-","="},IF(OR($D364 &gt;= K$6, $E364 &lt; J$6), 0, 1)+IF(OR($F364 &gt;= K$6, $G364 &lt; J$6), 0, 2)+1)</f>
        <v/>
      </c>
      <c r="K364" s="68" t="str">
        <f ca="1">INDEX({"","_","-","="},IF(OR($D364 &gt;= L$6, $E364 &lt; K$6), 0, 1)+IF(OR($F364 &gt;= L$6, $G364 &lt; K$6), 0, 2)+1)</f>
        <v/>
      </c>
      <c r="L364" s="68" t="str">
        <f ca="1">INDEX({"","_","-","="},IF(OR($D364 &gt;= M$6, $E364 &lt; L$6), 0, 1)+IF(OR($F364 &gt;= M$6, $G364 &lt; L$6), 0, 2)+1)</f>
        <v/>
      </c>
      <c r="M364" s="68" t="str">
        <f ca="1">INDEX({"","_","-","="},IF(OR($D364 &gt;= N$6, $E364 &lt; M$6), 0, 1)+IF(OR($F364 &gt;= N$6, $G364 &lt; M$6), 0, 2)+1)</f>
        <v/>
      </c>
      <c r="N364" s="68" t="str">
        <f ca="1">INDEX({"","_","-","="},IF(OR($D364 &gt;= O$6, $E364 &lt; N$6), 0, 1)+IF(OR($F364 &gt;= O$6, $G364 &lt; N$6), 0, 2)+1)</f>
        <v/>
      </c>
      <c r="O364" s="68" t="str">
        <f ca="1">INDEX({"","_","-","="},IF(OR($D364 &gt;= P$6, $E364 &lt; O$6), 0, 1)+IF(OR($F364 &gt;= P$6, $G364 &lt; O$6), 0, 2)+1)</f>
        <v/>
      </c>
      <c r="P364" s="68" t="str">
        <f ca="1">INDEX({"","_","-","="},IF(OR($D364 &gt;= Q$6, $E364 &lt; P$6), 0, 1)+IF(OR($F364 &gt;= Q$6, $G364 &lt; P$6), 0, 2)+1)</f>
        <v/>
      </c>
      <c r="Q364" s="68" t="str">
        <f ca="1">INDEX({"","_","-","="},IF(OR($D364 &gt;= R$6, $E364 &lt; Q$6), 0, 1)+IF(OR($F364 &gt;= R$6, $G364 &lt; Q$6), 0, 2)+1)</f>
        <v/>
      </c>
      <c r="R364" s="68" t="str">
        <f ca="1">INDEX({"","_","-","="},IF(OR($D364 &gt;= S$6, $E364 &lt; R$6), 0, 1)+IF(OR($F364 &gt;= S$6, $G364 &lt; R$6), 0, 2)+1)</f>
        <v/>
      </c>
      <c r="S364" s="68" t="str">
        <f ca="1">INDEX({"","_","-","="},IF(OR($D364 &gt;= T$6, $E364 &lt; S$6), 0, 1)+IF(OR($F364 &gt;= T$6, $G364 &lt; S$6), 0, 2)+1)</f>
        <v/>
      </c>
      <c r="T364" s="68" t="str">
        <f ca="1">INDEX({"","_","-","="},IF(OR($D364 &gt;= U$6, $E364 &lt; T$6), 0, 1)+IF(OR($F364 &gt;= U$6, $G364 &lt; T$6), 0, 2)+1)</f>
        <v/>
      </c>
      <c r="U364" s="68" t="str">
        <f ca="1">INDEX({"","_","-","="},IF(OR($D364 &gt;= V$6, $E364 &lt; U$6), 0, 1)+IF(OR($F364 &gt;= V$6, $G364 &lt; U$6), 0, 2)+1)</f>
        <v/>
      </c>
      <c r="V364" s="68" t="str">
        <f ca="1">INDEX({"","_","-","="},IF(OR($D364 &gt;= W$6, $E364 &lt; V$6), 0, 1)+IF(OR($F364 &gt;= W$6, $G364 &lt; V$6), 0, 2)+1)</f>
        <v/>
      </c>
      <c r="W364" s="68" t="str">
        <f ca="1">INDEX({"","_","-","="},IF(OR($D364 &gt;= X$6, $E364 &lt; W$6), 0, 1)+IF(OR($F364 &gt;= X$6, $G364 &lt; W$6), 0, 2)+1)</f>
        <v/>
      </c>
      <c r="X364" s="68" t="str">
        <f ca="1">INDEX({"","_","-","="},IF(OR($D364 &gt;= Y$6, $E364 &lt; X$6), 0, 1)+IF(OR($F364 &gt;= Y$6, $G364 &lt; X$6), 0, 2)+1)</f>
        <v/>
      </c>
      <c r="Y364" s="68" t="str">
        <f ca="1">INDEX({"","_","-","="},IF(OR($D364 &gt;= Z$6, $E364 &lt; Y$6), 0, 1)+IF(OR($F364 &gt;= Z$6, $G364 &lt; Y$6), 0, 2)+1)</f>
        <v/>
      </c>
      <c r="Z364" s="68" t="str">
        <f ca="1">INDEX({"","_","-","="},IF(OR($D364 &gt;= AA$6, $E364 &lt; Z$6), 0, 1)+IF(OR($F364 &gt;= AA$6, $G364 &lt; Z$6), 0, 2)+1)</f>
        <v/>
      </c>
      <c r="AA364" s="68" t="str">
        <f ca="1">INDEX({"","_","-","="},IF(OR($D364 &gt;= AB$6, $E364 &lt; AA$6), 0, 1)+IF(OR($F364 &gt;= AB$6, $G364 &lt; AA$6), 0, 2)+1)</f>
        <v/>
      </c>
      <c r="AB364" s="68" t="str">
        <f ca="1">INDEX({"","_","-","="},IF(OR($D364 &gt;= AC$6, $E364 &lt; AB$6), 0, 1)+IF(OR($F364 &gt;= AC$6, $G364 &lt; AB$6), 0, 2)+1)</f>
        <v/>
      </c>
      <c r="AC364" s="68" t="str">
        <f ca="1">INDEX({"","_","-","="},IF(OR($D364 &gt;= AD$6, $E364 &lt; AC$6), 0, 1)+IF(OR($F364 &gt;= AD$6, $G364 &lt; AC$6), 0, 2)+1)</f>
        <v/>
      </c>
      <c r="AD364" s="68" t="str">
        <f ca="1">INDEX({"","_","-","="},IF(OR($D364 &gt;= AE$6, $E364 &lt; AD$6), 0, 1)+IF(OR($F364 &gt;= AE$6, $G364 &lt; AD$6), 0, 2)+1)</f>
        <v/>
      </c>
      <c r="AE364" s="68" t="str">
        <f ca="1">INDEX({"","_","-","="},IF(OR($D364 &gt;= AF$6, $E364 &lt; AE$6), 0, 1)+IF(OR($F364 &gt;= AF$6, $G364 &lt; AE$6), 0, 2)+1)</f>
        <v/>
      </c>
      <c r="AF364" s="68" t="str">
        <f ca="1">INDEX({"","_","-","="},IF(OR($D364 &gt;= AG$6, $E364 &lt; AF$6), 0, 1)+IF(OR($F364 &gt;= AG$6, $G364 &lt; AF$6), 0, 2)+1)</f>
        <v/>
      </c>
      <c r="AG364" s="68" t="str">
        <f ca="1">INDEX({"","_","-","="},IF(OR($D364 &gt;= AH$6, $E364 &lt; AG$6), 0, 1)+IF(OR($F364 &gt;= AH$6, $G364 &lt; AG$6), 0, 2)+1)</f>
        <v/>
      </c>
      <c r="AH364" s="68" t="str">
        <f ca="1">INDEX({"","_","-","="},IF(OR($D364 &gt;= AI$6, $E364 &lt; AH$6), 0, 1)+IF(OR($F364 &gt;= AI$6, $G364 &lt; AH$6), 0, 2)+1)</f>
        <v/>
      </c>
      <c r="AI364" s="68" t="str">
        <f ca="1">INDEX({"","_","-","="},IF(OR($D364 &gt;= AJ$6, $E364 &lt; AI$6), 0, 1)+IF(OR($F364 &gt;= AJ$6, $G364 &lt; AI$6), 0, 2)+1)</f>
        <v/>
      </c>
      <c r="AJ364" s="68" t="str">
        <f ca="1">INDEX({"","_","-","="},IF(OR($D364 &gt;= AK$6, $E364 &lt; AJ$6), 0, 1)+IF(OR($F364 &gt;= AK$6, $G364 &lt; AJ$6), 0, 2)+1)</f>
        <v/>
      </c>
      <c r="AK364" s="68" t="str">
        <f ca="1">INDEX({"","_","-","="},IF(OR($D364 &gt;= AL$6, $E364 &lt; AK$6), 0, 1)+IF(OR($F364 &gt;= AL$6, $G364 &lt; AK$6), 0, 2)+1)</f>
        <v/>
      </c>
      <c r="AL364" s="68" t="str">
        <f ca="1">INDEX({"","_","-","="},IF(OR($D364 &gt;= AM$6, $E364 &lt; AL$6), 0, 1)+IF(OR($F364 &gt;= AM$6, $G364 &lt; AL$6), 0, 2)+1)</f>
        <v/>
      </c>
      <c r="AM364" s="68" t="str">
        <f ca="1">INDEX({"","_","-","="},IF(OR($D364 &gt;= AN$6, $E364 &lt; AM$6), 0, 1)+IF(OR($F364 &gt;= AN$6, $G364 &lt; AM$6), 0, 2)+1)</f>
        <v/>
      </c>
      <c r="AN364" s="68" t="str">
        <f ca="1">INDEX({"","_","-","="},IF(OR($D364 &gt;= AO$6, $E364 &lt; AN$6), 0, 1)+IF(OR($F364 &gt;= AO$6, $G364 &lt; AN$6), 0, 2)+1)</f>
        <v/>
      </c>
      <c r="AO364" s="68" t="str">
        <f ca="1">INDEX({"","_","-","="},IF(OR($D364 &gt;= AP$6, $E364 &lt; AO$6), 0, 1)+IF(OR($F364 &gt;= AP$6, $G364 &lt; AO$6), 0, 2)+1)</f>
        <v/>
      </c>
      <c r="AP364" s="68" t="str">
        <f ca="1">INDEX({"","_","-","="},IF(OR($D364 &gt;= AQ$6, $E364 &lt; AP$6), 0, 1)+IF(OR($F364 &gt;= AQ$6, $G364 &lt; AP$6), 0, 2)+1)</f>
        <v/>
      </c>
      <c r="AQ364" s="68" t="str">
        <f ca="1">INDEX({"","_","-","="},IF(OR($D364 &gt;= AR$6, $E364 &lt; AQ$6), 0, 1)+IF(OR($F364 &gt;= AR$6, $G364 &lt; AQ$6), 0, 2)+1)</f>
        <v/>
      </c>
      <c r="AR364" s="68" t="str">
        <f ca="1">INDEX({"","_","-","="},IF(OR($D364 &gt;= AS$6, $E364 &lt; AR$6), 0, 1)+IF(OR($F364 &gt;= AS$6, $G364 &lt; AR$6), 0, 2)+1)</f>
        <v/>
      </c>
      <c r="AS364" s="68" t="str">
        <f ca="1">INDEX({"","_","-","="},IF(OR($D364 &gt;= AT$6, $E364 &lt; AS$6), 0, 1)+IF(OR($F364 &gt;= AT$6, $G364 &lt; AS$6), 0, 2)+1)</f>
        <v/>
      </c>
      <c r="AT364" s="68" t="str">
        <f ca="1">INDEX({"","_","-","="},IF(OR($D364 &gt;= AU$6, $E364 &lt; AT$6), 0, 1)+IF(OR($F364 &gt;= AU$6, $G364 &lt; AT$6), 0, 2)+1)</f>
        <v/>
      </c>
      <c r="AU364" s="68" t="str">
        <f ca="1">INDEX({"","_","-","="},IF(OR($D364 &gt;= AV$6, $E364 &lt; AU$6), 0, 1)+IF(OR($F364 &gt;= AV$6, $G364 &lt; AU$6), 0, 2)+1)</f>
        <v/>
      </c>
      <c r="AV364" s="68" t="str">
        <f ca="1">INDEX({"","_","-","="},IF(OR($D364 &gt;= AW$6, $E364 &lt; AV$6), 0, 1)+IF(OR($F364 &gt;= AW$6, $G364 &lt; AV$6), 0, 2)+1)</f>
        <v/>
      </c>
      <c r="AW364" s="68" t="str">
        <f ca="1">INDEX({"","_","-","="},IF(OR($D364 &gt;= AX$6, $E364 &lt; AW$6), 0, 1)+IF(OR($F364 &gt;= AX$6, $G364 &lt; AW$6), 0, 2)+1)</f>
        <v/>
      </c>
      <c r="AX364" s="68" t="str">
        <f ca="1">INDEX({"","_","-","="},IF(OR($D364 &gt;= AY$6, $E364 &lt; AX$6), 0, 1)+IF(OR($F364 &gt;= AY$6, $G364 &lt; AX$6), 0, 2)+1)</f>
        <v/>
      </c>
      <c r="AY364" s="68" t="str">
        <f ca="1">INDEX({"","_","-","="},IF(OR($D364 &gt;= AZ$6, $E364 &lt; AY$6), 0, 1)+IF(OR($F364 &gt;= AZ$6, $G364 &lt; AY$6), 0, 2)+1)</f>
        <v/>
      </c>
      <c r="AZ364" s="68" t="str">
        <f ca="1">INDEX({"","_","-","="},IF(OR($D364 &gt;= BA$6, $E364 &lt; AZ$6), 0, 1)+IF(OR($F364 &gt;= BA$6, $G364 &lt; AZ$6), 0, 2)+1)</f>
        <v/>
      </c>
      <c r="BA364" s="68" t="str">
        <f ca="1">INDEX({"","_","-","="},IF(OR($D364 &gt;= BB$6, $E364 &lt; BA$6), 0, 1)+IF(OR($F364 &gt;= BB$6, $G364 &lt; BA$6), 0, 2)+1)</f>
        <v/>
      </c>
      <c r="BB364" s="68" t="str">
        <f ca="1">INDEX({"","_","-","="},IF(OR($D364 &gt;= BC$6, $E364 &lt; BB$6), 0, 1)+IF(OR($F364 &gt;= BC$6, $G364 &lt; BB$6), 0, 2)+1)</f>
        <v/>
      </c>
      <c r="BC364" s="68" t="str">
        <f ca="1">INDEX({"","_","-","="},IF(OR($D364 &gt;= BD$6, $E364 &lt; BC$6), 0, 1)+IF(OR($F364 &gt;= BD$6, $G364 &lt; BC$6), 0, 2)+1)</f>
        <v/>
      </c>
      <c r="BD364" s="68" t="str">
        <f ca="1">INDEX({"","_","-","="},IF(OR($D364 &gt;= BE$6, $E364 &lt; BD$6), 0, 1)+IF(OR($F364 &gt;= BE$6, $G364 &lt; BD$6), 0, 2)+1)</f>
        <v/>
      </c>
      <c r="BE364" s="68" t="str">
        <f ca="1">INDEX({"","_","-","="},IF(OR($D364 &gt;= BF$6, $E364 &lt; BE$6), 0, 1)+IF(OR($F364 &gt;= BF$6, $G364 &lt; BE$6), 0, 2)+1)</f>
        <v/>
      </c>
      <c r="BF364" s="68" t="str">
        <f ca="1">INDEX({"","_","-","="},IF(OR($D364 &gt;= BG$6, $E364 &lt; BF$6), 0, 1)+IF(OR($F364 &gt;= BG$6, $G364 &lt; BF$6), 0, 2)+1)</f>
        <v/>
      </c>
      <c r="BG364" s="68" t="str">
        <f ca="1">INDEX({"","_","-","="},IF(OR($D364 &gt;= BH$6, $E364 &lt; BG$6), 0, 1)+IF(OR($F364 &gt;= BH$6, $G364 &lt; BG$6), 0, 2)+1)</f>
        <v/>
      </c>
      <c r="BH364" s="68" t="str">
        <f ca="1">INDEX({"","_","-","="},IF(OR($D364 &gt;= BI$6, $E364 &lt; BH$6), 0, 1)+IF(OR($F364 &gt;= BI$6, $G364 &lt; BH$6), 0, 2)+1)</f>
        <v/>
      </c>
      <c r="BI364" s="68" t="str">
        <f ca="1">INDEX({"","_","-","="},IF(OR($D364 &gt;= BJ$6, $E364 &lt; BI$6), 0, 1)+IF(OR($F364 &gt;= BJ$6, $G364 &lt; BI$6), 0, 2)+1)</f>
        <v/>
      </c>
      <c r="BJ364" s="68" t="str">
        <f ca="1">INDEX({"","_","-","="},IF(OR($D364 &gt;= BK$6, $E364 &lt; BJ$6), 0, 1)+IF(OR($F364 &gt;= BK$6, $G364 &lt; BJ$6), 0, 2)+1)</f>
        <v/>
      </c>
      <c r="BK364" s="68" t="str">
        <f ca="1">INDEX({"","_","-","="},IF(OR($D364 &gt;= BL$6, $E364 &lt; BK$6), 0, 1)+IF(OR($F364 &gt;= BL$6, $G364 &lt; BK$6), 0, 2)+1)</f>
        <v/>
      </c>
      <c r="BL364" s="68" t="str">
        <f ca="1">INDEX({"","_","-","="},IF(OR($D364 &gt;= BM$6, $E364 &lt; BL$6), 0, 1)+IF(OR($F364 &gt;= BM$6, $G364 &lt; BL$6), 0, 2)+1)</f>
        <v/>
      </c>
      <c r="BM364" s="68" t="str">
        <f ca="1">INDEX({"","_","-","="},IF(OR($D364 &gt;= BN$6, $E364 &lt; BM$6), 0, 1)+IF(OR($F364 &gt;= BN$6, $G364 &lt; BM$6), 0, 2)+1)</f>
        <v/>
      </c>
      <c r="BN364" s="68" t="str">
        <f ca="1">INDEX({"","_","-","="},IF(OR($D364 &gt;= BO$6, $E364 &lt; BN$6), 0, 1)+IF(OR($F364 &gt;= BO$6, $G364 &lt; BN$6), 0, 2)+1)</f>
        <v/>
      </c>
      <c r="BO364" s="68" t="str">
        <f ca="1">INDEX({"","_","-","="},IF(OR($D364 &gt;= BP$6, $E364 &lt; BO$6), 0, 1)+IF(OR($F364 &gt;= BP$6, $G364 &lt; BO$6), 0, 2)+1)</f>
        <v/>
      </c>
      <c r="BP364" s="68" t="str">
        <f ca="1">INDEX({"","_","-","="},IF(OR($D364 &gt;= BQ$6, $E364 &lt; BP$6), 0, 1)+IF(OR($F364 &gt;= BQ$6, $G364 &lt; BP$6), 0, 2)+1)</f>
        <v/>
      </c>
      <c r="BQ364" s="68" t="str">
        <f ca="1">INDEX({"","_","-","="},IF(OR($D364 &gt;= BR$6, $E364 &lt; BQ$6), 0, 1)+IF(OR($F364 &gt;= BR$6, $G364 &lt; BQ$6), 0, 2)+1)</f>
        <v/>
      </c>
      <c r="BR364" s="68" t="str">
        <f ca="1">INDEX({"","_","-","="},IF(OR($D364 &gt;= BS$6, $E364 &lt; BR$6), 0, 1)+IF(OR($F364 &gt;= BS$6, $G364 &lt; BR$6), 0, 2)+1)</f>
        <v/>
      </c>
      <c r="BS364" s="68" t="str">
        <f ca="1">INDEX({"","_","-","="},IF(OR($D364 &gt;= BT$6, $E364 &lt; BS$6), 0, 1)+IF(OR($F364 &gt;= BT$6, $G364 &lt; BS$6), 0, 2)+1)</f>
        <v/>
      </c>
      <c r="BT364" s="68" t="str">
        <f ca="1">INDEX({"","_","-","="},IF(OR($D364 &gt;= BU$6, $E364 &lt; BT$6), 0, 1)+IF(OR($F364 &gt;= BU$6, $G364 &lt; BT$6), 0, 2)+1)</f>
        <v/>
      </c>
      <c r="BU364" s="68" t="str">
        <f ca="1">INDEX({"","_","-","="},IF(OR($D364 &gt;= BV$6, $E364 &lt; BU$6), 0, 1)+IF(OR($F364 &gt;= BV$6, $G364 &lt; BU$6), 0, 2)+1)</f>
        <v/>
      </c>
      <c r="BV364" s="68" t="str">
        <f ca="1">INDEX({"","_","-","="},IF(OR($D364 &gt;= BW$6, $E364 &lt; BV$6), 0, 1)+IF(OR($F364 &gt;= BW$6, $G364 &lt; BV$6), 0, 2)+1)</f>
        <v/>
      </c>
      <c r="BW364" s="68" t="str">
        <f ca="1">INDEX({"","_","-","="},IF(OR($D364 &gt;= BX$6, $E364 &lt; BW$6), 0, 1)+IF(OR($F364 &gt;= BX$6, $G364 &lt; BW$6), 0, 2)+1)</f>
        <v/>
      </c>
      <c r="BX364" s="68" t="str">
        <f ca="1">INDEX({"","_","-","="},IF(OR($D364 &gt;= BY$6, $E364 &lt; BX$6), 0, 1)+IF(OR($F364 &gt;= BY$6, $G364 &lt; BX$6), 0, 2)+1)</f>
        <v/>
      </c>
      <c r="BY364" s="68" t="str">
        <f ca="1">INDEX({"","_","-","="},IF(OR($D364 &gt;= BZ$6, $E364 &lt; BY$6), 0, 1)+IF(OR($F364 &gt;= BZ$6, $G364 &lt; BY$6), 0, 2)+1)</f>
        <v/>
      </c>
      <c r="BZ364" s="68" t="str">
        <f ca="1">INDEX({"","_","-","="},IF(OR($D364 &gt;= CA$6, $E364 &lt; BZ$6), 0, 1)+IF(OR($F364 &gt;= CA$6, $G364 &lt; BZ$6), 0, 2)+1)</f>
        <v/>
      </c>
      <c r="CA364" s="68" t="str">
        <f ca="1">INDEX({"","_","-","="},IF(OR($D364 &gt;= CB$6, $E364 &lt; CA$6), 0, 1)+IF(OR($F364 &gt;= CB$6, $G364 &lt; CA$6), 0, 2)+1)</f>
        <v/>
      </c>
      <c r="CB364" s="68" t="str">
        <f ca="1">INDEX({"","_","-","="},IF(OR($D364 &gt;= CC$6, $E364 &lt; CB$6), 0, 1)+IF(OR($F364 &gt;= CC$6, $G364 &lt; CB$6), 0, 2)+1)</f>
        <v/>
      </c>
      <c r="CC364" s="68" t="str">
        <f ca="1">INDEX({"","_","-","="},IF(OR($D364 &gt;= CD$6, $E364 &lt; CC$6), 0, 1)+IF(OR($F364 &gt;= CD$6, $G364 &lt; CC$6), 0, 2)+1)</f>
        <v/>
      </c>
      <c r="CD364" s="68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IF('临-进度'!M360,'临-进度'!$A360,"")</f>
        <v/>
      </c>
      <c r="B365" s="8" t="str">
        <f ca="1">IF('临-进度'!M360,'临-进度'!$B360,"")</f>
        <v/>
      </c>
      <c r="C365" s="8" t="str">
        <f ca="1">IF('临-进度'!M360,'临-进度'!$E360,"")</f>
        <v/>
      </c>
      <c r="D365" s="40" t="str">
        <f ca="1">IF('临-进度'!$M360,'临-进度'!$I360,"")</f>
        <v/>
      </c>
      <c r="E365" s="40" t="str">
        <f ca="1">IF('临-进度'!$M360,'临-进度'!$AE360,"")</f>
        <v/>
      </c>
      <c r="F365" s="40" t="str">
        <f ca="1">IF('临-进度'!$M360,'临-进度'!$J360,"")</f>
        <v/>
      </c>
      <c r="G365" s="73" t="str">
        <f ca="1">IF('临-进度'!$M360,'临-进度'!$AF360,"")</f>
        <v/>
      </c>
      <c r="H365" s="68" t="str">
        <f ca="1">INDEX({"","_","-","="},IF(OR($D365 &gt;= I$6, $E365 &lt; H$6), 0, 1)+IF(OR($F365 &gt;= I$6, $G365 &lt; H$6), 0, 2)+1)</f>
        <v/>
      </c>
      <c r="I365" s="68" t="str">
        <f ca="1">INDEX({"","_","-","="},IF(OR($D365 &gt;= J$6, $E365 &lt; I$6), 0, 1)+IF(OR($F365 &gt;= J$6, $G365 &lt; I$6), 0, 2)+1)</f>
        <v/>
      </c>
      <c r="J365" s="68" t="str">
        <f ca="1">INDEX({"","_","-","="},IF(OR($D365 &gt;= K$6, $E365 &lt; J$6), 0, 1)+IF(OR($F365 &gt;= K$6, $G365 &lt; J$6), 0, 2)+1)</f>
        <v/>
      </c>
      <c r="K365" s="68" t="str">
        <f ca="1">INDEX({"","_","-","="},IF(OR($D365 &gt;= L$6, $E365 &lt; K$6), 0, 1)+IF(OR($F365 &gt;= L$6, $G365 &lt; K$6), 0, 2)+1)</f>
        <v/>
      </c>
      <c r="L365" s="68" t="str">
        <f ca="1">INDEX({"","_","-","="},IF(OR($D365 &gt;= M$6, $E365 &lt; L$6), 0, 1)+IF(OR($F365 &gt;= M$6, $G365 &lt; L$6), 0, 2)+1)</f>
        <v/>
      </c>
      <c r="M365" s="68" t="str">
        <f ca="1">INDEX({"","_","-","="},IF(OR($D365 &gt;= N$6, $E365 &lt; M$6), 0, 1)+IF(OR($F365 &gt;= N$6, $G365 &lt; M$6), 0, 2)+1)</f>
        <v/>
      </c>
      <c r="N365" s="68" t="str">
        <f ca="1">INDEX({"","_","-","="},IF(OR($D365 &gt;= O$6, $E365 &lt; N$6), 0, 1)+IF(OR($F365 &gt;= O$6, $G365 &lt; N$6), 0, 2)+1)</f>
        <v/>
      </c>
      <c r="O365" s="68" t="str">
        <f ca="1">INDEX({"","_","-","="},IF(OR($D365 &gt;= P$6, $E365 &lt; O$6), 0, 1)+IF(OR($F365 &gt;= P$6, $G365 &lt; O$6), 0, 2)+1)</f>
        <v/>
      </c>
      <c r="P365" s="68" t="str">
        <f ca="1">INDEX({"","_","-","="},IF(OR($D365 &gt;= Q$6, $E365 &lt; P$6), 0, 1)+IF(OR($F365 &gt;= Q$6, $G365 &lt; P$6), 0, 2)+1)</f>
        <v/>
      </c>
      <c r="Q365" s="68" t="str">
        <f ca="1">INDEX({"","_","-","="},IF(OR($D365 &gt;= R$6, $E365 &lt; Q$6), 0, 1)+IF(OR($F365 &gt;= R$6, $G365 &lt; Q$6), 0, 2)+1)</f>
        <v/>
      </c>
      <c r="R365" s="68" t="str">
        <f ca="1">INDEX({"","_","-","="},IF(OR($D365 &gt;= S$6, $E365 &lt; R$6), 0, 1)+IF(OR($F365 &gt;= S$6, $G365 &lt; R$6), 0, 2)+1)</f>
        <v/>
      </c>
      <c r="S365" s="68" t="str">
        <f ca="1">INDEX({"","_","-","="},IF(OR($D365 &gt;= T$6, $E365 &lt; S$6), 0, 1)+IF(OR($F365 &gt;= T$6, $G365 &lt; S$6), 0, 2)+1)</f>
        <v/>
      </c>
      <c r="T365" s="68" t="str">
        <f ca="1">INDEX({"","_","-","="},IF(OR($D365 &gt;= U$6, $E365 &lt; T$6), 0, 1)+IF(OR($F365 &gt;= U$6, $G365 &lt; T$6), 0, 2)+1)</f>
        <v/>
      </c>
      <c r="U365" s="68" t="str">
        <f ca="1">INDEX({"","_","-","="},IF(OR($D365 &gt;= V$6, $E365 &lt; U$6), 0, 1)+IF(OR($F365 &gt;= V$6, $G365 &lt; U$6), 0, 2)+1)</f>
        <v/>
      </c>
      <c r="V365" s="68" t="str">
        <f ca="1">INDEX({"","_","-","="},IF(OR($D365 &gt;= W$6, $E365 &lt; V$6), 0, 1)+IF(OR($F365 &gt;= W$6, $G365 &lt; V$6), 0, 2)+1)</f>
        <v/>
      </c>
      <c r="W365" s="68" t="str">
        <f ca="1">INDEX({"","_","-","="},IF(OR($D365 &gt;= X$6, $E365 &lt; W$6), 0, 1)+IF(OR($F365 &gt;= X$6, $G365 &lt; W$6), 0, 2)+1)</f>
        <v/>
      </c>
      <c r="X365" s="68" t="str">
        <f ca="1">INDEX({"","_","-","="},IF(OR($D365 &gt;= Y$6, $E365 &lt; X$6), 0, 1)+IF(OR($F365 &gt;= Y$6, $G365 &lt; X$6), 0, 2)+1)</f>
        <v/>
      </c>
      <c r="Y365" s="68" t="str">
        <f ca="1">INDEX({"","_","-","="},IF(OR($D365 &gt;= Z$6, $E365 &lt; Y$6), 0, 1)+IF(OR($F365 &gt;= Z$6, $G365 &lt; Y$6), 0, 2)+1)</f>
        <v/>
      </c>
      <c r="Z365" s="68" t="str">
        <f ca="1">INDEX({"","_","-","="},IF(OR($D365 &gt;= AA$6, $E365 &lt; Z$6), 0, 1)+IF(OR($F365 &gt;= AA$6, $G365 &lt; Z$6), 0, 2)+1)</f>
        <v/>
      </c>
      <c r="AA365" s="68" t="str">
        <f ca="1">INDEX({"","_","-","="},IF(OR($D365 &gt;= AB$6, $E365 &lt; AA$6), 0, 1)+IF(OR($F365 &gt;= AB$6, $G365 &lt; AA$6), 0, 2)+1)</f>
        <v/>
      </c>
      <c r="AB365" s="68" t="str">
        <f ca="1">INDEX({"","_","-","="},IF(OR($D365 &gt;= AC$6, $E365 &lt; AB$6), 0, 1)+IF(OR($F365 &gt;= AC$6, $G365 &lt; AB$6), 0, 2)+1)</f>
        <v/>
      </c>
      <c r="AC365" s="68" t="str">
        <f ca="1">INDEX({"","_","-","="},IF(OR($D365 &gt;= AD$6, $E365 &lt; AC$6), 0, 1)+IF(OR($F365 &gt;= AD$6, $G365 &lt; AC$6), 0, 2)+1)</f>
        <v/>
      </c>
      <c r="AD365" s="68" t="str">
        <f ca="1">INDEX({"","_","-","="},IF(OR($D365 &gt;= AE$6, $E365 &lt; AD$6), 0, 1)+IF(OR($F365 &gt;= AE$6, $G365 &lt; AD$6), 0, 2)+1)</f>
        <v/>
      </c>
      <c r="AE365" s="68" t="str">
        <f ca="1">INDEX({"","_","-","="},IF(OR($D365 &gt;= AF$6, $E365 &lt; AE$6), 0, 1)+IF(OR($F365 &gt;= AF$6, $G365 &lt; AE$6), 0, 2)+1)</f>
        <v/>
      </c>
      <c r="AF365" s="68" t="str">
        <f ca="1">INDEX({"","_","-","="},IF(OR($D365 &gt;= AG$6, $E365 &lt; AF$6), 0, 1)+IF(OR($F365 &gt;= AG$6, $G365 &lt; AF$6), 0, 2)+1)</f>
        <v/>
      </c>
      <c r="AG365" s="68" t="str">
        <f ca="1">INDEX({"","_","-","="},IF(OR($D365 &gt;= AH$6, $E365 &lt; AG$6), 0, 1)+IF(OR($F365 &gt;= AH$6, $G365 &lt; AG$6), 0, 2)+1)</f>
        <v/>
      </c>
      <c r="AH365" s="68" t="str">
        <f ca="1">INDEX({"","_","-","="},IF(OR($D365 &gt;= AI$6, $E365 &lt; AH$6), 0, 1)+IF(OR($F365 &gt;= AI$6, $G365 &lt; AH$6), 0, 2)+1)</f>
        <v/>
      </c>
      <c r="AI365" s="68" t="str">
        <f ca="1">INDEX({"","_","-","="},IF(OR($D365 &gt;= AJ$6, $E365 &lt; AI$6), 0, 1)+IF(OR($F365 &gt;= AJ$6, $G365 &lt; AI$6), 0, 2)+1)</f>
        <v/>
      </c>
      <c r="AJ365" s="68" t="str">
        <f ca="1">INDEX({"","_","-","="},IF(OR($D365 &gt;= AK$6, $E365 &lt; AJ$6), 0, 1)+IF(OR($F365 &gt;= AK$6, $G365 &lt; AJ$6), 0, 2)+1)</f>
        <v/>
      </c>
      <c r="AK365" s="68" t="str">
        <f ca="1">INDEX({"","_","-","="},IF(OR($D365 &gt;= AL$6, $E365 &lt; AK$6), 0, 1)+IF(OR($F365 &gt;= AL$6, $G365 &lt; AK$6), 0, 2)+1)</f>
        <v/>
      </c>
      <c r="AL365" s="68" t="str">
        <f ca="1">INDEX({"","_","-","="},IF(OR($D365 &gt;= AM$6, $E365 &lt; AL$6), 0, 1)+IF(OR($F365 &gt;= AM$6, $G365 &lt; AL$6), 0, 2)+1)</f>
        <v/>
      </c>
      <c r="AM365" s="68" t="str">
        <f ca="1">INDEX({"","_","-","="},IF(OR($D365 &gt;= AN$6, $E365 &lt; AM$6), 0, 1)+IF(OR($F365 &gt;= AN$6, $G365 &lt; AM$6), 0, 2)+1)</f>
        <v/>
      </c>
      <c r="AN365" s="68" t="str">
        <f ca="1">INDEX({"","_","-","="},IF(OR($D365 &gt;= AO$6, $E365 &lt; AN$6), 0, 1)+IF(OR($F365 &gt;= AO$6, $G365 &lt; AN$6), 0, 2)+1)</f>
        <v/>
      </c>
      <c r="AO365" s="68" t="str">
        <f ca="1">INDEX({"","_","-","="},IF(OR($D365 &gt;= AP$6, $E365 &lt; AO$6), 0, 1)+IF(OR($F365 &gt;= AP$6, $G365 &lt; AO$6), 0, 2)+1)</f>
        <v/>
      </c>
      <c r="AP365" s="68" t="str">
        <f ca="1">INDEX({"","_","-","="},IF(OR($D365 &gt;= AQ$6, $E365 &lt; AP$6), 0, 1)+IF(OR($F365 &gt;= AQ$6, $G365 &lt; AP$6), 0, 2)+1)</f>
        <v/>
      </c>
      <c r="AQ365" s="68" t="str">
        <f ca="1">INDEX({"","_","-","="},IF(OR($D365 &gt;= AR$6, $E365 &lt; AQ$6), 0, 1)+IF(OR($F365 &gt;= AR$6, $G365 &lt; AQ$6), 0, 2)+1)</f>
        <v/>
      </c>
      <c r="AR365" s="68" t="str">
        <f ca="1">INDEX({"","_","-","="},IF(OR($D365 &gt;= AS$6, $E365 &lt; AR$6), 0, 1)+IF(OR($F365 &gt;= AS$6, $G365 &lt; AR$6), 0, 2)+1)</f>
        <v/>
      </c>
      <c r="AS365" s="68" t="str">
        <f ca="1">INDEX({"","_","-","="},IF(OR($D365 &gt;= AT$6, $E365 &lt; AS$6), 0, 1)+IF(OR($F365 &gt;= AT$6, $G365 &lt; AS$6), 0, 2)+1)</f>
        <v/>
      </c>
      <c r="AT365" s="68" t="str">
        <f ca="1">INDEX({"","_","-","="},IF(OR($D365 &gt;= AU$6, $E365 &lt; AT$6), 0, 1)+IF(OR($F365 &gt;= AU$6, $G365 &lt; AT$6), 0, 2)+1)</f>
        <v/>
      </c>
      <c r="AU365" s="68" t="str">
        <f ca="1">INDEX({"","_","-","="},IF(OR($D365 &gt;= AV$6, $E365 &lt; AU$6), 0, 1)+IF(OR($F365 &gt;= AV$6, $G365 &lt; AU$6), 0, 2)+1)</f>
        <v/>
      </c>
      <c r="AV365" s="68" t="str">
        <f ca="1">INDEX({"","_","-","="},IF(OR($D365 &gt;= AW$6, $E365 &lt; AV$6), 0, 1)+IF(OR($F365 &gt;= AW$6, $G365 &lt; AV$6), 0, 2)+1)</f>
        <v/>
      </c>
      <c r="AW365" s="68" t="str">
        <f ca="1">INDEX({"","_","-","="},IF(OR($D365 &gt;= AX$6, $E365 &lt; AW$6), 0, 1)+IF(OR($F365 &gt;= AX$6, $G365 &lt; AW$6), 0, 2)+1)</f>
        <v/>
      </c>
      <c r="AX365" s="68" t="str">
        <f ca="1">INDEX({"","_","-","="},IF(OR($D365 &gt;= AY$6, $E365 &lt; AX$6), 0, 1)+IF(OR($F365 &gt;= AY$6, $G365 &lt; AX$6), 0, 2)+1)</f>
        <v/>
      </c>
      <c r="AY365" s="68" t="str">
        <f ca="1">INDEX({"","_","-","="},IF(OR($D365 &gt;= AZ$6, $E365 &lt; AY$6), 0, 1)+IF(OR($F365 &gt;= AZ$6, $G365 &lt; AY$6), 0, 2)+1)</f>
        <v/>
      </c>
      <c r="AZ365" s="68" t="str">
        <f ca="1">INDEX({"","_","-","="},IF(OR($D365 &gt;= BA$6, $E365 &lt; AZ$6), 0, 1)+IF(OR($F365 &gt;= BA$6, $G365 &lt; AZ$6), 0, 2)+1)</f>
        <v/>
      </c>
      <c r="BA365" s="68" t="str">
        <f ca="1">INDEX({"","_","-","="},IF(OR($D365 &gt;= BB$6, $E365 &lt; BA$6), 0, 1)+IF(OR($F365 &gt;= BB$6, $G365 &lt; BA$6), 0, 2)+1)</f>
        <v/>
      </c>
      <c r="BB365" s="68" t="str">
        <f ca="1">INDEX({"","_","-","="},IF(OR($D365 &gt;= BC$6, $E365 &lt; BB$6), 0, 1)+IF(OR($F365 &gt;= BC$6, $G365 &lt; BB$6), 0, 2)+1)</f>
        <v/>
      </c>
      <c r="BC365" s="68" t="str">
        <f ca="1">INDEX({"","_","-","="},IF(OR($D365 &gt;= BD$6, $E365 &lt; BC$6), 0, 1)+IF(OR($F365 &gt;= BD$6, $G365 &lt; BC$6), 0, 2)+1)</f>
        <v/>
      </c>
      <c r="BD365" s="68" t="str">
        <f ca="1">INDEX({"","_","-","="},IF(OR($D365 &gt;= BE$6, $E365 &lt; BD$6), 0, 1)+IF(OR($F365 &gt;= BE$6, $G365 &lt; BD$6), 0, 2)+1)</f>
        <v/>
      </c>
      <c r="BE365" s="68" t="str">
        <f ca="1">INDEX({"","_","-","="},IF(OR($D365 &gt;= BF$6, $E365 &lt; BE$6), 0, 1)+IF(OR($F365 &gt;= BF$6, $G365 &lt; BE$6), 0, 2)+1)</f>
        <v/>
      </c>
      <c r="BF365" s="68" t="str">
        <f ca="1">INDEX({"","_","-","="},IF(OR($D365 &gt;= BG$6, $E365 &lt; BF$6), 0, 1)+IF(OR($F365 &gt;= BG$6, $G365 &lt; BF$6), 0, 2)+1)</f>
        <v/>
      </c>
      <c r="BG365" s="68" t="str">
        <f ca="1">INDEX({"","_","-","="},IF(OR($D365 &gt;= BH$6, $E365 &lt; BG$6), 0, 1)+IF(OR($F365 &gt;= BH$6, $G365 &lt; BG$6), 0, 2)+1)</f>
        <v/>
      </c>
      <c r="BH365" s="68" t="str">
        <f ca="1">INDEX({"","_","-","="},IF(OR($D365 &gt;= BI$6, $E365 &lt; BH$6), 0, 1)+IF(OR($F365 &gt;= BI$6, $G365 &lt; BH$6), 0, 2)+1)</f>
        <v/>
      </c>
      <c r="BI365" s="68" t="str">
        <f ca="1">INDEX({"","_","-","="},IF(OR($D365 &gt;= BJ$6, $E365 &lt; BI$6), 0, 1)+IF(OR($F365 &gt;= BJ$6, $G365 &lt; BI$6), 0, 2)+1)</f>
        <v/>
      </c>
      <c r="BJ365" s="68" t="str">
        <f ca="1">INDEX({"","_","-","="},IF(OR($D365 &gt;= BK$6, $E365 &lt; BJ$6), 0, 1)+IF(OR($F365 &gt;= BK$6, $G365 &lt; BJ$6), 0, 2)+1)</f>
        <v/>
      </c>
      <c r="BK365" s="68" t="str">
        <f ca="1">INDEX({"","_","-","="},IF(OR($D365 &gt;= BL$6, $E365 &lt; BK$6), 0, 1)+IF(OR($F365 &gt;= BL$6, $G365 &lt; BK$6), 0, 2)+1)</f>
        <v/>
      </c>
      <c r="BL365" s="68" t="str">
        <f ca="1">INDEX({"","_","-","="},IF(OR($D365 &gt;= BM$6, $E365 &lt; BL$6), 0, 1)+IF(OR($F365 &gt;= BM$6, $G365 &lt; BL$6), 0, 2)+1)</f>
        <v/>
      </c>
      <c r="BM365" s="68" t="str">
        <f ca="1">INDEX({"","_","-","="},IF(OR($D365 &gt;= BN$6, $E365 &lt; BM$6), 0, 1)+IF(OR($F365 &gt;= BN$6, $G365 &lt; BM$6), 0, 2)+1)</f>
        <v/>
      </c>
      <c r="BN365" s="68" t="str">
        <f ca="1">INDEX({"","_","-","="},IF(OR($D365 &gt;= BO$6, $E365 &lt; BN$6), 0, 1)+IF(OR($F365 &gt;= BO$6, $G365 &lt; BN$6), 0, 2)+1)</f>
        <v/>
      </c>
      <c r="BO365" s="68" t="str">
        <f ca="1">INDEX({"","_","-","="},IF(OR($D365 &gt;= BP$6, $E365 &lt; BO$6), 0, 1)+IF(OR($F365 &gt;= BP$6, $G365 &lt; BO$6), 0, 2)+1)</f>
        <v/>
      </c>
      <c r="BP365" s="68" t="str">
        <f ca="1">INDEX({"","_","-","="},IF(OR($D365 &gt;= BQ$6, $E365 &lt; BP$6), 0, 1)+IF(OR($F365 &gt;= BQ$6, $G365 &lt; BP$6), 0, 2)+1)</f>
        <v/>
      </c>
      <c r="BQ365" s="68" t="str">
        <f ca="1">INDEX({"","_","-","="},IF(OR($D365 &gt;= BR$6, $E365 &lt; BQ$6), 0, 1)+IF(OR($F365 &gt;= BR$6, $G365 &lt; BQ$6), 0, 2)+1)</f>
        <v/>
      </c>
      <c r="BR365" s="68" t="str">
        <f ca="1">INDEX({"","_","-","="},IF(OR($D365 &gt;= BS$6, $E365 &lt; BR$6), 0, 1)+IF(OR($F365 &gt;= BS$6, $G365 &lt; BR$6), 0, 2)+1)</f>
        <v/>
      </c>
      <c r="BS365" s="68" t="str">
        <f ca="1">INDEX({"","_","-","="},IF(OR($D365 &gt;= BT$6, $E365 &lt; BS$6), 0, 1)+IF(OR($F365 &gt;= BT$6, $G365 &lt; BS$6), 0, 2)+1)</f>
        <v/>
      </c>
      <c r="BT365" s="68" t="str">
        <f ca="1">INDEX({"","_","-","="},IF(OR($D365 &gt;= BU$6, $E365 &lt; BT$6), 0, 1)+IF(OR($F365 &gt;= BU$6, $G365 &lt; BT$6), 0, 2)+1)</f>
        <v/>
      </c>
      <c r="BU365" s="68" t="str">
        <f ca="1">INDEX({"","_","-","="},IF(OR($D365 &gt;= BV$6, $E365 &lt; BU$6), 0, 1)+IF(OR($F365 &gt;= BV$6, $G365 &lt; BU$6), 0, 2)+1)</f>
        <v/>
      </c>
      <c r="BV365" s="68" t="str">
        <f ca="1">INDEX({"","_","-","="},IF(OR($D365 &gt;= BW$6, $E365 &lt; BV$6), 0, 1)+IF(OR($F365 &gt;= BW$6, $G365 &lt; BV$6), 0, 2)+1)</f>
        <v/>
      </c>
      <c r="BW365" s="68" t="str">
        <f ca="1">INDEX({"","_","-","="},IF(OR($D365 &gt;= BX$6, $E365 &lt; BW$6), 0, 1)+IF(OR($F365 &gt;= BX$6, $G365 &lt; BW$6), 0, 2)+1)</f>
        <v/>
      </c>
      <c r="BX365" s="68" t="str">
        <f ca="1">INDEX({"","_","-","="},IF(OR($D365 &gt;= BY$6, $E365 &lt; BX$6), 0, 1)+IF(OR($F365 &gt;= BY$6, $G365 &lt; BX$6), 0, 2)+1)</f>
        <v/>
      </c>
      <c r="BY365" s="68" t="str">
        <f ca="1">INDEX({"","_","-","="},IF(OR($D365 &gt;= BZ$6, $E365 &lt; BY$6), 0, 1)+IF(OR($F365 &gt;= BZ$6, $G365 &lt; BY$6), 0, 2)+1)</f>
        <v/>
      </c>
      <c r="BZ365" s="68" t="str">
        <f ca="1">INDEX({"","_","-","="},IF(OR($D365 &gt;= CA$6, $E365 &lt; BZ$6), 0, 1)+IF(OR($F365 &gt;= CA$6, $G365 &lt; BZ$6), 0, 2)+1)</f>
        <v/>
      </c>
      <c r="CA365" s="68" t="str">
        <f ca="1">INDEX({"","_","-","="},IF(OR($D365 &gt;= CB$6, $E365 &lt; CA$6), 0, 1)+IF(OR($F365 &gt;= CB$6, $G365 &lt; CA$6), 0, 2)+1)</f>
        <v/>
      </c>
      <c r="CB365" s="68" t="str">
        <f ca="1">INDEX({"","_","-","="},IF(OR($D365 &gt;= CC$6, $E365 &lt; CB$6), 0, 1)+IF(OR($F365 &gt;= CC$6, $G365 &lt; CB$6), 0, 2)+1)</f>
        <v/>
      </c>
      <c r="CC365" s="68" t="str">
        <f ca="1">INDEX({"","_","-","="},IF(OR($D365 &gt;= CD$6, $E365 &lt; CC$6), 0, 1)+IF(OR($F365 &gt;= CD$6, $G365 &lt; CC$6), 0, 2)+1)</f>
        <v/>
      </c>
      <c r="CD365" s="68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IF('临-进度'!M361,'临-进度'!$A361,"")</f>
        <v/>
      </c>
      <c r="B366" s="8" t="str">
        <f ca="1">IF('临-进度'!M361,'临-进度'!$B361,"")</f>
        <v/>
      </c>
      <c r="C366" s="8" t="str">
        <f ca="1">IF('临-进度'!M361,'临-进度'!$E361,"")</f>
        <v/>
      </c>
      <c r="D366" s="40" t="str">
        <f ca="1">IF('临-进度'!$M361,'临-进度'!$I361,"")</f>
        <v/>
      </c>
      <c r="E366" s="40" t="str">
        <f ca="1">IF('临-进度'!$M361,'临-进度'!$AE361,"")</f>
        <v/>
      </c>
      <c r="F366" s="40" t="str">
        <f ca="1">IF('临-进度'!$M361,'临-进度'!$J361,"")</f>
        <v/>
      </c>
      <c r="G366" s="73" t="str">
        <f ca="1">IF('临-进度'!$M361,'临-进度'!$AF361,"")</f>
        <v/>
      </c>
      <c r="H366" s="68" t="str">
        <f ca="1">INDEX({"","_","-","="},IF(OR($D366 &gt;= I$6, $E366 &lt; H$6), 0, 1)+IF(OR($F366 &gt;= I$6, $G366 &lt; H$6), 0, 2)+1)</f>
        <v/>
      </c>
      <c r="I366" s="68" t="str">
        <f ca="1">INDEX({"","_","-","="},IF(OR($D366 &gt;= J$6, $E366 &lt; I$6), 0, 1)+IF(OR($F366 &gt;= J$6, $G366 &lt; I$6), 0, 2)+1)</f>
        <v/>
      </c>
      <c r="J366" s="68" t="str">
        <f ca="1">INDEX({"","_","-","="},IF(OR($D366 &gt;= K$6, $E366 &lt; J$6), 0, 1)+IF(OR($F366 &gt;= K$6, $G366 &lt; J$6), 0, 2)+1)</f>
        <v/>
      </c>
      <c r="K366" s="68" t="str">
        <f ca="1">INDEX({"","_","-","="},IF(OR($D366 &gt;= L$6, $E366 &lt; K$6), 0, 1)+IF(OR($F366 &gt;= L$6, $G366 &lt; K$6), 0, 2)+1)</f>
        <v/>
      </c>
      <c r="L366" s="68" t="str">
        <f ca="1">INDEX({"","_","-","="},IF(OR($D366 &gt;= M$6, $E366 &lt; L$6), 0, 1)+IF(OR($F366 &gt;= M$6, $G366 &lt; L$6), 0, 2)+1)</f>
        <v/>
      </c>
      <c r="M366" s="68" t="str">
        <f ca="1">INDEX({"","_","-","="},IF(OR($D366 &gt;= N$6, $E366 &lt; M$6), 0, 1)+IF(OR($F366 &gt;= N$6, $G366 &lt; M$6), 0, 2)+1)</f>
        <v/>
      </c>
      <c r="N366" s="68" t="str">
        <f ca="1">INDEX({"","_","-","="},IF(OR($D366 &gt;= O$6, $E366 &lt; N$6), 0, 1)+IF(OR($F366 &gt;= O$6, $G366 &lt; N$6), 0, 2)+1)</f>
        <v/>
      </c>
      <c r="O366" s="68" t="str">
        <f ca="1">INDEX({"","_","-","="},IF(OR($D366 &gt;= P$6, $E366 &lt; O$6), 0, 1)+IF(OR($F366 &gt;= P$6, $G366 &lt; O$6), 0, 2)+1)</f>
        <v/>
      </c>
      <c r="P366" s="68" t="str">
        <f ca="1">INDEX({"","_","-","="},IF(OR($D366 &gt;= Q$6, $E366 &lt; P$6), 0, 1)+IF(OR($F366 &gt;= Q$6, $G366 &lt; P$6), 0, 2)+1)</f>
        <v/>
      </c>
      <c r="Q366" s="68" t="str">
        <f ca="1">INDEX({"","_","-","="},IF(OR($D366 &gt;= R$6, $E366 &lt; Q$6), 0, 1)+IF(OR($F366 &gt;= R$6, $G366 &lt; Q$6), 0, 2)+1)</f>
        <v/>
      </c>
      <c r="R366" s="68" t="str">
        <f ca="1">INDEX({"","_","-","="},IF(OR($D366 &gt;= S$6, $E366 &lt; R$6), 0, 1)+IF(OR($F366 &gt;= S$6, $G366 &lt; R$6), 0, 2)+1)</f>
        <v/>
      </c>
      <c r="S366" s="68" t="str">
        <f ca="1">INDEX({"","_","-","="},IF(OR($D366 &gt;= T$6, $E366 &lt; S$6), 0, 1)+IF(OR($F366 &gt;= T$6, $G366 &lt; S$6), 0, 2)+1)</f>
        <v/>
      </c>
      <c r="T366" s="68" t="str">
        <f ca="1">INDEX({"","_","-","="},IF(OR($D366 &gt;= U$6, $E366 &lt; T$6), 0, 1)+IF(OR($F366 &gt;= U$6, $G366 &lt; T$6), 0, 2)+1)</f>
        <v/>
      </c>
      <c r="U366" s="68" t="str">
        <f ca="1">INDEX({"","_","-","="},IF(OR($D366 &gt;= V$6, $E366 &lt; U$6), 0, 1)+IF(OR($F366 &gt;= V$6, $G366 &lt; U$6), 0, 2)+1)</f>
        <v/>
      </c>
      <c r="V366" s="68" t="str">
        <f ca="1">INDEX({"","_","-","="},IF(OR($D366 &gt;= W$6, $E366 &lt; V$6), 0, 1)+IF(OR($F366 &gt;= W$6, $G366 &lt; V$6), 0, 2)+1)</f>
        <v/>
      </c>
      <c r="W366" s="68" t="str">
        <f ca="1">INDEX({"","_","-","="},IF(OR($D366 &gt;= X$6, $E366 &lt; W$6), 0, 1)+IF(OR($F366 &gt;= X$6, $G366 &lt; W$6), 0, 2)+1)</f>
        <v/>
      </c>
      <c r="X366" s="68" t="str">
        <f ca="1">INDEX({"","_","-","="},IF(OR($D366 &gt;= Y$6, $E366 &lt; X$6), 0, 1)+IF(OR($F366 &gt;= Y$6, $G366 &lt; X$6), 0, 2)+1)</f>
        <v/>
      </c>
      <c r="Y366" s="68" t="str">
        <f ca="1">INDEX({"","_","-","="},IF(OR($D366 &gt;= Z$6, $E366 &lt; Y$6), 0, 1)+IF(OR($F366 &gt;= Z$6, $G366 &lt; Y$6), 0, 2)+1)</f>
        <v/>
      </c>
      <c r="Z366" s="68" t="str">
        <f ca="1">INDEX({"","_","-","="},IF(OR($D366 &gt;= AA$6, $E366 &lt; Z$6), 0, 1)+IF(OR($F366 &gt;= AA$6, $G366 &lt; Z$6), 0, 2)+1)</f>
        <v/>
      </c>
      <c r="AA366" s="68" t="str">
        <f ca="1">INDEX({"","_","-","="},IF(OR($D366 &gt;= AB$6, $E366 &lt; AA$6), 0, 1)+IF(OR($F366 &gt;= AB$6, $G366 &lt; AA$6), 0, 2)+1)</f>
        <v/>
      </c>
      <c r="AB366" s="68" t="str">
        <f ca="1">INDEX({"","_","-","="},IF(OR($D366 &gt;= AC$6, $E366 &lt; AB$6), 0, 1)+IF(OR($F366 &gt;= AC$6, $G366 &lt; AB$6), 0, 2)+1)</f>
        <v/>
      </c>
      <c r="AC366" s="68" t="str">
        <f ca="1">INDEX({"","_","-","="},IF(OR($D366 &gt;= AD$6, $E366 &lt; AC$6), 0, 1)+IF(OR($F366 &gt;= AD$6, $G366 &lt; AC$6), 0, 2)+1)</f>
        <v/>
      </c>
      <c r="AD366" s="68" t="str">
        <f ca="1">INDEX({"","_","-","="},IF(OR($D366 &gt;= AE$6, $E366 &lt; AD$6), 0, 1)+IF(OR($F366 &gt;= AE$6, $G366 &lt; AD$6), 0, 2)+1)</f>
        <v/>
      </c>
      <c r="AE366" s="68" t="str">
        <f ca="1">INDEX({"","_","-","="},IF(OR($D366 &gt;= AF$6, $E366 &lt; AE$6), 0, 1)+IF(OR($F366 &gt;= AF$6, $G366 &lt; AE$6), 0, 2)+1)</f>
        <v/>
      </c>
      <c r="AF366" s="68" t="str">
        <f ca="1">INDEX({"","_","-","="},IF(OR($D366 &gt;= AG$6, $E366 &lt; AF$6), 0, 1)+IF(OR($F366 &gt;= AG$6, $G366 &lt; AF$6), 0, 2)+1)</f>
        <v/>
      </c>
      <c r="AG366" s="68" t="str">
        <f ca="1">INDEX({"","_","-","="},IF(OR($D366 &gt;= AH$6, $E366 &lt; AG$6), 0, 1)+IF(OR($F366 &gt;= AH$6, $G366 &lt; AG$6), 0, 2)+1)</f>
        <v/>
      </c>
      <c r="AH366" s="68" t="str">
        <f ca="1">INDEX({"","_","-","="},IF(OR($D366 &gt;= AI$6, $E366 &lt; AH$6), 0, 1)+IF(OR($F366 &gt;= AI$6, $G366 &lt; AH$6), 0, 2)+1)</f>
        <v/>
      </c>
      <c r="AI366" s="68" t="str">
        <f ca="1">INDEX({"","_","-","="},IF(OR($D366 &gt;= AJ$6, $E366 &lt; AI$6), 0, 1)+IF(OR($F366 &gt;= AJ$6, $G366 &lt; AI$6), 0, 2)+1)</f>
        <v/>
      </c>
      <c r="AJ366" s="68" t="str">
        <f ca="1">INDEX({"","_","-","="},IF(OR($D366 &gt;= AK$6, $E366 &lt; AJ$6), 0, 1)+IF(OR($F366 &gt;= AK$6, $G366 &lt; AJ$6), 0, 2)+1)</f>
        <v/>
      </c>
      <c r="AK366" s="68" t="str">
        <f ca="1">INDEX({"","_","-","="},IF(OR($D366 &gt;= AL$6, $E366 &lt; AK$6), 0, 1)+IF(OR($F366 &gt;= AL$6, $G366 &lt; AK$6), 0, 2)+1)</f>
        <v/>
      </c>
      <c r="AL366" s="68" t="str">
        <f ca="1">INDEX({"","_","-","="},IF(OR($D366 &gt;= AM$6, $E366 &lt; AL$6), 0, 1)+IF(OR($F366 &gt;= AM$6, $G366 &lt; AL$6), 0, 2)+1)</f>
        <v/>
      </c>
      <c r="AM366" s="68" t="str">
        <f ca="1">INDEX({"","_","-","="},IF(OR($D366 &gt;= AN$6, $E366 &lt; AM$6), 0, 1)+IF(OR($F366 &gt;= AN$6, $G366 &lt; AM$6), 0, 2)+1)</f>
        <v/>
      </c>
      <c r="AN366" s="68" t="str">
        <f ca="1">INDEX({"","_","-","="},IF(OR($D366 &gt;= AO$6, $E366 &lt; AN$6), 0, 1)+IF(OR($F366 &gt;= AO$6, $G366 &lt; AN$6), 0, 2)+1)</f>
        <v/>
      </c>
      <c r="AO366" s="68" t="str">
        <f ca="1">INDEX({"","_","-","="},IF(OR($D366 &gt;= AP$6, $E366 &lt; AO$6), 0, 1)+IF(OR($F366 &gt;= AP$6, $G366 &lt; AO$6), 0, 2)+1)</f>
        <v/>
      </c>
      <c r="AP366" s="68" t="str">
        <f ca="1">INDEX({"","_","-","="},IF(OR($D366 &gt;= AQ$6, $E366 &lt; AP$6), 0, 1)+IF(OR($F366 &gt;= AQ$6, $G366 &lt; AP$6), 0, 2)+1)</f>
        <v/>
      </c>
      <c r="AQ366" s="68" t="str">
        <f ca="1">INDEX({"","_","-","="},IF(OR($D366 &gt;= AR$6, $E366 &lt; AQ$6), 0, 1)+IF(OR($F366 &gt;= AR$6, $G366 &lt; AQ$6), 0, 2)+1)</f>
        <v/>
      </c>
      <c r="AR366" s="68" t="str">
        <f ca="1">INDEX({"","_","-","="},IF(OR($D366 &gt;= AS$6, $E366 &lt; AR$6), 0, 1)+IF(OR($F366 &gt;= AS$6, $G366 &lt; AR$6), 0, 2)+1)</f>
        <v/>
      </c>
      <c r="AS366" s="68" t="str">
        <f ca="1">INDEX({"","_","-","="},IF(OR($D366 &gt;= AT$6, $E366 &lt; AS$6), 0, 1)+IF(OR($F366 &gt;= AT$6, $G366 &lt; AS$6), 0, 2)+1)</f>
        <v/>
      </c>
      <c r="AT366" s="68" t="str">
        <f ca="1">INDEX({"","_","-","="},IF(OR($D366 &gt;= AU$6, $E366 &lt; AT$6), 0, 1)+IF(OR($F366 &gt;= AU$6, $G366 &lt; AT$6), 0, 2)+1)</f>
        <v/>
      </c>
      <c r="AU366" s="68" t="str">
        <f ca="1">INDEX({"","_","-","="},IF(OR($D366 &gt;= AV$6, $E366 &lt; AU$6), 0, 1)+IF(OR($F366 &gt;= AV$6, $G366 &lt; AU$6), 0, 2)+1)</f>
        <v/>
      </c>
      <c r="AV366" s="68" t="str">
        <f ca="1">INDEX({"","_","-","="},IF(OR($D366 &gt;= AW$6, $E366 &lt; AV$6), 0, 1)+IF(OR($F366 &gt;= AW$6, $G366 &lt; AV$6), 0, 2)+1)</f>
        <v/>
      </c>
      <c r="AW366" s="68" t="str">
        <f ca="1">INDEX({"","_","-","="},IF(OR($D366 &gt;= AX$6, $E366 &lt; AW$6), 0, 1)+IF(OR($F366 &gt;= AX$6, $G366 &lt; AW$6), 0, 2)+1)</f>
        <v/>
      </c>
      <c r="AX366" s="68" t="str">
        <f ca="1">INDEX({"","_","-","="},IF(OR($D366 &gt;= AY$6, $E366 &lt; AX$6), 0, 1)+IF(OR($F366 &gt;= AY$6, $G366 &lt; AX$6), 0, 2)+1)</f>
        <v/>
      </c>
      <c r="AY366" s="68" t="str">
        <f ca="1">INDEX({"","_","-","="},IF(OR($D366 &gt;= AZ$6, $E366 &lt; AY$6), 0, 1)+IF(OR($F366 &gt;= AZ$6, $G366 &lt; AY$6), 0, 2)+1)</f>
        <v/>
      </c>
      <c r="AZ366" s="68" t="str">
        <f ca="1">INDEX({"","_","-","="},IF(OR($D366 &gt;= BA$6, $E366 &lt; AZ$6), 0, 1)+IF(OR($F366 &gt;= BA$6, $G366 &lt; AZ$6), 0, 2)+1)</f>
        <v/>
      </c>
      <c r="BA366" s="68" t="str">
        <f ca="1">INDEX({"","_","-","="},IF(OR($D366 &gt;= BB$6, $E366 &lt; BA$6), 0, 1)+IF(OR($F366 &gt;= BB$6, $G366 &lt; BA$6), 0, 2)+1)</f>
        <v/>
      </c>
      <c r="BB366" s="68" t="str">
        <f ca="1">INDEX({"","_","-","="},IF(OR($D366 &gt;= BC$6, $E366 &lt; BB$6), 0, 1)+IF(OR($F366 &gt;= BC$6, $G366 &lt; BB$6), 0, 2)+1)</f>
        <v/>
      </c>
      <c r="BC366" s="68" t="str">
        <f ca="1">INDEX({"","_","-","="},IF(OR($D366 &gt;= BD$6, $E366 &lt; BC$6), 0, 1)+IF(OR($F366 &gt;= BD$6, $G366 &lt; BC$6), 0, 2)+1)</f>
        <v/>
      </c>
      <c r="BD366" s="68" t="str">
        <f ca="1">INDEX({"","_","-","="},IF(OR($D366 &gt;= BE$6, $E366 &lt; BD$6), 0, 1)+IF(OR($F366 &gt;= BE$6, $G366 &lt; BD$6), 0, 2)+1)</f>
        <v/>
      </c>
      <c r="BE366" s="68" t="str">
        <f ca="1">INDEX({"","_","-","="},IF(OR($D366 &gt;= BF$6, $E366 &lt; BE$6), 0, 1)+IF(OR($F366 &gt;= BF$6, $G366 &lt; BE$6), 0, 2)+1)</f>
        <v/>
      </c>
      <c r="BF366" s="68" t="str">
        <f ca="1">INDEX({"","_","-","="},IF(OR($D366 &gt;= BG$6, $E366 &lt; BF$6), 0, 1)+IF(OR($F366 &gt;= BG$6, $G366 &lt; BF$6), 0, 2)+1)</f>
        <v/>
      </c>
      <c r="BG366" s="68" t="str">
        <f ca="1">INDEX({"","_","-","="},IF(OR($D366 &gt;= BH$6, $E366 &lt; BG$6), 0, 1)+IF(OR($F366 &gt;= BH$6, $G366 &lt; BG$6), 0, 2)+1)</f>
        <v/>
      </c>
      <c r="BH366" s="68" t="str">
        <f ca="1">INDEX({"","_","-","="},IF(OR($D366 &gt;= BI$6, $E366 &lt; BH$6), 0, 1)+IF(OR($F366 &gt;= BI$6, $G366 &lt; BH$6), 0, 2)+1)</f>
        <v/>
      </c>
      <c r="BI366" s="68" t="str">
        <f ca="1">INDEX({"","_","-","="},IF(OR($D366 &gt;= BJ$6, $E366 &lt; BI$6), 0, 1)+IF(OR($F366 &gt;= BJ$6, $G366 &lt; BI$6), 0, 2)+1)</f>
        <v/>
      </c>
      <c r="BJ366" s="68" t="str">
        <f ca="1">INDEX({"","_","-","="},IF(OR($D366 &gt;= BK$6, $E366 &lt; BJ$6), 0, 1)+IF(OR($F366 &gt;= BK$6, $G366 &lt; BJ$6), 0, 2)+1)</f>
        <v/>
      </c>
      <c r="BK366" s="68" t="str">
        <f ca="1">INDEX({"","_","-","="},IF(OR($D366 &gt;= BL$6, $E366 &lt; BK$6), 0, 1)+IF(OR($F366 &gt;= BL$6, $G366 &lt; BK$6), 0, 2)+1)</f>
        <v/>
      </c>
      <c r="BL366" s="68" t="str">
        <f ca="1">INDEX({"","_","-","="},IF(OR($D366 &gt;= BM$6, $E366 &lt; BL$6), 0, 1)+IF(OR($F366 &gt;= BM$6, $G366 &lt; BL$6), 0, 2)+1)</f>
        <v/>
      </c>
      <c r="BM366" s="68" t="str">
        <f ca="1">INDEX({"","_","-","="},IF(OR($D366 &gt;= BN$6, $E366 &lt; BM$6), 0, 1)+IF(OR($F366 &gt;= BN$6, $G366 &lt; BM$6), 0, 2)+1)</f>
        <v/>
      </c>
      <c r="BN366" s="68" t="str">
        <f ca="1">INDEX({"","_","-","="},IF(OR($D366 &gt;= BO$6, $E366 &lt; BN$6), 0, 1)+IF(OR($F366 &gt;= BO$6, $G366 &lt; BN$6), 0, 2)+1)</f>
        <v/>
      </c>
      <c r="BO366" s="68" t="str">
        <f ca="1">INDEX({"","_","-","="},IF(OR($D366 &gt;= BP$6, $E366 &lt; BO$6), 0, 1)+IF(OR($F366 &gt;= BP$6, $G366 &lt; BO$6), 0, 2)+1)</f>
        <v/>
      </c>
      <c r="BP366" s="68" t="str">
        <f ca="1">INDEX({"","_","-","="},IF(OR($D366 &gt;= BQ$6, $E366 &lt; BP$6), 0, 1)+IF(OR($F366 &gt;= BQ$6, $G366 &lt; BP$6), 0, 2)+1)</f>
        <v/>
      </c>
      <c r="BQ366" s="68" t="str">
        <f ca="1">INDEX({"","_","-","="},IF(OR($D366 &gt;= BR$6, $E366 &lt; BQ$6), 0, 1)+IF(OR($F366 &gt;= BR$6, $G366 &lt; BQ$6), 0, 2)+1)</f>
        <v/>
      </c>
      <c r="BR366" s="68" t="str">
        <f ca="1">INDEX({"","_","-","="},IF(OR($D366 &gt;= BS$6, $E366 &lt; BR$6), 0, 1)+IF(OR($F366 &gt;= BS$6, $G366 &lt; BR$6), 0, 2)+1)</f>
        <v/>
      </c>
      <c r="BS366" s="68" t="str">
        <f ca="1">INDEX({"","_","-","="},IF(OR($D366 &gt;= BT$6, $E366 &lt; BS$6), 0, 1)+IF(OR($F366 &gt;= BT$6, $G366 &lt; BS$6), 0, 2)+1)</f>
        <v/>
      </c>
      <c r="BT366" s="68" t="str">
        <f ca="1">INDEX({"","_","-","="},IF(OR($D366 &gt;= BU$6, $E366 &lt; BT$6), 0, 1)+IF(OR($F366 &gt;= BU$6, $G366 &lt; BT$6), 0, 2)+1)</f>
        <v/>
      </c>
      <c r="BU366" s="68" t="str">
        <f ca="1">INDEX({"","_","-","="},IF(OR($D366 &gt;= BV$6, $E366 &lt; BU$6), 0, 1)+IF(OR($F366 &gt;= BV$6, $G366 &lt; BU$6), 0, 2)+1)</f>
        <v/>
      </c>
      <c r="BV366" s="68" t="str">
        <f ca="1">INDEX({"","_","-","="},IF(OR($D366 &gt;= BW$6, $E366 &lt; BV$6), 0, 1)+IF(OR($F366 &gt;= BW$6, $G366 &lt; BV$6), 0, 2)+1)</f>
        <v/>
      </c>
      <c r="BW366" s="68" t="str">
        <f ca="1">INDEX({"","_","-","="},IF(OR($D366 &gt;= BX$6, $E366 &lt; BW$6), 0, 1)+IF(OR($F366 &gt;= BX$6, $G366 &lt; BW$6), 0, 2)+1)</f>
        <v/>
      </c>
      <c r="BX366" s="68" t="str">
        <f ca="1">INDEX({"","_","-","="},IF(OR($D366 &gt;= BY$6, $E366 &lt; BX$6), 0, 1)+IF(OR($F366 &gt;= BY$6, $G366 &lt; BX$6), 0, 2)+1)</f>
        <v/>
      </c>
      <c r="BY366" s="68" t="str">
        <f ca="1">INDEX({"","_","-","="},IF(OR($D366 &gt;= BZ$6, $E366 &lt; BY$6), 0, 1)+IF(OR($F366 &gt;= BZ$6, $G366 &lt; BY$6), 0, 2)+1)</f>
        <v/>
      </c>
      <c r="BZ366" s="68" t="str">
        <f ca="1">INDEX({"","_","-","="},IF(OR($D366 &gt;= CA$6, $E366 &lt; BZ$6), 0, 1)+IF(OR($F366 &gt;= CA$6, $G366 &lt; BZ$6), 0, 2)+1)</f>
        <v/>
      </c>
      <c r="CA366" s="68" t="str">
        <f ca="1">INDEX({"","_","-","="},IF(OR($D366 &gt;= CB$6, $E366 &lt; CA$6), 0, 1)+IF(OR($F366 &gt;= CB$6, $G366 &lt; CA$6), 0, 2)+1)</f>
        <v/>
      </c>
      <c r="CB366" s="68" t="str">
        <f ca="1">INDEX({"","_","-","="},IF(OR($D366 &gt;= CC$6, $E366 &lt; CB$6), 0, 1)+IF(OR($F366 &gt;= CC$6, $G366 &lt; CB$6), 0, 2)+1)</f>
        <v/>
      </c>
      <c r="CC366" s="68" t="str">
        <f ca="1">INDEX({"","_","-","="},IF(OR($D366 &gt;= CD$6, $E366 &lt; CC$6), 0, 1)+IF(OR($F366 &gt;= CD$6, $G366 &lt; CC$6), 0, 2)+1)</f>
        <v/>
      </c>
      <c r="CD366" s="68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IF('临-进度'!M362,'临-进度'!$A362,"")</f>
        <v/>
      </c>
      <c r="B367" s="8" t="str">
        <f ca="1">IF('临-进度'!M362,'临-进度'!$B362,"")</f>
        <v/>
      </c>
      <c r="C367" s="8" t="str">
        <f ca="1">IF('临-进度'!M362,'临-进度'!$E362,"")</f>
        <v/>
      </c>
      <c r="D367" s="40" t="str">
        <f ca="1">IF('临-进度'!$M362,'临-进度'!$I362,"")</f>
        <v/>
      </c>
      <c r="E367" s="40" t="str">
        <f ca="1">IF('临-进度'!$M362,'临-进度'!$AE362,"")</f>
        <v/>
      </c>
      <c r="F367" s="40" t="str">
        <f ca="1">IF('临-进度'!$M362,'临-进度'!$J362,"")</f>
        <v/>
      </c>
      <c r="G367" s="73" t="str">
        <f ca="1">IF('临-进度'!$M362,'临-进度'!$AF362,"")</f>
        <v/>
      </c>
      <c r="H367" s="68" t="str">
        <f ca="1">INDEX({"","_","-","="},IF(OR($D367 &gt;= I$6, $E367 &lt; H$6), 0, 1)+IF(OR($F367 &gt;= I$6, $G367 &lt; H$6), 0, 2)+1)</f>
        <v/>
      </c>
      <c r="I367" s="68" t="str">
        <f ca="1">INDEX({"","_","-","="},IF(OR($D367 &gt;= J$6, $E367 &lt; I$6), 0, 1)+IF(OR($F367 &gt;= J$6, $G367 &lt; I$6), 0, 2)+1)</f>
        <v/>
      </c>
      <c r="J367" s="68" t="str">
        <f ca="1">INDEX({"","_","-","="},IF(OR($D367 &gt;= K$6, $E367 &lt; J$6), 0, 1)+IF(OR($F367 &gt;= K$6, $G367 &lt; J$6), 0, 2)+1)</f>
        <v/>
      </c>
      <c r="K367" s="68" t="str">
        <f ca="1">INDEX({"","_","-","="},IF(OR($D367 &gt;= L$6, $E367 &lt; K$6), 0, 1)+IF(OR($F367 &gt;= L$6, $G367 &lt; K$6), 0, 2)+1)</f>
        <v/>
      </c>
      <c r="L367" s="68" t="str">
        <f ca="1">INDEX({"","_","-","="},IF(OR($D367 &gt;= M$6, $E367 &lt; L$6), 0, 1)+IF(OR($F367 &gt;= M$6, $G367 &lt; L$6), 0, 2)+1)</f>
        <v/>
      </c>
      <c r="M367" s="68" t="str">
        <f ca="1">INDEX({"","_","-","="},IF(OR($D367 &gt;= N$6, $E367 &lt; M$6), 0, 1)+IF(OR($F367 &gt;= N$6, $G367 &lt; M$6), 0, 2)+1)</f>
        <v/>
      </c>
      <c r="N367" s="68" t="str">
        <f ca="1">INDEX({"","_","-","="},IF(OR($D367 &gt;= O$6, $E367 &lt; N$6), 0, 1)+IF(OR($F367 &gt;= O$6, $G367 &lt; N$6), 0, 2)+1)</f>
        <v/>
      </c>
      <c r="O367" s="68" t="str">
        <f ca="1">INDEX({"","_","-","="},IF(OR($D367 &gt;= P$6, $E367 &lt; O$6), 0, 1)+IF(OR($F367 &gt;= P$6, $G367 &lt; O$6), 0, 2)+1)</f>
        <v/>
      </c>
      <c r="P367" s="68" t="str">
        <f ca="1">INDEX({"","_","-","="},IF(OR($D367 &gt;= Q$6, $E367 &lt; P$6), 0, 1)+IF(OR($F367 &gt;= Q$6, $G367 &lt; P$6), 0, 2)+1)</f>
        <v/>
      </c>
      <c r="Q367" s="68" t="str">
        <f ca="1">INDEX({"","_","-","="},IF(OR($D367 &gt;= R$6, $E367 &lt; Q$6), 0, 1)+IF(OR($F367 &gt;= R$6, $G367 &lt; Q$6), 0, 2)+1)</f>
        <v/>
      </c>
      <c r="R367" s="68" t="str">
        <f ca="1">INDEX({"","_","-","="},IF(OR($D367 &gt;= S$6, $E367 &lt; R$6), 0, 1)+IF(OR($F367 &gt;= S$6, $G367 &lt; R$6), 0, 2)+1)</f>
        <v/>
      </c>
      <c r="S367" s="68" t="str">
        <f ca="1">INDEX({"","_","-","="},IF(OR($D367 &gt;= T$6, $E367 &lt; S$6), 0, 1)+IF(OR($F367 &gt;= T$6, $G367 &lt; S$6), 0, 2)+1)</f>
        <v/>
      </c>
      <c r="T367" s="68" t="str">
        <f ca="1">INDEX({"","_","-","="},IF(OR($D367 &gt;= U$6, $E367 &lt; T$6), 0, 1)+IF(OR($F367 &gt;= U$6, $G367 &lt; T$6), 0, 2)+1)</f>
        <v/>
      </c>
      <c r="U367" s="68" t="str">
        <f ca="1">INDEX({"","_","-","="},IF(OR($D367 &gt;= V$6, $E367 &lt; U$6), 0, 1)+IF(OR($F367 &gt;= V$6, $G367 &lt; U$6), 0, 2)+1)</f>
        <v/>
      </c>
      <c r="V367" s="68" t="str">
        <f ca="1">INDEX({"","_","-","="},IF(OR($D367 &gt;= W$6, $E367 &lt; V$6), 0, 1)+IF(OR($F367 &gt;= W$6, $G367 &lt; V$6), 0, 2)+1)</f>
        <v/>
      </c>
      <c r="W367" s="68" t="str">
        <f ca="1">INDEX({"","_","-","="},IF(OR($D367 &gt;= X$6, $E367 &lt; W$6), 0, 1)+IF(OR($F367 &gt;= X$6, $G367 &lt; W$6), 0, 2)+1)</f>
        <v/>
      </c>
      <c r="X367" s="68" t="str">
        <f ca="1">INDEX({"","_","-","="},IF(OR($D367 &gt;= Y$6, $E367 &lt; X$6), 0, 1)+IF(OR($F367 &gt;= Y$6, $G367 &lt; X$6), 0, 2)+1)</f>
        <v/>
      </c>
      <c r="Y367" s="68" t="str">
        <f ca="1">INDEX({"","_","-","="},IF(OR($D367 &gt;= Z$6, $E367 &lt; Y$6), 0, 1)+IF(OR($F367 &gt;= Z$6, $G367 &lt; Y$6), 0, 2)+1)</f>
        <v/>
      </c>
      <c r="Z367" s="68" t="str">
        <f ca="1">INDEX({"","_","-","="},IF(OR($D367 &gt;= AA$6, $E367 &lt; Z$6), 0, 1)+IF(OR($F367 &gt;= AA$6, $G367 &lt; Z$6), 0, 2)+1)</f>
        <v/>
      </c>
      <c r="AA367" s="68" t="str">
        <f ca="1">INDEX({"","_","-","="},IF(OR($D367 &gt;= AB$6, $E367 &lt; AA$6), 0, 1)+IF(OR($F367 &gt;= AB$6, $G367 &lt; AA$6), 0, 2)+1)</f>
        <v/>
      </c>
      <c r="AB367" s="68" t="str">
        <f ca="1">INDEX({"","_","-","="},IF(OR($D367 &gt;= AC$6, $E367 &lt; AB$6), 0, 1)+IF(OR($F367 &gt;= AC$6, $G367 &lt; AB$6), 0, 2)+1)</f>
        <v/>
      </c>
      <c r="AC367" s="68" t="str">
        <f ca="1">INDEX({"","_","-","="},IF(OR($D367 &gt;= AD$6, $E367 &lt; AC$6), 0, 1)+IF(OR($F367 &gt;= AD$6, $G367 &lt; AC$6), 0, 2)+1)</f>
        <v/>
      </c>
      <c r="AD367" s="68" t="str">
        <f ca="1">INDEX({"","_","-","="},IF(OR($D367 &gt;= AE$6, $E367 &lt; AD$6), 0, 1)+IF(OR($F367 &gt;= AE$6, $G367 &lt; AD$6), 0, 2)+1)</f>
        <v/>
      </c>
      <c r="AE367" s="68" t="str">
        <f ca="1">INDEX({"","_","-","="},IF(OR($D367 &gt;= AF$6, $E367 &lt; AE$6), 0, 1)+IF(OR($F367 &gt;= AF$6, $G367 &lt; AE$6), 0, 2)+1)</f>
        <v/>
      </c>
      <c r="AF367" s="68" t="str">
        <f ca="1">INDEX({"","_","-","="},IF(OR($D367 &gt;= AG$6, $E367 &lt; AF$6), 0, 1)+IF(OR($F367 &gt;= AG$6, $G367 &lt; AF$6), 0, 2)+1)</f>
        <v/>
      </c>
      <c r="AG367" s="68" t="str">
        <f ca="1">INDEX({"","_","-","="},IF(OR($D367 &gt;= AH$6, $E367 &lt; AG$6), 0, 1)+IF(OR($F367 &gt;= AH$6, $G367 &lt; AG$6), 0, 2)+1)</f>
        <v/>
      </c>
      <c r="AH367" s="68" t="str">
        <f ca="1">INDEX({"","_","-","="},IF(OR($D367 &gt;= AI$6, $E367 &lt; AH$6), 0, 1)+IF(OR($F367 &gt;= AI$6, $G367 &lt; AH$6), 0, 2)+1)</f>
        <v/>
      </c>
      <c r="AI367" s="68" t="str">
        <f ca="1">INDEX({"","_","-","="},IF(OR($D367 &gt;= AJ$6, $E367 &lt; AI$6), 0, 1)+IF(OR($F367 &gt;= AJ$6, $G367 &lt; AI$6), 0, 2)+1)</f>
        <v/>
      </c>
      <c r="AJ367" s="68" t="str">
        <f ca="1">INDEX({"","_","-","="},IF(OR($D367 &gt;= AK$6, $E367 &lt; AJ$6), 0, 1)+IF(OR($F367 &gt;= AK$6, $G367 &lt; AJ$6), 0, 2)+1)</f>
        <v/>
      </c>
      <c r="AK367" s="68" t="str">
        <f ca="1">INDEX({"","_","-","="},IF(OR($D367 &gt;= AL$6, $E367 &lt; AK$6), 0, 1)+IF(OR($F367 &gt;= AL$6, $G367 &lt; AK$6), 0, 2)+1)</f>
        <v/>
      </c>
      <c r="AL367" s="68" t="str">
        <f ca="1">INDEX({"","_","-","="},IF(OR($D367 &gt;= AM$6, $E367 &lt; AL$6), 0, 1)+IF(OR($F367 &gt;= AM$6, $G367 &lt; AL$6), 0, 2)+1)</f>
        <v/>
      </c>
      <c r="AM367" s="68" t="str">
        <f ca="1">INDEX({"","_","-","="},IF(OR($D367 &gt;= AN$6, $E367 &lt; AM$6), 0, 1)+IF(OR($F367 &gt;= AN$6, $G367 &lt; AM$6), 0, 2)+1)</f>
        <v/>
      </c>
      <c r="AN367" s="68" t="str">
        <f ca="1">INDEX({"","_","-","="},IF(OR($D367 &gt;= AO$6, $E367 &lt; AN$6), 0, 1)+IF(OR($F367 &gt;= AO$6, $G367 &lt; AN$6), 0, 2)+1)</f>
        <v/>
      </c>
      <c r="AO367" s="68" t="str">
        <f ca="1">INDEX({"","_","-","="},IF(OR($D367 &gt;= AP$6, $E367 &lt; AO$6), 0, 1)+IF(OR($F367 &gt;= AP$6, $G367 &lt; AO$6), 0, 2)+1)</f>
        <v/>
      </c>
      <c r="AP367" s="68" t="str">
        <f ca="1">INDEX({"","_","-","="},IF(OR($D367 &gt;= AQ$6, $E367 &lt; AP$6), 0, 1)+IF(OR($F367 &gt;= AQ$6, $G367 &lt; AP$6), 0, 2)+1)</f>
        <v/>
      </c>
      <c r="AQ367" s="68" t="str">
        <f ca="1">INDEX({"","_","-","="},IF(OR($D367 &gt;= AR$6, $E367 &lt; AQ$6), 0, 1)+IF(OR($F367 &gt;= AR$6, $G367 &lt; AQ$6), 0, 2)+1)</f>
        <v/>
      </c>
      <c r="AR367" s="68" t="str">
        <f ca="1">INDEX({"","_","-","="},IF(OR($D367 &gt;= AS$6, $E367 &lt; AR$6), 0, 1)+IF(OR($F367 &gt;= AS$6, $G367 &lt; AR$6), 0, 2)+1)</f>
        <v/>
      </c>
      <c r="AS367" s="68" t="str">
        <f ca="1">INDEX({"","_","-","="},IF(OR($D367 &gt;= AT$6, $E367 &lt; AS$6), 0, 1)+IF(OR($F367 &gt;= AT$6, $G367 &lt; AS$6), 0, 2)+1)</f>
        <v/>
      </c>
      <c r="AT367" s="68" t="str">
        <f ca="1">INDEX({"","_","-","="},IF(OR($D367 &gt;= AU$6, $E367 &lt; AT$6), 0, 1)+IF(OR($F367 &gt;= AU$6, $G367 &lt; AT$6), 0, 2)+1)</f>
        <v/>
      </c>
      <c r="AU367" s="68" t="str">
        <f ca="1">INDEX({"","_","-","="},IF(OR($D367 &gt;= AV$6, $E367 &lt; AU$6), 0, 1)+IF(OR($F367 &gt;= AV$6, $G367 &lt; AU$6), 0, 2)+1)</f>
        <v/>
      </c>
      <c r="AV367" s="68" t="str">
        <f ca="1">INDEX({"","_","-","="},IF(OR($D367 &gt;= AW$6, $E367 &lt; AV$6), 0, 1)+IF(OR($F367 &gt;= AW$6, $G367 &lt; AV$6), 0, 2)+1)</f>
        <v/>
      </c>
      <c r="AW367" s="68" t="str">
        <f ca="1">INDEX({"","_","-","="},IF(OR($D367 &gt;= AX$6, $E367 &lt; AW$6), 0, 1)+IF(OR($F367 &gt;= AX$6, $G367 &lt; AW$6), 0, 2)+1)</f>
        <v/>
      </c>
      <c r="AX367" s="68" t="str">
        <f ca="1">INDEX({"","_","-","="},IF(OR($D367 &gt;= AY$6, $E367 &lt; AX$6), 0, 1)+IF(OR($F367 &gt;= AY$6, $G367 &lt; AX$6), 0, 2)+1)</f>
        <v/>
      </c>
      <c r="AY367" s="68" t="str">
        <f ca="1">INDEX({"","_","-","="},IF(OR($D367 &gt;= AZ$6, $E367 &lt; AY$6), 0, 1)+IF(OR($F367 &gt;= AZ$6, $G367 &lt; AY$6), 0, 2)+1)</f>
        <v/>
      </c>
      <c r="AZ367" s="68" t="str">
        <f ca="1">INDEX({"","_","-","="},IF(OR($D367 &gt;= BA$6, $E367 &lt; AZ$6), 0, 1)+IF(OR($F367 &gt;= BA$6, $G367 &lt; AZ$6), 0, 2)+1)</f>
        <v/>
      </c>
      <c r="BA367" s="68" t="str">
        <f ca="1">INDEX({"","_","-","="},IF(OR($D367 &gt;= BB$6, $E367 &lt; BA$6), 0, 1)+IF(OR($F367 &gt;= BB$6, $G367 &lt; BA$6), 0, 2)+1)</f>
        <v/>
      </c>
      <c r="BB367" s="68" t="str">
        <f ca="1">INDEX({"","_","-","="},IF(OR($D367 &gt;= BC$6, $E367 &lt; BB$6), 0, 1)+IF(OR($F367 &gt;= BC$6, $G367 &lt; BB$6), 0, 2)+1)</f>
        <v/>
      </c>
      <c r="BC367" s="68" t="str">
        <f ca="1">INDEX({"","_","-","="},IF(OR($D367 &gt;= BD$6, $E367 &lt; BC$6), 0, 1)+IF(OR($F367 &gt;= BD$6, $G367 &lt; BC$6), 0, 2)+1)</f>
        <v/>
      </c>
      <c r="BD367" s="68" t="str">
        <f ca="1">INDEX({"","_","-","="},IF(OR($D367 &gt;= BE$6, $E367 &lt; BD$6), 0, 1)+IF(OR($F367 &gt;= BE$6, $G367 &lt; BD$6), 0, 2)+1)</f>
        <v/>
      </c>
      <c r="BE367" s="68" t="str">
        <f ca="1">INDEX({"","_","-","="},IF(OR($D367 &gt;= BF$6, $E367 &lt; BE$6), 0, 1)+IF(OR($F367 &gt;= BF$6, $G367 &lt; BE$6), 0, 2)+1)</f>
        <v/>
      </c>
      <c r="BF367" s="68" t="str">
        <f ca="1">INDEX({"","_","-","="},IF(OR($D367 &gt;= BG$6, $E367 &lt; BF$6), 0, 1)+IF(OR($F367 &gt;= BG$6, $G367 &lt; BF$6), 0, 2)+1)</f>
        <v/>
      </c>
      <c r="BG367" s="68" t="str">
        <f ca="1">INDEX({"","_","-","="},IF(OR($D367 &gt;= BH$6, $E367 &lt; BG$6), 0, 1)+IF(OR($F367 &gt;= BH$6, $G367 &lt; BG$6), 0, 2)+1)</f>
        <v/>
      </c>
      <c r="BH367" s="68" t="str">
        <f ca="1">INDEX({"","_","-","="},IF(OR($D367 &gt;= BI$6, $E367 &lt; BH$6), 0, 1)+IF(OR($F367 &gt;= BI$6, $G367 &lt; BH$6), 0, 2)+1)</f>
        <v/>
      </c>
      <c r="BI367" s="68" t="str">
        <f ca="1">INDEX({"","_","-","="},IF(OR($D367 &gt;= BJ$6, $E367 &lt; BI$6), 0, 1)+IF(OR($F367 &gt;= BJ$6, $G367 &lt; BI$6), 0, 2)+1)</f>
        <v/>
      </c>
      <c r="BJ367" s="68" t="str">
        <f ca="1">INDEX({"","_","-","="},IF(OR($D367 &gt;= BK$6, $E367 &lt; BJ$6), 0, 1)+IF(OR($F367 &gt;= BK$6, $G367 &lt; BJ$6), 0, 2)+1)</f>
        <v/>
      </c>
      <c r="BK367" s="68" t="str">
        <f ca="1">INDEX({"","_","-","="},IF(OR($D367 &gt;= BL$6, $E367 &lt; BK$6), 0, 1)+IF(OR($F367 &gt;= BL$6, $G367 &lt; BK$6), 0, 2)+1)</f>
        <v/>
      </c>
      <c r="BL367" s="68" t="str">
        <f ca="1">INDEX({"","_","-","="},IF(OR($D367 &gt;= BM$6, $E367 &lt; BL$6), 0, 1)+IF(OR($F367 &gt;= BM$6, $G367 &lt; BL$6), 0, 2)+1)</f>
        <v/>
      </c>
      <c r="BM367" s="68" t="str">
        <f ca="1">INDEX({"","_","-","="},IF(OR($D367 &gt;= BN$6, $E367 &lt; BM$6), 0, 1)+IF(OR($F367 &gt;= BN$6, $G367 &lt; BM$6), 0, 2)+1)</f>
        <v/>
      </c>
      <c r="BN367" s="68" t="str">
        <f ca="1">INDEX({"","_","-","="},IF(OR($D367 &gt;= BO$6, $E367 &lt; BN$6), 0, 1)+IF(OR($F367 &gt;= BO$6, $G367 &lt; BN$6), 0, 2)+1)</f>
        <v/>
      </c>
      <c r="BO367" s="68" t="str">
        <f ca="1">INDEX({"","_","-","="},IF(OR($D367 &gt;= BP$6, $E367 &lt; BO$6), 0, 1)+IF(OR($F367 &gt;= BP$6, $G367 &lt; BO$6), 0, 2)+1)</f>
        <v/>
      </c>
      <c r="BP367" s="68" t="str">
        <f ca="1">INDEX({"","_","-","="},IF(OR($D367 &gt;= BQ$6, $E367 &lt; BP$6), 0, 1)+IF(OR($F367 &gt;= BQ$6, $G367 &lt; BP$6), 0, 2)+1)</f>
        <v/>
      </c>
      <c r="BQ367" s="68" t="str">
        <f ca="1">INDEX({"","_","-","="},IF(OR($D367 &gt;= BR$6, $E367 &lt; BQ$6), 0, 1)+IF(OR($F367 &gt;= BR$6, $G367 &lt; BQ$6), 0, 2)+1)</f>
        <v/>
      </c>
      <c r="BR367" s="68" t="str">
        <f ca="1">INDEX({"","_","-","="},IF(OR($D367 &gt;= BS$6, $E367 &lt; BR$6), 0, 1)+IF(OR($F367 &gt;= BS$6, $G367 &lt; BR$6), 0, 2)+1)</f>
        <v/>
      </c>
      <c r="BS367" s="68" t="str">
        <f ca="1">INDEX({"","_","-","="},IF(OR($D367 &gt;= BT$6, $E367 &lt; BS$6), 0, 1)+IF(OR($F367 &gt;= BT$6, $G367 &lt; BS$6), 0, 2)+1)</f>
        <v/>
      </c>
      <c r="BT367" s="68" t="str">
        <f ca="1">INDEX({"","_","-","="},IF(OR($D367 &gt;= BU$6, $E367 &lt; BT$6), 0, 1)+IF(OR($F367 &gt;= BU$6, $G367 &lt; BT$6), 0, 2)+1)</f>
        <v/>
      </c>
      <c r="BU367" s="68" t="str">
        <f ca="1">INDEX({"","_","-","="},IF(OR($D367 &gt;= BV$6, $E367 &lt; BU$6), 0, 1)+IF(OR($F367 &gt;= BV$6, $G367 &lt; BU$6), 0, 2)+1)</f>
        <v/>
      </c>
      <c r="BV367" s="68" t="str">
        <f ca="1">INDEX({"","_","-","="},IF(OR($D367 &gt;= BW$6, $E367 &lt; BV$6), 0, 1)+IF(OR($F367 &gt;= BW$6, $G367 &lt; BV$6), 0, 2)+1)</f>
        <v/>
      </c>
      <c r="BW367" s="68" t="str">
        <f ca="1">INDEX({"","_","-","="},IF(OR($D367 &gt;= BX$6, $E367 &lt; BW$6), 0, 1)+IF(OR($F367 &gt;= BX$6, $G367 &lt; BW$6), 0, 2)+1)</f>
        <v/>
      </c>
      <c r="BX367" s="68" t="str">
        <f ca="1">INDEX({"","_","-","="},IF(OR($D367 &gt;= BY$6, $E367 &lt; BX$6), 0, 1)+IF(OR($F367 &gt;= BY$6, $G367 &lt; BX$6), 0, 2)+1)</f>
        <v/>
      </c>
      <c r="BY367" s="68" t="str">
        <f ca="1">INDEX({"","_","-","="},IF(OR($D367 &gt;= BZ$6, $E367 &lt; BY$6), 0, 1)+IF(OR($F367 &gt;= BZ$6, $G367 &lt; BY$6), 0, 2)+1)</f>
        <v/>
      </c>
      <c r="BZ367" s="68" t="str">
        <f ca="1">INDEX({"","_","-","="},IF(OR($D367 &gt;= CA$6, $E367 &lt; BZ$6), 0, 1)+IF(OR($F367 &gt;= CA$6, $G367 &lt; BZ$6), 0, 2)+1)</f>
        <v/>
      </c>
      <c r="CA367" s="68" t="str">
        <f ca="1">INDEX({"","_","-","="},IF(OR($D367 &gt;= CB$6, $E367 &lt; CA$6), 0, 1)+IF(OR($F367 &gt;= CB$6, $G367 &lt; CA$6), 0, 2)+1)</f>
        <v/>
      </c>
      <c r="CB367" s="68" t="str">
        <f ca="1">INDEX({"","_","-","="},IF(OR($D367 &gt;= CC$6, $E367 &lt; CB$6), 0, 1)+IF(OR($F367 &gt;= CC$6, $G367 &lt; CB$6), 0, 2)+1)</f>
        <v/>
      </c>
      <c r="CC367" s="68" t="str">
        <f ca="1">INDEX({"","_","-","="},IF(OR($D367 &gt;= CD$6, $E367 &lt; CC$6), 0, 1)+IF(OR($F367 &gt;= CD$6, $G367 &lt; CC$6), 0, 2)+1)</f>
        <v/>
      </c>
      <c r="CD367" s="68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IF('临-进度'!M363,'临-进度'!$A363,"")</f>
        <v/>
      </c>
      <c r="B368" s="8" t="str">
        <f ca="1">IF('临-进度'!M363,'临-进度'!$B363,"")</f>
        <v/>
      </c>
      <c r="C368" s="8" t="str">
        <f ca="1">IF('临-进度'!M363,'临-进度'!$E363,"")</f>
        <v/>
      </c>
      <c r="D368" s="40" t="str">
        <f ca="1">IF('临-进度'!$M363,'临-进度'!$I363,"")</f>
        <v/>
      </c>
      <c r="E368" s="40" t="str">
        <f ca="1">IF('临-进度'!$M363,'临-进度'!$AE363,"")</f>
        <v/>
      </c>
      <c r="F368" s="40" t="str">
        <f ca="1">IF('临-进度'!$M363,'临-进度'!$J363,"")</f>
        <v/>
      </c>
      <c r="G368" s="73" t="str">
        <f ca="1">IF('临-进度'!$M363,'临-进度'!$AF363,"")</f>
        <v/>
      </c>
      <c r="H368" s="68" t="str">
        <f ca="1">INDEX({"","_","-","="},IF(OR($D368 &gt;= I$6, $E368 &lt; H$6), 0, 1)+IF(OR($F368 &gt;= I$6, $G368 &lt; H$6), 0, 2)+1)</f>
        <v/>
      </c>
      <c r="I368" s="68" t="str">
        <f ca="1">INDEX({"","_","-","="},IF(OR($D368 &gt;= J$6, $E368 &lt; I$6), 0, 1)+IF(OR($F368 &gt;= J$6, $G368 &lt; I$6), 0, 2)+1)</f>
        <v/>
      </c>
      <c r="J368" s="68" t="str">
        <f ca="1">INDEX({"","_","-","="},IF(OR($D368 &gt;= K$6, $E368 &lt; J$6), 0, 1)+IF(OR($F368 &gt;= K$6, $G368 &lt; J$6), 0, 2)+1)</f>
        <v/>
      </c>
      <c r="K368" s="68" t="str">
        <f ca="1">INDEX({"","_","-","="},IF(OR($D368 &gt;= L$6, $E368 &lt; K$6), 0, 1)+IF(OR($F368 &gt;= L$6, $G368 &lt; K$6), 0, 2)+1)</f>
        <v/>
      </c>
      <c r="L368" s="68" t="str">
        <f ca="1">INDEX({"","_","-","="},IF(OR($D368 &gt;= M$6, $E368 &lt; L$6), 0, 1)+IF(OR($F368 &gt;= M$6, $G368 &lt; L$6), 0, 2)+1)</f>
        <v/>
      </c>
      <c r="M368" s="68" t="str">
        <f ca="1">INDEX({"","_","-","="},IF(OR($D368 &gt;= N$6, $E368 &lt; M$6), 0, 1)+IF(OR($F368 &gt;= N$6, $G368 &lt; M$6), 0, 2)+1)</f>
        <v/>
      </c>
      <c r="N368" s="68" t="str">
        <f ca="1">INDEX({"","_","-","="},IF(OR($D368 &gt;= O$6, $E368 &lt; N$6), 0, 1)+IF(OR($F368 &gt;= O$6, $G368 &lt; N$6), 0, 2)+1)</f>
        <v/>
      </c>
      <c r="O368" s="68" t="str">
        <f ca="1">INDEX({"","_","-","="},IF(OR($D368 &gt;= P$6, $E368 &lt; O$6), 0, 1)+IF(OR($F368 &gt;= P$6, $G368 &lt; O$6), 0, 2)+1)</f>
        <v/>
      </c>
      <c r="P368" s="68" t="str">
        <f ca="1">INDEX({"","_","-","="},IF(OR($D368 &gt;= Q$6, $E368 &lt; P$6), 0, 1)+IF(OR($F368 &gt;= Q$6, $G368 &lt; P$6), 0, 2)+1)</f>
        <v/>
      </c>
      <c r="Q368" s="68" t="str">
        <f ca="1">INDEX({"","_","-","="},IF(OR($D368 &gt;= R$6, $E368 &lt; Q$6), 0, 1)+IF(OR($F368 &gt;= R$6, $G368 &lt; Q$6), 0, 2)+1)</f>
        <v/>
      </c>
      <c r="R368" s="68" t="str">
        <f ca="1">INDEX({"","_","-","="},IF(OR($D368 &gt;= S$6, $E368 &lt; R$6), 0, 1)+IF(OR($F368 &gt;= S$6, $G368 &lt; R$6), 0, 2)+1)</f>
        <v/>
      </c>
      <c r="S368" s="68" t="str">
        <f ca="1">INDEX({"","_","-","="},IF(OR($D368 &gt;= T$6, $E368 &lt; S$6), 0, 1)+IF(OR($F368 &gt;= T$6, $G368 &lt; S$6), 0, 2)+1)</f>
        <v/>
      </c>
      <c r="T368" s="68" t="str">
        <f ca="1">INDEX({"","_","-","="},IF(OR($D368 &gt;= U$6, $E368 &lt; T$6), 0, 1)+IF(OR($F368 &gt;= U$6, $G368 &lt; T$6), 0, 2)+1)</f>
        <v/>
      </c>
      <c r="U368" s="68" t="str">
        <f ca="1">INDEX({"","_","-","="},IF(OR($D368 &gt;= V$6, $E368 &lt; U$6), 0, 1)+IF(OR($F368 &gt;= V$6, $G368 &lt; U$6), 0, 2)+1)</f>
        <v/>
      </c>
      <c r="V368" s="68" t="str">
        <f ca="1">INDEX({"","_","-","="},IF(OR($D368 &gt;= W$6, $E368 &lt; V$6), 0, 1)+IF(OR($F368 &gt;= W$6, $G368 &lt; V$6), 0, 2)+1)</f>
        <v/>
      </c>
      <c r="W368" s="68" t="str">
        <f ca="1">INDEX({"","_","-","="},IF(OR($D368 &gt;= X$6, $E368 &lt; W$6), 0, 1)+IF(OR($F368 &gt;= X$6, $G368 &lt; W$6), 0, 2)+1)</f>
        <v/>
      </c>
      <c r="X368" s="68" t="str">
        <f ca="1">INDEX({"","_","-","="},IF(OR($D368 &gt;= Y$6, $E368 &lt; X$6), 0, 1)+IF(OR($F368 &gt;= Y$6, $G368 &lt; X$6), 0, 2)+1)</f>
        <v/>
      </c>
      <c r="Y368" s="68" t="str">
        <f ca="1">INDEX({"","_","-","="},IF(OR($D368 &gt;= Z$6, $E368 &lt; Y$6), 0, 1)+IF(OR($F368 &gt;= Z$6, $G368 &lt; Y$6), 0, 2)+1)</f>
        <v/>
      </c>
      <c r="Z368" s="68" t="str">
        <f ca="1">INDEX({"","_","-","="},IF(OR($D368 &gt;= AA$6, $E368 &lt; Z$6), 0, 1)+IF(OR($F368 &gt;= AA$6, $G368 &lt; Z$6), 0, 2)+1)</f>
        <v/>
      </c>
      <c r="AA368" s="68" t="str">
        <f ca="1">INDEX({"","_","-","="},IF(OR($D368 &gt;= AB$6, $E368 &lt; AA$6), 0, 1)+IF(OR($F368 &gt;= AB$6, $G368 &lt; AA$6), 0, 2)+1)</f>
        <v/>
      </c>
      <c r="AB368" s="68" t="str">
        <f ca="1">INDEX({"","_","-","="},IF(OR($D368 &gt;= AC$6, $E368 &lt; AB$6), 0, 1)+IF(OR($F368 &gt;= AC$6, $G368 &lt; AB$6), 0, 2)+1)</f>
        <v/>
      </c>
      <c r="AC368" s="68" t="str">
        <f ca="1">INDEX({"","_","-","="},IF(OR($D368 &gt;= AD$6, $E368 &lt; AC$6), 0, 1)+IF(OR($F368 &gt;= AD$6, $G368 &lt; AC$6), 0, 2)+1)</f>
        <v/>
      </c>
      <c r="AD368" s="68" t="str">
        <f ca="1">INDEX({"","_","-","="},IF(OR($D368 &gt;= AE$6, $E368 &lt; AD$6), 0, 1)+IF(OR($F368 &gt;= AE$6, $G368 &lt; AD$6), 0, 2)+1)</f>
        <v/>
      </c>
      <c r="AE368" s="68" t="str">
        <f ca="1">INDEX({"","_","-","="},IF(OR($D368 &gt;= AF$6, $E368 &lt; AE$6), 0, 1)+IF(OR($F368 &gt;= AF$6, $G368 &lt; AE$6), 0, 2)+1)</f>
        <v/>
      </c>
      <c r="AF368" s="68" t="str">
        <f ca="1">INDEX({"","_","-","="},IF(OR($D368 &gt;= AG$6, $E368 &lt; AF$6), 0, 1)+IF(OR($F368 &gt;= AG$6, $G368 &lt; AF$6), 0, 2)+1)</f>
        <v/>
      </c>
      <c r="AG368" s="68" t="str">
        <f ca="1">INDEX({"","_","-","="},IF(OR($D368 &gt;= AH$6, $E368 &lt; AG$6), 0, 1)+IF(OR($F368 &gt;= AH$6, $G368 &lt; AG$6), 0, 2)+1)</f>
        <v/>
      </c>
      <c r="AH368" s="68" t="str">
        <f ca="1">INDEX({"","_","-","="},IF(OR($D368 &gt;= AI$6, $E368 &lt; AH$6), 0, 1)+IF(OR($F368 &gt;= AI$6, $G368 &lt; AH$6), 0, 2)+1)</f>
        <v/>
      </c>
      <c r="AI368" s="68" t="str">
        <f ca="1">INDEX({"","_","-","="},IF(OR($D368 &gt;= AJ$6, $E368 &lt; AI$6), 0, 1)+IF(OR($F368 &gt;= AJ$6, $G368 &lt; AI$6), 0, 2)+1)</f>
        <v/>
      </c>
      <c r="AJ368" s="68" t="str">
        <f ca="1">INDEX({"","_","-","="},IF(OR($D368 &gt;= AK$6, $E368 &lt; AJ$6), 0, 1)+IF(OR($F368 &gt;= AK$6, $G368 &lt; AJ$6), 0, 2)+1)</f>
        <v/>
      </c>
      <c r="AK368" s="68" t="str">
        <f ca="1">INDEX({"","_","-","="},IF(OR($D368 &gt;= AL$6, $E368 &lt; AK$6), 0, 1)+IF(OR($F368 &gt;= AL$6, $G368 &lt; AK$6), 0, 2)+1)</f>
        <v/>
      </c>
      <c r="AL368" s="68" t="str">
        <f ca="1">INDEX({"","_","-","="},IF(OR($D368 &gt;= AM$6, $E368 &lt; AL$6), 0, 1)+IF(OR($F368 &gt;= AM$6, $G368 &lt; AL$6), 0, 2)+1)</f>
        <v/>
      </c>
      <c r="AM368" s="68" t="str">
        <f ca="1">INDEX({"","_","-","="},IF(OR($D368 &gt;= AN$6, $E368 &lt; AM$6), 0, 1)+IF(OR($F368 &gt;= AN$6, $G368 &lt; AM$6), 0, 2)+1)</f>
        <v/>
      </c>
      <c r="AN368" s="68" t="str">
        <f ca="1">INDEX({"","_","-","="},IF(OR($D368 &gt;= AO$6, $E368 &lt; AN$6), 0, 1)+IF(OR($F368 &gt;= AO$6, $G368 &lt; AN$6), 0, 2)+1)</f>
        <v/>
      </c>
      <c r="AO368" s="68" t="str">
        <f ca="1">INDEX({"","_","-","="},IF(OR($D368 &gt;= AP$6, $E368 &lt; AO$6), 0, 1)+IF(OR($F368 &gt;= AP$6, $G368 &lt; AO$6), 0, 2)+1)</f>
        <v/>
      </c>
      <c r="AP368" s="68" t="str">
        <f ca="1">INDEX({"","_","-","="},IF(OR($D368 &gt;= AQ$6, $E368 &lt; AP$6), 0, 1)+IF(OR($F368 &gt;= AQ$6, $G368 &lt; AP$6), 0, 2)+1)</f>
        <v/>
      </c>
      <c r="AQ368" s="68" t="str">
        <f ca="1">INDEX({"","_","-","="},IF(OR($D368 &gt;= AR$6, $E368 &lt; AQ$6), 0, 1)+IF(OR($F368 &gt;= AR$6, $G368 &lt; AQ$6), 0, 2)+1)</f>
        <v/>
      </c>
      <c r="AR368" s="68" t="str">
        <f ca="1">INDEX({"","_","-","="},IF(OR($D368 &gt;= AS$6, $E368 &lt; AR$6), 0, 1)+IF(OR($F368 &gt;= AS$6, $G368 &lt; AR$6), 0, 2)+1)</f>
        <v/>
      </c>
      <c r="AS368" s="68" t="str">
        <f ca="1">INDEX({"","_","-","="},IF(OR($D368 &gt;= AT$6, $E368 &lt; AS$6), 0, 1)+IF(OR($F368 &gt;= AT$6, $G368 &lt; AS$6), 0, 2)+1)</f>
        <v/>
      </c>
      <c r="AT368" s="68" t="str">
        <f ca="1">INDEX({"","_","-","="},IF(OR($D368 &gt;= AU$6, $E368 &lt; AT$6), 0, 1)+IF(OR($F368 &gt;= AU$6, $G368 &lt; AT$6), 0, 2)+1)</f>
        <v/>
      </c>
      <c r="AU368" s="68" t="str">
        <f ca="1">INDEX({"","_","-","="},IF(OR($D368 &gt;= AV$6, $E368 &lt; AU$6), 0, 1)+IF(OR($F368 &gt;= AV$6, $G368 &lt; AU$6), 0, 2)+1)</f>
        <v/>
      </c>
      <c r="AV368" s="68" t="str">
        <f ca="1">INDEX({"","_","-","="},IF(OR($D368 &gt;= AW$6, $E368 &lt; AV$6), 0, 1)+IF(OR($F368 &gt;= AW$6, $G368 &lt; AV$6), 0, 2)+1)</f>
        <v/>
      </c>
      <c r="AW368" s="68" t="str">
        <f ca="1">INDEX({"","_","-","="},IF(OR($D368 &gt;= AX$6, $E368 &lt; AW$6), 0, 1)+IF(OR($F368 &gt;= AX$6, $G368 &lt; AW$6), 0, 2)+1)</f>
        <v/>
      </c>
      <c r="AX368" s="68" t="str">
        <f ca="1">INDEX({"","_","-","="},IF(OR($D368 &gt;= AY$6, $E368 &lt; AX$6), 0, 1)+IF(OR($F368 &gt;= AY$6, $G368 &lt; AX$6), 0, 2)+1)</f>
        <v/>
      </c>
      <c r="AY368" s="68" t="str">
        <f ca="1">INDEX({"","_","-","="},IF(OR($D368 &gt;= AZ$6, $E368 &lt; AY$6), 0, 1)+IF(OR($F368 &gt;= AZ$6, $G368 &lt; AY$6), 0, 2)+1)</f>
        <v/>
      </c>
      <c r="AZ368" s="68" t="str">
        <f ca="1">INDEX({"","_","-","="},IF(OR($D368 &gt;= BA$6, $E368 &lt; AZ$6), 0, 1)+IF(OR($F368 &gt;= BA$6, $G368 &lt; AZ$6), 0, 2)+1)</f>
        <v/>
      </c>
      <c r="BA368" s="68" t="str">
        <f ca="1">INDEX({"","_","-","="},IF(OR($D368 &gt;= BB$6, $E368 &lt; BA$6), 0, 1)+IF(OR($F368 &gt;= BB$6, $G368 &lt; BA$6), 0, 2)+1)</f>
        <v/>
      </c>
      <c r="BB368" s="68" t="str">
        <f ca="1">INDEX({"","_","-","="},IF(OR($D368 &gt;= BC$6, $E368 &lt; BB$6), 0, 1)+IF(OR($F368 &gt;= BC$6, $G368 &lt; BB$6), 0, 2)+1)</f>
        <v/>
      </c>
      <c r="BC368" s="68" t="str">
        <f ca="1">INDEX({"","_","-","="},IF(OR($D368 &gt;= BD$6, $E368 &lt; BC$6), 0, 1)+IF(OR($F368 &gt;= BD$6, $G368 &lt; BC$6), 0, 2)+1)</f>
        <v/>
      </c>
      <c r="BD368" s="68" t="str">
        <f ca="1">INDEX({"","_","-","="},IF(OR($D368 &gt;= BE$6, $E368 &lt; BD$6), 0, 1)+IF(OR($F368 &gt;= BE$6, $G368 &lt; BD$6), 0, 2)+1)</f>
        <v/>
      </c>
      <c r="BE368" s="68" t="str">
        <f ca="1">INDEX({"","_","-","="},IF(OR($D368 &gt;= BF$6, $E368 &lt; BE$6), 0, 1)+IF(OR($F368 &gt;= BF$6, $G368 &lt; BE$6), 0, 2)+1)</f>
        <v/>
      </c>
      <c r="BF368" s="68" t="str">
        <f ca="1">INDEX({"","_","-","="},IF(OR($D368 &gt;= BG$6, $E368 &lt; BF$6), 0, 1)+IF(OR($F368 &gt;= BG$6, $G368 &lt; BF$6), 0, 2)+1)</f>
        <v/>
      </c>
      <c r="BG368" s="68" t="str">
        <f ca="1">INDEX({"","_","-","="},IF(OR($D368 &gt;= BH$6, $E368 &lt; BG$6), 0, 1)+IF(OR($F368 &gt;= BH$6, $G368 &lt; BG$6), 0, 2)+1)</f>
        <v/>
      </c>
      <c r="BH368" s="68" t="str">
        <f ca="1">INDEX({"","_","-","="},IF(OR($D368 &gt;= BI$6, $E368 &lt; BH$6), 0, 1)+IF(OR($F368 &gt;= BI$6, $G368 &lt; BH$6), 0, 2)+1)</f>
        <v/>
      </c>
      <c r="BI368" s="68" t="str">
        <f ca="1">INDEX({"","_","-","="},IF(OR($D368 &gt;= BJ$6, $E368 &lt; BI$6), 0, 1)+IF(OR($F368 &gt;= BJ$6, $G368 &lt; BI$6), 0, 2)+1)</f>
        <v/>
      </c>
      <c r="BJ368" s="68" t="str">
        <f ca="1">INDEX({"","_","-","="},IF(OR($D368 &gt;= BK$6, $E368 &lt; BJ$6), 0, 1)+IF(OR($F368 &gt;= BK$6, $G368 &lt; BJ$6), 0, 2)+1)</f>
        <v/>
      </c>
      <c r="BK368" s="68" t="str">
        <f ca="1">INDEX({"","_","-","="},IF(OR($D368 &gt;= BL$6, $E368 &lt; BK$6), 0, 1)+IF(OR($F368 &gt;= BL$6, $G368 &lt; BK$6), 0, 2)+1)</f>
        <v/>
      </c>
      <c r="BL368" s="68" t="str">
        <f ca="1">INDEX({"","_","-","="},IF(OR($D368 &gt;= BM$6, $E368 &lt; BL$6), 0, 1)+IF(OR($F368 &gt;= BM$6, $G368 &lt; BL$6), 0, 2)+1)</f>
        <v/>
      </c>
      <c r="BM368" s="68" t="str">
        <f ca="1">INDEX({"","_","-","="},IF(OR($D368 &gt;= BN$6, $E368 &lt; BM$6), 0, 1)+IF(OR($F368 &gt;= BN$6, $G368 &lt; BM$6), 0, 2)+1)</f>
        <v/>
      </c>
      <c r="BN368" s="68" t="str">
        <f ca="1">INDEX({"","_","-","="},IF(OR($D368 &gt;= BO$6, $E368 &lt; BN$6), 0, 1)+IF(OR($F368 &gt;= BO$6, $G368 &lt; BN$6), 0, 2)+1)</f>
        <v/>
      </c>
      <c r="BO368" s="68" t="str">
        <f ca="1">INDEX({"","_","-","="},IF(OR($D368 &gt;= BP$6, $E368 &lt; BO$6), 0, 1)+IF(OR($F368 &gt;= BP$6, $G368 &lt; BO$6), 0, 2)+1)</f>
        <v/>
      </c>
      <c r="BP368" s="68" t="str">
        <f ca="1">INDEX({"","_","-","="},IF(OR($D368 &gt;= BQ$6, $E368 &lt; BP$6), 0, 1)+IF(OR($F368 &gt;= BQ$6, $G368 &lt; BP$6), 0, 2)+1)</f>
        <v/>
      </c>
      <c r="BQ368" s="68" t="str">
        <f ca="1">INDEX({"","_","-","="},IF(OR($D368 &gt;= BR$6, $E368 &lt; BQ$6), 0, 1)+IF(OR($F368 &gt;= BR$6, $G368 &lt; BQ$6), 0, 2)+1)</f>
        <v/>
      </c>
      <c r="BR368" s="68" t="str">
        <f ca="1">INDEX({"","_","-","="},IF(OR($D368 &gt;= BS$6, $E368 &lt; BR$6), 0, 1)+IF(OR($F368 &gt;= BS$6, $G368 &lt; BR$6), 0, 2)+1)</f>
        <v/>
      </c>
      <c r="BS368" s="68" t="str">
        <f ca="1">INDEX({"","_","-","="},IF(OR($D368 &gt;= BT$6, $E368 &lt; BS$6), 0, 1)+IF(OR($F368 &gt;= BT$6, $G368 &lt; BS$6), 0, 2)+1)</f>
        <v/>
      </c>
      <c r="BT368" s="68" t="str">
        <f ca="1">INDEX({"","_","-","="},IF(OR($D368 &gt;= BU$6, $E368 &lt; BT$6), 0, 1)+IF(OR($F368 &gt;= BU$6, $G368 &lt; BT$6), 0, 2)+1)</f>
        <v/>
      </c>
      <c r="BU368" s="68" t="str">
        <f ca="1">INDEX({"","_","-","="},IF(OR($D368 &gt;= BV$6, $E368 &lt; BU$6), 0, 1)+IF(OR($F368 &gt;= BV$6, $G368 &lt; BU$6), 0, 2)+1)</f>
        <v/>
      </c>
      <c r="BV368" s="68" t="str">
        <f ca="1">INDEX({"","_","-","="},IF(OR($D368 &gt;= BW$6, $E368 &lt; BV$6), 0, 1)+IF(OR($F368 &gt;= BW$6, $G368 &lt; BV$6), 0, 2)+1)</f>
        <v/>
      </c>
      <c r="BW368" s="68" t="str">
        <f ca="1">INDEX({"","_","-","="},IF(OR($D368 &gt;= BX$6, $E368 &lt; BW$6), 0, 1)+IF(OR($F368 &gt;= BX$6, $G368 &lt; BW$6), 0, 2)+1)</f>
        <v/>
      </c>
      <c r="BX368" s="68" t="str">
        <f ca="1">INDEX({"","_","-","="},IF(OR($D368 &gt;= BY$6, $E368 &lt; BX$6), 0, 1)+IF(OR($F368 &gt;= BY$6, $G368 &lt; BX$6), 0, 2)+1)</f>
        <v/>
      </c>
      <c r="BY368" s="68" t="str">
        <f ca="1">INDEX({"","_","-","="},IF(OR($D368 &gt;= BZ$6, $E368 &lt; BY$6), 0, 1)+IF(OR($F368 &gt;= BZ$6, $G368 &lt; BY$6), 0, 2)+1)</f>
        <v/>
      </c>
      <c r="BZ368" s="68" t="str">
        <f ca="1">INDEX({"","_","-","="},IF(OR($D368 &gt;= CA$6, $E368 &lt; BZ$6), 0, 1)+IF(OR($F368 &gt;= CA$6, $G368 &lt; BZ$6), 0, 2)+1)</f>
        <v/>
      </c>
      <c r="CA368" s="68" t="str">
        <f ca="1">INDEX({"","_","-","="},IF(OR($D368 &gt;= CB$6, $E368 &lt; CA$6), 0, 1)+IF(OR($F368 &gt;= CB$6, $G368 &lt; CA$6), 0, 2)+1)</f>
        <v/>
      </c>
      <c r="CB368" s="68" t="str">
        <f ca="1">INDEX({"","_","-","="},IF(OR($D368 &gt;= CC$6, $E368 &lt; CB$6), 0, 1)+IF(OR($F368 &gt;= CC$6, $G368 &lt; CB$6), 0, 2)+1)</f>
        <v/>
      </c>
      <c r="CC368" s="68" t="str">
        <f ca="1">INDEX({"","_","-","="},IF(OR($D368 &gt;= CD$6, $E368 &lt; CC$6), 0, 1)+IF(OR($F368 &gt;= CD$6, $G368 &lt; CC$6), 0, 2)+1)</f>
        <v/>
      </c>
      <c r="CD368" s="68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IF('临-进度'!M364,'临-进度'!$A364,"")</f>
        <v/>
      </c>
      <c r="B369" s="8" t="str">
        <f ca="1">IF('临-进度'!M364,'临-进度'!$B364,"")</f>
        <v/>
      </c>
      <c r="C369" s="8" t="str">
        <f ca="1">IF('临-进度'!M364,'临-进度'!$E364,"")</f>
        <v/>
      </c>
      <c r="D369" s="40" t="str">
        <f ca="1">IF('临-进度'!$M364,'临-进度'!$I364,"")</f>
        <v/>
      </c>
      <c r="E369" s="40" t="str">
        <f ca="1">IF('临-进度'!$M364,'临-进度'!$AE364,"")</f>
        <v/>
      </c>
      <c r="F369" s="40" t="str">
        <f ca="1">IF('临-进度'!$M364,'临-进度'!$J364,"")</f>
        <v/>
      </c>
      <c r="G369" s="73" t="str">
        <f ca="1">IF('临-进度'!$M364,'临-进度'!$AF364,"")</f>
        <v/>
      </c>
      <c r="H369" s="68" t="str">
        <f ca="1">INDEX({"","_","-","="},IF(OR($D369 &gt;= I$6, $E369 &lt; H$6), 0, 1)+IF(OR($F369 &gt;= I$6, $G369 &lt; H$6), 0, 2)+1)</f>
        <v/>
      </c>
      <c r="I369" s="68" t="str">
        <f ca="1">INDEX({"","_","-","="},IF(OR($D369 &gt;= J$6, $E369 &lt; I$6), 0, 1)+IF(OR($F369 &gt;= J$6, $G369 &lt; I$6), 0, 2)+1)</f>
        <v/>
      </c>
      <c r="J369" s="68" t="str">
        <f ca="1">INDEX({"","_","-","="},IF(OR($D369 &gt;= K$6, $E369 &lt; J$6), 0, 1)+IF(OR($F369 &gt;= K$6, $G369 &lt; J$6), 0, 2)+1)</f>
        <v/>
      </c>
      <c r="K369" s="68" t="str">
        <f ca="1">INDEX({"","_","-","="},IF(OR($D369 &gt;= L$6, $E369 &lt; K$6), 0, 1)+IF(OR($F369 &gt;= L$6, $G369 &lt; K$6), 0, 2)+1)</f>
        <v/>
      </c>
      <c r="L369" s="68" t="str">
        <f ca="1">INDEX({"","_","-","="},IF(OR($D369 &gt;= M$6, $E369 &lt; L$6), 0, 1)+IF(OR($F369 &gt;= M$6, $G369 &lt; L$6), 0, 2)+1)</f>
        <v/>
      </c>
      <c r="M369" s="68" t="str">
        <f ca="1">INDEX({"","_","-","="},IF(OR($D369 &gt;= N$6, $E369 &lt; M$6), 0, 1)+IF(OR($F369 &gt;= N$6, $G369 &lt; M$6), 0, 2)+1)</f>
        <v/>
      </c>
      <c r="N369" s="68" t="str">
        <f ca="1">INDEX({"","_","-","="},IF(OR($D369 &gt;= O$6, $E369 &lt; N$6), 0, 1)+IF(OR($F369 &gt;= O$6, $G369 &lt; N$6), 0, 2)+1)</f>
        <v/>
      </c>
      <c r="O369" s="68" t="str">
        <f ca="1">INDEX({"","_","-","="},IF(OR($D369 &gt;= P$6, $E369 &lt; O$6), 0, 1)+IF(OR($F369 &gt;= P$6, $G369 &lt; O$6), 0, 2)+1)</f>
        <v/>
      </c>
      <c r="P369" s="68" t="str">
        <f ca="1">INDEX({"","_","-","="},IF(OR($D369 &gt;= Q$6, $E369 &lt; P$6), 0, 1)+IF(OR($F369 &gt;= Q$6, $G369 &lt; P$6), 0, 2)+1)</f>
        <v/>
      </c>
      <c r="Q369" s="68" t="str">
        <f ca="1">INDEX({"","_","-","="},IF(OR($D369 &gt;= R$6, $E369 &lt; Q$6), 0, 1)+IF(OR($F369 &gt;= R$6, $G369 &lt; Q$6), 0, 2)+1)</f>
        <v/>
      </c>
      <c r="R369" s="68" t="str">
        <f ca="1">INDEX({"","_","-","="},IF(OR($D369 &gt;= S$6, $E369 &lt; R$6), 0, 1)+IF(OR($F369 &gt;= S$6, $G369 &lt; R$6), 0, 2)+1)</f>
        <v/>
      </c>
      <c r="S369" s="68" t="str">
        <f ca="1">INDEX({"","_","-","="},IF(OR($D369 &gt;= T$6, $E369 &lt; S$6), 0, 1)+IF(OR($F369 &gt;= T$6, $G369 &lt; S$6), 0, 2)+1)</f>
        <v/>
      </c>
      <c r="T369" s="68" t="str">
        <f ca="1">INDEX({"","_","-","="},IF(OR($D369 &gt;= U$6, $E369 &lt; T$6), 0, 1)+IF(OR($F369 &gt;= U$6, $G369 &lt; T$6), 0, 2)+1)</f>
        <v/>
      </c>
      <c r="U369" s="68" t="str">
        <f ca="1">INDEX({"","_","-","="},IF(OR($D369 &gt;= V$6, $E369 &lt; U$6), 0, 1)+IF(OR($F369 &gt;= V$6, $G369 &lt; U$6), 0, 2)+1)</f>
        <v/>
      </c>
      <c r="V369" s="68" t="str">
        <f ca="1">INDEX({"","_","-","="},IF(OR($D369 &gt;= W$6, $E369 &lt; V$6), 0, 1)+IF(OR($F369 &gt;= W$6, $G369 &lt; V$6), 0, 2)+1)</f>
        <v/>
      </c>
      <c r="W369" s="68" t="str">
        <f ca="1">INDEX({"","_","-","="},IF(OR($D369 &gt;= X$6, $E369 &lt; W$6), 0, 1)+IF(OR($F369 &gt;= X$6, $G369 &lt; W$6), 0, 2)+1)</f>
        <v/>
      </c>
      <c r="X369" s="68" t="str">
        <f ca="1">INDEX({"","_","-","="},IF(OR($D369 &gt;= Y$6, $E369 &lt; X$6), 0, 1)+IF(OR($F369 &gt;= Y$6, $G369 &lt; X$6), 0, 2)+1)</f>
        <v/>
      </c>
      <c r="Y369" s="68" t="str">
        <f ca="1">INDEX({"","_","-","="},IF(OR($D369 &gt;= Z$6, $E369 &lt; Y$6), 0, 1)+IF(OR($F369 &gt;= Z$6, $G369 &lt; Y$6), 0, 2)+1)</f>
        <v/>
      </c>
      <c r="Z369" s="68" t="str">
        <f ca="1">INDEX({"","_","-","="},IF(OR($D369 &gt;= AA$6, $E369 &lt; Z$6), 0, 1)+IF(OR($F369 &gt;= AA$6, $G369 &lt; Z$6), 0, 2)+1)</f>
        <v/>
      </c>
      <c r="AA369" s="68" t="str">
        <f ca="1">INDEX({"","_","-","="},IF(OR($D369 &gt;= AB$6, $E369 &lt; AA$6), 0, 1)+IF(OR($F369 &gt;= AB$6, $G369 &lt; AA$6), 0, 2)+1)</f>
        <v/>
      </c>
      <c r="AB369" s="68" t="str">
        <f ca="1">INDEX({"","_","-","="},IF(OR($D369 &gt;= AC$6, $E369 &lt; AB$6), 0, 1)+IF(OR($F369 &gt;= AC$6, $G369 &lt; AB$6), 0, 2)+1)</f>
        <v/>
      </c>
      <c r="AC369" s="68" t="str">
        <f ca="1">INDEX({"","_","-","="},IF(OR($D369 &gt;= AD$6, $E369 &lt; AC$6), 0, 1)+IF(OR($F369 &gt;= AD$6, $G369 &lt; AC$6), 0, 2)+1)</f>
        <v/>
      </c>
      <c r="AD369" s="68" t="str">
        <f ca="1">INDEX({"","_","-","="},IF(OR($D369 &gt;= AE$6, $E369 &lt; AD$6), 0, 1)+IF(OR($F369 &gt;= AE$6, $G369 &lt; AD$6), 0, 2)+1)</f>
        <v/>
      </c>
      <c r="AE369" s="68" t="str">
        <f ca="1">INDEX({"","_","-","="},IF(OR($D369 &gt;= AF$6, $E369 &lt; AE$6), 0, 1)+IF(OR($F369 &gt;= AF$6, $G369 &lt; AE$6), 0, 2)+1)</f>
        <v/>
      </c>
      <c r="AF369" s="68" t="str">
        <f ca="1">INDEX({"","_","-","="},IF(OR($D369 &gt;= AG$6, $E369 &lt; AF$6), 0, 1)+IF(OR($F369 &gt;= AG$6, $G369 &lt; AF$6), 0, 2)+1)</f>
        <v/>
      </c>
      <c r="AG369" s="68" t="str">
        <f ca="1">INDEX({"","_","-","="},IF(OR($D369 &gt;= AH$6, $E369 &lt; AG$6), 0, 1)+IF(OR($F369 &gt;= AH$6, $G369 &lt; AG$6), 0, 2)+1)</f>
        <v/>
      </c>
      <c r="AH369" s="68" t="str">
        <f ca="1">INDEX({"","_","-","="},IF(OR($D369 &gt;= AI$6, $E369 &lt; AH$6), 0, 1)+IF(OR($F369 &gt;= AI$6, $G369 &lt; AH$6), 0, 2)+1)</f>
        <v/>
      </c>
      <c r="AI369" s="68" t="str">
        <f ca="1">INDEX({"","_","-","="},IF(OR($D369 &gt;= AJ$6, $E369 &lt; AI$6), 0, 1)+IF(OR($F369 &gt;= AJ$6, $G369 &lt; AI$6), 0, 2)+1)</f>
        <v/>
      </c>
      <c r="AJ369" s="68" t="str">
        <f ca="1">INDEX({"","_","-","="},IF(OR($D369 &gt;= AK$6, $E369 &lt; AJ$6), 0, 1)+IF(OR($F369 &gt;= AK$6, $G369 &lt; AJ$6), 0, 2)+1)</f>
        <v/>
      </c>
      <c r="AK369" s="68" t="str">
        <f ca="1">INDEX({"","_","-","="},IF(OR($D369 &gt;= AL$6, $E369 &lt; AK$6), 0, 1)+IF(OR($F369 &gt;= AL$6, $G369 &lt; AK$6), 0, 2)+1)</f>
        <v/>
      </c>
      <c r="AL369" s="68" t="str">
        <f ca="1">INDEX({"","_","-","="},IF(OR($D369 &gt;= AM$6, $E369 &lt; AL$6), 0, 1)+IF(OR($F369 &gt;= AM$6, $G369 &lt; AL$6), 0, 2)+1)</f>
        <v/>
      </c>
      <c r="AM369" s="68" t="str">
        <f ca="1">INDEX({"","_","-","="},IF(OR($D369 &gt;= AN$6, $E369 &lt; AM$6), 0, 1)+IF(OR($F369 &gt;= AN$6, $G369 &lt; AM$6), 0, 2)+1)</f>
        <v/>
      </c>
      <c r="AN369" s="68" t="str">
        <f ca="1">INDEX({"","_","-","="},IF(OR($D369 &gt;= AO$6, $E369 &lt; AN$6), 0, 1)+IF(OR($F369 &gt;= AO$6, $G369 &lt; AN$6), 0, 2)+1)</f>
        <v/>
      </c>
      <c r="AO369" s="68" t="str">
        <f ca="1">INDEX({"","_","-","="},IF(OR($D369 &gt;= AP$6, $E369 &lt; AO$6), 0, 1)+IF(OR($F369 &gt;= AP$6, $G369 &lt; AO$6), 0, 2)+1)</f>
        <v/>
      </c>
      <c r="AP369" s="68" t="str">
        <f ca="1">INDEX({"","_","-","="},IF(OR($D369 &gt;= AQ$6, $E369 &lt; AP$6), 0, 1)+IF(OR($F369 &gt;= AQ$6, $G369 &lt; AP$6), 0, 2)+1)</f>
        <v/>
      </c>
      <c r="AQ369" s="68" t="str">
        <f ca="1">INDEX({"","_","-","="},IF(OR($D369 &gt;= AR$6, $E369 &lt; AQ$6), 0, 1)+IF(OR($F369 &gt;= AR$6, $G369 &lt; AQ$6), 0, 2)+1)</f>
        <v/>
      </c>
      <c r="AR369" s="68" t="str">
        <f ca="1">INDEX({"","_","-","="},IF(OR($D369 &gt;= AS$6, $E369 &lt; AR$6), 0, 1)+IF(OR($F369 &gt;= AS$6, $G369 &lt; AR$6), 0, 2)+1)</f>
        <v/>
      </c>
      <c r="AS369" s="68" t="str">
        <f ca="1">INDEX({"","_","-","="},IF(OR($D369 &gt;= AT$6, $E369 &lt; AS$6), 0, 1)+IF(OR($F369 &gt;= AT$6, $G369 &lt; AS$6), 0, 2)+1)</f>
        <v/>
      </c>
      <c r="AT369" s="68" t="str">
        <f ca="1">INDEX({"","_","-","="},IF(OR($D369 &gt;= AU$6, $E369 &lt; AT$6), 0, 1)+IF(OR($F369 &gt;= AU$6, $G369 &lt; AT$6), 0, 2)+1)</f>
        <v/>
      </c>
      <c r="AU369" s="68" t="str">
        <f ca="1">INDEX({"","_","-","="},IF(OR($D369 &gt;= AV$6, $E369 &lt; AU$6), 0, 1)+IF(OR($F369 &gt;= AV$6, $G369 &lt; AU$6), 0, 2)+1)</f>
        <v/>
      </c>
      <c r="AV369" s="68" t="str">
        <f ca="1">INDEX({"","_","-","="},IF(OR($D369 &gt;= AW$6, $E369 &lt; AV$6), 0, 1)+IF(OR($F369 &gt;= AW$6, $G369 &lt; AV$6), 0, 2)+1)</f>
        <v/>
      </c>
      <c r="AW369" s="68" t="str">
        <f ca="1">INDEX({"","_","-","="},IF(OR($D369 &gt;= AX$6, $E369 &lt; AW$6), 0, 1)+IF(OR($F369 &gt;= AX$6, $G369 &lt; AW$6), 0, 2)+1)</f>
        <v/>
      </c>
      <c r="AX369" s="68" t="str">
        <f ca="1">INDEX({"","_","-","="},IF(OR($D369 &gt;= AY$6, $E369 &lt; AX$6), 0, 1)+IF(OR($F369 &gt;= AY$6, $G369 &lt; AX$6), 0, 2)+1)</f>
        <v/>
      </c>
      <c r="AY369" s="68" t="str">
        <f ca="1">INDEX({"","_","-","="},IF(OR($D369 &gt;= AZ$6, $E369 &lt; AY$6), 0, 1)+IF(OR($F369 &gt;= AZ$6, $G369 &lt; AY$6), 0, 2)+1)</f>
        <v/>
      </c>
      <c r="AZ369" s="68" t="str">
        <f ca="1">INDEX({"","_","-","="},IF(OR($D369 &gt;= BA$6, $E369 &lt; AZ$6), 0, 1)+IF(OR($F369 &gt;= BA$6, $G369 &lt; AZ$6), 0, 2)+1)</f>
        <v/>
      </c>
      <c r="BA369" s="68" t="str">
        <f ca="1">INDEX({"","_","-","="},IF(OR($D369 &gt;= BB$6, $E369 &lt; BA$6), 0, 1)+IF(OR($F369 &gt;= BB$6, $G369 &lt; BA$6), 0, 2)+1)</f>
        <v/>
      </c>
      <c r="BB369" s="68" t="str">
        <f ca="1">INDEX({"","_","-","="},IF(OR($D369 &gt;= BC$6, $E369 &lt; BB$6), 0, 1)+IF(OR($F369 &gt;= BC$6, $G369 &lt; BB$6), 0, 2)+1)</f>
        <v/>
      </c>
      <c r="BC369" s="68" t="str">
        <f ca="1">INDEX({"","_","-","="},IF(OR($D369 &gt;= BD$6, $E369 &lt; BC$6), 0, 1)+IF(OR($F369 &gt;= BD$6, $G369 &lt; BC$6), 0, 2)+1)</f>
        <v/>
      </c>
      <c r="BD369" s="68" t="str">
        <f ca="1">INDEX({"","_","-","="},IF(OR($D369 &gt;= BE$6, $E369 &lt; BD$6), 0, 1)+IF(OR($F369 &gt;= BE$6, $G369 &lt; BD$6), 0, 2)+1)</f>
        <v/>
      </c>
      <c r="BE369" s="68" t="str">
        <f ca="1">INDEX({"","_","-","="},IF(OR($D369 &gt;= BF$6, $E369 &lt; BE$6), 0, 1)+IF(OR($F369 &gt;= BF$6, $G369 &lt; BE$6), 0, 2)+1)</f>
        <v/>
      </c>
      <c r="BF369" s="68" t="str">
        <f ca="1">INDEX({"","_","-","="},IF(OR($D369 &gt;= BG$6, $E369 &lt; BF$6), 0, 1)+IF(OR($F369 &gt;= BG$6, $G369 &lt; BF$6), 0, 2)+1)</f>
        <v/>
      </c>
      <c r="BG369" s="68" t="str">
        <f ca="1">INDEX({"","_","-","="},IF(OR($D369 &gt;= BH$6, $E369 &lt; BG$6), 0, 1)+IF(OR($F369 &gt;= BH$6, $G369 &lt; BG$6), 0, 2)+1)</f>
        <v/>
      </c>
      <c r="BH369" s="68" t="str">
        <f ca="1">INDEX({"","_","-","="},IF(OR($D369 &gt;= BI$6, $E369 &lt; BH$6), 0, 1)+IF(OR($F369 &gt;= BI$6, $G369 &lt; BH$6), 0, 2)+1)</f>
        <v/>
      </c>
      <c r="BI369" s="68" t="str">
        <f ca="1">INDEX({"","_","-","="},IF(OR($D369 &gt;= BJ$6, $E369 &lt; BI$6), 0, 1)+IF(OR($F369 &gt;= BJ$6, $G369 &lt; BI$6), 0, 2)+1)</f>
        <v/>
      </c>
      <c r="BJ369" s="68" t="str">
        <f ca="1">INDEX({"","_","-","="},IF(OR($D369 &gt;= BK$6, $E369 &lt; BJ$6), 0, 1)+IF(OR($F369 &gt;= BK$6, $G369 &lt; BJ$6), 0, 2)+1)</f>
        <v/>
      </c>
      <c r="BK369" s="68" t="str">
        <f ca="1">INDEX({"","_","-","="},IF(OR($D369 &gt;= BL$6, $E369 &lt; BK$6), 0, 1)+IF(OR($F369 &gt;= BL$6, $G369 &lt; BK$6), 0, 2)+1)</f>
        <v/>
      </c>
      <c r="BL369" s="68" t="str">
        <f ca="1">INDEX({"","_","-","="},IF(OR($D369 &gt;= BM$6, $E369 &lt; BL$6), 0, 1)+IF(OR($F369 &gt;= BM$6, $G369 &lt; BL$6), 0, 2)+1)</f>
        <v/>
      </c>
      <c r="BM369" s="68" t="str">
        <f ca="1">INDEX({"","_","-","="},IF(OR($D369 &gt;= BN$6, $E369 &lt; BM$6), 0, 1)+IF(OR($F369 &gt;= BN$6, $G369 &lt; BM$6), 0, 2)+1)</f>
        <v/>
      </c>
      <c r="BN369" s="68" t="str">
        <f ca="1">INDEX({"","_","-","="},IF(OR($D369 &gt;= BO$6, $E369 &lt; BN$6), 0, 1)+IF(OR($F369 &gt;= BO$6, $G369 &lt; BN$6), 0, 2)+1)</f>
        <v/>
      </c>
      <c r="BO369" s="68" t="str">
        <f ca="1">INDEX({"","_","-","="},IF(OR($D369 &gt;= BP$6, $E369 &lt; BO$6), 0, 1)+IF(OR($F369 &gt;= BP$6, $G369 &lt; BO$6), 0, 2)+1)</f>
        <v/>
      </c>
      <c r="BP369" s="68" t="str">
        <f ca="1">INDEX({"","_","-","="},IF(OR($D369 &gt;= BQ$6, $E369 &lt; BP$6), 0, 1)+IF(OR($F369 &gt;= BQ$6, $G369 &lt; BP$6), 0, 2)+1)</f>
        <v/>
      </c>
      <c r="BQ369" s="68" t="str">
        <f ca="1">INDEX({"","_","-","="},IF(OR($D369 &gt;= BR$6, $E369 &lt; BQ$6), 0, 1)+IF(OR($F369 &gt;= BR$6, $G369 &lt; BQ$6), 0, 2)+1)</f>
        <v/>
      </c>
      <c r="BR369" s="68" t="str">
        <f ca="1">INDEX({"","_","-","="},IF(OR($D369 &gt;= BS$6, $E369 &lt; BR$6), 0, 1)+IF(OR($F369 &gt;= BS$6, $G369 &lt; BR$6), 0, 2)+1)</f>
        <v/>
      </c>
      <c r="BS369" s="68" t="str">
        <f ca="1">INDEX({"","_","-","="},IF(OR($D369 &gt;= BT$6, $E369 &lt; BS$6), 0, 1)+IF(OR($F369 &gt;= BT$6, $G369 &lt; BS$6), 0, 2)+1)</f>
        <v/>
      </c>
      <c r="BT369" s="68" t="str">
        <f ca="1">INDEX({"","_","-","="},IF(OR($D369 &gt;= BU$6, $E369 &lt; BT$6), 0, 1)+IF(OR($F369 &gt;= BU$6, $G369 &lt; BT$6), 0, 2)+1)</f>
        <v/>
      </c>
      <c r="BU369" s="68" t="str">
        <f ca="1">INDEX({"","_","-","="},IF(OR($D369 &gt;= BV$6, $E369 &lt; BU$6), 0, 1)+IF(OR($F369 &gt;= BV$6, $G369 &lt; BU$6), 0, 2)+1)</f>
        <v/>
      </c>
      <c r="BV369" s="68" t="str">
        <f ca="1">INDEX({"","_","-","="},IF(OR($D369 &gt;= BW$6, $E369 &lt; BV$6), 0, 1)+IF(OR($F369 &gt;= BW$6, $G369 &lt; BV$6), 0, 2)+1)</f>
        <v/>
      </c>
      <c r="BW369" s="68" t="str">
        <f ca="1">INDEX({"","_","-","="},IF(OR($D369 &gt;= BX$6, $E369 &lt; BW$6), 0, 1)+IF(OR($F369 &gt;= BX$6, $G369 &lt; BW$6), 0, 2)+1)</f>
        <v/>
      </c>
      <c r="BX369" s="68" t="str">
        <f ca="1">INDEX({"","_","-","="},IF(OR($D369 &gt;= BY$6, $E369 &lt; BX$6), 0, 1)+IF(OR($F369 &gt;= BY$6, $G369 &lt; BX$6), 0, 2)+1)</f>
        <v/>
      </c>
      <c r="BY369" s="68" t="str">
        <f ca="1">INDEX({"","_","-","="},IF(OR($D369 &gt;= BZ$6, $E369 &lt; BY$6), 0, 1)+IF(OR($F369 &gt;= BZ$6, $G369 &lt; BY$6), 0, 2)+1)</f>
        <v/>
      </c>
      <c r="BZ369" s="68" t="str">
        <f ca="1">INDEX({"","_","-","="},IF(OR($D369 &gt;= CA$6, $E369 &lt; BZ$6), 0, 1)+IF(OR($F369 &gt;= CA$6, $G369 &lt; BZ$6), 0, 2)+1)</f>
        <v/>
      </c>
      <c r="CA369" s="68" t="str">
        <f ca="1">INDEX({"","_","-","="},IF(OR($D369 &gt;= CB$6, $E369 &lt; CA$6), 0, 1)+IF(OR($F369 &gt;= CB$6, $G369 &lt; CA$6), 0, 2)+1)</f>
        <v/>
      </c>
      <c r="CB369" s="68" t="str">
        <f ca="1">INDEX({"","_","-","="},IF(OR($D369 &gt;= CC$6, $E369 &lt; CB$6), 0, 1)+IF(OR($F369 &gt;= CC$6, $G369 &lt; CB$6), 0, 2)+1)</f>
        <v/>
      </c>
      <c r="CC369" s="68" t="str">
        <f ca="1">INDEX({"","_","-","="},IF(OR($D369 &gt;= CD$6, $E369 &lt; CC$6), 0, 1)+IF(OR($F369 &gt;= CD$6, $G369 &lt; CC$6), 0, 2)+1)</f>
        <v/>
      </c>
      <c r="CD369" s="68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IF('临-进度'!M365,'临-进度'!$A365,"")</f>
        <v/>
      </c>
      <c r="B370" s="8" t="str">
        <f ca="1">IF('临-进度'!M365,'临-进度'!$B365,"")</f>
        <v/>
      </c>
      <c r="C370" s="8" t="str">
        <f ca="1">IF('临-进度'!M365,'临-进度'!$E365,"")</f>
        <v/>
      </c>
      <c r="D370" s="40" t="str">
        <f ca="1">IF('临-进度'!$M365,'临-进度'!$I365,"")</f>
        <v/>
      </c>
      <c r="E370" s="40" t="str">
        <f ca="1">IF('临-进度'!$M365,'临-进度'!$AE365,"")</f>
        <v/>
      </c>
      <c r="F370" s="40" t="str">
        <f ca="1">IF('临-进度'!$M365,'临-进度'!$J365,"")</f>
        <v/>
      </c>
      <c r="G370" s="73" t="str">
        <f ca="1">IF('临-进度'!$M365,'临-进度'!$AF365,"")</f>
        <v/>
      </c>
      <c r="H370" s="68" t="str">
        <f ca="1">INDEX({"","_","-","="},IF(OR($D370 &gt;= I$6, $E370 &lt; H$6), 0, 1)+IF(OR($F370 &gt;= I$6, $G370 &lt; H$6), 0, 2)+1)</f>
        <v/>
      </c>
      <c r="I370" s="68" t="str">
        <f ca="1">INDEX({"","_","-","="},IF(OR($D370 &gt;= J$6, $E370 &lt; I$6), 0, 1)+IF(OR($F370 &gt;= J$6, $G370 &lt; I$6), 0, 2)+1)</f>
        <v/>
      </c>
      <c r="J370" s="68" t="str">
        <f ca="1">INDEX({"","_","-","="},IF(OR($D370 &gt;= K$6, $E370 &lt; J$6), 0, 1)+IF(OR($F370 &gt;= K$6, $G370 &lt; J$6), 0, 2)+1)</f>
        <v/>
      </c>
      <c r="K370" s="68" t="str">
        <f ca="1">INDEX({"","_","-","="},IF(OR($D370 &gt;= L$6, $E370 &lt; K$6), 0, 1)+IF(OR($F370 &gt;= L$6, $G370 &lt; K$6), 0, 2)+1)</f>
        <v/>
      </c>
      <c r="L370" s="68" t="str">
        <f ca="1">INDEX({"","_","-","="},IF(OR($D370 &gt;= M$6, $E370 &lt; L$6), 0, 1)+IF(OR($F370 &gt;= M$6, $G370 &lt; L$6), 0, 2)+1)</f>
        <v/>
      </c>
      <c r="M370" s="68" t="str">
        <f ca="1">INDEX({"","_","-","="},IF(OR($D370 &gt;= N$6, $E370 &lt; M$6), 0, 1)+IF(OR($F370 &gt;= N$6, $G370 &lt; M$6), 0, 2)+1)</f>
        <v/>
      </c>
      <c r="N370" s="68" t="str">
        <f ca="1">INDEX({"","_","-","="},IF(OR($D370 &gt;= O$6, $E370 &lt; N$6), 0, 1)+IF(OR($F370 &gt;= O$6, $G370 &lt; N$6), 0, 2)+1)</f>
        <v/>
      </c>
      <c r="O370" s="68" t="str">
        <f ca="1">INDEX({"","_","-","="},IF(OR($D370 &gt;= P$6, $E370 &lt; O$6), 0, 1)+IF(OR($F370 &gt;= P$6, $G370 &lt; O$6), 0, 2)+1)</f>
        <v/>
      </c>
      <c r="P370" s="68" t="str">
        <f ca="1">INDEX({"","_","-","="},IF(OR($D370 &gt;= Q$6, $E370 &lt; P$6), 0, 1)+IF(OR($F370 &gt;= Q$6, $G370 &lt; P$6), 0, 2)+1)</f>
        <v/>
      </c>
      <c r="Q370" s="68" t="str">
        <f ca="1">INDEX({"","_","-","="},IF(OR($D370 &gt;= R$6, $E370 &lt; Q$6), 0, 1)+IF(OR($F370 &gt;= R$6, $G370 &lt; Q$6), 0, 2)+1)</f>
        <v/>
      </c>
      <c r="R370" s="68" t="str">
        <f ca="1">INDEX({"","_","-","="},IF(OR($D370 &gt;= S$6, $E370 &lt; R$6), 0, 1)+IF(OR($F370 &gt;= S$6, $G370 &lt; R$6), 0, 2)+1)</f>
        <v/>
      </c>
      <c r="S370" s="68" t="str">
        <f ca="1">INDEX({"","_","-","="},IF(OR($D370 &gt;= T$6, $E370 &lt; S$6), 0, 1)+IF(OR($F370 &gt;= T$6, $G370 &lt; S$6), 0, 2)+1)</f>
        <v/>
      </c>
      <c r="T370" s="68" t="str">
        <f ca="1">INDEX({"","_","-","="},IF(OR($D370 &gt;= U$6, $E370 &lt; T$6), 0, 1)+IF(OR($F370 &gt;= U$6, $G370 &lt; T$6), 0, 2)+1)</f>
        <v/>
      </c>
      <c r="U370" s="68" t="str">
        <f ca="1">INDEX({"","_","-","="},IF(OR($D370 &gt;= V$6, $E370 &lt; U$6), 0, 1)+IF(OR($F370 &gt;= V$6, $G370 &lt; U$6), 0, 2)+1)</f>
        <v/>
      </c>
      <c r="V370" s="68" t="str">
        <f ca="1">INDEX({"","_","-","="},IF(OR($D370 &gt;= W$6, $E370 &lt; V$6), 0, 1)+IF(OR($F370 &gt;= W$6, $G370 &lt; V$6), 0, 2)+1)</f>
        <v/>
      </c>
      <c r="W370" s="68" t="str">
        <f ca="1">INDEX({"","_","-","="},IF(OR($D370 &gt;= X$6, $E370 &lt; W$6), 0, 1)+IF(OR($F370 &gt;= X$6, $G370 &lt; W$6), 0, 2)+1)</f>
        <v/>
      </c>
      <c r="X370" s="68" t="str">
        <f ca="1">INDEX({"","_","-","="},IF(OR($D370 &gt;= Y$6, $E370 &lt; X$6), 0, 1)+IF(OR($F370 &gt;= Y$6, $G370 &lt; X$6), 0, 2)+1)</f>
        <v/>
      </c>
      <c r="Y370" s="68" t="str">
        <f ca="1">INDEX({"","_","-","="},IF(OR($D370 &gt;= Z$6, $E370 &lt; Y$6), 0, 1)+IF(OR($F370 &gt;= Z$6, $G370 &lt; Y$6), 0, 2)+1)</f>
        <v/>
      </c>
      <c r="Z370" s="68" t="str">
        <f ca="1">INDEX({"","_","-","="},IF(OR($D370 &gt;= AA$6, $E370 &lt; Z$6), 0, 1)+IF(OR($F370 &gt;= AA$6, $G370 &lt; Z$6), 0, 2)+1)</f>
        <v/>
      </c>
      <c r="AA370" s="68" t="str">
        <f ca="1">INDEX({"","_","-","="},IF(OR($D370 &gt;= AB$6, $E370 &lt; AA$6), 0, 1)+IF(OR($F370 &gt;= AB$6, $G370 &lt; AA$6), 0, 2)+1)</f>
        <v/>
      </c>
      <c r="AB370" s="68" t="str">
        <f ca="1">INDEX({"","_","-","="},IF(OR($D370 &gt;= AC$6, $E370 &lt; AB$6), 0, 1)+IF(OR($F370 &gt;= AC$6, $G370 &lt; AB$6), 0, 2)+1)</f>
        <v/>
      </c>
      <c r="AC370" s="68" t="str">
        <f ca="1">INDEX({"","_","-","="},IF(OR($D370 &gt;= AD$6, $E370 &lt; AC$6), 0, 1)+IF(OR($F370 &gt;= AD$6, $G370 &lt; AC$6), 0, 2)+1)</f>
        <v/>
      </c>
      <c r="AD370" s="68" t="str">
        <f ca="1">INDEX({"","_","-","="},IF(OR($D370 &gt;= AE$6, $E370 &lt; AD$6), 0, 1)+IF(OR($F370 &gt;= AE$6, $G370 &lt; AD$6), 0, 2)+1)</f>
        <v/>
      </c>
      <c r="AE370" s="68" t="str">
        <f ca="1">INDEX({"","_","-","="},IF(OR($D370 &gt;= AF$6, $E370 &lt; AE$6), 0, 1)+IF(OR($F370 &gt;= AF$6, $G370 &lt; AE$6), 0, 2)+1)</f>
        <v/>
      </c>
      <c r="AF370" s="68" t="str">
        <f ca="1">INDEX({"","_","-","="},IF(OR($D370 &gt;= AG$6, $E370 &lt; AF$6), 0, 1)+IF(OR($F370 &gt;= AG$6, $G370 &lt; AF$6), 0, 2)+1)</f>
        <v/>
      </c>
      <c r="AG370" s="68" t="str">
        <f ca="1">INDEX({"","_","-","="},IF(OR($D370 &gt;= AH$6, $E370 &lt; AG$6), 0, 1)+IF(OR($F370 &gt;= AH$6, $G370 &lt; AG$6), 0, 2)+1)</f>
        <v/>
      </c>
      <c r="AH370" s="68" t="str">
        <f ca="1">INDEX({"","_","-","="},IF(OR($D370 &gt;= AI$6, $E370 &lt; AH$6), 0, 1)+IF(OR($F370 &gt;= AI$6, $G370 &lt; AH$6), 0, 2)+1)</f>
        <v/>
      </c>
      <c r="AI370" s="68" t="str">
        <f ca="1">INDEX({"","_","-","="},IF(OR($D370 &gt;= AJ$6, $E370 &lt; AI$6), 0, 1)+IF(OR($F370 &gt;= AJ$6, $G370 &lt; AI$6), 0, 2)+1)</f>
        <v/>
      </c>
      <c r="AJ370" s="68" t="str">
        <f ca="1">INDEX({"","_","-","="},IF(OR($D370 &gt;= AK$6, $E370 &lt; AJ$6), 0, 1)+IF(OR($F370 &gt;= AK$6, $G370 &lt; AJ$6), 0, 2)+1)</f>
        <v/>
      </c>
      <c r="AK370" s="68" t="str">
        <f ca="1">INDEX({"","_","-","="},IF(OR($D370 &gt;= AL$6, $E370 &lt; AK$6), 0, 1)+IF(OR($F370 &gt;= AL$6, $G370 &lt; AK$6), 0, 2)+1)</f>
        <v/>
      </c>
      <c r="AL370" s="68" t="str">
        <f ca="1">INDEX({"","_","-","="},IF(OR($D370 &gt;= AM$6, $E370 &lt; AL$6), 0, 1)+IF(OR($F370 &gt;= AM$6, $G370 &lt; AL$6), 0, 2)+1)</f>
        <v/>
      </c>
      <c r="AM370" s="68" t="str">
        <f ca="1">INDEX({"","_","-","="},IF(OR($D370 &gt;= AN$6, $E370 &lt; AM$6), 0, 1)+IF(OR($F370 &gt;= AN$6, $G370 &lt; AM$6), 0, 2)+1)</f>
        <v/>
      </c>
      <c r="AN370" s="68" t="str">
        <f ca="1">INDEX({"","_","-","="},IF(OR($D370 &gt;= AO$6, $E370 &lt; AN$6), 0, 1)+IF(OR($F370 &gt;= AO$6, $G370 &lt; AN$6), 0, 2)+1)</f>
        <v/>
      </c>
      <c r="AO370" s="68" t="str">
        <f ca="1">INDEX({"","_","-","="},IF(OR($D370 &gt;= AP$6, $E370 &lt; AO$6), 0, 1)+IF(OR($F370 &gt;= AP$6, $G370 &lt; AO$6), 0, 2)+1)</f>
        <v/>
      </c>
      <c r="AP370" s="68" t="str">
        <f ca="1">INDEX({"","_","-","="},IF(OR($D370 &gt;= AQ$6, $E370 &lt; AP$6), 0, 1)+IF(OR($F370 &gt;= AQ$6, $G370 &lt; AP$6), 0, 2)+1)</f>
        <v/>
      </c>
      <c r="AQ370" s="68" t="str">
        <f ca="1">INDEX({"","_","-","="},IF(OR($D370 &gt;= AR$6, $E370 &lt; AQ$6), 0, 1)+IF(OR($F370 &gt;= AR$6, $G370 &lt; AQ$6), 0, 2)+1)</f>
        <v/>
      </c>
      <c r="AR370" s="68" t="str">
        <f ca="1">INDEX({"","_","-","="},IF(OR($D370 &gt;= AS$6, $E370 &lt; AR$6), 0, 1)+IF(OR($F370 &gt;= AS$6, $G370 &lt; AR$6), 0, 2)+1)</f>
        <v/>
      </c>
      <c r="AS370" s="68" t="str">
        <f ca="1">INDEX({"","_","-","="},IF(OR($D370 &gt;= AT$6, $E370 &lt; AS$6), 0, 1)+IF(OR($F370 &gt;= AT$6, $G370 &lt; AS$6), 0, 2)+1)</f>
        <v/>
      </c>
      <c r="AT370" s="68" t="str">
        <f ca="1">INDEX({"","_","-","="},IF(OR($D370 &gt;= AU$6, $E370 &lt; AT$6), 0, 1)+IF(OR($F370 &gt;= AU$6, $G370 &lt; AT$6), 0, 2)+1)</f>
        <v/>
      </c>
      <c r="AU370" s="68" t="str">
        <f ca="1">INDEX({"","_","-","="},IF(OR($D370 &gt;= AV$6, $E370 &lt; AU$6), 0, 1)+IF(OR($F370 &gt;= AV$6, $G370 &lt; AU$6), 0, 2)+1)</f>
        <v/>
      </c>
      <c r="AV370" s="68" t="str">
        <f ca="1">INDEX({"","_","-","="},IF(OR($D370 &gt;= AW$6, $E370 &lt; AV$6), 0, 1)+IF(OR($F370 &gt;= AW$6, $G370 &lt; AV$6), 0, 2)+1)</f>
        <v/>
      </c>
      <c r="AW370" s="68" t="str">
        <f ca="1">INDEX({"","_","-","="},IF(OR($D370 &gt;= AX$6, $E370 &lt; AW$6), 0, 1)+IF(OR($F370 &gt;= AX$6, $G370 &lt; AW$6), 0, 2)+1)</f>
        <v/>
      </c>
      <c r="AX370" s="68" t="str">
        <f ca="1">INDEX({"","_","-","="},IF(OR($D370 &gt;= AY$6, $E370 &lt; AX$6), 0, 1)+IF(OR($F370 &gt;= AY$6, $G370 &lt; AX$6), 0, 2)+1)</f>
        <v/>
      </c>
      <c r="AY370" s="68" t="str">
        <f ca="1">INDEX({"","_","-","="},IF(OR($D370 &gt;= AZ$6, $E370 &lt; AY$6), 0, 1)+IF(OR($F370 &gt;= AZ$6, $G370 &lt; AY$6), 0, 2)+1)</f>
        <v/>
      </c>
      <c r="AZ370" s="68" t="str">
        <f ca="1">INDEX({"","_","-","="},IF(OR($D370 &gt;= BA$6, $E370 &lt; AZ$6), 0, 1)+IF(OR($F370 &gt;= BA$6, $G370 &lt; AZ$6), 0, 2)+1)</f>
        <v/>
      </c>
      <c r="BA370" s="68" t="str">
        <f ca="1">INDEX({"","_","-","="},IF(OR($D370 &gt;= BB$6, $E370 &lt; BA$6), 0, 1)+IF(OR($F370 &gt;= BB$6, $G370 &lt; BA$6), 0, 2)+1)</f>
        <v/>
      </c>
      <c r="BB370" s="68" t="str">
        <f ca="1">INDEX({"","_","-","="},IF(OR($D370 &gt;= BC$6, $E370 &lt; BB$6), 0, 1)+IF(OR($F370 &gt;= BC$6, $G370 &lt; BB$6), 0, 2)+1)</f>
        <v/>
      </c>
      <c r="BC370" s="68" t="str">
        <f ca="1">INDEX({"","_","-","="},IF(OR($D370 &gt;= BD$6, $E370 &lt; BC$6), 0, 1)+IF(OR($F370 &gt;= BD$6, $G370 &lt; BC$6), 0, 2)+1)</f>
        <v/>
      </c>
      <c r="BD370" s="68" t="str">
        <f ca="1">INDEX({"","_","-","="},IF(OR($D370 &gt;= BE$6, $E370 &lt; BD$6), 0, 1)+IF(OR($F370 &gt;= BE$6, $G370 &lt; BD$6), 0, 2)+1)</f>
        <v/>
      </c>
      <c r="BE370" s="68" t="str">
        <f ca="1">INDEX({"","_","-","="},IF(OR($D370 &gt;= BF$6, $E370 &lt; BE$6), 0, 1)+IF(OR($F370 &gt;= BF$6, $G370 &lt; BE$6), 0, 2)+1)</f>
        <v/>
      </c>
      <c r="BF370" s="68" t="str">
        <f ca="1">INDEX({"","_","-","="},IF(OR($D370 &gt;= BG$6, $E370 &lt; BF$6), 0, 1)+IF(OR($F370 &gt;= BG$6, $G370 &lt; BF$6), 0, 2)+1)</f>
        <v/>
      </c>
      <c r="BG370" s="68" t="str">
        <f ca="1">INDEX({"","_","-","="},IF(OR($D370 &gt;= BH$6, $E370 &lt; BG$6), 0, 1)+IF(OR($F370 &gt;= BH$6, $G370 &lt; BG$6), 0, 2)+1)</f>
        <v/>
      </c>
      <c r="BH370" s="68" t="str">
        <f ca="1">INDEX({"","_","-","="},IF(OR($D370 &gt;= BI$6, $E370 &lt; BH$6), 0, 1)+IF(OR($F370 &gt;= BI$6, $G370 &lt; BH$6), 0, 2)+1)</f>
        <v/>
      </c>
      <c r="BI370" s="68" t="str">
        <f ca="1">INDEX({"","_","-","="},IF(OR($D370 &gt;= BJ$6, $E370 &lt; BI$6), 0, 1)+IF(OR($F370 &gt;= BJ$6, $G370 &lt; BI$6), 0, 2)+1)</f>
        <v/>
      </c>
      <c r="BJ370" s="68" t="str">
        <f ca="1">INDEX({"","_","-","="},IF(OR($D370 &gt;= BK$6, $E370 &lt; BJ$6), 0, 1)+IF(OR($F370 &gt;= BK$6, $G370 &lt; BJ$6), 0, 2)+1)</f>
        <v/>
      </c>
      <c r="BK370" s="68" t="str">
        <f ca="1">INDEX({"","_","-","="},IF(OR($D370 &gt;= BL$6, $E370 &lt; BK$6), 0, 1)+IF(OR($F370 &gt;= BL$6, $G370 &lt; BK$6), 0, 2)+1)</f>
        <v/>
      </c>
      <c r="BL370" s="68" t="str">
        <f ca="1">INDEX({"","_","-","="},IF(OR($D370 &gt;= BM$6, $E370 &lt; BL$6), 0, 1)+IF(OR($F370 &gt;= BM$6, $G370 &lt; BL$6), 0, 2)+1)</f>
        <v/>
      </c>
      <c r="BM370" s="68" t="str">
        <f ca="1">INDEX({"","_","-","="},IF(OR($D370 &gt;= BN$6, $E370 &lt; BM$6), 0, 1)+IF(OR($F370 &gt;= BN$6, $G370 &lt; BM$6), 0, 2)+1)</f>
        <v/>
      </c>
      <c r="BN370" s="68" t="str">
        <f ca="1">INDEX({"","_","-","="},IF(OR($D370 &gt;= BO$6, $E370 &lt; BN$6), 0, 1)+IF(OR($F370 &gt;= BO$6, $G370 &lt; BN$6), 0, 2)+1)</f>
        <v/>
      </c>
      <c r="BO370" s="68" t="str">
        <f ca="1">INDEX({"","_","-","="},IF(OR($D370 &gt;= BP$6, $E370 &lt; BO$6), 0, 1)+IF(OR($F370 &gt;= BP$6, $G370 &lt; BO$6), 0, 2)+1)</f>
        <v/>
      </c>
      <c r="BP370" s="68" t="str">
        <f ca="1">INDEX({"","_","-","="},IF(OR($D370 &gt;= BQ$6, $E370 &lt; BP$6), 0, 1)+IF(OR($F370 &gt;= BQ$6, $G370 &lt; BP$6), 0, 2)+1)</f>
        <v/>
      </c>
      <c r="BQ370" s="68" t="str">
        <f ca="1">INDEX({"","_","-","="},IF(OR($D370 &gt;= BR$6, $E370 &lt; BQ$6), 0, 1)+IF(OR($F370 &gt;= BR$6, $G370 &lt; BQ$6), 0, 2)+1)</f>
        <v/>
      </c>
      <c r="BR370" s="68" t="str">
        <f ca="1">INDEX({"","_","-","="},IF(OR($D370 &gt;= BS$6, $E370 &lt; BR$6), 0, 1)+IF(OR($F370 &gt;= BS$6, $G370 &lt; BR$6), 0, 2)+1)</f>
        <v/>
      </c>
      <c r="BS370" s="68" t="str">
        <f ca="1">INDEX({"","_","-","="},IF(OR($D370 &gt;= BT$6, $E370 &lt; BS$6), 0, 1)+IF(OR($F370 &gt;= BT$6, $G370 &lt; BS$6), 0, 2)+1)</f>
        <v/>
      </c>
      <c r="BT370" s="68" t="str">
        <f ca="1">INDEX({"","_","-","="},IF(OR($D370 &gt;= BU$6, $E370 &lt; BT$6), 0, 1)+IF(OR($F370 &gt;= BU$6, $G370 &lt; BT$6), 0, 2)+1)</f>
        <v/>
      </c>
      <c r="BU370" s="68" t="str">
        <f ca="1">INDEX({"","_","-","="},IF(OR($D370 &gt;= BV$6, $E370 &lt; BU$6), 0, 1)+IF(OR($F370 &gt;= BV$6, $G370 &lt; BU$6), 0, 2)+1)</f>
        <v/>
      </c>
      <c r="BV370" s="68" t="str">
        <f ca="1">INDEX({"","_","-","="},IF(OR($D370 &gt;= BW$6, $E370 &lt; BV$6), 0, 1)+IF(OR($F370 &gt;= BW$6, $G370 &lt; BV$6), 0, 2)+1)</f>
        <v/>
      </c>
      <c r="BW370" s="68" t="str">
        <f ca="1">INDEX({"","_","-","="},IF(OR($D370 &gt;= BX$6, $E370 &lt; BW$6), 0, 1)+IF(OR($F370 &gt;= BX$6, $G370 &lt; BW$6), 0, 2)+1)</f>
        <v/>
      </c>
      <c r="BX370" s="68" t="str">
        <f ca="1">INDEX({"","_","-","="},IF(OR($D370 &gt;= BY$6, $E370 &lt; BX$6), 0, 1)+IF(OR($F370 &gt;= BY$6, $G370 &lt; BX$6), 0, 2)+1)</f>
        <v/>
      </c>
      <c r="BY370" s="68" t="str">
        <f ca="1">INDEX({"","_","-","="},IF(OR($D370 &gt;= BZ$6, $E370 &lt; BY$6), 0, 1)+IF(OR($F370 &gt;= BZ$6, $G370 &lt; BY$6), 0, 2)+1)</f>
        <v/>
      </c>
      <c r="BZ370" s="68" t="str">
        <f ca="1">INDEX({"","_","-","="},IF(OR($D370 &gt;= CA$6, $E370 &lt; BZ$6), 0, 1)+IF(OR($F370 &gt;= CA$6, $G370 &lt; BZ$6), 0, 2)+1)</f>
        <v/>
      </c>
      <c r="CA370" s="68" t="str">
        <f ca="1">INDEX({"","_","-","="},IF(OR($D370 &gt;= CB$6, $E370 &lt; CA$6), 0, 1)+IF(OR($F370 &gt;= CB$6, $G370 &lt; CA$6), 0, 2)+1)</f>
        <v/>
      </c>
      <c r="CB370" s="68" t="str">
        <f ca="1">INDEX({"","_","-","="},IF(OR($D370 &gt;= CC$6, $E370 &lt; CB$6), 0, 1)+IF(OR($F370 &gt;= CC$6, $G370 &lt; CB$6), 0, 2)+1)</f>
        <v/>
      </c>
      <c r="CC370" s="68" t="str">
        <f ca="1">INDEX({"","_","-","="},IF(OR($D370 &gt;= CD$6, $E370 &lt; CC$6), 0, 1)+IF(OR($F370 &gt;= CD$6, $G370 &lt; CC$6), 0, 2)+1)</f>
        <v/>
      </c>
      <c r="CD370" s="68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IF('临-进度'!M366,'临-进度'!$A366,"")</f>
        <v/>
      </c>
      <c r="B371" s="8" t="str">
        <f ca="1">IF('临-进度'!M366,'临-进度'!$B366,"")</f>
        <v/>
      </c>
      <c r="C371" s="8" t="str">
        <f ca="1">IF('临-进度'!M366,'临-进度'!$E366,"")</f>
        <v/>
      </c>
      <c r="D371" s="40" t="str">
        <f ca="1">IF('临-进度'!$M366,'临-进度'!$I366,"")</f>
        <v/>
      </c>
      <c r="E371" s="40" t="str">
        <f ca="1">IF('临-进度'!$M366,'临-进度'!$AE366,"")</f>
        <v/>
      </c>
      <c r="F371" s="40" t="str">
        <f ca="1">IF('临-进度'!$M366,'临-进度'!$J366,"")</f>
        <v/>
      </c>
      <c r="G371" s="73" t="str">
        <f ca="1">IF('临-进度'!$M366,'临-进度'!$AF366,"")</f>
        <v/>
      </c>
      <c r="H371" s="68" t="str">
        <f ca="1">INDEX({"","_","-","="},IF(OR($D371 &gt;= I$6, $E371 &lt; H$6), 0, 1)+IF(OR($F371 &gt;= I$6, $G371 &lt; H$6), 0, 2)+1)</f>
        <v/>
      </c>
      <c r="I371" s="68" t="str">
        <f ca="1">INDEX({"","_","-","="},IF(OR($D371 &gt;= J$6, $E371 &lt; I$6), 0, 1)+IF(OR($F371 &gt;= J$6, $G371 &lt; I$6), 0, 2)+1)</f>
        <v/>
      </c>
      <c r="J371" s="68" t="str">
        <f ca="1">INDEX({"","_","-","="},IF(OR($D371 &gt;= K$6, $E371 &lt; J$6), 0, 1)+IF(OR($F371 &gt;= K$6, $G371 &lt; J$6), 0, 2)+1)</f>
        <v/>
      </c>
      <c r="K371" s="68" t="str">
        <f ca="1">INDEX({"","_","-","="},IF(OR($D371 &gt;= L$6, $E371 &lt; K$6), 0, 1)+IF(OR($F371 &gt;= L$6, $G371 &lt; K$6), 0, 2)+1)</f>
        <v/>
      </c>
      <c r="L371" s="68" t="str">
        <f ca="1">INDEX({"","_","-","="},IF(OR($D371 &gt;= M$6, $E371 &lt; L$6), 0, 1)+IF(OR($F371 &gt;= M$6, $G371 &lt; L$6), 0, 2)+1)</f>
        <v/>
      </c>
      <c r="M371" s="68" t="str">
        <f ca="1">INDEX({"","_","-","="},IF(OR($D371 &gt;= N$6, $E371 &lt; M$6), 0, 1)+IF(OR($F371 &gt;= N$6, $G371 &lt; M$6), 0, 2)+1)</f>
        <v/>
      </c>
      <c r="N371" s="68" t="str">
        <f ca="1">INDEX({"","_","-","="},IF(OR($D371 &gt;= O$6, $E371 &lt; N$6), 0, 1)+IF(OR($F371 &gt;= O$6, $G371 &lt; N$6), 0, 2)+1)</f>
        <v/>
      </c>
      <c r="O371" s="68" t="str">
        <f ca="1">INDEX({"","_","-","="},IF(OR($D371 &gt;= P$6, $E371 &lt; O$6), 0, 1)+IF(OR($F371 &gt;= P$6, $G371 &lt; O$6), 0, 2)+1)</f>
        <v/>
      </c>
      <c r="P371" s="68" t="str">
        <f ca="1">INDEX({"","_","-","="},IF(OR($D371 &gt;= Q$6, $E371 &lt; P$6), 0, 1)+IF(OR($F371 &gt;= Q$6, $G371 &lt; P$6), 0, 2)+1)</f>
        <v/>
      </c>
      <c r="Q371" s="68" t="str">
        <f ca="1">INDEX({"","_","-","="},IF(OR($D371 &gt;= R$6, $E371 &lt; Q$6), 0, 1)+IF(OR($F371 &gt;= R$6, $G371 &lt; Q$6), 0, 2)+1)</f>
        <v/>
      </c>
      <c r="R371" s="68" t="str">
        <f ca="1">INDEX({"","_","-","="},IF(OR($D371 &gt;= S$6, $E371 &lt; R$6), 0, 1)+IF(OR($F371 &gt;= S$6, $G371 &lt; R$6), 0, 2)+1)</f>
        <v/>
      </c>
      <c r="S371" s="68" t="str">
        <f ca="1">INDEX({"","_","-","="},IF(OR($D371 &gt;= T$6, $E371 &lt; S$6), 0, 1)+IF(OR($F371 &gt;= T$6, $G371 &lt; S$6), 0, 2)+1)</f>
        <v/>
      </c>
      <c r="T371" s="68" t="str">
        <f ca="1">INDEX({"","_","-","="},IF(OR($D371 &gt;= U$6, $E371 &lt; T$6), 0, 1)+IF(OR($F371 &gt;= U$6, $G371 &lt; T$6), 0, 2)+1)</f>
        <v/>
      </c>
      <c r="U371" s="68" t="str">
        <f ca="1">INDEX({"","_","-","="},IF(OR($D371 &gt;= V$6, $E371 &lt; U$6), 0, 1)+IF(OR($F371 &gt;= V$6, $G371 &lt; U$6), 0, 2)+1)</f>
        <v/>
      </c>
      <c r="V371" s="68" t="str">
        <f ca="1">INDEX({"","_","-","="},IF(OR($D371 &gt;= W$6, $E371 &lt; V$6), 0, 1)+IF(OR($F371 &gt;= W$6, $G371 &lt; V$6), 0, 2)+1)</f>
        <v/>
      </c>
      <c r="W371" s="68" t="str">
        <f ca="1">INDEX({"","_","-","="},IF(OR($D371 &gt;= X$6, $E371 &lt; W$6), 0, 1)+IF(OR($F371 &gt;= X$6, $G371 &lt; W$6), 0, 2)+1)</f>
        <v/>
      </c>
      <c r="X371" s="68" t="str">
        <f ca="1">INDEX({"","_","-","="},IF(OR($D371 &gt;= Y$6, $E371 &lt; X$6), 0, 1)+IF(OR($F371 &gt;= Y$6, $G371 &lt; X$6), 0, 2)+1)</f>
        <v/>
      </c>
      <c r="Y371" s="68" t="str">
        <f ca="1">INDEX({"","_","-","="},IF(OR($D371 &gt;= Z$6, $E371 &lt; Y$6), 0, 1)+IF(OR($F371 &gt;= Z$6, $G371 &lt; Y$6), 0, 2)+1)</f>
        <v/>
      </c>
      <c r="Z371" s="68" t="str">
        <f ca="1">INDEX({"","_","-","="},IF(OR($D371 &gt;= AA$6, $E371 &lt; Z$6), 0, 1)+IF(OR($F371 &gt;= AA$6, $G371 &lt; Z$6), 0, 2)+1)</f>
        <v/>
      </c>
      <c r="AA371" s="68" t="str">
        <f ca="1">INDEX({"","_","-","="},IF(OR($D371 &gt;= AB$6, $E371 &lt; AA$6), 0, 1)+IF(OR($F371 &gt;= AB$6, $G371 &lt; AA$6), 0, 2)+1)</f>
        <v/>
      </c>
      <c r="AB371" s="68" t="str">
        <f ca="1">INDEX({"","_","-","="},IF(OR($D371 &gt;= AC$6, $E371 &lt; AB$6), 0, 1)+IF(OR($F371 &gt;= AC$6, $G371 &lt; AB$6), 0, 2)+1)</f>
        <v/>
      </c>
      <c r="AC371" s="68" t="str">
        <f ca="1">INDEX({"","_","-","="},IF(OR($D371 &gt;= AD$6, $E371 &lt; AC$6), 0, 1)+IF(OR($F371 &gt;= AD$6, $G371 &lt; AC$6), 0, 2)+1)</f>
        <v/>
      </c>
      <c r="AD371" s="68" t="str">
        <f ca="1">INDEX({"","_","-","="},IF(OR($D371 &gt;= AE$6, $E371 &lt; AD$6), 0, 1)+IF(OR($F371 &gt;= AE$6, $G371 &lt; AD$6), 0, 2)+1)</f>
        <v/>
      </c>
      <c r="AE371" s="68" t="str">
        <f ca="1">INDEX({"","_","-","="},IF(OR($D371 &gt;= AF$6, $E371 &lt; AE$6), 0, 1)+IF(OR($F371 &gt;= AF$6, $G371 &lt; AE$6), 0, 2)+1)</f>
        <v/>
      </c>
      <c r="AF371" s="68" t="str">
        <f ca="1">INDEX({"","_","-","="},IF(OR($D371 &gt;= AG$6, $E371 &lt; AF$6), 0, 1)+IF(OR($F371 &gt;= AG$6, $G371 &lt; AF$6), 0, 2)+1)</f>
        <v/>
      </c>
      <c r="AG371" s="68" t="str">
        <f ca="1">INDEX({"","_","-","="},IF(OR($D371 &gt;= AH$6, $E371 &lt; AG$6), 0, 1)+IF(OR($F371 &gt;= AH$6, $G371 &lt; AG$6), 0, 2)+1)</f>
        <v/>
      </c>
      <c r="AH371" s="68" t="str">
        <f ca="1">INDEX({"","_","-","="},IF(OR($D371 &gt;= AI$6, $E371 &lt; AH$6), 0, 1)+IF(OR($F371 &gt;= AI$6, $G371 &lt; AH$6), 0, 2)+1)</f>
        <v/>
      </c>
      <c r="AI371" s="68" t="str">
        <f ca="1">INDEX({"","_","-","="},IF(OR($D371 &gt;= AJ$6, $E371 &lt; AI$6), 0, 1)+IF(OR($F371 &gt;= AJ$6, $G371 &lt; AI$6), 0, 2)+1)</f>
        <v/>
      </c>
      <c r="AJ371" s="68" t="str">
        <f ca="1">INDEX({"","_","-","="},IF(OR($D371 &gt;= AK$6, $E371 &lt; AJ$6), 0, 1)+IF(OR($F371 &gt;= AK$6, $G371 &lt; AJ$6), 0, 2)+1)</f>
        <v/>
      </c>
      <c r="AK371" s="68" t="str">
        <f ca="1">INDEX({"","_","-","="},IF(OR($D371 &gt;= AL$6, $E371 &lt; AK$6), 0, 1)+IF(OR($F371 &gt;= AL$6, $G371 &lt; AK$6), 0, 2)+1)</f>
        <v/>
      </c>
      <c r="AL371" s="68" t="str">
        <f ca="1">INDEX({"","_","-","="},IF(OR($D371 &gt;= AM$6, $E371 &lt; AL$6), 0, 1)+IF(OR($F371 &gt;= AM$6, $G371 &lt; AL$6), 0, 2)+1)</f>
        <v/>
      </c>
      <c r="AM371" s="68" t="str">
        <f ca="1">INDEX({"","_","-","="},IF(OR($D371 &gt;= AN$6, $E371 &lt; AM$6), 0, 1)+IF(OR($F371 &gt;= AN$6, $G371 &lt; AM$6), 0, 2)+1)</f>
        <v/>
      </c>
      <c r="AN371" s="68" t="str">
        <f ca="1">INDEX({"","_","-","="},IF(OR($D371 &gt;= AO$6, $E371 &lt; AN$6), 0, 1)+IF(OR($F371 &gt;= AO$6, $G371 &lt; AN$6), 0, 2)+1)</f>
        <v/>
      </c>
      <c r="AO371" s="68" t="str">
        <f ca="1">INDEX({"","_","-","="},IF(OR($D371 &gt;= AP$6, $E371 &lt; AO$6), 0, 1)+IF(OR($F371 &gt;= AP$6, $G371 &lt; AO$6), 0, 2)+1)</f>
        <v/>
      </c>
      <c r="AP371" s="68" t="str">
        <f ca="1">INDEX({"","_","-","="},IF(OR($D371 &gt;= AQ$6, $E371 &lt; AP$6), 0, 1)+IF(OR($F371 &gt;= AQ$6, $G371 &lt; AP$6), 0, 2)+1)</f>
        <v/>
      </c>
      <c r="AQ371" s="68" t="str">
        <f ca="1">INDEX({"","_","-","="},IF(OR($D371 &gt;= AR$6, $E371 &lt; AQ$6), 0, 1)+IF(OR($F371 &gt;= AR$6, $G371 &lt; AQ$6), 0, 2)+1)</f>
        <v/>
      </c>
      <c r="AR371" s="68" t="str">
        <f ca="1">INDEX({"","_","-","="},IF(OR($D371 &gt;= AS$6, $E371 &lt; AR$6), 0, 1)+IF(OR($F371 &gt;= AS$6, $G371 &lt; AR$6), 0, 2)+1)</f>
        <v/>
      </c>
      <c r="AS371" s="68" t="str">
        <f ca="1">INDEX({"","_","-","="},IF(OR($D371 &gt;= AT$6, $E371 &lt; AS$6), 0, 1)+IF(OR($F371 &gt;= AT$6, $G371 &lt; AS$6), 0, 2)+1)</f>
        <v/>
      </c>
      <c r="AT371" s="68" t="str">
        <f ca="1">INDEX({"","_","-","="},IF(OR($D371 &gt;= AU$6, $E371 &lt; AT$6), 0, 1)+IF(OR($F371 &gt;= AU$6, $G371 &lt; AT$6), 0, 2)+1)</f>
        <v/>
      </c>
      <c r="AU371" s="68" t="str">
        <f ca="1">INDEX({"","_","-","="},IF(OR($D371 &gt;= AV$6, $E371 &lt; AU$6), 0, 1)+IF(OR($F371 &gt;= AV$6, $G371 &lt; AU$6), 0, 2)+1)</f>
        <v/>
      </c>
      <c r="AV371" s="68" t="str">
        <f ca="1">INDEX({"","_","-","="},IF(OR($D371 &gt;= AW$6, $E371 &lt; AV$6), 0, 1)+IF(OR($F371 &gt;= AW$6, $G371 &lt; AV$6), 0, 2)+1)</f>
        <v/>
      </c>
      <c r="AW371" s="68" t="str">
        <f ca="1">INDEX({"","_","-","="},IF(OR($D371 &gt;= AX$6, $E371 &lt; AW$6), 0, 1)+IF(OR($F371 &gt;= AX$6, $G371 &lt; AW$6), 0, 2)+1)</f>
        <v/>
      </c>
      <c r="AX371" s="68" t="str">
        <f ca="1">INDEX({"","_","-","="},IF(OR($D371 &gt;= AY$6, $E371 &lt; AX$6), 0, 1)+IF(OR($F371 &gt;= AY$6, $G371 &lt; AX$6), 0, 2)+1)</f>
        <v/>
      </c>
      <c r="AY371" s="68" t="str">
        <f ca="1">INDEX({"","_","-","="},IF(OR($D371 &gt;= AZ$6, $E371 &lt; AY$6), 0, 1)+IF(OR($F371 &gt;= AZ$6, $G371 &lt; AY$6), 0, 2)+1)</f>
        <v/>
      </c>
      <c r="AZ371" s="68" t="str">
        <f ca="1">INDEX({"","_","-","="},IF(OR($D371 &gt;= BA$6, $E371 &lt; AZ$6), 0, 1)+IF(OR($F371 &gt;= BA$6, $G371 &lt; AZ$6), 0, 2)+1)</f>
        <v/>
      </c>
      <c r="BA371" s="68" t="str">
        <f ca="1">INDEX({"","_","-","="},IF(OR($D371 &gt;= BB$6, $E371 &lt; BA$6), 0, 1)+IF(OR($F371 &gt;= BB$6, $G371 &lt; BA$6), 0, 2)+1)</f>
        <v/>
      </c>
      <c r="BB371" s="68" t="str">
        <f ca="1">INDEX({"","_","-","="},IF(OR($D371 &gt;= BC$6, $E371 &lt; BB$6), 0, 1)+IF(OR($F371 &gt;= BC$6, $G371 &lt; BB$6), 0, 2)+1)</f>
        <v/>
      </c>
      <c r="BC371" s="68" t="str">
        <f ca="1">INDEX({"","_","-","="},IF(OR($D371 &gt;= BD$6, $E371 &lt; BC$6), 0, 1)+IF(OR($F371 &gt;= BD$6, $G371 &lt; BC$6), 0, 2)+1)</f>
        <v/>
      </c>
      <c r="BD371" s="68" t="str">
        <f ca="1">INDEX({"","_","-","="},IF(OR($D371 &gt;= BE$6, $E371 &lt; BD$6), 0, 1)+IF(OR($F371 &gt;= BE$6, $G371 &lt; BD$6), 0, 2)+1)</f>
        <v/>
      </c>
      <c r="BE371" s="68" t="str">
        <f ca="1">INDEX({"","_","-","="},IF(OR($D371 &gt;= BF$6, $E371 &lt; BE$6), 0, 1)+IF(OR($F371 &gt;= BF$6, $G371 &lt; BE$6), 0, 2)+1)</f>
        <v/>
      </c>
      <c r="BF371" s="68" t="str">
        <f ca="1">INDEX({"","_","-","="},IF(OR($D371 &gt;= BG$6, $E371 &lt; BF$6), 0, 1)+IF(OR($F371 &gt;= BG$6, $G371 &lt; BF$6), 0, 2)+1)</f>
        <v/>
      </c>
      <c r="BG371" s="68" t="str">
        <f ca="1">INDEX({"","_","-","="},IF(OR($D371 &gt;= BH$6, $E371 &lt; BG$6), 0, 1)+IF(OR($F371 &gt;= BH$6, $G371 &lt; BG$6), 0, 2)+1)</f>
        <v/>
      </c>
      <c r="BH371" s="68" t="str">
        <f ca="1">INDEX({"","_","-","="},IF(OR($D371 &gt;= BI$6, $E371 &lt; BH$6), 0, 1)+IF(OR($F371 &gt;= BI$6, $G371 &lt; BH$6), 0, 2)+1)</f>
        <v/>
      </c>
      <c r="BI371" s="68" t="str">
        <f ca="1">INDEX({"","_","-","="},IF(OR($D371 &gt;= BJ$6, $E371 &lt; BI$6), 0, 1)+IF(OR($F371 &gt;= BJ$6, $G371 &lt; BI$6), 0, 2)+1)</f>
        <v/>
      </c>
      <c r="BJ371" s="68" t="str">
        <f ca="1">INDEX({"","_","-","="},IF(OR($D371 &gt;= BK$6, $E371 &lt; BJ$6), 0, 1)+IF(OR($F371 &gt;= BK$6, $G371 &lt; BJ$6), 0, 2)+1)</f>
        <v/>
      </c>
      <c r="BK371" s="68" t="str">
        <f ca="1">INDEX({"","_","-","="},IF(OR($D371 &gt;= BL$6, $E371 &lt; BK$6), 0, 1)+IF(OR($F371 &gt;= BL$6, $G371 &lt; BK$6), 0, 2)+1)</f>
        <v/>
      </c>
      <c r="BL371" s="68" t="str">
        <f ca="1">INDEX({"","_","-","="},IF(OR($D371 &gt;= BM$6, $E371 &lt; BL$6), 0, 1)+IF(OR($F371 &gt;= BM$6, $G371 &lt; BL$6), 0, 2)+1)</f>
        <v/>
      </c>
      <c r="BM371" s="68" t="str">
        <f ca="1">INDEX({"","_","-","="},IF(OR($D371 &gt;= BN$6, $E371 &lt; BM$6), 0, 1)+IF(OR($F371 &gt;= BN$6, $G371 &lt; BM$6), 0, 2)+1)</f>
        <v/>
      </c>
      <c r="BN371" s="68" t="str">
        <f ca="1">INDEX({"","_","-","="},IF(OR($D371 &gt;= BO$6, $E371 &lt; BN$6), 0, 1)+IF(OR($F371 &gt;= BO$6, $G371 &lt; BN$6), 0, 2)+1)</f>
        <v/>
      </c>
      <c r="BO371" s="68" t="str">
        <f ca="1">INDEX({"","_","-","="},IF(OR($D371 &gt;= BP$6, $E371 &lt; BO$6), 0, 1)+IF(OR($F371 &gt;= BP$6, $G371 &lt; BO$6), 0, 2)+1)</f>
        <v/>
      </c>
      <c r="BP371" s="68" t="str">
        <f ca="1">INDEX({"","_","-","="},IF(OR($D371 &gt;= BQ$6, $E371 &lt; BP$6), 0, 1)+IF(OR($F371 &gt;= BQ$6, $G371 &lt; BP$6), 0, 2)+1)</f>
        <v/>
      </c>
      <c r="BQ371" s="68" t="str">
        <f ca="1">INDEX({"","_","-","="},IF(OR($D371 &gt;= BR$6, $E371 &lt; BQ$6), 0, 1)+IF(OR($F371 &gt;= BR$6, $G371 &lt; BQ$6), 0, 2)+1)</f>
        <v/>
      </c>
      <c r="BR371" s="68" t="str">
        <f ca="1">INDEX({"","_","-","="},IF(OR($D371 &gt;= BS$6, $E371 &lt; BR$6), 0, 1)+IF(OR($F371 &gt;= BS$6, $G371 &lt; BR$6), 0, 2)+1)</f>
        <v/>
      </c>
      <c r="BS371" s="68" t="str">
        <f ca="1">INDEX({"","_","-","="},IF(OR($D371 &gt;= BT$6, $E371 &lt; BS$6), 0, 1)+IF(OR($F371 &gt;= BT$6, $G371 &lt; BS$6), 0, 2)+1)</f>
        <v/>
      </c>
      <c r="BT371" s="68" t="str">
        <f ca="1">INDEX({"","_","-","="},IF(OR($D371 &gt;= BU$6, $E371 &lt; BT$6), 0, 1)+IF(OR($F371 &gt;= BU$6, $G371 &lt; BT$6), 0, 2)+1)</f>
        <v/>
      </c>
      <c r="BU371" s="68" t="str">
        <f ca="1">INDEX({"","_","-","="},IF(OR($D371 &gt;= BV$6, $E371 &lt; BU$6), 0, 1)+IF(OR($F371 &gt;= BV$6, $G371 &lt; BU$6), 0, 2)+1)</f>
        <v/>
      </c>
      <c r="BV371" s="68" t="str">
        <f ca="1">INDEX({"","_","-","="},IF(OR($D371 &gt;= BW$6, $E371 &lt; BV$6), 0, 1)+IF(OR($F371 &gt;= BW$6, $G371 &lt; BV$6), 0, 2)+1)</f>
        <v/>
      </c>
      <c r="BW371" s="68" t="str">
        <f ca="1">INDEX({"","_","-","="},IF(OR($D371 &gt;= BX$6, $E371 &lt; BW$6), 0, 1)+IF(OR($F371 &gt;= BX$6, $G371 &lt; BW$6), 0, 2)+1)</f>
        <v/>
      </c>
      <c r="BX371" s="68" t="str">
        <f ca="1">INDEX({"","_","-","="},IF(OR($D371 &gt;= BY$6, $E371 &lt; BX$6), 0, 1)+IF(OR($F371 &gt;= BY$6, $G371 &lt; BX$6), 0, 2)+1)</f>
        <v/>
      </c>
      <c r="BY371" s="68" t="str">
        <f ca="1">INDEX({"","_","-","="},IF(OR($D371 &gt;= BZ$6, $E371 &lt; BY$6), 0, 1)+IF(OR($F371 &gt;= BZ$6, $G371 &lt; BY$6), 0, 2)+1)</f>
        <v/>
      </c>
      <c r="BZ371" s="68" t="str">
        <f ca="1">INDEX({"","_","-","="},IF(OR($D371 &gt;= CA$6, $E371 &lt; BZ$6), 0, 1)+IF(OR($F371 &gt;= CA$6, $G371 &lt; BZ$6), 0, 2)+1)</f>
        <v/>
      </c>
      <c r="CA371" s="68" t="str">
        <f ca="1">INDEX({"","_","-","="},IF(OR($D371 &gt;= CB$6, $E371 &lt; CA$6), 0, 1)+IF(OR($F371 &gt;= CB$6, $G371 &lt; CA$6), 0, 2)+1)</f>
        <v/>
      </c>
      <c r="CB371" s="68" t="str">
        <f ca="1">INDEX({"","_","-","="},IF(OR($D371 &gt;= CC$6, $E371 &lt; CB$6), 0, 1)+IF(OR($F371 &gt;= CC$6, $G371 &lt; CB$6), 0, 2)+1)</f>
        <v/>
      </c>
      <c r="CC371" s="68" t="str">
        <f ca="1">INDEX({"","_","-","="},IF(OR($D371 &gt;= CD$6, $E371 &lt; CC$6), 0, 1)+IF(OR($F371 &gt;= CD$6, $G371 &lt; CC$6), 0, 2)+1)</f>
        <v/>
      </c>
      <c r="CD371" s="68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IF('临-进度'!M367,'临-进度'!$A367,"")</f>
        <v/>
      </c>
      <c r="B372" s="8" t="str">
        <f ca="1">IF('临-进度'!M367,'临-进度'!$B367,"")</f>
        <v/>
      </c>
      <c r="C372" s="8" t="str">
        <f ca="1">IF('临-进度'!M367,'临-进度'!$E367,"")</f>
        <v/>
      </c>
      <c r="D372" s="40" t="str">
        <f ca="1">IF('临-进度'!$M367,'临-进度'!$I367,"")</f>
        <v/>
      </c>
      <c r="E372" s="40" t="str">
        <f ca="1">IF('临-进度'!$M367,'临-进度'!$AE367,"")</f>
        <v/>
      </c>
      <c r="F372" s="40" t="str">
        <f ca="1">IF('临-进度'!$M367,'临-进度'!$J367,"")</f>
        <v/>
      </c>
      <c r="G372" s="73" t="str">
        <f ca="1">IF('临-进度'!$M367,'临-进度'!$AF367,"")</f>
        <v/>
      </c>
      <c r="H372" s="68" t="str">
        <f ca="1">INDEX({"","_","-","="},IF(OR($D372 &gt;= I$6, $E372 &lt; H$6), 0, 1)+IF(OR($F372 &gt;= I$6, $G372 &lt; H$6), 0, 2)+1)</f>
        <v/>
      </c>
      <c r="I372" s="68" t="str">
        <f ca="1">INDEX({"","_","-","="},IF(OR($D372 &gt;= J$6, $E372 &lt; I$6), 0, 1)+IF(OR($F372 &gt;= J$6, $G372 &lt; I$6), 0, 2)+1)</f>
        <v/>
      </c>
      <c r="J372" s="68" t="str">
        <f ca="1">INDEX({"","_","-","="},IF(OR($D372 &gt;= K$6, $E372 &lt; J$6), 0, 1)+IF(OR($F372 &gt;= K$6, $G372 &lt; J$6), 0, 2)+1)</f>
        <v/>
      </c>
      <c r="K372" s="68" t="str">
        <f ca="1">INDEX({"","_","-","="},IF(OR($D372 &gt;= L$6, $E372 &lt; K$6), 0, 1)+IF(OR($F372 &gt;= L$6, $G372 &lt; K$6), 0, 2)+1)</f>
        <v/>
      </c>
      <c r="L372" s="68" t="str">
        <f ca="1">INDEX({"","_","-","="},IF(OR($D372 &gt;= M$6, $E372 &lt; L$6), 0, 1)+IF(OR($F372 &gt;= M$6, $G372 &lt; L$6), 0, 2)+1)</f>
        <v/>
      </c>
      <c r="M372" s="68" t="str">
        <f ca="1">INDEX({"","_","-","="},IF(OR($D372 &gt;= N$6, $E372 &lt; M$6), 0, 1)+IF(OR($F372 &gt;= N$6, $G372 &lt; M$6), 0, 2)+1)</f>
        <v/>
      </c>
      <c r="N372" s="68" t="str">
        <f ca="1">INDEX({"","_","-","="},IF(OR($D372 &gt;= O$6, $E372 &lt; N$6), 0, 1)+IF(OR($F372 &gt;= O$6, $G372 &lt; N$6), 0, 2)+1)</f>
        <v/>
      </c>
      <c r="O372" s="68" t="str">
        <f ca="1">INDEX({"","_","-","="},IF(OR($D372 &gt;= P$6, $E372 &lt; O$6), 0, 1)+IF(OR($F372 &gt;= P$6, $G372 &lt; O$6), 0, 2)+1)</f>
        <v/>
      </c>
      <c r="P372" s="68" t="str">
        <f ca="1">INDEX({"","_","-","="},IF(OR($D372 &gt;= Q$6, $E372 &lt; P$6), 0, 1)+IF(OR($F372 &gt;= Q$6, $G372 &lt; P$6), 0, 2)+1)</f>
        <v/>
      </c>
      <c r="Q372" s="68" t="str">
        <f ca="1">INDEX({"","_","-","="},IF(OR($D372 &gt;= R$6, $E372 &lt; Q$6), 0, 1)+IF(OR($F372 &gt;= R$6, $G372 &lt; Q$6), 0, 2)+1)</f>
        <v/>
      </c>
      <c r="R372" s="68" t="str">
        <f ca="1">INDEX({"","_","-","="},IF(OR($D372 &gt;= S$6, $E372 &lt; R$6), 0, 1)+IF(OR($F372 &gt;= S$6, $G372 &lt; R$6), 0, 2)+1)</f>
        <v/>
      </c>
      <c r="S372" s="68" t="str">
        <f ca="1">INDEX({"","_","-","="},IF(OR($D372 &gt;= T$6, $E372 &lt; S$6), 0, 1)+IF(OR($F372 &gt;= T$6, $G372 &lt; S$6), 0, 2)+1)</f>
        <v/>
      </c>
      <c r="T372" s="68" t="str">
        <f ca="1">INDEX({"","_","-","="},IF(OR($D372 &gt;= U$6, $E372 &lt; T$6), 0, 1)+IF(OR($F372 &gt;= U$6, $G372 &lt; T$6), 0, 2)+1)</f>
        <v/>
      </c>
      <c r="U372" s="68" t="str">
        <f ca="1">INDEX({"","_","-","="},IF(OR($D372 &gt;= V$6, $E372 &lt; U$6), 0, 1)+IF(OR($F372 &gt;= V$6, $G372 &lt; U$6), 0, 2)+1)</f>
        <v/>
      </c>
      <c r="V372" s="68" t="str">
        <f ca="1">INDEX({"","_","-","="},IF(OR($D372 &gt;= W$6, $E372 &lt; V$6), 0, 1)+IF(OR($F372 &gt;= W$6, $G372 &lt; V$6), 0, 2)+1)</f>
        <v/>
      </c>
      <c r="W372" s="68" t="str">
        <f ca="1">INDEX({"","_","-","="},IF(OR($D372 &gt;= X$6, $E372 &lt; W$6), 0, 1)+IF(OR($F372 &gt;= X$6, $G372 &lt; W$6), 0, 2)+1)</f>
        <v/>
      </c>
      <c r="X372" s="68" t="str">
        <f ca="1">INDEX({"","_","-","="},IF(OR($D372 &gt;= Y$6, $E372 &lt; X$6), 0, 1)+IF(OR($F372 &gt;= Y$6, $G372 &lt; X$6), 0, 2)+1)</f>
        <v/>
      </c>
      <c r="Y372" s="68" t="str">
        <f ca="1">INDEX({"","_","-","="},IF(OR($D372 &gt;= Z$6, $E372 &lt; Y$6), 0, 1)+IF(OR($F372 &gt;= Z$6, $G372 &lt; Y$6), 0, 2)+1)</f>
        <v/>
      </c>
      <c r="Z372" s="68" t="str">
        <f ca="1">INDEX({"","_","-","="},IF(OR($D372 &gt;= AA$6, $E372 &lt; Z$6), 0, 1)+IF(OR($F372 &gt;= AA$6, $G372 &lt; Z$6), 0, 2)+1)</f>
        <v/>
      </c>
      <c r="AA372" s="68" t="str">
        <f ca="1">INDEX({"","_","-","="},IF(OR($D372 &gt;= AB$6, $E372 &lt; AA$6), 0, 1)+IF(OR($F372 &gt;= AB$6, $G372 &lt; AA$6), 0, 2)+1)</f>
        <v/>
      </c>
      <c r="AB372" s="68" t="str">
        <f ca="1">INDEX({"","_","-","="},IF(OR($D372 &gt;= AC$6, $E372 &lt; AB$6), 0, 1)+IF(OR($F372 &gt;= AC$6, $G372 &lt; AB$6), 0, 2)+1)</f>
        <v/>
      </c>
      <c r="AC372" s="68" t="str">
        <f ca="1">INDEX({"","_","-","="},IF(OR($D372 &gt;= AD$6, $E372 &lt; AC$6), 0, 1)+IF(OR($F372 &gt;= AD$6, $G372 &lt; AC$6), 0, 2)+1)</f>
        <v/>
      </c>
      <c r="AD372" s="68" t="str">
        <f ca="1">INDEX({"","_","-","="},IF(OR($D372 &gt;= AE$6, $E372 &lt; AD$6), 0, 1)+IF(OR($F372 &gt;= AE$6, $G372 &lt; AD$6), 0, 2)+1)</f>
        <v/>
      </c>
      <c r="AE372" s="68" t="str">
        <f ca="1">INDEX({"","_","-","="},IF(OR($D372 &gt;= AF$6, $E372 &lt; AE$6), 0, 1)+IF(OR($F372 &gt;= AF$6, $G372 &lt; AE$6), 0, 2)+1)</f>
        <v/>
      </c>
      <c r="AF372" s="68" t="str">
        <f ca="1">INDEX({"","_","-","="},IF(OR($D372 &gt;= AG$6, $E372 &lt; AF$6), 0, 1)+IF(OR($F372 &gt;= AG$6, $G372 &lt; AF$6), 0, 2)+1)</f>
        <v/>
      </c>
      <c r="AG372" s="68" t="str">
        <f ca="1">INDEX({"","_","-","="},IF(OR($D372 &gt;= AH$6, $E372 &lt; AG$6), 0, 1)+IF(OR($F372 &gt;= AH$6, $G372 &lt; AG$6), 0, 2)+1)</f>
        <v/>
      </c>
      <c r="AH372" s="68" t="str">
        <f ca="1">INDEX({"","_","-","="},IF(OR($D372 &gt;= AI$6, $E372 &lt; AH$6), 0, 1)+IF(OR($F372 &gt;= AI$6, $G372 &lt; AH$6), 0, 2)+1)</f>
        <v/>
      </c>
      <c r="AI372" s="68" t="str">
        <f ca="1">INDEX({"","_","-","="},IF(OR($D372 &gt;= AJ$6, $E372 &lt; AI$6), 0, 1)+IF(OR($F372 &gt;= AJ$6, $G372 &lt; AI$6), 0, 2)+1)</f>
        <v/>
      </c>
      <c r="AJ372" s="68" t="str">
        <f ca="1">INDEX({"","_","-","="},IF(OR($D372 &gt;= AK$6, $E372 &lt; AJ$6), 0, 1)+IF(OR($F372 &gt;= AK$6, $G372 &lt; AJ$6), 0, 2)+1)</f>
        <v/>
      </c>
      <c r="AK372" s="68" t="str">
        <f ca="1">INDEX({"","_","-","="},IF(OR($D372 &gt;= AL$6, $E372 &lt; AK$6), 0, 1)+IF(OR($F372 &gt;= AL$6, $G372 &lt; AK$6), 0, 2)+1)</f>
        <v/>
      </c>
      <c r="AL372" s="68" t="str">
        <f ca="1">INDEX({"","_","-","="},IF(OR($D372 &gt;= AM$6, $E372 &lt; AL$6), 0, 1)+IF(OR($F372 &gt;= AM$6, $G372 &lt; AL$6), 0, 2)+1)</f>
        <v/>
      </c>
      <c r="AM372" s="68" t="str">
        <f ca="1">INDEX({"","_","-","="},IF(OR($D372 &gt;= AN$6, $E372 &lt; AM$6), 0, 1)+IF(OR($F372 &gt;= AN$6, $G372 &lt; AM$6), 0, 2)+1)</f>
        <v/>
      </c>
      <c r="AN372" s="68" t="str">
        <f ca="1">INDEX({"","_","-","="},IF(OR($D372 &gt;= AO$6, $E372 &lt; AN$6), 0, 1)+IF(OR($F372 &gt;= AO$6, $G372 &lt; AN$6), 0, 2)+1)</f>
        <v/>
      </c>
      <c r="AO372" s="68" t="str">
        <f ca="1">INDEX({"","_","-","="},IF(OR($D372 &gt;= AP$6, $E372 &lt; AO$6), 0, 1)+IF(OR($F372 &gt;= AP$6, $G372 &lt; AO$6), 0, 2)+1)</f>
        <v/>
      </c>
      <c r="AP372" s="68" t="str">
        <f ca="1">INDEX({"","_","-","="},IF(OR($D372 &gt;= AQ$6, $E372 &lt; AP$6), 0, 1)+IF(OR($F372 &gt;= AQ$6, $G372 &lt; AP$6), 0, 2)+1)</f>
        <v/>
      </c>
      <c r="AQ372" s="68" t="str">
        <f ca="1">INDEX({"","_","-","="},IF(OR($D372 &gt;= AR$6, $E372 &lt; AQ$6), 0, 1)+IF(OR($F372 &gt;= AR$6, $G372 &lt; AQ$6), 0, 2)+1)</f>
        <v/>
      </c>
      <c r="AR372" s="68" t="str">
        <f ca="1">INDEX({"","_","-","="},IF(OR($D372 &gt;= AS$6, $E372 &lt; AR$6), 0, 1)+IF(OR($F372 &gt;= AS$6, $G372 &lt; AR$6), 0, 2)+1)</f>
        <v/>
      </c>
      <c r="AS372" s="68" t="str">
        <f ca="1">INDEX({"","_","-","="},IF(OR($D372 &gt;= AT$6, $E372 &lt; AS$6), 0, 1)+IF(OR($F372 &gt;= AT$6, $G372 &lt; AS$6), 0, 2)+1)</f>
        <v/>
      </c>
      <c r="AT372" s="68" t="str">
        <f ca="1">INDEX({"","_","-","="},IF(OR($D372 &gt;= AU$6, $E372 &lt; AT$6), 0, 1)+IF(OR($F372 &gt;= AU$6, $G372 &lt; AT$6), 0, 2)+1)</f>
        <v/>
      </c>
      <c r="AU372" s="68" t="str">
        <f ca="1">INDEX({"","_","-","="},IF(OR($D372 &gt;= AV$6, $E372 &lt; AU$6), 0, 1)+IF(OR($F372 &gt;= AV$6, $G372 &lt; AU$6), 0, 2)+1)</f>
        <v/>
      </c>
      <c r="AV372" s="68" t="str">
        <f ca="1">INDEX({"","_","-","="},IF(OR($D372 &gt;= AW$6, $E372 &lt; AV$6), 0, 1)+IF(OR($F372 &gt;= AW$6, $G372 &lt; AV$6), 0, 2)+1)</f>
        <v/>
      </c>
      <c r="AW372" s="68" t="str">
        <f ca="1">INDEX({"","_","-","="},IF(OR($D372 &gt;= AX$6, $E372 &lt; AW$6), 0, 1)+IF(OR($F372 &gt;= AX$6, $G372 &lt; AW$6), 0, 2)+1)</f>
        <v/>
      </c>
      <c r="AX372" s="68" t="str">
        <f ca="1">INDEX({"","_","-","="},IF(OR($D372 &gt;= AY$6, $E372 &lt; AX$6), 0, 1)+IF(OR($F372 &gt;= AY$6, $G372 &lt; AX$6), 0, 2)+1)</f>
        <v/>
      </c>
      <c r="AY372" s="68" t="str">
        <f ca="1">INDEX({"","_","-","="},IF(OR($D372 &gt;= AZ$6, $E372 &lt; AY$6), 0, 1)+IF(OR($F372 &gt;= AZ$6, $G372 &lt; AY$6), 0, 2)+1)</f>
        <v/>
      </c>
      <c r="AZ372" s="68" t="str">
        <f ca="1">INDEX({"","_","-","="},IF(OR($D372 &gt;= BA$6, $E372 &lt; AZ$6), 0, 1)+IF(OR($F372 &gt;= BA$6, $G372 &lt; AZ$6), 0, 2)+1)</f>
        <v/>
      </c>
      <c r="BA372" s="68" t="str">
        <f ca="1">INDEX({"","_","-","="},IF(OR($D372 &gt;= BB$6, $E372 &lt; BA$6), 0, 1)+IF(OR($F372 &gt;= BB$6, $G372 &lt; BA$6), 0, 2)+1)</f>
        <v/>
      </c>
      <c r="BB372" s="68" t="str">
        <f ca="1">INDEX({"","_","-","="},IF(OR($D372 &gt;= BC$6, $E372 &lt; BB$6), 0, 1)+IF(OR($F372 &gt;= BC$6, $G372 &lt; BB$6), 0, 2)+1)</f>
        <v/>
      </c>
      <c r="BC372" s="68" t="str">
        <f ca="1">INDEX({"","_","-","="},IF(OR($D372 &gt;= BD$6, $E372 &lt; BC$6), 0, 1)+IF(OR($F372 &gt;= BD$6, $G372 &lt; BC$6), 0, 2)+1)</f>
        <v/>
      </c>
      <c r="BD372" s="68" t="str">
        <f ca="1">INDEX({"","_","-","="},IF(OR($D372 &gt;= BE$6, $E372 &lt; BD$6), 0, 1)+IF(OR($F372 &gt;= BE$6, $G372 &lt; BD$6), 0, 2)+1)</f>
        <v/>
      </c>
      <c r="BE372" s="68" t="str">
        <f ca="1">INDEX({"","_","-","="},IF(OR($D372 &gt;= BF$6, $E372 &lt; BE$6), 0, 1)+IF(OR($F372 &gt;= BF$6, $G372 &lt; BE$6), 0, 2)+1)</f>
        <v/>
      </c>
      <c r="BF372" s="68" t="str">
        <f ca="1">INDEX({"","_","-","="},IF(OR($D372 &gt;= BG$6, $E372 &lt; BF$6), 0, 1)+IF(OR($F372 &gt;= BG$6, $G372 &lt; BF$6), 0, 2)+1)</f>
        <v/>
      </c>
      <c r="BG372" s="68" t="str">
        <f ca="1">INDEX({"","_","-","="},IF(OR($D372 &gt;= BH$6, $E372 &lt; BG$6), 0, 1)+IF(OR($F372 &gt;= BH$6, $G372 &lt; BG$6), 0, 2)+1)</f>
        <v/>
      </c>
      <c r="BH372" s="68" t="str">
        <f ca="1">INDEX({"","_","-","="},IF(OR($D372 &gt;= BI$6, $E372 &lt; BH$6), 0, 1)+IF(OR($F372 &gt;= BI$6, $G372 &lt; BH$6), 0, 2)+1)</f>
        <v/>
      </c>
      <c r="BI372" s="68" t="str">
        <f ca="1">INDEX({"","_","-","="},IF(OR($D372 &gt;= BJ$6, $E372 &lt; BI$6), 0, 1)+IF(OR($F372 &gt;= BJ$6, $G372 &lt; BI$6), 0, 2)+1)</f>
        <v/>
      </c>
      <c r="BJ372" s="68" t="str">
        <f ca="1">INDEX({"","_","-","="},IF(OR($D372 &gt;= BK$6, $E372 &lt; BJ$6), 0, 1)+IF(OR($F372 &gt;= BK$6, $G372 &lt; BJ$6), 0, 2)+1)</f>
        <v/>
      </c>
      <c r="BK372" s="68" t="str">
        <f ca="1">INDEX({"","_","-","="},IF(OR($D372 &gt;= BL$6, $E372 &lt; BK$6), 0, 1)+IF(OR($F372 &gt;= BL$6, $G372 &lt; BK$6), 0, 2)+1)</f>
        <v/>
      </c>
      <c r="BL372" s="68" t="str">
        <f ca="1">INDEX({"","_","-","="},IF(OR($D372 &gt;= BM$6, $E372 &lt; BL$6), 0, 1)+IF(OR($F372 &gt;= BM$6, $G372 &lt; BL$6), 0, 2)+1)</f>
        <v/>
      </c>
      <c r="BM372" s="68" t="str">
        <f ca="1">INDEX({"","_","-","="},IF(OR($D372 &gt;= BN$6, $E372 &lt; BM$6), 0, 1)+IF(OR($F372 &gt;= BN$6, $G372 &lt; BM$6), 0, 2)+1)</f>
        <v/>
      </c>
      <c r="BN372" s="68" t="str">
        <f ca="1">INDEX({"","_","-","="},IF(OR($D372 &gt;= BO$6, $E372 &lt; BN$6), 0, 1)+IF(OR($F372 &gt;= BO$6, $G372 &lt; BN$6), 0, 2)+1)</f>
        <v/>
      </c>
      <c r="BO372" s="68" t="str">
        <f ca="1">INDEX({"","_","-","="},IF(OR($D372 &gt;= BP$6, $E372 &lt; BO$6), 0, 1)+IF(OR($F372 &gt;= BP$6, $G372 &lt; BO$6), 0, 2)+1)</f>
        <v/>
      </c>
      <c r="BP372" s="68" t="str">
        <f ca="1">INDEX({"","_","-","="},IF(OR($D372 &gt;= BQ$6, $E372 &lt; BP$6), 0, 1)+IF(OR($F372 &gt;= BQ$6, $G372 &lt; BP$6), 0, 2)+1)</f>
        <v/>
      </c>
      <c r="BQ372" s="68" t="str">
        <f ca="1">INDEX({"","_","-","="},IF(OR($D372 &gt;= BR$6, $E372 &lt; BQ$6), 0, 1)+IF(OR($F372 &gt;= BR$6, $G372 &lt; BQ$6), 0, 2)+1)</f>
        <v/>
      </c>
      <c r="BR372" s="68" t="str">
        <f ca="1">INDEX({"","_","-","="},IF(OR($D372 &gt;= BS$6, $E372 &lt; BR$6), 0, 1)+IF(OR($F372 &gt;= BS$6, $G372 &lt; BR$6), 0, 2)+1)</f>
        <v/>
      </c>
      <c r="BS372" s="68" t="str">
        <f ca="1">INDEX({"","_","-","="},IF(OR($D372 &gt;= BT$6, $E372 &lt; BS$6), 0, 1)+IF(OR($F372 &gt;= BT$6, $G372 &lt; BS$6), 0, 2)+1)</f>
        <v/>
      </c>
      <c r="BT372" s="68" t="str">
        <f ca="1">INDEX({"","_","-","="},IF(OR($D372 &gt;= BU$6, $E372 &lt; BT$6), 0, 1)+IF(OR($F372 &gt;= BU$6, $G372 &lt; BT$6), 0, 2)+1)</f>
        <v/>
      </c>
      <c r="BU372" s="68" t="str">
        <f ca="1">INDEX({"","_","-","="},IF(OR($D372 &gt;= BV$6, $E372 &lt; BU$6), 0, 1)+IF(OR($F372 &gt;= BV$6, $G372 &lt; BU$6), 0, 2)+1)</f>
        <v/>
      </c>
      <c r="BV372" s="68" t="str">
        <f ca="1">INDEX({"","_","-","="},IF(OR($D372 &gt;= BW$6, $E372 &lt; BV$6), 0, 1)+IF(OR($F372 &gt;= BW$6, $G372 &lt; BV$6), 0, 2)+1)</f>
        <v/>
      </c>
      <c r="BW372" s="68" t="str">
        <f ca="1">INDEX({"","_","-","="},IF(OR($D372 &gt;= BX$6, $E372 &lt; BW$6), 0, 1)+IF(OR($F372 &gt;= BX$6, $G372 &lt; BW$6), 0, 2)+1)</f>
        <v/>
      </c>
      <c r="BX372" s="68" t="str">
        <f ca="1">INDEX({"","_","-","="},IF(OR($D372 &gt;= BY$6, $E372 &lt; BX$6), 0, 1)+IF(OR($F372 &gt;= BY$6, $G372 &lt; BX$6), 0, 2)+1)</f>
        <v/>
      </c>
      <c r="BY372" s="68" t="str">
        <f ca="1">INDEX({"","_","-","="},IF(OR($D372 &gt;= BZ$6, $E372 &lt; BY$6), 0, 1)+IF(OR($F372 &gt;= BZ$6, $G372 &lt; BY$6), 0, 2)+1)</f>
        <v/>
      </c>
      <c r="BZ372" s="68" t="str">
        <f ca="1">INDEX({"","_","-","="},IF(OR($D372 &gt;= CA$6, $E372 &lt; BZ$6), 0, 1)+IF(OR($F372 &gt;= CA$6, $G372 &lt; BZ$6), 0, 2)+1)</f>
        <v/>
      </c>
      <c r="CA372" s="68" t="str">
        <f ca="1">INDEX({"","_","-","="},IF(OR($D372 &gt;= CB$6, $E372 &lt; CA$6), 0, 1)+IF(OR($F372 &gt;= CB$6, $G372 &lt; CA$6), 0, 2)+1)</f>
        <v/>
      </c>
      <c r="CB372" s="68" t="str">
        <f ca="1">INDEX({"","_","-","="},IF(OR($D372 &gt;= CC$6, $E372 &lt; CB$6), 0, 1)+IF(OR($F372 &gt;= CC$6, $G372 &lt; CB$6), 0, 2)+1)</f>
        <v/>
      </c>
      <c r="CC372" s="68" t="str">
        <f ca="1">INDEX({"","_","-","="},IF(OR($D372 &gt;= CD$6, $E372 &lt; CC$6), 0, 1)+IF(OR($F372 &gt;= CD$6, $G372 &lt; CC$6), 0, 2)+1)</f>
        <v/>
      </c>
      <c r="CD372" s="68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IF('临-进度'!M368,'临-进度'!$A368,"")</f>
        <v/>
      </c>
      <c r="B373" s="8" t="str">
        <f ca="1">IF('临-进度'!M368,'临-进度'!$B368,"")</f>
        <v/>
      </c>
      <c r="C373" s="8" t="str">
        <f ca="1">IF('临-进度'!M368,'临-进度'!$E368,"")</f>
        <v/>
      </c>
      <c r="D373" s="40" t="str">
        <f ca="1">IF('临-进度'!$M368,'临-进度'!$I368,"")</f>
        <v/>
      </c>
      <c r="E373" s="40" t="str">
        <f ca="1">IF('临-进度'!$M368,'临-进度'!$AE368,"")</f>
        <v/>
      </c>
      <c r="F373" s="40" t="str">
        <f ca="1">IF('临-进度'!$M368,'临-进度'!$J368,"")</f>
        <v/>
      </c>
      <c r="G373" s="73" t="str">
        <f ca="1">IF('临-进度'!$M368,'临-进度'!$AF368,"")</f>
        <v/>
      </c>
      <c r="H373" s="68" t="str">
        <f ca="1">INDEX({"","_","-","="},IF(OR($D373 &gt;= I$6, $E373 &lt; H$6), 0, 1)+IF(OR($F373 &gt;= I$6, $G373 &lt; H$6), 0, 2)+1)</f>
        <v/>
      </c>
      <c r="I373" s="68" t="str">
        <f ca="1">INDEX({"","_","-","="},IF(OR($D373 &gt;= J$6, $E373 &lt; I$6), 0, 1)+IF(OR($F373 &gt;= J$6, $G373 &lt; I$6), 0, 2)+1)</f>
        <v/>
      </c>
      <c r="J373" s="68" t="str">
        <f ca="1">INDEX({"","_","-","="},IF(OR($D373 &gt;= K$6, $E373 &lt; J$6), 0, 1)+IF(OR($F373 &gt;= K$6, $G373 &lt; J$6), 0, 2)+1)</f>
        <v/>
      </c>
      <c r="K373" s="68" t="str">
        <f ca="1">INDEX({"","_","-","="},IF(OR($D373 &gt;= L$6, $E373 &lt; K$6), 0, 1)+IF(OR($F373 &gt;= L$6, $G373 &lt; K$6), 0, 2)+1)</f>
        <v/>
      </c>
      <c r="L373" s="68" t="str">
        <f ca="1">INDEX({"","_","-","="},IF(OR($D373 &gt;= M$6, $E373 &lt; L$6), 0, 1)+IF(OR($F373 &gt;= M$6, $G373 &lt; L$6), 0, 2)+1)</f>
        <v/>
      </c>
      <c r="M373" s="68" t="str">
        <f ca="1">INDEX({"","_","-","="},IF(OR($D373 &gt;= N$6, $E373 &lt; M$6), 0, 1)+IF(OR($F373 &gt;= N$6, $G373 &lt; M$6), 0, 2)+1)</f>
        <v/>
      </c>
      <c r="N373" s="68" t="str">
        <f ca="1">INDEX({"","_","-","="},IF(OR($D373 &gt;= O$6, $E373 &lt; N$6), 0, 1)+IF(OR($F373 &gt;= O$6, $G373 &lt; N$6), 0, 2)+1)</f>
        <v/>
      </c>
      <c r="O373" s="68" t="str">
        <f ca="1">INDEX({"","_","-","="},IF(OR($D373 &gt;= P$6, $E373 &lt; O$6), 0, 1)+IF(OR($F373 &gt;= P$6, $G373 &lt; O$6), 0, 2)+1)</f>
        <v/>
      </c>
      <c r="P373" s="68" t="str">
        <f ca="1">INDEX({"","_","-","="},IF(OR($D373 &gt;= Q$6, $E373 &lt; P$6), 0, 1)+IF(OR($F373 &gt;= Q$6, $G373 &lt; P$6), 0, 2)+1)</f>
        <v/>
      </c>
      <c r="Q373" s="68" t="str">
        <f ca="1">INDEX({"","_","-","="},IF(OR($D373 &gt;= R$6, $E373 &lt; Q$6), 0, 1)+IF(OR($F373 &gt;= R$6, $G373 &lt; Q$6), 0, 2)+1)</f>
        <v/>
      </c>
      <c r="R373" s="68" t="str">
        <f ca="1">INDEX({"","_","-","="},IF(OR($D373 &gt;= S$6, $E373 &lt; R$6), 0, 1)+IF(OR($F373 &gt;= S$6, $G373 &lt; R$6), 0, 2)+1)</f>
        <v/>
      </c>
      <c r="S373" s="68" t="str">
        <f ca="1">INDEX({"","_","-","="},IF(OR($D373 &gt;= T$6, $E373 &lt; S$6), 0, 1)+IF(OR($F373 &gt;= T$6, $G373 &lt; S$6), 0, 2)+1)</f>
        <v/>
      </c>
      <c r="T373" s="68" t="str">
        <f ca="1">INDEX({"","_","-","="},IF(OR($D373 &gt;= U$6, $E373 &lt; T$6), 0, 1)+IF(OR($F373 &gt;= U$6, $G373 &lt; T$6), 0, 2)+1)</f>
        <v/>
      </c>
      <c r="U373" s="68" t="str">
        <f ca="1">INDEX({"","_","-","="},IF(OR($D373 &gt;= V$6, $E373 &lt; U$6), 0, 1)+IF(OR($F373 &gt;= V$6, $G373 &lt; U$6), 0, 2)+1)</f>
        <v/>
      </c>
      <c r="V373" s="68" t="str">
        <f ca="1">INDEX({"","_","-","="},IF(OR($D373 &gt;= W$6, $E373 &lt; V$6), 0, 1)+IF(OR($F373 &gt;= W$6, $G373 &lt; V$6), 0, 2)+1)</f>
        <v/>
      </c>
      <c r="W373" s="68" t="str">
        <f ca="1">INDEX({"","_","-","="},IF(OR($D373 &gt;= X$6, $E373 &lt; W$6), 0, 1)+IF(OR($F373 &gt;= X$6, $G373 &lt; W$6), 0, 2)+1)</f>
        <v/>
      </c>
      <c r="X373" s="68" t="str">
        <f ca="1">INDEX({"","_","-","="},IF(OR($D373 &gt;= Y$6, $E373 &lt; X$6), 0, 1)+IF(OR($F373 &gt;= Y$6, $G373 &lt; X$6), 0, 2)+1)</f>
        <v/>
      </c>
      <c r="Y373" s="68" t="str">
        <f ca="1">INDEX({"","_","-","="},IF(OR($D373 &gt;= Z$6, $E373 &lt; Y$6), 0, 1)+IF(OR($F373 &gt;= Z$6, $G373 &lt; Y$6), 0, 2)+1)</f>
        <v/>
      </c>
      <c r="Z373" s="68" t="str">
        <f ca="1">INDEX({"","_","-","="},IF(OR($D373 &gt;= AA$6, $E373 &lt; Z$6), 0, 1)+IF(OR($F373 &gt;= AA$6, $G373 &lt; Z$6), 0, 2)+1)</f>
        <v/>
      </c>
      <c r="AA373" s="68" t="str">
        <f ca="1">INDEX({"","_","-","="},IF(OR($D373 &gt;= AB$6, $E373 &lt; AA$6), 0, 1)+IF(OR($F373 &gt;= AB$6, $G373 &lt; AA$6), 0, 2)+1)</f>
        <v/>
      </c>
      <c r="AB373" s="68" t="str">
        <f ca="1">INDEX({"","_","-","="},IF(OR($D373 &gt;= AC$6, $E373 &lt; AB$6), 0, 1)+IF(OR($F373 &gt;= AC$6, $G373 &lt; AB$6), 0, 2)+1)</f>
        <v/>
      </c>
      <c r="AC373" s="68" t="str">
        <f ca="1">INDEX({"","_","-","="},IF(OR($D373 &gt;= AD$6, $E373 &lt; AC$6), 0, 1)+IF(OR($F373 &gt;= AD$6, $G373 &lt; AC$6), 0, 2)+1)</f>
        <v/>
      </c>
      <c r="AD373" s="68" t="str">
        <f ca="1">INDEX({"","_","-","="},IF(OR($D373 &gt;= AE$6, $E373 &lt; AD$6), 0, 1)+IF(OR($F373 &gt;= AE$6, $G373 &lt; AD$6), 0, 2)+1)</f>
        <v/>
      </c>
      <c r="AE373" s="68" t="str">
        <f ca="1">INDEX({"","_","-","="},IF(OR($D373 &gt;= AF$6, $E373 &lt; AE$6), 0, 1)+IF(OR($F373 &gt;= AF$6, $G373 &lt; AE$6), 0, 2)+1)</f>
        <v/>
      </c>
      <c r="AF373" s="68" t="str">
        <f ca="1">INDEX({"","_","-","="},IF(OR($D373 &gt;= AG$6, $E373 &lt; AF$6), 0, 1)+IF(OR($F373 &gt;= AG$6, $G373 &lt; AF$6), 0, 2)+1)</f>
        <v/>
      </c>
      <c r="AG373" s="68" t="str">
        <f ca="1">INDEX({"","_","-","="},IF(OR($D373 &gt;= AH$6, $E373 &lt; AG$6), 0, 1)+IF(OR($F373 &gt;= AH$6, $G373 &lt; AG$6), 0, 2)+1)</f>
        <v/>
      </c>
      <c r="AH373" s="68" t="str">
        <f ca="1">INDEX({"","_","-","="},IF(OR($D373 &gt;= AI$6, $E373 &lt; AH$6), 0, 1)+IF(OR($F373 &gt;= AI$6, $G373 &lt; AH$6), 0, 2)+1)</f>
        <v/>
      </c>
      <c r="AI373" s="68" t="str">
        <f ca="1">INDEX({"","_","-","="},IF(OR($D373 &gt;= AJ$6, $E373 &lt; AI$6), 0, 1)+IF(OR($F373 &gt;= AJ$6, $G373 &lt; AI$6), 0, 2)+1)</f>
        <v/>
      </c>
      <c r="AJ373" s="68" t="str">
        <f ca="1">INDEX({"","_","-","="},IF(OR($D373 &gt;= AK$6, $E373 &lt; AJ$6), 0, 1)+IF(OR($F373 &gt;= AK$6, $G373 &lt; AJ$6), 0, 2)+1)</f>
        <v/>
      </c>
      <c r="AK373" s="68" t="str">
        <f ca="1">INDEX({"","_","-","="},IF(OR($D373 &gt;= AL$6, $E373 &lt; AK$6), 0, 1)+IF(OR($F373 &gt;= AL$6, $G373 &lt; AK$6), 0, 2)+1)</f>
        <v/>
      </c>
      <c r="AL373" s="68" t="str">
        <f ca="1">INDEX({"","_","-","="},IF(OR($D373 &gt;= AM$6, $E373 &lt; AL$6), 0, 1)+IF(OR($F373 &gt;= AM$6, $G373 &lt; AL$6), 0, 2)+1)</f>
        <v/>
      </c>
      <c r="AM373" s="68" t="str">
        <f ca="1">INDEX({"","_","-","="},IF(OR($D373 &gt;= AN$6, $E373 &lt; AM$6), 0, 1)+IF(OR($F373 &gt;= AN$6, $G373 &lt; AM$6), 0, 2)+1)</f>
        <v/>
      </c>
      <c r="AN373" s="68" t="str">
        <f ca="1">INDEX({"","_","-","="},IF(OR($D373 &gt;= AO$6, $E373 &lt; AN$6), 0, 1)+IF(OR($F373 &gt;= AO$6, $G373 &lt; AN$6), 0, 2)+1)</f>
        <v/>
      </c>
      <c r="AO373" s="68" t="str">
        <f ca="1">INDEX({"","_","-","="},IF(OR($D373 &gt;= AP$6, $E373 &lt; AO$6), 0, 1)+IF(OR($F373 &gt;= AP$6, $G373 &lt; AO$6), 0, 2)+1)</f>
        <v/>
      </c>
      <c r="AP373" s="68" t="str">
        <f ca="1">INDEX({"","_","-","="},IF(OR($D373 &gt;= AQ$6, $E373 &lt; AP$6), 0, 1)+IF(OR($F373 &gt;= AQ$6, $G373 &lt; AP$6), 0, 2)+1)</f>
        <v/>
      </c>
      <c r="AQ373" s="68" t="str">
        <f ca="1">INDEX({"","_","-","="},IF(OR($D373 &gt;= AR$6, $E373 &lt; AQ$6), 0, 1)+IF(OR($F373 &gt;= AR$6, $G373 &lt; AQ$6), 0, 2)+1)</f>
        <v/>
      </c>
      <c r="AR373" s="68" t="str">
        <f ca="1">INDEX({"","_","-","="},IF(OR($D373 &gt;= AS$6, $E373 &lt; AR$6), 0, 1)+IF(OR($F373 &gt;= AS$6, $G373 &lt; AR$6), 0, 2)+1)</f>
        <v/>
      </c>
      <c r="AS373" s="68" t="str">
        <f ca="1">INDEX({"","_","-","="},IF(OR($D373 &gt;= AT$6, $E373 &lt; AS$6), 0, 1)+IF(OR($F373 &gt;= AT$6, $G373 &lt; AS$6), 0, 2)+1)</f>
        <v/>
      </c>
      <c r="AT373" s="68" t="str">
        <f ca="1">INDEX({"","_","-","="},IF(OR($D373 &gt;= AU$6, $E373 &lt; AT$6), 0, 1)+IF(OR($F373 &gt;= AU$6, $G373 &lt; AT$6), 0, 2)+1)</f>
        <v/>
      </c>
      <c r="AU373" s="68" t="str">
        <f ca="1">INDEX({"","_","-","="},IF(OR($D373 &gt;= AV$6, $E373 &lt; AU$6), 0, 1)+IF(OR($F373 &gt;= AV$6, $G373 &lt; AU$6), 0, 2)+1)</f>
        <v/>
      </c>
      <c r="AV373" s="68" t="str">
        <f ca="1">INDEX({"","_","-","="},IF(OR($D373 &gt;= AW$6, $E373 &lt; AV$6), 0, 1)+IF(OR($F373 &gt;= AW$6, $G373 &lt; AV$6), 0, 2)+1)</f>
        <v/>
      </c>
      <c r="AW373" s="68" t="str">
        <f ca="1">INDEX({"","_","-","="},IF(OR($D373 &gt;= AX$6, $E373 &lt; AW$6), 0, 1)+IF(OR($F373 &gt;= AX$6, $G373 &lt; AW$6), 0, 2)+1)</f>
        <v/>
      </c>
      <c r="AX373" s="68" t="str">
        <f ca="1">INDEX({"","_","-","="},IF(OR($D373 &gt;= AY$6, $E373 &lt; AX$6), 0, 1)+IF(OR($F373 &gt;= AY$6, $G373 &lt; AX$6), 0, 2)+1)</f>
        <v/>
      </c>
      <c r="AY373" s="68" t="str">
        <f ca="1">INDEX({"","_","-","="},IF(OR($D373 &gt;= AZ$6, $E373 &lt; AY$6), 0, 1)+IF(OR($F373 &gt;= AZ$6, $G373 &lt; AY$6), 0, 2)+1)</f>
        <v/>
      </c>
      <c r="AZ373" s="68" t="str">
        <f ca="1">INDEX({"","_","-","="},IF(OR($D373 &gt;= BA$6, $E373 &lt; AZ$6), 0, 1)+IF(OR($F373 &gt;= BA$6, $G373 &lt; AZ$6), 0, 2)+1)</f>
        <v/>
      </c>
      <c r="BA373" s="68" t="str">
        <f ca="1">INDEX({"","_","-","="},IF(OR($D373 &gt;= BB$6, $E373 &lt; BA$6), 0, 1)+IF(OR($F373 &gt;= BB$6, $G373 &lt; BA$6), 0, 2)+1)</f>
        <v/>
      </c>
      <c r="BB373" s="68" t="str">
        <f ca="1">INDEX({"","_","-","="},IF(OR($D373 &gt;= BC$6, $E373 &lt; BB$6), 0, 1)+IF(OR($F373 &gt;= BC$6, $G373 &lt; BB$6), 0, 2)+1)</f>
        <v/>
      </c>
      <c r="BC373" s="68" t="str">
        <f ca="1">INDEX({"","_","-","="},IF(OR($D373 &gt;= BD$6, $E373 &lt; BC$6), 0, 1)+IF(OR($F373 &gt;= BD$6, $G373 &lt; BC$6), 0, 2)+1)</f>
        <v/>
      </c>
      <c r="BD373" s="68" t="str">
        <f ca="1">INDEX({"","_","-","="},IF(OR($D373 &gt;= BE$6, $E373 &lt; BD$6), 0, 1)+IF(OR($F373 &gt;= BE$6, $G373 &lt; BD$6), 0, 2)+1)</f>
        <v/>
      </c>
      <c r="BE373" s="68" t="str">
        <f ca="1">INDEX({"","_","-","="},IF(OR($D373 &gt;= BF$6, $E373 &lt; BE$6), 0, 1)+IF(OR($F373 &gt;= BF$6, $G373 &lt; BE$6), 0, 2)+1)</f>
        <v/>
      </c>
      <c r="BF373" s="68" t="str">
        <f ca="1">INDEX({"","_","-","="},IF(OR($D373 &gt;= BG$6, $E373 &lt; BF$6), 0, 1)+IF(OR($F373 &gt;= BG$6, $G373 &lt; BF$6), 0, 2)+1)</f>
        <v/>
      </c>
      <c r="BG373" s="68" t="str">
        <f ca="1">INDEX({"","_","-","="},IF(OR($D373 &gt;= BH$6, $E373 &lt; BG$6), 0, 1)+IF(OR($F373 &gt;= BH$6, $G373 &lt; BG$6), 0, 2)+1)</f>
        <v/>
      </c>
      <c r="BH373" s="68" t="str">
        <f ca="1">INDEX({"","_","-","="},IF(OR($D373 &gt;= BI$6, $E373 &lt; BH$6), 0, 1)+IF(OR($F373 &gt;= BI$6, $G373 &lt; BH$6), 0, 2)+1)</f>
        <v/>
      </c>
      <c r="BI373" s="68" t="str">
        <f ca="1">INDEX({"","_","-","="},IF(OR($D373 &gt;= BJ$6, $E373 &lt; BI$6), 0, 1)+IF(OR($F373 &gt;= BJ$6, $G373 &lt; BI$6), 0, 2)+1)</f>
        <v/>
      </c>
      <c r="BJ373" s="68" t="str">
        <f ca="1">INDEX({"","_","-","="},IF(OR($D373 &gt;= BK$6, $E373 &lt; BJ$6), 0, 1)+IF(OR($F373 &gt;= BK$6, $G373 &lt; BJ$6), 0, 2)+1)</f>
        <v/>
      </c>
      <c r="BK373" s="68" t="str">
        <f ca="1">INDEX({"","_","-","="},IF(OR($D373 &gt;= BL$6, $E373 &lt; BK$6), 0, 1)+IF(OR($F373 &gt;= BL$6, $G373 &lt; BK$6), 0, 2)+1)</f>
        <v/>
      </c>
      <c r="BL373" s="68" t="str">
        <f ca="1">INDEX({"","_","-","="},IF(OR($D373 &gt;= BM$6, $E373 &lt; BL$6), 0, 1)+IF(OR($F373 &gt;= BM$6, $G373 &lt; BL$6), 0, 2)+1)</f>
        <v/>
      </c>
      <c r="BM373" s="68" t="str">
        <f ca="1">INDEX({"","_","-","="},IF(OR($D373 &gt;= BN$6, $E373 &lt; BM$6), 0, 1)+IF(OR($F373 &gt;= BN$6, $G373 &lt; BM$6), 0, 2)+1)</f>
        <v/>
      </c>
      <c r="BN373" s="68" t="str">
        <f ca="1">INDEX({"","_","-","="},IF(OR($D373 &gt;= BO$6, $E373 &lt; BN$6), 0, 1)+IF(OR($F373 &gt;= BO$6, $G373 &lt; BN$6), 0, 2)+1)</f>
        <v/>
      </c>
      <c r="BO373" s="68" t="str">
        <f ca="1">INDEX({"","_","-","="},IF(OR($D373 &gt;= BP$6, $E373 &lt; BO$6), 0, 1)+IF(OR($F373 &gt;= BP$6, $G373 &lt; BO$6), 0, 2)+1)</f>
        <v/>
      </c>
      <c r="BP373" s="68" t="str">
        <f ca="1">INDEX({"","_","-","="},IF(OR($D373 &gt;= BQ$6, $E373 &lt; BP$6), 0, 1)+IF(OR($F373 &gt;= BQ$6, $G373 &lt; BP$6), 0, 2)+1)</f>
        <v/>
      </c>
      <c r="BQ373" s="68" t="str">
        <f ca="1">INDEX({"","_","-","="},IF(OR($D373 &gt;= BR$6, $E373 &lt; BQ$6), 0, 1)+IF(OR($F373 &gt;= BR$6, $G373 &lt; BQ$6), 0, 2)+1)</f>
        <v/>
      </c>
      <c r="BR373" s="68" t="str">
        <f ca="1">INDEX({"","_","-","="},IF(OR($D373 &gt;= BS$6, $E373 &lt; BR$6), 0, 1)+IF(OR($F373 &gt;= BS$6, $G373 &lt; BR$6), 0, 2)+1)</f>
        <v/>
      </c>
      <c r="BS373" s="68" t="str">
        <f ca="1">INDEX({"","_","-","="},IF(OR($D373 &gt;= BT$6, $E373 &lt; BS$6), 0, 1)+IF(OR($F373 &gt;= BT$6, $G373 &lt; BS$6), 0, 2)+1)</f>
        <v/>
      </c>
      <c r="BT373" s="68" t="str">
        <f ca="1">INDEX({"","_","-","="},IF(OR($D373 &gt;= BU$6, $E373 &lt; BT$6), 0, 1)+IF(OR($F373 &gt;= BU$6, $G373 &lt; BT$6), 0, 2)+1)</f>
        <v/>
      </c>
      <c r="BU373" s="68" t="str">
        <f ca="1">INDEX({"","_","-","="},IF(OR($D373 &gt;= BV$6, $E373 &lt; BU$6), 0, 1)+IF(OR($F373 &gt;= BV$6, $G373 &lt; BU$6), 0, 2)+1)</f>
        <v/>
      </c>
      <c r="BV373" s="68" t="str">
        <f ca="1">INDEX({"","_","-","="},IF(OR($D373 &gt;= BW$6, $E373 &lt; BV$6), 0, 1)+IF(OR($F373 &gt;= BW$6, $G373 &lt; BV$6), 0, 2)+1)</f>
        <v/>
      </c>
      <c r="BW373" s="68" t="str">
        <f ca="1">INDEX({"","_","-","="},IF(OR($D373 &gt;= BX$6, $E373 &lt; BW$6), 0, 1)+IF(OR($F373 &gt;= BX$6, $G373 &lt; BW$6), 0, 2)+1)</f>
        <v/>
      </c>
      <c r="BX373" s="68" t="str">
        <f ca="1">INDEX({"","_","-","="},IF(OR($D373 &gt;= BY$6, $E373 &lt; BX$6), 0, 1)+IF(OR($F373 &gt;= BY$6, $G373 &lt; BX$6), 0, 2)+1)</f>
        <v/>
      </c>
      <c r="BY373" s="68" t="str">
        <f ca="1">INDEX({"","_","-","="},IF(OR($D373 &gt;= BZ$6, $E373 &lt; BY$6), 0, 1)+IF(OR($F373 &gt;= BZ$6, $G373 &lt; BY$6), 0, 2)+1)</f>
        <v/>
      </c>
      <c r="BZ373" s="68" t="str">
        <f ca="1">INDEX({"","_","-","="},IF(OR($D373 &gt;= CA$6, $E373 &lt; BZ$6), 0, 1)+IF(OR($F373 &gt;= CA$6, $G373 &lt; BZ$6), 0, 2)+1)</f>
        <v/>
      </c>
      <c r="CA373" s="68" t="str">
        <f ca="1">INDEX({"","_","-","="},IF(OR($D373 &gt;= CB$6, $E373 &lt; CA$6), 0, 1)+IF(OR($F373 &gt;= CB$6, $G373 &lt; CA$6), 0, 2)+1)</f>
        <v/>
      </c>
      <c r="CB373" s="68" t="str">
        <f ca="1">INDEX({"","_","-","="},IF(OR($D373 &gt;= CC$6, $E373 &lt; CB$6), 0, 1)+IF(OR($F373 &gt;= CC$6, $G373 &lt; CB$6), 0, 2)+1)</f>
        <v/>
      </c>
      <c r="CC373" s="68" t="str">
        <f ca="1">INDEX({"","_","-","="},IF(OR($D373 &gt;= CD$6, $E373 &lt; CC$6), 0, 1)+IF(OR($F373 &gt;= CD$6, $G373 &lt; CC$6), 0, 2)+1)</f>
        <v/>
      </c>
      <c r="CD373" s="68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IF('临-进度'!M369,'临-进度'!$A369,"")</f>
        <v/>
      </c>
      <c r="B374" s="8" t="str">
        <f ca="1">IF('临-进度'!M369,'临-进度'!$B369,"")</f>
        <v/>
      </c>
      <c r="C374" s="8" t="str">
        <f ca="1">IF('临-进度'!M369,'临-进度'!$E369,"")</f>
        <v/>
      </c>
      <c r="D374" s="40" t="str">
        <f ca="1">IF('临-进度'!$M369,'临-进度'!$I369,"")</f>
        <v/>
      </c>
      <c r="E374" s="40" t="str">
        <f ca="1">IF('临-进度'!$M369,'临-进度'!$AE369,"")</f>
        <v/>
      </c>
      <c r="F374" s="40" t="str">
        <f ca="1">IF('临-进度'!$M369,'临-进度'!$J369,"")</f>
        <v/>
      </c>
      <c r="G374" s="73" t="str">
        <f ca="1">IF('临-进度'!$M369,'临-进度'!$AF369,"")</f>
        <v/>
      </c>
      <c r="H374" s="68" t="str">
        <f ca="1">INDEX({"","_","-","="},IF(OR($D374 &gt;= I$6, $E374 &lt; H$6), 0, 1)+IF(OR($F374 &gt;= I$6, $G374 &lt; H$6), 0, 2)+1)</f>
        <v/>
      </c>
      <c r="I374" s="68" t="str">
        <f ca="1">INDEX({"","_","-","="},IF(OR($D374 &gt;= J$6, $E374 &lt; I$6), 0, 1)+IF(OR($F374 &gt;= J$6, $G374 &lt; I$6), 0, 2)+1)</f>
        <v/>
      </c>
      <c r="J374" s="68" t="str">
        <f ca="1">INDEX({"","_","-","="},IF(OR($D374 &gt;= K$6, $E374 &lt; J$6), 0, 1)+IF(OR($F374 &gt;= K$6, $G374 &lt; J$6), 0, 2)+1)</f>
        <v/>
      </c>
      <c r="K374" s="68" t="str">
        <f ca="1">INDEX({"","_","-","="},IF(OR($D374 &gt;= L$6, $E374 &lt; K$6), 0, 1)+IF(OR($F374 &gt;= L$6, $G374 &lt; K$6), 0, 2)+1)</f>
        <v/>
      </c>
      <c r="L374" s="68" t="str">
        <f ca="1">INDEX({"","_","-","="},IF(OR($D374 &gt;= M$6, $E374 &lt; L$6), 0, 1)+IF(OR($F374 &gt;= M$6, $G374 &lt; L$6), 0, 2)+1)</f>
        <v/>
      </c>
      <c r="M374" s="68" t="str">
        <f ca="1">INDEX({"","_","-","="},IF(OR($D374 &gt;= N$6, $E374 &lt; M$6), 0, 1)+IF(OR($F374 &gt;= N$6, $G374 &lt; M$6), 0, 2)+1)</f>
        <v/>
      </c>
      <c r="N374" s="68" t="str">
        <f ca="1">INDEX({"","_","-","="},IF(OR($D374 &gt;= O$6, $E374 &lt; N$6), 0, 1)+IF(OR($F374 &gt;= O$6, $G374 &lt; N$6), 0, 2)+1)</f>
        <v/>
      </c>
      <c r="O374" s="68" t="str">
        <f ca="1">INDEX({"","_","-","="},IF(OR($D374 &gt;= P$6, $E374 &lt; O$6), 0, 1)+IF(OR($F374 &gt;= P$6, $G374 &lt; O$6), 0, 2)+1)</f>
        <v/>
      </c>
      <c r="P374" s="68" t="str">
        <f ca="1">INDEX({"","_","-","="},IF(OR($D374 &gt;= Q$6, $E374 &lt; P$6), 0, 1)+IF(OR($F374 &gt;= Q$6, $G374 &lt; P$6), 0, 2)+1)</f>
        <v/>
      </c>
      <c r="Q374" s="68" t="str">
        <f ca="1">INDEX({"","_","-","="},IF(OR($D374 &gt;= R$6, $E374 &lt; Q$6), 0, 1)+IF(OR($F374 &gt;= R$6, $G374 &lt; Q$6), 0, 2)+1)</f>
        <v/>
      </c>
      <c r="R374" s="68" t="str">
        <f ca="1">INDEX({"","_","-","="},IF(OR($D374 &gt;= S$6, $E374 &lt; R$6), 0, 1)+IF(OR($F374 &gt;= S$6, $G374 &lt; R$6), 0, 2)+1)</f>
        <v/>
      </c>
      <c r="S374" s="68" t="str">
        <f ca="1">INDEX({"","_","-","="},IF(OR($D374 &gt;= T$6, $E374 &lt; S$6), 0, 1)+IF(OR($F374 &gt;= T$6, $G374 &lt; S$6), 0, 2)+1)</f>
        <v/>
      </c>
      <c r="T374" s="68" t="str">
        <f ca="1">INDEX({"","_","-","="},IF(OR($D374 &gt;= U$6, $E374 &lt; T$6), 0, 1)+IF(OR($F374 &gt;= U$6, $G374 &lt; T$6), 0, 2)+1)</f>
        <v/>
      </c>
      <c r="U374" s="68" t="str">
        <f ca="1">INDEX({"","_","-","="},IF(OR($D374 &gt;= V$6, $E374 &lt; U$6), 0, 1)+IF(OR($F374 &gt;= V$6, $G374 &lt; U$6), 0, 2)+1)</f>
        <v/>
      </c>
      <c r="V374" s="68" t="str">
        <f ca="1">INDEX({"","_","-","="},IF(OR($D374 &gt;= W$6, $E374 &lt; V$6), 0, 1)+IF(OR($F374 &gt;= W$6, $G374 &lt; V$6), 0, 2)+1)</f>
        <v/>
      </c>
      <c r="W374" s="68" t="str">
        <f ca="1">INDEX({"","_","-","="},IF(OR($D374 &gt;= X$6, $E374 &lt; W$6), 0, 1)+IF(OR($F374 &gt;= X$6, $G374 &lt; W$6), 0, 2)+1)</f>
        <v/>
      </c>
      <c r="X374" s="68" t="str">
        <f ca="1">INDEX({"","_","-","="},IF(OR($D374 &gt;= Y$6, $E374 &lt; X$6), 0, 1)+IF(OR($F374 &gt;= Y$6, $G374 &lt; X$6), 0, 2)+1)</f>
        <v/>
      </c>
      <c r="Y374" s="68" t="str">
        <f ca="1">INDEX({"","_","-","="},IF(OR($D374 &gt;= Z$6, $E374 &lt; Y$6), 0, 1)+IF(OR($F374 &gt;= Z$6, $G374 &lt; Y$6), 0, 2)+1)</f>
        <v/>
      </c>
      <c r="Z374" s="68" t="str">
        <f ca="1">INDEX({"","_","-","="},IF(OR($D374 &gt;= AA$6, $E374 &lt; Z$6), 0, 1)+IF(OR($F374 &gt;= AA$6, $G374 &lt; Z$6), 0, 2)+1)</f>
        <v/>
      </c>
      <c r="AA374" s="68" t="str">
        <f ca="1">INDEX({"","_","-","="},IF(OR($D374 &gt;= AB$6, $E374 &lt; AA$6), 0, 1)+IF(OR($F374 &gt;= AB$6, $G374 &lt; AA$6), 0, 2)+1)</f>
        <v/>
      </c>
      <c r="AB374" s="68" t="str">
        <f ca="1">INDEX({"","_","-","="},IF(OR($D374 &gt;= AC$6, $E374 &lt; AB$6), 0, 1)+IF(OR($F374 &gt;= AC$6, $G374 &lt; AB$6), 0, 2)+1)</f>
        <v/>
      </c>
      <c r="AC374" s="68" t="str">
        <f ca="1">INDEX({"","_","-","="},IF(OR($D374 &gt;= AD$6, $E374 &lt; AC$6), 0, 1)+IF(OR($F374 &gt;= AD$6, $G374 &lt; AC$6), 0, 2)+1)</f>
        <v/>
      </c>
      <c r="AD374" s="68" t="str">
        <f ca="1">INDEX({"","_","-","="},IF(OR($D374 &gt;= AE$6, $E374 &lt; AD$6), 0, 1)+IF(OR($F374 &gt;= AE$6, $G374 &lt; AD$6), 0, 2)+1)</f>
        <v/>
      </c>
      <c r="AE374" s="68" t="str">
        <f ca="1">INDEX({"","_","-","="},IF(OR($D374 &gt;= AF$6, $E374 &lt; AE$6), 0, 1)+IF(OR($F374 &gt;= AF$6, $G374 &lt; AE$6), 0, 2)+1)</f>
        <v/>
      </c>
      <c r="AF374" s="68" t="str">
        <f ca="1">INDEX({"","_","-","="},IF(OR($D374 &gt;= AG$6, $E374 &lt; AF$6), 0, 1)+IF(OR($F374 &gt;= AG$6, $G374 &lt; AF$6), 0, 2)+1)</f>
        <v/>
      </c>
      <c r="AG374" s="68" t="str">
        <f ca="1">INDEX({"","_","-","="},IF(OR($D374 &gt;= AH$6, $E374 &lt; AG$6), 0, 1)+IF(OR($F374 &gt;= AH$6, $G374 &lt; AG$6), 0, 2)+1)</f>
        <v/>
      </c>
      <c r="AH374" s="68" t="str">
        <f ca="1">INDEX({"","_","-","="},IF(OR($D374 &gt;= AI$6, $E374 &lt; AH$6), 0, 1)+IF(OR($F374 &gt;= AI$6, $G374 &lt; AH$6), 0, 2)+1)</f>
        <v/>
      </c>
      <c r="AI374" s="68" t="str">
        <f ca="1">INDEX({"","_","-","="},IF(OR($D374 &gt;= AJ$6, $E374 &lt; AI$6), 0, 1)+IF(OR($F374 &gt;= AJ$6, $G374 &lt; AI$6), 0, 2)+1)</f>
        <v/>
      </c>
      <c r="AJ374" s="68" t="str">
        <f ca="1">INDEX({"","_","-","="},IF(OR($D374 &gt;= AK$6, $E374 &lt; AJ$6), 0, 1)+IF(OR($F374 &gt;= AK$6, $G374 &lt; AJ$6), 0, 2)+1)</f>
        <v/>
      </c>
      <c r="AK374" s="68" t="str">
        <f ca="1">INDEX({"","_","-","="},IF(OR($D374 &gt;= AL$6, $E374 &lt; AK$6), 0, 1)+IF(OR($F374 &gt;= AL$6, $G374 &lt; AK$6), 0, 2)+1)</f>
        <v/>
      </c>
      <c r="AL374" s="68" t="str">
        <f ca="1">INDEX({"","_","-","="},IF(OR($D374 &gt;= AM$6, $E374 &lt; AL$6), 0, 1)+IF(OR($F374 &gt;= AM$6, $G374 &lt; AL$6), 0, 2)+1)</f>
        <v/>
      </c>
      <c r="AM374" s="68" t="str">
        <f ca="1">INDEX({"","_","-","="},IF(OR($D374 &gt;= AN$6, $E374 &lt; AM$6), 0, 1)+IF(OR($F374 &gt;= AN$6, $G374 &lt; AM$6), 0, 2)+1)</f>
        <v/>
      </c>
      <c r="AN374" s="68" t="str">
        <f ca="1">INDEX({"","_","-","="},IF(OR($D374 &gt;= AO$6, $E374 &lt; AN$6), 0, 1)+IF(OR($F374 &gt;= AO$6, $G374 &lt; AN$6), 0, 2)+1)</f>
        <v/>
      </c>
      <c r="AO374" s="68" t="str">
        <f ca="1">INDEX({"","_","-","="},IF(OR($D374 &gt;= AP$6, $E374 &lt; AO$6), 0, 1)+IF(OR($F374 &gt;= AP$6, $G374 &lt; AO$6), 0, 2)+1)</f>
        <v/>
      </c>
      <c r="AP374" s="68" t="str">
        <f ca="1">INDEX({"","_","-","="},IF(OR($D374 &gt;= AQ$6, $E374 &lt; AP$6), 0, 1)+IF(OR($F374 &gt;= AQ$6, $G374 &lt; AP$6), 0, 2)+1)</f>
        <v/>
      </c>
      <c r="AQ374" s="68" t="str">
        <f ca="1">INDEX({"","_","-","="},IF(OR($D374 &gt;= AR$6, $E374 &lt; AQ$6), 0, 1)+IF(OR($F374 &gt;= AR$6, $G374 &lt; AQ$6), 0, 2)+1)</f>
        <v/>
      </c>
      <c r="AR374" s="68" t="str">
        <f ca="1">INDEX({"","_","-","="},IF(OR($D374 &gt;= AS$6, $E374 &lt; AR$6), 0, 1)+IF(OR($F374 &gt;= AS$6, $G374 &lt; AR$6), 0, 2)+1)</f>
        <v/>
      </c>
      <c r="AS374" s="68" t="str">
        <f ca="1">INDEX({"","_","-","="},IF(OR($D374 &gt;= AT$6, $E374 &lt; AS$6), 0, 1)+IF(OR($F374 &gt;= AT$6, $G374 &lt; AS$6), 0, 2)+1)</f>
        <v/>
      </c>
      <c r="AT374" s="68" t="str">
        <f ca="1">INDEX({"","_","-","="},IF(OR($D374 &gt;= AU$6, $E374 &lt; AT$6), 0, 1)+IF(OR($F374 &gt;= AU$6, $G374 &lt; AT$6), 0, 2)+1)</f>
        <v/>
      </c>
      <c r="AU374" s="68" t="str">
        <f ca="1">INDEX({"","_","-","="},IF(OR($D374 &gt;= AV$6, $E374 &lt; AU$6), 0, 1)+IF(OR($F374 &gt;= AV$6, $G374 &lt; AU$6), 0, 2)+1)</f>
        <v/>
      </c>
      <c r="AV374" s="68" t="str">
        <f ca="1">INDEX({"","_","-","="},IF(OR($D374 &gt;= AW$6, $E374 &lt; AV$6), 0, 1)+IF(OR($F374 &gt;= AW$6, $G374 &lt; AV$6), 0, 2)+1)</f>
        <v/>
      </c>
      <c r="AW374" s="68" t="str">
        <f ca="1">INDEX({"","_","-","="},IF(OR($D374 &gt;= AX$6, $E374 &lt; AW$6), 0, 1)+IF(OR($F374 &gt;= AX$6, $G374 &lt; AW$6), 0, 2)+1)</f>
        <v/>
      </c>
      <c r="AX374" s="68" t="str">
        <f ca="1">INDEX({"","_","-","="},IF(OR($D374 &gt;= AY$6, $E374 &lt; AX$6), 0, 1)+IF(OR($F374 &gt;= AY$6, $G374 &lt; AX$6), 0, 2)+1)</f>
        <v/>
      </c>
      <c r="AY374" s="68" t="str">
        <f ca="1">INDEX({"","_","-","="},IF(OR($D374 &gt;= AZ$6, $E374 &lt; AY$6), 0, 1)+IF(OR($F374 &gt;= AZ$6, $G374 &lt; AY$6), 0, 2)+1)</f>
        <v/>
      </c>
      <c r="AZ374" s="68" t="str">
        <f ca="1">INDEX({"","_","-","="},IF(OR($D374 &gt;= BA$6, $E374 &lt; AZ$6), 0, 1)+IF(OR($F374 &gt;= BA$6, $G374 &lt; AZ$6), 0, 2)+1)</f>
        <v/>
      </c>
      <c r="BA374" s="68" t="str">
        <f ca="1">INDEX({"","_","-","="},IF(OR($D374 &gt;= BB$6, $E374 &lt; BA$6), 0, 1)+IF(OR($F374 &gt;= BB$6, $G374 &lt; BA$6), 0, 2)+1)</f>
        <v/>
      </c>
      <c r="BB374" s="68" t="str">
        <f ca="1">INDEX({"","_","-","="},IF(OR($D374 &gt;= BC$6, $E374 &lt; BB$6), 0, 1)+IF(OR($F374 &gt;= BC$6, $G374 &lt; BB$6), 0, 2)+1)</f>
        <v/>
      </c>
      <c r="BC374" s="68" t="str">
        <f ca="1">INDEX({"","_","-","="},IF(OR($D374 &gt;= BD$6, $E374 &lt; BC$6), 0, 1)+IF(OR($F374 &gt;= BD$6, $G374 &lt; BC$6), 0, 2)+1)</f>
        <v/>
      </c>
      <c r="BD374" s="68" t="str">
        <f ca="1">INDEX({"","_","-","="},IF(OR($D374 &gt;= BE$6, $E374 &lt; BD$6), 0, 1)+IF(OR($F374 &gt;= BE$6, $G374 &lt; BD$6), 0, 2)+1)</f>
        <v/>
      </c>
      <c r="BE374" s="68" t="str">
        <f ca="1">INDEX({"","_","-","="},IF(OR($D374 &gt;= BF$6, $E374 &lt; BE$6), 0, 1)+IF(OR($F374 &gt;= BF$6, $G374 &lt; BE$6), 0, 2)+1)</f>
        <v/>
      </c>
      <c r="BF374" s="68" t="str">
        <f ca="1">INDEX({"","_","-","="},IF(OR($D374 &gt;= BG$6, $E374 &lt; BF$6), 0, 1)+IF(OR($F374 &gt;= BG$6, $G374 &lt; BF$6), 0, 2)+1)</f>
        <v/>
      </c>
      <c r="BG374" s="68" t="str">
        <f ca="1">INDEX({"","_","-","="},IF(OR($D374 &gt;= BH$6, $E374 &lt; BG$6), 0, 1)+IF(OR($F374 &gt;= BH$6, $G374 &lt; BG$6), 0, 2)+1)</f>
        <v/>
      </c>
      <c r="BH374" s="68" t="str">
        <f ca="1">INDEX({"","_","-","="},IF(OR($D374 &gt;= BI$6, $E374 &lt; BH$6), 0, 1)+IF(OR($F374 &gt;= BI$6, $G374 &lt; BH$6), 0, 2)+1)</f>
        <v/>
      </c>
      <c r="BI374" s="68" t="str">
        <f ca="1">INDEX({"","_","-","="},IF(OR($D374 &gt;= BJ$6, $E374 &lt; BI$6), 0, 1)+IF(OR($F374 &gt;= BJ$6, $G374 &lt; BI$6), 0, 2)+1)</f>
        <v/>
      </c>
      <c r="BJ374" s="68" t="str">
        <f ca="1">INDEX({"","_","-","="},IF(OR($D374 &gt;= BK$6, $E374 &lt; BJ$6), 0, 1)+IF(OR($F374 &gt;= BK$6, $G374 &lt; BJ$6), 0, 2)+1)</f>
        <v/>
      </c>
      <c r="BK374" s="68" t="str">
        <f ca="1">INDEX({"","_","-","="},IF(OR($D374 &gt;= BL$6, $E374 &lt; BK$6), 0, 1)+IF(OR($F374 &gt;= BL$6, $G374 &lt; BK$6), 0, 2)+1)</f>
        <v/>
      </c>
      <c r="BL374" s="68" t="str">
        <f ca="1">INDEX({"","_","-","="},IF(OR($D374 &gt;= BM$6, $E374 &lt; BL$6), 0, 1)+IF(OR($F374 &gt;= BM$6, $G374 &lt; BL$6), 0, 2)+1)</f>
        <v/>
      </c>
      <c r="BM374" s="68" t="str">
        <f ca="1">INDEX({"","_","-","="},IF(OR($D374 &gt;= BN$6, $E374 &lt; BM$6), 0, 1)+IF(OR($F374 &gt;= BN$6, $G374 &lt; BM$6), 0, 2)+1)</f>
        <v/>
      </c>
      <c r="BN374" s="68" t="str">
        <f ca="1">INDEX({"","_","-","="},IF(OR($D374 &gt;= BO$6, $E374 &lt; BN$6), 0, 1)+IF(OR($F374 &gt;= BO$6, $G374 &lt; BN$6), 0, 2)+1)</f>
        <v/>
      </c>
      <c r="BO374" s="68" t="str">
        <f ca="1">INDEX({"","_","-","="},IF(OR($D374 &gt;= BP$6, $E374 &lt; BO$6), 0, 1)+IF(OR($F374 &gt;= BP$6, $G374 &lt; BO$6), 0, 2)+1)</f>
        <v/>
      </c>
      <c r="BP374" s="68" t="str">
        <f ca="1">INDEX({"","_","-","="},IF(OR($D374 &gt;= BQ$6, $E374 &lt; BP$6), 0, 1)+IF(OR($F374 &gt;= BQ$6, $G374 &lt; BP$6), 0, 2)+1)</f>
        <v/>
      </c>
      <c r="BQ374" s="68" t="str">
        <f ca="1">INDEX({"","_","-","="},IF(OR($D374 &gt;= BR$6, $E374 &lt; BQ$6), 0, 1)+IF(OR($F374 &gt;= BR$6, $G374 &lt; BQ$6), 0, 2)+1)</f>
        <v/>
      </c>
      <c r="BR374" s="68" t="str">
        <f ca="1">INDEX({"","_","-","="},IF(OR($D374 &gt;= BS$6, $E374 &lt; BR$6), 0, 1)+IF(OR($F374 &gt;= BS$6, $G374 &lt; BR$6), 0, 2)+1)</f>
        <v/>
      </c>
      <c r="BS374" s="68" t="str">
        <f ca="1">INDEX({"","_","-","="},IF(OR($D374 &gt;= BT$6, $E374 &lt; BS$6), 0, 1)+IF(OR($F374 &gt;= BT$6, $G374 &lt; BS$6), 0, 2)+1)</f>
        <v/>
      </c>
      <c r="BT374" s="68" t="str">
        <f ca="1">INDEX({"","_","-","="},IF(OR($D374 &gt;= BU$6, $E374 &lt; BT$6), 0, 1)+IF(OR($F374 &gt;= BU$6, $G374 &lt; BT$6), 0, 2)+1)</f>
        <v/>
      </c>
      <c r="BU374" s="68" t="str">
        <f ca="1">INDEX({"","_","-","="},IF(OR($D374 &gt;= BV$6, $E374 &lt; BU$6), 0, 1)+IF(OR($F374 &gt;= BV$6, $G374 &lt; BU$6), 0, 2)+1)</f>
        <v/>
      </c>
      <c r="BV374" s="68" t="str">
        <f ca="1">INDEX({"","_","-","="},IF(OR($D374 &gt;= BW$6, $E374 &lt; BV$6), 0, 1)+IF(OR($F374 &gt;= BW$6, $G374 &lt; BV$6), 0, 2)+1)</f>
        <v/>
      </c>
      <c r="BW374" s="68" t="str">
        <f ca="1">INDEX({"","_","-","="},IF(OR($D374 &gt;= BX$6, $E374 &lt; BW$6), 0, 1)+IF(OR($F374 &gt;= BX$6, $G374 &lt; BW$6), 0, 2)+1)</f>
        <v/>
      </c>
      <c r="BX374" s="68" t="str">
        <f ca="1">INDEX({"","_","-","="},IF(OR($D374 &gt;= BY$6, $E374 &lt; BX$6), 0, 1)+IF(OR($F374 &gt;= BY$6, $G374 &lt; BX$6), 0, 2)+1)</f>
        <v/>
      </c>
      <c r="BY374" s="68" t="str">
        <f ca="1">INDEX({"","_","-","="},IF(OR($D374 &gt;= BZ$6, $E374 &lt; BY$6), 0, 1)+IF(OR($F374 &gt;= BZ$6, $G374 &lt; BY$6), 0, 2)+1)</f>
        <v/>
      </c>
      <c r="BZ374" s="68" t="str">
        <f ca="1">INDEX({"","_","-","="},IF(OR($D374 &gt;= CA$6, $E374 &lt; BZ$6), 0, 1)+IF(OR($F374 &gt;= CA$6, $G374 &lt; BZ$6), 0, 2)+1)</f>
        <v/>
      </c>
      <c r="CA374" s="68" t="str">
        <f ca="1">INDEX({"","_","-","="},IF(OR($D374 &gt;= CB$6, $E374 &lt; CA$6), 0, 1)+IF(OR($F374 &gt;= CB$6, $G374 &lt; CA$6), 0, 2)+1)</f>
        <v/>
      </c>
      <c r="CB374" s="68" t="str">
        <f ca="1">INDEX({"","_","-","="},IF(OR($D374 &gt;= CC$6, $E374 &lt; CB$6), 0, 1)+IF(OR($F374 &gt;= CC$6, $G374 &lt; CB$6), 0, 2)+1)</f>
        <v/>
      </c>
      <c r="CC374" s="68" t="str">
        <f ca="1">INDEX({"","_","-","="},IF(OR($D374 &gt;= CD$6, $E374 &lt; CC$6), 0, 1)+IF(OR($F374 &gt;= CD$6, $G374 &lt; CC$6), 0, 2)+1)</f>
        <v/>
      </c>
      <c r="CD374" s="68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IF('临-进度'!M370,'临-进度'!$A370,"")</f>
        <v/>
      </c>
      <c r="B375" s="8" t="str">
        <f ca="1">IF('临-进度'!M370,'临-进度'!$B370,"")</f>
        <v/>
      </c>
      <c r="C375" s="8" t="str">
        <f ca="1">IF('临-进度'!M370,'临-进度'!$E370,"")</f>
        <v/>
      </c>
      <c r="D375" s="40" t="str">
        <f ca="1">IF('临-进度'!$M370,'临-进度'!$I370,"")</f>
        <v/>
      </c>
      <c r="E375" s="40" t="str">
        <f ca="1">IF('临-进度'!$M370,'临-进度'!$AE370,"")</f>
        <v/>
      </c>
      <c r="F375" s="40" t="str">
        <f ca="1">IF('临-进度'!$M370,'临-进度'!$J370,"")</f>
        <v/>
      </c>
      <c r="G375" s="73" t="str">
        <f ca="1">IF('临-进度'!$M370,'临-进度'!$AF370,"")</f>
        <v/>
      </c>
      <c r="H375" s="68" t="str">
        <f ca="1">INDEX({"","_","-","="},IF(OR($D375 &gt;= I$6, $E375 &lt; H$6), 0, 1)+IF(OR($F375 &gt;= I$6, $G375 &lt; H$6), 0, 2)+1)</f>
        <v/>
      </c>
      <c r="I375" s="68" t="str">
        <f ca="1">INDEX({"","_","-","="},IF(OR($D375 &gt;= J$6, $E375 &lt; I$6), 0, 1)+IF(OR($F375 &gt;= J$6, $G375 &lt; I$6), 0, 2)+1)</f>
        <v/>
      </c>
      <c r="J375" s="68" t="str">
        <f ca="1">INDEX({"","_","-","="},IF(OR($D375 &gt;= K$6, $E375 &lt; J$6), 0, 1)+IF(OR($F375 &gt;= K$6, $G375 &lt; J$6), 0, 2)+1)</f>
        <v/>
      </c>
      <c r="K375" s="68" t="str">
        <f ca="1">INDEX({"","_","-","="},IF(OR($D375 &gt;= L$6, $E375 &lt; K$6), 0, 1)+IF(OR($F375 &gt;= L$6, $G375 &lt; K$6), 0, 2)+1)</f>
        <v/>
      </c>
      <c r="L375" s="68" t="str">
        <f ca="1">INDEX({"","_","-","="},IF(OR($D375 &gt;= M$6, $E375 &lt; L$6), 0, 1)+IF(OR($F375 &gt;= M$6, $G375 &lt; L$6), 0, 2)+1)</f>
        <v/>
      </c>
      <c r="M375" s="68" t="str">
        <f ca="1">INDEX({"","_","-","="},IF(OR($D375 &gt;= N$6, $E375 &lt; M$6), 0, 1)+IF(OR($F375 &gt;= N$6, $G375 &lt; M$6), 0, 2)+1)</f>
        <v/>
      </c>
      <c r="N375" s="68" t="str">
        <f ca="1">INDEX({"","_","-","="},IF(OR($D375 &gt;= O$6, $E375 &lt; N$6), 0, 1)+IF(OR($F375 &gt;= O$6, $G375 &lt; N$6), 0, 2)+1)</f>
        <v/>
      </c>
      <c r="O375" s="68" t="str">
        <f ca="1">INDEX({"","_","-","="},IF(OR($D375 &gt;= P$6, $E375 &lt; O$6), 0, 1)+IF(OR($F375 &gt;= P$6, $G375 &lt; O$6), 0, 2)+1)</f>
        <v/>
      </c>
      <c r="P375" s="68" t="str">
        <f ca="1">INDEX({"","_","-","="},IF(OR($D375 &gt;= Q$6, $E375 &lt; P$6), 0, 1)+IF(OR($F375 &gt;= Q$6, $G375 &lt; P$6), 0, 2)+1)</f>
        <v/>
      </c>
      <c r="Q375" s="68" t="str">
        <f ca="1">INDEX({"","_","-","="},IF(OR($D375 &gt;= R$6, $E375 &lt; Q$6), 0, 1)+IF(OR($F375 &gt;= R$6, $G375 &lt; Q$6), 0, 2)+1)</f>
        <v/>
      </c>
      <c r="R375" s="68" t="str">
        <f ca="1">INDEX({"","_","-","="},IF(OR($D375 &gt;= S$6, $E375 &lt; R$6), 0, 1)+IF(OR($F375 &gt;= S$6, $G375 &lt; R$6), 0, 2)+1)</f>
        <v/>
      </c>
      <c r="S375" s="68" t="str">
        <f ca="1">INDEX({"","_","-","="},IF(OR($D375 &gt;= T$6, $E375 &lt; S$6), 0, 1)+IF(OR($F375 &gt;= T$6, $G375 &lt; S$6), 0, 2)+1)</f>
        <v/>
      </c>
      <c r="T375" s="68" t="str">
        <f ca="1">INDEX({"","_","-","="},IF(OR($D375 &gt;= U$6, $E375 &lt; T$6), 0, 1)+IF(OR($F375 &gt;= U$6, $G375 &lt; T$6), 0, 2)+1)</f>
        <v/>
      </c>
      <c r="U375" s="68" t="str">
        <f ca="1">INDEX({"","_","-","="},IF(OR($D375 &gt;= V$6, $E375 &lt; U$6), 0, 1)+IF(OR($F375 &gt;= V$6, $G375 &lt; U$6), 0, 2)+1)</f>
        <v/>
      </c>
      <c r="V375" s="68" t="str">
        <f ca="1">INDEX({"","_","-","="},IF(OR($D375 &gt;= W$6, $E375 &lt; V$6), 0, 1)+IF(OR($F375 &gt;= W$6, $G375 &lt; V$6), 0, 2)+1)</f>
        <v/>
      </c>
      <c r="W375" s="68" t="str">
        <f ca="1">INDEX({"","_","-","="},IF(OR($D375 &gt;= X$6, $E375 &lt; W$6), 0, 1)+IF(OR($F375 &gt;= X$6, $G375 &lt; W$6), 0, 2)+1)</f>
        <v/>
      </c>
      <c r="X375" s="68" t="str">
        <f ca="1">INDEX({"","_","-","="},IF(OR($D375 &gt;= Y$6, $E375 &lt; X$6), 0, 1)+IF(OR($F375 &gt;= Y$6, $G375 &lt; X$6), 0, 2)+1)</f>
        <v/>
      </c>
      <c r="Y375" s="68" t="str">
        <f ca="1">INDEX({"","_","-","="},IF(OR($D375 &gt;= Z$6, $E375 &lt; Y$6), 0, 1)+IF(OR($F375 &gt;= Z$6, $G375 &lt; Y$6), 0, 2)+1)</f>
        <v/>
      </c>
      <c r="Z375" s="68" t="str">
        <f ca="1">INDEX({"","_","-","="},IF(OR($D375 &gt;= AA$6, $E375 &lt; Z$6), 0, 1)+IF(OR($F375 &gt;= AA$6, $G375 &lt; Z$6), 0, 2)+1)</f>
        <v/>
      </c>
      <c r="AA375" s="68" t="str">
        <f ca="1">INDEX({"","_","-","="},IF(OR($D375 &gt;= AB$6, $E375 &lt; AA$6), 0, 1)+IF(OR($F375 &gt;= AB$6, $G375 &lt; AA$6), 0, 2)+1)</f>
        <v/>
      </c>
      <c r="AB375" s="68" t="str">
        <f ca="1">INDEX({"","_","-","="},IF(OR($D375 &gt;= AC$6, $E375 &lt; AB$6), 0, 1)+IF(OR($F375 &gt;= AC$6, $G375 &lt; AB$6), 0, 2)+1)</f>
        <v/>
      </c>
      <c r="AC375" s="68" t="str">
        <f ca="1">INDEX({"","_","-","="},IF(OR($D375 &gt;= AD$6, $E375 &lt; AC$6), 0, 1)+IF(OR($F375 &gt;= AD$6, $G375 &lt; AC$6), 0, 2)+1)</f>
        <v/>
      </c>
      <c r="AD375" s="68" t="str">
        <f ca="1">INDEX({"","_","-","="},IF(OR($D375 &gt;= AE$6, $E375 &lt; AD$6), 0, 1)+IF(OR($F375 &gt;= AE$6, $G375 &lt; AD$6), 0, 2)+1)</f>
        <v/>
      </c>
      <c r="AE375" s="68" t="str">
        <f ca="1">INDEX({"","_","-","="},IF(OR($D375 &gt;= AF$6, $E375 &lt; AE$6), 0, 1)+IF(OR($F375 &gt;= AF$6, $G375 &lt; AE$6), 0, 2)+1)</f>
        <v/>
      </c>
      <c r="AF375" s="68" t="str">
        <f ca="1">INDEX({"","_","-","="},IF(OR($D375 &gt;= AG$6, $E375 &lt; AF$6), 0, 1)+IF(OR($F375 &gt;= AG$6, $G375 &lt; AF$6), 0, 2)+1)</f>
        <v/>
      </c>
      <c r="AG375" s="68" t="str">
        <f ca="1">INDEX({"","_","-","="},IF(OR($D375 &gt;= AH$6, $E375 &lt; AG$6), 0, 1)+IF(OR($F375 &gt;= AH$6, $G375 &lt; AG$6), 0, 2)+1)</f>
        <v/>
      </c>
      <c r="AH375" s="68" t="str">
        <f ca="1">INDEX({"","_","-","="},IF(OR($D375 &gt;= AI$6, $E375 &lt; AH$6), 0, 1)+IF(OR($F375 &gt;= AI$6, $G375 &lt; AH$6), 0, 2)+1)</f>
        <v/>
      </c>
      <c r="AI375" s="68" t="str">
        <f ca="1">INDEX({"","_","-","="},IF(OR($D375 &gt;= AJ$6, $E375 &lt; AI$6), 0, 1)+IF(OR($F375 &gt;= AJ$6, $G375 &lt; AI$6), 0, 2)+1)</f>
        <v/>
      </c>
      <c r="AJ375" s="68" t="str">
        <f ca="1">INDEX({"","_","-","="},IF(OR($D375 &gt;= AK$6, $E375 &lt; AJ$6), 0, 1)+IF(OR($F375 &gt;= AK$6, $G375 &lt; AJ$6), 0, 2)+1)</f>
        <v/>
      </c>
      <c r="AK375" s="68" t="str">
        <f ca="1">INDEX({"","_","-","="},IF(OR($D375 &gt;= AL$6, $E375 &lt; AK$6), 0, 1)+IF(OR($F375 &gt;= AL$6, $G375 &lt; AK$6), 0, 2)+1)</f>
        <v/>
      </c>
      <c r="AL375" s="68" t="str">
        <f ca="1">INDEX({"","_","-","="},IF(OR($D375 &gt;= AM$6, $E375 &lt; AL$6), 0, 1)+IF(OR($F375 &gt;= AM$6, $G375 &lt; AL$6), 0, 2)+1)</f>
        <v/>
      </c>
      <c r="AM375" s="68" t="str">
        <f ca="1">INDEX({"","_","-","="},IF(OR($D375 &gt;= AN$6, $E375 &lt; AM$6), 0, 1)+IF(OR($F375 &gt;= AN$6, $G375 &lt; AM$6), 0, 2)+1)</f>
        <v/>
      </c>
      <c r="AN375" s="68" t="str">
        <f ca="1">INDEX({"","_","-","="},IF(OR($D375 &gt;= AO$6, $E375 &lt; AN$6), 0, 1)+IF(OR($F375 &gt;= AO$6, $G375 &lt; AN$6), 0, 2)+1)</f>
        <v/>
      </c>
      <c r="AO375" s="68" t="str">
        <f ca="1">INDEX({"","_","-","="},IF(OR($D375 &gt;= AP$6, $E375 &lt; AO$6), 0, 1)+IF(OR($F375 &gt;= AP$6, $G375 &lt; AO$6), 0, 2)+1)</f>
        <v/>
      </c>
      <c r="AP375" s="68" t="str">
        <f ca="1">INDEX({"","_","-","="},IF(OR($D375 &gt;= AQ$6, $E375 &lt; AP$6), 0, 1)+IF(OR($F375 &gt;= AQ$6, $G375 &lt; AP$6), 0, 2)+1)</f>
        <v/>
      </c>
      <c r="AQ375" s="68" t="str">
        <f ca="1">INDEX({"","_","-","="},IF(OR($D375 &gt;= AR$6, $E375 &lt; AQ$6), 0, 1)+IF(OR($F375 &gt;= AR$6, $G375 &lt; AQ$6), 0, 2)+1)</f>
        <v/>
      </c>
      <c r="AR375" s="68" t="str">
        <f ca="1">INDEX({"","_","-","="},IF(OR($D375 &gt;= AS$6, $E375 &lt; AR$6), 0, 1)+IF(OR($F375 &gt;= AS$6, $G375 &lt; AR$6), 0, 2)+1)</f>
        <v/>
      </c>
      <c r="AS375" s="68" t="str">
        <f ca="1">INDEX({"","_","-","="},IF(OR($D375 &gt;= AT$6, $E375 &lt; AS$6), 0, 1)+IF(OR($F375 &gt;= AT$6, $G375 &lt; AS$6), 0, 2)+1)</f>
        <v/>
      </c>
      <c r="AT375" s="68" t="str">
        <f ca="1">INDEX({"","_","-","="},IF(OR($D375 &gt;= AU$6, $E375 &lt; AT$6), 0, 1)+IF(OR($F375 &gt;= AU$6, $G375 &lt; AT$6), 0, 2)+1)</f>
        <v/>
      </c>
      <c r="AU375" s="68" t="str">
        <f ca="1">INDEX({"","_","-","="},IF(OR($D375 &gt;= AV$6, $E375 &lt; AU$6), 0, 1)+IF(OR($F375 &gt;= AV$6, $G375 &lt; AU$6), 0, 2)+1)</f>
        <v/>
      </c>
      <c r="AV375" s="68" t="str">
        <f ca="1">INDEX({"","_","-","="},IF(OR($D375 &gt;= AW$6, $E375 &lt; AV$6), 0, 1)+IF(OR($F375 &gt;= AW$6, $G375 &lt; AV$6), 0, 2)+1)</f>
        <v/>
      </c>
      <c r="AW375" s="68" t="str">
        <f ca="1">INDEX({"","_","-","="},IF(OR($D375 &gt;= AX$6, $E375 &lt; AW$6), 0, 1)+IF(OR($F375 &gt;= AX$6, $G375 &lt; AW$6), 0, 2)+1)</f>
        <v/>
      </c>
      <c r="AX375" s="68" t="str">
        <f ca="1">INDEX({"","_","-","="},IF(OR($D375 &gt;= AY$6, $E375 &lt; AX$6), 0, 1)+IF(OR($F375 &gt;= AY$6, $G375 &lt; AX$6), 0, 2)+1)</f>
        <v/>
      </c>
      <c r="AY375" s="68" t="str">
        <f ca="1">INDEX({"","_","-","="},IF(OR($D375 &gt;= AZ$6, $E375 &lt; AY$6), 0, 1)+IF(OR($F375 &gt;= AZ$6, $G375 &lt; AY$6), 0, 2)+1)</f>
        <v/>
      </c>
      <c r="AZ375" s="68" t="str">
        <f ca="1">INDEX({"","_","-","="},IF(OR($D375 &gt;= BA$6, $E375 &lt; AZ$6), 0, 1)+IF(OR($F375 &gt;= BA$6, $G375 &lt; AZ$6), 0, 2)+1)</f>
        <v/>
      </c>
      <c r="BA375" s="68" t="str">
        <f ca="1">INDEX({"","_","-","="},IF(OR($D375 &gt;= BB$6, $E375 &lt; BA$6), 0, 1)+IF(OR($F375 &gt;= BB$6, $G375 &lt; BA$6), 0, 2)+1)</f>
        <v/>
      </c>
      <c r="BB375" s="68" t="str">
        <f ca="1">INDEX({"","_","-","="},IF(OR($D375 &gt;= BC$6, $E375 &lt; BB$6), 0, 1)+IF(OR($F375 &gt;= BC$6, $G375 &lt; BB$6), 0, 2)+1)</f>
        <v/>
      </c>
      <c r="BC375" s="68" t="str">
        <f ca="1">INDEX({"","_","-","="},IF(OR($D375 &gt;= BD$6, $E375 &lt; BC$6), 0, 1)+IF(OR($F375 &gt;= BD$6, $G375 &lt; BC$6), 0, 2)+1)</f>
        <v/>
      </c>
      <c r="BD375" s="68" t="str">
        <f ca="1">INDEX({"","_","-","="},IF(OR($D375 &gt;= BE$6, $E375 &lt; BD$6), 0, 1)+IF(OR($F375 &gt;= BE$6, $G375 &lt; BD$6), 0, 2)+1)</f>
        <v/>
      </c>
      <c r="BE375" s="68" t="str">
        <f ca="1">INDEX({"","_","-","="},IF(OR($D375 &gt;= BF$6, $E375 &lt; BE$6), 0, 1)+IF(OR($F375 &gt;= BF$6, $G375 &lt; BE$6), 0, 2)+1)</f>
        <v/>
      </c>
      <c r="BF375" s="68" t="str">
        <f ca="1">INDEX({"","_","-","="},IF(OR($D375 &gt;= BG$6, $E375 &lt; BF$6), 0, 1)+IF(OR($F375 &gt;= BG$6, $G375 &lt; BF$6), 0, 2)+1)</f>
        <v/>
      </c>
      <c r="BG375" s="68" t="str">
        <f ca="1">INDEX({"","_","-","="},IF(OR($D375 &gt;= BH$6, $E375 &lt; BG$6), 0, 1)+IF(OR($F375 &gt;= BH$6, $G375 &lt; BG$6), 0, 2)+1)</f>
        <v/>
      </c>
      <c r="BH375" s="68" t="str">
        <f ca="1">INDEX({"","_","-","="},IF(OR($D375 &gt;= BI$6, $E375 &lt; BH$6), 0, 1)+IF(OR($F375 &gt;= BI$6, $G375 &lt; BH$6), 0, 2)+1)</f>
        <v/>
      </c>
      <c r="BI375" s="68" t="str">
        <f ca="1">INDEX({"","_","-","="},IF(OR($D375 &gt;= BJ$6, $E375 &lt; BI$6), 0, 1)+IF(OR($F375 &gt;= BJ$6, $G375 &lt; BI$6), 0, 2)+1)</f>
        <v/>
      </c>
      <c r="BJ375" s="68" t="str">
        <f ca="1">INDEX({"","_","-","="},IF(OR($D375 &gt;= BK$6, $E375 &lt; BJ$6), 0, 1)+IF(OR($F375 &gt;= BK$6, $G375 &lt; BJ$6), 0, 2)+1)</f>
        <v/>
      </c>
      <c r="BK375" s="68" t="str">
        <f ca="1">INDEX({"","_","-","="},IF(OR($D375 &gt;= BL$6, $E375 &lt; BK$6), 0, 1)+IF(OR($F375 &gt;= BL$6, $G375 &lt; BK$6), 0, 2)+1)</f>
        <v/>
      </c>
      <c r="BL375" s="68" t="str">
        <f ca="1">INDEX({"","_","-","="},IF(OR($D375 &gt;= BM$6, $E375 &lt; BL$6), 0, 1)+IF(OR($F375 &gt;= BM$6, $G375 &lt; BL$6), 0, 2)+1)</f>
        <v/>
      </c>
      <c r="BM375" s="68" t="str">
        <f ca="1">INDEX({"","_","-","="},IF(OR($D375 &gt;= BN$6, $E375 &lt; BM$6), 0, 1)+IF(OR($F375 &gt;= BN$6, $G375 &lt; BM$6), 0, 2)+1)</f>
        <v/>
      </c>
      <c r="BN375" s="68" t="str">
        <f ca="1">INDEX({"","_","-","="},IF(OR($D375 &gt;= BO$6, $E375 &lt; BN$6), 0, 1)+IF(OR($F375 &gt;= BO$6, $G375 &lt; BN$6), 0, 2)+1)</f>
        <v/>
      </c>
      <c r="BO375" s="68" t="str">
        <f ca="1">INDEX({"","_","-","="},IF(OR($D375 &gt;= BP$6, $E375 &lt; BO$6), 0, 1)+IF(OR($F375 &gt;= BP$6, $G375 &lt; BO$6), 0, 2)+1)</f>
        <v/>
      </c>
      <c r="BP375" s="68" t="str">
        <f ca="1">INDEX({"","_","-","="},IF(OR($D375 &gt;= BQ$6, $E375 &lt; BP$6), 0, 1)+IF(OR($F375 &gt;= BQ$6, $G375 &lt; BP$6), 0, 2)+1)</f>
        <v/>
      </c>
      <c r="BQ375" s="68" t="str">
        <f ca="1">INDEX({"","_","-","="},IF(OR($D375 &gt;= BR$6, $E375 &lt; BQ$6), 0, 1)+IF(OR($F375 &gt;= BR$6, $G375 &lt; BQ$6), 0, 2)+1)</f>
        <v/>
      </c>
      <c r="BR375" s="68" t="str">
        <f ca="1">INDEX({"","_","-","="},IF(OR($D375 &gt;= BS$6, $E375 &lt; BR$6), 0, 1)+IF(OR($F375 &gt;= BS$6, $G375 &lt; BR$6), 0, 2)+1)</f>
        <v/>
      </c>
      <c r="BS375" s="68" t="str">
        <f ca="1">INDEX({"","_","-","="},IF(OR($D375 &gt;= BT$6, $E375 &lt; BS$6), 0, 1)+IF(OR($F375 &gt;= BT$6, $G375 &lt; BS$6), 0, 2)+1)</f>
        <v/>
      </c>
      <c r="BT375" s="68" t="str">
        <f ca="1">INDEX({"","_","-","="},IF(OR($D375 &gt;= BU$6, $E375 &lt; BT$6), 0, 1)+IF(OR($F375 &gt;= BU$6, $G375 &lt; BT$6), 0, 2)+1)</f>
        <v/>
      </c>
      <c r="BU375" s="68" t="str">
        <f ca="1">INDEX({"","_","-","="},IF(OR($D375 &gt;= BV$6, $E375 &lt; BU$6), 0, 1)+IF(OR($F375 &gt;= BV$6, $G375 &lt; BU$6), 0, 2)+1)</f>
        <v/>
      </c>
      <c r="BV375" s="68" t="str">
        <f ca="1">INDEX({"","_","-","="},IF(OR($D375 &gt;= BW$6, $E375 &lt; BV$6), 0, 1)+IF(OR($F375 &gt;= BW$6, $G375 &lt; BV$6), 0, 2)+1)</f>
        <v/>
      </c>
      <c r="BW375" s="68" t="str">
        <f ca="1">INDEX({"","_","-","="},IF(OR($D375 &gt;= BX$6, $E375 &lt; BW$6), 0, 1)+IF(OR($F375 &gt;= BX$6, $G375 &lt; BW$6), 0, 2)+1)</f>
        <v/>
      </c>
      <c r="BX375" s="68" t="str">
        <f ca="1">INDEX({"","_","-","="},IF(OR($D375 &gt;= BY$6, $E375 &lt; BX$6), 0, 1)+IF(OR($F375 &gt;= BY$6, $G375 &lt; BX$6), 0, 2)+1)</f>
        <v/>
      </c>
      <c r="BY375" s="68" t="str">
        <f ca="1">INDEX({"","_","-","="},IF(OR($D375 &gt;= BZ$6, $E375 &lt; BY$6), 0, 1)+IF(OR($F375 &gt;= BZ$6, $G375 &lt; BY$6), 0, 2)+1)</f>
        <v/>
      </c>
      <c r="BZ375" s="68" t="str">
        <f ca="1">INDEX({"","_","-","="},IF(OR($D375 &gt;= CA$6, $E375 &lt; BZ$6), 0, 1)+IF(OR($F375 &gt;= CA$6, $G375 &lt; BZ$6), 0, 2)+1)</f>
        <v/>
      </c>
      <c r="CA375" s="68" t="str">
        <f ca="1">INDEX({"","_","-","="},IF(OR($D375 &gt;= CB$6, $E375 &lt; CA$6), 0, 1)+IF(OR($F375 &gt;= CB$6, $G375 &lt; CA$6), 0, 2)+1)</f>
        <v/>
      </c>
      <c r="CB375" s="68" t="str">
        <f ca="1">INDEX({"","_","-","="},IF(OR($D375 &gt;= CC$6, $E375 &lt; CB$6), 0, 1)+IF(OR($F375 &gt;= CC$6, $G375 &lt; CB$6), 0, 2)+1)</f>
        <v/>
      </c>
      <c r="CC375" s="68" t="str">
        <f ca="1">INDEX({"","_","-","="},IF(OR($D375 &gt;= CD$6, $E375 &lt; CC$6), 0, 1)+IF(OR($F375 &gt;= CD$6, $G375 &lt; CC$6), 0, 2)+1)</f>
        <v/>
      </c>
      <c r="CD375" s="68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IF('临-进度'!M371,'临-进度'!$A371,"")</f>
        <v/>
      </c>
      <c r="B376" s="8" t="str">
        <f ca="1">IF('临-进度'!M371,'临-进度'!$B371,"")</f>
        <v/>
      </c>
      <c r="C376" s="8" t="str">
        <f ca="1">IF('临-进度'!M371,'临-进度'!$E371,"")</f>
        <v/>
      </c>
      <c r="D376" s="40" t="str">
        <f ca="1">IF('临-进度'!$M371,'临-进度'!$I371,"")</f>
        <v/>
      </c>
      <c r="E376" s="40" t="str">
        <f ca="1">IF('临-进度'!$M371,'临-进度'!$AE371,"")</f>
        <v/>
      </c>
      <c r="F376" s="40" t="str">
        <f ca="1">IF('临-进度'!$M371,'临-进度'!$J371,"")</f>
        <v/>
      </c>
      <c r="G376" s="73" t="str">
        <f ca="1">IF('临-进度'!$M371,'临-进度'!$AF371,"")</f>
        <v/>
      </c>
      <c r="H376" s="68" t="str">
        <f ca="1">INDEX({"","_","-","="},IF(OR($D376 &gt;= I$6, $E376 &lt; H$6), 0, 1)+IF(OR($F376 &gt;= I$6, $G376 &lt; H$6), 0, 2)+1)</f>
        <v/>
      </c>
      <c r="I376" s="68" t="str">
        <f ca="1">INDEX({"","_","-","="},IF(OR($D376 &gt;= J$6, $E376 &lt; I$6), 0, 1)+IF(OR($F376 &gt;= J$6, $G376 &lt; I$6), 0, 2)+1)</f>
        <v/>
      </c>
      <c r="J376" s="68" t="str">
        <f ca="1">INDEX({"","_","-","="},IF(OR($D376 &gt;= K$6, $E376 &lt; J$6), 0, 1)+IF(OR($F376 &gt;= K$6, $G376 &lt; J$6), 0, 2)+1)</f>
        <v/>
      </c>
      <c r="K376" s="68" t="str">
        <f ca="1">INDEX({"","_","-","="},IF(OR($D376 &gt;= L$6, $E376 &lt; K$6), 0, 1)+IF(OR($F376 &gt;= L$6, $G376 &lt; K$6), 0, 2)+1)</f>
        <v/>
      </c>
      <c r="L376" s="68" t="str">
        <f ca="1">INDEX({"","_","-","="},IF(OR($D376 &gt;= M$6, $E376 &lt; L$6), 0, 1)+IF(OR($F376 &gt;= M$6, $G376 &lt; L$6), 0, 2)+1)</f>
        <v/>
      </c>
      <c r="M376" s="68" t="str">
        <f ca="1">INDEX({"","_","-","="},IF(OR($D376 &gt;= N$6, $E376 &lt; M$6), 0, 1)+IF(OR($F376 &gt;= N$6, $G376 &lt; M$6), 0, 2)+1)</f>
        <v/>
      </c>
      <c r="N376" s="68" t="str">
        <f ca="1">INDEX({"","_","-","="},IF(OR($D376 &gt;= O$6, $E376 &lt; N$6), 0, 1)+IF(OR($F376 &gt;= O$6, $G376 &lt; N$6), 0, 2)+1)</f>
        <v/>
      </c>
      <c r="O376" s="68" t="str">
        <f ca="1">INDEX({"","_","-","="},IF(OR($D376 &gt;= P$6, $E376 &lt; O$6), 0, 1)+IF(OR($F376 &gt;= P$6, $G376 &lt; O$6), 0, 2)+1)</f>
        <v/>
      </c>
      <c r="P376" s="68" t="str">
        <f ca="1">INDEX({"","_","-","="},IF(OR($D376 &gt;= Q$6, $E376 &lt; P$6), 0, 1)+IF(OR($F376 &gt;= Q$6, $G376 &lt; P$6), 0, 2)+1)</f>
        <v/>
      </c>
      <c r="Q376" s="68" t="str">
        <f ca="1">INDEX({"","_","-","="},IF(OR($D376 &gt;= R$6, $E376 &lt; Q$6), 0, 1)+IF(OR($F376 &gt;= R$6, $G376 &lt; Q$6), 0, 2)+1)</f>
        <v/>
      </c>
      <c r="R376" s="68" t="str">
        <f ca="1">INDEX({"","_","-","="},IF(OR($D376 &gt;= S$6, $E376 &lt; R$6), 0, 1)+IF(OR($F376 &gt;= S$6, $G376 &lt; R$6), 0, 2)+1)</f>
        <v/>
      </c>
      <c r="S376" s="68" t="str">
        <f ca="1">INDEX({"","_","-","="},IF(OR($D376 &gt;= T$6, $E376 &lt; S$6), 0, 1)+IF(OR($F376 &gt;= T$6, $G376 &lt; S$6), 0, 2)+1)</f>
        <v/>
      </c>
      <c r="T376" s="68" t="str">
        <f ca="1">INDEX({"","_","-","="},IF(OR($D376 &gt;= U$6, $E376 &lt; T$6), 0, 1)+IF(OR($F376 &gt;= U$6, $G376 &lt; T$6), 0, 2)+1)</f>
        <v/>
      </c>
      <c r="U376" s="68" t="str">
        <f ca="1">INDEX({"","_","-","="},IF(OR($D376 &gt;= V$6, $E376 &lt; U$6), 0, 1)+IF(OR($F376 &gt;= V$6, $G376 &lt; U$6), 0, 2)+1)</f>
        <v/>
      </c>
      <c r="V376" s="68" t="str">
        <f ca="1">INDEX({"","_","-","="},IF(OR($D376 &gt;= W$6, $E376 &lt; V$6), 0, 1)+IF(OR($F376 &gt;= W$6, $G376 &lt; V$6), 0, 2)+1)</f>
        <v/>
      </c>
      <c r="W376" s="68" t="str">
        <f ca="1">INDEX({"","_","-","="},IF(OR($D376 &gt;= X$6, $E376 &lt; W$6), 0, 1)+IF(OR($F376 &gt;= X$6, $G376 &lt; W$6), 0, 2)+1)</f>
        <v/>
      </c>
      <c r="X376" s="68" t="str">
        <f ca="1">INDEX({"","_","-","="},IF(OR($D376 &gt;= Y$6, $E376 &lt; X$6), 0, 1)+IF(OR($F376 &gt;= Y$6, $G376 &lt; X$6), 0, 2)+1)</f>
        <v/>
      </c>
      <c r="Y376" s="68" t="str">
        <f ca="1">INDEX({"","_","-","="},IF(OR($D376 &gt;= Z$6, $E376 &lt; Y$6), 0, 1)+IF(OR($F376 &gt;= Z$6, $G376 &lt; Y$6), 0, 2)+1)</f>
        <v/>
      </c>
      <c r="Z376" s="68" t="str">
        <f ca="1">INDEX({"","_","-","="},IF(OR($D376 &gt;= AA$6, $E376 &lt; Z$6), 0, 1)+IF(OR($F376 &gt;= AA$6, $G376 &lt; Z$6), 0, 2)+1)</f>
        <v/>
      </c>
      <c r="AA376" s="68" t="str">
        <f ca="1">INDEX({"","_","-","="},IF(OR($D376 &gt;= AB$6, $E376 &lt; AA$6), 0, 1)+IF(OR($F376 &gt;= AB$6, $G376 &lt; AA$6), 0, 2)+1)</f>
        <v/>
      </c>
      <c r="AB376" s="68" t="str">
        <f ca="1">INDEX({"","_","-","="},IF(OR($D376 &gt;= AC$6, $E376 &lt; AB$6), 0, 1)+IF(OR($F376 &gt;= AC$6, $G376 &lt; AB$6), 0, 2)+1)</f>
        <v/>
      </c>
      <c r="AC376" s="68" t="str">
        <f ca="1">INDEX({"","_","-","="},IF(OR($D376 &gt;= AD$6, $E376 &lt; AC$6), 0, 1)+IF(OR($F376 &gt;= AD$6, $G376 &lt; AC$6), 0, 2)+1)</f>
        <v/>
      </c>
      <c r="AD376" s="68" t="str">
        <f ca="1">INDEX({"","_","-","="},IF(OR($D376 &gt;= AE$6, $E376 &lt; AD$6), 0, 1)+IF(OR($F376 &gt;= AE$6, $G376 &lt; AD$6), 0, 2)+1)</f>
        <v/>
      </c>
      <c r="AE376" s="68" t="str">
        <f ca="1">INDEX({"","_","-","="},IF(OR($D376 &gt;= AF$6, $E376 &lt; AE$6), 0, 1)+IF(OR($F376 &gt;= AF$6, $G376 &lt; AE$6), 0, 2)+1)</f>
        <v/>
      </c>
      <c r="AF376" s="68" t="str">
        <f ca="1">INDEX({"","_","-","="},IF(OR($D376 &gt;= AG$6, $E376 &lt; AF$6), 0, 1)+IF(OR($F376 &gt;= AG$6, $G376 &lt; AF$6), 0, 2)+1)</f>
        <v/>
      </c>
      <c r="AG376" s="68" t="str">
        <f ca="1">INDEX({"","_","-","="},IF(OR($D376 &gt;= AH$6, $E376 &lt; AG$6), 0, 1)+IF(OR($F376 &gt;= AH$6, $G376 &lt; AG$6), 0, 2)+1)</f>
        <v/>
      </c>
      <c r="AH376" s="68" t="str">
        <f ca="1">INDEX({"","_","-","="},IF(OR($D376 &gt;= AI$6, $E376 &lt; AH$6), 0, 1)+IF(OR($F376 &gt;= AI$6, $G376 &lt; AH$6), 0, 2)+1)</f>
        <v/>
      </c>
      <c r="AI376" s="68" t="str">
        <f ca="1">INDEX({"","_","-","="},IF(OR($D376 &gt;= AJ$6, $E376 &lt; AI$6), 0, 1)+IF(OR($F376 &gt;= AJ$6, $G376 &lt; AI$6), 0, 2)+1)</f>
        <v/>
      </c>
      <c r="AJ376" s="68" t="str">
        <f ca="1">INDEX({"","_","-","="},IF(OR($D376 &gt;= AK$6, $E376 &lt; AJ$6), 0, 1)+IF(OR($F376 &gt;= AK$6, $G376 &lt; AJ$6), 0, 2)+1)</f>
        <v/>
      </c>
      <c r="AK376" s="68" t="str">
        <f ca="1">INDEX({"","_","-","="},IF(OR($D376 &gt;= AL$6, $E376 &lt; AK$6), 0, 1)+IF(OR($F376 &gt;= AL$6, $G376 &lt; AK$6), 0, 2)+1)</f>
        <v/>
      </c>
      <c r="AL376" s="68" t="str">
        <f ca="1">INDEX({"","_","-","="},IF(OR($D376 &gt;= AM$6, $E376 &lt; AL$6), 0, 1)+IF(OR($F376 &gt;= AM$6, $G376 &lt; AL$6), 0, 2)+1)</f>
        <v/>
      </c>
      <c r="AM376" s="68" t="str">
        <f ca="1">INDEX({"","_","-","="},IF(OR($D376 &gt;= AN$6, $E376 &lt; AM$6), 0, 1)+IF(OR($F376 &gt;= AN$6, $G376 &lt; AM$6), 0, 2)+1)</f>
        <v/>
      </c>
      <c r="AN376" s="68" t="str">
        <f ca="1">INDEX({"","_","-","="},IF(OR($D376 &gt;= AO$6, $E376 &lt; AN$6), 0, 1)+IF(OR($F376 &gt;= AO$6, $G376 &lt; AN$6), 0, 2)+1)</f>
        <v/>
      </c>
      <c r="AO376" s="68" t="str">
        <f ca="1">INDEX({"","_","-","="},IF(OR($D376 &gt;= AP$6, $E376 &lt; AO$6), 0, 1)+IF(OR($F376 &gt;= AP$6, $G376 &lt; AO$6), 0, 2)+1)</f>
        <v/>
      </c>
      <c r="AP376" s="68" t="str">
        <f ca="1">INDEX({"","_","-","="},IF(OR($D376 &gt;= AQ$6, $E376 &lt; AP$6), 0, 1)+IF(OR($F376 &gt;= AQ$6, $G376 &lt; AP$6), 0, 2)+1)</f>
        <v/>
      </c>
      <c r="AQ376" s="68" t="str">
        <f ca="1">INDEX({"","_","-","="},IF(OR($D376 &gt;= AR$6, $E376 &lt; AQ$6), 0, 1)+IF(OR($F376 &gt;= AR$6, $G376 &lt; AQ$6), 0, 2)+1)</f>
        <v/>
      </c>
      <c r="AR376" s="68" t="str">
        <f ca="1">INDEX({"","_","-","="},IF(OR($D376 &gt;= AS$6, $E376 &lt; AR$6), 0, 1)+IF(OR($F376 &gt;= AS$6, $G376 &lt; AR$6), 0, 2)+1)</f>
        <v/>
      </c>
      <c r="AS376" s="68" t="str">
        <f ca="1">INDEX({"","_","-","="},IF(OR($D376 &gt;= AT$6, $E376 &lt; AS$6), 0, 1)+IF(OR($F376 &gt;= AT$6, $G376 &lt; AS$6), 0, 2)+1)</f>
        <v/>
      </c>
      <c r="AT376" s="68" t="str">
        <f ca="1">INDEX({"","_","-","="},IF(OR($D376 &gt;= AU$6, $E376 &lt; AT$6), 0, 1)+IF(OR($F376 &gt;= AU$6, $G376 &lt; AT$6), 0, 2)+1)</f>
        <v/>
      </c>
      <c r="AU376" s="68" t="str">
        <f ca="1">INDEX({"","_","-","="},IF(OR($D376 &gt;= AV$6, $E376 &lt; AU$6), 0, 1)+IF(OR($F376 &gt;= AV$6, $G376 &lt; AU$6), 0, 2)+1)</f>
        <v/>
      </c>
      <c r="AV376" s="68" t="str">
        <f ca="1">INDEX({"","_","-","="},IF(OR($D376 &gt;= AW$6, $E376 &lt; AV$6), 0, 1)+IF(OR($F376 &gt;= AW$6, $G376 &lt; AV$6), 0, 2)+1)</f>
        <v/>
      </c>
      <c r="AW376" s="68" t="str">
        <f ca="1">INDEX({"","_","-","="},IF(OR($D376 &gt;= AX$6, $E376 &lt; AW$6), 0, 1)+IF(OR($F376 &gt;= AX$6, $G376 &lt; AW$6), 0, 2)+1)</f>
        <v/>
      </c>
      <c r="AX376" s="68" t="str">
        <f ca="1">INDEX({"","_","-","="},IF(OR($D376 &gt;= AY$6, $E376 &lt; AX$6), 0, 1)+IF(OR($F376 &gt;= AY$6, $G376 &lt; AX$6), 0, 2)+1)</f>
        <v/>
      </c>
      <c r="AY376" s="68" t="str">
        <f ca="1">INDEX({"","_","-","="},IF(OR($D376 &gt;= AZ$6, $E376 &lt; AY$6), 0, 1)+IF(OR($F376 &gt;= AZ$6, $G376 &lt; AY$6), 0, 2)+1)</f>
        <v/>
      </c>
      <c r="AZ376" s="68" t="str">
        <f ca="1">INDEX({"","_","-","="},IF(OR($D376 &gt;= BA$6, $E376 &lt; AZ$6), 0, 1)+IF(OR($F376 &gt;= BA$6, $G376 &lt; AZ$6), 0, 2)+1)</f>
        <v/>
      </c>
      <c r="BA376" s="68" t="str">
        <f ca="1">INDEX({"","_","-","="},IF(OR($D376 &gt;= BB$6, $E376 &lt; BA$6), 0, 1)+IF(OR($F376 &gt;= BB$6, $G376 &lt; BA$6), 0, 2)+1)</f>
        <v/>
      </c>
      <c r="BB376" s="68" t="str">
        <f ca="1">INDEX({"","_","-","="},IF(OR($D376 &gt;= BC$6, $E376 &lt; BB$6), 0, 1)+IF(OR($F376 &gt;= BC$6, $G376 &lt; BB$6), 0, 2)+1)</f>
        <v/>
      </c>
      <c r="BC376" s="68" t="str">
        <f ca="1">INDEX({"","_","-","="},IF(OR($D376 &gt;= BD$6, $E376 &lt; BC$6), 0, 1)+IF(OR($F376 &gt;= BD$6, $G376 &lt; BC$6), 0, 2)+1)</f>
        <v/>
      </c>
      <c r="BD376" s="68" t="str">
        <f ca="1">INDEX({"","_","-","="},IF(OR($D376 &gt;= BE$6, $E376 &lt; BD$6), 0, 1)+IF(OR($F376 &gt;= BE$6, $G376 &lt; BD$6), 0, 2)+1)</f>
        <v/>
      </c>
      <c r="BE376" s="68" t="str">
        <f ca="1">INDEX({"","_","-","="},IF(OR($D376 &gt;= BF$6, $E376 &lt; BE$6), 0, 1)+IF(OR($F376 &gt;= BF$6, $G376 &lt; BE$6), 0, 2)+1)</f>
        <v/>
      </c>
      <c r="BF376" s="68" t="str">
        <f ca="1">INDEX({"","_","-","="},IF(OR($D376 &gt;= BG$6, $E376 &lt; BF$6), 0, 1)+IF(OR($F376 &gt;= BG$6, $G376 &lt; BF$6), 0, 2)+1)</f>
        <v/>
      </c>
      <c r="BG376" s="68" t="str">
        <f ca="1">INDEX({"","_","-","="},IF(OR($D376 &gt;= BH$6, $E376 &lt; BG$6), 0, 1)+IF(OR($F376 &gt;= BH$6, $G376 &lt; BG$6), 0, 2)+1)</f>
        <v/>
      </c>
      <c r="BH376" s="68" t="str">
        <f ca="1">INDEX({"","_","-","="},IF(OR($D376 &gt;= BI$6, $E376 &lt; BH$6), 0, 1)+IF(OR($F376 &gt;= BI$6, $G376 &lt; BH$6), 0, 2)+1)</f>
        <v/>
      </c>
      <c r="BI376" s="68" t="str">
        <f ca="1">INDEX({"","_","-","="},IF(OR($D376 &gt;= BJ$6, $E376 &lt; BI$6), 0, 1)+IF(OR($F376 &gt;= BJ$6, $G376 &lt; BI$6), 0, 2)+1)</f>
        <v/>
      </c>
      <c r="BJ376" s="68" t="str">
        <f ca="1">INDEX({"","_","-","="},IF(OR($D376 &gt;= BK$6, $E376 &lt; BJ$6), 0, 1)+IF(OR($F376 &gt;= BK$6, $G376 &lt; BJ$6), 0, 2)+1)</f>
        <v/>
      </c>
      <c r="BK376" s="68" t="str">
        <f ca="1">INDEX({"","_","-","="},IF(OR($D376 &gt;= BL$6, $E376 &lt; BK$6), 0, 1)+IF(OR($F376 &gt;= BL$6, $G376 &lt; BK$6), 0, 2)+1)</f>
        <v/>
      </c>
      <c r="BL376" s="68" t="str">
        <f ca="1">INDEX({"","_","-","="},IF(OR($D376 &gt;= BM$6, $E376 &lt; BL$6), 0, 1)+IF(OR($F376 &gt;= BM$6, $G376 &lt; BL$6), 0, 2)+1)</f>
        <v/>
      </c>
      <c r="BM376" s="68" t="str">
        <f ca="1">INDEX({"","_","-","="},IF(OR($D376 &gt;= BN$6, $E376 &lt; BM$6), 0, 1)+IF(OR($F376 &gt;= BN$6, $G376 &lt; BM$6), 0, 2)+1)</f>
        <v/>
      </c>
      <c r="BN376" s="68" t="str">
        <f ca="1">INDEX({"","_","-","="},IF(OR($D376 &gt;= BO$6, $E376 &lt; BN$6), 0, 1)+IF(OR($F376 &gt;= BO$6, $G376 &lt; BN$6), 0, 2)+1)</f>
        <v/>
      </c>
      <c r="BO376" s="68" t="str">
        <f ca="1">INDEX({"","_","-","="},IF(OR($D376 &gt;= BP$6, $E376 &lt; BO$6), 0, 1)+IF(OR($F376 &gt;= BP$6, $G376 &lt; BO$6), 0, 2)+1)</f>
        <v/>
      </c>
      <c r="BP376" s="68" t="str">
        <f ca="1">INDEX({"","_","-","="},IF(OR($D376 &gt;= BQ$6, $E376 &lt; BP$6), 0, 1)+IF(OR($F376 &gt;= BQ$6, $G376 &lt; BP$6), 0, 2)+1)</f>
        <v/>
      </c>
      <c r="BQ376" s="68" t="str">
        <f ca="1">INDEX({"","_","-","="},IF(OR($D376 &gt;= BR$6, $E376 &lt; BQ$6), 0, 1)+IF(OR($F376 &gt;= BR$6, $G376 &lt; BQ$6), 0, 2)+1)</f>
        <v/>
      </c>
      <c r="BR376" s="68" t="str">
        <f ca="1">INDEX({"","_","-","="},IF(OR($D376 &gt;= BS$6, $E376 &lt; BR$6), 0, 1)+IF(OR($F376 &gt;= BS$6, $G376 &lt; BR$6), 0, 2)+1)</f>
        <v/>
      </c>
      <c r="BS376" s="68" t="str">
        <f ca="1">INDEX({"","_","-","="},IF(OR($D376 &gt;= BT$6, $E376 &lt; BS$6), 0, 1)+IF(OR($F376 &gt;= BT$6, $G376 &lt; BS$6), 0, 2)+1)</f>
        <v/>
      </c>
      <c r="BT376" s="68" t="str">
        <f ca="1">INDEX({"","_","-","="},IF(OR($D376 &gt;= BU$6, $E376 &lt; BT$6), 0, 1)+IF(OR($F376 &gt;= BU$6, $G376 &lt; BT$6), 0, 2)+1)</f>
        <v/>
      </c>
      <c r="BU376" s="68" t="str">
        <f ca="1">INDEX({"","_","-","="},IF(OR($D376 &gt;= BV$6, $E376 &lt; BU$6), 0, 1)+IF(OR($F376 &gt;= BV$6, $G376 &lt; BU$6), 0, 2)+1)</f>
        <v/>
      </c>
      <c r="BV376" s="68" t="str">
        <f ca="1">INDEX({"","_","-","="},IF(OR($D376 &gt;= BW$6, $E376 &lt; BV$6), 0, 1)+IF(OR($F376 &gt;= BW$6, $G376 &lt; BV$6), 0, 2)+1)</f>
        <v/>
      </c>
      <c r="BW376" s="68" t="str">
        <f ca="1">INDEX({"","_","-","="},IF(OR($D376 &gt;= BX$6, $E376 &lt; BW$6), 0, 1)+IF(OR($F376 &gt;= BX$6, $G376 &lt; BW$6), 0, 2)+1)</f>
        <v/>
      </c>
      <c r="BX376" s="68" t="str">
        <f ca="1">INDEX({"","_","-","="},IF(OR($D376 &gt;= BY$6, $E376 &lt; BX$6), 0, 1)+IF(OR($F376 &gt;= BY$6, $G376 &lt; BX$6), 0, 2)+1)</f>
        <v/>
      </c>
      <c r="BY376" s="68" t="str">
        <f ca="1">INDEX({"","_","-","="},IF(OR($D376 &gt;= BZ$6, $E376 &lt; BY$6), 0, 1)+IF(OR($F376 &gt;= BZ$6, $G376 &lt; BY$6), 0, 2)+1)</f>
        <v/>
      </c>
      <c r="BZ376" s="68" t="str">
        <f ca="1">INDEX({"","_","-","="},IF(OR($D376 &gt;= CA$6, $E376 &lt; BZ$6), 0, 1)+IF(OR($F376 &gt;= CA$6, $G376 &lt; BZ$6), 0, 2)+1)</f>
        <v/>
      </c>
      <c r="CA376" s="68" t="str">
        <f ca="1">INDEX({"","_","-","="},IF(OR($D376 &gt;= CB$6, $E376 &lt; CA$6), 0, 1)+IF(OR($F376 &gt;= CB$6, $G376 &lt; CA$6), 0, 2)+1)</f>
        <v/>
      </c>
      <c r="CB376" s="68" t="str">
        <f ca="1">INDEX({"","_","-","="},IF(OR($D376 &gt;= CC$6, $E376 &lt; CB$6), 0, 1)+IF(OR($F376 &gt;= CC$6, $G376 &lt; CB$6), 0, 2)+1)</f>
        <v/>
      </c>
      <c r="CC376" s="68" t="str">
        <f ca="1">INDEX({"","_","-","="},IF(OR($D376 &gt;= CD$6, $E376 &lt; CC$6), 0, 1)+IF(OR($F376 &gt;= CD$6, $G376 &lt; CC$6), 0, 2)+1)</f>
        <v/>
      </c>
      <c r="CD376" s="68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IF('临-进度'!M372,'临-进度'!$A372,"")</f>
        <v/>
      </c>
      <c r="B377" s="8" t="str">
        <f ca="1">IF('临-进度'!M372,'临-进度'!$B372,"")</f>
        <v/>
      </c>
      <c r="C377" s="8" t="str">
        <f ca="1">IF('临-进度'!M372,'临-进度'!$E372,"")</f>
        <v/>
      </c>
      <c r="D377" s="40" t="str">
        <f ca="1">IF('临-进度'!$M372,'临-进度'!$I372,"")</f>
        <v/>
      </c>
      <c r="E377" s="40" t="str">
        <f ca="1">IF('临-进度'!$M372,'临-进度'!$AE372,"")</f>
        <v/>
      </c>
      <c r="F377" s="40" t="str">
        <f ca="1">IF('临-进度'!$M372,'临-进度'!$J372,"")</f>
        <v/>
      </c>
      <c r="G377" s="73" t="str">
        <f ca="1">IF('临-进度'!$M372,'临-进度'!$AF372,"")</f>
        <v/>
      </c>
      <c r="H377" s="68" t="str">
        <f ca="1">INDEX({"","_","-","="},IF(OR($D377 &gt;= I$6, $E377 &lt; H$6), 0, 1)+IF(OR($F377 &gt;= I$6, $G377 &lt; H$6), 0, 2)+1)</f>
        <v/>
      </c>
      <c r="I377" s="68" t="str">
        <f ca="1">INDEX({"","_","-","="},IF(OR($D377 &gt;= J$6, $E377 &lt; I$6), 0, 1)+IF(OR($F377 &gt;= J$6, $G377 &lt; I$6), 0, 2)+1)</f>
        <v/>
      </c>
      <c r="J377" s="68" t="str">
        <f ca="1">INDEX({"","_","-","="},IF(OR($D377 &gt;= K$6, $E377 &lt; J$6), 0, 1)+IF(OR($F377 &gt;= K$6, $G377 &lt; J$6), 0, 2)+1)</f>
        <v/>
      </c>
      <c r="K377" s="68" t="str">
        <f ca="1">INDEX({"","_","-","="},IF(OR($D377 &gt;= L$6, $E377 &lt; K$6), 0, 1)+IF(OR($F377 &gt;= L$6, $G377 &lt; K$6), 0, 2)+1)</f>
        <v/>
      </c>
      <c r="L377" s="68" t="str">
        <f ca="1">INDEX({"","_","-","="},IF(OR($D377 &gt;= M$6, $E377 &lt; L$6), 0, 1)+IF(OR($F377 &gt;= M$6, $G377 &lt; L$6), 0, 2)+1)</f>
        <v/>
      </c>
      <c r="M377" s="68" t="str">
        <f ca="1">INDEX({"","_","-","="},IF(OR($D377 &gt;= N$6, $E377 &lt; M$6), 0, 1)+IF(OR($F377 &gt;= N$6, $G377 &lt; M$6), 0, 2)+1)</f>
        <v/>
      </c>
      <c r="N377" s="68" t="str">
        <f ca="1">INDEX({"","_","-","="},IF(OR($D377 &gt;= O$6, $E377 &lt; N$6), 0, 1)+IF(OR($F377 &gt;= O$6, $G377 &lt; N$6), 0, 2)+1)</f>
        <v/>
      </c>
      <c r="O377" s="68" t="str">
        <f ca="1">INDEX({"","_","-","="},IF(OR($D377 &gt;= P$6, $E377 &lt; O$6), 0, 1)+IF(OR($F377 &gt;= P$6, $G377 &lt; O$6), 0, 2)+1)</f>
        <v/>
      </c>
      <c r="P377" s="68" t="str">
        <f ca="1">INDEX({"","_","-","="},IF(OR($D377 &gt;= Q$6, $E377 &lt; P$6), 0, 1)+IF(OR($F377 &gt;= Q$6, $G377 &lt; P$6), 0, 2)+1)</f>
        <v/>
      </c>
      <c r="Q377" s="68" t="str">
        <f ca="1">INDEX({"","_","-","="},IF(OR($D377 &gt;= R$6, $E377 &lt; Q$6), 0, 1)+IF(OR($F377 &gt;= R$6, $G377 &lt; Q$6), 0, 2)+1)</f>
        <v/>
      </c>
      <c r="R377" s="68" t="str">
        <f ca="1">INDEX({"","_","-","="},IF(OR($D377 &gt;= S$6, $E377 &lt; R$6), 0, 1)+IF(OR($F377 &gt;= S$6, $G377 &lt; R$6), 0, 2)+1)</f>
        <v/>
      </c>
      <c r="S377" s="68" t="str">
        <f ca="1">INDEX({"","_","-","="},IF(OR($D377 &gt;= T$6, $E377 &lt; S$6), 0, 1)+IF(OR($F377 &gt;= T$6, $G377 &lt; S$6), 0, 2)+1)</f>
        <v/>
      </c>
      <c r="T377" s="68" t="str">
        <f ca="1">INDEX({"","_","-","="},IF(OR($D377 &gt;= U$6, $E377 &lt; T$6), 0, 1)+IF(OR($F377 &gt;= U$6, $G377 &lt; T$6), 0, 2)+1)</f>
        <v/>
      </c>
      <c r="U377" s="68" t="str">
        <f ca="1">INDEX({"","_","-","="},IF(OR($D377 &gt;= V$6, $E377 &lt; U$6), 0, 1)+IF(OR($F377 &gt;= V$6, $G377 &lt; U$6), 0, 2)+1)</f>
        <v/>
      </c>
      <c r="V377" s="68" t="str">
        <f ca="1">INDEX({"","_","-","="},IF(OR($D377 &gt;= W$6, $E377 &lt; V$6), 0, 1)+IF(OR($F377 &gt;= W$6, $G377 &lt; V$6), 0, 2)+1)</f>
        <v/>
      </c>
      <c r="W377" s="68" t="str">
        <f ca="1">INDEX({"","_","-","="},IF(OR($D377 &gt;= X$6, $E377 &lt; W$6), 0, 1)+IF(OR($F377 &gt;= X$6, $G377 &lt; W$6), 0, 2)+1)</f>
        <v/>
      </c>
      <c r="X377" s="68" t="str">
        <f ca="1">INDEX({"","_","-","="},IF(OR($D377 &gt;= Y$6, $E377 &lt; X$6), 0, 1)+IF(OR($F377 &gt;= Y$6, $G377 &lt; X$6), 0, 2)+1)</f>
        <v/>
      </c>
      <c r="Y377" s="68" t="str">
        <f ca="1">INDEX({"","_","-","="},IF(OR($D377 &gt;= Z$6, $E377 &lt; Y$6), 0, 1)+IF(OR($F377 &gt;= Z$6, $G377 &lt; Y$6), 0, 2)+1)</f>
        <v/>
      </c>
      <c r="Z377" s="68" t="str">
        <f ca="1">INDEX({"","_","-","="},IF(OR($D377 &gt;= AA$6, $E377 &lt; Z$6), 0, 1)+IF(OR($F377 &gt;= AA$6, $G377 &lt; Z$6), 0, 2)+1)</f>
        <v/>
      </c>
      <c r="AA377" s="68" t="str">
        <f ca="1">INDEX({"","_","-","="},IF(OR($D377 &gt;= AB$6, $E377 &lt; AA$6), 0, 1)+IF(OR($F377 &gt;= AB$6, $G377 &lt; AA$6), 0, 2)+1)</f>
        <v/>
      </c>
      <c r="AB377" s="68" t="str">
        <f ca="1">INDEX({"","_","-","="},IF(OR($D377 &gt;= AC$6, $E377 &lt; AB$6), 0, 1)+IF(OR($F377 &gt;= AC$6, $G377 &lt; AB$6), 0, 2)+1)</f>
        <v/>
      </c>
      <c r="AC377" s="68" t="str">
        <f ca="1">INDEX({"","_","-","="},IF(OR($D377 &gt;= AD$6, $E377 &lt; AC$6), 0, 1)+IF(OR($F377 &gt;= AD$6, $G377 &lt; AC$6), 0, 2)+1)</f>
        <v/>
      </c>
      <c r="AD377" s="68" t="str">
        <f ca="1">INDEX({"","_","-","="},IF(OR($D377 &gt;= AE$6, $E377 &lt; AD$6), 0, 1)+IF(OR($F377 &gt;= AE$6, $G377 &lt; AD$6), 0, 2)+1)</f>
        <v/>
      </c>
      <c r="AE377" s="68" t="str">
        <f ca="1">INDEX({"","_","-","="},IF(OR($D377 &gt;= AF$6, $E377 &lt; AE$6), 0, 1)+IF(OR($F377 &gt;= AF$6, $G377 &lt; AE$6), 0, 2)+1)</f>
        <v/>
      </c>
      <c r="AF377" s="68" t="str">
        <f ca="1">INDEX({"","_","-","="},IF(OR($D377 &gt;= AG$6, $E377 &lt; AF$6), 0, 1)+IF(OR($F377 &gt;= AG$6, $G377 &lt; AF$6), 0, 2)+1)</f>
        <v/>
      </c>
      <c r="AG377" s="68" t="str">
        <f ca="1">INDEX({"","_","-","="},IF(OR($D377 &gt;= AH$6, $E377 &lt; AG$6), 0, 1)+IF(OR($F377 &gt;= AH$6, $G377 &lt; AG$6), 0, 2)+1)</f>
        <v/>
      </c>
      <c r="AH377" s="68" t="str">
        <f ca="1">INDEX({"","_","-","="},IF(OR($D377 &gt;= AI$6, $E377 &lt; AH$6), 0, 1)+IF(OR($F377 &gt;= AI$6, $G377 &lt; AH$6), 0, 2)+1)</f>
        <v/>
      </c>
      <c r="AI377" s="68" t="str">
        <f ca="1">INDEX({"","_","-","="},IF(OR($D377 &gt;= AJ$6, $E377 &lt; AI$6), 0, 1)+IF(OR($F377 &gt;= AJ$6, $G377 &lt; AI$6), 0, 2)+1)</f>
        <v/>
      </c>
      <c r="AJ377" s="68" t="str">
        <f ca="1">INDEX({"","_","-","="},IF(OR($D377 &gt;= AK$6, $E377 &lt; AJ$6), 0, 1)+IF(OR($F377 &gt;= AK$6, $G377 &lt; AJ$6), 0, 2)+1)</f>
        <v/>
      </c>
      <c r="AK377" s="68" t="str">
        <f ca="1">INDEX({"","_","-","="},IF(OR($D377 &gt;= AL$6, $E377 &lt; AK$6), 0, 1)+IF(OR($F377 &gt;= AL$6, $G377 &lt; AK$6), 0, 2)+1)</f>
        <v/>
      </c>
      <c r="AL377" s="68" t="str">
        <f ca="1">INDEX({"","_","-","="},IF(OR($D377 &gt;= AM$6, $E377 &lt; AL$6), 0, 1)+IF(OR($F377 &gt;= AM$6, $G377 &lt; AL$6), 0, 2)+1)</f>
        <v/>
      </c>
      <c r="AM377" s="68" t="str">
        <f ca="1">INDEX({"","_","-","="},IF(OR($D377 &gt;= AN$6, $E377 &lt; AM$6), 0, 1)+IF(OR($F377 &gt;= AN$6, $G377 &lt; AM$6), 0, 2)+1)</f>
        <v/>
      </c>
      <c r="AN377" s="68" t="str">
        <f ca="1">INDEX({"","_","-","="},IF(OR($D377 &gt;= AO$6, $E377 &lt; AN$6), 0, 1)+IF(OR($F377 &gt;= AO$6, $G377 &lt; AN$6), 0, 2)+1)</f>
        <v/>
      </c>
      <c r="AO377" s="68" t="str">
        <f ca="1">INDEX({"","_","-","="},IF(OR($D377 &gt;= AP$6, $E377 &lt; AO$6), 0, 1)+IF(OR($F377 &gt;= AP$6, $G377 &lt; AO$6), 0, 2)+1)</f>
        <v/>
      </c>
      <c r="AP377" s="68" t="str">
        <f ca="1">INDEX({"","_","-","="},IF(OR($D377 &gt;= AQ$6, $E377 &lt; AP$6), 0, 1)+IF(OR($F377 &gt;= AQ$6, $G377 &lt; AP$6), 0, 2)+1)</f>
        <v/>
      </c>
      <c r="AQ377" s="68" t="str">
        <f ca="1">INDEX({"","_","-","="},IF(OR($D377 &gt;= AR$6, $E377 &lt; AQ$6), 0, 1)+IF(OR($F377 &gt;= AR$6, $G377 &lt; AQ$6), 0, 2)+1)</f>
        <v/>
      </c>
      <c r="AR377" s="68" t="str">
        <f ca="1">INDEX({"","_","-","="},IF(OR($D377 &gt;= AS$6, $E377 &lt; AR$6), 0, 1)+IF(OR($F377 &gt;= AS$6, $G377 &lt; AR$6), 0, 2)+1)</f>
        <v/>
      </c>
      <c r="AS377" s="68" t="str">
        <f ca="1">INDEX({"","_","-","="},IF(OR($D377 &gt;= AT$6, $E377 &lt; AS$6), 0, 1)+IF(OR($F377 &gt;= AT$6, $G377 &lt; AS$6), 0, 2)+1)</f>
        <v/>
      </c>
      <c r="AT377" s="68" t="str">
        <f ca="1">INDEX({"","_","-","="},IF(OR($D377 &gt;= AU$6, $E377 &lt; AT$6), 0, 1)+IF(OR($F377 &gt;= AU$6, $G377 &lt; AT$6), 0, 2)+1)</f>
        <v/>
      </c>
      <c r="AU377" s="68" t="str">
        <f ca="1">INDEX({"","_","-","="},IF(OR($D377 &gt;= AV$6, $E377 &lt; AU$6), 0, 1)+IF(OR($F377 &gt;= AV$6, $G377 &lt; AU$6), 0, 2)+1)</f>
        <v/>
      </c>
      <c r="AV377" s="68" t="str">
        <f ca="1">INDEX({"","_","-","="},IF(OR($D377 &gt;= AW$6, $E377 &lt; AV$6), 0, 1)+IF(OR($F377 &gt;= AW$6, $G377 &lt; AV$6), 0, 2)+1)</f>
        <v/>
      </c>
      <c r="AW377" s="68" t="str">
        <f ca="1">INDEX({"","_","-","="},IF(OR($D377 &gt;= AX$6, $E377 &lt; AW$6), 0, 1)+IF(OR($F377 &gt;= AX$6, $G377 &lt; AW$6), 0, 2)+1)</f>
        <v/>
      </c>
      <c r="AX377" s="68" t="str">
        <f ca="1">INDEX({"","_","-","="},IF(OR($D377 &gt;= AY$6, $E377 &lt; AX$6), 0, 1)+IF(OR($F377 &gt;= AY$6, $G377 &lt; AX$6), 0, 2)+1)</f>
        <v/>
      </c>
      <c r="AY377" s="68" t="str">
        <f ca="1">INDEX({"","_","-","="},IF(OR($D377 &gt;= AZ$6, $E377 &lt; AY$6), 0, 1)+IF(OR($F377 &gt;= AZ$6, $G377 &lt; AY$6), 0, 2)+1)</f>
        <v/>
      </c>
      <c r="AZ377" s="68" t="str">
        <f ca="1">INDEX({"","_","-","="},IF(OR($D377 &gt;= BA$6, $E377 &lt; AZ$6), 0, 1)+IF(OR($F377 &gt;= BA$6, $G377 &lt; AZ$6), 0, 2)+1)</f>
        <v/>
      </c>
      <c r="BA377" s="68" t="str">
        <f ca="1">INDEX({"","_","-","="},IF(OR($D377 &gt;= BB$6, $E377 &lt; BA$6), 0, 1)+IF(OR($F377 &gt;= BB$6, $G377 &lt; BA$6), 0, 2)+1)</f>
        <v/>
      </c>
      <c r="BB377" s="68" t="str">
        <f ca="1">INDEX({"","_","-","="},IF(OR($D377 &gt;= BC$6, $E377 &lt; BB$6), 0, 1)+IF(OR($F377 &gt;= BC$6, $G377 &lt; BB$6), 0, 2)+1)</f>
        <v/>
      </c>
      <c r="BC377" s="68" t="str">
        <f ca="1">INDEX({"","_","-","="},IF(OR($D377 &gt;= BD$6, $E377 &lt; BC$6), 0, 1)+IF(OR($F377 &gt;= BD$6, $G377 &lt; BC$6), 0, 2)+1)</f>
        <v/>
      </c>
      <c r="BD377" s="68" t="str">
        <f ca="1">INDEX({"","_","-","="},IF(OR($D377 &gt;= BE$6, $E377 &lt; BD$6), 0, 1)+IF(OR($F377 &gt;= BE$6, $G377 &lt; BD$6), 0, 2)+1)</f>
        <v/>
      </c>
      <c r="BE377" s="68" t="str">
        <f ca="1">INDEX({"","_","-","="},IF(OR($D377 &gt;= BF$6, $E377 &lt; BE$6), 0, 1)+IF(OR($F377 &gt;= BF$6, $G377 &lt; BE$6), 0, 2)+1)</f>
        <v/>
      </c>
      <c r="BF377" s="68" t="str">
        <f ca="1">INDEX({"","_","-","="},IF(OR($D377 &gt;= BG$6, $E377 &lt; BF$6), 0, 1)+IF(OR($F377 &gt;= BG$6, $G377 &lt; BF$6), 0, 2)+1)</f>
        <v/>
      </c>
      <c r="BG377" s="68" t="str">
        <f ca="1">INDEX({"","_","-","="},IF(OR($D377 &gt;= BH$6, $E377 &lt; BG$6), 0, 1)+IF(OR($F377 &gt;= BH$6, $G377 &lt; BG$6), 0, 2)+1)</f>
        <v/>
      </c>
      <c r="BH377" s="68" t="str">
        <f ca="1">INDEX({"","_","-","="},IF(OR($D377 &gt;= BI$6, $E377 &lt; BH$6), 0, 1)+IF(OR($F377 &gt;= BI$6, $G377 &lt; BH$6), 0, 2)+1)</f>
        <v/>
      </c>
      <c r="BI377" s="68" t="str">
        <f ca="1">INDEX({"","_","-","="},IF(OR($D377 &gt;= BJ$6, $E377 &lt; BI$6), 0, 1)+IF(OR($F377 &gt;= BJ$6, $G377 &lt; BI$6), 0, 2)+1)</f>
        <v/>
      </c>
      <c r="BJ377" s="68" t="str">
        <f ca="1">INDEX({"","_","-","="},IF(OR($D377 &gt;= BK$6, $E377 &lt; BJ$6), 0, 1)+IF(OR($F377 &gt;= BK$6, $G377 &lt; BJ$6), 0, 2)+1)</f>
        <v/>
      </c>
      <c r="BK377" s="68" t="str">
        <f ca="1">INDEX({"","_","-","="},IF(OR($D377 &gt;= BL$6, $E377 &lt; BK$6), 0, 1)+IF(OR($F377 &gt;= BL$6, $G377 &lt; BK$6), 0, 2)+1)</f>
        <v/>
      </c>
      <c r="BL377" s="68" t="str">
        <f ca="1">INDEX({"","_","-","="},IF(OR($D377 &gt;= BM$6, $E377 &lt; BL$6), 0, 1)+IF(OR($F377 &gt;= BM$6, $G377 &lt; BL$6), 0, 2)+1)</f>
        <v/>
      </c>
      <c r="BM377" s="68" t="str">
        <f ca="1">INDEX({"","_","-","="},IF(OR($D377 &gt;= BN$6, $E377 &lt; BM$6), 0, 1)+IF(OR($F377 &gt;= BN$6, $G377 &lt; BM$6), 0, 2)+1)</f>
        <v/>
      </c>
      <c r="BN377" s="68" t="str">
        <f ca="1">INDEX({"","_","-","="},IF(OR($D377 &gt;= BO$6, $E377 &lt; BN$6), 0, 1)+IF(OR($F377 &gt;= BO$6, $G377 &lt; BN$6), 0, 2)+1)</f>
        <v/>
      </c>
      <c r="BO377" s="68" t="str">
        <f ca="1">INDEX({"","_","-","="},IF(OR($D377 &gt;= BP$6, $E377 &lt; BO$6), 0, 1)+IF(OR($F377 &gt;= BP$6, $G377 &lt; BO$6), 0, 2)+1)</f>
        <v/>
      </c>
      <c r="BP377" s="68" t="str">
        <f ca="1">INDEX({"","_","-","="},IF(OR($D377 &gt;= BQ$6, $E377 &lt; BP$6), 0, 1)+IF(OR($F377 &gt;= BQ$6, $G377 &lt; BP$6), 0, 2)+1)</f>
        <v/>
      </c>
      <c r="BQ377" s="68" t="str">
        <f ca="1">INDEX({"","_","-","="},IF(OR($D377 &gt;= BR$6, $E377 &lt; BQ$6), 0, 1)+IF(OR($F377 &gt;= BR$6, $G377 &lt; BQ$6), 0, 2)+1)</f>
        <v/>
      </c>
      <c r="BR377" s="68" t="str">
        <f ca="1">INDEX({"","_","-","="},IF(OR($D377 &gt;= BS$6, $E377 &lt; BR$6), 0, 1)+IF(OR($F377 &gt;= BS$6, $G377 &lt; BR$6), 0, 2)+1)</f>
        <v/>
      </c>
      <c r="BS377" s="68" t="str">
        <f ca="1">INDEX({"","_","-","="},IF(OR($D377 &gt;= BT$6, $E377 &lt; BS$6), 0, 1)+IF(OR($F377 &gt;= BT$6, $G377 &lt; BS$6), 0, 2)+1)</f>
        <v/>
      </c>
      <c r="BT377" s="68" t="str">
        <f ca="1">INDEX({"","_","-","="},IF(OR($D377 &gt;= BU$6, $E377 &lt; BT$6), 0, 1)+IF(OR($F377 &gt;= BU$6, $G377 &lt; BT$6), 0, 2)+1)</f>
        <v/>
      </c>
      <c r="BU377" s="68" t="str">
        <f ca="1">INDEX({"","_","-","="},IF(OR($D377 &gt;= BV$6, $E377 &lt; BU$6), 0, 1)+IF(OR($F377 &gt;= BV$6, $G377 &lt; BU$6), 0, 2)+1)</f>
        <v/>
      </c>
      <c r="BV377" s="68" t="str">
        <f ca="1">INDEX({"","_","-","="},IF(OR($D377 &gt;= BW$6, $E377 &lt; BV$6), 0, 1)+IF(OR($F377 &gt;= BW$6, $G377 &lt; BV$6), 0, 2)+1)</f>
        <v/>
      </c>
      <c r="BW377" s="68" t="str">
        <f ca="1">INDEX({"","_","-","="},IF(OR($D377 &gt;= BX$6, $E377 &lt; BW$6), 0, 1)+IF(OR($F377 &gt;= BX$6, $G377 &lt; BW$6), 0, 2)+1)</f>
        <v/>
      </c>
      <c r="BX377" s="68" t="str">
        <f ca="1">INDEX({"","_","-","="},IF(OR($D377 &gt;= BY$6, $E377 &lt; BX$6), 0, 1)+IF(OR($F377 &gt;= BY$6, $G377 &lt; BX$6), 0, 2)+1)</f>
        <v/>
      </c>
      <c r="BY377" s="68" t="str">
        <f ca="1">INDEX({"","_","-","="},IF(OR($D377 &gt;= BZ$6, $E377 &lt; BY$6), 0, 1)+IF(OR($F377 &gt;= BZ$6, $G377 &lt; BY$6), 0, 2)+1)</f>
        <v/>
      </c>
      <c r="BZ377" s="68" t="str">
        <f ca="1">INDEX({"","_","-","="},IF(OR($D377 &gt;= CA$6, $E377 &lt; BZ$6), 0, 1)+IF(OR($F377 &gt;= CA$6, $G377 &lt; BZ$6), 0, 2)+1)</f>
        <v/>
      </c>
      <c r="CA377" s="68" t="str">
        <f ca="1">INDEX({"","_","-","="},IF(OR($D377 &gt;= CB$6, $E377 &lt; CA$6), 0, 1)+IF(OR($F377 &gt;= CB$6, $G377 &lt; CA$6), 0, 2)+1)</f>
        <v/>
      </c>
      <c r="CB377" s="68" t="str">
        <f ca="1">INDEX({"","_","-","="},IF(OR($D377 &gt;= CC$6, $E377 &lt; CB$6), 0, 1)+IF(OR($F377 &gt;= CC$6, $G377 &lt; CB$6), 0, 2)+1)</f>
        <v/>
      </c>
      <c r="CC377" s="68" t="str">
        <f ca="1">INDEX({"","_","-","="},IF(OR($D377 &gt;= CD$6, $E377 &lt; CC$6), 0, 1)+IF(OR($F377 &gt;= CD$6, $G377 &lt; CC$6), 0, 2)+1)</f>
        <v/>
      </c>
      <c r="CD377" s="68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IF('临-进度'!M373,'临-进度'!$A373,"")</f>
        <v/>
      </c>
      <c r="B378" s="8" t="str">
        <f ca="1">IF('临-进度'!M373,'临-进度'!$B373,"")</f>
        <v/>
      </c>
      <c r="C378" s="8" t="str">
        <f ca="1">IF('临-进度'!M373,'临-进度'!$E373,"")</f>
        <v/>
      </c>
      <c r="D378" s="40" t="str">
        <f ca="1">IF('临-进度'!$M373,'临-进度'!$I373,"")</f>
        <v/>
      </c>
      <c r="E378" s="40" t="str">
        <f ca="1">IF('临-进度'!$M373,'临-进度'!$AE373,"")</f>
        <v/>
      </c>
      <c r="F378" s="40" t="str">
        <f ca="1">IF('临-进度'!$M373,'临-进度'!$J373,"")</f>
        <v/>
      </c>
      <c r="G378" s="73" t="str">
        <f ca="1">IF('临-进度'!$M373,'临-进度'!$AF373,"")</f>
        <v/>
      </c>
      <c r="H378" s="68" t="str">
        <f ca="1">INDEX({"","_","-","="},IF(OR($D378 &gt;= I$6, $E378 &lt; H$6), 0, 1)+IF(OR($F378 &gt;= I$6, $G378 &lt; H$6), 0, 2)+1)</f>
        <v/>
      </c>
      <c r="I378" s="68" t="str">
        <f ca="1">INDEX({"","_","-","="},IF(OR($D378 &gt;= J$6, $E378 &lt; I$6), 0, 1)+IF(OR($F378 &gt;= J$6, $G378 &lt; I$6), 0, 2)+1)</f>
        <v/>
      </c>
      <c r="J378" s="68" t="str">
        <f ca="1">INDEX({"","_","-","="},IF(OR($D378 &gt;= K$6, $E378 &lt; J$6), 0, 1)+IF(OR($F378 &gt;= K$6, $G378 &lt; J$6), 0, 2)+1)</f>
        <v/>
      </c>
      <c r="K378" s="68" t="str">
        <f ca="1">INDEX({"","_","-","="},IF(OR($D378 &gt;= L$6, $E378 &lt; K$6), 0, 1)+IF(OR($F378 &gt;= L$6, $G378 &lt; K$6), 0, 2)+1)</f>
        <v/>
      </c>
      <c r="L378" s="68" t="str">
        <f ca="1">INDEX({"","_","-","="},IF(OR($D378 &gt;= M$6, $E378 &lt; L$6), 0, 1)+IF(OR($F378 &gt;= M$6, $G378 &lt; L$6), 0, 2)+1)</f>
        <v/>
      </c>
      <c r="M378" s="68" t="str">
        <f ca="1">INDEX({"","_","-","="},IF(OR($D378 &gt;= N$6, $E378 &lt; M$6), 0, 1)+IF(OR($F378 &gt;= N$6, $G378 &lt; M$6), 0, 2)+1)</f>
        <v/>
      </c>
      <c r="N378" s="68" t="str">
        <f ca="1">INDEX({"","_","-","="},IF(OR($D378 &gt;= O$6, $E378 &lt; N$6), 0, 1)+IF(OR($F378 &gt;= O$6, $G378 &lt; N$6), 0, 2)+1)</f>
        <v/>
      </c>
      <c r="O378" s="68" t="str">
        <f ca="1">INDEX({"","_","-","="},IF(OR($D378 &gt;= P$6, $E378 &lt; O$6), 0, 1)+IF(OR($F378 &gt;= P$6, $G378 &lt; O$6), 0, 2)+1)</f>
        <v/>
      </c>
      <c r="P378" s="68" t="str">
        <f ca="1">INDEX({"","_","-","="},IF(OR($D378 &gt;= Q$6, $E378 &lt; P$6), 0, 1)+IF(OR($F378 &gt;= Q$6, $G378 &lt; P$6), 0, 2)+1)</f>
        <v/>
      </c>
      <c r="Q378" s="68" t="str">
        <f ca="1">INDEX({"","_","-","="},IF(OR($D378 &gt;= R$6, $E378 &lt; Q$6), 0, 1)+IF(OR($F378 &gt;= R$6, $G378 &lt; Q$6), 0, 2)+1)</f>
        <v/>
      </c>
      <c r="R378" s="68" t="str">
        <f ca="1">INDEX({"","_","-","="},IF(OR($D378 &gt;= S$6, $E378 &lt; R$6), 0, 1)+IF(OR($F378 &gt;= S$6, $G378 &lt; R$6), 0, 2)+1)</f>
        <v/>
      </c>
      <c r="S378" s="68" t="str">
        <f ca="1">INDEX({"","_","-","="},IF(OR($D378 &gt;= T$6, $E378 &lt; S$6), 0, 1)+IF(OR($F378 &gt;= T$6, $G378 &lt; S$6), 0, 2)+1)</f>
        <v/>
      </c>
      <c r="T378" s="68" t="str">
        <f ca="1">INDEX({"","_","-","="},IF(OR($D378 &gt;= U$6, $E378 &lt; T$6), 0, 1)+IF(OR($F378 &gt;= U$6, $G378 &lt; T$6), 0, 2)+1)</f>
        <v/>
      </c>
      <c r="U378" s="68" t="str">
        <f ca="1">INDEX({"","_","-","="},IF(OR($D378 &gt;= V$6, $E378 &lt; U$6), 0, 1)+IF(OR($F378 &gt;= V$6, $G378 &lt; U$6), 0, 2)+1)</f>
        <v/>
      </c>
      <c r="V378" s="68" t="str">
        <f ca="1">INDEX({"","_","-","="},IF(OR($D378 &gt;= W$6, $E378 &lt; V$6), 0, 1)+IF(OR($F378 &gt;= W$6, $G378 &lt; V$6), 0, 2)+1)</f>
        <v/>
      </c>
      <c r="W378" s="68" t="str">
        <f ca="1">INDEX({"","_","-","="},IF(OR($D378 &gt;= X$6, $E378 &lt; W$6), 0, 1)+IF(OR($F378 &gt;= X$6, $G378 &lt; W$6), 0, 2)+1)</f>
        <v/>
      </c>
      <c r="X378" s="68" t="str">
        <f ca="1">INDEX({"","_","-","="},IF(OR($D378 &gt;= Y$6, $E378 &lt; X$6), 0, 1)+IF(OR($F378 &gt;= Y$6, $G378 &lt; X$6), 0, 2)+1)</f>
        <v/>
      </c>
      <c r="Y378" s="68" t="str">
        <f ca="1">INDEX({"","_","-","="},IF(OR($D378 &gt;= Z$6, $E378 &lt; Y$6), 0, 1)+IF(OR($F378 &gt;= Z$6, $G378 &lt; Y$6), 0, 2)+1)</f>
        <v/>
      </c>
      <c r="Z378" s="68" t="str">
        <f ca="1">INDEX({"","_","-","="},IF(OR($D378 &gt;= AA$6, $E378 &lt; Z$6), 0, 1)+IF(OR($F378 &gt;= AA$6, $G378 &lt; Z$6), 0, 2)+1)</f>
        <v/>
      </c>
      <c r="AA378" s="68" t="str">
        <f ca="1">INDEX({"","_","-","="},IF(OR($D378 &gt;= AB$6, $E378 &lt; AA$6), 0, 1)+IF(OR($F378 &gt;= AB$6, $G378 &lt; AA$6), 0, 2)+1)</f>
        <v/>
      </c>
      <c r="AB378" s="68" t="str">
        <f ca="1">INDEX({"","_","-","="},IF(OR($D378 &gt;= AC$6, $E378 &lt; AB$6), 0, 1)+IF(OR($F378 &gt;= AC$6, $G378 &lt; AB$6), 0, 2)+1)</f>
        <v/>
      </c>
      <c r="AC378" s="68" t="str">
        <f ca="1">INDEX({"","_","-","="},IF(OR($D378 &gt;= AD$6, $E378 &lt; AC$6), 0, 1)+IF(OR($F378 &gt;= AD$6, $G378 &lt; AC$6), 0, 2)+1)</f>
        <v/>
      </c>
      <c r="AD378" s="68" t="str">
        <f ca="1">INDEX({"","_","-","="},IF(OR($D378 &gt;= AE$6, $E378 &lt; AD$6), 0, 1)+IF(OR($F378 &gt;= AE$6, $G378 &lt; AD$6), 0, 2)+1)</f>
        <v/>
      </c>
      <c r="AE378" s="68" t="str">
        <f ca="1">INDEX({"","_","-","="},IF(OR($D378 &gt;= AF$6, $E378 &lt; AE$6), 0, 1)+IF(OR($F378 &gt;= AF$6, $G378 &lt; AE$6), 0, 2)+1)</f>
        <v/>
      </c>
      <c r="AF378" s="68" t="str">
        <f ca="1">INDEX({"","_","-","="},IF(OR($D378 &gt;= AG$6, $E378 &lt; AF$6), 0, 1)+IF(OR($F378 &gt;= AG$6, $G378 &lt; AF$6), 0, 2)+1)</f>
        <v/>
      </c>
      <c r="AG378" s="68" t="str">
        <f ca="1">INDEX({"","_","-","="},IF(OR($D378 &gt;= AH$6, $E378 &lt; AG$6), 0, 1)+IF(OR($F378 &gt;= AH$6, $G378 &lt; AG$6), 0, 2)+1)</f>
        <v/>
      </c>
      <c r="AH378" s="68" t="str">
        <f ca="1">INDEX({"","_","-","="},IF(OR($D378 &gt;= AI$6, $E378 &lt; AH$6), 0, 1)+IF(OR($F378 &gt;= AI$6, $G378 &lt; AH$6), 0, 2)+1)</f>
        <v/>
      </c>
      <c r="AI378" s="68" t="str">
        <f ca="1">INDEX({"","_","-","="},IF(OR($D378 &gt;= AJ$6, $E378 &lt; AI$6), 0, 1)+IF(OR($F378 &gt;= AJ$6, $G378 &lt; AI$6), 0, 2)+1)</f>
        <v/>
      </c>
      <c r="AJ378" s="68" t="str">
        <f ca="1">INDEX({"","_","-","="},IF(OR($D378 &gt;= AK$6, $E378 &lt; AJ$6), 0, 1)+IF(OR($F378 &gt;= AK$6, $G378 &lt; AJ$6), 0, 2)+1)</f>
        <v/>
      </c>
      <c r="AK378" s="68" t="str">
        <f ca="1">INDEX({"","_","-","="},IF(OR($D378 &gt;= AL$6, $E378 &lt; AK$6), 0, 1)+IF(OR($F378 &gt;= AL$6, $G378 &lt; AK$6), 0, 2)+1)</f>
        <v/>
      </c>
      <c r="AL378" s="68" t="str">
        <f ca="1">INDEX({"","_","-","="},IF(OR($D378 &gt;= AM$6, $E378 &lt; AL$6), 0, 1)+IF(OR($F378 &gt;= AM$6, $G378 &lt; AL$6), 0, 2)+1)</f>
        <v/>
      </c>
      <c r="AM378" s="68" t="str">
        <f ca="1">INDEX({"","_","-","="},IF(OR($D378 &gt;= AN$6, $E378 &lt; AM$6), 0, 1)+IF(OR($F378 &gt;= AN$6, $G378 &lt; AM$6), 0, 2)+1)</f>
        <v/>
      </c>
      <c r="AN378" s="68" t="str">
        <f ca="1">INDEX({"","_","-","="},IF(OR($D378 &gt;= AO$6, $E378 &lt; AN$6), 0, 1)+IF(OR($F378 &gt;= AO$6, $G378 &lt; AN$6), 0, 2)+1)</f>
        <v/>
      </c>
      <c r="AO378" s="68" t="str">
        <f ca="1">INDEX({"","_","-","="},IF(OR($D378 &gt;= AP$6, $E378 &lt; AO$6), 0, 1)+IF(OR($F378 &gt;= AP$6, $G378 &lt; AO$6), 0, 2)+1)</f>
        <v/>
      </c>
      <c r="AP378" s="68" t="str">
        <f ca="1">INDEX({"","_","-","="},IF(OR($D378 &gt;= AQ$6, $E378 &lt; AP$6), 0, 1)+IF(OR($F378 &gt;= AQ$6, $G378 &lt; AP$6), 0, 2)+1)</f>
        <v/>
      </c>
      <c r="AQ378" s="68" t="str">
        <f ca="1">INDEX({"","_","-","="},IF(OR($D378 &gt;= AR$6, $E378 &lt; AQ$6), 0, 1)+IF(OR($F378 &gt;= AR$6, $G378 &lt; AQ$6), 0, 2)+1)</f>
        <v/>
      </c>
      <c r="AR378" s="68" t="str">
        <f ca="1">INDEX({"","_","-","="},IF(OR($D378 &gt;= AS$6, $E378 &lt; AR$6), 0, 1)+IF(OR($F378 &gt;= AS$6, $G378 &lt; AR$6), 0, 2)+1)</f>
        <v/>
      </c>
      <c r="AS378" s="68" t="str">
        <f ca="1">INDEX({"","_","-","="},IF(OR($D378 &gt;= AT$6, $E378 &lt; AS$6), 0, 1)+IF(OR($F378 &gt;= AT$6, $G378 &lt; AS$6), 0, 2)+1)</f>
        <v/>
      </c>
      <c r="AT378" s="68" t="str">
        <f ca="1">INDEX({"","_","-","="},IF(OR($D378 &gt;= AU$6, $E378 &lt; AT$6), 0, 1)+IF(OR($F378 &gt;= AU$6, $G378 &lt; AT$6), 0, 2)+1)</f>
        <v/>
      </c>
      <c r="AU378" s="68" t="str">
        <f ca="1">INDEX({"","_","-","="},IF(OR($D378 &gt;= AV$6, $E378 &lt; AU$6), 0, 1)+IF(OR($F378 &gt;= AV$6, $G378 &lt; AU$6), 0, 2)+1)</f>
        <v/>
      </c>
      <c r="AV378" s="68" t="str">
        <f ca="1">INDEX({"","_","-","="},IF(OR($D378 &gt;= AW$6, $E378 &lt; AV$6), 0, 1)+IF(OR($F378 &gt;= AW$6, $G378 &lt; AV$6), 0, 2)+1)</f>
        <v/>
      </c>
      <c r="AW378" s="68" t="str">
        <f ca="1">INDEX({"","_","-","="},IF(OR($D378 &gt;= AX$6, $E378 &lt; AW$6), 0, 1)+IF(OR($F378 &gt;= AX$6, $G378 &lt; AW$6), 0, 2)+1)</f>
        <v/>
      </c>
      <c r="AX378" s="68" t="str">
        <f ca="1">INDEX({"","_","-","="},IF(OR($D378 &gt;= AY$6, $E378 &lt; AX$6), 0, 1)+IF(OR($F378 &gt;= AY$6, $G378 &lt; AX$6), 0, 2)+1)</f>
        <v/>
      </c>
      <c r="AY378" s="68" t="str">
        <f ca="1">INDEX({"","_","-","="},IF(OR($D378 &gt;= AZ$6, $E378 &lt; AY$6), 0, 1)+IF(OR($F378 &gt;= AZ$6, $G378 &lt; AY$6), 0, 2)+1)</f>
        <v/>
      </c>
      <c r="AZ378" s="68" t="str">
        <f ca="1">INDEX({"","_","-","="},IF(OR($D378 &gt;= BA$6, $E378 &lt; AZ$6), 0, 1)+IF(OR($F378 &gt;= BA$6, $G378 &lt; AZ$6), 0, 2)+1)</f>
        <v/>
      </c>
      <c r="BA378" s="68" t="str">
        <f ca="1">INDEX({"","_","-","="},IF(OR($D378 &gt;= BB$6, $E378 &lt; BA$6), 0, 1)+IF(OR($F378 &gt;= BB$6, $G378 &lt; BA$6), 0, 2)+1)</f>
        <v/>
      </c>
      <c r="BB378" s="68" t="str">
        <f ca="1">INDEX({"","_","-","="},IF(OR($D378 &gt;= BC$6, $E378 &lt; BB$6), 0, 1)+IF(OR($F378 &gt;= BC$6, $G378 &lt; BB$6), 0, 2)+1)</f>
        <v/>
      </c>
      <c r="BC378" s="68" t="str">
        <f ca="1">INDEX({"","_","-","="},IF(OR($D378 &gt;= BD$6, $E378 &lt; BC$6), 0, 1)+IF(OR($F378 &gt;= BD$6, $G378 &lt; BC$6), 0, 2)+1)</f>
        <v/>
      </c>
      <c r="BD378" s="68" t="str">
        <f ca="1">INDEX({"","_","-","="},IF(OR($D378 &gt;= BE$6, $E378 &lt; BD$6), 0, 1)+IF(OR($F378 &gt;= BE$6, $G378 &lt; BD$6), 0, 2)+1)</f>
        <v/>
      </c>
      <c r="BE378" s="68" t="str">
        <f ca="1">INDEX({"","_","-","="},IF(OR($D378 &gt;= BF$6, $E378 &lt; BE$6), 0, 1)+IF(OR($F378 &gt;= BF$6, $G378 &lt; BE$6), 0, 2)+1)</f>
        <v/>
      </c>
      <c r="BF378" s="68" t="str">
        <f ca="1">INDEX({"","_","-","="},IF(OR($D378 &gt;= BG$6, $E378 &lt; BF$6), 0, 1)+IF(OR($F378 &gt;= BG$6, $G378 &lt; BF$6), 0, 2)+1)</f>
        <v/>
      </c>
      <c r="BG378" s="68" t="str">
        <f ca="1">INDEX({"","_","-","="},IF(OR($D378 &gt;= BH$6, $E378 &lt; BG$6), 0, 1)+IF(OR($F378 &gt;= BH$6, $G378 &lt; BG$6), 0, 2)+1)</f>
        <v/>
      </c>
      <c r="BH378" s="68" t="str">
        <f ca="1">INDEX({"","_","-","="},IF(OR($D378 &gt;= BI$6, $E378 &lt; BH$6), 0, 1)+IF(OR($F378 &gt;= BI$6, $G378 &lt; BH$6), 0, 2)+1)</f>
        <v/>
      </c>
      <c r="BI378" s="68" t="str">
        <f ca="1">INDEX({"","_","-","="},IF(OR($D378 &gt;= BJ$6, $E378 &lt; BI$6), 0, 1)+IF(OR($F378 &gt;= BJ$6, $G378 &lt; BI$6), 0, 2)+1)</f>
        <v/>
      </c>
      <c r="BJ378" s="68" t="str">
        <f ca="1">INDEX({"","_","-","="},IF(OR($D378 &gt;= BK$6, $E378 &lt; BJ$6), 0, 1)+IF(OR($F378 &gt;= BK$6, $G378 &lt; BJ$6), 0, 2)+1)</f>
        <v/>
      </c>
      <c r="BK378" s="68" t="str">
        <f ca="1">INDEX({"","_","-","="},IF(OR($D378 &gt;= BL$6, $E378 &lt; BK$6), 0, 1)+IF(OR($F378 &gt;= BL$6, $G378 &lt; BK$6), 0, 2)+1)</f>
        <v/>
      </c>
      <c r="BL378" s="68" t="str">
        <f ca="1">INDEX({"","_","-","="},IF(OR($D378 &gt;= BM$6, $E378 &lt; BL$6), 0, 1)+IF(OR($F378 &gt;= BM$6, $G378 &lt; BL$6), 0, 2)+1)</f>
        <v/>
      </c>
      <c r="BM378" s="68" t="str">
        <f ca="1">INDEX({"","_","-","="},IF(OR($D378 &gt;= BN$6, $E378 &lt; BM$6), 0, 1)+IF(OR($F378 &gt;= BN$6, $G378 &lt; BM$6), 0, 2)+1)</f>
        <v/>
      </c>
      <c r="BN378" s="68" t="str">
        <f ca="1">INDEX({"","_","-","="},IF(OR($D378 &gt;= BO$6, $E378 &lt; BN$6), 0, 1)+IF(OR($F378 &gt;= BO$6, $G378 &lt; BN$6), 0, 2)+1)</f>
        <v/>
      </c>
      <c r="BO378" s="68" t="str">
        <f ca="1">INDEX({"","_","-","="},IF(OR($D378 &gt;= BP$6, $E378 &lt; BO$6), 0, 1)+IF(OR($F378 &gt;= BP$6, $G378 &lt; BO$6), 0, 2)+1)</f>
        <v/>
      </c>
      <c r="BP378" s="68" t="str">
        <f ca="1">INDEX({"","_","-","="},IF(OR($D378 &gt;= BQ$6, $E378 &lt; BP$6), 0, 1)+IF(OR($F378 &gt;= BQ$6, $G378 &lt; BP$6), 0, 2)+1)</f>
        <v/>
      </c>
      <c r="BQ378" s="68" t="str">
        <f ca="1">INDEX({"","_","-","="},IF(OR($D378 &gt;= BR$6, $E378 &lt; BQ$6), 0, 1)+IF(OR($F378 &gt;= BR$6, $G378 &lt; BQ$6), 0, 2)+1)</f>
        <v/>
      </c>
      <c r="BR378" s="68" t="str">
        <f ca="1">INDEX({"","_","-","="},IF(OR($D378 &gt;= BS$6, $E378 &lt; BR$6), 0, 1)+IF(OR($F378 &gt;= BS$6, $G378 &lt; BR$6), 0, 2)+1)</f>
        <v/>
      </c>
      <c r="BS378" s="68" t="str">
        <f ca="1">INDEX({"","_","-","="},IF(OR($D378 &gt;= BT$6, $E378 &lt; BS$6), 0, 1)+IF(OR($F378 &gt;= BT$6, $G378 &lt; BS$6), 0, 2)+1)</f>
        <v/>
      </c>
      <c r="BT378" s="68" t="str">
        <f ca="1">INDEX({"","_","-","="},IF(OR($D378 &gt;= BU$6, $E378 &lt; BT$6), 0, 1)+IF(OR($F378 &gt;= BU$6, $G378 &lt; BT$6), 0, 2)+1)</f>
        <v/>
      </c>
      <c r="BU378" s="68" t="str">
        <f ca="1">INDEX({"","_","-","="},IF(OR($D378 &gt;= BV$6, $E378 &lt; BU$6), 0, 1)+IF(OR($F378 &gt;= BV$6, $G378 &lt; BU$6), 0, 2)+1)</f>
        <v/>
      </c>
      <c r="BV378" s="68" t="str">
        <f ca="1">INDEX({"","_","-","="},IF(OR($D378 &gt;= BW$6, $E378 &lt; BV$6), 0, 1)+IF(OR($F378 &gt;= BW$6, $G378 &lt; BV$6), 0, 2)+1)</f>
        <v/>
      </c>
      <c r="BW378" s="68" t="str">
        <f ca="1">INDEX({"","_","-","="},IF(OR($D378 &gt;= BX$6, $E378 &lt; BW$6), 0, 1)+IF(OR($F378 &gt;= BX$6, $G378 &lt; BW$6), 0, 2)+1)</f>
        <v/>
      </c>
      <c r="BX378" s="68" t="str">
        <f ca="1">INDEX({"","_","-","="},IF(OR($D378 &gt;= BY$6, $E378 &lt; BX$6), 0, 1)+IF(OR($F378 &gt;= BY$6, $G378 &lt; BX$6), 0, 2)+1)</f>
        <v/>
      </c>
      <c r="BY378" s="68" t="str">
        <f ca="1">INDEX({"","_","-","="},IF(OR($D378 &gt;= BZ$6, $E378 &lt; BY$6), 0, 1)+IF(OR($F378 &gt;= BZ$6, $G378 &lt; BY$6), 0, 2)+1)</f>
        <v/>
      </c>
      <c r="BZ378" s="68" t="str">
        <f ca="1">INDEX({"","_","-","="},IF(OR($D378 &gt;= CA$6, $E378 &lt; BZ$6), 0, 1)+IF(OR($F378 &gt;= CA$6, $G378 &lt; BZ$6), 0, 2)+1)</f>
        <v/>
      </c>
      <c r="CA378" s="68" t="str">
        <f ca="1">INDEX({"","_","-","="},IF(OR($D378 &gt;= CB$6, $E378 &lt; CA$6), 0, 1)+IF(OR($F378 &gt;= CB$6, $G378 &lt; CA$6), 0, 2)+1)</f>
        <v/>
      </c>
      <c r="CB378" s="68" t="str">
        <f ca="1">INDEX({"","_","-","="},IF(OR($D378 &gt;= CC$6, $E378 &lt; CB$6), 0, 1)+IF(OR($F378 &gt;= CC$6, $G378 &lt; CB$6), 0, 2)+1)</f>
        <v/>
      </c>
      <c r="CC378" s="68" t="str">
        <f ca="1">INDEX({"","_","-","="},IF(OR($D378 &gt;= CD$6, $E378 &lt; CC$6), 0, 1)+IF(OR($F378 &gt;= CD$6, $G378 &lt; CC$6), 0, 2)+1)</f>
        <v/>
      </c>
      <c r="CD378" s="68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IF('临-进度'!M374,'临-进度'!$A374,"")</f>
        <v/>
      </c>
      <c r="B379" s="8" t="str">
        <f ca="1">IF('临-进度'!M374,'临-进度'!$B374,"")</f>
        <v/>
      </c>
      <c r="C379" s="8" t="str">
        <f ca="1">IF('临-进度'!M374,'临-进度'!$E374,"")</f>
        <v/>
      </c>
      <c r="D379" s="40" t="str">
        <f ca="1">IF('临-进度'!$M374,'临-进度'!$I374,"")</f>
        <v/>
      </c>
      <c r="E379" s="40" t="str">
        <f ca="1">IF('临-进度'!$M374,'临-进度'!$AE374,"")</f>
        <v/>
      </c>
      <c r="F379" s="40" t="str">
        <f ca="1">IF('临-进度'!$M374,'临-进度'!$J374,"")</f>
        <v/>
      </c>
      <c r="G379" s="73" t="str">
        <f ca="1">IF('临-进度'!$M374,'临-进度'!$AF374,"")</f>
        <v/>
      </c>
      <c r="H379" s="68" t="str">
        <f ca="1">INDEX({"","_","-","="},IF(OR($D379 &gt;= I$6, $E379 &lt; H$6), 0, 1)+IF(OR($F379 &gt;= I$6, $G379 &lt; H$6), 0, 2)+1)</f>
        <v/>
      </c>
      <c r="I379" s="68" t="str">
        <f ca="1">INDEX({"","_","-","="},IF(OR($D379 &gt;= J$6, $E379 &lt; I$6), 0, 1)+IF(OR($F379 &gt;= J$6, $G379 &lt; I$6), 0, 2)+1)</f>
        <v/>
      </c>
      <c r="J379" s="68" t="str">
        <f ca="1">INDEX({"","_","-","="},IF(OR($D379 &gt;= K$6, $E379 &lt; J$6), 0, 1)+IF(OR($F379 &gt;= K$6, $G379 &lt; J$6), 0, 2)+1)</f>
        <v/>
      </c>
      <c r="K379" s="68" t="str">
        <f ca="1">INDEX({"","_","-","="},IF(OR($D379 &gt;= L$6, $E379 &lt; K$6), 0, 1)+IF(OR($F379 &gt;= L$6, $G379 &lt; K$6), 0, 2)+1)</f>
        <v/>
      </c>
      <c r="L379" s="68" t="str">
        <f ca="1">INDEX({"","_","-","="},IF(OR($D379 &gt;= M$6, $E379 &lt; L$6), 0, 1)+IF(OR($F379 &gt;= M$6, $G379 &lt; L$6), 0, 2)+1)</f>
        <v/>
      </c>
      <c r="M379" s="68" t="str">
        <f ca="1">INDEX({"","_","-","="},IF(OR($D379 &gt;= N$6, $E379 &lt; M$6), 0, 1)+IF(OR($F379 &gt;= N$6, $G379 &lt; M$6), 0, 2)+1)</f>
        <v/>
      </c>
      <c r="N379" s="68" t="str">
        <f ca="1">INDEX({"","_","-","="},IF(OR($D379 &gt;= O$6, $E379 &lt; N$6), 0, 1)+IF(OR($F379 &gt;= O$6, $G379 &lt; N$6), 0, 2)+1)</f>
        <v/>
      </c>
      <c r="O379" s="68" t="str">
        <f ca="1">INDEX({"","_","-","="},IF(OR($D379 &gt;= P$6, $E379 &lt; O$6), 0, 1)+IF(OR($F379 &gt;= P$6, $G379 &lt; O$6), 0, 2)+1)</f>
        <v/>
      </c>
      <c r="P379" s="68" t="str">
        <f ca="1">INDEX({"","_","-","="},IF(OR($D379 &gt;= Q$6, $E379 &lt; P$6), 0, 1)+IF(OR($F379 &gt;= Q$6, $G379 &lt; P$6), 0, 2)+1)</f>
        <v/>
      </c>
      <c r="Q379" s="68" t="str">
        <f ca="1">INDEX({"","_","-","="},IF(OR($D379 &gt;= R$6, $E379 &lt; Q$6), 0, 1)+IF(OR($F379 &gt;= R$6, $G379 &lt; Q$6), 0, 2)+1)</f>
        <v/>
      </c>
      <c r="R379" s="68" t="str">
        <f ca="1">INDEX({"","_","-","="},IF(OR($D379 &gt;= S$6, $E379 &lt; R$6), 0, 1)+IF(OR($F379 &gt;= S$6, $G379 &lt; R$6), 0, 2)+1)</f>
        <v/>
      </c>
      <c r="S379" s="68" t="str">
        <f ca="1">INDEX({"","_","-","="},IF(OR($D379 &gt;= T$6, $E379 &lt; S$6), 0, 1)+IF(OR($F379 &gt;= T$6, $G379 &lt; S$6), 0, 2)+1)</f>
        <v/>
      </c>
      <c r="T379" s="68" t="str">
        <f ca="1">INDEX({"","_","-","="},IF(OR($D379 &gt;= U$6, $E379 &lt; T$6), 0, 1)+IF(OR($F379 &gt;= U$6, $G379 &lt; T$6), 0, 2)+1)</f>
        <v/>
      </c>
      <c r="U379" s="68" t="str">
        <f ca="1">INDEX({"","_","-","="},IF(OR($D379 &gt;= V$6, $E379 &lt; U$6), 0, 1)+IF(OR($F379 &gt;= V$6, $G379 &lt; U$6), 0, 2)+1)</f>
        <v/>
      </c>
      <c r="V379" s="68" t="str">
        <f ca="1">INDEX({"","_","-","="},IF(OR($D379 &gt;= W$6, $E379 &lt; V$6), 0, 1)+IF(OR($F379 &gt;= W$6, $G379 &lt; V$6), 0, 2)+1)</f>
        <v/>
      </c>
      <c r="W379" s="68" t="str">
        <f ca="1">INDEX({"","_","-","="},IF(OR($D379 &gt;= X$6, $E379 &lt; W$6), 0, 1)+IF(OR($F379 &gt;= X$6, $G379 &lt; W$6), 0, 2)+1)</f>
        <v/>
      </c>
      <c r="X379" s="68" t="str">
        <f ca="1">INDEX({"","_","-","="},IF(OR($D379 &gt;= Y$6, $E379 &lt; X$6), 0, 1)+IF(OR($F379 &gt;= Y$6, $G379 &lt; X$6), 0, 2)+1)</f>
        <v/>
      </c>
      <c r="Y379" s="68" t="str">
        <f ca="1">INDEX({"","_","-","="},IF(OR($D379 &gt;= Z$6, $E379 &lt; Y$6), 0, 1)+IF(OR($F379 &gt;= Z$6, $G379 &lt; Y$6), 0, 2)+1)</f>
        <v/>
      </c>
      <c r="Z379" s="68" t="str">
        <f ca="1">INDEX({"","_","-","="},IF(OR($D379 &gt;= AA$6, $E379 &lt; Z$6), 0, 1)+IF(OR($F379 &gt;= AA$6, $G379 &lt; Z$6), 0, 2)+1)</f>
        <v/>
      </c>
      <c r="AA379" s="68" t="str">
        <f ca="1">INDEX({"","_","-","="},IF(OR($D379 &gt;= AB$6, $E379 &lt; AA$6), 0, 1)+IF(OR($F379 &gt;= AB$6, $G379 &lt; AA$6), 0, 2)+1)</f>
        <v/>
      </c>
      <c r="AB379" s="68" t="str">
        <f ca="1">INDEX({"","_","-","="},IF(OR($D379 &gt;= AC$6, $E379 &lt; AB$6), 0, 1)+IF(OR($F379 &gt;= AC$6, $G379 &lt; AB$6), 0, 2)+1)</f>
        <v/>
      </c>
      <c r="AC379" s="68" t="str">
        <f ca="1">INDEX({"","_","-","="},IF(OR($D379 &gt;= AD$6, $E379 &lt; AC$6), 0, 1)+IF(OR($F379 &gt;= AD$6, $G379 &lt; AC$6), 0, 2)+1)</f>
        <v/>
      </c>
      <c r="AD379" s="68" t="str">
        <f ca="1">INDEX({"","_","-","="},IF(OR($D379 &gt;= AE$6, $E379 &lt; AD$6), 0, 1)+IF(OR($F379 &gt;= AE$6, $G379 &lt; AD$6), 0, 2)+1)</f>
        <v/>
      </c>
      <c r="AE379" s="68" t="str">
        <f ca="1">INDEX({"","_","-","="},IF(OR($D379 &gt;= AF$6, $E379 &lt; AE$6), 0, 1)+IF(OR($F379 &gt;= AF$6, $G379 &lt; AE$6), 0, 2)+1)</f>
        <v/>
      </c>
      <c r="AF379" s="68" t="str">
        <f ca="1">INDEX({"","_","-","="},IF(OR($D379 &gt;= AG$6, $E379 &lt; AF$6), 0, 1)+IF(OR($F379 &gt;= AG$6, $G379 &lt; AF$6), 0, 2)+1)</f>
        <v/>
      </c>
      <c r="AG379" s="68" t="str">
        <f ca="1">INDEX({"","_","-","="},IF(OR($D379 &gt;= AH$6, $E379 &lt; AG$6), 0, 1)+IF(OR($F379 &gt;= AH$6, $G379 &lt; AG$6), 0, 2)+1)</f>
        <v/>
      </c>
      <c r="AH379" s="68" t="str">
        <f ca="1">INDEX({"","_","-","="},IF(OR($D379 &gt;= AI$6, $E379 &lt; AH$6), 0, 1)+IF(OR($F379 &gt;= AI$6, $G379 &lt; AH$6), 0, 2)+1)</f>
        <v/>
      </c>
      <c r="AI379" s="68" t="str">
        <f ca="1">INDEX({"","_","-","="},IF(OR($D379 &gt;= AJ$6, $E379 &lt; AI$6), 0, 1)+IF(OR($F379 &gt;= AJ$6, $G379 &lt; AI$6), 0, 2)+1)</f>
        <v/>
      </c>
      <c r="AJ379" s="68" t="str">
        <f ca="1">INDEX({"","_","-","="},IF(OR($D379 &gt;= AK$6, $E379 &lt; AJ$6), 0, 1)+IF(OR($F379 &gt;= AK$6, $G379 &lt; AJ$6), 0, 2)+1)</f>
        <v/>
      </c>
      <c r="AK379" s="68" t="str">
        <f ca="1">INDEX({"","_","-","="},IF(OR($D379 &gt;= AL$6, $E379 &lt; AK$6), 0, 1)+IF(OR($F379 &gt;= AL$6, $G379 &lt; AK$6), 0, 2)+1)</f>
        <v/>
      </c>
      <c r="AL379" s="68" t="str">
        <f ca="1">INDEX({"","_","-","="},IF(OR($D379 &gt;= AM$6, $E379 &lt; AL$6), 0, 1)+IF(OR($F379 &gt;= AM$6, $G379 &lt; AL$6), 0, 2)+1)</f>
        <v/>
      </c>
      <c r="AM379" s="68" t="str">
        <f ca="1">INDEX({"","_","-","="},IF(OR($D379 &gt;= AN$6, $E379 &lt; AM$6), 0, 1)+IF(OR($F379 &gt;= AN$6, $G379 &lt; AM$6), 0, 2)+1)</f>
        <v/>
      </c>
      <c r="AN379" s="68" t="str">
        <f ca="1">INDEX({"","_","-","="},IF(OR($D379 &gt;= AO$6, $E379 &lt; AN$6), 0, 1)+IF(OR($F379 &gt;= AO$6, $G379 &lt; AN$6), 0, 2)+1)</f>
        <v/>
      </c>
      <c r="AO379" s="68" t="str">
        <f ca="1">INDEX({"","_","-","="},IF(OR($D379 &gt;= AP$6, $E379 &lt; AO$6), 0, 1)+IF(OR($F379 &gt;= AP$6, $G379 &lt; AO$6), 0, 2)+1)</f>
        <v/>
      </c>
      <c r="AP379" s="68" t="str">
        <f ca="1">INDEX({"","_","-","="},IF(OR($D379 &gt;= AQ$6, $E379 &lt; AP$6), 0, 1)+IF(OR($F379 &gt;= AQ$6, $G379 &lt; AP$6), 0, 2)+1)</f>
        <v/>
      </c>
      <c r="AQ379" s="68" t="str">
        <f ca="1">INDEX({"","_","-","="},IF(OR($D379 &gt;= AR$6, $E379 &lt; AQ$6), 0, 1)+IF(OR($F379 &gt;= AR$6, $G379 &lt; AQ$6), 0, 2)+1)</f>
        <v/>
      </c>
      <c r="AR379" s="68" t="str">
        <f ca="1">INDEX({"","_","-","="},IF(OR($D379 &gt;= AS$6, $E379 &lt; AR$6), 0, 1)+IF(OR($F379 &gt;= AS$6, $G379 &lt; AR$6), 0, 2)+1)</f>
        <v/>
      </c>
      <c r="AS379" s="68" t="str">
        <f ca="1">INDEX({"","_","-","="},IF(OR($D379 &gt;= AT$6, $E379 &lt; AS$6), 0, 1)+IF(OR($F379 &gt;= AT$6, $G379 &lt; AS$6), 0, 2)+1)</f>
        <v/>
      </c>
      <c r="AT379" s="68" t="str">
        <f ca="1">INDEX({"","_","-","="},IF(OR($D379 &gt;= AU$6, $E379 &lt; AT$6), 0, 1)+IF(OR($F379 &gt;= AU$6, $G379 &lt; AT$6), 0, 2)+1)</f>
        <v/>
      </c>
      <c r="AU379" s="68" t="str">
        <f ca="1">INDEX({"","_","-","="},IF(OR($D379 &gt;= AV$6, $E379 &lt; AU$6), 0, 1)+IF(OR($F379 &gt;= AV$6, $G379 &lt; AU$6), 0, 2)+1)</f>
        <v/>
      </c>
      <c r="AV379" s="68" t="str">
        <f ca="1">INDEX({"","_","-","="},IF(OR($D379 &gt;= AW$6, $E379 &lt; AV$6), 0, 1)+IF(OR($F379 &gt;= AW$6, $G379 &lt; AV$6), 0, 2)+1)</f>
        <v/>
      </c>
      <c r="AW379" s="68" t="str">
        <f ca="1">INDEX({"","_","-","="},IF(OR($D379 &gt;= AX$6, $E379 &lt; AW$6), 0, 1)+IF(OR($F379 &gt;= AX$6, $G379 &lt; AW$6), 0, 2)+1)</f>
        <v/>
      </c>
      <c r="AX379" s="68" t="str">
        <f ca="1">INDEX({"","_","-","="},IF(OR($D379 &gt;= AY$6, $E379 &lt; AX$6), 0, 1)+IF(OR($F379 &gt;= AY$6, $G379 &lt; AX$6), 0, 2)+1)</f>
        <v/>
      </c>
      <c r="AY379" s="68" t="str">
        <f ca="1">INDEX({"","_","-","="},IF(OR($D379 &gt;= AZ$6, $E379 &lt; AY$6), 0, 1)+IF(OR($F379 &gt;= AZ$6, $G379 &lt; AY$6), 0, 2)+1)</f>
        <v/>
      </c>
      <c r="AZ379" s="68" t="str">
        <f ca="1">INDEX({"","_","-","="},IF(OR($D379 &gt;= BA$6, $E379 &lt; AZ$6), 0, 1)+IF(OR($F379 &gt;= BA$6, $G379 &lt; AZ$6), 0, 2)+1)</f>
        <v/>
      </c>
      <c r="BA379" s="68" t="str">
        <f ca="1">INDEX({"","_","-","="},IF(OR($D379 &gt;= BB$6, $E379 &lt; BA$6), 0, 1)+IF(OR($F379 &gt;= BB$6, $G379 &lt; BA$6), 0, 2)+1)</f>
        <v/>
      </c>
      <c r="BB379" s="68" t="str">
        <f ca="1">INDEX({"","_","-","="},IF(OR($D379 &gt;= BC$6, $E379 &lt; BB$6), 0, 1)+IF(OR($F379 &gt;= BC$6, $G379 &lt; BB$6), 0, 2)+1)</f>
        <v/>
      </c>
      <c r="BC379" s="68" t="str">
        <f ca="1">INDEX({"","_","-","="},IF(OR($D379 &gt;= BD$6, $E379 &lt; BC$6), 0, 1)+IF(OR($F379 &gt;= BD$6, $G379 &lt; BC$6), 0, 2)+1)</f>
        <v/>
      </c>
      <c r="BD379" s="68" t="str">
        <f ca="1">INDEX({"","_","-","="},IF(OR($D379 &gt;= BE$6, $E379 &lt; BD$6), 0, 1)+IF(OR($F379 &gt;= BE$6, $G379 &lt; BD$6), 0, 2)+1)</f>
        <v/>
      </c>
      <c r="BE379" s="68" t="str">
        <f ca="1">INDEX({"","_","-","="},IF(OR($D379 &gt;= BF$6, $E379 &lt; BE$6), 0, 1)+IF(OR($F379 &gt;= BF$6, $G379 &lt; BE$6), 0, 2)+1)</f>
        <v/>
      </c>
      <c r="BF379" s="68" t="str">
        <f ca="1">INDEX({"","_","-","="},IF(OR($D379 &gt;= BG$6, $E379 &lt; BF$6), 0, 1)+IF(OR($F379 &gt;= BG$6, $G379 &lt; BF$6), 0, 2)+1)</f>
        <v/>
      </c>
      <c r="BG379" s="68" t="str">
        <f ca="1">INDEX({"","_","-","="},IF(OR($D379 &gt;= BH$6, $E379 &lt; BG$6), 0, 1)+IF(OR($F379 &gt;= BH$6, $G379 &lt; BG$6), 0, 2)+1)</f>
        <v/>
      </c>
      <c r="BH379" s="68" t="str">
        <f ca="1">INDEX({"","_","-","="},IF(OR($D379 &gt;= BI$6, $E379 &lt; BH$6), 0, 1)+IF(OR($F379 &gt;= BI$6, $G379 &lt; BH$6), 0, 2)+1)</f>
        <v/>
      </c>
      <c r="BI379" s="68" t="str">
        <f ca="1">INDEX({"","_","-","="},IF(OR($D379 &gt;= BJ$6, $E379 &lt; BI$6), 0, 1)+IF(OR($F379 &gt;= BJ$6, $G379 &lt; BI$6), 0, 2)+1)</f>
        <v/>
      </c>
      <c r="BJ379" s="68" t="str">
        <f ca="1">INDEX({"","_","-","="},IF(OR($D379 &gt;= BK$6, $E379 &lt; BJ$6), 0, 1)+IF(OR($F379 &gt;= BK$6, $G379 &lt; BJ$6), 0, 2)+1)</f>
        <v/>
      </c>
      <c r="BK379" s="68" t="str">
        <f ca="1">INDEX({"","_","-","="},IF(OR($D379 &gt;= BL$6, $E379 &lt; BK$6), 0, 1)+IF(OR($F379 &gt;= BL$6, $G379 &lt; BK$6), 0, 2)+1)</f>
        <v/>
      </c>
      <c r="BL379" s="68" t="str">
        <f ca="1">INDEX({"","_","-","="},IF(OR($D379 &gt;= BM$6, $E379 &lt; BL$6), 0, 1)+IF(OR($F379 &gt;= BM$6, $G379 &lt; BL$6), 0, 2)+1)</f>
        <v/>
      </c>
      <c r="BM379" s="68" t="str">
        <f ca="1">INDEX({"","_","-","="},IF(OR($D379 &gt;= BN$6, $E379 &lt; BM$6), 0, 1)+IF(OR($F379 &gt;= BN$6, $G379 &lt; BM$6), 0, 2)+1)</f>
        <v/>
      </c>
      <c r="BN379" s="68" t="str">
        <f ca="1">INDEX({"","_","-","="},IF(OR($D379 &gt;= BO$6, $E379 &lt; BN$6), 0, 1)+IF(OR($F379 &gt;= BO$6, $G379 &lt; BN$6), 0, 2)+1)</f>
        <v/>
      </c>
      <c r="BO379" s="68" t="str">
        <f ca="1">INDEX({"","_","-","="},IF(OR($D379 &gt;= BP$6, $E379 &lt; BO$6), 0, 1)+IF(OR($F379 &gt;= BP$6, $G379 &lt; BO$6), 0, 2)+1)</f>
        <v/>
      </c>
      <c r="BP379" s="68" t="str">
        <f ca="1">INDEX({"","_","-","="},IF(OR($D379 &gt;= BQ$6, $E379 &lt; BP$6), 0, 1)+IF(OR($F379 &gt;= BQ$6, $G379 &lt; BP$6), 0, 2)+1)</f>
        <v/>
      </c>
      <c r="BQ379" s="68" t="str">
        <f ca="1">INDEX({"","_","-","="},IF(OR($D379 &gt;= BR$6, $E379 &lt; BQ$6), 0, 1)+IF(OR($F379 &gt;= BR$6, $G379 &lt; BQ$6), 0, 2)+1)</f>
        <v/>
      </c>
      <c r="BR379" s="68" t="str">
        <f ca="1">INDEX({"","_","-","="},IF(OR($D379 &gt;= BS$6, $E379 &lt; BR$6), 0, 1)+IF(OR($F379 &gt;= BS$6, $G379 &lt; BR$6), 0, 2)+1)</f>
        <v/>
      </c>
      <c r="BS379" s="68" t="str">
        <f ca="1">INDEX({"","_","-","="},IF(OR($D379 &gt;= BT$6, $E379 &lt; BS$6), 0, 1)+IF(OR($F379 &gt;= BT$6, $G379 &lt; BS$6), 0, 2)+1)</f>
        <v/>
      </c>
      <c r="BT379" s="68" t="str">
        <f ca="1">INDEX({"","_","-","="},IF(OR($D379 &gt;= BU$6, $E379 &lt; BT$6), 0, 1)+IF(OR($F379 &gt;= BU$6, $G379 &lt; BT$6), 0, 2)+1)</f>
        <v/>
      </c>
      <c r="BU379" s="68" t="str">
        <f ca="1">INDEX({"","_","-","="},IF(OR($D379 &gt;= BV$6, $E379 &lt; BU$6), 0, 1)+IF(OR($F379 &gt;= BV$6, $G379 &lt; BU$6), 0, 2)+1)</f>
        <v/>
      </c>
      <c r="BV379" s="68" t="str">
        <f ca="1">INDEX({"","_","-","="},IF(OR($D379 &gt;= BW$6, $E379 &lt; BV$6), 0, 1)+IF(OR($F379 &gt;= BW$6, $G379 &lt; BV$6), 0, 2)+1)</f>
        <v/>
      </c>
      <c r="BW379" s="68" t="str">
        <f ca="1">INDEX({"","_","-","="},IF(OR($D379 &gt;= BX$6, $E379 &lt; BW$6), 0, 1)+IF(OR($F379 &gt;= BX$6, $G379 &lt; BW$6), 0, 2)+1)</f>
        <v/>
      </c>
      <c r="BX379" s="68" t="str">
        <f ca="1">INDEX({"","_","-","="},IF(OR($D379 &gt;= BY$6, $E379 &lt; BX$6), 0, 1)+IF(OR($F379 &gt;= BY$6, $G379 &lt; BX$6), 0, 2)+1)</f>
        <v/>
      </c>
      <c r="BY379" s="68" t="str">
        <f ca="1">INDEX({"","_","-","="},IF(OR($D379 &gt;= BZ$6, $E379 &lt; BY$6), 0, 1)+IF(OR($F379 &gt;= BZ$6, $G379 &lt; BY$6), 0, 2)+1)</f>
        <v/>
      </c>
      <c r="BZ379" s="68" t="str">
        <f ca="1">INDEX({"","_","-","="},IF(OR($D379 &gt;= CA$6, $E379 &lt; BZ$6), 0, 1)+IF(OR($F379 &gt;= CA$6, $G379 &lt; BZ$6), 0, 2)+1)</f>
        <v/>
      </c>
      <c r="CA379" s="68" t="str">
        <f ca="1">INDEX({"","_","-","="},IF(OR($D379 &gt;= CB$6, $E379 &lt; CA$6), 0, 1)+IF(OR($F379 &gt;= CB$6, $G379 &lt; CA$6), 0, 2)+1)</f>
        <v/>
      </c>
      <c r="CB379" s="68" t="str">
        <f ca="1">INDEX({"","_","-","="},IF(OR($D379 &gt;= CC$6, $E379 &lt; CB$6), 0, 1)+IF(OR($F379 &gt;= CC$6, $G379 &lt; CB$6), 0, 2)+1)</f>
        <v/>
      </c>
      <c r="CC379" s="68" t="str">
        <f ca="1">INDEX({"","_","-","="},IF(OR($D379 &gt;= CD$6, $E379 &lt; CC$6), 0, 1)+IF(OR($F379 &gt;= CD$6, $G379 &lt; CC$6), 0, 2)+1)</f>
        <v/>
      </c>
      <c r="CD379" s="68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IF('临-进度'!M375,'临-进度'!$A375,"")</f>
        <v/>
      </c>
      <c r="B380" s="8" t="str">
        <f ca="1">IF('临-进度'!M375,'临-进度'!$B375,"")</f>
        <v/>
      </c>
      <c r="C380" s="8" t="str">
        <f ca="1">IF('临-进度'!M375,'临-进度'!$E375,"")</f>
        <v/>
      </c>
      <c r="D380" s="40" t="str">
        <f ca="1">IF('临-进度'!$M375,'临-进度'!$I375,"")</f>
        <v/>
      </c>
      <c r="E380" s="40" t="str">
        <f ca="1">IF('临-进度'!$M375,'临-进度'!$AE375,"")</f>
        <v/>
      </c>
      <c r="F380" s="40" t="str">
        <f ca="1">IF('临-进度'!$M375,'临-进度'!$J375,"")</f>
        <v/>
      </c>
      <c r="G380" s="73" t="str">
        <f ca="1">IF('临-进度'!$M375,'临-进度'!$AF375,"")</f>
        <v/>
      </c>
      <c r="H380" s="68" t="str">
        <f ca="1">INDEX({"","_","-","="},IF(OR($D380 &gt;= I$6, $E380 &lt; H$6), 0, 1)+IF(OR($F380 &gt;= I$6, $G380 &lt; H$6), 0, 2)+1)</f>
        <v/>
      </c>
      <c r="I380" s="68" t="str">
        <f ca="1">INDEX({"","_","-","="},IF(OR($D380 &gt;= J$6, $E380 &lt; I$6), 0, 1)+IF(OR($F380 &gt;= J$6, $G380 &lt; I$6), 0, 2)+1)</f>
        <v/>
      </c>
      <c r="J380" s="68" t="str">
        <f ca="1">INDEX({"","_","-","="},IF(OR($D380 &gt;= K$6, $E380 &lt; J$6), 0, 1)+IF(OR($F380 &gt;= K$6, $G380 &lt; J$6), 0, 2)+1)</f>
        <v/>
      </c>
      <c r="K380" s="68" t="str">
        <f ca="1">INDEX({"","_","-","="},IF(OR($D380 &gt;= L$6, $E380 &lt; K$6), 0, 1)+IF(OR($F380 &gt;= L$6, $G380 &lt; K$6), 0, 2)+1)</f>
        <v/>
      </c>
      <c r="L380" s="68" t="str">
        <f ca="1">INDEX({"","_","-","="},IF(OR($D380 &gt;= M$6, $E380 &lt; L$6), 0, 1)+IF(OR($F380 &gt;= M$6, $G380 &lt; L$6), 0, 2)+1)</f>
        <v/>
      </c>
      <c r="M380" s="68" t="str">
        <f ca="1">INDEX({"","_","-","="},IF(OR($D380 &gt;= N$6, $E380 &lt; M$6), 0, 1)+IF(OR($F380 &gt;= N$6, $G380 &lt; M$6), 0, 2)+1)</f>
        <v/>
      </c>
      <c r="N380" s="68" t="str">
        <f ca="1">INDEX({"","_","-","="},IF(OR($D380 &gt;= O$6, $E380 &lt; N$6), 0, 1)+IF(OR($F380 &gt;= O$6, $G380 &lt; N$6), 0, 2)+1)</f>
        <v/>
      </c>
      <c r="O380" s="68" t="str">
        <f ca="1">INDEX({"","_","-","="},IF(OR($D380 &gt;= P$6, $E380 &lt; O$6), 0, 1)+IF(OR($F380 &gt;= P$6, $G380 &lt; O$6), 0, 2)+1)</f>
        <v/>
      </c>
      <c r="P380" s="68" t="str">
        <f ca="1">INDEX({"","_","-","="},IF(OR($D380 &gt;= Q$6, $E380 &lt; P$6), 0, 1)+IF(OR($F380 &gt;= Q$6, $G380 &lt; P$6), 0, 2)+1)</f>
        <v/>
      </c>
      <c r="Q380" s="68" t="str">
        <f ca="1">INDEX({"","_","-","="},IF(OR($D380 &gt;= R$6, $E380 &lt; Q$6), 0, 1)+IF(OR($F380 &gt;= R$6, $G380 &lt; Q$6), 0, 2)+1)</f>
        <v/>
      </c>
      <c r="R380" s="68" t="str">
        <f ca="1">INDEX({"","_","-","="},IF(OR($D380 &gt;= S$6, $E380 &lt; R$6), 0, 1)+IF(OR($F380 &gt;= S$6, $G380 &lt; R$6), 0, 2)+1)</f>
        <v/>
      </c>
      <c r="S380" s="68" t="str">
        <f ca="1">INDEX({"","_","-","="},IF(OR($D380 &gt;= T$6, $E380 &lt; S$6), 0, 1)+IF(OR($F380 &gt;= T$6, $G380 &lt; S$6), 0, 2)+1)</f>
        <v/>
      </c>
      <c r="T380" s="68" t="str">
        <f ca="1">INDEX({"","_","-","="},IF(OR($D380 &gt;= U$6, $E380 &lt; T$6), 0, 1)+IF(OR($F380 &gt;= U$6, $G380 &lt; T$6), 0, 2)+1)</f>
        <v/>
      </c>
      <c r="U380" s="68" t="str">
        <f ca="1">INDEX({"","_","-","="},IF(OR($D380 &gt;= V$6, $E380 &lt; U$6), 0, 1)+IF(OR($F380 &gt;= V$6, $G380 &lt; U$6), 0, 2)+1)</f>
        <v/>
      </c>
      <c r="V380" s="68" t="str">
        <f ca="1">INDEX({"","_","-","="},IF(OR($D380 &gt;= W$6, $E380 &lt; V$6), 0, 1)+IF(OR($F380 &gt;= W$6, $G380 &lt; V$6), 0, 2)+1)</f>
        <v/>
      </c>
      <c r="W380" s="68" t="str">
        <f ca="1">INDEX({"","_","-","="},IF(OR($D380 &gt;= X$6, $E380 &lt; W$6), 0, 1)+IF(OR($F380 &gt;= X$6, $G380 &lt; W$6), 0, 2)+1)</f>
        <v/>
      </c>
      <c r="X380" s="68" t="str">
        <f ca="1">INDEX({"","_","-","="},IF(OR($D380 &gt;= Y$6, $E380 &lt; X$6), 0, 1)+IF(OR($F380 &gt;= Y$6, $G380 &lt; X$6), 0, 2)+1)</f>
        <v/>
      </c>
      <c r="Y380" s="68" t="str">
        <f ca="1">INDEX({"","_","-","="},IF(OR($D380 &gt;= Z$6, $E380 &lt; Y$6), 0, 1)+IF(OR($F380 &gt;= Z$6, $G380 &lt; Y$6), 0, 2)+1)</f>
        <v/>
      </c>
      <c r="Z380" s="68" t="str">
        <f ca="1">INDEX({"","_","-","="},IF(OR($D380 &gt;= AA$6, $E380 &lt; Z$6), 0, 1)+IF(OR($F380 &gt;= AA$6, $G380 &lt; Z$6), 0, 2)+1)</f>
        <v/>
      </c>
      <c r="AA380" s="68" t="str">
        <f ca="1">INDEX({"","_","-","="},IF(OR($D380 &gt;= AB$6, $E380 &lt; AA$6), 0, 1)+IF(OR($F380 &gt;= AB$6, $G380 &lt; AA$6), 0, 2)+1)</f>
        <v/>
      </c>
      <c r="AB380" s="68" t="str">
        <f ca="1">INDEX({"","_","-","="},IF(OR($D380 &gt;= AC$6, $E380 &lt; AB$6), 0, 1)+IF(OR($F380 &gt;= AC$6, $G380 &lt; AB$6), 0, 2)+1)</f>
        <v/>
      </c>
      <c r="AC380" s="68" t="str">
        <f ca="1">INDEX({"","_","-","="},IF(OR($D380 &gt;= AD$6, $E380 &lt; AC$6), 0, 1)+IF(OR($F380 &gt;= AD$6, $G380 &lt; AC$6), 0, 2)+1)</f>
        <v/>
      </c>
      <c r="AD380" s="68" t="str">
        <f ca="1">INDEX({"","_","-","="},IF(OR($D380 &gt;= AE$6, $E380 &lt; AD$6), 0, 1)+IF(OR($F380 &gt;= AE$6, $G380 &lt; AD$6), 0, 2)+1)</f>
        <v/>
      </c>
      <c r="AE380" s="68" t="str">
        <f ca="1">INDEX({"","_","-","="},IF(OR($D380 &gt;= AF$6, $E380 &lt; AE$6), 0, 1)+IF(OR($F380 &gt;= AF$6, $G380 &lt; AE$6), 0, 2)+1)</f>
        <v/>
      </c>
      <c r="AF380" s="68" t="str">
        <f ca="1">INDEX({"","_","-","="},IF(OR($D380 &gt;= AG$6, $E380 &lt; AF$6), 0, 1)+IF(OR($F380 &gt;= AG$6, $G380 &lt; AF$6), 0, 2)+1)</f>
        <v/>
      </c>
      <c r="AG380" s="68" t="str">
        <f ca="1">INDEX({"","_","-","="},IF(OR($D380 &gt;= AH$6, $E380 &lt; AG$6), 0, 1)+IF(OR($F380 &gt;= AH$6, $G380 &lt; AG$6), 0, 2)+1)</f>
        <v/>
      </c>
      <c r="AH380" s="68" t="str">
        <f ca="1">INDEX({"","_","-","="},IF(OR($D380 &gt;= AI$6, $E380 &lt; AH$6), 0, 1)+IF(OR($F380 &gt;= AI$6, $G380 &lt; AH$6), 0, 2)+1)</f>
        <v/>
      </c>
      <c r="AI380" s="68" t="str">
        <f ca="1">INDEX({"","_","-","="},IF(OR($D380 &gt;= AJ$6, $E380 &lt; AI$6), 0, 1)+IF(OR($F380 &gt;= AJ$6, $G380 &lt; AI$6), 0, 2)+1)</f>
        <v/>
      </c>
      <c r="AJ380" s="68" t="str">
        <f ca="1">INDEX({"","_","-","="},IF(OR($D380 &gt;= AK$6, $E380 &lt; AJ$6), 0, 1)+IF(OR($F380 &gt;= AK$6, $G380 &lt; AJ$6), 0, 2)+1)</f>
        <v/>
      </c>
      <c r="AK380" s="68" t="str">
        <f ca="1">INDEX({"","_","-","="},IF(OR($D380 &gt;= AL$6, $E380 &lt; AK$6), 0, 1)+IF(OR($F380 &gt;= AL$6, $G380 &lt; AK$6), 0, 2)+1)</f>
        <v/>
      </c>
      <c r="AL380" s="68" t="str">
        <f ca="1">INDEX({"","_","-","="},IF(OR($D380 &gt;= AM$6, $E380 &lt; AL$6), 0, 1)+IF(OR($F380 &gt;= AM$6, $G380 &lt; AL$6), 0, 2)+1)</f>
        <v/>
      </c>
      <c r="AM380" s="68" t="str">
        <f ca="1">INDEX({"","_","-","="},IF(OR($D380 &gt;= AN$6, $E380 &lt; AM$6), 0, 1)+IF(OR($F380 &gt;= AN$6, $G380 &lt; AM$6), 0, 2)+1)</f>
        <v/>
      </c>
      <c r="AN380" s="68" t="str">
        <f ca="1">INDEX({"","_","-","="},IF(OR($D380 &gt;= AO$6, $E380 &lt; AN$6), 0, 1)+IF(OR($F380 &gt;= AO$6, $G380 &lt; AN$6), 0, 2)+1)</f>
        <v/>
      </c>
      <c r="AO380" s="68" t="str">
        <f ca="1">INDEX({"","_","-","="},IF(OR($D380 &gt;= AP$6, $E380 &lt; AO$6), 0, 1)+IF(OR($F380 &gt;= AP$6, $G380 &lt; AO$6), 0, 2)+1)</f>
        <v/>
      </c>
      <c r="AP380" s="68" t="str">
        <f ca="1">INDEX({"","_","-","="},IF(OR($D380 &gt;= AQ$6, $E380 &lt; AP$6), 0, 1)+IF(OR($F380 &gt;= AQ$6, $G380 &lt; AP$6), 0, 2)+1)</f>
        <v/>
      </c>
      <c r="AQ380" s="68" t="str">
        <f ca="1">INDEX({"","_","-","="},IF(OR($D380 &gt;= AR$6, $E380 &lt; AQ$6), 0, 1)+IF(OR($F380 &gt;= AR$6, $G380 &lt; AQ$6), 0, 2)+1)</f>
        <v/>
      </c>
      <c r="AR380" s="68" t="str">
        <f ca="1">INDEX({"","_","-","="},IF(OR($D380 &gt;= AS$6, $E380 &lt; AR$6), 0, 1)+IF(OR($F380 &gt;= AS$6, $G380 &lt; AR$6), 0, 2)+1)</f>
        <v/>
      </c>
      <c r="AS380" s="68" t="str">
        <f ca="1">INDEX({"","_","-","="},IF(OR($D380 &gt;= AT$6, $E380 &lt; AS$6), 0, 1)+IF(OR($F380 &gt;= AT$6, $G380 &lt; AS$6), 0, 2)+1)</f>
        <v/>
      </c>
      <c r="AT380" s="68" t="str">
        <f ca="1">INDEX({"","_","-","="},IF(OR($D380 &gt;= AU$6, $E380 &lt; AT$6), 0, 1)+IF(OR($F380 &gt;= AU$6, $G380 &lt; AT$6), 0, 2)+1)</f>
        <v/>
      </c>
      <c r="AU380" s="68" t="str">
        <f ca="1">INDEX({"","_","-","="},IF(OR($D380 &gt;= AV$6, $E380 &lt; AU$6), 0, 1)+IF(OR($F380 &gt;= AV$6, $G380 &lt; AU$6), 0, 2)+1)</f>
        <v/>
      </c>
      <c r="AV380" s="68" t="str">
        <f ca="1">INDEX({"","_","-","="},IF(OR($D380 &gt;= AW$6, $E380 &lt; AV$6), 0, 1)+IF(OR($F380 &gt;= AW$6, $G380 &lt; AV$6), 0, 2)+1)</f>
        <v/>
      </c>
      <c r="AW380" s="68" t="str">
        <f ca="1">INDEX({"","_","-","="},IF(OR($D380 &gt;= AX$6, $E380 &lt; AW$6), 0, 1)+IF(OR($F380 &gt;= AX$6, $G380 &lt; AW$6), 0, 2)+1)</f>
        <v/>
      </c>
      <c r="AX380" s="68" t="str">
        <f ca="1">INDEX({"","_","-","="},IF(OR($D380 &gt;= AY$6, $E380 &lt; AX$6), 0, 1)+IF(OR($F380 &gt;= AY$6, $G380 &lt; AX$6), 0, 2)+1)</f>
        <v/>
      </c>
      <c r="AY380" s="68" t="str">
        <f ca="1">INDEX({"","_","-","="},IF(OR($D380 &gt;= AZ$6, $E380 &lt; AY$6), 0, 1)+IF(OR($F380 &gt;= AZ$6, $G380 &lt; AY$6), 0, 2)+1)</f>
        <v/>
      </c>
      <c r="AZ380" s="68" t="str">
        <f ca="1">INDEX({"","_","-","="},IF(OR($D380 &gt;= BA$6, $E380 &lt; AZ$6), 0, 1)+IF(OR($F380 &gt;= BA$6, $G380 &lt; AZ$6), 0, 2)+1)</f>
        <v/>
      </c>
      <c r="BA380" s="68" t="str">
        <f ca="1">INDEX({"","_","-","="},IF(OR($D380 &gt;= BB$6, $E380 &lt; BA$6), 0, 1)+IF(OR($F380 &gt;= BB$6, $G380 &lt; BA$6), 0, 2)+1)</f>
        <v/>
      </c>
      <c r="BB380" s="68" t="str">
        <f ca="1">INDEX({"","_","-","="},IF(OR($D380 &gt;= BC$6, $E380 &lt; BB$6), 0, 1)+IF(OR($F380 &gt;= BC$6, $G380 &lt; BB$6), 0, 2)+1)</f>
        <v/>
      </c>
      <c r="BC380" s="68" t="str">
        <f ca="1">INDEX({"","_","-","="},IF(OR($D380 &gt;= BD$6, $E380 &lt; BC$6), 0, 1)+IF(OR($F380 &gt;= BD$6, $G380 &lt; BC$6), 0, 2)+1)</f>
        <v/>
      </c>
      <c r="BD380" s="68" t="str">
        <f ca="1">INDEX({"","_","-","="},IF(OR($D380 &gt;= BE$6, $E380 &lt; BD$6), 0, 1)+IF(OR($F380 &gt;= BE$6, $G380 &lt; BD$6), 0, 2)+1)</f>
        <v/>
      </c>
      <c r="BE380" s="68" t="str">
        <f ca="1">INDEX({"","_","-","="},IF(OR($D380 &gt;= BF$6, $E380 &lt; BE$6), 0, 1)+IF(OR($F380 &gt;= BF$6, $G380 &lt; BE$6), 0, 2)+1)</f>
        <v/>
      </c>
      <c r="BF380" s="68" t="str">
        <f ca="1">INDEX({"","_","-","="},IF(OR($D380 &gt;= BG$6, $E380 &lt; BF$6), 0, 1)+IF(OR($F380 &gt;= BG$6, $G380 &lt; BF$6), 0, 2)+1)</f>
        <v/>
      </c>
      <c r="BG380" s="68" t="str">
        <f ca="1">INDEX({"","_","-","="},IF(OR($D380 &gt;= BH$6, $E380 &lt; BG$6), 0, 1)+IF(OR($F380 &gt;= BH$6, $G380 &lt; BG$6), 0, 2)+1)</f>
        <v/>
      </c>
      <c r="BH380" s="68" t="str">
        <f ca="1">INDEX({"","_","-","="},IF(OR($D380 &gt;= BI$6, $E380 &lt; BH$6), 0, 1)+IF(OR($F380 &gt;= BI$6, $G380 &lt; BH$6), 0, 2)+1)</f>
        <v/>
      </c>
      <c r="BI380" s="68" t="str">
        <f ca="1">INDEX({"","_","-","="},IF(OR($D380 &gt;= BJ$6, $E380 &lt; BI$6), 0, 1)+IF(OR($F380 &gt;= BJ$6, $G380 &lt; BI$6), 0, 2)+1)</f>
        <v/>
      </c>
      <c r="BJ380" s="68" t="str">
        <f ca="1">INDEX({"","_","-","="},IF(OR($D380 &gt;= BK$6, $E380 &lt; BJ$6), 0, 1)+IF(OR($F380 &gt;= BK$6, $G380 &lt; BJ$6), 0, 2)+1)</f>
        <v/>
      </c>
      <c r="BK380" s="68" t="str">
        <f ca="1">INDEX({"","_","-","="},IF(OR($D380 &gt;= BL$6, $E380 &lt; BK$6), 0, 1)+IF(OR($F380 &gt;= BL$6, $G380 &lt; BK$6), 0, 2)+1)</f>
        <v/>
      </c>
      <c r="BL380" s="68" t="str">
        <f ca="1">INDEX({"","_","-","="},IF(OR($D380 &gt;= BM$6, $E380 &lt; BL$6), 0, 1)+IF(OR($F380 &gt;= BM$6, $G380 &lt; BL$6), 0, 2)+1)</f>
        <v/>
      </c>
      <c r="BM380" s="68" t="str">
        <f ca="1">INDEX({"","_","-","="},IF(OR($D380 &gt;= BN$6, $E380 &lt; BM$6), 0, 1)+IF(OR($F380 &gt;= BN$6, $G380 &lt; BM$6), 0, 2)+1)</f>
        <v/>
      </c>
      <c r="BN380" s="68" t="str">
        <f ca="1">INDEX({"","_","-","="},IF(OR($D380 &gt;= BO$6, $E380 &lt; BN$6), 0, 1)+IF(OR($F380 &gt;= BO$6, $G380 &lt; BN$6), 0, 2)+1)</f>
        <v/>
      </c>
      <c r="BO380" s="68" t="str">
        <f ca="1">INDEX({"","_","-","="},IF(OR($D380 &gt;= BP$6, $E380 &lt; BO$6), 0, 1)+IF(OR($F380 &gt;= BP$6, $G380 &lt; BO$6), 0, 2)+1)</f>
        <v/>
      </c>
      <c r="BP380" s="68" t="str">
        <f ca="1">INDEX({"","_","-","="},IF(OR($D380 &gt;= BQ$6, $E380 &lt; BP$6), 0, 1)+IF(OR($F380 &gt;= BQ$6, $G380 &lt; BP$6), 0, 2)+1)</f>
        <v/>
      </c>
      <c r="BQ380" s="68" t="str">
        <f ca="1">INDEX({"","_","-","="},IF(OR($D380 &gt;= BR$6, $E380 &lt; BQ$6), 0, 1)+IF(OR($F380 &gt;= BR$6, $G380 &lt; BQ$6), 0, 2)+1)</f>
        <v/>
      </c>
      <c r="BR380" s="68" t="str">
        <f ca="1">INDEX({"","_","-","="},IF(OR($D380 &gt;= BS$6, $E380 &lt; BR$6), 0, 1)+IF(OR($F380 &gt;= BS$6, $G380 &lt; BR$6), 0, 2)+1)</f>
        <v/>
      </c>
      <c r="BS380" s="68" t="str">
        <f ca="1">INDEX({"","_","-","="},IF(OR($D380 &gt;= BT$6, $E380 &lt; BS$6), 0, 1)+IF(OR($F380 &gt;= BT$6, $G380 &lt; BS$6), 0, 2)+1)</f>
        <v/>
      </c>
      <c r="BT380" s="68" t="str">
        <f ca="1">INDEX({"","_","-","="},IF(OR($D380 &gt;= BU$6, $E380 &lt; BT$6), 0, 1)+IF(OR($F380 &gt;= BU$6, $G380 &lt; BT$6), 0, 2)+1)</f>
        <v/>
      </c>
      <c r="BU380" s="68" t="str">
        <f ca="1">INDEX({"","_","-","="},IF(OR($D380 &gt;= BV$6, $E380 &lt; BU$6), 0, 1)+IF(OR($F380 &gt;= BV$6, $G380 &lt; BU$6), 0, 2)+1)</f>
        <v/>
      </c>
      <c r="BV380" s="68" t="str">
        <f ca="1">INDEX({"","_","-","="},IF(OR($D380 &gt;= BW$6, $E380 &lt; BV$6), 0, 1)+IF(OR($F380 &gt;= BW$6, $G380 &lt; BV$6), 0, 2)+1)</f>
        <v/>
      </c>
      <c r="BW380" s="68" t="str">
        <f ca="1">INDEX({"","_","-","="},IF(OR($D380 &gt;= BX$6, $E380 &lt; BW$6), 0, 1)+IF(OR($F380 &gt;= BX$6, $G380 &lt; BW$6), 0, 2)+1)</f>
        <v/>
      </c>
      <c r="BX380" s="68" t="str">
        <f ca="1">INDEX({"","_","-","="},IF(OR($D380 &gt;= BY$6, $E380 &lt; BX$6), 0, 1)+IF(OR($F380 &gt;= BY$6, $G380 &lt; BX$6), 0, 2)+1)</f>
        <v/>
      </c>
      <c r="BY380" s="68" t="str">
        <f ca="1">INDEX({"","_","-","="},IF(OR($D380 &gt;= BZ$6, $E380 &lt; BY$6), 0, 1)+IF(OR($F380 &gt;= BZ$6, $G380 &lt; BY$6), 0, 2)+1)</f>
        <v/>
      </c>
      <c r="BZ380" s="68" t="str">
        <f ca="1">INDEX({"","_","-","="},IF(OR($D380 &gt;= CA$6, $E380 &lt; BZ$6), 0, 1)+IF(OR($F380 &gt;= CA$6, $G380 &lt; BZ$6), 0, 2)+1)</f>
        <v/>
      </c>
      <c r="CA380" s="68" t="str">
        <f ca="1">INDEX({"","_","-","="},IF(OR($D380 &gt;= CB$6, $E380 &lt; CA$6), 0, 1)+IF(OR($F380 &gt;= CB$6, $G380 &lt; CA$6), 0, 2)+1)</f>
        <v/>
      </c>
      <c r="CB380" s="68" t="str">
        <f ca="1">INDEX({"","_","-","="},IF(OR($D380 &gt;= CC$6, $E380 &lt; CB$6), 0, 1)+IF(OR($F380 &gt;= CC$6, $G380 &lt; CB$6), 0, 2)+1)</f>
        <v/>
      </c>
      <c r="CC380" s="68" t="str">
        <f ca="1">INDEX({"","_","-","="},IF(OR($D380 &gt;= CD$6, $E380 &lt; CC$6), 0, 1)+IF(OR($F380 &gt;= CD$6, $G380 &lt; CC$6), 0, 2)+1)</f>
        <v/>
      </c>
      <c r="CD380" s="68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IF('临-进度'!M376,'临-进度'!$A376,"")</f>
        <v/>
      </c>
      <c r="B381" s="8" t="str">
        <f ca="1">IF('临-进度'!M376,'临-进度'!$B376,"")</f>
        <v/>
      </c>
      <c r="C381" s="8" t="str">
        <f ca="1">IF('临-进度'!M376,'临-进度'!$E376,"")</f>
        <v/>
      </c>
      <c r="D381" s="40" t="str">
        <f ca="1">IF('临-进度'!$M376,'临-进度'!$I376,"")</f>
        <v/>
      </c>
      <c r="E381" s="40" t="str">
        <f ca="1">IF('临-进度'!$M376,'临-进度'!$AE376,"")</f>
        <v/>
      </c>
      <c r="F381" s="40" t="str">
        <f ca="1">IF('临-进度'!$M376,'临-进度'!$J376,"")</f>
        <v/>
      </c>
      <c r="G381" s="73" t="str">
        <f ca="1">IF('临-进度'!$M376,'临-进度'!$AF376,"")</f>
        <v/>
      </c>
      <c r="H381" s="68" t="str">
        <f ca="1">INDEX({"","_","-","="},IF(OR($D381 &gt;= I$6, $E381 &lt; H$6), 0, 1)+IF(OR($F381 &gt;= I$6, $G381 &lt; H$6), 0, 2)+1)</f>
        <v/>
      </c>
      <c r="I381" s="68" t="str">
        <f ca="1">INDEX({"","_","-","="},IF(OR($D381 &gt;= J$6, $E381 &lt; I$6), 0, 1)+IF(OR($F381 &gt;= J$6, $G381 &lt; I$6), 0, 2)+1)</f>
        <v/>
      </c>
      <c r="J381" s="68" t="str">
        <f ca="1">INDEX({"","_","-","="},IF(OR($D381 &gt;= K$6, $E381 &lt; J$6), 0, 1)+IF(OR($F381 &gt;= K$6, $G381 &lt; J$6), 0, 2)+1)</f>
        <v/>
      </c>
      <c r="K381" s="68" t="str">
        <f ca="1">INDEX({"","_","-","="},IF(OR($D381 &gt;= L$6, $E381 &lt; K$6), 0, 1)+IF(OR($F381 &gt;= L$6, $G381 &lt; K$6), 0, 2)+1)</f>
        <v/>
      </c>
      <c r="L381" s="68" t="str">
        <f ca="1">INDEX({"","_","-","="},IF(OR($D381 &gt;= M$6, $E381 &lt; L$6), 0, 1)+IF(OR($F381 &gt;= M$6, $G381 &lt; L$6), 0, 2)+1)</f>
        <v/>
      </c>
      <c r="M381" s="68" t="str">
        <f ca="1">INDEX({"","_","-","="},IF(OR($D381 &gt;= N$6, $E381 &lt; M$6), 0, 1)+IF(OR($F381 &gt;= N$6, $G381 &lt; M$6), 0, 2)+1)</f>
        <v/>
      </c>
      <c r="N381" s="68" t="str">
        <f ca="1">INDEX({"","_","-","="},IF(OR($D381 &gt;= O$6, $E381 &lt; N$6), 0, 1)+IF(OR($F381 &gt;= O$6, $G381 &lt; N$6), 0, 2)+1)</f>
        <v/>
      </c>
      <c r="O381" s="68" t="str">
        <f ca="1">INDEX({"","_","-","="},IF(OR($D381 &gt;= P$6, $E381 &lt; O$6), 0, 1)+IF(OR($F381 &gt;= P$6, $G381 &lt; O$6), 0, 2)+1)</f>
        <v/>
      </c>
      <c r="P381" s="68" t="str">
        <f ca="1">INDEX({"","_","-","="},IF(OR($D381 &gt;= Q$6, $E381 &lt; P$6), 0, 1)+IF(OR($F381 &gt;= Q$6, $G381 &lt; P$6), 0, 2)+1)</f>
        <v/>
      </c>
      <c r="Q381" s="68" t="str">
        <f ca="1">INDEX({"","_","-","="},IF(OR($D381 &gt;= R$6, $E381 &lt; Q$6), 0, 1)+IF(OR($F381 &gt;= R$6, $G381 &lt; Q$6), 0, 2)+1)</f>
        <v/>
      </c>
      <c r="R381" s="68" t="str">
        <f ca="1">INDEX({"","_","-","="},IF(OR($D381 &gt;= S$6, $E381 &lt; R$6), 0, 1)+IF(OR($F381 &gt;= S$6, $G381 &lt; R$6), 0, 2)+1)</f>
        <v/>
      </c>
      <c r="S381" s="68" t="str">
        <f ca="1">INDEX({"","_","-","="},IF(OR($D381 &gt;= T$6, $E381 &lt; S$6), 0, 1)+IF(OR($F381 &gt;= T$6, $G381 &lt; S$6), 0, 2)+1)</f>
        <v/>
      </c>
      <c r="T381" s="68" t="str">
        <f ca="1">INDEX({"","_","-","="},IF(OR($D381 &gt;= U$6, $E381 &lt; T$6), 0, 1)+IF(OR($F381 &gt;= U$6, $G381 &lt; T$6), 0, 2)+1)</f>
        <v/>
      </c>
      <c r="U381" s="68" t="str">
        <f ca="1">INDEX({"","_","-","="},IF(OR($D381 &gt;= V$6, $E381 &lt; U$6), 0, 1)+IF(OR($F381 &gt;= V$6, $G381 &lt; U$6), 0, 2)+1)</f>
        <v/>
      </c>
      <c r="V381" s="68" t="str">
        <f ca="1">INDEX({"","_","-","="},IF(OR($D381 &gt;= W$6, $E381 &lt; V$6), 0, 1)+IF(OR($F381 &gt;= W$6, $G381 &lt; V$6), 0, 2)+1)</f>
        <v/>
      </c>
      <c r="W381" s="68" t="str">
        <f ca="1">INDEX({"","_","-","="},IF(OR($D381 &gt;= X$6, $E381 &lt; W$6), 0, 1)+IF(OR($F381 &gt;= X$6, $G381 &lt; W$6), 0, 2)+1)</f>
        <v/>
      </c>
      <c r="X381" s="68" t="str">
        <f ca="1">INDEX({"","_","-","="},IF(OR($D381 &gt;= Y$6, $E381 &lt; X$6), 0, 1)+IF(OR($F381 &gt;= Y$6, $G381 &lt; X$6), 0, 2)+1)</f>
        <v/>
      </c>
      <c r="Y381" s="68" t="str">
        <f ca="1">INDEX({"","_","-","="},IF(OR($D381 &gt;= Z$6, $E381 &lt; Y$6), 0, 1)+IF(OR($F381 &gt;= Z$6, $G381 &lt; Y$6), 0, 2)+1)</f>
        <v/>
      </c>
      <c r="Z381" s="68" t="str">
        <f ca="1">INDEX({"","_","-","="},IF(OR($D381 &gt;= AA$6, $E381 &lt; Z$6), 0, 1)+IF(OR($F381 &gt;= AA$6, $G381 &lt; Z$6), 0, 2)+1)</f>
        <v/>
      </c>
      <c r="AA381" s="68" t="str">
        <f ca="1">INDEX({"","_","-","="},IF(OR($D381 &gt;= AB$6, $E381 &lt; AA$6), 0, 1)+IF(OR($F381 &gt;= AB$6, $G381 &lt; AA$6), 0, 2)+1)</f>
        <v/>
      </c>
      <c r="AB381" s="68" t="str">
        <f ca="1">INDEX({"","_","-","="},IF(OR($D381 &gt;= AC$6, $E381 &lt; AB$6), 0, 1)+IF(OR($F381 &gt;= AC$6, $G381 &lt; AB$6), 0, 2)+1)</f>
        <v/>
      </c>
      <c r="AC381" s="68" t="str">
        <f ca="1">INDEX({"","_","-","="},IF(OR($D381 &gt;= AD$6, $E381 &lt; AC$6), 0, 1)+IF(OR($F381 &gt;= AD$6, $G381 &lt; AC$6), 0, 2)+1)</f>
        <v/>
      </c>
      <c r="AD381" s="68" t="str">
        <f ca="1">INDEX({"","_","-","="},IF(OR($D381 &gt;= AE$6, $E381 &lt; AD$6), 0, 1)+IF(OR($F381 &gt;= AE$6, $G381 &lt; AD$6), 0, 2)+1)</f>
        <v/>
      </c>
      <c r="AE381" s="68" t="str">
        <f ca="1">INDEX({"","_","-","="},IF(OR($D381 &gt;= AF$6, $E381 &lt; AE$6), 0, 1)+IF(OR($F381 &gt;= AF$6, $G381 &lt; AE$6), 0, 2)+1)</f>
        <v/>
      </c>
      <c r="AF381" s="68" t="str">
        <f ca="1">INDEX({"","_","-","="},IF(OR($D381 &gt;= AG$6, $E381 &lt; AF$6), 0, 1)+IF(OR($F381 &gt;= AG$6, $G381 &lt; AF$6), 0, 2)+1)</f>
        <v/>
      </c>
      <c r="AG381" s="68" t="str">
        <f ca="1">INDEX({"","_","-","="},IF(OR($D381 &gt;= AH$6, $E381 &lt; AG$6), 0, 1)+IF(OR($F381 &gt;= AH$6, $G381 &lt; AG$6), 0, 2)+1)</f>
        <v/>
      </c>
      <c r="AH381" s="68" t="str">
        <f ca="1">INDEX({"","_","-","="},IF(OR($D381 &gt;= AI$6, $E381 &lt; AH$6), 0, 1)+IF(OR($F381 &gt;= AI$6, $G381 &lt; AH$6), 0, 2)+1)</f>
        <v/>
      </c>
      <c r="AI381" s="68" t="str">
        <f ca="1">INDEX({"","_","-","="},IF(OR($D381 &gt;= AJ$6, $E381 &lt; AI$6), 0, 1)+IF(OR($F381 &gt;= AJ$6, $G381 &lt; AI$6), 0, 2)+1)</f>
        <v/>
      </c>
      <c r="AJ381" s="68" t="str">
        <f ca="1">INDEX({"","_","-","="},IF(OR($D381 &gt;= AK$6, $E381 &lt; AJ$6), 0, 1)+IF(OR($F381 &gt;= AK$6, $G381 &lt; AJ$6), 0, 2)+1)</f>
        <v/>
      </c>
      <c r="AK381" s="68" t="str">
        <f ca="1">INDEX({"","_","-","="},IF(OR($D381 &gt;= AL$6, $E381 &lt; AK$6), 0, 1)+IF(OR($F381 &gt;= AL$6, $G381 &lt; AK$6), 0, 2)+1)</f>
        <v/>
      </c>
      <c r="AL381" s="68" t="str">
        <f ca="1">INDEX({"","_","-","="},IF(OR($D381 &gt;= AM$6, $E381 &lt; AL$6), 0, 1)+IF(OR($F381 &gt;= AM$6, $G381 &lt; AL$6), 0, 2)+1)</f>
        <v/>
      </c>
      <c r="AM381" s="68" t="str">
        <f ca="1">INDEX({"","_","-","="},IF(OR($D381 &gt;= AN$6, $E381 &lt; AM$6), 0, 1)+IF(OR($F381 &gt;= AN$6, $G381 &lt; AM$6), 0, 2)+1)</f>
        <v/>
      </c>
      <c r="AN381" s="68" t="str">
        <f ca="1">INDEX({"","_","-","="},IF(OR($D381 &gt;= AO$6, $E381 &lt; AN$6), 0, 1)+IF(OR($F381 &gt;= AO$6, $G381 &lt; AN$6), 0, 2)+1)</f>
        <v/>
      </c>
      <c r="AO381" s="68" t="str">
        <f ca="1">INDEX({"","_","-","="},IF(OR($D381 &gt;= AP$6, $E381 &lt; AO$6), 0, 1)+IF(OR($F381 &gt;= AP$6, $G381 &lt; AO$6), 0, 2)+1)</f>
        <v/>
      </c>
      <c r="AP381" s="68" t="str">
        <f ca="1">INDEX({"","_","-","="},IF(OR($D381 &gt;= AQ$6, $E381 &lt; AP$6), 0, 1)+IF(OR($F381 &gt;= AQ$6, $G381 &lt; AP$6), 0, 2)+1)</f>
        <v/>
      </c>
      <c r="AQ381" s="68" t="str">
        <f ca="1">INDEX({"","_","-","="},IF(OR($D381 &gt;= AR$6, $E381 &lt; AQ$6), 0, 1)+IF(OR($F381 &gt;= AR$6, $G381 &lt; AQ$6), 0, 2)+1)</f>
        <v/>
      </c>
      <c r="AR381" s="68" t="str">
        <f ca="1">INDEX({"","_","-","="},IF(OR($D381 &gt;= AS$6, $E381 &lt; AR$6), 0, 1)+IF(OR($F381 &gt;= AS$6, $G381 &lt; AR$6), 0, 2)+1)</f>
        <v/>
      </c>
      <c r="AS381" s="68" t="str">
        <f ca="1">INDEX({"","_","-","="},IF(OR($D381 &gt;= AT$6, $E381 &lt; AS$6), 0, 1)+IF(OR($F381 &gt;= AT$6, $G381 &lt; AS$6), 0, 2)+1)</f>
        <v/>
      </c>
      <c r="AT381" s="68" t="str">
        <f ca="1">INDEX({"","_","-","="},IF(OR($D381 &gt;= AU$6, $E381 &lt; AT$6), 0, 1)+IF(OR($F381 &gt;= AU$6, $G381 &lt; AT$6), 0, 2)+1)</f>
        <v/>
      </c>
      <c r="AU381" s="68" t="str">
        <f ca="1">INDEX({"","_","-","="},IF(OR($D381 &gt;= AV$6, $E381 &lt; AU$6), 0, 1)+IF(OR($F381 &gt;= AV$6, $G381 &lt; AU$6), 0, 2)+1)</f>
        <v/>
      </c>
      <c r="AV381" s="68" t="str">
        <f ca="1">INDEX({"","_","-","="},IF(OR($D381 &gt;= AW$6, $E381 &lt; AV$6), 0, 1)+IF(OR($F381 &gt;= AW$6, $G381 &lt; AV$6), 0, 2)+1)</f>
        <v/>
      </c>
      <c r="AW381" s="68" t="str">
        <f ca="1">INDEX({"","_","-","="},IF(OR($D381 &gt;= AX$6, $E381 &lt; AW$6), 0, 1)+IF(OR($F381 &gt;= AX$6, $G381 &lt; AW$6), 0, 2)+1)</f>
        <v/>
      </c>
      <c r="AX381" s="68" t="str">
        <f ca="1">INDEX({"","_","-","="},IF(OR($D381 &gt;= AY$6, $E381 &lt; AX$6), 0, 1)+IF(OR($F381 &gt;= AY$6, $G381 &lt; AX$6), 0, 2)+1)</f>
        <v/>
      </c>
      <c r="AY381" s="68" t="str">
        <f ca="1">INDEX({"","_","-","="},IF(OR($D381 &gt;= AZ$6, $E381 &lt; AY$6), 0, 1)+IF(OR($F381 &gt;= AZ$6, $G381 &lt; AY$6), 0, 2)+1)</f>
        <v/>
      </c>
      <c r="AZ381" s="68" t="str">
        <f ca="1">INDEX({"","_","-","="},IF(OR($D381 &gt;= BA$6, $E381 &lt; AZ$6), 0, 1)+IF(OR($F381 &gt;= BA$6, $G381 &lt; AZ$6), 0, 2)+1)</f>
        <v/>
      </c>
      <c r="BA381" s="68" t="str">
        <f ca="1">INDEX({"","_","-","="},IF(OR($D381 &gt;= BB$6, $E381 &lt; BA$6), 0, 1)+IF(OR($F381 &gt;= BB$6, $G381 &lt; BA$6), 0, 2)+1)</f>
        <v/>
      </c>
      <c r="BB381" s="68" t="str">
        <f ca="1">INDEX({"","_","-","="},IF(OR($D381 &gt;= BC$6, $E381 &lt; BB$6), 0, 1)+IF(OR($F381 &gt;= BC$6, $G381 &lt; BB$6), 0, 2)+1)</f>
        <v/>
      </c>
      <c r="BC381" s="68" t="str">
        <f ca="1">INDEX({"","_","-","="},IF(OR($D381 &gt;= BD$6, $E381 &lt; BC$6), 0, 1)+IF(OR($F381 &gt;= BD$6, $G381 &lt; BC$6), 0, 2)+1)</f>
        <v/>
      </c>
      <c r="BD381" s="68" t="str">
        <f ca="1">INDEX({"","_","-","="},IF(OR($D381 &gt;= BE$6, $E381 &lt; BD$6), 0, 1)+IF(OR($F381 &gt;= BE$6, $G381 &lt; BD$6), 0, 2)+1)</f>
        <v/>
      </c>
      <c r="BE381" s="68" t="str">
        <f ca="1">INDEX({"","_","-","="},IF(OR($D381 &gt;= BF$6, $E381 &lt; BE$6), 0, 1)+IF(OR($F381 &gt;= BF$6, $G381 &lt; BE$6), 0, 2)+1)</f>
        <v/>
      </c>
      <c r="BF381" s="68" t="str">
        <f ca="1">INDEX({"","_","-","="},IF(OR($D381 &gt;= BG$6, $E381 &lt; BF$6), 0, 1)+IF(OR($F381 &gt;= BG$6, $G381 &lt; BF$6), 0, 2)+1)</f>
        <v/>
      </c>
      <c r="BG381" s="68" t="str">
        <f ca="1">INDEX({"","_","-","="},IF(OR($D381 &gt;= BH$6, $E381 &lt; BG$6), 0, 1)+IF(OR($F381 &gt;= BH$6, $G381 &lt; BG$6), 0, 2)+1)</f>
        <v/>
      </c>
      <c r="BH381" s="68" t="str">
        <f ca="1">INDEX({"","_","-","="},IF(OR($D381 &gt;= BI$6, $E381 &lt; BH$6), 0, 1)+IF(OR($F381 &gt;= BI$6, $G381 &lt; BH$6), 0, 2)+1)</f>
        <v/>
      </c>
      <c r="BI381" s="68" t="str">
        <f ca="1">INDEX({"","_","-","="},IF(OR($D381 &gt;= BJ$6, $E381 &lt; BI$6), 0, 1)+IF(OR($F381 &gt;= BJ$6, $G381 &lt; BI$6), 0, 2)+1)</f>
        <v/>
      </c>
      <c r="BJ381" s="68" t="str">
        <f ca="1">INDEX({"","_","-","="},IF(OR($D381 &gt;= BK$6, $E381 &lt; BJ$6), 0, 1)+IF(OR($F381 &gt;= BK$6, $G381 &lt; BJ$6), 0, 2)+1)</f>
        <v/>
      </c>
      <c r="BK381" s="68" t="str">
        <f ca="1">INDEX({"","_","-","="},IF(OR($D381 &gt;= BL$6, $E381 &lt; BK$6), 0, 1)+IF(OR($F381 &gt;= BL$6, $G381 &lt; BK$6), 0, 2)+1)</f>
        <v/>
      </c>
      <c r="BL381" s="68" t="str">
        <f ca="1">INDEX({"","_","-","="},IF(OR($D381 &gt;= BM$6, $E381 &lt; BL$6), 0, 1)+IF(OR($F381 &gt;= BM$6, $G381 &lt; BL$6), 0, 2)+1)</f>
        <v/>
      </c>
      <c r="BM381" s="68" t="str">
        <f ca="1">INDEX({"","_","-","="},IF(OR($D381 &gt;= BN$6, $E381 &lt; BM$6), 0, 1)+IF(OR($F381 &gt;= BN$6, $G381 &lt; BM$6), 0, 2)+1)</f>
        <v/>
      </c>
      <c r="BN381" s="68" t="str">
        <f ca="1">INDEX({"","_","-","="},IF(OR($D381 &gt;= BO$6, $E381 &lt; BN$6), 0, 1)+IF(OR($F381 &gt;= BO$6, $G381 &lt; BN$6), 0, 2)+1)</f>
        <v/>
      </c>
      <c r="BO381" s="68" t="str">
        <f ca="1">INDEX({"","_","-","="},IF(OR($D381 &gt;= BP$6, $E381 &lt; BO$6), 0, 1)+IF(OR($F381 &gt;= BP$6, $G381 &lt; BO$6), 0, 2)+1)</f>
        <v/>
      </c>
      <c r="BP381" s="68" t="str">
        <f ca="1">INDEX({"","_","-","="},IF(OR($D381 &gt;= BQ$6, $E381 &lt; BP$6), 0, 1)+IF(OR($F381 &gt;= BQ$6, $G381 &lt; BP$6), 0, 2)+1)</f>
        <v/>
      </c>
      <c r="BQ381" s="68" t="str">
        <f ca="1">INDEX({"","_","-","="},IF(OR($D381 &gt;= BR$6, $E381 &lt; BQ$6), 0, 1)+IF(OR($F381 &gt;= BR$6, $G381 &lt; BQ$6), 0, 2)+1)</f>
        <v/>
      </c>
      <c r="BR381" s="68" t="str">
        <f ca="1">INDEX({"","_","-","="},IF(OR($D381 &gt;= BS$6, $E381 &lt; BR$6), 0, 1)+IF(OR($F381 &gt;= BS$6, $G381 &lt; BR$6), 0, 2)+1)</f>
        <v/>
      </c>
      <c r="BS381" s="68" t="str">
        <f ca="1">INDEX({"","_","-","="},IF(OR($D381 &gt;= BT$6, $E381 &lt; BS$6), 0, 1)+IF(OR($F381 &gt;= BT$6, $G381 &lt; BS$6), 0, 2)+1)</f>
        <v/>
      </c>
      <c r="BT381" s="68" t="str">
        <f ca="1">INDEX({"","_","-","="},IF(OR($D381 &gt;= BU$6, $E381 &lt; BT$6), 0, 1)+IF(OR($F381 &gt;= BU$6, $G381 &lt; BT$6), 0, 2)+1)</f>
        <v/>
      </c>
      <c r="BU381" s="68" t="str">
        <f ca="1">INDEX({"","_","-","="},IF(OR($D381 &gt;= BV$6, $E381 &lt; BU$6), 0, 1)+IF(OR($F381 &gt;= BV$6, $G381 &lt; BU$6), 0, 2)+1)</f>
        <v/>
      </c>
      <c r="BV381" s="68" t="str">
        <f ca="1">INDEX({"","_","-","="},IF(OR($D381 &gt;= BW$6, $E381 &lt; BV$6), 0, 1)+IF(OR($F381 &gt;= BW$6, $G381 &lt; BV$6), 0, 2)+1)</f>
        <v/>
      </c>
      <c r="BW381" s="68" t="str">
        <f ca="1">INDEX({"","_","-","="},IF(OR($D381 &gt;= BX$6, $E381 &lt; BW$6), 0, 1)+IF(OR($F381 &gt;= BX$6, $G381 &lt; BW$6), 0, 2)+1)</f>
        <v/>
      </c>
      <c r="BX381" s="68" t="str">
        <f ca="1">INDEX({"","_","-","="},IF(OR($D381 &gt;= BY$6, $E381 &lt; BX$6), 0, 1)+IF(OR($F381 &gt;= BY$6, $G381 &lt; BX$6), 0, 2)+1)</f>
        <v/>
      </c>
      <c r="BY381" s="68" t="str">
        <f ca="1">INDEX({"","_","-","="},IF(OR($D381 &gt;= BZ$6, $E381 &lt; BY$6), 0, 1)+IF(OR($F381 &gt;= BZ$6, $G381 &lt; BY$6), 0, 2)+1)</f>
        <v/>
      </c>
      <c r="BZ381" s="68" t="str">
        <f ca="1">INDEX({"","_","-","="},IF(OR($D381 &gt;= CA$6, $E381 &lt; BZ$6), 0, 1)+IF(OR($F381 &gt;= CA$6, $G381 &lt; BZ$6), 0, 2)+1)</f>
        <v/>
      </c>
      <c r="CA381" s="68" t="str">
        <f ca="1">INDEX({"","_","-","="},IF(OR($D381 &gt;= CB$6, $E381 &lt; CA$6), 0, 1)+IF(OR($F381 &gt;= CB$6, $G381 &lt; CA$6), 0, 2)+1)</f>
        <v/>
      </c>
      <c r="CB381" s="68" t="str">
        <f ca="1">INDEX({"","_","-","="},IF(OR($D381 &gt;= CC$6, $E381 &lt; CB$6), 0, 1)+IF(OR($F381 &gt;= CC$6, $G381 &lt; CB$6), 0, 2)+1)</f>
        <v/>
      </c>
      <c r="CC381" s="68" t="str">
        <f ca="1">INDEX({"","_","-","="},IF(OR($D381 &gt;= CD$6, $E381 &lt; CC$6), 0, 1)+IF(OR($F381 &gt;= CD$6, $G381 &lt; CC$6), 0, 2)+1)</f>
        <v/>
      </c>
      <c r="CD381" s="68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IF('临-进度'!M377,'临-进度'!$A377,"")</f>
        <v/>
      </c>
      <c r="B382" s="8" t="str">
        <f ca="1">IF('临-进度'!M377,'临-进度'!$B377,"")</f>
        <v/>
      </c>
      <c r="C382" s="8" t="str">
        <f ca="1">IF('临-进度'!M377,'临-进度'!$E377,"")</f>
        <v/>
      </c>
      <c r="D382" s="40" t="str">
        <f ca="1">IF('临-进度'!$M377,'临-进度'!$I377,"")</f>
        <v/>
      </c>
      <c r="E382" s="40" t="str">
        <f ca="1">IF('临-进度'!$M377,'临-进度'!$AE377,"")</f>
        <v/>
      </c>
      <c r="F382" s="40" t="str">
        <f ca="1">IF('临-进度'!$M377,'临-进度'!$J377,"")</f>
        <v/>
      </c>
      <c r="G382" s="73" t="str">
        <f ca="1">IF('临-进度'!$M377,'临-进度'!$AF377,"")</f>
        <v/>
      </c>
      <c r="H382" s="68" t="str">
        <f ca="1">INDEX({"","_","-","="},IF(OR($D382 &gt;= I$6, $E382 &lt; H$6), 0, 1)+IF(OR($F382 &gt;= I$6, $G382 &lt; H$6), 0, 2)+1)</f>
        <v/>
      </c>
      <c r="I382" s="68" t="str">
        <f ca="1">INDEX({"","_","-","="},IF(OR($D382 &gt;= J$6, $E382 &lt; I$6), 0, 1)+IF(OR($F382 &gt;= J$6, $G382 &lt; I$6), 0, 2)+1)</f>
        <v/>
      </c>
      <c r="J382" s="68" t="str">
        <f ca="1">INDEX({"","_","-","="},IF(OR($D382 &gt;= K$6, $E382 &lt; J$6), 0, 1)+IF(OR($F382 &gt;= K$6, $G382 &lt; J$6), 0, 2)+1)</f>
        <v/>
      </c>
      <c r="K382" s="68" t="str">
        <f ca="1">INDEX({"","_","-","="},IF(OR($D382 &gt;= L$6, $E382 &lt; K$6), 0, 1)+IF(OR($F382 &gt;= L$6, $G382 &lt; K$6), 0, 2)+1)</f>
        <v/>
      </c>
      <c r="L382" s="68" t="str">
        <f ca="1">INDEX({"","_","-","="},IF(OR($D382 &gt;= M$6, $E382 &lt; L$6), 0, 1)+IF(OR($F382 &gt;= M$6, $G382 &lt; L$6), 0, 2)+1)</f>
        <v/>
      </c>
      <c r="M382" s="68" t="str">
        <f ca="1">INDEX({"","_","-","="},IF(OR($D382 &gt;= N$6, $E382 &lt; M$6), 0, 1)+IF(OR($F382 &gt;= N$6, $G382 &lt; M$6), 0, 2)+1)</f>
        <v/>
      </c>
      <c r="N382" s="68" t="str">
        <f ca="1">INDEX({"","_","-","="},IF(OR($D382 &gt;= O$6, $E382 &lt; N$6), 0, 1)+IF(OR($F382 &gt;= O$6, $G382 &lt; N$6), 0, 2)+1)</f>
        <v/>
      </c>
      <c r="O382" s="68" t="str">
        <f ca="1">INDEX({"","_","-","="},IF(OR($D382 &gt;= P$6, $E382 &lt; O$6), 0, 1)+IF(OR($F382 &gt;= P$6, $G382 &lt; O$6), 0, 2)+1)</f>
        <v/>
      </c>
      <c r="P382" s="68" t="str">
        <f ca="1">INDEX({"","_","-","="},IF(OR($D382 &gt;= Q$6, $E382 &lt; P$6), 0, 1)+IF(OR($F382 &gt;= Q$6, $G382 &lt; P$6), 0, 2)+1)</f>
        <v/>
      </c>
      <c r="Q382" s="68" t="str">
        <f ca="1">INDEX({"","_","-","="},IF(OR($D382 &gt;= R$6, $E382 &lt; Q$6), 0, 1)+IF(OR($F382 &gt;= R$6, $G382 &lt; Q$6), 0, 2)+1)</f>
        <v/>
      </c>
      <c r="R382" s="68" t="str">
        <f ca="1">INDEX({"","_","-","="},IF(OR($D382 &gt;= S$6, $E382 &lt; R$6), 0, 1)+IF(OR($F382 &gt;= S$6, $G382 &lt; R$6), 0, 2)+1)</f>
        <v/>
      </c>
      <c r="S382" s="68" t="str">
        <f ca="1">INDEX({"","_","-","="},IF(OR($D382 &gt;= T$6, $E382 &lt; S$6), 0, 1)+IF(OR($F382 &gt;= T$6, $G382 &lt; S$6), 0, 2)+1)</f>
        <v/>
      </c>
      <c r="T382" s="68" t="str">
        <f ca="1">INDEX({"","_","-","="},IF(OR($D382 &gt;= U$6, $E382 &lt; T$6), 0, 1)+IF(OR($F382 &gt;= U$6, $G382 &lt; T$6), 0, 2)+1)</f>
        <v/>
      </c>
      <c r="U382" s="68" t="str">
        <f ca="1">INDEX({"","_","-","="},IF(OR($D382 &gt;= V$6, $E382 &lt; U$6), 0, 1)+IF(OR($F382 &gt;= V$6, $G382 &lt; U$6), 0, 2)+1)</f>
        <v/>
      </c>
      <c r="V382" s="68" t="str">
        <f ca="1">INDEX({"","_","-","="},IF(OR($D382 &gt;= W$6, $E382 &lt; V$6), 0, 1)+IF(OR($F382 &gt;= W$6, $G382 &lt; V$6), 0, 2)+1)</f>
        <v/>
      </c>
      <c r="W382" s="68" t="str">
        <f ca="1">INDEX({"","_","-","="},IF(OR($D382 &gt;= X$6, $E382 &lt; W$6), 0, 1)+IF(OR($F382 &gt;= X$6, $G382 &lt; W$6), 0, 2)+1)</f>
        <v/>
      </c>
      <c r="X382" s="68" t="str">
        <f ca="1">INDEX({"","_","-","="},IF(OR($D382 &gt;= Y$6, $E382 &lt; X$6), 0, 1)+IF(OR($F382 &gt;= Y$6, $G382 &lt; X$6), 0, 2)+1)</f>
        <v/>
      </c>
      <c r="Y382" s="68" t="str">
        <f ca="1">INDEX({"","_","-","="},IF(OR($D382 &gt;= Z$6, $E382 &lt; Y$6), 0, 1)+IF(OR($F382 &gt;= Z$6, $G382 &lt; Y$6), 0, 2)+1)</f>
        <v/>
      </c>
      <c r="Z382" s="68" t="str">
        <f ca="1">INDEX({"","_","-","="},IF(OR($D382 &gt;= AA$6, $E382 &lt; Z$6), 0, 1)+IF(OR($F382 &gt;= AA$6, $G382 &lt; Z$6), 0, 2)+1)</f>
        <v/>
      </c>
      <c r="AA382" s="68" t="str">
        <f ca="1">INDEX({"","_","-","="},IF(OR($D382 &gt;= AB$6, $E382 &lt; AA$6), 0, 1)+IF(OR($F382 &gt;= AB$6, $G382 &lt; AA$6), 0, 2)+1)</f>
        <v/>
      </c>
      <c r="AB382" s="68" t="str">
        <f ca="1">INDEX({"","_","-","="},IF(OR($D382 &gt;= AC$6, $E382 &lt; AB$6), 0, 1)+IF(OR($F382 &gt;= AC$6, $G382 &lt; AB$6), 0, 2)+1)</f>
        <v/>
      </c>
      <c r="AC382" s="68" t="str">
        <f ca="1">INDEX({"","_","-","="},IF(OR($D382 &gt;= AD$6, $E382 &lt; AC$6), 0, 1)+IF(OR($F382 &gt;= AD$6, $G382 &lt; AC$6), 0, 2)+1)</f>
        <v/>
      </c>
      <c r="AD382" s="68" t="str">
        <f ca="1">INDEX({"","_","-","="},IF(OR($D382 &gt;= AE$6, $E382 &lt; AD$6), 0, 1)+IF(OR($F382 &gt;= AE$6, $G382 &lt; AD$6), 0, 2)+1)</f>
        <v/>
      </c>
      <c r="AE382" s="68" t="str">
        <f ca="1">INDEX({"","_","-","="},IF(OR($D382 &gt;= AF$6, $E382 &lt; AE$6), 0, 1)+IF(OR($F382 &gt;= AF$6, $G382 &lt; AE$6), 0, 2)+1)</f>
        <v/>
      </c>
      <c r="AF382" s="68" t="str">
        <f ca="1">INDEX({"","_","-","="},IF(OR($D382 &gt;= AG$6, $E382 &lt; AF$6), 0, 1)+IF(OR($F382 &gt;= AG$6, $G382 &lt; AF$6), 0, 2)+1)</f>
        <v/>
      </c>
      <c r="AG382" s="68" t="str">
        <f ca="1">INDEX({"","_","-","="},IF(OR($D382 &gt;= AH$6, $E382 &lt; AG$6), 0, 1)+IF(OR($F382 &gt;= AH$6, $G382 &lt; AG$6), 0, 2)+1)</f>
        <v/>
      </c>
      <c r="AH382" s="68" t="str">
        <f ca="1">INDEX({"","_","-","="},IF(OR($D382 &gt;= AI$6, $E382 &lt; AH$6), 0, 1)+IF(OR($F382 &gt;= AI$6, $G382 &lt; AH$6), 0, 2)+1)</f>
        <v/>
      </c>
      <c r="AI382" s="68" t="str">
        <f ca="1">INDEX({"","_","-","="},IF(OR($D382 &gt;= AJ$6, $E382 &lt; AI$6), 0, 1)+IF(OR($F382 &gt;= AJ$6, $G382 &lt; AI$6), 0, 2)+1)</f>
        <v/>
      </c>
      <c r="AJ382" s="68" t="str">
        <f ca="1">INDEX({"","_","-","="},IF(OR($D382 &gt;= AK$6, $E382 &lt; AJ$6), 0, 1)+IF(OR($F382 &gt;= AK$6, $G382 &lt; AJ$6), 0, 2)+1)</f>
        <v/>
      </c>
      <c r="AK382" s="68" t="str">
        <f ca="1">INDEX({"","_","-","="},IF(OR($D382 &gt;= AL$6, $E382 &lt; AK$6), 0, 1)+IF(OR($F382 &gt;= AL$6, $G382 &lt; AK$6), 0, 2)+1)</f>
        <v/>
      </c>
      <c r="AL382" s="68" t="str">
        <f ca="1">INDEX({"","_","-","="},IF(OR($D382 &gt;= AM$6, $E382 &lt; AL$6), 0, 1)+IF(OR($F382 &gt;= AM$6, $G382 &lt; AL$6), 0, 2)+1)</f>
        <v/>
      </c>
      <c r="AM382" s="68" t="str">
        <f ca="1">INDEX({"","_","-","="},IF(OR($D382 &gt;= AN$6, $E382 &lt; AM$6), 0, 1)+IF(OR($F382 &gt;= AN$6, $G382 &lt; AM$6), 0, 2)+1)</f>
        <v/>
      </c>
      <c r="AN382" s="68" t="str">
        <f ca="1">INDEX({"","_","-","="},IF(OR($D382 &gt;= AO$6, $E382 &lt; AN$6), 0, 1)+IF(OR($F382 &gt;= AO$6, $G382 &lt; AN$6), 0, 2)+1)</f>
        <v/>
      </c>
      <c r="AO382" s="68" t="str">
        <f ca="1">INDEX({"","_","-","="},IF(OR($D382 &gt;= AP$6, $E382 &lt; AO$6), 0, 1)+IF(OR($F382 &gt;= AP$6, $G382 &lt; AO$6), 0, 2)+1)</f>
        <v/>
      </c>
      <c r="AP382" s="68" t="str">
        <f ca="1">INDEX({"","_","-","="},IF(OR($D382 &gt;= AQ$6, $E382 &lt; AP$6), 0, 1)+IF(OR($F382 &gt;= AQ$6, $G382 &lt; AP$6), 0, 2)+1)</f>
        <v/>
      </c>
      <c r="AQ382" s="68" t="str">
        <f ca="1">INDEX({"","_","-","="},IF(OR($D382 &gt;= AR$6, $E382 &lt; AQ$6), 0, 1)+IF(OR($F382 &gt;= AR$6, $G382 &lt; AQ$6), 0, 2)+1)</f>
        <v/>
      </c>
      <c r="AR382" s="68" t="str">
        <f ca="1">INDEX({"","_","-","="},IF(OR($D382 &gt;= AS$6, $E382 &lt; AR$6), 0, 1)+IF(OR($F382 &gt;= AS$6, $G382 &lt; AR$6), 0, 2)+1)</f>
        <v/>
      </c>
      <c r="AS382" s="68" t="str">
        <f ca="1">INDEX({"","_","-","="},IF(OR($D382 &gt;= AT$6, $E382 &lt; AS$6), 0, 1)+IF(OR($F382 &gt;= AT$6, $G382 &lt; AS$6), 0, 2)+1)</f>
        <v/>
      </c>
      <c r="AT382" s="68" t="str">
        <f ca="1">INDEX({"","_","-","="},IF(OR($D382 &gt;= AU$6, $E382 &lt; AT$6), 0, 1)+IF(OR($F382 &gt;= AU$6, $G382 &lt; AT$6), 0, 2)+1)</f>
        <v/>
      </c>
      <c r="AU382" s="68" t="str">
        <f ca="1">INDEX({"","_","-","="},IF(OR($D382 &gt;= AV$6, $E382 &lt; AU$6), 0, 1)+IF(OR($F382 &gt;= AV$6, $G382 &lt; AU$6), 0, 2)+1)</f>
        <v/>
      </c>
      <c r="AV382" s="68" t="str">
        <f ca="1">INDEX({"","_","-","="},IF(OR($D382 &gt;= AW$6, $E382 &lt; AV$6), 0, 1)+IF(OR($F382 &gt;= AW$6, $G382 &lt; AV$6), 0, 2)+1)</f>
        <v/>
      </c>
      <c r="AW382" s="68" t="str">
        <f ca="1">INDEX({"","_","-","="},IF(OR($D382 &gt;= AX$6, $E382 &lt; AW$6), 0, 1)+IF(OR($F382 &gt;= AX$6, $G382 &lt; AW$6), 0, 2)+1)</f>
        <v/>
      </c>
      <c r="AX382" s="68" t="str">
        <f ca="1">INDEX({"","_","-","="},IF(OR($D382 &gt;= AY$6, $E382 &lt; AX$6), 0, 1)+IF(OR($F382 &gt;= AY$6, $G382 &lt; AX$6), 0, 2)+1)</f>
        <v/>
      </c>
      <c r="AY382" s="68" t="str">
        <f ca="1">INDEX({"","_","-","="},IF(OR($D382 &gt;= AZ$6, $E382 &lt; AY$6), 0, 1)+IF(OR($F382 &gt;= AZ$6, $G382 &lt; AY$6), 0, 2)+1)</f>
        <v/>
      </c>
      <c r="AZ382" s="68" t="str">
        <f ca="1">INDEX({"","_","-","="},IF(OR($D382 &gt;= BA$6, $E382 &lt; AZ$6), 0, 1)+IF(OR($F382 &gt;= BA$6, $G382 &lt; AZ$6), 0, 2)+1)</f>
        <v/>
      </c>
      <c r="BA382" s="68" t="str">
        <f ca="1">INDEX({"","_","-","="},IF(OR($D382 &gt;= BB$6, $E382 &lt; BA$6), 0, 1)+IF(OR($F382 &gt;= BB$6, $G382 &lt; BA$6), 0, 2)+1)</f>
        <v/>
      </c>
      <c r="BB382" s="68" t="str">
        <f ca="1">INDEX({"","_","-","="},IF(OR($D382 &gt;= BC$6, $E382 &lt; BB$6), 0, 1)+IF(OR($F382 &gt;= BC$6, $G382 &lt; BB$6), 0, 2)+1)</f>
        <v/>
      </c>
      <c r="BC382" s="68" t="str">
        <f ca="1">INDEX({"","_","-","="},IF(OR($D382 &gt;= BD$6, $E382 &lt; BC$6), 0, 1)+IF(OR($F382 &gt;= BD$6, $G382 &lt; BC$6), 0, 2)+1)</f>
        <v/>
      </c>
      <c r="BD382" s="68" t="str">
        <f ca="1">INDEX({"","_","-","="},IF(OR($D382 &gt;= BE$6, $E382 &lt; BD$6), 0, 1)+IF(OR($F382 &gt;= BE$6, $G382 &lt; BD$6), 0, 2)+1)</f>
        <v/>
      </c>
      <c r="BE382" s="68" t="str">
        <f ca="1">INDEX({"","_","-","="},IF(OR($D382 &gt;= BF$6, $E382 &lt; BE$6), 0, 1)+IF(OR($F382 &gt;= BF$6, $G382 &lt; BE$6), 0, 2)+1)</f>
        <v/>
      </c>
      <c r="BF382" s="68" t="str">
        <f ca="1">INDEX({"","_","-","="},IF(OR($D382 &gt;= BG$6, $E382 &lt; BF$6), 0, 1)+IF(OR($F382 &gt;= BG$6, $G382 &lt; BF$6), 0, 2)+1)</f>
        <v/>
      </c>
      <c r="BG382" s="68" t="str">
        <f ca="1">INDEX({"","_","-","="},IF(OR($D382 &gt;= BH$6, $E382 &lt; BG$6), 0, 1)+IF(OR($F382 &gt;= BH$6, $G382 &lt; BG$6), 0, 2)+1)</f>
        <v/>
      </c>
      <c r="BH382" s="68" t="str">
        <f ca="1">INDEX({"","_","-","="},IF(OR($D382 &gt;= BI$6, $E382 &lt; BH$6), 0, 1)+IF(OR($F382 &gt;= BI$6, $G382 &lt; BH$6), 0, 2)+1)</f>
        <v/>
      </c>
      <c r="BI382" s="68" t="str">
        <f ca="1">INDEX({"","_","-","="},IF(OR($D382 &gt;= BJ$6, $E382 &lt; BI$6), 0, 1)+IF(OR($F382 &gt;= BJ$6, $G382 &lt; BI$6), 0, 2)+1)</f>
        <v/>
      </c>
      <c r="BJ382" s="68" t="str">
        <f ca="1">INDEX({"","_","-","="},IF(OR($D382 &gt;= BK$6, $E382 &lt; BJ$6), 0, 1)+IF(OR($F382 &gt;= BK$6, $G382 &lt; BJ$6), 0, 2)+1)</f>
        <v/>
      </c>
      <c r="BK382" s="68" t="str">
        <f ca="1">INDEX({"","_","-","="},IF(OR($D382 &gt;= BL$6, $E382 &lt; BK$6), 0, 1)+IF(OR($F382 &gt;= BL$6, $G382 &lt; BK$6), 0, 2)+1)</f>
        <v/>
      </c>
      <c r="BL382" s="68" t="str">
        <f ca="1">INDEX({"","_","-","="},IF(OR($D382 &gt;= BM$6, $E382 &lt; BL$6), 0, 1)+IF(OR($F382 &gt;= BM$6, $G382 &lt; BL$6), 0, 2)+1)</f>
        <v/>
      </c>
      <c r="BM382" s="68" t="str">
        <f ca="1">INDEX({"","_","-","="},IF(OR($D382 &gt;= BN$6, $E382 &lt; BM$6), 0, 1)+IF(OR($F382 &gt;= BN$6, $G382 &lt; BM$6), 0, 2)+1)</f>
        <v/>
      </c>
      <c r="BN382" s="68" t="str">
        <f ca="1">INDEX({"","_","-","="},IF(OR($D382 &gt;= BO$6, $E382 &lt; BN$6), 0, 1)+IF(OR($F382 &gt;= BO$6, $G382 &lt; BN$6), 0, 2)+1)</f>
        <v/>
      </c>
      <c r="BO382" s="68" t="str">
        <f ca="1">INDEX({"","_","-","="},IF(OR($D382 &gt;= BP$6, $E382 &lt; BO$6), 0, 1)+IF(OR($F382 &gt;= BP$6, $G382 &lt; BO$6), 0, 2)+1)</f>
        <v/>
      </c>
      <c r="BP382" s="68" t="str">
        <f ca="1">INDEX({"","_","-","="},IF(OR($D382 &gt;= BQ$6, $E382 &lt; BP$6), 0, 1)+IF(OR($F382 &gt;= BQ$6, $G382 &lt; BP$6), 0, 2)+1)</f>
        <v/>
      </c>
      <c r="BQ382" s="68" t="str">
        <f ca="1">INDEX({"","_","-","="},IF(OR($D382 &gt;= BR$6, $E382 &lt; BQ$6), 0, 1)+IF(OR($F382 &gt;= BR$6, $G382 &lt; BQ$6), 0, 2)+1)</f>
        <v/>
      </c>
      <c r="BR382" s="68" t="str">
        <f ca="1">INDEX({"","_","-","="},IF(OR($D382 &gt;= BS$6, $E382 &lt; BR$6), 0, 1)+IF(OR($F382 &gt;= BS$6, $G382 &lt; BR$6), 0, 2)+1)</f>
        <v/>
      </c>
      <c r="BS382" s="68" t="str">
        <f ca="1">INDEX({"","_","-","="},IF(OR($D382 &gt;= BT$6, $E382 &lt; BS$6), 0, 1)+IF(OR($F382 &gt;= BT$6, $G382 &lt; BS$6), 0, 2)+1)</f>
        <v/>
      </c>
      <c r="BT382" s="68" t="str">
        <f ca="1">INDEX({"","_","-","="},IF(OR($D382 &gt;= BU$6, $E382 &lt; BT$6), 0, 1)+IF(OR($F382 &gt;= BU$6, $G382 &lt; BT$6), 0, 2)+1)</f>
        <v/>
      </c>
      <c r="BU382" s="68" t="str">
        <f ca="1">INDEX({"","_","-","="},IF(OR($D382 &gt;= BV$6, $E382 &lt; BU$6), 0, 1)+IF(OR($F382 &gt;= BV$6, $G382 &lt; BU$6), 0, 2)+1)</f>
        <v/>
      </c>
      <c r="BV382" s="68" t="str">
        <f ca="1">INDEX({"","_","-","="},IF(OR($D382 &gt;= BW$6, $E382 &lt; BV$6), 0, 1)+IF(OR($F382 &gt;= BW$6, $G382 &lt; BV$6), 0, 2)+1)</f>
        <v/>
      </c>
      <c r="BW382" s="68" t="str">
        <f ca="1">INDEX({"","_","-","="},IF(OR($D382 &gt;= BX$6, $E382 &lt; BW$6), 0, 1)+IF(OR($F382 &gt;= BX$6, $G382 &lt; BW$6), 0, 2)+1)</f>
        <v/>
      </c>
      <c r="BX382" s="68" t="str">
        <f ca="1">INDEX({"","_","-","="},IF(OR($D382 &gt;= BY$6, $E382 &lt; BX$6), 0, 1)+IF(OR($F382 &gt;= BY$6, $G382 &lt; BX$6), 0, 2)+1)</f>
        <v/>
      </c>
      <c r="BY382" s="68" t="str">
        <f ca="1">INDEX({"","_","-","="},IF(OR($D382 &gt;= BZ$6, $E382 &lt; BY$6), 0, 1)+IF(OR($F382 &gt;= BZ$6, $G382 &lt; BY$6), 0, 2)+1)</f>
        <v/>
      </c>
      <c r="BZ382" s="68" t="str">
        <f ca="1">INDEX({"","_","-","="},IF(OR($D382 &gt;= CA$6, $E382 &lt; BZ$6), 0, 1)+IF(OR($F382 &gt;= CA$6, $G382 &lt; BZ$6), 0, 2)+1)</f>
        <v/>
      </c>
      <c r="CA382" s="68" t="str">
        <f ca="1">INDEX({"","_","-","="},IF(OR($D382 &gt;= CB$6, $E382 &lt; CA$6), 0, 1)+IF(OR($F382 &gt;= CB$6, $G382 &lt; CA$6), 0, 2)+1)</f>
        <v/>
      </c>
      <c r="CB382" s="68" t="str">
        <f ca="1">INDEX({"","_","-","="},IF(OR($D382 &gt;= CC$6, $E382 &lt; CB$6), 0, 1)+IF(OR($F382 &gt;= CC$6, $G382 &lt; CB$6), 0, 2)+1)</f>
        <v/>
      </c>
      <c r="CC382" s="68" t="str">
        <f ca="1">INDEX({"","_","-","="},IF(OR($D382 &gt;= CD$6, $E382 &lt; CC$6), 0, 1)+IF(OR($F382 &gt;= CD$6, $G382 &lt; CC$6), 0, 2)+1)</f>
        <v/>
      </c>
      <c r="CD382" s="68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IF('临-进度'!M378,'临-进度'!$A378,"")</f>
        <v/>
      </c>
      <c r="B383" s="8" t="str">
        <f ca="1">IF('临-进度'!M378,'临-进度'!$B378,"")</f>
        <v/>
      </c>
      <c r="C383" s="8" t="str">
        <f ca="1">IF('临-进度'!M378,'临-进度'!$E378,"")</f>
        <v/>
      </c>
      <c r="D383" s="40" t="str">
        <f ca="1">IF('临-进度'!$M378,'临-进度'!$I378,"")</f>
        <v/>
      </c>
      <c r="E383" s="40" t="str">
        <f ca="1">IF('临-进度'!$M378,'临-进度'!$AE378,"")</f>
        <v/>
      </c>
      <c r="F383" s="40" t="str">
        <f ca="1">IF('临-进度'!$M378,'临-进度'!$J378,"")</f>
        <v/>
      </c>
      <c r="G383" s="73" t="str">
        <f ca="1">IF('临-进度'!$M378,'临-进度'!$AF378,"")</f>
        <v/>
      </c>
      <c r="H383" s="68" t="str">
        <f ca="1">INDEX({"","_","-","="},IF(OR($D383 &gt;= I$6, $E383 &lt; H$6), 0, 1)+IF(OR($F383 &gt;= I$6, $G383 &lt; H$6), 0, 2)+1)</f>
        <v/>
      </c>
      <c r="I383" s="68" t="str">
        <f ca="1">INDEX({"","_","-","="},IF(OR($D383 &gt;= J$6, $E383 &lt; I$6), 0, 1)+IF(OR($F383 &gt;= J$6, $G383 &lt; I$6), 0, 2)+1)</f>
        <v/>
      </c>
      <c r="J383" s="68" t="str">
        <f ca="1">INDEX({"","_","-","="},IF(OR($D383 &gt;= K$6, $E383 &lt; J$6), 0, 1)+IF(OR($F383 &gt;= K$6, $G383 &lt; J$6), 0, 2)+1)</f>
        <v/>
      </c>
      <c r="K383" s="68" t="str">
        <f ca="1">INDEX({"","_","-","="},IF(OR($D383 &gt;= L$6, $E383 &lt; K$6), 0, 1)+IF(OR($F383 &gt;= L$6, $G383 &lt; K$6), 0, 2)+1)</f>
        <v/>
      </c>
      <c r="L383" s="68" t="str">
        <f ca="1">INDEX({"","_","-","="},IF(OR($D383 &gt;= M$6, $E383 &lt; L$6), 0, 1)+IF(OR($F383 &gt;= M$6, $G383 &lt; L$6), 0, 2)+1)</f>
        <v/>
      </c>
      <c r="M383" s="68" t="str">
        <f ca="1">INDEX({"","_","-","="},IF(OR($D383 &gt;= N$6, $E383 &lt; M$6), 0, 1)+IF(OR($F383 &gt;= N$6, $G383 &lt; M$6), 0, 2)+1)</f>
        <v/>
      </c>
      <c r="N383" s="68" t="str">
        <f ca="1">INDEX({"","_","-","="},IF(OR($D383 &gt;= O$6, $E383 &lt; N$6), 0, 1)+IF(OR($F383 &gt;= O$6, $G383 &lt; N$6), 0, 2)+1)</f>
        <v/>
      </c>
      <c r="O383" s="68" t="str">
        <f ca="1">INDEX({"","_","-","="},IF(OR($D383 &gt;= P$6, $E383 &lt; O$6), 0, 1)+IF(OR($F383 &gt;= P$6, $G383 &lt; O$6), 0, 2)+1)</f>
        <v/>
      </c>
      <c r="P383" s="68" t="str">
        <f ca="1">INDEX({"","_","-","="},IF(OR($D383 &gt;= Q$6, $E383 &lt; P$6), 0, 1)+IF(OR($F383 &gt;= Q$6, $G383 &lt; P$6), 0, 2)+1)</f>
        <v/>
      </c>
      <c r="Q383" s="68" t="str">
        <f ca="1">INDEX({"","_","-","="},IF(OR($D383 &gt;= R$6, $E383 &lt; Q$6), 0, 1)+IF(OR($F383 &gt;= R$6, $G383 &lt; Q$6), 0, 2)+1)</f>
        <v/>
      </c>
      <c r="R383" s="68" t="str">
        <f ca="1">INDEX({"","_","-","="},IF(OR($D383 &gt;= S$6, $E383 &lt; R$6), 0, 1)+IF(OR($F383 &gt;= S$6, $G383 &lt; R$6), 0, 2)+1)</f>
        <v/>
      </c>
      <c r="S383" s="68" t="str">
        <f ca="1">INDEX({"","_","-","="},IF(OR($D383 &gt;= T$6, $E383 &lt; S$6), 0, 1)+IF(OR($F383 &gt;= T$6, $G383 &lt; S$6), 0, 2)+1)</f>
        <v/>
      </c>
      <c r="T383" s="68" t="str">
        <f ca="1">INDEX({"","_","-","="},IF(OR($D383 &gt;= U$6, $E383 &lt; T$6), 0, 1)+IF(OR($F383 &gt;= U$6, $G383 &lt; T$6), 0, 2)+1)</f>
        <v/>
      </c>
      <c r="U383" s="68" t="str">
        <f ca="1">INDEX({"","_","-","="},IF(OR($D383 &gt;= V$6, $E383 &lt; U$6), 0, 1)+IF(OR($F383 &gt;= V$6, $G383 &lt; U$6), 0, 2)+1)</f>
        <v/>
      </c>
      <c r="V383" s="68" t="str">
        <f ca="1">INDEX({"","_","-","="},IF(OR($D383 &gt;= W$6, $E383 &lt; V$6), 0, 1)+IF(OR($F383 &gt;= W$6, $G383 &lt; V$6), 0, 2)+1)</f>
        <v/>
      </c>
      <c r="W383" s="68" t="str">
        <f ca="1">INDEX({"","_","-","="},IF(OR($D383 &gt;= X$6, $E383 &lt; W$6), 0, 1)+IF(OR($F383 &gt;= X$6, $G383 &lt; W$6), 0, 2)+1)</f>
        <v/>
      </c>
      <c r="X383" s="68" t="str">
        <f ca="1">INDEX({"","_","-","="},IF(OR($D383 &gt;= Y$6, $E383 &lt; X$6), 0, 1)+IF(OR($F383 &gt;= Y$6, $G383 &lt; X$6), 0, 2)+1)</f>
        <v/>
      </c>
      <c r="Y383" s="68" t="str">
        <f ca="1">INDEX({"","_","-","="},IF(OR($D383 &gt;= Z$6, $E383 &lt; Y$6), 0, 1)+IF(OR($F383 &gt;= Z$6, $G383 &lt; Y$6), 0, 2)+1)</f>
        <v/>
      </c>
      <c r="Z383" s="68" t="str">
        <f ca="1">INDEX({"","_","-","="},IF(OR($D383 &gt;= AA$6, $E383 &lt; Z$6), 0, 1)+IF(OR($F383 &gt;= AA$6, $G383 &lt; Z$6), 0, 2)+1)</f>
        <v/>
      </c>
      <c r="AA383" s="68" t="str">
        <f ca="1">INDEX({"","_","-","="},IF(OR($D383 &gt;= AB$6, $E383 &lt; AA$6), 0, 1)+IF(OR($F383 &gt;= AB$6, $G383 &lt; AA$6), 0, 2)+1)</f>
        <v/>
      </c>
      <c r="AB383" s="68" t="str">
        <f ca="1">INDEX({"","_","-","="},IF(OR($D383 &gt;= AC$6, $E383 &lt; AB$6), 0, 1)+IF(OR($F383 &gt;= AC$6, $G383 &lt; AB$6), 0, 2)+1)</f>
        <v/>
      </c>
      <c r="AC383" s="68" t="str">
        <f ca="1">INDEX({"","_","-","="},IF(OR($D383 &gt;= AD$6, $E383 &lt; AC$6), 0, 1)+IF(OR($F383 &gt;= AD$6, $G383 &lt; AC$6), 0, 2)+1)</f>
        <v/>
      </c>
      <c r="AD383" s="68" t="str">
        <f ca="1">INDEX({"","_","-","="},IF(OR($D383 &gt;= AE$6, $E383 &lt; AD$6), 0, 1)+IF(OR($F383 &gt;= AE$6, $G383 &lt; AD$6), 0, 2)+1)</f>
        <v/>
      </c>
      <c r="AE383" s="68" t="str">
        <f ca="1">INDEX({"","_","-","="},IF(OR($D383 &gt;= AF$6, $E383 &lt; AE$6), 0, 1)+IF(OR($F383 &gt;= AF$6, $G383 &lt; AE$6), 0, 2)+1)</f>
        <v/>
      </c>
      <c r="AF383" s="68" t="str">
        <f ca="1">INDEX({"","_","-","="},IF(OR($D383 &gt;= AG$6, $E383 &lt; AF$6), 0, 1)+IF(OR($F383 &gt;= AG$6, $G383 &lt; AF$6), 0, 2)+1)</f>
        <v/>
      </c>
      <c r="AG383" s="68" t="str">
        <f ca="1">INDEX({"","_","-","="},IF(OR($D383 &gt;= AH$6, $E383 &lt; AG$6), 0, 1)+IF(OR($F383 &gt;= AH$6, $G383 &lt; AG$6), 0, 2)+1)</f>
        <v/>
      </c>
      <c r="AH383" s="68" t="str">
        <f ca="1">INDEX({"","_","-","="},IF(OR($D383 &gt;= AI$6, $E383 &lt; AH$6), 0, 1)+IF(OR($F383 &gt;= AI$6, $G383 &lt; AH$6), 0, 2)+1)</f>
        <v/>
      </c>
      <c r="AI383" s="68" t="str">
        <f ca="1">INDEX({"","_","-","="},IF(OR($D383 &gt;= AJ$6, $E383 &lt; AI$6), 0, 1)+IF(OR($F383 &gt;= AJ$6, $G383 &lt; AI$6), 0, 2)+1)</f>
        <v/>
      </c>
      <c r="AJ383" s="68" t="str">
        <f ca="1">INDEX({"","_","-","="},IF(OR($D383 &gt;= AK$6, $E383 &lt; AJ$6), 0, 1)+IF(OR($F383 &gt;= AK$6, $G383 &lt; AJ$6), 0, 2)+1)</f>
        <v/>
      </c>
      <c r="AK383" s="68" t="str">
        <f ca="1">INDEX({"","_","-","="},IF(OR($D383 &gt;= AL$6, $E383 &lt; AK$6), 0, 1)+IF(OR($F383 &gt;= AL$6, $G383 &lt; AK$6), 0, 2)+1)</f>
        <v/>
      </c>
      <c r="AL383" s="68" t="str">
        <f ca="1">INDEX({"","_","-","="},IF(OR($D383 &gt;= AM$6, $E383 &lt; AL$6), 0, 1)+IF(OR($F383 &gt;= AM$6, $G383 &lt; AL$6), 0, 2)+1)</f>
        <v/>
      </c>
      <c r="AM383" s="68" t="str">
        <f ca="1">INDEX({"","_","-","="},IF(OR($D383 &gt;= AN$6, $E383 &lt; AM$6), 0, 1)+IF(OR($F383 &gt;= AN$6, $G383 &lt; AM$6), 0, 2)+1)</f>
        <v/>
      </c>
      <c r="AN383" s="68" t="str">
        <f ca="1">INDEX({"","_","-","="},IF(OR($D383 &gt;= AO$6, $E383 &lt; AN$6), 0, 1)+IF(OR($F383 &gt;= AO$6, $G383 &lt; AN$6), 0, 2)+1)</f>
        <v/>
      </c>
      <c r="AO383" s="68" t="str">
        <f ca="1">INDEX({"","_","-","="},IF(OR($D383 &gt;= AP$6, $E383 &lt; AO$6), 0, 1)+IF(OR($F383 &gt;= AP$6, $G383 &lt; AO$6), 0, 2)+1)</f>
        <v/>
      </c>
      <c r="AP383" s="68" t="str">
        <f ca="1">INDEX({"","_","-","="},IF(OR($D383 &gt;= AQ$6, $E383 &lt; AP$6), 0, 1)+IF(OR($F383 &gt;= AQ$6, $G383 &lt; AP$6), 0, 2)+1)</f>
        <v/>
      </c>
      <c r="AQ383" s="68" t="str">
        <f ca="1">INDEX({"","_","-","="},IF(OR($D383 &gt;= AR$6, $E383 &lt; AQ$6), 0, 1)+IF(OR($F383 &gt;= AR$6, $G383 &lt; AQ$6), 0, 2)+1)</f>
        <v/>
      </c>
      <c r="AR383" s="68" t="str">
        <f ca="1">INDEX({"","_","-","="},IF(OR($D383 &gt;= AS$6, $E383 &lt; AR$6), 0, 1)+IF(OR($F383 &gt;= AS$6, $G383 &lt; AR$6), 0, 2)+1)</f>
        <v/>
      </c>
      <c r="AS383" s="68" t="str">
        <f ca="1">INDEX({"","_","-","="},IF(OR($D383 &gt;= AT$6, $E383 &lt; AS$6), 0, 1)+IF(OR($F383 &gt;= AT$6, $G383 &lt; AS$6), 0, 2)+1)</f>
        <v/>
      </c>
      <c r="AT383" s="68" t="str">
        <f ca="1">INDEX({"","_","-","="},IF(OR($D383 &gt;= AU$6, $E383 &lt; AT$6), 0, 1)+IF(OR($F383 &gt;= AU$6, $G383 &lt; AT$6), 0, 2)+1)</f>
        <v/>
      </c>
      <c r="AU383" s="68" t="str">
        <f ca="1">INDEX({"","_","-","="},IF(OR($D383 &gt;= AV$6, $E383 &lt; AU$6), 0, 1)+IF(OR($F383 &gt;= AV$6, $G383 &lt; AU$6), 0, 2)+1)</f>
        <v/>
      </c>
      <c r="AV383" s="68" t="str">
        <f ca="1">INDEX({"","_","-","="},IF(OR($D383 &gt;= AW$6, $E383 &lt; AV$6), 0, 1)+IF(OR($F383 &gt;= AW$6, $G383 &lt; AV$6), 0, 2)+1)</f>
        <v/>
      </c>
      <c r="AW383" s="68" t="str">
        <f ca="1">INDEX({"","_","-","="},IF(OR($D383 &gt;= AX$6, $E383 &lt; AW$6), 0, 1)+IF(OR($F383 &gt;= AX$6, $G383 &lt; AW$6), 0, 2)+1)</f>
        <v/>
      </c>
      <c r="AX383" s="68" t="str">
        <f ca="1">INDEX({"","_","-","="},IF(OR($D383 &gt;= AY$6, $E383 &lt; AX$6), 0, 1)+IF(OR($F383 &gt;= AY$6, $G383 &lt; AX$6), 0, 2)+1)</f>
        <v/>
      </c>
      <c r="AY383" s="68" t="str">
        <f ca="1">INDEX({"","_","-","="},IF(OR($D383 &gt;= AZ$6, $E383 &lt; AY$6), 0, 1)+IF(OR($F383 &gt;= AZ$6, $G383 &lt; AY$6), 0, 2)+1)</f>
        <v/>
      </c>
      <c r="AZ383" s="68" t="str">
        <f ca="1">INDEX({"","_","-","="},IF(OR($D383 &gt;= BA$6, $E383 &lt; AZ$6), 0, 1)+IF(OR($F383 &gt;= BA$6, $G383 &lt; AZ$6), 0, 2)+1)</f>
        <v/>
      </c>
      <c r="BA383" s="68" t="str">
        <f ca="1">INDEX({"","_","-","="},IF(OR($D383 &gt;= BB$6, $E383 &lt; BA$6), 0, 1)+IF(OR($F383 &gt;= BB$6, $G383 &lt; BA$6), 0, 2)+1)</f>
        <v/>
      </c>
      <c r="BB383" s="68" t="str">
        <f ca="1">INDEX({"","_","-","="},IF(OR($D383 &gt;= BC$6, $E383 &lt; BB$6), 0, 1)+IF(OR($F383 &gt;= BC$6, $G383 &lt; BB$6), 0, 2)+1)</f>
        <v/>
      </c>
      <c r="BC383" s="68" t="str">
        <f ca="1">INDEX({"","_","-","="},IF(OR($D383 &gt;= BD$6, $E383 &lt; BC$6), 0, 1)+IF(OR($F383 &gt;= BD$6, $G383 &lt; BC$6), 0, 2)+1)</f>
        <v/>
      </c>
      <c r="BD383" s="68" t="str">
        <f ca="1">INDEX({"","_","-","="},IF(OR($D383 &gt;= BE$6, $E383 &lt; BD$6), 0, 1)+IF(OR($F383 &gt;= BE$6, $G383 &lt; BD$6), 0, 2)+1)</f>
        <v/>
      </c>
      <c r="BE383" s="68" t="str">
        <f ca="1">INDEX({"","_","-","="},IF(OR($D383 &gt;= BF$6, $E383 &lt; BE$6), 0, 1)+IF(OR($F383 &gt;= BF$6, $G383 &lt; BE$6), 0, 2)+1)</f>
        <v/>
      </c>
      <c r="BF383" s="68" t="str">
        <f ca="1">INDEX({"","_","-","="},IF(OR($D383 &gt;= BG$6, $E383 &lt; BF$6), 0, 1)+IF(OR($F383 &gt;= BG$6, $G383 &lt; BF$6), 0, 2)+1)</f>
        <v/>
      </c>
      <c r="BG383" s="68" t="str">
        <f ca="1">INDEX({"","_","-","="},IF(OR($D383 &gt;= BH$6, $E383 &lt; BG$6), 0, 1)+IF(OR($F383 &gt;= BH$6, $G383 &lt; BG$6), 0, 2)+1)</f>
        <v/>
      </c>
      <c r="BH383" s="68" t="str">
        <f ca="1">INDEX({"","_","-","="},IF(OR($D383 &gt;= BI$6, $E383 &lt; BH$6), 0, 1)+IF(OR($F383 &gt;= BI$6, $G383 &lt; BH$6), 0, 2)+1)</f>
        <v/>
      </c>
      <c r="BI383" s="68" t="str">
        <f ca="1">INDEX({"","_","-","="},IF(OR($D383 &gt;= BJ$6, $E383 &lt; BI$6), 0, 1)+IF(OR($F383 &gt;= BJ$6, $G383 &lt; BI$6), 0, 2)+1)</f>
        <v/>
      </c>
      <c r="BJ383" s="68" t="str">
        <f ca="1">INDEX({"","_","-","="},IF(OR($D383 &gt;= BK$6, $E383 &lt; BJ$6), 0, 1)+IF(OR($F383 &gt;= BK$6, $G383 &lt; BJ$6), 0, 2)+1)</f>
        <v/>
      </c>
      <c r="BK383" s="68" t="str">
        <f ca="1">INDEX({"","_","-","="},IF(OR($D383 &gt;= BL$6, $E383 &lt; BK$6), 0, 1)+IF(OR($F383 &gt;= BL$6, $G383 &lt; BK$6), 0, 2)+1)</f>
        <v/>
      </c>
      <c r="BL383" s="68" t="str">
        <f ca="1">INDEX({"","_","-","="},IF(OR($D383 &gt;= BM$6, $E383 &lt; BL$6), 0, 1)+IF(OR($F383 &gt;= BM$6, $G383 &lt; BL$6), 0, 2)+1)</f>
        <v/>
      </c>
      <c r="BM383" s="68" t="str">
        <f ca="1">INDEX({"","_","-","="},IF(OR($D383 &gt;= BN$6, $E383 &lt; BM$6), 0, 1)+IF(OR($F383 &gt;= BN$6, $G383 &lt; BM$6), 0, 2)+1)</f>
        <v/>
      </c>
      <c r="BN383" s="68" t="str">
        <f ca="1">INDEX({"","_","-","="},IF(OR($D383 &gt;= BO$6, $E383 &lt; BN$6), 0, 1)+IF(OR($F383 &gt;= BO$6, $G383 &lt; BN$6), 0, 2)+1)</f>
        <v/>
      </c>
      <c r="BO383" s="68" t="str">
        <f ca="1">INDEX({"","_","-","="},IF(OR($D383 &gt;= BP$6, $E383 &lt; BO$6), 0, 1)+IF(OR($F383 &gt;= BP$6, $G383 &lt; BO$6), 0, 2)+1)</f>
        <v/>
      </c>
      <c r="BP383" s="68" t="str">
        <f ca="1">INDEX({"","_","-","="},IF(OR($D383 &gt;= BQ$6, $E383 &lt; BP$6), 0, 1)+IF(OR($F383 &gt;= BQ$6, $G383 &lt; BP$6), 0, 2)+1)</f>
        <v/>
      </c>
      <c r="BQ383" s="68" t="str">
        <f ca="1">INDEX({"","_","-","="},IF(OR($D383 &gt;= BR$6, $E383 &lt; BQ$6), 0, 1)+IF(OR($F383 &gt;= BR$6, $G383 &lt; BQ$6), 0, 2)+1)</f>
        <v/>
      </c>
      <c r="BR383" s="68" t="str">
        <f ca="1">INDEX({"","_","-","="},IF(OR($D383 &gt;= BS$6, $E383 &lt; BR$6), 0, 1)+IF(OR($F383 &gt;= BS$6, $G383 &lt; BR$6), 0, 2)+1)</f>
        <v/>
      </c>
      <c r="BS383" s="68" t="str">
        <f ca="1">INDEX({"","_","-","="},IF(OR($D383 &gt;= BT$6, $E383 &lt; BS$6), 0, 1)+IF(OR($F383 &gt;= BT$6, $G383 &lt; BS$6), 0, 2)+1)</f>
        <v/>
      </c>
      <c r="BT383" s="68" t="str">
        <f ca="1">INDEX({"","_","-","="},IF(OR($D383 &gt;= BU$6, $E383 &lt; BT$6), 0, 1)+IF(OR($F383 &gt;= BU$6, $G383 &lt; BT$6), 0, 2)+1)</f>
        <v/>
      </c>
      <c r="BU383" s="68" t="str">
        <f ca="1">INDEX({"","_","-","="},IF(OR($D383 &gt;= BV$6, $E383 &lt; BU$6), 0, 1)+IF(OR($F383 &gt;= BV$6, $G383 &lt; BU$6), 0, 2)+1)</f>
        <v/>
      </c>
      <c r="BV383" s="68" t="str">
        <f ca="1">INDEX({"","_","-","="},IF(OR($D383 &gt;= BW$6, $E383 &lt; BV$6), 0, 1)+IF(OR($F383 &gt;= BW$6, $G383 &lt; BV$6), 0, 2)+1)</f>
        <v/>
      </c>
      <c r="BW383" s="68" t="str">
        <f ca="1">INDEX({"","_","-","="},IF(OR($D383 &gt;= BX$6, $E383 &lt; BW$6), 0, 1)+IF(OR($F383 &gt;= BX$6, $G383 &lt; BW$6), 0, 2)+1)</f>
        <v/>
      </c>
      <c r="BX383" s="68" t="str">
        <f ca="1">INDEX({"","_","-","="},IF(OR($D383 &gt;= BY$6, $E383 &lt; BX$6), 0, 1)+IF(OR($F383 &gt;= BY$6, $G383 &lt; BX$6), 0, 2)+1)</f>
        <v/>
      </c>
      <c r="BY383" s="68" t="str">
        <f ca="1">INDEX({"","_","-","="},IF(OR($D383 &gt;= BZ$6, $E383 &lt; BY$6), 0, 1)+IF(OR($F383 &gt;= BZ$6, $G383 &lt; BY$6), 0, 2)+1)</f>
        <v/>
      </c>
      <c r="BZ383" s="68" t="str">
        <f ca="1">INDEX({"","_","-","="},IF(OR($D383 &gt;= CA$6, $E383 &lt; BZ$6), 0, 1)+IF(OR($F383 &gt;= CA$6, $G383 &lt; BZ$6), 0, 2)+1)</f>
        <v/>
      </c>
      <c r="CA383" s="68" t="str">
        <f ca="1">INDEX({"","_","-","="},IF(OR($D383 &gt;= CB$6, $E383 &lt; CA$6), 0, 1)+IF(OR($F383 &gt;= CB$6, $G383 &lt; CA$6), 0, 2)+1)</f>
        <v/>
      </c>
      <c r="CB383" s="68" t="str">
        <f ca="1">INDEX({"","_","-","="},IF(OR($D383 &gt;= CC$6, $E383 &lt; CB$6), 0, 1)+IF(OR($F383 &gt;= CC$6, $G383 &lt; CB$6), 0, 2)+1)</f>
        <v/>
      </c>
      <c r="CC383" s="68" t="str">
        <f ca="1">INDEX({"","_","-","="},IF(OR($D383 &gt;= CD$6, $E383 &lt; CC$6), 0, 1)+IF(OR($F383 &gt;= CD$6, $G383 &lt; CC$6), 0, 2)+1)</f>
        <v/>
      </c>
      <c r="CD383" s="68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IF('临-进度'!M379,'临-进度'!$A379,"")</f>
        <v/>
      </c>
      <c r="B384" s="8" t="str">
        <f ca="1">IF('临-进度'!M379,'临-进度'!$B379,"")</f>
        <v/>
      </c>
      <c r="C384" s="8" t="str">
        <f ca="1">IF('临-进度'!M379,'临-进度'!$E379,"")</f>
        <v/>
      </c>
      <c r="D384" s="40" t="str">
        <f ca="1">IF('临-进度'!$M379,'临-进度'!$I379,"")</f>
        <v/>
      </c>
      <c r="E384" s="40" t="str">
        <f ca="1">IF('临-进度'!$M379,'临-进度'!$AE379,"")</f>
        <v/>
      </c>
      <c r="F384" s="40" t="str">
        <f ca="1">IF('临-进度'!$M379,'临-进度'!$J379,"")</f>
        <v/>
      </c>
      <c r="G384" s="73" t="str">
        <f ca="1">IF('临-进度'!$M379,'临-进度'!$AF379,"")</f>
        <v/>
      </c>
      <c r="H384" s="68" t="str">
        <f ca="1">INDEX({"","_","-","="},IF(OR($D384 &gt;= I$6, $E384 &lt; H$6), 0, 1)+IF(OR($F384 &gt;= I$6, $G384 &lt; H$6), 0, 2)+1)</f>
        <v/>
      </c>
      <c r="I384" s="68" t="str">
        <f ca="1">INDEX({"","_","-","="},IF(OR($D384 &gt;= J$6, $E384 &lt; I$6), 0, 1)+IF(OR($F384 &gt;= J$6, $G384 &lt; I$6), 0, 2)+1)</f>
        <v/>
      </c>
      <c r="J384" s="68" t="str">
        <f ca="1">INDEX({"","_","-","="},IF(OR($D384 &gt;= K$6, $E384 &lt; J$6), 0, 1)+IF(OR($F384 &gt;= K$6, $G384 &lt; J$6), 0, 2)+1)</f>
        <v/>
      </c>
      <c r="K384" s="68" t="str">
        <f ca="1">INDEX({"","_","-","="},IF(OR($D384 &gt;= L$6, $E384 &lt; K$6), 0, 1)+IF(OR($F384 &gt;= L$6, $G384 &lt; K$6), 0, 2)+1)</f>
        <v/>
      </c>
      <c r="L384" s="68" t="str">
        <f ca="1">INDEX({"","_","-","="},IF(OR($D384 &gt;= M$6, $E384 &lt; L$6), 0, 1)+IF(OR($F384 &gt;= M$6, $G384 &lt; L$6), 0, 2)+1)</f>
        <v/>
      </c>
      <c r="M384" s="68" t="str">
        <f ca="1">INDEX({"","_","-","="},IF(OR($D384 &gt;= N$6, $E384 &lt; M$6), 0, 1)+IF(OR($F384 &gt;= N$6, $G384 &lt; M$6), 0, 2)+1)</f>
        <v/>
      </c>
      <c r="N384" s="68" t="str">
        <f ca="1">INDEX({"","_","-","="},IF(OR($D384 &gt;= O$6, $E384 &lt; N$6), 0, 1)+IF(OR($F384 &gt;= O$6, $G384 &lt; N$6), 0, 2)+1)</f>
        <v/>
      </c>
      <c r="O384" s="68" t="str">
        <f ca="1">INDEX({"","_","-","="},IF(OR($D384 &gt;= P$6, $E384 &lt; O$6), 0, 1)+IF(OR($F384 &gt;= P$6, $G384 &lt; O$6), 0, 2)+1)</f>
        <v/>
      </c>
      <c r="P384" s="68" t="str">
        <f ca="1">INDEX({"","_","-","="},IF(OR($D384 &gt;= Q$6, $E384 &lt; P$6), 0, 1)+IF(OR($F384 &gt;= Q$6, $G384 &lt; P$6), 0, 2)+1)</f>
        <v/>
      </c>
      <c r="Q384" s="68" t="str">
        <f ca="1">INDEX({"","_","-","="},IF(OR($D384 &gt;= R$6, $E384 &lt; Q$6), 0, 1)+IF(OR($F384 &gt;= R$6, $G384 &lt; Q$6), 0, 2)+1)</f>
        <v/>
      </c>
      <c r="R384" s="68" t="str">
        <f ca="1">INDEX({"","_","-","="},IF(OR($D384 &gt;= S$6, $E384 &lt; R$6), 0, 1)+IF(OR($F384 &gt;= S$6, $G384 &lt; R$6), 0, 2)+1)</f>
        <v/>
      </c>
      <c r="S384" s="68" t="str">
        <f ca="1">INDEX({"","_","-","="},IF(OR($D384 &gt;= T$6, $E384 &lt; S$6), 0, 1)+IF(OR($F384 &gt;= T$6, $G384 &lt; S$6), 0, 2)+1)</f>
        <v/>
      </c>
      <c r="T384" s="68" t="str">
        <f ca="1">INDEX({"","_","-","="},IF(OR($D384 &gt;= U$6, $E384 &lt; T$6), 0, 1)+IF(OR($F384 &gt;= U$6, $G384 &lt; T$6), 0, 2)+1)</f>
        <v/>
      </c>
      <c r="U384" s="68" t="str">
        <f ca="1">INDEX({"","_","-","="},IF(OR($D384 &gt;= V$6, $E384 &lt; U$6), 0, 1)+IF(OR($F384 &gt;= V$6, $G384 &lt; U$6), 0, 2)+1)</f>
        <v/>
      </c>
      <c r="V384" s="68" t="str">
        <f ca="1">INDEX({"","_","-","="},IF(OR($D384 &gt;= W$6, $E384 &lt; V$6), 0, 1)+IF(OR($F384 &gt;= W$6, $G384 &lt; V$6), 0, 2)+1)</f>
        <v/>
      </c>
      <c r="W384" s="68" t="str">
        <f ca="1">INDEX({"","_","-","="},IF(OR($D384 &gt;= X$6, $E384 &lt; W$6), 0, 1)+IF(OR($F384 &gt;= X$6, $G384 &lt; W$6), 0, 2)+1)</f>
        <v/>
      </c>
      <c r="X384" s="68" t="str">
        <f ca="1">INDEX({"","_","-","="},IF(OR($D384 &gt;= Y$6, $E384 &lt; X$6), 0, 1)+IF(OR($F384 &gt;= Y$6, $G384 &lt; X$6), 0, 2)+1)</f>
        <v/>
      </c>
      <c r="Y384" s="68" t="str">
        <f ca="1">INDEX({"","_","-","="},IF(OR($D384 &gt;= Z$6, $E384 &lt; Y$6), 0, 1)+IF(OR($F384 &gt;= Z$6, $G384 &lt; Y$6), 0, 2)+1)</f>
        <v/>
      </c>
      <c r="Z384" s="68" t="str">
        <f ca="1">INDEX({"","_","-","="},IF(OR($D384 &gt;= AA$6, $E384 &lt; Z$6), 0, 1)+IF(OR($F384 &gt;= AA$6, $G384 &lt; Z$6), 0, 2)+1)</f>
        <v/>
      </c>
      <c r="AA384" s="68" t="str">
        <f ca="1">INDEX({"","_","-","="},IF(OR($D384 &gt;= AB$6, $E384 &lt; AA$6), 0, 1)+IF(OR($F384 &gt;= AB$6, $G384 &lt; AA$6), 0, 2)+1)</f>
        <v/>
      </c>
      <c r="AB384" s="68" t="str">
        <f ca="1">INDEX({"","_","-","="},IF(OR($D384 &gt;= AC$6, $E384 &lt; AB$6), 0, 1)+IF(OR($F384 &gt;= AC$6, $G384 &lt; AB$6), 0, 2)+1)</f>
        <v/>
      </c>
      <c r="AC384" s="68" t="str">
        <f ca="1">INDEX({"","_","-","="},IF(OR($D384 &gt;= AD$6, $E384 &lt; AC$6), 0, 1)+IF(OR($F384 &gt;= AD$6, $G384 &lt; AC$6), 0, 2)+1)</f>
        <v/>
      </c>
      <c r="AD384" s="68" t="str">
        <f ca="1">INDEX({"","_","-","="},IF(OR($D384 &gt;= AE$6, $E384 &lt; AD$6), 0, 1)+IF(OR($F384 &gt;= AE$6, $G384 &lt; AD$6), 0, 2)+1)</f>
        <v/>
      </c>
      <c r="AE384" s="68" t="str">
        <f ca="1">INDEX({"","_","-","="},IF(OR($D384 &gt;= AF$6, $E384 &lt; AE$6), 0, 1)+IF(OR($F384 &gt;= AF$6, $G384 &lt; AE$6), 0, 2)+1)</f>
        <v/>
      </c>
      <c r="AF384" s="68" t="str">
        <f ca="1">INDEX({"","_","-","="},IF(OR($D384 &gt;= AG$6, $E384 &lt; AF$6), 0, 1)+IF(OR($F384 &gt;= AG$6, $G384 &lt; AF$6), 0, 2)+1)</f>
        <v/>
      </c>
      <c r="AG384" s="68" t="str">
        <f ca="1">INDEX({"","_","-","="},IF(OR($D384 &gt;= AH$6, $E384 &lt; AG$6), 0, 1)+IF(OR($F384 &gt;= AH$6, $G384 &lt; AG$6), 0, 2)+1)</f>
        <v/>
      </c>
      <c r="AH384" s="68" t="str">
        <f ca="1">INDEX({"","_","-","="},IF(OR($D384 &gt;= AI$6, $E384 &lt; AH$6), 0, 1)+IF(OR($F384 &gt;= AI$6, $G384 &lt; AH$6), 0, 2)+1)</f>
        <v/>
      </c>
      <c r="AI384" s="68" t="str">
        <f ca="1">INDEX({"","_","-","="},IF(OR($D384 &gt;= AJ$6, $E384 &lt; AI$6), 0, 1)+IF(OR($F384 &gt;= AJ$6, $G384 &lt; AI$6), 0, 2)+1)</f>
        <v/>
      </c>
      <c r="AJ384" s="68" t="str">
        <f ca="1">INDEX({"","_","-","="},IF(OR($D384 &gt;= AK$6, $E384 &lt; AJ$6), 0, 1)+IF(OR($F384 &gt;= AK$6, $G384 &lt; AJ$6), 0, 2)+1)</f>
        <v/>
      </c>
      <c r="AK384" s="68" t="str">
        <f ca="1">INDEX({"","_","-","="},IF(OR($D384 &gt;= AL$6, $E384 &lt; AK$6), 0, 1)+IF(OR($F384 &gt;= AL$6, $G384 &lt; AK$6), 0, 2)+1)</f>
        <v/>
      </c>
      <c r="AL384" s="68" t="str">
        <f ca="1">INDEX({"","_","-","="},IF(OR($D384 &gt;= AM$6, $E384 &lt; AL$6), 0, 1)+IF(OR($F384 &gt;= AM$6, $G384 &lt; AL$6), 0, 2)+1)</f>
        <v/>
      </c>
      <c r="AM384" s="68" t="str">
        <f ca="1">INDEX({"","_","-","="},IF(OR($D384 &gt;= AN$6, $E384 &lt; AM$6), 0, 1)+IF(OR($F384 &gt;= AN$6, $G384 &lt; AM$6), 0, 2)+1)</f>
        <v/>
      </c>
      <c r="AN384" s="68" t="str">
        <f ca="1">INDEX({"","_","-","="},IF(OR($D384 &gt;= AO$6, $E384 &lt; AN$6), 0, 1)+IF(OR($F384 &gt;= AO$6, $G384 &lt; AN$6), 0, 2)+1)</f>
        <v/>
      </c>
      <c r="AO384" s="68" t="str">
        <f ca="1">INDEX({"","_","-","="},IF(OR($D384 &gt;= AP$6, $E384 &lt; AO$6), 0, 1)+IF(OR($F384 &gt;= AP$6, $G384 &lt; AO$6), 0, 2)+1)</f>
        <v/>
      </c>
      <c r="AP384" s="68" t="str">
        <f ca="1">INDEX({"","_","-","="},IF(OR($D384 &gt;= AQ$6, $E384 &lt; AP$6), 0, 1)+IF(OR($F384 &gt;= AQ$6, $G384 &lt; AP$6), 0, 2)+1)</f>
        <v/>
      </c>
      <c r="AQ384" s="68" t="str">
        <f ca="1">INDEX({"","_","-","="},IF(OR($D384 &gt;= AR$6, $E384 &lt; AQ$6), 0, 1)+IF(OR($F384 &gt;= AR$6, $G384 &lt; AQ$6), 0, 2)+1)</f>
        <v/>
      </c>
      <c r="AR384" s="68" t="str">
        <f ca="1">INDEX({"","_","-","="},IF(OR($D384 &gt;= AS$6, $E384 &lt; AR$6), 0, 1)+IF(OR($F384 &gt;= AS$6, $G384 &lt; AR$6), 0, 2)+1)</f>
        <v/>
      </c>
      <c r="AS384" s="68" t="str">
        <f ca="1">INDEX({"","_","-","="},IF(OR($D384 &gt;= AT$6, $E384 &lt; AS$6), 0, 1)+IF(OR($F384 &gt;= AT$6, $G384 &lt; AS$6), 0, 2)+1)</f>
        <v/>
      </c>
      <c r="AT384" s="68" t="str">
        <f ca="1">INDEX({"","_","-","="},IF(OR($D384 &gt;= AU$6, $E384 &lt; AT$6), 0, 1)+IF(OR($F384 &gt;= AU$6, $G384 &lt; AT$6), 0, 2)+1)</f>
        <v/>
      </c>
      <c r="AU384" s="68" t="str">
        <f ca="1">INDEX({"","_","-","="},IF(OR($D384 &gt;= AV$6, $E384 &lt; AU$6), 0, 1)+IF(OR($F384 &gt;= AV$6, $G384 &lt; AU$6), 0, 2)+1)</f>
        <v/>
      </c>
      <c r="AV384" s="68" t="str">
        <f ca="1">INDEX({"","_","-","="},IF(OR($D384 &gt;= AW$6, $E384 &lt; AV$6), 0, 1)+IF(OR($F384 &gt;= AW$6, $G384 &lt; AV$6), 0, 2)+1)</f>
        <v/>
      </c>
      <c r="AW384" s="68" t="str">
        <f ca="1">INDEX({"","_","-","="},IF(OR($D384 &gt;= AX$6, $E384 &lt; AW$6), 0, 1)+IF(OR($F384 &gt;= AX$6, $G384 &lt; AW$6), 0, 2)+1)</f>
        <v/>
      </c>
      <c r="AX384" s="68" t="str">
        <f ca="1">INDEX({"","_","-","="},IF(OR($D384 &gt;= AY$6, $E384 &lt; AX$6), 0, 1)+IF(OR($F384 &gt;= AY$6, $G384 &lt; AX$6), 0, 2)+1)</f>
        <v/>
      </c>
      <c r="AY384" s="68" t="str">
        <f ca="1">INDEX({"","_","-","="},IF(OR($D384 &gt;= AZ$6, $E384 &lt; AY$6), 0, 1)+IF(OR($F384 &gt;= AZ$6, $G384 &lt; AY$6), 0, 2)+1)</f>
        <v/>
      </c>
      <c r="AZ384" s="68" t="str">
        <f ca="1">INDEX({"","_","-","="},IF(OR($D384 &gt;= BA$6, $E384 &lt; AZ$6), 0, 1)+IF(OR($F384 &gt;= BA$6, $G384 &lt; AZ$6), 0, 2)+1)</f>
        <v/>
      </c>
      <c r="BA384" s="68" t="str">
        <f ca="1">INDEX({"","_","-","="},IF(OR($D384 &gt;= BB$6, $E384 &lt; BA$6), 0, 1)+IF(OR($F384 &gt;= BB$6, $G384 &lt; BA$6), 0, 2)+1)</f>
        <v/>
      </c>
      <c r="BB384" s="68" t="str">
        <f ca="1">INDEX({"","_","-","="},IF(OR($D384 &gt;= BC$6, $E384 &lt; BB$6), 0, 1)+IF(OR($F384 &gt;= BC$6, $G384 &lt; BB$6), 0, 2)+1)</f>
        <v/>
      </c>
      <c r="BC384" s="68" t="str">
        <f ca="1">INDEX({"","_","-","="},IF(OR($D384 &gt;= BD$6, $E384 &lt; BC$6), 0, 1)+IF(OR($F384 &gt;= BD$6, $G384 &lt; BC$6), 0, 2)+1)</f>
        <v/>
      </c>
      <c r="BD384" s="68" t="str">
        <f ca="1">INDEX({"","_","-","="},IF(OR($D384 &gt;= BE$6, $E384 &lt; BD$6), 0, 1)+IF(OR($F384 &gt;= BE$6, $G384 &lt; BD$6), 0, 2)+1)</f>
        <v/>
      </c>
      <c r="BE384" s="68" t="str">
        <f ca="1">INDEX({"","_","-","="},IF(OR($D384 &gt;= BF$6, $E384 &lt; BE$6), 0, 1)+IF(OR($F384 &gt;= BF$6, $G384 &lt; BE$6), 0, 2)+1)</f>
        <v/>
      </c>
      <c r="BF384" s="68" t="str">
        <f ca="1">INDEX({"","_","-","="},IF(OR($D384 &gt;= BG$6, $E384 &lt; BF$6), 0, 1)+IF(OR($F384 &gt;= BG$6, $G384 &lt; BF$6), 0, 2)+1)</f>
        <v/>
      </c>
      <c r="BG384" s="68" t="str">
        <f ca="1">INDEX({"","_","-","="},IF(OR($D384 &gt;= BH$6, $E384 &lt; BG$6), 0, 1)+IF(OR($F384 &gt;= BH$6, $G384 &lt; BG$6), 0, 2)+1)</f>
        <v/>
      </c>
      <c r="BH384" s="68" t="str">
        <f ca="1">INDEX({"","_","-","="},IF(OR($D384 &gt;= BI$6, $E384 &lt; BH$6), 0, 1)+IF(OR($F384 &gt;= BI$6, $G384 &lt; BH$6), 0, 2)+1)</f>
        <v/>
      </c>
      <c r="BI384" s="68" t="str">
        <f ca="1">INDEX({"","_","-","="},IF(OR($D384 &gt;= BJ$6, $E384 &lt; BI$6), 0, 1)+IF(OR($F384 &gt;= BJ$6, $G384 &lt; BI$6), 0, 2)+1)</f>
        <v/>
      </c>
      <c r="BJ384" s="68" t="str">
        <f ca="1">INDEX({"","_","-","="},IF(OR($D384 &gt;= BK$6, $E384 &lt; BJ$6), 0, 1)+IF(OR($F384 &gt;= BK$6, $G384 &lt; BJ$6), 0, 2)+1)</f>
        <v/>
      </c>
      <c r="BK384" s="68" t="str">
        <f ca="1">INDEX({"","_","-","="},IF(OR($D384 &gt;= BL$6, $E384 &lt; BK$6), 0, 1)+IF(OR($F384 &gt;= BL$6, $G384 &lt; BK$6), 0, 2)+1)</f>
        <v/>
      </c>
      <c r="BL384" s="68" t="str">
        <f ca="1">INDEX({"","_","-","="},IF(OR($D384 &gt;= BM$6, $E384 &lt; BL$6), 0, 1)+IF(OR($F384 &gt;= BM$6, $G384 &lt; BL$6), 0, 2)+1)</f>
        <v/>
      </c>
      <c r="BM384" s="68" t="str">
        <f ca="1">INDEX({"","_","-","="},IF(OR($D384 &gt;= BN$6, $E384 &lt; BM$6), 0, 1)+IF(OR($F384 &gt;= BN$6, $G384 &lt; BM$6), 0, 2)+1)</f>
        <v/>
      </c>
      <c r="BN384" s="68" t="str">
        <f ca="1">INDEX({"","_","-","="},IF(OR($D384 &gt;= BO$6, $E384 &lt; BN$6), 0, 1)+IF(OR($F384 &gt;= BO$6, $G384 &lt; BN$6), 0, 2)+1)</f>
        <v/>
      </c>
      <c r="BO384" s="68" t="str">
        <f ca="1">INDEX({"","_","-","="},IF(OR($D384 &gt;= BP$6, $E384 &lt; BO$6), 0, 1)+IF(OR($F384 &gt;= BP$6, $G384 &lt; BO$6), 0, 2)+1)</f>
        <v/>
      </c>
      <c r="BP384" s="68" t="str">
        <f ca="1">INDEX({"","_","-","="},IF(OR($D384 &gt;= BQ$6, $E384 &lt; BP$6), 0, 1)+IF(OR($F384 &gt;= BQ$6, $G384 &lt; BP$6), 0, 2)+1)</f>
        <v/>
      </c>
      <c r="BQ384" s="68" t="str">
        <f ca="1">INDEX({"","_","-","="},IF(OR($D384 &gt;= BR$6, $E384 &lt; BQ$6), 0, 1)+IF(OR($F384 &gt;= BR$6, $G384 &lt; BQ$6), 0, 2)+1)</f>
        <v/>
      </c>
      <c r="BR384" s="68" t="str">
        <f ca="1">INDEX({"","_","-","="},IF(OR($D384 &gt;= BS$6, $E384 &lt; BR$6), 0, 1)+IF(OR($F384 &gt;= BS$6, $G384 &lt; BR$6), 0, 2)+1)</f>
        <v/>
      </c>
      <c r="BS384" s="68" t="str">
        <f ca="1">INDEX({"","_","-","="},IF(OR($D384 &gt;= BT$6, $E384 &lt; BS$6), 0, 1)+IF(OR($F384 &gt;= BT$6, $G384 &lt; BS$6), 0, 2)+1)</f>
        <v/>
      </c>
      <c r="BT384" s="68" t="str">
        <f ca="1">INDEX({"","_","-","="},IF(OR($D384 &gt;= BU$6, $E384 &lt; BT$6), 0, 1)+IF(OR($F384 &gt;= BU$6, $G384 &lt; BT$6), 0, 2)+1)</f>
        <v/>
      </c>
      <c r="BU384" s="68" t="str">
        <f ca="1">INDEX({"","_","-","="},IF(OR($D384 &gt;= BV$6, $E384 &lt; BU$6), 0, 1)+IF(OR($F384 &gt;= BV$6, $G384 &lt; BU$6), 0, 2)+1)</f>
        <v/>
      </c>
      <c r="BV384" s="68" t="str">
        <f ca="1">INDEX({"","_","-","="},IF(OR($D384 &gt;= BW$6, $E384 &lt; BV$6), 0, 1)+IF(OR($F384 &gt;= BW$6, $G384 &lt; BV$6), 0, 2)+1)</f>
        <v/>
      </c>
      <c r="BW384" s="68" t="str">
        <f ca="1">INDEX({"","_","-","="},IF(OR($D384 &gt;= BX$6, $E384 &lt; BW$6), 0, 1)+IF(OR($F384 &gt;= BX$6, $G384 &lt; BW$6), 0, 2)+1)</f>
        <v/>
      </c>
      <c r="BX384" s="68" t="str">
        <f ca="1">INDEX({"","_","-","="},IF(OR($D384 &gt;= BY$6, $E384 &lt; BX$6), 0, 1)+IF(OR($F384 &gt;= BY$6, $G384 &lt; BX$6), 0, 2)+1)</f>
        <v/>
      </c>
      <c r="BY384" s="68" t="str">
        <f ca="1">INDEX({"","_","-","="},IF(OR($D384 &gt;= BZ$6, $E384 &lt; BY$6), 0, 1)+IF(OR($F384 &gt;= BZ$6, $G384 &lt; BY$6), 0, 2)+1)</f>
        <v/>
      </c>
      <c r="BZ384" s="68" t="str">
        <f ca="1">INDEX({"","_","-","="},IF(OR($D384 &gt;= CA$6, $E384 &lt; BZ$6), 0, 1)+IF(OR($F384 &gt;= CA$6, $G384 &lt; BZ$6), 0, 2)+1)</f>
        <v/>
      </c>
      <c r="CA384" s="68" t="str">
        <f ca="1">INDEX({"","_","-","="},IF(OR($D384 &gt;= CB$6, $E384 &lt; CA$6), 0, 1)+IF(OR($F384 &gt;= CB$6, $G384 &lt; CA$6), 0, 2)+1)</f>
        <v/>
      </c>
      <c r="CB384" s="68" t="str">
        <f ca="1">INDEX({"","_","-","="},IF(OR($D384 &gt;= CC$6, $E384 &lt; CB$6), 0, 1)+IF(OR($F384 &gt;= CC$6, $G384 &lt; CB$6), 0, 2)+1)</f>
        <v/>
      </c>
      <c r="CC384" s="68" t="str">
        <f ca="1">INDEX({"","_","-","="},IF(OR($D384 &gt;= CD$6, $E384 &lt; CC$6), 0, 1)+IF(OR($F384 &gt;= CD$6, $G384 &lt; CC$6), 0, 2)+1)</f>
        <v/>
      </c>
      <c r="CD384" s="68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IF('临-进度'!M380,'临-进度'!$A380,"")</f>
        <v/>
      </c>
      <c r="B385" s="8" t="str">
        <f ca="1">IF('临-进度'!M380,'临-进度'!$B380,"")</f>
        <v/>
      </c>
      <c r="C385" s="8" t="str">
        <f ca="1">IF('临-进度'!M380,'临-进度'!$E380,"")</f>
        <v/>
      </c>
      <c r="D385" s="40" t="str">
        <f ca="1">IF('临-进度'!$M380,'临-进度'!$I380,"")</f>
        <v/>
      </c>
      <c r="E385" s="40" t="str">
        <f ca="1">IF('临-进度'!$M380,'临-进度'!$AE380,"")</f>
        <v/>
      </c>
      <c r="F385" s="40" t="str">
        <f ca="1">IF('临-进度'!$M380,'临-进度'!$J380,"")</f>
        <v/>
      </c>
      <c r="G385" s="73" t="str">
        <f ca="1">IF('临-进度'!$M380,'临-进度'!$AF380,"")</f>
        <v/>
      </c>
      <c r="H385" s="68" t="str">
        <f ca="1">INDEX({"","_","-","="},IF(OR($D385 &gt;= I$6, $E385 &lt; H$6), 0, 1)+IF(OR($F385 &gt;= I$6, $G385 &lt; H$6), 0, 2)+1)</f>
        <v/>
      </c>
      <c r="I385" s="68" t="str">
        <f ca="1">INDEX({"","_","-","="},IF(OR($D385 &gt;= J$6, $E385 &lt; I$6), 0, 1)+IF(OR($F385 &gt;= J$6, $G385 &lt; I$6), 0, 2)+1)</f>
        <v/>
      </c>
      <c r="J385" s="68" t="str">
        <f ca="1">INDEX({"","_","-","="},IF(OR($D385 &gt;= K$6, $E385 &lt; J$6), 0, 1)+IF(OR($F385 &gt;= K$6, $G385 &lt; J$6), 0, 2)+1)</f>
        <v/>
      </c>
      <c r="K385" s="68" t="str">
        <f ca="1">INDEX({"","_","-","="},IF(OR($D385 &gt;= L$6, $E385 &lt; K$6), 0, 1)+IF(OR($F385 &gt;= L$6, $G385 &lt; K$6), 0, 2)+1)</f>
        <v/>
      </c>
      <c r="L385" s="68" t="str">
        <f ca="1">INDEX({"","_","-","="},IF(OR($D385 &gt;= M$6, $E385 &lt; L$6), 0, 1)+IF(OR($F385 &gt;= M$6, $G385 &lt; L$6), 0, 2)+1)</f>
        <v/>
      </c>
      <c r="M385" s="68" t="str">
        <f ca="1">INDEX({"","_","-","="},IF(OR($D385 &gt;= N$6, $E385 &lt; M$6), 0, 1)+IF(OR($F385 &gt;= N$6, $G385 &lt; M$6), 0, 2)+1)</f>
        <v/>
      </c>
      <c r="N385" s="68" t="str">
        <f ca="1">INDEX({"","_","-","="},IF(OR($D385 &gt;= O$6, $E385 &lt; N$6), 0, 1)+IF(OR($F385 &gt;= O$6, $G385 &lt; N$6), 0, 2)+1)</f>
        <v/>
      </c>
      <c r="O385" s="68" t="str">
        <f ca="1">INDEX({"","_","-","="},IF(OR($D385 &gt;= P$6, $E385 &lt; O$6), 0, 1)+IF(OR($F385 &gt;= P$6, $G385 &lt; O$6), 0, 2)+1)</f>
        <v/>
      </c>
      <c r="P385" s="68" t="str">
        <f ca="1">INDEX({"","_","-","="},IF(OR($D385 &gt;= Q$6, $E385 &lt; P$6), 0, 1)+IF(OR($F385 &gt;= Q$6, $G385 &lt; P$6), 0, 2)+1)</f>
        <v/>
      </c>
      <c r="Q385" s="68" t="str">
        <f ca="1">INDEX({"","_","-","="},IF(OR($D385 &gt;= R$6, $E385 &lt; Q$6), 0, 1)+IF(OR($F385 &gt;= R$6, $G385 &lt; Q$6), 0, 2)+1)</f>
        <v/>
      </c>
      <c r="R385" s="68" t="str">
        <f ca="1">INDEX({"","_","-","="},IF(OR($D385 &gt;= S$6, $E385 &lt; R$6), 0, 1)+IF(OR($F385 &gt;= S$6, $G385 &lt; R$6), 0, 2)+1)</f>
        <v/>
      </c>
      <c r="S385" s="68" t="str">
        <f ca="1">INDEX({"","_","-","="},IF(OR($D385 &gt;= T$6, $E385 &lt; S$6), 0, 1)+IF(OR($F385 &gt;= T$6, $G385 &lt; S$6), 0, 2)+1)</f>
        <v/>
      </c>
      <c r="T385" s="68" t="str">
        <f ca="1">INDEX({"","_","-","="},IF(OR($D385 &gt;= U$6, $E385 &lt; T$6), 0, 1)+IF(OR($F385 &gt;= U$6, $G385 &lt; T$6), 0, 2)+1)</f>
        <v/>
      </c>
      <c r="U385" s="68" t="str">
        <f ca="1">INDEX({"","_","-","="},IF(OR($D385 &gt;= V$6, $E385 &lt; U$6), 0, 1)+IF(OR($F385 &gt;= V$6, $G385 &lt; U$6), 0, 2)+1)</f>
        <v/>
      </c>
      <c r="V385" s="68" t="str">
        <f ca="1">INDEX({"","_","-","="},IF(OR($D385 &gt;= W$6, $E385 &lt; V$6), 0, 1)+IF(OR($F385 &gt;= W$6, $G385 &lt; V$6), 0, 2)+1)</f>
        <v/>
      </c>
      <c r="W385" s="68" t="str">
        <f ca="1">INDEX({"","_","-","="},IF(OR($D385 &gt;= X$6, $E385 &lt; W$6), 0, 1)+IF(OR($F385 &gt;= X$6, $G385 &lt; W$6), 0, 2)+1)</f>
        <v/>
      </c>
      <c r="X385" s="68" t="str">
        <f ca="1">INDEX({"","_","-","="},IF(OR($D385 &gt;= Y$6, $E385 &lt; X$6), 0, 1)+IF(OR($F385 &gt;= Y$6, $G385 &lt; X$6), 0, 2)+1)</f>
        <v/>
      </c>
      <c r="Y385" s="68" t="str">
        <f ca="1">INDEX({"","_","-","="},IF(OR($D385 &gt;= Z$6, $E385 &lt; Y$6), 0, 1)+IF(OR($F385 &gt;= Z$6, $G385 &lt; Y$6), 0, 2)+1)</f>
        <v/>
      </c>
      <c r="Z385" s="68" t="str">
        <f ca="1">INDEX({"","_","-","="},IF(OR($D385 &gt;= AA$6, $E385 &lt; Z$6), 0, 1)+IF(OR($F385 &gt;= AA$6, $G385 &lt; Z$6), 0, 2)+1)</f>
        <v/>
      </c>
      <c r="AA385" s="68" t="str">
        <f ca="1">INDEX({"","_","-","="},IF(OR($D385 &gt;= AB$6, $E385 &lt; AA$6), 0, 1)+IF(OR($F385 &gt;= AB$6, $G385 &lt; AA$6), 0, 2)+1)</f>
        <v/>
      </c>
      <c r="AB385" s="68" t="str">
        <f ca="1">INDEX({"","_","-","="},IF(OR($D385 &gt;= AC$6, $E385 &lt; AB$6), 0, 1)+IF(OR($F385 &gt;= AC$6, $G385 &lt; AB$6), 0, 2)+1)</f>
        <v/>
      </c>
      <c r="AC385" s="68" t="str">
        <f ca="1">INDEX({"","_","-","="},IF(OR($D385 &gt;= AD$6, $E385 &lt; AC$6), 0, 1)+IF(OR($F385 &gt;= AD$6, $G385 &lt; AC$6), 0, 2)+1)</f>
        <v/>
      </c>
      <c r="AD385" s="68" t="str">
        <f ca="1">INDEX({"","_","-","="},IF(OR($D385 &gt;= AE$6, $E385 &lt; AD$6), 0, 1)+IF(OR($F385 &gt;= AE$6, $G385 &lt; AD$6), 0, 2)+1)</f>
        <v/>
      </c>
      <c r="AE385" s="68" t="str">
        <f ca="1">INDEX({"","_","-","="},IF(OR($D385 &gt;= AF$6, $E385 &lt; AE$6), 0, 1)+IF(OR($F385 &gt;= AF$6, $G385 &lt; AE$6), 0, 2)+1)</f>
        <v/>
      </c>
      <c r="AF385" s="68" t="str">
        <f ca="1">INDEX({"","_","-","="},IF(OR($D385 &gt;= AG$6, $E385 &lt; AF$6), 0, 1)+IF(OR($F385 &gt;= AG$6, $G385 &lt; AF$6), 0, 2)+1)</f>
        <v/>
      </c>
      <c r="AG385" s="68" t="str">
        <f ca="1">INDEX({"","_","-","="},IF(OR($D385 &gt;= AH$6, $E385 &lt; AG$6), 0, 1)+IF(OR($F385 &gt;= AH$6, $G385 &lt; AG$6), 0, 2)+1)</f>
        <v/>
      </c>
      <c r="AH385" s="68" t="str">
        <f ca="1">INDEX({"","_","-","="},IF(OR($D385 &gt;= AI$6, $E385 &lt; AH$6), 0, 1)+IF(OR($F385 &gt;= AI$6, $G385 &lt; AH$6), 0, 2)+1)</f>
        <v/>
      </c>
      <c r="AI385" s="68" t="str">
        <f ca="1">INDEX({"","_","-","="},IF(OR($D385 &gt;= AJ$6, $E385 &lt; AI$6), 0, 1)+IF(OR($F385 &gt;= AJ$6, $G385 &lt; AI$6), 0, 2)+1)</f>
        <v/>
      </c>
      <c r="AJ385" s="68" t="str">
        <f ca="1">INDEX({"","_","-","="},IF(OR($D385 &gt;= AK$6, $E385 &lt; AJ$6), 0, 1)+IF(OR($F385 &gt;= AK$6, $G385 &lt; AJ$6), 0, 2)+1)</f>
        <v/>
      </c>
      <c r="AK385" s="68" t="str">
        <f ca="1">INDEX({"","_","-","="},IF(OR($D385 &gt;= AL$6, $E385 &lt; AK$6), 0, 1)+IF(OR($F385 &gt;= AL$6, $G385 &lt; AK$6), 0, 2)+1)</f>
        <v/>
      </c>
      <c r="AL385" s="68" t="str">
        <f ca="1">INDEX({"","_","-","="},IF(OR($D385 &gt;= AM$6, $E385 &lt; AL$6), 0, 1)+IF(OR($F385 &gt;= AM$6, $G385 &lt; AL$6), 0, 2)+1)</f>
        <v/>
      </c>
      <c r="AM385" s="68" t="str">
        <f ca="1">INDEX({"","_","-","="},IF(OR($D385 &gt;= AN$6, $E385 &lt; AM$6), 0, 1)+IF(OR($F385 &gt;= AN$6, $G385 &lt; AM$6), 0, 2)+1)</f>
        <v/>
      </c>
      <c r="AN385" s="68" t="str">
        <f ca="1">INDEX({"","_","-","="},IF(OR($D385 &gt;= AO$6, $E385 &lt; AN$6), 0, 1)+IF(OR($F385 &gt;= AO$6, $G385 &lt; AN$6), 0, 2)+1)</f>
        <v/>
      </c>
      <c r="AO385" s="68" t="str">
        <f ca="1">INDEX({"","_","-","="},IF(OR($D385 &gt;= AP$6, $E385 &lt; AO$6), 0, 1)+IF(OR($F385 &gt;= AP$6, $G385 &lt; AO$6), 0, 2)+1)</f>
        <v/>
      </c>
      <c r="AP385" s="68" t="str">
        <f ca="1">INDEX({"","_","-","="},IF(OR($D385 &gt;= AQ$6, $E385 &lt; AP$6), 0, 1)+IF(OR($F385 &gt;= AQ$6, $G385 &lt; AP$6), 0, 2)+1)</f>
        <v/>
      </c>
      <c r="AQ385" s="68" t="str">
        <f ca="1">INDEX({"","_","-","="},IF(OR($D385 &gt;= AR$6, $E385 &lt; AQ$6), 0, 1)+IF(OR($F385 &gt;= AR$6, $G385 &lt; AQ$6), 0, 2)+1)</f>
        <v/>
      </c>
      <c r="AR385" s="68" t="str">
        <f ca="1">INDEX({"","_","-","="},IF(OR($D385 &gt;= AS$6, $E385 &lt; AR$6), 0, 1)+IF(OR($F385 &gt;= AS$6, $G385 &lt; AR$6), 0, 2)+1)</f>
        <v/>
      </c>
      <c r="AS385" s="68" t="str">
        <f ca="1">INDEX({"","_","-","="},IF(OR($D385 &gt;= AT$6, $E385 &lt; AS$6), 0, 1)+IF(OR($F385 &gt;= AT$6, $G385 &lt; AS$6), 0, 2)+1)</f>
        <v/>
      </c>
      <c r="AT385" s="68" t="str">
        <f ca="1">INDEX({"","_","-","="},IF(OR($D385 &gt;= AU$6, $E385 &lt; AT$6), 0, 1)+IF(OR($F385 &gt;= AU$6, $G385 &lt; AT$6), 0, 2)+1)</f>
        <v/>
      </c>
      <c r="AU385" s="68" t="str">
        <f ca="1">INDEX({"","_","-","="},IF(OR($D385 &gt;= AV$6, $E385 &lt; AU$6), 0, 1)+IF(OR($F385 &gt;= AV$6, $G385 &lt; AU$6), 0, 2)+1)</f>
        <v/>
      </c>
      <c r="AV385" s="68" t="str">
        <f ca="1">INDEX({"","_","-","="},IF(OR($D385 &gt;= AW$6, $E385 &lt; AV$6), 0, 1)+IF(OR($F385 &gt;= AW$6, $G385 &lt; AV$6), 0, 2)+1)</f>
        <v/>
      </c>
      <c r="AW385" s="68" t="str">
        <f ca="1">INDEX({"","_","-","="},IF(OR($D385 &gt;= AX$6, $E385 &lt; AW$6), 0, 1)+IF(OR($F385 &gt;= AX$6, $G385 &lt; AW$6), 0, 2)+1)</f>
        <v/>
      </c>
      <c r="AX385" s="68" t="str">
        <f ca="1">INDEX({"","_","-","="},IF(OR($D385 &gt;= AY$6, $E385 &lt; AX$6), 0, 1)+IF(OR($F385 &gt;= AY$6, $G385 &lt; AX$6), 0, 2)+1)</f>
        <v/>
      </c>
      <c r="AY385" s="68" t="str">
        <f ca="1">INDEX({"","_","-","="},IF(OR($D385 &gt;= AZ$6, $E385 &lt; AY$6), 0, 1)+IF(OR($F385 &gt;= AZ$6, $G385 &lt; AY$6), 0, 2)+1)</f>
        <v/>
      </c>
      <c r="AZ385" s="68" t="str">
        <f ca="1">INDEX({"","_","-","="},IF(OR($D385 &gt;= BA$6, $E385 &lt; AZ$6), 0, 1)+IF(OR($F385 &gt;= BA$6, $G385 &lt; AZ$6), 0, 2)+1)</f>
        <v/>
      </c>
      <c r="BA385" s="68" t="str">
        <f ca="1">INDEX({"","_","-","="},IF(OR($D385 &gt;= BB$6, $E385 &lt; BA$6), 0, 1)+IF(OR($F385 &gt;= BB$6, $G385 &lt; BA$6), 0, 2)+1)</f>
        <v/>
      </c>
      <c r="BB385" s="68" t="str">
        <f ca="1">INDEX({"","_","-","="},IF(OR($D385 &gt;= BC$6, $E385 &lt; BB$6), 0, 1)+IF(OR($F385 &gt;= BC$6, $G385 &lt; BB$6), 0, 2)+1)</f>
        <v/>
      </c>
      <c r="BC385" s="68" t="str">
        <f ca="1">INDEX({"","_","-","="},IF(OR($D385 &gt;= BD$6, $E385 &lt; BC$6), 0, 1)+IF(OR($F385 &gt;= BD$6, $G385 &lt; BC$6), 0, 2)+1)</f>
        <v/>
      </c>
      <c r="BD385" s="68" t="str">
        <f ca="1">INDEX({"","_","-","="},IF(OR($D385 &gt;= BE$6, $E385 &lt; BD$6), 0, 1)+IF(OR($F385 &gt;= BE$6, $G385 &lt; BD$6), 0, 2)+1)</f>
        <v/>
      </c>
      <c r="BE385" s="68" t="str">
        <f ca="1">INDEX({"","_","-","="},IF(OR($D385 &gt;= BF$6, $E385 &lt; BE$6), 0, 1)+IF(OR($F385 &gt;= BF$6, $G385 &lt; BE$6), 0, 2)+1)</f>
        <v/>
      </c>
      <c r="BF385" s="68" t="str">
        <f ca="1">INDEX({"","_","-","="},IF(OR($D385 &gt;= BG$6, $E385 &lt; BF$6), 0, 1)+IF(OR($F385 &gt;= BG$6, $G385 &lt; BF$6), 0, 2)+1)</f>
        <v/>
      </c>
      <c r="BG385" s="68" t="str">
        <f ca="1">INDEX({"","_","-","="},IF(OR($D385 &gt;= BH$6, $E385 &lt; BG$6), 0, 1)+IF(OR($F385 &gt;= BH$6, $G385 &lt; BG$6), 0, 2)+1)</f>
        <v/>
      </c>
      <c r="BH385" s="68" t="str">
        <f ca="1">INDEX({"","_","-","="},IF(OR($D385 &gt;= BI$6, $E385 &lt; BH$6), 0, 1)+IF(OR($F385 &gt;= BI$6, $G385 &lt; BH$6), 0, 2)+1)</f>
        <v/>
      </c>
      <c r="BI385" s="68" t="str">
        <f ca="1">INDEX({"","_","-","="},IF(OR($D385 &gt;= BJ$6, $E385 &lt; BI$6), 0, 1)+IF(OR($F385 &gt;= BJ$6, $G385 &lt; BI$6), 0, 2)+1)</f>
        <v/>
      </c>
      <c r="BJ385" s="68" t="str">
        <f ca="1">INDEX({"","_","-","="},IF(OR($D385 &gt;= BK$6, $E385 &lt; BJ$6), 0, 1)+IF(OR($F385 &gt;= BK$6, $G385 &lt; BJ$6), 0, 2)+1)</f>
        <v/>
      </c>
      <c r="BK385" s="68" t="str">
        <f ca="1">INDEX({"","_","-","="},IF(OR($D385 &gt;= BL$6, $E385 &lt; BK$6), 0, 1)+IF(OR($F385 &gt;= BL$6, $G385 &lt; BK$6), 0, 2)+1)</f>
        <v/>
      </c>
      <c r="BL385" s="68" t="str">
        <f ca="1">INDEX({"","_","-","="},IF(OR($D385 &gt;= BM$6, $E385 &lt; BL$6), 0, 1)+IF(OR($F385 &gt;= BM$6, $G385 &lt; BL$6), 0, 2)+1)</f>
        <v/>
      </c>
      <c r="BM385" s="68" t="str">
        <f ca="1">INDEX({"","_","-","="},IF(OR($D385 &gt;= BN$6, $E385 &lt; BM$6), 0, 1)+IF(OR($F385 &gt;= BN$6, $G385 &lt; BM$6), 0, 2)+1)</f>
        <v/>
      </c>
      <c r="BN385" s="68" t="str">
        <f ca="1">INDEX({"","_","-","="},IF(OR($D385 &gt;= BO$6, $E385 &lt; BN$6), 0, 1)+IF(OR($F385 &gt;= BO$6, $G385 &lt; BN$6), 0, 2)+1)</f>
        <v/>
      </c>
      <c r="BO385" s="68" t="str">
        <f ca="1">INDEX({"","_","-","="},IF(OR($D385 &gt;= BP$6, $E385 &lt; BO$6), 0, 1)+IF(OR($F385 &gt;= BP$6, $G385 &lt; BO$6), 0, 2)+1)</f>
        <v/>
      </c>
      <c r="BP385" s="68" t="str">
        <f ca="1">INDEX({"","_","-","="},IF(OR($D385 &gt;= BQ$6, $E385 &lt; BP$6), 0, 1)+IF(OR($F385 &gt;= BQ$6, $G385 &lt; BP$6), 0, 2)+1)</f>
        <v/>
      </c>
      <c r="BQ385" s="68" t="str">
        <f ca="1">INDEX({"","_","-","="},IF(OR($D385 &gt;= BR$6, $E385 &lt; BQ$6), 0, 1)+IF(OR($F385 &gt;= BR$6, $G385 &lt; BQ$6), 0, 2)+1)</f>
        <v/>
      </c>
      <c r="BR385" s="68" t="str">
        <f ca="1">INDEX({"","_","-","="},IF(OR($D385 &gt;= BS$6, $E385 &lt; BR$6), 0, 1)+IF(OR($F385 &gt;= BS$6, $G385 &lt; BR$6), 0, 2)+1)</f>
        <v/>
      </c>
      <c r="BS385" s="68" t="str">
        <f ca="1">INDEX({"","_","-","="},IF(OR($D385 &gt;= BT$6, $E385 &lt; BS$6), 0, 1)+IF(OR($F385 &gt;= BT$6, $G385 &lt; BS$6), 0, 2)+1)</f>
        <v/>
      </c>
      <c r="BT385" s="68" t="str">
        <f ca="1">INDEX({"","_","-","="},IF(OR($D385 &gt;= BU$6, $E385 &lt; BT$6), 0, 1)+IF(OR($F385 &gt;= BU$6, $G385 &lt; BT$6), 0, 2)+1)</f>
        <v/>
      </c>
      <c r="BU385" s="68" t="str">
        <f ca="1">INDEX({"","_","-","="},IF(OR($D385 &gt;= BV$6, $E385 &lt; BU$6), 0, 1)+IF(OR($F385 &gt;= BV$6, $G385 &lt; BU$6), 0, 2)+1)</f>
        <v/>
      </c>
      <c r="BV385" s="68" t="str">
        <f ca="1">INDEX({"","_","-","="},IF(OR($D385 &gt;= BW$6, $E385 &lt; BV$6), 0, 1)+IF(OR($F385 &gt;= BW$6, $G385 &lt; BV$6), 0, 2)+1)</f>
        <v/>
      </c>
      <c r="BW385" s="68" t="str">
        <f ca="1">INDEX({"","_","-","="},IF(OR($D385 &gt;= BX$6, $E385 &lt; BW$6), 0, 1)+IF(OR($F385 &gt;= BX$6, $G385 &lt; BW$6), 0, 2)+1)</f>
        <v/>
      </c>
      <c r="BX385" s="68" t="str">
        <f ca="1">INDEX({"","_","-","="},IF(OR($D385 &gt;= BY$6, $E385 &lt; BX$6), 0, 1)+IF(OR($F385 &gt;= BY$6, $G385 &lt; BX$6), 0, 2)+1)</f>
        <v/>
      </c>
      <c r="BY385" s="68" t="str">
        <f ca="1">INDEX({"","_","-","="},IF(OR($D385 &gt;= BZ$6, $E385 &lt; BY$6), 0, 1)+IF(OR($F385 &gt;= BZ$6, $G385 &lt; BY$6), 0, 2)+1)</f>
        <v/>
      </c>
      <c r="BZ385" s="68" t="str">
        <f ca="1">INDEX({"","_","-","="},IF(OR($D385 &gt;= CA$6, $E385 &lt; BZ$6), 0, 1)+IF(OR($F385 &gt;= CA$6, $G385 &lt; BZ$6), 0, 2)+1)</f>
        <v/>
      </c>
      <c r="CA385" s="68" t="str">
        <f ca="1">INDEX({"","_","-","="},IF(OR($D385 &gt;= CB$6, $E385 &lt; CA$6), 0, 1)+IF(OR($F385 &gt;= CB$6, $G385 &lt; CA$6), 0, 2)+1)</f>
        <v/>
      </c>
      <c r="CB385" s="68" t="str">
        <f ca="1">INDEX({"","_","-","="},IF(OR($D385 &gt;= CC$6, $E385 &lt; CB$6), 0, 1)+IF(OR($F385 &gt;= CC$6, $G385 &lt; CB$6), 0, 2)+1)</f>
        <v/>
      </c>
      <c r="CC385" s="68" t="str">
        <f ca="1">INDEX({"","_","-","="},IF(OR($D385 &gt;= CD$6, $E385 &lt; CC$6), 0, 1)+IF(OR($F385 &gt;= CD$6, $G385 &lt; CC$6), 0, 2)+1)</f>
        <v/>
      </c>
      <c r="CD385" s="68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IF('临-进度'!M381,'临-进度'!$A381,"")</f>
        <v/>
      </c>
      <c r="B386" s="8" t="str">
        <f ca="1">IF('临-进度'!M381,'临-进度'!$B381,"")</f>
        <v/>
      </c>
      <c r="C386" s="8" t="str">
        <f ca="1">IF('临-进度'!M381,'临-进度'!$E381,"")</f>
        <v/>
      </c>
      <c r="D386" s="40" t="str">
        <f ca="1">IF('临-进度'!$M381,'临-进度'!$I381,"")</f>
        <v/>
      </c>
      <c r="E386" s="40" t="str">
        <f ca="1">IF('临-进度'!$M381,'临-进度'!$AE381,"")</f>
        <v/>
      </c>
      <c r="F386" s="40" t="str">
        <f ca="1">IF('临-进度'!$M381,'临-进度'!$J381,"")</f>
        <v/>
      </c>
      <c r="G386" s="73" t="str">
        <f ca="1">IF('临-进度'!$M381,'临-进度'!$AF381,"")</f>
        <v/>
      </c>
      <c r="H386" s="68" t="str">
        <f ca="1">INDEX({"","_","-","="},IF(OR($D386 &gt;= I$6, $E386 &lt; H$6), 0, 1)+IF(OR($F386 &gt;= I$6, $G386 &lt; H$6), 0, 2)+1)</f>
        <v/>
      </c>
      <c r="I386" s="68" t="str">
        <f ca="1">INDEX({"","_","-","="},IF(OR($D386 &gt;= J$6, $E386 &lt; I$6), 0, 1)+IF(OR($F386 &gt;= J$6, $G386 &lt; I$6), 0, 2)+1)</f>
        <v/>
      </c>
      <c r="J386" s="68" t="str">
        <f ca="1">INDEX({"","_","-","="},IF(OR($D386 &gt;= K$6, $E386 &lt; J$6), 0, 1)+IF(OR($F386 &gt;= K$6, $G386 &lt; J$6), 0, 2)+1)</f>
        <v/>
      </c>
      <c r="K386" s="68" t="str">
        <f ca="1">INDEX({"","_","-","="},IF(OR($D386 &gt;= L$6, $E386 &lt; K$6), 0, 1)+IF(OR($F386 &gt;= L$6, $G386 &lt; K$6), 0, 2)+1)</f>
        <v/>
      </c>
      <c r="L386" s="68" t="str">
        <f ca="1">INDEX({"","_","-","="},IF(OR($D386 &gt;= M$6, $E386 &lt; L$6), 0, 1)+IF(OR($F386 &gt;= M$6, $G386 &lt; L$6), 0, 2)+1)</f>
        <v/>
      </c>
      <c r="M386" s="68" t="str">
        <f ca="1">INDEX({"","_","-","="},IF(OR($D386 &gt;= N$6, $E386 &lt; M$6), 0, 1)+IF(OR($F386 &gt;= N$6, $G386 &lt; M$6), 0, 2)+1)</f>
        <v/>
      </c>
      <c r="N386" s="68" t="str">
        <f ca="1">INDEX({"","_","-","="},IF(OR($D386 &gt;= O$6, $E386 &lt; N$6), 0, 1)+IF(OR($F386 &gt;= O$6, $G386 &lt; N$6), 0, 2)+1)</f>
        <v/>
      </c>
      <c r="O386" s="68" t="str">
        <f ca="1">INDEX({"","_","-","="},IF(OR($D386 &gt;= P$6, $E386 &lt; O$6), 0, 1)+IF(OR($F386 &gt;= P$6, $G386 &lt; O$6), 0, 2)+1)</f>
        <v/>
      </c>
      <c r="P386" s="68" t="str">
        <f ca="1">INDEX({"","_","-","="},IF(OR($D386 &gt;= Q$6, $E386 &lt; P$6), 0, 1)+IF(OR($F386 &gt;= Q$6, $G386 &lt; P$6), 0, 2)+1)</f>
        <v/>
      </c>
      <c r="Q386" s="68" t="str">
        <f ca="1">INDEX({"","_","-","="},IF(OR($D386 &gt;= R$6, $E386 &lt; Q$6), 0, 1)+IF(OR($F386 &gt;= R$6, $G386 &lt; Q$6), 0, 2)+1)</f>
        <v/>
      </c>
      <c r="R386" s="68" t="str">
        <f ca="1">INDEX({"","_","-","="},IF(OR($D386 &gt;= S$6, $E386 &lt; R$6), 0, 1)+IF(OR($F386 &gt;= S$6, $G386 &lt; R$6), 0, 2)+1)</f>
        <v/>
      </c>
      <c r="S386" s="68" t="str">
        <f ca="1">INDEX({"","_","-","="},IF(OR($D386 &gt;= T$6, $E386 &lt; S$6), 0, 1)+IF(OR($F386 &gt;= T$6, $G386 &lt; S$6), 0, 2)+1)</f>
        <v/>
      </c>
      <c r="T386" s="68" t="str">
        <f ca="1">INDEX({"","_","-","="},IF(OR($D386 &gt;= U$6, $E386 &lt; T$6), 0, 1)+IF(OR($F386 &gt;= U$6, $G386 &lt; T$6), 0, 2)+1)</f>
        <v/>
      </c>
      <c r="U386" s="68" t="str">
        <f ca="1">INDEX({"","_","-","="},IF(OR($D386 &gt;= V$6, $E386 &lt; U$6), 0, 1)+IF(OR($F386 &gt;= V$6, $G386 &lt; U$6), 0, 2)+1)</f>
        <v/>
      </c>
      <c r="V386" s="68" t="str">
        <f ca="1">INDEX({"","_","-","="},IF(OR($D386 &gt;= W$6, $E386 &lt; V$6), 0, 1)+IF(OR($F386 &gt;= W$6, $G386 &lt; V$6), 0, 2)+1)</f>
        <v/>
      </c>
      <c r="W386" s="68" t="str">
        <f ca="1">INDEX({"","_","-","="},IF(OR($D386 &gt;= X$6, $E386 &lt; W$6), 0, 1)+IF(OR($F386 &gt;= X$6, $G386 &lt; W$6), 0, 2)+1)</f>
        <v/>
      </c>
      <c r="X386" s="68" t="str">
        <f ca="1">INDEX({"","_","-","="},IF(OR($D386 &gt;= Y$6, $E386 &lt; X$6), 0, 1)+IF(OR($F386 &gt;= Y$6, $G386 &lt; X$6), 0, 2)+1)</f>
        <v/>
      </c>
      <c r="Y386" s="68" t="str">
        <f ca="1">INDEX({"","_","-","="},IF(OR($D386 &gt;= Z$6, $E386 &lt; Y$6), 0, 1)+IF(OR($F386 &gt;= Z$6, $G386 &lt; Y$6), 0, 2)+1)</f>
        <v/>
      </c>
      <c r="Z386" s="68" t="str">
        <f ca="1">INDEX({"","_","-","="},IF(OR($D386 &gt;= AA$6, $E386 &lt; Z$6), 0, 1)+IF(OR($F386 &gt;= AA$6, $G386 &lt; Z$6), 0, 2)+1)</f>
        <v/>
      </c>
      <c r="AA386" s="68" t="str">
        <f ca="1">INDEX({"","_","-","="},IF(OR($D386 &gt;= AB$6, $E386 &lt; AA$6), 0, 1)+IF(OR($F386 &gt;= AB$6, $G386 &lt; AA$6), 0, 2)+1)</f>
        <v/>
      </c>
      <c r="AB386" s="68" t="str">
        <f ca="1">INDEX({"","_","-","="},IF(OR($D386 &gt;= AC$6, $E386 &lt; AB$6), 0, 1)+IF(OR($F386 &gt;= AC$6, $G386 &lt; AB$6), 0, 2)+1)</f>
        <v/>
      </c>
      <c r="AC386" s="68" t="str">
        <f ca="1">INDEX({"","_","-","="},IF(OR($D386 &gt;= AD$6, $E386 &lt; AC$6), 0, 1)+IF(OR($F386 &gt;= AD$6, $G386 &lt; AC$6), 0, 2)+1)</f>
        <v/>
      </c>
      <c r="AD386" s="68" t="str">
        <f ca="1">INDEX({"","_","-","="},IF(OR($D386 &gt;= AE$6, $E386 &lt; AD$6), 0, 1)+IF(OR($F386 &gt;= AE$6, $G386 &lt; AD$6), 0, 2)+1)</f>
        <v/>
      </c>
      <c r="AE386" s="68" t="str">
        <f ca="1">INDEX({"","_","-","="},IF(OR($D386 &gt;= AF$6, $E386 &lt; AE$6), 0, 1)+IF(OR($F386 &gt;= AF$6, $G386 &lt; AE$6), 0, 2)+1)</f>
        <v/>
      </c>
      <c r="AF386" s="68" t="str">
        <f ca="1">INDEX({"","_","-","="},IF(OR($D386 &gt;= AG$6, $E386 &lt; AF$6), 0, 1)+IF(OR($F386 &gt;= AG$6, $G386 &lt; AF$6), 0, 2)+1)</f>
        <v/>
      </c>
      <c r="AG386" s="68" t="str">
        <f ca="1">INDEX({"","_","-","="},IF(OR($D386 &gt;= AH$6, $E386 &lt; AG$6), 0, 1)+IF(OR($F386 &gt;= AH$6, $G386 &lt; AG$6), 0, 2)+1)</f>
        <v/>
      </c>
      <c r="AH386" s="68" t="str">
        <f ca="1">INDEX({"","_","-","="},IF(OR($D386 &gt;= AI$6, $E386 &lt; AH$6), 0, 1)+IF(OR($F386 &gt;= AI$6, $G386 &lt; AH$6), 0, 2)+1)</f>
        <v/>
      </c>
      <c r="AI386" s="68" t="str">
        <f ca="1">INDEX({"","_","-","="},IF(OR($D386 &gt;= AJ$6, $E386 &lt; AI$6), 0, 1)+IF(OR($F386 &gt;= AJ$6, $G386 &lt; AI$6), 0, 2)+1)</f>
        <v/>
      </c>
      <c r="AJ386" s="68" t="str">
        <f ca="1">INDEX({"","_","-","="},IF(OR($D386 &gt;= AK$6, $E386 &lt; AJ$6), 0, 1)+IF(OR($F386 &gt;= AK$6, $G386 &lt; AJ$6), 0, 2)+1)</f>
        <v/>
      </c>
      <c r="AK386" s="68" t="str">
        <f ca="1">INDEX({"","_","-","="},IF(OR($D386 &gt;= AL$6, $E386 &lt; AK$6), 0, 1)+IF(OR($F386 &gt;= AL$6, $G386 &lt; AK$6), 0, 2)+1)</f>
        <v/>
      </c>
      <c r="AL386" s="68" t="str">
        <f ca="1">INDEX({"","_","-","="},IF(OR($D386 &gt;= AM$6, $E386 &lt; AL$6), 0, 1)+IF(OR($F386 &gt;= AM$6, $G386 &lt; AL$6), 0, 2)+1)</f>
        <v/>
      </c>
      <c r="AM386" s="68" t="str">
        <f ca="1">INDEX({"","_","-","="},IF(OR($D386 &gt;= AN$6, $E386 &lt; AM$6), 0, 1)+IF(OR($F386 &gt;= AN$6, $G386 &lt; AM$6), 0, 2)+1)</f>
        <v/>
      </c>
      <c r="AN386" s="68" t="str">
        <f ca="1">INDEX({"","_","-","="},IF(OR($D386 &gt;= AO$6, $E386 &lt; AN$6), 0, 1)+IF(OR($F386 &gt;= AO$6, $G386 &lt; AN$6), 0, 2)+1)</f>
        <v/>
      </c>
      <c r="AO386" s="68" t="str">
        <f ca="1">INDEX({"","_","-","="},IF(OR($D386 &gt;= AP$6, $E386 &lt; AO$6), 0, 1)+IF(OR($F386 &gt;= AP$6, $G386 &lt; AO$6), 0, 2)+1)</f>
        <v/>
      </c>
      <c r="AP386" s="68" t="str">
        <f ca="1">INDEX({"","_","-","="},IF(OR($D386 &gt;= AQ$6, $E386 &lt; AP$6), 0, 1)+IF(OR($F386 &gt;= AQ$6, $G386 &lt; AP$6), 0, 2)+1)</f>
        <v/>
      </c>
      <c r="AQ386" s="68" t="str">
        <f ca="1">INDEX({"","_","-","="},IF(OR($D386 &gt;= AR$6, $E386 &lt; AQ$6), 0, 1)+IF(OR($F386 &gt;= AR$6, $G386 &lt; AQ$6), 0, 2)+1)</f>
        <v/>
      </c>
      <c r="AR386" s="68" t="str">
        <f ca="1">INDEX({"","_","-","="},IF(OR($D386 &gt;= AS$6, $E386 &lt; AR$6), 0, 1)+IF(OR($F386 &gt;= AS$6, $G386 &lt; AR$6), 0, 2)+1)</f>
        <v/>
      </c>
      <c r="AS386" s="68" t="str">
        <f ca="1">INDEX({"","_","-","="},IF(OR($D386 &gt;= AT$6, $E386 &lt; AS$6), 0, 1)+IF(OR($F386 &gt;= AT$6, $G386 &lt; AS$6), 0, 2)+1)</f>
        <v/>
      </c>
      <c r="AT386" s="68" t="str">
        <f ca="1">INDEX({"","_","-","="},IF(OR($D386 &gt;= AU$6, $E386 &lt; AT$6), 0, 1)+IF(OR($F386 &gt;= AU$6, $G386 &lt; AT$6), 0, 2)+1)</f>
        <v/>
      </c>
      <c r="AU386" s="68" t="str">
        <f ca="1">INDEX({"","_","-","="},IF(OR($D386 &gt;= AV$6, $E386 &lt; AU$6), 0, 1)+IF(OR($F386 &gt;= AV$6, $G386 &lt; AU$6), 0, 2)+1)</f>
        <v/>
      </c>
      <c r="AV386" s="68" t="str">
        <f ca="1">INDEX({"","_","-","="},IF(OR($D386 &gt;= AW$6, $E386 &lt; AV$6), 0, 1)+IF(OR($F386 &gt;= AW$6, $G386 &lt; AV$6), 0, 2)+1)</f>
        <v/>
      </c>
      <c r="AW386" s="68" t="str">
        <f ca="1">INDEX({"","_","-","="},IF(OR($D386 &gt;= AX$6, $E386 &lt; AW$6), 0, 1)+IF(OR($F386 &gt;= AX$6, $G386 &lt; AW$6), 0, 2)+1)</f>
        <v/>
      </c>
      <c r="AX386" s="68" t="str">
        <f ca="1">INDEX({"","_","-","="},IF(OR($D386 &gt;= AY$6, $E386 &lt; AX$6), 0, 1)+IF(OR($F386 &gt;= AY$6, $G386 &lt; AX$6), 0, 2)+1)</f>
        <v/>
      </c>
      <c r="AY386" s="68" t="str">
        <f ca="1">INDEX({"","_","-","="},IF(OR($D386 &gt;= AZ$6, $E386 &lt; AY$6), 0, 1)+IF(OR($F386 &gt;= AZ$6, $G386 &lt; AY$6), 0, 2)+1)</f>
        <v/>
      </c>
      <c r="AZ386" s="68" t="str">
        <f ca="1">INDEX({"","_","-","="},IF(OR($D386 &gt;= BA$6, $E386 &lt; AZ$6), 0, 1)+IF(OR($F386 &gt;= BA$6, $G386 &lt; AZ$6), 0, 2)+1)</f>
        <v/>
      </c>
      <c r="BA386" s="68" t="str">
        <f ca="1">INDEX({"","_","-","="},IF(OR($D386 &gt;= BB$6, $E386 &lt; BA$6), 0, 1)+IF(OR($F386 &gt;= BB$6, $G386 &lt; BA$6), 0, 2)+1)</f>
        <v/>
      </c>
      <c r="BB386" s="68" t="str">
        <f ca="1">INDEX({"","_","-","="},IF(OR($D386 &gt;= BC$6, $E386 &lt; BB$6), 0, 1)+IF(OR($F386 &gt;= BC$6, $G386 &lt; BB$6), 0, 2)+1)</f>
        <v/>
      </c>
      <c r="BC386" s="68" t="str">
        <f ca="1">INDEX({"","_","-","="},IF(OR($D386 &gt;= BD$6, $E386 &lt; BC$6), 0, 1)+IF(OR($F386 &gt;= BD$6, $G386 &lt; BC$6), 0, 2)+1)</f>
        <v/>
      </c>
      <c r="BD386" s="68" t="str">
        <f ca="1">INDEX({"","_","-","="},IF(OR($D386 &gt;= BE$6, $E386 &lt; BD$6), 0, 1)+IF(OR($F386 &gt;= BE$6, $G386 &lt; BD$6), 0, 2)+1)</f>
        <v/>
      </c>
      <c r="BE386" s="68" t="str">
        <f ca="1">INDEX({"","_","-","="},IF(OR($D386 &gt;= BF$6, $E386 &lt; BE$6), 0, 1)+IF(OR($F386 &gt;= BF$6, $G386 &lt; BE$6), 0, 2)+1)</f>
        <v/>
      </c>
      <c r="BF386" s="68" t="str">
        <f ca="1">INDEX({"","_","-","="},IF(OR($D386 &gt;= BG$6, $E386 &lt; BF$6), 0, 1)+IF(OR($F386 &gt;= BG$6, $G386 &lt; BF$6), 0, 2)+1)</f>
        <v/>
      </c>
      <c r="BG386" s="68" t="str">
        <f ca="1">INDEX({"","_","-","="},IF(OR($D386 &gt;= BH$6, $E386 &lt; BG$6), 0, 1)+IF(OR($F386 &gt;= BH$6, $G386 &lt; BG$6), 0, 2)+1)</f>
        <v/>
      </c>
      <c r="BH386" s="68" t="str">
        <f ca="1">INDEX({"","_","-","="},IF(OR($D386 &gt;= BI$6, $E386 &lt; BH$6), 0, 1)+IF(OR($F386 &gt;= BI$6, $G386 &lt; BH$6), 0, 2)+1)</f>
        <v/>
      </c>
      <c r="BI386" s="68" t="str">
        <f ca="1">INDEX({"","_","-","="},IF(OR($D386 &gt;= BJ$6, $E386 &lt; BI$6), 0, 1)+IF(OR($F386 &gt;= BJ$6, $G386 &lt; BI$6), 0, 2)+1)</f>
        <v/>
      </c>
      <c r="BJ386" s="68" t="str">
        <f ca="1">INDEX({"","_","-","="},IF(OR($D386 &gt;= BK$6, $E386 &lt; BJ$6), 0, 1)+IF(OR($F386 &gt;= BK$6, $G386 &lt; BJ$6), 0, 2)+1)</f>
        <v/>
      </c>
      <c r="BK386" s="68" t="str">
        <f ca="1">INDEX({"","_","-","="},IF(OR($D386 &gt;= BL$6, $E386 &lt; BK$6), 0, 1)+IF(OR($F386 &gt;= BL$6, $G386 &lt; BK$6), 0, 2)+1)</f>
        <v/>
      </c>
      <c r="BL386" s="68" t="str">
        <f ca="1">INDEX({"","_","-","="},IF(OR($D386 &gt;= BM$6, $E386 &lt; BL$6), 0, 1)+IF(OR($F386 &gt;= BM$6, $G386 &lt; BL$6), 0, 2)+1)</f>
        <v/>
      </c>
      <c r="BM386" s="68" t="str">
        <f ca="1">INDEX({"","_","-","="},IF(OR($D386 &gt;= BN$6, $E386 &lt; BM$6), 0, 1)+IF(OR($F386 &gt;= BN$6, $G386 &lt; BM$6), 0, 2)+1)</f>
        <v/>
      </c>
      <c r="BN386" s="68" t="str">
        <f ca="1">INDEX({"","_","-","="},IF(OR($D386 &gt;= BO$6, $E386 &lt; BN$6), 0, 1)+IF(OR($F386 &gt;= BO$6, $G386 &lt; BN$6), 0, 2)+1)</f>
        <v/>
      </c>
      <c r="BO386" s="68" t="str">
        <f ca="1">INDEX({"","_","-","="},IF(OR($D386 &gt;= BP$6, $E386 &lt; BO$6), 0, 1)+IF(OR($F386 &gt;= BP$6, $G386 &lt; BO$6), 0, 2)+1)</f>
        <v/>
      </c>
      <c r="BP386" s="68" t="str">
        <f ca="1">INDEX({"","_","-","="},IF(OR($D386 &gt;= BQ$6, $E386 &lt; BP$6), 0, 1)+IF(OR($F386 &gt;= BQ$6, $G386 &lt; BP$6), 0, 2)+1)</f>
        <v/>
      </c>
      <c r="BQ386" s="68" t="str">
        <f ca="1">INDEX({"","_","-","="},IF(OR($D386 &gt;= BR$6, $E386 &lt; BQ$6), 0, 1)+IF(OR($F386 &gt;= BR$6, $G386 &lt; BQ$6), 0, 2)+1)</f>
        <v/>
      </c>
      <c r="BR386" s="68" t="str">
        <f ca="1">INDEX({"","_","-","="},IF(OR($D386 &gt;= BS$6, $E386 &lt; BR$6), 0, 1)+IF(OR($F386 &gt;= BS$6, $G386 &lt; BR$6), 0, 2)+1)</f>
        <v/>
      </c>
      <c r="BS386" s="68" t="str">
        <f ca="1">INDEX({"","_","-","="},IF(OR($D386 &gt;= BT$6, $E386 &lt; BS$6), 0, 1)+IF(OR($F386 &gt;= BT$6, $G386 &lt; BS$6), 0, 2)+1)</f>
        <v/>
      </c>
      <c r="BT386" s="68" t="str">
        <f ca="1">INDEX({"","_","-","="},IF(OR($D386 &gt;= BU$6, $E386 &lt; BT$6), 0, 1)+IF(OR($F386 &gt;= BU$6, $G386 &lt; BT$6), 0, 2)+1)</f>
        <v/>
      </c>
      <c r="BU386" s="68" t="str">
        <f ca="1">INDEX({"","_","-","="},IF(OR($D386 &gt;= BV$6, $E386 &lt; BU$6), 0, 1)+IF(OR($F386 &gt;= BV$6, $G386 &lt; BU$6), 0, 2)+1)</f>
        <v/>
      </c>
      <c r="BV386" s="68" t="str">
        <f ca="1">INDEX({"","_","-","="},IF(OR($D386 &gt;= BW$6, $E386 &lt; BV$6), 0, 1)+IF(OR($F386 &gt;= BW$6, $G386 &lt; BV$6), 0, 2)+1)</f>
        <v/>
      </c>
      <c r="BW386" s="68" t="str">
        <f ca="1">INDEX({"","_","-","="},IF(OR($D386 &gt;= BX$6, $E386 &lt; BW$6), 0, 1)+IF(OR($F386 &gt;= BX$6, $G386 &lt; BW$6), 0, 2)+1)</f>
        <v/>
      </c>
      <c r="BX386" s="68" t="str">
        <f ca="1">INDEX({"","_","-","="},IF(OR($D386 &gt;= BY$6, $E386 &lt; BX$6), 0, 1)+IF(OR($F386 &gt;= BY$6, $G386 &lt; BX$6), 0, 2)+1)</f>
        <v/>
      </c>
      <c r="BY386" s="68" t="str">
        <f ca="1">INDEX({"","_","-","="},IF(OR($D386 &gt;= BZ$6, $E386 &lt; BY$6), 0, 1)+IF(OR($F386 &gt;= BZ$6, $G386 &lt; BY$6), 0, 2)+1)</f>
        <v/>
      </c>
      <c r="BZ386" s="68" t="str">
        <f ca="1">INDEX({"","_","-","="},IF(OR($D386 &gt;= CA$6, $E386 &lt; BZ$6), 0, 1)+IF(OR($F386 &gt;= CA$6, $G386 &lt; BZ$6), 0, 2)+1)</f>
        <v/>
      </c>
      <c r="CA386" s="68" t="str">
        <f ca="1">INDEX({"","_","-","="},IF(OR($D386 &gt;= CB$6, $E386 &lt; CA$6), 0, 1)+IF(OR($F386 &gt;= CB$6, $G386 &lt; CA$6), 0, 2)+1)</f>
        <v/>
      </c>
      <c r="CB386" s="68" t="str">
        <f ca="1">INDEX({"","_","-","="},IF(OR($D386 &gt;= CC$6, $E386 &lt; CB$6), 0, 1)+IF(OR($F386 &gt;= CC$6, $G386 &lt; CB$6), 0, 2)+1)</f>
        <v/>
      </c>
      <c r="CC386" s="68" t="str">
        <f ca="1">INDEX({"","_","-","="},IF(OR($D386 &gt;= CD$6, $E386 &lt; CC$6), 0, 1)+IF(OR($F386 &gt;= CD$6, $G386 &lt; CC$6), 0, 2)+1)</f>
        <v/>
      </c>
      <c r="CD386" s="68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IF('临-进度'!M382,'临-进度'!$A382,"")</f>
        <v/>
      </c>
      <c r="B387" s="8" t="str">
        <f ca="1">IF('临-进度'!M382,'临-进度'!$B382,"")</f>
        <v/>
      </c>
      <c r="C387" s="8" t="str">
        <f ca="1">IF('临-进度'!M382,'临-进度'!$E382,"")</f>
        <v/>
      </c>
      <c r="D387" s="40" t="str">
        <f ca="1">IF('临-进度'!$M382,'临-进度'!$I382,"")</f>
        <v/>
      </c>
      <c r="E387" s="40" t="str">
        <f ca="1">IF('临-进度'!$M382,'临-进度'!$AE382,"")</f>
        <v/>
      </c>
      <c r="F387" s="40" t="str">
        <f ca="1">IF('临-进度'!$M382,'临-进度'!$J382,"")</f>
        <v/>
      </c>
      <c r="G387" s="73" t="str">
        <f ca="1">IF('临-进度'!$M382,'临-进度'!$AF382,"")</f>
        <v/>
      </c>
      <c r="H387" s="68" t="str">
        <f ca="1">INDEX({"","_","-","="},IF(OR($D387 &gt;= I$6, $E387 &lt; H$6), 0, 1)+IF(OR($F387 &gt;= I$6, $G387 &lt; H$6), 0, 2)+1)</f>
        <v/>
      </c>
      <c r="I387" s="68" t="str">
        <f ca="1">INDEX({"","_","-","="},IF(OR($D387 &gt;= J$6, $E387 &lt; I$6), 0, 1)+IF(OR($F387 &gt;= J$6, $G387 &lt; I$6), 0, 2)+1)</f>
        <v/>
      </c>
      <c r="J387" s="68" t="str">
        <f ca="1">INDEX({"","_","-","="},IF(OR($D387 &gt;= K$6, $E387 &lt; J$6), 0, 1)+IF(OR($F387 &gt;= K$6, $G387 &lt; J$6), 0, 2)+1)</f>
        <v/>
      </c>
      <c r="K387" s="68" t="str">
        <f ca="1">INDEX({"","_","-","="},IF(OR($D387 &gt;= L$6, $E387 &lt; K$6), 0, 1)+IF(OR($F387 &gt;= L$6, $G387 &lt; K$6), 0, 2)+1)</f>
        <v/>
      </c>
      <c r="L387" s="68" t="str">
        <f ca="1">INDEX({"","_","-","="},IF(OR($D387 &gt;= M$6, $E387 &lt; L$6), 0, 1)+IF(OR($F387 &gt;= M$6, $G387 &lt; L$6), 0, 2)+1)</f>
        <v/>
      </c>
      <c r="M387" s="68" t="str">
        <f ca="1">INDEX({"","_","-","="},IF(OR($D387 &gt;= N$6, $E387 &lt; M$6), 0, 1)+IF(OR($F387 &gt;= N$6, $G387 &lt; M$6), 0, 2)+1)</f>
        <v/>
      </c>
      <c r="N387" s="68" t="str">
        <f ca="1">INDEX({"","_","-","="},IF(OR($D387 &gt;= O$6, $E387 &lt; N$6), 0, 1)+IF(OR($F387 &gt;= O$6, $G387 &lt; N$6), 0, 2)+1)</f>
        <v/>
      </c>
      <c r="O387" s="68" t="str">
        <f ca="1">INDEX({"","_","-","="},IF(OR($D387 &gt;= P$6, $E387 &lt; O$6), 0, 1)+IF(OR($F387 &gt;= P$6, $G387 &lt; O$6), 0, 2)+1)</f>
        <v/>
      </c>
      <c r="P387" s="68" t="str">
        <f ca="1">INDEX({"","_","-","="},IF(OR($D387 &gt;= Q$6, $E387 &lt; P$6), 0, 1)+IF(OR($F387 &gt;= Q$6, $G387 &lt; P$6), 0, 2)+1)</f>
        <v/>
      </c>
      <c r="Q387" s="68" t="str">
        <f ca="1">INDEX({"","_","-","="},IF(OR($D387 &gt;= R$6, $E387 &lt; Q$6), 0, 1)+IF(OR($F387 &gt;= R$6, $G387 &lt; Q$6), 0, 2)+1)</f>
        <v/>
      </c>
      <c r="R387" s="68" t="str">
        <f ca="1">INDEX({"","_","-","="},IF(OR($D387 &gt;= S$6, $E387 &lt; R$6), 0, 1)+IF(OR($F387 &gt;= S$6, $G387 &lt; R$6), 0, 2)+1)</f>
        <v/>
      </c>
      <c r="S387" s="68" t="str">
        <f ca="1">INDEX({"","_","-","="},IF(OR($D387 &gt;= T$6, $E387 &lt; S$6), 0, 1)+IF(OR($F387 &gt;= T$6, $G387 &lt; S$6), 0, 2)+1)</f>
        <v/>
      </c>
      <c r="T387" s="68" t="str">
        <f ca="1">INDEX({"","_","-","="},IF(OR($D387 &gt;= U$6, $E387 &lt; T$6), 0, 1)+IF(OR($F387 &gt;= U$6, $G387 &lt; T$6), 0, 2)+1)</f>
        <v/>
      </c>
      <c r="U387" s="68" t="str">
        <f ca="1">INDEX({"","_","-","="},IF(OR($D387 &gt;= V$6, $E387 &lt; U$6), 0, 1)+IF(OR($F387 &gt;= V$6, $G387 &lt; U$6), 0, 2)+1)</f>
        <v/>
      </c>
      <c r="V387" s="68" t="str">
        <f ca="1">INDEX({"","_","-","="},IF(OR($D387 &gt;= W$6, $E387 &lt; V$6), 0, 1)+IF(OR($F387 &gt;= W$6, $G387 &lt; V$6), 0, 2)+1)</f>
        <v/>
      </c>
      <c r="W387" s="68" t="str">
        <f ca="1">INDEX({"","_","-","="},IF(OR($D387 &gt;= X$6, $E387 &lt; W$6), 0, 1)+IF(OR($F387 &gt;= X$6, $G387 &lt; W$6), 0, 2)+1)</f>
        <v/>
      </c>
      <c r="X387" s="68" t="str">
        <f ca="1">INDEX({"","_","-","="},IF(OR($D387 &gt;= Y$6, $E387 &lt; X$6), 0, 1)+IF(OR($F387 &gt;= Y$6, $G387 &lt; X$6), 0, 2)+1)</f>
        <v/>
      </c>
      <c r="Y387" s="68" t="str">
        <f ca="1">INDEX({"","_","-","="},IF(OR($D387 &gt;= Z$6, $E387 &lt; Y$6), 0, 1)+IF(OR($F387 &gt;= Z$6, $G387 &lt; Y$6), 0, 2)+1)</f>
        <v/>
      </c>
      <c r="Z387" s="68" t="str">
        <f ca="1">INDEX({"","_","-","="},IF(OR($D387 &gt;= AA$6, $E387 &lt; Z$6), 0, 1)+IF(OR($F387 &gt;= AA$6, $G387 &lt; Z$6), 0, 2)+1)</f>
        <v/>
      </c>
      <c r="AA387" s="68" t="str">
        <f ca="1">INDEX({"","_","-","="},IF(OR($D387 &gt;= AB$6, $E387 &lt; AA$6), 0, 1)+IF(OR($F387 &gt;= AB$6, $G387 &lt; AA$6), 0, 2)+1)</f>
        <v/>
      </c>
      <c r="AB387" s="68" t="str">
        <f ca="1">INDEX({"","_","-","="},IF(OR($D387 &gt;= AC$6, $E387 &lt; AB$6), 0, 1)+IF(OR($F387 &gt;= AC$6, $G387 &lt; AB$6), 0, 2)+1)</f>
        <v/>
      </c>
      <c r="AC387" s="68" t="str">
        <f ca="1">INDEX({"","_","-","="},IF(OR($D387 &gt;= AD$6, $E387 &lt; AC$6), 0, 1)+IF(OR($F387 &gt;= AD$6, $G387 &lt; AC$6), 0, 2)+1)</f>
        <v/>
      </c>
      <c r="AD387" s="68" t="str">
        <f ca="1">INDEX({"","_","-","="},IF(OR($D387 &gt;= AE$6, $E387 &lt; AD$6), 0, 1)+IF(OR($F387 &gt;= AE$6, $G387 &lt; AD$6), 0, 2)+1)</f>
        <v/>
      </c>
      <c r="AE387" s="68" t="str">
        <f ca="1">INDEX({"","_","-","="},IF(OR($D387 &gt;= AF$6, $E387 &lt; AE$6), 0, 1)+IF(OR($F387 &gt;= AF$6, $G387 &lt; AE$6), 0, 2)+1)</f>
        <v/>
      </c>
      <c r="AF387" s="68" t="str">
        <f ca="1">INDEX({"","_","-","="},IF(OR($D387 &gt;= AG$6, $E387 &lt; AF$6), 0, 1)+IF(OR($F387 &gt;= AG$6, $G387 &lt; AF$6), 0, 2)+1)</f>
        <v/>
      </c>
      <c r="AG387" s="68" t="str">
        <f ca="1">INDEX({"","_","-","="},IF(OR($D387 &gt;= AH$6, $E387 &lt; AG$6), 0, 1)+IF(OR($F387 &gt;= AH$6, $G387 &lt; AG$6), 0, 2)+1)</f>
        <v/>
      </c>
      <c r="AH387" s="68" t="str">
        <f ca="1">INDEX({"","_","-","="},IF(OR($D387 &gt;= AI$6, $E387 &lt; AH$6), 0, 1)+IF(OR($F387 &gt;= AI$6, $G387 &lt; AH$6), 0, 2)+1)</f>
        <v/>
      </c>
      <c r="AI387" s="68" t="str">
        <f ca="1">INDEX({"","_","-","="},IF(OR($D387 &gt;= AJ$6, $E387 &lt; AI$6), 0, 1)+IF(OR($F387 &gt;= AJ$6, $G387 &lt; AI$6), 0, 2)+1)</f>
        <v/>
      </c>
      <c r="AJ387" s="68" t="str">
        <f ca="1">INDEX({"","_","-","="},IF(OR($D387 &gt;= AK$6, $E387 &lt; AJ$6), 0, 1)+IF(OR($F387 &gt;= AK$6, $G387 &lt; AJ$6), 0, 2)+1)</f>
        <v/>
      </c>
      <c r="AK387" s="68" t="str">
        <f ca="1">INDEX({"","_","-","="},IF(OR($D387 &gt;= AL$6, $E387 &lt; AK$6), 0, 1)+IF(OR($F387 &gt;= AL$6, $G387 &lt; AK$6), 0, 2)+1)</f>
        <v/>
      </c>
      <c r="AL387" s="68" t="str">
        <f ca="1">INDEX({"","_","-","="},IF(OR($D387 &gt;= AM$6, $E387 &lt; AL$6), 0, 1)+IF(OR($F387 &gt;= AM$6, $G387 &lt; AL$6), 0, 2)+1)</f>
        <v/>
      </c>
      <c r="AM387" s="68" t="str">
        <f ca="1">INDEX({"","_","-","="},IF(OR($D387 &gt;= AN$6, $E387 &lt; AM$6), 0, 1)+IF(OR($F387 &gt;= AN$6, $G387 &lt; AM$6), 0, 2)+1)</f>
        <v/>
      </c>
      <c r="AN387" s="68" t="str">
        <f ca="1">INDEX({"","_","-","="},IF(OR($D387 &gt;= AO$6, $E387 &lt; AN$6), 0, 1)+IF(OR($F387 &gt;= AO$6, $G387 &lt; AN$6), 0, 2)+1)</f>
        <v/>
      </c>
      <c r="AO387" s="68" t="str">
        <f ca="1">INDEX({"","_","-","="},IF(OR($D387 &gt;= AP$6, $E387 &lt; AO$6), 0, 1)+IF(OR($F387 &gt;= AP$6, $G387 &lt; AO$6), 0, 2)+1)</f>
        <v/>
      </c>
      <c r="AP387" s="68" t="str">
        <f ca="1">INDEX({"","_","-","="},IF(OR($D387 &gt;= AQ$6, $E387 &lt; AP$6), 0, 1)+IF(OR($F387 &gt;= AQ$6, $G387 &lt; AP$6), 0, 2)+1)</f>
        <v/>
      </c>
      <c r="AQ387" s="68" t="str">
        <f ca="1">INDEX({"","_","-","="},IF(OR($D387 &gt;= AR$6, $E387 &lt; AQ$6), 0, 1)+IF(OR($F387 &gt;= AR$6, $G387 &lt; AQ$6), 0, 2)+1)</f>
        <v/>
      </c>
      <c r="AR387" s="68" t="str">
        <f ca="1">INDEX({"","_","-","="},IF(OR($D387 &gt;= AS$6, $E387 &lt; AR$6), 0, 1)+IF(OR($F387 &gt;= AS$6, $G387 &lt; AR$6), 0, 2)+1)</f>
        <v/>
      </c>
      <c r="AS387" s="68" t="str">
        <f ca="1">INDEX({"","_","-","="},IF(OR($D387 &gt;= AT$6, $E387 &lt; AS$6), 0, 1)+IF(OR($F387 &gt;= AT$6, $G387 &lt; AS$6), 0, 2)+1)</f>
        <v/>
      </c>
      <c r="AT387" s="68" t="str">
        <f ca="1">INDEX({"","_","-","="},IF(OR($D387 &gt;= AU$6, $E387 &lt; AT$6), 0, 1)+IF(OR($F387 &gt;= AU$6, $G387 &lt; AT$6), 0, 2)+1)</f>
        <v/>
      </c>
      <c r="AU387" s="68" t="str">
        <f ca="1">INDEX({"","_","-","="},IF(OR($D387 &gt;= AV$6, $E387 &lt; AU$6), 0, 1)+IF(OR($F387 &gt;= AV$6, $G387 &lt; AU$6), 0, 2)+1)</f>
        <v/>
      </c>
      <c r="AV387" s="68" t="str">
        <f ca="1">INDEX({"","_","-","="},IF(OR($D387 &gt;= AW$6, $E387 &lt; AV$6), 0, 1)+IF(OR($F387 &gt;= AW$6, $G387 &lt; AV$6), 0, 2)+1)</f>
        <v/>
      </c>
      <c r="AW387" s="68" t="str">
        <f ca="1">INDEX({"","_","-","="},IF(OR($D387 &gt;= AX$6, $E387 &lt; AW$6), 0, 1)+IF(OR($F387 &gt;= AX$6, $G387 &lt; AW$6), 0, 2)+1)</f>
        <v/>
      </c>
      <c r="AX387" s="68" t="str">
        <f ca="1">INDEX({"","_","-","="},IF(OR($D387 &gt;= AY$6, $E387 &lt; AX$6), 0, 1)+IF(OR($F387 &gt;= AY$6, $G387 &lt; AX$6), 0, 2)+1)</f>
        <v/>
      </c>
      <c r="AY387" s="68" t="str">
        <f ca="1">INDEX({"","_","-","="},IF(OR($D387 &gt;= AZ$6, $E387 &lt; AY$6), 0, 1)+IF(OR($F387 &gt;= AZ$6, $G387 &lt; AY$6), 0, 2)+1)</f>
        <v/>
      </c>
      <c r="AZ387" s="68" t="str">
        <f ca="1">INDEX({"","_","-","="},IF(OR($D387 &gt;= BA$6, $E387 &lt; AZ$6), 0, 1)+IF(OR($F387 &gt;= BA$6, $G387 &lt; AZ$6), 0, 2)+1)</f>
        <v/>
      </c>
      <c r="BA387" s="68" t="str">
        <f ca="1">INDEX({"","_","-","="},IF(OR($D387 &gt;= BB$6, $E387 &lt; BA$6), 0, 1)+IF(OR($F387 &gt;= BB$6, $G387 &lt; BA$6), 0, 2)+1)</f>
        <v/>
      </c>
      <c r="BB387" s="68" t="str">
        <f ca="1">INDEX({"","_","-","="},IF(OR($D387 &gt;= BC$6, $E387 &lt; BB$6), 0, 1)+IF(OR($F387 &gt;= BC$6, $G387 &lt; BB$6), 0, 2)+1)</f>
        <v/>
      </c>
      <c r="BC387" s="68" t="str">
        <f ca="1">INDEX({"","_","-","="},IF(OR($D387 &gt;= BD$6, $E387 &lt; BC$6), 0, 1)+IF(OR($F387 &gt;= BD$6, $G387 &lt; BC$6), 0, 2)+1)</f>
        <v/>
      </c>
      <c r="BD387" s="68" t="str">
        <f ca="1">INDEX({"","_","-","="},IF(OR($D387 &gt;= BE$6, $E387 &lt; BD$6), 0, 1)+IF(OR($F387 &gt;= BE$6, $G387 &lt; BD$6), 0, 2)+1)</f>
        <v/>
      </c>
      <c r="BE387" s="68" t="str">
        <f ca="1">INDEX({"","_","-","="},IF(OR($D387 &gt;= BF$6, $E387 &lt; BE$6), 0, 1)+IF(OR($F387 &gt;= BF$6, $G387 &lt; BE$6), 0, 2)+1)</f>
        <v/>
      </c>
      <c r="BF387" s="68" t="str">
        <f ca="1">INDEX({"","_","-","="},IF(OR($D387 &gt;= BG$6, $E387 &lt; BF$6), 0, 1)+IF(OR($F387 &gt;= BG$6, $G387 &lt; BF$6), 0, 2)+1)</f>
        <v/>
      </c>
      <c r="BG387" s="68" t="str">
        <f ca="1">INDEX({"","_","-","="},IF(OR($D387 &gt;= BH$6, $E387 &lt; BG$6), 0, 1)+IF(OR($F387 &gt;= BH$6, $G387 &lt; BG$6), 0, 2)+1)</f>
        <v/>
      </c>
      <c r="BH387" s="68" t="str">
        <f ca="1">INDEX({"","_","-","="},IF(OR($D387 &gt;= BI$6, $E387 &lt; BH$6), 0, 1)+IF(OR($F387 &gt;= BI$6, $G387 &lt; BH$6), 0, 2)+1)</f>
        <v/>
      </c>
      <c r="BI387" s="68" t="str">
        <f ca="1">INDEX({"","_","-","="},IF(OR($D387 &gt;= BJ$6, $E387 &lt; BI$6), 0, 1)+IF(OR($F387 &gt;= BJ$6, $G387 &lt; BI$6), 0, 2)+1)</f>
        <v/>
      </c>
      <c r="BJ387" s="68" t="str">
        <f ca="1">INDEX({"","_","-","="},IF(OR($D387 &gt;= BK$6, $E387 &lt; BJ$6), 0, 1)+IF(OR($F387 &gt;= BK$6, $G387 &lt; BJ$6), 0, 2)+1)</f>
        <v/>
      </c>
      <c r="BK387" s="68" t="str">
        <f ca="1">INDEX({"","_","-","="},IF(OR($D387 &gt;= BL$6, $E387 &lt; BK$6), 0, 1)+IF(OR($F387 &gt;= BL$6, $G387 &lt; BK$6), 0, 2)+1)</f>
        <v/>
      </c>
      <c r="BL387" s="68" t="str">
        <f ca="1">INDEX({"","_","-","="},IF(OR($D387 &gt;= BM$6, $E387 &lt; BL$6), 0, 1)+IF(OR($F387 &gt;= BM$6, $G387 &lt; BL$6), 0, 2)+1)</f>
        <v/>
      </c>
      <c r="BM387" s="68" t="str">
        <f ca="1">INDEX({"","_","-","="},IF(OR($D387 &gt;= BN$6, $E387 &lt; BM$6), 0, 1)+IF(OR($F387 &gt;= BN$6, $G387 &lt; BM$6), 0, 2)+1)</f>
        <v/>
      </c>
      <c r="BN387" s="68" t="str">
        <f ca="1">INDEX({"","_","-","="},IF(OR($D387 &gt;= BO$6, $E387 &lt; BN$6), 0, 1)+IF(OR($F387 &gt;= BO$6, $G387 &lt; BN$6), 0, 2)+1)</f>
        <v/>
      </c>
      <c r="BO387" s="68" t="str">
        <f ca="1">INDEX({"","_","-","="},IF(OR($D387 &gt;= BP$6, $E387 &lt; BO$6), 0, 1)+IF(OR($F387 &gt;= BP$6, $G387 &lt; BO$6), 0, 2)+1)</f>
        <v/>
      </c>
      <c r="BP387" s="68" t="str">
        <f ca="1">INDEX({"","_","-","="},IF(OR($D387 &gt;= BQ$6, $E387 &lt; BP$6), 0, 1)+IF(OR($F387 &gt;= BQ$6, $G387 &lt; BP$6), 0, 2)+1)</f>
        <v/>
      </c>
      <c r="BQ387" s="68" t="str">
        <f ca="1">INDEX({"","_","-","="},IF(OR($D387 &gt;= BR$6, $E387 &lt; BQ$6), 0, 1)+IF(OR($F387 &gt;= BR$6, $G387 &lt; BQ$6), 0, 2)+1)</f>
        <v/>
      </c>
      <c r="BR387" s="68" t="str">
        <f ca="1">INDEX({"","_","-","="},IF(OR($D387 &gt;= BS$6, $E387 &lt; BR$6), 0, 1)+IF(OR($F387 &gt;= BS$6, $G387 &lt; BR$6), 0, 2)+1)</f>
        <v/>
      </c>
      <c r="BS387" s="68" t="str">
        <f ca="1">INDEX({"","_","-","="},IF(OR($D387 &gt;= BT$6, $E387 &lt; BS$6), 0, 1)+IF(OR($F387 &gt;= BT$6, $G387 &lt; BS$6), 0, 2)+1)</f>
        <v/>
      </c>
      <c r="BT387" s="68" t="str">
        <f ca="1">INDEX({"","_","-","="},IF(OR($D387 &gt;= BU$6, $E387 &lt; BT$6), 0, 1)+IF(OR($F387 &gt;= BU$6, $G387 &lt; BT$6), 0, 2)+1)</f>
        <v/>
      </c>
      <c r="BU387" s="68" t="str">
        <f ca="1">INDEX({"","_","-","="},IF(OR($D387 &gt;= BV$6, $E387 &lt; BU$6), 0, 1)+IF(OR($F387 &gt;= BV$6, $G387 &lt; BU$6), 0, 2)+1)</f>
        <v/>
      </c>
      <c r="BV387" s="68" t="str">
        <f ca="1">INDEX({"","_","-","="},IF(OR($D387 &gt;= BW$6, $E387 &lt; BV$6), 0, 1)+IF(OR($F387 &gt;= BW$6, $G387 &lt; BV$6), 0, 2)+1)</f>
        <v/>
      </c>
      <c r="BW387" s="68" t="str">
        <f ca="1">INDEX({"","_","-","="},IF(OR($D387 &gt;= BX$6, $E387 &lt; BW$6), 0, 1)+IF(OR($F387 &gt;= BX$6, $G387 &lt; BW$6), 0, 2)+1)</f>
        <v/>
      </c>
      <c r="BX387" s="68" t="str">
        <f ca="1">INDEX({"","_","-","="},IF(OR($D387 &gt;= BY$6, $E387 &lt; BX$6), 0, 1)+IF(OR($F387 &gt;= BY$6, $G387 &lt; BX$6), 0, 2)+1)</f>
        <v/>
      </c>
      <c r="BY387" s="68" t="str">
        <f ca="1">INDEX({"","_","-","="},IF(OR($D387 &gt;= BZ$6, $E387 &lt; BY$6), 0, 1)+IF(OR($F387 &gt;= BZ$6, $G387 &lt; BY$6), 0, 2)+1)</f>
        <v/>
      </c>
      <c r="BZ387" s="68" t="str">
        <f ca="1">INDEX({"","_","-","="},IF(OR($D387 &gt;= CA$6, $E387 &lt; BZ$6), 0, 1)+IF(OR($F387 &gt;= CA$6, $G387 &lt; BZ$6), 0, 2)+1)</f>
        <v/>
      </c>
      <c r="CA387" s="68" t="str">
        <f ca="1">INDEX({"","_","-","="},IF(OR($D387 &gt;= CB$6, $E387 &lt; CA$6), 0, 1)+IF(OR($F387 &gt;= CB$6, $G387 &lt; CA$6), 0, 2)+1)</f>
        <v/>
      </c>
      <c r="CB387" s="68" t="str">
        <f ca="1">INDEX({"","_","-","="},IF(OR($D387 &gt;= CC$6, $E387 &lt; CB$6), 0, 1)+IF(OR($F387 &gt;= CC$6, $G387 &lt; CB$6), 0, 2)+1)</f>
        <v/>
      </c>
      <c r="CC387" s="68" t="str">
        <f ca="1">INDEX({"","_","-","="},IF(OR($D387 &gt;= CD$6, $E387 &lt; CC$6), 0, 1)+IF(OR($F387 &gt;= CD$6, $G387 &lt; CC$6), 0, 2)+1)</f>
        <v/>
      </c>
      <c r="CD387" s="68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IF('临-进度'!M383,'临-进度'!$A383,"")</f>
        <v/>
      </c>
      <c r="B388" s="8" t="str">
        <f ca="1">IF('临-进度'!M383,'临-进度'!$B383,"")</f>
        <v/>
      </c>
      <c r="C388" s="8" t="str">
        <f ca="1">IF('临-进度'!M383,'临-进度'!$E383,"")</f>
        <v/>
      </c>
      <c r="D388" s="40" t="str">
        <f ca="1">IF('临-进度'!$M383,'临-进度'!$I383,"")</f>
        <v/>
      </c>
      <c r="E388" s="40" t="str">
        <f ca="1">IF('临-进度'!$M383,'临-进度'!$AE383,"")</f>
        <v/>
      </c>
      <c r="F388" s="40" t="str">
        <f ca="1">IF('临-进度'!$M383,'临-进度'!$J383,"")</f>
        <v/>
      </c>
      <c r="G388" s="73" t="str">
        <f ca="1">IF('临-进度'!$M383,'临-进度'!$AF383,"")</f>
        <v/>
      </c>
      <c r="H388" s="68" t="str">
        <f ca="1">INDEX({"","_","-","="},IF(OR($D388 &gt;= I$6, $E388 &lt; H$6), 0, 1)+IF(OR($F388 &gt;= I$6, $G388 &lt; H$6), 0, 2)+1)</f>
        <v/>
      </c>
      <c r="I388" s="68" t="str">
        <f ca="1">INDEX({"","_","-","="},IF(OR($D388 &gt;= J$6, $E388 &lt; I$6), 0, 1)+IF(OR($F388 &gt;= J$6, $G388 &lt; I$6), 0, 2)+1)</f>
        <v/>
      </c>
      <c r="J388" s="68" t="str">
        <f ca="1">INDEX({"","_","-","="},IF(OR($D388 &gt;= K$6, $E388 &lt; J$6), 0, 1)+IF(OR($F388 &gt;= K$6, $G388 &lt; J$6), 0, 2)+1)</f>
        <v/>
      </c>
      <c r="K388" s="68" t="str">
        <f ca="1">INDEX({"","_","-","="},IF(OR($D388 &gt;= L$6, $E388 &lt; K$6), 0, 1)+IF(OR($F388 &gt;= L$6, $G388 &lt; K$6), 0, 2)+1)</f>
        <v/>
      </c>
      <c r="L388" s="68" t="str">
        <f ca="1">INDEX({"","_","-","="},IF(OR($D388 &gt;= M$6, $E388 &lt; L$6), 0, 1)+IF(OR($F388 &gt;= M$6, $G388 &lt; L$6), 0, 2)+1)</f>
        <v/>
      </c>
      <c r="M388" s="68" t="str">
        <f ca="1">INDEX({"","_","-","="},IF(OR($D388 &gt;= N$6, $E388 &lt; M$6), 0, 1)+IF(OR($F388 &gt;= N$6, $G388 &lt; M$6), 0, 2)+1)</f>
        <v/>
      </c>
      <c r="N388" s="68" t="str">
        <f ca="1">INDEX({"","_","-","="},IF(OR($D388 &gt;= O$6, $E388 &lt; N$6), 0, 1)+IF(OR($F388 &gt;= O$6, $G388 &lt; N$6), 0, 2)+1)</f>
        <v/>
      </c>
      <c r="O388" s="68" t="str">
        <f ca="1">INDEX({"","_","-","="},IF(OR($D388 &gt;= P$6, $E388 &lt; O$6), 0, 1)+IF(OR($F388 &gt;= P$6, $G388 &lt; O$6), 0, 2)+1)</f>
        <v/>
      </c>
      <c r="P388" s="68" t="str">
        <f ca="1">INDEX({"","_","-","="},IF(OR($D388 &gt;= Q$6, $E388 &lt; P$6), 0, 1)+IF(OR($F388 &gt;= Q$6, $G388 &lt; P$6), 0, 2)+1)</f>
        <v/>
      </c>
      <c r="Q388" s="68" t="str">
        <f ca="1">INDEX({"","_","-","="},IF(OR($D388 &gt;= R$6, $E388 &lt; Q$6), 0, 1)+IF(OR($F388 &gt;= R$6, $G388 &lt; Q$6), 0, 2)+1)</f>
        <v/>
      </c>
      <c r="R388" s="68" t="str">
        <f ca="1">INDEX({"","_","-","="},IF(OR($D388 &gt;= S$6, $E388 &lt; R$6), 0, 1)+IF(OR($F388 &gt;= S$6, $G388 &lt; R$6), 0, 2)+1)</f>
        <v/>
      </c>
      <c r="S388" s="68" t="str">
        <f ca="1">INDEX({"","_","-","="},IF(OR($D388 &gt;= T$6, $E388 &lt; S$6), 0, 1)+IF(OR($F388 &gt;= T$6, $G388 &lt; S$6), 0, 2)+1)</f>
        <v/>
      </c>
      <c r="T388" s="68" t="str">
        <f ca="1">INDEX({"","_","-","="},IF(OR($D388 &gt;= U$6, $E388 &lt; T$6), 0, 1)+IF(OR($F388 &gt;= U$6, $G388 &lt; T$6), 0, 2)+1)</f>
        <v/>
      </c>
      <c r="U388" s="68" t="str">
        <f ca="1">INDEX({"","_","-","="},IF(OR($D388 &gt;= V$6, $E388 &lt; U$6), 0, 1)+IF(OR($F388 &gt;= V$6, $G388 &lt; U$6), 0, 2)+1)</f>
        <v/>
      </c>
      <c r="V388" s="68" t="str">
        <f ca="1">INDEX({"","_","-","="},IF(OR($D388 &gt;= W$6, $E388 &lt; V$6), 0, 1)+IF(OR($F388 &gt;= W$6, $G388 &lt; V$6), 0, 2)+1)</f>
        <v/>
      </c>
      <c r="W388" s="68" t="str">
        <f ca="1">INDEX({"","_","-","="},IF(OR($D388 &gt;= X$6, $E388 &lt; W$6), 0, 1)+IF(OR($F388 &gt;= X$6, $G388 &lt; W$6), 0, 2)+1)</f>
        <v/>
      </c>
      <c r="X388" s="68" t="str">
        <f ca="1">INDEX({"","_","-","="},IF(OR($D388 &gt;= Y$6, $E388 &lt; X$6), 0, 1)+IF(OR($F388 &gt;= Y$6, $G388 &lt; X$6), 0, 2)+1)</f>
        <v/>
      </c>
      <c r="Y388" s="68" t="str">
        <f ca="1">INDEX({"","_","-","="},IF(OR($D388 &gt;= Z$6, $E388 &lt; Y$6), 0, 1)+IF(OR($F388 &gt;= Z$6, $G388 &lt; Y$6), 0, 2)+1)</f>
        <v/>
      </c>
      <c r="Z388" s="68" t="str">
        <f ca="1">INDEX({"","_","-","="},IF(OR($D388 &gt;= AA$6, $E388 &lt; Z$6), 0, 1)+IF(OR($F388 &gt;= AA$6, $G388 &lt; Z$6), 0, 2)+1)</f>
        <v/>
      </c>
      <c r="AA388" s="68" t="str">
        <f ca="1">INDEX({"","_","-","="},IF(OR($D388 &gt;= AB$6, $E388 &lt; AA$6), 0, 1)+IF(OR($F388 &gt;= AB$6, $G388 &lt; AA$6), 0, 2)+1)</f>
        <v/>
      </c>
      <c r="AB388" s="68" t="str">
        <f ca="1">INDEX({"","_","-","="},IF(OR($D388 &gt;= AC$6, $E388 &lt; AB$6), 0, 1)+IF(OR($F388 &gt;= AC$6, $G388 &lt; AB$6), 0, 2)+1)</f>
        <v/>
      </c>
      <c r="AC388" s="68" t="str">
        <f ca="1">INDEX({"","_","-","="},IF(OR($D388 &gt;= AD$6, $E388 &lt; AC$6), 0, 1)+IF(OR($F388 &gt;= AD$6, $G388 &lt; AC$6), 0, 2)+1)</f>
        <v/>
      </c>
      <c r="AD388" s="68" t="str">
        <f ca="1">INDEX({"","_","-","="},IF(OR($D388 &gt;= AE$6, $E388 &lt; AD$6), 0, 1)+IF(OR($F388 &gt;= AE$6, $G388 &lt; AD$6), 0, 2)+1)</f>
        <v/>
      </c>
      <c r="AE388" s="68" t="str">
        <f ca="1">INDEX({"","_","-","="},IF(OR($D388 &gt;= AF$6, $E388 &lt; AE$6), 0, 1)+IF(OR($F388 &gt;= AF$6, $G388 &lt; AE$6), 0, 2)+1)</f>
        <v/>
      </c>
      <c r="AF388" s="68" t="str">
        <f ca="1">INDEX({"","_","-","="},IF(OR($D388 &gt;= AG$6, $E388 &lt; AF$6), 0, 1)+IF(OR($F388 &gt;= AG$6, $G388 &lt; AF$6), 0, 2)+1)</f>
        <v/>
      </c>
      <c r="AG388" s="68" t="str">
        <f ca="1">INDEX({"","_","-","="},IF(OR($D388 &gt;= AH$6, $E388 &lt; AG$6), 0, 1)+IF(OR($F388 &gt;= AH$6, $G388 &lt; AG$6), 0, 2)+1)</f>
        <v/>
      </c>
      <c r="AH388" s="68" t="str">
        <f ca="1">INDEX({"","_","-","="},IF(OR($D388 &gt;= AI$6, $E388 &lt; AH$6), 0, 1)+IF(OR($F388 &gt;= AI$6, $G388 &lt; AH$6), 0, 2)+1)</f>
        <v/>
      </c>
      <c r="AI388" s="68" t="str">
        <f ca="1">INDEX({"","_","-","="},IF(OR($D388 &gt;= AJ$6, $E388 &lt; AI$6), 0, 1)+IF(OR($F388 &gt;= AJ$6, $G388 &lt; AI$6), 0, 2)+1)</f>
        <v/>
      </c>
      <c r="AJ388" s="68" t="str">
        <f ca="1">INDEX({"","_","-","="},IF(OR($D388 &gt;= AK$6, $E388 &lt; AJ$6), 0, 1)+IF(OR($F388 &gt;= AK$6, $G388 &lt; AJ$6), 0, 2)+1)</f>
        <v/>
      </c>
      <c r="AK388" s="68" t="str">
        <f ca="1">INDEX({"","_","-","="},IF(OR($D388 &gt;= AL$6, $E388 &lt; AK$6), 0, 1)+IF(OR($F388 &gt;= AL$6, $G388 &lt; AK$6), 0, 2)+1)</f>
        <v/>
      </c>
      <c r="AL388" s="68" t="str">
        <f ca="1">INDEX({"","_","-","="},IF(OR($D388 &gt;= AM$6, $E388 &lt; AL$6), 0, 1)+IF(OR($F388 &gt;= AM$6, $G388 &lt; AL$6), 0, 2)+1)</f>
        <v/>
      </c>
      <c r="AM388" s="68" t="str">
        <f ca="1">INDEX({"","_","-","="},IF(OR($D388 &gt;= AN$6, $E388 &lt; AM$6), 0, 1)+IF(OR($F388 &gt;= AN$6, $G388 &lt; AM$6), 0, 2)+1)</f>
        <v/>
      </c>
      <c r="AN388" s="68" t="str">
        <f ca="1">INDEX({"","_","-","="},IF(OR($D388 &gt;= AO$6, $E388 &lt; AN$6), 0, 1)+IF(OR($F388 &gt;= AO$6, $G388 &lt; AN$6), 0, 2)+1)</f>
        <v/>
      </c>
      <c r="AO388" s="68" t="str">
        <f ca="1">INDEX({"","_","-","="},IF(OR($D388 &gt;= AP$6, $E388 &lt; AO$6), 0, 1)+IF(OR($F388 &gt;= AP$6, $G388 &lt; AO$6), 0, 2)+1)</f>
        <v/>
      </c>
      <c r="AP388" s="68" t="str">
        <f ca="1">INDEX({"","_","-","="},IF(OR($D388 &gt;= AQ$6, $E388 &lt; AP$6), 0, 1)+IF(OR($F388 &gt;= AQ$6, $G388 &lt; AP$6), 0, 2)+1)</f>
        <v/>
      </c>
      <c r="AQ388" s="68" t="str">
        <f ca="1">INDEX({"","_","-","="},IF(OR($D388 &gt;= AR$6, $E388 &lt; AQ$6), 0, 1)+IF(OR($F388 &gt;= AR$6, $G388 &lt; AQ$6), 0, 2)+1)</f>
        <v/>
      </c>
      <c r="AR388" s="68" t="str">
        <f ca="1">INDEX({"","_","-","="},IF(OR($D388 &gt;= AS$6, $E388 &lt; AR$6), 0, 1)+IF(OR($F388 &gt;= AS$6, $G388 &lt; AR$6), 0, 2)+1)</f>
        <v/>
      </c>
      <c r="AS388" s="68" t="str">
        <f ca="1">INDEX({"","_","-","="},IF(OR($D388 &gt;= AT$6, $E388 &lt; AS$6), 0, 1)+IF(OR($F388 &gt;= AT$6, $G388 &lt; AS$6), 0, 2)+1)</f>
        <v/>
      </c>
      <c r="AT388" s="68" t="str">
        <f ca="1">INDEX({"","_","-","="},IF(OR($D388 &gt;= AU$6, $E388 &lt; AT$6), 0, 1)+IF(OR($F388 &gt;= AU$6, $G388 &lt; AT$6), 0, 2)+1)</f>
        <v/>
      </c>
      <c r="AU388" s="68" t="str">
        <f ca="1">INDEX({"","_","-","="},IF(OR($D388 &gt;= AV$6, $E388 &lt; AU$6), 0, 1)+IF(OR($F388 &gt;= AV$6, $G388 &lt; AU$6), 0, 2)+1)</f>
        <v/>
      </c>
      <c r="AV388" s="68" t="str">
        <f ca="1">INDEX({"","_","-","="},IF(OR($D388 &gt;= AW$6, $E388 &lt; AV$6), 0, 1)+IF(OR($F388 &gt;= AW$6, $G388 &lt; AV$6), 0, 2)+1)</f>
        <v/>
      </c>
      <c r="AW388" s="68" t="str">
        <f ca="1">INDEX({"","_","-","="},IF(OR($D388 &gt;= AX$6, $E388 &lt; AW$6), 0, 1)+IF(OR($F388 &gt;= AX$6, $G388 &lt; AW$6), 0, 2)+1)</f>
        <v/>
      </c>
      <c r="AX388" s="68" t="str">
        <f ca="1">INDEX({"","_","-","="},IF(OR($D388 &gt;= AY$6, $E388 &lt; AX$6), 0, 1)+IF(OR($F388 &gt;= AY$6, $G388 &lt; AX$6), 0, 2)+1)</f>
        <v/>
      </c>
      <c r="AY388" s="68" t="str">
        <f ca="1">INDEX({"","_","-","="},IF(OR($D388 &gt;= AZ$6, $E388 &lt; AY$6), 0, 1)+IF(OR($F388 &gt;= AZ$6, $G388 &lt; AY$6), 0, 2)+1)</f>
        <v/>
      </c>
      <c r="AZ388" s="68" t="str">
        <f ca="1">INDEX({"","_","-","="},IF(OR($D388 &gt;= BA$6, $E388 &lt; AZ$6), 0, 1)+IF(OR($F388 &gt;= BA$6, $G388 &lt; AZ$6), 0, 2)+1)</f>
        <v/>
      </c>
      <c r="BA388" s="68" t="str">
        <f ca="1">INDEX({"","_","-","="},IF(OR($D388 &gt;= BB$6, $E388 &lt; BA$6), 0, 1)+IF(OR($F388 &gt;= BB$6, $G388 &lt; BA$6), 0, 2)+1)</f>
        <v/>
      </c>
      <c r="BB388" s="68" t="str">
        <f ca="1">INDEX({"","_","-","="},IF(OR($D388 &gt;= BC$6, $E388 &lt; BB$6), 0, 1)+IF(OR($F388 &gt;= BC$6, $G388 &lt; BB$6), 0, 2)+1)</f>
        <v/>
      </c>
      <c r="BC388" s="68" t="str">
        <f ca="1">INDEX({"","_","-","="},IF(OR($D388 &gt;= BD$6, $E388 &lt; BC$6), 0, 1)+IF(OR($F388 &gt;= BD$6, $G388 &lt; BC$6), 0, 2)+1)</f>
        <v/>
      </c>
      <c r="BD388" s="68" t="str">
        <f ca="1">INDEX({"","_","-","="},IF(OR($D388 &gt;= BE$6, $E388 &lt; BD$6), 0, 1)+IF(OR($F388 &gt;= BE$6, $G388 &lt; BD$6), 0, 2)+1)</f>
        <v/>
      </c>
      <c r="BE388" s="68" t="str">
        <f ca="1">INDEX({"","_","-","="},IF(OR($D388 &gt;= BF$6, $E388 &lt; BE$6), 0, 1)+IF(OR($F388 &gt;= BF$6, $G388 &lt; BE$6), 0, 2)+1)</f>
        <v/>
      </c>
      <c r="BF388" s="68" t="str">
        <f ca="1">INDEX({"","_","-","="},IF(OR($D388 &gt;= BG$6, $E388 &lt; BF$6), 0, 1)+IF(OR($F388 &gt;= BG$6, $G388 &lt; BF$6), 0, 2)+1)</f>
        <v/>
      </c>
      <c r="BG388" s="68" t="str">
        <f ca="1">INDEX({"","_","-","="},IF(OR($D388 &gt;= BH$6, $E388 &lt; BG$6), 0, 1)+IF(OR($F388 &gt;= BH$6, $G388 &lt; BG$6), 0, 2)+1)</f>
        <v/>
      </c>
      <c r="BH388" s="68" t="str">
        <f ca="1">INDEX({"","_","-","="},IF(OR($D388 &gt;= BI$6, $E388 &lt; BH$6), 0, 1)+IF(OR($F388 &gt;= BI$6, $G388 &lt; BH$6), 0, 2)+1)</f>
        <v/>
      </c>
      <c r="BI388" s="68" t="str">
        <f ca="1">INDEX({"","_","-","="},IF(OR($D388 &gt;= BJ$6, $E388 &lt; BI$6), 0, 1)+IF(OR($F388 &gt;= BJ$6, $G388 &lt; BI$6), 0, 2)+1)</f>
        <v/>
      </c>
      <c r="BJ388" s="68" t="str">
        <f ca="1">INDEX({"","_","-","="},IF(OR($D388 &gt;= BK$6, $E388 &lt; BJ$6), 0, 1)+IF(OR($F388 &gt;= BK$6, $G388 &lt; BJ$6), 0, 2)+1)</f>
        <v/>
      </c>
      <c r="BK388" s="68" t="str">
        <f ca="1">INDEX({"","_","-","="},IF(OR($D388 &gt;= BL$6, $E388 &lt; BK$6), 0, 1)+IF(OR($F388 &gt;= BL$6, $G388 &lt; BK$6), 0, 2)+1)</f>
        <v/>
      </c>
      <c r="BL388" s="68" t="str">
        <f ca="1">INDEX({"","_","-","="},IF(OR($D388 &gt;= BM$6, $E388 &lt; BL$6), 0, 1)+IF(OR($F388 &gt;= BM$6, $G388 &lt; BL$6), 0, 2)+1)</f>
        <v/>
      </c>
      <c r="BM388" s="68" t="str">
        <f ca="1">INDEX({"","_","-","="},IF(OR($D388 &gt;= BN$6, $E388 &lt; BM$6), 0, 1)+IF(OR($F388 &gt;= BN$6, $G388 &lt; BM$6), 0, 2)+1)</f>
        <v/>
      </c>
      <c r="BN388" s="68" t="str">
        <f ca="1">INDEX({"","_","-","="},IF(OR($D388 &gt;= BO$6, $E388 &lt; BN$6), 0, 1)+IF(OR($F388 &gt;= BO$6, $G388 &lt; BN$6), 0, 2)+1)</f>
        <v/>
      </c>
      <c r="BO388" s="68" t="str">
        <f ca="1">INDEX({"","_","-","="},IF(OR($D388 &gt;= BP$6, $E388 &lt; BO$6), 0, 1)+IF(OR($F388 &gt;= BP$6, $G388 &lt; BO$6), 0, 2)+1)</f>
        <v/>
      </c>
      <c r="BP388" s="68" t="str">
        <f ca="1">INDEX({"","_","-","="},IF(OR($D388 &gt;= BQ$6, $E388 &lt; BP$6), 0, 1)+IF(OR($F388 &gt;= BQ$6, $G388 &lt; BP$6), 0, 2)+1)</f>
        <v/>
      </c>
      <c r="BQ388" s="68" t="str">
        <f ca="1">INDEX({"","_","-","="},IF(OR($D388 &gt;= BR$6, $E388 &lt; BQ$6), 0, 1)+IF(OR($F388 &gt;= BR$6, $G388 &lt; BQ$6), 0, 2)+1)</f>
        <v/>
      </c>
      <c r="BR388" s="68" t="str">
        <f ca="1">INDEX({"","_","-","="},IF(OR($D388 &gt;= BS$6, $E388 &lt; BR$6), 0, 1)+IF(OR($F388 &gt;= BS$6, $G388 &lt; BR$6), 0, 2)+1)</f>
        <v/>
      </c>
      <c r="BS388" s="68" t="str">
        <f ca="1">INDEX({"","_","-","="},IF(OR($D388 &gt;= BT$6, $E388 &lt; BS$6), 0, 1)+IF(OR($F388 &gt;= BT$6, $G388 &lt; BS$6), 0, 2)+1)</f>
        <v/>
      </c>
      <c r="BT388" s="68" t="str">
        <f ca="1">INDEX({"","_","-","="},IF(OR($D388 &gt;= BU$6, $E388 &lt; BT$6), 0, 1)+IF(OR($F388 &gt;= BU$6, $G388 &lt; BT$6), 0, 2)+1)</f>
        <v/>
      </c>
      <c r="BU388" s="68" t="str">
        <f ca="1">INDEX({"","_","-","="},IF(OR($D388 &gt;= BV$6, $E388 &lt; BU$6), 0, 1)+IF(OR($F388 &gt;= BV$6, $G388 &lt; BU$6), 0, 2)+1)</f>
        <v/>
      </c>
      <c r="BV388" s="68" t="str">
        <f ca="1">INDEX({"","_","-","="},IF(OR($D388 &gt;= BW$6, $E388 &lt; BV$6), 0, 1)+IF(OR($F388 &gt;= BW$6, $G388 &lt; BV$6), 0, 2)+1)</f>
        <v/>
      </c>
      <c r="BW388" s="68" t="str">
        <f ca="1">INDEX({"","_","-","="},IF(OR($D388 &gt;= BX$6, $E388 &lt; BW$6), 0, 1)+IF(OR($F388 &gt;= BX$6, $G388 &lt; BW$6), 0, 2)+1)</f>
        <v/>
      </c>
      <c r="BX388" s="68" t="str">
        <f ca="1">INDEX({"","_","-","="},IF(OR($D388 &gt;= BY$6, $E388 &lt; BX$6), 0, 1)+IF(OR($F388 &gt;= BY$6, $G388 &lt; BX$6), 0, 2)+1)</f>
        <v/>
      </c>
      <c r="BY388" s="68" t="str">
        <f ca="1">INDEX({"","_","-","="},IF(OR($D388 &gt;= BZ$6, $E388 &lt; BY$6), 0, 1)+IF(OR($F388 &gt;= BZ$6, $G388 &lt; BY$6), 0, 2)+1)</f>
        <v/>
      </c>
      <c r="BZ388" s="68" t="str">
        <f ca="1">INDEX({"","_","-","="},IF(OR($D388 &gt;= CA$6, $E388 &lt; BZ$6), 0, 1)+IF(OR($F388 &gt;= CA$6, $G388 &lt; BZ$6), 0, 2)+1)</f>
        <v/>
      </c>
      <c r="CA388" s="68" t="str">
        <f ca="1">INDEX({"","_","-","="},IF(OR($D388 &gt;= CB$6, $E388 &lt; CA$6), 0, 1)+IF(OR($F388 &gt;= CB$6, $G388 &lt; CA$6), 0, 2)+1)</f>
        <v/>
      </c>
      <c r="CB388" s="68" t="str">
        <f ca="1">INDEX({"","_","-","="},IF(OR($D388 &gt;= CC$6, $E388 &lt; CB$6), 0, 1)+IF(OR($F388 &gt;= CC$6, $G388 &lt; CB$6), 0, 2)+1)</f>
        <v/>
      </c>
      <c r="CC388" s="68" t="str">
        <f ca="1">INDEX({"","_","-","="},IF(OR($D388 &gt;= CD$6, $E388 &lt; CC$6), 0, 1)+IF(OR($F388 &gt;= CD$6, $G388 &lt; CC$6), 0, 2)+1)</f>
        <v/>
      </c>
      <c r="CD388" s="68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IF('临-进度'!M384,'临-进度'!$A384,"")</f>
        <v/>
      </c>
      <c r="B389" s="8" t="str">
        <f ca="1">IF('临-进度'!M384,'临-进度'!$B384,"")</f>
        <v/>
      </c>
      <c r="C389" s="8" t="str">
        <f ca="1">IF('临-进度'!M384,'临-进度'!$E384,"")</f>
        <v/>
      </c>
      <c r="D389" s="40" t="str">
        <f ca="1">IF('临-进度'!$M384,'临-进度'!$I384,"")</f>
        <v/>
      </c>
      <c r="E389" s="40" t="str">
        <f ca="1">IF('临-进度'!$M384,'临-进度'!$AE384,"")</f>
        <v/>
      </c>
      <c r="F389" s="40" t="str">
        <f ca="1">IF('临-进度'!$M384,'临-进度'!$J384,"")</f>
        <v/>
      </c>
      <c r="G389" s="73" t="str">
        <f ca="1">IF('临-进度'!$M384,'临-进度'!$AF384,"")</f>
        <v/>
      </c>
      <c r="H389" s="68" t="str">
        <f ca="1">INDEX({"","_","-","="},IF(OR($D389 &gt;= I$6, $E389 &lt; H$6), 0, 1)+IF(OR($F389 &gt;= I$6, $G389 &lt; H$6), 0, 2)+1)</f>
        <v/>
      </c>
      <c r="I389" s="68" t="str">
        <f ca="1">INDEX({"","_","-","="},IF(OR($D389 &gt;= J$6, $E389 &lt; I$6), 0, 1)+IF(OR($F389 &gt;= J$6, $G389 &lt; I$6), 0, 2)+1)</f>
        <v/>
      </c>
      <c r="J389" s="68" t="str">
        <f ca="1">INDEX({"","_","-","="},IF(OR($D389 &gt;= K$6, $E389 &lt; J$6), 0, 1)+IF(OR($F389 &gt;= K$6, $G389 &lt; J$6), 0, 2)+1)</f>
        <v/>
      </c>
      <c r="K389" s="68" t="str">
        <f ca="1">INDEX({"","_","-","="},IF(OR($D389 &gt;= L$6, $E389 &lt; K$6), 0, 1)+IF(OR($F389 &gt;= L$6, $G389 &lt; K$6), 0, 2)+1)</f>
        <v/>
      </c>
      <c r="L389" s="68" t="str">
        <f ca="1">INDEX({"","_","-","="},IF(OR($D389 &gt;= M$6, $E389 &lt; L$6), 0, 1)+IF(OR($F389 &gt;= M$6, $G389 &lt; L$6), 0, 2)+1)</f>
        <v/>
      </c>
      <c r="M389" s="68" t="str">
        <f ca="1">INDEX({"","_","-","="},IF(OR($D389 &gt;= N$6, $E389 &lt; M$6), 0, 1)+IF(OR($F389 &gt;= N$6, $G389 &lt; M$6), 0, 2)+1)</f>
        <v/>
      </c>
      <c r="N389" s="68" t="str">
        <f ca="1">INDEX({"","_","-","="},IF(OR($D389 &gt;= O$6, $E389 &lt; N$6), 0, 1)+IF(OR($F389 &gt;= O$6, $G389 &lt; N$6), 0, 2)+1)</f>
        <v/>
      </c>
      <c r="O389" s="68" t="str">
        <f ca="1">INDEX({"","_","-","="},IF(OR($D389 &gt;= P$6, $E389 &lt; O$6), 0, 1)+IF(OR($F389 &gt;= P$6, $G389 &lt; O$6), 0, 2)+1)</f>
        <v/>
      </c>
      <c r="P389" s="68" t="str">
        <f ca="1">INDEX({"","_","-","="},IF(OR($D389 &gt;= Q$6, $E389 &lt; P$6), 0, 1)+IF(OR($F389 &gt;= Q$6, $G389 &lt; P$6), 0, 2)+1)</f>
        <v/>
      </c>
      <c r="Q389" s="68" t="str">
        <f ca="1">INDEX({"","_","-","="},IF(OR($D389 &gt;= R$6, $E389 &lt; Q$6), 0, 1)+IF(OR($F389 &gt;= R$6, $G389 &lt; Q$6), 0, 2)+1)</f>
        <v/>
      </c>
      <c r="R389" s="68" t="str">
        <f ca="1">INDEX({"","_","-","="},IF(OR($D389 &gt;= S$6, $E389 &lt; R$6), 0, 1)+IF(OR($F389 &gt;= S$6, $G389 &lt; R$6), 0, 2)+1)</f>
        <v/>
      </c>
      <c r="S389" s="68" t="str">
        <f ca="1">INDEX({"","_","-","="},IF(OR($D389 &gt;= T$6, $E389 &lt; S$6), 0, 1)+IF(OR($F389 &gt;= T$6, $G389 &lt; S$6), 0, 2)+1)</f>
        <v/>
      </c>
      <c r="T389" s="68" t="str">
        <f ca="1">INDEX({"","_","-","="},IF(OR($D389 &gt;= U$6, $E389 &lt; T$6), 0, 1)+IF(OR($F389 &gt;= U$6, $G389 &lt; T$6), 0, 2)+1)</f>
        <v/>
      </c>
      <c r="U389" s="68" t="str">
        <f ca="1">INDEX({"","_","-","="},IF(OR($D389 &gt;= V$6, $E389 &lt; U$6), 0, 1)+IF(OR($F389 &gt;= V$6, $G389 &lt; U$6), 0, 2)+1)</f>
        <v/>
      </c>
      <c r="V389" s="68" t="str">
        <f ca="1">INDEX({"","_","-","="},IF(OR($D389 &gt;= W$6, $E389 &lt; V$6), 0, 1)+IF(OR($F389 &gt;= W$6, $G389 &lt; V$6), 0, 2)+1)</f>
        <v/>
      </c>
      <c r="W389" s="68" t="str">
        <f ca="1">INDEX({"","_","-","="},IF(OR($D389 &gt;= X$6, $E389 &lt; W$6), 0, 1)+IF(OR($F389 &gt;= X$6, $G389 &lt; W$6), 0, 2)+1)</f>
        <v/>
      </c>
      <c r="X389" s="68" t="str">
        <f ca="1">INDEX({"","_","-","="},IF(OR($D389 &gt;= Y$6, $E389 &lt; X$6), 0, 1)+IF(OR($F389 &gt;= Y$6, $G389 &lt; X$6), 0, 2)+1)</f>
        <v/>
      </c>
      <c r="Y389" s="68" t="str">
        <f ca="1">INDEX({"","_","-","="},IF(OR($D389 &gt;= Z$6, $E389 &lt; Y$6), 0, 1)+IF(OR($F389 &gt;= Z$6, $G389 &lt; Y$6), 0, 2)+1)</f>
        <v/>
      </c>
      <c r="Z389" s="68" t="str">
        <f ca="1">INDEX({"","_","-","="},IF(OR($D389 &gt;= AA$6, $E389 &lt; Z$6), 0, 1)+IF(OR($F389 &gt;= AA$6, $G389 &lt; Z$6), 0, 2)+1)</f>
        <v/>
      </c>
      <c r="AA389" s="68" t="str">
        <f ca="1">INDEX({"","_","-","="},IF(OR($D389 &gt;= AB$6, $E389 &lt; AA$6), 0, 1)+IF(OR($F389 &gt;= AB$6, $G389 &lt; AA$6), 0, 2)+1)</f>
        <v/>
      </c>
      <c r="AB389" s="68" t="str">
        <f ca="1">INDEX({"","_","-","="},IF(OR($D389 &gt;= AC$6, $E389 &lt; AB$6), 0, 1)+IF(OR($F389 &gt;= AC$6, $G389 &lt; AB$6), 0, 2)+1)</f>
        <v/>
      </c>
      <c r="AC389" s="68" t="str">
        <f ca="1">INDEX({"","_","-","="},IF(OR($D389 &gt;= AD$6, $E389 &lt; AC$6), 0, 1)+IF(OR($F389 &gt;= AD$6, $G389 &lt; AC$6), 0, 2)+1)</f>
        <v/>
      </c>
      <c r="AD389" s="68" t="str">
        <f ca="1">INDEX({"","_","-","="},IF(OR($D389 &gt;= AE$6, $E389 &lt; AD$6), 0, 1)+IF(OR($F389 &gt;= AE$6, $G389 &lt; AD$6), 0, 2)+1)</f>
        <v/>
      </c>
      <c r="AE389" s="68" t="str">
        <f ca="1">INDEX({"","_","-","="},IF(OR($D389 &gt;= AF$6, $E389 &lt; AE$6), 0, 1)+IF(OR($F389 &gt;= AF$6, $G389 &lt; AE$6), 0, 2)+1)</f>
        <v/>
      </c>
      <c r="AF389" s="68" t="str">
        <f ca="1">INDEX({"","_","-","="},IF(OR($D389 &gt;= AG$6, $E389 &lt; AF$6), 0, 1)+IF(OR($F389 &gt;= AG$6, $G389 &lt; AF$6), 0, 2)+1)</f>
        <v/>
      </c>
      <c r="AG389" s="68" t="str">
        <f ca="1">INDEX({"","_","-","="},IF(OR($D389 &gt;= AH$6, $E389 &lt; AG$6), 0, 1)+IF(OR($F389 &gt;= AH$6, $G389 &lt; AG$6), 0, 2)+1)</f>
        <v/>
      </c>
      <c r="AH389" s="68" t="str">
        <f ca="1">INDEX({"","_","-","="},IF(OR($D389 &gt;= AI$6, $E389 &lt; AH$6), 0, 1)+IF(OR($F389 &gt;= AI$6, $G389 &lt; AH$6), 0, 2)+1)</f>
        <v/>
      </c>
      <c r="AI389" s="68" t="str">
        <f ca="1">INDEX({"","_","-","="},IF(OR($D389 &gt;= AJ$6, $E389 &lt; AI$6), 0, 1)+IF(OR($F389 &gt;= AJ$6, $G389 &lt; AI$6), 0, 2)+1)</f>
        <v/>
      </c>
      <c r="AJ389" s="68" t="str">
        <f ca="1">INDEX({"","_","-","="},IF(OR($D389 &gt;= AK$6, $E389 &lt; AJ$6), 0, 1)+IF(OR($F389 &gt;= AK$6, $G389 &lt; AJ$6), 0, 2)+1)</f>
        <v/>
      </c>
      <c r="AK389" s="68" t="str">
        <f ca="1">INDEX({"","_","-","="},IF(OR($D389 &gt;= AL$6, $E389 &lt; AK$6), 0, 1)+IF(OR($F389 &gt;= AL$6, $G389 &lt; AK$6), 0, 2)+1)</f>
        <v/>
      </c>
      <c r="AL389" s="68" t="str">
        <f ca="1">INDEX({"","_","-","="},IF(OR($D389 &gt;= AM$6, $E389 &lt; AL$6), 0, 1)+IF(OR($F389 &gt;= AM$6, $G389 &lt; AL$6), 0, 2)+1)</f>
        <v/>
      </c>
      <c r="AM389" s="68" t="str">
        <f ca="1">INDEX({"","_","-","="},IF(OR($D389 &gt;= AN$6, $E389 &lt; AM$6), 0, 1)+IF(OR($F389 &gt;= AN$6, $G389 &lt; AM$6), 0, 2)+1)</f>
        <v/>
      </c>
      <c r="AN389" s="68" t="str">
        <f ca="1">INDEX({"","_","-","="},IF(OR($D389 &gt;= AO$6, $E389 &lt; AN$6), 0, 1)+IF(OR($F389 &gt;= AO$6, $G389 &lt; AN$6), 0, 2)+1)</f>
        <v/>
      </c>
      <c r="AO389" s="68" t="str">
        <f ca="1">INDEX({"","_","-","="},IF(OR($D389 &gt;= AP$6, $E389 &lt; AO$6), 0, 1)+IF(OR($F389 &gt;= AP$6, $G389 &lt; AO$6), 0, 2)+1)</f>
        <v/>
      </c>
      <c r="AP389" s="68" t="str">
        <f ca="1">INDEX({"","_","-","="},IF(OR($D389 &gt;= AQ$6, $E389 &lt; AP$6), 0, 1)+IF(OR($F389 &gt;= AQ$6, $G389 &lt; AP$6), 0, 2)+1)</f>
        <v/>
      </c>
      <c r="AQ389" s="68" t="str">
        <f ca="1">INDEX({"","_","-","="},IF(OR($D389 &gt;= AR$6, $E389 &lt; AQ$6), 0, 1)+IF(OR($F389 &gt;= AR$6, $G389 &lt; AQ$6), 0, 2)+1)</f>
        <v/>
      </c>
      <c r="AR389" s="68" t="str">
        <f ca="1">INDEX({"","_","-","="},IF(OR($D389 &gt;= AS$6, $E389 &lt; AR$6), 0, 1)+IF(OR($F389 &gt;= AS$6, $G389 &lt; AR$6), 0, 2)+1)</f>
        <v/>
      </c>
      <c r="AS389" s="68" t="str">
        <f ca="1">INDEX({"","_","-","="},IF(OR($D389 &gt;= AT$6, $E389 &lt; AS$6), 0, 1)+IF(OR($F389 &gt;= AT$6, $G389 &lt; AS$6), 0, 2)+1)</f>
        <v/>
      </c>
      <c r="AT389" s="68" t="str">
        <f ca="1">INDEX({"","_","-","="},IF(OR($D389 &gt;= AU$6, $E389 &lt; AT$6), 0, 1)+IF(OR($F389 &gt;= AU$6, $G389 &lt; AT$6), 0, 2)+1)</f>
        <v/>
      </c>
      <c r="AU389" s="68" t="str">
        <f ca="1">INDEX({"","_","-","="},IF(OR($D389 &gt;= AV$6, $E389 &lt; AU$6), 0, 1)+IF(OR($F389 &gt;= AV$6, $G389 &lt; AU$6), 0, 2)+1)</f>
        <v/>
      </c>
      <c r="AV389" s="68" t="str">
        <f ca="1">INDEX({"","_","-","="},IF(OR($D389 &gt;= AW$6, $E389 &lt; AV$6), 0, 1)+IF(OR($F389 &gt;= AW$6, $G389 &lt; AV$6), 0, 2)+1)</f>
        <v/>
      </c>
      <c r="AW389" s="68" t="str">
        <f ca="1">INDEX({"","_","-","="},IF(OR($D389 &gt;= AX$6, $E389 &lt; AW$6), 0, 1)+IF(OR($F389 &gt;= AX$6, $G389 &lt; AW$6), 0, 2)+1)</f>
        <v/>
      </c>
      <c r="AX389" s="68" t="str">
        <f ca="1">INDEX({"","_","-","="},IF(OR($D389 &gt;= AY$6, $E389 &lt; AX$6), 0, 1)+IF(OR($F389 &gt;= AY$6, $G389 &lt; AX$6), 0, 2)+1)</f>
        <v/>
      </c>
      <c r="AY389" s="68" t="str">
        <f ca="1">INDEX({"","_","-","="},IF(OR($D389 &gt;= AZ$6, $E389 &lt; AY$6), 0, 1)+IF(OR($F389 &gt;= AZ$6, $G389 &lt; AY$6), 0, 2)+1)</f>
        <v/>
      </c>
      <c r="AZ389" s="68" t="str">
        <f ca="1">INDEX({"","_","-","="},IF(OR($D389 &gt;= BA$6, $E389 &lt; AZ$6), 0, 1)+IF(OR($F389 &gt;= BA$6, $G389 &lt; AZ$6), 0, 2)+1)</f>
        <v/>
      </c>
      <c r="BA389" s="68" t="str">
        <f ca="1">INDEX({"","_","-","="},IF(OR($D389 &gt;= BB$6, $E389 &lt; BA$6), 0, 1)+IF(OR($F389 &gt;= BB$6, $G389 &lt; BA$6), 0, 2)+1)</f>
        <v/>
      </c>
      <c r="BB389" s="68" t="str">
        <f ca="1">INDEX({"","_","-","="},IF(OR($D389 &gt;= BC$6, $E389 &lt; BB$6), 0, 1)+IF(OR($F389 &gt;= BC$6, $G389 &lt; BB$6), 0, 2)+1)</f>
        <v/>
      </c>
      <c r="BC389" s="68" t="str">
        <f ca="1">INDEX({"","_","-","="},IF(OR($D389 &gt;= BD$6, $E389 &lt; BC$6), 0, 1)+IF(OR($F389 &gt;= BD$6, $G389 &lt; BC$6), 0, 2)+1)</f>
        <v/>
      </c>
      <c r="BD389" s="68" t="str">
        <f ca="1">INDEX({"","_","-","="},IF(OR($D389 &gt;= BE$6, $E389 &lt; BD$6), 0, 1)+IF(OR($F389 &gt;= BE$6, $G389 &lt; BD$6), 0, 2)+1)</f>
        <v/>
      </c>
      <c r="BE389" s="68" t="str">
        <f ca="1">INDEX({"","_","-","="},IF(OR($D389 &gt;= BF$6, $E389 &lt; BE$6), 0, 1)+IF(OR($F389 &gt;= BF$6, $G389 &lt; BE$6), 0, 2)+1)</f>
        <v/>
      </c>
      <c r="BF389" s="68" t="str">
        <f ca="1">INDEX({"","_","-","="},IF(OR($D389 &gt;= BG$6, $E389 &lt; BF$6), 0, 1)+IF(OR($F389 &gt;= BG$6, $G389 &lt; BF$6), 0, 2)+1)</f>
        <v/>
      </c>
      <c r="BG389" s="68" t="str">
        <f ca="1">INDEX({"","_","-","="},IF(OR($D389 &gt;= BH$6, $E389 &lt; BG$6), 0, 1)+IF(OR($F389 &gt;= BH$6, $G389 &lt; BG$6), 0, 2)+1)</f>
        <v/>
      </c>
      <c r="BH389" s="68" t="str">
        <f ca="1">INDEX({"","_","-","="},IF(OR($D389 &gt;= BI$6, $E389 &lt; BH$6), 0, 1)+IF(OR($F389 &gt;= BI$6, $G389 &lt; BH$6), 0, 2)+1)</f>
        <v/>
      </c>
      <c r="BI389" s="68" t="str">
        <f ca="1">INDEX({"","_","-","="},IF(OR($D389 &gt;= BJ$6, $E389 &lt; BI$6), 0, 1)+IF(OR($F389 &gt;= BJ$6, $G389 &lt; BI$6), 0, 2)+1)</f>
        <v/>
      </c>
      <c r="BJ389" s="68" t="str">
        <f ca="1">INDEX({"","_","-","="},IF(OR($D389 &gt;= BK$6, $E389 &lt; BJ$6), 0, 1)+IF(OR($F389 &gt;= BK$6, $G389 &lt; BJ$6), 0, 2)+1)</f>
        <v/>
      </c>
      <c r="BK389" s="68" t="str">
        <f ca="1">INDEX({"","_","-","="},IF(OR($D389 &gt;= BL$6, $E389 &lt; BK$6), 0, 1)+IF(OR($F389 &gt;= BL$6, $G389 &lt; BK$6), 0, 2)+1)</f>
        <v/>
      </c>
      <c r="BL389" s="68" t="str">
        <f ca="1">INDEX({"","_","-","="},IF(OR($D389 &gt;= BM$6, $E389 &lt; BL$6), 0, 1)+IF(OR($F389 &gt;= BM$6, $G389 &lt; BL$6), 0, 2)+1)</f>
        <v/>
      </c>
      <c r="BM389" s="68" t="str">
        <f ca="1">INDEX({"","_","-","="},IF(OR($D389 &gt;= BN$6, $E389 &lt; BM$6), 0, 1)+IF(OR($F389 &gt;= BN$6, $G389 &lt; BM$6), 0, 2)+1)</f>
        <v/>
      </c>
      <c r="BN389" s="68" t="str">
        <f ca="1">INDEX({"","_","-","="},IF(OR($D389 &gt;= BO$6, $E389 &lt; BN$6), 0, 1)+IF(OR($F389 &gt;= BO$6, $G389 &lt; BN$6), 0, 2)+1)</f>
        <v/>
      </c>
      <c r="BO389" s="68" t="str">
        <f ca="1">INDEX({"","_","-","="},IF(OR($D389 &gt;= BP$6, $E389 &lt; BO$6), 0, 1)+IF(OR($F389 &gt;= BP$6, $G389 &lt; BO$6), 0, 2)+1)</f>
        <v/>
      </c>
      <c r="BP389" s="68" t="str">
        <f ca="1">INDEX({"","_","-","="},IF(OR($D389 &gt;= BQ$6, $E389 &lt; BP$6), 0, 1)+IF(OR($F389 &gt;= BQ$6, $G389 &lt; BP$6), 0, 2)+1)</f>
        <v/>
      </c>
      <c r="BQ389" s="68" t="str">
        <f ca="1">INDEX({"","_","-","="},IF(OR($D389 &gt;= BR$6, $E389 &lt; BQ$6), 0, 1)+IF(OR($F389 &gt;= BR$6, $G389 &lt; BQ$6), 0, 2)+1)</f>
        <v/>
      </c>
      <c r="BR389" s="68" t="str">
        <f ca="1">INDEX({"","_","-","="},IF(OR($D389 &gt;= BS$6, $E389 &lt; BR$6), 0, 1)+IF(OR($F389 &gt;= BS$6, $G389 &lt; BR$6), 0, 2)+1)</f>
        <v/>
      </c>
      <c r="BS389" s="68" t="str">
        <f ca="1">INDEX({"","_","-","="},IF(OR($D389 &gt;= BT$6, $E389 &lt; BS$6), 0, 1)+IF(OR($F389 &gt;= BT$6, $G389 &lt; BS$6), 0, 2)+1)</f>
        <v/>
      </c>
      <c r="BT389" s="68" t="str">
        <f ca="1">INDEX({"","_","-","="},IF(OR($D389 &gt;= BU$6, $E389 &lt; BT$6), 0, 1)+IF(OR($F389 &gt;= BU$6, $G389 &lt; BT$6), 0, 2)+1)</f>
        <v/>
      </c>
      <c r="BU389" s="68" t="str">
        <f ca="1">INDEX({"","_","-","="},IF(OR($D389 &gt;= BV$6, $E389 &lt; BU$6), 0, 1)+IF(OR($F389 &gt;= BV$6, $G389 &lt; BU$6), 0, 2)+1)</f>
        <v/>
      </c>
      <c r="BV389" s="68" t="str">
        <f ca="1">INDEX({"","_","-","="},IF(OR($D389 &gt;= BW$6, $E389 &lt; BV$6), 0, 1)+IF(OR($F389 &gt;= BW$6, $G389 &lt; BV$6), 0, 2)+1)</f>
        <v/>
      </c>
      <c r="BW389" s="68" t="str">
        <f ca="1">INDEX({"","_","-","="},IF(OR($D389 &gt;= BX$6, $E389 &lt; BW$6), 0, 1)+IF(OR($F389 &gt;= BX$6, $G389 &lt; BW$6), 0, 2)+1)</f>
        <v/>
      </c>
      <c r="BX389" s="68" t="str">
        <f ca="1">INDEX({"","_","-","="},IF(OR($D389 &gt;= BY$6, $E389 &lt; BX$6), 0, 1)+IF(OR($F389 &gt;= BY$6, $G389 &lt; BX$6), 0, 2)+1)</f>
        <v/>
      </c>
      <c r="BY389" s="68" t="str">
        <f ca="1">INDEX({"","_","-","="},IF(OR($D389 &gt;= BZ$6, $E389 &lt; BY$6), 0, 1)+IF(OR($F389 &gt;= BZ$6, $G389 &lt; BY$6), 0, 2)+1)</f>
        <v/>
      </c>
      <c r="BZ389" s="68" t="str">
        <f ca="1">INDEX({"","_","-","="},IF(OR($D389 &gt;= CA$6, $E389 &lt; BZ$6), 0, 1)+IF(OR($F389 &gt;= CA$6, $G389 &lt; BZ$6), 0, 2)+1)</f>
        <v/>
      </c>
      <c r="CA389" s="68" t="str">
        <f ca="1">INDEX({"","_","-","="},IF(OR($D389 &gt;= CB$6, $E389 &lt; CA$6), 0, 1)+IF(OR($F389 &gt;= CB$6, $G389 &lt; CA$6), 0, 2)+1)</f>
        <v/>
      </c>
      <c r="CB389" s="68" t="str">
        <f ca="1">INDEX({"","_","-","="},IF(OR($D389 &gt;= CC$6, $E389 &lt; CB$6), 0, 1)+IF(OR($F389 &gt;= CC$6, $G389 &lt; CB$6), 0, 2)+1)</f>
        <v/>
      </c>
      <c r="CC389" s="68" t="str">
        <f ca="1">INDEX({"","_","-","="},IF(OR($D389 &gt;= CD$6, $E389 &lt; CC$6), 0, 1)+IF(OR($F389 &gt;= CD$6, $G389 &lt; CC$6), 0, 2)+1)</f>
        <v/>
      </c>
      <c r="CD389" s="68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IF('临-进度'!M385,'临-进度'!$A385,"")</f>
        <v/>
      </c>
      <c r="B390" s="8" t="str">
        <f ca="1">IF('临-进度'!M385,'临-进度'!$B385,"")</f>
        <v/>
      </c>
      <c r="C390" s="8" t="str">
        <f ca="1">IF('临-进度'!M385,'临-进度'!$E385,"")</f>
        <v/>
      </c>
      <c r="D390" s="40" t="str">
        <f ca="1">IF('临-进度'!$M385,'临-进度'!$I385,"")</f>
        <v/>
      </c>
      <c r="E390" s="40" t="str">
        <f ca="1">IF('临-进度'!$M385,'临-进度'!$AE385,"")</f>
        <v/>
      </c>
      <c r="F390" s="40" t="str">
        <f ca="1">IF('临-进度'!$M385,'临-进度'!$J385,"")</f>
        <v/>
      </c>
      <c r="G390" s="73" t="str">
        <f ca="1">IF('临-进度'!$M385,'临-进度'!$AF385,"")</f>
        <v/>
      </c>
      <c r="H390" s="68" t="str">
        <f ca="1">INDEX({"","_","-","="},IF(OR($D390 &gt;= I$6, $E390 &lt; H$6), 0, 1)+IF(OR($F390 &gt;= I$6, $G390 &lt; H$6), 0, 2)+1)</f>
        <v/>
      </c>
      <c r="I390" s="68" t="str">
        <f ca="1">INDEX({"","_","-","="},IF(OR($D390 &gt;= J$6, $E390 &lt; I$6), 0, 1)+IF(OR($F390 &gt;= J$6, $G390 &lt; I$6), 0, 2)+1)</f>
        <v/>
      </c>
      <c r="J390" s="68" t="str">
        <f ca="1">INDEX({"","_","-","="},IF(OR($D390 &gt;= K$6, $E390 &lt; J$6), 0, 1)+IF(OR($F390 &gt;= K$6, $G390 &lt; J$6), 0, 2)+1)</f>
        <v/>
      </c>
      <c r="K390" s="68" t="str">
        <f ca="1">INDEX({"","_","-","="},IF(OR($D390 &gt;= L$6, $E390 &lt; K$6), 0, 1)+IF(OR($F390 &gt;= L$6, $G390 &lt; K$6), 0, 2)+1)</f>
        <v/>
      </c>
      <c r="L390" s="68" t="str">
        <f ca="1">INDEX({"","_","-","="},IF(OR($D390 &gt;= M$6, $E390 &lt; L$6), 0, 1)+IF(OR($F390 &gt;= M$6, $G390 &lt; L$6), 0, 2)+1)</f>
        <v/>
      </c>
      <c r="M390" s="68" t="str">
        <f ca="1">INDEX({"","_","-","="},IF(OR($D390 &gt;= N$6, $E390 &lt; M$6), 0, 1)+IF(OR($F390 &gt;= N$6, $G390 &lt; M$6), 0, 2)+1)</f>
        <v/>
      </c>
      <c r="N390" s="68" t="str">
        <f ca="1">INDEX({"","_","-","="},IF(OR($D390 &gt;= O$6, $E390 &lt; N$6), 0, 1)+IF(OR($F390 &gt;= O$6, $G390 &lt; N$6), 0, 2)+1)</f>
        <v/>
      </c>
      <c r="O390" s="68" t="str">
        <f ca="1">INDEX({"","_","-","="},IF(OR($D390 &gt;= P$6, $E390 &lt; O$6), 0, 1)+IF(OR($F390 &gt;= P$6, $G390 &lt; O$6), 0, 2)+1)</f>
        <v/>
      </c>
      <c r="P390" s="68" t="str">
        <f ca="1">INDEX({"","_","-","="},IF(OR($D390 &gt;= Q$6, $E390 &lt; P$6), 0, 1)+IF(OR($F390 &gt;= Q$6, $G390 &lt; P$6), 0, 2)+1)</f>
        <v/>
      </c>
      <c r="Q390" s="68" t="str">
        <f ca="1">INDEX({"","_","-","="},IF(OR($D390 &gt;= R$6, $E390 &lt; Q$6), 0, 1)+IF(OR($F390 &gt;= R$6, $G390 &lt; Q$6), 0, 2)+1)</f>
        <v/>
      </c>
      <c r="R390" s="68" t="str">
        <f ca="1">INDEX({"","_","-","="},IF(OR($D390 &gt;= S$6, $E390 &lt; R$6), 0, 1)+IF(OR($F390 &gt;= S$6, $G390 &lt; R$6), 0, 2)+1)</f>
        <v/>
      </c>
      <c r="S390" s="68" t="str">
        <f ca="1">INDEX({"","_","-","="},IF(OR($D390 &gt;= T$6, $E390 &lt; S$6), 0, 1)+IF(OR($F390 &gt;= T$6, $G390 &lt; S$6), 0, 2)+1)</f>
        <v/>
      </c>
      <c r="T390" s="68" t="str">
        <f ca="1">INDEX({"","_","-","="},IF(OR($D390 &gt;= U$6, $E390 &lt; T$6), 0, 1)+IF(OR($F390 &gt;= U$6, $G390 &lt; T$6), 0, 2)+1)</f>
        <v/>
      </c>
      <c r="U390" s="68" t="str">
        <f ca="1">INDEX({"","_","-","="},IF(OR($D390 &gt;= V$6, $E390 &lt; U$6), 0, 1)+IF(OR($F390 &gt;= V$6, $G390 &lt; U$6), 0, 2)+1)</f>
        <v/>
      </c>
      <c r="V390" s="68" t="str">
        <f ca="1">INDEX({"","_","-","="},IF(OR($D390 &gt;= W$6, $E390 &lt; V$6), 0, 1)+IF(OR($F390 &gt;= W$6, $G390 &lt; V$6), 0, 2)+1)</f>
        <v/>
      </c>
      <c r="W390" s="68" t="str">
        <f ca="1">INDEX({"","_","-","="},IF(OR($D390 &gt;= X$6, $E390 &lt; W$6), 0, 1)+IF(OR($F390 &gt;= X$6, $G390 &lt; W$6), 0, 2)+1)</f>
        <v/>
      </c>
      <c r="X390" s="68" t="str">
        <f ca="1">INDEX({"","_","-","="},IF(OR($D390 &gt;= Y$6, $E390 &lt; X$6), 0, 1)+IF(OR($F390 &gt;= Y$6, $G390 &lt; X$6), 0, 2)+1)</f>
        <v/>
      </c>
      <c r="Y390" s="68" t="str">
        <f ca="1">INDEX({"","_","-","="},IF(OR($D390 &gt;= Z$6, $E390 &lt; Y$6), 0, 1)+IF(OR($F390 &gt;= Z$6, $G390 &lt; Y$6), 0, 2)+1)</f>
        <v/>
      </c>
      <c r="Z390" s="68" t="str">
        <f ca="1">INDEX({"","_","-","="},IF(OR($D390 &gt;= AA$6, $E390 &lt; Z$6), 0, 1)+IF(OR($F390 &gt;= AA$6, $G390 &lt; Z$6), 0, 2)+1)</f>
        <v/>
      </c>
      <c r="AA390" s="68" t="str">
        <f ca="1">INDEX({"","_","-","="},IF(OR($D390 &gt;= AB$6, $E390 &lt; AA$6), 0, 1)+IF(OR($F390 &gt;= AB$6, $G390 &lt; AA$6), 0, 2)+1)</f>
        <v/>
      </c>
      <c r="AB390" s="68" t="str">
        <f ca="1">INDEX({"","_","-","="},IF(OR($D390 &gt;= AC$6, $E390 &lt; AB$6), 0, 1)+IF(OR($F390 &gt;= AC$6, $G390 &lt; AB$6), 0, 2)+1)</f>
        <v/>
      </c>
      <c r="AC390" s="68" t="str">
        <f ca="1">INDEX({"","_","-","="},IF(OR($D390 &gt;= AD$6, $E390 &lt; AC$6), 0, 1)+IF(OR($F390 &gt;= AD$6, $G390 &lt; AC$6), 0, 2)+1)</f>
        <v/>
      </c>
      <c r="AD390" s="68" t="str">
        <f ca="1">INDEX({"","_","-","="},IF(OR($D390 &gt;= AE$6, $E390 &lt; AD$6), 0, 1)+IF(OR($F390 &gt;= AE$6, $G390 &lt; AD$6), 0, 2)+1)</f>
        <v/>
      </c>
      <c r="AE390" s="68" t="str">
        <f ca="1">INDEX({"","_","-","="},IF(OR($D390 &gt;= AF$6, $E390 &lt; AE$6), 0, 1)+IF(OR($F390 &gt;= AF$6, $G390 &lt; AE$6), 0, 2)+1)</f>
        <v/>
      </c>
      <c r="AF390" s="68" t="str">
        <f ca="1">INDEX({"","_","-","="},IF(OR($D390 &gt;= AG$6, $E390 &lt; AF$6), 0, 1)+IF(OR($F390 &gt;= AG$6, $G390 &lt; AF$6), 0, 2)+1)</f>
        <v/>
      </c>
      <c r="AG390" s="68" t="str">
        <f ca="1">INDEX({"","_","-","="},IF(OR($D390 &gt;= AH$6, $E390 &lt; AG$6), 0, 1)+IF(OR($F390 &gt;= AH$6, $G390 &lt; AG$6), 0, 2)+1)</f>
        <v/>
      </c>
      <c r="AH390" s="68" t="str">
        <f ca="1">INDEX({"","_","-","="},IF(OR($D390 &gt;= AI$6, $E390 &lt; AH$6), 0, 1)+IF(OR($F390 &gt;= AI$6, $G390 &lt; AH$6), 0, 2)+1)</f>
        <v/>
      </c>
      <c r="AI390" s="68" t="str">
        <f ca="1">INDEX({"","_","-","="},IF(OR($D390 &gt;= AJ$6, $E390 &lt; AI$6), 0, 1)+IF(OR($F390 &gt;= AJ$6, $G390 &lt; AI$6), 0, 2)+1)</f>
        <v/>
      </c>
      <c r="AJ390" s="68" t="str">
        <f ca="1">INDEX({"","_","-","="},IF(OR($D390 &gt;= AK$6, $E390 &lt; AJ$6), 0, 1)+IF(OR($F390 &gt;= AK$6, $G390 &lt; AJ$6), 0, 2)+1)</f>
        <v/>
      </c>
      <c r="AK390" s="68" t="str">
        <f ca="1">INDEX({"","_","-","="},IF(OR($D390 &gt;= AL$6, $E390 &lt; AK$6), 0, 1)+IF(OR($F390 &gt;= AL$6, $G390 &lt; AK$6), 0, 2)+1)</f>
        <v/>
      </c>
      <c r="AL390" s="68" t="str">
        <f ca="1">INDEX({"","_","-","="},IF(OR($D390 &gt;= AM$6, $E390 &lt; AL$6), 0, 1)+IF(OR($F390 &gt;= AM$6, $G390 &lt; AL$6), 0, 2)+1)</f>
        <v/>
      </c>
      <c r="AM390" s="68" t="str">
        <f ca="1">INDEX({"","_","-","="},IF(OR($D390 &gt;= AN$6, $E390 &lt; AM$6), 0, 1)+IF(OR($F390 &gt;= AN$6, $G390 &lt; AM$6), 0, 2)+1)</f>
        <v/>
      </c>
      <c r="AN390" s="68" t="str">
        <f ca="1">INDEX({"","_","-","="},IF(OR($D390 &gt;= AO$6, $E390 &lt; AN$6), 0, 1)+IF(OR($F390 &gt;= AO$6, $G390 &lt; AN$6), 0, 2)+1)</f>
        <v/>
      </c>
      <c r="AO390" s="68" t="str">
        <f ca="1">INDEX({"","_","-","="},IF(OR($D390 &gt;= AP$6, $E390 &lt; AO$6), 0, 1)+IF(OR($F390 &gt;= AP$6, $G390 &lt; AO$6), 0, 2)+1)</f>
        <v/>
      </c>
      <c r="AP390" s="68" t="str">
        <f ca="1">INDEX({"","_","-","="},IF(OR($D390 &gt;= AQ$6, $E390 &lt; AP$6), 0, 1)+IF(OR($F390 &gt;= AQ$6, $G390 &lt; AP$6), 0, 2)+1)</f>
        <v/>
      </c>
      <c r="AQ390" s="68" t="str">
        <f ca="1">INDEX({"","_","-","="},IF(OR($D390 &gt;= AR$6, $E390 &lt; AQ$6), 0, 1)+IF(OR($F390 &gt;= AR$6, $G390 &lt; AQ$6), 0, 2)+1)</f>
        <v/>
      </c>
      <c r="AR390" s="68" t="str">
        <f ca="1">INDEX({"","_","-","="},IF(OR($D390 &gt;= AS$6, $E390 &lt; AR$6), 0, 1)+IF(OR($F390 &gt;= AS$6, $G390 &lt; AR$6), 0, 2)+1)</f>
        <v/>
      </c>
      <c r="AS390" s="68" t="str">
        <f ca="1">INDEX({"","_","-","="},IF(OR($D390 &gt;= AT$6, $E390 &lt; AS$6), 0, 1)+IF(OR($F390 &gt;= AT$6, $G390 &lt; AS$6), 0, 2)+1)</f>
        <v/>
      </c>
      <c r="AT390" s="68" t="str">
        <f ca="1">INDEX({"","_","-","="},IF(OR($D390 &gt;= AU$6, $E390 &lt; AT$6), 0, 1)+IF(OR($F390 &gt;= AU$6, $G390 &lt; AT$6), 0, 2)+1)</f>
        <v/>
      </c>
      <c r="AU390" s="68" t="str">
        <f ca="1">INDEX({"","_","-","="},IF(OR($D390 &gt;= AV$6, $E390 &lt; AU$6), 0, 1)+IF(OR($F390 &gt;= AV$6, $G390 &lt; AU$6), 0, 2)+1)</f>
        <v/>
      </c>
      <c r="AV390" s="68" t="str">
        <f ca="1">INDEX({"","_","-","="},IF(OR($D390 &gt;= AW$6, $E390 &lt; AV$6), 0, 1)+IF(OR($F390 &gt;= AW$6, $G390 &lt; AV$6), 0, 2)+1)</f>
        <v/>
      </c>
      <c r="AW390" s="68" t="str">
        <f ca="1">INDEX({"","_","-","="},IF(OR($D390 &gt;= AX$6, $E390 &lt; AW$6), 0, 1)+IF(OR($F390 &gt;= AX$6, $G390 &lt; AW$6), 0, 2)+1)</f>
        <v/>
      </c>
      <c r="AX390" s="68" t="str">
        <f ca="1">INDEX({"","_","-","="},IF(OR($D390 &gt;= AY$6, $E390 &lt; AX$6), 0, 1)+IF(OR($F390 &gt;= AY$6, $G390 &lt; AX$6), 0, 2)+1)</f>
        <v/>
      </c>
      <c r="AY390" s="68" t="str">
        <f ca="1">INDEX({"","_","-","="},IF(OR($D390 &gt;= AZ$6, $E390 &lt; AY$6), 0, 1)+IF(OR($F390 &gt;= AZ$6, $G390 &lt; AY$6), 0, 2)+1)</f>
        <v/>
      </c>
      <c r="AZ390" s="68" t="str">
        <f ca="1">INDEX({"","_","-","="},IF(OR($D390 &gt;= BA$6, $E390 &lt; AZ$6), 0, 1)+IF(OR($F390 &gt;= BA$6, $G390 &lt; AZ$6), 0, 2)+1)</f>
        <v/>
      </c>
      <c r="BA390" s="68" t="str">
        <f ca="1">INDEX({"","_","-","="},IF(OR($D390 &gt;= BB$6, $E390 &lt; BA$6), 0, 1)+IF(OR($F390 &gt;= BB$6, $G390 &lt; BA$6), 0, 2)+1)</f>
        <v/>
      </c>
      <c r="BB390" s="68" t="str">
        <f ca="1">INDEX({"","_","-","="},IF(OR($D390 &gt;= BC$6, $E390 &lt; BB$6), 0, 1)+IF(OR($F390 &gt;= BC$6, $G390 &lt; BB$6), 0, 2)+1)</f>
        <v/>
      </c>
      <c r="BC390" s="68" t="str">
        <f ca="1">INDEX({"","_","-","="},IF(OR($D390 &gt;= BD$6, $E390 &lt; BC$6), 0, 1)+IF(OR($F390 &gt;= BD$6, $G390 &lt; BC$6), 0, 2)+1)</f>
        <v/>
      </c>
      <c r="BD390" s="68" t="str">
        <f ca="1">INDEX({"","_","-","="},IF(OR($D390 &gt;= BE$6, $E390 &lt; BD$6), 0, 1)+IF(OR($F390 &gt;= BE$6, $G390 &lt; BD$6), 0, 2)+1)</f>
        <v/>
      </c>
      <c r="BE390" s="68" t="str">
        <f ca="1">INDEX({"","_","-","="},IF(OR($D390 &gt;= BF$6, $E390 &lt; BE$6), 0, 1)+IF(OR($F390 &gt;= BF$6, $G390 &lt; BE$6), 0, 2)+1)</f>
        <v/>
      </c>
      <c r="BF390" s="68" t="str">
        <f ca="1">INDEX({"","_","-","="},IF(OR($D390 &gt;= BG$6, $E390 &lt; BF$6), 0, 1)+IF(OR($F390 &gt;= BG$6, $G390 &lt; BF$6), 0, 2)+1)</f>
        <v/>
      </c>
      <c r="BG390" s="68" t="str">
        <f ca="1">INDEX({"","_","-","="},IF(OR($D390 &gt;= BH$6, $E390 &lt; BG$6), 0, 1)+IF(OR($F390 &gt;= BH$6, $G390 &lt; BG$6), 0, 2)+1)</f>
        <v/>
      </c>
      <c r="BH390" s="68" t="str">
        <f ca="1">INDEX({"","_","-","="},IF(OR($D390 &gt;= BI$6, $E390 &lt; BH$6), 0, 1)+IF(OR($F390 &gt;= BI$6, $G390 &lt; BH$6), 0, 2)+1)</f>
        <v/>
      </c>
      <c r="BI390" s="68" t="str">
        <f ca="1">INDEX({"","_","-","="},IF(OR($D390 &gt;= BJ$6, $E390 &lt; BI$6), 0, 1)+IF(OR($F390 &gt;= BJ$6, $G390 &lt; BI$6), 0, 2)+1)</f>
        <v/>
      </c>
      <c r="BJ390" s="68" t="str">
        <f ca="1">INDEX({"","_","-","="},IF(OR($D390 &gt;= BK$6, $E390 &lt; BJ$6), 0, 1)+IF(OR($F390 &gt;= BK$6, $G390 &lt; BJ$6), 0, 2)+1)</f>
        <v/>
      </c>
      <c r="BK390" s="68" t="str">
        <f ca="1">INDEX({"","_","-","="},IF(OR($D390 &gt;= BL$6, $E390 &lt; BK$6), 0, 1)+IF(OR($F390 &gt;= BL$6, $G390 &lt; BK$6), 0, 2)+1)</f>
        <v/>
      </c>
      <c r="BL390" s="68" t="str">
        <f ca="1">INDEX({"","_","-","="},IF(OR($D390 &gt;= BM$6, $E390 &lt; BL$6), 0, 1)+IF(OR($F390 &gt;= BM$6, $G390 &lt; BL$6), 0, 2)+1)</f>
        <v/>
      </c>
      <c r="BM390" s="68" t="str">
        <f ca="1">INDEX({"","_","-","="},IF(OR($D390 &gt;= BN$6, $E390 &lt; BM$6), 0, 1)+IF(OR($F390 &gt;= BN$6, $G390 &lt; BM$6), 0, 2)+1)</f>
        <v/>
      </c>
      <c r="BN390" s="68" t="str">
        <f ca="1">INDEX({"","_","-","="},IF(OR($D390 &gt;= BO$6, $E390 &lt; BN$6), 0, 1)+IF(OR($F390 &gt;= BO$6, $G390 &lt; BN$6), 0, 2)+1)</f>
        <v/>
      </c>
      <c r="BO390" s="68" t="str">
        <f ca="1">INDEX({"","_","-","="},IF(OR($D390 &gt;= BP$6, $E390 &lt; BO$6), 0, 1)+IF(OR($F390 &gt;= BP$6, $G390 &lt; BO$6), 0, 2)+1)</f>
        <v/>
      </c>
      <c r="BP390" s="68" t="str">
        <f ca="1">INDEX({"","_","-","="},IF(OR($D390 &gt;= BQ$6, $E390 &lt; BP$6), 0, 1)+IF(OR($F390 &gt;= BQ$6, $G390 &lt; BP$6), 0, 2)+1)</f>
        <v/>
      </c>
      <c r="BQ390" s="68" t="str">
        <f ca="1">INDEX({"","_","-","="},IF(OR($D390 &gt;= BR$6, $E390 &lt; BQ$6), 0, 1)+IF(OR($F390 &gt;= BR$6, $G390 &lt; BQ$6), 0, 2)+1)</f>
        <v/>
      </c>
      <c r="BR390" s="68" t="str">
        <f ca="1">INDEX({"","_","-","="},IF(OR($D390 &gt;= BS$6, $E390 &lt; BR$6), 0, 1)+IF(OR($F390 &gt;= BS$6, $G390 &lt; BR$6), 0, 2)+1)</f>
        <v/>
      </c>
      <c r="BS390" s="68" t="str">
        <f ca="1">INDEX({"","_","-","="},IF(OR($D390 &gt;= BT$6, $E390 &lt; BS$6), 0, 1)+IF(OR($F390 &gt;= BT$6, $G390 &lt; BS$6), 0, 2)+1)</f>
        <v/>
      </c>
      <c r="BT390" s="68" t="str">
        <f ca="1">INDEX({"","_","-","="},IF(OR($D390 &gt;= BU$6, $E390 &lt; BT$6), 0, 1)+IF(OR($F390 &gt;= BU$6, $G390 &lt; BT$6), 0, 2)+1)</f>
        <v/>
      </c>
      <c r="BU390" s="68" t="str">
        <f ca="1">INDEX({"","_","-","="},IF(OR($D390 &gt;= BV$6, $E390 &lt; BU$6), 0, 1)+IF(OR($F390 &gt;= BV$6, $G390 &lt; BU$6), 0, 2)+1)</f>
        <v/>
      </c>
      <c r="BV390" s="68" t="str">
        <f ca="1">INDEX({"","_","-","="},IF(OR($D390 &gt;= BW$6, $E390 &lt; BV$6), 0, 1)+IF(OR($F390 &gt;= BW$6, $G390 &lt; BV$6), 0, 2)+1)</f>
        <v/>
      </c>
      <c r="BW390" s="68" t="str">
        <f ca="1">INDEX({"","_","-","="},IF(OR($D390 &gt;= BX$6, $E390 &lt; BW$6), 0, 1)+IF(OR($F390 &gt;= BX$6, $G390 &lt; BW$6), 0, 2)+1)</f>
        <v/>
      </c>
      <c r="BX390" s="68" t="str">
        <f ca="1">INDEX({"","_","-","="},IF(OR($D390 &gt;= BY$6, $E390 &lt; BX$6), 0, 1)+IF(OR($F390 &gt;= BY$6, $G390 &lt; BX$6), 0, 2)+1)</f>
        <v/>
      </c>
      <c r="BY390" s="68" t="str">
        <f ca="1">INDEX({"","_","-","="},IF(OR($D390 &gt;= BZ$6, $E390 &lt; BY$6), 0, 1)+IF(OR($F390 &gt;= BZ$6, $G390 &lt; BY$6), 0, 2)+1)</f>
        <v/>
      </c>
      <c r="BZ390" s="68" t="str">
        <f ca="1">INDEX({"","_","-","="},IF(OR($D390 &gt;= CA$6, $E390 &lt; BZ$6), 0, 1)+IF(OR($F390 &gt;= CA$6, $G390 &lt; BZ$6), 0, 2)+1)</f>
        <v/>
      </c>
      <c r="CA390" s="68" t="str">
        <f ca="1">INDEX({"","_","-","="},IF(OR($D390 &gt;= CB$6, $E390 &lt; CA$6), 0, 1)+IF(OR($F390 &gt;= CB$6, $G390 &lt; CA$6), 0, 2)+1)</f>
        <v/>
      </c>
      <c r="CB390" s="68" t="str">
        <f ca="1">INDEX({"","_","-","="},IF(OR($D390 &gt;= CC$6, $E390 &lt; CB$6), 0, 1)+IF(OR($F390 &gt;= CC$6, $G390 &lt; CB$6), 0, 2)+1)</f>
        <v/>
      </c>
      <c r="CC390" s="68" t="str">
        <f ca="1">INDEX({"","_","-","="},IF(OR($D390 &gt;= CD$6, $E390 &lt; CC$6), 0, 1)+IF(OR($F390 &gt;= CD$6, $G390 &lt; CC$6), 0, 2)+1)</f>
        <v/>
      </c>
      <c r="CD390" s="68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IF('临-进度'!M386,'临-进度'!$A386,"")</f>
        <v/>
      </c>
      <c r="B391" s="8" t="str">
        <f ca="1">IF('临-进度'!M386,'临-进度'!$B386,"")</f>
        <v/>
      </c>
      <c r="C391" s="8" t="str">
        <f ca="1">IF('临-进度'!M386,'临-进度'!$E386,"")</f>
        <v/>
      </c>
      <c r="D391" s="40" t="str">
        <f ca="1">IF('临-进度'!$M386,'临-进度'!$I386,"")</f>
        <v/>
      </c>
      <c r="E391" s="40" t="str">
        <f ca="1">IF('临-进度'!$M386,'临-进度'!$AE386,"")</f>
        <v/>
      </c>
      <c r="F391" s="40" t="str">
        <f ca="1">IF('临-进度'!$M386,'临-进度'!$J386,"")</f>
        <v/>
      </c>
      <c r="G391" s="73" t="str">
        <f ca="1">IF('临-进度'!$M386,'临-进度'!$AF386,"")</f>
        <v/>
      </c>
      <c r="H391" s="68" t="str">
        <f ca="1">INDEX({"","_","-","="},IF(OR($D391 &gt;= I$6, $E391 &lt; H$6), 0, 1)+IF(OR($F391 &gt;= I$6, $G391 &lt; H$6), 0, 2)+1)</f>
        <v/>
      </c>
      <c r="I391" s="68" t="str">
        <f ca="1">INDEX({"","_","-","="},IF(OR($D391 &gt;= J$6, $E391 &lt; I$6), 0, 1)+IF(OR($F391 &gt;= J$6, $G391 &lt; I$6), 0, 2)+1)</f>
        <v/>
      </c>
      <c r="J391" s="68" t="str">
        <f ca="1">INDEX({"","_","-","="},IF(OR($D391 &gt;= K$6, $E391 &lt; J$6), 0, 1)+IF(OR($F391 &gt;= K$6, $G391 &lt; J$6), 0, 2)+1)</f>
        <v/>
      </c>
      <c r="K391" s="68" t="str">
        <f ca="1">INDEX({"","_","-","="},IF(OR($D391 &gt;= L$6, $E391 &lt; K$6), 0, 1)+IF(OR($F391 &gt;= L$6, $G391 &lt; K$6), 0, 2)+1)</f>
        <v/>
      </c>
      <c r="L391" s="68" t="str">
        <f ca="1">INDEX({"","_","-","="},IF(OR($D391 &gt;= M$6, $E391 &lt; L$6), 0, 1)+IF(OR($F391 &gt;= M$6, $G391 &lt; L$6), 0, 2)+1)</f>
        <v/>
      </c>
      <c r="M391" s="68" t="str">
        <f ca="1">INDEX({"","_","-","="},IF(OR($D391 &gt;= N$6, $E391 &lt; M$6), 0, 1)+IF(OR($F391 &gt;= N$6, $G391 &lt; M$6), 0, 2)+1)</f>
        <v/>
      </c>
      <c r="N391" s="68" t="str">
        <f ca="1">INDEX({"","_","-","="},IF(OR($D391 &gt;= O$6, $E391 &lt; N$6), 0, 1)+IF(OR($F391 &gt;= O$6, $G391 &lt; N$6), 0, 2)+1)</f>
        <v/>
      </c>
      <c r="O391" s="68" t="str">
        <f ca="1">INDEX({"","_","-","="},IF(OR($D391 &gt;= P$6, $E391 &lt; O$6), 0, 1)+IF(OR($F391 &gt;= P$6, $G391 &lt; O$6), 0, 2)+1)</f>
        <v/>
      </c>
      <c r="P391" s="68" t="str">
        <f ca="1">INDEX({"","_","-","="},IF(OR($D391 &gt;= Q$6, $E391 &lt; P$6), 0, 1)+IF(OR($F391 &gt;= Q$6, $G391 &lt; P$6), 0, 2)+1)</f>
        <v/>
      </c>
      <c r="Q391" s="68" t="str">
        <f ca="1">INDEX({"","_","-","="},IF(OR($D391 &gt;= R$6, $E391 &lt; Q$6), 0, 1)+IF(OR($F391 &gt;= R$6, $G391 &lt; Q$6), 0, 2)+1)</f>
        <v/>
      </c>
      <c r="R391" s="68" t="str">
        <f ca="1">INDEX({"","_","-","="},IF(OR($D391 &gt;= S$6, $E391 &lt; R$6), 0, 1)+IF(OR($F391 &gt;= S$6, $G391 &lt; R$6), 0, 2)+1)</f>
        <v/>
      </c>
      <c r="S391" s="68" t="str">
        <f ca="1">INDEX({"","_","-","="},IF(OR($D391 &gt;= T$6, $E391 &lt; S$6), 0, 1)+IF(OR($F391 &gt;= T$6, $G391 &lt; S$6), 0, 2)+1)</f>
        <v/>
      </c>
      <c r="T391" s="68" t="str">
        <f ca="1">INDEX({"","_","-","="},IF(OR($D391 &gt;= U$6, $E391 &lt; T$6), 0, 1)+IF(OR($F391 &gt;= U$6, $G391 &lt; T$6), 0, 2)+1)</f>
        <v/>
      </c>
      <c r="U391" s="68" t="str">
        <f ca="1">INDEX({"","_","-","="},IF(OR($D391 &gt;= V$6, $E391 &lt; U$6), 0, 1)+IF(OR($F391 &gt;= V$6, $G391 &lt; U$6), 0, 2)+1)</f>
        <v/>
      </c>
      <c r="V391" s="68" t="str">
        <f ca="1">INDEX({"","_","-","="},IF(OR($D391 &gt;= W$6, $E391 &lt; V$6), 0, 1)+IF(OR($F391 &gt;= W$6, $G391 &lt; V$6), 0, 2)+1)</f>
        <v/>
      </c>
      <c r="W391" s="68" t="str">
        <f ca="1">INDEX({"","_","-","="},IF(OR($D391 &gt;= X$6, $E391 &lt; W$6), 0, 1)+IF(OR($F391 &gt;= X$6, $G391 &lt; W$6), 0, 2)+1)</f>
        <v/>
      </c>
      <c r="X391" s="68" t="str">
        <f ca="1">INDEX({"","_","-","="},IF(OR($D391 &gt;= Y$6, $E391 &lt; X$6), 0, 1)+IF(OR($F391 &gt;= Y$6, $G391 &lt; X$6), 0, 2)+1)</f>
        <v/>
      </c>
      <c r="Y391" s="68" t="str">
        <f ca="1">INDEX({"","_","-","="},IF(OR($D391 &gt;= Z$6, $E391 &lt; Y$6), 0, 1)+IF(OR($F391 &gt;= Z$6, $G391 &lt; Y$6), 0, 2)+1)</f>
        <v/>
      </c>
      <c r="Z391" s="68" t="str">
        <f ca="1">INDEX({"","_","-","="},IF(OR($D391 &gt;= AA$6, $E391 &lt; Z$6), 0, 1)+IF(OR($F391 &gt;= AA$6, $G391 &lt; Z$6), 0, 2)+1)</f>
        <v/>
      </c>
      <c r="AA391" s="68" t="str">
        <f ca="1">INDEX({"","_","-","="},IF(OR($D391 &gt;= AB$6, $E391 &lt; AA$6), 0, 1)+IF(OR($F391 &gt;= AB$6, $G391 &lt; AA$6), 0, 2)+1)</f>
        <v/>
      </c>
      <c r="AB391" s="68" t="str">
        <f ca="1">INDEX({"","_","-","="},IF(OR($D391 &gt;= AC$6, $E391 &lt; AB$6), 0, 1)+IF(OR($F391 &gt;= AC$6, $G391 &lt; AB$6), 0, 2)+1)</f>
        <v/>
      </c>
      <c r="AC391" s="68" t="str">
        <f ca="1">INDEX({"","_","-","="},IF(OR($D391 &gt;= AD$6, $E391 &lt; AC$6), 0, 1)+IF(OR($F391 &gt;= AD$6, $G391 &lt; AC$6), 0, 2)+1)</f>
        <v/>
      </c>
      <c r="AD391" s="68" t="str">
        <f ca="1">INDEX({"","_","-","="},IF(OR($D391 &gt;= AE$6, $E391 &lt; AD$6), 0, 1)+IF(OR($F391 &gt;= AE$6, $G391 &lt; AD$6), 0, 2)+1)</f>
        <v/>
      </c>
      <c r="AE391" s="68" t="str">
        <f ca="1">INDEX({"","_","-","="},IF(OR($D391 &gt;= AF$6, $E391 &lt; AE$6), 0, 1)+IF(OR($F391 &gt;= AF$6, $G391 &lt; AE$6), 0, 2)+1)</f>
        <v/>
      </c>
      <c r="AF391" s="68" t="str">
        <f ca="1">INDEX({"","_","-","="},IF(OR($D391 &gt;= AG$6, $E391 &lt; AF$6), 0, 1)+IF(OR($F391 &gt;= AG$6, $G391 &lt; AF$6), 0, 2)+1)</f>
        <v/>
      </c>
      <c r="AG391" s="68" t="str">
        <f ca="1">INDEX({"","_","-","="},IF(OR($D391 &gt;= AH$6, $E391 &lt; AG$6), 0, 1)+IF(OR($F391 &gt;= AH$6, $G391 &lt; AG$6), 0, 2)+1)</f>
        <v/>
      </c>
      <c r="AH391" s="68" t="str">
        <f ca="1">INDEX({"","_","-","="},IF(OR($D391 &gt;= AI$6, $E391 &lt; AH$6), 0, 1)+IF(OR($F391 &gt;= AI$6, $G391 &lt; AH$6), 0, 2)+1)</f>
        <v/>
      </c>
      <c r="AI391" s="68" t="str">
        <f ca="1">INDEX({"","_","-","="},IF(OR($D391 &gt;= AJ$6, $E391 &lt; AI$6), 0, 1)+IF(OR($F391 &gt;= AJ$6, $G391 &lt; AI$6), 0, 2)+1)</f>
        <v/>
      </c>
      <c r="AJ391" s="68" t="str">
        <f ca="1">INDEX({"","_","-","="},IF(OR($D391 &gt;= AK$6, $E391 &lt; AJ$6), 0, 1)+IF(OR($F391 &gt;= AK$6, $G391 &lt; AJ$6), 0, 2)+1)</f>
        <v/>
      </c>
      <c r="AK391" s="68" t="str">
        <f ca="1">INDEX({"","_","-","="},IF(OR($D391 &gt;= AL$6, $E391 &lt; AK$6), 0, 1)+IF(OR($F391 &gt;= AL$6, $G391 &lt; AK$6), 0, 2)+1)</f>
        <v/>
      </c>
      <c r="AL391" s="68" t="str">
        <f ca="1">INDEX({"","_","-","="},IF(OR($D391 &gt;= AM$6, $E391 &lt; AL$6), 0, 1)+IF(OR($F391 &gt;= AM$6, $G391 &lt; AL$6), 0, 2)+1)</f>
        <v/>
      </c>
      <c r="AM391" s="68" t="str">
        <f ca="1">INDEX({"","_","-","="},IF(OR($D391 &gt;= AN$6, $E391 &lt; AM$6), 0, 1)+IF(OR($F391 &gt;= AN$6, $G391 &lt; AM$6), 0, 2)+1)</f>
        <v/>
      </c>
      <c r="AN391" s="68" t="str">
        <f ca="1">INDEX({"","_","-","="},IF(OR($D391 &gt;= AO$6, $E391 &lt; AN$6), 0, 1)+IF(OR($F391 &gt;= AO$6, $G391 &lt; AN$6), 0, 2)+1)</f>
        <v/>
      </c>
      <c r="AO391" s="68" t="str">
        <f ca="1">INDEX({"","_","-","="},IF(OR($D391 &gt;= AP$6, $E391 &lt; AO$6), 0, 1)+IF(OR($F391 &gt;= AP$6, $G391 &lt; AO$6), 0, 2)+1)</f>
        <v/>
      </c>
      <c r="AP391" s="68" t="str">
        <f ca="1">INDEX({"","_","-","="},IF(OR($D391 &gt;= AQ$6, $E391 &lt; AP$6), 0, 1)+IF(OR($F391 &gt;= AQ$6, $G391 &lt; AP$6), 0, 2)+1)</f>
        <v/>
      </c>
      <c r="AQ391" s="68" t="str">
        <f ca="1">INDEX({"","_","-","="},IF(OR($D391 &gt;= AR$6, $E391 &lt; AQ$6), 0, 1)+IF(OR($F391 &gt;= AR$6, $G391 &lt; AQ$6), 0, 2)+1)</f>
        <v/>
      </c>
      <c r="AR391" s="68" t="str">
        <f ca="1">INDEX({"","_","-","="},IF(OR($D391 &gt;= AS$6, $E391 &lt; AR$6), 0, 1)+IF(OR($F391 &gt;= AS$6, $G391 &lt; AR$6), 0, 2)+1)</f>
        <v/>
      </c>
      <c r="AS391" s="68" t="str">
        <f ca="1">INDEX({"","_","-","="},IF(OR($D391 &gt;= AT$6, $E391 &lt; AS$6), 0, 1)+IF(OR($F391 &gt;= AT$6, $G391 &lt; AS$6), 0, 2)+1)</f>
        <v/>
      </c>
      <c r="AT391" s="68" t="str">
        <f ca="1">INDEX({"","_","-","="},IF(OR($D391 &gt;= AU$6, $E391 &lt; AT$6), 0, 1)+IF(OR($F391 &gt;= AU$6, $G391 &lt; AT$6), 0, 2)+1)</f>
        <v/>
      </c>
      <c r="AU391" s="68" t="str">
        <f ca="1">INDEX({"","_","-","="},IF(OR($D391 &gt;= AV$6, $E391 &lt; AU$6), 0, 1)+IF(OR($F391 &gt;= AV$6, $G391 &lt; AU$6), 0, 2)+1)</f>
        <v/>
      </c>
      <c r="AV391" s="68" t="str">
        <f ca="1">INDEX({"","_","-","="},IF(OR($D391 &gt;= AW$6, $E391 &lt; AV$6), 0, 1)+IF(OR($F391 &gt;= AW$6, $G391 &lt; AV$6), 0, 2)+1)</f>
        <v/>
      </c>
      <c r="AW391" s="68" t="str">
        <f ca="1">INDEX({"","_","-","="},IF(OR($D391 &gt;= AX$6, $E391 &lt; AW$6), 0, 1)+IF(OR($F391 &gt;= AX$6, $G391 &lt; AW$6), 0, 2)+1)</f>
        <v/>
      </c>
      <c r="AX391" s="68" t="str">
        <f ca="1">INDEX({"","_","-","="},IF(OR($D391 &gt;= AY$6, $E391 &lt; AX$6), 0, 1)+IF(OR($F391 &gt;= AY$6, $G391 &lt; AX$6), 0, 2)+1)</f>
        <v/>
      </c>
      <c r="AY391" s="68" t="str">
        <f ca="1">INDEX({"","_","-","="},IF(OR($D391 &gt;= AZ$6, $E391 &lt; AY$6), 0, 1)+IF(OR($F391 &gt;= AZ$6, $G391 &lt; AY$6), 0, 2)+1)</f>
        <v/>
      </c>
      <c r="AZ391" s="68" t="str">
        <f ca="1">INDEX({"","_","-","="},IF(OR($D391 &gt;= BA$6, $E391 &lt; AZ$6), 0, 1)+IF(OR($F391 &gt;= BA$6, $G391 &lt; AZ$6), 0, 2)+1)</f>
        <v/>
      </c>
      <c r="BA391" s="68" t="str">
        <f ca="1">INDEX({"","_","-","="},IF(OR($D391 &gt;= BB$6, $E391 &lt; BA$6), 0, 1)+IF(OR($F391 &gt;= BB$6, $G391 &lt; BA$6), 0, 2)+1)</f>
        <v/>
      </c>
      <c r="BB391" s="68" t="str">
        <f ca="1">INDEX({"","_","-","="},IF(OR($D391 &gt;= BC$6, $E391 &lt; BB$6), 0, 1)+IF(OR($F391 &gt;= BC$6, $G391 &lt; BB$6), 0, 2)+1)</f>
        <v/>
      </c>
      <c r="BC391" s="68" t="str">
        <f ca="1">INDEX({"","_","-","="},IF(OR($D391 &gt;= BD$6, $E391 &lt; BC$6), 0, 1)+IF(OR($F391 &gt;= BD$6, $G391 &lt; BC$6), 0, 2)+1)</f>
        <v/>
      </c>
      <c r="BD391" s="68" t="str">
        <f ca="1">INDEX({"","_","-","="},IF(OR($D391 &gt;= BE$6, $E391 &lt; BD$6), 0, 1)+IF(OR($F391 &gt;= BE$6, $G391 &lt; BD$6), 0, 2)+1)</f>
        <v/>
      </c>
      <c r="BE391" s="68" t="str">
        <f ca="1">INDEX({"","_","-","="},IF(OR($D391 &gt;= BF$6, $E391 &lt; BE$6), 0, 1)+IF(OR($F391 &gt;= BF$6, $G391 &lt; BE$6), 0, 2)+1)</f>
        <v/>
      </c>
      <c r="BF391" s="68" t="str">
        <f ca="1">INDEX({"","_","-","="},IF(OR($D391 &gt;= BG$6, $E391 &lt; BF$6), 0, 1)+IF(OR($F391 &gt;= BG$6, $G391 &lt; BF$6), 0, 2)+1)</f>
        <v/>
      </c>
      <c r="BG391" s="68" t="str">
        <f ca="1">INDEX({"","_","-","="},IF(OR($D391 &gt;= BH$6, $E391 &lt; BG$6), 0, 1)+IF(OR($F391 &gt;= BH$6, $G391 &lt; BG$6), 0, 2)+1)</f>
        <v/>
      </c>
      <c r="BH391" s="68" t="str">
        <f ca="1">INDEX({"","_","-","="},IF(OR($D391 &gt;= BI$6, $E391 &lt; BH$6), 0, 1)+IF(OR($F391 &gt;= BI$6, $G391 &lt; BH$6), 0, 2)+1)</f>
        <v/>
      </c>
      <c r="BI391" s="68" t="str">
        <f ca="1">INDEX({"","_","-","="},IF(OR($D391 &gt;= BJ$6, $E391 &lt; BI$6), 0, 1)+IF(OR($F391 &gt;= BJ$6, $G391 &lt; BI$6), 0, 2)+1)</f>
        <v/>
      </c>
      <c r="BJ391" s="68" t="str">
        <f ca="1">INDEX({"","_","-","="},IF(OR($D391 &gt;= BK$6, $E391 &lt; BJ$6), 0, 1)+IF(OR($F391 &gt;= BK$6, $G391 &lt; BJ$6), 0, 2)+1)</f>
        <v/>
      </c>
      <c r="BK391" s="68" t="str">
        <f ca="1">INDEX({"","_","-","="},IF(OR($D391 &gt;= BL$6, $E391 &lt; BK$6), 0, 1)+IF(OR($F391 &gt;= BL$6, $G391 &lt; BK$6), 0, 2)+1)</f>
        <v/>
      </c>
      <c r="BL391" s="68" t="str">
        <f ca="1">INDEX({"","_","-","="},IF(OR($D391 &gt;= BM$6, $E391 &lt; BL$6), 0, 1)+IF(OR($F391 &gt;= BM$6, $G391 &lt; BL$6), 0, 2)+1)</f>
        <v/>
      </c>
      <c r="BM391" s="68" t="str">
        <f ca="1">INDEX({"","_","-","="},IF(OR($D391 &gt;= BN$6, $E391 &lt; BM$6), 0, 1)+IF(OR($F391 &gt;= BN$6, $G391 &lt; BM$6), 0, 2)+1)</f>
        <v/>
      </c>
      <c r="BN391" s="68" t="str">
        <f ca="1">INDEX({"","_","-","="},IF(OR($D391 &gt;= BO$6, $E391 &lt; BN$6), 0, 1)+IF(OR($F391 &gt;= BO$6, $G391 &lt; BN$6), 0, 2)+1)</f>
        <v/>
      </c>
      <c r="BO391" s="68" t="str">
        <f ca="1">INDEX({"","_","-","="},IF(OR($D391 &gt;= BP$6, $E391 &lt; BO$6), 0, 1)+IF(OR($F391 &gt;= BP$6, $G391 &lt; BO$6), 0, 2)+1)</f>
        <v/>
      </c>
      <c r="BP391" s="68" t="str">
        <f ca="1">INDEX({"","_","-","="},IF(OR($D391 &gt;= BQ$6, $E391 &lt; BP$6), 0, 1)+IF(OR($F391 &gt;= BQ$6, $G391 &lt; BP$6), 0, 2)+1)</f>
        <v/>
      </c>
      <c r="BQ391" s="68" t="str">
        <f ca="1">INDEX({"","_","-","="},IF(OR($D391 &gt;= BR$6, $E391 &lt; BQ$6), 0, 1)+IF(OR($F391 &gt;= BR$6, $G391 &lt; BQ$6), 0, 2)+1)</f>
        <v/>
      </c>
      <c r="BR391" s="68" t="str">
        <f ca="1">INDEX({"","_","-","="},IF(OR($D391 &gt;= BS$6, $E391 &lt; BR$6), 0, 1)+IF(OR($F391 &gt;= BS$6, $G391 &lt; BR$6), 0, 2)+1)</f>
        <v/>
      </c>
      <c r="BS391" s="68" t="str">
        <f ca="1">INDEX({"","_","-","="},IF(OR($D391 &gt;= BT$6, $E391 &lt; BS$6), 0, 1)+IF(OR($F391 &gt;= BT$6, $G391 &lt; BS$6), 0, 2)+1)</f>
        <v/>
      </c>
      <c r="BT391" s="68" t="str">
        <f ca="1">INDEX({"","_","-","="},IF(OR($D391 &gt;= BU$6, $E391 &lt; BT$6), 0, 1)+IF(OR($F391 &gt;= BU$6, $G391 &lt; BT$6), 0, 2)+1)</f>
        <v/>
      </c>
      <c r="BU391" s="68" t="str">
        <f ca="1">INDEX({"","_","-","="},IF(OR($D391 &gt;= BV$6, $E391 &lt; BU$6), 0, 1)+IF(OR($F391 &gt;= BV$6, $G391 &lt; BU$6), 0, 2)+1)</f>
        <v/>
      </c>
      <c r="BV391" s="68" t="str">
        <f ca="1">INDEX({"","_","-","="},IF(OR($D391 &gt;= BW$6, $E391 &lt; BV$6), 0, 1)+IF(OR($F391 &gt;= BW$6, $G391 &lt; BV$6), 0, 2)+1)</f>
        <v/>
      </c>
      <c r="BW391" s="68" t="str">
        <f ca="1">INDEX({"","_","-","="},IF(OR($D391 &gt;= BX$6, $E391 &lt; BW$6), 0, 1)+IF(OR($F391 &gt;= BX$6, $G391 &lt; BW$6), 0, 2)+1)</f>
        <v/>
      </c>
      <c r="BX391" s="68" t="str">
        <f ca="1">INDEX({"","_","-","="},IF(OR($D391 &gt;= BY$6, $E391 &lt; BX$6), 0, 1)+IF(OR($F391 &gt;= BY$6, $G391 &lt; BX$6), 0, 2)+1)</f>
        <v/>
      </c>
      <c r="BY391" s="68" t="str">
        <f ca="1">INDEX({"","_","-","="},IF(OR($D391 &gt;= BZ$6, $E391 &lt; BY$6), 0, 1)+IF(OR($F391 &gt;= BZ$6, $G391 &lt; BY$6), 0, 2)+1)</f>
        <v/>
      </c>
      <c r="BZ391" s="68" t="str">
        <f ca="1">INDEX({"","_","-","="},IF(OR($D391 &gt;= CA$6, $E391 &lt; BZ$6), 0, 1)+IF(OR($F391 &gt;= CA$6, $G391 &lt; BZ$6), 0, 2)+1)</f>
        <v/>
      </c>
      <c r="CA391" s="68" t="str">
        <f ca="1">INDEX({"","_","-","="},IF(OR($D391 &gt;= CB$6, $E391 &lt; CA$6), 0, 1)+IF(OR($F391 &gt;= CB$6, $G391 &lt; CA$6), 0, 2)+1)</f>
        <v/>
      </c>
      <c r="CB391" s="68" t="str">
        <f ca="1">INDEX({"","_","-","="},IF(OR($D391 &gt;= CC$6, $E391 &lt; CB$6), 0, 1)+IF(OR($F391 &gt;= CC$6, $G391 &lt; CB$6), 0, 2)+1)</f>
        <v/>
      </c>
      <c r="CC391" s="68" t="str">
        <f ca="1">INDEX({"","_","-","="},IF(OR($D391 &gt;= CD$6, $E391 &lt; CC$6), 0, 1)+IF(OR($F391 &gt;= CD$6, $G391 &lt; CC$6), 0, 2)+1)</f>
        <v/>
      </c>
      <c r="CD391" s="68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IF('临-进度'!M387,'临-进度'!$A387,"")</f>
        <v/>
      </c>
      <c r="B392" s="8" t="str">
        <f ca="1">IF('临-进度'!M387,'临-进度'!$B387,"")</f>
        <v/>
      </c>
      <c r="C392" s="8" t="str">
        <f ca="1">IF('临-进度'!M387,'临-进度'!$E387,"")</f>
        <v/>
      </c>
      <c r="D392" s="40" t="str">
        <f ca="1">IF('临-进度'!$M387,'临-进度'!$I387,"")</f>
        <v/>
      </c>
      <c r="E392" s="40" t="str">
        <f ca="1">IF('临-进度'!$M387,'临-进度'!$AE387,"")</f>
        <v/>
      </c>
      <c r="F392" s="40" t="str">
        <f ca="1">IF('临-进度'!$M387,'临-进度'!$J387,"")</f>
        <v/>
      </c>
      <c r="G392" s="73" t="str">
        <f ca="1">IF('临-进度'!$M387,'临-进度'!$AF387,"")</f>
        <v/>
      </c>
      <c r="H392" s="68" t="str">
        <f ca="1">INDEX({"","_","-","="},IF(OR($D392 &gt;= I$6, $E392 &lt; H$6), 0, 1)+IF(OR($F392 &gt;= I$6, $G392 &lt; H$6), 0, 2)+1)</f>
        <v/>
      </c>
      <c r="I392" s="68" t="str">
        <f ca="1">INDEX({"","_","-","="},IF(OR($D392 &gt;= J$6, $E392 &lt; I$6), 0, 1)+IF(OR($F392 &gt;= J$6, $G392 &lt; I$6), 0, 2)+1)</f>
        <v/>
      </c>
      <c r="J392" s="68" t="str">
        <f ca="1">INDEX({"","_","-","="},IF(OR($D392 &gt;= K$6, $E392 &lt; J$6), 0, 1)+IF(OR($F392 &gt;= K$6, $G392 &lt; J$6), 0, 2)+1)</f>
        <v/>
      </c>
      <c r="K392" s="68" t="str">
        <f ca="1">INDEX({"","_","-","="},IF(OR($D392 &gt;= L$6, $E392 &lt; K$6), 0, 1)+IF(OR($F392 &gt;= L$6, $G392 &lt; K$6), 0, 2)+1)</f>
        <v/>
      </c>
      <c r="L392" s="68" t="str">
        <f ca="1">INDEX({"","_","-","="},IF(OR($D392 &gt;= M$6, $E392 &lt; L$6), 0, 1)+IF(OR($F392 &gt;= M$6, $G392 &lt; L$6), 0, 2)+1)</f>
        <v/>
      </c>
      <c r="M392" s="68" t="str">
        <f ca="1">INDEX({"","_","-","="},IF(OR($D392 &gt;= N$6, $E392 &lt; M$6), 0, 1)+IF(OR($F392 &gt;= N$6, $G392 &lt; M$6), 0, 2)+1)</f>
        <v/>
      </c>
      <c r="N392" s="68" t="str">
        <f ca="1">INDEX({"","_","-","="},IF(OR($D392 &gt;= O$6, $E392 &lt; N$6), 0, 1)+IF(OR($F392 &gt;= O$6, $G392 &lt; N$6), 0, 2)+1)</f>
        <v/>
      </c>
      <c r="O392" s="68" t="str">
        <f ca="1">INDEX({"","_","-","="},IF(OR($D392 &gt;= P$6, $E392 &lt; O$6), 0, 1)+IF(OR($F392 &gt;= P$6, $G392 &lt; O$6), 0, 2)+1)</f>
        <v/>
      </c>
      <c r="P392" s="68" t="str">
        <f ca="1">INDEX({"","_","-","="},IF(OR($D392 &gt;= Q$6, $E392 &lt; P$6), 0, 1)+IF(OR($F392 &gt;= Q$6, $G392 &lt; P$6), 0, 2)+1)</f>
        <v/>
      </c>
      <c r="Q392" s="68" t="str">
        <f ca="1">INDEX({"","_","-","="},IF(OR($D392 &gt;= R$6, $E392 &lt; Q$6), 0, 1)+IF(OR($F392 &gt;= R$6, $G392 &lt; Q$6), 0, 2)+1)</f>
        <v/>
      </c>
      <c r="R392" s="68" t="str">
        <f ca="1">INDEX({"","_","-","="},IF(OR($D392 &gt;= S$6, $E392 &lt; R$6), 0, 1)+IF(OR($F392 &gt;= S$6, $G392 &lt; R$6), 0, 2)+1)</f>
        <v/>
      </c>
      <c r="S392" s="68" t="str">
        <f ca="1">INDEX({"","_","-","="},IF(OR($D392 &gt;= T$6, $E392 &lt; S$6), 0, 1)+IF(OR($F392 &gt;= T$6, $G392 &lt; S$6), 0, 2)+1)</f>
        <v/>
      </c>
      <c r="T392" s="68" t="str">
        <f ca="1">INDEX({"","_","-","="},IF(OR($D392 &gt;= U$6, $E392 &lt; T$6), 0, 1)+IF(OR($F392 &gt;= U$6, $G392 &lt; T$6), 0, 2)+1)</f>
        <v/>
      </c>
      <c r="U392" s="68" t="str">
        <f ca="1">INDEX({"","_","-","="},IF(OR($D392 &gt;= V$6, $E392 &lt; U$6), 0, 1)+IF(OR($F392 &gt;= V$6, $G392 &lt; U$6), 0, 2)+1)</f>
        <v/>
      </c>
      <c r="V392" s="68" t="str">
        <f ca="1">INDEX({"","_","-","="},IF(OR($D392 &gt;= W$6, $E392 &lt; V$6), 0, 1)+IF(OR($F392 &gt;= W$6, $G392 &lt; V$6), 0, 2)+1)</f>
        <v/>
      </c>
      <c r="W392" s="68" t="str">
        <f ca="1">INDEX({"","_","-","="},IF(OR($D392 &gt;= X$6, $E392 &lt; W$6), 0, 1)+IF(OR($F392 &gt;= X$6, $G392 &lt; W$6), 0, 2)+1)</f>
        <v/>
      </c>
      <c r="X392" s="68" t="str">
        <f ca="1">INDEX({"","_","-","="},IF(OR($D392 &gt;= Y$6, $E392 &lt; X$6), 0, 1)+IF(OR($F392 &gt;= Y$6, $G392 &lt; X$6), 0, 2)+1)</f>
        <v/>
      </c>
      <c r="Y392" s="68" t="str">
        <f ca="1">INDEX({"","_","-","="},IF(OR($D392 &gt;= Z$6, $E392 &lt; Y$6), 0, 1)+IF(OR($F392 &gt;= Z$6, $G392 &lt; Y$6), 0, 2)+1)</f>
        <v/>
      </c>
      <c r="Z392" s="68" t="str">
        <f ca="1">INDEX({"","_","-","="},IF(OR($D392 &gt;= AA$6, $E392 &lt; Z$6), 0, 1)+IF(OR($F392 &gt;= AA$6, $G392 &lt; Z$6), 0, 2)+1)</f>
        <v/>
      </c>
      <c r="AA392" s="68" t="str">
        <f ca="1">INDEX({"","_","-","="},IF(OR($D392 &gt;= AB$6, $E392 &lt; AA$6), 0, 1)+IF(OR($F392 &gt;= AB$6, $G392 &lt; AA$6), 0, 2)+1)</f>
        <v/>
      </c>
      <c r="AB392" s="68" t="str">
        <f ca="1">INDEX({"","_","-","="},IF(OR($D392 &gt;= AC$6, $E392 &lt; AB$6), 0, 1)+IF(OR($F392 &gt;= AC$6, $G392 &lt; AB$6), 0, 2)+1)</f>
        <v/>
      </c>
      <c r="AC392" s="68" t="str">
        <f ca="1">INDEX({"","_","-","="},IF(OR($D392 &gt;= AD$6, $E392 &lt; AC$6), 0, 1)+IF(OR($F392 &gt;= AD$6, $G392 &lt; AC$6), 0, 2)+1)</f>
        <v/>
      </c>
      <c r="AD392" s="68" t="str">
        <f ca="1">INDEX({"","_","-","="},IF(OR($D392 &gt;= AE$6, $E392 &lt; AD$6), 0, 1)+IF(OR($F392 &gt;= AE$6, $G392 &lt; AD$6), 0, 2)+1)</f>
        <v/>
      </c>
      <c r="AE392" s="68" t="str">
        <f ca="1">INDEX({"","_","-","="},IF(OR($D392 &gt;= AF$6, $E392 &lt; AE$6), 0, 1)+IF(OR($F392 &gt;= AF$6, $G392 &lt; AE$6), 0, 2)+1)</f>
        <v/>
      </c>
      <c r="AF392" s="68" t="str">
        <f ca="1">INDEX({"","_","-","="},IF(OR($D392 &gt;= AG$6, $E392 &lt; AF$6), 0, 1)+IF(OR($F392 &gt;= AG$6, $G392 &lt; AF$6), 0, 2)+1)</f>
        <v/>
      </c>
      <c r="AG392" s="68" t="str">
        <f ca="1">INDEX({"","_","-","="},IF(OR($D392 &gt;= AH$6, $E392 &lt; AG$6), 0, 1)+IF(OR($F392 &gt;= AH$6, $G392 &lt; AG$6), 0, 2)+1)</f>
        <v/>
      </c>
      <c r="AH392" s="68" t="str">
        <f ca="1">INDEX({"","_","-","="},IF(OR($D392 &gt;= AI$6, $E392 &lt; AH$6), 0, 1)+IF(OR($F392 &gt;= AI$6, $G392 &lt; AH$6), 0, 2)+1)</f>
        <v/>
      </c>
      <c r="AI392" s="68" t="str">
        <f ca="1">INDEX({"","_","-","="},IF(OR($D392 &gt;= AJ$6, $E392 &lt; AI$6), 0, 1)+IF(OR($F392 &gt;= AJ$6, $G392 &lt; AI$6), 0, 2)+1)</f>
        <v/>
      </c>
      <c r="AJ392" s="68" t="str">
        <f ca="1">INDEX({"","_","-","="},IF(OR($D392 &gt;= AK$6, $E392 &lt; AJ$6), 0, 1)+IF(OR($F392 &gt;= AK$6, $G392 &lt; AJ$6), 0, 2)+1)</f>
        <v/>
      </c>
      <c r="AK392" s="68" t="str">
        <f ca="1">INDEX({"","_","-","="},IF(OR($D392 &gt;= AL$6, $E392 &lt; AK$6), 0, 1)+IF(OR($F392 &gt;= AL$6, $G392 &lt; AK$6), 0, 2)+1)</f>
        <v/>
      </c>
      <c r="AL392" s="68" t="str">
        <f ca="1">INDEX({"","_","-","="},IF(OR($D392 &gt;= AM$6, $E392 &lt; AL$6), 0, 1)+IF(OR($F392 &gt;= AM$6, $G392 &lt; AL$6), 0, 2)+1)</f>
        <v/>
      </c>
      <c r="AM392" s="68" t="str">
        <f ca="1">INDEX({"","_","-","="},IF(OR($D392 &gt;= AN$6, $E392 &lt; AM$6), 0, 1)+IF(OR($F392 &gt;= AN$6, $G392 &lt; AM$6), 0, 2)+1)</f>
        <v/>
      </c>
      <c r="AN392" s="68" t="str">
        <f ca="1">INDEX({"","_","-","="},IF(OR($D392 &gt;= AO$6, $E392 &lt; AN$6), 0, 1)+IF(OR($F392 &gt;= AO$6, $G392 &lt; AN$6), 0, 2)+1)</f>
        <v/>
      </c>
      <c r="AO392" s="68" t="str">
        <f ca="1">INDEX({"","_","-","="},IF(OR($D392 &gt;= AP$6, $E392 &lt; AO$6), 0, 1)+IF(OR($F392 &gt;= AP$6, $G392 &lt; AO$6), 0, 2)+1)</f>
        <v/>
      </c>
      <c r="AP392" s="68" t="str">
        <f ca="1">INDEX({"","_","-","="},IF(OR($D392 &gt;= AQ$6, $E392 &lt; AP$6), 0, 1)+IF(OR($F392 &gt;= AQ$6, $G392 &lt; AP$6), 0, 2)+1)</f>
        <v/>
      </c>
      <c r="AQ392" s="68" t="str">
        <f ca="1">INDEX({"","_","-","="},IF(OR($D392 &gt;= AR$6, $E392 &lt; AQ$6), 0, 1)+IF(OR($F392 &gt;= AR$6, $G392 &lt; AQ$6), 0, 2)+1)</f>
        <v/>
      </c>
      <c r="AR392" s="68" t="str">
        <f ca="1">INDEX({"","_","-","="},IF(OR($D392 &gt;= AS$6, $E392 &lt; AR$6), 0, 1)+IF(OR($F392 &gt;= AS$6, $G392 &lt; AR$6), 0, 2)+1)</f>
        <v/>
      </c>
      <c r="AS392" s="68" t="str">
        <f ca="1">INDEX({"","_","-","="},IF(OR($D392 &gt;= AT$6, $E392 &lt; AS$6), 0, 1)+IF(OR($F392 &gt;= AT$6, $G392 &lt; AS$6), 0, 2)+1)</f>
        <v/>
      </c>
      <c r="AT392" s="68" t="str">
        <f ca="1">INDEX({"","_","-","="},IF(OR($D392 &gt;= AU$6, $E392 &lt; AT$6), 0, 1)+IF(OR($F392 &gt;= AU$6, $G392 &lt; AT$6), 0, 2)+1)</f>
        <v/>
      </c>
      <c r="AU392" s="68" t="str">
        <f ca="1">INDEX({"","_","-","="},IF(OR($D392 &gt;= AV$6, $E392 &lt; AU$6), 0, 1)+IF(OR($F392 &gt;= AV$6, $G392 &lt; AU$6), 0, 2)+1)</f>
        <v/>
      </c>
      <c r="AV392" s="68" t="str">
        <f ca="1">INDEX({"","_","-","="},IF(OR($D392 &gt;= AW$6, $E392 &lt; AV$6), 0, 1)+IF(OR($F392 &gt;= AW$6, $G392 &lt; AV$6), 0, 2)+1)</f>
        <v/>
      </c>
      <c r="AW392" s="68" t="str">
        <f ca="1">INDEX({"","_","-","="},IF(OR($D392 &gt;= AX$6, $E392 &lt; AW$6), 0, 1)+IF(OR($F392 &gt;= AX$6, $G392 &lt; AW$6), 0, 2)+1)</f>
        <v/>
      </c>
      <c r="AX392" s="68" t="str">
        <f ca="1">INDEX({"","_","-","="},IF(OR($D392 &gt;= AY$6, $E392 &lt; AX$6), 0, 1)+IF(OR($F392 &gt;= AY$6, $G392 &lt; AX$6), 0, 2)+1)</f>
        <v/>
      </c>
      <c r="AY392" s="68" t="str">
        <f ca="1">INDEX({"","_","-","="},IF(OR($D392 &gt;= AZ$6, $E392 &lt; AY$6), 0, 1)+IF(OR($F392 &gt;= AZ$6, $G392 &lt; AY$6), 0, 2)+1)</f>
        <v/>
      </c>
      <c r="AZ392" s="68" t="str">
        <f ca="1">INDEX({"","_","-","="},IF(OR($D392 &gt;= BA$6, $E392 &lt; AZ$6), 0, 1)+IF(OR($F392 &gt;= BA$6, $G392 &lt; AZ$6), 0, 2)+1)</f>
        <v/>
      </c>
      <c r="BA392" s="68" t="str">
        <f ca="1">INDEX({"","_","-","="},IF(OR($D392 &gt;= BB$6, $E392 &lt; BA$6), 0, 1)+IF(OR($F392 &gt;= BB$6, $G392 &lt; BA$6), 0, 2)+1)</f>
        <v/>
      </c>
      <c r="BB392" s="68" t="str">
        <f ca="1">INDEX({"","_","-","="},IF(OR($D392 &gt;= BC$6, $E392 &lt; BB$6), 0, 1)+IF(OR($F392 &gt;= BC$6, $G392 &lt; BB$6), 0, 2)+1)</f>
        <v/>
      </c>
      <c r="BC392" s="68" t="str">
        <f ca="1">INDEX({"","_","-","="},IF(OR($D392 &gt;= BD$6, $E392 &lt; BC$6), 0, 1)+IF(OR($F392 &gt;= BD$6, $G392 &lt; BC$6), 0, 2)+1)</f>
        <v/>
      </c>
      <c r="BD392" s="68" t="str">
        <f ca="1">INDEX({"","_","-","="},IF(OR($D392 &gt;= BE$6, $E392 &lt; BD$6), 0, 1)+IF(OR($F392 &gt;= BE$6, $G392 &lt; BD$6), 0, 2)+1)</f>
        <v/>
      </c>
      <c r="BE392" s="68" t="str">
        <f ca="1">INDEX({"","_","-","="},IF(OR($D392 &gt;= BF$6, $E392 &lt; BE$6), 0, 1)+IF(OR($F392 &gt;= BF$6, $G392 &lt; BE$6), 0, 2)+1)</f>
        <v/>
      </c>
      <c r="BF392" s="68" t="str">
        <f ca="1">INDEX({"","_","-","="},IF(OR($D392 &gt;= BG$6, $E392 &lt; BF$6), 0, 1)+IF(OR($F392 &gt;= BG$6, $G392 &lt; BF$6), 0, 2)+1)</f>
        <v/>
      </c>
      <c r="BG392" s="68" t="str">
        <f ca="1">INDEX({"","_","-","="},IF(OR($D392 &gt;= BH$6, $E392 &lt; BG$6), 0, 1)+IF(OR($F392 &gt;= BH$6, $G392 &lt; BG$6), 0, 2)+1)</f>
        <v/>
      </c>
      <c r="BH392" s="68" t="str">
        <f ca="1">INDEX({"","_","-","="},IF(OR($D392 &gt;= BI$6, $E392 &lt; BH$6), 0, 1)+IF(OR($F392 &gt;= BI$6, $G392 &lt; BH$6), 0, 2)+1)</f>
        <v/>
      </c>
      <c r="BI392" s="68" t="str">
        <f ca="1">INDEX({"","_","-","="},IF(OR($D392 &gt;= BJ$6, $E392 &lt; BI$6), 0, 1)+IF(OR($F392 &gt;= BJ$6, $G392 &lt; BI$6), 0, 2)+1)</f>
        <v/>
      </c>
      <c r="BJ392" s="68" t="str">
        <f ca="1">INDEX({"","_","-","="},IF(OR($D392 &gt;= BK$6, $E392 &lt; BJ$6), 0, 1)+IF(OR($F392 &gt;= BK$6, $G392 &lt; BJ$6), 0, 2)+1)</f>
        <v/>
      </c>
      <c r="BK392" s="68" t="str">
        <f ca="1">INDEX({"","_","-","="},IF(OR($D392 &gt;= BL$6, $E392 &lt; BK$6), 0, 1)+IF(OR($F392 &gt;= BL$6, $G392 &lt; BK$6), 0, 2)+1)</f>
        <v/>
      </c>
      <c r="BL392" s="68" t="str">
        <f ca="1">INDEX({"","_","-","="},IF(OR($D392 &gt;= BM$6, $E392 &lt; BL$6), 0, 1)+IF(OR($F392 &gt;= BM$6, $G392 &lt; BL$6), 0, 2)+1)</f>
        <v/>
      </c>
      <c r="BM392" s="68" t="str">
        <f ca="1">INDEX({"","_","-","="},IF(OR($D392 &gt;= BN$6, $E392 &lt; BM$6), 0, 1)+IF(OR($F392 &gt;= BN$6, $G392 &lt; BM$6), 0, 2)+1)</f>
        <v/>
      </c>
      <c r="BN392" s="68" t="str">
        <f ca="1">INDEX({"","_","-","="},IF(OR($D392 &gt;= BO$6, $E392 &lt; BN$6), 0, 1)+IF(OR($F392 &gt;= BO$6, $G392 &lt; BN$6), 0, 2)+1)</f>
        <v/>
      </c>
      <c r="BO392" s="68" t="str">
        <f ca="1">INDEX({"","_","-","="},IF(OR($D392 &gt;= BP$6, $E392 &lt; BO$6), 0, 1)+IF(OR($F392 &gt;= BP$6, $G392 &lt; BO$6), 0, 2)+1)</f>
        <v/>
      </c>
      <c r="BP392" s="68" t="str">
        <f ca="1">INDEX({"","_","-","="},IF(OR($D392 &gt;= BQ$6, $E392 &lt; BP$6), 0, 1)+IF(OR($F392 &gt;= BQ$6, $G392 &lt; BP$6), 0, 2)+1)</f>
        <v/>
      </c>
      <c r="BQ392" s="68" t="str">
        <f ca="1">INDEX({"","_","-","="},IF(OR($D392 &gt;= BR$6, $E392 &lt; BQ$6), 0, 1)+IF(OR($F392 &gt;= BR$6, $G392 &lt; BQ$6), 0, 2)+1)</f>
        <v/>
      </c>
      <c r="BR392" s="68" t="str">
        <f ca="1">INDEX({"","_","-","="},IF(OR($D392 &gt;= BS$6, $E392 &lt; BR$6), 0, 1)+IF(OR($F392 &gt;= BS$6, $G392 &lt; BR$6), 0, 2)+1)</f>
        <v/>
      </c>
      <c r="BS392" s="68" t="str">
        <f ca="1">INDEX({"","_","-","="},IF(OR($D392 &gt;= BT$6, $E392 &lt; BS$6), 0, 1)+IF(OR($F392 &gt;= BT$6, $G392 &lt; BS$6), 0, 2)+1)</f>
        <v/>
      </c>
      <c r="BT392" s="68" t="str">
        <f ca="1">INDEX({"","_","-","="},IF(OR($D392 &gt;= BU$6, $E392 &lt; BT$6), 0, 1)+IF(OR($F392 &gt;= BU$6, $G392 &lt; BT$6), 0, 2)+1)</f>
        <v/>
      </c>
      <c r="BU392" s="68" t="str">
        <f ca="1">INDEX({"","_","-","="},IF(OR($D392 &gt;= BV$6, $E392 &lt; BU$6), 0, 1)+IF(OR($F392 &gt;= BV$6, $G392 &lt; BU$6), 0, 2)+1)</f>
        <v/>
      </c>
      <c r="BV392" s="68" t="str">
        <f ca="1">INDEX({"","_","-","="},IF(OR($D392 &gt;= BW$6, $E392 &lt; BV$6), 0, 1)+IF(OR($F392 &gt;= BW$6, $G392 &lt; BV$6), 0, 2)+1)</f>
        <v/>
      </c>
      <c r="BW392" s="68" t="str">
        <f ca="1">INDEX({"","_","-","="},IF(OR($D392 &gt;= BX$6, $E392 &lt; BW$6), 0, 1)+IF(OR($F392 &gt;= BX$6, $G392 &lt; BW$6), 0, 2)+1)</f>
        <v/>
      </c>
      <c r="BX392" s="68" t="str">
        <f ca="1">INDEX({"","_","-","="},IF(OR($D392 &gt;= BY$6, $E392 &lt; BX$6), 0, 1)+IF(OR($F392 &gt;= BY$6, $G392 &lt; BX$6), 0, 2)+1)</f>
        <v/>
      </c>
      <c r="BY392" s="68" t="str">
        <f ca="1">INDEX({"","_","-","="},IF(OR($D392 &gt;= BZ$6, $E392 &lt; BY$6), 0, 1)+IF(OR($F392 &gt;= BZ$6, $G392 &lt; BY$6), 0, 2)+1)</f>
        <v/>
      </c>
      <c r="BZ392" s="68" t="str">
        <f ca="1">INDEX({"","_","-","="},IF(OR($D392 &gt;= CA$6, $E392 &lt; BZ$6), 0, 1)+IF(OR($F392 &gt;= CA$6, $G392 &lt; BZ$6), 0, 2)+1)</f>
        <v/>
      </c>
      <c r="CA392" s="68" t="str">
        <f ca="1">INDEX({"","_","-","="},IF(OR($D392 &gt;= CB$6, $E392 &lt; CA$6), 0, 1)+IF(OR($F392 &gt;= CB$6, $G392 &lt; CA$6), 0, 2)+1)</f>
        <v/>
      </c>
      <c r="CB392" s="68" t="str">
        <f ca="1">INDEX({"","_","-","="},IF(OR($D392 &gt;= CC$6, $E392 &lt; CB$6), 0, 1)+IF(OR($F392 &gt;= CC$6, $G392 &lt; CB$6), 0, 2)+1)</f>
        <v/>
      </c>
      <c r="CC392" s="68" t="str">
        <f ca="1">INDEX({"","_","-","="},IF(OR($D392 &gt;= CD$6, $E392 &lt; CC$6), 0, 1)+IF(OR($F392 &gt;= CD$6, $G392 &lt; CC$6), 0, 2)+1)</f>
        <v/>
      </c>
      <c r="CD392" s="68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IF('临-进度'!M388,'临-进度'!$A388,"")</f>
        <v/>
      </c>
      <c r="B393" s="8" t="str">
        <f ca="1">IF('临-进度'!M388,'临-进度'!$B388,"")</f>
        <v/>
      </c>
      <c r="C393" s="8" t="str">
        <f ca="1">IF('临-进度'!M388,'临-进度'!$E388,"")</f>
        <v/>
      </c>
      <c r="D393" s="40" t="str">
        <f ca="1">IF('临-进度'!$M388,'临-进度'!$I388,"")</f>
        <v/>
      </c>
      <c r="E393" s="40" t="str">
        <f ca="1">IF('临-进度'!$M388,'临-进度'!$AE388,"")</f>
        <v/>
      </c>
      <c r="F393" s="40" t="str">
        <f ca="1">IF('临-进度'!$M388,'临-进度'!$J388,"")</f>
        <v/>
      </c>
      <c r="G393" s="73" t="str">
        <f ca="1">IF('临-进度'!$M388,'临-进度'!$AF388,"")</f>
        <v/>
      </c>
      <c r="H393" s="68" t="str">
        <f ca="1">INDEX({"","_","-","="},IF(OR($D393 &gt;= I$6, $E393 &lt; H$6), 0, 1)+IF(OR($F393 &gt;= I$6, $G393 &lt; H$6), 0, 2)+1)</f>
        <v/>
      </c>
      <c r="I393" s="68" t="str">
        <f ca="1">INDEX({"","_","-","="},IF(OR($D393 &gt;= J$6, $E393 &lt; I$6), 0, 1)+IF(OR($F393 &gt;= J$6, $G393 &lt; I$6), 0, 2)+1)</f>
        <v/>
      </c>
      <c r="J393" s="68" t="str">
        <f ca="1">INDEX({"","_","-","="},IF(OR($D393 &gt;= K$6, $E393 &lt; J$6), 0, 1)+IF(OR($F393 &gt;= K$6, $G393 &lt; J$6), 0, 2)+1)</f>
        <v/>
      </c>
      <c r="K393" s="68" t="str">
        <f ca="1">INDEX({"","_","-","="},IF(OR($D393 &gt;= L$6, $E393 &lt; K$6), 0, 1)+IF(OR($F393 &gt;= L$6, $G393 &lt; K$6), 0, 2)+1)</f>
        <v/>
      </c>
      <c r="L393" s="68" t="str">
        <f ca="1">INDEX({"","_","-","="},IF(OR($D393 &gt;= M$6, $E393 &lt; L$6), 0, 1)+IF(OR($F393 &gt;= M$6, $G393 &lt; L$6), 0, 2)+1)</f>
        <v/>
      </c>
      <c r="M393" s="68" t="str">
        <f ca="1">INDEX({"","_","-","="},IF(OR($D393 &gt;= N$6, $E393 &lt; M$6), 0, 1)+IF(OR($F393 &gt;= N$6, $G393 &lt; M$6), 0, 2)+1)</f>
        <v/>
      </c>
      <c r="N393" s="68" t="str">
        <f ca="1">INDEX({"","_","-","="},IF(OR($D393 &gt;= O$6, $E393 &lt; N$6), 0, 1)+IF(OR($F393 &gt;= O$6, $G393 &lt; N$6), 0, 2)+1)</f>
        <v/>
      </c>
      <c r="O393" s="68" t="str">
        <f ca="1">INDEX({"","_","-","="},IF(OR($D393 &gt;= P$6, $E393 &lt; O$6), 0, 1)+IF(OR($F393 &gt;= P$6, $G393 &lt; O$6), 0, 2)+1)</f>
        <v/>
      </c>
      <c r="P393" s="68" t="str">
        <f ca="1">INDEX({"","_","-","="},IF(OR($D393 &gt;= Q$6, $E393 &lt; P$6), 0, 1)+IF(OR($F393 &gt;= Q$6, $G393 &lt; P$6), 0, 2)+1)</f>
        <v/>
      </c>
      <c r="Q393" s="68" t="str">
        <f ca="1">INDEX({"","_","-","="},IF(OR($D393 &gt;= R$6, $E393 &lt; Q$6), 0, 1)+IF(OR($F393 &gt;= R$6, $G393 &lt; Q$6), 0, 2)+1)</f>
        <v/>
      </c>
      <c r="R393" s="68" t="str">
        <f ca="1">INDEX({"","_","-","="},IF(OR($D393 &gt;= S$6, $E393 &lt; R$6), 0, 1)+IF(OR($F393 &gt;= S$6, $G393 &lt; R$6), 0, 2)+1)</f>
        <v/>
      </c>
      <c r="S393" s="68" t="str">
        <f ca="1">INDEX({"","_","-","="},IF(OR($D393 &gt;= T$6, $E393 &lt; S$6), 0, 1)+IF(OR($F393 &gt;= T$6, $G393 &lt; S$6), 0, 2)+1)</f>
        <v/>
      </c>
      <c r="T393" s="68" t="str">
        <f ca="1">INDEX({"","_","-","="},IF(OR($D393 &gt;= U$6, $E393 &lt; T$6), 0, 1)+IF(OR($F393 &gt;= U$6, $G393 &lt; T$6), 0, 2)+1)</f>
        <v/>
      </c>
      <c r="U393" s="68" t="str">
        <f ca="1">INDEX({"","_","-","="},IF(OR($D393 &gt;= V$6, $E393 &lt; U$6), 0, 1)+IF(OR($F393 &gt;= V$6, $G393 &lt; U$6), 0, 2)+1)</f>
        <v/>
      </c>
      <c r="V393" s="68" t="str">
        <f ca="1">INDEX({"","_","-","="},IF(OR($D393 &gt;= W$6, $E393 &lt; V$6), 0, 1)+IF(OR($F393 &gt;= W$6, $G393 &lt; V$6), 0, 2)+1)</f>
        <v/>
      </c>
      <c r="W393" s="68" t="str">
        <f ca="1">INDEX({"","_","-","="},IF(OR($D393 &gt;= X$6, $E393 &lt; W$6), 0, 1)+IF(OR($F393 &gt;= X$6, $G393 &lt; W$6), 0, 2)+1)</f>
        <v/>
      </c>
      <c r="X393" s="68" t="str">
        <f ca="1">INDEX({"","_","-","="},IF(OR($D393 &gt;= Y$6, $E393 &lt; X$6), 0, 1)+IF(OR($F393 &gt;= Y$6, $G393 &lt; X$6), 0, 2)+1)</f>
        <v/>
      </c>
      <c r="Y393" s="68" t="str">
        <f ca="1">INDEX({"","_","-","="},IF(OR($D393 &gt;= Z$6, $E393 &lt; Y$6), 0, 1)+IF(OR($F393 &gt;= Z$6, $G393 &lt; Y$6), 0, 2)+1)</f>
        <v/>
      </c>
      <c r="Z393" s="68" t="str">
        <f ca="1">INDEX({"","_","-","="},IF(OR($D393 &gt;= AA$6, $E393 &lt; Z$6), 0, 1)+IF(OR($F393 &gt;= AA$6, $G393 &lt; Z$6), 0, 2)+1)</f>
        <v/>
      </c>
      <c r="AA393" s="68" t="str">
        <f ca="1">INDEX({"","_","-","="},IF(OR($D393 &gt;= AB$6, $E393 &lt; AA$6), 0, 1)+IF(OR($F393 &gt;= AB$6, $G393 &lt; AA$6), 0, 2)+1)</f>
        <v/>
      </c>
      <c r="AB393" s="68" t="str">
        <f ca="1">INDEX({"","_","-","="},IF(OR($D393 &gt;= AC$6, $E393 &lt; AB$6), 0, 1)+IF(OR($F393 &gt;= AC$6, $G393 &lt; AB$6), 0, 2)+1)</f>
        <v/>
      </c>
      <c r="AC393" s="68" t="str">
        <f ca="1">INDEX({"","_","-","="},IF(OR($D393 &gt;= AD$6, $E393 &lt; AC$6), 0, 1)+IF(OR($F393 &gt;= AD$6, $G393 &lt; AC$6), 0, 2)+1)</f>
        <v/>
      </c>
      <c r="AD393" s="68" t="str">
        <f ca="1">INDEX({"","_","-","="},IF(OR($D393 &gt;= AE$6, $E393 &lt; AD$6), 0, 1)+IF(OR($F393 &gt;= AE$6, $G393 &lt; AD$6), 0, 2)+1)</f>
        <v/>
      </c>
      <c r="AE393" s="68" t="str">
        <f ca="1">INDEX({"","_","-","="},IF(OR($D393 &gt;= AF$6, $E393 &lt; AE$6), 0, 1)+IF(OR($F393 &gt;= AF$6, $G393 &lt; AE$6), 0, 2)+1)</f>
        <v/>
      </c>
      <c r="AF393" s="68" t="str">
        <f ca="1">INDEX({"","_","-","="},IF(OR($D393 &gt;= AG$6, $E393 &lt; AF$6), 0, 1)+IF(OR($F393 &gt;= AG$6, $G393 &lt; AF$6), 0, 2)+1)</f>
        <v/>
      </c>
      <c r="AG393" s="68" t="str">
        <f ca="1">INDEX({"","_","-","="},IF(OR($D393 &gt;= AH$6, $E393 &lt; AG$6), 0, 1)+IF(OR($F393 &gt;= AH$6, $G393 &lt; AG$6), 0, 2)+1)</f>
        <v/>
      </c>
      <c r="AH393" s="68" t="str">
        <f ca="1">INDEX({"","_","-","="},IF(OR($D393 &gt;= AI$6, $E393 &lt; AH$6), 0, 1)+IF(OR($F393 &gt;= AI$6, $G393 &lt; AH$6), 0, 2)+1)</f>
        <v/>
      </c>
      <c r="AI393" s="68" t="str">
        <f ca="1">INDEX({"","_","-","="},IF(OR($D393 &gt;= AJ$6, $E393 &lt; AI$6), 0, 1)+IF(OR($F393 &gt;= AJ$6, $G393 &lt; AI$6), 0, 2)+1)</f>
        <v/>
      </c>
      <c r="AJ393" s="68" t="str">
        <f ca="1">INDEX({"","_","-","="},IF(OR($D393 &gt;= AK$6, $E393 &lt; AJ$6), 0, 1)+IF(OR($F393 &gt;= AK$6, $G393 &lt; AJ$6), 0, 2)+1)</f>
        <v/>
      </c>
      <c r="AK393" s="68" t="str">
        <f ca="1">INDEX({"","_","-","="},IF(OR($D393 &gt;= AL$6, $E393 &lt; AK$6), 0, 1)+IF(OR($F393 &gt;= AL$6, $G393 &lt; AK$6), 0, 2)+1)</f>
        <v/>
      </c>
      <c r="AL393" s="68" t="str">
        <f ca="1">INDEX({"","_","-","="},IF(OR($D393 &gt;= AM$6, $E393 &lt; AL$6), 0, 1)+IF(OR($F393 &gt;= AM$6, $G393 &lt; AL$6), 0, 2)+1)</f>
        <v/>
      </c>
      <c r="AM393" s="68" t="str">
        <f ca="1">INDEX({"","_","-","="},IF(OR($D393 &gt;= AN$6, $E393 &lt; AM$6), 0, 1)+IF(OR($F393 &gt;= AN$6, $G393 &lt; AM$6), 0, 2)+1)</f>
        <v/>
      </c>
      <c r="AN393" s="68" t="str">
        <f ca="1">INDEX({"","_","-","="},IF(OR($D393 &gt;= AO$6, $E393 &lt; AN$6), 0, 1)+IF(OR($F393 &gt;= AO$6, $G393 &lt; AN$6), 0, 2)+1)</f>
        <v/>
      </c>
      <c r="AO393" s="68" t="str">
        <f ca="1">INDEX({"","_","-","="},IF(OR($D393 &gt;= AP$6, $E393 &lt; AO$6), 0, 1)+IF(OR($F393 &gt;= AP$6, $G393 &lt; AO$6), 0, 2)+1)</f>
        <v/>
      </c>
      <c r="AP393" s="68" t="str">
        <f ca="1">INDEX({"","_","-","="},IF(OR($D393 &gt;= AQ$6, $E393 &lt; AP$6), 0, 1)+IF(OR($F393 &gt;= AQ$6, $G393 &lt; AP$6), 0, 2)+1)</f>
        <v/>
      </c>
      <c r="AQ393" s="68" t="str">
        <f ca="1">INDEX({"","_","-","="},IF(OR($D393 &gt;= AR$6, $E393 &lt; AQ$6), 0, 1)+IF(OR($F393 &gt;= AR$6, $G393 &lt; AQ$6), 0, 2)+1)</f>
        <v/>
      </c>
      <c r="AR393" s="68" t="str">
        <f ca="1">INDEX({"","_","-","="},IF(OR($D393 &gt;= AS$6, $E393 &lt; AR$6), 0, 1)+IF(OR($F393 &gt;= AS$6, $G393 &lt; AR$6), 0, 2)+1)</f>
        <v/>
      </c>
      <c r="AS393" s="68" t="str">
        <f ca="1">INDEX({"","_","-","="},IF(OR($D393 &gt;= AT$6, $E393 &lt; AS$6), 0, 1)+IF(OR($F393 &gt;= AT$6, $G393 &lt; AS$6), 0, 2)+1)</f>
        <v/>
      </c>
      <c r="AT393" s="68" t="str">
        <f ca="1">INDEX({"","_","-","="},IF(OR($D393 &gt;= AU$6, $E393 &lt; AT$6), 0, 1)+IF(OR($F393 &gt;= AU$6, $G393 &lt; AT$6), 0, 2)+1)</f>
        <v/>
      </c>
      <c r="AU393" s="68" t="str">
        <f ca="1">INDEX({"","_","-","="},IF(OR($D393 &gt;= AV$6, $E393 &lt; AU$6), 0, 1)+IF(OR($F393 &gt;= AV$6, $G393 &lt; AU$6), 0, 2)+1)</f>
        <v/>
      </c>
      <c r="AV393" s="68" t="str">
        <f ca="1">INDEX({"","_","-","="},IF(OR($D393 &gt;= AW$6, $E393 &lt; AV$6), 0, 1)+IF(OR($F393 &gt;= AW$6, $G393 &lt; AV$6), 0, 2)+1)</f>
        <v/>
      </c>
      <c r="AW393" s="68" t="str">
        <f ca="1">INDEX({"","_","-","="},IF(OR($D393 &gt;= AX$6, $E393 &lt; AW$6), 0, 1)+IF(OR($F393 &gt;= AX$6, $G393 &lt; AW$6), 0, 2)+1)</f>
        <v/>
      </c>
      <c r="AX393" s="68" t="str">
        <f ca="1">INDEX({"","_","-","="},IF(OR($D393 &gt;= AY$6, $E393 &lt; AX$6), 0, 1)+IF(OR($F393 &gt;= AY$6, $G393 &lt; AX$6), 0, 2)+1)</f>
        <v/>
      </c>
      <c r="AY393" s="68" t="str">
        <f ca="1">INDEX({"","_","-","="},IF(OR($D393 &gt;= AZ$6, $E393 &lt; AY$6), 0, 1)+IF(OR($F393 &gt;= AZ$6, $G393 &lt; AY$6), 0, 2)+1)</f>
        <v/>
      </c>
      <c r="AZ393" s="68" t="str">
        <f ca="1">INDEX({"","_","-","="},IF(OR($D393 &gt;= BA$6, $E393 &lt; AZ$6), 0, 1)+IF(OR($F393 &gt;= BA$6, $G393 &lt; AZ$6), 0, 2)+1)</f>
        <v/>
      </c>
      <c r="BA393" s="68" t="str">
        <f ca="1">INDEX({"","_","-","="},IF(OR($D393 &gt;= BB$6, $E393 &lt; BA$6), 0, 1)+IF(OR($F393 &gt;= BB$6, $G393 &lt; BA$6), 0, 2)+1)</f>
        <v/>
      </c>
      <c r="BB393" s="68" t="str">
        <f ca="1">INDEX({"","_","-","="},IF(OR($D393 &gt;= BC$6, $E393 &lt; BB$6), 0, 1)+IF(OR($F393 &gt;= BC$6, $G393 &lt; BB$6), 0, 2)+1)</f>
        <v/>
      </c>
      <c r="BC393" s="68" t="str">
        <f ca="1">INDEX({"","_","-","="},IF(OR($D393 &gt;= BD$6, $E393 &lt; BC$6), 0, 1)+IF(OR($F393 &gt;= BD$6, $G393 &lt; BC$6), 0, 2)+1)</f>
        <v/>
      </c>
      <c r="BD393" s="68" t="str">
        <f ca="1">INDEX({"","_","-","="},IF(OR($D393 &gt;= BE$6, $E393 &lt; BD$6), 0, 1)+IF(OR($F393 &gt;= BE$6, $G393 &lt; BD$6), 0, 2)+1)</f>
        <v/>
      </c>
      <c r="BE393" s="68" t="str">
        <f ca="1">INDEX({"","_","-","="},IF(OR($D393 &gt;= BF$6, $E393 &lt; BE$6), 0, 1)+IF(OR($F393 &gt;= BF$6, $G393 &lt; BE$6), 0, 2)+1)</f>
        <v/>
      </c>
      <c r="BF393" s="68" t="str">
        <f ca="1">INDEX({"","_","-","="},IF(OR($D393 &gt;= BG$6, $E393 &lt; BF$6), 0, 1)+IF(OR($F393 &gt;= BG$6, $G393 &lt; BF$6), 0, 2)+1)</f>
        <v/>
      </c>
      <c r="BG393" s="68" t="str">
        <f ca="1">INDEX({"","_","-","="},IF(OR($D393 &gt;= BH$6, $E393 &lt; BG$6), 0, 1)+IF(OR($F393 &gt;= BH$6, $G393 &lt; BG$6), 0, 2)+1)</f>
        <v/>
      </c>
      <c r="BH393" s="68" t="str">
        <f ca="1">INDEX({"","_","-","="},IF(OR($D393 &gt;= BI$6, $E393 &lt; BH$6), 0, 1)+IF(OR($F393 &gt;= BI$6, $G393 &lt; BH$6), 0, 2)+1)</f>
        <v/>
      </c>
      <c r="BI393" s="68" t="str">
        <f ca="1">INDEX({"","_","-","="},IF(OR($D393 &gt;= BJ$6, $E393 &lt; BI$6), 0, 1)+IF(OR($F393 &gt;= BJ$6, $G393 &lt; BI$6), 0, 2)+1)</f>
        <v/>
      </c>
      <c r="BJ393" s="68" t="str">
        <f ca="1">INDEX({"","_","-","="},IF(OR($D393 &gt;= BK$6, $E393 &lt; BJ$6), 0, 1)+IF(OR($F393 &gt;= BK$6, $G393 &lt; BJ$6), 0, 2)+1)</f>
        <v/>
      </c>
      <c r="BK393" s="68" t="str">
        <f ca="1">INDEX({"","_","-","="},IF(OR($D393 &gt;= BL$6, $E393 &lt; BK$6), 0, 1)+IF(OR($F393 &gt;= BL$6, $G393 &lt; BK$6), 0, 2)+1)</f>
        <v/>
      </c>
      <c r="BL393" s="68" t="str">
        <f ca="1">INDEX({"","_","-","="},IF(OR($D393 &gt;= BM$6, $E393 &lt; BL$6), 0, 1)+IF(OR($F393 &gt;= BM$6, $G393 &lt; BL$6), 0, 2)+1)</f>
        <v/>
      </c>
      <c r="BM393" s="68" t="str">
        <f ca="1">INDEX({"","_","-","="},IF(OR($D393 &gt;= BN$6, $E393 &lt; BM$6), 0, 1)+IF(OR($F393 &gt;= BN$6, $G393 &lt; BM$6), 0, 2)+1)</f>
        <v/>
      </c>
      <c r="BN393" s="68" t="str">
        <f ca="1">INDEX({"","_","-","="},IF(OR($D393 &gt;= BO$6, $E393 &lt; BN$6), 0, 1)+IF(OR($F393 &gt;= BO$6, $G393 &lt; BN$6), 0, 2)+1)</f>
        <v/>
      </c>
      <c r="BO393" s="68" t="str">
        <f ca="1">INDEX({"","_","-","="},IF(OR($D393 &gt;= BP$6, $E393 &lt; BO$6), 0, 1)+IF(OR($F393 &gt;= BP$6, $G393 &lt; BO$6), 0, 2)+1)</f>
        <v/>
      </c>
      <c r="BP393" s="68" t="str">
        <f ca="1">INDEX({"","_","-","="},IF(OR($D393 &gt;= BQ$6, $E393 &lt; BP$6), 0, 1)+IF(OR($F393 &gt;= BQ$6, $G393 &lt; BP$6), 0, 2)+1)</f>
        <v/>
      </c>
      <c r="BQ393" s="68" t="str">
        <f ca="1">INDEX({"","_","-","="},IF(OR($D393 &gt;= BR$6, $E393 &lt; BQ$6), 0, 1)+IF(OR($F393 &gt;= BR$6, $G393 &lt; BQ$6), 0, 2)+1)</f>
        <v/>
      </c>
      <c r="BR393" s="68" t="str">
        <f ca="1">INDEX({"","_","-","="},IF(OR($D393 &gt;= BS$6, $E393 &lt; BR$6), 0, 1)+IF(OR($F393 &gt;= BS$6, $G393 &lt; BR$6), 0, 2)+1)</f>
        <v/>
      </c>
      <c r="BS393" s="68" t="str">
        <f ca="1">INDEX({"","_","-","="},IF(OR($D393 &gt;= BT$6, $E393 &lt; BS$6), 0, 1)+IF(OR($F393 &gt;= BT$6, $G393 &lt; BS$6), 0, 2)+1)</f>
        <v/>
      </c>
      <c r="BT393" s="68" t="str">
        <f ca="1">INDEX({"","_","-","="},IF(OR($D393 &gt;= BU$6, $E393 &lt; BT$6), 0, 1)+IF(OR($F393 &gt;= BU$6, $G393 &lt; BT$6), 0, 2)+1)</f>
        <v/>
      </c>
      <c r="BU393" s="68" t="str">
        <f ca="1">INDEX({"","_","-","="},IF(OR($D393 &gt;= BV$6, $E393 &lt; BU$6), 0, 1)+IF(OR($F393 &gt;= BV$6, $G393 &lt; BU$6), 0, 2)+1)</f>
        <v/>
      </c>
      <c r="BV393" s="68" t="str">
        <f ca="1">INDEX({"","_","-","="},IF(OR($D393 &gt;= BW$6, $E393 &lt; BV$6), 0, 1)+IF(OR($F393 &gt;= BW$6, $G393 &lt; BV$6), 0, 2)+1)</f>
        <v/>
      </c>
      <c r="BW393" s="68" t="str">
        <f ca="1">INDEX({"","_","-","="},IF(OR($D393 &gt;= BX$6, $E393 &lt; BW$6), 0, 1)+IF(OR($F393 &gt;= BX$6, $G393 &lt; BW$6), 0, 2)+1)</f>
        <v/>
      </c>
      <c r="BX393" s="68" t="str">
        <f ca="1">INDEX({"","_","-","="},IF(OR($D393 &gt;= BY$6, $E393 &lt; BX$6), 0, 1)+IF(OR($F393 &gt;= BY$6, $G393 &lt; BX$6), 0, 2)+1)</f>
        <v/>
      </c>
      <c r="BY393" s="68" t="str">
        <f ca="1">INDEX({"","_","-","="},IF(OR($D393 &gt;= BZ$6, $E393 &lt; BY$6), 0, 1)+IF(OR($F393 &gt;= BZ$6, $G393 &lt; BY$6), 0, 2)+1)</f>
        <v/>
      </c>
      <c r="BZ393" s="68" t="str">
        <f ca="1">INDEX({"","_","-","="},IF(OR($D393 &gt;= CA$6, $E393 &lt; BZ$6), 0, 1)+IF(OR($F393 &gt;= CA$6, $G393 &lt; BZ$6), 0, 2)+1)</f>
        <v/>
      </c>
      <c r="CA393" s="68" t="str">
        <f ca="1">INDEX({"","_","-","="},IF(OR($D393 &gt;= CB$6, $E393 &lt; CA$6), 0, 1)+IF(OR($F393 &gt;= CB$6, $G393 &lt; CA$6), 0, 2)+1)</f>
        <v/>
      </c>
      <c r="CB393" s="68" t="str">
        <f ca="1">INDEX({"","_","-","="},IF(OR($D393 &gt;= CC$6, $E393 &lt; CB$6), 0, 1)+IF(OR($F393 &gt;= CC$6, $G393 &lt; CB$6), 0, 2)+1)</f>
        <v/>
      </c>
      <c r="CC393" s="68" t="str">
        <f ca="1">INDEX({"","_","-","="},IF(OR($D393 &gt;= CD$6, $E393 &lt; CC$6), 0, 1)+IF(OR($F393 &gt;= CD$6, $G393 &lt; CC$6), 0, 2)+1)</f>
        <v/>
      </c>
      <c r="CD393" s="68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IF('临-进度'!M389,'临-进度'!$A389,"")</f>
        <v/>
      </c>
      <c r="B394" s="8" t="str">
        <f ca="1">IF('临-进度'!M389,'临-进度'!$B389,"")</f>
        <v/>
      </c>
      <c r="C394" s="8" t="str">
        <f ca="1">IF('临-进度'!M389,'临-进度'!$E389,"")</f>
        <v/>
      </c>
      <c r="D394" s="40" t="str">
        <f ca="1">IF('临-进度'!$M389,'临-进度'!$I389,"")</f>
        <v/>
      </c>
      <c r="E394" s="40" t="str">
        <f ca="1">IF('临-进度'!$M389,'临-进度'!$AE389,"")</f>
        <v/>
      </c>
      <c r="F394" s="40" t="str">
        <f ca="1">IF('临-进度'!$M389,'临-进度'!$J389,"")</f>
        <v/>
      </c>
      <c r="G394" s="73" t="str">
        <f ca="1">IF('临-进度'!$M389,'临-进度'!$AF389,"")</f>
        <v/>
      </c>
      <c r="H394" s="68" t="str">
        <f ca="1">INDEX({"","_","-","="},IF(OR($D394 &gt;= I$6, $E394 &lt; H$6), 0, 1)+IF(OR($F394 &gt;= I$6, $G394 &lt; H$6), 0, 2)+1)</f>
        <v/>
      </c>
      <c r="I394" s="68" t="str">
        <f ca="1">INDEX({"","_","-","="},IF(OR($D394 &gt;= J$6, $E394 &lt; I$6), 0, 1)+IF(OR($F394 &gt;= J$6, $G394 &lt; I$6), 0, 2)+1)</f>
        <v/>
      </c>
      <c r="J394" s="68" t="str">
        <f ca="1">INDEX({"","_","-","="},IF(OR($D394 &gt;= K$6, $E394 &lt; J$6), 0, 1)+IF(OR($F394 &gt;= K$6, $G394 &lt; J$6), 0, 2)+1)</f>
        <v/>
      </c>
      <c r="K394" s="68" t="str">
        <f ca="1">INDEX({"","_","-","="},IF(OR($D394 &gt;= L$6, $E394 &lt; K$6), 0, 1)+IF(OR($F394 &gt;= L$6, $G394 &lt; K$6), 0, 2)+1)</f>
        <v/>
      </c>
      <c r="L394" s="68" t="str">
        <f ca="1">INDEX({"","_","-","="},IF(OR($D394 &gt;= M$6, $E394 &lt; L$6), 0, 1)+IF(OR($F394 &gt;= M$6, $G394 &lt; L$6), 0, 2)+1)</f>
        <v/>
      </c>
      <c r="M394" s="68" t="str">
        <f ca="1">INDEX({"","_","-","="},IF(OR($D394 &gt;= N$6, $E394 &lt; M$6), 0, 1)+IF(OR($F394 &gt;= N$6, $G394 &lt; M$6), 0, 2)+1)</f>
        <v/>
      </c>
      <c r="N394" s="68" t="str">
        <f ca="1">INDEX({"","_","-","="},IF(OR($D394 &gt;= O$6, $E394 &lt; N$6), 0, 1)+IF(OR($F394 &gt;= O$6, $G394 &lt; N$6), 0, 2)+1)</f>
        <v/>
      </c>
      <c r="O394" s="68" t="str">
        <f ca="1">INDEX({"","_","-","="},IF(OR($D394 &gt;= P$6, $E394 &lt; O$6), 0, 1)+IF(OR($F394 &gt;= P$6, $G394 &lt; O$6), 0, 2)+1)</f>
        <v/>
      </c>
      <c r="P394" s="68" t="str">
        <f ca="1">INDEX({"","_","-","="},IF(OR($D394 &gt;= Q$6, $E394 &lt; P$6), 0, 1)+IF(OR($F394 &gt;= Q$6, $G394 &lt; P$6), 0, 2)+1)</f>
        <v/>
      </c>
      <c r="Q394" s="68" t="str">
        <f ca="1">INDEX({"","_","-","="},IF(OR($D394 &gt;= R$6, $E394 &lt; Q$6), 0, 1)+IF(OR($F394 &gt;= R$6, $G394 &lt; Q$6), 0, 2)+1)</f>
        <v/>
      </c>
      <c r="R394" s="68" t="str">
        <f ca="1">INDEX({"","_","-","="},IF(OR($D394 &gt;= S$6, $E394 &lt; R$6), 0, 1)+IF(OR($F394 &gt;= S$6, $G394 &lt; R$6), 0, 2)+1)</f>
        <v/>
      </c>
      <c r="S394" s="68" t="str">
        <f ca="1">INDEX({"","_","-","="},IF(OR($D394 &gt;= T$6, $E394 &lt; S$6), 0, 1)+IF(OR($F394 &gt;= T$6, $G394 &lt; S$6), 0, 2)+1)</f>
        <v/>
      </c>
      <c r="T394" s="68" t="str">
        <f ca="1">INDEX({"","_","-","="},IF(OR($D394 &gt;= U$6, $E394 &lt; T$6), 0, 1)+IF(OR($F394 &gt;= U$6, $G394 &lt; T$6), 0, 2)+1)</f>
        <v/>
      </c>
      <c r="U394" s="68" t="str">
        <f ca="1">INDEX({"","_","-","="},IF(OR($D394 &gt;= V$6, $E394 &lt; U$6), 0, 1)+IF(OR($F394 &gt;= V$6, $G394 &lt; U$6), 0, 2)+1)</f>
        <v/>
      </c>
      <c r="V394" s="68" t="str">
        <f ca="1">INDEX({"","_","-","="},IF(OR($D394 &gt;= W$6, $E394 &lt; V$6), 0, 1)+IF(OR($F394 &gt;= W$6, $G394 &lt; V$6), 0, 2)+1)</f>
        <v/>
      </c>
      <c r="W394" s="68" t="str">
        <f ca="1">INDEX({"","_","-","="},IF(OR($D394 &gt;= X$6, $E394 &lt; W$6), 0, 1)+IF(OR($F394 &gt;= X$6, $G394 &lt; W$6), 0, 2)+1)</f>
        <v/>
      </c>
      <c r="X394" s="68" t="str">
        <f ca="1">INDEX({"","_","-","="},IF(OR($D394 &gt;= Y$6, $E394 &lt; X$6), 0, 1)+IF(OR($F394 &gt;= Y$6, $G394 &lt; X$6), 0, 2)+1)</f>
        <v/>
      </c>
      <c r="Y394" s="68" t="str">
        <f ca="1">INDEX({"","_","-","="},IF(OR($D394 &gt;= Z$6, $E394 &lt; Y$6), 0, 1)+IF(OR($F394 &gt;= Z$6, $G394 &lt; Y$6), 0, 2)+1)</f>
        <v/>
      </c>
      <c r="Z394" s="68" t="str">
        <f ca="1">INDEX({"","_","-","="},IF(OR($D394 &gt;= AA$6, $E394 &lt; Z$6), 0, 1)+IF(OR($F394 &gt;= AA$6, $G394 &lt; Z$6), 0, 2)+1)</f>
        <v/>
      </c>
      <c r="AA394" s="68" t="str">
        <f ca="1">INDEX({"","_","-","="},IF(OR($D394 &gt;= AB$6, $E394 &lt; AA$6), 0, 1)+IF(OR($F394 &gt;= AB$6, $G394 &lt; AA$6), 0, 2)+1)</f>
        <v/>
      </c>
      <c r="AB394" s="68" t="str">
        <f ca="1">INDEX({"","_","-","="},IF(OR($D394 &gt;= AC$6, $E394 &lt; AB$6), 0, 1)+IF(OR($F394 &gt;= AC$6, $G394 &lt; AB$6), 0, 2)+1)</f>
        <v/>
      </c>
      <c r="AC394" s="68" t="str">
        <f ca="1">INDEX({"","_","-","="},IF(OR($D394 &gt;= AD$6, $E394 &lt; AC$6), 0, 1)+IF(OR($F394 &gt;= AD$6, $G394 &lt; AC$6), 0, 2)+1)</f>
        <v/>
      </c>
      <c r="AD394" s="68" t="str">
        <f ca="1">INDEX({"","_","-","="},IF(OR($D394 &gt;= AE$6, $E394 &lt; AD$6), 0, 1)+IF(OR($F394 &gt;= AE$6, $G394 &lt; AD$6), 0, 2)+1)</f>
        <v/>
      </c>
      <c r="AE394" s="68" t="str">
        <f ca="1">INDEX({"","_","-","="},IF(OR($D394 &gt;= AF$6, $E394 &lt; AE$6), 0, 1)+IF(OR($F394 &gt;= AF$6, $G394 &lt; AE$6), 0, 2)+1)</f>
        <v/>
      </c>
      <c r="AF394" s="68" t="str">
        <f ca="1">INDEX({"","_","-","="},IF(OR($D394 &gt;= AG$6, $E394 &lt; AF$6), 0, 1)+IF(OR($F394 &gt;= AG$6, $G394 &lt; AF$6), 0, 2)+1)</f>
        <v/>
      </c>
      <c r="AG394" s="68" t="str">
        <f ca="1">INDEX({"","_","-","="},IF(OR($D394 &gt;= AH$6, $E394 &lt; AG$6), 0, 1)+IF(OR($F394 &gt;= AH$6, $G394 &lt; AG$6), 0, 2)+1)</f>
        <v/>
      </c>
      <c r="AH394" s="68" t="str">
        <f ca="1">INDEX({"","_","-","="},IF(OR($D394 &gt;= AI$6, $E394 &lt; AH$6), 0, 1)+IF(OR($F394 &gt;= AI$6, $G394 &lt; AH$6), 0, 2)+1)</f>
        <v/>
      </c>
      <c r="AI394" s="68" t="str">
        <f ca="1">INDEX({"","_","-","="},IF(OR($D394 &gt;= AJ$6, $E394 &lt; AI$6), 0, 1)+IF(OR($F394 &gt;= AJ$6, $G394 &lt; AI$6), 0, 2)+1)</f>
        <v/>
      </c>
      <c r="AJ394" s="68" t="str">
        <f ca="1">INDEX({"","_","-","="},IF(OR($D394 &gt;= AK$6, $E394 &lt; AJ$6), 0, 1)+IF(OR($F394 &gt;= AK$6, $G394 &lt; AJ$6), 0, 2)+1)</f>
        <v/>
      </c>
      <c r="AK394" s="68" t="str">
        <f ca="1">INDEX({"","_","-","="},IF(OR($D394 &gt;= AL$6, $E394 &lt; AK$6), 0, 1)+IF(OR($F394 &gt;= AL$6, $G394 &lt; AK$6), 0, 2)+1)</f>
        <v/>
      </c>
      <c r="AL394" s="68" t="str">
        <f ca="1">INDEX({"","_","-","="},IF(OR($D394 &gt;= AM$6, $E394 &lt; AL$6), 0, 1)+IF(OR($F394 &gt;= AM$6, $G394 &lt; AL$6), 0, 2)+1)</f>
        <v/>
      </c>
      <c r="AM394" s="68" t="str">
        <f ca="1">INDEX({"","_","-","="},IF(OR($D394 &gt;= AN$6, $E394 &lt; AM$6), 0, 1)+IF(OR($F394 &gt;= AN$6, $G394 &lt; AM$6), 0, 2)+1)</f>
        <v/>
      </c>
      <c r="AN394" s="68" t="str">
        <f ca="1">INDEX({"","_","-","="},IF(OR($D394 &gt;= AO$6, $E394 &lt; AN$6), 0, 1)+IF(OR($F394 &gt;= AO$6, $G394 &lt; AN$6), 0, 2)+1)</f>
        <v/>
      </c>
      <c r="AO394" s="68" t="str">
        <f ca="1">INDEX({"","_","-","="},IF(OR($D394 &gt;= AP$6, $E394 &lt; AO$6), 0, 1)+IF(OR($F394 &gt;= AP$6, $G394 &lt; AO$6), 0, 2)+1)</f>
        <v/>
      </c>
      <c r="AP394" s="68" t="str">
        <f ca="1">INDEX({"","_","-","="},IF(OR($D394 &gt;= AQ$6, $E394 &lt; AP$6), 0, 1)+IF(OR($F394 &gt;= AQ$6, $G394 &lt; AP$6), 0, 2)+1)</f>
        <v/>
      </c>
      <c r="AQ394" s="68" t="str">
        <f ca="1">INDEX({"","_","-","="},IF(OR($D394 &gt;= AR$6, $E394 &lt; AQ$6), 0, 1)+IF(OR($F394 &gt;= AR$6, $G394 &lt; AQ$6), 0, 2)+1)</f>
        <v/>
      </c>
      <c r="AR394" s="68" t="str">
        <f ca="1">INDEX({"","_","-","="},IF(OR($D394 &gt;= AS$6, $E394 &lt; AR$6), 0, 1)+IF(OR($F394 &gt;= AS$6, $G394 &lt; AR$6), 0, 2)+1)</f>
        <v/>
      </c>
      <c r="AS394" s="68" t="str">
        <f ca="1">INDEX({"","_","-","="},IF(OR($D394 &gt;= AT$6, $E394 &lt; AS$6), 0, 1)+IF(OR($F394 &gt;= AT$6, $G394 &lt; AS$6), 0, 2)+1)</f>
        <v/>
      </c>
      <c r="AT394" s="68" t="str">
        <f ca="1">INDEX({"","_","-","="},IF(OR($D394 &gt;= AU$6, $E394 &lt; AT$6), 0, 1)+IF(OR($F394 &gt;= AU$6, $G394 &lt; AT$6), 0, 2)+1)</f>
        <v/>
      </c>
      <c r="AU394" s="68" t="str">
        <f ca="1">INDEX({"","_","-","="},IF(OR($D394 &gt;= AV$6, $E394 &lt; AU$6), 0, 1)+IF(OR($F394 &gt;= AV$6, $G394 &lt; AU$6), 0, 2)+1)</f>
        <v/>
      </c>
      <c r="AV394" s="68" t="str">
        <f ca="1">INDEX({"","_","-","="},IF(OR($D394 &gt;= AW$6, $E394 &lt; AV$6), 0, 1)+IF(OR($F394 &gt;= AW$6, $G394 &lt; AV$6), 0, 2)+1)</f>
        <v/>
      </c>
      <c r="AW394" s="68" t="str">
        <f ca="1">INDEX({"","_","-","="},IF(OR($D394 &gt;= AX$6, $E394 &lt; AW$6), 0, 1)+IF(OR($F394 &gt;= AX$6, $G394 &lt; AW$6), 0, 2)+1)</f>
        <v/>
      </c>
      <c r="AX394" s="68" t="str">
        <f ca="1">INDEX({"","_","-","="},IF(OR($D394 &gt;= AY$6, $E394 &lt; AX$6), 0, 1)+IF(OR($F394 &gt;= AY$6, $G394 &lt; AX$6), 0, 2)+1)</f>
        <v/>
      </c>
      <c r="AY394" s="68" t="str">
        <f ca="1">INDEX({"","_","-","="},IF(OR($D394 &gt;= AZ$6, $E394 &lt; AY$6), 0, 1)+IF(OR($F394 &gt;= AZ$6, $G394 &lt; AY$6), 0, 2)+1)</f>
        <v/>
      </c>
      <c r="AZ394" s="68" t="str">
        <f ca="1">INDEX({"","_","-","="},IF(OR($D394 &gt;= BA$6, $E394 &lt; AZ$6), 0, 1)+IF(OR($F394 &gt;= BA$6, $G394 &lt; AZ$6), 0, 2)+1)</f>
        <v/>
      </c>
      <c r="BA394" s="68" t="str">
        <f ca="1">INDEX({"","_","-","="},IF(OR($D394 &gt;= BB$6, $E394 &lt; BA$6), 0, 1)+IF(OR($F394 &gt;= BB$6, $G394 &lt; BA$6), 0, 2)+1)</f>
        <v/>
      </c>
      <c r="BB394" s="68" t="str">
        <f ca="1">INDEX({"","_","-","="},IF(OR($D394 &gt;= BC$6, $E394 &lt; BB$6), 0, 1)+IF(OR($F394 &gt;= BC$6, $G394 &lt; BB$6), 0, 2)+1)</f>
        <v/>
      </c>
      <c r="BC394" s="68" t="str">
        <f ca="1">INDEX({"","_","-","="},IF(OR($D394 &gt;= BD$6, $E394 &lt; BC$6), 0, 1)+IF(OR($F394 &gt;= BD$6, $G394 &lt; BC$6), 0, 2)+1)</f>
        <v/>
      </c>
      <c r="BD394" s="68" t="str">
        <f ca="1">INDEX({"","_","-","="},IF(OR($D394 &gt;= BE$6, $E394 &lt; BD$6), 0, 1)+IF(OR($F394 &gt;= BE$6, $G394 &lt; BD$6), 0, 2)+1)</f>
        <v/>
      </c>
      <c r="BE394" s="68" t="str">
        <f ca="1">INDEX({"","_","-","="},IF(OR($D394 &gt;= BF$6, $E394 &lt; BE$6), 0, 1)+IF(OR($F394 &gt;= BF$6, $G394 &lt; BE$6), 0, 2)+1)</f>
        <v/>
      </c>
      <c r="BF394" s="68" t="str">
        <f ca="1">INDEX({"","_","-","="},IF(OR($D394 &gt;= BG$6, $E394 &lt; BF$6), 0, 1)+IF(OR($F394 &gt;= BG$6, $G394 &lt; BF$6), 0, 2)+1)</f>
        <v/>
      </c>
      <c r="BG394" s="68" t="str">
        <f ca="1">INDEX({"","_","-","="},IF(OR($D394 &gt;= BH$6, $E394 &lt; BG$6), 0, 1)+IF(OR($F394 &gt;= BH$6, $G394 &lt; BG$6), 0, 2)+1)</f>
        <v/>
      </c>
      <c r="BH394" s="68" t="str">
        <f ca="1">INDEX({"","_","-","="},IF(OR($D394 &gt;= BI$6, $E394 &lt; BH$6), 0, 1)+IF(OR($F394 &gt;= BI$6, $G394 &lt; BH$6), 0, 2)+1)</f>
        <v/>
      </c>
      <c r="BI394" s="68" t="str">
        <f ca="1">INDEX({"","_","-","="},IF(OR($D394 &gt;= BJ$6, $E394 &lt; BI$6), 0, 1)+IF(OR($F394 &gt;= BJ$6, $G394 &lt; BI$6), 0, 2)+1)</f>
        <v/>
      </c>
      <c r="BJ394" s="68" t="str">
        <f ca="1">INDEX({"","_","-","="},IF(OR($D394 &gt;= BK$6, $E394 &lt; BJ$6), 0, 1)+IF(OR($F394 &gt;= BK$6, $G394 &lt; BJ$6), 0, 2)+1)</f>
        <v/>
      </c>
      <c r="BK394" s="68" t="str">
        <f ca="1">INDEX({"","_","-","="},IF(OR($D394 &gt;= BL$6, $E394 &lt; BK$6), 0, 1)+IF(OR($F394 &gt;= BL$6, $G394 &lt; BK$6), 0, 2)+1)</f>
        <v/>
      </c>
      <c r="BL394" s="68" t="str">
        <f ca="1">INDEX({"","_","-","="},IF(OR($D394 &gt;= BM$6, $E394 &lt; BL$6), 0, 1)+IF(OR($F394 &gt;= BM$6, $G394 &lt; BL$6), 0, 2)+1)</f>
        <v/>
      </c>
      <c r="BM394" s="68" t="str">
        <f ca="1">INDEX({"","_","-","="},IF(OR($D394 &gt;= BN$6, $E394 &lt; BM$6), 0, 1)+IF(OR($F394 &gt;= BN$6, $G394 &lt; BM$6), 0, 2)+1)</f>
        <v/>
      </c>
      <c r="BN394" s="68" t="str">
        <f ca="1">INDEX({"","_","-","="},IF(OR($D394 &gt;= BO$6, $E394 &lt; BN$6), 0, 1)+IF(OR($F394 &gt;= BO$6, $G394 &lt; BN$6), 0, 2)+1)</f>
        <v/>
      </c>
      <c r="BO394" s="68" t="str">
        <f ca="1">INDEX({"","_","-","="},IF(OR($D394 &gt;= BP$6, $E394 &lt; BO$6), 0, 1)+IF(OR($F394 &gt;= BP$6, $G394 &lt; BO$6), 0, 2)+1)</f>
        <v/>
      </c>
      <c r="BP394" s="68" t="str">
        <f ca="1">INDEX({"","_","-","="},IF(OR($D394 &gt;= BQ$6, $E394 &lt; BP$6), 0, 1)+IF(OR($F394 &gt;= BQ$6, $G394 &lt; BP$6), 0, 2)+1)</f>
        <v/>
      </c>
      <c r="BQ394" s="68" t="str">
        <f ca="1">INDEX({"","_","-","="},IF(OR($D394 &gt;= BR$6, $E394 &lt; BQ$6), 0, 1)+IF(OR($F394 &gt;= BR$6, $G394 &lt; BQ$6), 0, 2)+1)</f>
        <v/>
      </c>
      <c r="BR394" s="68" t="str">
        <f ca="1">INDEX({"","_","-","="},IF(OR($D394 &gt;= BS$6, $E394 &lt; BR$6), 0, 1)+IF(OR($F394 &gt;= BS$6, $G394 &lt; BR$6), 0, 2)+1)</f>
        <v/>
      </c>
      <c r="BS394" s="68" t="str">
        <f ca="1">INDEX({"","_","-","="},IF(OR($D394 &gt;= BT$6, $E394 &lt; BS$6), 0, 1)+IF(OR($F394 &gt;= BT$6, $G394 &lt; BS$6), 0, 2)+1)</f>
        <v/>
      </c>
      <c r="BT394" s="68" t="str">
        <f ca="1">INDEX({"","_","-","="},IF(OR($D394 &gt;= BU$6, $E394 &lt; BT$6), 0, 1)+IF(OR($F394 &gt;= BU$6, $G394 &lt; BT$6), 0, 2)+1)</f>
        <v/>
      </c>
      <c r="BU394" s="68" t="str">
        <f ca="1">INDEX({"","_","-","="},IF(OR($D394 &gt;= BV$6, $E394 &lt; BU$6), 0, 1)+IF(OR($F394 &gt;= BV$6, $G394 &lt; BU$6), 0, 2)+1)</f>
        <v/>
      </c>
      <c r="BV394" s="68" t="str">
        <f ca="1">INDEX({"","_","-","="},IF(OR($D394 &gt;= BW$6, $E394 &lt; BV$6), 0, 1)+IF(OR($F394 &gt;= BW$6, $G394 &lt; BV$6), 0, 2)+1)</f>
        <v/>
      </c>
      <c r="BW394" s="68" t="str">
        <f ca="1">INDEX({"","_","-","="},IF(OR($D394 &gt;= BX$6, $E394 &lt; BW$6), 0, 1)+IF(OR($F394 &gt;= BX$6, $G394 &lt; BW$6), 0, 2)+1)</f>
        <v/>
      </c>
      <c r="BX394" s="68" t="str">
        <f ca="1">INDEX({"","_","-","="},IF(OR($D394 &gt;= BY$6, $E394 &lt; BX$6), 0, 1)+IF(OR($F394 &gt;= BY$6, $G394 &lt; BX$6), 0, 2)+1)</f>
        <v/>
      </c>
      <c r="BY394" s="68" t="str">
        <f ca="1">INDEX({"","_","-","="},IF(OR($D394 &gt;= BZ$6, $E394 &lt; BY$6), 0, 1)+IF(OR($F394 &gt;= BZ$6, $G394 &lt; BY$6), 0, 2)+1)</f>
        <v/>
      </c>
      <c r="BZ394" s="68" t="str">
        <f ca="1">INDEX({"","_","-","="},IF(OR($D394 &gt;= CA$6, $E394 &lt; BZ$6), 0, 1)+IF(OR($F394 &gt;= CA$6, $G394 &lt; BZ$6), 0, 2)+1)</f>
        <v/>
      </c>
      <c r="CA394" s="68" t="str">
        <f ca="1">INDEX({"","_","-","="},IF(OR($D394 &gt;= CB$6, $E394 &lt; CA$6), 0, 1)+IF(OR($F394 &gt;= CB$6, $G394 &lt; CA$6), 0, 2)+1)</f>
        <v/>
      </c>
      <c r="CB394" s="68" t="str">
        <f ca="1">INDEX({"","_","-","="},IF(OR($D394 &gt;= CC$6, $E394 &lt; CB$6), 0, 1)+IF(OR($F394 &gt;= CC$6, $G394 &lt; CB$6), 0, 2)+1)</f>
        <v/>
      </c>
      <c r="CC394" s="68" t="str">
        <f ca="1">INDEX({"","_","-","="},IF(OR($D394 &gt;= CD$6, $E394 &lt; CC$6), 0, 1)+IF(OR($F394 &gt;= CD$6, $G394 &lt; CC$6), 0, 2)+1)</f>
        <v/>
      </c>
      <c r="CD394" s="68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IF('临-进度'!M390,'临-进度'!$A390,"")</f>
        <v/>
      </c>
      <c r="B395" s="8" t="str">
        <f ca="1">IF('临-进度'!M390,'临-进度'!$B390,"")</f>
        <v/>
      </c>
      <c r="C395" s="8" t="str">
        <f ca="1">IF('临-进度'!M390,'临-进度'!$E390,"")</f>
        <v/>
      </c>
      <c r="D395" s="40" t="str">
        <f ca="1">IF('临-进度'!$M390,'临-进度'!$I390,"")</f>
        <v/>
      </c>
      <c r="E395" s="40" t="str">
        <f ca="1">IF('临-进度'!$M390,'临-进度'!$AE390,"")</f>
        <v/>
      </c>
      <c r="F395" s="40" t="str">
        <f ca="1">IF('临-进度'!$M390,'临-进度'!$J390,"")</f>
        <v/>
      </c>
      <c r="G395" s="73" t="str">
        <f ca="1">IF('临-进度'!$M390,'临-进度'!$AF390,"")</f>
        <v/>
      </c>
      <c r="H395" s="68" t="str">
        <f ca="1">INDEX({"","_","-","="},IF(OR($D395 &gt;= I$6, $E395 &lt; H$6), 0, 1)+IF(OR($F395 &gt;= I$6, $G395 &lt; H$6), 0, 2)+1)</f>
        <v/>
      </c>
      <c r="I395" s="68" t="str">
        <f ca="1">INDEX({"","_","-","="},IF(OR($D395 &gt;= J$6, $E395 &lt; I$6), 0, 1)+IF(OR($F395 &gt;= J$6, $G395 &lt; I$6), 0, 2)+1)</f>
        <v/>
      </c>
      <c r="J395" s="68" t="str">
        <f ca="1">INDEX({"","_","-","="},IF(OR($D395 &gt;= K$6, $E395 &lt; J$6), 0, 1)+IF(OR($F395 &gt;= K$6, $G395 &lt; J$6), 0, 2)+1)</f>
        <v/>
      </c>
      <c r="K395" s="68" t="str">
        <f ca="1">INDEX({"","_","-","="},IF(OR($D395 &gt;= L$6, $E395 &lt; K$6), 0, 1)+IF(OR($F395 &gt;= L$6, $G395 &lt; K$6), 0, 2)+1)</f>
        <v/>
      </c>
      <c r="L395" s="68" t="str">
        <f ca="1">INDEX({"","_","-","="},IF(OR($D395 &gt;= M$6, $E395 &lt; L$6), 0, 1)+IF(OR($F395 &gt;= M$6, $G395 &lt; L$6), 0, 2)+1)</f>
        <v/>
      </c>
      <c r="M395" s="68" t="str">
        <f ca="1">INDEX({"","_","-","="},IF(OR($D395 &gt;= N$6, $E395 &lt; M$6), 0, 1)+IF(OR($F395 &gt;= N$6, $G395 &lt; M$6), 0, 2)+1)</f>
        <v/>
      </c>
      <c r="N395" s="68" t="str">
        <f ca="1">INDEX({"","_","-","="},IF(OR($D395 &gt;= O$6, $E395 &lt; N$6), 0, 1)+IF(OR($F395 &gt;= O$6, $G395 &lt; N$6), 0, 2)+1)</f>
        <v/>
      </c>
      <c r="O395" s="68" t="str">
        <f ca="1">INDEX({"","_","-","="},IF(OR($D395 &gt;= P$6, $E395 &lt; O$6), 0, 1)+IF(OR($F395 &gt;= P$6, $G395 &lt; O$6), 0, 2)+1)</f>
        <v/>
      </c>
      <c r="P395" s="68" t="str">
        <f ca="1">INDEX({"","_","-","="},IF(OR($D395 &gt;= Q$6, $E395 &lt; P$6), 0, 1)+IF(OR($F395 &gt;= Q$6, $G395 &lt; P$6), 0, 2)+1)</f>
        <v/>
      </c>
      <c r="Q395" s="68" t="str">
        <f ca="1">INDEX({"","_","-","="},IF(OR($D395 &gt;= R$6, $E395 &lt; Q$6), 0, 1)+IF(OR($F395 &gt;= R$6, $G395 &lt; Q$6), 0, 2)+1)</f>
        <v/>
      </c>
      <c r="R395" s="68" t="str">
        <f ca="1">INDEX({"","_","-","="},IF(OR($D395 &gt;= S$6, $E395 &lt; R$6), 0, 1)+IF(OR($F395 &gt;= S$6, $G395 &lt; R$6), 0, 2)+1)</f>
        <v/>
      </c>
      <c r="S395" s="68" t="str">
        <f ca="1">INDEX({"","_","-","="},IF(OR($D395 &gt;= T$6, $E395 &lt; S$6), 0, 1)+IF(OR($F395 &gt;= T$6, $G395 &lt; S$6), 0, 2)+1)</f>
        <v/>
      </c>
      <c r="T395" s="68" t="str">
        <f ca="1">INDEX({"","_","-","="},IF(OR($D395 &gt;= U$6, $E395 &lt; T$6), 0, 1)+IF(OR($F395 &gt;= U$6, $G395 &lt; T$6), 0, 2)+1)</f>
        <v/>
      </c>
      <c r="U395" s="68" t="str">
        <f ca="1">INDEX({"","_","-","="},IF(OR($D395 &gt;= V$6, $E395 &lt; U$6), 0, 1)+IF(OR($F395 &gt;= V$6, $G395 &lt; U$6), 0, 2)+1)</f>
        <v/>
      </c>
      <c r="V395" s="68" t="str">
        <f ca="1">INDEX({"","_","-","="},IF(OR($D395 &gt;= W$6, $E395 &lt; V$6), 0, 1)+IF(OR($F395 &gt;= W$6, $G395 &lt; V$6), 0, 2)+1)</f>
        <v/>
      </c>
      <c r="W395" s="68" t="str">
        <f ca="1">INDEX({"","_","-","="},IF(OR($D395 &gt;= X$6, $E395 &lt; W$6), 0, 1)+IF(OR($F395 &gt;= X$6, $G395 &lt; W$6), 0, 2)+1)</f>
        <v/>
      </c>
      <c r="X395" s="68" t="str">
        <f ca="1">INDEX({"","_","-","="},IF(OR($D395 &gt;= Y$6, $E395 &lt; X$6), 0, 1)+IF(OR($F395 &gt;= Y$6, $G395 &lt; X$6), 0, 2)+1)</f>
        <v/>
      </c>
      <c r="Y395" s="68" t="str">
        <f ca="1">INDEX({"","_","-","="},IF(OR($D395 &gt;= Z$6, $E395 &lt; Y$6), 0, 1)+IF(OR($F395 &gt;= Z$6, $G395 &lt; Y$6), 0, 2)+1)</f>
        <v/>
      </c>
      <c r="Z395" s="68" t="str">
        <f ca="1">INDEX({"","_","-","="},IF(OR($D395 &gt;= AA$6, $E395 &lt; Z$6), 0, 1)+IF(OR($F395 &gt;= AA$6, $G395 &lt; Z$6), 0, 2)+1)</f>
        <v/>
      </c>
      <c r="AA395" s="68" t="str">
        <f ca="1">INDEX({"","_","-","="},IF(OR($D395 &gt;= AB$6, $E395 &lt; AA$6), 0, 1)+IF(OR($F395 &gt;= AB$6, $G395 &lt; AA$6), 0, 2)+1)</f>
        <v/>
      </c>
      <c r="AB395" s="68" t="str">
        <f ca="1">INDEX({"","_","-","="},IF(OR($D395 &gt;= AC$6, $E395 &lt; AB$6), 0, 1)+IF(OR($F395 &gt;= AC$6, $G395 &lt; AB$6), 0, 2)+1)</f>
        <v/>
      </c>
      <c r="AC395" s="68" t="str">
        <f ca="1">INDEX({"","_","-","="},IF(OR($D395 &gt;= AD$6, $E395 &lt; AC$6), 0, 1)+IF(OR($F395 &gt;= AD$6, $G395 &lt; AC$6), 0, 2)+1)</f>
        <v/>
      </c>
      <c r="AD395" s="68" t="str">
        <f ca="1">INDEX({"","_","-","="},IF(OR($D395 &gt;= AE$6, $E395 &lt; AD$6), 0, 1)+IF(OR($F395 &gt;= AE$6, $G395 &lt; AD$6), 0, 2)+1)</f>
        <v/>
      </c>
      <c r="AE395" s="68" t="str">
        <f ca="1">INDEX({"","_","-","="},IF(OR($D395 &gt;= AF$6, $E395 &lt; AE$6), 0, 1)+IF(OR($F395 &gt;= AF$6, $G395 &lt; AE$6), 0, 2)+1)</f>
        <v/>
      </c>
      <c r="AF395" s="68" t="str">
        <f ca="1">INDEX({"","_","-","="},IF(OR($D395 &gt;= AG$6, $E395 &lt; AF$6), 0, 1)+IF(OR($F395 &gt;= AG$6, $G395 &lt; AF$6), 0, 2)+1)</f>
        <v/>
      </c>
      <c r="AG395" s="68" t="str">
        <f ca="1">INDEX({"","_","-","="},IF(OR($D395 &gt;= AH$6, $E395 &lt; AG$6), 0, 1)+IF(OR($F395 &gt;= AH$6, $G395 &lt; AG$6), 0, 2)+1)</f>
        <v/>
      </c>
      <c r="AH395" s="68" t="str">
        <f ca="1">INDEX({"","_","-","="},IF(OR($D395 &gt;= AI$6, $E395 &lt; AH$6), 0, 1)+IF(OR($F395 &gt;= AI$6, $G395 &lt; AH$6), 0, 2)+1)</f>
        <v/>
      </c>
      <c r="AI395" s="68" t="str">
        <f ca="1">INDEX({"","_","-","="},IF(OR($D395 &gt;= AJ$6, $E395 &lt; AI$6), 0, 1)+IF(OR($F395 &gt;= AJ$6, $G395 &lt; AI$6), 0, 2)+1)</f>
        <v/>
      </c>
      <c r="AJ395" s="68" t="str">
        <f ca="1">INDEX({"","_","-","="},IF(OR($D395 &gt;= AK$6, $E395 &lt; AJ$6), 0, 1)+IF(OR($F395 &gt;= AK$6, $G395 &lt; AJ$6), 0, 2)+1)</f>
        <v/>
      </c>
      <c r="AK395" s="68" t="str">
        <f ca="1">INDEX({"","_","-","="},IF(OR($D395 &gt;= AL$6, $E395 &lt; AK$6), 0, 1)+IF(OR($F395 &gt;= AL$6, $G395 &lt; AK$6), 0, 2)+1)</f>
        <v/>
      </c>
      <c r="AL395" s="68" t="str">
        <f ca="1">INDEX({"","_","-","="},IF(OR($D395 &gt;= AM$6, $E395 &lt; AL$6), 0, 1)+IF(OR($F395 &gt;= AM$6, $G395 &lt; AL$6), 0, 2)+1)</f>
        <v/>
      </c>
      <c r="AM395" s="68" t="str">
        <f ca="1">INDEX({"","_","-","="},IF(OR($D395 &gt;= AN$6, $E395 &lt; AM$6), 0, 1)+IF(OR($F395 &gt;= AN$6, $G395 &lt; AM$6), 0, 2)+1)</f>
        <v/>
      </c>
      <c r="AN395" s="68" t="str">
        <f ca="1">INDEX({"","_","-","="},IF(OR($D395 &gt;= AO$6, $E395 &lt; AN$6), 0, 1)+IF(OR($F395 &gt;= AO$6, $G395 &lt; AN$6), 0, 2)+1)</f>
        <v/>
      </c>
      <c r="AO395" s="68" t="str">
        <f ca="1">INDEX({"","_","-","="},IF(OR($D395 &gt;= AP$6, $E395 &lt; AO$6), 0, 1)+IF(OR($F395 &gt;= AP$6, $G395 &lt; AO$6), 0, 2)+1)</f>
        <v/>
      </c>
      <c r="AP395" s="68" t="str">
        <f ca="1">INDEX({"","_","-","="},IF(OR($D395 &gt;= AQ$6, $E395 &lt; AP$6), 0, 1)+IF(OR($F395 &gt;= AQ$6, $G395 &lt; AP$6), 0, 2)+1)</f>
        <v/>
      </c>
      <c r="AQ395" s="68" t="str">
        <f ca="1">INDEX({"","_","-","="},IF(OR($D395 &gt;= AR$6, $E395 &lt; AQ$6), 0, 1)+IF(OR($F395 &gt;= AR$6, $G395 &lt; AQ$6), 0, 2)+1)</f>
        <v/>
      </c>
      <c r="AR395" s="68" t="str">
        <f ca="1">INDEX({"","_","-","="},IF(OR($D395 &gt;= AS$6, $E395 &lt; AR$6), 0, 1)+IF(OR($F395 &gt;= AS$6, $G395 &lt; AR$6), 0, 2)+1)</f>
        <v/>
      </c>
      <c r="AS395" s="68" t="str">
        <f ca="1">INDEX({"","_","-","="},IF(OR($D395 &gt;= AT$6, $E395 &lt; AS$6), 0, 1)+IF(OR($F395 &gt;= AT$6, $G395 &lt; AS$6), 0, 2)+1)</f>
        <v/>
      </c>
      <c r="AT395" s="68" t="str">
        <f ca="1">INDEX({"","_","-","="},IF(OR($D395 &gt;= AU$6, $E395 &lt; AT$6), 0, 1)+IF(OR($F395 &gt;= AU$6, $G395 &lt; AT$6), 0, 2)+1)</f>
        <v/>
      </c>
      <c r="AU395" s="68" t="str">
        <f ca="1">INDEX({"","_","-","="},IF(OR($D395 &gt;= AV$6, $E395 &lt; AU$6), 0, 1)+IF(OR($F395 &gt;= AV$6, $G395 &lt; AU$6), 0, 2)+1)</f>
        <v/>
      </c>
      <c r="AV395" s="68" t="str">
        <f ca="1">INDEX({"","_","-","="},IF(OR($D395 &gt;= AW$6, $E395 &lt; AV$6), 0, 1)+IF(OR($F395 &gt;= AW$6, $G395 &lt; AV$6), 0, 2)+1)</f>
        <v/>
      </c>
      <c r="AW395" s="68" t="str">
        <f ca="1">INDEX({"","_","-","="},IF(OR($D395 &gt;= AX$6, $E395 &lt; AW$6), 0, 1)+IF(OR($F395 &gt;= AX$6, $G395 &lt; AW$6), 0, 2)+1)</f>
        <v/>
      </c>
      <c r="AX395" s="68" t="str">
        <f ca="1">INDEX({"","_","-","="},IF(OR($D395 &gt;= AY$6, $E395 &lt; AX$6), 0, 1)+IF(OR($F395 &gt;= AY$6, $G395 &lt; AX$6), 0, 2)+1)</f>
        <v/>
      </c>
      <c r="AY395" s="68" t="str">
        <f ca="1">INDEX({"","_","-","="},IF(OR($D395 &gt;= AZ$6, $E395 &lt; AY$6), 0, 1)+IF(OR($F395 &gt;= AZ$6, $G395 &lt; AY$6), 0, 2)+1)</f>
        <v/>
      </c>
      <c r="AZ395" s="68" t="str">
        <f ca="1">INDEX({"","_","-","="},IF(OR($D395 &gt;= BA$6, $E395 &lt; AZ$6), 0, 1)+IF(OR($F395 &gt;= BA$6, $G395 &lt; AZ$6), 0, 2)+1)</f>
        <v/>
      </c>
      <c r="BA395" s="68" t="str">
        <f ca="1">INDEX({"","_","-","="},IF(OR($D395 &gt;= BB$6, $E395 &lt; BA$6), 0, 1)+IF(OR($F395 &gt;= BB$6, $G395 &lt; BA$6), 0, 2)+1)</f>
        <v/>
      </c>
      <c r="BB395" s="68" t="str">
        <f ca="1">INDEX({"","_","-","="},IF(OR($D395 &gt;= BC$6, $E395 &lt; BB$6), 0, 1)+IF(OR($F395 &gt;= BC$6, $G395 &lt; BB$6), 0, 2)+1)</f>
        <v/>
      </c>
      <c r="BC395" s="68" t="str">
        <f ca="1">INDEX({"","_","-","="},IF(OR($D395 &gt;= BD$6, $E395 &lt; BC$6), 0, 1)+IF(OR($F395 &gt;= BD$6, $G395 &lt; BC$6), 0, 2)+1)</f>
        <v/>
      </c>
      <c r="BD395" s="68" t="str">
        <f ca="1">INDEX({"","_","-","="},IF(OR($D395 &gt;= BE$6, $E395 &lt; BD$6), 0, 1)+IF(OR($F395 &gt;= BE$6, $G395 &lt; BD$6), 0, 2)+1)</f>
        <v/>
      </c>
      <c r="BE395" s="68" t="str">
        <f ca="1">INDEX({"","_","-","="},IF(OR($D395 &gt;= BF$6, $E395 &lt; BE$6), 0, 1)+IF(OR($F395 &gt;= BF$6, $G395 &lt; BE$6), 0, 2)+1)</f>
        <v/>
      </c>
      <c r="BF395" s="68" t="str">
        <f ca="1">INDEX({"","_","-","="},IF(OR($D395 &gt;= BG$6, $E395 &lt; BF$6), 0, 1)+IF(OR($F395 &gt;= BG$6, $G395 &lt; BF$6), 0, 2)+1)</f>
        <v/>
      </c>
      <c r="BG395" s="68" t="str">
        <f ca="1">INDEX({"","_","-","="},IF(OR($D395 &gt;= BH$6, $E395 &lt; BG$6), 0, 1)+IF(OR($F395 &gt;= BH$6, $G395 &lt; BG$6), 0, 2)+1)</f>
        <v/>
      </c>
      <c r="BH395" s="68" t="str">
        <f ca="1">INDEX({"","_","-","="},IF(OR($D395 &gt;= BI$6, $E395 &lt; BH$6), 0, 1)+IF(OR($F395 &gt;= BI$6, $G395 &lt; BH$6), 0, 2)+1)</f>
        <v/>
      </c>
      <c r="BI395" s="68" t="str">
        <f ca="1">INDEX({"","_","-","="},IF(OR($D395 &gt;= BJ$6, $E395 &lt; BI$6), 0, 1)+IF(OR($F395 &gt;= BJ$6, $G395 &lt; BI$6), 0, 2)+1)</f>
        <v/>
      </c>
      <c r="BJ395" s="68" t="str">
        <f ca="1">INDEX({"","_","-","="},IF(OR($D395 &gt;= BK$6, $E395 &lt; BJ$6), 0, 1)+IF(OR($F395 &gt;= BK$6, $G395 &lt; BJ$6), 0, 2)+1)</f>
        <v/>
      </c>
      <c r="BK395" s="68" t="str">
        <f ca="1">INDEX({"","_","-","="},IF(OR($D395 &gt;= BL$6, $E395 &lt; BK$6), 0, 1)+IF(OR($F395 &gt;= BL$6, $G395 &lt; BK$6), 0, 2)+1)</f>
        <v/>
      </c>
      <c r="BL395" s="68" t="str">
        <f ca="1">INDEX({"","_","-","="},IF(OR($D395 &gt;= BM$6, $E395 &lt; BL$6), 0, 1)+IF(OR($F395 &gt;= BM$6, $G395 &lt; BL$6), 0, 2)+1)</f>
        <v/>
      </c>
      <c r="BM395" s="68" t="str">
        <f ca="1">INDEX({"","_","-","="},IF(OR($D395 &gt;= BN$6, $E395 &lt; BM$6), 0, 1)+IF(OR($F395 &gt;= BN$6, $G395 &lt; BM$6), 0, 2)+1)</f>
        <v/>
      </c>
      <c r="BN395" s="68" t="str">
        <f ca="1">INDEX({"","_","-","="},IF(OR($D395 &gt;= BO$6, $E395 &lt; BN$6), 0, 1)+IF(OR($F395 &gt;= BO$6, $G395 &lt; BN$6), 0, 2)+1)</f>
        <v/>
      </c>
      <c r="BO395" s="68" t="str">
        <f ca="1">INDEX({"","_","-","="},IF(OR($D395 &gt;= BP$6, $E395 &lt; BO$6), 0, 1)+IF(OR($F395 &gt;= BP$6, $G395 &lt; BO$6), 0, 2)+1)</f>
        <v/>
      </c>
      <c r="BP395" s="68" t="str">
        <f ca="1">INDEX({"","_","-","="},IF(OR($D395 &gt;= BQ$6, $E395 &lt; BP$6), 0, 1)+IF(OR($F395 &gt;= BQ$6, $G395 &lt; BP$6), 0, 2)+1)</f>
        <v/>
      </c>
      <c r="BQ395" s="68" t="str">
        <f ca="1">INDEX({"","_","-","="},IF(OR($D395 &gt;= BR$6, $E395 &lt; BQ$6), 0, 1)+IF(OR($F395 &gt;= BR$6, $G395 &lt; BQ$6), 0, 2)+1)</f>
        <v/>
      </c>
      <c r="BR395" s="68" t="str">
        <f ca="1">INDEX({"","_","-","="},IF(OR($D395 &gt;= BS$6, $E395 &lt; BR$6), 0, 1)+IF(OR($F395 &gt;= BS$6, $G395 &lt; BR$6), 0, 2)+1)</f>
        <v/>
      </c>
      <c r="BS395" s="68" t="str">
        <f ca="1">INDEX({"","_","-","="},IF(OR($D395 &gt;= BT$6, $E395 &lt; BS$6), 0, 1)+IF(OR($F395 &gt;= BT$6, $G395 &lt; BS$6), 0, 2)+1)</f>
        <v/>
      </c>
      <c r="BT395" s="68" t="str">
        <f ca="1">INDEX({"","_","-","="},IF(OR($D395 &gt;= BU$6, $E395 &lt; BT$6), 0, 1)+IF(OR($F395 &gt;= BU$6, $G395 &lt; BT$6), 0, 2)+1)</f>
        <v/>
      </c>
      <c r="BU395" s="68" t="str">
        <f ca="1">INDEX({"","_","-","="},IF(OR($D395 &gt;= BV$6, $E395 &lt; BU$6), 0, 1)+IF(OR($F395 &gt;= BV$6, $G395 &lt; BU$6), 0, 2)+1)</f>
        <v/>
      </c>
      <c r="BV395" s="68" t="str">
        <f ca="1">INDEX({"","_","-","="},IF(OR($D395 &gt;= BW$6, $E395 &lt; BV$6), 0, 1)+IF(OR($F395 &gt;= BW$6, $G395 &lt; BV$6), 0, 2)+1)</f>
        <v/>
      </c>
      <c r="BW395" s="68" t="str">
        <f ca="1">INDEX({"","_","-","="},IF(OR($D395 &gt;= BX$6, $E395 &lt; BW$6), 0, 1)+IF(OR($F395 &gt;= BX$6, $G395 &lt; BW$6), 0, 2)+1)</f>
        <v/>
      </c>
      <c r="BX395" s="68" t="str">
        <f ca="1">INDEX({"","_","-","="},IF(OR($D395 &gt;= BY$6, $E395 &lt; BX$6), 0, 1)+IF(OR($F395 &gt;= BY$6, $G395 &lt; BX$6), 0, 2)+1)</f>
        <v/>
      </c>
      <c r="BY395" s="68" t="str">
        <f ca="1">INDEX({"","_","-","="},IF(OR($D395 &gt;= BZ$6, $E395 &lt; BY$6), 0, 1)+IF(OR($F395 &gt;= BZ$6, $G395 &lt; BY$6), 0, 2)+1)</f>
        <v/>
      </c>
      <c r="BZ395" s="68" t="str">
        <f ca="1">INDEX({"","_","-","="},IF(OR($D395 &gt;= CA$6, $E395 &lt; BZ$6), 0, 1)+IF(OR($F395 &gt;= CA$6, $G395 &lt; BZ$6), 0, 2)+1)</f>
        <v/>
      </c>
      <c r="CA395" s="68" t="str">
        <f ca="1">INDEX({"","_","-","="},IF(OR($D395 &gt;= CB$6, $E395 &lt; CA$6), 0, 1)+IF(OR($F395 &gt;= CB$6, $G395 &lt; CA$6), 0, 2)+1)</f>
        <v/>
      </c>
      <c r="CB395" s="68" t="str">
        <f ca="1">INDEX({"","_","-","="},IF(OR($D395 &gt;= CC$6, $E395 &lt; CB$6), 0, 1)+IF(OR($F395 &gt;= CC$6, $G395 &lt; CB$6), 0, 2)+1)</f>
        <v/>
      </c>
      <c r="CC395" s="68" t="str">
        <f ca="1">INDEX({"","_","-","="},IF(OR($D395 &gt;= CD$6, $E395 &lt; CC$6), 0, 1)+IF(OR($F395 &gt;= CD$6, $G395 &lt; CC$6), 0, 2)+1)</f>
        <v/>
      </c>
      <c r="CD395" s="68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IF('临-进度'!M391,'临-进度'!$A391,"")</f>
        <v/>
      </c>
      <c r="B396" s="8" t="str">
        <f ca="1">IF('临-进度'!M391,'临-进度'!$B391,"")</f>
        <v/>
      </c>
      <c r="C396" s="8" t="str">
        <f ca="1">IF('临-进度'!M391,'临-进度'!$E391,"")</f>
        <v/>
      </c>
      <c r="D396" s="40" t="str">
        <f ca="1">IF('临-进度'!$M391,'临-进度'!$I391,"")</f>
        <v/>
      </c>
      <c r="E396" s="40" t="str">
        <f ca="1">IF('临-进度'!$M391,'临-进度'!$AE391,"")</f>
        <v/>
      </c>
      <c r="F396" s="40" t="str">
        <f ca="1">IF('临-进度'!$M391,'临-进度'!$J391,"")</f>
        <v/>
      </c>
      <c r="G396" s="73" t="str">
        <f ca="1">IF('临-进度'!$M391,'临-进度'!$AF391,"")</f>
        <v/>
      </c>
      <c r="H396" s="68" t="str">
        <f ca="1">INDEX({"","_","-","="},IF(OR($D396 &gt;= I$6, $E396 &lt; H$6), 0, 1)+IF(OR($F396 &gt;= I$6, $G396 &lt; H$6), 0, 2)+1)</f>
        <v/>
      </c>
      <c r="I396" s="68" t="str">
        <f ca="1">INDEX({"","_","-","="},IF(OR($D396 &gt;= J$6, $E396 &lt; I$6), 0, 1)+IF(OR($F396 &gt;= J$6, $G396 &lt; I$6), 0, 2)+1)</f>
        <v/>
      </c>
      <c r="J396" s="68" t="str">
        <f ca="1">INDEX({"","_","-","="},IF(OR($D396 &gt;= K$6, $E396 &lt; J$6), 0, 1)+IF(OR($F396 &gt;= K$6, $G396 &lt; J$6), 0, 2)+1)</f>
        <v/>
      </c>
      <c r="K396" s="68" t="str">
        <f ca="1">INDEX({"","_","-","="},IF(OR($D396 &gt;= L$6, $E396 &lt; K$6), 0, 1)+IF(OR($F396 &gt;= L$6, $G396 &lt; K$6), 0, 2)+1)</f>
        <v/>
      </c>
      <c r="L396" s="68" t="str">
        <f ca="1">INDEX({"","_","-","="},IF(OR($D396 &gt;= M$6, $E396 &lt; L$6), 0, 1)+IF(OR($F396 &gt;= M$6, $G396 &lt; L$6), 0, 2)+1)</f>
        <v/>
      </c>
      <c r="M396" s="68" t="str">
        <f ca="1">INDEX({"","_","-","="},IF(OR($D396 &gt;= N$6, $E396 &lt; M$6), 0, 1)+IF(OR($F396 &gt;= N$6, $G396 &lt; M$6), 0, 2)+1)</f>
        <v/>
      </c>
      <c r="N396" s="68" t="str">
        <f ca="1">INDEX({"","_","-","="},IF(OR($D396 &gt;= O$6, $E396 &lt; N$6), 0, 1)+IF(OR($F396 &gt;= O$6, $G396 &lt; N$6), 0, 2)+1)</f>
        <v/>
      </c>
      <c r="O396" s="68" t="str">
        <f ca="1">INDEX({"","_","-","="},IF(OR($D396 &gt;= P$6, $E396 &lt; O$6), 0, 1)+IF(OR($F396 &gt;= P$6, $G396 &lt; O$6), 0, 2)+1)</f>
        <v/>
      </c>
      <c r="P396" s="68" t="str">
        <f ca="1">INDEX({"","_","-","="},IF(OR($D396 &gt;= Q$6, $E396 &lt; P$6), 0, 1)+IF(OR($F396 &gt;= Q$6, $G396 &lt; P$6), 0, 2)+1)</f>
        <v/>
      </c>
      <c r="Q396" s="68" t="str">
        <f ca="1">INDEX({"","_","-","="},IF(OR($D396 &gt;= R$6, $E396 &lt; Q$6), 0, 1)+IF(OR($F396 &gt;= R$6, $G396 &lt; Q$6), 0, 2)+1)</f>
        <v/>
      </c>
      <c r="R396" s="68" t="str">
        <f ca="1">INDEX({"","_","-","="},IF(OR($D396 &gt;= S$6, $E396 &lt; R$6), 0, 1)+IF(OR($F396 &gt;= S$6, $G396 &lt; R$6), 0, 2)+1)</f>
        <v/>
      </c>
      <c r="S396" s="68" t="str">
        <f ca="1">INDEX({"","_","-","="},IF(OR($D396 &gt;= T$6, $E396 &lt; S$6), 0, 1)+IF(OR($F396 &gt;= T$6, $G396 &lt; S$6), 0, 2)+1)</f>
        <v/>
      </c>
      <c r="T396" s="68" t="str">
        <f ca="1">INDEX({"","_","-","="},IF(OR($D396 &gt;= U$6, $E396 &lt; T$6), 0, 1)+IF(OR($F396 &gt;= U$6, $G396 &lt; T$6), 0, 2)+1)</f>
        <v/>
      </c>
      <c r="U396" s="68" t="str">
        <f ca="1">INDEX({"","_","-","="},IF(OR($D396 &gt;= V$6, $E396 &lt; U$6), 0, 1)+IF(OR($F396 &gt;= V$6, $G396 &lt; U$6), 0, 2)+1)</f>
        <v/>
      </c>
      <c r="V396" s="68" t="str">
        <f ca="1">INDEX({"","_","-","="},IF(OR($D396 &gt;= W$6, $E396 &lt; V$6), 0, 1)+IF(OR($F396 &gt;= W$6, $G396 &lt; V$6), 0, 2)+1)</f>
        <v/>
      </c>
      <c r="W396" s="68" t="str">
        <f ca="1">INDEX({"","_","-","="},IF(OR($D396 &gt;= X$6, $E396 &lt; W$6), 0, 1)+IF(OR($F396 &gt;= X$6, $G396 &lt; W$6), 0, 2)+1)</f>
        <v/>
      </c>
      <c r="X396" s="68" t="str">
        <f ca="1">INDEX({"","_","-","="},IF(OR($D396 &gt;= Y$6, $E396 &lt; X$6), 0, 1)+IF(OR($F396 &gt;= Y$6, $G396 &lt; X$6), 0, 2)+1)</f>
        <v/>
      </c>
      <c r="Y396" s="68" t="str">
        <f ca="1">INDEX({"","_","-","="},IF(OR($D396 &gt;= Z$6, $E396 &lt; Y$6), 0, 1)+IF(OR($F396 &gt;= Z$6, $G396 &lt; Y$6), 0, 2)+1)</f>
        <v/>
      </c>
      <c r="Z396" s="68" t="str">
        <f ca="1">INDEX({"","_","-","="},IF(OR($D396 &gt;= AA$6, $E396 &lt; Z$6), 0, 1)+IF(OR($F396 &gt;= AA$6, $G396 &lt; Z$6), 0, 2)+1)</f>
        <v/>
      </c>
      <c r="AA396" s="68" t="str">
        <f ca="1">INDEX({"","_","-","="},IF(OR($D396 &gt;= AB$6, $E396 &lt; AA$6), 0, 1)+IF(OR($F396 &gt;= AB$6, $G396 &lt; AA$6), 0, 2)+1)</f>
        <v/>
      </c>
      <c r="AB396" s="68" t="str">
        <f ca="1">INDEX({"","_","-","="},IF(OR($D396 &gt;= AC$6, $E396 &lt; AB$6), 0, 1)+IF(OR($F396 &gt;= AC$6, $G396 &lt; AB$6), 0, 2)+1)</f>
        <v/>
      </c>
      <c r="AC396" s="68" t="str">
        <f ca="1">INDEX({"","_","-","="},IF(OR($D396 &gt;= AD$6, $E396 &lt; AC$6), 0, 1)+IF(OR($F396 &gt;= AD$6, $G396 &lt; AC$6), 0, 2)+1)</f>
        <v/>
      </c>
      <c r="AD396" s="68" t="str">
        <f ca="1">INDEX({"","_","-","="},IF(OR($D396 &gt;= AE$6, $E396 &lt; AD$6), 0, 1)+IF(OR($F396 &gt;= AE$6, $G396 &lt; AD$6), 0, 2)+1)</f>
        <v/>
      </c>
      <c r="AE396" s="68" t="str">
        <f ca="1">INDEX({"","_","-","="},IF(OR($D396 &gt;= AF$6, $E396 &lt; AE$6), 0, 1)+IF(OR($F396 &gt;= AF$6, $G396 &lt; AE$6), 0, 2)+1)</f>
        <v/>
      </c>
      <c r="AF396" s="68" t="str">
        <f ca="1">INDEX({"","_","-","="},IF(OR($D396 &gt;= AG$6, $E396 &lt; AF$6), 0, 1)+IF(OR($F396 &gt;= AG$6, $G396 &lt; AF$6), 0, 2)+1)</f>
        <v/>
      </c>
      <c r="AG396" s="68" t="str">
        <f ca="1">INDEX({"","_","-","="},IF(OR($D396 &gt;= AH$6, $E396 &lt; AG$6), 0, 1)+IF(OR($F396 &gt;= AH$6, $G396 &lt; AG$6), 0, 2)+1)</f>
        <v/>
      </c>
      <c r="AH396" s="68" t="str">
        <f ca="1">INDEX({"","_","-","="},IF(OR($D396 &gt;= AI$6, $E396 &lt; AH$6), 0, 1)+IF(OR($F396 &gt;= AI$6, $G396 &lt; AH$6), 0, 2)+1)</f>
        <v/>
      </c>
      <c r="AI396" s="68" t="str">
        <f ca="1">INDEX({"","_","-","="},IF(OR($D396 &gt;= AJ$6, $E396 &lt; AI$6), 0, 1)+IF(OR($F396 &gt;= AJ$6, $G396 &lt; AI$6), 0, 2)+1)</f>
        <v/>
      </c>
      <c r="AJ396" s="68" t="str">
        <f ca="1">INDEX({"","_","-","="},IF(OR($D396 &gt;= AK$6, $E396 &lt; AJ$6), 0, 1)+IF(OR($F396 &gt;= AK$6, $G396 &lt; AJ$6), 0, 2)+1)</f>
        <v/>
      </c>
      <c r="AK396" s="68" t="str">
        <f ca="1">INDEX({"","_","-","="},IF(OR($D396 &gt;= AL$6, $E396 &lt; AK$6), 0, 1)+IF(OR($F396 &gt;= AL$6, $G396 &lt; AK$6), 0, 2)+1)</f>
        <v/>
      </c>
      <c r="AL396" s="68" t="str">
        <f ca="1">INDEX({"","_","-","="},IF(OR($D396 &gt;= AM$6, $E396 &lt; AL$6), 0, 1)+IF(OR($F396 &gt;= AM$6, $G396 &lt; AL$6), 0, 2)+1)</f>
        <v/>
      </c>
      <c r="AM396" s="68" t="str">
        <f ca="1">INDEX({"","_","-","="},IF(OR($D396 &gt;= AN$6, $E396 &lt; AM$6), 0, 1)+IF(OR($F396 &gt;= AN$6, $G396 &lt; AM$6), 0, 2)+1)</f>
        <v/>
      </c>
      <c r="AN396" s="68" t="str">
        <f ca="1">INDEX({"","_","-","="},IF(OR($D396 &gt;= AO$6, $E396 &lt; AN$6), 0, 1)+IF(OR($F396 &gt;= AO$6, $G396 &lt; AN$6), 0, 2)+1)</f>
        <v/>
      </c>
      <c r="AO396" s="68" t="str">
        <f ca="1">INDEX({"","_","-","="},IF(OR($D396 &gt;= AP$6, $E396 &lt; AO$6), 0, 1)+IF(OR($F396 &gt;= AP$6, $G396 &lt; AO$6), 0, 2)+1)</f>
        <v/>
      </c>
      <c r="AP396" s="68" t="str">
        <f ca="1">INDEX({"","_","-","="},IF(OR($D396 &gt;= AQ$6, $E396 &lt; AP$6), 0, 1)+IF(OR($F396 &gt;= AQ$6, $G396 &lt; AP$6), 0, 2)+1)</f>
        <v/>
      </c>
      <c r="AQ396" s="68" t="str">
        <f ca="1">INDEX({"","_","-","="},IF(OR($D396 &gt;= AR$6, $E396 &lt; AQ$6), 0, 1)+IF(OR($F396 &gt;= AR$6, $G396 &lt; AQ$6), 0, 2)+1)</f>
        <v/>
      </c>
      <c r="AR396" s="68" t="str">
        <f ca="1">INDEX({"","_","-","="},IF(OR($D396 &gt;= AS$6, $E396 &lt; AR$6), 0, 1)+IF(OR($F396 &gt;= AS$6, $G396 &lt; AR$6), 0, 2)+1)</f>
        <v/>
      </c>
      <c r="AS396" s="68" t="str">
        <f ca="1">INDEX({"","_","-","="},IF(OR($D396 &gt;= AT$6, $E396 &lt; AS$6), 0, 1)+IF(OR($F396 &gt;= AT$6, $G396 &lt; AS$6), 0, 2)+1)</f>
        <v/>
      </c>
      <c r="AT396" s="68" t="str">
        <f ca="1">INDEX({"","_","-","="},IF(OR($D396 &gt;= AU$6, $E396 &lt; AT$6), 0, 1)+IF(OR($F396 &gt;= AU$6, $G396 &lt; AT$6), 0, 2)+1)</f>
        <v/>
      </c>
      <c r="AU396" s="68" t="str">
        <f ca="1">INDEX({"","_","-","="},IF(OR($D396 &gt;= AV$6, $E396 &lt; AU$6), 0, 1)+IF(OR($F396 &gt;= AV$6, $G396 &lt; AU$6), 0, 2)+1)</f>
        <v/>
      </c>
      <c r="AV396" s="68" t="str">
        <f ca="1">INDEX({"","_","-","="},IF(OR($D396 &gt;= AW$6, $E396 &lt; AV$6), 0, 1)+IF(OR($F396 &gt;= AW$6, $G396 &lt; AV$6), 0, 2)+1)</f>
        <v/>
      </c>
      <c r="AW396" s="68" t="str">
        <f ca="1">INDEX({"","_","-","="},IF(OR($D396 &gt;= AX$6, $E396 &lt; AW$6), 0, 1)+IF(OR($F396 &gt;= AX$6, $G396 &lt; AW$6), 0, 2)+1)</f>
        <v/>
      </c>
      <c r="AX396" s="68" t="str">
        <f ca="1">INDEX({"","_","-","="},IF(OR($D396 &gt;= AY$6, $E396 &lt; AX$6), 0, 1)+IF(OR($F396 &gt;= AY$6, $G396 &lt; AX$6), 0, 2)+1)</f>
        <v/>
      </c>
      <c r="AY396" s="68" t="str">
        <f ca="1">INDEX({"","_","-","="},IF(OR($D396 &gt;= AZ$6, $E396 &lt; AY$6), 0, 1)+IF(OR($F396 &gt;= AZ$6, $G396 &lt; AY$6), 0, 2)+1)</f>
        <v/>
      </c>
      <c r="AZ396" s="68" t="str">
        <f ca="1">INDEX({"","_","-","="},IF(OR($D396 &gt;= BA$6, $E396 &lt; AZ$6), 0, 1)+IF(OR($F396 &gt;= BA$6, $G396 &lt; AZ$6), 0, 2)+1)</f>
        <v/>
      </c>
      <c r="BA396" s="68" t="str">
        <f ca="1">INDEX({"","_","-","="},IF(OR($D396 &gt;= BB$6, $E396 &lt; BA$6), 0, 1)+IF(OR($F396 &gt;= BB$6, $G396 &lt; BA$6), 0, 2)+1)</f>
        <v/>
      </c>
      <c r="BB396" s="68" t="str">
        <f ca="1">INDEX({"","_","-","="},IF(OR($D396 &gt;= BC$6, $E396 &lt; BB$6), 0, 1)+IF(OR($F396 &gt;= BC$6, $G396 &lt; BB$6), 0, 2)+1)</f>
        <v/>
      </c>
      <c r="BC396" s="68" t="str">
        <f ca="1">INDEX({"","_","-","="},IF(OR($D396 &gt;= BD$6, $E396 &lt; BC$6), 0, 1)+IF(OR($F396 &gt;= BD$6, $G396 &lt; BC$6), 0, 2)+1)</f>
        <v/>
      </c>
      <c r="BD396" s="68" t="str">
        <f ca="1">INDEX({"","_","-","="},IF(OR($D396 &gt;= BE$6, $E396 &lt; BD$6), 0, 1)+IF(OR($F396 &gt;= BE$6, $G396 &lt; BD$6), 0, 2)+1)</f>
        <v/>
      </c>
      <c r="BE396" s="68" t="str">
        <f ca="1">INDEX({"","_","-","="},IF(OR($D396 &gt;= BF$6, $E396 &lt; BE$6), 0, 1)+IF(OR($F396 &gt;= BF$6, $G396 &lt; BE$6), 0, 2)+1)</f>
        <v/>
      </c>
      <c r="BF396" s="68" t="str">
        <f ca="1">INDEX({"","_","-","="},IF(OR($D396 &gt;= BG$6, $E396 &lt; BF$6), 0, 1)+IF(OR($F396 &gt;= BG$6, $G396 &lt; BF$6), 0, 2)+1)</f>
        <v/>
      </c>
      <c r="BG396" s="68" t="str">
        <f ca="1">INDEX({"","_","-","="},IF(OR($D396 &gt;= BH$6, $E396 &lt; BG$6), 0, 1)+IF(OR($F396 &gt;= BH$6, $G396 &lt; BG$6), 0, 2)+1)</f>
        <v/>
      </c>
      <c r="BH396" s="68" t="str">
        <f ca="1">INDEX({"","_","-","="},IF(OR($D396 &gt;= BI$6, $E396 &lt; BH$6), 0, 1)+IF(OR($F396 &gt;= BI$6, $G396 &lt; BH$6), 0, 2)+1)</f>
        <v/>
      </c>
      <c r="BI396" s="68" t="str">
        <f ca="1">INDEX({"","_","-","="},IF(OR($D396 &gt;= BJ$6, $E396 &lt; BI$6), 0, 1)+IF(OR($F396 &gt;= BJ$6, $G396 &lt; BI$6), 0, 2)+1)</f>
        <v/>
      </c>
      <c r="BJ396" s="68" t="str">
        <f ca="1">INDEX({"","_","-","="},IF(OR($D396 &gt;= BK$6, $E396 &lt; BJ$6), 0, 1)+IF(OR($F396 &gt;= BK$6, $G396 &lt; BJ$6), 0, 2)+1)</f>
        <v/>
      </c>
      <c r="BK396" s="68" t="str">
        <f ca="1">INDEX({"","_","-","="},IF(OR($D396 &gt;= BL$6, $E396 &lt; BK$6), 0, 1)+IF(OR($F396 &gt;= BL$6, $G396 &lt; BK$6), 0, 2)+1)</f>
        <v/>
      </c>
      <c r="BL396" s="68" t="str">
        <f ca="1">INDEX({"","_","-","="},IF(OR($D396 &gt;= BM$6, $E396 &lt; BL$6), 0, 1)+IF(OR($F396 &gt;= BM$6, $G396 &lt; BL$6), 0, 2)+1)</f>
        <v/>
      </c>
      <c r="BM396" s="68" t="str">
        <f ca="1">INDEX({"","_","-","="},IF(OR($D396 &gt;= BN$6, $E396 &lt; BM$6), 0, 1)+IF(OR($F396 &gt;= BN$6, $G396 &lt; BM$6), 0, 2)+1)</f>
        <v/>
      </c>
      <c r="BN396" s="68" t="str">
        <f ca="1">INDEX({"","_","-","="},IF(OR($D396 &gt;= BO$6, $E396 &lt; BN$6), 0, 1)+IF(OR($F396 &gt;= BO$6, $G396 &lt; BN$6), 0, 2)+1)</f>
        <v/>
      </c>
      <c r="BO396" s="68" t="str">
        <f ca="1">INDEX({"","_","-","="},IF(OR($D396 &gt;= BP$6, $E396 &lt; BO$6), 0, 1)+IF(OR($F396 &gt;= BP$6, $G396 &lt; BO$6), 0, 2)+1)</f>
        <v/>
      </c>
      <c r="BP396" s="68" t="str">
        <f ca="1">INDEX({"","_","-","="},IF(OR($D396 &gt;= BQ$6, $E396 &lt; BP$6), 0, 1)+IF(OR($F396 &gt;= BQ$6, $G396 &lt; BP$6), 0, 2)+1)</f>
        <v/>
      </c>
      <c r="BQ396" s="68" t="str">
        <f ca="1">INDEX({"","_","-","="},IF(OR($D396 &gt;= BR$6, $E396 &lt; BQ$6), 0, 1)+IF(OR($F396 &gt;= BR$6, $G396 &lt; BQ$6), 0, 2)+1)</f>
        <v/>
      </c>
      <c r="BR396" s="68" t="str">
        <f ca="1">INDEX({"","_","-","="},IF(OR($D396 &gt;= BS$6, $E396 &lt; BR$6), 0, 1)+IF(OR($F396 &gt;= BS$6, $G396 &lt; BR$6), 0, 2)+1)</f>
        <v/>
      </c>
      <c r="BS396" s="68" t="str">
        <f ca="1">INDEX({"","_","-","="},IF(OR($D396 &gt;= BT$6, $E396 &lt; BS$6), 0, 1)+IF(OR($F396 &gt;= BT$6, $G396 &lt; BS$6), 0, 2)+1)</f>
        <v/>
      </c>
      <c r="BT396" s="68" t="str">
        <f ca="1">INDEX({"","_","-","="},IF(OR($D396 &gt;= BU$6, $E396 &lt; BT$6), 0, 1)+IF(OR($F396 &gt;= BU$6, $G396 &lt; BT$6), 0, 2)+1)</f>
        <v/>
      </c>
      <c r="BU396" s="68" t="str">
        <f ca="1">INDEX({"","_","-","="},IF(OR($D396 &gt;= BV$6, $E396 &lt; BU$6), 0, 1)+IF(OR($F396 &gt;= BV$6, $G396 &lt; BU$6), 0, 2)+1)</f>
        <v/>
      </c>
      <c r="BV396" s="68" t="str">
        <f ca="1">INDEX({"","_","-","="},IF(OR($D396 &gt;= BW$6, $E396 &lt; BV$6), 0, 1)+IF(OR($F396 &gt;= BW$6, $G396 &lt; BV$6), 0, 2)+1)</f>
        <v/>
      </c>
      <c r="BW396" s="68" t="str">
        <f ca="1">INDEX({"","_","-","="},IF(OR($D396 &gt;= BX$6, $E396 &lt; BW$6), 0, 1)+IF(OR($F396 &gt;= BX$6, $G396 &lt; BW$6), 0, 2)+1)</f>
        <v/>
      </c>
      <c r="BX396" s="68" t="str">
        <f ca="1">INDEX({"","_","-","="},IF(OR($D396 &gt;= BY$6, $E396 &lt; BX$6), 0, 1)+IF(OR($F396 &gt;= BY$6, $G396 &lt; BX$6), 0, 2)+1)</f>
        <v/>
      </c>
      <c r="BY396" s="68" t="str">
        <f ca="1">INDEX({"","_","-","="},IF(OR($D396 &gt;= BZ$6, $E396 &lt; BY$6), 0, 1)+IF(OR($F396 &gt;= BZ$6, $G396 &lt; BY$6), 0, 2)+1)</f>
        <v/>
      </c>
      <c r="BZ396" s="68" t="str">
        <f ca="1">INDEX({"","_","-","="},IF(OR($D396 &gt;= CA$6, $E396 &lt; BZ$6), 0, 1)+IF(OR($F396 &gt;= CA$6, $G396 &lt; BZ$6), 0, 2)+1)</f>
        <v/>
      </c>
      <c r="CA396" s="68" t="str">
        <f ca="1">INDEX({"","_","-","="},IF(OR($D396 &gt;= CB$6, $E396 &lt; CA$6), 0, 1)+IF(OR($F396 &gt;= CB$6, $G396 &lt; CA$6), 0, 2)+1)</f>
        <v/>
      </c>
      <c r="CB396" s="68" t="str">
        <f ca="1">INDEX({"","_","-","="},IF(OR($D396 &gt;= CC$6, $E396 &lt; CB$6), 0, 1)+IF(OR($F396 &gt;= CC$6, $G396 &lt; CB$6), 0, 2)+1)</f>
        <v/>
      </c>
      <c r="CC396" s="68" t="str">
        <f ca="1">INDEX({"","_","-","="},IF(OR($D396 &gt;= CD$6, $E396 &lt; CC$6), 0, 1)+IF(OR($F396 &gt;= CD$6, $G396 &lt; CC$6), 0, 2)+1)</f>
        <v/>
      </c>
      <c r="CD396" s="68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IF('临-进度'!M392,'临-进度'!$A392,"")</f>
        <v/>
      </c>
      <c r="B397" s="8" t="str">
        <f ca="1">IF('临-进度'!M392,'临-进度'!$B392,"")</f>
        <v/>
      </c>
      <c r="C397" s="8" t="str">
        <f ca="1">IF('临-进度'!M392,'临-进度'!$E392,"")</f>
        <v/>
      </c>
      <c r="D397" s="40" t="str">
        <f ca="1">IF('临-进度'!$M392,'临-进度'!$I392,"")</f>
        <v/>
      </c>
      <c r="E397" s="40" t="str">
        <f ca="1">IF('临-进度'!$M392,'临-进度'!$AE392,"")</f>
        <v/>
      </c>
      <c r="F397" s="40" t="str">
        <f ca="1">IF('临-进度'!$M392,'临-进度'!$J392,"")</f>
        <v/>
      </c>
      <c r="G397" s="73" t="str">
        <f ca="1">IF('临-进度'!$M392,'临-进度'!$AF392,"")</f>
        <v/>
      </c>
      <c r="H397" s="68" t="str">
        <f ca="1">INDEX({"","_","-","="},IF(OR($D397 &gt;= I$6, $E397 &lt; H$6), 0, 1)+IF(OR($F397 &gt;= I$6, $G397 &lt; H$6), 0, 2)+1)</f>
        <v/>
      </c>
      <c r="I397" s="68" t="str">
        <f ca="1">INDEX({"","_","-","="},IF(OR($D397 &gt;= J$6, $E397 &lt; I$6), 0, 1)+IF(OR($F397 &gt;= J$6, $G397 &lt; I$6), 0, 2)+1)</f>
        <v/>
      </c>
      <c r="J397" s="68" t="str">
        <f ca="1">INDEX({"","_","-","="},IF(OR($D397 &gt;= K$6, $E397 &lt; J$6), 0, 1)+IF(OR($F397 &gt;= K$6, $G397 &lt; J$6), 0, 2)+1)</f>
        <v/>
      </c>
      <c r="K397" s="68" t="str">
        <f ca="1">INDEX({"","_","-","="},IF(OR($D397 &gt;= L$6, $E397 &lt; K$6), 0, 1)+IF(OR($F397 &gt;= L$6, $G397 &lt; K$6), 0, 2)+1)</f>
        <v/>
      </c>
      <c r="L397" s="68" t="str">
        <f ca="1">INDEX({"","_","-","="},IF(OR($D397 &gt;= M$6, $E397 &lt; L$6), 0, 1)+IF(OR($F397 &gt;= M$6, $G397 &lt; L$6), 0, 2)+1)</f>
        <v/>
      </c>
      <c r="M397" s="68" t="str">
        <f ca="1">INDEX({"","_","-","="},IF(OR($D397 &gt;= N$6, $E397 &lt; M$6), 0, 1)+IF(OR($F397 &gt;= N$6, $G397 &lt; M$6), 0, 2)+1)</f>
        <v/>
      </c>
      <c r="N397" s="68" t="str">
        <f ca="1">INDEX({"","_","-","="},IF(OR($D397 &gt;= O$6, $E397 &lt; N$6), 0, 1)+IF(OR($F397 &gt;= O$6, $G397 &lt; N$6), 0, 2)+1)</f>
        <v/>
      </c>
      <c r="O397" s="68" t="str">
        <f ca="1">INDEX({"","_","-","="},IF(OR($D397 &gt;= P$6, $E397 &lt; O$6), 0, 1)+IF(OR($F397 &gt;= P$6, $G397 &lt; O$6), 0, 2)+1)</f>
        <v/>
      </c>
      <c r="P397" s="68" t="str">
        <f ca="1">INDEX({"","_","-","="},IF(OR($D397 &gt;= Q$6, $E397 &lt; P$6), 0, 1)+IF(OR($F397 &gt;= Q$6, $G397 &lt; P$6), 0, 2)+1)</f>
        <v/>
      </c>
      <c r="Q397" s="68" t="str">
        <f ca="1">INDEX({"","_","-","="},IF(OR($D397 &gt;= R$6, $E397 &lt; Q$6), 0, 1)+IF(OR($F397 &gt;= R$6, $G397 &lt; Q$6), 0, 2)+1)</f>
        <v/>
      </c>
      <c r="R397" s="68" t="str">
        <f ca="1">INDEX({"","_","-","="},IF(OR($D397 &gt;= S$6, $E397 &lt; R$6), 0, 1)+IF(OR($F397 &gt;= S$6, $G397 &lt; R$6), 0, 2)+1)</f>
        <v/>
      </c>
      <c r="S397" s="68" t="str">
        <f ca="1">INDEX({"","_","-","="},IF(OR($D397 &gt;= T$6, $E397 &lt; S$6), 0, 1)+IF(OR($F397 &gt;= T$6, $G397 &lt; S$6), 0, 2)+1)</f>
        <v/>
      </c>
      <c r="T397" s="68" t="str">
        <f ca="1">INDEX({"","_","-","="},IF(OR($D397 &gt;= U$6, $E397 &lt; T$6), 0, 1)+IF(OR($F397 &gt;= U$6, $G397 &lt; T$6), 0, 2)+1)</f>
        <v/>
      </c>
      <c r="U397" s="68" t="str">
        <f ca="1">INDEX({"","_","-","="},IF(OR($D397 &gt;= V$6, $E397 &lt; U$6), 0, 1)+IF(OR($F397 &gt;= V$6, $G397 &lt; U$6), 0, 2)+1)</f>
        <v/>
      </c>
      <c r="V397" s="68" t="str">
        <f ca="1">INDEX({"","_","-","="},IF(OR($D397 &gt;= W$6, $E397 &lt; V$6), 0, 1)+IF(OR($F397 &gt;= W$6, $G397 &lt; V$6), 0, 2)+1)</f>
        <v/>
      </c>
      <c r="W397" s="68" t="str">
        <f ca="1">INDEX({"","_","-","="},IF(OR($D397 &gt;= X$6, $E397 &lt; W$6), 0, 1)+IF(OR($F397 &gt;= X$6, $G397 &lt; W$6), 0, 2)+1)</f>
        <v/>
      </c>
      <c r="X397" s="68" t="str">
        <f ca="1">INDEX({"","_","-","="},IF(OR($D397 &gt;= Y$6, $E397 &lt; X$6), 0, 1)+IF(OR($F397 &gt;= Y$6, $G397 &lt; X$6), 0, 2)+1)</f>
        <v/>
      </c>
      <c r="Y397" s="68" t="str">
        <f ca="1">INDEX({"","_","-","="},IF(OR($D397 &gt;= Z$6, $E397 &lt; Y$6), 0, 1)+IF(OR($F397 &gt;= Z$6, $G397 &lt; Y$6), 0, 2)+1)</f>
        <v/>
      </c>
      <c r="Z397" s="68" t="str">
        <f ca="1">INDEX({"","_","-","="},IF(OR($D397 &gt;= AA$6, $E397 &lt; Z$6), 0, 1)+IF(OR($F397 &gt;= AA$6, $G397 &lt; Z$6), 0, 2)+1)</f>
        <v/>
      </c>
      <c r="AA397" s="68" t="str">
        <f ca="1">INDEX({"","_","-","="},IF(OR($D397 &gt;= AB$6, $E397 &lt; AA$6), 0, 1)+IF(OR($F397 &gt;= AB$6, $G397 &lt; AA$6), 0, 2)+1)</f>
        <v/>
      </c>
      <c r="AB397" s="68" t="str">
        <f ca="1">INDEX({"","_","-","="},IF(OR($D397 &gt;= AC$6, $E397 &lt; AB$6), 0, 1)+IF(OR($F397 &gt;= AC$6, $G397 &lt; AB$6), 0, 2)+1)</f>
        <v/>
      </c>
      <c r="AC397" s="68" t="str">
        <f ca="1">INDEX({"","_","-","="},IF(OR($D397 &gt;= AD$6, $E397 &lt; AC$6), 0, 1)+IF(OR($F397 &gt;= AD$6, $G397 &lt; AC$6), 0, 2)+1)</f>
        <v/>
      </c>
      <c r="AD397" s="68" t="str">
        <f ca="1">INDEX({"","_","-","="},IF(OR($D397 &gt;= AE$6, $E397 &lt; AD$6), 0, 1)+IF(OR($F397 &gt;= AE$6, $G397 &lt; AD$6), 0, 2)+1)</f>
        <v/>
      </c>
      <c r="AE397" s="68" t="str">
        <f ca="1">INDEX({"","_","-","="},IF(OR($D397 &gt;= AF$6, $E397 &lt; AE$6), 0, 1)+IF(OR($F397 &gt;= AF$6, $G397 &lt; AE$6), 0, 2)+1)</f>
        <v/>
      </c>
      <c r="AF397" s="68" t="str">
        <f ca="1">INDEX({"","_","-","="},IF(OR($D397 &gt;= AG$6, $E397 &lt; AF$6), 0, 1)+IF(OR($F397 &gt;= AG$6, $G397 &lt; AF$6), 0, 2)+1)</f>
        <v/>
      </c>
      <c r="AG397" s="68" t="str">
        <f ca="1">INDEX({"","_","-","="},IF(OR($D397 &gt;= AH$6, $E397 &lt; AG$6), 0, 1)+IF(OR($F397 &gt;= AH$6, $G397 &lt; AG$6), 0, 2)+1)</f>
        <v/>
      </c>
      <c r="AH397" s="68" t="str">
        <f ca="1">INDEX({"","_","-","="},IF(OR($D397 &gt;= AI$6, $E397 &lt; AH$6), 0, 1)+IF(OR($F397 &gt;= AI$6, $G397 &lt; AH$6), 0, 2)+1)</f>
        <v/>
      </c>
      <c r="AI397" s="68" t="str">
        <f ca="1">INDEX({"","_","-","="},IF(OR($D397 &gt;= AJ$6, $E397 &lt; AI$6), 0, 1)+IF(OR($F397 &gt;= AJ$6, $G397 &lt; AI$6), 0, 2)+1)</f>
        <v/>
      </c>
      <c r="AJ397" s="68" t="str">
        <f ca="1">INDEX({"","_","-","="},IF(OR($D397 &gt;= AK$6, $E397 &lt; AJ$6), 0, 1)+IF(OR($F397 &gt;= AK$6, $G397 &lt; AJ$6), 0, 2)+1)</f>
        <v/>
      </c>
      <c r="AK397" s="68" t="str">
        <f ca="1">INDEX({"","_","-","="},IF(OR($D397 &gt;= AL$6, $E397 &lt; AK$6), 0, 1)+IF(OR($F397 &gt;= AL$6, $G397 &lt; AK$6), 0, 2)+1)</f>
        <v/>
      </c>
      <c r="AL397" s="68" t="str">
        <f ca="1">INDEX({"","_","-","="},IF(OR($D397 &gt;= AM$6, $E397 &lt; AL$6), 0, 1)+IF(OR($F397 &gt;= AM$6, $G397 &lt; AL$6), 0, 2)+1)</f>
        <v/>
      </c>
      <c r="AM397" s="68" t="str">
        <f ca="1">INDEX({"","_","-","="},IF(OR($D397 &gt;= AN$6, $E397 &lt; AM$6), 0, 1)+IF(OR($F397 &gt;= AN$6, $G397 &lt; AM$6), 0, 2)+1)</f>
        <v/>
      </c>
      <c r="AN397" s="68" t="str">
        <f ca="1">INDEX({"","_","-","="},IF(OR($D397 &gt;= AO$6, $E397 &lt; AN$6), 0, 1)+IF(OR($F397 &gt;= AO$6, $G397 &lt; AN$6), 0, 2)+1)</f>
        <v/>
      </c>
      <c r="AO397" s="68" t="str">
        <f ca="1">INDEX({"","_","-","="},IF(OR($D397 &gt;= AP$6, $E397 &lt; AO$6), 0, 1)+IF(OR($F397 &gt;= AP$6, $G397 &lt; AO$6), 0, 2)+1)</f>
        <v/>
      </c>
      <c r="AP397" s="68" t="str">
        <f ca="1">INDEX({"","_","-","="},IF(OR($D397 &gt;= AQ$6, $E397 &lt; AP$6), 0, 1)+IF(OR($F397 &gt;= AQ$6, $G397 &lt; AP$6), 0, 2)+1)</f>
        <v/>
      </c>
      <c r="AQ397" s="68" t="str">
        <f ca="1">INDEX({"","_","-","="},IF(OR($D397 &gt;= AR$6, $E397 &lt; AQ$6), 0, 1)+IF(OR($F397 &gt;= AR$6, $G397 &lt; AQ$6), 0, 2)+1)</f>
        <v/>
      </c>
      <c r="AR397" s="68" t="str">
        <f ca="1">INDEX({"","_","-","="},IF(OR($D397 &gt;= AS$6, $E397 &lt; AR$6), 0, 1)+IF(OR($F397 &gt;= AS$6, $G397 &lt; AR$6), 0, 2)+1)</f>
        <v/>
      </c>
      <c r="AS397" s="68" t="str">
        <f ca="1">INDEX({"","_","-","="},IF(OR($D397 &gt;= AT$6, $E397 &lt; AS$6), 0, 1)+IF(OR($F397 &gt;= AT$6, $G397 &lt; AS$6), 0, 2)+1)</f>
        <v/>
      </c>
      <c r="AT397" s="68" t="str">
        <f ca="1">INDEX({"","_","-","="},IF(OR($D397 &gt;= AU$6, $E397 &lt; AT$6), 0, 1)+IF(OR($F397 &gt;= AU$6, $G397 &lt; AT$6), 0, 2)+1)</f>
        <v/>
      </c>
      <c r="AU397" s="68" t="str">
        <f ca="1">INDEX({"","_","-","="},IF(OR($D397 &gt;= AV$6, $E397 &lt; AU$6), 0, 1)+IF(OR($F397 &gt;= AV$6, $G397 &lt; AU$6), 0, 2)+1)</f>
        <v/>
      </c>
      <c r="AV397" s="68" t="str">
        <f ca="1">INDEX({"","_","-","="},IF(OR($D397 &gt;= AW$6, $E397 &lt; AV$6), 0, 1)+IF(OR($F397 &gt;= AW$6, $G397 &lt; AV$6), 0, 2)+1)</f>
        <v/>
      </c>
      <c r="AW397" s="68" t="str">
        <f ca="1">INDEX({"","_","-","="},IF(OR($D397 &gt;= AX$6, $E397 &lt; AW$6), 0, 1)+IF(OR($F397 &gt;= AX$6, $G397 &lt; AW$6), 0, 2)+1)</f>
        <v/>
      </c>
      <c r="AX397" s="68" t="str">
        <f ca="1">INDEX({"","_","-","="},IF(OR($D397 &gt;= AY$6, $E397 &lt; AX$6), 0, 1)+IF(OR($F397 &gt;= AY$6, $G397 &lt; AX$6), 0, 2)+1)</f>
        <v/>
      </c>
      <c r="AY397" s="68" t="str">
        <f ca="1">INDEX({"","_","-","="},IF(OR($D397 &gt;= AZ$6, $E397 &lt; AY$6), 0, 1)+IF(OR($F397 &gt;= AZ$6, $G397 &lt; AY$6), 0, 2)+1)</f>
        <v/>
      </c>
      <c r="AZ397" s="68" t="str">
        <f ca="1">INDEX({"","_","-","="},IF(OR($D397 &gt;= BA$6, $E397 &lt; AZ$6), 0, 1)+IF(OR($F397 &gt;= BA$6, $G397 &lt; AZ$6), 0, 2)+1)</f>
        <v/>
      </c>
      <c r="BA397" s="68" t="str">
        <f ca="1">INDEX({"","_","-","="},IF(OR($D397 &gt;= BB$6, $E397 &lt; BA$6), 0, 1)+IF(OR($F397 &gt;= BB$6, $G397 &lt; BA$6), 0, 2)+1)</f>
        <v/>
      </c>
      <c r="BB397" s="68" t="str">
        <f ca="1">INDEX({"","_","-","="},IF(OR($D397 &gt;= BC$6, $E397 &lt; BB$6), 0, 1)+IF(OR($F397 &gt;= BC$6, $G397 &lt; BB$6), 0, 2)+1)</f>
        <v/>
      </c>
      <c r="BC397" s="68" t="str">
        <f ca="1">INDEX({"","_","-","="},IF(OR($D397 &gt;= BD$6, $E397 &lt; BC$6), 0, 1)+IF(OR($F397 &gt;= BD$6, $G397 &lt; BC$6), 0, 2)+1)</f>
        <v/>
      </c>
      <c r="BD397" s="68" t="str">
        <f ca="1">INDEX({"","_","-","="},IF(OR($D397 &gt;= BE$6, $E397 &lt; BD$6), 0, 1)+IF(OR($F397 &gt;= BE$6, $G397 &lt; BD$6), 0, 2)+1)</f>
        <v/>
      </c>
      <c r="BE397" s="68" t="str">
        <f ca="1">INDEX({"","_","-","="},IF(OR($D397 &gt;= BF$6, $E397 &lt; BE$6), 0, 1)+IF(OR($F397 &gt;= BF$6, $G397 &lt; BE$6), 0, 2)+1)</f>
        <v/>
      </c>
      <c r="BF397" s="68" t="str">
        <f ca="1">INDEX({"","_","-","="},IF(OR($D397 &gt;= BG$6, $E397 &lt; BF$6), 0, 1)+IF(OR($F397 &gt;= BG$6, $G397 &lt; BF$6), 0, 2)+1)</f>
        <v/>
      </c>
      <c r="BG397" s="68" t="str">
        <f ca="1">INDEX({"","_","-","="},IF(OR($D397 &gt;= BH$6, $E397 &lt; BG$6), 0, 1)+IF(OR($F397 &gt;= BH$6, $G397 &lt; BG$6), 0, 2)+1)</f>
        <v/>
      </c>
      <c r="BH397" s="68" t="str">
        <f ca="1">INDEX({"","_","-","="},IF(OR($D397 &gt;= BI$6, $E397 &lt; BH$6), 0, 1)+IF(OR($F397 &gt;= BI$6, $G397 &lt; BH$6), 0, 2)+1)</f>
        <v/>
      </c>
      <c r="BI397" s="68" t="str">
        <f ca="1">INDEX({"","_","-","="},IF(OR($D397 &gt;= BJ$6, $E397 &lt; BI$6), 0, 1)+IF(OR($F397 &gt;= BJ$6, $G397 &lt; BI$6), 0, 2)+1)</f>
        <v/>
      </c>
      <c r="BJ397" s="68" t="str">
        <f ca="1">INDEX({"","_","-","="},IF(OR($D397 &gt;= BK$6, $E397 &lt; BJ$6), 0, 1)+IF(OR($F397 &gt;= BK$6, $G397 &lt; BJ$6), 0, 2)+1)</f>
        <v/>
      </c>
      <c r="BK397" s="68" t="str">
        <f ca="1">INDEX({"","_","-","="},IF(OR($D397 &gt;= BL$6, $E397 &lt; BK$6), 0, 1)+IF(OR($F397 &gt;= BL$6, $G397 &lt; BK$6), 0, 2)+1)</f>
        <v/>
      </c>
      <c r="BL397" s="68" t="str">
        <f ca="1">INDEX({"","_","-","="},IF(OR($D397 &gt;= BM$6, $E397 &lt; BL$6), 0, 1)+IF(OR($F397 &gt;= BM$6, $G397 &lt; BL$6), 0, 2)+1)</f>
        <v/>
      </c>
      <c r="BM397" s="68" t="str">
        <f ca="1">INDEX({"","_","-","="},IF(OR($D397 &gt;= BN$6, $E397 &lt; BM$6), 0, 1)+IF(OR($F397 &gt;= BN$6, $G397 &lt; BM$6), 0, 2)+1)</f>
        <v/>
      </c>
      <c r="BN397" s="68" t="str">
        <f ca="1">INDEX({"","_","-","="},IF(OR($D397 &gt;= BO$6, $E397 &lt; BN$6), 0, 1)+IF(OR($F397 &gt;= BO$6, $G397 &lt; BN$6), 0, 2)+1)</f>
        <v/>
      </c>
      <c r="BO397" s="68" t="str">
        <f ca="1">INDEX({"","_","-","="},IF(OR($D397 &gt;= BP$6, $E397 &lt; BO$6), 0, 1)+IF(OR($F397 &gt;= BP$6, $G397 &lt; BO$6), 0, 2)+1)</f>
        <v/>
      </c>
      <c r="BP397" s="68" t="str">
        <f ca="1">INDEX({"","_","-","="},IF(OR($D397 &gt;= BQ$6, $E397 &lt; BP$6), 0, 1)+IF(OR($F397 &gt;= BQ$6, $G397 &lt; BP$6), 0, 2)+1)</f>
        <v/>
      </c>
      <c r="BQ397" s="68" t="str">
        <f ca="1">INDEX({"","_","-","="},IF(OR($D397 &gt;= BR$6, $E397 &lt; BQ$6), 0, 1)+IF(OR($F397 &gt;= BR$6, $G397 &lt; BQ$6), 0, 2)+1)</f>
        <v/>
      </c>
      <c r="BR397" s="68" t="str">
        <f ca="1">INDEX({"","_","-","="},IF(OR($D397 &gt;= BS$6, $E397 &lt; BR$6), 0, 1)+IF(OR($F397 &gt;= BS$6, $G397 &lt; BR$6), 0, 2)+1)</f>
        <v/>
      </c>
      <c r="BS397" s="68" t="str">
        <f ca="1">INDEX({"","_","-","="},IF(OR($D397 &gt;= BT$6, $E397 &lt; BS$6), 0, 1)+IF(OR($F397 &gt;= BT$6, $G397 &lt; BS$6), 0, 2)+1)</f>
        <v/>
      </c>
      <c r="BT397" s="68" t="str">
        <f ca="1">INDEX({"","_","-","="},IF(OR($D397 &gt;= BU$6, $E397 &lt; BT$6), 0, 1)+IF(OR($F397 &gt;= BU$6, $G397 &lt; BT$6), 0, 2)+1)</f>
        <v/>
      </c>
      <c r="BU397" s="68" t="str">
        <f ca="1">INDEX({"","_","-","="},IF(OR($D397 &gt;= BV$6, $E397 &lt; BU$6), 0, 1)+IF(OR($F397 &gt;= BV$6, $G397 &lt; BU$6), 0, 2)+1)</f>
        <v/>
      </c>
      <c r="BV397" s="68" t="str">
        <f ca="1">INDEX({"","_","-","="},IF(OR($D397 &gt;= BW$6, $E397 &lt; BV$6), 0, 1)+IF(OR($F397 &gt;= BW$6, $G397 &lt; BV$6), 0, 2)+1)</f>
        <v/>
      </c>
      <c r="BW397" s="68" t="str">
        <f ca="1">INDEX({"","_","-","="},IF(OR($D397 &gt;= BX$6, $E397 &lt; BW$6), 0, 1)+IF(OR($F397 &gt;= BX$6, $G397 &lt; BW$6), 0, 2)+1)</f>
        <v/>
      </c>
      <c r="BX397" s="68" t="str">
        <f ca="1">INDEX({"","_","-","="},IF(OR($D397 &gt;= BY$6, $E397 &lt; BX$6), 0, 1)+IF(OR($F397 &gt;= BY$6, $G397 &lt; BX$6), 0, 2)+1)</f>
        <v/>
      </c>
      <c r="BY397" s="68" t="str">
        <f ca="1">INDEX({"","_","-","="},IF(OR($D397 &gt;= BZ$6, $E397 &lt; BY$6), 0, 1)+IF(OR($F397 &gt;= BZ$6, $G397 &lt; BY$6), 0, 2)+1)</f>
        <v/>
      </c>
      <c r="BZ397" s="68" t="str">
        <f ca="1">INDEX({"","_","-","="},IF(OR($D397 &gt;= CA$6, $E397 &lt; BZ$6), 0, 1)+IF(OR($F397 &gt;= CA$6, $G397 &lt; BZ$6), 0, 2)+1)</f>
        <v/>
      </c>
      <c r="CA397" s="68" t="str">
        <f ca="1">INDEX({"","_","-","="},IF(OR($D397 &gt;= CB$6, $E397 &lt; CA$6), 0, 1)+IF(OR($F397 &gt;= CB$6, $G397 &lt; CA$6), 0, 2)+1)</f>
        <v/>
      </c>
      <c r="CB397" s="68" t="str">
        <f ca="1">INDEX({"","_","-","="},IF(OR($D397 &gt;= CC$6, $E397 &lt; CB$6), 0, 1)+IF(OR($F397 &gt;= CC$6, $G397 &lt; CB$6), 0, 2)+1)</f>
        <v/>
      </c>
      <c r="CC397" s="68" t="str">
        <f ca="1">INDEX({"","_","-","="},IF(OR($D397 &gt;= CD$6, $E397 &lt; CC$6), 0, 1)+IF(OR($F397 &gt;= CD$6, $G397 &lt; CC$6), 0, 2)+1)</f>
        <v/>
      </c>
      <c r="CD397" s="68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IF('临-进度'!M393,'临-进度'!$A393,"")</f>
        <v/>
      </c>
      <c r="B398" s="8" t="str">
        <f ca="1">IF('临-进度'!M393,'临-进度'!$B393,"")</f>
        <v/>
      </c>
      <c r="C398" s="8" t="str">
        <f ca="1">IF('临-进度'!M393,'临-进度'!$E393,"")</f>
        <v/>
      </c>
      <c r="D398" s="40" t="str">
        <f ca="1">IF('临-进度'!$M393,'临-进度'!$I393,"")</f>
        <v/>
      </c>
      <c r="E398" s="40" t="str">
        <f ca="1">IF('临-进度'!$M393,'临-进度'!$AE393,"")</f>
        <v/>
      </c>
      <c r="F398" s="40" t="str">
        <f ca="1">IF('临-进度'!$M393,'临-进度'!$J393,"")</f>
        <v/>
      </c>
      <c r="G398" s="73" t="str">
        <f ca="1">IF('临-进度'!$M393,'临-进度'!$AF393,"")</f>
        <v/>
      </c>
      <c r="H398" s="68" t="str">
        <f ca="1">INDEX({"","_","-","="},IF(OR($D398 &gt;= I$6, $E398 &lt; H$6), 0, 1)+IF(OR($F398 &gt;= I$6, $G398 &lt; H$6), 0, 2)+1)</f>
        <v/>
      </c>
      <c r="I398" s="68" t="str">
        <f ca="1">INDEX({"","_","-","="},IF(OR($D398 &gt;= J$6, $E398 &lt; I$6), 0, 1)+IF(OR($F398 &gt;= J$6, $G398 &lt; I$6), 0, 2)+1)</f>
        <v/>
      </c>
      <c r="J398" s="68" t="str">
        <f ca="1">INDEX({"","_","-","="},IF(OR($D398 &gt;= K$6, $E398 &lt; J$6), 0, 1)+IF(OR($F398 &gt;= K$6, $G398 &lt; J$6), 0, 2)+1)</f>
        <v/>
      </c>
      <c r="K398" s="68" t="str">
        <f ca="1">INDEX({"","_","-","="},IF(OR($D398 &gt;= L$6, $E398 &lt; K$6), 0, 1)+IF(OR($F398 &gt;= L$6, $G398 &lt; K$6), 0, 2)+1)</f>
        <v/>
      </c>
      <c r="L398" s="68" t="str">
        <f ca="1">INDEX({"","_","-","="},IF(OR($D398 &gt;= M$6, $E398 &lt; L$6), 0, 1)+IF(OR($F398 &gt;= M$6, $G398 &lt; L$6), 0, 2)+1)</f>
        <v/>
      </c>
      <c r="M398" s="68" t="str">
        <f ca="1">INDEX({"","_","-","="},IF(OR($D398 &gt;= N$6, $E398 &lt; M$6), 0, 1)+IF(OR($F398 &gt;= N$6, $G398 &lt; M$6), 0, 2)+1)</f>
        <v/>
      </c>
      <c r="N398" s="68" t="str">
        <f ca="1">INDEX({"","_","-","="},IF(OR($D398 &gt;= O$6, $E398 &lt; N$6), 0, 1)+IF(OR($F398 &gt;= O$6, $G398 &lt; N$6), 0, 2)+1)</f>
        <v/>
      </c>
      <c r="O398" s="68" t="str">
        <f ca="1">INDEX({"","_","-","="},IF(OR($D398 &gt;= P$6, $E398 &lt; O$6), 0, 1)+IF(OR($F398 &gt;= P$6, $G398 &lt; O$6), 0, 2)+1)</f>
        <v/>
      </c>
      <c r="P398" s="68" t="str">
        <f ca="1">INDEX({"","_","-","="},IF(OR($D398 &gt;= Q$6, $E398 &lt; P$6), 0, 1)+IF(OR($F398 &gt;= Q$6, $G398 &lt; P$6), 0, 2)+1)</f>
        <v/>
      </c>
      <c r="Q398" s="68" t="str">
        <f ca="1">INDEX({"","_","-","="},IF(OR($D398 &gt;= R$6, $E398 &lt; Q$6), 0, 1)+IF(OR($F398 &gt;= R$6, $G398 &lt; Q$6), 0, 2)+1)</f>
        <v/>
      </c>
      <c r="R398" s="68" t="str">
        <f ca="1">INDEX({"","_","-","="},IF(OR($D398 &gt;= S$6, $E398 &lt; R$6), 0, 1)+IF(OR($F398 &gt;= S$6, $G398 &lt; R$6), 0, 2)+1)</f>
        <v/>
      </c>
      <c r="S398" s="68" t="str">
        <f ca="1">INDEX({"","_","-","="},IF(OR($D398 &gt;= T$6, $E398 &lt; S$6), 0, 1)+IF(OR($F398 &gt;= T$6, $G398 &lt; S$6), 0, 2)+1)</f>
        <v/>
      </c>
      <c r="T398" s="68" t="str">
        <f ca="1">INDEX({"","_","-","="},IF(OR($D398 &gt;= U$6, $E398 &lt; T$6), 0, 1)+IF(OR($F398 &gt;= U$6, $G398 &lt; T$6), 0, 2)+1)</f>
        <v/>
      </c>
      <c r="U398" s="68" t="str">
        <f ca="1">INDEX({"","_","-","="},IF(OR($D398 &gt;= V$6, $E398 &lt; U$6), 0, 1)+IF(OR($F398 &gt;= V$6, $G398 &lt; U$6), 0, 2)+1)</f>
        <v/>
      </c>
      <c r="V398" s="68" t="str">
        <f ca="1">INDEX({"","_","-","="},IF(OR($D398 &gt;= W$6, $E398 &lt; V$6), 0, 1)+IF(OR($F398 &gt;= W$6, $G398 &lt; V$6), 0, 2)+1)</f>
        <v/>
      </c>
      <c r="W398" s="68" t="str">
        <f ca="1">INDEX({"","_","-","="},IF(OR($D398 &gt;= X$6, $E398 &lt; W$6), 0, 1)+IF(OR($F398 &gt;= X$6, $G398 &lt; W$6), 0, 2)+1)</f>
        <v/>
      </c>
      <c r="X398" s="68" t="str">
        <f ca="1">INDEX({"","_","-","="},IF(OR($D398 &gt;= Y$6, $E398 &lt; X$6), 0, 1)+IF(OR($F398 &gt;= Y$6, $G398 &lt; X$6), 0, 2)+1)</f>
        <v/>
      </c>
      <c r="Y398" s="68" t="str">
        <f ca="1">INDEX({"","_","-","="},IF(OR($D398 &gt;= Z$6, $E398 &lt; Y$6), 0, 1)+IF(OR($F398 &gt;= Z$6, $G398 &lt; Y$6), 0, 2)+1)</f>
        <v/>
      </c>
      <c r="Z398" s="68" t="str">
        <f ca="1">INDEX({"","_","-","="},IF(OR($D398 &gt;= AA$6, $E398 &lt; Z$6), 0, 1)+IF(OR($F398 &gt;= AA$6, $G398 &lt; Z$6), 0, 2)+1)</f>
        <v/>
      </c>
      <c r="AA398" s="68" t="str">
        <f ca="1">INDEX({"","_","-","="},IF(OR($D398 &gt;= AB$6, $E398 &lt; AA$6), 0, 1)+IF(OR($F398 &gt;= AB$6, $G398 &lt; AA$6), 0, 2)+1)</f>
        <v/>
      </c>
      <c r="AB398" s="68" t="str">
        <f ca="1">INDEX({"","_","-","="},IF(OR($D398 &gt;= AC$6, $E398 &lt; AB$6), 0, 1)+IF(OR($F398 &gt;= AC$6, $G398 &lt; AB$6), 0, 2)+1)</f>
        <v/>
      </c>
      <c r="AC398" s="68" t="str">
        <f ca="1">INDEX({"","_","-","="},IF(OR($D398 &gt;= AD$6, $E398 &lt; AC$6), 0, 1)+IF(OR($F398 &gt;= AD$6, $G398 &lt; AC$6), 0, 2)+1)</f>
        <v/>
      </c>
      <c r="AD398" s="68" t="str">
        <f ca="1">INDEX({"","_","-","="},IF(OR($D398 &gt;= AE$6, $E398 &lt; AD$6), 0, 1)+IF(OR($F398 &gt;= AE$6, $G398 &lt; AD$6), 0, 2)+1)</f>
        <v/>
      </c>
      <c r="AE398" s="68" t="str">
        <f ca="1">INDEX({"","_","-","="},IF(OR($D398 &gt;= AF$6, $E398 &lt; AE$6), 0, 1)+IF(OR($F398 &gt;= AF$6, $G398 &lt; AE$6), 0, 2)+1)</f>
        <v/>
      </c>
      <c r="AF398" s="68" t="str">
        <f ca="1">INDEX({"","_","-","="},IF(OR($D398 &gt;= AG$6, $E398 &lt; AF$6), 0, 1)+IF(OR($F398 &gt;= AG$6, $G398 &lt; AF$6), 0, 2)+1)</f>
        <v/>
      </c>
      <c r="AG398" s="68" t="str">
        <f ca="1">INDEX({"","_","-","="},IF(OR($D398 &gt;= AH$6, $E398 &lt; AG$6), 0, 1)+IF(OR($F398 &gt;= AH$6, $G398 &lt; AG$6), 0, 2)+1)</f>
        <v/>
      </c>
      <c r="AH398" s="68" t="str">
        <f ca="1">INDEX({"","_","-","="},IF(OR($D398 &gt;= AI$6, $E398 &lt; AH$6), 0, 1)+IF(OR($F398 &gt;= AI$6, $G398 &lt; AH$6), 0, 2)+1)</f>
        <v/>
      </c>
      <c r="AI398" s="68" t="str">
        <f ca="1">INDEX({"","_","-","="},IF(OR($D398 &gt;= AJ$6, $E398 &lt; AI$6), 0, 1)+IF(OR($F398 &gt;= AJ$6, $G398 &lt; AI$6), 0, 2)+1)</f>
        <v/>
      </c>
      <c r="AJ398" s="68" t="str">
        <f ca="1">INDEX({"","_","-","="},IF(OR($D398 &gt;= AK$6, $E398 &lt; AJ$6), 0, 1)+IF(OR($F398 &gt;= AK$6, $G398 &lt; AJ$6), 0, 2)+1)</f>
        <v/>
      </c>
      <c r="AK398" s="68" t="str">
        <f ca="1">INDEX({"","_","-","="},IF(OR($D398 &gt;= AL$6, $E398 &lt; AK$6), 0, 1)+IF(OR($F398 &gt;= AL$6, $G398 &lt; AK$6), 0, 2)+1)</f>
        <v/>
      </c>
      <c r="AL398" s="68" t="str">
        <f ca="1">INDEX({"","_","-","="},IF(OR($D398 &gt;= AM$6, $E398 &lt; AL$6), 0, 1)+IF(OR($F398 &gt;= AM$6, $G398 &lt; AL$6), 0, 2)+1)</f>
        <v/>
      </c>
      <c r="AM398" s="68" t="str">
        <f ca="1">INDEX({"","_","-","="},IF(OR($D398 &gt;= AN$6, $E398 &lt; AM$6), 0, 1)+IF(OR($F398 &gt;= AN$6, $G398 &lt; AM$6), 0, 2)+1)</f>
        <v/>
      </c>
      <c r="AN398" s="68" t="str">
        <f ca="1">INDEX({"","_","-","="},IF(OR($D398 &gt;= AO$6, $E398 &lt; AN$6), 0, 1)+IF(OR($F398 &gt;= AO$6, $G398 &lt; AN$6), 0, 2)+1)</f>
        <v/>
      </c>
      <c r="AO398" s="68" t="str">
        <f ca="1">INDEX({"","_","-","="},IF(OR($D398 &gt;= AP$6, $E398 &lt; AO$6), 0, 1)+IF(OR($F398 &gt;= AP$6, $G398 &lt; AO$6), 0, 2)+1)</f>
        <v/>
      </c>
      <c r="AP398" s="68" t="str">
        <f ca="1">INDEX({"","_","-","="},IF(OR($D398 &gt;= AQ$6, $E398 &lt; AP$6), 0, 1)+IF(OR($F398 &gt;= AQ$6, $G398 &lt; AP$6), 0, 2)+1)</f>
        <v/>
      </c>
      <c r="AQ398" s="68" t="str">
        <f ca="1">INDEX({"","_","-","="},IF(OR($D398 &gt;= AR$6, $E398 &lt; AQ$6), 0, 1)+IF(OR($F398 &gt;= AR$6, $G398 &lt; AQ$6), 0, 2)+1)</f>
        <v/>
      </c>
      <c r="AR398" s="68" t="str">
        <f ca="1">INDEX({"","_","-","="},IF(OR($D398 &gt;= AS$6, $E398 &lt; AR$6), 0, 1)+IF(OR($F398 &gt;= AS$6, $G398 &lt; AR$6), 0, 2)+1)</f>
        <v/>
      </c>
      <c r="AS398" s="68" t="str">
        <f ca="1">INDEX({"","_","-","="},IF(OR($D398 &gt;= AT$6, $E398 &lt; AS$6), 0, 1)+IF(OR($F398 &gt;= AT$6, $G398 &lt; AS$6), 0, 2)+1)</f>
        <v/>
      </c>
      <c r="AT398" s="68" t="str">
        <f ca="1">INDEX({"","_","-","="},IF(OR($D398 &gt;= AU$6, $E398 &lt; AT$6), 0, 1)+IF(OR($F398 &gt;= AU$6, $G398 &lt; AT$6), 0, 2)+1)</f>
        <v/>
      </c>
      <c r="AU398" s="68" t="str">
        <f ca="1">INDEX({"","_","-","="},IF(OR($D398 &gt;= AV$6, $E398 &lt; AU$6), 0, 1)+IF(OR($F398 &gt;= AV$6, $G398 &lt; AU$6), 0, 2)+1)</f>
        <v/>
      </c>
      <c r="AV398" s="68" t="str">
        <f ca="1">INDEX({"","_","-","="},IF(OR($D398 &gt;= AW$6, $E398 &lt; AV$6), 0, 1)+IF(OR($F398 &gt;= AW$6, $G398 &lt; AV$6), 0, 2)+1)</f>
        <v/>
      </c>
      <c r="AW398" s="68" t="str">
        <f ca="1">INDEX({"","_","-","="},IF(OR($D398 &gt;= AX$6, $E398 &lt; AW$6), 0, 1)+IF(OR($F398 &gt;= AX$6, $G398 &lt; AW$6), 0, 2)+1)</f>
        <v/>
      </c>
      <c r="AX398" s="68" t="str">
        <f ca="1">INDEX({"","_","-","="},IF(OR($D398 &gt;= AY$6, $E398 &lt; AX$6), 0, 1)+IF(OR($F398 &gt;= AY$6, $G398 &lt; AX$6), 0, 2)+1)</f>
        <v/>
      </c>
      <c r="AY398" s="68" t="str">
        <f ca="1">INDEX({"","_","-","="},IF(OR($D398 &gt;= AZ$6, $E398 &lt; AY$6), 0, 1)+IF(OR($F398 &gt;= AZ$6, $G398 &lt; AY$6), 0, 2)+1)</f>
        <v/>
      </c>
      <c r="AZ398" s="68" t="str">
        <f ca="1">INDEX({"","_","-","="},IF(OR($D398 &gt;= BA$6, $E398 &lt; AZ$6), 0, 1)+IF(OR($F398 &gt;= BA$6, $G398 &lt; AZ$6), 0, 2)+1)</f>
        <v/>
      </c>
      <c r="BA398" s="68" t="str">
        <f ca="1">INDEX({"","_","-","="},IF(OR($D398 &gt;= BB$6, $E398 &lt; BA$6), 0, 1)+IF(OR($F398 &gt;= BB$6, $G398 &lt; BA$6), 0, 2)+1)</f>
        <v/>
      </c>
      <c r="BB398" s="68" t="str">
        <f ca="1">INDEX({"","_","-","="},IF(OR($D398 &gt;= BC$6, $E398 &lt; BB$6), 0, 1)+IF(OR($F398 &gt;= BC$6, $G398 &lt; BB$6), 0, 2)+1)</f>
        <v/>
      </c>
      <c r="BC398" s="68" t="str">
        <f ca="1">INDEX({"","_","-","="},IF(OR($D398 &gt;= BD$6, $E398 &lt; BC$6), 0, 1)+IF(OR($F398 &gt;= BD$6, $G398 &lt; BC$6), 0, 2)+1)</f>
        <v/>
      </c>
      <c r="BD398" s="68" t="str">
        <f ca="1">INDEX({"","_","-","="},IF(OR($D398 &gt;= BE$6, $E398 &lt; BD$6), 0, 1)+IF(OR($F398 &gt;= BE$6, $G398 &lt; BD$6), 0, 2)+1)</f>
        <v/>
      </c>
      <c r="BE398" s="68" t="str">
        <f ca="1">INDEX({"","_","-","="},IF(OR($D398 &gt;= BF$6, $E398 &lt; BE$6), 0, 1)+IF(OR($F398 &gt;= BF$6, $G398 &lt; BE$6), 0, 2)+1)</f>
        <v/>
      </c>
      <c r="BF398" s="68" t="str">
        <f ca="1">INDEX({"","_","-","="},IF(OR($D398 &gt;= BG$6, $E398 &lt; BF$6), 0, 1)+IF(OR($F398 &gt;= BG$6, $G398 &lt; BF$6), 0, 2)+1)</f>
        <v/>
      </c>
      <c r="BG398" s="68" t="str">
        <f ca="1">INDEX({"","_","-","="},IF(OR($D398 &gt;= BH$6, $E398 &lt; BG$6), 0, 1)+IF(OR($F398 &gt;= BH$6, $G398 &lt; BG$6), 0, 2)+1)</f>
        <v/>
      </c>
      <c r="BH398" s="68" t="str">
        <f ca="1">INDEX({"","_","-","="},IF(OR($D398 &gt;= BI$6, $E398 &lt; BH$6), 0, 1)+IF(OR($F398 &gt;= BI$6, $G398 &lt; BH$6), 0, 2)+1)</f>
        <v/>
      </c>
      <c r="BI398" s="68" t="str">
        <f ca="1">INDEX({"","_","-","="},IF(OR($D398 &gt;= BJ$6, $E398 &lt; BI$6), 0, 1)+IF(OR($F398 &gt;= BJ$6, $G398 &lt; BI$6), 0, 2)+1)</f>
        <v/>
      </c>
      <c r="BJ398" s="68" t="str">
        <f ca="1">INDEX({"","_","-","="},IF(OR($D398 &gt;= BK$6, $E398 &lt; BJ$6), 0, 1)+IF(OR($F398 &gt;= BK$6, $G398 &lt; BJ$6), 0, 2)+1)</f>
        <v/>
      </c>
      <c r="BK398" s="68" t="str">
        <f ca="1">INDEX({"","_","-","="},IF(OR($D398 &gt;= BL$6, $E398 &lt; BK$6), 0, 1)+IF(OR($F398 &gt;= BL$6, $G398 &lt; BK$6), 0, 2)+1)</f>
        <v/>
      </c>
      <c r="BL398" s="68" t="str">
        <f ca="1">INDEX({"","_","-","="},IF(OR($D398 &gt;= BM$6, $E398 &lt; BL$6), 0, 1)+IF(OR($F398 &gt;= BM$6, $G398 &lt; BL$6), 0, 2)+1)</f>
        <v/>
      </c>
      <c r="BM398" s="68" t="str">
        <f ca="1">INDEX({"","_","-","="},IF(OR($D398 &gt;= BN$6, $E398 &lt; BM$6), 0, 1)+IF(OR($F398 &gt;= BN$6, $G398 &lt; BM$6), 0, 2)+1)</f>
        <v/>
      </c>
      <c r="BN398" s="68" t="str">
        <f ca="1">INDEX({"","_","-","="},IF(OR($D398 &gt;= BO$6, $E398 &lt; BN$6), 0, 1)+IF(OR($F398 &gt;= BO$6, $G398 &lt; BN$6), 0, 2)+1)</f>
        <v/>
      </c>
      <c r="BO398" s="68" t="str">
        <f ca="1">INDEX({"","_","-","="},IF(OR($D398 &gt;= BP$6, $E398 &lt; BO$6), 0, 1)+IF(OR($F398 &gt;= BP$6, $G398 &lt; BO$6), 0, 2)+1)</f>
        <v/>
      </c>
      <c r="BP398" s="68" t="str">
        <f ca="1">INDEX({"","_","-","="},IF(OR($D398 &gt;= BQ$6, $E398 &lt; BP$6), 0, 1)+IF(OR($F398 &gt;= BQ$6, $G398 &lt; BP$6), 0, 2)+1)</f>
        <v/>
      </c>
      <c r="BQ398" s="68" t="str">
        <f ca="1">INDEX({"","_","-","="},IF(OR($D398 &gt;= BR$6, $E398 &lt; BQ$6), 0, 1)+IF(OR($F398 &gt;= BR$6, $G398 &lt; BQ$6), 0, 2)+1)</f>
        <v/>
      </c>
      <c r="BR398" s="68" t="str">
        <f ca="1">INDEX({"","_","-","="},IF(OR($D398 &gt;= BS$6, $E398 &lt; BR$6), 0, 1)+IF(OR($F398 &gt;= BS$6, $G398 &lt; BR$6), 0, 2)+1)</f>
        <v/>
      </c>
      <c r="BS398" s="68" t="str">
        <f ca="1">INDEX({"","_","-","="},IF(OR($D398 &gt;= BT$6, $E398 &lt; BS$6), 0, 1)+IF(OR($F398 &gt;= BT$6, $G398 &lt; BS$6), 0, 2)+1)</f>
        <v/>
      </c>
      <c r="BT398" s="68" t="str">
        <f ca="1">INDEX({"","_","-","="},IF(OR($D398 &gt;= BU$6, $E398 &lt; BT$6), 0, 1)+IF(OR($F398 &gt;= BU$6, $G398 &lt; BT$6), 0, 2)+1)</f>
        <v/>
      </c>
      <c r="BU398" s="68" t="str">
        <f ca="1">INDEX({"","_","-","="},IF(OR($D398 &gt;= BV$6, $E398 &lt; BU$6), 0, 1)+IF(OR($F398 &gt;= BV$6, $G398 &lt; BU$6), 0, 2)+1)</f>
        <v/>
      </c>
      <c r="BV398" s="68" t="str">
        <f ca="1">INDEX({"","_","-","="},IF(OR($D398 &gt;= BW$6, $E398 &lt; BV$6), 0, 1)+IF(OR($F398 &gt;= BW$6, $G398 &lt; BV$6), 0, 2)+1)</f>
        <v/>
      </c>
      <c r="BW398" s="68" t="str">
        <f ca="1">INDEX({"","_","-","="},IF(OR($D398 &gt;= BX$6, $E398 &lt; BW$6), 0, 1)+IF(OR($F398 &gt;= BX$6, $G398 &lt; BW$6), 0, 2)+1)</f>
        <v/>
      </c>
      <c r="BX398" s="68" t="str">
        <f ca="1">INDEX({"","_","-","="},IF(OR($D398 &gt;= BY$6, $E398 &lt; BX$6), 0, 1)+IF(OR($F398 &gt;= BY$6, $G398 &lt; BX$6), 0, 2)+1)</f>
        <v/>
      </c>
      <c r="BY398" s="68" t="str">
        <f ca="1">INDEX({"","_","-","="},IF(OR($D398 &gt;= BZ$6, $E398 &lt; BY$6), 0, 1)+IF(OR($F398 &gt;= BZ$6, $G398 &lt; BY$6), 0, 2)+1)</f>
        <v/>
      </c>
      <c r="BZ398" s="68" t="str">
        <f ca="1">INDEX({"","_","-","="},IF(OR($D398 &gt;= CA$6, $E398 &lt; BZ$6), 0, 1)+IF(OR($F398 &gt;= CA$6, $G398 &lt; BZ$6), 0, 2)+1)</f>
        <v/>
      </c>
      <c r="CA398" s="68" t="str">
        <f ca="1">INDEX({"","_","-","="},IF(OR($D398 &gt;= CB$6, $E398 &lt; CA$6), 0, 1)+IF(OR($F398 &gt;= CB$6, $G398 &lt; CA$6), 0, 2)+1)</f>
        <v/>
      </c>
      <c r="CB398" s="68" t="str">
        <f ca="1">INDEX({"","_","-","="},IF(OR($D398 &gt;= CC$6, $E398 &lt; CB$6), 0, 1)+IF(OR($F398 &gt;= CC$6, $G398 &lt; CB$6), 0, 2)+1)</f>
        <v/>
      </c>
      <c r="CC398" s="68" t="str">
        <f ca="1">INDEX({"","_","-","="},IF(OR($D398 &gt;= CD$6, $E398 &lt; CC$6), 0, 1)+IF(OR($F398 &gt;= CD$6, $G398 &lt; CC$6), 0, 2)+1)</f>
        <v/>
      </c>
      <c r="CD398" s="68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IF('临-进度'!M394,'临-进度'!$A394,"")</f>
        <v/>
      </c>
      <c r="B399" s="8" t="str">
        <f ca="1">IF('临-进度'!M394,'临-进度'!$B394,"")</f>
        <v/>
      </c>
      <c r="C399" s="8" t="str">
        <f ca="1">IF('临-进度'!M394,'临-进度'!$E394,"")</f>
        <v/>
      </c>
      <c r="D399" s="40" t="str">
        <f ca="1">IF('临-进度'!$M394,'临-进度'!$I394,"")</f>
        <v/>
      </c>
      <c r="E399" s="40" t="str">
        <f ca="1">IF('临-进度'!$M394,'临-进度'!$AE394,"")</f>
        <v/>
      </c>
      <c r="F399" s="40" t="str">
        <f ca="1">IF('临-进度'!$M394,'临-进度'!$J394,"")</f>
        <v/>
      </c>
      <c r="G399" s="73" t="str">
        <f ca="1">IF('临-进度'!$M394,'临-进度'!$AF394,"")</f>
        <v/>
      </c>
      <c r="H399" s="68" t="str">
        <f ca="1">INDEX({"","_","-","="},IF(OR($D399 &gt;= I$6, $E399 &lt; H$6), 0, 1)+IF(OR($F399 &gt;= I$6, $G399 &lt; H$6), 0, 2)+1)</f>
        <v/>
      </c>
      <c r="I399" s="68" t="str">
        <f ca="1">INDEX({"","_","-","="},IF(OR($D399 &gt;= J$6, $E399 &lt; I$6), 0, 1)+IF(OR($F399 &gt;= J$6, $G399 &lt; I$6), 0, 2)+1)</f>
        <v/>
      </c>
      <c r="J399" s="68" t="str">
        <f ca="1">INDEX({"","_","-","="},IF(OR($D399 &gt;= K$6, $E399 &lt; J$6), 0, 1)+IF(OR($F399 &gt;= K$6, $G399 &lt; J$6), 0, 2)+1)</f>
        <v/>
      </c>
      <c r="K399" s="68" t="str">
        <f ca="1">INDEX({"","_","-","="},IF(OR($D399 &gt;= L$6, $E399 &lt; K$6), 0, 1)+IF(OR($F399 &gt;= L$6, $G399 &lt; K$6), 0, 2)+1)</f>
        <v/>
      </c>
      <c r="L399" s="68" t="str">
        <f ca="1">INDEX({"","_","-","="},IF(OR($D399 &gt;= M$6, $E399 &lt; L$6), 0, 1)+IF(OR($F399 &gt;= M$6, $G399 &lt; L$6), 0, 2)+1)</f>
        <v/>
      </c>
      <c r="M399" s="68" t="str">
        <f ca="1">INDEX({"","_","-","="},IF(OR($D399 &gt;= N$6, $E399 &lt; M$6), 0, 1)+IF(OR($F399 &gt;= N$6, $G399 &lt; M$6), 0, 2)+1)</f>
        <v/>
      </c>
      <c r="N399" s="68" t="str">
        <f ca="1">INDEX({"","_","-","="},IF(OR($D399 &gt;= O$6, $E399 &lt; N$6), 0, 1)+IF(OR($F399 &gt;= O$6, $G399 &lt; N$6), 0, 2)+1)</f>
        <v/>
      </c>
      <c r="O399" s="68" t="str">
        <f ca="1">INDEX({"","_","-","="},IF(OR($D399 &gt;= P$6, $E399 &lt; O$6), 0, 1)+IF(OR($F399 &gt;= P$6, $G399 &lt; O$6), 0, 2)+1)</f>
        <v/>
      </c>
      <c r="P399" s="68" t="str">
        <f ca="1">INDEX({"","_","-","="},IF(OR($D399 &gt;= Q$6, $E399 &lt; P$6), 0, 1)+IF(OR($F399 &gt;= Q$6, $G399 &lt; P$6), 0, 2)+1)</f>
        <v/>
      </c>
      <c r="Q399" s="68" t="str">
        <f ca="1">INDEX({"","_","-","="},IF(OR($D399 &gt;= R$6, $E399 &lt; Q$6), 0, 1)+IF(OR($F399 &gt;= R$6, $G399 &lt; Q$6), 0, 2)+1)</f>
        <v/>
      </c>
      <c r="R399" s="68" t="str">
        <f ca="1">INDEX({"","_","-","="},IF(OR($D399 &gt;= S$6, $E399 &lt; R$6), 0, 1)+IF(OR($F399 &gt;= S$6, $G399 &lt; R$6), 0, 2)+1)</f>
        <v/>
      </c>
      <c r="S399" s="68" t="str">
        <f ca="1">INDEX({"","_","-","="},IF(OR($D399 &gt;= T$6, $E399 &lt; S$6), 0, 1)+IF(OR($F399 &gt;= T$6, $G399 &lt; S$6), 0, 2)+1)</f>
        <v/>
      </c>
      <c r="T399" s="68" t="str">
        <f ca="1">INDEX({"","_","-","="},IF(OR($D399 &gt;= U$6, $E399 &lt; T$6), 0, 1)+IF(OR($F399 &gt;= U$6, $G399 &lt; T$6), 0, 2)+1)</f>
        <v/>
      </c>
      <c r="U399" s="68" t="str">
        <f ca="1">INDEX({"","_","-","="},IF(OR($D399 &gt;= V$6, $E399 &lt; U$6), 0, 1)+IF(OR($F399 &gt;= V$6, $G399 &lt; U$6), 0, 2)+1)</f>
        <v/>
      </c>
      <c r="V399" s="68" t="str">
        <f ca="1">INDEX({"","_","-","="},IF(OR($D399 &gt;= W$6, $E399 &lt; V$6), 0, 1)+IF(OR($F399 &gt;= W$6, $G399 &lt; V$6), 0, 2)+1)</f>
        <v/>
      </c>
      <c r="W399" s="68" t="str">
        <f ca="1">INDEX({"","_","-","="},IF(OR($D399 &gt;= X$6, $E399 &lt; W$6), 0, 1)+IF(OR($F399 &gt;= X$6, $G399 &lt; W$6), 0, 2)+1)</f>
        <v/>
      </c>
      <c r="X399" s="68" t="str">
        <f ca="1">INDEX({"","_","-","="},IF(OR($D399 &gt;= Y$6, $E399 &lt; X$6), 0, 1)+IF(OR($F399 &gt;= Y$6, $G399 &lt; X$6), 0, 2)+1)</f>
        <v/>
      </c>
      <c r="Y399" s="68" t="str">
        <f ca="1">INDEX({"","_","-","="},IF(OR($D399 &gt;= Z$6, $E399 &lt; Y$6), 0, 1)+IF(OR($F399 &gt;= Z$6, $G399 &lt; Y$6), 0, 2)+1)</f>
        <v/>
      </c>
      <c r="Z399" s="68" t="str">
        <f ca="1">INDEX({"","_","-","="},IF(OR($D399 &gt;= AA$6, $E399 &lt; Z$6), 0, 1)+IF(OR($F399 &gt;= AA$6, $G399 &lt; Z$6), 0, 2)+1)</f>
        <v/>
      </c>
      <c r="AA399" s="68" t="str">
        <f ca="1">INDEX({"","_","-","="},IF(OR($D399 &gt;= AB$6, $E399 &lt; AA$6), 0, 1)+IF(OR($F399 &gt;= AB$6, $G399 &lt; AA$6), 0, 2)+1)</f>
        <v/>
      </c>
      <c r="AB399" s="68" t="str">
        <f ca="1">INDEX({"","_","-","="},IF(OR($D399 &gt;= AC$6, $E399 &lt; AB$6), 0, 1)+IF(OR($F399 &gt;= AC$6, $G399 &lt; AB$6), 0, 2)+1)</f>
        <v/>
      </c>
      <c r="AC399" s="68" t="str">
        <f ca="1">INDEX({"","_","-","="},IF(OR($D399 &gt;= AD$6, $E399 &lt; AC$6), 0, 1)+IF(OR($F399 &gt;= AD$6, $G399 &lt; AC$6), 0, 2)+1)</f>
        <v/>
      </c>
      <c r="AD399" s="68" t="str">
        <f ca="1">INDEX({"","_","-","="},IF(OR($D399 &gt;= AE$6, $E399 &lt; AD$6), 0, 1)+IF(OR($F399 &gt;= AE$6, $G399 &lt; AD$6), 0, 2)+1)</f>
        <v/>
      </c>
      <c r="AE399" s="68" t="str">
        <f ca="1">INDEX({"","_","-","="},IF(OR($D399 &gt;= AF$6, $E399 &lt; AE$6), 0, 1)+IF(OR($F399 &gt;= AF$6, $G399 &lt; AE$6), 0, 2)+1)</f>
        <v/>
      </c>
      <c r="AF399" s="68" t="str">
        <f ca="1">INDEX({"","_","-","="},IF(OR($D399 &gt;= AG$6, $E399 &lt; AF$6), 0, 1)+IF(OR($F399 &gt;= AG$6, $G399 &lt; AF$6), 0, 2)+1)</f>
        <v/>
      </c>
      <c r="AG399" s="68" t="str">
        <f ca="1">INDEX({"","_","-","="},IF(OR($D399 &gt;= AH$6, $E399 &lt; AG$6), 0, 1)+IF(OR($F399 &gt;= AH$6, $G399 &lt; AG$6), 0, 2)+1)</f>
        <v/>
      </c>
      <c r="AH399" s="68" t="str">
        <f ca="1">INDEX({"","_","-","="},IF(OR($D399 &gt;= AI$6, $E399 &lt; AH$6), 0, 1)+IF(OR($F399 &gt;= AI$6, $G399 &lt; AH$6), 0, 2)+1)</f>
        <v/>
      </c>
      <c r="AI399" s="68" t="str">
        <f ca="1">INDEX({"","_","-","="},IF(OR($D399 &gt;= AJ$6, $E399 &lt; AI$6), 0, 1)+IF(OR($F399 &gt;= AJ$6, $G399 &lt; AI$6), 0, 2)+1)</f>
        <v/>
      </c>
      <c r="AJ399" s="68" t="str">
        <f ca="1">INDEX({"","_","-","="},IF(OR($D399 &gt;= AK$6, $E399 &lt; AJ$6), 0, 1)+IF(OR($F399 &gt;= AK$6, $G399 &lt; AJ$6), 0, 2)+1)</f>
        <v/>
      </c>
      <c r="AK399" s="68" t="str">
        <f ca="1">INDEX({"","_","-","="},IF(OR($D399 &gt;= AL$6, $E399 &lt; AK$6), 0, 1)+IF(OR($F399 &gt;= AL$6, $G399 &lt; AK$6), 0, 2)+1)</f>
        <v/>
      </c>
      <c r="AL399" s="68" t="str">
        <f ca="1">INDEX({"","_","-","="},IF(OR($D399 &gt;= AM$6, $E399 &lt; AL$6), 0, 1)+IF(OR($F399 &gt;= AM$6, $G399 &lt; AL$6), 0, 2)+1)</f>
        <v/>
      </c>
      <c r="AM399" s="68" t="str">
        <f ca="1">INDEX({"","_","-","="},IF(OR($D399 &gt;= AN$6, $E399 &lt; AM$6), 0, 1)+IF(OR($F399 &gt;= AN$6, $G399 &lt; AM$6), 0, 2)+1)</f>
        <v/>
      </c>
      <c r="AN399" s="68" t="str">
        <f ca="1">INDEX({"","_","-","="},IF(OR($D399 &gt;= AO$6, $E399 &lt; AN$6), 0, 1)+IF(OR($F399 &gt;= AO$6, $G399 &lt; AN$6), 0, 2)+1)</f>
        <v/>
      </c>
      <c r="AO399" s="68" t="str">
        <f ca="1">INDEX({"","_","-","="},IF(OR($D399 &gt;= AP$6, $E399 &lt; AO$6), 0, 1)+IF(OR($F399 &gt;= AP$6, $G399 &lt; AO$6), 0, 2)+1)</f>
        <v/>
      </c>
      <c r="AP399" s="68" t="str">
        <f ca="1">INDEX({"","_","-","="},IF(OR($D399 &gt;= AQ$6, $E399 &lt; AP$6), 0, 1)+IF(OR($F399 &gt;= AQ$6, $G399 &lt; AP$6), 0, 2)+1)</f>
        <v/>
      </c>
      <c r="AQ399" s="68" t="str">
        <f ca="1">INDEX({"","_","-","="},IF(OR($D399 &gt;= AR$6, $E399 &lt; AQ$6), 0, 1)+IF(OR($F399 &gt;= AR$6, $G399 &lt; AQ$6), 0, 2)+1)</f>
        <v/>
      </c>
      <c r="AR399" s="68" t="str">
        <f ca="1">INDEX({"","_","-","="},IF(OR($D399 &gt;= AS$6, $E399 &lt; AR$6), 0, 1)+IF(OR($F399 &gt;= AS$6, $G399 &lt; AR$6), 0, 2)+1)</f>
        <v/>
      </c>
      <c r="AS399" s="68" t="str">
        <f ca="1">INDEX({"","_","-","="},IF(OR($D399 &gt;= AT$6, $E399 &lt; AS$6), 0, 1)+IF(OR($F399 &gt;= AT$6, $G399 &lt; AS$6), 0, 2)+1)</f>
        <v/>
      </c>
      <c r="AT399" s="68" t="str">
        <f ca="1">INDEX({"","_","-","="},IF(OR($D399 &gt;= AU$6, $E399 &lt; AT$6), 0, 1)+IF(OR($F399 &gt;= AU$6, $G399 &lt; AT$6), 0, 2)+1)</f>
        <v/>
      </c>
      <c r="AU399" s="68" t="str">
        <f ca="1">INDEX({"","_","-","="},IF(OR($D399 &gt;= AV$6, $E399 &lt; AU$6), 0, 1)+IF(OR($F399 &gt;= AV$6, $G399 &lt; AU$6), 0, 2)+1)</f>
        <v/>
      </c>
      <c r="AV399" s="68" t="str">
        <f ca="1">INDEX({"","_","-","="},IF(OR($D399 &gt;= AW$6, $E399 &lt; AV$6), 0, 1)+IF(OR($F399 &gt;= AW$6, $G399 &lt; AV$6), 0, 2)+1)</f>
        <v/>
      </c>
      <c r="AW399" s="68" t="str">
        <f ca="1">INDEX({"","_","-","="},IF(OR($D399 &gt;= AX$6, $E399 &lt; AW$6), 0, 1)+IF(OR($F399 &gt;= AX$6, $G399 &lt; AW$6), 0, 2)+1)</f>
        <v/>
      </c>
      <c r="AX399" s="68" t="str">
        <f ca="1">INDEX({"","_","-","="},IF(OR($D399 &gt;= AY$6, $E399 &lt; AX$6), 0, 1)+IF(OR($F399 &gt;= AY$6, $G399 &lt; AX$6), 0, 2)+1)</f>
        <v/>
      </c>
      <c r="AY399" s="68" t="str">
        <f ca="1">INDEX({"","_","-","="},IF(OR($D399 &gt;= AZ$6, $E399 &lt; AY$6), 0, 1)+IF(OR($F399 &gt;= AZ$6, $G399 &lt; AY$6), 0, 2)+1)</f>
        <v/>
      </c>
      <c r="AZ399" s="68" t="str">
        <f ca="1">INDEX({"","_","-","="},IF(OR($D399 &gt;= BA$6, $E399 &lt; AZ$6), 0, 1)+IF(OR($F399 &gt;= BA$6, $G399 &lt; AZ$6), 0, 2)+1)</f>
        <v/>
      </c>
      <c r="BA399" s="68" t="str">
        <f ca="1">INDEX({"","_","-","="},IF(OR($D399 &gt;= BB$6, $E399 &lt; BA$6), 0, 1)+IF(OR($F399 &gt;= BB$6, $G399 &lt; BA$6), 0, 2)+1)</f>
        <v/>
      </c>
      <c r="BB399" s="68" t="str">
        <f ca="1">INDEX({"","_","-","="},IF(OR($D399 &gt;= BC$6, $E399 &lt; BB$6), 0, 1)+IF(OR($F399 &gt;= BC$6, $G399 &lt; BB$6), 0, 2)+1)</f>
        <v/>
      </c>
      <c r="BC399" s="68" t="str">
        <f ca="1">INDEX({"","_","-","="},IF(OR($D399 &gt;= BD$6, $E399 &lt; BC$6), 0, 1)+IF(OR($F399 &gt;= BD$6, $G399 &lt; BC$6), 0, 2)+1)</f>
        <v/>
      </c>
      <c r="BD399" s="68" t="str">
        <f ca="1">INDEX({"","_","-","="},IF(OR($D399 &gt;= BE$6, $E399 &lt; BD$6), 0, 1)+IF(OR($F399 &gt;= BE$6, $G399 &lt; BD$6), 0, 2)+1)</f>
        <v/>
      </c>
      <c r="BE399" s="68" t="str">
        <f ca="1">INDEX({"","_","-","="},IF(OR($D399 &gt;= BF$6, $E399 &lt; BE$6), 0, 1)+IF(OR($F399 &gt;= BF$6, $G399 &lt; BE$6), 0, 2)+1)</f>
        <v/>
      </c>
      <c r="BF399" s="68" t="str">
        <f ca="1">INDEX({"","_","-","="},IF(OR($D399 &gt;= BG$6, $E399 &lt; BF$6), 0, 1)+IF(OR($F399 &gt;= BG$6, $G399 &lt; BF$6), 0, 2)+1)</f>
        <v/>
      </c>
      <c r="BG399" s="68" t="str">
        <f ca="1">INDEX({"","_","-","="},IF(OR($D399 &gt;= BH$6, $E399 &lt; BG$6), 0, 1)+IF(OR($F399 &gt;= BH$6, $G399 &lt; BG$6), 0, 2)+1)</f>
        <v/>
      </c>
      <c r="BH399" s="68" t="str">
        <f ca="1">INDEX({"","_","-","="},IF(OR($D399 &gt;= BI$6, $E399 &lt; BH$6), 0, 1)+IF(OR($F399 &gt;= BI$6, $G399 &lt; BH$6), 0, 2)+1)</f>
        <v/>
      </c>
      <c r="BI399" s="68" t="str">
        <f ca="1">INDEX({"","_","-","="},IF(OR($D399 &gt;= BJ$6, $E399 &lt; BI$6), 0, 1)+IF(OR($F399 &gt;= BJ$6, $G399 &lt; BI$6), 0, 2)+1)</f>
        <v/>
      </c>
      <c r="BJ399" s="68" t="str">
        <f ca="1">INDEX({"","_","-","="},IF(OR($D399 &gt;= BK$6, $E399 &lt; BJ$6), 0, 1)+IF(OR($F399 &gt;= BK$6, $G399 &lt; BJ$6), 0, 2)+1)</f>
        <v/>
      </c>
      <c r="BK399" s="68" t="str">
        <f ca="1">INDEX({"","_","-","="},IF(OR($D399 &gt;= BL$6, $E399 &lt; BK$6), 0, 1)+IF(OR($F399 &gt;= BL$6, $G399 &lt; BK$6), 0, 2)+1)</f>
        <v/>
      </c>
      <c r="BL399" s="68" t="str">
        <f ca="1">INDEX({"","_","-","="},IF(OR($D399 &gt;= BM$6, $E399 &lt; BL$6), 0, 1)+IF(OR($F399 &gt;= BM$6, $G399 &lt; BL$6), 0, 2)+1)</f>
        <v/>
      </c>
      <c r="BM399" s="68" t="str">
        <f ca="1">INDEX({"","_","-","="},IF(OR($D399 &gt;= BN$6, $E399 &lt; BM$6), 0, 1)+IF(OR($F399 &gt;= BN$6, $G399 &lt; BM$6), 0, 2)+1)</f>
        <v/>
      </c>
      <c r="BN399" s="68" t="str">
        <f ca="1">INDEX({"","_","-","="},IF(OR($D399 &gt;= BO$6, $E399 &lt; BN$6), 0, 1)+IF(OR($F399 &gt;= BO$6, $G399 &lt; BN$6), 0, 2)+1)</f>
        <v/>
      </c>
      <c r="BO399" s="68" t="str">
        <f ca="1">INDEX({"","_","-","="},IF(OR($D399 &gt;= BP$6, $E399 &lt; BO$6), 0, 1)+IF(OR($F399 &gt;= BP$6, $G399 &lt; BO$6), 0, 2)+1)</f>
        <v/>
      </c>
      <c r="BP399" s="68" t="str">
        <f ca="1">INDEX({"","_","-","="},IF(OR($D399 &gt;= BQ$6, $E399 &lt; BP$6), 0, 1)+IF(OR($F399 &gt;= BQ$6, $G399 &lt; BP$6), 0, 2)+1)</f>
        <v/>
      </c>
      <c r="BQ399" s="68" t="str">
        <f ca="1">INDEX({"","_","-","="},IF(OR($D399 &gt;= BR$6, $E399 &lt; BQ$6), 0, 1)+IF(OR($F399 &gt;= BR$6, $G399 &lt; BQ$6), 0, 2)+1)</f>
        <v/>
      </c>
      <c r="BR399" s="68" t="str">
        <f ca="1">INDEX({"","_","-","="},IF(OR($D399 &gt;= BS$6, $E399 &lt; BR$6), 0, 1)+IF(OR($F399 &gt;= BS$6, $G399 &lt; BR$6), 0, 2)+1)</f>
        <v/>
      </c>
      <c r="BS399" s="68" t="str">
        <f ca="1">INDEX({"","_","-","="},IF(OR($D399 &gt;= BT$6, $E399 &lt; BS$6), 0, 1)+IF(OR($F399 &gt;= BT$6, $G399 &lt; BS$6), 0, 2)+1)</f>
        <v/>
      </c>
      <c r="BT399" s="68" t="str">
        <f ca="1">INDEX({"","_","-","="},IF(OR($D399 &gt;= BU$6, $E399 &lt; BT$6), 0, 1)+IF(OR($F399 &gt;= BU$6, $G399 &lt; BT$6), 0, 2)+1)</f>
        <v/>
      </c>
      <c r="BU399" s="68" t="str">
        <f ca="1">INDEX({"","_","-","="},IF(OR($D399 &gt;= BV$6, $E399 &lt; BU$6), 0, 1)+IF(OR($F399 &gt;= BV$6, $G399 &lt; BU$6), 0, 2)+1)</f>
        <v/>
      </c>
      <c r="BV399" s="68" t="str">
        <f ca="1">INDEX({"","_","-","="},IF(OR($D399 &gt;= BW$6, $E399 &lt; BV$6), 0, 1)+IF(OR($F399 &gt;= BW$6, $G399 &lt; BV$6), 0, 2)+1)</f>
        <v/>
      </c>
      <c r="BW399" s="68" t="str">
        <f ca="1">INDEX({"","_","-","="},IF(OR($D399 &gt;= BX$6, $E399 &lt; BW$6), 0, 1)+IF(OR($F399 &gt;= BX$6, $G399 &lt; BW$6), 0, 2)+1)</f>
        <v/>
      </c>
      <c r="BX399" s="68" t="str">
        <f ca="1">INDEX({"","_","-","="},IF(OR($D399 &gt;= BY$6, $E399 &lt; BX$6), 0, 1)+IF(OR($F399 &gt;= BY$6, $G399 &lt; BX$6), 0, 2)+1)</f>
        <v/>
      </c>
      <c r="BY399" s="68" t="str">
        <f ca="1">INDEX({"","_","-","="},IF(OR($D399 &gt;= BZ$6, $E399 &lt; BY$6), 0, 1)+IF(OR($F399 &gt;= BZ$6, $G399 &lt; BY$6), 0, 2)+1)</f>
        <v/>
      </c>
      <c r="BZ399" s="68" t="str">
        <f ca="1">INDEX({"","_","-","="},IF(OR($D399 &gt;= CA$6, $E399 &lt; BZ$6), 0, 1)+IF(OR($F399 &gt;= CA$6, $G399 &lt; BZ$6), 0, 2)+1)</f>
        <v/>
      </c>
      <c r="CA399" s="68" t="str">
        <f ca="1">INDEX({"","_","-","="},IF(OR($D399 &gt;= CB$6, $E399 &lt; CA$6), 0, 1)+IF(OR($F399 &gt;= CB$6, $G399 &lt; CA$6), 0, 2)+1)</f>
        <v/>
      </c>
      <c r="CB399" s="68" t="str">
        <f ca="1">INDEX({"","_","-","="},IF(OR($D399 &gt;= CC$6, $E399 &lt; CB$6), 0, 1)+IF(OR($F399 &gt;= CC$6, $G399 &lt; CB$6), 0, 2)+1)</f>
        <v/>
      </c>
      <c r="CC399" s="68" t="str">
        <f ca="1">INDEX({"","_","-","="},IF(OR($D399 &gt;= CD$6, $E399 &lt; CC$6), 0, 1)+IF(OR($F399 &gt;= CD$6, $G399 &lt; CC$6), 0, 2)+1)</f>
        <v/>
      </c>
      <c r="CD399" s="68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IF('临-进度'!M395,'临-进度'!$A395,"")</f>
        <v/>
      </c>
      <c r="B400" s="8" t="str">
        <f ca="1">IF('临-进度'!M395,'临-进度'!$B395,"")</f>
        <v/>
      </c>
      <c r="C400" s="8" t="str">
        <f ca="1">IF('临-进度'!M395,'临-进度'!$E395,"")</f>
        <v/>
      </c>
      <c r="D400" s="40" t="str">
        <f ca="1">IF('临-进度'!$M395,'临-进度'!$I395,"")</f>
        <v/>
      </c>
      <c r="E400" s="40" t="str">
        <f ca="1">IF('临-进度'!$M395,'临-进度'!$AE395,"")</f>
        <v/>
      </c>
      <c r="F400" s="40" t="str">
        <f ca="1">IF('临-进度'!$M395,'临-进度'!$J395,"")</f>
        <v/>
      </c>
      <c r="G400" s="73" t="str">
        <f ca="1">IF('临-进度'!$M395,'临-进度'!$AF395,"")</f>
        <v/>
      </c>
      <c r="H400" s="68" t="str">
        <f ca="1">INDEX({"","_","-","="},IF(OR($D400 &gt;= I$6, $E400 &lt; H$6), 0, 1)+IF(OR($F400 &gt;= I$6, $G400 &lt; H$6), 0, 2)+1)</f>
        <v/>
      </c>
      <c r="I400" s="68" t="str">
        <f ca="1">INDEX({"","_","-","="},IF(OR($D400 &gt;= J$6, $E400 &lt; I$6), 0, 1)+IF(OR($F400 &gt;= J$6, $G400 &lt; I$6), 0, 2)+1)</f>
        <v/>
      </c>
      <c r="J400" s="68" t="str">
        <f ca="1">INDEX({"","_","-","="},IF(OR($D400 &gt;= K$6, $E400 &lt; J$6), 0, 1)+IF(OR($F400 &gt;= K$6, $G400 &lt; J$6), 0, 2)+1)</f>
        <v/>
      </c>
      <c r="K400" s="68" t="str">
        <f ca="1">INDEX({"","_","-","="},IF(OR($D400 &gt;= L$6, $E400 &lt; K$6), 0, 1)+IF(OR($F400 &gt;= L$6, $G400 &lt; K$6), 0, 2)+1)</f>
        <v/>
      </c>
      <c r="L400" s="68" t="str">
        <f ca="1">INDEX({"","_","-","="},IF(OR($D400 &gt;= M$6, $E400 &lt; L$6), 0, 1)+IF(OR($F400 &gt;= M$6, $G400 &lt; L$6), 0, 2)+1)</f>
        <v/>
      </c>
      <c r="M400" s="68" t="str">
        <f ca="1">INDEX({"","_","-","="},IF(OR($D400 &gt;= N$6, $E400 &lt; M$6), 0, 1)+IF(OR($F400 &gt;= N$6, $G400 &lt; M$6), 0, 2)+1)</f>
        <v/>
      </c>
      <c r="N400" s="68" t="str">
        <f ca="1">INDEX({"","_","-","="},IF(OR($D400 &gt;= O$6, $E400 &lt; N$6), 0, 1)+IF(OR($F400 &gt;= O$6, $G400 &lt; N$6), 0, 2)+1)</f>
        <v/>
      </c>
      <c r="O400" s="68" t="str">
        <f ca="1">INDEX({"","_","-","="},IF(OR($D400 &gt;= P$6, $E400 &lt; O$6), 0, 1)+IF(OR($F400 &gt;= P$6, $G400 &lt; O$6), 0, 2)+1)</f>
        <v/>
      </c>
      <c r="P400" s="68" t="str">
        <f ca="1">INDEX({"","_","-","="},IF(OR($D400 &gt;= Q$6, $E400 &lt; P$6), 0, 1)+IF(OR($F400 &gt;= Q$6, $G400 &lt; P$6), 0, 2)+1)</f>
        <v/>
      </c>
      <c r="Q400" s="68" t="str">
        <f ca="1">INDEX({"","_","-","="},IF(OR($D400 &gt;= R$6, $E400 &lt; Q$6), 0, 1)+IF(OR($F400 &gt;= R$6, $G400 &lt; Q$6), 0, 2)+1)</f>
        <v/>
      </c>
      <c r="R400" s="68" t="str">
        <f ca="1">INDEX({"","_","-","="},IF(OR($D400 &gt;= S$6, $E400 &lt; R$6), 0, 1)+IF(OR($F400 &gt;= S$6, $G400 &lt; R$6), 0, 2)+1)</f>
        <v/>
      </c>
      <c r="S400" s="68" t="str">
        <f ca="1">INDEX({"","_","-","="},IF(OR($D400 &gt;= T$6, $E400 &lt; S$6), 0, 1)+IF(OR($F400 &gt;= T$6, $G400 &lt; S$6), 0, 2)+1)</f>
        <v/>
      </c>
      <c r="T400" s="68" t="str">
        <f ca="1">INDEX({"","_","-","="},IF(OR($D400 &gt;= U$6, $E400 &lt; T$6), 0, 1)+IF(OR($F400 &gt;= U$6, $G400 &lt; T$6), 0, 2)+1)</f>
        <v/>
      </c>
      <c r="U400" s="68" t="str">
        <f ca="1">INDEX({"","_","-","="},IF(OR($D400 &gt;= V$6, $E400 &lt; U$6), 0, 1)+IF(OR($F400 &gt;= V$6, $G400 &lt; U$6), 0, 2)+1)</f>
        <v/>
      </c>
      <c r="V400" s="68" t="str">
        <f ca="1">INDEX({"","_","-","="},IF(OR($D400 &gt;= W$6, $E400 &lt; V$6), 0, 1)+IF(OR($F400 &gt;= W$6, $G400 &lt; V$6), 0, 2)+1)</f>
        <v/>
      </c>
      <c r="W400" s="68" t="str">
        <f ca="1">INDEX({"","_","-","="},IF(OR($D400 &gt;= X$6, $E400 &lt; W$6), 0, 1)+IF(OR($F400 &gt;= X$6, $G400 &lt; W$6), 0, 2)+1)</f>
        <v/>
      </c>
      <c r="X400" s="68" t="str">
        <f ca="1">INDEX({"","_","-","="},IF(OR($D400 &gt;= Y$6, $E400 &lt; X$6), 0, 1)+IF(OR($F400 &gt;= Y$6, $G400 &lt; X$6), 0, 2)+1)</f>
        <v/>
      </c>
      <c r="Y400" s="68" t="str">
        <f ca="1">INDEX({"","_","-","="},IF(OR($D400 &gt;= Z$6, $E400 &lt; Y$6), 0, 1)+IF(OR($F400 &gt;= Z$6, $G400 &lt; Y$6), 0, 2)+1)</f>
        <v/>
      </c>
      <c r="Z400" s="68" t="str">
        <f ca="1">INDEX({"","_","-","="},IF(OR($D400 &gt;= AA$6, $E400 &lt; Z$6), 0, 1)+IF(OR($F400 &gt;= AA$6, $G400 &lt; Z$6), 0, 2)+1)</f>
        <v/>
      </c>
      <c r="AA400" s="68" t="str">
        <f ca="1">INDEX({"","_","-","="},IF(OR($D400 &gt;= AB$6, $E400 &lt; AA$6), 0, 1)+IF(OR($F400 &gt;= AB$6, $G400 &lt; AA$6), 0, 2)+1)</f>
        <v/>
      </c>
      <c r="AB400" s="68" t="str">
        <f ca="1">INDEX({"","_","-","="},IF(OR($D400 &gt;= AC$6, $E400 &lt; AB$6), 0, 1)+IF(OR($F400 &gt;= AC$6, $G400 &lt; AB$6), 0, 2)+1)</f>
        <v/>
      </c>
      <c r="AC400" s="68" t="str">
        <f ca="1">INDEX({"","_","-","="},IF(OR($D400 &gt;= AD$6, $E400 &lt; AC$6), 0, 1)+IF(OR($F400 &gt;= AD$6, $G400 &lt; AC$6), 0, 2)+1)</f>
        <v/>
      </c>
      <c r="AD400" s="68" t="str">
        <f ca="1">INDEX({"","_","-","="},IF(OR($D400 &gt;= AE$6, $E400 &lt; AD$6), 0, 1)+IF(OR($F400 &gt;= AE$6, $G400 &lt; AD$6), 0, 2)+1)</f>
        <v/>
      </c>
      <c r="AE400" s="68" t="str">
        <f ca="1">INDEX({"","_","-","="},IF(OR($D400 &gt;= AF$6, $E400 &lt; AE$6), 0, 1)+IF(OR($F400 &gt;= AF$6, $G400 &lt; AE$6), 0, 2)+1)</f>
        <v/>
      </c>
      <c r="AF400" s="68" t="str">
        <f ca="1">INDEX({"","_","-","="},IF(OR($D400 &gt;= AG$6, $E400 &lt; AF$6), 0, 1)+IF(OR($F400 &gt;= AG$6, $G400 &lt; AF$6), 0, 2)+1)</f>
        <v/>
      </c>
      <c r="AG400" s="68" t="str">
        <f ca="1">INDEX({"","_","-","="},IF(OR($D400 &gt;= AH$6, $E400 &lt; AG$6), 0, 1)+IF(OR($F400 &gt;= AH$6, $G400 &lt; AG$6), 0, 2)+1)</f>
        <v/>
      </c>
      <c r="AH400" s="68" t="str">
        <f ca="1">INDEX({"","_","-","="},IF(OR($D400 &gt;= AI$6, $E400 &lt; AH$6), 0, 1)+IF(OR($F400 &gt;= AI$6, $G400 &lt; AH$6), 0, 2)+1)</f>
        <v/>
      </c>
      <c r="AI400" s="68" t="str">
        <f ca="1">INDEX({"","_","-","="},IF(OR($D400 &gt;= AJ$6, $E400 &lt; AI$6), 0, 1)+IF(OR($F400 &gt;= AJ$6, $G400 &lt; AI$6), 0, 2)+1)</f>
        <v/>
      </c>
      <c r="AJ400" s="68" t="str">
        <f ca="1">INDEX({"","_","-","="},IF(OR($D400 &gt;= AK$6, $E400 &lt; AJ$6), 0, 1)+IF(OR($F400 &gt;= AK$6, $G400 &lt; AJ$6), 0, 2)+1)</f>
        <v/>
      </c>
      <c r="AK400" s="68" t="str">
        <f ca="1">INDEX({"","_","-","="},IF(OR($D400 &gt;= AL$6, $E400 &lt; AK$6), 0, 1)+IF(OR($F400 &gt;= AL$6, $G400 &lt; AK$6), 0, 2)+1)</f>
        <v/>
      </c>
      <c r="AL400" s="68" t="str">
        <f ca="1">INDEX({"","_","-","="},IF(OR($D400 &gt;= AM$6, $E400 &lt; AL$6), 0, 1)+IF(OR($F400 &gt;= AM$6, $G400 &lt; AL$6), 0, 2)+1)</f>
        <v/>
      </c>
      <c r="AM400" s="68" t="str">
        <f ca="1">INDEX({"","_","-","="},IF(OR($D400 &gt;= AN$6, $E400 &lt; AM$6), 0, 1)+IF(OR($F400 &gt;= AN$6, $G400 &lt; AM$6), 0, 2)+1)</f>
        <v/>
      </c>
      <c r="AN400" s="68" t="str">
        <f ca="1">INDEX({"","_","-","="},IF(OR($D400 &gt;= AO$6, $E400 &lt; AN$6), 0, 1)+IF(OR($F400 &gt;= AO$6, $G400 &lt; AN$6), 0, 2)+1)</f>
        <v/>
      </c>
      <c r="AO400" s="68" t="str">
        <f ca="1">INDEX({"","_","-","="},IF(OR($D400 &gt;= AP$6, $E400 &lt; AO$6), 0, 1)+IF(OR($F400 &gt;= AP$6, $G400 &lt; AO$6), 0, 2)+1)</f>
        <v/>
      </c>
      <c r="AP400" s="68" t="str">
        <f ca="1">INDEX({"","_","-","="},IF(OR($D400 &gt;= AQ$6, $E400 &lt; AP$6), 0, 1)+IF(OR($F400 &gt;= AQ$6, $G400 &lt; AP$6), 0, 2)+1)</f>
        <v/>
      </c>
      <c r="AQ400" s="68" t="str">
        <f ca="1">INDEX({"","_","-","="},IF(OR($D400 &gt;= AR$6, $E400 &lt; AQ$6), 0, 1)+IF(OR($F400 &gt;= AR$6, $G400 &lt; AQ$6), 0, 2)+1)</f>
        <v/>
      </c>
      <c r="AR400" s="68" t="str">
        <f ca="1">INDEX({"","_","-","="},IF(OR($D400 &gt;= AS$6, $E400 &lt; AR$6), 0, 1)+IF(OR($F400 &gt;= AS$6, $G400 &lt; AR$6), 0, 2)+1)</f>
        <v/>
      </c>
      <c r="AS400" s="68" t="str">
        <f ca="1">INDEX({"","_","-","="},IF(OR($D400 &gt;= AT$6, $E400 &lt; AS$6), 0, 1)+IF(OR($F400 &gt;= AT$6, $G400 &lt; AS$6), 0, 2)+1)</f>
        <v/>
      </c>
      <c r="AT400" s="68" t="str">
        <f ca="1">INDEX({"","_","-","="},IF(OR($D400 &gt;= AU$6, $E400 &lt; AT$6), 0, 1)+IF(OR($F400 &gt;= AU$6, $G400 &lt; AT$6), 0, 2)+1)</f>
        <v/>
      </c>
      <c r="AU400" s="68" t="str">
        <f ca="1">INDEX({"","_","-","="},IF(OR($D400 &gt;= AV$6, $E400 &lt; AU$6), 0, 1)+IF(OR($F400 &gt;= AV$6, $G400 &lt; AU$6), 0, 2)+1)</f>
        <v/>
      </c>
      <c r="AV400" s="68" t="str">
        <f ca="1">INDEX({"","_","-","="},IF(OR($D400 &gt;= AW$6, $E400 &lt; AV$6), 0, 1)+IF(OR($F400 &gt;= AW$6, $G400 &lt; AV$6), 0, 2)+1)</f>
        <v/>
      </c>
      <c r="AW400" s="68" t="str">
        <f ca="1">INDEX({"","_","-","="},IF(OR($D400 &gt;= AX$6, $E400 &lt; AW$6), 0, 1)+IF(OR($F400 &gt;= AX$6, $G400 &lt; AW$6), 0, 2)+1)</f>
        <v/>
      </c>
      <c r="AX400" s="68" t="str">
        <f ca="1">INDEX({"","_","-","="},IF(OR($D400 &gt;= AY$6, $E400 &lt; AX$6), 0, 1)+IF(OR($F400 &gt;= AY$6, $G400 &lt; AX$6), 0, 2)+1)</f>
        <v/>
      </c>
      <c r="AY400" s="68" t="str">
        <f ca="1">INDEX({"","_","-","="},IF(OR($D400 &gt;= AZ$6, $E400 &lt; AY$6), 0, 1)+IF(OR($F400 &gt;= AZ$6, $G400 &lt; AY$6), 0, 2)+1)</f>
        <v/>
      </c>
      <c r="AZ400" s="68" t="str">
        <f ca="1">INDEX({"","_","-","="},IF(OR($D400 &gt;= BA$6, $E400 &lt; AZ$6), 0, 1)+IF(OR($F400 &gt;= BA$6, $G400 &lt; AZ$6), 0, 2)+1)</f>
        <v/>
      </c>
      <c r="BA400" s="68" t="str">
        <f ca="1">INDEX({"","_","-","="},IF(OR($D400 &gt;= BB$6, $E400 &lt; BA$6), 0, 1)+IF(OR($F400 &gt;= BB$6, $G400 &lt; BA$6), 0, 2)+1)</f>
        <v/>
      </c>
      <c r="BB400" s="68" t="str">
        <f ca="1">INDEX({"","_","-","="},IF(OR($D400 &gt;= BC$6, $E400 &lt; BB$6), 0, 1)+IF(OR($F400 &gt;= BC$6, $G400 &lt; BB$6), 0, 2)+1)</f>
        <v/>
      </c>
      <c r="BC400" s="68" t="str">
        <f ca="1">INDEX({"","_","-","="},IF(OR($D400 &gt;= BD$6, $E400 &lt; BC$6), 0, 1)+IF(OR($F400 &gt;= BD$6, $G400 &lt; BC$6), 0, 2)+1)</f>
        <v/>
      </c>
      <c r="BD400" s="68" t="str">
        <f ca="1">INDEX({"","_","-","="},IF(OR($D400 &gt;= BE$6, $E400 &lt; BD$6), 0, 1)+IF(OR($F400 &gt;= BE$6, $G400 &lt; BD$6), 0, 2)+1)</f>
        <v/>
      </c>
      <c r="BE400" s="68" t="str">
        <f ca="1">INDEX({"","_","-","="},IF(OR($D400 &gt;= BF$6, $E400 &lt; BE$6), 0, 1)+IF(OR($F400 &gt;= BF$6, $G400 &lt; BE$6), 0, 2)+1)</f>
        <v/>
      </c>
      <c r="BF400" s="68" t="str">
        <f ca="1">INDEX({"","_","-","="},IF(OR($D400 &gt;= BG$6, $E400 &lt; BF$6), 0, 1)+IF(OR($F400 &gt;= BG$6, $G400 &lt; BF$6), 0, 2)+1)</f>
        <v/>
      </c>
      <c r="BG400" s="68" t="str">
        <f ca="1">INDEX({"","_","-","="},IF(OR($D400 &gt;= BH$6, $E400 &lt; BG$6), 0, 1)+IF(OR($F400 &gt;= BH$6, $G400 &lt; BG$6), 0, 2)+1)</f>
        <v/>
      </c>
      <c r="BH400" s="68" t="str">
        <f ca="1">INDEX({"","_","-","="},IF(OR($D400 &gt;= BI$6, $E400 &lt; BH$6), 0, 1)+IF(OR($F400 &gt;= BI$6, $G400 &lt; BH$6), 0, 2)+1)</f>
        <v/>
      </c>
      <c r="BI400" s="68" t="str">
        <f ca="1">INDEX({"","_","-","="},IF(OR($D400 &gt;= BJ$6, $E400 &lt; BI$6), 0, 1)+IF(OR($F400 &gt;= BJ$6, $G400 &lt; BI$6), 0, 2)+1)</f>
        <v/>
      </c>
      <c r="BJ400" s="68" t="str">
        <f ca="1">INDEX({"","_","-","="},IF(OR($D400 &gt;= BK$6, $E400 &lt; BJ$6), 0, 1)+IF(OR($F400 &gt;= BK$6, $G400 &lt; BJ$6), 0, 2)+1)</f>
        <v/>
      </c>
      <c r="BK400" s="68" t="str">
        <f ca="1">INDEX({"","_","-","="},IF(OR($D400 &gt;= BL$6, $E400 &lt; BK$6), 0, 1)+IF(OR($F400 &gt;= BL$6, $G400 &lt; BK$6), 0, 2)+1)</f>
        <v/>
      </c>
      <c r="BL400" s="68" t="str">
        <f ca="1">INDEX({"","_","-","="},IF(OR($D400 &gt;= BM$6, $E400 &lt; BL$6), 0, 1)+IF(OR($F400 &gt;= BM$6, $G400 &lt; BL$6), 0, 2)+1)</f>
        <v/>
      </c>
      <c r="BM400" s="68" t="str">
        <f ca="1">INDEX({"","_","-","="},IF(OR($D400 &gt;= BN$6, $E400 &lt; BM$6), 0, 1)+IF(OR($F400 &gt;= BN$6, $G400 &lt; BM$6), 0, 2)+1)</f>
        <v/>
      </c>
      <c r="BN400" s="68" t="str">
        <f ca="1">INDEX({"","_","-","="},IF(OR($D400 &gt;= BO$6, $E400 &lt; BN$6), 0, 1)+IF(OR($F400 &gt;= BO$6, $G400 &lt; BN$6), 0, 2)+1)</f>
        <v/>
      </c>
      <c r="BO400" s="68" t="str">
        <f ca="1">INDEX({"","_","-","="},IF(OR($D400 &gt;= BP$6, $E400 &lt; BO$6), 0, 1)+IF(OR($F400 &gt;= BP$6, $G400 &lt; BO$6), 0, 2)+1)</f>
        <v/>
      </c>
      <c r="BP400" s="68" t="str">
        <f ca="1">INDEX({"","_","-","="},IF(OR($D400 &gt;= BQ$6, $E400 &lt; BP$6), 0, 1)+IF(OR($F400 &gt;= BQ$6, $G400 &lt; BP$6), 0, 2)+1)</f>
        <v/>
      </c>
      <c r="BQ400" s="68" t="str">
        <f ca="1">INDEX({"","_","-","="},IF(OR($D400 &gt;= BR$6, $E400 &lt; BQ$6), 0, 1)+IF(OR($F400 &gt;= BR$6, $G400 &lt; BQ$6), 0, 2)+1)</f>
        <v/>
      </c>
      <c r="BR400" s="68" t="str">
        <f ca="1">INDEX({"","_","-","="},IF(OR($D400 &gt;= BS$6, $E400 &lt; BR$6), 0, 1)+IF(OR($F400 &gt;= BS$6, $G400 &lt; BR$6), 0, 2)+1)</f>
        <v/>
      </c>
      <c r="BS400" s="68" t="str">
        <f ca="1">INDEX({"","_","-","="},IF(OR($D400 &gt;= BT$6, $E400 &lt; BS$6), 0, 1)+IF(OR($F400 &gt;= BT$6, $G400 &lt; BS$6), 0, 2)+1)</f>
        <v/>
      </c>
      <c r="BT400" s="68" t="str">
        <f ca="1">INDEX({"","_","-","="},IF(OR($D400 &gt;= BU$6, $E400 &lt; BT$6), 0, 1)+IF(OR($F400 &gt;= BU$6, $G400 &lt; BT$6), 0, 2)+1)</f>
        <v/>
      </c>
      <c r="BU400" s="68" t="str">
        <f ca="1">INDEX({"","_","-","="},IF(OR($D400 &gt;= BV$6, $E400 &lt; BU$6), 0, 1)+IF(OR($F400 &gt;= BV$6, $G400 &lt; BU$6), 0, 2)+1)</f>
        <v/>
      </c>
      <c r="BV400" s="68" t="str">
        <f ca="1">INDEX({"","_","-","="},IF(OR($D400 &gt;= BW$6, $E400 &lt; BV$6), 0, 1)+IF(OR($F400 &gt;= BW$6, $G400 &lt; BV$6), 0, 2)+1)</f>
        <v/>
      </c>
      <c r="BW400" s="68" t="str">
        <f ca="1">INDEX({"","_","-","="},IF(OR($D400 &gt;= BX$6, $E400 &lt; BW$6), 0, 1)+IF(OR($F400 &gt;= BX$6, $G400 &lt; BW$6), 0, 2)+1)</f>
        <v/>
      </c>
      <c r="BX400" s="68" t="str">
        <f ca="1">INDEX({"","_","-","="},IF(OR($D400 &gt;= BY$6, $E400 &lt; BX$6), 0, 1)+IF(OR($F400 &gt;= BY$6, $G400 &lt; BX$6), 0, 2)+1)</f>
        <v/>
      </c>
      <c r="BY400" s="68" t="str">
        <f ca="1">INDEX({"","_","-","="},IF(OR($D400 &gt;= BZ$6, $E400 &lt; BY$6), 0, 1)+IF(OR($F400 &gt;= BZ$6, $G400 &lt; BY$6), 0, 2)+1)</f>
        <v/>
      </c>
      <c r="BZ400" s="68" t="str">
        <f ca="1">INDEX({"","_","-","="},IF(OR($D400 &gt;= CA$6, $E400 &lt; BZ$6), 0, 1)+IF(OR($F400 &gt;= CA$6, $G400 &lt; BZ$6), 0, 2)+1)</f>
        <v/>
      </c>
      <c r="CA400" s="68" t="str">
        <f ca="1">INDEX({"","_","-","="},IF(OR($D400 &gt;= CB$6, $E400 &lt; CA$6), 0, 1)+IF(OR($F400 &gt;= CB$6, $G400 &lt; CA$6), 0, 2)+1)</f>
        <v/>
      </c>
      <c r="CB400" s="68" t="str">
        <f ca="1">INDEX({"","_","-","="},IF(OR($D400 &gt;= CC$6, $E400 &lt; CB$6), 0, 1)+IF(OR($F400 &gt;= CC$6, $G400 &lt; CB$6), 0, 2)+1)</f>
        <v/>
      </c>
      <c r="CC400" s="68" t="str">
        <f ca="1">INDEX({"","_","-","="},IF(OR($D400 &gt;= CD$6, $E400 &lt; CC$6), 0, 1)+IF(OR($F400 &gt;= CD$6, $G400 &lt; CC$6), 0, 2)+1)</f>
        <v/>
      </c>
      <c r="CD400" s="68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IF('临-进度'!M396,'临-进度'!$A396,"")</f>
        <v/>
      </c>
      <c r="B401" s="8" t="str">
        <f ca="1">IF('临-进度'!M396,'临-进度'!$B396,"")</f>
        <v/>
      </c>
      <c r="C401" s="8" t="str">
        <f ca="1">IF('临-进度'!M396,'临-进度'!$E396,"")</f>
        <v/>
      </c>
      <c r="D401" s="40" t="str">
        <f ca="1">IF('临-进度'!$M396,'临-进度'!$I396,"")</f>
        <v/>
      </c>
      <c r="E401" s="40" t="str">
        <f ca="1">IF('临-进度'!$M396,'临-进度'!$AE396,"")</f>
        <v/>
      </c>
      <c r="F401" s="40" t="str">
        <f ca="1">IF('临-进度'!$M396,'临-进度'!$J396,"")</f>
        <v/>
      </c>
      <c r="G401" s="73" t="str">
        <f ca="1">IF('临-进度'!$M396,'临-进度'!$AF396,"")</f>
        <v/>
      </c>
      <c r="H401" s="68" t="str">
        <f ca="1">INDEX({"","_","-","="},IF(OR($D401 &gt;= I$6, $E401 &lt; H$6), 0, 1)+IF(OR($F401 &gt;= I$6, $G401 &lt; H$6), 0, 2)+1)</f>
        <v/>
      </c>
      <c r="I401" s="68" t="str">
        <f ca="1">INDEX({"","_","-","="},IF(OR($D401 &gt;= J$6, $E401 &lt; I$6), 0, 1)+IF(OR($F401 &gt;= J$6, $G401 &lt; I$6), 0, 2)+1)</f>
        <v/>
      </c>
      <c r="J401" s="68" t="str">
        <f ca="1">INDEX({"","_","-","="},IF(OR($D401 &gt;= K$6, $E401 &lt; J$6), 0, 1)+IF(OR($F401 &gt;= K$6, $G401 &lt; J$6), 0, 2)+1)</f>
        <v/>
      </c>
      <c r="K401" s="68" t="str">
        <f ca="1">INDEX({"","_","-","="},IF(OR($D401 &gt;= L$6, $E401 &lt; K$6), 0, 1)+IF(OR($F401 &gt;= L$6, $G401 &lt; K$6), 0, 2)+1)</f>
        <v/>
      </c>
      <c r="L401" s="68" t="str">
        <f ca="1">INDEX({"","_","-","="},IF(OR($D401 &gt;= M$6, $E401 &lt; L$6), 0, 1)+IF(OR($F401 &gt;= M$6, $G401 &lt; L$6), 0, 2)+1)</f>
        <v/>
      </c>
      <c r="M401" s="68" t="str">
        <f ca="1">INDEX({"","_","-","="},IF(OR($D401 &gt;= N$6, $E401 &lt; M$6), 0, 1)+IF(OR($F401 &gt;= N$6, $G401 &lt; M$6), 0, 2)+1)</f>
        <v/>
      </c>
      <c r="N401" s="68" t="str">
        <f ca="1">INDEX({"","_","-","="},IF(OR($D401 &gt;= O$6, $E401 &lt; N$6), 0, 1)+IF(OR($F401 &gt;= O$6, $G401 &lt; N$6), 0, 2)+1)</f>
        <v/>
      </c>
      <c r="O401" s="68" t="str">
        <f ca="1">INDEX({"","_","-","="},IF(OR($D401 &gt;= P$6, $E401 &lt; O$6), 0, 1)+IF(OR($F401 &gt;= P$6, $G401 &lt; O$6), 0, 2)+1)</f>
        <v/>
      </c>
      <c r="P401" s="68" t="str">
        <f ca="1">INDEX({"","_","-","="},IF(OR($D401 &gt;= Q$6, $E401 &lt; P$6), 0, 1)+IF(OR($F401 &gt;= Q$6, $G401 &lt; P$6), 0, 2)+1)</f>
        <v/>
      </c>
      <c r="Q401" s="68" t="str">
        <f ca="1">INDEX({"","_","-","="},IF(OR($D401 &gt;= R$6, $E401 &lt; Q$6), 0, 1)+IF(OR($F401 &gt;= R$6, $G401 &lt; Q$6), 0, 2)+1)</f>
        <v/>
      </c>
      <c r="R401" s="68" t="str">
        <f ca="1">INDEX({"","_","-","="},IF(OR($D401 &gt;= S$6, $E401 &lt; R$6), 0, 1)+IF(OR($F401 &gt;= S$6, $G401 &lt; R$6), 0, 2)+1)</f>
        <v/>
      </c>
      <c r="S401" s="68" t="str">
        <f ca="1">INDEX({"","_","-","="},IF(OR($D401 &gt;= T$6, $E401 &lt; S$6), 0, 1)+IF(OR($F401 &gt;= T$6, $G401 &lt; S$6), 0, 2)+1)</f>
        <v/>
      </c>
      <c r="T401" s="68" t="str">
        <f ca="1">INDEX({"","_","-","="},IF(OR($D401 &gt;= U$6, $E401 &lt; T$6), 0, 1)+IF(OR($F401 &gt;= U$6, $G401 &lt; T$6), 0, 2)+1)</f>
        <v/>
      </c>
      <c r="U401" s="68" t="str">
        <f ca="1">INDEX({"","_","-","="},IF(OR($D401 &gt;= V$6, $E401 &lt; U$6), 0, 1)+IF(OR($F401 &gt;= V$6, $G401 &lt; U$6), 0, 2)+1)</f>
        <v/>
      </c>
      <c r="V401" s="68" t="str">
        <f ca="1">INDEX({"","_","-","="},IF(OR($D401 &gt;= W$6, $E401 &lt; V$6), 0, 1)+IF(OR($F401 &gt;= W$6, $G401 &lt; V$6), 0, 2)+1)</f>
        <v/>
      </c>
      <c r="W401" s="68" t="str">
        <f ca="1">INDEX({"","_","-","="},IF(OR($D401 &gt;= X$6, $E401 &lt; W$6), 0, 1)+IF(OR($F401 &gt;= X$6, $G401 &lt; W$6), 0, 2)+1)</f>
        <v/>
      </c>
      <c r="X401" s="68" t="str">
        <f ca="1">INDEX({"","_","-","="},IF(OR($D401 &gt;= Y$6, $E401 &lt; X$6), 0, 1)+IF(OR($F401 &gt;= Y$6, $G401 &lt; X$6), 0, 2)+1)</f>
        <v/>
      </c>
      <c r="Y401" s="68" t="str">
        <f ca="1">INDEX({"","_","-","="},IF(OR($D401 &gt;= Z$6, $E401 &lt; Y$6), 0, 1)+IF(OR($F401 &gt;= Z$6, $G401 &lt; Y$6), 0, 2)+1)</f>
        <v/>
      </c>
      <c r="Z401" s="68" t="str">
        <f ca="1">INDEX({"","_","-","="},IF(OR($D401 &gt;= AA$6, $E401 &lt; Z$6), 0, 1)+IF(OR($F401 &gt;= AA$6, $G401 &lt; Z$6), 0, 2)+1)</f>
        <v/>
      </c>
      <c r="AA401" s="68" t="str">
        <f ca="1">INDEX({"","_","-","="},IF(OR($D401 &gt;= AB$6, $E401 &lt; AA$6), 0, 1)+IF(OR($F401 &gt;= AB$6, $G401 &lt; AA$6), 0, 2)+1)</f>
        <v/>
      </c>
      <c r="AB401" s="68" t="str">
        <f ca="1">INDEX({"","_","-","="},IF(OR($D401 &gt;= AC$6, $E401 &lt; AB$6), 0, 1)+IF(OR($F401 &gt;= AC$6, $G401 &lt; AB$6), 0, 2)+1)</f>
        <v/>
      </c>
      <c r="AC401" s="68" t="str">
        <f ca="1">INDEX({"","_","-","="},IF(OR($D401 &gt;= AD$6, $E401 &lt; AC$6), 0, 1)+IF(OR($F401 &gt;= AD$6, $G401 &lt; AC$6), 0, 2)+1)</f>
        <v/>
      </c>
      <c r="AD401" s="68" t="str">
        <f ca="1">INDEX({"","_","-","="},IF(OR($D401 &gt;= AE$6, $E401 &lt; AD$6), 0, 1)+IF(OR($F401 &gt;= AE$6, $G401 &lt; AD$6), 0, 2)+1)</f>
        <v/>
      </c>
      <c r="AE401" s="68" t="str">
        <f ca="1">INDEX({"","_","-","="},IF(OR($D401 &gt;= AF$6, $E401 &lt; AE$6), 0, 1)+IF(OR($F401 &gt;= AF$6, $G401 &lt; AE$6), 0, 2)+1)</f>
        <v/>
      </c>
      <c r="AF401" s="68" t="str">
        <f ca="1">INDEX({"","_","-","="},IF(OR($D401 &gt;= AG$6, $E401 &lt; AF$6), 0, 1)+IF(OR($F401 &gt;= AG$6, $G401 &lt; AF$6), 0, 2)+1)</f>
        <v/>
      </c>
      <c r="AG401" s="68" t="str">
        <f ca="1">INDEX({"","_","-","="},IF(OR($D401 &gt;= AH$6, $E401 &lt; AG$6), 0, 1)+IF(OR($F401 &gt;= AH$6, $G401 &lt; AG$6), 0, 2)+1)</f>
        <v/>
      </c>
      <c r="AH401" s="68" t="str">
        <f ca="1">INDEX({"","_","-","="},IF(OR($D401 &gt;= AI$6, $E401 &lt; AH$6), 0, 1)+IF(OR($F401 &gt;= AI$6, $G401 &lt; AH$6), 0, 2)+1)</f>
        <v/>
      </c>
      <c r="AI401" s="68" t="str">
        <f ca="1">INDEX({"","_","-","="},IF(OR($D401 &gt;= AJ$6, $E401 &lt; AI$6), 0, 1)+IF(OR($F401 &gt;= AJ$6, $G401 &lt; AI$6), 0, 2)+1)</f>
        <v/>
      </c>
      <c r="AJ401" s="68" t="str">
        <f ca="1">INDEX({"","_","-","="},IF(OR($D401 &gt;= AK$6, $E401 &lt; AJ$6), 0, 1)+IF(OR($F401 &gt;= AK$6, $G401 &lt; AJ$6), 0, 2)+1)</f>
        <v/>
      </c>
      <c r="AK401" s="68" t="str">
        <f ca="1">INDEX({"","_","-","="},IF(OR($D401 &gt;= AL$6, $E401 &lt; AK$6), 0, 1)+IF(OR($F401 &gt;= AL$6, $G401 &lt; AK$6), 0, 2)+1)</f>
        <v/>
      </c>
      <c r="AL401" s="68" t="str">
        <f ca="1">INDEX({"","_","-","="},IF(OR($D401 &gt;= AM$6, $E401 &lt; AL$6), 0, 1)+IF(OR($F401 &gt;= AM$6, $G401 &lt; AL$6), 0, 2)+1)</f>
        <v/>
      </c>
      <c r="AM401" s="68" t="str">
        <f ca="1">INDEX({"","_","-","="},IF(OR($D401 &gt;= AN$6, $E401 &lt; AM$6), 0, 1)+IF(OR($F401 &gt;= AN$6, $G401 &lt; AM$6), 0, 2)+1)</f>
        <v/>
      </c>
      <c r="AN401" s="68" t="str">
        <f ca="1">INDEX({"","_","-","="},IF(OR($D401 &gt;= AO$6, $E401 &lt; AN$6), 0, 1)+IF(OR($F401 &gt;= AO$6, $G401 &lt; AN$6), 0, 2)+1)</f>
        <v/>
      </c>
      <c r="AO401" s="68" t="str">
        <f ca="1">INDEX({"","_","-","="},IF(OR($D401 &gt;= AP$6, $E401 &lt; AO$6), 0, 1)+IF(OR($F401 &gt;= AP$6, $G401 &lt; AO$6), 0, 2)+1)</f>
        <v/>
      </c>
      <c r="AP401" s="68" t="str">
        <f ca="1">INDEX({"","_","-","="},IF(OR($D401 &gt;= AQ$6, $E401 &lt; AP$6), 0, 1)+IF(OR($F401 &gt;= AQ$6, $G401 &lt; AP$6), 0, 2)+1)</f>
        <v/>
      </c>
      <c r="AQ401" s="68" t="str">
        <f ca="1">INDEX({"","_","-","="},IF(OR($D401 &gt;= AR$6, $E401 &lt; AQ$6), 0, 1)+IF(OR($F401 &gt;= AR$6, $G401 &lt; AQ$6), 0, 2)+1)</f>
        <v/>
      </c>
      <c r="AR401" s="68" t="str">
        <f ca="1">INDEX({"","_","-","="},IF(OR($D401 &gt;= AS$6, $E401 &lt; AR$6), 0, 1)+IF(OR($F401 &gt;= AS$6, $G401 &lt; AR$6), 0, 2)+1)</f>
        <v/>
      </c>
      <c r="AS401" s="68" t="str">
        <f ca="1">INDEX({"","_","-","="},IF(OR($D401 &gt;= AT$6, $E401 &lt; AS$6), 0, 1)+IF(OR($F401 &gt;= AT$6, $G401 &lt; AS$6), 0, 2)+1)</f>
        <v/>
      </c>
      <c r="AT401" s="68" t="str">
        <f ca="1">INDEX({"","_","-","="},IF(OR($D401 &gt;= AU$6, $E401 &lt; AT$6), 0, 1)+IF(OR($F401 &gt;= AU$6, $G401 &lt; AT$6), 0, 2)+1)</f>
        <v/>
      </c>
      <c r="AU401" s="68" t="str">
        <f ca="1">INDEX({"","_","-","="},IF(OR($D401 &gt;= AV$6, $E401 &lt; AU$6), 0, 1)+IF(OR($F401 &gt;= AV$6, $G401 &lt; AU$6), 0, 2)+1)</f>
        <v/>
      </c>
      <c r="AV401" s="68" t="str">
        <f ca="1">INDEX({"","_","-","="},IF(OR($D401 &gt;= AW$6, $E401 &lt; AV$6), 0, 1)+IF(OR($F401 &gt;= AW$6, $G401 &lt; AV$6), 0, 2)+1)</f>
        <v/>
      </c>
      <c r="AW401" s="68" t="str">
        <f ca="1">INDEX({"","_","-","="},IF(OR($D401 &gt;= AX$6, $E401 &lt; AW$6), 0, 1)+IF(OR($F401 &gt;= AX$6, $G401 &lt; AW$6), 0, 2)+1)</f>
        <v/>
      </c>
      <c r="AX401" s="68" t="str">
        <f ca="1">INDEX({"","_","-","="},IF(OR($D401 &gt;= AY$6, $E401 &lt; AX$6), 0, 1)+IF(OR($F401 &gt;= AY$6, $G401 &lt; AX$6), 0, 2)+1)</f>
        <v/>
      </c>
      <c r="AY401" s="68" t="str">
        <f ca="1">INDEX({"","_","-","="},IF(OR($D401 &gt;= AZ$6, $E401 &lt; AY$6), 0, 1)+IF(OR($F401 &gt;= AZ$6, $G401 &lt; AY$6), 0, 2)+1)</f>
        <v/>
      </c>
      <c r="AZ401" s="68" t="str">
        <f ca="1">INDEX({"","_","-","="},IF(OR($D401 &gt;= BA$6, $E401 &lt; AZ$6), 0, 1)+IF(OR($F401 &gt;= BA$6, $G401 &lt; AZ$6), 0, 2)+1)</f>
        <v/>
      </c>
      <c r="BA401" s="68" t="str">
        <f ca="1">INDEX({"","_","-","="},IF(OR($D401 &gt;= BB$6, $E401 &lt; BA$6), 0, 1)+IF(OR($F401 &gt;= BB$6, $G401 &lt; BA$6), 0, 2)+1)</f>
        <v/>
      </c>
      <c r="BB401" s="68" t="str">
        <f ca="1">INDEX({"","_","-","="},IF(OR($D401 &gt;= BC$6, $E401 &lt; BB$6), 0, 1)+IF(OR($F401 &gt;= BC$6, $G401 &lt; BB$6), 0, 2)+1)</f>
        <v/>
      </c>
      <c r="BC401" s="68" t="str">
        <f ca="1">INDEX({"","_","-","="},IF(OR($D401 &gt;= BD$6, $E401 &lt; BC$6), 0, 1)+IF(OR($F401 &gt;= BD$6, $G401 &lt; BC$6), 0, 2)+1)</f>
        <v/>
      </c>
      <c r="BD401" s="68" t="str">
        <f ca="1">INDEX({"","_","-","="},IF(OR($D401 &gt;= BE$6, $E401 &lt; BD$6), 0, 1)+IF(OR($F401 &gt;= BE$6, $G401 &lt; BD$6), 0, 2)+1)</f>
        <v/>
      </c>
      <c r="BE401" s="68" t="str">
        <f ca="1">INDEX({"","_","-","="},IF(OR($D401 &gt;= BF$6, $E401 &lt; BE$6), 0, 1)+IF(OR($F401 &gt;= BF$6, $G401 &lt; BE$6), 0, 2)+1)</f>
        <v/>
      </c>
      <c r="BF401" s="68" t="str">
        <f ca="1">INDEX({"","_","-","="},IF(OR($D401 &gt;= BG$6, $E401 &lt; BF$6), 0, 1)+IF(OR($F401 &gt;= BG$6, $G401 &lt; BF$6), 0, 2)+1)</f>
        <v/>
      </c>
      <c r="BG401" s="68" t="str">
        <f ca="1">INDEX({"","_","-","="},IF(OR($D401 &gt;= BH$6, $E401 &lt; BG$6), 0, 1)+IF(OR($F401 &gt;= BH$6, $G401 &lt; BG$6), 0, 2)+1)</f>
        <v/>
      </c>
      <c r="BH401" s="68" t="str">
        <f ca="1">INDEX({"","_","-","="},IF(OR($D401 &gt;= BI$6, $E401 &lt; BH$6), 0, 1)+IF(OR($F401 &gt;= BI$6, $G401 &lt; BH$6), 0, 2)+1)</f>
        <v/>
      </c>
      <c r="BI401" s="68" t="str">
        <f ca="1">INDEX({"","_","-","="},IF(OR($D401 &gt;= BJ$6, $E401 &lt; BI$6), 0, 1)+IF(OR($F401 &gt;= BJ$6, $G401 &lt; BI$6), 0, 2)+1)</f>
        <v/>
      </c>
      <c r="BJ401" s="68" t="str">
        <f ca="1">INDEX({"","_","-","="},IF(OR($D401 &gt;= BK$6, $E401 &lt; BJ$6), 0, 1)+IF(OR($F401 &gt;= BK$6, $G401 &lt; BJ$6), 0, 2)+1)</f>
        <v/>
      </c>
      <c r="BK401" s="68" t="str">
        <f ca="1">INDEX({"","_","-","="},IF(OR($D401 &gt;= BL$6, $E401 &lt; BK$6), 0, 1)+IF(OR($F401 &gt;= BL$6, $G401 &lt; BK$6), 0, 2)+1)</f>
        <v/>
      </c>
      <c r="BL401" s="68" t="str">
        <f ca="1">INDEX({"","_","-","="},IF(OR($D401 &gt;= BM$6, $E401 &lt; BL$6), 0, 1)+IF(OR($F401 &gt;= BM$6, $G401 &lt; BL$6), 0, 2)+1)</f>
        <v/>
      </c>
      <c r="BM401" s="68" t="str">
        <f ca="1">INDEX({"","_","-","="},IF(OR($D401 &gt;= BN$6, $E401 &lt; BM$6), 0, 1)+IF(OR($F401 &gt;= BN$6, $G401 &lt; BM$6), 0, 2)+1)</f>
        <v/>
      </c>
      <c r="BN401" s="68" t="str">
        <f ca="1">INDEX({"","_","-","="},IF(OR($D401 &gt;= BO$6, $E401 &lt; BN$6), 0, 1)+IF(OR($F401 &gt;= BO$6, $G401 &lt; BN$6), 0, 2)+1)</f>
        <v/>
      </c>
      <c r="BO401" s="68" t="str">
        <f ca="1">INDEX({"","_","-","="},IF(OR($D401 &gt;= BP$6, $E401 &lt; BO$6), 0, 1)+IF(OR($F401 &gt;= BP$6, $G401 &lt; BO$6), 0, 2)+1)</f>
        <v/>
      </c>
      <c r="BP401" s="68" t="str">
        <f ca="1">INDEX({"","_","-","="},IF(OR($D401 &gt;= BQ$6, $E401 &lt; BP$6), 0, 1)+IF(OR($F401 &gt;= BQ$6, $G401 &lt; BP$6), 0, 2)+1)</f>
        <v/>
      </c>
      <c r="BQ401" s="68" t="str">
        <f ca="1">INDEX({"","_","-","="},IF(OR($D401 &gt;= BR$6, $E401 &lt; BQ$6), 0, 1)+IF(OR($F401 &gt;= BR$6, $G401 &lt; BQ$6), 0, 2)+1)</f>
        <v/>
      </c>
      <c r="BR401" s="68" t="str">
        <f ca="1">INDEX({"","_","-","="},IF(OR($D401 &gt;= BS$6, $E401 &lt; BR$6), 0, 1)+IF(OR($F401 &gt;= BS$6, $G401 &lt; BR$6), 0, 2)+1)</f>
        <v/>
      </c>
      <c r="BS401" s="68" t="str">
        <f ca="1">INDEX({"","_","-","="},IF(OR($D401 &gt;= BT$6, $E401 &lt; BS$6), 0, 1)+IF(OR($F401 &gt;= BT$6, $G401 &lt; BS$6), 0, 2)+1)</f>
        <v/>
      </c>
      <c r="BT401" s="68" t="str">
        <f ca="1">INDEX({"","_","-","="},IF(OR($D401 &gt;= BU$6, $E401 &lt; BT$6), 0, 1)+IF(OR($F401 &gt;= BU$6, $G401 &lt; BT$6), 0, 2)+1)</f>
        <v/>
      </c>
      <c r="BU401" s="68" t="str">
        <f ca="1">INDEX({"","_","-","="},IF(OR($D401 &gt;= BV$6, $E401 &lt; BU$6), 0, 1)+IF(OR($F401 &gt;= BV$6, $G401 &lt; BU$6), 0, 2)+1)</f>
        <v/>
      </c>
      <c r="BV401" s="68" t="str">
        <f ca="1">INDEX({"","_","-","="},IF(OR($D401 &gt;= BW$6, $E401 &lt; BV$6), 0, 1)+IF(OR($F401 &gt;= BW$6, $G401 &lt; BV$6), 0, 2)+1)</f>
        <v/>
      </c>
      <c r="BW401" s="68" t="str">
        <f ca="1">INDEX({"","_","-","="},IF(OR($D401 &gt;= BX$6, $E401 &lt; BW$6), 0, 1)+IF(OR($F401 &gt;= BX$6, $G401 &lt; BW$6), 0, 2)+1)</f>
        <v/>
      </c>
      <c r="BX401" s="68" t="str">
        <f ca="1">INDEX({"","_","-","="},IF(OR($D401 &gt;= BY$6, $E401 &lt; BX$6), 0, 1)+IF(OR($F401 &gt;= BY$6, $G401 &lt; BX$6), 0, 2)+1)</f>
        <v/>
      </c>
      <c r="BY401" s="68" t="str">
        <f ca="1">INDEX({"","_","-","="},IF(OR($D401 &gt;= BZ$6, $E401 &lt; BY$6), 0, 1)+IF(OR($F401 &gt;= BZ$6, $G401 &lt; BY$6), 0, 2)+1)</f>
        <v/>
      </c>
      <c r="BZ401" s="68" t="str">
        <f ca="1">INDEX({"","_","-","="},IF(OR($D401 &gt;= CA$6, $E401 &lt; BZ$6), 0, 1)+IF(OR($F401 &gt;= CA$6, $G401 &lt; BZ$6), 0, 2)+1)</f>
        <v/>
      </c>
      <c r="CA401" s="68" t="str">
        <f ca="1">INDEX({"","_","-","="},IF(OR($D401 &gt;= CB$6, $E401 &lt; CA$6), 0, 1)+IF(OR($F401 &gt;= CB$6, $G401 &lt; CA$6), 0, 2)+1)</f>
        <v/>
      </c>
      <c r="CB401" s="68" t="str">
        <f ca="1">INDEX({"","_","-","="},IF(OR($D401 &gt;= CC$6, $E401 &lt; CB$6), 0, 1)+IF(OR($F401 &gt;= CC$6, $G401 &lt; CB$6), 0, 2)+1)</f>
        <v/>
      </c>
      <c r="CC401" s="68" t="str">
        <f ca="1">INDEX({"","_","-","="},IF(OR($D401 &gt;= CD$6, $E401 &lt; CC$6), 0, 1)+IF(OR($F401 &gt;= CD$6, $G401 &lt; CC$6), 0, 2)+1)</f>
        <v/>
      </c>
      <c r="CD401" s="68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IF('临-进度'!M397,'临-进度'!$A397,"")</f>
        <v/>
      </c>
      <c r="B402" s="8" t="str">
        <f ca="1">IF('临-进度'!M397,'临-进度'!$B397,"")</f>
        <v/>
      </c>
      <c r="C402" s="8" t="str">
        <f ca="1">IF('临-进度'!M397,'临-进度'!$E397,"")</f>
        <v/>
      </c>
      <c r="D402" s="40" t="str">
        <f ca="1">IF('临-进度'!$M397,'临-进度'!$I397,"")</f>
        <v/>
      </c>
      <c r="E402" s="40" t="str">
        <f ca="1">IF('临-进度'!$M397,'临-进度'!$AE397,"")</f>
        <v/>
      </c>
      <c r="F402" s="40" t="str">
        <f ca="1">IF('临-进度'!$M397,'临-进度'!$J397,"")</f>
        <v/>
      </c>
      <c r="G402" s="73" t="str">
        <f ca="1">IF('临-进度'!$M397,'临-进度'!$AF397,"")</f>
        <v/>
      </c>
      <c r="H402" s="68" t="str">
        <f ca="1">INDEX({"","_","-","="},IF(OR($D402 &gt;= I$6, $E402 &lt; H$6), 0, 1)+IF(OR($F402 &gt;= I$6, $G402 &lt; H$6), 0, 2)+1)</f>
        <v/>
      </c>
      <c r="I402" s="68" t="str">
        <f ca="1">INDEX({"","_","-","="},IF(OR($D402 &gt;= J$6, $E402 &lt; I$6), 0, 1)+IF(OR($F402 &gt;= J$6, $G402 &lt; I$6), 0, 2)+1)</f>
        <v/>
      </c>
      <c r="J402" s="68" t="str">
        <f ca="1">INDEX({"","_","-","="},IF(OR($D402 &gt;= K$6, $E402 &lt; J$6), 0, 1)+IF(OR($F402 &gt;= K$6, $G402 &lt; J$6), 0, 2)+1)</f>
        <v/>
      </c>
      <c r="K402" s="68" t="str">
        <f ca="1">INDEX({"","_","-","="},IF(OR($D402 &gt;= L$6, $E402 &lt; K$6), 0, 1)+IF(OR($F402 &gt;= L$6, $G402 &lt; K$6), 0, 2)+1)</f>
        <v/>
      </c>
      <c r="L402" s="68" t="str">
        <f ca="1">INDEX({"","_","-","="},IF(OR($D402 &gt;= M$6, $E402 &lt; L$6), 0, 1)+IF(OR($F402 &gt;= M$6, $G402 &lt; L$6), 0, 2)+1)</f>
        <v/>
      </c>
      <c r="M402" s="68" t="str">
        <f ca="1">INDEX({"","_","-","="},IF(OR($D402 &gt;= N$6, $E402 &lt; M$6), 0, 1)+IF(OR($F402 &gt;= N$6, $G402 &lt; M$6), 0, 2)+1)</f>
        <v/>
      </c>
      <c r="N402" s="68" t="str">
        <f ca="1">INDEX({"","_","-","="},IF(OR($D402 &gt;= O$6, $E402 &lt; N$6), 0, 1)+IF(OR($F402 &gt;= O$6, $G402 &lt; N$6), 0, 2)+1)</f>
        <v/>
      </c>
      <c r="O402" s="68" t="str">
        <f ca="1">INDEX({"","_","-","="},IF(OR($D402 &gt;= P$6, $E402 &lt; O$6), 0, 1)+IF(OR($F402 &gt;= P$6, $G402 &lt; O$6), 0, 2)+1)</f>
        <v/>
      </c>
      <c r="P402" s="68" t="str">
        <f ca="1">INDEX({"","_","-","="},IF(OR($D402 &gt;= Q$6, $E402 &lt; P$6), 0, 1)+IF(OR($F402 &gt;= Q$6, $G402 &lt; P$6), 0, 2)+1)</f>
        <v/>
      </c>
      <c r="Q402" s="68" t="str">
        <f ca="1">INDEX({"","_","-","="},IF(OR($D402 &gt;= R$6, $E402 &lt; Q$6), 0, 1)+IF(OR($F402 &gt;= R$6, $G402 &lt; Q$6), 0, 2)+1)</f>
        <v/>
      </c>
      <c r="R402" s="68" t="str">
        <f ca="1">INDEX({"","_","-","="},IF(OR($D402 &gt;= S$6, $E402 &lt; R$6), 0, 1)+IF(OR($F402 &gt;= S$6, $G402 &lt; R$6), 0, 2)+1)</f>
        <v/>
      </c>
      <c r="S402" s="68" t="str">
        <f ca="1">INDEX({"","_","-","="},IF(OR($D402 &gt;= T$6, $E402 &lt; S$6), 0, 1)+IF(OR($F402 &gt;= T$6, $G402 &lt; S$6), 0, 2)+1)</f>
        <v/>
      </c>
      <c r="T402" s="68" t="str">
        <f ca="1">INDEX({"","_","-","="},IF(OR($D402 &gt;= U$6, $E402 &lt; T$6), 0, 1)+IF(OR($F402 &gt;= U$6, $G402 &lt; T$6), 0, 2)+1)</f>
        <v/>
      </c>
      <c r="U402" s="68" t="str">
        <f ca="1">INDEX({"","_","-","="},IF(OR($D402 &gt;= V$6, $E402 &lt; U$6), 0, 1)+IF(OR($F402 &gt;= V$6, $G402 &lt; U$6), 0, 2)+1)</f>
        <v/>
      </c>
      <c r="V402" s="68" t="str">
        <f ca="1">INDEX({"","_","-","="},IF(OR($D402 &gt;= W$6, $E402 &lt; V$6), 0, 1)+IF(OR($F402 &gt;= W$6, $G402 &lt; V$6), 0, 2)+1)</f>
        <v/>
      </c>
      <c r="W402" s="68" t="str">
        <f ca="1">INDEX({"","_","-","="},IF(OR($D402 &gt;= X$6, $E402 &lt; W$6), 0, 1)+IF(OR($F402 &gt;= X$6, $G402 &lt; W$6), 0, 2)+1)</f>
        <v/>
      </c>
      <c r="X402" s="68" t="str">
        <f ca="1">INDEX({"","_","-","="},IF(OR($D402 &gt;= Y$6, $E402 &lt; X$6), 0, 1)+IF(OR($F402 &gt;= Y$6, $G402 &lt; X$6), 0, 2)+1)</f>
        <v/>
      </c>
      <c r="Y402" s="68" t="str">
        <f ca="1">INDEX({"","_","-","="},IF(OR($D402 &gt;= Z$6, $E402 &lt; Y$6), 0, 1)+IF(OR($F402 &gt;= Z$6, $G402 &lt; Y$6), 0, 2)+1)</f>
        <v/>
      </c>
      <c r="Z402" s="68" t="str">
        <f ca="1">INDEX({"","_","-","="},IF(OR($D402 &gt;= AA$6, $E402 &lt; Z$6), 0, 1)+IF(OR($F402 &gt;= AA$6, $G402 &lt; Z$6), 0, 2)+1)</f>
        <v/>
      </c>
      <c r="AA402" s="68" t="str">
        <f ca="1">INDEX({"","_","-","="},IF(OR($D402 &gt;= AB$6, $E402 &lt; AA$6), 0, 1)+IF(OR($F402 &gt;= AB$6, $G402 &lt; AA$6), 0, 2)+1)</f>
        <v/>
      </c>
      <c r="AB402" s="68" t="str">
        <f ca="1">INDEX({"","_","-","="},IF(OR($D402 &gt;= AC$6, $E402 &lt; AB$6), 0, 1)+IF(OR($F402 &gt;= AC$6, $G402 &lt; AB$6), 0, 2)+1)</f>
        <v/>
      </c>
      <c r="AC402" s="68" t="str">
        <f ca="1">INDEX({"","_","-","="},IF(OR($D402 &gt;= AD$6, $E402 &lt; AC$6), 0, 1)+IF(OR($F402 &gt;= AD$6, $G402 &lt; AC$6), 0, 2)+1)</f>
        <v/>
      </c>
      <c r="AD402" s="68" t="str">
        <f ca="1">INDEX({"","_","-","="},IF(OR($D402 &gt;= AE$6, $E402 &lt; AD$6), 0, 1)+IF(OR($F402 &gt;= AE$6, $G402 &lt; AD$6), 0, 2)+1)</f>
        <v/>
      </c>
      <c r="AE402" s="68" t="str">
        <f ca="1">INDEX({"","_","-","="},IF(OR($D402 &gt;= AF$6, $E402 &lt; AE$6), 0, 1)+IF(OR($F402 &gt;= AF$6, $G402 &lt; AE$6), 0, 2)+1)</f>
        <v/>
      </c>
      <c r="AF402" s="68" t="str">
        <f ca="1">INDEX({"","_","-","="},IF(OR($D402 &gt;= AG$6, $E402 &lt; AF$6), 0, 1)+IF(OR($F402 &gt;= AG$6, $G402 &lt; AF$6), 0, 2)+1)</f>
        <v/>
      </c>
      <c r="AG402" s="68" t="str">
        <f ca="1">INDEX({"","_","-","="},IF(OR($D402 &gt;= AH$6, $E402 &lt; AG$6), 0, 1)+IF(OR($F402 &gt;= AH$6, $G402 &lt; AG$6), 0, 2)+1)</f>
        <v/>
      </c>
      <c r="AH402" s="68" t="str">
        <f ca="1">INDEX({"","_","-","="},IF(OR($D402 &gt;= AI$6, $E402 &lt; AH$6), 0, 1)+IF(OR($F402 &gt;= AI$6, $G402 &lt; AH$6), 0, 2)+1)</f>
        <v/>
      </c>
      <c r="AI402" s="68" t="str">
        <f ca="1">INDEX({"","_","-","="},IF(OR($D402 &gt;= AJ$6, $E402 &lt; AI$6), 0, 1)+IF(OR($F402 &gt;= AJ$6, $G402 &lt; AI$6), 0, 2)+1)</f>
        <v/>
      </c>
      <c r="AJ402" s="68" t="str">
        <f ca="1">INDEX({"","_","-","="},IF(OR($D402 &gt;= AK$6, $E402 &lt; AJ$6), 0, 1)+IF(OR($F402 &gt;= AK$6, $G402 &lt; AJ$6), 0, 2)+1)</f>
        <v/>
      </c>
      <c r="AK402" s="68" t="str">
        <f ca="1">INDEX({"","_","-","="},IF(OR($D402 &gt;= AL$6, $E402 &lt; AK$6), 0, 1)+IF(OR($F402 &gt;= AL$6, $G402 &lt; AK$6), 0, 2)+1)</f>
        <v/>
      </c>
      <c r="AL402" s="68" t="str">
        <f ca="1">INDEX({"","_","-","="},IF(OR($D402 &gt;= AM$6, $E402 &lt; AL$6), 0, 1)+IF(OR($F402 &gt;= AM$6, $G402 &lt; AL$6), 0, 2)+1)</f>
        <v/>
      </c>
      <c r="AM402" s="68" t="str">
        <f ca="1">INDEX({"","_","-","="},IF(OR($D402 &gt;= AN$6, $E402 &lt; AM$6), 0, 1)+IF(OR($F402 &gt;= AN$6, $G402 &lt; AM$6), 0, 2)+1)</f>
        <v/>
      </c>
      <c r="AN402" s="68" t="str">
        <f ca="1">INDEX({"","_","-","="},IF(OR($D402 &gt;= AO$6, $E402 &lt; AN$6), 0, 1)+IF(OR($F402 &gt;= AO$6, $G402 &lt; AN$6), 0, 2)+1)</f>
        <v/>
      </c>
      <c r="AO402" s="68" t="str">
        <f ca="1">INDEX({"","_","-","="},IF(OR($D402 &gt;= AP$6, $E402 &lt; AO$6), 0, 1)+IF(OR($F402 &gt;= AP$6, $G402 &lt; AO$6), 0, 2)+1)</f>
        <v/>
      </c>
      <c r="AP402" s="68" t="str">
        <f ca="1">INDEX({"","_","-","="},IF(OR($D402 &gt;= AQ$6, $E402 &lt; AP$6), 0, 1)+IF(OR($F402 &gt;= AQ$6, $G402 &lt; AP$6), 0, 2)+1)</f>
        <v/>
      </c>
      <c r="AQ402" s="68" t="str">
        <f ca="1">INDEX({"","_","-","="},IF(OR($D402 &gt;= AR$6, $E402 &lt; AQ$6), 0, 1)+IF(OR($F402 &gt;= AR$6, $G402 &lt; AQ$6), 0, 2)+1)</f>
        <v/>
      </c>
      <c r="AR402" s="68" t="str">
        <f ca="1">INDEX({"","_","-","="},IF(OR($D402 &gt;= AS$6, $E402 &lt; AR$6), 0, 1)+IF(OR($F402 &gt;= AS$6, $G402 &lt; AR$6), 0, 2)+1)</f>
        <v/>
      </c>
      <c r="AS402" s="68" t="str">
        <f ca="1">INDEX({"","_","-","="},IF(OR($D402 &gt;= AT$6, $E402 &lt; AS$6), 0, 1)+IF(OR($F402 &gt;= AT$6, $G402 &lt; AS$6), 0, 2)+1)</f>
        <v/>
      </c>
      <c r="AT402" s="68" t="str">
        <f ca="1">INDEX({"","_","-","="},IF(OR($D402 &gt;= AU$6, $E402 &lt; AT$6), 0, 1)+IF(OR($F402 &gt;= AU$6, $G402 &lt; AT$6), 0, 2)+1)</f>
        <v/>
      </c>
      <c r="AU402" s="68" t="str">
        <f ca="1">INDEX({"","_","-","="},IF(OR($D402 &gt;= AV$6, $E402 &lt; AU$6), 0, 1)+IF(OR($F402 &gt;= AV$6, $G402 &lt; AU$6), 0, 2)+1)</f>
        <v/>
      </c>
      <c r="AV402" s="68" t="str">
        <f ca="1">INDEX({"","_","-","="},IF(OR($D402 &gt;= AW$6, $E402 &lt; AV$6), 0, 1)+IF(OR($F402 &gt;= AW$6, $G402 &lt; AV$6), 0, 2)+1)</f>
        <v/>
      </c>
      <c r="AW402" s="68" t="str">
        <f ca="1">INDEX({"","_","-","="},IF(OR($D402 &gt;= AX$6, $E402 &lt; AW$6), 0, 1)+IF(OR($F402 &gt;= AX$6, $G402 &lt; AW$6), 0, 2)+1)</f>
        <v/>
      </c>
      <c r="AX402" s="68" t="str">
        <f ca="1">INDEX({"","_","-","="},IF(OR($D402 &gt;= AY$6, $E402 &lt; AX$6), 0, 1)+IF(OR($F402 &gt;= AY$6, $G402 &lt; AX$6), 0, 2)+1)</f>
        <v/>
      </c>
      <c r="AY402" s="68" t="str">
        <f ca="1">INDEX({"","_","-","="},IF(OR($D402 &gt;= AZ$6, $E402 &lt; AY$6), 0, 1)+IF(OR($F402 &gt;= AZ$6, $G402 &lt; AY$6), 0, 2)+1)</f>
        <v/>
      </c>
      <c r="AZ402" s="68" t="str">
        <f ca="1">INDEX({"","_","-","="},IF(OR($D402 &gt;= BA$6, $E402 &lt; AZ$6), 0, 1)+IF(OR($F402 &gt;= BA$6, $G402 &lt; AZ$6), 0, 2)+1)</f>
        <v/>
      </c>
      <c r="BA402" s="68" t="str">
        <f ca="1">INDEX({"","_","-","="},IF(OR($D402 &gt;= BB$6, $E402 &lt; BA$6), 0, 1)+IF(OR($F402 &gt;= BB$6, $G402 &lt; BA$6), 0, 2)+1)</f>
        <v/>
      </c>
      <c r="BB402" s="68" t="str">
        <f ca="1">INDEX({"","_","-","="},IF(OR($D402 &gt;= BC$6, $E402 &lt; BB$6), 0, 1)+IF(OR($F402 &gt;= BC$6, $G402 &lt; BB$6), 0, 2)+1)</f>
        <v/>
      </c>
      <c r="BC402" s="68" t="str">
        <f ca="1">INDEX({"","_","-","="},IF(OR($D402 &gt;= BD$6, $E402 &lt; BC$6), 0, 1)+IF(OR($F402 &gt;= BD$6, $G402 &lt; BC$6), 0, 2)+1)</f>
        <v/>
      </c>
      <c r="BD402" s="68" t="str">
        <f ca="1">INDEX({"","_","-","="},IF(OR($D402 &gt;= BE$6, $E402 &lt; BD$6), 0, 1)+IF(OR($F402 &gt;= BE$6, $G402 &lt; BD$6), 0, 2)+1)</f>
        <v/>
      </c>
      <c r="BE402" s="68" t="str">
        <f ca="1">INDEX({"","_","-","="},IF(OR($D402 &gt;= BF$6, $E402 &lt; BE$6), 0, 1)+IF(OR($F402 &gt;= BF$6, $G402 &lt; BE$6), 0, 2)+1)</f>
        <v/>
      </c>
      <c r="BF402" s="68" t="str">
        <f ca="1">INDEX({"","_","-","="},IF(OR($D402 &gt;= BG$6, $E402 &lt; BF$6), 0, 1)+IF(OR($F402 &gt;= BG$6, $G402 &lt; BF$6), 0, 2)+1)</f>
        <v/>
      </c>
      <c r="BG402" s="68" t="str">
        <f ca="1">INDEX({"","_","-","="},IF(OR($D402 &gt;= BH$6, $E402 &lt; BG$6), 0, 1)+IF(OR($F402 &gt;= BH$6, $G402 &lt; BG$6), 0, 2)+1)</f>
        <v/>
      </c>
      <c r="BH402" s="68" t="str">
        <f ca="1">INDEX({"","_","-","="},IF(OR($D402 &gt;= BI$6, $E402 &lt; BH$6), 0, 1)+IF(OR($F402 &gt;= BI$6, $G402 &lt; BH$6), 0, 2)+1)</f>
        <v/>
      </c>
      <c r="BI402" s="68" t="str">
        <f ca="1">INDEX({"","_","-","="},IF(OR($D402 &gt;= BJ$6, $E402 &lt; BI$6), 0, 1)+IF(OR($F402 &gt;= BJ$6, $G402 &lt; BI$6), 0, 2)+1)</f>
        <v/>
      </c>
      <c r="BJ402" s="68" t="str">
        <f ca="1">INDEX({"","_","-","="},IF(OR($D402 &gt;= BK$6, $E402 &lt; BJ$6), 0, 1)+IF(OR($F402 &gt;= BK$6, $G402 &lt; BJ$6), 0, 2)+1)</f>
        <v/>
      </c>
      <c r="BK402" s="68" t="str">
        <f ca="1">INDEX({"","_","-","="},IF(OR($D402 &gt;= BL$6, $E402 &lt; BK$6), 0, 1)+IF(OR($F402 &gt;= BL$6, $G402 &lt; BK$6), 0, 2)+1)</f>
        <v/>
      </c>
      <c r="BL402" s="68" t="str">
        <f ca="1">INDEX({"","_","-","="},IF(OR($D402 &gt;= BM$6, $E402 &lt; BL$6), 0, 1)+IF(OR($F402 &gt;= BM$6, $G402 &lt; BL$6), 0, 2)+1)</f>
        <v/>
      </c>
      <c r="BM402" s="68" t="str">
        <f ca="1">INDEX({"","_","-","="},IF(OR($D402 &gt;= BN$6, $E402 &lt; BM$6), 0, 1)+IF(OR($F402 &gt;= BN$6, $G402 &lt; BM$6), 0, 2)+1)</f>
        <v/>
      </c>
      <c r="BN402" s="68" t="str">
        <f ca="1">INDEX({"","_","-","="},IF(OR($D402 &gt;= BO$6, $E402 &lt; BN$6), 0, 1)+IF(OR($F402 &gt;= BO$6, $G402 &lt; BN$6), 0, 2)+1)</f>
        <v/>
      </c>
      <c r="BO402" s="68" t="str">
        <f ca="1">INDEX({"","_","-","="},IF(OR($D402 &gt;= BP$6, $E402 &lt; BO$6), 0, 1)+IF(OR($F402 &gt;= BP$6, $G402 &lt; BO$6), 0, 2)+1)</f>
        <v/>
      </c>
      <c r="BP402" s="68" t="str">
        <f ca="1">INDEX({"","_","-","="},IF(OR($D402 &gt;= BQ$6, $E402 &lt; BP$6), 0, 1)+IF(OR($F402 &gt;= BQ$6, $G402 &lt; BP$6), 0, 2)+1)</f>
        <v/>
      </c>
      <c r="BQ402" s="68" t="str">
        <f ca="1">INDEX({"","_","-","="},IF(OR($D402 &gt;= BR$6, $E402 &lt; BQ$6), 0, 1)+IF(OR($F402 &gt;= BR$6, $G402 &lt; BQ$6), 0, 2)+1)</f>
        <v/>
      </c>
      <c r="BR402" s="68" t="str">
        <f ca="1">INDEX({"","_","-","="},IF(OR($D402 &gt;= BS$6, $E402 &lt; BR$6), 0, 1)+IF(OR($F402 &gt;= BS$6, $G402 &lt; BR$6), 0, 2)+1)</f>
        <v/>
      </c>
      <c r="BS402" s="68" t="str">
        <f ca="1">INDEX({"","_","-","="},IF(OR($D402 &gt;= BT$6, $E402 &lt; BS$6), 0, 1)+IF(OR($F402 &gt;= BT$6, $G402 &lt; BS$6), 0, 2)+1)</f>
        <v/>
      </c>
      <c r="BT402" s="68" t="str">
        <f ca="1">INDEX({"","_","-","="},IF(OR($D402 &gt;= BU$6, $E402 &lt; BT$6), 0, 1)+IF(OR($F402 &gt;= BU$6, $G402 &lt; BT$6), 0, 2)+1)</f>
        <v/>
      </c>
      <c r="BU402" s="68" t="str">
        <f ca="1">INDEX({"","_","-","="},IF(OR($D402 &gt;= BV$6, $E402 &lt; BU$6), 0, 1)+IF(OR($F402 &gt;= BV$6, $G402 &lt; BU$6), 0, 2)+1)</f>
        <v/>
      </c>
      <c r="BV402" s="68" t="str">
        <f ca="1">INDEX({"","_","-","="},IF(OR($D402 &gt;= BW$6, $E402 &lt; BV$6), 0, 1)+IF(OR($F402 &gt;= BW$6, $G402 &lt; BV$6), 0, 2)+1)</f>
        <v/>
      </c>
      <c r="BW402" s="68" t="str">
        <f ca="1">INDEX({"","_","-","="},IF(OR($D402 &gt;= BX$6, $E402 &lt; BW$6), 0, 1)+IF(OR($F402 &gt;= BX$6, $G402 &lt; BW$6), 0, 2)+1)</f>
        <v/>
      </c>
      <c r="BX402" s="68" t="str">
        <f ca="1">INDEX({"","_","-","="},IF(OR($D402 &gt;= BY$6, $E402 &lt; BX$6), 0, 1)+IF(OR($F402 &gt;= BY$6, $G402 &lt; BX$6), 0, 2)+1)</f>
        <v/>
      </c>
      <c r="BY402" s="68" t="str">
        <f ca="1">INDEX({"","_","-","="},IF(OR($D402 &gt;= BZ$6, $E402 &lt; BY$6), 0, 1)+IF(OR($F402 &gt;= BZ$6, $G402 &lt; BY$6), 0, 2)+1)</f>
        <v/>
      </c>
      <c r="BZ402" s="68" t="str">
        <f ca="1">INDEX({"","_","-","="},IF(OR($D402 &gt;= CA$6, $E402 &lt; BZ$6), 0, 1)+IF(OR($F402 &gt;= CA$6, $G402 &lt; BZ$6), 0, 2)+1)</f>
        <v/>
      </c>
      <c r="CA402" s="68" t="str">
        <f ca="1">INDEX({"","_","-","="},IF(OR($D402 &gt;= CB$6, $E402 &lt; CA$6), 0, 1)+IF(OR($F402 &gt;= CB$6, $G402 &lt; CA$6), 0, 2)+1)</f>
        <v/>
      </c>
      <c r="CB402" s="68" t="str">
        <f ca="1">INDEX({"","_","-","="},IF(OR($D402 &gt;= CC$6, $E402 &lt; CB$6), 0, 1)+IF(OR($F402 &gt;= CC$6, $G402 &lt; CB$6), 0, 2)+1)</f>
        <v/>
      </c>
      <c r="CC402" s="68" t="str">
        <f ca="1">INDEX({"","_","-","="},IF(OR($D402 &gt;= CD$6, $E402 &lt; CC$6), 0, 1)+IF(OR($F402 &gt;= CD$6, $G402 &lt; CC$6), 0, 2)+1)</f>
        <v/>
      </c>
      <c r="CD402" s="68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IF('临-进度'!M398,'临-进度'!$A398,"")</f>
        <v/>
      </c>
      <c r="B403" s="8" t="str">
        <f ca="1">IF('临-进度'!M398,'临-进度'!$B398,"")</f>
        <v/>
      </c>
      <c r="C403" s="8" t="str">
        <f ca="1">IF('临-进度'!M398,'临-进度'!$E398,"")</f>
        <v/>
      </c>
      <c r="D403" s="40" t="str">
        <f ca="1">IF('临-进度'!$M398,'临-进度'!$I398,"")</f>
        <v/>
      </c>
      <c r="E403" s="40" t="str">
        <f ca="1">IF('临-进度'!$M398,'临-进度'!$AE398,"")</f>
        <v/>
      </c>
      <c r="F403" s="40" t="str">
        <f ca="1">IF('临-进度'!$M398,'临-进度'!$J398,"")</f>
        <v/>
      </c>
      <c r="G403" s="73" t="str">
        <f ca="1">IF('临-进度'!$M398,'临-进度'!$AF398,"")</f>
        <v/>
      </c>
      <c r="H403" s="68" t="str">
        <f ca="1">INDEX({"","_","-","="},IF(OR($D403 &gt;= I$6, $E403 &lt; H$6), 0, 1)+IF(OR($F403 &gt;= I$6, $G403 &lt; H$6), 0, 2)+1)</f>
        <v/>
      </c>
      <c r="I403" s="68" t="str">
        <f ca="1">INDEX({"","_","-","="},IF(OR($D403 &gt;= J$6, $E403 &lt; I$6), 0, 1)+IF(OR($F403 &gt;= J$6, $G403 &lt; I$6), 0, 2)+1)</f>
        <v/>
      </c>
      <c r="J403" s="68" t="str">
        <f ca="1">INDEX({"","_","-","="},IF(OR($D403 &gt;= K$6, $E403 &lt; J$6), 0, 1)+IF(OR($F403 &gt;= K$6, $G403 &lt; J$6), 0, 2)+1)</f>
        <v/>
      </c>
      <c r="K403" s="68" t="str">
        <f ca="1">INDEX({"","_","-","="},IF(OR($D403 &gt;= L$6, $E403 &lt; K$6), 0, 1)+IF(OR($F403 &gt;= L$6, $G403 &lt; K$6), 0, 2)+1)</f>
        <v/>
      </c>
      <c r="L403" s="68" t="str">
        <f ca="1">INDEX({"","_","-","="},IF(OR($D403 &gt;= M$6, $E403 &lt; L$6), 0, 1)+IF(OR($F403 &gt;= M$6, $G403 &lt; L$6), 0, 2)+1)</f>
        <v/>
      </c>
      <c r="M403" s="68" t="str">
        <f ca="1">INDEX({"","_","-","="},IF(OR($D403 &gt;= N$6, $E403 &lt; M$6), 0, 1)+IF(OR($F403 &gt;= N$6, $G403 &lt; M$6), 0, 2)+1)</f>
        <v/>
      </c>
      <c r="N403" s="68" t="str">
        <f ca="1">INDEX({"","_","-","="},IF(OR($D403 &gt;= O$6, $E403 &lt; N$6), 0, 1)+IF(OR($F403 &gt;= O$6, $G403 &lt; N$6), 0, 2)+1)</f>
        <v/>
      </c>
      <c r="O403" s="68" t="str">
        <f ca="1">INDEX({"","_","-","="},IF(OR($D403 &gt;= P$6, $E403 &lt; O$6), 0, 1)+IF(OR($F403 &gt;= P$6, $G403 &lt; O$6), 0, 2)+1)</f>
        <v/>
      </c>
      <c r="P403" s="68" t="str">
        <f ca="1">INDEX({"","_","-","="},IF(OR($D403 &gt;= Q$6, $E403 &lt; P$6), 0, 1)+IF(OR($F403 &gt;= Q$6, $G403 &lt; P$6), 0, 2)+1)</f>
        <v/>
      </c>
      <c r="Q403" s="68" t="str">
        <f ca="1">INDEX({"","_","-","="},IF(OR($D403 &gt;= R$6, $E403 &lt; Q$6), 0, 1)+IF(OR($F403 &gt;= R$6, $G403 &lt; Q$6), 0, 2)+1)</f>
        <v/>
      </c>
      <c r="R403" s="68" t="str">
        <f ca="1">INDEX({"","_","-","="},IF(OR($D403 &gt;= S$6, $E403 &lt; R$6), 0, 1)+IF(OR($F403 &gt;= S$6, $G403 &lt; R$6), 0, 2)+1)</f>
        <v/>
      </c>
      <c r="S403" s="68" t="str">
        <f ca="1">INDEX({"","_","-","="},IF(OR($D403 &gt;= T$6, $E403 &lt; S$6), 0, 1)+IF(OR($F403 &gt;= T$6, $G403 &lt; S$6), 0, 2)+1)</f>
        <v/>
      </c>
      <c r="T403" s="68" t="str">
        <f ca="1">INDEX({"","_","-","="},IF(OR($D403 &gt;= U$6, $E403 &lt; T$6), 0, 1)+IF(OR($F403 &gt;= U$6, $G403 &lt; T$6), 0, 2)+1)</f>
        <v/>
      </c>
      <c r="U403" s="68" t="str">
        <f ca="1">INDEX({"","_","-","="},IF(OR($D403 &gt;= V$6, $E403 &lt; U$6), 0, 1)+IF(OR($F403 &gt;= V$6, $G403 &lt; U$6), 0, 2)+1)</f>
        <v/>
      </c>
      <c r="V403" s="68" t="str">
        <f ca="1">INDEX({"","_","-","="},IF(OR($D403 &gt;= W$6, $E403 &lt; V$6), 0, 1)+IF(OR($F403 &gt;= W$6, $G403 &lt; V$6), 0, 2)+1)</f>
        <v/>
      </c>
      <c r="W403" s="68" t="str">
        <f ca="1">INDEX({"","_","-","="},IF(OR($D403 &gt;= X$6, $E403 &lt; W$6), 0, 1)+IF(OR($F403 &gt;= X$6, $G403 &lt; W$6), 0, 2)+1)</f>
        <v/>
      </c>
      <c r="X403" s="68" t="str">
        <f ca="1">INDEX({"","_","-","="},IF(OR($D403 &gt;= Y$6, $E403 &lt; X$6), 0, 1)+IF(OR($F403 &gt;= Y$6, $G403 &lt; X$6), 0, 2)+1)</f>
        <v/>
      </c>
      <c r="Y403" s="68" t="str">
        <f ca="1">INDEX({"","_","-","="},IF(OR($D403 &gt;= Z$6, $E403 &lt; Y$6), 0, 1)+IF(OR($F403 &gt;= Z$6, $G403 &lt; Y$6), 0, 2)+1)</f>
        <v/>
      </c>
      <c r="Z403" s="68" t="str">
        <f ca="1">INDEX({"","_","-","="},IF(OR($D403 &gt;= AA$6, $E403 &lt; Z$6), 0, 1)+IF(OR($F403 &gt;= AA$6, $G403 &lt; Z$6), 0, 2)+1)</f>
        <v/>
      </c>
      <c r="AA403" s="68" t="str">
        <f ca="1">INDEX({"","_","-","="},IF(OR($D403 &gt;= AB$6, $E403 &lt; AA$6), 0, 1)+IF(OR($F403 &gt;= AB$6, $G403 &lt; AA$6), 0, 2)+1)</f>
        <v/>
      </c>
      <c r="AB403" s="68" t="str">
        <f ca="1">INDEX({"","_","-","="},IF(OR($D403 &gt;= AC$6, $E403 &lt; AB$6), 0, 1)+IF(OR($F403 &gt;= AC$6, $G403 &lt; AB$6), 0, 2)+1)</f>
        <v/>
      </c>
      <c r="AC403" s="68" t="str">
        <f ca="1">INDEX({"","_","-","="},IF(OR($D403 &gt;= AD$6, $E403 &lt; AC$6), 0, 1)+IF(OR($F403 &gt;= AD$6, $G403 &lt; AC$6), 0, 2)+1)</f>
        <v/>
      </c>
      <c r="AD403" s="68" t="str">
        <f ca="1">INDEX({"","_","-","="},IF(OR($D403 &gt;= AE$6, $E403 &lt; AD$6), 0, 1)+IF(OR($F403 &gt;= AE$6, $G403 &lt; AD$6), 0, 2)+1)</f>
        <v/>
      </c>
      <c r="AE403" s="68" t="str">
        <f ca="1">INDEX({"","_","-","="},IF(OR($D403 &gt;= AF$6, $E403 &lt; AE$6), 0, 1)+IF(OR($F403 &gt;= AF$6, $G403 &lt; AE$6), 0, 2)+1)</f>
        <v/>
      </c>
      <c r="AF403" s="68" t="str">
        <f ca="1">INDEX({"","_","-","="},IF(OR($D403 &gt;= AG$6, $E403 &lt; AF$6), 0, 1)+IF(OR($F403 &gt;= AG$6, $G403 &lt; AF$6), 0, 2)+1)</f>
        <v/>
      </c>
      <c r="AG403" s="68" t="str">
        <f ca="1">INDEX({"","_","-","="},IF(OR($D403 &gt;= AH$6, $E403 &lt; AG$6), 0, 1)+IF(OR($F403 &gt;= AH$6, $G403 &lt; AG$6), 0, 2)+1)</f>
        <v/>
      </c>
      <c r="AH403" s="68" t="str">
        <f ca="1">INDEX({"","_","-","="},IF(OR($D403 &gt;= AI$6, $E403 &lt; AH$6), 0, 1)+IF(OR($F403 &gt;= AI$6, $G403 &lt; AH$6), 0, 2)+1)</f>
        <v/>
      </c>
      <c r="AI403" s="68" t="str">
        <f ca="1">INDEX({"","_","-","="},IF(OR($D403 &gt;= AJ$6, $E403 &lt; AI$6), 0, 1)+IF(OR($F403 &gt;= AJ$6, $G403 &lt; AI$6), 0, 2)+1)</f>
        <v/>
      </c>
      <c r="AJ403" s="68" t="str">
        <f ca="1">INDEX({"","_","-","="},IF(OR($D403 &gt;= AK$6, $E403 &lt; AJ$6), 0, 1)+IF(OR($F403 &gt;= AK$6, $G403 &lt; AJ$6), 0, 2)+1)</f>
        <v/>
      </c>
      <c r="AK403" s="68" t="str">
        <f ca="1">INDEX({"","_","-","="},IF(OR($D403 &gt;= AL$6, $E403 &lt; AK$6), 0, 1)+IF(OR($F403 &gt;= AL$6, $G403 &lt; AK$6), 0, 2)+1)</f>
        <v/>
      </c>
      <c r="AL403" s="68" t="str">
        <f ca="1">INDEX({"","_","-","="},IF(OR($D403 &gt;= AM$6, $E403 &lt; AL$6), 0, 1)+IF(OR($F403 &gt;= AM$6, $G403 &lt; AL$6), 0, 2)+1)</f>
        <v/>
      </c>
      <c r="AM403" s="68" t="str">
        <f ca="1">INDEX({"","_","-","="},IF(OR($D403 &gt;= AN$6, $E403 &lt; AM$6), 0, 1)+IF(OR($F403 &gt;= AN$6, $G403 &lt; AM$6), 0, 2)+1)</f>
        <v/>
      </c>
      <c r="AN403" s="68" t="str">
        <f ca="1">INDEX({"","_","-","="},IF(OR($D403 &gt;= AO$6, $E403 &lt; AN$6), 0, 1)+IF(OR($F403 &gt;= AO$6, $G403 &lt; AN$6), 0, 2)+1)</f>
        <v/>
      </c>
      <c r="AO403" s="68" t="str">
        <f ca="1">INDEX({"","_","-","="},IF(OR($D403 &gt;= AP$6, $E403 &lt; AO$6), 0, 1)+IF(OR($F403 &gt;= AP$6, $G403 &lt; AO$6), 0, 2)+1)</f>
        <v/>
      </c>
      <c r="AP403" s="68" t="str">
        <f ca="1">INDEX({"","_","-","="},IF(OR($D403 &gt;= AQ$6, $E403 &lt; AP$6), 0, 1)+IF(OR($F403 &gt;= AQ$6, $G403 &lt; AP$6), 0, 2)+1)</f>
        <v/>
      </c>
      <c r="AQ403" s="68" t="str">
        <f ca="1">INDEX({"","_","-","="},IF(OR($D403 &gt;= AR$6, $E403 &lt; AQ$6), 0, 1)+IF(OR($F403 &gt;= AR$6, $G403 &lt; AQ$6), 0, 2)+1)</f>
        <v/>
      </c>
      <c r="AR403" s="68" t="str">
        <f ca="1">INDEX({"","_","-","="},IF(OR($D403 &gt;= AS$6, $E403 &lt; AR$6), 0, 1)+IF(OR($F403 &gt;= AS$6, $G403 &lt; AR$6), 0, 2)+1)</f>
        <v/>
      </c>
      <c r="AS403" s="68" t="str">
        <f ca="1">INDEX({"","_","-","="},IF(OR($D403 &gt;= AT$6, $E403 &lt; AS$6), 0, 1)+IF(OR($F403 &gt;= AT$6, $G403 &lt; AS$6), 0, 2)+1)</f>
        <v/>
      </c>
      <c r="AT403" s="68" t="str">
        <f ca="1">INDEX({"","_","-","="},IF(OR($D403 &gt;= AU$6, $E403 &lt; AT$6), 0, 1)+IF(OR($F403 &gt;= AU$6, $G403 &lt; AT$6), 0, 2)+1)</f>
        <v/>
      </c>
      <c r="AU403" s="68" t="str">
        <f ca="1">INDEX({"","_","-","="},IF(OR($D403 &gt;= AV$6, $E403 &lt; AU$6), 0, 1)+IF(OR($F403 &gt;= AV$6, $G403 &lt; AU$6), 0, 2)+1)</f>
        <v/>
      </c>
      <c r="AV403" s="68" t="str">
        <f ca="1">INDEX({"","_","-","="},IF(OR($D403 &gt;= AW$6, $E403 &lt; AV$6), 0, 1)+IF(OR($F403 &gt;= AW$6, $G403 &lt; AV$6), 0, 2)+1)</f>
        <v/>
      </c>
      <c r="AW403" s="68" t="str">
        <f ca="1">INDEX({"","_","-","="},IF(OR($D403 &gt;= AX$6, $E403 &lt; AW$6), 0, 1)+IF(OR($F403 &gt;= AX$6, $G403 &lt; AW$6), 0, 2)+1)</f>
        <v/>
      </c>
      <c r="AX403" s="68" t="str">
        <f ca="1">INDEX({"","_","-","="},IF(OR($D403 &gt;= AY$6, $E403 &lt; AX$6), 0, 1)+IF(OR($F403 &gt;= AY$6, $G403 &lt; AX$6), 0, 2)+1)</f>
        <v/>
      </c>
      <c r="AY403" s="68" t="str">
        <f ca="1">INDEX({"","_","-","="},IF(OR($D403 &gt;= AZ$6, $E403 &lt; AY$6), 0, 1)+IF(OR($F403 &gt;= AZ$6, $G403 &lt; AY$6), 0, 2)+1)</f>
        <v/>
      </c>
      <c r="AZ403" s="68" t="str">
        <f ca="1">INDEX({"","_","-","="},IF(OR($D403 &gt;= BA$6, $E403 &lt; AZ$6), 0, 1)+IF(OR($F403 &gt;= BA$6, $G403 &lt; AZ$6), 0, 2)+1)</f>
        <v/>
      </c>
      <c r="BA403" s="68" t="str">
        <f ca="1">INDEX({"","_","-","="},IF(OR($D403 &gt;= BB$6, $E403 &lt; BA$6), 0, 1)+IF(OR($F403 &gt;= BB$6, $G403 &lt; BA$6), 0, 2)+1)</f>
        <v/>
      </c>
      <c r="BB403" s="68" t="str">
        <f ca="1">INDEX({"","_","-","="},IF(OR($D403 &gt;= BC$6, $E403 &lt; BB$6), 0, 1)+IF(OR($F403 &gt;= BC$6, $G403 &lt; BB$6), 0, 2)+1)</f>
        <v/>
      </c>
      <c r="BC403" s="68" t="str">
        <f ca="1">INDEX({"","_","-","="},IF(OR($D403 &gt;= BD$6, $E403 &lt; BC$6), 0, 1)+IF(OR($F403 &gt;= BD$6, $G403 &lt; BC$6), 0, 2)+1)</f>
        <v/>
      </c>
      <c r="BD403" s="68" t="str">
        <f ca="1">INDEX({"","_","-","="},IF(OR($D403 &gt;= BE$6, $E403 &lt; BD$6), 0, 1)+IF(OR($F403 &gt;= BE$6, $G403 &lt; BD$6), 0, 2)+1)</f>
        <v/>
      </c>
      <c r="BE403" s="68" t="str">
        <f ca="1">INDEX({"","_","-","="},IF(OR($D403 &gt;= BF$6, $E403 &lt; BE$6), 0, 1)+IF(OR($F403 &gt;= BF$6, $G403 &lt; BE$6), 0, 2)+1)</f>
        <v/>
      </c>
      <c r="BF403" s="68" t="str">
        <f ca="1">INDEX({"","_","-","="},IF(OR($D403 &gt;= BG$6, $E403 &lt; BF$6), 0, 1)+IF(OR($F403 &gt;= BG$6, $G403 &lt; BF$6), 0, 2)+1)</f>
        <v/>
      </c>
      <c r="BG403" s="68" t="str">
        <f ca="1">INDEX({"","_","-","="},IF(OR($D403 &gt;= BH$6, $E403 &lt; BG$6), 0, 1)+IF(OR($F403 &gt;= BH$6, $G403 &lt; BG$6), 0, 2)+1)</f>
        <v/>
      </c>
      <c r="BH403" s="68" t="str">
        <f ca="1">INDEX({"","_","-","="},IF(OR($D403 &gt;= BI$6, $E403 &lt; BH$6), 0, 1)+IF(OR($F403 &gt;= BI$6, $G403 &lt; BH$6), 0, 2)+1)</f>
        <v/>
      </c>
      <c r="BI403" s="68" t="str">
        <f ca="1">INDEX({"","_","-","="},IF(OR($D403 &gt;= BJ$6, $E403 &lt; BI$6), 0, 1)+IF(OR($F403 &gt;= BJ$6, $G403 &lt; BI$6), 0, 2)+1)</f>
        <v/>
      </c>
      <c r="BJ403" s="68" t="str">
        <f ca="1">INDEX({"","_","-","="},IF(OR($D403 &gt;= BK$6, $E403 &lt; BJ$6), 0, 1)+IF(OR($F403 &gt;= BK$6, $G403 &lt; BJ$6), 0, 2)+1)</f>
        <v/>
      </c>
      <c r="BK403" s="68" t="str">
        <f ca="1">INDEX({"","_","-","="},IF(OR($D403 &gt;= BL$6, $E403 &lt; BK$6), 0, 1)+IF(OR($F403 &gt;= BL$6, $G403 &lt; BK$6), 0, 2)+1)</f>
        <v/>
      </c>
      <c r="BL403" s="68" t="str">
        <f ca="1">INDEX({"","_","-","="},IF(OR($D403 &gt;= BM$6, $E403 &lt; BL$6), 0, 1)+IF(OR($F403 &gt;= BM$6, $G403 &lt; BL$6), 0, 2)+1)</f>
        <v/>
      </c>
      <c r="BM403" s="68" t="str">
        <f ca="1">INDEX({"","_","-","="},IF(OR($D403 &gt;= BN$6, $E403 &lt; BM$6), 0, 1)+IF(OR($F403 &gt;= BN$6, $G403 &lt; BM$6), 0, 2)+1)</f>
        <v/>
      </c>
      <c r="BN403" s="68" t="str">
        <f ca="1">INDEX({"","_","-","="},IF(OR($D403 &gt;= BO$6, $E403 &lt; BN$6), 0, 1)+IF(OR($F403 &gt;= BO$6, $G403 &lt; BN$6), 0, 2)+1)</f>
        <v/>
      </c>
      <c r="BO403" s="68" t="str">
        <f ca="1">INDEX({"","_","-","="},IF(OR($D403 &gt;= BP$6, $E403 &lt; BO$6), 0, 1)+IF(OR($F403 &gt;= BP$6, $G403 &lt; BO$6), 0, 2)+1)</f>
        <v/>
      </c>
      <c r="BP403" s="68" t="str">
        <f ca="1">INDEX({"","_","-","="},IF(OR($D403 &gt;= BQ$6, $E403 &lt; BP$6), 0, 1)+IF(OR($F403 &gt;= BQ$6, $G403 &lt; BP$6), 0, 2)+1)</f>
        <v/>
      </c>
      <c r="BQ403" s="68" t="str">
        <f ca="1">INDEX({"","_","-","="},IF(OR($D403 &gt;= BR$6, $E403 &lt; BQ$6), 0, 1)+IF(OR($F403 &gt;= BR$6, $G403 &lt; BQ$6), 0, 2)+1)</f>
        <v/>
      </c>
      <c r="BR403" s="68" t="str">
        <f ca="1">INDEX({"","_","-","="},IF(OR($D403 &gt;= BS$6, $E403 &lt; BR$6), 0, 1)+IF(OR($F403 &gt;= BS$6, $G403 &lt; BR$6), 0, 2)+1)</f>
        <v/>
      </c>
      <c r="BS403" s="68" t="str">
        <f ca="1">INDEX({"","_","-","="},IF(OR($D403 &gt;= BT$6, $E403 &lt; BS$6), 0, 1)+IF(OR($F403 &gt;= BT$6, $G403 &lt; BS$6), 0, 2)+1)</f>
        <v/>
      </c>
      <c r="BT403" s="68" t="str">
        <f ca="1">INDEX({"","_","-","="},IF(OR($D403 &gt;= BU$6, $E403 &lt; BT$6), 0, 1)+IF(OR($F403 &gt;= BU$6, $G403 &lt; BT$6), 0, 2)+1)</f>
        <v/>
      </c>
      <c r="BU403" s="68" t="str">
        <f ca="1">INDEX({"","_","-","="},IF(OR($D403 &gt;= BV$6, $E403 &lt; BU$6), 0, 1)+IF(OR($F403 &gt;= BV$6, $G403 &lt; BU$6), 0, 2)+1)</f>
        <v/>
      </c>
      <c r="BV403" s="68" t="str">
        <f ca="1">INDEX({"","_","-","="},IF(OR($D403 &gt;= BW$6, $E403 &lt; BV$6), 0, 1)+IF(OR($F403 &gt;= BW$6, $G403 &lt; BV$6), 0, 2)+1)</f>
        <v/>
      </c>
      <c r="BW403" s="68" t="str">
        <f ca="1">INDEX({"","_","-","="},IF(OR($D403 &gt;= BX$6, $E403 &lt; BW$6), 0, 1)+IF(OR($F403 &gt;= BX$6, $G403 &lt; BW$6), 0, 2)+1)</f>
        <v/>
      </c>
      <c r="BX403" s="68" t="str">
        <f ca="1">INDEX({"","_","-","="},IF(OR($D403 &gt;= BY$6, $E403 &lt; BX$6), 0, 1)+IF(OR($F403 &gt;= BY$6, $G403 &lt; BX$6), 0, 2)+1)</f>
        <v/>
      </c>
      <c r="BY403" s="68" t="str">
        <f ca="1">INDEX({"","_","-","="},IF(OR($D403 &gt;= BZ$6, $E403 &lt; BY$6), 0, 1)+IF(OR($F403 &gt;= BZ$6, $G403 &lt; BY$6), 0, 2)+1)</f>
        <v/>
      </c>
      <c r="BZ403" s="68" t="str">
        <f ca="1">INDEX({"","_","-","="},IF(OR($D403 &gt;= CA$6, $E403 &lt; BZ$6), 0, 1)+IF(OR($F403 &gt;= CA$6, $G403 &lt; BZ$6), 0, 2)+1)</f>
        <v/>
      </c>
      <c r="CA403" s="68" t="str">
        <f ca="1">INDEX({"","_","-","="},IF(OR($D403 &gt;= CB$6, $E403 &lt; CA$6), 0, 1)+IF(OR($F403 &gt;= CB$6, $G403 &lt; CA$6), 0, 2)+1)</f>
        <v/>
      </c>
      <c r="CB403" s="68" t="str">
        <f ca="1">INDEX({"","_","-","="},IF(OR($D403 &gt;= CC$6, $E403 &lt; CB$6), 0, 1)+IF(OR($F403 &gt;= CC$6, $G403 &lt; CB$6), 0, 2)+1)</f>
        <v/>
      </c>
      <c r="CC403" s="68" t="str">
        <f ca="1">INDEX({"","_","-","="},IF(OR($D403 &gt;= CD$6, $E403 &lt; CC$6), 0, 1)+IF(OR($F403 &gt;= CD$6, $G403 &lt; CC$6), 0, 2)+1)</f>
        <v/>
      </c>
      <c r="CD403" s="68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IF('临-进度'!M399,'临-进度'!$A399,"")</f>
        <v/>
      </c>
      <c r="B404" s="8" t="str">
        <f ca="1">IF('临-进度'!M399,'临-进度'!$B399,"")</f>
        <v/>
      </c>
      <c r="C404" s="8" t="str">
        <f ca="1">IF('临-进度'!M399,'临-进度'!$E399,"")</f>
        <v/>
      </c>
      <c r="D404" s="40" t="str">
        <f ca="1">IF('临-进度'!$M399,'临-进度'!$I399,"")</f>
        <v/>
      </c>
      <c r="E404" s="40" t="str">
        <f ca="1">IF('临-进度'!$M399,'临-进度'!$AE399,"")</f>
        <v/>
      </c>
      <c r="F404" s="40" t="str">
        <f ca="1">IF('临-进度'!$M399,'临-进度'!$J399,"")</f>
        <v/>
      </c>
      <c r="G404" s="73" t="str">
        <f ca="1">IF('临-进度'!$M399,'临-进度'!$AF399,"")</f>
        <v/>
      </c>
      <c r="H404" s="68" t="str">
        <f ca="1">INDEX({"","_","-","="},IF(OR($D404 &gt;= I$6, $E404 &lt; H$6), 0, 1)+IF(OR($F404 &gt;= I$6, $G404 &lt; H$6), 0, 2)+1)</f>
        <v/>
      </c>
      <c r="I404" s="68" t="str">
        <f ca="1">INDEX({"","_","-","="},IF(OR($D404 &gt;= J$6, $E404 &lt; I$6), 0, 1)+IF(OR($F404 &gt;= J$6, $G404 &lt; I$6), 0, 2)+1)</f>
        <v/>
      </c>
      <c r="J404" s="68" t="str">
        <f ca="1">INDEX({"","_","-","="},IF(OR($D404 &gt;= K$6, $E404 &lt; J$6), 0, 1)+IF(OR($F404 &gt;= K$6, $G404 &lt; J$6), 0, 2)+1)</f>
        <v/>
      </c>
      <c r="K404" s="68" t="str">
        <f ca="1">INDEX({"","_","-","="},IF(OR($D404 &gt;= L$6, $E404 &lt; K$6), 0, 1)+IF(OR($F404 &gt;= L$6, $G404 &lt; K$6), 0, 2)+1)</f>
        <v/>
      </c>
      <c r="L404" s="68" t="str">
        <f ca="1">INDEX({"","_","-","="},IF(OR($D404 &gt;= M$6, $E404 &lt; L$6), 0, 1)+IF(OR($F404 &gt;= M$6, $G404 &lt; L$6), 0, 2)+1)</f>
        <v/>
      </c>
      <c r="M404" s="68" t="str">
        <f ca="1">INDEX({"","_","-","="},IF(OR($D404 &gt;= N$6, $E404 &lt; M$6), 0, 1)+IF(OR($F404 &gt;= N$6, $G404 &lt; M$6), 0, 2)+1)</f>
        <v/>
      </c>
      <c r="N404" s="68" t="str">
        <f ca="1">INDEX({"","_","-","="},IF(OR($D404 &gt;= O$6, $E404 &lt; N$6), 0, 1)+IF(OR($F404 &gt;= O$6, $G404 &lt; N$6), 0, 2)+1)</f>
        <v/>
      </c>
      <c r="O404" s="68" t="str">
        <f ca="1">INDEX({"","_","-","="},IF(OR($D404 &gt;= P$6, $E404 &lt; O$6), 0, 1)+IF(OR($F404 &gt;= P$6, $G404 &lt; O$6), 0, 2)+1)</f>
        <v/>
      </c>
      <c r="P404" s="68" t="str">
        <f ca="1">INDEX({"","_","-","="},IF(OR($D404 &gt;= Q$6, $E404 &lt; P$6), 0, 1)+IF(OR($F404 &gt;= Q$6, $G404 &lt; P$6), 0, 2)+1)</f>
        <v/>
      </c>
      <c r="Q404" s="68" t="str">
        <f ca="1">INDEX({"","_","-","="},IF(OR($D404 &gt;= R$6, $E404 &lt; Q$6), 0, 1)+IF(OR($F404 &gt;= R$6, $G404 &lt; Q$6), 0, 2)+1)</f>
        <v/>
      </c>
      <c r="R404" s="68" t="str">
        <f ca="1">INDEX({"","_","-","="},IF(OR($D404 &gt;= S$6, $E404 &lt; R$6), 0, 1)+IF(OR($F404 &gt;= S$6, $G404 &lt; R$6), 0, 2)+1)</f>
        <v/>
      </c>
      <c r="S404" s="68" t="str">
        <f ca="1">INDEX({"","_","-","="},IF(OR($D404 &gt;= T$6, $E404 &lt; S$6), 0, 1)+IF(OR($F404 &gt;= T$6, $G404 &lt; S$6), 0, 2)+1)</f>
        <v/>
      </c>
      <c r="T404" s="68" t="str">
        <f ca="1">INDEX({"","_","-","="},IF(OR($D404 &gt;= U$6, $E404 &lt; T$6), 0, 1)+IF(OR($F404 &gt;= U$6, $G404 &lt; T$6), 0, 2)+1)</f>
        <v/>
      </c>
      <c r="U404" s="68" t="str">
        <f ca="1">INDEX({"","_","-","="},IF(OR($D404 &gt;= V$6, $E404 &lt; U$6), 0, 1)+IF(OR($F404 &gt;= V$6, $G404 &lt; U$6), 0, 2)+1)</f>
        <v/>
      </c>
      <c r="V404" s="68" t="str">
        <f ca="1">INDEX({"","_","-","="},IF(OR($D404 &gt;= W$6, $E404 &lt; V$6), 0, 1)+IF(OR($F404 &gt;= W$6, $G404 &lt; V$6), 0, 2)+1)</f>
        <v/>
      </c>
      <c r="W404" s="68" t="str">
        <f ca="1">INDEX({"","_","-","="},IF(OR($D404 &gt;= X$6, $E404 &lt; W$6), 0, 1)+IF(OR($F404 &gt;= X$6, $G404 &lt; W$6), 0, 2)+1)</f>
        <v/>
      </c>
      <c r="X404" s="68" t="str">
        <f ca="1">INDEX({"","_","-","="},IF(OR($D404 &gt;= Y$6, $E404 &lt; X$6), 0, 1)+IF(OR($F404 &gt;= Y$6, $G404 &lt; X$6), 0, 2)+1)</f>
        <v/>
      </c>
      <c r="Y404" s="68" t="str">
        <f ca="1">INDEX({"","_","-","="},IF(OR($D404 &gt;= Z$6, $E404 &lt; Y$6), 0, 1)+IF(OR($F404 &gt;= Z$6, $G404 &lt; Y$6), 0, 2)+1)</f>
        <v/>
      </c>
      <c r="Z404" s="68" t="str">
        <f ca="1">INDEX({"","_","-","="},IF(OR($D404 &gt;= AA$6, $E404 &lt; Z$6), 0, 1)+IF(OR($F404 &gt;= AA$6, $G404 &lt; Z$6), 0, 2)+1)</f>
        <v/>
      </c>
      <c r="AA404" s="68" t="str">
        <f ca="1">INDEX({"","_","-","="},IF(OR($D404 &gt;= AB$6, $E404 &lt; AA$6), 0, 1)+IF(OR($F404 &gt;= AB$6, $G404 &lt; AA$6), 0, 2)+1)</f>
        <v/>
      </c>
      <c r="AB404" s="68" t="str">
        <f ca="1">INDEX({"","_","-","="},IF(OR($D404 &gt;= AC$6, $E404 &lt; AB$6), 0, 1)+IF(OR($F404 &gt;= AC$6, $G404 &lt; AB$6), 0, 2)+1)</f>
        <v/>
      </c>
      <c r="AC404" s="68" t="str">
        <f ca="1">INDEX({"","_","-","="},IF(OR($D404 &gt;= AD$6, $E404 &lt; AC$6), 0, 1)+IF(OR($F404 &gt;= AD$6, $G404 &lt; AC$6), 0, 2)+1)</f>
        <v/>
      </c>
      <c r="AD404" s="68" t="str">
        <f ca="1">INDEX({"","_","-","="},IF(OR($D404 &gt;= AE$6, $E404 &lt; AD$6), 0, 1)+IF(OR($F404 &gt;= AE$6, $G404 &lt; AD$6), 0, 2)+1)</f>
        <v/>
      </c>
      <c r="AE404" s="68" t="str">
        <f ca="1">INDEX({"","_","-","="},IF(OR($D404 &gt;= AF$6, $E404 &lt; AE$6), 0, 1)+IF(OR($F404 &gt;= AF$6, $G404 &lt; AE$6), 0, 2)+1)</f>
        <v/>
      </c>
      <c r="AF404" s="68" t="str">
        <f ca="1">INDEX({"","_","-","="},IF(OR($D404 &gt;= AG$6, $E404 &lt; AF$6), 0, 1)+IF(OR($F404 &gt;= AG$6, $G404 &lt; AF$6), 0, 2)+1)</f>
        <v/>
      </c>
      <c r="AG404" s="68" t="str">
        <f ca="1">INDEX({"","_","-","="},IF(OR($D404 &gt;= AH$6, $E404 &lt; AG$6), 0, 1)+IF(OR($F404 &gt;= AH$6, $G404 &lt; AG$6), 0, 2)+1)</f>
        <v/>
      </c>
      <c r="AH404" s="68" t="str">
        <f ca="1">INDEX({"","_","-","="},IF(OR($D404 &gt;= AI$6, $E404 &lt; AH$6), 0, 1)+IF(OR($F404 &gt;= AI$6, $G404 &lt; AH$6), 0, 2)+1)</f>
        <v/>
      </c>
      <c r="AI404" s="68" t="str">
        <f ca="1">INDEX({"","_","-","="},IF(OR($D404 &gt;= AJ$6, $E404 &lt; AI$6), 0, 1)+IF(OR($F404 &gt;= AJ$6, $G404 &lt; AI$6), 0, 2)+1)</f>
        <v/>
      </c>
      <c r="AJ404" s="68" t="str">
        <f ca="1">INDEX({"","_","-","="},IF(OR($D404 &gt;= AK$6, $E404 &lt; AJ$6), 0, 1)+IF(OR($F404 &gt;= AK$6, $G404 &lt; AJ$6), 0, 2)+1)</f>
        <v/>
      </c>
      <c r="AK404" s="68" t="str">
        <f ca="1">INDEX({"","_","-","="},IF(OR($D404 &gt;= AL$6, $E404 &lt; AK$6), 0, 1)+IF(OR($F404 &gt;= AL$6, $G404 &lt; AK$6), 0, 2)+1)</f>
        <v/>
      </c>
      <c r="AL404" s="68" t="str">
        <f ca="1">INDEX({"","_","-","="},IF(OR($D404 &gt;= AM$6, $E404 &lt; AL$6), 0, 1)+IF(OR($F404 &gt;= AM$6, $G404 &lt; AL$6), 0, 2)+1)</f>
        <v/>
      </c>
      <c r="AM404" s="68" t="str">
        <f ca="1">INDEX({"","_","-","="},IF(OR($D404 &gt;= AN$6, $E404 &lt; AM$6), 0, 1)+IF(OR($F404 &gt;= AN$6, $G404 &lt; AM$6), 0, 2)+1)</f>
        <v/>
      </c>
      <c r="AN404" s="68" t="str">
        <f ca="1">INDEX({"","_","-","="},IF(OR($D404 &gt;= AO$6, $E404 &lt; AN$6), 0, 1)+IF(OR($F404 &gt;= AO$6, $G404 &lt; AN$6), 0, 2)+1)</f>
        <v/>
      </c>
      <c r="AO404" s="68" t="str">
        <f ca="1">INDEX({"","_","-","="},IF(OR($D404 &gt;= AP$6, $E404 &lt; AO$6), 0, 1)+IF(OR($F404 &gt;= AP$6, $G404 &lt; AO$6), 0, 2)+1)</f>
        <v/>
      </c>
      <c r="AP404" s="68" t="str">
        <f ca="1">INDEX({"","_","-","="},IF(OR($D404 &gt;= AQ$6, $E404 &lt; AP$6), 0, 1)+IF(OR($F404 &gt;= AQ$6, $G404 &lt; AP$6), 0, 2)+1)</f>
        <v/>
      </c>
      <c r="AQ404" s="68" t="str">
        <f ca="1">INDEX({"","_","-","="},IF(OR($D404 &gt;= AR$6, $E404 &lt; AQ$6), 0, 1)+IF(OR($F404 &gt;= AR$6, $G404 &lt; AQ$6), 0, 2)+1)</f>
        <v/>
      </c>
      <c r="AR404" s="68" t="str">
        <f ca="1">INDEX({"","_","-","="},IF(OR($D404 &gt;= AS$6, $E404 &lt; AR$6), 0, 1)+IF(OR($F404 &gt;= AS$6, $G404 &lt; AR$6), 0, 2)+1)</f>
        <v/>
      </c>
      <c r="AS404" s="68" t="str">
        <f ca="1">INDEX({"","_","-","="},IF(OR($D404 &gt;= AT$6, $E404 &lt; AS$6), 0, 1)+IF(OR($F404 &gt;= AT$6, $G404 &lt; AS$6), 0, 2)+1)</f>
        <v/>
      </c>
      <c r="AT404" s="68" t="str">
        <f ca="1">INDEX({"","_","-","="},IF(OR($D404 &gt;= AU$6, $E404 &lt; AT$6), 0, 1)+IF(OR($F404 &gt;= AU$6, $G404 &lt; AT$6), 0, 2)+1)</f>
        <v/>
      </c>
      <c r="AU404" s="68" t="str">
        <f ca="1">INDEX({"","_","-","="},IF(OR($D404 &gt;= AV$6, $E404 &lt; AU$6), 0, 1)+IF(OR($F404 &gt;= AV$6, $G404 &lt; AU$6), 0, 2)+1)</f>
        <v/>
      </c>
      <c r="AV404" s="68" t="str">
        <f ca="1">INDEX({"","_","-","="},IF(OR($D404 &gt;= AW$6, $E404 &lt; AV$6), 0, 1)+IF(OR($F404 &gt;= AW$6, $G404 &lt; AV$6), 0, 2)+1)</f>
        <v/>
      </c>
      <c r="AW404" s="68" t="str">
        <f ca="1">INDEX({"","_","-","="},IF(OR($D404 &gt;= AX$6, $E404 &lt; AW$6), 0, 1)+IF(OR($F404 &gt;= AX$6, $G404 &lt; AW$6), 0, 2)+1)</f>
        <v/>
      </c>
      <c r="AX404" s="68" t="str">
        <f ca="1">INDEX({"","_","-","="},IF(OR($D404 &gt;= AY$6, $E404 &lt; AX$6), 0, 1)+IF(OR($F404 &gt;= AY$6, $G404 &lt; AX$6), 0, 2)+1)</f>
        <v/>
      </c>
      <c r="AY404" s="68" t="str">
        <f ca="1">INDEX({"","_","-","="},IF(OR($D404 &gt;= AZ$6, $E404 &lt; AY$6), 0, 1)+IF(OR($F404 &gt;= AZ$6, $G404 &lt; AY$6), 0, 2)+1)</f>
        <v/>
      </c>
      <c r="AZ404" s="68" t="str">
        <f ca="1">INDEX({"","_","-","="},IF(OR($D404 &gt;= BA$6, $E404 &lt; AZ$6), 0, 1)+IF(OR($F404 &gt;= BA$6, $G404 &lt; AZ$6), 0, 2)+1)</f>
        <v/>
      </c>
      <c r="BA404" s="68" t="str">
        <f ca="1">INDEX({"","_","-","="},IF(OR($D404 &gt;= BB$6, $E404 &lt; BA$6), 0, 1)+IF(OR($F404 &gt;= BB$6, $G404 &lt; BA$6), 0, 2)+1)</f>
        <v/>
      </c>
      <c r="BB404" s="68" t="str">
        <f ca="1">INDEX({"","_","-","="},IF(OR($D404 &gt;= BC$6, $E404 &lt; BB$6), 0, 1)+IF(OR($F404 &gt;= BC$6, $G404 &lt; BB$6), 0, 2)+1)</f>
        <v/>
      </c>
      <c r="BC404" s="68" t="str">
        <f ca="1">INDEX({"","_","-","="},IF(OR($D404 &gt;= BD$6, $E404 &lt; BC$6), 0, 1)+IF(OR($F404 &gt;= BD$6, $G404 &lt; BC$6), 0, 2)+1)</f>
        <v/>
      </c>
      <c r="BD404" s="68" t="str">
        <f ca="1">INDEX({"","_","-","="},IF(OR($D404 &gt;= BE$6, $E404 &lt; BD$6), 0, 1)+IF(OR($F404 &gt;= BE$6, $G404 &lt; BD$6), 0, 2)+1)</f>
        <v/>
      </c>
      <c r="BE404" s="68" t="str">
        <f ca="1">INDEX({"","_","-","="},IF(OR($D404 &gt;= BF$6, $E404 &lt; BE$6), 0, 1)+IF(OR($F404 &gt;= BF$6, $G404 &lt; BE$6), 0, 2)+1)</f>
        <v/>
      </c>
      <c r="BF404" s="68" t="str">
        <f ca="1">INDEX({"","_","-","="},IF(OR($D404 &gt;= BG$6, $E404 &lt; BF$6), 0, 1)+IF(OR($F404 &gt;= BG$6, $G404 &lt; BF$6), 0, 2)+1)</f>
        <v/>
      </c>
      <c r="BG404" s="68" t="str">
        <f ca="1">INDEX({"","_","-","="},IF(OR($D404 &gt;= BH$6, $E404 &lt; BG$6), 0, 1)+IF(OR($F404 &gt;= BH$6, $G404 &lt; BG$6), 0, 2)+1)</f>
        <v/>
      </c>
      <c r="BH404" s="68" t="str">
        <f ca="1">INDEX({"","_","-","="},IF(OR($D404 &gt;= BI$6, $E404 &lt; BH$6), 0, 1)+IF(OR($F404 &gt;= BI$6, $G404 &lt; BH$6), 0, 2)+1)</f>
        <v/>
      </c>
      <c r="BI404" s="68" t="str">
        <f ca="1">INDEX({"","_","-","="},IF(OR($D404 &gt;= BJ$6, $E404 &lt; BI$6), 0, 1)+IF(OR($F404 &gt;= BJ$6, $G404 &lt; BI$6), 0, 2)+1)</f>
        <v/>
      </c>
      <c r="BJ404" s="68" t="str">
        <f ca="1">INDEX({"","_","-","="},IF(OR($D404 &gt;= BK$6, $E404 &lt; BJ$6), 0, 1)+IF(OR($F404 &gt;= BK$6, $G404 &lt; BJ$6), 0, 2)+1)</f>
        <v/>
      </c>
      <c r="BK404" s="68" t="str">
        <f ca="1">INDEX({"","_","-","="},IF(OR($D404 &gt;= BL$6, $E404 &lt; BK$6), 0, 1)+IF(OR($F404 &gt;= BL$6, $G404 &lt; BK$6), 0, 2)+1)</f>
        <v/>
      </c>
      <c r="BL404" s="68" t="str">
        <f ca="1">INDEX({"","_","-","="},IF(OR($D404 &gt;= BM$6, $E404 &lt; BL$6), 0, 1)+IF(OR($F404 &gt;= BM$6, $G404 &lt; BL$6), 0, 2)+1)</f>
        <v/>
      </c>
      <c r="BM404" s="68" t="str">
        <f ca="1">INDEX({"","_","-","="},IF(OR($D404 &gt;= BN$6, $E404 &lt; BM$6), 0, 1)+IF(OR($F404 &gt;= BN$6, $G404 &lt; BM$6), 0, 2)+1)</f>
        <v/>
      </c>
      <c r="BN404" s="68" t="str">
        <f ca="1">INDEX({"","_","-","="},IF(OR($D404 &gt;= BO$6, $E404 &lt; BN$6), 0, 1)+IF(OR($F404 &gt;= BO$6, $G404 &lt; BN$6), 0, 2)+1)</f>
        <v/>
      </c>
      <c r="BO404" s="68" t="str">
        <f ca="1">INDEX({"","_","-","="},IF(OR($D404 &gt;= BP$6, $E404 &lt; BO$6), 0, 1)+IF(OR($F404 &gt;= BP$6, $G404 &lt; BO$6), 0, 2)+1)</f>
        <v/>
      </c>
      <c r="BP404" s="68" t="str">
        <f ca="1">INDEX({"","_","-","="},IF(OR($D404 &gt;= BQ$6, $E404 &lt; BP$6), 0, 1)+IF(OR($F404 &gt;= BQ$6, $G404 &lt; BP$6), 0, 2)+1)</f>
        <v/>
      </c>
      <c r="BQ404" s="68" t="str">
        <f ca="1">INDEX({"","_","-","="},IF(OR($D404 &gt;= BR$6, $E404 &lt; BQ$6), 0, 1)+IF(OR($F404 &gt;= BR$6, $G404 &lt; BQ$6), 0, 2)+1)</f>
        <v/>
      </c>
      <c r="BR404" s="68" t="str">
        <f ca="1">INDEX({"","_","-","="},IF(OR($D404 &gt;= BS$6, $E404 &lt; BR$6), 0, 1)+IF(OR($F404 &gt;= BS$6, $G404 &lt; BR$6), 0, 2)+1)</f>
        <v/>
      </c>
      <c r="BS404" s="68" t="str">
        <f ca="1">INDEX({"","_","-","="},IF(OR($D404 &gt;= BT$6, $E404 &lt; BS$6), 0, 1)+IF(OR($F404 &gt;= BT$6, $G404 &lt; BS$6), 0, 2)+1)</f>
        <v/>
      </c>
      <c r="BT404" s="68" t="str">
        <f ca="1">INDEX({"","_","-","="},IF(OR($D404 &gt;= BU$6, $E404 &lt; BT$6), 0, 1)+IF(OR($F404 &gt;= BU$6, $G404 &lt; BT$6), 0, 2)+1)</f>
        <v/>
      </c>
      <c r="BU404" s="68" t="str">
        <f ca="1">INDEX({"","_","-","="},IF(OR($D404 &gt;= BV$6, $E404 &lt; BU$6), 0, 1)+IF(OR($F404 &gt;= BV$6, $G404 &lt; BU$6), 0, 2)+1)</f>
        <v/>
      </c>
      <c r="BV404" s="68" t="str">
        <f ca="1">INDEX({"","_","-","="},IF(OR($D404 &gt;= BW$6, $E404 &lt; BV$6), 0, 1)+IF(OR($F404 &gt;= BW$6, $G404 &lt; BV$6), 0, 2)+1)</f>
        <v/>
      </c>
      <c r="BW404" s="68" t="str">
        <f ca="1">INDEX({"","_","-","="},IF(OR($D404 &gt;= BX$6, $E404 &lt; BW$6), 0, 1)+IF(OR($F404 &gt;= BX$6, $G404 &lt; BW$6), 0, 2)+1)</f>
        <v/>
      </c>
      <c r="BX404" s="68" t="str">
        <f ca="1">INDEX({"","_","-","="},IF(OR($D404 &gt;= BY$6, $E404 &lt; BX$6), 0, 1)+IF(OR($F404 &gt;= BY$6, $G404 &lt; BX$6), 0, 2)+1)</f>
        <v/>
      </c>
      <c r="BY404" s="68" t="str">
        <f ca="1">INDEX({"","_","-","="},IF(OR($D404 &gt;= BZ$6, $E404 &lt; BY$6), 0, 1)+IF(OR($F404 &gt;= BZ$6, $G404 &lt; BY$6), 0, 2)+1)</f>
        <v/>
      </c>
      <c r="BZ404" s="68" t="str">
        <f ca="1">INDEX({"","_","-","="},IF(OR($D404 &gt;= CA$6, $E404 &lt; BZ$6), 0, 1)+IF(OR($F404 &gt;= CA$6, $G404 &lt; BZ$6), 0, 2)+1)</f>
        <v/>
      </c>
      <c r="CA404" s="68" t="str">
        <f ca="1">INDEX({"","_","-","="},IF(OR($D404 &gt;= CB$6, $E404 &lt; CA$6), 0, 1)+IF(OR($F404 &gt;= CB$6, $G404 &lt; CA$6), 0, 2)+1)</f>
        <v/>
      </c>
      <c r="CB404" s="68" t="str">
        <f ca="1">INDEX({"","_","-","="},IF(OR($D404 &gt;= CC$6, $E404 &lt; CB$6), 0, 1)+IF(OR($F404 &gt;= CC$6, $G404 &lt; CB$6), 0, 2)+1)</f>
        <v/>
      </c>
      <c r="CC404" s="68" t="str">
        <f ca="1">INDEX({"","_","-","="},IF(OR($D404 &gt;= CD$6, $E404 &lt; CC$6), 0, 1)+IF(OR($F404 &gt;= CD$6, $G404 &lt; CC$6), 0, 2)+1)</f>
        <v/>
      </c>
      <c r="CD404" s="68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IF('临-进度'!M400,'临-进度'!$A400,"")</f>
        <v/>
      </c>
      <c r="B405" s="8" t="str">
        <f ca="1">IF('临-进度'!M400,'临-进度'!$B400,"")</f>
        <v/>
      </c>
      <c r="C405" s="8" t="str">
        <f ca="1">IF('临-进度'!M400,'临-进度'!$E400,"")</f>
        <v/>
      </c>
      <c r="D405" s="40" t="str">
        <f ca="1">IF('临-进度'!$M400,'临-进度'!$I400,"")</f>
        <v/>
      </c>
      <c r="E405" s="40" t="str">
        <f ca="1">IF('临-进度'!$M400,'临-进度'!$AE400,"")</f>
        <v/>
      </c>
      <c r="F405" s="40" t="str">
        <f ca="1">IF('临-进度'!$M400,'临-进度'!$J400,"")</f>
        <v/>
      </c>
      <c r="G405" s="73" t="str">
        <f ca="1">IF('临-进度'!$M400,'临-进度'!$AF400,"")</f>
        <v/>
      </c>
      <c r="H405" s="68" t="str">
        <f ca="1">INDEX({"","_","-","="},IF(OR($D405 &gt;= I$6, $E405 &lt; H$6), 0, 1)+IF(OR($F405 &gt;= I$6, $G405 &lt; H$6), 0, 2)+1)</f>
        <v/>
      </c>
      <c r="I405" s="68" t="str">
        <f ca="1">INDEX({"","_","-","="},IF(OR($D405 &gt;= J$6, $E405 &lt; I$6), 0, 1)+IF(OR($F405 &gt;= J$6, $G405 &lt; I$6), 0, 2)+1)</f>
        <v/>
      </c>
      <c r="J405" s="68" t="str">
        <f ca="1">INDEX({"","_","-","="},IF(OR($D405 &gt;= K$6, $E405 &lt; J$6), 0, 1)+IF(OR($F405 &gt;= K$6, $G405 &lt; J$6), 0, 2)+1)</f>
        <v/>
      </c>
      <c r="K405" s="68" t="str">
        <f ca="1">INDEX({"","_","-","="},IF(OR($D405 &gt;= L$6, $E405 &lt; K$6), 0, 1)+IF(OR($F405 &gt;= L$6, $G405 &lt; K$6), 0, 2)+1)</f>
        <v/>
      </c>
      <c r="L405" s="68" t="str">
        <f ca="1">INDEX({"","_","-","="},IF(OR($D405 &gt;= M$6, $E405 &lt; L$6), 0, 1)+IF(OR($F405 &gt;= M$6, $G405 &lt; L$6), 0, 2)+1)</f>
        <v/>
      </c>
      <c r="M405" s="68" t="str">
        <f ca="1">INDEX({"","_","-","="},IF(OR($D405 &gt;= N$6, $E405 &lt; M$6), 0, 1)+IF(OR($F405 &gt;= N$6, $G405 &lt; M$6), 0, 2)+1)</f>
        <v/>
      </c>
      <c r="N405" s="68" t="str">
        <f ca="1">INDEX({"","_","-","="},IF(OR($D405 &gt;= O$6, $E405 &lt; N$6), 0, 1)+IF(OR($F405 &gt;= O$6, $G405 &lt; N$6), 0, 2)+1)</f>
        <v/>
      </c>
      <c r="O405" s="68" t="str">
        <f ca="1">INDEX({"","_","-","="},IF(OR($D405 &gt;= P$6, $E405 &lt; O$6), 0, 1)+IF(OR($F405 &gt;= P$6, $G405 &lt; O$6), 0, 2)+1)</f>
        <v/>
      </c>
      <c r="P405" s="68" t="str">
        <f ca="1">INDEX({"","_","-","="},IF(OR($D405 &gt;= Q$6, $E405 &lt; P$6), 0, 1)+IF(OR($F405 &gt;= Q$6, $G405 &lt; P$6), 0, 2)+1)</f>
        <v/>
      </c>
      <c r="Q405" s="68" t="str">
        <f ca="1">INDEX({"","_","-","="},IF(OR($D405 &gt;= R$6, $E405 &lt; Q$6), 0, 1)+IF(OR($F405 &gt;= R$6, $G405 &lt; Q$6), 0, 2)+1)</f>
        <v/>
      </c>
      <c r="R405" s="68" t="str">
        <f ca="1">INDEX({"","_","-","="},IF(OR($D405 &gt;= S$6, $E405 &lt; R$6), 0, 1)+IF(OR($F405 &gt;= S$6, $G405 &lt; R$6), 0, 2)+1)</f>
        <v/>
      </c>
      <c r="S405" s="68" t="str">
        <f ca="1">INDEX({"","_","-","="},IF(OR($D405 &gt;= T$6, $E405 &lt; S$6), 0, 1)+IF(OR($F405 &gt;= T$6, $G405 &lt; S$6), 0, 2)+1)</f>
        <v/>
      </c>
      <c r="T405" s="68" t="str">
        <f ca="1">INDEX({"","_","-","="},IF(OR($D405 &gt;= U$6, $E405 &lt; T$6), 0, 1)+IF(OR($F405 &gt;= U$6, $G405 &lt; T$6), 0, 2)+1)</f>
        <v/>
      </c>
      <c r="U405" s="68" t="str">
        <f ca="1">INDEX({"","_","-","="},IF(OR($D405 &gt;= V$6, $E405 &lt; U$6), 0, 1)+IF(OR($F405 &gt;= V$6, $G405 &lt; U$6), 0, 2)+1)</f>
        <v/>
      </c>
      <c r="V405" s="68" t="str">
        <f ca="1">INDEX({"","_","-","="},IF(OR($D405 &gt;= W$6, $E405 &lt; V$6), 0, 1)+IF(OR($F405 &gt;= W$6, $G405 &lt; V$6), 0, 2)+1)</f>
        <v/>
      </c>
      <c r="W405" s="68" t="str">
        <f ca="1">INDEX({"","_","-","="},IF(OR($D405 &gt;= X$6, $E405 &lt; W$6), 0, 1)+IF(OR($F405 &gt;= X$6, $G405 &lt; W$6), 0, 2)+1)</f>
        <v/>
      </c>
      <c r="X405" s="68" t="str">
        <f ca="1">INDEX({"","_","-","="},IF(OR($D405 &gt;= Y$6, $E405 &lt; X$6), 0, 1)+IF(OR($F405 &gt;= Y$6, $G405 &lt; X$6), 0, 2)+1)</f>
        <v/>
      </c>
      <c r="Y405" s="68" t="str">
        <f ca="1">INDEX({"","_","-","="},IF(OR($D405 &gt;= Z$6, $E405 &lt; Y$6), 0, 1)+IF(OR($F405 &gt;= Z$6, $G405 &lt; Y$6), 0, 2)+1)</f>
        <v/>
      </c>
      <c r="Z405" s="68" t="str">
        <f ca="1">INDEX({"","_","-","="},IF(OR($D405 &gt;= AA$6, $E405 &lt; Z$6), 0, 1)+IF(OR($F405 &gt;= AA$6, $G405 &lt; Z$6), 0, 2)+1)</f>
        <v/>
      </c>
      <c r="AA405" s="68" t="str">
        <f ca="1">INDEX({"","_","-","="},IF(OR($D405 &gt;= AB$6, $E405 &lt; AA$6), 0, 1)+IF(OR($F405 &gt;= AB$6, $G405 &lt; AA$6), 0, 2)+1)</f>
        <v/>
      </c>
      <c r="AB405" s="68" t="str">
        <f ca="1">INDEX({"","_","-","="},IF(OR($D405 &gt;= AC$6, $E405 &lt; AB$6), 0, 1)+IF(OR($F405 &gt;= AC$6, $G405 &lt; AB$6), 0, 2)+1)</f>
        <v/>
      </c>
      <c r="AC405" s="68" t="str">
        <f ca="1">INDEX({"","_","-","="},IF(OR($D405 &gt;= AD$6, $E405 &lt; AC$6), 0, 1)+IF(OR($F405 &gt;= AD$6, $G405 &lt; AC$6), 0, 2)+1)</f>
        <v/>
      </c>
      <c r="AD405" s="68" t="str">
        <f ca="1">INDEX({"","_","-","="},IF(OR($D405 &gt;= AE$6, $E405 &lt; AD$6), 0, 1)+IF(OR($F405 &gt;= AE$6, $G405 &lt; AD$6), 0, 2)+1)</f>
        <v/>
      </c>
      <c r="AE405" s="68" t="str">
        <f ca="1">INDEX({"","_","-","="},IF(OR($D405 &gt;= AF$6, $E405 &lt; AE$6), 0, 1)+IF(OR($F405 &gt;= AF$6, $G405 &lt; AE$6), 0, 2)+1)</f>
        <v/>
      </c>
      <c r="AF405" s="68" t="str">
        <f ca="1">INDEX({"","_","-","="},IF(OR($D405 &gt;= AG$6, $E405 &lt; AF$6), 0, 1)+IF(OR($F405 &gt;= AG$6, $G405 &lt; AF$6), 0, 2)+1)</f>
        <v/>
      </c>
      <c r="AG405" s="68" t="str">
        <f ca="1">INDEX({"","_","-","="},IF(OR($D405 &gt;= AH$6, $E405 &lt; AG$6), 0, 1)+IF(OR($F405 &gt;= AH$6, $G405 &lt; AG$6), 0, 2)+1)</f>
        <v/>
      </c>
      <c r="AH405" s="68" t="str">
        <f ca="1">INDEX({"","_","-","="},IF(OR($D405 &gt;= AI$6, $E405 &lt; AH$6), 0, 1)+IF(OR($F405 &gt;= AI$6, $G405 &lt; AH$6), 0, 2)+1)</f>
        <v/>
      </c>
      <c r="AI405" s="68" t="str">
        <f ca="1">INDEX({"","_","-","="},IF(OR($D405 &gt;= AJ$6, $E405 &lt; AI$6), 0, 1)+IF(OR($F405 &gt;= AJ$6, $G405 &lt; AI$6), 0, 2)+1)</f>
        <v/>
      </c>
      <c r="AJ405" s="68" t="str">
        <f ca="1">INDEX({"","_","-","="},IF(OR($D405 &gt;= AK$6, $E405 &lt; AJ$6), 0, 1)+IF(OR($F405 &gt;= AK$6, $G405 &lt; AJ$6), 0, 2)+1)</f>
        <v/>
      </c>
      <c r="AK405" s="68" t="str">
        <f ca="1">INDEX({"","_","-","="},IF(OR($D405 &gt;= AL$6, $E405 &lt; AK$6), 0, 1)+IF(OR($F405 &gt;= AL$6, $G405 &lt; AK$6), 0, 2)+1)</f>
        <v/>
      </c>
      <c r="AL405" s="68" t="str">
        <f ca="1">INDEX({"","_","-","="},IF(OR($D405 &gt;= AM$6, $E405 &lt; AL$6), 0, 1)+IF(OR($F405 &gt;= AM$6, $G405 &lt; AL$6), 0, 2)+1)</f>
        <v/>
      </c>
      <c r="AM405" s="68" t="str">
        <f ca="1">INDEX({"","_","-","="},IF(OR($D405 &gt;= AN$6, $E405 &lt; AM$6), 0, 1)+IF(OR($F405 &gt;= AN$6, $G405 &lt; AM$6), 0, 2)+1)</f>
        <v/>
      </c>
      <c r="AN405" s="68" t="str">
        <f ca="1">INDEX({"","_","-","="},IF(OR($D405 &gt;= AO$6, $E405 &lt; AN$6), 0, 1)+IF(OR($F405 &gt;= AO$6, $G405 &lt; AN$6), 0, 2)+1)</f>
        <v/>
      </c>
      <c r="AO405" s="68" t="str">
        <f ca="1">INDEX({"","_","-","="},IF(OR($D405 &gt;= AP$6, $E405 &lt; AO$6), 0, 1)+IF(OR($F405 &gt;= AP$6, $G405 &lt; AO$6), 0, 2)+1)</f>
        <v/>
      </c>
      <c r="AP405" s="68" t="str">
        <f ca="1">INDEX({"","_","-","="},IF(OR($D405 &gt;= AQ$6, $E405 &lt; AP$6), 0, 1)+IF(OR($F405 &gt;= AQ$6, $G405 &lt; AP$6), 0, 2)+1)</f>
        <v/>
      </c>
      <c r="AQ405" s="68" t="str">
        <f ca="1">INDEX({"","_","-","="},IF(OR($D405 &gt;= AR$6, $E405 &lt; AQ$6), 0, 1)+IF(OR($F405 &gt;= AR$6, $G405 &lt; AQ$6), 0, 2)+1)</f>
        <v/>
      </c>
      <c r="AR405" s="68" t="str">
        <f ca="1">INDEX({"","_","-","="},IF(OR($D405 &gt;= AS$6, $E405 &lt; AR$6), 0, 1)+IF(OR($F405 &gt;= AS$6, $G405 &lt; AR$6), 0, 2)+1)</f>
        <v/>
      </c>
      <c r="AS405" s="68" t="str">
        <f ca="1">INDEX({"","_","-","="},IF(OR($D405 &gt;= AT$6, $E405 &lt; AS$6), 0, 1)+IF(OR($F405 &gt;= AT$6, $G405 &lt; AS$6), 0, 2)+1)</f>
        <v/>
      </c>
      <c r="AT405" s="68" t="str">
        <f ca="1">INDEX({"","_","-","="},IF(OR($D405 &gt;= AU$6, $E405 &lt; AT$6), 0, 1)+IF(OR($F405 &gt;= AU$6, $G405 &lt; AT$6), 0, 2)+1)</f>
        <v/>
      </c>
      <c r="AU405" s="68" t="str">
        <f ca="1">INDEX({"","_","-","="},IF(OR($D405 &gt;= AV$6, $E405 &lt; AU$6), 0, 1)+IF(OR($F405 &gt;= AV$6, $G405 &lt; AU$6), 0, 2)+1)</f>
        <v/>
      </c>
      <c r="AV405" s="68" t="str">
        <f ca="1">INDEX({"","_","-","="},IF(OR($D405 &gt;= AW$6, $E405 &lt; AV$6), 0, 1)+IF(OR($F405 &gt;= AW$6, $G405 &lt; AV$6), 0, 2)+1)</f>
        <v/>
      </c>
      <c r="AW405" s="68" t="str">
        <f ca="1">INDEX({"","_","-","="},IF(OR($D405 &gt;= AX$6, $E405 &lt; AW$6), 0, 1)+IF(OR($F405 &gt;= AX$6, $G405 &lt; AW$6), 0, 2)+1)</f>
        <v/>
      </c>
      <c r="AX405" s="68" t="str">
        <f ca="1">INDEX({"","_","-","="},IF(OR($D405 &gt;= AY$6, $E405 &lt; AX$6), 0, 1)+IF(OR($F405 &gt;= AY$6, $G405 &lt; AX$6), 0, 2)+1)</f>
        <v/>
      </c>
      <c r="AY405" s="68" t="str">
        <f ca="1">INDEX({"","_","-","="},IF(OR($D405 &gt;= AZ$6, $E405 &lt; AY$6), 0, 1)+IF(OR($F405 &gt;= AZ$6, $G405 &lt; AY$6), 0, 2)+1)</f>
        <v/>
      </c>
      <c r="AZ405" s="68" t="str">
        <f ca="1">INDEX({"","_","-","="},IF(OR($D405 &gt;= BA$6, $E405 &lt; AZ$6), 0, 1)+IF(OR($F405 &gt;= BA$6, $G405 &lt; AZ$6), 0, 2)+1)</f>
        <v/>
      </c>
      <c r="BA405" s="68" t="str">
        <f ca="1">INDEX({"","_","-","="},IF(OR($D405 &gt;= BB$6, $E405 &lt; BA$6), 0, 1)+IF(OR($F405 &gt;= BB$6, $G405 &lt; BA$6), 0, 2)+1)</f>
        <v/>
      </c>
      <c r="BB405" s="68" t="str">
        <f ca="1">INDEX({"","_","-","="},IF(OR($D405 &gt;= BC$6, $E405 &lt; BB$6), 0, 1)+IF(OR($F405 &gt;= BC$6, $G405 &lt; BB$6), 0, 2)+1)</f>
        <v/>
      </c>
      <c r="BC405" s="68" t="str">
        <f ca="1">INDEX({"","_","-","="},IF(OR($D405 &gt;= BD$6, $E405 &lt; BC$6), 0, 1)+IF(OR($F405 &gt;= BD$6, $G405 &lt; BC$6), 0, 2)+1)</f>
        <v/>
      </c>
      <c r="BD405" s="68" t="str">
        <f ca="1">INDEX({"","_","-","="},IF(OR($D405 &gt;= BE$6, $E405 &lt; BD$6), 0, 1)+IF(OR($F405 &gt;= BE$6, $G405 &lt; BD$6), 0, 2)+1)</f>
        <v/>
      </c>
      <c r="BE405" s="68" t="str">
        <f ca="1">INDEX({"","_","-","="},IF(OR($D405 &gt;= BF$6, $E405 &lt; BE$6), 0, 1)+IF(OR($F405 &gt;= BF$6, $G405 &lt; BE$6), 0, 2)+1)</f>
        <v/>
      </c>
      <c r="BF405" s="68" t="str">
        <f ca="1">INDEX({"","_","-","="},IF(OR($D405 &gt;= BG$6, $E405 &lt; BF$6), 0, 1)+IF(OR($F405 &gt;= BG$6, $G405 &lt; BF$6), 0, 2)+1)</f>
        <v/>
      </c>
      <c r="BG405" s="68" t="str">
        <f ca="1">INDEX({"","_","-","="},IF(OR($D405 &gt;= BH$6, $E405 &lt; BG$6), 0, 1)+IF(OR($F405 &gt;= BH$6, $G405 &lt; BG$6), 0, 2)+1)</f>
        <v/>
      </c>
      <c r="BH405" s="68" t="str">
        <f ca="1">INDEX({"","_","-","="},IF(OR($D405 &gt;= BI$6, $E405 &lt; BH$6), 0, 1)+IF(OR($F405 &gt;= BI$6, $G405 &lt; BH$6), 0, 2)+1)</f>
        <v/>
      </c>
      <c r="BI405" s="68" t="str">
        <f ca="1">INDEX({"","_","-","="},IF(OR($D405 &gt;= BJ$6, $E405 &lt; BI$6), 0, 1)+IF(OR($F405 &gt;= BJ$6, $G405 &lt; BI$6), 0, 2)+1)</f>
        <v/>
      </c>
      <c r="BJ405" s="68" t="str">
        <f ca="1">INDEX({"","_","-","="},IF(OR($D405 &gt;= BK$6, $E405 &lt; BJ$6), 0, 1)+IF(OR($F405 &gt;= BK$6, $G405 &lt; BJ$6), 0, 2)+1)</f>
        <v/>
      </c>
      <c r="BK405" s="68" t="str">
        <f ca="1">INDEX({"","_","-","="},IF(OR($D405 &gt;= BL$6, $E405 &lt; BK$6), 0, 1)+IF(OR($F405 &gt;= BL$6, $G405 &lt; BK$6), 0, 2)+1)</f>
        <v/>
      </c>
      <c r="BL405" s="68" t="str">
        <f ca="1">INDEX({"","_","-","="},IF(OR($D405 &gt;= BM$6, $E405 &lt; BL$6), 0, 1)+IF(OR($F405 &gt;= BM$6, $G405 &lt; BL$6), 0, 2)+1)</f>
        <v/>
      </c>
      <c r="BM405" s="68" t="str">
        <f ca="1">INDEX({"","_","-","="},IF(OR($D405 &gt;= BN$6, $E405 &lt; BM$6), 0, 1)+IF(OR($F405 &gt;= BN$6, $G405 &lt; BM$6), 0, 2)+1)</f>
        <v/>
      </c>
      <c r="BN405" s="68" t="str">
        <f ca="1">INDEX({"","_","-","="},IF(OR($D405 &gt;= BO$6, $E405 &lt; BN$6), 0, 1)+IF(OR($F405 &gt;= BO$6, $G405 &lt; BN$6), 0, 2)+1)</f>
        <v/>
      </c>
      <c r="BO405" s="68" t="str">
        <f ca="1">INDEX({"","_","-","="},IF(OR($D405 &gt;= BP$6, $E405 &lt; BO$6), 0, 1)+IF(OR($F405 &gt;= BP$6, $G405 &lt; BO$6), 0, 2)+1)</f>
        <v/>
      </c>
      <c r="BP405" s="68" t="str">
        <f ca="1">INDEX({"","_","-","="},IF(OR($D405 &gt;= BQ$6, $E405 &lt; BP$6), 0, 1)+IF(OR($F405 &gt;= BQ$6, $G405 &lt; BP$6), 0, 2)+1)</f>
        <v/>
      </c>
      <c r="BQ405" s="68" t="str">
        <f ca="1">INDEX({"","_","-","="},IF(OR($D405 &gt;= BR$6, $E405 &lt; BQ$6), 0, 1)+IF(OR($F405 &gt;= BR$6, $G405 &lt; BQ$6), 0, 2)+1)</f>
        <v/>
      </c>
      <c r="BR405" s="68" t="str">
        <f ca="1">INDEX({"","_","-","="},IF(OR($D405 &gt;= BS$6, $E405 &lt; BR$6), 0, 1)+IF(OR($F405 &gt;= BS$6, $G405 &lt; BR$6), 0, 2)+1)</f>
        <v/>
      </c>
      <c r="BS405" s="68" t="str">
        <f ca="1">INDEX({"","_","-","="},IF(OR($D405 &gt;= BT$6, $E405 &lt; BS$6), 0, 1)+IF(OR($F405 &gt;= BT$6, $G405 &lt; BS$6), 0, 2)+1)</f>
        <v/>
      </c>
      <c r="BT405" s="68" t="str">
        <f ca="1">INDEX({"","_","-","="},IF(OR($D405 &gt;= BU$6, $E405 &lt; BT$6), 0, 1)+IF(OR($F405 &gt;= BU$6, $G405 &lt; BT$6), 0, 2)+1)</f>
        <v/>
      </c>
      <c r="BU405" s="68" t="str">
        <f ca="1">INDEX({"","_","-","="},IF(OR($D405 &gt;= BV$6, $E405 &lt; BU$6), 0, 1)+IF(OR($F405 &gt;= BV$6, $G405 &lt; BU$6), 0, 2)+1)</f>
        <v/>
      </c>
      <c r="BV405" s="68" t="str">
        <f ca="1">INDEX({"","_","-","="},IF(OR($D405 &gt;= BW$6, $E405 &lt; BV$6), 0, 1)+IF(OR($F405 &gt;= BW$6, $G405 &lt; BV$6), 0, 2)+1)</f>
        <v/>
      </c>
      <c r="BW405" s="68" t="str">
        <f ca="1">INDEX({"","_","-","="},IF(OR($D405 &gt;= BX$6, $E405 &lt; BW$6), 0, 1)+IF(OR($F405 &gt;= BX$6, $G405 &lt; BW$6), 0, 2)+1)</f>
        <v/>
      </c>
      <c r="BX405" s="68" t="str">
        <f ca="1">INDEX({"","_","-","="},IF(OR($D405 &gt;= BY$6, $E405 &lt; BX$6), 0, 1)+IF(OR($F405 &gt;= BY$6, $G405 &lt; BX$6), 0, 2)+1)</f>
        <v/>
      </c>
      <c r="BY405" s="68" t="str">
        <f ca="1">INDEX({"","_","-","="},IF(OR($D405 &gt;= BZ$6, $E405 &lt; BY$6), 0, 1)+IF(OR($F405 &gt;= BZ$6, $G405 &lt; BY$6), 0, 2)+1)</f>
        <v/>
      </c>
      <c r="BZ405" s="68" t="str">
        <f ca="1">INDEX({"","_","-","="},IF(OR($D405 &gt;= CA$6, $E405 &lt; BZ$6), 0, 1)+IF(OR($F405 &gt;= CA$6, $G405 &lt; BZ$6), 0, 2)+1)</f>
        <v/>
      </c>
      <c r="CA405" s="68" t="str">
        <f ca="1">INDEX({"","_","-","="},IF(OR($D405 &gt;= CB$6, $E405 &lt; CA$6), 0, 1)+IF(OR($F405 &gt;= CB$6, $G405 &lt; CA$6), 0, 2)+1)</f>
        <v/>
      </c>
      <c r="CB405" s="68" t="str">
        <f ca="1">INDEX({"","_","-","="},IF(OR($D405 &gt;= CC$6, $E405 &lt; CB$6), 0, 1)+IF(OR($F405 &gt;= CC$6, $G405 &lt; CB$6), 0, 2)+1)</f>
        <v/>
      </c>
      <c r="CC405" s="68" t="str">
        <f ca="1">INDEX({"","_","-","="},IF(OR($D405 &gt;= CD$6, $E405 &lt; CC$6), 0, 1)+IF(OR($F405 &gt;= CD$6, $G405 &lt; CC$6), 0, 2)+1)</f>
        <v/>
      </c>
      <c r="CD405" s="68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IF('临-进度'!M401,'临-进度'!$A401,"")</f>
        <v/>
      </c>
      <c r="B406" s="8" t="str">
        <f ca="1">IF('临-进度'!M401,'临-进度'!$B401,"")</f>
        <v/>
      </c>
      <c r="C406" s="8" t="str">
        <f ca="1">IF('临-进度'!M401,'临-进度'!$E401,"")</f>
        <v/>
      </c>
      <c r="D406" s="40" t="str">
        <f ca="1">IF('临-进度'!$M401,'临-进度'!$I401,"")</f>
        <v/>
      </c>
      <c r="E406" s="40" t="str">
        <f ca="1">IF('临-进度'!$M401,'临-进度'!$AE401,"")</f>
        <v/>
      </c>
      <c r="F406" s="40" t="str">
        <f ca="1">IF('临-进度'!$M401,'临-进度'!$J401,"")</f>
        <v/>
      </c>
      <c r="G406" s="73" t="str">
        <f ca="1">IF('临-进度'!$M401,'临-进度'!$AF401,"")</f>
        <v/>
      </c>
      <c r="H406" s="68" t="str">
        <f ca="1">INDEX({"","_","-","="},IF(OR($D406 &gt;= I$6, $E406 &lt; H$6), 0, 1)+IF(OR($F406 &gt;= I$6, $G406 &lt; H$6), 0, 2)+1)</f>
        <v/>
      </c>
      <c r="I406" s="68" t="str">
        <f ca="1">INDEX({"","_","-","="},IF(OR($D406 &gt;= J$6, $E406 &lt; I$6), 0, 1)+IF(OR($F406 &gt;= J$6, $G406 &lt; I$6), 0, 2)+1)</f>
        <v/>
      </c>
      <c r="J406" s="68" t="str">
        <f ca="1">INDEX({"","_","-","="},IF(OR($D406 &gt;= K$6, $E406 &lt; J$6), 0, 1)+IF(OR($F406 &gt;= K$6, $G406 &lt; J$6), 0, 2)+1)</f>
        <v/>
      </c>
      <c r="K406" s="68" t="str">
        <f ca="1">INDEX({"","_","-","="},IF(OR($D406 &gt;= L$6, $E406 &lt; K$6), 0, 1)+IF(OR($F406 &gt;= L$6, $G406 &lt; K$6), 0, 2)+1)</f>
        <v/>
      </c>
      <c r="L406" s="68" t="str">
        <f ca="1">INDEX({"","_","-","="},IF(OR($D406 &gt;= M$6, $E406 &lt; L$6), 0, 1)+IF(OR($F406 &gt;= M$6, $G406 &lt; L$6), 0, 2)+1)</f>
        <v/>
      </c>
      <c r="M406" s="68" t="str">
        <f ca="1">INDEX({"","_","-","="},IF(OR($D406 &gt;= N$6, $E406 &lt; M$6), 0, 1)+IF(OR($F406 &gt;= N$6, $G406 &lt; M$6), 0, 2)+1)</f>
        <v/>
      </c>
      <c r="N406" s="68" t="str">
        <f ca="1">INDEX({"","_","-","="},IF(OR($D406 &gt;= O$6, $E406 &lt; N$6), 0, 1)+IF(OR($F406 &gt;= O$6, $G406 &lt; N$6), 0, 2)+1)</f>
        <v/>
      </c>
      <c r="O406" s="68" t="str">
        <f ca="1">INDEX({"","_","-","="},IF(OR($D406 &gt;= P$6, $E406 &lt; O$6), 0, 1)+IF(OR($F406 &gt;= P$6, $G406 &lt; O$6), 0, 2)+1)</f>
        <v/>
      </c>
      <c r="P406" s="68" t="str">
        <f ca="1">INDEX({"","_","-","="},IF(OR($D406 &gt;= Q$6, $E406 &lt; P$6), 0, 1)+IF(OR($F406 &gt;= Q$6, $G406 &lt; P$6), 0, 2)+1)</f>
        <v/>
      </c>
      <c r="Q406" s="68" t="str">
        <f ca="1">INDEX({"","_","-","="},IF(OR($D406 &gt;= R$6, $E406 &lt; Q$6), 0, 1)+IF(OR($F406 &gt;= R$6, $G406 &lt; Q$6), 0, 2)+1)</f>
        <v/>
      </c>
      <c r="R406" s="68" t="str">
        <f ca="1">INDEX({"","_","-","="},IF(OR($D406 &gt;= S$6, $E406 &lt; R$6), 0, 1)+IF(OR($F406 &gt;= S$6, $G406 &lt; R$6), 0, 2)+1)</f>
        <v/>
      </c>
      <c r="S406" s="68" t="str">
        <f ca="1">INDEX({"","_","-","="},IF(OR($D406 &gt;= T$6, $E406 &lt; S$6), 0, 1)+IF(OR($F406 &gt;= T$6, $G406 &lt; S$6), 0, 2)+1)</f>
        <v/>
      </c>
      <c r="T406" s="68" t="str">
        <f ca="1">INDEX({"","_","-","="},IF(OR($D406 &gt;= U$6, $E406 &lt; T$6), 0, 1)+IF(OR($F406 &gt;= U$6, $G406 &lt; T$6), 0, 2)+1)</f>
        <v/>
      </c>
      <c r="U406" s="68" t="str">
        <f ca="1">INDEX({"","_","-","="},IF(OR($D406 &gt;= V$6, $E406 &lt; U$6), 0, 1)+IF(OR($F406 &gt;= V$6, $G406 &lt; U$6), 0, 2)+1)</f>
        <v/>
      </c>
      <c r="V406" s="68" t="str">
        <f ca="1">INDEX({"","_","-","="},IF(OR($D406 &gt;= W$6, $E406 &lt; V$6), 0, 1)+IF(OR($F406 &gt;= W$6, $G406 &lt; V$6), 0, 2)+1)</f>
        <v/>
      </c>
      <c r="W406" s="68" t="str">
        <f ca="1">INDEX({"","_","-","="},IF(OR($D406 &gt;= X$6, $E406 &lt; W$6), 0, 1)+IF(OR($F406 &gt;= X$6, $G406 &lt; W$6), 0, 2)+1)</f>
        <v/>
      </c>
      <c r="X406" s="68" t="str">
        <f ca="1">INDEX({"","_","-","="},IF(OR($D406 &gt;= Y$6, $E406 &lt; X$6), 0, 1)+IF(OR($F406 &gt;= Y$6, $G406 &lt; X$6), 0, 2)+1)</f>
        <v/>
      </c>
      <c r="Y406" s="68" t="str">
        <f ca="1">INDEX({"","_","-","="},IF(OR($D406 &gt;= Z$6, $E406 &lt; Y$6), 0, 1)+IF(OR($F406 &gt;= Z$6, $G406 &lt; Y$6), 0, 2)+1)</f>
        <v/>
      </c>
      <c r="Z406" s="68" t="str">
        <f ca="1">INDEX({"","_","-","="},IF(OR($D406 &gt;= AA$6, $E406 &lt; Z$6), 0, 1)+IF(OR($F406 &gt;= AA$6, $G406 &lt; Z$6), 0, 2)+1)</f>
        <v/>
      </c>
      <c r="AA406" s="68" t="str">
        <f ca="1">INDEX({"","_","-","="},IF(OR($D406 &gt;= AB$6, $E406 &lt; AA$6), 0, 1)+IF(OR($F406 &gt;= AB$6, $G406 &lt; AA$6), 0, 2)+1)</f>
        <v/>
      </c>
      <c r="AB406" s="68" t="str">
        <f ca="1">INDEX({"","_","-","="},IF(OR($D406 &gt;= AC$6, $E406 &lt; AB$6), 0, 1)+IF(OR($F406 &gt;= AC$6, $G406 &lt; AB$6), 0, 2)+1)</f>
        <v/>
      </c>
      <c r="AC406" s="68" t="str">
        <f ca="1">INDEX({"","_","-","="},IF(OR($D406 &gt;= AD$6, $E406 &lt; AC$6), 0, 1)+IF(OR($F406 &gt;= AD$6, $G406 &lt; AC$6), 0, 2)+1)</f>
        <v/>
      </c>
      <c r="AD406" s="68" t="str">
        <f ca="1">INDEX({"","_","-","="},IF(OR($D406 &gt;= AE$6, $E406 &lt; AD$6), 0, 1)+IF(OR($F406 &gt;= AE$6, $G406 &lt; AD$6), 0, 2)+1)</f>
        <v/>
      </c>
      <c r="AE406" s="68" t="str">
        <f ca="1">INDEX({"","_","-","="},IF(OR($D406 &gt;= AF$6, $E406 &lt; AE$6), 0, 1)+IF(OR($F406 &gt;= AF$6, $G406 &lt; AE$6), 0, 2)+1)</f>
        <v/>
      </c>
      <c r="AF406" s="68" t="str">
        <f ca="1">INDEX({"","_","-","="},IF(OR($D406 &gt;= AG$6, $E406 &lt; AF$6), 0, 1)+IF(OR($F406 &gt;= AG$6, $G406 &lt; AF$6), 0, 2)+1)</f>
        <v/>
      </c>
      <c r="AG406" s="68" t="str">
        <f ca="1">INDEX({"","_","-","="},IF(OR($D406 &gt;= AH$6, $E406 &lt; AG$6), 0, 1)+IF(OR($F406 &gt;= AH$6, $G406 &lt; AG$6), 0, 2)+1)</f>
        <v/>
      </c>
      <c r="AH406" s="68" t="str">
        <f ca="1">INDEX({"","_","-","="},IF(OR($D406 &gt;= AI$6, $E406 &lt; AH$6), 0, 1)+IF(OR($F406 &gt;= AI$6, $G406 &lt; AH$6), 0, 2)+1)</f>
        <v/>
      </c>
      <c r="AI406" s="68" t="str">
        <f ca="1">INDEX({"","_","-","="},IF(OR($D406 &gt;= AJ$6, $E406 &lt; AI$6), 0, 1)+IF(OR($F406 &gt;= AJ$6, $G406 &lt; AI$6), 0, 2)+1)</f>
        <v/>
      </c>
      <c r="AJ406" s="68" t="str">
        <f ca="1">INDEX({"","_","-","="},IF(OR($D406 &gt;= AK$6, $E406 &lt; AJ$6), 0, 1)+IF(OR($F406 &gt;= AK$6, $G406 &lt; AJ$6), 0, 2)+1)</f>
        <v/>
      </c>
      <c r="AK406" s="68" t="str">
        <f ca="1">INDEX({"","_","-","="},IF(OR($D406 &gt;= AL$6, $E406 &lt; AK$6), 0, 1)+IF(OR($F406 &gt;= AL$6, $G406 &lt; AK$6), 0, 2)+1)</f>
        <v/>
      </c>
      <c r="AL406" s="68" t="str">
        <f ca="1">INDEX({"","_","-","="},IF(OR($D406 &gt;= AM$6, $E406 &lt; AL$6), 0, 1)+IF(OR($F406 &gt;= AM$6, $G406 &lt; AL$6), 0, 2)+1)</f>
        <v/>
      </c>
      <c r="AM406" s="68" t="str">
        <f ca="1">INDEX({"","_","-","="},IF(OR($D406 &gt;= AN$6, $E406 &lt; AM$6), 0, 1)+IF(OR($F406 &gt;= AN$6, $G406 &lt; AM$6), 0, 2)+1)</f>
        <v/>
      </c>
      <c r="AN406" s="68" t="str">
        <f ca="1">INDEX({"","_","-","="},IF(OR($D406 &gt;= AO$6, $E406 &lt; AN$6), 0, 1)+IF(OR($F406 &gt;= AO$6, $G406 &lt; AN$6), 0, 2)+1)</f>
        <v/>
      </c>
      <c r="AO406" s="68" t="str">
        <f ca="1">INDEX({"","_","-","="},IF(OR($D406 &gt;= AP$6, $E406 &lt; AO$6), 0, 1)+IF(OR($F406 &gt;= AP$6, $G406 &lt; AO$6), 0, 2)+1)</f>
        <v/>
      </c>
      <c r="AP406" s="68" t="str">
        <f ca="1">INDEX({"","_","-","="},IF(OR($D406 &gt;= AQ$6, $E406 &lt; AP$6), 0, 1)+IF(OR($F406 &gt;= AQ$6, $G406 &lt; AP$6), 0, 2)+1)</f>
        <v/>
      </c>
      <c r="AQ406" s="68" t="str">
        <f ca="1">INDEX({"","_","-","="},IF(OR($D406 &gt;= AR$6, $E406 &lt; AQ$6), 0, 1)+IF(OR($F406 &gt;= AR$6, $G406 &lt; AQ$6), 0, 2)+1)</f>
        <v/>
      </c>
      <c r="AR406" s="68" t="str">
        <f ca="1">INDEX({"","_","-","="},IF(OR($D406 &gt;= AS$6, $E406 &lt; AR$6), 0, 1)+IF(OR($F406 &gt;= AS$6, $G406 &lt; AR$6), 0, 2)+1)</f>
        <v/>
      </c>
      <c r="AS406" s="68" t="str">
        <f ca="1">INDEX({"","_","-","="},IF(OR($D406 &gt;= AT$6, $E406 &lt; AS$6), 0, 1)+IF(OR($F406 &gt;= AT$6, $G406 &lt; AS$6), 0, 2)+1)</f>
        <v/>
      </c>
      <c r="AT406" s="68" t="str">
        <f ca="1">INDEX({"","_","-","="},IF(OR($D406 &gt;= AU$6, $E406 &lt; AT$6), 0, 1)+IF(OR($F406 &gt;= AU$6, $G406 &lt; AT$6), 0, 2)+1)</f>
        <v/>
      </c>
      <c r="AU406" s="68" t="str">
        <f ca="1">INDEX({"","_","-","="},IF(OR($D406 &gt;= AV$6, $E406 &lt; AU$6), 0, 1)+IF(OR($F406 &gt;= AV$6, $G406 &lt; AU$6), 0, 2)+1)</f>
        <v/>
      </c>
      <c r="AV406" s="68" t="str">
        <f ca="1">INDEX({"","_","-","="},IF(OR($D406 &gt;= AW$6, $E406 &lt; AV$6), 0, 1)+IF(OR($F406 &gt;= AW$6, $G406 &lt; AV$6), 0, 2)+1)</f>
        <v/>
      </c>
      <c r="AW406" s="68" t="str">
        <f ca="1">INDEX({"","_","-","="},IF(OR($D406 &gt;= AX$6, $E406 &lt; AW$6), 0, 1)+IF(OR($F406 &gt;= AX$6, $G406 &lt; AW$6), 0, 2)+1)</f>
        <v/>
      </c>
      <c r="AX406" s="68" t="str">
        <f ca="1">INDEX({"","_","-","="},IF(OR($D406 &gt;= AY$6, $E406 &lt; AX$6), 0, 1)+IF(OR($F406 &gt;= AY$6, $G406 &lt; AX$6), 0, 2)+1)</f>
        <v/>
      </c>
      <c r="AY406" s="68" t="str">
        <f ca="1">INDEX({"","_","-","="},IF(OR($D406 &gt;= AZ$6, $E406 &lt; AY$6), 0, 1)+IF(OR($F406 &gt;= AZ$6, $G406 &lt; AY$6), 0, 2)+1)</f>
        <v/>
      </c>
      <c r="AZ406" s="68" t="str">
        <f ca="1">INDEX({"","_","-","="},IF(OR($D406 &gt;= BA$6, $E406 &lt; AZ$6), 0, 1)+IF(OR($F406 &gt;= BA$6, $G406 &lt; AZ$6), 0, 2)+1)</f>
        <v/>
      </c>
      <c r="BA406" s="68" t="str">
        <f ca="1">INDEX({"","_","-","="},IF(OR($D406 &gt;= BB$6, $E406 &lt; BA$6), 0, 1)+IF(OR($F406 &gt;= BB$6, $G406 &lt; BA$6), 0, 2)+1)</f>
        <v/>
      </c>
      <c r="BB406" s="68" t="str">
        <f ca="1">INDEX({"","_","-","="},IF(OR($D406 &gt;= BC$6, $E406 &lt; BB$6), 0, 1)+IF(OR($F406 &gt;= BC$6, $G406 &lt; BB$6), 0, 2)+1)</f>
        <v/>
      </c>
      <c r="BC406" s="68" t="str">
        <f ca="1">INDEX({"","_","-","="},IF(OR($D406 &gt;= BD$6, $E406 &lt; BC$6), 0, 1)+IF(OR($F406 &gt;= BD$6, $G406 &lt; BC$6), 0, 2)+1)</f>
        <v/>
      </c>
      <c r="BD406" s="68" t="str">
        <f ca="1">INDEX({"","_","-","="},IF(OR($D406 &gt;= BE$6, $E406 &lt; BD$6), 0, 1)+IF(OR($F406 &gt;= BE$6, $G406 &lt; BD$6), 0, 2)+1)</f>
        <v/>
      </c>
      <c r="BE406" s="68" t="str">
        <f ca="1">INDEX({"","_","-","="},IF(OR($D406 &gt;= BF$6, $E406 &lt; BE$6), 0, 1)+IF(OR($F406 &gt;= BF$6, $G406 &lt; BE$6), 0, 2)+1)</f>
        <v/>
      </c>
      <c r="BF406" s="68" t="str">
        <f ca="1">INDEX({"","_","-","="},IF(OR($D406 &gt;= BG$6, $E406 &lt; BF$6), 0, 1)+IF(OR($F406 &gt;= BG$6, $G406 &lt; BF$6), 0, 2)+1)</f>
        <v/>
      </c>
      <c r="BG406" s="68" t="str">
        <f ca="1">INDEX({"","_","-","="},IF(OR($D406 &gt;= BH$6, $E406 &lt; BG$6), 0, 1)+IF(OR($F406 &gt;= BH$6, $G406 &lt; BG$6), 0, 2)+1)</f>
        <v/>
      </c>
      <c r="BH406" s="68" t="str">
        <f ca="1">INDEX({"","_","-","="},IF(OR($D406 &gt;= BI$6, $E406 &lt; BH$6), 0, 1)+IF(OR($F406 &gt;= BI$6, $G406 &lt; BH$6), 0, 2)+1)</f>
        <v/>
      </c>
      <c r="BI406" s="68" t="str">
        <f ca="1">INDEX({"","_","-","="},IF(OR($D406 &gt;= BJ$6, $E406 &lt; BI$6), 0, 1)+IF(OR($F406 &gt;= BJ$6, $G406 &lt; BI$6), 0, 2)+1)</f>
        <v/>
      </c>
      <c r="BJ406" s="68" t="str">
        <f ca="1">INDEX({"","_","-","="},IF(OR($D406 &gt;= BK$6, $E406 &lt; BJ$6), 0, 1)+IF(OR($F406 &gt;= BK$6, $G406 &lt; BJ$6), 0, 2)+1)</f>
        <v/>
      </c>
      <c r="BK406" s="68" t="str">
        <f ca="1">INDEX({"","_","-","="},IF(OR($D406 &gt;= BL$6, $E406 &lt; BK$6), 0, 1)+IF(OR($F406 &gt;= BL$6, $G406 &lt; BK$6), 0, 2)+1)</f>
        <v/>
      </c>
      <c r="BL406" s="68" t="str">
        <f ca="1">INDEX({"","_","-","="},IF(OR($D406 &gt;= BM$6, $E406 &lt; BL$6), 0, 1)+IF(OR($F406 &gt;= BM$6, $G406 &lt; BL$6), 0, 2)+1)</f>
        <v/>
      </c>
      <c r="BM406" s="68" t="str">
        <f ca="1">INDEX({"","_","-","="},IF(OR($D406 &gt;= BN$6, $E406 &lt; BM$6), 0, 1)+IF(OR($F406 &gt;= BN$6, $G406 &lt; BM$6), 0, 2)+1)</f>
        <v/>
      </c>
      <c r="BN406" s="68" t="str">
        <f ca="1">INDEX({"","_","-","="},IF(OR($D406 &gt;= BO$6, $E406 &lt; BN$6), 0, 1)+IF(OR($F406 &gt;= BO$6, $G406 &lt; BN$6), 0, 2)+1)</f>
        <v/>
      </c>
      <c r="BO406" s="68" t="str">
        <f ca="1">INDEX({"","_","-","="},IF(OR($D406 &gt;= BP$6, $E406 &lt; BO$6), 0, 1)+IF(OR($F406 &gt;= BP$6, $G406 &lt; BO$6), 0, 2)+1)</f>
        <v/>
      </c>
      <c r="BP406" s="68" t="str">
        <f ca="1">INDEX({"","_","-","="},IF(OR($D406 &gt;= BQ$6, $E406 &lt; BP$6), 0, 1)+IF(OR($F406 &gt;= BQ$6, $G406 &lt; BP$6), 0, 2)+1)</f>
        <v/>
      </c>
      <c r="BQ406" s="68" t="str">
        <f ca="1">INDEX({"","_","-","="},IF(OR($D406 &gt;= BR$6, $E406 &lt; BQ$6), 0, 1)+IF(OR($F406 &gt;= BR$6, $G406 &lt; BQ$6), 0, 2)+1)</f>
        <v/>
      </c>
      <c r="BR406" s="68" t="str">
        <f ca="1">INDEX({"","_","-","="},IF(OR($D406 &gt;= BS$6, $E406 &lt; BR$6), 0, 1)+IF(OR($F406 &gt;= BS$6, $G406 &lt; BR$6), 0, 2)+1)</f>
        <v/>
      </c>
      <c r="BS406" s="68" t="str">
        <f ca="1">INDEX({"","_","-","="},IF(OR($D406 &gt;= BT$6, $E406 &lt; BS$6), 0, 1)+IF(OR($F406 &gt;= BT$6, $G406 &lt; BS$6), 0, 2)+1)</f>
        <v/>
      </c>
      <c r="BT406" s="68" t="str">
        <f ca="1">INDEX({"","_","-","="},IF(OR($D406 &gt;= BU$6, $E406 &lt; BT$6), 0, 1)+IF(OR($F406 &gt;= BU$6, $G406 &lt; BT$6), 0, 2)+1)</f>
        <v/>
      </c>
      <c r="BU406" s="68" t="str">
        <f ca="1">INDEX({"","_","-","="},IF(OR($D406 &gt;= BV$6, $E406 &lt; BU$6), 0, 1)+IF(OR($F406 &gt;= BV$6, $G406 &lt; BU$6), 0, 2)+1)</f>
        <v/>
      </c>
      <c r="BV406" s="68" t="str">
        <f ca="1">INDEX({"","_","-","="},IF(OR($D406 &gt;= BW$6, $E406 &lt; BV$6), 0, 1)+IF(OR($F406 &gt;= BW$6, $G406 &lt; BV$6), 0, 2)+1)</f>
        <v/>
      </c>
      <c r="BW406" s="68" t="str">
        <f ca="1">INDEX({"","_","-","="},IF(OR($D406 &gt;= BX$6, $E406 &lt; BW$6), 0, 1)+IF(OR($F406 &gt;= BX$6, $G406 &lt; BW$6), 0, 2)+1)</f>
        <v/>
      </c>
      <c r="BX406" s="68" t="str">
        <f ca="1">INDEX({"","_","-","="},IF(OR($D406 &gt;= BY$6, $E406 &lt; BX$6), 0, 1)+IF(OR($F406 &gt;= BY$6, $G406 &lt; BX$6), 0, 2)+1)</f>
        <v/>
      </c>
      <c r="BY406" s="68" t="str">
        <f ca="1">INDEX({"","_","-","="},IF(OR($D406 &gt;= BZ$6, $E406 &lt; BY$6), 0, 1)+IF(OR($F406 &gt;= BZ$6, $G406 &lt; BY$6), 0, 2)+1)</f>
        <v/>
      </c>
      <c r="BZ406" s="68" t="str">
        <f ca="1">INDEX({"","_","-","="},IF(OR($D406 &gt;= CA$6, $E406 &lt; BZ$6), 0, 1)+IF(OR($F406 &gt;= CA$6, $G406 &lt; BZ$6), 0, 2)+1)</f>
        <v/>
      </c>
      <c r="CA406" s="68" t="str">
        <f ca="1">INDEX({"","_","-","="},IF(OR($D406 &gt;= CB$6, $E406 &lt; CA$6), 0, 1)+IF(OR($F406 &gt;= CB$6, $G406 &lt; CA$6), 0, 2)+1)</f>
        <v/>
      </c>
      <c r="CB406" s="68" t="str">
        <f ca="1">INDEX({"","_","-","="},IF(OR($D406 &gt;= CC$6, $E406 &lt; CB$6), 0, 1)+IF(OR($F406 &gt;= CC$6, $G406 &lt; CB$6), 0, 2)+1)</f>
        <v/>
      </c>
      <c r="CC406" s="68" t="str">
        <f ca="1">INDEX({"","_","-","="},IF(OR($D406 &gt;= CD$6, $E406 &lt; CC$6), 0, 1)+IF(OR($F406 &gt;= CD$6, $G406 &lt; CC$6), 0, 2)+1)</f>
        <v/>
      </c>
      <c r="CD406" s="68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IF('临-进度'!M402,'临-进度'!$A402,"")</f>
        <v/>
      </c>
      <c r="B407" s="8" t="str">
        <f ca="1">IF('临-进度'!M402,'临-进度'!$B402,"")</f>
        <v/>
      </c>
      <c r="C407" s="8" t="str">
        <f ca="1">IF('临-进度'!M402,'临-进度'!$E402,"")</f>
        <v/>
      </c>
      <c r="D407" s="40" t="str">
        <f ca="1">IF('临-进度'!$M402,'临-进度'!$I402,"")</f>
        <v/>
      </c>
      <c r="E407" s="40" t="str">
        <f ca="1">IF('临-进度'!$M402,'临-进度'!$AE402,"")</f>
        <v/>
      </c>
      <c r="F407" s="40" t="str">
        <f ca="1">IF('临-进度'!$M402,'临-进度'!$J402,"")</f>
        <v/>
      </c>
      <c r="G407" s="73" t="str">
        <f ca="1">IF('临-进度'!$M402,'临-进度'!$AF402,"")</f>
        <v/>
      </c>
      <c r="H407" s="68" t="str">
        <f ca="1">INDEX({"","_","-","="},IF(OR($D407 &gt;= I$6, $E407 &lt; H$6), 0, 1)+IF(OR($F407 &gt;= I$6, $G407 &lt; H$6), 0, 2)+1)</f>
        <v/>
      </c>
      <c r="I407" s="68" t="str">
        <f ca="1">INDEX({"","_","-","="},IF(OR($D407 &gt;= J$6, $E407 &lt; I$6), 0, 1)+IF(OR($F407 &gt;= J$6, $G407 &lt; I$6), 0, 2)+1)</f>
        <v/>
      </c>
      <c r="J407" s="68" t="str">
        <f ca="1">INDEX({"","_","-","="},IF(OR($D407 &gt;= K$6, $E407 &lt; J$6), 0, 1)+IF(OR($F407 &gt;= K$6, $G407 &lt; J$6), 0, 2)+1)</f>
        <v/>
      </c>
      <c r="K407" s="68" t="str">
        <f ca="1">INDEX({"","_","-","="},IF(OR($D407 &gt;= L$6, $E407 &lt; K$6), 0, 1)+IF(OR($F407 &gt;= L$6, $G407 &lt; K$6), 0, 2)+1)</f>
        <v/>
      </c>
      <c r="L407" s="68" t="str">
        <f ca="1">INDEX({"","_","-","="},IF(OR($D407 &gt;= M$6, $E407 &lt; L$6), 0, 1)+IF(OR($F407 &gt;= M$6, $G407 &lt; L$6), 0, 2)+1)</f>
        <v/>
      </c>
      <c r="M407" s="68" t="str">
        <f ca="1">INDEX({"","_","-","="},IF(OR($D407 &gt;= N$6, $E407 &lt; M$6), 0, 1)+IF(OR($F407 &gt;= N$6, $G407 &lt; M$6), 0, 2)+1)</f>
        <v/>
      </c>
      <c r="N407" s="68" t="str">
        <f ca="1">INDEX({"","_","-","="},IF(OR($D407 &gt;= O$6, $E407 &lt; N$6), 0, 1)+IF(OR($F407 &gt;= O$6, $G407 &lt; N$6), 0, 2)+1)</f>
        <v/>
      </c>
      <c r="O407" s="68" t="str">
        <f ca="1">INDEX({"","_","-","="},IF(OR($D407 &gt;= P$6, $E407 &lt; O$6), 0, 1)+IF(OR($F407 &gt;= P$6, $G407 &lt; O$6), 0, 2)+1)</f>
        <v/>
      </c>
      <c r="P407" s="68" t="str">
        <f ca="1">INDEX({"","_","-","="},IF(OR($D407 &gt;= Q$6, $E407 &lt; P$6), 0, 1)+IF(OR($F407 &gt;= Q$6, $G407 &lt; P$6), 0, 2)+1)</f>
        <v/>
      </c>
      <c r="Q407" s="68" t="str">
        <f ca="1">INDEX({"","_","-","="},IF(OR($D407 &gt;= R$6, $E407 &lt; Q$6), 0, 1)+IF(OR($F407 &gt;= R$6, $G407 &lt; Q$6), 0, 2)+1)</f>
        <v/>
      </c>
      <c r="R407" s="68" t="str">
        <f ca="1">INDEX({"","_","-","="},IF(OR($D407 &gt;= S$6, $E407 &lt; R$6), 0, 1)+IF(OR($F407 &gt;= S$6, $G407 &lt; R$6), 0, 2)+1)</f>
        <v/>
      </c>
      <c r="S407" s="68" t="str">
        <f ca="1">INDEX({"","_","-","="},IF(OR($D407 &gt;= T$6, $E407 &lt; S$6), 0, 1)+IF(OR($F407 &gt;= T$6, $G407 &lt; S$6), 0, 2)+1)</f>
        <v/>
      </c>
      <c r="T407" s="68" t="str">
        <f ca="1">INDEX({"","_","-","="},IF(OR($D407 &gt;= U$6, $E407 &lt; T$6), 0, 1)+IF(OR($F407 &gt;= U$6, $G407 &lt; T$6), 0, 2)+1)</f>
        <v/>
      </c>
      <c r="U407" s="68" t="str">
        <f ca="1">INDEX({"","_","-","="},IF(OR($D407 &gt;= V$6, $E407 &lt; U$6), 0, 1)+IF(OR($F407 &gt;= V$6, $G407 &lt; U$6), 0, 2)+1)</f>
        <v/>
      </c>
      <c r="V407" s="68" t="str">
        <f ca="1">INDEX({"","_","-","="},IF(OR($D407 &gt;= W$6, $E407 &lt; V$6), 0, 1)+IF(OR($F407 &gt;= W$6, $G407 &lt; V$6), 0, 2)+1)</f>
        <v/>
      </c>
      <c r="W407" s="68" t="str">
        <f ca="1">INDEX({"","_","-","="},IF(OR($D407 &gt;= X$6, $E407 &lt; W$6), 0, 1)+IF(OR($F407 &gt;= X$6, $G407 &lt; W$6), 0, 2)+1)</f>
        <v/>
      </c>
      <c r="X407" s="68" t="str">
        <f ca="1">INDEX({"","_","-","="},IF(OR($D407 &gt;= Y$6, $E407 &lt; X$6), 0, 1)+IF(OR($F407 &gt;= Y$6, $G407 &lt; X$6), 0, 2)+1)</f>
        <v/>
      </c>
      <c r="Y407" s="68" t="str">
        <f ca="1">INDEX({"","_","-","="},IF(OR($D407 &gt;= Z$6, $E407 &lt; Y$6), 0, 1)+IF(OR($F407 &gt;= Z$6, $G407 &lt; Y$6), 0, 2)+1)</f>
        <v/>
      </c>
      <c r="Z407" s="68" t="str">
        <f ca="1">INDEX({"","_","-","="},IF(OR($D407 &gt;= AA$6, $E407 &lt; Z$6), 0, 1)+IF(OR($F407 &gt;= AA$6, $G407 &lt; Z$6), 0, 2)+1)</f>
        <v/>
      </c>
      <c r="AA407" s="68" t="str">
        <f ca="1">INDEX({"","_","-","="},IF(OR($D407 &gt;= AB$6, $E407 &lt; AA$6), 0, 1)+IF(OR($F407 &gt;= AB$6, $G407 &lt; AA$6), 0, 2)+1)</f>
        <v/>
      </c>
      <c r="AB407" s="68" t="str">
        <f ca="1">INDEX({"","_","-","="},IF(OR($D407 &gt;= AC$6, $E407 &lt; AB$6), 0, 1)+IF(OR($F407 &gt;= AC$6, $G407 &lt; AB$6), 0, 2)+1)</f>
        <v/>
      </c>
      <c r="AC407" s="68" t="str">
        <f ca="1">INDEX({"","_","-","="},IF(OR($D407 &gt;= AD$6, $E407 &lt; AC$6), 0, 1)+IF(OR($F407 &gt;= AD$6, $G407 &lt; AC$6), 0, 2)+1)</f>
        <v/>
      </c>
      <c r="AD407" s="68" t="str">
        <f ca="1">INDEX({"","_","-","="},IF(OR($D407 &gt;= AE$6, $E407 &lt; AD$6), 0, 1)+IF(OR($F407 &gt;= AE$6, $G407 &lt; AD$6), 0, 2)+1)</f>
        <v/>
      </c>
      <c r="AE407" s="68" t="str">
        <f ca="1">INDEX({"","_","-","="},IF(OR($D407 &gt;= AF$6, $E407 &lt; AE$6), 0, 1)+IF(OR($F407 &gt;= AF$6, $G407 &lt; AE$6), 0, 2)+1)</f>
        <v/>
      </c>
      <c r="AF407" s="68" t="str">
        <f ca="1">INDEX({"","_","-","="},IF(OR($D407 &gt;= AG$6, $E407 &lt; AF$6), 0, 1)+IF(OR($F407 &gt;= AG$6, $G407 &lt; AF$6), 0, 2)+1)</f>
        <v/>
      </c>
      <c r="AG407" s="68" t="str">
        <f ca="1">INDEX({"","_","-","="},IF(OR($D407 &gt;= AH$6, $E407 &lt; AG$6), 0, 1)+IF(OR($F407 &gt;= AH$6, $G407 &lt; AG$6), 0, 2)+1)</f>
        <v/>
      </c>
      <c r="AH407" s="68" t="str">
        <f ca="1">INDEX({"","_","-","="},IF(OR($D407 &gt;= AI$6, $E407 &lt; AH$6), 0, 1)+IF(OR($F407 &gt;= AI$6, $G407 &lt; AH$6), 0, 2)+1)</f>
        <v/>
      </c>
      <c r="AI407" s="68" t="str">
        <f ca="1">INDEX({"","_","-","="},IF(OR($D407 &gt;= AJ$6, $E407 &lt; AI$6), 0, 1)+IF(OR($F407 &gt;= AJ$6, $G407 &lt; AI$6), 0, 2)+1)</f>
        <v/>
      </c>
      <c r="AJ407" s="68" t="str">
        <f ca="1">INDEX({"","_","-","="},IF(OR($D407 &gt;= AK$6, $E407 &lt; AJ$6), 0, 1)+IF(OR($F407 &gt;= AK$6, $G407 &lt; AJ$6), 0, 2)+1)</f>
        <v/>
      </c>
      <c r="AK407" s="68" t="str">
        <f ca="1">INDEX({"","_","-","="},IF(OR($D407 &gt;= AL$6, $E407 &lt; AK$6), 0, 1)+IF(OR($F407 &gt;= AL$6, $G407 &lt; AK$6), 0, 2)+1)</f>
        <v/>
      </c>
      <c r="AL407" s="68" t="str">
        <f ca="1">INDEX({"","_","-","="},IF(OR($D407 &gt;= AM$6, $E407 &lt; AL$6), 0, 1)+IF(OR($F407 &gt;= AM$6, $G407 &lt; AL$6), 0, 2)+1)</f>
        <v/>
      </c>
      <c r="AM407" s="68" t="str">
        <f ca="1">INDEX({"","_","-","="},IF(OR($D407 &gt;= AN$6, $E407 &lt; AM$6), 0, 1)+IF(OR($F407 &gt;= AN$6, $G407 &lt; AM$6), 0, 2)+1)</f>
        <v/>
      </c>
      <c r="AN407" s="68" t="str">
        <f ca="1">INDEX({"","_","-","="},IF(OR($D407 &gt;= AO$6, $E407 &lt; AN$6), 0, 1)+IF(OR($F407 &gt;= AO$6, $G407 &lt; AN$6), 0, 2)+1)</f>
        <v/>
      </c>
      <c r="AO407" s="68" t="str">
        <f ca="1">INDEX({"","_","-","="},IF(OR($D407 &gt;= AP$6, $E407 &lt; AO$6), 0, 1)+IF(OR($F407 &gt;= AP$6, $G407 &lt; AO$6), 0, 2)+1)</f>
        <v/>
      </c>
      <c r="AP407" s="68" t="str">
        <f ca="1">INDEX({"","_","-","="},IF(OR($D407 &gt;= AQ$6, $E407 &lt; AP$6), 0, 1)+IF(OR($F407 &gt;= AQ$6, $G407 &lt; AP$6), 0, 2)+1)</f>
        <v/>
      </c>
      <c r="AQ407" s="68" t="str">
        <f ca="1">INDEX({"","_","-","="},IF(OR($D407 &gt;= AR$6, $E407 &lt; AQ$6), 0, 1)+IF(OR($F407 &gt;= AR$6, $G407 &lt; AQ$6), 0, 2)+1)</f>
        <v/>
      </c>
      <c r="AR407" s="68" t="str">
        <f ca="1">INDEX({"","_","-","="},IF(OR($D407 &gt;= AS$6, $E407 &lt; AR$6), 0, 1)+IF(OR($F407 &gt;= AS$6, $G407 &lt; AR$6), 0, 2)+1)</f>
        <v/>
      </c>
      <c r="AS407" s="68" t="str">
        <f ca="1">INDEX({"","_","-","="},IF(OR($D407 &gt;= AT$6, $E407 &lt; AS$6), 0, 1)+IF(OR($F407 &gt;= AT$6, $G407 &lt; AS$6), 0, 2)+1)</f>
        <v/>
      </c>
      <c r="AT407" s="68" t="str">
        <f ca="1">INDEX({"","_","-","="},IF(OR($D407 &gt;= AU$6, $E407 &lt; AT$6), 0, 1)+IF(OR($F407 &gt;= AU$6, $G407 &lt; AT$6), 0, 2)+1)</f>
        <v/>
      </c>
      <c r="AU407" s="68" t="str">
        <f ca="1">INDEX({"","_","-","="},IF(OR($D407 &gt;= AV$6, $E407 &lt; AU$6), 0, 1)+IF(OR($F407 &gt;= AV$6, $G407 &lt; AU$6), 0, 2)+1)</f>
        <v/>
      </c>
      <c r="AV407" s="68" t="str">
        <f ca="1">INDEX({"","_","-","="},IF(OR($D407 &gt;= AW$6, $E407 &lt; AV$6), 0, 1)+IF(OR($F407 &gt;= AW$6, $G407 &lt; AV$6), 0, 2)+1)</f>
        <v/>
      </c>
      <c r="AW407" s="68" t="str">
        <f ca="1">INDEX({"","_","-","="},IF(OR($D407 &gt;= AX$6, $E407 &lt; AW$6), 0, 1)+IF(OR($F407 &gt;= AX$6, $G407 &lt; AW$6), 0, 2)+1)</f>
        <v/>
      </c>
      <c r="AX407" s="68" t="str">
        <f ca="1">INDEX({"","_","-","="},IF(OR($D407 &gt;= AY$6, $E407 &lt; AX$6), 0, 1)+IF(OR($F407 &gt;= AY$6, $G407 &lt; AX$6), 0, 2)+1)</f>
        <v/>
      </c>
      <c r="AY407" s="68" t="str">
        <f ca="1">INDEX({"","_","-","="},IF(OR($D407 &gt;= AZ$6, $E407 &lt; AY$6), 0, 1)+IF(OR($F407 &gt;= AZ$6, $G407 &lt; AY$6), 0, 2)+1)</f>
        <v/>
      </c>
      <c r="AZ407" s="68" t="str">
        <f ca="1">INDEX({"","_","-","="},IF(OR($D407 &gt;= BA$6, $E407 &lt; AZ$6), 0, 1)+IF(OR($F407 &gt;= BA$6, $G407 &lt; AZ$6), 0, 2)+1)</f>
        <v/>
      </c>
      <c r="BA407" s="68" t="str">
        <f ca="1">INDEX({"","_","-","="},IF(OR($D407 &gt;= BB$6, $E407 &lt; BA$6), 0, 1)+IF(OR($F407 &gt;= BB$6, $G407 &lt; BA$6), 0, 2)+1)</f>
        <v/>
      </c>
      <c r="BB407" s="68" t="str">
        <f ca="1">INDEX({"","_","-","="},IF(OR($D407 &gt;= BC$6, $E407 &lt; BB$6), 0, 1)+IF(OR($F407 &gt;= BC$6, $G407 &lt; BB$6), 0, 2)+1)</f>
        <v/>
      </c>
      <c r="BC407" s="68" t="str">
        <f ca="1">INDEX({"","_","-","="},IF(OR($D407 &gt;= BD$6, $E407 &lt; BC$6), 0, 1)+IF(OR($F407 &gt;= BD$6, $G407 &lt; BC$6), 0, 2)+1)</f>
        <v/>
      </c>
      <c r="BD407" s="68" t="str">
        <f ca="1">INDEX({"","_","-","="},IF(OR($D407 &gt;= BE$6, $E407 &lt; BD$6), 0, 1)+IF(OR($F407 &gt;= BE$6, $G407 &lt; BD$6), 0, 2)+1)</f>
        <v/>
      </c>
      <c r="BE407" s="68" t="str">
        <f ca="1">INDEX({"","_","-","="},IF(OR($D407 &gt;= BF$6, $E407 &lt; BE$6), 0, 1)+IF(OR($F407 &gt;= BF$6, $G407 &lt; BE$6), 0, 2)+1)</f>
        <v/>
      </c>
      <c r="BF407" s="68" t="str">
        <f ca="1">INDEX({"","_","-","="},IF(OR($D407 &gt;= BG$6, $E407 &lt; BF$6), 0, 1)+IF(OR($F407 &gt;= BG$6, $G407 &lt; BF$6), 0, 2)+1)</f>
        <v/>
      </c>
      <c r="BG407" s="68" t="str">
        <f ca="1">INDEX({"","_","-","="},IF(OR($D407 &gt;= BH$6, $E407 &lt; BG$6), 0, 1)+IF(OR($F407 &gt;= BH$6, $G407 &lt; BG$6), 0, 2)+1)</f>
        <v/>
      </c>
      <c r="BH407" s="68" t="str">
        <f ca="1">INDEX({"","_","-","="},IF(OR($D407 &gt;= BI$6, $E407 &lt; BH$6), 0, 1)+IF(OR($F407 &gt;= BI$6, $G407 &lt; BH$6), 0, 2)+1)</f>
        <v/>
      </c>
      <c r="BI407" s="68" t="str">
        <f ca="1">INDEX({"","_","-","="},IF(OR($D407 &gt;= BJ$6, $E407 &lt; BI$6), 0, 1)+IF(OR($F407 &gt;= BJ$6, $G407 &lt; BI$6), 0, 2)+1)</f>
        <v/>
      </c>
      <c r="BJ407" s="68" t="str">
        <f ca="1">INDEX({"","_","-","="},IF(OR($D407 &gt;= BK$6, $E407 &lt; BJ$6), 0, 1)+IF(OR($F407 &gt;= BK$6, $G407 &lt; BJ$6), 0, 2)+1)</f>
        <v/>
      </c>
      <c r="BK407" s="68" t="str">
        <f ca="1">INDEX({"","_","-","="},IF(OR($D407 &gt;= BL$6, $E407 &lt; BK$6), 0, 1)+IF(OR($F407 &gt;= BL$6, $G407 &lt; BK$6), 0, 2)+1)</f>
        <v/>
      </c>
      <c r="BL407" s="68" t="str">
        <f ca="1">INDEX({"","_","-","="},IF(OR($D407 &gt;= BM$6, $E407 &lt; BL$6), 0, 1)+IF(OR($F407 &gt;= BM$6, $G407 &lt; BL$6), 0, 2)+1)</f>
        <v/>
      </c>
      <c r="BM407" s="68" t="str">
        <f ca="1">INDEX({"","_","-","="},IF(OR($D407 &gt;= BN$6, $E407 &lt; BM$6), 0, 1)+IF(OR($F407 &gt;= BN$6, $G407 &lt; BM$6), 0, 2)+1)</f>
        <v/>
      </c>
      <c r="BN407" s="68" t="str">
        <f ca="1">INDEX({"","_","-","="},IF(OR($D407 &gt;= BO$6, $E407 &lt; BN$6), 0, 1)+IF(OR($F407 &gt;= BO$6, $G407 &lt; BN$6), 0, 2)+1)</f>
        <v/>
      </c>
      <c r="BO407" s="68" t="str">
        <f ca="1">INDEX({"","_","-","="},IF(OR($D407 &gt;= BP$6, $E407 &lt; BO$6), 0, 1)+IF(OR($F407 &gt;= BP$6, $G407 &lt; BO$6), 0, 2)+1)</f>
        <v/>
      </c>
      <c r="BP407" s="68" t="str">
        <f ca="1">INDEX({"","_","-","="},IF(OR($D407 &gt;= BQ$6, $E407 &lt; BP$6), 0, 1)+IF(OR($F407 &gt;= BQ$6, $G407 &lt; BP$6), 0, 2)+1)</f>
        <v/>
      </c>
      <c r="BQ407" s="68" t="str">
        <f ca="1">INDEX({"","_","-","="},IF(OR($D407 &gt;= BR$6, $E407 &lt; BQ$6), 0, 1)+IF(OR($F407 &gt;= BR$6, $G407 &lt; BQ$6), 0, 2)+1)</f>
        <v/>
      </c>
      <c r="BR407" s="68" t="str">
        <f ca="1">INDEX({"","_","-","="},IF(OR($D407 &gt;= BS$6, $E407 &lt; BR$6), 0, 1)+IF(OR($F407 &gt;= BS$6, $G407 &lt; BR$6), 0, 2)+1)</f>
        <v/>
      </c>
      <c r="BS407" s="68" t="str">
        <f ca="1">INDEX({"","_","-","="},IF(OR($D407 &gt;= BT$6, $E407 &lt; BS$6), 0, 1)+IF(OR($F407 &gt;= BT$6, $G407 &lt; BS$6), 0, 2)+1)</f>
        <v/>
      </c>
      <c r="BT407" s="68" t="str">
        <f ca="1">INDEX({"","_","-","="},IF(OR($D407 &gt;= BU$6, $E407 &lt; BT$6), 0, 1)+IF(OR($F407 &gt;= BU$6, $G407 &lt; BT$6), 0, 2)+1)</f>
        <v/>
      </c>
      <c r="BU407" s="68" t="str">
        <f ca="1">INDEX({"","_","-","="},IF(OR($D407 &gt;= BV$6, $E407 &lt; BU$6), 0, 1)+IF(OR($F407 &gt;= BV$6, $G407 &lt; BU$6), 0, 2)+1)</f>
        <v/>
      </c>
      <c r="BV407" s="68" t="str">
        <f ca="1">INDEX({"","_","-","="},IF(OR($D407 &gt;= BW$6, $E407 &lt; BV$6), 0, 1)+IF(OR($F407 &gt;= BW$6, $G407 &lt; BV$6), 0, 2)+1)</f>
        <v/>
      </c>
      <c r="BW407" s="68" t="str">
        <f ca="1">INDEX({"","_","-","="},IF(OR($D407 &gt;= BX$6, $E407 &lt; BW$6), 0, 1)+IF(OR($F407 &gt;= BX$6, $G407 &lt; BW$6), 0, 2)+1)</f>
        <v/>
      </c>
      <c r="BX407" s="68" t="str">
        <f ca="1">INDEX({"","_","-","="},IF(OR($D407 &gt;= BY$6, $E407 &lt; BX$6), 0, 1)+IF(OR($F407 &gt;= BY$6, $G407 &lt; BX$6), 0, 2)+1)</f>
        <v/>
      </c>
      <c r="BY407" s="68" t="str">
        <f ca="1">INDEX({"","_","-","="},IF(OR($D407 &gt;= BZ$6, $E407 &lt; BY$6), 0, 1)+IF(OR($F407 &gt;= BZ$6, $G407 &lt; BY$6), 0, 2)+1)</f>
        <v/>
      </c>
      <c r="BZ407" s="68" t="str">
        <f ca="1">INDEX({"","_","-","="},IF(OR($D407 &gt;= CA$6, $E407 &lt; BZ$6), 0, 1)+IF(OR($F407 &gt;= CA$6, $G407 &lt; BZ$6), 0, 2)+1)</f>
        <v/>
      </c>
      <c r="CA407" s="68" t="str">
        <f ca="1">INDEX({"","_","-","="},IF(OR($D407 &gt;= CB$6, $E407 &lt; CA$6), 0, 1)+IF(OR($F407 &gt;= CB$6, $G407 &lt; CA$6), 0, 2)+1)</f>
        <v/>
      </c>
      <c r="CB407" s="68" t="str">
        <f ca="1">INDEX({"","_","-","="},IF(OR($D407 &gt;= CC$6, $E407 &lt; CB$6), 0, 1)+IF(OR($F407 &gt;= CC$6, $G407 &lt; CB$6), 0, 2)+1)</f>
        <v/>
      </c>
      <c r="CC407" s="68" t="str">
        <f ca="1">INDEX({"","_","-","="},IF(OR($D407 &gt;= CD$6, $E407 &lt; CC$6), 0, 1)+IF(OR($F407 &gt;= CD$6, $G407 &lt; CC$6), 0, 2)+1)</f>
        <v/>
      </c>
      <c r="CD407" s="68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IF('临-进度'!M403,'临-进度'!$A403,"")</f>
        <v/>
      </c>
      <c r="B408" s="8" t="str">
        <f ca="1">IF('临-进度'!M403,'临-进度'!$B403,"")</f>
        <v/>
      </c>
      <c r="C408" s="8" t="str">
        <f ca="1">IF('临-进度'!M403,'临-进度'!$E403,"")</f>
        <v/>
      </c>
      <c r="D408" s="40" t="str">
        <f ca="1">IF('临-进度'!$M403,'临-进度'!$I403,"")</f>
        <v/>
      </c>
      <c r="E408" s="40" t="str">
        <f ca="1">IF('临-进度'!$M403,'临-进度'!$AE403,"")</f>
        <v/>
      </c>
      <c r="F408" s="40" t="str">
        <f ca="1">IF('临-进度'!$M403,'临-进度'!$J403,"")</f>
        <v/>
      </c>
      <c r="G408" s="73" t="str">
        <f ca="1">IF('临-进度'!$M403,'临-进度'!$AF403,"")</f>
        <v/>
      </c>
      <c r="H408" s="68" t="str">
        <f ca="1">INDEX({"","_","-","="},IF(OR($D408 &gt;= I$6, $E408 &lt; H$6), 0, 1)+IF(OR($F408 &gt;= I$6, $G408 &lt; H$6), 0, 2)+1)</f>
        <v/>
      </c>
      <c r="I408" s="68" t="str">
        <f ca="1">INDEX({"","_","-","="},IF(OR($D408 &gt;= J$6, $E408 &lt; I$6), 0, 1)+IF(OR($F408 &gt;= J$6, $G408 &lt; I$6), 0, 2)+1)</f>
        <v/>
      </c>
      <c r="J408" s="68" t="str">
        <f ca="1">INDEX({"","_","-","="},IF(OR($D408 &gt;= K$6, $E408 &lt; J$6), 0, 1)+IF(OR($F408 &gt;= K$6, $G408 &lt; J$6), 0, 2)+1)</f>
        <v/>
      </c>
      <c r="K408" s="68" t="str">
        <f ca="1">INDEX({"","_","-","="},IF(OR($D408 &gt;= L$6, $E408 &lt; K$6), 0, 1)+IF(OR($F408 &gt;= L$6, $G408 &lt; K$6), 0, 2)+1)</f>
        <v/>
      </c>
      <c r="L408" s="68" t="str">
        <f ca="1">INDEX({"","_","-","="},IF(OR($D408 &gt;= M$6, $E408 &lt; L$6), 0, 1)+IF(OR($F408 &gt;= M$6, $G408 &lt; L$6), 0, 2)+1)</f>
        <v/>
      </c>
      <c r="M408" s="68" t="str">
        <f ca="1">INDEX({"","_","-","="},IF(OR($D408 &gt;= N$6, $E408 &lt; M$6), 0, 1)+IF(OR($F408 &gt;= N$6, $G408 &lt; M$6), 0, 2)+1)</f>
        <v/>
      </c>
      <c r="N408" s="68" t="str">
        <f ca="1">INDEX({"","_","-","="},IF(OR($D408 &gt;= O$6, $E408 &lt; N$6), 0, 1)+IF(OR($F408 &gt;= O$6, $G408 &lt; N$6), 0, 2)+1)</f>
        <v/>
      </c>
      <c r="O408" s="68" t="str">
        <f ca="1">INDEX({"","_","-","="},IF(OR($D408 &gt;= P$6, $E408 &lt; O$6), 0, 1)+IF(OR($F408 &gt;= P$6, $G408 &lt; O$6), 0, 2)+1)</f>
        <v/>
      </c>
      <c r="P408" s="68" t="str">
        <f ca="1">INDEX({"","_","-","="},IF(OR($D408 &gt;= Q$6, $E408 &lt; P$6), 0, 1)+IF(OR($F408 &gt;= Q$6, $G408 &lt; P$6), 0, 2)+1)</f>
        <v/>
      </c>
      <c r="Q408" s="68" t="str">
        <f ca="1">INDEX({"","_","-","="},IF(OR($D408 &gt;= R$6, $E408 &lt; Q$6), 0, 1)+IF(OR($F408 &gt;= R$6, $G408 &lt; Q$6), 0, 2)+1)</f>
        <v/>
      </c>
      <c r="R408" s="68" t="str">
        <f ca="1">INDEX({"","_","-","="},IF(OR($D408 &gt;= S$6, $E408 &lt; R$6), 0, 1)+IF(OR($F408 &gt;= S$6, $G408 &lt; R$6), 0, 2)+1)</f>
        <v/>
      </c>
      <c r="S408" s="68" t="str">
        <f ca="1">INDEX({"","_","-","="},IF(OR($D408 &gt;= T$6, $E408 &lt; S$6), 0, 1)+IF(OR($F408 &gt;= T$6, $G408 &lt; S$6), 0, 2)+1)</f>
        <v/>
      </c>
      <c r="T408" s="68" t="str">
        <f ca="1">INDEX({"","_","-","="},IF(OR($D408 &gt;= U$6, $E408 &lt; T$6), 0, 1)+IF(OR($F408 &gt;= U$6, $G408 &lt; T$6), 0, 2)+1)</f>
        <v/>
      </c>
      <c r="U408" s="68" t="str">
        <f ca="1">INDEX({"","_","-","="},IF(OR($D408 &gt;= V$6, $E408 &lt; U$6), 0, 1)+IF(OR($F408 &gt;= V$6, $G408 &lt; U$6), 0, 2)+1)</f>
        <v/>
      </c>
      <c r="V408" s="68" t="str">
        <f ca="1">INDEX({"","_","-","="},IF(OR($D408 &gt;= W$6, $E408 &lt; V$6), 0, 1)+IF(OR($F408 &gt;= W$6, $G408 &lt; V$6), 0, 2)+1)</f>
        <v/>
      </c>
      <c r="W408" s="68" t="str">
        <f ca="1">INDEX({"","_","-","="},IF(OR($D408 &gt;= X$6, $E408 &lt; W$6), 0, 1)+IF(OR($F408 &gt;= X$6, $G408 &lt; W$6), 0, 2)+1)</f>
        <v/>
      </c>
      <c r="X408" s="68" t="str">
        <f ca="1">INDEX({"","_","-","="},IF(OR($D408 &gt;= Y$6, $E408 &lt; X$6), 0, 1)+IF(OR($F408 &gt;= Y$6, $G408 &lt; X$6), 0, 2)+1)</f>
        <v/>
      </c>
      <c r="Y408" s="68" t="str">
        <f ca="1">INDEX({"","_","-","="},IF(OR($D408 &gt;= Z$6, $E408 &lt; Y$6), 0, 1)+IF(OR($F408 &gt;= Z$6, $G408 &lt; Y$6), 0, 2)+1)</f>
        <v/>
      </c>
      <c r="Z408" s="68" t="str">
        <f ca="1">INDEX({"","_","-","="},IF(OR($D408 &gt;= AA$6, $E408 &lt; Z$6), 0, 1)+IF(OR($F408 &gt;= AA$6, $G408 &lt; Z$6), 0, 2)+1)</f>
        <v/>
      </c>
      <c r="AA408" s="68" t="str">
        <f ca="1">INDEX({"","_","-","="},IF(OR($D408 &gt;= AB$6, $E408 &lt; AA$6), 0, 1)+IF(OR($F408 &gt;= AB$6, $G408 &lt; AA$6), 0, 2)+1)</f>
        <v/>
      </c>
      <c r="AB408" s="68" t="str">
        <f ca="1">INDEX({"","_","-","="},IF(OR($D408 &gt;= AC$6, $E408 &lt; AB$6), 0, 1)+IF(OR($F408 &gt;= AC$6, $G408 &lt; AB$6), 0, 2)+1)</f>
        <v/>
      </c>
      <c r="AC408" s="68" t="str">
        <f ca="1">INDEX({"","_","-","="},IF(OR($D408 &gt;= AD$6, $E408 &lt; AC$6), 0, 1)+IF(OR($F408 &gt;= AD$6, $G408 &lt; AC$6), 0, 2)+1)</f>
        <v/>
      </c>
      <c r="AD408" s="68" t="str">
        <f ca="1">INDEX({"","_","-","="},IF(OR($D408 &gt;= AE$6, $E408 &lt; AD$6), 0, 1)+IF(OR($F408 &gt;= AE$6, $G408 &lt; AD$6), 0, 2)+1)</f>
        <v/>
      </c>
      <c r="AE408" s="68" t="str">
        <f ca="1">INDEX({"","_","-","="},IF(OR($D408 &gt;= AF$6, $E408 &lt; AE$6), 0, 1)+IF(OR($F408 &gt;= AF$6, $G408 &lt; AE$6), 0, 2)+1)</f>
        <v/>
      </c>
      <c r="AF408" s="68" t="str">
        <f ca="1">INDEX({"","_","-","="},IF(OR($D408 &gt;= AG$6, $E408 &lt; AF$6), 0, 1)+IF(OR($F408 &gt;= AG$6, $G408 &lt; AF$6), 0, 2)+1)</f>
        <v/>
      </c>
      <c r="AG408" s="68" t="str">
        <f ca="1">INDEX({"","_","-","="},IF(OR($D408 &gt;= AH$6, $E408 &lt; AG$6), 0, 1)+IF(OR($F408 &gt;= AH$6, $G408 &lt; AG$6), 0, 2)+1)</f>
        <v/>
      </c>
      <c r="AH408" s="68" t="str">
        <f ca="1">INDEX({"","_","-","="},IF(OR($D408 &gt;= AI$6, $E408 &lt; AH$6), 0, 1)+IF(OR($F408 &gt;= AI$6, $G408 &lt; AH$6), 0, 2)+1)</f>
        <v/>
      </c>
      <c r="AI408" s="68" t="str">
        <f ca="1">INDEX({"","_","-","="},IF(OR($D408 &gt;= AJ$6, $E408 &lt; AI$6), 0, 1)+IF(OR($F408 &gt;= AJ$6, $G408 &lt; AI$6), 0, 2)+1)</f>
        <v/>
      </c>
      <c r="AJ408" s="68" t="str">
        <f ca="1">INDEX({"","_","-","="},IF(OR($D408 &gt;= AK$6, $E408 &lt; AJ$6), 0, 1)+IF(OR($F408 &gt;= AK$6, $G408 &lt; AJ$6), 0, 2)+1)</f>
        <v/>
      </c>
      <c r="AK408" s="68" t="str">
        <f ca="1">INDEX({"","_","-","="},IF(OR($D408 &gt;= AL$6, $E408 &lt; AK$6), 0, 1)+IF(OR($F408 &gt;= AL$6, $G408 &lt; AK$6), 0, 2)+1)</f>
        <v/>
      </c>
      <c r="AL408" s="68" t="str">
        <f ca="1">INDEX({"","_","-","="},IF(OR($D408 &gt;= AM$6, $E408 &lt; AL$6), 0, 1)+IF(OR($F408 &gt;= AM$6, $G408 &lt; AL$6), 0, 2)+1)</f>
        <v/>
      </c>
      <c r="AM408" s="68" t="str">
        <f ca="1">INDEX({"","_","-","="},IF(OR($D408 &gt;= AN$6, $E408 &lt; AM$6), 0, 1)+IF(OR($F408 &gt;= AN$6, $G408 &lt; AM$6), 0, 2)+1)</f>
        <v/>
      </c>
      <c r="AN408" s="68" t="str">
        <f ca="1">INDEX({"","_","-","="},IF(OR($D408 &gt;= AO$6, $E408 &lt; AN$6), 0, 1)+IF(OR($F408 &gt;= AO$6, $G408 &lt; AN$6), 0, 2)+1)</f>
        <v/>
      </c>
      <c r="AO408" s="68" t="str">
        <f ca="1">INDEX({"","_","-","="},IF(OR($D408 &gt;= AP$6, $E408 &lt; AO$6), 0, 1)+IF(OR($F408 &gt;= AP$6, $G408 &lt; AO$6), 0, 2)+1)</f>
        <v/>
      </c>
      <c r="AP408" s="68" t="str">
        <f ca="1">INDEX({"","_","-","="},IF(OR($D408 &gt;= AQ$6, $E408 &lt; AP$6), 0, 1)+IF(OR($F408 &gt;= AQ$6, $G408 &lt; AP$6), 0, 2)+1)</f>
        <v/>
      </c>
      <c r="AQ408" s="68" t="str">
        <f ca="1">INDEX({"","_","-","="},IF(OR($D408 &gt;= AR$6, $E408 &lt; AQ$6), 0, 1)+IF(OR($F408 &gt;= AR$6, $G408 &lt; AQ$6), 0, 2)+1)</f>
        <v/>
      </c>
      <c r="AR408" s="68" t="str">
        <f ca="1">INDEX({"","_","-","="},IF(OR($D408 &gt;= AS$6, $E408 &lt; AR$6), 0, 1)+IF(OR($F408 &gt;= AS$6, $G408 &lt; AR$6), 0, 2)+1)</f>
        <v/>
      </c>
      <c r="AS408" s="68" t="str">
        <f ca="1">INDEX({"","_","-","="},IF(OR($D408 &gt;= AT$6, $E408 &lt; AS$6), 0, 1)+IF(OR($F408 &gt;= AT$6, $G408 &lt; AS$6), 0, 2)+1)</f>
        <v/>
      </c>
      <c r="AT408" s="68" t="str">
        <f ca="1">INDEX({"","_","-","="},IF(OR($D408 &gt;= AU$6, $E408 &lt; AT$6), 0, 1)+IF(OR($F408 &gt;= AU$6, $G408 &lt; AT$6), 0, 2)+1)</f>
        <v/>
      </c>
      <c r="AU408" s="68" t="str">
        <f ca="1">INDEX({"","_","-","="},IF(OR($D408 &gt;= AV$6, $E408 &lt; AU$6), 0, 1)+IF(OR($F408 &gt;= AV$6, $G408 &lt; AU$6), 0, 2)+1)</f>
        <v/>
      </c>
      <c r="AV408" s="68" t="str">
        <f ca="1">INDEX({"","_","-","="},IF(OR($D408 &gt;= AW$6, $E408 &lt; AV$6), 0, 1)+IF(OR($F408 &gt;= AW$6, $G408 &lt; AV$6), 0, 2)+1)</f>
        <v/>
      </c>
      <c r="AW408" s="68" t="str">
        <f ca="1">INDEX({"","_","-","="},IF(OR($D408 &gt;= AX$6, $E408 &lt; AW$6), 0, 1)+IF(OR($F408 &gt;= AX$6, $G408 &lt; AW$6), 0, 2)+1)</f>
        <v/>
      </c>
      <c r="AX408" s="68" t="str">
        <f ca="1">INDEX({"","_","-","="},IF(OR($D408 &gt;= AY$6, $E408 &lt; AX$6), 0, 1)+IF(OR($F408 &gt;= AY$6, $G408 &lt; AX$6), 0, 2)+1)</f>
        <v/>
      </c>
      <c r="AY408" s="68" t="str">
        <f ca="1">INDEX({"","_","-","="},IF(OR($D408 &gt;= AZ$6, $E408 &lt; AY$6), 0, 1)+IF(OR($F408 &gt;= AZ$6, $G408 &lt; AY$6), 0, 2)+1)</f>
        <v/>
      </c>
      <c r="AZ408" s="68" t="str">
        <f ca="1">INDEX({"","_","-","="},IF(OR($D408 &gt;= BA$6, $E408 &lt; AZ$6), 0, 1)+IF(OR($F408 &gt;= BA$6, $G408 &lt; AZ$6), 0, 2)+1)</f>
        <v/>
      </c>
      <c r="BA408" s="68" t="str">
        <f ca="1">INDEX({"","_","-","="},IF(OR($D408 &gt;= BB$6, $E408 &lt; BA$6), 0, 1)+IF(OR($F408 &gt;= BB$6, $G408 &lt; BA$6), 0, 2)+1)</f>
        <v/>
      </c>
      <c r="BB408" s="68" t="str">
        <f ca="1">INDEX({"","_","-","="},IF(OR($D408 &gt;= BC$6, $E408 &lt; BB$6), 0, 1)+IF(OR($F408 &gt;= BC$6, $G408 &lt; BB$6), 0, 2)+1)</f>
        <v/>
      </c>
      <c r="BC408" s="68" t="str">
        <f ca="1">INDEX({"","_","-","="},IF(OR($D408 &gt;= BD$6, $E408 &lt; BC$6), 0, 1)+IF(OR($F408 &gt;= BD$6, $G408 &lt; BC$6), 0, 2)+1)</f>
        <v/>
      </c>
      <c r="BD408" s="68" t="str">
        <f ca="1">INDEX({"","_","-","="},IF(OR($D408 &gt;= BE$6, $E408 &lt; BD$6), 0, 1)+IF(OR($F408 &gt;= BE$6, $G408 &lt; BD$6), 0, 2)+1)</f>
        <v/>
      </c>
      <c r="BE408" s="68" t="str">
        <f ca="1">INDEX({"","_","-","="},IF(OR($D408 &gt;= BF$6, $E408 &lt; BE$6), 0, 1)+IF(OR($F408 &gt;= BF$6, $G408 &lt; BE$6), 0, 2)+1)</f>
        <v/>
      </c>
      <c r="BF408" s="68" t="str">
        <f ca="1">INDEX({"","_","-","="},IF(OR($D408 &gt;= BG$6, $E408 &lt; BF$6), 0, 1)+IF(OR($F408 &gt;= BG$6, $G408 &lt; BF$6), 0, 2)+1)</f>
        <v/>
      </c>
      <c r="BG408" s="68" t="str">
        <f ca="1">INDEX({"","_","-","="},IF(OR($D408 &gt;= BH$6, $E408 &lt; BG$6), 0, 1)+IF(OR($F408 &gt;= BH$6, $G408 &lt; BG$6), 0, 2)+1)</f>
        <v/>
      </c>
      <c r="BH408" s="68" t="str">
        <f ca="1">INDEX({"","_","-","="},IF(OR($D408 &gt;= BI$6, $E408 &lt; BH$6), 0, 1)+IF(OR($F408 &gt;= BI$6, $G408 &lt; BH$6), 0, 2)+1)</f>
        <v/>
      </c>
      <c r="BI408" s="68" t="str">
        <f ca="1">INDEX({"","_","-","="},IF(OR($D408 &gt;= BJ$6, $E408 &lt; BI$6), 0, 1)+IF(OR($F408 &gt;= BJ$6, $G408 &lt; BI$6), 0, 2)+1)</f>
        <v/>
      </c>
      <c r="BJ408" s="68" t="str">
        <f ca="1">INDEX({"","_","-","="},IF(OR($D408 &gt;= BK$6, $E408 &lt; BJ$6), 0, 1)+IF(OR($F408 &gt;= BK$6, $G408 &lt; BJ$6), 0, 2)+1)</f>
        <v/>
      </c>
      <c r="BK408" s="68" t="str">
        <f ca="1">INDEX({"","_","-","="},IF(OR($D408 &gt;= BL$6, $E408 &lt; BK$6), 0, 1)+IF(OR($F408 &gt;= BL$6, $G408 &lt; BK$6), 0, 2)+1)</f>
        <v/>
      </c>
      <c r="BL408" s="68" t="str">
        <f ca="1">INDEX({"","_","-","="},IF(OR($D408 &gt;= BM$6, $E408 &lt; BL$6), 0, 1)+IF(OR($F408 &gt;= BM$6, $G408 &lt; BL$6), 0, 2)+1)</f>
        <v/>
      </c>
      <c r="BM408" s="68" t="str">
        <f ca="1">INDEX({"","_","-","="},IF(OR($D408 &gt;= BN$6, $E408 &lt; BM$6), 0, 1)+IF(OR($F408 &gt;= BN$6, $G408 &lt; BM$6), 0, 2)+1)</f>
        <v/>
      </c>
      <c r="BN408" s="68" t="str">
        <f ca="1">INDEX({"","_","-","="},IF(OR($D408 &gt;= BO$6, $E408 &lt; BN$6), 0, 1)+IF(OR($F408 &gt;= BO$6, $G408 &lt; BN$6), 0, 2)+1)</f>
        <v/>
      </c>
      <c r="BO408" s="68" t="str">
        <f ca="1">INDEX({"","_","-","="},IF(OR($D408 &gt;= BP$6, $E408 &lt; BO$6), 0, 1)+IF(OR($F408 &gt;= BP$6, $G408 &lt; BO$6), 0, 2)+1)</f>
        <v/>
      </c>
      <c r="BP408" s="68" t="str">
        <f ca="1">INDEX({"","_","-","="},IF(OR($D408 &gt;= BQ$6, $E408 &lt; BP$6), 0, 1)+IF(OR($F408 &gt;= BQ$6, $G408 &lt; BP$6), 0, 2)+1)</f>
        <v/>
      </c>
      <c r="BQ408" s="68" t="str">
        <f ca="1">INDEX({"","_","-","="},IF(OR($D408 &gt;= BR$6, $E408 &lt; BQ$6), 0, 1)+IF(OR($F408 &gt;= BR$6, $G408 &lt; BQ$6), 0, 2)+1)</f>
        <v/>
      </c>
      <c r="BR408" s="68" t="str">
        <f ca="1">INDEX({"","_","-","="},IF(OR($D408 &gt;= BS$6, $E408 &lt; BR$6), 0, 1)+IF(OR($F408 &gt;= BS$6, $G408 &lt; BR$6), 0, 2)+1)</f>
        <v/>
      </c>
      <c r="BS408" s="68" t="str">
        <f ca="1">INDEX({"","_","-","="},IF(OR($D408 &gt;= BT$6, $E408 &lt; BS$6), 0, 1)+IF(OR($F408 &gt;= BT$6, $G408 &lt; BS$6), 0, 2)+1)</f>
        <v/>
      </c>
      <c r="BT408" s="68" t="str">
        <f ca="1">INDEX({"","_","-","="},IF(OR($D408 &gt;= BU$6, $E408 &lt; BT$6), 0, 1)+IF(OR($F408 &gt;= BU$6, $G408 &lt; BT$6), 0, 2)+1)</f>
        <v/>
      </c>
      <c r="BU408" s="68" t="str">
        <f ca="1">INDEX({"","_","-","="},IF(OR($D408 &gt;= BV$6, $E408 &lt; BU$6), 0, 1)+IF(OR($F408 &gt;= BV$6, $G408 &lt; BU$6), 0, 2)+1)</f>
        <v/>
      </c>
      <c r="BV408" s="68" t="str">
        <f ca="1">INDEX({"","_","-","="},IF(OR($D408 &gt;= BW$6, $E408 &lt; BV$6), 0, 1)+IF(OR($F408 &gt;= BW$6, $G408 &lt; BV$6), 0, 2)+1)</f>
        <v/>
      </c>
      <c r="BW408" s="68" t="str">
        <f ca="1">INDEX({"","_","-","="},IF(OR($D408 &gt;= BX$6, $E408 &lt; BW$6), 0, 1)+IF(OR($F408 &gt;= BX$6, $G408 &lt; BW$6), 0, 2)+1)</f>
        <v/>
      </c>
      <c r="BX408" s="68" t="str">
        <f ca="1">INDEX({"","_","-","="},IF(OR($D408 &gt;= BY$6, $E408 &lt; BX$6), 0, 1)+IF(OR($F408 &gt;= BY$6, $G408 &lt; BX$6), 0, 2)+1)</f>
        <v/>
      </c>
      <c r="BY408" s="68" t="str">
        <f ca="1">INDEX({"","_","-","="},IF(OR($D408 &gt;= BZ$6, $E408 &lt; BY$6), 0, 1)+IF(OR($F408 &gt;= BZ$6, $G408 &lt; BY$6), 0, 2)+1)</f>
        <v/>
      </c>
      <c r="BZ408" s="68" t="str">
        <f ca="1">INDEX({"","_","-","="},IF(OR($D408 &gt;= CA$6, $E408 &lt; BZ$6), 0, 1)+IF(OR($F408 &gt;= CA$6, $G408 &lt; BZ$6), 0, 2)+1)</f>
        <v/>
      </c>
      <c r="CA408" s="68" t="str">
        <f ca="1">INDEX({"","_","-","="},IF(OR($D408 &gt;= CB$6, $E408 &lt; CA$6), 0, 1)+IF(OR($F408 &gt;= CB$6, $G408 &lt; CA$6), 0, 2)+1)</f>
        <v/>
      </c>
      <c r="CB408" s="68" t="str">
        <f ca="1">INDEX({"","_","-","="},IF(OR($D408 &gt;= CC$6, $E408 &lt; CB$6), 0, 1)+IF(OR($F408 &gt;= CC$6, $G408 &lt; CB$6), 0, 2)+1)</f>
        <v/>
      </c>
      <c r="CC408" s="68" t="str">
        <f ca="1">INDEX({"","_","-","="},IF(OR($D408 &gt;= CD$6, $E408 &lt; CC$6), 0, 1)+IF(OR($F408 &gt;= CD$6, $G408 &lt; CC$6), 0, 2)+1)</f>
        <v/>
      </c>
      <c r="CD408" s="68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IF('临-进度'!M404,'临-进度'!$A404,"")</f>
        <v/>
      </c>
      <c r="B409" s="8" t="str">
        <f ca="1">IF('临-进度'!M404,'临-进度'!$B404,"")</f>
        <v/>
      </c>
      <c r="C409" s="8" t="str">
        <f ca="1">IF('临-进度'!M404,'临-进度'!$E404,"")</f>
        <v/>
      </c>
      <c r="D409" s="40" t="str">
        <f ca="1">IF('临-进度'!$M404,'临-进度'!$I404,"")</f>
        <v/>
      </c>
      <c r="E409" s="40" t="str">
        <f ca="1">IF('临-进度'!$M404,'临-进度'!$AE404,"")</f>
        <v/>
      </c>
      <c r="F409" s="40" t="str">
        <f ca="1">IF('临-进度'!$M404,'临-进度'!$J404,"")</f>
        <v/>
      </c>
      <c r="G409" s="73" t="str">
        <f ca="1">IF('临-进度'!$M404,'临-进度'!$AF404,"")</f>
        <v/>
      </c>
      <c r="H409" s="68" t="str">
        <f ca="1">INDEX({"","_","-","="},IF(OR($D409 &gt;= I$6, $E409 &lt; H$6), 0, 1)+IF(OR($F409 &gt;= I$6, $G409 &lt; H$6), 0, 2)+1)</f>
        <v/>
      </c>
      <c r="I409" s="68" t="str">
        <f ca="1">INDEX({"","_","-","="},IF(OR($D409 &gt;= J$6, $E409 &lt; I$6), 0, 1)+IF(OR($F409 &gt;= J$6, $G409 &lt; I$6), 0, 2)+1)</f>
        <v/>
      </c>
      <c r="J409" s="68" t="str">
        <f ca="1">INDEX({"","_","-","="},IF(OR($D409 &gt;= K$6, $E409 &lt; J$6), 0, 1)+IF(OR($F409 &gt;= K$6, $G409 &lt; J$6), 0, 2)+1)</f>
        <v/>
      </c>
      <c r="K409" s="68" t="str">
        <f ca="1">INDEX({"","_","-","="},IF(OR($D409 &gt;= L$6, $E409 &lt; K$6), 0, 1)+IF(OR($F409 &gt;= L$6, $G409 &lt; K$6), 0, 2)+1)</f>
        <v/>
      </c>
      <c r="L409" s="68" t="str">
        <f ca="1">INDEX({"","_","-","="},IF(OR($D409 &gt;= M$6, $E409 &lt; L$6), 0, 1)+IF(OR($F409 &gt;= M$6, $G409 &lt; L$6), 0, 2)+1)</f>
        <v/>
      </c>
      <c r="M409" s="68" t="str">
        <f ca="1">INDEX({"","_","-","="},IF(OR($D409 &gt;= N$6, $E409 &lt; M$6), 0, 1)+IF(OR($F409 &gt;= N$6, $G409 &lt; M$6), 0, 2)+1)</f>
        <v/>
      </c>
      <c r="N409" s="68" t="str">
        <f ca="1">INDEX({"","_","-","="},IF(OR($D409 &gt;= O$6, $E409 &lt; N$6), 0, 1)+IF(OR($F409 &gt;= O$6, $G409 &lt; N$6), 0, 2)+1)</f>
        <v/>
      </c>
      <c r="O409" s="68" t="str">
        <f ca="1">INDEX({"","_","-","="},IF(OR($D409 &gt;= P$6, $E409 &lt; O$6), 0, 1)+IF(OR($F409 &gt;= P$6, $G409 &lt; O$6), 0, 2)+1)</f>
        <v/>
      </c>
      <c r="P409" s="68" t="str">
        <f ca="1">INDEX({"","_","-","="},IF(OR($D409 &gt;= Q$6, $E409 &lt; P$6), 0, 1)+IF(OR($F409 &gt;= Q$6, $G409 &lt; P$6), 0, 2)+1)</f>
        <v/>
      </c>
      <c r="Q409" s="68" t="str">
        <f ca="1">INDEX({"","_","-","="},IF(OR($D409 &gt;= R$6, $E409 &lt; Q$6), 0, 1)+IF(OR($F409 &gt;= R$6, $G409 &lt; Q$6), 0, 2)+1)</f>
        <v/>
      </c>
      <c r="R409" s="68" t="str">
        <f ca="1">INDEX({"","_","-","="},IF(OR($D409 &gt;= S$6, $E409 &lt; R$6), 0, 1)+IF(OR($F409 &gt;= S$6, $G409 &lt; R$6), 0, 2)+1)</f>
        <v/>
      </c>
      <c r="S409" s="68" t="str">
        <f ca="1">INDEX({"","_","-","="},IF(OR($D409 &gt;= T$6, $E409 &lt; S$6), 0, 1)+IF(OR($F409 &gt;= T$6, $G409 &lt; S$6), 0, 2)+1)</f>
        <v/>
      </c>
      <c r="T409" s="68" t="str">
        <f ca="1">INDEX({"","_","-","="},IF(OR($D409 &gt;= U$6, $E409 &lt; T$6), 0, 1)+IF(OR($F409 &gt;= U$6, $G409 &lt; T$6), 0, 2)+1)</f>
        <v/>
      </c>
      <c r="U409" s="68" t="str">
        <f ca="1">INDEX({"","_","-","="},IF(OR($D409 &gt;= V$6, $E409 &lt; U$6), 0, 1)+IF(OR($F409 &gt;= V$6, $G409 &lt; U$6), 0, 2)+1)</f>
        <v/>
      </c>
      <c r="V409" s="68" t="str">
        <f ca="1">INDEX({"","_","-","="},IF(OR($D409 &gt;= W$6, $E409 &lt; V$6), 0, 1)+IF(OR($F409 &gt;= W$6, $G409 &lt; V$6), 0, 2)+1)</f>
        <v/>
      </c>
      <c r="W409" s="68" t="str">
        <f ca="1">INDEX({"","_","-","="},IF(OR($D409 &gt;= X$6, $E409 &lt; W$6), 0, 1)+IF(OR($F409 &gt;= X$6, $G409 &lt; W$6), 0, 2)+1)</f>
        <v/>
      </c>
      <c r="X409" s="68" t="str">
        <f ca="1">INDEX({"","_","-","="},IF(OR($D409 &gt;= Y$6, $E409 &lt; X$6), 0, 1)+IF(OR($F409 &gt;= Y$6, $G409 &lt; X$6), 0, 2)+1)</f>
        <v/>
      </c>
      <c r="Y409" s="68" t="str">
        <f ca="1">INDEX({"","_","-","="},IF(OR($D409 &gt;= Z$6, $E409 &lt; Y$6), 0, 1)+IF(OR($F409 &gt;= Z$6, $G409 &lt; Y$6), 0, 2)+1)</f>
        <v/>
      </c>
      <c r="Z409" s="68" t="str">
        <f ca="1">INDEX({"","_","-","="},IF(OR($D409 &gt;= AA$6, $E409 &lt; Z$6), 0, 1)+IF(OR($F409 &gt;= AA$6, $G409 &lt; Z$6), 0, 2)+1)</f>
        <v/>
      </c>
      <c r="AA409" s="68" t="str">
        <f ca="1">INDEX({"","_","-","="},IF(OR($D409 &gt;= AB$6, $E409 &lt; AA$6), 0, 1)+IF(OR($F409 &gt;= AB$6, $G409 &lt; AA$6), 0, 2)+1)</f>
        <v/>
      </c>
      <c r="AB409" s="68" t="str">
        <f ca="1">INDEX({"","_","-","="},IF(OR($D409 &gt;= AC$6, $E409 &lt; AB$6), 0, 1)+IF(OR($F409 &gt;= AC$6, $G409 &lt; AB$6), 0, 2)+1)</f>
        <v/>
      </c>
      <c r="AC409" s="68" t="str">
        <f ca="1">INDEX({"","_","-","="},IF(OR($D409 &gt;= AD$6, $E409 &lt; AC$6), 0, 1)+IF(OR($F409 &gt;= AD$6, $G409 &lt; AC$6), 0, 2)+1)</f>
        <v/>
      </c>
      <c r="AD409" s="68" t="str">
        <f ca="1">INDEX({"","_","-","="},IF(OR($D409 &gt;= AE$6, $E409 &lt; AD$6), 0, 1)+IF(OR($F409 &gt;= AE$6, $G409 &lt; AD$6), 0, 2)+1)</f>
        <v/>
      </c>
      <c r="AE409" s="68" t="str">
        <f ca="1">INDEX({"","_","-","="},IF(OR($D409 &gt;= AF$6, $E409 &lt; AE$6), 0, 1)+IF(OR($F409 &gt;= AF$6, $G409 &lt; AE$6), 0, 2)+1)</f>
        <v/>
      </c>
      <c r="AF409" s="68" t="str">
        <f ca="1">INDEX({"","_","-","="},IF(OR($D409 &gt;= AG$6, $E409 &lt; AF$6), 0, 1)+IF(OR($F409 &gt;= AG$6, $G409 &lt; AF$6), 0, 2)+1)</f>
        <v/>
      </c>
      <c r="AG409" s="68" t="str">
        <f ca="1">INDEX({"","_","-","="},IF(OR($D409 &gt;= AH$6, $E409 &lt; AG$6), 0, 1)+IF(OR($F409 &gt;= AH$6, $G409 &lt; AG$6), 0, 2)+1)</f>
        <v/>
      </c>
      <c r="AH409" s="68" t="str">
        <f ca="1">INDEX({"","_","-","="},IF(OR($D409 &gt;= AI$6, $E409 &lt; AH$6), 0, 1)+IF(OR($F409 &gt;= AI$6, $G409 &lt; AH$6), 0, 2)+1)</f>
        <v/>
      </c>
      <c r="AI409" s="68" t="str">
        <f ca="1">INDEX({"","_","-","="},IF(OR($D409 &gt;= AJ$6, $E409 &lt; AI$6), 0, 1)+IF(OR($F409 &gt;= AJ$6, $G409 &lt; AI$6), 0, 2)+1)</f>
        <v/>
      </c>
      <c r="AJ409" s="68" t="str">
        <f ca="1">INDEX({"","_","-","="},IF(OR($D409 &gt;= AK$6, $E409 &lt; AJ$6), 0, 1)+IF(OR($F409 &gt;= AK$6, $G409 &lt; AJ$6), 0, 2)+1)</f>
        <v/>
      </c>
      <c r="AK409" s="68" t="str">
        <f ca="1">INDEX({"","_","-","="},IF(OR($D409 &gt;= AL$6, $E409 &lt; AK$6), 0, 1)+IF(OR($F409 &gt;= AL$6, $G409 &lt; AK$6), 0, 2)+1)</f>
        <v/>
      </c>
      <c r="AL409" s="68" t="str">
        <f ca="1">INDEX({"","_","-","="},IF(OR($D409 &gt;= AM$6, $E409 &lt; AL$6), 0, 1)+IF(OR($F409 &gt;= AM$6, $G409 &lt; AL$6), 0, 2)+1)</f>
        <v/>
      </c>
      <c r="AM409" s="68" t="str">
        <f ca="1">INDEX({"","_","-","="},IF(OR($D409 &gt;= AN$6, $E409 &lt; AM$6), 0, 1)+IF(OR($F409 &gt;= AN$6, $G409 &lt; AM$6), 0, 2)+1)</f>
        <v/>
      </c>
      <c r="AN409" s="68" t="str">
        <f ca="1">INDEX({"","_","-","="},IF(OR($D409 &gt;= AO$6, $E409 &lt; AN$6), 0, 1)+IF(OR($F409 &gt;= AO$6, $G409 &lt; AN$6), 0, 2)+1)</f>
        <v/>
      </c>
      <c r="AO409" s="68" t="str">
        <f ca="1">INDEX({"","_","-","="},IF(OR($D409 &gt;= AP$6, $E409 &lt; AO$6), 0, 1)+IF(OR($F409 &gt;= AP$6, $G409 &lt; AO$6), 0, 2)+1)</f>
        <v/>
      </c>
      <c r="AP409" s="68" t="str">
        <f ca="1">INDEX({"","_","-","="},IF(OR($D409 &gt;= AQ$6, $E409 &lt; AP$6), 0, 1)+IF(OR($F409 &gt;= AQ$6, $G409 &lt; AP$6), 0, 2)+1)</f>
        <v/>
      </c>
      <c r="AQ409" s="68" t="str">
        <f ca="1">INDEX({"","_","-","="},IF(OR($D409 &gt;= AR$6, $E409 &lt; AQ$6), 0, 1)+IF(OR($F409 &gt;= AR$6, $G409 &lt; AQ$6), 0, 2)+1)</f>
        <v/>
      </c>
      <c r="AR409" s="68" t="str">
        <f ca="1">INDEX({"","_","-","="},IF(OR($D409 &gt;= AS$6, $E409 &lt; AR$6), 0, 1)+IF(OR($F409 &gt;= AS$6, $G409 &lt; AR$6), 0, 2)+1)</f>
        <v/>
      </c>
      <c r="AS409" s="68" t="str">
        <f ca="1">INDEX({"","_","-","="},IF(OR($D409 &gt;= AT$6, $E409 &lt; AS$6), 0, 1)+IF(OR($F409 &gt;= AT$6, $G409 &lt; AS$6), 0, 2)+1)</f>
        <v/>
      </c>
      <c r="AT409" s="68" t="str">
        <f ca="1">INDEX({"","_","-","="},IF(OR($D409 &gt;= AU$6, $E409 &lt; AT$6), 0, 1)+IF(OR($F409 &gt;= AU$6, $G409 &lt; AT$6), 0, 2)+1)</f>
        <v/>
      </c>
      <c r="AU409" s="68" t="str">
        <f ca="1">INDEX({"","_","-","="},IF(OR($D409 &gt;= AV$6, $E409 &lt; AU$6), 0, 1)+IF(OR($F409 &gt;= AV$6, $G409 &lt; AU$6), 0, 2)+1)</f>
        <v/>
      </c>
      <c r="AV409" s="68" t="str">
        <f ca="1">INDEX({"","_","-","="},IF(OR($D409 &gt;= AW$6, $E409 &lt; AV$6), 0, 1)+IF(OR($F409 &gt;= AW$6, $G409 &lt; AV$6), 0, 2)+1)</f>
        <v/>
      </c>
      <c r="AW409" s="68" t="str">
        <f ca="1">INDEX({"","_","-","="},IF(OR($D409 &gt;= AX$6, $E409 &lt; AW$6), 0, 1)+IF(OR($F409 &gt;= AX$6, $G409 &lt; AW$6), 0, 2)+1)</f>
        <v/>
      </c>
      <c r="AX409" s="68" t="str">
        <f ca="1">INDEX({"","_","-","="},IF(OR($D409 &gt;= AY$6, $E409 &lt; AX$6), 0, 1)+IF(OR($F409 &gt;= AY$6, $G409 &lt; AX$6), 0, 2)+1)</f>
        <v/>
      </c>
      <c r="AY409" s="68" t="str">
        <f ca="1">INDEX({"","_","-","="},IF(OR($D409 &gt;= AZ$6, $E409 &lt; AY$6), 0, 1)+IF(OR($F409 &gt;= AZ$6, $G409 &lt; AY$6), 0, 2)+1)</f>
        <v/>
      </c>
      <c r="AZ409" s="68" t="str">
        <f ca="1">INDEX({"","_","-","="},IF(OR($D409 &gt;= BA$6, $E409 &lt; AZ$6), 0, 1)+IF(OR($F409 &gt;= BA$6, $G409 &lt; AZ$6), 0, 2)+1)</f>
        <v/>
      </c>
      <c r="BA409" s="68" t="str">
        <f ca="1">INDEX({"","_","-","="},IF(OR($D409 &gt;= BB$6, $E409 &lt; BA$6), 0, 1)+IF(OR($F409 &gt;= BB$6, $G409 &lt; BA$6), 0, 2)+1)</f>
        <v/>
      </c>
      <c r="BB409" s="68" t="str">
        <f ca="1">INDEX({"","_","-","="},IF(OR($D409 &gt;= BC$6, $E409 &lt; BB$6), 0, 1)+IF(OR($F409 &gt;= BC$6, $G409 &lt; BB$6), 0, 2)+1)</f>
        <v/>
      </c>
      <c r="BC409" s="68" t="str">
        <f ca="1">INDEX({"","_","-","="},IF(OR($D409 &gt;= BD$6, $E409 &lt; BC$6), 0, 1)+IF(OR($F409 &gt;= BD$6, $G409 &lt; BC$6), 0, 2)+1)</f>
        <v/>
      </c>
      <c r="BD409" s="68" t="str">
        <f ca="1">INDEX({"","_","-","="},IF(OR($D409 &gt;= BE$6, $E409 &lt; BD$6), 0, 1)+IF(OR($F409 &gt;= BE$6, $G409 &lt; BD$6), 0, 2)+1)</f>
        <v/>
      </c>
      <c r="BE409" s="68" t="str">
        <f ca="1">INDEX({"","_","-","="},IF(OR($D409 &gt;= BF$6, $E409 &lt; BE$6), 0, 1)+IF(OR($F409 &gt;= BF$6, $G409 &lt; BE$6), 0, 2)+1)</f>
        <v/>
      </c>
      <c r="BF409" s="68" t="str">
        <f ca="1">INDEX({"","_","-","="},IF(OR($D409 &gt;= BG$6, $E409 &lt; BF$6), 0, 1)+IF(OR($F409 &gt;= BG$6, $G409 &lt; BF$6), 0, 2)+1)</f>
        <v/>
      </c>
      <c r="BG409" s="68" t="str">
        <f ca="1">INDEX({"","_","-","="},IF(OR($D409 &gt;= BH$6, $E409 &lt; BG$6), 0, 1)+IF(OR($F409 &gt;= BH$6, $G409 &lt; BG$6), 0, 2)+1)</f>
        <v/>
      </c>
      <c r="BH409" s="68" t="str">
        <f ca="1">INDEX({"","_","-","="},IF(OR($D409 &gt;= BI$6, $E409 &lt; BH$6), 0, 1)+IF(OR($F409 &gt;= BI$6, $G409 &lt; BH$6), 0, 2)+1)</f>
        <v/>
      </c>
      <c r="BI409" s="68" t="str">
        <f ca="1">INDEX({"","_","-","="},IF(OR($D409 &gt;= BJ$6, $E409 &lt; BI$6), 0, 1)+IF(OR($F409 &gt;= BJ$6, $G409 &lt; BI$6), 0, 2)+1)</f>
        <v/>
      </c>
      <c r="BJ409" s="68" t="str">
        <f ca="1">INDEX({"","_","-","="},IF(OR($D409 &gt;= BK$6, $E409 &lt; BJ$6), 0, 1)+IF(OR($F409 &gt;= BK$6, $G409 &lt; BJ$6), 0, 2)+1)</f>
        <v/>
      </c>
      <c r="BK409" s="68" t="str">
        <f ca="1">INDEX({"","_","-","="},IF(OR($D409 &gt;= BL$6, $E409 &lt; BK$6), 0, 1)+IF(OR($F409 &gt;= BL$6, $G409 &lt; BK$6), 0, 2)+1)</f>
        <v/>
      </c>
      <c r="BL409" s="68" t="str">
        <f ca="1">INDEX({"","_","-","="},IF(OR($D409 &gt;= BM$6, $E409 &lt; BL$6), 0, 1)+IF(OR($F409 &gt;= BM$6, $G409 &lt; BL$6), 0, 2)+1)</f>
        <v/>
      </c>
      <c r="BM409" s="68" t="str">
        <f ca="1">INDEX({"","_","-","="},IF(OR($D409 &gt;= BN$6, $E409 &lt; BM$6), 0, 1)+IF(OR($F409 &gt;= BN$6, $G409 &lt; BM$6), 0, 2)+1)</f>
        <v/>
      </c>
      <c r="BN409" s="68" t="str">
        <f ca="1">INDEX({"","_","-","="},IF(OR($D409 &gt;= BO$6, $E409 &lt; BN$6), 0, 1)+IF(OR($F409 &gt;= BO$6, $G409 &lt; BN$6), 0, 2)+1)</f>
        <v/>
      </c>
      <c r="BO409" s="68" t="str">
        <f ca="1">INDEX({"","_","-","="},IF(OR($D409 &gt;= BP$6, $E409 &lt; BO$6), 0, 1)+IF(OR($F409 &gt;= BP$6, $G409 &lt; BO$6), 0, 2)+1)</f>
        <v/>
      </c>
      <c r="BP409" s="68" t="str">
        <f ca="1">INDEX({"","_","-","="},IF(OR($D409 &gt;= BQ$6, $E409 &lt; BP$6), 0, 1)+IF(OR($F409 &gt;= BQ$6, $G409 &lt; BP$6), 0, 2)+1)</f>
        <v/>
      </c>
      <c r="BQ409" s="68" t="str">
        <f ca="1">INDEX({"","_","-","="},IF(OR($D409 &gt;= BR$6, $E409 &lt; BQ$6), 0, 1)+IF(OR($F409 &gt;= BR$6, $G409 &lt; BQ$6), 0, 2)+1)</f>
        <v/>
      </c>
      <c r="BR409" s="68" t="str">
        <f ca="1">INDEX({"","_","-","="},IF(OR($D409 &gt;= BS$6, $E409 &lt; BR$6), 0, 1)+IF(OR($F409 &gt;= BS$6, $G409 &lt; BR$6), 0, 2)+1)</f>
        <v/>
      </c>
      <c r="BS409" s="68" t="str">
        <f ca="1">INDEX({"","_","-","="},IF(OR($D409 &gt;= BT$6, $E409 &lt; BS$6), 0, 1)+IF(OR($F409 &gt;= BT$6, $G409 &lt; BS$6), 0, 2)+1)</f>
        <v/>
      </c>
      <c r="BT409" s="68" t="str">
        <f ca="1">INDEX({"","_","-","="},IF(OR($D409 &gt;= BU$6, $E409 &lt; BT$6), 0, 1)+IF(OR($F409 &gt;= BU$6, $G409 &lt; BT$6), 0, 2)+1)</f>
        <v/>
      </c>
      <c r="BU409" s="68" t="str">
        <f ca="1">INDEX({"","_","-","="},IF(OR($D409 &gt;= BV$6, $E409 &lt; BU$6), 0, 1)+IF(OR($F409 &gt;= BV$6, $G409 &lt; BU$6), 0, 2)+1)</f>
        <v/>
      </c>
      <c r="BV409" s="68" t="str">
        <f ca="1">INDEX({"","_","-","="},IF(OR($D409 &gt;= BW$6, $E409 &lt; BV$6), 0, 1)+IF(OR($F409 &gt;= BW$6, $G409 &lt; BV$6), 0, 2)+1)</f>
        <v/>
      </c>
      <c r="BW409" s="68" t="str">
        <f ca="1">INDEX({"","_","-","="},IF(OR($D409 &gt;= BX$6, $E409 &lt; BW$6), 0, 1)+IF(OR($F409 &gt;= BX$6, $G409 &lt; BW$6), 0, 2)+1)</f>
        <v/>
      </c>
      <c r="BX409" s="68" t="str">
        <f ca="1">INDEX({"","_","-","="},IF(OR($D409 &gt;= BY$6, $E409 &lt; BX$6), 0, 1)+IF(OR($F409 &gt;= BY$6, $G409 &lt; BX$6), 0, 2)+1)</f>
        <v/>
      </c>
      <c r="BY409" s="68" t="str">
        <f ca="1">INDEX({"","_","-","="},IF(OR($D409 &gt;= BZ$6, $E409 &lt; BY$6), 0, 1)+IF(OR($F409 &gt;= BZ$6, $G409 &lt; BY$6), 0, 2)+1)</f>
        <v/>
      </c>
      <c r="BZ409" s="68" t="str">
        <f ca="1">INDEX({"","_","-","="},IF(OR($D409 &gt;= CA$6, $E409 &lt; BZ$6), 0, 1)+IF(OR($F409 &gt;= CA$6, $G409 &lt; BZ$6), 0, 2)+1)</f>
        <v/>
      </c>
      <c r="CA409" s="68" t="str">
        <f ca="1">INDEX({"","_","-","="},IF(OR($D409 &gt;= CB$6, $E409 &lt; CA$6), 0, 1)+IF(OR($F409 &gt;= CB$6, $G409 &lt; CA$6), 0, 2)+1)</f>
        <v/>
      </c>
      <c r="CB409" s="68" t="str">
        <f ca="1">INDEX({"","_","-","="},IF(OR($D409 &gt;= CC$6, $E409 &lt; CB$6), 0, 1)+IF(OR($F409 &gt;= CC$6, $G409 &lt; CB$6), 0, 2)+1)</f>
        <v/>
      </c>
      <c r="CC409" s="68" t="str">
        <f ca="1">INDEX({"","_","-","="},IF(OR($D409 &gt;= CD$6, $E409 &lt; CC$6), 0, 1)+IF(OR($F409 &gt;= CD$6, $G409 &lt; CC$6), 0, 2)+1)</f>
        <v/>
      </c>
      <c r="CD409" s="68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IF('临-进度'!M405,'临-进度'!$A405,"")</f>
        <v/>
      </c>
      <c r="B410" s="8" t="str">
        <f ca="1">IF('临-进度'!M405,'临-进度'!$B405,"")</f>
        <v/>
      </c>
      <c r="C410" s="8" t="str">
        <f ca="1">IF('临-进度'!M405,'临-进度'!$E405,"")</f>
        <v/>
      </c>
      <c r="D410" s="40" t="str">
        <f ca="1">IF('临-进度'!$M405,'临-进度'!$I405,"")</f>
        <v/>
      </c>
      <c r="E410" s="40" t="str">
        <f ca="1">IF('临-进度'!$M405,'临-进度'!$AE405,"")</f>
        <v/>
      </c>
      <c r="F410" s="40" t="str">
        <f ca="1">IF('临-进度'!$M405,'临-进度'!$J405,"")</f>
        <v/>
      </c>
      <c r="G410" s="73" t="str">
        <f ca="1">IF('临-进度'!$M405,'临-进度'!$AF405,"")</f>
        <v/>
      </c>
      <c r="H410" s="68" t="str">
        <f ca="1">INDEX({"","_","-","="},IF(OR($D410 &gt;= I$6, $E410 &lt; H$6), 0, 1)+IF(OR($F410 &gt;= I$6, $G410 &lt; H$6), 0, 2)+1)</f>
        <v/>
      </c>
      <c r="I410" s="68" t="str">
        <f ca="1">INDEX({"","_","-","="},IF(OR($D410 &gt;= J$6, $E410 &lt; I$6), 0, 1)+IF(OR($F410 &gt;= J$6, $G410 &lt; I$6), 0, 2)+1)</f>
        <v/>
      </c>
      <c r="J410" s="68" t="str">
        <f ca="1">INDEX({"","_","-","="},IF(OR($D410 &gt;= K$6, $E410 &lt; J$6), 0, 1)+IF(OR($F410 &gt;= K$6, $G410 &lt; J$6), 0, 2)+1)</f>
        <v/>
      </c>
      <c r="K410" s="68" t="str">
        <f ca="1">INDEX({"","_","-","="},IF(OR($D410 &gt;= L$6, $E410 &lt; K$6), 0, 1)+IF(OR($F410 &gt;= L$6, $G410 &lt; K$6), 0, 2)+1)</f>
        <v/>
      </c>
      <c r="L410" s="68" t="str">
        <f ca="1">INDEX({"","_","-","="},IF(OR($D410 &gt;= M$6, $E410 &lt; L$6), 0, 1)+IF(OR($F410 &gt;= M$6, $G410 &lt; L$6), 0, 2)+1)</f>
        <v/>
      </c>
      <c r="M410" s="68" t="str">
        <f ca="1">INDEX({"","_","-","="},IF(OR($D410 &gt;= N$6, $E410 &lt; M$6), 0, 1)+IF(OR($F410 &gt;= N$6, $G410 &lt; M$6), 0, 2)+1)</f>
        <v/>
      </c>
      <c r="N410" s="68" t="str">
        <f ca="1">INDEX({"","_","-","="},IF(OR($D410 &gt;= O$6, $E410 &lt; N$6), 0, 1)+IF(OR($F410 &gt;= O$6, $G410 &lt; N$6), 0, 2)+1)</f>
        <v/>
      </c>
      <c r="O410" s="68" t="str">
        <f ca="1">INDEX({"","_","-","="},IF(OR($D410 &gt;= P$6, $E410 &lt; O$6), 0, 1)+IF(OR($F410 &gt;= P$6, $G410 &lt; O$6), 0, 2)+1)</f>
        <v/>
      </c>
      <c r="P410" s="68" t="str">
        <f ca="1">INDEX({"","_","-","="},IF(OR($D410 &gt;= Q$6, $E410 &lt; P$6), 0, 1)+IF(OR($F410 &gt;= Q$6, $G410 &lt; P$6), 0, 2)+1)</f>
        <v/>
      </c>
      <c r="Q410" s="68" t="str">
        <f ca="1">INDEX({"","_","-","="},IF(OR($D410 &gt;= R$6, $E410 &lt; Q$6), 0, 1)+IF(OR($F410 &gt;= R$6, $G410 &lt; Q$6), 0, 2)+1)</f>
        <v/>
      </c>
      <c r="R410" s="68" t="str">
        <f ca="1">INDEX({"","_","-","="},IF(OR($D410 &gt;= S$6, $E410 &lt; R$6), 0, 1)+IF(OR($F410 &gt;= S$6, $G410 &lt; R$6), 0, 2)+1)</f>
        <v/>
      </c>
      <c r="S410" s="68" t="str">
        <f ca="1">INDEX({"","_","-","="},IF(OR($D410 &gt;= T$6, $E410 &lt; S$6), 0, 1)+IF(OR($F410 &gt;= T$6, $G410 &lt; S$6), 0, 2)+1)</f>
        <v/>
      </c>
      <c r="T410" s="68" t="str">
        <f ca="1">INDEX({"","_","-","="},IF(OR($D410 &gt;= U$6, $E410 &lt; T$6), 0, 1)+IF(OR($F410 &gt;= U$6, $G410 &lt; T$6), 0, 2)+1)</f>
        <v/>
      </c>
      <c r="U410" s="68" t="str">
        <f ca="1">INDEX({"","_","-","="},IF(OR($D410 &gt;= V$6, $E410 &lt; U$6), 0, 1)+IF(OR($F410 &gt;= V$6, $G410 &lt; U$6), 0, 2)+1)</f>
        <v/>
      </c>
      <c r="V410" s="68" t="str">
        <f ca="1">INDEX({"","_","-","="},IF(OR($D410 &gt;= W$6, $E410 &lt; V$6), 0, 1)+IF(OR($F410 &gt;= W$6, $G410 &lt; V$6), 0, 2)+1)</f>
        <v/>
      </c>
      <c r="W410" s="68" t="str">
        <f ca="1">INDEX({"","_","-","="},IF(OR($D410 &gt;= X$6, $E410 &lt; W$6), 0, 1)+IF(OR($F410 &gt;= X$6, $G410 &lt; W$6), 0, 2)+1)</f>
        <v/>
      </c>
      <c r="X410" s="68" t="str">
        <f ca="1">INDEX({"","_","-","="},IF(OR($D410 &gt;= Y$6, $E410 &lt; X$6), 0, 1)+IF(OR($F410 &gt;= Y$6, $G410 &lt; X$6), 0, 2)+1)</f>
        <v/>
      </c>
      <c r="Y410" s="68" t="str">
        <f ca="1">INDEX({"","_","-","="},IF(OR($D410 &gt;= Z$6, $E410 &lt; Y$6), 0, 1)+IF(OR($F410 &gt;= Z$6, $G410 &lt; Y$6), 0, 2)+1)</f>
        <v/>
      </c>
      <c r="Z410" s="68" t="str">
        <f ca="1">INDEX({"","_","-","="},IF(OR($D410 &gt;= AA$6, $E410 &lt; Z$6), 0, 1)+IF(OR($F410 &gt;= AA$6, $G410 &lt; Z$6), 0, 2)+1)</f>
        <v/>
      </c>
      <c r="AA410" s="68" t="str">
        <f ca="1">INDEX({"","_","-","="},IF(OR($D410 &gt;= AB$6, $E410 &lt; AA$6), 0, 1)+IF(OR($F410 &gt;= AB$6, $G410 &lt; AA$6), 0, 2)+1)</f>
        <v/>
      </c>
      <c r="AB410" s="68" t="str">
        <f ca="1">INDEX({"","_","-","="},IF(OR($D410 &gt;= AC$6, $E410 &lt; AB$6), 0, 1)+IF(OR($F410 &gt;= AC$6, $G410 &lt; AB$6), 0, 2)+1)</f>
        <v/>
      </c>
      <c r="AC410" s="68" t="str">
        <f ca="1">INDEX({"","_","-","="},IF(OR($D410 &gt;= AD$6, $E410 &lt; AC$6), 0, 1)+IF(OR($F410 &gt;= AD$6, $G410 &lt; AC$6), 0, 2)+1)</f>
        <v/>
      </c>
      <c r="AD410" s="68" t="str">
        <f ca="1">INDEX({"","_","-","="},IF(OR($D410 &gt;= AE$6, $E410 &lt; AD$6), 0, 1)+IF(OR($F410 &gt;= AE$6, $G410 &lt; AD$6), 0, 2)+1)</f>
        <v/>
      </c>
      <c r="AE410" s="68" t="str">
        <f ca="1">INDEX({"","_","-","="},IF(OR($D410 &gt;= AF$6, $E410 &lt; AE$6), 0, 1)+IF(OR($F410 &gt;= AF$6, $G410 &lt; AE$6), 0, 2)+1)</f>
        <v/>
      </c>
      <c r="AF410" s="68" t="str">
        <f ca="1">INDEX({"","_","-","="},IF(OR($D410 &gt;= AG$6, $E410 &lt; AF$6), 0, 1)+IF(OR($F410 &gt;= AG$6, $G410 &lt; AF$6), 0, 2)+1)</f>
        <v/>
      </c>
      <c r="AG410" s="68" t="str">
        <f ca="1">INDEX({"","_","-","="},IF(OR($D410 &gt;= AH$6, $E410 &lt; AG$6), 0, 1)+IF(OR($F410 &gt;= AH$6, $G410 &lt; AG$6), 0, 2)+1)</f>
        <v/>
      </c>
      <c r="AH410" s="68" t="str">
        <f ca="1">INDEX({"","_","-","="},IF(OR($D410 &gt;= AI$6, $E410 &lt; AH$6), 0, 1)+IF(OR($F410 &gt;= AI$6, $G410 &lt; AH$6), 0, 2)+1)</f>
        <v/>
      </c>
      <c r="AI410" s="68" t="str">
        <f ca="1">INDEX({"","_","-","="},IF(OR($D410 &gt;= AJ$6, $E410 &lt; AI$6), 0, 1)+IF(OR($F410 &gt;= AJ$6, $G410 &lt; AI$6), 0, 2)+1)</f>
        <v/>
      </c>
      <c r="AJ410" s="68" t="str">
        <f ca="1">INDEX({"","_","-","="},IF(OR($D410 &gt;= AK$6, $E410 &lt; AJ$6), 0, 1)+IF(OR($F410 &gt;= AK$6, $G410 &lt; AJ$6), 0, 2)+1)</f>
        <v/>
      </c>
      <c r="AK410" s="68" t="str">
        <f ca="1">INDEX({"","_","-","="},IF(OR($D410 &gt;= AL$6, $E410 &lt; AK$6), 0, 1)+IF(OR($F410 &gt;= AL$6, $G410 &lt; AK$6), 0, 2)+1)</f>
        <v/>
      </c>
      <c r="AL410" s="68" t="str">
        <f ca="1">INDEX({"","_","-","="},IF(OR($D410 &gt;= AM$6, $E410 &lt; AL$6), 0, 1)+IF(OR($F410 &gt;= AM$6, $G410 &lt; AL$6), 0, 2)+1)</f>
        <v/>
      </c>
      <c r="AM410" s="68" t="str">
        <f ca="1">INDEX({"","_","-","="},IF(OR($D410 &gt;= AN$6, $E410 &lt; AM$6), 0, 1)+IF(OR($F410 &gt;= AN$6, $G410 &lt; AM$6), 0, 2)+1)</f>
        <v/>
      </c>
      <c r="AN410" s="68" t="str">
        <f ca="1">INDEX({"","_","-","="},IF(OR($D410 &gt;= AO$6, $E410 &lt; AN$6), 0, 1)+IF(OR($F410 &gt;= AO$6, $G410 &lt; AN$6), 0, 2)+1)</f>
        <v/>
      </c>
      <c r="AO410" s="68" t="str">
        <f ca="1">INDEX({"","_","-","="},IF(OR($D410 &gt;= AP$6, $E410 &lt; AO$6), 0, 1)+IF(OR($F410 &gt;= AP$6, $G410 &lt; AO$6), 0, 2)+1)</f>
        <v/>
      </c>
      <c r="AP410" s="68" t="str">
        <f ca="1">INDEX({"","_","-","="},IF(OR($D410 &gt;= AQ$6, $E410 &lt; AP$6), 0, 1)+IF(OR($F410 &gt;= AQ$6, $G410 &lt; AP$6), 0, 2)+1)</f>
        <v/>
      </c>
      <c r="AQ410" s="68" t="str">
        <f ca="1">INDEX({"","_","-","="},IF(OR($D410 &gt;= AR$6, $E410 &lt; AQ$6), 0, 1)+IF(OR($F410 &gt;= AR$6, $G410 &lt; AQ$6), 0, 2)+1)</f>
        <v/>
      </c>
      <c r="AR410" s="68" t="str">
        <f ca="1">INDEX({"","_","-","="},IF(OR($D410 &gt;= AS$6, $E410 &lt; AR$6), 0, 1)+IF(OR($F410 &gt;= AS$6, $G410 &lt; AR$6), 0, 2)+1)</f>
        <v/>
      </c>
      <c r="AS410" s="68" t="str">
        <f ca="1">INDEX({"","_","-","="},IF(OR($D410 &gt;= AT$6, $E410 &lt; AS$6), 0, 1)+IF(OR($F410 &gt;= AT$6, $G410 &lt; AS$6), 0, 2)+1)</f>
        <v/>
      </c>
      <c r="AT410" s="68" t="str">
        <f ca="1">INDEX({"","_","-","="},IF(OR($D410 &gt;= AU$6, $E410 &lt; AT$6), 0, 1)+IF(OR($F410 &gt;= AU$6, $G410 &lt; AT$6), 0, 2)+1)</f>
        <v/>
      </c>
      <c r="AU410" s="68" t="str">
        <f ca="1">INDEX({"","_","-","="},IF(OR($D410 &gt;= AV$6, $E410 &lt; AU$6), 0, 1)+IF(OR($F410 &gt;= AV$6, $G410 &lt; AU$6), 0, 2)+1)</f>
        <v/>
      </c>
      <c r="AV410" s="68" t="str">
        <f ca="1">INDEX({"","_","-","="},IF(OR($D410 &gt;= AW$6, $E410 &lt; AV$6), 0, 1)+IF(OR($F410 &gt;= AW$6, $G410 &lt; AV$6), 0, 2)+1)</f>
        <v/>
      </c>
      <c r="AW410" s="68" t="str">
        <f ca="1">INDEX({"","_","-","="},IF(OR($D410 &gt;= AX$6, $E410 &lt; AW$6), 0, 1)+IF(OR($F410 &gt;= AX$6, $G410 &lt; AW$6), 0, 2)+1)</f>
        <v/>
      </c>
      <c r="AX410" s="68" t="str">
        <f ca="1">INDEX({"","_","-","="},IF(OR($D410 &gt;= AY$6, $E410 &lt; AX$6), 0, 1)+IF(OR($F410 &gt;= AY$6, $G410 &lt; AX$6), 0, 2)+1)</f>
        <v/>
      </c>
      <c r="AY410" s="68" t="str">
        <f ca="1">INDEX({"","_","-","="},IF(OR($D410 &gt;= AZ$6, $E410 &lt; AY$6), 0, 1)+IF(OR($F410 &gt;= AZ$6, $G410 &lt; AY$6), 0, 2)+1)</f>
        <v/>
      </c>
      <c r="AZ410" s="68" t="str">
        <f ca="1">INDEX({"","_","-","="},IF(OR($D410 &gt;= BA$6, $E410 &lt; AZ$6), 0, 1)+IF(OR($F410 &gt;= BA$6, $G410 &lt; AZ$6), 0, 2)+1)</f>
        <v/>
      </c>
      <c r="BA410" s="68" t="str">
        <f ca="1">INDEX({"","_","-","="},IF(OR($D410 &gt;= BB$6, $E410 &lt; BA$6), 0, 1)+IF(OR($F410 &gt;= BB$6, $G410 &lt; BA$6), 0, 2)+1)</f>
        <v/>
      </c>
      <c r="BB410" s="68" t="str">
        <f ca="1">INDEX({"","_","-","="},IF(OR($D410 &gt;= BC$6, $E410 &lt; BB$6), 0, 1)+IF(OR($F410 &gt;= BC$6, $G410 &lt; BB$6), 0, 2)+1)</f>
        <v/>
      </c>
      <c r="BC410" s="68" t="str">
        <f ca="1">INDEX({"","_","-","="},IF(OR($D410 &gt;= BD$6, $E410 &lt; BC$6), 0, 1)+IF(OR($F410 &gt;= BD$6, $G410 &lt; BC$6), 0, 2)+1)</f>
        <v/>
      </c>
      <c r="BD410" s="68" t="str">
        <f ca="1">INDEX({"","_","-","="},IF(OR($D410 &gt;= BE$6, $E410 &lt; BD$6), 0, 1)+IF(OR($F410 &gt;= BE$6, $G410 &lt; BD$6), 0, 2)+1)</f>
        <v/>
      </c>
      <c r="BE410" s="68" t="str">
        <f ca="1">INDEX({"","_","-","="},IF(OR($D410 &gt;= BF$6, $E410 &lt; BE$6), 0, 1)+IF(OR($F410 &gt;= BF$6, $G410 &lt; BE$6), 0, 2)+1)</f>
        <v/>
      </c>
      <c r="BF410" s="68" t="str">
        <f ca="1">INDEX({"","_","-","="},IF(OR($D410 &gt;= BG$6, $E410 &lt; BF$6), 0, 1)+IF(OR($F410 &gt;= BG$6, $G410 &lt; BF$6), 0, 2)+1)</f>
        <v/>
      </c>
      <c r="BG410" s="68" t="str">
        <f ca="1">INDEX({"","_","-","="},IF(OR($D410 &gt;= BH$6, $E410 &lt; BG$6), 0, 1)+IF(OR($F410 &gt;= BH$6, $G410 &lt; BG$6), 0, 2)+1)</f>
        <v/>
      </c>
      <c r="BH410" s="68" t="str">
        <f ca="1">INDEX({"","_","-","="},IF(OR($D410 &gt;= BI$6, $E410 &lt; BH$6), 0, 1)+IF(OR($F410 &gt;= BI$6, $G410 &lt; BH$6), 0, 2)+1)</f>
        <v/>
      </c>
      <c r="BI410" s="68" t="str">
        <f ca="1">INDEX({"","_","-","="},IF(OR($D410 &gt;= BJ$6, $E410 &lt; BI$6), 0, 1)+IF(OR($F410 &gt;= BJ$6, $G410 &lt; BI$6), 0, 2)+1)</f>
        <v/>
      </c>
      <c r="BJ410" s="68" t="str">
        <f ca="1">INDEX({"","_","-","="},IF(OR($D410 &gt;= BK$6, $E410 &lt; BJ$6), 0, 1)+IF(OR($F410 &gt;= BK$6, $G410 &lt; BJ$6), 0, 2)+1)</f>
        <v/>
      </c>
      <c r="BK410" s="68" t="str">
        <f ca="1">INDEX({"","_","-","="},IF(OR($D410 &gt;= BL$6, $E410 &lt; BK$6), 0, 1)+IF(OR($F410 &gt;= BL$6, $G410 &lt; BK$6), 0, 2)+1)</f>
        <v/>
      </c>
      <c r="BL410" s="68" t="str">
        <f ca="1">INDEX({"","_","-","="},IF(OR($D410 &gt;= BM$6, $E410 &lt; BL$6), 0, 1)+IF(OR($F410 &gt;= BM$6, $G410 &lt; BL$6), 0, 2)+1)</f>
        <v/>
      </c>
      <c r="BM410" s="68" t="str">
        <f ca="1">INDEX({"","_","-","="},IF(OR($D410 &gt;= BN$6, $E410 &lt; BM$6), 0, 1)+IF(OR($F410 &gt;= BN$6, $G410 &lt; BM$6), 0, 2)+1)</f>
        <v/>
      </c>
      <c r="BN410" s="68" t="str">
        <f ca="1">INDEX({"","_","-","="},IF(OR($D410 &gt;= BO$6, $E410 &lt; BN$6), 0, 1)+IF(OR($F410 &gt;= BO$6, $G410 &lt; BN$6), 0, 2)+1)</f>
        <v/>
      </c>
      <c r="BO410" s="68" t="str">
        <f ca="1">INDEX({"","_","-","="},IF(OR($D410 &gt;= BP$6, $E410 &lt; BO$6), 0, 1)+IF(OR($F410 &gt;= BP$6, $G410 &lt; BO$6), 0, 2)+1)</f>
        <v/>
      </c>
      <c r="BP410" s="68" t="str">
        <f ca="1">INDEX({"","_","-","="},IF(OR($D410 &gt;= BQ$6, $E410 &lt; BP$6), 0, 1)+IF(OR($F410 &gt;= BQ$6, $G410 &lt; BP$6), 0, 2)+1)</f>
        <v/>
      </c>
      <c r="BQ410" s="68" t="str">
        <f ca="1">INDEX({"","_","-","="},IF(OR($D410 &gt;= BR$6, $E410 &lt; BQ$6), 0, 1)+IF(OR($F410 &gt;= BR$6, $G410 &lt; BQ$6), 0, 2)+1)</f>
        <v/>
      </c>
      <c r="BR410" s="68" t="str">
        <f ca="1">INDEX({"","_","-","="},IF(OR($D410 &gt;= BS$6, $E410 &lt; BR$6), 0, 1)+IF(OR($F410 &gt;= BS$6, $G410 &lt; BR$6), 0, 2)+1)</f>
        <v/>
      </c>
      <c r="BS410" s="68" t="str">
        <f ca="1">INDEX({"","_","-","="},IF(OR($D410 &gt;= BT$6, $E410 &lt; BS$6), 0, 1)+IF(OR($F410 &gt;= BT$6, $G410 &lt; BS$6), 0, 2)+1)</f>
        <v/>
      </c>
      <c r="BT410" s="68" t="str">
        <f ca="1">INDEX({"","_","-","="},IF(OR($D410 &gt;= BU$6, $E410 &lt; BT$6), 0, 1)+IF(OR($F410 &gt;= BU$6, $G410 &lt; BT$6), 0, 2)+1)</f>
        <v/>
      </c>
      <c r="BU410" s="68" t="str">
        <f ca="1">INDEX({"","_","-","="},IF(OR($D410 &gt;= BV$6, $E410 &lt; BU$6), 0, 1)+IF(OR($F410 &gt;= BV$6, $G410 &lt; BU$6), 0, 2)+1)</f>
        <v/>
      </c>
      <c r="BV410" s="68" t="str">
        <f ca="1">INDEX({"","_","-","="},IF(OR($D410 &gt;= BW$6, $E410 &lt; BV$6), 0, 1)+IF(OR($F410 &gt;= BW$6, $G410 &lt; BV$6), 0, 2)+1)</f>
        <v/>
      </c>
      <c r="BW410" s="68" t="str">
        <f ca="1">INDEX({"","_","-","="},IF(OR($D410 &gt;= BX$6, $E410 &lt; BW$6), 0, 1)+IF(OR($F410 &gt;= BX$6, $G410 &lt; BW$6), 0, 2)+1)</f>
        <v/>
      </c>
      <c r="BX410" s="68" t="str">
        <f ca="1">INDEX({"","_","-","="},IF(OR($D410 &gt;= BY$6, $E410 &lt; BX$6), 0, 1)+IF(OR($F410 &gt;= BY$6, $G410 &lt; BX$6), 0, 2)+1)</f>
        <v/>
      </c>
      <c r="BY410" s="68" t="str">
        <f ca="1">INDEX({"","_","-","="},IF(OR($D410 &gt;= BZ$6, $E410 &lt; BY$6), 0, 1)+IF(OR($F410 &gt;= BZ$6, $G410 &lt; BY$6), 0, 2)+1)</f>
        <v/>
      </c>
      <c r="BZ410" s="68" t="str">
        <f ca="1">INDEX({"","_","-","="},IF(OR($D410 &gt;= CA$6, $E410 &lt; BZ$6), 0, 1)+IF(OR($F410 &gt;= CA$6, $G410 &lt; BZ$6), 0, 2)+1)</f>
        <v/>
      </c>
      <c r="CA410" s="68" t="str">
        <f ca="1">INDEX({"","_","-","="},IF(OR($D410 &gt;= CB$6, $E410 &lt; CA$6), 0, 1)+IF(OR($F410 &gt;= CB$6, $G410 &lt; CA$6), 0, 2)+1)</f>
        <v/>
      </c>
      <c r="CB410" s="68" t="str">
        <f ca="1">INDEX({"","_","-","="},IF(OR($D410 &gt;= CC$6, $E410 &lt; CB$6), 0, 1)+IF(OR($F410 &gt;= CC$6, $G410 &lt; CB$6), 0, 2)+1)</f>
        <v/>
      </c>
      <c r="CC410" s="68" t="str">
        <f ca="1">INDEX({"","_","-","="},IF(OR($D410 &gt;= CD$6, $E410 &lt; CC$6), 0, 1)+IF(OR($F410 &gt;= CD$6, $G410 &lt; CC$6), 0, 2)+1)</f>
        <v/>
      </c>
      <c r="CD410" s="68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IF('临-进度'!M406,'临-进度'!$A406,"")</f>
        <v/>
      </c>
      <c r="B411" s="8" t="str">
        <f ca="1">IF('临-进度'!M406,'临-进度'!$B406,"")</f>
        <v/>
      </c>
      <c r="C411" s="8" t="str">
        <f ca="1">IF('临-进度'!M406,'临-进度'!$E406,"")</f>
        <v/>
      </c>
      <c r="D411" s="40" t="str">
        <f ca="1">IF('临-进度'!$M406,'临-进度'!$I406,"")</f>
        <v/>
      </c>
      <c r="E411" s="40" t="str">
        <f ca="1">IF('临-进度'!$M406,'临-进度'!$AE406,"")</f>
        <v/>
      </c>
      <c r="F411" s="40" t="str">
        <f ca="1">IF('临-进度'!$M406,'临-进度'!$J406,"")</f>
        <v/>
      </c>
      <c r="G411" s="73" t="str">
        <f ca="1">IF('临-进度'!$M406,'临-进度'!$AF406,"")</f>
        <v/>
      </c>
      <c r="H411" s="68" t="str">
        <f ca="1">INDEX({"","_","-","="},IF(OR($D411 &gt;= I$6, $E411 &lt; H$6), 0, 1)+IF(OR($F411 &gt;= I$6, $G411 &lt; H$6), 0, 2)+1)</f>
        <v/>
      </c>
      <c r="I411" s="68" t="str">
        <f ca="1">INDEX({"","_","-","="},IF(OR($D411 &gt;= J$6, $E411 &lt; I$6), 0, 1)+IF(OR($F411 &gt;= J$6, $G411 &lt; I$6), 0, 2)+1)</f>
        <v/>
      </c>
      <c r="J411" s="68" t="str">
        <f ca="1">INDEX({"","_","-","="},IF(OR($D411 &gt;= K$6, $E411 &lt; J$6), 0, 1)+IF(OR($F411 &gt;= K$6, $G411 &lt; J$6), 0, 2)+1)</f>
        <v/>
      </c>
      <c r="K411" s="68" t="str">
        <f ca="1">INDEX({"","_","-","="},IF(OR($D411 &gt;= L$6, $E411 &lt; K$6), 0, 1)+IF(OR($F411 &gt;= L$6, $G411 &lt; K$6), 0, 2)+1)</f>
        <v/>
      </c>
      <c r="L411" s="68" t="str">
        <f ca="1">INDEX({"","_","-","="},IF(OR($D411 &gt;= M$6, $E411 &lt; L$6), 0, 1)+IF(OR($F411 &gt;= M$6, $G411 &lt; L$6), 0, 2)+1)</f>
        <v/>
      </c>
      <c r="M411" s="68" t="str">
        <f ca="1">INDEX({"","_","-","="},IF(OR($D411 &gt;= N$6, $E411 &lt; M$6), 0, 1)+IF(OR($F411 &gt;= N$6, $G411 &lt; M$6), 0, 2)+1)</f>
        <v/>
      </c>
      <c r="N411" s="68" t="str">
        <f ca="1">INDEX({"","_","-","="},IF(OR($D411 &gt;= O$6, $E411 &lt; N$6), 0, 1)+IF(OR($F411 &gt;= O$6, $G411 &lt; N$6), 0, 2)+1)</f>
        <v/>
      </c>
      <c r="O411" s="68" t="str">
        <f ca="1">INDEX({"","_","-","="},IF(OR($D411 &gt;= P$6, $E411 &lt; O$6), 0, 1)+IF(OR($F411 &gt;= P$6, $G411 &lt; O$6), 0, 2)+1)</f>
        <v/>
      </c>
      <c r="P411" s="68" t="str">
        <f ca="1">INDEX({"","_","-","="},IF(OR($D411 &gt;= Q$6, $E411 &lt; P$6), 0, 1)+IF(OR($F411 &gt;= Q$6, $G411 &lt; P$6), 0, 2)+1)</f>
        <v/>
      </c>
      <c r="Q411" s="68" t="str">
        <f ca="1">INDEX({"","_","-","="},IF(OR($D411 &gt;= R$6, $E411 &lt; Q$6), 0, 1)+IF(OR($F411 &gt;= R$6, $G411 &lt; Q$6), 0, 2)+1)</f>
        <v/>
      </c>
      <c r="R411" s="68" t="str">
        <f ca="1">INDEX({"","_","-","="},IF(OR($D411 &gt;= S$6, $E411 &lt; R$6), 0, 1)+IF(OR($F411 &gt;= S$6, $G411 &lt; R$6), 0, 2)+1)</f>
        <v/>
      </c>
      <c r="S411" s="68" t="str">
        <f ca="1">INDEX({"","_","-","="},IF(OR($D411 &gt;= T$6, $E411 &lt; S$6), 0, 1)+IF(OR($F411 &gt;= T$6, $G411 &lt; S$6), 0, 2)+1)</f>
        <v/>
      </c>
      <c r="T411" s="68" t="str">
        <f ca="1">INDEX({"","_","-","="},IF(OR($D411 &gt;= U$6, $E411 &lt; T$6), 0, 1)+IF(OR($F411 &gt;= U$6, $G411 &lt; T$6), 0, 2)+1)</f>
        <v/>
      </c>
      <c r="U411" s="68" t="str">
        <f ca="1">INDEX({"","_","-","="},IF(OR($D411 &gt;= V$6, $E411 &lt; U$6), 0, 1)+IF(OR($F411 &gt;= V$6, $G411 &lt; U$6), 0, 2)+1)</f>
        <v/>
      </c>
      <c r="V411" s="68" t="str">
        <f ca="1">INDEX({"","_","-","="},IF(OR($D411 &gt;= W$6, $E411 &lt; V$6), 0, 1)+IF(OR($F411 &gt;= W$6, $G411 &lt; V$6), 0, 2)+1)</f>
        <v/>
      </c>
      <c r="W411" s="68" t="str">
        <f ca="1">INDEX({"","_","-","="},IF(OR($D411 &gt;= X$6, $E411 &lt; W$6), 0, 1)+IF(OR($F411 &gt;= X$6, $G411 &lt; W$6), 0, 2)+1)</f>
        <v/>
      </c>
      <c r="X411" s="68" t="str">
        <f ca="1">INDEX({"","_","-","="},IF(OR($D411 &gt;= Y$6, $E411 &lt; X$6), 0, 1)+IF(OR($F411 &gt;= Y$6, $G411 &lt; X$6), 0, 2)+1)</f>
        <v/>
      </c>
      <c r="Y411" s="68" t="str">
        <f ca="1">INDEX({"","_","-","="},IF(OR($D411 &gt;= Z$6, $E411 &lt; Y$6), 0, 1)+IF(OR($F411 &gt;= Z$6, $G411 &lt; Y$6), 0, 2)+1)</f>
        <v/>
      </c>
      <c r="Z411" s="68" t="str">
        <f ca="1">INDEX({"","_","-","="},IF(OR($D411 &gt;= AA$6, $E411 &lt; Z$6), 0, 1)+IF(OR($F411 &gt;= AA$6, $G411 &lt; Z$6), 0, 2)+1)</f>
        <v/>
      </c>
      <c r="AA411" s="68" t="str">
        <f ca="1">INDEX({"","_","-","="},IF(OR($D411 &gt;= AB$6, $E411 &lt; AA$6), 0, 1)+IF(OR($F411 &gt;= AB$6, $G411 &lt; AA$6), 0, 2)+1)</f>
        <v/>
      </c>
      <c r="AB411" s="68" t="str">
        <f ca="1">INDEX({"","_","-","="},IF(OR($D411 &gt;= AC$6, $E411 &lt; AB$6), 0, 1)+IF(OR($F411 &gt;= AC$6, $G411 &lt; AB$6), 0, 2)+1)</f>
        <v/>
      </c>
      <c r="AC411" s="68" t="str">
        <f ca="1">INDEX({"","_","-","="},IF(OR($D411 &gt;= AD$6, $E411 &lt; AC$6), 0, 1)+IF(OR($F411 &gt;= AD$6, $G411 &lt; AC$6), 0, 2)+1)</f>
        <v/>
      </c>
      <c r="AD411" s="68" t="str">
        <f ca="1">INDEX({"","_","-","="},IF(OR($D411 &gt;= AE$6, $E411 &lt; AD$6), 0, 1)+IF(OR($F411 &gt;= AE$6, $G411 &lt; AD$6), 0, 2)+1)</f>
        <v/>
      </c>
      <c r="AE411" s="68" t="str">
        <f ca="1">INDEX({"","_","-","="},IF(OR($D411 &gt;= AF$6, $E411 &lt; AE$6), 0, 1)+IF(OR($F411 &gt;= AF$6, $G411 &lt; AE$6), 0, 2)+1)</f>
        <v/>
      </c>
      <c r="AF411" s="68" t="str">
        <f ca="1">INDEX({"","_","-","="},IF(OR($D411 &gt;= AG$6, $E411 &lt; AF$6), 0, 1)+IF(OR($F411 &gt;= AG$6, $G411 &lt; AF$6), 0, 2)+1)</f>
        <v/>
      </c>
      <c r="AG411" s="68" t="str">
        <f ca="1">INDEX({"","_","-","="},IF(OR($D411 &gt;= AH$6, $E411 &lt; AG$6), 0, 1)+IF(OR($F411 &gt;= AH$6, $G411 &lt; AG$6), 0, 2)+1)</f>
        <v/>
      </c>
      <c r="AH411" s="68" t="str">
        <f ca="1">INDEX({"","_","-","="},IF(OR($D411 &gt;= AI$6, $E411 &lt; AH$6), 0, 1)+IF(OR($F411 &gt;= AI$6, $G411 &lt; AH$6), 0, 2)+1)</f>
        <v/>
      </c>
      <c r="AI411" s="68" t="str">
        <f ca="1">INDEX({"","_","-","="},IF(OR($D411 &gt;= AJ$6, $E411 &lt; AI$6), 0, 1)+IF(OR($F411 &gt;= AJ$6, $G411 &lt; AI$6), 0, 2)+1)</f>
        <v/>
      </c>
      <c r="AJ411" s="68" t="str">
        <f ca="1">INDEX({"","_","-","="},IF(OR($D411 &gt;= AK$6, $E411 &lt; AJ$6), 0, 1)+IF(OR($F411 &gt;= AK$6, $G411 &lt; AJ$6), 0, 2)+1)</f>
        <v/>
      </c>
      <c r="AK411" s="68" t="str">
        <f ca="1">INDEX({"","_","-","="},IF(OR($D411 &gt;= AL$6, $E411 &lt; AK$6), 0, 1)+IF(OR($F411 &gt;= AL$6, $G411 &lt; AK$6), 0, 2)+1)</f>
        <v/>
      </c>
      <c r="AL411" s="68" t="str">
        <f ca="1">INDEX({"","_","-","="},IF(OR($D411 &gt;= AM$6, $E411 &lt; AL$6), 0, 1)+IF(OR($F411 &gt;= AM$6, $G411 &lt; AL$6), 0, 2)+1)</f>
        <v/>
      </c>
      <c r="AM411" s="68" t="str">
        <f ca="1">INDEX({"","_","-","="},IF(OR($D411 &gt;= AN$6, $E411 &lt; AM$6), 0, 1)+IF(OR($F411 &gt;= AN$6, $G411 &lt; AM$6), 0, 2)+1)</f>
        <v/>
      </c>
      <c r="AN411" s="68" t="str">
        <f ca="1">INDEX({"","_","-","="},IF(OR($D411 &gt;= AO$6, $E411 &lt; AN$6), 0, 1)+IF(OR($F411 &gt;= AO$6, $G411 &lt; AN$6), 0, 2)+1)</f>
        <v/>
      </c>
      <c r="AO411" s="68" t="str">
        <f ca="1">INDEX({"","_","-","="},IF(OR($D411 &gt;= AP$6, $E411 &lt; AO$6), 0, 1)+IF(OR($F411 &gt;= AP$6, $G411 &lt; AO$6), 0, 2)+1)</f>
        <v/>
      </c>
      <c r="AP411" s="68" t="str">
        <f ca="1">INDEX({"","_","-","="},IF(OR($D411 &gt;= AQ$6, $E411 &lt; AP$6), 0, 1)+IF(OR($F411 &gt;= AQ$6, $G411 &lt; AP$6), 0, 2)+1)</f>
        <v/>
      </c>
      <c r="AQ411" s="68" t="str">
        <f ca="1">INDEX({"","_","-","="},IF(OR($D411 &gt;= AR$6, $E411 &lt; AQ$6), 0, 1)+IF(OR($F411 &gt;= AR$6, $G411 &lt; AQ$6), 0, 2)+1)</f>
        <v/>
      </c>
      <c r="AR411" s="68" t="str">
        <f ca="1">INDEX({"","_","-","="},IF(OR($D411 &gt;= AS$6, $E411 &lt; AR$6), 0, 1)+IF(OR($F411 &gt;= AS$6, $G411 &lt; AR$6), 0, 2)+1)</f>
        <v/>
      </c>
      <c r="AS411" s="68" t="str">
        <f ca="1">INDEX({"","_","-","="},IF(OR($D411 &gt;= AT$6, $E411 &lt; AS$6), 0, 1)+IF(OR($F411 &gt;= AT$6, $G411 &lt; AS$6), 0, 2)+1)</f>
        <v/>
      </c>
      <c r="AT411" s="68" t="str">
        <f ca="1">INDEX({"","_","-","="},IF(OR($D411 &gt;= AU$6, $E411 &lt; AT$6), 0, 1)+IF(OR($F411 &gt;= AU$6, $G411 &lt; AT$6), 0, 2)+1)</f>
        <v/>
      </c>
      <c r="AU411" s="68" t="str">
        <f ca="1">INDEX({"","_","-","="},IF(OR($D411 &gt;= AV$6, $E411 &lt; AU$6), 0, 1)+IF(OR($F411 &gt;= AV$6, $G411 &lt; AU$6), 0, 2)+1)</f>
        <v/>
      </c>
      <c r="AV411" s="68" t="str">
        <f ca="1">INDEX({"","_","-","="},IF(OR($D411 &gt;= AW$6, $E411 &lt; AV$6), 0, 1)+IF(OR($F411 &gt;= AW$6, $G411 &lt; AV$6), 0, 2)+1)</f>
        <v/>
      </c>
      <c r="AW411" s="68" t="str">
        <f ca="1">INDEX({"","_","-","="},IF(OR($D411 &gt;= AX$6, $E411 &lt; AW$6), 0, 1)+IF(OR($F411 &gt;= AX$6, $G411 &lt; AW$6), 0, 2)+1)</f>
        <v/>
      </c>
      <c r="AX411" s="68" t="str">
        <f ca="1">INDEX({"","_","-","="},IF(OR($D411 &gt;= AY$6, $E411 &lt; AX$6), 0, 1)+IF(OR($F411 &gt;= AY$6, $G411 &lt; AX$6), 0, 2)+1)</f>
        <v/>
      </c>
      <c r="AY411" s="68" t="str">
        <f ca="1">INDEX({"","_","-","="},IF(OR($D411 &gt;= AZ$6, $E411 &lt; AY$6), 0, 1)+IF(OR($F411 &gt;= AZ$6, $G411 &lt; AY$6), 0, 2)+1)</f>
        <v/>
      </c>
      <c r="AZ411" s="68" t="str">
        <f ca="1">INDEX({"","_","-","="},IF(OR($D411 &gt;= BA$6, $E411 &lt; AZ$6), 0, 1)+IF(OR($F411 &gt;= BA$6, $G411 &lt; AZ$6), 0, 2)+1)</f>
        <v/>
      </c>
      <c r="BA411" s="68" t="str">
        <f ca="1">INDEX({"","_","-","="},IF(OR($D411 &gt;= BB$6, $E411 &lt; BA$6), 0, 1)+IF(OR($F411 &gt;= BB$6, $G411 &lt; BA$6), 0, 2)+1)</f>
        <v/>
      </c>
      <c r="BB411" s="68" t="str">
        <f ca="1">INDEX({"","_","-","="},IF(OR($D411 &gt;= BC$6, $E411 &lt; BB$6), 0, 1)+IF(OR($F411 &gt;= BC$6, $G411 &lt; BB$6), 0, 2)+1)</f>
        <v/>
      </c>
      <c r="BC411" s="68" t="str">
        <f ca="1">INDEX({"","_","-","="},IF(OR($D411 &gt;= BD$6, $E411 &lt; BC$6), 0, 1)+IF(OR($F411 &gt;= BD$6, $G411 &lt; BC$6), 0, 2)+1)</f>
        <v/>
      </c>
      <c r="BD411" s="68" t="str">
        <f ca="1">INDEX({"","_","-","="},IF(OR($D411 &gt;= BE$6, $E411 &lt; BD$6), 0, 1)+IF(OR($F411 &gt;= BE$6, $G411 &lt; BD$6), 0, 2)+1)</f>
        <v/>
      </c>
      <c r="BE411" s="68" t="str">
        <f ca="1">INDEX({"","_","-","="},IF(OR($D411 &gt;= BF$6, $E411 &lt; BE$6), 0, 1)+IF(OR($F411 &gt;= BF$6, $G411 &lt; BE$6), 0, 2)+1)</f>
        <v/>
      </c>
      <c r="BF411" s="68" t="str">
        <f ca="1">INDEX({"","_","-","="},IF(OR($D411 &gt;= BG$6, $E411 &lt; BF$6), 0, 1)+IF(OR($F411 &gt;= BG$6, $G411 &lt; BF$6), 0, 2)+1)</f>
        <v/>
      </c>
      <c r="BG411" s="68" t="str">
        <f ca="1">INDEX({"","_","-","="},IF(OR($D411 &gt;= BH$6, $E411 &lt; BG$6), 0, 1)+IF(OR($F411 &gt;= BH$6, $G411 &lt; BG$6), 0, 2)+1)</f>
        <v/>
      </c>
      <c r="BH411" s="68" t="str">
        <f ca="1">INDEX({"","_","-","="},IF(OR($D411 &gt;= BI$6, $E411 &lt; BH$6), 0, 1)+IF(OR($F411 &gt;= BI$6, $G411 &lt; BH$6), 0, 2)+1)</f>
        <v/>
      </c>
      <c r="BI411" s="68" t="str">
        <f ca="1">INDEX({"","_","-","="},IF(OR($D411 &gt;= BJ$6, $E411 &lt; BI$6), 0, 1)+IF(OR($F411 &gt;= BJ$6, $G411 &lt; BI$6), 0, 2)+1)</f>
        <v/>
      </c>
      <c r="BJ411" s="68" t="str">
        <f ca="1">INDEX({"","_","-","="},IF(OR($D411 &gt;= BK$6, $E411 &lt; BJ$6), 0, 1)+IF(OR($F411 &gt;= BK$6, $G411 &lt; BJ$6), 0, 2)+1)</f>
        <v/>
      </c>
      <c r="BK411" s="68" t="str">
        <f ca="1">INDEX({"","_","-","="},IF(OR($D411 &gt;= BL$6, $E411 &lt; BK$6), 0, 1)+IF(OR($F411 &gt;= BL$6, $G411 &lt; BK$6), 0, 2)+1)</f>
        <v/>
      </c>
      <c r="BL411" s="68" t="str">
        <f ca="1">INDEX({"","_","-","="},IF(OR($D411 &gt;= BM$6, $E411 &lt; BL$6), 0, 1)+IF(OR($F411 &gt;= BM$6, $G411 &lt; BL$6), 0, 2)+1)</f>
        <v/>
      </c>
      <c r="BM411" s="68" t="str">
        <f ca="1">INDEX({"","_","-","="},IF(OR($D411 &gt;= BN$6, $E411 &lt; BM$6), 0, 1)+IF(OR($F411 &gt;= BN$6, $G411 &lt; BM$6), 0, 2)+1)</f>
        <v/>
      </c>
      <c r="BN411" s="68" t="str">
        <f ca="1">INDEX({"","_","-","="},IF(OR($D411 &gt;= BO$6, $E411 &lt; BN$6), 0, 1)+IF(OR($F411 &gt;= BO$6, $G411 &lt; BN$6), 0, 2)+1)</f>
        <v/>
      </c>
      <c r="BO411" s="68" t="str">
        <f ca="1">INDEX({"","_","-","="},IF(OR($D411 &gt;= BP$6, $E411 &lt; BO$6), 0, 1)+IF(OR($F411 &gt;= BP$6, $G411 &lt; BO$6), 0, 2)+1)</f>
        <v/>
      </c>
      <c r="BP411" s="68" t="str">
        <f ca="1">INDEX({"","_","-","="},IF(OR($D411 &gt;= BQ$6, $E411 &lt; BP$6), 0, 1)+IF(OR($F411 &gt;= BQ$6, $G411 &lt; BP$6), 0, 2)+1)</f>
        <v/>
      </c>
      <c r="BQ411" s="68" t="str">
        <f ca="1">INDEX({"","_","-","="},IF(OR($D411 &gt;= BR$6, $E411 &lt; BQ$6), 0, 1)+IF(OR($F411 &gt;= BR$6, $G411 &lt; BQ$6), 0, 2)+1)</f>
        <v/>
      </c>
      <c r="BR411" s="68" t="str">
        <f ca="1">INDEX({"","_","-","="},IF(OR($D411 &gt;= BS$6, $E411 &lt; BR$6), 0, 1)+IF(OR($F411 &gt;= BS$6, $G411 &lt; BR$6), 0, 2)+1)</f>
        <v/>
      </c>
      <c r="BS411" s="68" t="str">
        <f ca="1">INDEX({"","_","-","="},IF(OR($D411 &gt;= BT$6, $E411 &lt; BS$6), 0, 1)+IF(OR($F411 &gt;= BT$6, $G411 &lt; BS$6), 0, 2)+1)</f>
        <v/>
      </c>
      <c r="BT411" s="68" t="str">
        <f ca="1">INDEX({"","_","-","="},IF(OR($D411 &gt;= BU$6, $E411 &lt; BT$6), 0, 1)+IF(OR($F411 &gt;= BU$6, $G411 &lt; BT$6), 0, 2)+1)</f>
        <v/>
      </c>
      <c r="BU411" s="68" t="str">
        <f ca="1">INDEX({"","_","-","="},IF(OR($D411 &gt;= BV$6, $E411 &lt; BU$6), 0, 1)+IF(OR($F411 &gt;= BV$6, $G411 &lt; BU$6), 0, 2)+1)</f>
        <v/>
      </c>
      <c r="BV411" s="68" t="str">
        <f ca="1">INDEX({"","_","-","="},IF(OR($D411 &gt;= BW$6, $E411 &lt; BV$6), 0, 1)+IF(OR($F411 &gt;= BW$6, $G411 &lt; BV$6), 0, 2)+1)</f>
        <v/>
      </c>
      <c r="BW411" s="68" t="str">
        <f ca="1">INDEX({"","_","-","="},IF(OR($D411 &gt;= BX$6, $E411 &lt; BW$6), 0, 1)+IF(OR($F411 &gt;= BX$6, $G411 &lt; BW$6), 0, 2)+1)</f>
        <v/>
      </c>
      <c r="BX411" s="68" t="str">
        <f ca="1">INDEX({"","_","-","="},IF(OR($D411 &gt;= BY$6, $E411 &lt; BX$6), 0, 1)+IF(OR($F411 &gt;= BY$6, $G411 &lt; BX$6), 0, 2)+1)</f>
        <v/>
      </c>
      <c r="BY411" s="68" t="str">
        <f ca="1">INDEX({"","_","-","="},IF(OR($D411 &gt;= BZ$6, $E411 &lt; BY$6), 0, 1)+IF(OR($F411 &gt;= BZ$6, $G411 &lt; BY$6), 0, 2)+1)</f>
        <v/>
      </c>
      <c r="BZ411" s="68" t="str">
        <f ca="1">INDEX({"","_","-","="},IF(OR($D411 &gt;= CA$6, $E411 &lt; BZ$6), 0, 1)+IF(OR($F411 &gt;= CA$6, $G411 &lt; BZ$6), 0, 2)+1)</f>
        <v/>
      </c>
      <c r="CA411" s="68" t="str">
        <f ca="1">INDEX({"","_","-","="},IF(OR($D411 &gt;= CB$6, $E411 &lt; CA$6), 0, 1)+IF(OR($F411 &gt;= CB$6, $G411 &lt; CA$6), 0, 2)+1)</f>
        <v/>
      </c>
      <c r="CB411" s="68" t="str">
        <f ca="1">INDEX({"","_","-","="},IF(OR($D411 &gt;= CC$6, $E411 &lt; CB$6), 0, 1)+IF(OR($F411 &gt;= CC$6, $G411 &lt; CB$6), 0, 2)+1)</f>
        <v/>
      </c>
      <c r="CC411" s="68" t="str">
        <f ca="1">INDEX({"","_","-","="},IF(OR($D411 &gt;= CD$6, $E411 &lt; CC$6), 0, 1)+IF(OR($F411 &gt;= CD$6, $G411 &lt; CC$6), 0, 2)+1)</f>
        <v/>
      </c>
      <c r="CD411" s="68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IF('临-进度'!M407,'临-进度'!$A407,"")</f>
        <v/>
      </c>
      <c r="B412" s="8" t="str">
        <f ca="1">IF('临-进度'!M407,'临-进度'!$B407,"")</f>
        <v/>
      </c>
      <c r="C412" s="8" t="str">
        <f ca="1">IF('临-进度'!M407,'临-进度'!$E407,"")</f>
        <v/>
      </c>
      <c r="D412" s="40" t="str">
        <f ca="1">IF('临-进度'!$M407,'临-进度'!$I407,"")</f>
        <v/>
      </c>
      <c r="E412" s="40" t="str">
        <f ca="1">IF('临-进度'!$M407,'临-进度'!$AE407,"")</f>
        <v/>
      </c>
      <c r="F412" s="40" t="str">
        <f ca="1">IF('临-进度'!$M407,'临-进度'!$J407,"")</f>
        <v/>
      </c>
      <c r="G412" s="73" t="str">
        <f ca="1">IF('临-进度'!$M407,'临-进度'!$AF407,"")</f>
        <v/>
      </c>
      <c r="H412" s="68" t="str">
        <f ca="1">INDEX({"","_","-","="},IF(OR($D412 &gt;= I$6, $E412 &lt; H$6), 0, 1)+IF(OR($F412 &gt;= I$6, $G412 &lt; H$6), 0, 2)+1)</f>
        <v/>
      </c>
      <c r="I412" s="68" t="str">
        <f ca="1">INDEX({"","_","-","="},IF(OR($D412 &gt;= J$6, $E412 &lt; I$6), 0, 1)+IF(OR($F412 &gt;= J$6, $G412 &lt; I$6), 0, 2)+1)</f>
        <v/>
      </c>
      <c r="J412" s="68" t="str">
        <f ca="1">INDEX({"","_","-","="},IF(OR($D412 &gt;= K$6, $E412 &lt; J$6), 0, 1)+IF(OR($F412 &gt;= K$6, $G412 &lt; J$6), 0, 2)+1)</f>
        <v/>
      </c>
      <c r="K412" s="68" t="str">
        <f ca="1">INDEX({"","_","-","="},IF(OR($D412 &gt;= L$6, $E412 &lt; K$6), 0, 1)+IF(OR($F412 &gt;= L$6, $G412 &lt; K$6), 0, 2)+1)</f>
        <v/>
      </c>
      <c r="L412" s="68" t="str">
        <f ca="1">INDEX({"","_","-","="},IF(OR($D412 &gt;= M$6, $E412 &lt; L$6), 0, 1)+IF(OR($F412 &gt;= M$6, $G412 &lt; L$6), 0, 2)+1)</f>
        <v/>
      </c>
      <c r="M412" s="68" t="str">
        <f ca="1">INDEX({"","_","-","="},IF(OR($D412 &gt;= N$6, $E412 &lt; M$6), 0, 1)+IF(OR($F412 &gt;= N$6, $G412 &lt; M$6), 0, 2)+1)</f>
        <v/>
      </c>
      <c r="N412" s="68" t="str">
        <f ca="1">INDEX({"","_","-","="},IF(OR($D412 &gt;= O$6, $E412 &lt; N$6), 0, 1)+IF(OR($F412 &gt;= O$6, $G412 &lt; N$6), 0, 2)+1)</f>
        <v/>
      </c>
      <c r="O412" s="68" t="str">
        <f ca="1">INDEX({"","_","-","="},IF(OR($D412 &gt;= P$6, $E412 &lt; O$6), 0, 1)+IF(OR($F412 &gt;= P$6, $G412 &lt; O$6), 0, 2)+1)</f>
        <v/>
      </c>
      <c r="P412" s="68" t="str">
        <f ca="1">INDEX({"","_","-","="},IF(OR($D412 &gt;= Q$6, $E412 &lt; P$6), 0, 1)+IF(OR($F412 &gt;= Q$6, $G412 &lt; P$6), 0, 2)+1)</f>
        <v/>
      </c>
      <c r="Q412" s="68" t="str">
        <f ca="1">INDEX({"","_","-","="},IF(OR($D412 &gt;= R$6, $E412 &lt; Q$6), 0, 1)+IF(OR($F412 &gt;= R$6, $G412 &lt; Q$6), 0, 2)+1)</f>
        <v/>
      </c>
      <c r="R412" s="68" t="str">
        <f ca="1">INDEX({"","_","-","="},IF(OR($D412 &gt;= S$6, $E412 &lt; R$6), 0, 1)+IF(OR($F412 &gt;= S$6, $G412 &lt; R$6), 0, 2)+1)</f>
        <v/>
      </c>
      <c r="S412" s="68" t="str">
        <f ca="1">INDEX({"","_","-","="},IF(OR($D412 &gt;= T$6, $E412 &lt; S$6), 0, 1)+IF(OR($F412 &gt;= T$6, $G412 &lt; S$6), 0, 2)+1)</f>
        <v/>
      </c>
      <c r="T412" s="68" t="str">
        <f ca="1">INDEX({"","_","-","="},IF(OR($D412 &gt;= U$6, $E412 &lt; T$6), 0, 1)+IF(OR($F412 &gt;= U$6, $G412 &lt; T$6), 0, 2)+1)</f>
        <v/>
      </c>
      <c r="U412" s="68" t="str">
        <f ca="1">INDEX({"","_","-","="},IF(OR($D412 &gt;= V$6, $E412 &lt; U$6), 0, 1)+IF(OR($F412 &gt;= V$6, $G412 &lt; U$6), 0, 2)+1)</f>
        <v/>
      </c>
      <c r="V412" s="68" t="str">
        <f ca="1">INDEX({"","_","-","="},IF(OR($D412 &gt;= W$6, $E412 &lt; V$6), 0, 1)+IF(OR($F412 &gt;= W$6, $G412 &lt; V$6), 0, 2)+1)</f>
        <v/>
      </c>
      <c r="W412" s="68" t="str">
        <f ca="1">INDEX({"","_","-","="},IF(OR($D412 &gt;= X$6, $E412 &lt; W$6), 0, 1)+IF(OR($F412 &gt;= X$6, $G412 &lt; W$6), 0, 2)+1)</f>
        <v/>
      </c>
      <c r="X412" s="68" t="str">
        <f ca="1">INDEX({"","_","-","="},IF(OR($D412 &gt;= Y$6, $E412 &lt; X$6), 0, 1)+IF(OR($F412 &gt;= Y$6, $G412 &lt; X$6), 0, 2)+1)</f>
        <v/>
      </c>
      <c r="Y412" s="68" t="str">
        <f ca="1">INDEX({"","_","-","="},IF(OR($D412 &gt;= Z$6, $E412 &lt; Y$6), 0, 1)+IF(OR($F412 &gt;= Z$6, $G412 &lt; Y$6), 0, 2)+1)</f>
        <v/>
      </c>
      <c r="Z412" s="68" t="str">
        <f ca="1">INDEX({"","_","-","="},IF(OR($D412 &gt;= AA$6, $E412 &lt; Z$6), 0, 1)+IF(OR($F412 &gt;= AA$6, $G412 &lt; Z$6), 0, 2)+1)</f>
        <v/>
      </c>
      <c r="AA412" s="68" t="str">
        <f ca="1">INDEX({"","_","-","="},IF(OR($D412 &gt;= AB$6, $E412 &lt; AA$6), 0, 1)+IF(OR($F412 &gt;= AB$6, $G412 &lt; AA$6), 0, 2)+1)</f>
        <v/>
      </c>
      <c r="AB412" s="68" t="str">
        <f ca="1">INDEX({"","_","-","="},IF(OR($D412 &gt;= AC$6, $E412 &lt; AB$6), 0, 1)+IF(OR($F412 &gt;= AC$6, $G412 &lt; AB$6), 0, 2)+1)</f>
        <v/>
      </c>
      <c r="AC412" s="68" t="str">
        <f ca="1">INDEX({"","_","-","="},IF(OR($D412 &gt;= AD$6, $E412 &lt; AC$6), 0, 1)+IF(OR($F412 &gt;= AD$6, $G412 &lt; AC$6), 0, 2)+1)</f>
        <v/>
      </c>
      <c r="AD412" s="68" t="str">
        <f ca="1">INDEX({"","_","-","="},IF(OR($D412 &gt;= AE$6, $E412 &lt; AD$6), 0, 1)+IF(OR($F412 &gt;= AE$6, $G412 &lt; AD$6), 0, 2)+1)</f>
        <v/>
      </c>
      <c r="AE412" s="68" t="str">
        <f ca="1">INDEX({"","_","-","="},IF(OR($D412 &gt;= AF$6, $E412 &lt; AE$6), 0, 1)+IF(OR($F412 &gt;= AF$6, $G412 &lt; AE$6), 0, 2)+1)</f>
        <v/>
      </c>
      <c r="AF412" s="68" t="str">
        <f ca="1">INDEX({"","_","-","="},IF(OR($D412 &gt;= AG$6, $E412 &lt; AF$6), 0, 1)+IF(OR($F412 &gt;= AG$6, $G412 &lt; AF$6), 0, 2)+1)</f>
        <v/>
      </c>
      <c r="AG412" s="68" t="str">
        <f ca="1">INDEX({"","_","-","="},IF(OR($D412 &gt;= AH$6, $E412 &lt; AG$6), 0, 1)+IF(OR($F412 &gt;= AH$6, $G412 &lt; AG$6), 0, 2)+1)</f>
        <v/>
      </c>
      <c r="AH412" s="68" t="str">
        <f ca="1">INDEX({"","_","-","="},IF(OR($D412 &gt;= AI$6, $E412 &lt; AH$6), 0, 1)+IF(OR($F412 &gt;= AI$6, $G412 &lt; AH$6), 0, 2)+1)</f>
        <v/>
      </c>
      <c r="AI412" s="68" t="str">
        <f ca="1">INDEX({"","_","-","="},IF(OR($D412 &gt;= AJ$6, $E412 &lt; AI$6), 0, 1)+IF(OR($F412 &gt;= AJ$6, $G412 &lt; AI$6), 0, 2)+1)</f>
        <v/>
      </c>
      <c r="AJ412" s="68" t="str">
        <f ca="1">INDEX({"","_","-","="},IF(OR($D412 &gt;= AK$6, $E412 &lt; AJ$6), 0, 1)+IF(OR($F412 &gt;= AK$6, $G412 &lt; AJ$6), 0, 2)+1)</f>
        <v/>
      </c>
      <c r="AK412" s="68" t="str">
        <f ca="1">INDEX({"","_","-","="},IF(OR($D412 &gt;= AL$6, $E412 &lt; AK$6), 0, 1)+IF(OR($F412 &gt;= AL$6, $G412 &lt; AK$6), 0, 2)+1)</f>
        <v/>
      </c>
      <c r="AL412" s="68" t="str">
        <f ca="1">INDEX({"","_","-","="},IF(OR($D412 &gt;= AM$6, $E412 &lt; AL$6), 0, 1)+IF(OR($F412 &gt;= AM$6, $G412 &lt; AL$6), 0, 2)+1)</f>
        <v/>
      </c>
      <c r="AM412" s="68" t="str">
        <f ca="1">INDEX({"","_","-","="},IF(OR($D412 &gt;= AN$6, $E412 &lt; AM$6), 0, 1)+IF(OR($F412 &gt;= AN$6, $G412 &lt; AM$6), 0, 2)+1)</f>
        <v/>
      </c>
      <c r="AN412" s="68" t="str">
        <f ca="1">INDEX({"","_","-","="},IF(OR($D412 &gt;= AO$6, $E412 &lt; AN$6), 0, 1)+IF(OR($F412 &gt;= AO$6, $G412 &lt; AN$6), 0, 2)+1)</f>
        <v/>
      </c>
      <c r="AO412" s="68" t="str">
        <f ca="1">INDEX({"","_","-","="},IF(OR($D412 &gt;= AP$6, $E412 &lt; AO$6), 0, 1)+IF(OR($F412 &gt;= AP$6, $G412 &lt; AO$6), 0, 2)+1)</f>
        <v/>
      </c>
      <c r="AP412" s="68" t="str">
        <f ca="1">INDEX({"","_","-","="},IF(OR($D412 &gt;= AQ$6, $E412 &lt; AP$6), 0, 1)+IF(OR($F412 &gt;= AQ$6, $G412 &lt; AP$6), 0, 2)+1)</f>
        <v/>
      </c>
      <c r="AQ412" s="68" t="str">
        <f ca="1">INDEX({"","_","-","="},IF(OR($D412 &gt;= AR$6, $E412 &lt; AQ$6), 0, 1)+IF(OR($F412 &gt;= AR$6, $G412 &lt; AQ$6), 0, 2)+1)</f>
        <v/>
      </c>
      <c r="AR412" s="68" t="str">
        <f ca="1">INDEX({"","_","-","="},IF(OR($D412 &gt;= AS$6, $E412 &lt; AR$6), 0, 1)+IF(OR($F412 &gt;= AS$6, $G412 &lt; AR$6), 0, 2)+1)</f>
        <v/>
      </c>
      <c r="AS412" s="68" t="str">
        <f ca="1">INDEX({"","_","-","="},IF(OR($D412 &gt;= AT$6, $E412 &lt; AS$6), 0, 1)+IF(OR($F412 &gt;= AT$6, $G412 &lt; AS$6), 0, 2)+1)</f>
        <v/>
      </c>
      <c r="AT412" s="68" t="str">
        <f ca="1">INDEX({"","_","-","="},IF(OR($D412 &gt;= AU$6, $E412 &lt; AT$6), 0, 1)+IF(OR($F412 &gt;= AU$6, $G412 &lt; AT$6), 0, 2)+1)</f>
        <v/>
      </c>
      <c r="AU412" s="68" t="str">
        <f ca="1">INDEX({"","_","-","="},IF(OR($D412 &gt;= AV$6, $E412 &lt; AU$6), 0, 1)+IF(OR($F412 &gt;= AV$6, $G412 &lt; AU$6), 0, 2)+1)</f>
        <v/>
      </c>
      <c r="AV412" s="68" t="str">
        <f ca="1">INDEX({"","_","-","="},IF(OR($D412 &gt;= AW$6, $E412 &lt; AV$6), 0, 1)+IF(OR($F412 &gt;= AW$6, $G412 &lt; AV$6), 0, 2)+1)</f>
        <v/>
      </c>
      <c r="AW412" s="68" t="str">
        <f ca="1">INDEX({"","_","-","="},IF(OR($D412 &gt;= AX$6, $E412 &lt; AW$6), 0, 1)+IF(OR($F412 &gt;= AX$6, $G412 &lt; AW$6), 0, 2)+1)</f>
        <v/>
      </c>
      <c r="AX412" s="68" t="str">
        <f ca="1">INDEX({"","_","-","="},IF(OR($D412 &gt;= AY$6, $E412 &lt; AX$6), 0, 1)+IF(OR($F412 &gt;= AY$6, $G412 &lt; AX$6), 0, 2)+1)</f>
        <v/>
      </c>
      <c r="AY412" s="68" t="str">
        <f ca="1">INDEX({"","_","-","="},IF(OR($D412 &gt;= AZ$6, $E412 &lt; AY$6), 0, 1)+IF(OR($F412 &gt;= AZ$6, $G412 &lt; AY$6), 0, 2)+1)</f>
        <v/>
      </c>
      <c r="AZ412" s="68" t="str">
        <f ca="1">INDEX({"","_","-","="},IF(OR($D412 &gt;= BA$6, $E412 &lt; AZ$6), 0, 1)+IF(OR($F412 &gt;= BA$6, $G412 &lt; AZ$6), 0, 2)+1)</f>
        <v/>
      </c>
      <c r="BA412" s="68" t="str">
        <f ca="1">INDEX({"","_","-","="},IF(OR($D412 &gt;= BB$6, $E412 &lt; BA$6), 0, 1)+IF(OR($F412 &gt;= BB$6, $G412 &lt; BA$6), 0, 2)+1)</f>
        <v/>
      </c>
      <c r="BB412" s="68" t="str">
        <f ca="1">INDEX({"","_","-","="},IF(OR($D412 &gt;= BC$6, $E412 &lt; BB$6), 0, 1)+IF(OR($F412 &gt;= BC$6, $G412 &lt; BB$6), 0, 2)+1)</f>
        <v/>
      </c>
      <c r="BC412" s="68" t="str">
        <f ca="1">INDEX({"","_","-","="},IF(OR($D412 &gt;= BD$6, $E412 &lt; BC$6), 0, 1)+IF(OR($F412 &gt;= BD$6, $G412 &lt; BC$6), 0, 2)+1)</f>
        <v/>
      </c>
      <c r="BD412" s="68" t="str">
        <f ca="1">INDEX({"","_","-","="},IF(OR($D412 &gt;= BE$6, $E412 &lt; BD$6), 0, 1)+IF(OR($F412 &gt;= BE$6, $G412 &lt; BD$6), 0, 2)+1)</f>
        <v/>
      </c>
      <c r="BE412" s="68" t="str">
        <f ca="1">INDEX({"","_","-","="},IF(OR($D412 &gt;= BF$6, $E412 &lt; BE$6), 0, 1)+IF(OR($F412 &gt;= BF$6, $G412 &lt; BE$6), 0, 2)+1)</f>
        <v/>
      </c>
      <c r="BF412" s="68" t="str">
        <f ca="1">INDEX({"","_","-","="},IF(OR($D412 &gt;= BG$6, $E412 &lt; BF$6), 0, 1)+IF(OR($F412 &gt;= BG$6, $G412 &lt; BF$6), 0, 2)+1)</f>
        <v/>
      </c>
      <c r="BG412" s="68" t="str">
        <f ca="1">INDEX({"","_","-","="},IF(OR($D412 &gt;= BH$6, $E412 &lt; BG$6), 0, 1)+IF(OR($F412 &gt;= BH$6, $G412 &lt; BG$6), 0, 2)+1)</f>
        <v/>
      </c>
      <c r="BH412" s="68" t="str">
        <f ca="1">INDEX({"","_","-","="},IF(OR($D412 &gt;= BI$6, $E412 &lt; BH$6), 0, 1)+IF(OR($F412 &gt;= BI$6, $G412 &lt; BH$6), 0, 2)+1)</f>
        <v/>
      </c>
      <c r="BI412" s="68" t="str">
        <f ca="1">INDEX({"","_","-","="},IF(OR($D412 &gt;= BJ$6, $E412 &lt; BI$6), 0, 1)+IF(OR($F412 &gt;= BJ$6, $G412 &lt; BI$6), 0, 2)+1)</f>
        <v/>
      </c>
      <c r="BJ412" s="68" t="str">
        <f ca="1">INDEX({"","_","-","="},IF(OR($D412 &gt;= BK$6, $E412 &lt; BJ$6), 0, 1)+IF(OR($F412 &gt;= BK$6, $G412 &lt; BJ$6), 0, 2)+1)</f>
        <v/>
      </c>
      <c r="BK412" s="68" t="str">
        <f ca="1">INDEX({"","_","-","="},IF(OR($D412 &gt;= BL$6, $E412 &lt; BK$6), 0, 1)+IF(OR($F412 &gt;= BL$6, $G412 &lt; BK$6), 0, 2)+1)</f>
        <v/>
      </c>
      <c r="BL412" s="68" t="str">
        <f ca="1">INDEX({"","_","-","="},IF(OR($D412 &gt;= BM$6, $E412 &lt; BL$6), 0, 1)+IF(OR($F412 &gt;= BM$6, $G412 &lt; BL$6), 0, 2)+1)</f>
        <v/>
      </c>
      <c r="BM412" s="68" t="str">
        <f ca="1">INDEX({"","_","-","="},IF(OR($D412 &gt;= BN$6, $E412 &lt; BM$6), 0, 1)+IF(OR($F412 &gt;= BN$6, $G412 &lt; BM$6), 0, 2)+1)</f>
        <v/>
      </c>
      <c r="BN412" s="68" t="str">
        <f ca="1">INDEX({"","_","-","="},IF(OR($D412 &gt;= BO$6, $E412 &lt; BN$6), 0, 1)+IF(OR($F412 &gt;= BO$6, $G412 &lt; BN$6), 0, 2)+1)</f>
        <v/>
      </c>
      <c r="BO412" s="68" t="str">
        <f ca="1">INDEX({"","_","-","="},IF(OR($D412 &gt;= BP$6, $E412 &lt; BO$6), 0, 1)+IF(OR($F412 &gt;= BP$6, $G412 &lt; BO$6), 0, 2)+1)</f>
        <v/>
      </c>
      <c r="BP412" s="68" t="str">
        <f ca="1">INDEX({"","_","-","="},IF(OR($D412 &gt;= BQ$6, $E412 &lt; BP$6), 0, 1)+IF(OR($F412 &gt;= BQ$6, $G412 &lt; BP$6), 0, 2)+1)</f>
        <v/>
      </c>
      <c r="BQ412" s="68" t="str">
        <f ca="1">INDEX({"","_","-","="},IF(OR($D412 &gt;= BR$6, $E412 &lt; BQ$6), 0, 1)+IF(OR($F412 &gt;= BR$6, $G412 &lt; BQ$6), 0, 2)+1)</f>
        <v/>
      </c>
      <c r="BR412" s="68" t="str">
        <f ca="1">INDEX({"","_","-","="},IF(OR($D412 &gt;= BS$6, $E412 &lt; BR$6), 0, 1)+IF(OR($F412 &gt;= BS$6, $G412 &lt; BR$6), 0, 2)+1)</f>
        <v/>
      </c>
      <c r="BS412" s="68" t="str">
        <f ca="1">INDEX({"","_","-","="},IF(OR($D412 &gt;= BT$6, $E412 &lt; BS$6), 0, 1)+IF(OR($F412 &gt;= BT$6, $G412 &lt; BS$6), 0, 2)+1)</f>
        <v/>
      </c>
      <c r="BT412" s="68" t="str">
        <f ca="1">INDEX({"","_","-","="},IF(OR($D412 &gt;= BU$6, $E412 &lt; BT$6), 0, 1)+IF(OR($F412 &gt;= BU$6, $G412 &lt; BT$6), 0, 2)+1)</f>
        <v/>
      </c>
      <c r="BU412" s="68" t="str">
        <f ca="1">INDEX({"","_","-","="},IF(OR($D412 &gt;= BV$6, $E412 &lt; BU$6), 0, 1)+IF(OR($F412 &gt;= BV$6, $G412 &lt; BU$6), 0, 2)+1)</f>
        <v/>
      </c>
      <c r="BV412" s="68" t="str">
        <f ca="1">INDEX({"","_","-","="},IF(OR($D412 &gt;= BW$6, $E412 &lt; BV$6), 0, 1)+IF(OR($F412 &gt;= BW$6, $G412 &lt; BV$6), 0, 2)+1)</f>
        <v/>
      </c>
      <c r="BW412" s="68" t="str">
        <f ca="1">INDEX({"","_","-","="},IF(OR($D412 &gt;= BX$6, $E412 &lt; BW$6), 0, 1)+IF(OR($F412 &gt;= BX$6, $G412 &lt; BW$6), 0, 2)+1)</f>
        <v/>
      </c>
      <c r="BX412" s="68" t="str">
        <f ca="1">INDEX({"","_","-","="},IF(OR($D412 &gt;= BY$6, $E412 &lt; BX$6), 0, 1)+IF(OR($F412 &gt;= BY$6, $G412 &lt; BX$6), 0, 2)+1)</f>
        <v/>
      </c>
      <c r="BY412" s="68" t="str">
        <f ca="1">INDEX({"","_","-","="},IF(OR($D412 &gt;= BZ$6, $E412 &lt; BY$6), 0, 1)+IF(OR($F412 &gt;= BZ$6, $G412 &lt; BY$6), 0, 2)+1)</f>
        <v/>
      </c>
      <c r="BZ412" s="68" t="str">
        <f ca="1">INDEX({"","_","-","="},IF(OR($D412 &gt;= CA$6, $E412 &lt; BZ$6), 0, 1)+IF(OR($F412 &gt;= CA$6, $G412 &lt; BZ$6), 0, 2)+1)</f>
        <v/>
      </c>
      <c r="CA412" s="68" t="str">
        <f ca="1">INDEX({"","_","-","="},IF(OR($D412 &gt;= CB$6, $E412 &lt; CA$6), 0, 1)+IF(OR($F412 &gt;= CB$6, $G412 &lt; CA$6), 0, 2)+1)</f>
        <v/>
      </c>
      <c r="CB412" s="68" t="str">
        <f ca="1">INDEX({"","_","-","="},IF(OR($D412 &gt;= CC$6, $E412 &lt; CB$6), 0, 1)+IF(OR($F412 &gt;= CC$6, $G412 &lt; CB$6), 0, 2)+1)</f>
        <v/>
      </c>
      <c r="CC412" s="68" t="str">
        <f ca="1">INDEX({"","_","-","="},IF(OR($D412 &gt;= CD$6, $E412 &lt; CC$6), 0, 1)+IF(OR($F412 &gt;= CD$6, $G412 &lt; CC$6), 0, 2)+1)</f>
        <v/>
      </c>
      <c r="CD412" s="68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IF('临-进度'!M408,'临-进度'!$A408,"")</f>
        <v/>
      </c>
      <c r="B413" s="8" t="str">
        <f ca="1">IF('临-进度'!M408,'临-进度'!$B408,"")</f>
        <v/>
      </c>
      <c r="C413" s="8" t="str">
        <f ca="1">IF('临-进度'!M408,'临-进度'!$E408,"")</f>
        <v/>
      </c>
      <c r="D413" s="40" t="str">
        <f ca="1">IF('临-进度'!$M408,'临-进度'!$I408,"")</f>
        <v/>
      </c>
      <c r="E413" s="40" t="str">
        <f ca="1">IF('临-进度'!$M408,'临-进度'!$AE408,"")</f>
        <v/>
      </c>
      <c r="F413" s="40" t="str">
        <f ca="1">IF('临-进度'!$M408,'临-进度'!$J408,"")</f>
        <v/>
      </c>
      <c r="G413" s="73" t="str">
        <f ca="1">IF('临-进度'!$M408,'临-进度'!$AF408,"")</f>
        <v/>
      </c>
      <c r="H413" s="68" t="str">
        <f ca="1">INDEX({"","_","-","="},IF(OR($D413 &gt;= I$6, $E413 &lt; H$6), 0, 1)+IF(OR($F413 &gt;= I$6, $G413 &lt; H$6), 0, 2)+1)</f>
        <v/>
      </c>
      <c r="I413" s="68" t="str">
        <f ca="1">INDEX({"","_","-","="},IF(OR($D413 &gt;= J$6, $E413 &lt; I$6), 0, 1)+IF(OR($F413 &gt;= J$6, $G413 &lt; I$6), 0, 2)+1)</f>
        <v/>
      </c>
      <c r="J413" s="68" t="str">
        <f ca="1">INDEX({"","_","-","="},IF(OR($D413 &gt;= K$6, $E413 &lt; J$6), 0, 1)+IF(OR($F413 &gt;= K$6, $G413 &lt; J$6), 0, 2)+1)</f>
        <v/>
      </c>
      <c r="K413" s="68" t="str">
        <f ca="1">INDEX({"","_","-","="},IF(OR($D413 &gt;= L$6, $E413 &lt; K$6), 0, 1)+IF(OR($F413 &gt;= L$6, $G413 &lt; K$6), 0, 2)+1)</f>
        <v/>
      </c>
      <c r="L413" s="68" t="str">
        <f ca="1">INDEX({"","_","-","="},IF(OR($D413 &gt;= M$6, $E413 &lt; L$6), 0, 1)+IF(OR($F413 &gt;= M$6, $G413 &lt; L$6), 0, 2)+1)</f>
        <v/>
      </c>
      <c r="M413" s="68" t="str">
        <f ca="1">INDEX({"","_","-","="},IF(OR($D413 &gt;= N$6, $E413 &lt; M$6), 0, 1)+IF(OR($F413 &gt;= N$6, $G413 &lt; M$6), 0, 2)+1)</f>
        <v/>
      </c>
      <c r="N413" s="68" t="str">
        <f ca="1">INDEX({"","_","-","="},IF(OR($D413 &gt;= O$6, $E413 &lt; N$6), 0, 1)+IF(OR($F413 &gt;= O$6, $G413 &lt; N$6), 0, 2)+1)</f>
        <v/>
      </c>
      <c r="O413" s="68" t="str">
        <f ca="1">INDEX({"","_","-","="},IF(OR($D413 &gt;= P$6, $E413 &lt; O$6), 0, 1)+IF(OR($F413 &gt;= P$6, $G413 &lt; O$6), 0, 2)+1)</f>
        <v/>
      </c>
      <c r="P413" s="68" t="str">
        <f ca="1">INDEX({"","_","-","="},IF(OR($D413 &gt;= Q$6, $E413 &lt; P$6), 0, 1)+IF(OR($F413 &gt;= Q$6, $G413 &lt; P$6), 0, 2)+1)</f>
        <v/>
      </c>
      <c r="Q413" s="68" t="str">
        <f ca="1">INDEX({"","_","-","="},IF(OR($D413 &gt;= R$6, $E413 &lt; Q$6), 0, 1)+IF(OR($F413 &gt;= R$6, $G413 &lt; Q$6), 0, 2)+1)</f>
        <v/>
      </c>
      <c r="R413" s="68" t="str">
        <f ca="1">INDEX({"","_","-","="},IF(OR($D413 &gt;= S$6, $E413 &lt; R$6), 0, 1)+IF(OR($F413 &gt;= S$6, $G413 &lt; R$6), 0, 2)+1)</f>
        <v/>
      </c>
      <c r="S413" s="68" t="str">
        <f ca="1">INDEX({"","_","-","="},IF(OR($D413 &gt;= T$6, $E413 &lt; S$6), 0, 1)+IF(OR($F413 &gt;= T$6, $G413 &lt; S$6), 0, 2)+1)</f>
        <v/>
      </c>
      <c r="T413" s="68" t="str">
        <f ca="1">INDEX({"","_","-","="},IF(OR($D413 &gt;= U$6, $E413 &lt; T$6), 0, 1)+IF(OR($F413 &gt;= U$6, $G413 &lt; T$6), 0, 2)+1)</f>
        <v/>
      </c>
      <c r="U413" s="68" t="str">
        <f ca="1">INDEX({"","_","-","="},IF(OR($D413 &gt;= V$6, $E413 &lt; U$6), 0, 1)+IF(OR($F413 &gt;= V$6, $G413 &lt; U$6), 0, 2)+1)</f>
        <v/>
      </c>
      <c r="V413" s="68" t="str">
        <f ca="1">INDEX({"","_","-","="},IF(OR($D413 &gt;= W$6, $E413 &lt; V$6), 0, 1)+IF(OR($F413 &gt;= W$6, $G413 &lt; V$6), 0, 2)+1)</f>
        <v/>
      </c>
      <c r="W413" s="68" t="str">
        <f ca="1">INDEX({"","_","-","="},IF(OR($D413 &gt;= X$6, $E413 &lt; W$6), 0, 1)+IF(OR($F413 &gt;= X$6, $G413 &lt; W$6), 0, 2)+1)</f>
        <v/>
      </c>
      <c r="X413" s="68" t="str">
        <f ca="1">INDEX({"","_","-","="},IF(OR($D413 &gt;= Y$6, $E413 &lt; X$6), 0, 1)+IF(OR($F413 &gt;= Y$6, $G413 &lt; X$6), 0, 2)+1)</f>
        <v/>
      </c>
      <c r="Y413" s="68" t="str">
        <f ca="1">INDEX({"","_","-","="},IF(OR($D413 &gt;= Z$6, $E413 &lt; Y$6), 0, 1)+IF(OR($F413 &gt;= Z$6, $G413 &lt; Y$6), 0, 2)+1)</f>
        <v/>
      </c>
      <c r="Z413" s="68" t="str">
        <f ca="1">INDEX({"","_","-","="},IF(OR($D413 &gt;= AA$6, $E413 &lt; Z$6), 0, 1)+IF(OR($F413 &gt;= AA$6, $G413 &lt; Z$6), 0, 2)+1)</f>
        <v/>
      </c>
      <c r="AA413" s="68" t="str">
        <f ca="1">INDEX({"","_","-","="},IF(OR($D413 &gt;= AB$6, $E413 &lt; AA$6), 0, 1)+IF(OR($F413 &gt;= AB$6, $G413 &lt; AA$6), 0, 2)+1)</f>
        <v/>
      </c>
      <c r="AB413" s="68" t="str">
        <f ca="1">INDEX({"","_","-","="},IF(OR($D413 &gt;= AC$6, $E413 &lt; AB$6), 0, 1)+IF(OR($F413 &gt;= AC$6, $G413 &lt; AB$6), 0, 2)+1)</f>
        <v/>
      </c>
      <c r="AC413" s="68" t="str">
        <f ca="1">INDEX({"","_","-","="},IF(OR($D413 &gt;= AD$6, $E413 &lt; AC$6), 0, 1)+IF(OR($F413 &gt;= AD$6, $G413 &lt; AC$6), 0, 2)+1)</f>
        <v/>
      </c>
      <c r="AD413" s="68" t="str">
        <f ca="1">INDEX({"","_","-","="},IF(OR($D413 &gt;= AE$6, $E413 &lt; AD$6), 0, 1)+IF(OR($F413 &gt;= AE$6, $G413 &lt; AD$6), 0, 2)+1)</f>
        <v/>
      </c>
      <c r="AE413" s="68" t="str">
        <f ca="1">INDEX({"","_","-","="},IF(OR($D413 &gt;= AF$6, $E413 &lt; AE$6), 0, 1)+IF(OR($F413 &gt;= AF$6, $G413 &lt; AE$6), 0, 2)+1)</f>
        <v/>
      </c>
      <c r="AF413" s="68" t="str">
        <f ca="1">INDEX({"","_","-","="},IF(OR($D413 &gt;= AG$6, $E413 &lt; AF$6), 0, 1)+IF(OR($F413 &gt;= AG$6, $G413 &lt; AF$6), 0, 2)+1)</f>
        <v/>
      </c>
      <c r="AG413" s="68" t="str">
        <f ca="1">INDEX({"","_","-","="},IF(OR($D413 &gt;= AH$6, $E413 &lt; AG$6), 0, 1)+IF(OR($F413 &gt;= AH$6, $G413 &lt; AG$6), 0, 2)+1)</f>
        <v/>
      </c>
      <c r="AH413" s="68" t="str">
        <f ca="1">INDEX({"","_","-","="},IF(OR($D413 &gt;= AI$6, $E413 &lt; AH$6), 0, 1)+IF(OR($F413 &gt;= AI$6, $G413 &lt; AH$6), 0, 2)+1)</f>
        <v/>
      </c>
      <c r="AI413" s="68" t="str">
        <f ca="1">INDEX({"","_","-","="},IF(OR($D413 &gt;= AJ$6, $E413 &lt; AI$6), 0, 1)+IF(OR($F413 &gt;= AJ$6, $G413 &lt; AI$6), 0, 2)+1)</f>
        <v/>
      </c>
      <c r="AJ413" s="68" t="str">
        <f ca="1">INDEX({"","_","-","="},IF(OR($D413 &gt;= AK$6, $E413 &lt; AJ$6), 0, 1)+IF(OR($F413 &gt;= AK$6, $G413 &lt; AJ$6), 0, 2)+1)</f>
        <v/>
      </c>
      <c r="AK413" s="68" t="str">
        <f ca="1">INDEX({"","_","-","="},IF(OR($D413 &gt;= AL$6, $E413 &lt; AK$6), 0, 1)+IF(OR($F413 &gt;= AL$6, $G413 &lt; AK$6), 0, 2)+1)</f>
        <v/>
      </c>
      <c r="AL413" s="68" t="str">
        <f ca="1">INDEX({"","_","-","="},IF(OR($D413 &gt;= AM$6, $E413 &lt; AL$6), 0, 1)+IF(OR($F413 &gt;= AM$6, $G413 &lt; AL$6), 0, 2)+1)</f>
        <v/>
      </c>
      <c r="AM413" s="68" t="str">
        <f ca="1">INDEX({"","_","-","="},IF(OR($D413 &gt;= AN$6, $E413 &lt; AM$6), 0, 1)+IF(OR($F413 &gt;= AN$6, $G413 &lt; AM$6), 0, 2)+1)</f>
        <v/>
      </c>
      <c r="AN413" s="68" t="str">
        <f ca="1">INDEX({"","_","-","="},IF(OR($D413 &gt;= AO$6, $E413 &lt; AN$6), 0, 1)+IF(OR($F413 &gt;= AO$6, $G413 &lt; AN$6), 0, 2)+1)</f>
        <v/>
      </c>
      <c r="AO413" s="68" t="str">
        <f ca="1">INDEX({"","_","-","="},IF(OR($D413 &gt;= AP$6, $E413 &lt; AO$6), 0, 1)+IF(OR($F413 &gt;= AP$6, $G413 &lt; AO$6), 0, 2)+1)</f>
        <v/>
      </c>
      <c r="AP413" s="68" t="str">
        <f ca="1">INDEX({"","_","-","="},IF(OR($D413 &gt;= AQ$6, $E413 &lt; AP$6), 0, 1)+IF(OR($F413 &gt;= AQ$6, $G413 &lt; AP$6), 0, 2)+1)</f>
        <v/>
      </c>
      <c r="AQ413" s="68" t="str">
        <f ca="1">INDEX({"","_","-","="},IF(OR($D413 &gt;= AR$6, $E413 &lt; AQ$6), 0, 1)+IF(OR($F413 &gt;= AR$6, $G413 &lt; AQ$6), 0, 2)+1)</f>
        <v/>
      </c>
      <c r="AR413" s="68" t="str">
        <f ca="1">INDEX({"","_","-","="},IF(OR($D413 &gt;= AS$6, $E413 &lt; AR$6), 0, 1)+IF(OR($F413 &gt;= AS$6, $G413 &lt; AR$6), 0, 2)+1)</f>
        <v/>
      </c>
      <c r="AS413" s="68" t="str">
        <f ca="1">INDEX({"","_","-","="},IF(OR($D413 &gt;= AT$6, $E413 &lt; AS$6), 0, 1)+IF(OR($F413 &gt;= AT$6, $G413 &lt; AS$6), 0, 2)+1)</f>
        <v/>
      </c>
      <c r="AT413" s="68" t="str">
        <f ca="1">INDEX({"","_","-","="},IF(OR($D413 &gt;= AU$6, $E413 &lt; AT$6), 0, 1)+IF(OR($F413 &gt;= AU$6, $G413 &lt; AT$6), 0, 2)+1)</f>
        <v/>
      </c>
      <c r="AU413" s="68" t="str">
        <f ca="1">INDEX({"","_","-","="},IF(OR($D413 &gt;= AV$6, $E413 &lt; AU$6), 0, 1)+IF(OR($F413 &gt;= AV$6, $G413 &lt; AU$6), 0, 2)+1)</f>
        <v/>
      </c>
      <c r="AV413" s="68" t="str">
        <f ca="1">INDEX({"","_","-","="},IF(OR($D413 &gt;= AW$6, $E413 &lt; AV$6), 0, 1)+IF(OR($F413 &gt;= AW$6, $G413 &lt; AV$6), 0, 2)+1)</f>
        <v/>
      </c>
      <c r="AW413" s="68" t="str">
        <f ca="1">INDEX({"","_","-","="},IF(OR($D413 &gt;= AX$6, $E413 &lt; AW$6), 0, 1)+IF(OR($F413 &gt;= AX$6, $G413 &lt; AW$6), 0, 2)+1)</f>
        <v/>
      </c>
      <c r="AX413" s="68" t="str">
        <f ca="1">INDEX({"","_","-","="},IF(OR($D413 &gt;= AY$6, $E413 &lt; AX$6), 0, 1)+IF(OR($F413 &gt;= AY$6, $G413 &lt; AX$6), 0, 2)+1)</f>
        <v/>
      </c>
      <c r="AY413" s="68" t="str">
        <f ca="1">INDEX({"","_","-","="},IF(OR($D413 &gt;= AZ$6, $E413 &lt; AY$6), 0, 1)+IF(OR($F413 &gt;= AZ$6, $G413 &lt; AY$6), 0, 2)+1)</f>
        <v/>
      </c>
      <c r="AZ413" s="68" t="str">
        <f ca="1">INDEX({"","_","-","="},IF(OR($D413 &gt;= BA$6, $E413 &lt; AZ$6), 0, 1)+IF(OR($F413 &gt;= BA$6, $G413 &lt; AZ$6), 0, 2)+1)</f>
        <v/>
      </c>
      <c r="BA413" s="68" t="str">
        <f ca="1">INDEX({"","_","-","="},IF(OR($D413 &gt;= BB$6, $E413 &lt; BA$6), 0, 1)+IF(OR($F413 &gt;= BB$6, $G413 &lt; BA$6), 0, 2)+1)</f>
        <v/>
      </c>
      <c r="BB413" s="68" t="str">
        <f ca="1">INDEX({"","_","-","="},IF(OR($D413 &gt;= BC$6, $E413 &lt; BB$6), 0, 1)+IF(OR($F413 &gt;= BC$6, $G413 &lt; BB$6), 0, 2)+1)</f>
        <v/>
      </c>
      <c r="BC413" s="68" t="str">
        <f ca="1">INDEX({"","_","-","="},IF(OR($D413 &gt;= BD$6, $E413 &lt; BC$6), 0, 1)+IF(OR($F413 &gt;= BD$6, $G413 &lt; BC$6), 0, 2)+1)</f>
        <v/>
      </c>
      <c r="BD413" s="68" t="str">
        <f ca="1">INDEX({"","_","-","="},IF(OR($D413 &gt;= BE$6, $E413 &lt; BD$6), 0, 1)+IF(OR($F413 &gt;= BE$6, $G413 &lt; BD$6), 0, 2)+1)</f>
        <v/>
      </c>
      <c r="BE413" s="68" t="str">
        <f ca="1">INDEX({"","_","-","="},IF(OR($D413 &gt;= BF$6, $E413 &lt; BE$6), 0, 1)+IF(OR($F413 &gt;= BF$6, $G413 &lt; BE$6), 0, 2)+1)</f>
        <v/>
      </c>
      <c r="BF413" s="68" t="str">
        <f ca="1">INDEX({"","_","-","="},IF(OR($D413 &gt;= BG$6, $E413 &lt; BF$6), 0, 1)+IF(OR($F413 &gt;= BG$6, $G413 &lt; BF$6), 0, 2)+1)</f>
        <v/>
      </c>
      <c r="BG413" s="68" t="str">
        <f ca="1">INDEX({"","_","-","="},IF(OR($D413 &gt;= BH$6, $E413 &lt; BG$6), 0, 1)+IF(OR($F413 &gt;= BH$6, $G413 &lt; BG$6), 0, 2)+1)</f>
        <v/>
      </c>
      <c r="BH413" s="68" t="str">
        <f ca="1">INDEX({"","_","-","="},IF(OR($D413 &gt;= BI$6, $E413 &lt; BH$6), 0, 1)+IF(OR($F413 &gt;= BI$6, $G413 &lt; BH$6), 0, 2)+1)</f>
        <v/>
      </c>
      <c r="BI413" s="68" t="str">
        <f ca="1">INDEX({"","_","-","="},IF(OR($D413 &gt;= BJ$6, $E413 &lt; BI$6), 0, 1)+IF(OR($F413 &gt;= BJ$6, $G413 &lt; BI$6), 0, 2)+1)</f>
        <v/>
      </c>
      <c r="BJ413" s="68" t="str">
        <f ca="1">INDEX({"","_","-","="},IF(OR($D413 &gt;= BK$6, $E413 &lt; BJ$6), 0, 1)+IF(OR($F413 &gt;= BK$6, $G413 &lt; BJ$6), 0, 2)+1)</f>
        <v/>
      </c>
      <c r="BK413" s="68" t="str">
        <f ca="1">INDEX({"","_","-","="},IF(OR($D413 &gt;= BL$6, $E413 &lt; BK$6), 0, 1)+IF(OR($F413 &gt;= BL$6, $G413 &lt; BK$6), 0, 2)+1)</f>
        <v/>
      </c>
      <c r="BL413" s="68" t="str">
        <f ca="1">INDEX({"","_","-","="},IF(OR($D413 &gt;= BM$6, $E413 &lt; BL$6), 0, 1)+IF(OR($F413 &gt;= BM$6, $G413 &lt; BL$6), 0, 2)+1)</f>
        <v/>
      </c>
      <c r="BM413" s="68" t="str">
        <f ca="1">INDEX({"","_","-","="},IF(OR($D413 &gt;= BN$6, $E413 &lt; BM$6), 0, 1)+IF(OR($F413 &gt;= BN$6, $G413 &lt; BM$6), 0, 2)+1)</f>
        <v/>
      </c>
      <c r="BN413" s="68" t="str">
        <f ca="1">INDEX({"","_","-","="},IF(OR($D413 &gt;= BO$6, $E413 &lt; BN$6), 0, 1)+IF(OR($F413 &gt;= BO$6, $G413 &lt; BN$6), 0, 2)+1)</f>
        <v/>
      </c>
      <c r="BO413" s="68" t="str">
        <f ca="1">INDEX({"","_","-","="},IF(OR($D413 &gt;= BP$6, $E413 &lt; BO$6), 0, 1)+IF(OR($F413 &gt;= BP$6, $G413 &lt; BO$6), 0, 2)+1)</f>
        <v/>
      </c>
      <c r="BP413" s="68" t="str">
        <f ca="1">INDEX({"","_","-","="},IF(OR($D413 &gt;= BQ$6, $E413 &lt; BP$6), 0, 1)+IF(OR($F413 &gt;= BQ$6, $G413 &lt; BP$6), 0, 2)+1)</f>
        <v/>
      </c>
      <c r="BQ413" s="68" t="str">
        <f ca="1">INDEX({"","_","-","="},IF(OR($D413 &gt;= BR$6, $E413 &lt; BQ$6), 0, 1)+IF(OR($F413 &gt;= BR$6, $G413 &lt; BQ$6), 0, 2)+1)</f>
        <v/>
      </c>
      <c r="BR413" s="68" t="str">
        <f ca="1">INDEX({"","_","-","="},IF(OR($D413 &gt;= BS$6, $E413 &lt; BR$6), 0, 1)+IF(OR($F413 &gt;= BS$6, $G413 &lt; BR$6), 0, 2)+1)</f>
        <v/>
      </c>
      <c r="BS413" s="68" t="str">
        <f ca="1">INDEX({"","_","-","="},IF(OR($D413 &gt;= BT$6, $E413 &lt; BS$6), 0, 1)+IF(OR($F413 &gt;= BT$6, $G413 &lt; BS$6), 0, 2)+1)</f>
        <v/>
      </c>
      <c r="BT413" s="68" t="str">
        <f ca="1">INDEX({"","_","-","="},IF(OR($D413 &gt;= BU$6, $E413 &lt; BT$6), 0, 1)+IF(OR($F413 &gt;= BU$6, $G413 &lt; BT$6), 0, 2)+1)</f>
        <v/>
      </c>
      <c r="BU413" s="68" t="str">
        <f ca="1">INDEX({"","_","-","="},IF(OR($D413 &gt;= BV$6, $E413 &lt; BU$6), 0, 1)+IF(OR($F413 &gt;= BV$6, $G413 &lt; BU$6), 0, 2)+1)</f>
        <v/>
      </c>
      <c r="BV413" s="68" t="str">
        <f ca="1">INDEX({"","_","-","="},IF(OR($D413 &gt;= BW$6, $E413 &lt; BV$6), 0, 1)+IF(OR($F413 &gt;= BW$6, $G413 &lt; BV$6), 0, 2)+1)</f>
        <v/>
      </c>
      <c r="BW413" s="68" t="str">
        <f ca="1">INDEX({"","_","-","="},IF(OR($D413 &gt;= BX$6, $E413 &lt; BW$6), 0, 1)+IF(OR($F413 &gt;= BX$6, $G413 &lt; BW$6), 0, 2)+1)</f>
        <v/>
      </c>
      <c r="BX413" s="68" t="str">
        <f ca="1">INDEX({"","_","-","="},IF(OR($D413 &gt;= BY$6, $E413 &lt; BX$6), 0, 1)+IF(OR($F413 &gt;= BY$6, $G413 &lt; BX$6), 0, 2)+1)</f>
        <v/>
      </c>
      <c r="BY413" s="68" t="str">
        <f ca="1">INDEX({"","_","-","="},IF(OR($D413 &gt;= BZ$6, $E413 &lt; BY$6), 0, 1)+IF(OR($F413 &gt;= BZ$6, $G413 &lt; BY$6), 0, 2)+1)</f>
        <v/>
      </c>
      <c r="BZ413" s="68" t="str">
        <f ca="1">INDEX({"","_","-","="},IF(OR($D413 &gt;= CA$6, $E413 &lt; BZ$6), 0, 1)+IF(OR($F413 &gt;= CA$6, $G413 &lt; BZ$6), 0, 2)+1)</f>
        <v/>
      </c>
      <c r="CA413" s="68" t="str">
        <f ca="1">INDEX({"","_","-","="},IF(OR($D413 &gt;= CB$6, $E413 &lt; CA$6), 0, 1)+IF(OR($F413 &gt;= CB$6, $G413 &lt; CA$6), 0, 2)+1)</f>
        <v/>
      </c>
      <c r="CB413" s="68" t="str">
        <f ca="1">INDEX({"","_","-","="},IF(OR($D413 &gt;= CC$6, $E413 &lt; CB$6), 0, 1)+IF(OR($F413 &gt;= CC$6, $G413 &lt; CB$6), 0, 2)+1)</f>
        <v/>
      </c>
      <c r="CC413" s="68" t="str">
        <f ca="1">INDEX({"","_","-","="},IF(OR($D413 &gt;= CD$6, $E413 &lt; CC$6), 0, 1)+IF(OR($F413 &gt;= CD$6, $G413 &lt; CC$6), 0, 2)+1)</f>
        <v/>
      </c>
      <c r="CD413" s="68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IF('临-进度'!M409,'临-进度'!$A409,"")</f>
        <v/>
      </c>
      <c r="B414" s="8" t="str">
        <f ca="1">IF('临-进度'!M409,'临-进度'!$B409,"")</f>
        <v/>
      </c>
      <c r="C414" s="8" t="str">
        <f ca="1">IF('临-进度'!M409,'临-进度'!$E409,"")</f>
        <v/>
      </c>
      <c r="D414" s="40" t="str">
        <f ca="1">IF('临-进度'!$M409,'临-进度'!$I409,"")</f>
        <v/>
      </c>
      <c r="E414" s="40" t="str">
        <f ca="1">IF('临-进度'!$M409,'临-进度'!$AE409,"")</f>
        <v/>
      </c>
      <c r="F414" s="40" t="str">
        <f ca="1">IF('临-进度'!$M409,'临-进度'!$J409,"")</f>
        <v/>
      </c>
      <c r="G414" s="73" t="str">
        <f ca="1">IF('临-进度'!$M409,'临-进度'!$AF409,"")</f>
        <v/>
      </c>
      <c r="H414" s="68" t="str">
        <f ca="1">INDEX({"","_","-","="},IF(OR($D414 &gt;= I$6, $E414 &lt; H$6), 0, 1)+IF(OR($F414 &gt;= I$6, $G414 &lt; H$6), 0, 2)+1)</f>
        <v/>
      </c>
      <c r="I414" s="68" t="str">
        <f ca="1">INDEX({"","_","-","="},IF(OR($D414 &gt;= J$6, $E414 &lt; I$6), 0, 1)+IF(OR($F414 &gt;= J$6, $G414 &lt; I$6), 0, 2)+1)</f>
        <v/>
      </c>
      <c r="J414" s="68" t="str">
        <f ca="1">INDEX({"","_","-","="},IF(OR($D414 &gt;= K$6, $E414 &lt; J$6), 0, 1)+IF(OR($F414 &gt;= K$6, $G414 &lt; J$6), 0, 2)+1)</f>
        <v/>
      </c>
      <c r="K414" s="68" t="str">
        <f ca="1">INDEX({"","_","-","="},IF(OR($D414 &gt;= L$6, $E414 &lt; K$6), 0, 1)+IF(OR($F414 &gt;= L$6, $G414 &lt; K$6), 0, 2)+1)</f>
        <v/>
      </c>
      <c r="L414" s="68" t="str">
        <f ca="1">INDEX({"","_","-","="},IF(OR($D414 &gt;= M$6, $E414 &lt; L$6), 0, 1)+IF(OR($F414 &gt;= M$6, $G414 &lt; L$6), 0, 2)+1)</f>
        <v/>
      </c>
      <c r="M414" s="68" t="str">
        <f ca="1">INDEX({"","_","-","="},IF(OR($D414 &gt;= N$6, $E414 &lt; M$6), 0, 1)+IF(OR($F414 &gt;= N$6, $G414 &lt; M$6), 0, 2)+1)</f>
        <v/>
      </c>
      <c r="N414" s="68" t="str">
        <f ca="1">INDEX({"","_","-","="},IF(OR($D414 &gt;= O$6, $E414 &lt; N$6), 0, 1)+IF(OR($F414 &gt;= O$6, $G414 &lt; N$6), 0, 2)+1)</f>
        <v/>
      </c>
      <c r="O414" s="68" t="str">
        <f ca="1">INDEX({"","_","-","="},IF(OR($D414 &gt;= P$6, $E414 &lt; O$6), 0, 1)+IF(OR($F414 &gt;= P$6, $G414 &lt; O$6), 0, 2)+1)</f>
        <v/>
      </c>
      <c r="P414" s="68" t="str">
        <f ca="1">INDEX({"","_","-","="},IF(OR($D414 &gt;= Q$6, $E414 &lt; P$6), 0, 1)+IF(OR($F414 &gt;= Q$6, $G414 &lt; P$6), 0, 2)+1)</f>
        <v/>
      </c>
      <c r="Q414" s="68" t="str">
        <f ca="1">INDEX({"","_","-","="},IF(OR($D414 &gt;= R$6, $E414 &lt; Q$6), 0, 1)+IF(OR($F414 &gt;= R$6, $G414 &lt; Q$6), 0, 2)+1)</f>
        <v/>
      </c>
      <c r="R414" s="68" t="str">
        <f ca="1">INDEX({"","_","-","="},IF(OR($D414 &gt;= S$6, $E414 &lt; R$6), 0, 1)+IF(OR($F414 &gt;= S$6, $G414 &lt; R$6), 0, 2)+1)</f>
        <v/>
      </c>
      <c r="S414" s="68" t="str">
        <f ca="1">INDEX({"","_","-","="},IF(OR($D414 &gt;= T$6, $E414 &lt; S$6), 0, 1)+IF(OR($F414 &gt;= T$6, $G414 &lt; S$6), 0, 2)+1)</f>
        <v/>
      </c>
      <c r="T414" s="68" t="str">
        <f ca="1">INDEX({"","_","-","="},IF(OR($D414 &gt;= U$6, $E414 &lt; T$6), 0, 1)+IF(OR($F414 &gt;= U$6, $G414 &lt; T$6), 0, 2)+1)</f>
        <v/>
      </c>
      <c r="U414" s="68" t="str">
        <f ca="1">INDEX({"","_","-","="},IF(OR($D414 &gt;= V$6, $E414 &lt; U$6), 0, 1)+IF(OR($F414 &gt;= V$6, $G414 &lt; U$6), 0, 2)+1)</f>
        <v/>
      </c>
      <c r="V414" s="68" t="str">
        <f ca="1">INDEX({"","_","-","="},IF(OR($D414 &gt;= W$6, $E414 &lt; V$6), 0, 1)+IF(OR($F414 &gt;= W$6, $G414 &lt; V$6), 0, 2)+1)</f>
        <v/>
      </c>
      <c r="W414" s="68" t="str">
        <f ca="1">INDEX({"","_","-","="},IF(OR($D414 &gt;= X$6, $E414 &lt; W$6), 0, 1)+IF(OR($F414 &gt;= X$6, $G414 &lt; W$6), 0, 2)+1)</f>
        <v/>
      </c>
      <c r="X414" s="68" t="str">
        <f ca="1">INDEX({"","_","-","="},IF(OR($D414 &gt;= Y$6, $E414 &lt; X$6), 0, 1)+IF(OR($F414 &gt;= Y$6, $G414 &lt; X$6), 0, 2)+1)</f>
        <v/>
      </c>
      <c r="Y414" s="68" t="str">
        <f ca="1">INDEX({"","_","-","="},IF(OR($D414 &gt;= Z$6, $E414 &lt; Y$6), 0, 1)+IF(OR($F414 &gt;= Z$6, $G414 &lt; Y$6), 0, 2)+1)</f>
        <v/>
      </c>
      <c r="Z414" s="68" t="str">
        <f ca="1">INDEX({"","_","-","="},IF(OR($D414 &gt;= AA$6, $E414 &lt; Z$6), 0, 1)+IF(OR($F414 &gt;= AA$6, $G414 &lt; Z$6), 0, 2)+1)</f>
        <v/>
      </c>
      <c r="AA414" s="68" t="str">
        <f ca="1">INDEX({"","_","-","="},IF(OR($D414 &gt;= AB$6, $E414 &lt; AA$6), 0, 1)+IF(OR($F414 &gt;= AB$6, $G414 &lt; AA$6), 0, 2)+1)</f>
        <v/>
      </c>
      <c r="AB414" s="68" t="str">
        <f ca="1">INDEX({"","_","-","="},IF(OR($D414 &gt;= AC$6, $E414 &lt; AB$6), 0, 1)+IF(OR($F414 &gt;= AC$6, $G414 &lt; AB$6), 0, 2)+1)</f>
        <v/>
      </c>
      <c r="AC414" s="68" t="str">
        <f ca="1">INDEX({"","_","-","="},IF(OR($D414 &gt;= AD$6, $E414 &lt; AC$6), 0, 1)+IF(OR($F414 &gt;= AD$6, $G414 &lt; AC$6), 0, 2)+1)</f>
        <v/>
      </c>
      <c r="AD414" s="68" t="str">
        <f ca="1">INDEX({"","_","-","="},IF(OR($D414 &gt;= AE$6, $E414 &lt; AD$6), 0, 1)+IF(OR($F414 &gt;= AE$6, $G414 &lt; AD$6), 0, 2)+1)</f>
        <v/>
      </c>
      <c r="AE414" s="68" t="str">
        <f ca="1">INDEX({"","_","-","="},IF(OR($D414 &gt;= AF$6, $E414 &lt; AE$6), 0, 1)+IF(OR($F414 &gt;= AF$6, $G414 &lt; AE$6), 0, 2)+1)</f>
        <v/>
      </c>
      <c r="AF414" s="68" t="str">
        <f ca="1">INDEX({"","_","-","="},IF(OR($D414 &gt;= AG$6, $E414 &lt; AF$6), 0, 1)+IF(OR($F414 &gt;= AG$6, $G414 &lt; AF$6), 0, 2)+1)</f>
        <v/>
      </c>
      <c r="AG414" s="68" t="str">
        <f ca="1">INDEX({"","_","-","="},IF(OR($D414 &gt;= AH$6, $E414 &lt; AG$6), 0, 1)+IF(OR($F414 &gt;= AH$6, $G414 &lt; AG$6), 0, 2)+1)</f>
        <v/>
      </c>
      <c r="AH414" s="68" t="str">
        <f ca="1">INDEX({"","_","-","="},IF(OR($D414 &gt;= AI$6, $E414 &lt; AH$6), 0, 1)+IF(OR($F414 &gt;= AI$6, $G414 &lt; AH$6), 0, 2)+1)</f>
        <v/>
      </c>
      <c r="AI414" s="68" t="str">
        <f ca="1">INDEX({"","_","-","="},IF(OR($D414 &gt;= AJ$6, $E414 &lt; AI$6), 0, 1)+IF(OR($F414 &gt;= AJ$6, $G414 &lt; AI$6), 0, 2)+1)</f>
        <v/>
      </c>
      <c r="AJ414" s="68" t="str">
        <f ca="1">INDEX({"","_","-","="},IF(OR($D414 &gt;= AK$6, $E414 &lt; AJ$6), 0, 1)+IF(OR($F414 &gt;= AK$6, $G414 &lt; AJ$6), 0, 2)+1)</f>
        <v/>
      </c>
      <c r="AK414" s="68" t="str">
        <f ca="1">INDEX({"","_","-","="},IF(OR($D414 &gt;= AL$6, $E414 &lt; AK$6), 0, 1)+IF(OR($F414 &gt;= AL$6, $G414 &lt; AK$6), 0, 2)+1)</f>
        <v/>
      </c>
      <c r="AL414" s="68" t="str">
        <f ca="1">INDEX({"","_","-","="},IF(OR($D414 &gt;= AM$6, $E414 &lt; AL$6), 0, 1)+IF(OR($F414 &gt;= AM$6, $G414 &lt; AL$6), 0, 2)+1)</f>
        <v/>
      </c>
      <c r="AM414" s="68" t="str">
        <f ca="1">INDEX({"","_","-","="},IF(OR($D414 &gt;= AN$6, $E414 &lt; AM$6), 0, 1)+IF(OR($F414 &gt;= AN$6, $G414 &lt; AM$6), 0, 2)+1)</f>
        <v/>
      </c>
      <c r="AN414" s="68" t="str">
        <f ca="1">INDEX({"","_","-","="},IF(OR($D414 &gt;= AO$6, $E414 &lt; AN$6), 0, 1)+IF(OR($F414 &gt;= AO$6, $G414 &lt; AN$6), 0, 2)+1)</f>
        <v/>
      </c>
      <c r="AO414" s="68" t="str">
        <f ca="1">INDEX({"","_","-","="},IF(OR($D414 &gt;= AP$6, $E414 &lt; AO$6), 0, 1)+IF(OR($F414 &gt;= AP$6, $G414 &lt; AO$6), 0, 2)+1)</f>
        <v/>
      </c>
      <c r="AP414" s="68" t="str">
        <f ca="1">INDEX({"","_","-","="},IF(OR($D414 &gt;= AQ$6, $E414 &lt; AP$6), 0, 1)+IF(OR($F414 &gt;= AQ$6, $G414 &lt; AP$6), 0, 2)+1)</f>
        <v/>
      </c>
      <c r="AQ414" s="68" t="str">
        <f ca="1">INDEX({"","_","-","="},IF(OR($D414 &gt;= AR$6, $E414 &lt; AQ$6), 0, 1)+IF(OR($F414 &gt;= AR$6, $G414 &lt; AQ$6), 0, 2)+1)</f>
        <v/>
      </c>
      <c r="AR414" s="68" t="str">
        <f ca="1">INDEX({"","_","-","="},IF(OR($D414 &gt;= AS$6, $E414 &lt; AR$6), 0, 1)+IF(OR($F414 &gt;= AS$6, $G414 &lt; AR$6), 0, 2)+1)</f>
        <v/>
      </c>
      <c r="AS414" s="68" t="str">
        <f ca="1">INDEX({"","_","-","="},IF(OR($D414 &gt;= AT$6, $E414 &lt; AS$6), 0, 1)+IF(OR($F414 &gt;= AT$6, $G414 &lt; AS$6), 0, 2)+1)</f>
        <v/>
      </c>
      <c r="AT414" s="68" t="str">
        <f ca="1">INDEX({"","_","-","="},IF(OR($D414 &gt;= AU$6, $E414 &lt; AT$6), 0, 1)+IF(OR($F414 &gt;= AU$6, $G414 &lt; AT$6), 0, 2)+1)</f>
        <v/>
      </c>
      <c r="AU414" s="68" t="str">
        <f ca="1">INDEX({"","_","-","="},IF(OR($D414 &gt;= AV$6, $E414 &lt; AU$6), 0, 1)+IF(OR($F414 &gt;= AV$6, $G414 &lt; AU$6), 0, 2)+1)</f>
        <v/>
      </c>
      <c r="AV414" s="68" t="str">
        <f ca="1">INDEX({"","_","-","="},IF(OR($D414 &gt;= AW$6, $E414 &lt; AV$6), 0, 1)+IF(OR($F414 &gt;= AW$6, $G414 &lt; AV$6), 0, 2)+1)</f>
        <v/>
      </c>
      <c r="AW414" s="68" t="str">
        <f ca="1">INDEX({"","_","-","="},IF(OR($D414 &gt;= AX$6, $E414 &lt; AW$6), 0, 1)+IF(OR($F414 &gt;= AX$6, $G414 &lt; AW$6), 0, 2)+1)</f>
        <v/>
      </c>
      <c r="AX414" s="68" t="str">
        <f ca="1">INDEX({"","_","-","="},IF(OR($D414 &gt;= AY$6, $E414 &lt; AX$6), 0, 1)+IF(OR($F414 &gt;= AY$6, $G414 &lt; AX$6), 0, 2)+1)</f>
        <v/>
      </c>
      <c r="AY414" s="68" t="str">
        <f ca="1">INDEX({"","_","-","="},IF(OR($D414 &gt;= AZ$6, $E414 &lt; AY$6), 0, 1)+IF(OR($F414 &gt;= AZ$6, $G414 &lt; AY$6), 0, 2)+1)</f>
        <v/>
      </c>
      <c r="AZ414" s="68" t="str">
        <f ca="1">INDEX({"","_","-","="},IF(OR($D414 &gt;= BA$6, $E414 &lt; AZ$6), 0, 1)+IF(OR($F414 &gt;= BA$6, $G414 &lt; AZ$6), 0, 2)+1)</f>
        <v/>
      </c>
      <c r="BA414" s="68" t="str">
        <f ca="1">INDEX({"","_","-","="},IF(OR($D414 &gt;= BB$6, $E414 &lt; BA$6), 0, 1)+IF(OR($F414 &gt;= BB$6, $G414 &lt; BA$6), 0, 2)+1)</f>
        <v/>
      </c>
      <c r="BB414" s="68" t="str">
        <f ca="1">INDEX({"","_","-","="},IF(OR($D414 &gt;= BC$6, $E414 &lt; BB$6), 0, 1)+IF(OR($F414 &gt;= BC$6, $G414 &lt; BB$6), 0, 2)+1)</f>
        <v/>
      </c>
      <c r="BC414" s="68" t="str">
        <f ca="1">INDEX({"","_","-","="},IF(OR($D414 &gt;= BD$6, $E414 &lt; BC$6), 0, 1)+IF(OR($F414 &gt;= BD$6, $G414 &lt; BC$6), 0, 2)+1)</f>
        <v/>
      </c>
      <c r="BD414" s="68" t="str">
        <f ca="1">INDEX({"","_","-","="},IF(OR($D414 &gt;= BE$6, $E414 &lt; BD$6), 0, 1)+IF(OR($F414 &gt;= BE$6, $G414 &lt; BD$6), 0, 2)+1)</f>
        <v/>
      </c>
      <c r="BE414" s="68" t="str">
        <f ca="1">INDEX({"","_","-","="},IF(OR($D414 &gt;= BF$6, $E414 &lt; BE$6), 0, 1)+IF(OR($F414 &gt;= BF$6, $G414 &lt; BE$6), 0, 2)+1)</f>
        <v/>
      </c>
      <c r="BF414" s="68" t="str">
        <f ca="1">INDEX({"","_","-","="},IF(OR($D414 &gt;= BG$6, $E414 &lt; BF$6), 0, 1)+IF(OR($F414 &gt;= BG$6, $G414 &lt; BF$6), 0, 2)+1)</f>
        <v/>
      </c>
      <c r="BG414" s="68" t="str">
        <f ca="1">INDEX({"","_","-","="},IF(OR($D414 &gt;= BH$6, $E414 &lt; BG$6), 0, 1)+IF(OR($F414 &gt;= BH$6, $G414 &lt; BG$6), 0, 2)+1)</f>
        <v/>
      </c>
      <c r="BH414" s="68" t="str">
        <f ca="1">INDEX({"","_","-","="},IF(OR($D414 &gt;= BI$6, $E414 &lt; BH$6), 0, 1)+IF(OR($F414 &gt;= BI$6, $G414 &lt; BH$6), 0, 2)+1)</f>
        <v/>
      </c>
      <c r="BI414" s="68" t="str">
        <f ca="1">INDEX({"","_","-","="},IF(OR($D414 &gt;= BJ$6, $E414 &lt; BI$6), 0, 1)+IF(OR($F414 &gt;= BJ$6, $G414 &lt; BI$6), 0, 2)+1)</f>
        <v/>
      </c>
      <c r="BJ414" s="68" t="str">
        <f ca="1">INDEX({"","_","-","="},IF(OR($D414 &gt;= BK$6, $E414 &lt; BJ$6), 0, 1)+IF(OR($F414 &gt;= BK$6, $G414 &lt; BJ$6), 0, 2)+1)</f>
        <v/>
      </c>
      <c r="BK414" s="68" t="str">
        <f ca="1">INDEX({"","_","-","="},IF(OR($D414 &gt;= BL$6, $E414 &lt; BK$6), 0, 1)+IF(OR($F414 &gt;= BL$6, $G414 &lt; BK$6), 0, 2)+1)</f>
        <v/>
      </c>
      <c r="BL414" s="68" t="str">
        <f ca="1">INDEX({"","_","-","="},IF(OR($D414 &gt;= BM$6, $E414 &lt; BL$6), 0, 1)+IF(OR($F414 &gt;= BM$6, $G414 &lt; BL$6), 0, 2)+1)</f>
        <v/>
      </c>
      <c r="BM414" s="68" t="str">
        <f ca="1">INDEX({"","_","-","="},IF(OR($D414 &gt;= BN$6, $E414 &lt; BM$6), 0, 1)+IF(OR($F414 &gt;= BN$6, $G414 &lt; BM$6), 0, 2)+1)</f>
        <v/>
      </c>
      <c r="BN414" s="68" t="str">
        <f ca="1">INDEX({"","_","-","="},IF(OR($D414 &gt;= BO$6, $E414 &lt; BN$6), 0, 1)+IF(OR($F414 &gt;= BO$6, $G414 &lt; BN$6), 0, 2)+1)</f>
        <v/>
      </c>
      <c r="BO414" s="68" t="str">
        <f ca="1">INDEX({"","_","-","="},IF(OR($D414 &gt;= BP$6, $E414 &lt; BO$6), 0, 1)+IF(OR($F414 &gt;= BP$6, $G414 &lt; BO$6), 0, 2)+1)</f>
        <v/>
      </c>
      <c r="BP414" s="68" t="str">
        <f ca="1">INDEX({"","_","-","="},IF(OR($D414 &gt;= BQ$6, $E414 &lt; BP$6), 0, 1)+IF(OR($F414 &gt;= BQ$6, $G414 &lt; BP$6), 0, 2)+1)</f>
        <v/>
      </c>
      <c r="BQ414" s="68" t="str">
        <f ca="1">INDEX({"","_","-","="},IF(OR($D414 &gt;= BR$6, $E414 &lt; BQ$6), 0, 1)+IF(OR($F414 &gt;= BR$6, $G414 &lt; BQ$6), 0, 2)+1)</f>
        <v/>
      </c>
      <c r="BR414" s="68" t="str">
        <f ca="1">INDEX({"","_","-","="},IF(OR($D414 &gt;= BS$6, $E414 &lt; BR$6), 0, 1)+IF(OR($F414 &gt;= BS$6, $G414 &lt; BR$6), 0, 2)+1)</f>
        <v/>
      </c>
      <c r="BS414" s="68" t="str">
        <f ca="1">INDEX({"","_","-","="},IF(OR($D414 &gt;= BT$6, $E414 &lt; BS$6), 0, 1)+IF(OR($F414 &gt;= BT$6, $G414 &lt; BS$6), 0, 2)+1)</f>
        <v/>
      </c>
      <c r="BT414" s="68" t="str">
        <f ca="1">INDEX({"","_","-","="},IF(OR($D414 &gt;= BU$6, $E414 &lt; BT$6), 0, 1)+IF(OR($F414 &gt;= BU$6, $G414 &lt; BT$6), 0, 2)+1)</f>
        <v/>
      </c>
      <c r="BU414" s="68" t="str">
        <f ca="1">INDEX({"","_","-","="},IF(OR($D414 &gt;= BV$6, $E414 &lt; BU$6), 0, 1)+IF(OR($F414 &gt;= BV$6, $G414 &lt; BU$6), 0, 2)+1)</f>
        <v/>
      </c>
      <c r="BV414" s="68" t="str">
        <f ca="1">INDEX({"","_","-","="},IF(OR($D414 &gt;= BW$6, $E414 &lt; BV$6), 0, 1)+IF(OR($F414 &gt;= BW$6, $G414 &lt; BV$6), 0, 2)+1)</f>
        <v/>
      </c>
      <c r="BW414" s="68" t="str">
        <f ca="1">INDEX({"","_","-","="},IF(OR($D414 &gt;= BX$6, $E414 &lt; BW$6), 0, 1)+IF(OR($F414 &gt;= BX$6, $G414 &lt; BW$6), 0, 2)+1)</f>
        <v/>
      </c>
      <c r="BX414" s="68" t="str">
        <f ca="1">INDEX({"","_","-","="},IF(OR($D414 &gt;= BY$6, $E414 &lt; BX$6), 0, 1)+IF(OR($F414 &gt;= BY$6, $G414 &lt; BX$6), 0, 2)+1)</f>
        <v/>
      </c>
      <c r="BY414" s="68" t="str">
        <f ca="1">INDEX({"","_","-","="},IF(OR($D414 &gt;= BZ$6, $E414 &lt; BY$6), 0, 1)+IF(OR($F414 &gt;= BZ$6, $G414 &lt; BY$6), 0, 2)+1)</f>
        <v/>
      </c>
      <c r="BZ414" s="68" t="str">
        <f ca="1">INDEX({"","_","-","="},IF(OR($D414 &gt;= CA$6, $E414 &lt; BZ$6), 0, 1)+IF(OR($F414 &gt;= CA$6, $G414 &lt; BZ$6), 0, 2)+1)</f>
        <v/>
      </c>
      <c r="CA414" s="68" t="str">
        <f ca="1">INDEX({"","_","-","="},IF(OR($D414 &gt;= CB$6, $E414 &lt; CA$6), 0, 1)+IF(OR($F414 &gt;= CB$6, $G414 &lt; CA$6), 0, 2)+1)</f>
        <v/>
      </c>
      <c r="CB414" s="68" t="str">
        <f ca="1">INDEX({"","_","-","="},IF(OR($D414 &gt;= CC$6, $E414 &lt; CB$6), 0, 1)+IF(OR($F414 &gt;= CC$6, $G414 &lt; CB$6), 0, 2)+1)</f>
        <v/>
      </c>
      <c r="CC414" s="68" t="str">
        <f ca="1">INDEX({"","_","-","="},IF(OR($D414 &gt;= CD$6, $E414 &lt; CC$6), 0, 1)+IF(OR($F414 &gt;= CD$6, $G414 &lt; CC$6), 0, 2)+1)</f>
        <v/>
      </c>
      <c r="CD414" s="68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IF('临-进度'!M410,'临-进度'!$A410,"")</f>
        <v/>
      </c>
      <c r="B415" s="8" t="str">
        <f ca="1">IF('临-进度'!M410,'临-进度'!$B410,"")</f>
        <v/>
      </c>
      <c r="C415" s="8" t="str">
        <f ca="1">IF('临-进度'!M410,'临-进度'!$E410,"")</f>
        <v/>
      </c>
      <c r="D415" s="40" t="str">
        <f ca="1">IF('临-进度'!$M410,'临-进度'!$I410,"")</f>
        <v/>
      </c>
      <c r="E415" s="40" t="str">
        <f ca="1">IF('临-进度'!$M410,'临-进度'!$AE410,"")</f>
        <v/>
      </c>
      <c r="F415" s="40" t="str">
        <f ca="1">IF('临-进度'!$M410,'临-进度'!$J410,"")</f>
        <v/>
      </c>
      <c r="G415" s="73" t="str">
        <f ca="1">IF('临-进度'!$M410,'临-进度'!$AF410,"")</f>
        <v/>
      </c>
      <c r="H415" s="68" t="str">
        <f ca="1">INDEX({"","_","-","="},IF(OR($D415 &gt;= I$6, $E415 &lt; H$6), 0, 1)+IF(OR($F415 &gt;= I$6, $G415 &lt; H$6), 0, 2)+1)</f>
        <v/>
      </c>
      <c r="I415" s="68" t="str">
        <f ca="1">INDEX({"","_","-","="},IF(OR($D415 &gt;= J$6, $E415 &lt; I$6), 0, 1)+IF(OR($F415 &gt;= J$6, $G415 &lt; I$6), 0, 2)+1)</f>
        <v/>
      </c>
      <c r="J415" s="68" t="str">
        <f ca="1">INDEX({"","_","-","="},IF(OR($D415 &gt;= K$6, $E415 &lt; J$6), 0, 1)+IF(OR($F415 &gt;= K$6, $G415 &lt; J$6), 0, 2)+1)</f>
        <v/>
      </c>
      <c r="K415" s="68" t="str">
        <f ca="1">INDEX({"","_","-","="},IF(OR($D415 &gt;= L$6, $E415 &lt; K$6), 0, 1)+IF(OR($F415 &gt;= L$6, $G415 &lt; K$6), 0, 2)+1)</f>
        <v/>
      </c>
      <c r="L415" s="68" t="str">
        <f ca="1">INDEX({"","_","-","="},IF(OR($D415 &gt;= M$6, $E415 &lt; L$6), 0, 1)+IF(OR($F415 &gt;= M$6, $G415 &lt; L$6), 0, 2)+1)</f>
        <v/>
      </c>
      <c r="M415" s="68" t="str">
        <f ca="1">INDEX({"","_","-","="},IF(OR($D415 &gt;= N$6, $E415 &lt; M$6), 0, 1)+IF(OR($F415 &gt;= N$6, $G415 &lt; M$6), 0, 2)+1)</f>
        <v/>
      </c>
      <c r="N415" s="68" t="str">
        <f ca="1">INDEX({"","_","-","="},IF(OR($D415 &gt;= O$6, $E415 &lt; N$6), 0, 1)+IF(OR($F415 &gt;= O$6, $G415 &lt; N$6), 0, 2)+1)</f>
        <v/>
      </c>
      <c r="O415" s="68" t="str">
        <f ca="1">INDEX({"","_","-","="},IF(OR($D415 &gt;= P$6, $E415 &lt; O$6), 0, 1)+IF(OR($F415 &gt;= P$6, $G415 &lt; O$6), 0, 2)+1)</f>
        <v/>
      </c>
      <c r="P415" s="68" t="str">
        <f ca="1">INDEX({"","_","-","="},IF(OR($D415 &gt;= Q$6, $E415 &lt; P$6), 0, 1)+IF(OR($F415 &gt;= Q$6, $G415 &lt; P$6), 0, 2)+1)</f>
        <v/>
      </c>
      <c r="Q415" s="68" t="str">
        <f ca="1">INDEX({"","_","-","="},IF(OR($D415 &gt;= R$6, $E415 &lt; Q$6), 0, 1)+IF(OR($F415 &gt;= R$6, $G415 &lt; Q$6), 0, 2)+1)</f>
        <v/>
      </c>
      <c r="R415" s="68" t="str">
        <f ca="1">INDEX({"","_","-","="},IF(OR($D415 &gt;= S$6, $E415 &lt; R$6), 0, 1)+IF(OR($F415 &gt;= S$6, $G415 &lt; R$6), 0, 2)+1)</f>
        <v/>
      </c>
      <c r="S415" s="68" t="str">
        <f ca="1">INDEX({"","_","-","="},IF(OR($D415 &gt;= T$6, $E415 &lt; S$6), 0, 1)+IF(OR($F415 &gt;= T$6, $G415 &lt; S$6), 0, 2)+1)</f>
        <v/>
      </c>
      <c r="T415" s="68" t="str">
        <f ca="1">INDEX({"","_","-","="},IF(OR($D415 &gt;= U$6, $E415 &lt; T$6), 0, 1)+IF(OR($F415 &gt;= U$6, $G415 &lt; T$6), 0, 2)+1)</f>
        <v/>
      </c>
      <c r="U415" s="68" t="str">
        <f ca="1">INDEX({"","_","-","="},IF(OR($D415 &gt;= V$6, $E415 &lt; U$6), 0, 1)+IF(OR($F415 &gt;= V$6, $G415 &lt; U$6), 0, 2)+1)</f>
        <v/>
      </c>
      <c r="V415" s="68" t="str">
        <f ca="1">INDEX({"","_","-","="},IF(OR($D415 &gt;= W$6, $E415 &lt; V$6), 0, 1)+IF(OR($F415 &gt;= W$6, $G415 &lt; V$6), 0, 2)+1)</f>
        <v/>
      </c>
      <c r="W415" s="68" t="str">
        <f ca="1">INDEX({"","_","-","="},IF(OR($D415 &gt;= X$6, $E415 &lt; W$6), 0, 1)+IF(OR($F415 &gt;= X$6, $G415 &lt; W$6), 0, 2)+1)</f>
        <v/>
      </c>
      <c r="X415" s="68" t="str">
        <f ca="1">INDEX({"","_","-","="},IF(OR($D415 &gt;= Y$6, $E415 &lt; X$6), 0, 1)+IF(OR($F415 &gt;= Y$6, $G415 &lt; X$6), 0, 2)+1)</f>
        <v/>
      </c>
      <c r="Y415" s="68" t="str">
        <f ca="1">INDEX({"","_","-","="},IF(OR($D415 &gt;= Z$6, $E415 &lt; Y$6), 0, 1)+IF(OR($F415 &gt;= Z$6, $G415 &lt; Y$6), 0, 2)+1)</f>
        <v/>
      </c>
      <c r="Z415" s="68" t="str">
        <f ca="1">INDEX({"","_","-","="},IF(OR($D415 &gt;= AA$6, $E415 &lt; Z$6), 0, 1)+IF(OR($F415 &gt;= AA$6, $G415 &lt; Z$6), 0, 2)+1)</f>
        <v/>
      </c>
      <c r="AA415" s="68" t="str">
        <f ca="1">INDEX({"","_","-","="},IF(OR($D415 &gt;= AB$6, $E415 &lt; AA$6), 0, 1)+IF(OR($F415 &gt;= AB$6, $G415 &lt; AA$6), 0, 2)+1)</f>
        <v/>
      </c>
      <c r="AB415" s="68" t="str">
        <f ca="1">INDEX({"","_","-","="},IF(OR($D415 &gt;= AC$6, $E415 &lt; AB$6), 0, 1)+IF(OR($F415 &gt;= AC$6, $G415 &lt; AB$6), 0, 2)+1)</f>
        <v/>
      </c>
      <c r="AC415" s="68" t="str">
        <f ca="1">INDEX({"","_","-","="},IF(OR($D415 &gt;= AD$6, $E415 &lt; AC$6), 0, 1)+IF(OR($F415 &gt;= AD$6, $G415 &lt; AC$6), 0, 2)+1)</f>
        <v/>
      </c>
      <c r="AD415" s="68" t="str">
        <f ca="1">INDEX({"","_","-","="},IF(OR($D415 &gt;= AE$6, $E415 &lt; AD$6), 0, 1)+IF(OR($F415 &gt;= AE$6, $G415 &lt; AD$6), 0, 2)+1)</f>
        <v/>
      </c>
      <c r="AE415" s="68" t="str">
        <f ca="1">INDEX({"","_","-","="},IF(OR($D415 &gt;= AF$6, $E415 &lt; AE$6), 0, 1)+IF(OR($F415 &gt;= AF$6, $G415 &lt; AE$6), 0, 2)+1)</f>
        <v/>
      </c>
      <c r="AF415" s="68" t="str">
        <f ca="1">INDEX({"","_","-","="},IF(OR($D415 &gt;= AG$6, $E415 &lt; AF$6), 0, 1)+IF(OR($F415 &gt;= AG$6, $G415 &lt; AF$6), 0, 2)+1)</f>
        <v/>
      </c>
      <c r="AG415" s="68" t="str">
        <f ca="1">INDEX({"","_","-","="},IF(OR($D415 &gt;= AH$6, $E415 &lt; AG$6), 0, 1)+IF(OR($F415 &gt;= AH$6, $G415 &lt; AG$6), 0, 2)+1)</f>
        <v/>
      </c>
      <c r="AH415" s="68" t="str">
        <f ca="1">INDEX({"","_","-","="},IF(OR($D415 &gt;= AI$6, $E415 &lt; AH$6), 0, 1)+IF(OR($F415 &gt;= AI$6, $G415 &lt; AH$6), 0, 2)+1)</f>
        <v/>
      </c>
      <c r="AI415" s="68" t="str">
        <f ca="1">INDEX({"","_","-","="},IF(OR($D415 &gt;= AJ$6, $E415 &lt; AI$6), 0, 1)+IF(OR($F415 &gt;= AJ$6, $G415 &lt; AI$6), 0, 2)+1)</f>
        <v/>
      </c>
      <c r="AJ415" s="68" t="str">
        <f ca="1">INDEX({"","_","-","="},IF(OR($D415 &gt;= AK$6, $E415 &lt; AJ$6), 0, 1)+IF(OR($F415 &gt;= AK$6, $G415 &lt; AJ$6), 0, 2)+1)</f>
        <v/>
      </c>
      <c r="AK415" s="68" t="str">
        <f ca="1">INDEX({"","_","-","="},IF(OR($D415 &gt;= AL$6, $E415 &lt; AK$6), 0, 1)+IF(OR($F415 &gt;= AL$6, $G415 &lt; AK$6), 0, 2)+1)</f>
        <v/>
      </c>
      <c r="AL415" s="68" t="str">
        <f ca="1">INDEX({"","_","-","="},IF(OR($D415 &gt;= AM$6, $E415 &lt; AL$6), 0, 1)+IF(OR($F415 &gt;= AM$6, $G415 &lt; AL$6), 0, 2)+1)</f>
        <v/>
      </c>
      <c r="AM415" s="68" t="str">
        <f ca="1">INDEX({"","_","-","="},IF(OR($D415 &gt;= AN$6, $E415 &lt; AM$6), 0, 1)+IF(OR($F415 &gt;= AN$6, $G415 &lt; AM$6), 0, 2)+1)</f>
        <v/>
      </c>
      <c r="AN415" s="68" t="str">
        <f ca="1">INDEX({"","_","-","="},IF(OR($D415 &gt;= AO$6, $E415 &lt; AN$6), 0, 1)+IF(OR($F415 &gt;= AO$6, $G415 &lt; AN$6), 0, 2)+1)</f>
        <v/>
      </c>
      <c r="AO415" s="68" t="str">
        <f ca="1">INDEX({"","_","-","="},IF(OR($D415 &gt;= AP$6, $E415 &lt; AO$6), 0, 1)+IF(OR($F415 &gt;= AP$6, $G415 &lt; AO$6), 0, 2)+1)</f>
        <v/>
      </c>
      <c r="AP415" s="68" t="str">
        <f ca="1">INDEX({"","_","-","="},IF(OR($D415 &gt;= AQ$6, $E415 &lt; AP$6), 0, 1)+IF(OR($F415 &gt;= AQ$6, $G415 &lt; AP$6), 0, 2)+1)</f>
        <v/>
      </c>
      <c r="AQ415" s="68" t="str">
        <f ca="1">INDEX({"","_","-","="},IF(OR($D415 &gt;= AR$6, $E415 &lt; AQ$6), 0, 1)+IF(OR($F415 &gt;= AR$6, $G415 &lt; AQ$6), 0, 2)+1)</f>
        <v/>
      </c>
      <c r="AR415" s="68" t="str">
        <f ca="1">INDEX({"","_","-","="},IF(OR($D415 &gt;= AS$6, $E415 &lt; AR$6), 0, 1)+IF(OR($F415 &gt;= AS$6, $G415 &lt; AR$6), 0, 2)+1)</f>
        <v/>
      </c>
      <c r="AS415" s="68" t="str">
        <f ca="1">INDEX({"","_","-","="},IF(OR($D415 &gt;= AT$6, $E415 &lt; AS$6), 0, 1)+IF(OR($F415 &gt;= AT$6, $G415 &lt; AS$6), 0, 2)+1)</f>
        <v/>
      </c>
      <c r="AT415" s="68" t="str">
        <f ca="1">INDEX({"","_","-","="},IF(OR($D415 &gt;= AU$6, $E415 &lt; AT$6), 0, 1)+IF(OR($F415 &gt;= AU$6, $G415 &lt; AT$6), 0, 2)+1)</f>
        <v/>
      </c>
      <c r="AU415" s="68" t="str">
        <f ca="1">INDEX({"","_","-","="},IF(OR($D415 &gt;= AV$6, $E415 &lt; AU$6), 0, 1)+IF(OR($F415 &gt;= AV$6, $G415 &lt; AU$6), 0, 2)+1)</f>
        <v/>
      </c>
      <c r="AV415" s="68" t="str">
        <f ca="1">INDEX({"","_","-","="},IF(OR($D415 &gt;= AW$6, $E415 &lt; AV$6), 0, 1)+IF(OR($F415 &gt;= AW$6, $G415 &lt; AV$6), 0, 2)+1)</f>
        <v/>
      </c>
      <c r="AW415" s="68" t="str">
        <f ca="1">INDEX({"","_","-","="},IF(OR($D415 &gt;= AX$6, $E415 &lt; AW$6), 0, 1)+IF(OR($F415 &gt;= AX$6, $G415 &lt; AW$6), 0, 2)+1)</f>
        <v/>
      </c>
      <c r="AX415" s="68" t="str">
        <f ca="1">INDEX({"","_","-","="},IF(OR($D415 &gt;= AY$6, $E415 &lt; AX$6), 0, 1)+IF(OR($F415 &gt;= AY$6, $G415 &lt; AX$6), 0, 2)+1)</f>
        <v/>
      </c>
      <c r="AY415" s="68" t="str">
        <f ca="1">INDEX({"","_","-","="},IF(OR($D415 &gt;= AZ$6, $E415 &lt; AY$6), 0, 1)+IF(OR($F415 &gt;= AZ$6, $G415 &lt; AY$6), 0, 2)+1)</f>
        <v/>
      </c>
      <c r="AZ415" s="68" t="str">
        <f ca="1">INDEX({"","_","-","="},IF(OR($D415 &gt;= BA$6, $E415 &lt; AZ$6), 0, 1)+IF(OR($F415 &gt;= BA$6, $G415 &lt; AZ$6), 0, 2)+1)</f>
        <v/>
      </c>
      <c r="BA415" s="68" t="str">
        <f ca="1">INDEX({"","_","-","="},IF(OR($D415 &gt;= BB$6, $E415 &lt; BA$6), 0, 1)+IF(OR($F415 &gt;= BB$6, $G415 &lt; BA$6), 0, 2)+1)</f>
        <v/>
      </c>
      <c r="BB415" s="68" t="str">
        <f ca="1">INDEX({"","_","-","="},IF(OR($D415 &gt;= BC$6, $E415 &lt; BB$6), 0, 1)+IF(OR($F415 &gt;= BC$6, $G415 &lt; BB$6), 0, 2)+1)</f>
        <v/>
      </c>
      <c r="BC415" s="68" t="str">
        <f ca="1">INDEX({"","_","-","="},IF(OR($D415 &gt;= BD$6, $E415 &lt; BC$6), 0, 1)+IF(OR($F415 &gt;= BD$6, $G415 &lt; BC$6), 0, 2)+1)</f>
        <v/>
      </c>
      <c r="BD415" s="68" t="str">
        <f ca="1">INDEX({"","_","-","="},IF(OR($D415 &gt;= BE$6, $E415 &lt; BD$6), 0, 1)+IF(OR($F415 &gt;= BE$6, $G415 &lt; BD$6), 0, 2)+1)</f>
        <v/>
      </c>
      <c r="BE415" s="68" t="str">
        <f ca="1">INDEX({"","_","-","="},IF(OR($D415 &gt;= BF$6, $E415 &lt; BE$6), 0, 1)+IF(OR($F415 &gt;= BF$6, $G415 &lt; BE$6), 0, 2)+1)</f>
        <v/>
      </c>
      <c r="BF415" s="68" t="str">
        <f ca="1">INDEX({"","_","-","="},IF(OR($D415 &gt;= BG$6, $E415 &lt; BF$6), 0, 1)+IF(OR($F415 &gt;= BG$6, $G415 &lt; BF$6), 0, 2)+1)</f>
        <v/>
      </c>
      <c r="BG415" s="68" t="str">
        <f ca="1">INDEX({"","_","-","="},IF(OR($D415 &gt;= BH$6, $E415 &lt; BG$6), 0, 1)+IF(OR($F415 &gt;= BH$6, $G415 &lt; BG$6), 0, 2)+1)</f>
        <v/>
      </c>
      <c r="BH415" s="68" t="str">
        <f ca="1">INDEX({"","_","-","="},IF(OR($D415 &gt;= BI$6, $E415 &lt; BH$6), 0, 1)+IF(OR($F415 &gt;= BI$6, $G415 &lt; BH$6), 0, 2)+1)</f>
        <v/>
      </c>
      <c r="BI415" s="68" t="str">
        <f ca="1">INDEX({"","_","-","="},IF(OR($D415 &gt;= BJ$6, $E415 &lt; BI$6), 0, 1)+IF(OR($F415 &gt;= BJ$6, $G415 &lt; BI$6), 0, 2)+1)</f>
        <v/>
      </c>
      <c r="BJ415" s="68" t="str">
        <f ca="1">INDEX({"","_","-","="},IF(OR($D415 &gt;= BK$6, $E415 &lt; BJ$6), 0, 1)+IF(OR($F415 &gt;= BK$6, $G415 &lt; BJ$6), 0, 2)+1)</f>
        <v/>
      </c>
      <c r="BK415" s="68" t="str">
        <f ca="1">INDEX({"","_","-","="},IF(OR($D415 &gt;= BL$6, $E415 &lt; BK$6), 0, 1)+IF(OR($F415 &gt;= BL$6, $G415 &lt; BK$6), 0, 2)+1)</f>
        <v/>
      </c>
      <c r="BL415" s="68" t="str">
        <f ca="1">INDEX({"","_","-","="},IF(OR($D415 &gt;= BM$6, $E415 &lt; BL$6), 0, 1)+IF(OR($F415 &gt;= BM$6, $G415 &lt; BL$6), 0, 2)+1)</f>
        <v/>
      </c>
      <c r="BM415" s="68" t="str">
        <f ca="1">INDEX({"","_","-","="},IF(OR($D415 &gt;= BN$6, $E415 &lt; BM$6), 0, 1)+IF(OR($F415 &gt;= BN$6, $G415 &lt; BM$6), 0, 2)+1)</f>
        <v/>
      </c>
      <c r="BN415" s="68" t="str">
        <f ca="1">INDEX({"","_","-","="},IF(OR($D415 &gt;= BO$6, $E415 &lt; BN$6), 0, 1)+IF(OR($F415 &gt;= BO$6, $G415 &lt; BN$6), 0, 2)+1)</f>
        <v/>
      </c>
      <c r="BO415" s="68" t="str">
        <f ca="1">INDEX({"","_","-","="},IF(OR($D415 &gt;= BP$6, $E415 &lt; BO$6), 0, 1)+IF(OR($F415 &gt;= BP$6, $G415 &lt; BO$6), 0, 2)+1)</f>
        <v/>
      </c>
      <c r="BP415" s="68" t="str">
        <f ca="1">INDEX({"","_","-","="},IF(OR($D415 &gt;= BQ$6, $E415 &lt; BP$6), 0, 1)+IF(OR($F415 &gt;= BQ$6, $G415 &lt; BP$6), 0, 2)+1)</f>
        <v/>
      </c>
      <c r="BQ415" s="68" t="str">
        <f ca="1">INDEX({"","_","-","="},IF(OR($D415 &gt;= BR$6, $E415 &lt; BQ$6), 0, 1)+IF(OR($F415 &gt;= BR$6, $G415 &lt; BQ$6), 0, 2)+1)</f>
        <v/>
      </c>
      <c r="BR415" s="68" t="str">
        <f ca="1">INDEX({"","_","-","="},IF(OR($D415 &gt;= BS$6, $E415 &lt; BR$6), 0, 1)+IF(OR($F415 &gt;= BS$6, $G415 &lt; BR$6), 0, 2)+1)</f>
        <v/>
      </c>
      <c r="BS415" s="68" t="str">
        <f ca="1">INDEX({"","_","-","="},IF(OR($D415 &gt;= BT$6, $E415 &lt; BS$6), 0, 1)+IF(OR($F415 &gt;= BT$6, $G415 &lt; BS$6), 0, 2)+1)</f>
        <v/>
      </c>
      <c r="BT415" s="68" t="str">
        <f ca="1">INDEX({"","_","-","="},IF(OR($D415 &gt;= BU$6, $E415 &lt; BT$6), 0, 1)+IF(OR($F415 &gt;= BU$6, $G415 &lt; BT$6), 0, 2)+1)</f>
        <v/>
      </c>
      <c r="BU415" s="68" t="str">
        <f ca="1">INDEX({"","_","-","="},IF(OR($D415 &gt;= BV$6, $E415 &lt; BU$6), 0, 1)+IF(OR($F415 &gt;= BV$6, $G415 &lt; BU$6), 0, 2)+1)</f>
        <v/>
      </c>
      <c r="BV415" s="68" t="str">
        <f ca="1">INDEX({"","_","-","="},IF(OR($D415 &gt;= BW$6, $E415 &lt; BV$6), 0, 1)+IF(OR($F415 &gt;= BW$6, $G415 &lt; BV$6), 0, 2)+1)</f>
        <v/>
      </c>
      <c r="BW415" s="68" t="str">
        <f ca="1">INDEX({"","_","-","="},IF(OR($D415 &gt;= BX$6, $E415 &lt; BW$6), 0, 1)+IF(OR($F415 &gt;= BX$6, $G415 &lt; BW$6), 0, 2)+1)</f>
        <v/>
      </c>
      <c r="BX415" s="68" t="str">
        <f ca="1">INDEX({"","_","-","="},IF(OR($D415 &gt;= BY$6, $E415 &lt; BX$6), 0, 1)+IF(OR($F415 &gt;= BY$6, $G415 &lt; BX$6), 0, 2)+1)</f>
        <v/>
      </c>
      <c r="BY415" s="68" t="str">
        <f ca="1">INDEX({"","_","-","="},IF(OR($D415 &gt;= BZ$6, $E415 &lt; BY$6), 0, 1)+IF(OR($F415 &gt;= BZ$6, $G415 &lt; BY$6), 0, 2)+1)</f>
        <v/>
      </c>
      <c r="BZ415" s="68" t="str">
        <f ca="1">INDEX({"","_","-","="},IF(OR($D415 &gt;= CA$6, $E415 &lt; BZ$6), 0, 1)+IF(OR($F415 &gt;= CA$6, $G415 &lt; BZ$6), 0, 2)+1)</f>
        <v/>
      </c>
      <c r="CA415" s="68" t="str">
        <f ca="1">INDEX({"","_","-","="},IF(OR($D415 &gt;= CB$6, $E415 &lt; CA$6), 0, 1)+IF(OR($F415 &gt;= CB$6, $G415 &lt; CA$6), 0, 2)+1)</f>
        <v/>
      </c>
      <c r="CB415" s="68" t="str">
        <f ca="1">INDEX({"","_","-","="},IF(OR($D415 &gt;= CC$6, $E415 &lt; CB$6), 0, 1)+IF(OR($F415 &gt;= CC$6, $G415 &lt; CB$6), 0, 2)+1)</f>
        <v/>
      </c>
      <c r="CC415" s="68" t="str">
        <f ca="1">INDEX({"","_","-","="},IF(OR($D415 &gt;= CD$6, $E415 &lt; CC$6), 0, 1)+IF(OR($F415 &gt;= CD$6, $G415 &lt; CC$6), 0, 2)+1)</f>
        <v/>
      </c>
      <c r="CD415" s="68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IF('临-进度'!M411,'临-进度'!$A411,"")</f>
        <v/>
      </c>
      <c r="B416" s="8" t="str">
        <f ca="1">IF('临-进度'!M411,'临-进度'!$B411,"")</f>
        <v/>
      </c>
      <c r="C416" s="8" t="str">
        <f ca="1">IF('临-进度'!M411,'临-进度'!$E411,"")</f>
        <v/>
      </c>
      <c r="D416" s="40" t="str">
        <f ca="1">IF('临-进度'!$M411,'临-进度'!$I411,"")</f>
        <v/>
      </c>
      <c r="E416" s="40" t="str">
        <f ca="1">IF('临-进度'!$M411,'临-进度'!$AE411,"")</f>
        <v/>
      </c>
      <c r="F416" s="40" t="str">
        <f ca="1">IF('临-进度'!$M411,'临-进度'!$J411,"")</f>
        <v/>
      </c>
      <c r="G416" s="73" t="str">
        <f ca="1">IF('临-进度'!$M411,'临-进度'!$AF411,"")</f>
        <v/>
      </c>
      <c r="H416" s="68" t="str">
        <f ca="1">INDEX({"","_","-","="},IF(OR($D416 &gt;= I$6, $E416 &lt; H$6), 0, 1)+IF(OR($F416 &gt;= I$6, $G416 &lt; H$6), 0, 2)+1)</f>
        <v/>
      </c>
      <c r="I416" s="68" t="str">
        <f ca="1">INDEX({"","_","-","="},IF(OR($D416 &gt;= J$6, $E416 &lt; I$6), 0, 1)+IF(OR($F416 &gt;= J$6, $G416 &lt; I$6), 0, 2)+1)</f>
        <v/>
      </c>
      <c r="J416" s="68" t="str">
        <f ca="1">INDEX({"","_","-","="},IF(OR($D416 &gt;= K$6, $E416 &lt; J$6), 0, 1)+IF(OR($F416 &gt;= K$6, $G416 &lt; J$6), 0, 2)+1)</f>
        <v/>
      </c>
      <c r="K416" s="68" t="str">
        <f ca="1">INDEX({"","_","-","="},IF(OR($D416 &gt;= L$6, $E416 &lt; K$6), 0, 1)+IF(OR($F416 &gt;= L$6, $G416 &lt; K$6), 0, 2)+1)</f>
        <v/>
      </c>
      <c r="L416" s="68" t="str">
        <f ca="1">INDEX({"","_","-","="},IF(OR($D416 &gt;= M$6, $E416 &lt; L$6), 0, 1)+IF(OR($F416 &gt;= M$6, $G416 &lt; L$6), 0, 2)+1)</f>
        <v/>
      </c>
      <c r="M416" s="68" t="str">
        <f ca="1">INDEX({"","_","-","="},IF(OR($D416 &gt;= N$6, $E416 &lt; M$6), 0, 1)+IF(OR($F416 &gt;= N$6, $G416 &lt; M$6), 0, 2)+1)</f>
        <v/>
      </c>
      <c r="N416" s="68" t="str">
        <f ca="1">INDEX({"","_","-","="},IF(OR($D416 &gt;= O$6, $E416 &lt; N$6), 0, 1)+IF(OR($F416 &gt;= O$6, $G416 &lt; N$6), 0, 2)+1)</f>
        <v/>
      </c>
      <c r="O416" s="68" t="str">
        <f ca="1">INDEX({"","_","-","="},IF(OR($D416 &gt;= P$6, $E416 &lt; O$6), 0, 1)+IF(OR($F416 &gt;= P$6, $G416 &lt; O$6), 0, 2)+1)</f>
        <v/>
      </c>
      <c r="P416" s="68" t="str">
        <f ca="1">INDEX({"","_","-","="},IF(OR($D416 &gt;= Q$6, $E416 &lt; P$6), 0, 1)+IF(OR($F416 &gt;= Q$6, $G416 &lt; P$6), 0, 2)+1)</f>
        <v/>
      </c>
      <c r="Q416" s="68" t="str">
        <f ca="1">INDEX({"","_","-","="},IF(OR($D416 &gt;= R$6, $E416 &lt; Q$6), 0, 1)+IF(OR($F416 &gt;= R$6, $G416 &lt; Q$6), 0, 2)+1)</f>
        <v/>
      </c>
      <c r="R416" s="68" t="str">
        <f ca="1">INDEX({"","_","-","="},IF(OR($D416 &gt;= S$6, $E416 &lt; R$6), 0, 1)+IF(OR($F416 &gt;= S$6, $G416 &lt; R$6), 0, 2)+1)</f>
        <v/>
      </c>
      <c r="S416" s="68" t="str">
        <f ca="1">INDEX({"","_","-","="},IF(OR($D416 &gt;= T$6, $E416 &lt; S$6), 0, 1)+IF(OR($F416 &gt;= T$6, $G416 &lt; S$6), 0, 2)+1)</f>
        <v/>
      </c>
      <c r="T416" s="68" t="str">
        <f ca="1">INDEX({"","_","-","="},IF(OR($D416 &gt;= U$6, $E416 &lt; T$6), 0, 1)+IF(OR($F416 &gt;= U$6, $G416 &lt; T$6), 0, 2)+1)</f>
        <v/>
      </c>
      <c r="U416" s="68" t="str">
        <f ca="1">INDEX({"","_","-","="},IF(OR($D416 &gt;= V$6, $E416 &lt; U$6), 0, 1)+IF(OR($F416 &gt;= V$6, $G416 &lt; U$6), 0, 2)+1)</f>
        <v/>
      </c>
      <c r="V416" s="68" t="str">
        <f ca="1">INDEX({"","_","-","="},IF(OR($D416 &gt;= W$6, $E416 &lt; V$6), 0, 1)+IF(OR($F416 &gt;= W$6, $G416 &lt; V$6), 0, 2)+1)</f>
        <v/>
      </c>
      <c r="W416" s="68" t="str">
        <f ca="1">INDEX({"","_","-","="},IF(OR($D416 &gt;= X$6, $E416 &lt; W$6), 0, 1)+IF(OR($F416 &gt;= X$6, $G416 &lt; W$6), 0, 2)+1)</f>
        <v/>
      </c>
      <c r="X416" s="68" t="str">
        <f ca="1">INDEX({"","_","-","="},IF(OR($D416 &gt;= Y$6, $E416 &lt; X$6), 0, 1)+IF(OR($F416 &gt;= Y$6, $G416 &lt; X$6), 0, 2)+1)</f>
        <v/>
      </c>
      <c r="Y416" s="68" t="str">
        <f ca="1">INDEX({"","_","-","="},IF(OR($D416 &gt;= Z$6, $E416 &lt; Y$6), 0, 1)+IF(OR($F416 &gt;= Z$6, $G416 &lt; Y$6), 0, 2)+1)</f>
        <v/>
      </c>
      <c r="Z416" s="68" t="str">
        <f ca="1">INDEX({"","_","-","="},IF(OR($D416 &gt;= AA$6, $E416 &lt; Z$6), 0, 1)+IF(OR($F416 &gt;= AA$6, $G416 &lt; Z$6), 0, 2)+1)</f>
        <v/>
      </c>
      <c r="AA416" s="68" t="str">
        <f ca="1">INDEX({"","_","-","="},IF(OR($D416 &gt;= AB$6, $E416 &lt; AA$6), 0, 1)+IF(OR($F416 &gt;= AB$6, $G416 &lt; AA$6), 0, 2)+1)</f>
        <v/>
      </c>
      <c r="AB416" s="68" t="str">
        <f ca="1">INDEX({"","_","-","="},IF(OR($D416 &gt;= AC$6, $E416 &lt; AB$6), 0, 1)+IF(OR($F416 &gt;= AC$6, $G416 &lt; AB$6), 0, 2)+1)</f>
        <v/>
      </c>
      <c r="AC416" s="68" t="str">
        <f ca="1">INDEX({"","_","-","="},IF(OR($D416 &gt;= AD$6, $E416 &lt; AC$6), 0, 1)+IF(OR($F416 &gt;= AD$6, $G416 &lt; AC$6), 0, 2)+1)</f>
        <v/>
      </c>
      <c r="AD416" s="68" t="str">
        <f ca="1">INDEX({"","_","-","="},IF(OR($D416 &gt;= AE$6, $E416 &lt; AD$6), 0, 1)+IF(OR($F416 &gt;= AE$6, $G416 &lt; AD$6), 0, 2)+1)</f>
        <v/>
      </c>
      <c r="AE416" s="68" t="str">
        <f ca="1">INDEX({"","_","-","="},IF(OR($D416 &gt;= AF$6, $E416 &lt; AE$6), 0, 1)+IF(OR($F416 &gt;= AF$6, $G416 &lt; AE$6), 0, 2)+1)</f>
        <v/>
      </c>
      <c r="AF416" s="68" t="str">
        <f ca="1">INDEX({"","_","-","="},IF(OR($D416 &gt;= AG$6, $E416 &lt; AF$6), 0, 1)+IF(OR($F416 &gt;= AG$6, $G416 &lt; AF$6), 0, 2)+1)</f>
        <v/>
      </c>
      <c r="AG416" s="68" t="str">
        <f ca="1">INDEX({"","_","-","="},IF(OR($D416 &gt;= AH$6, $E416 &lt; AG$6), 0, 1)+IF(OR($F416 &gt;= AH$6, $G416 &lt; AG$6), 0, 2)+1)</f>
        <v/>
      </c>
      <c r="AH416" s="68" t="str">
        <f ca="1">INDEX({"","_","-","="},IF(OR($D416 &gt;= AI$6, $E416 &lt; AH$6), 0, 1)+IF(OR($F416 &gt;= AI$6, $G416 &lt; AH$6), 0, 2)+1)</f>
        <v/>
      </c>
      <c r="AI416" s="68" t="str">
        <f ca="1">INDEX({"","_","-","="},IF(OR($D416 &gt;= AJ$6, $E416 &lt; AI$6), 0, 1)+IF(OR($F416 &gt;= AJ$6, $G416 &lt; AI$6), 0, 2)+1)</f>
        <v/>
      </c>
      <c r="AJ416" s="68" t="str">
        <f ca="1">INDEX({"","_","-","="},IF(OR($D416 &gt;= AK$6, $E416 &lt; AJ$6), 0, 1)+IF(OR($F416 &gt;= AK$6, $G416 &lt; AJ$6), 0, 2)+1)</f>
        <v/>
      </c>
      <c r="AK416" s="68" t="str">
        <f ca="1">INDEX({"","_","-","="},IF(OR($D416 &gt;= AL$6, $E416 &lt; AK$6), 0, 1)+IF(OR($F416 &gt;= AL$6, $G416 &lt; AK$6), 0, 2)+1)</f>
        <v/>
      </c>
      <c r="AL416" s="68" t="str">
        <f ca="1">INDEX({"","_","-","="},IF(OR($D416 &gt;= AM$6, $E416 &lt; AL$6), 0, 1)+IF(OR($F416 &gt;= AM$6, $G416 &lt; AL$6), 0, 2)+1)</f>
        <v/>
      </c>
      <c r="AM416" s="68" t="str">
        <f ca="1">INDEX({"","_","-","="},IF(OR($D416 &gt;= AN$6, $E416 &lt; AM$6), 0, 1)+IF(OR($F416 &gt;= AN$6, $G416 &lt; AM$6), 0, 2)+1)</f>
        <v/>
      </c>
      <c r="AN416" s="68" t="str">
        <f ca="1">INDEX({"","_","-","="},IF(OR($D416 &gt;= AO$6, $E416 &lt; AN$6), 0, 1)+IF(OR($F416 &gt;= AO$6, $G416 &lt; AN$6), 0, 2)+1)</f>
        <v/>
      </c>
      <c r="AO416" s="68" t="str">
        <f ca="1">INDEX({"","_","-","="},IF(OR($D416 &gt;= AP$6, $E416 &lt; AO$6), 0, 1)+IF(OR($F416 &gt;= AP$6, $G416 &lt; AO$6), 0, 2)+1)</f>
        <v/>
      </c>
      <c r="AP416" s="68" t="str">
        <f ca="1">INDEX({"","_","-","="},IF(OR($D416 &gt;= AQ$6, $E416 &lt; AP$6), 0, 1)+IF(OR($F416 &gt;= AQ$6, $G416 &lt; AP$6), 0, 2)+1)</f>
        <v/>
      </c>
      <c r="AQ416" s="68" t="str">
        <f ca="1">INDEX({"","_","-","="},IF(OR($D416 &gt;= AR$6, $E416 &lt; AQ$6), 0, 1)+IF(OR($F416 &gt;= AR$6, $G416 &lt; AQ$6), 0, 2)+1)</f>
        <v/>
      </c>
      <c r="AR416" s="68" t="str">
        <f ca="1">INDEX({"","_","-","="},IF(OR($D416 &gt;= AS$6, $E416 &lt; AR$6), 0, 1)+IF(OR($F416 &gt;= AS$6, $G416 &lt; AR$6), 0, 2)+1)</f>
        <v/>
      </c>
      <c r="AS416" s="68" t="str">
        <f ca="1">INDEX({"","_","-","="},IF(OR($D416 &gt;= AT$6, $E416 &lt; AS$6), 0, 1)+IF(OR($F416 &gt;= AT$6, $G416 &lt; AS$6), 0, 2)+1)</f>
        <v/>
      </c>
      <c r="AT416" s="68" t="str">
        <f ca="1">INDEX({"","_","-","="},IF(OR($D416 &gt;= AU$6, $E416 &lt; AT$6), 0, 1)+IF(OR($F416 &gt;= AU$6, $G416 &lt; AT$6), 0, 2)+1)</f>
        <v/>
      </c>
      <c r="AU416" s="68" t="str">
        <f ca="1">INDEX({"","_","-","="},IF(OR($D416 &gt;= AV$6, $E416 &lt; AU$6), 0, 1)+IF(OR($F416 &gt;= AV$6, $G416 &lt; AU$6), 0, 2)+1)</f>
        <v/>
      </c>
      <c r="AV416" s="68" t="str">
        <f ca="1">INDEX({"","_","-","="},IF(OR($D416 &gt;= AW$6, $E416 &lt; AV$6), 0, 1)+IF(OR($F416 &gt;= AW$6, $G416 &lt; AV$6), 0, 2)+1)</f>
        <v/>
      </c>
      <c r="AW416" s="68" t="str">
        <f ca="1">INDEX({"","_","-","="},IF(OR($D416 &gt;= AX$6, $E416 &lt; AW$6), 0, 1)+IF(OR($F416 &gt;= AX$6, $G416 &lt; AW$6), 0, 2)+1)</f>
        <v/>
      </c>
      <c r="AX416" s="68" t="str">
        <f ca="1">INDEX({"","_","-","="},IF(OR($D416 &gt;= AY$6, $E416 &lt; AX$6), 0, 1)+IF(OR($F416 &gt;= AY$6, $G416 &lt; AX$6), 0, 2)+1)</f>
        <v/>
      </c>
      <c r="AY416" s="68" t="str">
        <f ca="1">INDEX({"","_","-","="},IF(OR($D416 &gt;= AZ$6, $E416 &lt; AY$6), 0, 1)+IF(OR($F416 &gt;= AZ$6, $G416 &lt; AY$6), 0, 2)+1)</f>
        <v/>
      </c>
      <c r="AZ416" s="68" t="str">
        <f ca="1">INDEX({"","_","-","="},IF(OR($D416 &gt;= BA$6, $E416 &lt; AZ$6), 0, 1)+IF(OR($F416 &gt;= BA$6, $G416 &lt; AZ$6), 0, 2)+1)</f>
        <v/>
      </c>
      <c r="BA416" s="68" t="str">
        <f ca="1">INDEX({"","_","-","="},IF(OR($D416 &gt;= BB$6, $E416 &lt; BA$6), 0, 1)+IF(OR($F416 &gt;= BB$6, $G416 &lt; BA$6), 0, 2)+1)</f>
        <v/>
      </c>
      <c r="BB416" s="68" t="str">
        <f ca="1">INDEX({"","_","-","="},IF(OR($D416 &gt;= BC$6, $E416 &lt; BB$6), 0, 1)+IF(OR($F416 &gt;= BC$6, $G416 &lt; BB$6), 0, 2)+1)</f>
        <v/>
      </c>
      <c r="BC416" s="68" t="str">
        <f ca="1">INDEX({"","_","-","="},IF(OR($D416 &gt;= BD$6, $E416 &lt; BC$6), 0, 1)+IF(OR($F416 &gt;= BD$6, $G416 &lt; BC$6), 0, 2)+1)</f>
        <v/>
      </c>
      <c r="BD416" s="68" t="str">
        <f ca="1">INDEX({"","_","-","="},IF(OR($D416 &gt;= BE$6, $E416 &lt; BD$6), 0, 1)+IF(OR($F416 &gt;= BE$6, $G416 &lt; BD$6), 0, 2)+1)</f>
        <v/>
      </c>
      <c r="BE416" s="68" t="str">
        <f ca="1">INDEX({"","_","-","="},IF(OR($D416 &gt;= BF$6, $E416 &lt; BE$6), 0, 1)+IF(OR($F416 &gt;= BF$6, $G416 &lt; BE$6), 0, 2)+1)</f>
        <v/>
      </c>
      <c r="BF416" s="68" t="str">
        <f ca="1">INDEX({"","_","-","="},IF(OR($D416 &gt;= BG$6, $E416 &lt; BF$6), 0, 1)+IF(OR($F416 &gt;= BG$6, $G416 &lt; BF$6), 0, 2)+1)</f>
        <v/>
      </c>
      <c r="BG416" s="68" t="str">
        <f ca="1">INDEX({"","_","-","="},IF(OR($D416 &gt;= BH$6, $E416 &lt; BG$6), 0, 1)+IF(OR($F416 &gt;= BH$6, $G416 &lt; BG$6), 0, 2)+1)</f>
        <v/>
      </c>
      <c r="BH416" s="68" t="str">
        <f ca="1">INDEX({"","_","-","="},IF(OR($D416 &gt;= BI$6, $E416 &lt; BH$6), 0, 1)+IF(OR($F416 &gt;= BI$6, $G416 &lt; BH$6), 0, 2)+1)</f>
        <v/>
      </c>
      <c r="BI416" s="68" t="str">
        <f ca="1">INDEX({"","_","-","="},IF(OR($D416 &gt;= BJ$6, $E416 &lt; BI$6), 0, 1)+IF(OR($F416 &gt;= BJ$6, $G416 &lt; BI$6), 0, 2)+1)</f>
        <v/>
      </c>
      <c r="BJ416" s="68" t="str">
        <f ca="1">INDEX({"","_","-","="},IF(OR($D416 &gt;= BK$6, $E416 &lt; BJ$6), 0, 1)+IF(OR($F416 &gt;= BK$6, $G416 &lt; BJ$6), 0, 2)+1)</f>
        <v/>
      </c>
      <c r="BK416" s="68" t="str">
        <f ca="1">INDEX({"","_","-","="},IF(OR($D416 &gt;= BL$6, $E416 &lt; BK$6), 0, 1)+IF(OR($F416 &gt;= BL$6, $G416 &lt; BK$6), 0, 2)+1)</f>
        <v/>
      </c>
      <c r="BL416" s="68" t="str">
        <f ca="1">INDEX({"","_","-","="},IF(OR($D416 &gt;= BM$6, $E416 &lt; BL$6), 0, 1)+IF(OR($F416 &gt;= BM$6, $G416 &lt; BL$6), 0, 2)+1)</f>
        <v/>
      </c>
      <c r="BM416" s="68" t="str">
        <f ca="1">INDEX({"","_","-","="},IF(OR($D416 &gt;= BN$6, $E416 &lt; BM$6), 0, 1)+IF(OR($F416 &gt;= BN$6, $G416 &lt; BM$6), 0, 2)+1)</f>
        <v/>
      </c>
      <c r="BN416" s="68" t="str">
        <f ca="1">INDEX({"","_","-","="},IF(OR($D416 &gt;= BO$6, $E416 &lt; BN$6), 0, 1)+IF(OR($F416 &gt;= BO$6, $G416 &lt; BN$6), 0, 2)+1)</f>
        <v/>
      </c>
      <c r="BO416" s="68" t="str">
        <f ca="1">INDEX({"","_","-","="},IF(OR($D416 &gt;= BP$6, $E416 &lt; BO$6), 0, 1)+IF(OR($F416 &gt;= BP$6, $G416 &lt; BO$6), 0, 2)+1)</f>
        <v/>
      </c>
      <c r="BP416" s="68" t="str">
        <f ca="1">INDEX({"","_","-","="},IF(OR($D416 &gt;= BQ$6, $E416 &lt; BP$6), 0, 1)+IF(OR($F416 &gt;= BQ$6, $G416 &lt; BP$6), 0, 2)+1)</f>
        <v/>
      </c>
      <c r="BQ416" s="68" t="str">
        <f ca="1">INDEX({"","_","-","="},IF(OR($D416 &gt;= BR$6, $E416 &lt; BQ$6), 0, 1)+IF(OR($F416 &gt;= BR$6, $G416 &lt; BQ$6), 0, 2)+1)</f>
        <v/>
      </c>
      <c r="BR416" s="68" t="str">
        <f ca="1">INDEX({"","_","-","="},IF(OR($D416 &gt;= BS$6, $E416 &lt; BR$6), 0, 1)+IF(OR($F416 &gt;= BS$6, $G416 &lt; BR$6), 0, 2)+1)</f>
        <v/>
      </c>
      <c r="BS416" s="68" t="str">
        <f ca="1">INDEX({"","_","-","="},IF(OR($D416 &gt;= BT$6, $E416 &lt; BS$6), 0, 1)+IF(OR($F416 &gt;= BT$6, $G416 &lt; BS$6), 0, 2)+1)</f>
        <v/>
      </c>
      <c r="BT416" s="68" t="str">
        <f ca="1">INDEX({"","_","-","="},IF(OR($D416 &gt;= BU$6, $E416 &lt; BT$6), 0, 1)+IF(OR($F416 &gt;= BU$6, $G416 &lt; BT$6), 0, 2)+1)</f>
        <v/>
      </c>
      <c r="BU416" s="68" t="str">
        <f ca="1">INDEX({"","_","-","="},IF(OR($D416 &gt;= BV$6, $E416 &lt; BU$6), 0, 1)+IF(OR($F416 &gt;= BV$6, $G416 &lt; BU$6), 0, 2)+1)</f>
        <v/>
      </c>
      <c r="BV416" s="68" t="str">
        <f ca="1">INDEX({"","_","-","="},IF(OR($D416 &gt;= BW$6, $E416 &lt; BV$6), 0, 1)+IF(OR($F416 &gt;= BW$6, $G416 &lt; BV$6), 0, 2)+1)</f>
        <v/>
      </c>
      <c r="BW416" s="68" t="str">
        <f ca="1">INDEX({"","_","-","="},IF(OR($D416 &gt;= BX$6, $E416 &lt; BW$6), 0, 1)+IF(OR($F416 &gt;= BX$6, $G416 &lt; BW$6), 0, 2)+1)</f>
        <v/>
      </c>
      <c r="BX416" s="68" t="str">
        <f ca="1">INDEX({"","_","-","="},IF(OR($D416 &gt;= BY$6, $E416 &lt; BX$6), 0, 1)+IF(OR($F416 &gt;= BY$6, $G416 &lt; BX$6), 0, 2)+1)</f>
        <v/>
      </c>
      <c r="BY416" s="68" t="str">
        <f ca="1">INDEX({"","_","-","="},IF(OR($D416 &gt;= BZ$6, $E416 &lt; BY$6), 0, 1)+IF(OR($F416 &gt;= BZ$6, $G416 &lt; BY$6), 0, 2)+1)</f>
        <v/>
      </c>
      <c r="BZ416" s="68" t="str">
        <f ca="1">INDEX({"","_","-","="},IF(OR($D416 &gt;= CA$6, $E416 &lt; BZ$6), 0, 1)+IF(OR($F416 &gt;= CA$6, $G416 &lt; BZ$6), 0, 2)+1)</f>
        <v/>
      </c>
      <c r="CA416" s="68" t="str">
        <f ca="1">INDEX({"","_","-","="},IF(OR($D416 &gt;= CB$6, $E416 &lt; CA$6), 0, 1)+IF(OR($F416 &gt;= CB$6, $G416 &lt; CA$6), 0, 2)+1)</f>
        <v/>
      </c>
      <c r="CB416" s="68" t="str">
        <f ca="1">INDEX({"","_","-","="},IF(OR($D416 &gt;= CC$6, $E416 &lt; CB$6), 0, 1)+IF(OR($F416 &gt;= CC$6, $G416 &lt; CB$6), 0, 2)+1)</f>
        <v/>
      </c>
      <c r="CC416" s="68" t="str">
        <f ca="1">INDEX({"","_","-","="},IF(OR($D416 &gt;= CD$6, $E416 &lt; CC$6), 0, 1)+IF(OR($F416 &gt;= CD$6, $G416 &lt; CC$6), 0, 2)+1)</f>
        <v/>
      </c>
      <c r="CD416" s="68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IF('临-进度'!M412,'临-进度'!$A412,"")</f>
        <v/>
      </c>
      <c r="B417" s="8" t="str">
        <f ca="1">IF('临-进度'!M412,'临-进度'!$B412,"")</f>
        <v/>
      </c>
      <c r="C417" s="8" t="str">
        <f ca="1">IF('临-进度'!M412,'临-进度'!$E412,"")</f>
        <v/>
      </c>
      <c r="D417" s="40" t="str">
        <f ca="1">IF('临-进度'!$M412,'临-进度'!$I412,"")</f>
        <v/>
      </c>
      <c r="E417" s="40" t="str">
        <f ca="1">IF('临-进度'!$M412,'临-进度'!$AE412,"")</f>
        <v/>
      </c>
      <c r="F417" s="40" t="str">
        <f ca="1">IF('临-进度'!$M412,'临-进度'!$J412,"")</f>
        <v/>
      </c>
      <c r="G417" s="73" t="str">
        <f ca="1">IF('临-进度'!$M412,'临-进度'!$AF412,"")</f>
        <v/>
      </c>
      <c r="H417" s="68" t="str">
        <f ca="1">INDEX({"","_","-","="},IF(OR($D417 &gt;= I$6, $E417 &lt; H$6), 0, 1)+IF(OR($F417 &gt;= I$6, $G417 &lt; H$6), 0, 2)+1)</f>
        <v/>
      </c>
      <c r="I417" s="68" t="str">
        <f ca="1">INDEX({"","_","-","="},IF(OR($D417 &gt;= J$6, $E417 &lt; I$6), 0, 1)+IF(OR($F417 &gt;= J$6, $G417 &lt; I$6), 0, 2)+1)</f>
        <v/>
      </c>
      <c r="J417" s="68" t="str">
        <f ca="1">INDEX({"","_","-","="},IF(OR($D417 &gt;= K$6, $E417 &lt; J$6), 0, 1)+IF(OR($F417 &gt;= K$6, $G417 &lt; J$6), 0, 2)+1)</f>
        <v/>
      </c>
      <c r="K417" s="68" t="str">
        <f ca="1">INDEX({"","_","-","="},IF(OR($D417 &gt;= L$6, $E417 &lt; K$6), 0, 1)+IF(OR($F417 &gt;= L$6, $G417 &lt; K$6), 0, 2)+1)</f>
        <v/>
      </c>
      <c r="L417" s="68" t="str">
        <f ca="1">INDEX({"","_","-","="},IF(OR($D417 &gt;= M$6, $E417 &lt; L$6), 0, 1)+IF(OR($F417 &gt;= M$6, $G417 &lt; L$6), 0, 2)+1)</f>
        <v/>
      </c>
      <c r="M417" s="68" t="str">
        <f ca="1">INDEX({"","_","-","="},IF(OR($D417 &gt;= N$6, $E417 &lt; M$6), 0, 1)+IF(OR($F417 &gt;= N$6, $G417 &lt; M$6), 0, 2)+1)</f>
        <v/>
      </c>
      <c r="N417" s="68" t="str">
        <f ca="1">INDEX({"","_","-","="},IF(OR($D417 &gt;= O$6, $E417 &lt; N$6), 0, 1)+IF(OR($F417 &gt;= O$6, $G417 &lt; N$6), 0, 2)+1)</f>
        <v/>
      </c>
      <c r="O417" s="68" t="str">
        <f ca="1">INDEX({"","_","-","="},IF(OR($D417 &gt;= P$6, $E417 &lt; O$6), 0, 1)+IF(OR($F417 &gt;= P$6, $G417 &lt; O$6), 0, 2)+1)</f>
        <v/>
      </c>
      <c r="P417" s="68" t="str">
        <f ca="1">INDEX({"","_","-","="},IF(OR($D417 &gt;= Q$6, $E417 &lt; P$6), 0, 1)+IF(OR($F417 &gt;= Q$6, $G417 &lt; P$6), 0, 2)+1)</f>
        <v/>
      </c>
      <c r="Q417" s="68" t="str">
        <f ca="1">INDEX({"","_","-","="},IF(OR($D417 &gt;= R$6, $E417 &lt; Q$6), 0, 1)+IF(OR($F417 &gt;= R$6, $G417 &lt; Q$6), 0, 2)+1)</f>
        <v/>
      </c>
      <c r="R417" s="68" t="str">
        <f ca="1">INDEX({"","_","-","="},IF(OR($D417 &gt;= S$6, $E417 &lt; R$6), 0, 1)+IF(OR($F417 &gt;= S$6, $G417 &lt; R$6), 0, 2)+1)</f>
        <v/>
      </c>
      <c r="S417" s="68" t="str">
        <f ca="1">INDEX({"","_","-","="},IF(OR($D417 &gt;= T$6, $E417 &lt; S$6), 0, 1)+IF(OR($F417 &gt;= T$6, $G417 &lt; S$6), 0, 2)+1)</f>
        <v/>
      </c>
      <c r="T417" s="68" t="str">
        <f ca="1">INDEX({"","_","-","="},IF(OR($D417 &gt;= U$6, $E417 &lt; T$6), 0, 1)+IF(OR($F417 &gt;= U$6, $G417 &lt; T$6), 0, 2)+1)</f>
        <v/>
      </c>
      <c r="U417" s="68" t="str">
        <f ca="1">INDEX({"","_","-","="},IF(OR($D417 &gt;= V$6, $E417 &lt; U$6), 0, 1)+IF(OR($F417 &gt;= V$6, $G417 &lt; U$6), 0, 2)+1)</f>
        <v/>
      </c>
      <c r="V417" s="68" t="str">
        <f ca="1">INDEX({"","_","-","="},IF(OR($D417 &gt;= W$6, $E417 &lt; V$6), 0, 1)+IF(OR($F417 &gt;= W$6, $G417 &lt; V$6), 0, 2)+1)</f>
        <v/>
      </c>
      <c r="W417" s="68" t="str">
        <f ca="1">INDEX({"","_","-","="},IF(OR($D417 &gt;= X$6, $E417 &lt; W$6), 0, 1)+IF(OR($F417 &gt;= X$6, $G417 &lt; W$6), 0, 2)+1)</f>
        <v/>
      </c>
      <c r="X417" s="68" t="str">
        <f ca="1">INDEX({"","_","-","="},IF(OR($D417 &gt;= Y$6, $E417 &lt; X$6), 0, 1)+IF(OR($F417 &gt;= Y$6, $G417 &lt; X$6), 0, 2)+1)</f>
        <v/>
      </c>
      <c r="Y417" s="68" t="str">
        <f ca="1">INDEX({"","_","-","="},IF(OR($D417 &gt;= Z$6, $E417 &lt; Y$6), 0, 1)+IF(OR($F417 &gt;= Z$6, $G417 &lt; Y$6), 0, 2)+1)</f>
        <v/>
      </c>
      <c r="Z417" s="68" t="str">
        <f ca="1">INDEX({"","_","-","="},IF(OR($D417 &gt;= AA$6, $E417 &lt; Z$6), 0, 1)+IF(OR($F417 &gt;= AA$6, $G417 &lt; Z$6), 0, 2)+1)</f>
        <v/>
      </c>
      <c r="AA417" s="68" t="str">
        <f ca="1">INDEX({"","_","-","="},IF(OR($D417 &gt;= AB$6, $E417 &lt; AA$6), 0, 1)+IF(OR($F417 &gt;= AB$6, $G417 &lt; AA$6), 0, 2)+1)</f>
        <v/>
      </c>
      <c r="AB417" s="68" t="str">
        <f ca="1">INDEX({"","_","-","="},IF(OR($D417 &gt;= AC$6, $E417 &lt; AB$6), 0, 1)+IF(OR($F417 &gt;= AC$6, $G417 &lt; AB$6), 0, 2)+1)</f>
        <v/>
      </c>
      <c r="AC417" s="68" t="str">
        <f ca="1">INDEX({"","_","-","="},IF(OR($D417 &gt;= AD$6, $E417 &lt; AC$6), 0, 1)+IF(OR($F417 &gt;= AD$6, $G417 &lt; AC$6), 0, 2)+1)</f>
        <v/>
      </c>
      <c r="AD417" s="68" t="str">
        <f ca="1">INDEX({"","_","-","="},IF(OR($D417 &gt;= AE$6, $E417 &lt; AD$6), 0, 1)+IF(OR($F417 &gt;= AE$6, $G417 &lt; AD$6), 0, 2)+1)</f>
        <v/>
      </c>
      <c r="AE417" s="68" t="str">
        <f ca="1">INDEX({"","_","-","="},IF(OR($D417 &gt;= AF$6, $E417 &lt; AE$6), 0, 1)+IF(OR($F417 &gt;= AF$6, $G417 &lt; AE$6), 0, 2)+1)</f>
        <v/>
      </c>
      <c r="AF417" s="68" t="str">
        <f ca="1">INDEX({"","_","-","="},IF(OR($D417 &gt;= AG$6, $E417 &lt; AF$6), 0, 1)+IF(OR($F417 &gt;= AG$6, $G417 &lt; AF$6), 0, 2)+1)</f>
        <v/>
      </c>
      <c r="AG417" s="68" t="str">
        <f ca="1">INDEX({"","_","-","="},IF(OR($D417 &gt;= AH$6, $E417 &lt; AG$6), 0, 1)+IF(OR($F417 &gt;= AH$6, $G417 &lt; AG$6), 0, 2)+1)</f>
        <v/>
      </c>
      <c r="AH417" s="68" t="str">
        <f ca="1">INDEX({"","_","-","="},IF(OR($D417 &gt;= AI$6, $E417 &lt; AH$6), 0, 1)+IF(OR($F417 &gt;= AI$6, $G417 &lt; AH$6), 0, 2)+1)</f>
        <v/>
      </c>
      <c r="AI417" s="68" t="str">
        <f ca="1">INDEX({"","_","-","="},IF(OR($D417 &gt;= AJ$6, $E417 &lt; AI$6), 0, 1)+IF(OR($F417 &gt;= AJ$6, $G417 &lt; AI$6), 0, 2)+1)</f>
        <v/>
      </c>
      <c r="AJ417" s="68" t="str">
        <f ca="1">INDEX({"","_","-","="},IF(OR($D417 &gt;= AK$6, $E417 &lt; AJ$6), 0, 1)+IF(OR($F417 &gt;= AK$6, $G417 &lt; AJ$6), 0, 2)+1)</f>
        <v/>
      </c>
      <c r="AK417" s="68" t="str">
        <f ca="1">INDEX({"","_","-","="},IF(OR($D417 &gt;= AL$6, $E417 &lt; AK$6), 0, 1)+IF(OR($F417 &gt;= AL$6, $G417 &lt; AK$6), 0, 2)+1)</f>
        <v/>
      </c>
      <c r="AL417" s="68" t="str">
        <f ca="1">INDEX({"","_","-","="},IF(OR($D417 &gt;= AM$6, $E417 &lt; AL$6), 0, 1)+IF(OR($F417 &gt;= AM$6, $G417 &lt; AL$6), 0, 2)+1)</f>
        <v/>
      </c>
      <c r="AM417" s="68" t="str">
        <f ca="1">INDEX({"","_","-","="},IF(OR($D417 &gt;= AN$6, $E417 &lt; AM$6), 0, 1)+IF(OR($F417 &gt;= AN$6, $G417 &lt; AM$6), 0, 2)+1)</f>
        <v/>
      </c>
      <c r="AN417" s="68" t="str">
        <f ca="1">INDEX({"","_","-","="},IF(OR($D417 &gt;= AO$6, $E417 &lt; AN$6), 0, 1)+IF(OR($F417 &gt;= AO$6, $G417 &lt; AN$6), 0, 2)+1)</f>
        <v/>
      </c>
      <c r="AO417" s="68" t="str">
        <f ca="1">INDEX({"","_","-","="},IF(OR($D417 &gt;= AP$6, $E417 &lt; AO$6), 0, 1)+IF(OR($F417 &gt;= AP$6, $G417 &lt; AO$6), 0, 2)+1)</f>
        <v/>
      </c>
      <c r="AP417" s="68" t="str">
        <f ca="1">INDEX({"","_","-","="},IF(OR($D417 &gt;= AQ$6, $E417 &lt; AP$6), 0, 1)+IF(OR($F417 &gt;= AQ$6, $G417 &lt; AP$6), 0, 2)+1)</f>
        <v/>
      </c>
      <c r="AQ417" s="68" t="str">
        <f ca="1">INDEX({"","_","-","="},IF(OR($D417 &gt;= AR$6, $E417 &lt; AQ$6), 0, 1)+IF(OR($F417 &gt;= AR$6, $G417 &lt; AQ$6), 0, 2)+1)</f>
        <v/>
      </c>
      <c r="AR417" s="68" t="str">
        <f ca="1">INDEX({"","_","-","="},IF(OR($D417 &gt;= AS$6, $E417 &lt; AR$6), 0, 1)+IF(OR($F417 &gt;= AS$6, $G417 &lt; AR$6), 0, 2)+1)</f>
        <v/>
      </c>
      <c r="AS417" s="68" t="str">
        <f ca="1">INDEX({"","_","-","="},IF(OR($D417 &gt;= AT$6, $E417 &lt; AS$6), 0, 1)+IF(OR($F417 &gt;= AT$6, $G417 &lt; AS$6), 0, 2)+1)</f>
        <v/>
      </c>
      <c r="AT417" s="68" t="str">
        <f ca="1">INDEX({"","_","-","="},IF(OR($D417 &gt;= AU$6, $E417 &lt; AT$6), 0, 1)+IF(OR($F417 &gt;= AU$6, $G417 &lt; AT$6), 0, 2)+1)</f>
        <v/>
      </c>
      <c r="AU417" s="68" t="str">
        <f ca="1">INDEX({"","_","-","="},IF(OR($D417 &gt;= AV$6, $E417 &lt; AU$6), 0, 1)+IF(OR($F417 &gt;= AV$6, $G417 &lt; AU$6), 0, 2)+1)</f>
        <v/>
      </c>
      <c r="AV417" s="68" t="str">
        <f ca="1">INDEX({"","_","-","="},IF(OR($D417 &gt;= AW$6, $E417 &lt; AV$6), 0, 1)+IF(OR($F417 &gt;= AW$6, $G417 &lt; AV$6), 0, 2)+1)</f>
        <v/>
      </c>
      <c r="AW417" s="68" t="str">
        <f ca="1">INDEX({"","_","-","="},IF(OR($D417 &gt;= AX$6, $E417 &lt; AW$6), 0, 1)+IF(OR($F417 &gt;= AX$6, $G417 &lt; AW$6), 0, 2)+1)</f>
        <v/>
      </c>
      <c r="AX417" s="68" t="str">
        <f ca="1">INDEX({"","_","-","="},IF(OR($D417 &gt;= AY$6, $E417 &lt; AX$6), 0, 1)+IF(OR($F417 &gt;= AY$6, $G417 &lt; AX$6), 0, 2)+1)</f>
        <v/>
      </c>
      <c r="AY417" s="68" t="str">
        <f ca="1">INDEX({"","_","-","="},IF(OR($D417 &gt;= AZ$6, $E417 &lt; AY$6), 0, 1)+IF(OR($F417 &gt;= AZ$6, $G417 &lt; AY$6), 0, 2)+1)</f>
        <v/>
      </c>
      <c r="AZ417" s="68" t="str">
        <f ca="1">INDEX({"","_","-","="},IF(OR($D417 &gt;= BA$6, $E417 &lt; AZ$6), 0, 1)+IF(OR($F417 &gt;= BA$6, $G417 &lt; AZ$6), 0, 2)+1)</f>
        <v/>
      </c>
      <c r="BA417" s="68" t="str">
        <f ca="1">INDEX({"","_","-","="},IF(OR($D417 &gt;= BB$6, $E417 &lt; BA$6), 0, 1)+IF(OR($F417 &gt;= BB$6, $G417 &lt; BA$6), 0, 2)+1)</f>
        <v/>
      </c>
      <c r="BB417" s="68" t="str">
        <f ca="1">INDEX({"","_","-","="},IF(OR($D417 &gt;= BC$6, $E417 &lt; BB$6), 0, 1)+IF(OR($F417 &gt;= BC$6, $G417 &lt; BB$6), 0, 2)+1)</f>
        <v/>
      </c>
      <c r="BC417" s="68" t="str">
        <f ca="1">INDEX({"","_","-","="},IF(OR($D417 &gt;= BD$6, $E417 &lt; BC$6), 0, 1)+IF(OR($F417 &gt;= BD$6, $G417 &lt; BC$6), 0, 2)+1)</f>
        <v/>
      </c>
      <c r="BD417" s="68" t="str">
        <f ca="1">INDEX({"","_","-","="},IF(OR($D417 &gt;= BE$6, $E417 &lt; BD$6), 0, 1)+IF(OR($F417 &gt;= BE$6, $G417 &lt; BD$6), 0, 2)+1)</f>
        <v/>
      </c>
      <c r="BE417" s="68" t="str">
        <f ca="1">INDEX({"","_","-","="},IF(OR($D417 &gt;= BF$6, $E417 &lt; BE$6), 0, 1)+IF(OR($F417 &gt;= BF$6, $G417 &lt; BE$6), 0, 2)+1)</f>
        <v/>
      </c>
      <c r="BF417" s="68" t="str">
        <f ca="1">INDEX({"","_","-","="},IF(OR($D417 &gt;= BG$6, $E417 &lt; BF$6), 0, 1)+IF(OR($F417 &gt;= BG$6, $G417 &lt; BF$6), 0, 2)+1)</f>
        <v/>
      </c>
      <c r="BG417" s="68" t="str">
        <f ca="1">INDEX({"","_","-","="},IF(OR($D417 &gt;= BH$6, $E417 &lt; BG$6), 0, 1)+IF(OR($F417 &gt;= BH$6, $G417 &lt; BG$6), 0, 2)+1)</f>
        <v/>
      </c>
      <c r="BH417" s="68" t="str">
        <f ca="1">INDEX({"","_","-","="},IF(OR($D417 &gt;= BI$6, $E417 &lt; BH$6), 0, 1)+IF(OR($F417 &gt;= BI$6, $G417 &lt; BH$6), 0, 2)+1)</f>
        <v/>
      </c>
      <c r="BI417" s="68" t="str">
        <f ca="1">INDEX({"","_","-","="},IF(OR($D417 &gt;= BJ$6, $E417 &lt; BI$6), 0, 1)+IF(OR($F417 &gt;= BJ$6, $G417 &lt; BI$6), 0, 2)+1)</f>
        <v/>
      </c>
      <c r="BJ417" s="68" t="str">
        <f ca="1">INDEX({"","_","-","="},IF(OR($D417 &gt;= BK$6, $E417 &lt; BJ$6), 0, 1)+IF(OR($F417 &gt;= BK$6, $G417 &lt; BJ$6), 0, 2)+1)</f>
        <v/>
      </c>
      <c r="BK417" s="68" t="str">
        <f ca="1">INDEX({"","_","-","="},IF(OR($D417 &gt;= BL$6, $E417 &lt; BK$6), 0, 1)+IF(OR($F417 &gt;= BL$6, $G417 &lt; BK$6), 0, 2)+1)</f>
        <v/>
      </c>
      <c r="BL417" s="68" t="str">
        <f ca="1">INDEX({"","_","-","="},IF(OR($D417 &gt;= BM$6, $E417 &lt; BL$6), 0, 1)+IF(OR($F417 &gt;= BM$6, $G417 &lt; BL$6), 0, 2)+1)</f>
        <v/>
      </c>
      <c r="BM417" s="68" t="str">
        <f ca="1">INDEX({"","_","-","="},IF(OR($D417 &gt;= BN$6, $E417 &lt; BM$6), 0, 1)+IF(OR($F417 &gt;= BN$6, $G417 &lt; BM$6), 0, 2)+1)</f>
        <v/>
      </c>
      <c r="BN417" s="68" t="str">
        <f ca="1">INDEX({"","_","-","="},IF(OR($D417 &gt;= BO$6, $E417 &lt; BN$6), 0, 1)+IF(OR($F417 &gt;= BO$6, $G417 &lt; BN$6), 0, 2)+1)</f>
        <v/>
      </c>
      <c r="BO417" s="68" t="str">
        <f ca="1">INDEX({"","_","-","="},IF(OR($D417 &gt;= BP$6, $E417 &lt; BO$6), 0, 1)+IF(OR($F417 &gt;= BP$6, $G417 &lt; BO$6), 0, 2)+1)</f>
        <v/>
      </c>
      <c r="BP417" s="68" t="str">
        <f ca="1">INDEX({"","_","-","="},IF(OR($D417 &gt;= BQ$6, $E417 &lt; BP$6), 0, 1)+IF(OR($F417 &gt;= BQ$6, $G417 &lt; BP$6), 0, 2)+1)</f>
        <v/>
      </c>
      <c r="BQ417" s="68" t="str">
        <f ca="1">INDEX({"","_","-","="},IF(OR($D417 &gt;= BR$6, $E417 &lt; BQ$6), 0, 1)+IF(OR($F417 &gt;= BR$6, $G417 &lt; BQ$6), 0, 2)+1)</f>
        <v/>
      </c>
      <c r="BR417" s="68" t="str">
        <f ca="1">INDEX({"","_","-","="},IF(OR($D417 &gt;= BS$6, $E417 &lt; BR$6), 0, 1)+IF(OR($F417 &gt;= BS$6, $G417 &lt; BR$6), 0, 2)+1)</f>
        <v/>
      </c>
      <c r="BS417" s="68" t="str">
        <f ca="1">INDEX({"","_","-","="},IF(OR($D417 &gt;= BT$6, $E417 &lt; BS$6), 0, 1)+IF(OR($F417 &gt;= BT$6, $G417 &lt; BS$6), 0, 2)+1)</f>
        <v/>
      </c>
      <c r="BT417" s="68" t="str">
        <f ca="1">INDEX({"","_","-","="},IF(OR($D417 &gt;= BU$6, $E417 &lt; BT$6), 0, 1)+IF(OR($F417 &gt;= BU$6, $G417 &lt; BT$6), 0, 2)+1)</f>
        <v/>
      </c>
      <c r="BU417" s="68" t="str">
        <f ca="1">INDEX({"","_","-","="},IF(OR($D417 &gt;= BV$6, $E417 &lt; BU$6), 0, 1)+IF(OR($F417 &gt;= BV$6, $G417 &lt; BU$6), 0, 2)+1)</f>
        <v/>
      </c>
      <c r="BV417" s="68" t="str">
        <f ca="1">INDEX({"","_","-","="},IF(OR($D417 &gt;= BW$6, $E417 &lt; BV$6), 0, 1)+IF(OR($F417 &gt;= BW$6, $G417 &lt; BV$6), 0, 2)+1)</f>
        <v/>
      </c>
      <c r="BW417" s="68" t="str">
        <f ca="1">INDEX({"","_","-","="},IF(OR($D417 &gt;= BX$6, $E417 &lt; BW$6), 0, 1)+IF(OR($F417 &gt;= BX$6, $G417 &lt; BW$6), 0, 2)+1)</f>
        <v/>
      </c>
      <c r="BX417" s="68" t="str">
        <f ca="1">INDEX({"","_","-","="},IF(OR($D417 &gt;= BY$6, $E417 &lt; BX$6), 0, 1)+IF(OR($F417 &gt;= BY$6, $G417 &lt; BX$6), 0, 2)+1)</f>
        <v/>
      </c>
      <c r="BY417" s="68" t="str">
        <f ca="1">INDEX({"","_","-","="},IF(OR($D417 &gt;= BZ$6, $E417 &lt; BY$6), 0, 1)+IF(OR($F417 &gt;= BZ$6, $G417 &lt; BY$6), 0, 2)+1)</f>
        <v/>
      </c>
      <c r="BZ417" s="68" t="str">
        <f ca="1">INDEX({"","_","-","="},IF(OR($D417 &gt;= CA$6, $E417 &lt; BZ$6), 0, 1)+IF(OR($F417 &gt;= CA$6, $G417 &lt; BZ$6), 0, 2)+1)</f>
        <v/>
      </c>
      <c r="CA417" s="68" t="str">
        <f ca="1">INDEX({"","_","-","="},IF(OR($D417 &gt;= CB$6, $E417 &lt; CA$6), 0, 1)+IF(OR($F417 &gt;= CB$6, $G417 &lt; CA$6), 0, 2)+1)</f>
        <v/>
      </c>
      <c r="CB417" s="68" t="str">
        <f ca="1">INDEX({"","_","-","="},IF(OR($D417 &gt;= CC$6, $E417 &lt; CB$6), 0, 1)+IF(OR($F417 &gt;= CC$6, $G417 &lt; CB$6), 0, 2)+1)</f>
        <v/>
      </c>
      <c r="CC417" s="68" t="str">
        <f ca="1">INDEX({"","_","-","="},IF(OR($D417 &gt;= CD$6, $E417 &lt; CC$6), 0, 1)+IF(OR($F417 &gt;= CD$6, $G417 &lt; CC$6), 0, 2)+1)</f>
        <v/>
      </c>
      <c r="CD417" s="68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IF('临-进度'!M413,'临-进度'!$A413,"")</f>
        <v/>
      </c>
      <c r="B418" s="8" t="str">
        <f ca="1">IF('临-进度'!M413,'临-进度'!$B413,"")</f>
        <v/>
      </c>
      <c r="C418" s="8" t="str">
        <f ca="1">IF('临-进度'!M413,'临-进度'!$E413,"")</f>
        <v/>
      </c>
      <c r="D418" s="40" t="str">
        <f ca="1">IF('临-进度'!$M413,'临-进度'!$I413,"")</f>
        <v/>
      </c>
      <c r="E418" s="40" t="str">
        <f ca="1">IF('临-进度'!$M413,'临-进度'!$AE413,"")</f>
        <v/>
      </c>
      <c r="F418" s="40" t="str">
        <f ca="1">IF('临-进度'!$M413,'临-进度'!$J413,"")</f>
        <v/>
      </c>
      <c r="G418" s="73" t="str">
        <f ca="1">IF('临-进度'!$M413,'临-进度'!$AF413,"")</f>
        <v/>
      </c>
      <c r="H418" s="68" t="str">
        <f ca="1">INDEX({"","_","-","="},IF(OR($D418 &gt;= I$6, $E418 &lt; H$6), 0, 1)+IF(OR($F418 &gt;= I$6, $G418 &lt; H$6), 0, 2)+1)</f>
        <v/>
      </c>
      <c r="I418" s="68" t="str">
        <f ca="1">INDEX({"","_","-","="},IF(OR($D418 &gt;= J$6, $E418 &lt; I$6), 0, 1)+IF(OR($F418 &gt;= J$6, $G418 &lt; I$6), 0, 2)+1)</f>
        <v/>
      </c>
      <c r="J418" s="68" t="str">
        <f ca="1">INDEX({"","_","-","="},IF(OR($D418 &gt;= K$6, $E418 &lt; J$6), 0, 1)+IF(OR($F418 &gt;= K$6, $G418 &lt; J$6), 0, 2)+1)</f>
        <v/>
      </c>
      <c r="K418" s="68" t="str">
        <f ca="1">INDEX({"","_","-","="},IF(OR($D418 &gt;= L$6, $E418 &lt; K$6), 0, 1)+IF(OR($F418 &gt;= L$6, $G418 &lt; K$6), 0, 2)+1)</f>
        <v/>
      </c>
      <c r="L418" s="68" t="str">
        <f ca="1">INDEX({"","_","-","="},IF(OR($D418 &gt;= M$6, $E418 &lt; L$6), 0, 1)+IF(OR($F418 &gt;= M$6, $G418 &lt; L$6), 0, 2)+1)</f>
        <v/>
      </c>
      <c r="M418" s="68" t="str">
        <f ca="1">INDEX({"","_","-","="},IF(OR($D418 &gt;= N$6, $E418 &lt; M$6), 0, 1)+IF(OR($F418 &gt;= N$6, $G418 &lt; M$6), 0, 2)+1)</f>
        <v/>
      </c>
      <c r="N418" s="68" t="str">
        <f ca="1">INDEX({"","_","-","="},IF(OR($D418 &gt;= O$6, $E418 &lt; N$6), 0, 1)+IF(OR($F418 &gt;= O$6, $G418 &lt; N$6), 0, 2)+1)</f>
        <v/>
      </c>
      <c r="O418" s="68" t="str">
        <f ca="1">INDEX({"","_","-","="},IF(OR($D418 &gt;= P$6, $E418 &lt; O$6), 0, 1)+IF(OR($F418 &gt;= P$6, $G418 &lt; O$6), 0, 2)+1)</f>
        <v/>
      </c>
      <c r="P418" s="68" t="str">
        <f ca="1">INDEX({"","_","-","="},IF(OR($D418 &gt;= Q$6, $E418 &lt; P$6), 0, 1)+IF(OR($F418 &gt;= Q$6, $G418 &lt; P$6), 0, 2)+1)</f>
        <v/>
      </c>
      <c r="Q418" s="68" t="str">
        <f ca="1">INDEX({"","_","-","="},IF(OR($D418 &gt;= R$6, $E418 &lt; Q$6), 0, 1)+IF(OR($F418 &gt;= R$6, $G418 &lt; Q$6), 0, 2)+1)</f>
        <v/>
      </c>
      <c r="R418" s="68" t="str">
        <f ca="1">INDEX({"","_","-","="},IF(OR($D418 &gt;= S$6, $E418 &lt; R$6), 0, 1)+IF(OR($F418 &gt;= S$6, $G418 &lt; R$6), 0, 2)+1)</f>
        <v/>
      </c>
      <c r="S418" s="68" t="str">
        <f ca="1">INDEX({"","_","-","="},IF(OR($D418 &gt;= T$6, $E418 &lt; S$6), 0, 1)+IF(OR($F418 &gt;= T$6, $G418 &lt; S$6), 0, 2)+1)</f>
        <v/>
      </c>
      <c r="T418" s="68" t="str">
        <f ca="1">INDEX({"","_","-","="},IF(OR($D418 &gt;= U$6, $E418 &lt; T$6), 0, 1)+IF(OR($F418 &gt;= U$6, $G418 &lt; T$6), 0, 2)+1)</f>
        <v/>
      </c>
      <c r="U418" s="68" t="str">
        <f ca="1">INDEX({"","_","-","="},IF(OR($D418 &gt;= V$6, $E418 &lt; U$6), 0, 1)+IF(OR($F418 &gt;= V$6, $G418 &lt; U$6), 0, 2)+1)</f>
        <v/>
      </c>
      <c r="V418" s="68" t="str">
        <f ca="1">INDEX({"","_","-","="},IF(OR($D418 &gt;= W$6, $E418 &lt; V$6), 0, 1)+IF(OR($F418 &gt;= W$6, $G418 &lt; V$6), 0, 2)+1)</f>
        <v/>
      </c>
      <c r="W418" s="68" t="str">
        <f ca="1">INDEX({"","_","-","="},IF(OR($D418 &gt;= X$6, $E418 &lt; W$6), 0, 1)+IF(OR($F418 &gt;= X$6, $G418 &lt; W$6), 0, 2)+1)</f>
        <v/>
      </c>
      <c r="X418" s="68" t="str">
        <f ca="1">INDEX({"","_","-","="},IF(OR($D418 &gt;= Y$6, $E418 &lt; X$6), 0, 1)+IF(OR($F418 &gt;= Y$6, $G418 &lt; X$6), 0, 2)+1)</f>
        <v/>
      </c>
      <c r="Y418" s="68" t="str">
        <f ca="1">INDEX({"","_","-","="},IF(OR($D418 &gt;= Z$6, $E418 &lt; Y$6), 0, 1)+IF(OR($F418 &gt;= Z$6, $G418 &lt; Y$6), 0, 2)+1)</f>
        <v/>
      </c>
      <c r="Z418" s="68" t="str">
        <f ca="1">INDEX({"","_","-","="},IF(OR($D418 &gt;= AA$6, $E418 &lt; Z$6), 0, 1)+IF(OR($F418 &gt;= AA$6, $G418 &lt; Z$6), 0, 2)+1)</f>
        <v/>
      </c>
      <c r="AA418" s="68" t="str">
        <f ca="1">INDEX({"","_","-","="},IF(OR($D418 &gt;= AB$6, $E418 &lt; AA$6), 0, 1)+IF(OR($F418 &gt;= AB$6, $G418 &lt; AA$6), 0, 2)+1)</f>
        <v/>
      </c>
      <c r="AB418" s="68" t="str">
        <f ca="1">INDEX({"","_","-","="},IF(OR($D418 &gt;= AC$6, $E418 &lt; AB$6), 0, 1)+IF(OR($F418 &gt;= AC$6, $G418 &lt; AB$6), 0, 2)+1)</f>
        <v/>
      </c>
      <c r="AC418" s="68" t="str">
        <f ca="1">INDEX({"","_","-","="},IF(OR($D418 &gt;= AD$6, $E418 &lt; AC$6), 0, 1)+IF(OR($F418 &gt;= AD$6, $G418 &lt; AC$6), 0, 2)+1)</f>
        <v/>
      </c>
      <c r="AD418" s="68" t="str">
        <f ca="1">INDEX({"","_","-","="},IF(OR($D418 &gt;= AE$6, $E418 &lt; AD$6), 0, 1)+IF(OR($F418 &gt;= AE$6, $G418 &lt; AD$6), 0, 2)+1)</f>
        <v/>
      </c>
      <c r="AE418" s="68" t="str">
        <f ca="1">INDEX({"","_","-","="},IF(OR($D418 &gt;= AF$6, $E418 &lt; AE$6), 0, 1)+IF(OR($F418 &gt;= AF$6, $G418 &lt; AE$6), 0, 2)+1)</f>
        <v/>
      </c>
      <c r="AF418" s="68" t="str">
        <f ca="1">INDEX({"","_","-","="},IF(OR($D418 &gt;= AG$6, $E418 &lt; AF$6), 0, 1)+IF(OR($F418 &gt;= AG$6, $G418 &lt; AF$6), 0, 2)+1)</f>
        <v/>
      </c>
      <c r="AG418" s="68" t="str">
        <f ca="1">INDEX({"","_","-","="},IF(OR($D418 &gt;= AH$6, $E418 &lt; AG$6), 0, 1)+IF(OR($F418 &gt;= AH$6, $G418 &lt; AG$6), 0, 2)+1)</f>
        <v/>
      </c>
      <c r="AH418" s="68" t="str">
        <f ca="1">INDEX({"","_","-","="},IF(OR($D418 &gt;= AI$6, $E418 &lt; AH$6), 0, 1)+IF(OR($F418 &gt;= AI$6, $G418 &lt; AH$6), 0, 2)+1)</f>
        <v/>
      </c>
      <c r="AI418" s="68" t="str">
        <f ca="1">INDEX({"","_","-","="},IF(OR($D418 &gt;= AJ$6, $E418 &lt; AI$6), 0, 1)+IF(OR($F418 &gt;= AJ$6, $G418 &lt; AI$6), 0, 2)+1)</f>
        <v/>
      </c>
      <c r="AJ418" s="68" t="str">
        <f ca="1">INDEX({"","_","-","="},IF(OR($D418 &gt;= AK$6, $E418 &lt; AJ$6), 0, 1)+IF(OR($F418 &gt;= AK$6, $G418 &lt; AJ$6), 0, 2)+1)</f>
        <v/>
      </c>
      <c r="AK418" s="68" t="str">
        <f ca="1">INDEX({"","_","-","="},IF(OR($D418 &gt;= AL$6, $E418 &lt; AK$6), 0, 1)+IF(OR($F418 &gt;= AL$6, $G418 &lt; AK$6), 0, 2)+1)</f>
        <v/>
      </c>
      <c r="AL418" s="68" t="str">
        <f ca="1">INDEX({"","_","-","="},IF(OR($D418 &gt;= AM$6, $E418 &lt; AL$6), 0, 1)+IF(OR($F418 &gt;= AM$6, $G418 &lt; AL$6), 0, 2)+1)</f>
        <v/>
      </c>
      <c r="AM418" s="68" t="str">
        <f ca="1">INDEX({"","_","-","="},IF(OR($D418 &gt;= AN$6, $E418 &lt; AM$6), 0, 1)+IF(OR($F418 &gt;= AN$6, $G418 &lt; AM$6), 0, 2)+1)</f>
        <v/>
      </c>
      <c r="AN418" s="68" t="str">
        <f ca="1">INDEX({"","_","-","="},IF(OR($D418 &gt;= AO$6, $E418 &lt; AN$6), 0, 1)+IF(OR($F418 &gt;= AO$6, $G418 &lt; AN$6), 0, 2)+1)</f>
        <v/>
      </c>
      <c r="AO418" s="68" t="str">
        <f ca="1">INDEX({"","_","-","="},IF(OR($D418 &gt;= AP$6, $E418 &lt; AO$6), 0, 1)+IF(OR($F418 &gt;= AP$6, $G418 &lt; AO$6), 0, 2)+1)</f>
        <v/>
      </c>
      <c r="AP418" s="68" t="str">
        <f ca="1">INDEX({"","_","-","="},IF(OR($D418 &gt;= AQ$6, $E418 &lt; AP$6), 0, 1)+IF(OR($F418 &gt;= AQ$6, $G418 &lt; AP$6), 0, 2)+1)</f>
        <v/>
      </c>
      <c r="AQ418" s="68" t="str">
        <f ca="1">INDEX({"","_","-","="},IF(OR($D418 &gt;= AR$6, $E418 &lt; AQ$6), 0, 1)+IF(OR($F418 &gt;= AR$6, $G418 &lt; AQ$6), 0, 2)+1)</f>
        <v/>
      </c>
      <c r="AR418" s="68" t="str">
        <f ca="1">INDEX({"","_","-","="},IF(OR($D418 &gt;= AS$6, $E418 &lt; AR$6), 0, 1)+IF(OR($F418 &gt;= AS$6, $G418 &lt; AR$6), 0, 2)+1)</f>
        <v/>
      </c>
      <c r="AS418" s="68" t="str">
        <f ca="1">INDEX({"","_","-","="},IF(OR($D418 &gt;= AT$6, $E418 &lt; AS$6), 0, 1)+IF(OR($F418 &gt;= AT$6, $G418 &lt; AS$6), 0, 2)+1)</f>
        <v/>
      </c>
      <c r="AT418" s="68" t="str">
        <f ca="1">INDEX({"","_","-","="},IF(OR($D418 &gt;= AU$6, $E418 &lt; AT$6), 0, 1)+IF(OR($F418 &gt;= AU$6, $G418 &lt; AT$6), 0, 2)+1)</f>
        <v/>
      </c>
      <c r="AU418" s="68" t="str">
        <f ca="1">INDEX({"","_","-","="},IF(OR($D418 &gt;= AV$6, $E418 &lt; AU$6), 0, 1)+IF(OR($F418 &gt;= AV$6, $G418 &lt; AU$6), 0, 2)+1)</f>
        <v/>
      </c>
      <c r="AV418" s="68" t="str">
        <f ca="1">INDEX({"","_","-","="},IF(OR($D418 &gt;= AW$6, $E418 &lt; AV$6), 0, 1)+IF(OR($F418 &gt;= AW$6, $G418 &lt; AV$6), 0, 2)+1)</f>
        <v/>
      </c>
      <c r="AW418" s="68" t="str">
        <f ca="1">INDEX({"","_","-","="},IF(OR($D418 &gt;= AX$6, $E418 &lt; AW$6), 0, 1)+IF(OR($F418 &gt;= AX$6, $G418 &lt; AW$6), 0, 2)+1)</f>
        <v/>
      </c>
      <c r="AX418" s="68" t="str">
        <f ca="1">INDEX({"","_","-","="},IF(OR($D418 &gt;= AY$6, $E418 &lt; AX$6), 0, 1)+IF(OR($F418 &gt;= AY$6, $G418 &lt; AX$6), 0, 2)+1)</f>
        <v/>
      </c>
      <c r="AY418" s="68" t="str">
        <f ca="1">INDEX({"","_","-","="},IF(OR($D418 &gt;= AZ$6, $E418 &lt; AY$6), 0, 1)+IF(OR($F418 &gt;= AZ$6, $G418 &lt; AY$6), 0, 2)+1)</f>
        <v/>
      </c>
      <c r="AZ418" s="68" t="str">
        <f ca="1">INDEX({"","_","-","="},IF(OR($D418 &gt;= BA$6, $E418 &lt; AZ$6), 0, 1)+IF(OR($F418 &gt;= BA$6, $G418 &lt; AZ$6), 0, 2)+1)</f>
        <v/>
      </c>
      <c r="BA418" s="68" t="str">
        <f ca="1">INDEX({"","_","-","="},IF(OR($D418 &gt;= BB$6, $E418 &lt; BA$6), 0, 1)+IF(OR($F418 &gt;= BB$6, $G418 &lt; BA$6), 0, 2)+1)</f>
        <v/>
      </c>
      <c r="BB418" s="68" t="str">
        <f ca="1">INDEX({"","_","-","="},IF(OR($D418 &gt;= BC$6, $E418 &lt; BB$6), 0, 1)+IF(OR($F418 &gt;= BC$6, $G418 &lt; BB$6), 0, 2)+1)</f>
        <v/>
      </c>
      <c r="BC418" s="68" t="str">
        <f ca="1">INDEX({"","_","-","="},IF(OR($D418 &gt;= BD$6, $E418 &lt; BC$6), 0, 1)+IF(OR($F418 &gt;= BD$6, $G418 &lt; BC$6), 0, 2)+1)</f>
        <v/>
      </c>
      <c r="BD418" s="68" t="str">
        <f ca="1">INDEX({"","_","-","="},IF(OR($D418 &gt;= BE$6, $E418 &lt; BD$6), 0, 1)+IF(OR($F418 &gt;= BE$6, $G418 &lt; BD$6), 0, 2)+1)</f>
        <v/>
      </c>
      <c r="BE418" s="68" t="str">
        <f ca="1">INDEX({"","_","-","="},IF(OR($D418 &gt;= BF$6, $E418 &lt; BE$6), 0, 1)+IF(OR($F418 &gt;= BF$6, $G418 &lt; BE$6), 0, 2)+1)</f>
        <v/>
      </c>
      <c r="BF418" s="68" t="str">
        <f ca="1">INDEX({"","_","-","="},IF(OR($D418 &gt;= BG$6, $E418 &lt; BF$6), 0, 1)+IF(OR($F418 &gt;= BG$6, $G418 &lt; BF$6), 0, 2)+1)</f>
        <v/>
      </c>
      <c r="BG418" s="68" t="str">
        <f ca="1">INDEX({"","_","-","="},IF(OR($D418 &gt;= BH$6, $E418 &lt; BG$6), 0, 1)+IF(OR($F418 &gt;= BH$6, $G418 &lt; BG$6), 0, 2)+1)</f>
        <v/>
      </c>
      <c r="BH418" s="68" t="str">
        <f ca="1">INDEX({"","_","-","="},IF(OR($D418 &gt;= BI$6, $E418 &lt; BH$6), 0, 1)+IF(OR($F418 &gt;= BI$6, $G418 &lt; BH$6), 0, 2)+1)</f>
        <v/>
      </c>
      <c r="BI418" s="68" t="str">
        <f ca="1">INDEX({"","_","-","="},IF(OR($D418 &gt;= BJ$6, $E418 &lt; BI$6), 0, 1)+IF(OR($F418 &gt;= BJ$6, $G418 &lt; BI$6), 0, 2)+1)</f>
        <v/>
      </c>
      <c r="BJ418" s="68" t="str">
        <f ca="1">INDEX({"","_","-","="},IF(OR($D418 &gt;= BK$6, $E418 &lt; BJ$6), 0, 1)+IF(OR($F418 &gt;= BK$6, $G418 &lt; BJ$6), 0, 2)+1)</f>
        <v/>
      </c>
      <c r="BK418" s="68" t="str">
        <f ca="1">INDEX({"","_","-","="},IF(OR($D418 &gt;= BL$6, $E418 &lt; BK$6), 0, 1)+IF(OR($F418 &gt;= BL$6, $G418 &lt; BK$6), 0, 2)+1)</f>
        <v/>
      </c>
      <c r="BL418" s="68" t="str">
        <f ca="1">INDEX({"","_","-","="},IF(OR($D418 &gt;= BM$6, $E418 &lt; BL$6), 0, 1)+IF(OR($F418 &gt;= BM$6, $G418 &lt; BL$6), 0, 2)+1)</f>
        <v/>
      </c>
      <c r="BM418" s="68" t="str">
        <f ca="1">INDEX({"","_","-","="},IF(OR($D418 &gt;= BN$6, $E418 &lt; BM$6), 0, 1)+IF(OR($F418 &gt;= BN$6, $G418 &lt; BM$6), 0, 2)+1)</f>
        <v/>
      </c>
      <c r="BN418" s="68" t="str">
        <f ca="1">INDEX({"","_","-","="},IF(OR($D418 &gt;= BO$6, $E418 &lt; BN$6), 0, 1)+IF(OR($F418 &gt;= BO$6, $G418 &lt; BN$6), 0, 2)+1)</f>
        <v/>
      </c>
      <c r="BO418" s="68" t="str">
        <f ca="1">INDEX({"","_","-","="},IF(OR($D418 &gt;= BP$6, $E418 &lt; BO$6), 0, 1)+IF(OR($F418 &gt;= BP$6, $G418 &lt; BO$6), 0, 2)+1)</f>
        <v/>
      </c>
      <c r="BP418" s="68" t="str">
        <f ca="1">INDEX({"","_","-","="},IF(OR($D418 &gt;= BQ$6, $E418 &lt; BP$6), 0, 1)+IF(OR($F418 &gt;= BQ$6, $G418 &lt; BP$6), 0, 2)+1)</f>
        <v/>
      </c>
      <c r="BQ418" s="68" t="str">
        <f ca="1">INDEX({"","_","-","="},IF(OR($D418 &gt;= BR$6, $E418 &lt; BQ$6), 0, 1)+IF(OR($F418 &gt;= BR$6, $G418 &lt; BQ$6), 0, 2)+1)</f>
        <v/>
      </c>
      <c r="BR418" s="68" t="str">
        <f ca="1">INDEX({"","_","-","="},IF(OR($D418 &gt;= BS$6, $E418 &lt; BR$6), 0, 1)+IF(OR($F418 &gt;= BS$6, $G418 &lt; BR$6), 0, 2)+1)</f>
        <v/>
      </c>
      <c r="BS418" s="68" t="str">
        <f ca="1">INDEX({"","_","-","="},IF(OR($D418 &gt;= BT$6, $E418 &lt; BS$6), 0, 1)+IF(OR($F418 &gt;= BT$6, $G418 &lt; BS$6), 0, 2)+1)</f>
        <v/>
      </c>
      <c r="BT418" s="68" t="str">
        <f ca="1">INDEX({"","_","-","="},IF(OR($D418 &gt;= BU$6, $E418 &lt; BT$6), 0, 1)+IF(OR($F418 &gt;= BU$6, $G418 &lt; BT$6), 0, 2)+1)</f>
        <v/>
      </c>
      <c r="BU418" s="68" t="str">
        <f ca="1">INDEX({"","_","-","="},IF(OR($D418 &gt;= BV$6, $E418 &lt; BU$6), 0, 1)+IF(OR($F418 &gt;= BV$6, $G418 &lt; BU$6), 0, 2)+1)</f>
        <v/>
      </c>
      <c r="BV418" s="68" t="str">
        <f ca="1">INDEX({"","_","-","="},IF(OR($D418 &gt;= BW$6, $E418 &lt; BV$6), 0, 1)+IF(OR($F418 &gt;= BW$6, $G418 &lt; BV$6), 0, 2)+1)</f>
        <v/>
      </c>
      <c r="BW418" s="68" t="str">
        <f ca="1">INDEX({"","_","-","="},IF(OR($D418 &gt;= BX$6, $E418 &lt; BW$6), 0, 1)+IF(OR($F418 &gt;= BX$6, $G418 &lt; BW$6), 0, 2)+1)</f>
        <v/>
      </c>
      <c r="BX418" s="68" t="str">
        <f ca="1">INDEX({"","_","-","="},IF(OR($D418 &gt;= BY$6, $E418 &lt; BX$6), 0, 1)+IF(OR($F418 &gt;= BY$6, $G418 &lt; BX$6), 0, 2)+1)</f>
        <v/>
      </c>
      <c r="BY418" s="68" t="str">
        <f ca="1">INDEX({"","_","-","="},IF(OR($D418 &gt;= BZ$6, $E418 &lt; BY$6), 0, 1)+IF(OR($F418 &gt;= BZ$6, $G418 &lt; BY$6), 0, 2)+1)</f>
        <v/>
      </c>
      <c r="BZ418" s="68" t="str">
        <f ca="1">INDEX({"","_","-","="},IF(OR($D418 &gt;= CA$6, $E418 &lt; BZ$6), 0, 1)+IF(OR($F418 &gt;= CA$6, $G418 &lt; BZ$6), 0, 2)+1)</f>
        <v/>
      </c>
      <c r="CA418" s="68" t="str">
        <f ca="1">INDEX({"","_","-","="},IF(OR($D418 &gt;= CB$6, $E418 &lt; CA$6), 0, 1)+IF(OR($F418 &gt;= CB$6, $G418 &lt; CA$6), 0, 2)+1)</f>
        <v/>
      </c>
      <c r="CB418" s="68" t="str">
        <f ca="1">INDEX({"","_","-","="},IF(OR($D418 &gt;= CC$6, $E418 &lt; CB$6), 0, 1)+IF(OR($F418 &gt;= CC$6, $G418 &lt; CB$6), 0, 2)+1)</f>
        <v/>
      </c>
      <c r="CC418" s="68" t="str">
        <f ca="1">INDEX({"","_","-","="},IF(OR($D418 &gt;= CD$6, $E418 &lt; CC$6), 0, 1)+IF(OR($F418 &gt;= CD$6, $G418 &lt; CC$6), 0, 2)+1)</f>
        <v/>
      </c>
      <c r="CD418" s="68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IF('临-进度'!M414,'临-进度'!$A414,"")</f>
        <v/>
      </c>
      <c r="B419" s="8" t="str">
        <f ca="1">IF('临-进度'!M414,'临-进度'!$B414,"")</f>
        <v/>
      </c>
      <c r="C419" s="8" t="str">
        <f ca="1">IF('临-进度'!M414,'临-进度'!$E414,"")</f>
        <v/>
      </c>
      <c r="D419" s="40" t="str">
        <f ca="1">IF('临-进度'!$M414,'临-进度'!$I414,"")</f>
        <v/>
      </c>
      <c r="E419" s="40" t="str">
        <f ca="1">IF('临-进度'!$M414,'临-进度'!$AE414,"")</f>
        <v/>
      </c>
      <c r="F419" s="40" t="str">
        <f ca="1">IF('临-进度'!$M414,'临-进度'!$J414,"")</f>
        <v/>
      </c>
      <c r="G419" s="73" t="str">
        <f ca="1">IF('临-进度'!$M414,'临-进度'!$AF414,"")</f>
        <v/>
      </c>
      <c r="H419" s="68" t="str">
        <f ca="1">INDEX({"","_","-","="},IF(OR($D419 &gt;= I$6, $E419 &lt; H$6), 0, 1)+IF(OR($F419 &gt;= I$6, $G419 &lt; H$6), 0, 2)+1)</f>
        <v/>
      </c>
      <c r="I419" s="68" t="str">
        <f ca="1">INDEX({"","_","-","="},IF(OR($D419 &gt;= J$6, $E419 &lt; I$6), 0, 1)+IF(OR($F419 &gt;= J$6, $G419 &lt; I$6), 0, 2)+1)</f>
        <v/>
      </c>
      <c r="J419" s="68" t="str">
        <f ca="1">INDEX({"","_","-","="},IF(OR($D419 &gt;= K$6, $E419 &lt; J$6), 0, 1)+IF(OR($F419 &gt;= K$6, $G419 &lt; J$6), 0, 2)+1)</f>
        <v/>
      </c>
      <c r="K419" s="68" t="str">
        <f ca="1">INDEX({"","_","-","="},IF(OR($D419 &gt;= L$6, $E419 &lt; K$6), 0, 1)+IF(OR($F419 &gt;= L$6, $G419 &lt; K$6), 0, 2)+1)</f>
        <v/>
      </c>
      <c r="L419" s="68" t="str">
        <f ca="1">INDEX({"","_","-","="},IF(OR($D419 &gt;= M$6, $E419 &lt; L$6), 0, 1)+IF(OR($F419 &gt;= M$6, $G419 &lt; L$6), 0, 2)+1)</f>
        <v/>
      </c>
      <c r="M419" s="68" t="str">
        <f ca="1">INDEX({"","_","-","="},IF(OR($D419 &gt;= N$6, $E419 &lt; M$6), 0, 1)+IF(OR($F419 &gt;= N$6, $G419 &lt; M$6), 0, 2)+1)</f>
        <v/>
      </c>
      <c r="N419" s="68" t="str">
        <f ca="1">INDEX({"","_","-","="},IF(OR($D419 &gt;= O$6, $E419 &lt; N$6), 0, 1)+IF(OR($F419 &gt;= O$6, $G419 &lt; N$6), 0, 2)+1)</f>
        <v/>
      </c>
      <c r="O419" s="68" t="str">
        <f ca="1">INDEX({"","_","-","="},IF(OR($D419 &gt;= P$6, $E419 &lt; O$6), 0, 1)+IF(OR($F419 &gt;= P$6, $G419 &lt; O$6), 0, 2)+1)</f>
        <v/>
      </c>
      <c r="P419" s="68" t="str">
        <f ca="1">INDEX({"","_","-","="},IF(OR($D419 &gt;= Q$6, $E419 &lt; P$6), 0, 1)+IF(OR($F419 &gt;= Q$6, $G419 &lt; P$6), 0, 2)+1)</f>
        <v/>
      </c>
      <c r="Q419" s="68" t="str">
        <f ca="1">INDEX({"","_","-","="},IF(OR($D419 &gt;= R$6, $E419 &lt; Q$6), 0, 1)+IF(OR($F419 &gt;= R$6, $G419 &lt; Q$6), 0, 2)+1)</f>
        <v/>
      </c>
      <c r="R419" s="68" t="str">
        <f ca="1">INDEX({"","_","-","="},IF(OR($D419 &gt;= S$6, $E419 &lt; R$6), 0, 1)+IF(OR($F419 &gt;= S$6, $G419 &lt; R$6), 0, 2)+1)</f>
        <v/>
      </c>
      <c r="S419" s="68" t="str">
        <f ca="1">INDEX({"","_","-","="},IF(OR($D419 &gt;= T$6, $E419 &lt; S$6), 0, 1)+IF(OR($F419 &gt;= T$6, $G419 &lt; S$6), 0, 2)+1)</f>
        <v/>
      </c>
      <c r="T419" s="68" t="str">
        <f ca="1">INDEX({"","_","-","="},IF(OR($D419 &gt;= U$6, $E419 &lt; T$6), 0, 1)+IF(OR($F419 &gt;= U$6, $G419 &lt; T$6), 0, 2)+1)</f>
        <v/>
      </c>
      <c r="U419" s="68" t="str">
        <f ca="1">INDEX({"","_","-","="},IF(OR($D419 &gt;= V$6, $E419 &lt; U$6), 0, 1)+IF(OR($F419 &gt;= V$6, $G419 &lt; U$6), 0, 2)+1)</f>
        <v/>
      </c>
      <c r="V419" s="68" t="str">
        <f ca="1">INDEX({"","_","-","="},IF(OR($D419 &gt;= W$6, $E419 &lt; V$6), 0, 1)+IF(OR($F419 &gt;= W$6, $G419 &lt; V$6), 0, 2)+1)</f>
        <v/>
      </c>
      <c r="W419" s="68" t="str">
        <f ca="1">INDEX({"","_","-","="},IF(OR($D419 &gt;= X$6, $E419 &lt; W$6), 0, 1)+IF(OR($F419 &gt;= X$6, $G419 &lt; W$6), 0, 2)+1)</f>
        <v/>
      </c>
      <c r="X419" s="68" t="str">
        <f ca="1">INDEX({"","_","-","="},IF(OR($D419 &gt;= Y$6, $E419 &lt; X$6), 0, 1)+IF(OR($F419 &gt;= Y$6, $G419 &lt; X$6), 0, 2)+1)</f>
        <v/>
      </c>
      <c r="Y419" s="68" t="str">
        <f ca="1">INDEX({"","_","-","="},IF(OR($D419 &gt;= Z$6, $E419 &lt; Y$6), 0, 1)+IF(OR($F419 &gt;= Z$6, $G419 &lt; Y$6), 0, 2)+1)</f>
        <v/>
      </c>
      <c r="Z419" s="68" t="str">
        <f ca="1">INDEX({"","_","-","="},IF(OR($D419 &gt;= AA$6, $E419 &lt; Z$6), 0, 1)+IF(OR($F419 &gt;= AA$6, $G419 &lt; Z$6), 0, 2)+1)</f>
        <v/>
      </c>
      <c r="AA419" s="68" t="str">
        <f ca="1">INDEX({"","_","-","="},IF(OR($D419 &gt;= AB$6, $E419 &lt; AA$6), 0, 1)+IF(OR($F419 &gt;= AB$6, $G419 &lt; AA$6), 0, 2)+1)</f>
        <v/>
      </c>
      <c r="AB419" s="68" t="str">
        <f ca="1">INDEX({"","_","-","="},IF(OR($D419 &gt;= AC$6, $E419 &lt; AB$6), 0, 1)+IF(OR($F419 &gt;= AC$6, $G419 &lt; AB$6), 0, 2)+1)</f>
        <v/>
      </c>
      <c r="AC419" s="68" t="str">
        <f ca="1">INDEX({"","_","-","="},IF(OR($D419 &gt;= AD$6, $E419 &lt; AC$6), 0, 1)+IF(OR($F419 &gt;= AD$6, $G419 &lt; AC$6), 0, 2)+1)</f>
        <v/>
      </c>
      <c r="AD419" s="68" t="str">
        <f ca="1">INDEX({"","_","-","="},IF(OR($D419 &gt;= AE$6, $E419 &lt; AD$6), 0, 1)+IF(OR($F419 &gt;= AE$6, $G419 &lt; AD$6), 0, 2)+1)</f>
        <v/>
      </c>
      <c r="AE419" s="68" t="str">
        <f ca="1">INDEX({"","_","-","="},IF(OR($D419 &gt;= AF$6, $E419 &lt; AE$6), 0, 1)+IF(OR($F419 &gt;= AF$6, $G419 &lt; AE$6), 0, 2)+1)</f>
        <v/>
      </c>
      <c r="AF419" s="68" t="str">
        <f ca="1">INDEX({"","_","-","="},IF(OR($D419 &gt;= AG$6, $E419 &lt; AF$6), 0, 1)+IF(OR($F419 &gt;= AG$6, $G419 &lt; AF$6), 0, 2)+1)</f>
        <v/>
      </c>
      <c r="AG419" s="68" t="str">
        <f ca="1">INDEX({"","_","-","="},IF(OR($D419 &gt;= AH$6, $E419 &lt; AG$6), 0, 1)+IF(OR($F419 &gt;= AH$6, $G419 &lt; AG$6), 0, 2)+1)</f>
        <v/>
      </c>
      <c r="AH419" s="68" t="str">
        <f ca="1">INDEX({"","_","-","="},IF(OR($D419 &gt;= AI$6, $E419 &lt; AH$6), 0, 1)+IF(OR($F419 &gt;= AI$6, $G419 &lt; AH$6), 0, 2)+1)</f>
        <v/>
      </c>
      <c r="AI419" s="68" t="str">
        <f ca="1">INDEX({"","_","-","="},IF(OR($D419 &gt;= AJ$6, $E419 &lt; AI$6), 0, 1)+IF(OR($F419 &gt;= AJ$6, $G419 &lt; AI$6), 0, 2)+1)</f>
        <v/>
      </c>
      <c r="AJ419" s="68" t="str">
        <f ca="1">INDEX({"","_","-","="},IF(OR($D419 &gt;= AK$6, $E419 &lt; AJ$6), 0, 1)+IF(OR($F419 &gt;= AK$6, $G419 &lt; AJ$6), 0, 2)+1)</f>
        <v/>
      </c>
      <c r="AK419" s="68" t="str">
        <f ca="1">INDEX({"","_","-","="},IF(OR($D419 &gt;= AL$6, $E419 &lt; AK$6), 0, 1)+IF(OR($F419 &gt;= AL$6, $G419 &lt; AK$6), 0, 2)+1)</f>
        <v/>
      </c>
      <c r="AL419" s="68" t="str">
        <f ca="1">INDEX({"","_","-","="},IF(OR($D419 &gt;= AM$6, $E419 &lt; AL$6), 0, 1)+IF(OR($F419 &gt;= AM$6, $G419 &lt; AL$6), 0, 2)+1)</f>
        <v/>
      </c>
      <c r="AM419" s="68" t="str">
        <f ca="1">INDEX({"","_","-","="},IF(OR($D419 &gt;= AN$6, $E419 &lt; AM$6), 0, 1)+IF(OR($F419 &gt;= AN$6, $G419 &lt; AM$6), 0, 2)+1)</f>
        <v/>
      </c>
      <c r="AN419" s="68" t="str">
        <f ca="1">INDEX({"","_","-","="},IF(OR($D419 &gt;= AO$6, $E419 &lt; AN$6), 0, 1)+IF(OR($F419 &gt;= AO$6, $G419 &lt; AN$6), 0, 2)+1)</f>
        <v/>
      </c>
      <c r="AO419" s="68" t="str">
        <f ca="1">INDEX({"","_","-","="},IF(OR($D419 &gt;= AP$6, $E419 &lt; AO$6), 0, 1)+IF(OR($F419 &gt;= AP$6, $G419 &lt; AO$6), 0, 2)+1)</f>
        <v/>
      </c>
      <c r="AP419" s="68" t="str">
        <f ca="1">INDEX({"","_","-","="},IF(OR($D419 &gt;= AQ$6, $E419 &lt; AP$6), 0, 1)+IF(OR($F419 &gt;= AQ$6, $G419 &lt; AP$6), 0, 2)+1)</f>
        <v/>
      </c>
      <c r="AQ419" s="68" t="str">
        <f ca="1">INDEX({"","_","-","="},IF(OR($D419 &gt;= AR$6, $E419 &lt; AQ$6), 0, 1)+IF(OR($F419 &gt;= AR$6, $G419 &lt; AQ$6), 0, 2)+1)</f>
        <v/>
      </c>
      <c r="AR419" s="68" t="str">
        <f ca="1">INDEX({"","_","-","="},IF(OR($D419 &gt;= AS$6, $E419 &lt; AR$6), 0, 1)+IF(OR($F419 &gt;= AS$6, $G419 &lt; AR$6), 0, 2)+1)</f>
        <v/>
      </c>
      <c r="AS419" s="68" t="str">
        <f ca="1">INDEX({"","_","-","="},IF(OR($D419 &gt;= AT$6, $E419 &lt; AS$6), 0, 1)+IF(OR($F419 &gt;= AT$6, $G419 &lt; AS$6), 0, 2)+1)</f>
        <v/>
      </c>
      <c r="AT419" s="68" t="str">
        <f ca="1">INDEX({"","_","-","="},IF(OR($D419 &gt;= AU$6, $E419 &lt; AT$6), 0, 1)+IF(OR($F419 &gt;= AU$6, $G419 &lt; AT$6), 0, 2)+1)</f>
        <v/>
      </c>
      <c r="AU419" s="68" t="str">
        <f ca="1">INDEX({"","_","-","="},IF(OR($D419 &gt;= AV$6, $E419 &lt; AU$6), 0, 1)+IF(OR($F419 &gt;= AV$6, $G419 &lt; AU$6), 0, 2)+1)</f>
        <v/>
      </c>
      <c r="AV419" s="68" t="str">
        <f ca="1">INDEX({"","_","-","="},IF(OR($D419 &gt;= AW$6, $E419 &lt; AV$6), 0, 1)+IF(OR($F419 &gt;= AW$6, $G419 &lt; AV$6), 0, 2)+1)</f>
        <v/>
      </c>
      <c r="AW419" s="68" t="str">
        <f ca="1">INDEX({"","_","-","="},IF(OR($D419 &gt;= AX$6, $E419 &lt; AW$6), 0, 1)+IF(OR($F419 &gt;= AX$6, $G419 &lt; AW$6), 0, 2)+1)</f>
        <v/>
      </c>
      <c r="AX419" s="68" t="str">
        <f ca="1">INDEX({"","_","-","="},IF(OR($D419 &gt;= AY$6, $E419 &lt; AX$6), 0, 1)+IF(OR($F419 &gt;= AY$6, $G419 &lt; AX$6), 0, 2)+1)</f>
        <v/>
      </c>
      <c r="AY419" s="68" t="str">
        <f ca="1">INDEX({"","_","-","="},IF(OR($D419 &gt;= AZ$6, $E419 &lt; AY$6), 0, 1)+IF(OR($F419 &gt;= AZ$6, $G419 &lt; AY$6), 0, 2)+1)</f>
        <v/>
      </c>
      <c r="AZ419" s="68" t="str">
        <f ca="1">INDEX({"","_","-","="},IF(OR($D419 &gt;= BA$6, $E419 &lt; AZ$6), 0, 1)+IF(OR($F419 &gt;= BA$6, $G419 &lt; AZ$6), 0, 2)+1)</f>
        <v/>
      </c>
      <c r="BA419" s="68" t="str">
        <f ca="1">INDEX({"","_","-","="},IF(OR($D419 &gt;= BB$6, $E419 &lt; BA$6), 0, 1)+IF(OR($F419 &gt;= BB$6, $G419 &lt; BA$6), 0, 2)+1)</f>
        <v/>
      </c>
      <c r="BB419" s="68" t="str">
        <f ca="1">INDEX({"","_","-","="},IF(OR($D419 &gt;= BC$6, $E419 &lt; BB$6), 0, 1)+IF(OR($F419 &gt;= BC$6, $G419 &lt; BB$6), 0, 2)+1)</f>
        <v/>
      </c>
      <c r="BC419" s="68" t="str">
        <f ca="1">INDEX({"","_","-","="},IF(OR($D419 &gt;= BD$6, $E419 &lt; BC$6), 0, 1)+IF(OR($F419 &gt;= BD$6, $G419 &lt; BC$6), 0, 2)+1)</f>
        <v/>
      </c>
      <c r="BD419" s="68" t="str">
        <f ca="1">INDEX({"","_","-","="},IF(OR($D419 &gt;= BE$6, $E419 &lt; BD$6), 0, 1)+IF(OR($F419 &gt;= BE$6, $G419 &lt; BD$6), 0, 2)+1)</f>
        <v/>
      </c>
      <c r="BE419" s="68" t="str">
        <f ca="1">INDEX({"","_","-","="},IF(OR($D419 &gt;= BF$6, $E419 &lt; BE$6), 0, 1)+IF(OR($F419 &gt;= BF$6, $G419 &lt; BE$6), 0, 2)+1)</f>
        <v/>
      </c>
      <c r="BF419" s="68" t="str">
        <f ca="1">INDEX({"","_","-","="},IF(OR($D419 &gt;= BG$6, $E419 &lt; BF$6), 0, 1)+IF(OR($F419 &gt;= BG$6, $G419 &lt; BF$6), 0, 2)+1)</f>
        <v/>
      </c>
      <c r="BG419" s="68" t="str">
        <f ca="1">INDEX({"","_","-","="},IF(OR($D419 &gt;= BH$6, $E419 &lt; BG$6), 0, 1)+IF(OR($F419 &gt;= BH$6, $G419 &lt; BG$6), 0, 2)+1)</f>
        <v/>
      </c>
      <c r="BH419" s="68" t="str">
        <f ca="1">INDEX({"","_","-","="},IF(OR($D419 &gt;= BI$6, $E419 &lt; BH$6), 0, 1)+IF(OR($F419 &gt;= BI$6, $G419 &lt; BH$6), 0, 2)+1)</f>
        <v/>
      </c>
      <c r="BI419" s="68" t="str">
        <f ca="1">INDEX({"","_","-","="},IF(OR($D419 &gt;= BJ$6, $E419 &lt; BI$6), 0, 1)+IF(OR($F419 &gt;= BJ$6, $G419 &lt; BI$6), 0, 2)+1)</f>
        <v/>
      </c>
      <c r="BJ419" s="68" t="str">
        <f ca="1">INDEX({"","_","-","="},IF(OR($D419 &gt;= BK$6, $E419 &lt; BJ$6), 0, 1)+IF(OR($F419 &gt;= BK$6, $G419 &lt; BJ$6), 0, 2)+1)</f>
        <v/>
      </c>
      <c r="BK419" s="68" t="str">
        <f ca="1">INDEX({"","_","-","="},IF(OR($D419 &gt;= BL$6, $E419 &lt; BK$6), 0, 1)+IF(OR($F419 &gt;= BL$6, $G419 &lt; BK$6), 0, 2)+1)</f>
        <v/>
      </c>
      <c r="BL419" s="68" t="str">
        <f ca="1">INDEX({"","_","-","="},IF(OR($D419 &gt;= BM$6, $E419 &lt; BL$6), 0, 1)+IF(OR($F419 &gt;= BM$6, $G419 &lt; BL$6), 0, 2)+1)</f>
        <v/>
      </c>
      <c r="BM419" s="68" t="str">
        <f ca="1">INDEX({"","_","-","="},IF(OR($D419 &gt;= BN$6, $E419 &lt; BM$6), 0, 1)+IF(OR($F419 &gt;= BN$6, $G419 &lt; BM$6), 0, 2)+1)</f>
        <v/>
      </c>
      <c r="BN419" s="68" t="str">
        <f ca="1">INDEX({"","_","-","="},IF(OR($D419 &gt;= BO$6, $E419 &lt; BN$6), 0, 1)+IF(OR($F419 &gt;= BO$6, $G419 &lt; BN$6), 0, 2)+1)</f>
        <v/>
      </c>
      <c r="BO419" s="68" t="str">
        <f ca="1">INDEX({"","_","-","="},IF(OR($D419 &gt;= BP$6, $E419 &lt; BO$6), 0, 1)+IF(OR($F419 &gt;= BP$6, $G419 &lt; BO$6), 0, 2)+1)</f>
        <v/>
      </c>
      <c r="BP419" s="68" t="str">
        <f ca="1">INDEX({"","_","-","="},IF(OR($D419 &gt;= BQ$6, $E419 &lt; BP$6), 0, 1)+IF(OR($F419 &gt;= BQ$6, $G419 &lt; BP$6), 0, 2)+1)</f>
        <v/>
      </c>
      <c r="BQ419" s="68" t="str">
        <f ca="1">INDEX({"","_","-","="},IF(OR($D419 &gt;= BR$6, $E419 &lt; BQ$6), 0, 1)+IF(OR($F419 &gt;= BR$6, $G419 &lt; BQ$6), 0, 2)+1)</f>
        <v/>
      </c>
      <c r="BR419" s="68" t="str">
        <f ca="1">INDEX({"","_","-","="},IF(OR($D419 &gt;= BS$6, $E419 &lt; BR$6), 0, 1)+IF(OR($F419 &gt;= BS$6, $G419 &lt; BR$6), 0, 2)+1)</f>
        <v/>
      </c>
      <c r="BS419" s="68" t="str">
        <f ca="1">INDEX({"","_","-","="},IF(OR($D419 &gt;= BT$6, $E419 &lt; BS$6), 0, 1)+IF(OR($F419 &gt;= BT$6, $G419 &lt; BS$6), 0, 2)+1)</f>
        <v/>
      </c>
      <c r="BT419" s="68" t="str">
        <f ca="1">INDEX({"","_","-","="},IF(OR($D419 &gt;= BU$6, $E419 &lt; BT$6), 0, 1)+IF(OR($F419 &gt;= BU$6, $G419 &lt; BT$6), 0, 2)+1)</f>
        <v/>
      </c>
      <c r="BU419" s="68" t="str">
        <f ca="1">INDEX({"","_","-","="},IF(OR($D419 &gt;= BV$6, $E419 &lt; BU$6), 0, 1)+IF(OR($F419 &gt;= BV$6, $G419 &lt; BU$6), 0, 2)+1)</f>
        <v/>
      </c>
      <c r="BV419" s="68" t="str">
        <f ca="1">INDEX({"","_","-","="},IF(OR($D419 &gt;= BW$6, $E419 &lt; BV$6), 0, 1)+IF(OR($F419 &gt;= BW$6, $G419 &lt; BV$6), 0, 2)+1)</f>
        <v/>
      </c>
      <c r="BW419" s="68" t="str">
        <f ca="1">INDEX({"","_","-","="},IF(OR($D419 &gt;= BX$6, $E419 &lt; BW$6), 0, 1)+IF(OR($F419 &gt;= BX$6, $G419 &lt; BW$6), 0, 2)+1)</f>
        <v/>
      </c>
      <c r="BX419" s="68" t="str">
        <f ca="1">INDEX({"","_","-","="},IF(OR($D419 &gt;= BY$6, $E419 &lt; BX$6), 0, 1)+IF(OR($F419 &gt;= BY$6, $G419 &lt; BX$6), 0, 2)+1)</f>
        <v/>
      </c>
      <c r="BY419" s="68" t="str">
        <f ca="1">INDEX({"","_","-","="},IF(OR($D419 &gt;= BZ$6, $E419 &lt; BY$6), 0, 1)+IF(OR($F419 &gt;= BZ$6, $G419 &lt; BY$6), 0, 2)+1)</f>
        <v/>
      </c>
      <c r="BZ419" s="68" t="str">
        <f ca="1">INDEX({"","_","-","="},IF(OR($D419 &gt;= CA$6, $E419 &lt; BZ$6), 0, 1)+IF(OR($F419 &gt;= CA$6, $G419 &lt; BZ$6), 0, 2)+1)</f>
        <v/>
      </c>
      <c r="CA419" s="68" t="str">
        <f ca="1">INDEX({"","_","-","="},IF(OR($D419 &gt;= CB$6, $E419 &lt; CA$6), 0, 1)+IF(OR($F419 &gt;= CB$6, $G419 &lt; CA$6), 0, 2)+1)</f>
        <v/>
      </c>
      <c r="CB419" s="68" t="str">
        <f ca="1">INDEX({"","_","-","="},IF(OR($D419 &gt;= CC$6, $E419 &lt; CB$6), 0, 1)+IF(OR($F419 &gt;= CC$6, $G419 &lt; CB$6), 0, 2)+1)</f>
        <v/>
      </c>
      <c r="CC419" s="68" t="str">
        <f ca="1">INDEX({"","_","-","="},IF(OR($D419 &gt;= CD$6, $E419 &lt; CC$6), 0, 1)+IF(OR($F419 &gt;= CD$6, $G419 &lt; CC$6), 0, 2)+1)</f>
        <v/>
      </c>
      <c r="CD419" s="68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IF('临-进度'!M415,'临-进度'!$A415,"")</f>
        <v/>
      </c>
      <c r="B420" s="8" t="str">
        <f ca="1">IF('临-进度'!M415,'临-进度'!$B415,"")</f>
        <v/>
      </c>
      <c r="C420" s="8" t="str">
        <f ca="1">IF('临-进度'!M415,'临-进度'!$E415,"")</f>
        <v/>
      </c>
      <c r="D420" s="40" t="str">
        <f ca="1">IF('临-进度'!$M415,'临-进度'!$I415,"")</f>
        <v/>
      </c>
      <c r="E420" s="40" t="str">
        <f ca="1">IF('临-进度'!$M415,'临-进度'!$AE415,"")</f>
        <v/>
      </c>
      <c r="F420" s="40" t="str">
        <f ca="1">IF('临-进度'!$M415,'临-进度'!$J415,"")</f>
        <v/>
      </c>
      <c r="G420" s="73" t="str">
        <f ca="1">IF('临-进度'!$M415,'临-进度'!$AF415,"")</f>
        <v/>
      </c>
      <c r="H420" s="68" t="str">
        <f ca="1">INDEX({"","_","-","="},IF(OR($D420 &gt;= I$6, $E420 &lt; H$6), 0, 1)+IF(OR($F420 &gt;= I$6, $G420 &lt; H$6), 0, 2)+1)</f>
        <v/>
      </c>
      <c r="I420" s="68" t="str">
        <f ca="1">INDEX({"","_","-","="},IF(OR($D420 &gt;= J$6, $E420 &lt; I$6), 0, 1)+IF(OR($F420 &gt;= J$6, $G420 &lt; I$6), 0, 2)+1)</f>
        <v/>
      </c>
      <c r="J420" s="68" t="str">
        <f ca="1">INDEX({"","_","-","="},IF(OR($D420 &gt;= K$6, $E420 &lt; J$6), 0, 1)+IF(OR($F420 &gt;= K$6, $G420 &lt; J$6), 0, 2)+1)</f>
        <v/>
      </c>
      <c r="K420" s="68" t="str">
        <f ca="1">INDEX({"","_","-","="},IF(OR($D420 &gt;= L$6, $E420 &lt; K$6), 0, 1)+IF(OR($F420 &gt;= L$6, $G420 &lt; K$6), 0, 2)+1)</f>
        <v/>
      </c>
      <c r="L420" s="68" t="str">
        <f ca="1">INDEX({"","_","-","="},IF(OR($D420 &gt;= M$6, $E420 &lt; L$6), 0, 1)+IF(OR($F420 &gt;= M$6, $G420 &lt; L$6), 0, 2)+1)</f>
        <v/>
      </c>
      <c r="M420" s="68" t="str">
        <f ca="1">INDEX({"","_","-","="},IF(OR($D420 &gt;= N$6, $E420 &lt; M$6), 0, 1)+IF(OR($F420 &gt;= N$6, $G420 &lt; M$6), 0, 2)+1)</f>
        <v/>
      </c>
      <c r="N420" s="68" t="str">
        <f ca="1">INDEX({"","_","-","="},IF(OR($D420 &gt;= O$6, $E420 &lt; N$6), 0, 1)+IF(OR($F420 &gt;= O$6, $G420 &lt; N$6), 0, 2)+1)</f>
        <v/>
      </c>
      <c r="O420" s="68" t="str">
        <f ca="1">INDEX({"","_","-","="},IF(OR($D420 &gt;= P$6, $E420 &lt; O$6), 0, 1)+IF(OR($F420 &gt;= P$6, $G420 &lt; O$6), 0, 2)+1)</f>
        <v/>
      </c>
      <c r="P420" s="68" t="str">
        <f ca="1">INDEX({"","_","-","="},IF(OR($D420 &gt;= Q$6, $E420 &lt; P$6), 0, 1)+IF(OR($F420 &gt;= Q$6, $G420 &lt; P$6), 0, 2)+1)</f>
        <v/>
      </c>
      <c r="Q420" s="68" t="str">
        <f ca="1">INDEX({"","_","-","="},IF(OR($D420 &gt;= R$6, $E420 &lt; Q$6), 0, 1)+IF(OR($F420 &gt;= R$6, $G420 &lt; Q$6), 0, 2)+1)</f>
        <v/>
      </c>
      <c r="R420" s="68" t="str">
        <f ca="1">INDEX({"","_","-","="},IF(OR($D420 &gt;= S$6, $E420 &lt; R$6), 0, 1)+IF(OR($F420 &gt;= S$6, $G420 &lt; R$6), 0, 2)+1)</f>
        <v/>
      </c>
      <c r="S420" s="68" t="str">
        <f ca="1">INDEX({"","_","-","="},IF(OR($D420 &gt;= T$6, $E420 &lt; S$6), 0, 1)+IF(OR($F420 &gt;= T$6, $G420 &lt; S$6), 0, 2)+1)</f>
        <v/>
      </c>
      <c r="T420" s="68" t="str">
        <f ca="1">INDEX({"","_","-","="},IF(OR($D420 &gt;= U$6, $E420 &lt; T$6), 0, 1)+IF(OR($F420 &gt;= U$6, $G420 &lt; T$6), 0, 2)+1)</f>
        <v/>
      </c>
      <c r="U420" s="68" t="str">
        <f ca="1">INDEX({"","_","-","="},IF(OR($D420 &gt;= V$6, $E420 &lt; U$6), 0, 1)+IF(OR($F420 &gt;= V$6, $G420 &lt; U$6), 0, 2)+1)</f>
        <v/>
      </c>
      <c r="V420" s="68" t="str">
        <f ca="1">INDEX({"","_","-","="},IF(OR($D420 &gt;= W$6, $E420 &lt; V$6), 0, 1)+IF(OR($F420 &gt;= W$6, $G420 &lt; V$6), 0, 2)+1)</f>
        <v/>
      </c>
      <c r="W420" s="68" t="str">
        <f ca="1">INDEX({"","_","-","="},IF(OR($D420 &gt;= X$6, $E420 &lt; W$6), 0, 1)+IF(OR($F420 &gt;= X$6, $G420 &lt; W$6), 0, 2)+1)</f>
        <v/>
      </c>
      <c r="X420" s="68" t="str">
        <f ca="1">INDEX({"","_","-","="},IF(OR($D420 &gt;= Y$6, $E420 &lt; X$6), 0, 1)+IF(OR($F420 &gt;= Y$6, $G420 &lt; X$6), 0, 2)+1)</f>
        <v/>
      </c>
      <c r="Y420" s="68" t="str">
        <f ca="1">INDEX({"","_","-","="},IF(OR($D420 &gt;= Z$6, $E420 &lt; Y$6), 0, 1)+IF(OR($F420 &gt;= Z$6, $G420 &lt; Y$6), 0, 2)+1)</f>
        <v/>
      </c>
      <c r="Z420" s="68" t="str">
        <f ca="1">INDEX({"","_","-","="},IF(OR($D420 &gt;= AA$6, $E420 &lt; Z$6), 0, 1)+IF(OR($F420 &gt;= AA$6, $G420 &lt; Z$6), 0, 2)+1)</f>
        <v/>
      </c>
      <c r="AA420" s="68" t="str">
        <f ca="1">INDEX({"","_","-","="},IF(OR($D420 &gt;= AB$6, $E420 &lt; AA$6), 0, 1)+IF(OR($F420 &gt;= AB$6, $G420 &lt; AA$6), 0, 2)+1)</f>
        <v/>
      </c>
      <c r="AB420" s="68" t="str">
        <f ca="1">INDEX({"","_","-","="},IF(OR($D420 &gt;= AC$6, $E420 &lt; AB$6), 0, 1)+IF(OR($F420 &gt;= AC$6, $G420 &lt; AB$6), 0, 2)+1)</f>
        <v/>
      </c>
      <c r="AC420" s="68" t="str">
        <f ca="1">INDEX({"","_","-","="},IF(OR($D420 &gt;= AD$6, $E420 &lt; AC$6), 0, 1)+IF(OR($F420 &gt;= AD$6, $G420 &lt; AC$6), 0, 2)+1)</f>
        <v/>
      </c>
      <c r="AD420" s="68" t="str">
        <f ca="1">INDEX({"","_","-","="},IF(OR($D420 &gt;= AE$6, $E420 &lt; AD$6), 0, 1)+IF(OR($F420 &gt;= AE$6, $G420 &lt; AD$6), 0, 2)+1)</f>
        <v/>
      </c>
      <c r="AE420" s="68" t="str">
        <f ca="1">INDEX({"","_","-","="},IF(OR($D420 &gt;= AF$6, $E420 &lt; AE$6), 0, 1)+IF(OR($F420 &gt;= AF$6, $G420 &lt; AE$6), 0, 2)+1)</f>
        <v/>
      </c>
      <c r="AF420" s="68" t="str">
        <f ca="1">INDEX({"","_","-","="},IF(OR($D420 &gt;= AG$6, $E420 &lt; AF$6), 0, 1)+IF(OR($F420 &gt;= AG$6, $G420 &lt; AF$6), 0, 2)+1)</f>
        <v/>
      </c>
      <c r="AG420" s="68" t="str">
        <f ca="1">INDEX({"","_","-","="},IF(OR($D420 &gt;= AH$6, $E420 &lt; AG$6), 0, 1)+IF(OR($F420 &gt;= AH$6, $G420 &lt; AG$6), 0, 2)+1)</f>
        <v/>
      </c>
      <c r="AH420" s="68" t="str">
        <f ca="1">INDEX({"","_","-","="},IF(OR($D420 &gt;= AI$6, $E420 &lt; AH$6), 0, 1)+IF(OR($F420 &gt;= AI$6, $G420 &lt; AH$6), 0, 2)+1)</f>
        <v/>
      </c>
      <c r="AI420" s="68" t="str">
        <f ca="1">INDEX({"","_","-","="},IF(OR($D420 &gt;= AJ$6, $E420 &lt; AI$6), 0, 1)+IF(OR($F420 &gt;= AJ$6, $G420 &lt; AI$6), 0, 2)+1)</f>
        <v/>
      </c>
      <c r="AJ420" s="68" t="str">
        <f ca="1">INDEX({"","_","-","="},IF(OR($D420 &gt;= AK$6, $E420 &lt; AJ$6), 0, 1)+IF(OR($F420 &gt;= AK$6, $G420 &lt; AJ$6), 0, 2)+1)</f>
        <v/>
      </c>
      <c r="AK420" s="68" t="str">
        <f ca="1">INDEX({"","_","-","="},IF(OR($D420 &gt;= AL$6, $E420 &lt; AK$6), 0, 1)+IF(OR($F420 &gt;= AL$6, $G420 &lt; AK$6), 0, 2)+1)</f>
        <v/>
      </c>
      <c r="AL420" s="68" t="str">
        <f ca="1">INDEX({"","_","-","="},IF(OR($D420 &gt;= AM$6, $E420 &lt; AL$6), 0, 1)+IF(OR($F420 &gt;= AM$6, $G420 &lt; AL$6), 0, 2)+1)</f>
        <v/>
      </c>
      <c r="AM420" s="68" t="str">
        <f ca="1">INDEX({"","_","-","="},IF(OR($D420 &gt;= AN$6, $E420 &lt; AM$6), 0, 1)+IF(OR($F420 &gt;= AN$6, $G420 &lt; AM$6), 0, 2)+1)</f>
        <v/>
      </c>
      <c r="AN420" s="68" t="str">
        <f ca="1">INDEX({"","_","-","="},IF(OR($D420 &gt;= AO$6, $E420 &lt; AN$6), 0, 1)+IF(OR($F420 &gt;= AO$6, $G420 &lt; AN$6), 0, 2)+1)</f>
        <v/>
      </c>
      <c r="AO420" s="68" t="str">
        <f ca="1">INDEX({"","_","-","="},IF(OR($D420 &gt;= AP$6, $E420 &lt; AO$6), 0, 1)+IF(OR($F420 &gt;= AP$6, $G420 &lt; AO$6), 0, 2)+1)</f>
        <v/>
      </c>
      <c r="AP420" s="68" t="str">
        <f ca="1">INDEX({"","_","-","="},IF(OR($D420 &gt;= AQ$6, $E420 &lt; AP$6), 0, 1)+IF(OR($F420 &gt;= AQ$6, $G420 &lt; AP$6), 0, 2)+1)</f>
        <v/>
      </c>
      <c r="AQ420" s="68" t="str">
        <f ca="1">INDEX({"","_","-","="},IF(OR($D420 &gt;= AR$6, $E420 &lt; AQ$6), 0, 1)+IF(OR($F420 &gt;= AR$6, $G420 &lt; AQ$6), 0, 2)+1)</f>
        <v/>
      </c>
      <c r="AR420" s="68" t="str">
        <f ca="1">INDEX({"","_","-","="},IF(OR($D420 &gt;= AS$6, $E420 &lt; AR$6), 0, 1)+IF(OR($F420 &gt;= AS$6, $G420 &lt; AR$6), 0, 2)+1)</f>
        <v/>
      </c>
      <c r="AS420" s="68" t="str">
        <f ca="1">INDEX({"","_","-","="},IF(OR($D420 &gt;= AT$6, $E420 &lt; AS$6), 0, 1)+IF(OR($F420 &gt;= AT$6, $G420 &lt; AS$6), 0, 2)+1)</f>
        <v/>
      </c>
      <c r="AT420" s="68" t="str">
        <f ca="1">INDEX({"","_","-","="},IF(OR($D420 &gt;= AU$6, $E420 &lt; AT$6), 0, 1)+IF(OR($F420 &gt;= AU$6, $G420 &lt; AT$6), 0, 2)+1)</f>
        <v/>
      </c>
      <c r="AU420" s="68" t="str">
        <f ca="1">INDEX({"","_","-","="},IF(OR($D420 &gt;= AV$6, $E420 &lt; AU$6), 0, 1)+IF(OR($F420 &gt;= AV$6, $G420 &lt; AU$6), 0, 2)+1)</f>
        <v/>
      </c>
      <c r="AV420" s="68" t="str">
        <f ca="1">INDEX({"","_","-","="},IF(OR($D420 &gt;= AW$6, $E420 &lt; AV$6), 0, 1)+IF(OR($F420 &gt;= AW$6, $G420 &lt; AV$6), 0, 2)+1)</f>
        <v/>
      </c>
      <c r="AW420" s="68" t="str">
        <f ca="1">INDEX({"","_","-","="},IF(OR($D420 &gt;= AX$6, $E420 &lt; AW$6), 0, 1)+IF(OR($F420 &gt;= AX$6, $G420 &lt; AW$6), 0, 2)+1)</f>
        <v/>
      </c>
      <c r="AX420" s="68" t="str">
        <f ca="1">INDEX({"","_","-","="},IF(OR($D420 &gt;= AY$6, $E420 &lt; AX$6), 0, 1)+IF(OR($F420 &gt;= AY$6, $G420 &lt; AX$6), 0, 2)+1)</f>
        <v/>
      </c>
      <c r="AY420" s="68" t="str">
        <f ca="1">INDEX({"","_","-","="},IF(OR($D420 &gt;= AZ$6, $E420 &lt; AY$6), 0, 1)+IF(OR($F420 &gt;= AZ$6, $G420 &lt; AY$6), 0, 2)+1)</f>
        <v/>
      </c>
      <c r="AZ420" s="68" t="str">
        <f ca="1">INDEX({"","_","-","="},IF(OR($D420 &gt;= BA$6, $E420 &lt; AZ$6), 0, 1)+IF(OR($F420 &gt;= BA$6, $G420 &lt; AZ$6), 0, 2)+1)</f>
        <v/>
      </c>
      <c r="BA420" s="68" t="str">
        <f ca="1">INDEX({"","_","-","="},IF(OR($D420 &gt;= BB$6, $E420 &lt; BA$6), 0, 1)+IF(OR($F420 &gt;= BB$6, $G420 &lt; BA$6), 0, 2)+1)</f>
        <v/>
      </c>
      <c r="BB420" s="68" t="str">
        <f ca="1">INDEX({"","_","-","="},IF(OR($D420 &gt;= BC$6, $E420 &lt; BB$6), 0, 1)+IF(OR($F420 &gt;= BC$6, $G420 &lt; BB$6), 0, 2)+1)</f>
        <v/>
      </c>
      <c r="BC420" s="68" t="str">
        <f ca="1">INDEX({"","_","-","="},IF(OR($D420 &gt;= BD$6, $E420 &lt; BC$6), 0, 1)+IF(OR($F420 &gt;= BD$6, $G420 &lt; BC$6), 0, 2)+1)</f>
        <v/>
      </c>
      <c r="BD420" s="68" t="str">
        <f ca="1">INDEX({"","_","-","="},IF(OR($D420 &gt;= BE$6, $E420 &lt; BD$6), 0, 1)+IF(OR($F420 &gt;= BE$6, $G420 &lt; BD$6), 0, 2)+1)</f>
        <v/>
      </c>
      <c r="BE420" s="68" t="str">
        <f ca="1">INDEX({"","_","-","="},IF(OR($D420 &gt;= BF$6, $E420 &lt; BE$6), 0, 1)+IF(OR($F420 &gt;= BF$6, $G420 &lt; BE$6), 0, 2)+1)</f>
        <v/>
      </c>
      <c r="BF420" s="68" t="str">
        <f ca="1">INDEX({"","_","-","="},IF(OR($D420 &gt;= BG$6, $E420 &lt; BF$6), 0, 1)+IF(OR($F420 &gt;= BG$6, $G420 &lt; BF$6), 0, 2)+1)</f>
        <v/>
      </c>
      <c r="BG420" s="68" t="str">
        <f ca="1">INDEX({"","_","-","="},IF(OR($D420 &gt;= BH$6, $E420 &lt; BG$6), 0, 1)+IF(OR($F420 &gt;= BH$6, $G420 &lt; BG$6), 0, 2)+1)</f>
        <v/>
      </c>
      <c r="BH420" s="68" t="str">
        <f ca="1">INDEX({"","_","-","="},IF(OR($D420 &gt;= BI$6, $E420 &lt; BH$6), 0, 1)+IF(OR($F420 &gt;= BI$6, $G420 &lt; BH$6), 0, 2)+1)</f>
        <v/>
      </c>
      <c r="BI420" s="68" t="str">
        <f ca="1">INDEX({"","_","-","="},IF(OR($D420 &gt;= BJ$6, $E420 &lt; BI$6), 0, 1)+IF(OR($F420 &gt;= BJ$6, $G420 &lt; BI$6), 0, 2)+1)</f>
        <v/>
      </c>
      <c r="BJ420" s="68" t="str">
        <f ca="1">INDEX({"","_","-","="},IF(OR($D420 &gt;= BK$6, $E420 &lt; BJ$6), 0, 1)+IF(OR($F420 &gt;= BK$6, $G420 &lt; BJ$6), 0, 2)+1)</f>
        <v/>
      </c>
      <c r="BK420" s="68" t="str">
        <f ca="1">INDEX({"","_","-","="},IF(OR($D420 &gt;= BL$6, $E420 &lt; BK$6), 0, 1)+IF(OR($F420 &gt;= BL$6, $G420 &lt; BK$6), 0, 2)+1)</f>
        <v/>
      </c>
      <c r="BL420" s="68" t="str">
        <f ca="1">INDEX({"","_","-","="},IF(OR($D420 &gt;= BM$6, $E420 &lt; BL$6), 0, 1)+IF(OR($F420 &gt;= BM$6, $G420 &lt; BL$6), 0, 2)+1)</f>
        <v/>
      </c>
      <c r="BM420" s="68" t="str">
        <f ca="1">INDEX({"","_","-","="},IF(OR($D420 &gt;= BN$6, $E420 &lt; BM$6), 0, 1)+IF(OR($F420 &gt;= BN$6, $G420 &lt; BM$6), 0, 2)+1)</f>
        <v/>
      </c>
      <c r="BN420" s="68" t="str">
        <f ca="1">INDEX({"","_","-","="},IF(OR($D420 &gt;= BO$6, $E420 &lt; BN$6), 0, 1)+IF(OR($F420 &gt;= BO$6, $G420 &lt; BN$6), 0, 2)+1)</f>
        <v/>
      </c>
      <c r="BO420" s="68" t="str">
        <f ca="1">INDEX({"","_","-","="},IF(OR($D420 &gt;= BP$6, $E420 &lt; BO$6), 0, 1)+IF(OR($F420 &gt;= BP$6, $G420 &lt; BO$6), 0, 2)+1)</f>
        <v/>
      </c>
      <c r="BP420" s="68" t="str">
        <f ca="1">INDEX({"","_","-","="},IF(OR($D420 &gt;= BQ$6, $E420 &lt; BP$6), 0, 1)+IF(OR($F420 &gt;= BQ$6, $G420 &lt; BP$6), 0, 2)+1)</f>
        <v/>
      </c>
      <c r="BQ420" s="68" t="str">
        <f ca="1">INDEX({"","_","-","="},IF(OR($D420 &gt;= BR$6, $E420 &lt; BQ$6), 0, 1)+IF(OR($F420 &gt;= BR$6, $G420 &lt; BQ$6), 0, 2)+1)</f>
        <v/>
      </c>
      <c r="BR420" s="68" t="str">
        <f ca="1">INDEX({"","_","-","="},IF(OR($D420 &gt;= BS$6, $E420 &lt; BR$6), 0, 1)+IF(OR($F420 &gt;= BS$6, $G420 &lt; BR$6), 0, 2)+1)</f>
        <v/>
      </c>
      <c r="BS420" s="68" t="str">
        <f ca="1">INDEX({"","_","-","="},IF(OR($D420 &gt;= BT$6, $E420 &lt; BS$6), 0, 1)+IF(OR($F420 &gt;= BT$6, $G420 &lt; BS$6), 0, 2)+1)</f>
        <v/>
      </c>
      <c r="BT420" s="68" t="str">
        <f ca="1">INDEX({"","_","-","="},IF(OR($D420 &gt;= BU$6, $E420 &lt; BT$6), 0, 1)+IF(OR($F420 &gt;= BU$6, $G420 &lt; BT$6), 0, 2)+1)</f>
        <v/>
      </c>
      <c r="BU420" s="68" t="str">
        <f ca="1">INDEX({"","_","-","="},IF(OR($D420 &gt;= BV$6, $E420 &lt; BU$6), 0, 1)+IF(OR($F420 &gt;= BV$6, $G420 &lt; BU$6), 0, 2)+1)</f>
        <v/>
      </c>
      <c r="BV420" s="68" t="str">
        <f ca="1">INDEX({"","_","-","="},IF(OR($D420 &gt;= BW$6, $E420 &lt; BV$6), 0, 1)+IF(OR($F420 &gt;= BW$6, $G420 &lt; BV$6), 0, 2)+1)</f>
        <v/>
      </c>
      <c r="BW420" s="68" t="str">
        <f ca="1">INDEX({"","_","-","="},IF(OR($D420 &gt;= BX$6, $E420 &lt; BW$6), 0, 1)+IF(OR($F420 &gt;= BX$6, $G420 &lt; BW$6), 0, 2)+1)</f>
        <v/>
      </c>
      <c r="BX420" s="68" t="str">
        <f ca="1">INDEX({"","_","-","="},IF(OR($D420 &gt;= BY$6, $E420 &lt; BX$6), 0, 1)+IF(OR($F420 &gt;= BY$6, $G420 &lt; BX$6), 0, 2)+1)</f>
        <v/>
      </c>
      <c r="BY420" s="68" t="str">
        <f ca="1">INDEX({"","_","-","="},IF(OR($D420 &gt;= BZ$6, $E420 &lt; BY$6), 0, 1)+IF(OR($F420 &gt;= BZ$6, $G420 &lt; BY$6), 0, 2)+1)</f>
        <v/>
      </c>
      <c r="BZ420" s="68" t="str">
        <f ca="1">INDEX({"","_","-","="},IF(OR($D420 &gt;= CA$6, $E420 &lt; BZ$6), 0, 1)+IF(OR($F420 &gt;= CA$6, $G420 &lt; BZ$6), 0, 2)+1)</f>
        <v/>
      </c>
      <c r="CA420" s="68" t="str">
        <f ca="1">INDEX({"","_","-","="},IF(OR($D420 &gt;= CB$6, $E420 &lt; CA$6), 0, 1)+IF(OR($F420 &gt;= CB$6, $G420 &lt; CA$6), 0, 2)+1)</f>
        <v/>
      </c>
      <c r="CB420" s="68" t="str">
        <f ca="1">INDEX({"","_","-","="},IF(OR($D420 &gt;= CC$6, $E420 &lt; CB$6), 0, 1)+IF(OR($F420 &gt;= CC$6, $G420 &lt; CB$6), 0, 2)+1)</f>
        <v/>
      </c>
      <c r="CC420" s="68" t="str">
        <f ca="1">INDEX({"","_","-","="},IF(OR($D420 &gt;= CD$6, $E420 &lt; CC$6), 0, 1)+IF(OR($F420 &gt;= CD$6, $G420 &lt; CC$6), 0, 2)+1)</f>
        <v/>
      </c>
      <c r="CD420" s="68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IF('临-进度'!M416,'临-进度'!$A416,"")</f>
        <v/>
      </c>
      <c r="B421" s="8" t="str">
        <f ca="1">IF('临-进度'!M416,'临-进度'!$B416,"")</f>
        <v/>
      </c>
      <c r="C421" s="8" t="str">
        <f ca="1">IF('临-进度'!M416,'临-进度'!$E416,"")</f>
        <v/>
      </c>
      <c r="D421" s="40" t="str">
        <f ca="1">IF('临-进度'!$M416,'临-进度'!$I416,"")</f>
        <v/>
      </c>
      <c r="E421" s="40" t="str">
        <f ca="1">IF('临-进度'!$M416,'临-进度'!$AE416,"")</f>
        <v/>
      </c>
      <c r="F421" s="40" t="str">
        <f ca="1">IF('临-进度'!$M416,'临-进度'!$J416,"")</f>
        <v/>
      </c>
      <c r="G421" s="73" t="str">
        <f ca="1">IF('临-进度'!$M416,'临-进度'!$AF416,"")</f>
        <v/>
      </c>
      <c r="H421" s="68" t="str">
        <f ca="1">INDEX({"","_","-","="},IF(OR($D421 &gt;= I$6, $E421 &lt; H$6), 0, 1)+IF(OR($F421 &gt;= I$6, $G421 &lt; H$6), 0, 2)+1)</f>
        <v/>
      </c>
      <c r="I421" s="68" t="str">
        <f ca="1">INDEX({"","_","-","="},IF(OR($D421 &gt;= J$6, $E421 &lt; I$6), 0, 1)+IF(OR($F421 &gt;= J$6, $G421 &lt; I$6), 0, 2)+1)</f>
        <v/>
      </c>
      <c r="J421" s="68" t="str">
        <f ca="1">INDEX({"","_","-","="},IF(OR($D421 &gt;= K$6, $E421 &lt; J$6), 0, 1)+IF(OR($F421 &gt;= K$6, $G421 &lt; J$6), 0, 2)+1)</f>
        <v/>
      </c>
      <c r="K421" s="68" t="str">
        <f ca="1">INDEX({"","_","-","="},IF(OR($D421 &gt;= L$6, $E421 &lt; K$6), 0, 1)+IF(OR($F421 &gt;= L$6, $G421 &lt; K$6), 0, 2)+1)</f>
        <v/>
      </c>
      <c r="L421" s="68" t="str">
        <f ca="1">INDEX({"","_","-","="},IF(OR($D421 &gt;= M$6, $E421 &lt; L$6), 0, 1)+IF(OR($F421 &gt;= M$6, $G421 &lt; L$6), 0, 2)+1)</f>
        <v/>
      </c>
      <c r="M421" s="68" t="str">
        <f ca="1">INDEX({"","_","-","="},IF(OR($D421 &gt;= N$6, $E421 &lt; M$6), 0, 1)+IF(OR($F421 &gt;= N$6, $G421 &lt; M$6), 0, 2)+1)</f>
        <v/>
      </c>
      <c r="N421" s="68" t="str">
        <f ca="1">INDEX({"","_","-","="},IF(OR($D421 &gt;= O$6, $E421 &lt; N$6), 0, 1)+IF(OR($F421 &gt;= O$6, $G421 &lt; N$6), 0, 2)+1)</f>
        <v/>
      </c>
      <c r="O421" s="68" t="str">
        <f ca="1">INDEX({"","_","-","="},IF(OR($D421 &gt;= P$6, $E421 &lt; O$6), 0, 1)+IF(OR($F421 &gt;= P$6, $G421 &lt; O$6), 0, 2)+1)</f>
        <v/>
      </c>
      <c r="P421" s="68" t="str">
        <f ca="1">INDEX({"","_","-","="},IF(OR($D421 &gt;= Q$6, $E421 &lt; P$6), 0, 1)+IF(OR($F421 &gt;= Q$6, $G421 &lt; P$6), 0, 2)+1)</f>
        <v/>
      </c>
      <c r="Q421" s="68" t="str">
        <f ca="1">INDEX({"","_","-","="},IF(OR($D421 &gt;= R$6, $E421 &lt; Q$6), 0, 1)+IF(OR($F421 &gt;= R$6, $G421 &lt; Q$6), 0, 2)+1)</f>
        <v/>
      </c>
      <c r="R421" s="68" t="str">
        <f ca="1">INDEX({"","_","-","="},IF(OR($D421 &gt;= S$6, $E421 &lt; R$6), 0, 1)+IF(OR($F421 &gt;= S$6, $G421 &lt; R$6), 0, 2)+1)</f>
        <v/>
      </c>
      <c r="S421" s="68" t="str">
        <f ca="1">INDEX({"","_","-","="},IF(OR($D421 &gt;= T$6, $E421 &lt; S$6), 0, 1)+IF(OR($F421 &gt;= T$6, $G421 &lt; S$6), 0, 2)+1)</f>
        <v/>
      </c>
      <c r="T421" s="68" t="str">
        <f ca="1">INDEX({"","_","-","="},IF(OR($D421 &gt;= U$6, $E421 &lt; T$6), 0, 1)+IF(OR($F421 &gt;= U$6, $G421 &lt; T$6), 0, 2)+1)</f>
        <v/>
      </c>
      <c r="U421" s="68" t="str">
        <f ca="1">INDEX({"","_","-","="},IF(OR($D421 &gt;= V$6, $E421 &lt; U$6), 0, 1)+IF(OR($F421 &gt;= V$6, $G421 &lt; U$6), 0, 2)+1)</f>
        <v/>
      </c>
      <c r="V421" s="68" t="str">
        <f ca="1">INDEX({"","_","-","="},IF(OR($D421 &gt;= W$6, $E421 &lt; V$6), 0, 1)+IF(OR($F421 &gt;= W$6, $G421 &lt; V$6), 0, 2)+1)</f>
        <v/>
      </c>
      <c r="W421" s="68" t="str">
        <f ca="1">INDEX({"","_","-","="},IF(OR($D421 &gt;= X$6, $E421 &lt; W$6), 0, 1)+IF(OR($F421 &gt;= X$6, $G421 &lt; W$6), 0, 2)+1)</f>
        <v/>
      </c>
      <c r="X421" s="68" t="str">
        <f ca="1">INDEX({"","_","-","="},IF(OR($D421 &gt;= Y$6, $E421 &lt; X$6), 0, 1)+IF(OR($F421 &gt;= Y$6, $G421 &lt; X$6), 0, 2)+1)</f>
        <v/>
      </c>
      <c r="Y421" s="68" t="str">
        <f ca="1">INDEX({"","_","-","="},IF(OR($D421 &gt;= Z$6, $E421 &lt; Y$6), 0, 1)+IF(OR($F421 &gt;= Z$6, $G421 &lt; Y$6), 0, 2)+1)</f>
        <v/>
      </c>
      <c r="Z421" s="68" t="str">
        <f ca="1">INDEX({"","_","-","="},IF(OR($D421 &gt;= AA$6, $E421 &lt; Z$6), 0, 1)+IF(OR($F421 &gt;= AA$6, $G421 &lt; Z$6), 0, 2)+1)</f>
        <v/>
      </c>
      <c r="AA421" s="68" t="str">
        <f ca="1">INDEX({"","_","-","="},IF(OR($D421 &gt;= AB$6, $E421 &lt; AA$6), 0, 1)+IF(OR($F421 &gt;= AB$6, $G421 &lt; AA$6), 0, 2)+1)</f>
        <v/>
      </c>
      <c r="AB421" s="68" t="str">
        <f ca="1">INDEX({"","_","-","="},IF(OR($D421 &gt;= AC$6, $E421 &lt; AB$6), 0, 1)+IF(OR($F421 &gt;= AC$6, $G421 &lt; AB$6), 0, 2)+1)</f>
        <v/>
      </c>
      <c r="AC421" s="68" t="str">
        <f ca="1">INDEX({"","_","-","="},IF(OR($D421 &gt;= AD$6, $E421 &lt; AC$6), 0, 1)+IF(OR($F421 &gt;= AD$6, $G421 &lt; AC$6), 0, 2)+1)</f>
        <v/>
      </c>
      <c r="AD421" s="68" t="str">
        <f ca="1">INDEX({"","_","-","="},IF(OR($D421 &gt;= AE$6, $E421 &lt; AD$6), 0, 1)+IF(OR($F421 &gt;= AE$6, $G421 &lt; AD$6), 0, 2)+1)</f>
        <v/>
      </c>
      <c r="AE421" s="68" t="str">
        <f ca="1">INDEX({"","_","-","="},IF(OR($D421 &gt;= AF$6, $E421 &lt; AE$6), 0, 1)+IF(OR($F421 &gt;= AF$6, $G421 &lt; AE$6), 0, 2)+1)</f>
        <v/>
      </c>
      <c r="AF421" s="68" t="str">
        <f ca="1">INDEX({"","_","-","="},IF(OR($D421 &gt;= AG$6, $E421 &lt; AF$6), 0, 1)+IF(OR($F421 &gt;= AG$6, $G421 &lt; AF$6), 0, 2)+1)</f>
        <v/>
      </c>
      <c r="AG421" s="68" t="str">
        <f ca="1">INDEX({"","_","-","="},IF(OR($D421 &gt;= AH$6, $E421 &lt; AG$6), 0, 1)+IF(OR($F421 &gt;= AH$6, $G421 &lt; AG$6), 0, 2)+1)</f>
        <v/>
      </c>
      <c r="AH421" s="68" t="str">
        <f ca="1">INDEX({"","_","-","="},IF(OR($D421 &gt;= AI$6, $E421 &lt; AH$6), 0, 1)+IF(OR($F421 &gt;= AI$6, $G421 &lt; AH$6), 0, 2)+1)</f>
        <v/>
      </c>
      <c r="AI421" s="68" t="str">
        <f ca="1">INDEX({"","_","-","="},IF(OR($D421 &gt;= AJ$6, $E421 &lt; AI$6), 0, 1)+IF(OR($F421 &gt;= AJ$6, $G421 &lt; AI$6), 0, 2)+1)</f>
        <v/>
      </c>
      <c r="AJ421" s="68" t="str">
        <f ca="1">INDEX({"","_","-","="},IF(OR($D421 &gt;= AK$6, $E421 &lt; AJ$6), 0, 1)+IF(OR($F421 &gt;= AK$6, $G421 &lt; AJ$6), 0, 2)+1)</f>
        <v/>
      </c>
      <c r="AK421" s="68" t="str">
        <f ca="1">INDEX({"","_","-","="},IF(OR($D421 &gt;= AL$6, $E421 &lt; AK$6), 0, 1)+IF(OR($F421 &gt;= AL$6, $G421 &lt; AK$6), 0, 2)+1)</f>
        <v/>
      </c>
      <c r="AL421" s="68" t="str">
        <f ca="1">INDEX({"","_","-","="},IF(OR($D421 &gt;= AM$6, $E421 &lt; AL$6), 0, 1)+IF(OR($F421 &gt;= AM$6, $G421 &lt; AL$6), 0, 2)+1)</f>
        <v/>
      </c>
      <c r="AM421" s="68" t="str">
        <f ca="1">INDEX({"","_","-","="},IF(OR($D421 &gt;= AN$6, $E421 &lt; AM$6), 0, 1)+IF(OR($F421 &gt;= AN$6, $G421 &lt; AM$6), 0, 2)+1)</f>
        <v/>
      </c>
      <c r="AN421" s="68" t="str">
        <f ca="1">INDEX({"","_","-","="},IF(OR($D421 &gt;= AO$6, $E421 &lt; AN$6), 0, 1)+IF(OR($F421 &gt;= AO$6, $G421 &lt; AN$6), 0, 2)+1)</f>
        <v/>
      </c>
      <c r="AO421" s="68" t="str">
        <f ca="1">INDEX({"","_","-","="},IF(OR($D421 &gt;= AP$6, $E421 &lt; AO$6), 0, 1)+IF(OR($F421 &gt;= AP$6, $G421 &lt; AO$6), 0, 2)+1)</f>
        <v/>
      </c>
      <c r="AP421" s="68" t="str">
        <f ca="1">INDEX({"","_","-","="},IF(OR($D421 &gt;= AQ$6, $E421 &lt; AP$6), 0, 1)+IF(OR($F421 &gt;= AQ$6, $G421 &lt; AP$6), 0, 2)+1)</f>
        <v/>
      </c>
      <c r="AQ421" s="68" t="str">
        <f ca="1">INDEX({"","_","-","="},IF(OR($D421 &gt;= AR$6, $E421 &lt; AQ$6), 0, 1)+IF(OR($F421 &gt;= AR$6, $G421 &lt; AQ$6), 0, 2)+1)</f>
        <v/>
      </c>
      <c r="AR421" s="68" t="str">
        <f ca="1">INDEX({"","_","-","="},IF(OR($D421 &gt;= AS$6, $E421 &lt; AR$6), 0, 1)+IF(OR($F421 &gt;= AS$6, $G421 &lt; AR$6), 0, 2)+1)</f>
        <v/>
      </c>
      <c r="AS421" s="68" t="str">
        <f ca="1">INDEX({"","_","-","="},IF(OR($D421 &gt;= AT$6, $E421 &lt; AS$6), 0, 1)+IF(OR($F421 &gt;= AT$6, $G421 &lt; AS$6), 0, 2)+1)</f>
        <v/>
      </c>
      <c r="AT421" s="68" t="str">
        <f ca="1">INDEX({"","_","-","="},IF(OR($D421 &gt;= AU$6, $E421 &lt; AT$6), 0, 1)+IF(OR($F421 &gt;= AU$6, $G421 &lt; AT$6), 0, 2)+1)</f>
        <v/>
      </c>
      <c r="AU421" s="68" t="str">
        <f ca="1">INDEX({"","_","-","="},IF(OR($D421 &gt;= AV$6, $E421 &lt; AU$6), 0, 1)+IF(OR($F421 &gt;= AV$6, $G421 &lt; AU$6), 0, 2)+1)</f>
        <v/>
      </c>
      <c r="AV421" s="68" t="str">
        <f ca="1">INDEX({"","_","-","="},IF(OR($D421 &gt;= AW$6, $E421 &lt; AV$6), 0, 1)+IF(OR($F421 &gt;= AW$6, $G421 &lt; AV$6), 0, 2)+1)</f>
        <v/>
      </c>
      <c r="AW421" s="68" t="str">
        <f ca="1">INDEX({"","_","-","="},IF(OR($D421 &gt;= AX$6, $E421 &lt; AW$6), 0, 1)+IF(OR($F421 &gt;= AX$6, $G421 &lt; AW$6), 0, 2)+1)</f>
        <v/>
      </c>
      <c r="AX421" s="68" t="str">
        <f ca="1">INDEX({"","_","-","="},IF(OR($D421 &gt;= AY$6, $E421 &lt; AX$6), 0, 1)+IF(OR($F421 &gt;= AY$6, $G421 &lt; AX$6), 0, 2)+1)</f>
        <v/>
      </c>
      <c r="AY421" s="68" t="str">
        <f ca="1">INDEX({"","_","-","="},IF(OR($D421 &gt;= AZ$6, $E421 &lt; AY$6), 0, 1)+IF(OR($F421 &gt;= AZ$6, $G421 &lt; AY$6), 0, 2)+1)</f>
        <v/>
      </c>
      <c r="AZ421" s="68" t="str">
        <f ca="1">INDEX({"","_","-","="},IF(OR($D421 &gt;= BA$6, $E421 &lt; AZ$6), 0, 1)+IF(OR($F421 &gt;= BA$6, $G421 &lt; AZ$6), 0, 2)+1)</f>
        <v/>
      </c>
      <c r="BA421" s="68" t="str">
        <f ca="1">INDEX({"","_","-","="},IF(OR($D421 &gt;= BB$6, $E421 &lt; BA$6), 0, 1)+IF(OR($F421 &gt;= BB$6, $G421 &lt; BA$6), 0, 2)+1)</f>
        <v/>
      </c>
      <c r="BB421" s="68" t="str">
        <f ca="1">INDEX({"","_","-","="},IF(OR($D421 &gt;= BC$6, $E421 &lt; BB$6), 0, 1)+IF(OR($F421 &gt;= BC$6, $G421 &lt; BB$6), 0, 2)+1)</f>
        <v/>
      </c>
      <c r="BC421" s="68" t="str">
        <f ca="1">INDEX({"","_","-","="},IF(OR($D421 &gt;= BD$6, $E421 &lt; BC$6), 0, 1)+IF(OR($F421 &gt;= BD$6, $G421 &lt; BC$6), 0, 2)+1)</f>
        <v/>
      </c>
      <c r="BD421" s="68" t="str">
        <f ca="1">INDEX({"","_","-","="},IF(OR($D421 &gt;= BE$6, $E421 &lt; BD$6), 0, 1)+IF(OR($F421 &gt;= BE$6, $G421 &lt; BD$6), 0, 2)+1)</f>
        <v/>
      </c>
      <c r="BE421" s="68" t="str">
        <f ca="1">INDEX({"","_","-","="},IF(OR($D421 &gt;= BF$6, $E421 &lt; BE$6), 0, 1)+IF(OR($F421 &gt;= BF$6, $G421 &lt; BE$6), 0, 2)+1)</f>
        <v/>
      </c>
      <c r="BF421" s="68" t="str">
        <f ca="1">INDEX({"","_","-","="},IF(OR($D421 &gt;= BG$6, $E421 &lt; BF$6), 0, 1)+IF(OR($F421 &gt;= BG$6, $G421 &lt; BF$6), 0, 2)+1)</f>
        <v/>
      </c>
      <c r="BG421" s="68" t="str">
        <f ca="1">INDEX({"","_","-","="},IF(OR($D421 &gt;= BH$6, $E421 &lt; BG$6), 0, 1)+IF(OR($F421 &gt;= BH$6, $G421 &lt; BG$6), 0, 2)+1)</f>
        <v/>
      </c>
      <c r="BH421" s="68" t="str">
        <f ca="1">INDEX({"","_","-","="},IF(OR($D421 &gt;= BI$6, $E421 &lt; BH$6), 0, 1)+IF(OR($F421 &gt;= BI$6, $G421 &lt; BH$6), 0, 2)+1)</f>
        <v/>
      </c>
      <c r="BI421" s="68" t="str">
        <f ca="1">INDEX({"","_","-","="},IF(OR($D421 &gt;= BJ$6, $E421 &lt; BI$6), 0, 1)+IF(OR($F421 &gt;= BJ$6, $G421 &lt; BI$6), 0, 2)+1)</f>
        <v/>
      </c>
      <c r="BJ421" s="68" t="str">
        <f ca="1">INDEX({"","_","-","="},IF(OR($D421 &gt;= BK$6, $E421 &lt; BJ$6), 0, 1)+IF(OR($F421 &gt;= BK$6, $G421 &lt; BJ$6), 0, 2)+1)</f>
        <v/>
      </c>
      <c r="BK421" s="68" t="str">
        <f ca="1">INDEX({"","_","-","="},IF(OR($D421 &gt;= BL$6, $E421 &lt; BK$6), 0, 1)+IF(OR($F421 &gt;= BL$6, $G421 &lt; BK$6), 0, 2)+1)</f>
        <v/>
      </c>
      <c r="BL421" s="68" t="str">
        <f ca="1">INDEX({"","_","-","="},IF(OR($D421 &gt;= BM$6, $E421 &lt; BL$6), 0, 1)+IF(OR($F421 &gt;= BM$6, $G421 &lt; BL$6), 0, 2)+1)</f>
        <v/>
      </c>
      <c r="BM421" s="68" t="str">
        <f ca="1">INDEX({"","_","-","="},IF(OR($D421 &gt;= BN$6, $E421 &lt; BM$6), 0, 1)+IF(OR($F421 &gt;= BN$6, $G421 &lt; BM$6), 0, 2)+1)</f>
        <v/>
      </c>
      <c r="BN421" s="68" t="str">
        <f ca="1">INDEX({"","_","-","="},IF(OR($D421 &gt;= BO$6, $E421 &lt; BN$6), 0, 1)+IF(OR($F421 &gt;= BO$6, $G421 &lt; BN$6), 0, 2)+1)</f>
        <v/>
      </c>
      <c r="BO421" s="68" t="str">
        <f ca="1">INDEX({"","_","-","="},IF(OR($D421 &gt;= BP$6, $E421 &lt; BO$6), 0, 1)+IF(OR($F421 &gt;= BP$6, $G421 &lt; BO$6), 0, 2)+1)</f>
        <v/>
      </c>
      <c r="BP421" s="68" t="str">
        <f ca="1">INDEX({"","_","-","="},IF(OR($D421 &gt;= BQ$6, $E421 &lt; BP$6), 0, 1)+IF(OR($F421 &gt;= BQ$6, $G421 &lt; BP$6), 0, 2)+1)</f>
        <v/>
      </c>
      <c r="BQ421" s="68" t="str">
        <f ca="1">INDEX({"","_","-","="},IF(OR($D421 &gt;= BR$6, $E421 &lt; BQ$6), 0, 1)+IF(OR($F421 &gt;= BR$6, $G421 &lt; BQ$6), 0, 2)+1)</f>
        <v/>
      </c>
      <c r="BR421" s="68" t="str">
        <f ca="1">INDEX({"","_","-","="},IF(OR($D421 &gt;= BS$6, $E421 &lt; BR$6), 0, 1)+IF(OR($F421 &gt;= BS$6, $G421 &lt; BR$6), 0, 2)+1)</f>
        <v/>
      </c>
      <c r="BS421" s="68" t="str">
        <f ca="1">INDEX({"","_","-","="},IF(OR($D421 &gt;= BT$6, $E421 &lt; BS$6), 0, 1)+IF(OR($F421 &gt;= BT$6, $G421 &lt; BS$6), 0, 2)+1)</f>
        <v/>
      </c>
      <c r="BT421" s="68" t="str">
        <f ca="1">INDEX({"","_","-","="},IF(OR($D421 &gt;= BU$6, $E421 &lt; BT$6), 0, 1)+IF(OR($F421 &gt;= BU$6, $G421 &lt; BT$6), 0, 2)+1)</f>
        <v/>
      </c>
      <c r="BU421" s="68" t="str">
        <f ca="1">INDEX({"","_","-","="},IF(OR($D421 &gt;= BV$6, $E421 &lt; BU$6), 0, 1)+IF(OR($F421 &gt;= BV$6, $G421 &lt; BU$6), 0, 2)+1)</f>
        <v/>
      </c>
      <c r="BV421" s="68" t="str">
        <f ca="1">INDEX({"","_","-","="},IF(OR($D421 &gt;= BW$6, $E421 &lt; BV$6), 0, 1)+IF(OR($F421 &gt;= BW$6, $G421 &lt; BV$6), 0, 2)+1)</f>
        <v/>
      </c>
      <c r="BW421" s="68" t="str">
        <f ca="1">INDEX({"","_","-","="},IF(OR($D421 &gt;= BX$6, $E421 &lt; BW$6), 0, 1)+IF(OR($F421 &gt;= BX$6, $G421 &lt; BW$6), 0, 2)+1)</f>
        <v/>
      </c>
      <c r="BX421" s="68" t="str">
        <f ca="1">INDEX({"","_","-","="},IF(OR($D421 &gt;= BY$6, $E421 &lt; BX$6), 0, 1)+IF(OR($F421 &gt;= BY$6, $G421 &lt; BX$6), 0, 2)+1)</f>
        <v/>
      </c>
      <c r="BY421" s="68" t="str">
        <f ca="1">INDEX({"","_","-","="},IF(OR($D421 &gt;= BZ$6, $E421 &lt; BY$6), 0, 1)+IF(OR($F421 &gt;= BZ$6, $G421 &lt; BY$6), 0, 2)+1)</f>
        <v/>
      </c>
      <c r="BZ421" s="68" t="str">
        <f ca="1">INDEX({"","_","-","="},IF(OR($D421 &gt;= CA$6, $E421 &lt; BZ$6), 0, 1)+IF(OR($F421 &gt;= CA$6, $G421 &lt; BZ$6), 0, 2)+1)</f>
        <v/>
      </c>
      <c r="CA421" s="68" t="str">
        <f ca="1">INDEX({"","_","-","="},IF(OR($D421 &gt;= CB$6, $E421 &lt; CA$6), 0, 1)+IF(OR($F421 &gt;= CB$6, $G421 &lt; CA$6), 0, 2)+1)</f>
        <v/>
      </c>
      <c r="CB421" s="68" t="str">
        <f ca="1">INDEX({"","_","-","="},IF(OR($D421 &gt;= CC$6, $E421 &lt; CB$6), 0, 1)+IF(OR($F421 &gt;= CC$6, $G421 &lt; CB$6), 0, 2)+1)</f>
        <v/>
      </c>
      <c r="CC421" s="68" t="str">
        <f ca="1">INDEX({"","_","-","="},IF(OR($D421 &gt;= CD$6, $E421 &lt; CC$6), 0, 1)+IF(OR($F421 &gt;= CD$6, $G421 &lt; CC$6), 0, 2)+1)</f>
        <v/>
      </c>
      <c r="CD421" s="68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IF('临-进度'!M417,'临-进度'!$A417,"")</f>
        <v/>
      </c>
      <c r="B422" s="8" t="str">
        <f ca="1">IF('临-进度'!M417,'临-进度'!$B417,"")</f>
        <v/>
      </c>
      <c r="C422" s="8" t="str">
        <f ca="1">IF('临-进度'!M417,'临-进度'!$E417,"")</f>
        <v/>
      </c>
      <c r="D422" s="40" t="str">
        <f ca="1">IF('临-进度'!$M417,'临-进度'!$I417,"")</f>
        <v/>
      </c>
      <c r="E422" s="40" t="str">
        <f ca="1">IF('临-进度'!$M417,'临-进度'!$AE417,"")</f>
        <v/>
      </c>
      <c r="F422" s="40" t="str">
        <f ca="1">IF('临-进度'!$M417,'临-进度'!$J417,"")</f>
        <v/>
      </c>
      <c r="G422" s="73" t="str">
        <f ca="1">IF('临-进度'!$M417,'临-进度'!$AF417,"")</f>
        <v/>
      </c>
      <c r="H422" s="68" t="str">
        <f ca="1">INDEX({"","_","-","="},IF(OR($D422 &gt;= I$6, $E422 &lt; H$6), 0, 1)+IF(OR($F422 &gt;= I$6, $G422 &lt; H$6), 0, 2)+1)</f>
        <v/>
      </c>
      <c r="I422" s="68" t="str">
        <f ca="1">INDEX({"","_","-","="},IF(OR($D422 &gt;= J$6, $E422 &lt; I$6), 0, 1)+IF(OR($F422 &gt;= J$6, $G422 &lt; I$6), 0, 2)+1)</f>
        <v/>
      </c>
      <c r="J422" s="68" t="str">
        <f ca="1">INDEX({"","_","-","="},IF(OR($D422 &gt;= K$6, $E422 &lt; J$6), 0, 1)+IF(OR($F422 &gt;= K$6, $G422 &lt; J$6), 0, 2)+1)</f>
        <v/>
      </c>
      <c r="K422" s="68" t="str">
        <f ca="1">INDEX({"","_","-","="},IF(OR($D422 &gt;= L$6, $E422 &lt; K$6), 0, 1)+IF(OR($F422 &gt;= L$6, $G422 &lt; K$6), 0, 2)+1)</f>
        <v/>
      </c>
      <c r="L422" s="68" t="str">
        <f ca="1">INDEX({"","_","-","="},IF(OR($D422 &gt;= M$6, $E422 &lt; L$6), 0, 1)+IF(OR($F422 &gt;= M$6, $G422 &lt; L$6), 0, 2)+1)</f>
        <v/>
      </c>
      <c r="M422" s="68" t="str">
        <f ca="1">INDEX({"","_","-","="},IF(OR($D422 &gt;= N$6, $E422 &lt; M$6), 0, 1)+IF(OR($F422 &gt;= N$6, $G422 &lt; M$6), 0, 2)+1)</f>
        <v/>
      </c>
      <c r="N422" s="68" t="str">
        <f ca="1">INDEX({"","_","-","="},IF(OR($D422 &gt;= O$6, $E422 &lt; N$6), 0, 1)+IF(OR($F422 &gt;= O$6, $G422 &lt; N$6), 0, 2)+1)</f>
        <v/>
      </c>
      <c r="O422" s="68" t="str">
        <f ca="1">INDEX({"","_","-","="},IF(OR($D422 &gt;= P$6, $E422 &lt; O$6), 0, 1)+IF(OR($F422 &gt;= P$6, $G422 &lt; O$6), 0, 2)+1)</f>
        <v/>
      </c>
      <c r="P422" s="68" t="str">
        <f ca="1">INDEX({"","_","-","="},IF(OR($D422 &gt;= Q$6, $E422 &lt; P$6), 0, 1)+IF(OR($F422 &gt;= Q$6, $G422 &lt; P$6), 0, 2)+1)</f>
        <v/>
      </c>
      <c r="Q422" s="68" t="str">
        <f ca="1">INDEX({"","_","-","="},IF(OR($D422 &gt;= R$6, $E422 &lt; Q$6), 0, 1)+IF(OR($F422 &gt;= R$6, $G422 &lt; Q$6), 0, 2)+1)</f>
        <v/>
      </c>
      <c r="R422" s="68" t="str">
        <f ca="1">INDEX({"","_","-","="},IF(OR($D422 &gt;= S$6, $E422 &lt; R$6), 0, 1)+IF(OR($F422 &gt;= S$6, $G422 &lt; R$6), 0, 2)+1)</f>
        <v/>
      </c>
      <c r="S422" s="68" t="str">
        <f ca="1">INDEX({"","_","-","="},IF(OR($D422 &gt;= T$6, $E422 &lt; S$6), 0, 1)+IF(OR($F422 &gt;= T$6, $G422 &lt; S$6), 0, 2)+1)</f>
        <v/>
      </c>
      <c r="T422" s="68" t="str">
        <f ca="1">INDEX({"","_","-","="},IF(OR($D422 &gt;= U$6, $E422 &lt; T$6), 0, 1)+IF(OR($F422 &gt;= U$6, $G422 &lt; T$6), 0, 2)+1)</f>
        <v/>
      </c>
      <c r="U422" s="68" t="str">
        <f ca="1">INDEX({"","_","-","="},IF(OR($D422 &gt;= V$6, $E422 &lt; U$6), 0, 1)+IF(OR($F422 &gt;= V$6, $G422 &lt; U$6), 0, 2)+1)</f>
        <v/>
      </c>
      <c r="V422" s="68" t="str">
        <f ca="1">INDEX({"","_","-","="},IF(OR($D422 &gt;= W$6, $E422 &lt; V$6), 0, 1)+IF(OR($F422 &gt;= W$6, $G422 &lt; V$6), 0, 2)+1)</f>
        <v/>
      </c>
      <c r="W422" s="68" t="str">
        <f ca="1">INDEX({"","_","-","="},IF(OR($D422 &gt;= X$6, $E422 &lt; W$6), 0, 1)+IF(OR($F422 &gt;= X$6, $G422 &lt; W$6), 0, 2)+1)</f>
        <v/>
      </c>
      <c r="X422" s="68" t="str">
        <f ca="1">INDEX({"","_","-","="},IF(OR($D422 &gt;= Y$6, $E422 &lt; X$6), 0, 1)+IF(OR($F422 &gt;= Y$6, $G422 &lt; X$6), 0, 2)+1)</f>
        <v/>
      </c>
      <c r="Y422" s="68" t="str">
        <f ca="1">INDEX({"","_","-","="},IF(OR($D422 &gt;= Z$6, $E422 &lt; Y$6), 0, 1)+IF(OR($F422 &gt;= Z$6, $G422 &lt; Y$6), 0, 2)+1)</f>
        <v/>
      </c>
      <c r="Z422" s="68" t="str">
        <f ca="1">INDEX({"","_","-","="},IF(OR($D422 &gt;= AA$6, $E422 &lt; Z$6), 0, 1)+IF(OR($F422 &gt;= AA$6, $G422 &lt; Z$6), 0, 2)+1)</f>
        <v/>
      </c>
      <c r="AA422" s="68" t="str">
        <f ca="1">INDEX({"","_","-","="},IF(OR($D422 &gt;= AB$6, $E422 &lt; AA$6), 0, 1)+IF(OR($F422 &gt;= AB$6, $G422 &lt; AA$6), 0, 2)+1)</f>
        <v/>
      </c>
      <c r="AB422" s="68" t="str">
        <f ca="1">INDEX({"","_","-","="},IF(OR($D422 &gt;= AC$6, $E422 &lt; AB$6), 0, 1)+IF(OR($F422 &gt;= AC$6, $G422 &lt; AB$6), 0, 2)+1)</f>
        <v/>
      </c>
      <c r="AC422" s="68" t="str">
        <f ca="1">INDEX({"","_","-","="},IF(OR($D422 &gt;= AD$6, $E422 &lt; AC$6), 0, 1)+IF(OR($F422 &gt;= AD$6, $G422 &lt; AC$6), 0, 2)+1)</f>
        <v/>
      </c>
      <c r="AD422" s="68" t="str">
        <f ca="1">INDEX({"","_","-","="},IF(OR($D422 &gt;= AE$6, $E422 &lt; AD$6), 0, 1)+IF(OR($F422 &gt;= AE$6, $G422 &lt; AD$6), 0, 2)+1)</f>
        <v/>
      </c>
      <c r="AE422" s="68" t="str">
        <f ca="1">INDEX({"","_","-","="},IF(OR($D422 &gt;= AF$6, $E422 &lt; AE$6), 0, 1)+IF(OR($F422 &gt;= AF$6, $G422 &lt; AE$6), 0, 2)+1)</f>
        <v/>
      </c>
      <c r="AF422" s="68" t="str">
        <f ca="1">INDEX({"","_","-","="},IF(OR($D422 &gt;= AG$6, $E422 &lt; AF$6), 0, 1)+IF(OR($F422 &gt;= AG$6, $G422 &lt; AF$6), 0, 2)+1)</f>
        <v/>
      </c>
      <c r="AG422" s="68" t="str">
        <f ca="1">INDEX({"","_","-","="},IF(OR($D422 &gt;= AH$6, $E422 &lt; AG$6), 0, 1)+IF(OR($F422 &gt;= AH$6, $G422 &lt; AG$6), 0, 2)+1)</f>
        <v/>
      </c>
      <c r="AH422" s="68" t="str">
        <f ca="1">INDEX({"","_","-","="},IF(OR($D422 &gt;= AI$6, $E422 &lt; AH$6), 0, 1)+IF(OR($F422 &gt;= AI$6, $G422 &lt; AH$6), 0, 2)+1)</f>
        <v/>
      </c>
      <c r="AI422" s="68" t="str">
        <f ca="1">INDEX({"","_","-","="},IF(OR($D422 &gt;= AJ$6, $E422 &lt; AI$6), 0, 1)+IF(OR($F422 &gt;= AJ$6, $G422 &lt; AI$6), 0, 2)+1)</f>
        <v/>
      </c>
      <c r="AJ422" s="68" t="str">
        <f ca="1">INDEX({"","_","-","="},IF(OR($D422 &gt;= AK$6, $E422 &lt; AJ$6), 0, 1)+IF(OR($F422 &gt;= AK$6, $G422 &lt; AJ$6), 0, 2)+1)</f>
        <v/>
      </c>
      <c r="AK422" s="68" t="str">
        <f ca="1">INDEX({"","_","-","="},IF(OR($D422 &gt;= AL$6, $E422 &lt; AK$6), 0, 1)+IF(OR($F422 &gt;= AL$6, $G422 &lt; AK$6), 0, 2)+1)</f>
        <v/>
      </c>
      <c r="AL422" s="68" t="str">
        <f ca="1">INDEX({"","_","-","="},IF(OR($D422 &gt;= AM$6, $E422 &lt; AL$6), 0, 1)+IF(OR($F422 &gt;= AM$6, $G422 &lt; AL$6), 0, 2)+1)</f>
        <v/>
      </c>
      <c r="AM422" s="68" t="str">
        <f ca="1">INDEX({"","_","-","="},IF(OR($D422 &gt;= AN$6, $E422 &lt; AM$6), 0, 1)+IF(OR($F422 &gt;= AN$6, $G422 &lt; AM$6), 0, 2)+1)</f>
        <v/>
      </c>
      <c r="AN422" s="68" t="str">
        <f ca="1">INDEX({"","_","-","="},IF(OR($D422 &gt;= AO$6, $E422 &lt; AN$6), 0, 1)+IF(OR($F422 &gt;= AO$6, $G422 &lt; AN$6), 0, 2)+1)</f>
        <v/>
      </c>
      <c r="AO422" s="68" t="str">
        <f ca="1">INDEX({"","_","-","="},IF(OR($D422 &gt;= AP$6, $E422 &lt; AO$6), 0, 1)+IF(OR($F422 &gt;= AP$6, $G422 &lt; AO$6), 0, 2)+1)</f>
        <v/>
      </c>
      <c r="AP422" s="68" t="str">
        <f ca="1">INDEX({"","_","-","="},IF(OR($D422 &gt;= AQ$6, $E422 &lt; AP$6), 0, 1)+IF(OR($F422 &gt;= AQ$6, $G422 &lt; AP$6), 0, 2)+1)</f>
        <v/>
      </c>
      <c r="AQ422" s="68" t="str">
        <f ca="1">INDEX({"","_","-","="},IF(OR($D422 &gt;= AR$6, $E422 &lt; AQ$6), 0, 1)+IF(OR($F422 &gt;= AR$6, $G422 &lt; AQ$6), 0, 2)+1)</f>
        <v/>
      </c>
      <c r="AR422" s="68" t="str">
        <f ca="1">INDEX({"","_","-","="},IF(OR($D422 &gt;= AS$6, $E422 &lt; AR$6), 0, 1)+IF(OR($F422 &gt;= AS$6, $G422 &lt; AR$6), 0, 2)+1)</f>
        <v/>
      </c>
      <c r="AS422" s="68" t="str">
        <f ca="1">INDEX({"","_","-","="},IF(OR($D422 &gt;= AT$6, $E422 &lt; AS$6), 0, 1)+IF(OR($F422 &gt;= AT$6, $G422 &lt; AS$6), 0, 2)+1)</f>
        <v/>
      </c>
      <c r="AT422" s="68" t="str">
        <f ca="1">INDEX({"","_","-","="},IF(OR($D422 &gt;= AU$6, $E422 &lt; AT$6), 0, 1)+IF(OR($F422 &gt;= AU$6, $G422 &lt; AT$6), 0, 2)+1)</f>
        <v/>
      </c>
      <c r="AU422" s="68" t="str">
        <f ca="1">INDEX({"","_","-","="},IF(OR($D422 &gt;= AV$6, $E422 &lt; AU$6), 0, 1)+IF(OR($F422 &gt;= AV$6, $G422 &lt; AU$6), 0, 2)+1)</f>
        <v/>
      </c>
      <c r="AV422" s="68" t="str">
        <f ca="1">INDEX({"","_","-","="},IF(OR($D422 &gt;= AW$6, $E422 &lt; AV$6), 0, 1)+IF(OR($F422 &gt;= AW$6, $G422 &lt; AV$6), 0, 2)+1)</f>
        <v/>
      </c>
      <c r="AW422" s="68" t="str">
        <f ca="1">INDEX({"","_","-","="},IF(OR($D422 &gt;= AX$6, $E422 &lt; AW$6), 0, 1)+IF(OR($F422 &gt;= AX$6, $G422 &lt; AW$6), 0, 2)+1)</f>
        <v/>
      </c>
      <c r="AX422" s="68" t="str">
        <f ca="1">INDEX({"","_","-","="},IF(OR($D422 &gt;= AY$6, $E422 &lt; AX$6), 0, 1)+IF(OR($F422 &gt;= AY$6, $G422 &lt; AX$6), 0, 2)+1)</f>
        <v/>
      </c>
      <c r="AY422" s="68" t="str">
        <f ca="1">INDEX({"","_","-","="},IF(OR($D422 &gt;= AZ$6, $E422 &lt; AY$6), 0, 1)+IF(OR($F422 &gt;= AZ$6, $G422 &lt; AY$6), 0, 2)+1)</f>
        <v/>
      </c>
      <c r="AZ422" s="68" t="str">
        <f ca="1">INDEX({"","_","-","="},IF(OR($D422 &gt;= BA$6, $E422 &lt; AZ$6), 0, 1)+IF(OR($F422 &gt;= BA$6, $G422 &lt; AZ$6), 0, 2)+1)</f>
        <v/>
      </c>
      <c r="BA422" s="68" t="str">
        <f ca="1">INDEX({"","_","-","="},IF(OR($D422 &gt;= BB$6, $E422 &lt; BA$6), 0, 1)+IF(OR($F422 &gt;= BB$6, $G422 &lt; BA$6), 0, 2)+1)</f>
        <v/>
      </c>
      <c r="BB422" s="68" t="str">
        <f ca="1">INDEX({"","_","-","="},IF(OR($D422 &gt;= BC$6, $E422 &lt; BB$6), 0, 1)+IF(OR($F422 &gt;= BC$6, $G422 &lt; BB$6), 0, 2)+1)</f>
        <v/>
      </c>
      <c r="BC422" s="68" t="str">
        <f ca="1">INDEX({"","_","-","="},IF(OR($D422 &gt;= BD$6, $E422 &lt; BC$6), 0, 1)+IF(OR($F422 &gt;= BD$6, $G422 &lt; BC$6), 0, 2)+1)</f>
        <v/>
      </c>
      <c r="BD422" s="68" t="str">
        <f ca="1">INDEX({"","_","-","="},IF(OR($D422 &gt;= BE$6, $E422 &lt; BD$6), 0, 1)+IF(OR($F422 &gt;= BE$6, $G422 &lt; BD$6), 0, 2)+1)</f>
        <v/>
      </c>
      <c r="BE422" s="68" t="str">
        <f ca="1">INDEX({"","_","-","="},IF(OR($D422 &gt;= BF$6, $E422 &lt; BE$6), 0, 1)+IF(OR($F422 &gt;= BF$6, $G422 &lt; BE$6), 0, 2)+1)</f>
        <v/>
      </c>
      <c r="BF422" s="68" t="str">
        <f ca="1">INDEX({"","_","-","="},IF(OR($D422 &gt;= BG$6, $E422 &lt; BF$6), 0, 1)+IF(OR($F422 &gt;= BG$6, $G422 &lt; BF$6), 0, 2)+1)</f>
        <v/>
      </c>
      <c r="BG422" s="68" t="str">
        <f ca="1">INDEX({"","_","-","="},IF(OR($D422 &gt;= BH$6, $E422 &lt; BG$6), 0, 1)+IF(OR($F422 &gt;= BH$6, $G422 &lt; BG$6), 0, 2)+1)</f>
        <v/>
      </c>
      <c r="BH422" s="68" t="str">
        <f ca="1">INDEX({"","_","-","="},IF(OR($D422 &gt;= BI$6, $E422 &lt; BH$6), 0, 1)+IF(OR($F422 &gt;= BI$6, $G422 &lt; BH$6), 0, 2)+1)</f>
        <v/>
      </c>
      <c r="BI422" s="68" t="str">
        <f ca="1">INDEX({"","_","-","="},IF(OR($D422 &gt;= BJ$6, $E422 &lt; BI$6), 0, 1)+IF(OR($F422 &gt;= BJ$6, $G422 &lt; BI$6), 0, 2)+1)</f>
        <v/>
      </c>
      <c r="BJ422" s="68" t="str">
        <f ca="1">INDEX({"","_","-","="},IF(OR($D422 &gt;= BK$6, $E422 &lt; BJ$6), 0, 1)+IF(OR($F422 &gt;= BK$6, $G422 &lt; BJ$6), 0, 2)+1)</f>
        <v/>
      </c>
      <c r="BK422" s="68" t="str">
        <f ca="1">INDEX({"","_","-","="},IF(OR($D422 &gt;= BL$6, $E422 &lt; BK$6), 0, 1)+IF(OR($F422 &gt;= BL$6, $G422 &lt; BK$6), 0, 2)+1)</f>
        <v/>
      </c>
      <c r="BL422" s="68" t="str">
        <f ca="1">INDEX({"","_","-","="},IF(OR($D422 &gt;= BM$6, $E422 &lt; BL$6), 0, 1)+IF(OR($F422 &gt;= BM$6, $G422 &lt; BL$6), 0, 2)+1)</f>
        <v/>
      </c>
      <c r="BM422" s="68" t="str">
        <f ca="1">INDEX({"","_","-","="},IF(OR($D422 &gt;= BN$6, $E422 &lt; BM$6), 0, 1)+IF(OR($F422 &gt;= BN$6, $G422 &lt; BM$6), 0, 2)+1)</f>
        <v/>
      </c>
      <c r="BN422" s="68" t="str">
        <f ca="1">INDEX({"","_","-","="},IF(OR($D422 &gt;= BO$6, $E422 &lt; BN$6), 0, 1)+IF(OR($F422 &gt;= BO$6, $G422 &lt; BN$6), 0, 2)+1)</f>
        <v/>
      </c>
      <c r="BO422" s="68" t="str">
        <f ca="1">INDEX({"","_","-","="},IF(OR($D422 &gt;= BP$6, $E422 &lt; BO$6), 0, 1)+IF(OR($F422 &gt;= BP$6, $G422 &lt; BO$6), 0, 2)+1)</f>
        <v/>
      </c>
      <c r="BP422" s="68" t="str">
        <f ca="1">INDEX({"","_","-","="},IF(OR($D422 &gt;= BQ$6, $E422 &lt; BP$6), 0, 1)+IF(OR($F422 &gt;= BQ$6, $G422 &lt; BP$6), 0, 2)+1)</f>
        <v/>
      </c>
      <c r="BQ422" s="68" t="str">
        <f ca="1">INDEX({"","_","-","="},IF(OR($D422 &gt;= BR$6, $E422 &lt; BQ$6), 0, 1)+IF(OR($F422 &gt;= BR$6, $G422 &lt; BQ$6), 0, 2)+1)</f>
        <v/>
      </c>
      <c r="BR422" s="68" t="str">
        <f ca="1">INDEX({"","_","-","="},IF(OR($D422 &gt;= BS$6, $E422 &lt; BR$6), 0, 1)+IF(OR($F422 &gt;= BS$6, $G422 &lt; BR$6), 0, 2)+1)</f>
        <v/>
      </c>
      <c r="BS422" s="68" t="str">
        <f ca="1">INDEX({"","_","-","="},IF(OR($D422 &gt;= BT$6, $E422 &lt; BS$6), 0, 1)+IF(OR($F422 &gt;= BT$6, $G422 &lt; BS$6), 0, 2)+1)</f>
        <v/>
      </c>
      <c r="BT422" s="68" t="str">
        <f ca="1">INDEX({"","_","-","="},IF(OR($D422 &gt;= BU$6, $E422 &lt; BT$6), 0, 1)+IF(OR($F422 &gt;= BU$6, $G422 &lt; BT$6), 0, 2)+1)</f>
        <v/>
      </c>
      <c r="BU422" s="68" t="str">
        <f ca="1">INDEX({"","_","-","="},IF(OR($D422 &gt;= BV$6, $E422 &lt; BU$6), 0, 1)+IF(OR($F422 &gt;= BV$6, $G422 &lt; BU$6), 0, 2)+1)</f>
        <v/>
      </c>
      <c r="BV422" s="68" t="str">
        <f ca="1">INDEX({"","_","-","="},IF(OR($D422 &gt;= BW$6, $E422 &lt; BV$6), 0, 1)+IF(OR($F422 &gt;= BW$6, $G422 &lt; BV$6), 0, 2)+1)</f>
        <v/>
      </c>
      <c r="BW422" s="68" t="str">
        <f ca="1">INDEX({"","_","-","="},IF(OR($D422 &gt;= BX$6, $E422 &lt; BW$6), 0, 1)+IF(OR($F422 &gt;= BX$6, $G422 &lt; BW$6), 0, 2)+1)</f>
        <v/>
      </c>
      <c r="BX422" s="68" t="str">
        <f ca="1">INDEX({"","_","-","="},IF(OR($D422 &gt;= BY$6, $E422 &lt; BX$6), 0, 1)+IF(OR($F422 &gt;= BY$6, $G422 &lt; BX$6), 0, 2)+1)</f>
        <v/>
      </c>
      <c r="BY422" s="68" t="str">
        <f ca="1">INDEX({"","_","-","="},IF(OR($D422 &gt;= BZ$6, $E422 &lt; BY$6), 0, 1)+IF(OR($F422 &gt;= BZ$6, $G422 &lt; BY$6), 0, 2)+1)</f>
        <v/>
      </c>
      <c r="BZ422" s="68" t="str">
        <f ca="1">INDEX({"","_","-","="},IF(OR($D422 &gt;= CA$6, $E422 &lt; BZ$6), 0, 1)+IF(OR($F422 &gt;= CA$6, $G422 &lt; BZ$6), 0, 2)+1)</f>
        <v/>
      </c>
      <c r="CA422" s="68" t="str">
        <f ca="1">INDEX({"","_","-","="},IF(OR($D422 &gt;= CB$6, $E422 &lt; CA$6), 0, 1)+IF(OR($F422 &gt;= CB$6, $G422 &lt; CA$6), 0, 2)+1)</f>
        <v/>
      </c>
      <c r="CB422" s="68" t="str">
        <f ca="1">INDEX({"","_","-","="},IF(OR($D422 &gt;= CC$6, $E422 &lt; CB$6), 0, 1)+IF(OR($F422 &gt;= CC$6, $G422 &lt; CB$6), 0, 2)+1)</f>
        <v/>
      </c>
      <c r="CC422" s="68" t="str">
        <f ca="1">INDEX({"","_","-","="},IF(OR($D422 &gt;= CD$6, $E422 &lt; CC$6), 0, 1)+IF(OR($F422 &gt;= CD$6, $G422 &lt; CC$6), 0, 2)+1)</f>
        <v/>
      </c>
      <c r="CD422" s="68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IF('临-进度'!M418,'临-进度'!$A418,"")</f>
        <v/>
      </c>
      <c r="B423" s="8" t="str">
        <f ca="1">IF('临-进度'!M418,'临-进度'!$B418,"")</f>
        <v/>
      </c>
      <c r="C423" s="8" t="str">
        <f ca="1">IF('临-进度'!M418,'临-进度'!$E418,"")</f>
        <v/>
      </c>
      <c r="D423" s="40" t="str">
        <f ca="1">IF('临-进度'!$M418,'临-进度'!$I418,"")</f>
        <v/>
      </c>
      <c r="E423" s="40" t="str">
        <f ca="1">IF('临-进度'!$M418,'临-进度'!$AE418,"")</f>
        <v/>
      </c>
      <c r="F423" s="40" t="str">
        <f ca="1">IF('临-进度'!$M418,'临-进度'!$J418,"")</f>
        <v/>
      </c>
      <c r="G423" s="73" t="str">
        <f ca="1">IF('临-进度'!$M418,'临-进度'!$AF418,"")</f>
        <v/>
      </c>
      <c r="H423" s="68" t="str">
        <f ca="1">INDEX({"","_","-","="},IF(OR($D423 &gt;= I$6, $E423 &lt; H$6), 0, 1)+IF(OR($F423 &gt;= I$6, $G423 &lt; H$6), 0, 2)+1)</f>
        <v/>
      </c>
      <c r="I423" s="68" t="str">
        <f ca="1">INDEX({"","_","-","="},IF(OR($D423 &gt;= J$6, $E423 &lt; I$6), 0, 1)+IF(OR($F423 &gt;= J$6, $G423 &lt; I$6), 0, 2)+1)</f>
        <v/>
      </c>
      <c r="J423" s="68" t="str">
        <f ca="1">INDEX({"","_","-","="},IF(OR($D423 &gt;= K$6, $E423 &lt; J$6), 0, 1)+IF(OR($F423 &gt;= K$6, $G423 &lt; J$6), 0, 2)+1)</f>
        <v/>
      </c>
      <c r="K423" s="68" t="str">
        <f ca="1">INDEX({"","_","-","="},IF(OR($D423 &gt;= L$6, $E423 &lt; K$6), 0, 1)+IF(OR($F423 &gt;= L$6, $G423 &lt; K$6), 0, 2)+1)</f>
        <v/>
      </c>
      <c r="L423" s="68" t="str">
        <f ca="1">INDEX({"","_","-","="},IF(OR($D423 &gt;= M$6, $E423 &lt; L$6), 0, 1)+IF(OR($F423 &gt;= M$6, $G423 &lt; L$6), 0, 2)+1)</f>
        <v/>
      </c>
      <c r="M423" s="68" t="str">
        <f ca="1">INDEX({"","_","-","="},IF(OR($D423 &gt;= N$6, $E423 &lt; M$6), 0, 1)+IF(OR($F423 &gt;= N$6, $G423 &lt; M$6), 0, 2)+1)</f>
        <v/>
      </c>
      <c r="N423" s="68" t="str">
        <f ca="1">INDEX({"","_","-","="},IF(OR($D423 &gt;= O$6, $E423 &lt; N$6), 0, 1)+IF(OR($F423 &gt;= O$6, $G423 &lt; N$6), 0, 2)+1)</f>
        <v/>
      </c>
      <c r="O423" s="68" t="str">
        <f ca="1">INDEX({"","_","-","="},IF(OR($D423 &gt;= P$6, $E423 &lt; O$6), 0, 1)+IF(OR($F423 &gt;= P$6, $G423 &lt; O$6), 0, 2)+1)</f>
        <v/>
      </c>
      <c r="P423" s="68" t="str">
        <f ca="1">INDEX({"","_","-","="},IF(OR($D423 &gt;= Q$6, $E423 &lt; P$6), 0, 1)+IF(OR($F423 &gt;= Q$6, $G423 &lt; P$6), 0, 2)+1)</f>
        <v/>
      </c>
      <c r="Q423" s="68" t="str">
        <f ca="1">INDEX({"","_","-","="},IF(OR($D423 &gt;= R$6, $E423 &lt; Q$6), 0, 1)+IF(OR($F423 &gt;= R$6, $G423 &lt; Q$6), 0, 2)+1)</f>
        <v/>
      </c>
      <c r="R423" s="68" t="str">
        <f ca="1">INDEX({"","_","-","="},IF(OR($D423 &gt;= S$6, $E423 &lt; R$6), 0, 1)+IF(OR($F423 &gt;= S$6, $G423 &lt; R$6), 0, 2)+1)</f>
        <v/>
      </c>
      <c r="S423" s="68" t="str">
        <f ca="1">INDEX({"","_","-","="},IF(OR($D423 &gt;= T$6, $E423 &lt; S$6), 0, 1)+IF(OR($F423 &gt;= T$6, $G423 &lt; S$6), 0, 2)+1)</f>
        <v/>
      </c>
      <c r="T423" s="68" t="str">
        <f ca="1">INDEX({"","_","-","="},IF(OR($D423 &gt;= U$6, $E423 &lt; T$6), 0, 1)+IF(OR($F423 &gt;= U$6, $G423 &lt; T$6), 0, 2)+1)</f>
        <v/>
      </c>
      <c r="U423" s="68" t="str">
        <f ca="1">INDEX({"","_","-","="},IF(OR($D423 &gt;= V$6, $E423 &lt; U$6), 0, 1)+IF(OR($F423 &gt;= V$6, $G423 &lt; U$6), 0, 2)+1)</f>
        <v/>
      </c>
      <c r="V423" s="68" t="str">
        <f ca="1">INDEX({"","_","-","="},IF(OR($D423 &gt;= W$6, $E423 &lt; V$6), 0, 1)+IF(OR($F423 &gt;= W$6, $G423 &lt; V$6), 0, 2)+1)</f>
        <v/>
      </c>
      <c r="W423" s="68" t="str">
        <f ca="1">INDEX({"","_","-","="},IF(OR($D423 &gt;= X$6, $E423 &lt; W$6), 0, 1)+IF(OR($F423 &gt;= X$6, $G423 &lt; W$6), 0, 2)+1)</f>
        <v/>
      </c>
      <c r="X423" s="68" t="str">
        <f ca="1">INDEX({"","_","-","="},IF(OR($D423 &gt;= Y$6, $E423 &lt; X$6), 0, 1)+IF(OR($F423 &gt;= Y$6, $G423 &lt; X$6), 0, 2)+1)</f>
        <v/>
      </c>
      <c r="Y423" s="68" t="str">
        <f ca="1">INDEX({"","_","-","="},IF(OR($D423 &gt;= Z$6, $E423 &lt; Y$6), 0, 1)+IF(OR($F423 &gt;= Z$6, $G423 &lt; Y$6), 0, 2)+1)</f>
        <v/>
      </c>
      <c r="Z423" s="68" t="str">
        <f ca="1">INDEX({"","_","-","="},IF(OR($D423 &gt;= AA$6, $E423 &lt; Z$6), 0, 1)+IF(OR($F423 &gt;= AA$6, $G423 &lt; Z$6), 0, 2)+1)</f>
        <v/>
      </c>
      <c r="AA423" s="68" t="str">
        <f ca="1">INDEX({"","_","-","="},IF(OR($D423 &gt;= AB$6, $E423 &lt; AA$6), 0, 1)+IF(OR($F423 &gt;= AB$6, $G423 &lt; AA$6), 0, 2)+1)</f>
        <v/>
      </c>
      <c r="AB423" s="68" t="str">
        <f ca="1">INDEX({"","_","-","="},IF(OR($D423 &gt;= AC$6, $E423 &lt; AB$6), 0, 1)+IF(OR($F423 &gt;= AC$6, $G423 &lt; AB$6), 0, 2)+1)</f>
        <v/>
      </c>
      <c r="AC423" s="68" t="str">
        <f ca="1">INDEX({"","_","-","="},IF(OR($D423 &gt;= AD$6, $E423 &lt; AC$6), 0, 1)+IF(OR($F423 &gt;= AD$6, $G423 &lt; AC$6), 0, 2)+1)</f>
        <v/>
      </c>
      <c r="AD423" s="68" t="str">
        <f ca="1">INDEX({"","_","-","="},IF(OR($D423 &gt;= AE$6, $E423 &lt; AD$6), 0, 1)+IF(OR($F423 &gt;= AE$6, $G423 &lt; AD$6), 0, 2)+1)</f>
        <v/>
      </c>
      <c r="AE423" s="68" t="str">
        <f ca="1">INDEX({"","_","-","="},IF(OR($D423 &gt;= AF$6, $E423 &lt; AE$6), 0, 1)+IF(OR($F423 &gt;= AF$6, $G423 &lt; AE$6), 0, 2)+1)</f>
        <v/>
      </c>
      <c r="AF423" s="68" t="str">
        <f ca="1">INDEX({"","_","-","="},IF(OR($D423 &gt;= AG$6, $E423 &lt; AF$6), 0, 1)+IF(OR($F423 &gt;= AG$6, $G423 &lt; AF$6), 0, 2)+1)</f>
        <v/>
      </c>
      <c r="AG423" s="68" t="str">
        <f ca="1">INDEX({"","_","-","="},IF(OR($D423 &gt;= AH$6, $E423 &lt; AG$6), 0, 1)+IF(OR($F423 &gt;= AH$6, $G423 &lt; AG$6), 0, 2)+1)</f>
        <v/>
      </c>
      <c r="AH423" s="68" t="str">
        <f ca="1">INDEX({"","_","-","="},IF(OR($D423 &gt;= AI$6, $E423 &lt; AH$6), 0, 1)+IF(OR($F423 &gt;= AI$6, $G423 &lt; AH$6), 0, 2)+1)</f>
        <v/>
      </c>
      <c r="AI423" s="68" t="str">
        <f ca="1">INDEX({"","_","-","="},IF(OR($D423 &gt;= AJ$6, $E423 &lt; AI$6), 0, 1)+IF(OR($F423 &gt;= AJ$6, $G423 &lt; AI$6), 0, 2)+1)</f>
        <v/>
      </c>
      <c r="AJ423" s="68" t="str">
        <f ca="1">INDEX({"","_","-","="},IF(OR($D423 &gt;= AK$6, $E423 &lt; AJ$6), 0, 1)+IF(OR($F423 &gt;= AK$6, $G423 &lt; AJ$6), 0, 2)+1)</f>
        <v/>
      </c>
      <c r="AK423" s="68" t="str">
        <f ca="1">INDEX({"","_","-","="},IF(OR($D423 &gt;= AL$6, $E423 &lt; AK$6), 0, 1)+IF(OR($F423 &gt;= AL$6, $G423 &lt; AK$6), 0, 2)+1)</f>
        <v/>
      </c>
      <c r="AL423" s="68" t="str">
        <f ca="1">INDEX({"","_","-","="},IF(OR($D423 &gt;= AM$6, $E423 &lt; AL$6), 0, 1)+IF(OR($F423 &gt;= AM$6, $G423 &lt; AL$6), 0, 2)+1)</f>
        <v/>
      </c>
      <c r="AM423" s="68" t="str">
        <f ca="1">INDEX({"","_","-","="},IF(OR($D423 &gt;= AN$6, $E423 &lt; AM$6), 0, 1)+IF(OR($F423 &gt;= AN$6, $G423 &lt; AM$6), 0, 2)+1)</f>
        <v/>
      </c>
      <c r="AN423" s="68" t="str">
        <f ca="1">INDEX({"","_","-","="},IF(OR($D423 &gt;= AO$6, $E423 &lt; AN$6), 0, 1)+IF(OR($F423 &gt;= AO$6, $G423 &lt; AN$6), 0, 2)+1)</f>
        <v/>
      </c>
      <c r="AO423" s="68" t="str">
        <f ca="1">INDEX({"","_","-","="},IF(OR($D423 &gt;= AP$6, $E423 &lt; AO$6), 0, 1)+IF(OR($F423 &gt;= AP$6, $G423 &lt; AO$6), 0, 2)+1)</f>
        <v/>
      </c>
      <c r="AP423" s="68" t="str">
        <f ca="1">INDEX({"","_","-","="},IF(OR($D423 &gt;= AQ$6, $E423 &lt; AP$6), 0, 1)+IF(OR($F423 &gt;= AQ$6, $G423 &lt; AP$6), 0, 2)+1)</f>
        <v/>
      </c>
      <c r="AQ423" s="68" t="str">
        <f ca="1">INDEX({"","_","-","="},IF(OR($D423 &gt;= AR$6, $E423 &lt; AQ$6), 0, 1)+IF(OR($F423 &gt;= AR$6, $G423 &lt; AQ$6), 0, 2)+1)</f>
        <v/>
      </c>
      <c r="AR423" s="68" t="str">
        <f ca="1">INDEX({"","_","-","="},IF(OR($D423 &gt;= AS$6, $E423 &lt; AR$6), 0, 1)+IF(OR($F423 &gt;= AS$6, $G423 &lt; AR$6), 0, 2)+1)</f>
        <v/>
      </c>
      <c r="AS423" s="68" t="str">
        <f ca="1">INDEX({"","_","-","="},IF(OR($D423 &gt;= AT$6, $E423 &lt; AS$6), 0, 1)+IF(OR($F423 &gt;= AT$6, $G423 &lt; AS$6), 0, 2)+1)</f>
        <v/>
      </c>
      <c r="AT423" s="68" t="str">
        <f ca="1">INDEX({"","_","-","="},IF(OR($D423 &gt;= AU$6, $E423 &lt; AT$6), 0, 1)+IF(OR($F423 &gt;= AU$6, $G423 &lt; AT$6), 0, 2)+1)</f>
        <v/>
      </c>
      <c r="AU423" s="68" t="str">
        <f ca="1">INDEX({"","_","-","="},IF(OR($D423 &gt;= AV$6, $E423 &lt; AU$6), 0, 1)+IF(OR($F423 &gt;= AV$6, $G423 &lt; AU$6), 0, 2)+1)</f>
        <v/>
      </c>
      <c r="AV423" s="68" t="str">
        <f ca="1">INDEX({"","_","-","="},IF(OR($D423 &gt;= AW$6, $E423 &lt; AV$6), 0, 1)+IF(OR($F423 &gt;= AW$6, $G423 &lt; AV$6), 0, 2)+1)</f>
        <v/>
      </c>
      <c r="AW423" s="68" t="str">
        <f ca="1">INDEX({"","_","-","="},IF(OR($D423 &gt;= AX$6, $E423 &lt; AW$6), 0, 1)+IF(OR($F423 &gt;= AX$6, $G423 &lt; AW$6), 0, 2)+1)</f>
        <v/>
      </c>
      <c r="AX423" s="68" t="str">
        <f ca="1">INDEX({"","_","-","="},IF(OR($D423 &gt;= AY$6, $E423 &lt; AX$6), 0, 1)+IF(OR($F423 &gt;= AY$6, $G423 &lt; AX$6), 0, 2)+1)</f>
        <v/>
      </c>
      <c r="AY423" s="68" t="str">
        <f ca="1">INDEX({"","_","-","="},IF(OR($D423 &gt;= AZ$6, $E423 &lt; AY$6), 0, 1)+IF(OR($F423 &gt;= AZ$6, $G423 &lt; AY$6), 0, 2)+1)</f>
        <v/>
      </c>
      <c r="AZ423" s="68" t="str">
        <f ca="1">INDEX({"","_","-","="},IF(OR($D423 &gt;= BA$6, $E423 &lt; AZ$6), 0, 1)+IF(OR($F423 &gt;= BA$6, $G423 &lt; AZ$6), 0, 2)+1)</f>
        <v/>
      </c>
      <c r="BA423" s="68" t="str">
        <f ca="1">INDEX({"","_","-","="},IF(OR($D423 &gt;= BB$6, $E423 &lt; BA$6), 0, 1)+IF(OR($F423 &gt;= BB$6, $G423 &lt; BA$6), 0, 2)+1)</f>
        <v/>
      </c>
      <c r="BB423" s="68" t="str">
        <f ca="1">INDEX({"","_","-","="},IF(OR($D423 &gt;= BC$6, $E423 &lt; BB$6), 0, 1)+IF(OR($F423 &gt;= BC$6, $G423 &lt; BB$6), 0, 2)+1)</f>
        <v/>
      </c>
      <c r="BC423" s="68" t="str">
        <f ca="1">INDEX({"","_","-","="},IF(OR($D423 &gt;= BD$6, $E423 &lt; BC$6), 0, 1)+IF(OR($F423 &gt;= BD$6, $G423 &lt; BC$6), 0, 2)+1)</f>
        <v/>
      </c>
      <c r="BD423" s="68" t="str">
        <f ca="1">INDEX({"","_","-","="},IF(OR($D423 &gt;= BE$6, $E423 &lt; BD$6), 0, 1)+IF(OR($F423 &gt;= BE$6, $G423 &lt; BD$6), 0, 2)+1)</f>
        <v/>
      </c>
      <c r="BE423" s="68" t="str">
        <f ca="1">INDEX({"","_","-","="},IF(OR($D423 &gt;= BF$6, $E423 &lt; BE$6), 0, 1)+IF(OR($F423 &gt;= BF$6, $G423 &lt; BE$6), 0, 2)+1)</f>
        <v/>
      </c>
      <c r="BF423" s="68" t="str">
        <f ca="1">INDEX({"","_","-","="},IF(OR($D423 &gt;= BG$6, $E423 &lt; BF$6), 0, 1)+IF(OR($F423 &gt;= BG$6, $G423 &lt; BF$6), 0, 2)+1)</f>
        <v/>
      </c>
      <c r="BG423" s="68" t="str">
        <f ca="1">INDEX({"","_","-","="},IF(OR($D423 &gt;= BH$6, $E423 &lt; BG$6), 0, 1)+IF(OR($F423 &gt;= BH$6, $G423 &lt; BG$6), 0, 2)+1)</f>
        <v/>
      </c>
      <c r="BH423" s="68" t="str">
        <f ca="1">INDEX({"","_","-","="},IF(OR($D423 &gt;= BI$6, $E423 &lt; BH$6), 0, 1)+IF(OR($F423 &gt;= BI$6, $G423 &lt; BH$6), 0, 2)+1)</f>
        <v/>
      </c>
      <c r="BI423" s="68" t="str">
        <f ca="1">INDEX({"","_","-","="},IF(OR($D423 &gt;= BJ$6, $E423 &lt; BI$6), 0, 1)+IF(OR($F423 &gt;= BJ$6, $G423 &lt; BI$6), 0, 2)+1)</f>
        <v/>
      </c>
      <c r="BJ423" s="68" t="str">
        <f ca="1">INDEX({"","_","-","="},IF(OR($D423 &gt;= BK$6, $E423 &lt; BJ$6), 0, 1)+IF(OR($F423 &gt;= BK$6, $G423 &lt; BJ$6), 0, 2)+1)</f>
        <v/>
      </c>
      <c r="BK423" s="68" t="str">
        <f ca="1">INDEX({"","_","-","="},IF(OR($D423 &gt;= BL$6, $E423 &lt; BK$6), 0, 1)+IF(OR($F423 &gt;= BL$6, $G423 &lt; BK$6), 0, 2)+1)</f>
        <v/>
      </c>
      <c r="BL423" s="68" t="str">
        <f ca="1">INDEX({"","_","-","="},IF(OR($D423 &gt;= BM$6, $E423 &lt; BL$6), 0, 1)+IF(OR($F423 &gt;= BM$6, $G423 &lt; BL$6), 0, 2)+1)</f>
        <v/>
      </c>
      <c r="BM423" s="68" t="str">
        <f ca="1">INDEX({"","_","-","="},IF(OR($D423 &gt;= BN$6, $E423 &lt; BM$6), 0, 1)+IF(OR($F423 &gt;= BN$6, $G423 &lt; BM$6), 0, 2)+1)</f>
        <v/>
      </c>
      <c r="BN423" s="68" t="str">
        <f ca="1">INDEX({"","_","-","="},IF(OR($D423 &gt;= BO$6, $E423 &lt; BN$6), 0, 1)+IF(OR($F423 &gt;= BO$6, $G423 &lt; BN$6), 0, 2)+1)</f>
        <v/>
      </c>
      <c r="BO423" s="68" t="str">
        <f ca="1">INDEX({"","_","-","="},IF(OR($D423 &gt;= BP$6, $E423 &lt; BO$6), 0, 1)+IF(OR($F423 &gt;= BP$6, $G423 &lt; BO$6), 0, 2)+1)</f>
        <v/>
      </c>
      <c r="BP423" s="68" t="str">
        <f ca="1">INDEX({"","_","-","="},IF(OR($D423 &gt;= BQ$6, $E423 &lt; BP$6), 0, 1)+IF(OR($F423 &gt;= BQ$6, $G423 &lt; BP$6), 0, 2)+1)</f>
        <v/>
      </c>
      <c r="BQ423" s="68" t="str">
        <f ca="1">INDEX({"","_","-","="},IF(OR($D423 &gt;= BR$6, $E423 &lt; BQ$6), 0, 1)+IF(OR($F423 &gt;= BR$6, $G423 &lt; BQ$6), 0, 2)+1)</f>
        <v/>
      </c>
      <c r="BR423" s="68" t="str">
        <f ca="1">INDEX({"","_","-","="},IF(OR($D423 &gt;= BS$6, $E423 &lt; BR$6), 0, 1)+IF(OR($F423 &gt;= BS$6, $G423 &lt; BR$6), 0, 2)+1)</f>
        <v/>
      </c>
      <c r="BS423" s="68" t="str">
        <f ca="1">INDEX({"","_","-","="},IF(OR($D423 &gt;= BT$6, $E423 &lt; BS$6), 0, 1)+IF(OR($F423 &gt;= BT$6, $G423 &lt; BS$6), 0, 2)+1)</f>
        <v/>
      </c>
      <c r="BT423" s="68" t="str">
        <f ca="1">INDEX({"","_","-","="},IF(OR($D423 &gt;= BU$6, $E423 &lt; BT$6), 0, 1)+IF(OR($F423 &gt;= BU$6, $G423 &lt; BT$6), 0, 2)+1)</f>
        <v/>
      </c>
      <c r="BU423" s="68" t="str">
        <f ca="1">INDEX({"","_","-","="},IF(OR($D423 &gt;= BV$6, $E423 &lt; BU$6), 0, 1)+IF(OR($F423 &gt;= BV$6, $G423 &lt; BU$6), 0, 2)+1)</f>
        <v/>
      </c>
      <c r="BV423" s="68" t="str">
        <f ca="1">INDEX({"","_","-","="},IF(OR($D423 &gt;= BW$6, $E423 &lt; BV$6), 0, 1)+IF(OR($F423 &gt;= BW$6, $G423 &lt; BV$6), 0, 2)+1)</f>
        <v/>
      </c>
      <c r="BW423" s="68" t="str">
        <f ca="1">INDEX({"","_","-","="},IF(OR($D423 &gt;= BX$6, $E423 &lt; BW$6), 0, 1)+IF(OR($F423 &gt;= BX$6, $G423 &lt; BW$6), 0, 2)+1)</f>
        <v/>
      </c>
      <c r="BX423" s="68" t="str">
        <f ca="1">INDEX({"","_","-","="},IF(OR($D423 &gt;= BY$6, $E423 &lt; BX$6), 0, 1)+IF(OR($F423 &gt;= BY$6, $G423 &lt; BX$6), 0, 2)+1)</f>
        <v/>
      </c>
      <c r="BY423" s="68" t="str">
        <f ca="1">INDEX({"","_","-","="},IF(OR($D423 &gt;= BZ$6, $E423 &lt; BY$6), 0, 1)+IF(OR($F423 &gt;= BZ$6, $G423 &lt; BY$6), 0, 2)+1)</f>
        <v/>
      </c>
      <c r="BZ423" s="68" t="str">
        <f ca="1">INDEX({"","_","-","="},IF(OR($D423 &gt;= CA$6, $E423 &lt; BZ$6), 0, 1)+IF(OR($F423 &gt;= CA$6, $G423 &lt; BZ$6), 0, 2)+1)</f>
        <v/>
      </c>
      <c r="CA423" s="68" t="str">
        <f ca="1">INDEX({"","_","-","="},IF(OR($D423 &gt;= CB$6, $E423 &lt; CA$6), 0, 1)+IF(OR($F423 &gt;= CB$6, $G423 &lt; CA$6), 0, 2)+1)</f>
        <v/>
      </c>
      <c r="CB423" s="68" t="str">
        <f ca="1">INDEX({"","_","-","="},IF(OR($D423 &gt;= CC$6, $E423 &lt; CB$6), 0, 1)+IF(OR($F423 &gt;= CC$6, $G423 &lt; CB$6), 0, 2)+1)</f>
        <v/>
      </c>
      <c r="CC423" s="68" t="str">
        <f ca="1">INDEX({"","_","-","="},IF(OR($D423 &gt;= CD$6, $E423 &lt; CC$6), 0, 1)+IF(OR($F423 &gt;= CD$6, $G423 &lt; CC$6), 0, 2)+1)</f>
        <v/>
      </c>
      <c r="CD423" s="68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IF('临-进度'!M419,'临-进度'!$A419,"")</f>
        <v/>
      </c>
      <c r="B424" s="8" t="str">
        <f ca="1">IF('临-进度'!M419,'临-进度'!$B419,"")</f>
        <v/>
      </c>
      <c r="C424" s="8" t="str">
        <f ca="1">IF('临-进度'!M419,'临-进度'!$E419,"")</f>
        <v/>
      </c>
      <c r="D424" s="40" t="str">
        <f ca="1">IF('临-进度'!$M419,'临-进度'!$I419,"")</f>
        <v/>
      </c>
      <c r="E424" s="40" t="str">
        <f ca="1">IF('临-进度'!$M419,'临-进度'!$AE419,"")</f>
        <v/>
      </c>
      <c r="F424" s="40" t="str">
        <f ca="1">IF('临-进度'!$M419,'临-进度'!$J419,"")</f>
        <v/>
      </c>
      <c r="G424" s="73" t="str">
        <f ca="1">IF('临-进度'!$M419,'临-进度'!$AF419,"")</f>
        <v/>
      </c>
      <c r="H424" s="68" t="str">
        <f ca="1">INDEX({"","_","-","="},IF(OR($D424 &gt;= I$6, $E424 &lt; H$6), 0, 1)+IF(OR($F424 &gt;= I$6, $G424 &lt; H$6), 0, 2)+1)</f>
        <v/>
      </c>
      <c r="I424" s="68" t="str">
        <f ca="1">INDEX({"","_","-","="},IF(OR($D424 &gt;= J$6, $E424 &lt; I$6), 0, 1)+IF(OR($F424 &gt;= J$6, $G424 &lt; I$6), 0, 2)+1)</f>
        <v/>
      </c>
      <c r="J424" s="68" t="str">
        <f ca="1">INDEX({"","_","-","="},IF(OR($D424 &gt;= K$6, $E424 &lt; J$6), 0, 1)+IF(OR($F424 &gt;= K$6, $G424 &lt; J$6), 0, 2)+1)</f>
        <v/>
      </c>
      <c r="K424" s="68" t="str">
        <f ca="1">INDEX({"","_","-","="},IF(OR($D424 &gt;= L$6, $E424 &lt; K$6), 0, 1)+IF(OR($F424 &gt;= L$6, $G424 &lt; K$6), 0, 2)+1)</f>
        <v/>
      </c>
      <c r="L424" s="68" t="str">
        <f ca="1">INDEX({"","_","-","="},IF(OR($D424 &gt;= M$6, $E424 &lt; L$6), 0, 1)+IF(OR($F424 &gt;= M$6, $G424 &lt; L$6), 0, 2)+1)</f>
        <v/>
      </c>
      <c r="M424" s="68" t="str">
        <f ca="1">INDEX({"","_","-","="},IF(OR($D424 &gt;= N$6, $E424 &lt; M$6), 0, 1)+IF(OR($F424 &gt;= N$6, $G424 &lt; M$6), 0, 2)+1)</f>
        <v/>
      </c>
      <c r="N424" s="68" t="str">
        <f ca="1">INDEX({"","_","-","="},IF(OR($D424 &gt;= O$6, $E424 &lt; N$6), 0, 1)+IF(OR($F424 &gt;= O$6, $G424 &lt; N$6), 0, 2)+1)</f>
        <v/>
      </c>
      <c r="O424" s="68" t="str">
        <f ca="1">INDEX({"","_","-","="},IF(OR($D424 &gt;= P$6, $E424 &lt; O$6), 0, 1)+IF(OR($F424 &gt;= P$6, $G424 &lt; O$6), 0, 2)+1)</f>
        <v/>
      </c>
      <c r="P424" s="68" t="str">
        <f ca="1">INDEX({"","_","-","="},IF(OR($D424 &gt;= Q$6, $E424 &lt; P$6), 0, 1)+IF(OR($F424 &gt;= Q$6, $G424 &lt; P$6), 0, 2)+1)</f>
        <v/>
      </c>
      <c r="Q424" s="68" t="str">
        <f ca="1">INDEX({"","_","-","="},IF(OR($D424 &gt;= R$6, $E424 &lt; Q$6), 0, 1)+IF(OR($F424 &gt;= R$6, $G424 &lt; Q$6), 0, 2)+1)</f>
        <v/>
      </c>
      <c r="R424" s="68" t="str">
        <f ca="1">INDEX({"","_","-","="},IF(OR($D424 &gt;= S$6, $E424 &lt; R$6), 0, 1)+IF(OR($F424 &gt;= S$6, $G424 &lt; R$6), 0, 2)+1)</f>
        <v/>
      </c>
      <c r="S424" s="68" t="str">
        <f ca="1">INDEX({"","_","-","="},IF(OR($D424 &gt;= T$6, $E424 &lt; S$6), 0, 1)+IF(OR($F424 &gt;= T$6, $G424 &lt; S$6), 0, 2)+1)</f>
        <v/>
      </c>
      <c r="T424" s="68" t="str">
        <f ca="1">INDEX({"","_","-","="},IF(OR($D424 &gt;= U$6, $E424 &lt; T$6), 0, 1)+IF(OR($F424 &gt;= U$6, $G424 &lt; T$6), 0, 2)+1)</f>
        <v/>
      </c>
      <c r="U424" s="68" t="str">
        <f ca="1">INDEX({"","_","-","="},IF(OR($D424 &gt;= V$6, $E424 &lt; U$6), 0, 1)+IF(OR($F424 &gt;= V$6, $G424 &lt; U$6), 0, 2)+1)</f>
        <v/>
      </c>
      <c r="V424" s="68" t="str">
        <f ca="1">INDEX({"","_","-","="},IF(OR($D424 &gt;= W$6, $E424 &lt; V$6), 0, 1)+IF(OR($F424 &gt;= W$6, $G424 &lt; V$6), 0, 2)+1)</f>
        <v/>
      </c>
      <c r="W424" s="68" t="str">
        <f ca="1">INDEX({"","_","-","="},IF(OR($D424 &gt;= X$6, $E424 &lt; W$6), 0, 1)+IF(OR($F424 &gt;= X$6, $G424 &lt; W$6), 0, 2)+1)</f>
        <v/>
      </c>
      <c r="X424" s="68" t="str">
        <f ca="1">INDEX({"","_","-","="},IF(OR($D424 &gt;= Y$6, $E424 &lt; X$6), 0, 1)+IF(OR($F424 &gt;= Y$6, $G424 &lt; X$6), 0, 2)+1)</f>
        <v/>
      </c>
      <c r="Y424" s="68" t="str">
        <f ca="1">INDEX({"","_","-","="},IF(OR($D424 &gt;= Z$6, $E424 &lt; Y$6), 0, 1)+IF(OR($F424 &gt;= Z$6, $G424 &lt; Y$6), 0, 2)+1)</f>
        <v/>
      </c>
      <c r="Z424" s="68" t="str">
        <f ca="1">INDEX({"","_","-","="},IF(OR($D424 &gt;= AA$6, $E424 &lt; Z$6), 0, 1)+IF(OR($F424 &gt;= AA$6, $G424 &lt; Z$6), 0, 2)+1)</f>
        <v/>
      </c>
      <c r="AA424" s="68" t="str">
        <f ca="1">INDEX({"","_","-","="},IF(OR($D424 &gt;= AB$6, $E424 &lt; AA$6), 0, 1)+IF(OR($F424 &gt;= AB$6, $G424 &lt; AA$6), 0, 2)+1)</f>
        <v/>
      </c>
      <c r="AB424" s="68" t="str">
        <f ca="1">INDEX({"","_","-","="},IF(OR($D424 &gt;= AC$6, $E424 &lt; AB$6), 0, 1)+IF(OR($F424 &gt;= AC$6, $G424 &lt; AB$6), 0, 2)+1)</f>
        <v/>
      </c>
      <c r="AC424" s="68" t="str">
        <f ca="1">INDEX({"","_","-","="},IF(OR($D424 &gt;= AD$6, $E424 &lt; AC$6), 0, 1)+IF(OR($F424 &gt;= AD$6, $G424 &lt; AC$6), 0, 2)+1)</f>
        <v/>
      </c>
      <c r="AD424" s="68" t="str">
        <f ca="1">INDEX({"","_","-","="},IF(OR($D424 &gt;= AE$6, $E424 &lt; AD$6), 0, 1)+IF(OR($F424 &gt;= AE$6, $G424 &lt; AD$6), 0, 2)+1)</f>
        <v/>
      </c>
      <c r="AE424" s="68" t="str">
        <f ca="1">INDEX({"","_","-","="},IF(OR($D424 &gt;= AF$6, $E424 &lt; AE$6), 0, 1)+IF(OR($F424 &gt;= AF$6, $G424 &lt; AE$6), 0, 2)+1)</f>
        <v/>
      </c>
      <c r="AF424" s="68" t="str">
        <f ca="1">INDEX({"","_","-","="},IF(OR($D424 &gt;= AG$6, $E424 &lt; AF$6), 0, 1)+IF(OR($F424 &gt;= AG$6, $G424 &lt; AF$6), 0, 2)+1)</f>
        <v/>
      </c>
      <c r="AG424" s="68" t="str">
        <f ca="1">INDEX({"","_","-","="},IF(OR($D424 &gt;= AH$6, $E424 &lt; AG$6), 0, 1)+IF(OR($F424 &gt;= AH$6, $G424 &lt; AG$6), 0, 2)+1)</f>
        <v/>
      </c>
      <c r="AH424" s="68" t="str">
        <f ca="1">INDEX({"","_","-","="},IF(OR($D424 &gt;= AI$6, $E424 &lt; AH$6), 0, 1)+IF(OR($F424 &gt;= AI$6, $G424 &lt; AH$6), 0, 2)+1)</f>
        <v/>
      </c>
      <c r="AI424" s="68" t="str">
        <f ca="1">INDEX({"","_","-","="},IF(OR($D424 &gt;= AJ$6, $E424 &lt; AI$6), 0, 1)+IF(OR($F424 &gt;= AJ$6, $G424 &lt; AI$6), 0, 2)+1)</f>
        <v/>
      </c>
      <c r="AJ424" s="68" t="str">
        <f ca="1">INDEX({"","_","-","="},IF(OR($D424 &gt;= AK$6, $E424 &lt; AJ$6), 0, 1)+IF(OR($F424 &gt;= AK$6, $G424 &lt; AJ$6), 0, 2)+1)</f>
        <v/>
      </c>
      <c r="AK424" s="68" t="str">
        <f ca="1">INDEX({"","_","-","="},IF(OR($D424 &gt;= AL$6, $E424 &lt; AK$6), 0, 1)+IF(OR($F424 &gt;= AL$6, $G424 &lt; AK$6), 0, 2)+1)</f>
        <v/>
      </c>
      <c r="AL424" s="68" t="str">
        <f ca="1">INDEX({"","_","-","="},IF(OR($D424 &gt;= AM$6, $E424 &lt; AL$6), 0, 1)+IF(OR($F424 &gt;= AM$6, $G424 &lt; AL$6), 0, 2)+1)</f>
        <v/>
      </c>
      <c r="AM424" s="68" t="str">
        <f ca="1">INDEX({"","_","-","="},IF(OR($D424 &gt;= AN$6, $E424 &lt; AM$6), 0, 1)+IF(OR($F424 &gt;= AN$6, $G424 &lt; AM$6), 0, 2)+1)</f>
        <v/>
      </c>
      <c r="AN424" s="68" t="str">
        <f ca="1">INDEX({"","_","-","="},IF(OR($D424 &gt;= AO$6, $E424 &lt; AN$6), 0, 1)+IF(OR($F424 &gt;= AO$6, $G424 &lt; AN$6), 0, 2)+1)</f>
        <v/>
      </c>
      <c r="AO424" s="68" t="str">
        <f ca="1">INDEX({"","_","-","="},IF(OR($D424 &gt;= AP$6, $E424 &lt; AO$6), 0, 1)+IF(OR($F424 &gt;= AP$6, $G424 &lt; AO$6), 0, 2)+1)</f>
        <v/>
      </c>
      <c r="AP424" s="68" t="str">
        <f ca="1">INDEX({"","_","-","="},IF(OR($D424 &gt;= AQ$6, $E424 &lt; AP$6), 0, 1)+IF(OR($F424 &gt;= AQ$6, $G424 &lt; AP$6), 0, 2)+1)</f>
        <v/>
      </c>
      <c r="AQ424" s="68" t="str">
        <f ca="1">INDEX({"","_","-","="},IF(OR($D424 &gt;= AR$6, $E424 &lt; AQ$6), 0, 1)+IF(OR($F424 &gt;= AR$6, $G424 &lt; AQ$6), 0, 2)+1)</f>
        <v/>
      </c>
      <c r="AR424" s="68" t="str">
        <f ca="1">INDEX({"","_","-","="},IF(OR($D424 &gt;= AS$6, $E424 &lt; AR$6), 0, 1)+IF(OR($F424 &gt;= AS$6, $G424 &lt; AR$6), 0, 2)+1)</f>
        <v/>
      </c>
      <c r="AS424" s="68" t="str">
        <f ca="1">INDEX({"","_","-","="},IF(OR($D424 &gt;= AT$6, $E424 &lt; AS$6), 0, 1)+IF(OR($F424 &gt;= AT$6, $G424 &lt; AS$6), 0, 2)+1)</f>
        <v/>
      </c>
      <c r="AT424" s="68" t="str">
        <f ca="1">INDEX({"","_","-","="},IF(OR($D424 &gt;= AU$6, $E424 &lt; AT$6), 0, 1)+IF(OR($F424 &gt;= AU$6, $G424 &lt; AT$6), 0, 2)+1)</f>
        <v/>
      </c>
      <c r="AU424" s="68" t="str">
        <f ca="1">INDEX({"","_","-","="},IF(OR($D424 &gt;= AV$6, $E424 &lt; AU$6), 0, 1)+IF(OR($F424 &gt;= AV$6, $G424 &lt; AU$6), 0, 2)+1)</f>
        <v/>
      </c>
      <c r="AV424" s="68" t="str">
        <f ca="1">INDEX({"","_","-","="},IF(OR($D424 &gt;= AW$6, $E424 &lt; AV$6), 0, 1)+IF(OR($F424 &gt;= AW$6, $G424 &lt; AV$6), 0, 2)+1)</f>
        <v/>
      </c>
      <c r="AW424" s="68" t="str">
        <f ca="1">INDEX({"","_","-","="},IF(OR($D424 &gt;= AX$6, $E424 &lt; AW$6), 0, 1)+IF(OR($F424 &gt;= AX$6, $G424 &lt; AW$6), 0, 2)+1)</f>
        <v/>
      </c>
      <c r="AX424" s="68" t="str">
        <f ca="1">INDEX({"","_","-","="},IF(OR($D424 &gt;= AY$6, $E424 &lt; AX$6), 0, 1)+IF(OR($F424 &gt;= AY$6, $G424 &lt; AX$6), 0, 2)+1)</f>
        <v/>
      </c>
      <c r="AY424" s="68" t="str">
        <f ca="1">INDEX({"","_","-","="},IF(OR($D424 &gt;= AZ$6, $E424 &lt; AY$6), 0, 1)+IF(OR($F424 &gt;= AZ$6, $G424 &lt; AY$6), 0, 2)+1)</f>
        <v/>
      </c>
      <c r="AZ424" s="68" t="str">
        <f ca="1">INDEX({"","_","-","="},IF(OR($D424 &gt;= BA$6, $E424 &lt; AZ$6), 0, 1)+IF(OR($F424 &gt;= BA$6, $G424 &lt; AZ$6), 0, 2)+1)</f>
        <v/>
      </c>
      <c r="BA424" s="68" t="str">
        <f ca="1">INDEX({"","_","-","="},IF(OR($D424 &gt;= BB$6, $E424 &lt; BA$6), 0, 1)+IF(OR($F424 &gt;= BB$6, $G424 &lt; BA$6), 0, 2)+1)</f>
        <v/>
      </c>
      <c r="BB424" s="68" t="str">
        <f ca="1">INDEX({"","_","-","="},IF(OR($D424 &gt;= BC$6, $E424 &lt; BB$6), 0, 1)+IF(OR($F424 &gt;= BC$6, $G424 &lt; BB$6), 0, 2)+1)</f>
        <v/>
      </c>
      <c r="BC424" s="68" t="str">
        <f ca="1">INDEX({"","_","-","="},IF(OR($D424 &gt;= BD$6, $E424 &lt; BC$6), 0, 1)+IF(OR($F424 &gt;= BD$6, $G424 &lt; BC$6), 0, 2)+1)</f>
        <v/>
      </c>
      <c r="BD424" s="68" t="str">
        <f ca="1">INDEX({"","_","-","="},IF(OR($D424 &gt;= BE$6, $E424 &lt; BD$6), 0, 1)+IF(OR($F424 &gt;= BE$6, $G424 &lt; BD$6), 0, 2)+1)</f>
        <v/>
      </c>
      <c r="BE424" s="68" t="str">
        <f ca="1">INDEX({"","_","-","="},IF(OR($D424 &gt;= BF$6, $E424 &lt; BE$6), 0, 1)+IF(OR($F424 &gt;= BF$6, $G424 &lt; BE$6), 0, 2)+1)</f>
        <v/>
      </c>
      <c r="BF424" s="68" t="str">
        <f ca="1">INDEX({"","_","-","="},IF(OR($D424 &gt;= BG$6, $E424 &lt; BF$6), 0, 1)+IF(OR($F424 &gt;= BG$6, $G424 &lt; BF$6), 0, 2)+1)</f>
        <v/>
      </c>
      <c r="BG424" s="68" t="str">
        <f ca="1">INDEX({"","_","-","="},IF(OR($D424 &gt;= BH$6, $E424 &lt; BG$6), 0, 1)+IF(OR($F424 &gt;= BH$6, $G424 &lt; BG$6), 0, 2)+1)</f>
        <v/>
      </c>
      <c r="BH424" s="68" t="str">
        <f ca="1">INDEX({"","_","-","="},IF(OR($D424 &gt;= BI$6, $E424 &lt; BH$6), 0, 1)+IF(OR($F424 &gt;= BI$6, $G424 &lt; BH$6), 0, 2)+1)</f>
        <v/>
      </c>
      <c r="BI424" s="68" t="str">
        <f ca="1">INDEX({"","_","-","="},IF(OR($D424 &gt;= BJ$6, $E424 &lt; BI$6), 0, 1)+IF(OR($F424 &gt;= BJ$6, $G424 &lt; BI$6), 0, 2)+1)</f>
        <v/>
      </c>
      <c r="BJ424" s="68" t="str">
        <f ca="1">INDEX({"","_","-","="},IF(OR($D424 &gt;= BK$6, $E424 &lt; BJ$6), 0, 1)+IF(OR($F424 &gt;= BK$6, $G424 &lt; BJ$6), 0, 2)+1)</f>
        <v/>
      </c>
      <c r="BK424" s="68" t="str">
        <f ca="1">INDEX({"","_","-","="},IF(OR($D424 &gt;= BL$6, $E424 &lt; BK$6), 0, 1)+IF(OR($F424 &gt;= BL$6, $G424 &lt; BK$6), 0, 2)+1)</f>
        <v/>
      </c>
      <c r="BL424" s="68" t="str">
        <f ca="1">INDEX({"","_","-","="},IF(OR($D424 &gt;= BM$6, $E424 &lt; BL$6), 0, 1)+IF(OR($F424 &gt;= BM$6, $G424 &lt; BL$6), 0, 2)+1)</f>
        <v/>
      </c>
      <c r="BM424" s="68" t="str">
        <f ca="1">INDEX({"","_","-","="},IF(OR($D424 &gt;= BN$6, $E424 &lt; BM$6), 0, 1)+IF(OR($F424 &gt;= BN$6, $G424 &lt; BM$6), 0, 2)+1)</f>
        <v/>
      </c>
      <c r="BN424" s="68" t="str">
        <f ca="1">INDEX({"","_","-","="},IF(OR($D424 &gt;= BO$6, $E424 &lt; BN$6), 0, 1)+IF(OR($F424 &gt;= BO$6, $G424 &lt; BN$6), 0, 2)+1)</f>
        <v/>
      </c>
      <c r="BO424" s="68" t="str">
        <f ca="1">INDEX({"","_","-","="},IF(OR($D424 &gt;= BP$6, $E424 &lt; BO$6), 0, 1)+IF(OR($F424 &gt;= BP$6, $G424 &lt; BO$6), 0, 2)+1)</f>
        <v/>
      </c>
      <c r="BP424" s="68" t="str">
        <f ca="1">INDEX({"","_","-","="},IF(OR($D424 &gt;= BQ$6, $E424 &lt; BP$6), 0, 1)+IF(OR($F424 &gt;= BQ$6, $G424 &lt; BP$6), 0, 2)+1)</f>
        <v/>
      </c>
      <c r="BQ424" s="68" t="str">
        <f ca="1">INDEX({"","_","-","="},IF(OR($D424 &gt;= BR$6, $E424 &lt; BQ$6), 0, 1)+IF(OR($F424 &gt;= BR$6, $G424 &lt; BQ$6), 0, 2)+1)</f>
        <v/>
      </c>
      <c r="BR424" s="68" t="str">
        <f ca="1">INDEX({"","_","-","="},IF(OR($D424 &gt;= BS$6, $E424 &lt; BR$6), 0, 1)+IF(OR($F424 &gt;= BS$6, $G424 &lt; BR$6), 0, 2)+1)</f>
        <v/>
      </c>
      <c r="BS424" s="68" t="str">
        <f ca="1">INDEX({"","_","-","="},IF(OR($D424 &gt;= BT$6, $E424 &lt; BS$6), 0, 1)+IF(OR($F424 &gt;= BT$6, $G424 &lt; BS$6), 0, 2)+1)</f>
        <v/>
      </c>
      <c r="BT424" s="68" t="str">
        <f ca="1">INDEX({"","_","-","="},IF(OR($D424 &gt;= BU$6, $E424 &lt; BT$6), 0, 1)+IF(OR($F424 &gt;= BU$6, $G424 &lt; BT$6), 0, 2)+1)</f>
        <v/>
      </c>
      <c r="BU424" s="68" t="str">
        <f ca="1">INDEX({"","_","-","="},IF(OR($D424 &gt;= BV$6, $E424 &lt; BU$6), 0, 1)+IF(OR($F424 &gt;= BV$6, $G424 &lt; BU$6), 0, 2)+1)</f>
        <v/>
      </c>
      <c r="BV424" s="68" t="str">
        <f ca="1">INDEX({"","_","-","="},IF(OR($D424 &gt;= BW$6, $E424 &lt; BV$6), 0, 1)+IF(OR($F424 &gt;= BW$6, $G424 &lt; BV$6), 0, 2)+1)</f>
        <v/>
      </c>
      <c r="BW424" s="68" t="str">
        <f ca="1">INDEX({"","_","-","="},IF(OR($D424 &gt;= BX$6, $E424 &lt; BW$6), 0, 1)+IF(OR($F424 &gt;= BX$6, $G424 &lt; BW$6), 0, 2)+1)</f>
        <v/>
      </c>
      <c r="BX424" s="68" t="str">
        <f ca="1">INDEX({"","_","-","="},IF(OR($D424 &gt;= BY$6, $E424 &lt; BX$6), 0, 1)+IF(OR($F424 &gt;= BY$6, $G424 &lt; BX$6), 0, 2)+1)</f>
        <v/>
      </c>
      <c r="BY424" s="68" t="str">
        <f ca="1">INDEX({"","_","-","="},IF(OR($D424 &gt;= BZ$6, $E424 &lt; BY$6), 0, 1)+IF(OR($F424 &gt;= BZ$6, $G424 &lt; BY$6), 0, 2)+1)</f>
        <v/>
      </c>
      <c r="BZ424" s="68" t="str">
        <f ca="1">INDEX({"","_","-","="},IF(OR($D424 &gt;= CA$6, $E424 &lt; BZ$6), 0, 1)+IF(OR($F424 &gt;= CA$6, $G424 &lt; BZ$6), 0, 2)+1)</f>
        <v/>
      </c>
      <c r="CA424" s="68" t="str">
        <f ca="1">INDEX({"","_","-","="},IF(OR($D424 &gt;= CB$6, $E424 &lt; CA$6), 0, 1)+IF(OR($F424 &gt;= CB$6, $G424 &lt; CA$6), 0, 2)+1)</f>
        <v/>
      </c>
      <c r="CB424" s="68" t="str">
        <f ca="1">INDEX({"","_","-","="},IF(OR($D424 &gt;= CC$6, $E424 &lt; CB$6), 0, 1)+IF(OR($F424 &gt;= CC$6, $G424 &lt; CB$6), 0, 2)+1)</f>
        <v/>
      </c>
      <c r="CC424" s="68" t="str">
        <f ca="1">INDEX({"","_","-","="},IF(OR($D424 &gt;= CD$6, $E424 &lt; CC$6), 0, 1)+IF(OR($F424 &gt;= CD$6, $G424 &lt; CC$6), 0, 2)+1)</f>
        <v/>
      </c>
      <c r="CD424" s="68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IF('临-进度'!M420,'临-进度'!$A420,"")</f>
        <v/>
      </c>
      <c r="B425" s="8" t="str">
        <f ca="1">IF('临-进度'!M420,'临-进度'!$B420,"")</f>
        <v/>
      </c>
      <c r="C425" s="8" t="str">
        <f ca="1">IF('临-进度'!M420,'临-进度'!$E420,"")</f>
        <v/>
      </c>
      <c r="D425" s="40" t="str">
        <f ca="1">IF('临-进度'!$M420,'临-进度'!$I420,"")</f>
        <v/>
      </c>
      <c r="E425" s="40" t="str">
        <f ca="1">IF('临-进度'!$M420,'临-进度'!$AE420,"")</f>
        <v/>
      </c>
      <c r="F425" s="40" t="str">
        <f ca="1">IF('临-进度'!$M420,'临-进度'!$J420,"")</f>
        <v/>
      </c>
      <c r="G425" s="73" t="str">
        <f ca="1">IF('临-进度'!$M420,'临-进度'!$AF420,"")</f>
        <v/>
      </c>
      <c r="H425" s="68" t="str">
        <f ca="1">INDEX({"","_","-","="},IF(OR($D425 &gt;= I$6, $E425 &lt; H$6), 0, 1)+IF(OR($F425 &gt;= I$6, $G425 &lt; H$6), 0, 2)+1)</f>
        <v/>
      </c>
      <c r="I425" s="68" t="str">
        <f ca="1">INDEX({"","_","-","="},IF(OR($D425 &gt;= J$6, $E425 &lt; I$6), 0, 1)+IF(OR($F425 &gt;= J$6, $G425 &lt; I$6), 0, 2)+1)</f>
        <v/>
      </c>
      <c r="J425" s="68" t="str">
        <f ca="1">INDEX({"","_","-","="},IF(OR($D425 &gt;= K$6, $E425 &lt; J$6), 0, 1)+IF(OR($F425 &gt;= K$6, $G425 &lt; J$6), 0, 2)+1)</f>
        <v/>
      </c>
      <c r="K425" s="68" t="str">
        <f ca="1">INDEX({"","_","-","="},IF(OR($D425 &gt;= L$6, $E425 &lt; K$6), 0, 1)+IF(OR($F425 &gt;= L$6, $G425 &lt; K$6), 0, 2)+1)</f>
        <v/>
      </c>
      <c r="L425" s="68" t="str">
        <f ca="1">INDEX({"","_","-","="},IF(OR($D425 &gt;= M$6, $E425 &lt; L$6), 0, 1)+IF(OR($F425 &gt;= M$6, $G425 &lt; L$6), 0, 2)+1)</f>
        <v/>
      </c>
      <c r="M425" s="68" t="str">
        <f ca="1">INDEX({"","_","-","="},IF(OR($D425 &gt;= N$6, $E425 &lt; M$6), 0, 1)+IF(OR($F425 &gt;= N$6, $G425 &lt; M$6), 0, 2)+1)</f>
        <v/>
      </c>
      <c r="N425" s="68" t="str">
        <f ca="1">INDEX({"","_","-","="},IF(OR($D425 &gt;= O$6, $E425 &lt; N$6), 0, 1)+IF(OR($F425 &gt;= O$6, $G425 &lt; N$6), 0, 2)+1)</f>
        <v/>
      </c>
      <c r="O425" s="68" t="str">
        <f ca="1">INDEX({"","_","-","="},IF(OR($D425 &gt;= P$6, $E425 &lt; O$6), 0, 1)+IF(OR($F425 &gt;= P$6, $G425 &lt; O$6), 0, 2)+1)</f>
        <v/>
      </c>
      <c r="P425" s="68" t="str">
        <f ca="1">INDEX({"","_","-","="},IF(OR($D425 &gt;= Q$6, $E425 &lt; P$6), 0, 1)+IF(OR($F425 &gt;= Q$6, $G425 &lt; P$6), 0, 2)+1)</f>
        <v/>
      </c>
      <c r="Q425" s="68" t="str">
        <f ca="1">INDEX({"","_","-","="},IF(OR($D425 &gt;= R$6, $E425 &lt; Q$6), 0, 1)+IF(OR($F425 &gt;= R$6, $G425 &lt; Q$6), 0, 2)+1)</f>
        <v/>
      </c>
      <c r="R425" s="68" t="str">
        <f ca="1">INDEX({"","_","-","="},IF(OR($D425 &gt;= S$6, $E425 &lt; R$6), 0, 1)+IF(OR($F425 &gt;= S$6, $G425 &lt; R$6), 0, 2)+1)</f>
        <v/>
      </c>
      <c r="S425" s="68" t="str">
        <f ca="1">INDEX({"","_","-","="},IF(OR($D425 &gt;= T$6, $E425 &lt; S$6), 0, 1)+IF(OR($F425 &gt;= T$6, $G425 &lt; S$6), 0, 2)+1)</f>
        <v/>
      </c>
      <c r="T425" s="68" t="str">
        <f ca="1">INDEX({"","_","-","="},IF(OR($D425 &gt;= U$6, $E425 &lt; T$6), 0, 1)+IF(OR($F425 &gt;= U$6, $G425 &lt; T$6), 0, 2)+1)</f>
        <v/>
      </c>
      <c r="U425" s="68" t="str">
        <f ca="1">INDEX({"","_","-","="},IF(OR($D425 &gt;= V$6, $E425 &lt; U$6), 0, 1)+IF(OR($F425 &gt;= V$6, $G425 &lt; U$6), 0, 2)+1)</f>
        <v/>
      </c>
      <c r="V425" s="68" t="str">
        <f ca="1">INDEX({"","_","-","="},IF(OR($D425 &gt;= W$6, $E425 &lt; V$6), 0, 1)+IF(OR($F425 &gt;= W$6, $G425 &lt; V$6), 0, 2)+1)</f>
        <v/>
      </c>
      <c r="W425" s="68" t="str">
        <f ca="1">INDEX({"","_","-","="},IF(OR($D425 &gt;= X$6, $E425 &lt; W$6), 0, 1)+IF(OR($F425 &gt;= X$6, $G425 &lt; W$6), 0, 2)+1)</f>
        <v/>
      </c>
      <c r="X425" s="68" t="str">
        <f ca="1">INDEX({"","_","-","="},IF(OR($D425 &gt;= Y$6, $E425 &lt; X$6), 0, 1)+IF(OR($F425 &gt;= Y$6, $G425 &lt; X$6), 0, 2)+1)</f>
        <v/>
      </c>
      <c r="Y425" s="68" t="str">
        <f ca="1">INDEX({"","_","-","="},IF(OR($D425 &gt;= Z$6, $E425 &lt; Y$6), 0, 1)+IF(OR($F425 &gt;= Z$6, $G425 &lt; Y$6), 0, 2)+1)</f>
        <v/>
      </c>
      <c r="Z425" s="68" t="str">
        <f ca="1">INDEX({"","_","-","="},IF(OR($D425 &gt;= AA$6, $E425 &lt; Z$6), 0, 1)+IF(OR($F425 &gt;= AA$6, $G425 &lt; Z$6), 0, 2)+1)</f>
        <v/>
      </c>
      <c r="AA425" s="68" t="str">
        <f ca="1">INDEX({"","_","-","="},IF(OR($D425 &gt;= AB$6, $E425 &lt; AA$6), 0, 1)+IF(OR($F425 &gt;= AB$6, $G425 &lt; AA$6), 0, 2)+1)</f>
        <v/>
      </c>
      <c r="AB425" s="68" t="str">
        <f ca="1">INDEX({"","_","-","="},IF(OR($D425 &gt;= AC$6, $E425 &lt; AB$6), 0, 1)+IF(OR($F425 &gt;= AC$6, $G425 &lt; AB$6), 0, 2)+1)</f>
        <v/>
      </c>
      <c r="AC425" s="68" t="str">
        <f ca="1">INDEX({"","_","-","="},IF(OR($D425 &gt;= AD$6, $E425 &lt; AC$6), 0, 1)+IF(OR($F425 &gt;= AD$6, $G425 &lt; AC$6), 0, 2)+1)</f>
        <v/>
      </c>
      <c r="AD425" s="68" t="str">
        <f ca="1">INDEX({"","_","-","="},IF(OR($D425 &gt;= AE$6, $E425 &lt; AD$6), 0, 1)+IF(OR($F425 &gt;= AE$6, $G425 &lt; AD$6), 0, 2)+1)</f>
        <v/>
      </c>
      <c r="AE425" s="68" t="str">
        <f ca="1">INDEX({"","_","-","="},IF(OR($D425 &gt;= AF$6, $E425 &lt; AE$6), 0, 1)+IF(OR($F425 &gt;= AF$6, $G425 &lt; AE$6), 0, 2)+1)</f>
        <v/>
      </c>
      <c r="AF425" s="68" t="str">
        <f ca="1">INDEX({"","_","-","="},IF(OR($D425 &gt;= AG$6, $E425 &lt; AF$6), 0, 1)+IF(OR($F425 &gt;= AG$6, $G425 &lt; AF$6), 0, 2)+1)</f>
        <v/>
      </c>
      <c r="AG425" s="68" t="str">
        <f ca="1">INDEX({"","_","-","="},IF(OR($D425 &gt;= AH$6, $E425 &lt; AG$6), 0, 1)+IF(OR($F425 &gt;= AH$6, $G425 &lt; AG$6), 0, 2)+1)</f>
        <v/>
      </c>
      <c r="AH425" s="68" t="str">
        <f ca="1">INDEX({"","_","-","="},IF(OR($D425 &gt;= AI$6, $E425 &lt; AH$6), 0, 1)+IF(OR($F425 &gt;= AI$6, $G425 &lt; AH$6), 0, 2)+1)</f>
        <v/>
      </c>
      <c r="AI425" s="68" t="str">
        <f ca="1">INDEX({"","_","-","="},IF(OR($D425 &gt;= AJ$6, $E425 &lt; AI$6), 0, 1)+IF(OR($F425 &gt;= AJ$6, $G425 &lt; AI$6), 0, 2)+1)</f>
        <v/>
      </c>
      <c r="AJ425" s="68" t="str">
        <f ca="1">INDEX({"","_","-","="},IF(OR($D425 &gt;= AK$6, $E425 &lt; AJ$6), 0, 1)+IF(OR($F425 &gt;= AK$6, $G425 &lt; AJ$6), 0, 2)+1)</f>
        <v/>
      </c>
      <c r="AK425" s="68" t="str">
        <f ca="1">INDEX({"","_","-","="},IF(OR($D425 &gt;= AL$6, $E425 &lt; AK$6), 0, 1)+IF(OR($F425 &gt;= AL$6, $G425 &lt; AK$6), 0, 2)+1)</f>
        <v/>
      </c>
      <c r="AL425" s="68" t="str">
        <f ca="1">INDEX({"","_","-","="},IF(OR($D425 &gt;= AM$6, $E425 &lt; AL$6), 0, 1)+IF(OR($F425 &gt;= AM$6, $G425 &lt; AL$6), 0, 2)+1)</f>
        <v/>
      </c>
      <c r="AM425" s="68" t="str">
        <f ca="1">INDEX({"","_","-","="},IF(OR($D425 &gt;= AN$6, $E425 &lt; AM$6), 0, 1)+IF(OR($F425 &gt;= AN$6, $G425 &lt; AM$6), 0, 2)+1)</f>
        <v/>
      </c>
      <c r="AN425" s="68" t="str">
        <f ca="1">INDEX({"","_","-","="},IF(OR($D425 &gt;= AO$6, $E425 &lt; AN$6), 0, 1)+IF(OR($F425 &gt;= AO$6, $G425 &lt; AN$6), 0, 2)+1)</f>
        <v/>
      </c>
      <c r="AO425" s="68" t="str">
        <f ca="1">INDEX({"","_","-","="},IF(OR($D425 &gt;= AP$6, $E425 &lt; AO$6), 0, 1)+IF(OR($F425 &gt;= AP$6, $G425 &lt; AO$6), 0, 2)+1)</f>
        <v/>
      </c>
      <c r="AP425" s="68" t="str">
        <f ca="1">INDEX({"","_","-","="},IF(OR($D425 &gt;= AQ$6, $E425 &lt; AP$6), 0, 1)+IF(OR($F425 &gt;= AQ$6, $G425 &lt; AP$6), 0, 2)+1)</f>
        <v/>
      </c>
      <c r="AQ425" s="68" t="str">
        <f ca="1">INDEX({"","_","-","="},IF(OR($D425 &gt;= AR$6, $E425 &lt; AQ$6), 0, 1)+IF(OR($F425 &gt;= AR$6, $G425 &lt; AQ$6), 0, 2)+1)</f>
        <v/>
      </c>
      <c r="AR425" s="68" t="str">
        <f ca="1">INDEX({"","_","-","="},IF(OR($D425 &gt;= AS$6, $E425 &lt; AR$6), 0, 1)+IF(OR($F425 &gt;= AS$6, $G425 &lt; AR$6), 0, 2)+1)</f>
        <v/>
      </c>
      <c r="AS425" s="68" t="str">
        <f ca="1">INDEX({"","_","-","="},IF(OR($D425 &gt;= AT$6, $E425 &lt; AS$6), 0, 1)+IF(OR($F425 &gt;= AT$6, $G425 &lt; AS$6), 0, 2)+1)</f>
        <v/>
      </c>
      <c r="AT425" s="68" t="str">
        <f ca="1">INDEX({"","_","-","="},IF(OR($D425 &gt;= AU$6, $E425 &lt; AT$6), 0, 1)+IF(OR($F425 &gt;= AU$6, $G425 &lt; AT$6), 0, 2)+1)</f>
        <v/>
      </c>
      <c r="AU425" s="68" t="str">
        <f ca="1">INDEX({"","_","-","="},IF(OR($D425 &gt;= AV$6, $E425 &lt; AU$6), 0, 1)+IF(OR($F425 &gt;= AV$6, $G425 &lt; AU$6), 0, 2)+1)</f>
        <v/>
      </c>
      <c r="AV425" s="68" t="str">
        <f ca="1">INDEX({"","_","-","="},IF(OR($D425 &gt;= AW$6, $E425 &lt; AV$6), 0, 1)+IF(OR($F425 &gt;= AW$6, $G425 &lt; AV$6), 0, 2)+1)</f>
        <v/>
      </c>
      <c r="AW425" s="68" t="str">
        <f ca="1">INDEX({"","_","-","="},IF(OR($D425 &gt;= AX$6, $E425 &lt; AW$6), 0, 1)+IF(OR($F425 &gt;= AX$6, $G425 &lt; AW$6), 0, 2)+1)</f>
        <v/>
      </c>
      <c r="AX425" s="68" t="str">
        <f ca="1">INDEX({"","_","-","="},IF(OR($D425 &gt;= AY$6, $E425 &lt; AX$6), 0, 1)+IF(OR($F425 &gt;= AY$6, $G425 &lt; AX$6), 0, 2)+1)</f>
        <v/>
      </c>
      <c r="AY425" s="68" t="str">
        <f ca="1">INDEX({"","_","-","="},IF(OR($D425 &gt;= AZ$6, $E425 &lt; AY$6), 0, 1)+IF(OR($F425 &gt;= AZ$6, $G425 &lt; AY$6), 0, 2)+1)</f>
        <v/>
      </c>
      <c r="AZ425" s="68" t="str">
        <f ca="1">INDEX({"","_","-","="},IF(OR($D425 &gt;= BA$6, $E425 &lt; AZ$6), 0, 1)+IF(OR($F425 &gt;= BA$6, $G425 &lt; AZ$6), 0, 2)+1)</f>
        <v/>
      </c>
      <c r="BA425" s="68" t="str">
        <f ca="1">INDEX({"","_","-","="},IF(OR($D425 &gt;= BB$6, $E425 &lt; BA$6), 0, 1)+IF(OR($F425 &gt;= BB$6, $G425 &lt; BA$6), 0, 2)+1)</f>
        <v/>
      </c>
      <c r="BB425" s="68" t="str">
        <f ca="1">INDEX({"","_","-","="},IF(OR($D425 &gt;= BC$6, $E425 &lt; BB$6), 0, 1)+IF(OR($F425 &gt;= BC$6, $G425 &lt; BB$6), 0, 2)+1)</f>
        <v/>
      </c>
      <c r="BC425" s="68" t="str">
        <f ca="1">INDEX({"","_","-","="},IF(OR($D425 &gt;= BD$6, $E425 &lt; BC$6), 0, 1)+IF(OR($F425 &gt;= BD$6, $G425 &lt; BC$6), 0, 2)+1)</f>
        <v/>
      </c>
      <c r="BD425" s="68" t="str">
        <f ca="1">INDEX({"","_","-","="},IF(OR($D425 &gt;= BE$6, $E425 &lt; BD$6), 0, 1)+IF(OR($F425 &gt;= BE$6, $G425 &lt; BD$6), 0, 2)+1)</f>
        <v/>
      </c>
      <c r="BE425" s="68" t="str">
        <f ca="1">INDEX({"","_","-","="},IF(OR($D425 &gt;= BF$6, $E425 &lt; BE$6), 0, 1)+IF(OR($F425 &gt;= BF$6, $G425 &lt; BE$6), 0, 2)+1)</f>
        <v/>
      </c>
      <c r="BF425" s="68" t="str">
        <f ca="1">INDEX({"","_","-","="},IF(OR($D425 &gt;= BG$6, $E425 &lt; BF$6), 0, 1)+IF(OR($F425 &gt;= BG$6, $G425 &lt; BF$6), 0, 2)+1)</f>
        <v/>
      </c>
      <c r="BG425" s="68" t="str">
        <f ca="1">INDEX({"","_","-","="},IF(OR($D425 &gt;= BH$6, $E425 &lt; BG$6), 0, 1)+IF(OR($F425 &gt;= BH$6, $G425 &lt; BG$6), 0, 2)+1)</f>
        <v/>
      </c>
      <c r="BH425" s="68" t="str">
        <f ca="1">INDEX({"","_","-","="},IF(OR($D425 &gt;= BI$6, $E425 &lt; BH$6), 0, 1)+IF(OR($F425 &gt;= BI$6, $G425 &lt; BH$6), 0, 2)+1)</f>
        <v/>
      </c>
      <c r="BI425" s="68" t="str">
        <f ca="1">INDEX({"","_","-","="},IF(OR($D425 &gt;= BJ$6, $E425 &lt; BI$6), 0, 1)+IF(OR($F425 &gt;= BJ$6, $G425 &lt; BI$6), 0, 2)+1)</f>
        <v/>
      </c>
      <c r="BJ425" s="68" t="str">
        <f ca="1">INDEX({"","_","-","="},IF(OR($D425 &gt;= BK$6, $E425 &lt; BJ$6), 0, 1)+IF(OR($F425 &gt;= BK$6, $G425 &lt; BJ$6), 0, 2)+1)</f>
        <v/>
      </c>
      <c r="BK425" s="68" t="str">
        <f ca="1">INDEX({"","_","-","="},IF(OR($D425 &gt;= BL$6, $E425 &lt; BK$6), 0, 1)+IF(OR($F425 &gt;= BL$6, $G425 &lt; BK$6), 0, 2)+1)</f>
        <v/>
      </c>
      <c r="BL425" s="68" t="str">
        <f ca="1">INDEX({"","_","-","="},IF(OR($D425 &gt;= BM$6, $E425 &lt; BL$6), 0, 1)+IF(OR($F425 &gt;= BM$6, $G425 &lt; BL$6), 0, 2)+1)</f>
        <v/>
      </c>
      <c r="BM425" s="68" t="str">
        <f ca="1">INDEX({"","_","-","="},IF(OR($D425 &gt;= BN$6, $E425 &lt; BM$6), 0, 1)+IF(OR($F425 &gt;= BN$6, $G425 &lt; BM$6), 0, 2)+1)</f>
        <v/>
      </c>
      <c r="BN425" s="68" t="str">
        <f ca="1">INDEX({"","_","-","="},IF(OR($D425 &gt;= BO$6, $E425 &lt; BN$6), 0, 1)+IF(OR($F425 &gt;= BO$6, $G425 &lt; BN$6), 0, 2)+1)</f>
        <v/>
      </c>
      <c r="BO425" s="68" t="str">
        <f ca="1">INDEX({"","_","-","="},IF(OR($D425 &gt;= BP$6, $E425 &lt; BO$6), 0, 1)+IF(OR($F425 &gt;= BP$6, $G425 &lt; BO$6), 0, 2)+1)</f>
        <v/>
      </c>
      <c r="BP425" s="68" t="str">
        <f ca="1">INDEX({"","_","-","="},IF(OR($D425 &gt;= BQ$6, $E425 &lt; BP$6), 0, 1)+IF(OR($F425 &gt;= BQ$6, $G425 &lt; BP$6), 0, 2)+1)</f>
        <v/>
      </c>
      <c r="BQ425" s="68" t="str">
        <f ca="1">INDEX({"","_","-","="},IF(OR($D425 &gt;= BR$6, $E425 &lt; BQ$6), 0, 1)+IF(OR($F425 &gt;= BR$6, $G425 &lt; BQ$6), 0, 2)+1)</f>
        <v/>
      </c>
      <c r="BR425" s="68" t="str">
        <f ca="1">INDEX({"","_","-","="},IF(OR($D425 &gt;= BS$6, $E425 &lt; BR$6), 0, 1)+IF(OR($F425 &gt;= BS$6, $G425 &lt; BR$6), 0, 2)+1)</f>
        <v/>
      </c>
      <c r="BS425" s="68" t="str">
        <f ca="1">INDEX({"","_","-","="},IF(OR($D425 &gt;= BT$6, $E425 &lt; BS$6), 0, 1)+IF(OR($F425 &gt;= BT$6, $G425 &lt; BS$6), 0, 2)+1)</f>
        <v/>
      </c>
      <c r="BT425" s="68" t="str">
        <f ca="1">INDEX({"","_","-","="},IF(OR($D425 &gt;= BU$6, $E425 &lt; BT$6), 0, 1)+IF(OR($F425 &gt;= BU$6, $G425 &lt; BT$6), 0, 2)+1)</f>
        <v/>
      </c>
      <c r="BU425" s="68" t="str">
        <f ca="1">INDEX({"","_","-","="},IF(OR($D425 &gt;= BV$6, $E425 &lt; BU$6), 0, 1)+IF(OR($F425 &gt;= BV$6, $G425 &lt; BU$6), 0, 2)+1)</f>
        <v/>
      </c>
      <c r="BV425" s="68" t="str">
        <f ca="1">INDEX({"","_","-","="},IF(OR($D425 &gt;= BW$6, $E425 &lt; BV$6), 0, 1)+IF(OR($F425 &gt;= BW$6, $G425 &lt; BV$6), 0, 2)+1)</f>
        <v/>
      </c>
      <c r="BW425" s="68" t="str">
        <f ca="1">INDEX({"","_","-","="},IF(OR($D425 &gt;= BX$6, $E425 &lt; BW$6), 0, 1)+IF(OR($F425 &gt;= BX$6, $G425 &lt; BW$6), 0, 2)+1)</f>
        <v/>
      </c>
      <c r="BX425" s="68" t="str">
        <f ca="1">INDEX({"","_","-","="},IF(OR($D425 &gt;= BY$6, $E425 &lt; BX$6), 0, 1)+IF(OR($F425 &gt;= BY$6, $G425 &lt; BX$6), 0, 2)+1)</f>
        <v/>
      </c>
      <c r="BY425" s="68" t="str">
        <f ca="1">INDEX({"","_","-","="},IF(OR($D425 &gt;= BZ$6, $E425 &lt; BY$6), 0, 1)+IF(OR($F425 &gt;= BZ$6, $G425 &lt; BY$6), 0, 2)+1)</f>
        <v/>
      </c>
      <c r="BZ425" s="68" t="str">
        <f ca="1">INDEX({"","_","-","="},IF(OR($D425 &gt;= CA$6, $E425 &lt; BZ$6), 0, 1)+IF(OR($F425 &gt;= CA$6, $G425 &lt; BZ$6), 0, 2)+1)</f>
        <v/>
      </c>
      <c r="CA425" s="68" t="str">
        <f ca="1">INDEX({"","_","-","="},IF(OR($D425 &gt;= CB$6, $E425 &lt; CA$6), 0, 1)+IF(OR($F425 &gt;= CB$6, $G425 &lt; CA$6), 0, 2)+1)</f>
        <v/>
      </c>
      <c r="CB425" s="68" t="str">
        <f ca="1">INDEX({"","_","-","="},IF(OR($D425 &gt;= CC$6, $E425 &lt; CB$6), 0, 1)+IF(OR($F425 &gt;= CC$6, $G425 &lt; CB$6), 0, 2)+1)</f>
        <v/>
      </c>
      <c r="CC425" s="68" t="str">
        <f ca="1">INDEX({"","_","-","="},IF(OR($D425 &gt;= CD$6, $E425 &lt; CC$6), 0, 1)+IF(OR($F425 &gt;= CD$6, $G425 &lt; CC$6), 0, 2)+1)</f>
        <v/>
      </c>
      <c r="CD425" s="68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IF('临-进度'!M421,'临-进度'!$A421,"")</f>
        <v/>
      </c>
      <c r="B426" s="8" t="str">
        <f ca="1">IF('临-进度'!M421,'临-进度'!$B421,"")</f>
        <v/>
      </c>
      <c r="C426" s="8" t="str">
        <f ca="1">IF('临-进度'!M421,'临-进度'!$E421,"")</f>
        <v/>
      </c>
      <c r="D426" s="40" t="str">
        <f ca="1">IF('临-进度'!$M421,'临-进度'!$I421,"")</f>
        <v/>
      </c>
      <c r="E426" s="40" t="str">
        <f ca="1">IF('临-进度'!$M421,'临-进度'!$AE421,"")</f>
        <v/>
      </c>
      <c r="F426" s="40" t="str">
        <f ca="1">IF('临-进度'!$M421,'临-进度'!$J421,"")</f>
        <v/>
      </c>
      <c r="G426" s="73" t="str">
        <f ca="1">IF('临-进度'!$M421,'临-进度'!$AF421,"")</f>
        <v/>
      </c>
      <c r="H426" s="68" t="str">
        <f ca="1">INDEX({"","_","-","="},IF(OR($D426 &gt;= I$6, $E426 &lt; H$6), 0, 1)+IF(OR($F426 &gt;= I$6, $G426 &lt; H$6), 0, 2)+1)</f>
        <v/>
      </c>
      <c r="I426" s="68" t="str">
        <f ca="1">INDEX({"","_","-","="},IF(OR($D426 &gt;= J$6, $E426 &lt; I$6), 0, 1)+IF(OR($F426 &gt;= J$6, $G426 &lt; I$6), 0, 2)+1)</f>
        <v/>
      </c>
      <c r="J426" s="68" t="str">
        <f ca="1">INDEX({"","_","-","="},IF(OR($D426 &gt;= K$6, $E426 &lt; J$6), 0, 1)+IF(OR($F426 &gt;= K$6, $G426 &lt; J$6), 0, 2)+1)</f>
        <v/>
      </c>
      <c r="K426" s="68" t="str">
        <f ca="1">INDEX({"","_","-","="},IF(OR($D426 &gt;= L$6, $E426 &lt; K$6), 0, 1)+IF(OR($F426 &gt;= L$6, $G426 &lt; K$6), 0, 2)+1)</f>
        <v/>
      </c>
      <c r="L426" s="68" t="str">
        <f ca="1">INDEX({"","_","-","="},IF(OR($D426 &gt;= M$6, $E426 &lt; L$6), 0, 1)+IF(OR($F426 &gt;= M$6, $G426 &lt; L$6), 0, 2)+1)</f>
        <v/>
      </c>
      <c r="M426" s="68" t="str">
        <f ca="1">INDEX({"","_","-","="},IF(OR($D426 &gt;= N$6, $E426 &lt; M$6), 0, 1)+IF(OR($F426 &gt;= N$6, $G426 &lt; M$6), 0, 2)+1)</f>
        <v/>
      </c>
      <c r="N426" s="68" t="str">
        <f ca="1">INDEX({"","_","-","="},IF(OR($D426 &gt;= O$6, $E426 &lt; N$6), 0, 1)+IF(OR($F426 &gt;= O$6, $G426 &lt; N$6), 0, 2)+1)</f>
        <v/>
      </c>
      <c r="O426" s="68" t="str">
        <f ca="1">INDEX({"","_","-","="},IF(OR($D426 &gt;= P$6, $E426 &lt; O$6), 0, 1)+IF(OR($F426 &gt;= P$6, $G426 &lt; O$6), 0, 2)+1)</f>
        <v/>
      </c>
      <c r="P426" s="68" t="str">
        <f ca="1">INDEX({"","_","-","="},IF(OR($D426 &gt;= Q$6, $E426 &lt; P$6), 0, 1)+IF(OR($F426 &gt;= Q$6, $G426 &lt; P$6), 0, 2)+1)</f>
        <v/>
      </c>
      <c r="Q426" s="68" t="str">
        <f ca="1">INDEX({"","_","-","="},IF(OR($D426 &gt;= R$6, $E426 &lt; Q$6), 0, 1)+IF(OR($F426 &gt;= R$6, $G426 &lt; Q$6), 0, 2)+1)</f>
        <v/>
      </c>
      <c r="R426" s="68" t="str">
        <f ca="1">INDEX({"","_","-","="},IF(OR($D426 &gt;= S$6, $E426 &lt; R$6), 0, 1)+IF(OR($F426 &gt;= S$6, $G426 &lt; R$6), 0, 2)+1)</f>
        <v/>
      </c>
      <c r="S426" s="68" t="str">
        <f ca="1">INDEX({"","_","-","="},IF(OR($D426 &gt;= T$6, $E426 &lt; S$6), 0, 1)+IF(OR($F426 &gt;= T$6, $G426 &lt; S$6), 0, 2)+1)</f>
        <v/>
      </c>
      <c r="T426" s="68" t="str">
        <f ca="1">INDEX({"","_","-","="},IF(OR($D426 &gt;= U$6, $E426 &lt; T$6), 0, 1)+IF(OR($F426 &gt;= U$6, $G426 &lt; T$6), 0, 2)+1)</f>
        <v/>
      </c>
      <c r="U426" s="68" t="str">
        <f ca="1">INDEX({"","_","-","="},IF(OR($D426 &gt;= V$6, $E426 &lt; U$6), 0, 1)+IF(OR($F426 &gt;= V$6, $G426 &lt; U$6), 0, 2)+1)</f>
        <v/>
      </c>
      <c r="V426" s="68" t="str">
        <f ca="1">INDEX({"","_","-","="},IF(OR($D426 &gt;= W$6, $E426 &lt; V$6), 0, 1)+IF(OR($F426 &gt;= W$6, $G426 &lt; V$6), 0, 2)+1)</f>
        <v/>
      </c>
      <c r="W426" s="68" t="str">
        <f ca="1">INDEX({"","_","-","="},IF(OR($D426 &gt;= X$6, $E426 &lt; W$6), 0, 1)+IF(OR($F426 &gt;= X$6, $G426 &lt; W$6), 0, 2)+1)</f>
        <v/>
      </c>
      <c r="X426" s="68" t="str">
        <f ca="1">INDEX({"","_","-","="},IF(OR($D426 &gt;= Y$6, $E426 &lt; X$6), 0, 1)+IF(OR($F426 &gt;= Y$6, $G426 &lt; X$6), 0, 2)+1)</f>
        <v/>
      </c>
      <c r="Y426" s="68" t="str">
        <f ca="1">INDEX({"","_","-","="},IF(OR($D426 &gt;= Z$6, $E426 &lt; Y$6), 0, 1)+IF(OR($F426 &gt;= Z$6, $G426 &lt; Y$6), 0, 2)+1)</f>
        <v/>
      </c>
      <c r="Z426" s="68" t="str">
        <f ca="1">INDEX({"","_","-","="},IF(OR($D426 &gt;= AA$6, $E426 &lt; Z$6), 0, 1)+IF(OR($F426 &gt;= AA$6, $G426 &lt; Z$6), 0, 2)+1)</f>
        <v/>
      </c>
      <c r="AA426" s="68" t="str">
        <f ca="1">INDEX({"","_","-","="},IF(OR($D426 &gt;= AB$6, $E426 &lt; AA$6), 0, 1)+IF(OR($F426 &gt;= AB$6, $G426 &lt; AA$6), 0, 2)+1)</f>
        <v/>
      </c>
      <c r="AB426" s="68" t="str">
        <f ca="1">INDEX({"","_","-","="},IF(OR($D426 &gt;= AC$6, $E426 &lt; AB$6), 0, 1)+IF(OR($F426 &gt;= AC$6, $G426 &lt; AB$6), 0, 2)+1)</f>
        <v/>
      </c>
      <c r="AC426" s="68" t="str">
        <f ca="1">INDEX({"","_","-","="},IF(OR($D426 &gt;= AD$6, $E426 &lt; AC$6), 0, 1)+IF(OR($F426 &gt;= AD$6, $G426 &lt; AC$6), 0, 2)+1)</f>
        <v/>
      </c>
      <c r="AD426" s="68" t="str">
        <f ca="1">INDEX({"","_","-","="},IF(OR($D426 &gt;= AE$6, $E426 &lt; AD$6), 0, 1)+IF(OR($F426 &gt;= AE$6, $G426 &lt; AD$6), 0, 2)+1)</f>
        <v/>
      </c>
      <c r="AE426" s="68" t="str">
        <f ca="1">INDEX({"","_","-","="},IF(OR($D426 &gt;= AF$6, $E426 &lt; AE$6), 0, 1)+IF(OR($F426 &gt;= AF$6, $G426 &lt; AE$6), 0, 2)+1)</f>
        <v/>
      </c>
      <c r="AF426" s="68" t="str">
        <f ca="1">INDEX({"","_","-","="},IF(OR($D426 &gt;= AG$6, $E426 &lt; AF$6), 0, 1)+IF(OR($F426 &gt;= AG$6, $G426 &lt; AF$6), 0, 2)+1)</f>
        <v/>
      </c>
      <c r="AG426" s="68" t="str">
        <f ca="1">INDEX({"","_","-","="},IF(OR($D426 &gt;= AH$6, $E426 &lt; AG$6), 0, 1)+IF(OR($F426 &gt;= AH$6, $G426 &lt; AG$6), 0, 2)+1)</f>
        <v/>
      </c>
      <c r="AH426" s="68" t="str">
        <f ca="1">INDEX({"","_","-","="},IF(OR($D426 &gt;= AI$6, $E426 &lt; AH$6), 0, 1)+IF(OR($F426 &gt;= AI$6, $G426 &lt; AH$6), 0, 2)+1)</f>
        <v/>
      </c>
      <c r="AI426" s="68" t="str">
        <f ca="1">INDEX({"","_","-","="},IF(OR($D426 &gt;= AJ$6, $E426 &lt; AI$6), 0, 1)+IF(OR($F426 &gt;= AJ$6, $G426 &lt; AI$6), 0, 2)+1)</f>
        <v/>
      </c>
      <c r="AJ426" s="68" t="str">
        <f ca="1">INDEX({"","_","-","="},IF(OR($D426 &gt;= AK$6, $E426 &lt; AJ$6), 0, 1)+IF(OR($F426 &gt;= AK$6, $G426 &lt; AJ$6), 0, 2)+1)</f>
        <v/>
      </c>
      <c r="AK426" s="68" t="str">
        <f ca="1">INDEX({"","_","-","="},IF(OR($D426 &gt;= AL$6, $E426 &lt; AK$6), 0, 1)+IF(OR($F426 &gt;= AL$6, $G426 &lt; AK$6), 0, 2)+1)</f>
        <v/>
      </c>
      <c r="AL426" s="68" t="str">
        <f ca="1">INDEX({"","_","-","="},IF(OR($D426 &gt;= AM$6, $E426 &lt; AL$6), 0, 1)+IF(OR($F426 &gt;= AM$6, $G426 &lt; AL$6), 0, 2)+1)</f>
        <v/>
      </c>
      <c r="AM426" s="68" t="str">
        <f ca="1">INDEX({"","_","-","="},IF(OR($D426 &gt;= AN$6, $E426 &lt; AM$6), 0, 1)+IF(OR($F426 &gt;= AN$6, $G426 &lt; AM$6), 0, 2)+1)</f>
        <v/>
      </c>
      <c r="AN426" s="68" t="str">
        <f ca="1">INDEX({"","_","-","="},IF(OR($D426 &gt;= AO$6, $E426 &lt; AN$6), 0, 1)+IF(OR($F426 &gt;= AO$6, $G426 &lt; AN$6), 0, 2)+1)</f>
        <v/>
      </c>
      <c r="AO426" s="68" t="str">
        <f ca="1">INDEX({"","_","-","="},IF(OR($D426 &gt;= AP$6, $E426 &lt; AO$6), 0, 1)+IF(OR($F426 &gt;= AP$6, $G426 &lt; AO$6), 0, 2)+1)</f>
        <v/>
      </c>
      <c r="AP426" s="68" t="str">
        <f ca="1">INDEX({"","_","-","="},IF(OR($D426 &gt;= AQ$6, $E426 &lt; AP$6), 0, 1)+IF(OR($F426 &gt;= AQ$6, $G426 &lt; AP$6), 0, 2)+1)</f>
        <v/>
      </c>
      <c r="AQ426" s="68" t="str">
        <f ca="1">INDEX({"","_","-","="},IF(OR($D426 &gt;= AR$6, $E426 &lt; AQ$6), 0, 1)+IF(OR($F426 &gt;= AR$6, $G426 &lt; AQ$6), 0, 2)+1)</f>
        <v/>
      </c>
      <c r="AR426" s="68" t="str">
        <f ca="1">INDEX({"","_","-","="},IF(OR($D426 &gt;= AS$6, $E426 &lt; AR$6), 0, 1)+IF(OR($F426 &gt;= AS$6, $G426 &lt; AR$6), 0, 2)+1)</f>
        <v/>
      </c>
      <c r="AS426" s="68" t="str">
        <f ca="1">INDEX({"","_","-","="},IF(OR($D426 &gt;= AT$6, $E426 &lt; AS$6), 0, 1)+IF(OR($F426 &gt;= AT$6, $G426 &lt; AS$6), 0, 2)+1)</f>
        <v/>
      </c>
      <c r="AT426" s="68" t="str">
        <f ca="1">INDEX({"","_","-","="},IF(OR($D426 &gt;= AU$6, $E426 &lt; AT$6), 0, 1)+IF(OR($F426 &gt;= AU$6, $G426 &lt; AT$6), 0, 2)+1)</f>
        <v/>
      </c>
      <c r="AU426" s="68" t="str">
        <f ca="1">INDEX({"","_","-","="},IF(OR($D426 &gt;= AV$6, $E426 &lt; AU$6), 0, 1)+IF(OR($F426 &gt;= AV$6, $G426 &lt; AU$6), 0, 2)+1)</f>
        <v/>
      </c>
      <c r="AV426" s="68" t="str">
        <f ca="1">INDEX({"","_","-","="},IF(OR($D426 &gt;= AW$6, $E426 &lt; AV$6), 0, 1)+IF(OR($F426 &gt;= AW$6, $G426 &lt; AV$6), 0, 2)+1)</f>
        <v/>
      </c>
      <c r="AW426" s="68" t="str">
        <f ca="1">INDEX({"","_","-","="},IF(OR($D426 &gt;= AX$6, $E426 &lt; AW$6), 0, 1)+IF(OR($F426 &gt;= AX$6, $G426 &lt; AW$6), 0, 2)+1)</f>
        <v/>
      </c>
      <c r="AX426" s="68" t="str">
        <f ca="1">INDEX({"","_","-","="},IF(OR($D426 &gt;= AY$6, $E426 &lt; AX$6), 0, 1)+IF(OR($F426 &gt;= AY$6, $G426 &lt; AX$6), 0, 2)+1)</f>
        <v/>
      </c>
      <c r="AY426" s="68" t="str">
        <f ca="1">INDEX({"","_","-","="},IF(OR($D426 &gt;= AZ$6, $E426 &lt; AY$6), 0, 1)+IF(OR($F426 &gt;= AZ$6, $G426 &lt; AY$6), 0, 2)+1)</f>
        <v/>
      </c>
      <c r="AZ426" s="68" t="str">
        <f ca="1">INDEX({"","_","-","="},IF(OR($D426 &gt;= BA$6, $E426 &lt; AZ$6), 0, 1)+IF(OR($F426 &gt;= BA$6, $G426 &lt; AZ$6), 0, 2)+1)</f>
        <v/>
      </c>
      <c r="BA426" s="68" t="str">
        <f ca="1">INDEX({"","_","-","="},IF(OR($D426 &gt;= BB$6, $E426 &lt; BA$6), 0, 1)+IF(OR($F426 &gt;= BB$6, $G426 &lt; BA$6), 0, 2)+1)</f>
        <v/>
      </c>
      <c r="BB426" s="68" t="str">
        <f ca="1">INDEX({"","_","-","="},IF(OR($D426 &gt;= BC$6, $E426 &lt; BB$6), 0, 1)+IF(OR($F426 &gt;= BC$6, $G426 &lt; BB$6), 0, 2)+1)</f>
        <v/>
      </c>
      <c r="BC426" s="68" t="str">
        <f ca="1">INDEX({"","_","-","="},IF(OR($D426 &gt;= BD$6, $E426 &lt; BC$6), 0, 1)+IF(OR($F426 &gt;= BD$6, $G426 &lt; BC$6), 0, 2)+1)</f>
        <v/>
      </c>
      <c r="BD426" s="68" t="str">
        <f ca="1">INDEX({"","_","-","="},IF(OR($D426 &gt;= BE$6, $E426 &lt; BD$6), 0, 1)+IF(OR($F426 &gt;= BE$6, $G426 &lt; BD$6), 0, 2)+1)</f>
        <v/>
      </c>
      <c r="BE426" s="68" t="str">
        <f ca="1">INDEX({"","_","-","="},IF(OR($D426 &gt;= BF$6, $E426 &lt; BE$6), 0, 1)+IF(OR($F426 &gt;= BF$6, $G426 &lt; BE$6), 0, 2)+1)</f>
        <v/>
      </c>
      <c r="BF426" s="68" t="str">
        <f ca="1">INDEX({"","_","-","="},IF(OR($D426 &gt;= BG$6, $E426 &lt; BF$6), 0, 1)+IF(OR($F426 &gt;= BG$6, $G426 &lt; BF$6), 0, 2)+1)</f>
        <v/>
      </c>
      <c r="BG426" s="68" t="str">
        <f ca="1">INDEX({"","_","-","="},IF(OR($D426 &gt;= BH$6, $E426 &lt; BG$6), 0, 1)+IF(OR($F426 &gt;= BH$6, $G426 &lt; BG$6), 0, 2)+1)</f>
        <v/>
      </c>
      <c r="BH426" s="68" t="str">
        <f ca="1">INDEX({"","_","-","="},IF(OR($D426 &gt;= BI$6, $E426 &lt; BH$6), 0, 1)+IF(OR($F426 &gt;= BI$6, $G426 &lt; BH$6), 0, 2)+1)</f>
        <v/>
      </c>
      <c r="BI426" s="68" t="str">
        <f ca="1">INDEX({"","_","-","="},IF(OR($D426 &gt;= BJ$6, $E426 &lt; BI$6), 0, 1)+IF(OR($F426 &gt;= BJ$6, $G426 &lt; BI$6), 0, 2)+1)</f>
        <v/>
      </c>
      <c r="BJ426" s="68" t="str">
        <f ca="1">INDEX({"","_","-","="},IF(OR($D426 &gt;= BK$6, $E426 &lt; BJ$6), 0, 1)+IF(OR($F426 &gt;= BK$6, $G426 &lt; BJ$6), 0, 2)+1)</f>
        <v/>
      </c>
      <c r="BK426" s="68" t="str">
        <f ca="1">INDEX({"","_","-","="},IF(OR($D426 &gt;= BL$6, $E426 &lt; BK$6), 0, 1)+IF(OR($F426 &gt;= BL$6, $G426 &lt; BK$6), 0, 2)+1)</f>
        <v/>
      </c>
      <c r="BL426" s="68" t="str">
        <f ca="1">INDEX({"","_","-","="},IF(OR($D426 &gt;= BM$6, $E426 &lt; BL$6), 0, 1)+IF(OR($F426 &gt;= BM$6, $G426 &lt; BL$6), 0, 2)+1)</f>
        <v/>
      </c>
      <c r="BM426" s="68" t="str">
        <f ca="1">INDEX({"","_","-","="},IF(OR($D426 &gt;= BN$6, $E426 &lt; BM$6), 0, 1)+IF(OR($F426 &gt;= BN$6, $G426 &lt; BM$6), 0, 2)+1)</f>
        <v/>
      </c>
      <c r="BN426" s="68" t="str">
        <f ca="1">INDEX({"","_","-","="},IF(OR($D426 &gt;= BO$6, $E426 &lt; BN$6), 0, 1)+IF(OR($F426 &gt;= BO$6, $G426 &lt; BN$6), 0, 2)+1)</f>
        <v/>
      </c>
      <c r="BO426" s="68" t="str">
        <f ca="1">INDEX({"","_","-","="},IF(OR($D426 &gt;= BP$6, $E426 &lt; BO$6), 0, 1)+IF(OR($F426 &gt;= BP$6, $G426 &lt; BO$6), 0, 2)+1)</f>
        <v/>
      </c>
      <c r="BP426" s="68" t="str">
        <f ca="1">INDEX({"","_","-","="},IF(OR($D426 &gt;= BQ$6, $E426 &lt; BP$6), 0, 1)+IF(OR($F426 &gt;= BQ$6, $G426 &lt; BP$6), 0, 2)+1)</f>
        <v/>
      </c>
      <c r="BQ426" s="68" t="str">
        <f ca="1">INDEX({"","_","-","="},IF(OR($D426 &gt;= BR$6, $E426 &lt; BQ$6), 0, 1)+IF(OR($F426 &gt;= BR$6, $G426 &lt; BQ$6), 0, 2)+1)</f>
        <v/>
      </c>
      <c r="BR426" s="68" t="str">
        <f ca="1">INDEX({"","_","-","="},IF(OR($D426 &gt;= BS$6, $E426 &lt; BR$6), 0, 1)+IF(OR($F426 &gt;= BS$6, $G426 &lt; BR$6), 0, 2)+1)</f>
        <v/>
      </c>
      <c r="BS426" s="68" t="str">
        <f ca="1">INDEX({"","_","-","="},IF(OR($D426 &gt;= BT$6, $E426 &lt; BS$6), 0, 1)+IF(OR($F426 &gt;= BT$6, $G426 &lt; BS$6), 0, 2)+1)</f>
        <v/>
      </c>
      <c r="BT426" s="68" t="str">
        <f ca="1">INDEX({"","_","-","="},IF(OR($D426 &gt;= BU$6, $E426 &lt; BT$6), 0, 1)+IF(OR($F426 &gt;= BU$6, $G426 &lt; BT$6), 0, 2)+1)</f>
        <v/>
      </c>
      <c r="BU426" s="68" t="str">
        <f ca="1">INDEX({"","_","-","="},IF(OR($D426 &gt;= BV$6, $E426 &lt; BU$6), 0, 1)+IF(OR($F426 &gt;= BV$6, $G426 &lt; BU$6), 0, 2)+1)</f>
        <v/>
      </c>
      <c r="BV426" s="68" t="str">
        <f ca="1">INDEX({"","_","-","="},IF(OR($D426 &gt;= BW$6, $E426 &lt; BV$6), 0, 1)+IF(OR($F426 &gt;= BW$6, $G426 &lt; BV$6), 0, 2)+1)</f>
        <v/>
      </c>
      <c r="BW426" s="68" t="str">
        <f ca="1">INDEX({"","_","-","="},IF(OR($D426 &gt;= BX$6, $E426 &lt; BW$6), 0, 1)+IF(OR($F426 &gt;= BX$6, $G426 &lt; BW$6), 0, 2)+1)</f>
        <v/>
      </c>
      <c r="BX426" s="68" t="str">
        <f ca="1">INDEX({"","_","-","="},IF(OR($D426 &gt;= BY$6, $E426 &lt; BX$6), 0, 1)+IF(OR($F426 &gt;= BY$6, $G426 &lt; BX$6), 0, 2)+1)</f>
        <v/>
      </c>
      <c r="BY426" s="68" t="str">
        <f ca="1">INDEX({"","_","-","="},IF(OR($D426 &gt;= BZ$6, $E426 &lt; BY$6), 0, 1)+IF(OR($F426 &gt;= BZ$6, $G426 &lt; BY$6), 0, 2)+1)</f>
        <v/>
      </c>
      <c r="BZ426" s="68" t="str">
        <f ca="1">INDEX({"","_","-","="},IF(OR($D426 &gt;= CA$6, $E426 &lt; BZ$6), 0, 1)+IF(OR($F426 &gt;= CA$6, $G426 &lt; BZ$6), 0, 2)+1)</f>
        <v/>
      </c>
      <c r="CA426" s="68" t="str">
        <f ca="1">INDEX({"","_","-","="},IF(OR($D426 &gt;= CB$6, $E426 &lt; CA$6), 0, 1)+IF(OR($F426 &gt;= CB$6, $G426 &lt; CA$6), 0, 2)+1)</f>
        <v/>
      </c>
      <c r="CB426" s="68" t="str">
        <f ca="1">INDEX({"","_","-","="},IF(OR($D426 &gt;= CC$6, $E426 &lt; CB$6), 0, 1)+IF(OR($F426 &gt;= CC$6, $G426 &lt; CB$6), 0, 2)+1)</f>
        <v/>
      </c>
      <c r="CC426" s="68" t="str">
        <f ca="1">INDEX({"","_","-","="},IF(OR($D426 &gt;= CD$6, $E426 &lt; CC$6), 0, 1)+IF(OR($F426 &gt;= CD$6, $G426 &lt; CC$6), 0, 2)+1)</f>
        <v/>
      </c>
      <c r="CD426" s="68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IF('临-进度'!M422,'临-进度'!$A422,"")</f>
        <v/>
      </c>
      <c r="B427" s="8" t="str">
        <f ca="1">IF('临-进度'!M422,'临-进度'!$B422,"")</f>
        <v/>
      </c>
      <c r="C427" s="8" t="str">
        <f ca="1">IF('临-进度'!M422,'临-进度'!$E422,"")</f>
        <v/>
      </c>
      <c r="D427" s="40" t="str">
        <f ca="1">IF('临-进度'!$M422,'临-进度'!$I422,"")</f>
        <v/>
      </c>
      <c r="E427" s="40" t="str">
        <f ca="1">IF('临-进度'!$M422,'临-进度'!$AE422,"")</f>
        <v/>
      </c>
      <c r="F427" s="40" t="str">
        <f ca="1">IF('临-进度'!$M422,'临-进度'!$J422,"")</f>
        <v/>
      </c>
      <c r="G427" s="73" t="str">
        <f ca="1">IF('临-进度'!$M422,'临-进度'!$AF422,"")</f>
        <v/>
      </c>
      <c r="H427" s="68" t="str">
        <f ca="1">INDEX({"","_","-","="},IF(OR($D427 &gt;= I$6, $E427 &lt; H$6), 0, 1)+IF(OR($F427 &gt;= I$6, $G427 &lt; H$6), 0, 2)+1)</f>
        <v/>
      </c>
      <c r="I427" s="68" t="str">
        <f ca="1">INDEX({"","_","-","="},IF(OR($D427 &gt;= J$6, $E427 &lt; I$6), 0, 1)+IF(OR($F427 &gt;= J$6, $G427 &lt; I$6), 0, 2)+1)</f>
        <v/>
      </c>
      <c r="J427" s="68" t="str">
        <f ca="1">INDEX({"","_","-","="},IF(OR($D427 &gt;= K$6, $E427 &lt; J$6), 0, 1)+IF(OR($F427 &gt;= K$6, $G427 &lt; J$6), 0, 2)+1)</f>
        <v/>
      </c>
      <c r="K427" s="68" t="str">
        <f ca="1">INDEX({"","_","-","="},IF(OR($D427 &gt;= L$6, $E427 &lt; K$6), 0, 1)+IF(OR($F427 &gt;= L$6, $G427 &lt; K$6), 0, 2)+1)</f>
        <v/>
      </c>
      <c r="L427" s="68" t="str">
        <f ca="1">INDEX({"","_","-","="},IF(OR($D427 &gt;= M$6, $E427 &lt; L$6), 0, 1)+IF(OR($F427 &gt;= M$6, $G427 &lt; L$6), 0, 2)+1)</f>
        <v/>
      </c>
      <c r="M427" s="68" t="str">
        <f ca="1">INDEX({"","_","-","="},IF(OR($D427 &gt;= N$6, $E427 &lt; M$6), 0, 1)+IF(OR($F427 &gt;= N$6, $G427 &lt; M$6), 0, 2)+1)</f>
        <v/>
      </c>
      <c r="N427" s="68" t="str">
        <f ca="1">INDEX({"","_","-","="},IF(OR($D427 &gt;= O$6, $E427 &lt; N$6), 0, 1)+IF(OR($F427 &gt;= O$6, $G427 &lt; N$6), 0, 2)+1)</f>
        <v/>
      </c>
      <c r="O427" s="68" t="str">
        <f ca="1">INDEX({"","_","-","="},IF(OR($D427 &gt;= P$6, $E427 &lt; O$6), 0, 1)+IF(OR($F427 &gt;= P$6, $G427 &lt; O$6), 0, 2)+1)</f>
        <v/>
      </c>
      <c r="P427" s="68" t="str">
        <f ca="1">INDEX({"","_","-","="},IF(OR($D427 &gt;= Q$6, $E427 &lt; P$6), 0, 1)+IF(OR($F427 &gt;= Q$6, $G427 &lt; P$6), 0, 2)+1)</f>
        <v/>
      </c>
      <c r="Q427" s="68" t="str">
        <f ca="1">INDEX({"","_","-","="},IF(OR($D427 &gt;= R$6, $E427 &lt; Q$6), 0, 1)+IF(OR($F427 &gt;= R$6, $G427 &lt; Q$6), 0, 2)+1)</f>
        <v/>
      </c>
      <c r="R427" s="68" t="str">
        <f ca="1">INDEX({"","_","-","="},IF(OR($D427 &gt;= S$6, $E427 &lt; R$6), 0, 1)+IF(OR($F427 &gt;= S$6, $G427 &lt; R$6), 0, 2)+1)</f>
        <v/>
      </c>
      <c r="S427" s="68" t="str">
        <f ca="1">INDEX({"","_","-","="},IF(OR($D427 &gt;= T$6, $E427 &lt; S$6), 0, 1)+IF(OR($F427 &gt;= T$6, $G427 &lt; S$6), 0, 2)+1)</f>
        <v/>
      </c>
      <c r="T427" s="68" t="str">
        <f ca="1">INDEX({"","_","-","="},IF(OR($D427 &gt;= U$6, $E427 &lt; T$6), 0, 1)+IF(OR($F427 &gt;= U$6, $G427 &lt; T$6), 0, 2)+1)</f>
        <v/>
      </c>
      <c r="U427" s="68" t="str">
        <f ca="1">INDEX({"","_","-","="},IF(OR($D427 &gt;= V$6, $E427 &lt; U$6), 0, 1)+IF(OR($F427 &gt;= V$6, $G427 &lt; U$6), 0, 2)+1)</f>
        <v/>
      </c>
      <c r="V427" s="68" t="str">
        <f ca="1">INDEX({"","_","-","="},IF(OR($D427 &gt;= W$6, $E427 &lt; V$6), 0, 1)+IF(OR($F427 &gt;= W$6, $G427 &lt; V$6), 0, 2)+1)</f>
        <v/>
      </c>
      <c r="W427" s="68" t="str">
        <f ca="1">INDEX({"","_","-","="},IF(OR($D427 &gt;= X$6, $E427 &lt; W$6), 0, 1)+IF(OR($F427 &gt;= X$6, $G427 &lt; W$6), 0, 2)+1)</f>
        <v/>
      </c>
      <c r="X427" s="68" t="str">
        <f ca="1">INDEX({"","_","-","="},IF(OR($D427 &gt;= Y$6, $E427 &lt; X$6), 0, 1)+IF(OR($F427 &gt;= Y$6, $G427 &lt; X$6), 0, 2)+1)</f>
        <v/>
      </c>
      <c r="Y427" s="68" t="str">
        <f ca="1">INDEX({"","_","-","="},IF(OR($D427 &gt;= Z$6, $E427 &lt; Y$6), 0, 1)+IF(OR($F427 &gt;= Z$6, $G427 &lt; Y$6), 0, 2)+1)</f>
        <v/>
      </c>
      <c r="Z427" s="68" t="str">
        <f ca="1">INDEX({"","_","-","="},IF(OR($D427 &gt;= AA$6, $E427 &lt; Z$6), 0, 1)+IF(OR($F427 &gt;= AA$6, $G427 &lt; Z$6), 0, 2)+1)</f>
        <v/>
      </c>
      <c r="AA427" s="68" t="str">
        <f ca="1">INDEX({"","_","-","="},IF(OR($D427 &gt;= AB$6, $E427 &lt; AA$6), 0, 1)+IF(OR($F427 &gt;= AB$6, $G427 &lt; AA$6), 0, 2)+1)</f>
        <v/>
      </c>
      <c r="AB427" s="68" t="str">
        <f ca="1">INDEX({"","_","-","="},IF(OR($D427 &gt;= AC$6, $E427 &lt; AB$6), 0, 1)+IF(OR($F427 &gt;= AC$6, $G427 &lt; AB$6), 0, 2)+1)</f>
        <v/>
      </c>
      <c r="AC427" s="68" t="str">
        <f ca="1">INDEX({"","_","-","="},IF(OR($D427 &gt;= AD$6, $E427 &lt; AC$6), 0, 1)+IF(OR($F427 &gt;= AD$6, $G427 &lt; AC$6), 0, 2)+1)</f>
        <v/>
      </c>
      <c r="AD427" s="68" t="str">
        <f ca="1">INDEX({"","_","-","="},IF(OR($D427 &gt;= AE$6, $E427 &lt; AD$6), 0, 1)+IF(OR($F427 &gt;= AE$6, $G427 &lt; AD$6), 0, 2)+1)</f>
        <v/>
      </c>
      <c r="AE427" s="68" t="str">
        <f ca="1">INDEX({"","_","-","="},IF(OR($D427 &gt;= AF$6, $E427 &lt; AE$6), 0, 1)+IF(OR($F427 &gt;= AF$6, $G427 &lt; AE$6), 0, 2)+1)</f>
        <v/>
      </c>
      <c r="AF427" s="68" t="str">
        <f ca="1">INDEX({"","_","-","="},IF(OR($D427 &gt;= AG$6, $E427 &lt; AF$6), 0, 1)+IF(OR($F427 &gt;= AG$6, $G427 &lt; AF$6), 0, 2)+1)</f>
        <v/>
      </c>
      <c r="AG427" s="68" t="str">
        <f ca="1">INDEX({"","_","-","="},IF(OR($D427 &gt;= AH$6, $E427 &lt; AG$6), 0, 1)+IF(OR($F427 &gt;= AH$6, $G427 &lt; AG$6), 0, 2)+1)</f>
        <v/>
      </c>
      <c r="AH427" s="68" t="str">
        <f ca="1">INDEX({"","_","-","="},IF(OR($D427 &gt;= AI$6, $E427 &lt; AH$6), 0, 1)+IF(OR($F427 &gt;= AI$6, $G427 &lt; AH$6), 0, 2)+1)</f>
        <v/>
      </c>
      <c r="AI427" s="68" t="str">
        <f ca="1">INDEX({"","_","-","="},IF(OR($D427 &gt;= AJ$6, $E427 &lt; AI$6), 0, 1)+IF(OR($F427 &gt;= AJ$6, $G427 &lt; AI$6), 0, 2)+1)</f>
        <v/>
      </c>
      <c r="AJ427" s="68" t="str">
        <f ca="1">INDEX({"","_","-","="},IF(OR($D427 &gt;= AK$6, $E427 &lt; AJ$6), 0, 1)+IF(OR($F427 &gt;= AK$6, $G427 &lt; AJ$6), 0, 2)+1)</f>
        <v/>
      </c>
      <c r="AK427" s="68" t="str">
        <f ca="1">INDEX({"","_","-","="},IF(OR($D427 &gt;= AL$6, $E427 &lt; AK$6), 0, 1)+IF(OR($F427 &gt;= AL$6, $G427 &lt; AK$6), 0, 2)+1)</f>
        <v/>
      </c>
      <c r="AL427" s="68" t="str">
        <f ca="1">INDEX({"","_","-","="},IF(OR($D427 &gt;= AM$6, $E427 &lt; AL$6), 0, 1)+IF(OR($F427 &gt;= AM$6, $G427 &lt; AL$6), 0, 2)+1)</f>
        <v/>
      </c>
      <c r="AM427" s="68" t="str">
        <f ca="1">INDEX({"","_","-","="},IF(OR($D427 &gt;= AN$6, $E427 &lt; AM$6), 0, 1)+IF(OR($F427 &gt;= AN$6, $G427 &lt; AM$6), 0, 2)+1)</f>
        <v/>
      </c>
      <c r="AN427" s="68" t="str">
        <f ca="1">INDEX({"","_","-","="},IF(OR($D427 &gt;= AO$6, $E427 &lt; AN$6), 0, 1)+IF(OR($F427 &gt;= AO$6, $G427 &lt; AN$6), 0, 2)+1)</f>
        <v/>
      </c>
      <c r="AO427" s="68" t="str">
        <f ca="1">INDEX({"","_","-","="},IF(OR($D427 &gt;= AP$6, $E427 &lt; AO$6), 0, 1)+IF(OR($F427 &gt;= AP$6, $G427 &lt; AO$6), 0, 2)+1)</f>
        <v/>
      </c>
      <c r="AP427" s="68" t="str">
        <f ca="1">INDEX({"","_","-","="},IF(OR($D427 &gt;= AQ$6, $E427 &lt; AP$6), 0, 1)+IF(OR($F427 &gt;= AQ$6, $G427 &lt; AP$6), 0, 2)+1)</f>
        <v/>
      </c>
      <c r="AQ427" s="68" t="str">
        <f ca="1">INDEX({"","_","-","="},IF(OR($D427 &gt;= AR$6, $E427 &lt; AQ$6), 0, 1)+IF(OR($F427 &gt;= AR$6, $G427 &lt; AQ$6), 0, 2)+1)</f>
        <v/>
      </c>
      <c r="AR427" s="68" t="str">
        <f ca="1">INDEX({"","_","-","="},IF(OR($D427 &gt;= AS$6, $E427 &lt; AR$6), 0, 1)+IF(OR($F427 &gt;= AS$6, $G427 &lt; AR$6), 0, 2)+1)</f>
        <v/>
      </c>
      <c r="AS427" s="68" t="str">
        <f ca="1">INDEX({"","_","-","="},IF(OR($D427 &gt;= AT$6, $E427 &lt; AS$6), 0, 1)+IF(OR($F427 &gt;= AT$6, $G427 &lt; AS$6), 0, 2)+1)</f>
        <v/>
      </c>
      <c r="AT427" s="68" t="str">
        <f ca="1">INDEX({"","_","-","="},IF(OR($D427 &gt;= AU$6, $E427 &lt; AT$6), 0, 1)+IF(OR($F427 &gt;= AU$6, $G427 &lt; AT$6), 0, 2)+1)</f>
        <v/>
      </c>
      <c r="AU427" s="68" t="str">
        <f ca="1">INDEX({"","_","-","="},IF(OR($D427 &gt;= AV$6, $E427 &lt; AU$6), 0, 1)+IF(OR($F427 &gt;= AV$6, $G427 &lt; AU$6), 0, 2)+1)</f>
        <v/>
      </c>
      <c r="AV427" s="68" t="str">
        <f ca="1">INDEX({"","_","-","="},IF(OR($D427 &gt;= AW$6, $E427 &lt; AV$6), 0, 1)+IF(OR($F427 &gt;= AW$6, $G427 &lt; AV$6), 0, 2)+1)</f>
        <v/>
      </c>
      <c r="AW427" s="68" t="str">
        <f ca="1">INDEX({"","_","-","="},IF(OR($D427 &gt;= AX$6, $E427 &lt; AW$6), 0, 1)+IF(OR($F427 &gt;= AX$6, $G427 &lt; AW$6), 0, 2)+1)</f>
        <v/>
      </c>
      <c r="AX427" s="68" t="str">
        <f ca="1">INDEX({"","_","-","="},IF(OR($D427 &gt;= AY$6, $E427 &lt; AX$6), 0, 1)+IF(OR($F427 &gt;= AY$6, $G427 &lt; AX$6), 0, 2)+1)</f>
        <v/>
      </c>
      <c r="AY427" s="68" t="str">
        <f ca="1">INDEX({"","_","-","="},IF(OR($D427 &gt;= AZ$6, $E427 &lt; AY$6), 0, 1)+IF(OR($F427 &gt;= AZ$6, $G427 &lt; AY$6), 0, 2)+1)</f>
        <v/>
      </c>
      <c r="AZ427" s="68" t="str">
        <f ca="1">INDEX({"","_","-","="},IF(OR($D427 &gt;= BA$6, $E427 &lt; AZ$6), 0, 1)+IF(OR($F427 &gt;= BA$6, $G427 &lt; AZ$6), 0, 2)+1)</f>
        <v/>
      </c>
      <c r="BA427" s="68" t="str">
        <f ca="1">INDEX({"","_","-","="},IF(OR($D427 &gt;= BB$6, $E427 &lt; BA$6), 0, 1)+IF(OR($F427 &gt;= BB$6, $G427 &lt; BA$6), 0, 2)+1)</f>
        <v/>
      </c>
      <c r="BB427" s="68" t="str">
        <f ca="1">INDEX({"","_","-","="},IF(OR($D427 &gt;= BC$6, $E427 &lt; BB$6), 0, 1)+IF(OR($F427 &gt;= BC$6, $G427 &lt; BB$6), 0, 2)+1)</f>
        <v/>
      </c>
      <c r="BC427" s="68" t="str">
        <f ca="1">INDEX({"","_","-","="},IF(OR($D427 &gt;= BD$6, $E427 &lt; BC$6), 0, 1)+IF(OR($F427 &gt;= BD$6, $G427 &lt; BC$6), 0, 2)+1)</f>
        <v/>
      </c>
      <c r="BD427" s="68" t="str">
        <f ca="1">INDEX({"","_","-","="},IF(OR($D427 &gt;= BE$6, $E427 &lt; BD$6), 0, 1)+IF(OR($F427 &gt;= BE$6, $G427 &lt; BD$6), 0, 2)+1)</f>
        <v/>
      </c>
      <c r="BE427" s="68" t="str">
        <f ca="1">INDEX({"","_","-","="},IF(OR($D427 &gt;= BF$6, $E427 &lt; BE$6), 0, 1)+IF(OR($F427 &gt;= BF$6, $G427 &lt; BE$6), 0, 2)+1)</f>
        <v/>
      </c>
      <c r="BF427" s="68" t="str">
        <f ca="1">INDEX({"","_","-","="},IF(OR($D427 &gt;= BG$6, $E427 &lt; BF$6), 0, 1)+IF(OR($F427 &gt;= BG$6, $G427 &lt; BF$6), 0, 2)+1)</f>
        <v/>
      </c>
      <c r="BG427" s="68" t="str">
        <f ca="1">INDEX({"","_","-","="},IF(OR($D427 &gt;= BH$6, $E427 &lt; BG$6), 0, 1)+IF(OR($F427 &gt;= BH$6, $G427 &lt; BG$6), 0, 2)+1)</f>
        <v/>
      </c>
      <c r="BH427" s="68" t="str">
        <f ca="1">INDEX({"","_","-","="},IF(OR($D427 &gt;= BI$6, $E427 &lt; BH$6), 0, 1)+IF(OR($F427 &gt;= BI$6, $G427 &lt; BH$6), 0, 2)+1)</f>
        <v/>
      </c>
      <c r="BI427" s="68" t="str">
        <f ca="1">INDEX({"","_","-","="},IF(OR($D427 &gt;= BJ$6, $E427 &lt; BI$6), 0, 1)+IF(OR($F427 &gt;= BJ$6, $G427 &lt; BI$6), 0, 2)+1)</f>
        <v/>
      </c>
      <c r="BJ427" s="68" t="str">
        <f ca="1">INDEX({"","_","-","="},IF(OR($D427 &gt;= BK$6, $E427 &lt; BJ$6), 0, 1)+IF(OR($F427 &gt;= BK$6, $G427 &lt; BJ$6), 0, 2)+1)</f>
        <v/>
      </c>
      <c r="BK427" s="68" t="str">
        <f ca="1">INDEX({"","_","-","="},IF(OR($D427 &gt;= BL$6, $E427 &lt; BK$6), 0, 1)+IF(OR($F427 &gt;= BL$6, $G427 &lt; BK$6), 0, 2)+1)</f>
        <v/>
      </c>
      <c r="BL427" s="68" t="str">
        <f ca="1">INDEX({"","_","-","="},IF(OR($D427 &gt;= BM$6, $E427 &lt; BL$6), 0, 1)+IF(OR($F427 &gt;= BM$6, $G427 &lt; BL$6), 0, 2)+1)</f>
        <v/>
      </c>
      <c r="BM427" s="68" t="str">
        <f ca="1">INDEX({"","_","-","="},IF(OR($D427 &gt;= BN$6, $E427 &lt; BM$6), 0, 1)+IF(OR($F427 &gt;= BN$6, $G427 &lt; BM$6), 0, 2)+1)</f>
        <v/>
      </c>
      <c r="BN427" s="68" t="str">
        <f ca="1">INDEX({"","_","-","="},IF(OR($D427 &gt;= BO$6, $E427 &lt; BN$6), 0, 1)+IF(OR($F427 &gt;= BO$6, $G427 &lt; BN$6), 0, 2)+1)</f>
        <v/>
      </c>
      <c r="BO427" s="68" t="str">
        <f ca="1">INDEX({"","_","-","="},IF(OR($D427 &gt;= BP$6, $E427 &lt; BO$6), 0, 1)+IF(OR($F427 &gt;= BP$6, $G427 &lt; BO$6), 0, 2)+1)</f>
        <v/>
      </c>
      <c r="BP427" s="68" t="str">
        <f ca="1">INDEX({"","_","-","="},IF(OR($D427 &gt;= BQ$6, $E427 &lt; BP$6), 0, 1)+IF(OR($F427 &gt;= BQ$6, $G427 &lt; BP$6), 0, 2)+1)</f>
        <v/>
      </c>
      <c r="BQ427" s="68" t="str">
        <f ca="1">INDEX({"","_","-","="},IF(OR($D427 &gt;= BR$6, $E427 &lt; BQ$6), 0, 1)+IF(OR($F427 &gt;= BR$6, $G427 &lt; BQ$6), 0, 2)+1)</f>
        <v/>
      </c>
      <c r="BR427" s="68" t="str">
        <f ca="1">INDEX({"","_","-","="},IF(OR($D427 &gt;= BS$6, $E427 &lt; BR$6), 0, 1)+IF(OR($F427 &gt;= BS$6, $G427 &lt; BR$6), 0, 2)+1)</f>
        <v/>
      </c>
      <c r="BS427" s="68" t="str">
        <f ca="1">INDEX({"","_","-","="},IF(OR($D427 &gt;= BT$6, $E427 &lt; BS$6), 0, 1)+IF(OR($F427 &gt;= BT$6, $G427 &lt; BS$6), 0, 2)+1)</f>
        <v/>
      </c>
      <c r="BT427" s="68" t="str">
        <f ca="1">INDEX({"","_","-","="},IF(OR($D427 &gt;= BU$6, $E427 &lt; BT$6), 0, 1)+IF(OR($F427 &gt;= BU$6, $G427 &lt; BT$6), 0, 2)+1)</f>
        <v/>
      </c>
      <c r="BU427" s="68" t="str">
        <f ca="1">INDEX({"","_","-","="},IF(OR($D427 &gt;= BV$6, $E427 &lt; BU$6), 0, 1)+IF(OR($F427 &gt;= BV$6, $G427 &lt; BU$6), 0, 2)+1)</f>
        <v/>
      </c>
      <c r="BV427" s="68" t="str">
        <f ca="1">INDEX({"","_","-","="},IF(OR($D427 &gt;= BW$6, $E427 &lt; BV$6), 0, 1)+IF(OR($F427 &gt;= BW$6, $G427 &lt; BV$6), 0, 2)+1)</f>
        <v/>
      </c>
      <c r="BW427" s="68" t="str">
        <f ca="1">INDEX({"","_","-","="},IF(OR($D427 &gt;= BX$6, $E427 &lt; BW$6), 0, 1)+IF(OR($F427 &gt;= BX$6, $G427 &lt; BW$6), 0, 2)+1)</f>
        <v/>
      </c>
      <c r="BX427" s="68" t="str">
        <f ca="1">INDEX({"","_","-","="},IF(OR($D427 &gt;= BY$6, $E427 &lt; BX$6), 0, 1)+IF(OR($F427 &gt;= BY$6, $G427 &lt; BX$6), 0, 2)+1)</f>
        <v/>
      </c>
      <c r="BY427" s="68" t="str">
        <f ca="1">INDEX({"","_","-","="},IF(OR($D427 &gt;= BZ$6, $E427 &lt; BY$6), 0, 1)+IF(OR($F427 &gt;= BZ$6, $G427 &lt; BY$6), 0, 2)+1)</f>
        <v/>
      </c>
      <c r="BZ427" s="68" t="str">
        <f ca="1">INDEX({"","_","-","="},IF(OR($D427 &gt;= CA$6, $E427 &lt; BZ$6), 0, 1)+IF(OR($F427 &gt;= CA$6, $G427 &lt; BZ$6), 0, 2)+1)</f>
        <v/>
      </c>
      <c r="CA427" s="68" t="str">
        <f ca="1">INDEX({"","_","-","="},IF(OR($D427 &gt;= CB$6, $E427 &lt; CA$6), 0, 1)+IF(OR($F427 &gt;= CB$6, $G427 &lt; CA$6), 0, 2)+1)</f>
        <v/>
      </c>
      <c r="CB427" s="68" t="str">
        <f ca="1">INDEX({"","_","-","="},IF(OR($D427 &gt;= CC$6, $E427 &lt; CB$6), 0, 1)+IF(OR($F427 &gt;= CC$6, $G427 &lt; CB$6), 0, 2)+1)</f>
        <v/>
      </c>
      <c r="CC427" s="68" t="str">
        <f ca="1">INDEX({"","_","-","="},IF(OR($D427 &gt;= CD$6, $E427 &lt; CC$6), 0, 1)+IF(OR($F427 &gt;= CD$6, $G427 &lt; CC$6), 0, 2)+1)</f>
        <v/>
      </c>
      <c r="CD427" s="68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IF('临-进度'!M423,'临-进度'!$A423,"")</f>
        <v/>
      </c>
      <c r="B428" s="8" t="str">
        <f ca="1">IF('临-进度'!M423,'临-进度'!$B423,"")</f>
        <v/>
      </c>
      <c r="C428" s="8" t="str">
        <f ca="1">IF('临-进度'!M423,'临-进度'!$E423,"")</f>
        <v/>
      </c>
      <c r="D428" s="40" t="str">
        <f ca="1">IF('临-进度'!$M423,'临-进度'!$I423,"")</f>
        <v/>
      </c>
      <c r="E428" s="40" t="str">
        <f ca="1">IF('临-进度'!$M423,'临-进度'!$AE423,"")</f>
        <v/>
      </c>
      <c r="F428" s="40" t="str">
        <f ca="1">IF('临-进度'!$M423,'临-进度'!$J423,"")</f>
        <v/>
      </c>
      <c r="G428" s="73" t="str">
        <f ca="1">IF('临-进度'!$M423,'临-进度'!$AF423,"")</f>
        <v/>
      </c>
      <c r="H428" s="68" t="str">
        <f ca="1">INDEX({"","_","-","="},IF(OR($D428 &gt;= I$6, $E428 &lt; H$6), 0, 1)+IF(OR($F428 &gt;= I$6, $G428 &lt; H$6), 0, 2)+1)</f>
        <v/>
      </c>
      <c r="I428" s="68" t="str">
        <f ca="1">INDEX({"","_","-","="},IF(OR($D428 &gt;= J$6, $E428 &lt; I$6), 0, 1)+IF(OR($F428 &gt;= J$6, $G428 &lt; I$6), 0, 2)+1)</f>
        <v/>
      </c>
      <c r="J428" s="68" t="str">
        <f ca="1">INDEX({"","_","-","="},IF(OR($D428 &gt;= K$6, $E428 &lt; J$6), 0, 1)+IF(OR($F428 &gt;= K$6, $G428 &lt; J$6), 0, 2)+1)</f>
        <v/>
      </c>
      <c r="K428" s="68" t="str">
        <f ca="1">INDEX({"","_","-","="},IF(OR($D428 &gt;= L$6, $E428 &lt; K$6), 0, 1)+IF(OR($F428 &gt;= L$6, $G428 &lt; K$6), 0, 2)+1)</f>
        <v/>
      </c>
      <c r="L428" s="68" t="str">
        <f ca="1">INDEX({"","_","-","="},IF(OR($D428 &gt;= M$6, $E428 &lt; L$6), 0, 1)+IF(OR($F428 &gt;= M$6, $G428 &lt; L$6), 0, 2)+1)</f>
        <v/>
      </c>
      <c r="M428" s="68" t="str">
        <f ca="1">INDEX({"","_","-","="},IF(OR($D428 &gt;= N$6, $E428 &lt; M$6), 0, 1)+IF(OR($F428 &gt;= N$6, $G428 &lt; M$6), 0, 2)+1)</f>
        <v/>
      </c>
      <c r="N428" s="68" t="str">
        <f ca="1">INDEX({"","_","-","="},IF(OR($D428 &gt;= O$6, $E428 &lt; N$6), 0, 1)+IF(OR($F428 &gt;= O$6, $G428 &lt; N$6), 0, 2)+1)</f>
        <v/>
      </c>
      <c r="O428" s="68" t="str">
        <f ca="1">INDEX({"","_","-","="},IF(OR($D428 &gt;= P$6, $E428 &lt; O$6), 0, 1)+IF(OR($F428 &gt;= P$6, $G428 &lt; O$6), 0, 2)+1)</f>
        <v/>
      </c>
      <c r="P428" s="68" t="str">
        <f ca="1">INDEX({"","_","-","="},IF(OR($D428 &gt;= Q$6, $E428 &lt; P$6), 0, 1)+IF(OR($F428 &gt;= Q$6, $G428 &lt; P$6), 0, 2)+1)</f>
        <v/>
      </c>
      <c r="Q428" s="68" t="str">
        <f ca="1">INDEX({"","_","-","="},IF(OR($D428 &gt;= R$6, $E428 &lt; Q$6), 0, 1)+IF(OR($F428 &gt;= R$6, $G428 &lt; Q$6), 0, 2)+1)</f>
        <v/>
      </c>
      <c r="R428" s="68" t="str">
        <f ca="1">INDEX({"","_","-","="},IF(OR($D428 &gt;= S$6, $E428 &lt; R$6), 0, 1)+IF(OR($F428 &gt;= S$6, $G428 &lt; R$6), 0, 2)+1)</f>
        <v/>
      </c>
      <c r="S428" s="68" t="str">
        <f ca="1">INDEX({"","_","-","="},IF(OR($D428 &gt;= T$6, $E428 &lt; S$6), 0, 1)+IF(OR($F428 &gt;= T$6, $G428 &lt; S$6), 0, 2)+1)</f>
        <v/>
      </c>
      <c r="T428" s="68" t="str">
        <f ca="1">INDEX({"","_","-","="},IF(OR($D428 &gt;= U$6, $E428 &lt; T$6), 0, 1)+IF(OR($F428 &gt;= U$6, $G428 &lt; T$6), 0, 2)+1)</f>
        <v/>
      </c>
      <c r="U428" s="68" t="str">
        <f ca="1">INDEX({"","_","-","="},IF(OR($D428 &gt;= V$6, $E428 &lt; U$6), 0, 1)+IF(OR($F428 &gt;= V$6, $G428 &lt; U$6), 0, 2)+1)</f>
        <v/>
      </c>
      <c r="V428" s="68" t="str">
        <f ca="1">INDEX({"","_","-","="},IF(OR($D428 &gt;= W$6, $E428 &lt; V$6), 0, 1)+IF(OR($F428 &gt;= W$6, $G428 &lt; V$6), 0, 2)+1)</f>
        <v/>
      </c>
      <c r="W428" s="68" t="str">
        <f ca="1">INDEX({"","_","-","="},IF(OR($D428 &gt;= X$6, $E428 &lt; W$6), 0, 1)+IF(OR($F428 &gt;= X$6, $G428 &lt; W$6), 0, 2)+1)</f>
        <v/>
      </c>
      <c r="X428" s="68" t="str">
        <f ca="1">INDEX({"","_","-","="},IF(OR($D428 &gt;= Y$6, $E428 &lt; X$6), 0, 1)+IF(OR($F428 &gt;= Y$6, $G428 &lt; X$6), 0, 2)+1)</f>
        <v/>
      </c>
      <c r="Y428" s="68" t="str">
        <f ca="1">INDEX({"","_","-","="},IF(OR($D428 &gt;= Z$6, $E428 &lt; Y$6), 0, 1)+IF(OR($F428 &gt;= Z$6, $G428 &lt; Y$6), 0, 2)+1)</f>
        <v/>
      </c>
      <c r="Z428" s="68" t="str">
        <f ca="1">INDEX({"","_","-","="},IF(OR($D428 &gt;= AA$6, $E428 &lt; Z$6), 0, 1)+IF(OR($F428 &gt;= AA$6, $G428 &lt; Z$6), 0, 2)+1)</f>
        <v/>
      </c>
      <c r="AA428" s="68" t="str">
        <f ca="1">INDEX({"","_","-","="},IF(OR($D428 &gt;= AB$6, $E428 &lt; AA$6), 0, 1)+IF(OR($F428 &gt;= AB$6, $G428 &lt; AA$6), 0, 2)+1)</f>
        <v/>
      </c>
      <c r="AB428" s="68" t="str">
        <f ca="1">INDEX({"","_","-","="},IF(OR($D428 &gt;= AC$6, $E428 &lt; AB$6), 0, 1)+IF(OR($F428 &gt;= AC$6, $G428 &lt; AB$6), 0, 2)+1)</f>
        <v/>
      </c>
      <c r="AC428" s="68" t="str">
        <f ca="1">INDEX({"","_","-","="},IF(OR($D428 &gt;= AD$6, $E428 &lt; AC$6), 0, 1)+IF(OR($F428 &gt;= AD$6, $G428 &lt; AC$6), 0, 2)+1)</f>
        <v/>
      </c>
      <c r="AD428" s="68" t="str">
        <f ca="1">INDEX({"","_","-","="},IF(OR($D428 &gt;= AE$6, $E428 &lt; AD$6), 0, 1)+IF(OR($F428 &gt;= AE$6, $G428 &lt; AD$6), 0, 2)+1)</f>
        <v/>
      </c>
      <c r="AE428" s="68" t="str">
        <f ca="1">INDEX({"","_","-","="},IF(OR($D428 &gt;= AF$6, $E428 &lt; AE$6), 0, 1)+IF(OR($F428 &gt;= AF$6, $G428 &lt; AE$6), 0, 2)+1)</f>
        <v/>
      </c>
      <c r="AF428" s="68" t="str">
        <f ca="1">INDEX({"","_","-","="},IF(OR($D428 &gt;= AG$6, $E428 &lt; AF$6), 0, 1)+IF(OR($F428 &gt;= AG$6, $G428 &lt; AF$6), 0, 2)+1)</f>
        <v/>
      </c>
      <c r="AG428" s="68" t="str">
        <f ca="1">INDEX({"","_","-","="},IF(OR($D428 &gt;= AH$6, $E428 &lt; AG$6), 0, 1)+IF(OR($F428 &gt;= AH$6, $G428 &lt; AG$6), 0, 2)+1)</f>
        <v/>
      </c>
      <c r="AH428" s="68" t="str">
        <f ca="1">INDEX({"","_","-","="},IF(OR($D428 &gt;= AI$6, $E428 &lt; AH$6), 0, 1)+IF(OR($F428 &gt;= AI$6, $G428 &lt; AH$6), 0, 2)+1)</f>
        <v/>
      </c>
      <c r="AI428" s="68" t="str">
        <f ca="1">INDEX({"","_","-","="},IF(OR($D428 &gt;= AJ$6, $E428 &lt; AI$6), 0, 1)+IF(OR($F428 &gt;= AJ$6, $G428 &lt; AI$6), 0, 2)+1)</f>
        <v/>
      </c>
      <c r="AJ428" s="68" t="str">
        <f ca="1">INDEX({"","_","-","="},IF(OR($D428 &gt;= AK$6, $E428 &lt; AJ$6), 0, 1)+IF(OR($F428 &gt;= AK$6, $G428 &lt; AJ$6), 0, 2)+1)</f>
        <v/>
      </c>
      <c r="AK428" s="68" t="str">
        <f ca="1">INDEX({"","_","-","="},IF(OR($D428 &gt;= AL$6, $E428 &lt; AK$6), 0, 1)+IF(OR($F428 &gt;= AL$6, $G428 &lt; AK$6), 0, 2)+1)</f>
        <v/>
      </c>
      <c r="AL428" s="68" t="str">
        <f ca="1">INDEX({"","_","-","="},IF(OR($D428 &gt;= AM$6, $E428 &lt; AL$6), 0, 1)+IF(OR($F428 &gt;= AM$6, $G428 &lt; AL$6), 0, 2)+1)</f>
        <v/>
      </c>
      <c r="AM428" s="68" t="str">
        <f ca="1">INDEX({"","_","-","="},IF(OR($D428 &gt;= AN$6, $E428 &lt; AM$6), 0, 1)+IF(OR($F428 &gt;= AN$6, $G428 &lt; AM$6), 0, 2)+1)</f>
        <v/>
      </c>
      <c r="AN428" s="68" t="str">
        <f ca="1">INDEX({"","_","-","="},IF(OR($D428 &gt;= AO$6, $E428 &lt; AN$6), 0, 1)+IF(OR($F428 &gt;= AO$6, $G428 &lt; AN$6), 0, 2)+1)</f>
        <v/>
      </c>
      <c r="AO428" s="68" t="str">
        <f ca="1">INDEX({"","_","-","="},IF(OR($D428 &gt;= AP$6, $E428 &lt; AO$6), 0, 1)+IF(OR($F428 &gt;= AP$6, $G428 &lt; AO$6), 0, 2)+1)</f>
        <v/>
      </c>
      <c r="AP428" s="68" t="str">
        <f ca="1">INDEX({"","_","-","="},IF(OR($D428 &gt;= AQ$6, $E428 &lt; AP$6), 0, 1)+IF(OR($F428 &gt;= AQ$6, $G428 &lt; AP$6), 0, 2)+1)</f>
        <v/>
      </c>
      <c r="AQ428" s="68" t="str">
        <f ca="1">INDEX({"","_","-","="},IF(OR($D428 &gt;= AR$6, $E428 &lt; AQ$6), 0, 1)+IF(OR($F428 &gt;= AR$6, $G428 &lt; AQ$6), 0, 2)+1)</f>
        <v/>
      </c>
      <c r="AR428" s="68" t="str">
        <f ca="1">INDEX({"","_","-","="},IF(OR($D428 &gt;= AS$6, $E428 &lt; AR$6), 0, 1)+IF(OR($F428 &gt;= AS$6, $G428 &lt; AR$6), 0, 2)+1)</f>
        <v/>
      </c>
      <c r="AS428" s="68" t="str">
        <f ca="1">INDEX({"","_","-","="},IF(OR($D428 &gt;= AT$6, $E428 &lt; AS$6), 0, 1)+IF(OR($F428 &gt;= AT$6, $G428 &lt; AS$6), 0, 2)+1)</f>
        <v/>
      </c>
      <c r="AT428" s="68" t="str">
        <f ca="1">INDEX({"","_","-","="},IF(OR($D428 &gt;= AU$6, $E428 &lt; AT$6), 0, 1)+IF(OR($F428 &gt;= AU$6, $G428 &lt; AT$6), 0, 2)+1)</f>
        <v/>
      </c>
      <c r="AU428" s="68" t="str">
        <f ca="1">INDEX({"","_","-","="},IF(OR($D428 &gt;= AV$6, $E428 &lt; AU$6), 0, 1)+IF(OR($F428 &gt;= AV$6, $G428 &lt; AU$6), 0, 2)+1)</f>
        <v/>
      </c>
      <c r="AV428" s="68" t="str">
        <f ca="1">INDEX({"","_","-","="},IF(OR($D428 &gt;= AW$6, $E428 &lt; AV$6), 0, 1)+IF(OR($F428 &gt;= AW$6, $G428 &lt; AV$6), 0, 2)+1)</f>
        <v/>
      </c>
      <c r="AW428" s="68" t="str">
        <f ca="1">INDEX({"","_","-","="},IF(OR($D428 &gt;= AX$6, $E428 &lt; AW$6), 0, 1)+IF(OR($F428 &gt;= AX$6, $G428 &lt; AW$6), 0, 2)+1)</f>
        <v/>
      </c>
      <c r="AX428" s="68" t="str">
        <f ca="1">INDEX({"","_","-","="},IF(OR($D428 &gt;= AY$6, $E428 &lt; AX$6), 0, 1)+IF(OR($F428 &gt;= AY$6, $G428 &lt; AX$6), 0, 2)+1)</f>
        <v/>
      </c>
      <c r="AY428" s="68" t="str">
        <f ca="1">INDEX({"","_","-","="},IF(OR($D428 &gt;= AZ$6, $E428 &lt; AY$6), 0, 1)+IF(OR($F428 &gt;= AZ$6, $G428 &lt; AY$6), 0, 2)+1)</f>
        <v/>
      </c>
      <c r="AZ428" s="68" t="str">
        <f ca="1">INDEX({"","_","-","="},IF(OR($D428 &gt;= BA$6, $E428 &lt; AZ$6), 0, 1)+IF(OR($F428 &gt;= BA$6, $G428 &lt; AZ$6), 0, 2)+1)</f>
        <v/>
      </c>
      <c r="BA428" s="68" t="str">
        <f ca="1">INDEX({"","_","-","="},IF(OR($D428 &gt;= BB$6, $E428 &lt; BA$6), 0, 1)+IF(OR($F428 &gt;= BB$6, $G428 &lt; BA$6), 0, 2)+1)</f>
        <v/>
      </c>
      <c r="BB428" s="68" t="str">
        <f ca="1">INDEX({"","_","-","="},IF(OR($D428 &gt;= BC$6, $E428 &lt; BB$6), 0, 1)+IF(OR($F428 &gt;= BC$6, $G428 &lt; BB$6), 0, 2)+1)</f>
        <v/>
      </c>
      <c r="BC428" s="68" t="str">
        <f ca="1">INDEX({"","_","-","="},IF(OR($D428 &gt;= BD$6, $E428 &lt; BC$6), 0, 1)+IF(OR($F428 &gt;= BD$6, $G428 &lt; BC$6), 0, 2)+1)</f>
        <v/>
      </c>
      <c r="BD428" s="68" t="str">
        <f ca="1">INDEX({"","_","-","="},IF(OR($D428 &gt;= BE$6, $E428 &lt; BD$6), 0, 1)+IF(OR($F428 &gt;= BE$6, $G428 &lt; BD$6), 0, 2)+1)</f>
        <v/>
      </c>
      <c r="BE428" s="68" t="str">
        <f ca="1">INDEX({"","_","-","="},IF(OR($D428 &gt;= BF$6, $E428 &lt; BE$6), 0, 1)+IF(OR($F428 &gt;= BF$6, $G428 &lt; BE$6), 0, 2)+1)</f>
        <v/>
      </c>
      <c r="BF428" s="68" t="str">
        <f ca="1">INDEX({"","_","-","="},IF(OR($D428 &gt;= BG$6, $E428 &lt; BF$6), 0, 1)+IF(OR($F428 &gt;= BG$6, $G428 &lt; BF$6), 0, 2)+1)</f>
        <v/>
      </c>
      <c r="BG428" s="68" t="str">
        <f ca="1">INDEX({"","_","-","="},IF(OR($D428 &gt;= BH$6, $E428 &lt; BG$6), 0, 1)+IF(OR($F428 &gt;= BH$6, $G428 &lt; BG$6), 0, 2)+1)</f>
        <v/>
      </c>
      <c r="BH428" s="68" t="str">
        <f ca="1">INDEX({"","_","-","="},IF(OR($D428 &gt;= BI$6, $E428 &lt; BH$6), 0, 1)+IF(OR($F428 &gt;= BI$6, $G428 &lt; BH$6), 0, 2)+1)</f>
        <v/>
      </c>
      <c r="BI428" s="68" t="str">
        <f ca="1">INDEX({"","_","-","="},IF(OR($D428 &gt;= BJ$6, $E428 &lt; BI$6), 0, 1)+IF(OR($F428 &gt;= BJ$6, $G428 &lt; BI$6), 0, 2)+1)</f>
        <v/>
      </c>
      <c r="BJ428" s="68" t="str">
        <f ca="1">INDEX({"","_","-","="},IF(OR($D428 &gt;= BK$6, $E428 &lt; BJ$6), 0, 1)+IF(OR($F428 &gt;= BK$6, $G428 &lt; BJ$6), 0, 2)+1)</f>
        <v/>
      </c>
      <c r="BK428" s="68" t="str">
        <f ca="1">INDEX({"","_","-","="},IF(OR($D428 &gt;= BL$6, $E428 &lt; BK$6), 0, 1)+IF(OR($F428 &gt;= BL$6, $G428 &lt; BK$6), 0, 2)+1)</f>
        <v/>
      </c>
      <c r="BL428" s="68" t="str">
        <f ca="1">INDEX({"","_","-","="},IF(OR($D428 &gt;= BM$6, $E428 &lt; BL$6), 0, 1)+IF(OR($F428 &gt;= BM$6, $G428 &lt; BL$6), 0, 2)+1)</f>
        <v/>
      </c>
      <c r="BM428" s="68" t="str">
        <f ca="1">INDEX({"","_","-","="},IF(OR($D428 &gt;= BN$6, $E428 &lt; BM$6), 0, 1)+IF(OR($F428 &gt;= BN$6, $G428 &lt; BM$6), 0, 2)+1)</f>
        <v/>
      </c>
      <c r="BN428" s="68" t="str">
        <f ca="1">INDEX({"","_","-","="},IF(OR($D428 &gt;= BO$6, $E428 &lt; BN$6), 0, 1)+IF(OR($F428 &gt;= BO$6, $G428 &lt; BN$6), 0, 2)+1)</f>
        <v/>
      </c>
      <c r="BO428" s="68" t="str">
        <f ca="1">INDEX({"","_","-","="},IF(OR($D428 &gt;= BP$6, $E428 &lt; BO$6), 0, 1)+IF(OR($F428 &gt;= BP$6, $G428 &lt; BO$6), 0, 2)+1)</f>
        <v/>
      </c>
      <c r="BP428" s="68" t="str">
        <f ca="1">INDEX({"","_","-","="},IF(OR($D428 &gt;= BQ$6, $E428 &lt; BP$6), 0, 1)+IF(OR($F428 &gt;= BQ$6, $G428 &lt; BP$6), 0, 2)+1)</f>
        <v/>
      </c>
      <c r="BQ428" s="68" t="str">
        <f ca="1">INDEX({"","_","-","="},IF(OR($D428 &gt;= BR$6, $E428 &lt; BQ$6), 0, 1)+IF(OR($F428 &gt;= BR$6, $G428 &lt; BQ$6), 0, 2)+1)</f>
        <v/>
      </c>
      <c r="BR428" s="68" t="str">
        <f ca="1">INDEX({"","_","-","="},IF(OR($D428 &gt;= BS$6, $E428 &lt; BR$6), 0, 1)+IF(OR($F428 &gt;= BS$6, $G428 &lt; BR$6), 0, 2)+1)</f>
        <v/>
      </c>
      <c r="BS428" s="68" t="str">
        <f ca="1">INDEX({"","_","-","="},IF(OR($D428 &gt;= BT$6, $E428 &lt; BS$6), 0, 1)+IF(OR($F428 &gt;= BT$6, $G428 &lt; BS$6), 0, 2)+1)</f>
        <v/>
      </c>
      <c r="BT428" s="68" t="str">
        <f ca="1">INDEX({"","_","-","="},IF(OR($D428 &gt;= BU$6, $E428 &lt; BT$6), 0, 1)+IF(OR($F428 &gt;= BU$6, $G428 &lt; BT$6), 0, 2)+1)</f>
        <v/>
      </c>
      <c r="BU428" s="68" t="str">
        <f ca="1">INDEX({"","_","-","="},IF(OR($D428 &gt;= BV$6, $E428 &lt; BU$6), 0, 1)+IF(OR($F428 &gt;= BV$6, $G428 &lt; BU$6), 0, 2)+1)</f>
        <v/>
      </c>
      <c r="BV428" s="68" t="str">
        <f ca="1">INDEX({"","_","-","="},IF(OR($D428 &gt;= BW$6, $E428 &lt; BV$6), 0, 1)+IF(OR($F428 &gt;= BW$6, $G428 &lt; BV$6), 0, 2)+1)</f>
        <v/>
      </c>
      <c r="BW428" s="68" t="str">
        <f ca="1">INDEX({"","_","-","="},IF(OR($D428 &gt;= BX$6, $E428 &lt; BW$6), 0, 1)+IF(OR($F428 &gt;= BX$6, $G428 &lt; BW$6), 0, 2)+1)</f>
        <v/>
      </c>
      <c r="BX428" s="68" t="str">
        <f ca="1">INDEX({"","_","-","="},IF(OR($D428 &gt;= BY$6, $E428 &lt; BX$6), 0, 1)+IF(OR($F428 &gt;= BY$6, $G428 &lt; BX$6), 0, 2)+1)</f>
        <v/>
      </c>
      <c r="BY428" s="68" t="str">
        <f ca="1">INDEX({"","_","-","="},IF(OR($D428 &gt;= BZ$6, $E428 &lt; BY$6), 0, 1)+IF(OR($F428 &gt;= BZ$6, $G428 &lt; BY$6), 0, 2)+1)</f>
        <v/>
      </c>
      <c r="BZ428" s="68" t="str">
        <f ca="1">INDEX({"","_","-","="},IF(OR($D428 &gt;= CA$6, $E428 &lt; BZ$6), 0, 1)+IF(OR($F428 &gt;= CA$6, $G428 &lt; BZ$6), 0, 2)+1)</f>
        <v/>
      </c>
      <c r="CA428" s="68" t="str">
        <f ca="1">INDEX({"","_","-","="},IF(OR($D428 &gt;= CB$6, $E428 &lt; CA$6), 0, 1)+IF(OR($F428 &gt;= CB$6, $G428 &lt; CA$6), 0, 2)+1)</f>
        <v/>
      </c>
      <c r="CB428" s="68" t="str">
        <f ca="1">INDEX({"","_","-","="},IF(OR($D428 &gt;= CC$6, $E428 &lt; CB$6), 0, 1)+IF(OR($F428 &gt;= CC$6, $G428 &lt; CB$6), 0, 2)+1)</f>
        <v/>
      </c>
      <c r="CC428" s="68" t="str">
        <f ca="1">INDEX({"","_","-","="},IF(OR($D428 &gt;= CD$6, $E428 &lt; CC$6), 0, 1)+IF(OR($F428 &gt;= CD$6, $G428 &lt; CC$6), 0, 2)+1)</f>
        <v/>
      </c>
      <c r="CD428" s="68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IF('临-进度'!M424,'临-进度'!$A424,"")</f>
        <v/>
      </c>
      <c r="B429" s="8" t="str">
        <f ca="1">IF('临-进度'!M424,'临-进度'!$B424,"")</f>
        <v/>
      </c>
      <c r="C429" s="8" t="str">
        <f ca="1">IF('临-进度'!M424,'临-进度'!$E424,"")</f>
        <v/>
      </c>
      <c r="D429" s="40" t="str">
        <f ca="1">IF('临-进度'!$M424,'临-进度'!$I424,"")</f>
        <v/>
      </c>
      <c r="E429" s="40" t="str">
        <f ca="1">IF('临-进度'!$M424,'临-进度'!$AE424,"")</f>
        <v/>
      </c>
      <c r="F429" s="40" t="str">
        <f ca="1">IF('临-进度'!$M424,'临-进度'!$J424,"")</f>
        <v/>
      </c>
      <c r="G429" s="73" t="str">
        <f ca="1">IF('临-进度'!$M424,'临-进度'!$AF424,"")</f>
        <v/>
      </c>
      <c r="H429" s="68" t="str">
        <f ca="1">INDEX({"","_","-","="},IF(OR($D429 &gt;= I$6, $E429 &lt; H$6), 0, 1)+IF(OR($F429 &gt;= I$6, $G429 &lt; H$6), 0, 2)+1)</f>
        <v/>
      </c>
      <c r="I429" s="68" t="str">
        <f ca="1">INDEX({"","_","-","="},IF(OR($D429 &gt;= J$6, $E429 &lt; I$6), 0, 1)+IF(OR($F429 &gt;= J$6, $G429 &lt; I$6), 0, 2)+1)</f>
        <v/>
      </c>
      <c r="J429" s="68" t="str">
        <f ca="1">INDEX({"","_","-","="},IF(OR($D429 &gt;= K$6, $E429 &lt; J$6), 0, 1)+IF(OR($F429 &gt;= K$6, $G429 &lt; J$6), 0, 2)+1)</f>
        <v/>
      </c>
      <c r="K429" s="68" t="str">
        <f ca="1">INDEX({"","_","-","="},IF(OR($D429 &gt;= L$6, $E429 &lt; K$6), 0, 1)+IF(OR($F429 &gt;= L$6, $G429 &lt; K$6), 0, 2)+1)</f>
        <v/>
      </c>
      <c r="L429" s="68" t="str">
        <f ca="1">INDEX({"","_","-","="},IF(OR($D429 &gt;= M$6, $E429 &lt; L$6), 0, 1)+IF(OR($F429 &gt;= M$6, $G429 &lt; L$6), 0, 2)+1)</f>
        <v/>
      </c>
      <c r="M429" s="68" t="str">
        <f ca="1">INDEX({"","_","-","="},IF(OR($D429 &gt;= N$6, $E429 &lt; M$6), 0, 1)+IF(OR($F429 &gt;= N$6, $G429 &lt; M$6), 0, 2)+1)</f>
        <v/>
      </c>
      <c r="N429" s="68" t="str">
        <f ca="1">INDEX({"","_","-","="},IF(OR($D429 &gt;= O$6, $E429 &lt; N$6), 0, 1)+IF(OR($F429 &gt;= O$6, $G429 &lt; N$6), 0, 2)+1)</f>
        <v/>
      </c>
      <c r="O429" s="68" t="str">
        <f ca="1">INDEX({"","_","-","="},IF(OR($D429 &gt;= P$6, $E429 &lt; O$6), 0, 1)+IF(OR($F429 &gt;= P$6, $G429 &lt; O$6), 0, 2)+1)</f>
        <v/>
      </c>
      <c r="P429" s="68" t="str">
        <f ca="1">INDEX({"","_","-","="},IF(OR($D429 &gt;= Q$6, $E429 &lt; P$6), 0, 1)+IF(OR($F429 &gt;= Q$6, $G429 &lt; P$6), 0, 2)+1)</f>
        <v/>
      </c>
      <c r="Q429" s="68" t="str">
        <f ca="1">INDEX({"","_","-","="},IF(OR($D429 &gt;= R$6, $E429 &lt; Q$6), 0, 1)+IF(OR($F429 &gt;= R$6, $G429 &lt; Q$6), 0, 2)+1)</f>
        <v/>
      </c>
      <c r="R429" s="68" t="str">
        <f ca="1">INDEX({"","_","-","="},IF(OR($D429 &gt;= S$6, $E429 &lt; R$6), 0, 1)+IF(OR($F429 &gt;= S$6, $G429 &lt; R$6), 0, 2)+1)</f>
        <v/>
      </c>
      <c r="S429" s="68" t="str">
        <f ca="1">INDEX({"","_","-","="},IF(OR($D429 &gt;= T$6, $E429 &lt; S$6), 0, 1)+IF(OR($F429 &gt;= T$6, $G429 &lt; S$6), 0, 2)+1)</f>
        <v/>
      </c>
      <c r="T429" s="68" t="str">
        <f ca="1">INDEX({"","_","-","="},IF(OR($D429 &gt;= U$6, $E429 &lt; T$6), 0, 1)+IF(OR($F429 &gt;= U$6, $G429 &lt; T$6), 0, 2)+1)</f>
        <v/>
      </c>
      <c r="U429" s="68" t="str">
        <f ca="1">INDEX({"","_","-","="},IF(OR($D429 &gt;= V$6, $E429 &lt; U$6), 0, 1)+IF(OR($F429 &gt;= V$6, $G429 &lt; U$6), 0, 2)+1)</f>
        <v/>
      </c>
      <c r="V429" s="68" t="str">
        <f ca="1">INDEX({"","_","-","="},IF(OR($D429 &gt;= W$6, $E429 &lt; V$6), 0, 1)+IF(OR($F429 &gt;= W$6, $G429 &lt; V$6), 0, 2)+1)</f>
        <v/>
      </c>
      <c r="W429" s="68" t="str">
        <f ca="1">INDEX({"","_","-","="},IF(OR($D429 &gt;= X$6, $E429 &lt; W$6), 0, 1)+IF(OR($F429 &gt;= X$6, $G429 &lt; W$6), 0, 2)+1)</f>
        <v/>
      </c>
      <c r="X429" s="68" t="str">
        <f ca="1">INDEX({"","_","-","="},IF(OR($D429 &gt;= Y$6, $E429 &lt; X$6), 0, 1)+IF(OR($F429 &gt;= Y$6, $G429 &lt; X$6), 0, 2)+1)</f>
        <v/>
      </c>
      <c r="Y429" s="68" t="str">
        <f ca="1">INDEX({"","_","-","="},IF(OR($D429 &gt;= Z$6, $E429 &lt; Y$6), 0, 1)+IF(OR($F429 &gt;= Z$6, $G429 &lt; Y$6), 0, 2)+1)</f>
        <v/>
      </c>
      <c r="Z429" s="68" t="str">
        <f ca="1">INDEX({"","_","-","="},IF(OR($D429 &gt;= AA$6, $E429 &lt; Z$6), 0, 1)+IF(OR($F429 &gt;= AA$6, $G429 &lt; Z$6), 0, 2)+1)</f>
        <v/>
      </c>
      <c r="AA429" s="68" t="str">
        <f ca="1">INDEX({"","_","-","="},IF(OR($D429 &gt;= AB$6, $E429 &lt; AA$6), 0, 1)+IF(OR($F429 &gt;= AB$6, $G429 &lt; AA$6), 0, 2)+1)</f>
        <v/>
      </c>
      <c r="AB429" s="68" t="str">
        <f ca="1">INDEX({"","_","-","="},IF(OR($D429 &gt;= AC$6, $E429 &lt; AB$6), 0, 1)+IF(OR($F429 &gt;= AC$6, $G429 &lt; AB$6), 0, 2)+1)</f>
        <v/>
      </c>
      <c r="AC429" s="68" t="str">
        <f ca="1">INDEX({"","_","-","="},IF(OR($D429 &gt;= AD$6, $E429 &lt; AC$6), 0, 1)+IF(OR($F429 &gt;= AD$6, $G429 &lt; AC$6), 0, 2)+1)</f>
        <v/>
      </c>
      <c r="AD429" s="68" t="str">
        <f ca="1">INDEX({"","_","-","="},IF(OR($D429 &gt;= AE$6, $E429 &lt; AD$6), 0, 1)+IF(OR($F429 &gt;= AE$6, $G429 &lt; AD$6), 0, 2)+1)</f>
        <v/>
      </c>
      <c r="AE429" s="68" t="str">
        <f ca="1">INDEX({"","_","-","="},IF(OR($D429 &gt;= AF$6, $E429 &lt; AE$6), 0, 1)+IF(OR($F429 &gt;= AF$6, $G429 &lt; AE$6), 0, 2)+1)</f>
        <v/>
      </c>
      <c r="AF429" s="68" t="str">
        <f ca="1">INDEX({"","_","-","="},IF(OR($D429 &gt;= AG$6, $E429 &lt; AF$6), 0, 1)+IF(OR($F429 &gt;= AG$6, $G429 &lt; AF$6), 0, 2)+1)</f>
        <v/>
      </c>
      <c r="AG429" s="68" t="str">
        <f ca="1">INDEX({"","_","-","="},IF(OR($D429 &gt;= AH$6, $E429 &lt; AG$6), 0, 1)+IF(OR($F429 &gt;= AH$6, $G429 &lt; AG$6), 0, 2)+1)</f>
        <v/>
      </c>
      <c r="AH429" s="68" t="str">
        <f ca="1">INDEX({"","_","-","="},IF(OR($D429 &gt;= AI$6, $E429 &lt; AH$6), 0, 1)+IF(OR($F429 &gt;= AI$6, $G429 &lt; AH$6), 0, 2)+1)</f>
        <v/>
      </c>
      <c r="AI429" s="68" t="str">
        <f ca="1">INDEX({"","_","-","="},IF(OR($D429 &gt;= AJ$6, $E429 &lt; AI$6), 0, 1)+IF(OR($F429 &gt;= AJ$6, $G429 &lt; AI$6), 0, 2)+1)</f>
        <v/>
      </c>
      <c r="AJ429" s="68" t="str">
        <f ca="1">INDEX({"","_","-","="},IF(OR($D429 &gt;= AK$6, $E429 &lt; AJ$6), 0, 1)+IF(OR($F429 &gt;= AK$6, $G429 &lt; AJ$6), 0, 2)+1)</f>
        <v/>
      </c>
      <c r="AK429" s="68" t="str">
        <f ca="1">INDEX({"","_","-","="},IF(OR($D429 &gt;= AL$6, $E429 &lt; AK$6), 0, 1)+IF(OR($F429 &gt;= AL$6, $G429 &lt; AK$6), 0, 2)+1)</f>
        <v/>
      </c>
      <c r="AL429" s="68" t="str">
        <f ca="1">INDEX({"","_","-","="},IF(OR($D429 &gt;= AM$6, $E429 &lt; AL$6), 0, 1)+IF(OR($F429 &gt;= AM$6, $G429 &lt; AL$6), 0, 2)+1)</f>
        <v/>
      </c>
      <c r="AM429" s="68" t="str">
        <f ca="1">INDEX({"","_","-","="},IF(OR($D429 &gt;= AN$6, $E429 &lt; AM$6), 0, 1)+IF(OR($F429 &gt;= AN$6, $G429 &lt; AM$6), 0, 2)+1)</f>
        <v/>
      </c>
      <c r="AN429" s="68" t="str">
        <f ca="1">INDEX({"","_","-","="},IF(OR($D429 &gt;= AO$6, $E429 &lt; AN$6), 0, 1)+IF(OR($F429 &gt;= AO$6, $G429 &lt; AN$6), 0, 2)+1)</f>
        <v/>
      </c>
      <c r="AO429" s="68" t="str">
        <f ca="1">INDEX({"","_","-","="},IF(OR($D429 &gt;= AP$6, $E429 &lt; AO$6), 0, 1)+IF(OR($F429 &gt;= AP$6, $G429 &lt; AO$6), 0, 2)+1)</f>
        <v/>
      </c>
      <c r="AP429" s="68" t="str">
        <f ca="1">INDEX({"","_","-","="},IF(OR($D429 &gt;= AQ$6, $E429 &lt; AP$6), 0, 1)+IF(OR($F429 &gt;= AQ$6, $G429 &lt; AP$6), 0, 2)+1)</f>
        <v/>
      </c>
      <c r="AQ429" s="68" t="str">
        <f ca="1">INDEX({"","_","-","="},IF(OR($D429 &gt;= AR$6, $E429 &lt; AQ$6), 0, 1)+IF(OR($F429 &gt;= AR$6, $G429 &lt; AQ$6), 0, 2)+1)</f>
        <v/>
      </c>
      <c r="AR429" s="68" t="str">
        <f ca="1">INDEX({"","_","-","="},IF(OR($D429 &gt;= AS$6, $E429 &lt; AR$6), 0, 1)+IF(OR($F429 &gt;= AS$6, $G429 &lt; AR$6), 0, 2)+1)</f>
        <v/>
      </c>
      <c r="AS429" s="68" t="str">
        <f ca="1">INDEX({"","_","-","="},IF(OR($D429 &gt;= AT$6, $E429 &lt; AS$6), 0, 1)+IF(OR($F429 &gt;= AT$6, $G429 &lt; AS$6), 0, 2)+1)</f>
        <v/>
      </c>
      <c r="AT429" s="68" t="str">
        <f ca="1">INDEX({"","_","-","="},IF(OR($D429 &gt;= AU$6, $E429 &lt; AT$6), 0, 1)+IF(OR($F429 &gt;= AU$6, $G429 &lt; AT$6), 0, 2)+1)</f>
        <v/>
      </c>
      <c r="AU429" s="68" t="str">
        <f ca="1">INDEX({"","_","-","="},IF(OR($D429 &gt;= AV$6, $E429 &lt; AU$6), 0, 1)+IF(OR($F429 &gt;= AV$6, $G429 &lt; AU$6), 0, 2)+1)</f>
        <v/>
      </c>
      <c r="AV429" s="68" t="str">
        <f ca="1">INDEX({"","_","-","="},IF(OR($D429 &gt;= AW$6, $E429 &lt; AV$6), 0, 1)+IF(OR($F429 &gt;= AW$6, $G429 &lt; AV$6), 0, 2)+1)</f>
        <v/>
      </c>
      <c r="AW429" s="68" t="str">
        <f ca="1">INDEX({"","_","-","="},IF(OR($D429 &gt;= AX$6, $E429 &lt; AW$6), 0, 1)+IF(OR($F429 &gt;= AX$6, $G429 &lt; AW$6), 0, 2)+1)</f>
        <v/>
      </c>
      <c r="AX429" s="68" t="str">
        <f ca="1">INDEX({"","_","-","="},IF(OR($D429 &gt;= AY$6, $E429 &lt; AX$6), 0, 1)+IF(OR($F429 &gt;= AY$6, $G429 &lt; AX$6), 0, 2)+1)</f>
        <v/>
      </c>
      <c r="AY429" s="68" t="str">
        <f ca="1">INDEX({"","_","-","="},IF(OR($D429 &gt;= AZ$6, $E429 &lt; AY$6), 0, 1)+IF(OR($F429 &gt;= AZ$6, $G429 &lt; AY$6), 0, 2)+1)</f>
        <v/>
      </c>
      <c r="AZ429" s="68" t="str">
        <f ca="1">INDEX({"","_","-","="},IF(OR($D429 &gt;= BA$6, $E429 &lt; AZ$6), 0, 1)+IF(OR($F429 &gt;= BA$6, $G429 &lt; AZ$6), 0, 2)+1)</f>
        <v/>
      </c>
      <c r="BA429" s="68" t="str">
        <f ca="1">INDEX({"","_","-","="},IF(OR($D429 &gt;= BB$6, $E429 &lt; BA$6), 0, 1)+IF(OR($F429 &gt;= BB$6, $G429 &lt; BA$6), 0, 2)+1)</f>
        <v/>
      </c>
      <c r="BB429" s="68" t="str">
        <f ca="1">INDEX({"","_","-","="},IF(OR($D429 &gt;= BC$6, $E429 &lt; BB$6), 0, 1)+IF(OR($F429 &gt;= BC$6, $G429 &lt; BB$6), 0, 2)+1)</f>
        <v/>
      </c>
      <c r="BC429" s="68" t="str">
        <f ca="1">INDEX({"","_","-","="},IF(OR($D429 &gt;= BD$6, $E429 &lt; BC$6), 0, 1)+IF(OR($F429 &gt;= BD$6, $G429 &lt; BC$6), 0, 2)+1)</f>
        <v/>
      </c>
      <c r="BD429" s="68" t="str">
        <f ca="1">INDEX({"","_","-","="},IF(OR($D429 &gt;= BE$6, $E429 &lt; BD$6), 0, 1)+IF(OR($F429 &gt;= BE$6, $G429 &lt; BD$6), 0, 2)+1)</f>
        <v/>
      </c>
      <c r="BE429" s="68" t="str">
        <f ca="1">INDEX({"","_","-","="},IF(OR($D429 &gt;= BF$6, $E429 &lt; BE$6), 0, 1)+IF(OR($F429 &gt;= BF$6, $G429 &lt; BE$6), 0, 2)+1)</f>
        <v/>
      </c>
      <c r="BF429" s="68" t="str">
        <f ca="1">INDEX({"","_","-","="},IF(OR($D429 &gt;= BG$6, $E429 &lt; BF$6), 0, 1)+IF(OR($F429 &gt;= BG$6, $G429 &lt; BF$6), 0, 2)+1)</f>
        <v/>
      </c>
      <c r="BG429" s="68" t="str">
        <f ca="1">INDEX({"","_","-","="},IF(OR($D429 &gt;= BH$6, $E429 &lt; BG$6), 0, 1)+IF(OR($F429 &gt;= BH$6, $G429 &lt; BG$6), 0, 2)+1)</f>
        <v/>
      </c>
      <c r="BH429" s="68" t="str">
        <f ca="1">INDEX({"","_","-","="},IF(OR($D429 &gt;= BI$6, $E429 &lt; BH$6), 0, 1)+IF(OR($F429 &gt;= BI$6, $G429 &lt; BH$6), 0, 2)+1)</f>
        <v/>
      </c>
      <c r="BI429" s="68" t="str">
        <f ca="1">INDEX({"","_","-","="},IF(OR($D429 &gt;= BJ$6, $E429 &lt; BI$6), 0, 1)+IF(OR($F429 &gt;= BJ$6, $G429 &lt; BI$6), 0, 2)+1)</f>
        <v/>
      </c>
      <c r="BJ429" s="68" t="str">
        <f ca="1">INDEX({"","_","-","="},IF(OR($D429 &gt;= BK$6, $E429 &lt; BJ$6), 0, 1)+IF(OR($F429 &gt;= BK$6, $G429 &lt; BJ$6), 0, 2)+1)</f>
        <v/>
      </c>
      <c r="BK429" s="68" t="str">
        <f ca="1">INDEX({"","_","-","="},IF(OR($D429 &gt;= BL$6, $E429 &lt; BK$6), 0, 1)+IF(OR($F429 &gt;= BL$6, $G429 &lt; BK$6), 0, 2)+1)</f>
        <v/>
      </c>
      <c r="BL429" s="68" t="str">
        <f ca="1">INDEX({"","_","-","="},IF(OR($D429 &gt;= BM$6, $E429 &lt; BL$6), 0, 1)+IF(OR($F429 &gt;= BM$6, $G429 &lt; BL$6), 0, 2)+1)</f>
        <v/>
      </c>
      <c r="BM429" s="68" t="str">
        <f ca="1">INDEX({"","_","-","="},IF(OR($D429 &gt;= BN$6, $E429 &lt; BM$6), 0, 1)+IF(OR($F429 &gt;= BN$6, $G429 &lt; BM$6), 0, 2)+1)</f>
        <v/>
      </c>
      <c r="BN429" s="68" t="str">
        <f ca="1">INDEX({"","_","-","="},IF(OR($D429 &gt;= BO$6, $E429 &lt; BN$6), 0, 1)+IF(OR($F429 &gt;= BO$6, $G429 &lt; BN$6), 0, 2)+1)</f>
        <v/>
      </c>
      <c r="BO429" s="68" t="str">
        <f ca="1">INDEX({"","_","-","="},IF(OR($D429 &gt;= BP$6, $E429 &lt; BO$6), 0, 1)+IF(OR($F429 &gt;= BP$6, $G429 &lt; BO$6), 0, 2)+1)</f>
        <v/>
      </c>
      <c r="BP429" s="68" t="str">
        <f ca="1">INDEX({"","_","-","="},IF(OR($D429 &gt;= BQ$6, $E429 &lt; BP$6), 0, 1)+IF(OR($F429 &gt;= BQ$6, $G429 &lt; BP$6), 0, 2)+1)</f>
        <v/>
      </c>
      <c r="BQ429" s="68" t="str">
        <f ca="1">INDEX({"","_","-","="},IF(OR($D429 &gt;= BR$6, $E429 &lt; BQ$6), 0, 1)+IF(OR($F429 &gt;= BR$6, $G429 &lt; BQ$6), 0, 2)+1)</f>
        <v/>
      </c>
      <c r="BR429" s="68" t="str">
        <f ca="1">INDEX({"","_","-","="},IF(OR($D429 &gt;= BS$6, $E429 &lt; BR$6), 0, 1)+IF(OR($F429 &gt;= BS$6, $G429 &lt; BR$6), 0, 2)+1)</f>
        <v/>
      </c>
      <c r="BS429" s="68" t="str">
        <f ca="1">INDEX({"","_","-","="},IF(OR($D429 &gt;= BT$6, $E429 &lt; BS$6), 0, 1)+IF(OR($F429 &gt;= BT$6, $G429 &lt; BS$6), 0, 2)+1)</f>
        <v/>
      </c>
      <c r="BT429" s="68" t="str">
        <f ca="1">INDEX({"","_","-","="},IF(OR($D429 &gt;= BU$6, $E429 &lt; BT$6), 0, 1)+IF(OR($F429 &gt;= BU$6, $G429 &lt; BT$6), 0, 2)+1)</f>
        <v/>
      </c>
      <c r="BU429" s="68" t="str">
        <f ca="1">INDEX({"","_","-","="},IF(OR($D429 &gt;= BV$6, $E429 &lt; BU$6), 0, 1)+IF(OR($F429 &gt;= BV$6, $G429 &lt; BU$6), 0, 2)+1)</f>
        <v/>
      </c>
      <c r="BV429" s="68" t="str">
        <f ca="1">INDEX({"","_","-","="},IF(OR($D429 &gt;= BW$6, $E429 &lt; BV$6), 0, 1)+IF(OR($F429 &gt;= BW$6, $G429 &lt; BV$6), 0, 2)+1)</f>
        <v/>
      </c>
      <c r="BW429" s="68" t="str">
        <f ca="1">INDEX({"","_","-","="},IF(OR($D429 &gt;= BX$6, $E429 &lt; BW$6), 0, 1)+IF(OR($F429 &gt;= BX$6, $G429 &lt; BW$6), 0, 2)+1)</f>
        <v/>
      </c>
      <c r="BX429" s="68" t="str">
        <f ca="1">INDEX({"","_","-","="},IF(OR($D429 &gt;= BY$6, $E429 &lt; BX$6), 0, 1)+IF(OR($F429 &gt;= BY$6, $G429 &lt; BX$6), 0, 2)+1)</f>
        <v/>
      </c>
      <c r="BY429" s="68" t="str">
        <f ca="1">INDEX({"","_","-","="},IF(OR($D429 &gt;= BZ$6, $E429 &lt; BY$6), 0, 1)+IF(OR($F429 &gt;= BZ$6, $G429 &lt; BY$6), 0, 2)+1)</f>
        <v/>
      </c>
      <c r="BZ429" s="68" t="str">
        <f ca="1">INDEX({"","_","-","="},IF(OR($D429 &gt;= CA$6, $E429 &lt; BZ$6), 0, 1)+IF(OR($F429 &gt;= CA$6, $G429 &lt; BZ$6), 0, 2)+1)</f>
        <v/>
      </c>
      <c r="CA429" s="68" t="str">
        <f ca="1">INDEX({"","_","-","="},IF(OR($D429 &gt;= CB$6, $E429 &lt; CA$6), 0, 1)+IF(OR($F429 &gt;= CB$6, $G429 &lt; CA$6), 0, 2)+1)</f>
        <v/>
      </c>
      <c r="CB429" s="68" t="str">
        <f ca="1">INDEX({"","_","-","="},IF(OR($D429 &gt;= CC$6, $E429 &lt; CB$6), 0, 1)+IF(OR($F429 &gt;= CC$6, $G429 &lt; CB$6), 0, 2)+1)</f>
        <v/>
      </c>
      <c r="CC429" s="68" t="str">
        <f ca="1">INDEX({"","_","-","="},IF(OR($D429 &gt;= CD$6, $E429 &lt; CC$6), 0, 1)+IF(OR($F429 &gt;= CD$6, $G429 &lt; CC$6), 0, 2)+1)</f>
        <v/>
      </c>
      <c r="CD429" s="68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IF('临-进度'!M425,'临-进度'!$A425,"")</f>
        <v/>
      </c>
      <c r="B430" s="8" t="str">
        <f ca="1">IF('临-进度'!M425,'临-进度'!$B425,"")</f>
        <v/>
      </c>
      <c r="C430" s="8" t="str">
        <f ca="1">IF('临-进度'!M425,'临-进度'!$E425,"")</f>
        <v/>
      </c>
      <c r="D430" s="40" t="str">
        <f ca="1">IF('临-进度'!$M425,'临-进度'!$I425,"")</f>
        <v/>
      </c>
      <c r="E430" s="40" t="str">
        <f ca="1">IF('临-进度'!$M425,'临-进度'!$AE425,"")</f>
        <v/>
      </c>
      <c r="F430" s="40" t="str">
        <f ca="1">IF('临-进度'!$M425,'临-进度'!$J425,"")</f>
        <v/>
      </c>
      <c r="G430" s="73" t="str">
        <f ca="1">IF('临-进度'!$M425,'临-进度'!$AF425,"")</f>
        <v/>
      </c>
      <c r="H430" s="68" t="str">
        <f ca="1">INDEX({"","_","-","="},IF(OR($D430 &gt;= I$6, $E430 &lt; H$6), 0, 1)+IF(OR($F430 &gt;= I$6, $G430 &lt; H$6), 0, 2)+1)</f>
        <v/>
      </c>
      <c r="I430" s="68" t="str">
        <f ca="1">INDEX({"","_","-","="},IF(OR($D430 &gt;= J$6, $E430 &lt; I$6), 0, 1)+IF(OR($F430 &gt;= J$6, $G430 &lt; I$6), 0, 2)+1)</f>
        <v/>
      </c>
      <c r="J430" s="68" t="str">
        <f ca="1">INDEX({"","_","-","="},IF(OR($D430 &gt;= K$6, $E430 &lt; J$6), 0, 1)+IF(OR($F430 &gt;= K$6, $G430 &lt; J$6), 0, 2)+1)</f>
        <v/>
      </c>
      <c r="K430" s="68" t="str">
        <f ca="1">INDEX({"","_","-","="},IF(OR($D430 &gt;= L$6, $E430 &lt; K$6), 0, 1)+IF(OR($F430 &gt;= L$6, $G430 &lt; K$6), 0, 2)+1)</f>
        <v/>
      </c>
      <c r="L430" s="68" t="str">
        <f ca="1">INDEX({"","_","-","="},IF(OR($D430 &gt;= M$6, $E430 &lt; L$6), 0, 1)+IF(OR($F430 &gt;= M$6, $G430 &lt; L$6), 0, 2)+1)</f>
        <v/>
      </c>
      <c r="M430" s="68" t="str">
        <f ca="1">INDEX({"","_","-","="},IF(OR($D430 &gt;= N$6, $E430 &lt; M$6), 0, 1)+IF(OR($F430 &gt;= N$6, $G430 &lt; M$6), 0, 2)+1)</f>
        <v/>
      </c>
      <c r="N430" s="68" t="str">
        <f ca="1">INDEX({"","_","-","="},IF(OR($D430 &gt;= O$6, $E430 &lt; N$6), 0, 1)+IF(OR($F430 &gt;= O$6, $G430 &lt; N$6), 0, 2)+1)</f>
        <v/>
      </c>
      <c r="O430" s="68" t="str">
        <f ca="1">INDEX({"","_","-","="},IF(OR($D430 &gt;= P$6, $E430 &lt; O$6), 0, 1)+IF(OR($F430 &gt;= P$6, $G430 &lt; O$6), 0, 2)+1)</f>
        <v/>
      </c>
      <c r="P430" s="68" t="str">
        <f ca="1">INDEX({"","_","-","="},IF(OR($D430 &gt;= Q$6, $E430 &lt; P$6), 0, 1)+IF(OR($F430 &gt;= Q$6, $G430 &lt; P$6), 0, 2)+1)</f>
        <v/>
      </c>
      <c r="Q430" s="68" t="str">
        <f ca="1">INDEX({"","_","-","="},IF(OR($D430 &gt;= R$6, $E430 &lt; Q$6), 0, 1)+IF(OR($F430 &gt;= R$6, $G430 &lt; Q$6), 0, 2)+1)</f>
        <v/>
      </c>
      <c r="R430" s="68" t="str">
        <f ca="1">INDEX({"","_","-","="},IF(OR($D430 &gt;= S$6, $E430 &lt; R$6), 0, 1)+IF(OR($F430 &gt;= S$6, $G430 &lt; R$6), 0, 2)+1)</f>
        <v/>
      </c>
      <c r="S430" s="68" t="str">
        <f ca="1">INDEX({"","_","-","="},IF(OR($D430 &gt;= T$6, $E430 &lt; S$6), 0, 1)+IF(OR($F430 &gt;= T$6, $G430 &lt; S$6), 0, 2)+1)</f>
        <v/>
      </c>
      <c r="T430" s="68" t="str">
        <f ca="1">INDEX({"","_","-","="},IF(OR($D430 &gt;= U$6, $E430 &lt; T$6), 0, 1)+IF(OR($F430 &gt;= U$6, $G430 &lt; T$6), 0, 2)+1)</f>
        <v/>
      </c>
      <c r="U430" s="68" t="str">
        <f ca="1">INDEX({"","_","-","="},IF(OR($D430 &gt;= V$6, $E430 &lt; U$6), 0, 1)+IF(OR($F430 &gt;= V$6, $G430 &lt; U$6), 0, 2)+1)</f>
        <v/>
      </c>
      <c r="V430" s="68" t="str">
        <f ca="1">INDEX({"","_","-","="},IF(OR($D430 &gt;= W$6, $E430 &lt; V$6), 0, 1)+IF(OR($F430 &gt;= W$6, $G430 &lt; V$6), 0, 2)+1)</f>
        <v/>
      </c>
      <c r="W430" s="68" t="str">
        <f ca="1">INDEX({"","_","-","="},IF(OR($D430 &gt;= X$6, $E430 &lt; W$6), 0, 1)+IF(OR($F430 &gt;= X$6, $G430 &lt; W$6), 0, 2)+1)</f>
        <v/>
      </c>
      <c r="X430" s="68" t="str">
        <f ca="1">INDEX({"","_","-","="},IF(OR($D430 &gt;= Y$6, $E430 &lt; X$6), 0, 1)+IF(OR($F430 &gt;= Y$6, $G430 &lt; X$6), 0, 2)+1)</f>
        <v/>
      </c>
      <c r="Y430" s="68" t="str">
        <f ca="1">INDEX({"","_","-","="},IF(OR($D430 &gt;= Z$6, $E430 &lt; Y$6), 0, 1)+IF(OR($F430 &gt;= Z$6, $G430 &lt; Y$6), 0, 2)+1)</f>
        <v/>
      </c>
      <c r="Z430" s="68" t="str">
        <f ca="1">INDEX({"","_","-","="},IF(OR($D430 &gt;= AA$6, $E430 &lt; Z$6), 0, 1)+IF(OR($F430 &gt;= AA$6, $G430 &lt; Z$6), 0, 2)+1)</f>
        <v/>
      </c>
      <c r="AA430" s="68" t="str">
        <f ca="1">INDEX({"","_","-","="},IF(OR($D430 &gt;= AB$6, $E430 &lt; AA$6), 0, 1)+IF(OR($F430 &gt;= AB$6, $G430 &lt; AA$6), 0, 2)+1)</f>
        <v/>
      </c>
      <c r="AB430" s="68" t="str">
        <f ca="1">INDEX({"","_","-","="},IF(OR($D430 &gt;= AC$6, $E430 &lt; AB$6), 0, 1)+IF(OR($F430 &gt;= AC$6, $G430 &lt; AB$6), 0, 2)+1)</f>
        <v/>
      </c>
      <c r="AC430" s="68" t="str">
        <f ca="1">INDEX({"","_","-","="},IF(OR($D430 &gt;= AD$6, $E430 &lt; AC$6), 0, 1)+IF(OR($F430 &gt;= AD$6, $G430 &lt; AC$6), 0, 2)+1)</f>
        <v/>
      </c>
      <c r="AD430" s="68" t="str">
        <f ca="1">INDEX({"","_","-","="},IF(OR($D430 &gt;= AE$6, $E430 &lt; AD$6), 0, 1)+IF(OR($F430 &gt;= AE$6, $G430 &lt; AD$6), 0, 2)+1)</f>
        <v/>
      </c>
      <c r="AE430" s="68" t="str">
        <f ca="1">INDEX({"","_","-","="},IF(OR($D430 &gt;= AF$6, $E430 &lt; AE$6), 0, 1)+IF(OR($F430 &gt;= AF$6, $G430 &lt; AE$6), 0, 2)+1)</f>
        <v/>
      </c>
      <c r="AF430" s="68" t="str">
        <f ca="1">INDEX({"","_","-","="},IF(OR($D430 &gt;= AG$6, $E430 &lt; AF$6), 0, 1)+IF(OR($F430 &gt;= AG$6, $G430 &lt; AF$6), 0, 2)+1)</f>
        <v/>
      </c>
      <c r="AG430" s="68" t="str">
        <f ca="1">INDEX({"","_","-","="},IF(OR($D430 &gt;= AH$6, $E430 &lt; AG$6), 0, 1)+IF(OR($F430 &gt;= AH$6, $G430 &lt; AG$6), 0, 2)+1)</f>
        <v/>
      </c>
      <c r="AH430" s="68" t="str">
        <f ca="1">INDEX({"","_","-","="},IF(OR($D430 &gt;= AI$6, $E430 &lt; AH$6), 0, 1)+IF(OR($F430 &gt;= AI$6, $G430 &lt; AH$6), 0, 2)+1)</f>
        <v/>
      </c>
      <c r="AI430" s="68" t="str">
        <f ca="1">INDEX({"","_","-","="},IF(OR($D430 &gt;= AJ$6, $E430 &lt; AI$6), 0, 1)+IF(OR($F430 &gt;= AJ$6, $G430 &lt; AI$6), 0, 2)+1)</f>
        <v/>
      </c>
      <c r="AJ430" s="68" t="str">
        <f ca="1">INDEX({"","_","-","="},IF(OR($D430 &gt;= AK$6, $E430 &lt; AJ$6), 0, 1)+IF(OR($F430 &gt;= AK$6, $G430 &lt; AJ$6), 0, 2)+1)</f>
        <v/>
      </c>
      <c r="AK430" s="68" t="str">
        <f ca="1">INDEX({"","_","-","="},IF(OR($D430 &gt;= AL$6, $E430 &lt; AK$6), 0, 1)+IF(OR($F430 &gt;= AL$6, $G430 &lt; AK$6), 0, 2)+1)</f>
        <v/>
      </c>
      <c r="AL430" s="68" t="str">
        <f ca="1">INDEX({"","_","-","="},IF(OR($D430 &gt;= AM$6, $E430 &lt; AL$6), 0, 1)+IF(OR($F430 &gt;= AM$6, $G430 &lt; AL$6), 0, 2)+1)</f>
        <v/>
      </c>
      <c r="AM430" s="68" t="str">
        <f ca="1">INDEX({"","_","-","="},IF(OR($D430 &gt;= AN$6, $E430 &lt; AM$6), 0, 1)+IF(OR($F430 &gt;= AN$6, $G430 &lt; AM$6), 0, 2)+1)</f>
        <v/>
      </c>
      <c r="AN430" s="68" t="str">
        <f ca="1">INDEX({"","_","-","="},IF(OR($D430 &gt;= AO$6, $E430 &lt; AN$6), 0, 1)+IF(OR($F430 &gt;= AO$6, $G430 &lt; AN$6), 0, 2)+1)</f>
        <v/>
      </c>
      <c r="AO430" s="68" t="str">
        <f ca="1">INDEX({"","_","-","="},IF(OR($D430 &gt;= AP$6, $E430 &lt; AO$6), 0, 1)+IF(OR($F430 &gt;= AP$6, $G430 &lt; AO$6), 0, 2)+1)</f>
        <v/>
      </c>
      <c r="AP430" s="68" t="str">
        <f ca="1">INDEX({"","_","-","="},IF(OR($D430 &gt;= AQ$6, $E430 &lt; AP$6), 0, 1)+IF(OR($F430 &gt;= AQ$6, $G430 &lt; AP$6), 0, 2)+1)</f>
        <v/>
      </c>
      <c r="AQ430" s="68" t="str">
        <f ca="1">INDEX({"","_","-","="},IF(OR($D430 &gt;= AR$6, $E430 &lt; AQ$6), 0, 1)+IF(OR($F430 &gt;= AR$6, $G430 &lt; AQ$6), 0, 2)+1)</f>
        <v/>
      </c>
      <c r="AR430" s="68" t="str">
        <f ca="1">INDEX({"","_","-","="},IF(OR($D430 &gt;= AS$6, $E430 &lt; AR$6), 0, 1)+IF(OR($F430 &gt;= AS$6, $G430 &lt; AR$6), 0, 2)+1)</f>
        <v/>
      </c>
      <c r="AS430" s="68" t="str">
        <f ca="1">INDEX({"","_","-","="},IF(OR($D430 &gt;= AT$6, $E430 &lt; AS$6), 0, 1)+IF(OR($F430 &gt;= AT$6, $G430 &lt; AS$6), 0, 2)+1)</f>
        <v/>
      </c>
      <c r="AT430" s="68" t="str">
        <f ca="1">INDEX({"","_","-","="},IF(OR($D430 &gt;= AU$6, $E430 &lt; AT$6), 0, 1)+IF(OR($F430 &gt;= AU$6, $G430 &lt; AT$6), 0, 2)+1)</f>
        <v/>
      </c>
      <c r="AU430" s="68" t="str">
        <f ca="1">INDEX({"","_","-","="},IF(OR($D430 &gt;= AV$6, $E430 &lt; AU$6), 0, 1)+IF(OR($F430 &gt;= AV$6, $G430 &lt; AU$6), 0, 2)+1)</f>
        <v/>
      </c>
      <c r="AV430" s="68" t="str">
        <f ca="1">INDEX({"","_","-","="},IF(OR($D430 &gt;= AW$6, $E430 &lt; AV$6), 0, 1)+IF(OR($F430 &gt;= AW$6, $G430 &lt; AV$6), 0, 2)+1)</f>
        <v/>
      </c>
      <c r="AW430" s="68" t="str">
        <f ca="1">INDEX({"","_","-","="},IF(OR($D430 &gt;= AX$6, $E430 &lt; AW$6), 0, 1)+IF(OR($F430 &gt;= AX$6, $G430 &lt; AW$6), 0, 2)+1)</f>
        <v/>
      </c>
      <c r="AX430" s="68" t="str">
        <f ca="1">INDEX({"","_","-","="},IF(OR($D430 &gt;= AY$6, $E430 &lt; AX$6), 0, 1)+IF(OR($F430 &gt;= AY$6, $G430 &lt; AX$6), 0, 2)+1)</f>
        <v/>
      </c>
      <c r="AY430" s="68" t="str">
        <f ca="1">INDEX({"","_","-","="},IF(OR($D430 &gt;= AZ$6, $E430 &lt; AY$6), 0, 1)+IF(OR($F430 &gt;= AZ$6, $G430 &lt; AY$6), 0, 2)+1)</f>
        <v/>
      </c>
      <c r="AZ430" s="68" t="str">
        <f ca="1">INDEX({"","_","-","="},IF(OR($D430 &gt;= BA$6, $E430 &lt; AZ$6), 0, 1)+IF(OR($F430 &gt;= BA$6, $G430 &lt; AZ$6), 0, 2)+1)</f>
        <v/>
      </c>
      <c r="BA430" s="68" t="str">
        <f ca="1">INDEX({"","_","-","="},IF(OR($D430 &gt;= BB$6, $E430 &lt; BA$6), 0, 1)+IF(OR($F430 &gt;= BB$6, $G430 &lt; BA$6), 0, 2)+1)</f>
        <v/>
      </c>
      <c r="BB430" s="68" t="str">
        <f ca="1">INDEX({"","_","-","="},IF(OR($D430 &gt;= BC$6, $E430 &lt; BB$6), 0, 1)+IF(OR($F430 &gt;= BC$6, $G430 &lt; BB$6), 0, 2)+1)</f>
        <v/>
      </c>
      <c r="BC430" s="68" t="str">
        <f ca="1">INDEX({"","_","-","="},IF(OR($D430 &gt;= BD$6, $E430 &lt; BC$6), 0, 1)+IF(OR($F430 &gt;= BD$6, $G430 &lt; BC$6), 0, 2)+1)</f>
        <v/>
      </c>
      <c r="BD430" s="68" t="str">
        <f ca="1">INDEX({"","_","-","="},IF(OR($D430 &gt;= BE$6, $E430 &lt; BD$6), 0, 1)+IF(OR($F430 &gt;= BE$6, $G430 &lt; BD$6), 0, 2)+1)</f>
        <v/>
      </c>
      <c r="BE430" s="68" t="str">
        <f ca="1">INDEX({"","_","-","="},IF(OR($D430 &gt;= BF$6, $E430 &lt; BE$6), 0, 1)+IF(OR($F430 &gt;= BF$6, $G430 &lt; BE$6), 0, 2)+1)</f>
        <v/>
      </c>
      <c r="BF430" s="68" t="str">
        <f ca="1">INDEX({"","_","-","="},IF(OR($D430 &gt;= BG$6, $E430 &lt; BF$6), 0, 1)+IF(OR($F430 &gt;= BG$6, $G430 &lt; BF$6), 0, 2)+1)</f>
        <v/>
      </c>
      <c r="BG430" s="68" t="str">
        <f ca="1">INDEX({"","_","-","="},IF(OR($D430 &gt;= BH$6, $E430 &lt; BG$6), 0, 1)+IF(OR($F430 &gt;= BH$6, $G430 &lt; BG$6), 0, 2)+1)</f>
        <v/>
      </c>
      <c r="BH430" s="68" t="str">
        <f ca="1">INDEX({"","_","-","="},IF(OR($D430 &gt;= BI$6, $E430 &lt; BH$6), 0, 1)+IF(OR($F430 &gt;= BI$6, $G430 &lt; BH$6), 0, 2)+1)</f>
        <v/>
      </c>
      <c r="BI430" s="68" t="str">
        <f ca="1">INDEX({"","_","-","="},IF(OR($D430 &gt;= BJ$6, $E430 &lt; BI$6), 0, 1)+IF(OR($F430 &gt;= BJ$6, $G430 &lt; BI$6), 0, 2)+1)</f>
        <v/>
      </c>
      <c r="BJ430" s="68" t="str">
        <f ca="1">INDEX({"","_","-","="},IF(OR($D430 &gt;= BK$6, $E430 &lt; BJ$6), 0, 1)+IF(OR($F430 &gt;= BK$6, $G430 &lt; BJ$6), 0, 2)+1)</f>
        <v/>
      </c>
      <c r="BK430" s="68" t="str">
        <f ca="1">INDEX({"","_","-","="},IF(OR($D430 &gt;= BL$6, $E430 &lt; BK$6), 0, 1)+IF(OR($F430 &gt;= BL$6, $G430 &lt; BK$6), 0, 2)+1)</f>
        <v/>
      </c>
      <c r="BL430" s="68" t="str">
        <f ca="1">INDEX({"","_","-","="},IF(OR($D430 &gt;= BM$6, $E430 &lt; BL$6), 0, 1)+IF(OR($F430 &gt;= BM$6, $G430 &lt; BL$6), 0, 2)+1)</f>
        <v/>
      </c>
      <c r="BM430" s="68" t="str">
        <f ca="1">INDEX({"","_","-","="},IF(OR($D430 &gt;= BN$6, $E430 &lt; BM$6), 0, 1)+IF(OR($F430 &gt;= BN$6, $G430 &lt; BM$6), 0, 2)+1)</f>
        <v/>
      </c>
      <c r="BN430" s="68" t="str">
        <f ca="1">INDEX({"","_","-","="},IF(OR($D430 &gt;= BO$6, $E430 &lt; BN$6), 0, 1)+IF(OR($F430 &gt;= BO$6, $G430 &lt; BN$6), 0, 2)+1)</f>
        <v/>
      </c>
      <c r="BO430" s="68" t="str">
        <f ca="1">INDEX({"","_","-","="},IF(OR($D430 &gt;= BP$6, $E430 &lt; BO$6), 0, 1)+IF(OR($F430 &gt;= BP$6, $G430 &lt; BO$6), 0, 2)+1)</f>
        <v/>
      </c>
      <c r="BP430" s="68" t="str">
        <f ca="1">INDEX({"","_","-","="},IF(OR($D430 &gt;= BQ$6, $E430 &lt; BP$6), 0, 1)+IF(OR($F430 &gt;= BQ$6, $G430 &lt; BP$6), 0, 2)+1)</f>
        <v/>
      </c>
      <c r="BQ430" s="68" t="str">
        <f ca="1">INDEX({"","_","-","="},IF(OR($D430 &gt;= BR$6, $E430 &lt; BQ$6), 0, 1)+IF(OR($F430 &gt;= BR$6, $G430 &lt; BQ$6), 0, 2)+1)</f>
        <v/>
      </c>
      <c r="BR430" s="68" t="str">
        <f ca="1">INDEX({"","_","-","="},IF(OR($D430 &gt;= BS$6, $E430 &lt; BR$6), 0, 1)+IF(OR($F430 &gt;= BS$6, $G430 &lt; BR$6), 0, 2)+1)</f>
        <v/>
      </c>
      <c r="BS430" s="68" t="str">
        <f ca="1">INDEX({"","_","-","="},IF(OR($D430 &gt;= BT$6, $E430 &lt; BS$6), 0, 1)+IF(OR($F430 &gt;= BT$6, $G430 &lt; BS$6), 0, 2)+1)</f>
        <v/>
      </c>
      <c r="BT430" s="68" t="str">
        <f ca="1">INDEX({"","_","-","="},IF(OR($D430 &gt;= BU$6, $E430 &lt; BT$6), 0, 1)+IF(OR($F430 &gt;= BU$6, $G430 &lt; BT$6), 0, 2)+1)</f>
        <v/>
      </c>
      <c r="BU430" s="68" t="str">
        <f ca="1">INDEX({"","_","-","="},IF(OR($D430 &gt;= BV$6, $E430 &lt; BU$6), 0, 1)+IF(OR($F430 &gt;= BV$6, $G430 &lt; BU$6), 0, 2)+1)</f>
        <v/>
      </c>
      <c r="BV430" s="68" t="str">
        <f ca="1">INDEX({"","_","-","="},IF(OR($D430 &gt;= BW$6, $E430 &lt; BV$6), 0, 1)+IF(OR($F430 &gt;= BW$6, $G430 &lt; BV$6), 0, 2)+1)</f>
        <v/>
      </c>
      <c r="BW430" s="68" t="str">
        <f ca="1">INDEX({"","_","-","="},IF(OR($D430 &gt;= BX$6, $E430 &lt; BW$6), 0, 1)+IF(OR($F430 &gt;= BX$6, $G430 &lt; BW$6), 0, 2)+1)</f>
        <v/>
      </c>
      <c r="BX430" s="68" t="str">
        <f ca="1">INDEX({"","_","-","="},IF(OR($D430 &gt;= BY$6, $E430 &lt; BX$6), 0, 1)+IF(OR($F430 &gt;= BY$6, $G430 &lt; BX$6), 0, 2)+1)</f>
        <v/>
      </c>
      <c r="BY430" s="68" t="str">
        <f ca="1">INDEX({"","_","-","="},IF(OR($D430 &gt;= BZ$6, $E430 &lt; BY$6), 0, 1)+IF(OR($F430 &gt;= BZ$6, $G430 &lt; BY$6), 0, 2)+1)</f>
        <v/>
      </c>
      <c r="BZ430" s="68" t="str">
        <f ca="1">INDEX({"","_","-","="},IF(OR($D430 &gt;= CA$6, $E430 &lt; BZ$6), 0, 1)+IF(OR($F430 &gt;= CA$6, $G430 &lt; BZ$6), 0, 2)+1)</f>
        <v/>
      </c>
      <c r="CA430" s="68" t="str">
        <f ca="1">INDEX({"","_","-","="},IF(OR($D430 &gt;= CB$6, $E430 &lt; CA$6), 0, 1)+IF(OR($F430 &gt;= CB$6, $G430 &lt; CA$6), 0, 2)+1)</f>
        <v/>
      </c>
      <c r="CB430" s="68" t="str">
        <f ca="1">INDEX({"","_","-","="},IF(OR($D430 &gt;= CC$6, $E430 &lt; CB$6), 0, 1)+IF(OR($F430 &gt;= CC$6, $G430 &lt; CB$6), 0, 2)+1)</f>
        <v/>
      </c>
      <c r="CC430" s="68" t="str">
        <f ca="1">INDEX({"","_","-","="},IF(OR($D430 &gt;= CD$6, $E430 &lt; CC$6), 0, 1)+IF(OR($F430 &gt;= CD$6, $G430 &lt; CC$6), 0, 2)+1)</f>
        <v/>
      </c>
      <c r="CD430" s="68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IF('临-进度'!M426,'临-进度'!$A426,"")</f>
        <v/>
      </c>
      <c r="B431" s="8" t="str">
        <f ca="1">IF('临-进度'!M426,'临-进度'!$B426,"")</f>
        <v/>
      </c>
      <c r="C431" s="8" t="str">
        <f ca="1">IF('临-进度'!M426,'临-进度'!$E426,"")</f>
        <v/>
      </c>
      <c r="D431" s="40" t="str">
        <f ca="1">IF('临-进度'!$M426,'临-进度'!$I426,"")</f>
        <v/>
      </c>
      <c r="E431" s="40" t="str">
        <f ca="1">IF('临-进度'!$M426,'临-进度'!$AE426,"")</f>
        <v/>
      </c>
      <c r="F431" s="40" t="str">
        <f ca="1">IF('临-进度'!$M426,'临-进度'!$J426,"")</f>
        <v/>
      </c>
      <c r="G431" s="73" t="str">
        <f ca="1">IF('临-进度'!$M426,'临-进度'!$AF426,"")</f>
        <v/>
      </c>
      <c r="H431" s="68" t="str">
        <f ca="1">INDEX({"","_","-","="},IF(OR($D431 &gt;= I$6, $E431 &lt; H$6), 0, 1)+IF(OR($F431 &gt;= I$6, $G431 &lt; H$6), 0, 2)+1)</f>
        <v/>
      </c>
      <c r="I431" s="68" t="str">
        <f ca="1">INDEX({"","_","-","="},IF(OR($D431 &gt;= J$6, $E431 &lt; I$6), 0, 1)+IF(OR($F431 &gt;= J$6, $G431 &lt; I$6), 0, 2)+1)</f>
        <v/>
      </c>
      <c r="J431" s="68" t="str">
        <f ca="1">INDEX({"","_","-","="},IF(OR($D431 &gt;= K$6, $E431 &lt; J$6), 0, 1)+IF(OR($F431 &gt;= K$6, $G431 &lt; J$6), 0, 2)+1)</f>
        <v/>
      </c>
      <c r="K431" s="68" t="str">
        <f ca="1">INDEX({"","_","-","="},IF(OR($D431 &gt;= L$6, $E431 &lt; K$6), 0, 1)+IF(OR($F431 &gt;= L$6, $G431 &lt; K$6), 0, 2)+1)</f>
        <v/>
      </c>
      <c r="L431" s="68" t="str">
        <f ca="1">INDEX({"","_","-","="},IF(OR($D431 &gt;= M$6, $E431 &lt; L$6), 0, 1)+IF(OR($F431 &gt;= M$6, $G431 &lt; L$6), 0, 2)+1)</f>
        <v/>
      </c>
      <c r="M431" s="68" t="str">
        <f ca="1">INDEX({"","_","-","="},IF(OR($D431 &gt;= N$6, $E431 &lt; M$6), 0, 1)+IF(OR($F431 &gt;= N$6, $G431 &lt; M$6), 0, 2)+1)</f>
        <v/>
      </c>
      <c r="N431" s="68" t="str">
        <f ca="1">INDEX({"","_","-","="},IF(OR($D431 &gt;= O$6, $E431 &lt; N$6), 0, 1)+IF(OR($F431 &gt;= O$6, $G431 &lt; N$6), 0, 2)+1)</f>
        <v/>
      </c>
      <c r="O431" s="68" t="str">
        <f ca="1">INDEX({"","_","-","="},IF(OR($D431 &gt;= P$6, $E431 &lt; O$6), 0, 1)+IF(OR($F431 &gt;= P$6, $G431 &lt; O$6), 0, 2)+1)</f>
        <v/>
      </c>
      <c r="P431" s="68" t="str">
        <f ca="1">INDEX({"","_","-","="},IF(OR($D431 &gt;= Q$6, $E431 &lt; P$6), 0, 1)+IF(OR($F431 &gt;= Q$6, $G431 &lt; P$6), 0, 2)+1)</f>
        <v/>
      </c>
      <c r="Q431" s="68" t="str">
        <f ca="1">INDEX({"","_","-","="},IF(OR($D431 &gt;= R$6, $E431 &lt; Q$6), 0, 1)+IF(OR($F431 &gt;= R$6, $G431 &lt; Q$6), 0, 2)+1)</f>
        <v/>
      </c>
      <c r="R431" s="68" t="str">
        <f ca="1">INDEX({"","_","-","="},IF(OR($D431 &gt;= S$6, $E431 &lt; R$6), 0, 1)+IF(OR($F431 &gt;= S$6, $G431 &lt; R$6), 0, 2)+1)</f>
        <v/>
      </c>
      <c r="S431" s="68" t="str">
        <f ca="1">INDEX({"","_","-","="},IF(OR($D431 &gt;= T$6, $E431 &lt; S$6), 0, 1)+IF(OR($F431 &gt;= T$6, $G431 &lt; S$6), 0, 2)+1)</f>
        <v/>
      </c>
      <c r="T431" s="68" t="str">
        <f ca="1">INDEX({"","_","-","="},IF(OR($D431 &gt;= U$6, $E431 &lt; T$6), 0, 1)+IF(OR($F431 &gt;= U$6, $G431 &lt; T$6), 0, 2)+1)</f>
        <v/>
      </c>
      <c r="U431" s="68" t="str">
        <f ca="1">INDEX({"","_","-","="},IF(OR($D431 &gt;= V$6, $E431 &lt; U$6), 0, 1)+IF(OR($F431 &gt;= V$6, $G431 &lt; U$6), 0, 2)+1)</f>
        <v/>
      </c>
      <c r="V431" s="68" t="str">
        <f ca="1">INDEX({"","_","-","="},IF(OR($D431 &gt;= W$6, $E431 &lt; V$6), 0, 1)+IF(OR($F431 &gt;= W$6, $G431 &lt; V$6), 0, 2)+1)</f>
        <v/>
      </c>
      <c r="W431" s="68" t="str">
        <f ca="1">INDEX({"","_","-","="},IF(OR($D431 &gt;= X$6, $E431 &lt; W$6), 0, 1)+IF(OR($F431 &gt;= X$6, $G431 &lt; W$6), 0, 2)+1)</f>
        <v/>
      </c>
      <c r="X431" s="68" t="str">
        <f ca="1">INDEX({"","_","-","="},IF(OR($D431 &gt;= Y$6, $E431 &lt; X$6), 0, 1)+IF(OR($F431 &gt;= Y$6, $G431 &lt; X$6), 0, 2)+1)</f>
        <v/>
      </c>
      <c r="Y431" s="68" t="str">
        <f ca="1">INDEX({"","_","-","="},IF(OR($D431 &gt;= Z$6, $E431 &lt; Y$6), 0, 1)+IF(OR($F431 &gt;= Z$6, $G431 &lt; Y$6), 0, 2)+1)</f>
        <v/>
      </c>
      <c r="Z431" s="68" t="str">
        <f ca="1">INDEX({"","_","-","="},IF(OR($D431 &gt;= AA$6, $E431 &lt; Z$6), 0, 1)+IF(OR($F431 &gt;= AA$6, $G431 &lt; Z$6), 0, 2)+1)</f>
        <v/>
      </c>
      <c r="AA431" s="68" t="str">
        <f ca="1">INDEX({"","_","-","="},IF(OR($D431 &gt;= AB$6, $E431 &lt; AA$6), 0, 1)+IF(OR($F431 &gt;= AB$6, $G431 &lt; AA$6), 0, 2)+1)</f>
        <v/>
      </c>
      <c r="AB431" s="68" t="str">
        <f ca="1">INDEX({"","_","-","="},IF(OR($D431 &gt;= AC$6, $E431 &lt; AB$6), 0, 1)+IF(OR($F431 &gt;= AC$6, $G431 &lt; AB$6), 0, 2)+1)</f>
        <v/>
      </c>
      <c r="AC431" s="68" t="str">
        <f ca="1">INDEX({"","_","-","="},IF(OR($D431 &gt;= AD$6, $E431 &lt; AC$6), 0, 1)+IF(OR($F431 &gt;= AD$6, $G431 &lt; AC$6), 0, 2)+1)</f>
        <v/>
      </c>
      <c r="AD431" s="68" t="str">
        <f ca="1">INDEX({"","_","-","="},IF(OR($D431 &gt;= AE$6, $E431 &lt; AD$6), 0, 1)+IF(OR($F431 &gt;= AE$6, $G431 &lt; AD$6), 0, 2)+1)</f>
        <v/>
      </c>
      <c r="AE431" s="68" t="str">
        <f ca="1">INDEX({"","_","-","="},IF(OR($D431 &gt;= AF$6, $E431 &lt; AE$6), 0, 1)+IF(OR($F431 &gt;= AF$6, $G431 &lt; AE$6), 0, 2)+1)</f>
        <v/>
      </c>
      <c r="AF431" s="68" t="str">
        <f ca="1">INDEX({"","_","-","="},IF(OR($D431 &gt;= AG$6, $E431 &lt; AF$6), 0, 1)+IF(OR($F431 &gt;= AG$6, $G431 &lt; AF$6), 0, 2)+1)</f>
        <v/>
      </c>
      <c r="AG431" s="68" t="str">
        <f ca="1">INDEX({"","_","-","="},IF(OR($D431 &gt;= AH$6, $E431 &lt; AG$6), 0, 1)+IF(OR($F431 &gt;= AH$6, $G431 &lt; AG$6), 0, 2)+1)</f>
        <v/>
      </c>
      <c r="AH431" s="68" t="str">
        <f ca="1">INDEX({"","_","-","="},IF(OR($D431 &gt;= AI$6, $E431 &lt; AH$6), 0, 1)+IF(OR($F431 &gt;= AI$6, $G431 &lt; AH$6), 0, 2)+1)</f>
        <v/>
      </c>
      <c r="AI431" s="68" t="str">
        <f ca="1">INDEX({"","_","-","="},IF(OR($D431 &gt;= AJ$6, $E431 &lt; AI$6), 0, 1)+IF(OR($F431 &gt;= AJ$6, $G431 &lt; AI$6), 0, 2)+1)</f>
        <v/>
      </c>
      <c r="AJ431" s="68" t="str">
        <f ca="1">INDEX({"","_","-","="},IF(OR($D431 &gt;= AK$6, $E431 &lt; AJ$6), 0, 1)+IF(OR($F431 &gt;= AK$6, $G431 &lt; AJ$6), 0, 2)+1)</f>
        <v/>
      </c>
      <c r="AK431" s="68" t="str">
        <f ca="1">INDEX({"","_","-","="},IF(OR($D431 &gt;= AL$6, $E431 &lt; AK$6), 0, 1)+IF(OR($F431 &gt;= AL$6, $G431 &lt; AK$6), 0, 2)+1)</f>
        <v/>
      </c>
      <c r="AL431" s="68" t="str">
        <f ca="1">INDEX({"","_","-","="},IF(OR($D431 &gt;= AM$6, $E431 &lt; AL$6), 0, 1)+IF(OR($F431 &gt;= AM$6, $G431 &lt; AL$6), 0, 2)+1)</f>
        <v/>
      </c>
      <c r="AM431" s="68" t="str">
        <f ca="1">INDEX({"","_","-","="},IF(OR($D431 &gt;= AN$6, $E431 &lt; AM$6), 0, 1)+IF(OR($F431 &gt;= AN$6, $G431 &lt; AM$6), 0, 2)+1)</f>
        <v/>
      </c>
      <c r="AN431" s="68" t="str">
        <f ca="1">INDEX({"","_","-","="},IF(OR($D431 &gt;= AO$6, $E431 &lt; AN$6), 0, 1)+IF(OR($F431 &gt;= AO$6, $G431 &lt; AN$6), 0, 2)+1)</f>
        <v/>
      </c>
      <c r="AO431" s="68" t="str">
        <f ca="1">INDEX({"","_","-","="},IF(OR($D431 &gt;= AP$6, $E431 &lt; AO$6), 0, 1)+IF(OR($F431 &gt;= AP$6, $G431 &lt; AO$6), 0, 2)+1)</f>
        <v/>
      </c>
      <c r="AP431" s="68" t="str">
        <f ca="1">INDEX({"","_","-","="},IF(OR($D431 &gt;= AQ$6, $E431 &lt; AP$6), 0, 1)+IF(OR($F431 &gt;= AQ$6, $G431 &lt; AP$6), 0, 2)+1)</f>
        <v/>
      </c>
      <c r="AQ431" s="68" t="str">
        <f ca="1">INDEX({"","_","-","="},IF(OR($D431 &gt;= AR$6, $E431 &lt; AQ$6), 0, 1)+IF(OR($F431 &gt;= AR$6, $G431 &lt; AQ$6), 0, 2)+1)</f>
        <v/>
      </c>
      <c r="AR431" s="68" t="str">
        <f ca="1">INDEX({"","_","-","="},IF(OR($D431 &gt;= AS$6, $E431 &lt; AR$6), 0, 1)+IF(OR($F431 &gt;= AS$6, $G431 &lt; AR$6), 0, 2)+1)</f>
        <v/>
      </c>
      <c r="AS431" s="68" t="str">
        <f ca="1">INDEX({"","_","-","="},IF(OR($D431 &gt;= AT$6, $E431 &lt; AS$6), 0, 1)+IF(OR($F431 &gt;= AT$6, $G431 &lt; AS$6), 0, 2)+1)</f>
        <v/>
      </c>
      <c r="AT431" s="68" t="str">
        <f ca="1">INDEX({"","_","-","="},IF(OR($D431 &gt;= AU$6, $E431 &lt; AT$6), 0, 1)+IF(OR($F431 &gt;= AU$6, $G431 &lt; AT$6), 0, 2)+1)</f>
        <v/>
      </c>
      <c r="AU431" s="68" t="str">
        <f ca="1">INDEX({"","_","-","="},IF(OR($D431 &gt;= AV$6, $E431 &lt; AU$6), 0, 1)+IF(OR($F431 &gt;= AV$6, $G431 &lt; AU$6), 0, 2)+1)</f>
        <v/>
      </c>
      <c r="AV431" s="68" t="str">
        <f ca="1">INDEX({"","_","-","="},IF(OR($D431 &gt;= AW$6, $E431 &lt; AV$6), 0, 1)+IF(OR($F431 &gt;= AW$6, $G431 &lt; AV$6), 0, 2)+1)</f>
        <v/>
      </c>
      <c r="AW431" s="68" t="str">
        <f ca="1">INDEX({"","_","-","="},IF(OR($D431 &gt;= AX$6, $E431 &lt; AW$6), 0, 1)+IF(OR($F431 &gt;= AX$6, $G431 &lt; AW$6), 0, 2)+1)</f>
        <v/>
      </c>
      <c r="AX431" s="68" t="str">
        <f ca="1">INDEX({"","_","-","="},IF(OR($D431 &gt;= AY$6, $E431 &lt; AX$6), 0, 1)+IF(OR($F431 &gt;= AY$6, $G431 &lt; AX$6), 0, 2)+1)</f>
        <v/>
      </c>
      <c r="AY431" s="68" t="str">
        <f ca="1">INDEX({"","_","-","="},IF(OR($D431 &gt;= AZ$6, $E431 &lt; AY$6), 0, 1)+IF(OR($F431 &gt;= AZ$6, $G431 &lt; AY$6), 0, 2)+1)</f>
        <v/>
      </c>
      <c r="AZ431" s="68" t="str">
        <f ca="1">INDEX({"","_","-","="},IF(OR($D431 &gt;= BA$6, $E431 &lt; AZ$6), 0, 1)+IF(OR($F431 &gt;= BA$6, $G431 &lt; AZ$6), 0, 2)+1)</f>
        <v/>
      </c>
      <c r="BA431" s="68" t="str">
        <f ca="1">INDEX({"","_","-","="},IF(OR($D431 &gt;= BB$6, $E431 &lt; BA$6), 0, 1)+IF(OR($F431 &gt;= BB$6, $G431 &lt; BA$6), 0, 2)+1)</f>
        <v/>
      </c>
      <c r="BB431" s="68" t="str">
        <f ca="1">INDEX({"","_","-","="},IF(OR($D431 &gt;= BC$6, $E431 &lt; BB$6), 0, 1)+IF(OR($F431 &gt;= BC$6, $G431 &lt; BB$6), 0, 2)+1)</f>
        <v/>
      </c>
      <c r="BC431" s="68" t="str">
        <f ca="1">INDEX({"","_","-","="},IF(OR($D431 &gt;= BD$6, $E431 &lt; BC$6), 0, 1)+IF(OR($F431 &gt;= BD$6, $G431 &lt; BC$6), 0, 2)+1)</f>
        <v/>
      </c>
      <c r="BD431" s="68" t="str">
        <f ca="1">INDEX({"","_","-","="},IF(OR($D431 &gt;= BE$6, $E431 &lt; BD$6), 0, 1)+IF(OR($F431 &gt;= BE$6, $G431 &lt; BD$6), 0, 2)+1)</f>
        <v/>
      </c>
      <c r="BE431" s="68" t="str">
        <f ca="1">INDEX({"","_","-","="},IF(OR($D431 &gt;= BF$6, $E431 &lt; BE$6), 0, 1)+IF(OR($F431 &gt;= BF$6, $G431 &lt; BE$6), 0, 2)+1)</f>
        <v/>
      </c>
      <c r="BF431" s="68" t="str">
        <f ca="1">INDEX({"","_","-","="},IF(OR($D431 &gt;= BG$6, $E431 &lt; BF$6), 0, 1)+IF(OR($F431 &gt;= BG$6, $G431 &lt; BF$6), 0, 2)+1)</f>
        <v/>
      </c>
      <c r="BG431" s="68" t="str">
        <f ca="1">INDEX({"","_","-","="},IF(OR($D431 &gt;= BH$6, $E431 &lt; BG$6), 0, 1)+IF(OR($F431 &gt;= BH$6, $G431 &lt; BG$6), 0, 2)+1)</f>
        <v/>
      </c>
      <c r="BH431" s="68" t="str">
        <f ca="1">INDEX({"","_","-","="},IF(OR($D431 &gt;= BI$6, $E431 &lt; BH$6), 0, 1)+IF(OR($F431 &gt;= BI$6, $G431 &lt; BH$6), 0, 2)+1)</f>
        <v/>
      </c>
      <c r="BI431" s="68" t="str">
        <f ca="1">INDEX({"","_","-","="},IF(OR($D431 &gt;= BJ$6, $E431 &lt; BI$6), 0, 1)+IF(OR($F431 &gt;= BJ$6, $G431 &lt; BI$6), 0, 2)+1)</f>
        <v/>
      </c>
      <c r="BJ431" s="68" t="str">
        <f ca="1">INDEX({"","_","-","="},IF(OR($D431 &gt;= BK$6, $E431 &lt; BJ$6), 0, 1)+IF(OR($F431 &gt;= BK$6, $G431 &lt; BJ$6), 0, 2)+1)</f>
        <v/>
      </c>
      <c r="BK431" s="68" t="str">
        <f ca="1">INDEX({"","_","-","="},IF(OR($D431 &gt;= BL$6, $E431 &lt; BK$6), 0, 1)+IF(OR($F431 &gt;= BL$6, $G431 &lt; BK$6), 0, 2)+1)</f>
        <v/>
      </c>
      <c r="BL431" s="68" t="str">
        <f ca="1">INDEX({"","_","-","="},IF(OR($D431 &gt;= BM$6, $E431 &lt; BL$6), 0, 1)+IF(OR($F431 &gt;= BM$6, $G431 &lt; BL$6), 0, 2)+1)</f>
        <v/>
      </c>
      <c r="BM431" s="68" t="str">
        <f ca="1">INDEX({"","_","-","="},IF(OR($D431 &gt;= BN$6, $E431 &lt; BM$6), 0, 1)+IF(OR($F431 &gt;= BN$6, $G431 &lt; BM$6), 0, 2)+1)</f>
        <v/>
      </c>
      <c r="BN431" s="68" t="str">
        <f ca="1">INDEX({"","_","-","="},IF(OR($D431 &gt;= BO$6, $E431 &lt; BN$6), 0, 1)+IF(OR($F431 &gt;= BO$6, $G431 &lt; BN$6), 0, 2)+1)</f>
        <v/>
      </c>
      <c r="BO431" s="68" t="str">
        <f ca="1">INDEX({"","_","-","="},IF(OR($D431 &gt;= BP$6, $E431 &lt; BO$6), 0, 1)+IF(OR($F431 &gt;= BP$6, $G431 &lt; BO$6), 0, 2)+1)</f>
        <v/>
      </c>
      <c r="BP431" s="68" t="str">
        <f ca="1">INDEX({"","_","-","="},IF(OR($D431 &gt;= BQ$6, $E431 &lt; BP$6), 0, 1)+IF(OR($F431 &gt;= BQ$6, $G431 &lt; BP$6), 0, 2)+1)</f>
        <v/>
      </c>
      <c r="BQ431" s="68" t="str">
        <f ca="1">INDEX({"","_","-","="},IF(OR($D431 &gt;= BR$6, $E431 &lt; BQ$6), 0, 1)+IF(OR($F431 &gt;= BR$6, $G431 &lt; BQ$6), 0, 2)+1)</f>
        <v/>
      </c>
      <c r="BR431" s="68" t="str">
        <f ca="1">INDEX({"","_","-","="},IF(OR($D431 &gt;= BS$6, $E431 &lt; BR$6), 0, 1)+IF(OR($F431 &gt;= BS$6, $G431 &lt; BR$6), 0, 2)+1)</f>
        <v/>
      </c>
      <c r="BS431" s="68" t="str">
        <f ca="1">INDEX({"","_","-","="},IF(OR($D431 &gt;= BT$6, $E431 &lt; BS$6), 0, 1)+IF(OR($F431 &gt;= BT$6, $G431 &lt; BS$6), 0, 2)+1)</f>
        <v/>
      </c>
      <c r="BT431" s="68" t="str">
        <f ca="1">INDEX({"","_","-","="},IF(OR($D431 &gt;= BU$6, $E431 &lt; BT$6), 0, 1)+IF(OR($F431 &gt;= BU$6, $G431 &lt; BT$6), 0, 2)+1)</f>
        <v/>
      </c>
      <c r="BU431" s="68" t="str">
        <f ca="1">INDEX({"","_","-","="},IF(OR($D431 &gt;= BV$6, $E431 &lt; BU$6), 0, 1)+IF(OR($F431 &gt;= BV$6, $G431 &lt; BU$6), 0, 2)+1)</f>
        <v/>
      </c>
      <c r="BV431" s="68" t="str">
        <f ca="1">INDEX({"","_","-","="},IF(OR($D431 &gt;= BW$6, $E431 &lt; BV$6), 0, 1)+IF(OR($F431 &gt;= BW$6, $G431 &lt; BV$6), 0, 2)+1)</f>
        <v/>
      </c>
      <c r="BW431" s="68" t="str">
        <f ca="1">INDEX({"","_","-","="},IF(OR($D431 &gt;= BX$6, $E431 &lt; BW$6), 0, 1)+IF(OR($F431 &gt;= BX$6, $G431 &lt; BW$6), 0, 2)+1)</f>
        <v/>
      </c>
      <c r="BX431" s="68" t="str">
        <f ca="1">INDEX({"","_","-","="},IF(OR($D431 &gt;= BY$6, $E431 &lt; BX$6), 0, 1)+IF(OR($F431 &gt;= BY$6, $G431 &lt; BX$6), 0, 2)+1)</f>
        <v/>
      </c>
      <c r="BY431" s="68" t="str">
        <f ca="1">INDEX({"","_","-","="},IF(OR($D431 &gt;= BZ$6, $E431 &lt; BY$6), 0, 1)+IF(OR($F431 &gt;= BZ$6, $G431 &lt; BY$6), 0, 2)+1)</f>
        <v/>
      </c>
      <c r="BZ431" s="68" t="str">
        <f ca="1">INDEX({"","_","-","="},IF(OR($D431 &gt;= CA$6, $E431 &lt; BZ$6), 0, 1)+IF(OR($F431 &gt;= CA$6, $G431 &lt; BZ$6), 0, 2)+1)</f>
        <v/>
      </c>
      <c r="CA431" s="68" t="str">
        <f ca="1">INDEX({"","_","-","="},IF(OR($D431 &gt;= CB$6, $E431 &lt; CA$6), 0, 1)+IF(OR($F431 &gt;= CB$6, $G431 &lt; CA$6), 0, 2)+1)</f>
        <v/>
      </c>
      <c r="CB431" s="68" t="str">
        <f ca="1">INDEX({"","_","-","="},IF(OR($D431 &gt;= CC$6, $E431 &lt; CB$6), 0, 1)+IF(OR($F431 &gt;= CC$6, $G431 &lt; CB$6), 0, 2)+1)</f>
        <v/>
      </c>
      <c r="CC431" s="68" t="str">
        <f ca="1">INDEX({"","_","-","="},IF(OR($D431 &gt;= CD$6, $E431 &lt; CC$6), 0, 1)+IF(OR($F431 &gt;= CD$6, $G431 &lt; CC$6), 0, 2)+1)</f>
        <v/>
      </c>
      <c r="CD431" s="68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IF('临-进度'!M427,'临-进度'!$A427,"")</f>
        <v/>
      </c>
      <c r="B432" s="8" t="str">
        <f ca="1">IF('临-进度'!M427,'临-进度'!$B427,"")</f>
        <v/>
      </c>
      <c r="C432" s="8" t="str">
        <f ca="1">IF('临-进度'!M427,'临-进度'!$E427,"")</f>
        <v/>
      </c>
      <c r="D432" s="40" t="str">
        <f ca="1">IF('临-进度'!$M427,'临-进度'!$I427,"")</f>
        <v/>
      </c>
      <c r="E432" s="40" t="str">
        <f ca="1">IF('临-进度'!$M427,'临-进度'!$AE427,"")</f>
        <v/>
      </c>
      <c r="F432" s="40" t="str">
        <f ca="1">IF('临-进度'!$M427,'临-进度'!$J427,"")</f>
        <v/>
      </c>
      <c r="G432" s="73" t="str">
        <f ca="1">IF('临-进度'!$M427,'临-进度'!$AF427,"")</f>
        <v/>
      </c>
      <c r="H432" s="68" t="str">
        <f ca="1">INDEX({"","_","-","="},IF(OR($D432 &gt;= I$6, $E432 &lt; H$6), 0, 1)+IF(OR($F432 &gt;= I$6, $G432 &lt; H$6), 0, 2)+1)</f>
        <v/>
      </c>
      <c r="I432" s="68" t="str">
        <f ca="1">INDEX({"","_","-","="},IF(OR($D432 &gt;= J$6, $E432 &lt; I$6), 0, 1)+IF(OR($F432 &gt;= J$6, $G432 &lt; I$6), 0, 2)+1)</f>
        <v/>
      </c>
      <c r="J432" s="68" t="str">
        <f ca="1">INDEX({"","_","-","="},IF(OR($D432 &gt;= K$6, $E432 &lt; J$6), 0, 1)+IF(OR($F432 &gt;= K$6, $G432 &lt; J$6), 0, 2)+1)</f>
        <v/>
      </c>
      <c r="K432" s="68" t="str">
        <f ca="1">INDEX({"","_","-","="},IF(OR($D432 &gt;= L$6, $E432 &lt; K$6), 0, 1)+IF(OR($F432 &gt;= L$6, $G432 &lt; K$6), 0, 2)+1)</f>
        <v/>
      </c>
      <c r="L432" s="68" t="str">
        <f ca="1">INDEX({"","_","-","="},IF(OR($D432 &gt;= M$6, $E432 &lt; L$6), 0, 1)+IF(OR($F432 &gt;= M$6, $G432 &lt; L$6), 0, 2)+1)</f>
        <v/>
      </c>
      <c r="M432" s="68" t="str">
        <f ca="1">INDEX({"","_","-","="},IF(OR($D432 &gt;= N$6, $E432 &lt; M$6), 0, 1)+IF(OR($F432 &gt;= N$6, $G432 &lt; M$6), 0, 2)+1)</f>
        <v/>
      </c>
      <c r="N432" s="68" t="str">
        <f ca="1">INDEX({"","_","-","="},IF(OR($D432 &gt;= O$6, $E432 &lt; N$6), 0, 1)+IF(OR($F432 &gt;= O$6, $G432 &lt; N$6), 0, 2)+1)</f>
        <v/>
      </c>
      <c r="O432" s="68" t="str">
        <f ca="1">INDEX({"","_","-","="},IF(OR($D432 &gt;= P$6, $E432 &lt; O$6), 0, 1)+IF(OR($F432 &gt;= P$6, $G432 &lt; O$6), 0, 2)+1)</f>
        <v/>
      </c>
      <c r="P432" s="68" t="str">
        <f ca="1">INDEX({"","_","-","="},IF(OR($D432 &gt;= Q$6, $E432 &lt; P$6), 0, 1)+IF(OR($F432 &gt;= Q$6, $G432 &lt; P$6), 0, 2)+1)</f>
        <v/>
      </c>
      <c r="Q432" s="68" t="str">
        <f ca="1">INDEX({"","_","-","="},IF(OR($D432 &gt;= R$6, $E432 &lt; Q$6), 0, 1)+IF(OR($F432 &gt;= R$6, $G432 &lt; Q$6), 0, 2)+1)</f>
        <v/>
      </c>
      <c r="R432" s="68" t="str">
        <f ca="1">INDEX({"","_","-","="},IF(OR($D432 &gt;= S$6, $E432 &lt; R$6), 0, 1)+IF(OR($F432 &gt;= S$6, $G432 &lt; R$6), 0, 2)+1)</f>
        <v/>
      </c>
      <c r="S432" s="68" t="str">
        <f ca="1">INDEX({"","_","-","="},IF(OR($D432 &gt;= T$6, $E432 &lt; S$6), 0, 1)+IF(OR($F432 &gt;= T$6, $G432 &lt; S$6), 0, 2)+1)</f>
        <v/>
      </c>
      <c r="T432" s="68" t="str">
        <f ca="1">INDEX({"","_","-","="},IF(OR($D432 &gt;= U$6, $E432 &lt; T$6), 0, 1)+IF(OR($F432 &gt;= U$6, $G432 &lt; T$6), 0, 2)+1)</f>
        <v/>
      </c>
      <c r="U432" s="68" t="str">
        <f ca="1">INDEX({"","_","-","="},IF(OR($D432 &gt;= V$6, $E432 &lt; U$6), 0, 1)+IF(OR($F432 &gt;= V$6, $G432 &lt; U$6), 0, 2)+1)</f>
        <v/>
      </c>
      <c r="V432" s="68" t="str">
        <f ca="1">INDEX({"","_","-","="},IF(OR($D432 &gt;= W$6, $E432 &lt; V$6), 0, 1)+IF(OR($F432 &gt;= W$6, $G432 &lt; V$6), 0, 2)+1)</f>
        <v/>
      </c>
      <c r="W432" s="68" t="str">
        <f ca="1">INDEX({"","_","-","="},IF(OR($D432 &gt;= X$6, $E432 &lt; W$6), 0, 1)+IF(OR($F432 &gt;= X$6, $G432 &lt; W$6), 0, 2)+1)</f>
        <v/>
      </c>
      <c r="X432" s="68" t="str">
        <f ca="1">INDEX({"","_","-","="},IF(OR($D432 &gt;= Y$6, $E432 &lt; X$6), 0, 1)+IF(OR($F432 &gt;= Y$6, $G432 &lt; X$6), 0, 2)+1)</f>
        <v/>
      </c>
      <c r="Y432" s="68" t="str">
        <f ca="1">INDEX({"","_","-","="},IF(OR($D432 &gt;= Z$6, $E432 &lt; Y$6), 0, 1)+IF(OR($F432 &gt;= Z$6, $G432 &lt; Y$6), 0, 2)+1)</f>
        <v/>
      </c>
      <c r="Z432" s="68" t="str">
        <f ca="1">INDEX({"","_","-","="},IF(OR($D432 &gt;= AA$6, $E432 &lt; Z$6), 0, 1)+IF(OR($F432 &gt;= AA$6, $G432 &lt; Z$6), 0, 2)+1)</f>
        <v/>
      </c>
      <c r="AA432" s="68" t="str">
        <f ca="1">INDEX({"","_","-","="},IF(OR($D432 &gt;= AB$6, $E432 &lt; AA$6), 0, 1)+IF(OR($F432 &gt;= AB$6, $G432 &lt; AA$6), 0, 2)+1)</f>
        <v/>
      </c>
      <c r="AB432" s="68" t="str">
        <f ca="1">INDEX({"","_","-","="},IF(OR($D432 &gt;= AC$6, $E432 &lt; AB$6), 0, 1)+IF(OR($F432 &gt;= AC$6, $G432 &lt; AB$6), 0, 2)+1)</f>
        <v/>
      </c>
      <c r="AC432" s="68" t="str">
        <f ca="1">INDEX({"","_","-","="},IF(OR($D432 &gt;= AD$6, $E432 &lt; AC$6), 0, 1)+IF(OR($F432 &gt;= AD$6, $G432 &lt; AC$6), 0, 2)+1)</f>
        <v/>
      </c>
      <c r="AD432" s="68" t="str">
        <f ca="1">INDEX({"","_","-","="},IF(OR($D432 &gt;= AE$6, $E432 &lt; AD$6), 0, 1)+IF(OR($F432 &gt;= AE$6, $G432 &lt; AD$6), 0, 2)+1)</f>
        <v/>
      </c>
      <c r="AE432" s="68" t="str">
        <f ca="1">INDEX({"","_","-","="},IF(OR($D432 &gt;= AF$6, $E432 &lt; AE$6), 0, 1)+IF(OR($F432 &gt;= AF$6, $G432 &lt; AE$6), 0, 2)+1)</f>
        <v/>
      </c>
      <c r="AF432" s="68" t="str">
        <f ca="1">INDEX({"","_","-","="},IF(OR($D432 &gt;= AG$6, $E432 &lt; AF$6), 0, 1)+IF(OR($F432 &gt;= AG$6, $G432 &lt; AF$6), 0, 2)+1)</f>
        <v/>
      </c>
      <c r="AG432" s="68" t="str">
        <f ca="1">INDEX({"","_","-","="},IF(OR($D432 &gt;= AH$6, $E432 &lt; AG$6), 0, 1)+IF(OR($F432 &gt;= AH$6, $G432 &lt; AG$6), 0, 2)+1)</f>
        <v/>
      </c>
      <c r="AH432" s="68" t="str">
        <f ca="1">INDEX({"","_","-","="},IF(OR($D432 &gt;= AI$6, $E432 &lt; AH$6), 0, 1)+IF(OR($F432 &gt;= AI$6, $G432 &lt; AH$6), 0, 2)+1)</f>
        <v/>
      </c>
      <c r="AI432" s="68" t="str">
        <f ca="1">INDEX({"","_","-","="},IF(OR($D432 &gt;= AJ$6, $E432 &lt; AI$6), 0, 1)+IF(OR($F432 &gt;= AJ$6, $G432 &lt; AI$6), 0, 2)+1)</f>
        <v/>
      </c>
      <c r="AJ432" s="68" t="str">
        <f ca="1">INDEX({"","_","-","="},IF(OR($D432 &gt;= AK$6, $E432 &lt; AJ$6), 0, 1)+IF(OR($F432 &gt;= AK$6, $G432 &lt; AJ$6), 0, 2)+1)</f>
        <v/>
      </c>
      <c r="AK432" s="68" t="str">
        <f ca="1">INDEX({"","_","-","="},IF(OR($D432 &gt;= AL$6, $E432 &lt; AK$6), 0, 1)+IF(OR($F432 &gt;= AL$6, $G432 &lt; AK$6), 0, 2)+1)</f>
        <v/>
      </c>
      <c r="AL432" s="68" t="str">
        <f ca="1">INDEX({"","_","-","="},IF(OR($D432 &gt;= AM$6, $E432 &lt; AL$6), 0, 1)+IF(OR($F432 &gt;= AM$6, $G432 &lt; AL$6), 0, 2)+1)</f>
        <v/>
      </c>
      <c r="AM432" s="68" t="str">
        <f ca="1">INDEX({"","_","-","="},IF(OR($D432 &gt;= AN$6, $E432 &lt; AM$6), 0, 1)+IF(OR($F432 &gt;= AN$6, $G432 &lt; AM$6), 0, 2)+1)</f>
        <v/>
      </c>
      <c r="AN432" s="68" t="str">
        <f ca="1">INDEX({"","_","-","="},IF(OR($D432 &gt;= AO$6, $E432 &lt; AN$6), 0, 1)+IF(OR($F432 &gt;= AO$6, $G432 &lt; AN$6), 0, 2)+1)</f>
        <v/>
      </c>
      <c r="AO432" s="68" t="str">
        <f ca="1">INDEX({"","_","-","="},IF(OR($D432 &gt;= AP$6, $E432 &lt; AO$6), 0, 1)+IF(OR($F432 &gt;= AP$6, $G432 &lt; AO$6), 0, 2)+1)</f>
        <v/>
      </c>
      <c r="AP432" s="68" t="str">
        <f ca="1">INDEX({"","_","-","="},IF(OR($D432 &gt;= AQ$6, $E432 &lt; AP$6), 0, 1)+IF(OR($F432 &gt;= AQ$6, $G432 &lt; AP$6), 0, 2)+1)</f>
        <v/>
      </c>
      <c r="AQ432" s="68" t="str">
        <f ca="1">INDEX({"","_","-","="},IF(OR($D432 &gt;= AR$6, $E432 &lt; AQ$6), 0, 1)+IF(OR($F432 &gt;= AR$6, $G432 &lt; AQ$6), 0, 2)+1)</f>
        <v/>
      </c>
      <c r="AR432" s="68" t="str">
        <f ca="1">INDEX({"","_","-","="},IF(OR($D432 &gt;= AS$6, $E432 &lt; AR$6), 0, 1)+IF(OR($F432 &gt;= AS$6, $G432 &lt; AR$6), 0, 2)+1)</f>
        <v/>
      </c>
      <c r="AS432" s="68" t="str">
        <f ca="1">INDEX({"","_","-","="},IF(OR($D432 &gt;= AT$6, $E432 &lt; AS$6), 0, 1)+IF(OR($F432 &gt;= AT$6, $G432 &lt; AS$6), 0, 2)+1)</f>
        <v/>
      </c>
      <c r="AT432" s="68" t="str">
        <f ca="1">INDEX({"","_","-","="},IF(OR($D432 &gt;= AU$6, $E432 &lt; AT$6), 0, 1)+IF(OR($F432 &gt;= AU$6, $G432 &lt; AT$6), 0, 2)+1)</f>
        <v/>
      </c>
      <c r="AU432" s="68" t="str">
        <f ca="1">INDEX({"","_","-","="},IF(OR($D432 &gt;= AV$6, $E432 &lt; AU$6), 0, 1)+IF(OR($F432 &gt;= AV$6, $G432 &lt; AU$6), 0, 2)+1)</f>
        <v/>
      </c>
      <c r="AV432" s="68" t="str">
        <f ca="1">INDEX({"","_","-","="},IF(OR($D432 &gt;= AW$6, $E432 &lt; AV$6), 0, 1)+IF(OR($F432 &gt;= AW$6, $G432 &lt; AV$6), 0, 2)+1)</f>
        <v/>
      </c>
      <c r="AW432" s="68" t="str">
        <f ca="1">INDEX({"","_","-","="},IF(OR($D432 &gt;= AX$6, $E432 &lt; AW$6), 0, 1)+IF(OR($F432 &gt;= AX$6, $G432 &lt; AW$6), 0, 2)+1)</f>
        <v/>
      </c>
      <c r="AX432" s="68" t="str">
        <f ca="1">INDEX({"","_","-","="},IF(OR($D432 &gt;= AY$6, $E432 &lt; AX$6), 0, 1)+IF(OR($F432 &gt;= AY$6, $G432 &lt; AX$6), 0, 2)+1)</f>
        <v/>
      </c>
      <c r="AY432" s="68" t="str">
        <f ca="1">INDEX({"","_","-","="},IF(OR($D432 &gt;= AZ$6, $E432 &lt; AY$6), 0, 1)+IF(OR($F432 &gt;= AZ$6, $G432 &lt; AY$6), 0, 2)+1)</f>
        <v/>
      </c>
      <c r="AZ432" s="68" t="str">
        <f ca="1">INDEX({"","_","-","="},IF(OR($D432 &gt;= BA$6, $E432 &lt; AZ$6), 0, 1)+IF(OR($F432 &gt;= BA$6, $G432 &lt; AZ$6), 0, 2)+1)</f>
        <v/>
      </c>
      <c r="BA432" s="68" t="str">
        <f ca="1">INDEX({"","_","-","="},IF(OR($D432 &gt;= BB$6, $E432 &lt; BA$6), 0, 1)+IF(OR($F432 &gt;= BB$6, $G432 &lt; BA$6), 0, 2)+1)</f>
        <v/>
      </c>
      <c r="BB432" s="68" t="str">
        <f ca="1">INDEX({"","_","-","="},IF(OR($D432 &gt;= BC$6, $E432 &lt; BB$6), 0, 1)+IF(OR($F432 &gt;= BC$6, $G432 &lt; BB$6), 0, 2)+1)</f>
        <v/>
      </c>
      <c r="BC432" s="68" t="str">
        <f ca="1">INDEX({"","_","-","="},IF(OR($D432 &gt;= BD$6, $E432 &lt; BC$6), 0, 1)+IF(OR($F432 &gt;= BD$6, $G432 &lt; BC$6), 0, 2)+1)</f>
        <v/>
      </c>
      <c r="BD432" s="68" t="str">
        <f ca="1">INDEX({"","_","-","="},IF(OR($D432 &gt;= BE$6, $E432 &lt; BD$6), 0, 1)+IF(OR($F432 &gt;= BE$6, $G432 &lt; BD$6), 0, 2)+1)</f>
        <v/>
      </c>
      <c r="BE432" s="68" t="str">
        <f ca="1">INDEX({"","_","-","="},IF(OR($D432 &gt;= BF$6, $E432 &lt; BE$6), 0, 1)+IF(OR($F432 &gt;= BF$6, $G432 &lt; BE$6), 0, 2)+1)</f>
        <v/>
      </c>
      <c r="BF432" s="68" t="str">
        <f ca="1">INDEX({"","_","-","="},IF(OR($D432 &gt;= BG$6, $E432 &lt; BF$6), 0, 1)+IF(OR($F432 &gt;= BG$6, $G432 &lt; BF$6), 0, 2)+1)</f>
        <v/>
      </c>
      <c r="BG432" s="68" t="str">
        <f ca="1">INDEX({"","_","-","="},IF(OR($D432 &gt;= BH$6, $E432 &lt; BG$6), 0, 1)+IF(OR($F432 &gt;= BH$6, $G432 &lt; BG$6), 0, 2)+1)</f>
        <v/>
      </c>
      <c r="BH432" s="68" t="str">
        <f ca="1">INDEX({"","_","-","="},IF(OR($D432 &gt;= BI$6, $E432 &lt; BH$6), 0, 1)+IF(OR($F432 &gt;= BI$6, $G432 &lt; BH$6), 0, 2)+1)</f>
        <v/>
      </c>
      <c r="BI432" s="68" t="str">
        <f ca="1">INDEX({"","_","-","="},IF(OR($D432 &gt;= BJ$6, $E432 &lt; BI$6), 0, 1)+IF(OR($F432 &gt;= BJ$6, $G432 &lt; BI$6), 0, 2)+1)</f>
        <v/>
      </c>
      <c r="BJ432" s="68" t="str">
        <f ca="1">INDEX({"","_","-","="},IF(OR($D432 &gt;= BK$6, $E432 &lt; BJ$6), 0, 1)+IF(OR($F432 &gt;= BK$6, $G432 &lt; BJ$6), 0, 2)+1)</f>
        <v/>
      </c>
      <c r="BK432" s="68" t="str">
        <f ca="1">INDEX({"","_","-","="},IF(OR($D432 &gt;= BL$6, $E432 &lt; BK$6), 0, 1)+IF(OR($F432 &gt;= BL$6, $G432 &lt; BK$6), 0, 2)+1)</f>
        <v/>
      </c>
      <c r="BL432" s="68" t="str">
        <f ca="1">INDEX({"","_","-","="},IF(OR($D432 &gt;= BM$6, $E432 &lt; BL$6), 0, 1)+IF(OR($F432 &gt;= BM$6, $G432 &lt; BL$6), 0, 2)+1)</f>
        <v/>
      </c>
      <c r="BM432" s="68" t="str">
        <f ca="1">INDEX({"","_","-","="},IF(OR($D432 &gt;= BN$6, $E432 &lt; BM$6), 0, 1)+IF(OR($F432 &gt;= BN$6, $G432 &lt; BM$6), 0, 2)+1)</f>
        <v/>
      </c>
      <c r="BN432" s="68" t="str">
        <f ca="1">INDEX({"","_","-","="},IF(OR($D432 &gt;= BO$6, $E432 &lt; BN$6), 0, 1)+IF(OR($F432 &gt;= BO$6, $G432 &lt; BN$6), 0, 2)+1)</f>
        <v/>
      </c>
      <c r="BO432" s="68" t="str">
        <f ca="1">INDEX({"","_","-","="},IF(OR($D432 &gt;= BP$6, $E432 &lt; BO$6), 0, 1)+IF(OR($F432 &gt;= BP$6, $G432 &lt; BO$6), 0, 2)+1)</f>
        <v/>
      </c>
      <c r="BP432" s="68" t="str">
        <f ca="1">INDEX({"","_","-","="},IF(OR($D432 &gt;= BQ$6, $E432 &lt; BP$6), 0, 1)+IF(OR($F432 &gt;= BQ$6, $G432 &lt; BP$6), 0, 2)+1)</f>
        <v/>
      </c>
      <c r="BQ432" s="68" t="str">
        <f ca="1">INDEX({"","_","-","="},IF(OR($D432 &gt;= BR$6, $E432 &lt; BQ$6), 0, 1)+IF(OR($F432 &gt;= BR$6, $G432 &lt; BQ$6), 0, 2)+1)</f>
        <v/>
      </c>
      <c r="BR432" s="68" t="str">
        <f ca="1">INDEX({"","_","-","="},IF(OR($D432 &gt;= BS$6, $E432 &lt; BR$6), 0, 1)+IF(OR($F432 &gt;= BS$6, $G432 &lt; BR$6), 0, 2)+1)</f>
        <v/>
      </c>
      <c r="BS432" s="68" t="str">
        <f ca="1">INDEX({"","_","-","="},IF(OR($D432 &gt;= BT$6, $E432 &lt; BS$6), 0, 1)+IF(OR($F432 &gt;= BT$6, $G432 &lt; BS$6), 0, 2)+1)</f>
        <v/>
      </c>
      <c r="BT432" s="68" t="str">
        <f ca="1">INDEX({"","_","-","="},IF(OR($D432 &gt;= BU$6, $E432 &lt; BT$6), 0, 1)+IF(OR($F432 &gt;= BU$6, $G432 &lt; BT$6), 0, 2)+1)</f>
        <v/>
      </c>
      <c r="BU432" s="68" t="str">
        <f ca="1">INDEX({"","_","-","="},IF(OR($D432 &gt;= BV$6, $E432 &lt; BU$6), 0, 1)+IF(OR($F432 &gt;= BV$6, $G432 &lt; BU$6), 0, 2)+1)</f>
        <v/>
      </c>
      <c r="BV432" s="68" t="str">
        <f ca="1">INDEX({"","_","-","="},IF(OR($D432 &gt;= BW$6, $E432 &lt; BV$6), 0, 1)+IF(OR($F432 &gt;= BW$6, $G432 &lt; BV$6), 0, 2)+1)</f>
        <v/>
      </c>
      <c r="BW432" s="68" t="str">
        <f ca="1">INDEX({"","_","-","="},IF(OR($D432 &gt;= BX$6, $E432 &lt; BW$6), 0, 1)+IF(OR($F432 &gt;= BX$6, $G432 &lt; BW$6), 0, 2)+1)</f>
        <v/>
      </c>
      <c r="BX432" s="68" t="str">
        <f ca="1">INDEX({"","_","-","="},IF(OR($D432 &gt;= BY$6, $E432 &lt; BX$6), 0, 1)+IF(OR($F432 &gt;= BY$6, $G432 &lt; BX$6), 0, 2)+1)</f>
        <v/>
      </c>
      <c r="BY432" s="68" t="str">
        <f ca="1">INDEX({"","_","-","="},IF(OR($D432 &gt;= BZ$6, $E432 &lt; BY$6), 0, 1)+IF(OR($F432 &gt;= BZ$6, $G432 &lt; BY$6), 0, 2)+1)</f>
        <v/>
      </c>
      <c r="BZ432" s="68" t="str">
        <f ca="1">INDEX({"","_","-","="},IF(OR($D432 &gt;= CA$6, $E432 &lt; BZ$6), 0, 1)+IF(OR($F432 &gt;= CA$6, $G432 &lt; BZ$6), 0, 2)+1)</f>
        <v/>
      </c>
      <c r="CA432" s="68" t="str">
        <f ca="1">INDEX({"","_","-","="},IF(OR($D432 &gt;= CB$6, $E432 &lt; CA$6), 0, 1)+IF(OR($F432 &gt;= CB$6, $G432 &lt; CA$6), 0, 2)+1)</f>
        <v/>
      </c>
      <c r="CB432" s="68" t="str">
        <f ca="1">INDEX({"","_","-","="},IF(OR($D432 &gt;= CC$6, $E432 &lt; CB$6), 0, 1)+IF(OR($F432 &gt;= CC$6, $G432 &lt; CB$6), 0, 2)+1)</f>
        <v/>
      </c>
      <c r="CC432" s="68" t="str">
        <f ca="1">INDEX({"","_","-","="},IF(OR($D432 &gt;= CD$6, $E432 &lt; CC$6), 0, 1)+IF(OR($F432 &gt;= CD$6, $G432 &lt; CC$6), 0, 2)+1)</f>
        <v/>
      </c>
      <c r="CD432" s="68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IF('临-进度'!M428,'临-进度'!$A428,"")</f>
        <v/>
      </c>
      <c r="B433" s="8" t="str">
        <f ca="1">IF('临-进度'!M428,'临-进度'!$B428,"")</f>
        <v/>
      </c>
      <c r="C433" s="8" t="str">
        <f ca="1">IF('临-进度'!M428,'临-进度'!$E428,"")</f>
        <v/>
      </c>
      <c r="D433" s="40" t="str">
        <f ca="1">IF('临-进度'!$M428,'临-进度'!$I428,"")</f>
        <v/>
      </c>
      <c r="E433" s="40" t="str">
        <f ca="1">IF('临-进度'!$M428,'临-进度'!$AE428,"")</f>
        <v/>
      </c>
      <c r="F433" s="40" t="str">
        <f ca="1">IF('临-进度'!$M428,'临-进度'!$J428,"")</f>
        <v/>
      </c>
      <c r="G433" s="73" t="str">
        <f ca="1">IF('临-进度'!$M428,'临-进度'!$AF428,"")</f>
        <v/>
      </c>
      <c r="H433" s="68" t="str">
        <f ca="1">INDEX({"","_","-","="},IF(OR($D433 &gt;= I$6, $E433 &lt; H$6), 0, 1)+IF(OR($F433 &gt;= I$6, $G433 &lt; H$6), 0, 2)+1)</f>
        <v/>
      </c>
      <c r="I433" s="68" t="str">
        <f ca="1">INDEX({"","_","-","="},IF(OR($D433 &gt;= J$6, $E433 &lt; I$6), 0, 1)+IF(OR($F433 &gt;= J$6, $G433 &lt; I$6), 0, 2)+1)</f>
        <v/>
      </c>
      <c r="J433" s="68" t="str">
        <f ca="1">INDEX({"","_","-","="},IF(OR($D433 &gt;= K$6, $E433 &lt; J$6), 0, 1)+IF(OR($F433 &gt;= K$6, $G433 &lt; J$6), 0, 2)+1)</f>
        <v/>
      </c>
      <c r="K433" s="68" t="str">
        <f ca="1">INDEX({"","_","-","="},IF(OR($D433 &gt;= L$6, $E433 &lt; K$6), 0, 1)+IF(OR($F433 &gt;= L$6, $G433 &lt; K$6), 0, 2)+1)</f>
        <v/>
      </c>
      <c r="L433" s="68" t="str">
        <f ca="1">INDEX({"","_","-","="},IF(OR($D433 &gt;= M$6, $E433 &lt; L$6), 0, 1)+IF(OR($F433 &gt;= M$6, $G433 &lt; L$6), 0, 2)+1)</f>
        <v/>
      </c>
      <c r="M433" s="68" t="str">
        <f ca="1">INDEX({"","_","-","="},IF(OR($D433 &gt;= N$6, $E433 &lt; M$6), 0, 1)+IF(OR($F433 &gt;= N$6, $G433 &lt; M$6), 0, 2)+1)</f>
        <v/>
      </c>
      <c r="N433" s="68" t="str">
        <f ca="1">INDEX({"","_","-","="},IF(OR($D433 &gt;= O$6, $E433 &lt; N$6), 0, 1)+IF(OR($F433 &gt;= O$6, $G433 &lt; N$6), 0, 2)+1)</f>
        <v/>
      </c>
      <c r="O433" s="68" t="str">
        <f ca="1">INDEX({"","_","-","="},IF(OR($D433 &gt;= P$6, $E433 &lt; O$6), 0, 1)+IF(OR($F433 &gt;= P$6, $G433 &lt; O$6), 0, 2)+1)</f>
        <v/>
      </c>
      <c r="P433" s="68" t="str">
        <f ca="1">INDEX({"","_","-","="},IF(OR($D433 &gt;= Q$6, $E433 &lt; P$6), 0, 1)+IF(OR($F433 &gt;= Q$6, $G433 &lt; P$6), 0, 2)+1)</f>
        <v/>
      </c>
      <c r="Q433" s="68" t="str">
        <f ca="1">INDEX({"","_","-","="},IF(OR($D433 &gt;= R$6, $E433 &lt; Q$6), 0, 1)+IF(OR($F433 &gt;= R$6, $G433 &lt; Q$6), 0, 2)+1)</f>
        <v/>
      </c>
      <c r="R433" s="68" t="str">
        <f ca="1">INDEX({"","_","-","="},IF(OR($D433 &gt;= S$6, $E433 &lt; R$6), 0, 1)+IF(OR($F433 &gt;= S$6, $G433 &lt; R$6), 0, 2)+1)</f>
        <v/>
      </c>
      <c r="S433" s="68" t="str">
        <f ca="1">INDEX({"","_","-","="},IF(OR($D433 &gt;= T$6, $E433 &lt; S$6), 0, 1)+IF(OR($F433 &gt;= T$6, $G433 &lt; S$6), 0, 2)+1)</f>
        <v/>
      </c>
      <c r="T433" s="68" t="str">
        <f ca="1">INDEX({"","_","-","="},IF(OR($D433 &gt;= U$6, $E433 &lt; T$6), 0, 1)+IF(OR($F433 &gt;= U$6, $G433 &lt; T$6), 0, 2)+1)</f>
        <v/>
      </c>
      <c r="U433" s="68" t="str">
        <f ca="1">INDEX({"","_","-","="},IF(OR($D433 &gt;= V$6, $E433 &lt; U$6), 0, 1)+IF(OR($F433 &gt;= V$6, $G433 &lt; U$6), 0, 2)+1)</f>
        <v/>
      </c>
      <c r="V433" s="68" t="str">
        <f ca="1">INDEX({"","_","-","="},IF(OR($D433 &gt;= W$6, $E433 &lt; V$6), 0, 1)+IF(OR($F433 &gt;= W$6, $G433 &lt; V$6), 0, 2)+1)</f>
        <v/>
      </c>
      <c r="W433" s="68" t="str">
        <f ca="1">INDEX({"","_","-","="},IF(OR($D433 &gt;= X$6, $E433 &lt; W$6), 0, 1)+IF(OR($F433 &gt;= X$6, $G433 &lt; W$6), 0, 2)+1)</f>
        <v/>
      </c>
      <c r="X433" s="68" t="str">
        <f ca="1">INDEX({"","_","-","="},IF(OR($D433 &gt;= Y$6, $E433 &lt; X$6), 0, 1)+IF(OR($F433 &gt;= Y$6, $G433 &lt; X$6), 0, 2)+1)</f>
        <v/>
      </c>
      <c r="Y433" s="68" t="str">
        <f ca="1">INDEX({"","_","-","="},IF(OR($D433 &gt;= Z$6, $E433 &lt; Y$6), 0, 1)+IF(OR($F433 &gt;= Z$6, $G433 &lt; Y$6), 0, 2)+1)</f>
        <v/>
      </c>
      <c r="Z433" s="68" t="str">
        <f ca="1">INDEX({"","_","-","="},IF(OR($D433 &gt;= AA$6, $E433 &lt; Z$6), 0, 1)+IF(OR($F433 &gt;= AA$6, $G433 &lt; Z$6), 0, 2)+1)</f>
        <v/>
      </c>
      <c r="AA433" s="68" t="str">
        <f ca="1">INDEX({"","_","-","="},IF(OR($D433 &gt;= AB$6, $E433 &lt; AA$6), 0, 1)+IF(OR($F433 &gt;= AB$6, $G433 &lt; AA$6), 0, 2)+1)</f>
        <v/>
      </c>
      <c r="AB433" s="68" t="str">
        <f ca="1">INDEX({"","_","-","="},IF(OR($D433 &gt;= AC$6, $E433 &lt; AB$6), 0, 1)+IF(OR($F433 &gt;= AC$6, $G433 &lt; AB$6), 0, 2)+1)</f>
        <v/>
      </c>
      <c r="AC433" s="68" t="str">
        <f ca="1">INDEX({"","_","-","="},IF(OR($D433 &gt;= AD$6, $E433 &lt; AC$6), 0, 1)+IF(OR($F433 &gt;= AD$6, $G433 &lt; AC$6), 0, 2)+1)</f>
        <v/>
      </c>
      <c r="AD433" s="68" t="str">
        <f ca="1">INDEX({"","_","-","="},IF(OR($D433 &gt;= AE$6, $E433 &lt; AD$6), 0, 1)+IF(OR($F433 &gt;= AE$6, $G433 &lt; AD$6), 0, 2)+1)</f>
        <v/>
      </c>
      <c r="AE433" s="68" t="str">
        <f ca="1">INDEX({"","_","-","="},IF(OR($D433 &gt;= AF$6, $E433 &lt; AE$6), 0, 1)+IF(OR($F433 &gt;= AF$6, $G433 &lt; AE$6), 0, 2)+1)</f>
        <v/>
      </c>
      <c r="AF433" s="68" t="str">
        <f ca="1">INDEX({"","_","-","="},IF(OR($D433 &gt;= AG$6, $E433 &lt; AF$6), 0, 1)+IF(OR($F433 &gt;= AG$6, $G433 &lt; AF$6), 0, 2)+1)</f>
        <v/>
      </c>
      <c r="AG433" s="68" t="str">
        <f ca="1">INDEX({"","_","-","="},IF(OR($D433 &gt;= AH$6, $E433 &lt; AG$6), 0, 1)+IF(OR($F433 &gt;= AH$6, $G433 &lt; AG$6), 0, 2)+1)</f>
        <v/>
      </c>
      <c r="AH433" s="68" t="str">
        <f ca="1">INDEX({"","_","-","="},IF(OR($D433 &gt;= AI$6, $E433 &lt; AH$6), 0, 1)+IF(OR($F433 &gt;= AI$6, $G433 &lt; AH$6), 0, 2)+1)</f>
        <v/>
      </c>
      <c r="AI433" s="68" t="str">
        <f ca="1">INDEX({"","_","-","="},IF(OR($D433 &gt;= AJ$6, $E433 &lt; AI$6), 0, 1)+IF(OR($F433 &gt;= AJ$6, $G433 &lt; AI$6), 0, 2)+1)</f>
        <v/>
      </c>
      <c r="AJ433" s="68" t="str">
        <f ca="1">INDEX({"","_","-","="},IF(OR($D433 &gt;= AK$6, $E433 &lt; AJ$6), 0, 1)+IF(OR($F433 &gt;= AK$6, $G433 &lt; AJ$6), 0, 2)+1)</f>
        <v/>
      </c>
      <c r="AK433" s="68" t="str">
        <f ca="1">INDEX({"","_","-","="},IF(OR($D433 &gt;= AL$6, $E433 &lt; AK$6), 0, 1)+IF(OR($F433 &gt;= AL$6, $G433 &lt; AK$6), 0, 2)+1)</f>
        <v/>
      </c>
      <c r="AL433" s="68" t="str">
        <f ca="1">INDEX({"","_","-","="},IF(OR($D433 &gt;= AM$6, $E433 &lt; AL$6), 0, 1)+IF(OR($F433 &gt;= AM$6, $G433 &lt; AL$6), 0, 2)+1)</f>
        <v/>
      </c>
      <c r="AM433" s="68" t="str">
        <f ca="1">INDEX({"","_","-","="},IF(OR($D433 &gt;= AN$6, $E433 &lt; AM$6), 0, 1)+IF(OR($F433 &gt;= AN$6, $G433 &lt; AM$6), 0, 2)+1)</f>
        <v/>
      </c>
      <c r="AN433" s="68" t="str">
        <f ca="1">INDEX({"","_","-","="},IF(OR($D433 &gt;= AO$6, $E433 &lt; AN$6), 0, 1)+IF(OR($F433 &gt;= AO$6, $G433 &lt; AN$6), 0, 2)+1)</f>
        <v/>
      </c>
      <c r="AO433" s="68" t="str">
        <f ca="1">INDEX({"","_","-","="},IF(OR($D433 &gt;= AP$6, $E433 &lt; AO$6), 0, 1)+IF(OR($F433 &gt;= AP$6, $G433 &lt; AO$6), 0, 2)+1)</f>
        <v/>
      </c>
      <c r="AP433" s="68" t="str">
        <f ca="1">INDEX({"","_","-","="},IF(OR($D433 &gt;= AQ$6, $E433 &lt; AP$6), 0, 1)+IF(OR($F433 &gt;= AQ$6, $G433 &lt; AP$6), 0, 2)+1)</f>
        <v/>
      </c>
      <c r="AQ433" s="68" t="str">
        <f ca="1">INDEX({"","_","-","="},IF(OR($D433 &gt;= AR$6, $E433 &lt; AQ$6), 0, 1)+IF(OR($F433 &gt;= AR$6, $G433 &lt; AQ$6), 0, 2)+1)</f>
        <v/>
      </c>
      <c r="AR433" s="68" t="str">
        <f ca="1">INDEX({"","_","-","="},IF(OR($D433 &gt;= AS$6, $E433 &lt; AR$6), 0, 1)+IF(OR($F433 &gt;= AS$6, $G433 &lt; AR$6), 0, 2)+1)</f>
        <v/>
      </c>
      <c r="AS433" s="68" t="str">
        <f ca="1">INDEX({"","_","-","="},IF(OR($D433 &gt;= AT$6, $E433 &lt; AS$6), 0, 1)+IF(OR($F433 &gt;= AT$6, $G433 &lt; AS$6), 0, 2)+1)</f>
        <v/>
      </c>
      <c r="AT433" s="68" t="str">
        <f ca="1">INDEX({"","_","-","="},IF(OR($D433 &gt;= AU$6, $E433 &lt; AT$6), 0, 1)+IF(OR($F433 &gt;= AU$6, $G433 &lt; AT$6), 0, 2)+1)</f>
        <v/>
      </c>
      <c r="AU433" s="68" t="str">
        <f ca="1">INDEX({"","_","-","="},IF(OR($D433 &gt;= AV$6, $E433 &lt; AU$6), 0, 1)+IF(OR($F433 &gt;= AV$6, $G433 &lt; AU$6), 0, 2)+1)</f>
        <v/>
      </c>
      <c r="AV433" s="68" t="str">
        <f ca="1">INDEX({"","_","-","="},IF(OR($D433 &gt;= AW$6, $E433 &lt; AV$6), 0, 1)+IF(OR($F433 &gt;= AW$6, $G433 &lt; AV$6), 0, 2)+1)</f>
        <v/>
      </c>
      <c r="AW433" s="68" t="str">
        <f ca="1">INDEX({"","_","-","="},IF(OR($D433 &gt;= AX$6, $E433 &lt; AW$6), 0, 1)+IF(OR($F433 &gt;= AX$6, $G433 &lt; AW$6), 0, 2)+1)</f>
        <v/>
      </c>
      <c r="AX433" s="68" t="str">
        <f ca="1">INDEX({"","_","-","="},IF(OR($D433 &gt;= AY$6, $E433 &lt; AX$6), 0, 1)+IF(OR($F433 &gt;= AY$6, $G433 &lt; AX$6), 0, 2)+1)</f>
        <v/>
      </c>
      <c r="AY433" s="68" t="str">
        <f ca="1">INDEX({"","_","-","="},IF(OR($D433 &gt;= AZ$6, $E433 &lt; AY$6), 0, 1)+IF(OR($F433 &gt;= AZ$6, $G433 &lt; AY$6), 0, 2)+1)</f>
        <v/>
      </c>
      <c r="AZ433" s="68" t="str">
        <f ca="1">INDEX({"","_","-","="},IF(OR($D433 &gt;= BA$6, $E433 &lt; AZ$6), 0, 1)+IF(OR($F433 &gt;= BA$6, $G433 &lt; AZ$6), 0, 2)+1)</f>
        <v/>
      </c>
      <c r="BA433" s="68" t="str">
        <f ca="1">INDEX({"","_","-","="},IF(OR($D433 &gt;= BB$6, $E433 &lt; BA$6), 0, 1)+IF(OR($F433 &gt;= BB$6, $G433 &lt; BA$6), 0, 2)+1)</f>
        <v/>
      </c>
      <c r="BB433" s="68" t="str">
        <f ca="1">INDEX({"","_","-","="},IF(OR($D433 &gt;= BC$6, $E433 &lt; BB$6), 0, 1)+IF(OR($F433 &gt;= BC$6, $G433 &lt; BB$6), 0, 2)+1)</f>
        <v/>
      </c>
      <c r="BC433" s="68" t="str">
        <f ca="1">INDEX({"","_","-","="},IF(OR($D433 &gt;= BD$6, $E433 &lt; BC$6), 0, 1)+IF(OR($F433 &gt;= BD$6, $G433 &lt; BC$6), 0, 2)+1)</f>
        <v/>
      </c>
      <c r="BD433" s="68" t="str">
        <f ca="1">INDEX({"","_","-","="},IF(OR($D433 &gt;= BE$6, $E433 &lt; BD$6), 0, 1)+IF(OR($F433 &gt;= BE$6, $G433 &lt; BD$6), 0, 2)+1)</f>
        <v/>
      </c>
      <c r="BE433" s="68" t="str">
        <f ca="1">INDEX({"","_","-","="},IF(OR($D433 &gt;= BF$6, $E433 &lt; BE$6), 0, 1)+IF(OR($F433 &gt;= BF$6, $G433 &lt; BE$6), 0, 2)+1)</f>
        <v/>
      </c>
      <c r="BF433" s="68" t="str">
        <f ca="1">INDEX({"","_","-","="},IF(OR($D433 &gt;= BG$6, $E433 &lt; BF$6), 0, 1)+IF(OR($F433 &gt;= BG$6, $G433 &lt; BF$6), 0, 2)+1)</f>
        <v/>
      </c>
      <c r="BG433" s="68" t="str">
        <f ca="1">INDEX({"","_","-","="},IF(OR($D433 &gt;= BH$6, $E433 &lt; BG$6), 0, 1)+IF(OR($F433 &gt;= BH$6, $G433 &lt; BG$6), 0, 2)+1)</f>
        <v/>
      </c>
      <c r="BH433" s="68" t="str">
        <f ca="1">INDEX({"","_","-","="},IF(OR($D433 &gt;= BI$6, $E433 &lt; BH$6), 0, 1)+IF(OR($F433 &gt;= BI$6, $G433 &lt; BH$6), 0, 2)+1)</f>
        <v/>
      </c>
      <c r="BI433" s="68" t="str">
        <f ca="1">INDEX({"","_","-","="},IF(OR($D433 &gt;= BJ$6, $E433 &lt; BI$6), 0, 1)+IF(OR($F433 &gt;= BJ$6, $G433 &lt; BI$6), 0, 2)+1)</f>
        <v/>
      </c>
      <c r="BJ433" s="68" t="str">
        <f ca="1">INDEX({"","_","-","="},IF(OR($D433 &gt;= BK$6, $E433 &lt; BJ$6), 0, 1)+IF(OR($F433 &gt;= BK$6, $G433 &lt; BJ$6), 0, 2)+1)</f>
        <v/>
      </c>
      <c r="BK433" s="68" t="str">
        <f ca="1">INDEX({"","_","-","="},IF(OR($D433 &gt;= BL$6, $E433 &lt; BK$6), 0, 1)+IF(OR($F433 &gt;= BL$6, $G433 &lt; BK$6), 0, 2)+1)</f>
        <v/>
      </c>
      <c r="BL433" s="68" t="str">
        <f ca="1">INDEX({"","_","-","="},IF(OR($D433 &gt;= BM$6, $E433 &lt; BL$6), 0, 1)+IF(OR($F433 &gt;= BM$6, $G433 &lt; BL$6), 0, 2)+1)</f>
        <v/>
      </c>
      <c r="BM433" s="68" t="str">
        <f ca="1">INDEX({"","_","-","="},IF(OR($D433 &gt;= BN$6, $E433 &lt; BM$6), 0, 1)+IF(OR($F433 &gt;= BN$6, $G433 &lt; BM$6), 0, 2)+1)</f>
        <v/>
      </c>
      <c r="BN433" s="68" t="str">
        <f ca="1">INDEX({"","_","-","="},IF(OR($D433 &gt;= BO$6, $E433 &lt; BN$6), 0, 1)+IF(OR($F433 &gt;= BO$6, $G433 &lt; BN$6), 0, 2)+1)</f>
        <v/>
      </c>
      <c r="BO433" s="68" t="str">
        <f ca="1">INDEX({"","_","-","="},IF(OR($D433 &gt;= BP$6, $E433 &lt; BO$6), 0, 1)+IF(OR($F433 &gt;= BP$6, $G433 &lt; BO$6), 0, 2)+1)</f>
        <v/>
      </c>
      <c r="BP433" s="68" t="str">
        <f ca="1">INDEX({"","_","-","="},IF(OR($D433 &gt;= BQ$6, $E433 &lt; BP$6), 0, 1)+IF(OR($F433 &gt;= BQ$6, $G433 &lt; BP$6), 0, 2)+1)</f>
        <v/>
      </c>
      <c r="BQ433" s="68" t="str">
        <f ca="1">INDEX({"","_","-","="},IF(OR($D433 &gt;= BR$6, $E433 &lt; BQ$6), 0, 1)+IF(OR($F433 &gt;= BR$6, $G433 &lt; BQ$6), 0, 2)+1)</f>
        <v/>
      </c>
      <c r="BR433" s="68" t="str">
        <f ca="1">INDEX({"","_","-","="},IF(OR($D433 &gt;= BS$6, $E433 &lt; BR$6), 0, 1)+IF(OR($F433 &gt;= BS$6, $G433 &lt; BR$6), 0, 2)+1)</f>
        <v/>
      </c>
      <c r="BS433" s="68" t="str">
        <f ca="1">INDEX({"","_","-","="},IF(OR($D433 &gt;= BT$6, $E433 &lt; BS$6), 0, 1)+IF(OR($F433 &gt;= BT$6, $G433 &lt; BS$6), 0, 2)+1)</f>
        <v/>
      </c>
      <c r="BT433" s="68" t="str">
        <f ca="1">INDEX({"","_","-","="},IF(OR($D433 &gt;= BU$6, $E433 &lt; BT$6), 0, 1)+IF(OR($F433 &gt;= BU$6, $G433 &lt; BT$6), 0, 2)+1)</f>
        <v/>
      </c>
      <c r="BU433" s="68" t="str">
        <f ca="1">INDEX({"","_","-","="},IF(OR($D433 &gt;= BV$6, $E433 &lt; BU$6), 0, 1)+IF(OR($F433 &gt;= BV$6, $G433 &lt; BU$6), 0, 2)+1)</f>
        <v/>
      </c>
      <c r="BV433" s="68" t="str">
        <f ca="1">INDEX({"","_","-","="},IF(OR($D433 &gt;= BW$6, $E433 &lt; BV$6), 0, 1)+IF(OR($F433 &gt;= BW$6, $G433 &lt; BV$6), 0, 2)+1)</f>
        <v/>
      </c>
      <c r="BW433" s="68" t="str">
        <f ca="1">INDEX({"","_","-","="},IF(OR($D433 &gt;= BX$6, $E433 &lt; BW$6), 0, 1)+IF(OR($F433 &gt;= BX$6, $G433 &lt; BW$6), 0, 2)+1)</f>
        <v/>
      </c>
      <c r="BX433" s="68" t="str">
        <f ca="1">INDEX({"","_","-","="},IF(OR($D433 &gt;= BY$6, $E433 &lt; BX$6), 0, 1)+IF(OR($F433 &gt;= BY$6, $G433 &lt; BX$6), 0, 2)+1)</f>
        <v/>
      </c>
      <c r="BY433" s="68" t="str">
        <f ca="1">INDEX({"","_","-","="},IF(OR($D433 &gt;= BZ$6, $E433 &lt; BY$6), 0, 1)+IF(OR($F433 &gt;= BZ$6, $G433 &lt; BY$6), 0, 2)+1)</f>
        <v/>
      </c>
      <c r="BZ433" s="68" t="str">
        <f ca="1">INDEX({"","_","-","="},IF(OR($D433 &gt;= CA$6, $E433 &lt; BZ$6), 0, 1)+IF(OR($F433 &gt;= CA$6, $G433 &lt; BZ$6), 0, 2)+1)</f>
        <v/>
      </c>
      <c r="CA433" s="68" t="str">
        <f ca="1">INDEX({"","_","-","="},IF(OR($D433 &gt;= CB$6, $E433 &lt; CA$6), 0, 1)+IF(OR($F433 &gt;= CB$6, $G433 &lt; CA$6), 0, 2)+1)</f>
        <v/>
      </c>
      <c r="CB433" s="68" t="str">
        <f ca="1">INDEX({"","_","-","="},IF(OR($D433 &gt;= CC$6, $E433 &lt; CB$6), 0, 1)+IF(OR($F433 &gt;= CC$6, $G433 &lt; CB$6), 0, 2)+1)</f>
        <v/>
      </c>
      <c r="CC433" s="68" t="str">
        <f ca="1">INDEX({"","_","-","="},IF(OR($D433 &gt;= CD$6, $E433 &lt; CC$6), 0, 1)+IF(OR($F433 &gt;= CD$6, $G433 &lt; CC$6), 0, 2)+1)</f>
        <v/>
      </c>
      <c r="CD433" s="68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IF('临-进度'!M429,'临-进度'!$A429,"")</f>
        <v/>
      </c>
      <c r="B434" s="8" t="str">
        <f ca="1">IF('临-进度'!M429,'临-进度'!$B429,"")</f>
        <v/>
      </c>
      <c r="C434" s="8" t="str">
        <f ca="1">IF('临-进度'!M429,'临-进度'!$E429,"")</f>
        <v/>
      </c>
      <c r="D434" s="40" t="str">
        <f ca="1">IF('临-进度'!$M429,'临-进度'!$I429,"")</f>
        <v/>
      </c>
      <c r="E434" s="40" t="str">
        <f ca="1">IF('临-进度'!$M429,'临-进度'!$AE429,"")</f>
        <v/>
      </c>
      <c r="F434" s="40" t="str">
        <f ca="1">IF('临-进度'!$M429,'临-进度'!$J429,"")</f>
        <v/>
      </c>
      <c r="G434" s="73" t="str">
        <f ca="1">IF('临-进度'!$M429,'临-进度'!$AF429,"")</f>
        <v/>
      </c>
      <c r="H434" s="68" t="str">
        <f ca="1">INDEX({"","_","-","="},IF(OR($D434 &gt;= I$6, $E434 &lt; H$6), 0, 1)+IF(OR($F434 &gt;= I$6, $G434 &lt; H$6), 0, 2)+1)</f>
        <v/>
      </c>
      <c r="I434" s="68" t="str">
        <f ca="1">INDEX({"","_","-","="},IF(OR($D434 &gt;= J$6, $E434 &lt; I$6), 0, 1)+IF(OR($F434 &gt;= J$6, $G434 &lt; I$6), 0, 2)+1)</f>
        <v/>
      </c>
      <c r="J434" s="68" t="str">
        <f ca="1">INDEX({"","_","-","="},IF(OR($D434 &gt;= K$6, $E434 &lt; J$6), 0, 1)+IF(OR($F434 &gt;= K$6, $G434 &lt; J$6), 0, 2)+1)</f>
        <v/>
      </c>
      <c r="K434" s="68" t="str">
        <f ca="1">INDEX({"","_","-","="},IF(OR($D434 &gt;= L$6, $E434 &lt; K$6), 0, 1)+IF(OR($F434 &gt;= L$6, $G434 &lt; K$6), 0, 2)+1)</f>
        <v/>
      </c>
      <c r="L434" s="68" t="str">
        <f ca="1">INDEX({"","_","-","="},IF(OR($D434 &gt;= M$6, $E434 &lt; L$6), 0, 1)+IF(OR($F434 &gt;= M$6, $G434 &lt; L$6), 0, 2)+1)</f>
        <v/>
      </c>
      <c r="M434" s="68" t="str">
        <f ca="1">INDEX({"","_","-","="},IF(OR($D434 &gt;= N$6, $E434 &lt; M$6), 0, 1)+IF(OR($F434 &gt;= N$6, $G434 &lt; M$6), 0, 2)+1)</f>
        <v/>
      </c>
      <c r="N434" s="68" t="str">
        <f ca="1">INDEX({"","_","-","="},IF(OR($D434 &gt;= O$6, $E434 &lt; N$6), 0, 1)+IF(OR($F434 &gt;= O$6, $G434 &lt; N$6), 0, 2)+1)</f>
        <v/>
      </c>
      <c r="O434" s="68" t="str">
        <f ca="1">INDEX({"","_","-","="},IF(OR($D434 &gt;= P$6, $E434 &lt; O$6), 0, 1)+IF(OR($F434 &gt;= P$6, $G434 &lt; O$6), 0, 2)+1)</f>
        <v/>
      </c>
      <c r="P434" s="68" t="str">
        <f ca="1">INDEX({"","_","-","="},IF(OR($D434 &gt;= Q$6, $E434 &lt; P$6), 0, 1)+IF(OR($F434 &gt;= Q$6, $G434 &lt; P$6), 0, 2)+1)</f>
        <v/>
      </c>
      <c r="Q434" s="68" t="str">
        <f ca="1">INDEX({"","_","-","="},IF(OR($D434 &gt;= R$6, $E434 &lt; Q$6), 0, 1)+IF(OR($F434 &gt;= R$6, $G434 &lt; Q$6), 0, 2)+1)</f>
        <v/>
      </c>
      <c r="R434" s="68" t="str">
        <f ca="1">INDEX({"","_","-","="},IF(OR($D434 &gt;= S$6, $E434 &lt; R$6), 0, 1)+IF(OR($F434 &gt;= S$6, $G434 &lt; R$6), 0, 2)+1)</f>
        <v/>
      </c>
      <c r="S434" s="68" t="str">
        <f ca="1">INDEX({"","_","-","="},IF(OR($D434 &gt;= T$6, $E434 &lt; S$6), 0, 1)+IF(OR($F434 &gt;= T$6, $G434 &lt; S$6), 0, 2)+1)</f>
        <v/>
      </c>
      <c r="T434" s="68" t="str">
        <f ca="1">INDEX({"","_","-","="},IF(OR($D434 &gt;= U$6, $E434 &lt; T$6), 0, 1)+IF(OR($F434 &gt;= U$6, $G434 &lt; T$6), 0, 2)+1)</f>
        <v/>
      </c>
      <c r="U434" s="68" t="str">
        <f ca="1">INDEX({"","_","-","="},IF(OR($D434 &gt;= V$6, $E434 &lt; U$6), 0, 1)+IF(OR($F434 &gt;= V$6, $G434 &lt; U$6), 0, 2)+1)</f>
        <v/>
      </c>
      <c r="V434" s="68" t="str">
        <f ca="1">INDEX({"","_","-","="},IF(OR($D434 &gt;= W$6, $E434 &lt; V$6), 0, 1)+IF(OR($F434 &gt;= W$6, $G434 &lt; V$6), 0, 2)+1)</f>
        <v/>
      </c>
      <c r="W434" s="68" t="str">
        <f ca="1">INDEX({"","_","-","="},IF(OR($D434 &gt;= X$6, $E434 &lt; W$6), 0, 1)+IF(OR($F434 &gt;= X$6, $G434 &lt; W$6), 0, 2)+1)</f>
        <v/>
      </c>
      <c r="X434" s="68" t="str">
        <f ca="1">INDEX({"","_","-","="},IF(OR($D434 &gt;= Y$6, $E434 &lt; X$6), 0, 1)+IF(OR($F434 &gt;= Y$6, $G434 &lt; X$6), 0, 2)+1)</f>
        <v/>
      </c>
      <c r="Y434" s="68" t="str">
        <f ca="1">INDEX({"","_","-","="},IF(OR($D434 &gt;= Z$6, $E434 &lt; Y$6), 0, 1)+IF(OR($F434 &gt;= Z$6, $G434 &lt; Y$6), 0, 2)+1)</f>
        <v/>
      </c>
      <c r="Z434" s="68" t="str">
        <f ca="1">INDEX({"","_","-","="},IF(OR($D434 &gt;= AA$6, $E434 &lt; Z$6), 0, 1)+IF(OR($F434 &gt;= AA$6, $G434 &lt; Z$6), 0, 2)+1)</f>
        <v/>
      </c>
      <c r="AA434" s="68" t="str">
        <f ca="1">INDEX({"","_","-","="},IF(OR($D434 &gt;= AB$6, $E434 &lt; AA$6), 0, 1)+IF(OR($F434 &gt;= AB$6, $G434 &lt; AA$6), 0, 2)+1)</f>
        <v/>
      </c>
      <c r="AB434" s="68" t="str">
        <f ca="1">INDEX({"","_","-","="},IF(OR($D434 &gt;= AC$6, $E434 &lt; AB$6), 0, 1)+IF(OR($F434 &gt;= AC$6, $G434 &lt; AB$6), 0, 2)+1)</f>
        <v/>
      </c>
      <c r="AC434" s="68" t="str">
        <f ca="1">INDEX({"","_","-","="},IF(OR($D434 &gt;= AD$6, $E434 &lt; AC$6), 0, 1)+IF(OR($F434 &gt;= AD$6, $G434 &lt; AC$6), 0, 2)+1)</f>
        <v/>
      </c>
      <c r="AD434" s="68" t="str">
        <f ca="1">INDEX({"","_","-","="},IF(OR($D434 &gt;= AE$6, $E434 &lt; AD$6), 0, 1)+IF(OR($F434 &gt;= AE$6, $G434 &lt; AD$6), 0, 2)+1)</f>
        <v/>
      </c>
      <c r="AE434" s="68" t="str">
        <f ca="1">INDEX({"","_","-","="},IF(OR($D434 &gt;= AF$6, $E434 &lt; AE$6), 0, 1)+IF(OR($F434 &gt;= AF$6, $G434 &lt; AE$6), 0, 2)+1)</f>
        <v/>
      </c>
      <c r="AF434" s="68" t="str">
        <f ca="1">INDEX({"","_","-","="},IF(OR($D434 &gt;= AG$6, $E434 &lt; AF$6), 0, 1)+IF(OR($F434 &gt;= AG$6, $G434 &lt; AF$6), 0, 2)+1)</f>
        <v/>
      </c>
      <c r="AG434" s="68" t="str">
        <f ca="1">INDEX({"","_","-","="},IF(OR($D434 &gt;= AH$6, $E434 &lt; AG$6), 0, 1)+IF(OR($F434 &gt;= AH$6, $G434 &lt; AG$6), 0, 2)+1)</f>
        <v/>
      </c>
      <c r="AH434" s="68" t="str">
        <f ca="1">INDEX({"","_","-","="},IF(OR($D434 &gt;= AI$6, $E434 &lt; AH$6), 0, 1)+IF(OR($F434 &gt;= AI$6, $G434 &lt; AH$6), 0, 2)+1)</f>
        <v/>
      </c>
      <c r="AI434" s="68" t="str">
        <f ca="1">INDEX({"","_","-","="},IF(OR($D434 &gt;= AJ$6, $E434 &lt; AI$6), 0, 1)+IF(OR($F434 &gt;= AJ$6, $G434 &lt; AI$6), 0, 2)+1)</f>
        <v/>
      </c>
      <c r="AJ434" s="68" t="str">
        <f ca="1">INDEX({"","_","-","="},IF(OR($D434 &gt;= AK$6, $E434 &lt; AJ$6), 0, 1)+IF(OR($F434 &gt;= AK$6, $G434 &lt; AJ$6), 0, 2)+1)</f>
        <v/>
      </c>
      <c r="AK434" s="68" t="str">
        <f ca="1">INDEX({"","_","-","="},IF(OR($D434 &gt;= AL$6, $E434 &lt; AK$6), 0, 1)+IF(OR($F434 &gt;= AL$6, $G434 &lt; AK$6), 0, 2)+1)</f>
        <v/>
      </c>
      <c r="AL434" s="68" t="str">
        <f ca="1">INDEX({"","_","-","="},IF(OR($D434 &gt;= AM$6, $E434 &lt; AL$6), 0, 1)+IF(OR($F434 &gt;= AM$6, $G434 &lt; AL$6), 0, 2)+1)</f>
        <v/>
      </c>
      <c r="AM434" s="68" t="str">
        <f ca="1">INDEX({"","_","-","="},IF(OR($D434 &gt;= AN$6, $E434 &lt; AM$6), 0, 1)+IF(OR($F434 &gt;= AN$6, $G434 &lt; AM$6), 0, 2)+1)</f>
        <v/>
      </c>
      <c r="AN434" s="68" t="str">
        <f ca="1">INDEX({"","_","-","="},IF(OR($D434 &gt;= AO$6, $E434 &lt; AN$6), 0, 1)+IF(OR($F434 &gt;= AO$6, $G434 &lt; AN$6), 0, 2)+1)</f>
        <v/>
      </c>
      <c r="AO434" s="68" t="str">
        <f ca="1">INDEX({"","_","-","="},IF(OR($D434 &gt;= AP$6, $E434 &lt; AO$6), 0, 1)+IF(OR($F434 &gt;= AP$6, $G434 &lt; AO$6), 0, 2)+1)</f>
        <v/>
      </c>
      <c r="AP434" s="68" t="str">
        <f ca="1">INDEX({"","_","-","="},IF(OR($D434 &gt;= AQ$6, $E434 &lt; AP$6), 0, 1)+IF(OR($F434 &gt;= AQ$6, $G434 &lt; AP$6), 0, 2)+1)</f>
        <v/>
      </c>
      <c r="AQ434" s="68" t="str">
        <f ca="1">INDEX({"","_","-","="},IF(OR($D434 &gt;= AR$6, $E434 &lt; AQ$6), 0, 1)+IF(OR($F434 &gt;= AR$6, $G434 &lt; AQ$6), 0, 2)+1)</f>
        <v/>
      </c>
      <c r="AR434" s="68" t="str">
        <f ca="1">INDEX({"","_","-","="},IF(OR($D434 &gt;= AS$6, $E434 &lt; AR$6), 0, 1)+IF(OR($F434 &gt;= AS$6, $G434 &lt; AR$6), 0, 2)+1)</f>
        <v/>
      </c>
      <c r="AS434" s="68" t="str">
        <f ca="1">INDEX({"","_","-","="},IF(OR($D434 &gt;= AT$6, $E434 &lt; AS$6), 0, 1)+IF(OR($F434 &gt;= AT$6, $G434 &lt; AS$6), 0, 2)+1)</f>
        <v/>
      </c>
      <c r="AT434" s="68" t="str">
        <f ca="1">INDEX({"","_","-","="},IF(OR($D434 &gt;= AU$6, $E434 &lt; AT$6), 0, 1)+IF(OR($F434 &gt;= AU$6, $G434 &lt; AT$6), 0, 2)+1)</f>
        <v/>
      </c>
      <c r="AU434" s="68" t="str">
        <f ca="1">INDEX({"","_","-","="},IF(OR($D434 &gt;= AV$6, $E434 &lt; AU$6), 0, 1)+IF(OR($F434 &gt;= AV$6, $G434 &lt; AU$6), 0, 2)+1)</f>
        <v/>
      </c>
      <c r="AV434" s="68" t="str">
        <f ca="1">INDEX({"","_","-","="},IF(OR($D434 &gt;= AW$6, $E434 &lt; AV$6), 0, 1)+IF(OR($F434 &gt;= AW$6, $G434 &lt; AV$6), 0, 2)+1)</f>
        <v/>
      </c>
      <c r="AW434" s="68" t="str">
        <f ca="1">INDEX({"","_","-","="},IF(OR($D434 &gt;= AX$6, $E434 &lt; AW$6), 0, 1)+IF(OR($F434 &gt;= AX$6, $G434 &lt; AW$6), 0, 2)+1)</f>
        <v/>
      </c>
      <c r="AX434" s="68" t="str">
        <f ca="1">INDEX({"","_","-","="},IF(OR($D434 &gt;= AY$6, $E434 &lt; AX$6), 0, 1)+IF(OR($F434 &gt;= AY$6, $G434 &lt; AX$6), 0, 2)+1)</f>
        <v/>
      </c>
      <c r="AY434" s="68" t="str">
        <f ca="1">INDEX({"","_","-","="},IF(OR($D434 &gt;= AZ$6, $E434 &lt; AY$6), 0, 1)+IF(OR($F434 &gt;= AZ$6, $G434 &lt; AY$6), 0, 2)+1)</f>
        <v/>
      </c>
      <c r="AZ434" s="68" t="str">
        <f ca="1">INDEX({"","_","-","="},IF(OR($D434 &gt;= BA$6, $E434 &lt; AZ$6), 0, 1)+IF(OR($F434 &gt;= BA$6, $G434 &lt; AZ$6), 0, 2)+1)</f>
        <v/>
      </c>
      <c r="BA434" s="68" t="str">
        <f ca="1">INDEX({"","_","-","="},IF(OR($D434 &gt;= BB$6, $E434 &lt; BA$6), 0, 1)+IF(OR($F434 &gt;= BB$6, $G434 &lt; BA$6), 0, 2)+1)</f>
        <v/>
      </c>
      <c r="BB434" s="68" t="str">
        <f ca="1">INDEX({"","_","-","="},IF(OR($D434 &gt;= BC$6, $E434 &lt; BB$6), 0, 1)+IF(OR($F434 &gt;= BC$6, $G434 &lt; BB$6), 0, 2)+1)</f>
        <v/>
      </c>
      <c r="BC434" s="68" t="str">
        <f ca="1">INDEX({"","_","-","="},IF(OR($D434 &gt;= BD$6, $E434 &lt; BC$6), 0, 1)+IF(OR($F434 &gt;= BD$6, $G434 &lt; BC$6), 0, 2)+1)</f>
        <v/>
      </c>
      <c r="BD434" s="68" t="str">
        <f ca="1">INDEX({"","_","-","="},IF(OR($D434 &gt;= BE$6, $E434 &lt; BD$6), 0, 1)+IF(OR($F434 &gt;= BE$6, $G434 &lt; BD$6), 0, 2)+1)</f>
        <v/>
      </c>
      <c r="BE434" s="68" t="str">
        <f ca="1">INDEX({"","_","-","="},IF(OR($D434 &gt;= BF$6, $E434 &lt; BE$6), 0, 1)+IF(OR($F434 &gt;= BF$6, $G434 &lt; BE$6), 0, 2)+1)</f>
        <v/>
      </c>
      <c r="BF434" s="68" t="str">
        <f ca="1">INDEX({"","_","-","="},IF(OR($D434 &gt;= BG$6, $E434 &lt; BF$6), 0, 1)+IF(OR($F434 &gt;= BG$6, $G434 &lt; BF$6), 0, 2)+1)</f>
        <v/>
      </c>
      <c r="BG434" s="68" t="str">
        <f ca="1">INDEX({"","_","-","="},IF(OR($D434 &gt;= BH$6, $E434 &lt; BG$6), 0, 1)+IF(OR($F434 &gt;= BH$6, $G434 &lt; BG$6), 0, 2)+1)</f>
        <v/>
      </c>
      <c r="BH434" s="68" t="str">
        <f ca="1">INDEX({"","_","-","="},IF(OR($D434 &gt;= BI$6, $E434 &lt; BH$6), 0, 1)+IF(OR($F434 &gt;= BI$6, $G434 &lt; BH$6), 0, 2)+1)</f>
        <v/>
      </c>
      <c r="BI434" s="68" t="str">
        <f ca="1">INDEX({"","_","-","="},IF(OR($D434 &gt;= BJ$6, $E434 &lt; BI$6), 0, 1)+IF(OR($F434 &gt;= BJ$6, $G434 &lt; BI$6), 0, 2)+1)</f>
        <v/>
      </c>
      <c r="BJ434" s="68" t="str">
        <f ca="1">INDEX({"","_","-","="},IF(OR($D434 &gt;= BK$6, $E434 &lt; BJ$6), 0, 1)+IF(OR($F434 &gt;= BK$6, $G434 &lt; BJ$6), 0, 2)+1)</f>
        <v/>
      </c>
      <c r="BK434" s="68" t="str">
        <f ca="1">INDEX({"","_","-","="},IF(OR($D434 &gt;= BL$6, $E434 &lt; BK$6), 0, 1)+IF(OR($F434 &gt;= BL$6, $G434 &lt; BK$6), 0, 2)+1)</f>
        <v/>
      </c>
      <c r="BL434" s="68" t="str">
        <f ca="1">INDEX({"","_","-","="},IF(OR($D434 &gt;= BM$6, $E434 &lt; BL$6), 0, 1)+IF(OR($F434 &gt;= BM$6, $G434 &lt; BL$6), 0, 2)+1)</f>
        <v/>
      </c>
      <c r="BM434" s="68" t="str">
        <f ca="1">INDEX({"","_","-","="},IF(OR($D434 &gt;= BN$6, $E434 &lt; BM$6), 0, 1)+IF(OR($F434 &gt;= BN$6, $G434 &lt; BM$6), 0, 2)+1)</f>
        <v/>
      </c>
      <c r="BN434" s="68" t="str">
        <f ca="1">INDEX({"","_","-","="},IF(OR($D434 &gt;= BO$6, $E434 &lt; BN$6), 0, 1)+IF(OR($F434 &gt;= BO$6, $G434 &lt; BN$6), 0, 2)+1)</f>
        <v/>
      </c>
      <c r="BO434" s="68" t="str">
        <f ca="1">INDEX({"","_","-","="},IF(OR($D434 &gt;= BP$6, $E434 &lt; BO$6), 0, 1)+IF(OR($F434 &gt;= BP$6, $G434 &lt; BO$6), 0, 2)+1)</f>
        <v/>
      </c>
      <c r="BP434" s="68" t="str">
        <f ca="1">INDEX({"","_","-","="},IF(OR($D434 &gt;= BQ$6, $E434 &lt; BP$6), 0, 1)+IF(OR($F434 &gt;= BQ$6, $G434 &lt; BP$6), 0, 2)+1)</f>
        <v/>
      </c>
      <c r="BQ434" s="68" t="str">
        <f ca="1">INDEX({"","_","-","="},IF(OR($D434 &gt;= BR$6, $E434 &lt; BQ$6), 0, 1)+IF(OR($F434 &gt;= BR$6, $G434 &lt; BQ$6), 0, 2)+1)</f>
        <v/>
      </c>
      <c r="BR434" s="68" t="str">
        <f ca="1">INDEX({"","_","-","="},IF(OR($D434 &gt;= BS$6, $E434 &lt; BR$6), 0, 1)+IF(OR($F434 &gt;= BS$6, $G434 &lt; BR$6), 0, 2)+1)</f>
        <v/>
      </c>
      <c r="BS434" s="68" t="str">
        <f ca="1">INDEX({"","_","-","="},IF(OR($D434 &gt;= BT$6, $E434 &lt; BS$6), 0, 1)+IF(OR($F434 &gt;= BT$6, $G434 &lt; BS$6), 0, 2)+1)</f>
        <v/>
      </c>
      <c r="BT434" s="68" t="str">
        <f ca="1">INDEX({"","_","-","="},IF(OR($D434 &gt;= BU$6, $E434 &lt; BT$6), 0, 1)+IF(OR($F434 &gt;= BU$6, $G434 &lt; BT$6), 0, 2)+1)</f>
        <v/>
      </c>
      <c r="BU434" s="68" t="str">
        <f ca="1">INDEX({"","_","-","="},IF(OR($D434 &gt;= BV$6, $E434 &lt; BU$6), 0, 1)+IF(OR($F434 &gt;= BV$6, $G434 &lt; BU$6), 0, 2)+1)</f>
        <v/>
      </c>
      <c r="BV434" s="68" t="str">
        <f ca="1">INDEX({"","_","-","="},IF(OR($D434 &gt;= BW$6, $E434 &lt; BV$6), 0, 1)+IF(OR($F434 &gt;= BW$6, $G434 &lt; BV$6), 0, 2)+1)</f>
        <v/>
      </c>
      <c r="BW434" s="68" t="str">
        <f ca="1">INDEX({"","_","-","="},IF(OR($D434 &gt;= BX$6, $E434 &lt; BW$6), 0, 1)+IF(OR($F434 &gt;= BX$6, $G434 &lt; BW$6), 0, 2)+1)</f>
        <v/>
      </c>
      <c r="BX434" s="68" t="str">
        <f ca="1">INDEX({"","_","-","="},IF(OR($D434 &gt;= BY$6, $E434 &lt; BX$6), 0, 1)+IF(OR($F434 &gt;= BY$6, $G434 &lt; BX$6), 0, 2)+1)</f>
        <v/>
      </c>
      <c r="BY434" s="68" t="str">
        <f ca="1">INDEX({"","_","-","="},IF(OR($D434 &gt;= BZ$6, $E434 &lt; BY$6), 0, 1)+IF(OR($F434 &gt;= BZ$6, $G434 &lt; BY$6), 0, 2)+1)</f>
        <v/>
      </c>
      <c r="BZ434" s="68" t="str">
        <f ca="1">INDEX({"","_","-","="},IF(OR($D434 &gt;= CA$6, $E434 &lt; BZ$6), 0, 1)+IF(OR($F434 &gt;= CA$6, $G434 &lt; BZ$6), 0, 2)+1)</f>
        <v/>
      </c>
      <c r="CA434" s="68" t="str">
        <f ca="1">INDEX({"","_","-","="},IF(OR($D434 &gt;= CB$6, $E434 &lt; CA$6), 0, 1)+IF(OR($F434 &gt;= CB$6, $G434 &lt; CA$6), 0, 2)+1)</f>
        <v/>
      </c>
      <c r="CB434" s="68" t="str">
        <f ca="1">INDEX({"","_","-","="},IF(OR($D434 &gt;= CC$6, $E434 &lt; CB$6), 0, 1)+IF(OR($F434 &gt;= CC$6, $G434 &lt; CB$6), 0, 2)+1)</f>
        <v/>
      </c>
      <c r="CC434" s="68" t="str">
        <f ca="1">INDEX({"","_","-","="},IF(OR($D434 &gt;= CD$6, $E434 &lt; CC$6), 0, 1)+IF(OR($F434 &gt;= CD$6, $G434 &lt; CC$6), 0, 2)+1)</f>
        <v/>
      </c>
      <c r="CD434" s="68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IF('临-进度'!M430,'临-进度'!$A430,"")</f>
        <v/>
      </c>
      <c r="B435" s="8" t="str">
        <f ca="1">IF('临-进度'!M430,'临-进度'!$B430,"")</f>
        <v/>
      </c>
      <c r="C435" s="8" t="str">
        <f ca="1">IF('临-进度'!M430,'临-进度'!$E430,"")</f>
        <v/>
      </c>
      <c r="D435" s="40" t="str">
        <f ca="1">IF('临-进度'!$M430,'临-进度'!$I430,"")</f>
        <v/>
      </c>
      <c r="E435" s="40" t="str">
        <f ca="1">IF('临-进度'!$M430,'临-进度'!$AE430,"")</f>
        <v/>
      </c>
      <c r="F435" s="40" t="str">
        <f ca="1">IF('临-进度'!$M430,'临-进度'!$J430,"")</f>
        <v/>
      </c>
      <c r="G435" s="73" t="str">
        <f ca="1">IF('临-进度'!$M430,'临-进度'!$AF430,"")</f>
        <v/>
      </c>
      <c r="H435" s="68" t="str">
        <f ca="1">INDEX({"","_","-","="},IF(OR($D435 &gt;= I$6, $E435 &lt; H$6), 0, 1)+IF(OR($F435 &gt;= I$6, $G435 &lt; H$6), 0, 2)+1)</f>
        <v/>
      </c>
      <c r="I435" s="68" t="str">
        <f ca="1">INDEX({"","_","-","="},IF(OR($D435 &gt;= J$6, $E435 &lt; I$6), 0, 1)+IF(OR($F435 &gt;= J$6, $G435 &lt; I$6), 0, 2)+1)</f>
        <v/>
      </c>
      <c r="J435" s="68" t="str">
        <f ca="1">INDEX({"","_","-","="},IF(OR($D435 &gt;= K$6, $E435 &lt; J$6), 0, 1)+IF(OR($F435 &gt;= K$6, $G435 &lt; J$6), 0, 2)+1)</f>
        <v/>
      </c>
      <c r="K435" s="68" t="str">
        <f ca="1">INDEX({"","_","-","="},IF(OR($D435 &gt;= L$6, $E435 &lt; K$6), 0, 1)+IF(OR($F435 &gt;= L$6, $G435 &lt; K$6), 0, 2)+1)</f>
        <v/>
      </c>
      <c r="L435" s="68" t="str">
        <f ca="1">INDEX({"","_","-","="},IF(OR($D435 &gt;= M$6, $E435 &lt; L$6), 0, 1)+IF(OR($F435 &gt;= M$6, $G435 &lt; L$6), 0, 2)+1)</f>
        <v/>
      </c>
      <c r="M435" s="68" t="str">
        <f ca="1">INDEX({"","_","-","="},IF(OR($D435 &gt;= N$6, $E435 &lt; M$6), 0, 1)+IF(OR($F435 &gt;= N$6, $G435 &lt; M$6), 0, 2)+1)</f>
        <v/>
      </c>
      <c r="N435" s="68" t="str">
        <f ca="1">INDEX({"","_","-","="},IF(OR($D435 &gt;= O$6, $E435 &lt; N$6), 0, 1)+IF(OR($F435 &gt;= O$6, $G435 &lt; N$6), 0, 2)+1)</f>
        <v/>
      </c>
      <c r="O435" s="68" t="str">
        <f ca="1">INDEX({"","_","-","="},IF(OR($D435 &gt;= P$6, $E435 &lt; O$6), 0, 1)+IF(OR($F435 &gt;= P$6, $G435 &lt; O$6), 0, 2)+1)</f>
        <v/>
      </c>
      <c r="P435" s="68" t="str">
        <f ca="1">INDEX({"","_","-","="},IF(OR($D435 &gt;= Q$6, $E435 &lt; P$6), 0, 1)+IF(OR($F435 &gt;= Q$6, $G435 &lt; P$6), 0, 2)+1)</f>
        <v/>
      </c>
      <c r="Q435" s="68" t="str">
        <f ca="1">INDEX({"","_","-","="},IF(OR($D435 &gt;= R$6, $E435 &lt; Q$6), 0, 1)+IF(OR($F435 &gt;= R$6, $G435 &lt; Q$6), 0, 2)+1)</f>
        <v/>
      </c>
      <c r="R435" s="68" t="str">
        <f ca="1">INDEX({"","_","-","="},IF(OR($D435 &gt;= S$6, $E435 &lt; R$6), 0, 1)+IF(OR($F435 &gt;= S$6, $G435 &lt; R$6), 0, 2)+1)</f>
        <v/>
      </c>
      <c r="S435" s="68" t="str">
        <f ca="1">INDEX({"","_","-","="},IF(OR($D435 &gt;= T$6, $E435 &lt; S$6), 0, 1)+IF(OR($F435 &gt;= T$6, $G435 &lt; S$6), 0, 2)+1)</f>
        <v/>
      </c>
      <c r="T435" s="68" t="str">
        <f ca="1">INDEX({"","_","-","="},IF(OR($D435 &gt;= U$6, $E435 &lt; T$6), 0, 1)+IF(OR($F435 &gt;= U$6, $G435 &lt; T$6), 0, 2)+1)</f>
        <v/>
      </c>
      <c r="U435" s="68" t="str">
        <f ca="1">INDEX({"","_","-","="},IF(OR($D435 &gt;= V$6, $E435 &lt; U$6), 0, 1)+IF(OR($F435 &gt;= V$6, $G435 &lt; U$6), 0, 2)+1)</f>
        <v/>
      </c>
      <c r="V435" s="68" t="str">
        <f ca="1">INDEX({"","_","-","="},IF(OR($D435 &gt;= W$6, $E435 &lt; V$6), 0, 1)+IF(OR($F435 &gt;= W$6, $G435 &lt; V$6), 0, 2)+1)</f>
        <v/>
      </c>
      <c r="W435" s="68" t="str">
        <f ca="1">INDEX({"","_","-","="},IF(OR($D435 &gt;= X$6, $E435 &lt; W$6), 0, 1)+IF(OR($F435 &gt;= X$6, $G435 &lt; W$6), 0, 2)+1)</f>
        <v/>
      </c>
      <c r="X435" s="68" t="str">
        <f ca="1">INDEX({"","_","-","="},IF(OR($D435 &gt;= Y$6, $E435 &lt; X$6), 0, 1)+IF(OR($F435 &gt;= Y$6, $G435 &lt; X$6), 0, 2)+1)</f>
        <v/>
      </c>
      <c r="Y435" s="68" t="str">
        <f ca="1">INDEX({"","_","-","="},IF(OR($D435 &gt;= Z$6, $E435 &lt; Y$6), 0, 1)+IF(OR($F435 &gt;= Z$6, $G435 &lt; Y$6), 0, 2)+1)</f>
        <v/>
      </c>
      <c r="Z435" s="68" t="str">
        <f ca="1">INDEX({"","_","-","="},IF(OR($D435 &gt;= AA$6, $E435 &lt; Z$6), 0, 1)+IF(OR($F435 &gt;= AA$6, $G435 &lt; Z$6), 0, 2)+1)</f>
        <v/>
      </c>
      <c r="AA435" s="68" t="str">
        <f ca="1">INDEX({"","_","-","="},IF(OR($D435 &gt;= AB$6, $E435 &lt; AA$6), 0, 1)+IF(OR($F435 &gt;= AB$6, $G435 &lt; AA$6), 0, 2)+1)</f>
        <v/>
      </c>
      <c r="AB435" s="68" t="str">
        <f ca="1">INDEX({"","_","-","="},IF(OR($D435 &gt;= AC$6, $E435 &lt; AB$6), 0, 1)+IF(OR($F435 &gt;= AC$6, $G435 &lt; AB$6), 0, 2)+1)</f>
        <v/>
      </c>
      <c r="AC435" s="68" t="str">
        <f ca="1">INDEX({"","_","-","="},IF(OR($D435 &gt;= AD$6, $E435 &lt; AC$6), 0, 1)+IF(OR($F435 &gt;= AD$6, $G435 &lt; AC$6), 0, 2)+1)</f>
        <v/>
      </c>
      <c r="AD435" s="68" t="str">
        <f ca="1">INDEX({"","_","-","="},IF(OR($D435 &gt;= AE$6, $E435 &lt; AD$6), 0, 1)+IF(OR($F435 &gt;= AE$6, $G435 &lt; AD$6), 0, 2)+1)</f>
        <v/>
      </c>
      <c r="AE435" s="68" t="str">
        <f ca="1">INDEX({"","_","-","="},IF(OR($D435 &gt;= AF$6, $E435 &lt; AE$6), 0, 1)+IF(OR($F435 &gt;= AF$6, $G435 &lt; AE$6), 0, 2)+1)</f>
        <v/>
      </c>
      <c r="AF435" s="68" t="str">
        <f ca="1">INDEX({"","_","-","="},IF(OR($D435 &gt;= AG$6, $E435 &lt; AF$6), 0, 1)+IF(OR($F435 &gt;= AG$6, $G435 &lt; AF$6), 0, 2)+1)</f>
        <v/>
      </c>
      <c r="AG435" s="68" t="str">
        <f ca="1">INDEX({"","_","-","="},IF(OR($D435 &gt;= AH$6, $E435 &lt; AG$6), 0, 1)+IF(OR($F435 &gt;= AH$6, $G435 &lt; AG$6), 0, 2)+1)</f>
        <v/>
      </c>
      <c r="AH435" s="68" t="str">
        <f ca="1">INDEX({"","_","-","="},IF(OR($D435 &gt;= AI$6, $E435 &lt; AH$6), 0, 1)+IF(OR($F435 &gt;= AI$6, $G435 &lt; AH$6), 0, 2)+1)</f>
        <v/>
      </c>
      <c r="AI435" s="68" t="str">
        <f ca="1">INDEX({"","_","-","="},IF(OR($D435 &gt;= AJ$6, $E435 &lt; AI$6), 0, 1)+IF(OR($F435 &gt;= AJ$6, $G435 &lt; AI$6), 0, 2)+1)</f>
        <v/>
      </c>
      <c r="AJ435" s="68" t="str">
        <f ca="1">INDEX({"","_","-","="},IF(OR($D435 &gt;= AK$6, $E435 &lt; AJ$6), 0, 1)+IF(OR($F435 &gt;= AK$6, $G435 &lt; AJ$6), 0, 2)+1)</f>
        <v/>
      </c>
      <c r="AK435" s="68" t="str">
        <f ca="1">INDEX({"","_","-","="},IF(OR($D435 &gt;= AL$6, $E435 &lt; AK$6), 0, 1)+IF(OR($F435 &gt;= AL$6, $G435 &lt; AK$6), 0, 2)+1)</f>
        <v/>
      </c>
      <c r="AL435" s="68" t="str">
        <f ca="1">INDEX({"","_","-","="},IF(OR($D435 &gt;= AM$6, $E435 &lt; AL$6), 0, 1)+IF(OR($F435 &gt;= AM$6, $G435 &lt; AL$6), 0, 2)+1)</f>
        <v/>
      </c>
      <c r="AM435" s="68" t="str">
        <f ca="1">INDEX({"","_","-","="},IF(OR($D435 &gt;= AN$6, $E435 &lt; AM$6), 0, 1)+IF(OR($F435 &gt;= AN$6, $G435 &lt; AM$6), 0, 2)+1)</f>
        <v/>
      </c>
      <c r="AN435" s="68" t="str">
        <f ca="1">INDEX({"","_","-","="},IF(OR($D435 &gt;= AO$6, $E435 &lt; AN$6), 0, 1)+IF(OR($F435 &gt;= AO$6, $G435 &lt; AN$6), 0, 2)+1)</f>
        <v/>
      </c>
      <c r="AO435" s="68" t="str">
        <f ca="1">INDEX({"","_","-","="},IF(OR($D435 &gt;= AP$6, $E435 &lt; AO$6), 0, 1)+IF(OR($F435 &gt;= AP$6, $G435 &lt; AO$6), 0, 2)+1)</f>
        <v/>
      </c>
      <c r="AP435" s="68" t="str">
        <f ca="1">INDEX({"","_","-","="},IF(OR($D435 &gt;= AQ$6, $E435 &lt; AP$6), 0, 1)+IF(OR($F435 &gt;= AQ$6, $G435 &lt; AP$6), 0, 2)+1)</f>
        <v/>
      </c>
      <c r="AQ435" s="68" t="str">
        <f ca="1">INDEX({"","_","-","="},IF(OR($D435 &gt;= AR$6, $E435 &lt; AQ$6), 0, 1)+IF(OR($F435 &gt;= AR$6, $G435 &lt; AQ$6), 0, 2)+1)</f>
        <v/>
      </c>
      <c r="AR435" s="68" t="str">
        <f ca="1">INDEX({"","_","-","="},IF(OR($D435 &gt;= AS$6, $E435 &lt; AR$6), 0, 1)+IF(OR($F435 &gt;= AS$6, $G435 &lt; AR$6), 0, 2)+1)</f>
        <v/>
      </c>
      <c r="AS435" s="68" t="str">
        <f ca="1">INDEX({"","_","-","="},IF(OR($D435 &gt;= AT$6, $E435 &lt; AS$6), 0, 1)+IF(OR($F435 &gt;= AT$6, $G435 &lt; AS$6), 0, 2)+1)</f>
        <v/>
      </c>
      <c r="AT435" s="68" t="str">
        <f ca="1">INDEX({"","_","-","="},IF(OR($D435 &gt;= AU$6, $E435 &lt; AT$6), 0, 1)+IF(OR($F435 &gt;= AU$6, $G435 &lt; AT$6), 0, 2)+1)</f>
        <v/>
      </c>
      <c r="AU435" s="68" t="str">
        <f ca="1">INDEX({"","_","-","="},IF(OR($D435 &gt;= AV$6, $E435 &lt; AU$6), 0, 1)+IF(OR($F435 &gt;= AV$6, $G435 &lt; AU$6), 0, 2)+1)</f>
        <v/>
      </c>
      <c r="AV435" s="68" t="str">
        <f ca="1">INDEX({"","_","-","="},IF(OR($D435 &gt;= AW$6, $E435 &lt; AV$6), 0, 1)+IF(OR($F435 &gt;= AW$6, $G435 &lt; AV$6), 0, 2)+1)</f>
        <v/>
      </c>
      <c r="AW435" s="68" t="str">
        <f ca="1">INDEX({"","_","-","="},IF(OR($D435 &gt;= AX$6, $E435 &lt; AW$6), 0, 1)+IF(OR($F435 &gt;= AX$6, $G435 &lt; AW$6), 0, 2)+1)</f>
        <v/>
      </c>
      <c r="AX435" s="68" t="str">
        <f ca="1">INDEX({"","_","-","="},IF(OR($D435 &gt;= AY$6, $E435 &lt; AX$6), 0, 1)+IF(OR($F435 &gt;= AY$6, $G435 &lt; AX$6), 0, 2)+1)</f>
        <v/>
      </c>
      <c r="AY435" s="68" t="str">
        <f ca="1">INDEX({"","_","-","="},IF(OR($D435 &gt;= AZ$6, $E435 &lt; AY$6), 0, 1)+IF(OR($F435 &gt;= AZ$6, $G435 &lt; AY$6), 0, 2)+1)</f>
        <v/>
      </c>
      <c r="AZ435" s="68" t="str">
        <f ca="1">INDEX({"","_","-","="},IF(OR($D435 &gt;= BA$6, $E435 &lt; AZ$6), 0, 1)+IF(OR($F435 &gt;= BA$6, $G435 &lt; AZ$6), 0, 2)+1)</f>
        <v/>
      </c>
      <c r="BA435" s="68" t="str">
        <f ca="1">INDEX({"","_","-","="},IF(OR($D435 &gt;= BB$6, $E435 &lt; BA$6), 0, 1)+IF(OR($F435 &gt;= BB$6, $G435 &lt; BA$6), 0, 2)+1)</f>
        <v/>
      </c>
      <c r="BB435" s="68" t="str">
        <f ca="1">INDEX({"","_","-","="},IF(OR($D435 &gt;= BC$6, $E435 &lt; BB$6), 0, 1)+IF(OR($F435 &gt;= BC$6, $G435 &lt; BB$6), 0, 2)+1)</f>
        <v/>
      </c>
      <c r="BC435" s="68" t="str">
        <f ca="1">INDEX({"","_","-","="},IF(OR($D435 &gt;= BD$6, $E435 &lt; BC$6), 0, 1)+IF(OR($F435 &gt;= BD$6, $G435 &lt; BC$6), 0, 2)+1)</f>
        <v/>
      </c>
      <c r="BD435" s="68" t="str">
        <f ca="1">INDEX({"","_","-","="},IF(OR($D435 &gt;= BE$6, $E435 &lt; BD$6), 0, 1)+IF(OR($F435 &gt;= BE$6, $G435 &lt; BD$6), 0, 2)+1)</f>
        <v/>
      </c>
      <c r="BE435" s="68" t="str">
        <f ca="1">INDEX({"","_","-","="},IF(OR($D435 &gt;= BF$6, $E435 &lt; BE$6), 0, 1)+IF(OR($F435 &gt;= BF$6, $G435 &lt; BE$6), 0, 2)+1)</f>
        <v/>
      </c>
      <c r="BF435" s="68" t="str">
        <f ca="1">INDEX({"","_","-","="},IF(OR($D435 &gt;= BG$6, $E435 &lt; BF$6), 0, 1)+IF(OR($F435 &gt;= BG$6, $G435 &lt; BF$6), 0, 2)+1)</f>
        <v/>
      </c>
      <c r="BG435" s="68" t="str">
        <f ca="1">INDEX({"","_","-","="},IF(OR($D435 &gt;= BH$6, $E435 &lt; BG$6), 0, 1)+IF(OR($F435 &gt;= BH$6, $G435 &lt; BG$6), 0, 2)+1)</f>
        <v/>
      </c>
      <c r="BH435" s="68" t="str">
        <f ca="1">INDEX({"","_","-","="},IF(OR($D435 &gt;= BI$6, $E435 &lt; BH$6), 0, 1)+IF(OR($F435 &gt;= BI$6, $G435 &lt; BH$6), 0, 2)+1)</f>
        <v/>
      </c>
      <c r="BI435" s="68" t="str">
        <f ca="1">INDEX({"","_","-","="},IF(OR($D435 &gt;= BJ$6, $E435 &lt; BI$6), 0, 1)+IF(OR($F435 &gt;= BJ$6, $G435 &lt; BI$6), 0, 2)+1)</f>
        <v/>
      </c>
      <c r="BJ435" s="68" t="str">
        <f ca="1">INDEX({"","_","-","="},IF(OR($D435 &gt;= BK$6, $E435 &lt; BJ$6), 0, 1)+IF(OR($F435 &gt;= BK$6, $G435 &lt; BJ$6), 0, 2)+1)</f>
        <v/>
      </c>
      <c r="BK435" s="68" t="str">
        <f ca="1">INDEX({"","_","-","="},IF(OR($D435 &gt;= BL$6, $E435 &lt; BK$6), 0, 1)+IF(OR($F435 &gt;= BL$6, $G435 &lt; BK$6), 0, 2)+1)</f>
        <v/>
      </c>
      <c r="BL435" s="68" t="str">
        <f ca="1">INDEX({"","_","-","="},IF(OR($D435 &gt;= BM$6, $E435 &lt; BL$6), 0, 1)+IF(OR($F435 &gt;= BM$6, $G435 &lt; BL$6), 0, 2)+1)</f>
        <v/>
      </c>
      <c r="BM435" s="68" t="str">
        <f ca="1">INDEX({"","_","-","="},IF(OR($D435 &gt;= BN$6, $E435 &lt; BM$6), 0, 1)+IF(OR($F435 &gt;= BN$6, $G435 &lt; BM$6), 0, 2)+1)</f>
        <v/>
      </c>
      <c r="BN435" s="68" t="str">
        <f ca="1">INDEX({"","_","-","="},IF(OR($D435 &gt;= BO$6, $E435 &lt; BN$6), 0, 1)+IF(OR($F435 &gt;= BO$6, $G435 &lt; BN$6), 0, 2)+1)</f>
        <v/>
      </c>
      <c r="BO435" s="68" t="str">
        <f ca="1">INDEX({"","_","-","="},IF(OR($D435 &gt;= BP$6, $E435 &lt; BO$6), 0, 1)+IF(OR($F435 &gt;= BP$6, $G435 &lt; BO$6), 0, 2)+1)</f>
        <v/>
      </c>
      <c r="BP435" s="68" t="str">
        <f ca="1">INDEX({"","_","-","="},IF(OR($D435 &gt;= BQ$6, $E435 &lt; BP$6), 0, 1)+IF(OR($F435 &gt;= BQ$6, $G435 &lt; BP$6), 0, 2)+1)</f>
        <v/>
      </c>
      <c r="BQ435" s="68" t="str">
        <f ca="1">INDEX({"","_","-","="},IF(OR($D435 &gt;= BR$6, $E435 &lt; BQ$6), 0, 1)+IF(OR($F435 &gt;= BR$6, $G435 &lt; BQ$6), 0, 2)+1)</f>
        <v/>
      </c>
      <c r="BR435" s="68" t="str">
        <f ca="1">INDEX({"","_","-","="},IF(OR($D435 &gt;= BS$6, $E435 &lt; BR$6), 0, 1)+IF(OR($F435 &gt;= BS$6, $G435 &lt; BR$6), 0, 2)+1)</f>
        <v/>
      </c>
      <c r="BS435" s="68" t="str">
        <f ca="1">INDEX({"","_","-","="},IF(OR($D435 &gt;= BT$6, $E435 &lt; BS$6), 0, 1)+IF(OR($F435 &gt;= BT$6, $G435 &lt; BS$6), 0, 2)+1)</f>
        <v/>
      </c>
      <c r="BT435" s="68" t="str">
        <f ca="1">INDEX({"","_","-","="},IF(OR($D435 &gt;= BU$6, $E435 &lt; BT$6), 0, 1)+IF(OR($F435 &gt;= BU$6, $G435 &lt; BT$6), 0, 2)+1)</f>
        <v/>
      </c>
      <c r="BU435" s="68" t="str">
        <f ca="1">INDEX({"","_","-","="},IF(OR($D435 &gt;= BV$6, $E435 &lt; BU$6), 0, 1)+IF(OR($F435 &gt;= BV$6, $G435 &lt; BU$6), 0, 2)+1)</f>
        <v/>
      </c>
      <c r="BV435" s="68" t="str">
        <f ca="1">INDEX({"","_","-","="},IF(OR($D435 &gt;= BW$6, $E435 &lt; BV$6), 0, 1)+IF(OR($F435 &gt;= BW$6, $G435 &lt; BV$6), 0, 2)+1)</f>
        <v/>
      </c>
      <c r="BW435" s="68" t="str">
        <f ca="1">INDEX({"","_","-","="},IF(OR($D435 &gt;= BX$6, $E435 &lt; BW$6), 0, 1)+IF(OR($F435 &gt;= BX$6, $G435 &lt; BW$6), 0, 2)+1)</f>
        <v/>
      </c>
      <c r="BX435" s="68" t="str">
        <f ca="1">INDEX({"","_","-","="},IF(OR($D435 &gt;= BY$6, $E435 &lt; BX$6), 0, 1)+IF(OR($F435 &gt;= BY$6, $G435 &lt; BX$6), 0, 2)+1)</f>
        <v/>
      </c>
      <c r="BY435" s="68" t="str">
        <f ca="1">INDEX({"","_","-","="},IF(OR($D435 &gt;= BZ$6, $E435 &lt; BY$6), 0, 1)+IF(OR($F435 &gt;= BZ$6, $G435 &lt; BY$6), 0, 2)+1)</f>
        <v/>
      </c>
      <c r="BZ435" s="68" t="str">
        <f ca="1">INDEX({"","_","-","="},IF(OR($D435 &gt;= CA$6, $E435 &lt; BZ$6), 0, 1)+IF(OR($F435 &gt;= CA$6, $G435 &lt; BZ$6), 0, 2)+1)</f>
        <v/>
      </c>
      <c r="CA435" s="68" t="str">
        <f ca="1">INDEX({"","_","-","="},IF(OR($D435 &gt;= CB$6, $E435 &lt; CA$6), 0, 1)+IF(OR($F435 &gt;= CB$6, $G435 &lt; CA$6), 0, 2)+1)</f>
        <v/>
      </c>
      <c r="CB435" s="68" t="str">
        <f ca="1">INDEX({"","_","-","="},IF(OR($D435 &gt;= CC$6, $E435 &lt; CB$6), 0, 1)+IF(OR($F435 &gt;= CC$6, $G435 &lt; CB$6), 0, 2)+1)</f>
        <v/>
      </c>
      <c r="CC435" s="68" t="str">
        <f ca="1">INDEX({"","_","-","="},IF(OR($D435 &gt;= CD$6, $E435 &lt; CC$6), 0, 1)+IF(OR($F435 &gt;= CD$6, $G435 &lt; CC$6), 0, 2)+1)</f>
        <v/>
      </c>
      <c r="CD435" s="68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IF('临-进度'!M431,'临-进度'!$A431,"")</f>
        <v/>
      </c>
      <c r="B436" s="8" t="str">
        <f ca="1">IF('临-进度'!M431,'临-进度'!$B431,"")</f>
        <v/>
      </c>
      <c r="C436" s="8" t="str">
        <f ca="1">IF('临-进度'!M431,'临-进度'!$E431,"")</f>
        <v/>
      </c>
      <c r="D436" s="40" t="str">
        <f ca="1">IF('临-进度'!$M431,'临-进度'!$I431,"")</f>
        <v/>
      </c>
      <c r="E436" s="40" t="str">
        <f ca="1">IF('临-进度'!$M431,'临-进度'!$AE431,"")</f>
        <v/>
      </c>
      <c r="F436" s="40" t="str">
        <f ca="1">IF('临-进度'!$M431,'临-进度'!$J431,"")</f>
        <v/>
      </c>
      <c r="G436" s="73" t="str">
        <f ca="1">IF('临-进度'!$M431,'临-进度'!$AF431,"")</f>
        <v/>
      </c>
      <c r="H436" s="68" t="str">
        <f ca="1">INDEX({"","_","-","="},IF(OR($D436 &gt;= I$6, $E436 &lt; H$6), 0, 1)+IF(OR($F436 &gt;= I$6, $G436 &lt; H$6), 0, 2)+1)</f>
        <v/>
      </c>
      <c r="I436" s="68" t="str">
        <f ca="1">INDEX({"","_","-","="},IF(OR($D436 &gt;= J$6, $E436 &lt; I$6), 0, 1)+IF(OR($F436 &gt;= J$6, $G436 &lt; I$6), 0, 2)+1)</f>
        <v/>
      </c>
      <c r="J436" s="68" t="str">
        <f ca="1">INDEX({"","_","-","="},IF(OR($D436 &gt;= K$6, $E436 &lt; J$6), 0, 1)+IF(OR($F436 &gt;= K$6, $G436 &lt; J$6), 0, 2)+1)</f>
        <v/>
      </c>
      <c r="K436" s="68" t="str">
        <f ca="1">INDEX({"","_","-","="},IF(OR($D436 &gt;= L$6, $E436 &lt; K$6), 0, 1)+IF(OR($F436 &gt;= L$6, $G436 &lt; K$6), 0, 2)+1)</f>
        <v/>
      </c>
      <c r="L436" s="68" t="str">
        <f ca="1">INDEX({"","_","-","="},IF(OR($D436 &gt;= M$6, $E436 &lt; L$6), 0, 1)+IF(OR($F436 &gt;= M$6, $G436 &lt; L$6), 0, 2)+1)</f>
        <v/>
      </c>
      <c r="M436" s="68" t="str">
        <f ca="1">INDEX({"","_","-","="},IF(OR($D436 &gt;= N$6, $E436 &lt; M$6), 0, 1)+IF(OR($F436 &gt;= N$6, $G436 &lt; M$6), 0, 2)+1)</f>
        <v/>
      </c>
      <c r="N436" s="68" t="str">
        <f ca="1">INDEX({"","_","-","="},IF(OR($D436 &gt;= O$6, $E436 &lt; N$6), 0, 1)+IF(OR($F436 &gt;= O$6, $G436 &lt; N$6), 0, 2)+1)</f>
        <v/>
      </c>
      <c r="O436" s="68" t="str">
        <f ca="1">INDEX({"","_","-","="},IF(OR($D436 &gt;= P$6, $E436 &lt; O$6), 0, 1)+IF(OR($F436 &gt;= P$6, $G436 &lt; O$6), 0, 2)+1)</f>
        <v/>
      </c>
      <c r="P436" s="68" t="str">
        <f ca="1">INDEX({"","_","-","="},IF(OR($D436 &gt;= Q$6, $E436 &lt; P$6), 0, 1)+IF(OR($F436 &gt;= Q$6, $G436 &lt; P$6), 0, 2)+1)</f>
        <v/>
      </c>
      <c r="Q436" s="68" t="str">
        <f ca="1">INDEX({"","_","-","="},IF(OR($D436 &gt;= R$6, $E436 &lt; Q$6), 0, 1)+IF(OR($F436 &gt;= R$6, $G436 &lt; Q$6), 0, 2)+1)</f>
        <v/>
      </c>
      <c r="R436" s="68" t="str">
        <f ca="1">INDEX({"","_","-","="},IF(OR($D436 &gt;= S$6, $E436 &lt; R$6), 0, 1)+IF(OR($F436 &gt;= S$6, $G436 &lt; R$6), 0, 2)+1)</f>
        <v/>
      </c>
      <c r="S436" s="68" t="str">
        <f ca="1">INDEX({"","_","-","="},IF(OR($D436 &gt;= T$6, $E436 &lt; S$6), 0, 1)+IF(OR($F436 &gt;= T$6, $G436 &lt; S$6), 0, 2)+1)</f>
        <v/>
      </c>
      <c r="T436" s="68" t="str">
        <f ca="1">INDEX({"","_","-","="},IF(OR($D436 &gt;= U$6, $E436 &lt; T$6), 0, 1)+IF(OR($F436 &gt;= U$6, $G436 &lt; T$6), 0, 2)+1)</f>
        <v/>
      </c>
      <c r="U436" s="68" t="str">
        <f ca="1">INDEX({"","_","-","="},IF(OR($D436 &gt;= V$6, $E436 &lt; U$6), 0, 1)+IF(OR($F436 &gt;= V$6, $G436 &lt; U$6), 0, 2)+1)</f>
        <v/>
      </c>
      <c r="V436" s="68" t="str">
        <f ca="1">INDEX({"","_","-","="},IF(OR($D436 &gt;= W$6, $E436 &lt; V$6), 0, 1)+IF(OR($F436 &gt;= W$6, $G436 &lt; V$6), 0, 2)+1)</f>
        <v/>
      </c>
      <c r="W436" s="68" t="str">
        <f ca="1">INDEX({"","_","-","="},IF(OR($D436 &gt;= X$6, $E436 &lt; W$6), 0, 1)+IF(OR($F436 &gt;= X$6, $G436 &lt; W$6), 0, 2)+1)</f>
        <v/>
      </c>
      <c r="X436" s="68" t="str">
        <f ca="1">INDEX({"","_","-","="},IF(OR($D436 &gt;= Y$6, $E436 &lt; X$6), 0, 1)+IF(OR($F436 &gt;= Y$6, $G436 &lt; X$6), 0, 2)+1)</f>
        <v/>
      </c>
      <c r="Y436" s="68" t="str">
        <f ca="1">INDEX({"","_","-","="},IF(OR($D436 &gt;= Z$6, $E436 &lt; Y$6), 0, 1)+IF(OR($F436 &gt;= Z$6, $G436 &lt; Y$6), 0, 2)+1)</f>
        <v/>
      </c>
      <c r="Z436" s="68" t="str">
        <f ca="1">INDEX({"","_","-","="},IF(OR($D436 &gt;= AA$6, $E436 &lt; Z$6), 0, 1)+IF(OR($F436 &gt;= AA$6, $G436 &lt; Z$6), 0, 2)+1)</f>
        <v/>
      </c>
      <c r="AA436" s="68" t="str">
        <f ca="1">INDEX({"","_","-","="},IF(OR($D436 &gt;= AB$6, $E436 &lt; AA$6), 0, 1)+IF(OR($F436 &gt;= AB$6, $G436 &lt; AA$6), 0, 2)+1)</f>
        <v/>
      </c>
      <c r="AB436" s="68" t="str">
        <f ca="1">INDEX({"","_","-","="},IF(OR($D436 &gt;= AC$6, $E436 &lt; AB$6), 0, 1)+IF(OR($F436 &gt;= AC$6, $G436 &lt; AB$6), 0, 2)+1)</f>
        <v/>
      </c>
      <c r="AC436" s="68" t="str">
        <f ca="1">INDEX({"","_","-","="},IF(OR($D436 &gt;= AD$6, $E436 &lt; AC$6), 0, 1)+IF(OR($F436 &gt;= AD$6, $G436 &lt; AC$6), 0, 2)+1)</f>
        <v/>
      </c>
      <c r="AD436" s="68" t="str">
        <f ca="1">INDEX({"","_","-","="},IF(OR($D436 &gt;= AE$6, $E436 &lt; AD$6), 0, 1)+IF(OR($F436 &gt;= AE$6, $G436 &lt; AD$6), 0, 2)+1)</f>
        <v/>
      </c>
      <c r="AE436" s="68" t="str">
        <f ca="1">INDEX({"","_","-","="},IF(OR($D436 &gt;= AF$6, $E436 &lt; AE$6), 0, 1)+IF(OR($F436 &gt;= AF$6, $G436 &lt; AE$6), 0, 2)+1)</f>
        <v/>
      </c>
      <c r="AF436" s="68" t="str">
        <f ca="1">INDEX({"","_","-","="},IF(OR($D436 &gt;= AG$6, $E436 &lt; AF$6), 0, 1)+IF(OR($F436 &gt;= AG$6, $G436 &lt; AF$6), 0, 2)+1)</f>
        <v/>
      </c>
      <c r="AG436" s="68" t="str">
        <f ca="1">INDEX({"","_","-","="},IF(OR($D436 &gt;= AH$6, $E436 &lt; AG$6), 0, 1)+IF(OR($F436 &gt;= AH$6, $G436 &lt; AG$6), 0, 2)+1)</f>
        <v/>
      </c>
      <c r="AH436" s="68" t="str">
        <f ca="1">INDEX({"","_","-","="},IF(OR($D436 &gt;= AI$6, $E436 &lt; AH$6), 0, 1)+IF(OR($F436 &gt;= AI$6, $G436 &lt; AH$6), 0, 2)+1)</f>
        <v/>
      </c>
      <c r="AI436" s="68" t="str">
        <f ca="1">INDEX({"","_","-","="},IF(OR($D436 &gt;= AJ$6, $E436 &lt; AI$6), 0, 1)+IF(OR($F436 &gt;= AJ$6, $G436 &lt; AI$6), 0, 2)+1)</f>
        <v/>
      </c>
      <c r="AJ436" s="68" t="str">
        <f ca="1">INDEX({"","_","-","="},IF(OR($D436 &gt;= AK$6, $E436 &lt; AJ$6), 0, 1)+IF(OR($F436 &gt;= AK$6, $G436 &lt; AJ$6), 0, 2)+1)</f>
        <v/>
      </c>
      <c r="AK436" s="68" t="str">
        <f ca="1">INDEX({"","_","-","="},IF(OR($D436 &gt;= AL$6, $E436 &lt; AK$6), 0, 1)+IF(OR($F436 &gt;= AL$6, $G436 &lt; AK$6), 0, 2)+1)</f>
        <v/>
      </c>
      <c r="AL436" s="68" t="str">
        <f ca="1">INDEX({"","_","-","="},IF(OR($D436 &gt;= AM$6, $E436 &lt; AL$6), 0, 1)+IF(OR($F436 &gt;= AM$6, $G436 &lt; AL$6), 0, 2)+1)</f>
        <v/>
      </c>
      <c r="AM436" s="68" t="str">
        <f ca="1">INDEX({"","_","-","="},IF(OR($D436 &gt;= AN$6, $E436 &lt; AM$6), 0, 1)+IF(OR($F436 &gt;= AN$6, $G436 &lt; AM$6), 0, 2)+1)</f>
        <v/>
      </c>
      <c r="AN436" s="68" t="str">
        <f ca="1">INDEX({"","_","-","="},IF(OR($D436 &gt;= AO$6, $E436 &lt; AN$6), 0, 1)+IF(OR($F436 &gt;= AO$6, $G436 &lt; AN$6), 0, 2)+1)</f>
        <v/>
      </c>
      <c r="AO436" s="68" t="str">
        <f ca="1">INDEX({"","_","-","="},IF(OR($D436 &gt;= AP$6, $E436 &lt; AO$6), 0, 1)+IF(OR($F436 &gt;= AP$6, $G436 &lt; AO$6), 0, 2)+1)</f>
        <v/>
      </c>
      <c r="AP436" s="68" t="str">
        <f ca="1">INDEX({"","_","-","="},IF(OR($D436 &gt;= AQ$6, $E436 &lt; AP$6), 0, 1)+IF(OR($F436 &gt;= AQ$6, $G436 &lt; AP$6), 0, 2)+1)</f>
        <v/>
      </c>
      <c r="AQ436" s="68" t="str">
        <f ca="1">INDEX({"","_","-","="},IF(OR($D436 &gt;= AR$6, $E436 &lt; AQ$6), 0, 1)+IF(OR($F436 &gt;= AR$6, $G436 &lt; AQ$6), 0, 2)+1)</f>
        <v/>
      </c>
      <c r="AR436" s="68" t="str">
        <f ca="1">INDEX({"","_","-","="},IF(OR($D436 &gt;= AS$6, $E436 &lt; AR$6), 0, 1)+IF(OR($F436 &gt;= AS$6, $G436 &lt; AR$6), 0, 2)+1)</f>
        <v/>
      </c>
      <c r="AS436" s="68" t="str">
        <f ca="1">INDEX({"","_","-","="},IF(OR($D436 &gt;= AT$6, $E436 &lt; AS$6), 0, 1)+IF(OR($F436 &gt;= AT$6, $G436 &lt; AS$6), 0, 2)+1)</f>
        <v/>
      </c>
      <c r="AT436" s="68" t="str">
        <f ca="1">INDEX({"","_","-","="},IF(OR($D436 &gt;= AU$6, $E436 &lt; AT$6), 0, 1)+IF(OR($F436 &gt;= AU$6, $G436 &lt; AT$6), 0, 2)+1)</f>
        <v/>
      </c>
      <c r="AU436" s="68" t="str">
        <f ca="1">INDEX({"","_","-","="},IF(OR($D436 &gt;= AV$6, $E436 &lt; AU$6), 0, 1)+IF(OR($F436 &gt;= AV$6, $G436 &lt; AU$6), 0, 2)+1)</f>
        <v/>
      </c>
      <c r="AV436" s="68" t="str">
        <f ca="1">INDEX({"","_","-","="},IF(OR($D436 &gt;= AW$6, $E436 &lt; AV$6), 0, 1)+IF(OR($F436 &gt;= AW$6, $G436 &lt; AV$6), 0, 2)+1)</f>
        <v/>
      </c>
      <c r="AW436" s="68" t="str">
        <f ca="1">INDEX({"","_","-","="},IF(OR($D436 &gt;= AX$6, $E436 &lt; AW$6), 0, 1)+IF(OR($F436 &gt;= AX$6, $G436 &lt; AW$6), 0, 2)+1)</f>
        <v/>
      </c>
      <c r="AX436" s="68" t="str">
        <f ca="1">INDEX({"","_","-","="},IF(OR($D436 &gt;= AY$6, $E436 &lt; AX$6), 0, 1)+IF(OR($F436 &gt;= AY$6, $G436 &lt; AX$6), 0, 2)+1)</f>
        <v/>
      </c>
      <c r="AY436" s="68" t="str">
        <f ca="1">INDEX({"","_","-","="},IF(OR($D436 &gt;= AZ$6, $E436 &lt; AY$6), 0, 1)+IF(OR($F436 &gt;= AZ$6, $G436 &lt; AY$6), 0, 2)+1)</f>
        <v/>
      </c>
      <c r="AZ436" s="68" t="str">
        <f ca="1">INDEX({"","_","-","="},IF(OR($D436 &gt;= BA$6, $E436 &lt; AZ$6), 0, 1)+IF(OR($F436 &gt;= BA$6, $G436 &lt; AZ$6), 0, 2)+1)</f>
        <v/>
      </c>
      <c r="BA436" s="68" t="str">
        <f ca="1">INDEX({"","_","-","="},IF(OR($D436 &gt;= BB$6, $E436 &lt; BA$6), 0, 1)+IF(OR($F436 &gt;= BB$6, $G436 &lt; BA$6), 0, 2)+1)</f>
        <v/>
      </c>
      <c r="BB436" s="68" t="str">
        <f ca="1">INDEX({"","_","-","="},IF(OR($D436 &gt;= BC$6, $E436 &lt; BB$6), 0, 1)+IF(OR($F436 &gt;= BC$6, $G436 &lt; BB$6), 0, 2)+1)</f>
        <v/>
      </c>
      <c r="BC436" s="68" t="str">
        <f ca="1">INDEX({"","_","-","="},IF(OR($D436 &gt;= BD$6, $E436 &lt; BC$6), 0, 1)+IF(OR($F436 &gt;= BD$6, $G436 &lt; BC$6), 0, 2)+1)</f>
        <v/>
      </c>
      <c r="BD436" s="68" t="str">
        <f ca="1">INDEX({"","_","-","="},IF(OR($D436 &gt;= BE$6, $E436 &lt; BD$6), 0, 1)+IF(OR($F436 &gt;= BE$6, $G436 &lt; BD$6), 0, 2)+1)</f>
        <v/>
      </c>
      <c r="BE436" s="68" t="str">
        <f ca="1">INDEX({"","_","-","="},IF(OR($D436 &gt;= BF$6, $E436 &lt; BE$6), 0, 1)+IF(OR($F436 &gt;= BF$6, $G436 &lt; BE$6), 0, 2)+1)</f>
        <v/>
      </c>
      <c r="BF436" s="68" t="str">
        <f ca="1">INDEX({"","_","-","="},IF(OR($D436 &gt;= BG$6, $E436 &lt; BF$6), 0, 1)+IF(OR($F436 &gt;= BG$6, $G436 &lt; BF$6), 0, 2)+1)</f>
        <v/>
      </c>
      <c r="BG436" s="68" t="str">
        <f ca="1">INDEX({"","_","-","="},IF(OR($D436 &gt;= BH$6, $E436 &lt; BG$6), 0, 1)+IF(OR($F436 &gt;= BH$6, $G436 &lt; BG$6), 0, 2)+1)</f>
        <v/>
      </c>
      <c r="BH436" s="68" t="str">
        <f ca="1">INDEX({"","_","-","="},IF(OR($D436 &gt;= BI$6, $E436 &lt; BH$6), 0, 1)+IF(OR($F436 &gt;= BI$6, $G436 &lt; BH$6), 0, 2)+1)</f>
        <v/>
      </c>
      <c r="BI436" s="68" t="str">
        <f ca="1">INDEX({"","_","-","="},IF(OR($D436 &gt;= BJ$6, $E436 &lt; BI$6), 0, 1)+IF(OR($F436 &gt;= BJ$6, $G436 &lt; BI$6), 0, 2)+1)</f>
        <v/>
      </c>
      <c r="BJ436" s="68" t="str">
        <f ca="1">INDEX({"","_","-","="},IF(OR($D436 &gt;= BK$6, $E436 &lt; BJ$6), 0, 1)+IF(OR($F436 &gt;= BK$6, $G436 &lt; BJ$6), 0, 2)+1)</f>
        <v/>
      </c>
      <c r="BK436" s="68" t="str">
        <f ca="1">INDEX({"","_","-","="},IF(OR($D436 &gt;= BL$6, $E436 &lt; BK$6), 0, 1)+IF(OR($F436 &gt;= BL$6, $G436 &lt; BK$6), 0, 2)+1)</f>
        <v/>
      </c>
      <c r="BL436" s="68" t="str">
        <f ca="1">INDEX({"","_","-","="},IF(OR($D436 &gt;= BM$6, $E436 &lt; BL$6), 0, 1)+IF(OR($F436 &gt;= BM$6, $G436 &lt; BL$6), 0, 2)+1)</f>
        <v/>
      </c>
      <c r="BM436" s="68" t="str">
        <f ca="1">INDEX({"","_","-","="},IF(OR($D436 &gt;= BN$6, $E436 &lt; BM$6), 0, 1)+IF(OR($F436 &gt;= BN$6, $G436 &lt; BM$6), 0, 2)+1)</f>
        <v/>
      </c>
      <c r="BN436" s="68" t="str">
        <f ca="1">INDEX({"","_","-","="},IF(OR($D436 &gt;= BO$6, $E436 &lt; BN$6), 0, 1)+IF(OR($F436 &gt;= BO$6, $G436 &lt; BN$6), 0, 2)+1)</f>
        <v/>
      </c>
      <c r="BO436" s="68" t="str">
        <f ca="1">INDEX({"","_","-","="},IF(OR($D436 &gt;= BP$6, $E436 &lt; BO$6), 0, 1)+IF(OR($F436 &gt;= BP$6, $G436 &lt; BO$6), 0, 2)+1)</f>
        <v/>
      </c>
      <c r="BP436" s="68" t="str">
        <f ca="1">INDEX({"","_","-","="},IF(OR($D436 &gt;= BQ$6, $E436 &lt; BP$6), 0, 1)+IF(OR($F436 &gt;= BQ$6, $G436 &lt; BP$6), 0, 2)+1)</f>
        <v/>
      </c>
      <c r="BQ436" s="68" t="str">
        <f ca="1">INDEX({"","_","-","="},IF(OR($D436 &gt;= BR$6, $E436 &lt; BQ$6), 0, 1)+IF(OR($F436 &gt;= BR$6, $G436 &lt; BQ$6), 0, 2)+1)</f>
        <v/>
      </c>
      <c r="BR436" s="68" t="str">
        <f ca="1">INDEX({"","_","-","="},IF(OR($D436 &gt;= BS$6, $E436 &lt; BR$6), 0, 1)+IF(OR($F436 &gt;= BS$6, $G436 &lt; BR$6), 0, 2)+1)</f>
        <v/>
      </c>
      <c r="BS436" s="68" t="str">
        <f ca="1">INDEX({"","_","-","="},IF(OR($D436 &gt;= BT$6, $E436 &lt; BS$6), 0, 1)+IF(OR($F436 &gt;= BT$6, $G436 &lt; BS$6), 0, 2)+1)</f>
        <v/>
      </c>
      <c r="BT436" s="68" t="str">
        <f ca="1">INDEX({"","_","-","="},IF(OR($D436 &gt;= BU$6, $E436 &lt; BT$6), 0, 1)+IF(OR($F436 &gt;= BU$6, $G436 &lt; BT$6), 0, 2)+1)</f>
        <v/>
      </c>
      <c r="BU436" s="68" t="str">
        <f ca="1">INDEX({"","_","-","="},IF(OR($D436 &gt;= BV$6, $E436 &lt; BU$6), 0, 1)+IF(OR($F436 &gt;= BV$6, $G436 &lt; BU$6), 0, 2)+1)</f>
        <v/>
      </c>
      <c r="BV436" s="68" t="str">
        <f ca="1">INDEX({"","_","-","="},IF(OR($D436 &gt;= BW$6, $E436 &lt; BV$6), 0, 1)+IF(OR($F436 &gt;= BW$6, $G436 &lt; BV$6), 0, 2)+1)</f>
        <v/>
      </c>
      <c r="BW436" s="68" t="str">
        <f ca="1">INDEX({"","_","-","="},IF(OR($D436 &gt;= BX$6, $E436 &lt; BW$6), 0, 1)+IF(OR($F436 &gt;= BX$6, $G436 &lt; BW$6), 0, 2)+1)</f>
        <v/>
      </c>
      <c r="BX436" s="68" t="str">
        <f ca="1">INDEX({"","_","-","="},IF(OR($D436 &gt;= BY$6, $E436 &lt; BX$6), 0, 1)+IF(OR($F436 &gt;= BY$6, $G436 &lt; BX$6), 0, 2)+1)</f>
        <v/>
      </c>
      <c r="BY436" s="68" t="str">
        <f ca="1">INDEX({"","_","-","="},IF(OR($D436 &gt;= BZ$6, $E436 &lt; BY$6), 0, 1)+IF(OR($F436 &gt;= BZ$6, $G436 &lt; BY$6), 0, 2)+1)</f>
        <v/>
      </c>
      <c r="BZ436" s="68" t="str">
        <f ca="1">INDEX({"","_","-","="},IF(OR($D436 &gt;= CA$6, $E436 &lt; BZ$6), 0, 1)+IF(OR($F436 &gt;= CA$6, $G436 &lt; BZ$6), 0, 2)+1)</f>
        <v/>
      </c>
      <c r="CA436" s="68" t="str">
        <f ca="1">INDEX({"","_","-","="},IF(OR($D436 &gt;= CB$6, $E436 &lt; CA$6), 0, 1)+IF(OR($F436 &gt;= CB$6, $G436 &lt; CA$6), 0, 2)+1)</f>
        <v/>
      </c>
      <c r="CB436" s="68" t="str">
        <f ca="1">INDEX({"","_","-","="},IF(OR($D436 &gt;= CC$6, $E436 &lt; CB$6), 0, 1)+IF(OR($F436 &gt;= CC$6, $G436 &lt; CB$6), 0, 2)+1)</f>
        <v/>
      </c>
      <c r="CC436" s="68" t="str">
        <f ca="1">INDEX({"","_","-","="},IF(OR($D436 &gt;= CD$6, $E436 &lt; CC$6), 0, 1)+IF(OR($F436 &gt;= CD$6, $G436 &lt; CC$6), 0, 2)+1)</f>
        <v/>
      </c>
      <c r="CD436" s="68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IF('临-进度'!M432,'临-进度'!$A432,"")</f>
        <v/>
      </c>
      <c r="B437" s="8" t="str">
        <f ca="1">IF('临-进度'!M432,'临-进度'!$B432,"")</f>
        <v/>
      </c>
      <c r="C437" s="8" t="str">
        <f ca="1">IF('临-进度'!M432,'临-进度'!$E432,"")</f>
        <v/>
      </c>
      <c r="D437" s="40" t="str">
        <f ca="1">IF('临-进度'!$M432,'临-进度'!$I432,"")</f>
        <v/>
      </c>
      <c r="E437" s="40" t="str">
        <f ca="1">IF('临-进度'!$M432,'临-进度'!$AE432,"")</f>
        <v/>
      </c>
      <c r="F437" s="40" t="str">
        <f ca="1">IF('临-进度'!$M432,'临-进度'!$J432,"")</f>
        <v/>
      </c>
      <c r="G437" s="73" t="str">
        <f ca="1">IF('临-进度'!$M432,'临-进度'!$AF432,"")</f>
        <v/>
      </c>
      <c r="H437" s="68" t="str">
        <f ca="1">INDEX({"","_","-","="},IF(OR($D437 &gt;= I$6, $E437 &lt; H$6), 0, 1)+IF(OR($F437 &gt;= I$6, $G437 &lt; H$6), 0, 2)+1)</f>
        <v/>
      </c>
      <c r="I437" s="68" t="str">
        <f ca="1">INDEX({"","_","-","="},IF(OR($D437 &gt;= J$6, $E437 &lt; I$6), 0, 1)+IF(OR($F437 &gt;= J$6, $G437 &lt; I$6), 0, 2)+1)</f>
        <v/>
      </c>
      <c r="J437" s="68" t="str">
        <f ca="1">INDEX({"","_","-","="},IF(OR($D437 &gt;= K$6, $E437 &lt; J$6), 0, 1)+IF(OR($F437 &gt;= K$6, $G437 &lt; J$6), 0, 2)+1)</f>
        <v/>
      </c>
      <c r="K437" s="68" t="str">
        <f ca="1">INDEX({"","_","-","="},IF(OR($D437 &gt;= L$6, $E437 &lt; K$6), 0, 1)+IF(OR($F437 &gt;= L$6, $G437 &lt; K$6), 0, 2)+1)</f>
        <v/>
      </c>
      <c r="L437" s="68" t="str">
        <f ca="1">INDEX({"","_","-","="},IF(OR($D437 &gt;= M$6, $E437 &lt; L$6), 0, 1)+IF(OR($F437 &gt;= M$6, $G437 &lt; L$6), 0, 2)+1)</f>
        <v/>
      </c>
      <c r="M437" s="68" t="str">
        <f ca="1">INDEX({"","_","-","="},IF(OR($D437 &gt;= N$6, $E437 &lt; M$6), 0, 1)+IF(OR($F437 &gt;= N$6, $G437 &lt; M$6), 0, 2)+1)</f>
        <v/>
      </c>
      <c r="N437" s="68" t="str">
        <f ca="1">INDEX({"","_","-","="},IF(OR($D437 &gt;= O$6, $E437 &lt; N$6), 0, 1)+IF(OR($F437 &gt;= O$6, $G437 &lt; N$6), 0, 2)+1)</f>
        <v/>
      </c>
      <c r="O437" s="68" t="str">
        <f ca="1">INDEX({"","_","-","="},IF(OR($D437 &gt;= P$6, $E437 &lt; O$6), 0, 1)+IF(OR($F437 &gt;= P$6, $G437 &lt; O$6), 0, 2)+1)</f>
        <v/>
      </c>
      <c r="P437" s="68" t="str">
        <f ca="1">INDEX({"","_","-","="},IF(OR($D437 &gt;= Q$6, $E437 &lt; P$6), 0, 1)+IF(OR($F437 &gt;= Q$6, $G437 &lt; P$6), 0, 2)+1)</f>
        <v/>
      </c>
      <c r="Q437" s="68" t="str">
        <f ca="1">INDEX({"","_","-","="},IF(OR($D437 &gt;= R$6, $E437 &lt; Q$6), 0, 1)+IF(OR($F437 &gt;= R$6, $G437 &lt; Q$6), 0, 2)+1)</f>
        <v/>
      </c>
      <c r="R437" s="68" t="str">
        <f ca="1">INDEX({"","_","-","="},IF(OR($D437 &gt;= S$6, $E437 &lt; R$6), 0, 1)+IF(OR($F437 &gt;= S$6, $G437 &lt; R$6), 0, 2)+1)</f>
        <v/>
      </c>
      <c r="S437" s="68" t="str">
        <f ca="1">INDEX({"","_","-","="},IF(OR($D437 &gt;= T$6, $E437 &lt; S$6), 0, 1)+IF(OR($F437 &gt;= T$6, $G437 &lt; S$6), 0, 2)+1)</f>
        <v/>
      </c>
      <c r="T437" s="68" t="str">
        <f ca="1">INDEX({"","_","-","="},IF(OR($D437 &gt;= U$6, $E437 &lt; T$6), 0, 1)+IF(OR($F437 &gt;= U$6, $G437 &lt; T$6), 0, 2)+1)</f>
        <v/>
      </c>
      <c r="U437" s="68" t="str">
        <f ca="1">INDEX({"","_","-","="},IF(OR($D437 &gt;= V$6, $E437 &lt; U$6), 0, 1)+IF(OR($F437 &gt;= V$6, $G437 &lt; U$6), 0, 2)+1)</f>
        <v/>
      </c>
      <c r="V437" s="68" t="str">
        <f ca="1">INDEX({"","_","-","="},IF(OR($D437 &gt;= W$6, $E437 &lt; V$6), 0, 1)+IF(OR($F437 &gt;= W$6, $G437 &lt; V$6), 0, 2)+1)</f>
        <v/>
      </c>
      <c r="W437" s="68" t="str">
        <f ca="1">INDEX({"","_","-","="},IF(OR($D437 &gt;= X$6, $E437 &lt; W$6), 0, 1)+IF(OR($F437 &gt;= X$6, $G437 &lt; W$6), 0, 2)+1)</f>
        <v/>
      </c>
      <c r="X437" s="68" t="str">
        <f ca="1">INDEX({"","_","-","="},IF(OR($D437 &gt;= Y$6, $E437 &lt; X$6), 0, 1)+IF(OR($F437 &gt;= Y$6, $G437 &lt; X$6), 0, 2)+1)</f>
        <v/>
      </c>
      <c r="Y437" s="68" t="str">
        <f ca="1">INDEX({"","_","-","="},IF(OR($D437 &gt;= Z$6, $E437 &lt; Y$6), 0, 1)+IF(OR($F437 &gt;= Z$6, $G437 &lt; Y$6), 0, 2)+1)</f>
        <v/>
      </c>
      <c r="Z437" s="68" t="str">
        <f ca="1">INDEX({"","_","-","="},IF(OR($D437 &gt;= AA$6, $E437 &lt; Z$6), 0, 1)+IF(OR($F437 &gt;= AA$6, $G437 &lt; Z$6), 0, 2)+1)</f>
        <v/>
      </c>
      <c r="AA437" s="68" t="str">
        <f ca="1">INDEX({"","_","-","="},IF(OR($D437 &gt;= AB$6, $E437 &lt; AA$6), 0, 1)+IF(OR($F437 &gt;= AB$6, $G437 &lt; AA$6), 0, 2)+1)</f>
        <v/>
      </c>
      <c r="AB437" s="68" t="str">
        <f ca="1">INDEX({"","_","-","="},IF(OR($D437 &gt;= AC$6, $E437 &lt; AB$6), 0, 1)+IF(OR($F437 &gt;= AC$6, $G437 &lt; AB$6), 0, 2)+1)</f>
        <v/>
      </c>
      <c r="AC437" s="68" t="str">
        <f ca="1">INDEX({"","_","-","="},IF(OR($D437 &gt;= AD$6, $E437 &lt; AC$6), 0, 1)+IF(OR($F437 &gt;= AD$6, $G437 &lt; AC$6), 0, 2)+1)</f>
        <v/>
      </c>
      <c r="AD437" s="68" t="str">
        <f ca="1">INDEX({"","_","-","="},IF(OR($D437 &gt;= AE$6, $E437 &lt; AD$6), 0, 1)+IF(OR($F437 &gt;= AE$6, $G437 &lt; AD$6), 0, 2)+1)</f>
        <v/>
      </c>
      <c r="AE437" s="68" t="str">
        <f ca="1">INDEX({"","_","-","="},IF(OR($D437 &gt;= AF$6, $E437 &lt; AE$6), 0, 1)+IF(OR($F437 &gt;= AF$6, $G437 &lt; AE$6), 0, 2)+1)</f>
        <v/>
      </c>
      <c r="AF437" s="68" t="str">
        <f ca="1">INDEX({"","_","-","="},IF(OR($D437 &gt;= AG$6, $E437 &lt; AF$6), 0, 1)+IF(OR($F437 &gt;= AG$6, $G437 &lt; AF$6), 0, 2)+1)</f>
        <v/>
      </c>
      <c r="AG437" s="68" t="str">
        <f ca="1">INDEX({"","_","-","="},IF(OR($D437 &gt;= AH$6, $E437 &lt; AG$6), 0, 1)+IF(OR($F437 &gt;= AH$6, $G437 &lt; AG$6), 0, 2)+1)</f>
        <v/>
      </c>
      <c r="AH437" s="68" t="str">
        <f ca="1">INDEX({"","_","-","="},IF(OR($D437 &gt;= AI$6, $E437 &lt; AH$6), 0, 1)+IF(OR($F437 &gt;= AI$6, $G437 &lt; AH$6), 0, 2)+1)</f>
        <v/>
      </c>
      <c r="AI437" s="68" t="str">
        <f ca="1">INDEX({"","_","-","="},IF(OR($D437 &gt;= AJ$6, $E437 &lt; AI$6), 0, 1)+IF(OR($F437 &gt;= AJ$6, $G437 &lt; AI$6), 0, 2)+1)</f>
        <v/>
      </c>
      <c r="AJ437" s="68" t="str">
        <f ca="1">INDEX({"","_","-","="},IF(OR($D437 &gt;= AK$6, $E437 &lt; AJ$6), 0, 1)+IF(OR($F437 &gt;= AK$6, $G437 &lt; AJ$6), 0, 2)+1)</f>
        <v/>
      </c>
      <c r="AK437" s="68" t="str">
        <f ca="1">INDEX({"","_","-","="},IF(OR($D437 &gt;= AL$6, $E437 &lt; AK$6), 0, 1)+IF(OR($F437 &gt;= AL$6, $G437 &lt; AK$6), 0, 2)+1)</f>
        <v/>
      </c>
      <c r="AL437" s="68" t="str">
        <f ca="1">INDEX({"","_","-","="},IF(OR($D437 &gt;= AM$6, $E437 &lt; AL$6), 0, 1)+IF(OR($F437 &gt;= AM$6, $G437 &lt; AL$6), 0, 2)+1)</f>
        <v/>
      </c>
      <c r="AM437" s="68" t="str">
        <f ca="1">INDEX({"","_","-","="},IF(OR($D437 &gt;= AN$6, $E437 &lt; AM$6), 0, 1)+IF(OR($F437 &gt;= AN$6, $G437 &lt; AM$6), 0, 2)+1)</f>
        <v/>
      </c>
      <c r="AN437" s="68" t="str">
        <f ca="1">INDEX({"","_","-","="},IF(OR($D437 &gt;= AO$6, $E437 &lt; AN$6), 0, 1)+IF(OR($F437 &gt;= AO$6, $G437 &lt; AN$6), 0, 2)+1)</f>
        <v/>
      </c>
      <c r="AO437" s="68" t="str">
        <f ca="1">INDEX({"","_","-","="},IF(OR($D437 &gt;= AP$6, $E437 &lt; AO$6), 0, 1)+IF(OR($F437 &gt;= AP$6, $G437 &lt; AO$6), 0, 2)+1)</f>
        <v/>
      </c>
      <c r="AP437" s="68" t="str">
        <f ca="1">INDEX({"","_","-","="},IF(OR($D437 &gt;= AQ$6, $E437 &lt; AP$6), 0, 1)+IF(OR($F437 &gt;= AQ$6, $G437 &lt; AP$6), 0, 2)+1)</f>
        <v/>
      </c>
      <c r="AQ437" s="68" t="str">
        <f ca="1">INDEX({"","_","-","="},IF(OR($D437 &gt;= AR$6, $E437 &lt; AQ$6), 0, 1)+IF(OR($F437 &gt;= AR$6, $G437 &lt; AQ$6), 0, 2)+1)</f>
        <v/>
      </c>
      <c r="AR437" s="68" t="str">
        <f ca="1">INDEX({"","_","-","="},IF(OR($D437 &gt;= AS$6, $E437 &lt; AR$6), 0, 1)+IF(OR($F437 &gt;= AS$6, $G437 &lt; AR$6), 0, 2)+1)</f>
        <v/>
      </c>
      <c r="AS437" s="68" t="str">
        <f ca="1">INDEX({"","_","-","="},IF(OR($D437 &gt;= AT$6, $E437 &lt; AS$6), 0, 1)+IF(OR($F437 &gt;= AT$6, $G437 &lt; AS$6), 0, 2)+1)</f>
        <v/>
      </c>
      <c r="AT437" s="68" t="str">
        <f ca="1">INDEX({"","_","-","="},IF(OR($D437 &gt;= AU$6, $E437 &lt; AT$6), 0, 1)+IF(OR($F437 &gt;= AU$6, $G437 &lt; AT$6), 0, 2)+1)</f>
        <v/>
      </c>
      <c r="AU437" s="68" t="str">
        <f ca="1">INDEX({"","_","-","="},IF(OR($D437 &gt;= AV$6, $E437 &lt; AU$6), 0, 1)+IF(OR($F437 &gt;= AV$6, $G437 &lt; AU$6), 0, 2)+1)</f>
        <v/>
      </c>
      <c r="AV437" s="68" t="str">
        <f ca="1">INDEX({"","_","-","="},IF(OR($D437 &gt;= AW$6, $E437 &lt; AV$6), 0, 1)+IF(OR($F437 &gt;= AW$6, $G437 &lt; AV$6), 0, 2)+1)</f>
        <v/>
      </c>
      <c r="AW437" s="68" t="str">
        <f ca="1">INDEX({"","_","-","="},IF(OR($D437 &gt;= AX$6, $E437 &lt; AW$6), 0, 1)+IF(OR($F437 &gt;= AX$6, $G437 &lt; AW$6), 0, 2)+1)</f>
        <v/>
      </c>
      <c r="AX437" s="68" t="str">
        <f ca="1">INDEX({"","_","-","="},IF(OR($D437 &gt;= AY$6, $E437 &lt; AX$6), 0, 1)+IF(OR($F437 &gt;= AY$6, $G437 &lt; AX$6), 0, 2)+1)</f>
        <v/>
      </c>
      <c r="AY437" s="68" t="str">
        <f ca="1">INDEX({"","_","-","="},IF(OR($D437 &gt;= AZ$6, $E437 &lt; AY$6), 0, 1)+IF(OR($F437 &gt;= AZ$6, $G437 &lt; AY$6), 0, 2)+1)</f>
        <v/>
      </c>
      <c r="AZ437" s="68" t="str">
        <f ca="1">INDEX({"","_","-","="},IF(OR($D437 &gt;= BA$6, $E437 &lt; AZ$6), 0, 1)+IF(OR($F437 &gt;= BA$6, $G437 &lt; AZ$6), 0, 2)+1)</f>
        <v/>
      </c>
      <c r="BA437" s="68" t="str">
        <f ca="1">INDEX({"","_","-","="},IF(OR($D437 &gt;= BB$6, $E437 &lt; BA$6), 0, 1)+IF(OR($F437 &gt;= BB$6, $G437 &lt; BA$6), 0, 2)+1)</f>
        <v/>
      </c>
      <c r="BB437" s="68" t="str">
        <f ca="1">INDEX({"","_","-","="},IF(OR($D437 &gt;= BC$6, $E437 &lt; BB$6), 0, 1)+IF(OR($F437 &gt;= BC$6, $G437 &lt; BB$6), 0, 2)+1)</f>
        <v/>
      </c>
      <c r="BC437" s="68" t="str">
        <f ca="1">INDEX({"","_","-","="},IF(OR($D437 &gt;= BD$6, $E437 &lt; BC$6), 0, 1)+IF(OR($F437 &gt;= BD$6, $G437 &lt; BC$6), 0, 2)+1)</f>
        <v/>
      </c>
      <c r="BD437" s="68" t="str">
        <f ca="1">INDEX({"","_","-","="},IF(OR($D437 &gt;= BE$6, $E437 &lt; BD$6), 0, 1)+IF(OR($F437 &gt;= BE$6, $G437 &lt; BD$6), 0, 2)+1)</f>
        <v/>
      </c>
      <c r="BE437" s="68" t="str">
        <f ca="1">INDEX({"","_","-","="},IF(OR($D437 &gt;= BF$6, $E437 &lt; BE$6), 0, 1)+IF(OR($F437 &gt;= BF$6, $G437 &lt; BE$6), 0, 2)+1)</f>
        <v/>
      </c>
      <c r="BF437" s="68" t="str">
        <f ca="1">INDEX({"","_","-","="},IF(OR($D437 &gt;= BG$6, $E437 &lt; BF$6), 0, 1)+IF(OR($F437 &gt;= BG$6, $G437 &lt; BF$6), 0, 2)+1)</f>
        <v/>
      </c>
      <c r="BG437" s="68" t="str">
        <f ca="1">INDEX({"","_","-","="},IF(OR($D437 &gt;= BH$6, $E437 &lt; BG$6), 0, 1)+IF(OR($F437 &gt;= BH$6, $G437 &lt; BG$6), 0, 2)+1)</f>
        <v/>
      </c>
      <c r="BH437" s="68" t="str">
        <f ca="1">INDEX({"","_","-","="},IF(OR($D437 &gt;= BI$6, $E437 &lt; BH$6), 0, 1)+IF(OR($F437 &gt;= BI$6, $G437 &lt; BH$6), 0, 2)+1)</f>
        <v/>
      </c>
      <c r="BI437" s="68" t="str">
        <f ca="1">INDEX({"","_","-","="},IF(OR($D437 &gt;= BJ$6, $E437 &lt; BI$6), 0, 1)+IF(OR($F437 &gt;= BJ$6, $G437 &lt; BI$6), 0, 2)+1)</f>
        <v/>
      </c>
      <c r="BJ437" s="68" t="str">
        <f ca="1">INDEX({"","_","-","="},IF(OR($D437 &gt;= BK$6, $E437 &lt; BJ$6), 0, 1)+IF(OR($F437 &gt;= BK$6, $G437 &lt; BJ$6), 0, 2)+1)</f>
        <v/>
      </c>
      <c r="BK437" s="68" t="str">
        <f ca="1">INDEX({"","_","-","="},IF(OR($D437 &gt;= BL$6, $E437 &lt; BK$6), 0, 1)+IF(OR($F437 &gt;= BL$6, $G437 &lt; BK$6), 0, 2)+1)</f>
        <v/>
      </c>
      <c r="BL437" s="68" t="str">
        <f ca="1">INDEX({"","_","-","="},IF(OR($D437 &gt;= BM$6, $E437 &lt; BL$6), 0, 1)+IF(OR($F437 &gt;= BM$6, $G437 &lt; BL$6), 0, 2)+1)</f>
        <v/>
      </c>
      <c r="BM437" s="68" t="str">
        <f ca="1">INDEX({"","_","-","="},IF(OR($D437 &gt;= BN$6, $E437 &lt; BM$6), 0, 1)+IF(OR($F437 &gt;= BN$6, $G437 &lt; BM$6), 0, 2)+1)</f>
        <v/>
      </c>
      <c r="BN437" s="68" t="str">
        <f ca="1">INDEX({"","_","-","="},IF(OR($D437 &gt;= BO$6, $E437 &lt; BN$6), 0, 1)+IF(OR($F437 &gt;= BO$6, $G437 &lt; BN$6), 0, 2)+1)</f>
        <v/>
      </c>
      <c r="BO437" s="68" t="str">
        <f ca="1">INDEX({"","_","-","="},IF(OR($D437 &gt;= BP$6, $E437 &lt; BO$6), 0, 1)+IF(OR($F437 &gt;= BP$6, $G437 &lt; BO$6), 0, 2)+1)</f>
        <v/>
      </c>
      <c r="BP437" s="68" t="str">
        <f ca="1">INDEX({"","_","-","="},IF(OR($D437 &gt;= BQ$6, $E437 &lt; BP$6), 0, 1)+IF(OR($F437 &gt;= BQ$6, $G437 &lt; BP$6), 0, 2)+1)</f>
        <v/>
      </c>
      <c r="BQ437" s="68" t="str">
        <f ca="1">INDEX({"","_","-","="},IF(OR($D437 &gt;= BR$6, $E437 &lt; BQ$6), 0, 1)+IF(OR($F437 &gt;= BR$6, $G437 &lt; BQ$6), 0, 2)+1)</f>
        <v/>
      </c>
      <c r="BR437" s="68" t="str">
        <f ca="1">INDEX({"","_","-","="},IF(OR($D437 &gt;= BS$6, $E437 &lt; BR$6), 0, 1)+IF(OR($F437 &gt;= BS$6, $G437 &lt; BR$6), 0, 2)+1)</f>
        <v/>
      </c>
      <c r="BS437" s="68" t="str">
        <f ca="1">INDEX({"","_","-","="},IF(OR($D437 &gt;= BT$6, $E437 &lt; BS$6), 0, 1)+IF(OR($F437 &gt;= BT$6, $G437 &lt; BS$6), 0, 2)+1)</f>
        <v/>
      </c>
      <c r="BT437" s="68" t="str">
        <f ca="1">INDEX({"","_","-","="},IF(OR($D437 &gt;= BU$6, $E437 &lt; BT$6), 0, 1)+IF(OR($F437 &gt;= BU$6, $G437 &lt; BT$6), 0, 2)+1)</f>
        <v/>
      </c>
      <c r="BU437" s="68" t="str">
        <f ca="1">INDEX({"","_","-","="},IF(OR($D437 &gt;= BV$6, $E437 &lt; BU$6), 0, 1)+IF(OR($F437 &gt;= BV$6, $G437 &lt; BU$6), 0, 2)+1)</f>
        <v/>
      </c>
      <c r="BV437" s="68" t="str">
        <f ca="1">INDEX({"","_","-","="},IF(OR($D437 &gt;= BW$6, $E437 &lt; BV$6), 0, 1)+IF(OR($F437 &gt;= BW$6, $G437 &lt; BV$6), 0, 2)+1)</f>
        <v/>
      </c>
      <c r="BW437" s="68" t="str">
        <f ca="1">INDEX({"","_","-","="},IF(OR($D437 &gt;= BX$6, $E437 &lt; BW$6), 0, 1)+IF(OR($F437 &gt;= BX$6, $G437 &lt; BW$6), 0, 2)+1)</f>
        <v/>
      </c>
      <c r="BX437" s="68" t="str">
        <f ca="1">INDEX({"","_","-","="},IF(OR($D437 &gt;= BY$6, $E437 &lt; BX$6), 0, 1)+IF(OR($F437 &gt;= BY$6, $G437 &lt; BX$6), 0, 2)+1)</f>
        <v/>
      </c>
      <c r="BY437" s="68" t="str">
        <f ca="1">INDEX({"","_","-","="},IF(OR($D437 &gt;= BZ$6, $E437 &lt; BY$6), 0, 1)+IF(OR($F437 &gt;= BZ$6, $G437 &lt; BY$6), 0, 2)+1)</f>
        <v/>
      </c>
      <c r="BZ437" s="68" t="str">
        <f ca="1">INDEX({"","_","-","="},IF(OR($D437 &gt;= CA$6, $E437 &lt; BZ$6), 0, 1)+IF(OR($F437 &gt;= CA$6, $G437 &lt; BZ$6), 0, 2)+1)</f>
        <v/>
      </c>
      <c r="CA437" s="68" t="str">
        <f ca="1">INDEX({"","_","-","="},IF(OR($D437 &gt;= CB$6, $E437 &lt; CA$6), 0, 1)+IF(OR($F437 &gt;= CB$6, $G437 &lt; CA$6), 0, 2)+1)</f>
        <v/>
      </c>
      <c r="CB437" s="68" t="str">
        <f ca="1">INDEX({"","_","-","="},IF(OR($D437 &gt;= CC$6, $E437 &lt; CB$6), 0, 1)+IF(OR($F437 &gt;= CC$6, $G437 &lt; CB$6), 0, 2)+1)</f>
        <v/>
      </c>
      <c r="CC437" s="68" t="str">
        <f ca="1">INDEX({"","_","-","="},IF(OR($D437 &gt;= CD$6, $E437 &lt; CC$6), 0, 1)+IF(OR($F437 &gt;= CD$6, $G437 &lt; CC$6), 0, 2)+1)</f>
        <v/>
      </c>
      <c r="CD437" s="68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IF('临-进度'!M433,'临-进度'!$A433,"")</f>
        <v/>
      </c>
      <c r="B438" s="8" t="str">
        <f ca="1">IF('临-进度'!M433,'临-进度'!$B433,"")</f>
        <v/>
      </c>
      <c r="C438" s="8" t="str">
        <f ca="1">IF('临-进度'!M433,'临-进度'!$E433,"")</f>
        <v/>
      </c>
      <c r="D438" s="40" t="str">
        <f ca="1">IF('临-进度'!$M433,'临-进度'!$I433,"")</f>
        <v/>
      </c>
      <c r="E438" s="40" t="str">
        <f ca="1">IF('临-进度'!$M433,'临-进度'!$AE433,"")</f>
        <v/>
      </c>
      <c r="F438" s="40" t="str">
        <f ca="1">IF('临-进度'!$M433,'临-进度'!$J433,"")</f>
        <v/>
      </c>
      <c r="G438" s="73" t="str">
        <f ca="1">IF('临-进度'!$M433,'临-进度'!$AF433,"")</f>
        <v/>
      </c>
      <c r="H438" s="68" t="str">
        <f ca="1">INDEX({"","_","-","="},IF(OR($D438 &gt;= I$6, $E438 &lt; H$6), 0, 1)+IF(OR($F438 &gt;= I$6, $G438 &lt; H$6), 0, 2)+1)</f>
        <v/>
      </c>
      <c r="I438" s="68" t="str">
        <f ca="1">INDEX({"","_","-","="},IF(OR($D438 &gt;= J$6, $E438 &lt; I$6), 0, 1)+IF(OR($F438 &gt;= J$6, $G438 &lt; I$6), 0, 2)+1)</f>
        <v/>
      </c>
      <c r="J438" s="68" t="str">
        <f ca="1">INDEX({"","_","-","="},IF(OR($D438 &gt;= K$6, $E438 &lt; J$6), 0, 1)+IF(OR($F438 &gt;= K$6, $G438 &lt; J$6), 0, 2)+1)</f>
        <v/>
      </c>
      <c r="K438" s="68" t="str">
        <f ca="1">INDEX({"","_","-","="},IF(OR($D438 &gt;= L$6, $E438 &lt; K$6), 0, 1)+IF(OR($F438 &gt;= L$6, $G438 &lt; K$6), 0, 2)+1)</f>
        <v/>
      </c>
      <c r="L438" s="68" t="str">
        <f ca="1">INDEX({"","_","-","="},IF(OR($D438 &gt;= M$6, $E438 &lt; L$6), 0, 1)+IF(OR($F438 &gt;= M$6, $G438 &lt; L$6), 0, 2)+1)</f>
        <v/>
      </c>
      <c r="M438" s="68" t="str">
        <f ca="1">INDEX({"","_","-","="},IF(OR($D438 &gt;= N$6, $E438 &lt; M$6), 0, 1)+IF(OR($F438 &gt;= N$6, $G438 &lt; M$6), 0, 2)+1)</f>
        <v/>
      </c>
      <c r="N438" s="68" t="str">
        <f ca="1">INDEX({"","_","-","="},IF(OR($D438 &gt;= O$6, $E438 &lt; N$6), 0, 1)+IF(OR($F438 &gt;= O$6, $G438 &lt; N$6), 0, 2)+1)</f>
        <v/>
      </c>
      <c r="O438" s="68" t="str">
        <f ca="1">INDEX({"","_","-","="},IF(OR($D438 &gt;= P$6, $E438 &lt; O$6), 0, 1)+IF(OR($F438 &gt;= P$6, $G438 &lt; O$6), 0, 2)+1)</f>
        <v/>
      </c>
      <c r="P438" s="68" t="str">
        <f ca="1">INDEX({"","_","-","="},IF(OR($D438 &gt;= Q$6, $E438 &lt; P$6), 0, 1)+IF(OR($F438 &gt;= Q$6, $G438 &lt; P$6), 0, 2)+1)</f>
        <v/>
      </c>
      <c r="Q438" s="68" t="str">
        <f ca="1">INDEX({"","_","-","="},IF(OR($D438 &gt;= R$6, $E438 &lt; Q$6), 0, 1)+IF(OR($F438 &gt;= R$6, $G438 &lt; Q$6), 0, 2)+1)</f>
        <v/>
      </c>
      <c r="R438" s="68" t="str">
        <f ca="1">INDEX({"","_","-","="},IF(OR($D438 &gt;= S$6, $E438 &lt; R$6), 0, 1)+IF(OR($F438 &gt;= S$6, $G438 &lt; R$6), 0, 2)+1)</f>
        <v/>
      </c>
      <c r="S438" s="68" t="str">
        <f ca="1">INDEX({"","_","-","="},IF(OR($D438 &gt;= T$6, $E438 &lt; S$6), 0, 1)+IF(OR($F438 &gt;= T$6, $G438 &lt; S$6), 0, 2)+1)</f>
        <v/>
      </c>
      <c r="T438" s="68" t="str">
        <f ca="1">INDEX({"","_","-","="},IF(OR($D438 &gt;= U$6, $E438 &lt; T$6), 0, 1)+IF(OR($F438 &gt;= U$6, $G438 &lt; T$6), 0, 2)+1)</f>
        <v/>
      </c>
      <c r="U438" s="68" t="str">
        <f ca="1">INDEX({"","_","-","="},IF(OR($D438 &gt;= V$6, $E438 &lt; U$6), 0, 1)+IF(OR($F438 &gt;= V$6, $G438 &lt; U$6), 0, 2)+1)</f>
        <v/>
      </c>
      <c r="V438" s="68" t="str">
        <f ca="1">INDEX({"","_","-","="},IF(OR($D438 &gt;= W$6, $E438 &lt; V$6), 0, 1)+IF(OR($F438 &gt;= W$6, $G438 &lt; V$6), 0, 2)+1)</f>
        <v/>
      </c>
      <c r="W438" s="68" t="str">
        <f ca="1">INDEX({"","_","-","="},IF(OR($D438 &gt;= X$6, $E438 &lt; W$6), 0, 1)+IF(OR($F438 &gt;= X$6, $G438 &lt; W$6), 0, 2)+1)</f>
        <v/>
      </c>
      <c r="X438" s="68" t="str">
        <f ca="1">INDEX({"","_","-","="},IF(OR($D438 &gt;= Y$6, $E438 &lt; X$6), 0, 1)+IF(OR($F438 &gt;= Y$6, $G438 &lt; X$6), 0, 2)+1)</f>
        <v/>
      </c>
      <c r="Y438" s="68" t="str">
        <f ca="1">INDEX({"","_","-","="},IF(OR($D438 &gt;= Z$6, $E438 &lt; Y$6), 0, 1)+IF(OR($F438 &gt;= Z$6, $G438 &lt; Y$6), 0, 2)+1)</f>
        <v/>
      </c>
      <c r="Z438" s="68" t="str">
        <f ca="1">INDEX({"","_","-","="},IF(OR($D438 &gt;= AA$6, $E438 &lt; Z$6), 0, 1)+IF(OR($F438 &gt;= AA$6, $G438 &lt; Z$6), 0, 2)+1)</f>
        <v/>
      </c>
      <c r="AA438" s="68" t="str">
        <f ca="1">INDEX({"","_","-","="},IF(OR($D438 &gt;= AB$6, $E438 &lt; AA$6), 0, 1)+IF(OR($F438 &gt;= AB$6, $G438 &lt; AA$6), 0, 2)+1)</f>
        <v/>
      </c>
      <c r="AB438" s="68" t="str">
        <f ca="1">INDEX({"","_","-","="},IF(OR($D438 &gt;= AC$6, $E438 &lt; AB$6), 0, 1)+IF(OR($F438 &gt;= AC$6, $G438 &lt; AB$6), 0, 2)+1)</f>
        <v/>
      </c>
      <c r="AC438" s="68" t="str">
        <f ca="1">INDEX({"","_","-","="},IF(OR($D438 &gt;= AD$6, $E438 &lt; AC$6), 0, 1)+IF(OR($F438 &gt;= AD$6, $G438 &lt; AC$6), 0, 2)+1)</f>
        <v/>
      </c>
      <c r="AD438" s="68" t="str">
        <f ca="1">INDEX({"","_","-","="},IF(OR($D438 &gt;= AE$6, $E438 &lt; AD$6), 0, 1)+IF(OR($F438 &gt;= AE$6, $G438 &lt; AD$6), 0, 2)+1)</f>
        <v/>
      </c>
      <c r="AE438" s="68" t="str">
        <f ca="1">INDEX({"","_","-","="},IF(OR($D438 &gt;= AF$6, $E438 &lt; AE$6), 0, 1)+IF(OR($F438 &gt;= AF$6, $G438 &lt; AE$6), 0, 2)+1)</f>
        <v/>
      </c>
      <c r="AF438" s="68" t="str">
        <f ca="1">INDEX({"","_","-","="},IF(OR($D438 &gt;= AG$6, $E438 &lt; AF$6), 0, 1)+IF(OR($F438 &gt;= AG$6, $G438 &lt; AF$6), 0, 2)+1)</f>
        <v/>
      </c>
      <c r="AG438" s="68" t="str">
        <f ca="1">INDEX({"","_","-","="},IF(OR($D438 &gt;= AH$6, $E438 &lt; AG$6), 0, 1)+IF(OR($F438 &gt;= AH$6, $G438 &lt; AG$6), 0, 2)+1)</f>
        <v/>
      </c>
      <c r="AH438" s="68" t="str">
        <f ca="1">INDEX({"","_","-","="},IF(OR($D438 &gt;= AI$6, $E438 &lt; AH$6), 0, 1)+IF(OR($F438 &gt;= AI$6, $G438 &lt; AH$6), 0, 2)+1)</f>
        <v/>
      </c>
      <c r="AI438" s="68" t="str">
        <f ca="1">INDEX({"","_","-","="},IF(OR($D438 &gt;= AJ$6, $E438 &lt; AI$6), 0, 1)+IF(OR($F438 &gt;= AJ$6, $G438 &lt; AI$6), 0, 2)+1)</f>
        <v/>
      </c>
      <c r="AJ438" s="68" t="str">
        <f ca="1">INDEX({"","_","-","="},IF(OR($D438 &gt;= AK$6, $E438 &lt; AJ$6), 0, 1)+IF(OR($F438 &gt;= AK$6, $G438 &lt; AJ$6), 0, 2)+1)</f>
        <v/>
      </c>
      <c r="AK438" s="68" t="str">
        <f ca="1">INDEX({"","_","-","="},IF(OR($D438 &gt;= AL$6, $E438 &lt; AK$6), 0, 1)+IF(OR($F438 &gt;= AL$6, $G438 &lt; AK$6), 0, 2)+1)</f>
        <v/>
      </c>
      <c r="AL438" s="68" t="str">
        <f ca="1">INDEX({"","_","-","="},IF(OR($D438 &gt;= AM$6, $E438 &lt; AL$6), 0, 1)+IF(OR($F438 &gt;= AM$6, $G438 &lt; AL$6), 0, 2)+1)</f>
        <v/>
      </c>
      <c r="AM438" s="68" t="str">
        <f ca="1">INDEX({"","_","-","="},IF(OR($D438 &gt;= AN$6, $E438 &lt; AM$6), 0, 1)+IF(OR($F438 &gt;= AN$6, $G438 &lt; AM$6), 0, 2)+1)</f>
        <v/>
      </c>
      <c r="AN438" s="68" t="str">
        <f ca="1">INDEX({"","_","-","="},IF(OR($D438 &gt;= AO$6, $E438 &lt; AN$6), 0, 1)+IF(OR($F438 &gt;= AO$6, $G438 &lt; AN$6), 0, 2)+1)</f>
        <v/>
      </c>
      <c r="AO438" s="68" t="str">
        <f ca="1">INDEX({"","_","-","="},IF(OR($D438 &gt;= AP$6, $E438 &lt; AO$6), 0, 1)+IF(OR($F438 &gt;= AP$6, $G438 &lt; AO$6), 0, 2)+1)</f>
        <v/>
      </c>
      <c r="AP438" s="68" t="str">
        <f ca="1">INDEX({"","_","-","="},IF(OR($D438 &gt;= AQ$6, $E438 &lt; AP$6), 0, 1)+IF(OR($F438 &gt;= AQ$6, $G438 &lt; AP$6), 0, 2)+1)</f>
        <v/>
      </c>
      <c r="AQ438" s="68" t="str">
        <f ca="1">INDEX({"","_","-","="},IF(OR($D438 &gt;= AR$6, $E438 &lt; AQ$6), 0, 1)+IF(OR($F438 &gt;= AR$6, $G438 &lt; AQ$6), 0, 2)+1)</f>
        <v/>
      </c>
      <c r="AR438" s="68" t="str">
        <f ca="1">INDEX({"","_","-","="},IF(OR($D438 &gt;= AS$6, $E438 &lt; AR$6), 0, 1)+IF(OR($F438 &gt;= AS$6, $G438 &lt; AR$6), 0, 2)+1)</f>
        <v/>
      </c>
      <c r="AS438" s="68" t="str">
        <f ca="1">INDEX({"","_","-","="},IF(OR($D438 &gt;= AT$6, $E438 &lt; AS$6), 0, 1)+IF(OR($F438 &gt;= AT$6, $G438 &lt; AS$6), 0, 2)+1)</f>
        <v/>
      </c>
      <c r="AT438" s="68" t="str">
        <f ca="1">INDEX({"","_","-","="},IF(OR($D438 &gt;= AU$6, $E438 &lt; AT$6), 0, 1)+IF(OR($F438 &gt;= AU$6, $G438 &lt; AT$6), 0, 2)+1)</f>
        <v/>
      </c>
      <c r="AU438" s="68" t="str">
        <f ca="1">INDEX({"","_","-","="},IF(OR($D438 &gt;= AV$6, $E438 &lt; AU$6), 0, 1)+IF(OR($F438 &gt;= AV$6, $G438 &lt; AU$6), 0, 2)+1)</f>
        <v/>
      </c>
      <c r="AV438" s="68" t="str">
        <f ca="1">INDEX({"","_","-","="},IF(OR($D438 &gt;= AW$6, $E438 &lt; AV$6), 0, 1)+IF(OR($F438 &gt;= AW$6, $G438 &lt; AV$6), 0, 2)+1)</f>
        <v/>
      </c>
      <c r="AW438" s="68" t="str">
        <f ca="1">INDEX({"","_","-","="},IF(OR($D438 &gt;= AX$6, $E438 &lt; AW$6), 0, 1)+IF(OR($F438 &gt;= AX$6, $G438 &lt; AW$6), 0, 2)+1)</f>
        <v/>
      </c>
      <c r="AX438" s="68" t="str">
        <f ca="1">INDEX({"","_","-","="},IF(OR($D438 &gt;= AY$6, $E438 &lt; AX$6), 0, 1)+IF(OR($F438 &gt;= AY$6, $G438 &lt; AX$6), 0, 2)+1)</f>
        <v/>
      </c>
      <c r="AY438" s="68" t="str">
        <f ca="1">INDEX({"","_","-","="},IF(OR($D438 &gt;= AZ$6, $E438 &lt; AY$6), 0, 1)+IF(OR($F438 &gt;= AZ$6, $G438 &lt; AY$6), 0, 2)+1)</f>
        <v/>
      </c>
      <c r="AZ438" s="68" t="str">
        <f ca="1">INDEX({"","_","-","="},IF(OR($D438 &gt;= BA$6, $E438 &lt; AZ$6), 0, 1)+IF(OR($F438 &gt;= BA$6, $G438 &lt; AZ$6), 0, 2)+1)</f>
        <v/>
      </c>
      <c r="BA438" s="68" t="str">
        <f ca="1">INDEX({"","_","-","="},IF(OR($D438 &gt;= BB$6, $E438 &lt; BA$6), 0, 1)+IF(OR($F438 &gt;= BB$6, $G438 &lt; BA$6), 0, 2)+1)</f>
        <v/>
      </c>
      <c r="BB438" s="68" t="str">
        <f ca="1">INDEX({"","_","-","="},IF(OR($D438 &gt;= BC$6, $E438 &lt; BB$6), 0, 1)+IF(OR($F438 &gt;= BC$6, $G438 &lt; BB$6), 0, 2)+1)</f>
        <v/>
      </c>
      <c r="BC438" s="68" t="str">
        <f ca="1">INDEX({"","_","-","="},IF(OR($D438 &gt;= BD$6, $E438 &lt; BC$6), 0, 1)+IF(OR($F438 &gt;= BD$6, $G438 &lt; BC$6), 0, 2)+1)</f>
        <v/>
      </c>
      <c r="BD438" s="68" t="str">
        <f ca="1">INDEX({"","_","-","="},IF(OR($D438 &gt;= BE$6, $E438 &lt; BD$6), 0, 1)+IF(OR($F438 &gt;= BE$6, $G438 &lt; BD$6), 0, 2)+1)</f>
        <v/>
      </c>
      <c r="BE438" s="68" t="str">
        <f ca="1">INDEX({"","_","-","="},IF(OR($D438 &gt;= BF$6, $E438 &lt; BE$6), 0, 1)+IF(OR($F438 &gt;= BF$6, $G438 &lt; BE$6), 0, 2)+1)</f>
        <v/>
      </c>
      <c r="BF438" s="68" t="str">
        <f ca="1">INDEX({"","_","-","="},IF(OR($D438 &gt;= BG$6, $E438 &lt; BF$6), 0, 1)+IF(OR($F438 &gt;= BG$6, $G438 &lt; BF$6), 0, 2)+1)</f>
        <v/>
      </c>
      <c r="BG438" s="68" t="str">
        <f ca="1">INDEX({"","_","-","="},IF(OR($D438 &gt;= BH$6, $E438 &lt; BG$6), 0, 1)+IF(OR($F438 &gt;= BH$6, $G438 &lt; BG$6), 0, 2)+1)</f>
        <v/>
      </c>
      <c r="BH438" s="68" t="str">
        <f ca="1">INDEX({"","_","-","="},IF(OR($D438 &gt;= BI$6, $E438 &lt; BH$6), 0, 1)+IF(OR($F438 &gt;= BI$6, $G438 &lt; BH$6), 0, 2)+1)</f>
        <v/>
      </c>
      <c r="BI438" s="68" t="str">
        <f ca="1">INDEX({"","_","-","="},IF(OR($D438 &gt;= BJ$6, $E438 &lt; BI$6), 0, 1)+IF(OR($F438 &gt;= BJ$6, $G438 &lt; BI$6), 0, 2)+1)</f>
        <v/>
      </c>
      <c r="BJ438" s="68" t="str">
        <f ca="1">INDEX({"","_","-","="},IF(OR($D438 &gt;= BK$6, $E438 &lt; BJ$6), 0, 1)+IF(OR($F438 &gt;= BK$6, $G438 &lt; BJ$6), 0, 2)+1)</f>
        <v/>
      </c>
      <c r="BK438" s="68" t="str">
        <f ca="1">INDEX({"","_","-","="},IF(OR($D438 &gt;= BL$6, $E438 &lt; BK$6), 0, 1)+IF(OR($F438 &gt;= BL$6, $G438 &lt; BK$6), 0, 2)+1)</f>
        <v/>
      </c>
      <c r="BL438" s="68" t="str">
        <f ca="1">INDEX({"","_","-","="},IF(OR($D438 &gt;= BM$6, $E438 &lt; BL$6), 0, 1)+IF(OR($F438 &gt;= BM$6, $G438 &lt; BL$6), 0, 2)+1)</f>
        <v/>
      </c>
      <c r="BM438" s="68" t="str">
        <f ca="1">INDEX({"","_","-","="},IF(OR($D438 &gt;= BN$6, $E438 &lt; BM$6), 0, 1)+IF(OR($F438 &gt;= BN$6, $G438 &lt; BM$6), 0, 2)+1)</f>
        <v/>
      </c>
      <c r="BN438" s="68" t="str">
        <f ca="1">INDEX({"","_","-","="},IF(OR($D438 &gt;= BO$6, $E438 &lt; BN$6), 0, 1)+IF(OR($F438 &gt;= BO$6, $G438 &lt; BN$6), 0, 2)+1)</f>
        <v/>
      </c>
      <c r="BO438" s="68" t="str">
        <f ca="1">INDEX({"","_","-","="},IF(OR($D438 &gt;= BP$6, $E438 &lt; BO$6), 0, 1)+IF(OR($F438 &gt;= BP$6, $G438 &lt; BO$6), 0, 2)+1)</f>
        <v/>
      </c>
      <c r="BP438" s="68" t="str">
        <f ca="1">INDEX({"","_","-","="},IF(OR($D438 &gt;= BQ$6, $E438 &lt; BP$6), 0, 1)+IF(OR($F438 &gt;= BQ$6, $G438 &lt; BP$6), 0, 2)+1)</f>
        <v/>
      </c>
      <c r="BQ438" s="68" t="str">
        <f ca="1">INDEX({"","_","-","="},IF(OR($D438 &gt;= BR$6, $E438 &lt; BQ$6), 0, 1)+IF(OR($F438 &gt;= BR$6, $G438 &lt; BQ$6), 0, 2)+1)</f>
        <v/>
      </c>
      <c r="BR438" s="68" t="str">
        <f ca="1">INDEX({"","_","-","="},IF(OR($D438 &gt;= BS$6, $E438 &lt; BR$6), 0, 1)+IF(OR($F438 &gt;= BS$6, $G438 &lt; BR$6), 0, 2)+1)</f>
        <v/>
      </c>
      <c r="BS438" s="68" t="str">
        <f ca="1">INDEX({"","_","-","="},IF(OR($D438 &gt;= BT$6, $E438 &lt; BS$6), 0, 1)+IF(OR($F438 &gt;= BT$6, $G438 &lt; BS$6), 0, 2)+1)</f>
        <v/>
      </c>
      <c r="BT438" s="68" t="str">
        <f ca="1">INDEX({"","_","-","="},IF(OR($D438 &gt;= BU$6, $E438 &lt; BT$6), 0, 1)+IF(OR($F438 &gt;= BU$6, $G438 &lt; BT$6), 0, 2)+1)</f>
        <v/>
      </c>
      <c r="BU438" s="68" t="str">
        <f ca="1">INDEX({"","_","-","="},IF(OR($D438 &gt;= BV$6, $E438 &lt; BU$6), 0, 1)+IF(OR($F438 &gt;= BV$6, $G438 &lt; BU$6), 0, 2)+1)</f>
        <v/>
      </c>
      <c r="BV438" s="68" t="str">
        <f ca="1">INDEX({"","_","-","="},IF(OR($D438 &gt;= BW$6, $E438 &lt; BV$6), 0, 1)+IF(OR($F438 &gt;= BW$6, $G438 &lt; BV$6), 0, 2)+1)</f>
        <v/>
      </c>
      <c r="BW438" s="68" t="str">
        <f ca="1">INDEX({"","_","-","="},IF(OR($D438 &gt;= BX$6, $E438 &lt; BW$6), 0, 1)+IF(OR($F438 &gt;= BX$6, $G438 &lt; BW$6), 0, 2)+1)</f>
        <v/>
      </c>
      <c r="BX438" s="68" t="str">
        <f ca="1">INDEX({"","_","-","="},IF(OR($D438 &gt;= BY$6, $E438 &lt; BX$6), 0, 1)+IF(OR($F438 &gt;= BY$6, $G438 &lt; BX$6), 0, 2)+1)</f>
        <v/>
      </c>
      <c r="BY438" s="68" t="str">
        <f ca="1">INDEX({"","_","-","="},IF(OR($D438 &gt;= BZ$6, $E438 &lt; BY$6), 0, 1)+IF(OR($F438 &gt;= BZ$6, $G438 &lt; BY$6), 0, 2)+1)</f>
        <v/>
      </c>
      <c r="BZ438" s="68" t="str">
        <f ca="1">INDEX({"","_","-","="},IF(OR($D438 &gt;= CA$6, $E438 &lt; BZ$6), 0, 1)+IF(OR($F438 &gt;= CA$6, $G438 &lt; BZ$6), 0, 2)+1)</f>
        <v/>
      </c>
      <c r="CA438" s="68" t="str">
        <f ca="1">INDEX({"","_","-","="},IF(OR($D438 &gt;= CB$6, $E438 &lt; CA$6), 0, 1)+IF(OR($F438 &gt;= CB$6, $G438 &lt; CA$6), 0, 2)+1)</f>
        <v/>
      </c>
      <c r="CB438" s="68" t="str">
        <f ca="1">INDEX({"","_","-","="},IF(OR($D438 &gt;= CC$6, $E438 &lt; CB$6), 0, 1)+IF(OR($F438 &gt;= CC$6, $G438 &lt; CB$6), 0, 2)+1)</f>
        <v/>
      </c>
      <c r="CC438" s="68" t="str">
        <f ca="1">INDEX({"","_","-","="},IF(OR($D438 &gt;= CD$6, $E438 &lt; CC$6), 0, 1)+IF(OR($F438 &gt;= CD$6, $G438 &lt; CC$6), 0, 2)+1)</f>
        <v/>
      </c>
      <c r="CD438" s="68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IF('临-进度'!M434,'临-进度'!$A434,"")</f>
        <v/>
      </c>
      <c r="B439" s="8" t="str">
        <f ca="1">IF('临-进度'!M434,'临-进度'!$B434,"")</f>
        <v/>
      </c>
      <c r="C439" s="8" t="str">
        <f ca="1">IF('临-进度'!M434,'临-进度'!$E434,"")</f>
        <v/>
      </c>
      <c r="D439" s="40" t="str">
        <f ca="1">IF('临-进度'!$M434,'临-进度'!$I434,"")</f>
        <v/>
      </c>
      <c r="E439" s="40" t="str">
        <f ca="1">IF('临-进度'!$M434,'临-进度'!$AE434,"")</f>
        <v/>
      </c>
      <c r="F439" s="40" t="str">
        <f ca="1">IF('临-进度'!$M434,'临-进度'!$J434,"")</f>
        <v/>
      </c>
      <c r="G439" s="73" t="str">
        <f ca="1">IF('临-进度'!$M434,'临-进度'!$AF434,"")</f>
        <v/>
      </c>
      <c r="H439" s="68" t="str">
        <f ca="1">INDEX({"","_","-","="},IF(OR($D439 &gt;= I$6, $E439 &lt; H$6), 0, 1)+IF(OR($F439 &gt;= I$6, $G439 &lt; H$6), 0, 2)+1)</f>
        <v/>
      </c>
      <c r="I439" s="68" t="str">
        <f ca="1">INDEX({"","_","-","="},IF(OR($D439 &gt;= J$6, $E439 &lt; I$6), 0, 1)+IF(OR($F439 &gt;= J$6, $G439 &lt; I$6), 0, 2)+1)</f>
        <v/>
      </c>
      <c r="J439" s="68" t="str">
        <f ca="1">INDEX({"","_","-","="},IF(OR($D439 &gt;= K$6, $E439 &lt; J$6), 0, 1)+IF(OR($F439 &gt;= K$6, $G439 &lt; J$6), 0, 2)+1)</f>
        <v/>
      </c>
      <c r="K439" s="68" t="str">
        <f ca="1">INDEX({"","_","-","="},IF(OR($D439 &gt;= L$6, $E439 &lt; K$6), 0, 1)+IF(OR($F439 &gt;= L$6, $G439 &lt; K$6), 0, 2)+1)</f>
        <v/>
      </c>
      <c r="L439" s="68" t="str">
        <f ca="1">INDEX({"","_","-","="},IF(OR($D439 &gt;= M$6, $E439 &lt; L$6), 0, 1)+IF(OR($F439 &gt;= M$6, $G439 &lt; L$6), 0, 2)+1)</f>
        <v/>
      </c>
      <c r="M439" s="68" t="str">
        <f ca="1">INDEX({"","_","-","="},IF(OR($D439 &gt;= N$6, $E439 &lt; M$6), 0, 1)+IF(OR($F439 &gt;= N$6, $G439 &lt; M$6), 0, 2)+1)</f>
        <v/>
      </c>
      <c r="N439" s="68" t="str">
        <f ca="1">INDEX({"","_","-","="},IF(OR($D439 &gt;= O$6, $E439 &lt; N$6), 0, 1)+IF(OR($F439 &gt;= O$6, $G439 &lt; N$6), 0, 2)+1)</f>
        <v/>
      </c>
      <c r="O439" s="68" t="str">
        <f ca="1">INDEX({"","_","-","="},IF(OR($D439 &gt;= P$6, $E439 &lt; O$6), 0, 1)+IF(OR($F439 &gt;= P$6, $G439 &lt; O$6), 0, 2)+1)</f>
        <v/>
      </c>
      <c r="P439" s="68" t="str">
        <f ca="1">INDEX({"","_","-","="},IF(OR($D439 &gt;= Q$6, $E439 &lt; P$6), 0, 1)+IF(OR($F439 &gt;= Q$6, $G439 &lt; P$6), 0, 2)+1)</f>
        <v/>
      </c>
      <c r="Q439" s="68" t="str">
        <f ca="1">INDEX({"","_","-","="},IF(OR($D439 &gt;= R$6, $E439 &lt; Q$6), 0, 1)+IF(OR($F439 &gt;= R$6, $G439 &lt; Q$6), 0, 2)+1)</f>
        <v/>
      </c>
      <c r="R439" s="68" t="str">
        <f ca="1">INDEX({"","_","-","="},IF(OR($D439 &gt;= S$6, $E439 &lt; R$6), 0, 1)+IF(OR($F439 &gt;= S$6, $G439 &lt; R$6), 0, 2)+1)</f>
        <v/>
      </c>
      <c r="S439" s="68" t="str">
        <f ca="1">INDEX({"","_","-","="},IF(OR($D439 &gt;= T$6, $E439 &lt; S$6), 0, 1)+IF(OR($F439 &gt;= T$6, $G439 &lt; S$6), 0, 2)+1)</f>
        <v/>
      </c>
      <c r="T439" s="68" t="str">
        <f ca="1">INDEX({"","_","-","="},IF(OR($D439 &gt;= U$6, $E439 &lt; T$6), 0, 1)+IF(OR($F439 &gt;= U$6, $G439 &lt; T$6), 0, 2)+1)</f>
        <v/>
      </c>
      <c r="U439" s="68" t="str">
        <f ca="1">INDEX({"","_","-","="},IF(OR($D439 &gt;= V$6, $E439 &lt; U$6), 0, 1)+IF(OR($F439 &gt;= V$6, $G439 &lt; U$6), 0, 2)+1)</f>
        <v/>
      </c>
      <c r="V439" s="68" t="str">
        <f ca="1">INDEX({"","_","-","="},IF(OR($D439 &gt;= W$6, $E439 &lt; V$6), 0, 1)+IF(OR($F439 &gt;= W$6, $G439 &lt; V$6), 0, 2)+1)</f>
        <v/>
      </c>
      <c r="W439" s="68" t="str">
        <f ca="1">INDEX({"","_","-","="},IF(OR($D439 &gt;= X$6, $E439 &lt; W$6), 0, 1)+IF(OR($F439 &gt;= X$6, $G439 &lt; W$6), 0, 2)+1)</f>
        <v/>
      </c>
      <c r="X439" s="68" t="str">
        <f ca="1">INDEX({"","_","-","="},IF(OR($D439 &gt;= Y$6, $E439 &lt; X$6), 0, 1)+IF(OR($F439 &gt;= Y$6, $G439 &lt; X$6), 0, 2)+1)</f>
        <v/>
      </c>
      <c r="Y439" s="68" t="str">
        <f ca="1">INDEX({"","_","-","="},IF(OR($D439 &gt;= Z$6, $E439 &lt; Y$6), 0, 1)+IF(OR($F439 &gt;= Z$6, $G439 &lt; Y$6), 0, 2)+1)</f>
        <v/>
      </c>
      <c r="Z439" s="68" t="str">
        <f ca="1">INDEX({"","_","-","="},IF(OR($D439 &gt;= AA$6, $E439 &lt; Z$6), 0, 1)+IF(OR($F439 &gt;= AA$6, $G439 &lt; Z$6), 0, 2)+1)</f>
        <v/>
      </c>
      <c r="AA439" s="68" t="str">
        <f ca="1">INDEX({"","_","-","="},IF(OR($D439 &gt;= AB$6, $E439 &lt; AA$6), 0, 1)+IF(OR($F439 &gt;= AB$6, $G439 &lt; AA$6), 0, 2)+1)</f>
        <v/>
      </c>
      <c r="AB439" s="68" t="str">
        <f ca="1">INDEX({"","_","-","="},IF(OR($D439 &gt;= AC$6, $E439 &lt; AB$6), 0, 1)+IF(OR($F439 &gt;= AC$6, $G439 &lt; AB$6), 0, 2)+1)</f>
        <v/>
      </c>
      <c r="AC439" s="68" t="str">
        <f ca="1">INDEX({"","_","-","="},IF(OR($D439 &gt;= AD$6, $E439 &lt; AC$6), 0, 1)+IF(OR($F439 &gt;= AD$6, $G439 &lt; AC$6), 0, 2)+1)</f>
        <v/>
      </c>
      <c r="AD439" s="68" t="str">
        <f ca="1">INDEX({"","_","-","="},IF(OR($D439 &gt;= AE$6, $E439 &lt; AD$6), 0, 1)+IF(OR($F439 &gt;= AE$6, $G439 &lt; AD$6), 0, 2)+1)</f>
        <v/>
      </c>
      <c r="AE439" s="68" t="str">
        <f ca="1">INDEX({"","_","-","="},IF(OR($D439 &gt;= AF$6, $E439 &lt; AE$6), 0, 1)+IF(OR($F439 &gt;= AF$6, $G439 &lt; AE$6), 0, 2)+1)</f>
        <v/>
      </c>
      <c r="AF439" s="68" t="str">
        <f ca="1">INDEX({"","_","-","="},IF(OR($D439 &gt;= AG$6, $E439 &lt; AF$6), 0, 1)+IF(OR($F439 &gt;= AG$6, $G439 &lt; AF$6), 0, 2)+1)</f>
        <v/>
      </c>
      <c r="AG439" s="68" t="str">
        <f ca="1">INDEX({"","_","-","="},IF(OR($D439 &gt;= AH$6, $E439 &lt; AG$6), 0, 1)+IF(OR($F439 &gt;= AH$6, $G439 &lt; AG$6), 0, 2)+1)</f>
        <v/>
      </c>
      <c r="AH439" s="68" t="str">
        <f ca="1">INDEX({"","_","-","="},IF(OR($D439 &gt;= AI$6, $E439 &lt; AH$6), 0, 1)+IF(OR($F439 &gt;= AI$6, $G439 &lt; AH$6), 0, 2)+1)</f>
        <v/>
      </c>
      <c r="AI439" s="68" t="str">
        <f ca="1">INDEX({"","_","-","="},IF(OR($D439 &gt;= AJ$6, $E439 &lt; AI$6), 0, 1)+IF(OR($F439 &gt;= AJ$6, $G439 &lt; AI$6), 0, 2)+1)</f>
        <v/>
      </c>
      <c r="AJ439" s="68" t="str">
        <f ca="1">INDEX({"","_","-","="},IF(OR($D439 &gt;= AK$6, $E439 &lt; AJ$6), 0, 1)+IF(OR($F439 &gt;= AK$6, $G439 &lt; AJ$6), 0, 2)+1)</f>
        <v/>
      </c>
      <c r="AK439" s="68" t="str">
        <f ca="1">INDEX({"","_","-","="},IF(OR($D439 &gt;= AL$6, $E439 &lt; AK$6), 0, 1)+IF(OR($F439 &gt;= AL$6, $G439 &lt; AK$6), 0, 2)+1)</f>
        <v/>
      </c>
      <c r="AL439" s="68" t="str">
        <f ca="1">INDEX({"","_","-","="},IF(OR($D439 &gt;= AM$6, $E439 &lt; AL$6), 0, 1)+IF(OR($F439 &gt;= AM$6, $G439 &lt; AL$6), 0, 2)+1)</f>
        <v/>
      </c>
      <c r="AM439" s="68" t="str">
        <f ca="1">INDEX({"","_","-","="},IF(OR($D439 &gt;= AN$6, $E439 &lt; AM$6), 0, 1)+IF(OR($F439 &gt;= AN$6, $G439 &lt; AM$6), 0, 2)+1)</f>
        <v/>
      </c>
      <c r="AN439" s="68" t="str">
        <f ca="1">INDEX({"","_","-","="},IF(OR($D439 &gt;= AO$6, $E439 &lt; AN$6), 0, 1)+IF(OR($F439 &gt;= AO$6, $G439 &lt; AN$6), 0, 2)+1)</f>
        <v/>
      </c>
      <c r="AO439" s="68" t="str">
        <f ca="1">INDEX({"","_","-","="},IF(OR($D439 &gt;= AP$6, $E439 &lt; AO$6), 0, 1)+IF(OR($F439 &gt;= AP$6, $G439 &lt; AO$6), 0, 2)+1)</f>
        <v/>
      </c>
      <c r="AP439" s="68" t="str">
        <f ca="1">INDEX({"","_","-","="},IF(OR($D439 &gt;= AQ$6, $E439 &lt; AP$6), 0, 1)+IF(OR($F439 &gt;= AQ$6, $G439 &lt; AP$6), 0, 2)+1)</f>
        <v/>
      </c>
      <c r="AQ439" s="68" t="str">
        <f ca="1">INDEX({"","_","-","="},IF(OR($D439 &gt;= AR$6, $E439 &lt; AQ$6), 0, 1)+IF(OR($F439 &gt;= AR$6, $G439 &lt; AQ$6), 0, 2)+1)</f>
        <v/>
      </c>
      <c r="AR439" s="68" t="str">
        <f ca="1">INDEX({"","_","-","="},IF(OR($D439 &gt;= AS$6, $E439 &lt; AR$6), 0, 1)+IF(OR($F439 &gt;= AS$6, $G439 &lt; AR$6), 0, 2)+1)</f>
        <v/>
      </c>
      <c r="AS439" s="68" t="str">
        <f ca="1">INDEX({"","_","-","="},IF(OR($D439 &gt;= AT$6, $E439 &lt; AS$6), 0, 1)+IF(OR($F439 &gt;= AT$6, $G439 &lt; AS$6), 0, 2)+1)</f>
        <v/>
      </c>
      <c r="AT439" s="68" t="str">
        <f ca="1">INDEX({"","_","-","="},IF(OR($D439 &gt;= AU$6, $E439 &lt; AT$6), 0, 1)+IF(OR($F439 &gt;= AU$6, $G439 &lt; AT$6), 0, 2)+1)</f>
        <v/>
      </c>
      <c r="AU439" s="68" t="str">
        <f ca="1">INDEX({"","_","-","="},IF(OR($D439 &gt;= AV$6, $E439 &lt; AU$6), 0, 1)+IF(OR($F439 &gt;= AV$6, $G439 &lt; AU$6), 0, 2)+1)</f>
        <v/>
      </c>
      <c r="AV439" s="68" t="str">
        <f ca="1">INDEX({"","_","-","="},IF(OR($D439 &gt;= AW$6, $E439 &lt; AV$6), 0, 1)+IF(OR($F439 &gt;= AW$6, $G439 &lt; AV$6), 0, 2)+1)</f>
        <v/>
      </c>
      <c r="AW439" s="68" t="str">
        <f ca="1">INDEX({"","_","-","="},IF(OR($D439 &gt;= AX$6, $E439 &lt; AW$6), 0, 1)+IF(OR($F439 &gt;= AX$6, $G439 &lt; AW$6), 0, 2)+1)</f>
        <v/>
      </c>
      <c r="AX439" s="68" t="str">
        <f ca="1">INDEX({"","_","-","="},IF(OR($D439 &gt;= AY$6, $E439 &lt; AX$6), 0, 1)+IF(OR($F439 &gt;= AY$6, $G439 &lt; AX$6), 0, 2)+1)</f>
        <v/>
      </c>
      <c r="AY439" s="68" t="str">
        <f ca="1">INDEX({"","_","-","="},IF(OR($D439 &gt;= AZ$6, $E439 &lt; AY$6), 0, 1)+IF(OR($F439 &gt;= AZ$6, $G439 &lt; AY$6), 0, 2)+1)</f>
        <v/>
      </c>
      <c r="AZ439" s="68" t="str">
        <f ca="1">INDEX({"","_","-","="},IF(OR($D439 &gt;= BA$6, $E439 &lt; AZ$6), 0, 1)+IF(OR($F439 &gt;= BA$6, $G439 &lt; AZ$6), 0, 2)+1)</f>
        <v/>
      </c>
      <c r="BA439" s="68" t="str">
        <f ca="1">INDEX({"","_","-","="},IF(OR($D439 &gt;= BB$6, $E439 &lt; BA$6), 0, 1)+IF(OR($F439 &gt;= BB$6, $G439 &lt; BA$6), 0, 2)+1)</f>
        <v/>
      </c>
      <c r="BB439" s="68" t="str">
        <f ca="1">INDEX({"","_","-","="},IF(OR($D439 &gt;= BC$6, $E439 &lt; BB$6), 0, 1)+IF(OR($F439 &gt;= BC$6, $G439 &lt; BB$6), 0, 2)+1)</f>
        <v/>
      </c>
      <c r="BC439" s="68" t="str">
        <f ca="1">INDEX({"","_","-","="},IF(OR($D439 &gt;= BD$6, $E439 &lt; BC$6), 0, 1)+IF(OR($F439 &gt;= BD$6, $G439 &lt; BC$6), 0, 2)+1)</f>
        <v/>
      </c>
      <c r="BD439" s="68" t="str">
        <f ca="1">INDEX({"","_","-","="},IF(OR($D439 &gt;= BE$6, $E439 &lt; BD$6), 0, 1)+IF(OR($F439 &gt;= BE$6, $G439 &lt; BD$6), 0, 2)+1)</f>
        <v/>
      </c>
      <c r="BE439" s="68" t="str">
        <f ca="1">INDEX({"","_","-","="},IF(OR($D439 &gt;= BF$6, $E439 &lt; BE$6), 0, 1)+IF(OR($F439 &gt;= BF$6, $G439 &lt; BE$6), 0, 2)+1)</f>
        <v/>
      </c>
      <c r="BF439" s="68" t="str">
        <f ca="1">INDEX({"","_","-","="},IF(OR($D439 &gt;= BG$6, $E439 &lt; BF$6), 0, 1)+IF(OR($F439 &gt;= BG$6, $G439 &lt; BF$6), 0, 2)+1)</f>
        <v/>
      </c>
      <c r="BG439" s="68" t="str">
        <f ca="1">INDEX({"","_","-","="},IF(OR($D439 &gt;= BH$6, $E439 &lt; BG$6), 0, 1)+IF(OR($F439 &gt;= BH$6, $G439 &lt; BG$6), 0, 2)+1)</f>
        <v/>
      </c>
      <c r="BH439" s="68" t="str">
        <f ca="1">INDEX({"","_","-","="},IF(OR($D439 &gt;= BI$6, $E439 &lt; BH$6), 0, 1)+IF(OR($F439 &gt;= BI$6, $G439 &lt; BH$6), 0, 2)+1)</f>
        <v/>
      </c>
      <c r="BI439" s="68" t="str">
        <f ca="1">INDEX({"","_","-","="},IF(OR($D439 &gt;= BJ$6, $E439 &lt; BI$6), 0, 1)+IF(OR($F439 &gt;= BJ$6, $G439 &lt; BI$6), 0, 2)+1)</f>
        <v/>
      </c>
      <c r="BJ439" s="68" t="str">
        <f ca="1">INDEX({"","_","-","="},IF(OR($D439 &gt;= BK$6, $E439 &lt; BJ$6), 0, 1)+IF(OR($F439 &gt;= BK$6, $G439 &lt; BJ$6), 0, 2)+1)</f>
        <v/>
      </c>
      <c r="BK439" s="68" t="str">
        <f ca="1">INDEX({"","_","-","="},IF(OR($D439 &gt;= BL$6, $E439 &lt; BK$6), 0, 1)+IF(OR($F439 &gt;= BL$6, $G439 &lt; BK$6), 0, 2)+1)</f>
        <v/>
      </c>
      <c r="BL439" s="68" t="str">
        <f ca="1">INDEX({"","_","-","="},IF(OR($D439 &gt;= BM$6, $E439 &lt; BL$6), 0, 1)+IF(OR($F439 &gt;= BM$6, $G439 &lt; BL$6), 0, 2)+1)</f>
        <v/>
      </c>
      <c r="BM439" s="68" t="str">
        <f ca="1">INDEX({"","_","-","="},IF(OR($D439 &gt;= BN$6, $E439 &lt; BM$6), 0, 1)+IF(OR($F439 &gt;= BN$6, $G439 &lt; BM$6), 0, 2)+1)</f>
        <v/>
      </c>
      <c r="BN439" s="68" t="str">
        <f ca="1">INDEX({"","_","-","="},IF(OR($D439 &gt;= BO$6, $E439 &lt; BN$6), 0, 1)+IF(OR($F439 &gt;= BO$6, $G439 &lt; BN$6), 0, 2)+1)</f>
        <v/>
      </c>
      <c r="BO439" s="68" t="str">
        <f ca="1">INDEX({"","_","-","="},IF(OR($D439 &gt;= BP$6, $E439 &lt; BO$6), 0, 1)+IF(OR($F439 &gt;= BP$6, $G439 &lt; BO$6), 0, 2)+1)</f>
        <v/>
      </c>
      <c r="BP439" s="68" t="str">
        <f ca="1">INDEX({"","_","-","="},IF(OR($D439 &gt;= BQ$6, $E439 &lt; BP$6), 0, 1)+IF(OR($F439 &gt;= BQ$6, $G439 &lt; BP$6), 0, 2)+1)</f>
        <v/>
      </c>
      <c r="BQ439" s="68" t="str">
        <f ca="1">INDEX({"","_","-","="},IF(OR($D439 &gt;= BR$6, $E439 &lt; BQ$6), 0, 1)+IF(OR($F439 &gt;= BR$6, $G439 &lt; BQ$6), 0, 2)+1)</f>
        <v/>
      </c>
      <c r="BR439" s="68" t="str">
        <f ca="1">INDEX({"","_","-","="},IF(OR($D439 &gt;= BS$6, $E439 &lt; BR$6), 0, 1)+IF(OR($F439 &gt;= BS$6, $G439 &lt; BR$6), 0, 2)+1)</f>
        <v/>
      </c>
      <c r="BS439" s="68" t="str">
        <f ca="1">INDEX({"","_","-","="},IF(OR($D439 &gt;= BT$6, $E439 &lt; BS$6), 0, 1)+IF(OR($F439 &gt;= BT$6, $G439 &lt; BS$6), 0, 2)+1)</f>
        <v/>
      </c>
      <c r="BT439" s="68" t="str">
        <f ca="1">INDEX({"","_","-","="},IF(OR($D439 &gt;= BU$6, $E439 &lt; BT$6), 0, 1)+IF(OR($F439 &gt;= BU$6, $G439 &lt; BT$6), 0, 2)+1)</f>
        <v/>
      </c>
      <c r="BU439" s="68" t="str">
        <f ca="1">INDEX({"","_","-","="},IF(OR($D439 &gt;= BV$6, $E439 &lt; BU$6), 0, 1)+IF(OR($F439 &gt;= BV$6, $G439 &lt; BU$6), 0, 2)+1)</f>
        <v/>
      </c>
      <c r="BV439" s="68" t="str">
        <f ca="1">INDEX({"","_","-","="},IF(OR($D439 &gt;= BW$6, $E439 &lt; BV$6), 0, 1)+IF(OR($F439 &gt;= BW$6, $G439 &lt; BV$6), 0, 2)+1)</f>
        <v/>
      </c>
      <c r="BW439" s="68" t="str">
        <f ca="1">INDEX({"","_","-","="},IF(OR($D439 &gt;= BX$6, $E439 &lt; BW$6), 0, 1)+IF(OR($F439 &gt;= BX$6, $G439 &lt; BW$6), 0, 2)+1)</f>
        <v/>
      </c>
      <c r="BX439" s="68" t="str">
        <f ca="1">INDEX({"","_","-","="},IF(OR($D439 &gt;= BY$6, $E439 &lt; BX$6), 0, 1)+IF(OR($F439 &gt;= BY$6, $G439 &lt; BX$6), 0, 2)+1)</f>
        <v/>
      </c>
      <c r="BY439" s="68" t="str">
        <f ca="1">INDEX({"","_","-","="},IF(OR($D439 &gt;= BZ$6, $E439 &lt; BY$6), 0, 1)+IF(OR($F439 &gt;= BZ$6, $G439 &lt; BY$6), 0, 2)+1)</f>
        <v/>
      </c>
      <c r="BZ439" s="68" t="str">
        <f ca="1">INDEX({"","_","-","="},IF(OR($D439 &gt;= CA$6, $E439 &lt; BZ$6), 0, 1)+IF(OR($F439 &gt;= CA$6, $G439 &lt; BZ$6), 0, 2)+1)</f>
        <v/>
      </c>
      <c r="CA439" s="68" t="str">
        <f ca="1">INDEX({"","_","-","="},IF(OR($D439 &gt;= CB$6, $E439 &lt; CA$6), 0, 1)+IF(OR($F439 &gt;= CB$6, $G439 &lt; CA$6), 0, 2)+1)</f>
        <v/>
      </c>
      <c r="CB439" s="68" t="str">
        <f ca="1">INDEX({"","_","-","="},IF(OR($D439 &gt;= CC$6, $E439 &lt; CB$6), 0, 1)+IF(OR($F439 &gt;= CC$6, $G439 &lt; CB$6), 0, 2)+1)</f>
        <v/>
      </c>
      <c r="CC439" s="68" t="str">
        <f ca="1">INDEX({"","_","-","="},IF(OR($D439 &gt;= CD$6, $E439 &lt; CC$6), 0, 1)+IF(OR($F439 &gt;= CD$6, $G439 &lt; CC$6), 0, 2)+1)</f>
        <v/>
      </c>
      <c r="CD439" s="68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IF('临-进度'!M435,'临-进度'!$A435,"")</f>
        <v/>
      </c>
      <c r="B440" s="8" t="str">
        <f ca="1">IF('临-进度'!M435,'临-进度'!$B435,"")</f>
        <v/>
      </c>
      <c r="C440" s="8" t="str">
        <f ca="1">IF('临-进度'!M435,'临-进度'!$E435,"")</f>
        <v/>
      </c>
      <c r="D440" s="40" t="str">
        <f ca="1">IF('临-进度'!$M435,'临-进度'!$I435,"")</f>
        <v/>
      </c>
      <c r="E440" s="40" t="str">
        <f ca="1">IF('临-进度'!$M435,'临-进度'!$AE435,"")</f>
        <v/>
      </c>
      <c r="F440" s="40" t="str">
        <f ca="1">IF('临-进度'!$M435,'临-进度'!$J435,"")</f>
        <v/>
      </c>
      <c r="G440" s="73" t="str">
        <f ca="1">IF('临-进度'!$M435,'临-进度'!$AF435,"")</f>
        <v/>
      </c>
      <c r="H440" s="68" t="str">
        <f ca="1">INDEX({"","_","-","="},IF(OR($D440 &gt;= I$6, $E440 &lt; H$6), 0, 1)+IF(OR($F440 &gt;= I$6, $G440 &lt; H$6), 0, 2)+1)</f>
        <v/>
      </c>
      <c r="I440" s="68" t="str">
        <f ca="1">INDEX({"","_","-","="},IF(OR($D440 &gt;= J$6, $E440 &lt; I$6), 0, 1)+IF(OR($F440 &gt;= J$6, $G440 &lt; I$6), 0, 2)+1)</f>
        <v/>
      </c>
      <c r="J440" s="68" t="str">
        <f ca="1">INDEX({"","_","-","="},IF(OR($D440 &gt;= K$6, $E440 &lt; J$6), 0, 1)+IF(OR($F440 &gt;= K$6, $G440 &lt; J$6), 0, 2)+1)</f>
        <v/>
      </c>
      <c r="K440" s="68" t="str">
        <f ca="1">INDEX({"","_","-","="},IF(OR($D440 &gt;= L$6, $E440 &lt; K$6), 0, 1)+IF(OR($F440 &gt;= L$6, $G440 &lt; K$6), 0, 2)+1)</f>
        <v/>
      </c>
      <c r="L440" s="68" t="str">
        <f ca="1">INDEX({"","_","-","="},IF(OR($D440 &gt;= M$6, $E440 &lt; L$6), 0, 1)+IF(OR($F440 &gt;= M$6, $G440 &lt; L$6), 0, 2)+1)</f>
        <v/>
      </c>
      <c r="M440" s="68" t="str">
        <f ca="1">INDEX({"","_","-","="},IF(OR($D440 &gt;= N$6, $E440 &lt; M$6), 0, 1)+IF(OR($F440 &gt;= N$6, $G440 &lt; M$6), 0, 2)+1)</f>
        <v/>
      </c>
      <c r="N440" s="68" t="str">
        <f ca="1">INDEX({"","_","-","="},IF(OR($D440 &gt;= O$6, $E440 &lt; N$6), 0, 1)+IF(OR($F440 &gt;= O$6, $G440 &lt; N$6), 0, 2)+1)</f>
        <v/>
      </c>
      <c r="O440" s="68" t="str">
        <f ca="1">INDEX({"","_","-","="},IF(OR($D440 &gt;= P$6, $E440 &lt; O$6), 0, 1)+IF(OR($F440 &gt;= P$6, $G440 &lt; O$6), 0, 2)+1)</f>
        <v/>
      </c>
      <c r="P440" s="68" t="str">
        <f ca="1">INDEX({"","_","-","="},IF(OR($D440 &gt;= Q$6, $E440 &lt; P$6), 0, 1)+IF(OR($F440 &gt;= Q$6, $G440 &lt; P$6), 0, 2)+1)</f>
        <v/>
      </c>
      <c r="Q440" s="68" t="str">
        <f ca="1">INDEX({"","_","-","="},IF(OR($D440 &gt;= R$6, $E440 &lt; Q$6), 0, 1)+IF(OR($F440 &gt;= R$6, $G440 &lt; Q$6), 0, 2)+1)</f>
        <v/>
      </c>
      <c r="R440" s="68" t="str">
        <f ca="1">INDEX({"","_","-","="},IF(OR($D440 &gt;= S$6, $E440 &lt; R$6), 0, 1)+IF(OR($F440 &gt;= S$6, $G440 &lt; R$6), 0, 2)+1)</f>
        <v/>
      </c>
      <c r="S440" s="68" t="str">
        <f ca="1">INDEX({"","_","-","="},IF(OR($D440 &gt;= T$6, $E440 &lt; S$6), 0, 1)+IF(OR($F440 &gt;= T$6, $G440 &lt; S$6), 0, 2)+1)</f>
        <v/>
      </c>
      <c r="T440" s="68" t="str">
        <f ca="1">INDEX({"","_","-","="},IF(OR($D440 &gt;= U$6, $E440 &lt; T$6), 0, 1)+IF(OR($F440 &gt;= U$6, $G440 &lt; T$6), 0, 2)+1)</f>
        <v/>
      </c>
      <c r="U440" s="68" t="str">
        <f ca="1">INDEX({"","_","-","="},IF(OR($D440 &gt;= V$6, $E440 &lt; U$6), 0, 1)+IF(OR($F440 &gt;= V$6, $G440 &lt; U$6), 0, 2)+1)</f>
        <v/>
      </c>
      <c r="V440" s="68" t="str">
        <f ca="1">INDEX({"","_","-","="},IF(OR($D440 &gt;= W$6, $E440 &lt; V$6), 0, 1)+IF(OR($F440 &gt;= W$6, $G440 &lt; V$6), 0, 2)+1)</f>
        <v/>
      </c>
      <c r="W440" s="68" t="str">
        <f ca="1">INDEX({"","_","-","="},IF(OR($D440 &gt;= X$6, $E440 &lt; W$6), 0, 1)+IF(OR($F440 &gt;= X$6, $G440 &lt; W$6), 0, 2)+1)</f>
        <v/>
      </c>
      <c r="X440" s="68" t="str">
        <f ca="1">INDEX({"","_","-","="},IF(OR($D440 &gt;= Y$6, $E440 &lt; X$6), 0, 1)+IF(OR($F440 &gt;= Y$6, $G440 &lt; X$6), 0, 2)+1)</f>
        <v/>
      </c>
      <c r="Y440" s="68" t="str">
        <f ca="1">INDEX({"","_","-","="},IF(OR($D440 &gt;= Z$6, $E440 &lt; Y$6), 0, 1)+IF(OR($F440 &gt;= Z$6, $G440 &lt; Y$6), 0, 2)+1)</f>
        <v/>
      </c>
      <c r="Z440" s="68" t="str">
        <f ca="1">INDEX({"","_","-","="},IF(OR($D440 &gt;= AA$6, $E440 &lt; Z$6), 0, 1)+IF(OR($F440 &gt;= AA$6, $G440 &lt; Z$6), 0, 2)+1)</f>
        <v/>
      </c>
      <c r="AA440" s="68" t="str">
        <f ca="1">INDEX({"","_","-","="},IF(OR($D440 &gt;= AB$6, $E440 &lt; AA$6), 0, 1)+IF(OR($F440 &gt;= AB$6, $G440 &lt; AA$6), 0, 2)+1)</f>
        <v/>
      </c>
      <c r="AB440" s="68" t="str">
        <f ca="1">INDEX({"","_","-","="},IF(OR($D440 &gt;= AC$6, $E440 &lt; AB$6), 0, 1)+IF(OR($F440 &gt;= AC$6, $G440 &lt; AB$6), 0, 2)+1)</f>
        <v/>
      </c>
      <c r="AC440" s="68" t="str">
        <f ca="1">INDEX({"","_","-","="},IF(OR($D440 &gt;= AD$6, $E440 &lt; AC$6), 0, 1)+IF(OR($F440 &gt;= AD$6, $G440 &lt; AC$6), 0, 2)+1)</f>
        <v/>
      </c>
      <c r="AD440" s="68" t="str">
        <f ca="1">INDEX({"","_","-","="},IF(OR($D440 &gt;= AE$6, $E440 &lt; AD$6), 0, 1)+IF(OR($F440 &gt;= AE$6, $G440 &lt; AD$6), 0, 2)+1)</f>
        <v/>
      </c>
      <c r="AE440" s="68" t="str">
        <f ca="1">INDEX({"","_","-","="},IF(OR($D440 &gt;= AF$6, $E440 &lt; AE$6), 0, 1)+IF(OR($F440 &gt;= AF$6, $G440 &lt; AE$6), 0, 2)+1)</f>
        <v/>
      </c>
      <c r="AF440" s="68" t="str">
        <f ca="1">INDEX({"","_","-","="},IF(OR($D440 &gt;= AG$6, $E440 &lt; AF$6), 0, 1)+IF(OR($F440 &gt;= AG$6, $G440 &lt; AF$6), 0, 2)+1)</f>
        <v/>
      </c>
      <c r="AG440" s="68" t="str">
        <f ca="1">INDEX({"","_","-","="},IF(OR($D440 &gt;= AH$6, $E440 &lt; AG$6), 0, 1)+IF(OR($F440 &gt;= AH$6, $G440 &lt; AG$6), 0, 2)+1)</f>
        <v/>
      </c>
      <c r="AH440" s="68" t="str">
        <f ca="1">INDEX({"","_","-","="},IF(OR($D440 &gt;= AI$6, $E440 &lt; AH$6), 0, 1)+IF(OR($F440 &gt;= AI$6, $G440 &lt; AH$6), 0, 2)+1)</f>
        <v/>
      </c>
      <c r="AI440" s="68" t="str">
        <f ca="1">INDEX({"","_","-","="},IF(OR($D440 &gt;= AJ$6, $E440 &lt; AI$6), 0, 1)+IF(OR($F440 &gt;= AJ$6, $G440 &lt; AI$6), 0, 2)+1)</f>
        <v/>
      </c>
      <c r="AJ440" s="68" t="str">
        <f ca="1">INDEX({"","_","-","="},IF(OR($D440 &gt;= AK$6, $E440 &lt; AJ$6), 0, 1)+IF(OR($F440 &gt;= AK$6, $G440 &lt; AJ$6), 0, 2)+1)</f>
        <v/>
      </c>
      <c r="AK440" s="68" t="str">
        <f ca="1">INDEX({"","_","-","="},IF(OR($D440 &gt;= AL$6, $E440 &lt; AK$6), 0, 1)+IF(OR($F440 &gt;= AL$6, $G440 &lt; AK$6), 0, 2)+1)</f>
        <v/>
      </c>
      <c r="AL440" s="68" t="str">
        <f ca="1">INDEX({"","_","-","="},IF(OR($D440 &gt;= AM$6, $E440 &lt; AL$6), 0, 1)+IF(OR($F440 &gt;= AM$6, $G440 &lt; AL$6), 0, 2)+1)</f>
        <v/>
      </c>
      <c r="AM440" s="68" t="str">
        <f ca="1">INDEX({"","_","-","="},IF(OR($D440 &gt;= AN$6, $E440 &lt; AM$6), 0, 1)+IF(OR($F440 &gt;= AN$6, $G440 &lt; AM$6), 0, 2)+1)</f>
        <v/>
      </c>
      <c r="AN440" s="68" t="str">
        <f ca="1">INDEX({"","_","-","="},IF(OR($D440 &gt;= AO$6, $E440 &lt; AN$6), 0, 1)+IF(OR($F440 &gt;= AO$6, $G440 &lt; AN$6), 0, 2)+1)</f>
        <v/>
      </c>
      <c r="AO440" s="68" t="str">
        <f ca="1">INDEX({"","_","-","="},IF(OR($D440 &gt;= AP$6, $E440 &lt; AO$6), 0, 1)+IF(OR($F440 &gt;= AP$6, $G440 &lt; AO$6), 0, 2)+1)</f>
        <v/>
      </c>
      <c r="AP440" s="68" t="str">
        <f ca="1">INDEX({"","_","-","="},IF(OR($D440 &gt;= AQ$6, $E440 &lt; AP$6), 0, 1)+IF(OR($F440 &gt;= AQ$6, $G440 &lt; AP$6), 0, 2)+1)</f>
        <v/>
      </c>
      <c r="AQ440" s="68" t="str">
        <f ca="1">INDEX({"","_","-","="},IF(OR($D440 &gt;= AR$6, $E440 &lt; AQ$6), 0, 1)+IF(OR($F440 &gt;= AR$6, $G440 &lt; AQ$6), 0, 2)+1)</f>
        <v/>
      </c>
      <c r="AR440" s="68" t="str">
        <f ca="1">INDEX({"","_","-","="},IF(OR($D440 &gt;= AS$6, $E440 &lt; AR$6), 0, 1)+IF(OR($F440 &gt;= AS$6, $G440 &lt; AR$6), 0, 2)+1)</f>
        <v/>
      </c>
      <c r="AS440" s="68" t="str">
        <f ca="1">INDEX({"","_","-","="},IF(OR($D440 &gt;= AT$6, $E440 &lt; AS$6), 0, 1)+IF(OR($F440 &gt;= AT$6, $G440 &lt; AS$6), 0, 2)+1)</f>
        <v/>
      </c>
      <c r="AT440" s="68" t="str">
        <f ca="1">INDEX({"","_","-","="},IF(OR($D440 &gt;= AU$6, $E440 &lt; AT$6), 0, 1)+IF(OR($F440 &gt;= AU$6, $G440 &lt; AT$6), 0, 2)+1)</f>
        <v/>
      </c>
      <c r="AU440" s="68" t="str">
        <f ca="1">INDEX({"","_","-","="},IF(OR($D440 &gt;= AV$6, $E440 &lt; AU$6), 0, 1)+IF(OR($F440 &gt;= AV$6, $G440 &lt; AU$6), 0, 2)+1)</f>
        <v/>
      </c>
      <c r="AV440" s="68" t="str">
        <f ca="1">INDEX({"","_","-","="},IF(OR($D440 &gt;= AW$6, $E440 &lt; AV$6), 0, 1)+IF(OR($F440 &gt;= AW$6, $G440 &lt; AV$6), 0, 2)+1)</f>
        <v/>
      </c>
      <c r="AW440" s="68" t="str">
        <f ca="1">INDEX({"","_","-","="},IF(OR($D440 &gt;= AX$6, $E440 &lt; AW$6), 0, 1)+IF(OR($F440 &gt;= AX$6, $G440 &lt; AW$6), 0, 2)+1)</f>
        <v/>
      </c>
      <c r="AX440" s="68" t="str">
        <f ca="1">INDEX({"","_","-","="},IF(OR($D440 &gt;= AY$6, $E440 &lt; AX$6), 0, 1)+IF(OR($F440 &gt;= AY$6, $G440 &lt; AX$6), 0, 2)+1)</f>
        <v/>
      </c>
      <c r="AY440" s="68" t="str">
        <f ca="1">INDEX({"","_","-","="},IF(OR($D440 &gt;= AZ$6, $E440 &lt; AY$6), 0, 1)+IF(OR($F440 &gt;= AZ$6, $G440 &lt; AY$6), 0, 2)+1)</f>
        <v/>
      </c>
      <c r="AZ440" s="68" t="str">
        <f ca="1">INDEX({"","_","-","="},IF(OR($D440 &gt;= BA$6, $E440 &lt; AZ$6), 0, 1)+IF(OR($F440 &gt;= BA$6, $G440 &lt; AZ$6), 0, 2)+1)</f>
        <v/>
      </c>
      <c r="BA440" s="68" t="str">
        <f ca="1">INDEX({"","_","-","="},IF(OR($D440 &gt;= BB$6, $E440 &lt; BA$6), 0, 1)+IF(OR($F440 &gt;= BB$6, $G440 &lt; BA$6), 0, 2)+1)</f>
        <v/>
      </c>
      <c r="BB440" s="68" t="str">
        <f ca="1">INDEX({"","_","-","="},IF(OR($D440 &gt;= BC$6, $E440 &lt; BB$6), 0, 1)+IF(OR($F440 &gt;= BC$6, $G440 &lt; BB$6), 0, 2)+1)</f>
        <v/>
      </c>
      <c r="BC440" s="68" t="str">
        <f ca="1">INDEX({"","_","-","="},IF(OR($D440 &gt;= BD$6, $E440 &lt; BC$6), 0, 1)+IF(OR($F440 &gt;= BD$6, $G440 &lt; BC$6), 0, 2)+1)</f>
        <v/>
      </c>
      <c r="BD440" s="68" t="str">
        <f ca="1">INDEX({"","_","-","="},IF(OR($D440 &gt;= BE$6, $E440 &lt; BD$6), 0, 1)+IF(OR($F440 &gt;= BE$6, $G440 &lt; BD$6), 0, 2)+1)</f>
        <v/>
      </c>
      <c r="BE440" s="68" t="str">
        <f ca="1">INDEX({"","_","-","="},IF(OR($D440 &gt;= BF$6, $E440 &lt; BE$6), 0, 1)+IF(OR($F440 &gt;= BF$6, $G440 &lt; BE$6), 0, 2)+1)</f>
        <v/>
      </c>
      <c r="BF440" s="68" t="str">
        <f ca="1">INDEX({"","_","-","="},IF(OR($D440 &gt;= BG$6, $E440 &lt; BF$6), 0, 1)+IF(OR($F440 &gt;= BG$6, $G440 &lt; BF$6), 0, 2)+1)</f>
        <v/>
      </c>
      <c r="BG440" s="68" t="str">
        <f ca="1">INDEX({"","_","-","="},IF(OR($D440 &gt;= BH$6, $E440 &lt; BG$6), 0, 1)+IF(OR($F440 &gt;= BH$6, $G440 &lt; BG$6), 0, 2)+1)</f>
        <v/>
      </c>
      <c r="BH440" s="68" t="str">
        <f ca="1">INDEX({"","_","-","="},IF(OR($D440 &gt;= BI$6, $E440 &lt; BH$6), 0, 1)+IF(OR($F440 &gt;= BI$6, $G440 &lt; BH$6), 0, 2)+1)</f>
        <v/>
      </c>
      <c r="BI440" s="68" t="str">
        <f ca="1">INDEX({"","_","-","="},IF(OR($D440 &gt;= BJ$6, $E440 &lt; BI$6), 0, 1)+IF(OR($F440 &gt;= BJ$6, $G440 &lt; BI$6), 0, 2)+1)</f>
        <v/>
      </c>
      <c r="BJ440" s="68" t="str">
        <f ca="1">INDEX({"","_","-","="},IF(OR($D440 &gt;= BK$6, $E440 &lt; BJ$6), 0, 1)+IF(OR($F440 &gt;= BK$6, $G440 &lt; BJ$6), 0, 2)+1)</f>
        <v/>
      </c>
      <c r="BK440" s="68" t="str">
        <f ca="1">INDEX({"","_","-","="},IF(OR($D440 &gt;= BL$6, $E440 &lt; BK$6), 0, 1)+IF(OR($F440 &gt;= BL$6, $G440 &lt; BK$6), 0, 2)+1)</f>
        <v/>
      </c>
      <c r="BL440" s="68" t="str">
        <f ca="1">INDEX({"","_","-","="},IF(OR($D440 &gt;= BM$6, $E440 &lt; BL$6), 0, 1)+IF(OR($F440 &gt;= BM$6, $G440 &lt; BL$6), 0, 2)+1)</f>
        <v/>
      </c>
      <c r="BM440" s="68" t="str">
        <f ca="1">INDEX({"","_","-","="},IF(OR($D440 &gt;= BN$6, $E440 &lt; BM$6), 0, 1)+IF(OR($F440 &gt;= BN$6, $G440 &lt; BM$6), 0, 2)+1)</f>
        <v/>
      </c>
      <c r="BN440" s="68" t="str">
        <f ca="1">INDEX({"","_","-","="},IF(OR($D440 &gt;= BO$6, $E440 &lt; BN$6), 0, 1)+IF(OR($F440 &gt;= BO$6, $G440 &lt; BN$6), 0, 2)+1)</f>
        <v/>
      </c>
      <c r="BO440" s="68" t="str">
        <f ca="1">INDEX({"","_","-","="},IF(OR($D440 &gt;= BP$6, $E440 &lt; BO$6), 0, 1)+IF(OR($F440 &gt;= BP$6, $G440 &lt; BO$6), 0, 2)+1)</f>
        <v/>
      </c>
      <c r="BP440" s="68" t="str">
        <f ca="1">INDEX({"","_","-","="},IF(OR($D440 &gt;= BQ$6, $E440 &lt; BP$6), 0, 1)+IF(OR($F440 &gt;= BQ$6, $G440 &lt; BP$6), 0, 2)+1)</f>
        <v/>
      </c>
      <c r="BQ440" s="68" t="str">
        <f ca="1">INDEX({"","_","-","="},IF(OR($D440 &gt;= BR$6, $E440 &lt; BQ$6), 0, 1)+IF(OR($F440 &gt;= BR$6, $G440 &lt; BQ$6), 0, 2)+1)</f>
        <v/>
      </c>
      <c r="BR440" s="68" t="str">
        <f ca="1">INDEX({"","_","-","="},IF(OR($D440 &gt;= BS$6, $E440 &lt; BR$6), 0, 1)+IF(OR($F440 &gt;= BS$6, $G440 &lt; BR$6), 0, 2)+1)</f>
        <v/>
      </c>
      <c r="BS440" s="68" t="str">
        <f ca="1">INDEX({"","_","-","="},IF(OR($D440 &gt;= BT$6, $E440 &lt; BS$6), 0, 1)+IF(OR($F440 &gt;= BT$6, $G440 &lt; BS$6), 0, 2)+1)</f>
        <v/>
      </c>
      <c r="BT440" s="68" t="str">
        <f ca="1">INDEX({"","_","-","="},IF(OR($D440 &gt;= BU$6, $E440 &lt; BT$6), 0, 1)+IF(OR($F440 &gt;= BU$6, $G440 &lt; BT$6), 0, 2)+1)</f>
        <v/>
      </c>
      <c r="BU440" s="68" t="str">
        <f ca="1">INDEX({"","_","-","="},IF(OR($D440 &gt;= BV$6, $E440 &lt; BU$6), 0, 1)+IF(OR($F440 &gt;= BV$6, $G440 &lt; BU$6), 0, 2)+1)</f>
        <v/>
      </c>
      <c r="BV440" s="68" t="str">
        <f ca="1">INDEX({"","_","-","="},IF(OR($D440 &gt;= BW$6, $E440 &lt; BV$6), 0, 1)+IF(OR($F440 &gt;= BW$6, $G440 &lt; BV$6), 0, 2)+1)</f>
        <v/>
      </c>
      <c r="BW440" s="68" t="str">
        <f ca="1">INDEX({"","_","-","="},IF(OR($D440 &gt;= BX$6, $E440 &lt; BW$6), 0, 1)+IF(OR($F440 &gt;= BX$6, $G440 &lt; BW$6), 0, 2)+1)</f>
        <v/>
      </c>
      <c r="BX440" s="68" t="str">
        <f ca="1">INDEX({"","_","-","="},IF(OR($D440 &gt;= BY$6, $E440 &lt; BX$6), 0, 1)+IF(OR($F440 &gt;= BY$6, $G440 &lt; BX$6), 0, 2)+1)</f>
        <v/>
      </c>
      <c r="BY440" s="68" t="str">
        <f ca="1">INDEX({"","_","-","="},IF(OR($D440 &gt;= BZ$6, $E440 &lt; BY$6), 0, 1)+IF(OR($F440 &gt;= BZ$6, $G440 &lt; BY$6), 0, 2)+1)</f>
        <v/>
      </c>
      <c r="BZ440" s="68" t="str">
        <f ca="1">INDEX({"","_","-","="},IF(OR($D440 &gt;= CA$6, $E440 &lt; BZ$6), 0, 1)+IF(OR($F440 &gt;= CA$6, $G440 &lt; BZ$6), 0, 2)+1)</f>
        <v/>
      </c>
      <c r="CA440" s="68" t="str">
        <f ca="1">INDEX({"","_","-","="},IF(OR($D440 &gt;= CB$6, $E440 &lt; CA$6), 0, 1)+IF(OR($F440 &gt;= CB$6, $G440 &lt; CA$6), 0, 2)+1)</f>
        <v/>
      </c>
      <c r="CB440" s="68" t="str">
        <f ca="1">INDEX({"","_","-","="},IF(OR($D440 &gt;= CC$6, $E440 &lt; CB$6), 0, 1)+IF(OR($F440 &gt;= CC$6, $G440 &lt; CB$6), 0, 2)+1)</f>
        <v/>
      </c>
      <c r="CC440" s="68" t="str">
        <f ca="1">INDEX({"","_","-","="},IF(OR($D440 &gt;= CD$6, $E440 &lt; CC$6), 0, 1)+IF(OR($F440 &gt;= CD$6, $G440 &lt; CC$6), 0, 2)+1)</f>
        <v/>
      </c>
      <c r="CD440" s="68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IF('临-进度'!M436,'临-进度'!$A436,"")</f>
        <v/>
      </c>
      <c r="B441" s="8" t="str">
        <f ca="1">IF('临-进度'!M436,'临-进度'!$B436,"")</f>
        <v/>
      </c>
      <c r="C441" s="8" t="str">
        <f ca="1">IF('临-进度'!M436,'临-进度'!$E436,"")</f>
        <v/>
      </c>
      <c r="D441" s="40" t="str">
        <f ca="1">IF('临-进度'!$M436,'临-进度'!$I436,"")</f>
        <v/>
      </c>
      <c r="E441" s="40" t="str">
        <f ca="1">IF('临-进度'!$M436,'临-进度'!$AE436,"")</f>
        <v/>
      </c>
      <c r="F441" s="40" t="str">
        <f ca="1">IF('临-进度'!$M436,'临-进度'!$J436,"")</f>
        <v/>
      </c>
      <c r="G441" s="73" t="str">
        <f ca="1">IF('临-进度'!$M436,'临-进度'!$AF436,"")</f>
        <v/>
      </c>
      <c r="H441" s="68" t="str">
        <f ca="1">INDEX({"","_","-","="},IF(OR($D441 &gt;= I$6, $E441 &lt; H$6), 0, 1)+IF(OR($F441 &gt;= I$6, $G441 &lt; H$6), 0, 2)+1)</f>
        <v/>
      </c>
      <c r="I441" s="68" t="str">
        <f ca="1">INDEX({"","_","-","="},IF(OR($D441 &gt;= J$6, $E441 &lt; I$6), 0, 1)+IF(OR($F441 &gt;= J$6, $G441 &lt; I$6), 0, 2)+1)</f>
        <v/>
      </c>
      <c r="J441" s="68" t="str">
        <f ca="1">INDEX({"","_","-","="},IF(OR($D441 &gt;= K$6, $E441 &lt; J$6), 0, 1)+IF(OR($F441 &gt;= K$6, $G441 &lt; J$6), 0, 2)+1)</f>
        <v/>
      </c>
      <c r="K441" s="68" t="str">
        <f ca="1">INDEX({"","_","-","="},IF(OR($D441 &gt;= L$6, $E441 &lt; K$6), 0, 1)+IF(OR($F441 &gt;= L$6, $G441 &lt; K$6), 0, 2)+1)</f>
        <v/>
      </c>
      <c r="L441" s="68" t="str">
        <f ca="1">INDEX({"","_","-","="},IF(OR($D441 &gt;= M$6, $E441 &lt; L$6), 0, 1)+IF(OR($F441 &gt;= M$6, $G441 &lt; L$6), 0, 2)+1)</f>
        <v/>
      </c>
      <c r="M441" s="68" t="str">
        <f ca="1">INDEX({"","_","-","="},IF(OR($D441 &gt;= N$6, $E441 &lt; M$6), 0, 1)+IF(OR($F441 &gt;= N$6, $G441 &lt; M$6), 0, 2)+1)</f>
        <v/>
      </c>
      <c r="N441" s="68" t="str">
        <f ca="1">INDEX({"","_","-","="},IF(OR($D441 &gt;= O$6, $E441 &lt; N$6), 0, 1)+IF(OR($F441 &gt;= O$6, $G441 &lt; N$6), 0, 2)+1)</f>
        <v/>
      </c>
      <c r="O441" s="68" t="str">
        <f ca="1">INDEX({"","_","-","="},IF(OR($D441 &gt;= P$6, $E441 &lt; O$6), 0, 1)+IF(OR($F441 &gt;= P$6, $G441 &lt; O$6), 0, 2)+1)</f>
        <v/>
      </c>
      <c r="P441" s="68" t="str">
        <f ca="1">INDEX({"","_","-","="},IF(OR($D441 &gt;= Q$6, $E441 &lt; P$6), 0, 1)+IF(OR($F441 &gt;= Q$6, $G441 &lt; P$6), 0, 2)+1)</f>
        <v/>
      </c>
      <c r="Q441" s="68" t="str">
        <f ca="1">INDEX({"","_","-","="},IF(OR($D441 &gt;= R$6, $E441 &lt; Q$6), 0, 1)+IF(OR($F441 &gt;= R$6, $G441 &lt; Q$6), 0, 2)+1)</f>
        <v/>
      </c>
      <c r="R441" s="68" t="str">
        <f ca="1">INDEX({"","_","-","="},IF(OR($D441 &gt;= S$6, $E441 &lt; R$6), 0, 1)+IF(OR($F441 &gt;= S$6, $G441 &lt; R$6), 0, 2)+1)</f>
        <v/>
      </c>
      <c r="S441" s="68" t="str">
        <f ca="1">INDEX({"","_","-","="},IF(OR($D441 &gt;= T$6, $E441 &lt; S$6), 0, 1)+IF(OR($F441 &gt;= T$6, $G441 &lt; S$6), 0, 2)+1)</f>
        <v/>
      </c>
      <c r="T441" s="68" t="str">
        <f ca="1">INDEX({"","_","-","="},IF(OR($D441 &gt;= U$6, $E441 &lt; T$6), 0, 1)+IF(OR($F441 &gt;= U$6, $G441 &lt; T$6), 0, 2)+1)</f>
        <v/>
      </c>
      <c r="U441" s="68" t="str">
        <f ca="1">INDEX({"","_","-","="},IF(OR($D441 &gt;= V$6, $E441 &lt; U$6), 0, 1)+IF(OR($F441 &gt;= V$6, $G441 &lt; U$6), 0, 2)+1)</f>
        <v/>
      </c>
      <c r="V441" s="68" t="str">
        <f ca="1">INDEX({"","_","-","="},IF(OR($D441 &gt;= W$6, $E441 &lt; V$6), 0, 1)+IF(OR($F441 &gt;= W$6, $G441 &lt; V$6), 0, 2)+1)</f>
        <v/>
      </c>
      <c r="W441" s="68" t="str">
        <f ca="1">INDEX({"","_","-","="},IF(OR($D441 &gt;= X$6, $E441 &lt; W$6), 0, 1)+IF(OR($F441 &gt;= X$6, $G441 &lt; W$6), 0, 2)+1)</f>
        <v/>
      </c>
      <c r="X441" s="68" t="str">
        <f ca="1">INDEX({"","_","-","="},IF(OR($D441 &gt;= Y$6, $E441 &lt; X$6), 0, 1)+IF(OR($F441 &gt;= Y$6, $G441 &lt; X$6), 0, 2)+1)</f>
        <v/>
      </c>
      <c r="Y441" s="68" t="str">
        <f ca="1">INDEX({"","_","-","="},IF(OR($D441 &gt;= Z$6, $E441 &lt; Y$6), 0, 1)+IF(OR($F441 &gt;= Z$6, $G441 &lt; Y$6), 0, 2)+1)</f>
        <v/>
      </c>
      <c r="Z441" s="68" t="str">
        <f ca="1">INDEX({"","_","-","="},IF(OR($D441 &gt;= AA$6, $E441 &lt; Z$6), 0, 1)+IF(OR($F441 &gt;= AA$6, $G441 &lt; Z$6), 0, 2)+1)</f>
        <v/>
      </c>
      <c r="AA441" s="68" t="str">
        <f ca="1">INDEX({"","_","-","="},IF(OR($D441 &gt;= AB$6, $E441 &lt; AA$6), 0, 1)+IF(OR($F441 &gt;= AB$6, $G441 &lt; AA$6), 0, 2)+1)</f>
        <v/>
      </c>
      <c r="AB441" s="68" t="str">
        <f ca="1">INDEX({"","_","-","="},IF(OR($D441 &gt;= AC$6, $E441 &lt; AB$6), 0, 1)+IF(OR($F441 &gt;= AC$6, $G441 &lt; AB$6), 0, 2)+1)</f>
        <v/>
      </c>
      <c r="AC441" s="68" t="str">
        <f ca="1">INDEX({"","_","-","="},IF(OR($D441 &gt;= AD$6, $E441 &lt; AC$6), 0, 1)+IF(OR($F441 &gt;= AD$6, $G441 &lt; AC$6), 0, 2)+1)</f>
        <v/>
      </c>
      <c r="AD441" s="68" t="str">
        <f ca="1">INDEX({"","_","-","="},IF(OR($D441 &gt;= AE$6, $E441 &lt; AD$6), 0, 1)+IF(OR($F441 &gt;= AE$6, $G441 &lt; AD$6), 0, 2)+1)</f>
        <v/>
      </c>
      <c r="AE441" s="68" t="str">
        <f ca="1">INDEX({"","_","-","="},IF(OR($D441 &gt;= AF$6, $E441 &lt; AE$6), 0, 1)+IF(OR($F441 &gt;= AF$6, $G441 &lt; AE$6), 0, 2)+1)</f>
        <v/>
      </c>
      <c r="AF441" s="68" t="str">
        <f ca="1">INDEX({"","_","-","="},IF(OR($D441 &gt;= AG$6, $E441 &lt; AF$6), 0, 1)+IF(OR($F441 &gt;= AG$6, $G441 &lt; AF$6), 0, 2)+1)</f>
        <v/>
      </c>
      <c r="AG441" s="68" t="str">
        <f ca="1">INDEX({"","_","-","="},IF(OR($D441 &gt;= AH$6, $E441 &lt; AG$6), 0, 1)+IF(OR($F441 &gt;= AH$6, $G441 &lt; AG$6), 0, 2)+1)</f>
        <v/>
      </c>
      <c r="AH441" s="68" t="str">
        <f ca="1">INDEX({"","_","-","="},IF(OR($D441 &gt;= AI$6, $E441 &lt; AH$6), 0, 1)+IF(OR($F441 &gt;= AI$6, $G441 &lt; AH$6), 0, 2)+1)</f>
        <v/>
      </c>
      <c r="AI441" s="68" t="str">
        <f ca="1">INDEX({"","_","-","="},IF(OR($D441 &gt;= AJ$6, $E441 &lt; AI$6), 0, 1)+IF(OR($F441 &gt;= AJ$6, $G441 &lt; AI$6), 0, 2)+1)</f>
        <v/>
      </c>
      <c r="AJ441" s="68" t="str">
        <f ca="1">INDEX({"","_","-","="},IF(OR($D441 &gt;= AK$6, $E441 &lt; AJ$6), 0, 1)+IF(OR($F441 &gt;= AK$6, $G441 &lt; AJ$6), 0, 2)+1)</f>
        <v/>
      </c>
      <c r="AK441" s="68" t="str">
        <f ca="1">INDEX({"","_","-","="},IF(OR($D441 &gt;= AL$6, $E441 &lt; AK$6), 0, 1)+IF(OR($F441 &gt;= AL$6, $G441 &lt; AK$6), 0, 2)+1)</f>
        <v/>
      </c>
      <c r="AL441" s="68" t="str">
        <f ca="1">INDEX({"","_","-","="},IF(OR($D441 &gt;= AM$6, $E441 &lt; AL$6), 0, 1)+IF(OR($F441 &gt;= AM$6, $G441 &lt; AL$6), 0, 2)+1)</f>
        <v/>
      </c>
      <c r="AM441" s="68" t="str">
        <f ca="1">INDEX({"","_","-","="},IF(OR($D441 &gt;= AN$6, $E441 &lt; AM$6), 0, 1)+IF(OR($F441 &gt;= AN$6, $G441 &lt; AM$6), 0, 2)+1)</f>
        <v/>
      </c>
      <c r="AN441" s="68" t="str">
        <f ca="1">INDEX({"","_","-","="},IF(OR($D441 &gt;= AO$6, $E441 &lt; AN$6), 0, 1)+IF(OR($F441 &gt;= AO$6, $G441 &lt; AN$6), 0, 2)+1)</f>
        <v/>
      </c>
      <c r="AO441" s="68" t="str">
        <f ca="1">INDEX({"","_","-","="},IF(OR($D441 &gt;= AP$6, $E441 &lt; AO$6), 0, 1)+IF(OR($F441 &gt;= AP$6, $G441 &lt; AO$6), 0, 2)+1)</f>
        <v/>
      </c>
      <c r="AP441" s="68" t="str">
        <f ca="1">INDEX({"","_","-","="},IF(OR($D441 &gt;= AQ$6, $E441 &lt; AP$6), 0, 1)+IF(OR($F441 &gt;= AQ$6, $G441 &lt; AP$6), 0, 2)+1)</f>
        <v/>
      </c>
      <c r="AQ441" s="68" t="str">
        <f ca="1">INDEX({"","_","-","="},IF(OR($D441 &gt;= AR$6, $E441 &lt; AQ$6), 0, 1)+IF(OR($F441 &gt;= AR$6, $G441 &lt; AQ$6), 0, 2)+1)</f>
        <v/>
      </c>
      <c r="AR441" s="68" t="str">
        <f ca="1">INDEX({"","_","-","="},IF(OR($D441 &gt;= AS$6, $E441 &lt; AR$6), 0, 1)+IF(OR($F441 &gt;= AS$6, $G441 &lt; AR$6), 0, 2)+1)</f>
        <v/>
      </c>
      <c r="AS441" s="68" t="str">
        <f ca="1">INDEX({"","_","-","="},IF(OR($D441 &gt;= AT$6, $E441 &lt; AS$6), 0, 1)+IF(OR($F441 &gt;= AT$6, $G441 &lt; AS$6), 0, 2)+1)</f>
        <v/>
      </c>
      <c r="AT441" s="68" t="str">
        <f ca="1">INDEX({"","_","-","="},IF(OR($D441 &gt;= AU$6, $E441 &lt; AT$6), 0, 1)+IF(OR($F441 &gt;= AU$6, $G441 &lt; AT$6), 0, 2)+1)</f>
        <v/>
      </c>
      <c r="AU441" s="68" t="str">
        <f ca="1">INDEX({"","_","-","="},IF(OR($D441 &gt;= AV$6, $E441 &lt; AU$6), 0, 1)+IF(OR($F441 &gt;= AV$6, $G441 &lt; AU$6), 0, 2)+1)</f>
        <v/>
      </c>
      <c r="AV441" s="68" t="str">
        <f ca="1">INDEX({"","_","-","="},IF(OR($D441 &gt;= AW$6, $E441 &lt; AV$6), 0, 1)+IF(OR($F441 &gt;= AW$6, $G441 &lt; AV$6), 0, 2)+1)</f>
        <v/>
      </c>
      <c r="AW441" s="68" t="str">
        <f ca="1">INDEX({"","_","-","="},IF(OR($D441 &gt;= AX$6, $E441 &lt; AW$6), 0, 1)+IF(OR($F441 &gt;= AX$6, $G441 &lt; AW$6), 0, 2)+1)</f>
        <v/>
      </c>
      <c r="AX441" s="68" t="str">
        <f ca="1">INDEX({"","_","-","="},IF(OR($D441 &gt;= AY$6, $E441 &lt; AX$6), 0, 1)+IF(OR($F441 &gt;= AY$6, $G441 &lt; AX$6), 0, 2)+1)</f>
        <v/>
      </c>
      <c r="AY441" s="68" t="str">
        <f ca="1">INDEX({"","_","-","="},IF(OR($D441 &gt;= AZ$6, $E441 &lt; AY$6), 0, 1)+IF(OR($F441 &gt;= AZ$6, $G441 &lt; AY$6), 0, 2)+1)</f>
        <v/>
      </c>
      <c r="AZ441" s="68" t="str">
        <f ca="1">INDEX({"","_","-","="},IF(OR($D441 &gt;= BA$6, $E441 &lt; AZ$6), 0, 1)+IF(OR($F441 &gt;= BA$6, $G441 &lt; AZ$6), 0, 2)+1)</f>
        <v/>
      </c>
      <c r="BA441" s="68" t="str">
        <f ca="1">INDEX({"","_","-","="},IF(OR($D441 &gt;= BB$6, $E441 &lt; BA$6), 0, 1)+IF(OR($F441 &gt;= BB$6, $G441 &lt; BA$6), 0, 2)+1)</f>
        <v/>
      </c>
      <c r="BB441" s="68" t="str">
        <f ca="1">INDEX({"","_","-","="},IF(OR($D441 &gt;= BC$6, $E441 &lt; BB$6), 0, 1)+IF(OR($F441 &gt;= BC$6, $G441 &lt; BB$6), 0, 2)+1)</f>
        <v/>
      </c>
      <c r="BC441" s="68" t="str">
        <f ca="1">INDEX({"","_","-","="},IF(OR($D441 &gt;= BD$6, $E441 &lt; BC$6), 0, 1)+IF(OR($F441 &gt;= BD$6, $G441 &lt; BC$6), 0, 2)+1)</f>
        <v/>
      </c>
      <c r="BD441" s="68" t="str">
        <f ca="1">INDEX({"","_","-","="},IF(OR($D441 &gt;= BE$6, $E441 &lt; BD$6), 0, 1)+IF(OR($F441 &gt;= BE$6, $G441 &lt; BD$6), 0, 2)+1)</f>
        <v/>
      </c>
      <c r="BE441" s="68" t="str">
        <f ca="1">INDEX({"","_","-","="},IF(OR($D441 &gt;= BF$6, $E441 &lt; BE$6), 0, 1)+IF(OR($F441 &gt;= BF$6, $G441 &lt; BE$6), 0, 2)+1)</f>
        <v/>
      </c>
      <c r="BF441" s="68" t="str">
        <f ca="1">INDEX({"","_","-","="},IF(OR($D441 &gt;= BG$6, $E441 &lt; BF$6), 0, 1)+IF(OR($F441 &gt;= BG$6, $G441 &lt; BF$6), 0, 2)+1)</f>
        <v/>
      </c>
      <c r="BG441" s="68" t="str">
        <f ca="1">INDEX({"","_","-","="},IF(OR($D441 &gt;= BH$6, $E441 &lt; BG$6), 0, 1)+IF(OR($F441 &gt;= BH$6, $G441 &lt; BG$6), 0, 2)+1)</f>
        <v/>
      </c>
      <c r="BH441" s="68" t="str">
        <f ca="1">INDEX({"","_","-","="},IF(OR($D441 &gt;= BI$6, $E441 &lt; BH$6), 0, 1)+IF(OR($F441 &gt;= BI$6, $G441 &lt; BH$6), 0, 2)+1)</f>
        <v/>
      </c>
      <c r="BI441" s="68" t="str">
        <f ca="1">INDEX({"","_","-","="},IF(OR($D441 &gt;= BJ$6, $E441 &lt; BI$6), 0, 1)+IF(OR($F441 &gt;= BJ$6, $G441 &lt; BI$6), 0, 2)+1)</f>
        <v/>
      </c>
      <c r="BJ441" s="68" t="str">
        <f ca="1">INDEX({"","_","-","="},IF(OR($D441 &gt;= BK$6, $E441 &lt; BJ$6), 0, 1)+IF(OR($F441 &gt;= BK$6, $G441 &lt; BJ$6), 0, 2)+1)</f>
        <v/>
      </c>
      <c r="BK441" s="68" t="str">
        <f ca="1">INDEX({"","_","-","="},IF(OR($D441 &gt;= BL$6, $E441 &lt; BK$6), 0, 1)+IF(OR($F441 &gt;= BL$6, $G441 &lt; BK$6), 0, 2)+1)</f>
        <v/>
      </c>
      <c r="BL441" s="68" t="str">
        <f ca="1">INDEX({"","_","-","="},IF(OR($D441 &gt;= BM$6, $E441 &lt; BL$6), 0, 1)+IF(OR($F441 &gt;= BM$6, $G441 &lt; BL$6), 0, 2)+1)</f>
        <v/>
      </c>
      <c r="BM441" s="68" t="str">
        <f ca="1">INDEX({"","_","-","="},IF(OR($D441 &gt;= BN$6, $E441 &lt; BM$6), 0, 1)+IF(OR($F441 &gt;= BN$6, $G441 &lt; BM$6), 0, 2)+1)</f>
        <v/>
      </c>
      <c r="BN441" s="68" t="str">
        <f ca="1">INDEX({"","_","-","="},IF(OR($D441 &gt;= BO$6, $E441 &lt; BN$6), 0, 1)+IF(OR($F441 &gt;= BO$6, $G441 &lt; BN$6), 0, 2)+1)</f>
        <v/>
      </c>
      <c r="BO441" s="68" t="str">
        <f ca="1">INDEX({"","_","-","="},IF(OR($D441 &gt;= BP$6, $E441 &lt; BO$6), 0, 1)+IF(OR($F441 &gt;= BP$6, $G441 &lt; BO$6), 0, 2)+1)</f>
        <v/>
      </c>
      <c r="BP441" s="68" t="str">
        <f ca="1">INDEX({"","_","-","="},IF(OR($D441 &gt;= BQ$6, $E441 &lt; BP$6), 0, 1)+IF(OR($F441 &gt;= BQ$6, $G441 &lt; BP$6), 0, 2)+1)</f>
        <v/>
      </c>
      <c r="BQ441" s="68" t="str">
        <f ca="1">INDEX({"","_","-","="},IF(OR($D441 &gt;= BR$6, $E441 &lt; BQ$6), 0, 1)+IF(OR($F441 &gt;= BR$6, $G441 &lt; BQ$6), 0, 2)+1)</f>
        <v/>
      </c>
      <c r="BR441" s="68" t="str">
        <f ca="1">INDEX({"","_","-","="},IF(OR($D441 &gt;= BS$6, $E441 &lt; BR$6), 0, 1)+IF(OR($F441 &gt;= BS$6, $G441 &lt; BR$6), 0, 2)+1)</f>
        <v/>
      </c>
      <c r="BS441" s="68" t="str">
        <f ca="1">INDEX({"","_","-","="},IF(OR($D441 &gt;= BT$6, $E441 &lt; BS$6), 0, 1)+IF(OR($F441 &gt;= BT$6, $G441 &lt; BS$6), 0, 2)+1)</f>
        <v/>
      </c>
      <c r="BT441" s="68" t="str">
        <f ca="1">INDEX({"","_","-","="},IF(OR($D441 &gt;= BU$6, $E441 &lt; BT$6), 0, 1)+IF(OR($F441 &gt;= BU$6, $G441 &lt; BT$6), 0, 2)+1)</f>
        <v/>
      </c>
      <c r="BU441" s="68" t="str">
        <f ca="1">INDEX({"","_","-","="},IF(OR($D441 &gt;= BV$6, $E441 &lt; BU$6), 0, 1)+IF(OR($F441 &gt;= BV$6, $G441 &lt; BU$6), 0, 2)+1)</f>
        <v/>
      </c>
      <c r="BV441" s="68" t="str">
        <f ca="1">INDEX({"","_","-","="},IF(OR($D441 &gt;= BW$6, $E441 &lt; BV$6), 0, 1)+IF(OR($F441 &gt;= BW$6, $G441 &lt; BV$6), 0, 2)+1)</f>
        <v/>
      </c>
      <c r="BW441" s="68" t="str">
        <f ca="1">INDEX({"","_","-","="},IF(OR($D441 &gt;= BX$6, $E441 &lt; BW$6), 0, 1)+IF(OR($F441 &gt;= BX$6, $G441 &lt; BW$6), 0, 2)+1)</f>
        <v/>
      </c>
      <c r="BX441" s="68" t="str">
        <f ca="1">INDEX({"","_","-","="},IF(OR($D441 &gt;= BY$6, $E441 &lt; BX$6), 0, 1)+IF(OR($F441 &gt;= BY$6, $G441 &lt; BX$6), 0, 2)+1)</f>
        <v/>
      </c>
      <c r="BY441" s="68" t="str">
        <f ca="1">INDEX({"","_","-","="},IF(OR($D441 &gt;= BZ$6, $E441 &lt; BY$6), 0, 1)+IF(OR($F441 &gt;= BZ$6, $G441 &lt; BY$6), 0, 2)+1)</f>
        <v/>
      </c>
      <c r="BZ441" s="68" t="str">
        <f ca="1">INDEX({"","_","-","="},IF(OR($D441 &gt;= CA$6, $E441 &lt; BZ$6), 0, 1)+IF(OR($F441 &gt;= CA$6, $G441 &lt; BZ$6), 0, 2)+1)</f>
        <v/>
      </c>
      <c r="CA441" s="68" t="str">
        <f ca="1">INDEX({"","_","-","="},IF(OR($D441 &gt;= CB$6, $E441 &lt; CA$6), 0, 1)+IF(OR($F441 &gt;= CB$6, $G441 &lt; CA$6), 0, 2)+1)</f>
        <v/>
      </c>
      <c r="CB441" s="68" t="str">
        <f ca="1">INDEX({"","_","-","="},IF(OR($D441 &gt;= CC$6, $E441 &lt; CB$6), 0, 1)+IF(OR($F441 &gt;= CC$6, $G441 &lt; CB$6), 0, 2)+1)</f>
        <v/>
      </c>
      <c r="CC441" s="68" t="str">
        <f ca="1">INDEX({"","_","-","="},IF(OR($D441 &gt;= CD$6, $E441 &lt; CC$6), 0, 1)+IF(OR($F441 &gt;= CD$6, $G441 &lt; CC$6), 0, 2)+1)</f>
        <v/>
      </c>
      <c r="CD441" s="68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IF('临-进度'!M437,'临-进度'!$A437,"")</f>
        <v/>
      </c>
      <c r="B442" s="8" t="str">
        <f ca="1">IF('临-进度'!M437,'临-进度'!$B437,"")</f>
        <v/>
      </c>
      <c r="C442" s="8" t="str">
        <f ca="1">IF('临-进度'!M437,'临-进度'!$E437,"")</f>
        <v/>
      </c>
      <c r="D442" s="40" t="str">
        <f ca="1">IF('临-进度'!$M437,'临-进度'!$I437,"")</f>
        <v/>
      </c>
      <c r="E442" s="40" t="str">
        <f ca="1">IF('临-进度'!$M437,'临-进度'!$AE437,"")</f>
        <v/>
      </c>
      <c r="F442" s="40" t="str">
        <f ca="1">IF('临-进度'!$M437,'临-进度'!$J437,"")</f>
        <v/>
      </c>
      <c r="G442" s="73" t="str">
        <f ca="1">IF('临-进度'!$M437,'临-进度'!$AF437,"")</f>
        <v/>
      </c>
      <c r="H442" s="68" t="str">
        <f ca="1">INDEX({"","_","-","="},IF(OR($D442 &gt;= I$6, $E442 &lt; H$6), 0, 1)+IF(OR($F442 &gt;= I$6, $G442 &lt; H$6), 0, 2)+1)</f>
        <v/>
      </c>
      <c r="I442" s="68" t="str">
        <f ca="1">INDEX({"","_","-","="},IF(OR($D442 &gt;= J$6, $E442 &lt; I$6), 0, 1)+IF(OR($F442 &gt;= J$6, $G442 &lt; I$6), 0, 2)+1)</f>
        <v/>
      </c>
      <c r="J442" s="68" t="str">
        <f ca="1">INDEX({"","_","-","="},IF(OR($D442 &gt;= K$6, $E442 &lt; J$6), 0, 1)+IF(OR($F442 &gt;= K$6, $G442 &lt; J$6), 0, 2)+1)</f>
        <v/>
      </c>
      <c r="K442" s="68" t="str">
        <f ca="1">INDEX({"","_","-","="},IF(OR($D442 &gt;= L$6, $E442 &lt; K$6), 0, 1)+IF(OR($F442 &gt;= L$6, $G442 &lt; K$6), 0, 2)+1)</f>
        <v/>
      </c>
      <c r="L442" s="68" t="str">
        <f ca="1">INDEX({"","_","-","="},IF(OR($D442 &gt;= M$6, $E442 &lt; L$6), 0, 1)+IF(OR($F442 &gt;= M$6, $G442 &lt; L$6), 0, 2)+1)</f>
        <v/>
      </c>
      <c r="M442" s="68" t="str">
        <f ca="1">INDEX({"","_","-","="},IF(OR($D442 &gt;= N$6, $E442 &lt; M$6), 0, 1)+IF(OR($F442 &gt;= N$6, $G442 &lt; M$6), 0, 2)+1)</f>
        <v/>
      </c>
      <c r="N442" s="68" t="str">
        <f ca="1">INDEX({"","_","-","="},IF(OR($D442 &gt;= O$6, $E442 &lt; N$6), 0, 1)+IF(OR($F442 &gt;= O$6, $G442 &lt; N$6), 0, 2)+1)</f>
        <v/>
      </c>
      <c r="O442" s="68" t="str">
        <f ca="1">INDEX({"","_","-","="},IF(OR($D442 &gt;= P$6, $E442 &lt; O$6), 0, 1)+IF(OR($F442 &gt;= P$6, $G442 &lt; O$6), 0, 2)+1)</f>
        <v/>
      </c>
      <c r="P442" s="68" t="str">
        <f ca="1">INDEX({"","_","-","="},IF(OR($D442 &gt;= Q$6, $E442 &lt; P$6), 0, 1)+IF(OR($F442 &gt;= Q$6, $G442 &lt; P$6), 0, 2)+1)</f>
        <v/>
      </c>
      <c r="Q442" s="68" t="str">
        <f ca="1">INDEX({"","_","-","="},IF(OR($D442 &gt;= R$6, $E442 &lt; Q$6), 0, 1)+IF(OR($F442 &gt;= R$6, $G442 &lt; Q$6), 0, 2)+1)</f>
        <v/>
      </c>
      <c r="R442" s="68" t="str">
        <f ca="1">INDEX({"","_","-","="},IF(OR($D442 &gt;= S$6, $E442 &lt; R$6), 0, 1)+IF(OR($F442 &gt;= S$6, $G442 &lt; R$6), 0, 2)+1)</f>
        <v/>
      </c>
      <c r="S442" s="68" t="str">
        <f ca="1">INDEX({"","_","-","="},IF(OR($D442 &gt;= T$6, $E442 &lt; S$6), 0, 1)+IF(OR($F442 &gt;= T$6, $G442 &lt; S$6), 0, 2)+1)</f>
        <v/>
      </c>
      <c r="T442" s="68" t="str">
        <f ca="1">INDEX({"","_","-","="},IF(OR($D442 &gt;= U$6, $E442 &lt; T$6), 0, 1)+IF(OR($F442 &gt;= U$6, $G442 &lt; T$6), 0, 2)+1)</f>
        <v/>
      </c>
      <c r="U442" s="68" t="str">
        <f ca="1">INDEX({"","_","-","="},IF(OR($D442 &gt;= V$6, $E442 &lt; U$6), 0, 1)+IF(OR($F442 &gt;= V$6, $G442 &lt; U$6), 0, 2)+1)</f>
        <v/>
      </c>
      <c r="V442" s="68" t="str">
        <f ca="1">INDEX({"","_","-","="},IF(OR($D442 &gt;= W$6, $E442 &lt; V$6), 0, 1)+IF(OR($F442 &gt;= W$6, $G442 &lt; V$6), 0, 2)+1)</f>
        <v/>
      </c>
      <c r="W442" s="68" t="str">
        <f ca="1">INDEX({"","_","-","="},IF(OR($D442 &gt;= X$6, $E442 &lt; W$6), 0, 1)+IF(OR($F442 &gt;= X$6, $G442 &lt; W$6), 0, 2)+1)</f>
        <v/>
      </c>
      <c r="X442" s="68" t="str">
        <f ca="1">INDEX({"","_","-","="},IF(OR($D442 &gt;= Y$6, $E442 &lt; X$6), 0, 1)+IF(OR($F442 &gt;= Y$6, $G442 &lt; X$6), 0, 2)+1)</f>
        <v/>
      </c>
      <c r="Y442" s="68" t="str">
        <f ca="1">INDEX({"","_","-","="},IF(OR($D442 &gt;= Z$6, $E442 &lt; Y$6), 0, 1)+IF(OR($F442 &gt;= Z$6, $G442 &lt; Y$6), 0, 2)+1)</f>
        <v/>
      </c>
      <c r="Z442" s="68" t="str">
        <f ca="1">INDEX({"","_","-","="},IF(OR($D442 &gt;= AA$6, $E442 &lt; Z$6), 0, 1)+IF(OR($F442 &gt;= AA$6, $G442 &lt; Z$6), 0, 2)+1)</f>
        <v/>
      </c>
      <c r="AA442" s="68" t="str">
        <f ca="1">INDEX({"","_","-","="},IF(OR($D442 &gt;= AB$6, $E442 &lt; AA$6), 0, 1)+IF(OR($F442 &gt;= AB$6, $G442 &lt; AA$6), 0, 2)+1)</f>
        <v/>
      </c>
      <c r="AB442" s="68" t="str">
        <f ca="1">INDEX({"","_","-","="},IF(OR($D442 &gt;= AC$6, $E442 &lt; AB$6), 0, 1)+IF(OR($F442 &gt;= AC$6, $G442 &lt; AB$6), 0, 2)+1)</f>
        <v/>
      </c>
      <c r="AC442" s="68" t="str">
        <f ca="1">INDEX({"","_","-","="},IF(OR($D442 &gt;= AD$6, $E442 &lt; AC$6), 0, 1)+IF(OR($F442 &gt;= AD$6, $G442 &lt; AC$6), 0, 2)+1)</f>
        <v/>
      </c>
      <c r="AD442" s="68" t="str">
        <f ca="1">INDEX({"","_","-","="},IF(OR($D442 &gt;= AE$6, $E442 &lt; AD$6), 0, 1)+IF(OR($F442 &gt;= AE$6, $G442 &lt; AD$6), 0, 2)+1)</f>
        <v/>
      </c>
      <c r="AE442" s="68" t="str">
        <f ca="1">INDEX({"","_","-","="},IF(OR($D442 &gt;= AF$6, $E442 &lt; AE$6), 0, 1)+IF(OR($F442 &gt;= AF$6, $G442 &lt; AE$6), 0, 2)+1)</f>
        <v/>
      </c>
      <c r="AF442" s="68" t="str">
        <f ca="1">INDEX({"","_","-","="},IF(OR($D442 &gt;= AG$6, $E442 &lt; AF$6), 0, 1)+IF(OR($F442 &gt;= AG$6, $G442 &lt; AF$6), 0, 2)+1)</f>
        <v/>
      </c>
      <c r="AG442" s="68" t="str">
        <f ca="1">INDEX({"","_","-","="},IF(OR($D442 &gt;= AH$6, $E442 &lt; AG$6), 0, 1)+IF(OR($F442 &gt;= AH$6, $G442 &lt; AG$6), 0, 2)+1)</f>
        <v/>
      </c>
      <c r="AH442" s="68" t="str">
        <f ca="1">INDEX({"","_","-","="},IF(OR($D442 &gt;= AI$6, $E442 &lt; AH$6), 0, 1)+IF(OR($F442 &gt;= AI$6, $G442 &lt; AH$6), 0, 2)+1)</f>
        <v/>
      </c>
      <c r="AI442" s="68" t="str">
        <f ca="1">INDEX({"","_","-","="},IF(OR($D442 &gt;= AJ$6, $E442 &lt; AI$6), 0, 1)+IF(OR($F442 &gt;= AJ$6, $G442 &lt; AI$6), 0, 2)+1)</f>
        <v/>
      </c>
      <c r="AJ442" s="68" t="str">
        <f ca="1">INDEX({"","_","-","="},IF(OR($D442 &gt;= AK$6, $E442 &lt; AJ$6), 0, 1)+IF(OR($F442 &gt;= AK$6, $G442 &lt; AJ$6), 0, 2)+1)</f>
        <v/>
      </c>
      <c r="AK442" s="68" t="str">
        <f ca="1">INDEX({"","_","-","="},IF(OR($D442 &gt;= AL$6, $E442 &lt; AK$6), 0, 1)+IF(OR($F442 &gt;= AL$6, $G442 &lt; AK$6), 0, 2)+1)</f>
        <v/>
      </c>
      <c r="AL442" s="68" t="str">
        <f ca="1">INDEX({"","_","-","="},IF(OR($D442 &gt;= AM$6, $E442 &lt; AL$6), 0, 1)+IF(OR($F442 &gt;= AM$6, $G442 &lt; AL$6), 0, 2)+1)</f>
        <v/>
      </c>
      <c r="AM442" s="68" t="str">
        <f ca="1">INDEX({"","_","-","="},IF(OR($D442 &gt;= AN$6, $E442 &lt; AM$6), 0, 1)+IF(OR($F442 &gt;= AN$6, $G442 &lt; AM$6), 0, 2)+1)</f>
        <v/>
      </c>
      <c r="AN442" s="68" t="str">
        <f ca="1">INDEX({"","_","-","="},IF(OR($D442 &gt;= AO$6, $E442 &lt; AN$6), 0, 1)+IF(OR($F442 &gt;= AO$6, $G442 &lt; AN$6), 0, 2)+1)</f>
        <v/>
      </c>
      <c r="AO442" s="68" t="str">
        <f ca="1">INDEX({"","_","-","="},IF(OR($D442 &gt;= AP$6, $E442 &lt; AO$6), 0, 1)+IF(OR($F442 &gt;= AP$6, $G442 &lt; AO$6), 0, 2)+1)</f>
        <v/>
      </c>
      <c r="AP442" s="68" t="str">
        <f ca="1">INDEX({"","_","-","="},IF(OR($D442 &gt;= AQ$6, $E442 &lt; AP$6), 0, 1)+IF(OR($F442 &gt;= AQ$6, $G442 &lt; AP$6), 0, 2)+1)</f>
        <v/>
      </c>
      <c r="AQ442" s="68" t="str">
        <f ca="1">INDEX({"","_","-","="},IF(OR($D442 &gt;= AR$6, $E442 &lt; AQ$6), 0, 1)+IF(OR($F442 &gt;= AR$6, $G442 &lt; AQ$6), 0, 2)+1)</f>
        <v/>
      </c>
      <c r="AR442" s="68" t="str">
        <f ca="1">INDEX({"","_","-","="},IF(OR($D442 &gt;= AS$6, $E442 &lt; AR$6), 0, 1)+IF(OR($F442 &gt;= AS$6, $G442 &lt; AR$6), 0, 2)+1)</f>
        <v/>
      </c>
      <c r="AS442" s="68" t="str">
        <f ca="1">INDEX({"","_","-","="},IF(OR($D442 &gt;= AT$6, $E442 &lt; AS$6), 0, 1)+IF(OR($F442 &gt;= AT$6, $G442 &lt; AS$6), 0, 2)+1)</f>
        <v/>
      </c>
      <c r="AT442" s="68" t="str">
        <f ca="1">INDEX({"","_","-","="},IF(OR($D442 &gt;= AU$6, $E442 &lt; AT$6), 0, 1)+IF(OR($F442 &gt;= AU$6, $G442 &lt; AT$6), 0, 2)+1)</f>
        <v/>
      </c>
      <c r="AU442" s="68" t="str">
        <f ca="1">INDEX({"","_","-","="},IF(OR($D442 &gt;= AV$6, $E442 &lt; AU$6), 0, 1)+IF(OR($F442 &gt;= AV$6, $G442 &lt; AU$6), 0, 2)+1)</f>
        <v/>
      </c>
      <c r="AV442" s="68" t="str">
        <f ca="1">INDEX({"","_","-","="},IF(OR($D442 &gt;= AW$6, $E442 &lt; AV$6), 0, 1)+IF(OR($F442 &gt;= AW$6, $G442 &lt; AV$6), 0, 2)+1)</f>
        <v/>
      </c>
      <c r="AW442" s="68" t="str">
        <f ca="1">INDEX({"","_","-","="},IF(OR($D442 &gt;= AX$6, $E442 &lt; AW$6), 0, 1)+IF(OR($F442 &gt;= AX$6, $G442 &lt; AW$6), 0, 2)+1)</f>
        <v/>
      </c>
      <c r="AX442" s="68" t="str">
        <f ca="1">INDEX({"","_","-","="},IF(OR($D442 &gt;= AY$6, $E442 &lt; AX$6), 0, 1)+IF(OR($F442 &gt;= AY$6, $G442 &lt; AX$6), 0, 2)+1)</f>
        <v/>
      </c>
      <c r="AY442" s="68" t="str">
        <f ca="1">INDEX({"","_","-","="},IF(OR($D442 &gt;= AZ$6, $E442 &lt; AY$6), 0, 1)+IF(OR($F442 &gt;= AZ$6, $G442 &lt; AY$6), 0, 2)+1)</f>
        <v/>
      </c>
      <c r="AZ442" s="68" t="str">
        <f ca="1">INDEX({"","_","-","="},IF(OR($D442 &gt;= BA$6, $E442 &lt; AZ$6), 0, 1)+IF(OR($F442 &gt;= BA$6, $G442 &lt; AZ$6), 0, 2)+1)</f>
        <v/>
      </c>
      <c r="BA442" s="68" t="str">
        <f ca="1">INDEX({"","_","-","="},IF(OR($D442 &gt;= BB$6, $E442 &lt; BA$6), 0, 1)+IF(OR($F442 &gt;= BB$6, $G442 &lt; BA$6), 0, 2)+1)</f>
        <v/>
      </c>
      <c r="BB442" s="68" t="str">
        <f ca="1">INDEX({"","_","-","="},IF(OR($D442 &gt;= BC$6, $E442 &lt; BB$6), 0, 1)+IF(OR($F442 &gt;= BC$6, $G442 &lt; BB$6), 0, 2)+1)</f>
        <v/>
      </c>
      <c r="BC442" s="68" t="str">
        <f ca="1">INDEX({"","_","-","="},IF(OR($D442 &gt;= BD$6, $E442 &lt; BC$6), 0, 1)+IF(OR($F442 &gt;= BD$6, $G442 &lt; BC$6), 0, 2)+1)</f>
        <v/>
      </c>
      <c r="BD442" s="68" t="str">
        <f ca="1">INDEX({"","_","-","="},IF(OR($D442 &gt;= BE$6, $E442 &lt; BD$6), 0, 1)+IF(OR($F442 &gt;= BE$6, $G442 &lt; BD$6), 0, 2)+1)</f>
        <v/>
      </c>
      <c r="BE442" s="68" t="str">
        <f ca="1">INDEX({"","_","-","="},IF(OR($D442 &gt;= BF$6, $E442 &lt; BE$6), 0, 1)+IF(OR($F442 &gt;= BF$6, $G442 &lt; BE$6), 0, 2)+1)</f>
        <v/>
      </c>
      <c r="BF442" s="68" t="str">
        <f ca="1">INDEX({"","_","-","="},IF(OR($D442 &gt;= BG$6, $E442 &lt; BF$6), 0, 1)+IF(OR($F442 &gt;= BG$6, $G442 &lt; BF$6), 0, 2)+1)</f>
        <v/>
      </c>
      <c r="BG442" s="68" t="str">
        <f ca="1">INDEX({"","_","-","="},IF(OR($D442 &gt;= BH$6, $E442 &lt; BG$6), 0, 1)+IF(OR($F442 &gt;= BH$6, $G442 &lt; BG$6), 0, 2)+1)</f>
        <v/>
      </c>
      <c r="BH442" s="68" t="str">
        <f ca="1">INDEX({"","_","-","="},IF(OR($D442 &gt;= BI$6, $E442 &lt; BH$6), 0, 1)+IF(OR($F442 &gt;= BI$6, $G442 &lt; BH$6), 0, 2)+1)</f>
        <v/>
      </c>
      <c r="BI442" s="68" t="str">
        <f ca="1">INDEX({"","_","-","="},IF(OR($D442 &gt;= BJ$6, $E442 &lt; BI$6), 0, 1)+IF(OR($F442 &gt;= BJ$6, $G442 &lt; BI$6), 0, 2)+1)</f>
        <v/>
      </c>
      <c r="BJ442" s="68" t="str">
        <f ca="1">INDEX({"","_","-","="},IF(OR($D442 &gt;= BK$6, $E442 &lt; BJ$6), 0, 1)+IF(OR($F442 &gt;= BK$6, $G442 &lt; BJ$6), 0, 2)+1)</f>
        <v/>
      </c>
      <c r="BK442" s="68" t="str">
        <f ca="1">INDEX({"","_","-","="},IF(OR($D442 &gt;= BL$6, $E442 &lt; BK$6), 0, 1)+IF(OR($F442 &gt;= BL$6, $G442 &lt; BK$6), 0, 2)+1)</f>
        <v/>
      </c>
      <c r="BL442" s="68" t="str">
        <f ca="1">INDEX({"","_","-","="},IF(OR($D442 &gt;= BM$6, $E442 &lt; BL$6), 0, 1)+IF(OR($F442 &gt;= BM$6, $G442 &lt; BL$6), 0, 2)+1)</f>
        <v/>
      </c>
      <c r="BM442" s="68" t="str">
        <f ca="1">INDEX({"","_","-","="},IF(OR($D442 &gt;= BN$6, $E442 &lt; BM$6), 0, 1)+IF(OR($F442 &gt;= BN$6, $G442 &lt; BM$6), 0, 2)+1)</f>
        <v/>
      </c>
      <c r="BN442" s="68" t="str">
        <f ca="1">INDEX({"","_","-","="},IF(OR($D442 &gt;= BO$6, $E442 &lt; BN$6), 0, 1)+IF(OR($F442 &gt;= BO$6, $G442 &lt; BN$6), 0, 2)+1)</f>
        <v/>
      </c>
      <c r="BO442" s="68" t="str">
        <f ca="1">INDEX({"","_","-","="},IF(OR($D442 &gt;= BP$6, $E442 &lt; BO$6), 0, 1)+IF(OR($F442 &gt;= BP$6, $G442 &lt; BO$6), 0, 2)+1)</f>
        <v/>
      </c>
      <c r="BP442" s="68" t="str">
        <f ca="1">INDEX({"","_","-","="},IF(OR($D442 &gt;= BQ$6, $E442 &lt; BP$6), 0, 1)+IF(OR($F442 &gt;= BQ$6, $G442 &lt; BP$6), 0, 2)+1)</f>
        <v/>
      </c>
      <c r="BQ442" s="68" t="str">
        <f ca="1">INDEX({"","_","-","="},IF(OR($D442 &gt;= BR$6, $E442 &lt; BQ$6), 0, 1)+IF(OR($F442 &gt;= BR$6, $G442 &lt; BQ$6), 0, 2)+1)</f>
        <v/>
      </c>
      <c r="BR442" s="68" t="str">
        <f ca="1">INDEX({"","_","-","="},IF(OR($D442 &gt;= BS$6, $E442 &lt; BR$6), 0, 1)+IF(OR($F442 &gt;= BS$6, $G442 &lt; BR$6), 0, 2)+1)</f>
        <v/>
      </c>
      <c r="BS442" s="68" t="str">
        <f ca="1">INDEX({"","_","-","="},IF(OR($D442 &gt;= BT$6, $E442 &lt; BS$6), 0, 1)+IF(OR($F442 &gt;= BT$6, $G442 &lt; BS$6), 0, 2)+1)</f>
        <v/>
      </c>
      <c r="BT442" s="68" t="str">
        <f ca="1">INDEX({"","_","-","="},IF(OR($D442 &gt;= BU$6, $E442 &lt; BT$6), 0, 1)+IF(OR($F442 &gt;= BU$6, $G442 &lt; BT$6), 0, 2)+1)</f>
        <v/>
      </c>
      <c r="BU442" s="68" t="str">
        <f ca="1">INDEX({"","_","-","="},IF(OR($D442 &gt;= BV$6, $E442 &lt; BU$6), 0, 1)+IF(OR($F442 &gt;= BV$6, $G442 &lt; BU$6), 0, 2)+1)</f>
        <v/>
      </c>
      <c r="BV442" s="68" t="str">
        <f ca="1">INDEX({"","_","-","="},IF(OR($D442 &gt;= BW$6, $E442 &lt; BV$6), 0, 1)+IF(OR($F442 &gt;= BW$6, $G442 &lt; BV$6), 0, 2)+1)</f>
        <v/>
      </c>
      <c r="BW442" s="68" t="str">
        <f ca="1">INDEX({"","_","-","="},IF(OR($D442 &gt;= BX$6, $E442 &lt; BW$6), 0, 1)+IF(OR($F442 &gt;= BX$6, $G442 &lt; BW$6), 0, 2)+1)</f>
        <v/>
      </c>
      <c r="BX442" s="68" t="str">
        <f ca="1">INDEX({"","_","-","="},IF(OR($D442 &gt;= BY$6, $E442 &lt; BX$6), 0, 1)+IF(OR($F442 &gt;= BY$6, $G442 &lt; BX$6), 0, 2)+1)</f>
        <v/>
      </c>
      <c r="BY442" s="68" t="str">
        <f ca="1">INDEX({"","_","-","="},IF(OR($D442 &gt;= BZ$6, $E442 &lt; BY$6), 0, 1)+IF(OR($F442 &gt;= BZ$6, $G442 &lt; BY$6), 0, 2)+1)</f>
        <v/>
      </c>
      <c r="BZ442" s="68" t="str">
        <f ca="1">INDEX({"","_","-","="},IF(OR($D442 &gt;= CA$6, $E442 &lt; BZ$6), 0, 1)+IF(OR($F442 &gt;= CA$6, $G442 &lt; BZ$6), 0, 2)+1)</f>
        <v/>
      </c>
      <c r="CA442" s="68" t="str">
        <f ca="1">INDEX({"","_","-","="},IF(OR($D442 &gt;= CB$6, $E442 &lt; CA$6), 0, 1)+IF(OR($F442 &gt;= CB$6, $G442 &lt; CA$6), 0, 2)+1)</f>
        <v/>
      </c>
      <c r="CB442" s="68" t="str">
        <f ca="1">INDEX({"","_","-","="},IF(OR($D442 &gt;= CC$6, $E442 &lt; CB$6), 0, 1)+IF(OR($F442 &gt;= CC$6, $G442 &lt; CB$6), 0, 2)+1)</f>
        <v/>
      </c>
      <c r="CC442" s="68" t="str">
        <f ca="1">INDEX({"","_","-","="},IF(OR($D442 &gt;= CD$6, $E442 &lt; CC$6), 0, 1)+IF(OR($F442 &gt;= CD$6, $G442 &lt; CC$6), 0, 2)+1)</f>
        <v/>
      </c>
      <c r="CD442" s="68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IF('临-进度'!M438,'临-进度'!$A438,"")</f>
        <v/>
      </c>
      <c r="B443" s="8" t="str">
        <f ca="1">IF('临-进度'!M438,'临-进度'!$B438,"")</f>
        <v/>
      </c>
      <c r="C443" s="8" t="str">
        <f ca="1">IF('临-进度'!M438,'临-进度'!$E438,"")</f>
        <v/>
      </c>
      <c r="D443" s="40" t="str">
        <f ca="1">IF('临-进度'!$M438,'临-进度'!$I438,"")</f>
        <v/>
      </c>
      <c r="E443" s="40" t="str">
        <f ca="1">IF('临-进度'!$M438,'临-进度'!$AE438,"")</f>
        <v/>
      </c>
      <c r="F443" s="40" t="str">
        <f ca="1">IF('临-进度'!$M438,'临-进度'!$J438,"")</f>
        <v/>
      </c>
      <c r="G443" s="73" t="str">
        <f ca="1">IF('临-进度'!$M438,'临-进度'!$AF438,"")</f>
        <v/>
      </c>
      <c r="H443" s="68" t="str">
        <f ca="1">INDEX({"","_","-","="},IF(OR($D443 &gt;= I$6, $E443 &lt; H$6), 0, 1)+IF(OR($F443 &gt;= I$6, $G443 &lt; H$6), 0, 2)+1)</f>
        <v/>
      </c>
      <c r="I443" s="68" t="str">
        <f ca="1">INDEX({"","_","-","="},IF(OR($D443 &gt;= J$6, $E443 &lt; I$6), 0, 1)+IF(OR($F443 &gt;= J$6, $G443 &lt; I$6), 0, 2)+1)</f>
        <v/>
      </c>
      <c r="J443" s="68" t="str">
        <f ca="1">INDEX({"","_","-","="},IF(OR($D443 &gt;= K$6, $E443 &lt; J$6), 0, 1)+IF(OR($F443 &gt;= K$6, $G443 &lt; J$6), 0, 2)+1)</f>
        <v/>
      </c>
      <c r="K443" s="68" t="str">
        <f ca="1">INDEX({"","_","-","="},IF(OR($D443 &gt;= L$6, $E443 &lt; K$6), 0, 1)+IF(OR($F443 &gt;= L$6, $G443 &lt; K$6), 0, 2)+1)</f>
        <v/>
      </c>
      <c r="L443" s="68" t="str">
        <f ca="1">INDEX({"","_","-","="},IF(OR($D443 &gt;= M$6, $E443 &lt; L$6), 0, 1)+IF(OR($F443 &gt;= M$6, $G443 &lt; L$6), 0, 2)+1)</f>
        <v/>
      </c>
      <c r="M443" s="68" t="str">
        <f ca="1">INDEX({"","_","-","="},IF(OR($D443 &gt;= N$6, $E443 &lt; M$6), 0, 1)+IF(OR($F443 &gt;= N$6, $G443 &lt; M$6), 0, 2)+1)</f>
        <v/>
      </c>
      <c r="N443" s="68" t="str">
        <f ca="1">INDEX({"","_","-","="},IF(OR($D443 &gt;= O$6, $E443 &lt; N$6), 0, 1)+IF(OR($F443 &gt;= O$6, $G443 &lt; N$6), 0, 2)+1)</f>
        <v/>
      </c>
      <c r="O443" s="68" t="str">
        <f ca="1">INDEX({"","_","-","="},IF(OR($D443 &gt;= P$6, $E443 &lt; O$6), 0, 1)+IF(OR($F443 &gt;= P$6, $G443 &lt; O$6), 0, 2)+1)</f>
        <v/>
      </c>
      <c r="P443" s="68" t="str">
        <f ca="1">INDEX({"","_","-","="},IF(OR($D443 &gt;= Q$6, $E443 &lt; P$6), 0, 1)+IF(OR($F443 &gt;= Q$6, $G443 &lt; P$6), 0, 2)+1)</f>
        <v/>
      </c>
      <c r="Q443" s="68" t="str">
        <f ca="1">INDEX({"","_","-","="},IF(OR($D443 &gt;= R$6, $E443 &lt; Q$6), 0, 1)+IF(OR($F443 &gt;= R$6, $G443 &lt; Q$6), 0, 2)+1)</f>
        <v/>
      </c>
      <c r="R443" s="68" t="str">
        <f ca="1">INDEX({"","_","-","="},IF(OR($D443 &gt;= S$6, $E443 &lt; R$6), 0, 1)+IF(OR($F443 &gt;= S$6, $G443 &lt; R$6), 0, 2)+1)</f>
        <v/>
      </c>
      <c r="S443" s="68" t="str">
        <f ca="1">INDEX({"","_","-","="},IF(OR($D443 &gt;= T$6, $E443 &lt; S$6), 0, 1)+IF(OR($F443 &gt;= T$6, $G443 &lt; S$6), 0, 2)+1)</f>
        <v/>
      </c>
      <c r="T443" s="68" t="str">
        <f ca="1">INDEX({"","_","-","="},IF(OR($D443 &gt;= U$6, $E443 &lt; T$6), 0, 1)+IF(OR($F443 &gt;= U$6, $G443 &lt; T$6), 0, 2)+1)</f>
        <v/>
      </c>
      <c r="U443" s="68" t="str">
        <f ca="1">INDEX({"","_","-","="},IF(OR($D443 &gt;= V$6, $E443 &lt; U$6), 0, 1)+IF(OR($F443 &gt;= V$6, $G443 &lt; U$6), 0, 2)+1)</f>
        <v/>
      </c>
      <c r="V443" s="68" t="str">
        <f ca="1">INDEX({"","_","-","="},IF(OR($D443 &gt;= W$6, $E443 &lt; V$6), 0, 1)+IF(OR($F443 &gt;= W$6, $G443 &lt; V$6), 0, 2)+1)</f>
        <v/>
      </c>
      <c r="W443" s="68" t="str">
        <f ca="1">INDEX({"","_","-","="},IF(OR($D443 &gt;= X$6, $E443 &lt; W$6), 0, 1)+IF(OR($F443 &gt;= X$6, $G443 &lt; W$6), 0, 2)+1)</f>
        <v/>
      </c>
      <c r="X443" s="68" t="str">
        <f ca="1">INDEX({"","_","-","="},IF(OR($D443 &gt;= Y$6, $E443 &lt; X$6), 0, 1)+IF(OR($F443 &gt;= Y$6, $G443 &lt; X$6), 0, 2)+1)</f>
        <v/>
      </c>
      <c r="Y443" s="68" t="str">
        <f ca="1">INDEX({"","_","-","="},IF(OR($D443 &gt;= Z$6, $E443 &lt; Y$6), 0, 1)+IF(OR($F443 &gt;= Z$6, $G443 &lt; Y$6), 0, 2)+1)</f>
        <v/>
      </c>
      <c r="Z443" s="68" t="str">
        <f ca="1">INDEX({"","_","-","="},IF(OR($D443 &gt;= AA$6, $E443 &lt; Z$6), 0, 1)+IF(OR($F443 &gt;= AA$6, $G443 &lt; Z$6), 0, 2)+1)</f>
        <v/>
      </c>
      <c r="AA443" s="68" t="str">
        <f ca="1">INDEX({"","_","-","="},IF(OR($D443 &gt;= AB$6, $E443 &lt; AA$6), 0, 1)+IF(OR($F443 &gt;= AB$6, $G443 &lt; AA$6), 0, 2)+1)</f>
        <v/>
      </c>
      <c r="AB443" s="68" t="str">
        <f ca="1">INDEX({"","_","-","="},IF(OR($D443 &gt;= AC$6, $E443 &lt; AB$6), 0, 1)+IF(OR($F443 &gt;= AC$6, $G443 &lt; AB$6), 0, 2)+1)</f>
        <v/>
      </c>
      <c r="AC443" s="68" t="str">
        <f ca="1">INDEX({"","_","-","="},IF(OR($D443 &gt;= AD$6, $E443 &lt; AC$6), 0, 1)+IF(OR($F443 &gt;= AD$6, $G443 &lt; AC$6), 0, 2)+1)</f>
        <v/>
      </c>
      <c r="AD443" s="68" t="str">
        <f ca="1">INDEX({"","_","-","="},IF(OR($D443 &gt;= AE$6, $E443 &lt; AD$6), 0, 1)+IF(OR($F443 &gt;= AE$6, $G443 &lt; AD$6), 0, 2)+1)</f>
        <v/>
      </c>
      <c r="AE443" s="68" t="str">
        <f ca="1">INDEX({"","_","-","="},IF(OR($D443 &gt;= AF$6, $E443 &lt; AE$6), 0, 1)+IF(OR($F443 &gt;= AF$6, $G443 &lt; AE$6), 0, 2)+1)</f>
        <v/>
      </c>
      <c r="AF443" s="68" t="str">
        <f ca="1">INDEX({"","_","-","="},IF(OR($D443 &gt;= AG$6, $E443 &lt; AF$6), 0, 1)+IF(OR($F443 &gt;= AG$6, $G443 &lt; AF$6), 0, 2)+1)</f>
        <v/>
      </c>
      <c r="AG443" s="68" t="str">
        <f ca="1">INDEX({"","_","-","="},IF(OR($D443 &gt;= AH$6, $E443 &lt; AG$6), 0, 1)+IF(OR($F443 &gt;= AH$6, $G443 &lt; AG$6), 0, 2)+1)</f>
        <v/>
      </c>
      <c r="AH443" s="68" t="str">
        <f ca="1">INDEX({"","_","-","="},IF(OR($D443 &gt;= AI$6, $E443 &lt; AH$6), 0, 1)+IF(OR($F443 &gt;= AI$6, $G443 &lt; AH$6), 0, 2)+1)</f>
        <v/>
      </c>
      <c r="AI443" s="68" t="str">
        <f ca="1">INDEX({"","_","-","="},IF(OR($D443 &gt;= AJ$6, $E443 &lt; AI$6), 0, 1)+IF(OR($F443 &gt;= AJ$6, $G443 &lt; AI$6), 0, 2)+1)</f>
        <v/>
      </c>
      <c r="AJ443" s="68" t="str">
        <f ca="1">INDEX({"","_","-","="},IF(OR($D443 &gt;= AK$6, $E443 &lt; AJ$6), 0, 1)+IF(OR($F443 &gt;= AK$6, $G443 &lt; AJ$6), 0, 2)+1)</f>
        <v/>
      </c>
      <c r="AK443" s="68" t="str">
        <f ca="1">INDEX({"","_","-","="},IF(OR($D443 &gt;= AL$6, $E443 &lt; AK$6), 0, 1)+IF(OR($F443 &gt;= AL$6, $G443 &lt; AK$6), 0, 2)+1)</f>
        <v/>
      </c>
      <c r="AL443" s="68" t="str">
        <f ca="1">INDEX({"","_","-","="},IF(OR($D443 &gt;= AM$6, $E443 &lt; AL$6), 0, 1)+IF(OR($F443 &gt;= AM$6, $G443 &lt; AL$6), 0, 2)+1)</f>
        <v/>
      </c>
      <c r="AM443" s="68" t="str">
        <f ca="1">INDEX({"","_","-","="},IF(OR($D443 &gt;= AN$6, $E443 &lt; AM$6), 0, 1)+IF(OR($F443 &gt;= AN$6, $G443 &lt; AM$6), 0, 2)+1)</f>
        <v/>
      </c>
      <c r="AN443" s="68" t="str">
        <f ca="1">INDEX({"","_","-","="},IF(OR($D443 &gt;= AO$6, $E443 &lt; AN$6), 0, 1)+IF(OR($F443 &gt;= AO$6, $G443 &lt; AN$6), 0, 2)+1)</f>
        <v/>
      </c>
      <c r="AO443" s="68" t="str">
        <f ca="1">INDEX({"","_","-","="},IF(OR($D443 &gt;= AP$6, $E443 &lt; AO$6), 0, 1)+IF(OR($F443 &gt;= AP$6, $G443 &lt; AO$6), 0, 2)+1)</f>
        <v/>
      </c>
      <c r="AP443" s="68" t="str">
        <f ca="1">INDEX({"","_","-","="},IF(OR($D443 &gt;= AQ$6, $E443 &lt; AP$6), 0, 1)+IF(OR($F443 &gt;= AQ$6, $G443 &lt; AP$6), 0, 2)+1)</f>
        <v/>
      </c>
      <c r="AQ443" s="68" t="str">
        <f ca="1">INDEX({"","_","-","="},IF(OR($D443 &gt;= AR$6, $E443 &lt; AQ$6), 0, 1)+IF(OR($F443 &gt;= AR$6, $G443 &lt; AQ$6), 0, 2)+1)</f>
        <v/>
      </c>
      <c r="AR443" s="68" t="str">
        <f ca="1">INDEX({"","_","-","="},IF(OR($D443 &gt;= AS$6, $E443 &lt; AR$6), 0, 1)+IF(OR($F443 &gt;= AS$6, $G443 &lt; AR$6), 0, 2)+1)</f>
        <v/>
      </c>
      <c r="AS443" s="68" t="str">
        <f ca="1">INDEX({"","_","-","="},IF(OR($D443 &gt;= AT$6, $E443 &lt; AS$6), 0, 1)+IF(OR($F443 &gt;= AT$6, $G443 &lt; AS$6), 0, 2)+1)</f>
        <v/>
      </c>
      <c r="AT443" s="68" t="str">
        <f ca="1">INDEX({"","_","-","="},IF(OR($D443 &gt;= AU$6, $E443 &lt; AT$6), 0, 1)+IF(OR($F443 &gt;= AU$6, $G443 &lt; AT$6), 0, 2)+1)</f>
        <v/>
      </c>
      <c r="AU443" s="68" t="str">
        <f ca="1">INDEX({"","_","-","="},IF(OR($D443 &gt;= AV$6, $E443 &lt; AU$6), 0, 1)+IF(OR($F443 &gt;= AV$6, $G443 &lt; AU$6), 0, 2)+1)</f>
        <v/>
      </c>
      <c r="AV443" s="68" t="str">
        <f ca="1">INDEX({"","_","-","="},IF(OR($D443 &gt;= AW$6, $E443 &lt; AV$6), 0, 1)+IF(OR($F443 &gt;= AW$6, $G443 &lt; AV$6), 0, 2)+1)</f>
        <v/>
      </c>
      <c r="AW443" s="68" t="str">
        <f ca="1">INDEX({"","_","-","="},IF(OR($D443 &gt;= AX$6, $E443 &lt; AW$6), 0, 1)+IF(OR($F443 &gt;= AX$6, $G443 &lt; AW$6), 0, 2)+1)</f>
        <v/>
      </c>
      <c r="AX443" s="68" t="str">
        <f ca="1">INDEX({"","_","-","="},IF(OR($D443 &gt;= AY$6, $E443 &lt; AX$6), 0, 1)+IF(OR($F443 &gt;= AY$6, $G443 &lt; AX$6), 0, 2)+1)</f>
        <v/>
      </c>
      <c r="AY443" s="68" t="str">
        <f ca="1">INDEX({"","_","-","="},IF(OR($D443 &gt;= AZ$6, $E443 &lt; AY$6), 0, 1)+IF(OR($F443 &gt;= AZ$6, $G443 &lt; AY$6), 0, 2)+1)</f>
        <v/>
      </c>
      <c r="AZ443" s="68" t="str">
        <f ca="1">INDEX({"","_","-","="},IF(OR($D443 &gt;= BA$6, $E443 &lt; AZ$6), 0, 1)+IF(OR($F443 &gt;= BA$6, $G443 &lt; AZ$6), 0, 2)+1)</f>
        <v/>
      </c>
      <c r="BA443" s="68" t="str">
        <f ca="1">INDEX({"","_","-","="},IF(OR($D443 &gt;= BB$6, $E443 &lt; BA$6), 0, 1)+IF(OR($F443 &gt;= BB$6, $G443 &lt; BA$6), 0, 2)+1)</f>
        <v/>
      </c>
      <c r="BB443" s="68" t="str">
        <f ca="1">INDEX({"","_","-","="},IF(OR($D443 &gt;= BC$6, $E443 &lt; BB$6), 0, 1)+IF(OR($F443 &gt;= BC$6, $G443 &lt; BB$6), 0, 2)+1)</f>
        <v/>
      </c>
      <c r="BC443" s="68" t="str">
        <f ca="1">INDEX({"","_","-","="},IF(OR($D443 &gt;= BD$6, $E443 &lt; BC$6), 0, 1)+IF(OR($F443 &gt;= BD$6, $G443 &lt; BC$6), 0, 2)+1)</f>
        <v/>
      </c>
      <c r="BD443" s="68" t="str">
        <f ca="1">INDEX({"","_","-","="},IF(OR($D443 &gt;= BE$6, $E443 &lt; BD$6), 0, 1)+IF(OR($F443 &gt;= BE$6, $G443 &lt; BD$6), 0, 2)+1)</f>
        <v/>
      </c>
      <c r="BE443" s="68" t="str">
        <f ca="1">INDEX({"","_","-","="},IF(OR($D443 &gt;= BF$6, $E443 &lt; BE$6), 0, 1)+IF(OR($F443 &gt;= BF$6, $G443 &lt; BE$6), 0, 2)+1)</f>
        <v/>
      </c>
      <c r="BF443" s="68" t="str">
        <f ca="1">INDEX({"","_","-","="},IF(OR($D443 &gt;= BG$6, $E443 &lt; BF$6), 0, 1)+IF(OR($F443 &gt;= BG$6, $G443 &lt; BF$6), 0, 2)+1)</f>
        <v/>
      </c>
      <c r="BG443" s="68" t="str">
        <f ca="1">INDEX({"","_","-","="},IF(OR($D443 &gt;= BH$6, $E443 &lt; BG$6), 0, 1)+IF(OR($F443 &gt;= BH$6, $G443 &lt; BG$6), 0, 2)+1)</f>
        <v/>
      </c>
      <c r="BH443" s="68" t="str">
        <f ca="1">INDEX({"","_","-","="},IF(OR($D443 &gt;= BI$6, $E443 &lt; BH$6), 0, 1)+IF(OR($F443 &gt;= BI$6, $G443 &lt; BH$6), 0, 2)+1)</f>
        <v/>
      </c>
      <c r="BI443" s="68" t="str">
        <f ca="1">INDEX({"","_","-","="},IF(OR($D443 &gt;= BJ$6, $E443 &lt; BI$6), 0, 1)+IF(OR($F443 &gt;= BJ$6, $G443 &lt; BI$6), 0, 2)+1)</f>
        <v/>
      </c>
      <c r="BJ443" s="68" t="str">
        <f ca="1">INDEX({"","_","-","="},IF(OR($D443 &gt;= BK$6, $E443 &lt; BJ$6), 0, 1)+IF(OR($F443 &gt;= BK$6, $G443 &lt; BJ$6), 0, 2)+1)</f>
        <v/>
      </c>
      <c r="BK443" s="68" t="str">
        <f ca="1">INDEX({"","_","-","="},IF(OR($D443 &gt;= BL$6, $E443 &lt; BK$6), 0, 1)+IF(OR($F443 &gt;= BL$6, $G443 &lt; BK$6), 0, 2)+1)</f>
        <v/>
      </c>
      <c r="BL443" s="68" t="str">
        <f ca="1">INDEX({"","_","-","="},IF(OR($D443 &gt;= BM$6, $E443 &lt; BL$6), 0, 1)+IF(OR($F443 &gt;= BM$6, $G443 &lt; BL$6), 0, 2)+1)</f>
        <v/>
      </c>
      <c r="BM443" s="68" t="str">
        <f ca="1">INDEX({"","_","-","="},IF(OR($D443 &gt;= BN$6, $E443 &lt; BM$6), 0, 1)+IF(OR($F443 &gt;= BN$6, $G443 &lt; BM$6), 0, 2)+1)</f>
        <v/>
      </c>
      <c r="BN443" s="68" t="str">
        <f ca="1">INDEX({"","_","-","="},IF(OR($D443 &gt;= BO$6, $E443 &lt; BN$6), 0, 1)+IF(OR($F443 &gt;= BO$6, $G443 &lt; BN$6), 0, 2)+1)</f>
        <v/>
      </c>
      <c r="BO443" s="68" t="str">
        <f ca="1">INDEX({"","_","-","="},IF(OR($D443 &gt;= BP$6, $E443 &lt; BO$6), 0, 1)+IF(OR($F443 &gt;= BP$6, $G443 &lt; BO$6), 0, 2)+1)</f>
        <v/>
      </c>
      <c r="BP443" s="68" t="str">
        <f ca="1">INDEX({"","_","-","="},IF(OR($D443 &gt;= BQ$6, $E443 &lt; BP$6), 0, 1)+IF(OR($F443 &gt;= BQ$6, $G443 &lt; BP$6), 0, 2)+1)</f>
        <v/>
      </c>
      <c r="BQ443" s="68" t="str">
        <f ca="1">INDEX({"","_","-","="},IF(OR($D443 &gt;= BR$6, $E443 &lt; BQ$6), 0, 1)+IF(OR($F443 &gt;= BR$6, $G443 &lt; BQ$6), 0, 2)+1)</f>
        <v/>
      </c>
      <c r="BR443" s="68" t="str">
        <f ca="1">INDEX({"","_","-","="},IF(OR($D443 &gt;= BS$6, $E443 &lt; BR$6), 0, 1)+IF(OR($F443 &gt;= BS$6, $G443 &lt; BR$6), 0, 2)+1)</f>
        <v/>
      </c>
      <c r="BS443" s="68" t="str">
        <f ca="1">INDEX({"","_","-","="},IF(OR($D443 &gt;= BT$6, $E443 &lt; BS$6), 0, 1)+IF(OR($F443 &gt;= BT$6, $G443 &lt; BS$6), 0, 2)+1)</f>
        <v/>
      </c>
      <c r="BT443" s="68" t="str">
        <f ca="1">INDEX({"","_","-","="},IF(OR($D443 &gt;= BU$6, $E443 &lt; BT$6), 0, 1)+IF(OR($F443 &gt;= BU$6, $G443 &lt; BT$6), 0, 2)+1)</f>
        <v/>
      </c>
      <c r="BU443" s="68" t="str">
        <f ca="1">INDEX({"","_","-","="},IF(OR($D443 &gt;= BV$6, $E443 &lt; BU$6), 0, 1)+IF(OR($F443 &gt;= BV$6, $G443 &lt; BU$6), 0, 2)+1)</f>
        <v/>
      </c>
      <c r="BV443" s="68" t="str">
        <f ca="1">INDEX({"","_","-","="},IF(OR($D443 &gt;= BW$6, $E443 &lt; BV$6), 0, 1)+IF(OR($F443 &gt;= BW$6, $G443 &lt; BV$6), 0, 2)+1)</f>
        <v/>
      </c>
      <c r="BW443" s="68" t="str">
        <f ca="1">INDEX({"","_","-","="},IF(OR($D443 &gt;= BX$6, $E443 &lt; BW$6), 0, 1)+IF(OR($F443 &gt;= BX$6, $G443 &lt; BW$6), 0, 2)+1)</f>
        <v/>
      </c>
      <c r="BX443" s="68" t="str">
        <f ca="1">INDEX({"","_","-","="},IF(OR($D443 &gt;= BY$6, $E443 &lt; BX$6), 0, 1)+IF(OR($F443 &gt;= BY$6, $G443 &lt; BX$6), 0, 2)+1)</f>
        <v/>
      </c>
      <c r="BY443" s="68" t="str">
        <f ca="1">INDEX({"","_","-","="},IF(OR($D443 &gt;= BZ$6, $E443 &lt; BY$6), 0, 1)+IF(OR($F443 &gt;= BZ$6, $G443 &lt; BY$6), 0, 2)+1)</f>
        <v/>
      </c>
      <c r="BZ443" s="68" t="str">
        <f ca="1">INDEX({"","_","-","="},IF(OR($D443 &gt;= CA$6, $E443 &lt; BZ$6), 0, 1)+IF(OR($F443 &gt;= CA$6, $G443 &lt; BZ$6), 0, 2)+1)</f>
        <v/>
      </c>
      <c r="CA443" s="68" t="str">
        <f ca="1">INDEX({"","_","-","="},IF(OR($D443 &gt;= CB$6, $E443 &lt; CA$6), 0, 1)+IF(OR($F443 &gt;= CB$6, $G443 &lt; CA$6), 0, 2)+1)</f>
        <v/>
      </c>
      <c r="CB443" s="68" t="str">
        <f ca="1">INDEX({"","_","-","="},IF(OR($D443 &gt;= CC$6, $E443 &lt; CB$6), 0, 1)+IF(OR($F443 &gt;= CC$6, $G443 &lt; CB$6), 0, 2)+1)</f>
        <v/>
      </c>
      <c r="CC443" s="68" t="str">
        <f ca="1">INDEX({"","_","-","="},IF(OR($D443 &gt;= CD$6, $E443 &lt; CC$6), 0, 1)+IF(OR($F443 &gt;= CD$6, $G443 &lt; CC$6), 0, 2)+1)</f>
        <v/>
      </c>
      <c r="CD443" s="68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IF('临-进度'!M439,'临-进度'!$A439,"")</f>
        <v/>
      </c>
      <c r="B444" s="8" t="str">
        <f ca="1">IF('临-进度'!M439,'临-进度'!$B439,"")</f>
        <v/>
      </c>
      <c r="C444" s="8" t="str">
        <f ca="1">IF('临-进度'!M439,'临-进度'!$E439,"")</f>
        <v/>
      </c>
      <c r="D444" s="40" t="str">
        <f ca="1">IF('临-进度'!$M439,'临-进度'!$I439,"")</f>
        <v/>
      </c>
      <c r="E444" s="40" t="str">
        <f ca="1">IF('临-进度'!$M439,'临-进度'!$AE439,"")</f>
        <v/>
      </c>
      <c r="F444" s="40" t="str">
        <f ca="1">IF('临-进度'!$M439,'临-进度'!$J439,"")</f>
        <v/>
      </c>
      <c r="G444" s="73" t="str">
        <f ca="1">IF('临-进度'!$M439,'临-进度'!$AF439,"")</f>
        <v/>
      </c>
      <c r="H444" s="68" t="str">
        <f ca="1">INDEX({"","_","-","="},IF(OR($D444 &gt;= I$6, $E444 &lt; H$6), 0, 1)+IF(OR($F444 &gt;= I$6, $G444 &lt; H$6), 0, 2)+1)</f>
        <v/>
      </c>
      <c r="I444" s="68" t="str">
        <f ca="1">INDEX({"","_","-","="},IF(OR($D444 &gt;= J$6, $E444 &lt; I$6), 0, 1)+IF(OR($F444 &gt;= J$6, $G444 &lt; I$6), 0, 2)+1)</f>
        <v/>
      </c>
      <c r="J444" s="68" t="str">
        <f ca="1">INDEX({"","_","-","="},IF(OR($D444 &gt;= K$6, $E444 &lt; J$6), 0, 1)+IF(OR($F444 &gt;= K$6, $G444 &lt; J$6), 0, 2)+1)</f>
        <v/>
      </c>
      <c r="K444" s="68" t="str">
        <f ca="1">INDEX({"","_","-","="},IF(OR($D444 &gt;= L$6, $E444 &lt; K$6), 0, 1)+IF(OR($F444 &gt;= L$6, $G444 &lt; K$6), 0, 2)+1)</f>
        <v/>
      </c>
      <c r="L444" s="68" t="str">
        <f ca="1">INDEX({"","_","-","="},IF(OR($D444 &gt;= M$6, $E444 &lt; L$6), 0, 1)+IF(OR($F444 &gt;= M$6, $G444 &lt; L$6), 0, 2)+1)</f>
        <v/>
      </c>
      <c r="M444" s="68" t="str">
        <f ca="1">INDEX({"","_","-","="},IF(OR($D444 &gt;= N$6, $E444 &lt; M$6), 0, 1)+IF(OR($F444 &gt;= N$6, $G444 &lt; M$6), 0, 2)+1)</f>
        <v/>
      </c>
      <c r="N444" s="68" t="str">
        <f ca="1">INDEX({"","_","-","="},IF(OR($D444 &gt;= O$6, $E444 &lt; N$6), 0, 1)+IF(OR($F444 &gt;= O$6, $G444 &lt; N$6), 0, 2)+1)</f>
        <v/>
      </c>
      <c r="O444" s="68" t="str">
        <f ca="1">INDEX({"","_","-","="},IF(OR($D444 &gt;= P$6, $E444 &lt; O$6), 0, 1)+IF(OR($F444 &gt;= P$6, $G444 &lt; O$6), 0, 2)+1)</f>
        <v/>
      </c>
      <c r="P444" s="68" t="str">
        <f ca="1">INDEX({"","_","-","="},IF(OR($D444 &gt;= Q$6, $E444 &lt; P$6), 0, 1)+IF(OR($F444 &gt;= Q$6, $G444 &lt; P$6), 0, 2)+1)</f>
        <v/>
      </c>
      <c r="Q444" s="68" t="str">
        <f ca="1">INDEX({"","_","-","="},IF(OR($D444 &gt;= R$6, $E444 &lt; Q$6), 0, 1)+IF(OR($F444 &gt;= R$6, $G444 &lt; Q$6), 0, 2)+1)</f>
        <v/>
      </c>
      <c r="R444" s="68" t="str">
        <f ca="1">INDEX({"","_","-","="},IF(OR($D444 &gt;= S$6, $E444 &lt; R$6), 0, 1)+IF(OR($F444 &gt;= S$6, $G444 &lt; R$6), 0, 2)+1)</f>
        <v/>
      </c>
      <c r="S444" s="68" t="str">
        <f ca="1">INDEX({"","_","-","="},IF(OR($D444 &gt;= T$6, $E444 &lt; S$6), 0, 1)+IF(OR($F444 &gt;= T$6, $G444 &lt; S$6), 0, 2)+1)</f>
        <v/>
      </c>
      <c r="T444" s="68" t="str">
        <f ca="1">INDEX({"","_","-","="},IF(OR($D444 &gt;= U$6, $E444 &lt; T$6), 0, 1)+IF(OR($F444 &gt;= U$6, $G444 &lt; T$6), 0, 2)+1)</f>
        <v/>
      </c>
      <c r="U444" s="68" t="str">
        <f ca="1">INDEX({"","_","-","="},IF(OR($D444 &gt;= V$6, $E444 &lt; U$6), 0, 1)+IF(OR($F444 &gt;= V$6, $G444 &lt; U$6), 0, 2)+1)</f>
        <v/>
      </c>
      <c r="V444" s="68" t="str">
        <f ca="1">INDEX({"","_","-","="},IF(OR($D444 &gt;= W$6, $E444 &lt; V$6), 0, 1)+IF(OR($F444 &gt;= W$6, $G444 &lt; V$6), 0, 2)+1)</f>
        <v/>
      </c>
      <c r="W444" s="68" t="str">
        <f ca="1">INDEX({"","_","-","="},IF(OR($D444 &gt;= X$6, $E444 &lt; W$6), 0, 1)+IF(OR($F444 &gt;= X$6, $G444 &lt; W$6), 0, 2)+1)</f>
        <v/>
      </c>
      <c r="X444" s="68" t="str">
        <f ca="1">INDEX({"","_","-","="},IF(OR($D444 &gt;= Y$6, $E444 &lt; X$6), 0, 1)+IF(OR($F444 &gt;= Y$6, $G444 &lt; X$6), 0, 2)+1)</f>
        <v/>
      </c>
      <c r="Y444" s="68" t="str">
        <f ca="1">INDEX({"","_","-","="},IF(OR($D444 &gt;= Z$6, $E444 &lt; Y$6), 0, 1)+IF(OR($F444 &gt;= Z$6, $G444 &lt; Y$6), 0, 2)+1)</f>
        <v/>
      </c>
      <c r="Z444" s="68" t="str">
        <f ca="1">INDEX({"","_","-","="},IF(OR($D444 &gt;= AA$6, $E444 &lt; Z$6), 0, 1)+IF(OR($F444 &gt;= AA$6, $G444 &lt; Z$6), 0, 2)+1)</f>
        <v/>
      </c>
      <c r="AA444" s="68" t="str">
        <f ca="1">INDEX({"","_","-","="},IF(OR($D444 &gt;= AB$6, $E444 &lt; AA$6), 0, 1)+IF(OR($F444 &gt;= AB$6, $G444 &lt; AA$6), 0, 2)+1)</f>
        <v/>
      </c>
      <c r="AB444" s="68" t="str">
        <f ca="1">INDEX({"","_","-","="},IF(OR($D444 &gt;= AC$6, $E444 &lt; AB$6), 0, 1)+IF(OR($F444 &gt;= AC$6, $G444 &lt; AB$6), 0, 2)+1)</f>
        <v/>
      </c>
      <c r="AC444" s="68" t="str">
        <f ca="1">INDEX({"","_","-","="},IF(OR($D444 &gt;= AD$6, $E444 &lt; AC$6), 0, 1)+IF(OR($F444 &gt;= AD$6, $G444 &lt; AC$6), 0, 2)+1)</f>
        <v/>
      </c>
      <c r="AD444" s="68" t="str">
        <f ca="1">INDEX({"","_","-","="},IF(OR($D444 &gt;= AE$6, $E444 &lt; AD$6), 0, 1)+IF(OR($F444 &gt;= AE$6, $G444 &lt; AD$6), 0, 2)+1)</f>
        <v/>
      </c>
      <c r="AE444" s="68" t="str">
        <f ca="1">INDEX({"","_","-","="},IF(OR($D444 &gt;= AF$6, $E444 &lt; AE$6), 0, 1)+IF(OR($F444 &gt;= AF$6, $G444 &lt; AE$6), 0, 2)+1)</f>
        <v/>
      </c>
      <c r="AF444" s="68" t="str">
        <f ca="1">INDEX({"","_","-","="},IF(OR($D444 &gt;= AG$6, $E444 &lt; AF$6), 0, 1)+IF(OR($F444 &gt;= AG$6, $G444 &lt; AF$6), 0, 2)+1)</f>
        <v/>
      </c>
      <c r="AG444" s="68" t="str">
        <f ca="1">INDEX({"","_","-","="},IF(OR($D444 &gt;= AH$6, $E444 &lt; AG$6), 0, 1)+IF(OR($F444 &gt;= AH$6, $G444 &lt; AG$6), 0, 2)+1)</f>
        <v/>
      </c>
      <c r="AH444" s="68" t="str">
        <f ca="1">INDEX({"","_","-","="},IF(OR($D444 &gt;= AI$6, $E444 &lt; AH$6), 0, 1)+IF(OR($F444 &gt;= AI$6, $G444 &lt; AH$6), 0, 2)+1)</f>
        <v/>
      </c>
      <c r="AI444" s="68" t="str">
        <f ca="1">INDEX({"","_","-","="},IF(OR($D444 &gt;= AJ$6, $E444 &lt; AI$6), 0, 1)+IF(OR($F444 &gt;= AJ$6, $G444 &lt; AI$6), 0, 2)+1)</f>
        <v/>
      </c>
      <c r="AJ444" s="68" t="str">
        <f ca="1">INDEX({"","_","-","="},IF(OR($D444 &gt;= AK$6, $E444 &lt; AJ$6), 0, 1)+IF(OR($F444 &gt;= AK$6, $G444 &lt; AJ$6), 0, 2)+1)</f>
        <v/>
      </c>
      <c r="AK444" s="68" t="str">
        <f ca="1">INDEX({"","_","-","="},IF(OR($D444 &gt;= AL$6, $E444 &lt; AK$6), 0, 1)+IF(OR($F444 &gt;= AL$6, $G444 &lt; AK$6), 0, 2)+1)</f>
        <v/>
      </c>
      <c r="AL444" s="68" t="str">
        <f ca="1">INDEX({"","_","-","="},IF(OR($D444 &gt;= AM$6, $E444 &lt; AL$6), 0, 1)+IF(OR($F444 &gt;= AM$6, $G444 &lt; AL$6), 0, 2)+1)</f>
        <v/>
      </c>
      <c r="AM444" s="68" t="str">
        <f ca="1">INDEX({"","_","-","="},IF(OR($D444 &gt;= AN$6, $E444 &lt; AM$6), 0, 1)+IF(OR($F444 &gt;= AN$6, $G444 &lt; AM$6), 0, 2)+1)</f>
        <v/>
      </c>
      <c r="AN444" s="68" t="str">
        <f ca="1">INDEX({"","_","-","="},IF(OR($D444 &gt;= AO$6, $E444 &lt; AN$6), 0, 1)+IF(OR($F444 &gt;= AO$6, $G444 &lt; AN$6), 0, 2)+1)</f>
        <v/>
      </c>
      <c r="AO444" s="68" t="str">
        <f ca="1">INDEX({"","_","-","="},IF(OR($D444 &gt;= AP$6, $E444 &lt; AO$6), 0, 1)+IF(OR($F444 &gt;= AP$6, $G444 &lt; AO$6), 0, 2)+1)</f>
        <v/>
      </c>
      <c r="AP444" s="68" t="str">
        <f ca="1">INDEX({"","_","-","="},IF(OR($D444 &gt;= AQ$6, $E444 &lt; AP$6), 0, 1)+IF(OR($F444 &gt;= AQ$6, $G444 &lt; AP$6), 0, 2)+1)</f>
        <v/>
      </c>
      <c r="AQ444" s="68" t="str">
        <f ca="1">INDEX({"","_","-","="},IF(OR($D444 &gt;= AR$6, $E444 &lt; AQ$6), 0, 1)+IF(OR($F444 &gt;= AR$6, $G444 &lt; AQ$6), 0, 2)+1)</f>
        <v/>
      </c>
      <c r="AR444" s="68" t="str">
        <f ca="1">INDEX({"","_","-","="},IF(OR($D444 &gt;= AS$6, $E444 &lt; AR$6), 0, 1)+IF(OR($F444 &gt;= AS$6, $G444 &lt; AR$6), 0, 2)+1)</f>
        <v/>
      </c>
      <c r="AS444" s="68" t="str">
        <f ca="1">INDEX({"","_","-","="},IF(OR($D444 &gt;= AT$6, $E444 &lt; AS$6), 0, 1)+IF(OR($F444 &gt;= AT$6, $G444 &lt; AS$6), 0, 2)+1)</f>
        <v/>
      </c>
      <c r="AT444" s="68" t="str">
        <f ca="1">INDEX({"","_","-","="},IF(OR($D444 &gt;= AU$6, $E444 &lt; AT$6), 0, 1)+IF(OR($F444 &gt;= AU$6, $G444 &lt; AT$6), 0, 2)+1)</f>
        <v/>
      </c>
      <c r="AU444" s="68" t="str">
        <f ca="1">INDEX({"","_","-","="},IF(OR($D444 &gt;= AV$6, $E444 &lt; AU$6), 0, 1)+IF(OR($F444 &gt;= AV$6, $G444 &lt; AU$6), 0, 2)+1)</f>
        <v/>
      </c>
      <c r="AV444" s="68" t="str">
        <f ca="1">INDEX({"","_","-","="},IF(OR($D444 &gt;= AW$6, $E444 &lt; AV$6), 0, 1)+IF(OR($F444 &gt;= AW$6, $G444 &lt; AV$6), 0, 2)+1)</f>
        <v/>
      </c>
      <c r="AW444" s="68" t="str">
        <f ca="1">INDEX({"","_","-","="},IF(OR($D444 &gt;= AX$6, $E444 &lt; AW$6), 0, 1)+IF(OR($F444 &gt;= AX$6, $G444 &lt; AW$6), 0, 2)+1)</f>
        <v/>
      </c>
      <c r="AX444" s="68" t="str">
        <f ca="1">INDEX({"","_","-","="},IF(OR($D444 &gt;= AY$6, $E444 &lt; AX$6), 0, 1)+IF(OR($F444 &gt;= AY$6, $G444 &lt; AX$6), 0, 2)+1)</f>
        <v/>
      </c>
      <c r="AY444" s="68" t="str">
        <f ca="1">INDEX({"","_","-","="},IF(OR($D444 &gt;= AZ$6, $E444 &lt; AY$6), 0, 1)+IF(OR($F444 &gt;= AZ$6, $G444 &lt; AY$6), 0, 2)+1)</f>
        <v/>
      </c>
      <c r="AZ444" s="68" t="str">
        <f ca="1">INDEX({"","_","-","="},IF(OR($D444 &gt;= BA$6, $E444 &lt; AZ$6), 0, 1)+IF(OR($F444 &gt;= BA$6, $G444 &lt; AZ$6), 0, 2)+1)</f>
        <v/>
      </c>
      <c r="BA444" s="68" t="str">
        <f ca="1">INDEX({"","_","-","="},IF(OR($D444 &gt;= BB$6, $E444 &lt; BA$6), 0, 1)+IF(OR($F444 &gt;= BB$6, $G444 &lt; BA$6), 0, 2)+1)</f>
        <v/>
      </c>
      <c r="BB444" s="68" t="str">
        <f ca="1">INDEX({"","_","-","="},IF(OR($D444 &gt;= BC$6, $E444 &lt; BB$6), 0, 1)+IF(OR($F444 &gt;= BC$6, $G444 &lt; BB$6), 0, 2)+1)</f>
        <v/>
      </c>
      <c r="BC444" s="68" t="str">
        <f ca="1">INDEX({"","_","-","="},IF(OR($D444 &gt;= BD$6, $E444 &lt; BC$6), 0, 1)+IF(OR($F444 &gt;= BD$6, $G444 &lt; BC$6), 0, 2)+1)</f>
        <v/>
      </c>
      <c r="BD444" s="68" t="str">
        <f ca="1">INDEX({"","_","-","="},IF(OR($D444 &gt;= BE$6, $E444 &lt; BD$6), 0, 1)+IF(OR($F444 &gt;= BE$6, $G444 &lt; BD$6), 0, 2)+1)</f>
        <v/>
      </c>
      <c r="BE444" s="68" t="str">
        <f ca="1">INDEX({"","_","-","="},IF(OR($D444 &gt;= BF$6, $E444 &lt; BE$6), 0, 1)+IF(OR($F444 &gt;= BF$6, $G444 &lt; BE$6), 0, 2)+1)</f>
        <v/>
      </c>
      <c r="BF444" s="68" t="str">
        <f ca="1">INDEX({"","_","-","="},IF(OR($D444 &gt;= BG$6, $E444 &lt; BF$6), 0, 1)+IF(OR($F444 &gt;= BG$6, $G444 &lt; BF$6), 0, 2)+1)</f>
        <v/>
      </c>
      <c r="BG444" s="68" t="str">
        <f ca="1">INDEX({"","_","-","="},IF(OR($D444 &gt;= BH$6, $E444 &lt; BG$6), 0, 1)+IF(OR($F444 &gt;= BH$6, $G444 &lt; BG$6), 0, 2)+1)</f>
        <v/>
      </c>
      <c r="BH444" s="68" t="str">
        <f ca="1">INDEX({"","_","-","="},IF(OR($D444 &gt;= BI$6, $E444 &lt; BH$6), 0, 1)+IF(OR($F444 &gt;= BI$6, $G444 &lt; BH$6), 0, 2)+1)</f>
        <v/>
      </c>
      <c r="BI444" s="68" t="str">
        <f ca="1">INDEX({"","_","-","="},IF(OR($D444 &gt;= BJ$6, $E444 &lt; BI$6), 0, 1)+IF(OR($F444 &gt;= BJ$6, $G444 &lt; BI$6), 0, 2)+1)</f>
        <v/>
      </c>
      <c r="BJ444" s="68" t="str">
        <f ca="1">INDEX({"","_","-","="},IF(OR($D444 &gt;= BK$6, $E444 &lt; BJ$6), 0, 1)+IF(OR($F444 &gt;= BK$6, $G444 &lt; BJ$6), 0, 2)+1)</f>
        <v/>
      </c>
      <c r="BK444" s="68" t="str">
        <f ca="1">INDEX({"","_","-","="},IF(OR($D444 &gt;= BL$6, $E444 &lt; BK$6), 0, 1)+IF(OR($F444 &gt;= BL$6, $G444 &lt; BK$6), 0, 2)+1)</f>
        <v/>
      </c>
      <c r="BL444" s="68" t="str">
        <f ca="1">INDEX({"","_","-","="},IF(OR($D444 &gt;= BM$6, $E444 &lt; BL$6), 0, 1)+IF(OR($F444 &gt;= BM$6, $G444 &lt; BL$6), 0, 2)+1)</f>
        <v/>
      </c>
      <c r="BM444" s="68" t="str">
        <f ca="1">INDEX({"","_","-","="},IF(OR($D444 &gt;= BN$6, $E444 &lt; BM$6), 0, 1)+IF(OR($F444 &gt;= BN$6, $G444 &lt; BM$6), 0, 2)+1)</f>
        <v/>
      </c>
      <c r="BN444" s="68" t="str">
        <f ca="1">INDEX({"","_","-","="},IF(OR($D444 &gt;= BO$6, $E444 &lt; BN$6), 0, 1)+IF(OR($F444 &gt;= BO$6, $G444 &lt; BN$6), 0, 2)+1)</f>
        <v/>
      </c>
      <c r="BO444" s="68" t="str">
        <f ca="1">INDEX({"","_","-","="},IF(OR($D444 &gt;= BP$6, $E444 &lt; BO$6), 0, 1)+IF(OR($F444 &gt;= BP$6, $G444 &lt; BO$6), 0, 2)+1)</f>
        <v/>
      </c>
      <c r="BP444" s="68" t="str">
        <f ca="1">INDEX({"","_","-","="},IF(OR($D444 &gt;= BQ$6, $E444 &lt; BP$6), 0, 1)+IF(OR($F444 &gt;= BQ$6, $G444 &lt; BP$6), 0, 2)+1)</f>
        <v/>
      </c>
      <c r="BQ444" s="68" t="str">
        <f ca="1">INDEX({"","_","-","="},IF(OR($D444 &gt;= BR$6, $E444 &lt; BQ$6), 0, 1)+IF(OR($F444 &gt;= BR$6, $G444 &lt; BQ$6), 0, 2)+1)</f>
        <v/>
      </c>
      <c r="BR444" s="68" t="str">
        <f ca="1">INDEX({"","_","-","="},IF(OR($D444 &gt;= BS$6, $E444 &lt; BR$6), 0, 1)+IF(OR($F444 &gt;= BS$6, $G444 &lt; BR$6), 0, 2)+1)</f>
        <v/>
      </c>
      <c r="BS444" s="68" t="str">
        <f ca="1">INDEX({"","_","-","="},IF(OR($D444 &gt;= BT$6, $E444 &lt; BS$6), 0, 1)+IF(OR($F444 &gt;= BT$6, $G444 &lt; BS$6), 0, 2)+1)</f>
        <v/>
      </c>
      <c r="BT444" s="68" t="str">
        <f ca="1">INDEX({"","_","-","="},IF(OR($D444 &gt;= BU$6, $E444 &lt; BT$6), 0, 1)+IF(OR($F444 &gt;= BU$6, $G444 &lt; BT$6), 0, 2)+1)</f>
        <v/>
      </c>
      <c r="BU444" s="68" t="str">
        <f ca="1">INDEX({"","_","-","="},IF(OR($D444 &gt;= BV$6, $E444 &lt; BU$6), 0, 1)+IF(OR($F444 &gt;= BV$6, $G444 &lt; BU$6), 0, 2)+1)</f>
        <v/>
      </c>
      <c r="BV444" s="68" t="str">
        <f ca="1">INDEX({"","_","-","="},IF(OR($D444 &gt;= BW$6, $E444 &lt; BV$6), 0, 1)+IF(OR($F444 &gt;= BW$6, $G444 &lt; BV$6), 0, 2)+1)</f>
        <v/>
      </c>
      <c r="BW444" s="68" t="str">
        <f ca="1">INDEX({"","_","-","="},IF(OR($D444 &gt;= BX$6, $E444 &lt; BW$6), 0, 1)+IF(OR($F444 &gt;= BX$6, $G444 &lt; BW$6), 0, 2)+1)</f>
        <v/>
      </c>
      <c r="BX444" s="68" t="str">
        <f ca="1">INDEX({"","_","-","="},IF(OR($D444 &gt;= BY$6, $E444 &lt; BX$6), 0, 1)+IF(OR($F444 &gt;= BY$6, $G444 &lt; BX$6), 0, 2)+1)</f>
        <v/>
      </c>
      <c r="BY444" s="68" t="str">
        <f ca="1">INDEX({"","_","-","="},IF(OR($D444 &gt;= BZ$6, $E444 &lt; BY$6), 0, 1)+IF(OR($F444 &gt;= BZ$6, $G444 &lt; BY$6), 0, 2)+1)</f>
        <v/>
      </c>
      <c r="BZ444" s="68" t="str">
        <f ca="1">INDEX({"","_","-","="},IF(OR($D444 &gt;= CA$6, $E444 &lt; BZ$6), 0, 1)+IF(OR($F444 &gt;= CA$6, $G444 &lt; BZ$6), 0, 2)+1)</f>
        <v/>
      </c>
      <c r="CA444" s="68" t="str">
        <f ca="1">INDEX({"","_","-","="},IF(OR($D444 &gt;= CB$6, $E444 &lt; CA$6), 0, 1)+IF(OR($F444 &gt;= CB$6, $G444 &lt; CA$6), 0, 2)+1)</f>
        <v/>
      </c>
      <c r="CB444" s="68" t="str">
        <f ca="1">INDEX({"","_","-","="},IF(OR($D444 &gt;= CC$6, $E444 &lt; CB$6), 0, 1)+IF(OR($F444 &gt;= CC$6, $G444 &lt; CB$6), 0, 2)+1)</f>
        <v/>
      </c>
      <c r="CC444" s="68" t="str">
        <f ca="1">INDEX({"","_","-","="},IF(OR($D444 &gt;= CD$6, $E444 &lt; CC$6), 0, 1)+IF(OR($F444 &gt;= CD$6, $G444 &lt; CC$6), 0, 2)+1)</f>
        <v/>
      </c>
      <c r="CD444" s="68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IF('临-进度'!M440,'临-进度'!$A440,"")</f>
        <v/>
      </c>
      <c r="B445" s="8" t="str">
        <f ca="1">IF('临-进度'!M440,'临-进度'!$B440,"")</f>
        <v/>
      </c>
      <c r="C445" s="8" t="str">
        <f ca="1">IF('临-进度'!M440,'临-进度'!$E440,"")</f>
        <v/>
      </c>
      <c r="D445" s="40" t="str">
        <f ca="1">IF('临-进度'!$M440,'临-进度'!$I440,"")</f>
        <v/>
      </c>
      <c r="E445" s="40" t="str">
        <f ca="1">IF('临-进度'!$M440,'临-进度'!$AE440,"")</f>
        <v/>
      </c>
      <c r="F445" s="40" t="str">
        <f ca="1">IF('临-进度'!$M440,'临-进度'!$J440,"")</f>
        <v/>
      </c>
      <c r="G445" s="73" t="str">
        <f ca="1">IF('临-进度'!$M440,'临-进度'!$AF440,"")</f>
        <v/>
      </c>
      <c r="H445" s="68" t="str">
        <f ca="1">INDEX({"","_","-","="},IF(OR($D445 &gt;= I$6, $E445 &lt; H$6), 0, 1)+IF(OR($F445 &gt;= I$6, $G445 &lt; H$6), 0, 2)+1)</f>
        <v/>
      </c>
      <c r="I445" s="68" t="str">
        <f ca="1">INDEX({"","_","-","="},IF(OR($D445 &gt;= J$6, $E445 &lt; I$6), 0, 1)+IF(OR($F445 &gt;= J$6, $G445 &lt; I$6), 0, 2)+1)</f>
        <v/>
      </c>
      <c r="J445" s="68" t="str">
        <f ca="1">INDEX({"","_","-","="},IF(OR($D445 &gt;= K$6, $E445 &lt; J$6), 0, 1)+IF(OR($F445 &gt;= K$6, $G445 &lt; J$6), 0, 2)+1)</f>
        <v/>
      </c>
      <c r="K445" s="68" t="str">
        <f ca="1">INDEX({"","_","-","="},IF(OR($D445 &gt;= L$6, $E445 &lt; K$6), 0, 1)+IF(OR($F445 &gt;= L$6, $G445 &lt; K$6), 0, 2)+1)</f>
        <v/>
      </c>
      <c r="L445" s="68" t="str">
        <f ca="1">INDEX({"","_","-","="},IF(OR($D445 &gt;= M$6, $E445 &lt; L$6), 0, 1)+IF(OR($F445 &gt;= M$6, $G445 &lt; L$6), 0, 2)+1)</f>
        <v/>
      </c>
      <c r="M445" s="68" t="str">
        <f ca="1">INDEX({"","_","-","="},IF(OR($D445 &gt;= N$6, $E445 &lt; M$6), 0, 1)+IF(OR($F445 &gt;= N$6, $G445 &lt; M$6), 0, 2)+1)</f>
        <v/>
      </c>
      <c r="N445" s="68" t="str">
        <f ca="1">INDEX({"","_","-","="},IF(OR($D445 &gt;= O$6, $E445 &lt; N$6), 0, 1)+IF(OR($F445 &gt;= O$6, $G445 &lt; N$6), 0, 2)+1)</f>
        <v/>
      </c>
      <c r="O445" s="68" t="str">
        <f ca="1">INDEX({"","_","-","="},IF(OR($D445 &gt;= P$6, $E445 &lt; O$6), 0, 1)+IF(OR($F445 &gt;= P$6, $G445 &lt; O$6), 0, 2)+1)</f>
        <v/>
      </c>
      <c r="P445" s="68" t="str">
        <f ca="1">INDEX({"","_","-","="},IF(OR($D445 &gt;= Q$6, $E445 &lt; P$6), 0, 1)+IF(OR($F445 &gt;= Q$6, $G445 &lt; P$6), 0, 2)+1)</f>
        <v/>
      </c>
      <c r="Q445" s="68" t="str">
        <f ca="1">INDEX({"","_","-","="},IF(OR($D445 &gt;= R$6, $E445 &lt; Q$6), 0, 1)+IF(OR($F445 &gt;= R$6, $G445 &lt; Q$6), 0, 2)+1)</f>
        <v/>
      </c>
      <c r="R445" s="68" t="str">
        <f ca="1">INDEX({"","_","-","="},IF(OR($D445 &gt;= S$6, $E445 &lt; R$6), 0, 1)+IF(OR($F445 &gt;= S$6, $G445 &lt; R$6), 0, 2)+1)</f>
        <v/>
      </c>
      <c r="S445" s="68" t="str">
        <f ca="1">INDEX({"","_","-","="},IF(OR($D445 &gt;= T$6, $E445 &lt; S$6), 0, 1)+IF(OR($F445 &gt;= T$6, $G445 &lt; S$6), 0, 2)+1)</f>
        <v/>
      </c>
      <c r="T445" s="68" t="str">
        <f ca="1">INDEX({"","_","-","="},IF(OR($D445 &gt;= U$6, $E445 &lt; T$6), 0, 1)+IF(OR($F445 &gt;= U$6, $G445 &lt; T$6), 0, 2)+1)</f>
        <v/>
      </c>
      <c r="U445" s="68" t="str">
        <f ca="1">INDEX({"","_","-","="},IF(OR($D445 &gt;= V$6, $E445 &lt; U$6), 0, 1)+IF(OR($F445 &gt;= V$6, $G445 &lt; U$6), 0, 2)+1)</f>
        <v/>
      </c>
      <c r="V445" s="68" t="str">
        <f ca="1">INDEX({"","_","-","="},IF(OR($D445 &gt;= W$6, $E445 &lt; V$6), 0, 1)+IF(OR($F445 &gt;= W$6, $G445 &lt; V$6), 0, 2)+1)</f>
        <v/>
      </c>
      <c r="W445" s="68" t="str">
        <f ca="1">INDEX({"","_","-","="},IF(OR($D445 &gt;= X$6, $E445 &lt; W$6), 0, 1)+IF(OR($F445 &gt;= X$6, $G445 &lt; W$6), 0, 2)+1)</f>
        <v/>
      </c>
      <c r="X445" s="68" t="str">
        <f ca="1">INDEX({"","_","-","="},IF(OR($D445 &gt;= Y$6, $E445 &lt; X$6), 0, 1)+IF(OR($F445 &gt;= Y$6, $G445 &lt; X$6), 0, 2)+1)</f>
        <v/>
      </c>
      <c r="Y445" s="68" t="str">
        <f ca="1">INDEX({"","_","-","="},IF(OR($D445 &gt;= Z$6, $E445 &lt; Y$6), 0, 1)+IF(OR($F445 &gt;= Z$6, $G445 &lt; Y$6), 0, 2)+1)</f>
        <v/>
      </c>
      <c r="Z445" s="68" t="str">
        <f ca="1">INDEX({"","_","-","="},IF(OR($D445 &gt;= AA$6, $E445 &lt; Z$6), 0, 1)+IF(OR($F445 &gt;= AA$6, $G445 &lt; Z$6), 0, 2)+1)</f>
        <v/>
      </c>
      <c r="AA445" s="68" t="str">
        <f ca="1">INDEX({"","_","-","="},IF(OR($D445 &gt;= AB$6, $E445 &lt; AA$6), 0, 1)+IF(OR($F445 &gt;= AB$6, $G445 &lt; AA$6), 0, 2)+1)</f>
        <v/>
      </c>
      <c r="AB445" s="68" t="str">
        <f ca="1">INDEX({"","_","-","="},IF(OR($D445 &gt;= AC$6, $E445 &lt; AB$6), 0, 1)+IF(OR($F445 &gt;= AC$6, $G445 &lt; AB$6), 0, 2)+1)</f>
        <v/>
      </c>
      <c r="AC445" s="68" t="str">
        <f ca="1">INDEX({"","_","-","="},IF(OR($D445 &gt;= AD$6, $E445 &lt; AC$6), 0, 1)+IF(OR($F445 &gt;= AD$6, $G445 &lt; AC$6), 0, 2)+1)</f>
        <v/>
      </c>
      <c r="AD445" s="68" t="str">
        <f ca="1">INDEX({"","_","-","="},IF(OR($D445 &gt;= AE$6, $E445 &lt; AD$6), 0, 1)+IF(OR($F445 &gt;= AE$6, $G445 &lt; AD$6), 0, 2)+1)</f>
        <v/>
      </c>
      <c r="AE445" s="68" t="str">
        <f ca="1">INDEX({"","_","-","="},IF(OR($D445 &gt;= AF$6, $E445 &lt; AE$6), 0, 1)+IF(OR($F445 &gt;= AF$6, $G445 &lt; AE$6), 0, 2)+1)</f>
        <v/>
      </c>
      <c r="AF445" s="68" t="str">
        <f ca="1">INDEX({"","_","-","="},IF(OR($D445 &gt;= AG$6, $E445 &lt; AF$6), 0, 1)+IF(OR($F445 &gt;= AG$6, $G445 &lt; AF$6), 0, 2)+1)</f>
        <v/>
      </c>
      <c r="AG445" s="68" t="str">
        <f ca="1">INDEX({"","_","-","="},IF(OR($D445 &gt;= AH$6, $E445 &lt; AG$6), 0, 1)+IF(OR($F445 &gt;= AH$6, $G445 &lt; AG$6), 0, 2)+1)</f>
        <v/>
      </c>
      <c r="AH445" s="68" t="str">
        <f ca="1">INDEX({"","_","-","="},IF(OR($D445 &gt;= AI$6, $E445 &lt; AH$6), 0, 1)+IF(OR($F445 &gt;= AI$6, $G445 &lt; AH$6), 0, 2)+1)</f>
        <v/>
      </c>
      <c r="AI445" s="68" t="str">
        <f ca="1">INDEX({"","_","-","="},IF(OR($D445 &gt;= AJ$6, $E445 &lt; AI$6), 0, 1)+IF(OR($F445 &gt;= AJ$6, $G445 &lt; AI$6), 0, 2)+1)</f>
        <v/>
      </c>
      <c r="AJ445" s="68" t="str">
        <f ca="1">INDEX({"","_","-","="},IF(OR($D445 &gt;= AK$6, $E445 &lt; AJ$6), 0, 1)+IF(OR($F445 &gt;= AK$6, $G445 &lt; AJ$6), 0, 2)+1)</f>
        <v/>
      </c>
      <c r="AK445" s="68" t="str">
        <f ca="1">INDEX({"","_","-","="},IF(OR($D445 &gt;= AL$6, $E445 &lt; AK$6), 0, 1)+IF(OR($F445 &gt;= AL$6, $G445 &lt; AK$6), 0, 2)+1)</f>
        <v/>
      </c>
      <c r="AL445" s="68" t="str">
        <f ca="1">INDEX({"","_","-","="},IF(OR($D445 &gt;= AM$6, $E445 &lt; AL$6), 0, 1)+IF(OR($F445 &gt;= AM$6, $G445 &lt; AL$6), 0, 2)+1)</f>
        <v/>
      </c>
      <c r="AM445" s="68" t="str">
        <f ca="1">INDEX({"","_","-","="},IF(OR($D445 &gt;= AN$6, $E445 &lt; AM$6), 0, 1)+IF(OR($F445 &gt;= AN$6, $G445 &lt; AM$6), 0, 2)+1)</f>
        <v/>
      </c>
      <c r="AN445" s="68" t="str">
        <f ca="1">INDEX({"","_","-","="},IF(OR($D445 &gt;= AO$6, $E445 &lt; AN$6), 0, 1)+IF(OR($F445 &gt;= AO$6, $G445 &lt; AN$6), 0, 2)+1)</f>
        <v/>
      </c>
      <c r="AO445" s="68" t="str">
        <f ca="1">INDEX({"","_","-","="},IF(OR($D445 &gt;= AP$6, $E445 &lt; AO$6), 0, 1)+IF(OR($F445 &gt;= AP$6, $G445 &lt; AO$6), 0, 2)+1)</f>
        <v/>
      </c>
      <c r="AP445" s="68" t="str">
        <f ca="1">INDEX({"","_","-","="},IF(OR($D445 &gt;= AQ$6, $E445 &lt; AP$6), 0, 1)+IF(OR($F445 &gt;= AQ$6, $G445 &lt; AP$6), 0, 2)+1)</f>
        <v/>
      </c>
      <c r="AQ445" s="68" t="str">
        <f ca="1">INDEX({"","_","-","="},IF(OR($D445 &gt;= AR$6, $E445 &lt; AQ$6), 0, 1)+IF(OR($F445 &gt;= AR$6, $G445 &lt; AQ$6), 0, 2)+1)</f>
        <v/>
      </c>
      <c r="AR445" s="68" t="str">
        <f ca="1">INDEX({"","_","-","="},IF(OR($D445 &gt;= AS$6, $E445 &lt; AR$6), 0, 1)+IF(OR($F445 &gt;= AS$6, $G445 &lt; AR$6), 0, 2)+1)</f>
        <v/>
      </c>
      <c r="AS445" s="68" t="str">
        <f ca="1">INDEX({"","_","-","="},IF(OR($D445 &gt;= AT$6, $E445 &lt; AS$6), 0, 1)+IF(OR($F445 &gt;= AT$6, $G445 &lt; AS$6), 0, 2)+1)</f>
        <v/>
      </c>
      <c r="AT445" s="68" t="str">
        <f ca="1">INDEX({"","_","-","="},IF(OR($D445 &gt;= AU$6, $E445 &lt; AT$6), 0, 1)+IF(OR($F445 &gt;= AU$6, $G445 &lt; AT$6), 0, 2)+1)</f>
        <v/>
      </c>
      <c r="AU445" s="68" t="str">
        <f ca="1">INDEX({"","_","-","="},IF(OR($D445 &gt;= AV$6, $E445 &lt; AU$6), 0, 1)+IF(OR($F445 &gt;= AV$6, $G445 &lt; AU$6), 0, 2)+1)</f>
        <v/>
      </c>
      <c r="AV445" s="68" t="str">
        <f ca="1">INDEX({"","_","-","="},IF(OR($D445 &gt;= AW$6, $E445 &lt; AV$6), 0, 1)+IF(OR($F445 &gt;= AW$6, $G445 &lt; AV$6), 0, 2)+1)</f>
        <v/>
      </c>
      <c r="AW445" s="68" t="str">
        <f ca="1">INDEX({"","_","-","="},IF(OR($D445 &gt;= AX$6, $E445 &lt; AW$6), 0, 1)+IF(OR($F445 &gt;= AX$6, $G445 &lt; AW$6), 0, 2)+1)</f>
        <v/>
      </c>
      <c r="AX445" s="68" t="str">
        <f ca="1">INDEX({"","_","-","="},IF(OR($D445 &gt;= AY$6, $E445 &lt; AX$6), 0, 1)+IF(OR($F445 &gt;= AY$6, $G445 &lt; AX$6), 0, 2)+1)</f>
        <v/>
      </c>
      <c r="AY445" s="68" t="str">
        <f ca="1">INDEX({"","_","-","="},IF(OR($D445 &gt;= AZ$6, $E445 &lt; AY$6), 0, 1)+IF(OR($F445 &gt;= AZ$6, $G445 &lt; AY$6), 0, 2)+1)</f>
        <v/>
      </c>
      <c r="AZ445" s="68" t="str">
        <f ca="1">INDEX({"","_","-","="},IF(OR($D445 &gt;= BA$6, $E445 &lt; AZ$6), 0, 1)+IF(OR($F445 &gt;= BA$6, $G445 &lt; AZ$6), 0, 2)+1)</f>
        <v/>
      </c>
      <c r="BA445" s="68" t="str">
        <f ca="1">INDEX({"","_","-","="},IF(OR($D445 &gt;= BB$6, $E445 &lt; BA$6), 0, 1)+IF(OR($F445 &gt;= BB$6, $G445 &lt; BA$6), 0, 2)+1)</f>
        <v/>
      </c>
      <c r="BB445" s="68" t="str">
        <f ca="1">INDEX({"","_","-","="},IF(OR($D445 &gt;= BC$6, $E445 &lt; BB$6), 0, 1)+IF(OR($F445 &gt;= BC$6, $G445 &lt; BB$6), 0, 2)+1)</f>
        <v/>
      </c>
      <c r="BC445" s="68" t="str">
        <f ca="1">INDEX({"","_","-","="},IF(OR($D445 &gt;= BD$6, $E445 &lt; BC$6), 0, 1)+IF(OR($F445 &gt;= BD$6, $G445 &lt; BC$6), 0, 2)+1)</f>
        <v/>
      </c>
      <c r="BD445" s="68" t="str">
        <f ca="1">INDEX({"","_","-","="},IF(OR($D445 &gt;= BE$6, $E445 &lt; BD$6), 0, 1)+IF(OR($F445 &gt;= BE$6, $G445 &lt; BD$6), 0, 2)+1)</f>
        <v/>
      </c>
      <c r="BE445" s="68" t="str">
        <f ca="1">INDEX({"","_","-","="},IF(OR($D445 &gt;= BF$6, $E445 &lt; BE$6), 0, 1)+IF(OR($F445 &gt;= BF$6, $G445 &lt; BE$6), 0, 2)+1)</f>
        <v/>
      </c>
      <c r="BF445" s="68" t="str">
        <f ca="1">INDEX({"","_","-","="},IF(OR($D445 &gt;= BG$6, $E445 &lt; BF$6), 0, 1)+IF(OR($F445 &gt;= BG$6, $G445 &lt; BF$6), 0, 2)+1)</f>
        <v/>
      </c>
      <c r="BG445" s="68" t="str">
        <f ca="1">INDEX({"","_","-","="},IF(OR($D445 &gt;= BH$6, $E445 &lt; BG$6), 0, 1)+IF(OR($F445 &gt;= BH$6, $G445 &lt; BG$6), 0, 2)+1)</f>
        <v/>
      </c>
      <c r="BH445" s="68" t="str">
        <f ca="1">INDEX({"","_","-","="},IF(OR($D445 &gt;= BI$6, $E445 &lt; BH$6), 0, 1)+IF(OR($F445 &gt;= BI$6, $G445 &lt; BH$6), 0, 2)+1)</f>
        <v/>
      </c>
      <c r="BI445" s="68" t="str">
        <f ca="1">INDEX({"","_","-","="},IF(OR($D445 &gt;= BJ$6, $E445 &lt; BI$6), 0, 1)+IF(OR($F445 &gt;= BJ$6, $G445 &lt; BI$6), 0, 2)+1)</f>
        <v/>
      </c>
      <c r="BJ445" s="68" t="str">
        <f ca="1">INDEX({"","_","-","="},IF(OR($D445 &gt;= BK$6, $E445 &lt; BJ$6), 0, 1)+IF(OR($F445 &gt;= BK$6, $G445 &lt; BJ$6), 0, 2)+1)</f>
        <v/>
      </c>
      <c r="BK445" s="68" t="str">
        <f ca="1">INDEX({"","_","-","="},IF(OR($D445 &gt;= BL$6, $E445 &lt; BK$6), 0, 1)+IF(OR($F445 &gt;= BL$6, $G445 &lt; BK$6), 0, 2)+1)</f>
        <v/>
      </c>
      <c r="BL445" s="68" t="str">
        <f ca="1">INDEX({"","_","-","="},IF(OR($D445 &gt;= BM$6, $E445 &lt; BL$6), 0, 1)+IF(OR($F445 &gt;= BM$6, $G445 &lt; BL$6), 0, 2)+1)</f>
        <v/>
      </c>
      <c r="BM445" s="68" t="str">
        <f ca="1">INDEX({"","_","-","="},IF(OR($D445 &gt;= BN$6, $E445 &lt; BM$6), 0, 1)+IF(OR($F445 &gt;= BN$6, $G445 &lt; BM$6), 0, 2)+1)</f>
        <v/>
      </c>
      <c r="BN445" s="68" t="str">
        <f ca="1">INDEX({"","_","-","="},IF(OR($D445 &gt;= BO$6, $E445 &lt; BN$6), 0, 1)+IF(OR($F445 &gt;= BO$6, $G445 &lt; BN$6), 0, 2)+1)</f>
        <v/>
      </c>
      <c r="BO445" s="68" t="str">
        <f ca="1">INDEX({"","_","-","="},IF(OR($D445 &gt;= BP$6, $E445 &lt; BO$6), 0, 1)+IF(OR($F445 &gt;= BP$6, $G445 &lt; BO$6), 0, 2)+1)</f>
        <v/>
      </c>
      <c r="BP445" s="68" t="str">
        <f ca="1">INDEX({"","_","-","="},IF(OR($D445 &gt;= BQ$6, $E445 &lt; BP$6), 0, 1)+IF(OR($F445 &gt;= BQ$6, $G445 &lt; BP$6), 0, 2)+1)</f>
        <v/>
      </c>
      <c r="BQ445" s="68" t="str">
        <f ca="1">INDEX({"","_","-","="},IF(OR($D445 &gt;= BR$6, $E445 &lt; BQ$6), 0, 1)+IF(OR($F445 &gt;= BR$6, $G445 &lt; BQ$6), 0, 2)+1)</f>
        <v/>
      </c>
      <c r="BR445" s="68" t="str">
        <f ca="1">INDEX({"","_","-","="},IF(OR($D445 &gt;= BS$6, $E445 &lt; BR$6), 0, 1)+IF(OR($F445 &gt;= BS$6, $G445 &lt; BR$6), 0, 2)+1)</f>
        <v/>
      </c>
      <c r="BS445" s="68" t="str">
        <f ca="1">INDEX({"","_","-","="},IF(OR($D445 &gt;= BT$6, $E445 &lt; BS$6), 0, 1)+IF(OR($F445 &gt;= BT$6, $G445 &lt; BS$6), 0, 2)+1)</f>
        <v/>
      </c>
      <c r="BT445" s="68" t="str">
        <f ca="1">INDEX({"","_","-","="},IF(OR($D445 &gt;= BU$6, $E445 &lt; BT$6), 0, 1)+IF(OR($F445 &gt;= BU$6, $G445 &lt; BT$6), 0, 2)+1)</f>
        <v/>
      </c>
      <c r="BU445" s="68" t="str">
        <f ca="1">INDEX({"","_","-","="},IF(OR($D445 &gt;= BV$6, $E445 &lt; BU$6), 0, 1)+IF(OR($F445 &gt;= BV$6, $G445 &lt; BU$6), 0, 2)+1)</f>
        <v/>
      </c>
      <c r="BV445" s="68" t="str">
        <f ca="1">INDEX({"","_","-","="},IF(OR($D445 &gt;= BW$6, $E445 &lt; BV$6), 0, 1)+IF(OR($F445 &gt;= BW$6, $G445 &lt; BV$6), 0, 2)+1)</f>
        <v/>
      </c>
      <c r="BW445" s="68" t="str">
        <f ca="1">INDEX({"","_","-","="},IF(OR($D445 &gt;= BX$6, $E445 &lt; BW$6), 0, 1)+IF(OR($F445 &gt;= BX$6, $G445 &lt; BW$6), 0, 2)+1)</f>
        <v/>
      </c>
      <c r="BX445" s="68" t="str">
        <f ca="1">INDEX({"","_","-","="},IF(OR($D445 &gt;= BY$6, $E445 &lt; BX$6), 0, 1)+IF(OR($F445 &gt;= BY$6, $G445 &lt; BX$6), 0, 2)+1)</f>
        <v/>
      </c>
      <c r="BY445" s="68" t="str">
        <f ca="1">INDEX({"","_","-","="},IF(OR($D445 &gt;= BZ$6, $E445 &lt; BY$6), 0, 1)+IF(OR($F445 &gt;= BZ$6, $G445 &lt; BY$6), 0, 2)+1)</f>
        <v/>
      </c>
      <c r="BZ445" s="68" t="str">
        <f ca="1">INDEX({"","_","-","="},IF(OR($D445 &gt;= CA$6, $E445 &lt; BZ$6), 0, 1)+IF(OR($F445 &gt;= CA$6, $G445 &lt; BZ$6), 0, 2)+1)</f>
        <v/>
      </c>
      <c r="CA445" s="68" t="str">
        <f ca="1">INDEX({"","_","-","="},IF(OR($D445 &gt;= CB$6, $E445 &lt; CA$6), 0, 1)+IF(OR($F445 &gt;= CB$6, $G445 &lt; CA$6), 0, 2)+1)</f>
        <v/>
      </c>
      <c r="CB445" s="68" t="str">
        <f ca="1">INDEX({"","_","-","="},IF(OR($D445 &gt;= CC$6, $E445 &lt; CB$6), 0, 1)+IF(OR($F445 &gt;= CC$6, $G445 &lt; CB$6), 0, 2)+1)</f>
        <v/>
      </c>
      <c r="CC445" s="68" t="str">
        <f ca="1">INDEX({"","_","-","="},IF(OR($D445 &gt;= CD$6, $E445 &lt; CC$6), 0, 1)+IF(OR($F445 &gt;= CD$6, $G445 &lt; CC$6), 0, 2)+1)</f>
        <v/>
      </c>
      <c r="CD445" s="68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IF('临-进度'!M441,'临-进度'!$A441,"")</f>
        <v/>
      </c>
      <c r="B446" s="8" t="str">
        <f ca="1">IF('临-进度'!M441,'临-进度'!$B441,"")</f>
        <v/>
      </c>
      <c r="C446" s="8" t="str">
        <f ca="1">IF('临-进度'!M441,'临-进度'!$E441,"")</f>
        <v/>
      </c>
      <c r="D446" s="40" t="str">
        <f ca="1">IF('临-进度'!$M441,'临-进度'!$I441,"")</f>
        <v/>
      </c>
      <c r="E446" s="40" t="str">
        <f ca="1">IF('临-进度'!$M441,'临-进度'!$AE441,"")</f>
        <v/>
      </c>
      <c r="F446" s="40" t="str">
        <f ca="1">IF('临-进度'!$M441,'临-进度'!$J441,"")</f>
        <v/>
      </c>
      <c r="G446" s="73" t="str">
        <f ca="1">IF('临-进度'!$M441,'临-进度'!$AF441,"")</f>
        <v/>
      </c>
      <c r="H446" s="68" t="str">
        <f ca="1">INDEX({"","_","-","="},IF(OR($D446 &gt;= I$6, $E446 &lt; H$6), 0, 1)+IF(OR($F446 &gt;= I$6, $G446 &lt; H$6), 0, 2)+1)</f>
        <v/>
      </c>
      <c r="I446" s="68" t="str">
        <f ca="1">INDEX({"","_","-","="},IF(OR($D446 &gt;= J$6, $E446 &lt; I$6), 0, 1)+IF(OR($F446 &gt;= J$6, $G446 &lt; I$6), 0, 2)+1)</f>
        <v/>
      </c>
      <c r="J446" s="68" t="str">
        <f ca="1">INDEX({"","_","-","="},IF(OR($D446 &gt;= K$6, $E446 &lt; J$6), 0, 1)+IF(OR($F446 &gt;= K$6, $G446 &lt; J$6), 0, 2)+1)</f>
        <v/>
      </c>
      <c r="K446" s="68" t="str">
        <f ca="1">INDEX({"","_","-","="},IF(OR($D446 &gt;= L$6, $E446 &lt; K$6), 0, 1)+IF(OR($F446 &gt;= L$6, $G446 &lt; K$6), 0, 2)+1)</f>
        <v/>
      </c>
      <c r="L446" s="68" t="str">
        <f ca="1">INDEX({"","_","-","="},IF(OR($D446 &gt;= M$6, $E446 &lt; L$6), 0, 1)+IF(OR($F446 &gt;= M$6, $G446 &lt; L$6), 0, 2)+1)</f>
        <v/>
      </c>
      <c r="M446" s="68" t="str">
        <f ca="1">INDEX({"","_","-","="},IF(OR($D446 &gt;= N$6, $E446 &lt; M$6), 0, 1)+IF(OR($F446 &gt;= N$6, $G446 &lt; M$6), 0, 2)+1)</f>
        <v/>
      </c>
      <c r="N446" s="68" t="str">
        <f ca="1">INDEX({"","_","-","="},IF(OR($D446 &gt;= O$6, $E446 &lt; N$6), 0, 1)+IF(OR($F446 &gt;= O$6, $G446 &lt; N$6), 0, 2)+1)</f>
        <v/>
      </c>
      <c r="O446" s="68" t="str">
        <f ca="1">INDEX({"","_","-","="},IF(OR($D446 &gt;= P$6, $E446 &lt; O$6), 0, 1)+IF(OR($F446 &gt;= P$6, $G446 &lt; O$6), 0, 2)+1)</f>
        <v/>
      </c>
      <c r="P446" s="68" t="str">
        <f ca="1">INDEX({"","_","-","="},IF(OR($D446 &gt;= Q$6, $E446 &lt; P$6), 0, 1)+IF(OR($F446 &gt;= Q$6, $G446 &lt; P$6), 0, 2)+1)</f>
        <v/>
      </c>
      <c r="Q446" s="68" t="str">
        <f ca="1">INDEX({"","_","-","="},IF(OR($D446 &gt;= R$6, $E446 &lt; Q$6), 0, 1)+IF(OR($F446 &gt;= R$6, $G446 &lt; Q$6), 0, 2)+1)</f>
        <v/>
      </c>
      <c r="R446" s="68" t="str">
        <f ca="1">INDEX({"","_","-","="},IF(OR($D446 &gt;= S$6, $E446 &lt; R$6), 0, 1)+IF(OR($F446 &gt;= S$6, $G446 &lt; R$6), 0, 2)+1)</f>
        <v/>
      </c>
      <c r="S446" s="68" t="str">
        <f ca="1">INDEX({"","_","-","="},IF(OR($D446 &gt;= T$6, $E446 &lt; S$6), 0, 1)+IF(OR($F446 &gt;= T$6, $G446 &lt; S$6), 0, 2)+1)</f>
        <v/>
      </c>
      <c r="T446" s="68" t="str">
        <f ca="1">INDEX({"","_","-","="},IF(OR($D446 &gt;= U$6, $E446 &lt; T$6), 0, 1)+IF(OR($F446 &gt;= U$6, $G446 &lt; T$6), 0, 2)+1)</f>
        <v/>
      </c>
      <c r="U446" s="68" t="str">
        <f ca="1">INDEX({"","_","-","="},IF(OR($D446 &gt;= V$6, $E446 &lt; U$6), 0, 1)+IF(OR($F446 &gt;= V$6, $G446 &lt; U$6), 0, 2)+1)</f>
        <v/>
      </c>
      <c r="V446" s="68" t="str">
        <f ca="1">INDEX({"","_","-","="},IF(OR($D446 &gt;= W$6, $E446 &lt; V$6), 0, 1)+IF(OR($F446 &gt;= W$6, $G446 &lt; V$6), 0, 2)+1)</f>
        <v/>
      </c>
      <c r="W446" s="68" t="str">
        <f ca="1">INDEX({"","_","-","="},IF(OR($D446 &gt;= X$6, $E446 &lt; W$6), 0, 1)+IF(OR($F446 &gt;= X$6, $G446 &lt; W$6), 0, 2)+1)</f>
        <v/>
      </c>
      <c r="X446" s="68" t="str">
        <f ca="1">INDEX({"","_","-","="},IF(OR($D446 &gt;= Y$6, $E446 &lt; X$6), 0, 1)+IF(OR($F446 &gt;= Y$6, $G446 &lt; X$6), 0, 2)+1)</f>
        <v/>
      </c>
      <c r="Y446" s="68" t="str">
        <f ca="1">INDEX({"","_","-","="},IF(OR($D446 &gt;= Z$6, $E446 &lt; Y$6), 0, 1)+IF(OR($F446 &gt;= Z$6, $G446 &lt; Y$6), 0, 2)+1)</f>
        <v/>
      </c>
      <c r="Z446" s="68" t="str">
        <f ca="1">INDEX({"","_","-","="},IF(OR($D446 &gt;= AA$6, $E446 &lt; Z$6), 0, 1)+IF(OR($F446 &gt;= AA$6, $G446 &lt; Z$6), 0, 2)+1)</f>
        <v/>
      </c>
      <c r="AA446" s="68" t="str">
        <f ca="1">INDEX({"","_","-","="},IF(OR($D446 &gt;= AB$6, $E446 &lt; AA$6), 0, 1)+IF(OR($F446 &gt;= AB$6, $G446 &lt; AA$6), 0, 2)+1)</f>
        <v/>
      </c>
      <c r="AB446" s="68" t="str">
        <f ca="1">INDEX({"","_","-","="},IF(OR($D446 &gt;= AC$6, $E446 &lt; AB$6), 0, 1)+IF(OR($F446 &gt;= AC$6, $G446 &lt; AB$6), 0, 2)+1)</f>
        <v/>
      </c>
      <c r="AC446" s="68" t="str">
        <f ca="1">INDEX({"","_","-","="},IF(OR($D446 &gt;= AD$6, $E446 &lt; AC$6), 0, 1)+IF(OR($F446 &gt;= AD$6, $G446 &lt; AC$6), 0, 2)+1)</f>
        <v/>
      </c>
      <c r="AD446" s="68" t="str">
        <f ca="1">INDEX({"","_","-","="},IF(OR($D446 &gt;= AE$6, $E446 &lt; AD$6), 0, 1)+IF(OR($F446 &gt;= AE$6, $G446 &lt; AD$6), 0, 2)+1)</f>
        <v/>
      </c>
      <c r="AE446" s="68" t="str">
        <f ca="1">INDEX({"","_","-","="},IF(OR($D446 &gt;= AF$6, $E446 &lt; AE$6), 0, 1)+IF(OR($F446 &gt;= AF$6, $G446 &lt; AE$6), 0, 2)+1)</f>
        <v/>
      </c>
      <c r="AF446" s="68" t="str">
        <f ca="1">INDEX({"","_","-","="},IF(OR($D446 &gt;= AG$6, $E446 &lt; AF$6), 0, 1)+IF(OR($F446 &gt;= AG$6, $G446 &lt; AF$6), 0, 2)+1)</f>
        <v/>
      </c>
      <c r="AG446" s="68" t="str">
        <f ca="1">INDEX({"","_","-","="},IF(OR($D446 &gt;= AH$6, $E446 &lt; AG$6), 0, 1)+IF(OR($F446 &gt;= AH$6, $G446 &lt; AG$6), 0, 2)+1)</f>
        <v/>
      </c>
      <c r="AH446" s="68" t="str">
        <f ca="1">INDEX({"","_","-","="},IF(OR($D446 &gt;= AI$6, $E446 &lt; AH$6), 0, 1)+IF(OR($F446 &gt;= AI$6, $G446 &lt; AH$6), 0, 2)+1)</f>
        <v/>
      </c>
      <c r="AI446" s="68" t="str">
        <f ca="1">INDEX({"","_","-","="},IF(OR($D446 &gt;= AJ$6, $E446 &lt; AI$6), 0, 1)+IF(OR($F446 &gt;= AJ$6, $G446 &lt; AI$6), 0, 2)+1)</f>
        <v/>
      </c>
      <c r="AJ446" s="68" t="str">
        <f ca="1">INDEX({"","_","-","="},IF(OR($D446 &gt;= AK$6, $E446 &lt; AJ$6), 0, 1)+IF(OR($F446 &gt;= AK$6, $G446 &lt; AJ$6), 0, 2)+1)</f>
        <v/>
      </c>
      <c r="AK446" s="68" t="str">
        <f ca="1">INDEX({"","_","-","="},IF(OR($D446 &gt;= AL$6, $E446 &lt; AK$6), 0, 1)+IF(OR($F446 &gt;= AL$6, $G446 &lt; AK$6), 0, 2)+1)</f>
        <v/>
      </c>
      <c r="AL446" s="68" t="str">
        <f ca="1">INDEX({"","_","-","="},IF(OR($D446 &gt;= AM$6, $E446 &lt; AL$6), 0, 1)+IF(OR($F446 &gt;= AM$6, $G446 &lt; AL$6), 0, 2)+1)</f>
        <v/>
      </c>
      <c r="AM446" s="68" t="str">
        <f ca="1">INDEX({"","_","-","="},IF(OR($D446 &gt;= AN$6, $E446 &lt; AM$6), 0, 1)+IF(OR($F446 &gt;= AN$6, $G446 &lt; AM$6), 0, 2)+1)</f>
        <v/>
      </c>
      <c r="AN446" s="68" t="str">
        <f ca="1">INDEX({"","_","-","="},IF(OR($D446 &gt;= AO$6, $E446 &lt; AN$6), 0, 1)+IF(OR($F446 &gt;= AO$6, $G446 &lt; AN$6), 0, 2)+1)</f>
        <v/>
      </c>
      <c r="AO446" s="68" t="str">
        <f ca="1">INDEX({"","_","-","="},IF(OR($D446 &gt;= AP$6, $E446 &lt; AO$6), 0, 1)+IF(OR($F446 &gt;= AP$6, $G446 &lt; AO$6), 0, 2)+1)</f>
        <v/>
      </c>
      <c r="AP446" s="68" t="str">
        <f ca="1">INDEX({"","_","-","="},IF(OR($D446 &gt;= AQ$6, $E446 &lt; AP$6), 0, 1)+IF(OR($F446 &gt;= AQ$6, $G446 &lt; AP$6), 0, 2)+1)</f>
        <v/>
      </c>
      <c r="AQ446" s="68" t="str">
        <f ca="1">INDEX({"","_","-","="},IF(OR($D446 &gt;= AR$6, $E446 &lt; AQ$6), 0, 1)+IF(OR($F446 &gt;= AR$6, $G446 &lt; AQ$6), 0, 2)+1)</f>
        <v/>
      </c>
      <c r="AR446" s="68" t="str">
        <f ca="1">INDEX({"","_","-","="},IF(OR($D446 &gt;= AS$6, $E446 &lt; AR$6), 0, 1)+IF(OR($F446 &gt;= AS$6, $G446 &lt; AR$6), 0, 2)+1)</f>
        <v/>
      </c>
      <c r="AS446" s="68" t="str">
        <f ca="1">INDEX({"","_","-","="},IF(OR($D446 &gt;= AT$6, $E446 &lt; AS$6), 0, 1)+IF(OR($F446 &gt;= AT$6, $G446 &lt; AS$6), 0, 2)+1)</f>
        <v/>
      </c>
      <c r="AT446" s="68" t="str">
        <f ca="1">INDEX({"","_","-","="},IF(OR($D446 &gt;= AU$6, $E446 &lt; AT$6), 0, 1)+IF(OR($F446 &gt;= AU$6, $G446 &lt; AT$6), 0, 2)+1)</f>
        <v/>
      </c>
      <c r="AU446" s="68" t="str">
        <f ca="1">INDEX({"","_","-","="},IF(OR($D446 &gt;= AV$6, $E446 &lt; AU$6), 0, 1)+IF(OR($F446 &gt;= AV$6, $G446 &lt; AU$6), 0, 2)+1)</f>
        <v/>
      </c>
      <c r="AV446" s="68" t="str">
        <f ca="1">INDEX({"","_","-","="},IF(OR($D446 &gt;= AW$6, $E446 &lt; AV$6), 0, 1)+IF(OR($F446 &gt;= AW$6, $G446 &lt; AV$6), 0, 2)+1)</f>
        <v/>
      </c>
      <c r="AW446" s="68" t="str">
        <f ca="1">INDEX({"","_","-","="},IF(OR($D446 &gt;= AX$6, $E446 &lt; AW$6), 0, 1)+IF(OR($F446 &gt;= AX$6, $G446 &lt; AW$6), 0, 2)+1)</f>
        <v/>
      </c>
      <c r="AX446" s="68" t="str">
        <f ca="1">INDEX({"","_","-","="},IF(OR($D446 &gt;= AY$6, $E446 &lt; AX$6), 0, 1)+IF(OR($F446 &gt;= AY$6, $G446 &lt; AX$6), 0, 2)+1)</f>
        <v/>
      </c>
      <c r="AY446" s="68" t="str">
        <f ca="1">INDEX({"","_","-","="},IF(OR($D446 &gt;= AZ$6, $E446 &lt; AY$6), 0, 1)+IF(OR($F446 &gt;= AZ$6, $G446 &lt; AY$6), 0, 2)+1)</f>
        <v/>
      </c>
      <c r="AZ446" s="68" t="str">
        <f ca="1">INDEX({"","_","-","="},IF(OR($D446 &gt;= BA$6, $E446 &lt; AZ$6), 0, 1)+IF(OR($F446 &gt;= BA$6, $G446 &lt; AZ$6), 0, 2)+1)</f>
        <v/>
      </c>
      <c r="BA446" s="68" t="str">
        <f ca="1">INDEX({"","_","-","="},IF(OR($D446 &gt;= BB$6, $E446 &lt; BA$6), 0, 1)+IF(OR($F446 &gt;= BB$6, $G446 &lt; BA$6), 0, 2)+1)</f>
        <v/>
      </c>
      <c r="BB446" s="68" t="str">
        <f ca="1">INDEX({"","_","-","="},IF(OR($D446 &gt;= BC$6, $E446 &lt; BB$6), 0, 1)+IF(OR($F446 &gt;= BC$6, $G446 &lt; BB$6), 0, 2)+1)</f>
        <v/>
      </c>
      <c r="BC446" s="68" t="str">
        <f ca="1">INDEX({"","_","-","="},IF(OR($D446 &gt;= BD$6, $E446 &lt; BC$6), 0, 1)+IF(OR($F446 &gt;= BD$6, $G446 &lt; BC$6), 0, 2)+1)</f>
        <v/>
      </c>
      <c r="BD446" s="68" t="str">
        <f ca="1">INDEX({"","_","-","="},IF(OR($D446 &gt;= BE$6, $E446 &lt; BD$6), 0, 1)+IF(OR($F446 &gt;= BE$6, $G446 &lt; BD$6), 0, 2)+1)</f>
        <v/>
      </c>
      <c r="BE446" s="68" t="str">
        <f ca="1">INDEX({"","_","-","="},IF(OR($D446 &gt;= BF$6, $E446 &lt; BE$6), 0, 1)+IF(OR($F446 &gt;= BF$6, $G446 &lt; BE$6), 0, 2)+1)</f>
        <v/>
      </c>
      <c r="BF446" s="68" t="str">
        <f ca="1">INDEX({"","_","-","="},IF(OR($D446 &gt;= BG$6, $E446 &lt; BF$6), 0, 1)+IF(OR($F446 &gt;= BG$6, $G446 &lt; BF$6), 0, 2)+1)</f>
        <v/>
      </c>
      <c r="BG446" s="68" t="str">
        <f ca="1">INDEX({"","_","-","="},IF(OR($D446 &gt;= BH$6, $E446 &lt; BG$6), 0, 1)+IF(OR($F446 &gt;= BH$6, $G446 &lt; BG$6), 0, 2)+1)</f>
        <v/>
      </c>
      <c r="BH446" s="68" t="str">
        <f ca="1">INDEX({"","_","-","="},IF(OR($D446 &gt;= BI$6, $E446 &lt; BH$6), 0, 1)+IF(OR($F446 &gt;= BI$6, $G446 &lt; BH$6), 0, 2)+1)</f>
        <v/>
      </c>
      <c r="BI446" s="68" t="str">
        <f ca="1">INDEX({"","_","-","="},IF(OR($D446 &gt;= BJ$6, $E446 &lt; BI$6), 0, 1)+IF(OR($F446 &gt;= BJ$6, $G446 &lt; BI$6), 0, 2)+1)</f>
        <v/>
      </c>
      <c r="BJ446" s="68" t="str">
        <f ca="1">INDEX({"","_","-","="},IF(OR($D446 &gt;= BK$6, $E446 &lt; BJ$6), 0, 1)+IF(OR($F446 &gt;= BK$6, $G446 &lt; BJ$6), 0, 2)+1)</f>
        <v/>
      </c>
      <c r="BK446" s="68" t="str">
        <f ca="1">INDEX({"","_","-","="},IF(OR($D446 &gt;= BL$6, $E446 &lt; BK$6), 0, 1)+IF(OR($F446 &gt;= BL$6, $G446 &lt; BK$6), 0, 2)+1)</f>
        <v/>
      </c>
      <c r="BL446" s="68" t="str">
        <f ca="1">INDEX({"","_","-","="},IF(OR($D446 &gt;= BM$6, $E446 &lt; BL$6), 0, 1)+IF(OR($F446 &gt;= BM$6, $G446 &lt; BL$6), 0, 2)+1)</f>
        <v/>
      </c>
      <c r="BM446" s="68" t="str">
        <f ca="1">INDEX({"","_","-","="},IF(OR($D446 &gt;= BN$6, $E446 &lt; BM$6), 0, 1)+IF(OR($F446 &gt;= BN$6, $G446 &lt; BM$6), 0, 2)+1)</f>
        <v/>
      </c>
      <c r="BN446" s="68" t="str">
        <f ca="1">INDEX({"","_","-","="},IF(OR($D446 &gt;= BO$6, $E446 &lt; BN$6), 0, 1)+IF(OR($F446 &gt;= BO$6, $G446 &lt; BN$6), 0, 2)+1)</f>
        <v/>
      </c>
      <c r="BO446" s="68" t="str">
        <f ca="1">INDEX({"","_","-","="},IF(OR($D446 &gt;= BP$6, $E446 &lt; BO$6), 0, 1)+IF(OR($F446 &gt;= BP$6, $G446 &lt; BO$6), 0, 2)+1)</f>
        <v/>
      </c>
      <c r="BP446" s="68" t="str">
        <f ca="1">INDEX({"","_","-","="},IF(OR($D446 &gt;= BQ$6, $E446 &lt; BP$6), 0, 1)+IF(OR($F446 &gt;= BQ$6, $G446 &lt; BP$6), 0, 2)+1)</f>
        <v/>
      </c>
      <c r="BQ446" s="68" t="str">
        <f ca="1">INDEX({"","_","-","="},IF(OR($D446 &gt;= BR$6, $E446 &lt; BQ$6), 0, 1)+IF(OR($F446 &gt;= BR$6, $G446 &lt; BQ$6), 0, 2)+1)</f>
        <v/>
      </c>
      <c r="BR446" s="68" t="str">
        <f ca="1">INDEX({"","_","-","="},IF(OR($D446 &gt;= BS$6, $E446 &lt; BR$6), 0, 1)+IF(OR($F446 &gt;= BS$6, $G446 &lt; BR$6), 0, 2)+1)</f>
        <v/>
      </c>
      <c r="BS446" s="68" t="str">
        <f ca="1">INDEX({"","_","-","="},IF(OR($D446 &gt;= BT$6, $E446 &lt; BS$6), 0, 1)+IF(OR($F446 &gt;= BT$6, $G446 &lt; BS$6), 0, 2)+1)</f>
        <v/>
      </c>
      <c r="BT446" s="68" t="str">
        <f ca="1">INDEX({"","_","-","="},IF(OR($D446 &gt;= BU$6, $E446 &lt; BT$6), 0, 1)+IF(OR($F446 &gt;= BU$6, $G446 &lt; BT$6), 0, 2)+1)</f>
        <v/>
      </c>
      <c r="BU446" s="68" t="str">
        <f ca="1">INDEX({"","_","-","="},IF(OR($D446 &gt;= BV$6, $E446 &lt; BU$6), 0, 1)+IF(OR($F446 &gt;= BV$6, $G446 &lt; BU$6), 0, 2)+1)</f>
        <v/>
      </c>
      <c r="BV446" s="68" t="str">
        <f ca="1">INDEX({"","_","-","="},IF(OR($D446 &gt;= BW$6, $E446 &lt; BV$6), 0, 1)+IF(OR($F446 &gt;= BW$6, $G446 &lt; BV$6), 0, 2)+1)</f>
        <v/>
      </c>
      <c r="BW446" s="68" t="str">
        <f ca="1">INDEX({"","_","-","="},IF(OR($D446 &gt;= BX$6, $E446 &lt; BW$6), 0, 1)+IF(OR($F446 &gt;= BX$6, $G446 &lt; BW$6), 0, 2)+1)</f>
        <v/>
      </c>
      <c r="BX446" s="68" t="str">
        <f ca="1">INDEX({"","_","-","="},IF(OR($D446 &gt;= BY$6, $E446 &lt; BX$6), 0, 1)+IF(OR($F446 &gt;= BY$6, $G446 &lt; BX$6), 0, 2)+1)</f>
        <v/>
      </c>
      <c r="BY446" s="68" t="str">
        <f ca="1">INDEX({"","_","-","="},IF(OR($D446 &gt;= BZ$6, $E446 &lt; BY$6), 0, 1)+IF(OR($F446 &gt;= BZ$6, $G446 &lt; BY$6), 0, 2)+1)</f>
        <v/>
      </c>
      <c r="BZ446" s="68" t="str">
        <f ca="1">INDEX({"","_","-","="},IF(OR($D446 &gt;= CA$6, $E446 &lt; BZ$6), 0, 1)+IF(OR($F446 &gt;= CA$6, $G446 &lt; BZ$6), 0, 2)+1)</f>
        <v/>
      </c>
      <c r="CA446" s="68" t="str">
        <f ca="1">INDEX({"","_","-","="},IF(OR($D446 &gt;= CB$6, $E446 &lt; CA$6), 0, 1)+IF(OR($F446 &gt;= CB$6, $G446 &lt; CA$6), 0, 2)+1)</f>
        <v/>
      </c>
      <c r="CB446" s="68" t="str">
        <f ca="1">INDEX({"","_","-","="},IF(OR($D446 &gt;= CC$6, $E446 &lt; CB$6), 0, 1)+IF(OR($F446 &gt;= CC$6, $G446 &lt; CB$6), 0, 2)+1)</f>
        <v/>
      </c>
      <c r="CC446" s="68" t="str">
        <f ca="1">INDEX({"","_","-","="},IF(OR($D446 &gt;= CD$6, $E446 &lt; CC$6), 0, 1)+IF(OR($F446 &gt;= CD$6, $G446 &lt; CC$6), 0, 2)+1)</f>
        <v/>
      </c>
      <c r="CD446" s="68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IF('临-进度'!M442,'临-进度'!$A442,"")</f>
        <v/>
      </c>
      <c r="B447" s="8" t="str">
        <f ca="1">IF('临-进度'!M442,'临-进度'!$B442,"")</f>
        <v/>
      </c>
      <c r="C447" s="8" t="str">
        <f ca="1">IF('临-进度'!M442,'临-进度'!$E442,"")</f>
        <v/>
      </c>
      <c r="D447" s="40" t="str">
        <f ca="1">IF('临-进度'!$M442,'临-进度'!$I442,"")</f>
        <v/>
      </c>
      <c r="E447" s="40" t="str">
        <f ca="1">IF('临-进度'!$M442,'临-进度'!$AE442,"")</f>
        <v/>
      </c>
      <c r="F447" s="40" t="str">
        <f ca="1">IF('临-进度'!$M442,'临-进度'!$J442,"")</f>
        <v/>
      </c>
      <c r="G447" s="73" t="str">
        <f ca="1">IF('临-进度'!$M442,'临-进度'!$AF442,"")</f>
        <v/>
      </c>
      <c r="H447" s="68" t="str">
        <f ca="1">INDEX({"","_","-","="},IF(OR($D447 &gt;= I$6, $E447 &lt; H$6), 0, 1)+IF(OR($F447 &gt;= I$6, $G447 &lt; H$6), 0, 2)+1)</f>
        <v/>
      </c>
      <c r="I447" s="68" t="str">
        <f ca="1">INDEX({"","_","-","="},IF(OR($D447 &gt;= J$6, $E447 &lt; I$6), 0, 1)+IF(OR($F447 &gt;= J$6, $G447 &lt; I$6), 0, 2)+1)</f>
        <v/>
      </c>
      <c r="J447" s="68" t="str">
        <f ca="1">INDEX({"","_","-","="},IF(OR($D447 &gt;= K$6, $E447 &lt; J$6), 0, 1)+IF(OR($F447 &gt;= K$6, $G447 &lt; J$6), 0, 2)+1)</f>
        <v/>
      </c>
      <c r="K447" s="68" t="str">
        <f ca="1">INDEX({"","_","-","="},IF(OR($D447 &gt;= L$6, $E447 &lt; K$6), 0, 1)+IF(OR($F447 &gt;= L$6, $G447 &lt; K$6), 0, 2)+1)</f>
        <v/>
      </c>
      <c r="L447" s="68" t="str">
        <f ca="1">INDEX({"","_","-","="},IF(OR($D447 &gt;= M$6, $E447 &lt; L$6), 0, 1)+IF(OR($F447 &gt;= M$6, $G447 &lt; L$6), 0, 2)+1)</f>
        <v/>
      </c>
      <c r="M447" s="68" t="str">
        <f ca="1">INDEX({"","_","-","="},IF(OR($D447 &gt;= N$6, $E447 &lt; M$6), 0, 1)+IF(OR($F447 &gt;= N$6, $G447 &lt; M$6), 0, 2)+1)</f>
        <v/>
      </c>
      <c r="N447" s="68" t="str">
        <f ca="1">INDEX({"","_","-","="},IF(OR($D447 &gt;= O$6, $E447 &lt; N$6), 0, 1)+IF(OR($F447 &gt;= O$6, $G447 &lt; N$6), 0, 2)+1)</f>
        <v/>
      </c>
      <c r="O447" s="68" t="str">
        <f ca="1">INDEX({"","_","-","="},IF(OR($D447 &gt;= P$6, $E447 &lt; O$6), 0, 1)+IF(OR($F447 &gt;= P$6, $G447 &lt; O$6), 0, 2)+1)</f>
        <v/>
      </c>
      <c r="P447" s="68" t="str">
        <f ca="1">INDEX({"","_","-","="},IF(OR($D447 &gt;= Q$6, $E447 &lt; P$6), 0, 1)+IF(OR($F447 &gt;= Q$6, $G447 &lt; P$6), 0, 2)+1)</f>
        <v/>
      </c>
      <c r="Q447" s="68" t="str">
        <f ca="1">INDEX({"","_","-","="},IF(OR($D447 &gt;= R$6, $E447 &lt; Q$6), 0, 1)+IF(OR($F447 &gt;= R$6, $G447 &lt; Q$6), 0, 2)+1)</f>
        <v/>
      </c>
      <c r="R447" s="68" t="str">
        <f ca="1">INDEX({"","_","-","="},IF(OR($D447 &gt;= S$6, $E447 &lt; R$6), 0, 1)+IF(OR($F447 &gt;= S$6, $G447 &lt; R$6), 0, 2)+1)</f>
        <v/>
      </c>
      <c r="S447" s="68" t="str">
        <f ca="1">INDEX({"","_","-","="},IF(OR($D447 &gt;= T$6, $E447 &lt; S$6), 0, 1)+IF(OR($F447 &gt;= T$6, $G447 &lt; S$6), 0, 2)+1)</f>
        <v/>
      </c>
      <c r="T447" s="68" t="str">
        <f ca="1">INDEX({"","_","-","="},IF(OR($D447 &gt;= U$6, $E447 &lt; T$6), 0, 1)+IF(OR($F447 &gt;= U$6, $G447 &lt; T$6), 0, 2)+1)</f>
        <v/>
      </c>
      <c r="U447" s="68" t="str">
        <f ca="1">INDEX({"","_","-","="},IF(OR($D447 &gt;= V$6, $E447 &lt; U$6), 0, 1)+IF(OR($F447 &gt;= V$6, $G447 &lt; U$6), 0, 2)+1)</f>
        <v/>
      </c>
      <c r="V447" s="68" t="str">
        <f ca="1">INDEX({"","_","-","="},IF(OR($D447 &gt;= W$6, $E447 &lt; V$6), 0, 1)+IF(OR($F447 &gt;= W$6, $G447 &lt; V$6), 0, 2)+1)</f>
        <v/>
      </c>
      <c r="W447" s="68" t="str">
        <f ca="1">INDEX({"","_","-","="},IF(OR($D447 &gt;= X$6, $E447 &lt; W$6), 0, 1)+IF(OR($F447 &gt;= X$6, $G447 &lt; W$6), 0, 2)+1)</f>
        <v/>
      </c>
      <c r="X447" s="68" t="str">
        <f ca="1">INDEX({"","_","-","="},IF(OR($D447 &gt;= Y$6, $E447 &lt; X$6), 0, 1)+IF(OR($F447 &gt;= Y$6, $G447 &lt; X$6), 0, 2)+1)</f>
        <v/>
      </c>
      <c r="Y447" s="68" t="str">
        <f ca="1">INDEX({"","_","-","="},IF(OR($D447 &gt;= Z$6, $E447 &lt; Y$6), 0, 1)+IF(OR($F447 &gt;= Z$6, $G447 &lt; Y$6), 0, 2)+1)</f>
        <v/>
      </c>
      <c r="Z447" s="68" t="str">
        <f ca="1">INDEX({"","_","-","="},IF(OR($D447 &gt;= AA$6, $E447 &lt; Z$6), 0, 1)+IF(OR($F447 &gt;= AA$6, $G447 &lt; Z$6), 0, 2)+1)</f>
        <v/>
      </c>
      <c r="AA447" s="68" t="str">
        <f ca="1">INDEX({"","_","-","="},IF(OR($D447 &gt;= AB$6, $E447 &lt; AA$6), 0, 1)+IF(OR($F447 &gt;= AB$6, $G447 &lt; AA$6), 0, 2)+1)</f>
        <v/>
      </c>
      <c r="AB447" s="68" t="str">
        <f ca="1">INDEX({"","_","-","="},IF(OR($D447 &gt;= AC$6, $E447 &lt; AB$6), 0, 1)+IF(OR($F447 &gt;= AC$6, $G447 &lt; AB$6), 0, 2)+1)</f>
        <v/>
      </c>
      <c r="AC447" s="68" t="str">
        <f ca="1">INDEX({"","_","-","="},IF(OR($D447 &gt;= AD$6, $E447 &lt; AC$6), 0, 1)+IF(OR($F447 &gt;= AD$6, $G447 &lt; AC$6), 0, 2)+1)</f>
        <v/>
      </c>
      <c r="AD447" s="68" t="str">
        <f ca="1">INDEX({"","_","-","="},IF(OR($D447 &gt;= AE$6, $E447 &lt; AD$6), 0, 1)+IF(OR($F447 &gt;= AE$6, $G447 &lt; AD$6), 0, 2)+1)</f>
        <v/>
      </c>
      <c r="AE447" s="68" t="str">
        <f ca="1">INDEX({"","_","-","="},IF(OR($D447 &gt;= AF$6, $E447 &lt; AE$6), 0, 1)+IF(OR($F447 &gt;= AF$6, $G447 &lt; AE$6), 0, 2)+1)</f>
        <v/>
      </c>
      <c r="AF447" s="68" t="str">
        <f ca="1">INDEX({"","_","-","="},IF(OR($D447 &gt;= AG$6, $E447 &lt; AF$6), 0, 1)+IF(OR($F447 &gt;= AG$6, $G447 &lt; AF$6), 0, 2)+1)</f>
        <v/>
      </c>
      <c r="AG447" s="68" t="str">
        <f ca="1">INDEX({"","_","-","="},IF(OR($D447 &gt;= AH$6, $E447 &lt; AG$6), 0, 1)+IF(OR($F447 &gt;= AH$6, $G447 &lt; AG$6), 0, 2)+1)</f>
        <v/>
      </c>
      <c r="AH447" s="68" t="str">
        <f ca="1">INDEX({"","_","-","="},IF(OR($D447 &gt;= AI$6, $E447 &lt; AH$6), 0, 1)+IF(OR($F447 &gt;= AI$6, $G447 &lt; AH$6), 0, 2)+1)</f>
        <v/>
      </c>
      <c r="AI447" s="68" t="str">
        <f ca="1">INDEX({"","_","-","="},IF(OR($D447 &gt;= AJ$6, $E447 &lt; AI$6), 0, 1)+IF(OR($F447 &gt;= AJ$6, $G447 &lt; AI$6), 0, 2)+1)</f>
        <v/>
      </c>
      <c r="AJ447" s="68" t="str">
        <f ca="1">INDEX({"","_","-","="},IF(OR($D447 &gt;= AK$6, $E447 &lt; AJ$6), 0, 1)+IF(OR($F447 &gt;= AK$6, $G447 &lt; AJ$6), 0, 2)+1)</f>
        <v/>
      </c>
      <c r="AK447" s="68" t="str">
        <f ca="1">INDEX({"","_","-","="},IF(OR($D447 &gt;= AL$6, $E447 &lt; AK$6), 0, 1)+IF(OR($F447 &gt;= AL$6, $G447 &lt; AK$6), 0, 2)+1)</f>
        <v/>
      </c>
      <c r="AL447" s="68" t="str">
        <f ca="1">INDEX({"","_","-","="},IF(OR($D447 &gt;= AM$6, $E447 &lt; AL$6), 0, 1)+IF(OR($F447 &gt;= AM$6, $G447 &lt; AL$6), 0, 2)+1)</f>
        <v/>
      </c>
      <c r="AM447" s="68" t="str">
        <f ca="1">INDEX({"","_","-","="},IF(OR($D447 &gt;= AN$6, $E447 &lt; AM$6), 0, 1)+IF(OR($F447 &gt;= AN$6, $G447 &lt; AM$6), 0, 2)+1)</f>
        <v/>
      </c>
      <c r="AN447" s="68" t="str">
        <f ca="1">INDEX({"","_","-","="},IF(OR($D447 &gt;= AO$6, $E447 &lt; AN$6), 0, 1)+IF(OR($F447 &gt;= AO$6, $G447 &lt; AN$6), 0, 2)+1)</f>
        <v/>
      </c>
      <c r="AO447" s="68" t="str">
        <f ca="1">INDEX({"","_","-","="},IF(OR($D447 &gt;= AP$6, $E447 &lt; AO$6), 0, 1)+IF(OR($F447 &gt;= AP$6, $G447 &lt; AO$6), 0, 2)+1)</f>
        <v/>
      </c>
      <c r="AP447" s="68" t="str">
        <f ca="1">INDEX({"","_","-","="},IF(OR($D447 &gt;= AQ$6, $E447 &lt; AP$6), 0, 1)+IF(OR($F447 &gt;= AQ$6, $G447 &lt; AP$6), 0, 2)+1)</f>
        <v/>
      </c>
      <c r="AQ447" s="68" t="str">
        <f ca="1">INDEX({"","_","-","="},IF(OR($D447 &gt;= AR$6, $E447 &lt; AQ$6), 0, 1)+IF(OR($F447 &gt;= AR$6, $G447 &lt; AQ$6), 0, 2)+1)</f>
        <v/>
      </c>
      <c r="AR447" s="68" t="str">
        <f ca="1">INDEX({"","_","-","="},IF(OR($D447 &gt;= AS$6, $E447 &lt; AR$6), 0, 1)+IF(OR($F447 &gt;= AS$6, $G447 &lt; AR$6), 0, 2)+1)</f>
        <v/>
      </c>
      <c r="AS447" s="68" t="str">
        <f ca="1">INDEX({"","_","-","="},IF(OR($D447 &gt;= AT$6, $E447 &lt; AS$6), 0, 1)+IF(OR($F447 &gt;= AT$6, $G447 &lt; AS$6), 0, 2)+1)</f>
        <v/>
      </c>
      <c r="AT447" s="68" t="str">
        <f ca="1">INDEX({"","_","-","="},IF(OR($D447 &gt;= AU$6, $E447 &lt; AT$6), 0, 1)+IF(OR($F447 &gt;= AU$6, $G447 &lt; AT$6), 0, 2)+1)</f>
        <v/>
      </c>
      <c r="AU447" s="68" t="str">
        <f ca="1">INDEX({"","_","-","="},IF(OR($D447 &gt;= AV$6, $E447 &lt; AU$6), 0, 1)+IF(OR($F447 &gt;= AV$6, $G447 &lt; AU$6), 0, 2)+1)</f>
        <v/>
      </c>
      <c r="AV447" s="68" t="str">
        <f ca="1">INDEX({"","_","-","="},IF(OR($D447 &gt;= AW$6, $E447 &lt; AV$6), 0, 1)+IF(OR($F447 &gt;= AW$6, $G447 &lt; AV$6), 0, 2)+1)</f>
        <v/>
      </c>
      <c r="AW447" s="68" t="str">
        <f ca="1">INDEX({"","_","-","="},IF(OR($D447 &gt;= AX$6, $E447 &lt; AW$6), 0, 1)+IF(OR($F447 &gt;= AX$6, $G447 &lt; AW$6), 0, 2)+1)</f>
        <v/>
      </c>
      <c r="AX447" s="68" t="str">
        <f ca="1">INDEX({"","_","-","="},IF(OR($D447 &gt;= AY$6, $E447 &lt; AX$6), 0, 1)+IF(OR($F447 &gt;= AY$6, $G447 &lt; AX$6), 0, 2)+1)</f>
        <v/>
      </c>
      <c r="AY447" s="68" t="str">
        <f ca="1">INDEX({"","_","-","="},IF(OR($D447 &gt;= AZ$6, $E447 &lt; AY$6), 0, 1)+IF(OR($F447 &gt;= AZ$6, $G447 &lt; AY$6), 0, 2)+1)</f>
        <v/>
      </c>
      <c r="AZ447" s="68" t="str">
        <f ca="1">INDEX({"","_","-","="},IF(OR($D447 &gt;= BA$6, $E447 &lt; AZ$6), 0, 1)+IF(OR($F447 &gt;= BA$6, $G447 &lt; AZ$6), 0, 2)+1)</f>
        <v/>
      </c>
      <c r="BA447" s="68" t="str">
        <f ca="1">INDEX({"","_","-","="},IF(OR($D447 &gt;= BB$6, $E447 &lt; BA$6), 0, 1)+IF(OR($F447 &gt;= BB$6, $G447 &lt; BA$6), 0, 2)+1)</f>
        <v/>
      </c>
      <c r="BB447" s="68" t="str">
        <f ca="1">INDEX({"","_","-","="},IF(OR($D447 &gt;= BC$6, $E447 &lt; BB$6), 0, 1)+IF(OR($F447 &gt;= BC$6, $G447 &lt; BB$6), 0, 2)+1)</f>
        <v/>
      </c>
      <c r="BC447" s="68" t="str">
        <f ca="1">INDEX({"","_","-","="},IF(OR($D447 &gt;= BD$6, $E447 &lt; BC$6), 0, 1)+IF(OR($F447 &gt;= BD$6, $G447 &lt; BC$6), 0, 2)+1)</f>
        <v/>
      </c>
      <c r="BD447" s="68" t="str">
        <f ca="1">INDEX({"","_","-","="},IF(OR($D447 &gt;= BE$6, $E447 &lt; BD$6), 0, 1)+IF(OR($F447 &gt;= BE$6, $G447 &lt; BD$6), 0, 2)+1)</f>
        <v/>
      </c>
      <c r="BE447" s="68" t="str">
        <f ca="1">INDEX({"","_","-","="},IF(OR($D447 &gt;= BF$6, $E447 &lt; BE$6), 0, 1)+IF(OR($F447 &gt;= BF$6, $G447 &lt; BE$6), 0, 2)+1)</f>
        <v/>
      </c>
      <c r="BF447" s="68" t="str">
        <f ca="1">INDEX({"","_","-","="},IF(OR($D447 &gt;= BG$6, $E447 &lt; BF$6), 0, 1)+IF(OR($F447 &gt;= BG$6, $G447 &lt; BF$6), 0, 2)+1)</f>
        <v/>
      </c>
      <c r="BG447" s="68" t="str">
        <f ca="1">INDEX({"","_","-","="},IF(OR($D447 &gt;= BH$6, $E447 &lt; BG$6), 0, 1)+IF(OR($F447 &gt;= BH$6, $G447 &lt; BG$6), 0, 2)+1)</f>
        <v/>
      </c>
      <c r="BH447" s="68" t="str">
        <f ca="1">INDEX({"","_","-","="},IF(OR($D447 &gt;= BI$6, $E447 &lt; BH$6), 0, 1)+IF(OR($F447 &gt;= BI$6, $G447 &lt; BH$6), 0, 2)+1)</f>
        <v/>
      </c>
      <c r="BI447" s="68" t="str">
        <f ca="1">INDEX({"","_","-","="},IF(OR($D447 &gt;= BJ$6, $E447 &lt; BI$6), 0, 1)+IF(OR($F447 &gt;= BJ$6, $G447 &lt; BI$6), 0, 2)+1)</f>
        <v/>
      </c>
      <c r="BJ447" s="68" t="str">
        <f ca="1">INDEX({"","_","-","="},IF(OR($D447 &gt;= BK$6, $E447 &lt; BJ$6), 0, 1)+IF(OR($F447 &gt;= BK$6, $G447 &lt; BJ$6), 0, 2)+1)</f>
        <v/>
      </c>
      <c r="BK447" s="68" t="str">
        <f ca="1">INDEX({"","_","-","="},IF(OR($D447 &gt;= BL$6, $E447 &lt; BK$6), 0, 1)+IF(OR($F447 &gt;= BL$6, $G447 &lt; BK$6), 0, 2)+1)</f>
        <v/>
      </c>
      <c r="BL447" s="68" t="str">
        <f ca="1">INDEX({"","_","-","="},IF(OR($D447 &gt;= BM$6, $E447 &lt; BL$6), 0, 1)+IF(OR($F447 &gt;= BM$6, $G447 &lt; BL$6), 0, 2)+1)</f>
        <v/>
      </c>
      <c r="BM447" s="68" t="str">
        <f ca="1">INDEX({"","_","-","="},IF(OR($D447 &gt;= BN$6, $E447 &lt; BM$6), 0, 1)+IF(OR($F447 &gt;= BN$6, $G447 &lt; BM$6), 0, 2)+1)</f>
        <v/>
      </c>
      <c r="BN447" s="68" t="str">
        <f ca="1">INDEX({"","_","-","="},IF(OR($D447 &gt;= BO$6, $E447 &lt; BN$6), 0, 1)+IF(OR($F447 &gt;= BO$6, $G447 &lt; BN$6), 0, 2)+1)</f>
        <v/>
      </c>
      <c r="BO447" s="68" t="str">
        <f ca="1">INDEX({"","_","-","="},IF(OR($D447 &gt;= BP$6, $E447 &lt; BO$6), 0, 1)+IF(OR($F447 &gt;= BP$6, $G447 &lt; BO$6), 0, 2)+1)</f>
        <v/>
      </c>
      <c r="BP447" s="68" t="str">
        <f ca="1">INDEX({"","_","-","="},IF(OR($D447 &gt;= BQ$6, $E447 &lt; BP$6), 0, 1)+IF(OR($F447 &gt;= BQ$6, $G447 &lt; BP$6), 0, 2)+1)</f>
        <v/>
      </c>
      <c r="BQ447" s="68" t="str">
        <f ca="1">INDEX({"","_","-","="},IF(OR($D447 &gt;= BR$6, $E447 &lt; BQ$6), 0, 1)+IF(OR($F447 &gt;= BR$6, $G447 &lt; BQ$6), 0, 2)+1)</f>
        <v/>
      </c>
      <c r="BR447" s="68" t="str">
        <f ca="1">INDEX({"","_","-","="},IF(OR($D447 &gt;= BS$6, $E447 &lt; BR$6), 0, 1)+IF(OR($F447 &gt;= BS$6, $G447 &lt; BR$6), 0, 2)+1)</f>
        <v/>
      </c>
      <c r="BS447" s="68" t="str">
        <f ca="1">INDEX({"","_","-","="},IF(OR($D447 &gt;= BT$6, $E447 &lt; BS$6), 0, 1)+IF(OR($F447 &gt;= BT$6, $G447 &lt; BS$6), 0, 2)+1)</f>
        <v/>
      </c>
      <c r="BT447" s="68" t="str">
        <f ca="1">INDEX({"","_","-","="},IF(OR($D447 &gt;= BU$6, $E447 &lt; BT$6), 0, 1)+IF(OR($F447 &gt;= BU$6, $G447 &lt; BT$6), 0, 2)+1)</f>
        <v/>
      </c>
      <c r="BU447" s="68" t="str">
        <f ca="1">INDEX({"","_","-","="},IF(OR($D447 &gt;= BV$6, $E447 &lt; BU$6), 0, 1)+IF(OR($F447 &gt;= BV$6, $G447 &lt; BU$6), 0, 2)+1)</f>
        <v/>
      </c>
      <c r="BV447" s="68" t="str">
        <f ca="1">INDEX({"","_","-","="},IF(OR($D447 &gt;= BW$6, $E447 &lt; BV$6), 0, 1)+IF(OR($F447 &gt;= BW$6, $G447 &lt; BV$6), 0, 2)+1)</f>
        <v/>
      </c>
      <c r="BW447" s="68" t="str">
        <f ca="1">INDEX({"","_","-","="},IF(OR($D447 &gt;= BX$6, $E447 &lt; BW$6), 0, 1)+IF(OR($F447 &gt;= BX$6, $G447 &lt; BW$6), 0, 2)+1)</f>
        <v/>
      </c>
      <c r="BX447" s="68" t="str">
        <f ca="1">INDEX({"","_","-","="},IF(OR($D447 &gt;= BY$6, $E447 &lt; BX$6), 0, 1)+IF(OR($F447 &gt;= BY$6, $G447 &lt; BX$6), 0, 2)+1)</f>
        <v/>
      </c>
      <c r="BY447" s="68" t="str">
        <f ca="1">INDEX({"","_","-","="},IF(OR($D447 &gt;= BZ$6, $E447 &lt; BY$6), 0, 1)+IF(OR($F447 &gt;= BZ$6, $G447 &lt; BY$6), 0, 2)+1)</f>
        <v/>
      </c>
      <c r="BZ447" s="68" t="str">
        <f ca="1">INDEX({"","_","-","="},IF(OR($D447 &gt;= CA$6, $E447 &lt; BZ$6), 0, 1)+IF(OR($F447 &gt;= CA$6, $G447 &lt; BZ$6), 0, 2)+1)</f>
        <v/>
      </c>
      <c r="CA447" s="68" t="str">
        <f ca="1">INDEX({"","_","-","="},IF(OR($D447 &gt;= CB$6, $E447 &lt; CA$6), 0, 1)+IF(OR($F447 &gt;= CB$6, $G447 &lt; CA$6), 0, 2)+1)</f>
        <v/>
      </c>
      <c r="CB447" s="68" t="str">
        <f ca="1">INDEX({"","_","-","="},IF(OR($D447 &gt;= CC$6, $E447 &lt; CB$6), 0, 1)+IF(OR($F447 &gt;= CC$6, $G447 &lt; CB$6), 0, 2)+1)</f>
        <v/>
      </c>
      <c r="CC447" s="68" t="str">
        <f ca="1">INDEX({"","_","-","="},IF(OR($D447 &gt;= CD$6, $E447 &lt; CC$6), 0, 1)+IF(OR($F447 &gt;= CD$6, $G447 &lt; CC$6), 0, 2)+1)</f>
        <v/>
      </c>
      <c r="CD447" s="68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IF('临-进度'!M443,'临-进度'!$A443,"")</f>
        <v/>
      </c>
      <c r="B448" s="8" t="str">
        <f ca="1">IF('临-进度'!M443,'临-进度'!$B443,"")</f>
        <v/>
      </c>
      <c r="C448" s="8" t="str">
        <f ca="1">IF('临-进度'!M443,'临-进度'!$E443,"")</f>
        <v/>
      </c>
      <c r="D448" s="40" t="str">
        <f ca="1">IF('临-进度'!$M443,'临-进度'!$I443,"")</f>
        <v/>
      </c>
      <c r="E448" s="40" t="str">
        <f ca="1">IF('临-进度'!$M443,'临-进度'!$AE443,"")</f>
        <v/>
      </c>
      <c r="F448" s="40" t="str">
        <f ca="1">IF('临-进度'!$M443,'临-进度'!$J443,"")</f>
        <v/>
      </c>
      <c r="G448" s="73" t="str">
        <f ca="1">IF('临-进度'!$M443,'临-进度'!$AF443,"")</f>
        <v/>
      </c>
      <c r="H448" s="68" t="str">
        <f ca="1">INDEX({"","_","-","="},IF(OR($D448 &gt;= I$6, $E448 &lt; H$6), 0, 1)+IF(OR($F448 &gt;= I$6, $G448 &lt; H$6), 0, 2)+1)</f>
        <v/>
      </c>
      <c r="I448" s="68" t="str">
        <f ca="1">INDEX({"","_","-","="},IF(OR($D448 &gt;= J$6, $E448 &lt; I$6), 0, 1)+IF(OR($F448 &gt;= J$6, $G448 &lt; I$6), 0, 2)+1)</f>
        <v/>
      </c>
      <c r="J448" s="68" t="str">
        <f ca="1">INDEX({"","_","-","="},IF(OR($D448 &gt;= K$6, $E448 &lt; J$6), 0, 1)+IF(OR($F448 &gt;= K$6, $G448 &lt; J$6), 0, 2)+1)</f>
        <v/>
      </c>
      <c r="K448" s="68" t="str">
        <f ca="1">INDEX({"","_","-","="},IF(OR($D448 &gt;= L$6, $E448 &lt; K$6), 0, 1)+IF(OR($F448 &gt;= L$6, $G448 &lt; K$6), 0, 2)+1)</f>
        <v/>
      </c>
      <c r="L448" s="68" t="str">
        <f ca="1">INDEX({"","_","-","="},IF(OR($D448 &gt;= M$6, $E448 &lt; L$6), 0, 1)+IF(OR($F448 &gt;= M$6, $G448 &lt; L$6), 0, 2)+1)</f>
        <v/>
      </c>
      <c r="M448" s="68" t="str">
        <f ca="1">INDEX({"","_","-","="},IF(OR($D448 &gt;= N$6, $E448 &lt; M$6), 0, 1)+IF(OR($F448 &gt;= N$6, $G448 &lt; M$6), 0, 2)+1)</f>
        <v/>
      </c>
      <c r="N448" s="68" t="str">
        <f ca="1">INDEX({"","_","-","="},IF(OR($D448 &gt;= O$6, $E448 &lt; N$6), 0, 1)+IF(OR($F448 &gt;= O$6, $G448 &lt; N$6), 0, 2)+1)</f>
        <v/>
      </c>
      <c r="O448" s="68" t="str">
        <f ca="1">INDEX({"","_","-","="},IF(OR($D448 &gt;= P$6, $E448 &lt; O$6), 0, 1)+IF(OR($F448 &gt;= P$6, $G448 &lt; O$6), 0, 2)+1)</f>
        <v/>
      </c>
      <c r="P448" s="68" t="str">
        <f ca="1">INDEX({"","_","-","="},IF(OR($D448 &gt;= Q$6, $E448 &lt; P$6), 0, 1)+IF(OR($F448 &gt;= Q$6, $G448 &lt; P$6), 0, 2)+1)</f>
        <v/>
      </c>
      <c r="Q448" s="68" t="str">
        <f ca="1">INDEX({"","_","-","="},IF(OR($D448 &gt;= R$6, $E448 &lt; Q$6), 0, 1)+IF(OR($F448 &gt;= R$6, $G448 &lt; Q$6), 0, 2)+1)</f>
        <v/>
      </c>
      <c r="R448" s="68" t="str">
        <f ca="1">INDEX({"","_","-","="},IF(OR($D448 &gt;= S$6, $E448 &lt; R$6), 0, 1)+IF(OR($F448 &gt;= S$6, $G448 &lt; R$6), 0, 2)+1)</f>
        <v/>
      </c>
      <c r="S448" s="68" t="str">
        <f ca="1">INDEX({"","_","-","="},IF(OR($D448 &gt;= T$6, $E448 &lt; S$6), 0, 1)+IF(OR($F448 &gt;= T$6, $G448 &lt; S$6), 0, 2)+1)</f>
        <v/>
      </c>
      <c r="T448" s="68" t="str">
        <f ca="1">INDEX({"","_","-","="},IF(OR($D448 &gt;= U$6, $E448 &lt; T$6), 0, 1)+IF(OR($F448 &gt;= U$6, $G448 &lt; T$6), 0, 2)+1)</f>
        <v/>
      </c>
      <c r="U448" s="68" t="str">
        <f ca="1">INDEX({"","_","-","="},IF(OR($D448 &gt;= V$6, $E448 &lt; U$6), 0, 1)+IF(OR($F448 &gt;= V$6, $G448 &lt; U$6), 0, 2)+1)</f>
        <v/>
      </c>
      <c r="V448" s="68" t="str">
        <f ca="1">INDEX({"","_","-","="},IF(OR($D448 &gt;= W$6, $E448 &lt; V$6), 0, 1)+IF(OR($F448 &gt;= W$6, $G448 &lt; V$6), 0, 2)+1)</f>
        <v/>
      </c>
      <c r="W448" s="68" t="str">
        <f ca="1">INDEX({"","_","-","="},IF(OR($D448 &gt;= X$6, $E448 &lt; W$6), 0, 1)+IF(OR($F448 &gt;= X$6, $G448 &lt; W$6), 0, 2)+1)</f>
        <v/>
      </c>
      <c r="X448" s="68" t="str">
        <f ca="1">INDEX({"","_","-","="},IF(OR($D448 &gt;= Y$6, $E448 &lt; X$6), 0, 1)+IF(OR($F448 &gt;= Y$6, $G448 &lt; X$6), 0, 2)+1)</f>
        <v/>
      </c>
      <c r="Y448" s="68" t="str">
        <f ca="1">INDEX({"","_","-","="},IF(OR($D448 &gt;= Z$6, $E448 &lt; Y$6), 0, 1)+IF(OR($F448 &gt;= Z$6, $G448 &lt; Y$6), 0, 2)+1)</f>
        <v/>
      </c>
      <c r="Z448" s="68" t="str">
        <f ca="1">INDEX({"","_","-","="},IF(OR($D448 &gt;= AA$6, $E448 &lt; Z$6), 0, 1)+IF(OR($F448 &gt;= AA$6, $G448 &lt; Z$6), 0, 2)+1)</f>
        <v/>
      </c>
      <c r="AA448" s="68" t="str">
        <f ca="1">INDEX({"","_","-","="},IF(OR($D448 &gt;= AB$6, $E448 &lt; AA$6), 0, 1)+IF(OR($F448 &gt;= AB$6, $G448 &lt; AA$6), 0, 2)+1)</f>
        <v/>
      </c>
      <c r="AB448" s="68" t="str">
        <f ca="1">INDEX({"","_","-","="},IF(OR($D448 &gt;= AC$6, $E448 &lt; AB$6), 0, 1)+IF(OR($F448 &gt;= AC$6, $G448 &lt; AB$6), 0, 2)+1)</f>
        <v/>
      </c>
      <c r="AC448" s="68" t="str">
        <f ca="1">INDEX({"","_","-","="},IF(OR($D448 &gt;= AD$6, $E448 &lt; AC$6), 0, 1)+IF(OR($F448 &gt;= AD$6, $G448 &lt; AC$6), 0, 2)+1)</f>
        <v/>
      </c>
      <c r="AD448" s="68" t="str">
        <f ca="1">INDEX({"","_","-","="},IF(OR($D448 &gt;= AE$6, $E448 &lt; AD$6), 0, 1)+IF(OR($F448 &gt;= AE$6, $G448 &lt; AD$6), 0, 2)+1)</f>
        <v/>
      </c>
      <c r="AE448" s="68" t="str">
        <f ca="1">INDEX({"","_","-","="},IF(OR($D448 &gt;= AF$6, $E448 &lt; AE$6), 0, 1)+IF(OR($F448 &gt;= AF$6, $G448 &lt; AE$6), 0, 2)+1)</f>
        <v/>
      </c>
      <c r="AF448" s="68" t="str">
        <f ca="1">INDEX({"","_","-","="},IF(OR($D448 &gt;= AG$6, $E448 &lt; AF$6), 0, 1)+IF(OR($F448 &gt;= AG$6, $G448 &lt; AF$6), 0, 2)+1)</f>
        <v/>
      </c>
      <c r="AG448" s="68" t="str">
        <f ca="1">INDEX({"","_","-","="},IF(OR($D448 &gt;= AH$6, $E448 &lt; AG$6), 0, 1)+IF(OR($F448 &gt;= AH$6, $G448 &lt; AG$6), 0, 2)+1)</f>
        <v/>
      </c>
      <c r="AH448" s="68" t="str">
        <f ca="1">INDEX({"","_","-","="},IF(OR($D448 &gt;= AI$6, $E448 &lt; AH$6), 0, 1)+IF(OR($F448 &gt;= AI$6, $G448 &lt; AH$6), 0, 2)+1)</f>
        <v/>
      </c>
      <c r="AI448" s="68" t="str">
        <f ca="1">INDEX({"","_","-","="},IF(OR($D448 &gt;= AJ$6, $E448 &lt; AI$6), 0, 1)+IF(OR($F448 &gt;= AJ$6, $G448 &lt; AI$6), 0, 2)+1)</f>
        <v/>
      </c>
      <c r="AJ448" s="68" t="str">
        <f ca="1">INDEX({"","_","-","="},IF(OR($D448 &gt;= AK$6, $E448 &lt; AJ$6), 0, 1)+IF(OR($F448 &gt;= AK$6, $G448 &lt; AJ$6), 0, 2)+1)</f>
        <v/>
      </c>
      <c r="AK448" s="68" t="str">
        <f ca="1">INDEX({"","_","-","="},IF(OR($D448 &gt;= AL$6, $E448 &lt; AK$6), 0, 1)+IF(OR($F448 &gt;= AL$6, $G448 &lt; AK$6), 0, 2)+1)</f>
        <v/>
      </c>
      <c r="AL448" s="68" t="str">
        <f ca="1">INDEX({"","_","-","="},IF(OR($D448 &gt;= AM$6, $E448 &lt; AL$6), 0, 1)+IF(OR($F448 &gt;= AM$6, $G448 &lt; AL$6), 0, 2)+1)</f>
        <v/>
      </c>
      <c r="AM448" s="68" t="str">
        <f ca="1">INDEX({"","_","-","="},IF(OR($D448 &gt;= AN$6, $E448 &lt; AM$6), 0, 1)+IF(OR($F448 &gt;= AN$6, $G448 &lt; AM$6), 0, 2)+1)</f>
        <v/>
      </c>
      <c r="AN448" s="68" t="str">
        <f ca="1">INDEX({"","_","-","="},IF(OR($D448 &gt;= AO$6, $E448 &lt; AN$6), 0, 1)+IF(OR($F448 &gt;= AO$6, $G448 &lt; AN$6), 0, 2)+1)</f>
        <v/>
      </c>
      <c r="AO448" s="68" t="str">
        <f ca="1">INDEX({"","_","-","="},IF(OR($D448 &gt;= AP$6, $E448 &lt; AO$6), 0, 1)+IF(OR($F448 &gt;= AP$6, $G448 &lt; AO$6), 0, 2)+1)</f>
        <v/>
      </c>
      <c r="AP448" s="68" t="str">
        <f ca="1">INDEX({"","_","-","="},IF(OR($D448 &gt;= AQ$6, $E448 &lt; AP$6), 0, 1)+IF(OR($F448 &gt;= AQ$6, $G448 &lt; AP$6), 0, 2)+1)</f>
        <v/>
      </c>
      <c r="AQ448" s="68" t="str">
        <f ca="1">INDEX({"","_","-","="},IF(OR($D448 &gt;= AR$6, $E448 &lt; AQ$6), 0, 1)+IF(OR($F448 &gt;= AR$6, $G448 &lt; AQ$6), 0, 2)+1)</f>
        <v/>
      </c>
      <c r="AR448" s="68" t="str">
        <f ca="1">INDEX({"","_","-","="},IF(OR($D448 &gt;= AS$6, $E448 &lt; AR$6), 0, 1)+IF(OR($F448 &gt;= AS$6, $G448 &lt; AR$6), 0, 2)+1)</f>
        <v/>
      </c>
      <c r="AS448" s="68" t="str">
        <f ca="1">INDEX({"","_","-","="},IF(OR($D448 &gt;= AT$6, $E448 &lt; AS$6), 0, 1)+IF(OR($F448 &gt;= AT$6, $G448 &lt; AS$6), 0, 2)+1)</f>
        <v/>
      </c>
      <c r="AT448" s="68" t="str">
        <f ca="1">INDEX({"","_","-","="},IF(OR($D448 &gt;= AU$6, $E448 &lt; AT$6), 0, 1)+IF(OR($F448 &gt;= AU$6, $G448 &lt; AT$6), 0, 2)+1)</f>
        <v/>
      </c>
      <c r="AU448" s="68" t="str">
        <f ca="1">INDEX({"","_","-","="},IF(OR($D448 &gt;= AV$6, $E448 &lt; AU$6), 0, 1)+IF(OR($F448 &gt;= AV$6, $G448 &lt; AU$6), 0, 2)+1)</f>
        <v/>
      </c>
      <c r="AV448" s="68" t="str">
        <f ca="1">INDEX({"","_","-","="},IF(OR($D448 &gt;= AW$6, $E448 &lt; AV$6), 0, 1)+IF(OR($F448 &gt;= AW$6, $G448 &lt; AV$6), 0, 2)+1)</f>
        <v/>
      </c>
      <c r="AW448" s="68" t="str">
        <f ca="1">INDEX({"","_","-","="},IF(OR($D448 &gt;= AX$6, $E448 &lt; AW$6), 0, 1)+IF(OR($F448 &gt;= AX$6, $G448 &lt; AW$6), 0, 2)+1)</f>
        <v/>
      </c>
      <c r="AX448" s="68" t="str">
        <f ca="1">INDEX({"","_","-","="},IF(OR($D448 &gt;= AY$6, $E448 &lt; AX$6), 0, 1)+IF(OR($F448 &gt;= AY$6, $G448 &lt; AX$6), 0, 2)+1)</f>
        <v/>
      </c>
      <c r="AY448" s="68" t="str">
        <f ca="1">INDEX({"","_","-","="},IF(OR($D448 &gt;= AZ$6, $E448 &lt; AY$6), 0, 1)+IF(OR($F448 &gt;= AZ$6, $G448 &lt; AY$6), 0, 2)+1)</f>
        <v/>
      </c>
      <c r="AZ448" s="68" t="str">
        <f ca="1">INDEX({"","_","-","="},IF(OR($D448 &gt;= BA$6, $E448 &lt; AZ$6), 0, 1)+IF(OR($F448 &gt;= BA$6, $G448 &lt; AZ$6), 0, 2)+1)</f>
        <v/>
      </c>
      <c r="BA448" s="68" t="str">
        <f ca="1">INDEX({"","_","-","="},IF(OR($D448 &gt;= BB$6, $E448 &lt; BA$6), 0, 1)+IF(OR($F448 &gt;= BB$6, $G448 &lt; BA$6), 0, 2)+1)</f>
        <v/>
      </c>
      <c r="BB448" s="68" t="str">
        <f ca="1">INDEX({"","_","-","="},IF(OR($D448 &gt;= BC$6, $E448 &lt; BB$6), 0, 1)+IF(OR($F448 &gt;= BC$6, $G448 &lt; BB$6), 0, 2)+1)</f>
        <v/>
      </c>
      <c r="BC448" s="68" t="str">
        <f ca="1">INDEX({"","_","-","="},IF(OR($D448 &gt;= BD$6, $E448 &lt; BC$6), 0, 1)+IF(OR($F448 &gt;= BD$6, $G448 &lt; BC$6), 0, 2)+1)</f>
        <v/>
      </c>
      <c r="BD448" s="68" t="str">
        <f ca="1">INDEX({"","_","-","="},IF(OR($D448 &gt;= BE$6, $E448 &lt; BD$6), 0, 1)+IF(OR($F448 &gt;= BE$6, $G448 &lt; BD$6), 0, 2)+1)</f>
        <v/>
      </c>
      <c r="BE448" s="68" t="str">
        <f ca="1">INDEX({"","_","-","="},IF(OR($D448 &gt;= BF$6, $E448 &lt; BE$6), 0, 1)+IF(OR($F448 &gt;= BF$6, $G448 &lt; BE$6), 0, 2)+1)</f>
        <v/>
      </c>
      <c r="BF448" s="68" t="str">
        <f ca="1">INDEX({"","_","-","="},IF(OR($D448 &gt;= BG$6, $E448 &lt; BF$6), 0, 1)+IF(OR($F448 &gt;= BG$6, $G448 &lt; BF$6), 0, 2)+1)</f>
        <v/>
      </c>
      <c r="BG448" s="68" t="str">
        <f ca="1">INDEX({"","_","-","="},IF(OR($D448 &gt;= BH$6, $E448 &lt; BG$6), 0, 1)+IF(OR($F448 &gt;= BH$6, $G448 &lt; BG$6), 0, 2)+1)</f>
        <v/>
      </c>
      <c r="BH448" s="68" t="str">
        <f ca="1">INDEX({"","_","-","="},IF(OR($D448 &gt;= BI$6, $E448 &lt; BH$6), 0, 1)+IF(OR($F448 &gt;= BI$6, $G448 &lt; BH$6), 0, 2)+1)</f>
        <v/>
      </c>
      <c r="BI448" s="68" t="str">
        <f ca="1">INDEX({"","_","-","="},IF(OR($D448 &gt;= BJ$6, $E448 &lt; BI$6), 0, 1)+IF(OR($F448 &gt;= BJ$6, $G448 &lt; BI$6), 0, 2)+1)</f>
        <v/>
      </c>
      <c r="BJ448" s="68" t="str">
        <f ca="1">INDEX({"","_","-","="},IF(OR($D448 &gt;= BK$6, $E448 &lt; BJ$6), 0, 1)+IF(OR($F448 &gt;= BK$6, $G448 &lt; BJ$6), 0, 2)+1)</f>
        <v/>
      </c>
      <c r="BK448" s="68" t="str">
        <f ca="1">INDEX({"","_","-","="},IF(OR($D448 &gt;= BL$6, $E448 &lt; BK$6), 0, 1)+IF(OR($F448 &gt;= BL$6, $G448 &lt; BK$6), 0, 2)+1)</f>
        <v/>
      </c>
      <c r="BL448" s="68" t="str">
        <f ca="1">INDEX({"","_","-","="},IF(OR($D448 &gt;= BM$6, $E448 &lt; BL$6), 0, 1)+IF(OR($F448 &gt;= BM$6, $G448 &lt; BL$6), 0, 2)+1)</f>
        <v/>
      </c>
      <c r="BM448" s="68" t="str">
        <f ca="1">INDEX({"","_","-","="},IF(OR($D448 &gt;= BN$6, $E448 &lt; BM$6), 0, 1)+IF(OR($F448 &gt;= BN$6, $G448 &lt; BM$6), 0, 2)+1)</f>
        <v/>
      </c>
      <c r="BN448" s="68" t="str">
        <f ca="1">INDEX({"","_","-","="},IF(OR($D448 &gt;= BO$6, $E448 &lt; BN$6), 0, 1)+IF(OR($F448 &gt;= BO$6, $G448 &lt; BN$6), 0, 2)+1)</f>
        <v/>
      </c>
      <c r="BO448" s="68" t="str">
        <f ca="1">INDEX({"","_","-","="},IF(OR($D448 &gt;= BP$6, $E448 &lt; BO$6), 0, 1)+IF(OR($F448 &gt;= BP$6, $G448 &lt; BO$6), 0, 2)+1)</f>
        <v/>
      </c>
      <c r="BP448" s="68" t="str">
        <f ca="1">INDEX({"","_","-","="},IF(OR($D448 &gt;= BQ$6, $E448 &lt; BP$6), 0, 1)+IF(OR($F448 &gt;= BQ$6, $G448 &lt; BP$6), 0, 2)+1)</f>
        <v/>
      </c>
      <c r="BQ448" s="68" t="str">
        <f ca="1">INDEX({"","_","-","="},IF(OR($D448 &gt;= BR$6, $E448 &lt; BQ$6), 0, 1)+IF(OR($F448 &gt;= BR$6, $G448 &lt; BQ$6), 0, 2)+1)</f>
        <v/>
      </c>
      <c r="BR448" s="68" t="str">
        <f ca="1">INDEX({"","_","-","="},IF(OR($D448 &gt;= BS$6, $E448 &lt; BR$6), 0, 1)+IF(OR($F448 &gt;= BS$6, $G448 &lt; BR$6), 0, 2)+1)</f>
        <v/>
      </c>
      <c r="BS448" s="68" t="str">
        <f ca="1">INDEX({"","_","-","="},IF(OR($D448 &gt;= BT$6, $E448 &lt; BS$6), 0, 1)+IF(OR($F448 &gt;= BT$6, $G448 &lt; BS$6), 0, 2)+1)</f>
        <v/>
      </c>
      <c r="BT448" s="68" t="str">
        <f ca="1">INDEX({"","_","-","="},IF(OR($D448 &gt;= BU$6, $E448 &lt; BT$6), 0, 1)+IF(OR($F448 &gt;= BU$6, $G448 &lt; BT$6), 0, 2)+1)</f>
        <v/>
      </c>
      <c r="BU448" s="68" t="str">
        <f ca="1">INDEX({"","_","-","="},IF(OR($D448 &gt;= BV$6, $E448 &lt; BU$6), 0, 1)+IF(OR($F448 &gt;= BV$6, $G448 &lt; BU$6), 0, 2)+1)</f>
        <v/>
      </c>
      <c r="BV448" s="68" t="str">
        <f ca="1">INDEX({"","_","-","="},IF(OR($D448 &gt;= BW$6, $E448 &lt; BV$6), 0, 1)+IF(OR($F448 &gt;= BW$6, $G448 &lt; BV$6), 0, 2)+1)</f>
        <v/>
      </c>
      <c r="BW448" s="68" t="str">
        <f ca="1">INDEX({"","_","-","="},IF(OR($D448 &gt;= BX$6, $E448 &lt; BW$6), 0, 1)+IF(OR($F448 &gt;= BX$6, $G448 &lt; BW$6), 0, 2)+1)</f>
        <v/>
      </c>
      <c r="BX448" s="68" t="str">
        <f ca="1">INDEX({"","_","-","="},IF(OR($D448 &gt;= BY$6, $E448 &lt; BX$6), 0, 1)+IF(OR($F448 &gt;= BY$6, $G448 &lt; BX$6), 0, 2)+1)</f>
        <v/>
      </c>
      <c r="BY448" s="68" t="str">
        <f ca="1">INDEX({"","_","-","="},IF(OR($D448 &gt;= BZ$6, $E448 &lt; BY$6), 0, 1)+IF(OR($F448 &gt;= BZ$6, $G448 &lt; BY$6), 0, 2)+1)</f>
        <v/>
      </c>
      <c r="BZ448" s="68" t="str">
        <f ca="1">INDEX({"","_","-","="},IF(OR($D448 &gt;= CA$6, $E448 &lt; BZ$6), 0, 1)+IF(OR($F448 &gt;= CA$6, $G448 &lt; BZ$6), 0, 2)+1)</f>
        <v/>
      </c>
      <c r="CA448" s="68" t="str">
        <f ca="1">INDEX({"","_","-","="},IF(OR($D448 &gt;= CB$6, $E448 &lt; CA$6), 0, 1)+IF(OR($F448 &gt;= CB$6, $G448 &lt; CA$6), 0, 2)+1)</f>
        <v/>
      </c>
      <c r="CB448" s="68" t="str">
        <f ca="1">INDEX({"","_","-","="},IF(OR($D448 &gt;= CC$6, $E448 &lt; CB$6), 0, 1)+IF(OR($F448 &gt;= CC$6, $G448 &lt; CB$6), 0, 2)+1)</f>
        <v/>
      </c>
      <c r="CC448" s="68" t="str">
        <f ca="1">INDEX({"","_","-","="},IF(OR($D448 &gt;= CD$6, $E448 &lt; CC$6), 0, 1)+IF(OR($F448 &gt;= CD$6, $G448 &lt; CC$6), 0, 2)+1)</f>
        <v/>
      </c>
      <c r="CD448" s="68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IF('临-进度'!M444,'临-进度'!$A444,"")</f>
        <v/>
      </c>
      <c r="B449" s="8" t="str">
        <f ca="1">IF('临-进度'!M444,'临-进度'!$B444,"")</f>
        <v/>
      </c>
      <c r="C449" s="8" t="str">
        <f ca="1">IF('临-进度'!M444,'临-进度'!$E444,"")</f>
        <v/>
      </c>
      <c r="D449" s="40" t="str">
        <f ca="1">IF('临-进度'!$M444,'临-进度'!$I444,"")</f>
        <v/>
      </c>
      <c r="E449" s="40" t="str">
        <f ca="1">IF('临-进度'!$M444,'临-进度'!$AE444,"")</f>
        <v/>
      </c>
      <c r="F449" s="40" t="str">
        <f ca="1">IF('临-进度'!$M444,'临-进度'!$J444,"")</f>
        <v/>
      </c>
      <c r="G449" s="73" t="str">
        <f ca="1">IF('临-进度'!$M444,'临-进度'!$AF444,"")</f>
        <v/>
      </c>
      <c r="H449" s="68" t="str">
        <f ca="1">INDEX({"","_","-","="},IF(OR($D449 &gt;= I$6, $E449 &lt; H$6), 0, 1)+IF(OR($F449 &gt;= I$6, $G449 &lt; H$6), 0, 2)+1)</f>
        <v/>
      </c>
      <c r="I449" s="68" t="str">
        <f ca="1">INDEX({"","_","-","="},IF(OR($D449 &gt;= J$6, $E449 &lt; I$6), 0, 1)+IF(OR($F449 &gt;= J$6, $G449 &lt; I$6), 0, 2)+1)</f>
        <v/>
      </c>
      <c r="J449" s="68" t="str">
        <f ca="1">INDEX({"","_","-","="},IF(OR($D449 &gt;= K$6, $E449 &lt; J$6), 0, 1)+IF(OR($F449 &gt;= K$6, $G449 &lt; J$6), 0, 2)+1)</f>
        <v/>
      </c>
      <c r="K449" s="68" t="str">
        <f ca="1">INDEX({"","_","-","="},IF(OR($D449 &gt;= L$6, $E449 &lt; K$6), 0, 1)+IF(OR($F449 &gt;= L$6, $G449 &lt; K$6), 0, 2)+1)</f>
        <v/>
      </c>
      <c r="L449" s="68" t="str">
        <f ca="1">INDEX({"","_","-","="},IF(OR($D449 &gt;= M$6, $E449 &lt; L$6), 0, 1)+IF(OR($F449 &gt;= M$6, $G449 &lt; L$6), 0, 2)+1)</f>
        <v/>
      </c>
      <c r="M449" s="68" t="str">
        <f ca="1">INDEX({"","_","-","="},IF(OR($D449 &gt;= N$6, $E449 &lt; M$6), 0, 1)+IF(OR($F449 &gt;= N$6, $G449 &lt; M$6), 0, 2)+1)</f>
        <v/>
      </c>
      <c r="N449" s="68" t="str">
        <f ca="1">INDEX({"","_","-","="},IF(OR($D449 &gt;= O$6, $E449 &lt; N$6), 0, 1)+IF(OR($F449 &gt;= O$6, $G449 &lt; N$6), 0, 2)+1)</f>
        <v/>
      </c>
      <c r="O449" s="68" t="str">
        <f ca="1">INDEX({"","_","-","="},IF(OR($D449 &gt;= P$6, $E449 &lt; O$6), 0, 1)+IF(OR($F449 &gt;= P$6, $G449 &lt; O$6), 0, 2)+1)</f>
        <v/>
      </c>
      <c r="P449" s="68" t="str">
        <f ca="1">INDEX({"","_","-","="},IF(OR($D449 &gt;= Q$6, $E449 &lt; P$6), 0, 1)+IF(OR($F449 &gt;= Q$6, $G449 &lt; P$6), 0, 2)+1)</f>
        <v/>
      </c>
      <c r="Q449" s="68" t="str">
        <f ca="1">INDEX({"","_","-","="},IF(OR($D449 &gt;= R$6, $E449 &lt; Q$6), 0, 1)+IF(OR($F449 &gt;= R$6, $G449 &lt; Q$6), 0, 2)+1)</f>
        <v/>
      </c>
      <c r="R449" s="68" t="str">
        <f ca="1">INDEX({"","_","-","="},IF(OR($D449 &gt;= S$6, $E449 &lt; R$6), 0, 1)+IF(OR($F449 &gt;= S$6, $G449 &lt; R$6), 0, 2)+1)</f>
        <v/>
      </c>
      <c r="S449" s="68" t="str">
        <f ca="1">INDEX({"","_","-","="},IF(OR($D449 &gt;= T$6, $E449 &lt; S$6), 0, 1)+IF(OR($F449 &gt;= T$6, $G449 &lt; S$6), 0, 2)+1)</f>
        <v/>
      </c>
      <c r="T449" s="68" t="str">
        <f ca="1">INDEX({"","_","-","="},IF(OR($D449 &gt;= U$6, $E449 &lt; T$6), 0, 1)+IF(OR($F449 &gt;= U$6, $G449 &lt; T$6), 0, 2)+1)</f>
        <v/>
      </c>
      <c r="U449" s="68" t="str">
        <f ca="1">INDEX({"","_","-","="},IF(OR($D449 &gt;= V$6, $E449 &lt; U$6), 0, 1)+IF(OR($F449 &gt;= V$6, $G449 &lt; U$6), 0, 2)+1)</f>
        <v/>
      </c>
      <c r="V449" s="68" t="str">
        <f ca="1">INDEX({"","_","-","="},IF(OR($D449 &gt;= W$6, $E449 &lt; V$6), 0, 1)+IF(OR($F449 &gt;= W$6, $G449 &lt; V$6), 0, 2)+1)</f>
        <v/>
      </c>
      <c r="W449" s="68" t="str">
        <f ca="1">INDEX({"","_","-","="},IF(OR($D449 &gt;= X$6, $E449 &lt; W$6), 0, 1)+IF(OR($F449 &gt;= X$6, $G449 &lt; W$6), 0, 2)+1)</f>
        <v/>
      </c>
      <c r="X449" s="68" t="str">
        <f ca="1">INDEX({"","_","-","="},IF(OR($D449 &gt;= Y$6, $E449 &lt; X$6), 0, 1)+IF(OR($F449 &gt;= Y$6, $G449 &lt; X$6), 0, 2)+1)</f>
        <v/>
      </c>
      <c r="Y449" s="68" t="str">
        <f ca="1">INDEX({"","_","-","="},IF(OR($D449 &gt;= Z$6, $E449 &lt; Y$6), 0, 1)+IF(OR($F449 &gt;= Z$6, $G449 &lt; Y$6), 0, 2)+1)</f>
        <v/>
      </c>
      <c r="Z449" s="68" t="str">
        <f ca="1">INDEX({"","_","-","="},IF(OR($D449 &gt;= AA$6, $E449 &lt; Z$6), 0, 1)+IF(OR($F449 &gt;= AA$6, $G449 &lt; Z$6), 0, 2)+1)</f>
        <v/>
      </c>
      <c r="AA449" s="68" t="str">
        <f ca="1">INDEX({"","_","-","="},IF(OR($D449 &gt;= AB$6, $E449 &lt; AA$6), 0, 1)+IF(OR($F449 &gt;= AB$6, $G449 &lt; AA$6), 0, 2)+1)</f>
        <v/>
      </c>
      <c r="AB449" s="68" t="str">
        <f ca="1">INDEX({"","_","-","="},IF(OR($D449 &gt;= AC$6, $E449 &lt; AB$6), 0, 1)+IF(OR($F449 &gt;= AC$6, $G449 &lt; AB$6), 0, 2)+1)</f>
        <v/>
      </c>
      <c r="AC449" s="68" t="str">
        <f ca="1">INDEX({"","_","-","="},IF(OR($D449 &gt;= AD$6, $E449 &lt; AC$6), 0, 1)+IF(OR($F449 &gt;= AD$6, $G449 &lt; AC$6), 0, 2)+1)</f>
        <v/>
      </c>
      <c r="AD449" s="68" t="str">
        <f ca="1">INDEX({"","_","-","="},IF(OR($D449 &gt;= AE$6, $E449 &lt; AD$6), 0, 1)+IF(OR($F449 &gt;= AE$6, $G449 &lt; AD$6), 0, 2)+1)</f>
        <v/>
      </c>
      <c r="AE449" s="68" t="str">
        <f ca="1">INDEX({"","_","-","="},IF(OR($D449 &gt;= AF$6, $E449 &lt; AE$6), 0, 1)+IF(OR($F449 &gt;= AF$6, $G449 &lt; AE$6), 0, 2)+1)</f>
        <v/>
      </c>
      <c r="AF449" s="68" t="str">
        <f ca="1">INDEX({"","_","-","="},IF(OR($D449 &gt;= AG$6, $E449 &lt; AF$6), 0, 1)+IF(OR($F449 &gt;= AG$6, $G449 &lt; AF$6), 0, 2)+1)</f>
        <v/>
      </c>
      <c r="AG449" s="68" t="str">
        <f ca="1">INDEX({"","_","-","="},IF(OR($D449 &gt;= AH$6, $E449 &lt; AG$6), 0, 1)+IF(OR($F449 &gt;= AH$6, $G449 &lt; AG$6), 0, 2)+1)</f>
        <v/>
      </c>
      <c r="AH449" s="68" t="str">
        <f ca="1">INDEX({"","_","-","="},IF(OR($D449 &gt;= AI$6, $E449 &lt; AH$6), 0, 1)+IF(OR($F449 &gt;= AI$6, $G449 &lt; AH$6), 0, 2)+1)</f>
        <v/>
      </c>
      <c r="AI449" s="68" t="str">
        <f ca="1">INDEX({"","_","-","="},IF(OR($D449 &gt;= AJ$6, $E449 &lt; AI$6), 0, 1)+IF(OR($F449 &gt;= AJ$6, $G449 &lt; AI$6), 0, 2)+1)</f>
        <v/>
      </c>
      <c r="AJ449" s="68" t="str">
        <f ca="1">INDEX({"","_","-","="},IF(OR($D449 &gt;= AK$6, $E449 &lt; AJ$6), 0, 1)+IF(OR($F449 &gt;= AK$6, $G449 &lt; AJ$6), 0, 2)+1)</f>
        <v/>
      </c>
      <c r="AK449" s="68" t="str">
        <f ca="1">INDEX({"","_","-","="},IF(OR($D449 &gt;= AL$6, $E449 &lt; AK$6), 0, 1)+IF(OR($F449 &gt;= AL$6, $G449 &lt; AK$6), 0, 2)+1)</f>
        <v/>
      </c>
      <c r="AL449" s="68" t="str">
        <f ca="1">INDEX({"","_","-","="},IF(OR($D449 &gt;= AM$6, $E449 &lt; AL$6), 0, 1)+IF(OR($F449 &gt;= AM$6, $G449 &lt; AL$6), 0, 2)+1)</f>
        <v/>
      </c>
      <c r="AM449" s="68" t="str">
        <f ca="1">INDEX({"","_","-","="},IF(OR($D449 &gt;= AN$6, $E449 &lt; AM$6), 0, 1)+IF(OR($F449 &gt;= AN$6, $G449 &lt; AM$6), 0, 2)+1)</f>
        <v/>
      </c>
      <c r="AN449" s="68" t="str">
        <f ca="1">INDEX({"","_","-","="},IF(OR($D449 &gt;= AO$6, $E449 &lt; AN$6), 0, 1)+IF(OR($F449 &gt;= AO$6, $G449 &lt; AN$6), 0, 2)+1)</f>
        <v/>
      </c>
      <c r="AO449" s="68" t="str">
        <f ca="1">INDEX({"","_","-","="},IF(OR($D449 &gt;= AP$6, $E449 &lt; AO$6), 0, 1)+IF(OR($F449 &gt;= AP$6, $G449 &lt; AO$6), 0, 2)+1)</f>
        <v/>
      </c>
      <c r="AP449" s="68" t="str">
        <f ca="1">INDEX({"","_","-","="},IF(OR($D449 &gt;= AQ$6, $E449 &lt; AP$6), 0, 1)+IF(OR($F449 &gt;= AQ$6, $G449 &lt; AP$6), 0, 2)+1)</f>
        <v/>
      </c>
      <c r="AQ449" s="68" t="str">
        <f ca="1">INDEX({"","_","-","="},IF(OR($D449 &gt;= AR$6, $E449 &lt; AQ$6), 0, 1)+IF(OR($F449 &gt;= AR$6, $G449 &lt; AQ$6), 0, 2)+1)</f>
        <v/>
      </c>
      <c r="AR449" s="68" t="str">
        <f ca="1">INDEX({"","_","-","="},IF(OR($D449 &gt;= AS$6, $E449 &lt; AR$6), 0, 1)+IF(OR($F449 &gt;= AS$6, $G449 &lt; AR$6), 0, 2)+1)</f>
        <v/>
      </c>
      <c r="AS449" s="68" t="str">
        <f ca="1">INDEX({"","_","-","="},IF(OR($D449 &gt;= AT$6, $E449 &lt; AS$6), 0, 1)+IF(OR($F449 &gt;= AT$6, $G449 &lt; AS$6), 0, 2)+1)</f>
        <v/>
      </c>
      <c r="AT449" s="68" t="str">
        <f ca="1">INDEX({"","_","-","="},IF(OR($D449 &gt;= AU$6, $E449 &lt; AT$6), 0, 1)+IF(OR($F449 &gt;= AU$6, $G449 &lt; AT$6), 0, 2)+1)</f>
        <v/>
      </c>
      <c r="AU449" s="68" t="str">
        <f ca="1">INDEX({"","_","-","="},IF(OR($D449 &gt;= AV$6, $E449 &lt; AU$6), 0, 1)+IF(OR($F449 &gt;= AV$6, $G449 &lt; AU$6), 0, 2)+1)</f>
        <v/>
      </c>
      <c r="AV449" s="68" t="str">
        <f ca="1">INDEX({"","_","-","="},IF(OR($D449 &gt;= AW$6, $E449 &lt; AV$6), 0, 1)+IF(OR($F449 &gt;= AW$6, $G449 &lt; AV$6), 0, 2)+1)</f>
        <v/>
      </c>
      <c r="AW449" s="68" t="str">
        <f ca="1">INDEX({"","_","-","="},IF(OR($D449 &gt;= AX$6, $E449 &lt; AW$6), 0, 1)+IF(OR($F449 &gt;= AX$6, $G449 &lt; AW$6), 0, 2)+1)</f>
        <v/>
      </c>
      <c r="AX449" s="68" t="str">
        <f ca="1">INDEX({"","_","-","="},IF(OR($D449 &gt;= AY$6, $E449 &lt; AX$6), 0, 1)+IF(OR($F449 &gt;= AY$6, $G449 &lt; AX$6), 0, 2)+1)</f>
        <v/>
      </c>
      <c r="AY449" s="68" t="str">
        <f ca="1">INDEX({"","_","-","="},IF(OR($D449 &gt;= AZ$6, $E449 &lt; AY$6), 0, 1)+IF(OR($F449 &gt;= AZ$6, $G449 &lt; AY$6), 0, 2)+1)</f>
        <v/>
      </c>
      <c r="AZ449" s="68" t="str">
        <f ca="1">INDEX({"","_","-","="},IF(OR($D449 &gt;= BA$6, $E449 &lt; AZ$6), 0, 1)+IF(OR($F449 &gt;= BA$6, $G449 &lt; AZ$6), 0, 2)+1)</f>
        <v/>
      </c>
      <c r="BA449" s="68" t="str">
        <f ca="1">INDEX({"","_","-","="},IF(OR($D449 &gt;= BB$6, $E449 &lt; BA$6), 0, 1)+IF(OR($F449 &gt;= BB$6, $G449 &lt; BA$6), 0, 2)+1)</f>
        <v/>
      </c>
      <c r="BB449" s="68" t="str">
        <f ca="1">INDEX({"","_","-","="},IF(OR($D449 &gt;= BC$6, $E449 &lt; BB$6), 0, 1)+IF(OR($F449 &gt;= BC$6, $G449 &lt; BB$6), 0, 2)+1)</f>
        <v/>
      </c>
      <c r="BC449" s="68" t="str">
        <f ca="1">INDEX({"","_","-","="},IF(OR($D449 &gt;= BD$6, $E449 &lt; BC$6), 0, 1)+IF(OR($F449 &gt;= BD$6, $G449 &lt; BC$6), 0, 2)+1)</f>
        <v/>
      </c>
      <c r="BD449" s="68" t="str">
        <f ca="1">INDEX({"","_","-","="},IF(OR($D449 &gt;= BE$6, $E449 &lt; BD$6), 0, 1)+IF(OR($F449 &gt;= BE$6, $G449 &lt; BD$6), 0, 2)+1)</f>
        <v/>
      </c>
      <c r="BE449" s="68" t="str">
        <f ca="1">INDEX({"","_","-","="},IF(OR($D449 &gt;= BF$6, $E449 &lt; BE$6), 0, 1)+IF(OR($F449 &gt;= BF$6, $G449 &lt; BE$6), 0, 2)+1)</f>
        <v/>
      </c>
      <c r="BF449" s="68" t="str">
        <f ca="1">INDEX({"","_","-","="},IF(OR($D449 &gt;= BG$6, $E449 &lt; BF$6), 0, 1)+IF(OR($F449 &gt;= BG$6, $G449 &lt; BF$6), 0, 2)+1)</f>
        <v/>
      </c>
      <c r="BG449" s="68" t="str">
        <f ca="1">INDEX({"","_","-","="},IF(OR($D449 &gt;= BH$6, $E449 &lt; BG$6), 0, 1)+IF(OR($F449 &gt;= BH$6, $G449 &lt; BG$6), 0, 2)+1)</f>
        <v/>
      </c>
      <c r="BH449" s="68" t="str">
        <f ca="1">INDEX({"","_","-","="},IF(OR($D449 &gt;= BI$6, $E449 &lt; BH$6), 0, 1)+IF(OR($F449 &gt;= BI$6, $G449 &lt; BH$6), 0, 2)+1)</f>
        <v/>
      </c>
      <c r="BI449" s="68" t="str">
        <f ca="1">INDEX({"","_","-","="},IF(OR($D449 &gt;= BJ$6, $E449 &lt; BI$6), 0, 1)+IF(OR($F449 &gt;= BJ$6, $G449 &lt; BI$6), 0, 2)+1)</f>
        <v/>
      </c>
      <c r="BJ449" s="68" t="str">
        <f ca="1">INDEX({"","_","-","="},IF(OR($D449 &gt;= BK$6, $E449 &lt; BJ$6), 0, 1)+IF(OR($F449 &gt;= BK$6, $G449 &lt; BJ$6), 0, 2)+1)</f>
        <v/>
      </c>
      <c r="BK449" s="68" t="str">
        <f ca="1">INDEX({"","_","-","="},IF(OR($D449 &gt;= BL$6, $E449 &lt; BK$6), 0, 1)+IF(OR($F449 &gt;= BL$6, $G449 &lt; BK$6), 0, 2)+1)</f>
        <v/>
      </c>
      <c r="BL449" s="68" t="str">
        <f ca="1">INDEX({"","_","-","="},IF(OR($D449 &gt;= BM$6, $E449 &lt; BL$6), 0, 1)+IF(OR($F449 &gt;= BM$6, $G449 &lt; BL$6), 0, 2)+1)</f>
        <v/>
      </c>
      <c r="BM449" s="68" t="str">
        <f ca="1">INDEX({"","_","-","="},IF(OR($D449 &gt;= BN$6, $E449 &lt; BM$6), 0, 1)+IF(OR($F449 &gt;= BN$6, $G449 &lt; BM$6), 0, 2)+1)</f>
        <v/>
      </c>
      <c r="BN449" s="68" t="str">
        <f ca="1">INDEX({"","_","-","="},IF(OR($D449 &gt;= BO$6, $E449 &lt; BN$6), 0, 1)+IF(OR($F449 &gt;= BO$6, $G449 &lt; BN$6), 0, 2)+1)</f>
        <v/>
      </c>
      <c r="BO449" s="68" t="str">
        <f ca="1">INDEX({"","_","-","="},IF(OR($D449 &gt;= BP$6, $E449 &lt; BO$6), 0, 1)+IF(OR($F449 &gt;= BP$6, $G449 &lt; BO$6), 0, 2)+1)</f>
        <v/>
      </c>
      <c r="BP449" s="68" t="str">
        <f ca="1">INDEX({"","_","-","="},IF(OR($D449 &gt;= BQ$6, $E449 &lt; BP$6), 0, 1)+IF(OR($F449 &gt;= BQ$6, $G449 &lt; BP$6), 0, 2)+1)</f>
        <v/>
      </c>
      <c r="BQ449" s="68" t="str">
        <f ca="1">INDEX({"","_","-","="},IF(OR($D449 &gt;= BR$6, $E449 &lt; BQ$6), 0, 1)+IF(OR($F449 &gt;= BR$6, $G449 &lt; BQ$6), 0, 2)+1)</f>
        <v/>
      </c>
      <c r="BR449" s="68" t="str">
        <f ca="1">INDEX({"","_","-","="},IF(OR($D449 &gt;= BS$6, $E449 &lt; BR$6), 0, 1)+IF(OR($F449 &gt;= BS$6, $G449 &lt; BR$6), 0, 2)+1)</f>
        <v/>
      </c>
      <c r="BS449" s="68" t="str">
        <f ca="1">INDEX({"","_","-","="},IF(OR($D449 &gt;= BT$6, $E449 &lt; BS$6), 0, 1)+IF(OR($F449 &gt;= BT$6, $G449 &lt; BS$6), 0, 2)+1)</f>
        <v/>
      </c>
      <c r="BT449" s="68" t="str">
        <f ca="1">INDEX({"","_","-","="},IF(OR($D449 &gt;= BU$6, $E449 &lt; BT$6), 0, 1)+IF(OR($F449 &gt;= BU$6, $G449 &lt; BT$6), 0, 2)+1)</f>
        <v/>
      </c>
      <c r="BU449" s="68" t="str">
        <f ca="1">INDEX({"","_","-","="},IF(OR($D449 &gt;= BV$6, $E449 &lt; BU$6), 0, 1)+IF(OR($F449 &gt;= BV$6, $G449 &lt; BU$6), 0, 2)+1)</f>
        <v/>
      </c>
      <c r="BV449" s="68" t="str">
        <f ca="1">INDEX({"","_","-","="},IF(OR($D449 &gt;= BW$6, $E449 &lt; BV$6), 0, 1)+IF(OR($F449 &gt;= BW$6, $G449 &lt; BV$6), 0, 2)+1)</f>
        <v/>
      </c>
      <c r="BW449" s="68" t="str">
        <f ca="1">INDEX({"","_","-","="},IF(OR($D449 &gt;= BX$6, $E449 &lt; BW$6), 0, 1)+IF(OR($F449 &gt;= BX$6, $G449 &lt; BW$6), 0, 2)+1)</f>
        <v/>
      </c>
      <c r="BX449" s="68" t="str">
        <f ca="1">INDEX({"","_","-","="},IF(OR($D449 &gt;= BY$6, $E449 &lt; BX$6), 0, 1)+IF(OR($F449 &gt;= BY$6, $G449 &lt; BX$6), 0, 2)+1)</f>
        <v/>
      </c>
      <c r="BY449" s="68" t="str">
        <f ca="1">INDEX({"","_","-","="},IF(OR($D449 &gt;= BZ$6, $E449 &lt; BY$6), 0, 1)+IF(OR($F449 &gt;= BZ$6, $G449 &lt; BY$6), 0, 2)+1)</f>
        <v/>
      </c>
      <c r="BZ449" s="68" t="str">
        <f ca="1">INDEX({"","_","-","="},IF(OR($D449 &gt;= CA$6, $E449 &lt; BZ$6), 0, 1)+IF(OR($F449 &gt;= CA$6, $G449 &lt; BZ$6), 0, 2)+1)</f>
        <v/>
      </c>
      <c r="CA449" s="68" t="str">
        <f ca="1">INDEX({"","_","-","="},IF(OR($D449 &gt;= CB$6, $E449 &lt; CA$6), 0, 1)+IF(OR($F449 &gt;= CB$6, $G449 &lt; CA$6), 0, 2)+1)</f>
        <v/>
      </c>
      <c r="CB449" s="68" t="str">
        <f ca="1">INDEX({"","_","-","="},IF(OR($D449 &gt;= CC$6, $E449 &lt; CB$6), 0, 1)+IF(OR($F449 &gt;= CC$6, $G449 &lt; CB$6), 0, 2)+1)</f>
        <v/>
      </c>
      <c r="CC449" s="68" t="str">
        <f ca="1">INDEX({"","_","-","="},IF(OR($D449 &gt;= CD$6, $E449 &lt; CC$6), 0, 1)+IF(OR($F449 &gt;= CD$6, $G449 &lt; CC$6), 0, 2)+1)</f>
        <v/>
      </c>
      <c r="CD449" s="68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IF('临-进度'!M445,'临-进度'!$A445,"")</f>
        <v/>
      </c>
      <c r="B450" s="8" t="str">
        <f ca="1">IF('临-进度'!M445,'临-进度'!$B445,"")</f>
        <v/>
      </c>
      <c r="C450" s="8" t="str">
        <f ca="1">IF('临-进度'!M445,'临-进度'!$E445,"")</f>
        <v/>
      </c>
      <c r="D450" s="40" t="str">
        <f ca="1">IF('临-进度'!$M445,'临-进度'!$I445,"")</f>
        <v/>
      </c>
      <c r="E450" s="40" t="str">
        <f ca="1">IF('临-进度'!$M445,'临-进度'!$AE445,"")</f>
        <v/>
      </c>
      <c r="F450" s="40" t="str">
        <f ca="1">IF('临-进度'!$M445,'临-进度'!$J445,"")</f>
        <v/>
      </c>
      <c r="G450" s="73" t="str">
        <f ca="1">IF('临-进度'!$M445,'临-进度'!$AF445,"")</f>
        <v/>
      </c>
      <c r="H450" s="68" t="str">
        <f ca="1">INDEX({"","_","-","="},IF(OR($D450 &gt;= I$6, $E450 &lt; H$6), 0, 1)+IF(OR($F450 &gt;= I$6, $G450 &lt; H$6), 0, 2)+1)</f>
        <v/>
      </c>
      <c r="I450" s="68" t="str">
        <f ca="1">INDEX({"","_","-","="},IF(OR($D450 &gt;= J$6, $E450 &lt; I$6), 0, 1)+IF(OR($F450 &gt;= J$6, $G450 &lt; I$6), 0, 2)+1)</f>
        <v/>
      </c>
      <c r="J450" s="68" t="str">
        <f ca="1">INDEX({"","_","-","="},IF(OR($D450 &gt;= K$6, $E450 &lt; J$6), 0, 1)+IF(OR($F450 &gt;= K$6, $G450 &lt; J$6), 0, 2)+1)</f>
        <v/>
      </c>
      <c r="K450" s="68" t="str">
        <f ca="1">INDEX({"","_","-","="},IF(OR($D450 &gt;= L$6, $E450 &lt; K$6), 0, 1)+IF(OR($F450 &gt;= L$6, $G450 &lt; K$6), 0, 2)+1)</f>
        <v/>
      </c>
      <c r="L450" s="68" t="str">
        <f ca="1">INDEX({"","_","-","="},IF(OR($D450 &gt;= M$6, $E450 &lt; L$6), 0, 1)+IF(OR($F450 &gt;= M$6, $G450 &lt; L$6), 0, 2)+1)</f>
        <v/>
      </c>
      <c r="M450" s="68" t="str">
        <f ca="1">INDEX({"","_","-","="},IF(OR($D450 &gt;= N$6, $E450 &lt; M$6), 0, 1)+IF(OR($F450 &gt;= N$6, $G450 &lt; M$6), 0, 2)+1)</f>
        <v/>
      </c>
      <c r="N450" s="68" t="str">
        <f ca="1">INDEX({"","_","-","="},IF(OR($D450 &gt;= O$6, $E450 &lt; N$6), 0, 1)+IF(OR($F450 &gt;= O$6, $G450 &lt; N$6), 0, 2)+1)</f>
        <v/>
      </c>
      <c r="O450" s="68" t="str">
        <f ca="1">INDEX({"","_","-","="},IF(OR($D450 &gt;= P$6, $E450 &lt; O$6), 0, 1)+IF(OR($F450 &gt;= P$6, $G450 &lt; O$6), 0, 2)+1)</f>
        <v/>
      </c>
      <c r="P450" s="68" t="str">
        <f ca="1">INDEX({"","_","-","="},IF(OR($D450 &gt;= Q$6, $E450 &lt; P$6), 0, 1)+IF(OR($F450 &gt;= Q$6, $G450 &lt; P$6), 0, 2)+1)</f>
        <v/>
      </c>
      <c r="Q450" s="68" t="str">
        <f ca="1">INDEX({"","_","-","="},IF(OR($D450 &gt;= R$6, $E450 &lt; Q$6), 0, 1)+IF(OR($F450 &gt;= R$6, $G450 &lt; Q$6), 0, 2)+1)</f>
        <v/>
      </c>
      <c r="R450" s="68" t="str">
        <f ca="1">INDEX({"","_","-","="},IF(OR($D450 &gt;= S$6, $E450 &lt; R$6), 0, 1)+IF(OR($F450 &gt;= S$6, $G450 &lt; R$6), 0, 2)+1)</f>
        <v/>
      </c>
      <c r="S450" s="68" t="str">
        <f ca="1">INDEX({"","_","-","="},IF(OR($D450 &gt;= T$6, $E450 &lt; S$6), 0, 1)+IF(OR($F450 &gt;= T$6, $G450 &lt; S$6), 0, 2)+1)</f>
        <v/>
      </c>
      <c r="T450" s="68" t="str">
        <f ca="1">INDEX({"","_","-","="},IF(OR($D450 &gt;= U$6, $E450 &lt; T$6), 0, 1)+IF(OR($F450 &gt;= U$6, $G450 &lt; T$6), 0, 2)+1)</f>
        <v/>
      </c>
      <c r="U450" s="68" t="str">
        <f ca="1">INDEX({"","_","-","="},IF(OR($D450 &gt;= V$6, $E450 &lt; U$6), 0, 1)+IF(OR($F450 &gt;= V$6, $G450 &lt; U$6), 0, 2)+1)</f>
        <v/>
      </c>
      <c r="V450" s="68" t="str">
        <f ca="1">INDEX({"","_","-","="},IF(OR($D450 &gt;= W$6, $E450 &lt; V$6), 0, 1)+IF(OR($F450 &gt;= W$6, $G450 &lt; V$6), 0, 2)+1)</f>
        <v/>
      </c>
      <c r="W450" s="68" t="str">
        <f ca="1">INDEX({"","_","-","="},IF(OR($D450 &gt;= X$6, $E450 &lt; W$6), 0, 1)+IF(OR($F450 &gt;= X$6, $G450 &lt; W$6), 0, 2)+1)</f>
        <v/>
      </c>
      <c r="X450" s="68" t="str">
        <f ca="1">INDEX({"","_","-","="},IF(OR($D450 &gt;= Y$6, $E450 &lt; X$6), 0, 1)+IF(OR($F450 &gt;= Y$6, $G450 &lt; X$6), 0, 2)+1)</f>
        <v/>
      </c>
      <c r="Y450" s="68" t="str">
        <f ca="1">INDEX({"","_","-","="},IF(OR($D450 &gt;= Z$6, $E450 &lt; Y$6), 0, 1)+IF(OR($F450 &gt;= Z$6, $G450 &lt; Y$6), 0, 2)+1)</f>
        <v/>
      </c>
      <c r="Z450" s="68" t="str">
        <f ca="1">INDEX({"","_","-","="},IF(OR($D450 &gt;= AA$6, $E450 &lt; Z$6), 0, 1)+IF(OR($F450 &gt;= AA$6, $G450 &lt; Z$6), 0, 2)+1)</f>
        <v/>
      </c>
      <c r="AA450" s="68" t="str">
        <f ca="1">INDEX({"","_","-","="},IF(OR($D450 &gt;= AB$6, $E450 &lt; AA$6), 0, 1)+IF(OR($F450 &gt;= AB$6, $G450 &lt; AA$6), 0, 2)+1)</f>
        <v/>
      </c>
      <c r="AB450" s="68" t="str">
        <f ca="1">INDEX({"","_","-","="},IF(OR($D450 &gt;= AC$6, $E450 &lt; AB$6), 0, 1)+IF(OR($F450 &gt;= AC$6, $G450 &lt; AB$6), 0, 2)+1)</f>
        <v/>
      </c>
      <c r="AC450" s="68" t="str">
        <f ca="1">INDEX({"","_","-","="},IF(OR($D450 &gt;= AD$6, $E450 &lt; AC$6), 0, 1)+IF(OR($F450 &gt;= AD$6, $G450 &lt; AC$6), 0, 2)+1)</f>
        <v/>
      </c>
      <c r="AD450" s="68" t="str">
        <f ca="1">INDEX({"","_","-","="},IF(OR($D450 &gt;= AE$6, $E450 &lt; AD$6), 0, 1)+IF(OR($F450 &gt;= AE$6, $G450 &lt; AD$6), 0, 2)+1)</f>
        <v/>
      </c>
      <c r="AE450" s="68" t="str">
        <f ca="1">INDEX({"","_","-","="},IF(OR($D450 &gt;= AF$6, $E450 &lt; AE$6), 0, 1)+IF(OR($F450 &gt;= AF$6, $G450 &lt; AE$6), 0, 2)+1)</f>
        <v/>
      </c>
      <c r="AF450" s="68" t="str">
        <f ca="1">INDEX({"","_","-","="},IF(OR($D450 &gt;= AG$6, $E450 &lt; AF$6), 0, 1)+IF(OR($F450 &gt;= AG$6, $G450 &lt; AF$6), 0, 2)+1)</f>
        <v/>
      </c>
      <c r="AG450" s="68" t="str">
        <f ca="1">INDEX({"","_","-","="},IF(OR($D450 &gt;= AH$6, $E450 &lt; AG$6), 0, 1)+IF(OR($F450 &gt;= AH$6, $G450 &lt; AG$6), 0, 2)+1)</f>
        <v/>
      </c>
      <c r="AH450" s="68" t="str">
        <f ca="1">INDEX({"","_","-","="},IF(OR($D450 &gt;= AI$6, $E450 &lt; AH$6), 0, 1)+IF(OR($F450 &gt;= AI$6, $G450 &lt; AH$6), 0, 2)+1)</f>
        <v/>
      </c>
      <c r="AI450" s="68" t="str">
        <f ca="1">INDEX({"","_","-","="},IF(OR($D450 &gt;= AJ$6, $E450 &lt; AI$6), 0, 1)+IF(OR($F450 &gt;= AJ$6, $G450 &lt; AI$6), 0, 2)+1)</f>
        <v/>
      </c>
      <c r="AJ450" s="68" t="str">
        <f ca="1">INDEX({"","_","-","="},IF(OR($D450 &gt;= AK$6, $E450 &lt; AJ$6), 0, 1)+IF(OR($F450 &gt;= AK$6, $G450 &lt; AJ$6), 0, 2)+1)</f>
        <v/>
      </c>
      <c r="AK450" s="68" t="str">
        <f ca="1">INDEX({"","_","-","="},IF(OR($D450 &gt;= AL$6, $E450 &lt; AK$6), 0, 1)+IF(OR($F450 &gt;= AL$6, $G450 &lt; AK$6), 0, 2)+1)</f>
        <v/>
      </c>
      <c r="AL450" s="68" t="str">
        <f ca="1">INDEX({"","_","-","="},IF(OR($D450 &gt;= AM$6, $E450 &lt; AL$6), 0, 1)+IF(OR($F450 &gt;= AM$6, $G450 &lt; AL$6), 0, 2)+1)</f>
        <v/>
      </c>
      <c r="AM450" s="68" t="str">
        <f ca="1">INDEX({"","_","-","="},IF(OR($D450 &gt;= AN$6, $E450 &lt; AM$6), 0, 1)+IF(OR($F450 &gt;= AN$6, $G450 &lt; AM$6), 0, 2)+1)</f>
        <v/>
      </c>
      <c r="AN450" s="68" t="str">
        <f ca="1">INDEX({"","_","-","="},IF(OR($D450 &gt;= AO$6, $E450 &lt; AN$6), 0, 1)+IF(OR($F450 &gt;= AO$6, $G450 &lt; AN$6), 0, 2)+1)</f>
        <v/>
      </c>
      <c r="AO450" s="68" t="str">
        <f ca="1">INDEX({"","_","-","="},IF(OR($D450 &gt;= AP$6, $E450 &lt; AO$6), 0, 1)+IF(OR($F450 &gt;= AP$6, $G450 &lt; AO$6), 0, 2)+1)</f>
        <v/>
      </c>
      <c r="AP450" s="68" t="str">
        <f ca="1">INDEX({"","_","-","="},IF(OR($D450 &gt;= AQ$6, $E450 &lt; AP$6), 0, 1)+IF(OR($F450 &gt;= AQ$6, $G450 &lt; AP$6), 0, 2)+1)</f>
        <v/>
      </c>
      <c r="AQ450" s="68" t="str">
        <f ca="1">INDEX({"","_","-","="},IF(OR($D450 &gt;= AR$6, $E450 &lt; AQ$6), 0, 1)+IF(OR($F450 &gt;= AR$6, $G450 &lt; AQ$6), 0, 2)+1)</f>
        <v/>
      </c>
      <c r="AR450" s="68" t="str">
        <f ca="1">INDEX({"","_","-","="},IF(OR($D450 &gt;= AS$6, $E450 &lt; AR$6), 0, 1)+IF(OR($F450 &gt;= AS$6, $G450 &lt; AR$6), 0, 2)+1)</f>
        <v/>
      </c>
      <c r="AS450" s="68" t="str">
        <f ca="1">INDEX({"","_","-","="},IF(OR($D450 &gt;= AT$6, $E450 &lt; AS$6), 0, 1)+IF(OR($F450 &gt;= AT$6, $G450 &lt; AS$6), 0, 2)+1)</f>
        <v/>
      </c>
      <c r="AT450" s="68" t="str">
        <f ca="1">INDEX({"","_","-","="},IF(OR($D450 &gt;= AU$6, $E450 &lt; AT$6), 0, 1)+IF(OR($F450 &gt;= AU$6, $G450 &lt; AT$6), 0, 2)+1)</f>
        <v/>
      </c>
      <c r="AU450" s="68" t="str">
        <f ca="1">INDEX({"","_","-","="},IF(OR($D450 &gt;= AV$6, $E450 &lt; AU$6), 0, 1)+IF(OR($F450 &gt;= AV$6, $G450 &lt; AU$6), 0, 2)+1)</f>
        <v/>
      </c>
      <c r="AV450" s="68" t="str">
        <f ca="1">INDEX({"","_","-","="},IF(OR($D450 &gt;= AW$6, $E450 &lt; AV$6), 0, 1)+IF(OR($F450 &gt;= AW$6, $G450 &lt; AV$6), 0, 2)+1)</f>
        <v/>
      </c>
      <c r="AW450" s="68" t="str">
        <f ca="1">INDEX({"","_","-","="},IF(OR($D450 &gt;= AX$6, $E450 &lt; AW$6), 0, 1)+IF(OR($F450 &gt;= AX$6, $G450 &lt; AW$6), 0, 2)+1)</f>
        <v/>
      </c>
      <c r="AX450" s="68" t="str">
        <f ca="1">INDEX({"","_","-","="},IF(OR($D450 &gt;= AY$6, $E450 &lt; AX$6), 0, 1)+IF(OR($F450 &gt;= AY$6, $G450 &lt; AX$6), 0, 2)+1)</f>
        <v/>
      </c>
      <c r="AY450" s="68" t="str">
        <f ca="1">INDEX({"","_","-","="},IF(OR($D450 &gt;= AZ$6, $E450 &lt; AY$6), 0, 1)+IF(OR($F450 &gt;= AZ$6, $G450 &lt; AY$6), 0, 2)+1)</f>
        <v/>
      </c>
      <c r="AZ450" s="68" t="str">
        <f ca="1">INDEX({"","_","-","="},IF(OR($D450 &gt;= BA$6, $E450 &lt; AZ$6), 0, 1)+IF(OR($F450 &gt;= BA$6, $G450 &lt; AZ$6), 0, 2)+1)</f>
        <v/>
      </c>
      <c r="BA450" s="68" t="str">
        <f ca="1">INDEX({"","_","-","="},IF(OR($D450 &gt;= BB$6, $E450 &lt; BA$6), 0, 1)+IF(OR($F450 &gt;= BB$6, $G450 &lt; BA$6), 0, 2)+1)</f>
        <v/>
      </c>
      <c r="BB450" s="68" t="str">
        <f ca="1">INDEX({"","_","-","="},IF(OR($D450 &gt;= BC$6, $E450 &lt; BB$6), 0, 1)+IF(OR($F450 &gt;= BC$6, $G450 &lt; BB$6), 0, 2)+1)</f>
        <v/>
      </c>
      <c r="BC450" s="68" t="str">
        <f ca="1">INDEX({"","_","-","="},IF(OR($D450 &gt;= BD$6, $E450 &lt; BC$6), 0, 1)+IF(OR($F450 &gt;= BD$6, $G450 &lt; BC$6), 0, 2)+1)</f>
        <v/>
      </c>
      <c r="BD450" s="68" t="str">
        <f ca="1">INDEX({"","_","-","="},IF(OR($D450 &gt;= BE$6, $E450 &lt; BD$6), 0, 1)+IF(OR($F450 &gt;= BE$6, $G450 &lt; BD$6), 0, 2)+1)</f>
        <v/>
      </c>
      <c r="BE450" s="68" t="str">
        <f ca="1">INDEX({"","_","-","="},IF(OR($D450 &gt;= BF$6, $E450 &lt; BE$6), 0, 1)+IF(OR($F450 &gt;= BF$6, $G450 &lt; BE$6), 0, 2)+1)</f>
        <v/>
      </c>
      <c r="BF450" s="68" t="str">
        <f ca="1">INDEX({"","_","-","="},IF(OR($D450 &gt;= BG$6, $E450 &lt; BF$6), 0, 1)+IF(OR($F450 &gt;= BG$6, $G450 &lt; BF$6), 0, 2)+1)</f>
        <v/>
      </c>
      <c r="BG450" s="68" t="str">
        <f ca="1">INDEX({"","_","-","="},IF(OR($D450 &gt;= BH$6, $E450 &lt; BG$6), 0, 1)+IF(OR($F450 &gt;= BH$6, $G450 &lt; BG$6), 0, 2)+1)</f>
        <v/>
      </c>
      <c r="BH450" s="68" t="str">
        <f ca="1">INDEX({"","_","-","="},IF(OR($D450 &gt;= BI$6, $E450 &lt; BH$6), 0, 1)+IF(OR($F450 &gt;= BI$6, $G450 &lt; BH$6), 0, 2)+1)</f>
        <v/>
      </c>
      <c r="BI450" s="68" t="str">
        <f ca="1">INDEX({"","_","-","="},IF(OR($D450 &gt;= BJ$6, $E450 &lt; BI$6), 0, 1)+IF(OR($F450 &gt;= BJ$6, $G450 &lt; BI$6), 0, 2)+1)</f>
        <v/>
      </c>
      <c r="BJ450" s="68" t="str">
        <f ca="1">INDEX({"","_","-","="},IF(OR($D450 &gt;= BK$6, $E450 &lt; BJ$6), 0, 1)+IF(OR($F450 &gt;= BK$6, $G450 &lt; BJ$6), 0, 2)+1)</f>
        <v/>
      </c>
      <c r="BK450" s="68" t="str">
        <f ca="1">INDEX({"","_","-","="},IF(OR($D450 &gt;= BL$6, $E450 &lt; BK$6), 0, 1)+IF(OR($F450 &gt;= BL$6, $G450 &lt; BK$6), 0, 2)+1)</f>
        <v/>
      </c>
      <c r="BL450" s="68" t="str">
        <f ca="1">INDEX({"","_","-","="},IF(OR($D450 &gt;= BM$6, $E450 &lt; BL$6), 0, 1)+IF(OR($F450 &gt;= BM$6, $G450 &lt; BL$6), 0, 2)+1)</f>
        <v/>
      </c>
      <c r="BM450" s="68" t="str">
        <f ca="1">INDEX({"","_","-","="},IF(OR($D450 &gt;= BN$6, $E450 &lt; BM$6), 0, 1)+IF(OR($F450 &gt;= BN$6, $G450 &lt; BM$6), 0, 2)+1)</f>
        <v/>
      </c>
      <c r="BN450" s="68" t="str">
        <f ca="1">INDEX({"","_","-","="},IF(OR($D450 &gt;= BO$6, $E450 &lt; BN$6), 0, 1)+IF(OR($F450 &gt;= BO$6, $G450 &lt; BN$6), 0, 2)+1)</f>
        <v/>
      </c>
      <c r="BO450" s="68" t="str">
        <f ca="1">INDEX({"","_","-","="},IF(OR($D450 &gt;= BP$6, $E450 &lt; BO$6), 0, 1)+IF(OR($F450 &gt;= BP$6, $G450 &lt; BO$6), 0, 2)+1)</f>
        <v/>
      </c>
      <c r="BP450" s="68" t="str">
        <f ca="1">INDEX({"","_","-","="},IF(OR($D450 &gt;= BQ$6, $E450 &lt; BP$6), 0, 1)+IF(OR($F450 &gt;= BQ$6, $G450 &lt; BP$6), 0, 2)+1)</f>
        <v/>
      </c>
      <c r="BQ450" s="68" t="str">
        <f ca="1">INDEX({"","_","-","="},IF(OR($D450 &gt;= BR$6, $E450 &lt; BQ$6), 0, 1)+IF(OR($F450 &gt;= BR$6, $G450 &lt; BQ$6), 0, 2)+1)</f>
        <v/>
      </c>
      <c r="BR450" s="68" t="str">
        <f ca="1">INDEX({"","_","-","="},IF(OR($D450 &gt;= BS$6, $E450 &lt; BR$6), 0, 1)+IF(OR($F450 &gt;= BS$6, $G450 &lt; BR$6), 0, 2)+1)</f>
        <v/>
      </c>
      <c r="BS450" s="68" t="str">
        <f ca="1">INDEX({"","_","-","="},IF(OR($D450 &gt;= BT$6, $E450 &lt; BS$6), 0, 1)+IF(OR($F450 &gt;= BT$6, $G450 &lt; BS$6), 0, 2)+1)</f>
        <v/>
      </c>
      <c r="BT450" s="68" t="str">
        <f ca="1">INDEX({"","_","-","="},IF(OR($D450 &gt;= BU$6, $E450 &lt; BT$6), 0, 1)+IF(OR($F450 &gt;= BU$6, $G450 &lt; BT$6), 0, 2)+1)</f>
        <v/>
      </c>
      <c r="BU450" s="68" t="str">
        <f ca="1">INDEX({"","_","-","="},IF(OR($D450 &gt;= BV$6, $E450 &lt; BU$6), 0, 1)+IF(OR($F450 &gt;= BV$6, $G450 &lt; BU$6), 0, 2)+1)</f>
        <v/>
      </c>
      <c r="BV450" s="68" t="str">
        <f ca="1">INDEX({"","_","-","="},IF(OR($D450 &gt;= BW$6, $E450 &lt; BV$6), 0, 1)+IF(OR($F450 &gt;= BW$6, $G450 &lt; BV$6), 0, 2)+1)</f>
        <v/>
      </c>
      <c r="BW450" s="68" t="str">
        <f ca="1">INDEX({"","_","-","="},IF(OR($D450 &gt;= BX$6, $E450 &lt; BW$6), 0, 1)+IF(OR($F450 &gt;= BX$6, $G450 &lt; BW$6), 0, 2)+1)</f>
        <v/>
      </c>
      <c r="BX450" s="68" t="str">
        <f ca="1">INDEX({"","_","-","="},IF(OR($D450 &gt;= BY$6, $E450 &lt; BX$6), 0, 1)+IF(OR($F450 &gt;= BY$6, $G450 &lt; BX$6), 0, 2)+1)</f>
        <v/>
      </c>
      <c r="BY450" s="68" t="str">
        <f ca="1">INDEX({"","_","-","="},IF(OR($D450 &gt;= BZ$6, $E450 &lt; BY$6), 0, 1)+IF(OR($F450 &gt;= BZ$6, $G450 &lt; BY$6), 0, 2)+1)</f>
        <v/>
      </c>
      <c r="BZ450" s="68" t="str">
        <f ca="1">INDEX({"","_","-","="},IF(OR($D450 &gt;= CA$6, $E450 &lt; BZ$6), 0, 1)+IF(OR($F450 &gt;= CA$6, $G450 &lt; BZ$6), 0, 2)+1)</f>
        <v/>
      </c>
      <c r="CA450" s="68" t="str">
        <f ca="1">INDEX({"","_","-","="},IF(OR($D450 &gt;= CB$6, $E450 &lt; CA$6), 0, 1)+IF(OR($F450 &gt;= CB$6, $G450 &lt; CA$6), 0, 2)+1)</f>
        <v/>
      </c>
      <c r="CB450" s="68" t="str">
        <f ca="1">INDEX({"","_","-","="},IF(OR($D450 &gt;= CC$6, $E450 &lt; CB$6), 0, 1)+IF(OR($F450 &gt;= CC$6, $G450 &lt; CB$6), 0, 2)+1)</f>
        <v/>
      </c>
      <c r="CC450" s="68" t="str">
        <f ca="1">INDEX({"","_","-","="},IF(OR($D450 &gt;= CD$6, $E450 &lt; CC$6), 0, 1)+IF(OR($F450 &gt;= CD$6, $G450 &lt; CC$6), 0, 2)+1)</f>
        <v/>
      </c>
      <c r="CD450" s="68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IF('临-进度'!M446,'临-进度'!$A446,"")</f>
        <v/>
      </c>
      <c r="B451" s="8" t="str">
        <f ca="1">IF('临-进度'!M446,'临-进度'!$B446,"")</f>
        <v/>
      </c>
      <c r="C451" s="8" t="str">
        <f ca="1">IF('临-进度'!M446,'临-进度'!$E446,"")</f>
        <v/>
      </c>
      <c r="D451" s="40" t="str">
        <f ca="1">IF('临-进度'!$M446,'临-进度'!$I446,"")</f>
        <v/>
      </c>
      <c r="E451" s="40" t="str">
        <f ca="1">IF('临-进度'!$M446,'临-进度'!$AE446,"")</f>
        <v/>
      </c>
      <c r="F451" s="40" t="str">
        <f ca="1">IF('临-进度'!$M446,'临-进度'!$J446,"")</f>
        <v/>
      </c>
      <c r="G451" s="73" t="str">
        <f ca="1">IF('临-进度'!$M446,'临-进度'!$AF446,"")</f>
        <v/>
      </c>
      <c r="H451" s="68" t="str">
        <f ca="1">INDEX({"","_","-","="},IF(OR($D451 &gt;= I$6, $E451 &lt; H$6), 0, 1)+IF(OR($F451 &gt;= I$6, $G451 &lt; H$6), 0, 2)+1)</f>
        <v/>
      </c>
      <c r="I451" s="68" t="str">
        <f ca="1">INDEX({"","_","-","="},IF(OR($D451 &gt;= J$6, $E451 &lt; I$6), 0, 1)+IF(OR($F451 &gt;= J$6, $G451 &lt; I$6), 0, 2)+1)</f>
        <v/>
      </c>
      <c r="J451" s="68" t="str">
        <f ca="1">INDEX({"","_","-","="},IF(OR($D451 &gt;= K$6, $E451 &lt; J$6), 0, 1)+IF(OR($F451 &gt;= K$6, $G451 &lt; J$6), 0, 2)+1)</f>
        <v/>
      </c>
      <c r="K451" s="68" t="str">
        <f ca="1">INDEX({"","_","-","="},IF(OR($D451 &gt;= L$6, $E451 &lt; K$6), 0, 1)+IF(OR($F451 &gt;= L$6, $G451 &lt; K$6), 0, 2)+1)</f>
        <v/>
      </c>
      <c r="L451" s="68" t="str">
        <f ca="1">INDEX({"","_","-","="},IF(OR($D451 &gt;= M$6, $E451 &lt; L$6), 0, 1)+IF(OR($F451 &gt;= M$6, $G451 &lt; L$6), 0, 2)+1)</f>
        <v/>
      </c>
      <c r="M451" s="68" t="str">
        <f ca="1">INDEX({"","_","-","="},IF(OR($D451 &gt;= N$6, $E451 &lt; M$6), 0, 1)+IF(OR($F451 &gt;= N$6, $G451 &lt; M$6), 0, 2)+1)</f>
        <v/>
      </c>
      <c r="N451" s="68" t="str">
        <f ca="1">INDEX({"","_","-","="},IF(OR($D451 &gt;= O$6, $E451 &lt; N$6), 0, 1)+IF(OR($F451 &gt;= O$6, $G451 &lt; N$6), 0, 2)+1)</f>
        <v/>
      </c>
      <c r="O451" s="68" t="str">
        <f ca="1">INDEX({"","_","-","="},IF(OR($D451 &gt;= P$6, $E451 &lt; O$6), 0, 1)+IF(OR($F451 &gt;= P$6, $G451 &lt; O$6), 0, 2)+1)</f>
        <v/>
      </c>
      <c r="P451" s="68" t="str">
        <f ca="1">INDEX({"","_","-","="},IF(OR($D451 &gt;= Q$6, $E451 &lt; P$6), 0, 1)+IF(OR($F451 &gt;= Q$6, $G451 &lt; P$6), 0, 2)+1)</f>
        <v/>
      </c>
      <c r="Q451" s="68" t="str">
        <f ca="1">INDEX({"","_","-","="},IF(OR($D451 &gt;= R$6, $E451 &lt; Q$6), 0, 1)+IF(OR($F451 &gt;= R$6, $G451 &lt; Q$6), 0, 2)+1)</f>
        <v/>
      </c>
      <c r="R451" s="68" t="str">
        <f ca="1">INDEX({"","_","-","="},IF(OR($D451 &gt;= S$6, $E451 &lt; R$6), 0, 1)+IF(OR($F451 &gt;= S$6, $G451 &lt; R$6), 0, 2)+1)</f>
        <v/>
      </c>
      <c r="S451" s="68" t="str">
        <f ca="1">INDEX({"","_","-","="},IF(OR($D451 &gt;= T$6, $E451 &lt; S$6), 0, 1)+IF(OR($F451 &gt;= T$6, $G451 &lt; S$6), 0, 2)+1)</f>
        <v/>
      </c>
      <c r="T451" s="68" t="str">
        <f ca="1">INDEX({"","_","-","="},IF(OR($D451 &gt;= U$6, $E451 &lt; T$6), 0, 1)+IF(OR($F451 &gt;= U$6, $G451 &lt; T$6), 0, 2)+1)</f>
        <v/>
      </c>
      <c r="U451" s="68" t="str">
        <f ca="1">INDEX({"","_","-","="},IF(OR($D451 &gt;= V$6, $E451 &lt; U$6), 0, 1)+IF(OR($F451 &gt;= V$6, $G451 &lt; U$6), 0, 2)+1)</f>
        <v/>
      </c>
      <c r="V451" s="68" t="str">
        <f ca="1">INDEX({"","_","-","="},IF(OR($D451 &gt;= W$6, $E451 &lt; V$6), 0, 1)+IF(OR($F451 &gt;= W$6, $G451 &lt; V$6), 0, 2)+1)</f>
        <v/>
      </c>
      <c r="W451" s="68" t="str">
        <f ca="1">INDEX({"","_","-","="},IF(OR($D451 &gt;= X$6, $E451 &lt; W$6), 0, 1)+IF(OR($F451 &gt;= X$6, $G451 &lt; W$6), 0, 2)+1)</f>
        <v/>
      </c>
      <c r="X451" s="68" t="str">
        <f ca="1">INDEX({"","_","-","="},IF(OR($D451 &gt;= Y$6, $E451 &lt; X$6), 0, 1)+IF(OR($F451 &gt;= Y$6, $G451 &lt; X$6), 0, 2)+1)</f>
        <v/>
      </c>
      <c r="Y451" s="68" t="str">
        <f ca="1">INDEX({"","_","-","="},IF(OR($D451 &gt;= Z$6, $E451 &lt; Y$6), 0, 1)+IF(OR($F451 &gt;= Z$6, $G451 &lt; Y$6), 0, 2)+1)</f>
        <v/>
      </c>
      <c r="Z451" s="68" t="str">
        <f ca="1">INDEX({"","_","-","="},IF(OR($D451 &gt;= AA$6, $E451 &lt; Z$6), 0, 1)+IF(OR($F451 &gt;= AA$6, $G451 &lt; Z$6), 0, 2)+1)</f>
        <v/>
      </c>
      <c r="AA451" s="68" t="str">
        <f ca="1">INDEX({"","_","-","="},IF(OR($D451 &gt;= AB$6, $E451 &lt; AA$6), 0, 1)+IF(OR($F451 &gt;= AB$6, $G451 &lt; AA$6), 0, 2)+1)</f>
        <v/>
      </c>
      <c r="AB451" s="68" t="str">
        <f ca="1">INDEX({"","_","-","="},IF(OR($D451 &gt;= AC$6, $E451 &lt; AB$6), 0, 1)+IF(OR($F451 &gt;= AC$6, $G451 &lt; AB$6), 0, 2)+1)</f>
        <v/>
      </c>
      <c r="AC451" s="68" t="str">
        <f ca="1">INDEX({"","_","-","="},IF(OR($D451 &gt;= AD$6, $E451 &lt; AC$6), 0, 1)+IF(OR($F451 &gt;= AD$6, $G451 &lt; AC$6), 0, 2)+1)</f>
        <v/>
      </c>
      <c r="AD451" s="68" t="str">
        <f ca="1">INDEX({"","_","-","="},IF(OR($D451 &gt;= AE$6, $E451 &lt; AD$6), 0, 1)+IF(OR($F451 &gt;= AE$6, $G451 &lt; AD$6), 0, 2)+1)</f>
        <v/>
      </c>
      <c r="AE451" s="68" t="str">
        <f ca="1">INDEX({"","_","-","="},IF(OR($D451 &gt;= AF$6, $E451 &lt; AE$6), 0, 1)+IF(OR($F451 &gt;= AF$6, $G451 &lt; AE$6), 0, 2)+1)</f>
        <v/>
      </c>
      <c r="AF451" s="68" t="str">
        <f ca="1">INDEX({"","_","-","="},IF(OR($D451 &gt;= AG$6, $E451 &lt; AF$6), 0, 1)+IF(OR($F451 &gt;= AG$6, $G451 &lt; AF$6), 0, 2)+1)</f>
        <v/>
      </c>
      <c r="AG451" s="68" t="str">
        <f ca="1">INDEX({"","_","-","="},IF(OR($D451 &gt;= AH$6, $E451 &lt; AG$6), 0, 1)+IF(OR($F451 &gt;= AH$6, $G451 &lt; AG$6), 0, 2)+1)</f>
        <v/>
      </c>
      <c r="AH451" s="68" t="str">
        <f ca="1">INDEX({"","_","-","="},IF(OR($D451 &gt;= AI$6, $E451 &lt; AH$6), 0, 1)+IF(OR($F451 &gt;= AI$6, $G451 &lt; AH$6), 0, 2)+1)</f>
        <v/>
      </c>
      <c r="AI451" s="68" t="str">
        <f ca="1">INDEX({"","_","-","="},IF(OR($D451 &gt;= AJ$6, $E451 &lt; AI$6), 0, 1)+IF(OR($F451 &gt;= AJ$6, $G451 &lt; AI$6), 0, 2)+1)</f>
        <v/>
      </c>
      <c r="AJ451" s="68" t="str">
        <f ca="1">INDEX({"","_","-","="},IF(OR($D451 &gt;= AK$6, $E451 &lt; AJ$6), 0, 1)+IF(OR($F451 &gt;= AK$6, $G451 &lt; AJ$6), 0, 2)+1)</f>
        <v/>
      </c>
      <c r="AK451" s="68" t="str">
        <f ca="1">INDEX({"","_","-","="},IF(OR($D451 &gt;= AL$6, $E451 &lt; AK$6), 0, 1)+IF(OR($F451 &gt;= AL$6, $G451 &lt; AK$6), 0, 2)+1)</f>
        <v/>
      </c>
      <c r="AL451" s="68" t="str">
        <f ca="1">INDEX({"","_","-","="},IF(OR($D451 &gt;= AM$6, $E451 &lt; AL$6), 0, 1)+IF(OR($F451 &gt;= AM$6, $G451 &lt; AL$6), 0, 2)+1)</f>
        <v/>
      </c>
      <c r="AM451" s="68" t="str">
        <f ca="1">INDEX({"","_","-","="},IF(OR($D451 &gt;= AN$6, $E451 &lt; AM$6), 0, 1)+IF(OR($F451 &gt;= AN$6, $G451 &lt; AM$6), 0, 2)+1)</f>
        <v/>
      </c>
      <c r="AN451" s="68" t="str">
        <f ca="1">INDEX({"","_","-","="},IF(OR($D451 &gt;= AO$6, $E451 &lt; AN$6), 0, 1)+IF(OR($F451 &gt;= AO$6, $G451 &lt; AN$6), 0, 2)+1)</f>
        <v/>
      </c>
      <c r="AO451" s="68" t="str">
        <f ca="1">INDEX({"","_","-","="},IF(OR($D451 &gt;= AP$6, $E451 &lt; AO$6), 0, 1)+IF(OR($F451 &gt;= AP$6, $G451 &lt; AO$6), 0, 2)+1)</f>
        <v/>
      </c>
      <c r="AP451" s="68" t="str">
        <f ca="1">INDEX({"","_","-","="},IF(OR($D451 &gt;= AQ$6, $E451 &lt; AP$6), 0, 1)+IF(OR($F451 &gt;= AQ$6, $G451 &lt; AP$6), 0, 2)+1)</f>
        <v/>
      </c>
      <c r="AQ451" s="68" t="str">
        <f ca="1">INDEX({"","_","-","="},IF(OR($D451 &gt;= AR$6, $E451 &lt; AQ$6), 0, 1)+IF(OR($F451 &gt;= AR$6, $G451 &lt; AQ$6), 0, 2)+1)</f>
        <v/>
      </c>
      <c r="AR451" s="68" t="str">
        <f ca="1">INDEX({"","_","-","="},IF(OR($D451 &gt;= AS$6, $E451 &lt; AR$6), 0, 1)+IF(OR($F451 &gt;= AS$6, $G451 &lt; AR$6), 0, 2)+1)</f>
        <v/>
      </c>
      <c r="AS451" s="68" t="str">
        <f ca="1">INDEX({"","_","-","="},IF(OR($D451 &gt;= AT$6, $E451 &lt; AS$6), 0, 1)+IF(OR($F451 &gt;= AT$6, $G451 &lt; AS$6), 0, 2)+1)</f>
        <v/>
      </c>
      <c r="AT451" s="68" t="str">
        <f ca="1">INDEX({"","_","-","="},IF(OR($D451 &gt;= AU$6, $E451 &lt; AT$6), 0, 1)+IF(OR($F451 &gt;= AU$6, $G451 &lt; AT$6), 0, 2)+1)</f>
        <v/>
      </c>
      <c r="AU451" s="68" t="str">
        <f ca="1">INDEX({"","_","-","="},IF(OR($D451 &gt;= AV$6, $E451 &lt; AU$6), 0, 1)+IF(OR($F451 &gt;= AV$6, $G451 &lt; AU$6), 0, 2)+1)</f>
        <v/>
      </c>
      <c r="AV451" s="68" t="str">
        <f ca="1">INDEX({"","_","-","="},IF(OR($D451 &gt;= AW$6, $E451 &lt; AV$6), 0, 1)+IF(OR($F451 &gt;= AW$6, $G451 &lt; AV$6), 0, 2)+1)</f>
        <v/>
      </c>
      <c r="AW451" s="68" t="str">
        <f ca="1">INDEX({"","_","-","="},IF(OR($D451 &gt;= AX$6, $E451 &lt; AW$6), 0, 1)+IF(OR($F451 &gt;= AX$6, $G451 &lt; AW$6), 0, 2)+1)</f>
        <v/>
      </c>
      <c r="AX451" s="68" t="str">
        <f ca="1">INDEX({"","_","-","="},IF(OR($D451 &gt;= AY$6, $E451 &lt; AX$6), 0, 1)+IF(OR($F451 &gt;= AY$6, $G451 &lt; AX$6), 0, 2)+1)</f>
        <v/>
      </c>
      <c r="AY451" s="68" t="str">
        <f ca="1">INDEX({"","_","-","="},IF(OR($D451 &gt;= AZ$6, $E451 &lt; AY$6), 0, 1)+IF(OR($F451 &gt;= AZ$6, $G451 &lt; AY$6), 0, 2)+1)</f>
        <v/>
      </c>
      <c r="AZ451" s="68" t="str">
        <f ca="1">INDEX({"","_","-","="},IF(OR($D451 &gt;= BA$6, $E451 &lt; AZ$6), 0, 1)+IF(OR($F451 &gt;= BA$6, $G451 &lt; AZ$6), 0, 2)+1)</f>
        <v/>
      </c>
      <c r="BA451" s="68" t="str">
        <f ca="1">INDEX({"","_","-","="},IF(OR($D451 &gt;= BB$6, $E451 &lt; BA$6), 0, 1)+IF(OR($F451 &gt;= BB$6, $G451 &lt; BA$6), 0, 2)+1)</f>
        <v/>
      </c>
      <c r="BB451" s="68" t="str">
        <f ca="1">INDEX({"","_","-","="},IF(OR($D451 &gt;= BC$6, $E451 &lt; BB$6), 0, 1)+IF(OR($F451 &gt;= BC$6, $G451 &lt; BB$6), 0, 2)+1)</f>
        <v/>
      </c>
      <c r="BC451" s="68" t="str">
        <f ca="1">INDEX({"","_","-","="},IF(OR($D451 &gt;= BD$6, $E451 &lt; BC$6), 0, 1)+IF(OR($F451 &gt;= BD$6, $G451 &lt; BC$6), 0, 2)+1)</f>
        <v/>
      </c>
      <c r="BD451" s="68" t="str">
        <f ca="1">INDEX({"","_","-","="},IF(OR($D451 &gt;= BE$6, $E451 &lt; BD$6), 0, 1)+IF(OR($F451 &gt;= BE$6, $G451 &lt; BD$6), 0, 2)+1)</f>
        <v/>
      </c>
      <c r="BE451" s="68" t="str">
        <f ca="1">INDEX({"","_","-","="},IF(OR($D451 &gt;= BF$6, $E451 &lt; BE$6), 0, 1)+IF(OR($F451 &gt;= BF$6, $G451 &lt; BE$6), 0, 2)+1)</f>
        <v/>
      </c>
      <c r="BF451" s="68" t="str">
        <f ca="1">INDEX({"","_","-","="},IF(OR($D451 &gt;= BG$6, $E451 &lt; BF$6), 0, 1)+IF(OR($F451 &gt;= BG$6, $G451 &lt; BF$6), 0, 2)+1)</f>
        <v/>
      </c>
      <c r="BG451" s="68" t="str">
        <f ca="1">INDEX({"","_","-","="},IF(OR($D451 &gt;= BH$6, $E451 &lt; BG$6), 0, 1)+IF(OR($F451 &gt;= BH$6, $G451 &lt; BG$6), 0, 2)+1)</f>
        <v/>
      </c>
      <c r="BH451" s="68" t="str">
        <f ca="1">INDEX({"","_","-","="},IF(OR($D451 &gt;= BI$6, $E451 &lt; BH$6), 0, 1)+IF(OR($F451 &gt;= BI$6, $G451 &lt; BH$6), 0, 2)+1)</f>
        <v/>
      </c>
      <c r="BI451" s="68" t="str">
        <f ca="1">INDEX({"","_","-","="},IF(OR($D451 &gt;= BJ$6, $E451 &lt; BI$6), 0, 1)+IF(OR($F451 &gt;= BJ$6, $G451 &lt; BI$6), 0, 2)+1)</f>
        <v/>
      </c>
      <c r="BJ451" s="68" t="str">
        <f ca="1">INDEX({"","_","-","="},IF(OR($D451 &gt;= BK$6, $E451 &lt; BJ$6), 0, 1)+IF(OR($F451 &gt;= BK$6, $G451 &lt; BJ$6), 0, 2)+1)</f>
        <v/>
      </c>
      <c r="BK451" s="68" t="str">
        <f ca="1">INDEX({"","_","-","="},IF(OR($D451 &gt;= BL$6, $E451 &lt; BK$6), 0, 1)+IF(OR($F451 &gt;= BL$6, $G451 &lt; BK$6), 0, 2)+1)</f>
        <v/>
      </c>
      <c r="BL451" s="68" t="str">
        <f ca="1">INDEX({"","_","-","="},IF(OR($D451 &gt;= BM$6, $E451 &lt; BL$6), 0, 1)+IF(OR($F451 &gt;= BM$6, $G451 &lt; BL$6), 0, 2)+1)</f>
        <v/>
      </c>
      <c r="BM451" s="68" t="str">
        <f ca="1">INDEX({"","_","-","="},IF(OR($D451 &gt;= BN$6, $E451 &lt; BM$6), 0, 1)+IF(OR($F451 &gt;= BN$6, $G451 &lt; BM$6), 0, 2)+1)</f>
        <v/>
      </c>
      <c r="BN451" s="68" t="str">
        <f ca="1">INDEX({"","_","-","="},IF(OR($D451 &gt;= BO$6, $E451 &lt; BN$6), 0, 1)+IF(OR($F451 &gt;= BO$6, $G451 &lt; BN$6), 0, 2)+1)</f>
        <v/>
      </c>
      <c r="BO451" s="68" t="str">
        <f ca="1">INDEX({"","_","-","="},IF(OR($D451 &gt;= BP$6, $E451 &lt; BO$6), 0, 1)+IF(OR($F451 &gt;= BP$6, $G451 &lt; BO$6), 0, 2)+1)</f>
        <v/>
      </c>
      <c r="BP451" s="68" t="str">
        <f ca="1">INDEX({"","_","-","="},IF(OR($D451 &gt;= BQ$6, $E451 &lt; BP$6), 0, 1)+IF(OR($F451 &gt;= BQ$6, $G451 &lt; BP$6), 0, 2)+1)</f>
        <v/>
      </c>
      <c r="BQ451" s="68" t="str">
        <f ca="1">INDEX({"","_","-","="},IF(OR($D451 &gt;= BR$6, $E451 &lt; BQ$6), 0, 1)+IF(OR($F451 &gt;= BR$6, $G451 &lt; BQ$6), 0, 2)+1)</f>
        <v/>
      </c>
      <c r="BR451" s="68" t="str">
        <f ca="1">INDEX({"","_","-","="},IF(OR($D451 &gt;= BS$6, $E451 &lt; BR$6), 0, 1)+IF(OR($F451 &gt;= BS$6, $G451 &lt; BR$6), 0, 2)+1)</f>
        <v/>
      </c>
      <c r="BS451" s="68" t="str">
        <f ca="1">INDEX({"","_","-","="},IF(OR($D451 &gt;= BT$6, $E451 &lt; BS$6), 0, 1)+IF(OR($F451 &gt;= BT$6, $G451 &lt; BS$6), 0, 2)+1)</f>
        <v/>
      </c>
      <c r="BT451" s="68" t="str">
        <f ca="1">INDEX({"","_","-","="},IF(OR($D451 &gt;= BU$6, $E451 &lt; BT$6), 0, 1)+IF(OR($F451 &gt;= BU$6, $G451 &lt; BT$6), 0, 2)+1)</f>
        <v/>
      </c>
      <c r="BU451" s="68" t="str">
        <f ca="1">INDEX({"","_","-","="},IF(OR($D451 &gt;= BV$6, $E451 &lt; BU$6), 0, 1)+IF(OR($F451 &gt;= BV$6, $G451 &lt; BU$6), 0, 2)+1)</f>
        <v/>
      </c>
      <c r="BV451" s="68" t="str">
        <f ca="1">INDEX({"","_","-","="},IF(OR($D451 &gt;= BW$6, $E451 &lt; BV$6), 0, 1)+IF(OR($F451 &gt;= BW$6, $G451 &lt; BV$6), 0, 2)+1)</f>
        <v/>
      </c>
      <c r="BW451" s="68" t="str">
        <f ca="1">INDEX({"","_","-","="},IF(OR($D451 &gt;= BX$6, $E451 &lt; BW$6), 0, 1)+IF(OR($F451 &gt;= BX$6, $G451 &lt; BW$6), 0, 2)+1)</f>
        <v/>
      </c>
      <c r="BX451" s="68" t="str">
        <f ca="1">INDEX({"","_","-","="},IF(OR($D451 &gt;= BY$6, $E451 &lt; BX$6), 0, 1)+IF(OR($F451 &gt;= BY$6, $G451 &lt; BX$6), 0, 2)+1)</f>
        <v/>
      </c>
      <c r="BY451" s="68" t="str">
        <f ca="1">INDEX({"","_","-","="},IF(OR($D451 &gt;= BZ$6, $E451 &lt; BY$6), 0, 1)+IF(OR($F451 &gt;= BZ$6, $G451 &lt; BY$6), 0, 2)+1)</f>
        <v/>
      </c>
      <c r="BZ451" s="68" t="str">
        <f ca="1">INDEX({"","_","-","="},IF(OR($D451 &gt;= CA$6, $E451 &lt; BZ$6), 0, 1)+IF(OR($F451 &gt;= CA$6, $G451 &lt; BZ$6), 0, 2)+1)</f>
        <v/>
      </c>
      <c r="CA451" s="68" t="str">
        <f ca="1">INDEX({"","_","-","="},IF(OR($D451 &gt;= CB$6, $E451 &lt; CA$6), 0, 1)+IF(OR($F451 &gt;= CB$6, $G451 &lt; CA$6), 0, 2)+1)</f>
        <v/>
      </c>
      <c r="CB451" s="68" t="str">
        <f ca="1">INDEX({"","_","-","="},IF(OR($D451 &gt;= CC$6, $E451 &lt; CB$6), 0, 1)+IF(OR($F451 &gt;= CC$6, $G451 &lt; CB$6), 0, 2)+1)</f>
        <v/>
      </c>
      <c r="CC451" s="68" t="str">
        <f ca="1">INDEX({"","_","-","="},IF(OR($D451 &gt;= CD$6, $E451 &lt; CC$6), 0, 1)+IF(OR($F451 &gt;= CD$6, $G451 &lt; CC$6), 0, 2)+1)</f>
        <v/>
      </c>
      <c r="CD451" s="68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IF('临-进度'!M447,'临-进度'!$A447,"")</f>
        <v/>
      </c>
      <c r="B452" s="8" t="str">
        <f ca="1">IF('临-进度'!M447,'临-进度'!$B447,"")</f>
        <v/>
      </c>
      <c r="C452" s="8" t="str">
        <f ca="1">IF('临-进度'!M447,'临-进度'!$E447,"")</f>
        <v/>
      </c>
      <c r="D452" s="40" t="str">
        <f ca="1">IF('临-进度'!$M447,'临-进度'!$I447,"")</f>
        <v/>
      </c>
      <c r="E452" s="40" t="str">
        <f ca="1">IF('临-进度'!$M447,'临-进度'!$AE447,"")</f>
        <v/>
      </c>
      <c r="F452" s="40" t="str">
        <f ca="1">IF('临-进度'!$M447,'临-进度'!$J447,"")</f>
        <v/>
      </c>
      <c r="G452" s="73" t="str">
        <f ca="1">IF('临-进度'!$M447,'临-进度'!$AF447,"")</f>
        <v/>
      </c>
      <c r="H452" s="68" t="str">
        <f ca="1">INDEX({"","_","-","="},IF(OR($D452 &gt;= I$6, $E452 &lt; H$6), 0, 1)+IF(OR($F452 &gt;= I$6, $G452 &lt; H$6), 0, 2)+1)</f>
        <v/>
      </c>
      <c r="I452" s="68" t="str">
        <f ca="1">INDEX({"","_","-","="},IF(OR($D452 &gt;= J$6, $E452 &lt; I$6), 0, 1)+IF(OR($F452 &gt;= J$6, $G452 &lt; I$6), 0, 2)+1)</f>
        <v/>
      </c>
      <c r="J452" s="68" t="str">
        <f ca="1">INDEX({"","_","-","="},IF(OR($D452 &gt;= K$6, $E452 &lt; J$6), 0, 1)+IF(OR($F452 &gt;= K$6, $G452 &lt; J$6), 0, 2)+1)</f>
        <v/>
      </c>
      <c r="K452" s="68" t="str">
        <f ca="1">INDEX({"","_","-","="},IF(OR($D452 &gt;= L$6, $E452 &lt; K$6), 0, 1)+IF(OR($F452 &gt;= L$6, $G452 &lt; K$6), 0, 2)+1)</f>
        <v/>
      </c>
      <c r="L452" s="68" t="str">
        <f ca="1">INDEX({"","_","-","="},IF(OR($D452 &gt;= M$6, $E452 &lt; L$6), 0, 1)+IF(OR($F452 &gt;= M$6, $G452 &lt; L$6), 0, 2)+1)</f>
        <v/>
      </c>
      <c r="M452" s="68" t="str">
        <f ca="1">INDEX({"","_","-","="},IF(OR($D452 &gt;= N$6, $E452 &lt; M$6), 0, 1)+IF(OR($F452 &gt;= N$6, $G452 &lt; M$6), 0, 2)+1)</f>
        <v/>
      </c>
      <c r="N452" s="68" t="str">
        <f ca="1">INDEX({"","_","-","="},IF(OR($D452 &gt;= O$6, $E452 &lt; N$6), 0, 1)+IF(OR($F452 &gt;= O$6, $G452 &lt; N$6), 0, 2)+1)</f>
        <v/>
      </c>
      <c r="O452" s="68" t="str">
        <f ca="1">INDEX({"","_","-","="},IF(OR($D452 &gt;= P$6, $E452 &lt; O$6), 0, 1)+IF(OR($F452 &gt;= P$6, $G452 &lt; O$6), 0, 2)+1)</f>
        <v/>
      </c>
      <c r="P452" s="68" t="str">
        <f ca="1">INDEX({"","_","-","="},IF(OR($D452 &gt;= Q$6, $E452 &lt; P$6), 0, 1)+IF(OR($F452 &gt;= Q$6, $G452 &lt; P$6), 0, 2)+1)</f>
        <v/>
      </c>
      <c r="Q452" s="68" t="str">
        <f ca="1">INDEX({"","_","-","="},IF(OR($D452 &gt;= R$6, $E452 &lt; Q$6), 0, 1)+IF(OR($F452 &gt;= R$6, $G452 &lt; Q$6), 0, 2)+1)</f>
        <v/>
      </c>
      <c r="R452" s="68" t="str">
        <f ca="1">INDEX({"","_","-","="},IF(OR($D452 &gt;= S$6, $E452 &lt; R$6), 0, 1)+IF(OR($F452 &gt;= S$6, $G452 &lt; R$6), 0, 2)+1)</f>
        <v/>
      </c>
      <c r="S452" s="68" t="str">
        <f ca="1">INDEX({"","_","-","="},IF(OR($D452 &gt;= T$6, $E452 &lt; S$6), 0, 1)+IF(OR($F452 &gt;= T$6, $G452 &lt; S$6), 0, 2)+1)</f>
        <v/>
      </c>
      <c r="T452" s="68" t="str">
        <f ca="1">INDEX({"","_","-","="},IF(OR($D452 &gt;= U$6, $E452 &lt; T$6), 0, 1)+IF(OR($F452 &gt;= U$6, $G452 &lt; T$6), 0, 2)+1)</f>
        <v/>
      </c>
      <c r="U452" s="68" t="str">
        <f ca="1">INDEX({"","_","-","="},IF(OR($D452 &gt;= V$6, $E452 &lt; U$6), 0, 1)+IF(OR($F452 &gt;= V$6, $G452 &lt; U$6), 0, 2)+1)</f>
        <v/>
      </c>
      <c r="V452" s="68" t="str">
        <f ca="1">INDEX({"","_","-","="},IF(OR($D452 &gt;= W$6, $E452 &lt; V$6), 0, 1)+IF(OR($F452 &gt;= W$6, $G452 &lt; V$6), 0, 2)+1)</f>
        <v/>
      </c>
      <c r="W452" s="68" t="str">
        <f ca="1">INDEX({"","_","-","="},IF(OR($D452 &gt;= X$6, $E452 &lt; W$6), 0, 1)+IF(OR($F452 &gt;= X$6, $G452 &lt; W$6), 0, 2)+1)</f>
        <v/>
      </c>
      <c r="X452" s="68" t="str">
        <f ca="1">INDEX({"","_","-","="},IF(OR($D452 &gt;= Y$6, $E452 &lt; X$6), 0, 1)+IF(OR($F452 &gt;= Y$6, $G452 &lt; X$6), 0, 2)+1)</f>
        <v/>
      </c>
      <c r="Y452" s="68" t="str">
        <f ca="1">INDEX({"","_","-","="},IF(OR($D452 &gt;= Z$6, $E452 &lt; Y$6), 0, 1)+IF(OR($F452 &gt;= Z$6, $G452 &lt; Y$6), 0, 2)+1)</f>
        <v/>
      </c>
      <c r="Z452" s="68" t="str">
        <f ca="1">INDEX({"","_","-","="},IF(OR($D452 &gt;= AA$6, $E452 &lt; Z$6), 0, 1)+IF(OR($F452 &gt;= AA$6, $G452 &lt; Z$6), 0, 2)+1)</f>
        <v/>
      </c>
      <c r="AA452" s="68" t="str">
        <f ca="1">INDEX({"","_","-","="},IF(OR($D452 &gt;= AB$6, $E452 &lt; AA$6), 0, 1)+IF(OR($F452 &gt;= AB$6, $G452 &lt; AA$6), 0, 2)+1)</f>
        <v/>
      </c>
      <c r="AB452" s="68" t="str">
        <f ca="1">INDEX({"","_","-","="},IF(OR($D452 &gt;= AC$6, $E452 &lt; AB$6), 0, 1)+IF(OR($F452 &gt;= AC$6, $G452 &lt; AB$6), 0, 2)+1)</f>
        <v/>
      </c>
      <c r="AC452" s="68" t="str">
        <f ca="1">INDEX({"","_","-","="},IF(OR($D452 &gt;= AD$6, $E452 &lt; AC$6), 0, 1)+IF(OR($F452 &gt;= AD$6, $G452 &lt; AC$6), 0, 2)+1)</f>
        <v/>
      </c>
      <c r="AD452" s="68" t="str">
        <f ca="1">INDEX({"","_","-","="},IF(OR($D452 &gt;= AE$6, $E452 &lt; AD$6), 0, 1)+IF(OR($F452 &gt;= AE$6, $G452 &lt; AD$6), 0, 2)+1)</f>
        <v/>
      </c>
      <c r="AE452" s="68" t="str">
        <f ca="1">INDEX({"","_","-","="},IF(OR($D452 &gt;= AF$6, $E452 &lt; AE$6), 0, 1)+IF(OR($F452 &gt;= AF$6, $G452 &lt; AE$6), 0, 2)+1)</f>
        <v/>
      </c>
      <c r="AF452" s="68" t="str">
        <f ca="1">INDEX({"","_","-","="},IF(OR($D452 &gt;= AG$6, $E452 &lt; AF$6), 0, 1)+IF(OR($F452 &gt;= AG$6, $G452 &lt; AF$6), 0, 2)+1)</f>
        <v/>
      </c>
      <c r="AG452" s="68" t="str">
        <f ca="1">INDEX({"","_","-","="},IF(OR($D452 &gt;= AH$6, $E452 &lt; AG$6), 0, 1)+IF(OR($F452 &gt;= AH$6, $G452 &lt; AG$6), 0, 2)+1)</f>
        <v/>
      </c>
      <c r="AH452" s="68" t="str">
        <f ca="1">INDEX({"","_","-","="},IF(OR($D452 &gt;= AI$6, $E452 &lt; AH$6), 0, 1)+IF(OR($F452 &gt;= AI$6, $G452 &lt; AH$6), 0, 2)+1)</f>
        <v/>
      </c>
      <c r="AI452" s="68" t="str">
        <f ca="1">INDEX({"","_","-","="},IF(OR($D452 &gt;= AJ$6, $E452 &lt; AI$6), 0, 1)+IF(OR($F452 &gt;= AJ$6, $G452 &lt; AI$6), 0, 2)+1)</f>
        <v/>
      </c>
      <c r="AJ452" s="68" t="str">
        <f ca="1">INDEX({"","_","-","="},IF(OR($D452 &gt;= AK$6, $E452 &lt; AJ$6), 0, 1)+IF(OR($F452 &gt;= AK$6, $G452 &lt; AJ$6), 0, 2)+1)</f>
        <v/>
      </c>
      <c r="AK452" s="68" t="str">
        <f ca="1">INDEX({"","_","-","="},IF(OR($D452 &gt;= AL$6, $E452 &lt; AK$6), 0, 1)+IF(OR($F452 &gt;= AL$6, $G452 &lt; AK$6), 0, 2)+1)</f>
        <v/>
      </c>
      <c r="AL452" s="68" t="str">
        <f ca="1">INDEX({"","_","-","="},IF(OR($D452 &gt;= AM$6, $E452 &lt; AL$6), 0, 1)+IF(OR($F452 &gt;= AM$6, $G452 &lt; AL$6), 0, 2)+1)</f>
        <v/>
      </c>
      <c r="AM452" s="68" t="str">
        <f ca="1">INDEX({"","_","-","="},IF(OR($D452 &gt;= AN$6, $E452 &lt; AM$6), 0, 1)+IF(OR($F452 &gt;= AN$6, $G452 &lt; AM$6), 0, 2)+1)</f>
        <v/>
      </c>
      <c r="AN452" s="68" t="str">
        <f ca="1">INDEX({"","_","-","="},IF(OR($D452 &gt;= AO$6, $E452 &lt; AN$6), 0, 1)+IF(OR($F452 &gt;= AO$6, $G452 &lt; AN$6), 0, 2)+1)</f>
        <v/>
      </c>
      <c r="AO452" s="68" t="str">
        <f ca="1">INDEX({"","_","-","="},IF(OR($D452 &gt;= AP$6, $E452 &lt; AO$6), 0, 1)+IF(OR($F452 &gt;= AP$6, $G452 &lt; AO$6), 0, 2)+1)</f>
        <v/>
      </c>
      <c r="AP452" s="68" t="str">
        <f ca="1">INDEX({"","_","-","="},IF(OR($D452 &gt;= AQ$6, $E452 &lt; AP$6), 0, 1)+IF(OR($F452 &gt;= AQ$6, $G452 &lt; AP$6), 0, 2)+1)</f>
        <v/>
      </c>
      <c r="AQ452" s="68" t="str">
        <f ca="1">INDEX({"","_","-","="},IF(OR($D452 &gt;= AR$6, $E452 &lt; AQ$6), 0, 1)+IF(OR($F452 &gt;= AR$6, $G452 &lt; AQ$6), 0, 2)+1)</f>
        <v/>
      </c>
      <c r="AR452" s="68" t="str">
        <f ca="1">INDEX({"","_","-","="},IF(OR($D452 &gt;= AS$6, $E452 &lt; AR$6), 0, 1)+IF(OR($F452 &gt;= AS$6, $G452 &lt; AR$6), 0, 2)+1)</f>
        <v/>
      </c>
      <c r="AS452" s="68" t="str">
        <f ca="1">INDEX({"","_","-","="},IF(OR($D452 &gt;= AT$6, $E452 &lt; AS$6), 0, 1)+IF(OR($F452 &gt;= AT$6, $G452 &lt; AS$6), 0, 2)+1)</f>
        <v/>
      </c>
      <c r="AT452" s="68" t="str">
        <f ca="1">INDEX({"","_","-","="},IF(OR($D452 &gt;= AU$6, $E452 &lt; AT$6), 0, 1)+IF(OR($F452 &gt;= AU$6, $G452 &lt; AT$6), 0, 2)+1)</f>
        <v/>
      </c>
      <c r="AU452" s="68" t="str">
        <f ca="1">INDEX({"","_","-","="},IF(OR($D452 &gt;= AV$6, $E452 &lt; AU$6), 0, 1)+IF(OR($F452 &gt;= AV$6, $G452 &lt; AU$6), 0, 2)+1)</f>
        <v/>
      </c>
      <c r="AV452" s="68" t="str">
        <f ca="1">INDEX({"","_","-","="},IF(OR($D452 &gt;= AW$6, $E452 &lt; AV$6), 0, 1)+IF(OR($F452 &gt;= AW$6, $G452 &lt; AV$6), 0, 2)+1)</f>
        <v/>
      </c>
      <c r="AW452" s="68" t="str">
        <f ca="1">INDEX({"","_","-","="},IF(OR($D452 &gt;= AX$6, $E452 &lt; AW$6), 0, 1)+IF(OR($F452 &gt;= AX$6, $G452 &lt; AW$6), 0, 2)+1)</f>
        <v/>
      </c>
      <c r="AX452" s="68" t="str">
        <f ca="1">INDEX({"","_","-","="},IF(OR($D452 &gt;= AY$6, $E452 &lt; AX$6), 0, 1)+IF(OR($F452 &gt;= AY$6, $G452 &lt; AX$6), 0, 2)+1)</f>
        <v/>
      </c>
      <c r="AY452" s="68" t="str">
        <f ca="1">INDEX({"","_","-","="},IF(OR($D452 &gt;= AZ$6, $E452 &lt; AY$6), 0, 1)+IF(OR($F452 &gt;= AZ$6, $G452 &lt; AY$6), 0, 2)+1)</f>
        <v/>
      </c>
      <c r="AZ452" s="68" t="str">
        <f ca="1">INDEX({"","_","-","="},IF(OR($D452 &gt;= BA$6, $E452 &lt; AZ$6), 0, 1)+IF(OR($F452 &gt;= BA$6, $G452 &lt; AZ$6), 0, 2)+1)</f>
        <v/>
      </c>
      <c r="BA452" s="68" t="str">
        <f ca="1">INDEX({"","_","-","="},IF(OR($D452 &gt;= BB$6, $E452 &lt; BA$6), 0, 1)+IF(OR($F452 &gt;= BB$6, $G452 &lt; BA$6), 0, 2)+1)</f>
        <v/>
      </c>
      <c r="BB452" s="68" t="str">
        <f ca="1">INDEX({"","_","-","="},IF(OR($D452 &gt;= BC$6, $E452 &lt; BB$6), 0, 1)+IF(OR($F452 &gt;= BC$6, $G452 &lt; BB$6), 0, 2)+1)</f>
        <v/>
      </c>
      <c r="BC452" s="68" t="str">
        <f ca="1">INDEX({"","_","-","="},IF(OR($D452 &gt;= BD$6, $E452 &lt; BC$6), 0, 1)+IF(OR($F452 &gt;= BD$6, $G452 &lt; BC$6), 0, 2)+1)</f>
        <v/>
      </c>
      <c r="BD452" s="68" t="str">
        <f ca="1">INDEX({"","_","-","="},IF(OR($D452 &gt;= BE$6, $E452 &lt; BD$6), 0, 1)+IF(OR($F452 &gt;= BE$6, $G452 &lt; BD$6), 0, 2)+1)</f>
        <v/>
      </c>
      <c r="BE452" s="68" t="str">
        <f ca="1">INDEX({"","_","-","="},IF(OR($D452 &gt;= BF$6, $E452 &lt; BE$6), 0, 1)+IF(OR($F452 &gt;= BF$6, $G452 &lt; BE$6), 0, 2)+1)</f>
        <v/>
      </c>
      <c r="BF452" s="68" t="str">
        <f ca="1">INDEX({"","_","-","="},IF(OR($D452 &gt;= BG$6, $E452 &lt; BF$6), 0, 1)+IF(OR($F452 &gt;= BG$6, $G452 &lt; BF$6), 0, 2)+1)</f>
        <v/>
      </c>
      <c r="BG452" s="68" t="str">
        <f ca="1">INDEX({"","_","-","="},IF(OR($D452 &gt;= BH$6, $E452 &lt; BG$6), 0, 1)+IF(OR($F452 &gt;= BH$6, $G452 &lt; BG$6), 0, 2)+1)</f>
        <v/>
      </c>
      <c r="BH452" s="68" t="str">
        <f ca="1">INDEX({"","_","-","="},IF(OR($D452 &gt;= BI$6, $E452 &lt; BH$6), 0, 1)+IF(OR($F452 &gt;= BI$6, $G452 &lt; BH$6), 0, 2)+1)</f>
        <v/>
      </c>
      <c r="BI452" s="68" t="str">
        <f ca="1">INDEX({"","_","-","="},IF(OR($D452 &gt;= BJ$6, $E452 &lt; BI$6), 0, 1)+IF(OR($F452 &gt;= BJ$6, $G452 &lt; BI$6), 0, 2)+1)</f>
        <v/>
      </c>
      <c r="BJ452" s="68" t="str">
        <f ca="1">INDEX({"","_","-","="},IF(OR($D452 &gt;= BK$6, $E452 &lt; BJ$6), 0, 1)+IF(OR($F452 &gt;= BK$6, $G452 &lt; BJ$6), 0, 2)+1)</f>
        <v/>
      </c>
      <c r="BK452" s="68" t="str">
        <f ca="1">INDEX({"","_","-","="},IF(OR($D452 &gt;= BL$6, $E452 &lt; BK$6), 0, 1)+IF(OR($F452 &gt;= BL$6, $G452 &lt; BK$6), 0, 2)+1)</f>
        <v/>
      </c>
      <c r="BL452" s="68" t="str">
        <f ca="1">INDEX({"","_","-","="},IF(OR($D452 &gt;= BM$6, $E452 &lt; BL$6), 0, 1)+IF(OR($F452 &gt;= BM$6, $G452 &lt; BL$6), 0, 2)+1)</f>
        <v/>
      </c>
      <c r="BM452" s="68" t="str">
        <f ca="1">INDEX({"","_","-","="},IF(OR($D452 &gt;= BN$6, $E452 &lt; BM$6), 0, 1)+IF(OR($F452 &gt;= BN$6, $G452 &lt; BM$6), 0, 2)+1)</f>
        <v/>
      </c>
      <c r="BN452" s="68" t="str">
        <f ca="1">INDEX({"","_","-","="},IF(OR($D452 &gt;= BO$6, $E452 &lt; BN$6), 0, 1)+IF(OR($F452 &gt;= BO$6, $G452 &lt; BN$6), 0, 2)+1)</f>
        <v/>
      </c>
      <c r="BO452" s="68" t="str">
        <f ca="1">INDEX({"","_","-","="},IF(OR($D452 &gt;= BP$6, $E452 &lt; BO$6), 0, 1)+IF(OR($F452 &gt;= BP$6, $G452 &lt; BO$6), 0, 2)+1)</f>
        <v/>
      </c>
      <c r="BP452" s="68" t="str">
        <f ca="1">INDEX({"","_","-","="},IF(OR($D452 &gt;= BQ$6, $E452 &lt; BP$6), 0, 1)+IF(OR($F452 &gt;= BQ$6, $G452 &lt; BP$6), 0, 2)+1)</f>
        <v/>
      </c>
      <c r="BQ452" s="68" t="str">
        <f ca="1">INDEX({"","_","-","="},IF(OR($D452 &gt;= BR$6, $E452 &lt; BQ$6), 0, 1)+IF(OR($F452 &gt;= BR$6, $G452 &lt; BQ$6), 0, 2)+1)</f>
        <v/>
      </c>
      <c r="BR452" s="68" t="str">
        <f ca="1">INDEX({"","_","-","="},IF(OR($D452 &gt;= BS$6, $E452 &lt; BR$6), 0, 1)+IF(OR($F452 &gt;= BS$6, $G452 &lt; BR$6), 0, 2)+1)</f>
        <v/>
      </c>
      <c r="BS452" s="68" t="str">
        <f ca="1">INDEX({"","_","-","="},IF(OR($D452 &gt;= BT$6, $E452 &lt; BS$6), 0, 1)+IF(OR($F452 &gt;= BT$6, $G452 &lt; BS$6), 0, 2)+1)</f>
        <v/>
      </c>
      <c r="BT452" s="68" t="str">
        <f ca="1">INDEX({"","_","-","="},IF(OR($D452 &gt;= BU$6, $E452 &lt; BT$6), 0, 1)+IF(OR($F452 &gt;= BU$6, $G452 &lt; BT$6), 0, 2)+1)</f>
        <v/>
      </c>
      <c r="BU452" s="68" t="str">
        <f ca="1">INDEX({"","_","-","="},IF(OR($D452 &gt;= BV$6, $E452 &lt; BU$6), 0, 1)+IF(OR($F452 &gt;= BV$6, $G452 &lt; BU$6), 0, 2)+1)</f>
        <v/>
      </c>
      <c r="BV452" s="68" t="str">
        <f ca="1">INDEX({"","_","-","="},IF(OR($D452 &gt;= BW$6, $E452 &lt; BV$6), 0, 1)+IF(OR($F452 &gt;= BW$6, $G452 &lt; BV$6), 0, 2)+1)</f>
        <v/>
      </c>
      <c r="BW452" s="68" t="str">
        <f ca="1">INDEX({"","_","-","="},IF(OR($D452 &gt;= BX$6, $E452 &lt; BW$6), 0, 1)+IF(OR($F452 &gt;= BX$6, $G452 &lt; BW$6), 0, 2)+1)</f>
        <v/>
      </c>
      <c r="BX452" s="68" t="str">
        <f ca="1">INDEX({"","_","-","="},IF(OR($D452 &gt;= BY$6, $E452 &lt; BX$6), 0, 1)+IF(OR($F452 &gt;= BY$6, $G452 &lt; BX$6), 0, 2)+1)</f>
        <v/>
      </c>
      <c r="BY452" s="68" t="str">
        <f ca="1">INDEX({"","_","-","="},IF(OR($D452 &gt;= BZ$6, $E452 &lt; BY$6), 0, 1)+IF(OR($F452 &gt;= BZ$6, $G452 &lt; BY$6), 0, 2)+1)</f>
        <v/>
      </c>
      <c r="BZ452" s="68" t="str">
        <f ca="1">INDEX({"","_","-","="},IF(OR($D452 &gt;= CA$6, $E452 &lt; BZ$6), 0, 1)+IF(OR($F452 &gt;= CA$6, $G452 &lt; BZ$6), 0, 2)+1)</f>
        <v/>
      </c>
      <c r="CA452" s="68" t="str">
        <f ca="1">INDEX({"","_","-","="},IF(OR($D452 &gt;= CB$6, $E452 &lt; CA$6), 0, 1)+IF(OR($F452 &gt;= CB$6, $G452 &lt; CA$6), 0, 2)+1)</f>
        <v/>
      </c>
      <c r="CB452" s="68" t="str">
        <f ca="1">INDEX({"","_","-","="},IF(OR($D452 &gt;= CC$6, $E452 &lt; CB$6), 0, 1)+IF(OR($F452 &gt;= CC$6, $G452 &lt; CB$6), 0, 2)+1)</f>
        <v/>
      </c>
      <c r="CC452" s="68" t="str">
        <f ca="1">INDEX({"","_","-","="},IF(OR($D452 &gt;= CD$6, $E452 &lt; CC$6), 0, 1)+IF(OR($F452 &gt;= CD$6, $G452 &lt; CC$6), 0, 2)+1)</f>
        <v/>
      </c>
      <c r="CD452" s="68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IF('临-进度'!M448,'临-进度'!$A448,"")</f>
        <v/>
      </c>
      <c r="B453" s="8" t="str">
        <f ca="1">IF('临-进度'!M448,'临-进度'!$B448,"")</f>
        <v/>
      </c>
      <c r="C453" s="8" t="str">
        <f ca="1">IF('临-进度'!M448,'临-进度'!$E448,"")</f>
        <v/>
      </c>
      <c r="D453" s="40" t="str">
        <f ca="1">IF('临-进度'!$M448,'临-进度'!$I448,"")</f>
        <v/>
      </c>
      <c r="E453" s="40" t="str">
        <f ca="1">IF('临-进度'!$M448,'临-进度'!$AE448,"")</f>
        <v/>
      </c>
      <c r="F453" s="40" t="str">
        <f ca="1">IF('临-进度'!$M448,'临-进度'!$J448,"")</f>
        <v/>
      </c>
      <c r="G453" s="73" t="str">
        <f ca="1">IF('临-进度'!$M448,'临-进度'!$AF448,"")</f>
        <v/>
      </c>
      <c r="H453" s="68" t="str">
        <f ca="1">INDEX({"","_","-","="},IF(OR($D453 &gt;= I$6, $E453 &lt; H$6), 0, 1)+IF(OR($F453 &gt;= I$6, $G453 &lt; H$6), 0, 2)+1)</f>
        <v/>
      </c>
      <c r="I453" s="68" t="str">
        <f ca="1">INDEX({"","_","-","="},IF(OR($D453 &gt;= J$6, $E453 &lt; I$6), 0, 1)+IF(OR($F453 &gt;= J$6, $G453 &lt; I$6), 0, 2)+1)</f>
        <v/>
      </c>
      <c r="J453" s="68" t="str">
        <f ca="1">INDEX({"","_","-","="},IF(OR($D453 &gt;= K$6, $E453 &lt; J$6), 0, 1)+IF(OR($F453 &gt;= K$6, $G453 &lt; J$6), 0, 2)+1)</f>
        <v/>
      </c>
      <c r="K453" s="68" t="str">
        <f ca="1">INDEX({"","_","-","="},IF(OR($D453 &gt;= L$6, $E453 &lt; K$6), 0, 1)+IF(OR($F453 &gt;= L$6, $G453 &lt; K$6), 0, 2)+1)</f>
        <v/>
      </c>
      <c r="L453" s="68" t="str">
        <f ca="1">INDEX({"","_","-","="},IF(OR($D453 &gt;= M$6, $E453 &lt; L$6), 0, 1)+IF(OR($F453 &gt;= M$6, $G453 &lt; L$6), 0, 2)+1)</f>
        <v/>
      </c>
      <c r="M453" s="68" t="str">
        <f ca="1">INDEX({"","_","-","="},IF(OR($D453 &gt;= N$6, $E453 &lt; M$6), 0, 1)+IF(OR($F453 &gt;= N$6, $G453 &lt; M$6), 0, 2)+1)</f>
        <v/>
      </c>
      <c r="N453" s="68" t="str">
        <f ca="1">INDEX({"","_","-","="},IF(OR($D453 &gt;= O$6, $E453 &lt; N$6), 0, 1)+IF(OR($F453 &gt;= O$6, $G453 &lt; N$6), 0, 2)+1)</f>
        <v/>
      </c>
      <c r="O453" s="68" t="str">
        <f ca="1">INDEX({"","_","-","="},IF(OR($D453 &gt;= P$6, $E453 &lt; O$6), 0, 1)+IF(OR($F453 &gt;= P$6, $G453 &lt; O$6), 0, 2)+1)</f>
        <v/>
      </c>
      <c r="P453" s="68" t="str">
        <f ca="1">INDEX({"","_","-","="},IF(OR($D453 &gt;= Q$6, $E453 &lt; P$6), 0, 1)+IF(OR($F453 &gt;= Q$6, $G453 &lt; P$6), 0, 2)+1)</f>
        <v/>
      </c>
      <c r="Q453" s="68" t="str">
        <f ca="1">INDEX({"","_","-","="},IF(OR($D453 &gt;= R$6, $E453 &lt; Q$6), 0, 1)+IF(OR($F453 &gt;= R$6, $G453 &lt; Q$6), 0, 2)+1)</f>
        <v/>
      </c>
      <c r="R453" s="68" t="str">
        <f ca="1">INDEX({"","_","-","="},IF(OR($D453 &gt;= S$6, $E453 &lt; R$6), 0, 1)+IF(OR($F453 &gt;= S$6, $G453 &lt; R$6), 0, 2)+1)</f>
        <v/>
      </c>
      <c r="S453" s="68" t="str">
        <f ca="1">INDEX({"","_","-","="},IF(OR($D453 &gt;= T$6, $E453 &lt; S$6), 0, 1)+IF(OR($F453 &gt;= T$6, $G453 &lt; S$6), 0, 2)+1)</f>
        <v/>
      </c>
      <c r="T453" s="68" t="str">
        <f ca="1">INDEX({"","_","-","="},IF(OR($D453 &gt;= U$6, $E453 &lt; T$6), 0, 1)+IF(OR($F453 &gt;= U$6, $G453 &lt; T$6), 0, 2)+1)</f>
        <v/>
      </c>
      <c r="U453" s="68" t="str">
        <f ca="1">INDEX({"","_","-","="},IF(OR($D453 &gt;= V$6, $E453 &lt; U$6), 0, 1)+IF(OR($F453 &gt;= V$6, $G453 &lt; U$6), 0, 2)+1)</f>
        <v/>
      </c>
      <c r="V453" s="68" t="str">
        <f ca="1">INDEX({"","_","-","="},IF(OR($D453 &gt;= W$6, $E453 &lt; V$6), 0, 1)+IF(OR($F453 &gt;= W$6, $G453 &lt; V$6), 0, 2)+1)</f>
        <v/>
      </c>
      <c r="W453" s="68" t="str">
        <f ca="1">INDEX({"","_","-","="},IF(OR($D453 &gt;= X$6, $E453 &lt; W$6), 0, 1)+IF(OR($F453 &gt;= X$6, $G453 &lt; W$6), 0, 2)+1)</f>
        <v/>
      </c>
      <c r="X453" s="68" t="str">
        <f ca="1">INDEX({"","_","-","="},IF(OR($D453 &gt;= Y$6, $E453 &lt; X$6), 0, 1)+IF(OR($F453 &gt;= Y$6, $G453 &lt; X$6), 0, 2)+1)</f>
        <v/>
      </c>
      <c r="Y453" s="68" t="str">
        <f ca="1">INDEX({"","_","-","="},IF(OR($D453 &gt;= Z$6, $E453 &lt; Y$6), 0, 1)+IF(OR($F453 &gt;= Z$6, $G453 &lt; Y$6), 0, 2)+1)</f>
        <v/>
      </c>
      <c r="Z453" s="68" t="str">
        <f ca="1">INDEX({"","_","-","="},IF(OR($D453 &gt;= AA$6, $E453 &lt; Z$6), 0, 1)+IF(OR($F453 &gt;= AA$6, $G453 &lt; Z$6), 0, 2)+1)</f>
        <v/>
      </c>
      <c r="AA453" s="68" t="str">
        <f ca="1">INDEX({"","_","-","="},IF(OR($D453 &gt;= AB$6, $E453 &lt; AA$6), 0, 1)+IF(OR($F453 &gt;= AB$6, $G453 &lt; AA$6), 0, 2)+1)</f>
        <v/>
      </c>
      <c r="AB453" s="68" t="str">
        <f ca="1">INDEX({"","_","-","="},IF(OR($D453 &gt;= AC$6, $E453 &lt; AB$6), 0, 1)+IF(OR($F453 &gt;= AC$6, $G453 &lt; AB$6), 0, 2)+1)</f>
        <v/>
      </c>
      <c r="AC453" s="68" t="str">
        <f ca="1">INDEX({"","_","-","="},IF(OR($D453 &gt;= AD$6, $E453 &lt; AC$6), 0, 1)+IF(OR($F453 &gt;= AD$6, $G453 &lt; AC$6), 0, 2)+1)</f>
        <v/>
      </c>
      <c r="AD453" s="68" t="str">
        <f ca="1">INDEX({"","_","-","="},IF(OR($D453 &gt;= AE$6, $E453 &lt; AD$6), 0, 1)+IF(OR($F453 &gt;= AE$6, $G453 &lt; AD$6), 0, 2)+1)</f>
        <v/>
      </c>
      <c r="AE453" s="68" t="str">
        <f ca="1">INDEX({"","_","-","="},IF(OR($D453 &gt;= AF$6, $E453 &lt; AE$6), 0, 1)+IF(OR($F453 &gt;= AF$6, $G453 &lt; AE$6), 0, 2)+1)</f>
        <v/>
      </c>
      <c r="AF453" s="68" t="str">
        <f ca="1">INDEX({"","_","-","="},IF(OR($D453 &gt;= AG$6, $E453 &lt; AF$6), 0, 1)+IF(OR($F453 &gt;= AG$6, $G453 &lt; AF$6), 0, 2)+1)</f>
        <v/>
      </c>
      <c r="AG453" s="68" t="str">
        <f ca="1">INDEX({"","_","-","="},IF(OR($D453 &gt;= AH$6, $E453 &lt; AG$6), 0, 1)+IF(OR($F453 &gt;= AH$6, $G453 &lt; AG$6), 0, 2)+1)</f>
        <v/>
      </c>
      <c r="AH453" s="68" t="str">
        <f ca="1">INDEX({"","_","-","="},IF(OR($D453 &gt;= AI$6, $E453 &lt; AH$6), 0, 1)+IF(OR($F453 &gt;= AI$6, $G453 &lt; AH$6), 0, 2)+1)</f>
        <v/>
      </c>
      <c r="AI453" s="68" t="str">
        <f ca="1">INDEX({"","_","-","="},IF(OR($D453 &gt;= AJ$6, $E453 &lt; AI$6), 0, 1)+IF(OR($F453 &gt;= AJ$6, $G453 &lt; AI$6), 0, 2)+1)</f>
        <v/>
      </c>
      <c r="AJ453" s="68" t="str">
        <f ca="1">INDEX({"","_","-","="},IF(OR($D453 &gt;= AK$6, $E453 &lt; AJ$6), 0, 1)+IF(OR($F453 &gt;= AK$6, $G453 &lt; AJ$6), 0, 2)+1)</f>
        <v/>
      </c>
      <c r="AK453" s="68" t="str">
        <f ca="1">INDEX({"","_","-","="},IF(OR($D453 &gt;= AL$6, $E453 &lt; AK$6), 0, 1)+IF(OR($F453 &gt;= AL$6, $G453 &lt; AK$6), 0, 2)+1)</f>
        <v/>
      </c>
      <c r="AL453" s="68" t="str">
        <f ca="1">INDEX({"","_","-","="},IF(OR($D453 &gt;= AM$6, $E453 &lt; AL$6), 0, 1)+IF(OR($F453 &gt;= AM$6, $G453 &lt; AL$6), 0, 2)+1)</f>
        <v/>
      </c>
      <c r="AM453" s="68" t="str">
        <f ca="1">INDEX({"","_","-","="},IF(OR($D453 &gt;= AN$6, $E453 &lt; AM$6), 0, 1)+IF(OR($F453 &gt;= AN$6, $G453 &lt; AM$6), 0, 2)+1)</f>
        <v/>
      </c>
      <c r="AN453" s="68" t="str">
        <f ca="1">INDEX({"","_","-","="},IF(OR($D453 &gt;= AO$6, $E453 &lt; AN$6), 0, 1)+IF(OR($F453 &gt;= AO$6, $G453 &lt; AN$6), 0, 2)+1)</f>
        <v/>
      </c>
      <c r="AO453" s="68" t="str">
        <f ca="1">INDEX({"","_","-","="},IF(OR($D453 &gt;= AP$6, $E453 &lt; AO$6), 0, 1)+IF(OR($F453 &gt;= AP$6, $G453 &lt; AO$6), 0, 2)+1)</f>
        <v/>
      </c>
      <c r="AP453" s="68" t="str">
        <f ca="1">INDEX({"","_","-","="},IF(OR($D453 &gt;= AQ$6, $E453 &lt; AP$6), 0, 1)+IF(OR($F453 &gt;= AQ$6, $G453 &lt; AP$6), 0, 2)+1)</f>
        <v/>
      </c>
      <c r="AQ453" s="68" t="str">
        <f ca="1">INDEX({"","_","-","="},IF(OR($D453 &gt;= AR$6, $E453 &lt; AQ$6), 0, 1)+IF(OR($F453 &gt;= AR$6, $G453 &lt; AQ$6), 0, 2)+1)</f>
        <v/>
      </c>
      <c r="AR453" s="68" t="str">
        <f ca="1">INDEX({"","_","-","="},IF(OR($D453 &gt;= AS$6, $E453 &lt; AR$6), 0, 1)+IF(OR($F453 &gt;= AS$6, $G453 &lt; AR$6), 0, 2)+1)</f>
        <v/>
      </c>
      <c r="AS453" s="68" t="str">
        <f ca="1">INDEX({"","_","-","="},IF(OR($D453 &gt;= AT$6, $E453 &lt; AS$6), 0, 1)+IF(OR($F453 &gt;= AT$6, $G453 &lt; AS$6), 0, 2)+1)</f>
        <v/>
      </c>
      <c r="AT453" s="68" t="str">
        <f ca="1">INDEX({"","_","-","="},IF(OR($D453 &gt;= AU$6, $E453 &lt; AT$6), 0, 1)+IF(OR($F453 &gt;= AU$6, $G453 &lt; AT$6), 0, 2)+1)</f>
        <v/>
      </c>
      <c r="AU453" s="68" t="str">
        <f ca="1">INDEX({"","_","-","="},IF(OR($D453 &gt;= AV$6, $E453 &lt; AU$6), 0, 1)+IF(OR($F453 &gt;= AV$6, $G453 &lt; AU$6), 0, 2)+1)</f>
        <v/>
      </c>
      <c r="AV453" s="68" t="str">
        <f ca="1">INDEX({"","_","-","="},IF(OR($D453 &gt;= AW$6, $E453 &lt; AV$6), 0, 1)+IF(OR($F453 &gt;= AW$6, $G453 &lt; AV$6), 0, 2)+1)</f>
        <v/>
      </c>
      <c r="AW453" s="68" t="str">
        <f ca="1">INDEX({"","_","-","="},IF(OR($D453 &gt;= AX$6, $E453 &lt; AW$6), 0, 1)+IF(OR($F453 &gt;= AX$6, $G453 &lt; AW$6), 0, 2)+1)</f>
        <v/>
      </c>
      <c r="AX453" s="68" t="str">
        <f ca="1">INDEX({"","_","-","="},IF(OR($D453 &gt;= AY$6, $E453 &lt; AX$6), 0, 1)+IF(OR($F453 &gt;= AY$6, $G453 &lt; AX$6), 0, 2)+1)</f>
        <v/>
      </c>
      <c r="AY453" s="68" t="str">
        <f ca="1">INDEX({"","_","-","="},IF(OR($D453 &gt;= AZ$6, $E453 &lt; AY$6), 0, 1)+IF(OR($F453 &gt;= AZ$6, $G453 &lt; AY$6), 0, 2)+1)</f>
        <v/>
      </c>
      <c r="AZ453" s="68" t="str">
        <f ca="1">INDEX({"","_","-","="},IF(OR($D453 &gt;= BA$6, $E453 &lt; AZ$6), 0, 1)+IF(OR($F453 &gt;= BA$6, $G453 &lt; AZ$6), 0, 2)+1)</f>
        <v/>
      </c>
      <c r="BA453" s="68" t="str">
        <f ca="1">INDEX({"","_","-","="},IF(OR($D453 &gt;= BB$6, $E453 &lt; BA$6), 0, 1)+IF(OR($F453 &gt;= BB$6, $G453 &lt; BA$6), 0, 2)+1)</f>
        <v/>
      </c>
      <c r="BB453" s="68" t="str">
        <f ca="1">INDEX({"","_","-","="},IF(OR($D453 &gt;= BC$6, $E453 &lt; BB$6), 0, 1)+IF(OR($F453 &gt;= BC$6, $G453 &lt; BB$6), 0, 2)+1)</f>
        <v/>
      </c>
      <c r="BC453" s="68" t="str">
        <f ca="1">INDEX({"","_","-","="},IF(OR($D453 &gt;= BD$6, $E453 &lt; BC$6), 0, 1)+IF(OR($F453 &gt;= BD$6, $G453 &lt; BC$6), 0, 2)+1)</f>
        <v/>
      </c>
      <c r="BD453" s="68" t="str">
        <f ca="1">INDEX({"","_","-","="},IF(OR($D453 &gt;= BE$6, $E453 &lt; BD$6), 0, 1)+IF(OR($F453 &gt;= BE$6, $G453 &lt; BD$6), 0, 2)+1)</f>
        <v/>
      </c>
      <c r="BE453" s="68" t="str">
        <f ca="1">INDEX({"","_","-","="},IF(OR($D453 &gt;= BF$6, $E453 &lt; BE$6), 0, 1)+IF(OR($F453 &gt;= BF$6, $G453 &lt; BE$6), 0, 2)+1)</f>
        <v/>
      </c>
      <c r="BF453" s="68" t="str">
        <f ca="1">INDEX({"","_","-","="},IF(OR($D453 &gt;= BG$6, $E453 &lt; BF$6), 0, 1)+IF(OR($F453 &gt;= BG$6, $G453 &lt; BF$6), 0, 2)+1)</f>
        <v/>
      </c>
      <c r="BG453" s="68" t="str">
        <f ca="1">INDEX({"","_","-","="},IF(OR($D453 &gt;= BH$6, $E453 &lt; BG$6), 0, 1)+IF(OR($F453 &gt;= BH$6, $G453 &lt; BG$6), 0, 2)+1)</f>
        <v/>
      </c>
      <c r="BH453" s="68" t="str">
        <f ca="1">INDEX({"","_","-","="},IF(OR($D453 &gt;= BI$6, $E453 &lt; BH$6), 0, 1)+IF(OR($F453 &gt;= BI$6, $G453 &lt; BH$6), 0, 2)+1)</f>
        <v/>
      </c>
      <c r="BI453" s="68" t="str">
        <f ca="1">INDEX({"","_","-","="},IF(OR($D453 &gt;= BJ$6, $E453 &lt; BI$6), 0, 1)+IF(OR($F453 &gt;= BJ$6, $G453 &lt; BI$6), 0, 2)+1)</f>
        <v/>
      </c>
      <c r="BJ453" s="68" t="str">
        <f ca="1">INDEX({"","_","-","="},IF(OR($D453 &gt;= BK$6, $E453 &lt; BJ$6), 0, 1)+IF(OR($F453 &gt;= BK$6, $G453 &lt; BJ$6), 0, 2)+1)</f>
        <v/>
      </c>
      <c r="BK453" s="68" t="str">
        <f ca="1">INDEX({"","_","-","="},IF(OR($D453 &gt;= BL$6, $E453 &lt; BK$6), 0, 1)+IF(OR($F453 &gt;= BL$6, $G453 &lt; BK$6), 0, 2)+1)</f>
        <v/>
      </c>
      <c r="BL453" s="68" t="str">
        <f ca="1">INDEX({"","_","-","="},IF(OR($D453 &gt;= BM$6, $E453 &lt; BL$6), 0, 1)+IF(OR($F453 &gt;= BM$6, $G453 &lt; BL$6), 0, 2)+1)</f>
        <v/>
      </c>
      <c r="BM453" s="68" t="str">
        <f ca="1">INDEX({"","_","-","="},IF(OR($D453 &gt;= BN$6, $E453 &lt; BM$6), 0, 1)+IF(OR($F453 &gt;= BN$6, $G453 &lt; BM$6), 0, 2)+1)</f>
        <v/>
      </c>
      <c r="BN453" s="68" t="str">
        <f ca="1">INDEX({"","_","-","="},IF(OR($D453 &gt;= BO$6, $E453 &lt; BN$6), 0, 1)+IF(OR($F453 &gt;= BO$6, $G453 &lt; BN$6), 0, 2)+1)</f>
        <v/>
      </c>
      <c r="BO453" s="68" t="str">
        <f ca="1">INDEX({"","_","-","="},IF(OR($D453 &gt;= BP$6, $E453 &lt; BO$6), 0, 1)+IF(OR($F453 &gt;= BP$6, $G453 &lt; BO$6), 0, 2)+1)</f>
        <v/>
      </c>
      <c r="BP453" s="68" t="str">
        <f ca="1">INDEX({"","_","-","="},IF(OR($D453 &gt;= BQ$6, $E453 &lt; BP$6), 0, 1)+IF(OR($F453 &gt;= BQ$6, $G453 &lt; BP$6), 0, 2)+1)</f>
        <v/>
      </c>
      <c r="BQ453" s="68" t="str">
        <f ca="1">INDEX({"","_","-","="},IF(OR($D453 &gt;= BR$6, $E453 &lt; BQ$6), 0, 1)+IF(OR($F453 &gt;= BR$6, $G453 &lt; BQ$6), 0, 2)+1)</f>
        <v/>
      </c>
      <c r="BR453" s="68" t="str">
        <f ca="1">INDEX({"","_","-","="},IF(OR($D453 &gt;= BS$6, $E453 &lt; BR$6), 0, 1)+IF(OR($F453 &gt;= BS$6, $G453 &lt; BR$6), 0, 2)+1)</f>
        <v/>
      </c>
      <c r="BS453" s="68" t="str">
        <f ca="1">INDEX({"","_","-","="},IF(OR($D453 &gt;= BT$6, $E453 &lt; BS$6), 0, 1)+IF(OR($F453 &gt;= BT$6, $G453 &lt; BS$6), 0, 2)+1)</f>
        <v/>
      </c>
      <c r="BT453" s="68" t="str">
        <f ca="1">INDEX({"","_","-","="},IF(OR($D453 &gt;= BU$6, $E453 &lt; BT$6), 0, 1)+IF(OR($F453 &gt;= BU$6, $G453 &lt; BT$6), 0, 2)+1)</f>
        <v/>
      </c>
      <c r="BU453" s="68" t="str">
        <f ca="1">INDEX({"","_","-","="},IF(OR($D453 &gt;= BV$6, $E453 &lt; BU$6), 0, 1)+IF(OR($F453 &gt;= BV$6, $G453 &lt; BU$6), 0, 2)+1)</f>
        <v/>
      </c>
      <c r="BV453" s="68" t="str">
        <f ca="1">INDEX({"","_","-","="},IF(OR($D453 &gt;= BW$6, $E453 &lt; BV$6), 0, 1)+IF(OR($F453 &gt;= BW$6, $G453 &lt; BV$6), 0, 2)+1)</f>
        <v/>
      </c>
      <c r="BW453" s="68" t="str">
        <f ca="1">INDEX({"","_","-","="},IF(OR($D453 &gt;= BX$6, $E453 &lt; BW$6), 0, 1)+IF(OR($F453 &gt;= BX$6, $G453 &lt; BW$6), 0, 2)+1)</f>
        <v/>
      </c>
      <c r="BX453" s="68" t="str">
        <f ca="1">INDEX({"","_","-","="},IF(OR($D453 &gt;= BY$6, $E453 &lt; BX$6), 0, 1)+IF(OR($F453 &gt;= BY$6, $G453 &lt; BX$6), 0, 2)+1)</f>
        <v/>
      </c>
      <c r="BY453" s="68" t="str">
        <f ca="1">INDEX({"","_","-","="},IF(OR($D453 &gt;= BZ$6, $E453 &lt; BY$6), 0, 1)+IF(OR($F453 &gt;= BZ$6, $G453 &lt; BY$6), 0, 2)+1)</f>
        <v/>
      </c>
      <c r="BZ453" s="68" t="str">
        <f ca="1">INDEX({"","_","-","="},IF(OR($D453 &gt;= CA$6, $E453 &lt; BZ$6), 0, 1)+IF(OR($F453 &gt;= CA$6, $G453 &lt; BZ$6), 0, 2)+1)</f>
        <v/>
      </c>
      <c r="CA453" s="68" t="str">
        <f ca="1">INDEX({"","_","-","="},IF(OR($D453 &gt;= CB$6, $E453 &lt; CA$6), 0, 1)+IF(OR($F453 &gt;= CB$6, $G453 &lt; CA$6), 0, 2)+1)</f>
        <v/>
      </c>
      <c r="CB453" s="68" t="str">
        <f ca="1">INDEX({"","_","-","="},IF(OR($D453 &gt;= CC$6, $E453 &lt; CB$6), 0, 1)+IF(OR($F453 &gt;= CC$6, $G453 &lt; CB$6), 0, 2)+1)</f>
        <v/>
      </c>
      <c r="CC453" s="68" t="str">
        <f ca="1">INDEX({"","_","-","="},IF(OR($D453 &gt;= CD$6, $E453 &lt; CC$6), 0, 1)+IF(OR($F453 &gt;= CD$6, $G453 &lt; CC$6), 0, 2)+1)</f>
        <v/>
      </c>
      <c r="CD453" s="68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IF('临-进度'!M449,'临-进度'!$A449,"")</f>
        <v/>
      </c>
      <c r="B454" s="8" t="str">
        <f ca="1">IF('临-进度'!M449,'临-进度'!$B449,"")</f>
        <v/>
      </c>
      <c r="C454" s="8" t="str">
        <f ca="1">IF('临-进度'!M449,'临-进度'!$E449,"")</f>
        <v/>
      </c>
      <c r="D454" s="40" t="str">
        <f ca="1">IF('临-进度'!$M449,'临-进度'!$I449,"")</f>
        <v/>
      </c>
      <c r="E454" s="40" t="str">
        <f ca="1">IF('临-进度'!$M449,'临-进度'!$AE449,"")</f>
        <v/>
      </c>
      <c r="F454" s="40" t="str">
        <f ca="1">IF('临-进度'!$M449,'临-进度'!$J449,"")</f>
        <v/>
      </c>
      <c r="G454" s="73" t="str">
        <f ca="1">IF('临-进度'!$M449,'临-进度'!$AF449,"")</f>
        <v/>
      </c>
      <c r="H454" s="68" t="str">
        <f ca="1">INDEX({"","_","-","="},IF(OR($D454 &gt;= I$6, $E454 &lt; H$6), 0, 1)+IF(OR($F454 &gt;= I$6, $G454 &lt; H$6), 0, 2)+1)</f>
        <v/>
      </c>
      <c r="I454" s="68" t="str">
        <f ca="1">INDEX({"","_","-","="},IF(OR($D454 &gt;= J$6, $E454 &lt; I$6), 0, 1)+IF(OR($F454 &gt;= J$6, $G454 &lt; I$6), 0, 2)+1)</f>
        <v/>
      </c>
      <c r="J454" s="68" t="str">
        <f ca="1">INDEX({"","_","-","="},IF(OR($D454 &gt;= K$6, $E454 &lt; J$6), 0, 1)+IF(OR($F454 &gt;= K$6, $G454 &lt; J$6), 0, 2)+1)</f>
        <v/>
      </c>
      <c r="K454" s="68" t="str">
        <f ca="1">INDEX({"","_","-","="},IF(OR($D454 &gt;= L$6, $E454 &lt; K$6), 0, 1)+IF(OR($F454 &gt;= L$6, $G454 &lt; K$6), 0, 2)+1)</f>
        <v/>
      </c>
      <c r="L454" s="68" t="str">
        <f ca="1">INDEX({"","_","-","="},IF(OR($D454 &gt;= M$6, $E454 &lt; L$6), 0, 1)+IF(OR($F454 &gt;= M$6, $G454 &lt; L$6), 0, 2)+1)</f>
        <v/>
      </c>
      <c r="M454" s="68" t="str">
        <f ca="1">INDEX({"","_","-","="},IF(OR($D454 &gt;= N$6, $E454 &lt; M$6), 0, 1)+IF(OR($F454 &gt;= N$6, $G454 &lt; M$6), 0, 2)+1)</f>
        <v/>
      </c>
      <c r="N454" s="68" t="str">
        <f ca="1">INDEX({"","_","-","="},IF(OR($D454 &gt;= O$6, $E454 &lt; N$6), 0, 1)+IF(OR($F454 &gt;= O$6, $G454 &lt; N$6), 0, 2)+1)</f>
        <v/>
      </c>
      <c r="O454" s="68" t="str">
        <f ca="1">INDEX({"","_","-","="},IF(OR($D454 &gt;= P$6, $E454 &lt; O$6), 0, 1)+IF(OR($F454 &gt;= P$6, $G454 &lt; O$6), 0, 2)+1)</f>
        <v/>
      </c>
      <c r="P454" s="68" t="str">
        <f ca="1">INDEX({"","_","-","="},IF(OR($D454 &gt;= Q$6, $E454 &lt; P$6), 0, 1)+IF(OR($F454 &gt;= Q$6, $G454 &lt; P$6), 0, 2)+1)</f>
        <v/>
      </c>
      <c r="Q454" s="68" t="str">
        <f ca="1">INDEX({"","_","-","="},IF(OR($D454 &gt;= R$6, $E454 &lt; Q$6), 0, 1)+IF(OR($F454 &gt;= R$6, $G454 &lt; Q$6), 0, 2)+1)</f>
        <v/>
      </c>
      <c r="R454" s="68" t="str">
        <f ca="1">INDEX({"","_","-","="},IF(OR($D454 &gt;= S$6, $E454 &lt; R$6), 0, 1)+IF(OR($F454 &gt;= S$6, $G454 &lt; R$6), 0, 2)+1)</f>
        <v/>
      </c>
      <c r="S454" s="68" t="str">
        <f ca="1">INDEX({"","_","-","="},IF(OR($D454 &gt;= T$6, $E454 &lt; S$6), 0, 1)+IF(OR($F454 &gt;= T$6, $G454 &lt; S$6), 0, 2)+1)</f>
        <v/>
      </c>
      <c r="T454" s="68" t="str">
        <f ca="1">INDEX({"","_","-","="},IF(OR($D454 &gt;= U$6, $E454 &lt; T$6), 0, 1)+IF(OR($F454 &gt;= U$6, $G454 &lt; T$6), 0, 2)+1)</f>
        <v/>
      </c>
      <c r="U454" s="68" t="str">
        <f ca="1">INDEX({"","_","-","="},IF(OR($D454 &gt;= V$6, $E454 &lt; U$6), 0, 1)+IF(OR($F454 &gt;= V$6, $G454 &lt; U$6), 0, 2)+1)</f>
        <v/>
      </c>
      <c r="V454" s="68" t="str">
        <f ca="1">INDEX({"","_","-","="},IF(OR($D454 &gt;= W$6, $E454 &lt; V$6), 0, 1)+IF(OR($F454 &gt;= W$6, $G454 &lt; V$6), 0, 2)+1)</f>
        <v/>
      </c>
      <c r="W454" s="68" t="str">
        <f ca="1">INDEX({"","_","-","="},IF(OR($D454 &gt;= X$6, $E454 &lt; W$6), 0, 1)+IF(OR($F454 &gt;= X$6, $G454 &lt; W$6), 0, 2)+1)</f>
        <v/>
      </c>
      <c r="X454" s="68" t="str">
        <f ca="1">INDEX({"","_","-","="},IF(OR($D454 &gt;= Y$6, $E454 &lt; X$6), 0, 1)+IF(OR($F454 &gt;= Y$6, $G454 &lt; X$6), 0, 2)+1)</f>
        <v/>
      </c>
      <c r="Y454" s="68" t="str">
        <f ca="1">INDEX({"","_","-","="},IF(OR($D454 &gt;= Z$6, $E454 &lt; Y$6), 0, 1)+IF(OR($F454 &gt;= Z$6, $G454 &lt; Y$6), 0, 2)+1)</f>
        <v/>
      </c>
      <c r="Z454" s="68" t="str">
        <f ca="1">INDEX({"","_","-","="},IF(OR($D454 &gt;= AA$6, $E454 &lt; Z$6), 0, 1)+IF(OR($F454 &gt;= AA$6, $G454 &lt; Z$6), 0, 2)+1)</f>
        <v/>
      </c>
      <c r="AA454" s="68" t="str">
        <f ca="1">INDEX({"","_","-","="},IF(OR($D454 &gt;= AB$6, $E454 &lt; AA$6), 0, 1)+IF(OR($F454 &gt;= AB$6, $G454 &lt; AA$6), 0, 2)+1)</f>
        <v/>
      </c>
      <c r="AB454" s="68" t="str">
        <f ca="1">INDEX({"","_","-","="},IF(OR($D454 &gt;= AC$6, $E454 &lt; AB$6), 0, 1)+IF(OR($F454 &gt;= AC$6, $G454 &lt; AB$6), 0, 2)+1)</f>
        <v/>
      </c>
      <c r="AC454" s="68" t="str">
        <f ca="1">INDEX({"","_","-","="},IF(OR($D454 &gt;= AD$6, $E454 &lt; AC$6), 0, 1)+IF(OR($F454 &gt;= AD$6, $G454 &lt; AC$6), 0, 2)+1)</f>
        <v/>
      </c>
      <c r="AD454" s="68" t="str">
        <f ca="1">INDEX({"","_","-","="},IF(OR($D454 &gt;= AE$6, $E454 &lt; AD$6), 0, 1)+IF(OR($F454 &gt;= AE$6, $G454 &lt; AD$6), 0, 2)+1)</f>
        <v/>
      </c>
      <c r="AE454" s="68" t="str">
        <f ca="1">INDEX({"","_","-","="},IF(OR($D454 &gt;= AF$6, $E454 &lt; AE$6), 0, 1)+IF(OR($F454 &gt;= AF$6, $G454 &lt; AE$6), 0, 2)+1)</f>
        <v/>
      </c>
      <c r="AF454" s="68" t="str">
        <f ca="1">INDEX({"","_","-","="},IF(OR($D454 &gt;= AG$6, $E454 &lt; AF$6), 0, 1)+IF(OR($F454 &gt;= AG$6, $G454 &lt; AF$6), 0, 2)+1)</f>
        <v/>
      </c>
      <c r="AG454" s="68" t="str">
        <f ca="1">INDEX({"","_","-","="},IF(OR($D454 &gt;= AH$6, $E454 &lt; AG$6), 0, 1)+IF(OR($F454 &gt;= AH$6, $G454 &lt; AG$6), 0, 2)+1)</f>
        <v/>
      </c>
      <c r="AH454" s="68" t="str">
        <f ca="1">INDEX({"","_","-","="},IF(OR($D454 &gt;= AI$6, $E454 &lt; AH$6), 0, 1)+IF(OR($F454 &gt;= AI$6, $G454 &lt; AH$6), 0, 2)+1)</f>
        <v/>
      </c>
      <c r="AI454" s="68" t="str">
        <f ca="1">INDEX({"","_","-","="},IF(OR($D454 &gt;= AJ$6, $E454 &lt; AI$6), 0, 1)+IF(OR($F454 &gt;= AJ$6, $G454 &lt; AI$6), 0, 2)+1)</f>
        <v/>
      </c>
      <c r="AJ454" s="68" t="str">
        <f ca="1">INDEX({"","_","-","="},IF(OR($D454 &gt;= AK$6, $E454 &lt; AJ$6), 0, 1)+IF(OR($F454 &gt;= AK$6, $G454 &lt; AJ$6), 0, 2)+1)</f>
        <v/>
      </c>
      <c r="AK454" s="68" t="str">
        <f ca="1">INDEX({"","_","-","="},IF(OR($D454 &gt;= AL$6, $E454 &lt; AK$6), 0, 1)+IF(OR($F454 &gt;= AL$6, $G454 &lt; AK$6), 0, 2)+1)</f>
        <v/>
      </c>
      <c r="AL454" s="68" t="str">
        <f ca="1">INDEX({"","_","-","="},IF(OR($D454 &gt;= AM$6, $E454 &lt; AL$6), 0, 1)+IF(OR($F454 &gt;= AM$6, $G454 &lt; AL$6), 0, 2)+1)</f>
        <v/>
      </c>
      <c r="AM454" s="68" t="str">
        <f ca="1">INDEX({"","_","-","="},IF(OR($D454 &gt;= AN$6, $E454 &lt; AM$6), 0, 1)+IF(OR($F454 &gt;= AN$6, $G454 &lt; AM$6), 0, 2)+1)</f>
        <v/>
      </c>
      <c r="AN454" s="68" t="str">
        <f ca="1">INDEX({"","_","-","="},IF(OR($D454 &gt;= AO$6, $E454 &lt; AN$6), 0, 1)+IF(OR($F454 &gt;= AO$6, $G454 &lt; AN$6), 0, 2)+1)</f>
        <v/>
      </c>
      <c r="AO454" s="68" t="str">
        <f ca="1">INDEX({"","_","-","="},IF(OR($D454 &gt;= AP$6, $E454 &lt; AO$6), 0, 1)+IF(OR($F454 &gt;= AP$6, $G454 &lt; AO$6), 0, 2)+1)</f>
        <v/>
      </c>
      <c r="AP454" s="68" t="str">
        <f ca="1">INDEX({"","_","-","="},IF(OR($D454 &gt;= AQ$6, $E454 &lt; AP$6), 0, 1)+IF(OR($F454 &gt;= AQ$6, $G454 &lt; AP$6), 0, 2)+1)</f>
        <v/>
      </c>
      <c r="AQ454" s="68" t="str">
        <f ca="1">INDEX({"","_","-","="},IF(OR($D454 &gt;= AR$6, $E454 &lt; AQ$6), 0, 1)+IF(OR($F454 &gt;= AR$6, $G454 &lt; AQ$6), 0, 2)+1)</f>
        <v/>
      </c>
      <c r="AR454" s="68" t="str">
        <f ca="1">INDEX({"","_","-","="},IF(OR($D454 &gt;= AS$6, $E454 &lt; AR$6), 0, 1)+IF(OR($F454 &gt;= AS$6, $G454 &lt; AR$6), 0, 2)+1)</f>
        <v/>
      </c>
      <c r="AS454" s="68" t="str">
        <f ca="1">INDEX({"","_","-","="},IF(OR($D454 &gt;= AT$6, $E454 &lt; AS$6), 0, 1)+IF(OR($F454 &gt;= AT$6, $G454 &lt; AS$6), 0, 2)+1)</f>
        <v/>
      </c>
      <c r="AT454" s="68" t="str">
        <f ca="1">INDEX({"","_","-","="},IF(OR($D454 &gt;= AU$6, $E454 &lt; AT$6), 0, 1)+IF(OR($F454 &gt;= AU$6, $G454 &lt; AT$6), 0, 2)+1)</f>
        <v/>
      </c>
      <c r="AU454" s="68" t="str">
        <f ca="1">INDEX({"","_","-","="},IF(OR($D454 &gt;= AV$6, $E454 &lt; AU$6), 0, 1)+IF(OR($F454 &gt;= AV$6, $G454 &lt; AU$6), 0, 2)+1)</f>
        <v/>
      </c>
      <c r="AV454" s="68" t="str">
        <f ca="1">INDEX({"","_","-","="},IF(OR($D454 &gt;= AW$6, $E454 &lt; AV$6), 0, 1)+IF(OR($F454 &gt;= AW$6, $G454 &lt; AV$6), 0, 2)+1)</f>
        <v/>
      </c>
      <c r="AW454" s="68" t="str">
        <f ca="1">INDEX({"","_","-","="},IF(OR($D454 &gt;= AX$6, $E454 &lt; AW$6), 0, 1)+IF(OR($F454 &gt;= AX$6, $G454 &lt; AW$6), 0, 2)+1)</f>
        <v/>
      </c>
      <c r="AX454" s="68" t="str">
        <f ca="1">INDEX({"","_","-","="},IF(OR($D454 &gt;= AY$6, $E454 &lt; AX$6), 0, 1)+IF(OR($F454 &gt;= AY$6, $G454 &lt; AX$6), 0, 2)+1)</f>
        <v/>
      </c>
      <c r="AY454" s="68" t="str">
        <f ca="1">INDEX({"","_","-","="},IF(OR($D454 &gt;= AZ$6, $E454 &lt; AY$6), 0, 1)+IF(OR($F454 &gt;= AZ$6, $G454 &lt; AY$6), 0, 2)+1)</f>
        <v/>
      </c>
      <c r="AZ454" s="68" t="str">
        <f ca="1">INDEX({"","_","-","="},IF(OR($D454 &gt;= BA$6, $E454 &lt; AZ$6), 0, 1)+IF(OR($F454 &gt;= BA$6, $G454 &lt; AZ$6), 0, 2)+1)</f>
        <v/>
      </c>
      <c r="BA454" s="68" t="str">
        <f ca="1">INDEX({"","_","-","="},IF(OR($D454 &gt;= BB$6, $E454 &lt; BA$6), 0, 1)+IF(OR($F454 &gt;= BB$6, $G454 &lt; BA$6), 0, 2)+1)</f>
        <v/>
      </c>
      <c r="BB454" s="68" t="str">
        <f ca="1">INDEX({"","_","-","="},IF(OR($D454 &gt;= BC$6, $E454 &lt; BB$6), 0, 1)+IF(OR($F454 &gt;= BC$6, $G454 &lt; BB$6), 0, 2)+1)</f>
        <v/>
      </c>
      <c r="BC454" s="68" t="str">
        <f ca="1">INDEX({"","_","-","="},IF(OR($D454 &gt;= BD$6, $E454 &lt; BC$6), 0, 1)+IF(OR($F454 &gt;= BD$6, $G454 &lt; BC$6), 0, 2)+1)</f>
        <v/>
      </c>
      <c r="BD454" s="68" t="str">
        <f ca="1">INDEX({"","_","-","="},IF(OR($D454 &gt;= BE$6, $E454 &lt; BD$6), 0, 1)+IF(OR($F454 &gt;= BE$6, $G454 &lt; BD$6), 0, 2)+1)</f>
        <v/>
      </c>
      <c r="BE454" s="68" t="str">
        <f ca="1">INDEX({"","_","-","="},IF(OR($D454 &gt;= BF$6, $E454 &lt; BE$6), 0, 1)+IF(OR($F454 &gt;= BF$6, $G454 &lt; BE$6), 0, 2)+1)</f>
        <v/>
      </c>
      <c r="BF454" s="68" t="str">
        <f ca="1">INDEX({"","_","-","="},IF(OR($D454 &gt;= BG$6, $E454 &lt; BF$6), 0, 1)+IF(OR($F454 &gt;= BG$6, $G454 &lt; BF$6), 0, 2)+1)</f>
        <v/>
      </c>
      <c r="BG454" s="68" t="str">
        <f ca="1">INDEX({"","_","-","="},IF(OR($D454 &gt;= BH$6, $E454 &lt; BG$6), 0, 1)+IF(OR($F454 &gt;= BH$6, $G454 &lt; BG$6), 0, 2)+1)</f>
        <v/>
      </c>
      <c r="BH454" s="68" t="str">
        <f ca="1">INDEX({"","_","-","="},IF(OR($D454 &gt;= BI$6, $E454 &lt; BH$6), 0, 1)+IF(OR($F454 &gt;= BI$6, $G454 &lt; BH$6), 0, 2)+1)</f>
        <v/>
      </c>
      <c r="BI454" s="68" t="str">
        <f ca="1">INDEX({"","_","-","="},IF(OR($D454 &gt;= BJ$6, $E454 &lt; BI$6), 0, 1)+IF(OR($F454 &gt;= BJ$6, $G454 &lt; BI$6), 0, 2)+1)</f>
        <v/>
      </c>
      <c r="BJ454" s="68" t="str">
        <f ca="1">INDEX({"","_","-","="},IF(OR($D454 &gt;= BK$6, $E454 &lt; BJ$6), 0, 1)+IF(OR($F454 &gt;= BK$6, $G454 &lt; BJ$6), 0, 2)+1)</f>
        <v/>
      </c>
      <c r="BK454" s="68" t="str">
        <f ca="1">INDEX({"","_","-","="},IF(OR($D454 &gt;= BL$6, $E454 &lt; BK$6), 0, 1)+IF(OR($F454 &gt;= BL$6, $G454 &lt; BK$6), 0, 2)+1)</f>
        <v/>
      </c>
      <c r="BL454" s="68" t="str">
        <f ca="1">INDEX({"","_","-","="},IF(OR($D454 &gt;= BM$6, $E454 &lt; BL$6), 0, 1)+IF(OR($F454 &gt;= BM$6, $G454 &lt; BL$6), 0, 2)+1)</f>
        <v/>
      </c>
      <c r="BM454" s="68" t="str">
        <f ca="1">INDEX({"","_","-","="},IF(OR($D454 &gt;= BN$6, $E454 &lt; BM$6), 0, 1)+IF(OR($F454 &gt;= BN$6, $G454 &lt; BM$6), 0, 2)+1)</f>
        <v/>
      </c>
      <c r="BN454" s="68" t="str">
        <f ca="1">INDEX({"","_","-","="},IF(OR($D454 &gt;= BO$6, $E454 &lt; BN$6), 0, 1)+IF(OR($F454 &gt;= BO$6, $G454 &lt; BN$6), 0, 2)+1)</f>
        <v/>
      </c>
      <c r="BO454" s="68" t="str">
        <f ca="1">INDEX({"","_","-","="},IF(OR($D454 &gt;= BP$6, $E454 &lt; BO$6), 0, 1)+IF(OR($F454 &gt;= BP$6, $G454 &lt; BO$6), 0, 2)+1)</f>
        <v/>
      </c>
      <c r="BP454" s="68" t="str">
        <f ca="1">INDEX({"","_","-","="},IF(OR($D454 &gt;= BQ$6, $E454 &lt; BP$6), 0, 1)+IF(OR($F454 &gt;= BQ$6, $G454 &lt; BP$6), 0, 2)+1)</f>
        <v/>
      </c>
      <c r="BQ454" s="68" t="str">
        <f ca="1">INDEX({"","_","-","="},IF(OR($D454 &gt;= BR$6, $E454 &lt; BQ$6), 0, 1)+IF(OR($F454 &gt;= BR$6, $G454 &lt; BQ$6), 0, 2)+1)</f>
        <v/>
      </c>
      <c r="BR454" s="68" t="str">
        <f ca="1">INDEX({"","_","-","="},IF(OR($D454 &gt;= BS$6, $E454 &lt; BR$6), 0, 1)+IF(OR($F454 &gt;= BS$6, $G454 &lt; BR$6), 0, 2)+1)</f>
        <v/>
      </c>
      <c r="BS454" s="68" t="str">
        <f ca="1">INDEX({"","_","-","="},IF(OR($D454 &gt;= BT$6, $E454 &lt; BS$6), 0, 1)+IF(OR($F454 &gt;= BT$6, $G454 &lt; BS$6), 0, 2)+1)</f>
        <v/>
      </c>
      <c r="BT454" s="68" t="str">
        <f ca="1">INDEX({"","_","-","="},IF(OR($D454 &gt;= BU$6, $E454 &lt; BT$6), 0, 1)+IF(OR($F454 &gt;= BU$6, $G454 &lt; BT$6), 0, 2)+1)</f>
        <v/>
      </c>
      <c r="BU454" s="68" t="str">
        <f ca="1">INDEX({"","_","-","="},IF(OR($D454 &gt;= BV$6, $E454 &lt; BU$6), 0, 1)+IF(OR($F454 &gt;= BV$6, $G454 &lt; BU$6), 0, 2)+1)</f>
        <v/>
      </c>
      <c r="BV454" s="68" t="str">
        <f ca="1">INDEX({"","_","-","="},IF(OR($D454 &gt;= BW$6, $E454 &lt; BV$6), 0, 1)+IF(OR($F454 &gt;= BW$6, $G454 &lt; BV$6), 0, 2)+1)</f>
        <v/>
      </c>
      <c r="BW454" s="68" t="str">
        <f ca="1">INDEX({"","_","-","="},IF(OR($D454 &gt;= BX$6, $E454 &lt; BW$6), 0, 1)+IF(OR($F454 &gt;= BX$6, $G454 &lt; BW$6), 0, 2)+1)</f>
        <v/>
      </c>
      <c r="BX454" s="68" t="str">
        <f ca="1">INDEX({"","_","-","="},IF(OR($D454 &gt;= BY$6, $E454 &lt; BX$6), 0, 1)+IF(OR($F454 &gt;= BY$6, $G454 &lt; BX$6), 0, 2)+1)</f>
        <v/>
      </c>
      <c r="BY454" s="68" t="str">
        <f ca="1">INDEX({"","_","-","="},IF(OR($D454 &gt;= BZ$6, $E454 &lt; BY$6), 0, 1)+IF(OR($F454 &gt;= BZ$6, $G454 &lt; BY$6), 0, 2)+1)</f>
        <v/>
      </c>
      <c r="BZ454" s="68" t="str">
        <f ca="1">INDEX({"","_","-","="},IF(OR($D454 &gt;= CA$6, $E454 &lt; BZ$6), 0, 1)+IF(OR($F454 &gt;= CA$6, $G454 &lt; BZ$6), 0, 2)+1)</f>
        <v/>
      </c>
      <c r="CA454" s="68" t="str">
        <f ca="1">INDEX({"","_","-","="},IF(OR($D454 &gt;= CB$6, $E454 &lt; CA$6), 0, 1)+IF(OR($F454 &gt;= CB$6, $G454 &lt; CA$6), 0, 2)+1)</f>
        <v/>
      </c>
      <c r="CB454" s="68" t="str">
        <f ca="1">INDEX({"","_","-","="},IF(OR($D454 &gt;= CC$6, $E454 &lt; CB$6), 0, 1)+IF(OR($F454 &gt;= CC$6, $G454 &lt; CB$6), 0, 2)+1)</f>
        <v/>
      </c>
      <c r="CC454" s="68" t="str">
        <f ca="1">INDEX({"","_","-","="},IF(OR($D454 &gt;= CD$6, $E454 &lt; CC$6), 0, 1)+IF(OR($F454 &gt;= CD$6, $G454 &lt; CC$6), 0, 2)+1)</f>
        <v/>
      </c>
      <c r="CD454" s="68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IF('临-进度'!M450,'临-进度'!$A450,"")</f>
        <v/>
      </c>
      <c r="B455" s="8" t="str">
        <f ca="1">IF('临-进度'!M450,'临-进度'!$B450,"")</f>
        <v/>
      </c>
      <c r="C455" s="8" t="str">
        <f ca="1">IF('临-进度'!M450,'临-进度'!$E450,"")</f>
        <v/>
      </c>
      <c r="D455" s="40" t="str">
        <f ca="1">IF('临-进度'!$M450,'临-进度'!$I450,"")</f>
        <v/>
      </c>
      <c r="E455" s="40" t="str">
        <f ca="1">IF('临-进度'!$M450,'临-进度'!$AE450,"")</f>
        <v/>
      </c>
      <c r="F455" s="40" t="str">
        <f ca="1">IF('临-进度'!$M450,'临-进度'!$J450,"")</f>
        <v/>
      </c>
      <c r="G455" s="73" t="str">
        <f ca="1">IF('临-进度'!$M450,'临-进度'!$AF450,"")</f>
        <v/>
      </c>
      <c r="H455" s="68" t="str">
        <f ca="1">INDEX({"","_","-","="},IF(OR($D455 &gt;= I$6, $E455 &lt; H$6), 0, 1)+IF(OR($F455 &gt;= I$6, $G455 &lt; H$6), 0, 2)+1)</f>
        <v/>
      </c>
      <c r="I455" s="68" t="str">
        <f ca="1">INDEX({"","_","-","="},IF(OR($D455 &gt;= J$6, $E455 &lt; I$6), 0, 1)+IF(OR($F455 &gt;= J$6, $G455 &lt; I$6), 0, 2)+1)</f>
        <v/>
      </c>
      <c r="J455" s="68" t="str">
        <f ca="1">INDEX({"","_","-","="},IF(OR($D455 &gt;= K$6, $E455 &lt; J$6), 0, 1)+IF(OR($F455 &gt;= K$6, $G455 &lt; J$6), 0, 2)+1)</f>
        <v/>
      </c>
      <c r="K455" s="68" t="str">
        <f ca="1">INDEX({"","_","-","="},IF(OR($D455 &gt;= L$6, $E455 &lt; K$6), 0, 1)+IF(OR($F455 &gt;= L$6, $G455 &lt; K$6), 0, 2)+1)</f>
        <v/>
      </c>
      <c r="L455" s="68" t="str">
        <f ca="1">INDEX({"","_","-","="},IF(OR($D455 &gt;= M$6, $E455 &lt; L$6), 0, 1)+IF(OR($F455 &gt;= M$6, $G455 &lt; L$6), 0, 2)+1)</f>
        <v/>
      </c>
      <c r="M455" s="68" t="str">
        <f ca="1">INDEX({"","_","-","="},IF(OR($D455 &gt;= N$6, $E455 &lt; M$6), 0, 1)+IF(OR($F455 &gt;= N$6, $G455 &lt; M$6), 0, 2)+1)</f>
        <v/>
      </c>
      <c r="N455" s="68" t="str">
        <f ca="1">INDEX({"","_","-","="},IF(OR($D455 &gt;= O$6, $E455 &lt; N$6), 0, 1)+IF(OR($F455 &gt;= O$6, $G455 &lt; N$6), 0, 2)+1)</f>
        <v/>
      </c>
      <c r="O455" s="68" t="str">
        <f ca="1">INDEX({"","_","-","="},IF(OR($D455 &gt;= P$6, $E455 &lt; O$6), 0, 1)+IF(OR($F455 &gt;= P$6, $G455 &lt; O$6), 0, 2)+1)</f>
        <v/>
      </c>
      <c r="P455" s="68" t="str">
        <f ca="1">INDEX({"","_","-","="},IF(OR($D455 &gt;= Q$6, $E455 &lt; P$6), 0, 1)+IF(OR($F455 &gt;= Q$6, $G455 &lt; P$6), 0, 2)+1)</f>
        <v/>
      </c>
      <c r="Q455" s="68" t="str">
        <f ca="1">INDEX({"","_","-","="},IF(OR($D455 &gt;= R$6, $E455 &lt; Q$6), 0, 1)+IF(OR($F455 &gt;= R$6, $G455 &lt; Q$6), 0, 2)+1)</f>
        <v/>
      </c>
      <c r="R455" s="68" t="str">
        <f ca="1">INDEX({"","_","-","="},IF(OR($D455 &gt;= S$6, $E455 &lt; R$6), 0, 1)+IF(OR($F455 &gt;= S$6, $G455 &lt; R$6), 0, 2)+1)</f>
        <v/>
      </c>
      <c r="S455" s="68" t="str">
        <f ca="1">INDEX({"","_","-","="},IF(OR($D455 &gt;= T$6, $E455 &lt; S$6), 0, 1)+IF(OR($F455 &gt;= T$6, $G455 &lt; S$6), 0, 2)+1)</f>
        <v/>
      </c>
      <c r="T455" s="68" t="str">
        <f ca="1">INDEX({"","_","-","="},IF(OR($D455 &gt;= U$6, $E455 &lt; T$6), 0, 1)+IF(OR($F455 &gt;= U$6, $G455 &lt; T$6), 0, 2)+1)</f>
        <v/>
      </c>
      <c r="U455" s="68" t="str">
        <f ca="1">INDEX({"","_","-","="},IF(OR($D455 &gt;= V$6, $E455 &lt; U$6), 0, 1)+IF(OR($F455 &gt;= V$6, $G455 &lt; U$6), 0, 2)+1)</f>
        <v/>
      </c>
      <c r="V455" s="68" t="str">
        <f ca="1">INDEX({"","_","-","="},IF(OR($D455 &gt;= W$6, $E455 &lt; V$6), 0, 1)+IF(OR($F455 &gt;= W$6, $G455 &lt; V$6), 0, 2)+1)</f>
        <v/>
      </c>
      <c r="W455" s="68" t="str">
        <f ca="1">INDEX({"","_","-","="},IF(OR($D455 &gt;= X$6, $E455 &lt; W$6), 0, 1)+IF(OR($F455 &gt;= X$6, $G455 &lt; W$6), 0, 2)+1)</f>
        <v/>
      </c>
      <c r="X455" s="68" t="str">
        <f ca="1">INDEX({"","_","-","="},IF(OR($D455 &gt;= Y$6, $E455 &lt; X$6), 0, 1)+IF(OR($F455 &gt;= Y$6, $G455 &lt; X$6), 0, 2)+1)</f>
        <v/>
      </c>
      <c r="Y455" s="68" t="str">
        <f ca="1">INDEX({"","_","-","="},IF(OR($D455 &gt;= Z$6, $E455 &lt; Y$6), 0, 1)+IF(OR($F455 &gt;= Z$6, $G455 &lt; Y$6), 0, 2)+1)</f>
        <v/>
      </c>
      <c r="Z455" s="68" t="str">
        <f ca="1">INDEX({"","_","-","="},IF(OR($D455 &gt;= AA$6, $E455 &lt; Z$6), 0, 1)+IF(OR($F455 &gt;= AA$6, $G455 &lt; Z$6), 0, 2)+1)</f>
        <v/>
      </c>
      <c r="AA455" s="68" t="str">
        <f ca="1">INDEX({"","_","-","="},IF(OR($D455 &gt;= AB$6, $E455 &lt; AA$6), 0, 1)+IF(OR($F455 &gt;= AB$6, $G455 &lt; AA$6), 0, 2)+1)</f>
        <v/>
      </c>
      <c r="AB455" s="68" t="str">
        <f ca="1">INDEX({"","_","-","="},IF(OR($D455 &gt;= AC$6, $E455 &lt; AB$6), 0, 1)+IF(OR($F455 &gt;= AC$6, $G455 &lt; AB$6), 0, 2)+1)</f>
        <v/>
      </c>
      <c r="AC455" s="68" t="str">
        <f ca="1">INDEX({"","_","-","="},IF(OR($D455 &gt;= AD$6, $E455 &lt; AC$6), 0, 1)+IF(OR($F455 &gt;= AD$6, $G455 &lt; AC$6), 0, 2)+1)</f>
        <v/>
      </c>
      <c r="AD455" s="68" t="str">
        <f ca="1">INDEX({"","_","-","="},IF(OR($D455 &gt;= AE$6, $E455 &lt; AD$6), 0, 1)+IF(OR($F455 &gt;= AE$6, $G455 &lt; AD$6), 0, 2)+1)</f>
        <v/>
      </c>
      <c r="AE455" s="68" t="str">
        <f ca="1">INDEX({"","_","-","="},IF(OR($D455 &gt;= AF$6, $E455 &lt; AE$6), 0, 1)+IF(OR($F455 &gt;= AF$6, $G455 &lt; AE$6), 0, 2)+1)</f>
        <v/>
      </c>
      <c r="AF455" s="68" t="str">
        <f ca="1">INDEX({"","_","-","="},IF(OR($D455 &gt;= AG$6, $E455 &lt; AF$6), 0, 1)+IF(OR($F455 &gt;= AG$6, $G455 &lt; AF$6), 0, 2)+1)</f>
        <v/>
      </c>
      <c r="AG455" s="68" t="str">
        <f ca="1">INDEX({"","_","-","="},IF(OR($D455 &gt;= AH$6, $E455 &lt; AG$6), 0, 1)+IF(OR($F455 &gt;= AH$6, $G455 &lt; AG$6), 0, 2)+1)</f>
        <v/>
      </c>
      <c r="AH455" s="68" t="str">
        <f ca="1">INDEX({"","_","-","="},IF(OR($D455 &gt;= AI$6, $E455 &lt; AH$6), 0, 1)+IF(OR($F455 &gt;= AI$6, $G455 &lt; AH$6), 0, 2)+1)</f>
        <v/>
      </c>
      <c r="AI455" s="68" t="str">
        <f ca="1">INDEX({"","_","-","="},IF(OR($D455 &gt;= AJ$6, $E455 &lt; AI$6), 0, 1)+IF(OR($F455 &gt;= AJ$6, $G455 &lt; AI$6), 0, 2)+1)</f>
        <v/>
      </c>
      <c r="AJ455" s="68" t="str">
        <f ca="1">INDEX({"","_","-","="},IF(OR($D455 &gt;= AK$6, $E455 &lt; AJ$6), 0, 1)+IF(OR($F455 &gt;= AK$6, $G455 &lt; AJ$6), 0, 2)+1)</f>
        <v/>
      </c>
      <c r="AK455" s="68" t="str">
        <f ca="1">INDEX({"","_","-","="},IF(OR($D455 &gt;= AL$6, $E455 &lt; AK$6), 0, 1)+IF(OR($F455 &gt;= AL$6, $G455 &lt; AK$6), 0, 2)+1)</f>
        <v/>
      </c>
      <c r="AL455" s="68" t="str">
        <f ca="1">INDEX({"","_","-","="},IF(OR($D455 &gt;= AM$6, $E455 &lt; AL$6), 0, 1)+IF(OR($F455 &gt;= AM$6, $G455 &lt; AL$6), 0, 2)+1)</f>
        <v/>
      </c>
      <c r="AM455" s="68" t="str">
        <f ca="1">INDEX({"","_","-","="},IF(OR($D455 &gt;= AN$6, $E455 &lt; AM$6), 0, 1)+IF(OR($F455 &gt;= AN$6, $G455 &lt; AM$6), 0, 2)+1)</f>
        <v/>
      </c>
      <c r="AN455" s="68" t="str">
        <f ca="1">INDEX({"","_","-","="},IF(OR($D455 &gt;= AO$6, $E455 &lt; AN$6), 0, 1)+IF(OR($F455 &gt;= AO$6, $G455 &lt; AN$6), 0, 2)+1)</f>
        <v/>
      </c>
      <c r="AO455" s="68" t="str">
        <f ca="1">INDEX({"","_","-","="},IF(OR($D455 &gt;= AP$6, $E455 &lt; AO$6), 0, 1)+IF(OR($F455 &gt;= AP$6, $G455 &lt; AO$6), 0, 2)+1)</f>
        <v/>
      </c>
      <c r="AP455" s="68" t="str">
        <f ca="1">INDEX({"","_","-","="},IF(OR($D455 &gt;= AQ$6, $E455 &lt; AP$6), 0, 1)+IF(OR($F455 &gt;= AQ$6, $G455 &lt; AP$6), 0, 2)+1)</f>
        <v/>
      </c>
      <c r="AQ455" s="68" t="str">
        <f ca="1">INDEX({"","_","-","="},IF(OR($D455 &gt;= AR$6, $E455 &lt; AQ$6), 0, 1)+IF(OR($F455 &gt;= AR$6, $G455 &lt; AQ$6), 0, 2)+1)</f>
        <v/>
      </c>
      <c r="AR455" s="68" t="str">
        <f ca="1">INDEX({"","_","-","="},IF(OR($D455 &gt;= AS$6, $E455 &lt; AR$6), 0, 1)+IF(OR($F455 &gt;= AS$6, $G455 &lt; AR$6), 0, 2)+1)</f>
        <v/>
      </c>
      <c r="AS455" s="68" t="str">
        <f ca="1">INDEX({"","_","-","="},IF(OR($D455 &gt;= AT$6, $E455 &lt; AS$6), 0, 1)+IF(OR($F455 &gt;= AT$6, $G455 &lt; AS$6), 0, 2)+1)</f>
        <v/>
      </c>
      <c r="AT455" s="68" t="str">
        <f ca="1">INDEX({"","_","-","="},IF(OR($D455 &gt;= AU$6, $E455 &lt; AT$6), 0, 1)+IF(OR($F455 &gt;= AU$6, $G455 &lt; AT$6), 0, 2)+1)</f>
        <v/>
      </c>
      <c r="AU455" s="68" t="str">
        <f ca="1">INDEX({"","_","-","="},IF(OR($D455 &gt;= AV$6, $E455 &lt; AU$6), 0, 1)+IF(OR($F455 &gt;= AV$6, $G455 &lt; AU$6), 0, 2)+1)</f>
        <v/>
      </c>
      <c r="AV455" s="68" t="str">
        <f ca="1">INDEX({"","_","-","="},IF(OR($D455 &gt;= AW$6, $E455 &lt; AV$6), 0, 1)+IF(OR($F455 &gt;= AW$6, $G455 &lt; AV$6), 0, 2)+1)</f>
        <v/>
      </c>
      <c r="AW455" s="68" t="str">
        <f ca="1">INDEX({"","_","-","="},IF(OR($D455 &gt;= AX$6, $E455 &lt; AW$6), 0, 1)+IF(OR($F455 &gt;= AX$6, $G455 &lt; AW$6), 0, 2)+1)</f>
        <v/>
      </c>
      <c r="AX455" s="68" t="str">
        <f ca="1">INDEX({"","_","-","="},IF(OR($D455 &gt;= AY$6, $E455 &lt; AX$6), 0, 1)+IF(OR($F455 &gt;= AY$6, $G455 &lt; AX$6), 0, 2)+1)</f>
        <v/>
      </c>
      <c r="AY455" s="68" t="str">
        <f ca="1">INDEX({"","_","-","="},IF(OR($D455 &gt;= AZ$6, $E455 &lt; AY$6), 0, 1)+IF(OR($F455 &gt;= AZ$6, $G455 &lt; AY$6), 0, 2)+1)</f>
        <v/>
      </c>
      <c r="AZ455" s="68" t="str">
        <f ca="1">INDEX({"","_","-","="},IF(OR($D455 &gt;= BA$6, $E455 &lt; AZ$6), 0, 1)+IF(OR($F455 &gt;= BA$6, $G455 &lt; AZ$6), 0, 2)+1)</f>
        <v/>
      </c>
      <c r="BA455" s="68" t="str">
        <f ca="1">INDEX({"","_","-","="},IF(OR($D455 &gt;= BB$6, $E455 &lt; BA$6), 0, 1)+IF(OR($F455 &gt;= BB$6, $G455 &lt; BA$6), 0, 2)+1)</f>
        <v/>
      </c>
      <c r="BB455" s="68" t="str">
        <f ca="1">INDEX({"","_","-","="},IF(OR($D455 &gt;= BC$6, $E455 &lt; BB$6), 0, 1)+IF(OR($F455 &gt;= BC$6, $G455 &lt; BB$6), 0, 2)+1)</f>
        <v/>
      </c>
      <c r="BC455" s="68" t="str">
        <f ca="1">INDEX({"","_","-","="},IF(OR($D455 &gt;= BD$6, $E455 &lt; BC$6), 0, 1)+IF(OR($F455 &gt;= BD$6, $G455 &lt; BC$6), 0, 2)+1)</f>
        <v/>
      </c>
      <c r="BD455" s="68" t="str">
        <f ca="1">INDEX({"","_","-","="},IF(OR($D455 &gt;= BE$6, $E455 &lt; BD$6), 0, 1)+IF(OR($F455 &gt;= BE$6, $G455 &lt; BD$6), 0, 2)+1)</f>
        <v/>
      </c>
      <c r="BE455" s="68" t="str">
        <f ca="1">INDEX({"","_","-","="},IF(OR($D455 &gt;= BF$6, $E455 &lt; BE$6), 0, 1)+IF(OR($F455 &gt;= BF$6, $G455 &lt; BE$6), 0, 2)+1)</f>
        <v/>
      </c>
      <c r="BF455" s="68" t="str">
        <f ca="1">INDEX({"","_","-","="},IF(OR($D455 &gt;= BG$6, $E455 &lt; BF$6), 0, 1)+IF(OR($F455 &gt;= BG$6, $G455 &lt; BF$6), 0, 2)+1)</f>
        <v/>
      </c>
      <c r="BG455" s="68" t="str">
        <f ca="1">INDEX({"","_","-","="},IF(OR($D455 &gt;= BH$6, $E455 &lt; BG$6), 0, 1)+IF(OR($F455 &gt;= BH$6, $G455 &lt; BG$6), 0, 2)+1)</f>
        <v/>
      </c>
      <c r="BH455" s="68" t="str">
        <f ca="1">INDEX({"","_","-","="},IF(OR($D455 &gt;= BI$6, $E455 &lt; BH$6), 0, 1)+IF(OR($F455 &gt;= BI$6, $G455 &lt; BH$6), 0, 2)+1)</f>
        <v/>
      </c>
      <c r="BI455" s="68" t="str">
        <f ca="1">INDEX({"","_","-","="},IF(OR($D455 &gt;= BJ$6, $E455 &lt; BI$6), 0, 1)+IF(OR($F455 &gt;= BJ$6, $G455 &lt; BI$6), 0, 2)+1)</f>
        <v/>
      </c>
      <c r="BJ455" s="68" t="str">
        <f ca="1">INDEX({"","_","-","="},IF(OR($D455 &gt;= BK$6, $E455 &lt; BJ$6), 0, 1)+IF(OR($F455 &gt;= BK$6, $G455 &lt; BJ$6), 0, 2)+1)</f>
        <v/>
      </c>
      <c r="BK455" s="68" t="str">
        <f ca="1">INDEX({"","_","-","="},IF(OR($D455 &gt;= BL$6, $E455 &lt; BK$6), 0, 1)+IF(OR($F455 &gt;= BL$6, $G455 &lt; BK$6), 0, 2)+1)</f>
        <v/>
      </c>
      <c r="BL455" s="68" t="str">
        <f ca="1">INDEX({"","_","-","="},IF(OR($D455 &gt;= BM$6, $E455 &lt; BL$6), 0, 1)+IF(OR($F455 &gt;= BM$6, $G455 &lt; BL$6), 0, 2)+1)</f>
        <v/>
      </c>
      <c r="BM455" s="68" t="str">
        <f ca="1">INDEX({"","_","-","="},IF(OR($D455 &gt;= BN$6, $E455 &lt; BM$6), 0, 1)+IF(OR($F455 &gt;= BN$6, $G455 &lt; BM$6), 0, 2)+1)</f>
        <v/>
      </c>
      <c r="BN455" s="68" t="str">
        <f ca="1">INDEX({"","_","-","="},IF(OR($D455 &gt;= BO$6, $E455 &lt; BN$6), 0, 1)+IF(OR($F455 &gt;= BO$6, $G455 &lt; BN$6), 0, 2)+1)</f>
        <v/>
      </c>
      <c r="BO455" s="68" t="str">
        <f ca="1">INDEX({"","_","-","="},IF(OR($D455 &gt;= BP$6, $E455 &lt; BO$6), 0, 1)+IF(OR($F455 &gt;= BP$6, $G455 &lt; BO$6), 0, 2)+1)</f>
        <v/>
      </c>
      <c r="BP455" s="68" t="str">
        <f ca="1">INDEX({"","_","-","="},IF(OR($D455 &gt;= BQ$6, $E455 &lt; BP$6), 0, 1)+IF(OR($F455 &gt;= BQ$6, $G455 &lt; BP$6), 0, 2)+1)</f>
        <v/>
      </c>
      <c r="BQ455" s="68" t="str">
        <f ca="1">INDEX({"","_","-","="},IF(OR($D455 &gt;= BR$6, $E455 &lt; BQ$6), 0, 1)+IF(OR($F455 &gt;= BR$6, $G455 &lt; BQ$6), 0, 2)+1)</f>
        <v/>
      </c>
      <c r="BR455" s="68" t="str">
        <f ca="1">INDEX({"","_","-","="},IF(OR($D455 &gt;= BS$6, $E455 &lt; BR$6), 0, 1)+IF(OR($F455 &gt;= BS$6, $G455 &lt; BR$6), 0, 2)+1)</f>
        <v/>
      </c>
      <c r="BS455" s="68" t="str">
        <f ca="1">INDEX({"","_","-","="},IF(OR($D455 &gt;= BT$6, $E455 &lt; BS$6), 0, 1)+IF(OR($F455 &gt;= BT$6, $G455 &lt; BS$6), 0, 2)+1)</f>
        <v/>
      </c>
      <c r="BT455" s="68" t="str">
        <f ca="1">INDEX({"","_","-","="},IF(OR($D455 &gt;= BU$6, $E455 &lt; BT$6), 0, 1)+IF(OR($F455 &gt;= BU$6, $G455 &lt; BT$6), 0, 2)+1)</f>
        <v/>
      </c>
      <c r="BU455" s="68" t="str">
        <f ca="1">INDEX({"","_","-","="},IF(OR($D455 &gt;= BV$6, $E455 &lt; BU$6), 0, 1)+IF(OR($F455 &gt;= BV$6, $G455 &lt; BU$6), 0, 2)+1)</f>
        <v/>
      </c>
      <c r="BV455" s="68" t="str">
        <f ca="1">INDEX({"","_","-","="},IF(OR($D455 &gt;= BW$6, $E455 &lt; BV$6), 0, 1)+IF(OR($F455 &gt;= BW$6, $G455 &lt; BV$6), 0, 2)+1)</f>
        <v/>
      </c>
      <c r="BW455" s="68" t="str">
        <f ca="1">INDEX({"","_","-","="},IF(OR($D455 &gt;= BX$6, $E455 &lt; BW$6), 0, 1)+IF(OR($F455 &gt;= BX$6, $G455 &lt; BW$6), 0, 2)+1)</f>
        <v/>
      </c>
      <c r="BX455" s="68" t="str">
        <f ca="1">INDEX({"","_","-","="},IF(OR($D455 &gt;= BY$6, $E455 &lt; BX$6), 0, 1)+IF(OR($F455 &gt;= BY$6, $G455 &lt; BX$6), 0, 2)+1)</f>
        <v/>
      </c>
      <c r="BY455" s="68" t="str">
        <f ca="1">INDEX({"","_","-","="},IF(OR($D455 &gt;= BZ$6, $E455 &lt; BY$6), 0, 1)+IF(OR($F455 &gt;= BZ$6, $G455 &lt; BY$6), 0, 2)+1)</f>
        <v/>
      </c>
      <c r="BZ455" s="68" t="str">
        <f ca="1">INDEX({"","_","-","="},IF(OR($D455 &gt;= CA$6, $E455 &lt; BZ$6), 0, 1)+IF(OR($F455 &gt;= CA$6, $G455 &lt; BZ$6), 0, 2)+1)</f>
        <v/>
      </c>
      <c r="CA455" s="68" t="str">
        <f ca="1">INDEX({"","_","-","="},IF(OR($D455 &gt;= CB$6, $E455 &lt; CA$6), 0, 1)+IF(OR($F455 &gt;= CB$6, $G455 &lt; CA$6), 0, 2)+1)</f>
        <v/>
      </c>
      <c r="CB455" s="68" t="str">
        <f ca="1">INDEX({"","_","-","="},IF(OR($D455 &gt;= CC$6, $E455 &lt; CB$6), 0, 1)+IF(OR($F455 &gt;= CC$6, $G455 &lt; CB$6), 0, 2)+1)</f>
        <v/>
      </c>
      <c r="CC455" s="68" t="str">
        <f ca="1">INDEX({"","_","-","="},IF(OR($D455 &gt;= CD$6, $E455 &lt; CC$6), 0, 1)+IF(OR($F455 &gt;= CD$6, $G455 &lt; CC$6), 0, 2)+1)</f>
        <v/>
      </c>
      <c r="CD455" s="68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IF('临-进度'!M451,'临-进度'!$A451,"")</f>
        <v/>
      </c>
      <c r="B456" s="8" t="str">
        <f ca="1">IF('临-进度'!M451,'临-进度'!$B451,"")</f>
        <v/>
      </c>
      <c r="C456" s="8" t="str">
        <f ca="1">IF('临-进度'!M451,'临-进度'!$E451,"")</f>
        <v/>
      </c>
      <c r="D456" s="40" t="str">
        <f ca="1">IF('临-进度'!$M451,'临-进度'!$I451,"")</f>
        <v/>
      </c>
      <c r="E456" s="40" t="str">
        <f ca="1">IF('临-进度'!$M451,'临-进度'!$AE451,"")</f>
        <v/>
      </c>
      <c r="F456" s="40" t="str">
        <f ca="1">IF('临-进度'!$M451,'临-进度'!$J451,"")</f>
        <v/>
      </c>
      <c r="G456" s="73" t="str">
        <f ca="1">IF('临-进度'!$M451,'临-进度'!$AF451,"")</f>
        <v/>
      </c>
      <c r="H456" s="68" t="str">
        <f ca="1">INDEX({"","_","-","="},IF(OR($D456 &gt;= I$6, $E456 &lt; H$6), 0, 1)+IF(OR($F456 &gt;= I$6, $G456 &lt; H$6), 0, 2)+1)</f>
        <v/>
      </c>
      <c r="I456" s="68" t="str">
        <f ca="1">INDEX({"","_","-","="},IF(OR($D456 &gt;= J$6, $E456 &lt; I$6), 0, 1)+IF(OR($F456 &gt;= J$6, $G456 &lt; I$6), 0, 2)+1)</f>
        <v/>
      </c>
      <c r="J456" s="68" t="str">
        <f ca="1">INDEX({"","_","-","="},IF(OR($D456 &gt;= K$6, $E456 &lt; J$6), 0, 1)+IF(OR($F456 &gt;= K$6, $G456 &lt; J$6), 0, 2)+1)</f>
        <v/>
      </c>
      <c r="K456" s="68" t="str">
        <f ca="1">INDEX({"","_","-","="},IF(OR($D456 &gt;= L$6, $E456 &lt; K$6), 0, 1)+IF(OR($F456 &gt;= L$6, $G456 &lt; K$6), 0, 2)+1)</f>
        <v/>
      </c>
      <c r="L456" s="68" t="str">
        <f ca="1">INDEX({"","_","-","="},IF(OR($D456 &gt;= M$6, $E456 &lt; L$6), 0, 1)+IF(OR($F456 &gt;= M$6, $G456 &lt; L$6), 0, 2)+1)</f>
        <v/>
      </c>
      <c r="M456" s="68" t="str">
        <f ca="1">INDEX({"","_","-","="},IF(OR($D456 &gt;= N$6, $E456 &lt; M$6), 0, 1)+IF(OR($F456 &gt;= N$6, $G456 &lt; M$6), 0, 2)+1)</f>
        <v/>
      </c>
      <c r="N456" s="68" t="str">
        <f ca="1">INDEX({"","_","-","="},IF(OR($D456 &gt;= O$6, $E456 &lt; N$6), 0, 1)+IF(OR($F456 &gt;= O$6, $G456 &lt; N$6), 0, 2)+1)</f>
        <v/>
      </c>
      <c r="O456" s="68" t="str">
        <f ca="1">INDEX({"","_","-","="},IF(OR($D456 &gt;= P$6, $E456 &lt; O$6), 0, 1)+IF(OR($F456 &gt;= P$6, $G456 &lt; O$6), 0, 2)+1)</f>
        <v/>
      </c>
      <c r="P456" s="68" t="str">
        <f ca="1">INDEX({"","_","-","="},IF(OR($D456 &gt;= Q$6, $E456 &lt; P$6), 0, 1)+IF(OR($F456 &gt;= Q$6, $G456 &lt; P$6), 0, 2)+1)</f>
        <v/>
      </c>
      <c r="Q456" s="68" t="str">
        <f ca="1">INDEX({"","_","-","="},IF(OR($D456 &gt;= R$6, $E456 &lt; Q$6), 0, 1)+IF(OR($F456 &gt;= R$6, $G456 &lt; Q$6), 0, 2)+1)</f>
        <v/>
      </c>
      <c r="R456" s="68" t="str">
        <f ca="1">INDEX({"","_","-","="},IF(OR($D456 &gt;= S$6, $E456 &lt; R$6), 0, 1)+IF(OR($F456 &gt;= S$6, $G456 &lt; R$6), 0, 2)+1)</f>
        <v/>
      </c>
      <c r="S456" s="68" t="str">
        <f ca="1">INDEX({"","_","-","="},IF(OR($D456 &gt;= T$6, $E456 &lt; S$6), 0, 1)+IF(OR($F456 &gt;= T$6, $G456 &lt; S$6), 0, 2)+1)</f>
        <v/>
      </c>
      <c r="T456" s="68" t="str">
        <f ca="1">INDEX({"","_","-","="},IF(OR($D456 &gt;= U$6, $E456 &lt; T$6), 0, 1)+IF(OR($F456 &gt;= U$6, $G456 &lt; T$6), 0, 2)+1)</f>
        <v/>
      </c>
      <c r="U456" s="68" t="str">
        <f ca="1">INDEX({"","_","-","="},IF(OR($D456 &gt;= V$6, $E456 &lt; U$6), 0, 1)+IF(OR($F456 &gt;= V$6, $G456 &lt; U$6), 0, 2)+1)</f>
        <v/>
      </c>
      <c r="V456" s="68" t="str">
        <f ca="1">INDEX({"","_","-","="},IF(OR($D456 &gt;= W$6, $E456 &lt; V$6), 0, 1)+IF(OR($F456 &gt;= W$6, $G456 &lt; V$6), 0, 2)+1)</f>
        <v/>
      </c>
      <c r="W456" s="68" t="str">
        <f ca="1">INDEX({"","_","-","="},IF(OR($D456 &gt;= X$6, $E456 &lt; W$6), 0, 1)+IF(OR($F456 &gt;= X$6, $G456 &lt; W$6), 0, 2)+1)</f>
        <v/>
      </c>
      <c r="X456" s="68" t="str">
        <f ca="1">INDEX({"","_","-","="},IF(OR($D456 &gt;= Y$6, $E456 &lt; X$6), 0, 1)+IF(OR($F456 &gt;= Y$6, $G456 &lt; X$6), 0, 2)+1)</f>
        <v/>
      </c>
      <c r="Y456" s="68" t="str">
        <f ca="1">INDEX({"","_","-","="},IF(OR($D456 &gt;= Z$6, $E456 &lt; Y$6), 0, 1)+IF(OR($F456 &gt;= Z$6, $G456 &lt; Y$6), 0, 2)+1)</f>
        <v/>
      </c>
      <c r="Z456" s="68" t="str">
        <f ca="1">INDEX({"","_","-","="},IF(OR($D456 &gt;= AA$6, $E456 &lt; Z$6), 0, 1)+IF(OR($F456 &gt;= AA$6, $G456 &lt; Z$6), 0, 2)+1)</f>
        <v/>
      </c>
      <c r="AA456" s="68" t="str">
        <f ca="1">INDEX({"","_","-","="},IF(OR($D456 &gt;= AB$6, $E456 &lt; AA$6), 0, 1)+IF(OR($F456 &gt;= AB$6, $G456 &lt; AA$6), 0, 2)+1)</f>
        <v/>
      </c>
      <c r="AB456" s="68" t="str">
        <f ca="1">INDEX({"","_","-","="},IF(OR($D456 &gt;= AC$6, $E456 &lt; AB$6), 0, 1)+IF(OR($F456 &gt;= AC$6, $G456 &lt; AB$6), 0, 2)+1)</f>
        <v/>
      </c>
      <c r="AC456" s="68" t="str">
        <f ca="1">INDEX({"","_","-","="},IF(OR($D456 &gt;= AD$6, $E456 &lt; AC$6), 0, 1)+IF(OR($F456 &gt;= AD$6, $G456 &lt; AC$6), 0, 2)+1)</f>
        <v/>
      </c>
      <c r="AD456" s="68" t="str">
        <f ca="1">INDEX({"","_","-","="},IF(OR($D456 &gt;= AE$6, $E456 &lt; AD$6), 0, 1)+IF(OR($F456 &gt;= AE$6, $G456 &lt; AD$6), 0, 2)+1)</f>
        <v/>
      </c>
      <c r="AE456" s="68" t="str">
        <f ca="1">INDEX({"","_","-","="},IF(OR($D456 &gt;= AF$6, $E456 &lt; AE$6), 0, 1)+IF(OR($F456 &gt;= AF$6, $G456 &lt; AE$6), 0, 2)+1)</f>
        <v/>
      </c>
      <c r="AF456" s="68" t="str">
        <f ca="1">INDEX({"","_","-","="},IF(OR($D456 &gt;= AG$6, $E456 &lt; AF$6), 0, 1)+IF(OR($F456 &gt;= AG$6, $G456 &lt; AF$6), 0, 2)+1)</f>
        <v/>
      </c>
      <c r="AG456" s="68" t="str">
        <f ca="1">INDEX({"","_","-","="},IF(OR($D456 &gt;= AH$6, $E456 &lt; AG$6), 0, 1)+IF(OR($F456 &gt;= AH$6, $G456 &lt; AG$6), 0, 2)+1)</f>
        <v/>
      </c>
      <c r="AH456" s="68" t="str">
        <f ca="1">INDEX({"","_","-","="},IF(OR($D456 &gt;= AI$6, $E456 &lt; AH$6), 0, 1)+IF(OR($F456 &gt;= AI$6, $G456 &lt; AH$6), 0, 2)+1)</f>
        <v/>
      </c>
      <c r="AI456" s="68" t="str">
        <f ca="1">INDEX({"","_","-","="},IF(OR($D456 &gt;= AJ$6, $E456 &lt; AI$6), 0, 1)+IF(OR($F456 &gt;= AJ$6, $G456 &lt; AI$6), 0, 2)+1)</f>
        <v/>
      </c>
      <c r="AJ456" s="68" t="str">
        <f ca="1">INDEX({"","_","-","="},IF(OR($D456 &gt;= AK$6, $E456 &lt; AJ$6), 0, 1)+IF(OR($F456 &gt;= AK$6, $G456 &lt; AJ$6), 0, 2)+1)</f>
        <v/>
      </c>
      <c r="AK456" s="68" t="str">
        <f ca="1">INDEX({"","_","-","="},IF(OR($D456 &gt;= AL$6, $E456 &lt; AK$6), 0, 1)+IF(OR($F456 &gt;= AL$6, $G456 &lt; AK$6), 0, 2)+1)</f>
        <v/>
      </c>
      <c r="AL456" s="68" t="str">
        <f ca="1">INDEX({"","_","-","="},IF(OR($D456 &gt;= AM$6, $E456 &lt; AL$6), 0, 1)+IF(OR($F456 &gt;= AM$6, $G456 &lt; AL$6), 0, 2)+1)</f>
        <v/>
      </c>
      <c r="AM456" s="68" t="str">
        <f ca="1">INDEX({"","_","-","="},IF(OR($D456 &gt;= AN$6, $E456 &lt; AM$6), 0, 1)+IF(OR($F456 &gt;= AN$6, $G456 &lt; AM$6), 0, 2)+1)</f>
        <v/>
      </c>
      <c r="AN456" s="68" t="str">
        <f ca="1">INDEX({"","_","-","="},IF(OR($D456 &gt;= AO$6, $E456 &lt; AN$6), 0, 1)+IF(OR($F456 &gt;= AO$6, $G456 &lt; AN$6), 0, 2)+1)</f>
        <v/>
      </c>
      <c r="AO456" s="68" t="str">
        <f ca="1">INDEX({"","_","-","="},IF(OR($D456 &gt;= AP$6, $E456 &lt; AO$6), 0, 1)+IF(OR($F456 &gt;= AP$6, $G456 &lt; AO$6), 0, 2)+1)</f>
        <v/>
      </c>
      <c r="AP456" s="68" t="str">
        <f ca="1">INDEX({"","_","-","="},IF(OR($D456 &gt;= AQ$6, $E456 &lt; AP$6), 0, 1)+IF(OR($F456 &gt;= AQ$6, $G456 &lt; AP$6), 0, 2)+1)</f>
        <v/>
      </c>
      <c r="AQ456" s="68" t="str">
        <f ca="1">INDEX({"","_","-","="},IF(OR($D456 &gt;= AR$6, $E456 &lt; AQ$6), 0, 1)+IF(OR($F456 &gt;= AR$6, $G456 &lt; AQ$6), 0, 2)+1)</f>
        <v/>
      </c>
      <c r="AR456" s="68" t="str">
        <f ca="1">INDEX({"","_","-","="},IF(OR($D456 &gt;= AS$6, $E456 &lt; AR$6), 0, 1)+IF(OR($F456 &gt;= AS$6, $G456 &lt; AR$6), 0, 2)+1)</f>
        <v/>
      </c>
      <c r="AS456" s="68" t="str">
        <f ca="1">INDEX({"","_","-","="},IF(OR($D456 &gt;= AT$6, $E456 &lt; AS$6), 0, 1)+IF(OR($F456 &gt;= AT$6, $G456 &lt; AS$6), 0, 2)+1)</f>
        <v/>
      </c>
      <c r="AT456" s="68" t="str">
        <f ca="1">INDEX({"","_","-","="},IF(OR($D456 &gt;= AU$6, $E456 &lt; AT$6), 0, 1)+IF(OR($F456 &gt;= AU$6, $G456 &lt; AT$6), 0, 2)+1)</f>
        <v/>
      </c>
      <c r="AU456" s="68" t="str">
        <f ca="1">INDEX({"","_","-","="},IF(OR($D456 &gt;= AV$6, $E456 &lt; AU$6), 0, 1)+IF(OR($F456 &gt;= AV$6, $G456 &lt; AU$6), 0, 2)+1)</f>
        <v/>
      </c>
      <c r="AV456" s="68" t="str">
        <f ca="1">INDEX({"","_","-","="},IF(OR($D456 &gt;= AW$6, $E456 &lt; AV$6), 0, 1)+IF(OR($F456 &gt;= AW$6, $G456 &lt; AV$6), 0, 2)+1)</f>
        <v/>
      </c>
      <c r="AW456" s="68" t="str">
        <f ca="1">INDEX({"","_","-","="},IF(OR($D456 &gt;= AX$6, $E456 &lt; AW$6), 0, 1)+IF(OR($F456 &gt;= AX$6, $G456 &lt; AW$6), 0, 2)+1)</f>
        <v/>
      </c>
      <c r="AX456" s="68" t="str">
        <f ca="1">INDEX({"","_","-","="},IF(OR($D456 &gt;= AY$6, $E456 &lt; AX$6), 0, 1)+IF(OR($F456 &gt;= AY$6, $G456 &lt; AX$6), 0, 2)+1)</f>
        <v/>
      </c>
      <c r="AY456" s="68" t="str">
        <f ca="1">INDEX({"","_","-","="},IF(OR($D456 &gt;= AZ$6, $E456 &lt; AY$6), 0, 1)+IF(OR($F456 &gt;= AZ$6, $G456 &lt; AY$6), 0, 2)+1)</f>
        <v/>
      </c>
      <c r="AZ456" s="68" t="str">
        <f ca="1">INDEX({"","_","-","="},IF(OR($D456 &gt;= BA$6, $E456 &lt; AZ$6), 0, 1)+IF(OR($F456 &gt;= BA$6, $G456 &lt; AZ$6), 0, 2)+1)</f>
        <v/>
      </c>
      <c r="BA456" s="68" t="str">
        <f ca="1">INDEX({"","_","-","="},IF(OR($D456 &gt;= BB$6, $E456 &lt; BA$6), 0, 1)+IF(OR($F456 &gt;= BB$6, $G456 &lt; BA$6), 0, 2)+1)</f>
        <v/>
      </c>
      <c r="BB456" s="68" t="str">
        <f ca="1">INDEX({"","_","-","="},IF(OR($D456 &gt;= BC$6, $E456 &lt; BB$6), 0, 1)+IF(OR($F456 &gt;= BC$6, $G456 &lt; BB$6), 0, 2)+1)</f>
        <v/>
      </c>
      <c r="BC456" s="68" t="str">
        <f ca="1">INDEX({"","_","-","="},IF(OR($D456 &gt;= BD$6, $E456 &lt; BC$6), 0, 1)+IF(OR($F456 &gt;= BD$6, $G456 &lt; BC$6), 0, 2)+1)</f>
        <v/>
      </c>
      <c r="BD456" s="68" t="str">
        <f ca="1">INDEX({"","_","-","="},IF(OR($D456 &gt;= BE$6, $E456 &lt; BD$6), 0, 1)+IF(OR($F456 &gt;= BE$6, $G456 &lt; BD$6), 0, 2)+1)</f>
        <v/>
      </c>
      <c r="BE456" s="68" t="str">
        <f ca="1">INDEX({"","_","-","="},IF(OR($D456 &gt;= BF$6, $E456 &lt; BE$6), 0, 1)+IF(OR($F456 &gt;= BF$6, $G456 &lt; BE$6), 0, 2)+1)</f>
        <v/>
      </c>
      <c r="BF456" s="68" t="str">
        <f ca="1">INDEX({"","_","-","="},IF(OR($D456 &gt;= BG$6, $E456 &lt; BF$6), 0, 1)+IF(OR($F456 &gt;= BG$6, $G456 &lt; BF$6), 0, 2)+1)</f>
        <v/>
      </c>
      <c r="BG456" s="68" t="str">
        <f ca="1">INDEX({"","_","-","="},IF(OR($D456 &gt;= BH$6, $E456 &lt; BG$6), 0, 1)+IF(OR($F456 &gt;= BH$6, $G456 &lt; BG$6), 0, 2)+1)</f>
        <v/>
      </c>
      <c r="BH456" s="68" t="str">
        <f ca="1">INDEX({"","_","-","="},IF(OR($D456 &gt;= BI$6, $E456 &lt; BH$6), 0, 1)+IF(OR($F456 &gt;= BI$6, $G456 &lt; BH$6), 0, 2)+1)</f>
        <v/>
      </c>
      <c r="BI456" s="68" t="str">
        <f ca="1">INDEX({"","_","-","="},IF(OR($D456 &gt;= BJ$6, $E456 &lt; BI$6), 0, 1)+IF(OR($F456 &gt;= BJ$6, $G456 &lt; BI$6), 0, 2)+1)</f>
        <v/>
      </c>
      <c r="BJ456" s="68" t="str">
        <f ca="1">INDEX({"","_","-","="},IF(OR($D456 &gt;= BK$6, $E456 &lt; BJ$6), 0, 1)+IF(OR($F456 &gt;= BK$6, $G456 &lt; BJ$6), 0, 2)+1)</f>
        <v/>
      </c>
      <c r="BK456" s="68" t="str">
        <f ca="1">INDEX({"","_","-","="},IF(OR($D456 &gt;= BL$6, $E456 &lt; BK$6), 0, 1)+IF(OR($F456 &gt;= BL$6, $G456 &lt; BK$6), 0, 2)+1)</f>
        <v/>
      </c>
      <c r="BL456" s="68" t="str">
        <f ca="1">INDEX({"","_","-","="},IF(OR($D456 &gt;= BM$6, $E456 &lt; BL$6), 0, 1)+IF(OR($F456 &gt;= BM$6, $G456 &lt; BL$6), 0, 2)+1)</f>
        <v/>
      </c>
      <c r="BM456" s="68" t="str">
        <f ca="1">INDEX({"","_","-","="},IF(OR($D456 &gt;= BN$6, $E456 &lt; BM$6), 0, 1)+IF(OR($F456 &gt;= BN$6, $G456 &lt; BM$6), 0, 2)+1)</f>
        <v/>
      </c>
      <c r="BN456" s="68" t="str">
        <f ca="1">INDEX({"","_","-","="},IF(OR($D456 &gt;= BO$6, $E456 &lt; BN$6), 0, 1)+IF(OR($F456 &gt;= BO$6, $G456 &lt; BN$6), 0, 2)+1)</f>
        <v/>
      </c>
      <c r="BO456" s="68" t="str">
        <f ca="1">INDEX({"","_","-","="},IF(OR($D456 &gt;= BP$6, $E456 &lt; BO$6), 0, 1)+IF(OR($F456 &gt;= BP$6, $G456 &lt; BO$6), 0, 2)+1)</f>
        <v/>
      </c>
      <c r="BP456" s="68" t="str">
        <f ca="1">INDEX({"","_","-","="},IF(OR($D456 &gt;= BQ$6, $E456 &lt; BP$6), 0, 1)+IF(OR($F456 &gt;= BQ$6, $G456 &lt; BP$6), 0, 2)+1)</f>
        <v/>
      </c>
      <c r="BQ456" s="68" t="str">
        <f ca="1">INDEX({"","_","-","="},IF(OR($D456 &gt;= BR$6, $E456 &lt; BQ$6), 0, 1)+IF(OR($F456 &gt;= BR$6, $G456 &lt; BQ$6), 0, 2)+1)</f>
        <v/>
      </c>
      <c r="BR456" s="68" t="str">
        <f ca="1">INDEX({"","_","-","="},IF(OR($D456 &gt;= BS$6, $E456 &lt; BR$6), 0, 1)+IF(OR($F456 &gt;= BS$6, $G456 &lt; BR$6), 0, 2)+1)</f>
        <v/>
      </c>
      <c r="BS456" s="68" t="str">
        <f ca="1">INDEX({"","_","-","="},IF(OR($D456 &gt;= BT$6, $E456 &lt; BS$6), 0, 1)+IF(OR($F456 &gt;= BT$6, $G456 &lt; BS$6), 0, 2)+1)</f>
        <v/>
      </c>
      <c r="BT456" s="68" t="str">
        <f ca="1">INDEX({"","_","-","="},IF(OR($D456 &gt;= BU$6, $E456 &lt; BT$6), 0, 1)+IF(OR($F456 &gt;= BU$6, $G456 &lt; BT$6), 0, 2)+1)</f>
        <v/>
      </c>
      <c r="BU456" s="68" t="str">
        <f ca="1">INDEX({"","_","-","="},IF(OR($D456 &gt;= BV$6, $E456 &lt; BU$6), 0, 1)+IF(OR($F456 &gt;= BV$6, $G456 &lt; BU$6), 0, 2)+1)</f>
        <v/>
      </c>
      <c r="BV456" s="68" t="str">
        <f ca="1">INDEX({"","_","-","="},IF(OR($D456 &gt;= BW$6, $E456 &lt; BV$6), 0, 1)+IF(OR($F456 &gt;= BW$6, $G456 &lt; BV$6), 0, 2)+1)</f>
        <v/>
      </c>
      <c r="BW456" s="68" t="str">
        <f ca="1">INDEX({"","_","-","="},IF(OR($D456 &gt;= BX$6, $E456 &lt; BW$6), 0, 1)+IF(OR($F456 &gt;= BX$6, $G456 &lt; BW$6), 0, 2)+1)</f>
        <v/>
      </c>
      <c r="BX456" s="68" t="str">
        <f ca="1">INDEX({"","_","-","="},IF(OR($D456 &gt;= BY$6, $E456 &lt; BX$6), 0, 1)+IF(OR($F456 &gt;= BY$6, $G456 &lt; BX$6), 0, 2)+1)</f>
        <v/>
      </c>
      <c r="BY456" s="68" t="str">
        <f ca="1">INDEX({"","_","-","="},IF(OR($D456 &gt;= BZ$6, $E456 &lt; BY$6), 0, 1)+IF(OR($F456 &gt;= BZ$6, $G456 &lt; BY$6), 0, 2)+1)</f>
        <v/>
      </c>
      <c r="BZ456" s="68" t="str">
        <f ca="1">INDEX({"","_","-","="},IF(OR($D456 &gt;= CA$6, $E456 &lt; BZ$6), 0, 1)+IF(OR($F456 &gt;= CA$6, $G456 &lt; BZ$6), 0, 2)+1)</f>
        <v/>
      </c>
      <c r="CA456" s="68" t="str">
        <f ca="1">INDEX({"","_","-","="},IF(OR($D456 &gt;= CB$6, $E456 &lt; CA$6), 0, 1)+IF(OR($F456 &gt;= CB$6, $G456 &lt; CA$6), 0, 2)+1)</f>
        <v/>
      </c>
      <c r="CB456" s="68" t="str">
        <f ca="1">INDEX({"","_","-","="},IF(OR($D456 &gt;= CC$6, $E456 &lt; CB$6), 0, 1)+IF(OR($F456 &gt;= CC$6, $G456 &lt; CB$6), 0, 2)+1)</f>
        <v/>
      </c>
      <c r="CC456" s="68" t="str">
        <f ca="1">INDEX({"","_","-","="},IF(OR($D456 &gt;= CD$6, $E456 &lt; CC$6), 0, 1)+IF(OR($F456 &gt;= CD$6, $G456 &lt; CC$6), 0, 2)+1)</f>
        <v/>
      </c>
      <c r="CD456" s="68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IF('临-进度'!M452,'临-进度'!$A452,"")</f>
        <v/>
      </c>
      <c r="B457" s="8" t="str">
        <f ca="1">IF('临-进度'!M452,'临-进度'!$B452,"")</f>
        <v/>
      </c>
      <c r="C457" s="8" t="str">
        <f ca="1">IF('临-进度'!M452,'临-进度'!$E452,"")</f>
        <v/>
      </c>
      <c r="D457" s="40" t="str">
        <f ca="1">IF('临-进度'!$M452,'临-进度'!$I452,"")</f>
        <v/>
      </c>
      <c r="E457" s="40" t="str">
        <f ca="1">IF('临-进度'!$M452,'临-进度'!$AE452,"")</f>
        <v/>
      </c>
      <c r="F457" s="40" t="str">
        <f ca="1">IF('临-进度'!$M452,'临-进度'!$J452,"")</f>
        <v/>
      </c>
      <c r="G457" s="73" t="str">
        <f ca="1">IF('临-进度'!$M452,'临-进度'!$AF452,"")</f>
        <v/>
      </c>
      <c r="H457" s="68" t="str">
        <f ca="1">INDEX({"","_","-","="},IF(OR($D457 &gt;= I$6, $E457 &lt; H$6), 0, 1)+IF(OR($F457 &gt;= I$6, $G457 &lt; H$6), 0, 2)+1)</f>
        <v/>
      </c>
      <c r="I457" s="68" t="str">
        <f ca="1">INDEX({"","_","-","="},IF(OR($D457 &gt;= J$6, $E457 &lt; I$6), 0, 1)+IF(OR($F457 &gt;= J$6, $G457 &lt; I$6), 0, 2)+1)</f>
        <v/>
      </c>
      <c r="J457" s="68" t="str">
        <f ca="1">INDEX({"","_","-","="},IF(OR($D457 &gt;= K$6, $E457 &lt; J$6), 0, 1)+IF(OR($F457 &gt;= K$6, $G457 &lt; J$6), 0, 2)+1)</f>
        <v/>
      </c>
      <c r="K457" s="68" t="str">
        <f ca="1">INDEX({"","_","-","="},IF(OR($D457 &gt;= L$6, $E457 &lt; K$6), 0, 1)+IF(OR($F457 &gt;= L$6, $G457 &lt; K$6), 0, 2)+1)</f>
        <v/>
      </c>
      <c r="L457" s="68" t="str">
        <f ca="1">INDEX({"","_","-","="},IF(OR($D457 &gt;= M$6, $E457 &lt; L$6), 0, 1)+IF(OR($F457 &gt;= M$6, $G457 &lt; L$6), 0, 2)+1)</f>
        <v/>
      </c>
      <c r="M457" s="68" t="str">
        <f ca="1">INDEX({"","_","-","="},IF(OR($D457 &gt;= N$6, $E457 &lt; M$6), 0, 1)+IF(OR($F457 &gt;= N$6, $G457 &lt; M$6), 0, 2)+1)</f>
        <v/>
      </c>
      <c r="N457" s="68" t="str">
        <f ca="1">INDEX({"","_","-","="},IF(OR($D457 &gt;= O$6, $E457 &lt; N$6), 0, 1)+IF(OR($F457 &gt;= O$6, $G457 &lt; N$6), 0, 2)+1)</f>
        <v/>
      </c>
      <c r="O457" s="68" t="str">
        <f ca="1">INDEX({"","_","-","="},IF(OR($D457 &gt;= P$6, $E457 &lt; O$6), 0, 1)+IF(OR($F457 &gt;= P$6, $G457 &lt; O$6), 0, 2)+1)</f>
        <v/>
      </c>
      <c r="P457" s="68" t="str">
        <f ca="1">INDEX({"","_","-","="},IF(OR($D457 &gt;= Q$6, $E457 &lt; P$6), 0, 1)+IF(OR($F457 &gt;= Q$6, $G457 &lt; P$6), 0, 2)+1)</f>
        <v/>
      </c>
      <c r="Q457" s="68" t="str">
        <f ca="1">INDEX({"","_","-","="},IF(OR($D457 &gt;= R$6, $E457 &lt; Q$6), 0, 1)+IF(OR($F457 &gt;= R$6, $G457 &lt; Q$6), 0, 2)+1)</f>
        <v/>
      </c>
      <c r="R457" s="68" t="str">
        <f ca="1">INDEX({"","_","-","="},IF(OR($D457 &gt;= S$6, $E457 &lt; R$6), 0, 1)+IF(OR($F457 &gt;= S$6, $G457 &lt; R$6), 0, 2)+1)</f>
        <v/>
      </c>
      <c r="S457" s="68" t="str">
        <f ca="1">INDEX({"","_","-","="},IF(OR($D457 &gt;= T$6, $E457 &lt; S$6), 0, 1)+IF(OR($F457 &gt;= T$6, $G457 &lt; S$6), 0, 2)+1)</f>
        <v/>
      </c>
      <c r="T457" s="68" t="str">
        <f ca="1">INDEX({"","_","-","="},IF(OR($D457 &gt;= U$6, $E457 &lt; T$6), 0, 1)+IF(OR($F457 &gt;= U$6, $G457 &lt; T$6), 0, 2)+1)</f>
        <v/>
      </c>
      <c r="U457" s="68" t="str">
        <f ca="1">INDEX({"","_","-","="},IF(OR($D457 &gt;= V$6, $E457 &lt; U$6), 0, 1)+IF(OR($F457 &gt;= V$6, $G457 &lt; U$6), 0, 2)+1)</f>
        <v/>
      </c>
      <c r="V457" s="68" t="str">
        <f ca="1">INDEX({"","_","-","="},IF(OR($D457 &gt;= W$6, $E457 &lt; V$6), 0, 1)+IF(OR($F457 &gt;= W$6, $G457 &lt; V$6), 0, 2)+1)</f>
        <v/>
      </c>
      <c r="W457" s="68" t="str">
        <f ca="1">INDEX({"","_","-","="},IF(OR($D457 &gt;= X$6, $E457 &lt; W$6), 0, 1)+IF(OR($F457 &gt;= X$6, $G457 &lt; W$6), 0, 2)+1)</f>
        <v/>
      </c>
      <c r="X457" s="68" t="str">
        <f ca="1">INDEX({"","_","-","="},IF(OR($D457 &gt;= Y$6, $E457 &lt; X$6), 0, 1)+IF(OR($F457 &gt;= Y$6, $G457 &lt; X$6), 0, 2)+1)</f>
        <v/>
      </c>
      <c r="Y457" s="68" t="str">
        <f ca="1">INDEX({"","_","-","="},IF(OR($D457 &gt;= Z$6, $E457 &lt; Y$6), 0, 1)+IF(OR($F457 &gt;= Z$6, $G457 &lt; Y$6), 0, 2)+1)</f>
        <v/>
      </c>
      <c r="Z457" s="68" t="str">
        <f ca="1">INDEX({"","_","-","="},IF(OR($D457 &gt;= AA$6, $E457 &lt; Z$6), 0, 1)+IF(OR($F457 &gt;= AA$6, $G457 &lt; Z$6), 0, 2)+1)</f>
        <v/>
      </c>
      <c r="AA457" s="68" t="str">
        <f ca="1">INDEX({"","_","-","="},IF(OR($D457 &gt;= AB$6, $E457 &lt; AA$6), 0, 1)+IF(OR($F457 &gt;= AB$6, $G457 &lt; AA$6), 0, 2)+1)</f>
        <v/>
      </c>
      <c r="AB457" s="68" t="str">
        <f ca="1">INDEX({"","_","-","="},IF(OR($D457 &gt;= AC$6, $E457 &lt; AB$6), 0, 1)+IF(OR($F457 &gt;= AC$6, $G457 &lt; AB$6), 0, 2)+1)</f>
        <v/>
      </c>
      <c r="AC457" s="68" t="str">
        <f ca="1">INDEX({"","_","-","="},IF(OR($D457 &gt;= AD$6, $E457 &lt; AC$6), 0, 1)+IF(OR($F457 &gt;= AD$6, $G457 &lt; AC$6), 0, 2)+1)</f>
        <v/>
      </c>
      <c r="AD457" s="68" t="str">
        <f ca="1">INDEX({"","_","-","="},IF(OR($D457 &gt;= AE$6, $E457 &lt; AD$6), 0, 1)+IF(OR($F457 &gt;= AE$6, $G457 &lt; AD$6), 0, 2)+1)</f>
        <v/>
      </c>
      <c r="AE457" s="68" t="str">
        <f ca="1">INDEX({"","_","-","="},IF(OR($D457 &gt;= AF$6, $E457 &lt; AE$6), 0, 1)+IF(OR($F457 &gt;= AF$6, $G457 &lt; AE$6), 0, 2)+1)</f>
        <v/>
      </c>
      <c r="AF457" s="68" t="str">
        <f ca="1">INDEX({"","_","-","="},IF(OR($D457 &gt;= AG$6, $E457 &lt; AF$6), 0, 1)+IF(OR($F457 &gt;= AG$6, $G457 &lt; AF$6), 0, 2)+1)</f>
        <v/>
      </c>
      <c r="AG457" s="68" t="str">
        <f ca="1">INDEX({"","_","-","="},IF(OR($D457 &gt;= AH$6, $E457 &lt; AG$6), 0, 1)+IF(OR($F457 &gt;= AH$6, $G457 &lt; AG$6), 0, 2)+1)</f>
        <v/>
      </c>
      <c r="AH457" s="68" t="str">
        <f ca="1">INDEX({"","_","-","="},IF(OR($D457 &gt;= AI$6, $E457 &lt; AH$6), 0, 1)+IF(OR($F457 &gt;= AI$6, $G457 &lt; AH$6), 0, 2)+1)</f>
        <v/>
      </c>
      <c r="AI457" s="68" t="str">
        <f ca="1">INDEX({"","_","-","="},IF(OR($D457 &gt;= AJ$6, $E457 &lt; AI$6), 0, 1)+IF(OR($F457 &gt;= AJ$6, $G457 &lt; AI$6), 0, 2)+1)</f>
        <v/>
      </c>
      <c r="AJ457" s="68" t="str">
        <f ca="1">INDEX({"","_","-","="},IF(OR($D457 &gt;= AK$6, $E457 &lt; AJ$6), 0, 1)+IF(OR($F457 &gt;= AK$6, $G457 &lt; AJ$6), 0, 2)+1)</f>
        <v/>
      </c>
      <c r="AK457" s="68" t="str">
        <f ca="1">INDEX({"","_","-","="},IF(OR($D457 &gt;= AL$6, $E457 &lt; AK$6), 0, 1)+IF(OR($F457 &gt;= AL$6, $G457 &lt; AK$6), 0, 2)+1)</f>
        <v/>
      </c>
      <c r="AL457" s="68" t="str">
        <f ca="1">INDEX({"","_","-","="},IF(OR($D457 &gt;= AM$6, $E457 &lt; AL$6), 0, 1)+IF(OR($F457 &gt;= AM$6, $G457 &lt; AL$6), 0, 2)+1)</f>
        <v/>
      </c>
      <c r="AM457" s="68" t="str">
        <f ca="1">INDEX({"","_","-","="},IF(OR($D457 &gt;= AN$6, $E457 &lt; AM$6), 0, 1)+IF(OR($F457 &gt;= AN$6, $G457 &lt; AM$6), 0, 2)+1)</f>
        <v/>
      </c>
      <c r="AN457" s="68" t="str">
        <f ca="1">INDEX({"","_","-","="},IF(OR($D457 &gt;= AO$6, $E457 &lt; AN$6), 0, 1)+IF(OR($F457 &gt;= AO$6, $G457 &lt; AN$6), 0, 2)+1)</f>
        <v/>
      </c>
      <c r="AO457" s="68" t="str">
        <f ca="1">INDEX({"","_","-","="},IF(OR($D457 &gt;= AP$6, $E457 &lt; AO$6), 0, 1)+IF(OR($F457 &gt;= AP$6, $G457 &lt; AO$6), 0, 2)+1)</f>
        <v/>
      </c>
      <c r="AP457" s="68" t="str">
        <f ca="1">INDEX({"","_","-","="},IF(OR($D457 &gt;= AQ$6, $E457 &lt; AP$6), 0, 1)+IF(OR($F457 &gt;= AQ$6, $G457 &lt; AP$6), 0, 2)+1)</f>
        <v/>
      </c>
      <c r="AQ457" s="68" t="str">
        <f ca="1">INDEX({"","_","-","="},IF(OR($D457 &gt;= AR$6, $E457 &lt; AQ$6), 0, 1)+IF(OR($F457 &gt;= AR$6, $G457 &lt; AQ$6), 0, 2)+1)</f>
        <v/>
      </c>
      <c r="AR457" s="68" t="str">
        <f ca="1">INDEX({"","_","-","="},IF(OR($D457 &gt;= AS$6, $E457 &lt; AR$6), 0, 1)+IF(OR($F457 &gt;= AS$6, $G457 &lt; AR$6), 0, 2)+1)</f>
        <v/>
      </c>
      <c r="AS457" s="68" t="str">
        <f ca="1">INDEX({"","_","-","="},IF(OR($D457 &gt;= AT$6, $E457 &lt; AS$6), 0, 1)+IF(OR($F457 &gt;= AT$6, $G457 &lt; AS$6), 0, 2)+1)</f>
        <v/>
      </c>
      <c r="AT457" s="68" t="str">
        <f ca="1">INDEX({"","_","-","="},IF(OR($D457 &gt;= AU$6, $E457 &lt; AT$6), 0, 1)+IF(OR($F457 &gt;= AU$6, $G457 &lt; AT$6), 0, 2)+1)</f>
        <v/>
      </c>
      <c r="AU457" s="68" t="str">
        <f ca="1">INDEX({"","_","-","="},IF(OR($D457 &gt;= AV$6, $E457 &lt; AU$6), 0, 1)+IF(OR($F457 &gt;= AV$6, $G457 &lt; AU$6), 0, 2)+1)</f>
        <v/>
      </c>
      <c r="AV457" s="68" t="str">
        <f ca="1">INDEX({"","_","-","="},IF(OR($D457 &gt;= AW$6, $E457 &lt; AV$6), 0, 1)+IF(OR($F457 &gt;= AW$6, $G457 &lt; AV$6), 0, 2)+1)</f>
        <v/>
      </c>
      <c r="AW457" s="68" t="str">
        <f ca="1">INDEX({"","_","-","="},IF(OR($D457 &gt;= AX$6, $E457 &lt; AW$6), 0, 1)+IF(OR($F457 &gt;= AX$6, $G457 &lt; AW$6), 0, 2)+1)</f>
        <v/>
      </c>
      <c r="AX457" s="68" t="str">
        <f ca="1">INDEX({"","_","-","="},IF(OR($D457 &gt;= AY$6, $E457 &lt; AX$6), 0, 1)+IF(OR($F457 &gt;= AY$6, $G457 &lt; AX$6), 0, 2)+1)</f>
        <v/>
      </c>
      <c r="AY457" s="68" t="str">
        <f ca="1">INDEX({"","_","-","="},IF(OR($D457 &gt;= AZ$6, $E457 &lt; AY$6), 0, 1)+IF(OR($F457 &gt;= AZ$6, $G457 &lt; AY$6), 0, 2)+1)</f>
        <v/>
      </c>
      <c r="AZ457" s="68" t="str">
        <f ca="1">INDEX({"","_","-","="},IF(OR($D457 &gt;= BA$6, $E457 &lt; AZ$6), 0, 1)+IF(OR($F457 &gt;= BA$6, $G457 &lt; AZ$6), 0, 2)+1)</f>
        <v/>
      </c>
      <c r="BA457" s="68" t="str">
        <f ca="1">INDEX({"","_","-","="},IF(OR($D457 &gt;= BB$6, $E457 &lt; BA$6), 0, 1)+IF(OR($F457 &gt;= BB$6, $G457 &lt; BA$6), 0, 2)+1)</f>
        <v/>
      </c>
      <c r="BB457" s="68" t="str">
        <f ca="1">INDEX({"","_","-","="},IF(OR($D457 &gt;= BC$6, $E457 &lt; BB$6), 0, 1)+IF(OR($F457 &gt;= BC$6, $G457 &lt; BB$6), 0, 2)+1)</f>
        <v/>
      </c>
      <c r="BC457" s="68" t="str">
        <f ca="1">INDEX({"","_","-","="},IF(OR($D457 &gt;= BD$6, $E457 &lt; BC$6), 0, 1)+IF(OR($F457 &gt;= BD$6, $G457 &lt; BC$6), 0, 2)+1)</f>
        <v/>
      </c>
      <c r="BD457" s="68" t="str">
        <f ca="1">INDEX({"","_","-","="},IF(OR($D457 &gt;= BE$6, $E457 &lt; BD$6), 0, 1)+IF(OR($F457 &gt;= BE$6, $G457 &lt; BD$6), 0, 2)+1)</f>
        <v/>
      </c>
      <c r="BE457" s="68" t="str">
        <f ca="1">INDEX({"","_","-","="},IF(OR($D457 &gt;= BF$6, $E457 &lt; BE$6), 0, 1)+IF(OR($F457 &gt;= BF$6, $G457 &lt; BE$6), 0, 2)+1)</f>
        <v/>
      </c>
      <c r="BF457" s="68" t="str">
        <f ca="1">INDEX({"","_","-","="},IF(OR($D457 &gt;= BG$6, $E457 &lt; BF$6), 0, 1)+IF(OR($F457 &gt;= BG$6, $G457 &lt; BF$6), 0, 2)+1)</f>
        <v/>
      </c>
      <c r="BG457" s="68" t="str">
        <f ca="1">INDEX({"","_","-","="},IF(OR($D457 &gt;= BH$6, $E457 &lt; BG$6), 0, 1)+IF(OR($F457 &gt;= BH$6, $G457 &lt; BG$6), 0, 2)+1)</f>
        <v/>
      </c>
      <c r="BH457" s="68" t="str">
        <f ca="1">INDEX({"","_","-","="},IF(OR($D457 &gt;= BI$6, $E457 &lt; BH$6), 0, 1)+IF(OR($F457 &gt;= BI$6, $G457 &lt; BH$6), 0, 2)+1)</f>
        <v/>
      </c>
      <c r="BI457" s="68" t="str">
        <f ca="1">INDEX({"","_","-","="},IF(OR($D457 &gt;= BJ$6, $E457 &lt; BI$6), 0, 1)+IF(OR($F457 &gt;= BJ$6, $G457 &lt; BI$6), 0, 2)+1)</f>
        <v/>
      </c>
      <c r="BJ457" s="68" t="str">
        <f ca="1">INDEX({"","_","-","="},IF(OR($D457 &gt;= BK$6, $E457 &lt; BJ$6), 0, 1)+IF(OR($F457 &gt;= BK$6, $G457 &lt; BJ$6), 0, 2)+1)</f>
        <v/>
      </c>
      <c r="BK457" s="68" t="str">
        <f ca="1">INDEX({"","_","-","="},IF(OR($D457 &gt;= BL$6, $E457 &lt; BK$6), 0, 1)+IF(OR($F457 &gt;= BL$6, $G457 &lt; BK$6), 0, 2)+1)</f>
        <v/>
      </c>
      <c r="BL457" s="68" t="str">
        <f ca="1">INDEX({"","_","-","="},IF(OR($D457 &gt;= BM$6, $E457 &lt; BL$6), 0, 1)+IF(OR($F457 &gt;= BM$6, $G457 &lt; BL$6), 0, 2)+1)</f>
        <v/>
      </c>
      <c r="BM457" s="68" t="str">
        <f ca="1">INDEX({"","_","-","="},IF(OR($D457 &gt;= BN$6, $E457 &lt; BM$6), 0, 1)+IF(OR($F457 &gt;= BN$6, $G457 &lt; BM$6), 0, 2)+1)</f>
        <v/>
      </c>
      <c r="BN457" s="68" t="str">
        <f ca="1">INDEX({"","_","-","="},IF(OR($D457 &gt;= BO$6, $E457 &lt; BN$6), 0, 1)+IF(OR($F457 &gt;= BO$6, $G457 &lt; BN$6), 0, 2)+1)</f>
        <v/>
      </c>
      <c r="BO457" s="68" t="str">
        <f ca="1">INDEX({"","_","-","="},IF(OR($D457 &gt;= BP$6, $E457 &lt; BO$6), 0, 1)+IF(OR($F457 &gt;= BP$6, $G457 &lt; BO$6), 0, 2)+1)</f>
        <v/>
      </c>
      <c r="BP457" s="68" t="str">
        <f ca="1">INDEX({"","_","-","="},IF(OR($D457 &gt;= BQ$6, $E457 &lt; BP$6), 0, 1)+IF(OR($F457 &gt;= BQ$6, $G457 &lt; BP$6), 0, 2)+1)</f>
        <v/>
      </c>
      <c r="BQ457" s="68" t="str">
        <f ca="1">INDEX({"","_","-","="},IF(OR($D457 &gt;= BR$6, $E457 &lt; BQ$6), 0, 1)+IF(OR($F457 &gt;= BR$6, $G457 &lt; BQ$6), 0, 2)+1)</f>
        <v/>
      </c>
      <c r="BR457" s="68" t="str">
        <f ca="1">INDEX({"","_","-","="},IF(OR($D457 &gt;= BS$6, $E457 &lt; BR$6), 0, 1)+IF(OR($F457 &gt;= BS$6, $G457 &lt; BR$6), 0, 2)+1)</f>
        <v/>
      </c>
      <c r="BS457" s="68" t="str">
        <f ca="1">INDEX({"","_","-","="},IF(OR($D457 &gt;= BT$6, $E457 &lt; BS$6), 0, 1)+IF(OR($F457 &gt;= BT$6, $G457 &lt; BS$6), 0, 2)+1)</f>
        <v/>
      </c>
      <c r="BT457" s="68" t="str">
        <f ca="1">INDEX({"","_","-","="},IF(OR($D457 &gt;= BU$6, $E457 &lt; BT$6), 0, 1)+IF(OR($F457 &gt;= BU$6, $G457 &lt; BT$6), 0, 2)+1)</f>
        <v/>
      </c>
      <c r="BU457" s="68" t="str">
        <f ca="1">INDEX({"","_","-","="},IF(OR($D457 &gt;= BV$6, $E457 &lt; BU$6), 0, 1)+IF(OR($F457 &gt;= BV$6, $G457 &lt; BU$6), 0, 2)+1)</f>
        <v/>
      </c>
      <c r="BV457" s="68" t="str">
        <f ca="1">INDEX({"","_","-","="},IF(OR($D457 &gt;= BW$6, $E457 &lt; BV$6), 0, 1)+IF(OR($F457 &gt;= BW$6, $G457 &lt; BV$6), 0, 2)+1)</f>
        <v/>
      </c>
      <c r="BW457" s="68" t="str">
        <f ca="1">INDEX({"","_","-","="},IF(OR($D457 &gt;= BX$6, $E457 &lt; BW$6), 0, 1)+IF(OR($F457 &gt;= BX$6, $G457 &lt; BW$6), 0, 2)+1)</f>
        <v/>
      </c>
      <c r="BX457" s="68" t="str">
        <f ca="1">INDEX({"","_","-","="},IF(OR($D457 &gt;= BY$6, $E457 &lt; BX$6), 0, 1)+IF(OR($F457 &gt;= BY$6, $G457 &lt; BX$6), 0, 2)+1)</f>
        <v/>
      </c>
      <c r="BY457" s="68" t="str">
        <f ca="1">INDEX({"","_","-","="},IF(OR($D457 &gt;= BZ$6, $E457 &lt; BY$6), 0, 1)+IF(OR($F457 &gt;= BZ$6, $G457 &lt; BY$6), 0, 2)+1)</f>
        <v/>
      </c>
      <c r="BZ457" s="68" t="str">
        <f ca="1">INDEX({"","_","-","="},IF(OR($D457 &gt;= CA$6, $E457 &lt; BZ$6), 0, 1)+IF(OR($F457 &gt;= CA$6, $G457 &lt; BZ$6), 0, 2)+1)</f>
        <v/>
      </c>
      <c r="CA457" s="68" t="str">
        <f ca="1">INDEX({"","_","-","="},IF(OR($D457 &gt;= CB$6, $E457 &lt; CA$6), 0, 1)+IF(OR($F457 &gt;= CB$6, $G457 &lt; CA$6), 0, 2)+1)</f>
        <v/>
      </c>
      <c r="CB457" s="68" t="str">
        <f ca="1">INDEX({"","_","-","="},IF(OR($D457 &gt;= CC$6, $E457 &lt; CB$6), 0, 1)+IF(OR($F457 &gt;= CC$6, $G457 &lt; CB$6), 0, 2)+1)</f>
        <v/>
      </c>
      <c r="CC457" s="68" t="str">
        <f ca="1">INDEX({"","_","-","="},IF(OR($D457 &gt;= CD$6, $E457 &lt; CC$6), 0, 1)+IF(OR($F457 &gt;= CD$6, $G457 &lt; CC$6), 0, 2)+1)</f>
        <v/>
      </c>
      <c r="CD457" s="68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IF('临-进度'!M453,'临-进度'!$A453,"")</f>
        <v/>
      </c>
      <c r="B458" s="8" t="str">
        <f ca="1">IF('临-进度'!M453,'临-进度'!$B453,"")</f>
        <v/>
      </c>
      <c r="C458" s="8" t="str">
        <f ca="1">IF('临-进度'!M453,'临-进度'!$E453,"")</f>
        <v/>
      </c>
      <c r="D458" s="40" t="str">
        <f ca="1">IF('临-进度'!$M453,'临-进度'!$I453,"")</f>
        <v/>
      </c>
      <c r="E458" s="40" t="str">
        <f ca="1">IF('临-进度'!$M453,'临-进度'!$AE453,"")</f>
        <v/>
      </c>
      <c r="F458" s="40" t="str">
        <f ca="1">IF('临-进度'!$M453,'临-进度'!$J453,"")</f>
        <v/>
      </c>
      <c r="G458" s="73" t="str">
        <f ca="1">IF('临-进度'!$M453,'临-进度'!$AF453,"")</f>
        <v/>
      </c>
      <c r="H458" s="68" t="str">
        <f ca="1">INDEX({"","_","-","="},IF(OR($D458 &gt;= I$6, $E458 &lt; H$6), 0, 1)+IF(OR($F458 &gt;= I$6, $G458 &lt; H$6), 0, 2)+1)</f>
        <v/>
      </c>
      <c r="I458" s="68" t="str">
        <f ca="1">INDEX({"","_","-","="},IF(OR($D458 &gt;= J$6, $E458 &lt; I$6), 0, 1)+IF(OR($F458 &gt;= J$6, $G458 &lt; I$6), 0, 2)+1)</f>
        <v/>
      </c>
      <c r="J458" s="68" t="str">
        <f ca="1">INDEX({"","_","-","="},IF(OR($D458 &gt;= K$6, $E458 &lt; J$6), 0, 1)+IF(OR($F458 &gt;= K$6, $G458 &lt; J$6), 0, 2)+1)</f>
        <v/>
      </c>
      <c r="K458" s="68" t="str">
        <f ca="1">INDEX({"","_","-","="},IF(OR($D458 &gt;= L$6, $E458 &lt; K$6), 0, 1)+IF(OR($F458 &gt;= L$6, $G458 &lt; K$6), 0, 2)+1)</f>
        <v/>
      </c>
      <c r="L458" s="68" t="str">
        <f ca="1">INDEX({"","_","-","="},IF(OR($D458 &gt;= M$6, $E458 &lt; L$6), 0, 1)+IF(OR($F458 &gt;= M$6, $G458 &lt; L$6), 0, 2)+1)</f>
        <v/>
      </c>
      <c r="M458" s="68" t="str">
        <f ca="1">INDEX({"","_","-","="},IF(OR($D458 &gt;= N$6, $E458 &lt; M$6), 0, 1)+IF(OR($F458 &gt;= N$6, $G458 &lt; M$6), 0, 2)+1)</f>
        <v/>
      </c>
      <c r="N458" s="68" t="str">
        <f ca="1">INDEX({"","_","-","="},IF(OR($D458 &gt;= O$6, $E458 &lt; N$6), 0, 1)+IF(OR($F458 &gt;= O$6, $G458 &lt; N$6), 0, 2)+1)</f>
        <v/>
      </c>
      <c r="O458" s="68" t="str">
        <f ca="1">INDEX({"","_","-","="},IF(OR($D458 &gt;= P$6, $E458 &lt; O$6), 0, 1)+IF(OR($F458 &gt;= P$6, $G458 &lt; O$6), 0, 2)+1)</f>
        <v/>
      </c>
      <c r="P458" s="68" t="str">
        <f ca="1">INDEX({"","_","-","="},IF(OR($D458 &gt;= Q$6, $E458 &lt; P$6), 0, 1)+IF(OR($F458 &gt;= Q$6, $G458 &lt; P$6), 0, 2)+1)</f>
        <v/>
      </c>
      <c r="Q458" s="68" t="str">
        <f ca="1">INDEX({"","_","-","="},IF(OR($D458 &gt;= R$6, $E458 &lt; Q$6), 0, 1)+IF(OR($F458 &gt;= R$6, $G458 &lt; Q$6), 0, 2)+1)</f>
        <v/>
      </c>
      <c r="R458" s="68" t="str">
        <f ca="1">INDEX({"","_","-","="},IF(OR($D458 &gt;= S$6, $E458 &lt; R$6), 0, 1)+IF(OR($F458 &gt;= S$6, $G458 &lt; R$6), 0, 2)+1)</f>
        <v/>
      </c>
      <c r="S458" s="68" t="str">
        <f ca="1">INDEX({"","_","-","="},IF(OR($D458 &gt;= T$6, $E458 &lt; S$6), 0, 1)+IF(OR($F458 &gt;= T$6, $G458 &lt; S$6), 0, 2)+1)</f>
        <v/>
      </c>
      <c r="T458" s="68" t="str">
        <f ca="1">INDEX({"","_","-","="},IF(OR($D458 &gt;= U$6, $E458 &lt; T$6), 0, 1)+IF(OR($F458 &gt;= U$6, $G458 &lt; T$6), 0, 2)+1)</f>
        <v/>
      </c>
      <c r="U458" s="68" t="str">
        <f ca="1">INDEX({"","_","-","="},IF(OR($D458 &gt;= V$6, $E458 &lt; U$6), 0, 1)+IF(OR($F458 &gt;= V$6, $G458 &lt; U$6), 0, 2)+1)</f>
        <v/>
      </c>
      <c r="V458" s="68" t="str">
        <f ca="1">INDEX({"","_","-","="},IF(OR($D458 &gt;= W$6, $E458 &lt; V$6), 0, 1)+IF(OR($F458 &gt;= W$6, $G458 &lt; V$6), 0, 2)+1)</f>
        <v/>
      </c>
      <c r="W458" s="68" t="str">
        <f ca="1">INDEX({"","_","-","="},IF(OR($D458 &gt;= X$6, $E458 &lt; W$6), 0, 1)+IF(OR($F458 &gt;= X$6, $G458 &lt; W$6), 0, 2)+1)</f>
        <v/>
      </c>
      <c r="X458" s="68" t="str">
        <f ca="1">INDEX({"","_","-","="},IF(OR($D458 &gt;= Y$6, $E458 &lt; X$6), 0, 1)+IF(OR($F458 &gt;= Y$6, $G458 &lt; X$6), 0, 2)+1)</f>
        <v/>
      </c>
      <c r="Y458" s="68" t="str">
        <f ca="1">INDEX({"","_","-","="},IF(OR($D458 &gt;= Z$6, $E458 &lt; Y$6), 0, 1)+IF(OR($F458 &gt;= Z$6, $G458 &lt; Y$6), 0, 2)+1)</f>
        <v/>
      </c>
      <c r="Z458" s="68" t="str">
        <f ca="1">INDEX({"","_","-","="},IF(OR($D458 &gt;= AA$6, $E458 &lt; Z$6), 0, 1)+IF(OR($F458 &gt;= AA$6, $G458 &lt; Z$6), 0, 2)+1)</f>
        <v/>
      </c>
      <c r="AA458" s="68" t="str">
        <f ca="1">INDEX({"","_","-","="},IF(OR($D458 &gt;= AB$6, $E458 &lt; AA$6), 0, 1)+IF(OR($F458 &gt;= AB$6, $G458 &lt; AA$6), 0, 2)+1)</f>
        <v/>
      </c>
      <c r="AB458" s="68" t="str">
        <f ca="1">INDEX({"","_","-","="},IF(OR($D458 &gt;= AC$6, $E458 &lt; AB$6), 0, 1)+IF(OR($F458 &gt;= AC$6, $G458 &lt; AB$6), 0, 2)+1)</f>
        <v/>
      </c>
      <c r="AC458" s="68" t="str">
        <f ca="1">INDEX({"","_","-","="},IF(OR($D458 &gt;= AD$6, $E458 &lt; AC$6), 0, 1)+IF(OR($F458 &gt;= AD$6, $G458 &lt; AC$6), 0, 2)+1)</f>
        <v/>
      </c>
      <c r="AD458" s="68" t="str">
        <f ca="1">INDEX({"","_","-","="},IF(OR($D458 &gt;= AE$6, $E458 &lt; AD$6), 0, 1)+IF(OR($F458 &gt;= AE$6, $G458 &lt; AD$6), 0, 2)+1)</f>
        <v/>
      </c>
      <c r="AE458" s="68" t="str">
        <f ca="1">INDEX({"","_","-","="},IF(OR($D458 &gt;= AF$6, $E458 &lt; AE$6), 0, 1)+IF(OR($F458 &gt;= AF$6, $G458 &lt; AE$6), 0, 2)+1)</f>
        <v/>
      </c>
      <c r="AF458" s="68" t="str">
        <f ca="1">INDEX({"","_","-","="},IF(OR($D458 &gt;= AG$6, $E458 &lt; AF$6), 0, 1)+IF(OR($F458 &gt;= AG$6, $G458 &lt; AF$6), 0, 2)+1)</f>
        <v/>
      </c>
      <c r="AG458" s="68" t="str">
        <f ca="1">INDEX({"","_","-","="},IF(OR($D458 &gt;= AH$6, $E458 &lt; AG$6), 0, 1)+IF(OR($F458 &gt;= AH$6, $G458 &lt; AG$6), 0, 2)+1)</f>
        <v/>
      </c>
      <c r="AH458" s="68" t="str">
        <f ca="1">INDEX({"","_","-","="},IF(OR($D458 &gt;= AI$6, $E458 &lt; AH$6), 0, 1)+IF(OR($F458 &gt;= AI$6, $G458 &lt; AH$6), 0, 2)+1)</f>
        <v/>
      </c>
      <c r="AI458" s="68" t="str">
        <f ca="1">INDEX({"","_","-","="},IF(OR($D458 &gt;= AJ$6, $E458 &lt; AI$6), 0, 1)+IF(OR($F458 &gt;= AJ$6, $G458 &lt; AI$6), 0, 2)+1)</f>
        <v/>
      </c>
      <c r="AJ458" s="68" t="str">
        <f ca="1">INDEX({"","_","-","="},IF(OR($D458 &gt;= AK$6, $E458 &lt; AJ$6), 0, 1)+IF(OR($F458 &gt;= AK$6, $G458 &lt; AJ$6), 0, 2)+1)</f>
        <v/>
      </c>
      <c r="AK458" s="68" t="str">
        <f ca="1">INDEX({"","_","-","="},IF(OR($D458 &gt;= AL$6, $E458 &lt; AK$6), 0, 1)+IF(OR($F458 &gt;= AL$6, $G458 &lt; AK$6), 0, 2)+1)</f>
        <v/>
      </c>
      <c r="AL458" s="68" t="str">
        <f ca="1">INDEX({"","_","-","="},IF(OR($D458 &gt;= AM$6, $E458 &lt; AL$6), 0, 1)+IF(OR($F458 &gt;= AM$6, $G458 &lt; AL$6), 0, 2)+1)</f>
        <v/>
      </c>
      <c r="AM458" s="68" t="str">
        <f ca="1">INDEX({"","_","-","="},IF(OR($D458 &gt;= AN$6, $E458 &lt; AM$6), 0, 1)+IF(OR($F458 &gt;= AN$6, $G458 &lt; AM$6), 0, 2)+1)</f>
        <v/>
      </c>
      <c r="AN458" s="68" t="str">
        <f ca="1">INDEX({"","_","-","="},IF(OR($D458 &gt;= AO$6, $E458 &lt; AN$6), 0, 1)+IF(OR($F458 &gt;= AO$6, $G458 &lt; AN$6), 0, 2)+1)</f>
        <v/>
      </c>
      <c r="AO458" s="68" t="str">
        <f ca="1">INDEX({"","_","-","="},IF(OR($D458 &gt;= AP$6, $E458 &lt; AO$6), 0, 1)+IF(OR($F458 &gt;= AP$6, $G458 &lt; AO$6), 0, 2)+1)</f>
        <v/>
      </c>
      <c r="AP458" s="68" t="str">
        <f ca="1">INDEX({"","_","-","="},IF(OR($D458 &gt;= AQ$6, $E458 &lt; AP$6), 0, 1)+IF(OR($F458 &gt;= AQ$6, $G458 &lt; AP$6), 0, 2)+1)</f>
        <v/>
      </c>
      <c r="AQ458" s="68" t="str">
        <f ca="1">INDEX({"","_","-","="},IF(OR($D458 &gt;= AR$6, $E458 &lt; AQ$6), 0, 1)+IF(OR($F458 &gt;= AR$6, $G458 &lt; AQ$6), 0, 2)+1)</f>
        <v/>
      </c>
      <c r="AR458" s="68" t="str">
        <f ca="1">INDEX({"","_","-","="},IF(OR($D458 &gt;= AS$6, $E458 &lt; AR$6), 0, 1)+IF(OR($F458 &gt;= AS$6, $G458 &lt; AR$6), 0, 2)+1)</f>
        <v/>
      </c>
      <c r="AS458" s="68" t="str">
        <f ca="1">INDEX({"","_","-","="},IF(OR($D458 &gt;= AT$6, $E458 &lt; AS$6), 0, 1)+IF(OR($F458 &gt;= AT$6, $G458 &lt; AS$6), 0, 2)+1)</f>
        <v/>
      </c>
      <c r="AT458" s="68" t="str">
        <f ca="1">INDEX({"","_","-","="},IF(OR($D458 &gt;= AU$6, $E458 &lt; AT$6), 0, 1)+IF(OR($F458 &gt;= AU$6, $G458 &lt; AT$6), 0, 2)+1)</f>
        <v/>
      </c>
      <c r="AU458" s="68" t="str">
        <f ca="1">INDEX({"","_","-","="},IF(OR($D458 &gt;= AV$6, $E458 &lt; AU$6), 0, 1)+IF(OR($F458 &gt;= AV$6, $G458 &lt; AU$6), 0, 2)+1)</f>
        <v/>
      </c>
      <c r="AV458" s="68" t="str">
        <f ca="1">INDEX({"","_","-","="},IF(OR($D458 &gt;= AW$6, $E458 &lt; AV$6), 0, 1)+IF(OR($F458 &gt;= AW$6, $G458 &lt; AV$6), 0, 2)+1)</f>
        <v/>
      </c>
      <c r="AW458" s="68" t="str">
        <f ca="1">INDEX({"","_","-","="},IF(OR($D458 &gt;= AX$6, $E458 &lt; AW$6), 0, 1)+IF(OR($F458 &gt;= AX$6, $G458 &lt; AW$6), 0, 2)+1)</f>
        <v/>
      </c>
      <c r="AX458" s="68" t="str">
        <f ca="1">INDEX({"","_","-","="},IF(OR($D458 &gt;= AY$6, $E458 &lt; AX$6), 0, 1)+IF(OR($F458 &gt;= AY$6, $G458 &lt; AX$6), 0, 2)+1)</f>
        <v/>
      </c>
      <c r="AY458" s="68" t="str">
        <f ca="1">INDEX({"","_","-","="},IF(OR($D458 &gt;= AZ$6, $E458 &lt; AY$6), 0, 1)+IF(OR($F458 &gt;= AZ$6, $G458 &lt; AY$6), 0, 2)+1)</f>
        <v/>
      </c>
      <c r="AZ458" s="68" t="str">
        <f ca="1">INDEX({"","_","-","="},IF(OR($D458 &gt;= BA$6, $E458 &lt; AZ$6), 0, 1)+IF(OR($F458 &gt;= BA$6, $G458 &lt; AZ$6), 0, 2)+1)</f>
        <v/>
      </c>
      <c r="BA458" s="68" t="str">
        <f ca="1">INDEX({"","_","-","="},IF(OR($D458 &gt;= BB$6, $E458 &lt; BA$6), 0, 1)+IF(OR($F458 &gt;= BB$6, $G458 &lt; BA$6), 0, 2)+1)</f>
        <v/>
      </c>
      <c r="BB458" s="68" t="str">
        <f ca="1">INDEX({"","_","-","="},IF(OR($D458 &gt;= BC$6, $E458 &lt; BB$6), 0, 1)+IF(OR($F458 &gt;= BC$6, $G458 &lt; BB$6), 0, 2)+1)</f>
        <v/>
      </c>
      <c r="BC458" s="68" t="str">
        <f ca="1">INDEX({"","_","-","="},IF(OR($D458 &gt;= BD$6, $E458 &lt; BC$6), 0, 1)+IF(OR($F458 &gt;= BD$6, $G458 &lt; BC$6), 0, 2)+1)</f>
        <v/>
      </c>
      <c r="BD458" s="68" t="str">
        <f ca="1">INDEX({"","_","-","="},IF(OR($D458 &gt;= BE$6, $E458 &lt; BD$6), 0, 1)+IF(OR($F458 &gt;= BE$6, $G458 &lt; BD$6), 0, 2)+1)</f>
        <v/>
      </c>
      <c r="BE458" s="68" t="str">
        <f ca="1">INDEX({"","_","-","="},IF(OR($D458 &gt;= BF$6, $E458 &lt; BE$6), 0, 1)+IF(OR($F458 &gt;= BF$6, $G458 &lt; BE$6), 0, 2)+1)</f>
        <v/>
      </c>
      <c r="BF458" s="68" t="str">
        <f ca="1">INDEX({"","_","-","="},IF(OR($D458 &gt;= BG$6, $E458 &lt; BF$6), 0, 1)+IF(OR($F458 &gt;= BG$6, $G458 &lt; BF$6), 0, 2)+1)</f>
        <v/>
      </c>
      <c r="BG458" s="68" t="str">
        <f ca="1">INDEX({"","_","-","="},IF(OR($D458 &gt;= BH$6, $E458 &lt; BG$6), 0, 1)+IF(OR($F458 &gt;= BH$6, $G458 &lt; BG$6), 0, 2)+1)</f>
        <v/>
      </c>
      <c r="BH458" s="68" t="str">
        <f ca="1">INDEX({"","_","-","="},IF(OR($D458 &gt;= BI$6, $E458 &lt; BH$6), 0, 1)+IF(OR($F458 &gt;= BI$6, $G458 &lt; BH$6), 0, 2)+1)</f>
        <v/>
      </c>
      <c r="BI458" s="68" t="str">
        <f ca="1">INDEX({"","_","-","="},IF(OR($D458 &gt;= BJ$6, $E458 &lt; BI$6), 0, 1)+IF(OR($F458 &gt;= BJ$6, $G458 &lt; BI$6), 0, 2)+1)</f>
        <v/>
      </c>
      <c r="BJ458" s="68" t="str">
        <f ca="1">INDEX({"","_","-","="},IF(OR($D458 &gt;= BK$6, $E458 &lt; BJ$6), 0, 1)+IF(OR($F458 &gt;= BK$6, $G458 &lt; BJ$6), 0, 2)+1)</f>
        <v/>
      </c>
      <c r="BK458" s="68" t="str">
        <f ca="1">INDEX({"","_","-","="},IF(OR($D458 &gt;= BL$6, $E458 &lt; BK$6), 0, 1)+IF(OR($F458 &gt;= BL$6, $G458 &lt; BK$6), 0, 2)+1)</f>
        <v/>
      </c>
      <c r="BL458" s="68" t="str">
        <f ca="1">INDEX({"","_","-","="},IF(OR($D458 &gt;= BM$6, $E458 &lt; BL$6), 0, 1)+IF(OR($F458 &gt;= BM$6, $G458 &lt; BL$6), 0, 2)+1)</f>
        <v/>
      </c>
      <c r="BM458" s="68" t="str">
        <f ca="1">INDEX({"","_","-","="},IF(OR($D458 &gt;= BN$6, $E458 &lt; BM$6), 0, 1)+IF(OR($F458 &gt;= BN$6, $G458 &lt; BM$6), 0, 2)+1)</f>
        <v/>
      </c>
      <c r="BN458" s="68" t="str">
        <f ca="1">INDEX({"","_","-","="},IF(OR($D458 &gt;= BO$6, $E458 &lt; BN$6), 0, 1)+IF(OR($F458 &gt;= BO$6, $G458 &lt; BN$6), 0, 2)+1)</f>
        <v/>
      </c>
      <c r="BO458" s="68" t="str">
        <f ca="1">INDEX({"","_","-","="},IF(OR($D458 &gt;= BP$6, $E458 &lt; BO$6), 0, 1)+IF(OR($F458 &gt;= BP$6, $G458 &lt; BO$6), 0, 2)+1)</f>
        <v/>
      </c>
      <c r="BP458" s="68" t="str">
        <f ca="1">INDEX({"","_","-","="},IF(OR($D458 &gt;= BQ$6, $E458 &lt; BP$6), 0, 1)+IF(OR($F458 &gt;= BQ$6, $G458 &lt; BP$6), 0, 2)+1)</f>
        <v/>
      </c>
      <c r="BQ458" s="68" t="str">
        <f ca="1">INDEX({"","_","-","="},IF(OR($D458 &gt;= BR$6, $E458 &lt; BQ$6), 0, 1)+IF(OR($F458 &gt;= BR$6, $G458 &lt; BQ$6), 0, 2)+1)</f>
        <v/>
      </c>
      <c r="BR458" s="68" t="str">
        <f ca="1">INDEX({"","_","-","="},IF(OR($D458 &gt;= BS$6, $E458 &lt; BR$6), 0, 1)+IF(OR($F458 &gt;= BS$6, $G458 &lt; BR$6), 0, 2)+1)</f>
        <v/>
      </c>
      <c r="BS458" s="68" t="str">
        <f ca="1">INDEX({"","_","-","="},IF(OR($D458 &gt;= BT$6, $E458 &lt; BS$6), 0, 1)+IF(OR($F458 &gt;= BT$6, $G458 &lt; BS$6), 0, 2)+1)</f>
        <v/>
      </c>
      <c r="BT458" s="68" t="str">
        <f ca="1">INDEX({"","_","-","="},IF(OR($D458 &gt;= BU$6, $E458 &lt; BT$6), 0, 1)+IF(OR($F458 &gt;= BU$6, $G458 &lt; BT$6), 0, 2)+1)</f>
        <v/>
      </c>
      <c r="BU458" s="68" t="str">
        <f ca="1">INDEX({"","_","-","="},IF(OR($D458 &gt;= BV$6, $E458 &lt; BU$6), 0, 1)+IF(OR($F458 &gt;= BV$6, $G458 &lt; BU$6), 0, 2)+1)</f>
        <v/>
      </c>
      <c r="BV458" s="68" t="str">
        <f ca="1">INDEX({"","_","-","="},IF(OR($D458 &gt;= BW$6, $E458 &lt; BV$6), 0, 1)+IF(OR($F458 &gt;= BW$6, $G458 &lt; BV$6), 0, 2)+1)</f>
        <v/>
      </c>
      <c r="BW458" s="68" t="str">
        <f ca="1">INDEX({"","_","-","="},IF(OR($D458 &gt;= BX$6, $E458 &lt; BW$6), 0, 1)+IF(OR($F458 &gt;= BX$6, $G458 &lt; BW$6), 0, 2)+1)</f>
        <v/>
      </c>
      <c r="BX458" s="68" t="str">
        <f ca="1">INDEX({"","_","-","="},IF(OR($D458 &gt;= BY$6, $E458 &lt; BX$6), 0, 1)+IF(OR($F458 &gt;= BY$6, $G458 &lt; BX$6), 0, 2)+1)</f>
        <v/>
      </c>
      <c r="BY458" s="68" t="str">
        <f ca="1">INDEX({"","_","-","="},IF(OR($D458 &gt;= BZ$6, $E458 &lt; BY$6), 0, 1)+IF(OR($F458 &gt;= BZ$6, $G458 &lt; BY$6), 0, 2)+1)</f>
        <v/>
      </c>
      <c r="BZ458" s="68" t="str">
        <f ca="1">INDEX({"","_","-","="},IF(OR($D458 &gt;= CA$6, $E458 &lt; BZ$6), 0, 1)+IF(OR($F458 &gt;= CA$6, $G458 &lt; BZ$6), 0, 2)+1)</f>
        <v/>
      </c>
      <c r="CA458" s="68" t="str">
        <f ca="1">INDEX({"","_","-","="},IF(OR($D458 &gt;= CB$6, $E458 &lt; CA$6), 0, 1)+IF(OR($F458 &gt;= CB$6, $G458 &lt; CA$6), 0, 2)+1)</f>
        <v/>
      </c>
      <c r="CB458" s="68" t="str">
        <f ca="1">INDEX({"","_","-","="},IF(OR($D458 &gt;= CC$6, $E458 &lt; CB$6), 0, 1)+IF(OR($F458 &gt;= CC$6, $G458 &lt; CB$6), 0, 2)+1)</f>
        <v/>
      </c>
      <c r="CC458" s="68" t="str">
        <f ca="1">INDEX({"","_","-","="},IF(OR($D458 &gt;= CD$6, $E458 &lt; CC$6), 0, 1)+IF(OR($F458 &gt;= CD$6, $G458 &lt; CC$6), 0, 2)+1)</f>
        <v/>
      </c>
      <c r="CD458" s="68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IF('临-进度'!M454,'临-进度'!$A454,"")</f>
        <v/>
      </c>
      <c r="B459" s="8" t="str">
        <f ca="1">IF('临-进度'!M454,'临-进度'!$B454,"")</f>
        <v/>
      </c>
      <c r="C459" s="8" t="str">
        <f ca="1">IF('临-进度'!M454,'临-进度'!$E454,"")</f>
        <v/>
      </c>
      <c r="D459" s="40" t="str">
        <f ca="1">IF('临-进度'!$M454,'临-进度'!$I454,"")</f>
        <v/>
      </c>
      <c r="E459" s="40" t="str">
        <f ca="1">IF('临-进度'!$M454,'临-进度'!$AE454,"")</f>
        <v/>
      </c>
      <c r="F459" s="40" t="str">
        <f ca="1">IF('临-进度'!$M454,'临-进度'!$J454,"")</f>
        <v/>
      </c>
      <c r="G459" s="73" t="str">
        <f ca="1">IF('临-进度'!$M454,'临-进度'!$AF454,"")</f>
        <v/>
      </c>
      <c r="H459" s="68" t="str">
        <f ca="1">INDEX({"","_","-","="},IF(OR($D459 &gt;= I$6, $E459 &lt; H$6), 0, 1)+IF(OR($F459 &gt;= I$6, $G459 &lt; H$6), 0, 2)+1)</f>
        <v/>
      </c>
      <c r="I459" s="68" t="str">
        <f ca="1">INDEX({"","_","-","="},IF(OR($D459 &gt;= J$6, $E459 &lt; I$6), 0, 1)+IF(OR($F459 &gt;= J$6, $G459 &lt; I$6), 0, 2)+1)</f>
        <v/>
      </c>
      <c r="J459" s="68" t="str">
        <f ca="1">INDEX({"","_","-","="},IF(OR($D459 &gt;= K$6, $E459 &lt; J$6), 0, 1)+IF(OR($F459 &gt;= K$6, $G459 &lt; J$6), 0, 2)+1)</f>
        <v/>
      </c>
      <c r="K459" s="68" t="str">
        <f ca="1">INDEX({"","_","-","="},IF(OR($D459 &gt;= L$6, $E459 &lt; K$6), 0, 1)+IF(OR($F459 &gt;= L$6, $G459 &lt; K$6), 0, 2)+1)</f>
        <v/>
      </c>
      <c r="L459" s="68" t="str">
        <f ca="1">INDEX({"","_","-","="},IF(OR($D459 &gt;= M$6, $E459 &lt; L$6), 0, 1)+IF(OR($F459 &gt;= M$6, $G459 &lt; L$6), 0, 2)+1)</f>
        <v/>
      </c>
      <c r="M459" s="68" t="str">
        <f ca="1">INDEX({"","_","-","="},IF(OR($D459 &gt;= N$6, $E459 &lt; M$6), 0, 1)+IF(OR($F459 &gt;= N$6, $G459 &lt; M$6), 0, 2)+1)</f>
        <v/>
      </c>
      <c r="N459" s="68" t="str">
        <f ca="1">INDEX({"","_","-","="},IF(OR($D459 &gt;= O$6, $E459 &lt; N$6), 0, 1)+IF(OR($F459 &gt;= O$6, $G459 &lt; N$6), 0, 2)+1)</f>
        <v/>
      </c>
      <c r="O459" s="68" t="str">
        <f ca="1">INDEX({"","_","-","="},IF(OR($D459 &gt;= P$6, $E459 &lt; O$6), 0, 1)+IF(OR($F459 &gt;= P$6, $G459 &lt; O$6), 0, 2)+1)</f>
        <v/>
      </c>
      <c r="P459" s="68" t="str">
        <f ca="1">INDEX({"","_","-","="},IF(OR($D459 &gt;= Q$6, $E459 &lt; P$6), 0, 1)+IF(OR($F459 &gt;= Q$6, $G459 &lt; P$6), 0, 2)+1)</f>
        <v/>
      </c>
      <c r="Q459" s="68" t="str">
        <f ca="1">INDEX({"","_","-","="},IF(OR($D459 &gt;= R$6, $E459 &lt; Q$6), 0, 1)+IF(OR($F459 &gt;= R$6, $G459 &lt; Q$6), 0, 2)+1)</f>
        <v/>
      </c>
      <c r="R459" s="68" t="str">
        <f ca="1">INDEX({"","_","-","="},IF(OR($D459 &gt;= S$6, $E459 &lt; R$6), 0, 1)+IF(OR($F459 &gt;= S$6, $G459 &lt; R$6), 0, 2)+1)</f>
        <v/>
      </c>
      <c r="S459" s="68" t="str">
        <f ca="1">INDEX({"","_","-","="},IF(OR($D459 &gt;= T$6, $E459 &lt; S$6), 0, 1)+IF(OR($F459 &gt;= T$6, $G459 &lt; S$6), 0, 2)+1)</f>
        <v/>
      </c>
      <c r="T459" s="68" t="str">
        <f ca="1">INDEX({"","_","-","="},IF(OR($D459 &gt;= U$6, $E459 &lt; T$6), 0, 1)+IF(OR($F459 &gt;= U$6, $G459 &lt; T$6), 0, 2)+1)</f>
        <v/>
      </c>
      <c r="U459" s="68" t="str">
        <f ca="1">INDEX({"","_","-","="},IF(OR($D459 &gt;= V$6, $E459 &lt; U$6), 0, 1)+IF(OR($F459 &gt;= V$6, $G459 &lt; U$6), 0, 2)+1)</f>
        <v/>
      </c>
      <c r="V459" s="68" t="str">
        <f ca="1">INDEX({"","_","-","="},IF(OR($D459 &gt;= W$6, $E459 &lt; V$6), 0, 1)+IF(OR($F459 &gt;= W$6, $G459 &lt; V$6), 0, 2)+1)</f>
        <v/>
      </c>
      <c r="W459" s="68" t="str">
        <f ca="1">INDEX({"","_","-","="},IF(OR($D459 &gt;= X$6, $E459 &lt; W$6), 0, 1)+IF(OR($F459 &gt;= X$6, $G459 &lt; W$6), 0, 2)+1)</f>
        <v/>
      </c>
      <c r="X459" s="68" t="str">
        <f ca="1">INDEX({"","_","-","="},IF(OR($D459 &gt;= Y$6, $E459 &lt; X$6), 0, 1)+IF(OR($F459 &gt;= Y$6, $G459 &lt; X$6), 0, 2)+1)</f>
        <v/>
      </c>
      <c r="Y459" s="68" t="str">
        <f ca="1">INDEX({"","_","-","="},IF(OR($D459 &gt;= Z$6, $E459 &lt; Y$6), 0, 1)+IF(OR($F459 &gt;= Z$6, $G459 &lt; Y$6), 0, 2)+1)</f>
        <v/>
      </c>
      <c r="Z459" s="68" t="str">
        <f ca="1">INDEX({"","_","-","="},IF(OR($D459 &gt;= AA$6, $E459 &lt; Z$6), 0, 1)+IF(OR($F459 &gt;= AA$6, $G459 &lt; Z$6), 0, 2)+1)</f>
        <v/>
      </c>
      <c r="AA459" s="68" t="str">
        <f ca="1">INDEX({"","_","-","="},IF(OR($D459 &gt;= AB$6, $E459 &lt; AA$6), 0, 1)+IF(OR($F459 &gt;= AB$6, $G459 &lt; AA$6), 0, 2)+1)</f>
        <v/>
      </c>
      <c r="AB459" s="68" t="str">
        <f ca="1">INDEX({"","_","-","="},IF(OR($D459 &gt;= AC$6, $E459 &lt; AB$6), 0, 1)+IF(OR($F459 &gt;= AC$6, $G459 &lt; AB$6), 0, 2)+1)</f>
        <v/>
      </c>
      <c r="AC459" s="68" t="str">
        <f ca="1">INDEX({"","_","-","="},IF(OR($D459 &gt;= AD$6, $E459 &lt; AC$6), 0, 1)+IF(OR($F459 &gt;= AD$6, $G459 &lt; AC$6), 0, 2)+1)</f>
        <v/>
      </c>
      <c r="AD459" s="68" t="str">
        <f ca="1">INDEX({"","_","-","="},IF(OR($D459 &gt;= AE$6, $E459 &lt; AD$6), 0, 1)+IF(OR($F459 &gt;= AE$6, $G459 &lt; AD$6), 0, 2)+1)</f>
        <v/>
      </c>
      <c r="AE459" s="68" t="str">
        <f ca="1">INDEX({"","_","-","="},IF(OR($D459 &gt;= AF$6, $E459 &lt; AE$6), 0, 1)+IF(OR($F459 &gt;= AF$6, $G459 &lt; AE$6), 0, 2)+1)</f>
        <v/>
      </c>
      <c r="AF459" s="68" t="str">
        <f ca="1">INDEX({"","_","-","="},IF(OR($D459 &gt;= AG$6, $E459 &lt; AF$6), 0, 1)+IF(OR($F459 &gt;= AG$6, $G459 &lt; AF$6), 0, 2)+1)</f>
        <v/>
      </c>
      <c r="AG459" s="68" t="str">
        <f ca="1">INDEX({"","_","-","="},IF(OR($D459 &gt;= AH$6, $E459 &lt; AG$6), 0, 1)+IF(OR($F459 &gt;= AH$6, $G459 &lt; AG$6), 0, 2)+1)</f>
        <v/>
      </c>
      <c r="AH459" s="68" t="str">
        <f ca="1">INDEX({"","_","-","="},IF(OR($D459 &gt;= AI$6, $E459 &lt; AH$6), 0, 1)+IF(OR($F459 &gt;= AI$6, $G459 &lt; AH$6), 0, 2)+1)</f>
        <v/>
      </c>
      <c r="AI459" s="68" t="str">
        <f ca="1">INDEX({"","_","-","="},IF(OR($D459 &gt;= AJ$6, $E459 &lt; AI$6), 0, 1)+IF(OR($F459 &gt;= AJ$6, $G459 &lt; AI$6), 0, 2)+1)</f>
        <v/>
      </c>
      <c r="AJ459" s="68" t="str">
        <f ca="1">INDEX({"","_","-","="},IF(OR($D459 &gt;= AK$6, $E459 &lt; AJ$6), 0, 1)+IF(OR($F459 &gt;= AK$6, $G459 &lt; AJ$6), 0, 2)+1)</f>
        <v/>
      </c>
      <c r="AK459" s="68" t="str">
        <f ca="1">INDEX({"","_","-","="},IF(OR($D459 &gt;= AL$6, $E459 &lt; AK$6), 0, 1)+IF(OR($F459 &gt;= AL$6, $G459 &lt; AK$6), 0, 2)+1)</f>
        <v/>
      </c>
      <c r="AL459" s="68" t="str">
        <f ca="1">INDEX({"","_","-","="},IF(OR($D459 &gt;= AM$6, $E459 &lt; AL$6), 0, 1)+IF(OR($F459 &gt;= AM$6, $G459 &lt; AL$6), 0, 2)+1)</f>
        <v/>
      </c>
      <c r="AM459" s="68" t="str">
        <f ca="1">INDEX({"","_","-","="},IF(OR($D459 &gt;= AN$6, $E459 &lt; AM$6), 0, 1)+IF(OR($F459 &gt;= AN$6, $G459 &lt; AM$6), 0, 2)+1)</f>
        <v/>
      </c>
      <c r="AN459" s="68" t="str">
        <f ca="1">INDEX({"","_","-","="},IF(OR($D459 &gt;= AO$6, $E459 &lt; AN$6), 0, 1)+IF(OR($F459 &gt;= AO$6, $G459 &lt; AN$6), 0, 2)+1)</f>
        <v/>
      </c>
      <c r="AO459" s="68" t="str">
        <f ca="1">INDEX({"","_","-","="},IF(OR($D459 &gt;= AP$6, $E459 &lt; AO$6), 0, 1)+IF(OR($F459 &gt;= AP$6, $G459 &lt; AO$6), 0, 2)+1)</f>
        <v/>
      </c>
      <c r="AP459" s="68" t="str">
        <f ca="1">INDEX({"","_","-","="},IF(OR($D459 &gt;= AQ$6, $E459 &lt; AP$6), 0, 1)+IF(OR($F459 &gt;= AQ$6, $G459 &lt; AP$6), 0, 2)+1)</f>
        <v/>
      </c>
      <c r="AQ459" s="68" t="str">
        <f ca="1">INDEX({"","_","-","="},IF(OR($D459 &gt;= AR$6, $E459 &lt; AQ$6), 0, 1)+IF(OR($F459 &gt;= AR$6, $G459 &lt; AQ$6), 0, 2)+1)</f>
        <v/>
      </c>
      <c r="AR459" s="68" t="str">
        <f ca="1">INDEX({"","_","-","="},IF(OR($D459 &gt;= AS$6, $E459 &lt; AR$6), 0, 1)+IF(OR($F459 &gt;= AS$6, $G459 &lt; AR$6), 0, 2)+1)</f>
        <v/>
      </c>
      <c r="AS459" s="68" t="str">
        <f ca="1">INDEX({"","_","-","="},IF(OR($D459 &gt;= AT$6, $E459 &lt; AS$6), 0, 1)+IF(OR($F459 &gt;= AT$6, $G459 &lt; AS$6), 0, 2)+1)</f>
        <v/>
      </c>
      <c r="AT459" s="68" t="str">
        <f ca="1">INDEX({"","_","-","="},IF(OR($D459 &gt;= AU$6, $E459 &lt; AT$6), 0, 1)+IF(OR($F459 &gt;= AU$6, $G459 &lt; AT$6), 0, 2)+1)</f>
        <v/>
      </c>
      <c r="AU459" s="68" t="str">
        <f ca="1">INDEX({"","_","-","="},IF(OR($D459 &gt;= AV$6, $E459 &lt; AU$6), 0, 1)+IF(OR($F459 &gt;= AV$6, $G459 &lt; AU$6), 0, 2)+1)</f>
        <v/>
      </c>
      <c r="AV459" s="68" t="str">
        <f ca="1">INDEX({"","_","-","="},IF(OR($D459 &gt;= AW$6, $E459 &lt; AV$6), 0, 1)+IF(OR($F459 &gt;= AW$6, $G459 &lt; AV$6), 0, 2)+1)</f>
        <v/>
      </c>
      <c r="AW459" s="68" t="str">
        <f ca="1">INDEX({"","_","-","="},IF(OR($D459 &gt;= AX$6, $E459 &lt; AW$6), 0, 1)+IF(OR($F459 &gt;= AX$6, $G459 &lt; AW$6), 0, 2)+1)</f>
        <v/>
      </c>
      <c r="AX459" s="68" t="str">
        <f ca="1">INDEX({"","_","-","="},IF(OR($D459 &gt;= AY$6, $E459 &lt; AX$6), 0, 1)+IF(OR($F459 &gt;= AY$6, $G459 &lt; AX$6), 0, 2)+1)</f>
        <v/>
      </c>
      <c r="AY459" s="68" t="str">
        <f ca="1">INDEX({"","_","-","="},IF(OR($D459 &gt;= AZ$6, $E459 &lt; AY$6), 0, 1)+IF(OR($F459 &gt;= AZ$6, $G459 &lt; AY$6), 0, 2)+1)</f>
        <v/>
      </c>
      <c r="AZ459" s="68" t="str">
        <f ca="1">INDEX({"","_","-","="},IF(OR($D459 &gt;= BA$6, $E459 &lt; AZ$6), 0, 1)+IF(OR($F459 &gt;= BA$6, $G459 &lt; AZ$6), 0, 2)+1)</f>
        <v/>
      </c>
      <c r="BA459" s="68" t="str">
        <f ca="1">INDEX({"","_","-","="},IF(OR($D459 &gt;= BB$6, $E459 &lt; BA$6), 0, 1)+IF(OR($F459 &gt;= BB$6, $G459 &lt; BA$6), 0, 2)+1)</f>
        <v/>
      </c>
      <c r="BB459" s="68" t="str">
        <f ca="1">INDEX({"","_","-","="},IF(OR($D459 &gt;= BC$6, $E459 &lt; BB$6), 0, 1)+IF(OR($F459 &gt;= BC$6, $G459 &lt; BB$6), 0, 2)+1)</f>
        <v/>
      </c>
      <c r="BC459" s="68" t="str">
        <f ca="1">INDEX({"","_","-","="},IF(OR($D459 &gt;= BD$6, $E459 &lt; BC$6), 0, 1)+IF(OR($F459 &gt;= BD$6, $G459 &lt; BC$6), 0, 2)+1)</f>
        <v/>
      </c>
      <c r="BD459" s="68" t="str">
        <f ca="1">INDEX({"","_","-","="},IF(OR($D459 &gt;= BE$6, $E459 &lt; BD$6), 0, 1)+IF(OR($F459 &gt;= BE$6, $G459 &lt; BD$6), 0, 2)+1)</f>
        <v/>
      </c>
      <c r="BE459" s="68" t="str">
        <f ca="1">INDEX({"","_","-","="},IF(OR($D459 &gt;= BF$6, $E459 &lt; BE$6), 0, 1)+IF(OR($F459 &gt;= BF$6, $G459 &lt; BE$6), 0, 2)+1)</f>
        <v/>
      </c>
      <c r="BF459" s="68" t="str">
        <f ca="1">INDEX({"","_","-","="},IF(OR($D459 &gt;= BG$6, $E459 &lt; BF$6), 0, 1)+IF(OR($F459 &gt;= BG$6, $G459 &lt; BF$6), 0, 2)+1)</f>
        <v/>
      </c>
      <c r="BG459" s="68" t="str">
        <f ca="1">INDEX({"","_","-","="},IF(OR($D459 &gt;= BH$6, $E459 &lt; BG$6), 0, 1)+IF(OR($F459 &gt;= BH$6, $G459 &lt; BG$6), 0, 2)+1)</f>
        <v/>
      </c>
      <c r="BH459" s="68" t="str">
        <f ca="1">INDEX({"","_","-","="},IF(OR($D459 &gt;= BI$6, $E459 &lt; BH$6), 0, 1)+IF(OR($F459 &gt;= BI$6, $G459 &lt; BH$6), 0, 2)+1)</f>
        <v/>
      </c>
      <c r="BI459" s="68" t="str">
        <f ca="1">INDEX({"","_","-","="},IF(OR($D459 &gt;= BJ$6, $E459 &lt; BI$6), 0, 1)+IF(OR($F459 &gt;= BJ$6, $G459 &lt; BI$6), 0, 2)+1)</f>
        <v/>
      </c>
      <c r="BJ459" s="68" t="str">
        <f ca="1">INDEX({"","_","-","="},IF(OR($D459 &gt;= BK$6, $E459 &lt; BJ$6), 0, 1)+IF(OR($F459 &gt;= BK$6, $G459 &lt; BJ$6), 0, 2)+1)</f>
        <v/>
      </c>
      <c r="BK459" s="68" t="str">
        <f ca="1">INDEX({"","_","-","="},IF(OR($D459 &gt;= BL$6, $E459 &lt; BK$6), 0, 1)+IF(OR($F459 &gt;= BL$6, $G459 &lt; BK$6), 0, 2)+1)</f>
        <v/>
      </c>
      <c r="BL459" s="68" t="str">
        <f ca="1">INDEX({"","_","-","="},IF(OR($D459 &gt;= BM$6, $E459 &lt; BL$6), 0, 1)+IF(OR($F459 &gt;= BM$6, $G459 &lt; BL$6), 0, 2)+1)</f>
        <v/>
      </c>
      <c r="BM459" s="68" t="str">
        <f ca="1">INDEX({"","_","-","="},IF(OR($D459 &gt;= BN$6, $E459 &lt; BM$6), 0, 1)+IF(OR($F459 &gt;= BN$6, $G459 &lt; BM$6), 0, 2)+1)</f>
        <v/>
      </c>
      <c r="BN459" s="68" t="str">
        <f ca="1">INDEX({"","_","-","="},IF(OR($D459 &gt;= BO$6, $E459 &lt; BN$6), 0, 1)+IF(OR($F459 &gt;= BO$6, $G459 &lt; BN$6), 0, 2)+1)</f>
        <v/>
      </c>
      <c r="BO459" s="68" t="str">
        <f ca="1">INDEX({"","_","-","="},IF(OR($D459 &gt;= BP$6, $E459 &lt; BO$6), 0, 1)+IF(OR($F459 &gt;= BP$6, $G459 &lt; BO$6), 0, 2)+1)</f>
        <v/>
      </c>
      <c r="BP459" s="68" t="str">
        <f ca="1">INDEX({"","_","-","="},IF(OR($D459 &gt;= BQ$6, $E459 &lt; BP$6), 0, 1)+IF(OR($F459 &gt;= BQ$6, $G459 &lt; BP$6), 0, 2)+1)</f>
        <v/>
      </c>
      <c r="BQ459" s="68" t="str">
        <f ca="1">INDEX({"","_","-","="},IF(OR($D459 &gt;= BR$6, $E459 &lt; BQ$6), 0, 1)+IF(OR($F459 &gt;= BR$6, $G459 &lt; BQ$6), 0, 2)+1)</f>
        <v/>
      </c>
      <c r="BR459" s="68" t="str">
        <f ca="1">INDEX({"","_","-","="},IF(OR($D459 &gt;= BS$6, $E459 &lt; BR$6), 0, 1)+IF(OR($F459 &gt;= BS$6, $G459 &lt; BR$6), 0, 2)+1)</f>
        <v/>
      </c>
      <c r="BS459" s="68" t="str">
        <f ca="1">INDEX({"","_","-","="},IF(OR($D459 &gt;= BT$6, $E459 &lt; BS$6), 0, 1)+IF(OR($F459 &gt;= BT$6, $G459 &lt; BS$6), 0, 2)+1)</f>
        <v/>
      </c>
      <c r="BT459" s="68" t="str">
        <f ca="1">INDEX({"","_","-","="},IF(OR($D459 &gt;= BU$6, $E459 &lt; BT$6), 0, 1)+IF(OR($F459 &gt;= BU$6, $G459 &lt; BT$6), 0, 2)+1)</f>
        <v/>
      </c>
      <c r="BU459" s="68" t="str">
        <f ca="1">INDEX({"","_","-","="},IF(OR($D459 &gt;= BV$6, $E459 &lt; BU$6), 0, 1)+IF(OR($F459 &gt;= BV$6, $G459 &lt; BU$6), 0, 2)+1)</f>
        <v/>
      </c>
      <c r="BV459" s="68" t="str">
        <f ca="1">INDEX({"","_","-","="},IF(OR($D459 &gt;= BW$6, $E459 &lt; BV$6), 0, 1)+IF(OR($F459 &gt;= BW$6, $G459 &lt; BV$6), 0, 2)+1)</f>
        <v/>
      </c>
      <c r="BW459" s="68" t="str">
        <f ca="1">INDEX({"","_","-","="},IF(OR($D459 &gt;= BX$6, $E459 &lt; BW$6), 0, 1)+IF(OR($F459 &gt;= BX$6, $G459 &lt; BW$6), 0, 2)+1)</f>
        <v/>
      </c>
      <c r="BX459" s="68" t="str">
        <f ca="1">INDEX({"","_","-","="},IF(OR($D459 &gt;= BY$6, $E459 &lt; BX$6), 0, 1)+IF(OR($F459 &gt;= BY$6, $G459 &lt; BX$6), 0, 2)+1)</f>
        <v/>
      </c>
      <c r="BY459" s="68" t="str">
        <f ca="1">INDEX({"","_","-","="},IF(OR($D459 &gt;= BZ$6, $E459 &lt; BY$6), 0, 1)+IF(OR($F459 &gt;= BZ$6, $G459 &lt; BY$6), 0, 2)+1)</f>
        <v/>
      </c>
      <c r="BZ459" s="68" t="str">
        <f ca="1">INDEX({"","_","-","="},IF(OR($D459 &gt;= CA$6, $E459 &lt; BZ$6), 0, 1)+IF(OR($F459 &gt;= CA$6, $G459 &lt; BZ$6), 0, 2)+1)</f>
        <v/>
      </c>
      <c r="CA459" s="68" t="str">
        <f ca="1">INDEX({"","_","-","="},IF(OR($D459 &gt;= CB$6, $E459 &lt; CA$6), 0, 1)+IF(OR($F459 &gt;= CB$6, $G459 &lt; CA$6), 0, 2)+1)</f>
        <v/>
      </c>
      <c r="CB459" s="68" t="str">
        <f ca="1">INDEX({"","_","-","="},IF(OR($D459 &gt;= CC$6, $E459 &lt; CB$6), 0, 1)+IF(OR($F459 &gt;= CC$6, $G459 &lt; CB$6), 0, 2)+1)</f>
        <v/>
      </c>
      <c r="CC459" s="68" t="str">
        <f ca="1">INDEX({"","_","-","="},IF(OR($D459 &gt;= CD$6, $E459 &lt; CC$6), 0, 1)+IF(OR($F459 &gt;= CD$6, $G459 &lt; CC$6), 0, 2)+1)</f>
        <v/>
      </c>
      <c r="CD459" s="68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IF('临-进度'!M455,'临-进度'!$A455,"")</f>
        <v/>
      </c>
      <c r="B460" s="8" t="str">
        <f ca="1">IF('临-进度'!M455,'临-进度'!$B455,"")</f>
        <v/>
      </c>
      <c r="C460" s="8" t="str">
        <f ca="1">IF('临-进度'!M455,'临-进度'!$E455,"")</f>
        <v/>
      </c>
      <c r="D460" s="40" t="str">
        <f ca="1">IF('临-进度'!$M455,'临-进度'!$I455,"")</f>
        <v/>
      </c>
      <c r="E460" s="40" t="str">
        <f ca="1">IF('临-进度'!$M455,'临-进度'!$AE455,"")</f>
        <v/>
      </c>
      <c r="F460" s="40" t="str">
        <f ca="1">IF('临-进度'!$M455,'临-进度'!$J455,"")</f>
        <v/>
      </c>
      <c r="G460" s="73" t="str">
        <f ca="1">IF('临-进度'!$M455,'临-进度'!$AF455,"")</f>
        <v/>
      </c>
      <c r="H460" s="68" t="str">
        <f ca="1">INDEX({"","_","-","="},IF(OR($D460 &gt;= I$6, $E460 &lt; H$6), 0, 1)+IF(OR($F460 &gt;= I$6, $G460 &lt; H$6), 0, 2)+1)</f>
        <v/>
      </c>
      <c r="I460" s="68" t="str">
        <f ca="1">INDEX({"","_","-","="},IF(OR($D460 &gt;= J$6, $E460 &lt; I$6), 0, 1)+IF(OR($F460 &gt;= J$6, $G460 &lt; I$6), 0, 2)+1)</f>
        <v/>
      </c>
      <c r="J460" s="68" t="str">
        <f ca="1">INDEX({"","_","-","="},IF(OR($D460 &gt;= K$6, $E460 &lt; J$6), 0, 1)+IF(OR($F460 &gt;= K$6, $G460 &lt; J$6), 0, 2)+1)</f>
        <v/>
      </c>
      <c r="K460" s="68" t="str">
        <f ca="1">INDEX({"","_","-","="},IF(OR($D460 &gt;= L$6, $E460 &lt; K$6), 0, 1)+IF(OR($F460 &gt;= L$6, $G460 &lt; K$6), 0, 2)+1)</f>
        <v/>
      </c>
      <c r="L460" s="68" t="str">
        <f ca="1">INDEX({"","_","-","="},IF(OR($D460 &gt;= M$6, $E460 &lt; L$6), 0, 1)+IF(OR($F460 &gt;= M$6, $G460 &lt; L$6), 0, 2)+1)</f>
        <v/>
      </c>
      <c r="M460" s="68" t="str">
        <f ca="1">INDEX({"","_","-","="},IF(OR($D460 &gt;= N$6, $E460 &lt; M$6), 0, 1)+IF(OR($F460 &gt;= N$6, $G460 &lt; M$6), 0, 2)+1)</f>
        <v/>
      </c>
      <c r="N460" s="68" t="str">
        <f ca="1">INDEX({"","_","-","="},IF(OR($D460 &gt;= O$6, $E460 &lt; N$6), 0, 1)+IF(OR($F460 &gt;= O$6, $G460 &lt; N$6), 0, 2)+1)</f>
        <v/>
      </c>
      <c r="O460" s="68" t="str">
        <f ca="1">INDEX({"","_","-","="},IF(OR($D460 &gt;= P$6, $E460 &lt; O$6), 0, 1)+IF(OR($F460 &gt;= P$6, $G460 &lt; O$6), 0, 2)+1)</f>
        <v/>
      </c>
      <c r="P460" s="68" t="str">
        <f ca="1">INDEX({"","_","-","="},IF(OR($D460 &gt;= Q$6, $E460 &lt; P$6), 0, 1)+IF(OR($F460 &gt;= Q$6, $G460 &lt; P$6), 0, 2)+1)</f>
        <v/>
      </c>
      <c r="Q460" s="68" t="str">
        <f ca="1">INDEX({"","_","-","="},IF(OR($D460 &gt;= R$6, $E460 &lt; Q$6), 0, 1)+IF(OR($F460 &gt;= R$6, $G460 &lt; Q$6), 0, 2)+1)</f>
        <v/>
      </c>
      <c r="R460" s="68" t="str">
        <f ca="1">INDEX({"","_","-","="},IF(OR($D460 &gt;= S$6, $E460 &lt; R$6), 0, 1)+IF(OR($F460 &gt;= S$6, $G460 &lt; R$6), 0, 2)+1)</f>
        <v/>
      </c>
      <c r="S460" s="68" t="str">
        <f ca="1">INDEX({"","_","-","="},IF(OR($D460 &gt;= T$6, $E460 &lt; S$6), 0, 1)+IF(OR($F460 &gt;= T$6, $G460 &lt; S$6), 0, 2)+1)</f>
        <v/>
      </c>
      <c r="T460" s="68" t="str">
        <f ca="1">INDEX({"","_","-","="},IF(OR($D460 &gt;= U$6, $E460 &lt; T$6), 0, 1)+IF(OR($F460 &gt;= U$6, $G460 &lt; T$6), 0, 2)+1)</f>
        <v/>
      </c>
      <c r="U460" s="68" t="str">
        <f ca="1">INDEX({"","_","-","="},IF(OR($D460 &gt;= V$6, $E460 &lt; U$6), 0, 1)+IF(OR($F460 &gt;= V$6, $G460 &lt; U$6), 0, 2)+1)</f>
        <v/>
      </c>
      <c r="V460" s="68" t="str">
        <f ca="1">INDEX({"","_","-","="},IF(OR($D460 &gt;= W$6, $E460 &lt; V$6), 0, 1)+IF(OR($F460 &gt;= W$6, $G460 &lt; V$6), 0, 2)+1)</f>
        <v/>
      </c>
      <c r="W460" s="68" t="str">
        <f ca="1">INDEX({"","_","-","="},IF(OR($D460 &gt;= X$6, $E460 &lt; W$6), 0, 1)+IF(OR($F460 &gt;= X$6, $G460 &lt; W$6), 0, 2)+1)</f>
        <v/>
      </c>
      <c r="X460" s="68" t="str">
        <f ca="1">INDEX({"","_","-","="},IF(OR($D460 &gt;= Y$6, $E460 &lt; X$6), 0, 1)+IF(OR($F460 &gt;= Y$6, $G460 &lt; X$6), 0, 2)+1)</f>
        <v/>
      </c>
      <c r="Y460" s="68" t="str">
        <f ca="1">INDEX({"","_","-","="},IF(OR($D460 &gt;= Z$6, $E460 &lt; Y$6), 0, 1)+IF(OR($F460 &gt;= Z$6, $G460 &lt; Y$6), 0, 2)+1)</f>
        <v/>
      </c>
      <c r="Z460" s="68" t="str">
        <f ca="1">INDEX({"","_","-","="},IF(OR($D460 &gt;= AA$6, $E460 &lt; Z$6), 0, 1)+IF(OR($F460 &gt;= AA$6, $G460 &lt; Z$6), 0, 2)+1)</f>
        <v/>
      </c>
      <c r="AA460" s="68" t="str">
        <f ca="1">INDEX({"","_","-","="},IF(OR($D460 &gt;= AB$6, $E460 &lt; AA$6), 0, 1)+IF(OR($F460 &gt;= AB$6, $G460 &lt; AA$6), 0, 2)+1)</f>
        <v/>
      </c>
      <c r="AB460" s="68" t="str">
        <f ca="1">INDEX({"","_","-","="},IF(OR($D460 &gt;= AC$6, $E460 &lt; AB$6), 0, 1)+IF(OR($F460 &gt;= AC$6, $G460 &lt; AB$6), 0, 2)+1)</f>
        <v/>
      </c>
      <c r="AC460" s="68" t="str">
        <f ca="1">INDEX({"","_","-","="},IF(OR($D460 &gt;= AD$6, $E460 &lt; AC$6), 0, 1)+IF(OR($F460 &gt;= AD$6, $G460 &lt; AC$6), 0, 2)+1)</f>
        <v/>
      </c>
      <c r="AD460" s="68" t="str">
        <f ca="1">INDEX({"","_","-","="},IF(OR($D460 &gt;= AE$6, $E460 &lt; AD$6), 0, 1)+IF(OR($F460 &gt;= AE$6, $G460 &lt; AD$6), 0, 2)+1)</f>
        <v/>
      </c>
      <c r="AE460" s="68" t="str">
        <f ca="1">INDEX({"","_","-","="},IF(OR($D460 &gt;= AF$6, $E460 &lt; AE$6), 0, 1)+IF(OR($F460 &gt;= AF$6, $G460 &lt; AE$6), 0, 2)+1)</f>
        <v/>
      </c>
      <c r="AF460" s="68" t="str">
        <f ca="1">INDEX({"","_","-","="},IF(OR($D460 &gt;= AG$6, $E460 &lt; AF$6), 0, 1)+IF(OR($F460 &gt;= AG$6, $G460 &lt; AF$6), 0, 2)+1)</f>
        <v/>
      </c>
      <c r="AG460" s="68" t="str">
        <f ca="1">INDEX({"","_","-","="},IF(OR($D460 &gt;= AH$6, $E460 &lt; AG$6), 0, 1)+IF(OR($F460 &gt;= AH$6, $G460 &lt; AG$6), 0, 2)+1)</f>
        <v/>
      </c>
      <c r="AH460" s="68" t="str">
        <f ca="1">INDEX({"","_","-","="},IF(OR($D460 &gt;= AI$6, $E460 &lt; AH$6), 0, 1)+IF(OR($F460 &gt;= AI$6, $G460 &lt; AH$6), 0, 2)+1)</f>
        <v/>
      </c>
      <c r="AI460" s="68" t="str">
        <f ca="1">INDEX({"","_","-","="},IF(OR($D460 &gt;= AJ$6, $E460 &lt; AI$6), 0, 1)+IF(OR($F460 &gt;= AJ$6, $G460 &lt; AI$6), 0, 2)+1)</f>
        <v/>
      </c>
      <c r="AJ460" s="68" t="str">
        <f ca="1">INDEX({"","_","-","="},IF(OR($D460 &gt;= AK$6, $E460 &lt; AJ$6), 0, 1)+IF(OR($F460 &gt;= AK$6, $G460 &lt; AJ$6), 0, 2)+1)</f>
        <v/>
      </c>
      <c r="AK460" s="68" t="str">
        <f ca="1">INDEX({"","_","-","="},IF(OR($D460 &gt;= AL$6, $E460 &lt; AK$6), 0, 1)+IF(OR($F460 &gt;= AL$6, $G460 &lt; AK$6), 0, 2)+1)</f>
        <v/>
      </c>
      <c r="AL460" s="68" t="str">
        <f ca="1">INDEX({"","_","-","="},IF(OR($D460 &gt;= AM$6, $E460 &lt; AL$6), 0, 1)+IF(OR($F460 &gt;= AM$6, $G460 &lt; AL$6), 0, 2)+1)</f>
        <v/>
      </c>
      <c r="AM460" s="68" t="str">
        <f ca="1">INDEX({"","_","-","="},IF(OR($D460 &gt;= AN$6, $E460 &lt; AM$6), 0, 1)+IF(OR($F460 &gt;= AN$6, $G460 &lt; AM$6), 0, 2)+1)</f>
        <v/>
      </c>
      <c r="AN460" s="68" t="str">
        <f ca="1">INDEX({"","_","-","="},IF(OR($D460 &gt;= AO$6, $E460 &lt; AN$6), 0, 1)+IF(OR($F460 &gt;= AO$6, $G460 &lt; AN$6), 0, 2)+1)</f>
        <v/>
      </c>
      <c r="AO460" s="68" t="str">
        <f ca="1">INDEX({"","_","-","="},IF(OR($D460 &gt;= AP$6, $E460 &lt; AO$6), 0, 1)+IF(OR($F460 &gt;= AP$6, $G460 &lt; AO$6), 0, 2)+1)</f>
        <v/>
      </c>
      <c r="AP460" s="68" t="str">
        <f ca="1">INDEX({"","_","-","="},IF(OR($D460 &gt;= AQ$6, $E460 &lt; AP$6), 0, 1)+IF(OR($F460 &gt;= AQ$6, $G460 &lt; AP$6), 0, 2)+1)</f>
        <v/>
      </c>
      <c r="AQ460" s="68" t="str">
        <f ca="1">INDEX({"","_","-","="},IF(OR($D460 &gt;= AR$6, $E460 &lt; AQ$6), 0, 1)+IF(OR($F460 &gt;= AR$6, $G460 &lt; AQ$6), 0, 2)+1)</f>
        <v/>
      </c>
      <c r="AR460" s="68" t="str">
        <f ca="1">INDEX({"","_","-","="},IF(OR($D460 &gt;= AS$6, $E460 &lt; AR$6), 0, 1)+IF(OR($F460 &gt;= AS$6, $G460 &lt; AR$6), 0, 2)+1)</f>
        <v/>
      </c>
      <c r="AS460" s="68" t="str">
        <f ca="1">INDEX({"","_","-","="},IF(OR($D460 &gt;= AT$6, $E460 &lt; AS$6), 0, 1)+IF(OR($F460 &gt;= AT$6, $G460 &lt; AS$6), 0, 2)+1)</f>
        <v/>
      </c>
      <c r="AT460" s="68" t="str">
        <f ca="1">INDEX({"","_","-","="},IF(OR($D460 &gt;= AU$6, $E460 &lt; AT$6), 0, 1)+IF(OR($F460 &gt;= AU$6, $G460 &lt; AT$6), 0, 2)+1)</f>
        <v/>
      </c>
      <c r="AU460" s="68" t="str">
        <f ca="1">INDEX({"","_","-","="},IF(OR($D460 &gt;= AV$6, $E460 &lt; AU$6), 0, 1)+IF(OR($F460 &gt;= AV$6, $G460 &lt; AU$6), 0, 2)+1)</f>
        <v/>
      </c>
      <c r="AV460" s="68" t="str">
        <f ca="1">INDEX({"","_","-","="},IF(OR($D460 &gt;= AW$6, $E460 &lt; AV$6), 0, 1)+IF(OR($F460 &gt;= AW$6, $G460 &lt; AV$6), 0, 2)+1)</f>
        <v/>
      </c>
      <c r="AW460" s="68" t="str">
        <f ca="1">INDEX({"","_","-","="},IF(OR($D460 &gt;= AX$6, $E460 &lt; AW$6), 0, 1)+IF(OR($F460 &gt;= AX$6, $G460 &lt; AW$6), 0, 2)+1)</f>
        <v/>
      </c>
      <c r="AX460" s="68" t="str">
        <f ca="1">INDEX({"","_","-","="},IF(OR($D460 &gt;= AY$6, $E460 &lt; AX$6), 0, 1)+IF(OR($F460 &gt;= AY$6, $G460 &lt; AX$6), 0, 2)+1)</f>
        <v/>
      </c>
      <c r="AY460" s="68" t="str">
        <f ca="1">INDEX({"","_","-","="},IF(OR($D460 &gt;= AZ$6, $E460 &lt; AY$6), 0, 1)+IF(OR($F460 &gt;= AZ$6, $G460 &lt; AY$6), 0, 2)+1)</f>
        <v/>
      </c>
      <c r="AZ460" s="68" t="str">
        <f ca="1">INDEX({"","_","-","="},IF(OR($D460 &gt;= BA$6, $E460 &lt; AZ$6), 0, 1)+IF(OR($F460 &gt;= BA$6, $G460 &lt; AZ$6), 0, 2)+1)</f>
        <v/>
      </c>
      <c r="BA460" s="68" t="str">
        <f ca="1">INDEX({"","_","-","="},IF(OR($D460 &gt;= BB$6, $E460 &lt; BA$6), 0, 1)+IF(OR($F460 &gt;= BB$6, $G460 &lt; BA$6), 0, 2)+1)</f>
        <v/>
      </c>
      <c r="BB460" s="68" t="str">
        <f ca="1">INDEX({"","_","-","="},IF(OR($D460 &gt;= BC$6, $E460 &lt; BB$6), 0, 1)+IF(OR($F460 &gt;= BC$6, $G460 &lt; BB$6), 0, 2)+1)</f>
        <v/>
      </c>
      <c r="BC460" s="68" t="str">
        <f ca="1">INDEX({"","_","-","="},IF(OR($D460 &gt;= BD$6, $E460 &lt; BC$6), 0, 1)+IF(OR($F460 &gt;= BD$6, $G460 &lt; BC$6), 0, 2)+1)</f>
        <v/>
      </c>
      <c r="BD460" s="68" t="str">
        <f ca="1">INDEX({"","_","-","="},IF(OR($D460 &gt;= BE$6, $E460 &lt; BD$6), 0, 1)+IF(OR($F460 &gt;= BE$6, $G460 &lt; BD$6), 0, 2)+1)</f>
        <v/>
      </c>
      <c r="BE460" s="68" t="str">
        <f ca="1">INDEX({"","_","-","="},IF(OR($D460 &gt;= BF$6, $E460 &lt; BE$6), 0, 1)+IF(OR($F460 &gt;= BF$6, $G460 &lt; BE$6), 0, 2)+1)</f>
        <v/>
      </c>
      <c r="BF460" s="68" t="str">
        <f ca="1">INDEX({"","_","-","="},IF(OR($D460 &gt;= BG$6, $E460 &lt; BF$6), 0, 1)+IF(OR($F460 &gt;= BG$6, $G460 &lt; BF$6), 0, 2)+1)</f>
        <v/>
      </c>
      <c r="BG460" s="68" t="str">
        <f ca="1">INDEX({"","_","-","="},IF(OR($D460 &gt;= BH$6, $E460 &lt; BG$6), 0, 1)+IF(OR($F460 &gt;= BH$6, $G460 &lt; BG$6), 0, 2)+1)</f>
        <v/>
      </c>
      <c r="BH460" s="68" t="str">
        <f ca="1">INDEX({"","_","-","="},IF(OR($D460 &gt;= BI$6, $E460 &lt; BH$6), 0, 1)+IF(OR($F460 &gt;= BI$6, $G460 &lt; BH$6), 0, 2)+1)</f>
        <v/>
      </c>
      <c r="BI460" s="68" t="str">
        <f ca="1">INDEX({"","_","-","="},IF(OR($D460 &gt;= BJ$6, $E460 &lt; BI$6), 0, 1)+IF(OR($F460 &gt;= BJ$6, $G460 &lt; BI$6), 0, 2)+1)</f>
        <v/>
      </c>
      <c r="BJ460" s="68" t="str">
        <f ca="1">INDEX({"","_","-","="},IF(OR($D460 &gt;= BK$6, $E460 &lt; BJ$6), 0, 1)+IF(OR($F460 &gt;= BK$6, $G460 &lt; BJ$6), 0, 2)+1)</f>
        <v/>
      </c>
      <c r="BK460" s="68" t="str">
        <f ca="1">INDEX({"","_","-","="},IF(OR($D460 &gt;= BL$6, $E460 &lt; BK$6), 0, 1)+IF(OR($F460 &gt;= BL$6, $G460 &lt; BK$6), 0, 2)+1)</f>
        <v/>
      </c>
      <c r="BL460" s="68" t="str">
        <f ca="1">INDEX({"","_","-","="},IF(OR($D460 &gt;= BM$6, $E460 &lt; BL$6), 0, 1)+IF(OR($F460 &gt;= BM$6, $G460 &lt; BL$6), 0, 2)+1)</f>
        <v/>
      </c>
      <c r="BM460" s="68" t="str">
        <f ca="1">INDEX({"","_","-","="},IF(OR($D460 &gt;= BN$6, $E460 &lt; BM$6), 0, 1)+IF(OR($F460 &gt;= BN$6, $G460 &lt; BM$6), 0, 2)+1)</f>
        <v/>
      </c>
      <c r="BN460" s="68" t="str">
        <f ca="1">INDEX({"","_","-","="},IF(OR($D460 &gt;= BO$6, $E460 &lt; BN$6), 0, 1)+IF(OR($F460 &gt;= BO$6, $G460 &lt; BN$6), 0, 2)+1)</f>
        <v/>
      </c>
      <c r="BO460" s="68" t="str">
        <f ca="1">INDEX({"","_","-","="},IF(OR($D460 &gt;= BP$6, $E460 &lt; BO$6), 0, 1)+IF(OR($F460 &gt;= BP$6, $G460 &lt; BO$6), 0, 2)+1)</f>
        <v/>
      </c>
      <c r="BP460" s="68" t="str">
        <f ca="1">INDEX({"","_","-","="},IF(OR($D460 &gt;= BQ$6, $E460 &lt; BP$6), 0, 1)+IF(OR($F460 &gt;= BQ$6, $G460 &lt; BP$6), 0, 2)+1)</f>
        <v/>
      </c>
      <c r="BQ460" s="68" t="str">
        <f ca="1">INDEX({"","_","-","="},IF(OR($D460 &gt;= BR$6, $E460 &lt; BQ$6), 0, 1)+IF(OR($F460 &gt;= BR$6, $G460 &lt; BQ$6), 0, 2)+1)</f>
        <v/>
      </c>
      <c r="BR460" s="68" t="str">
        <f ca="1">INDEX({"","_","-","="},IF(OR($D460 &gt;= BS$6, $E460 &lt; BR$6), 0, 1)+IF(OR($F460 &gt;= BS$6, $G460 &lt; BR$6), 0, 2)+1)</f>
        <v/>
      </c>
      <c r="BS460" s="68" t="str">
        <f ca="1">INDEX({"","_","-","="},IF(OR($D460 &gt;= BT$6, $E460 &lt; BS$6), 0, 1)+IF(OR($F460 &gt;= BT$6, $G460 &lt; BS$6), 0, 2)+1)</f>
        <v/>
      </c>
      <c r="BT460" s="68" t="str">
        <f ca="1">INDEX({"","_","-","="},IF(OR($D460 &gt;= BU$6, $E460 &lt; BT$6), 0, 1)+IF(OR($F460 &gt;= BU$6, $G460 &lt; BT$6), 0, 2)+1)</f>
        <v/>
      </c>
      <c r="BU460" s="68" t="str">
        <f ca="1">INDEX({"","_","-","="},IF(OR($D460 &gt;= BV$6, $E460 &lt; BU$6), 0, 1)+IF(OR($F460 &gt;= BV$6, $G460 &lt; BU$6), 0, 2)+1)</f>
        <v/>
      </c>
      <c r="BV460" s="68" t="str">
        <f ca="1">INDEX({"","_","-","="},IF(OR($D460 &gt;= BW$6, $E460 &lt; BV$6), 0, 1)+IF(OR($F460 &gt;= BW$6, $G460 &lt; BV$6), 0, 2)+1)</f>
        <v/>
      </c>
      <c r="BW460" s="68" t="str">
        <f ca="1">INDEX({"","_","-","="},IF(OR($D460 &gt;= BX$6, $E460 &lt; BW$6), 0, 1)+IF(OR($F460 &gt;= BX$6, $G460 &lt; BW$6), 0, 2)+1)</f>
        <v/>
      </c>
      <c r="BX460" s="68" t="str">
        <f ca="1">INDEX({"","_","-","="},IF(OR($D460 &gt;= BY$6, $E460 &lt; BX$6), 0, 1)+IF(OR($F460 &gt;= BY$6, $G460 &lt; BX$6), 0, 2)+1)</f>
        <v/>
      </c>
      <c r="BY460" s="68" t="str">
        <f ca="1">INDEX({"","_","-","="},IF(OR($D460 &gt;= BZ$6, $E460 &lt; BY$6), 0, 1)+IF(OR($F460 &gt;= BZ$6, $G460 &lt; BY$6), 0, 2)+1)</f>
        <v/>
      </c>
      <c r="BZ460" s="68" t="str">
        <f ca="1">INDEX({"","_","-","="},IF(OR($D460 &gt;= CA$6, $E460 &lt; BZ$6), 0, 1)+IF(OR($F460 &gt;= CA$6, $G460 &lt; BZ$6), 0, 2)+1)</f>
        <v/>
      </c>
      <c r="CA460" s="68" t="str">
        <f ca="1">INDEX({"","_","-","="},IF(OR($D460 &gt;= CB$6, $E460 &lt; CA$6), 0, 1)+IF(OR($F460 &gt;= CB$6, $G460 &lt; CA$6), 0, 2)+1)</f>
        <v/>
      </c>
      <c r="CB460" s="68" t="str">
        <f ca="1">INDEX({"","_","-","="},IF(OR($D460 &gt;= CC$6, $E460 &lt; CB$6), 0, 1)+IF(OR($F460 &gt;= CC$6, $G460 &lt; CB$6), 0, 2)+1)</f>
        <v/>
      </c>
      <c r="CC460" s="68" t="str">
        <f ca="1">INDEX({"","_","-","="},IF(OR($D460 &gt;= CD$6, $E460 &lt; CC$6), 0, 1)+IF(OR($F460 &gt;= CD$6, $G460 &lt; CC$6), 0, 2)+1)</f>
        <v/>
      </c>
      <c r="CD460" s="68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IF('临-进度'!M456,'临-进度'!$A456,"")</f>
        <v/>
      </c>
      <c r="B461" s="8" t="str">
        <f ca="1">IF('临-进度'!M456,'临-进度'!$B456,"")</f>
        <v/>
      </c>
      <c r="C461" s="8" t="str">
        <f ca="1">IF('临-进度'!M456,'临-进度'!$E456,"")</f>
        <v/>
      </c>
      <c r="D461" s="40" t="str">
        <f ca="1">IF('临-进度'!$M456,'临-进度'!$I456,"")</f>
        <v/>
      </c>
      <c r="E461" s="40" t="str">
        <f ca="1">IF('临-进度'!$M456,'临-进度'!$AE456,"")</f>
        <v/>
      </c>
      <c r="F461" s="40" t="str">
        <f ca="1">IF('临-进度'!$M456,'临-进度'!$J456,"")</f>
        <v/>
      </c>
      <c r="G461" s="73" t="str">
        <f ca="1">IF('临-进度'!$M456,'临-进度'!$AF456,"")</f>
        <v/>
      </c>
      <c r="H461" s="68" t="str">
        <f ca="1">INDEX({"","_","-","="},IF(OR($D461 &gt;= I$6, $E461 &lt; H$6), 0, 1)+IF(OR($F461 &gt;= I$6, $G461 &lt; H$6), 0, 2)+1)</f>
        <v/>
      </c>
      <c r="I461" s="68" t="str">
        <f ca="1">INDEX({"","_","-","="},IF(OR($D461 &gt;= J$6, $E461 &lt; I$6), 0, 1)+IF(OR($F461 &gt;= J$6, $G461 &lt; I$6), 0, 2)+1)</f>
        <v/>
      </c>
      <c r="J461" s="68" t="str">
        <f ca="1">INDEX({"","_","-","="},IF(OR($D461 &gt;= K$6, $E461 &lt; J$6), 0, 1)+IF(OR($F461 &gt;= K$6, $G461 &lt; J$6), 0, 2)+1)</f>
        <v/>
      </c>
      <c r="K461" s="68" t="str">
        <f ca="1">INDEX({"","_","-","="},IF(OR($D461 &gt;= L$6, $E461 &lt; K$6), 0, 1)+IF(OR($F461 &gt;= L$6, $G461 &lt; K$6), 0, 2)+1)</f>
        <v/>
      </c>
      <c r="L461" s="68" t="str">
        <f ca="1">INDEX({"","_","-","="},IF(OR($D461 &gt;= M$6, $E461 &lt; L$6), 0, 1)+IF(OR($F461 &gt;= M$6, $G461 &lt; L$6), 0, 2)+1)</f>
        <v/>
      </c>
      <c r="M461" s="68" t="str">
        <f ca="1">INDEX({"","_","-","="},IF(OR($D461 &gt;= N$6, $E461 &lt; M$6), 0, 1)+IF(OR($F461 &gt;= N$6, $G461 &lt; M$6), 0, 2)+1)</f>
        <v/>
      </c>
      <c r="N461" s="68" t="str">
        <f ca="1">INDEX({"","_","-","="},IF(OR($D461 &gt;= O$6, $E461 &lt; N$6), 0, 1)+IF(OR($F461 &gt;= O$6, $G461 &lt; N$6), 0, 2)+1)</f>
        <v/>
      </c>
      <c r="O461" s="68" t="str">
        <f ca="1">INDEX({"","_","-","="},IF(OR($D461 &gt;= P$6, $E461 &lt; O$6), 0, 1)+IF(OR($F461 &gt;= P$6, $G461 &lt; O$6), 0, 2)+1)</f>
        <v/>
      </c>
      <c r="P461" s="68" t="str">
        <f ca="1">INDEX({"","_","-","="},IF(OR($D461 &gt;= Q$6, $E461 &lt; P$6), 0, 1)+IF(OR($F461 &gt;= Q$6, $G461 &lt; P$6), 0, 2)+1)</f>
        <v/>
      </c>
      <c r="Q461" s="68" t="str">
        <f ca="1">INDEX({"","_","-","="},IF(OR($D461 &gt;= R$6, $E461 &lt; Q$6), 0, 1)+IF(OR($F461 &gt;= R$6, $G461 &lt; Q$6), 0, 2)+1)</f>
        <v/>
      </c>
      <c r="R461" s="68" t="str">
        <f ca="1">INDEX({"","_","-","="},IF(OR($D461 &gt;= S$6, $E461 &lt; R$6), 0, 1)+IF(OR($F461 &gt;= S$6, $G461 &lt; R$6), 0, 2)+1)</f>
        <v/>
      </c>
      <c r="S461" s="68" t="str">
        <f ca="1">INDEX({"","_","-","="},IF(OR($D461 &gt;= T$6, $E461 &lt; S$6), 0, 1)+IF(OR($F461 &gt;= T$6, $G461 &lt; S$6), 0, 2)+1)</f>
        <v/>
      </c>
      <c r="T461" s="68" t="str">
        <f ca="1">INDEX({"","_","-","="},IF(OR($D461 &gt;= U$6, $E461 &lt; T$6), 0, 1)+IF(OR($F461 &gt;= U$6, $G461 &lt; T$6), 0, 2)+1)</f>
        <v/>
      </c>
      <c r="U461" s="68" t="str">
        <f ca="1">INDEX({"","_","-","="},IF(OR($D461 &gt;= V$6, $E461 &lt; U$6), 0, 1)+IF(OR($F461 &gt;= V$6, $G461 &lt; U$6), 0, 2)+1)</f>
        <v/>
      </c>
      <c r="V461" s="68" t="str">
        <f ca="1">INDEX({"","_","-","="},IF(OR($D461 &gt;= W$6, $E461 &lt; V$6), 0, 1)+IF(OR($F461 &gt;= W$6, $G461 &lt; V$6), 0, 2)+1)</f>
        <v/>
      </c>
      <c r="W461" s="68" t="str">
        <f ca="1">INDEX({"","_","-","="},IF(OR($D461 &gt;= X$6, $E461 &lt; W$6), 0, 1)+IF(OR($F461 &gt;= X$6, $G461 &lt; W$6), 0, 2)+1)</f>
        <v/>
      </c>
      <c r="X461" s="68" t="str">
        <f ca="1">INDEX({"","_","-","="},IF(OR($D461 &gt;= Y$6, $E461 &lt; X$6), 0, 1)+IF(OR($F461 &gt;= Y$6, $G461 &lt; X$6), 0, 2)+1)</f>
        <v/>
      </c>
      <c r="Y461" s="68" t="str">
        <f ca="1">INDEX({"","_","-","="},IF(OR($D461 &gt;= Z$6, $E461 &lt; Y$6), 0, 1)+IF(OR($F461 &gt;= Z$6, $G461 &lt; Y$6), 0, 2)+1)</f>
        <v/>
      </c>
      <c r="Z461" s="68" t="str">
        <f ca="1">INDEX({"","_","-","="},IF(OR($D461 &gt;= AA$6, $E461 &lt; Z$6), 0, 1)+IF(OR($F461 &gt;= AA$6, $G461 &lt; Z$6), 0, 2)+1)</f>
        <v/>
      </c>
      <c r="AA461" s="68" t="str">
        <f ca="1">INDEX({"","_","-","="},IF(OR($D461 &gt;= AB$6, $E461 &lt; AA$6), 0, 1)+IF(OR($F461 &gt;= AB$6, $G461 &lt; AA$6), 0, 2)+1)</f>
        <v/>
      </c>
      <c r="AB461" s="68" t="str">
        <f ca="1">INDEX({"","_","-","="},IF(OR($D461 &gt;= AC$6, $E461 &lt; AB$6), 0, 1)+IF(OR($F461 &gt;= AC$6, $G461 &lt; AB$6), 0, 2)+1)</f>
        <v/>
      </c>
      <c r="AC461" s="68" t="str">
        <f ca="1">INDEX({"","_","-","="},IF(OR($D461 &gt;= AD$6, $E461 &lt; AC$6), 0, 1)+IF(OR($F461 &gt;= AD$6, $G461 &lt; AC$6), 0, 2)+1)</f>
        <v/>
      </c>
      <c r="AD461" s="68" t="str">
        <f ca="1">INDEX({"","_","-","="},IF(OR($D461 &gt;= AE$6, $E461 &lt; AD$6), 0, 1)+IF(OR($F461 &gt;= AE$6, $G461 &lt; AD$6), 0, 2)+1)</f>
        <v/>
      </c>
      <c r="AE461" s="68" t="str">
        <f ca="1">INDEX({"","_","-","="},IF(OR($D461 &gt;= AF$6, $E461 &lt; AE$6), 0, 1)+IF(OR($F461 &gt;= AF$6, $G461 &lt; AE$6), 0, 2)+1)</f>
        <v/>
      </c>
      <c r="AF461" s="68" t="str">
        <f ca="1">INDEX({"","_","-","="},IF(OR($D461 &gt;= AG$6, $E461 &lt; AF$6), 0, 1)+IF(OR($F461 &gt;= AG$6, $G461 &lt; AF$6), 0, 2)+1)</f>
        <v/>
      </c>
      <c r="AG461" s="68" t="str">
        <f ca="1">INDEX({"","_","-","="},IF(OR($D461 &gt;= AH$6, $E461 &lt; AG$6), 0, 1)+IF(OR($F461 &gt;= AH$6, $G461 &lt; AG$6), 0, 2)+1)</f>
        <v/>
      </c>
      <c r="AH461" s="68" t="str">
        <f ca="1">INDEX({"","_","-","="},IF(OR($D461 &gt;= AI$6, $E461 &lt; AH$6), 0, 1)+IF(OR($F461 &gt;= AI$6, $G461 &lt; AH$6), 0, 2)+1)</f>
        <v/>
      </c>
      <c r="AI461" s="68" t="str">
        <f ca="1">INDEX({"","_","-","="},IF(OR($D461 &gt;= AJ$6, $E461 &lt; AI$6), 0, 1)+IF(OR($F461 &gt;= AJ$6, $G461 &lt; AI$6), 0, 2)+1)</f>
        <v/>
      </c>
      <c r="AJ461" s="68" t="str">
        <f ca="1">INDEX({"","_","-","="},IF(OR($D461 &gt;= AK$6, $E461 &lt; AJ$6), 0, 1)+IF(OR($F461 &gt;= AK$6, $G461 &lt; AJ$6), 0, 2)+1)</f>
        <v/>
      </c>
      <c r="AK461" s="68" t="str">
        <f ca="1">INDEX({"","_","-","="},IF(OR($D461 &gt;= AL$6, $E461 &lt; AK$6), 0, 1)+IF(OR($F461 &gt;= AL$6, $G461 &lt; AK$6), 0, 2)+1)</f>
        <v/>
      </c>
      <c r="AL461" s="68" t="str">
        <f ca="1">INDEX({"","_","-","="},IF(OR($D461 &gt;= AM$6, $E461 &lt; AL$6), 0, 1)+IF(OR($F461 &gt;= AM$6, $G461 &lt; AL$6), 0, 2)+1)</f>
        <v/>
      </c>
      <c r="AM461" s="68" t="str">
        <f ca="1">INDEX({"","_","-","="},IF(OR($D461 &gt;= AN$6, $E461 &lt; AM$6), 0, 1)+IF(OR($F461 &gt;= AN$6, $G461 &lt; AM$6), 0, 2)+1)</f>
        <v/>
      </c>
      <c r="AN461" s="68" t="str">
        <f ca="1">INDEX({"","_","-","="},IF(OR($D461 &gt;= AO$6, $E461 &lt; AN$6), 0, 1)+IF(OR($F461 &gt;= AO$6, $G461 &lt; AN$6), 0, 2)+1)</f>
        <v/>
      </c>
      <c r="AO461" s="68" t="str">
        <f ca="1">INDEX({"","_","-","="},IF(OR($D461 &gt;= AP$6, $E461 &lt; AO$6), 0, 1)+IF(OR($F461 &gt;= AP$6, $G461 &lt; AO$6), 0, 2)+1)</f>
        <v/>
      </c>
      <c r="AP461" s="68" t="str">
        <f ca="1">INDEX({"","_","-","="},IF(OR($D461 &gt;= AQ$6, $E461 &lt; AP$6), 0, 1)+IF(OR($F461 &gt;= AQ$6, $G461 &lt; AP$6), 0, 2)+1)</f>
        <v/>
      </c>
      <c r="AQ461" s="68" t="str">
        <f ca="1">INDEX({"","_","-","="},IF(OR($D461 &gt;= AR$6, $E461 &lt; AQ$6), 0, 1)+IF(OR($F461 &gt;= AR$6, $G461 &lt; AQ$6), 0, 2)+1)</f>
        <v/>
      </c>
      <c r="AR461" s="68" t="str">
        <f ca="1">INDEX({"","_","-","="},IF(OR($D461 &gt;= AS$6, $E461 &lt; AR$6), 0, 1)+IF(OR($F461 &gt;= AS$6, $G461 &lt; AR$6), 0, 2)+1)</f>
        <v/>
      </c>
      <c r="AS461" s="68" t="str">
        <f ca="1">INDEX({"","_","-","="},IF(OR($D461 &gt;= AT$6, $E461 &lt; AS$6), 0, 1)+IF(OR($F461 &gt;= AT$6, $G461 &lt; AS$6), 0, 2)+1)</f>
        <v/>
      </c>
      <c r="AT461" s="68" t="str">
        <f ca="1">INDEX({"","_","-","="},IF(OR($D461 &gt;= AU$6, $E461 &lt; AT$6), 0, 1)+IF(OR($F461 &gt;= AU$6, $G461 &lt; AT$6), 0, 2)+1)</f>
        <v/>
      </c>
      <c r="AU461" s="68" t="str">
        <f ca="1">INDEX({"","_","-","="},IF(OR($D461 &gt;= AV$6, $E461 &lt; AU$6), 0, 1)+IF(OR($F461 &gt;= AV$6, $G461 &lt; AU$6), 0, 2)+1)</f>
        <v/>
      </c>
      <c r="AV461" s="68" t="str">
        <f ca="1">INDEX({"","_","-","="},IF(OR($D461 &gt;= AW$6, $E461 &lt; AV$6), 0, 1)+IF(OR($F461 &gt;= AW$6, $G461 &lt; AV$6), 0, 2)+1)</f>
        <v/>
      </c>
      <c r="AW461" s="68" t="str">
        <f ca="1">INDEX({"","_","-","="},IF(OR($D461 &gt;= AX$6, $E461 &lt; AW$6), 0, 1)+IF(OR($F461 &gt;= AX$6, $G461 &lt; AW$6), 0, 2)+1)</f>
        <v/>
      </c>
      <c r="AX461" s="68" t="str">
        <f ca="1">INDEX({"","_","-","="},IF(OR($D461 &gt;= AY$6, $E461 &lt; AX$6), 0, 1)+IF(OR($F461 &gt;= AY$6, $G461 &lt; AX$6), 0, 2)+1)</f>
        <v/>
      </c>
      <c r="AY461" s="68" t="str">
        <f ca="1">INDEX({"","_","-","="},IF(OR($D461 &gt;= AZ$6, $E461 &lt; AY$6), 0, 1)+IF(OR($F461 &gt;= AZ$6, $G461 &lt; AY$6), 0, 2)+1)</f>
        <v/>
      </c>
      <c r="AZ461" s="68" t="str">
        <f ca="1">INDEX({"","_","-","="},IF(OR($D461 &gt;= BA$6, $E461 &lt; AZ$6), 0, 1)+IF(OR($F461 &gt;= BA$6, $G461 &lt; AZ$6), 0, 2)+1)</f>
        <v/>
      </c>
      <c r="BA461" s="68" t="str">
        <f ca="1">INDEX({"","_","-","="},IF(OR($D461 &gt;= BB$6, $E461 &lt; BA$6), 0, 1)+IF(OR($F461 &gt;= BB$6, $G461 &lt; BA$6), 0, 2)+1)</f>
        <v/>
      </c>
      <c r="BB461" s="68" t="str">
        <f ca="1">INDEX({"","_","-","="},IF(OR($D461 &gt;= BC$6, $E461 &lt; BB$6), 0, 1)+IF(OR($F461 &gt;= BC$6, $G461 &lt; BB$6), 0, 2)+1)</f>
        <v/>
      </c>
      <c r="BC461" s="68" t="str">
        <f ca="1">INDEX({"","_","-","="},IF(OR($D461 &gt;= BD$6, $E461 &lt; BC$6), 0, 1)+IF(OR($F461 &gt;= BD$6, $G461 &lt; BC$6), 0, 2)+1)</f>
        <v/>
      </c>
      <c r="BD461" s="68" t="str">
        <f ca="1">INDEX({"","_","-","="},IF(OR($D461 &gt;= BE$6, $E461 &lt; BD$6), 0, 1)+IF(OR($F461 &gt;= BE$6, $G461 &lt; BD$6), 0, 2)+1)</f>
        <v/>
      </c>
      <c r="BE461" s="68" t="str">
        <f ca="1">INDEX({"","_","-","="},IF(OR($D461 &gt;= BF$6, $E461 &lt; BE$6), 0, 1)+IF(OR($F461 &gt;= BF$6, $G461 &lt; BE$6), 0, 2)+1)</f>
        <v/>
      </c>
      <c r="BF461" s="68" t="str">
        <f ca="1">INDEX({"","_","-","="},IF(OR($D461 &gt;= BG$6, $E461 &lt; BF$6), 0, 1)+IF(OR($F461 &gt;= BG$6, $G461 &lt; BF$6), 0, 2)+1)</f>
        <v/>
      </c>
      <c r="BG461" s="68" t="str">
        <f ca="1">INDEX({"","_","-","="},IF(OR($D461 &gt;= BH$6, $E461 &lt; BG$6), 0, 1)+IF(OR($F461 &gt;= BH$6, $G461 &lt; BG$6), 0, 2)+1)</f>
        <v/>
      </c>
      <c r="BH461" s="68" t="str">
        <f ca="1">INDEX({"","_","-","="},IF(OR($D461 &gt;= BI$6, $E461 &lt; BH$6), 0, 1)+IF(OR($F461 &gt;= BI$6, $G461 &lt; BH$6), 0, 2)+1)</f>
        <v/>
      </c>
      <c r="BI461" s="68" t="str">
        <f ca="1">INDEX({"","_","-","="},IF(OR($D461 &gt;= BJ$6, $E461 &lt; BI$6), 0, 1)+IF(OR($F461 &gt;= BJ$6, $G461 &lt; BI$6), 0, 2)+1)</f>
        <v/>
      </c>
      <c r="BJ461" s="68" t="str">
        <f ca="1">INDEX({"","_","-","="},IF(OR($D461 &gt;= BK$6, $E461 &lt; BJ$6), 0, 1)+IF(OR($F461 &gt;= BK$6, $G461 &lt; BJ$6), 0, 2)+1)</f>
        <v/>
      </c>
      <c r="BK461" s="68" t="str">
        <f ca="1">INDEX({"","_","-","="},IF(OR($D461 &gt;= BL$6, $E461 &lt; BK$6), 0, 1)+IF(OR($F461 &gt;= BL$6, $G461 &lt; BK$6), 0, 2)+1)</f>
        <v/>
      </c>
      <c r="BL461" s="68" t="str">
        <f ca="1">INDEX({"","_","-","="},IF(OR($D461 &gt;= BM$6, $E461 &lt; BL$6), 0, 1)+IF(OR($F461 &gt;= BM$6, $G461 &lt; BL$6), 0, 2)+1)</f>
        <v/>
      </c>
      <c r="BM461" s="68" t="str">
        <f ca="1">INDEX({"","_","-","="},IF(OR($D461 &gt;= BN$6, $E461 &lt; BM$6), 0, 1)+IF(OR($F461 &gt;= BN$6, $G461 &lt; BM$6), 0, 2)+1)</f>
        <v/>
      </c>
      <c r="BN461" s="68" t="str">
        <f ca="1">INDEX({"","_","-","="},IF(OR($D461 &gt;= BO$6, $E461 &lt; BN$6), 0, 1)+IF(OR($F461 &gt;= BO$6, $G461 &lt; BN$6), 0, 2)+1)</f>
        <v/>
      </c>
      <c r="BO461" s="68" t="str">
        <f ca="1">INDEX({"","_","-","="},IF(OR($D461 &gt;= BP$6, $E461 &lt; BO$6), 0, 1)+IF(OR($F461 &gt;= BP$6, $G461 &lt; BO$6), 0, 2)+1)</f>
        <v/>
      </c>
      <c r="BP461" s="68" t="str">
        <f ca="1">INDEX({"","_","-","="},IF(OR($D461 &gt;= BQ$6, $E461 &lt; BP$6), 0, 1)+IF(OR($F461 &gt;= BQ$6, $G461 &lt; BP$6), 0, 2)+1)</f>
        <v/>
      </c>
      <c r="BQ461" s="68" t="str">
        <f ca="1">INDEX({"","_","-","="},IF(OR($D461 &gt;= BR$6, $E461 &lt; BQ$6), 0, 1)+IF(OR($F461 &gt;= BR$6, $G461 &lt; BQ$6), 0, 2)+1)</f>
        <v/>
      </c>
      <c r="BR461" s="68" t="str">
        <f ca="1">INDEX({"","_","-","="},IF(OR($D461 &gt;= BS$6, $E461 &lt; BR$6), 0, 1)+IF(OR($F461 &gt;= BS$6, $G461 &lt; BR$6), 0, 2)+1)</f>
        <v/>
      </c>
      <c r="BS461" s="68" t="str">
        <f ca="1">INDEX({"","_","-","="},IF(OR($D461 &gt;= BT$6, $E461 &lt; BS$6), 0, 1)+IF(OR($F461 &gt;= BT$6, $G461 &lt; BS$6), 0, 2)+1)</f>
        <v/>
      </c>
      <c r="BT461" s="68" t="str">
        <f ca="1">INDEX({"","_","-","="},IF(OR($D461 &gt;= BU$6, $E461 &lt; BT$6), 0, 1)+IF(OR($F461 &gt;= BU$6, $G461 &lt; BT$6), 0, 2)+1)</f>
        <v/>
      </c>
      <c r="BU461" s="68" t="str">
        <f ca="1">INDEX({"","_","-","="},IF(OR($D461 &gt;= BV$6, $E461 &lt; BU$6), 0, 1)+IF(OR($F461 &gt;= BV$6, $G461 &lt; BU$6), 0, 2)+1)</f>
        <v/>
      </c>
      <c r="BV461" s="68" t="str">
        <f ca="1">INDEX({"","_","-","="},IF(OR($D461 &gt;= BW$6, $E461 &lt; BV$6), 0, 1)+IF(OR($F461 &gt;= BW$6, $G461 &lt; BV$6), 0, 2)+1)</f>
        <v/>
      </c>
      <c r="BW461" s="68" t="str">
        <f ca="1">INDEX({"","_","-","="},IF(OR($D461 &gt;= BX$6, $E461 &lt; BW$6), 0, 1)+IF(OR($F461 &gt;= BX$6, $G461 &lt; BW$6), 0, 2)+1)</f>
        <v/>
      </c>
      <c r="BX461" s="68" t="str">
        <f ca="1">INDEX({"","_","-","="},IF(OR($D461 &gt;= BY$6, $E461 &lt; BX$6), 0, 1)+IF(OR($F461 &gt;= BY$6, $G461 &lt; BX$6), 0, 2)+1)</f>
        <v/>
      </c>
      <c r="BY461" s="68" t="str">
        <f ca="1">INDEX({"","_","-","="},IF(OR($D461 &gt;= BZ$6, $E461 &lt; BY$6), 0, 1)+IF(OR($F461 &gt;= BZ$6, $G461 &lt; BY$6), 0, 2)+1)</f>
        <v/>
      </c>
      <c r="BZ461" s="68" t="str">
        <f ca="1">INDEX({"","_","-","="},IF(OR($D461 &gt;= CA$6, $E461 &lt; BZ$6), 0, 1)+IF(OR($F461 &gt;= CA$6, $G461 &lt; BZ$6), 0, 2)+1)</f>
        <v/>
      </c>
      <c r="CA461" s="68" t="str">
        <f ca="1">INDEX({"","_","-","="},IF(OR($D461 &gt;= CB$6, $E461 &lt; CA$6), 0, 1)+IF(OR($F461 &gt;= CB$6, $G461 &lt; CA$6), 0, 2)+1)</f>
        <v/>
      </c>
      <c r="CB461" s="68" t="str">
        <f ca="1">INDEX({"","_","-","="},IF(OR($D461 &gt;= CC$6, $E461 &lt; CB$6), 0, 1)+IF(OR($F461 &gt;= CC$6, $G461 &lt; CB$6), 0, 2)+1)</f>
        <v/>
      </c>
      <c r="CC461" s="68" t="str">
        <f ca="1">INDEX({"","_","-","="},IF(OR($D461 &gt;= CD$6, $E461 &lt; CC$6), 0, 1)+IF(OR($F461 &gt;= CD$6, $G461 &lt; CC$6), 0, 2)+1)</f>
        <v/>
      </c>
      <c r="CD461" s="68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IF('临-进度'!M457,'临-进度'!$A457,"")</f>
        <v/>
      </c>
      <c r="B462" s="8" t="str">
        <f ca="1">IF('临-进度'!M457,'临-进度'!$B457,"")</f>
        <v/>
      </c>
      <c r="C462" s="8" t="str">
        <f ca="1">IF('临-进度'!M457,'临-进度'!$E457,"")</f>
        <v/>
      </c>
      <c r="D462" s="40" t="str">
        <f ca="1">IF('临-进度'!$M457,'临-进度'!$I457,"")</f>
        <v/>
      </c>
      <c r="E462" s="40" t="str">
        <f ca="1">IF('临-进度'!$M457,'临-进度'!$AE457,"")</f>
        <v/>
      </c>
      <c r="F462" s="40" t="str">
        <f ca="1">IF('临-进度'!$M457,'临-进度'!$J457,"")</f>
        <v/>
      </c>
      <c r="G462" s="73" t="str">
        <f ca="1">IF('临-进度'!$M457,'临-进度'!$AF457,"")</f>
        <v/>
      </c>
      <c r="H462" s="68" t="str">
        <f ca="1">INDEX({"","_","-","="},IF(OR($D462 &gt;= I$6, $E462 &lt; H$6), 0, 1)+IF(OR($F462 &gt;= I$6, $G462 &lt; H$6), 0, 2)+1)</f>
        <v/>
      </c>
      <c r="I462" s="68" t="str">
        <f ca="1">INDEX({"","_","-","="},IF(OR($D462 &gt;= J$6, $E462 &lt; I$6), 0, 1)+IF(OR($F462 &gt;= J$6, $G462 &lt; I$6), 0, 2)+1)</f>
        <v/>
      </c>
      <c r="J462" s="68" t="str">
        <f ca="1">INDEX({"","_","-","="},IF(OR($D462 &gt;= K$6, $E462 &lt; J$6), 0, 1)+IF(OR($F462 &gt;= K$6, $G462 &lt; J$6), 0, 2)+1)</f>
        <v/>
      </c>
      <c r="K462" s="68" t="str">
        <f ca="1">INDEX({"","_","-","="},IF(OR($D462 &gt;= L$6, $E462 &lt; K$6), 0, 1)+IF(OR($F462 &gt;= L$6, $G462 &lt; K$6), 0, 2)+1)</f>
        <v/>
      </c>
      <c r="L462" s="68" t="str">
        <f ca="1">INDEX({"","_","-","="},IF(OR($D462 &gt;= M$6, $E462 &lt; L$6), 0, 1)+IF(OR($F462 &gt;= M$6, $G462 &lt; L$6), 0, 2)+1)</f>
        <v/>
      </c>
      <c r="M462" s="68" t="str">
        <f ca="1">INDEX({"","_","-","="},IF(OR($D462 &gt;= N$6, $E462 &lt; M$6), 0, 1)+IF(OR($F462 &gt;= N$6, $G462 &lt; M$6), 0, 2)+1)</f>
        <v/>
      </c>
      <c r="N462" s="68" t="str">
        <f ca="1">INDEX({"","_","-","="},IF(OR($D462 &gt;= O$6, $E462 &lt; N$6), 0, 1)+IF(OR($F462 &gt;= O$6, $G462 &lt; N$6), 0, 2)+1)</f>
        <v/>
      </c>
      <c r="O462" s="68" t="str">
        <f ca="1">INDEX({"","_","-","="},IF(OR($D462 &gt;= P$6, $E462 &lt; O$6), 0, 1)+IF(OR($F462 &gt;= P$6, $G462 &lt; O$6), 0, 2)+1)</f>
        <v/>
      </c>
      <c r="P462" s="68" t="str">
        <f ca="1">INDEX({"","_","-","="},IF(OR($D462 &gt;= Q$6, $E462 &lt; P$6), 0, 1)+IF(OR($F462 &gt;= Q$6, $G462 &lt; P$6), 0, 2)+1)</f>
        <v/>
      </c>
      <c r="Q462" s="68" t="str">
        <f ca="1">INDEX({"","_","-","="},IF(OR($D462 &gt;= R$6, $E462 &lt; Q$6), 0, 1)+IF(OR($F462 &gt;= R$6, $G462 &lt; Q$6), 0, 2)+1)</f>
        <v/>
      </c>
      <c r="R462" s="68" t="str">
        <f ca="1">INDEX({"","_","-","="},IF(OR($D462 &gt;= S$6, $E462 &lt; R$6), 0, 1)+IF(OR($F462 &gt;= S$6, $G462 &lt; R$6), 0, 2)+1)</f>
        <v/>
      </c>
      <c r="S462" s="68" t="str">
        <f ca="1">INDEX({"","_","-","="},IF(OR($D462 &gt;= T$6, $E462 &lt; S$6), 0, 1)+IF(OR($F462 &gt;= T$6, $G462 &lt; S$6), 0, 2)+1)</f>
        <v/>
      </c>
      <c r="T462" s="68" t="str">
        <f ca="1">INDEX({"","_","-","="},IF(OR($D462 &gt;= U$6, $E462 &lt; T$6), 0, 1)+IF(OR($F462 &gt;= U$6, $G462 &lt; T$6), 0, 2)+1)</f>
        <v/>
      </c>
      <c r="U462" s="68" t="str">
        <f ca="1">INDEX({"","_","-","="},IF(OR($D462 &gt;= V$6, $E462 &lt; U$6), 0, 1)+IF(OR($F462 &gt;= V$6, $G462 &lt; U$6), 0, 2)+1)</f>
        <v/>
      </c>
      <c r="V462" s="68" t="str">
        <f ca="1">INDEX({"","_","-","="},IF(OR($D462 &gt;= W$6, $E462 &lt; V$6), 0, 1)+IF(OR($F462 &gt;= W$6, $G462 &lt; V$6), 0, 2)+1)</f>
        <v/>
      </c>
      <c r="W462" s="68" t="str">
        <f ca="1">INDEX({"","_","-","="},IF(OR($D462 &gt;= X$6, $E462 &lt; W$6), 0, 1)+IF(OR($F462 &gt;= X$6, $G462 &lt; W$6), 0, 2)+1)</f>
        <v/>
      </c>
      <c r="X462" s="68" t="str">
        <f ca="1">INDEX({"","_","-","="},IF(OR($D462 &gt;= Y$6, $E462 &lt; X$6), 0, 1)+IF(OR($F462 &gt;= Y$6, $G462 &lt; X$6), 0, 2)+1)</f>
        <v/>
      </c>
      <c r="Y462" s="68" t="str">
        <f ca="1">INDEX({"","_","-","="},IF(OR($D462 &gt;= Z$6, $E462 &lt; Y$6), 0, 1)+IF(OR($F462 &gt;= Z$6, $G462 &lt; Y$6), 0, 2)+1)</f>
        <v/>
      </c>
      <c r="Z462" s="68" t="str">
        <f ca="1">INDEX({"","_","-","="},IF(OR($D462 &gt;= AA$6, $E462 &lt; Z$6), 0, 1)+IF(OR($F462 &gt;= AA$6, $G462 &lt; Z$6), 0, 2)+1)</f>
        <v/>
      </c>
      <c r="AA462" s="68" t="str">
        <f ca="1">INDEX({"","_","-","="},IF(OR($D462 &gt;= AB$6, $E462 &lt; AA$6), 0, 1)+IF(OR($F462 &gt;= AB$6, $G462 &lt; AA$6), 0, 2)+1)</f>
        <v/>
      </c>
      <c r="AB462" s="68" t="str">
        <f ca="1">INDEX({"","_","-","="},IF(OR($D462 &gt;= AC$6, $E462 &lt; AB$6), 0, 1)+IF(OR($F462 &gt;= AC$6, $G462 &lt; AB$6), 0, 2)+1)</f>
        <v/>
      </c>
      <c r="AC462" s="68" t="str">
        <f ca="1">INDEX({"","_","-","="},IF(OR($D462 &gt;= AD$6, $E462 &lt; AC$6), 0, 1)+IF(OR($F462 &gt;= AD$6, $G462 &lt; AC$6), 0, 2)+1)</f>
        <v/>
      </c>
      <c r="AD462" s="68" t="str">
        <f ca="1">INDEX({"","_","-","="},IF(OR($D462 &gt;= AE$6, $E462 &lt; AD$6), 0, 1)+IF(OR($F462 &gt;= AE$6, $G462 &lt; AD$6), 0, 2)+1)</f>
        <v/>
      </c>
      <c r="AE462" s="68" t="str">
        <f ca="1">INDEX({"","_","-","="},IF(OR($D462 &gt;= AF$6, $E462 &lt; AE$6), 0, 1)+IF(OR($F462 &gt;= AF$6, $G462 &lt; AE$6), 0, 2)+1)</f>
        <v/>
      </c>
      <c r="AF462" s="68" t="str">
        <f ca="1">INDEX({"","_","-","="},IF(OR($D462 &gt;= AG$6, $E462 &lt; AF$6), 0, 1)+IF(OR($F462 &gt;= AG$6, $G462 &lt; AF$6), 0, 2)+1)</f>
        <v/>
      </c>
      <c r="AG462" s="68" t="str">
        <f ca="1">INDEX({"","_","-","="},IF(OR($D462 &gt;= AH$6, $E462 &lt; AG$6), 0, 1)+IF(OR($F462 &gt;= AH$6, $G462 &lt; AG$6), 0, 2)+1)</f>
        <v/>
      </c>
      <c r="AH462" s="68" t="str">
        <f ca="1">INDEX({"","_","-","="},IF(OR($D462 &gt;= AI$6, $E462 &lt; AH$6), 0, 1)+IF(OR($F462 &gt;= AI$6, $G462 &lt; AH$6), 0, 2)+1)</f>
        <v/>
      </c>
      <c r="AI462" s="68" t="str">
        <f ca="1">INDEX({"","_","-","="},IF(OR($D462 &gt;= AJ$6, $E462 &lt; AI$6), 0, 1)+IF(OR($F462 &gt;= AJ$6, $G462 &lt; AI$6), 0, 2)+1)</f>
        <v/>
      </c>
      <c r="AJ462" s="68" t="str">
        <f ca="1">INDEX({"","_","-","="},IF(OR($D462 &gt;= AK$6, $E462 &lt; AJ$6), 0, 1)+IF(OR($F462 &gt;= AK$6, $G462 &lt; AJ$6), 0, 2)+1)</f>
        <v/>
      </c>
      <c r="AK462" s="68" t="str">
        <f ca="1">INDEX({"","_","-","="},IF(OR($D462 &gt;= AL$6, $E462 &lt; AK$6), 0, 1)+IF(OR($F462 &gt;= AL$6, $G462 &lt; AK$6), 0, 2)+1)</f>
        <v/>
      </c>
      <c r="AL462" s="68" t="str">
        <f ca="1">INDEX({"","_","-","="},IF(OR($D462 &gt;= AM$6, $E462 &lt; AL$6), 0, 1)+IF(OR($F462 &gt;= AM$6, $G462 &lt; AL$6), 0, 2)+1)</f>
        <v/>
      </c>
      <c r="AM462" s="68" t="str">
        <f ca="1">INDEX({"","_","-","="},IF(OR($D462 &gt;= AN$6, $E462 &lt; AM$6), 0, 1)+IF(OR($F462 &gt;= AN$6, $G462 &lt; AM$6), 0, 2)+1)</f>
        <v/>
      </c>
      <c r="AN462" s="68" t="str">
        <f ca="1">INDEX({"","_","-","="},IF(OR($D462 &gt;= AO$6, $E462 &lt; AN$6), 0, 1)+IF(OR($F462 &gt;= AO$6, $G462 &lt; AN$6), 0, 2)+1)</f>
        <v/>
      </c>
      <c r="AO462" s="68" t="str">
        <f ca="1">INDEX({"","_","-","="},IF(OR($D462 &gt;= AP$6, $E462 &lt; AO$6), 0, 1)+IF(OR($F462 &gt;= AP$6, $G462 &lt; AO$6), 0, 2)+1)</f>
        <v/>
      </c>
      <c r="AP462" s="68" t="str">
        <f ca="1">INDEX({"","_","-","="},IF(OR($D462 &gt;= AQ$6, $E462 &lt; AP$6), 0, 1)+IF(OR($F462 &gt;= AQ$6, $G462 &lt; AP$6), 0, 2)+1)</f>
        <v/>
      </c>
      <c r="AQ462" s="68" t="str">
        <f ca="1">INDEX({"","_","-","="},IF(OR($D462 &gt;= AR$6, $E462 &lt; AQ$6), 0, 1)+IF(OR($F462 &gt;= AR$6, $G462 &lt; AQ$6), 0, 2)+1)</f>
        <v/>
      </c>
      <c r="AR462" s="68" t="str">
        <f ca="1">INDEX({"","_","-","="},IF(OR($D462 &gt;= AS$6, $E462 &lt; AR$6), 0, 1)+IF(OR($F462 &gt;= AS$6, $G462 &lt; AR$6), 0, 2)+1)</f>
        <v/>
      </c>
      <c r="AS462" s="68" t="str">
        <f ca="1">INDEX({"","_","-","="},IF(OR($D462 &gt;= AT$6, $E462 &lt; AS$6), 0, 1)+IF(OR($F462 &gt;= AT$6, $G462 &lt; AS$6), 0, 2)+1)</f>
        <v/>
      </c>
      <c r="AT462" s="68" t="str">
        <f ca="1">INDEX({"","_","-","="},IF(OR($D462 &gt;= AU$6, $E462 &lt; AT$6), 0, 1)+IF(OR($F462 &gt;= AU$6, $G462 &lt; AT$6), 0, 2)+1)</f>
        <v/>
      </c>
      <c r="AU462" s="68" t="str">
        <f ca="1">INDEX({"","_","-","="},IF(OR($D462 &gt;= AV$6, $E462 &lt; AU$6), 0, 1)+IF(OR($F462 &gt;= AV$6, $G462 &lt; AU$6), 0, 2)+1)</f>
        <v/>
      </c>
      <c r="AV462" s="68" t="str">
        <f ca="1">INDEX({"","_","-","="},IF(OR($D462 &gt;= AW$6, $E462 &lt; AV$6), 0, 1)+IF(OR($F462 &gt;= AW$6, $G462 &lt; AV$6), 0, 2)+1)</f>
        <v/>
      </c>
      <c r="AW462" s="68" t="str">
        <f ca="1">INDEX({"","_","-","="},IF(OR($D462 &gt;= AX$6, $E462 &lt; AW$6), 0, 1)+IF(OR($F462 &gt;= AX$6, $G462 &lt; AW$6), 0, 2)+1)</f>
        <v/>
      </c>
      <c r="AX462" s="68" t="str">
        <f ca="1">INDEX({"","_","-","="},IF(OR($D462 &gt;= AY$6, $E462 &lt; AX$6), 0, 1)+IF(OR($F462 &gt;= AY$6, $G462 &lt; AX$6), 0, 2)+1)</f>
        <v/>
      </c>
      <c r="AY462" s="68" t="str">
        <f ca="1">INDEX({"","_","-","="},IF(OR($D462 &gt;= AZ$6, $E462 &lt; AY$6), 0, 1)+IF(OR($F462 &gt;= AZ$6, $G462 &lt; AY$6), 0, 2)+1)</f>
        <v/>
      </c>
      <c r="AZ462" s="68" t="str">
        <f ca="1">INDEX({"","_","-","="},IF(OR($D462 &gt;= BA$6, $E462 &lt; AZ$6), 0, 1)+IF(OR($F462 &gt;= BA$6, $G462 &lt; AZ$6), 0, 2)+1)</f>
        <v/>
      </c>
      <c r="BA462" s="68" t="str">
        <f ca="1">INDEX({"","_","-","="},IF(OR($D462 &gt;= BB$6, $E462 &lt; BA$6), 0, 1)+IF(OR($F462 &gt;= BB$6, $G462 &lt; BA$6), 0, 2)+1)</f>
        <v/>
      </c>
      <c r="BB462" s="68" t="str">
        <f ca="1">INDEX({"","_","-","="},IF(OR($D462 &gt;= BC$6, $E462 &lt; BB$6), 0, 1)+IF(OR($F462 &gt;= BC$6, $G462 &lt; BB$6), 0, 2)+1)</f>
        <v/>
      </c>
      <c r="BC462" s="68" t="str">
        <f ca="1">INDEX({"","_","-","="},IF(OR($D462 &gt;= BD$6, $E462 &lt; BC$6), 0, 1)+IF(OR($F462 &gt;= BD$6, $G462 &lt; BC$6), 0, 2)+1)</f>
        <v/>
      </c>
      <c r="BD462" s="68" t="str">
        <f ca="1">INDEX({"","_","-","="},IF(OR($D462 &gt;= BE$6, $E462 &lt; BD$6), 0, 1)+IF(OR($F462 &gt;= BE$6, $G462 &lt; BD$6), 0, 2)+1)</f>
        <v/>
      </c>
      <c r="BE462" s="68" t="str">
        <f ca="1">INDEX({"","_","-","="},IF(OR($D462 &gt;= BF$6, $E462 &lt; BE$6), 0, 1)+IF(OR($F462 &gt;= BF$6, $G462 &lt; BE$6), 0, 2)+1)</f>
        <v/>
      </c>
      <c r="BF462" s="68" t="str">
        <f ca="1">INDEX({"","_","-","="},IF(OR($D462 &gt;= BG$6, $E462 &lt; BF$6), 0, 1)+IF(OR($F462 &gt;= BG$6, $G462 &lt; BF$6), 0, 2)+1)</f>
        <v/>
      </c>
      <c r="BG462" s="68" t="str">
        <f ca="1">INDEX({"","_","-","="},IF(OR($D462 &gt;= BH$6, $E462 &lt; BG$6), 0, 1)+IF(OR($F462 &gt;= BH$6, $G462 &lt; BG$6), 0, 2)+1)</f>
        <v/>
      </c>
      <c r="BH462" s="68" t="str">
        <f ca="1">INDEX({"","_","-","="},IF(OR($D462 &gt;= BI$6, $E462 &lt; BH$6), 0, 1)+IF(OR($F462 &gt;= BI$6, $G462 &lt; BH$6), 0, 2)+1)</f>
        <v/>
      </c>
      <c r="BI462" s="68" t="str">
        <f ca="1">INDEX({"","_","-","="},IF(OR($D462 &gt;= BJ$6, $E462 &lt; BI$6), 0, 1)+IF(OR($F462 &gt;= BJ$6, $G462 &lt; BI$6), 0, 2)+1)</f>
        <v/>
      </c>
      <c r="BJ462" s="68" t="str">
        <f ca="1">INDEX({"","_","-","="},IF(OR($D462 &gt;= BK$6, $E462 &lt; BJ$6), 0, 1)+IF(OR($F462 &gt;= BK$6, $G462 &lt; BJ$6), 0, 2)+1)</f>
        <v/>
      </c>
      <c r="BK462" s="68" t="str">
        <f ca="1">INDEX({"","_","-","="},IF(OR($D462 &gt;= BL$6, $E462 &lt; BK$6), 0, 1)+IF(OR($F462 &gt;= BL$6, $G462 &lt; BK$6), 0, 2)+1)</f>
        <v/>
      </c>
      <c r="BL462" s="68" t="str">
        <f ca="1">INDEX({"","_","-","="},IF(OR($D462 &gt;= BM$6, $E462 &lt; BL$6), 0, 1)+IF(OR($F462 &gt;= BM$6, $G462 &lt; BL$6), 0, 2)+1)</f>
        <v/>
      </c>
      <c r="BM462" s="68" t="str">
        <f ca="1">INDEX({"","_","-","="},IF(OR($D462 &gt;= BN$6, $E462 &lt; BM$6), 0, 1)+IF(OR($F462 &gt;= BN$6, $G462 &lt; BM$6), 0, 2)+1)</f>
        <v/>
      </c>
      <c r="BN462" s="68" t="str">
        <f ca="1">INDEX({"","_","-","="},IF(OR($D462 &gt;= BO$6, $E462 &lt; BN$6), 0, 1)+IF(OR($F462 &gt;= BO$6, $G462 &lt; BN$6), 0, 2)+1)</f>
        <v/>
      </c>
      <c r="BO462" s="68" t="str">
        <f ca="1">INDEX({"","_","-","="},IF(OR($D462 &gt;= BP$6, $E462 &lt; BO$6), 0, 1)+IF(OR($F462 &gt;= BP$6, $G462 &lt; BO$6), 0, 2)+1)</f>
        <v/>
      </c>
      <c r="BP462" s="68" t="str">
        <f ca="1">INDEX({"","_","-","="},IF(OR($D462 &gt;= BQ$6, $E462 &lt; BP$6), 0, 1)+IF(OR($F462 &gt;= BQ$6, $G462 &lt; BP$6), 0, 2)+1)</f>
        <v/>
      </c>
      <c r="BQ462" s="68" t="str">
        <f ca="1">INDEX({"","_","-","="},IF(OR($D462 &gt;= BR$6, $E462 &lt; BQ$6), 0, 1)+IF(OR($F462 &gt;= BR$6, $G462 &lt; BQ$6), 0, 2)+1)</f>
        <v/>
      </c>
      <c r="BR462" s="68" t="str">
        <f ca="1">INDEX({"","_","-","="},IF(OR($D462 &gt;= BS$6, $E462 &lt; BR$6), 0, 1)+IF(OR($F462 &gt;= BS$6, $G462 &lt; BR$6), 0, 2)+1)</f>
        <v/>
      </c>
      <c r="BS462" s="68" t="str">
        <f ca="1">INDEX({"","_","-","="},IF(OR($D462 &gt;= BT$6, $E462 &lt; BS$6), 0, 1)+IF(OR($F462 &gt;= BT$6, $G462 &lt; BS$6), 0, 2)+1)</f>
        <v/>
      </c>
      <c r="BT462" s="68" t="str">
        <f ca="1">INDEX({"","_","-","="},IF(OR($D462 &gt;= BU$6, $E462 &lt; BT$6), 0, 1)+IF(OR($F462 &gt;= BU$6, $G462 &lt; BT$6), 0, 2)+1)</f>
        <v/>
      </c>
      <c r="BU462" s="68" t="str">
        <f ca="1">INDEX({"","_","-","="},IF(OR($D462 &gt;= BV$6, $E462 &lt; BU$6), 0, 1)+IF(OR($F462 &gt;= BV$6, $G462 &lt; BU$6), 0, 2)+1)</f>
        <v/>
      </c>
      <c r="BV462" s="68" t="str">
        <f ca="1">INDEX({"","_","-","="},IF(OR($D462 &gt;= BW$6, $E462 &lt; BV$6), 0, 1)+IF(OR($F462 &gt;= BW$6, $G462 &lt; BV$6), 0, 2)+1)</f>
        <v/>
      </c>
      <c r="BW462" s="68" t="str">
        <f ca="1">INDEX({"","_","-","="},IF(OR($D462 &gt;= BX$6, $E462 &lt; BW$6), 0, 1)+IF(OR($F462 &gt;= BX$6, $G462 &lt; BW$6), 0, 2)+1)</f>
        <v/>
      </c>
      <c r="BX462" s="68" t="str">
        <f ca="1">INDEX({"","_","-","="},IF(OR($D462 &gt;= BY$6, $E462 &lt; BX$6), 0, 1)+IF(OR($F462 &gt;= BY$6, $G462 &lt; BX$6), 0, 2)+1)</f>
        <v/>
      </c>
      <c r="BY462" s="68" t="str">
        <f ca="1">INDEX({"","_","-","="},IF(OR($D462 &gt;= BZ$6, $E462 &lt; BY$6), 0, 1)+IF(OR($F462 &gt;= BZ$6, $G462 &lt; BY$6), 0, 2)+1)</f>
        <v/>
      </c>
      <c r="BZ462" s="68" t="str">
        <f ca="1">INDEX({"","_","-","="},IF(OR($D462 &gt;= CA$6, $E462 &lt; BZ$6), 0, 1)+IF(OR($F462 &gt;= CA$6, $G462 &lt; BZ$6), 0, 2)+1)</f>
        <v/>
      </c>
      <c r="CA462" s="68" t="str">
        <f ca="1">INDEX({"","_","-","="},IF(OR($D462 &gt;= CB$6, $E462 &lt; CA$6), 0, 1)+IF(OR($F462 &gt;= CB$6, $G462 &lt; CA$6), 0, 2)+1)</f>
        <v/>
      </c>
      <c r="CB462" s="68" t="str">
        <f ca="1">INDEX({"","_","-","="},IF(OR($D462 &gt;= CC$6, $E462 &lt; CB$6), 0, 1)+IF(OR($F462 &gt;= CC$6, $G462 &lt; CB$6), 0, 2)+1)</f>
        <v/>
      </c>
      <c r="CC462" s="68" t="str">
        <f ca="1">INDEX({"","_","-","="},IF(OR($D462 &gt;= CD$6, $E462 &lt; CC$6), 0, 1)+IF(OR($F462 &gt;= CD$6, $G462 &lt; CC$6), 0, 2)+1)</f>
        <v/>
      </c>
      <c r="CD462" s="68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IF('临-进度'!M458,'临-进度'!$A458,"")</f>
        <v/>
      </c>
      <c r="B463" s="8" t="str">
        <f ca="1">IF('临-进度'!M458,'临-进度'!$B458,"")</f>
        <v/>
      </c>
      <c r="C463" s="8" t="str">
        <f ca="1">IF('临-进度'!M458,'临-进度'!$E458,"")</f>
        <v/>
      </c>
      <c r="D463" s="40" t="str">
        <f ca="1">IF('临-进度'!$M458,'临-进度'!$I458,"")</f>
        <v/>
      </c>
      <c r="E463" s="40" t="str">
        <f ca="1">IF('临-进度'!$M458,'临-进度'!$AE458,"")</f>
        <v/>
      </c>
      <c r="F463" s="40" t="str">
        <f ca="1">IF('临-进度'!$M458,'临-进度'!$J458,"")</f>
        <v/>
      </c>
      <c r="G463" s="73" t="str">
        <f ca="1">IF('临-进度'!$M458,'临-进度'!$AF458,"")</f>
        <v/>
      </c>
      <c r="H463" s="68" t="str">
        <f ca="1">INDEX({"","_","-","="},IF(OR($D463 &gt;= I$6, $E463 &lt; H$6), 0, 1)+IF(OR($F463 &gt;= I$6, $G463 &lt; H$6), 0, 2)+1)</f>
        <v/>
      </c>
      <c r="I463" s="68" t="str">
        <f ca="1">INDEX({"","_","-","="},IF(OR($D463 &gt;= J$6, $E463 &lt; I$6), 0, 1)+IF(OR($F463 &gt;= J$6, $G463 &lt; I$6), 0, 2)+1)</f>
        <v/>
      </c>
      <c r="J463" s="68" t="str">
        <f ca="1">INDEX({"","_","-","="},IF(OR($D463 &gt;= K$6, $E463 &lt; J$6), 0, 1)+IF(OR($F463 &gt;= K$6, $G463 &lt; J$6), 0, 2)+1)</f>
        <v/>
      </c>
      <c r="K463" s="68" t="str">
        <f ca="1">INDEX({"","_","-","="},IF(OR($D463 &gt;= L$6, $E463 &lt; K$6), 0, 1)+IF(OR($F463 &gt;= L$6, $G463 &lt; K$6), 0, 2)+1)</f>
        <v/>
      </c>
      <c r="L463" s="68" t="str">
        <f ca="1">INDEX({"","_","-","="},IF(OR($D463 &gt;= M$6, $E463 &lt; L$6), 0, 1)+IF(OR($F463 &gt;= M$6, $G463 &lt; L$6), 0, 2)+1)</f>
        <v/>
      </c>
      <c r="M463" s="68" t="str">
        <f ca="1">INDEX({"","_","-","="},IF(OR($D463 &gt;= N$6, $E463 &lt; M$6), 0, 1)+IF(OR($F463 &gt;= N$6, $G463 &lt; M$6), 0, 2)+1)</f>
        <v/>
      </c>
      <c r="N463" s="68" t="str">
        <f ca="1">INDEX({"","_","-","="},IF(OR($D463 &gt;= O$6, $E463 &lt; N$6), 0, 1)+IF(OR($F463 &gt;= O$6, $G463 &lt; N$6), 0, 2)+1)</f>
        <v/>
      </c>
      <c r="O463" s="68" t="str">
        <f ca="1">INDEX({"","_","-","="},IF(OR($D463 &gt;= P$6, $E463 &lt; O$6), 0, 1)+IF(OR($F463 &gt;= P$6, $G463 &lt; O$6), 0, 2)+1)</f>
        <v/>
      </c>
      <c r="P463" s="68" t="str">
        <f ca="1">INDEX({"","_","-","="},IF(OR($D463 &gt;= Q$6, $E463 &lt; P$6), 0, 1)+IF(OR($F463 &gt;= Q$6, $G463 &lt; P$6), 0, 2)+1)</f>
        <v/>
      </c>
      <c r="Q463" s="68" t="str">
        <f ca="1">INDEX({"","_","-","="},IF(OR($D463 &gt;= R$6, $E463 &lt; Q$6), 0, 1)+IF(OR($F463 &gt;= R$6, $G463 &lt; Q$6), 0, 2)+1)</f>
        <v/>
      </c>
      <c r="R463" s="68" t="str">
        <f ca="1">INDEX({"","_","-","="},IF(OR($D463 &gt;= S$6, $E463 &lt; R$6), 0, 1)+IF(OR($F463 &gt;= S$6, $G463 &lt; R$6), 0, 2)+1)</f>
        <v/>
      </c>
      <c r="S463" s="68" t="str">
        <f ca="1">INDEX({"","_","-","="},IF(OR($D463 &gt;= T$6, $E463 &lt; S$6), 0, 1)+IF(OR($F463 &gt;= T$6, $G463 &lt; S$6), 0, 2)+1)</f>
        <v/>
      </c>
      <c r="T463" s="68" t="str">
        <f ca="1">INDEX({"","_","-","="},IF(OR($D463 &gt;= U$6, $E463 &lt; T$6), 0, 1)+IF(OR($F463 &gt;= U$6, $G463 &lt; T$6), 0, 2)+1)</f>
        <v/>
      </c>
      <c r="U463" s="68" t="str">
        <f ca="1">INDEX({"","_","-","="},IF(OR($D463 &gt;= V$6, $E463 &lt; U$6), 0, 1)+IF(OR($F463 &gt;= V$6, $G463 &lt; U$6), 0, 2)+1)</f>
        <v/>
      </c>
      <c r="V463" s="68" t="str">
        <f ca="1">INDEX({"","_","-","="},IF(OR($D463 &gt;= W$6, $E463 &lt; V$6), 0, 1)+IF(OR($F463 &gt;= W$6, $G463 &lt; V$6), 0, 2)+1)</f>
        <v/>
      </c>
      <c r="W463" s="68" t="str">
        <f ca="1">INDEX({"","_","-","="},IF(OR($D463 &gt;= X$6, $E463 &lt; W$6), 0, 1)+IF(OR($F463 &gt;= X$6, $G463 &lt; W$6), 0, 2)+1)</f>
        <v/>
      </c>
      <c r="X463" s="68" t="str">
        <f ca="1">INDEX({"","_","-","="},IF(OR($D463 &gt;= Y$6, $E463 &lt; X$6), 0, 1)+IF(OR($F463 &gt;= Y$6, $G463 &lt; X$6), 0, 2)+1)</f>
        <v/>
      </c>
      <c r="Y463" s="68" t="str">
        <f ca="1">INDEX({"","_","-","="},IF(OR($D463 &gt;= Z$6, $E463 &lt; Y$6), 0, 1)+IF(OR($F463 &gt;= Z$6, $G463 &lt; Y$6), 0, 2)+1)</f>
        <v/>
      </c>
      <c r="Z463" s="68" t="str">
        <f ca="1">INDEX({"","_","-","="},IF(OR($D463 &gt;= AA$6, $E463 &lt; Z$6), 0, 1)+IF(OR($F463 &gt;= AA$6, $G463 &lt; Z$6), 0, 2)+1)</f>
        <v/>
      </c>
      <c r="AA463" s="68" t="str">
        <f ca="1">INDEX({"","_","-","="},IF(OR($D463 &gt;= AB$6, $E463 &lt; AA$6), 0, 1)+IF(OR($F463 &gt;= AB$6, $G463 &lt; AA$6), 0, 2)+1)</f>
        <v/>
      </c>
      <c r="AB463" s="68" t="str">
        <f ca="1">INDEX({"","_","-","="},IF(OR($D463 &gt;= AC$6, $E463 &lt; AB$6), 0, 1)+IF(OR($F463 &gt;= AC$6, $G463 &lt; AB$6), 0, 2)+1)</f>
        <v/>
      </c>
      <c r="AC463" s="68" t="str">
        <f ca="1">INDEX({"","_","-","="},IF(OR($D463 &gt;= AD$6, $E463 &lt; AC$6), 0, 1)+IF(OR($F463 &gt;= AD$6, $G463 &lt; AC$6), 0, 2)+1)</f>
        <v/>
      </c>
      <c r="AD463" s="68" t="str">
        <f ca="1">INDEX({"","_","-","="},IF(OR($D463 &gt;= AE$6, $E463 &lt; AD$6), 0, 1)+IF(OR($F463 &gt;= AE$6, $G463 &lt; AD$6), 0, 2)+1)</f>
        <v/>
      </c>
      <c r="AE463" s="68" t="str">
        <f ca="1">INDEX({"","_","-","="},IF(OR($D463 &gt;= AF$6, $E463 &lt; AE$6), 0, 1)+IF(OR($F463 &gt;= AF$6, $G463 &lt; AE$6), 0, 2)+1)</f>
        <v/>
      </c>
      <c r="AF463" s="68" t="str">
        <f ca="1">INDEX({"","_","-","="},IF(OR($D463 &gt;= AG$6, $E463 &lt; AF$6), 0, 1)+IF(OR($F463 &gt;= AG$6, $G463 &lt; AF$6), 0, 2)+1)</f>
        <v/>
      </c>
      <c r="AG463" s="68" t="str">
        <f ca="1">INDEX({"","_","-","="},IF(OR($D463 &gt;= AH$6, $E463 &lt; AG$6), 0, 1)+IF(OR($F463 &gt;= AH$6, $G463 &lt; AG$6), 0, 2)+1)</f>
        <v/>
      </c>
      <c r="AH463" s="68" t="str">
        <f ca="1">INDEX({"","_","-","="},IF(OR($D463 &gt;= AI$6, $E463 &lt; AH$6), 0, 1)+IF(OR($F463 &gt;= AI$6, $G463 &lt; AH$6), 0, 2)+1)</f>
        <v/>
      </c>
      <c r="AI463" s="68" t="str">
        <f ca="1">INDEX({"","_","-","="},IF(OR($D463 &gt;= AJ$6, $E463 &lt; AI$6), 0, 1)+IF(OR($F463 &gt;= AJ$6, $G463 &lt; AI$6), 0, 2)+1)</f>
        <v/>
      </c>
      <c r="AJ463" s="68" t="str">
        <f ca="1">INDEX({"","_","-","="},IF(OR($D463 &gt;= AK$6, $E463 &lt; AJ$6), 0, 1)+IF(OR($F463 &gt;= AK$6, $G463 &lt; AJ$6), 0, 2)+1)</f>
        <v/>
      </c>
      <c r="AK463" s="68" t="str">
        <f ca="1">INDEX({"","_","-","="},IF(OR($D463 &gt;= AL$6, $E463 &lt; AK$6), 0, 1)+IF(OR($F463 &gt;= AL$6, $G463 &lt; AK$6), 0, 2)+1)</f>
        <v/>
      </c>
      <c r="AL463" s="68" t="str">
        <f ca="1">INDEX({"","_","-","="},IF(OR($D463 &gt;= AM$6, $E463 &lt; AL$6), 0, 1)+IF(OR($F463 &gt;= AM$6, $G463 &lt; AL$6), 0, 2)+1)</f>
        <v/>
      </c>
      <c r="AM463" s="68" t="str">
        <f ca="1">INDEX({"","_","-","="},IF(OR($D463 &gt;= AN$6, $E463 &lt; AM$6), 0, 1)+IF(OR($F463 &gt;= AN$6, $G463 &lt; AM$6), 0, 2)+1)</f>
        <v/>
      </c>
      <c r="AN463" s="68" t="str">
        <f ca="1">INDEX({"","_","-","="},IF(OR($D463 &gt;= AO$6, $E463 &lt; AN$6), 0, 1)+IF(OR($F463 &gt;= AO$6, $G463 &lt; AN$6), 0, 2)+1)</f>
        <v/>
      </c>
      <c r="AO463" s="68" t="str">
        <f ca="1">INDEX({"","_","-","="},IF(OR($D463 &gt;= AP$6, $E463 &lt; AO$6), 0, 1)+IF(OR($F463 &gt;= AP$6, $G463 &lt; AO$6), 0, 2)+1)</f>
        <v/>
      </c>
      <c r="AP463" s="68" t="str">
        <f ca="1">INDEX({"","_","-","="},IF(OR($D463 &gt;= AQ$6, $E463 &lt; AP$6), 0, 1)+IF(OR($F463 &gt;= AQ$6, $G463 &lt; AP$6), 0, 2)+1)</f>
        <v/>
      </c>
      <c r="AQ463" s="68" t="str">
        <f ca="1">INDEX({"","_","-","="},IF(OR($D463 &gt;= AR$6, $E463 &lt; AQ$6), 0, 1)+IF(OR($F463 &gt;= AR$6, $G463 &lt; AQ$6), 0, 2)+1)</f>
        <v/>
      </c>
      <c r="AR463" s="68" t="str">
        <f ca="1">INDEX({"","_","-","="},IF(OR($D463 &gt;= AS$6, $E463 &lt; AR$6), 0, 1)+IF(OR($F463 &gt;= AS$6, $G463 &lt; AR$6), 0, 2)+1)</f>
        <v/>
      </c>
      <c r="AS463" s="68" t="str">
        <f ca="1">INDEX({"","_","-","="},IF(OR($D463 &gt;= AT$6, $E463 &lt; AS$6), 0, 1)+IF(OR($F463 &gt;= AT$6, $G463 &lt; AS$6), 0, 2)+1)</f>
        <v/>
      </c>
      <c r="AT463" s="68" t="str">
        <f ca="1">INDEX({"","_","-","="},IF(OR($D463 &gt;= AU$6, $E463 &lt; AT$6), 0, 1)+IF(OR($F463 &gt;= AU$6, $G463 &lt; AT$6), 0, 2)+1)</f>
        <v/>
      </c>
      <c r="AU463" s="68" t="str">
        <f ca="1">INDEX({"","_","-","="},IF(OR($D463 &gt;= AV$6, $E463 &lt; AU$6), 0, 1)+IF(OR($F463 &gt;= AV$6, $G463 &lt; AU$6), 0, 2)+1)</f>
        <v/>
      </c>
      <c r="AV463" s="68" t="str">
        <f ca="1">INDEX({"","_","-","="},IF(OR($D463 &gt;= AW$6, $E463 &lt; AV$6), 0, 1)+IF(OR($F463 &gt;= AW$6, $G463 &lt; AV$6), 0, 2)+1)</f>
        <v/>
      </c>
      <c r="AW463" s="68" t="str">
        <f ca="1">INDEX({"","_","-","="},IF(OR($D463 &gt;= AX$6, $E463 &lt; AW$6), 0, 1)+IF(OR($F463 &gt;= AX$6, $G463 &lt; AW$6), 0, 2)+1)</f>
        <v/>
      </c>
      <c r="AX463" s="68" t="str">
        <f ca="1">INDEX({"","_","-","="},IF(OR($D463 &gt;= AY$6, $E463 &lt; AX$6), 0, 1)+IF(OR($F463 &gt;= AY$6, $G463 &lt; AX$6), 0, 2)+1)</f>
        <v/>
      </c>
      <c r="AY463" s="68" t="str">
        <f ca="1">INDEX({"","_","-","="},IF(OR($D463 &gt;= AZ$6, $E463 &lt; AY$6), 0, 1)+IF(OR($F463 &gt;= AZ$6, $G463 &lt; AY$6), 0, 2)+1)</f>
        <v/>
      </c>
      <c r="AZ463" s="68" t="str">
        <f ca="1">INDEX({"","_","-","="},IF(OR($D463 &gt;= BA$6, $E463 &lt; AZ$6), 0, 1)+IF(OR($F463 &gt;= BA$6, $G463 &lt; AZ$6), 0, 2)+1)</f>
        <v/>
      </c>
      <c r="BA463" s="68" t="str">
        <f ca="1">INDEX({"","_","-","="},IF(OR($D463 &gt;= BB$6, $E463 &lt; BA$6), 0, 1)+IF(OR($F463 &gt;= BB$6, $G463 &lt; BA$6), 0, 2)+1)</f>
        <v/>
      </c>
      <c r="BB463" s="68" t="str">
        <f ca="1">INDEX({"","_","-","="},IF(OR($D463 &gt;= BC$6, $E463 &lt; BB$6), 0, 1)+IF(OR($F463 &gt;= BC$6, $G463 &lt; BB$6), 0, 2)+1)</f>
        <v/>
      </c>
      <c r="BC463" s="68" t="str">
        <f ca="1">INDEX({"","_","-","="},IF(OR($D463 &gt;= BD$6, $E463 &lt; BC$6), 0, 1)+IF(OR($F463 &gt;= BD$6, $G463 &lt; BC$6), 0, 2)+1)</f>
        <v/>
      </c>
      <c r="BD463" s="68" t="str">
        <f ca="1">INDEX({"","_","-","="},IF(OR($D463 &gt;= BE$6, $E463 &lt; BD$6), 0, 1)+IF(OR($F463 &gt;= BE$6, $G463 &lt; BD$6), 0, 2)+1)</f>
        <v/>
      </c>
      <c r="BE463" s="68" t="str">
        <f ca="1">INDEX({"","_","-","="},IF(OR($D463 &gt;= BF$6, $E463 &lt; BE$6), 0, 1)+IF(OR($F463 &gt;= BF$6, $G463 &lt; BE$6), 0, 2)+1)</f>
        <v/>
      </c>
      <c r="BF463" s="68" t="str">
        <f ca="1">INDEX({"","_","-","="},IF(OR($D463 &gt;= BG$6, $E463 &lt; BF$6), 0, 1)+IF(OR($F463 &gt;= BG$6, $G463 &lt; BF$6), 0, 2)+1)</f>
        <v/>
      </c>
      <c r="BG463" s="68" t="str">
        <f ca="1">INDEX({"","_","-","="},IF(OR($D463 &gt;= BH$6, $E463 &lt; BG$6), 0, 1)+IF(OR($F463 &gt;= BH$6, $G463 &lt; BG$6), 0, 2)+1)</f>
        <v/>
      </c>
      <c r="BH463" s="68" t="str">
        <f ca="1">INDEX({"","_","-","="},IF(OR($D463 &gt;= BI$6, $E463 &lt; BH$6), 0, 1)+IF(OR($F463 &gt;= BI$6, $G463 &lt; BH$6), 0, 2)+1)</f>
        <v/>
      </c>
      <c r="BI463" s="68" t="str">
        <f ca="1">INDEX({"","_","-","="},IF(OR($D463 &gt;= BJ$6, $E463 &lt; BI$6), 0, 1)+IF(OR($F463 &gt;= BJ$6, $G463 &lt; BI$6), 0, 2)+1)</f>
        <v/>
      </c>
      <c r="BJ463" s="68" t="str">
        <f ca="1">INDEX({"","_","-","="},IF(OR($D463 &gt;= BK$6, $E463 &lt; BJ$6), 0, 1)+IF(OR($F463 &gt;= BK$6, $G463 &lt; BJ$6), 0, 2)+1)</f>
        <v/>
      </c>
      <c r="BK463" s="68" t="str">
        <f ca="1">INDEX({"","_","-","="},IF(OR($D463 &gt;= BL$6, $E463 &lt; BK$6), 0, 1)+IF(OR($F463 &gt;= BL$6, $G463 &lt; BK$6), 0, 2)+1)</f>
        <v/>
      </c>
      <c r="BL463" s="68" t="str">
        <f ca="1">INDEX({"","_","-","="},IF(OR($D463 &gt;= BM$6, $E463 &lt; BL$6), 0, 1)+IF(OR($F463 &gt;= BM$6, $G463 &lt; BL$6), 0, 2)+1)</f>
        <v/>
      </c>
      <c r="BM463" s="68" t="str">
        <f ca="1">INDEX({"","_","-","="},IF(OR($D463 &gt;= BN$6, $E463 &lt; BM$6), 0, 1)+IF(OR($F463 &gt;= BN$6, $G463 &lt; BM$6), 0, 2)+1)</f>
        <v/>
      </c>
      <c r="BN463" s="68" t="str">
        <f ca="1">INDEX({"","_","-","="},IF(OR($D463 &gt;= BO$6, $E463 &lt; BN$6), 0, 1)+IF(OR($F463 &gt;= BO$6, $G463 &lt; BN$6), 0, 2)+1)</f>
        <v/>
      </c>
      <c r="BO463" s="68" t="str">
        <f ca="1">INDEX({"","_","-","="},IF(OR($D463 &gt;= BP$6, $E463 &lt; BO$6), 0, 1)+IF(OR($F463 &gt;= BP$6, $G463 &lt; BO$6), 0, 2)+1)</f>
        <v/>
      </c>
      <c r="BP463" s="68" t="str">
        <f ca="1">INDEX({"","_","-","="},IF(OR($D463 &gt;= BQ$6, $E463 &lt; BP$6), 0, 1)+IF(OR($F463 &gt;= BQ$6, $G463 &lt; BP$6), 0, 2)+1)</f>
        <v/>
      </c>
      <c r="BQ463" s="68" t="str">
        <f ca="1">INDEX({"","_","-","="},IF(OR($D463 &gt;= BR$6, $E463 &lt; BQ$6), 0, 1)+IF(OR($F463 &gt;= BR$6, $G463 &lt; BQ$6), 0, 2)+1)</f>
        <v/>
      </c>
      <c r="BR463" s="68" t="str">
        <f ca="1">INDEX({"","_","-","="},IF(OR($D463 &gt;= BS$6, $E463 &lt; BR$6), 0, 1)+IF(OR($F463 &gt;= BS$6, $G463 &lt; BR$6), 0, 2)+1)</f>
        <v/>
      </c>
      <c r="BS463" s="68" t="str">
        <f ca="1">INDEX({"","_","-","="},IF(OR($D463 &gt;= BT$6, $E463 &lt; BS$6), 0, 1)+IF(OR($F463 &gt;= BT$6, $G463 &lt; BS$6), 0, 2)+1)</f>
        <v/>
      </c>
      <c r="BT463" s="68" t="str">
        <f ca="1">INDEX({"","_","-","="},IF(OR($D463 &gt;= BU$6, $E463 &lt; BT$6), 0, 1)+IF(OR($F463 &gt;= BU$6, $G463 &lt; BT$6), 0, 2)+1)</f>
        <v/>
      </c>
      <c r="BU463" s="68" t="str">
        <f ca="1">INDEX({"","_","-","="},IF(OR($D463 &gt;= BV$6, $E463 &lt; BU$6), 0, 1)+IF(OR($F463 &gt;= BV$6, $G463 &lt; BU$6), 0, 2)+1)</f>
        <v/>
      </c>
      <c r="BV463" s="68" t="str">
        <f ca="1">INDEX({"","_","-","="},IF(OR($D463 &gt;= BW$6, $E463 &lt; BV$6), 0, 1)+IF(OR($F463 &gt;= BW$6, $G463 &lt; BV$6), 0, 2)+1)</f>
        <v/>
      </c>
      <c r="BW463" s="68" t="str">
        <f ca="1">INDEX({"","_","-","="},IF(OR($D463 &gt;= BX$6, $E463 &lt; BW$6), 0, 1)+IF(OR($F463 &gt;= BX$6, $G463 &lt; BW$6), 0, 2)+1)</f>
        <v/>
      </c>
      <c r="BX463" s="68" t="str">
        <f ca="1">INDEX({"","_","-","="},IF(OR($D463 &gt;= BY$6, $E463 &lt; BX$6), 0, 1)+IF(OR($F463 &gt;= BY$6, $G463 &lt; BX$6), 0, 2)+1)</f>
        <v/>
      </c>
      <c r="BY463" s="68" t="str">
        <f ca="1">INDEX({"","_","-","="},IF(OR($D463 &gt;= BZ$6, $E463 &lt; BY$6), 0, 1)+IF(OR($F463 &gt;= BZ$6, $G463 &lt; BY$6), 0, 2)+1)</f>
        <v/>
      </c>
      <c r="BZ463" s="68" t="str">
        <f ca="1">INDEX({"","_","-","="},IF(OR($D463 &gt;= CA$6, $E463 &lt; BZ$6), 0, 1)+IF(OR($F463 &gt;= CA$6, $G463 &lt; BZ$6), 0, 2)+1)</f>
        <v/>
      </c>
      <c r="CA463" s="68" t="str">
        <f ca="1">INDEX({"","_","-","="},IF(OR($D463 &gt;= CB$6, $E463 &lt; CA$6), 0, 1)+IF(OR($F463 &gt;= CB$6, $G463 &lt; CA$6), 0, 2)+1)</f>
        <v/>
      </c>
      <c r="CB463" s="68" t="str">
        <f ca="1">INDEX({"","_","-","="},IF(OR($D463 &gt;= CC$6, $E463 &lt; CB$6), 0, 1)+IF(OR($F463 &gt;= CC$6, $G463 &lt; CB$6), 0, 2)+1)</f>
        <v/>
      </c>
      <c r="CC463" s="68" t="str">
        <f ca="1">INDEX({"","_","-","="},IF(OR($D463 &gt;= CD$6, $E463 &lt; CC$6), 0, 1)+IF(OR($F463 &gt;= CD$6, $G463 &lt; CC$6), 0, 2)+1)</f>
        <v/>
      </c>
      <c r="CD463" s="68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IF('临-进度'!M459,'临-进度'!$A459,"")</f>
        <v/>
      </c>
      <c r="B464" s="8" t="str">
        <f ca="1">IF('临-进度'!M459,'临-进度'!$B459,"")</f>
        <v/>
      </c>
      <c r="C464" s="8" t="str">
        <f ca="1">IF('临-进度'!M459,'临-进度'!$E459,"")</f>
        <v/>
      </c>
      <c r="D464" s="40" t="str">
        <f ca="1">IF('临-进度'!$M459,'临-进度'!$I459,"")</f>
        <v/>
      </c>
      <c r="E464" s="40" t="str">
        <f ca="1">IF('临-进度'!$M459,'临-进度'!$AE459,"")</f>
        <v/>
      </c>
      <c r="F464" s="40" t="str">
        <f ca="1">IF('临-进度'!$M459,'临-进度'!$J459,"")</f>
        <v/>
      </c>
      <c r="G464" s="73" t="str">
        <f ca="1">IF('临-进度'!$M459,'临-进度'!$AF459,"")</f>
        <v/>
      </c>
      <c r="H464" s="68" t="str">
        <f ca="1">INDEX({"","_","-","="},IF(OR($D464 &gt;= I$6, $E464 &lt; H$6), 0, 1)+IF(OR($F464 &gt;= I$6, $G464 &lt; H$6), 0, 2)+1)</f>
        <v/>
      </c>
      <c r="I464" s="68" t="str">
        <f ca="1">INDEX({"","_","-","="},IF(OR($D464 &gt;= J$6, $E464 &lt; I$6), 0, 1)+IF(OR($F464 &gt;= J$6, $G464 &lt; I$6), 0, 2)+1)</f>
        <v/>
      </c>
      <c r="J464" s="68" t="str">
        <f ca="1">INDEX({"","_","-","="},IF(OR($D464 &gt;= K$6, $E464 &lt; J$6), 0, 1)+IF(OR($F464 &gt;= K$6, $G464 &lt; J$6), 0, 2)+1)</f>
        <v/>
      </c>
      <c r="K464" s="68" t="str">
        <f ca="1">INDEX({"","_","-","="},IF(OR($D464 &gt;= L$6, $E464 &lt; K$6), 0, 1)+IF(OR($F464 &gt;= L$6, $G464 &lt; K$6), 0, 2)+1)</f>
        <v/>
      </c>
      <c r="L464" s="68" t="str">
        <f ca="1">INDEX({"","_","-","="},IF(OR($D464 &gt;= M$6, $E464 &lt; L$6), 0, 1)+IF(OR($F464 &gt;= M$6, $G464 &lt; L$6), 0, 2)+1)</f>
        <v/>
      </c>
      <c r="M464" s="68" t="str">
        <f ca="1">INDEX({"","_","-","="},IF(OR($D464 &gt;= N$6, $E464 &lt; M$6), 0, 1)+IF(OR($F464 &gt;= N$6, $G464 &lt; M$6), 0, 2)+1)</f>
        <v/>
      </c>
      <c r="N464" s="68" t="str">
        <f ca="1">INDEX({"","_","-","="},IF(OR($D464 &gt;= O$6, $E464 &lt; N$6), 0, 1)+IF(OR($F464 &gt;= O$6, $G464 &lt; N$6), 0, 2)+1)</f>
        <v/>
      </c>
      <c r="O464" s="68" t="str">
        <f ca="1">INDEX({"","_","-","="},IF(OR($D464 &gt;= P$6, $E464 &lt; O$6), 0, 1)+IF(OR($F464 &gt;= P$6, $G464 &lt; O$6), 0, 2)+1)</f>
        <v/>
      </c>
      <c r="P464" s="68" t="str">
        <f ca="1">INDEX({"","_","-","="},IF(OR($D464 &gt;= Q$6, $E464 &lt; P$6), 0, 1)+IF(OR($F464 &gt;= Q$6, $G464 &lt; P$6), 0, 2)+1)</f>
        <v/>
      </c>
      <c r="Q464" s="68" t="str">
        <f ca="1">INDEX({"","_","-","="},IF(OR($D464 &gt;= R$6, $E464 &lt; Q$6), 0, 1)+IF(OR($F464 &gt;= R$6, $G464 &lt; Q$6), 0, 2)+1)</f>
        <v/>
      </c>
      <c r="R464" s="68" t="str">
        <f ca="1">INDEX({"","_","-","="},IF(OR($D464 &gt;= S$6, $E464 &lt; R$6), 0, 1)+IF(OR($F464 &gt;= S$6, $G464 &lt; R$6), 0, 2)+1)</f>
        <v/>
      </c>
      <c r="S464" s="68" t="str">
        <f ca="1">INDEX({"","_","-","="},IF(OR($D464 &gt;= T$6, $E464 &lt; S$6), 0, 1)+IF(OR($F464 &gt;= T$6, $G464 &lt; S$6), 0, 2)+1)</f>
        <v/>
      </c>
      <c r="T464" s="68" t="str">
        <f ca="1">INDEX({"","_","-","="},IF(OR($D464 &gt;= U$6, $E464 &lt; T$6), 0, 1)+IF(OR($F464 &gt;= U$6, $G464 &lt; T$6), 0, 2)+1)</f>
        <v/>
      </c>
      <c r="U464" s="68" t="str">
        <f ca="1">INDEX({"","_","-","="},IF(OR($D464 &gt;= V$6, $E464 &lt; U$6), 0, 1)+IF(OR($F464 &gt;= V$6, $G464 &lt; U$6), 0, 2)+1)</f>
        <v/>
      </c>
      <c r="V464" s="68" t="str">
        <f ca="1">INDEX({"","_","-","="},IF(OR($D464 &gt;= W$6, $E464 &lt; V$6), 0, 1)+IF(OR($F464 &gt;= W$6, $G464 &lt; V$6), 0, 2)+1)</f>
        <v/>
      </c>
      <c r="W464" s="68" t="str">
        <f ca="1">INDEX({"","_","-","="},IF(OR($D464 &gt;= X$6, $E464 &lt; W$6), 0, 1)+IF(OR($F464 &gt;= X$6, $G464 &lt; W$6), 0, 2)+1)</f>
        <v/>
      </c>
      <c r="X464" s="68" t="str">
        <f ca="1">INDEX({"","_","-","="},IF(OR($D464 &gt;= Y$6, $E464 &lt; X$6), 0, 1)+IF(OR($F464 &gt;= Y$6, $G464 &lt; X$6), 0, 2)+1)</f>
        <v/>
      </c>
      <c r="Y464" s="68" t="str">
        <f ca="1">INDEX({"","_","-","="},IF(OR($D464 &gt;= Z$6, $E464 &lt; Y$6), 0, 1)+IF(OR($F464 &gt;= Z$6, $G464 &lt; Y$6), 0, 2)+1)</f>
        <v/>
      </c>
      <c r="Z464" s="68" t="str">
        <f ca="1">INDEX({"","_","-","="},IF(OR($D464 &gt;= AA$6, $E464 &lt; Z$6), 0, 1)+IF(OR($F464 &gt;= AA$6, $G464 &lt; Z$6), 0, 2)+1)</f>
        <v/>
      </c>
      <c r="AA464" s="68" t="str">
        <f ca="1">INDEX({"","_","-","="},IF(OR($D464 &gt;= AB$6, $E464 &lt; AA$6), 0, 1)+IF(OR($F464 &gt;= AB$6, $G464 &lt; AA$6), 0, 2)+1)</f>
        <v/>
      </c>
      <c r="AB464" s="68" t="str">
        <f ca="1">INDEX({"","_","-","="},IF(OR($D464 &gt;= AC$6, $E464 &lt; AB$6), 0, 1)+IF(OR($F464 &gt;= AC$6, $G464 &lt; AB$6), 0, 2)+1)</f>
        <v/>
      </c>
      <c r="AC464" s="68" t="str">
        <f ca="1">INDEX({"","_","-","="},IF(OR($D464 &gt;= AD$6, $E464 &lt; AC$6), 0, 1)+IF(OR($F464 &gt;= AD$6, $G464 &lt; AC$6), 0, 2)+1)</f>
        <v/>
      </c>
      <c r="AD464" s="68" t="str">
        <f ca="1">INDEX({"","_","-","="},IF(OR($D464 &gt;= AE$6, $E464 &lt; AD$6), 0, 1)+IF(OR($F464 &gt;= AE$6, $G464 &lt; AD$6), 0, 2)+1)</f>
        <v/>
      </c>
      <c r="AE464" s="68" t="str">
        <f ca="1">INDEX({"","_","-","="},IF(OR($D464 &gt;= AF$6, $E464 &lt; AE$6), 0, 1)+IF(OR($F464 &gt;= AF$6, $G464 &lt; AE$6), 0, 2)+1)</f>
        <v/>
      </c>
      <c r="AF464" s="68" t="str">
        <f ca="1">INDEX({"","_","-","="},IF(OR($D464 &gt;= AG$6, $E464 &lt; AF$6), 0, 1)+IF(OR($F464 &gt;= AG$6, $G464 &lt; AF$6), 0, 2)+1)</f>
        <v/>
      </c>
      <c r="AG464" s="68" t="str">
        <f ca="1">INDEX({"","_","-","="},IF(OR($D464 &gt;= AH$6, $E464 &lt; AG$6), 0, 1)+IF(OR($F464 &gt;= AH$6, $G464 &lt; AG$6), 0, 2)+1)</f>
        <v/>
      </c>
      <c r="AH464" s="68" t="str">
        <f ca="1">INDEX({"","_","-","="},IF(OR($D464 &gt;= AI$6, $E464 &lt; AH$6), 0, 1)+IF(OR($F464 &gt;= AI$6, $G464 &lt; AH$6), 0, 2)+1)</f>
        <v/>
      </c>
      <c r="AI464" s="68" t="str">
        <f ca="1">INDEX({"","_","-","="},IF(OR($D464 &gt;= AJ$6, $E464 &lt; AI$6), 0, 1)+IF(OR($F464 &gt;= AJ$6, $G464 &lt; AI$6), 0, 2)+1)</f>
        <v/>
      </c>
      <c r="AJ464" s="68" t="str">
        <f ca="1">INDEX({"","_","-","="},IF(OR($D464 &gt;= AK$6, $E464 &lt; AJ$6), 0, 1)+IF(OR($F464 &gt;= AK$6, $G464 &lt; AJ$6), 0, 2)+1)</f>
        <v/>
      </c>
      <c r="AK464" s="68" t="str">
        <f ca="1">INDEX({"","_","-","="},IF(OR($D464 &gt;= AL$6, $E464 &lt; AK$6), 0, 1)+IF(OR($F464 &gt;= AL$6, $G464 &lt; AK$6), 0, 2)+1)</f>
        <v/>
      </c>
      <c r="AL464" s="68" t="str">
        <f ca="1">INDEX({"","_","-","="},IF(OR($D464 &gt;= AM$6, $E464 &lt; AL$6), 0, 1)+IF(OR($F464 &gt;= AM$6, $G464 &lt; AL$6), 0, 2)+1)</f>
        <v/>
      </c>
      <c r="AM464" s="68" t="str">
        <f ca="1">INDEX({"","_","-","="},IF(OR($D464 &gt;= AN$6, $E464 &lt; AM$6), 0, 1)+IF(OR($F464 &gt;= AN$6, $G464 &lt; AM$6), 0, 2)+1)</f>
        <v/>
      </c>
      <c r="AN464" s="68" t="str">
        <f ca="1">INDEX({"","_","-","="},IF(OR($D464 &gt;= AO$6, $E464 &lt; AN$6), 0, 1)+IF(OR($F464 &gt;= AO$6, $G464 &lt; AN$6), 0, 2)+1)</f>
        <v/>
      </c>
      <c r="AO464" s="68" t="str">
        <f ca="1">INDEX({"","_","-","="},IF(OR($D464 &gt;= AP$6, $E464 &lt; AO$6), 0, 1)+IF(OR($F464 &gt;= AP$6, $G464 &lt; AO$6), 0, 2)+1)</f>
        <v/>
      </c>
      <c r="AP464" s="68" t="str">
        <f ca="1">INDEX({"","_","-","="},IF(OR($D464 &gt;= AQ$6, $E464 &lt; AP$6), 0, 1)+IF(OR($F464 &gt;= AQ$6, $G464 &lt; AP$6), 0, 2)+1)</f>
        <v/>
      </c>
      <c r="AQ464" s="68" t="str">
        <f ca="1">INDEX({"","_","-","="},IF(OR($D464 &gt;= AR$6, $E464 &lt; AQ$6), 0, 1)+IF(OR($F464 &gt;= AR$6, $G464 &lt; AQ$6), 0, 2)+1)</f>
        <v/>
      </c>
      <c r="AR464" s="68" t="str">
        <f ca="1">INDEX({"","_","-","="},IF(OR($D464 &gt;= AS$6, $E464 &lt; AR$6), 0, 1)+IF(OR($F464 &gt;= AS$6, $G464 &lt; AR$6), 0, 2)+1)</f>
        <v/>
      </c>
      <c r="AS464" s="68" t="str">
        <f ca="1">INDEX({"","_","-","="},IF(OR($D464 &gt;= AT$6, $E464 &lt; AS$6), 0, 1)+IF(OR($F464 &gt;= AT$6, $G464 &lt; AS$6), 0, 2)+1)</f>
        <v/>
      </c>
      <c r="AT464" s="68" t="str">
        <f ca="1">INDEX({"","_","-","="},IF(OR($D464 &gt;= AU$6, $E464 &lt; AT$6), 0, 1)+IF(OR($F464 &gt;= AU$6, $G464 &lt; AT$6), 0, 2)+1)</f>
        <v/>
      </c>
      <c r="AU464" s="68" t="str">
        <f ca="1">INDEX({"","_","-","="},IF(OR($D464 &gt;= AV$6, $E464 &lt; AU$6), 0, 1)+IF(OR($F464 &gt;= AV$6, $G464 &lt; AU$6), 0, 2)+1)</f>
        <v/>
      </c>
      <c r="AV464" s="68" t="str">
        <f ca="1">INDEX({"","_","-","="},IF(OR($D464 &gt;= AW$6, $E464 &lt; AV$6), 0, 1)+IF(OR($F464 &gt;= AW$6, $G464 &lt; AV$6), 0, 2)+1)</f>
        <v/>
      </c>
      <c r="AW464" s="68" t="str">
        <f ca="1">INDEX({"","_","-","="},IF(OR($D464 &gt;= AX$6, $E464 &lt; AW$6), 0, 1)+IF(OR($F464 &gt;= AX$6, $G464 &lt; AW$6), 0, 2)+1)</f>
        <v/>
      </c>
      <c r="AX464" s="68" t="str">
        <f ca="1">INDEX({"","_","-","="},IF(OR($D464 &gt;= AY$6, $E464 &lt; AX$6), 0, 1)+IF(OR($F464 &gt;= AY$6, $G464 &lt; AX$6), 0, 2)+1)</f>
        <v/>
      </c>
      <c r="AY464" s="68" t="str">
        <f ca="1">INDEX({"","_","-","="},IF(OR($D464 &gt;= AZ$6, $E464 &lt; AY$6), 0, 1)+IF(OR($F464 &gt;= AZ$6, $G464 &lt; AY$6), 0, 2)+1)</f>
        <v/>
      </c>
      <c r="AZ464" s="68" t="str">
        <f ca="1">INDEX({"","_","-","="},IF(OR($D464 &gt;= BA$6, $E464 &lt; AZ$6), 0, 1)+IF(OR($F464 &gt;= BA$6, $G464 &lt; AZ$6), 0, 2)+1)</f>
        <v/>
      </c>
      <c r="BA464" s="68" t="str">
        <f ca="1">INDEX({"","_","-","="},IF(OR($D464 &gt;= BB$6, $E464 &lt; BA$6), 0, 1)+IF(OR($F464 &gt;= BB$6, $G464 &lt; BA$6), 0, 2)+1)</f>
        <v/>
      </c>
      <c r="BB464" s="68" t="str">
        <f ca="1">INDEX({"","_","-","="},IF(OR($D464 &gt;= BC$6, $E464 &lt; BB$6), 0, 1)+IF(OR($F464 &gt;= BC$6, $G464 &lt; BB$6), 0, 2)+1)</f>
        <v/>
      </c>
      <c r="BC464" s="68" t="str">
        <f ca="1">INDEX({"","_","-","="},IF(OR($D464 &gt;= BD$6, $E464 &lt; BC$6), 0, 1)+IF(OR($F464 &gt;= BD$6, $G464 &lt; BC$6), 0, 2)+1)</f>
        <v/>
      </c>
      <c r="BD464" s="68" t="str">
        <f ca="1">INDEX({"","_","-","="},IF(OR($D464 &gt;= BE$6, $E464 &lt; BD$6), 0, 1)+IF(OR($F464 &gt;= BE$6, $G464 &lt; BD$6), 0, 2)+1)</f>
        <v/>
      </c>
      <c r="BE464" s="68" t="str">
        <f ca="1">INDEX({"","_","-","="},IF(OR($D464 &gt;= BF$6, $E464 &lt; BE$6), 0, 1)+IF(OR($F464 &gt;= BF$6, $G464 &lt; BE$6), 0, 2)+1)</f>
        <v/>
      </c>
      <c r="BF464" s="68" t="str">
        <f ca="1">INDEX({"","_","-","="},IF(OR($D464 &gt;= BG$6, $E464 &lt; BF$6), 0, 1)+IF(OR($F464 &gt;= BG$6, $G464 &lt; BF$6), 0, 2)+1)</f>
        <v/>
      </c>
      <c r="BG464" s="68" t="str">
        <f ca="1">INDEX({"","_","-","="},IF(OR($D464 &gt;= BH$6, $E464 &lt; BG$6), 0, 1)+IF(OR($F464 &gt;= BH$6, $G464 &lt; BG$6), 0, 2)+1)</f>
        <v/>
      </c>
      <c r="BH464" s="68" t="str">
        <f ca="1">INDEX({"","_","-","="},IF(OR($D464 &gt;= BI$6, $E464 &lt; BH$6), 0, 1)+IF(OR($F464 &gt;= BI$6, $G464 &lt; BH$6), 0, 2)+1)</f>
        <v/>
      </c>
      <c r="BI464" s="68" t="str">
        <f ca="1">INDEX({"","_","-","="},IF(OR($D464 &gt;= BJ$6, $E464 &lt; BI$6), 0, 1)+IF(OR($F464 &gt;= BJ$6, $G464 &lt; BI$6), 0, 2)+1)</f>
        <v/>
      </c>
      <c r="BJ464" s="68" t="str">
        <f ca="1">INDEX({"","_","-","="},IF(OR($D464 &gt;= BK$6, $E464 &lt; BJ$6), 0, 1)+IF(OR($F464 &gt;= BK$6, $G464 &lt; BJ$6), 0, 2)+1)</f>
        <v/>
      </c>
      <c r="BK464" s="68" t="str">
        <f ca="1">INDEX({"","_","-","="},IF(OR($D464 &gt;= BL$6, $E464 &lt; BK$6), 0, 1)+IF(OR($F464 &gt;= BL$6, $G464 &lt; BK$6), 0, 2)+1)</f>
        <v/>
      </c>
      <c r="BL464" s="68" t="str">
        <f ca="1">INDEX({"","_","-","="},IF(OR($D464 &gt;= BM$6, $E464 &lt; BL$6), 0, 1)+IF(OR($F464 &gt;= BM$6, $G464 &lt; BL$6), 0, 2)+1)</f>
        <v/>
      </c>
      <c r="BM464" s="68" t="str">
        <f ca="1">INDEX({"","_","-","="},IF(OR($D464 &gt;= BN$6, $E464 &lt; BM$6), 0, 1)+IF(OR($F464 &gt;= BN$6, $G464 &lt; BM$6), 0, 2)+1)</f>
        <v/>
      </c>
      <c r="BN464" s="68" t="str">
        <f ca="1">INDEX({"","_","-","="},IF(OR($D464 &gt;= BO$6, $E464 &lt; BN$6), 0, 1)+IF(OR($F464 &gt;= BO$6, $G464 &lt; BN$6), 0, 2)+1)</f>
        <v/>
      </c>
      <c r="BO464" s="68" t="str">
        <f ca="1">INDEX({"","_","-","="},IF(OR($D464 &gt;= BP$6, $E464 &lt; BO$6), 0, 1)+IF(OR($F464 &gt;= BP$6, $G464 &lt; BO$6), 0, 2)+1)</f>
        <v/>
      </c>
      <c r="BP464" s="68" t="str">
        <f ca="1">INDEX({"","_","-","="},IF(OR($D464 &gt;= BQ$6, $E464 &lt; BP$6), 0, 1)+IF(OR($F464 &gt;= BQ$6, $G464 &lt; BP$6), 0, 2)+1)</f>
        <v/>
      </c>
      <c r="BQ464" s="68" t="str">
        <f ca="1">INDEX({"","_","-","="},IF(OR($D464 &gt;= BR$6, $E464 &lt; BQ$6), 0, 1)+IF(OR($F464 &gt;= BR$6, $G464 &lt; BQ$6), 0, 2)+1)</f>
        <v/>
      </c>
      <c r="BR464" s="68" t="str">
        <f ca="1">INDEX({"","_","-","="},IF(OR($D464 &gt;= BS$6, $E464 &lt; BR$6), 0, 1)+IF(OR($F464 &gt;= BS$6, $G464 &lt; BR$6), 0, 2)+1)</f>
        <v/>
      </c>
      <c r="BS464" s="68" t="str">
        <f ca="1">INDEX({"","_","-","="},IF(OR($D464 &gt;= BT$6, $E464 &lt; BS$6), 0, 1)+IF(OR($F464 &gt;= BT$6, $G464 &lt; BS$6), 0, 2)+1)</f>
        <v/>
      </c>
      <c r="BT464" s="68" t="str">
        <f ca="1">INDEX({"","_","-","="},IF(OR($D464 &gt;= BU$6, $E464 &lt; BT$6), 0, 1)+IF(OR($F464 &gt;= BU$6, $G464 &lt; BT$6), 0, 2)+1)</f>
        <v/>
      </c>
      <c r="BU464" s="68" t="str">
        <f ca="1">INDEX({"","_","-","="},IF(OR($D464 &gt;= BV$6, $E464 &lt; BU$6), 0, 1)+IF(OR($F464 &gt;= BV$6, $G464 &lt; BU$6), 0, 2)+1)</f>
        <v/>
      </c>
      <c r="BV464" s="68" t="str">
        <f ca="1">INDEX({"","_","-","="},IF(OR($D464 &gt;= BW$6, $E464 &lt; BV$6), 0, 1)+IF(OR($F464 &gt;= BW$6, $G464 &lt; BV$6), 0, 2)+1)</f>
        <v/>
      </c>
      <c r="BW464" s="68" t="str">
        <f ca="1">INDEX({"","_","-","="},IF(OR($D464 &gt;= BX$6, $E464 &lt; BW$6), 0, 1)+IF(OR($F464 &gt;= BX$6, $G464 &lt; BW$6), 0, 2)+1)</f>
        <v/>
      </c>
      <c r="BX464" s="68" t="str">
        <f ca="1">INDEX({"","_","-","="},IF(OR($D464 &gt;= BY$6, $E464 &lt; BX$6), 0, 1)+IF(OR($F464 &gt;= BY$6, $G464 &lt; BX$6), 0, 2)+1)</f>
        <v/>
      </c>
      <c r="BY464" s="68" t="str">
        <f ca="1">INDEX({"","_","-","="},IF(OR($D464 &gt;= BZ$6, $E464 &lt; BY$6), 0, 1)+IF(OR($F464 &gt;= BZ$6, $G464 &lt; BY$6), 0, 2)+1)</f>
        <v/>
      </c>
      <c r="BZ464" s="68" t="str">
        <f ca="1">INDEX({"","_","-","="},IF(OR($D464 &gt;= CA$6, $E464 &lt; BZ$6), 0, 1)+IF(OR($F464 &gt;= CA$6, $G464 &lt; BZ$6), 0, 2)+1)</f>
        <v/>
      </c>
      <c r="CA464" s="68" t="str">
        <f ca="1">INDEX({"","_","-","="},IF(OR($D464 &gt;= CB$6, $E464 &lt; CA$6), 0, 1)+IF(OR($F464 &gt;= CB$6, $G464 &lt; CA$6), 0, 2)+1)</f>
        <v/>
      </c>
      <c r="CB464" s="68" t="str">
        <f ca="1">INDEX({"","_","-","="},IF(OR($D464 &gt;= CC$6, $E464 &lt; CB$6), 0, 1)+IF(OR($F464 &gt;= CC$6, $G464 &lt; CB$6), 0, 2)+1)</f>
        <v/>
      </c>
      <c r="CC464" s="68" t="str">
        <f ca="1">INDEX({"","_","-","="},IF(OR($D464 &gt;= CD$6, $E464 &lt; CC$6), 0, 1)+IF(OR($F464 &gt;= CD$6, $G464 &lt; CC$6), 0, 2)+1)</f>
        <v/>
      </c>
      <c r="CD464" s="68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IF('临-进度'!M460,'临-进度'!$A460,"")</f>
        <v/>
      </c>
      <c r="B465" s="8" t="str">
        <f ca="1">IF('临-进度'!M460,'临-进度'!$B460,"")</f>
        <v/>
      </c>
      <c r="C465" s="8" t="str">
        <f ca="1">IF('临-进度'!M460,'临-进度'!$E460,"")</f>
        <v/>
      </c>
      <c r="D465" s="40" t="str">
        <f ca="1">IF('临-进度'!$M460,'临-进度'!$I460,"")</f>
        <v/>
      </c>
      <c r="E465" s="40" t="str">
        <f ca="1">IF('临-进度'!$M460,'临-进度'!$AE460,"")</f>
        <v/>
      </c>
      <c r="F465" s="40" t="str">
        <f ca="1">IF('临-进度'!$M460,'临-进度'!$J460,"")</f>
        <v/>
      </c>
      <c r="G465" s="73" t="str">
        <f ca="1">IF('临-进度'!$M460,'临-进度'!$AF460,"")</f>
        <v/>
      </c>
      <c r="H465" s="68" t="str">
        <f ca="1">INDEX({"","_","-","="},IF(OR($D465 &gt;= I$6, $E465 &lt; H$6), 0, 1)+IF(OR($F465 &gt;= I$6, $G465 &lt; H$6), 0, 2)+1)</f>
        <v/>
      </c>
      <c r="I465" s="68" t="str">
        <f ca="1">INDEX({"","_","-","="},IF(OR($D465 &gt;= J$6, $E465 &lt; I$6), 0, 1)+IF(OR($F465 &gt;= J$6, $G465 &lt; I$6), 0, 2)+1)</f>
        <v/>
      </c>
      <c r="J465" s="68" t="str">
        <f ca="1">INDEX({"","_","-","="},IF(OR($D465 &gt;= K$6, $E465 &lt; J$6), 0, 1)+IF(OR($F465 &gt;= K$6, $G465 &lt; J$6), 0, 2)+1)</f>
        <v/>
      </c>
      <c r="K465" s="68" t="str">
        <f ca="1">INDEX({"","_","-","="},IF(OR($D465 &gt;= L$6, $E465 &lt; K$6), 0, 1)+IF(OR($F465 &gt;= L$6, $G465 &lt; K$6), 0, 2)+1)</f>
        <v/>
      </c>
      <c r="L465" s="68" t="str">
        <f ca="1">INDEX({"","_","-","="},IF(OR($D465 &gt;= M$6, $E465 &lt; L$6), 0, 1)+IF(OR($F465 &gt;= M$6, $G465 &lt; L$6), 0, 2)+1)</f>
        <v/>
      </c>
      <c r="M465" s="68" t="str">
        <f ca="1">INDEX({"","_","-","="},IF(OR($D465 &gt;= N$6, $E465 &lt; M$6), 0, 1)+IF(OR($F465 &gt;= N$6, $G465 &lt; M$6), 0, 2)+1)</f>
        <v/>
      </c>
      <c r="N465" s="68" t="str">
        <f ca="1">INDEX({"","_","-","="},IF(OR($D465 &gt;= O$6, $E465 &lt; N$6), 0, 1)+IF(OR($F465 &gt;= O$6, $G465 &lt; N$6), 0, 2)+1)</f>
        <v/>
      </c>
      <c r="O465" s="68" t="str">
        <f ca="1">INDEX({"","_","-","="},IF(OR($D465 &gt;= P$6, $E465 &lt; O$6), 0, 1)+IF(OR($F465 &gt;= P$6, $G465 &lt; O$6), 0, 2)+1)</f>
        <v/>
      </c>
      <c r="P465" s="68" t="str">
        <f ca="1">INDEX({"","_","-","="},IF(OR($D465 &gt;= Q$6, $E465 &lt; P$6), 0, 1)+IF(OR($F465 &gt;= Q$6, $G465 &lt; P$6), 0, 2)+1)</f>
        <v/>
      </c>
      <c r="Q465" s="68" t="str">
        <f ca="1">INDEX({"","_","-","="},IF(OR($D465 &gt;= R$6, $E465 &lt; Q$6), 0, 1)+IF(OR($F465 &gt;= R$6, $G465 &lt; Q$6), 0, 2)+1)</f>
        <v/>
      </c>
      <c r="R465" s="68" t="str">
        <f ca="1">INDEX({"","_","-","="},IF(OR($D465 &gt;= S$6, $E465 &lt; R$6), 0, 1)+IF(OR($F465 &gt;= S$6, $G465 &lt; R$6), 0, 2)+1)</f>
        <v/>
      </c>
      <c r="S465" s="68" t="str">
        <f ca="1">INDEX({"","_","-","="},IF(OR($D465 &gt;= T$6, $E465 &lt; S$6), 0, 1)+IF(OR($F465 &gt;= T$6, $G465 &lt; S$6), 0, 2)+1)</f>
        <v/>
      </c>
      <c r="T465" s="68" t="str">
        <f ca="1">INDEX({"","_","-","="},IF(OR($D465 &gt;= U$6, $E465 &lt; T$6), 0, 1)+IF(OR($F465 &gt;= U$6, $G465 &lt; T$6), 0, 2)+1)</f>
        <v/>
      </c>
      <c r="U465" s="68" t="str">
        <f ca="1">INDEX({"","_","-","="},IF(OR($D465 &gt;= V$6, $E465 &lt; U$6), 0, 1)+IF(OR($F465 &gt;= V$6, $G465 &lt; U$6), 0, 2)+1)</f>
        <v/>
      </c>
      <c r="V465" s="68" t="str">
        <f ca="1">INDEX({"","_","-","="},IF(OR($D465 &gt;= W$6, $E465 &lt; V$6), 0, 1)+IF(OR($F465 &gt;= W$6, $G465 &lt; V$6), 0, 2)+1)</f>
        <v/>
      </c>
      <c r="W465" s="68" t="str">
        <f ca="1">INDEX({"","_","-","="},IF(OR($D465 &gt;= X$6, $E465 &lt; W$6), 0, 1)+IF(OR($F465 &gt;= X$6, $G465 &lt; W$6), 0, 2)+1)</f>
        <v/>
      </c>
      <c r="X465" s="68" t="str">
        <f ca="1">INDEX({"","_","-","="},IF(OR($D465 &gt;= Y$6, $E465 &lt; X$6), 0, 1)+IF(OR($F465 &gt;= Y$6, $G465 &lt; X$6), 0, 2)+1)</f>
        <v/>
      </c>
      <c r="Y465" s="68" t="str">
        <f ca="1">INDEX({"","_","-","="},IF(OR($D465 &gt;= Z$6, $E465 &lt; Y$6), 0, 1)+IF(OR($F465 &gt;= Z$6, $G465 &lt; Y$6), 0, 2)+1)</f>
        <v/>
      </c>
      <c r="Z465" s="68" t="str">
        <f ca="1">INDEX({"","_","-","="},IF(OR($D465 &gt;= AA$6, $E465 &lt; Z$6), 0, 1)+IF(OR($F465 &gt;= AA$6, $G465 &lt; Z$6), 0, 2)+1)</f>
        <v/>
      </c>
      <c r="AA465" s="68" t="str">
        <f ca="1">INDEX({"","_","-","="},IF(OR($D465 &gt;= AB$6, $E465 &lt; AA$6), 0, 1)+IF(OR($F465 &gt;= AB$6, $G465 &lt; AA$6), 0, 2)+1)</f>
        <v/>
      </c>
      <c r="AB465" s="68" t="str">
        <f ca="1">INDEX({"","_","-","="},IF(OR($D465 &gt;= AC$6, $E465 &lt; AB$6), 0, 1)+IF(OR($F465 &gt;= AC$6, $G465 &lt; AB$6), 0, 2)+1)</f>
        <v/>
      </c>
      <c r="AC465" s="68" t="str">
        <f ca="1">INDEX({"","_","-","="},IF(OR($D465 &gt;= AD$6, $E465 &lt; AC$6), 0, 1)+IF(OR($F465 &gt;= AD$6, $G465 &lt; AC$6), 0, 2)+1)</f>
        <v/>
      </c>
      <c r="AD465" s="68" t="str">
        <f ca="1">INDEX({"","_","-","="},IF(OR($D465 &gt;= AE$6, $E465 &lt; AD$6), 0, 1)+IF(OR($F465 &gt;= AE$6, $G465 &lt; AD$6), 0, 2)+1)</f>
        <v/>
      </c>
      <c r="AE465" s="68" t="str">
        <f ca="1">INDEX({"","_","-","="},IF(OR($D465 &gt;= AF$6, $E465 &lt; AE$6), 0, 1)+IF(OR($F465 &gt;= AF$6, $G465 &lt; AE$6), 0, 2)+1)</f>
        <v/>
      </c>
      <c r="AF465" s="68" t="str">
        <f ca="1">INDEX({"","_","-","="},IF(OR($D465 &gt;= AG$6, $E465 &lt; AF$6), 0, 1)+IF(OR($F465 &gt;= AG$6, $G465 &lt; AF$6), 0, 2)+1)</f>
        <v/>
      </c>
      <c r="AG465" s="68" t="str">
        <f ca="1">INDEX({"","_","-","="},IF(OR($D465 &gt;= AH$6, $E465 &lt; AG$6), 0, 1)+IF(OR($F465 &gt;= AH$6, $G465 &lt; AG$6), 0, 2)+1)</f>
        <v/>
      </c>
      <c r="AH465" s="68" t="str">
        <f ca="1">INDEX({"","_","-","="},IF(OR($D465 &gt;= AI$6, $E465 &lt; AH$6), 0, 1)+IF(OR($F465 &gt;= AI$6, $G465 &lt; AH$6), 0, 2)+1)</f>
        <v/>
      </c>
      <c r="AI465" s="68" t="str">
        <f ca="1">INDEX({"","_","-","="},IF(OR($D465 &gt;= AJ$6, $E465 &lt; AI$6), 0, 1)+IF(OR($F465 &gt;= AJ$6, $G465 &lt; AI$6), 0, 2)+1)</f>
        <v/>
      </c>
      <c r="AJ465" s="68" t="str">
        <f ca="1">INDEX({"","_","-","="},IF(OR($D465 &gt;= AK$6, $E465 &lt; AJ$6), 0, 1)+IF(OR($F465 &gt;= AK$6, $G465 &lt; AJ$6), 0, 2)+1)</f>
        <v/>
      </c>
      <c r="AK465" s="68" t="str">
        <f ca="1">INDEX({"","_","-","="},IF(OR($D465 &gt;= AL$6, $E465 &lt; AK$6), 0, 1)+IF(OR($F465 &gt;= AL$6, $G465 &lt; AK$6), 0, 2)+1)</f>
        <v/>
      </c>
      <c r="AL465" s="68" t="str">
        <f ca="1">INDEX({"","_","-","="},IF(OR($D465 &gt;= AM$6, $E465 &lt; AL$6), 0, 1)+IF(OR($F465 &gt;= AM$6, $G465 &lt; AL$6), 0, 2)+1)</f>
        <v/>
      </c>
      <c r="AM465" s="68" t="str">
        <f ca="1">INDEX({"","_","-","="},IF(OR($D465 &gt;= AN$6, $E465 &lt; AM$6), 0, 1)+IF(OR($F465 &gt;= AN$6, $G465 &lt; AM$6), 0, 2)+1)</f>
        <v/>
      </c>
      <c r="AN465" s="68" t="str">
        <f ca="1">INDEX({"","_","-","="},IF(OR($D465 &gt;= AO$6, $E465 &lt; AN$6), 0, 1)+IF(OR($F465 &gt;= AO$6, $G465 &lt; AN$6), 0, 2)+1)</f>
        <v/>
      </c>
      <c r="AO465" s="68" t="str">
        <f ca="1">INDEX({"","_","-","="},IF(OR($D465 &gt;= AP$6, $E465 &lt; AO$6), 0, 1)+IF(OR($F465 &gt;= AP$6, $G465 &lt; AO$6), 0, 2)+1)</f>
        <v/>
      </c>
      <c r="AP465" s="68" t="str">
        <f ca="1">INDEX({"","_","-","="},IF(OR($D465 &gt;= AQ$6, $E465 &lt; AP$6), 0, 1)+IF(OR($F465 &gt;= AQ$6, $G465 &lt; AP$6), 0, 2)+1)</f>
        <v/>
      </c>
      <c r="AQ465" s="68" t="str">
        <f ca="1">INDEX({"","_","-","="},IF(OR($D465 &gt;= AR$6, $E465 &lt; AQ$6), 0, 1)+IF(OR($F465 &gt;= AR$6, $G465 &lt; AQ$6), 0, 2)+1)</f>
        <v/>
      </c>
      <c r="AR465" s="68" t="str">
        <f ca="1">INDEX({"","_","-","="},IF(OR($D465 &gt;= AS$6, $E465 &lt; AR$6), 0, 1)+IF(OR($F465 &gt;= AS$6, $G465 &lt; AR$6), 0, 2)+1)</f>
        <v/>
      </c>
      <c r="AS465" s="68" t="str">
        <f ca="1">INDEX({"","_","-","="},IF(OR($D465 &gt;= AT$6, $E465 &lt; AS$6), 0, 1)+IF(OR($F465 &gt;= AT$6, $G465 &lt; AS$6), 0, 2)+1)</f>
        <v/>
      </c>
      <c r="AT465" s="68" t="str">
        <f ca="1">INDEX({"","_","-","="},IF(OR($D465 &gt;= AU$6, $E465 &lt; AT$6), 0, 1)+IF(OR($F465 &gt;= AU$6, $G465 &lt; AT$6), 0, 2)+1)</f>
        <v/>
      </c>
      <c r="AU465" s="68" t="str">
        <f ca="1">INDEX({"","_","-","="},IF(OR($D465 &gt;= AV$6, $E465 &lt; AU$6), 0, 1)+IF(OR($F465 &gt;= AV$6, $G465 &lt; AU$6), 0, 2)+1)</f>
        <v/>
      </c>
      <c r="AV465" s="68" t="str">
        <f ca="1">INDEX({"","_","-","="},IF(OR($D465 &gt;= AW$6, $E465 &lt; AV$6), 0, 1)+IF(OR($F465 &gt;= AW$6, $G465 &lt; AV$6), 0, 2)+1)</f>
        <v/>
      </c>
      <c r="AW465" s="68" t="str">
        <f ca="1">INDEX({"","_","-","="},IF(OR($D465 &gt;= AX$6, $E465 &lt; AW$6), 0, 1)+IF(OR($F465 &gt;= AX$6, $G465 &lt; AW$6), 0, 2)+1)</f>
        <v/>
      </c>
      <c r="AX465" s="68" t="str">
        <f ca="1">INDEX({"","_","-","="},IF(OR($D465 &gt;= AY$6, $E465 &lt; AX$6), 0, 1)+IF(OR($F465 &gt;= AY$6, $G465 &lt; AX$6), 0, 2)+1)</f>
        <v/>
      </c>
      <c r="AY465" s="68" t="str">
        <f ca="1">INDEX({"","_","-","="},IF(OR($D465 &gt;= AZ$6, $E465 &lt; AY$6), 0, 1)+IF(OR($F465 &gt;= AZ$6, $G465 &lt; AY$6), 0, 2)+1)</f>
        <v/>
      </c>
      <c r="AZ465" s="68" t="str">
        <f ca="1">INDEX({"","_","-","="},IF(OR($D465 &gt;= BA$6, $E465 &lt; AZ$6), 0, 1)+IF(OR($F465 &gt;= BA$6, $G465 &lt; AZ$6), 0, 2)+1)</f>
        <v/>
      </c>
      <c r="BA465" s="68" t="str">
        <f ca="1">INDEX({"","_","-","="},IF(OR($D465 &gt;= BB$6, $E465 &lt; BA$6), 0, 1)+IF(OR($F465 &gt;= BB$6, $G465 &lt; BA$6), 0, 2)+1)</f>
        <v/>
      </c>
      <c r="BB465" s="68" t="str">
        <f ca="1">INDEX({"","_","-","="},IF(OR($D465 &gt;= BC$6, $E465 &lt; BB$6), 0, 1)+IF(OR($F465 &gt;= BC$6, $G465 &lt; BB$6), 0, 2)+1)</f>
        <v/>
      </c>
      <c r="BC465" s="68" t="str">
        <f ca="1">INDEX({"","_","-","="},IF(OR($D465 &gt;= BD$6, $E465 &lt; BC$6), 0, 1)+IF(OR($F465 &gt;= BD$6, $G465 &lt; BC$6), 0, 2)+1)</f>
        <v/>
      </c>
      <c r="BD465" s="68" t="str">
        <f ca="1">INDEX({"","_","-","="},IF(OR($D465 &gt;= BE$6, $E465 &lt; BD$6), 0, 1)+IF(OR($F465 &gt;= BE$6, $G465 &lt; BD$6), 0, 2)+1)</f>
        <v/>
      </c>
      <c r="BE465" s="68" t="str">
        <f ca="1">INDEX({"","_","-","="},IF(OR($D465 &gt;= BF$6, $E465 &lt; BE$6), 0, 1)+IF(OR($F465 &gt;= BF$6, $G465 &lt; BE$6), 0, 2)+1)</f>
        <v/>
      </c>
      <c r="BF465" s="68" t="str">
        <f ca="1">INDEX({"","_","-","="},IF(OR($D465 &gt;= BG$6, $E465 &lt; BF$6), 0, 1)+IF(OR($F465 &gt;= BG$6, $G465 &lt; BF$6), 0, 2)+1)</f>
        <v/>
      </c>
      <c r="BG465" s="68" t="str">
        <f ca="1">INDEX({"","_","-","="},IF(OR($D465 &gt;= BH$6, $E465 &lt; BG$6), 0, 1)+IF(OR($F465 &gt;= BH$6, $G465 &lt; BG$6), 0, 2)+1)</f>
        <v/>
      </c>
      <c r="BH465" s="68" t="str">
        <f ca="1">INDEX({"","_","-","="},IF(OR($D465 &gt;= BI$6, $E465 &lt; BH$6), 0, 1)+IF(OR($F465 &gt;= BI$6, $G465 &lt; BH$6), 0, 2)+1)</f>
        <v/>
      </c>
      <c r="BI465" s="68" t="str">
        <f ca="1">INDEX({"","_","-","="},IF(OR($D465 &gt;= BJ$6, $E465 &lt; BI$6), 0, 1)+IF(OR($F465 &gt;= BJ$6, $G465 &lt; BI$6), 0, 2)+1)</f>
        <v/>
      </c>
      <c r="BJ465" s="68" t="str">
        <f ca="1">INDEX({"","_","-","="},IF(OR($D465 &gt;= BK$6, $E465 &lt; BJ$6), 0, 1)+IF(OR($F465 &gt;= BK$6, $G465 &lt; BJ$6), 0, 2)+1)</f>
        <v/>
      </c>
      <c r="BK465" s="68" t="str">
        <f ca="1">INDEX({"","_","-","="},IF(OR($D465 &gt;= BL$6, $E465 &lt; BK$6), 0, 1)+IF(OR($F465 &gt;= BL$6, $G465 &lt; BK$6), 0, 2)+1)</f>
        <v/>
      </c>
      <c r="BL465" s="68" t="str">
        <f ca="1">INDEX({"","_","-","="},IF(OR($D465 &gt;= BM$6, $E465 &lt; BL$6), 0, 1)+IF(OR($F465 &gt;= BM$6, $G465 &lt; BL$6), 0, 2)+1)</f>
        <v/>
      </c>
      <c r="BM465" s="68" t="str">
        <f ca="1">INDEX({"","_","-","="},IF(OR($D465 &gt;= BN$6, $E465 &lt; BM$6), 0, 1)+IF(OR($F465 &gt;= BN$6, $G465 &lt; BM$6), 0, 2)+1)</f>
        <v/>
      </c>
      <c r="BN465" s="68" t="str">
        <f ca="1">INDEX({"","_","-","="},IF(OR($D465 &gt;= BO$6, $E465 &lt; BN$6), 0, 1)+IF(OR($F465 &gt;= BO$6, $G465 &lt; BN$6), 0, 2)+1)</f>
        <v/>
      </c>
      <c r="BO465" s="68" t="str">
        <f ca="1">INDEX({"","_","-","="},IF(OR($D465 &gt;= BP$6, $E465 &lt; BO$6), 0, 1)+IF(OR($F465 &gt;= BP$6, $G465 &lt; BO$6), 0, 2)+1)</f>
        <v/>
      </c>
      <c r="BP465" s="68" t="str">
        <f ca="1">INDEX({"","_","-","="},IF(OR($D465 &gt;= BQ$6, $E465 &lt; BP$6), 0, 1)+IF(OR($F465 &gt;= BQ$6, $G465 &lt; BP$6), 0, 2)+1)</f>
        <v/>
      </c>
      <c r="BQ465" s="68" t="str">
        <f ca="1">INDEX({"","_","-","="},IF(OR($D465 &gt;= BR$6, $E465 &lt; BQ$6), 0, 1)+IF(OR($F465 &gt;= BR$6, $G465 &lt; BQ$6), 0, 2)+1)</f>
        <v/>
      </c>
      <c r="BR465" s="68" t="str">
        <f ca="1">INDEX({"","_","-","="},IF(OR($D465 &gt;= BS$6, $E465 &lt; BR$6), 0, 1)+IF(OR($F465 &gt;= BS$6, $G465 &lt; BR$6), 0, 2)+1)</f>
        <v/>
      </c>
      <c r="BS465" s="68" t="str">
        <f ca="1">INDEX({"","_","-","="},IF(OR($D465 &gt;= BT$6, $E465 &lt; BS$6), 0, 1)+IF(OR($F465 &gt;= BT$6, $G465 &lt; BS$6), 0, 2)+1)</f>
        <v/>
      </c>
      <c r="BT465" s="68" t="str">
        <f ca="1">INDEX({"","_","-","="},IF(OR($D465 &gt;= BU$6, $E465 &lt; BT$6), 0, 1)+IF(OR($F465 &gt;= BU$6, $G465 &lt; BT$6), 0, 2)+1)</f>
        <v/>
      </c>
      <c r="BU465" s="68" t="str">
        <f ca="1">INDEX({"","_","-","="},IF(OR($D465 &gt;= BV$6, $E465 &lt; BU$6), 0, 1)+IF(OR($F465 &gt;= BV$6, $G465 &lt; BU$6), 0, 2)+1)</f>
        <v/>
      </c>
      <c r="BV465" s="68" t="str">
        <f ca="1">INDEX({"","_","-","="},IF(OR($D465 &gt;= BW$6, $E465 &lt; BV$6), 0, 1)+IF(OR($F465 &gt;= BW$6, $G465 &lt; BV$6), 0, 2)+1)</f>
        <v/>
      </c>
      <c r="BW465" s="68" t="str">
        <f ca="1">INDEX({"","_","-","="},IF(OR($D465 &gt;= BX$6, $E465 &lt; BW$6), 0, 1)+IF(OR($F465 &gt;= BX$6, $G465 &lt; BW$6), 0, 2)+1)</f>
        <v/>
      </c>
      <c r="BX465" s="68" t="str">
        <f ca="1">INDEX({"","_","-","="},IF(OR($D465 &gt;= BY$6, $E465 &lt; BX$6), 0, 1)+IF(OR($F465 &gt;= BY$6, $G465 &lt; BX$6), 0, 2)+1)</f>
        <v/>
      </c>
      <c r="BY465" s="68" t="str">
        <f ca="1">INDEX({"","_","-","="},IF(OR($D465 &gt;= BZ$6, $E465 &lt; BY$6), 0, 1)+IF(OR($F465 &gt;= BZ$6, $G465 &lt; BY$6), 0, 2)+1)</f>
        <v/>
      </c>
      <c r="BZ465" s="68" t="str">
        <f ca="1">INDEX({"","_","-","="},IF(OR($D465 &gt;= CA$6, $E465 &lt; BZ$6), 0, 1)+IF(OR($F465 &gt;= CA$6, $G465 &lt; BZ$6), 0, 2)+1)</f>
        <v/>
      </c>
      <c r="CA465" s="68" t="str">
        <f ca="1">INDEX({"","_","-","="},IF(OR($D465 &gt;= CB$6, $E465 &lt; CA$6), 0, 1)+IF(OR($F465 &gt;= CB$6, $G465 &lt; CA$6), 0, 2)+1)</f>
        <v/>
      </c>
      <c r="CB465" s="68" t="str">
        <f ca="1">INDEX({"","_","-","="},IF(OR($D465 &gt;= CC$6, $E465 &lt; CB$6), 0, 1)+IF(OR($F465 &gt;= CC$6, $G465 &lt; CB$6), 0, 2)+1)</f>
        <v/>
      </c>
      <c r="CC465" s="68" t="str">
        <f ca="1">INDEX({"","_","-","="},IF(OR($D465 &gt;= CD$6, $E465 &lt; CC$6), 0, 1)+IF(OR($F465 &gt;= CD$6, $G465 &lt; CC$6), 0, 2)+1)</f>
        <v/>
      </c>
      <c r="CD465" s="68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IF('临-进度'!M461,'临-进度'!$A461,"")</f>
        <v/>
      </c>
      <c r="B466" s="8" t="str">
        <f ca="1">IF('临-进度'!M461,'临-进度'!$B461,"")</f>
        <v/>
      </c>
      <c r="C466" s="8" t="str">
        <f ca="1">IF('临-进度'!M461,'临-进度'!$E461,"")</f>
        <v/>
      </c>
      <c r="D466" s="40" t="str">
        <f ca="1">IF('临-进度'!$M461,'临-进度'!$I461,"")</f>
        <v/>
      </c>
      <c r="E466" s="40" t="str">
        <f ca="1">IF('临-进度'!$M461,'临-进度'!$AE461,"")</f>
        <v/>
      </c>
      <c r="F466" s="40" t="str">
        <f ca="1">IF('临-进度'!$M461,'临-进度'!$J461,"")</f>
        <v/>
      </c>
      <c r="G466" s="73" t="str">
        <f ca="1">IF('临-进度'!$M461,'临-进度'!$AF461,"")</f>
        <v/>
      </c>
      <c r="H466" s="68" t="str">
        <f ca="1">INDEX({"","_","-","="},IF(OR($D466 &gt;= I$6, $E466 &lt; H$6), 0, 1)+IF(OR($F466 &gt;= I$6, $G466 &lt; H$6), 0, 2)+1)</f>
        <v/>
      </c>
      <c r="I466" s="68" t="str">
        <f ca="1">INDEX({"","_","-","="},IF(OR($D466 &gt;= J$6, $E466 &lt; I$6), 0, 1)+IF(OR($F466 &gt;= J$6, $G466 &lt; I$6), 0, 2)+1)</f>
        <v/>
      </c>
      <c r="J466" s="68" t="str">
        <f ca="1">INDEX({"","_","-","="},IF(OR($D466 &gt;= K$6, $E466 &lt; J$6), 0, 1)+IF(OR($F466 &gt;= K$6, $G466 &lt; J$6), 0, 2)+1)</f>
        <v/>
      </c>
      <c r="K466" s="68" t="str">
        <f ca="1">INDEX({"","_","-","="},IF(OR($D466 &gt;= L$6, $E466 &lt; K$6), 0, 1)+IF(OR($F466 &gt;= L$6, $G466 &lt; K$6), 0, 2)+1)</f>
        <v/>
      </c>
      <c r="L466" s="68" t="str">
        <f ca="1">INDEX({"","_","-","="},IF(OR($D466 &gt;= M$6, $E466 &lt; L$6), 0, 1)+IF(OR($F466 &gt;= M$6, $G466 &lt; L$6), 0, 2)+1)</f>
        <v/>
      </c>
      <c r="M466" s="68" t="str">
        <f ca="1">INDEX({"","_","-","="},IF(OR($D466 &gt;= N$6, $E466 &lt; M$6), 0, 1)+IF(OR($F466 &gt;= N$6, $G466 &lt; M$6), 0, 2)+1)</f>
        <v/>
      </c>
      <c r="N466" s="68" t="str">
        <f ca="1">INDEX({"","_","-","="},IF(OR($D466 &gt;= O$6, $E466 &lt; N$6), 0, 1)+IF(OR($F466 &gt;= O$6, $G466 &lt; N$6), 0, 2)+1)</f>
        <v/>
      </c>
      <c r="O466" s="68" t="str">
        <f ca="1">INDEX({"","_","-","="},IF(OR($D466 &gt;= P$6, $E466 &lt; O$6), 0, 1)+IF(OR($F466 &gt;= P$6, $G466 &lt; O$6), 0, 2)+1)</f>
        <v/>
      </c>
      <c r="P466" s="68" t="str">
        <f ca="1">INDEX({"","_","-","="},IF(OR($D466 &gt;= Q$6, $E466 &lt; P$6), 0, 1)+IF(OR($F466 &gt;= Q$6, $G466 &lt; P$6), 0, 2)+1)</f>
        <v/>
      </c>
      <c r="Q466" s="68" t="str">
        <f ca="1">INDEX({"","_","-","="},IF(OR($D466 &gt;= R$6, $E466 &lt; Q$6), 0, 1)+IF(OR($F466 &gt;= R$6, $G466 &lt; Q$6), 0, 2)+1)</f>
        <v/>
      </c>
      <c r="R466" s="68" t="str">
        <f ca="1">INDEX({"","_","-","="},IF(OR($D466 &gt;= S$6, $E466 &lt; R$6), 0, 1)+IF(OR($F466 &gt;= S$6, $G466 &lt; R$6), 0, 2)+1)</f>
        <v/>
      </c>
      <c r="S466" s="68" t="str">
        <f ca="1">INDEX({"","_","-","="},IF(OR($D466 &gt;= T$6, $E466 &lt; S$6), 0, 1)+IF(OR($F466 &gt;= T$6, $G466 &lt; S$6), 0, 2)+1)</f>
        <v/>
      </c>
      <c r="T466" s="68" t="str">
        <f ca="1">INDEX({"","_","-","="},IF(OR($D466 &gt;= U$6, $E466 &lt; T$6), 0, 1)+IF(OR($F466 &gt;= U$6, $G466 &lt; T$6), 0, 2)+1)</f>
        <v/>
      </c>
      <c r="U466" s="68" t="str">
        <f ca="1">INDEX({"","_","-","="},IF(OR($D466 &gt;= V$6, $E466 &lt; U$6), 0, 1)+IF(OR($F466 &gt;= V$6, $G466 &lt; U$6), 0, 2)+1)</f>
        <v/>
      </c>
      <c r="V466" s="68" t="str">
        <f ca="1">INDEX({"","_","-","="},IF(OR($D466 &gt;= W$6, $E466 &lt; V$6), 0, 1)+IF(OR($F466 &gt;= W$6, $G466 &lt; V$6), 0, 2)+1)</f>
        <v/>
      </c>
      <c r="W466" s="68" t="str">
        <f ca="1">INDEX({"","_","-","="},IF(OR($D466 &gt;= X$6, $E466 &lt; W$6), 0, 1)+IF(OR($F466 &gt;= X$6, $G466 &lt; W$6), 0, 2)+1)</f>
        <v/>
      </c>
      <c r="X466" s="68" t="str">
        <f ca="1">INDEX({"","_","-","="},IF(OR($D466 &gt;= Y$6, $E466 &lt; X$6), 0, 1)+IF(OR($F466 &gt;= Y$6, $G466 &lt; X$6), 0, 2)+1)</f>
        <v/>
      </c>
      <c r="Y466" s="68" t="str">
        <f ca="1">INDEX({"","_","-","="},IF(OR($D466 &gt;= Z$6, $E466 &lt; Y$6), 0, 1)+IF(OR($F466 &gt;= Z$6, $G466 &lt; Y$6), 0, 2)+1)</f>
        <v/>
      </c>
      <c r="Z466" s="68" t="str">
        <f ca="1">INDEX({"","_","-","="},IF(OR($D466 &gt;= AA$6, $E466 &lt; Z$6), 0, 1)+IF(OR($F466 &gt;= AA$6, $G466 &lt; Z$6), 0, 2)+1)</f>
        <v/>
      </c>
      <c r="AA466" s="68" t="str">
        <f ca="1">INDEX({"","_","-","="},IF(OR($D466 &gt;= AB$6, $E466 &lt; AA$6), 0, 1)+IF(OR($F466 &gt;= AB$6, $G466 &lt; AA$6), 0, 2)+1)</f>
        <v/>
      </c>
      <c r="AB466" s="68" t="str">
        <f ca="1">INDEX({"","_","-","="},IF(OR($D466 &gt;= AC$6, $E466 &lt; AB$6), 0, 1)+IF(OR($F466 &gt;= AC$6, $G466 &lt; AB$6), 0, 2)+1)</f>
        <v/>
      </c>
      <c r="AC466" s="68" t="str">
        <f ca="1">INDEX({"","_","-","="},IF(OR($D466 &gt;= AD$6, $E466 &lt; AC$6), 0, 1)+IF(OR($F466 &gt;= AD$6, $G466 &lt; AC$6), 0, 2)+1)</f>
        <v/>
      </c>
      <c r="AD466" s="68" t="str">
        <f ca="1">INDEX({"","_","-","="},IF(OR($D466 &gt;= AE$6, $E466 &lt; AD$6), 0, 1)+IF(OR($F466 &gt;= AE$6, $G466 &lt; AD$6), 0, 2)+1)</f>
        <v/>
      </c>
      <c r="AE466" s="68" t="str">
        <f ca="1">INDEX({"","_","-","="},IF(OR($D466 &gt;= AF$6, $E466 &lt; AE$6), 0, 1)+IF(OR($F466 &gt;= AF$6, $G466 &lt; AE$6), 0, 2)+1)</f>
        <v/>
      </c>
      <c r="AF466" s="68" t="str">
        <f ca="1">INDEX({"","_","-","="},IF(OR($D466 &gt;= AG$6, $E466 &lt; AF$6), 0, 1)+IF(OR($F466 &gt;= AG$6, $G466 &lt; AF$6), 0, 2)+1)</f>
        <v/>
      </c>
      <c r="AG466" s="68" t="str">
        <f ca="1">INDEX({"","_","-","="},IF(OR($D466 &gt;= AH$6, $E466 &lt; AG$6), 0, 1)+IF(OR($F466 &gt;= AH$6, $G466 &lt; AG$6), 0, 2)+1)</f>
        <v/>
      </c>
      <c r="AH466" s="68" t="str">
        <f ca="1">INDEX({"","_","-","="},IF(OR($D466 &gt;= AI$6, $E466 &lt; AH$6), 0, 1)+IF(OR($F466 &gt;= AI$6, $G466 &lt; AH$6), 0, 2)+1)</f>
        <v/>
      </c>
      <c r="AI466" s="68" t="str">
        <f ca="1">INDEX({"","_","-","="},IF(OR($D466 &gt;= AJ$6, $E466 &lt; AI$6), 0, 1)+IF(OR($F466 &gt;= AJ$6, $G466 &lt; AI$6), 0, 2)+1)</f>
        <v/>
      </c>
      <c r="AJ466" s="68" t="str">
        <f ca="1">INDEX({"","_","-","="},IF(OR($D466 &gt;= AK$6, $E466 &lt; AJ$6), 0, 1)+IF(OR($F466 &gt;= AK$6, $G466 &lt; AJ$6), 0, 2)+1)</f>
        <v/>
      </c>
      <c r="AK466" s="68" t="str">
        <f ca="1">INDEX({"","_","-","="},IF(OR($D466 &gt;= AL$6, $E466 &lt; AK$6), 0, 1)+IF(OR($F466 &gt;= AL$6, $G466 &lt; AK$6), 0, 2)+1)</f>
        <v/>
      </c>
      <c r="AL466" s="68" t="str">
        <f ca="1">INDEX({"","_","-","="},IF(OR($D466 &gt;= AM$6, $E466 &lt; AL$6), 0, 1)+IF(OR($F466 &gt;= AM$6, $G466 &lt; AL$6), 0, 2)+1)</f>
        <v/>
      </c>
      <c r="AM466" s="68" t="str">
        <f ca="1">INDEX({"","_","-","="},IF(OR($D466 &gt;= AN$6, $E466 &lt; AM$6), 0, 1)+IF(OR($F466 &gt;= AN$6, $G466 &lt; AM$6), 0, 2)+1)</f>
        <v/>
      </c>
      <c r="AN466" s="68" t="str">
        <f ca="1">INDEX({"","_","-","="},IF(OR($D466 &gt;= AO$6, $E466 &lt; AN$6), 0, 1)+IF(OR($F466 &gt;= AO$6, $G466 &lt; AN$6), 0, 2)+1)</f>
        <v/>
      </c>
      <c r="AO466" s="68" t="str">
        <f ca="1">INDEX({"","_","-","="},IF(OR($D466 &gt;= AP$6, $E466 &lt; AO$6), 0, 1)+IF(OR($F466 &gt;= AP$6, $G466 &lt; AO$6), 0, 2)+1)</f>
        <v/>
      </c>
      <c r="AP466" s="68" t="str">
        <f ca="1">INDEX({"","_","-","="},IF(OR($D466 &gt;= AQ$6, $E466 &lt; AP$6), 0, 1)+IF(OR($F466 &gt;= AQ$6, $G466 &lt; AP$6), 0, 2)+1)</f>
        <v/>
      </c>
      <c r="AQ466" s="68" t="str">
        <f ca="1">INDEX({"","_","-","="},IF(OR($D466 &gt;= AR$6, $E466 &lt; AQ$6), 0, 1)+IF(OR($F466 &gt;= AR$6, $G466 &lt; AQ$6), 0, 2)+1)</f>
        <v/>
      </c>
      <c r="AR466" s="68" t="str">
        <f ca="1">INDEX({"","_","-","="},IF(OR($D466 &gt;= AS$6, $E466 &lt; AR$6), 0, 1)+IF(OR($F466 &gt;= AS$6, $G466 &lt; AR$6), 0, 2)+1)</f>
        <v/>
      </c>
      <c r="AS466" s="68" t="str">
        <f ca="1">INDEX({"","_","-","="},IF(OR($D466 &gt;= AT$6, $E466 &lt; AS$6), 0, 1)+IF(OR($F466 &gt;= AT$6, $G466 &lt; AS$6), 0, 2)+1)</f>
        <v/>
      </c>
      <c r="AT466" s="68" t="str">
        <f ca="1">INDEX({"","_","-","="},IF(OR($D466 &gt;= AU$6, $E466 &lt; AT$6), 0, 1)+IF(OR($F466 &gt;= AU$6, $G466 &lt; AT$6), 0, 2)+1)</f>
        <v/>
      </c>
      <c r="AU466" s="68" t="str">
        <f ca="1">INDEX({"","_","-","="},IF(OR($D466 &gt;= AV$6, $E466 &lt; AU$6), 0, 1)+IF(OR($F466 &gt;= AV$6, $G466 &lt; AU$6), 0, 2)+1)</f>
        <v/>
      </c>
      <c r="AV466" s="68" t="str">
        <f ca="1">INDEX({"","_","-","="},IF(OR($D466 &gt;= AW$6, $E466 &lt; AV$6), 0, 1)+IF(OR($F466 &gt;= AW$6, $G466 &lt; AV$6), 0, 2)+1)</f>
        <v/>
      </c>
      <c r="AW466" s="68" t="str">
        <f ca="1">INDEX({"","_","-","="},IF(OR($D466 &gt;= AX$6, $E466 &lt; AW$6), 0, 1)+IF(OR($F466 &gt;= AX$6, $G466 &lt; AW$6), 0, 2)+1)</f>
        <v/>
      </c>
      <c r="AX466" s="68" t="str">
        <f ca="1">INDEX({"","_","-","="},IF(OR($D466 &gt;= AY$6, $E466 &lt; AX$6), 0, 1)+IF(OR($F466 &gt;= AY$6, $G466 &lt; AX$6), 0, 2)+1)</f>
        <v/>
      </c>
      <c r="AY466" s="68" t="str">
        <f ca="1">INDEX({"","_","-","="},IF(OR($D466 &gt;= AZ$6, $E466 &lt; AY$6), 0, 1)+IF(OR($F466 &gt;= AZ$6, $G466 &lt; AY$6), 0, 2)+1)</f>
        <v/>
      </c>
      <c r="AZ466" s="68" t="str">
        <f ca="1">INDEX({"","_","-","="},IF(OR($D466 &gt;= BA$6, $E466 &lt; AZ$6), 0, 1)+IF(OR($F466 &gt;= BA$6, $G466 &lt; AZ$6), 0, 2)+1)</f>
        <v/>
      </c>
      <c r="BA466" s="68" t="str">
        <f ca="1">INDEX({"","_","-","="},IF(OR($D466 &gt;= BB$6, $E466 &lt; BA$6), 0, 1)+IF(OR($F466 &gt;= BB$6, $G466 &lt; BA$6), 0, 2)+1)</f>
        <v/>
      </c>
      <c r="BB466" s="68" t="str">
        <f ca="1">INDEX({"","_","-","="},IF(OR($D466 &gt;= BC$6, $E466 &lt; BB$6), 0, 1)+IF(OR($F466 &gt;= BC$6, $G466 &lt; BB$6), 0, 2)+1)</f>
        <v/>
      </c>
      <c r="BC466" s="68" t="str">
        <f ca="1">INDEX({"","_","-","="},IF(OR($D466 &gt;= BD$6, $E466 &lt; BC$6), 0, 1)+IF(OR($F466 &gt;= BD$6, $G466 &lt; BC$6), 0, 2)+1)</f>
        <v/>
      </c>
      <c r="BD466" s="68" t="str">
        <f ca="1">INDEX({"","_","-","="},IF(OR($D466 &gt;= BE$6, $E466 &lt; BD$6), 0, 1)+IF(OR($F466 &gt;= BE$6, $G466 &lt; BD$6), 0, 2)+1)</f>
        <v/>
      </c>
      <c r="BE466" s="68" t="str">
        <f ca="1">INDEX({"","_","-","="},IF(OR($D466 &gt;= BF$6, $E466 &lt; BE$6), 0, 1)+IF(OR($F466 &gt;= BF$6, $G466 &lt; BE$6), 0, 2)+1)</f>
        <v/>
      </c>
      <c r="BF466" s="68" t="str">
        <f ca="1">INDEX({"","_","-","="},IF(OR($D466 &gt;= BG$6, $E466 &lt; BF$6), 0, 1)+IF(OR($F466 &gt;= BG$6, $G466 &lt; BF$6), 0, 2)+1)</f>
        <v/>
      </c>
      <c r="BG466" s="68" t="str">
        <f ca="1">INDEX({"","_","-","="},IF(OR($D466 &gt;= BH$6, $E466 &lt; BG$6), 0, 1)+IF(OR($F466 &gt;= BH$6, $G466 &lt; BG$6), 0, 2)+1)</f>
        <v/>
      </c>
      <c r="BH466" s="68" t="str">
        <f ca="1">INDEX({"","_","-","="},IF(OR($D466 &gt;= BI$6, $E466 &lt; BH$6), 0, 1)+IF(OR($F466 &gt;= BI$6, $G466 &lt; BH$6), 0, 2)+1)</f>
        <v/>
      </c>
      <c r="BI466" s="68" t="str">
        <f ca="1">INDEX({"","_","-","="},IF(OR($D466 &gt;= BJ$6, $E466 &lt; BI$6), 0, 1)+IF(OR($F466 &gt;= BJ$6, $G466 &lt; BI$6), 0, 2)+1)</f>
        <v/>
      </c>
      <c r="BJ466" s="68" t="str">
        <f ca="1">INDEX({"","_","-","="},IF(OR($D466 &gt;= BK$6, $E466 &lt; BJ$6), 0, 1)+IF(OR($F466 &gt;= BK$6, $G466 &lt; BJ$6), 0, 2)+1)</f>
        <v/>
      </c>
      <c r="BK466" s="68" t="str">
        <f ca="1">INDEX({"","_","-","="},IF(OR($D466 &gt;= BL$6, $E466 &lt; BK$6), 0, 1)+IF(OR($F466 &gt;= BL$6, $G466 &lt; BK$6), 0, 2)+1)</f>
        <v/>
      </c>
      <c r="BL466" s="68" t="str">
        <f ca="1">INDEX({"","_","-","="},IF(OR($D466 &gt;= BM$6, $E466 &lt; BL$6), 0, 1)+IF(OR($F466 &gt;= BM$6, $G466 &lt; BL$6), 0, 2)+1)</f>
        <v/>
      </c>
      <c r="BM466" s="68" t="str">
        <f ca="1">INDEX({"","_","-","="},IF(OR($D466 &gt;= BN$6, $E466 &lt; BM$6), 0, 1)+IF(OR($F466 &gt;= BN$6, $G466 &lt; BM$6), 0, 2)+1)</f>
        <v/>
      </c>
      <c r="BN466" s="68" t="str">
        <f ca="1">INDEX({"","_","-","="},IF(OR($D466 &gt;= BO$6, $E466 &lt; BN$6), 0, 1)+IF(OR($F466 &gt;= BO$6, $G466 &lt; BN$6), 0, 2)+1)</f>
        <v/>
      </c>
      <c r="BO466" s="68" t="str">
        <f ca="1">INDEX({"","_","-","="},IF(OR($D466 &gt;= BP$6, $E466 &lt; BO$6), 0, 1)+IF(OR($F466 &gt;= BP$6, $G466 &lt; BO$6), 0, 2)+1)</f>
        <v/>
      </c>
      <c r="BP466" s="68" t="str">
        <f ca="1">INDEX({"","_","-","="},IF(OR($D466 &gt;= BQ$6, $E466 &lt; BP$6), 0, 1)+IF(OR($F466 &gt;= BQ$6, $G466 &lt; BP$6), 0, 2)+1)</f>
        <v/>
      </c>
      <c r="BQ466" s="68" t="str">
        <f ca="1">INDEX({"","_","-","="},IF(OR($D466 &gt;= BR$6, $E466 &lt; BQ$6), 0, 1)+IF(OR($F466 &gt;= BR$6, $G466 &lt; BQ$6), 0, 2)+1)</f>
        <v/>
      </c>
      <c r="BR466" s="68" t="str">
        <f ca="1">INDEX({"","_","-","="},IF(OR($D466 &gt;= BS$6, $E466 &lt; BR$6), 0, 1)+IF(OR($F466 &gt;= BS$6, $G466 &lt; BR$6), 0, 2)+1)</f>
        <v/>
      </c>
      <c r="BS466" s="68" t="str">
        <f ca="1">INDEX({"","_","-","="},IF(OR($D466 &gt;= BT$6, $E466 &lt; BS$6), 0, 1)+IF(OR($F466 &gt;= BT$6, $G466 &lt; BS$6), 0, 2)+1)</f>
        <v/>
      </c>
      <c r="BT466" s="68" t="str">
        <f ca="1">INDEX({"","_","-","="},IF(OR($D466 &gt;= BU$6, $E466 &lt; BT$6), 0, 1)+IF(OR($F466 &gt;= BU$6, $G466 &lt; BT$6), 0, 2)+1)</f>
        <v/>
      </c>
      <c r="BU466" s="68" t="str">
        <f ca="1">INDEX({"","_","-","="},IF(OR($D466 &gt;= BV$6, $E466 &lt; BU$6), 0, 1)+IF(OR($F466 &gt;= BV$6, $G466 &lt; BU$6), 0, 2)+1)</f>
        <v/>
      </c>
      <c r="BV466" s="68" t="str">
        <f ca="1">INDEX({"","_","-","="},IF(OR($D466 &gt;= BW$6, $E466 &lt; BV$6), 0, 1)+IF(OR($F466 &gt;= BW$6, $G466 &lt; BV$6), 0, 2)+1)</f>
        <v/>
      </c>
      <c r="BW466" s="68" t="str">
        <f ca="1">INDEX({"","_","-","="},IF(OR($D466 &gt;= BX$6, $E466 &lt; BW$6), 0, 1)+IF(OR($F466 &gt;= BX$6, $G466 &lt; BW$6), 0, 2)+1)</f>
        <v/>
      </c>
      <c r="BX466" s="68" t="str">
        <f ca="1">INDEX({"","_","-","="},IF(OR($D466 &gt;= BY$6, $E466 &lt; BX$6), 0, 1)+IF(OR($F466 &gt;= BY$6, $G466 &lt; BX$6), 0, 2)+1)</f>
        <v/>
      </c>
      <c r="BY466" s="68" t="str">
        <f ca="1">INDEX({"","_","-","="},IF(OR($D466 &gt;= BZ$6, $E466 &lt; BY$6), 0, 1)+IF(OR($F466 &gt;= BZ$6, $G466 &lt; BY$6), 0, 2)+1)</f>
        <v/>
      </c>
      <c r="BZ466" s="68" t="str">
        <f ca="1">INDEX({"","_","-","="},IF(OR($D466 &gt;= CA$6, $E466 &lt; BZ$6), 0, 1)+IF(OR($F466 &gt;= CA$6, $G466 &lt; BZ$6), 0, 2)+1)</f>
        <v/>
      </c>
      <c r="CA466" s="68" t="str">
        <f ca="1">INDEX({"","_","-","="},IF(OR($D466 &gt;= CB$6, $E466 &lt; CA$6), 0, 1)+IF(OR($F466 &gt;= CB$6, $G466 &lt; CA$6), 0, 2)+1)</f>
        <v/>
      </c>
      <c r="CB466" s="68" t="str">
        <f ca="1">INDEX({"","_","-","="},IF(OR($D466 &gt;= CC$6, $E466 &lt; CB$6), 0, 1)+IF(OR($F466 &gt;= CC$6, $G466 &lt; CB$6), 0, 2)+1)</f>
        <v/>
      </c>
      <c r="CC466" s="68" t="str">
        <f ca="1">INDEX({"","_","-","="},IF(OR($D466 &gt;= CD$6, $E466 &lt; CC$6), 0, 1)+IF(OR($F466 &gt;= CD$6, $G466 &lt; CC$6), 0, 2)+1)</f>
        <v/>
      </c>
      <c r="CD466" s="68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IF('临-进度'!M462,'临-进度'!$A462,"")</f>
        <v/>
      </c>
      <c r="B467" s="8" t="str">
        <f ca="1">IF('临-进度'!M462,'临-进度'!$B462,"")</f>
        <v/>
      </c>
      <c r="C467" s="8" t="str">
        <f ca="1">IF('临-进度'!M462,'临-进度'!$E462,"")</f>
        <v/>
      </c>
      <c r="D467" s="40" t="str">
        <f ca="1">IF('临-进度'!$M462,'临-进度'!$I462,"")</f>
        <v/>
      </c>
      <c r="E467" s="40" t="str">
        <f ca="1">IF('临-进度'!$M462,'临-进度'!$AE462,"")</f>
        <v/>
      </c>
      <c r="F467" s="40" t="str">
        <f ca="1">IF('临-进度'!$M462,'临-进度'!$J462,"")</f>
        <v/>
      </c>
      <c r="G467" s="73" t="str">
        <f ca="1">IF('临-进度'!$M462,'临-进度'!$AF462,"")</f>
        <v/>
      </c>
      <c r="H467" s="68" t="str">
        <f ca="1">INDEX({"","_","-","="},IF(OR($D467 &gt;= I$6, $E467 &lt; H$6), 0, 1)+IF(OR($F467 &gt;= I$6, $G467 &lt; H$6), 0, 2)+1)</f>
        <v/>
      </c>
      <c r="I467" s="68" t="str">
        <f ca="1">INDEX({"","_","-","="},IF(OR($D467 &gt;= J$6, $E467 &lt; I$6), 0, 1)+IF(OR($F467 &gt;= J$6, $G467 &lt; I$6), 0, 2)+1)</f>
        <v/>
      </c>
      <c r="J467" s="68" t="str">
        <f ca="1">INDEX({"","_","-","="},IF(OR($D467 &gt;= K$6, $E467 &lt; J$6), 0, 1)+IF(OR($F467 &gt;= K$6, $G467 &lt; J$6), 0, 2)+1)</f>
        <v/>
      </c>
      <c r="K467" s="68" t="str">
        <f ca="1">INDEX({"","_","-","="},IF(OR($D467 &gt;= L$6, $E467 &lt; K$6), 0, 1)+IF(OR($F467 &gt;= L$6, $G467 &lt; K$6), 0, 2)+1)</f>
        <v/>
      </c>
      <c r="L467" s="68" t="str">
        <f ca="1">INDEX({"","_","-","="},IF(OR($D467 &gt;= M$6, $E467 &lt; L$6), 0, 1)+IF(OR($F467 &gt;= M$6, $G467 &lt; L$6), 0, 2)+1)</f>
        <v/>
      </c>
      <c r="M467" s="68" t="str">
        <f ca="1">INDEX({"","_","-","="},IF(OR($D467 &gt;= N$6, $E467 &lt; M$6), 0, 1)+IF(OR($F467 &gt;= N$6, $G467 &lt; M$6), 0, 2)+1)</f>
        <v/>
      </c>
      <c r="N467" s="68" t="str">
        <f ca="1">INDEX({"","_","-","="},IF(OR($D467 &gt;= O$6, $E467 &lt; N$6), 0, 1)+IF(OR($F467 &gt;= O$6, $G467 &lt; N$6), 0, 2)+1)</f>
        <v/>
      </c>
      <c r="O467" s="68" t="str">
        <f ca="1">INDEX({"","_","-","="},IF(OR($D467 &gt;= P$6, $E467 &lt; O$6), 0, 1)+IF(OR($F467 &gt;= P$6, $G467 &lt; O$6), 0, 2)+1)</f>
        <v/>
      </c>
      <c r="P467" s="68" t="str">
        <f ca="1">INDEX({"","_","-","="},IF(OR($D467 &gt;= Q$6, $E467 &lt; P$6), 0, 1)+IF(OR($F467 &gt;= Q$6, $G467 &lt; P$6), 0, 2)+1)</f>
        <v/>
      </c>
      <c r="Q467" s="68" t="str">
        <f ca="1">INDEX({"","_","-","="},IF(OR($D467 &gt;= R$6, $E467 &lt; Q$6), 0, 1)+IF(OR($F467 &gt;= R$6, $G467 &lt; Q$6), 0, 2)+1)</f>
        <v/>
      </c>
      <c r="R467" s="68" t="str">
        <f ca="1">INDEX({"","_","-","="},IF(OR($D467 &gt;= S$6, $E467 &lt; R$6), 0, 1)+IF(OR($F467 &gt;= S$6, $G467 &lt; R$6), 0, 2)+1)</f>
        <v/>
      </c>
      <c r="S467" s="68" t="str">
        <f ca="1">INDEX({"","_","-","="},IF(OR($D467 &gt;= T$6, $E467 &lt; S$6), 0, 1)+IF(OR($F467 &gt;= T$6, $G467 &lt; S$6), 0, 2)+1)</f>
        <v/>
      </c>
      <c r="T467" s="68" t="str">
        <f ca="1">INDEX({"","_","-","="},IF(OR($D467 &gt;= U$6, $E467 &lt; T$6), 0, 1)+IF(OR($F467 &gt;= U$6, $G467 &lt; T$6), 0, 2)+1)</f>
        <v/>
      </c>
      <c r="U467" s="68" t="str">
        <f ca="1">INDEX({"","_","-","="},IF(OR($D467 &gt;= V$6, $E467 &lt; U$6), 0, 1)+IF(OR($F467 &gt;= V$6, $G467 &lt; U$6), 0, 2)+1)</f>
        <v/>
      </c>
      <c r="V467" s="68" t="str">
        <f ca="1">INDEX({"","_","-","="},IF(OR($D467 &gt;= W$6, $E467 &lt; V$6), 0, 1)+IF(OR($F467 &gt;= W$6, $G467 &lt; V$6), 0, 2)+1)</f>
        <v/>
      </c>
      <c r="W467" s="68" t="str">
        <f ca="1">INDEX({"","_","-","="},IF(OR($D467 &gt;= X$6, $E467 &lt; W$6), 0, 1)+IF(OR($F467 &gt;= X$6, $G467 &lt; W$6), 0, 2)+1)</f>
        <v/>
      </c>
      <c r="X467" s="68" t="str">
        <f ca="1">INDEX({"","_","-","="},IF(OR($D467 &gt;= Y$6, $E467 &lt; X$6), 0, 1)+IF(OR($F467 &gt;= Y$6, $G467 &lt; X$6), 0, 2)+1)</f>
        <v/>
      </c>
      <c r="Y467" s="68" t="str">
        <f ca="1">INDEX({"","_","-","="},IF(OR($D467 &gt;= Z$6, $E467 &lt; Y$6), 0, 1)+IF(OR($F467 &gt;= Z$6, $G467 &lt; Y$6), 0, 2)+1)</f>
        <v/>
      </c>
      <c r="Z467" s="68" t="str">
        <f ca="1">INDEX({"","_","-","="},IF(OR($D467 &gt;= AA$6, $E467 &lt; Z$6), 0, 1)+IF(OR($F467 &gt;= AA$6, $G467 &lt; Z$6), 0, 2)+1)</f>
        <v/>
      </c>
      <c r="AA467" s="68" t="str">
        <f ca="1">INDEX({"","_","-","="},IF(OR($D467 &gt;= AB$6, $E467 &lt; AA$6), 0, 1)+IF(OR($F467 &gt;= AB$6, $G467 &lt; AA$6), 0, 2)+1)</f>
        <v/>
      </c>
      <c r="AB467" s="68" t="str">
        <f ca="1">INDEX({"","_","-","="},IF(OR($D467 &gt;= AC$6, $E467 &lt; AB$6), 0, 1)+IF(OR($F467 &gt;= AC$6, $G467 &lt; AB$6), 0, 2)+1)</f>
        <v/>
      </c>
      <c r="AC467" s="68" t="str">
        <f ca="1">INDEX({"","_","-","="},IF(OR($D467 &gt;= AD$6, $E467 &lt; AC$6), 0, 1)+IF(OR($F467 &gt;= AD$6, $G467 &lt; AC$6), 0, 2)+1)</f>
        <v/>
      </c>
      <c r="AD467" s="68" t="str">
        <f ca="1">INDEX({"","_","-","="},IF(OR($D467 &gt;= AE$6, $E467 &lt; AD$6), 0, 1)+IF(OR($F467 &gt;= AE$6, $G467 &lt; AD$6), 0, 2)+1)</f>
        <v/>
      </c>
      <c r="AE467" s="68" t="str">
        <f ca="1">INDEX({"","_","-","="},IF(OR($D467 &gt;= AF$6, $E467 &lt; AE$6), 0, 1)+IF(OR($F467 &gt;= AF$6, $G467 &lt; AE$6), 0, 2)+1)</f>
        <v/>
      </c>
      <c r="AF467" s="68" t="str">
        <f ca="1">INDEX({"","_","-","="},IF(OR($D467 &gt;= AG$6, $E467 &lt; AF$6), 0, 1)+IF(OR($F467 &gt;= AG$6, $G467 &lt; AF$6), 0, 2)+1)</f>
        <v/>
      </c>
      <c r="AG467" s="68" t="str">
        <f ca="1">INDEX({"","_","-","="},IF(OR($D467 &gt;= AH$6, $E467 &lt; AG$6), 0, 1)+IF(OR($F467 &gt;= AH$6, $G467 &lt; AG$6), 0, 2)+1)</f>
        <v/>
      </c>
      <c r="AH467" s="68" t="str">
        <f ca="1">INDEX({"","_","-","="},IF(OR($D467 &gt;= AI$6, $E467 &lt; AH$6), 0, 1)+IF(OR($F467 &gt;= AI$6, $G467 &lt; AH$6), 0, 2)+1)</f>
        <v/>
      </c>
      <c r="AI467" s="68" t="str">
        <f ca="1">INDEX({"","_","-","="},IF(OR($D467 &gt;= AJ$6, $E467 &lt; AI$6), 0, 1)+IF(OR($F467 &gt;= AJ$6, $G467 &lt; AI$6), 0, 2)+1)</f>
        <v/>
      </c>
      <c r="AJ467" s="68" t="str">
        <f ca="1">INDEX({"","_","-","="},IF(OR($D467 &gt;= AK$6, $E467 &lt; AJ$6), 0, 1)+IF(OR($F467 &gt;= AK$6, $G467 &lt; AJ$6), 0, 2)+1)</f>
        <v/>
      </c>
      <c r="AK467" s="68" t="str">
        <f ca="1">INDEX({"","_","-","="},IF(OR($D467 &gt;= AL$6, $E467 &lt; AK$6), 0, 1)+IF(OR($F467 &gt;= AL$6, $G467 &lt; AK$6), 0, 2)+1)</f>
        <v/>
      </c>
      <c r="AL467" s="68" t="str">
        <f ca="1">INDEX({"","_","-","="},IF(OR($D467 &gt;= AM$6, $E467 &lt; AL$6), 0, 1)+IF(OR($F467 &gt;= AM$6, $G467 &lt; AL$6), 0, 2)+1)</f>
        <v/>
      </c>
      <c r="AM467" s="68" t="str">
        <f ca="1">INDEX({"","_","-","="},IF(OR($D467 &gt;= AN$6, $E467 &lt; AM$6), 0, 1)+IF(OR($F467 &gt;= AN$6, $G467 &lt; AM$6), 0, 2)+1)</f>
        <v/>
      </c>
      <c r="AN467" s="68" t="str">
        <f ca="1">INDEX({"","_","-","="},IF(OR($D467 &gt;= AO$6, $E467 &lt; AN$6), 0, 1)+IF(OR($F467 &gt;= AO$6, $G467 &lt; AN$6), 0, 2)+1)</f>
        <v/>
      </c>
      <c r="AO467" s="68" t="str">
        <f ca="1">INDEX({"","_","-","="},IF(OR($D467 &gt;= AP$6, $E467 &lt; AO$6), 0, 1)+IF(OR($F467 &gt;= AP$6, $G467 &lt; AO$6), 0, 2)+1)</f>
        <v/>
      </c>
      <c r="AP467" s="68" t="str">
        <f ca="1">INDEX({"","_","-","="},IF(OR($D467 &gt;= AQ$6, $E467 &lt; AP$6), 0, 1)+IF(OR($F467 &gt;= AQ$6, $G467 &lt; AP$6), 0, 2)+1)</f>
        <v/>
      </c>
      <c r="AQ467" s="68" t="str">
        <f ca="1">INDEX({"","_","-","="},IF(OR($D467 &gt;= AR$6, $E467 &lt; AQ$6), 0, 1)+IF(OR($F467 &gt;= AR$6, $G467 &lt; AQ$6), 0, 2)+1)</f>
        <v/>
      </c>
      <c r="AR467" s="68" t="str">
        <f ca="1">INDEX({"","_","-","="},IF(OR($D467 &gt;= AS$6, $E467 &lt; AR$6), 0, 1)+IF(OR($F467 &gt;= AS$6, $G467 &lt; AR$6), 0, 2)+1)</f>
        <v/>
      </c>
      <c r="AS467" s="68" t="str">
        <f ca="1">INDEX({"","_","-","="},IF(OR($D467 &gt;= AT$6, $E467 &lt; AS$6), 0, 1)+IF(OR($F467 &gt;= AT$6, $G467 &lt; AS$6), 0, 2)+1)</f>
        <v/>
      </c>
      <c r="AT467" s="68" t="str">
        <f ca="1">INDEX({"","_","-","="},IF(OR($D467 &gt;= AU$6, $E467 &lt; AT$6), 0, 1)+IF(OR($F467 &gt;= AU$6, $G467 &lt; AT$6), 0, 2)+1)</f>
        <v/>
      </c>
      <c r="AU467" s="68" t="str">
        <f ca="1">INDEX({"","_","-","="},IF(OR($D467 &gt;= AV$6, $E467 &lt; AU$6), 0, 1)+IF(OR($F467 &gt;= AV$6, $G467 &lt; AU$6), 0, 2)+1)</f>
        <v/>
      </c>
      <c r="AV467" s="68" t="str">
        <f ca="1">INDEX({"","_","-","="},IF(OR($D467 &gt;= AW$6, $E467 &lt; AV$6), 0, 1)+IF(OR($F467 &gt;= AW$6, $G467 &lt; AV$6), 0, 2)+1)</f>
        <v/>
      </c>
      <c r="AW467" s="68" t="str">
        <f ca="1">INDEX({"","_","-","="},IF(OR($D467 &gt;= AX$6, $E467 &lt; AW$6), 0, 1)+IF(OR($F467 &gt;= AX$6, $G467 &lt; AW$6), 0, 2)+1)</f>
        <v/>
      </c>
      <c r="AX467" s="68" t="str">
        <f ca="1">INDEX({"","_","-","="},IF(OR($D467 &gt;= AY$6, $E467 &lt; AX$6), 0, 1)+IF(OR($F467 &gt;= AY$6, $G467 &lt; AX$6), 0, 2)+1)</f>
        <v/>
      </c>
      <c r="AY467" s="68" t="str">
        <f ca="1">INDEX({"","_","-","="},IF(OR($D467 &gt;= AZ$6, $E467 &lt; AY$6), 0, 1)+IF(OR($F467 &gt;= AZ$6, $G467 &lt; AY$6), 0, 2)+1)</f>
        <v/>
      </c>
      <c r="AZ467" s="68" t="str">
        <f ca="1">INDEX({"","_","-","="},IF(OR($D467 &gt;= BA$6, $E467 &lt; AZ$6), 0, 1)+IF(OR($F467 &gt;= BA$6, $G467 &lt; AZ$6), 0, 2)+1)</f>
        <v/>
      </c>
      <c r="BA467" s="68" t="str">
        <f ca="1">INDEX({"","_","-","="},IF(OR($D467 &gt;= BB$6, $E467 &lt; BA$6), 0, 1)+IF(OR($F467 &gt;= BB$6, $G467 &lt; BA$6), 0, 2)+1)</f>
        <v/>
      </c>
      <c r="BB467" s="68" t="str">
        <f ca="1">INDEX({"","_","-","="},IF(OR($D467 &gt;= BC$6, $E467 &lt; BB$6), 0, 1)+IF(OR($F467 &gt;= BC$6, $G467 &lt; BB$6), 0, 2)+1)</f>
        <v/>
      </c>
      <c r="BC467" s="68" t="str">
        <f ca="1">INDEX({"","_","-","="},IF(OR($D467 &gt;= BD$6, $E467 &lt; BC$6), 0, 1)+IF(OR($F467 &gt;= BD$6, $G467 &lt; BC$6), 0, 2)+1)</f>
        <v/>
      </c>
      <c r="BD467" s="68" t="str">
        <f ca="1">INDEX({"","_","-","="},IF(OR($D467 &gt;= BE$6, $E467 &lt; BD$6), 0, 1)+IF(OR($F467 &gt;= BE$6, $G467 &lt; BD$6), 0, 2)+1)</f>
        <v/>
      </c>
      <c r="BE467" s="68" t="str">
        <f ca="1">INDEX({"","_","-","="},IF(OR($D467 &gt;= BF$6, $E467 &lt; BE$6), 0, 1)+IF(OR($F467 &gt;= BF$6, $G467 &lt; BE$6), 0, 2)+1)</f>
        <v/>
      </c>
      <c r="BF467" s="68" t="str">
        <f ca="1">INDEX({"","_","-","="},IF(OR($D467 &gt;= BG$6, $E467 &lt; BF$6), 0, 1)+IF(OR($F467 &gt;= BG$6, $G467 &lt; BF$6), 0, 2)+1)</f>
        <v/>
      </c>
      <c r="BG467" s="68" t="str">
        <f ca="1">INDEX({"","_","-","="},IF(OR($D467 &gt;= BH$6, $E467 &lt; BG$6), 0, 1)+IF(OR($F467 &gt;= BH$6, $G467 &lt; BG$6), 0, 2)+1)</f>
        <v/>
      </c>
      <c r="BH467" s="68" t="str">
        <f ca="1">INDEX({"","_","-","="},IF(OR($D467 &gt;= BI$6, $E467 &lt; BH$6), 0, 1)+IF(OR($F467 &gt;= BI$6, $G467 &lt; BH$6), 0, 2)+1)</f>
        <v/>
      </c>
      <c r="BI467" s="68" t="str">
        <f ca="1">INDEX({"","_","-","="},IF(OR($D467 &gt;= BJ$6, $E467 &lt; BI$6), 0, 1)+IF(OR($F467 &gt;= BJ$6, $G467 &lt; BI$6), 0, 2)+1)</f>
        <v/>
      </c>
      <c r="BJ467" s="68" t="str">
        <f ca="1">INDEX({"","_","-","="},IF(OR($D467 &gt;= BK$6, $E467 &lt; BJ$6), 0, 1)+IF(OR($F467 &gt;= BK$6, $G467 &lt; BJ$6), 0, 2)+1)</f>
        <v/>
      </c>
      <c r="BK467" s="68" t="str">
        <f ca="1">INDEX({"","_","-","="},IF(OR($D467 &gt;= BL$6, $E467 &lt; BK$6), 0, 1)+IF(OR($F467 &gt;= BL$6, $G467 &lt; BK$6), 0, 2)+1)</f>
        <v/>
      </c>
      <c r="BL467" s="68" t="str">
        <f ca="1">INDEX({"","_","-","="},IF(OR($D467 &gt;= BM$6, $E467 &lt; BL$6), 0, 1)+IF(OR($F467 &gt;= BM$6, $G467 &lt; BL$6), 0, 2)+1)</f>
        <v/>
      </c>
      <c r="BM467" s="68" t="str">
        <f ca="1">INDEX({"","_","-","="},IF(OR($D467 &gt;= BN$6, $E467 &lt; BM$6), 0, 1)+IF(OR($F467 &gt;= BN$6, $G467 &lt; BM$6), 0, 2)+1)</f>
        <v/>
      </c>
      <c r="BN467" s="68" t="str">
        <f ca="1">INDEX({"","_","-","="},IF(OR($D467 &gt;= BO$6, $E467 &lt; BN$6), 0, 1)+IF(OR($F467 &gt;= BO$6, $G467 &lt; BN$6), 0, 2)+1)</f>
        <v/>
      </c>
      <c r="BO467" s="68" t="str">
        <f ca="1">INDEX({"","_","-","="},IF(OR($D467 &gt;= BP$6, $E467 &lt; BO$6), 0, 1)+IF(OR($F467 &gt;= BP$6, $G467 &lt; BO$6), 0, 2)+1)</f>
        <v/>
      </c>
      <c r="BP467" s="68" t="str">
        <f ca="1">INDEX({"","_","-","="},IF(OR($D467 &gt;= BQ$6, $E467 &lt; BP$6), 0, 1)+IF(OR($F467 &gt;= BQ$6, $G467 &lt; BP$6), 0, 2)+1)</f>
        <v/>
      </c>
      <c r="BQ467" s="68" t="str">
        <f ca="1">INDEX({"","_","-","="},IF(OR($D467 &gt;= BR$6, $E467 &lt; BQ$6), 0, 1)+IF(OR($F467 &gt;= BR$6, $G467 &lt; BQ$6), 0, 2)+1)</f>
        <v/>
      </c>
      <c r="BR467" s="68" t="str">
        <f ca="1">INDEX({"","_","-","="},IF(OR($D467 &gt;= BS$6, $E467 &lt; BR$6), 0, 1)+IF(OR($F467 &gt;= BS$6, $G467 &lt; BR$6), 0, 2)+1)</f>
        <v/>
      </c>
      <c r="BS467" s="68" t="str">
        <f ca="1">INDEX({"","_","-","="},IF(OR($D467 &gt;= BT$6, $E467 &lt; BS$6), 0, 1)+IF(OR($F467 &gt;= BT$6, $G467 &lt; BS$6), 0, 2)+1)</f>
        <v/>
      </c>
      <c r="BT467" s="68" t="str">
        <f ca="1">INDEX({"","_","-","="},IF(OR($D467 &gt;= BU$6, $E467 &lt; BT$6), 0, 1)+IF(OR($F467 &gt;= BU$6, $G467 &lt; BT$6), 0, 2)+1)</f>
        <v/>
      </c>
      <c r="BU467" s="68" t="str">
        <f ca="1">INDEX({"","_","-","="},IF(OR($D467 &gt;= BV$6, $E467 &lt; BU$6), 0, 1)+IF(OR($F467 &gt;= BV$6, $G467 &lt; BU$6), 0, 2)+1)</f>
        <v/>
      </c>
      <c r="BV467" s="68" t="str">
        <f ca="1">INDEX({"","_","-","="},IF(OR($D467 &gt;= BW$6, $E467 &lt; BV$6), 0, 1)+IF(OR($F467 &gt;= BW$6, $G467 &lt; BV$6), 0, 2)+1)</f>
        <v/>
      </c>
      <c r="BW467" s="68" t="str">
        <f ca="1">INDEX({"","_","-","="},IF(OR($D467 &gt;= BX$6, $E467 &lt; BW$6), 0, 1)+IF(OR($F467 &gt;= BX$6, $G467 &lt; BW$6), 0, 2)+1)</f>
        <v/>
      </c>
      <c r="BX467" s="68" t="str">
        <f ca="1">INDEX({"","_","-","="},IF(OR($D467 &gt;= BY$6, $E467 &lt; BX$6), 0, 1)+IF(OR($F467 &gt;= BY$6, $G467 &lt; BX$6), 0, 2)+1)</f>
        <v/>
      </c>
      <c r="BY467" s="68" t="str">
        <f ca="1">INDEX({"","_","-","="},IF(OR($D467 &gt;= BZ$6, $E467 &lt; BY$6), 0, 1)+IF(OR($F467 &gt;= BZ$6, $G467 &lt; BY$6), 0, 2)+1)</f>
        <v/>
      </c>
      <c r="BZ467" s="68" t="str">
        <f ca="1">INDEX({"","_","-","="},IF(OR($D467 &gt;= CA$6, $E467 &lt; BZ$6), 0, 1)+IF(OR($F467 &gt;= CA$6, $G467 &lt; BZ$6), 0, 2)+1)</f>
        <v/>
      </c>
      <c r="CA467" s="68" t="str">
        <f ca="1">INDEX({"","_","-","="},IF(OR($D467 &gt;= CB$6, $E467 &lt; CA$6), 0, 1)+IF(OR($F467 &gt;= CB$6, $G467 &lt; CA$6), 0, 2)+1)</f>
        <v/>
      </c>
      <c r="CB467" s="68" t="str">
        <f ca="1">INDEX({"","_","-","="},IF(OR($D467 &gt;= CC$6, $E467 &lt; CB$6), 0, 1)+IF(OR($F467 &gt;= CC$6, $G467 &lt; CB$6), 0, 2)+1)</f>
        <v/>
      </c>
      <c r="CC467" s="68" t="str">
        <f ca="1">INDEX({"","_","-","="},IF(OR($D467 &gt;= CD$6, $E467 &lt; CC$6), 0, 1)+IF(OR($F467 &gt;= CD$6, $G467 &lt; CC$6), 0, 2)+1)</f>
        <v/>
      </c>
      <c r="CD467" s="68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IF('临-进度'!M463,'临-进度'!$A463,"")</f>
        <v/>
      </c>
      <c r="B468" s="8" t="str">
        <f ca="1">IF('临-进度'!M463,'临-进度'!$B463,"")</f>
        <v/>
      </c>
      <c r="C468" s="8" t="str">
        <f ca="1">IF('临-进度'!M463,'临-进度'!$E463,"")</f>
        <v/>
      </c>
      <c r="D468" s="40" t="str">
        <f ca="1">IF('临-进度'!$M463,'临-进度'!$I463,"")</f>
        <v/>
      </c>
      <c r="E468" s="40" t="str">
        <f ca="1">IF('临-进度'!$M463,'临-进度'!$AE463,"")</f>
        <v/>
      </c>
      <c r="F468" s="40" t="str">
        <f ca="1">IF('临-进度'!$M463,'临-进度'!$J463,"")</f>
        <v/>
      </c>
      <c r="G468" s="73" t="str">
        <f ca="1">IF('临-进度'!$M463,'临-进度'!$AF463,"")</f>
        <v/>
      </c>
      <c r="H468" s="68" t="str">
        <f ca="1">INDEX({"","_","-","="},IF(OR($D468 &gt;= I$6, $E468 &lt; H$6), 0, 1)+IF(OR($F468 &gt;= I$6, $G468 &lt; H$6), 0, 2)+1)</f>
        <v/>
      </c>
      <c r="I468" s="68" t="str">
        <f ca="1">INDEX({"","_","-","="},IF(OR($D468 &gt;= J$6, $E468 &lt; I$6), 0, 1)+IF(OR($F468 &gt;= J$6, $G468 &lt; I$6), 0, 2)+1)</f>
        <v/>
      </c>
      <c r="J468" s="68" t="str">
        <f ca="1">INDEX({"","_","-","="},IF(OR($D468 &gt;= K$6, $E468 &lt; J$6), 0, 1)+IF(OR($F468 &gt;= K$6, $G468 &lt; J$6), 0, 2)+1)</f>
        <v/>
      </c>
      <c r="K468" s="68" t="str">
        <f ca="1">INDEX({"","_","-","="},IF(OR($D468 &gt;= L$6, $E468 &lt; K$6), 0, 1)+IF(OR($F468 &gt;= L$6, $G468 &lt; K$6), 0, 2)+1)</f>
        <v/>
      </c>
      <c r="L468" s="68" t="str">
        <f ca="1">INDEX({"","_","-","="},IF(OR($D468 &gt;= M$6, $E468 &lt; L$6), 0, 1)+IF(OR($F468 &gt;= M$6, $G468 &lt; L$6), 0, 2)+1)</f>
        <v/>
      </c>
      <c r="M468" s="68" t="str">
        <f ca="1">INDEX({"","_","-","="},IF(OR($D468 &gt;= N$6, $E468 &lt; M$6), 0, 1)+IF(OR($F468 &gt;= N$6, $G468 &lt; M$6), 0, 2)+1)</f>
        <v/>
      </c>
      <c r="N468" s="68" t="str">
        <f ca="1">INDEX({"","_","-","="},IF(OR($D468 &gt;= O$6, $E468 &lt; N$6), 0, 1)+IF(OR($F468 &gt;= O$6, $G468 &lt; N$6), 0, 2)+1)</f>
        <v/>
      </c>
      <c r="O468" s="68" t="str">
        <f ca="1">INDEX({"","_","-","="},IF(OR($D468 &gt;= P$6, $E468 &lt; O$6), 0, 1)+IF(OR($F468 &gt;= P$6, $G468 &lt; O$6), 0, 2)+1)</f>
        <v/>
      </c>
      <c r="P468" s="68" t="str">
        <f ca="1">INDEX({"","_","-","="},IF(OR($D468 &gt;= Q$6, $E468 &lt; P$6), 0, 1)+IF(OR($F468 &gt;= Q$6, $G468 &lt; P$6), 0, 2)+1)</f>
        <v/>
      </c>
      <c r="Q468" s="68" t="str">
        <f ca="1">INDEX({"","_","-","="},IF(OR($D468 &gt;= R$6, $E468 &lt; Q$6), 0, 1)+IF(OR($F468 &gt;= R$6, $G468 &lt; Q$6), 0, 2)+1)</f>
        <v/>
      </c>
      <c r="R468" s="68" t="str">
        <f ca="1">INDEX({"","_","-","="},IF(OR($D468 &gt;= S$6, $E468 &lt; R$6), 0, 1)+IF(OR($F468 &gt;= S$6, $G468 &lt; R$6), 0, 2)+1)</f>
        <v/>
      </c>
      <c r="S468" s="68" t="str">
        <f ca="1">INDEX({"","_","-","="},IF(OR($D468 &gt;= T$6, $E468 &lt; S$6), 0, 1)+IF(OR($F468 &gt;= T$6, $G468 &lt; S$6), 0, 2)+1)</f>
        <v/>
      </c>
      <c r="T468" s="68" t="str">
        <f ca="1">INDEX({"","_","-","="},IF(OR($D468 &gt;= U$6, $E468 &lt; T$6), 0, 1)+IF(OR($F468 &gt;= U$6, $G468 &lt; T$6), 0, 2)+1)</f>
        <v/>
      </c>
      <c r="U468" s="68" t="str">
        <f ca="1">INDEX({"","_","-","="},IF(OR($D468 &gt;= V$6, $E468 &lt; U$6), 0, 1)+IF(OR($F468 &gt;= V$6, $G468 &lt; U$6), 0, 2)+1)</f>
        <v/>
      </c>
      <c r="V468" s="68" t="str">
        <f ca="1">INDEX({"","_","-","="},IF(OR($D468 &gt;= W$6, $E468 &lt; V$6), 0, 1)+IF(OR($F468 &gt;= W$6, $G468 &lt; V$6), 0, 2)+1)</f>
        <v/>
      </c>
      <c r="W468" s="68" t="str">
        <f ca="1">INDEX({"","_","-","="},IF(OR($D468 &gt;= X$6, $E468 &lt; W$6), 0, 1)+IF(OR($F468 &gt;= X$6, $G468 &lt; W$6), 0, 2)+1)</f>
        <v/>
      </c>
      <c r="X468" s="68" t="str">
        <f ca="1">INDEX({"","_","-","="},IF(OR($D468 &gt;= Y$6, $E468 &lt; X$6), 0, 1)+IF(OR($F468 &gt;= Y$6, $G468 &lt; X$6), 0, 2)+1)</f>
        <v/>
      </c>
      <c r="Y468" s="68" t="str">
        <f ca="1">INDEX({"","_","-","="},IF(OR($D468 &gt;= Z$6, $E468 &lt; Y$6), 0, 1)+IF(OR($F468 &gt;= Z$6, $G468 &lt; Y$6), 0, 2)+1)</f>
        <v/>
      </c>
      <c r="Z468" s="68" t="str">
        <f ca="1">INDEX({"","_","-","="},IF(OR($D468 &gt;= AA$6, $E468 &lt; Z$6), 0, 1)+IF(OR($F468 &gt;= AA$6, $G468 &lt; Z$6), 0, 2)+1)</f>
        <v/>
      </c>
      <c r="AA468" s="68" t="str">
        <f ca="1">INDEX({"","_","-","="},IF(OR($D468 &gt;= AB$6, $E468 &lt; AA$6), 0, 1)+IF(OR($F468 &gt;= AB$6, $G468 &lt; AA$6), 0, 2)+1)</f>
        <v/>
      </c>
      <c r="AB468" s="68" t="str">
        <f ca="1">INDEX({"","_","-","="},IF(OR($D468 &gt;= AC$6, $E468 &lt; AB$6), 0, 1)+IF(OR($F468 &gt;= AC$6, $G468 &lt; AB$6), 0, 2)+1)</f>
        <v/>
      </c>
      <c r="AC468" s="68" t="str">
        <f ca="1">INDEX({"","_","-","="},IF(OR($D468 &gt;= AD$6, $E468 &lt; AC$6), 0, 1)+IF(OR($F468 &gt;= AD$6, $G468 &lt; AC$6), 0, 2)+1)</f>
        <v/>
      </c>
      <c r="AD468" s="68" t="str">
        <f ca="1">INDEX({"","_","-","="},IF(OR($D468 &gt;= AE$6, $E468 &lt; AD$6), 0, 1)+IF(OR($F468 &gt;= AE$6, $G468 &lt; AD$6), 0, 2)+1)</f>
        <v/>
      </c>
      <c r="AE468" s="68" t="str">
        <f ca="1">INDEX({"","_","-","="},IF(OR($D468 &gt;= AF$6, $E468 &lt; AE$6), 0, 1)+IF(OR($F468 &gt;= AF$6, $G468 &lt; AE$6), 0, 2)+1)</f>
        <v/>
      </c>
      <c r="AF468" s="68" t="str">
        <f ca="1">INDEX({"","_","-","="},IF(OR($D468 &gt;= AG$6, $E468 &lt; AF$6), 0, 1)+IF(OR($F468 &gt;= AG$6, $G468 &lt; AF$6), 0, 2)+1)</f>
        <v/>
      </c>
      <c r="AG468" s="68" t="str">
        <f ca="1">INDEX({"","_","-","="},IF(OR($D468 &gt;= AH$6, $E468 &lt; AG$6), 0, 1)+IF(OR($F468 &gt;= AH$6, $G468 &lt; AG$6), 0, 2)+1)</f>
        <v/>
      </c>
      <c r="AH468" s="68" t="str">
        <f ca="1">INDEX({"","_","-","="},IF(OR($D468 &gt;= AI$6, $E468 &lt; AH$6), 0, 1)+IF(OR($F468 &gt;= AI$6, $G468 &lt; AH$6), 0, 2)+1)</f>
        <v/>
      </c>
      <c r="AI468" s="68" t="str">
        <f ca="1">INDEX({"","_","-","="},IF(OR($D468 &gt;= AJ$6, $E468 &lt; AI$6), 0, 1)+IF(OR($F468 &gt;= AJ$6, $G468 &lt; AI$6), 0, 2)+1)</f>
        <v/>
      </c>
      <c r="AJ468" s="68" t="str">
        <f ca="1">INDEX({"","_","-","="},IF(OR($D468 &gt;= AK$6, $E468 &lt; AJ$6), 0, 1)+IF(OR($F468 &gt;= AK$6, $G468 &lt; AJ$6), 0, 2)+1)</f>
        <v/>
      </c>
      <c r="AK468" s="68" t="str">
        <f ca="1">INDEX({"","_","-","="},IF(OR($D468 &gt;= AL$6, $E468 &lt; AK$6), 0, 1)+IF(OR($F468 &gt;= AL$6, $G468 &lt; AK$6), 0, 2)+1)</f>
        <v/>
      </c>
      <c r="AL468" s="68" t="str">
        <f ca="1">INDEX({"","_","-","="},IF(OR($D468 &gt;= AM$6, $E468 &lt; AL$6), 0, 1)+IF(OR($F468 &gt;= AM$6, $G468 &lt; AL$6), 0, 2)+1)</f>
        <v/>
      </c>
      <c r="AM468" s="68" t="str">
        <f ca="1">INDEX({"","_","-","="},IF(OR($D468 &gt;= AN$6, $E468 &lt; AM$6), 0, 1)+IF(OR($F468 &gt;= AN$6, $G468 &lt; AM$6), 0, 2)+1)</f>
        <v/>
      </c>
      <c r="AN468" s="68" t="str">
        <f ca="1">INDEX({"","_","-","="},IF(OR($D468 &gt;= AO$6, $E468 &lt; AN$6), 0, 1)+IF(OR($F468 &gt;= AO$6, $G468 &lt; AN$6), 0, 2)+1)</f>
        <v/>
      </c>
      <c r="AO468" s="68" t="str">
        <f ca="1">INDEX({"","_","-","="},IF(OR($D468 &gt;= AP$6, $E468 &lt; AO$6), 0, 1)+IF(OR($F468 &gt;= AP$6, $G468 &lt; AO$6), 0, 2)+1)</f>
        <v/>
      </c>
      <c r="AP468" s="68" t="str">
        <f ca="1">INDEX({"","_","-","="},IF(OR($D468 &gt;= AQ$6, $E468 &lt; AP$6), 0, 1)+IF(OR($F468 &gt;= AQ$6, $G468 &lt; AP$6), 0, 2)+1)</f>
        <v/>
      </c>
      <c r="AQ468" s="68" t="str">
        <f ca="1">INDEX({"","_","-","="},IF(OR($D468 &gt;= AR$6, $E468 &lt; AQ$6), 0, 1)+IF(OR($F468 &gt;= AR$6, $G468 &lt; AQ$6), 0, 2)+1)</f>
        <v/>
      </c>
      <c r="AR468" s="68" t="str">
        <f ca="1">INDEX({"","_","-","="},IF(OR($D468 &gt;= AS$6, $E468 &lt; AR$6), 0, 1)+IF(OR($F468 &gt;= AS$6, $G468 &lt; AR$6), 0, 2)+1)</f>
        <v/>
      </c>
      <c r="AS468" s="68" t="str">
        <f ca="1">INDEX({"","_","-","="},IF(OR($D468 &gt;= AT$6, $E468 &lt; AS$6), 0, 1)+IF(OR($F468 &gt;= AT$6, $G468 &lt; AS$6), 0, 2)+1)</f>
        <v/>
      </c>
      <c r="AT468" s="68" t="str">
        <f ca="1">INDEX({"","_","-","="},IF(OR($D468 &gt;= AU$6, $E468 &lt; AT$6), 0, 1)+IF(OR($F468 &gt;= AU$6, $G468 &lt; AT$6), 0, 2)+1)</f>
        <v/>
      </c>
      <c r="AU468" s="68" t="str">
        <f ca="1">INDEX({"","_","-","="},IF(OR($D468 &gt;= AV$6, $E468 &lt; AU$6), 0, 1)+IF(OR($F468 &gt;= AV$6, $G468 &lt; AU$6), 0, 2)+1)</f>
        <v/>
      </c>
      <c r="AV468" s="68" t="str">
        <f ca="1">INDEX({"","_","-","="},IF(OR($D468 &gt;= AW$6, $E468 &lt; AV$6), 0, 1)+IF(OR($F468 &gt;= AW$6, $G468 &lt; AV$6), 0, 2)+1)</f>
        <v/>
      </c>
      <c r="AW468" s="68" t="str">
        <f ca="1">INDEX({"","_","-","="},IF(OR($D468 &gt;= AX$6, $E468 &lt; AW$6), 0, 1)+IF(OR($F468 &gt;= AX$6, $G468 &lt; AW$6), 0, 2)+1)</f>
        <v/>
      </c>
      <c r="AX468" s="68" t="str">
        <f ca="1">INDEX({"","_","-","="},IF(OR($D468 &gt;= AY$6, $E468 &lt; AX$6), 0, 1)+IF(OR($F468 &gt;= AY$6, $G468 &lt; AX$6), 0, 2)+1)</f>
        <v/>
      </c>
      <c r="AY468" s="68" t="str">
        <f ca="1">INDEX({"","_","-","="},IF(OR($D468 &gt;= AZ$6, $E468 &lt; AY$6), 0, 1)+IF(OR($F468 &gt;= AZ$6, $G468 &lt; AY$6), 0, 2)+1)</f>
        <v/>
      </c>
      <c r="AZ468" s="68" t="str">
        <f ca="1">INDEX({"","_","-","="},IF(OR($D468 &gt;= BA$6, $E468 &lt; AZ$6), 0, 1)+IF(OR($F468 &gt;= BA$6, $G468 &lt; AZ$6), 0, 2)+1)</f>
        <v/>
      </c>
      <c r="BA468" s="68" t="str">
        <f ca="1">INDEX({"","_","-","="},IF(OR($D468 &gt;= BB$6, $E468 &lt; BA$6), 0, 1)+IF(OR($F468 &gt;= BB$6, $G468 &lt; BA$6), 0, 2)+1)</f>
        <v/>
      </c>
      <c r="BB468" s="68" t="str">
        <f ca="1">INDEX({"","_","-","="},IF(OR($D468 &gt;= BC$6, $E468 &lt; BB$6), 0, 1)+IF(OR($F468 &gt;= BC$6, $G468 &lt; BB$6), 0, 2)+1)</f>
        <v/>
      </c>
      <c r="BC468" s="68" t="str">
        <f ca="1">INDEX({"","_","-","="},IF(OR($D468 &gt;= BD$6, $E468 &lt; BC$6), 0, 1)+IF(OR($F468 &gt;= BD$6, $G468 &lt; BC$6), 0, 2)+1)</f>
        <v/>
      </c>
      <c r="BD468" s="68" t="str">
        <f ca="1">INDEX({"","_","-","="},IF(OR($D468 &gt;= BE$6, $E468 &lt; BD$6), 0, 1)+IF(OR($F468 &gt;= BE$6, $G468 &lt; BD$6), 0, 2)+1)</f>
        <v/>
      </c>
      <c r="BE468" s="68" t="str">
        <f ca="1">INDEX({"","_","-","="},IF(OR($D468 &gt;= BF$6, $E468 &lt; BE$6), 0, 1)+IF(OR($F468 &gt;= BF$6, $G468 &lt; BE$6), 0, 2)+1)</f>
        <v/>
      </c>
      <c r="BF468" s="68" t="str">
        <f ca="1">INDEX({"","_","-","="},IF(OR($D468 &gt;= BG$6, $E468 &lt; BF$6), 0, 1)+IF(OR($F468 &gt;= BG$6, $G468 &lt; BF$6), 0, 2)+1)</f>
        <v/>
      </c>
      <c r="BG468" s="68" t="str">
        <f ca="1">INDEX({"","_","-","="},IF(OR($D468 &gt;= BH$6, $E468 &lt; BG$6), 0, 1)+IF(OR($F468 &gt;= BH$6, $G468 &lt; BG$6), 0, 2)+1)</f>
        <v/>
      </c>
      <c r="BH468" s="68" t="str">
        <f ca="1">INDEX({"","_","-","="},IF(OR($D468 &gt;= BI$6, $E468 &lt; BH$6), 0, 1)+IF(OR($F468 &gt;= BI$6, $G468 &lt; BH$6), 0, 2)+1)</f>
        <v/>
      </c>
      <c r="BI468" s="68" t="str">
        <f ca="1">INDEX({"","_","-","="},IF(OR($D468 &gt;= BJ$6, $E468 &lt; BI$6), 0, 1)+IF(OR($F468 &gt;= BJ$6, $G468 &lt; BI$6), 0, 2)+1)</f>
        <v/>
      </c>
      <c r="BJ468" s="68" t="str">
        <f ca="1">INDEX({"","_","-","="},IF(OR($D468 &gt;= BK$6, $E468 &lt; BJ$6), 0, 1)+IF(OR($F468 &gt;= BK$6, $G468 &lt; BJ$6), 0, 2)+1)</f>
        <v/>
      </c>
      <c r="BK468" s="68" t="str">
        <f ca="1">INDEX({"","_","-","="},IF(OR($D468 &gt;= BL$6, $E468 &lt; BK$6), 0, 1)+IF(OR($F468 &gt;= BL$6, $G468 &lt; BK$6), 0, 2)+1)</f>
        <v/>
      </c>
      <c r="BL468" s="68" t="str">
        <f ca="1">INDEX({"","_","-","="},IF(OR($D468 &gt;= BM$6, $E468 &lt; BL$6), 0, 1)+IF(OR($F468 &gt;= BM$6, $G468 &lt; BL$6), 0, 2)+1)</f>
        <v/>
      </c>
      <c r="BM468" s="68" t="str">
        <f ca="1">INDEX({"","_","-","="},IF(OR($D468 &gt;= BN$6, $E468 &lt; BM$6), 0, 1)+IF(OR($F468 &gt;= BN$6, $G468 &lt; BM$6), 0, 2)+1)</f>
        <v/>
      </c>
      <c r="BN468" s="68" t="str">
        <f ca="1">INDEX({"","_","-","="},IF(OR($D468 &gt;= BO$6, $E468 &lt; BN$6), 0, 1)+IF(OR($F468 &gt;= BO$6, $G468 &lt; BN$6), 0, 2)+1)</f>
        <v/>
      </c>
      <c r="BO468" s="68" t="str">
        <f ca="1">INDEX({"","_","-","="},IF(OR($D468 &gt;= BP$6, $E468 &lt; BO$6), 0, 1)+IF(OR($F468 &gt;= BP$6, $G468 &lt; BO$6), 0, 2)+1)</f>
        <v/>
      </c>
      <c r="BP468" s="68" t="str">
        <f ca="1">INDEX({"","_","-","="},IF(OR($D468 &gt;= BQ$6, $E468 &lt; BP$6), 0, 1)+IF(OR($F468 &gt;= BQ$6, $G468 &lt; BP$6), 0, 2)+1)</f>
        <v/>
      </c>
      <c r="BQ468" s="68" t="str">
        <f ca="1">INDEX({"","_","-","="},IF(OR($D468 &gt;= BR$6, $E468 &lt; BQ$6), 0, 1)+IF(OR($F468 &gt;= BR$6, $G468 &lt; BQ$6), 0, 2)+1)</f>
        <v/>
      </c>
      <c r="BR468" s="68" t="str">
        <f ca="1">INDEX({"","_","-","="},IF(OR($D468 &gt;= BS$6, $E468 &lt; BR$6), 0, 1)+IF(OR($F468 &gt;= BS$6, $G468 &lt; BR$6), 0, 2)+1)</f>
        <v/>
      </c>
      <c r="BS468" s="68" t="str">
        <f ca="1">INDEX({"","_","-","="},IF(OR($D468 &gt;= BT$6, $E468 &lt; BS$6), 0, 1)+IF(OR($F468 &gt;= BT$6, $G468 &lt; BS$6), 0, 2)+1)</f>
        <v/>
      </c>
      <c r="BT468" s="68" t="str">
        <f ca="1">INDEX({"","_","-","="},IF(OR($D468 &gt;= BU$6, $E468 &lt; BT$6), 0, 1)+IF(OR($F468 &gt;= BU$6, $G468 &lt; BT$6), 0, 2)+1)</f>
        <v/>
      </c>
      <c r="BU468" s="68" t="str">
        <f ca="1">INDEX({"","_","-","="},IF(OR($D468 &gt;= BV$6, $E468 &lt; BU$6), 0, 1)+IF(OR($F468 &gt;= BV$6, $G468 &lt; BU$6), 0, 2)+1)</f>
        <v/>
      </c>
      <c r="BV468" s="68" t="str">
        <f ca="1">INDEX({"","_","-","="},IF(OR($D468 &gt;= BW$6, $E468 &lt; BV$6), 0, 1)+IF(OR($F468 &gt;= BW$6, $G468 &lt; BV$6), 0, 2)+1)</f>
        <v/>
      </c>
      <c r="BW468" s="68" t="str">
        <f ca="1">INDEX({"","_","-","="},IF(OR($D468 &gt;= BX$6, $E468 &lt; BW$6), 0, 1)+IF(OR($F468 &gt;= BX$6, $G468 &lt; BW$6), 0, 2)+1)</f>
        <v/>
      </c>
      <c r="BX468" s="68" t="str">
        <f ca="1">INDEX({"","_","-","="},IF(OR($D468 &gt;= BY$6, $E468 &lt; BX$6), 0, 1)+IF(OR($F468 &gt;= BY$6, $G468 &lt; BX$6), 0, 2)+1)</f>
        <v/>
      </c>
      <c r="BY468" s="68" t="str">
        <f ca="1">INDEX({"","_","-","="},IF(OR($D468 &gt;= BZ$6, $E468 &lt; BY$6), 0, 1)+IF(OR($F468 &gt;= BZ$6, $G468 &lt; BY$6), 0, 2)+1)</f>
        <v/>
      </c>
      <c r="BZ468" s="68" t="str">
        <f ca="1">INDEX({"","_","-","="},IF(OR($D468 &gt;= CA$6, $E468 &lt; BZ$6), 0, 1)+IF(OR($F468 &gt;= CA$6, $G468 &lt; BZ$6), 0, 2)+1)</f>
        <v/>
      </c>
      <c r="CA468" s="68" t="str">
        <f ca="1">INDEX({"","_","-","="},IF(OR($D468 &gt;= CB$6, $E468 &lt; CA$6), 0, 1)+IF(OR($F468 &gt;= CB$6, $G468 &lt; CA$6), 0, 2)+1)</f>
        <v/>
      </c>
      <c r="CB468" s="68" t="str">
        <f ca="1">INDEX({"","_","-","="},IF(OR($D468 &gt;= CC$6, $E468 &lt; CB$6), 0, 1)+IF(OR($F468 &gt;= CC$6, $G468 &lt; CB$6), 0, 2)+1)</f>
        <v/>
      </c>
      <c r="CC468" s="68" t="str">
        <f ca="1">INDEX({"","_","-","="},IF(OR($D468 &gt;= CD$6, $E468 &lt; CC$6), 0, 1)+IF(OR($F468 &gt;= CD$6, $G468 &lt; CC$6), 0, 2)+1)</f>
        <v/>
      </c>
      <c r="CD468" s="68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IF('临-进度'!M464,'临-进度'!$A464,"")</f>
        <v/>
      </c>
      <c r="B469" s="8" t="str">
        <f ca="1">IF('临-进度'!M464,'临-进度'!$B464,"")</f>
        <v/>
      </c>
      <c r="C469" s="8" t="str">
        <f ca="1">IF('临-进度'!M464,'临-进度'!$E464,"")</f>
        <v/>
      </c>
      <c r="D469" s="40" t="str">
        <f ca="1">IF('临-进度'!$M464,'临-进度'!$I464,"")</f>
        <v/>
      </c>
      <c r="E469" s="40" t="str">
        <f ca="1">IF('临-进度'!$M464,'临-进度'!$AE464,"")</f>
        <v/>
      </c>
      <c r="F469" s="40" t="str">
        <f ca="1">IF('临-进度'!$M464,'临-进度'!$J464,"")</f>
        <v/>
      </c>
      <c r="G469" s="73" t="str">
        <f ca="1">IF('临-进度'!$M464,'临-进度'!$AF464,"")</f>
        <v/>
      </c>
      <c r="H469" s="68" t="str">
        <f ca="1">INDEX({"","_","-","="},IF(OR($D469 &gt;= I$6, $E469 &lt; H$6), 0, 1)+IF(OR($F469 &gt;= I$6, $G469 &lt; H$6), 0, 2)+1)</f>
        <v/>
      </c>
      <c r="I469" s="68" t="str">
        <f ca="1">INDEX({"","_","-","="},IF(OR($D469 &gt;= J$6, $E469 &lt; I$6), 0, 1)+IF(OR($F469 &gt;= J$6, $G469 &lt; I$6), 0, 2)+1)</f>
        <v/>
      </c>
      <c r="J469" s="68" t="str">
        <f ca="1">INDEX({"","_","-","="},IF(OR($D469 &gt;= K$6, $E469 &lt; J$6), 0, 1)+IF(OR($F469 &gt;= K$6, $G469 &lt; J$6), 0, 2)+1)</f>
        <v/>
      </c>
      <c r="K469" s="68" t="str">
        <f ca="1">INDEX({"","_","-","="},IF(OR($D469 &gt;= L$6, $E469 &lt; K$6), 0, 1)+IF(OR($F469 &gt;= L$6, $G469 &lt; K$6), 0, 2)+1)</f>
        <v/>
      </c>
      <c r="L469" s="68" t="str">
        <f ca="1">INDEX({"","_","-","="},IF(OR($D469 &gt;= M$6, $E469 &lt; L$6), 0, 1)+IF(OR($F469 &gt;= M$6, $G469 &lt; L$6), 0, 2)+1)</f>
        <v/>
      </c>
      <c r="M469" s="68" t="str">
        <f ca="1">INDEX({"","_","-","="},IF(OR($D469 &gt;= N$6, $E469 &lt; M$6), 0, 1)+IF(OR($F469 &gt;= N$6, $G469 &lt; M$6), 0, 2)+1)</f>
        <v/>
      </c>
      <c r="N469" s="68" t="str">
        <f ca="1">INDEX({"","_","-","="},IF(OR($D469 &gt;= O$6, $E469 &lt; N$6), 0, 1)+IF(OR($F469 &gt;= O$6, $G469 &lt; N$6), 0, 2)+1)</f>
        <v/>
      </c>
      <c r="O469" s="68" t="str">
        <f ca="1">INDEX({"","_","-","="},IF(OR($D469 &gt;= P$6, $E469 &lt; O$6), 0, 1)+IF(OR($F469 &gt;= P$6, $G469 &lt; O$6), 0, 2)+1)</f>
        <v/>
      </c>
      <c r="P469" s="68" t="str">
        <f ca="1">INDEX({"","_","-","="},IF(OR($D469 &gt;= Q$6, $E469 &lt; P$6), 0, 1)+IF(OR($F469 &gt;= Q$6, $G469 &lt; P$6), 0, 2)+1)</f>
        <v/>
      </c>
      <c r="Q469" s="68" t="str">
        <f ca="1">INDEX({"","_","-","="},IF(OR($D469 &gt;= R$6, $E469 &lt; Q$6), 0, 1)+IF(OR($F469 &gt;= R$6, $G469 &lt; Q$6), 0, 2)+1)</f>
        <v/>
      </c>
      <c r="R469" s="68" t="str">
        <f ca="1">INDEX({"","_","-","="},IF(OR($D469 &gt;= S$6, $E469 &lt; R$6), 0, 1)+IF(OR($F469 &gt;= S$6, $G469 &lt; R$6), 0, 2)+1)</f>
        <v/>
      </c>
      <c r="S469" s="68" t="str">
        <f ca="1">INDEX({"","_","-","="},IF(OR($D469 &gt;= T$6, $E469 &lt; S$6), 0, 1)+IF(OR($F469 &gt;= T$6, $G469 &lt; S$6), 0, 2)+1)</f>
        <v/>
      </c>
      <c r="T469" s="68" t="str">
        <f ca="1">INDEX({"","_","-","="},IF(OR($D469 &gt;= U$6, $E469 &lt; T$6), 0, 1)+IF(OR($F469 &gt;= U$6, $G469 &lt; T$6), 0, 2)+1)</f>
        <v/>
      </c>
      <c r="U469" s="68" t="str">
        <f ca="1">INDEX({"","_","-","="},IF(OR($D469 &gt;= V$6, $E469 &lt; U$6), 0, 1)+IF(OR($F469 &gt;= V$6, $G469 &lt; U$6), 0, 2)+1)</f>
        <v/>
      </c>
      <c r="V469" s="68" t="str">
        <f ca="1">INDEX({"","_","-","="},IF(OR($D469 &gt;= W$6, $E469 &lt; V$6), 0, 1)+IF(OR($F469 &gt;= W$6, $G469 &lt; V$6), 0, 2)+1)</f>
        <v/>
      </c>
      <c r="W469" s="68" t="str">
        <f ca="1">INDEX({"","_","-","="},IF(OR($D469 &gt;= X$6, $E469 &lt; W$6), 0, 1)+IF(OR($F469 &gt;= X$6, $G469 &lt; W$6), 0, 2)+1)</f>
        <v/>
      </c>
      <c r="X469" s="68" t="str">
        <f ca="1">INDEX({"","_","-","="},IF(OR($D469 &gt;= Y$6, $E469 &lt; X$6), 0, 1)+IF(OR($F469 &gt;= Y$6, $G469 &lt; X$6), 0, 2)+1)</f>
        <v/>
      </c>
      <c r="Y469" s="68" t="str">
        <f ca="1">INDEX({"","_","-","="},IF(OR($D469 &gt;= Z$6, $E469 &lt; Y$6), 0, 1)+IF(OR($F469 &gt;= Z$6, $G469 &lt; Y$6), 0, 2)+1)</f>
        <v/>
      </c>
      <c r="Z469" s="68" t="str">
        <f ca="1">INDEX({"","_","-","="},IF(OR($D469 &gt;= AA$6, $E469 &lt; Z$6), 0, 1)+IF(OR($F469 &gt;= AA$6, $G469 &lt; Z$6), 0, 2)+1)</f>
        <v/>
      </c>
      <c r="AA469" s="68" t="str">
        <f ca="1">INDEX({"","_","-","="},IF(OR($D469 &gt;= AB$6, $E469 &lt; AA$6), 0, 1)+IF(OR($F469 &gt;= AB$6, $G469 &lt; AA$6), 0, 2)+1)</f>
        <v/>
      </c>
      <c r="AB469" s="68" t="str">
        <f ca="1">INDEX({"","_","-","="},IF(OR($D469 &gt;= AC$6, $E469 &lt; AB$6), 0, 1)+IF(OR($F469 &gt;= AC$6, $G469 &lt; AB$6), 0, 2)+1)</f>
        <v/>
      </c>
      <c r="AC469" s="68" t="str">
        <f ca="1">INDEX({"","_","-","="},IF(OR($D469 &gt;= AD$6, $E469 &lt; AC$6), 0, 1)+IF(OR($F469 &gt;= AD$6, $G469 &lt; AC$6), 0, 2)+1)</f>
        <v/>
      </c>
      <c r="AD469" s="68" t="str">
        <f ca="1">INDEX({"","_","-","="},IF(OR($D469 &gt;= AE$6, $E469 &lt; AD$6), 0, 1)+IF(OR($F469 &gt;= AE$6, $G469 &lt; AD$6), 0, 2)+1)</f>
        <v/>
      </c>
      <c r="AE469" s="68" t="str">
        <f ca="1">INDEX({"","_","-","="},IF(OR($D469 &gt;= AF$6, $E469 &lt; AE$6), 0, 1)+IF(OR($F469 &gt;= AF$6, $G469 &lt; AE$6), 0, 2)+1)</f>
        <v/>
      </c>
      <c r="AF469" s="68" t="str">
        <f ca="1">INDEX({"","_","-","="},IF(OR($D469 &gt;= AG$6, $E469 &lt; AF$6), 0, 1)+IF(OR($F469 &gt;= AG$6, $G469 &lt; AF$6), 0, 2)+1)</f>
        <v/>
      </c>
      <c r="AG469" s="68" t="str">
        <f ca="1">INDEX({"","_","-","="},IF(OR($D469 &gt;= AH$6, $E469 &lt; AG$6), 0, 1)+IF(OR($F469 &gt;= AH$6, $G469 &lt; AG$6), 0, 2)+1)</f>
        <v/>
      </c>
      <c r="AH469" s="68" t="str">
        <f ca="1">INDEX({"","_","-","="},IF(OR($D469 &gt;= AI$6, $E469 &lt; AH$6), 0, 1)+IF(OR($F469 &gt;= AI$6, $G469 &lt; AH$6), 0, 2)+1)</f>
        <v/>
      </c>
      <c r="AI469" s="68" t="str">
        <f ca="1">INDEX({"","_","-","="},IF(OR($D469 &gt;= AJ$6, $E469 &lt; AI$6), 0, 1)+IF(OR($F469 &gt;= AJ$6, $G469 &lt; AI$6), 0, 2)+1)</f>
        <v/>
      </c>
      <c r="AJ469" s="68" t="str">
        <f ca="1">INDEX({"","_","-","="},IF(OR($D469 &gt;= AK$6, $E469 &lt; AJ$6), 0, 1)+IF(OR($F469 &gt;= AK$6, $G469 &lt; AJ$6), 0, 2)+1)</f>
        <v/>
      </c>
      <c r="AK469" s="68" t="str">
        <f ca="1">INDEX({"","_","-","="},IF(OR($D469 &gt;= AL$6, $E469 &lt; AK$6), 0, 1)+IF(OR($F469 &gt;= AL$6, $G469 &lt; AK$6), 0, 2)+1)</f>
        <v/>
      </c>
      <c r="AL469" s="68" t="str">
        <f ca="1">INDEX({"","_","-","="},IF(OR($D469 &gt;= AM$6, $E469 &lt; AL$6), 0, 1)+IF(OR($F469 &gt;= AM$6, $G469 &lt; AL$6), 0, 2)+1)</f>
        <v/>
      </c>
      <c r="AM469" s="68" t="str">
        <f ca="1">INDEX({"","_","-","="},IF(OR($D469 &gt;= AN$6, $E469 &lt; AM$6), 0, 1)+IF(OR($F469 &gt;= AN$6, $G469 &lt; AM$6), 0, 2)+1)</f>
        <v/>
      </c>
      <c r="AN469" s="68" t="str">
        <f ca="1">INDEX({"","_","-","="},IF(OR($D469 &gt;= AO$6, $E469 &lt; AN$6), 0, 1)+IF(OR($F469 &gt;= AO$6, $G469 &lt; AN$6), 0, 2)+1)</f>
        <v/>
      </c>
      <c r="AO469" s="68" t="str">
        <f ca="1">INDEX({"","_","-","="},IF(OR($D469 &gt;= AP$6, $E469 &lt; AO$6), 0, 1)+IF(OR($F469 &gt;= AP$6, $G469 &lt; AO$6), 0, 2)+1)</f>
        <v/>
      </c>
      <c r="AP469" s="68" t="str">
        <f ca="1">INDEX({"","_","-","="},IF(OR($D469 &gt;= AQ$6, $E469 &lt; AP$6), 0, 1)+IF(OR($F469 &gt;= AQ$6, $G469 &lt; AP$6), 0, 2)+1)</f>
        <v/>
      </c>
      <c r="AQ469" s="68" t="str">
        <f ca="1">INDEX({"","_","-","="},IF(OR($D469 &gt;= AR$6, $E469 &lt; AQ$6), 0, 1)+IF(OR($F469 &gt;= AR$6, $G469 &lt; AQ$6), 0, 2)+1)</f>
        <v/>
      </c>
      <c r="AR469" s="68" t="str">
        <f ca="1">INDEX({"","_","-","="},IF(OR($D469 &gt;= AS$6, $E469 &lt; AR$6), 0, 1)+IF(OR($F469 &gt;= AS$6, $G469 &lt; AR$6), 0, 2)+1)</f>
        <v/>
      </c>
      <c r="AS469" s="68" t="str">
        <f ca="1">INDEX({"","_","-","="},IF(OR($D469 &gt;= AT$6, $E469 &lt; AS$6), 0, 1)+IF(OR($F469 &gt;= AT$6, $G469 &lt; AS$6), 0, 2)+1)</f>
        <v/>
      </c>
      <c r="AT469" s="68" t="str">
        <f ca="1">INDEX({"","_","-","="},IF(OR($D469 &gt;= AU$6, $E469 &lt; AT$6), 0, 1)+IF(OR($F469 &gt;= AU$6, $G469 &lt; AT$6), 0, 2)+1)</f>
        <v/>
      </c>
      <c r="AU469" s="68" t="str">
        <f ca="1">INDEX({"","_","-","="},IF(OR($D469 &gt;= AV$6, $E469 &lt; AU$6), 0, 1)+IF(OR($F469 &gt;= AV$6, $G469 &lt; AU$6), 0, 2)+1)</f>
        <v/>
      </c>
      <c r="AV469" s="68" t="str">
        <f ca="1">INDEX({"","_","-","="},IF(OR($D469 &gt;= AW$6, $E469 &lt; AV$6), 0, 1)+IF(OR($F469 &gt;= AW$6, $G469 &lt; AV$6), 0, 2)+1)</f>
        <v/>
      </c>
      <c r="AW469" s="68" t="str">
        <f ca="1">INDEX({"","_","-","="},IF(OR($D469 &gt;= AX$6, $E469 &lt; AW$6), 0, 1)+IF(OR($F469 &gt;= AX$6, $G469 &lt; AW$6), 0, 2)+1)</f>
        <v/>
      </c>
      <c r="AX469" s="68" t="str">
        <f ca="1">INDEX({"","_","-","="},IF(OR($D469 &gt;= AY$6, $E469 &lt; AX$6), 0, 1)+IF(OR($F469 &gt;= AY$6, $G469 &lt; AX$6), 0, 2)+1)</f>
        <v/>
      </c>
      <c r="AY469" s="68" t="str">
        <f ca="1">INDEX({"","_","-","="},IF(OR($D469 &gt;= AZ$6, $E469 &lt; AY$6), 0, 1)+IF(OR($F469 &gt;= AZ$6, $G469 &lt; AY$6), 0, 2)+1)</f>
        <v/>
      </c>
      <c r="AZ469" s="68" t="str">
        <f ca="1">INDEX({"","_","-","="},IF(OR($D469 &gt;= BA$6, $E469 &lt; AZ$6), 0, 1)+IF(OR($F469 &gt;= BA$6, $G469 &lt; AZ$6), 0, 2)+1)</f>
        <v/>
      </c>
      <c r="BA469" s="68" t="str">
        <f ca="1">INDEX({"","_","-","="},IF(OR($D469 &gt;= BB$6, $E469 &lt; BA$6), 0, 1)+IF(OR($F469 &gt;= BB$6, $G469 &lt; BA$6), 0, 2)+1)</f>
        <v/>
      </c>
      <c r="BB469" s="68" t="str">
        <f ca="1">INDEX({"","_","-","="},IF(OR($D469 &gt;= BC$6, $E469 &lt; BB$6), 0, 1)+IF(OR($F469 &gt;= BC$6, $G469 &lt; BB$6), 0, 2)+1)</f>
        <v/>
      </c>
      <c r="BC469" s="68" t="str">
        <f ca="1">INDEX({"","_","-","="},IF(OR($D469 &gt;= BD$6, $E469 &lt; BC$6), 0, 1)+IF(OR($F469 &gt;= BD$6, $G469 &lt; BC$6), 0, 2)+1)</f>
        <v/>
      </c>
      <c r="BD469" s="68" t="str">
        <f ca="1">INDEX({"","_","-","="},IF(OR($D469 &gt;= BE$6, $E469 &lt; BD$6), 0, 1)+IF(OR($F469 &gt;= BE$6, $G469 &lt; BD$6), 0, 2)+1)</f>
        <v/>
      </c>
      <c r="BE469" s="68" t="str">
        <f ca="1">INDEX({"","_","-","="},IF(OR($D469 &gt;= BF$6, $E469 &lt; BE$6), 0, 1)+IF(OR($F469 &gt;= BF$6, $G469 &lt; BE$6), 0, 2)+1)</f>
        <v/>
      </c>
      <c r="BF469" s="68" t="str">
        <f ca="1">INDEX({"","_","-","="},IF(OR($D469 &gt;= BG$6, $E469 &lt; BF$6), 0, 1)+IF(OR($F469 &gt;= BG$6, $G469 &lt; BF$6), 0, 2)+1)</f>
        <v/>
      </c>
      <c r="BG469" s="68" t="str">
        <f ca="1">INDEX({"","_","-","="},IF(OR($D469 &gt;= BH$6, $E469 &lt; BG$6), 0, 1)+IF(OR($F469 &gt;= BH$6, $G469 &lt; BG$6), 0, 2)+1)</f>
        <v/>
      </c>
      <c r="BH469" s="68" t="str">
        <f ca="1">INDEX({"","_","-","="},IF(OR($D469 &gt;= BI$6, $E469 &lt; BH$6), 0, 1)+IF(OR($F469 &gt;= BI$6, $G469 &lt; BH$6), 0, 2)+1)</f>
        <v/>
      </c>
      <c r="BI469" s="68" t="str">
        <f ca="1">INDEX({"","_","-","="},IF(OR($D469 &gt;= BJ$6, $E469 &lt; BI$6), 0, 1)+IF(OR($F469 &gt;= BJ$6, $G469 &lt; BI$6), 0, 2)+1)</f>
        <v/>
      </c>
      <c r="BJ469" s="68" t="str">
        <f ca="1">INDEX({"","_","-","="},IF(OR($D469 &gt;= BK$6, $E469 &lt; BJ$6), 0, 1)+IF(OR($F469 &gt;= BK$6, $G469 &lt; BJ$6), 0, 2)+1)</f>
        <v/>
      </c>
      <c r="BK469" s="68" t="str">
        <f ca="1">INDEX({"","_","-","="},IF(OR($D469 &gt;= BL$6, $E469 &lt; BK$6), 0, 1)+IF(OR($F469 &gt;= BL$6, $G469 &lt; BK$6), 0, 2)+1)</f>
        <v/>
      </c>
      <c r="BL469" s="68" t="str">
        <f ca="1">INDEX({"","_","-","="},IF(OR($D469 &gt;= BM$6, $E469 &lt; BL$6), 0, 1)+IF(OR($F469 &gt;= BM$6, $G469 &lt; BL$6), 0, 2)+1)</f>
        <v/>
      </c>
      <c r="BM469" s="68" t="str">
        <f ca="1">INDEX({"","_","-","="},IF(OR($D469 &gt;= BN$6, $E469 &lt; BM$6), 0, 1)+IF(OR($F469 &gt;= BN$6, $G469 &lt; BM$6), 0, 2)+1)</f>
        <v/>
      </c>
      <c r="BN469" s="68" t="str">
        <f ca="1">INDEX({"","_","-","="},IF(OR($D469 &gt;= BO$6, $E469 &lt; BN$6), 0, 1)+IF(OR($F469 &gt;= BO$6, $G469 &lt; BN$6), 0, 2)+1)</f>
        <v/>
      </c>
      <c r="BO469" s="68" t="str">
        <f ca="1">INDEX({"","_","-","="},IF(OR($D469 &gt;= BP$6, $E469 &lt; BO$6), 0, 1)+IF(OR($F469 &gt;= BP$6, $G469 &lt; BO$6), 0, 2)+1)</f>
        <v/>
      </c>
      <c r="BP469" s="68" t="str">
        <f ca="1">INDEX({"","_","-","="},IF(OR($D469 &gt;= BQ$6, $E469 &lt; BP$6), 0, 1)+IF(OR($F469 &gt;= BQ$6, $G469 &lt; BP$6), 0, 2)+1)</f>
        <v/>
      </c>
      <c r="BQ469" s="68" t="str">
        <f ca="1">INDEX({"","_","-","="},IF(OR($D469 &gt;= BR$6, $E469 &lt; BQ$6), 0, 1)+IF(OR($F469 &gt;= BR$6, $G469 &lt; BQ$6), 0, 2)+1)</f>
        <v/>
      </c>
      <c r="BR469" s="68" t="str">
        <f ca="1">INDEX({"","_","-","="},IF(OR($D469 &gt;= BS$6, $E469 &lt; BR$6), 0, 1)+IF(OR($F469 &gt;= BS$6, $G469 &lt; BR$6), 0, 2)+1)</f>
        <v/>
      </c>
      <c r="BS469" s="68" t="str">
        <f ca="1">INDEX({"","_","-","="},IF(OR($D469 &gt;= BT$6, $E469 &lt; BS$6), 0, 1)+IF(OR($F469 &gt;= BT$6, $G469 &lt; BS$6), 0, 2)+1)</f>
        <v/>
      </c>
      <c r="BT469" s="68" t="str">
        <f ca="1">INDEX({"","_","-","="},IF(OR($D469 &gt;= BU$6, $E469 &lt; BT$6), 0, 1)+IF(OR($F469 &gt;= BU$6, $G469 &lt; BT$6), 0, 2)+1)</f>
        <v/>
      </c>
      <c r="BU469" s="68" t="str">
        <f ca="1">INDEX({"","_","-","="},IF(OR($D469 &gt;= BV$6, $E469 &lt; BU$6), 0, 1)+IF(OR($F469 &gt;= BV$6, $G469 &lt; BU$6), 0, 2)+1)</f>
        <v/>
      </c>
      <c r="BV469" s="68" t="str">
        <f ca="1">INDEX({"","_","-","="},IF(OR($D469 &gt;= BW$6, $E469 &lt; BV$6), 0, 1)+IF(OR($F469 &gt;= BW$6, $G469 &lt; BV$6), 0, 2)+1)</f>
        <v/>
      </c>
      <c r="BW469" s="68" t="str">
        <f ca="1">INDEX({"","_","-","="},IF(OR($D469 &gt;= BX$6, $E469 &lt; BW$6), 0, 1)+IF(OR($F469 &gt;= BX$6, $G469 &lt; BW$6), 0, 2)+1)</f>
        <v/>
      </c>
      <c r="BX469" s="68" t="str">
        <f ca="1">INDEX({"","_","-","="},IF(OR($D469 &gt;= BY$6, $E469 &lt; BX$6), 0, 1)+IF(OR($F469 &gt;= BY$6, $G469 &lt; BX$6), 0, 2)+1)</f>
        <v/>
      </c>
      <c r="BY469" s="68" t="str">
        <f ca="1">INDEX({"","_","-","="},IF(OR($D469 &gt;= BZ$6, $E469 &lt; BY$6), 0, 1)+IF(OR($F469 &gt;= BZ$6, $G469 &lt; BY$6), 0, 2)+1)</f>
        <v/>
      </c>
      <c r="BZ469" s="68" t="str">
        <f ca="1">INDEX({"","_","-","="},IF(OR($D469 &gt;= CA$6, $E469 &lt; BZ$6), 0, 1)+IF(OR($F469 &gt;= CA$6, $G469 &lt; BZ$6), 0, 2)+1)</f>
        <v/>
      </c>
      <c r="CA469" s="68" t="str">
        <f ca="1">INDEX({"","_","-","="},IF(OR($D469 &gt;= CB$6, $E469 &lt; CA$6), 0, 1)+IF(OR($F469 &gt;= CB$6, $G469 &lt; CA$6), 0, 2)+1)</f>
        <v/>
      </c>
      <c r="CB469" s="68" t="str">
        <f ca="1">INDEX({"","_","-","="},IF(OR($D469 &gt;= CC$6, $E469 &lt; CB$6), 0, 1)+IF(OR($F469 &gt;= CC$6, $G469 &lt; CB$6), 0, 2)+1)</f>
        <v/>
      </c>
      <c r="CC469" s="68" t="str">
        <f ca="1">INDEX({"","_","-","="},IF(OR($D469 &gt;= CD$6, $E469 &lt; CC$6), 0, 1)+IF(OR($F469 &gt;= CD$6, $G469 &lt; CC$6), 0, 2)+1)</f>
        <v/>
      </c>
      <c r="CD469" s="68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IF('临-进度'!M465,'临-进度'!$A465,"")</f>
        <v/>
      </c>
      <c r="B470" s="8" t="str">
        <f ca="1">IF('临-进度'!M465,'临-进度'!$B465,"")</f>
        <v/>
      </c>
      <c r="C470" s="8" t="str">
        <f ca="1">IF('临-进度'!M465,'临-进度'!$E465,"")</f>
        <v/>
      </c>
      <c r="D470" s="40" t="str">
        <f ca="1">IF('临-进度'!$M465,'临-进度'!$I465,"")</f>
        <v/>
      </c>
      <c r="E470" s="40" t="str">
        <f ca="1">IF('临-进度'!$M465,'临-进度'!$AE465,"")</f>
        <v/>
      </c>
      <c r="F470" s="40" t="str">
        <f ca="1">IF('临-进度'!$M465,'临-进度'!$J465,"")</f>
        <v/>
      </c>
      <c r="G470" s="73" t="str">
        <f ca="1">IF('临-进度'!$M465,'临-进度'!$AF465,"")</f>
        <v/>
      </c>
      <c r="H470" s="68" t="str">
        <f ca="1">INDEX({"","_","-","="},IF(OR($D470 &gt;= I$6, $E470 &lt; H$6), 0, 1)+IF(OR($F470 &gt;= I$6, $G470 &lt; H$6), 0, 2)+1)</f>
        <v/>
      </c>
      <c r="I470" s="68" t="str">
        <f ca="1">INDEX({"","_","-","="},IF(OR($D470 &gt;= J$6, $E470 &lt; I$6), 0, 1)+IF(OR($F470 &gt;= J$6, $G470 &lt; I$6), 0, 2)+1)</f>
        <v/>
      </c>
      <c r="J470" s="68" t="str">
        <f ca="1">INDEX({"","_","-","="},IF(OR($D470 &gt;= K$6, $E470 &lt; J$6), 0, 1)+IF(OR($F470 &gt;= K$6, $G470 &lt; J$6), 0, 2)+1)</f>
        <v/>
      </c>
      <c r="K470" s="68" t="str">
        <f ca="1">INDEX({"","_","-","="},IF(OR($D470 &gt;= L$6, $E470 &lt; K$6), 0, 1)+IF(OR($F470 &gt;= L$6, $G470 &lt; K$6), 0, 2)+1)</f>
        <v/>
      </c>
      <c r="L470" s="68" t="str">
        <f ca="1">INDEX({"","_","-","="},IF(OR($D470 &gt;= M$6, $E470 &lt; L$6), 0, 1)+IF(OR($F470 &gt;= M$6, $G470 &lt; L$6), 0, 2)+1)</f>
        <v/>
      </c>
      <c r="M470" s="68" t="str">
        <f ca="1">INDEX({"","_","-","="},IF(OR($D470 &gt;= N$6, $E470 &lt; M$6), 0, 1)+IF(OR($F470 &gt;= N$6, $G470 &lt; M$6), 0, 2)+1)</f>
        <v/>
      </c>
      <c r="N470" s="68" t="str">
        <f ca="1">INDEX({"","_","-","="},IF(OR($D470 &gt;= O$6, $E470 &lt; N$6), 0, 1)+IF(OR($F470 &gt;= O$6, $G470 &lt; N$6), 0, 2)+1)</f>
        <v/>
      </c>
      <c r="O470" s="68" t="str">
        <f ca="1">INDEX({"","_","-","="},IF(OR($D470 &gt;= P$6, $E470 &lt; O$6), 0, 1)+IF(OR($F470 &gt;= P$6, $G470 &lt; O$6), 0, 2)+1)</f>
        <v/>
      </c>
      <c r="P470" s="68" t="str">
        <f ca="1">INDEX({"","_","-","="},IF(OR($D470 &gt;= Q$6, $E470 &lt; P$6), 0, 1)+IF(OR($F470 &gt;= Q$6, $G470 &lt; P$6), 0, 2)+1)</f>
        <v/>
      </c>
      <c r="Q470" s="68" t="str">
        <f ca="1">INDEX({"","_","-","="},IF(OR($D470 &gt;= R$6, $E470 &lt; Q$6), 0, 1)+IF(OR($F470 &gt;= R$6, $G470 &lt; Q$6), 0, 2)+1)</f>
        <v/>
      </c>
      <c r="R470" s="68" t="str">
        <f ca="1">INDEX({"","_","-","="},IF(OR($D470 &gt;= S$6, $E470 &lt; R$6), 0, 1)+IF(OR($F470 &gt;= S$6, $G470 &lt; R$6), 0, 2)+1)</f>
        <v/>
      </c>
      <c r="S470" s="68" t="str">
        <f ca="1">INDEX({"","_","-","="},IF(OR($D470 &gt;= T$6, $E470 &lt; S$6), 0, 1)+IF(OR($F470 &gt;= T$6, $G470 &lt; S$6), 0, 2)+1)</f>
        <v/>
      </c>
      <c r="T470" s="68" t="str">
        <f ca="1">INDEX({"","_","-","="},IF(OR($D470 &gt;= U$6, $E470 &lt; T$6), 0, 1)+IF(OR($F470 &gt;= U$6, $G470 &lt; T$6), 0, 2)+1)</f>
        <v/>
      </c>
      <c r="U470" s="68" t="str">
        <f ca="1">INDEX({"","_","-","="},IF(OR($D470 &gt;= V$6, $E470 &lt; U$6), 0, 1)+IF(OR($F470 &gt;= V$6, $G470 &lt; U$6), 0, 2)+1)</f>
        <v/>
      </c>
      <c r="V470" s="68" t="str">
        <f ca="1">INDEX({"","_","-","="},IF(OR($D470 &gt;= W$6, $E470 &lt; V$6), 0, 1)+IF(OR($F470 &gt;= W$6, $G470 &lt; V$6), 0, 2)+1)</f>
        <v/>
      </c>
      <c r="W470" s="68" t="str">
        <f ca="1">INDEX({"","_","-","="},IF(OR($D470 &gt;= X$6, $E470 &lt; W$6), 0, 1)+IF(OR($F470 &gt;= X$6, $G470 &lt; W$6), 0, 2)+1)</f>
        <v/>
      </c>
      <c r="X470" s="68" t="str">
        <f ca="1">INDEX({"","_","-","="},IF(OR($D470 &gt;= Y$6, $E470 &lt; X$6), 0, 1)+IF(OR($F470 &gt;= Y$6, $G470 &lt; X$6), 0, 2)+1)</f>
        <v/>
      </c>
      <c r="Y470" s="68" t="str">
        <f ca="1">INDEX({"","_","-","="},IF(OR($D470 &gt;= Z$6, $E470 &lt; Y$6), 0, 1)+IF(OR($F470 &gt;= Z$6, $G470 &lt; Y$6), 0, 2)+1)</f>
        <v/>
      </c>
      <c r="Z470" s="68" t="str">
        <f ca="1">INDEX({"","_","-","="},IF(OR($D470 &gt;= AA$6, $E470 &lt; Z$6), 0, 1)+IF(OR($F470 &gt;= AA$6, $G470 &lt; Z$6), 0, 2)+1)</f>
        <v/>
      </c>
      <c r="AA470" s="68" t="str">
        <f ca="1">INDEX({"","_","-","="},IF(OR($D470 &gt;= AB$6, $E470 &lt; AA$6), 0, 1)+IF(OR($F470 &gt;= AB$6, $G470 &lt; AA$6), 0, 2)+1)</f>
        <v/>
      </c>
      <c r="AB470" s="68" t="str">
        <f ca="1">INDEX({"","_","-","="},IF(OR($D470 &gt;= AC$6, $E470 &lt; AB$6), 0, 1)+IF(OR($F470 &gt;= AC$6, $G470 &lt; AB$6), 0, 2)+1)</f>
        <v/>
      </c>
      <c r="AC470" s="68" t="str">
        <f ca="1">INDEX({"","_","-","="},IF(OR($D470 &gt;= AD$6, $E470 &lt; AC$6), 0, 1)+IF(OR($F470 &gt;= AD$6, $G470 &lt; AC$6), 0, 2)+1)</f>
        <v/>
      </c>
      <c r="AD470" s="68" t="str">
        <f ca="1">INDEX({"","_","-","="},IF(OR($D470 &gt;= AE$6, $E470 &lt; AD$6), 0, 1)+IF(OR($F470 &gt;= AE$6, $G470 &lt; AD$6), 0, 2)+1)</f>
        <v/>
      </c>
      <c r="AE470" s="68" t="str">
        <f ca="1">INDEX({"","_","-","="},IF(OR($D470 &gt;= AF$6, $E470 &lt; AE$6), 0, 1)+IF(OR($F470 &gt;= AF$6, $G470 &lt; AE$6), 0, 2)+1)</f>
        <v/>
      </c>
      <c r="AF470" s="68" t="str">
        <f ca="1">INDEX({"","_","-","="},IF(OR($D470 &gt;= AG$6, $E470 &lt; AF$6), 0, 1)+IF(OR($F470 &gt;= AG$6, $G470 &lt; AF$6), 0, 2)+1)</f>
        <v/>
      </c>
      <c r="AG470" s="68" t="str">
        <f ca="1">INDEX({"","_","-","="},IF(OR($D470 &gt;= AH$6, $E470 &lt; AG$6), 0, 1)+IF(OR($F470 &gt;= AH$6, $G470 &lt; AG$6), 0, 2)+1)</f>
        <v/>
      </c>
      <c r="AH470" s="68" t="str">
        <f ca="1">INDEX({"","_","-","="},IF(OR($D470 &gt;= AI$6, $E470 &lt; AH$6), 0, 1)+IF(OR($F470 &gt;= AI$6, $G470 &lt; AH$6), 0, 2)+1)</f>
        <v/>
      </c>
      <c r="AI470" s="68" t="str">
        <f ca="1">INDEX({"","_","-","="},IF(OR($D470 &gt;= AJ$6, $E470 &lt; AI$6), 0, 1)+IF(OR($F470 &gt;= AJ$6, $G470 &lt; AI$6), 0, 2)+1)</f>
        <v/>
      </c>
      <c r="AJ470" s="68" t="str">
        <f ca="1">INDEX({"","_","-","="},IF(OR($D470 &gt;= AK$6, $E470 &lt; AJ$6), 0, 1)+IF(OR($F470 &gt;= AK$6, $G470 &lt; AJ$6), 0, 2)+1)</f>
        <v/>
      </c>
      <c r="AK470" s="68" t="str">
        <f ca="1">INDEX({"","_","-","="},IF(OR($D470 &gt;= AL$6, $E470 &lt; AK$6), 0, 1)+IF(OR($F470 &gt;= AL$6, $G470 &lt; AK$6), 0, 2)+1)</f>
        <v/>
      </c>
      <c r="AL470" s="68" t="str">
        <f ca="1">INDEX({"","_","-","="},IF(OR($D470 &gt;= AM$6, $E470 &lt; AL$6), 0, 1)+IF(OR($F470 &gt;= AM$6, $G470 &lt; AL$6), 0, 2)+1)</f>
        <v/>
      </c>
      <c r="AM470" s="68" t="str">
        <f ca="1">INDEX({"","_","-","="},IF(OR($D470 &gt;= AN$6, $E470 &lt; AM$6), 0, 1)+IF(OR($F470 &gt;= AN$6, $G470 &lt; AM$6), 0, 2)+1)</f>
        <v/>
      </c>
      <c r="AN470" s="68" t="str">
        <f ca="1">INDEX({"","_","-","="},IF(OR($D470 &gt;= AO$6, $E470 &lt; AN$6), 0, 1)+IF(OR($F470 &gt;= AO$6, $G470 &lt; AN$6), 0, 2)+1)</f>
        <v/>
      </c>
      <c r="AO470" s="68" t="str">
        <f ca="1">INDEX({"","_","-","="},IF(OR($D470 &gt;= AP$6, $E470 &lt; AO$6), 0, 1)+IF(OR($F470 &gt;= AP$6, $G470 &lt; AO$6), 0, 2)+1)</f>
        <v/>
      </c>
      <c r="AP470" s="68" t="str">
        <f ca="1">INDEX({"","_","-","="},IF(OR($D470 &gt;= AQ$6, $E470 &lt; AP$6), 0, 1)+IF(OR($F470 &gt;= AQ$6, $G470 &lt; AP$6), 0, 2)+1)</f>
        <v/>
      </c>
      <c r="AQ470" s="68" t="str">
        <f ca="1">INDEX({"","_","-","="},IF(OR($D470 &gt;= AR$6, $E470 &lt; AQ$6), 0, 1)+IF(OR($F470 &gt;= AR$6, $G470 &lt; AQ$6), 0, 2)+1)</f>
        <v/>
      </c>
      <c r="AR470" s="68" t="str">
        <f ca="1">INDEX({"","_","-","="},IF(OR($D470 &gt;= AS$6, $E470 &lt; AR$6), 0, 1)+IF(OR($F470 &gt;= AS$6, $G470 &lt; AR$6), 0, 2)+1)</f>
        <v/>
      </c>
      <c r="AS470" s="68" t="str">
        <f ca="1">INDEX({"","_","-","="},IF(OR($D470 &gt;= AT$6, $E470 &lt; AS$6), 0, 1)+IF(OR($F470 &gt;= AT$6, $G470 &lt; AS$6), 0, 2)+1)</f>
        <v/>
      </c>
      <c r="AT470" s="68" t="str">
        <f ca="1">INDEX({"","_","-","="},IF(OR($D470 &gt;= AU$6, $E470 &lt; AT$6), 0, 1)+IF(OR($F470 &gt;= AU$6, $G470 &lt; AT$6), 0, 2)+1)</f>
        <v/>
      </c>
      <c r="AU470" s="68" t="str">
        <f ca="1">INDEX({"","_","-","="},IF(OR($D470 &gt;= AV$6, $E470 &lt; AU$6), 0, 1)+IF(OR($F470 &gt;= AV$6, $G470 &lt; AU$6), 0, 2)+1)</f>
        <v/>
      </c>
      <c r="AV470" s="68" t="str">
        <f ca="1">INDEX({"","_","-","="},IF(OR($D470 &gt;= AW$6, $E470 &lt; AV$6), 0, 1)+IF(OR($F470 &gt;= AW$6, $G470 &lt; AV$6), 0, 2)+1)</f>
        <v/>
      </c>
      <c r="AW470" s="68" t="str">
        <f ca="1">INDEX({"","_","-","="},IF(OR($D470 &gt;= AX$6, $E470 &lt; AW$6), 0, 1)+IF(OR($F470 &gt;= AX$6, $G470 &lt; AW$6), 0, 2)+1)</f>
        <v/>
      </c>
      <c r="AX470" s="68" t="str">
        <f ca="1">INDEX({"","_","-","="},IF(OR($D470 &gt;= AY$6, $E470 &lt; AX$6), 0, 1)+IF(OR($F470 &gt;= AY$6, $G470 &lt; AX$6), 0, 2)+1)</f>
        <v/>
      </c>
      <c r="AY470" s="68" t="str">
        <f ca="1">INDEX({"","_","-","="},IF(OR($D470 &gt;= AZ$6, $E470 &lt; AY$6), 0, 1)+IF(OR($F470 &gt;= AZ$6, $G470 &lt; AY$6), 0, 2)+1)</f>
        <v/>
      </c>
      <c r="AZ470" s="68" t="str">
        <f ca="1">INDEX({"","_","-","="},IF(OR($D470 &gt;= BA$6, $E470 &lt; AZ$6), 0, 1)+IF(OR($F470 &gt;= BA$6, $G470 &lt; AZ$6), 0, 2)+1)</f>
        <v/>
      </c>
      <c r="BA470" s="68" t="str">
        <f ca="1">INDEX({"","_","-","="},IF(OR($D470 &gt;= BB$6, $E470 &lt; BA$6), 0, 1)+IF(OR($F470 &gt;= BB$6, $G470 &lt; BA$6), 0, 2)+1)</f>
        <v/>
      </c>
      <c r="BB470" s="68" t="str">
        <f ca="1">INDEX({"","_","-","="},IF(OR($D470 &gt;= BC$6, $E470 &lt; BB$6), 0, 1)+IF(OR($F470 &gt;= BC$6, $G470 &lt; BB$6), 0, 2)+1)</f>
        <v/>
      </c>
      <c r="BC470" s="68" t="str">
        <f ca="1">INDEX({"","_","-","="},IF(OR($D470 &gt;= BD$6, $E470 &lt; BC$6), 0, 1)+IF(OR($F470 &gt;= BD$6, $G470 &lt; BC$6), 0, 2)+1)</f>
        <v/>
      </c>
      <c r="BD470" s="68" t="str">
        <f ca="1">INDEX({"","_","-","="},IF(OR($D470 &gt;= BE$6, $E470 &lt; BD$6), 0, 1)+IF(OR($F470 &gt;= BE$6, $G470 &lt; BD$6), 0, 2)+1)</f>
        <v/>
      </c>
      <c r="BE470" s="68" t="str">
        <f ca="1">INDEX({"","_","-","="},IF(OR($D470 &gt;= BF$6, $E470 &lt; BE$6), 0, 1)+IF(OR($F470 &gt;= BF$6, $G470 &lt; BE$6), 0, 2)+1)</f>
        <v/>
      </c>
      <c r="BF470" s="68" t="str">
        <f ca="1">INDEX({"","_","-","="},IF(OR($D470 &gt;= BG$6, $E470 &lt; BF$6), 0, 1)+IF(OR($F470 &gt;= BG$6, $G470 &lt; BF$6), 0, 2)+1)</f>
        <v/>
      </c>
      <c r="BG470" s="68" t="str">
        <f ca="1">INDEX({"","_","-","="},IF(OR($D470 &gt;= BH$6, $E470 &lt; BG$6), 0, 1)+IF(OR($F470 &gt;= BH$6, $G470 &lt; BG$6), 0, 2)+1)</f>
        <v/>
      </c>
      <c r="BH470" s="68" t="str">
        <f ca="1">INDEX({"","_","-","="},IF(OR($D470 &gt;= BI$6, $E470 &lt; BH$6), 0, 1)+IF(OR($F470 &gt;= BI$6, $G470 &lt; BH$6), 0, 2)+1)</f>
        <v/>
      </c>
      <c r="BI470" s="68" t="str">
        <f ca="1">INDEX({"","_","-","="},IF(OR($D470 &gt;= BJ$6, $E470 &lt; BI$6), 0, 1)+IF(OR($F470 &gt;= BJ$6, $G470 &lt; BI$6), 0, 2)+1)</f>
        <v/>
      </c>
      <c r="BJ470" s="68" t="str">
        <f ca="1">INDEX({"","_","-","="},IF(OR($D470 &gt;= BK$6, $E470 &lt; BJ$6), 0, 1)+IF(OR($F470 &gt;= BK$6, $G470 &lt; BJ$6), 0, 2)+1)</f>
        <v/>
      </c>
      <c r="BK470" s="68" t="str">
        <f ca="1">INDEX({"","_","-","="},IF(OR($D470 &gt;= BL$6, $E470 &lt; BK$6), 0, 1)+IF(OR($F470 &gt;= BL$6, $G470 &lt; BK$6), 0, 2)+1)</f>
        <v/>
      </c>
      <c r="BL470" s="68" t="str">
        <f ca="1">INDEX({"","_","-","="},IF(OR($D470 &gt;= BM$6, $E470 &lt; BL$6), 0, 1)+IF(OR($F470 &gt;= BM$6, $G470 &lt; BL$6), 0, 2)+1)</f>
        <v/>
      </c>
      <c r="BM470" s="68" t="str">
        <f ca="1">INDEX({"","_","-","="},IF(OR($D470 &gt;= BN$6, $E470 &lt; BM$6), 0, 1)+IF(OR($F470 &gt;= BN$6, $G470 &lt; BM$6), 0, 2)+1)</f>
        <v/>
      </c>
      <c r="BN470" s="68" t="str">
        <f ca="1">INDEX({"","_","-","="},IF(OR($D470 &gt;= BO$6, $E470 &lt; BN$6), 0, 1)+IF(OR($F470 &gt;= BO$6, $G470 &lt; BN$6), 0, 2)+1)</f>
        <v/>
      </c>
      <c r="BO470" s="68" t="str">
        <f ca="1">INDEX({"","_","-","="},IF(OR($D470 &gt;= BP$6, $E470 &lt; BO$6), 0, 1)+IF(OR($F470 &gt;= BP$6, $G470 &lt; BO$6), 0, 2)+1)</f>
        <v/>
      </c>
      <c r="BP470" s="68" t="str">
        <f ca="1">INDEX({"","_","-","="},IF(OR($D470 &gt;= BQ$6, $E470 &lt; BP$6), 0, 1)+IF(OR($F470 &gt;= BQ$6, $G470 &lt; BP$6), 0, 2)+1)</f>
        <v/>
      </c>
      <c r="BQ470" s="68" t="str">
        <f ca="1">INDEX({"","_","-","="},IF(OR($D470 &gt;= BR$6, $E470 &lt; BQ$6), 0, 1)+IF(OR($F470 &gt;= BR$6, $G470 &lt; BQ$6), 0, 2)+1)</f>
        <v/>
      </c>
      <c r="BR470" s="68" t="str">
        <f ca="1">INDEX({"","_","-","="},IF(OR($D470 &gt;= BS$6, $E470 &lt; BR$6), 0, 1)+IF(OR($F470 &gt;= BS$6, $G470 &lt; BR$6), 0, 2)+1)</f>
        <v/>
      </c>
      <c r="BS470" s="68" t="str">
        <f ca="1">INDEX({"","_","-","="},IF(OR($D470 &gt;= BT$6, $E470 &lt; BS$6), 0, 1)+IF(OR($F470 &gt;= BT$6, $G470 &lt; BS$6), 0, 2)+1)</f>
        <v/>
      </c>
      <c r="BT470" s="68" t="str">
        <f ca="1">INDEX({"","_","-","="},IF(OR($D470 &gt;= BU$6, $E470 &lt; BT$6), 0, 1)+IF(OR($F470 &gt;= BU$6, $G470 &lt; BT$6), 0, 2)+1)</f>
        <v/>
      </c>
      <c r="BU470" s="68" t="str">
        <f ca="1">INDEX({"","_","-","="},IF(OR($D470 &gt;= BV$6, $E470 &lt; BU$6), 0, 1)+IF(OR($F470 &gt;= BV$6, $G470 &lt; BU$6), 0, 2)+1)</f>
        <v/>
      </c>
      <c r="BV470" s="68" t="str">
        <f ca="1">INDEX({"","_","-","="},IF(OR($D470 &gt;= BW$6, $E470 &lt; BV$6), 0, 1)+IF(OR($F470 &gt;= BW$6, $G470 &lt; BV$6), 0, 2)+1)</f>
        <v/>
      </c>
      <c r="BW470" s="68" t="str">
        <f ca="1">INDEX({"","_","-","="},IF(OR($D470 &gt;= BX$6, $E470 &lt; BW$6), 0, 1)+IF(OR($F470 &gt;= BX$6, $G470 &lt; BW$6), 0, 2)+1)</f>
        <v/>
      </c>
      <c r="BX470" s="68" t="str">
        <f ca="1">INDEX({"","_","-","="},IF(OR($D470 &gt;= BY$6, $E470 &lt; BX$6), 0, 1)+IF(OR($F470 &gt;= BY$6, $G470 &lt; BX$6), 0, 2)+1)</f>
        <v/>
      </c>
      <c r="BY470" s="68" t="str">
        <f ca="1">INDEX({"","_","-","="},IF(OR($D470 &gt;= BZ$6, $E470 &lt; BY$6), 0, 1)+IF(OR($F470 &gt;= BZ$6, $G470 &lt; BY$6), 0, 2)+1)</f>
        <v/>
      </c>
      <c r="BZ470" s="68" t="str">
        <f ca="1">INDEX({"","_","-","="},IF(OR($D470 &gt;= CA$6, $E470 &lt; BZ$6), 0, 1)+IF(OR($F470 &gt;= CA$6, $G470 &lt; BZ$6), 0, 2)+1)</f>
        <v/>
      </c>
      <c r="CA470" s="68" t="str">
        <f ca="1">INDEX({"","_","-","="},IF(OR($D470 &gt;= CB$6, $E470 &lt; CA$6), 0, 1)+IF(OR($F470 &gt;= CB$6, $G470 &lt; CA$6), 0, 2)+1)</f>
        <v/>
      </c>
      <c r="CB470" s="68" t="str">
        <f ca="1">INDEX({"","_","-","="},IF(OR($D470 &gt;= CC$6, $E470 &lt; CB$6), 0, 1)+IF(OR($F470 &gt;= CC$6, $G470 &lt; CB$6), 0, 2)+1)</f>
        <v/>
      </c>
      <c r="CC470" s="68" t="str">
        <f ca="1">INDEX({"","_","-","="},IF(OR($D470 &gt;= CD$6, $E470 &lt; CC$6), 0, 1)+IF(OR($F470 &gt;= CD$6, $G470 &lt; CC$6), 0, 2)+1)</f>
        <v/>
      </c>
      <c r="CD470" s="68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IF('临-进度'!M466,'临-进度'!$A466,"")</f>
        <v/>
      </c>
      <c r="B471" s="8" t="str">
        <f ca="1">IF('临-进度'!M466,'临-进度'!$B466,"")</f>
        <v/>
      </c>
      <c r="C471" s="8" t="str">
        <f ca="1">IF('临-进度'!M466,'临-进度'!$E466,"")</f>
        <v/>
      </c>
      <c r="D471" s="40" t="str">
        <f ca="1">IF('临-进度'!$M466,'临-进度'!$I466,"")</f>
        <v/>
      </c>
      <c r="E471" s="40" t="str">
        <f ca="1">IF('临-进度'!$M466,'临-进度'!$AE466,"")</f>
        <v/>
      </c>
      <c r="F471" s="40" t="str">
        <f ca="1">IF('临-进度'!$M466,'临-进度'!$J466,"")</f>
        <v/>
      </c>
      <c r="G471" s="73" t="str">
        <f ca="1">IF('临-进度'!$M466,'临-进度'!$AF466,"")</f>
        <v/>
      </c>
      <c r="H471" s="68" t="str">
        <f ca="1">INDEX({"","_","-","="},IF(OR($D471 &gt;= I$6, $E471 &lt; H$6), 0, 1)+IF(OR($F471 &gt;= I$6, $G471 &lt; H$6), 0, 2)+1)</f>
        <v/>
      </c>
      <c r="I471" s="68" t="str">
        <f ca="1">INDEX({"","_","-","="},IF(OR($D471 &gt;= J$6, $E471 &lt; I$6), 0, 1)+IF(OR($F471 &gt;= J$6, $G471 &lt; I$6), 0, 2)+1)</f>
        <v/>
      </c>
      <c r="J471" s="68" t="str">
        <f ca="1">INDEX({"","_","-","="},IF(OR($D471 &gt;= K$6, $E471 &lt; J$6), 0, 1)+IF(OR($F471 &gt;= K$6, $G471 &lt; J$6), 0, 2)+1)</f>
        <v/>
      </c>
      <c r="K471" s="68" t="str">
        <f ca="1">INDEX({"","_","-","="},IF(OR($D471 &gt;= L$6, $E471 &lt; K$6), 0, 1)+IF(OR($F471 &gt;= L$6, $G471 &lt; K$6), 0, 2)+1)</f>
        <v/>
      </c>
      <c r="L471" s="68" t="str">
        <f ca="1">INDEX({"","_","-","="},IF(OR($D471 &gt;= M$6, $E471 &lt; L$6), 0, 1)+IF(OR($F471 &gt;= M$6, $G471 &lt; L$6), 0, 2)+1)</f>
        <v/>
      </c>
      <c r="M471" s="68" t="str">
        <f ca="1">INDEX({"","_","-","="},IF(OR($D471 &gt;= N$6, $E471 &lt; M$6), 0, 1)+IF(OR($F471 &gt;= N$6, $G471 &lt; M$6), 0, 2)+1)</f>
        <v/>
      </c>
      <c r="N471" s="68" t="str">
        <f ca="1">INDEX({"","_","-","="},IF(OR($D471 &gt;= O$6, $E471 &lt; N$6), 0, 1)+IF(OR($F471 &gt;= O$6, $G471 &lt; N$6), 0, 2)+1)</f>
        <v/>
      </c>
      <c r="O471" s="68" t="str">
        <f ca="1">INDEX({"","_","-","="},IF(OR($D471 &gt;= P$6, $E471 &lt; O$6), 0, 1)+IF(OR($F471 &gt;= P$6, $G471 &lt; O$6), 0, 2)+1)</f>
        <v/>
      </c>
      <c r="P471" s="68" t="str">
        <f ca="1">INDEX({"","_","-","="},IF(OR($D471 &gt;= Q$6, $E471 &lt; P$6), 0, 1)+IF(OR($F471 &gt;= Q$6, $G471 &lt; P$6), 0, 2)+1)</f>
        <v/>
      </c>
      <c r="Q471" s="68" t="str">
        <f ca="1">INDEX({"","_","-","="},IF(OR($D471 &gt;= R$6, $E471 &lt; Q$6), 0, 1)+IF(OR($F471 &gt;= R$6, $G471 &lt; Q$6), 0, 2)+1)</f>
        <v/>
      </c>
      <c r="R471" s="68" t="str">
        <f ca="1">INDEX({"","_","-","="},IF(OR($D471 &gt;= S$6, $E471 &lt; R$6), 0, 1)+IF(OR($F471 &gt;= S$6, $G471 &lt; R$6), 0, 2)+1)</f>
        <v/>
      </c>
      <c r="S471" s="68" t="str">
        <f ca="1">INDEX({"","_","-","="},IF(OR($D471 &gt;= T$6, $E471 &lt; S$6), 0, 1)+IF(OR($F471 &gt;= T$6, $G471 &lt; S$6), 0, 2)+1)</f>
        <v/>
      </c>
      <c r="T471" s="68" t="str">
        <f ca="1">INDEX({"","_","-","="},IF(OR($D471 &gt;= U$6, $E471 &lt; T$6), 0, 1)+IF(OR($F471 &gt;= U$6, $G471 &lt; T$6), 0, 2)+1)</f>
        <v/>
      </c>
      <c r="U471" s="68" t="str">
        <f ca="1">INDEX({"","_","-","="},IF(OR($D471 &gt;= V$6, $E471 &lt; U$6), 0, 1)+IF(OR($F471 &gt;= V$6, $G471 &lt; U$6), 0, 2)+1)</f>
        <v/>
      </c>
      <c r="V471" s="68" t="str">
        <f ca="1">INDEX({"","_","-","="},IF(OR($D471 &gt;= W$6, $E471 &lt; V$6), 0, 1)+IF(OR($F471 &gt;= W$6, $G471 &lt; V$6), 0, 2)+1)</f>
        <v/>
      </c>
      <c r="W471" s="68" t="str">
        <f ca="1">INDEX({"","_","-","="},IF(OR($D471 &gt;= X$6, $E471 &lt; W$6), 0, 1)+IF(OR($F471 &gt;= X$6, $G471 &lt; W$6), 0, 2)+1)</f>
        <v/>
      </c>
      <c r="X471" s="68" t="str">
        <f ca="1">INDEX({"","_","-","="},IF(OR($D471 &gt;= Y$6, $E471 &lt; X$6), 0, 1)+IF(OR($F471 &gt;= Y$6, $G471 &lt; X$6), 0, 2)+1)</f>
        <v/>
      </c>
      <c r="Y471" s="68" t="str">
        <f ca="1">INDEX({"","_","-","="},IF(OR($D471 &gt;= Z$6, $E471 &lt; Y$6), 0, 1)+IF(OR($F471 &gt;= Z$6, $G471 &lt; Y$6), 0, 2)+1)</f>
        <v/>
      </c>
      <c r="Z471" s="68" t="str">
        <f ca="1">INDEX({"","_","-","="},IF(OR($D471 &gt;= AA$6, $E471 &lt; Z$6), 0, 1)+IF(OR($F471 &gt;= AA$6, $G471 &lt; Z$6), 0, 2)+1)</f>
        <v/>
      </c>
      <c r="AA471" s="68" t="str">
        <f ca="1">INDEX({"","_","-","="},IF(OR($D471 &gt;= AB$6, $E471 &lt; AA$6), 0, 1)+IF(OR($F471 &gt;= AB$6, $G471 &lt; AA$6), 0, 2)+1)</f>
        <v/>
      </c>
      <c r="AB471" s="68" t="str">
        <f ca="1">INDEX({"","_","-","="},IF(OR($D471 &gt;= AC$6, $E471 &lt; AB$6), 0, 1)+IF(OR($F471 &gt;= AC$6, $G471 &lt; AB$6), 0, 2)+1)</f>
        <v/>
      </c>
      <c r="AC471" s="68" t="str">
        <f ca="1">INDEX({"","_","-","="},IF(OR($D471 &gt;= AD$6, $E471 &lt; AC$6), 0, 1)+IF(OR($F471 &gt;= AD$6, $G471 &lt; AC$6), 0, 2)+1)</f>
        <v/>
      </c>
      <c r="AD471" s="68" t="str">
        <f ca="1">INDEX({"","_","-","="},IF(OR($D471 &gt;= AE$6, $E471 &lt; AD$6), 0, 1)+IF(OR($F471 &gt;= AE$6, $G471 &lt; AD$6), 0, 2)+1)</f>
        <v/>
      </c>
      <c r="AE471" s="68" t="str">
        <f ca="1">INDEX({"","_","-","="},IF(OR($D471 &gt;= AF$6, $E471 &lt; AE$6), 0, 1)+IF(OR($F471 &gt;= AF$6, $G471 &lt; AE$6), 0, 2)+1)</f>
        <v/>
      </c>
      <c r="AF471" s="68" t="str">
        <f ca="1">INDEX({"","_","-","="},IF(OR($D471 &gt;= AG$6, $E471 &lt; AF$6), 0, 1)+IF(OR($F471 &gt;= AG$6, $G471 &lt; AF$6), 0, 2)+1)</f>
        <v/>
      </c>
      <c r="AG471" s="68" t="str">
        <f ca="1">INDEX({"","_","-","="},IF(OR($D471 &gt;= AH$6, $E471 &lt; AG$6), 0, 1)+IF(OR($F471 &gt;= AH$6, $G471 &lt; AG$6), 0, 2)+1)</f>
        <v/>
      </c>
      <c r="AH471" s="68" t="str">
        <f ca="1">INDEX({"","_","-","="},IF(OR($D471 &gt;= AI$6, $E471 &lt; AH$6), 0, 1)+IF(OR($F471 &gt;= AI$6, $G471 &lt; AH$6), 0, 2)+1)</f>
        <v/>
      </c>
      <c r="AI471" s="68" t="str">
        <f ca="1">INDEX({"","_","-","="},IF(OR($D471 &gt;= AJ$6, $E471 &lt; AI$6), 0, 1)+IF(OR($F471 &gt;= AJ$6, $G471 &lt; AI$6), 0, 2)+1)</f>
        <v/>
      </c>
      <c r="AJ471" s="68" t="str">
        <f ca="1">INDEX({"","_","-","="},IF(OR($D471 &gt;= AK$6, $E471 &lt; AJ$6), 0, 1)+IF(OR($F471 &gt;= AK$6, $G471 &lt; AJ$6), 0, 2)+1)</f>
        <v/>
      </c>
      <c r="AK471" s="68" t="str">
        <f ca="1">INDEX({"","_","-","="},IF(OR($D471 &gt;= AL$6, $E471 &lt; AK$6), 0, 1)+IF(OR($F471 &gt;= AL$6, $G471 &lt; AK$6), 0, 2)+1)</f>
        <v/>
      </c>
      <c r="AL471" s="68" t="str">
        <f ca="1">INDEX({"","_","-","="},IF(OR($D471 &gt;= AM$6, $E471 &lt; AL$6), 0, 1)+IF(OR($F471 &gt;= AM$6, $G471 &lt; AL$6), 0, 2)+1)</f>
        <v/>
      </c>
      <c r="AM471" s="68" t="str">
        <f ca="1">INDEX({"","_","-","="},IF(OR($D471 &gt;= AN$6, $E471 &lt; AM$6), 0, 1)+IF(OR($F471 &gt;= AN$6, $G471 &lt; AM$6), 0, 2)+1)</f>
        <v/>
      </c>
      <c r="AN471" s="68" t="str">
        <f ca="1">INDEX({"","_","-","="},IF(OR($D471 &gt;= AO$6, $E471 &lt; AN$6), 0, 1)+IF(OR($F471 &gt;= AO$6, $G471 &lt; AN$6), 0, 2)+1)</f>
        <v/>
      </c>
      <c r="AO471" s="68" t="str">
        <f ca="1">INDEX({"","_","-","="},IF(OR($D471 &gt;= AP$6, $E471 &lt; AO$6), 0, 1)+IF(OR($F471 &gt;= AP$6, $G471 &lt; AO$6), 0, 2)+1)</f>
        <v/>
      </c>
      <c r="AP471" s="68" t="str">
        <f ca="1">INDEX({"","_","-","="},IF(OR($D471 &gt;= AQ$6, $E471 &lt; AP$6), 0, 1)+IF(OR($F471 &gt;= AQ$6, $G471 &lt; AP$6), 0, 2)+1)</f>
        <v/>
      </c>
      <c r="AQ471" s="68" t="str">
        <f ca="1">INDEX({"","_","-","="},IF(OR($D471 &gt;= AR$6, $E471 &lt; AQ$6), 0, 1)+IF(OR($F471 &gt;= AR$6, $G471 &lt; AQ$6), 0, 2)+1)</f>
        <v/>
      </c>
      <c r="AR471" s="68" t="str">
        <f ca="1">INDEX({"","_","-","="},IF(OR($D471 &gt;= AS$6, $E471 &lt; AR$6), 0, 1)+IF(OR($F471 &gt;= AS$6, $G471 &lt; AR$6), 0, 2)+1)</f>
        <v/>
      </c>
      <c r="AS471" s="68" t="str">
        <f ca="1">INDEX({"","_","-","="},IF(OR($D471 &gt;= AT$6, $E471 &lt; AS$6), 0, 1)+IF(OR($F471 &gt;= AT$6, $G471 &lt; AS$6), 0, 2)+1)</f>
        <v/>
      </c>
      <c r="AT471" s="68" t="str">
        <f ca="1">INDEX({"","_","-","="},IF(OR($D471 &gt;= AU$6, $E471 &lt; AT$6), 0, 1)+IF(OR($F471 &gt;= AU$6, $G471 &lt; AT$6), 0, 2)+1)</f>
        <v/>
      </c>
      <c r="AU471" s="68" t="str">
        <f ca="1">INDEX({"","_","-","="},IF(OR($D471 &gt;= AV$6, $E471 &lt; AU$6), 0, 1)+IF(OR($F471 &gt;= AV$6, $G471 &lt; AU$6), 0, 2)+1)</f>
        <v/>
      </c>
      <c r="AV471" s="68" t="str">
        <f ca="1">INDEX({"","_","-","="},IF(OR($D471 &gt;= AW$6, $E471 &lt; AV$6), 0, 1)+IF(OR($F471 &gt;= AW$6, $G471 &lt; AV$6), 0, 2)+1)</f>
        <v/>
      </c>
      <c r="AW471" s="68" t="str">
        <f ca="1">INDEX({"","_","-","="},IF(OR($D471 &gt;= AX$6, $E471 &lt; AW$6), 0, 1)+IF(OR($F471 &gt;= AX$6, $G471 &lt; AW$6), 0, 2)+1)</f>
        <v/>
      </c>
      <c r="AX471" s="68" t="str">
        <f ca="1">INDEX({"","_","-","="},IF(OR($D471 &gt;= AY$6, $E471 &lt; AX$6), 0, 1)+IF(OR($F471 &gt;= AY$6, $G471 &lt; AX$6), 0, 2)+1)</f>
        <v/>
      </c>
      <c r="AY471" s="68" t="str">
        <f ca="1">INDEX({"","_","-","="},IF(OR($D471 &gt;= AZ$6, $E471 &lt; AY$6), 0, 1)+IF(OR($F471 &gt;= AZ$6, $G471 &lt; AY$6), 0, 2)+1)</f>
        <v/>
      </c>
      <c r="AZ471" s="68" t="str">
        <f ca="1">INDEX({"","_","-","="},IF(OR($D471 &gt;= BA$6, $E471 &lt; AZ$6), 0, 1)+IF(OR($F471 &gt;= BA$6, $G471 &lt; AZ$6), 0, 2)+1)</f>
        <v/>
      </c>
      <c r="BA471" s="68" t="str">
        <f ca="1">INDEX({"","_","-","="},IF(OR($D471 &gt;= BB$6, $E471 &lt; BA$6), 0, 1)+IF(OR($F471 &gt;= BB$6, $G471 &lt; BA$6), 0, 2)+1)</f>
        <v/>
      </c>
      <c r="BB471" s="68" t="str">
        <f ca="1">INDEX({"","_","-","="},IF(OR($D471 &gt;= BC$6, $E471 &lt; BB$6), 0, 1)+IF(OR($F471 &gt;= BC$6, $G471 &lt; BB$6), 0, 2)+1)</f>
        <v/>
      </c>
      <c r="BC471" s="68" t="str">
        <f ca="1">INDEX({"","_","-","="},IF(OR($D471 &gt;= BD$6, $E471 &lt; BC$6), 0, 1)+IF(OR($F471 &gt;= BD$6, $G471 &lt; BC$6), 0, 2)+1)</f>
        <v/>
      </c>
      <c r="BD471" s="68" t="str">
        <f ca="1">INDEX({"","_","-","="},IF(OR($D471 &gt;= BE$6, $E471 &lt; BD$6), 0, 1)+IF(OR($F471 &gt;= BE$6, $G471 &lt; BD$6), 0, 2)+1)</f>
        <v/>
      </c>
      <c r="BE471" s="68" t="str">
        <f ca="1">INDEX({"","_","-","="},IF(OR($D471 &gt;= BF$6, $E471 &lt; BE$6), 0, 1)+IF(OR($F471 &gt;= BF$6, $G471 &lt; BE$6), 0, 2)+1)</f>
        <v/>
      </c>
      <c r="BF471" s="68" t="str">
        <f ca="1">INDEX({"","_","-","="},IF(OR($D471 &gt;= BG$6, $E471 &lt; BF$6), 0, 1)+IF(OR($F471 &gt;= BG$6, $G471 &lt; BF$6), 0, 2)+1)</f>
        <v/>
      </c>
      <c r="BG471" s="68" t="str">
        <f ca="1">INDEX({"","_","-","="},IF(OR($D471 &gt;= BH$6, $E471 &lt; BG$6), 0, 1)+IF(OR($F471 &gt;= BH$6, $G471 &lt; BG$6), 0, 2)+1)</f>
        <v/>
      </c>
      <c r="BH471" s="68" t="str">
        <f ca="1">INDEX({"","_","-","="},IF(OR($D471 &gt;= BI$6, $E471 &lt; BH$6), 0, 1)+IF(OR($F471 &gt;= BI$6, $G471 &lt; BH$6), 0, 2)+1)</f>
        <v/>
      </c>
      <c r="BI471" s="68" t="str">
        <f ca="1">INDEX({"","_","-","="},IF(OR($D471 &gt;= BJ$6, $E471 &lt; BI$6), 0, 1)+IF(OR($F471 &gt;= BJ$6, $G471 &lt; BI$6), 0, 2)+1)</f>
        <v/>
      </c>
      <c r="BJ471" s="68" t="str">
        <f ca="1">INDEX({"","_","-","="},IF(OR($D471 &gt;= BK$6, $E471 &lt; BJ$6), 0, 1)+IF(OR($F471 &gt;= BK$6, $G471 &lt; BJ$6), 0, 2)+1)</f>
        <v/>
      </c>
      <c r="BK471" s="68" t="str">
        <f ca="1">INDEX({"","_","-","="},IF(OR($D471 &gt;= BL$6, $E471 &lt; BK$6), 0, 1)+IF(OR($F471 &gt;= BL$6, $G471 &lt; BK$6), 0, 2)+1)</f>
        <v/>
      </c>
      <c r="BL471" s="68" t="str">
        <f ca="1">INDEX({"","_","-","="},IF(OR($D471 &gt;= BM$6, $E471 &lt; BL$6), 0, 1)+IF(OR($F471 &gt;= BM$6, $G471 &lt; BL$6), 0, 2)+1)</f>
        <v/>
      </c>
      <c r="BM471" s="68" t="str">
        <f ca="1">INDEX({"","_","-","="},IF(OR($D471 &gt;= BN$6, $E471 &lt; BM$6), 0, 1)+IF(OR($F471 &gt;= BN$6, $G471 &lt; BM$6), 0, 2)+1)</f>
        <v/>
      </c>
      <c r="BN471" s="68" t="str">
        <f ca="1">INDEX({"","_","-","="},IF(OR($D471 &gt;= BO$6, $E471 &lt; BN$6), 0, 1)+IF(OR($F471 &gt;= BO$6, $G471 &lt; BN$6), 0, 2)+1)</f>
        <v/>
      </c>
      <c r="BO471" s="68" t="str">
        <f ca="1">INDEX({"","_","-","="},IF(OR($D471 &gt;= BP$6, $E471 &lt; BO$6), 0, 1)+IF(OR($F471 &gt;= BP$6, $G471 &lt; BO$6), 0, 2)+1)</f>
        <v/>
      </c>
      <c r="BP471" s="68" t="str">
        <f ca="1">INDEX({"","_","-","="},IF(OR($D471 &gt;= BQ$6, $E471 &lt; BP$6), 0, 1)+IF(OR($F471 &gt;= BQ$6, $G471 &lt; BP$6), 0, 2)+1)</f>
        <v/>
      </c>
      <c r="BQ471" s="68" t="str">
        <f ca="1">INDEX({"","_","-","="},IF(OR($D471 &gt;= BR$6, $E471 &lt; BQ$6), 0, 1)+IF(OR($F471 &gt;= BR$6, $G471 &lt; BQ$6), 0, 2)+1)</f>
        <v/>
      </c>
      <c r="BR471" s="68" t="str">
        <f ca="1">INDEX({"","_","-","="},IF(OR($D471 &gt;= BS$6, $E471 &lt; BR$6), 0, 1)+IF(OR($F471 &gt;= BS$6, $G471 &lt; BR$6), 0, 2)+1)</f>
        <v/>
      </c>
      <c r="BS471" s="68" t="str">
        <f ca="1">INDEX({"","_","-","="},IF(OR($D471 &gt;= BT$6, $E471 &lt; BS$6), 0, 1)+IF(OR($F471 &gt;= BT$6, $G471 &lt; BS$6), 0, 2)+1)</f>
        <v/>
      </c>
      <c r="BT471" s="68" t="str">
        <f ca="1">INDEX({"","_","-","="},IF(OR($D471 &gt;= BU$6, $E471 &lt; BT$6), 0, 1)+IF(OR($F471 &gt;= BU$6, $G471 &lt; BT$6), 0, 2)+1)</f>
        <v/>
      </c>
      <c r="BU471" s="68" t="str">
        <f ca="1">INDEX({"","_","-","="},IF(OR($D471 &gt;= BV$6, $E471 &lt; BU$6), 0, 1)+IF(OR($F471 &gt;= BV$6, $G471 &lt; BU$6), 0, 2)+1)</f>
        <v/>
      </c>
      <c r="BV471" s="68" t="str">
        <f ca="1">INDEX({"","_","-","="},IF(OR($D471 &gt;= BW$6, $E471 &lt; BV$6), 0, 1)+IF(OR($F471 &gt;= BW$6, $G471 &lt; BV$6), 0, 2)+1)</f>
        <v/>
      </c>
      <c r="BW471" s="68" t="str">
        <f ca="1">INDEX({"","_","-","="},IF(OR($D471 &gt;= BX$6, $E471 &lt; BW$6), 0, 1)+IF(OR($F471 &gt;= BX$6, $G471 &lt; BW$6), 0, 2)+1)</f>
        <v/>
      </c>
      <c r="BX471" s="68" t="str">
        <f ca="1">INDEX({"","_","-","="},IF(OR($D471 &gt;= BY$6, $E471 &lt; BX$6), 0, 1)+IF(OR($F471 &gt;= BY$6, $G471 &lt; BX$6), 0, 2)+1)</f>
        <v/>
      </c>
      <c r="BY471" s="68" t="str">
        <f ca="1">INDEX({"","_","-","="},IF(OR($D471 &gt;= BZ$6, $E471 &lt; BY$6), 0, 1)+IF(OR($F471 &gt;= BZ$6, $G471 &lt; BY$6), 0, 2)+1)</f>
        <v/>
      </c>
      <c r="BZ471" s="68" t="str">
        <f ca="1">INDEX({"","_","-","="},IF(OR($D471 &gt;= CA$6, $E471 &lt; BZ$6), 0, 1)+IF(OR($F471 &gt;= CA$6, $G471 &lt; BZ$6), 0, 2)+1)</f>
        <v/>
      </c>
      <c r="CA471" s="68" t="str">
        <f ca="1">INDEX({"","_","-","="},IF(OR($D471 &gt;= CB$6, $E471 &lt; CA$6), 0, 1)+IF(OR($F471 &gt;= CB$6, $G471 &lt; CA$6), 0, 2)+1)</f>
        <v/>
      </c>
      <c r="CB471" s="68" t="str">
        <f ca="1">INDEX({"","_","-","="},IF(OR($D471 &gt;= CC$6, $E471 &lt; CB$6), 0, 1)+IF(OR($F471 &gt;= CC$6, $G471 &lt; CB$6), 0, 2)+1)</f>
        <v/>
      </c>
      <c r="CC471" s="68" t="str">
        <f ca="1">INDEX({"","_","-","="},IF(OR($D471 &gt;= CD$6, $E471 &lt; CC$6), 0, 1)+IF(OR($F471 &gt;= CD$6, $G471 &lt; CC$6), 0, 2)+1)</f>
        <v/>
      </c>
      <c r="CD471" s="68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IF('临-进度'!M467,'临-进度'!$A467,"")</f>
        <v/>
      </c>
      <c r="B472" s="8" t="str">
        <f ca="1">IF('临-进度'!M467,'临-进度'!$B467,"")</f>
        <v/>
      </c>
      <c r="C472" s="8" t="str">
        <f ca="1">IF('临-进度'!M467,'临-进度'!$E467,"")</f>
        <v/>
      </c>
      <c r="D472" s="40" t="str">
        <f ca="1">IF('临-进度'!$M467,'临-进度'!$I467,"")</f>
        <v/>
      </c>
      <c r="E472" s="40" t="str">
        <f ca="1">IF('临-进度'!$M467,'临-进度'!$AE467,"")</f>
        <v/>
      </c>
      <c r="F472" s="40" t="str">
        <f ca="1">IF('临-进度'!$M467,'临-进度'!$J467,"")</f>
        <v/>
      </c>
      <c r="G472" s="73" t="str">
        <f ca="1">IF('临-进度'!$M467,'临-进度'!$AF467,"")</f>
        <v/>
      </c>
      <c r="H472" s="68" t="str">
        <f ca="1">INDEX({"","_","-","="},IF(OR($D472 &gt;= I$6, $E472 &lt; H$6), 0, 1)+IF(OR($F472 &gt;= I$6, $G472 &lt; H$6), 0, 2)+1)</f>
        <v/>
      </c>
      <c r="I472" s="68" t="str">
        <f ca="1">INDEX({"","_","-","="},IF(OR($D472 &gt;= J$6, $E472 &lt; I$6), 0, 1)+IF(OR($F472 &gt;= J$6, $G472 &lt; I$6), 0, 2)+1)</f>
        <v/>
      </c>
      <c r="J472" s="68" t="str">
        <f ca="1">INDEX({"","_","-","="},IF(OR($D472 &gt;= K$6, $E472 &lt; J$6), 0, 1)+IF(OR($F472 &gt;= K$6, $G472 &lt; J$6), 0, 2)+1)</f>
        <v/>
      </c>
      <c r="K472" s="68" t="str">
        <f ca="1">INDEX({"","_","-","="},IF(OR($D472 &gt;= L$6, $E472 &lt; K$6), 0, 1)+IF(OR($F472 &gt;= L$6, $G472 &lt; K$6), 0, 2)+1)</f>
        <v/>
      </c>
      <c r="L472" s="68" t="str">
        <f ca="1">INDEX({"","_","-","="},IF(OR($D472 &gt;= M$6, $E472 &lt; L$6), 0, 1)+IF(OR($F472 &gt;= M$6, $G472 &lt; L$6), 0, 2)+1)</f>
        <v/>
      </c>
      <c r="M472" s="68" t="str">
        <f ca="1">INDEX({"","_","-","="},IF(OR($D472 &gt;= N$6, $E472 &lt; M$6), 0, 1)+IF(OR($F472 &gt;= N$6, $G472 &lt; M$6), 0, 2)+1)</f>
        <v/>
      </c>
      <c r="N472" s="68" t="str">
        <f ca="1">INDEX({"","_","-","="},IF(OR($D472 &gt;= O$6, $E472 &lt; N$6), 0, 1)+IF(OR($F472 &gt;= O$6, $G472 &lt; N$6), 0, 2)+1)</f>
        <v/>
      </c>
      <c r="O472" s="68" t="str">
        <f ca="1">INDEX({"","_","-","="},IF(OR($D472 &gt;= P$6, $E472 &lt; O$6), 0, 1)+IF(OR($F472 &gt;= P$6, $G472 &lt; O$6), 0, 2)+1)</f>
        <v/>
      </c>
      <c r="P472" s="68" t="str">
        <f ca="1">INDEX({"","_","-","="},IF(OR($D472 &gt;= Q$6, $E472 &lt; P$6), 0, 1)+IF(OR($F472 &gt;= Q$6, $G472 &lt; P$6), 0, 2)+1)</f>
        <v/>
      </c>
      <c r="Q472" s="68" t="str">
        <f ca="1">INDEX({"","_","-","="},IF(OR($D472 &gt;= R$6, $E472 &lt; Q$6), 0, 1)+IF(OR($F472 &gt;= R$6, $G472 &lt; Q$6), 0, 2)+1)</f>
        <v/>
      </c>
      <c r="R472" s="68" t="str">
        <f ca="1">INDEX({"","_","-","="},IF(OR($D472 &gt;= S$6, $E472 &lt; R$6), 0, 1)+IF(OR($F472 &gt;= S$6, $G472 &lt; R$6), 0, 2)+1)</f>
        <v/>
      </c>
      <c r="S472" s="68" t="str">
        <f ca="1">INDEX({"","_","-","="},IF(OR($D472 &gt;= T$6, $E472 &lt; S$6), 0, 1)+IF(OR($F472 &gt;= T$6, $G472 &lt; S$6), 0, 2)+1)</f>
        <v/>
      </c>
      <c r="T472" s="68" t="str">
        <f ca="1">INDEX({"","_","-","="},IF(OR($D472 &gt;= U$6, $E472 &lt; T$6), 0, 1)+IF(OR($F472 &gt;= U$6, $G472 &lt; T$6), 0, 2)+1)</f>
        <v/>
      </c>
      <c r="U472" s="68" t="str">
        <f ca="1">INDEX({"","_","-","="},IF(OR($D472 &gt;= V$6, $E472 &lt; U$6), 0, 1)+IF(OR($F472 &gt;= V$6, $G472 &lt; U$6), 0, 2)+1)</f>
        <v/>
      </c>
      <c r="V472" s="68" t="str">
        <f ca="1">INDEX({"","_","-","="},IF(OR($D472 &gt;= W$6, $E472 &lt; V$6), 0, 1)+IF(OR($F472 &gt;= W$6, $G472 &lt; V$6), 0, 2)+1)</f>
        <v/>
      </c>
      <c r="W472" s="68" t="str">
        <f ca="1">INDEX({"","_","-","="},IF(OR($D472 &gt;= X$6, $E472 &lt; W$6), 0, 1)+IF(OR($F472 &gt;= X$6, $G472 &lt; W$6), 0, 2)+1)</f>
        <v/>
      </c>
      <c r="X472" s="68" t="str">
        <f ca="1">INDEX({"","_","-","="},IF(OR($D472 &gt;= Y$6, $E472 &lt; X$6), 0, 1)+IF(OR($F472 &gt;= Y$6, $G472 &lt; X$6), 0, 2)+1)</f>
        <v/>
      </c>
      <c r="Y472" s="68" t="str">
        <f ca="1">INDEX({"","_","-","="},IF(OR($D472 &gt;= Z$6, $E472 &lt; Y$6), 0, 1)+IF(OR($F472 &gt;= Z$6, $G472 &lt; Y$6), 0, 2)+1)</f>
        <v/>
      </c>
      <c r="Z472" s="68" t="str">
        <f ca="1">INDEX({"","_","-","="},IF(OR($D472 &gt;= AA$6, $E472 &lt; Z$6), 0, 1)+IF(OR($F472 &gt;= AA$6, $G472 &lt; Z$6), 0, 2)+1)</f>
        <v/>
      </c>
      <c r="AA472" s="68" t="str">
        <f ca="1">INDEX({"","_","-","="},IF(OR($D472 &gt;= AB$6, $E472 &lt; AA$6), 0, 1)+IF(OR($F472 &gt;= AB$6, $G472 &lt; AA$6), 0, 2)+1)</f>
        <v/>
      </c>
      <c r="AB472" s="68" t="str">
        <f ca="1">INDEX({"","_","-","="},IF(OR($D472 &gt;= AC$6, $E472 &lt; AB$6), 0, 1)+IF(OR($F472 &gt;= AC$6, $G472 &lt; AB$6), 0, 2)+1)</f>
        <v/>
      </c>
      <c r="AC472" s="68" t="str">
        <f ca="1">INDEX({"","_","-","="},IF(OR($D472 &gt;= AD$6, $E472 &lt; AC$6), 0, 1)+IF(OR($F472 &gt;= AD$6, $G472 &lt; AC$6), 0, 2)+1)</f>
        <v/>
      </c>
      <c r="AD472" s="68" t="str">
        <f ca="1">INDEX({"","_","-","="},IF(OR($D472 &gt;= AE$6, $E472 &lt; AD$6), 0, 1)+IF(OR($F472 &gt;= AE$6, $G472 &lt; AD$6), 0, 2)+1)</f>
        <v/>
      </c>
      <c r="AE472" s="68" t="str">
        <f ca="1">INDEX({"","_","-","="},IF(OR($D472 &gt;= AF$6, $E472 &lt; AE$6), 0, 1)+IF(OR($F472 &gt;= AF$6, $G472 &lt; AE$6), 0, 2)+1)</f>
        <v/>
      </c>
      <c r="AF472" s="68" t="str">
        <f ca="1">INDEX({"","_","-","="},IF(OR($D472 &gt;= AG$6, $E472 &lt; AF$6), 0, 1)+IF(OR($F472 &gt;= AG$6, $G472 &lt; AF$6), 0, 2)+1)</f>
        <v/>
      </c>
      <c r="AG472" s="68" t="str">
        <f ca="1">INDEX({"","_","-","="},IF(OR($D472 &gt;= AH$6, $E472 &lt; AG$6), 0, 1)+IF(OR($F472 &gt;= AH$6, $G472 &lt; AG$6), 0, 2)+1)</f>
        <v/>
      </c>
      <c r="AH472" s="68" t="str">
        <f ca="1">INDEX({"","_","-","="},IF(OR($D472 &gt;= AI$6, $E472 &lt; AH$6), 0, 1)+IF(OR($F472 &gt;= AI$6, $G472 &lt; AH$6), 0, 2)+1)</f>
        <v/>
      </c>
      <c r="AI472" s="68" t="str">
        <f ca="1">INDEX({"","_","-","="},IF(OR($D472 &gt;= AJ$6, $E472 &lt; AI$6), 0, 1)+IF(OR($F472 &gt;= AJ$6, $G472 &lt; AI$6), 0, 2)+1)</f>
        <v/>
      </c>
      <c r="AJ472" s="68" t="str">
        <f ca="1">INDEX({"","_","-","="},IF(OR($D472 &gt;= AK$6, $E472 &lt; AJ$6), 0, 1)+IF(OR($F472 &gt;= AK$6, $G472 &lt; AJ$6), 0, 2)+1)</f>
        <v/>
      </c>
      <c r="AK472" s="68" t="str">
        <f ca="1">INDEX({"","_","-","="},IF(OR($D472 &gt;= AL$6, $E472 &lt; AK$6), 0, 1)+IF(OR($F472 &gt;= AL$6, $G472 &lt; AK$6), 0, 2)+1)</f>
        <v/>
      </c>
      <c r="AL472" s="68" t="str">
        <f ca="1">INDEX({"","_","-","="},IF(OR($D472 &gt;= AM$6, $E472 &lt; AL$6), 0, 1)+IF(OR($F472 &gt;= AM$6, $G472 &lt; AL$6), 0, 2)+1)</f>
        <v/>
      </c>
      <c r="AM472" s="68" t="str">
        <f ca="1">INDEX({"","_","-","="},IF(OR($D472 &gt;= AN$6, $E472 &lt; AM$6), 0, 1)+IF(OR($F472 &gt;= AN$6, $G472 &lt; AM$6), 0, 2)+1)</f>
        <v/>
      </c>
      <c r="AN472" s="68" t="str">
        <f ca="1">INDEX({"","_","-","="},IF(OR($D472 &gt;= AO$6, $E472 &lt; AN$6), 0, 1)+IF(OR($F472 &gt;= AO$6, $G472 &lt; AN$6), 0, 2)+1)</f>
        <v/>
      </c>
      <c r="AO472" s="68" t="str">
        <f ca="1">INDEX({"","_","-","="},IF(OR($D472 &gt;= AP$6, $E472 &lt; AO$6), 0, 1)+IF(OR($F472 &gt;= AP$6, $G472 &lt; AO$6), 0, 2)+1)</f>
        <v/>
      </c>
      <c r="AP472" s="68" t="str">
        <f ca="1">INDEX({"","_","-","="},IF(OR($D472 &gt;= AQ$6, $E472 &lt; AP$6), 0, 1)+IF(OR($F472 &gt;= AQ$6, $G472 &lt; AP$6), 0, 2)+1)</f>
        <v/>
      </c>
      <c r="AQ472" s="68" t="str">
        <f ca="1">INDEX({"","_","-","="},IF(OR($D472 &gt;= AR$6, $E472 &lt; AQ$6), 0, 1)+IF(OR($F472 &gt;= AR$6, $G472 &lt; AQ$6), 0, 2)+1)</f>
        <v/>
      </c>
      <c r="AR472" s="68" t="str">
        <f ca="1">INDEX({"","_","-","="},IF(OR($D472 &gt;= AS$6, $E472 &lt; AR$6), 0, 1)+IF(OR($F472 &gt;= AS$6, $G472 &lt; AR$6), 0, 2)+1)</f>
        <v/>
      </c>
      <c r="AS472" s="68" t="str">
        <f ca="1">INDEX({"","_","-","="},IF(OR($D472 &gt;= AT$6, $E472 &lt; AS$6), 0, 1)+IF(OR($F472 &gt;= AT$6, $G472 &lt; AS$6), 0, 2)+1)</f>
        <v/>
      </c>
      <c r="AT472" s="68" t="str">
        <f ca="1">INDEX({"","_","-","="},IF(OR($D472 &gt;= AU$6, $E472 &lt; AT$6), 0, 1)+IF(OR($F472 &gt;= AU$6, $G472 &lt; AT$6), 0, 2)+1)</f>
        <v/>
      </c>
      <c r="AU472" s="68" t="str">
        <f ca="1">INDEX({"","_","-","="},IF(OR($D472 &gt;= AV$6, $E472 &lt; AU$6), 0, 1)+IF(OR($F472 &gt;= AV$6, $G472 &lt; AU$6), 0, 2)+1)</f>
        <v/>
      </c>
      <c r="AV472" s="68" t="str">
        <f ca="1">INDEX({"","_","-","="},IF(OR($D472 &gt;= AW$6, $E472 &lt; AV$6), 0, 1)+IF(OR($F472 &gt;= AW$6, $G472 &lt; AV$6), 0, 2)+1)</f>
        <v/>
      </c>
      <c r="AW472" s="68" t="str">
        <f ca="1">INDEX({"","_","-","="},IF(OR($D472 &gt;= AX$6, $E472 &lt; AW$6), 0, 1)+IF(OR($F472 &gt;= AX$6, $G472 &lt; AW$6), 0, 2)+1)</f>
        <v/>
      </c>
      <c r="AX472" s="68" t="str">
        <f ca="1">INDEX({"","_","-","="},IF(OR($D472 &gt;= AY$6, $E472 &lt; AX$6), 0, 1)+IF(OR($F472 &gt;= AY$6, $G472 &lt; AX$6), 0, 2)+1)</f>
        <v/>
      </c>
      <c r="AY472" s="68" t="str">
        <f ca="1">INDEX({"","_","-","="},IF(OR($D472 &gt;= AZ$6, $E472 &lt; AY$6), 0, 1)+IF(OR($F472 &gt;= AZ$6, $G472 &lt; AY$6), 0, 2)+1)</f>
        <v/>
      </c>
      <c r="AZ472" s="68" t="str">
        <f ca="1">INDEX({"","_","-","="},IF(OR($D472 &gt;= BA$6, $E472 &lt; AZ$6), 0, 1)+IF(OR($F472 &gt;= BA$6, $G472 &lt; AZ$6), 0, 2)+1)</f>
        <v/>
      </c>
      <c r="BA472" s="68" t="str">
        <f ca="1">INDEX({"","_","-","="},IF(OR($D472 &gt;= BB$6, $E472 &lt; BA$6), 0, 1)+IF(OR($F472 &gt;= BB$6, $G472 &lt; BA$6), 0, 2)+1)</f>
        <v/>
      </c>
      <c r="BB472" s="68" t="str">
        <f ca="1">INDEX({"","_","-","="},IF(OR($D472 &gt;= BC$6, $E472 &lt; BB$6), 0, 1)+IF(OR($F472 &gt;= BC$6, $G472 &lt; BB$6), 0, 2)+1)</f>
        <v/>
      </c>
      <c r="BC472" s="68" t="str">
        <f ca="1">INDEX({"","_","-","="},IF(OR($D472 &gt;= BD$6, $E472 &lt; BC$6), 0, 1)+IF(OR($F472 &gt;= BD$6, $G472 &lt; BC$6), 0, 2)+1)</f>
        <v/>
      </c>
      <c r="BD472" s="68" t="str">
        <f ca="1">INDEX({"","_","-","="},IF(OR($D472 &gt;= BE$6, $E472 &lt; BD$6), 0, 1)+IF(OR($F472 &gt;= BE$6, $G472 &lt; BD$6), 0, 2)+1)</f>
        <v/>
      </c>
      <c r="BE472" s="68" t="str">
        <f ca="1">INDEX({"","_","-","="},IF(OR($D472 &gt;= BF$6, $E472 &lt; BE$6), 0, 1)+IF(OR($F472 &gt;= BF$6, $G472 &lt; BE$6), 0, 2)+1)</f>
        <v/>
      </c>
      <c r="BF472" s="68" t="str">
        <f ca="1">INDEX({"","_","-","="},IF(OR($D472 &gt;= BG$6, $E472 &lt; BF$6), 0, 1)+IF(OR($F472 &gt;= BG$6, $G472 &lt; BF$6), 0, 2)+1)</f>
        <v/>
      </c>
      <c r="BG472" s="68" t="str">
        <f ca="1">INDEX({"","_","-","="},IF(OR($D472 &gt;= BH$6, $E472 &lt; BG$6), 0, 1)+IF(OR($F472 &gt;= BH$6, $G472 &lt; BG$6), 0, 2)+1)</f>
        <v/>
      </c>
      <c r="BH472" s="68" t="str">
        <f ca="1">INDEX({"","_","-","="},IF(OR($D472 &gt;= BI$6, $E472 &lt; BH$6), 0, 1)+IF(OR($F472 &gt;= BI$6, $G472 &lt; BH$6), 0, 2)+1)</f>
        <v/>
      </c>
      <c r="BI472" s="68" t="str">
        <f ca="1">INDEX({"","_","-","="},IF(OR($D472 &gt;= BJ$6, $E472 &lt; BI$6), 0, 1)+IF(OR($F472 &gt;= BJ$6, $G472 &lt; BI$6), 0, 2)+1)</f>
        <v/>
      </c>
      <c r="BJ472" s="68" t="str">
        <f ca="1">INDEX({"","_","-","="},IF(OR($D472 &gt;= BK$6, $E472 &lt; BJ$6), 0, 1)+IF(OR($F472 &gt;= BK$6, $G472 &lt; BJ$6), 0, 2)+1)</f>
        <v/>
      </c>
      <c r="BK472" s="68" t="str">
        <f ca="1">INDEX({"","_","-","="},IF(OR($D472 &gt;= BL$6, $E472 &lt; BK$6), 0, 1)+IF(OR($F472 &gt;= BL$6, $G472 &lt; BK$6), 0, 2)+1)</f>
        <v/>
      </c>
      <c r="BL472" s="68" t="str">
        <f ca="1">INDEX({"","_","-","="},IF(OR($D472 &gt;= BM$6, $E472 &lt; BL$6), 0, 1)+IF(OR($F472 &gt;= BM$6, $G472 &lt; BL$6), 0, 2)+1)</f>
        <v/>
      </c>
      <c r="BM472" s="68" t="str">
        <f ca="1">INDEX({"","_","-","="},IF(OR($D472 &gt;= BN$6, $E472 &lt; BM$6), 0, 1)+IF(OR($F472 &gt;= BN$6, $G472 &lt; BM$6), 0, 2)+1)</f>
        <v/>
      </c>
      <c r="BN472" s="68" t="str">
        <f ca="1">INDEX({"","_","-","="},IF(OR($D472 &gt;= BO$6, $E472 &lt; BN$6), 0, 1)+IF(OR($F472 &gt;= BO$6, $G472 &lt; BN$6), 0, 2)+1)</f>
        <v/>
      </c>
      <c r="BO472" s="68" t="str">
        <f ca="1">INDEX({"","_","-","="},IF(OR($D472 &gt;= BP$6, $E472 &lt; BO$6), 0, 1)+IF(OR($F472 &gt;= BP$6, $G472 &lt; BO$6), 0, 2)+1)</f>
        <v/>
      </c>
      <c r="BP472" s="68" t="str">
        <f ca="1">INDEX({"","_","-","="},IF(OR($D472 &gt;= BQ$6, $E472 &lt; BP$6), 0, 1)+IF(OR($F472 &gt;= BQ$6, $G472 &lt; BP$6), 0, 2)+1)</f>
        <v/>
      </c>
      <c r="BQ472" s="68" t="str">
        <f ca="1">INDEX({"","_","-","="},IF(OR($D472 &gt;= BR$6, $E472 &lt; BQ$6), 0, 1)+IF(OR($F472 &gt;= BR$6, $G472 &lt; BQ$6), 0, 2)+1)</f>
        <v/>
      </c>
      <c r="BR472" s="68" t="str">
        <f ca="1">INDEX({"","_","-","="},IF(OR($D472 &gt;= BS$6, $E472 &lt; BR$6), 0, 1)+IF(OR($F472 &gt;= BS$6, $G472 &lt; BR$6), 0, 2)+1)</f>
        <v/>
      </c>
      <c r="BS472" s="68" t="str">
        <f ca="1">INDEX({"","_","-","="},IF(OR($D472 &gt;= BT$6, $E472 &lt; BS$6), 0, 1)+IF(OR($F472 &gt;= BT$6, $G472 &lt; BS$6), 0, 2)+1)</f>
        <v/>
      </c>
      <c r="BT472" s="68" t="str">
        <f ca="1">INDEX({"","_","-","="},IF(OR($D472 &gt;= BU$6, $E472 &lt; BT$6), 0, 1)+IF(OR($F472 &gt;= BU$6, $G472 &lt; BT$6), 0, 2)+1)</f>
        <v/>
      </c>
      <c r="BU472" s="68" t="str">
        <f ca="1">INDEX({"","_","-","="},IF(OR($D472 &gt;= BV$6, $E472 &lt; BU$6), 0, 1)+IF(OR($F472 &gt;= BV$6, $G472 &lt; BU$6), 0, 2)+1)</f>
        <v/>
      </c>
      <c r="BV472" s="68" t="str">
        <f ca="1">INDEX({"","_","-","="},IF(OR($D472 &gt;= BW$6, $E472 &lt; BV$6), 0, 1)+IF(OR($F472 &gt;= BW$6, $G472 &lt; BV$6), 0, 2)+1)</f>
        <v/>
      </c>
      <c r="BW472" s="68" t="str">
        <f ca="1">INDEX({"","_","-","="},IF(OR($D472 &gt;= BX$6, $E472 &lt; BW$6), 0, 1)+IF(OR($F472 &gt;= BX$6, $G472 &lt; BW$6), 0, 2)+1)</f>
        <v/>
      </c>
      <c r="BX472" s="68" t="str">
        <f ca="1">INDEX({"","_","-","="},IF(OR($D472 &gt;= BY$6, $E472 &lt; BX$6), 0, 1)+IF(OR($F472 &gt;= BY$6, $G472 &lt; BX$6), 0, 2)+1)</f>
        <v/>
      </c>
      <c r="BY472" s="68" t="str">
        <f ca="1">INDEX({"","_","-","="},IF(OR($D472 &gt;= BZ$6, $E472 &lt; BY$6), 0, 1)+IF(OR($F472 &gt;= BZ$6, $G472 &lt; BY$6), 0, 2)+1)</f>
        <v/>
      </c>
      <c r="BZ472" s="68" t="str">
        <f ca="1">INDEX({"","_","-","="},IF(OR($D472 &gt;= CA$6, $E472 &lt; BZ$6), 0, 1)+IF(OR($F472 &gt;= CA$6, $G472 &lt; BZ$6), 0, 2)+1)</f>
        <v/>
      </c>
      <c r="CA472" s="68" t="str">
        <f ca="1">INDEX({"","_","-","="},IF(OR($D472 &gt;= CB$6, $E472 &lt; CA$6), 0, 1)+IF(OR($F472 &gt;= CB$6, $G472 &lt; CA$6), 0, 2)+1)</f>
        <v/>
      </c>
      <c r="CB472" s="68" t="str">
        <f ca="1">INDEX({"","_","-","="},IF(OR($D472 &gt;= CC$6, $E472 &lt; CB$6), 0, 1)+IF(OR($F472 &gt;= CC$6, $G472 &lt; CB$6), 0, 2)+1)</f>
        <v/>
      </c>
      <c r="CC472" s="68" t="str">
        <f ca="1">INDEX({"","_","-","="},IF(OR($D472 &gt;= CD$6, $E472 &lt; CC$6), 0, 1)+IF(OR($F472 &gt;= CD$6, $G472 &lt; CC$6), 0, 2)+1)</f>
        <v/>
      </c>
      <c r="CD472" s="68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IF('临-进度'!M468,'临-进度'!$A468,"")</f>
        <v/>
      </c>
      <c r="B473" s="8" t="str">
        <f ca="1">IF('临-进度'!M468,'临-进度'!$B468,"")</f>
        <v/>
      </c>
      <c r="C473" s="8" t="str">
        <f ca="1">IF('临-进度'!M468,'临-进度'!$E468,"")</f>
        <v/>
      </c>
      <c r="D473" s="40" t="str">
        <f ca="1">IF('临-进度'!$M468,'临-进度'!$I468,"")</f>
        <v/>
      </c>
      <c r="E473" s="40" t="str">
        <f ca="1">IF('临-进度'!$M468,'临-进度'!$AE468,"")</f>
        <v/>
      </c>
      <c r="F473" s="40" t="str">
        <f ca="1">IF('临-进度'!$M468,'临-进度'!$J468,"")</f>
        <v/>
      </c>
      <c r="G473" s="73" t="str">
        <f ca="1">IF('临-进度'!$M468,'临-进度'!$AF468,"")</f>
        <v/>
      </c>
      <c r="H473" s="68" t="str">
        <f ca="1">INDEX({"","_","-","="},IF(OR($D473 &gt;= I$6, $E473 &lt; H$6), 0, 1)+IF(OR($F473 &gt;= I$6, $G473 &lt; H$6), 0, 2)+1)</f>
        <v/>
      </c>
      <c r="I473" s="68" t="str">
        <f ca="1">INDEX({"","_","-","="},IF(OR($D473 &gt;= J$6, $E473 &lt; I$6), 0, 1)+IF(OR($F473 &gt;= J$6, $G473 &lt; I$6), 0, 2)+1)</f>
        <v/>
      </c>
      <c r="J473" s="68" t="str">
        <f ca="1">INDEX({"","_","-","="},IF(OR($D473 &gt;= K$6, $E473 &lt; J$6), 0, 1)+IF(OR($F473 &gt;= K$6, $G473 &lt; J$6), 0, 2)+1)</f>
        <v/>
      </c>
      <c r="K473" s="68" t="str">
        <f ca="1">INDEX({"","_","-","="},IF(OR($D473 &gt;= L$6, $E473 &lt; K$6), 0, 1)+IF(OR($F473 &gt;= L$6, $G473 &lt; K$6), 0, 2)+1)</f>
        <v/>
      </c>
      <c r="L473" s="68" t="str">
        <f ca="1">INDEX({"","_","-","="},IF(OR($D473 &gt;= M$6, $E473 &lt; L$6), 0, 1)+IF(OR($F473 &gt;= M$6, $G473 &lt; L$6), 0, 2)+1)</f>
        <v/>
      </c>
      <c r="M473" s="68" t="str">
        <f ca="1">INDEX({"","_","-","="},IF(OR($D473 &gt;= N$6, $E473 &lt; M$6), 0, 1)+IF(OR($F473 &gt;= N$6, $G473 &lt; M$6), 0, 2)+1)</f>
        <v/>
      </c>
      <c r="N473" s="68" t="str">
        <f ca="1">INDEX({"","_","-","="},IF(OR($D473 &gt;= O$6, $E473 &lt; N$6), 0, 1)+IF(OR($F473 &gt;= O$6, $G473 &lt; N$6), 0, 2)+1)</f>
        <v/>
      </c>
      <c r="O473" s="68" t="str">
        <f ca="1">INDEX({"","_","-","="},IF(OR($D473 &gt;= P$6, $E473 &lt; O$6), 0, 1)+IF(OR($F473 &gt;= P$6, $G473 &lt; O$6), 0, 2)+1)</f>
        <v/>
      </c>
      <c r="P473" s="68" t="str">
        <f ca="1">INDEX({"","_","-","="},IF(OR($D473 &gt;= Q$6, $E473 &lt; P$6), 0, 1)+IF(OR($F473 &gt;= Q$6, $G473 &lt; P$6), 0, 2)+1)</f>
        <v/>
      </c>
      <c r="Q473" s="68" t="str">
        <f ca="1">INDEX({"","_","-","="},IF(OR($D473 &gt;= R$6, $E473 &lt; Q$6), 0, 1)+IF(OR($F473 &gt;= R$6, $G473 &lt; Q$6), 0, 2)+1)</f>
        <v/>
      </c>
      <c r="R473" s="68" t="str">
        <f ca="1">INDEX({"","_","-","="},IF(OR($D473 &gt;= S$6, $E473 &lt; R$6), 0, 1)+IF(OR($F473 &gt;= S$6, $G473 &lt; R$6), 0, 2)+1)</f>
        <v/>
      </c>
      <c r="S473" s="68" t="str">
        <f ca="1">INDEX({"","_","-","="},IF(OR($D473 &gt;= T$6, $E473 &lt; S$6), 0, 1)+IF(OR($F473 &gt;= T$6, $G473 &lt; S$6), 0, 2)+1)</f>
        <v/>
      </c>
      <c r="T473" s="68" t="str">
        <f ca="1">INDEX({"","_","-","="},IF(OR($D473 &gt;= U$6, $E473 &lt; T$6), 0, 1)+IF(OR($F473 &gt;= U$6, $G473 &lt; T$6), 0, 2)+1)</f>
        <v/>
      </c>
      <c r="U473" s="68" t="str">
        <f ca="1">INDEX({"","_","-","="},IF(OR($D473 &gt;= V$6, $E473 &lt; U$6), 0, 1)+IF(OR($F473 &gt;= V$6, $G473 &lt; U$6), 0, 2)+1)</f>
        <v/>
      </c>
      <c r="V473" s="68" t="str">
        <f ca="1">INDEX({"","_","-","="},IF(OR($D473 &gt;= W$6, $E473 &lt; V$6), 0, 1)+IF(OR($F473 &gt;= W$6, $G473 &lt; V$6), 0, 2)+1)</f>
        <v/>
      </c>
      <c r="W473" s="68" t="str">
        <f ca="1">INDEX({"","_","-","="},IF(OR($D473 &gt;= X$6, $E473 &lt; W$6), 0, 1)+IF(OR($F473 &gt;= X$6, $G473 &lt; W$6), 0, 2)+1)</f>
        <v/>
      </c>
      <c r="X473" s="68" t="str">
        <f ca="1">INDEX({"","_","-","="},IF(OR($D473 &gt;= Y$6, $E473 &lt; X$6), 0, 1)+IF(OR($F473 &gt;= Y$6, $G473 &lt; X$6), 0, 2)+1)</f>
        <v/>
      </c>
      <c r="Y473" s="68" t="str">
        <f ca="1">INDEX({"","_","-","="},IF(OR($D473 &gt;= Z$6, $E473 &lt; Y$6), 0, 1)+IF(OR($F473 &gt;= Z$6, $G473 &lt; Y$6), 0, 2)+1)</f>
        <v/>
      </c>
      <c r="Z473" s="68" t="str">
        <f ca="1">INDEX({"","_","-","="},IF(OR($D473 &gt;= AA$6, $E473 &lt; Z$6), 0, 1)+IF(OR($F473 &gt;= AA$6, $G473 &lt; Z$6), 0, 2)+1)</f>
        <v/>
      </c>
      <c r="AA473" s="68" t="str">
        <f ca="1">INDEX({"","_","-","="},IF(OR($D473 &gt;= AB$6, $E473 &lt; AA$6), 0, 1)+IF(OR($F473 &gt;= AB$6, $G473 &lt; AA$6), 0, 2)+1)</f>
        <v/>
      </c>
      <c r="AB473" s="68" t="str">
        <f ca="1">INDEX({"","_","-","="},IF(OR($D473 &gt;= AC$6, $E473 &lt; AB$6), 0, 1)+IF(OR($F473 &gt;= AC$6, $G473 &lt; AB$6), 0, 2)+1)</f>
        <v/>
      </c>
      <c r="AC473" s="68" t="str">
        <f ca="1">INDEX({"","_","-","="},IF(OR($D473 &gt;= AD$6, $E473 &lt; AC$6), 0, 1)+IF(OR($F473 &gt;= AD$6, $G473 &lt; AC$6), 0, 2)+1)</f>
        <v/>
      </c>
      <c r="AD473" s="68" t="str">
        <f ca="1">INDEX({"","_","-","="},IF(OR($D473 &gt;= AE$6, $E473 &lt; AD$6), 0, 1)+IF(OR($F473 &gt;= AE$6, $G473 &lt; AD$6), 0, 2)+1)</f>
        <v/>
      </c>
      <c r="AE473" s="68" t="str">
        <f ca="1">INDEX({"","_","-","="},IF(OR($D473 &gt;= AF$6, $E473 &lt; AE$6), 0, 1)+IF(OR($F473 &gt;= AF$6, $G473 &lt; AE$6), 0, 2)+1)</f>
        <v/>
      </c>
      <c r="AF473" s="68" t="str">
        <f ca="1">INDEX({"","_","-","="},IF(OR($D473 &gt;= AG$6, $E473 &lt; AF$6), 0, 1)+IF(OR($F473 &gt;= AG$6, $G473 &lt; AF$6), 0, 2)+1)</f>
        <v/>
      </c>
      <c r="AG473" s="68" t="str">
        <f ca="1">INDEX({"","_","-","="},IF(OR($D473 &gt;= AH$6, $E473 &lt; AG$6), 0, 1)+IF(OR($F473 &gt;= AH$6, $G473 &lt; AG$6), 0, 2)+1)</f>
        <v/>
      </c>
      <c r="AH473" s="68" t="str">
        <f ca="1">INDEX({"","_","-","="},IF(OR($D473 &gt;= AI$6, $E473 &lt; AH$6), 0, 1)+IF(OR($F473 &gt;= AI$6, $G473 &lt; AH$6), 0, 2)+1)</f>
        <v/>
      </c>
      <c r="AI473" s="68" t="str">
        <f ca="1">INDEX({"","_","-","="},IF(OR($D473 &gt;= AJ$6, $E473 &lt; AI$6), 0, 1)+IF(OR($F473 &gt;= AJ$6, $G473 &lt; AI$6), 0, 2)+1)</f>
        <v/>
      </c>
      <c r="AJ473" s="68" t="str">
        <f ca="1">INDEX({"","_","-","="},IF(OR($D473 &gt;= AK$6, $E473 &lt; AJ$6), 0, 1)+IF(OR($F473 &gt;= AK$6, $G473 &lt; AJ$6), 0, 2)+1)</f>
        <v/>
      </c>
      <c r="AK473" s="68" t="str">
        <f ca="1">INDEX({"","_","-","="},IF(OR($D473 &gt;= AL$6, $E473 &lt; AK$6), 0, 1)+IF(OR($F473 &gt;= AL$6, $G473 &lt; AK$6), 0, 2)+1)</f>
        <v/>
      </c>
      <c r="AL473" s="68" t="str">
        <f ca="1">INDEX({"","_","-","="},IF(OR($D473 &gt;= AM$6, $E473 &lt; AL$6), 0, 1)+IF(OR($F473 &gt;= AM$6, $G473 &lt; AL$6), 0, 2)+1)</f>
        <v/>
      </c>
      <c r="AM473" s="68" t="str">
        <f ca="1">INDEX({"","_","-","="},IF(OR($D473 &gt;= AN$6, $E473 &lt; AM$6), 0, 1)+IF(OR($F473 &gt;= AN$6, $G473 &lt; AM$6), 0, 2)+1)</f>
        <v/>
      </c>
      <c r="AN473" s="68" t="str">
        <f ca="1">INDEX({"","_","-","="},IF(OR($D473 &gt;= AO$6, $E473 &lt; AN$6), 0, 1)+IF(OR($F473 &gt;= AO$6, $G473 &lt; AN$6), 0, 2)+1)</f>
        <v/>
      </c>
      <c r="AO473" s="68" t="str">
        <f ca="1">INDEX({"","_","-","="},IF(OR($D473 &gt;= AP$6, $E473 &lt; AO$6), 0, 1)+IF(OR($F473 &gt;= AP$6, $G473 &lt; AO$6), 0, 2)+1)</f>
        <v/>
      </c>
      <c r="AP473" s="68" t="str">
        <f ca="1">INDEX({"","_","-","="},IF(OR($D473 &gt;= AQ$6, $E473 &lt; AP$6), 0, 1)+IF(OR($F473 &gt;= AQ$6, $G473 &lt; AP$6), 0, 2)+1)</f>
        <v/>
      </c>
      <c r="AQ473" s="68" t="str">
        <f ca="1">INDEX({"","_","-","="},IF(OR($D473 &gt;= AR$6, $E473 &lt; AQ$6), 0, 1)+IF(OR($F473 &gt;= AR$6, $G473 &lt; AQ$6), 0, 2)+1)</f>
        <v/>
      </c>
      <c r="AR473" s="68" t="str">
        <f ca="1">INDEX({"","_","-","="},IF(OR($D473 &gt;= AS$6, $E473 &lt; AR$6), 0, 1)+IF(OR($F473 &gt;= AS$6, $G473 &lt; AR$6), 0, 2)+1)</f>
        <v/>
      </c>
      <c r="AS473" s="68" t="str">
        <f ca="1">INDEX({"","_","-","="},IF(OR($D473 &gt;= AT$6, $E473 &lt; AS$6), 0, 1)+IF(OR($F473 &gt;= AT$6, $G473 &lt; AS$6), 0, 2)+1)</f>
        <v/>
      </c>
      <c r="AT473" s="68" t="str">
        <f ca="1">INDEX({"","_","-","="},IF(OR($D473 &gt;= AU$6, $E473 &lt; AT$6), 0, 1)+IF(OR($F473 &gt;= AU$6, $G473 &lt; AT$6), 0, 2)+1)</f>
        <v/>
      </c>
      <c r="AU473" s="68" t="str">
        <f ca="1">INDEX({"","_","-","="},IF(OR($D473 &gt;= AV$6, $E473 &lt; AU$6), 0, 1)+IF(OR($F473 &gt;= AV$6, $G473 &lt; AU$6), 0, 2)+1)</f>
        <v/>
      </c>
      <c r="AV473" s="68" t="str">
        <f ca="1">INDEX({"","_","-","="},IF(OR($D473 &gt;= AW$6, $E473 &lt; AV$6), 0, 1)+IF(OR($F473 &gt;= AW$6, $G473 &lt; AV$6), 0, 2)+1)</f>
        <v/>
      </c>
      <c r="AW473" s="68" t="str">
        <f ca="1">INDEX({"","_","-","="},IF(OR($D473 &gt;= AX$6, $E473 &lt; AW$6), 0, 1)+IF(OR($F473 &gt;= AX$6, $G473 &lt; AW$6), 0, 2)+1)</f>
        <v/>
      </c>
      <c r="AX473" s="68" t="str">
        <f ca="1">INDEX({"","_","-","="},IF(OR($D473 &gt;= AY$6, $E473 &lt; AX$6), 0, 1)+IF(OR($F473 &gt;= AY$6, $G473 &lt; AX$6), 0, 2)+1)</f>
        <v/>
      </c>
      <c r="AY473" s="68" t="str">
        <f ca="1">INDEX({"","_","-","="},IF(OR($D473 &gt;= AZ$6, $E473 &lt; AY$6), 0, 1)+IF(OR($F473 &gt;= AZ$6, $G473 &lt; AY$6), 0, 2)+1)</f>
        <v/>
      </c>
      <c r="AZ473" s="68" t="str">
        <f ca="1">INDEX({"","_","-","="},IF(OR($D473 &gt;= BA$6, $E473 &lt; AZ$6), 0, 1)+IF(OR($F473 &gt;= BA$6, $G473 &lt; AZ$6), 0, 2)+1)</f>
        <v/>
      </c>
      <c r="BA473" s="68" t="str">
        <f ca="1">INDEX({"","_","-","="},IF(OR($D473 &gt;= BB$6, $E473 &lt; BA$6), 0, 1)+IF(OR($F473 &gt;= BB$6, $G473 &lt; BA$6), 0, 2)+1)</f>
        <v/>
      </c>
      <c r="BB473" s="68" t="str">
        <f ca="1">INDEX({"","_","-","="},IF(OR($D473 &gt;= BC$6, $E473 &lt; BB$6), 0, 1)+IF(OR($F473 &gt;= BC$6, $G473 &lt; BB$6), 0, 2)+1)</f>
        <v/>
      </c>
      <c r="BC473" s="68" t="str">
        <f ca="1">INDEX({"","_","-","="},IF(OR($D473 &gt;= BD$6, $E473 &lt; BC$6), 0, 1)+IF(OR($F473 &gt;= BD$6, $G473 &lt; BC$6), 0, 2)+1)</f>
        <v/>
      </c>
      <c r="BD473" s="68" t="str">
        <f ca="1">INDEX({"","_","-","="},IF(OR($D473 &gt;= BE$6, $E473 &lt; BD$6), 0, 1)+IF(OR($F473 &gt;= BE$6, $G473 &lt; BD$6), 0, 2)+1)</f>
        <v/>
      </c>
      <c r="BE473" s="68" t="str">
        <f ca="1">INDEX({"","_","-","="},IF(OR($D473 &gt;= BF$6, $E473 &lt; BE$6), 0, 1)+IF(OR($F473 &gt;= BF$6, $G473 &lt; BE$6), 0, 2)+1)</f>
        <v/>
      </c>
      <c r="BF473" s="68" t="str">
        <f ca="1">INDEX({"","_","-","="},IF(OR($D473 &gt;= BG$6, $E473 &lt; BF$6), 0, 1)+IF(OR($F473 &gt;= BG$6, $G473 &lt; BF$6), 0, 2)+1)</f>
        <v/>
      </c>
      <c r="BG473" s="68" t="str">
        <f ca="1">INDEX({"","_","-","="},IF(OR($D473 &gt;= BH$6, $E473 &lt; BG$6), 0, 1)+IF(OR($F473 &gt;= BH$6, $G473 &lt; BG$6), 0, 2)+1)</f>
        <v/>
      </c>
      <c r="BH473" s="68" t="str">
        <f ca="1">INDEX({"","_","-","="},IF(OR($D473 &gt;= BI$6, $E473 &lt; BH$6), 0, 1)+IF(OR($F473 &gt;= BI$6, $G473 &lt; BH$6), 0, 2)+1)</f>
        <v/>
      </c>
      <c r="BI473" s="68" t="str">
        <f ca="1">INDEX({"","_","-","="},IF(OR($D473 &gt;= BJ$6, $E473 &lt; BI$6), 0, 1)+IF(OR($F473 &gt;= BJ$6, $G473 &lt; BI$6), 0, 2)+1)</f>
        <v/>
      </c>
      <c r="BJ473" s="68" t="str">
        <f ca="1">INDEX({"","_","-","="},IF(OR($D473 &gt;= BK$6, $E473 &lt; BJ$6), 0, 1)+IF(OR($F473 &gt;= BK$6, $G473 &lt; BJ$6), 0, 2)+1)</f>
        <v/>
      </c>
      <c r="BK473" s="68" t="str">
        <f ca="1">INDEX({"","_","-","="},IF(OR($D473 &gt;= BL$6, $E473 &lt; BK$6), 0, 1)+IF(OR($F473 &gt;= BL$6, $G473 &lt; BK$6), 0, 2)+1)</f>
        <v/>
      </c>
      <c r="BL473" s="68" t="str">
        <f ca="1">INDEX({"","_","-","="},IF(OR($D473 &gt;= BM$6, $E473 &lt; BL$6), 0, 1)+IF(OR($F473 &gt;= BM$6, $G473 &lt; BL$6), 0, 2)+1)</f>
        <v/>
      </c>
      <c r="BM473" s="68" t="str">
        <f ca="1">INDEX({"","_","-","="},IF(OR($D473 &gt;= BN$6, $E473 &lt; BM$6), 0, 1)+IF(OR($F473 &gt;= BN$6, $G473 &lt; BM$6), 0, 2)+1)</f>
        <v/>
      </c>
      <c r="BN473" s="68" t="str">
        <f ca="1">INDEX({"","_","-","="},IF(OR($D473 &gt;= BO$6, $E473 &lt; BN$6), 0, 1)+IF(OR($F473 &gt;= BO$6, $G473 &lt; BN$6), 0, 2)+1)</f>
        <v/>
      </c>
      <c r="BO473" s="68" t="str">
        <f ca="1">INDEX({"","_","-","="},IF(OR($D473 &gt;= BP$6, $E473 &lt; BO$6), 0, 1)+IF(OR($F473 &gt;= BP$6, $G473 &lt; BO$6), 0, 2)+1)</f>
        <v/>
      </c>
      <c r="BP473" s="68" t="str">
        <f ca="1">INDEX({"","_","-","="},IF(OR($D473 &gt;= BQ$6, $E473 &lt; BP$6), 0, 1)+IF(OR($F473 &gt;= BQ$6, $G473 &lt; BP$6), 0, 2)+1)</f>
        <v/>
      </c>
      <c r="BQ473" s="68" t="str">
        <f ca="1">INDEX({"","_","-","="},IF(OR($D473 &gt;= BR$6, $E473 &lt; BQ$6), 0, 1)+IF(OR($F473 &gt;= BR$6, $G473 &lt; BQ$6), 0, 2)+1)</f>
        <v/>
      </c>
      <c r="BR473" s="68" t="str">
        <f ca="1">INDEX({"","_","-","="},IF(OR($D473 &gt;= BS$6, $E473 &lt; BR$6), 0, 1)+IF(OR($F473 &gt;= BS$6, $G473 &lt; BR$6), 0, 2)+1)</f>
        <v/>
      </c>
      <c r="BS473" s="68" t="str">
        <f ca="1">INDEX({"","_","-","="},IF(OR($D473 &gt;= BT$6, $E473 &lt; BS$6), 0, 1)+IF(OR($F473 &gt;= BT$6, $G473 &lt; BS$6), 0, 2)+1)</f>
        <v/>
      </c>
      <c r="BT473" s="68" t="str">
        <f ca="1">INDEX({"","_","-","="},IF(OR($D473 &gt;= BU$6, $E473 &lt; BT$6), 0, 1)+IF(OR($F473 &gt;= BU$6, $G473 &lt; BT$6), 0, 2)+1)</f>
        <v/>
      </c>
      <c r="BU473" s="68" t="str">
        <f ca="1">INDEX({"","_","-","="},IF(OR($D473 &gt;= BV$6, $E473 &lt; BU$6), 0, 1)+IF(OR($F473 &gt;= BV$6, $G473 &lt; BU$6), 0, 2)+1)</f>
        <v/>
      </c>
      <c r="BV473" s="68" t="str">
        <f ca="1">INDEX({"","_","-","="},IF(OR($D473 &gt;= BW$6, $E473 &lt; BV$6), 0, 1)+IF(OR($F473 &gt;= BW$6, $G473 &lt; BV$6), 0, 2)+1)</f>
        <v/>
      </c>
      <c r="BW473" s="68" t="str">
        <f ca="1">INDEX({"","_","-","="},IF(OR($D473 &gt;= BX$6, $E473 &lt; BW$6), 0, 1)+IF(OR($F473 &gt;= BX$6, $G473 &lt; BW$6), 0, 2)+1)</f>
        <v/>
      </c>
      <c r="BX473" s="68" t="str">
        <f ca="1">INDEX({"","_","-","="},IF(OR($D473 &gt;= BY$6, $E473 &lt; BX$6), 0, 1)+IF(OR($F473 &gt;= BY$6, $G473 &lt; BX$6), 0, 2)+1)</f>
        <v/>
      </c>
      <c r="BY473" s="68" t="str">
        <f ca="1">INDEX({"","_","-","="},IF(OR($D473 &gt;= BZ$6, $E473 &lt; BY$6), 0, 1)+IF(OR($F473 &gt;= BZ$6, $G473 &lt; BY$6), 0, 2)+1)</f>
        <v/>
      </c>
      <c r="BZ473" s="68" t="str">
        <f ca="1">INDEX({"","_","-","="},IF(OR($D473 &gt;= CA$6, $E473 &lt; BZ$6), 0, 1)+IF(OR($F473 &gt;= CA$6, $G473 &lt; BZ$6), 0, 2)+1)</f>
        <v/>
      </c>
      <c r="CA473" s="68" t="str">
        <f ca="1">INDEX({"","_","-","="},IF(OR($D473 &gt;= CB$6, $E473 &lt; CA$6), 0, 1)+IF(OR($F473 &gt;= CB$6, $G473 &lt; CA$6), 0, 2)+1)</f>
        <v/>
      </c>
      <c r="CB473" s="68" t="str">
        <f ca="1">INDEX({"","_","-","="},IF(OR($D473 &gt;= CC$6, $E473 &lt; CB$6), 0, 1)+IF(OR($F473 &gt;= CC$6, $G473 &lt; CB$6), 0, 2)+1)</f>
        <v/>
      </c>
      <c r="CC473" s="68" t="str">
        <f ca="1">INDEX({"","_","-","="},IF(OR($D473 &gt;= CD$6, $E473 &lt; CC$6), 0, 1)+IF(OR($F473 &gt;= CD$6, $G473 &lt; CC$6), 0, 2)+1)</f>
        <v/>
      </c>
      <c r="CD473" s="68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IF('临-进度'!M469,'临-进度'!$A469,"")</f>
        <v/>
      </c>
      <c r="B474" s="8" t="str">
        <f ca="1">IF('临-进度'!M469,'临-进度'!$B469,"")</f>
        <v/>
      </c>
      <c r="C474" s="8" t="str">
        <f ca="1">IF('临-进度'!M469,'临-进度'!$E469,"")</f>
        <v/>
      </c>
      <c r="D474" s="40" t="str">
        <f ca="1">IF('临-进度'!$M469,'临-进度'!$I469,"")</f>
        <v/>
      </c>
      <c r="E474" s="40" t="str">
        <f ca="1">IF('临-进度'!$M469,'临-进度'!$AE469,"")</f>
        <v/>
      </c>
      <c r="F474" s="40" t="str">
        <f ca="1">IF('临-进度'!$M469,'临-进度'!$J469,"")</f>
        <v/>
      </c>
      <c r="G474" s="73" t="str">
        <f ca="1">IF('临-进度'!$M469,'临-进度'!$AF469,"")</f>
        <v/>
      </c>
      <c r="H474" s="68" t="str">
        <f ca="1">INDEX({"","_","-","="},IF(OR($D474 &gt;= I$6, $E474 &lt; H$6), 0, 1)+IF(OR($F474 &gt;= I$6, $G474 &lt; H$6), 0, 2)+1)</f>
        <v/>
      </c>
      <c r="I474" s="68" t="str">
        <f ca="1">INDEX({"","_","-","="},IF(OR($D474 &gt;= J$6, $E474 &lt; I$6), 0, 1)+IF(OR($F474 &gt;= J$6, $G474 &lt; I$6), 0, 2)+1)</f>
        <v/>
      </c>
      <c r="J474" s="68" t="str">
        <f ca="1">INDEX({"","_","-","="},IF(OR($D474 &gt;= K$6, $E474 &lt; J$6), 0, 1)+IF(OR($F474 &gt;= K$6, $G474 &lt; J$6), 0, 2)+1)</f>
        <v/>
      </c>
      <c r="K474" s="68" t="str">
        <f ca="1">INDEX({"","_","-","="},IF(OR($D474 &gt;= L$6, $E474 &lt; K$6), 0, 1)+IF(OR($F474 &gt;= L$6, $G474 &lt; K$6), 0, 2)+1)</f>
        <v/>
      </c>
      <c r="L474" s="68" t="str">
        <f ca="1">INDEX({"","_","-","="},IF(OR($D474 &gt;= M$6, $E474 &lt; L$6), 0, 1)+IF(OR($F474 &gt;= M$6, $G474 &lt; L$6), 0, 2)+1)</f>
        <v/>
      </c>
      <c r="M474" s="68" t="str">
        <f ca="1">INDEX({"","_","-","="},IF(OR($D474 &gt;= N$6, $E474 &lt; M$6), 0, 1)+IF(OR($F474 &gt;= N$6, $G474 &lt; M$6), 0, 2)+1)</f>
        <v/>
      </c>
      <c r="N474" s="68" t="str">
        <f ca="1">INDEX({"","_","-","="},IF(OR($D474 &gt;= O$6, $E474 &lt; N$6), 0, 1)+IF(OR($F474 &gt;= O$6, $G474 &lt; N$6), 0, 2)+1)</f>
        <v/>
      </c>
      <c r="O474" s="68" t="str">
        <f ca="1">INDEX({"","_","-","="},IF(OR($D474 &gt;= P$6, $E474 &lt; O$6), 0, 1)+IF(OR($F474 &gt;= P$6, $G474 &lt; O$6), 0, 2)+1)</f>
        <v/>
      </c>
      <c r="P474" s="68" t="str">
        <f ca="1">INDEX({"","_","-","="},IF(OR($D474 &gt;= Q$6, $E474 &lt; P$6), 0, 1)+IF(OR($F474 &gt;= Q$6, $G474 &lt; P$6), 0, 2)+1)</f>
        <v/>
      </c>
      <c r="Q474" s="68" t="str">
        <f ca="1">INDEX({"","_","-","="},IF(OR($D474 &gt;= R$6, $E474 &lt; Q$6), 0, 1)+IF(OR($F474 &gt;= R$6, $G474 &lt; Q$6), 0, 2)+1)</f>
        <v/>
      </c>
      <c r="R474" s="68" t="str">
        <f ca="1">INDEX({"","_","-","="},IF(OR($D474 &gt;= S$6, $E474 &lt; R$6), 0, 1)+IF(OR($F474 &gt;= S$6, $G474 &lt; R$6), 0, 2)+1)</f>
        <v/>
      </c>
      <c r="S474" s="68" t="str">
        <f ca="1">INDEX({"","_","-","="},IF(OR($D474 &gt;= T$6, $E474 &lt; S$6), 0, 1)+IF(OR($F474 &gt;= T$6, $G474 &lt; S$6), 0, 2)+1)</f>
        <v/>
      </c>
      <c r="T474" s="68" t="str">
        <f ca="1">INDEX({"","_","-","="},IF(OR($D474 &gt;= U$6, $E474 &lt; T$6), 0, 1)+IF(OR($F474 &gt;= U$6, $G474 &lt; T$6), 0, 2)+1)</f>
        <v/>
      </c>
      <c r="U474" s="68" t="str">
        <f ca="1">INDEX({"","_","-","="},IF(OR($D474 &gt;= V$6, $E474 &lt; U$6), 0, 1)+IF(OR($F474 &gt;= V$6, $G474 &lt; U$6), 0, 2)+1)</f>
        <v/>
      </c>
      <c r="V474" s="68" t="str">
        <f ca="1">INDEX({"","_","-","="},IF(OR($D474 &gt;= W$6, $E474 &lt; V$6), 0, 1)+IF(OR($F474 &gt;= W$6, $G474 &lt; V$6), 0, 2)+1)</f>
        <v/>
      </c>
      <c r="W474" s="68" t="str">
        <f ca="1">INDEX({"","_","-","="},IF(OR($D474 &gt;= X$6, $E474 &lt; W$6), 0, 1)+IF(OR($F474 &gt;= X$6, $G474 &lt; W$6), 0, 2)+1)</f>
        <v/>
      </c>
      <c r="X474" s="68" t="str">
        <f ca="1">INDEX({"","_","-","="},IF(OR($D474 &gt;= Y$6, $E474 &lt; X$6), 0, 1)+IF(OR($F474 &gt;= Y$6, $G474 &lt; X$6), 0, 2)+1)</f>
        <v/>
      </c>
      <c r="Y474" s="68" t="str">
        <f ca="1">INDEX({"","_","-","="},IF(OR($D474 &gt;= Z$6, $E474 &lt; Y$6), 0, 1)+IF(OR($F474 &gt;= Z$6, $G474 &lt; Y$6), 0, 2)+1)</f>
        <v/>
      </c>
      <c r="Z474" s="68" t="str">
        <f ca="1">INDEX({"","_","-","="},IF(OR($D474 &gt;= AA$6, $E474 &lt; Z$6), 0, 1)+IF(OR($F474 &gt;= AA$6, $G474 &lt; Z$6), 0, 2)+1)</f>
        <v/>
      </c>
      <c r="AA474" s="68" t="str">
        <f ca="1">INDEX({"","_","-","="},IF(OR($D474 &gt;= AB$6, $E474 &lt; AA$6), 0, 1)+IF(OR($F474 &gt;= AB$6, $G474 &lt; AA$6), 0, 2)+1)</f>
        <v/>
      </c>
      <c r="AB474" s="68" t="str">
        <f ca="1">INDEX({"","_","-","="},IF(OR($D474 &gt;= AC$6, $E474 &lt; AB$6), 0, 1)+IF(OR($F474 &gt;= AC$6, $G474 &lt; AB$6), 0, 2)+1)</f>
        <v/>
      </c>
      <c r="AC474" s="68" t="str">
        <f ca="1">INDEX({"","_","-","="},IF(OR($D474 &gt;= AD$6, $E474 &lt; AC$6), 0, 1)+IF(OR($F474 &gt;= AD$6, $G474 &lt; AC$6), 0, 2)+1)</f>
        <v/>
      </c>
      <c r="AD474" s="68" t="str">
        <f ca="1">INDEX({"","_","-","="},IF(OR($D474 &gt;= AE$6, $E474 &lt; AD$6), 0, 1)+IF(OR($F474 &gt;= AE$6, $G474 &lt; AD$6), 0, 2)+1)</f>
        <v/>
      </c>
      <c r="AE474" s="68" t="str">
        <f ca="1">INDEX({"","_","-","="},IF(OR($D474 &gt;= AF$6, $E474 &lt; AE$6), 0, 1)+IF(OR($F474 &gt;= AF$6, $G474 &lt; AE$6), 0, 2)+1)</f>
        <v/>
      </c>
      <c r="AF474" s="68" t="str">
        <f ca="1">INDEX({"","_","-","="},IF(OR($D474 &gt;= AG$6, $E474 &lt; AF$6), 0, 1)+IF(OR($F474 &gt;= AG$6, $G474 &lt; AF$6), 0, 2)+1)</f>
        <v/>
      </c>
      <c r="AG474" s="68" t="str">
        <f ca="1">INDEX({"","_","-","="},IF(OR($D474 &gt;= AH$6, $E474 &lt; AG$6), 0, 1)+IF(OR($F474 &gt;= AH$6, $G474 &lt; AG$6), 0, 2)+1)</f>
        <v/>
      </c>
      <c r="AH474" s="68" t="str">
        <f ca="1">INDEX({"","_","-","="},IF(OR($D474 &gt;= AI$6, $E474 &lt; AH$6), 0, 1)+IF(OR($F474 &gt;= AI$6, $G474 &lt; AH$6), 0, 2)+1)</f>
        <v/>
      </c>
      <c r="AI474" s="68" t="str">
        <f ca="1">INDEX({"","_","-","="},IF(OR($D474 &gt;= AJ$6, $E474 &lt; AI$6), 0, 1)+IF(OR($F474 &gt;= AJ$6, $G474 &lt; AI$6), 0, 2)+1)</f>
        <v/>
      </c>
      <c r="AJ474" s="68" t="str">
        <f ca="1">INDEX({"","_","-","="},IF(OR($D474 &gt;= AK$6, $E474 &lt; AJ$6), 0, 1)+IF(OR($F474 &gt;= AK$6, $G474 &lt; AJ$6), 0, 2)+1)</f>
        <v/>
      </c>
      <c r="AK474" s="68" t="str">
        <f ca="1">INDEX({"","_","-","="},IF(OR($D474 &gt;= AL$6, $E474 &lt; AK$6), 0, 1)+IF(OR($F474 &gt;= AL$6, $G474 &lt; AK$6), 0, 2)+1)</f>
        <v/>
      </c>
      <c r="AL474" s="68" t="str">
        <f ca="1">INDEX({"","_","-","="},IF(OR($D474 &gt;= AM$6, $E474 &lt; AL$6), 0, 1)+IF(OR($F474 &gt;= AM$6, $G474 &lt; AL$6), 0, 2)+1)</f>
        <v/>
      </c>
      <c r="AM474" s="68" t="str">
        <f ca="1">INDEX({"","_","-","="},IF(OR($D474 &gt;= AN$6, $E474 &lt; AM$6), 0, 1)+IF(OR($F474 &gt;= AN$6, $G474 &lt; AM$6), 0, 2)+1)</f>
        <v/>
      </c>
      <c r="AN474" s="68" t="str">
        <f ca="1">INDEX({"","_","-","="},IF(OR($D474 &gt;= AO$6, $E474 &lt; AN$6), 0, 1)+IF(OR($F474 &gt;= AO$6, $G474 &lt; AN$6), 0, 2)+1)</f>
        <v/>
      </c>
      <c r="AO474" s="68" t="str">
        <f ca="1">INDEX({"","_","-","="},IF(OR($D474 &gt;= AP$6, $E474 &lt; AO$6), 0, 1)+IF(OR($F474 &gt;= AP$6, $G474 &lt; AO$6), 0, 2)+1)</f>
        <v/>
      </c>
      <c r="AP474" s="68" t="str">
        <f ca="1">INDEX({"","_","-","="},IF(OR($D474 &gt;= AQ$6, $E474 &lt; AP$6), 0, 1)+IF(OR($F474 &gt;= AQ$6, $G474 &lt; AP$6), 0, 2)+1)</f>
        <v/>
      </c>
      <c r="AQ474" s="68" t="str">
        <f ca="1">INDEX({"","_","-","="},IF(OR($D474 &gt;= AR$6, $E474 &lt; AQ$6), 0, 1)+IF(OR($F474 &gt;= AR$6, $G474 &lt; AQ$6), 0, 2)+1)</f>
        <v/>
      </c>
      <c r="AR474" s="68" t="str">
        <f ca="1">INDEX({"","_","-","="},IF(OR($D474 &gt;= AS$6, $E474 &lt; AR$6), 0, 1)+IF(OR($F474 &gt;= AS$6, $G474 &lt; AR$6), 0, 2)+1)</f>
        <v/>
      </c>
      <c r="AS474" s="68" t="str">
        <f ca="1">INDEX({"","_","-","="},IF(OR($D474 &gt;= AT$6, $E474 &lt; AS$6), 0, 1)+IF(OR($F474 &gt;= AT$6, $G474 &lt; AS$6), 0, 2)+1)</f>
        <v/>
      </c>
      <c r="AT474" s="68" t="str">
        <f ca="1">INDEX({"","_","-","="},IF(OR($D474 &gt;= AU$6, $E474 &lt; AT$6), 0, 1)+IF(OR($F474 &gt;= AU$6, $G474 &lt; AT$6), 0, 2)+1)</f>
        <v/>
      </c>
      <c r="AU474" s="68" t="str">
        <f ca="1">INDEX({"","_","-","="},IF(OR($D474 &gt;= AV$6, $E474 &lt; AU$6), 0, 1)+IF(OR($F474 &gt;= AV$6, $G474 &lt; AU$6), 0, 2)+1)</f>
        <v/>
      </c>
      <c r="AV474" s="68" t="str">
        <f ca="1">INDEX({"","_","-","="},IF(OR($D474 &gt;= AW$6, $E474 &lt; AV$6), 0, 1)+IF(OR($F474 &gt;= AW$6, $G474 &lt; AV$6), 0, 2)+1)</f>
        <v/>
      </c>
      <c r="AW474" s="68" t="str">
        <f ca="1">INDEX({"","_","-","="},IF(OR($D474 &gt;= AX$6, $E474 &lt; AW$6), 0, 1)+IF(OR($F474 &gt;= AX$6, $G474 &lt; AW$6), 0, 2)+1)</f>
        <v/>
      </c>
      <c r="AX474" s="68" t="str">
        <f ca="1">INDEX({"","_","-","="},IF(OR($D474 &gt;= AY$6, $E474 &lt; AX$6), 0, 1)+IF(OR($F474 &gt;= AY$6, $G474 &lt; AX$6), 0, 2)+1)</f>
        <v/>
      </c>
      <c r="AY474" s="68" t="str">
        <f ca="1">INDEX({"","_","-","="},IF(OR($D474 &gt;= AZ$6, $E474 &lt; AY$6), 0, 1)+IF(OR($F474 &gt;= AZ$6, $G474 &lt; AY$6), 0, 2)+1)</f>
        <v/>
      </c>
      <c r="AZ474" s="68" t="str">
        <f ca="1">INDEX({"","_","-","="},IF(OR($D474 &gt;= BA$6, $E474 &lt; AZ$6), 0, 1)+IF(OR($F474 &gt;= BA$6, $G474 &lt; AZ$6), 0, 2)+1)</f>
        <v/>
      </c>
      <c r="BA474" s="68" t="str">
        <f ca="1">INDEX({"","_","-","="},IF(OR($D474 &gt;= BB$6, $E474 &lt; BA$6), 0, 1)+IF(OR($F474 &gt;= BB$6, $G474 &lt; BA$6), 0, 2)+1)</f>
        <v/>
      </c>
      <c r="BB474" s="68" t="str">
        <f ca="1">INDEX({"","_","-","="},IF(OR($D474 &gt;= BC$6, $E474 &lt; BB$6), 0, 1)+IF(OR($F474 &gt;= BC$6, $G474 &lt; BB$6), 0, 2)+1)</f>
        <v/>
      </c>
      <c r="BC474" s="68" t="str">
        <f ca="1">INDEX({"","_","-","="},IF(OR($D474 &gt;= BD$6, $E474 &lt; BC$6), 0, 1)+IF(OR($F474 &gt;= BD$6, $G474 &lt; BC$6), 0, 2)+1)</f>
        <v/>
      </c>
      <c r="BD474" s="68" t="str">
        <f ca="1">INDEX({"","_","-","="},IF(OR($D474 &gt;= BE$6, $E474 &lt; BD$6), 0, 1)+IF(OR($F474 &gt;= BE$6, $G474 &lt; BD$6), 0, 2)+1)</f>
        <v/>
      </c>
      <c r="BE474" s="68" t="str">
        <f ca="1">INDEX({"","_","-","="},IF(OR($D474 &gt;= BF$6, $E474 &lt; BE$6), 0, 1)+IF(OR($F474 &gt;= BF$6, $G474 &lt; BE$6), 0, 2)+1)</f>
        <v/>
      </c>
      <c r="BF474" s="68" t="str">
        <f ca="1">INDEX({"","_","-","="},IF(OR($D474 &gt;= BG$6, $E474 &lt; BF$6), 0, 1)+IF(OR($F474 &gt;= BG$6, $G474 &lt; BF$6), 0, 2)+1)</f>
        <v/>
      </c>
      <c r="BG474" s="68" t="str">
        <f ca="1">INDEX({"","_","-","="},IF(OR($D474 &gt;= BH$6, $E474 &lt; BG$6), 0, 1)+IF(OR($F474 &gt;= BH$6, $G474 &lt; BG$6), 0, 2)+1)</f>
        <v/>
      </c>
      <c r="BH474" s="68" t="str">
        <f ca="1">INDEX({"","_","-","="},IF(OR($D474 &gt;= BI$6, $E474 &lt; BH$6), 0, 1)+IF(OR($F474 &gt;= BI$6, $G474 &lt; BH$6), 0, 2)+1)</f>
        <v/>
      </c>
      <c r="BI474" s="68" t="str">
        <f ca="1">INDEX({"","_","-","="},IF(OR($D474 &gt;= BJ$6, $E474 &lt; BI$6), 0, 1)+IF(OR($F474 &gt;= BJ$6, $G474 &lt; BI$6), 0, 2)+1)</f>
        <v/>
      </c>
      <c r="BJ474" s="68" t="str">
        <f ca="1">INDEX({"","_","-","="},IF(OR($D474 &gt;= BK$6, $E474 &lt; BJ$6), 0, 1)+IF(OR($F474 &gt;= BK$6, $G474 &lt; BJ$6), 0, 2)+1)</f>
        <v/>
      </c>
      <c r="BK474" s="68" t="str">
        <f ca="1">INDEX({"","_","-","="},IF(OR($D474 &gt;= BL$6, $E474 &lt; BK$6), 0, 1)+IF(OR($F474 &gt;= BL$6, $G474 &lt; BK$6), 0, 2)+1)</f>
        <v/>
      </c>
      <c r="BL474" s="68" t="str">
        <f ca="1">INDEX({"","_","-","="},IF(OR($D474 &gt;= BM$6, $E474 &lt; BL$6), 0, 1)+IF(OR($F474 &gt;= BM$6, $G474 &lt; BL$6), 0, 2)+1)</f>
        <v/>
      </c>
      <c r="BM474" s="68" t="str">
        <f ca="1">INDEX({"","_","-","="},IF(OR($D474 &gt;= BN$6, $E474 &lt; BM$6), 0, 1)+IF(OR($F474 &gt;= BN$6, $G474 &lt; BM$6), 0, 2)+1)</f>
        <v/>
      </c>
      <c r="BN474" s="68" t="str">
        <f ca="1">INDEX({"","_","-","="},IF(OR($D474 &gt;= BO$6, $E474 &lt; BN$6), 0, 1)+IF(OR($F474 &gt;= BO$6, $G474 &lt; BN$6), 0, 2)+1)</f>
        <v/>
      </c>
      <c r="BO474" s="68" t="str">
        <f ca="1">INDEX({"","_","-","="},IF(OR($D474 &gt;= BP$6, $E474 &lt; BO$6), 0, 1)+IF(OR($F474 &gt;= BP$6, $G474 &lt; BO$6), 0, 2)+1)</f>
        <v/>
      </c>
      <c r="BP474" s="68" t="str">
        <f ca="1">INDEX({"","_","-","="},IF(OR($D474 &gt;= BQ$6, $E474 &lt; BP$6), 0, 1)+IF(OR($F474 &gt;= BQ$6, $G474 &lt; BP$6), 0, 2)+1)</f>
        <v/>
      </c>
      <c r="BQ474" s="68" t="str">
        <f ca="1">INDEX({"","_","-","="},IF(OR($D474 &gt;= BR$6, $E474 &lt; BQ$6), 0, 1)+IF(OR($F474 &gt;= BR$6, $G474 &lt; BQ$6), 0, 2)+1)</f>
        <v/>
      </c>
      <c r="BR474" s="68" t="str">
        <f ca="1">INDEX({"","_","-","="},IF(OR($D474 &gt;= BS$6, $E474 &lt; BR$6), 0, 1)+IF(OR($F474 &gt;= BS$6, $G474 &lt; BR$6), 0, 2)+1)</f>
        <v/>
      </c>
      <c r="BS474" s="68" t="str">
        <f ca="1">INDEX({"","_","-","="},IF(OR($D474 &gt;= BT$6, $E474 &lt; BS$6), 0, 1)+IF(OR($F474 &gt;= BT$6, $G474 &lt; BS$6), 0, 2)+1)</f>
        <v/>
      </c>
      <c r="BT474" s="68" t="str">
        <f ca="1">INDEX({"","_","-","="},IF(OR($D474 &gt;= BU$6, $E474 &lt; BT$6), 0, 1)+IF(OR($F474 &gt;= BU$6, $G474 &lt; BT$6), 0, 2)+1)</f>
        <v/>
      </c>
      <c r="BU474" s="68" t="str">
        <f ca="1">INDEX({"","_","-","="},IF(OR($D474 &gt;= BV$6, $E474 &lt; BU$6), 0, 1)+IF(OR($F474 &gt;= BV$6, $G474 &lt; BU$6), 0, 2)+1)</f>
        <v/>
      </c>
      <c r="BV474" s="68" t="str">
        <f ca="1">INDEX({"","_","-","="},IF(OR($D474 &gt;= BW$6, $E474 &lt; BV$6), 0, 1)+IF(OR($F474 &gt;= BW$6, $G474 &lt; BV$6), 0, 2)+1)</f>
        <v/>
      </c>
      <c r="BW474" s="68" t="str">
        <f ca="1">INDEX({"","_","-","="},IF(OR($D474 &gt;= BX$6, $E474 &lt; BW$6), 0, 1)+IF(OR($F474 &gt;= BX$6, $G474 &lt; BW$6), 0, 2)+1)</f>
        <v/>
      </c>
      <c r="BX474" s="68" t="str">
        <f ca="1">INDEX({"","_","-","="},IF(OR($D474 &gt;= BY$6, $E474 &lt; BX$6), 0, 1)+IF(OR($F474 &gt;= BY$6, $G474 &lt; BX$6), 0, 2)+1)</f>
        <v/>
      </c>
      <c r="BY474" s="68" t="str">
        <f ca="1">INDEX({"","_","-","="},IF(OR($D474 &gt;= BZ$6, $E474 &lt; BY$6), 0, 1)+IF(OR($F474 &gt;= BZ$6, $G474 &lt; BY$6), 0, 2)+1)</f>
        <v/>
      </c>
      <c r="BZ474" s="68" t="str">
        <f ca="1">INDEX({"","_","-","="},IF(OR($D474 &gt;= CA$6, $E474 &lt; BZ$6), 0, 1)+IF(OR($F474 &gt;= CA$6, $G474 &lt; BZ$6), 0, 2)+1)</f>
        <v/>
      </c>
      <c r="CA474" s="68" t="str">
        <f ca="1">INDEX({"","_","-","="},IF(OR($D474 &gt;= CB$6, $E474 &lt; CA$6), 0, 1)+IF(OR($F474 &gt;= CB$6, $G474 &lt; CA$6), 0, 2)+1)</f>
        <v/>
      </c>
      <c r="CB474" s="68" t="str">
        <f ca="1">INDEX({"","_","-","="},IF(OR($D474 &gt;= CC$6, $E474 &lt; CB$6), 0, 1)+IF(OR($F474 &gt;= CC$6, $G474 &lt; CB$6), 0, 2)+1)</f>
        <v/>
      </c>
      <c r="CC474" s="68" t="str">
        <f ca="1">INDEX({"","_","-","="},IF(OR($D474 &gt;= CD$6, $E474 &lt; CC$6), 0, 1)+IF(OR($F474 &gt;= CD$6, $G474 &lt; CC$6), 0, 2)+1)</f>
        <v/>
      </c>
      <c r="CD474" s="68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IF('临-进度'!M470,'临-进度'!$A470,"")</f>
        <v/>
      </c>
      <c r="B475" s="8" t="str">
        <f ca="1">IF('临-进度'!M470,'临-进度'!$B470,"")</f>
        <v/>
      </c>
      <c r="C475" s="8" t="str">
        <f ca="1">IF('临-进度'!M470,'临-进度'!$E470,"")</f>
        <v/>
      </c>
      <c r="D475" s="40" t="str">
        <f ca="1">IF('临-进度'!$M470,'临-进度'!$I470,"")</f>
        <v/>
      </c>
      <c r="E475" s="40" t="str">
        <f ca="1">IF('临-进度'!$M470,'临-进度'!$AE470,"")</f>
        <v/>
      </c>
      <c r="F475" s="40" t="str">
        <f ca="1">IF('临-进度'!$M470,'临-进度'!$J470,"")</f>
        <v/>
      </c>
      <c r="G475" s="73" t="str">
        <f ca="1">IF('临-进度'!$M470,'临-进度'!$AF470,"")</f>
        <v/>
      </c>
      <c r="H475" s="68" t="str">
        <f ca="1">INDEX({"","_","-","="},IF(OR($D475 &gt;= I$6, $E475 &lt; H$6), 0, 1)+IF(OR($F475 &gt;= I$6, $G475 &lt; H$6), 0, 2)+1)</f>
        <v/>
      </c>
      <c r="I475" s="68" t="str">
        <f ca="1">INDEX({"","_","-","="},IF(OR($D475 &gt;= J$6, $E475 &lt; I$6), 0, 1)+IF(OR($F475 &gt;= J$6, $G475 &lt; I$6), 0, 2)+1)</f>
        <v/>
      </c>
      <c r="J475" s="68" t="str">
        <f ca="1">INDEX({"","_","-","="},IF(OR($D475 &gt;= K$6, $E475 &lt; J$6), 0, 1)+IF(OR($F475 &gt;= K$6, $G475 &lt; J$6), 0, 2)+1)</f>
        <v/>
      </c>
      <c r="K475" s="68" t="str">
        <f ca="1">INDEX({"","_","-","="},IF(OR($D475 &gt;= L$6, $E475 &lt; K$6), 0, 1)+IF(OR($F475 &gt;= L$6, $G475 &lt; K$6), 0, 2)+1)</f>
        <v/>
      </c>
      <c r="L475" s="68" t="str">
        <f ca="1">INDEX({"","_","-","="},IF(OR($D475 &gt;= M$6, $E475 &lt; L$6), 0, 1)+IF(OR($F475 &gt;= M$6, $G475 &lt; L$6), 0, 2)+1)</f>
        <v/>
      </c>
      <c r="M475" s="68" t="str">
        <f ca="1">INDEX({"","_","-","="},IF(OR($D475 &gt;= N$6, $E475 &lt; M$6), 0, 1)+IF(OR($F475 &gt;= N$6, $G475 &lt; M$6), 0, 2)+1)</f>
        <v/>
      </c>
      <c r="N475" s="68" t="str">
        <f ca="1">INDEX({"","_","-","="},IF(OR($D475 &gt;= O$6, $E475 &lt; N$6), 0, 1)+IF(OR($F475 &gt;= O$6, $G475 &lt; N$6), 0, 2)+1)</f>
        <v/>
      </c>
      <c r="O475" s="68" t="str">
        <f ca="1">INDEX({"","_","-","="},IF(OR($D475 &gt;= P$6, $E475 &lt; O$6), 0, 1)+IF(OR($F475 &gt;= P$6, $G475 &lt; O$6), 0, 2)+1)</f>
        <v/>
      </c>
      <c r="P475" s="68" t="str">
        <f ca="1">INDEX({"","_","-","="},IF(OR($D475 &gt;= Q$6, $E475 &lt; P$6), 0, 1)+IF(OR($F475 &gt;= Q$6, $G475 &lt; P$6), 0, 2)+1)</f>
        <v/>
      </c>
      <c r="Q475" s="68" t="str">
        <f ca="1">INDEX({"","_","-","="},IF(OR($D475 &gt;= R$6, $E475 &lt; Q$6), 0, 1)+IF(OR($F475 &gt;= R$6, $G475 &lt; Q$6), 0, 2)+1)</f>
        <v/>
      </c>
      <c r="R475" s="68" t="str">
        <f ca="1">INDEX({"","_","-","="},IF(OR($D475 &gt;= S$6, $E475 &lt; R$6), 0, 1)+IF(OR($F475 &gt;= S$6, $G475 &lt; R$6), 0, 2)+1)</f>
        <v/>
      </c>
      <c r="S475" s="68" t="str">
        <f ca="1">INDEX({"","_","-","="},IF(OR($D475 &gt;= T$6, $E475 &lt; S$6), 0, 1)+IF(OR($F475 &gt;= T$6, $G475 &lt; S$6), 0, 2)+1)</f>
        <v/>
      </c>
      <c r="T475" s="68" t="str">
        <f ca="1">INDEX({"","_","-","="},IF(OR($D475 &gt;= U$6, $E475 &lt; T$6), 0, 1)+IF(OR($F475 &gt;= U$6, $G475 &lt; T$6), 0, 2)+1)</f>
        <v/>
      </c>
      <c r="U475" s="68" t="str">
        <f ca="1">INDEX({"","_","-","="},IF(OR($D475 &gt;= V$6, $E475 &lt; U$6), 0, 1)+IF(OR($F475 &gt;= V$6, $G475 &lt; U$6), 0, 2)+1)</f>
        <v/>
      </c>
      <c r="V475" s="68" t="str">
        <f ca="1">INDEX({"","_","-","="},IF(OR($D475 &gt;= W$6, $E475 &lt; V$6), 0, 1)+IF(OR($F475 &gt;= W$6, $G475 &lt; V$6), 0, 2)+1)</f>
        <v/>
      </c>
      <c r="W475" s="68" t="str">
        <f ca="1">INDEX({"","_","-","="},IF(OR($D475 &gt;= X$6, $E475 &lt; W$6), 0, 1)+IF(OR($F475 &gt;= X$6, $G475 &lt; W$6), 0, 2)+1)</f>
        <v/>
      </c>
      <c r="X475" s="68" t="str">
        <f ca="1">INDEX({"","_","-","="},IF(OR($D475 &gt;= Y$6, $E475 &lt; X$6), 0, 1)+IF(OR($F475 &gt;= Y$6, $G475 &lt; X$6), 0, 2)+1)</f>
        <v/>
      </c>
      <c r="Y475" s="68" t="str">
        <f ca="1">INDEX({"","_","-","="},IF(OR($D475 &gt;= Z$6, $E475 &lt; Y$6), 0, 1)+IF(OR($F475 &gt;= Z$6, $G475 &lt; Y$6), 0, 2)+1)</f>
        <v/>
      </c>
      <c r="Z475" s="68" t="str">
        <f ca="1">INDEX({"","_","-","="},IF(OR($D475 &gt;= AA$6, $E475 &lt; Z$6), 0, 1)+IF(OR($F475 &gt;= AA$6, $G475 &lt; Z$6), 0, 2)+1)</f>
        <v/>
      </c>
      <c r="AA475" s="68" t="str">
        <f ca="1">INDEX({"","_","-","="},IF(OR($D475 &gt;= AB$6, $E475 &lt; AA$6), 0, 1)+IF(OR($F475 &gt;= AB$6, $G475 &lt; AA$6), 0, 2)+1)</f>
        <v/>
      </c>
      <c r="AB475" s="68" t="str">
        <f ca="1">INDEX({"","_","-","="},IF(OR($D475 &gt;= AC$6, $E475 &lt; AB$6), 0, 1)+IF(OR($F475 &gt;= AC$6, $G475 &lt; AB$6), 0, 2)+1)</f>
        <v/>
      </c>
      <c r="AC475" s="68" t="str">
        <f ca="1">INDEX({"","_","-","="},IF(OR($D475 &gt;= AD$6, $E475 &lt; AC$6), 0, 1)+IF(OR($F475 &gt;= AD$6, $G475 &lt; AC$6), 0, 2)+1)</f>
        <v/>
      </c>
      <c r="AD475" s="68" t="str">
        <f ca="1">INDEX({"","_","-","="},IF(OR($D475 &gt;= AE$6, $E475 &lt; AD$6), 0, 1)+IF(OR($F475 &gt;= AE$6, $G475 &lt; AD$6), 0, 2)+1)</f>
        <v/>
      </c>
      <c r="AE475" s="68" t="str">
        <f ca="1">INDEX({"","_","-","="},IF(OR($D475 &gt;= AF$6, $E475 &lt; AE$6), 0, 1)+IF(OR($F475 &gt;= AF$6, $G475 &lt; AE$6), 0, 2)+1)</f>
        <v/>
      </c>
      <c r="AF475" s="68" t="str">
        <f ca="1">INDEX({"","_","-","="},IF(OR($D475 &gt;= AG$6, $E475 &lt; AF$6), 0, 1)+IF(OR($F475 &gt;= AG$6, $G475 &lt; AF$6), 0, 2)+1)</f>
        <v/>
      </c>
      <c r="AG475" s="68" t="str">
        <f ca="1">INDEX({"","_","-","="},IF(OR($D475 &gt;= AH$6, $E475 &lt; AG$6), 0, 1)+IF(OR($F475 &gt;= AH$6, $G475 &lt; AG$6), 0, 2)+1)</f>
        <v/>
      </c>
      <c r="AH475" s="68" t="str">
        <f ca="1">INDEX({"","_","-","="},IF(OR($D475 &gt;= AI$6, $E475 &lt; AH$6), 0, 1)+IF(OR($F475 &gt;= AI$6, $G475 &lt; AH$6), 0, 2)+1)</f>
        <v/>
      </c>
      <c r="AI475" s="68" t="str">
        <f ca="1">INDEX({"","_","-","="},IF(OR($D475 &gt;= AJ$6, $E475 &lt; AI$6), 0, 1)+IF(OR($F475 &gt;= AJ$6, $G475 &lt; AI$6), 0, 2)+1)</f>
        <v/>
      </c>
      <c r="AJ475" s="68" t="str">
        <f ca="1">INDEX({"","_","-","="},IF(OR($D475 &gt;= AK$6, $E475 &lt; AJ$6), 0, 1)+IF(OR($F475 &gt;= AK$6, $G475 &lt; AJ$6), 0, 2)+1)</f>
        <v/>
      </c>
      <c r="AK475" s="68" t="str">
        <f ca="1">INDEX({"","_","-","="},IF(OR($D475 &gt;= AL$6, $E475 &lt; AK$6), 0, 1)+IF(OR($F475 &gt;= AL$6, $G475 &lt; AK$6), 0, 2)+1)</f>
        <v/>
      </c>
      <c r="AL475" s="68" t="str">
        <f ca="1">INDEX({"","_","-","="},IF(OR($D475 &gt;= AM$6, $E475 &lt; AL$6), 0, 1)+IF(OR($F475 &gt;= AM$6, $G475 &lt; AL$6), 0, 2)+1)</f>
        <v/>
      </c>
      <c r="AM475" s="68" t="str">
        <f ca="1">INDEX({"","_","-","="},IF(OR($D475 &gt;= AN$6, $E475 &lt; AM$6), 0, 1)+IF(OR($F475 &gt;= AN$6, $G475 &lt; AM$6), 0, 2)+1)</f>
        <v/>
      </c>
      <c r="AN475" s="68" t="str">
        <f ca="1">INDEX({"","_","-","="},IF(OR($D475 &gt;= AO$6, $E475 &lt; AN$6), 0, 1)+IF(OR($F475 &gt;= AO$6, $G475 &lt; AN$6), 0, 2)+1)</f>
        <v/>
      </c>
      <c r="AO475" s="68" t="str">
        <f ca="1">INDEX({"","_","-","="},IF(OR($D475 &gt;= AP$6, $E475 &lt; AO$6), 0, 1)+IF(OR($F475 &gt;= AP$6, $G475 &lt; AO$6), 0, 2)+1)</f>
        <v/>
      </c>
      <c r="AP475" s="68" t="str">
        <f ca="1">INDEX({"","_","-","="},IF(OR($D475 &gt;= AQ$6, $E475 &lt; AP$6), 0, 1)+IF(OR($F475 &gt;= AQ$6, $G475 &lt; AP$6), 0, 2)+1)</f>
        <v/>
      </c>
      <c r="AQ475" s="68" t="str">
        <f ca="1">INDEX({"","_","-","="},IF(OR($D475 &gt;= AR$6, $E475 &lt; AQ$6), 0, 1)+IF(OR($F475 &gt;= AR$6, $G475 &lt; AQ$6), 0, 2)+1)</f>
        <v/>
      </c>
      <c r="AR475" s="68" t="str">
        <f ca="1">INDEX({"","_","-","="},IF(OR($D475 &gt;= AS$6, $E475 &lt; AR$6), 0, 1)+IF(OR($F475 &gt;= AS$6, $G475 &lt; AR$6), 0, 2)+1)</f>
        <v/>
      </c>
      <c r="AS475" s="68" t="str">
        <f ca="1">INDEX({"","_","-","="},IF(OR($D475 &gt;= AT$6, $E475 &lt; AS$6), 0, 1)+IF(OR($F475 &gt;= AT$6, $G475 &lt; AS$6), 0, 2)+1)</f>
        <v/>
      </c>
      <c r="AT475" s="68" t="str">
        <f ca="1">INDEX({"","_","-","="},IF(OR($D475 &gt;= AU$6, $E475 &lt; AT$6), 0, 1)+IF(OR($F475 &gt;= AU$6, $G475 &lt; AT$6), 0, 2)+1)</f>
        <v/>
      </c>
      <c r="AU475" s="68" t="str">
        <f ca="1">INDEX({"","_","-","="},IF(OR($D475 &gt;= AV$6, $E475 &lt; AU$6), 0, 1)+IF(OR($F475 &gt;= AV$6, $G475 &lt; AU$6), 0, 2)+1)</f>
        <v/>
      </c>
      <c r="AV475" s="68" t="str">
        <f ca="1">INDEX({"","_","-","="},IF(OR($D475 &gt;= AW$6, $E475 &lt; AV$6), 0, 1)+IF(OR($F475 &gt;= AW$6, $G475 &lt; AV$6), 0, 2)+1)</f>
        <v/>
      </c>
      <c r="AW475" s="68" t="str">
        <f ca="1">INDEX({"","_","-","="},IF(OR($D475 &gt;= AX$6, $E475 &lt; AW$6), 0, 1)+IF(OR($F475 &gt;= AX$6, $G475 &lt; AW$6), 0, 2)+1)</f>
        <v/>
      </c>
      <c r="AX475" s="68" t="str">
        <f ca="1">INDEX({"","_","-","="},IF(OR($D475 &gt;= AY$6, $E475 &lt; AX$6), 0, 1)+IF(OR($F475 &gt;= AY$6, $G475 &lt; AX$6), 0, 2)+1)</f>
        <v/>
      </c>
      <c r="AY475" s="68" t="str">
        <f ca="1">INDEX({"","_","-","="},IF(OR($D475 &gt;= AZ$6, $E475 &lt; AY$6), 0, 1)+IF(OR($F475 &gt;= AZ$6, $G475 &lt; AY$6), 0, 2)+1)</f>
        <v/>
      </c>
      <c r="AZ475" s="68" t="str">
        <f ca="1">INDEX({"","_","-","="},IF(OR($D475 &gt;= BA$6, $E475 &lt; AZ$6), 0, 1)+IF(OR($F475 &gt;= BA$6, $G475 &lt; AZ$6), 0, 2)+1)</f>
        <v/>
      </c>
      <c r="BA475" s="68" t="str">
        <f ca="1">INDEX({"","_","-","="},IF(OR($D475 &gt;= BB$6, $E475 &lt; BA$6), 0, 1)+IF(OR($F475 &gt;= BB$6, $G475 &lt; BA$6), 0, 2)+1)</f>
        <v/>
      </c>
      <c r="BB475" s="68" t="str">
        <f ca="1">INDEX({"","_","-","="},IF(OR($D475 &gt;= BC$6, $E475 &lt; BB$6), 0, 1)+IF(OR($F475 &gt;= BC$6, $G475 &lt; BB$6), 0, 2)+1)</f>
        <v/>
      </c>
      <c r="BC475" s="68" t="str">
        <f ca="1">INDEX({"","_","-","="},IF(OR($D475 &gt;= BD$6, $E475 &lt; BC$6), 0, 1)+IF(OR($F475 &gt;= BD$6, $G475 &lt; BC$6), 0, 2)+1)</f>
        <v/>
      </c>
      <c r="BD475" s="68" t="str">
        <f ca="1">INDEX({"","_","-","="},IF(OR($D475 &gt;= BE$6, $E475 &lt; BD$6), 0, 1)+IF(OR($F475 &gt;= BE$6, $G475 &lt; BD$6), 0, 2)+1)</f>
        <v/>
      </c>
      <c r="BE475" s="68" t="str">
        <f ca="1">INDEX({"","_","-","="},IF(OR($D475 &gt;= BF$6, $E475 &lt; BE$6), 0, 1)+IF(OR($F475 &gt;= BF$6, $G475 &lt; BE$6), 0, 2)+1)</f>
        <v/>
      </c>
      <c r="BF475" s="68" t="str">
        <f ca="1">INDEX({"","_","-","="},IF(OR($D475 &gt;= BG$6, $E475 &lt; BF$6), 0, 1)+IF(OR($F475 &gt;= BG$6, $G475 &lt; BF$6), 0, 2)+1)</f>
        <v/>
      </c>
      <c r="BG475" s="68" t="str">
        <f ca="1">INDEX({"","_","-","="},IF(OR($D475 &gt;= BH$6, $E475 &lt; BG$6), 0, 1)+IF(OR($F475 &gt;= BH$6, $G475 &lt; BG$6), 0, 2)+1)</f>
        <v/>
      </c>
      <c r="BH475" s="68" t="str">
        <f ca="1">INDEX({"","_","-","="},IF(OR($D475 &gt;= BI$6, $E475 &lt; BH$6), 0, 1)+IF(OR($F475 &gt;= BI$6, $G475 &lt; BH$6), 0, 2)+1)</f>
        <v/>
      </c>
      <c r="BI475" s="68" t="str">
        <f ca="1">INDEX({"","_","-","="},IF(OR($D475 &gt;= BJ$6, $E475 &lt; BI$6), 0, 1)+IF(OR($F475 &gt;= BJ$6, $G475 &lt; BI$6), 0, 2)+1)</f>
        <v/>
      </c>
      <c r="BJ475" s="68" t="str">
        <f ca="1">INDEX({"","_","-","="},IF(OR($D475 &gt;= BK$6, $E475 &lt; BJ$6), 0, 1)+IF(OR($F475 &gt;= BK$6, $G475 &lt; BJ$6), 0, 2)+1)</f>
        <v/>
      </c>
      <c r="BK475" s="68" t="str">
        <f ca="1">INDEX({"","_","-","="},IF(OR($D475 &gt;= BL$6, $E475 &lt; BK$6), 0, 1)+IF(OR($F475 &gt;= BL$6, $G475 &lt; BK$6), 0, 2)+1)</f>
        <v/>
      </c>
      <c r="BL475" s="68" t="str">
        <f ca="1">INDEX({"","_","-","="},IF(OR($D475 &gt;= BM$6, $E475 &lt; BL$6), 0, 1)+IF(OR($F475 &gt;= BM$6, $G475 &lt; BL$6), 0, 2)+1)</f>
        <v/>
      </c>
      <c r="BM475" s="68" t="str">
        <f ca="1">INDEX({"","_","-","="},IF(OR($D475 &gt;= BN$6, $E475 &lt; BM$6), 0, 1)+IF(OR($F475 &gt;= BN$6, $G475 &lt; BM$6), 0, 2)+1)</f>
        <v/>
      </c>
      <c r="BN475" s="68" t="str">
        <f ca="1">INDEX({"","_","-","="},IF(OR($D475 &gt;= BO$6, $E475 &lt; BN$6), 0, 1)+IF(OR($F475 &gt;= BO$6, $G475 &lt; BN$6), 0, 2)+1)</f>
        <v/>
      </c>
      <c r="BO475" s="68" t="str">
        <f ca="1">INDEX({"","_","-","="},IF(OR($D475 &gt;= BP$6, $E475 &lt; BO$6), 0, 1)+IF(OR($F475 &gt;= BP$6, $G475 &lt; BO$6), 0, 2)+1)</f>
        <v/>
      </c>
      <c r="BP475" s="68" t="str">
        <f ca="1">INDEX({"","_","-","="},IF(OR($D475 &gt;= BQ$6, $E475 &lt; BP$6), 0, 1)+IF(OR($F475 &gt;= BQ$6, $G475 &lt; BP$6), 0, 2)+1)</f>
        <v/>
      </c>
      <c r="BQ475" s="68" t="str">
        <f ca="1">INDEX({"","_","-","="},IF(OR($D475 &gt;= BR$6, $E475 &lt; BQ$6), 0, 1)+IF(OR($F475 &gt;= BR$6, $G475 &lt; BQ$6), 0, 2)+1)</f>
        <v/>
      </c>
      <c r="BR475" s="68" t="str">
        <f ca="1">INDEX({"","_","-","="},IF(OR($D475 &gt;= BS$6, $E475 &lt; BR$6), 0, 1)+IF(OR($F475 &gt;= BS$6, $G475 &lt; BR$6), 0, 2)+1)</f>
        <v/>
      </c>
      <c r="BS475" s="68" t="str">
        <f ca="1">INDEX({"","_","-","="},IF(OR($D475 &gt;= BT$6, $E475 &lt; BS$6), 0, 1)+IF(OR($F475 &gt;= BT$6, $G475 &lt; BS$6), 0, 2)+1)</f>
        <v/>
      </c>
      <c r="BT475" s="68" t="str">
        <f ca="1">INDEX({"","_","-","="},IF(OR($D475 &gt;= BU$6, $E475 &lt; BT$6), 0, 1)+IF(OR($F475 &gt;= BU$6, $G475 &lt; BT$6), 0, 2)+1)</f>
        <v/>
      </c>
      <c r="BU475" s="68" t="str">
        <f ca="1">INDEX({"","_","-","="},IF(OR($D475 &gt;= BV$6, $E475 &lt; BU$6), 0, 1)+IF(OR($F475 &gt;= BV$6, $G475 &lt; BU$6), 0, 2)+1)</f>
        <v/>
      </c>
      <c r="BV475" s="68" t="str">
        <f ca="1">INDEX({"","_","-","="},IF(OR($D475 &gt;= BW$6, $E475 &lt; BV$6), 0, 1)+IF(OR($F475 &gt;= BW$6, $G475 &lt; BV$6), 0, 2)+1)</f>
        <v/>
      </c>
      <c r="BW475" s="68" t="str">
        <f ca="1">INDEX({"","_","-","="},IF(OR($D475 &gt;= BX$6, $E475 &lt; BW$6), 0, 1)+IF(OR($F475 &gt;= BX$6, $G475 &lt; BW$6), 0, 2)+1)</f>
        <v/>
      </c>
      <c r="BX475" s="68" t="str">
        <f ca="1">INDEX({"","_","-","="},IF(OR($D475 &gt;= BY$6, $E475 &lt; BX$6), 0, 1)+IF(OR($F475 &gt;= BY$6, $G475 &lt; BX$6), 0, 2)+1)</f>
        <v/>
      </c>
      <c r="BY475" s="68" t="str">
        <f ca="1">INDEX({"","_","-","="},IF(OR($D475 &gt;= BZ$6, $E475 &lt; BY$6), 0, 1)+IF(OR($F475 &gt;= BZ$6, $G475 &lt; BY$6), 0, 2)+1)</f>
        <v/>
      </c>
      <c r="BZ475" s="68" t="str">
        <f ca="1">INDEX({"","_","-","="},IF(OR($D475 &gt;= CA$6, $E475 &lt; BZ$6), 0, 1)+IF(OR($F475 &gt;= CA$6, $G475 &lt; BZ$6), 0, 2)+1)</f>
        <v/>
      </c>
      <c r="CA475" s="68" t="str">
        <f ca="1">INDEX({"","_","-","="},IF(OR($D475 &gt;= CB$6, $E475 &lt; CA$6), 0, 1)+IF(OR($F475 &gt;= CB$6, $G475 &lt; CA$6), 0, 2)+1)</f>
        <v/>
      </c>
      <c r="CB475" s="68" t="str">
        <f ca="1">INDEX({"","_","-","="},IF(OR($D475 &gt;= CC$6, $E475 &lt; CB$6), 0, 1)+IF(OR($F475 &gt;= CC$6, $G475 &lt; CB$6), 0, 2)+1)</f>
        <v/>
      </c>
      <c r="CC475" s="68" t="str">
        <f ca="1">INDEX({"","_","-","="},IF(OR($D475 &gt;= CD$6, $E475 &lt; CC$6), 0, 1)+IF(OR($F475 &gt;= CD$6, $G475 &lt; CC$6), 0, 2)+1)</f>
        <v/>
      </c>
      <c r="CD475" s="68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IF('临-进度'!M471,'临-进度'!$A471,"")</f>
        <v/>
      </c>
      <c r="B476" s="8" t="str">
        <f ca="1">IF('临-进度'!M471,'临-进度'!$B471,"")</f>
        <v/>
      </c>
      <c r="C476" s="8" t="str">
        <f ca="1">IF('临-进度'!M471,'临-进度'!$E471,"")</f>
        <v/>
      </c>
      <c r="D476" s="40" t="str">
        <f ca="1">IF('临-进度'!$M471,'临-进度'!$I471,"")</f>
        <v/>
      </c>
      <c r="E476" s="40" t="str">
        <f ca="1">IF('临-进度'!$M471,'临-进度'!$AE471,"")</f>
        <v/>
      </c>
      <c r="F476" s="40" t="str">
        <f ca="1">IF('临-进度'!$M471,'临-进度'!$J471,"")</f>
        <v/>
      </c>
      <c r="G476" s="73" t="str">
        <f ca="1">IF('临-进度'!$M471,'临-进度'!$AF471,"")</f>
        <v/>
      </c>
      <c r="H476" s="68" t="str">
        <f ca="1">INDEX({"","_","-","="},IF(OR($D476 &gt;= I$6, $E476 &lt; H$6), 0, 1)+IF(OR($F476 &gt;= I$6, $G476 &lt; H$6), 0, 2)+1)</f>
        <v/>
      </c>
      <c r="I476" s="68" t="str">
        <f ca="1">INDEX({"","_","-","="},IF(OR($D476 &gt;= J$6, $E476 &lt; I$6), 0, 1)+IF(OR($F476 &gt;= J$6, $G476 &lt; I$6), 0, 2)+1)</f>
        <v/>
      </c>
      <c r="J476" s="68" t="str">
        <f ca="1">INDEX({"","_","-","="},IF(OR($D476 &gt;= K$6, $E476 &lt; J$6), 0, 1)+IF(OR($F476 &gt;= K$6, $G476 &lt; J$6), 0, 2)+1)</f>
        <v/>
      </c>
      <c r="K476" s="68" t="str">
        <f ca="1">INDEX({"","_","-","="},IF(OR($D476 &gt;= L$6, $E476 &lt; K$6), 0, 1)+IF(OR($F476 &gt;= L$6, $G476 &lt; K$6), 0, 2)+1)</f>
        <v/>
      </c>
      <c r="L476" s="68" t="str">
        <f ca="1">INDEX({"","_","-","="},IF(OR($D476 &gt;= M$6, $E476 &lt; L$6), 0, 1)+IF(OR($F476 &gt;= M$6, $G476 &lt; L$6), 0, 2)+1)</f>
        <v/>
      </c>
      <c r="M476" s="68" t="str">
        <f ca="1">INDEX({"","_","-","="},IF(OR($D476 &gt;= N$6, $E476 &lt; M$6), 0, 1)+IF(OR($F476 &gt;= N$6, $G476 &lt; M$6), 0, 2)+1)</f>
        <v/>
      </c>
      <c r="N476" s="68" t="str">
        <f ca="1">INDEX({"","_","-","="},IF(OR($D476 &gt;= O$6, $E476 &lt; N$6), 0, 1)+IF(OR($F476 &gt;= O$6, $G476 &lt; N$6), 0, 2)+1)</f>
        <v/>
      </c>
      <c r="O476" s="68" t="str">
        <f ca="1">INDEX({"","_","-","="},IF(OR($D476 &gt;= P$6, $E476 &lt; O$6), 0, 1)+IF(OR($F476 &gt;= P$6, $G476 &lt; O$6), 0, 2)+1)</f>
        <v/>
      </c>
      <c r="P476" s="68" t="str">
        <f ca="1">INDEX({"","_","-","="},IF(OR($D476 &gt;= Q$6, $E476 &lt; P$6), 0, 1)+IF(OR($F476 &gt;= Q$6, $G476 &lt; P$6), 0, 2)+1)</f>
        <v/>
      </c>
      <c r="Q476" s="68" t="str">
        <f ca="1">INDEX({"","_","-","="},IF(OR($D476 &gt;= R$6, $E476 &lt; Q$6), 0, 1)+IF(OR($F476 &gt;= R$6, $G476 &lt; Q$6), 0, 2)+1)</f>
        <v/>
      </c>
      <c r="R476" s="68" t="str">
        <f ca="1">INDEX({"","_","-","="},IF(OR($D476 &gt;= S$6, $E476 &lt; R$6), 0, 1)+IF(OR($F476 &gt;= S$6, $G476 &lt; R$6), 0, 2)+1)</f>
        <v/>
      </c>
      <c r="S476" s="68" t="str">
        <f ca="1">INDEX({"","_","-","="},IF(OR($D476 &gt;= T$6, $E476 &lt; S$6), 0, 1)+IF(OR($F476 &gt;= T$6, $G476 &lt; S$6), 0, 2)+1)</f>
        <v/>
      </c>
      <c r="T476" s="68" t="str">
        <f ca="1">INDEX({"","_","-","="},IF(OR($D476 &gt;= U$6, $E476 &lt; T$6), 0, 1)+IF(OR($F476 &gt;= U$6, $G476 &lt; T$6), 0, 2)+1)</f>
        <v/>
      </c>
      <c r="U476" s="68" t="str">
        <f ca="1">INDEX({"","_","-","="},IF(OR($D476 &gt;= V$6, $E476 &lt; U$6), 0, 1)+IF(OR($F476 &gt;= V$6, $G476 &lt; U$6), 0, 2)+1)</f>
        <v/>
      </c>
      <c r="V476" s="68" t="str">
        <f ca="1">INDEX({"","_","-","="},IF(OR($D476 &gt;= W$6, $E476 &lt; V$6), 0, 1)+IF(OR($F476 &gt;= W$6, $G476 &lt; V$6), 0, 2)+1)</f>
        <v/>
      </c>
      <c r="W476" s="68" t="str">
        <f ca="1">INDEX({"","_","-","="},IF(OR($D476 &gt;= X$6, $E476 &lt; W$6), 0, 1)+IF(OR($F476 &gt;= X$6, $G476 &lt; W$6), 0, 2)+1)</f>
        <v/>
      </c>
      <c r="X476" s="68" t="str">
        <f ca="1">INDEX({"","_","-","="},IF(OR($D476 &gt;= Y$6, $E476 &lt; X$6), 0, 1)+IF(OR($F476 &gt;= Y$6, $G476 &lt; X$6), 0, 2)+1)</f>
        <v/>
      </c>
      <c r="Y476" s="68" t="str">
        <f ca="1">INDEX({"","_","-","="},IF(OR($D476 &gt;= Z$6, $E476 &lt; Y$6), 0, 1)+IF(OR($F476 &gt;= Z$6, $G476 &lt; Y$6), 0, 2)+1)</f>
        <v/>
      </c>
      <c r="Z476" s="68" t="str">
        <f ca="1">INDEX({"","_","-","="},IF(OR($D476 &gt;= AA$6, $E476 &lt; Z$6), 0, 1)+IF(OR($F476 &gt;= AA$6, $G476 &lt; Z$6), 0, 2)+1)</f>
        <v/>
      </c>
      <c r="AA476" s="68" t="str">
        <f ca="1">INDEX({"","_","-","="},IF(OR($D476 &gt;= AB$6, $E476 &lt; AA$6), 0, 1)+IF(OR($F476 &gt;= AB$6, $G476 &lt; AA$6), 0, 2)+1)</f>
        <v/>
      </c>
      <c r="AB476" s="68" t="str">
        <f ca="1">INDEX({"","_","-","="},IF(OR($D476 &gt;= AC$6, $E476 &lt; AB$6), 0, 1)+IF(OR($F476 &gt;= AC$6, $G476 &lt; AB$6), 0, 2)+1)</f>
        <v/>
      </c>
      <c r="AC476" s="68" t="str">
        <f ca="1">INDEX({"","_","-","="},IF(OR($D476 &gt;= AD$6, $E476 &lt; AC$6), 0, 1)+IF(OR($F476 &gt;= AD$6, $G476 &lt; AC$6), 0, 2)+1)</f>
        <v/>
      </c>
      <c r="AD476" s="68" t="str">
        <f ca="1">INDEX({"","_","-","="},IF(OR($D476 &gt;= AE$6, $E476 &lt; AD$6), 0, 1)+IF(OR($F476 &gt;= AE$6, $G476 &lt; AD$6), 0, 2)+1)</f>
        <v/>
      </c>
      <c r="AE476" s="68" t="str">
        <f ca="1">INDEX({"","_","-","="},IF(OR($D476 &gt;= AF$6, $E476 &lt; AE$6), 0, 1)+IF(OR($F476 &gt;= AF$6, $G476 &lt; AE$6), 0, 2)+1)</f>
        <v/>
      </c>
      <c r="AF476" s="68" t="str">
        <f ca="1">INDEX({"","_","-","="},IF(OR($D476 &gt;= AG$6, $E476 &lt; AF$6), 0, 1)+IF(OR($F476 &gt;= AG$6, $G476 &lt; AF$6), 0, 2)+1)</f>
        <v/>
      </c>
      <c r="AG476" s="68" t="str">
        <f ca="1">INDEX({"","_","-","="},IF(OR($D476 &gt;= AH$6, $E476 &lt; AG$6), 0, 1)+IF(OR($F476 &gt;= AH$6, $G476 &lt; AG$6), 0, 2)+1)</f>
        <v/>
      </c>
      <c r="AH476" s="68" t="str">
        <f ca="1">INDEX({"","_","-","="},IF(OR($D476 &gt;= AI$6, $E476 &lt; AH$6), 0, 1)+IF(OR($F476 &gt;= AI$6, $G476 &lt; AH$6), 0, 2)+1)</f>
        <v/>
      </c>
      <c r="AI476" s="68" t="str">
        <f ca="1">INDEX({"","_","-","="},IF(OR($D476 &gt;= AJ$6, $E476 &lt; AI$6), 0, 1)+IF(OR($F476 &gt;= AJ$6, $G476 &lt; AI$6), 0, 2)+1)</f>
        <v/>
      </c>
      <c r="AJ476" s="68" t="str">
        <f ca="1">INDEX({"","_","-","="},IF(OR($D476 &gt;= AK$6, $E476 &lt; AJ$6), 0, 1)+IF(OR($F476 &gt;= AK$6, $G476 &lt; AJ$6), 0, 2)+1)</f>
        <v/>
      </c>
      <c r="AK476" s="68" t="str">
        <f ca="1">INDEX({"","_","-","="},IF(OR($D476 &gt;= AL$6, $E476 &lt; AK$6), 0, 1)+IF(OR($F476 &gt;= AL$6, $G476 &lt; AK$6), 0, 2)+1)</f>
        <v/>
      </c>
      <c r="AL476" s="68" t="str">
        <f ca="1">INDEX({"","_","-","="},IF(OR($D476 &gt;= AM$6, $E476 &lt; AL$6), 0, 1)+IF(OR($F476 &gt;= AM$6, $G476 &lt; AL$6), 0, 2)+1)</f>
        <v/>
      </c>
      <c r="AM476" s="68" t="str">
        <f ca="1">INDEX({"","_","-","="},IF(OR($D476 &gt;= AN$6, $E476 &lt; AM$6), 0, 1)+IF(OR($F476 &gt;= AN$6, $G476 &lt; AM$6), 0, 2)+1)</f>
        <v/>
      </c>
      <c r="AN476" s="68" t="str">
        <f ca="1">INDEX({"","_","-","="},IF(OR($D476 &gt;= AO$6, $E476 &lt; AN$6), 0, 1)+IF(OR($F476 &gt;= AO$6, $G476 &lt; AN$6), 0, 2)+1)</f>
        <v/>
      </c>
      <c r="AO476" s="68" t="str">
        <f ca="1">INDEX({"","_","-","="},IF(OR($D476 &gt;= AP$6, $E476 &lt; AO$6), 0, 1)+IF(OR($F476 &gt;= AP$6, $G476 &lt; AO$6), 0, 2)+1)</f>
        <v/>
      </c>
      <c r="AP476" s="68" t="str">
        <f ca="1">INDEX({"","_","-","="},IF(OR($D476 &gt;= AQ$6, $E476 &lt; AP$6), 0, 1)+IF(OR($F476 &gt;= AQ$6, $G476 &lt; AP$6), 0, 2)+1)</f>
        <v/>
      </c>
      <c r="AQ476" s="68" t="str">
        <f ca="1">INDEX({"","_","-","="},IF(OR($D476 &gt;= AR$6, $E476 &lt; AQ$6), 0, 1)+IF(OR($F476 &gt;= AR$6, $G476 &lt; AQ$6), 0, 2)+1)</f>
        <v/>
      </c>
      <c r="AR476" s="68" t="str">
        <f ca="1">INDEX({"","_","-","="},IF(OR($D476 &gt;= AS$6, $E476 &lt; AR$6), 0, 1)+IF(OR($F476 &gt;= AS$6, $G476 &lt; AR$6), 0, 2)+1)</f>
        <v/>
      </c>
      <c r="AS476" s="68" t="str">
        <f ca="1">INDEX({"","_","-","="},IF(OR($D476 &gt;= AT$6, $E476 &lt; AS$6), 0, 1)+IF(OR($F476 &gt;= AT$6, $G476 &lt; AS$6), 0, 2)+1)</f>
        <v/>
      </c>
      <c r="AT476" s="68" t="str">
        <f ca="1">INDEX({"","_","-","="},IF(OR($D476 &gt;= AU$6, $E476 &lt; AT$6), 0, 1)+IF(OR($F476 &gt;= AU$6, $G476 &lt; AT$6), 0, 2)+1)</f>
        <v/>
      </c>
      <c r="AU476" s="68" t="str">
        <f ca="1">INDEX({"","_","-","="},IF(OR($D476 &gt;= AV$6, $E476 &lt; AU$6), 0, 1)+IF(OR($F476 &gt;= AV$6, $G476 &lt; AU$6), 0, 2)+1)</f>
        <v/>
      </c>
      <c r="AV476" s="68" t="str">
        <f ca="1">INDEX({"","_","-","="},IF(OR($D476 &gt;= AW$6, $E476 &lt; AV$6), 0, 1)+IF(OR($F476 &gt;= AW$6, $G476 &lt; AV$6), 0, 2)+1)</f>
        <v/>
      </c>
      <c r="AW476" s="68" t="str">
        <f ca="1">INDEX({"","_","-","="},IF(OR($D476 &gt;= AX$6, $E476 &lt; AW$6), 0, 1)+IF(OR($F476 &gt;= AX$6, $G476 &lt; AW$6), 0, 2)+1)</f>
        <v/>
      </c>
      <c r="AX476" s="68" t="str">
        <f ca="1">INDEX({"","_","-","="},IF(OR($D476 &gt;= AY$6, $E476 &lt; AX$6), 0, 1)+IF(OR($F476 &gt;= AY$6, $G476 &lt; AX$6), 0, 2)+1)</f>
        <v/>
      </c>
      <c r="AY476" s="68" t="str">
        <f ca="1">INDEX({"","_","-","="},IF(OR($D476 &gt;= AZ$6, $E476 &lt; AY$6), 0, 1)+IF(OR($F476 &gt;= AZ$6, $G476 &lt; AY$6), 0, 2)+1)</f>
        <v/>
      </c>
      <c r="AZ476" s="68" t="str">
        <f ca="1">INDEX({"","_","-","="},IF(OR($D476 &gt;= BA$6, $E476 &lt; AZ$6), 0, 1)+IF(OR($F476 &gt;= BA$6, $G476 &lt; AZ$6), 0, 2)+1)</f>
        <v/>
      </c>
      <c r="BA476" s="68" t="str">
        <f ca="1">INDEX({"","_","-","="},IF(OR($D476 &gt;= BB$6, $E476 &lt; BA$6), 0, 1)+IF(OR($F476 &gt;= BB$6, $G476 &lt; BA$6), 0, 2)+1)</f>
        <v/>
      </c>
      <c r="BB476" s="68" t="str">
        <f ca="1">INDEX({"","_","-","="},IF(OR($D476 &gt;= BC$6, $E476 &lt; BB$6), 0, 1)+IF(OR($F476 &gt;= BC$6, $G476 &lt; BB$6), 0, 2)+1)</f>
        <v/>
      </c>
      <c r="BC476" s="68" t="str">
        <f ca="1">INDEX({"","_","-","="},IF(OR($D476 &gt;= BD$6, $E476 &lt; BC$6), 0, 1)+IF(OR($F476 &gt;= BD$6, $G476 &lt; BC$6), 0, 2)+1)</f>
        <v/>
      </c>
      <c r="BD476" s="68" t="str">
        <f ca="1">INDEX({"","_","-","="},IF(OR($D476 &gt;= BE$6, $E476 &lt; BD$6), 0, 1)+IF(OR($F476 &gt;= BE$6, $G476 &lt; BD$6), 0, 2)+1)</f>
        <v/>
      </c>
      <c r="BE476" s="68" t="str">
        <f ca="1">INDEX({"","_","-","="},IF(OR($D476 &gt;= BF$6, $E476 &lt; BE$6), 0, 1)+IF(OR($F476 &gt;= BF$6, $G476 &lt; BE$6), 0, 2)+1)</f>
        <v/>
      </c>
      <c r="BF476" s="68" t="str">
        <f ca="1">INDEX({"","_","-","="},IF(OR($D476 &gt;= BG$6, $E476 &lt; BF$6), 0, 1)+IF(OR($F476 &gt;= BG$6, $G476 &lt; BF$6), 0, 2)+1)</f>
        <v/>
      </c>
      <c r="BG476" s="68" t="str">
        <f ca="1">INDEX({"","_","-","="},IF(OR($D476 &gt;= BH$6, $E476 &lt; BG$6), 0, 1)+IF(OR($F476 &gt;= BH$6, $G476 &lt; BG$6), 0, 2)+1)</f>
        <v/>
      </c>
      <c r="BH476" s="68" t="str">
        <f ca="1">INDEX({"","_","-","="},IF(OR($D476 &gt;= BI$6, $E476 &lt; BH$6), 0, 1)+IF(OR($F476 &gt;= BI$6, $G476 &lt; BH$6), 0, 2)+1)</f>
        <v/>
      </c>
      <c r="BI476" s="68" t="str">
        <f ca="1">INDEX({"","_","-","="},IF(OR($D476 &gt;= BJ$6, $E476 &lt; BI$6), 0, 1)+IF(OR($F476 &gt;= BJ$6, $G476 &lt; BI$6), 0, 2)+1)</f>
        <v/>
      </c>
      <c r="BJ476" s="68" t="str">
        <f ca="1">INDEX({"","_","-","="},IF(OR($D476 &gt;= BK$6, $E476 &lt; BJ$6), 0, 1)+IF(OR($F476 &gt;= BK$6, $G476 &lt; BJ$6), 0, 2)+1)</f>
        <v/>
      </c>
      <c r="BK476" s="68" t="str">
        <f ca="1">INDEX({"","_","-","="},IF(OR($D476 &gt;= BL$6, $E476 &lt; BK$6), 0, 1)+IF(OR($F476 &gt;= BL$6, $G476 &lt; BK$6), 0, 2)+1)</f>
        <v/>
      </c>
      <c r="BL476" s="68" t="str">
        <f ca="1">INDEX({"","_","-","="},IF(OR($D476 &gt;= BM$6, $E476 &lt; BL$6), 0, 1)+IF(OR($F476 &gt;= BM$6, $G476 &lt; BL$6), 0, 2)+1)</f>
        <v/>
      </c>
      <c r="BM476" s="68" t="str">
        <f ca="1">INDEX({"","_","-","="},IF(OR($D476 &gt;= BN$6, $E476 &lt; BM$6), 0, 1)+IF(OR($F476 &gt;= BN$6, $G476 &lt; BM$6), 0, 2)+1)</f>
        <v/>
      </c>
      <c r="BN476" s="68" t="str">
        <f ca="1">INDEX({"","_","-","="},IF(OR($D476 &gt;= BO$6, $E476 &lt; BN$6), 0, 1)+IF(OR($F476 &gt;= BO$6, $G476 &lt; BN$6), 0, 2)+1)</f>
        <v/>
      </c>
      <c r="BO476" s="68" t="str">
        <f ca="1">INDEX({"","_","-","="},IF(OR($D476 &gt;= BP$6, $E476 &lt; BO$6), 0, 1)+IF(OR($F476 &gt;= BP$6, $G476 &lt; BO$6), 0, 2)+1)</f>
        <v/>
      </c>
      <c r="BP476" s="68" t="str">
        <f ca="1">INDEX({"","_","-","="},IF(OR($D476 &gt;= BQ$6, $E476 &lt; BP$6), 0, 1)+IF(OR($F476 &gt;= BQ$6, $G476 &lt; BP$6), 0, 2)+1)</f>
        <v/>
      </c>
      <c r="BQ476" s="68" t="str">
        <f ca="1">INDEX({"","_","-","="},IF(OR($D476 &gt;= BR$6, $E476 &lt; BQ$6), 0, 1)+IF(OR($F476 &gt;= BR$6, $G476 &lt; BQ$6), 0, 2)+1)</f>
        <v/>
      </c>
      <c r="BR476" s="68" t="str">
        <f ca="1">INDEX({"","_","-","="},IF(OR($D476 &gt;= BS$6, $E476 &lt; BR$6), 0, 1)+IF(OR($F476 &gt;= BS$6, $G476 &lt; BR$6), 0, 2)+1)</f>
        <v/>
      </c>
      <c r="BS476" s="68" t="str">
        <f ca="1">INDEX({"","_","-","="},IF(OR($D476 &gt;= BT$6, $E476 &lt; BS$6), 0, 1)+IF(OR($F476 &gt;= BT$6, $G476 &lt; BS$6), 0, 2)+1)</f>
        <v/>
      </c>
      <c r="BT476" s="68" t="str">
        <f ca="1">INDEX({"","_","-","="},IF(OR($D476 &gt;= BU$6, $E476 &lt; BT$6), 0, 1)+IF(OR($F476 &gt;= BU$6, $G476 &lt; BT$6), 0, 2)+1)</f>
        <v/>
      </c>
      <c r="BU476" s="68" t="str">
        <f ca="1">INDEX({"","_","-","="},IF(OR($D476 &gt;= BV$6, $E476 &lt; BU$6), 0, 1)+IF(OR($F476 &gt;= BV$6, $G476 &lt; BU$6), 0, 2)+1)</f>
        <v/>
      </c>
      <c r="BV476" s="68" t="str">
        <f ca="1">INDEX({"","_","-","="},IF(OR($D476 &gt;= BW$6, $E476 &lt; BV$6), 0, 1)+IF(OR($F476 &gt;= BW$6, $G476 &lt; BV$6), 0, 2)+1)</f>
        <v/>
      </c>
      <c r="BW476" s="68" t="str">
        <f ca="1">INDEX({"","_","-","="},IF(OR($D476 &gt;= BX$6, $E476 &lt; BW$6), 0, 1)+IF(OR($F476 &gt;= BX$6, $G476 &lt; BW$6), 0, 2)+1)</f>
        <v/>
      </c>
      <c r="BX476" s="68" t="str">
        <f ca="1">INDEX({"","_","-","="},IF(OR($D476 &gt;= BY$6, $E476 &lt; BX$6), 0, 1)+IF(OR($F476 &gt;= BY$6, $G476 &lt; BX$6), 0, 2)+1)</f>
        <v/>
      </c>
      <c r="BY476" s="68" t="str">
        <f ca="1">INDEX({"","_","-","="},IF(OR($D476 &gt;= BZ$6, $E476 &lt; BY$6), 0, 1)+IF(OR($F476 &gt;= BZ$6, $G476 &lt; BY$6), 0, 2)+1)</f>
        <v/>
      </c>
      <c r="BZ476" s="68" t="str">
        <f ca="1">INDEX({"","_","-","="},IF(OR($D476 &gt;= CA$6, $E476 &lt; BZ$6), 0, 1)+IF(OR($F476 &gt;= CA$6, $G476 &lt; BZ$6), 0, 2)+1)</f>
        <v/>
      </c>
      <c r="CA476" s="68" t="str">
        <f ca="1">INDEX({"","_","-","="},IF(OR($D476 &gt;= CB$6, $E476 &lt; CA$6), 0, 1)+IF(OR($F476 &gt;= CB$6, $G476 &lt; CA$6), 0, 2)+1)</f>
        <v/>
      </c>
      <c r="CB476" s="68" t="str">
        <f ca="1">INDEX({"","_","-","="},IF(OR($D476 &gt;= CC$6, $E476 &lt; CB$6), 0, 1)+IF(OR($F476 &gt;= CC$6, $G476 &lt; CB$6), 0, 2)+1)</f>
        <v/>
      </c>
      <c r="CC476" s="68" t="str">
        <f ca="1">INDEX({"","_","-","="},IF(OR($D476 &gt;= CD$6, $E476 &lt; CC$6), 0, 1)+IF(OR($F476 &gt;= CD$6, $G476 &lt; CC$6), 0, 2)+1)</f>
        <v/>
      </c>
      <c r="CD476" s="68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IF('临-进度'!M472,'临-进度'!$A472,"")</f>
        <v/>
      </c>
      <c r="B477" s="8" t="str">
        <f ca="1">IF('临-进度'!M472,'临-进度'!$B472,"")</f>
        <v/>
      </c>
      <c r="C477" s="8" t="str">
        <f ca="1">IF('临-进度'!M472,'临-进度'!$E472,"")</f>
        <v/>
      </c>
      <c r="D477" s="40" t="str">
        <f ca="1">IF('临-进度'!$M472,'临-进度'!$I472,"")</f>
        <v/>
      </c>
      <c r="E477" s="40" t="str">
        <f ca="1">IF('临-进度'!$M472,'临-进度'!$AE472,"")</f>
        <v/>
      </c>
      <c r="F477" s="40" t="str">
        <f ca="1">IF('临-进度'!$M472,'临-进度'!$J472,"")</f>
        <v/>
      </c>
      <c r="G477" s="73" t="str">
        <f ca="1">IF('临-进度'!$M472,'临-进度'!$AF472,"")</f>
        <v/>
      </c>
      <c r="H477" s="68" t="str">
        <f ca="1">INDEX({"","_","-","="},IF(OR($D477 &gt;= I$6, $E477 &lt; H$6), 0, 1)+IF(OR($F477 &gt;= I$6, $G477 &lt; H$6), 0, 2)+1)</f>
        <v/>
      </c>
      <c r="I477" s="68" t="str">
        <f ca="1">INDEX({"","_","-","="},IF(OR($D477 &gt;= J$6, $E477 &lt; I$6), 0, 1)+IF(OR($F477 &gt;= J$6, $G477 &lt; I$6), 0, 2)+1)</f>
        <v/>
      </c>
      <c r="J477" s="68" t="str">
        <f ca="1">INDEX({"","_","-","="},IF(OR($D477 &gt;= K$6, $E477 &lt; J$6), 0, 1)+IF(OR($F477 &gt;= K$6, $G477 &lt; J$6), 0, 2)+1)</f>
        <v/>
      </c>
      <c r="K477" s="68" t="str">
        <f ca="1">INDEX({"","_","-","="},IF(OR($D477 &gt;= L$6, $E477 &lt; K$6), 0, 1)+IF(OR($F477 &gt;= L$6, $G477 &lt; K$6), 0, 2)+1)</f>
        <v/>
      </c>
      <c r="L477" s="68" t="str">
        <f ca="1">INDEX({"","_","-","="},IF(OR($D477 &gt;= M$6, $E477 &lt; L$6), 0, 1)+IF(OR($F477 &gt;= M$6, $G477 &lt; L$6), 0, 2)+1)</f>
        <v/>
      </c>
      <c r="M477" s="68" t="str">
        <f ca="1">INDEX({"","_","-","="},IF(OR($D477 &gt;= N$6, $E477 &lt; M$6), 0, 1)+IF(OR($F477 &gt;= N$6, $G477 &lt; M$6), 0, 2)+1)</f>
        <v/>
      </c>
      <c r="N477" s="68" t="str">
        <f ca="1">INDEX({"","_","-","="},IF(OR($D477 &gt;= O$6, $E477 &lt; N$6), 0, 1)+IF(OR($F477 &gt;= O$6, $G477 &lt; N$6), 0, 2)+1)</f>
        <v/>
      </c>
      <c r="O477" s="68" t="str">
        <f ca="1">INDEX({"","_","-","="},IF(OR($D477 &gt;= P$6, $E477 &lt; O$6), 0, 1)+IF(OR($F477 &gt;= P$6, $G477 &lt; O$6), 0, 2)+1)</f>
        <v/>
      </c>
      <c r="P477" s="68" t="str">
        <f ca="1">INDEX({"","_","-","="},IF(OR($D477 &gt;= Q$6, $E477 &lt; P$6), 0, 1)+IF(OR($F477 &gt;= Q$6, $G477 &lt; P$6), 0, 2)+1)</f>
        <v/>
      </c>
      <c r="Q477" s="68" t="str">
        <f ca="1">INDEX({"","_","-","="},IF(OR($D477 &gt;= R$6, $E477 &lt; Q$6), 0, 1)+IF(OR($F477 &gt;= R$6, $G477 &lt; Q$6), 0, 2)+1)</f>
        <v/>
      </c>
      <c r="R477" s="68" t="str">
        <f ca="1">INDEX({"","_","-","="},IF(OR($D477 &gt;= S$6, $E477 &lt; R$6), 0, 1)+IF(OR($F477 &gt;= S$6, $G477 &lt; R$6), 0, 2)+1)</f>
        <v/>
      </c>
      <c r="S477" s="68" t="str">
        <f ca="1">INDEX({"","_","-","="},IF(OR($D477 &gt;= T$6, $E477 &lt; S$6), 0, 1)+IF(OR($F477 &gt;= T$6, $G477 &lt; S$6), 0, 2)+1)</f>
        <v/>
      </c>
      <c r="T477" s="68" t="str">
        <f ca="1">INDEX({"","_","-","="},IF(OR($D477 &gt;= U$6, $E477 &lt; T$6), 0, 1)+IF(OR($F477 &gt;= U$6, $G477 &lt; T$6), 0, 2)+1)</f>
        <v/>
      </c>
      <c r="U477" s="68" t="str">
        <f ca="1">INDEX({"","_","-","="},IF(OR($D477 &gt;= V$6, $E477 &lt; U$6), 0, 1)+IF(OR($F477 &gt;= V$6, $G477 &lt; U$6), 0, 2)+1)</f>
        <v/>
      </c>
      <c r="V477" s="68" t="str">
        <f ca="1">INDEX({"","_","-","="},IF(OR($D477 &gt;= W$6, $E477 &lt; V$6), 0, 1)+IF(OR($F477 &gt;= W$6, $G477 &lt; V$6), 0, 2)+1)</f>
        <v/>
      </c>
      <c r="W477" s="68" t="str">
        <f ca="1">INDEX({"","_","-","="},IF(OR($D477 &gt;= X$6, $E477 &lt; W$6), 0, 1)+IF(OR($F477 &gt;= X$6, $G477 &lt; W$6), 0, 2)+1)</f>
        <v/>
      </c>
      <c r="X477" s="68" t="str">
        <f ca="1">INDEX({"","_","-","="},IF(OR($D477 &gt;= Y$6, $E477 &lt; X$6), 0, 1)+IF(OR($F477 &gt;= Y$6, $G477 &lt; X$6), 0, 2)+1)</f>
        <v/>
      </c>
      <c r="Y477" s="68" t="str">
        <f ca="1">INDEX({"","_","-","="},IF(OR($D477 &gt;= Z$6, $E477 &lt; Y$6), 0, 1)+IF(OR($F477 &gt;= Z$6, $G477 &lt; Y$6), 0, 2)+1)</f>
        <v/>
      </c>
      <c r="Z477" s="68" t="str">
        <f ca="1">INDEX({"","_","-","="},IF(OR($D477 &gt;= AA$6, $E477 &lt; Z$6), 0, 1)+IF(OR($F477 &gt;= AA$6, $G477 &lt; Z$6), 0, 2)+1)</f>
        <v/>
      </c>
      <c r="AA477" s="68" t="str">
        <f ca="1">INDEX({"","_","-","="},IF(OR($D477 &gt;= AB$6, $E477 &lt; AA$6), 0, 1)+IF(OR($F477 &gt;= AB$6, $G477 &lt; AA$6), 0, 2)+1)</f>
        <v/>
      </c>
      <c r="AB477" s="68" t="str">
        <f ca="1">INDEX({"","_","-","="},IF(OR($D477 &gt;= AC$6, $E477 &lt; AB$6), 0, 1)+IF(OR($F477 &gt;= AC$6, $G477 &lt; AB$6), 0, 2)+1)</f>
        <v/>
      </c>
      <c r="AC477" s="68" t="str">
        <f ca="1">INDEX({"","_","-","="},IF(OR($D477 &gt;= AD$6, $E477 &lt; AC$6), 0, 1)+IF(OR($F477 &gt;= AD$6, $G477 &lt; AC$6), 0, 2)+1)</f>
        <v/>
      </c>
      <c r="AD477" s="68" t="str">
        <f ca="1">INDEX({"","_","-","="},IF(OR($D477 &gt;= AE$6, $E477 &lt; AD$6), 0, 1)+IF(OR($F477 &gt;= AE$6, $G477 &lt; AD$6), 0, 2)+1)</f>
        <v/>
      </c>
      <c r="AE477" s="68" t="str">
        <f ca="1">INDEX({"","_","-","="},IF(OR($D477 &gt;= AF$6, $E477 &lt; AE$6), 0, 1)+IF(OR($F477 &gt;= AF$6, $G477 &lt; AE$6), 0, 2)+1)</f>
        <v/>
      </c>
      <c r="AF477" s="68" t="str">
        <f ca="1">INDEX({"","_","-","="},IF(OR($D477 &gt;= AG$6, $E477 &lt; AF$6), 0, 1)+IF(OR($F477 &gt;= AG$6, $G477 &lt; AF$6), 0, 2)+1)</f>
        <v/>
      </c>
      <c r="AG477" s="68" t="str">
        <f ca="1">INDEX({"","_","-","="},IF(OR($D477 &gt;= AH$6, $E477 &lt; AG$6), 0, 1)+IF(OR($F477 &gt;= AH$6, $G477 &lt; AG$6), 0, 2)+1)</f>
        <v/>
      </c>
      <c r="AH477" s="68" t="str">
        <f ca="1">INDEX({"","_","-","="},IF(OR($D477 &gt;= AI$6, $E477 &lt; AH$6), 0, 1)+IF(OR($F477 &gt;= AI$6, $G477 &lt; AH$6), 0, 2)+1)</f>
        <v/>
      </c>
      <c r="AI477" s="68" t="str">
        <f ca="1">INDEX({"","_","-","="},IF(OR($D477 &gt;= AJ$6, $E477 &lt; AI$6), 0, 1)+IF(OR($F477 &gt;= AJ$6, $G477 &lt; AI$6), 0, 2)+1)</f>
        <v/>
      </c>
      <c r="AJ477" s="68" t="str">
        <f ca="1">INDEX({"","_","-","="},IF(OR($D477 &gt;= AK$6, $E477 &lt; AJ$6), 0, 1)+IF(OR($F477 &gt;= AK$6, $G477 &lt; AJ$6), 0, 2)+1)</f>
        <v/>
      </c>
      <c r="AK477" s="68" t="str">
        <f ca="1">INDEX({"","_","-","="},IF(OR($D477 &gt;= AL$6, $E477 &lt; AK$6), 0, 1)+IF(OR($F477 &gt;= AL$6, $G477 &lt; AK$6), 0, 2)+1)</f>
        <v/>
      </c>
      <c r="AL477" s="68" t="str">
        <f ca="1">INDEX({"","_","-","="},IF(OR($D477 &gt;= AM$6, $E477 &lt; AL$6), 0, 1)+IF(OR($F477 &gt;= AM$6, $G477 &lt; AL$6), 0, 2)+1)</f>
        <v/>
      </c>
      <c r="AM477" s="68" t="str">
        <f ca="1">INDEX({"","_","-","="},IF(OR($D477 &gt;= AN$6, $E477 &lt; AM$6), 0, 1)+IF(OR($F477 &gt;= AN$6, $G477 &lt; AM$6), 0, 2)+1)</f>
        <v/>
      </c>
      <c r="AN477" s="68" t="str">
        <f ca="1">INDEX({"","_","-","="},IF(OR($D477 &gt;= AO$6, $E477 &lt; AN$6), 0, 1)+IF(OR($F477 &gt;= AO$6, $G477 &lt; AN$6), 0, 2)+1)</f>
        <v/>
      </c>
      <c r="AO477" s="68" t="str">
        <f ca="1">INDEX({"","_","-","="},IF(OR($D477 &gt;= AP$6, $E477 &lt; AO$6), 0, 1)+IF(OR($F477 &gt;= AP$6, $G477 &lt; AO$6), 0, 2)+1)</f>
        <v/>
      </c>
      <c r="AP477" s="68" t="str">
        <f ca="1">INDEX({"","_","-","="},IF(OR($D477 &gt;= AQ$6, $E477 &lt; AP$6), 0, 1)+IF(OR($F477 &gt;= AQ$6, $G477 &lt; AP$6), 0, 2)+1)</f>
        <v/>
      </c>
      <c r="AQ477" s="68" t="str">
        <f ca="1">INDEX({"","_","-","="},IF(OR($D477 &gt;= AR$6, $E477 &lt; AQ$6), 0, 1)+IF(OR($F477 &gt;= AR$6, $G477 &lt; AQ$6), 0, 2)+1)</f>
        <v/>
      </c>
      <c r="AR477" s="68" t="str">
        <f ca="1">INDEX({"","_","-","="},IF(OR($D477 &gt;= AS$6, $E477 &lt; AR$6), 0, 1)+IF(OR($F477 &gt;= AS$6, $G477 &lt; AR$6), 0, 2)+1)</f>
        <v/>
      </c>
      <c r="AS477" s="68" t="str">
        <f ca="1">INDEX({"","_","-","="},IF(OR($D477 &gt;= AT$6, $E477 &lt; AS$6), 0, 1)+IF(OR($F477 &gt;= AT$6, $G477 &lt; AS$6), 0, 2)+1)</f>
        <v/>
      </c>
      <c r="AT477" s="68" t="str">
        <f ca="1">INDEX({"","_","-","="},IF(OR($D477 &gt;= AU$6, $E477 &lt; AT$6), 0, 1)+IF(OR($F477 &gt;= AU$6, $G477 &lt; AT$6), 0, 2)+1)</f>
        <v/>
      </c>
      <c r="AU477" s="68" t="str">
        <f ca="1">INDEX({"","_","-","="},IF(OR($D477 &gt;= AV$6, $E477 &lt; AU$6), 0, 1)+IF(OR($F477 &gt;= AV$6, $G477 &lt; AU$6), 0, 2)+1)</f>
        <v/>
      </c>
      <c r="AV477" s="68" t="str">
        <f ca="1">INDEX({"","_","-","="},IF(OR($D477 &gt;= AW$6, $E477 &lt; AV$6), 0, 1)+IF(OR($F477 &gt;= AW$6, $G477 &lt; AV$6), 0, 2)+1)</f>
        <v/>
      </c>
      <c r="AW477" s="68" t="str">
        <f ca="1">INDEX({"","_","-","="},IF(OR($D477 &gt;= AX$6, $E477 &lt; AW$6), 0, 1)+IF(OR($F477 &gt;= AX$6, $G477 &lt; AW$6), 0, 2)+1)</f>
        <v/>
      </c>
      <c r="AX477" s="68" t="str">
        <f ca="1">INDEX({"","_","-","="},IF(OR($D477 &gt;= AY$6, $E477 &lt; AX$6), 0, 1)+IF(OR($F477 &gt;= AY$6, $G477 &lt; AX$6), 0, 2)+1)</f>
        <v/>
      </c>
      <c r="AY477" s="68" t="str">
        <f ca="1">INDEX({"","_","-","="},IF(OR($D477 &gt;= AZ$6, $E477 &lt; AY$6), 0, 1)+IF(OR($F477 &gt;= AZ$6, $G477 &lt; AY$6), 0, 2)+1)</f>
        <v/>
      </c>
      <c r="AZ477" s="68" t="str">
        <f ca="1">INDEX({"","_","-","="},IF(OR($D477 &gt;= BA$6, $E477 &lt; AZ$6), 0, 1)+IF(OR($F477 &gt;= BA$6, $G477 &lt; AZ$6), 0, 2)+1)</f>
        <v/>
      </c>
      <c r="BA477" s="68" t="str">
        <f ca="1">INDEX({"","_","-","="},IF(OR($D477 &gt;= BB$6, $E477 &lt; BA$6), 0, 1)+IF(OR($F477 &gt;= BB$6, $G477 &lt; BA$6), 0, 2)+1)</f>
        <v/>
      </c>
      <c r="BB477" s="68" t="str">
        <f ca="1">INDEX({"","_","-","="},IF(OR($D477 &gt;= BC$6, $E477 &lt; BB$6), 0, 1)+IF(OR($F477 &gt;= BC$6, $G477 &lt; BB$6), 0, 2)+1)</f>
        <v/>
      </c>
      <c r="BC477" s="68" t="str">
        <f ca="1">INDEX({"","_","-","="},IF(OR($D477 &gt;= BD$6, $E477 &lt; BC$6), 0, 1)+IF(OR($F477 &gt;= BD$6, $G477 &lt; BC$6), 0, 2)+1)</f>
        <v/>
      </c>
      <c r="BD477" s="68" t="str">
        <f ca="1">INDEX({"","_","-","="},IF(OR($D477 &gt;= BE$6, $E477 &lt; BD$6), 0, 1)+IF(OR($F477 &gt;= BE$6, $G477 &lt; BD$6), 0, 2)+1)</f>
        <v/>
      </c>
      <c r="BE477" s="68" t="str">
        <f ca="1">INDEX({"","_","-","="},IF(OR($D477 &gt;= BF$6, $E477 &lt; BE$6), 0, 1)+IF(OR($F477 &gt;= BF$6, $G477 &lt; BE$6), 0, 2)+1)</f>
        <v/>
      </c>
      <c r="BF477" s="68" t="str">
        <f ca="1">INDEX({"","_","-","="},IF(OR($D477 &gt;= BG$6, $E477 &lt; BF$6), 0, 1)+IF(OR($F477 &gt;= BG$6, $G477 &lt; BF$6), 0, 2)+1)</f>
        <v/>
      </c>
      <c r="BG477" s="68" t="str">
        <f ca="1">INDEX({"","_","-","="},IF(OR($D477 &gt;= BH$6, $E477 &lt; BG$6), 0, 1)+IF(OR($F477 &gt;= BH$6, $G477 &lt; BG$6), 0, 2)+1)</f>
        <v/>
      </c>
      <c r="BH477" s="68" t="str">
        <f ca="1">INDEX({"","_","-","="},IF(OR($D477 &gt;= BI$6, $E477 &lt; BH$6), 0, 1)+IF(OR($F477 &gt;= BI$6, $G477 &lt; BH$6), 0, 2)+1)</f>
        <v/>
      </c>
      <c r="BI477" s="68" t="str">
        <f ca="1">INDEX({"","_","-","="},IF(OR($D477 &gt;= BJ$6, $E477 &lt; BI$6), 0, 1)+IF(OR($F477 &gt;= BJ$6, $G477 &lt; BI$6), 0, 2)+1)</f>
        <v/>
      </c>
      <c r="BJ477" s="68" t="str">
        <f ca="1">INDEX({"","_","-","="},IF(OR($D477 &gt;= BK$6, $E477 &lt; BJ$6), 0, 1)+IF(OR($F477 &gt;= BK$6, $G477 &lt; BJ$6), 0, 2)+1)</f>
        <v/>
      </c>
      <c r="BK477" s="68" t="str">
        <f ca="1">INDEX({"","_","-","="},IF(OR($D477 &gt;= BL$6, $E477 &lt; BK$6), 0, 1)+IF(OR($F477 &gt;= BL$6, $G477 &lt; BK$6), 0, 2)+1)</f>
        <v/>
      </c>
      <c r="BL477" s="68" t="str">
        <f ca="1">INDEX({"","_","-","="},IF(OR($D477 &gt;= BM$6, $E477 &lt; BL$6), 0, 1)+IF(OR($F477 &gt;= BM$6, $G477 &lt; BL$6), 0, 2)+1)</f>
        <v/>
      </c>
      <c r="BM477" s="68" t="str">
        <f ca="1">INDEX({"","_","-","="},IF(OR($D477 &gt;= BN$6, $E477 &lt; BM$6), 0, 1)+IF(OR($F477 &gt;= BN$6, $G477 &lt; BM$6), 0, 2)+1)</f>
        <v/>
      </c>
      <c r="BN477" s="68" t="str">
        <f ca="1">INDEX({"","_","-","="},IF(OR($D477 &gt;= BO$6, $E477 &lt; BN$6), 0, 1)+IF(OR($F477 &gt;= BO$6, $G477 &lt; BN$6), 0, 2)+1)</f>
        <v/>
      </c>
      <c r="BO477" s="68" t="str">
        <f ca="1">INDEX({"","_","-","="},IF(OR($D477 &gt;= BP$6, $E477 &lt; BO$6), 0, 1)+IF(OR($F477 &gt;= BP$6, $G477 &lt; BO$6), 0, 2)+1)</f>
        <v/>
      </c>
      <c r="BP477" s="68" t="str">
        <f ca="1">INDEX({"","_","-","="},IF(OR($D477 &gt;= BQ$6, $E477 &lt; BP$6), 0, 1)+IF(OR($F477 &gt;= BQ$6, $G477 &lt; BP$6), 0, 2)+1)</f>
        <v/>
      </c>
      <c r="BQ477" s="68" t="str">
        <f ca="1">INDEX({"","_","-","="},IF(OR($D477 &gt;= BR$6, $E477 &lt; BQ$6), 0, 1)+IF(OR($F477 &gt;= BR$6, $G477 &lt; BQ$6), 0, 2)+1)</f>
        <v/>
      </c>
      <c r="BR477" s="68" t="str">
        <f ca="1">INDEX({"","_","-","="},IF(OR($D477 &gt;= BS$6, $E477 &lt; BR$6), 0, 1)+IF(OR($F477 &gt;= BS$6, $G477 &lt; BR$6), 0, 2)+1)</f>
        <v/>
      </c>
      <c r="BS477" s="68" t="str">
        <f ca="1">INDEX({"","_","-","="},IF(OR($D477 &gt;= BT$6, $E477 &lt; BS$6), 0, 1)+IF(OR($F477 &gt;= BT$6, $G477 &lt; BS$6), 0, 2)+1)</f>
        <v/>
      </c>
      <c r="BT477" s="68" t="str">
        <f ca="1">INDEX({"","_","-","="},IF(OR($D477 &gt;= BU$6, $E477 &lt; BT$6), 0, 1)+IF(OR($F477 &gt;= BU$6, $G477 &lt; BT$6), 0, 2)+1)</f>
        <v/>
      </c>
      <c r="BU477" s="68" t="str">
        <f ca="1">INDEX({"","_","-","="},IF(OR($D477 &gt;= BV$6, $E477 &lt; BU$6), 0, 1)+IF(OR($F477 &gt;= BV$6, $G477 &lt; BU$6), 0, 2)+1)</f>
        <v/>
      </c>
      <c r="BV477" s="68" t="str">
        <f ca="1">INDEX({"","_","-","="},IF(OR($D477 &gt;= BW$6, $E477 &lt; BV$6), 0, 1)+IF(OR($F477 &gt;= BW$6, $G477 &lt; BV$6), 0, 2)+1)</f>
        <v/>
      </c>
      <c r="BW477" s="68" t="str">
        <f ca="1">INDEX({"","_","-","="},IF(OR($D477 &gt;= BX$6, $E477 &lt; BW$6), 0, 1)+IF(OR($F477 &gt;= BX$6, $G477 &lt; BW$6), 0, 2)+1)</f>
        <v/>
      </c>
      <c r="BX477" s="68" t="str">
        <f ca="1">INDEX({"","_","-","="},IF(OR($D477 &gt;= BY$6, $E477 &lt; BX$6), 0, 1)+IF(OR($F477 &gt;= BY$6, $G477 &lt; BX$6), 0, 2)+1)</f>
        <v/>
      </c>
      <c r="BY477" s="68" t="str">
        <f ca="1">INDEX({"","_","-","="},IF(OR($D477 &gt;= BZ$6, $E477 &lt; BY$6), 0, 1)+IF(OR($F477 &gt;= BZ$6, $G477 &lt; BY$6), 0, 2)+1)</f>
        <v/>
      </c>
      <c r="BZ477" s="68" t="str">
        <f ca="1">INDEX({"","_","-","="},IF(OR($D477 &gt;= CA$6, $E477 &lt; BZ$6), 0, 1)+IF(OR($F477 &gt;= CA$6, $G477 &lt; BZ$6), 0, 2)+1)</f>
        <v/>
      </c>
      <c r="CA477" s="68" t="str">
        <f ca="1">INDEX({"","_","-","="},IF(OR($D477 &gt;= CB$6, $E477 &lt; CA$6), 0, 1)+IF(OR($F477 &gt;= CB$6, $G477 &lt; CA$6), 0, 2)+1)</f>
        <v/>
      </c>
      <c r="CB477" s="68" t="str">
        <f ca="1">INDEX({"","_","-","="},IF(OR($D477 &gt;= CC$6, $E477 &lt; CB$6), 0, 1)+IF(OR($F477 &gt;= CC$6, $G477 &lt; CB$6), 0, 2)+1)</f>
        <v/>
      </c>
      <c r="CC477" s="68" t="str">
        <f ca="1">INDEX({"","_","-","="},IF(OR($D477 &gt;= CD$6, $E477 &lt; CC$6), 0, 1)+IF(OR($F477 &gt;= CD$6, $G477 &lt; CC$6), 0, 2)+1)</f>
        <v/>
      </c>
      <c r="CD477" s="68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IF('临-进度'!M473,'临-进度'!$A473,"")</f>
        <v/>
      </c>
      <c r="B478" s="8" t="str">
        <f ca="1">IF('临-进度'!M473,'临-进度'!$B473,"")</f>
        <v/>
      </c>
      <c r="C478" s="8" t="str">
        <f ca="1">IF('临-进度'!M473,'临-进度'!$E473,"")</f>
        <v/>
      </c>
      <c r="D478" s="40" t="str">
        <f ca="1">IF('临-进度'!$M473,'临-进度'!$I473,"")</f>
        <v/>
      </c>
      <c r="E478" s="40" t="str">
        <f ca="1">IF('临-进度'!$M473,'临-进度'!$AE473,"")</f>
        <v/>
      </c>
      <c r="F478" s="40" t="str">
        <f ca="1">IF('临-进度'!$M473,'临-进度'!$J473,"")</f>
        <v/>
      </c>
      <c r="G478" s="73" t="str">
        <f ca="1">IF('临-进度'!$M473,'临-进度'!$AF473,"")</f>
        <v/>
      </c>
      <c r="H478" s="68" t="str">
        <f ca="1">INDEX({"","_","-","="},IF(OR($D478 &gt;= I$6, $E478 &lt; H$6), 0, 1)+IF(OR($F478 &gt;= I$6, $G478 &lt; H$6), 0, 2)+1)</f>
        <v/>
      </c>
      <c r="I478" s="68" t="str">
        <f ca="1">INDEX({"","_","-","="},IF(OR($D478 &gt;= J$6, $E478 &lt; I$6), 0, 1)+IF(OR($F478 &gt;= J$6, $G478 &lt; I$6), 0, 2)+1)</f>
        <v/>
      </c>
      <c r="J478" s="68" t="str">
        <f ca="1">INDEX({"","_","-","="},IF(OR($D478 &gt;= K$6, $E478 &lt; J$6), 0, 1)+IF(OR($F478 &gt;= K$6, $G478 &lt; J$6), 0, 2)+1)</f>
        <v/>
      </c>
      <c r="K478" s="68" t="str">
        <f ca="1">INDEX({"","_","-","="},IF(OR($D478 &gt;= L$6, $E478 &lt; K$6), 0, 1)+IF(OR($F478 &gt;= L$6, $G478 &lt; K$6), 0, 2)+1)</f>
        <v/>
      </c>
      <c r="L478" s="68" t="str">
        <f ca="1">INDEX({"","_","-","="},IF(OR($D478 &gt;= M$6, $E478 &lt; L$6), 0, 1)+IF(OR($F478 &gt;= M$6, $G478 &lt; L$6), 0, 2)+1)</f>
        <v/>
      </c>
      <c r="M478" s="68" t="str">
        <f ca="1">INDEX({"","_","-","="},IF(OR($D478 &gt;= N$6, $E478 &lt; M$6), 0, 1)+IF(OR($F478 &gt;= N$6, $G478 &lt; M$6), 0, 2)+1)</f>
        <v/>
      </c>
      <c r="N478" s="68" t="str">
        <f ca="1">INDEX({"","_","-","="},IF(OR($D478 &gt;= O$6, $E478 &lt; N$6), 0, 1)+IF(OR($F478 &gt;= O$6, $G478 &lt; N$6), 0, 2)+1)</f>
        <v/>
      </c>
      <c r="O478" s="68" t="str">
        <f ca="1">INDEX({"","_","-","="},IF(OR($D478 &gt;= P$6, $E478 &lt; O$6), 0, 1)+IF(OR($F478 &gt;= P$6, $G478 &lt; O$6), 0, 2)+1)</f>
        <v/>
      </c>
      <c r="P478" s="68" t="str">
        <f ca="1">INDEX({"","_","-","="},IF(OR($D478 &gt;= Q$6, $E478 &lt; P$6), 0, 1)+IF(OR($F478 &gt;= Q$6, $G478 &lt; P$6), 0, 2)+1)</f>
        <v/>
      </c>
      <c r="Q478" s="68" t="str">
        <f ca="1">INDEX({"","_","-","="},IF(OR($D478 &gt;= R$6, $E478 &lt; Q$6), 0, 1)+IF(OR($F478 &gt;= R$6, $G478 &lt; Q$6), 0, 2)+1)</f>
        <v/>
      </c>
      <c r="R478" s="68" t="str">
        <f ca="1">INDEX({"","_","-","="},IF(OR($D478 &gt;= S$6, $E478 &lt; R$6), 0, 1)+IF(OR($F478 &gt;= S$6, $G478 &lt; R$6), 0, 2)+1)</f>
        <v/>
      </c>
      <c r="S478" s="68" t="str">
        <f ca="1">INDEX({"","_","-","="},IF(OR($D478 &gt;= T$6, $E478 &lt; S$6), 0, 1)+IF(OR($F478 &gt;= T$6, $G478 &lt; S$6), 0, 2)+1)</f>
        <v/>
      </c>
      <c r="T478" s="68" t="str">
        <f ca="1">INDEX({"","_","-","="},IF(OR($D478 &gt;= U$6, $E478 &lt; T$6), 0, 1)+IF(OR($F478 &gt;= U$6, $G478 &lt; T$6), 0, 2)+1)</f>
        <v/>
      </c>
      <c r="U478" s="68" t="str">
        <f ca="1">INDEX({"","_","-","="},IF(OR($D478 &gt;= V$6, $E478 &lt; U$6), 0, 1)+IF(OR($F478 &gt;= V$6, $G478 &lt; U$6), 0, 2)+1)</f>
        <v/>
      </c>
      <c r="V478" s="68" t="str">
        <f ca="1">INDEX({"","_","-","="},IF(OR($D478 &gt;= W$6, $E478 &lt; V$6), 0, 1)+IF(OR($F478 &gt;= W$6, $G478 &lt; V$6), 0, 2)+1)</f>
        <v/>
      </c>
      <c r="W478" s="68" t="str">
        <f ca="1">INDEX({"","_","-","="},IF(OR($D478 &gt;= X$6, $E478 &lt; W$6), 0, 1)+IF(OR($F478 &gt;= X$6, $G478 &lt; W$6), 0, 2)+1)</f>
        <v/>
      </c>
      <c r="X478" s="68" t="str">
        <f ca="1">INDEX({"","_","-","="},IF(OR($D478 &gt;= Y$6, $E478 &lt; X$6), 0, 1)+IF(OR($F478 &gt;= Y$6, $G478 &lt; X$6), 0, 2)+1)</f>
        <v/>
      </c>
      <c r="Y478" s="68" t="str">
        <f ca="1">INDEX({"","_","-","="},IF(OR($D478 &gt;= Z$6, $E478 &lt; Y$6), 0, 1)+IF(OR($F478 &gt;= Z$6, $G478 &lt; Y$6), 0, 2)+1)</f>
        <v/>
      </c>
      <c r="Z478" s="68" t="str">
        <f ca="1">INDEX({"","_","-","="},IF(OR($D478 &gt;= AA$6, $E478 &lt; Z$6), 0, 1)+IF(OR($F478 &gt;= AA$6, $G478 &lt; Z$6), 0, 2)+1)</f>
        <v/>
      </c>
      <c r="AA478" s="68" t="str">
        <f ca="1">INDEX({"","_","-","="},IF(OR($D478 &gt;= AB$6, $E478 &lt; AA$6), 0, 1)+IF(OR($F478 &gt;= AB$6, $G478 &lt; AA$6), 0, 2)+1)</f>
        <v/>
      </c>
      <c r="AB478" s="68" t="str">
        <f ca="1">INDEX({"","_","-","="},IF(OR($D478 &gt;= AC$6, $E478 &lt; AB$6), 0, 1)+IF(OR($F478 &gt;= AC$6, $G478 &lt; AB$6), 0, 2)+1)</f>
        <v/>
      </c>
      <c r="AC478" s="68" t="str">
        <f ca="1">INDEX({"","_","-","="},IF(OR($D478 &gt;= AD$6, $E478 &lt; AC$6), 0, 1)+IF(OR($F478 &gt;= AD$6, $G478 &lt; AC$6), 0, 2)+1)</f>
        <v/>
      </c>
      <c r="AD478" s="68" t="str">
        <f ca="1">INDEX({"","_","-","="},IF(OR($D478 &gt;= AE$6, $E478 &lt; AD$6), 0, 1)+IF(OR($F478 &gt;= AE$6, $G478 &lt; AD$6), 0, 2)+1)</f>
        <v/>
      </c>
      <c r="AE478" s="68" t="str">
        <f ca="1">INDEX({"","_","-","="},IF(OR($D478 &gt;= AF$6, $E478 &lt; AE$6), 0, 1)+IF(OR($F478 &gt;= AF$6, $G478 &lt; AE$6), 0, 2)+1)</f>
        <v/>
      </c>
      <c r="AF478" s="68" t="str">
        <f ca="1">INDEX({"","_","-","="},IF(OR($D478 &gt;= AG$6, $E478 &lt; AF$6), 0, 1)+IF(OR($F478 &gt;= AG$6, $G478 &lt; AF$6), 0, 2)+1)</f>
        <v/>
      </c>
      <c r="AG478" s="68" t="str">
        <f ca="1">INDEX({"","_","-","="},IF(OR($D478 &gt;= AH$6, $E478 &lt; AG$6), 0, 1)+IF(OR($F478 &gt;= AH$6, $G478 &lt; AG$6), 0, 2)+1)</f>
        <v/>
      </c>
      <c r="AH478" s="68" t="str">
        <f ca="1">INDEX({"","_","-","="},IF(OR($D478 &gt;= AI$6, $E478 &lt; AH$6), 0, 1)+IF(OR($F478 &gt;= AI$6, $G478 &lt; AH$6), 0, 2)+1)</f>
        <v/>
      </c>
      <c r="AI478" s="68" t="str">
        <f ca="1">INDEX({"","_","-","="},IF(OR($D478 &gt;= AJ$6, $E478 &lt; AI$6), 0, 1)+IF(OR($F478 &gt;= AJ$6, $G478 &lt; AI$6), 0, 2)+1)</f>
        <v/>
      </c>
      <c r="AJ478" s="68" t="str">
        <f ca="1">INDEX({"","_","-","="},IF(OR($D478 &gt;= AK$6, $E478 &lt; AJ$6), 0, 1)+IF(OR($F478 &gt;= AK$6, $G478 &lt; AJ$6), 0, 2)+1)</f>
        <v/>
      </c>
      <c r="AK478" s="68" t="str">
        <f ca="1">INDEX({"","_","-","="},IF(OR($D478 &gt;= AL$6, $E478 &lt; AK$6), 0, 1)+IF(OR($F478 &gt;= AL$6, $G478 &lt; AK$6), 0, 2)+1)</f>
        <v/>
      </c>
      <c r="AL478" s="68" t="str">
        <f ca="1">INDEX({"","_","-","="},IF(OR($D478 &gt;= AM$6, $E478 &lt; AL$6), 0, 1)+IF(OR($F478 &gt;= AM$6, $G478 &lt; AL$6), 0, 2)+1)</f>
        <v/>
      </c>
      <c r="AM478" s="68" t="str">
        <f ca="1">INDEX({"","_","-","="},IF(OR($D478 &gt;= AN$6, $E478 &lt; AM$6), 0, 1)+IF(OR($F478 &gt;= AN$6, $G478 &lt; AM$6), 0, 2)+1)</f>
        <v/>
      </c>
      <c r="AN478" s="68" t="str">
        <f ca="1">INDEX({"","_","-","="},IF(OR($D478 &gt;= AO$6, $E478 &lt; AN$6), 0, 1)+IF(OR($F478 &gt;= AO$6, $G478 &lt; AN$6), 0, 2)+1)</f>
        <v/>
      </c>
      <c r="AO478" s="68" t="str">
        <f ca="1">INDEX({"","_","-","="},IF(OR($D478 &gt;= AP$6, $E478 &lt; AO$6), 0, 1)+IF(OR($F478 &gt;= AP$6, $G478 &lt; AO$6), 0, 2)+1)</f>
        <v/>
      </c>
      <c r="AP478" s="68" t="str">
        <f ca="1">INDEX({"","_","-","="},IF(OR($D478 &gt;= AQ$6, $E478 &lt; AP$6), 0, 1)+IF(OR($F478 &gt;= AQ$6, $G478 &lt; AP$6), 0, 2)+1)</f>
        <v/>
      </c>
      <c r="AQ478" s="68" t="str">
        <f ca="1">INDEX({"","_","-","="},IF(OR($D478 &gt;= AR$6, $E478 &lt; AQ$6), 0, 1)+IF(OR($F478 &gt;= AR$6, $G478 &lt; AQ$6), 0, 2)+1)</f>
        <v/>
      </c>
      <c r="AR478" s="68" t="str">
        <f ca="1">INDEX({"","_","-","="},IF(OR($D478 &gt;= AS$6, $E478 &lt; AR$6), 0, 1)+IF(OR($F478 &gt;= AS$6, $G478 &lt; AR$6), 0, 2)+1)</f>
        <v/>
      </c>
      <c r="AS478" s="68" t="str">
        <f ca="1">INDEX({"","_","-","="},IF(OR($D478 &gt;= AT$6, $E478 &lt; AS$6), 0, 1)+IF(OR($F478 &gt;= AT$6, $G478 &lt; AS$6), 0, 2)+1)</f>
        <v/>
      </c>
      <c r="AT478" s="68" t="str">
        <f ca="1">INDEX({"","_","-","="},IF(OR($D478 &gt;= AU$6, $E478 &lt; AT$6), 0, 1)+IF(OR($F478 &gt;= AU$6, $G478 &lt; AT$6), 0, 2)+1)</f>
        <v/>
      </c>
      <c r="AU478" s="68" t="str">
        <f ca="1">INDEX({"","_","-","="},IF(OR($D478 &gt;= AV$6, $E478 &lt; AU$6), 0, 1)+IF(OR($F478 &gt;= AV$6, $G478 &lt; AU$6), 0, 2)+1)</f>
        <v/>
      </c>
      <c r="AV478" s="68" t="str">
        <f ca="1">INDEX({"","_","-","="},IF(OR($D478 &gt;= AW$6, $E478 &lt; AV$6), 0, 1)+IF(OR($F478 &gt;= AW$6, $G478 &lt; AV$6), 0, 2)+1)</f>
        <v/>
      </c>
      <c r="AW478" s="68" t="str">
        <f ca="1">INDEX({"","_","-","="},IF(OR($D478 &gt;= AX$6, $E478 &lt; AW$6), 0, 1)+IF(OR($F478 &gt;= AX$6, $G478 &lt; AW$6), 0, 2)+1)</f>
        <v/>
      </c>
      <c r="AX478" s="68" t="str">
        <f ca="1">INDEX({"","_","-","="},IF(OR($D478 &gt;= AY$6, $E478 &lt; AX$6), 0, 1)+IF(OR($F478 &gt;= AY$6, $G478 &lt; AX$6), 0, 2)+1)</f>
        <v/>
      </c>
      <c r="AY478" s="68" t="str">
        <f ca="1">INDEX({"","_","-","="},IF(OR($D478 &gt;= AZ$6, $E478 &lt; AY$6), 0, 1)+IF(OR($F478 &gt;= AZ$6, $G478 &lt; AY$6), 0, 2)+1)</f>
        <v/>
      </c>
      <c r="AZ478" s="68" t="str">
        <f ca="1">INDEX({"","_","-","="},IF(OR($D478 &gt;= BA$6, $E478 &lt; AZ$6), 0, 1)+IF(OR($F478 &gt;= BA$6, $G478 &lt; AZ$6), 0, 2)+1)</f>
        <v/>
      </c>
      <c r="BA478" s="68" t="str">
        <f ca="1">INDEX({"","_","-","="},IF(OR($D478 &gt;= BB$6, $E478 &lt; BA$6), 0, 1)+IF(OR($F478 &gt;= BB$6, $G478 &lt; BA$6), 0, 2)+1)</f>
        <v/>
      </c>
      <c r="BB478" s="68" t="str">
        <f ca="1">INDEX({"","_","-","="},IF(OR($D478 &gt;= BC$6, $E478 &lt; BB$6), 0, 1)+IF(OR($F478 &gt;= BC$6, $G478 &lt; BB$6), 0, 2)+1)</f>
        <v/>
      </c>
      <c r="BC478" s="68" t="str">
        <f ca="1">INDEX({"","_","-","="},IF(OR($D478 &gt;= BD$6, $E478 &lt; BC$6), 0, 1)+IF(OR($F478 &gt;= BD$6, $G478 &lt; BC$6), 0, 2)+1)</f>
        <v/>
      </c>
      <c r="BD478" s="68" t="str">
        <f ca="1">INDEX({"","_","-","="},IF(OR($D478 &gt;= BE$6, $E478 &lt; BD$6), 0, 1)+IF(OR($F478 &gt;= BE$6, $G478 &lt; BD$6), 0, 2)+1)</f>
        <v/>
      </c>
      <c r="BE478" s="68" t="str">
        <f ca="1">INDEX({"","_","-","="},IF(OR($D478 &gt;= BF$6, $E478 &lt; BE$6), 0, 1)+IF(OR($F478 &gt;= BF$6, $G478 &lt; BE$6), 0, 2)+1)</f>
        <v/>
      </c>
      <c r="BF478" s="68" t="str">
        <f ca="1">INDEX({"","_","-","="},IF(OR($D478 &gt;= BG$6, $E478 &lt; BF$6), 0, 1)+IF(OR($F478 &gt;= BG$6, $G478 &lt; BF$6), 0, 2)+1)</f>
        <v/>
      </c>
      <c r="BG478" s="68" t="str">
        <f ca="1">INDEX({"","_","-","="},IF(OR($D478 &gt;= BH$6, $E478 &lt; BG$6), 0, 1)+IF(OR($F478 &gt;= BH$6, $G478 &lt; BG$6), 0, 2)+1)</f>
        <v/>
      </c>
      <c r="BH478" s="68" t="str">
        <f ca="1">INDEX({"","_","-","="},IF(OR($D478 &gt;= BI$6, $E478 &lt; BH$6), 0, 1)+IF(OR($F478 &gt;= BI$6, $G478 &lt; BH$6), 0, 2)+1)</f>
        <v/>
      </c>
      <c r="BI478" s="68" t="str">
        <f ca="1">INDEX({"","_","-","="},IF(OR($D478 &gt;= BJ$6, $E478 &lt; BI$6), 0, 1)+IF(OR($F478 &gt;= BJ$6, $G478 &lt; BI$6), 0, 2)+1)</f>
        <v/>
      </c>
      <c r="BJ478" s="68" t="str">
        <f ca="1">INDEX({"","_","-","="},IF(OR($D478 &gt;= BK$6, $E478 &lt; BJ$6), 0, 1)+IF(OR($F478 &gt;= BK$6, $G478 &lt; BJ$6), 0, 2)+1)</f>
        <v/>
      </c>
      <c r="BK478" s="68" t="str">
        <f ca="1">INDEX({"","_","-","="},IF(OR($D478 &gt;= BL$6, $E478 &lt; BK$6), 0, 1)+IF(OR($F478 &gt;= BL$6, $G478 &lt; BK$6), 0, 2)+1)</f>
        <v/>
      </c>
      <c r="BL478" s="68" t="str">
        <f ca="1">INDEX({"","_","-","="},IF(OR($D478 &gt;= BM$6, $E478 &lt; BL$6), 0, 1)+IF(OR($F478 &gt;= BM$6, $G478 &lt; BL$6), 0, 2)+1)</f>
        <v/>
      </c>
      <c r="BM478" s="68" t="str">
        <f ca="1">INDEX({"","_","-","="},IF(OR($D478 &gt;= BN$6, $E478 &lt; BM$6), 0, 1)+IF(OR($F478 &gt;= BN$6, $G478 &lt; BM$6), 0, 2)+1)</f>
        <v/>
      </c>
      <c r="BN478" s="68" t="str">
        <f ca="1">INDEX({"","_","-","="},IF(OR($D478 &gt;= BO$6, $E478 &lt; BN$6), 0, 1)+IF(OR($F478 &gt;= BO$6, $G478 &lt; BN$6), 0, 2)+1)</f>
        <v/>
      </c>
      <c r="BO478" s="68" t="str">
        <f ca="1">INDEX({"","_","-","="},IF(OR($D478 &gt;= BP$6, $E478 &lt; BO$6), 0, 1)+IF(OR($F478 &gt;= BP$6, $G478 &lt; BO$6), 0, 2)+1)</f>
        <v/>
      </c>
      <c r="BP478" s="68" t="str">
        <f ca="1">INDEX({"","_","-","="},IF(OR($D478 &gt;= BQ$6, $E478 &lt; BP$6), 0, 1)+IF(OR($F478 &gt;= BQ$6, $G478 &lt; BP$6), 0, 2)+1)</f>
        <v/>
      </c>
      <c r="BQ478" s="68" t="str">
        <f ca="1">INDEX({"","_","-","="},IF(OR($D478 &gt;= BR$6, $E478 &lt; BQ$6), 0, 1)+IF(OR($F478 &gt;= BR$6, $G478 &lt; BQ$6), 0, 2)+1)</f>
        <v/>
      </c>
      <c r="BR478" s="68" t="str">
        <f ca="1">INDEX({"","_","-","="},IF(OR($D478 &gt;= BS$6, $E478 &lt; BR$6), 0, 1)+IF(OR($F478 &gt;= BS$6, $G478 &lt; BR$6), 0, 2)+1)</f>
        <v/>
      </c>
      <c r="BS478" s="68" t="str">
        <f ca="1">INDEX({"","_","-","="},IF(OR($D478 &gt;= BT$6, $E478 &lt; BS$6), 0, 1)+IF(OR($F478 &gt;= BT$6, $G478 &lt; BS$6), 0, 2)+1)</f>
        <v/>
      </c>
      <c r="BT478" s="68" t="str">
        <f ca="1">INDEX({"","_","-","="},IF(OR($D478 &gt;= BU$6, $E478 &lt; BT$6), 0, 1)+IF(OR($F478 &gt;= BU$6, $G478 &lt; BT$6), 0, 2)+1)</f>
        <v/>
      </c>
      <c r="BU478" s="68" t="str">
        <f ca="1">INDEX({"","_","-","="},IF(OR($D478 &gt;= BV$6, $E478 &lt; BU$6), 0, 1)+IF(OR($F478 &gt;= BV$6, $G478 &lt; BU$6), 0, 2)+1)</f>
        <v/>
      </c>
      <c r="BV478" s="68" t="str">
        <f ca="1">INDEX({"","_","-","="},IF(OR($D478 &gt;= BW$6, $E478 &lt; BV$6), 0, 1)+IF(OR($F478 &gt;= BW$6, $G478 &lt; BV$6), 0, 2)+1)</f>
        <v/>
      </c>
      <c r="BW478" s="68" t="str">
        <f ca="1">INDEX({"","_","-","="},IF(OR($D478 &gt;= BX$6, $E478 &lt; BW$6), 0, 1)+IF(OR($F478 &gt;= BX$6, $G478 &lt; BW$6), 0, 2)+1)</f>
        <v/>
      </c>
      <c r="BX478" s="68" t="str">
        <f ca="1">INDEX({"","_","-","="},IF(OR($D478 &gt;= BY$6, $E478 &lt; BX$6), 0, 1)+IF(OR($F478 &gt;= BY$6, $G478 &lt; BX$6), 0, 2)+1)</f>
        <v/>
      </c>
      <c r="BY478" s="68" t="str">
        <f ca="1">INDEX({"","_","-","="},IF(OR($D478 &gt;= BZ$6, $E478 &lt; BY$6), 0, 1)+IF(OR($F478 &gt;= BZ$6, $G478 &lt; BY$6), 0, 2)+1)</f>
        <v/>
      </c>
      <c r="BZ478" s="68" t="str">
        <f ca="1">INDEX({"","_","-","="},IF(OR($D478 &gt;= CA$6, $E478 &lt; BZ$6), 0, 1)+IF(OR($F478 &gt;= CA$6, $G478 &lt; BZ$6), 0, 2)+1)</f>
        <v/>
      </c>
      <c r="CA478" s="68" t="str">
        <f ca="1">INDEX({"","_","-","="},IF(OR($D478 &gt;= CB$6, $E478 &lt; CA$6), 0, 1)+IF(OR($F478 &gt;= CB$6, $G478 &lt; CA$6), 0, 2)+1)</f>
        <v/>
      </c>
      <c r="CB478" s="68" t="str">
        <f ca="1">INDEX({"","_","-","="},IF(OR($D478 &gt;= CC$6, $E478 &lt; CB$6), 0, 1)+IF(OR($F478 &gt;= CC$6, $G478 &lt; CB$6), 0, 2)+1)</f>
        <v/>
      </c>
      <c r="CC478" s="68" t="str">
        <f ca="1">INDEX({"","_","-","="},IF(OR($D478 &gt;= CD$6, $E478 &lt; CC$6), 0, 1)+IF(OR($F478 &gt;= CD$6, $G478 &lt; CC$6), 0, 2)+1)</f>
        <v/>
      </c>
      <c r="CD478" s="68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IF('临-进度'!M474,'临-进度'!$A474,"")</f>
        <v/>
      </c>
      <c r="B479" s="8" t="str">
        <f ca="1">IF('临-进度'!M474,'临-进度'!$B474,"")</f>
        <v/>
      </c>
      <c r="C479" s="8" t="str">
        <f ca="1">IF('临-进度'!M474,'临-进度'!$E474,"")</f>
        <v/>
      </c>
      <c r="D479" s="40" t="str">
        <f ca="1">IF('临-进度'!$M474,'临-进度'!$I474,"")</f>
        <v/>
      </c>
      <c r="E479" s="40" t="str">
        <f ca="1">IF('临-进度'!$M474,'临-进度'!$AE474,"")</f>
        <v/>
      </c>
      <c r="F479" s="40" t="str">
        <f ca="1">IF('临-进度'!$M474,'临-进度'!$J474,"")</f>
        <v/>
      </c>
      <c r="G479" s="73" t="str">
        <f ca="1">IF('临-进度'!$M474,'临-进度'!$AF474,"")</f>
        <v/>
      </c>
      <c r="H479" s="68" t="str">
        <f ca="1">INDEX({"","_","-","="},IF(OR($D479 &gt;= I$6, $E479 &lt; H$6), 0, 1)+IF(OR($F479 &gt;= I$6, $G479 &lt; H$6), 0, 2)+1)</f>
        <v/>
      </c>
      <c r="I479" s="68" t="str">
        <f ca="1">INDEX({"","_","-","="},IF(OR($D479 &gt;= J$6, $E479 &lt; I$6), 0, 1)+IF(OR($F479 &gt;= J$6, $G479 &lt; I$6), 0, 2)+1)</f>
        <v/>
      </c>
      <c r="J479" s="68" t="str">
        <f ca="1">INDEX({"","_","-","="},IF(OR($D479 &gt;= K$6, $E479 &lt; J$6), 0, 1)+IF(OR($F479 &gt;= K$6, $G479 &lt; J$6), 0, 2)+1)</f>
        <v/>
      </c>
      <c r="K479" s="68" t="str">
        <f ca="1">INDEX({"","_","-","="},IF(OR($D479 &gt;= L$6, $E479 &lt; K$6), 0, 1)+IF(OR($F479 &gt;= L$6, $G479 &lt; K$6), 0, 2)+1)</f>
        <v/>
      </c>
      <c r="L479" s="68" t="str">
        <f ca="1">INDEX({"","_","-","="},IF(OR($D479 &gt;= M$6, $E479 &lt; L$6), 0, 1)+IF(OR($F479 &gt;= M$6, $G479 &lt; L$6), 0, 2)+1)</f>
        <v/>
      </c>
      <c r="M479" s="68" t="str">
        <f ca="1">INDEX({"","_","-","="},IF(OR($D479 &gt;= N$6, $E479 &lt; M$6), 0, 1)+IF(OR($F479 &gt;= N$6, $G479 &lt; M$6), 0, 2)+1)</f>
        <v/>
      </c>
      <c r="N479" s="68" t="str">
        <f ca="1">INDEX({"","_","-","="},IF(OR($D479 &gt;= O$6, $E479 &lt; N$6), 0, 1)+IF(OR($F479 &gt;= O$6, $G479 &lt; N$6), 0, 2)+1)</f>
        <v/>
      </c>
      <c r="O479" s="68" t="str">
        <f ca="1">INDEX({"","_","-","="},IF(OR($D479 &gt;= P$6, $E479 &lt; O$6), 0, 1)+IF(OR($F479 &gt;= P$6, $G479 &lt; O$6), 0, 2)+1)</f>
        <v/>
      </c>
      <c r="P479" s="68" t="str">
        <f ca="1">INDEX({"","_","-","="},IF(OR($D479 &gt;= Q$6, $E479 &lt; P$6), 0, 1)+IF(OR($F479 &gt;= Q$6, $G479 &lt; P$6), 0, 2)+1)</f>
        <v/>
      </c>
      <c r="Q479" s="68" t="str">
        <f ca="1">INDEX({"","_","-","="},IF(OR($D479 &gt;= R$6, $E479 &lt; Q$6), 0, 1)+IF(OR($F479 &gt;= R$6, $G479 &lt; Q$6), 0, 2)+1)</f>
        <v/>
      </c>
      <c r="R479" s="68" t="str">
        <f ca="1">INDEX({"","_","-","="},IF(OR($D479 &gt;= S$6, $E479 &lt; R$6), 0, 1)+IF(OR($F479 &gt;= S$6, $G479 &lt; R$6), 0, 2)+1)</f>
        <v/>
      </c>
      <c r="S479" s="68" t="str">
        <f ca="1">INDEX({"","_","-","="},IF(OR($D479 &gt;= T$6, $E479 &lt; S$6), 0, 1)+IF(OR($F479 &gt;= T$6, $G479 &lt; S$6), 0, 2)+1)</f>
        <v/>
      </c>
      <c r="T479" s="68" t="str">
        <f ca="1">INDEX({"","_","-","="},IF(OR($D479 &gt;= U$6, $E479 &lt; T$6), 0, 1)+IF(OR($F479 &gt;= U$6, $G479 &lt; T$6), 0, 2)+1)</f>
        <v/>
      </c>
      <c r="U479" s="68" t="str">
        <f ca="1">INDEX({"","_","-","="},IF(OR($D479 &gt;= V$6, $E479 &lt; U$6), 0, 1)+IF(OR($F479 &gt;= V$6, $G479 &lt; U$6), 0, 2)+1)</f>
        <v/>
      </c>
      <c r="V479" s="68" t="str">
        <f ca="1">INDEX({"","_","-","="},IF(OR($D479 &gt;= W$6, $E479 &lt; V$6), 0, 1)+IF(OR($F479 &gt;= W$6, $G479 &lt; V$6), 0, 2)+1)</f>
        <v/>
      </c>
      <c r="W479" s="68" t="str">
        <f ca="1">INDEX({"","_","-","="},IF(OR($D479 &gt;= X$6, $E479 &lt; W$6), 0, 1)+IF(OR($F479 &gt;= X$6, $G479 &lt; W$6), 0, 2)+1)</f>
        <v/>
      </c>
      <c r="X479" s="68" t="str">
        <f ca="1">INDEX({"","_","-","="},IF(OR($D479 &gt;= Y$6, $E479 &lt; X$6), 0, 1)+IF(OR($F479 &gt;= Y$6, $G479 &lt; X$6), 0, 2)+1)</f>
        <v/>
      </c>
      <c r="Y479" s="68" t="str">
        <f ca="1">INDEX({"","_","-","="},IF(OR($D479 &gt;= Z$6, $E479 &lt; Y$6), 0, 1)+IF(OR($F479 &gt;= Z$6, $G479 &lt; Y$6), 0, 2)+1)</f>
        <v/>
      </c>
      <c r="Z479" s="68" t="str">
        <f ca="1">INDEX({"","_","-","="},IF(OR($D479 &gt;= AA$6, $E479 &lt; Z$6), 0, 1)+IF(OR($F479 &gt;= AA$6, $G479 &lt; Z$6), 0, 2)+1)</f>
        <v/>
      </c>
      <c r="AA479" s="68" t="str">
        <f ca="1">INDEX({"","_","-","="},IF(OR($D479 &gt;= AB$6, $E479 &lt; AA$6), 0, 1)+IF(OR($F479 &gt;= AB$6, $G479 &lt; AA$6), 0, 2)+1)</f>
        <v/>
      </c>
      <c r="AB479" s="68" t="str">
        <f ca="1">INDEX({"","_","-","="},IF(OR($D479 &gt;= AC$6, $E479 &lt; AB$6), 0, 1)+IF(OR($F479 &gt;= AC$6, $G479 &lt; AB$6), 0, 2)+1)</f>
        <v/>
      </c>
      <c r="AC479" s="68" t="str">
        <f ca="1">INDEX({"","_","-","="},IF(OR($D479 &gt;= AD$6, $E479 &lt; AC$6), 0, 1)+IF(OR($F479 &gt;= AD$6, $G479 &lt; AC$6), 0, 2)+1)</f>
        <v/>
      </c>
      <c r="AD479" s="68" t="str">
        <f ca="1">INDEX({"","_","-","="},IF(OR($D479 &gt;= AE$6, $E479 &lt; AD$6), 0, 1)+IF(OR($F479 &gt;= AE$6, $G479 &lt; AD$6), 0, 2)+1)</f>
        <v/>
      </c>
      <c r="AE479" s="68" t="str">
        <f ca="1">INDEX({"","_","-","="},IF(OR($D479 &gt;= AF$6, $E479 &lt; AE$6), 0, 1)+IF(OR($F479 &gt;= AF$6, $G479 &lt; AE$6), 0, 2)+1)</f>
        <v/>
      </c>
      <c r="AF479" s="68" t="str">
        <f ca="1">INDEX({"","_","-","="},IF(OR($D479 &gt;= AG$6, $E479 &lt; AF$6), 0, 1)+IF(OR($F479 &gt;= AG$6, $G479 &lt; AF$6), 0, 2)+1)</f>
        <v/>
      </c>
      <c r="AG479" s="68" t="str">
        <f ca="1">INDEX({"","_","-","="},IF(OR($D479 &gt;= AH$6, $E479 &lt; AG$6), 0, 1)+IF(OR($F479 &gt;= AH$6, $G479 &lt; AG$6), 0, 2)+1)</f>
        <v/>
      </c>
      <c r="AH479" s="68" t="str">
        <f ca="1">INDEX({"","_","-","="},IF(OR($D479 &gt;= AI$6, $E479 &lt; AH$6), 0, 1)+IF(OR($F479 &gt;= AI$6, $G479 &lt; AH$6), 0, 2)+1)</f>
        <v/>
      </c>
      <c r="AI479" s="68" t="str">
        <f ca="1">INDEX({"","_","-","="},IF(OR($D479 &gt;= AJ$6, $E479 &lt; AI$6), 0, 1)+IF(OR($F479 &gt;= AJ$6, $G479 &lt; AI$6), 0, 2)+1)</f>
        <v/>
      </c>
      <c r="AJ479" s="68" t="str">
        <f ca="1">INDEX({"","_","-","="},IF(OR($D479 &gt;= AK$6, $E479 &lt; AJ$6), 0, 1)+IF(OR($F479 &gt;= AK$6, $G479 &lt; AJ$6), 0, 2)+1)</f>
        <v/>
      </c>
      <c r="AK479" s="68" t="str">
        <f ca="1">INDEX({"","_","-","="},IF(OR($D479 &gt;= AL$6, $E479 &lt; AK$6), 0, 1)+IF(OR($F479 &gt;= AL$6, $G479 &lt; AK$6), 0, 2)+1)</f>
        <v/>
      </c>
      <c r="AL479" s="68" t="str">
        <f ca="1">INDEX({"","_","-","="},IF(OR($D479 &gt;= AM$6, $E479 &lt; AL$6), 0, 1)+IF(OR($F479 &gt;= AM$6, $G479 &lt; AL$6), 0, 2)+1)</f>
        <v/>
      </c>
      <c r="AM479" s="68" t="str">
        <f ca="1">INDEX({"","_","-","="},IF(OR($D479 &gt;= AN$6, $E479 &lt; AM$6), 0, 1)+IF(OR($F479 &gt;= AN$6, $G479 &lt; AM$6), 0, 2)+1)</f>
        <v/>
      </c>
      <c r="AN479" s="68" t="str">
        <f ca="1">INDEX({"","_","-","="},IF(OR($D479 &gt;= AO$6, $E479 &lt; AN$6), 0, 1)+IF(OR($F479 &gt;= AO$6, $G479 &lt; AN$6), 0, 2)+1)</f>
        <v/>
      </c>
      <c r="AO479" s="68" t="str">
        <f ca="1">INDEX({"","_","-","="},IF(OR($D479 &gt;= AP$6, $E479 &lt; AO$6), 0, 1)+IF(OR($F479 &gt;= AP$6, $G479 &lt; AO$6), 0, 2)+1)</f>
        <v/>
      </c>
      <c r="AP479" s="68" t="str">
        <f ca="1">INDEX({"","_","-","="},IF(OR($D479 &gt;= AQ$6, $E479 &lt; AP$6), 0, 1)+IF(OR($F479 &gt;= AQ$6, $G479 &lt; AP$6), 0, 2)+1)</f>
        <v/>
      </c>
      <c r="AQ479" s="68" t="str">
        <f ca="1">INDEX({"","_","-","="},IF(OR($D479 &gt;= AR$6, $E479 &lt; AQ$6), 0, 1)+IF(OR($F479 &gt;= AR$6, $G479 &lt; AQ$6), 0, 2)+1)</f>
        <v/>
      </c>
      <c r="AR479" s="68" t="str">
        <f ca="1">INDEX({"","_","-","="},IF(OR($D479 &gt;= AS$6, $E479 &lt; AR$6), 0, 1)+IF(OR($F479 &gt;= AS$6, $G479 &lt; AR$6), 0, 2)+1)</f>
        <v/>
      </c>
      <c r="AS479" s="68" t="str">
        <f ca="1">INDEX({"","_","-","="},IF(OR($D479 &gt;= AT$6, $E479 &lt; AS$6), 0, 1)+IF(OR($F479 &gt;= AT$6, $G479 &lt; AS$6), 0, 2)+1)</f>
        <v/>
      </c>
      <c r="AT479" s="68" t="str">
        <f ca="1">INDEX({"","_","-","="},IF(OR($D479 &gt;= AU$6, $E479 &lt; AT$6), 0, 1)+IF(OR($F479 &gt;= AU$6, $G479 &lt; AT$6), 0, 2)+1)</f>
        <v/>
      </c>
      <c r="AU479" s="68" t="str">
        <f ca="1">INDEX({"","_","-","="},IF(OR($D479 &gt;= AV$6, $E479 &lt; AU$6), 0, 1)+IF(OR($F479 &gt;= AV$6, $G479 &lt; AU$6), 0, 2)+1)</f>
        <v/>
      </c>
      <c r="AV479" s="68" t="str">
        <f ca="1">INDEX({"","_","-","="},IF(OR($D479 &gt;= AW$6, $E479 &lt; AV$6), 0, 1)+IF(OR($F479 &gt;= AW$6, $G479 &lt; AV$6), 0, 2)+1)</f>
        <v/>
      </c>
      <c r="AW479" s="68" t="str">
        <f ca="1">INDEX({"","_","-","="},IF(OR($D479 &gt;= AX$6, $E479 &lt; AW$6), 0, 1)+IF(OR($F479 &gt;= AX$6, $G479 &lt; AW$6), 0, 2)+1)</f>
        <v/>
      </c>
      <c r="AX479" s="68" t="str">
        <f ca="1">INDEX({"","_","-","="},IF(OR($D479 &gt;= AY$6, $E479 &lt; AX$6), 0, 1)+IF(OR($F479 &gt;= AY$6, $G479 &lt; AX$6), 0, 2)+1)</f>
        <v/>
      </c>
      <c r="AY479" s="68" t="str">
        <f ca="1">INDEX({"","_","-","="},IF(OR($D479 &gt;= AZ$6, $E479 &lt; AY$6), 0, 1)+IF(OR($F479 &gt;= AZ$6, $G479 &lt; AY$6), 0, 2)+1)</f>
        <v/>
      </c>
      <c r="AZ479" s="68" t="str">
        <f ca="1">INDEX({"","_","-","="},IF(OR($D479 &gt;= BA$6, $E479 &lt; AZ$6), 0, 1)+IF(OR($F479 &gt;= BA$6, $G479 &lt; AZ$6), 0, 2)+1)</f>
        <v/>
      </c>
      <c r="BA479" s="68" t="str">
        <f ca="1">INDEX({"","_","-","="},IF(OR($D479 &gt;= BB$6, $E479 &lt; BA$6), 0, 1)+IF(OR($F479 &gt;= BB$6, $G479 &lt; BA$6), 0, 2)+1)</f>
        <v/>
      </c>
      <c r="BB479" s="68" t="str">
        <f ca="1">INDEX({"","_","-","="},IF(OR($D479 &gt;= BC$6, $E479 &lt; BB$6), 0, 1)+IF(OR($F479 &gt;= BC$6, $G479 &lt; BB$6), 0, 2)+1)</f>
        <v/>
      </c>
      <c r="BC479" s="68" t="str">
        <f ca="1">INDEX({"","_","-","="},IF(OR($D479 &gt;= BD$6, $E479 &lt; BC$6), 0, 1)+IF(OR($F479 &gt;= BD$6, $G479 &lt; BC$6), 0, 2)+1)</f>
        <v/>
      </c>
      <c r="BD479" s="68" t="str">
        <f ca="1">INDEX({"","_","-","="},IF(OR($D479 &gt;= BE$6, $E479 &lt; BD$6), 0, 1)+IF(OR($F479 &gt;= BE$6, $G479 &lt; BD$6), 0, 2)+1)</f>
        <v/>
      </c>
      <c r="BE479" s="68" t="str">
        <f ca="1">INDEX({"","_","-","="},IF(OR($D479 &gt;= BF$6, $E479 &lt; BE$6), 0, 1)+IF(OR($F479 &gt;= BF$6, $G479 &lt; BE$6), 0, 2)+1)</f>
        <v/>
      </c>
      <c r="BF479" s="68" t="str">
        <f ca="1">INDEX({"","_","-","="},IF(OR($D479 &gt;= BG$6, $E479 &lt; BF$6), 0, 1)+IF(OR($F479 &gt;= BG$6, $G479 &lt; BF$6), 0, 2)+1)</f>
        <v/>
      </c>
      <c r="BG479" s="68" t="str">
        <f ca="1">INDEX({"","_","-","="},IF(OR($D479 &gt;= BH$6, $E479 &lt; BG$6), 0, 1)+IF(OR($F479 &gt;= BH$6, $G479 &lt; BG$6), 0, 2)+1)</f>
        <v/>
      </c>
      <c r="BH479" s="68" t="str">
        <f ca="1">INDEX({"","_","-","="},IF(OR($D479 &gt;= BI$6, $E479 &lt; BH$6), 0, 1)+IF(OR($F479 &gt;= BI$6, $G479 &lt; BH$6), 0, 2)+1)</f>
        <v/>
      </c>
      <c r="BI479" s="68" t="str">
        <f ca="1">INDEX({"","_","-","="},IF(OR($D479 &gt;= BJ$6, $E479 &lt; BI$6), 0, 1)+IF(OR($F479 &gt;= BJ$6, $G479 &lt; BI$6), 0, 2)+1)</f>
        <v/>
      </c>
      <c r="BJ479" s="68" t="str">
        <f ca="1">INDEX({"","_","-","="},IF(OR($D479 &gt;= BK$6, $E479 &lt; BJ$6), 0, 1)+IF(OR($F479 &gt;= BK$6, $G479 &lt; BJ$6), 0, 2)+1)</f>
        <v/>
      </c>
      <c r="BK479" s="68" t="str">
        <f ca="1">INDEX({"","_","-","="},IF(OR($D479 &gt;= BL$6, $E479 &lt; BK$6), 0, 1)+IF(OR($F479 &gt;= BL$6, $G479 &lt; BK$6), 0, 2)+1)</f>
        <v/>
      </c>
      <c r="BL479" s="68" t="str">
        <f ca="1">INDEX({"","_","-","="},IF(OR($D479 &gt;= BM$6, $E479 &lt; BL$6), 0, 1)+IF(OR($F479 &gt;= BM$6, $G479 &lt; BL$6), 0, 2)+1)</f>
        <v/>
      </c>
      <c r="BM479" s="68" t="str">
        <f ca="1">INDEX({"","_","-","="},IF(OR($D479 &gt;= BN$6, $E479 &lt; BM$6), 0, 1)+IF(OR($F479 &gt;= BN$6, $G479 &lt; BM$6), 0, 2)+1)</f>
        <v/>
      </c>
      <c r="BN479" s="68" t="str">
        <f ca="1">INDEX({"","_","-","="},IF(OR($D479 &gt;= BO$6, $E479 &lt; BN$6), 0, 1)+IF(OR($F479 &gt;= BO$6, $G479 &lt; BN$6), 0, 2)+1)</f>
        <v/>
      </c>
      <c r="BO479" s="68" t="str">
        <f ca="1">INDEX({"","_","-","="},IF(OR($D479 &gt;= BP$6, $E479 &lt; BO$6), 0, 1)+IF(OR($F479 &gt;= BP$6, $G479 &lt; BO$6), 0, 2)+1)</f>
        <v/>
      </c>
      <c r="BP479" s="68" t="str">
        <f ca="1">INDEX({"","_","-","="},IF(OR($D479 &gt;= BQ$6, $E479 &lt; BP$6), 0, 1)+IF(OR($F479 &gt;= BQ$6, $G479 &lt; BP$6), 0, 2)+1)</f>
        <v/>
      </c>
      <c r="BQ479" s="68" t="str">
        <f ca="1">INDEX({"","_","-","="},IF(OR($D479 &gt;= BR$6, $E479 &lt; BQ$6), 0, 1)+IF(OR($F479 &gt;= BR$6, $G479 &lt; BQ$6), 0, 2)+1)</f>
        <v/>
      </c>
      <c r="BR479" s="68" t="str">
        <f ca="1">INDEX({"","_","-","="},IF(OR($D479 &gt;= BS$6, $E479 &lt; BR$6), 0, 1)+IF(OR($F479 &gt;= BS$6, $G479 &lt; BR$6), 0, 2)+1)</f>
        <v/>
      </c>
      <c r="BS479" s="68" t="str">
        <f ca="1">INDEX({"","_","-","="},IF(OR($D479 &gt;= BT$6, $E479 &lt; BS$6), 0, 1)+IF(OR($F479 &gt;= BT$6, $G479 &lt; BS$6), 0, 2)+1)</f>
        <v/>
      </c>
      <c r="BT479" s="68" t="str">
        <f ca="1">INDEX({"","_","-","="},IF(OR($D479 &gt;= BU$6, $E479 &lt; BT$6), 0, 1)+IF(OR($F479 &gt;= BU$6, $G479 &lt; BT$6), 0, 2)+1)</f>
        <v/>
      </c>
      <c r="BU479" s="68" t="str">
        <f ca="1">INDEX({"","_","-","="},IF(OR($D479 &gt;= BV$6, $E479 &lt; BU$6), 0, 1)+IF(OR($F479 &gt;= BV$6, $G479 &lt; BU$6), 0, 2)+1)</f>
        <v/>
      </c>
      <c r="BV479" s="68" t="str">
        <f ca="1">INDEX({"","_","-","="},IF(OR($D479 &gt;= BW$6, $E479 &lt; BV$6), 0, 1)+IF(OR($F479 &gt;= BW$6, $G479 &lt; BV$6), 0, 2)+1)</f>
        <v/>
      </c>
      <c r="BW479" s="68" t="str">
        <f ca="1">INDEX({"","_","-","="},IF(OR($D479 &gt;= BX$6, $E479 &lt; BW$6), 0, 1)+IF(OR($F479 &gt;= BX$6, $G479 &lt; BW$6), 0, 2)+1)</f>
        <v/>
      </c>
      <c r="BX479" s="68" t="str">
        <f ca="1">INDEX({"","_","-","="},IF(OR($D479 &gt;= BY$6, $E479 &lt; BX$6), 0, 1)+IF(OR($F479 &gt;= BY$6, $G479 &lt; BX$6), 0, 2)+1)</f>
        <v/>
      </c>
      <c r="BY479" s="68" t="str">
        <f ca="1">INDEX({"","_","-","="},IF(OR($D479 &gt;= BZ$6, $E479 &lt; BY$6), 0, 1)+IF(OR($F479 &gt;= BZ$6, $G479 &lt; BY$6), 0, 2)+1)</f>
        <v/>
      </c>
      <c r="BZ479" s="68" t="str">
        <f ca="1">INDEX({"","_","-","="},IF(OR($D479 &gt;= CA$6, $E479 &lt; BZ$6), 0, 1)+IF(OR($F479 &gt;= CA$6, $G479 &lt; BZ$6), 0, 2)+1)</f>
        <v/>
      </c>
      <c r="CA479" s="68" t="str">
        <f ca="1">INDEX({"","_","-","="},IF(OR($D479 &gt;= CB$6, $E479 &lt; CA$6), 0, 1)+IF(OR($F479 &gt;= CB$6, $G479 &lt; CA$6), 0, 2)+1)</f>
        <v/>
      </c>
      <c r="CB479" s="68" t="str">
        <f ca="1">INDEX({"","_","-","="},IF(OR($D479 &gt;= CC$6, $E479 &lt; CB$6), 0, 1)+IF(OR($F479 &gt;= CC$6, $G479 &lt; CB$6), 0, 2)+1)</f>
        <v/>
      </c>
      <c r="CC479" s="68" t="str">
        <f ca="1">INDEX({"","_","-","="},IF(OR($D479 &gt;= CD$6, $E479 &lt; CC$6), 0, 1)+IF(OR($F479 &gt;= CD$6, $G479 &lt; CC$6), 0, 2)+1)</f>
        <v/>
      </c>
      <c r="CD479" s="68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IF('临-进度'!M475,'临-进度'!$A475,"")</f>
        <v/>
      </c>
      <c r="B480" s="8" t="str">
        <f ca="1">IF('临-进度'!M475,'临-进度'!$B475,"")</f>
        <v/>
      </c>
      <c r="C480" s="8" t="str">
        <f ca="1">IF('临-进度'!M475,'临-进度'!$E475,"")</f>
        <v/>
      </c>
      <c r="D480" s="40" t="str">
        <f ca="1">IF('临-进度'!$M475,'临-进度'!$I475,"")</f>
        <v/>
      </c>
      <c r="E480" s="40" t="str">
        <f ca="1">IF('临-进度'!$M475,'临-进度'!$AE475,"")</f>
        <v/>
      </c>
      <c r="F480" s="40" t="str">
        <f ca="1">IF('临-进度'!$M475,'临-进度'!$J475,"")</f>
        <v/>
      </c>
      <c r="G480" s="73" t="str">
        <f ca="1">IF('临-进度'!$M475,'临-进度'!$AF475,"")</f>
        <v/>
      </c>
      <c r="H480" s="68" t="str">
        <f ca="1">INDEX({"","_","-","="},IF(OR($D480 &gt;= I$6, $E480 &lt; H$6), 0, 1)+IF(OR($F480 &gt;= I$6, $G480 &lt; H$6), 0, 2)+1)</f>
        <v/>
      </c>
      <c r="I480" s="68" t="str">
        <f ca="1">INDEX({"","_","-","="},IF(OR($D480 &gt;= J$6, $E480 &lt; I$6), 0, 1)+IF(OR($F480 &gt;= J$6, $G480 &lt; I$6), 0, 2)+1)</f>
        <v/>
      </c>
      <c r="J480" s="68" t="str">
        <f ca="1">INDEX({"","_","-","="},IF(OR($D480 &gt;= K$6, $E480 &lt; J$6), 0, 1)+IF(OR($F480 &gt;= K$6, $G480 &lt; J$6), 0, 2)+1)</f>
        <v/>
      </c>
      <c r="K480" s="68" t="str">
        <f ca="1">INDEX({"","_","-","="},IF(OR($D480 &gt;= L$6, $E480 &lt; K$6), 0, 1)+IF(OR($F480 &gt;= L$6, $G480 &lt; K$6), 0, 2)+1)</f>
        <v/>
      </c>
      <c r="L480" s="68" t="str">
        <f ca="1">INDEX({"","_","-","="},IF(OR($D480 &gt;= M$6, $E480 &lt; L$6), 0, 1)+IF(OR($F480 &gt;= M$6, $G480 &lt; L$6), 0, 2)+1)</f>
        <v/>
      </c>
      <c r="M480" s="68" t="str">
        <f ca="1">INDEX({"","_","-","="},IF(OR($D480 &gt;= N$6, $E480 &lt; M$6), 0, 1)+IF(OR($F480 &gt;= N$6, $G480 &lt; M$6), 0, 2)+1)</f>
        <v/>
      </c>
      <c r="N480" s="68" t="str">
        <f ca="1">INDEX({"","_","-","="},IF(OR($D480 &gt;= O$6, $E480 &lt; N$6), 0, 1)+IF(OR($F480 &gt;= O$6, $G480 &lt; N$6), 0, 2)+1)</f>
        <v/>
      </c>
      <c r="O480" s="68" t="str">
        <f ca="1">INDEX({"","_","-","="},IF(OR($D480 &gt;= P$6, $E480 &lt; O$6), 0, 1)+IF(OR($F480 &gt;= P$6, $G480 &lt; O$6), 0, 2)+1)</f>
        <v/>
      </c>
      <c r="P480" s="68" t="str">
        <f ca="1">INDEX({"","_","-","="},IF(OR($D480 &gt;= Q$6, $E480 &lt; P$6), 0, 1)+IF(OR($F480 &gt;= Q$6, $G480 &lt; P$6), 0, 2)+1)</f>
        <v/>
      </c>
      <c r="Q480" s="68" t="str">
        <f ca="1">INDEX({"","_","-","="},IF(OR($D480 &gt;= R$6, $E480 &lt; Q$6), 0, 1)+IF(OR($F480 &gt;= R$6, $G480 &lt; Q$6), 0, 2)+1)</f>
        <v/>
      </c>
      <c r="R480" s="68" t="str">
        <f ca="1">INDEX({"","_","-","="},IF(OR($D480 &gt;= S$6, $E480 &lt; R$6), 0, 1)+IF(OR($F480 &gt;= S$6, $G480 &lt; R$6), 0, 2)+1)</f>
        <v/>
      </c>
      <c r="S480" s="68" t="str">
        <f ca="1">INDEX({"","_","-","="},IF(OR($D480 &gt;= T$6, $E480 &lt; S$6), 0, 1)+IF(OR($F480 &gt;= T$6, $G480 &lt; S$6), 0, 2)+1)</f>
        <v/>
      </c>
      <c r="T480" s="68" t="str">
        <f ca="1">INDEX({"","_","-","="},IF(OR($D480 &gt;= U$6, $E480 &lt; T$6), 0, 1)+IF(OR($F480 &gt;= U$6, $G480 &lt; T$6), 0, 2)+1)</f>
        <v/>
      </c>
      <c r="U480" s="68" t="str">
        <f ca="1">INDEX({"","_","-","="},IF(OR($D480 &gt;= V$6, $E480 &lt; U$6), 0, 1)+IF(OR($F480 &gt;= V$6, $G480 &lt; U$6), 0, 2)+1)</f>
        <v/>
      </c>
      <c r="V480" s="68" t="str">
        <f ca="1">INDEX({"","_","-","="},IF(OR($D480 &gt;= W$6, $E480 &lt; V$6), 0, 1)+IF(OR($F480 &gt;= W$6, $G480 &lt; V$6), 0, 2)+1)</f>
        <v/>
      </c>
      <c r="W480" s="68" t="str">
        <f ca="1">INDEX({"","_","-","="},IF(OR($D480 &gt;= X$6, $E480 &lt; W$6), 0, 1)+IF(OR($F480 &gt;= X$6, $G480 &lt; W$6), 0, 2)+1)</f>
        <v/>
      </c>
      <c r="X480" s="68" t="str">
        <f ca="1">INDEX({"","_","-","="},IF(OR($D480 &gt;= Y$6, $E480 &lt; X$6), 0, 1)+IF(OR($F480 &gt;= Y$6, $G480 &lt; X$6), 0, 2)+1)</f>
        <v/>
      </c>
      <c r="Y480" s="68" t="str">
        <f ca="1">INDEX({"","_","-","="},IF(OR($D480 &gt;= Z$6, $E480 &lt; Y$6), 0, 1)+IF(OR($F480 &gt;= Z$6, $G480 &lt; Y$6), 0, 2)+1)</f>
        <v/>
      </c>
      <c r="Z480" s="68" t="str">
        <f ca="1">INDEX({"","_","-","="},IF(OR($D480 &gt;= AA$6, $E480 &lt; Z$6), 0, 1)+IF(OR($F480 &gt;= AA$6, $G480 &lt; Z$6), 0, 2)+1)</f>
        <v/>
      </c>
      <c r="AA480" s="68" t="str">
        <f ca="1">INDEX({"","_","-","="},IF(OR($D480 &gt;= AB$6, $E480 &lt; AA$6), 0, 1)+IF(OR($F480 &gt;= AB$6, $G480 &lt; AA$6), 0, 2)+1)</f>
        <v/>
      </c>
      <c r="AB480" s="68" t="str">
        <f ca="1">INDEX({"","_","-","="},IF(OR($D480 &gt;= AC$6, $E480 &lt; AB$6), 0, 1)+IF(OR($F480 &gt;= AC$6, $G480 &lt; AB$6), 0, 2)+1)</f>
        <v/>
      </c>
      <c r="AC480" s="68" t="str">
        <f ca="1">INDEX({"","_","-","="},IF(OR($D480 &gt;= AD$6, $E480 &lt; AC$6), 0, 1)+IF(OR($F480 &gt;= AD$6, $G480 &lt; AC$6), 0, 2)+1)</f>
        <v/>
      </c>
      <c r="AD480" s="68" t="str">
        <f ca="1">INDEX({"","_","-","="},IF(OR($D480 &gt;= AE$6, $E480 &lt; AD$6), 0, 1)+IF(OR($F480 &gt;= AE$6, $G480 &lt; AD$6), 0, 2)+1)</f>
        <v/>
      </c>
      <c r="AE480" s="68" t="str">
        <f ca="1">INDEX({"","_","-","="},IF(OR($D480 &gt;= AF$6, $E480 &lt; AE$6), 0, 1)+IF(OR($F480 &gt;= AF$6, $G480 &lt; AE$6), 0, 2)+1)</f>
        <v/>
      </c>
      <c r="AF480" s="68" t="str">
        <f ca="1">INDEX({"","_","-","="},IF(OR($D480 &gt;= AG$6, $E480 &lt; AF$6), 0, 1)+IF(OR($F480 &gt;= AG$6, $G480 &lt; AF$6), 0, 2)+1)</f>
        <v/>
      </c>
      <c r="AG480" s="68" t="str">
        <f ca="1">INDEX({"","_","-","="},IF(OR($D480 &gt;= AH$6, $E480 &lt; AG$6), 0, 1)+IF(OR($F480 &gt;= AH$6, $G480 &lt; AG$6), 0, 2)+1)</f>
        <v/>
      </c>
      <c r="AH480" s="68" t="str">
        <f ca="1">INDEX({"","_","-","="},IF(OR($D480 &gt;= AI$6, $E480 &lt; AH$6), 0, 1)+IF(OR($F480 &gt;= AI$6, $G480 &lt; AH$6), 0, 2)+1)</f>
        <v/>
      </c>
      <c r="AI480" s="68" t="str">
        <f ca="1">INDEX({"","_","-","="},IF(OR($D480 &gt;= AJ$6, $E480 &lt; AI$6), 0, 1)+IF(OR($F480 &gt;= AJ$6, $G480 &lt; AI$6), 0, 2)+1)</f>
        <v/>
      </c>
      <c r="AJ480" s="68" t="str">
        <f ca="1">INDEX({"","_","-","="},IF(OR($D480 &gt;= AK$6, $E480 &lt; AJ$6), 0, 1)+IF(OR($F480 &gt;= AK$6, $G480 &lt; AJ$6), 0, 2)+1)</f>
        <v/>
      </c>
      <c r="AK480" s="68" t="str">
        <f ca="1">INDEX({"","_","-","="},IF(OR($D480 &gt;= AL$6, $E480 &lt; AK$6), 0, 1)+IF(OR($F480 &gt;= AL$6, $G480 &lt; AK$6), 0, 2)+1)</f>
        <v/>
      </c>
      <c r="AL480" s="68" t="str">
        <f ca="1">INDEX({"","_","-","="},IF(OR($D480 &gt;= AM$6, $E480 &lt; AL$6), 0, 1)+IF(OR($F480 &gt;= AM$6, $G480 &lt; AL$6), 0, 2)+1)</f>
        <v/>
      </c>
      <c r="AM480" s="68" t="str">
        <f ca="1">INDEX({"","_","-","="},IF(OR($D480 &gt;= AN$6, $E480 &lt; AM$6), 0, 1)+IF(OR($F480 &gt;= AN$6, $G480 &lt; AM$6), 0, 2)+1)</f>
        <v/>
      </c>
      <c r="AN480" s="68" t="str">
        <f ca="1">INDEX({"","_","-","="},IF(OR($D480 &gt;= AO$6, $E480 &lt; AN$6), 0, 1)+IF(OR($F480 &gt;= AO$6, $G480 &lt; AN$6), 0, 2)+1)</f>
        <v/>
      </c>
      <c r="AO480" s="68" t="str">
        <f ca="1">INDEX({"","_","-","="},IF(OR($D480 &gt;= AP$6, $E480 &lt; AO$6), 0, 1)+IF(OR($F480 &gt;= AP$6, $G480 &lt; AO$6), 0, 2)+1)</f>
        <v/>
      </c>
      <c r="AP480" s="68" t="str">
        <f ca="1">INDEX({"","_","-","="},IF(OR($D480 &gt;= AQ$6, $E480 &lt; AP$6), 0, 1)+IF(OR($F480 &gt;= AQ$6, $G480 &lt; AP$6), 0, 2)+1)</f>
        <v/>
      </c>
      <c r="AQ480" s="68" t="str">
        <f ca="1">INDEX({"","_","-","="},IF(OR($D480 &gt;= AR$6, $E480 &lt; AQ$6), 0, 1)+IF(OR($F480 &gt;= AR$6, $G480 &lt; AQ$6), 0, 2)+1)</f>
        <v/>
      </c>
      <c r="AR480" s="68" t="str">
        <f ca="1">INDEX({"","_","-","="},IF(OR($D480 &gt;= AS$6, $E480 &lt; AR$6), 0, 1)+IF(OR($F480 &gt;= AS$6, $G480 &lt; AR$6), 0, 2)+1)</f>
        <v/>
      </c>
      <c r="AS480" s="68" t="str">
        <f ca="1">INDEX({"","_","-","="},IF(OR($D480 &gt;= AT$6, $E480 &lt; AS$6), 0, 1)+IF(OR($F480 &gt;= AT$6, $G480 &lt; AS$6), 0, 2)+1)</f>
        <v/>
      </c>
      <c r="AT480" s="68" t="str">
        <f ca="1">INDEX({"","_","-","="},IF(OR($D480 &gt;= AU$6, $E480 &lt; AT$6), 0, 1)+IF(OR($F480 &gt;= AU$6, $G480 &lt; AT$6), 0, 2)+1)</f>
        <v/>
      </c>
      <c r="AU480" s="68" t="str">
        <f ca="1">INDEX({"","_","-","="},IF(OR($D480 &gt;= AV$6, $E480 &lt; AU$6), 0, 1)+IF(OR($F480 &gt;= AV$6, $G480 &lt; AU$6), 0, 2)+1)</f>
        <v/>
      </c>
      <c r="AV480" s="68" t="str">
        <f ca="1">INDEX({"","_","-","="},IF(OR($D480 &gt;= AW$6, $E480 &lt; AV$6), 0, 1)+IF(OR($F480 &gt;= AW$6, $G480 &lt; AV$6), 0, 2)+1)</f>
        <v/>
      </c>
      <c r="AW480" s="68" t="str">
        <f ca="1">INDEX({"","_","-","="},IF(OR($D480 &gt;= AX$6, $E480 &lt; AW$6), 0, 1)+IF(OR($F480 &gt;= AX$6, $G480 &lt; AW$6), 0, 2)+1)</f>
        <v/>
      </c>
      <c r="AX480" s="68" t="str">
        <f ca="1">INDEX({"","_","-","="},IF(OR($D480 &gt;= AY$6, $E480 &lt; AX$6), 0, 1)+IF(OR($F480 &gt;= AY$6, $G480 &lt; AX$6), 0, 2)+1)</f>
        <v/>
      </c>
      <c r="AY480" s="68" t="str">
        <f ca="1">INDEX({"","_","-","="},IF(OR($D480 &gt;= AZ$6, $E480 &lt; AY$6), 0, 1)+IF(OR($F480 &gt;= AZ$6, $G480 &lt; AY$6), 0, 2)+1)</f>
        <v/>
      </c>
      <c r="AZ480" s="68" t="str">
        <f ca="1">INDEX({"","_","-","="},IF(OR($D480 &gt;= BA$6, $E480 &lt; AZ$6), 0, 1)+IF(OR($F480 &gt;= BA$6, $G480 &lt; AZ$6), 0, 2)+1)</f>
        <v/>
      </c>
      <c r="BA480" s="68" t="str">
        <f ca="1">INDEX({"","_","-","="},IF(OR($D480 &gt;= BB$6, $E480 &lt; BA$6), 0, 1)+IF(OR($F480 &gt;= BB$6, $G480 &lt; BA$6), 0, 2)+1)</f>
        <v/>
      </c>
      <c r="BB480" s="68" t="str">
        <f ca="1">INDEX({"","_","-","="},IF(OR($D480 &gt;= BC$6, $E480 &lt; BB$6), 0, 1)+IF(OR($F480 &gt;= BC$6, $G480 &lt; BB$6), 0, 2)+1)</f>
        <v/>
      </c>
      <c r="BC480" s="68" t="str">
        <f ca="1">INDEX({"","_","-","="},IF(OR($D480 &gt;= BD$6, $E480 &lt; BC$6), 0, 1)+IF(OR($F480 &gt;= BD$6, $G480 &lt; BC$6), 0, 2)+1)</f>
        <v/>
      </c>
      <c r="BD480" s="68" t="str">
        <f ca="1">INDEX({"","_","-","="},IF(OR($D480 &gt;= BE$6, $E480 &lt; BD$6), 0, 1)+IF(OR($F480 &gt;= BE$6, $G480 &lt; BD$6), 0, 2)+1)</f>
        <v/>
      </c>
      <c r="BE480" s="68" t="str">
        <f ca="1">INDEX({"","_","-","="},IF(OR($D480 &gt;= BF$6, $E480 &lt; BE$6), 0, 1)+IF(OR($F480 &gt;= BF$6, $G480 &lt; BE$6), 0, 2)+1)</f>
        <v/>
      </c>
      <c r="BF480" s="68" t="str">
        <f ca="1">INDEX({"","_","-","="},IF(OR($D480 &gt;= BG$6, $E480 &lt; BF$6), 0, 1)+IF(OR($F480 &gt;= BG$6, $G480 &lt; BF$6), 0, 2)+1)</f>
        <v/>
      </c>
      <c r="BG480" s="68" t="str">
        <f ca="1">INDEX({"","_","-","="},IF(OR($D480 &gt;= BH$6, $E480 &lt; BG$6), 0, 1)+IF(OR($F480 &gt;= BH$6, $G480 &lt; BG$6), 0, 2)+1)</f>
        <v/>
      </c>
      <c r="BH480" s="68" t="str">
        <f ca="1">INDEX({"","_","-","="},IF(OR($D480 &gt;= BI$6, $E480 &lt; BH$6), 0, 1)+IF(OR($F480 &gt;= BI$6, $G480 &lt; BH$6), 0, 2)+1)</f>
        <v/>
      </c>
      <c r="BI480" s="68" t="str">
        <f ca="1">INDEX({"","_","-","="},IF(OR($D480 &gt;= BJ$6, $E480 &lt; BI$6), 0, 1)+IF(OR($F480 &gt;= BJ$6, $G480 &lt; BI$6), 0, 2)+1)</f>
        <v/>
      </c>
      <c r="BJ480" s="68" t="str">
        <f ca="1">INDEX({"","_","-","="},IF(OR($D480 &gt;= BK$6, $E480 &lt; BJ$6), 0, 1)+IF(OR($F480 &gt;= BK$6, $G480 &lt; BJ$6), 0, 2)+1)</f>
        <v/>
      </c>
      <c r="BK480" s="68" t="str">
        <f ca="1">INDEX({"","_","-","="},IF(OR($D480 &gt;= BL$6, $E480 &lt; BK$6), 0, 1)+IF(OR($F480 &gt;= BL$6, $G480 &lt; BK$6), 0, 2)+1)</f>
        <v/>
      </c>
      <c r="BL480" s="68" t="str">
        <f ca="1">INDEX({"","_","-","="},IF(OR($D480 &gt;= BM$6, $E480 &lt; BL$6), 0, 1)+IF(OR($F480 &gt;= BM$6, $G480 &lt; BL$6), 0, 2)+1)</f>
        <v/>
      </c>
      <c r="BM480" s="68" t="str">
        <f ca="1">INDEX({"","_","-","="},IF(OR($D480 &gt;= BN$6, $E480 &lt; BM$6), 0, 1)+IF(OR($F480 &gt;= BN$6, $G480 &lt; BM$6), 0, 2)+1)</f>
        <v/>
      </c>
      <c r="BN480" s="68" t="str">
        <f ca="1">INDEX({"","_","-","="},IF(OR($D480 &gt;= BO$6, $E480 &lt; BN$6), 0, 1)+IF(OR($F480 &gt;= BO$6, $G480 &lt; BN$6), 0, 2)+1)</f>
        <v/>
      </c>
      <c r="BO480" s="68" t="str">
        <f ca="1">INDEX({"","_","-","="},IF(OR($D480 &gt;= BP$6, $E480 &lt; BO$6), 0, 1)+IF(OR($F480 &gt;= BP$6, $G480 &lt; BO$6), 0, 2)+1)</f>
        <v/>
      </c>
      <c r="BP480" s="68" t="str">
        <f ca="1">INDEX({"","_","-","="},IF(OR($D480 &gt;= BQ$6, $E480 &lt; BP$6), 0, 1)+IF(OR($F480 &gt;= BQ$6, $G480 &lt; BP$6), 0, 2)+1)</f>
        <v/>
      </c>
      <c r="BQ480" s="68" t="str">
        <f ca="1">INDEX({"","_","-","="},IF(OR($D480 &gt;= BR$6, $E480 &lt; BQ$6), 0, 1)+IF(OR($F480 &gt;= BR$6, $G480 &lt; BQ$6), 0, 2)+1)</f>
        <v/>
      </c>
      <c r="BR480" s="68" t="str">
        <f ca="1">INDEX({"","_","-","="},IF(OR($D480 &gt;= BS$6, $E480 &lt; BR$6), 0, 1)+IF(OR($F480 &gt;= BS$6, $G480 &lt; BR$6), 0, 2)+1)</f>
        <v/>
      </c>
      <c r="BS480" s="68" t="str">
        <f ca="1">INDEX({"","_","-","="},IF(OR($D480 &gt;= BT$6, $E480 &lt; BS$6), 0, 1)+IF(OR($F480 &gt;= BT$6, $G480 &lt; BS$6), 0, 2)+1)</f>
        <v/>
      </c>
      <c r="BT480" s="68" t="str">
        <f ca="1">INDEX({"","_","-","="},IF(OR($D480 &gt;= BU$6, $E480 &lt; BT$6), 0, 1)+IF(OR($F480 &gt;= BU$6, $G480 &lt; BT$6), 0, 2)+1)</f>
        <v/>
      </c>
      <c r="BU480" s="68" t="str">
        <f ca="1">INDEX({"","_","-","="},IF(OR($D480 &gt;= BV$6, $E480 &lt; BU$6), 0, 1)+IF(OR($F480 &gt;= BV$6, $G480 &lt; BU$6), 0, 2)+1)</f>
        <v/>
      </c>
      <c r="BV480" s="68" t="str">
        <f ca="1">INDEX({"","_","-","="},IF(OR($D480 &gt;= BW$6, $E480 &lt; BV$6), 0, 1)+IF(OR($F480 &gt;= BW$6, $G480 &lt; BV$6), 0, 2)+1)</f>
        <v/>
      </c>
      <c r="BW480" s="68" t="str">
        <f ca="1">INDEX({"","_","-","="},IF(OR($D480 &gt;= BX$6, $E480 &lt; BW$6), 0, 1)+IF(OR($F480 &gt;= BX$6, $G480 &lt; BW$6), 0, 2)+1)</f>
        <v/>
      </c>
      <c r="BX480" s="68" t="str">
        <f ca="1">INDEX({"","_","-","="},IF(OR($D480 &gt;= BY$6, $E480 &lt; BX$6), 0, 1)+IF(OR($F480 &gt;= BY$6, $G480 &lt; BX$6), 0, 2)+1)</f>
        <v/>
      </c>
      <c r="BY480" s="68" t="str">
        <f ca="1">INDEX({"","_","-","="},IF(OR($D480 &gt;= BZ$6, $E480 &lt; BY$6), 0, 1)+IF(OR($F480 &gt;= BZ$6, $G480 &lt; BY$6), 0, 2)+1)</f>
        <v/>
      </c>
      <c r="BZ480" s="68" t="str">
        <f ca="1">INDEX({"","_","-","="},IF(OR($D480 &gt;= CA$6, $E480 &lt; BZ$6), 0, 1)+IF(OR($F480 &gt;= CA$6, $G480 &lt; BZ$6), 0, 2)+1)</f>
        <v/>
      </c>
      <c r="CA480" s="68" t="str">
        <f ca="1">INDEX({"","_","-","="},IF(OR($D480 &gt;= CB$6, $E480 &lt; CA$6), 0, 1)+IF(OR($F480 &gt;= CB$6, $G480 &lt; CA$6), 0, 2)+1)</f>
        <v/>
      </c>
      <c r="CB480" s="68" t="str">
        <f ca="1">INDEX({"","_","-","="},IF(OR($D480 &gt;= CC$6, $E480 &lt; CB$6), 0, 1)+IF(OR($F480 &gt;= CC$6, $G480 &lt; CB$6), 0, 2)+1)</f>
        <v/>
      </c>
      <c r="CC480" s="68" t="str">
        <f ca="1">INDEX({"","_","-","="},IF(OR($D480 &gt;= CD$6, $E480 &lt; CC$6), 0, 1)+IF(OR($F480 &gt;= CD$6, $G480 &lt; CC$6), 0, 2)+1)</f>
        <v/>
      </c>
      <c r="CD480" s="68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IF('临-进度'!M476,'临-进度'!$A476,"")</f>
        <v/>
      </c>
      <c r="B481" s="8" t="str">
        <f ca="1">IF('临-进度'!M476,'临-进度'!$B476,"")</f>
        <v/>
      </c>
      <c r="C481" s="8" t="str">
        <f ca="1">IF('临-进度'!M476,'临-进度'!$E476,"")</f>
        <v/>
      </c>
      <c r="D481" s="40" t="str">
        <f ca="1">IF('临-进度'!$M476,'临-进度'!$I476,"")</f>
        <v/>
      </c>
      <c r="E481" s="40" t="str">
        <f ca="1">IF('临-进度'!$M476,'临-进度'!$AE476,"")</f>
        <v/>
      </c>
      <c r="F481" s="40" t="str">
        <f ca="1">IF('临-进度'!$M476,'临-进度'!$J476,"")</f>
        <v/>
      </c>
      <c r="G481" s="73" t="str">
        <f ca="1">IF('临-进度'!$M476,'临-进度'!$AF476,"")</f>
        <v/>
      </c>
      <c r="H481" s="68" t="str">
        <f ca="1">INDEX({"","_","-","="},IF(OR($D481 &gt;= I$6, $E481 &lt; H$6), 0, 1)+IF(OR($F481 &gt;= I$6, $G481 &lt; H$6), 0, 2)+1)</f>
        <v/>
      </c>
      <c r="I481" s="68" t="str">
        <f ca="1">INDEX({"","_","-","="},IF(OR($D481 &gt;= J$6, $E481 &lt; I$6), 0, 1)+IF(OR($F481 &gt;= J$6, $G481 &lt; I$6), 0, 2)+1)</f>
        <v/>
      </c>
      <c r="J481" s="68" t="str">
        <f ca="1">INDEX({"","_","-","="},IF(OR($D481 &gt;= K$6, $E481 &lt; J$6), 0, 1)+IF(OR($F481 &gt;= K$6, $G481 &lt; J$6), 0, 2)+1)</f>
        <v/>
      </c>
      <c r="K481" s="68" t="str">
        <f ca="1">INDEX({"","_","-","="},IF(OR($D481 &gt;= L$6, $E481 &lt; K$6), 0, 1)+IF(OR($F481 &gt;= L$6, $G481 &lt; K$6), 0, 2)+1)</f>
        <v/>
      </c>
      <c r="L481" s="68" t="str">
        <f ca="1">INDEX({"","_","-","="},IF(OR($D481 &gt;= M$6, $E481 &lt; L$6), 0, 1)+IF(OR($F481 &gt;= M$6, $G481 &lt; L$6), 0, 2)+1)</f>
        <v/>
      </c>
      <c r="M481" s="68" t="str">
        <f ca="1">INDEX({"","_","-","="},IF(OR($D481 &gt;= N$6, $E481 &lt; M$6), 0, 1)+IF(OR($F481 &gt;= N$6, $G481 &lt; M$6), 0, 2)+1)</f>
        <v/>
      </c>
      <c r="N481" s="68" t="str">
        <f ca="1">INDEX({"","_","-","="},IF(OR($D481 &gt;= O$6, $E481 &lt; N$6), 0, 1)+IF(OR($F481 &gt;= O$6, $G481 &lt; N$6), 0, 2)+1)</f>
        <v/>
      </c>
      <c r="O481" s="68" t="str">
        <f ca="1">INDEX({"","_","-","="},IF(OR($D481 &gt;= P$6, $E481 &lt; O$6), 0, 1)+IF(OR($F481 &gt;= P$6, $G481 &lt; O$6), 0, 2)+1)</f>
        <v/>
      </c>
      <c r="P481" s="68" t="str">
        <f ca="1">INDEX({"","_","-","="},IF(OR($D481 &gt;= Q$6, $E481 &lt; P$6), 0, 1)+IF(OR($F481 &gt;= Q$6, $G481 &lt; P$6), 0, 2)+1)</f>
        <v/>
      </c>
      <c r="Q481" s="68" t="str">
        <f ca="1">INDEX({"","_","-","="},IF(OR($D481 &gt;= R$6, $E481 &lt; Q$6), 0, 1)+IF(OR($F481 &gt;= R$6, $G481 &lt; Q$6), 0, 2)+1)</f>
        <v/>
      </c>
      <c r="R481" s="68" t="str">
        <f ca="1">INDEX({"","_","-","="},IF(OR($D481 &gt;= S$6, $E481 &lt; R$6), 0, 1)+IF(OR($F481 &gt;= S$6, $G481 &lt; R$6), 0, 2)+1)</f>
        <v/>
      </c>
      <c r="S481" s="68" t="str">
        <f ca="1">INDEX({"","_","-","="},IF(OR($D481 &gt;= T$6, $E481 &lt; S$6), 0, 1)+IF(OR($F481 &gt;= T$6, $G481 &lt; S$6), 0, 2)+1)</f>
        <v/>
      </c>
      <c r="T481" s="68" t="str">
        <f ca="1">INDEX({"","_","-","="},IF(OR($D481 &gt;= U$6, $E481 &lt; T$6), 0, 1)+IF(OR($F481 &gt;= U$6, $G481 &lt; T$6), 0, 2)+1)</f>
        <v/>
      </c>
      <c r="U481" s="68" t="str">
        <f ca="1">INDEX({"","_","-","="},IF(OR($D481 &gt;= V$6, $E481 &lt; U$6), 0, 1)+IF(OR($F481 &gt;= V$6, $G481 &lt; U$6), 0, 2)+1)</f>
        <v/>
      </c>
      <c r="V481" s="68" t="str">
        <f ca="1">INDEX({"","_","-","="},IF(OR($D481 &gt;= W$6, $E481 &lt; V$6), 0, 1)+IF(OR($F481 &gt;= W$6, $G481 &lt; V$6), 0, 2)+1)</f>
        <v/>
      </c>
      <c r="W481" s="68" t="str">
        <f ca="1">INDEX({"","_","-","="},IF(OR($D481 &gt;= X$6, $E481 &lt; W$6), 0, 1)+IF(OR($F481 &gt;= X$6, $G481 &lt; W$6), 0, 2)+1)</f>
        <v/>
      </c>
      <c r="X481" s="68" t="str">
        <f ca="1">INDEX({"","_","-","="},IF(OR($D481 &gt;= Y$6, $E481 &lt; X$6), 0, 1)+IF(OR($F481 &gt;= Y$6, $G481 &lt; X$6), 0, 2)+1)</f>
        <v/>
      </c>
      <c r="Y481" s="68" t="str">
        <f ca="1">INDEX({"","_","-","="},IF(OR($D481 &gt;= Z$6, $E481 &lt; Y$6), 0, 1)+IF(OR($F481 &gt;= Z$6, $G481 &lt; Y$6), 0, 2)+1)</f>
        <v/>
      </c>
      <c r="Z481" s="68" t="str">
        <f ca="1">INDEX({"","_","-","="},IF(OR($D481 &gt;= AA$6, $E481 &lt; Z$6), 0, 1)+IF(OR($F481 &gt;= AA$6, $G481 &lt; Z$6), 0, 2)+1)</f>
        <v/>
      </c>
      <c r="AA481" s="68" t="str">
        <f ca="1">INDEX({"","_","-","="},IF(OR($D481 &gt;= AB$6, $E481 &lt; AA$6), 0, 1)+IF(OR($F481 &gt;= AB$6, $G481 &lt; AA$6), 0, 2)+1)</f>
        <v/>
      </c>
      <c r="AB481" s="68" t="str">
        <f ca="1">INDEX({"","_","-","="},IF(OR($D481 &gt;= AC$6, $E481 &lt; AB$6), 0, 1)+IF(OR($F481 &gt;= AC$6, $G481 &lt; AB$6), 0, 2)+1)</f>
        <v/>
      </c>
      <c r="AC481" s="68" t="str">
        <f ca="1">INDEX({"","_","-","="},IF(OR($D481 &gt;= AD$6, $E481 &lt; AC$6), 0, 1)+IF(OR($F481 &gt;= AD$6, $G481 &lt; AC$6), 0, 2)+1)</f>
        <v/>
      </c>
      <c r="AD481" s="68" t="str">
        <f ca="1">INDEX({"","_","-","="},IF(OR($D481 &gt;= AE$6, $E481 &lt; AD$6), 0, 1)+IF(OR($F481 &gt;= AE$6, $G481 &lt; AD$6), 0, 2)+1)</f>
        <v/>
      </c>
      <c r="AE481" s="68" t="str">
        <f ca="1">INDEX({"","_","-","="},IF(OR($D481 &gt;= AF$6, $E481 &lt; AE$6), 0, 1)+IF(OR($F481 &gt;= AF$6, $G481 &lt; AE$6), 0, 2)+1)</f>
        <v/>
      </c>
      <c r="AF481" s="68" t="str">
        <f ca="1">INDEX({"","_","-","="},IF(OR($D481 &gt;= AG$6, $E481 &lt; AF$6), 0, 1)+IF(OR($F481 &gt;= AG$6, $G481 &lt; AF$6), 0, 2)+1)</f>
        <v/>
      </c>
      <c r="AG481" s="68" t="str">
        <f ca="1">INDEX({"","_","-","="},IF(OR($D481 &gt;= AH$6, $E481 &lt; AG$6), 0, 1)+IF(OR($F481 &gt;= AH$6, $G481 &lt; AG$6), 0, 2)+1)</f>
        <v/>
      </c>
      <c r="AH481" s="68" t="str">
        <f ca="1">INDEX({"","_","-","="},IF(OR($D481 &gt;= AI$6, $E481 &lt; AH$6), 0, 1)+IF(OR($F481 &gt;= AI$6, $G481 &lt; AH$6), 0, 2)+1)</f>
        <v/>
      </c>
      <c r="AI481" s="68" t="str">
        <f ca="1">INDEX({"","_","-","="},IF(OR($D481 &gt;= AJ$6, $E481 &lt; AI$6), 0, 1)+IF(OR($F481 &gt;= AJ$6, $G481 &lt; AI$6), 0, 2)+1)</f>
        <v/>
      </c>
      <c r="AJ481" s="68" t="str">
        <f ca="1">INDEX({"","_","-","="},IF(OR($D481 &gt;= AK$6, $E481 &lt; AJ$6), 0, 1)+IF(OR($F481 &gt;= AK$6, $G481 &lt; AJ$6), 0, 2)+1)</f>
        <v/>
      </c>
      <c r="AK481" s="68" t="str">
        <f ca="1">INDEX({"","_","-","="},IF(OR($D481 &gt;= AL$6, $E481 &lt; AK$6), 0, 1)+IF(OR($F481 &gt;= AL$6, $G481 &lt; AK$6), 0, 2)+1)</f>
        <v/>
      </c>
      <c r="AL481" s="68" t="str">
        <f ca="1">INDEX({"","_","-","="},IF(OR($D481 &gt;= AM$6, $E481 &lt; AL$6), 0, 1)+IF(OR($F481 &gt;= AM$6, $G481 &lt; AL$6), 0, 2)+1)</f>
        <v/>
      </c>
      <c r="AM481" s="68" t="str">
        <f ca="1">INDEX({"","_","-","="},IF(OR($D481 &gt;= AN$6, $E481 &lt; AM$6), 0, 1)+IF(OR($F481 &gt;= AN$6, $G481 &lt; AM$6), 0, 2)+1)</f>
        <v/>
      </c>
      <c r="AN481" s="68" t="str">
        <f ca="1">INDEX({"","_","-","="},IF(OR($D481 &gt;= AO$6, $E481 &lt; AN$6), 0, 1)+IF(OR($F481 &gt;= AO$6, $G481 &lt; AN$6), 0, 2)+1)</f>
        <v/>
      </c>
      <c r="AO481" s="68" t="str">
        <f ca="1">INDEX({"","_","-","="},IF(OR($D481 &gt;= AP$6, $E481 &lt; AO$6), 0, 1)+IF(OR($F481 &gt;= AP$6, $G481 &lt; AO$6), 0, 2)+1)</f>
        <v/>
      </c>
      <c r="AP481" s="68" t="str">
        <f ca="1">INDEX({"","_","-","="},IF(OR($D481 &gt;= AQ$6, $E481 &lt; AP$6), 0, 1)+IF(OR($F481 &gt;= AQ$6, $G481 &lt; AP$6), 0, 2)+1)</f>
        <v/>
      </c>
      <c r="AQ481" s="68" t="str">
        <f ca="1">INDEX({"","_","-","="},IF(OR($D481 &gt;= AR$6, $E481 &lt; AQ$6), 0, 1)+IF(OR($F481 &gt;= AR$6, $G481 &lt; AQ$6), 0, 2)+1)</f>
        <v/>
      </c>
      <c r="AR481" s="68" t="str">
        <f ca="1">INDEX({"","_","-","="},IF(OR($D481 &gt;= AS$6, $E481 &lt; AR$6), 0, 1)+IF(OR($F481 &gt;= AS$6, $G481 &lt; AR$6), 0, 2)+1)</f>
        <v/>
      </c>
      <c r="AS481" s="68" t="str">
        <f ca="1">INDEX({"","_","-","="},IF(OR($D481 &gt;= AT$6, $E481 &lt; AS$6), 0, 1)+IF(OR($F481 &gt;= AT$6, $G481 &lt; AS$6), 0, 2)+1)</f>
        <v/>
      </c>
      <c r="AT481" s="68" t="str">
        <f ca="1">INDEX({"","_","-","="},IF(OR($D481 &gt;= AU$6, $E481 &lt; AT$6), 0, 1)+IF(OR($F481 &gt;= AU$6, $G481 &lt; AT$6), 0, 2)+1)</f>
        <v/>
      </c>
      <c r="AU481" s="68" t="str">
        <f ca="1">INDEX({"","_","-","="},IF(OR($D481 &gt;= AV$6, $E481 &lt; AU$6), 0, 1)+IF(OR($F481 &gt;= AV$6, $G481 &lt; AU$6), 0, 2)+1)</f>
        <v/>
      </c>
      <c r="AV481" s="68" t="str">
        <f ca="1">INDEX({"","_","-","="},IF(OR($D481 &gt;= AW$6, $E481 &lt; AV$6), 0, 1)+IF(OR($F481 &gt;= AW$6, $G481 &lt; AV$6), 0, 2)+1)</f>
        <v/>
      </c>
      <c r="AW481" s="68" t="str">
        <f ca="1">INDEX({"","_","-","="},IF(OR($D481 &gt;= AX$6, $E481 &lt; AW$6), 0, 1)+IF(OR($F481 &gt;= AX$6, $G481 &lt; AW$6), 0, 2)+1)</f>
        <v/>
      </c>
      <c r="AX481" s="68" t="str">
        <f ca="1">INDEX({"","_","-","="},IF(OR($D481 &gt;= AY$6, $E481 &lt; AX$6), 0, 1)+IF(OR($F481 &gt;= AY$6, $G481 &lt; AX$6), 0, 2)+1)</f>
        <v/>
      </c>
      <c r="AY481" s="68" t="str">
        <f ca="1">INDEX({"","_","-","="},IF(OR($D481 &gt;= AZ$6, $E481 &lt; AY$6), 0, 1)+IF(OR($F481 &gt;= AZ$6, $G481 &lt; AY$6), 0, 2)+1)</f>
        <v/>
      </c>
      <c r="AZ481" s="68" t="str">
        <f ca="1">INDEX({"","_","-","="},IF(OR($D481 &gt;= BA$6, $E481 &lt; AZ$6), 0, 1)+IF(OR($F481 &gt;= BA$6, $G481 &lt; AZ$6), 0, 2)+1)</f>
        <v/>
      </c>
      <c r="BA481" s="68" t="str">
        <f ca="1">INDEX({"","_","-","="},IF(OR($D481 &gt;= BB$6, $E481 &lt; BA$6), 0, 1)+IF(OR($F481 &gt;= BB$6, $G481 &lt; BA$6), 0, 2)+1)</f>
        <v/>
      </c>
      <c r="BB481" s="68" t="str">
        <f ca="1">INDEX({"","_","-","="},IF(OR($D481 &gt;= BC$6, $E481 &lt; BB$6), 0, 1)+IF(OR($F481 &gt;= BC$6, $G481 &lt; BB$6), 0, 2)+1)</f>
        <v/>
      </c>
      <c r="BC481" s="68" t="str">
        <f ca="1">INDEX({"","_","-","="},IF(OR($D481 &gt;= BD$6, $E481 &lt; BC$6), 0, 1)+IF(OR($F481 &gt;= BD$6, $G481 &lt; BC$6), 0, 2)+1)</f>
        <v/>
      </c>
      <c r="BD481" s="68" t="str">
        <f ca="1">INDEX({"","_","-","="},IF(OR($D481 &gt;= BE$6, $E481 &lt; BD$6), 0, 1)+IF(OR($F481 &gt;= BE$6, $G481 &lt; BD$6), 0, 2)+1)</f>
        <v/>
      </c>
      <c r="BE481" s="68" t="str">
        <f ca="1">INDEX({"","_","-","="},IF(OR($D481 &gt;= BF$6, $E481 &lt; BE$6), 0, 1)+IF(OR($F481 &gt;= BF$6, $G481 &lt; BE$6), 0, 2)+1)</f>
        <v/>
      </c>
      <c r="BF481" s="68" t="str">
        <f ca="1">INDEX({"","_","-","="},IF(OR($D481 &gt;= BG$6, $E481 &lt; BF$6), 0, 1)+IF(OR($F481 &gt;= BG$6, $G481 &lt; BF$6), 0, 2)+1)</f>
        <v/>
      </c>
      <c r="BG481" s="68" t="str">
        <f ca="1">INDEX({"","_","-","="},IF(OR($D481 &gt;= BH$6, $E481 &lt; BG$6), 0, 1)+IF(OR($F481 &gt;= BH$6, $G481 &lt; BG$6), 0, 2)+1)</f>
        <v/>
      </c>
      <c r="BH481" s="68" t="str">
        <f ca="1">INDEX({"","_","-","="},IF(OR($D481 &gt;= BI$6, $E481 &lt; BH$6), 0, 1)+IF(OR($F481 &gt;= BI$6, $G481 &lt; BH$6), 0, 2)+1)</f>
        <v/>
      </c>
      <c r="BI481" s="68" t="str">
        <f ca="1">INDEX({"","_","-","="},IF(OR($D481 &gt;= BJ$6, $E481 &lt; BI$6), 0, 1)+IF(OR($F481 &gt;= BJ$6, $G481 &lt; BI$6), 0, 2)+1)</f>
        <v/>
      </c>
      <c r="BJ481" s="68" t="str">
        <f ca="1">INDEX({"","_","-","="},IF(OR($D481 &gt;= BK$6, $E481 &lt; BJ$6), 0, 1)+IF(OR($F481 &gt;= BK$6, $G481 &lt; BJ$6), 0, 2)+1)</f>
        <v/>
      </c>
      <c r="BK481" s="68" t="str">
        <f ca="1">INDEX({"","_","-","="},IF(OR($D481 &gt;= BL$6, $E481 &lt; BK$6), 0, 1)+IF(OR($F481 &gt;= BL$6, $G481 &lt; BK$6), 0, 2)+1)</f>
        <v/>
      </c>
      <c r="BL481" s="68" t="str">
        <f ca="1">INDEX({"","_","-","="},IF(OR($D481 &gt;= BM$6, $E481 &lt; BL$6), 0, 1)+IF(OR($F481 &gt;= BM$6, $G481 &lt; BL$6), 0, 2)+1)</f>
        <v/>
      </c>
      <c r="BM481" s="68" t="str">
        <f ca="1">INDEX({"","_","-","="},IF(OR($D481 &gt;= BN$6, $E481 &lt; BM$6), 0, 1)+IF(OR($F481 &gt;= BN$6, $G481 &lt; BM$6), 0, 2)+1)</f>
        <v/>
      </c>
      <c r="BN481" s="68" t="str">
        <f ca="1">INDEX({"","_","-","="},IF(OR($D481 &gt;= BO$6, $E481 &lt; BN$6), 0, 1)+IF(OR($F481 &gt;= BO$6, $G481 &lt; BN$6), 0, 2)+1)</f>
        <v/>
      </c>
      <c r="BO481" s="68" t="str">
        <f ca="1">INDEX({"","_","-","="},IF(OR($D481 &gt;= BP$6, $E481 &lt; BO$6), 0, 1)+IF(OR($F481 &gt;= BP$6, $G481 &lt; BO$6), 0, 2)+1)</f>
        <v/>
      </c>
      <c r="BP481" s="68" t="str">
        <f ca="1">INDEX({"","_","-","="},IF(OR($D481 &gt;= BQ$6, $E481 &lt; BP$6), 0, 1)+IF(OR($F481 &gt;= BQ$6, $G481 &lt; BP$6), 0, 2)+1)</f>
        <v/>
      </c>
      <c r="BQ481" s="68" t="str">
        <f ca="1">INDEX({"","_","-","="},IF(OR($D481 &gt;= BR$6, $E481 &lt; BQ$6), 0, 1)+IF(OR($F481 &gt;= BR$6, $G481 &lt; BQ$6), 0, 2)+1)</f>
        <v/>
      </c>
      <c r="BR481" s="68" t="str">
        <f ca="1">INDEX({"","_","-","="},IF(OR($D481 &gt;= BS$6, $E481 &lt; BR$6), 0, 1)+IF(OR($F481 &gt;= BS$6, $G481 &lt; BR$6), 0, 2)+1)</f>
        <v/>
      </c>
      <c r="BS481" s="68" t="str">
        <f ca="1">INDEX({"","_","-","="},IF(OR($D481 &gt;= BT$6, $E481 &lt; BS$6), 0, 1)+IF(OR($F481 &gt;= BT$6, $G481 &lt; BS$6), 0, 2)+1)</f>
        <v/>
      </c>
      <c r="BT481" s="68" t="str">
        <f ca="1">INDEX({"","_","-","="},IF(OR($D481 &gt;= BU$6, $E481 &lt; BT$6), 0, 1)+IF(OR($F481 &gt;= BU$6, $G481 &lt; BT$6), 0, 2)+1)</f>
        <v/>
      </c>
      <c r="BU481" s="68" t="str">
        <f ca="1">INDEX({"","_","-","="},IF(OR($D481 &gt;= BV$6, $E481 &lt; BU$6), 0, 1)+IF(OR($F481 &gt;= BV$6, $G481 &lt; BU$6), 0, 2)+1)</f>
        <v/>
      </c>
      <c r="BV481" s="68" t="str">
        <f ca="1">INDEX({"","_","-","="},IF(OR($D481 &gt;= BW$6, $E481 &lt; BV$6), 0, 1)+IF(OR($F481 &gt;= BW$6, $G481 &lt; BV$6), 0, 2)+1)</f>
        <v/>
      </c>
      <c r="BW481" s="68" t="str">
        <f ca="1">INDEX({"","_","-","="},IF(OR($D481 &gt;= BX$6, $E481 &lt; BW$6), 0, 1)+IF(OR($F481 &gt;= BX$6, $G481 &lt; BW$6), 0, 2)+1)</f>
        <v/>
      </c>
      <c r="BX481" s="68" t="str">
        <f ca="1">INDEX({"","_","-","="},IF(OR($D481 &gt;= BY$6, $E481 &lt; BX$6), 0, 1)+IF(OR($F481 &gt;= BY$6, $G481 &lt; BX$6), 0, 2)+1)</f>
        <v/>
      </c>
      <c r="BY481" s="68" t="str">
        <f ca="1">INDEX({"","_","-","="},IF(OR($D481 &gt;= BZ$6, $E481 &lt; BY$6), 0, 1)+IF(OR($F481 &gt;= BZ$6, $G481 &lt; BY$6), 0, 2)+1)</f>
        <v/>
      </c>
      <c r="BZ481" s="68" t="str">
        <f ca="1">INDEX({"","_","-","="},IF(OR($D481 &gt;= CA$6, $E481 &lt; BZ$6), 0, 1)+IF(OR($F481 &gt;= CA$6, $G481 &lt; BZ$6), 0, 2)+1)</f>
        <v/>
      </c>
      <c r="CA481" s="68" t="str">
        <f ca="1">INDEX({"","_","-","="},IF(OR($D481 &gt;= CB$6, $E481 &lt; CA$6), 0, 1)+IF(OR($F481 &gt;= CB$6, $G481 &lt; CA$6), 0, 2)+1)</f>
        <v/>
      </c>
      <c r="CB481" s="68" t="str">
        <f ca="1">INDEX({"","_","-","="},IF(OR($D481 &gt;= CC$6, $E481 &lt; CB$6), 0, 1)+IF(OR($F481 &gt;= CC$6, $G481 &lt; CB$6), 0, 2)+1)</f>
        <v/>
      </c>
      <c r="CC481" s="68" t="str">
        <f ca="1">INDEX({"","_","-","="},IF(OR($D481 &gt;= CD$6, $E481 &lt; CC$6), 0, 1)+IF(OR($F481 &gt;= CD$6, $G481 &lt; CC$6), 0, 2)+1)</f>
        <v/>
      </c>
      <c r="CD481" s="68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IF('临-进度'!M477,'临-进度'!$A477,"")</f>
        <v/>
      </c>
      <c r="B482" s="8" t="str">
        <f ca="1">IF('临-进度'!M477,'临-进度'!$B477,"")</f>
        <v/>
      </c>
      <c r="C482" s="8" t="str">
        <f ca="1">IF('临-进度'!M477,'临-进度'!$E477,"")</f>
        <v/>
      </c>
      <c r="D482" s="40" t="str">
        <f ca="1">IF('临-进度'!$M477,'临-进度'!$I477,"")</f>
        <v/>
      </c>
      <c r="E482" s="40" t="str">
        <f ca="1">IF('临-进度'!$M477,'临-进度'!$AE477,"")</f>
        <v/>
      </c>
      <c r="F482" s="40" t="str">
        <f ca="1">IF('临-进度'!$M477,'临-进度'!$J477,"")</f>
        <v/>
      </c>
      <c r="G482" s="73" t="str">
        <f ca="1">IF('临-进度'!$M477,'临-进度'!$AF477,"")</f>
        <v/>
      </c>
      <c r="H482" s="68" t="str">
        <f ca="1">INDEX({"","_","-","="},IF(OR($D482 &gt;= I$6, $E482 &lt; H$6), 0, 1)+IF(OR($F482 &gt;= I$6, $G482 &lt; H$6), 0, 2)+1)</f>
        <v/>
      </c>
      <c r="I482" s="68" t="str">
        <f ca="1">INDEX({"","_","-","="},IF(OR($D482 &gt;= J$6, $E482 &lt; I$6), 0, 1)+IF(OR($F482 &gt;= J$6, $G482 &lt; I$6), 0, 2)+1)</f>
        <v/>
      </c>
      <c r="J482" s="68" t="str">
        <f ca="1">INDEX({"","_","-","="},IF(OR($D482 &gt;= K$6, $E482 &lt; J$6), 0, 1)+IF(OR($F482 &gt;= K$6, $G482 &lt; J$6), 0, 2)+1)</f>
        <v/>
      </c>
      <c r="K482" s="68" t="str">
        <f ca="1">INDEX({"","_","-","="},IF(OR($D482 &gt;= L$6, $E482 &lt; K$6), 0, 1)+IF(OR($F482 &gt;= L$6, $G482 &lt; K$6), 0, 2)+1)</f>
        <v/>
      </c>
      <c r="L482" s="68" t="str">
        <f ca="1">INDEX({"","_","-","="},IF(OR($D482 &gt;= M$6, $E482 &lt; L$6), 0, 1)+IF(OR($F482 &gt;= M$6, $G482 &lt; L$6), 0, 2)+1)</f>
        <v/>
      </c>
      <c r="M482" s="68" t="str">
        <f ca="1">INDEX({"","_","-","="},IF(OR($D482 &gt;= N$6, $E482 &lt; M$6), 0, 1)+IF(OR($F482 &gt;= N$6, $G482 &lt; M$6), 0, 2)+1)</f>
        <v/>
      </c>
      <c r="N482" s="68" t="str">
        <f ca="1">INDEX({"","_","-","="},IF(OR($D482 &gt;= O$6, $E482 &lt; N$6), 0, 1)+IF(OR($F482 &gt;= O$6, $G482 &lt; N$6), 0, 2)+1)</f>
        <v/>
      </c>
      <c r="O482" s="68" t="str">
        <f ca="1">INDEX({"","_","-","="},IF(OR($D482 &gt;= P$6, $E482 &lt; O$6), 0, 1)+IF(OR($F482 &gt;= P$6, $G482 &lt; O$6), 0, 2)+1)</f>
        <v/>
      </c>
      <c r="P482" s="68" t="str">
        <f ca="1">INDEX({"","_","-","="},IF(OR($D482 &gt;= Q$6, $E482 &lt; P$6), 0, 1)+IF(OR($F482 &gt;= Q$6, $G482 &lt; P$6), 0, 2)+1)</f>
        <v/>
      </c>
      <c r="Q482" s="68" t="str">
        <f ca="1">INDEX({"","_","-","="},IF(OR($D482 &gt;= R$6, $E482 &lt; Q$6), 0, 1)+IF(OR($F482 &gt;= R$6, $G482 &lt; Q$6), 0, 2)+1)</f>
        <v/>
      </c>
      <c r="R482" s="68" t="str">
        <f ca="1">INDEX({"","_","-","="},IF(OR($D482 &gt;= S$6, $E482 &lt; R$6), 0, 1)+IF(OR($F482 &gt;= S$6, $G482 &lt; R$6), 0, 2)+1)</f>
        <v/>
      </c>
      <c r="S482" s="68" t="str">
        <f ca="1">INDEX({"","_","-","="},IF(OR($D482 &gt;= T$6, $E482 &lt; S$6), 0, 1)+IF(OR($F482 &gt;= T$6, $G482 &lt; S$6), 0, 2)+1)</f>
        <v/>
      </c>
      <c r="T482" s="68" t="str">
        <f ca="1">INDEX({"","_","-","="},IF(OR($D482 &gt;= U$6, $E482 &lt; T$6), 0, 1)+IF(OR($F482 &gt;= U$6, $G482 &lt; T$6), 0, 2)+1)</f>
        <v/>
      </c>
      <c r="U482" s="68" t="str">
        <f ca="1">INDEX({"","_","-","="},IF(OR($D482 &gt;= V$6, $E482 &lt; U$6), 0, 1)+IF(OR($F482 &gt;= V$6, $G482 &lt; U$6), 0, 2)+1)</f>
        <v/>
      </c>
      <c r="V482" s="68" t="str">
        <f ca="1">INDEX({"","_","-","="},IF(OR($D482 &gt;= W$6, $E482 &lt; V$6), 0, 1)+IF(OR($F482 &gt;= W$6, $G482 &lt; V$6), 0, 2)+1)</f>
        <v/>
      </c>
      <c r="W482" s="68" t="str">
        <f ca="1">INDEX({"","_","-","="},IF(OR($D482 &gt;= X$6, $E482 &lt; W$6), 0, 1)+IF(OR($F482 &gt;= X$6, $G482 &lt; W$6), 0, 2)+1)</f>
        <v/>
      </c>
      <c r="X482" s="68" t="str">
        <f ca="1">INDEX({"","_","-","="},IF(OR($D482 &gt;= Y$6, $E482 &lt; X$6), 0, 1)+IF(OR($F482 &gt;= Y$6, $G482 &lt; X$6), 0, 2)+1)</f>
        <v/>
      </c>
      <c r="Y482" s="68" t="str">
        <f ca="1">INDEX({"","_","-","="},IF(OR($D482 &gt;= Z$6, $E482 &lt; Y$6), 0, 1)+IF(OR($F482 &gt;= Z$6, $G482 &lt; Y$6), 0, 2)+1)</f>
        <v/>
      </c>
      <c r="Z482" s="68" t="str">
        <f ca="1">INDEX({"","_","-","="},IF(OR($D482 &gt;= AA$6, $E482 &lt; Z$6), 0, 1)+IF(OR($F482 &gt;= AA$6, $G482 &lt; Z$6), 0, 2)+1)</f>
        <v/>
      </c>
      <c r="AA482" s="68" t="str">
        <f ca="1">INDEX({"","_","-","="},IF(OR($D482 &gt;= AB$6, $E482 &lt; AA$6), 0, 1)+IF(OR($F482 &gt;= AB$6, $G482 &lt; AA$6), 0, 2)+1)</f>
        <v/>
      </c>
      <c r="AB482" s="68" t="str">
        <f ca="1">INDEX({"","_","-","="},IF(OR($D482 &gt;= AC$6, $E482 &lt; AB$6), 0, 1)+IF(OR($F482 &gt;= AC$6, $G482 &lt; AB$6), 0, 2)+1)</f>
        <v/>
      </c>
      <c r="AC482" s="68" t="str">
        <f ca="1">INDEX({"","_","-","="},IF(OR($D482 &gt;= AD$6, $E482 &lt; AC$6), 0, 1)+IF(OR($F482 &gt;= AD$6, $G482 &lt; AC$6), 0, 2)+1)</f>
        <v/>
      </c>
      <c r="AD482" s="68" t="str">
        <f ca="1">INDEX({"","_","-","="},IF(OR($D482 &gt;= AE$6, $E482 &lt; AD$6), 0, 1)+IF(OR($F482 &gt;= AE$6, $G482 &lt; AD$6), 0, 2)+1)</f>
        <v/>
      </c>
      <c r="AE482" s="68" t="str">
        <f ca="1">INDEX({"","_","-","="},IF(OR($D482 &gt;= AF$6, $E482 &lt; AE$6), 0, 1)+IF(OR($F482 &gt;= AF$6, $G482 &lt; AE$6), 0, 2)+1)</f>
        <v/>
      </c>
      <c r="AF482" s="68" t="str">
        <f ca="1">INDEX({"","_","-","="},IF(OR($D482 &gt;= AG$6, $E482 &lt; AF$6), 0, 1)+IF(OR($F482 &gt;= AG$6, $G482 &lt; AF$6), 0, 2)+1)</f>
        <v/>
      </c>
      <c r="AG482" s="68" t="str">
        <f ca="1">INDEX({"","_","-","="},IF(OR($D482 &gt;= AH$6, $E482 &lt; AG$6), 0, 1)+IF(OR($F482 &gt;= AH$6, $G482 &lt; AG$6), 0, 2)+1)</f>
        <v/>
      </c>
      <c r="AH482" s="68" t="str">
        <f ca="1">INDEX({"","_","-","="},IF(OR($D482 &gt;= AI$6, $E482 &lt; AH$6), 0, 1)+IF(OR($F482 &gt;= AI$6, $G482 &lt; AH$6), 0, 2)+1)</f>
        <v/>
      </c>
      <c r="AI482" s="68" t="str">
        <f ca="1">INDEX({"","_","-","="},IF(OR($D482 &gt;= AJ$6, $E482 &lt; AI$6), 0, 1)+IF(OR($F482 &gt;= AJ$6, $G482 &lt; AI$6), 0, 2)+1)</f>
        <v/>
      </c>
      <c r="AJ482" s="68" t="str">
        <f ca="1">INDEX({"","_","-","="},IF(OR($D482 &gt;= AK$6, $E482 &lt; AJ$6), 0, 1)+IF(OR($F482 &gt;= AK$6, $G482 &lt; AJ$6), 0, 2)+1)</f>
        <v/>
      </c>
      <c r="AK482" s="68" t="str">
        <f ca="1">INDEX({"","_","-","="},IF(OR($D482 &gt;= AL$6, $E482 &lt; AK$6), 0, 1)+IF(OR($F482 &gt;= AL$6, $G482 &lt; AK$6), 0, 2)+1)</f>
        <v/>
      </c>
      <c r="AL482" s="68" t="str">
        <f ca="1">INDEX({"","_","-","="},IF(OR($D482 &gt;= AM$6, $E482 &lt; AL$6), 0, 1)+IF(OR($F482 &gt;= AM$6, $G482 &lt; AL$6), 0, 2)+1)</f>
        <v/>
      </c>
      <c r="AM482" s="68" t="str">
        <f ca="1">INDEX({"","_","-","="},IF(OR($D482 &gt;= AN$6, $E482 &lt; AM$6), 0, 1)+IF(OR($F482 &gt;= AN$6, $G482 &lt; AM$6), 0, 2)+1)</f>
        <v/>
      </c>
      <c r="AN482" s="68" t="str">
        <f ca="1">INDEX({"","_","-","="},IF(OR($D482 &gt;= AO$6, $E482 &lt; AN$6), 0, 1)+IF(OR($F482 &gt;= AO$6, $G482 &lt; AN$6), 0, 2)+1)</f>
        <v/>
      </c>
      <c r="AO482" s="68" t="str">
        <f ca="1">INDEX({"","_","-","="},IF(OR($D482 &gt;= AP$6, $E482 &lt; AO$6), 0, 1)+IF(OR($F482 &gt;= AP$6, $G482 &lt; AO$6), 0, 2)+1)</f>
        <v/>
      </c>
      <c r="AP482" s="68" t="str">
        <f ca="1">INDEX({"","_","-","="},IF(OR($D482 &gt;= AQ$6, $E482 &lt; AP$6), 0, 1)+IF(OR($F482 &gt;= AQ$6, $G482 &lt; AP$6), 0, 2)+1)</f>
        <v/>
      </c>
      <c r="AQ482" s="68" t="str">
        <f ca="1">INDEX({"","_","-","="},IF(OR($D482 &gt;= AR$6, $E482 &lt; AQ$6), 0, 1)+IF(OR($F482 &gt;= AR$6, $G482 &lt; AQ$6), 0, 2)+1)</f>
        <v/>
      </c>
      <c r="AR482" s="68" t="str">
        <f ca="1">INDEX({"","_","-","="},IF(OR($D482 &gt;= AS$6, $E482 &lt; AR$6), 0, 1)+IF(OR($F482 &gt;= AS$6, $G482 &lt; AR$6), 0, 2)+1)</f>
        <v/>
      </c>
      <c r="AS482" s="68" t="str">
        <f ca="1">INDEX({"","_","-","="},IF(OR($D482 &gt;= AT$6, $E482 &lt; AS$6), 0, 1)+IF(OR($F482 &gt;= AT$6, $G482 &lt; AS$6), 0, 2)+1)</f>
        <v/>
      </c>
      <c r="AT482" s="68" t="str">
        <f ca="1">INDEX({"","_","-","="},IF(OR($D482 &gt;= AU$6, $E482 &lt; AT$6), 0, 1)+IF(OR($F482 &gt;= AU$6, $G482 &lt; AT$6), 0, 2)+1)</f>
        <v/>
      </c>
      <c r="AU482" s="68" t="str">
        <f ca="1">INDEX({"","_","-","="},IF(OR($D482 &gt;= AV$6, $E482 &lt; AU$6), 0, 1)+IF(OR($F482 &gt;= AV$6, $G482 &lt; AU$6), 0, 2)+1)</f>
        <v/>
      </c>
      <c r="AV482" s="68" t="str">
        <f ca="1">INDEX({"","_","-","="},IF(OR($D482 &gt;= AW$6, $E482 &lt; AV$6), 0, 1)+IF(OR($F482 &gt;= AW$6, $G482 &lt; AV$6), 0, 2)+1)</f>
        <v/>
      </c>
      <c r="AW482" s="68" t="str">
        <f ca="1">INDEX({"","_","-","="},IF(OR($D482 &gt;= AX$6, $E482 &lt; AW$6), 0, 1)+IF(OR($F482 &gt;= AX$6, $G482 &lt; AW$6), 0, 2)+1)</f>
        <v/>
      </c>
      <c r="AX482" s="68" t="str">
        <f ca="1">INDEX({"","_","-","="},IF(OR($D482 &gt;= AY$6, $E482 &lt; AX$6), 0, 1)+IF(OR($F482 &gt;= AY$6, $G482 &lt; AX$6), 0, 2)+1)</f>
        <v/>
      </c>
      <c r="AY482" s="68" t="str">
        <f ca="1">INDEX({"","_","-","="},IF(OR($D482 &gt;= AZ$6, $E482 &lt; AY$6), 0, 1)+IF(OR($F482 &gt;= AZ$6, $G482 &lt; AY$6), 0, 2)+1)</f>
        <v/>
      </c>
      <c r="AZ482" s="68" t="str">
        <f ca="1">INDEX({"","_","-","="},IF(OR($D482 &gt;= BA$6, $E482 &lt; AZ$6), 0, 1)+IF(OR($F482 &gt;= BA$6, $G482 &lt; AZ$6), 0, 2)+1)</f>
        <v/>
      </c>
      <c r="BA482" s="68" t="str">
        <f ca="1">INDEX({"","_","-","="},IF(OR($D482 &gt;= BB$6, $E482 &lt; BA$6), 0, 1)+IF(OR($F482 &gt;= BB$6, $G482 &lt; BA$6), 0, 2)+1)</f>
        <v/>
      </c>
      <c r="BB482" s="68" t="str">
        <f ca="1">INDEX({"","_","-","="},IF(OR($D482 &gt;= BC$6, $E482 &lt; BB$6), 0, 1)+IF(OR($F482 &gt;= BC$6, $G482 &lt; BB$6), 0, 2)+1)</f>
        <v/>
      </c>
      <c r="BC482" s="68" t="str">
        <f ca="1">INDEX({"","_","-","="},IF(OR($D482 &gt;= BD$6, $E482 &lt; BC$6), 0, 1)+IF(OR($F482 &gt;= BD$6, $G482 &lt; BC$6), 0, 2)+1)</f>
        <v/>
      </c>
      <c r="BD482" s="68" t="str">
        <f ca="1">INDEX({"","_","-","="},IF(OR($D482 &gt;= BE$6, $E482 &lt; BD$6), 0, 1)+IF(OR($F482 &gt;= BE$6, $G482 &lt; BD$6), 0, 2)+1)</f>
        <v/>
      </c>
      <c r="BE482" s="68" t="str">
        <f ca="1">INDEX({"","_","-","="},IF(OR($D482 &gt;= BF$6, $E482 &lt; BE$6), 0, 1)+IF(OR($F482 &gt;= BF$6, $G482 &lt; BE$6), 0, 2)+1)</f>
        <v/>
      </c>
      <c r="BF482" s="68" t="str">
        <f ca="1">INDEX({"","_","-","="},IF(OR($D482 &gt;= BG$6, $E482 &lt; BF$6), 0, 1)+IF(OR($F482 &gt;= BG$6, $G482 &lt; BF$6), 0, 2)+1)</f>
        <v/>
      </c>
      <c r="BG482" s="68" t="str">
        <f ca="1">INDEX({"","_","-","="},IF(OR($D482 &gt;= BH$6, $E482 &lt; BG$6), 0, 1)+IF(OR($F482 &gt;= BH$6, $G482 &lt; BG$6), 0, 2)+1)</f>
        <v/>
      </c>
      <c r="BH482" s="68" t="str">
        <f ca="1">INDEX({"","_","-","="},IF(OR($D482 &gt;= BI$6, $E482 &lt; BH$6), 0, 1)+IF(OR($F482 &gt;= BI$6, $G482 &lt; BH$6), 0, 2)+1)</f>
        <v/>
      </c>
      <c r="BI482" s="68" t="str">
        <f ca="1">INDEX({"","_","-","="},IF(OR($D482 &gt;= BJ$6, $E482 &lt; BI$6), 0, 1)+IF(OR($F482 &gt;= BJ$6, $G482 &lt; BI$6), 0, 2)+1)</f>
        <v/>
      </c>
      <c r="BJ482" s="68" t="str">
        <f ca="1">INDEX({"","_","-","="},IF(OR($D482 &gt;= BK$6, $E482 &lt; BJ$6), 0, 1)+IF(OR($F482 &gt;= BK$6, $G482 &lt; BJ$6), 0, 2)+1)</f>
        <v/>
      </c>
      <c r="BK482" s="68" t="str">
        <f ca="1">INDEX({"","_","-","="},IF(OR($D482 &gt;= BL$6, $E482 &lt; BK$6), 0, 1)+IF(OR($F482 &gt;= BL$6, $G482 &lt; BK$6), 0, 2)+1)</f>
        <v/>
      </c>
      <c r="BL482" s="68" t="str">
        <f ca="1">INDEX({"","_","-","="},IF(OR($D482 &gt;= BM$6, $E482 &lt; BL$6), 0, 1)+IF(OR($F482 &gt;= BM$6, $G482 &lt; BL$6), 0, 2)+1)</f>
        <v/>
      </c>
      <c r="BM482" s="68" t="str">
        <f ca="1">INDEX({"","_","-","="},IF(OR($D482 &gt;= BN$6, $E482 &lt; BM$6), 0, 1)+IF(OR($F482 &gt;= BN$6, $G482 &lt; BM$6), 0, 2)+1)</f>
        <v/>
      </c>
      <c r="BN482" s="68" t="str">
        <f ca="1">INDEX({"","_","-","="},IF(OR($D482 &gt;= BO$6, $E482 &lt; BN$6), 0, 1)+IF(OR($F482 &gt;= BO$6, $G482 &lt; BN$6), 0, 2)+1)</f>
        <v/>
      </c>
      <c r="BO482" s="68" t="str">
        <f ca="1">INDEX({"","_","-","="},IF(OR($D482 &gt;= BP$6, $E482 &lt; BO$6), 0, 1)+IF(OR($F482 &gt;= BP$6, $G482 &lt; BO$6), 0, 2)+1)</f>
        <v/>
      </c>
      <c r="BP482" s="68" t="str">
        <f ca="1">INDEX({"","_","-","="},IF(OR($D482 &gt;= BQ$6, $E482 &lt; BP$6), 0, 1)+IF(OR($F482 &gt;= BQ$6, $G482 &lt; BP$6), 0, 2)+1)</f>
        <v/>
      </c>
      <c r="BQ482" s="68" t="str">
        <f ca="1">INDEX({"","_","-","="},IF(OR($D482 &gt;= BR$6, $E482 &lt; BQ$6), 0, 1)+IF(OR($F482 &gt;= BR$6, $G482 &lt; BQ$6), 0, 2)+1)</f>
        <v/>
      </c>
      <c r="BR482" s="68" t="str">
        <f ca="1">INDEX({"","_","-","="},IF(OR($D482 &gt;= BS$6, $E482 &lt; BR$6), 0, 1)+IF(OR($F482 &gt;= BS$6, $G482 &lt; BR$6), 0, 2)+1)</f>
        <v/>
      </c>
      <c r="BS482" s="68" t="str">
        <f ca="1">INDEX({"","_","-","="},IF(OR($D482 &gt;= BT$6, $E482 &lt; BS$6), 0, 1)+IF(OR($F482 &gt;= BT$6, $G482 &lt; BS$6), 0, 2)+1)</f>
        <v/>
      </c>
      <c r="BT482" s="68" t="str">
        <f ca="1">INDEX({"","_","-","="},IF(OR($D482 &gt;= BU$6, $E482 &lt; BT$6), 0, 1)+IF(OR($F482 &gt;= BU$6, $G482 &lt; BT$6), 0, 2)+1)</f>
        <v/>
      </c>
      <c r="BU482" s="68" t="str">
        <f ca="1">INDEX({"","_","-","="},IF(OR($D482 &gt;= BV$6, $E482 &lt; BU$6), 0, 1)+IF(OR($F482 &gt;= BV$6, $G482 &lt; BU$6), 0, 2)+1)</f>
        <v/>
      </c>
      <c r="BV482" s="68" t="str">
        <f ca="1">INDEX({"","_","-","="},IF(OR($D482 &gt;= BW$6, $E482 &lt; BV$6), 0, 1)+IF(OR($F482 &gt;= BW$6, $G482 &lt; BV$6), 0, 2)+1)</f>
        <v/>
      </c>
      <c r="BW482" s="68" t="str">
        <f ca="1">INDEX({"","_","-","="},IF(OR($D482 &gt;= BX$6, $E482 &lt; BW$6), 0, 1)+IF(OR($F482 &gt;= BX$6, $G482 &lt; BW$6), 0, 2)+1)</f>
        <v/>
      </c>
      <c r="BX482" s="68" t="str">
        <f ca="1">INDEX({"","_","-","="},IF(OR($D482 &gt;= BY$6, $E482 &lt; BX$6), 0, 1)+IF(OR($F482 &gt;= BY$6, $G482 &lt; BX$6), 0, 2)+1)</f>
        <v/>
      </c>
      <c r="BY482" s="68" t="str">
        <f ca="1">INDEX({"","_","-","="},IF(OR($D482 &gt;= BZ$6, $E482 &lt; BY$6), 0, 1)+IF(OR($F482 &gt;= BZ$6, $G482 &lt; BY$6), 0, 2)+1)</f>
        <v/>
      </c>
      <c r="BZ482" s="68" t="str">
        <f ca="1">INDEX({"","_","-","="},IF(OR($D482 &gt;= CA$6, $E482 &lt; BZ$6), 0, 1)+IF(OR($F482 &gt;= CA$6, $G482 &lt; BZ$6), 0, 2)+1)</f>
        <v/>
      </c>
      <c r="CA482" s="68" t="str">
        <f ca="1">INDEX({"","_","-","="},IF(OR($D482 &gt;= CB$6, $E482 &lt; CA$6), 0, 1)+IF(OR($F482 &gt;= CB$6, $G482 &lt; CA$6), 0, 2)+1)</f>
        <v/>
      </c>
      <c r="CB482" s="68" t="str">
        <f ca="1">INDEX({"","_","-","="},IF(OR($D482 &gt;= CC$6, $E482 &lt; CB$6), 0, 1)+IF(OR($F482 &gt;= CC$6, $G482 &lt; CB$6), 0, 2)+1)</f>
        <v/>
      </c>
      <c r="CC482" s="68" t="str">
        <f ca="1">INDEX({"","_","-","="},IF(OR($D482 &gt;= CD$6, $E482 &lt; CC$6), 0, 1)+IF(OR($F482 &gt;= CD$6, $G482 &lt; CC$6), 0, 2)+1)</f>
        <v/>
      </c>
      <c r="CD482" s="68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IF('临-进度'!M478,'临-进度'!$A478,"")</f>
        <v/>
      </c>
      <c r="B483" s="8" t="str">
        <f ca="1">IF('临-进度'!M478,'临-进度'!$B478,"")</f>
        <v/>
      </c>
      <c r="C483" s="8" t="str">
        <f ca="1">IF('临-进度'!M478,'临-进度'!$E478,"")</f>
        <v/>
      </c>
      <c r="D483" s="40" t="str">
        <f ca="1">IF('临-进度'!$M478,'临-进度'!$I478,"")</f>
        <v/>
      </c>
      <c r="E483" s="40" t="str">
        <f ca="1">IF('临-进度'!$M478,'临-进度'!$AE478,"")</f>
        <v/>
      </c>
      <c r="F483" s="40" t="str">
        <f ca="1">IF('临-进度'!$M478,'临-进度'!$J478,"")</f>
        <v/>
      </c>
      <c r="G483" s="73" t="str">
        <f ca="1">IF('临-进度'!$M478,'临-进度'!$AF478,"")</f>
        <v/>
      </c>
      <c r="H483" s="68" t="str">
        <f ca="1">INDEX({"","_","-","="},IF(OR($D483 &gt;= I$6, $E483 &lt; H$6), 0, 1)+IF(OR($F483 &gt;= I$6, $G483 &lt; H$6), 0, 2)+1)</f>
        <v/>
      </c>
      <c r="I483" s="68" t="str">
        <f ca="1">INDEX({"","_","-","="},IF(OR($D483 &gt;= J$6, $E483 &lt; I$6), 0, 1)+IF(OR($F483 &gt;= J$6, $G483 &lt; I$6), 0, 2)+1)</f>
        <v/>
      </c>
      <c r="J483" s="68" t="str">
        <f ca="1">INDEX({"","_","-","="},IF(OR($D483 &gt;= K$6, $E483 &lt; J$6), 0, 1)+IF(OR($F483 &gt;= K$6, $G483 &lt; J$6), 0, 2)+1)</f>
        <v/>
      </c>
      <c r="K483" s="68" t="str">
        <f ca="1">INDEX({"","_","-","="},IF(OR($D483 &gt;= L$6, $E483 &lt; K$6), 0, 1)+IF(OR($F483 &gt;= L$6, $G483 &lt; K$6), 0, 2)+1)</f>
        <v/>
      </c>
      <c r="L483" s="68" t="str">
        <f ca="1">INDEX({"","_","-","="},IF(OR($D483 &gt;= M$6, $E483 &lt; L$6), 0, 1)+IF(OR($F483 &gt;= M$6, $G483 &lt; L$6), 0, 2)+1)</f>
        <v/>
      </c>
      <c r="M483" s="68" t="str">
        <f ca="1">INDEX({"","_","-","="},IF(OR($D483 &gt;= N$6, $E483 &lt; M$6), 0, 1)+IF(OR($F483 &gt;= N$6, $G483 &lt; M$6), 0, 2)+1)</f>
        <v/>
      </c>
      <c r="N483" s="68" t="str">
        <f ca="1">INDEX({"","_","-","="},IF(OR($D483 &gt;= O$6, $E483 &lt; N$6), 0, 1)+IF(OR($F483 &gt;= O$6, $G483 &lt; N$6), 0, 2)+1)</f>
        <v/>
      </c>
      <c r="O483" s="68" t="str">
        <f ca="1">INDEX({"","_","-","="},IF(OR($D483 &gt;= P$6, $E483 &lt; O$6), 0, 1)+IF(OR($F483 &gt;= P$6, $G483 &lt; O$6), 0, 2)+1)</f>
        <v/>
      </c>
      <c r="P483" s="68" t="str">
        <f ca="1">INDEX({"","_","-","="},IF(OR($D483 &gt;= Q$6, $E483 &lt; P$6), 0, 1)+IF(OR($F483 &gt;= Q$6, $G483 &lt; P$6), 0, 2)+1)</f>
        <v/>
      </c>
      <c r="Q483" s="68" t="str">
        <f ca="1">INDEX({"","_","-","="},IF(OR($D483 &gt;= R$6, $E483 &lt; Q$6), 0, 1)+IF(OR($F483 &gt;= R$6, $G483 &lt; Q$6), 0, 2)+1)</f>
        <v/>
      </c>
      <c r="R483" s="68" t="str">
        <f ca="1">INDEX({"","_","-","="},IF(OR($D483 &gt;= S$6, $E483 &lt; R$6), 0, 1)+IF(OR($F483 &gt;= S$6, $G483 &lt; R$6), 0, 2)+1)</f>
        <v/>
      </c>
      <c r="S483" s="68" t="str">
        <f ca="1">INDEX({"","_","-","="},IF(OR($D483 &gt;= T$6, $E483 &lt; S$6), 0, 1)+IF(OR($F483 &gt;= T$6, $G483 &lt; S$6), 0, 2)+1)</f>
        <v/>
      </c>
      <c r="T483" s="68" t="str">
        <f ca="1">INDEX({"","_","-","="},IF(OR($D483 &gt;= U$6, $E483 &lt; T$6), 0, 1)+IF(OR($F483 &gt;= U$6, $G483 &lt; T$6), 0, 2)+1)</f>
        <v/>
      </c>
      <c r="U483" s="68" t="str">
        <f ca="1">INDEX({"","_","-","="},IF(OR($D483 &gt;= V$6, $E483 &lt; U$6), 0, 1)+IF(OR($F483 &gt;= V$6, $G483 &lt; U$6), 0, 2)+1)</f>
        <v/>
      </c>
      <c r="V483" s="68" t="str">
        <f ca="1">INDEX({"","_","-","="},IF(OR($D483 &gt;= W$6, $E483 &lt; V$6), 0, 1)+IF(OR($F483 &gt;= W$6, $G483 &lt; V$6), 0, 2)+1)</f>
        <v/>
      </c>
      <c r="W483" s="68" t="str">
        <f ca="1">INDEX({"","_","-","="},IF(OR($D483 &gt;= X$6, $E483 &lt; W$6), 0, 1)+IF(OR($F483 &gt;= X$6, $G483 &lt; W$6), 0, 2)+1)</f>
        <v/>
      </c>
      <c r="X483" s="68" t="str">
        <f ca="1">INDEX({"","_","-","="},IF(OR($D483 &gt;= Y$6, $E483 &lt; X$6), 0, 1)+IF(OR($F483 &gt;= Y$6, $G483 &lt; X$6), 0, 2)+1)</f>
        <v/>
      </c>
      <c r="Y483" s="68" t="str">
        <f ca="1">INDEX({"","_","-","="},IF(OR($D483 &gt;= Z$6, $E483 &lt; Y$6), 0, 1)+IF(OR($F483 &gt;= Z$6, $G483 &lt; Y$6), 0, 2)+1)</f>
        <v/>
      </c>
      <c r="Z483" s="68" t="str">
        <f ca="1">INDEX({"","_","-","="},IF(OR($D483 &gt;= AA$6, $E483 &lt; Z$6), 0, 1)+IF(OR($F483 &gt;= AA$6, $G483 &lt; Z$6), 0, 2)+1)</f>
        <v/>
      </c>
      <c r="AA483" s="68" t="str">
        <f ca="1">INDEX({"","_","-","="},IF(OR($D483 &gt;= AB$6, $E483 &lt; AA$6), 0, 1)+IF(OR($F483 &gt;= AB$6, $G483 &lt; AA$6), 0, 2)+1)</f>
        <v/>
      </c>
      <c r="AB483" s="68" t="str">
        <f ca="1">INDEX({"","_","-","="},IF(OR($D483 &gt;= AC$6, $E483 &lt; AB$6), 0, 1)+IF(OR($F483 &gt;= AC$6, $G483 &lt; AB$6), 0, 2)+1)</f>
        <v/>
      </c>
      <c r="AC483" s="68" t="str">
        <f ca="1">INDEX({"","_","-","="},IF(OR($D483 &gt;= AD$6, $E483 &lt; AC$6), 0, 1)+IF(OR($F483 &gt;= AD$6, $G483 &lt; AC$6), 0, 2)+1)</f>
        <v/>
      </c>
      <c r="AD483" s="68" t="str">
        <f ca="1">INDEX({"","_","-","="},IF(OR($D483 &gt;= AE$6, $E483 &lt; AD$6), 0, 1)+IF(OR($F483 &gt;= AE$6, $G483 &lt; AD$6), 0, 2)+1)</f>
        <v/>
      </c>
      <c r="AE483" s="68" t="str">
        <f ca="1">INDEX({"","_","-","="},IF(OR($D483 &gt;= AF$6, $E483 &lt; AE$6), 0, 1)+IF(OR($F483 &gt;= AF$6, $G483 &lt; AE$6), 0, 2)+1)</f>
        <v/>
      </c>
      <c r="AF483" s="68" t="str">
        <f ca="1">INDEX({"","_","-","="},IF(OR($D483 &gt;= AG$6, $E483 &lt; AF$6), 0, 1)+IF(OR($F483 &gt;= AG$6, $G483 &lt; AF$6), 0, 2)+1)</f>
        <v/>
      </c>
      <c r="AG483" s="68" t="str">
        <f ca="1">INDEX({"","_","-","="},IF(OR($D483 &gt;= AH$6, $E483 &lt; AG$6), 0, 1)+IF(OR($F483 &gt;= AH$6, $G483 &lt; AG$6), 0, 2)+1)</f>
        <v/>
      </c>
      <c r="AH483" s="68" t="str">
        <f ca="1">INDEX({"","_","-","="},IF(OR($D483 &gt;= AI$6, $E483 &lt; AH$6), 0, 1)+IF(OR($F483 &gt;= AI$6, $G483 &lt; AH$6), 0, 2)+1)</f>
        <v/>
      </c>
      <c r="AI483" s="68" t="str">
        <f ca="1">INDEX({"","_","-","="},IF(OR($D483 &gt;= AJ$6, $E483 &lt; AI$6), 0, 1)+IF(OR($F483 &gt;= AJ$6, $G483 &lt; AI$6), 0, 2)+1)</f>
        <v/>
      </c>
      <c r="AJ483" s="68" t="str">
        <f ca="1">INDEX({"","_","-","="},IF(OR($D483 &gt;= AK$6, $E483 &lt; AJ$6), 0, 1)+IF(OR($F483 &gt;= AK$6, $G483 &lt; AJ$6), 0, 2)+1)</f>
        <v/>
      </c>
      <c r="AK483" s="68" t="str">
        <f ca="1">INDEX({"","_","-","="},IF(OR($D483 &gt;= AL$6, $E483 &lt; AK$6), 0, 1)+IF(OR($F483 &gt;= AL$6, $G483 &lt; AK$6), 0, 2)+1)</f>
        <v/>
      </c>
      <c r="AL483" s="68" t="str">
        <f ca="1">INDEX({"","_","-","="},IF(OR($D483 &gt;= AM$6, $E483 &lt; AL$6), 0, 1)+IF(OR($F483 &gt;= AM$6, $G483 &lt; AL$6), 0, 2)+1)</f>
        <v/>
      </c>
      <c r="AM483" s="68" t="str">
        <f ca="1">INDEX({"","_","-","="},IF(OR($D483 &gt;= AN$6, $E483 &lt; AM$6), 0, 1)+IF(OR($F483 &gt;= AN$6, $G483 &lt; AM$6), 0, 2)+1)</f>
        <v/>
      </c>
      <c r="AN483" s="68" t="str">
        <f ca="1">INDEX({"","_","-","="},IF(OR($D483 &gt;= AO$6, $E483 &lt; AN$6), 0, 1)+IF(OR($F483 &gt;= AO$6, $G483 &lt; AN$6), 0, 2)+1)</f>
        <v/>
      </c>
      <c r="AO483" s="68" t="str">
        <f ca="1">INDEX({"","_","-","="},IF(OR($D483 &gt;= AP$6, $E483 &lt; AO$6), 0, 1)+IF(OR($F483 &gt;= AP$6, $G483 &lt; AO$6), 0, 2)+1)</f>
        <v/>
      </c>
      <c r="AP483" s="68" t="str">
        <f ca="1">INDEX({"","_","-","="},IF(OR($D483 &gt;= AQ$6, $E483 &lt; AP$6), 0, 1)+IF(OR($F483 &gt;= AQ$6, $G483 &lt; AP$6), 0, 2)+1)</f>
        <v/>
      </c>
      <c r="AQ483" s="68" t="str">
        <f ca="1">INDEX({"","_","-","="},IF(OR($D483 &gt;= AR$6, $E483 &lt; AQ$6), 0, 1)+IF(OR($F483 &gt;= AR$6, $G483 &lt; AQ$6), 0, 2)+1)</f>
        <v/>
      </c>
      <c r="AR483" s="68" t="str">
        <f ca="1">INDEX({"","_","-","="},IF(OR($D483 &gt;= AS$6, $E483 &lt; AR$6), 0, 1)+IF(OR($F483 &gt;= AS$6, $G483 &lt; AR$6), 0, 2)+1)</f>
        <v/>
      </c>
      <c r="AS483" s="68" t="str">
        <f ca="1">INDEX({"","_","-","="},IF(OR($D483 &gt;= AT$6, $E483 &lt; AS$6), 0, 1)+IF(OR($F483 &gt;= AT$6, $G483 &lt; AS$6), 0, 2)+1)</f>
        <v/>
      </c>
      <c r="AT483" s="68" t="str">
        <f ca="1">INDEX({"","_","-","="},IF(OR($D483 &gt;= AU$6, $E483 &lt; AT$6), 0, 1)+IF(OR($F483 &gt;= AU$6, $G483 &lt; AT$6), 0, 2)+1)</f>
        <v/>
      </c>
      <c r="AU483" s="68" t="str">
        <f ca="1">INDEX({"","_","-","="},IF(OR($D483 &gt;= AV$6, $E483 &lt; AU$6), 0, 1)+IF(OR($F483 &gt;= AV$6, $G483 &lt; AU$6), 0, 2)+1)</f>
        <v/>
      </c>
      <c r="AV483" s="68" t="str">
        <f ca="1">INDEX({"","_","-","="},IF(OR($D483 &gt;= AW$6, $E483 &lt; AV$6), 0, 1)+IF(OR($F483 &gt;= AW$6, $G483 &lt; AV$6), 0, 2)+1)</f>
        <v/>
      </c>
      <c r="AW483" s="68" t="str">
        <f ca="1">INDEX({"","_","-","="},IF(OR($D483 &gt;= AX$6, $E483 &lt; AW$6), 0, 1)+IF(OR($F483 &gt;= AX$6, $G483 &lt; AW$6), 0, 2)+1)</f>
        <v/>
      </c>
      <c r="AX483" s="68" t="str">
        <f ca="1">INDEX({"","_","-","="},IF(OR($D483 &gt;= AY$6, $E483 &lt; AX$6), 0, 1)+IF(OR($F483 &gt;= AY$6, $G483 &lt; AX$6), 0, 2)+1)</f>
        <v/>
      </c>
      <c r="AY483" s="68" t="str">
        <f ca="1">INDEX({"","_","-","="},IF(OR($D483 &gt;= AZ$6, $E483 &lt; AY$6), 0, 1)+IF(OR($F483 &gt;= AZ$6, $G483 &lt; AY$6), 0, 2)+1)</f>
        <v/>
      </c>
      <c r="AZ483" s="68" t="str">
        <f ca="1">INDEX({"","_","-","="},IF(OR($D483 &gt;= BA$6, $E483 &lt; AZ$6), 0, 1)+IF(OR($F483 &gt;= BA$6, $G483 &lt; AZ$6), 0, 2)+1)</f>
        <v/>
      </c>
      <c r="BA483" s="68" t="str">
        <f ca="1">INDEX({"","_","-","="},IF(OR($D483 &gt;= BB$6, $E483 &lt; BA$6), 0, 1)+IF(OR($F483 &gt;= BB$6, $G483 &lt; BA$6), 0, 2)+1)</f>
        <v/>
      </c>
      <c r="BB483" s="68" t="str">
        <f ca="1">INDEX({"","_","-","="},IF(OR($D483 &gt;= BC$6, $E483 &lt; BB$6), 0, 1)+IF(OR($F483 &gt;= BC$6, $G483 &lt; BB$6), 0, 2)+1)</f>
        <v/>
      </c>
      <c r="BC483" s="68" t="str">
        <f ca="1">INDEX({"","_","-","="},IF(OR($D483 &gt;= BD$6, $E483 &lt; BC$6), 0, 1)+IF(OR($F483 &gt;= BD$6, $G483 &lt; BC$6), 0, 2)+1)</f>
        <v/>
      </c>
      <c r="BD483" s="68" t="str">
        <f ca="1">INDEX({"","_","-","="},IF(OR($D483 &gt;= BE$6, $E483 &lt; BD$6), 0, 1)+IF(OR($F483 &gt;= BE$6, $G483 &lt; BD$6), 0, 2)+1)</f>
        <v/>
      </c>
      <c r="BE483" s="68" t="str">
        <f ca="1">INDEX({"","_","-","="},IF(OR($D483 &gt;= BF$6, $E483 &lt; BE$6), 0, 1)+IF(OR($F483 &gt;= BF$6, $G483 &lt; BE$6), 0, 2)+1)</f>
        <v/>
      </c>
      <c r="BF483" s="68" t="str">
        <f ca="1">INDEX({"","_","-","="},IF(OR($D483 &gt;= BG$6, $E483 &lt; BF$6), 0, 1)+IF(OR($F483 &gt;= BG$6, $G483 &lt; BF$6), 0, 2)+1)</f>
        <v/>
      </c>
      <c r="BG483" s="68" t="str">
        <f ca="1">INDEX({"","_","-","="},IF(OR($D483 &gt;= BH$6, $E483 &lt; BG$6), 0, 1)+IF(OR($F483 &gt;= BH$6, $G483 &lt; BG$6), 0, 2)+1)</f>
        <v/>
      </c>
      <c r="BH483" s="68" t="str">
        <f ca="1">INDEX({"","_","-","="},IF(OR($D483 &gt;= BI$6, $E483 &lt; BH$6), 0, 1)+IF(OR($F483 &gt;= BI$6, $G483 &lt; BH$6), 0, 2)+1)</f>
        <v/>
      </c>
      <c r="BI483" s="68" t="str">
        <f ca="1">INDEX({"","_","-","="},IF(OR($D483 &gt;= BJ$6, $E483 &lt; BI$6), 0, 1)+IF(OR($F483 &gt;= BJ$6, $G483 &lt; BI$6), 0, 2)+1)</f>
        <v/>
      </c>
      <c r="BJ483" s="68" t="str">
        <f ca="1">INDEX({"","_","-","="},IF(OR($D483 &gt;= BK$6, $E483 &lt; BJ$6), 0, 1)+IF(OR($F483 &gt;= BK$6, $G483 &lt; BJ$6), 0, 2)+1)</f>
        <v/>
      </c>
      <c r="BK483" s="68" t="str">
        <f ca="1">INDEX({"","_","-","="},IF(OR($D483 &gt;= BL$6, $E483 &lt; BK$6), 0, 1)+IF(OR($F483 &gt;= BL$6, $G483 &lt; BK$6), 0, 2)+1)</f>
        <v/>
      </c>
      <c r="BL483" s="68" t="str">
        <f ca="1">INDEX({"","_","-","="},IF(OR($D483 &gt;= BM$6, $E483 &lt; BL$6), 0, 1)+IF(OR($F483 &gt;= BM$6, $G483 &lt; BL$6), 0, 2)+1)</f>
        <v/>
      </c>
      <c r="BM483" s="68" t="str">
        <f ca="1">INDEX({"","_","-","="},IF(OR($D483 &gt;= BN$6, $E483 &lt; BM$6), 0, 1)+IF(OR($F483 &gt;= BN$6, $G483 &lt; BM$6), 0, 2)+1)</f>
        <v/>
      </c>
      <c r="BN483" s="68" t="str">
        <f ca="1">INDEX({"","_","-","="},IF(OR($D483 &gt;= BO$6, $E483 &lt; BN$6), 0, 1)+IF(OR($F483 &gt;= BO$6, $G483 &lt; BN$6), 0, 2)+1)</f>
        <v/>
      </c>
      <c r="BO483" s="68" t="str">
        <f ca="1">INDEX({"","_","-","="},IF(OR($D483 &gt;= BP$6, $E483 &lt; BO$6), 0, 1)+IF(OR($F483 &gt;= BP$6, $G483 &lt; BO$6), 0, 2)+1)</f>
        <v/>
      </c>
      <c r="BP483" s="68" t="str">
        <f ca="1">INDEX({"","_","-","="},IF(OR($D483 &gt;= BQ$6, $E483 &lt; BP$6), 0, 1)+IF(OR($F483 &gt;= BQ$6, $G483 &lt; BP$6), 0, 2)+1)</f>
        <v/>
      </c>
      <c r="BQ483" s="68" t="str">
        <f ca="1">INDEX({"","_","-","="},IF(OR($D483 &gt;= BR$6, $E483 &lt; BQ$6), 0, 1)+IF(OR($F483 &gt;= BR$6, $G483 &lt; BQ$6), 0, 2)+1)</f>
        <v/>
      </c>
      <c r="BR483" s="68" t="str">
        <f ca="1">INDEX({"","_","-","="},IF(OR($D483 &gt;= BS$6, $E483 &lt; BR$6), 0, 1)+IF(OR($F483 &gt;= BS$6, $G483 &lt; BR$6), 0, 2)+1)</f>
        <v/>
      </c>
      <c r="BS483" s="68" t="str">
        <f ca="1">INDEX({"","_","-","="},IF(OR($D483 &gt;= BT$6, $E483 &lt; BS$6), 0, 1)+IF(OR($F483 &gt;= BT$6, $G483 &lt; BS$6), 0, 2)+1)</f>
        <v/>
      </c>
      <c r="BT483" s="68" t="str">
        <f ca="1">INDEX({"","_","-","="},IF(OR($D483 &gt;= BU$6, $E483 &lt; BT$6), 0, 1)+IF(OR($F483 &gt;= BU$6, $G483 &lt; BT$6), 0, 2)+1)</f>
        <v/>
      </c>
      <c r="BU483" s="68" t="str">
        <f ca="1">INDEX({"","_","-","="},IF(OR($D483 &gt;= BV$6, $E483 &lt; BU$6), 0, 1)+IF(OR($F483 &gt;= BV$6, $G483 &lt; BU$6), 0, 2)+1)</f>
        <v/>
      </c>
      <c r="BV483" s="68" t="str">
        <f ca="1">INDEX({"","_","-","="},IF(OR($D483 &gt;= BW$6, $E483 &lt; BV$6), 0, 1)+IF(OR($F483 &gt;= BW$6, $G483 &lt; BV$6), 0, 2)+1)</f>
        <v/>
      </c>
      <c r="BW483" s="68" t="str">
        <f ca="1">INDEX({"","_","-","="},IF(OR($D483 &gt;= BX$6, $E483 &lt; BW$6), 0, 1)+IF(OR($F483 &gt;= BX$6, $G483 &lt; BW$6), 0, 2)+1)</f>
        <v/>
      </c>
      <c r="BX483" s="68" t="str">
        <f ca="1">INDEX({"","_","-","="},IF(OR($D483 &gt;= BY$6, $E483 &lt; BX$6), 0, 1)+IF(OR($F483 &gt;= BY$6, $G483 &lt; BX$6), 0, 2)+1)</f>
        <v/>
      </c>
      <c r="BY483" s="68" t="str">
        <f ca="1">INDEX({"","_","-","="},IF(OR($D483 &gt;= BZ$6, $E483 &lt; BY$6), 0, 1)+IF(OR($F483 &gt;= BZ$6, $G483 &lt; BY$6), 0, 2)+1)</f>
        <v/>
      </c>
      <c r="BZ483" s="68" t="str">
        <f ca="1">INDEX({"","_","-","="},IF(OR($D483 &gt;= CA$6, $E483 &lt; BZ$6), 0, 1)+IF(OR($F483 &gt;= CA$6, $G483 &lt; BZ$6), 0, 2)+1)</f>
        <v/>
      </c>
      <c r="CA483" s="68" t="str">
        <f ca="1">INDEX({"","_","-","="},IF(OR($D483 &gt;= CB$6, $E483 &lt; CA$6), 0, 1)+IF(OR($F483 &gt;= CB$6, $G483 &lt; CA$6), 0, 2)+1)</f>
        <v/>
      </c>
      <c r="CB483" s="68" t="str">
        <f ca="1">INDEX({"","_","-","="},IF(OR($D483 &gt;= CC$6, $E483 &lt; CB$6), 0, 1)+IF(OR($F483 &gt;= CC$6, $G483 &lt; CB$6), 0, 2)+1)</f>
        <v/>
      </c>
      <c r="CC483" s="68" t="str">
        <f ca="1">INDEX({"","_","-","="},IF(OR($D483 &gt;= CD$6, $E483 &lt; CC$6), 0, 1)+IF(OR($F483 &gt;= CD$6, $G483 &lt; CC$6), 0, 2)+1)</f>
        <v/>
      </c>
      <c r="CD483" s="68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IF('临-进度'!M479,'临-进度'!$A479,"")</f>
        <v/>
      </c>
      <c r="B484" s="8" t="str">
        <f ca="1">IF('临-进度'!M479,'临-进度'!$B479,"")</f>
        <v/>
      </c>
      <c r="C484" s="8" t="str">
        <f ca="1">IF('临-进度'!M479,'临-进度'!$E479,"")</f>
        <v/>
      </c>
      <c r="D484" s="40" t="str">
        <f ca="1">IF('临-进度'!$M479,'临-进度'!$I479,"")</f>
        <v/>
      </c>
      <c r="E484" s="40" t="str">
        <f ca="1">IF('临-进度'!$M479,'临-进度'!$AE479,"")</f>
        <v/>
      </c>
      <c r="F484" s="40" t="str">
        <f ca="1">IF('临-进度'!$M479,'临-进度'!$J479,"")</f>
        <v/>
      </c>
      <c r="G484" s="73" t="str">
        <f ca="1">IF('临-进度'!$M479,'临-进度'!$AF479,"")</f>
        <v/>
      </c>
      <c r="H484" s="68" t="str">
        <f ca="1">INDEX({"","_","-","="},IF(OR($D484 &gt;= I$6, $E484 &lt; H$6), 0, 1)+IF(OR($F484 &gt;= I$6, $G484 &lt; H$6), 0, 2)+1)</f>
        <v/>
      </c>
      <c r="I484" s="68" t="str">
        <f ca="1">INDEX({"","_","-","="},IF(OR($D484 &gt;= J$6, $E484 &lt; I$6), 0, 1)+IF(OR($F484 &gt;= J$6, $G484 &lt; I$6), 0, 2)+1)</f>
        <v/>
      </c>
      <c r="J484" s="68" t="str">
        <f ca="1">INDEX({"","_","-","="},IF(OR($D484 &gt;= K$6, $E484 &lt; J$6), 0, 1)+IF(OR($F484 &gt;= K$6, $G484 &lt; J$6), 0, 2)+1)</f>
        <v/>
      </c>
      <c r="K484" s="68" t="str">
        <f ca="1">INDEX({"","_","-","="},IF(OR($D484 &gt;= L$6, $E484 &lt; K$6), 0, 1)+IF(OR($F484 &gt;= L$6, $G484 &lt; K$6), 0, 2)+1)</f>
        <v/>
      </c>
      <c r="L484" s="68" t="str">
        <f ca="1">INDEX({"","_","-","="},IF(OR($D484 &gt;= M$6, $E484 &lt; L$6), 0, 1)+IF(OR($F484 &gt;= M$6, $G484 &lt; L$6), 0, 2)+1)</f>
        <v/>
      </c>
      <c r="M484" s="68" t="str">
        <f ca="1">INDEX({"","_","-","="},IF(OR($D484 &gt;= N$6, $E484 &lt; M$6), 0, 1)+IF(OR($F484 &gt;= N$6, $G484 &lt; M$6), 0, 2)+1)</f>
        <v/>
      </c>
      <c r="N484" s="68" t="str">
        <f ca="1">INDEX({"","_","-","="},IF(OR($D484 &gt;= O$6, $E484 &lt; N$6), 0, 1)+IF(OR($F484 &gt;= O$6, $G484 &lt; N$6), 0, 2)+1)</f>
        <v/>
      </c>
      <c r="O484" s="68" t="str">
        <f ca="1">INDEX({"","_","-","="},IF(OR($D484 &gt;= P$6, $E484 &lt; O$6), 0, 1)+IF(OR($F484 &gt;= P$6, $G484 &lt; O$6), 0, 2)+1)</f>
        <v/>
      </c>
      <c r="P484" s="68" t="str">
        <f ca="1">INDEX({"","_","-","="},IF(OR($D484 &gt;= Q$6, $E484 &lt; P$6), 0, 1)+IF(OR($F484 &gt;= Q$6, $G484 &lt; P$6), 0, 2)+1)</f>
        <v/>
      </c>
      <c r="Q484" s="68" t="str">
        <f ca="1">INDEX({"","_","-","="},IF(OR($D484 &gt;= R$6, $E484 &lt; Q$6), 0, 1)+IF(OR($F484 &gt;= R$6, $G484 &lt; Q$6), 0, 2)+1)</f>
        <v/>
      </c>
      <c r="R484" s="68" t="str">
        <f ca="1">INDEX({"","_","-","="},IF(OR($D484 &gt;= S$6, $E484 &lt; R$6), 0, 1)+IF(OR($F484 &gt;= S$6, $G484 &lt; R$6), 0, 2)+1)</f>
        <v/>
      </c>
      <c r="S484" s="68" t="str">
        <f ca="1">INDEX({"","_","-","="},IF(OR($D484 &gt;= T$6, $E484 &lt; S$6), 0, 1)+IF(OR($F484 &gt;= T$6, $G484 &lt; S$6), 0, 2)+1)</f>
        <v/>
      </c>
      <c r="T484" s="68" t="str">
        <f ca="1">INDEX({"","_","-","="},IF(OR($D484 &gt;= U$6, $E484 &lt; T$6), 0, 1)+IF(OR($F484 &gt;= U$6, $G484 &lt; T$6), 0, 2)+1)</f>
        <v/>
      </c>
      <c r="U484" s="68" t="str">
        <f ca="1">INDEX({"","_","-","="},IF(OR($D484 &gt;= V$6, $E484 &lt; U$6), 0, 1)+IF(OR($F484 &gt;= V$6, $G484 &lt; U$6), 0, 2)+1)</f>
        <v/>
      </c>
      <c r="V484" s="68" t="str">
        <f ca="1">INDEX({"","_","-","="},IF(OR($D484 &gt;= W$6, $E484 &lt; V$6), 0, 1)+IF(OR($F484 &gt;= W$6, $G484 &lt; V$6), 0, 2)+1)</f>
        <v/>
      </c>
      <c r="W484" s="68" t="str">
        <f ca="1">INDEX({"","_","-","="},IF(OR($D484 &gt;= X$6, $E484 &lt; W$6), 0, 1)+IF(OR($F484 &gt;= X$6, $G484 &lt; W$6), 0, 2)+1)</f>
        <v/>
      </c>
      <c r="X484" s="68" t="str">
        <f ca="1">INDEX({"","_","-","="},IF(OR($D484 &gt;= Y$6, $E484 &lt; X$6), 0, 1)+IF(OR($F484 &gt;= Y$6, $G484 &lt; X$6), 0, 2)+1)</f>
        <v/>
      </c>
      <c r="Y484" s="68" t="str">
        <f ca="1">INDEX({"","_","-","="},IF(OR($D484 &gt;= Z$6, $E484 &lt; Y$6), 0, 1)+IF(OR($F484 &gt;= Z$6, $G484 &lt; Y$6), 0, 2)+1)</f>
        <v/>
      </c>
      <c r="Z484" s="68" t="str">
        <f ca="1">INDEX({"","_","-","="},IF(OR($D484 &gt;= AA$6, $E484 &lt; Z$6), 0, 1)+IF(OR($F484 &gt;= AA$6, $G484 &lt; Z$6), 0, 2)+1)</f>
        <v/>
      </c>
      <c r="AA484" s="68" t="str">
        <f ca="1">INDEX({"","_","-","="},IF(OR($D484 &gt;= AB$6, $E484 &lt; AA$6), 0, 1)+IF(OR($F484 &gt;= AB$6, $G484 &lt; AA$6), 0, 2)+1)</f>
        <v/>
      </c>
      <c r="AB484" s="68" t="str">
        <f ca="1">INDEX({"","_","-","="},IF(OR($D484 &gt;= AC$6, $E484 &lt; AB$6), 0, 1)+IF(OR($F484 &gt;= AC$6, $G484 &lt; AB$6), 0, 2)+1)</f>
        <v/>
      </c>
      <c r="AC484" s="68" t="str">
        <f ca="1">INDEX({"","_","-","="},IF(OR($D484 &gt;= AD$6, $E484 &lt; AC$6), 0, 1)+IF(OR($F484 &gt;= AD$6, $G484 &lt; AC$6), 0, 2)+1)</f>
        <v/>
      </c>
      <c r="AD484" s="68" t="str">
        <f ca="1">INDEX({"","_","-","="},IF(OR($D484 &gt;= AE$6, $E484 &lt; AD$6), 0, 1)+IF(OR($F484 &gt;= AE$6, $G484 &lt; AD$6), 0, 2)+1)</f>
        <v/>
      </c>
      <c r="AE484" s="68" t="str">
        <f ca="1">INDEX({"","_","-","="},IF(OR($D484 &gt;= AF$6, $E484 &lt; AE$6), 0, 1)+IF(OR($F484 &gt;= AF$6, $G484 &lt; AE$6), 0, 2)+1)</f>
        <v/>
      </c>
      <c r="AF484" s="68" t="str">
        <f ca="1">INDEX({"","_","-","="},IF(OR($D484 &gt;= AG$6, $E484 &lt; AF$6), 0, 1)+IF(OR($F484 &gt;= AG$6, $G484 &lt; AF$6), 0, 2)+1)</f>
        <v/>
      </c>
      <c r="AG484" s="68" t="str">
        <f ca="1">INDEX({"","_","-","="},IF(OR($D484 &gt;= AH$6, $E484 &lt; AG$6), 0, 1)+IF(OR($F484 &gt;= AH$6, $G484 &lt; AG$6), 0, 2)+1)</f>
        <v/>
      </c>
      <c r="AH484" s="68" t="str">
        <f ca="1">INDEX({"","_","-","="},IF(OR($D484 &gt;= AI$6, $E484 &lt; AH$6), 0, 1)+IF(OR($F484 &gt;= AI$6, $G484 &lt; AH$6), 0, 2)+1)</f>
        <v/>
      </c>
      <c r="AI484" s="68" t="str">
        <f ca="1">INDEX({"","_","-","="},IF(OR($D484 &gt;= AJ$6, $E484 &lt; AI$6), 0, 1)+IF(OR($F484 &gt;= AJ$6, $G484 &lt; AI$6), 0, 2)+1)</f>
        <v/>
      </c>
      <c r="AJ484" s="68" t="str">
        <f ca="1">INDEX({"","_","-","="},IF(OR($D484 &gt;= AK$6, $E484 &lt; AJ$6), 0, 1)+IF(OR($F484 &gt;= AK$6, $G484 &lt; AJ$6), 0, 2)+1)</f>
        <v/>
      </c>
      <c r="AK484" s="68" t="str">
        <f ca="1">INDEX({"","_","-","="},IF(OR($D484 &gt;= AL$6, $E484 &lt; AK$6), 0, 1)+IF(OR($F484 &gt;= AL$6, $G484 &lt; AK$6), 0, 2)+1)</f>
        <v/>
      </c>
      <c r="AL484" s="68" t="str">
        <f ca="1">INDEX({"","_","-","="},IF(OR($D484 &gt;= AM$6, $E484 &lt; AL$6), 0, 1)+IF(OR($F484 &gt;= AM$6, $G484 &lt; AL$6), 0, 2)+1)</f>
        <v/>
      </c>
      <c r="AM484" s="68" t="str">
        <f ca="1">INDEX({"","_","-","="},IF(OR($D484 &gt;= AN$6, $E484 &lt; AM$6), 0, 1)+IF(OR($F484 &gt;= AN$6, $G484 &lt; AM$6), 0, 2)+1)</f>
        <v/>
      </c>
      <c r="AN484" s="68" t="str">
        <f ca="1">INDEX({"","_","-","="},IF(OR($D484 &gt;= AO$6, $E484 &lt; AN$6), 0, 1)+IF(OR($F484 &gt;= AO$6, $G484 &lt; AN$6), 0, 2)+1)</f>
        <v/>
      </c>
      <c r="AO484" s="68" t="str">
        <f ca="1">INDEX({"","_","-","="},IF(OR($D484 &gt;= AP$6, $E484 &lt; AO$6), 0, 1)+IF(OR($F484 &gt;= AP$6, $G484 &lt; AO$6), 0, 2)+1)</f>
        <v/>
      </c>
      <c r="AP484" s="68" t="str">
        <f ca="1">INDEX({"","_","-","="},IF(OR($D484 &gt;= AQ$6, $E484 &lt; AP$6), 0, 1)+IF(OR($F484 &gt;= AQ$6, $G484 &lt; AP$6), 0, 2)+1)</f>
        <v/>
      </c>
      <c r="AQ484" s="68" t="str">
        <f ca="1">INDEX({"","_","-","="},IF(OR($D484 &gt;= AR$6, $E484 &lt; AQ$6), 0, 1)+IF(OR($F484 &gt;= AR$6, $G484 &lt; AQ$6), 0, 2)+1)</f>
        <v/>
      </c>
      <c r="AR484" s="68" t="str">
        <f ca="1">INDEX({"","_","-","="},IF(OR($D484 &gt;= AS$6, $E484 &lt; AR$6), 0, 1)+IF(OR($F484 &gt;= AS$6, $G484 &lt; AR$6), 0, 2)+1)</f>
        <v/>
      </c>
      <c r="AS484" s="68" t="str">
        <f ca="1">INDEX({"","_","-","="},IF(OR($D484 &gt;= AT$6, $E484 &lt; AS$6), 0, 1)+IF(OR($F484 &gt;= AT$6, $G484 &lt; AS$6), 0, 2)+1)</f>
        <v/>
      </c>
      <c r="AT484" s="68" t="str">
        <f ca="1">INDEX({"","_","-","="},IF(OR($D484 &gt;= AU$6, $E484 &lt; AT$6), 0, 1)+IF(OR($F484 &gt;= AU$6, $G484 &lt; AT$6), 0, 2)+1)</f>
        <v/>
      </c>
      <c r="AU484" s="68" t="str">
        <f ca="1">INDEX({"","_","-","="},IF(OR($D484 &gt;= AV$6, $E484 &lt; AU$6), 0, 1)+IF(OR($F484 &gt;= AV$6, $G484 &lt; AU$6), 0, 2)+1)</f>
        <v/>
      </c>
      <c r="AV484" s="68" t="str">
        <f ca="1">INDEX({"","_","-","="},IF(OR($D484 &gt;= AW$6, $E484 &lt; AV$6), 0, 1)+IF(OR($F484 &gt;= AW$6, $G484 &lt; AV$6), 0, 2)+1)</f>
        <v/>
      </c>
      <c r="AW484" s="68" t="str">
        <f ca="1">INDEX({"","_","-","="},IF(OR($D484 &gt;= AX$6, $E484 &lt; AW$6), 0, 1)+IF(OR($F484 &gt;= AX$6, $G484 &lt; AW$6), 0, 2)+1)</f>
        <v/>
      </c>
      <c r="AX484" s="68" t="str">
        <f ca="1">INDEX({"","_","-","="},IF(OR($D484 &gt;= AY$6, $E484 &lt; AX$6), 0, 1)+IF(OR($F484 &gt;= AY$6, $G484 &lt; AX$6), 0, 2)+1)</f>
        <v/>
      </c>
      <c r="AY484" s="68" t="str">
        <f ca="1">INDEX({"","_","-","="},IF(OR($D484 &gt;= AZ$6, $E484 &lt; AY$6), 0, 1)+IF(OR($F484 &gt;= AZ$6, $G484 &lt; AY$6), 0, 2)+1)</f>
        <v/>
      </c>
      <c r="AZ484" s="68" t="str">
        <f ca="1">INDEX({"","_","-","="},IF(OR($D484 &gt;= BA$6, $E484 &lt; AZ$6), 0, 1)+IF(OR($F484 &gt;= BA$6, $G484 &lt; AZ$6), 0, 2)+1)</f>
        <v/>
      </c>
      <c r="BA484" s="68" t="str">
        <f ca="1">INDEX({"","_","-","="},IF(OR($D484 &gt;= BB$6, $E484 &lt; BA$6), 0, 1)+IF(OR($F484 &gt;= BB$6, $G484 &lt; BA$6), 0, 2)+1)</f>
        <v/>
      </c>
      <c r="BB484" s="68" t="str">
        <f ca="1">INDEX({"","_","-","="},IF(OR($D484 &gt;= BC$6, $E484 &lt; BB$6), 0, 1)+IF(OR($F484 &gt;= BC$6, $G484 &lt; BB$6), 0, 2)+1)</f>
        <v/>
      </c>
      <c r="BC484" s="68" t="str">
        <f ca="1">INDEX({"","_","-","="},IF(OR($D484 &gt;= BD$6, $E484 &lt; BC$6), 0, 1)+IF(OR($F484 &gt;= BD$6, $G484 &lt; BC$6), 0, 2)+1)</f>
        <v/>
      </c>
      <c r="BD484" s="68" t="str">
        <f ca="1">INDEX({"","_","-","="},IF(OR($D484 &gt;= BE$6, $E484 &lt; BD$6), 0, 1)+IF(OR($F484 &gt;= BE$6, $G484 &lt; BD$6), 0, 2)+1)</f>
        <v/>
      </c>
      <c r="BE484" s="68" t="str">
        <f ca="1">INDEX({"","_","-","="},IF(OR($D484 &gt;= BF$6, $E484 &lt; BE$6), 0, 1)+IF(OR($F484 &gt;= BF$6, $G484 &lt; BE$6), 0, 2)+1)</f>
        <v/>
      </c>
      <c r="BF484" s="68" t="str">
        <f ca="1">INDEX({"","_","-","="},IF(OR($D484 &gt;= BG$6, $E484 &lt; BF$6), 0, 1)+IF(OR($F484 &gt;= BG$6, $G484 &lt; BF$6), 0, 2)+1)</f>
        <v/>
      </c>
      <c r="BG484" s="68" t="str">
        <f ca="1">INDEX({"","_","-","="},IF(OR($D484 &gt;= BH$6, $E484 &lt; BG$6), 0, 1)+IF(OR($F484 &gt;= BH$6, $G484 &lt; BG$6), 0, 2)+1)</f>
        <v/>
      </c>
      <c r="BH484" s="68" t="str">
        <f ca="1">INDEX({"","_","-","="},IF(OR($D484 &gt;= BI$6, $E484 &lt; BH$6), 0, 1)+IF(OR($F484 &gt;= BI$6, $G484 &lt; BH$6), 0, 2)+1)</f>
        <v/>
      </c>
      <c r="BI484" s="68" t="str">
        <f ca="1">INDEX({"","_","-","="},IF(OR($D484 &gt;= BJ$6, $E484 &lt; BI$6), 0, 1)+IF(OR($F484 &gt;= BJ$6, $G484 &lt; BI$6), 0, 2)+1)</f>
        <v/>
      </c>
      <c r="BJ484" s="68" t="str">
        <f ca="1">INDEX({"","_","-","="},IF(OR($D484 &gt;= BK$6, $E484 &lt; BJ$6), 0, 1)+IF(OR($F484 &gt;= BK$6, $G484 &lt; BJ$6), 0, 2)+1)</f>
        <v/>
      </c>
      <c r="BK484" s="68" t="str">
        <f ca="1">INDEX({"","_","-","="},IF(OR($D484 &gt;= BL$6, $E484 &lt; BK$6), 0, 1)+IF(OR($F484 &gt;= BL$6, $G484 &lt; BK$6), 0, 2)+1)</f>
        <v/>
      </c>
      <c r="BL484" s="68" t="str">
        <f ca="1">INDEX({"","_","-","="},IF(OR($D484 &gt;= BM$6, $E484 &lt; BL$6), 0, 1)+IF(OR($F484 &gt;= BM$6, $G484 &lt; BL$6), 0, 2)+1)</f>
        <v/>
      </c>
      <c r="BM484" s="68" t="str">
        <f ca="1">INDEX({"","_","-","="},IF(OR($D484 &gt;= BN$6, $E484 &lt; BM$6), 0, 1)+IF(OR($F484 &gt;= BN$6, $G484 &lt; BM$6), 0, 2)+1)</f>
        <v/>
      </c>
      <c r="BN484" s="68" t="str">
        <f ca="1">INDEX({"","_","-","="},IF(OR($D484 &gt;= BO$6, $E484 &lt; BN$6), 0, 1)+IF(OR($F484 &gt;= BO$6, $G484 &lt; BN$6), 0, 2)+1)</f>
        <v/>
      </c>
      <c r="BO484" s="68" t="str">
        <f ca="1">INDEX({"","_","-","="},IF(OR($D484 &gt;= BP$6, $E484 &lt; BO$6), 0, 1)+IF(OR($F484 &gt;= BP$6, $G484 &lt; BO$6), 0, 2)+1)</f>
        <v/>
      </c>
      <c r="BP484" s="68" t="str">
        <f ca="1">INDEX({"","_","-","="},IF(OR($D484 &gt;= BQ$6, $E484 &lt; BP$6), 0, 1)+IF(OR($F484 &gt;= BQ$6, $G484 &lt; BP$6), 0, 2)+1)</f>
        <v/>
      </c>
      <c r="BQ484" s="68" t="str">
        <f ca="1">INDEX({"","_","-","="},IF(OR($D484 &gt;= BR$6, $E484 &lt; BQ$6), 0, 1)+IF(OR($F484 &gt;= BR$6, $G484 &lt; BQ$6), 0, 2)+1)</f>
        <v/>
      </c>
      <c r="BR484" s="68" t="str">
        <f ca="1">INDEX({"","_","-","="},IF(OR($D484 &gt;= BS$6, $E484 &lt; BR$6), 0, 1)+IF(OR($F484 &gt;= BS$6, $G484 &lt; BR$6), 0, 2)+1)</f>
        <v/>
      </c>
      <c r="BS484" s="68" t="str">
        <f ca="1">INDEX({"","_","-","="},IF(OR($D484 &gt;= BT$6, $E484 &lt; BS$6), 0, 1)+IF(OR($F484 &gt;= BT$6, $G484 &lt; BS$6), 0, 2)+1)</f>
        <v/>
      </c>
      <c r="BT484" s="68" t="str">
        <f ca="1">INDEX({"","_","-","="},IF(OR($D484 &gt;= BU$6, $E484 &lt; BT$6), 0, 1)+IF(OR($F484 &gt;= BU$6, $G484 &lt; BT$6), 0, 2)+1)</f>
        <v/>
      </c>
      <c r="BU484" s="68" t="str">
        <f ca="1">INDEX({"","_","-","="},IF(OR($D484 &gt;= BV$6, $E484 &lt; BU$6), 0, 1)+IF(OR($F484 &gt;= BV$6, $G484 &lt; BU$6), 0, 2)+1)</f>
        <v/>
      </c>
      <c r="BV484" s="68" t="str">
        <f ca="1">INDEX({"","_","-","="},IF(OR($D484 &gt;= BW$6, $E484 &lt; BV$6), 0, 1)+IF(OR($F484 &gt;= BW$6, $G484 &lt; BV$6), 0, 2)+1)</f>
        <v/>
      </c>
      <c r="BW484" s="68" t="str">
        <f ca="1">INDEX({"","_","-","="},IF(OR($D484 &gt;= BX$6, $E484 &lt; BW$6), 0, 1)+IF(OR($F484 &gt;= BX$6, $G484 &lt; BW$6), 0, 2)+1)</f>
        <v/>
      </c>
      <c r="BX484" s="68" t="str">
        <f ca="1">INDEX({"","_","-","="},IF(OR($D484 &gt;= BY$6, $E484 &lt; BX$6), 0, 1)+IF(OR($F484 &gt;= BY$6, $G484 &lt; BX$6), 0, 2)+1)</f>
        <v/>
      </c>
      <c r="BY484" s="68" t="str">
        <f ca="1">INDEX({"","_","-","="},IF(OR($D484 &gt;= BZ$6, $E484 &lt; BY$6), 0, 1)+IF(OR($F484 &gt;= BZ$6, $G484 &lt; BY$6), 0, 2)+1)</f>
        <v/>
      </c>
      <c r="BZ484" s="68" t="str">
        <f ca="1">INDEX({"","_","-","="},IF(OR($D484 &gt;= CA$6, $E484 &lt; BZ$6), 0, 1)+IF(OR($F484 &gt;= CA$6, $G484 &lt; BZ$6), 0, 2)+1)</f>
        <v/>
      </c>
      <c r="CA484" s="68" t="str">
        <f ca="1">INDEX({"","_","-","="},IF(OR($D484 &gt;= CB$6, $E484 &lt; CA$6), 0, 1)+IF(OR($F484 &gt;= CB$6, $G484 &lt; CA$6), 0, 2)+1)</f>
        <v/>
      </c>
      <c r="CB484" s="68" t="str">
        <f ca="1">INDEX({"","_","-","="},IF(OR($D484 &gt;= CC$6, $E484 &lt; CB$6), 0, 1)+IF(OR($F484 &gt;= CC$6, $G484 &lt; CB$6), 0, 2)+1)</f>
        <v/>
      </c>
      <c r="CC484" s="68" t="str">
        <f ca="1">INDEX({"","_","-","="},IF(OR($D484 &gt;= CD$6, $E484 &lt; CC$6), 0, 1)+IF(OR($F484 &gt;= CD$6, $G484 &lt; CC$6), 0, 2)+1)</f>
        <v/>
      </c>
      <c r="CD484" s="68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IF('临-进度'!M480,'临-进度'!$A480,"")</f>
        <v/>
      </c>
      <c r="B485" s="8" t="str">
        <f ca="1">IF('临-进度'!M480,'临-进度'!$B480,"")</f>
        <v/>
      </c>
      <c r="C485" s="8" t="str">
        <f ca="1">IF('临-进度'!M480,'临-进度'!$E480,"")</f>
        <v/>
      </c>
      <c r="D485" s="40" t="str">
        <f ca="1">IF('临-进度'!$M480,'临-进度'!$I480,"")</f>
        <v/>
      </c>
      <c r="E485" s="40" t="str">
        <f ca="1">IF('临-进度'!$M480,'临-进度'!$AE480,"")</f>
        <v/>
      </c>
      <c r="F485" s="40" t="str">
        <f ca="1">IF('临-进度'!$M480,'临-进度'!$J480,"")</f>
        <v/>
      </c>
      <c r="G485" s="73" t="str">
        <f ca="1">IF('临-进度'!$M480,'临-进度'!$AF480,"")</f>
        <v/>
      </c>
      <c r="H485" s="68" t="str">
        <f ca="1">INDEX({"","_","-","="},IF(OR($D485 &gt;= I$6, $E485 &lt; H$6), 0, 1)+IF(OR($F485 &gt;= I$6, $G485 &lt; H$6), 0, 2)+1)</f>
        <v/>
      </c>
      <c r="I485" s="68" t="str">
        <f ca="1">INDEX({"","_","-","="},IF(OR($D485 &gt;= J$6, $E485 &lt; I$6), 0, 1)+IF(OR($F485 &gt;= J$6, $G485 &lt; I$6), 0, 2)+1)</f>
        <v/>
      </c>
      <c r="J485" s="68" t="str">
        <f ca="1">INDEX({"","_","-","="},IF(OR($D485 &gt;= K$6, $E485 &lt; J$6), 0, 1)+IF(OR($F485 &gt;= K$6, $G485 &lt; J$6), 0, 2)+1)</f>
        <v/>
      </c>
      <c r="K485" s="68" t="str">
        <f ca="1">INDEX({"","_","-","="},IF(OR($D485 &gt;= L$6, $E485 &lt; K$6), 0, 1)+IF(OR($F485 &gt;= L$6, $G485 &lt; K$6), 0, 2)+1)</f>
        <v/>
      </c>
      <c r="L485" s="68" t="str">
        <f ca="1">INDEX({"","_","-","="},IF(OR($D485 &gt;= M$6, $E485 &lt; L$6), 0, 1)+IF(OR($F485 &gt;= M$6, $G485 &lt; L$6), 0, 2)+1)</f>
        <v/>
      </c>
      <c r="M485" s="68" t="str">
        <f ca="1">INDEX({"","_","-","="},IF(OR($D485 &gt;= N$6, $E485 &lt; M$6), 0, 1)+IF(OR($F485 &gt;= N$6, $G485 &lt; M$6), 0, 2)+1)</f>
        <v/>
      </c>
      <c r="N485" s="68" t="str">
        <f ca="1">INDEX({"","_","-","="},IF(OR($D485 &gt;= O$6, $E485 &lt; N$6), 0, 1)+IF(OR($F485 &gt;= O$6, $G485 &lt; N$6), 0, 2)+1)</f>
        <v/>
      </c>
      <c r="O485" s="68" t="str">
        <f ca="1">INDEX({"","_","-","="},IF(OR($D485 &gt;= P$6, $E485 &lt; O$6), 0, 1)+IF(OR($F485 &gt;= P$6, $G485 &lt; O$6), 0, 2)+1)</f>
        <v/>
      </c>
      <c r="P485" s="68" t="str">
        <f ca="1">INDEX({"","_","-","="},IF(OR($D485 &gt;= Q$6, $E485 &lt; P$6), 0, 1)+IF(OR($F485 &gt;= Q$6, $G485 &lt; P$6), 0, 2)+1)</f>
        <v/>
      </c>
      <c r="Q485" s="68" t="str">
        <f ca="1">INDEX({"","_","-","="},IF(OR($D485 &gt;= R$6, $E485 &lt; Q$6), 0, 1)+IF(OR($F485 &gt;= R$6, $G485 &lt; Q$6), 0, 2)+1)</f>
        <v/>
      </c>
      <c r="R485" s="68" t="str">
        <f ca="1">INDEX({"","_","-","="},IF(OR($D485 &gt;= S$6, $E485 &lt; R$6), 0, 1)+IF(OR($F485 &gt;= S$6, $G485 &lt; R$6), 0, 2)+1)</f>
        <v/>
      </c>
      <c r="S485" s="68" t="str">
        <f ca="1">INDEX({"","_","-","="},IF(OR($D485 &gt;= T$6, $E485 &lt; S$6), 0, 1)+IF(OR($F485 &gt;= T$6, $G485 &lt; S$6), 0, 2)+1)</f>
        <v/>
      </c>
      <c r="T485" s="68" t="str">
        <f ca="1">INDEX({"","_","-","="},IF(OR($D485 &gt;= U$6, $E485 &lt; T$6), 0, 1)+IF(OR($F485 &gt;= U$6, $G485 &lt; T$6), 0, 2)+1)</f>
        <v/>
      </c>
      <c r="U485" s="68" t="str">
        <f ca="1">INDEX({"","_","-","="},IF(OR($D485 &gt;= V$6, $E485 &lt; U$6), 0, 1)+IF(OR($F485 &gt;= V$6, $G485 &lt; U$6), 0, 2)+1)</f>
        <v/>
      </c>
      <c r="V485" s="68" t="str">
        <f ca="1">INDEX({"","_","-","="},IF(OR($D485 &gt;= W$6, $E485 &lt; V$6), 0, 1)+IF(OR($F485 &gt;= W$6, $G485 &lt; V$6), 0, 2)+1)</f>
        <v/>
      </c>
      <c r="W485" s="68" t="str">
        <f ca="1">INDEX({"","_","-","="},IF(OR($D485 &gt;= X$6, $E485 &lt; W$6), 0, 1)+IF(OR($F485 &gt;= X$6, $G485 &lt; W$6), 0, 2)+1)</f>
        <v/>
      </c>
      <c r="X485" s="68" t="str">
        <f ca="1">INDEX({"","_","-","="},IF(OR($D485 &gt;= Y$6, $E485 &lt; X$6), 0, 1)+IF(OR($F485 &gt;= Y$6, $G485 &lt; X$6), 0, 2)+1)</f>
        <v/>
      </c>
      <c r="Y485" s="68" t="str">
        <f ca="1">INDEX({"","_","-","="},IF(OR($D485 &gt;= Z$6, $E485 &lt; Y$6), 0, 1)+IF(OR($F485 &gt;= Z$6, $G485 &lt; Y$6), 0, 2)+1)</f>
        <v/>
      </c>
      <c r="Z485" s="68" t="str">
        <f ca="1">INDEX({"","_","-","="},IF(OR($D485 &gt;= AA$6, $E485 &lt; Z$6), 0, 1)+IF(OR($F485 &gt;= AA$6, $G485 &lt; Z$6), 0, 2)+1)</f>
        <v/>
      </c>
      <c r="AA485" s="68" t="str">
        <f ca="1">INDEX({"","_","-","="},IF(OR($D485 &gt;= AB$6, $E485 &lt; AA$6), 0, 1)+IF(OR($F485 &gt;= AB$6, $G485 &lt; AA$6), 0, 2)+1)</f>
        <v/>
      </c>
      <c r="AB485" s="68" t="str">
        <f ca="1">INDEX({"","_","-","="},IF(OR($D485 &gt;= AC$6, $E485 &lt; AB$6), 0, 1)+IF(OR($F485 &gt;= AC$6, $G485 &lt; AB$6), 0, 2)+1)</f>
        <v/>
      </c>
      <c r="AC485" s="68" t="str">
        <f ca="1">INDEX({"","_","-","="},IF(OR($D485 &gt;= AD$6, $E485 &lt; AC$6), 0, 1)+IF(OR($F485 &gt;= AD$6, $G485 &lt; AC$6), 0, 2)+1)</f>
        <v/>
      </c>
      <c r="AD485" s="68" t="str">
        <f ca="1">INDEX({"","_","-","="},IF(OR($D485 &gt;= AE$6, $E485 &lt; AD$6), 0, 1)+IF(OR($F485 &gt;= AE$6, $G485 &lt; AD$6), 0, 2)+1)</f>
        <v/>
      </c>
      <c r="AE485" s="68" t="str">
        <f ca="1">INDEX({"","_","-","="},IF(OR($D485 &gt;= AF$6, $E485 &lt; AE$6), 0, 1)+IF(OR($F485 &gt;= AF$6, $G485 &lt; AE$6), 0, 2)+1)</f>
        <v/>
      </c>
      <c r="AF485" s="68" t="str">
        <f ca="1">INDEX({"","_","-","="},IF(OR($D485 &gt;= AG$6, $E485 &lt; AF$6), 0, 1)+IF(OR($F485 &gt;= AG$6, $G485 &lt; AF$6), 0, 2)+1)</f>
        <v/>
      </c>
      <c r="AG485" s="68" t="str">
        <f ca="1">INDEX({"","_","-","="},IF(OR($D485 &gt;= AH$6, $E485 &lt; AG$6), 0, 1)+IF(OR($F485 &gt;= AH$6, $G485 &lt; AG$6), 0, 2)+1)</f>
        <v/>
      </c>
      <c r="AH485" s="68" t="str">
        <f ca="1">INDEX({"","_","-","="},IF(OR($D485 &gt;= AI$6, $E485 &lt; AH$6), 0, 1)+IF(OR($F485 &gt;= AI$6, $G485 &lt; AH$6), 0, 2)+1)</f>
        <v/>
      </c>
      <c r="AI485" s="68" t="str">
        <f ca="1">INDEX({"","_","-","="},IF(OR($D485 &gt;= AJ$6, $E485 &lt; AI$6), 0, 1)+IF(OR($F485 &gt;= AJ$6, $G485 &lt; AI$6), 0, 2)+1)</f>
        <v/>
      </c>
      <c r="AJ485" s="68" t="str">
        <f ca="1">INDEX({"","_","-","="},IF(OR($D485 &gt;= AK$6, $E485 &lt; AJ$6), 0, 1)+IF(OR($F485 &gt;= AK$6, $G485 &lt; AJ$6), 0, 2)+1)</f>
        <v/>
      </c>
      <c r="AK485" s="68" t="str">
        <f ca="1">INDEX({"","_","-","="},IF(OR($D485 &gt;= AL$6, $E485 &lt; AK$6), 0, 1)+IF(OR($F485 &gt;= AL$6, $G485 &lt; AK$6), 0, 2)+1)</f>
        <v/>
      </c>
      <c r="AL485" s="68" t="str">
        <f ca="1">INDEX({"","_","-","="},IF(OR($D485 &gt;= AM$6, $E485 &lt; AL$6), 0, 1)+IF(OR($F485 &gt;= AM$6, $G485 &lt; AL$6), 0, 2)+1)</f>
        <v/>
      </c>
      <c r="AM485" s="68" t="str">
        <f ca="1">INDEX({"","_","-","="},IF(OR($D485 &gt;= AN$6, $E485 &lt; AM$6), 0, 1)+IF(OR($F485 &gt;= AN$6, $G485 &lt; AM$6), 0, 2)+1)</f>
        <v/>
      </c>
      <c r="AN485" s="68" t="str">
        <f ca="1">INDEX({"","_","-","="},IF(OR($D485 &gt;= AO$6, $E485 &lt; AN$6), 0, 1)+IF(OR($F485 &gt;= AO$6, $G485 &lt; AN$6), 0, 2)+1)</f>
        <v/>
      </c>
      <c r="AO485" s="68" t="str">
        <f ca="1">INDEX({"","_","-","="},IF(OR($D485 &gt;= AP$6, $E485 &lt; AO$6), 0, 1)+IF(OR($F485 &gt;= AP$6, $G485 &lt; AO$6), 0, 2)+1)</f>
        <v/>
      </c>
      <c r="AP485" s="68" t="str">
        <f ca="1">INDEX({"","_","-","="},IF(OR($D485 &gt;= AQ$6, $E485 &lt; AP$6), 0, 1)+IF(OR($F485 &gt;= AQ$6, $G485 &lt; AP$6), 0, 2)+1)</f>
        <v/>
      </c>
      <c r="AQ485" s="68" t="str">
        <f ca="1">INDEX({"","_","-","="},IF(OR($D485 &gt;= AR$6, $E485 &lt; AQ$6), 0, 1)+IF(OR($F485 &gt;= AR$6, $G485 &lt; AQ$6), 0, 2)+1)</f>
        <v/>
      </c>
      <c r="AR485" s="68" t="str">
        <f ca="1">INDEX({"","_","-","="},IF(OR($D485 &gt;= AS$6, $E485 &lt; AR$6), 0, 1)+IF(OR($F485 &gt;= AS$6, $G485 &lt; AR$6), 0, 2)+1)</f>
        <v/>
      </c>
      <c r="AS485" s="68" t="str">
        <f ca="1">INDEX({"","_","-","="},IF(OR($D485 &gt;= AT$6, $E485 &lt; AS$6), 0, 1)+IF(OR($F485 &gt;= AT$6, $G485 &lt; AS$6), 0, 2)+1)</f>
        <v/>
      </c>
      <c r="AT485" s="68" t="str">
        <f ca="1">INDEX({"","_","-","="},IF(OR($D485 &gt;= AU$6, $E485 &lt; AT$6), 0, 1)+IF(OR($F485 &gt;= AU$6, $G485 &lt; AT$6), 0, 2)+1)</f>
        <v/>
      </c>
      <c r="AU485" s="68" t="str">
        <f ca="1">INDEX({"","_","-","="},IF(OR($D485 &gt;= AV$6, $E485 &lt; AU$6), 0, 1)+IF(OR($F485 &gt;= AV$6, $G485 &lt; AU$6), 0, 2)+1)</f>
        <v/>
      </c>
      <c r="AV485" s="68" t="str">
        <f ca="1">INDEX({"","_","-","="},IF(OR($D485 &gt;= AW$6, $E485 &lt; AV$6), 0, 1)+IF(OR($F485 &gt;= AW$6, $G485 &lt; AV$6), 0, 2)+1)</f>
        <v/>
      </c>
      <c r="AW485" s="68" t="str">
        <f ca="1">INDEX({"","_","-","="},IF(OR($D485 &gt;= AX$6, $E485 &lt; AW$6), 0, 1)+IF(OR($F485 &gt;= AX$6, $G485 &lt; AW$6), 0, 2)+1)</f>
        <v/>
      </c>
      <c r="AX485" s="68" t="str">
        <f ca="1">INDEX({"","_","-","="},IF(OR($D485 &gt;= AY$6, $E485 &lt; AX$6), 0, 1)+IF(OR($F485 &gt;= AY$6, $G485 &lt; AX$6), 0, 2)+1)</f>
        <v/>
      </c>
      <c r="AY485" s="68" t="str">
        <f ca="1">INDEX({"","_","-","="},IF(OR($D485 &gt;= AZ$6, $E485 &lt; AY$6), 0, 1)+IF(OR($F485 &gt;= AZ$6, $G485 &lt; AY$6), 0, 2)+1)</f>
        <v/>
      </c>
      <c r="AZ485" s="68" t="str">
        <f ca="1">INDEX({"","_","-","="},IF(OR($D485 &gt;= BA$6, $E485 &lt; AZ$6), 0, 1)+IF(OR($F485 &gt;= BA$6, $G485 &lt; AZ$6), 0, 2)+1)</f>
        <v/>
      </c>
      <c r="BA485" s="68" t="str">
        <f ca="1">INDEX({"","_","-","="},IF(OR($D485 &gt;= BB$6, $E485 &lt; BA$6), 0, 1)+IF(OR($F485 &gt;= BB$6, $G485 &lt; BA$6), 0, 2)+1)</f>
        <v/>
      </c>
      <c r="BB485" s="68" t="str">
        <f ca="1">INDEX({"","_","-","="},IF(OR($D485 &gt;= BC$6, $E485 &lt; BB$6), 0, 1)+IF(OR($F485 &gt;= BC$6, $G485 &lt; BB$6), 0, 2)+1)</f>
        <v/>
      </c>
      <c r="BC485" s="68" t="str">
        <f ca="1">INDEX({"","_","-","="},IF(OR($D485 &gt;= BD$6, $E485 &lt; BC$6), 0, 1)+IF(OR($F485 &gt;= BD$6, $G485 &lt; BC$6), 0, 2)+1)</f>
        <v/>
      </c>
      <c r="BD485" s="68" t="str">
        <f ca="1">INDEX({"","_","-","="},IF(OR($D485 &gt;= BE$6, $E485 &lt; BD$6), 0, 1)+IF(OR($F485 &gt;= BE$6, $G485 &lt; BD$6), 0, 2)+1)</f>
        <v/>
      </c>
      <c r="BE485" s="68" t="str">
        <f ca="1">INDEX({"","_","-","="},IF(OR($D485 &gt;= BF$6, $E485 &lt; BE$6), 0, 1)+IF(OR($F485 &gt;= BF$6, $G485 &lt; BE$6), 0, 2)+1)</f>
        <v/>
      </c>
      <c r="BF485" s="68" t="str">
        <f ca="1">INDEX({"","_","-","="},IF(OR($D485 &gt;= BG$6, $E485 &lt; BF$6), 0, 1)+IF(OR($F485 &gt;= BG$6, $G485 &lt; BF$6), 0, 2)+1)</f>
        <v/>
      </c>
      <c r="BG485" s="68" t="str">
        <f ca="1">INDEX({"","_","-","="},IF(OR($D485 &gt;= BH$6, $E485 &lt; BG$6), 0, 1)+IF(OR($F485 &gt;= BH$6, $G485 &lt; BG$6), 0, 2)+1)</f>
        <v/>
      </c>
      <c r="BH485" s="68" t="str">
        <f ca="1">INDEX({"","_","-","="},IF(OR($D485 &gt;= BI$6, $E485 &lt; BH$6), 0, 1)+IF(OR($F485 &gt;= BI$6, $G485 &lt; BH$6), 0, 2)+1)</f>
        <v/>
      </c>
      <c r="BI485" s="68" t="str">
        <f ca="1">INDEX({"","_","-","="},IF(OR($D485 &gt;= BJ$6, $E485 &lt; BI$6), 0, 1)+IF(OR($F485 &gt;= BJ$6, $G485 &lt; BI$6), 0, 2)+1)</f>
        <v/>
      </c>
      <c r="BJ485" s="68" t="str">
        <f ca="1">INDEX({"","_","-","="},IF(OR($D485 &gt;= BK$6, $E485 &lt; BJ$6), 0, 1)+IF(OR($F485 &gt;= BK$6, $G485 &lt; BJ$6), 0, 2)+1)</f>
        <v/>
      </c>
      <c r="BK485" s="68" t="str">
        <f ca="1">INDEX({"","_","-","="},IF(OR($D485 &gt;= BL$6, $E485 &lt; BK$6), 0, 1)+IF(OR($F485 &gt;= BL$6, $G485 &lt; BK$6), 0, 2)+1)</f>
        <v/>
      </c>
      <c r="BL485" s="68" t="str">
        <f ca="1">INDEX({"","_","-","="},IF(OR($D485 &gt;= BM$6, $E485 &lt; BL$6), 0, 1)+IF(OR($F485 &gt;= BM$6, $G485 &lt; BL$6), 0, 2)+1)</f>
        <v/>
      </c>
      <c r="BM485" s="68" t="str">
        <f ca="1">INDEX({"","_","-","="},IF(OR($D485 &gt;= BN$6, $E485 &lt; BM$6), 0, 1)+IF(OR($F485 &gt;= BN$6, $G485 &lt; BM$6), 0, 2)+1)</f>
        <v/>
      </c>
      <c r="BN485" s="68" t="str">
        <f ca="1">INDEX({"","_","-","="},IF(OR($D485 &gt;= BO$6, $E485 &lt; BN$6), 0, 1)+IF(OR($F485 &gt;= BO$6, $G485 &lt; BN$6), 0, 2)+1)</f>
        <v/>
      </c>
      <c r="BO485" s="68" t="str">
        <f ca="1">INDEX({"","_","-","="},IF(OR($D485 &gt;= BP$6, $E485 &lt; BO$6), 0, 1)+IF(OR($F485 &gt;= BP$6, $G485 &lt; BO$6), 0, 2)+1)</f>
        <v/>
      </c>
      <c r="BP485" s="68" t="str">
        <f ca="1">INDEX({"","_","-","="},IF(OR($D485 &gt;= BQ$6, $E485 &lt; BP$6), 0, 1)+IF(OR($F485 &gt;= BQ$6, $G485 &lt; BP$6), 0, 2)+1)</f>
        <v/>
      </c>
      <c r="BQ485" s="68" t="str">
        <f ca="1">INDEX({"","_","-","="},IF(OR($D485 &gt;= BR$6, $E485 &lt; BQ$6), 0, 1)+IF(OR($F485 &gt;= BR$6, $G485 &lt; BQ$6), 0, 2)+1)</f>
        <v/>
      </c>
      <c r="BR485" s="68" t="str">
        <f ca="1">INDEX({"","_","-","="},IF(OR($D485 &gt;= BS$6, $E485 &lt; BR$6), 0, 1)+IF(OR($F485 &gt;= BS$6, $G485 &lt; BR$6), 0, 2)+1)</f>
        <v/>
      </c>
      <c r="BS485" s="68" t="str">
        <f ca="1">INDEX({"","_","-","="},IF(OR($D485 &gt;= BT$6, $E485 &lt; BS$6), 0, 1)+IF(OR($F485 &gt;= BT$6, $G485 &lt; BS$6), 0, 2)+1)</f>
        <v/>
      </c>
      <c r="BT485" s="68" t="str">
        <f ca="1">INDEX({"","_","-","="},IF(OR($D485 &gt;= BU$6, $E485 &lt; BT$6), 0, 1)+IF(OR($F485 &gt;= BU$6, $G485 &lt; BT$6), 0, 2)+1)</f>
        <v/>
      </c>
      <c r="BU485" s="68" t="str">
        <f ca="1">INDEX({"","_","-","="},IF(OR($D485 &gt;= BV$6, $E485 &lt; BU$6), 0, 1)+IF(OR($F485 &gt;= BV$6, $G485 &lt; BU$6), 0, 2)+1)</f>
        <v/>
      </c>
      <c r="BV485" s="68" t="str">
        <f ca="1">INDEX({"","_","-","="},IF(OR($D485 &gt;= BW$6, $E485 &lt; BV$6), 0, 1)+IF(OR($F485 &gt;= BW$6, $G485 &lt; BV$6), 0, 2)+1)</f>
        <v/>
      </c>
      <c r="BW485" s="68" t="str">
        <f ca="1">INDEX({"","_","-","="},IF(OR($D485 &gt;= BX$6, $E485 &lt; BW$6), 0, 1)+IF(OR($F485 &gt;= BX$6, $G485 &lt; BW$6), 0, 2)+1)</f>
        <v/>
      </c>
      <c r="BX485" s="68" t="str">
        <f ca="1">INDEX({"","_","-","="},IF(OR($D485 &gt;= BY$6, $E485 &lt; BX$6), 0, 1)+IF(OR($F485 &gt;= BY$6, $G485 &lt; BX$6), 0, 2)+1)</f>
        <v/>
      </c>
      <c r="BY485" s="68" t="str">
        <f ca="1">INDEX({"","_","-","="},IF(OR($D485 &gt;= BZ$6, $E485 &lt; BY$6), 0, 1)+IF(OR($F485 &gt;= BZ$6, $G485 &lt; BY$6), 0, 2)+1)</f>
        <v/>
      </c>
      <c r="BZ485" s="68" t="str">
        <f ca="1">INDEX({"","_","-","="},IF(OR($D485 &gt;= CA$6, $E485 &lt; BZ$6), 0, 1)+IF(OR($F485 &gt;= CA$6, $G485 &lt; BZ$6), 0, 2)+1)</f>
        <v/>
      </c>
      <c r="CA485" s="68" t="str">
        <f ca="1">INDEX({"","_","-","="},IF(OR($D485 &gt;= CB$6, $E485 &lt; CA$6), 0, 1)+IF(OR($F485 &gt;= CB$6, $G485 &lt; CA$6), 0, 2)+1)</f>
        <v/>
      </c>
      <c r="CB485" s="68" t="str">
        <f ca="1">INDEX({"","_","-","="},IF(OR($D485 &gt;= CC$6, $E485 &lt; CB$6), 0, 1)+IF(OR($F485 &gt;= CC$6, $G485 &lt; CB$6), 0, 2)+1)</f>
        <v/>
      </c>
      <c r="CC485" s="68" t="str">
        <f ca="1">INDEX({"","_","-","="},IF(OR($D485 &gt;= CD$6, $E485 &lt; CC$6), 0, 1)+IF(OR($F485 &gt;= CD$6, $G485 &lt; CC$6), 0, 2)+1)</f>
        <v/>
      </c>
      <c r="CD485" s="68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IF('临-进度'!M481,'临-进度'!$A481,"")</f>
        <v/>
      </c>
      <c r="B486" s="8" t="str">
        <f ca="1">IF('临-进度'!M481,'临-进度'!$B481,"")</f>
        <v/>
      </c>
      <c r="C486" s="8" t="str">
        <f ca="1">IF('临-进度'!M481,'临-进度'!$E481,"")</f>
        <v/>
      </c>
      <c r="D486" s="40" t="str">
        <f ca="1">IF('临-进度'!$M481,'临-进度'!$I481,"")</f>
        <v/>
      </c>
      <c r="E486" s="40" t="str">
        <f ca="1">IF('临-进度'!$M481,'临-进度'!$AE481,"")</f>
        <v/>
      </c>
      <c r="F486" s="40" t="str">
        <f ca="1">IF('临-进度'!$M481,'临-进度'!$J481,"")</f>
        <v/>
      </c>
      <c r="G486" s="73" t="str">
        <f ca="1">IF('临-进度'!$M481,'临-进度'!$AF481,"")</f>
        <v/>
      </c>
      <c r="H486" s="68" t="str">
        <f ca="1">INDEX({"","_","-","="},IF(OR($D486 &gt;= I$6, $E486 &lt; H$6), 0, 1)+IF(OR($F486 &gt;= I$6, $G486 &lt; H$6), 0, 2)+1)</f>
        <v/>
      </c>
      <c r="I486" s="68" t="str">
        <f ca="1">INDEX({"","_","-","="},IF(OR($D486 &gt;= J$6, $E486 &lt; I$6), 0, 1)+IF(OR($F486 &gt;= J$6, $G486 &lt; I$6), 0, 2)+1)</f>
        <v/>
      </c>
      <c r="J486" s="68" t="str">
        <f ca="1">INDEX({"","_","-","="},IF(OR($D486 &gt;= K$6, $E486 &lt; J$6), 0, 1)+IF(OR($F486 &gt;= K$6, $G486 &lt; J$6), 0, 2)+1)</f>
        <v/>
      </c>
      <c r="K486" s="68" t="str">
        <f ca="1">INDEX({"","_","-","="},IF(OR($D486 &gt;= L$6, $E486 &lt; K$6), 0, 1)+IF(OR($F486 &gt;= L$6, $G486 &lt; K$6), 0, 2)+1)</f>
        <v/>
      </c>
      <c r="L486" s="68" t="str">
        <f ca="1">INDEX({"","_","-","="},IF(OR($D486 &gt;= M$6, $E486 &lt; L$6), 0, 1)+IF(OR($F486 &gt;= M$6, $G486 &lt; L$6), 0, 2)+1)</f>
        <v/>
      </c>
      <c r="M486" s="68" t="str">
        <f ca="1">INDEX({"","_","-","="},IF(OR($D486 &gt;= N$6, $E486 &lt; M$6), 0, 1)+IF(OR($F486 &gt;= N$6, $G486 &lt; M$6), 0, 2)+1)</f>
        <v/>
      </c>
      <c r="N486" s="68" t="str">
        <f ca="1">INDEX({"","_","-","="},IF(OR($D486 &gt;= O$6, $E486 &lt; N$6), 0, 1)+IF(OR($F486 &gt;= O$6, $G486 &lt; N$6), 0, 2)+1)</f>
        <v/>
      </c>
      <c r="O486" s="68" t="str">
        <f ca="1">INDEX({"","_","-","="},IF(OR($D486 &gt;= P$6, $E486 &lt; O$6), 0, 1)+IF(OR($F486 &gt;= P$6, $G486 &lt; O$6), 0, 2)+1)</f>
        <v/>
      </c>
      <c r="P486" s="68" t="str">
        <f ca="1">INDEX({"","_","-","="},IF(OR($D486 &gt;= Q$6, $E486 &lt; P$6), 0, 1)+IF(OR($F486 &gt;= Q$6, $G486 &lt; P$6), 0, 2)+1)</f>
        <v/>
      </c>
      <c r="Q486" s="68" t="str">
        <f ca="1">INDEX({"","_","-","="},IF(OR($D486 &gt;= R$6, $E486 &lt; Q$6), 0, 1)+IF(OR($F486 &gt;= R$6, $G486 &lt; Q$6), 0, 2)+1)</f>
        <v/>
      </c>
      <c r="R486" s="68" t="str">
        <f ca="1">INDEX({"","_","-","="},IF(OR($D486 &gt;= S$6, $E486 &lt; R$6), 0, 1)+IF(OR($F486 &gt;= S$6, $G486 &lt; R$6), 0, 2)+1)</f>
        <v/>
      </c>
      <c r="S486" s="68" t="str">
        <f ca="1">INDEX({"","_","-","="},IF(OR($D486 &gt;= T$6, $E486 &lt; S$6), 0, 1)+IF(OR($F486 &gt;= T$6, $G486 &lt; S$6), 0, 2)+1)</f>
        <v/>
      </c>
      <c r="T486" s="68" t="str">
        <f ca="1">INDEX({"","_","-","="},IF(OR($D486 &gt;= U$6, $E486 &lt; T$6), 0, 1)+IF(OR($F486 &gt;= U$6, $G486 &lt; T$6), 0, 2)+1)</f>
        <v/>
      </c>
      <c r="U486" s="68" t="str">
        <f ca="1">INDEX({"","_","-","="},IF(OR($D486 &gt;= V$6, $E486 &lt; U$6), 0, 1)+IF(OR($F486 &gt;= V$6, $G486 &lt; U$6), 0, 2)+1)</f>
        <v/>
      </c>
      <c r="V486" s="68" t="str">
        <f ca="1">INDEX({"","_","-","="},IF(OR($D486 &gt;= W$6, $E486 &lt; V$6), 0, 1)+IF(OR($F486 &gt;= W$6, $G486 &lt; V$6), 0, 2)+1)</f>
        <v/>
      </c>
      <c r="W486" s="68" t="str">
        <f ca="1">INDEX({"","_","-","="},IF(OR($D486 &gt;= X$6, $E486 &lt; W$6), 0, 1)+IF(OR($F486 &gt;= X$6, $G486 &lt; W$6), 0, 2)+1)</f>
        <v/>
      </c>
      <c r="X486" s="68" t="str">
        <f ca="1">INDEX({"","_","-","="},IF(OR($D486 &gt;= Y$6, $E486 &lt; X$6), 0, 1)+IF(OR($F486 &gt;= Y$6, $G486 &lt; X$6), 0, 2)+1)</f>
        <v/>
      </c>
      <c r="Y486" s="68" t="str">
        <f ca="1">INDEX({"","_","-","="},IF(OR($D486 &gt;= Z$6, $E486 &lt; Y$6), 0, 1)+IF(OR($F486 &gt;= Z$6, $G486 &lt; Y$6), 0, 2)+1)</f>
        <v/>
      </c>
      <c r="Z486" s="68" t="str">
        <f ca="1">INDEX({"","_","-","="},IF(OR($D486 &gt;= AA$6, $E486 &lt; Z$6), 0, 1)+IF(OR($F486 &gt;= AA$6, $G486 &lt; Z$6), 0, 2)+1)</f>
        <v/>
      </c>
      <c r="AA486" s="68" t="str">
        <f ca="1">INDEX({"","_","-","="},IF(OR($D486 &gt;= AB$6, $E486 &lt; AA$6), 0, 1)+IF(OR($F486 &gt;= AB$6, $G486 &lt; AA$6), 0, 2)+1)</f>
        <v/>
      </c>
      <c r="AB486" s="68" t="str">
        <f ca="1">INDEX({"","_","-","="},IF(OR($D486 &gt;= AC$6, $E486 &lt; AB$6), 0, 1)+IF(OR($F486 &gt;= AC$6, $G486 &lt; AB$6), 0, 2)+1)</f>
        <v/>
      </c>
      <c r="AC486" s="68" t="str">
        <f ca="1">INDEX({"","_","-","="},IF(OR($D486 &gt;= AD$6, $E486 &lt; AC$6), 0, 1)+IF(OR($F486 &gt;= AD$6, $G486 &lt; AC$6), 0, 2)+1)</f>
        <v/>
      </c>
      <c r="AD486" s="68" t="str">
        <f ca="1">INDEX({"","_","-","="},IF(OR($D486 &gt;= AE$6, $E486 &lt; AD$6), 0, 1)+IF(OR($F486 &gt;= AE$6, $G486 &lt; AD$6), 0, 2)+1)</f>
        <v/>
      </c>
      <c r="AE486" s="68" t="str">
        <f ca="1">INDEX({"","_","-","="},IF(OR($D486 &gt;= AF$6, $E486 &lt; AE$6), 0, 1)+IF(OR($F486 &gt;= AF$6, $G486 &lt; AE$6), 0, 2)+1)</f>
        <v/>
      </c>
      <c r="AF486" s="68" t="str">
        <f ca="1">INDEX({"","_","-","="},IF(OR($D486 &gt;= AG$6, $E486 &lt; AF$6), 0, 1)+IF(OR($F486 &gt;= AG$6, $G486 &lt; AF$6), 0, 2)+1)</f>
        <v/>
      </c>
      <c r="AG486" s="68" t="str">
        <f ca="1">INDEX({"","_","-","="},IF(OR($D486 &gt;= AH$6, $E486 &lt; AG$6), 0, 1)+IF(OR($F486 &gt;= AH$6, $G486 &lt; AG$6), 0, 2)+1)</f>
        <v/>
      </c>
      <c r="AH486" s="68" t="str">
        <f ca="1">INDEX({"","_","-","="},IF(OR($D486 &gt;= AI$6, $E486 &lt; AH$6), 0, 1)+IF(OR($F486 &gt;= AI$6, $G486 &lt; AH$6), 0, 2)+1)</f>
        <v/>
      </c>
      <c r="AI486" s="68" t="str">
        <f ca="1">INDEX({"","_","-","="},IF(OR($D486 &gt;= AJ$6, $E486 &lt; AI$6), 0, 1)+IF(OR($F486 &gt;= AJ$6, $G486 &lt; AI$6), 0, 2)+1)</f>
        <v/>
      </c>
      <c r="AJ486" s="68" t="str">
        <f ca="1">INDEX({"","_","-","="},IF(OR($D486 &gt;= AK$6, $E486 &lt; AJ$6), 0, 1)+IF(OR($F486 &gt;= AK$6, $G486 &lt; AJ$6), 0, 2)+1)</f>
        <v/>
      </c>
      <c r="AK486" s="68" t="str">
        <f ca="1">INDEX({"","_","-","="},IF(OR($D486 &gt;= AL$6, $E486 &lt; AK$6), 0, 1)+IF(OR($F486 &gt;= AL$6, $G486 &lt; AK$6), 0, 2)+1)</f>
        <v/>
      </c>
      <c r="AL486" s="68" t="str">
        <f ca="1">INDEX({"","_","-","="},IF(OR($D486 &gt;= AM$6, $E486 &lt; AL$6), 0, 1)+IF(OR($F486 &gt;= AM$6, $G486 &lt; AL$6), 0, 2)+1)</f>
        <v/>
      </c>
      <c r="AM486" s="68" t="str">
        <f ca="1">INDEX({"","_","-","="},IF(OR($D486 &gt;= AN$6, $E486 &lt; AM$6), 0, 1)+IF(OR($F486 &gt;= AN$6, $G486 &lt; AM$6), 0, 2)+1)</f>
        <v/>
      </c>
      <c r="AN486" s="68" t="str">
        <f ca="1">INDEX({"","_","-","="},IF(OR($D486 &gt;= AO$6, $E486 &lt; AN$6), 0, 1)+IF(OR($F486 &gt;= AO$6, $G486 &lt; AN$6), 0, 2)+1)</f>
        <v/>
      </c>
      <c r="AO486" s="68" t="str">
        <f ca="1">INDEX({"","_","-","="},IF(OR($D486 &gt;= AP$6, $E486 &lt; AO$6), 0, 1)+IF(OR($F486 &gt;= AP$6, $G486 &lt; AO$6), 0, 2)+1)</f>
        <v/>
      </c>
      <c r="AP486" s="68" t="str">
        <f ca="1">INDEX({"","_","-","="},IF(OR($D486 &gt;= AQ$6, $E486 &lt; AP$6), 0, 1)+IF(OR($F486 &gt;= AQ$6, $G486 &lt; AP$6), 0, 2)+1)</f>
        <v/>
      </c>
      <c r="AQ486" s="68" t="str">
        <f ca="1">INDEX({"","_","-","="},IF(OR($D486 &gt;= AR$6, $E486 &lt; AQ$6), 0, 1)+IF(OR($F486 &gt;= AR$6, $G486 &lt; AQ$6), 0, 2)+1)</f>
        <v/>
      </c>
      <c r="AR486" s="68" t="str">
        <f ca="1">INDEX({"","_","-","="},IF(OR($D486 &gt;= AS$6, $E486 &lt; AR$6), 0, 1)+IF(OR($F486 &gt;= AS$6, $G486 &lt; AR$6), 0, 2)+1)</f>
        <v/>
      </c>
      <c r="AS486" s="68" t="str">
        <f ca="1">INDEX({"","_","-","="},IF(OR($D486 &gt;= AT$6, $E486 &lt; AS$6), 0, 1)+IF(OR($F486 &gt;= AT$6, $G486 &lt; AS$6), 0, 2)+1)</f>
        <v/>
      </c>
      <c r="AT486" s="68" t="str">
        <f ca="1">INDEX({"","_","-","="},IF(OR($D486 &gt;= AU$6, $E486 &lt; AT$6), 0, 1)+IF(OR($F486 &gt;= AU$6, $G486 &lt; AT$6), 0, 2)+1)</f>
        <v/>
      </c>
      <c r="AU486" s="68" t="str">
        <f ca="1">INDEX({"","_","-","="},IF(OR($D486 &gt;= AV$6, $E486 &lt; AU$6), 0, 1)+IF(OR($F486 &gt;= AV$6, $G486 &lt; AU$6), 0, 2)+1)</f>
        <v/>
      </c>
      <c r="AV486" s="68" t="str">
        <f ca="1">INDEX({"","_","-","="},IF(OR($D486 &gt;= AW$6, $E486 &lt; AV$6), 0, 1)+IF(OR($F486 &gt;= AW$6, $G486 &lt; AV$6), 0, 2)+1)</f>
        <v/>
      </c>
      <c r="AW486" s="68" t="str">
        <f ca="1">INDEX({"","_","-","="},IF(OR($D486 &gt;= AX$6, $E486 &lt; AW$6), 0, 1)+IF(OR($F486 &gt;= AX$6, $G486 &lt; AW$6), 0, 2)+1)</f>
        <v/>
      </c>
      <c r="AX486" s="68" t="str">
        <f ca="1">INDEX({"","_","-","="},IF(OR($D486 &gt;= AY$6, $E486 &lt; AX$6), 0, 1)+IF(OR($F486 &gt;= AY$6, $G486 &lt; AX$6), 0, 2)+1)</f>
        <v/>
      </c>
      <c r="AY486" s="68" t="str">
        <f ca="1">INDEX({"","_","-","="},IF(OR($D486 &gt;= AZ$6, $E486 &lt; AY$6), 0, 1)+IF(OR($F486 &gt;= AZ$6, $G486 &lt; AY$6), 0, 2)+1)</f>
        <v/>
      </c>
      <c r="AZ486" s="68" t="str">
        <f ca="1">INDEX({"","_","-","="},IF(OR($D486 &gt;= BA$6, $E486 &lt; AZ$6), 0, 1)+IF(OR($F486 &gt;= BA$6, $G486 &lt; AZ$6), 0, 2)+1)</f>
        <v/>
      </c>
      <c r="BA486" s="68" t="str">
        <f ca="1">INDEX({"","_","-","="},IF(OR($D486 &gt;= BB$6, $E486 &lt; BA$6), 0, 1)+IF(OR($F486 &gt;= BB$6, $G486 &lt; BA$6), 0, 2)+1)</f>
        <v/>
      </c>
      <c r="BB486" s="68" t="str">
        <f ca="1">INDEX({"","_","-","="},IF(OR($D486 &gt;= BC$6, $E486 &lt; BB$6), 0, 1)+IF(OR($F486 &gt;= BC$6, $G486 &lt; BB$6), 0, 2)+1)</f>
        <v/>
      </c>
      <c r="BC486" s="68" t="str">
        <f ca="1">INDEX({"","_","-","="},IF(OR($D486 &gt;= BD$6, $E486 &lt; BC$6), 0, 1)+IF(OR($F486 &gt;= BD$6, $G486 &lt; BC$6), 0, 2)+1)</f>
        <v/>
      </c>
      <c r="BD486" s="68" t="str">
        <f ca="1">INDEX({"","_","-","="},IF(OR($D486 &gt;= BE$6, $E486 &lt; BD$6), 0, 1)+IF(OR($F486 &gt;= BE$6, $G486 &lt; BD$6), 0, 2)+1)</f>
        <v/>
      </c>
      <c r="BE486" s="68" t="str">
        <f ca="1">INDEX({"","_","-","="},IF(OR($D486 &gt;= BF$6, $E486 &lt; BE$6), 0, 1)+IF(OR($F486 &gt;= BF$6, $G486 &lt; BE$6), 0, 2)+1)</f>
        <v/>
      </c>
      <c r="BF486" s="68" t="str">
        <f ca="1">INDEX({"","_","-","="},IF(OR($D486 &gt;= BG$6, $E486 &lt; BF$6), 0, 1)+IF(OR($F486 &gt;= BG$6, $G486 &lt; BF$6), 0, 2)+1)</f>
        <v/>
      </c>
      <c r="BG486" s="68" t="str">
        <f ca="1">INDEX({"","_","-","="},IF(OR($D486 &gt;= BH$6, $E486 &lt; BG$6), 0, 1)+IF(OR($F486 &gt;= BH$6, $G486 &lt; BG$6), 0, 2)+1)</f>
        <v/>
      </c>
      <c r="BH486" s="68" t="str">
        <f ca="1">INDEX({"","_","-","="},IF(OR($D486 &gt;= BI$6, $E486 &lt; BH$6), 0, 1)+IF(OR($F486 &gt;= BI$6, $G486 &lt; BH$6), 0, 2)+1)</f>
        <v/>
      </c>
      <c r="BI486" s="68" t="str">
        <f ca="1">INDEX({"","_","-","="},IF(OR($D486 &gt;= BJ$6, $E486 &lt; BI$6), 0, 1)+IF(OR($F486 &gt;= BJ$6, $G486 &lt; BI$6), 0, 2)+1)</f>
        <v/>
      </c>
      <c r="BJ486" s="68" t="str">
        <f ca="1">INDEX({"","_","-","="},IF(OR($D486 &gt;= BK$6, $E486 &lt; BJ$6), 0, 1)+IF(OR($F486 &gt;= BK$6, $G486 &lt; BJ$6), 0, 2)+1)</f>
        <v/>
      </c>
      <c r="BK486" s="68" t="str">
        <f ca="1">INDEX({"","_","-","="},IF(OR($D486 &gt;= BL$6, $E486 &lt; BK$6), 0, 1)+IF(OR($F486 &gt;= BL$6, $G486 &lt; BK$6), 0, 2)+1)</f>
        <v/>
      </c>
      <c r="BL486" s="68" t="str">
        <f ca="1">INDEX({"","_","-","="},IF(OR($D486 &gt;= BM$6, $E486 &lt; BL$6), 0, 1)+IF(OR($F486 &gt;= BM$6, $G486 &lt; BL$6), 0, 2)+1)</f>
        <v/>
      </c>
      <c r="BM486" s="68" t="str">
        <f ca="1">INDEX({"","_","-","="},IF(OR($D486 &gt;= BN$6, $E486 &lt; BM$6), 0, 1)+IF(OR($F486 &gt;= BN$6, $G486 &lt; BM$6), 0, 2)+1)</f>
        <v/>
      </c>
      <c r="BN486" s="68" t="str">
        <f ca="1">INDEX({"","_","-","="},IF(OR($D486 &gt;= BO$6, $E486 &lt; BN$6), 0, 1)+IF(OR($F486 &gt;= BO$6, $G486 &lt; BN$6), 0, 2)+1)</f>
        <v/>
      </c>
      <c r="BO486" s="68" t="str">
        <f ca="1">INDEX({"","_","-","="},IF(OR($D486 &gt;= BP$6, $E486 &lt; BO$6), 0, 1)+IF(OR($F486 &gt;= BP$6, $G486 &lt; BO$6), 0, 2)+1)</f>
        <v/>
      </c>
      <c r="BP486" s="68" t="str">
        <f ca="1">INDEX({"","_","-","="},IF(OR($D486 &gt;= BQ$6, $E486 &lt; BP$6), 0, 1)+IF(OR($F486 &gt;= BQ$6, $G486 &lt; BP$6), 0, 2)+1)</f>
        <v/>
      </c>
      <c r="BQ486" s="68" t="str">
        <f ca="1">INDEX({"","_","-","="},IF(OR($D486 &gt;= BR$6, $E486 &lt; BQ$6), 0, 1)+IF(OR($F486 &gt;= BR$6, $G486 &lt; BQ$6), 0, 2)+1)</f>
        <v/>
      </c>
      <c r="BR486" s="68" t="str">
        <f ca="1">INDEX({"","_","-","="},IF(OR($D486 &gt;= BS$6, $E486 &lt; BR$6), 0, 1)+IF(OR($F486 &gt;= BS$6, $G486 &lt; BR$6), 0, 2)+1)</f>
        <v/>
      </c>
      <c r="BS486" s="68" t="str">
        <f ca="1">INDEX({"","_","-","="},IF(OR($D486 &gt;= BT$6, $E486 &lt; BS$6), 0, 1)+IF(OR($F486 &gt;= BT$6, $G486 &lt; BS$6), 0, 2)+1)</f>
        <v/>
      </c>
      <c r="BT486" s="68" t="str">
        <f ca="1">INDEX({"","_","-","="},IF(OR($D486 &gt;= BU$6, $E486 &lt; BT$6), 0, 1)+IF(OR($F486 &gt;= BU$6, $G486 &lt; BT$6), 0, 2)+1)</f>
        <v/>
      </c>
      <c r="BU486" s="68" t="str">
        <f ca="1">INDEX({"","_","-","="},IF(OR($D486 &gt;= BV$6, $E486 &lt; BU$6), 0, 1)+IF(OR($F486 &gt;= BV$6, $G486 &lt; BU$6), 0, 2)+1)</f>
        <v/>
      </c>
      <c r="BV486" s="68" t="str">
        <f ca="1">INDEX({"","_","-","="},IF(OR($D486 &gt;= BW$6, $E486 &lt; BV$6), 0, 1)+IF(OR($F486 &gt;= BW$6, $G486 &lt; BV$6), 0, 2)+1)</f>
        <v/>
      </c>
      <c r="BW486" s="68" t="str">
        <f ca="1">INDEX({"","_","-","="},IF(OR($D486 &gt;= BX$6, $E486 &lt; BW$6), 0, 1)+IF(OR($F486 &gt;= BX$6, $G486 &lt; BW$6), 0, 2)+1)</f>
        <v/>
      </c>
      <c r="BX486" s="68" t="str">
        <f ca="1">INDEX({"","_","-","="},IF(OR($D486 &gt;= BY$6, $E486 &lt; BX$6), 0, 1)+IF(OR($F486 &gt;= BY$6, $G486 &lt; BX$6), 0, 2)+1)</f>
        <v/>
      </c>
      <c r="BY486" s="68" t="str">
        <f ca="1">INDEX({"","_","-","="},IF(OR($D486 &gt;= BZ$6, $E486 &lt; BY$6), 0, 1)+IF(OR($F486 &gt;= BZ$6, $G486 &lt; BY$6), 0, 2)+1)</f>
        <v/>
      </c>
      <c r="BZ486" s="68" t="str">
        <f ca="1">INDEX({"","_","-","="},IF(OR($D486 &gt;= CA$6, $E486 &lt; BZ$6), 0, 1)+IF(OR($F486 &gt;= CA$6, $G486 &lt; BZ$6), 0, 2)+1)</f>
        <v/>
      </c>
      <c r="CA486" s="68" t="str">
        <f ca="1">INDEX({"","_","-","="},IF(OR($D486 &gt;= CB$6, $E486 &lt; CA$6), 0, 1)+IF(OR($F486 &gt;= CB$6, $G486 &lt; CA$6), 0, 2)+1)</f>
        <v/>
      </c>
      <c r="CB486" s="68" t="str">
        <f ca="1">INDEX({"","_","-","="},IF(OR($D486 &gt;= CC$6, $E486 &lt; CB$6), 0, 1)+IF(OR($F486 &gt;= CC$6, $G486 &lt; CB$6), 0, 2)+1)</f>
        <v/>
      </c>
      <c r="CC486" s="68" t="str">
        <f ca="1">INDEX({"","_","-","="},IF(OR($D486 &gt;= CD$6, $E486 &lt; CC$6), 0, 1)+IF(OR($F486 &gt;= CD$6, $G486 &lt; CC$6), 0, 2)+1)</f>
        <v/>
      </c>
      <c r="CD486" s="68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IF('临-进度'!M482,'临-进度'!$A482,"")</f>
        <v/>
      </c>
      <c r="B487" s="8" t="str">
        <f ca="1">IF('临-进度'!M482,'临-进度'!$B482,"")</f>
        <v/>
      </c>
      <c r="C487" s="8" t="str">
        <f ca="1">IF('临-进度'!M482,'临-进度'!$E482,"")</f>
        <v/>
      </c>
      <c r="D487" s="40" t="str">
        <f ca="1">IF('临-进度'!$M482,'临-进度'!$I482,"")</f>
        <v/>
      </c>
      <c r="E487" s="40" t="str">
        <f ca="1">IF('临-进度'!$M482,'临-进度'!$AE482,"")</f>
        <v/>
      </c>
      <c r="F487" s="40" t="str">
        <f ca="1">IF('临-进度'!$M482,'临-进度'!$J482,"")</f>
        <v/>
      </c>
      <c r="G487" s="73" t="str">
        <f ca="1">IF('临-进度'!$M482,'临-进度'!$AF482,"")</f>
        <v/>
      </c>
      <c r="H487" s="68" t="str">
        <f ca="1">INDEX({"","_","-","="},IF(OR($D487 &gt;= I$6, $E487 &lt; H$6), 0, 1)+IF(OR($F487 &gt;= I$6, $G487 &lt; H$6), 0, 2)+1)</f>
        <v/>
      </c>
      <c r="I487" s="68" t="str">
        <f ca="1">INDEX({"","_","-","="},IF(OR($D487 &gt;= J$6, $E487 &lt; I$6), 0, 1)+IF(OR($F487 &gt;= J$6, $G487 &lt; I$6), 0, 2)+1)</f>
        <v/>
      </c>
      <c r="J487" s="68" t="str">
        <f ca="1">INDEX({"","_","-","="},IF(OR($D487 &gt;= K$6, $E487 &lt; J$6), 0, 1)+IF(OR($F487 &gt;= K$6, $G487 &lt; J$6), 0, 2)+1)</f>
        <v/>
      </c>
      <c r="K487" s="68" t="str">
        <f ca="1">INDEX({"","_","-","="},IF(OR($D487 &gt;= L$6, $E487 &lt; K$6), 0, 1)+IF(OR($F487 &gt;= L$6, $G487 &lt; K$6), 0, 2)+1)</f>
        <v/>
      </c>
      <c r="L487" s="68" t="str">
        <f ca="1">INDEX({"","_","-","="},IF(OR($D487 &gt;= M$6, $E487 &lt; L$6), 0, 1)+IF(OR($F487 &gt;= M$6, $G487 &lt; L$6), 0, 2)+1)</f>
        <v/>
      </c>
      <c r="M487" s="68" t="str">
        <f ca="1">INDEX({"","_","-","="},IF(OR($D487 &gt;= N$6, $E487 &lt; M$6), 0, 1)+IF(OR($F487 &gt;= N$6, $G487 &lt; M$6), 0, 2)+1)</f>
        <v/>
      </c>
      <c r="N487" s="68" t="str">
        <f ca="1">INDEX({"","_","-","="},IF(OR($D487 &gt;= O$6, $E487 &lt; N$6), 0, 1)+IF(OR($F487 &gt;= O$6, $G487 &lt; N$6), 0, 2)+1)</f>
        <v/>
      </c>
      <c r="O487" s="68" t="str">
        <f ca="1">INDEX({"","_","-","="},IF(OR($D487 &gt;= P$6, $E487 &lt; O$6), 0, 1)+IF(OR($F487 &gt;= P$6, $G487 &lt; O$6), 0, 2)+1)</f>
        <v/>
      </c>
      <c r="P487" s="68" t="str">
        <f ca="1">INDEX({"","_","-","="},IF(OR($D487 &gt;= Q$6, $E487 &lt; P$6), 0, 1)+IF(OR($F487 &gt;= Q$6, $G487 &lt; P$6), 0, 2)+1)</f>
        <v/>
      </c>
      <c r="Q487" s="68" t="str">
        <f ca="1">INDEX({"","_","-","="},IF(OR($D487 &gt;= R$6, $E487 &lt; Q$6), 0, 1)+IF(OR($F487 &gt;= R$6, $G487 &lt; Q$6), 0, 2)+1)</f>
        <v/>
      </c>
      <c r="R487" s="68" t="str">
        <f ca="1">INDEX({"","_","-","="},IF(OR($D487 &gt;= S$6, $E487 &lt; R$6), 0, 1)+IF(OR($F487 &gt;= S$6, $G487 &lt; R$6), 0, 2)+1)</f>
        <v/>
      </c>
      <c r="S487" s="68" t="str">
        <f ca="1">INDEX({"","_","-","="},IF(OR($D487 &gt;= T$6, $E487 &lt; S$6), 0, 1)+IF(OR($F487 &gt;= T$6, $G487 &lt; S$6), 0, 2)+1)</f>
        <v/>
      </c>
      <c r="T487" s="68" t="str">
        <f ca="1">INDEX({"","_","-","="},IF(OR($D487 &gt;= U$6, $E487 &lt; T$6), 0, 1)+IF(OR($F487 &gt;= U$6, $G487 &lt; T$6), 0, 2)+1)</f>
        <v/>
      </c>
      <c r="U487" s="68" t="str">
        <f ca="1">INDEX({"","_","-","="},IF(OR($D487 &gt;= V$6, $E487 &lt; U$6), 0, 1)+IF(OR($F487 &gt;= V$6, $G487 &lt; U$6), 0, 2)+1)</f>
        <v/>
      </c>
      <c r="V487" s="68" t="str">
        <f ca="1">INDEX({"","_","-","="},IF(OR($D487 &gt;= W$6, $E487 &lt; V$6), 0, 1)+IF(OR($F487 &gt;= W$6, $G487 &lt; V$6), 0, 2)+1)</f>
        <v/>
      </c>
      <c r="W487" s="68" t="str">
        <f ca="1">INDEX({"","_","-","="},IF(OR($D487 &gt;= X$6, $E487 &lt; W$6), 0, 1)+IF(OR($F487 &gt;= X$6, $G487 &lt; W$6), 0, 2)+1)</f>
        <v/>
      </c>
      <c r="X487" s="68" t="str">
        <f ca="1">INDEX({"","_","-","="},IF(OR($D487 &gt;= Y$6, $E487 &lt; X$6), 0, 1)+IF(OR($F487 &gt;= Y$6, $G487 &lt; X$6), 0, 2)+1)</f>
        <v/>
      </c>
      <c r="Y487" s="68" t="str">
        <f ca="1">INDEX({"","_","-","="},IF(OR($D487 &gt;= Z$6, $E487 &lt; Y$6), 0, 1)+IF(OR($F487 &gt;= Z$6, $G487 &lt; Y$6), 0, 2)+1)</f>
        <v/>
      </c>
      <c r="Z487" s="68" t="str">
        <f ca="1">INDEX({"","_","-","="},IF(OR($D487 &gt;= AA$6, $E487 &lt; Z$6), 0, 1)+IF(OR($F487 &gt;= AA$6, $G487 &lt; Z$6), 0, 2)+1)</f>
        <v/>
      </c>
      <c r="AA487" s="68" t="str">
        <f ca="1">INDEX({"","_","-","="},IF(OR($D487 &gt;= AB$6, $E487 &lt; AA$6), 0, 1)+IF(OR($F487 &gt;= AB$6, $G487 &lt; AA$6), 0, 2)+1)</f>
        <v/>
      </c>
      <c r="AB487" s="68" t="str">
        <f ca="1">INDEX({"","_","-","="},IF(OR($D487 &gt;= AC$6, $E487 &lt; AB$6), 0, 1)+IF(OR($F487 &gt;= AC$6, $G487 &lt; AB$6), 0, 2)+1)</f>
        <v/>
      </c>
      <c r="AC487" s="68" t="str">
        <f ca="1">INDEX({"","_","-","="},IF(OR($D487 &gt;= AD$6, $E487 &lt; AC$6), 0, 1)+IF(OR($F487 &gt;= AD$6, $G487 &lt; AC$6), 0, 2)+1)</f>
        <v/>
      </c>
      <c r="AD487" s="68" t="str">
        <f ca="1">INDEX({"","_","-","="},IF(OR($D487 &gt;= AE$6, $E487 &lt; AD$6), 0, 1)+IF(OR($F487 &gt;= AE$6, $G487 &lt; AD$6), 0, 2)+1)</f>
        <v/>
      </c>
      <c r="AE487" s="68" t="str">
        <f ca="1">INDEX({"","_","-","="},IF(OR($D487 &gt;= AF$6, $E487 &lt; AE$6), 0, 1)+IF(OR($F487 &gt;= AF$6, $G487 &lt; AE$6), 0, 2)+1)</f>
        <v/>
      </c>
      <c r="AF487" s="68" t="str">
        <f ca="1">INDEX({"","_","-","="},IF(OR($D487 &gt;= AG$6, $E487 &lt; AF$6), 0, 1)+IF(OR($F487 &gt;= AG$6, $G487 &lt; AF$6), 0, 2)+1)</f>
        <v/>
      </c>
      <c r="AG487" s="68" t="str">
        <f ca="1">INDEX({"","_","-","="},IF(OR($D487 &gt;= AH$6, $E487 &lt; AG$6), 0, 1)+IF(OR($F487 &gt;= AH$6, $G487 &lt; AG$6), 0, 2)+1)</f>
        <v/>
      </c>
      <c r="AH487" s="68" t="str">
        <f ca="1">INDEX({"","_","-","="},IF(OR($D487 &gt;= AI$6, $E487 &lt; AH$6), 0, 1)+IF(OR($F487 &gt;= AI$6, $G487 &lt; AH$6), 0, 2)+1)</f>
        <v/>
      </c>
      <c r="AI487" s="68" t="str">
        <f ca="1">INDEX({"","_","-","="},IF(OR($D487 &gt;= AJ$6, $E487 &lt; AI$6), 0, 1)+IF(OR($F487 &gt;= AJ$6, $G487 &lt; AI$6), 0, 2)+1)</f>
        <v/>
      </c>
      <c r="AJ487" s="68" t="str">
        <f ca="1">INDEX({"","_","-","="},IF(OR($D487 &gt;= AK$6, $E487 &lt; AJ$6), 0, 1)+IF(OR($F487 &gt;= AK$6, $G487 &lt; AJ$6), 0, 2)+1)</f>
        <v/>
      </c>
      <c r="AK487" s="68" t="str">
        <f ca="1">INDEX({"","_","-","="},IF(OR($D487 &gt;= AL$6, $E487 &lt; AK$6), 0, 1)+IF(OR($F487 &gt;= AL$6, $G487 &lt; AK$6), 0, 2)+1)</f>
        <v/>
      </c>
      <c r="AL487" s="68" t="str">
        <f ca="1">INDEX({"","_","-","="},IF(OR($D487 &gt;= AM$6, $E487 &lt; AL$6), 0, 1)+IF(OR($F487 &gt;= AM$6, $G487 &lt; AL$6), 0, 2)+1)</f>
        <v/>
      </c>
      <c r="AM487" s="68" t="str">
        <f ca="1">INDEX({"","_","-","="},IF(OR($D487 &gt;= AN$6, $E487 &lt; AM$6), 0, 1)+IF(OR($F487 &gt;= AN$6, $G487 &lt; AM$6), 0, 2)+1)</f>
        <v/>
      </c>
      <c r="AN487" s="68" t="str">
        <f ca="1">INDEX({"","_","-","="},IF(OR($D487 &gt;= AO$6, $E487 &lt; AN$6), 0, 1)+IF(OR($F487 &gt;= AO$6, $G487 &lt; AN$6), 0, 2)+1)</f>
        <v/>
      </c>
      <c r="AO487" s="68" t="str">
        <f ca="1">INDEX({"","_","-","="},IF(OR($D487 &gt;= AP$6, $E487 &lt; AO$6), 0, 1)+IF(OR($F487 &gt;= AP$6, $G487 &lt; AO$6), 0, 2)+1)</f>
        <v/>
      </c>
      <c r="AP487" s="68" t="str">
        <f ca="1">INDEX({"","_","-","="},IF(OR($D487 &gt;= AQ$6, $E487 &lt; AP$6), 0, 1)+IF(OR($F487 &gt;= AQ$6, $G487 &lt; AP$6), 0, 2)+1)</f>
        <v/>
      </c>
      <c r="AQ487" s="68" t="str">
        <f ca="1">INDEX({"","_","-","="},IF(OR($D487 &gt;= AR$6, $E487 &lt; AQ$6), 0, 1)+IF(OR($F487 &gt;= AR$6, $G487 &lt; AQ$6), 0, 2)+1)</f>
        <v/>
      </c>
      <c r="AR487" s="68" t="str">
        <f ca="1">INDEX({"","_","-","="},IF(OR($D487 &gt;= AS$6, $E487 &lt; AR$6), 0, 1)+IF(OR($F487 &gt;= AS$6, $G487 &lt; AR$6), 0, 2)+1)</f>
        <v/>
      </c>
      <c r="AS487" s="68" t="str">
        <f ca="1">INDEX({"","_","-","="},IF(OR($D487 &gt;= AT$6, $E487 &lt; AS$6), 0, 1)+IF(OR($F487 &gt;= AT$6, $G487 &lt; AS$6), 0, 2)+1)</f>
        <v/>
      </c>
      <c r="AT487" s="68" t="str">
        <f ca="1">INDEX({"","_","-","="},IF(OR($D487 &gt;= AU$6, $E487 &lt; AT$6), 0, 1)+IF(OR($F487 &gt;= AU$6, $G487 &lt; AT$6), 0, 2)+1)</f>
        <v/>
      </c>
      <c r="AU487" s="68" t="str">
        <f ca="1">INDEX({"","_","-","="},IF(OR($D487 &gt;= AV$6, $E487 &lt; AU$6), 0, 1)+IF(OR($F487 &gt;= AV$6, $G487 &lt; AU$6), 0, 2)+1)</f>
        <v/>
      </c>
      <c r="AV487" s="68" t="str">
        <f ca="1">INDEX({"","_","-","="},IF(OR($D487 &gt;= AW$6, $E487 &lt; AV$6), 0, 1)+IF(OR($F487 &gt;= AW$6, $G487 &lt; AV$6), 0, 2)+1)</f>
        <v/>
      </c>
      <c r="AW487" s="68" t="str">
        <f ca="1">INDEX({"","_","-","="},IF(OR($D487 &gt;= AX$6, $E487 &lt; AW$6), 0, 1)+IF(OR($F487 &gt;= AX$6, $G487 &lt; AW$6), 0, 2)+1)</f>
        <v/>
      </c>
      <c r="AX487" s="68" t="str">
        <f ca="1">INDEX({"","_","-","="},IF(OR($D487 &gt;= AY$6, $E487 &lt; AX$6), 0, 1)+IF(OR($F487 &gt;= AY$6, $G487 &lt; AX$6), 0, 2)+1)</f>
        <v/>
      </c>
      <c r="AY487" s="68" t="str">
        <f ca="1">INDEX({"","_","-","="},IF(OR($D487 &gt;= AZ$6, $E487 &lt; AY$6), 0, 1)+IF(OR($F487 &gt;= AZ$6, $G487 &lt; AY$6), 0, 2)+1)</f>
        <v/>
      </c>
      <c r="AZ487" s="68" t="str">
        <f ca="1">INDEX({"","_","-","="},IF(OR($D487 &gt;= BA$6, $E487 &lt; AZ$6), 0, 1)+IF(OR($F487 &gt;= BA$6, $G487 &lt; AZ$6), 0, 2)+1)</f>
        <v/>
      </c>
      <c r="BA487" s="68" t="str">
        <f ca="1">INDEX({"","_","-","="},IF(OR($D487 &gt;= BB$6, $E487 &lt; BA$6), 0, 1)+IF(OR($F487 &gt;= BB$6, $G487 &lt; BA$6), 0, 2)+1)</f>
        <v/>
      </c>
      <c r="BB487" s="68" t="str">
        <f ca="1">INDEX({"","_","-","="},IF(OR($D487 &gt;= BC$6, $E487 &lt; BB$6), 0, 1)+IF(OR($F487 &gt;= BC$6, $G487 &lt; BB$6), 0, 2)+1)</f>
        <v/>
      </c>
      <c r="BC487" s="68" t="str">
        <f ca="1">INDEX({"","_","-","="},IF(OR($D487 &gt;= BD$6, $E487 &lt; BC$6), 0, 1)+IF(OR($F487 &gt;= BD$6, $G487 &lt; BC$6), 0, 2)+1)</f>
        <v/>
      </c>
      <c r="BD487" s="68" t="str">
        <f ca="1">INDEX({"","_","-","="},IF(OR($D487 &gt;= BE$6, $E487 &lt; BD$6), 0, 1)+IF(OR($F487 &gt;= BE$6, $G487 &lt; BD$6), 0, 2)+1)</f>
        <v/>
      </c>
      <c r="BE487" s="68" t="str">
        <f ca="1">INDEX({"","_","-","="},IF(OR($D487 &gt;= BF$6, $E487 &lt; BE$6), 0, 1)+IF(OR($F487 &gt;= BF$6, $G487 &lt; BE$6), 0, 2)+1)</f>
        <v/>
      </c>
      <c r="BF487" s="68" t="str">
        <f ca="1">INDEX({"","_","-","="},IF(OR($D487 &gt;= BG$6, $E487 &lt; BF$6), 0, 1)+IF(OR($F487 &gt;= BG$6, $G487 &lt; BF$6), 0, 2)+1)</f>
        <v/>
      </c>
      <c r="BG487" s="68" t="str">
        <f ca="1">INDEX({"","_","-","="},IF(OR($D487 &gt;= BH$6, $E487 &lt; BG$6), 0, 1)+IF(OR($F487 &gt;= BH$6, $G487 &lt; BG$6), 0, 2)+1)</f>
        <v/>
      </c>
      <c r="BH487" s="68" t="str">
        <f ca="1">INDEX({"","_","-","="},IF(OR($D487 &gt;= BI$6, $E487 &lt; BH$6), 0, 1)+IF(OR($F487 &gt;= BI$6, $G487 &lt; BH$6), 0, 2)+1)</f>
        <v/>
      </c>
      <c r="BI487" s="68" t="str">
        <f ca="1">INDEX({"","_","-","="},IF(OR($D487 &gt;= BJ$6, $E487 &lt; BI$6), 0, 1)+IF(OR($F487 &gt;= BJ$6, $G487 &lt; BI$6), 0, 2)+1)</f>
        <v/>
      </c>
      <c r="BJ487" s="68" t="str">
        <f ca="1">INDEX({"","_","-","="},IF(OR($D487 &gt;= BK$6, $E487 &lt; BJ$6), 0, 1)+IF(OR($F487 &gt;= BK$6, $G487 &lt; BJ$6), 0, 2)+1)</f>
        <v/>
      </c>
      <c r="BK487" s="68" t="str">
        <f ca="1">INDEX({"","_","-","="},IF(OR($D487 &gt;= BL$6, $E487 &lt; BK$6), 0, 1)+IF(OR($F487 &gt;= BL$6, $G487 &lt; BK$6), 0, 2)+1)</f>
        <v/>
      </c>
      <c r="BL487" s="68" t="str">
        <f ca="1">INDEX({"","_","-","="},IF(OR($D487 &gt;= BM$6, $E487 &lt; BL$6), 0, 1)+IF(OR($F487 &gt;= BM$6, $G487 &lt; BL$6), 0, 2)+1)</f>
        <v/>
      </c>
      <c r="BM487" s="68" t="str">
        <f ca="1">INDEX({"","_","-","="},IF(OR($D487 &gt;= BN$6, $E487 &lt; BM$6), 0, 1)+IF(OR($F487 &gt;= BN$6, $G487 &lt; BM$6), 0, 2)+1)</f>
        <v/>
      </c>
      <c r="BN487" s="68" t="str">
        <f ca="1">INDEX({"","_","-","="},IF(OR($D487 &gt;= BO$6, $E487 &lt; BN$6), 0, 1)+IF(OR($F487 &gt;= BO$6, $G487 &lt; BN$6), 0, 2)+1)</f>
        <v/>
      </c>
      <c r="BO487" s="68" t="str">
        <f ca="1">INDEX({"","_","-","="},IF(OR($D487 &gt;= BP$6, $E487 &lt; BO$6), 0, 1)+IF(OR($F487 &gt;= BP$6, $G487 &lt; BO$6), 0, 2)+1)</f>
        <v/>
      </c>
      <c r="BP487" s="68" t="str">
        <f ca="1">INDEX({"","_","-","="},IF(OR($D487 &gt;= BQ$6, $E487 &lt; BP$6), 0, 1)+IF(OR($F487 &gt;= BQ$6, $G487 &lt; BP$6), 0, 2)+1)</f>
        <v/>
      </c>
      <c r="BQ487" s="68" t="str">
        <f ca="1">INDEX({"","_","-","="},IF(OR($D487 &gt;= BR$6, $E487 &lt; BQ$6), 0, 1)+IF(OR($F487 &gt;= BR$6, $G487 &lt; BQ$6), 0, 2)+1)</f>
        <v/>
      </c>
      <c r="BR487" s="68" t="str">
        <f ca="1">INDEX({"","_","-","="},IF(OR($D487 &gt;= BS$6, $E487 &lt; BR$6), 0, 1)+IF(OR($F487 &gt;= BS$6, $G487 &lt; BR$6), 0, 2)+1)</f>
        <v/>
      </c>
      <c r="BS487" s="68" t="str">
        <f ca="1">INDEX({"","_","-","="},IF(OR($D487 &gt;= BT$6, $E487 &lt; BS$6), 0, 1)+IF(OR($F487 &gt;= BT$6, $G487 &lt; BS$6), 0, 2)+1)</f>
        <v/>
      </c>
      <c r="BT487" s="68" t="str">
        <f ca="1">INDEX({"","_","-","="},IF(OR($D487 &gt;= BU$6, $E487 &lt; BT$6), 0, 1)+IF(OR($F487 &gt;= BU$6, $G487 &lt; BT$6), 0, 2)+1)</f>
        <v/>
      </c>
      <c r="BU487" s="68" t="str">
        <f ca="1">INDEX({"","_","-","="},IF(OR($D487 &gt;= BV$6, $E487 &lt; BU$6), 0, 1)+IF(OR($F487 &gt;= BV$6, $G487 &lt; BU$6), 0, 2)+1)</f>
        <v/>
      </c>
      <c r="BV487" s="68" t="str">
        <f ca="1">INDEX({"","_","-","="},IF(OR($D487 &gt;= BW$6, $E487 &lt; BV$6), 0, 1)+IF(OR($F487 &gt;= BW$6, $G487 &lt; BV$6), 0, 2)+1)</f>
        <v/>
      </c>
      <c r="BW487" s="68" t="str">
        <f ca="1">INDEX({"","_","-","="},IF(OR($D487 &gt;= BX$6, $E487 &lt; BW$6), 0, 1)+IF(OR($F487 &gt;= BX$6, $G487 &lt; BW$6), 0, 2)+1)</f>
        <v/>
      </c>
      <c r="BX487" s="68" t="str">
        <f ca="1">INDEX({"","_","-","="},IF(OR($D487 &gt;= BY$6, $E487 &lt; BX$6), 0, 1)+IF(OR($F487 &gt;= BY$6, $G487 &lt; BX$6), 0, 2)+1)</f>
        <v/>
      </c>
      <c r="BY487" s="68" t="str">
        <f ca="1">INDEX({"","_","-","="},IF(OR($D487 &gt;= BZ$6, $E487 &lt; BY$6), 0, 1)+IF(OR($F487 &gt;= BZ$6, $G487 &lt; BY$6), 0, 2)+1)</f>
        <v/>
      </c>
      <c r="BZ487" s="68" t="str">
        <f ca="1">INDEX({"","_","-","="},IF(OR($D487 &gt;= CA$6, $E487 &lt; BZ$6), 0, 1)+IF(OR($F487 &gt;= CA$6, $G487 &lt; BZ$6), 0, 2)+1)</f>
        <v/>
      </c>
      <c r="CA487" s="68" t="str">
        <f ca="1">INDEX({"","_","-","="},IF(OR($D487 &gt;= CB$6, $E487 &lt; CA$6), 0, 1)+IF(OR($F487 &gt;= CB$6, $G487 &lt; CA$6), 0, 2)+1)</f>
        <v/>
      </c>
      <c r="CB487" s="68" t="str">
        <f ca="1">INDEX({"","_","-","="},IF(OR($D487 &gt;= CC$6, $E487 &lt; CB$6), 0, 1)+IF(OR($F487 &gt;= CC$6, $G487 &lt; CB$6), 0, 2)+1)</f>
        <v/>
      </c>
      <c r="CC487" s="68" t="str">
        <f ca="1">INDEX({"","_","-","="},IF(OR($D487 &gt;= CD$6, $E487 &lt; CC$6), 0, 1)+IF(OR($F487 &gt;= CD$6, $G487 &lt; CC$6), 0, 2)+1)</f>
        <v/>
      </c>
      <c r="CD487" s="68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IF('临-进度'!M483,'临-进度'!$A483,"")</f>
        <v/>
      </c>
      <c r="B488" s="8" t="str">
        <f ca="1">IF('临-进度'!M483,'临-进度'!$B483,"")</f>
        <v/>
      </c>
      <c r="C488" s="8" t="str">
        <f ca="1">IF('临-进度'!M483,'临-进度'!$E483,"")</f>
        <v/>
      </c>
      <c r="D488" s="40" t="str">
        <f ca="1">IF('临-进度'!$M483,'临-进度'!$I483,"")</f>
        <v/>
      </c>
      <c r="E488" s="40" t="str">
        <f ca="1">IF('临-进度'!$M483,'临-进度'!$AE483,"")</f>
        <v/>
      </c>
      <c r="F488" s="40" t="str">
        <f ca="1">IF('临-进度'!$M483,'临-进度'!$J483,"")</f>
        <v/>
      </c>
      <c r="G488" s="73" t="str">
        <f ca="1">IF('临-进度'!$M483,'临-进度'!$AF483,"")</f>
        <v/>
      </c>
      <c r="H488" s="68" t="str">
        <f ca="1">INDEX({"","_","-","="},IF(OR($D488 &gt;= I$6, $E488 &lt; H$6), 0, 1)+IF(OR($F488 &gt;= I$6, $G488 &lt; H$6), 0, 2)+1)</f>
        <v/>
      </c>
      <c r="I488" s="68" t="str">
        <f ca="1">INDEX({"","_","-","="},IF(OR($D488 &gt;= J$6, $E488 &lt; I$6), 0, 1)+IF(OR($F488 &gt;= J$6, $G488 &lt; I$6), 0, 2)+1)</f>
        <v/>
      </c>
      <c r="J488" s="68" t="str">
        <f ca="1">INDEX({"","_","-","="},IF(OR($D488 &gt;= K$6, $E488 &lt; J$6), 0, 1)+IF(OR($F488 &gt;= K$6, $G488 &lt; J$6), 0, 2)+1)</f>
        <v/>
      </c>
      <c r="K488" s="68" t="str">
        <f ca="1">INDEX({"","_","-","="},IF(OR($D488 &gt;= L$6, $E488 &lt; K$6), 0, 1)+IF(OR($F488 &gt;= L$6, $G488 &lt; K$6), 0, 2)+1)</f>
        <v/>
      </c>
      <c r="L488" s="68" t="str">
        <f ca="1">INDEX({"","_","-","="},IF(OR($D488 &gt;= M$6, $E488 &lt; L$6), 0, 1)+IF(OR($F488 &gt;= M$6, $G488 &lt; L$6), 0, 2)+1)</f>
        <v/>
      </c>
      <c r="M488" s="68" t="str">
        <f ca="1">INDEX({"","_","-","="},IF(OR($D488 &gt;= N$6, $E488 &lt; M$6), 0, 1)+IF(OR($F488 &gt;= N$6, $G488 &lt; M$6), 0, 2)+1)</f>
        <v/>
      </c>
      <c r="N488" s="68" t="str">
        <f ca="1">INDEX({"","_","-","="},IF(OR($D488 &gt;= O$6, $E488 &lt; N$6), 0, 1)+IF(OR($F488 &gt;= O$6, $G488 &lt; N$6), 0, 2)+1)</f>
        <v/>
      </c>
      <c r="O488" s="68" t="str">
        <f ca="1">INDEX({"","_","-","="},IF(OR($D488 &gt;= P$6, $E488 &lt; O$6), 0, 1)+IF(OR($F488 &gt;= P$6, $G488 &lt; O$6), 0, 2)+1)</f>
        <v/>
      </c>
      <c r="P488" s="68" t="str">
        <f ca="1">INDEX({"","_","-","="},IF(OR($D488 &gt;= Q$6, $E488 &lt; P$6), 0, 1)+IF(OR($F488 &gt;= Q$6, $G488 &lt; P$6), 0, 2)+1)</f>
        <v/>
      </c>
      <c r="Q488" s="68" t="str">
        <f ca="1">INDEX({"","_","-","="},IF(OR($D488 &gt;= R$6, $E488 &lt; Q$6), 0, 1)+IF(OR($F488 &gt;= R$6, $G488 &lt; Q$6), 0, 2)+1)</f>
        <v/>
      </c>
      <c r="R488" s="68" t="str">
        <f ca="1">INDEX({"","_","-","="},IF(OR($D488 &gt;= S$6, $E488 &lt; R$6), 0, 1)+IF(OR($F488 &gt;= S$6, $G488 &lt; R$6), 0, 2)+1)</f>
        <v/>
      </c>
      <c r="S488" s="68" t="str">
        <f ca="1">INDEX({"","_","-","="},IF(OR($D488 &gt;= T$6, $E488 &lt; S$6), 0, 1)+IF(OR($F488 &gt;= T$6, $G488 &lt; S$6), 0, 2)+1)</f>
        <v/>
      </c>
      <c r="T488" s="68" t="str">
        <f ca="1">INDEX({"","_","-","="},IF(OR($D488 &gt;= U$6, $E488 &lt; T$6), 0, 1)+IF(OR($F488 &gt;= U$6, $G488 &lt; T$6), 0, 2)+1)</f>
        <v/>
      </c>
      <c r="U488" s="68" t="str">
        <f ca="1">INDEX({"","_","-","="},IF(OR($D488 &gt;= V$6, $E488 &lt; U$6), 0, 1)+IF(OR($F488 &gt;= V$6, $G488 &lt; U$6), 0, 2)+1)</f>
        <v/>
      </c>
      <c r="V488" s="68" t="str">
        <f ca="1">INDEX({"","_","-","="},IF(OR($D488 &gt;= W$6, $E488 &lt; V$6), 0, 1)+IF(OR($F488 &gt;= W$6, $G488 &lt; V$6), 0, 2)+1)</f>
        <v/>
      </c>
      <c r="W488" s="68" t="str">
        <f ca="1">INDEX({"","_","-","="},IF(OR($D488 &gt;= X$6, $E488 &lt; W$6), 0, 1)+IF(OR($F488 &gt;= X$6, $G488 &lt; W$6), 0, 2)+1)</f>
        <v/>
      </c>
      <c r="X488" s="68" t="str">
        <f ca="1">INDEX({"","_","-","="},IF(OR($D488 &gt;= Y$6, $E488 &lt; X$6), 0, 1)+IF(OR($F488 &gt;= Y$6, $G488 &lt; X$6), 0, 2)+1)</f>
        <v/>
      </c>
      <c r="Y488" s="68" t="str">
        <f ca="1">INDEX({"","_","-","="},IF(OR($D488 &gt;= Z$6, $E488 &lt; Y$6), 0, 1)+IF(OR($F488 &gt;= Z$6, $G488 &lt; Y$6), 0, 2)+1)</f>
        <v/>
      </c>
      <c r="Z488" s="68" t="str">
        <f ca="1">INDEX({"","_","-","="},IF(OR($D488 &gt;= AA$6, $E488 &lt; Z$6), 0, 1)+IF(OR($F488 &gt;= AA$6, $G488 &lt; Z$6), 0, 2)+1)</f>
        <v/>
      </c>
      <c r="AA488" s="68" t="str">
        <f ca="1">INDEX({"","_","-","="},IF(OR($D488 &gt;= AB$6, $E488 &lt; AA$6), 0, 1)+IF(OR($F488 &gt;= AB$6, $G488 &lt; AA$6), 0, 2)+1)</f>
        <v/>
      </c>
      <c r="AB488" s="68" t="str">
        <f ca="1">INDEX({"","_","-","="},IF(OR($D488 &gt;= AC$6, $E488 &lt; AB$6), 0, 1)+IF(OR($F488 &gt;= AC$6, $G488 &lt; AB$6), 0, 2)+1)</f>
        <v/>
      </c>
      <c r="AC488" s="68" t="str">
        <f ca="1">INDEX({"","_","-","="},IF(OR($D488 &gt;= AD$6, $E488 &lt; AC$6), 0, 1)+IF(OR($F488 &gt;= AD$6, $G488 &lt; AC$6), 0, 2)+1)</f>
        <v/>
      </c>
      <c r="AD488" s="68" t="str">
        <f ca="1">INDEX({"","_","-","="},IF(OR($D488 &gt;= AE$6, $E488 &lt; AD$6), 0, 1)+IF(OR($F488 &gt;= AE$6, $G488 &lt; AD$6), 0, 2)+1)</f>
        <v/>
      </c>
      <c r="AE488" s="68" t="str">
        <f ca="1">INDEX({"","_","-","="},IF(OR($D488 &gt;= AF$6, $E488 &lt; AE$6), 0, 1)+IF(OR($F488 &gt;= AF$6, $G488 &lt; AE$6), 0, 2)+1)</f>
        <v/>
      </c>
      <c r="AF488" s="68" t="str">
        <f ca="1">INDEX({"","_","-","="},IF(OR($D488 &gt;= AG$6, $E488 &lt; AF$6), 0, 1)+IF(OR($F488 &gt;= AG$6, $G488 &lt; AF$6), 0, 2)+1)</f>
        <v/>
      </c>
      <c r="AG488" s="68" t="str">
        <f ca="1">INDEX({"","_","-","="},IF(OR($D488 &gt;= AH$6, $E488 &lt; AG$6), 0, 1)+IF(OR($F488 &gt;= AH$6, $G488 &lt; AG$6), 0, 2)+1)</f>
        <v/>
      </c>
      <c r="AH488" s="68" t="str">
        <f ca="1">INDEX({"","_","-","="},IF(OR($D488 &gt;= AI$6, $E488 &lt; AH$6), 0, 1)+IF(OR($F488 &gt;= AI$6, $G488 &lt; AH$6), 0, 2)+1)</f>
        <v/>
      </c>
      <c r="AI488" s="68" t="str">
        <f ca="1">INDEX({"","_","-","="},IF(OR($D488 &gt;= AJ$6, $E488 &lt; AI$6), 0, 1)+IF(OR($F488 &gt;= AJ$6, $G488 &lt; AI$6), 0, 2)+1)</f>
        <v/>
      </c>
      <c r="AJ488" s="68" t="str">
        <f ca="1">INDEX({"","_","-","="},IF(OR($D488 &gt;= AK$6, $E488 &lt; AJ$6), 0, 1)+IF(OR($F488 &gt;= AK$6, $G488 &lt; AJ$6), 0, 2)+1)</f>
        <v/>
      </c>
      <c r="AK488" s="68" t="str">
        <f ca="1">INDEX({"","_","-","="},IF(OR($D488 &gt;= AL$6, $E488 &lt; AK$6), 0, 1)+IF(OR($F488 &gt;= AL$6, $G488 &lt; AK$6), 0, 2)+1)</f>
        <v/>
      </c>
      <c r="AL488" s="68" t="str">
        <f ca="1">INDEX({"","_","-","="},IF(OR($D488 &gt;= AM$6, $E488 &lt; AL$6), 0, 1)+IF(OR($F488 &gt;= AM$6, $G488 &lt; AL$6), 0, 2)+1)</f>
        <v/>
      </c>
      <c r="AM488" s="68" t="str">
        <f ca="1">INDEX({"","_","-","="},IF(OR($D488 &gt;= AN$6, $E488 &lt; AM$6), 0, 1)+IF(OR($F488 &gt;= AN$6, $G488 &lt; AM$6), 0, 2)+1)</f>
        <v/>
      </c>
      <c r="AN488" s="68" t="str">
        <f ca="1">INDEX({"","_","-","="},IF(OR($D488 &gt;= AO$6, $E488 &lt; AN$6), 0, 1)+IF(OR($F488 &gt;= AO$6, $G488 &lt; AN$6), 0, 2)+1)</f>
        <v/>
      </c>
      <c r="AO488" s="68" t="str">
        <f ca="1">INDEX({"","_","-","="},IF(OR($D488 &gt;= AP$6, $E488 &lt; AO$6), 0, 1)+IF(OR($F488 &gt;= AP$6, $G488 &lt; AO$6), 0, 2)+1)</f>
        <v/>
      </c>
      <c r="AP488" s="68" t="str">
        <f ca="1">INDEX({"","_","-","="},IF(OR($D488 &gt;= AQ$6, $E488 &lt; AP$6), 0, 1)+IF(OR($F488 &gt;= AQ$6, $G488 &lt; AP$6), 0, 2)+1)</f>
        <v/>
      </c>
      <c r="AQ488" s="68" t="str">
        <f ca="1">INDEX({"","_","-","="},IF(OR($D488 &gt;= AR$6, $E488 &lt; AQ$6), 0, 1)+IF(OR($F488 &gt;= AR$6, $G488 &lt; AQ$6), 0, 2)+1)</f>
        <v/>
      </c>
      <c r="AR488" s="68" t="str">
        <f ca="1">INDEX({"","_","-","="},IF(OR($D488 &gt;= AS$6, $E488 &lt; AR$6), 0, 1)+IF(OR($F488 &gt;= AS$6, $G488 &lt; AR$6), 0, 2)+1)</f>
        <v/>
      </c>
      <c r="AS488" s="68" t="str">
        <f ca="1">INDEX({"","_","-","="},IF(OR($D488 &gt;= AT$6, $E488 &lt; AS$6), 0, 1)+IF(OR($F488 &gt;= AT$6, $G488 &lt; AS$6), 0, 2)+1)</f>
        <v/>
      </c>
      <c r="AT488" s="68" t="str">
        <f ca="1">INDEX({"","_","-","="},IF(OR($D488 &gt;= AU$6, $E488 &lt; AT$6), 0, 1)+IF(OR($F488 &gt;= AU$6, $G488 &lt; AT$6), 0, 2)+1)</f>
        <v/>
      </c>
      <c r="AU488" s="68" t="str">
        <f ca="1">INDEX({"","_","-","="},IF(OR($D488 &gt;= AV$6, $E488 &lt; AU$6), 0, 1)+IF(OR($F488 &gt;= AV$6, $G488 &lt; AU$6), 0, 2)+1)</f>
        <v/>
      </c>
      <c r="AV488" s="68" t="str">
        <f ca="1">INDEX({"","_","-","="},IF(OR($D488 &gt;= AW$6, $E488 &lt; AV$6), 0, 1)+IF(OR($F488 &gt;= AW$6, $G488 &lt; AV$6), 0, 2)+1)</f>
        <v/>
      </c>
      <c r="AW488" s="68" t="str">
        <f ca="1">INDEX({"","_","-","="},IF(OR($D488 &gt;= AX$6, $E488 &lt; AW$6), 0, 1)+IF(OR($F488 &gt;= AX$6, $G488 &lt; AW$6), 0, 2)+1)</f>
        <v/>
      </c>
      <c r="AX488" s="68" t="str">
        <f ca="1">INDEX({"","_","-","="},IF(OR($D488 &gt;= AY$6, $E488 &lt; AX$6), 0, 1)+IF(OR($F488 &gt;= AY$6, $G488 &lt; AX$6), 0, 2)+1)</f>
        <v/>
      </c>
      <c r="AY488" s="68" t="str">
        <f ca="1">INDEX({"","_","-","="},IF(OR($D488 &gt;= AZ$6, $E488 &lt; AY$6), 0, 1)+IF(OR($F488 &gt;= AZ$6, $G488 &lt; AY$6), 0, 2)+1)</f>
        <v/>
      </c>
      <c r="AZ488" s="68" t="str">
        <f ca="1">INDEX({"","_","-","="},IF(OR($D488 &gt;= BA$6, $E488 &lt; AZ$6), 0, 1)+IF(OR($F488 &gt;= BA$6, $G488 &lt; AZ$6), 0, 2)+1)</f>
        <v/>
      </c>
      <c r="BA488" s="68" t="str">
        <f ca="1">INDEX({"","_","-","="},IF(OR($D488 &gt;= BB$6, $E488 &lt; BA$6), 0, 1)+IF(OR($F488 &gt;= BB$6, $G488 &lt; BA$6), 0, 2)+1)</f>
        <v/>
      </c>
      <c r="BB488" s="68" t="str">
        <f ca="1">INDEX({"","_","-","="},IF(OR($D488 &gt;= BC$6, $E488 &lt; BB$6), 0, 1)+IF(OR($F488 &gt;= BC$6, $G488 &lt; BB$6), 0, 2)+1)</f>
        <v/>
      </c>
      <c r="BC488" s="68" t="str">
        <f ca="1">INDEX({"","_","-","="},IF(OR($D488 &gt;= BD$6, $E488 &lt; BC$6), 0, 1)+IF(OR($F488 &gt;= BD$6, $G488 &lt; BC$6), 0, 2)+1)</f>
        <v/>
      </c>
      <c r="BD488" s="68" t="str">
        <f ca="1">INDEX({"","_","-","="},IF(OR($D488 &gt;= BE$6, $E488 &lt; BD$6), 0, 1)+IF(OR($F488 &gt;= BE$6, $G488 &lt; BD$6), 0, 2)+1)</f>
        <v/>
      </c>
      <c r="BE488" s="68" t="str">
        <f ca="1">INDEX({"","_","-","="},IF(OR($D488 &gt;= BF$6, $E488 &lt; BE$6), 0, 1)+IF(OR($F488 &gt;= BF$6, $G488 &lt; BE$6), 0, 2)+1)</f>
        <v/>
      </c>
      <c r="BF488" s="68" t="str">
        <f ca="1">INDEX({"","_","-","="},IF(OR($D488 &gt;= BG$6, $E488 &lt; BF$6), 0, 1)+IF(OR($F488 &gt;= BG$6, $G488 &lt; BF$6), 0, 2)+1)</f>
        <v/>
      </c>
      <c r="BG488" s="68" t="str">
        <f ca="1">INDEX({"","_","-","="},IF(OR($D488 &gt;= BH$6, $E488 &lt; BG$6), 0, 1)+IF(OR($F488 &gt;= BH$6, $G488 &lt; BG$6), 0, 2)+1)</f>
        <v/>
      </c>
      <c r="BH488" s="68" t="str">
        <f ca="1">INDEX({"","_","-","="},IF(OR($D488 &gt;= BI$6, $E488 &lt; BH$6), 0, 1)+IF(OR($F488 &gt;= BI$6, $G488 &lt; BH$6), 0, 2)+1)</f>
        <v/>
      </c>
      <c r="BI488" s="68" t="str">
        <f ca="1">INDEX({"","_","-","="},IF(OR($D488 &gt;= BJ$6, $E488 &lt; BI$6), 0, 1)+IF(OR($F488 &gt;= BJ$6, $G488 &lt; BI$6), 0, 2)+1)</f>
        <v/>
      </c>
      <c r="BJ488" s="68" t="str">
        <f ca="1">INDEX({"","_","-","="},IF(OR($D488 &gt;= BK$6, $E488 &lt; BJ$6), 0, 1)+IF(OR($F488 &gt;= BK$6, $G488 &lt; BJ$6), 0, 2)+1)</f>
        <v/>
      </c>
      <c r="BK488" s="68" t="str">
        <f ca="1">INDEX({"","_","-","="},IF(OR($D488 &gt;= BL$6, $E488 &lt; BK$6), 0, 1)+IF(OR($F488 &gt;= BL$6, $G488 &lt; BK$6), 0, 2)+1)</f>
        <v/>
      </c>
      <c r="BL488" s="68" t="str">
        <f ca="1">INDEX({"","_","-","="},IF(OR($D488 &gt;= BM$6, $E488 &lt; BL$6), 0, 1)+IF(OR($F488 &gt;= BM$6, $G488 &lt; BL$6), 0, 2)+1)</f>
        <v/>
      </c>
      <c r="BM488" s="68" t="str">
        <f ca="1">INDEX({"","_","-","="},IF(OR($D488 &gt;= BN$6, $E488 &lt; BM$6), 0, 1)+IF(OR($F488 &gt;= BN$6, $G488 &lt; BM$6), 0, 2)+1)</f>
        <v/>
      </c>
      <c r="BN488" s="68" t="str">
        <f ca="1">INDEX({"","_","-","="},IF(OR($D488 &gt;= BO$6, $E488 &lt; BN$6), 0, 1)+IF(OR($F488 &gt;= BO$6, $G488 &lt; BN$6), 0, 2)+1)</f>
        <v/>
      </c>
      <c r="BO488" s="68" t="str">
        <f ca="1">INDEX({"","_","-","="},IF(OR($D488 &gt;= BP$6, $E488 &lt; BO$6), 0, 1)+IF(OR($F488 &gt;= BP$6, $G488 &lt; BO$6), 0, 2)+1)</f>
        <v/>
      </c>
      <c r="BP488" s="68" t="str">
        <f ca="1">INDEX({"","_","-","="},IF(OR($D488 &gt;= BQ$6, $E488 &lt; BP$6), 0, 1)+IF(OR($F488 &gt;= BQ$6, $G488 &lt; BP$6), 0, 2)+1)</f>
        <v/>
      </c>
      <c r="BQ488" s="68" t="str">
        <f ca="1">INDEX({"","_","-","="},IF(OR($D488 &gt;= BR$6, $E488 &lt; BQ$6), 0, 1)+IF(OR($F488 &gt;= BR$6, $G488 &lt; BQ$6), 0, 2)+1)</f>
        <v/>
      </c>
      <c r="BR488" s="68" t="str">
        <f ca="1">INDEX({"","_","-","="},IF(OR($D488 &gt;= BS$6, $E488 &lt; BR$6), 0, 1)+IF(OR($F488 &gt;= BS$6, $G488 &lt; BR$6), 0, 2)+1)</f>
        <v/>
      </c>
      <c r="BS488" s="68" t="str">
        <f ca="1">INDEX({"","_","-","="},IF(OR($D488 &gt;= BT$6, $E488 &lt; BS$6), 0, 1)+IF(OR($F488 &gt;= BT$6, $G488 &lt; BS$6), 0, 2)+1)</f>
        <v/>
      </c>
      <c r="BT488" s="68" t="str">
        <f ca="1">INDEX({"","_","-","="},IF(OR($D488 &gt;= BU$6, $E488 &lt; BT$6), 0, 1)+IF(OR($F488 &gt;= BU$6, $G488 &lt; BT$6), 0, 2)+1)</f>
        <v/>
      </c>
      <c r="BU488" s="68" t="str">
        <f ca="1">INDEX({"","_","-","="},IF(OR($D488 &gt;= BV$6, $E488 &lt; BU$6), 0, 1)+IF(OR($F488 &gt;= BV$6, $G488 &lt; BU$6), 0, 2)+1)</f>
        <v/>
      </c>
      <c r="BV488" s="68" t="str">
        <f ca="1">INDEX({"","_","-","="},IF(OR($D488 &gt;= BW$6, $E488 &lt; BV$6), 0, 1)+IF(OR($F488 &gt;= BW$6, $G488 &lt; BV$6), 0, 2)+1)</f>
        <v/>
      </c>
      <c r="BW488" s="68" t="str">
        <f ca="1">INDEX({"","_","-","="},IF(OR($D488 &gt;= BX$6, $E488 &lt; BW$6), 0, 1)+IF(OR($F488 &gt;= BX$6, $G488 &lt; BW$6), 0, 2)+1)</f>
        <v/>
      </c>
      <c r="BX488" s="68" t="str">
        <f ca="1">INDEX({"","_","-","="},IF(OR($D488 &gt;= BY$6, $E488 &lt; BX$6), 0, 1)+IF(OR($F488 &gt;= BY$6, $G488 &lt; BX$6), 0, 2)+1)</f>
        <v/>
      </c>
      <c r="BY488" s="68" t="str">
        <f ca="1">INDEX({"","_","-","="},IF(OR($D488 &gt;= BZ$6, $E488 &lt; BY$6), 0, 1)+IF(OR($F488 &gt;= BZ$6, $G488 &lt; BY$6), 0, 2)+1)</f>
        <v/>
      </c>
      <c r="BZ488" s="68" t="str">
        <f ca="1">INDEX({"","_","-","="},IF(OR($D488 &gt;= CA$6, $E488 &lt; BZ$6), 0, 1)+IF(OR($F488 &gt;= CA$6, $G488 &lt; BZ$6), 0, 2)+1)</f>
        <v/>
      </c>
      <c r="CA488" s="68" t="str">
        <f ca="1">INDEX({"","_","-","="},IF(OR($D488 &gt;= CB$6, $E488 &lt; CA$6), 0, 1)+IF(OR($F488 &gt;= CB$6, $G488 &lt; CA$6), 0, 2)+1)</f>
        <v/>
      </c>
      <c r="CB488" s="68" t="str">
        <f ca="1">INDEX({"","_","-","="},IF(OR($D488 &gt;= CC$6, $E488 &lt; CB$6), 0, 1)+IF(OR($F488 &gt;= CC$6, $G488 &lt; CB$6), 0, 2)+1)</f>
        <v/>
      </c>
      <c r="CC488" s="68" t="str">
        <f ca="1">INDEX({"","_","-","="},IF(OR($D488 &gt;= CD$6, $E488 &lt; CC$6), 0, 1)+IF(OR($F488 &gt;= CD$6, $G488 &lt; CC$6), 0, 2)+1)</f>
        <v/>
      </c>
      <c r="CD488" s="68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IF('临-进度'!M484,'临-进度'!$A484,"")</f>
        <v/>
      </c>
      <c r="B489" s="8" t="str">
        <f ca="1">IF('临-进度'!M484,'临-进度'!$B484,"")</f>
        <v/>
      </c>
      <c r="C489" s="8" t="str">
        <f ca="1">IF('临-进度'!M484,'临-进度'!$E484,"")</f>
        <v/>
      </c>
      <c r="D489" s="40" t="str">
        <f ca="1">IF('临-进度'!$M484,'临-进度'!$I484,"")</f>
        <v/>
      </c>
      <c r="E489" s="40" t="str">
        <f ca="1">IF('临-进度'!$M484,'临-进度'!$AE484,"")</f>
        <v/>
      </c>
      <c r="F489" s="40" t="str">
        <f ca="1">IF('临-进度'!$M484,'临-进度'!$J484,"")</f>
        <v/>
      </c>
      <c r="G489" s="73" t="str">
        <f ca="1">IF('临-进度'!$M484,'临-进度'!$AF484,"")</f>
        <v/>
      </c>
      <c r="H489" s="68" t="str">
        <f ca="1">INDEX({"","_","-","="},IF(OR($D489 &gt;= I$6, $E489 &lt; H$6), 0, 1)+IF(OR($F489 &gt;= I$6, $G489 &lt; H$6), 0, 2)+1)</f>
        <v/>
      </c>
      <c r="I489" s="68" t="str">
        <f ca="1">INDEX({"","_","-","="},IF(OR($D489 &gt;= J$6, $E489 &lt; I$6), 0, 1)+IF(OR($F489 &gt;= J$6, $G489 &lt; I$6), 0, 2)+1)</f>
        <v/>
      </c>
      <c r="J489" s="68" t="str">
        <f ca="1">INDEX({"","_","-","="},IF(OR($D489 &gt;= K$6, $E489 &lt; J$6), 0, 1)+IF(OR($F489 &gt;= K$6, $G489 &lt; J$6), 0, 2)+1)</f>
        <v/>
      </c>
      <c r="K489" s="68" t="str">
        <f ca="1">INDEX({"","_","-","="},IF(OR($D489 &gt;= L$6, $E489 &lt; K$6), 0, 1)+IF(OR($F489 &gt;= L$6, $G489 &lt; K$6), 0, 2)+1)</f>
        <v/>
      </c>
      <c r="L489" s="68" t="str">
        <f ca="1">INDEX({"","_","-","="},IF(OR($D489 &gt;= M$6, $E489 &lt; L$6), 0, 1)+IF(OR($F489 &gt;= M$6, $G489 &lt; L$6), 0, 2)+1)</f>
        <v/>
      </c>
      <c r="M489" s="68" t="str">
        <f ca="1">INDEX({"","_","-","="},IF(OR($D489 &gt;= N$6, $E489 &lt; M$6), 0, 1)+IF(OR($F489 &gt;= N$6, $G489 &lt; M$6), 0, 2)+1)</f>
        <v/>
      </c>
      <c r="N489" s="68" t="str">
        <f ca="1">INDEX({"","_","-","="},IF(OR($D489 &gt;= O$6, $E489 &lt; N$6), 0, 1)+IF(OR($F489 &gt;= O$6, $G489 &lt; N$6), 0, 2)+1)</f>
        <v/>
      </c>
      <c r="O489" s="68" t="str">
        <f ca="1">INDEX({"","_","-","="},IF(OR($D489 &gt;= P$6, $E489 &lt; O$6), 0, 1)+IF(OR($F489 &gt;= P$6, $G489 &lt; O$6), 0, 2)+1)</f>
        <v/>
      </c>
      <c r="P489" s="68" t="str">
        <f ca="1">INDEX({"","_","-","="},IF(OR($D489 &gt;= Q$6, $E489 &lt; P$6), 0, 1)+IF(OR($F489 &gt;= Q$6, $G489 &lt; P$6), 0, 2)+1)</f>
        <v/>
      </c>
      <c r="Q489" s="68" t="str">
        <f ca="1">INDEX({"","_","-","="},IF(OR($D489 &gt;= R$6, $E489 &lt; Q$6), 0, 1)+IF(OR($F489 &gt;= R$6, $G489 &lt; Q$6), 0, 2)+1)</f>
        <v/>
      </c>
      <c r="R489" s="68" t="str">
        <f ca="1">INDEX({"","_","-","="},IF(OR($D489 &gt;= S$6, $E489 &lt; R$6), 0, 1)+IF(OR($F489 &gt;= S$6, $G489 &lt; R$6), 0, 2)+1)</f>
        <v/>
      </c>
      <c r="S489" s="68" t="str">
        <f ca="1">INDEX({"","_","-","="},IF(OR($D489 &gt;= T$6, $E489 &lt; S$6), 0, 1)+IF(OR($F489 &gt;= T$6, $G489 &lt; S$6), 0, 2)+1)</f>
        <v/>
      </c>
      <c r="T489" s="68" t="str">
        <f ca="1">INDEX({"","_","-","="},IF(OR($D489 &gt;= U$6, $E489 &lt; T$6), 0, 1)+IF(OR($F489 &gt;= U$6, $G489 &lt; T$6), 0, 2)+1)</f>
        <v/>
      </c>
      <c r="U489" s="68" t="str">
        <f ca="1">INDEX({"","_","-","="},IF(OR($D489 &gt;= V$6, $E489 &lt; U$6), 0, 1)+IF(OR($F489 &gt;= V$6, $G489 &lt; U$6), 0, 2)+1)</f>
        <v/>
      </c>
      <c r="V489" s="68" t="str">
        <f ca="1">INDEX({"","_","-","="},IF(OR($D489 &gt;= W$6, $E489 &lt; V$6), 0, 1)+IF(OR($F489 &gt;= W$6, $G489 &lt; V$6), 0, 2)+1)</f>
        <v/>
      </c>
      <c r="W489" s="68" t="str">
        <f ca="1">INDEX({"","_","-","="},IF(OR($D489 &gt;= X$6, $E489 &lt; W$6), 0, 1)+IF(OR($F489 &gt;= X$6, $G489 &lt; W$6), 0, 2)+1)</f>
        <v/>
      </c>
      <c r="X489" s="68" t="str">
        <f ca="1">INDEX({"","_","-","="},IF(OR($D489 &gt;= Y$6, $E489 &lt; X$6), 0, 1)+IF(OR($F489 &gt;= Y$6, $G489 &lt; X$6), 0, 2)+1)</f>
        <v/>
      </c>
      <c r="Y489" s="68" t="str">
        <f ca="1">INDEX({"","_","-","="},IF(OR($D489 &gt;= Z$6, $E489 &lt; Y$6), 0, 1)+IF(OR($F489 &gt;= Z$6, $G489 &lt; Y$6), 0, 2)+1)</f>
        <v/>
      </c>
      <c r="Z489" s="68" t="str">
        <f ca="1">INDEX({"","_","-","="},IF(OR($D489 &gt;= AA$6, $E489 &lt; Z$6), 0, 1)+IF(OR($F489 &gt;= AA$6, $G489 &lt; Z$6), 0, 2)+1)</f>
        <v/>
      </c>
      <c r="AA489" s="68" t="str">
        <f ca="1">INDEX({"","_","-","="},IF(OR($D489 &gt;= AB$6, $E489 &lt; AA$6), 0, 1)+IF(OR($F489 &gt;= AB$6, $G489 &lt; AA$6), 0, 2)+1)</f>
        <v/>
      </c>
      <c r="AB489" s="68" t="str">
        <f ca="1">INDEX({"","_","-","="},IF(OR($D489 &gt;= AC$6, $E489 &lt; AB$6), 0, 1)+IF(OR($F489 &gt;= AC$6, $G489 &lt; AB$6), 0, 2)+1)</f>
        <v/>
      </c>
      <c r="AC489" s="68" t="str">
        <f ca="1">INDEX({"","_","-","="},IF(OR($D489 &gt;= AD$6, $E489 &lt; AC$6), 0, 1)+IF(OR($F489 &gt;= AD$6, $G489 &lt; AC$6), 0, 2)+1)</f>
        <v/>
      </c>
      <c r="AD489" s="68" t="str">
        <f ca="1">INDEX({"","_","-","="},IF(OR($D489 &gt;= AE$6, $E489 &lt; AD$6), 0, 1)+IF(OR($F489 &gt;= AE$6, $G489 &lt; AD$6), 0, 2)+1)</f>
        <v/>
      </c>
      <c r="AE489" s="68" t="str">
        <f ca="1">INDEX({"","_","-","="},IF(OR($D489 &gt;= AF$6, $E489 &lt; AE$6), 0, 1)+IF(OR($F489 &gt;= AF$6, $G489 &lt; AE$6), 0, 2)+1)</f>
        <v/>
      </c>
      <c r="AF489" s="68" t="str">
        <f ca="1">INDEX({"","_","-","="},IF(OR($D489 &gt;= AG$6, $E489 &lt; AF$6), 0, 1)+IF(OR($F489 &gt;= AG$6, $G489 &lt; AF$6), 0, 2)+1)</f>
        <v/>
      </c>
      <c r="AG489" s="68" t="str">
        <f ca="1">INDEX({"","_","-","="},IF(OR($D489 &gt;= AH$6, $E489 &lt; AG$6), 0, 1)+IF(OR($F489 &gt;= AH$6, $G489 &lt; AG$6), 0, 2)+1)</f>
        <v/>
      </c>
      <c r="AH489" s="68" t="str">
        <f ca="1">INDEX({"","_","-","="},IF(OR($D489 &gt;= AI$6, $E489 &lt; AH$6), 0, 1)+IF(OR($F489 &gt;= AI$6, $G489 &lt; AH$6), 0, 2)+1)</f>
        <v/>
      </c>
      <c r="AI489" s="68" t="str">
        <f ca="1">INDEX({"","_","-","="},IF(OR($D489 &gt;= AJ$6, $E489 &lt; AI$6), 0, 1)+IF(OR($F489 &gt;= AJ$6, $G489 &lt; AI$6), 0, 2)+1)</f>
        <v/>
      </c>
      <c r="AJ489" s="68" t="str">
        <f ca="1">INDEX({"","_","-","="},IF(OR($D489 &gt;= AK$6, $E489 &lt; AJ$6), 0, 1)+IF(OR($F489 &gt;= AK$6, $G489 &lt; AJ$6), 0, 2)+1)</f>
        <v/>
      </c>
      <c r="AK489" s="68" t="str">
        <f ca="1">INDEX({"","_","-","="},IF(OR($D489 &gt;= AL$6, $E489 &lt; AK$6), 0, 1)+IF(OR($F489 &gt;= AL$6, $G489 &lt; AK$6), 0, 2)+1)</f>
        <v/>
      </c>
      <c r="AL489" s="68" t="str">
        <f ca="1">INDEX({"","_","-","="},IF(OR($D489 &gt;= AM$6, $E489 &lt; AL$6), 0, 1)+IF(OR($F489 &gt;= AM$6, $G489 &lt; AL$6), 0, 2)+1)</f>
        <v/>
      </c>
      <c r="AM489" s="68" t="str">
        <f ca="1">INDEX({"","_","-","="},IF(OR($D489 &gt;= AN$6, $E489 &lt; AM$6), 0, 1)+IF(OR($F489 &gt;= AN$6, $G489 &lt; AM$6), 0, 2)+1)</f>
        <v/>
      </c>
      <c r="AN489" s="68" t="str">
        <f ca="1">INDEX({"","_","-","="},IF(OR($D489 &gt;= AO$6, $E489 &lt; AN$6), 0, 1)+IF(OR($F489 &gt;= AO$6, $G489 &lt; AN$6), 0, 2)+1)</f>
        <v/>
      </c>
      <c r="AO489" s="68" t="str">
        <f ca="1">INDEX({"","_","-","="},IF(OR($D489 &gt;= AP$6, $E489 &lt; AO$6), 0, 1)+IF(OR($F489 &gt;= AP$6, $G489 &lt; AO$6), 0, 2)+1)</f>
        <v/>
      </c>
      <c r="AP489" s="68" t="str">
        <f ca="1">INDEX({"","_","-","="},IF(OR($D489 &gt;= AQ$6, $E489 &lt; AP$6), 0, 1)+IF(OR($F489 &gt;= AQ$6, $G489 &lt; AP$6), 0, 2)+1)</f>
        <v/>
      </c>
      <c r="AQ489" s="68" t="str">
        <f ca="1">INDEX({"","_","-","="},IF(OR($D489 &gt;= AR$6, $E489 &lt; AQ$6), 0, 1)+IF(OR($F489 &gt;= AR$6, $G489 &lt; AQ$6), 0, 2)+1)</f>
        <v/>
      </c>
      <c r="AR489" s="68" t="str">
        <f ca="1">INDEX({"","_","-","="},IF(OR($D489 &gt;= AS$6, $E489 &lt; AR$6), 0, 1)+IF(OR($F489 &gt;= AS$6, $G489 &lt; AR$6), 0, 2)+1)</f>
        <v/>
      </c>
      <c r="AS489" s="68" t="str">
        <f ca="1">INDEX({"","_","-","="},IF(OR($D489 &gt;= AT$6, $E489 &lt; AS$6), 0, 1)+IF(OR($F489 &gt;= AT$6, $G489 &lt; AS$6), 0, 2)+1)</f>
        <v/>
      </c>
      <c r="AT489" s="68" t="str">
        <f ca="1">INDEX({"","_","-","="},IF(OR($D489 &gt;= AU$6, $E489 &lt; AT$6), 0, 1)+IF(OR($F489 &gt;= AU$6, $G489 &lt; AT$6), 0, 2)+1)</f>
        <v/>
      </c>
      <c r="AU489" s="68" t="str">
        <f ca="1">INDEX({"","_","-","="},IF(OR($D489 &gt;= AV$6, $E489 &lt; AU$6), 0, 1)+IF(OR($F489 &gt;= AV$6, $G489 &lt; AU$6), 0, 2)+1)</f>
        <v/>
      </c>
      <c r="AV489" s="68" t="str">
        <f ca="1">INDEX({"","_","-","="},IF(OR($D489 &gt;= AW$6, $E489 &lt; AV$6), 0, 1)+IF(OR($F489 &gt;= AW$6, $G489 &lt; AV$6), 0, 2)+1)</f>
        <v/>
      </c>
      <c r="AW489" s="68" t="str">
        <f ca="1">INDEX({"","_","-","="},IF(OR($D489 &gt;= AX$6, $E489 &lt; AW$6), 0, 1)+IF(OR($F489 &gt;= AX$6, $G489 &lt; AW$6), 0, 2)+1)</f>
        <v/>
      </c>
      <c r="AX489" s="68" t="str">
        <f ca="1">INDEX({"","_","-","="},IF(OR($D489 &gt;= AY$6, $E489 &lt; AX$6), 0, 1)+IF(OR($F489 &gt;= AY$6, $G489 &lt; AX$6), 0, 2)+1)</f>
        <v/>
      </c>
      <c r="AY489" s="68" t="str">
        <f ca="1">INDEX({"","_","-","="},IF(OR($D489 &gt;= AZ$6, $E489 &lt; AY$6), 0, 1)+IF(OR($F489 &gt;= AZ$6, $G489 &lt; AY$6), 0, 2)+1)</f>
        <v/>
      </c>
      <c r="AZ489" s="68" t="str">
        <f ca="1">INDEX({"","_","-","="},IF(OR($D489 &gt;= BA$6, $E489 &lt; AZ$6), 0, 1)+IF(OR($F489 &gt;= BA$6, $G489 &lt; AZ$6), 0, 2)+1)</f>
        <v/>
      </c>
      <c r="BA489" s="68" t="str">
        <f ca="1">INDEX({"","_","-","="},IF(OR($D489 &gt;= BB$6, $E489 &lt; BA$6), 0, 1)+IF(OR($F489 &gt;= BB$6, $G489 &lt; BA$6), 0, 2)+1)</f>
        <v/>
      </c>
      <c r="BB489" s="68" t="str">
        <f ca="1">INDEX({"","_","-","="},IF(OR($D489 &gt;= BC$6, $E489 &lt; BB$6), 0, 1)+IF(OR($F489 &gt;= BC$6, $G489 &lt; BB$6), 0, 2)+1)</f>
        <v/>
      </c>
      <c r="BC489" s="68" t="str">
        <f ca="1">INDEX({"","_","-","="},IF(OR($D489 &gt;= BD$6, $E489 &lt; BC$6), 0, 1)+IF(OR($F489 &gt;= BD$6, $G489 &lt; BC$6), 0, 2)+1)</f>
        <v/>
      </c>
      <c r="BD489" s="68" t="str">
        <f ca="1">INDEX({"","_","-","="},IF(OR($D489 &gt;= BE$6, $E489 &lt; BD$6), 0, 1)+IF(OR($F489 &gt;= BE$6, $G489 &lt; BD$6), 0, 2)+1)</f>
        <v/>
      </c>
      <c r="BE489" s="68" t="str">
        <f ca="1">INDEX({"","_","-","="},IF(OR($D489 &gt;= BF$6, $E489 &lt; BE$6), 0, 1)+IF(OR($F489 &gt;= BF$6, $G489 &lt; BE$6), 0, 2)+1)</f>
        <v/>
      </c>
      <c r="BF489" s="68" t="str">
        <f ca="1">INDEX({"","_","-","="},IF(OR($D489 &gt;= BG$6, $E489 &lt; BF$6), 0, 1)+IF(OR($F489 &gt;= BG$6, $G489 &lt; BF$6), 0, 2)+1)</f>
        <v/>
      </c>
      <c r="BG489" s="68" t="str">
        <f ca="1">INDEX({"","_","-","="},IF(OR($D489 &gt;= BH$6, $E489 &lt; BG$6), 0, 1)+IF(OR($F489 &gt;= BH$6, $G489 &lt; BG$6), 0, 2)+1)</f>
        <v/>
      </c>
      <c r="BH489" s="68" t="str">
        <f ca="1">INDEX({"","_","-","="},IF(OR($D489 &gt;= BI$6, $E489 &lt; BH$6), 0, 1)+IF(OR($F489 &gt;= BI$6, $G489 &lt; BH$6), 0, 2)+1)</f>
        <v/>
      </c>
      <c r="BI489" s="68" t="str">
        <f ca="1">INDEX({"","_","-","="},IF(OR($D489 &gt;= BJ$6, $E489 &lt; BI$6), 0, 1)+IF(OR($F489 &gt;= BJ$6, $G489 &lt; BI$6), 0, 2)+1)</f>
        <v/>
      </c>
      <c r="BJ489" s="68" t="str">
        <f ca="1">INDEX({"","_","-","="},IF(OR($D489 &gt;= BK$6, $E489 &lt; BJ$6), 0, 1)+IF(OR($F489 &gt;= BK$6, $G489 &lt; BJ$6), 0, 2)+1)</f>
        <v/>
      </c>
      <c r="BK489" s="68" t="str">
        <f ca="1">INDEX({"","_","-","="},IF(OR($D489 &gt;= BL$6, $E489 &lt; BK$6), 0, 1)+IF(OR($F489 &gt;= BL$6, $G489 &lt; BK$6), 0, 2)+1)</f>
        <v/>
      </c>
      <c r="BL489" s="68" t="str">
        <f ca="1">INDEX({"","_","-","="},IF(OR($D489 &gt;= BM$6, $E489 &lt; BL$6), 0, 1)+IF(OR($F489 &gt;= BM$6, $G489 &lt; BL$6), 0, 2)+1)</f>
        <v/>
      </c>
      <c r="BM489" s="68" t="str">
        <f ca="1">INDEX({"","_","-","="},IF(OR($D489 &gt;= BN$6, $E489 &lt; BM$6), 0, 1)+IF(OR($F489 &gt;= BN$6, $G489 &lt; BM$6), 0, 2)+1)</f>
        <v/>
      </c>
      <c r="BN489" s="68" t="str">
        <f ca="1">INDEX({"","_","-","="},IF(OR($D489 &gt;= BO$6, $E489 &lt; BN$6), 0, 1)+IF(OR($F489 &gt;= BO$6, $G489 &lt; BN$6), 0, 2)+1)</f>
        <v/>
      </c>
      <c r="BO489" s="68" t="str">
        <f ca="1">INDEX({"","_","-","="},IF(OR($D489 &gt;= BP$6, $E489 &lt; BO$6), 0, 1)+IF(OR($F489 &gt;= BP$6, $G489 &lt; BO$6), 0, 2)+1)</f>
        <v/>
      </c>
      <c r="BP489" s="68" t="str">
        <f ca="1">INDEX({"","_","-","="},IF(OR($D489 &gt;= BQ$6, $E489 &lt; BP$6), 0, 1)+IF(OR($F489 &gt;= BQ$6, $G489 &lt; BP$6), 0, 2)+1)</f>
        <v/>
      </c>
      <c r="BQ489" s="68" t="str">
        <f ca="1">INDEX({"","_","-","="},IF(OR($D489 &gt;= BR$6, $E489 &lt; BQ$6), 0, 1)+IF(OR($F489 &gt;= BR$6, $G489 &lt; BQ$6), 0, 2)+1)</f>
        <v/>
      </c>
      <c r="BR489" s="68" t="str">
        <f ca="1">INDEX({"","_","-","="},IF(OR($D489 &gt;= BS$6, $E489 &lt; BR$6), 0, 1)+IF(OR($F489 &gt;= BS$6, $G489 &lt; BR$6), 0, 2)+1)</f>
        <v/>
      </c>
      <c r="BS489" s="68" t="str">
        <f ca="1">INDEX({"","_","-","="},IF(OR($D489 &gt;= BT$6, $E489 &lt; BS$6), 0, 1)+IF(OR($F489 &gt;= BT$6, $G489 &lt; BS$6), 0, 2)+1)</f>
        <v/>
      </c>
      <c r="BT489" s="68" t="str">
        <f ca="1">INDEX({"","_","-","="},IF(OR($D489 &gt;= BU$6, $E489 &lt; BT$6), 0, 1)+IF(OR($F489 &gt;= BU$6, $G489 &lt; BT$6), 0, 2)+1)</f>
        <v/>
      </c>
      <c r="BU489" s="68" t="str">
        <f ca="1">INDEX({"","_","-","="},IF(OR($D489 &gt;= BV$6, $E489 &lt; BU$6), 0, 1)+IF(OR($F489 &gt;= BV$6, $G489 &lt; BU$6), 0, 2)+1)</f>
        <v/>
      </c>
      <c r="BV489" s="68" t="str">
        <f ca="1">INDEX({"","_","-","="},IF(OR($D489 &gt;= BW$6, $E489 &lt; BV$6), 0, 1)+IF(OR($F489 &gt;= BW$6, $G489 &lt; BV$6), 0, 2)+1)</f>
        <v/>
      </c>
      <c r="BW489" s="68" t="str">
        <f ca="1">INDEX({"","_","-","="},IF(OR($D489 &gt;= BX$6, $E489 &lt; BW$6), 0, 1)+IF(OR($F489 &gt;= BX$6, $G489 &lt; BW$6), 0, 2)+1)</f>
        <v/>
      </c>
      <c r="BX489" s="68" t="str">
        <f ca="1">INDEX({"","_","-","="},IF(OR($D489 &gt;= BY$6, $E489 &lt; BX$6), 0, 1)+IF(OR($F489 &gt;= BY$6, $G489 &lt; BX$6), 0, 2)+1)</f>
        <v/>
      </c>
      <c r="BY489" s="68" t="str">
        <f ca="1">INDEX({"","_","-","="},IF(OR($D489 &gt;= BZ$6, $E489 &lt; BY$6), 0, 1)+IF(OR($F489 &gt;= BZ$6, $G489 &lt; BY$6), 0, 2)+1)</f>
        <v/>
      </c>
      <c r="BZ489" s="68" t="str">
        <f ca="1">INDEX({"","_","-","="},IF(OR($D489 &gt;= CA$6, $E489 &lt; BZ$6), 0, 1)+IF(OR($F489 &gt;= CA$6, $G489 &lt; BZ$6), 0, 2)+1)</f>
        <v/>
      </c>
      <c r="CA489" s="68" t="str">
        <f ca="1">INDEX({"","_","-","="},IF(OR($D489 &gt;= CB$6, $E489 &lt; CA$6), 0, 1)+IF(OR($F489 &gt;= CB$6, $G489 &lt; CA$6), 0, 2)+1)</f>
        <v/>
      </c>
      <c r="CB489" s="68" t="str">
        <f ca="1">INDEX({"","_","-","="},IF(OR($D489 &gt;= CC$6, $E489 &lt; CB$6), 0, 1)+IF(OR($F489 &gt;= CC$6, $G489 &lt; CB$6), 0, 2)+1)</f>
        <v/>
      </c>
      <c r="CC489" s="68" t="str">
        <f ca="1">INDEX({"","_","-","="},IF(OR($D489 &gt;= CD$6, $E489 &lt; CC$6), 0, 1)+IF(OR($F489 &gt;= CD$6, $G489 &lt; CC$6), 0, 2)+1)</f>
        <v/>
      </c>
      <c r="CD489" s="68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IF('临-进度'!M485,'临-进度'!$A485,"")</f>
        <v/>
      </c>
      <c r="B490" s="8" t="str">
        <f ca="1">IF('临-进度'!M485,'临-进度'!$B485,"")</f>
        <v/>
      </c>
      <c r="C490" s="8" t="str">
        <f ca="1">IF('临-进度'!M485,'临-进度'!$E485,"")</f>
        <v/>
      </c>
      <c r="D490" s="40" t="str">
        <f ca="1">IF('临-进度'!$M485,'临-进度'!$I485,"")</f>
        <v/>
      </c>
      <c r="E490" s="40" t="str">
        <f ca="1">IF('临-进度'!$M485,'临-进度'!$AE485,"")</f>
        <v/>
      </c>
      <c r="F490" s="40" t="str">
        <f ca="1">IF('临-进度'!$M485,'临-进度'!$J485,"")</f>
        <v/>
      </c>
      <c r="G490" s="73" t="str">
        <f ca="1">IF('临-进度'!$M485,'临-进度'!$AF485,"")</f>
        <v/>
      </c>
      <c r="H490" s="68" t="str">
        <f ca="1">INDEX({"","_","-","="},IF(OR($D490 &gt;= I$6, $E490 &lt; H$6), 0, 1)+IF(OR($F490 &gt;= I$6, $G490 &lt; H$6), 0, 2)+1)</f>
        <v/>
      </c>
      <c r="I490" s="68" t="str">
        <f ca="1">INDEX({"","_","-","="},IF(OR($D490 &gt;= J$6, $E490 &lt; I$6), 0, 1)+IF(OR($F490 &gt;= J$6, $G490 &lt; I$6), 0, 2)+1)</f>
        <v/>
      </c>
      <c r="J490" s="68" t="str">
        <f ca="1">INDEX({"","_","-","="},IF(OR($D490 &gt;= K$6, $E490 &lt; J$6), 0, 1)+IF(OR($F490 &gt;= K$6, $G490 &lt; J$6), 0, 2)+1)</f>
        <v/>
      </c>
      <c r="K490" s="68" t="str">
        <f ca="1">INDEX({"","_","-","="},IF(OR($D490 &gt;= L$6, $E490 &lt; K$6), 0, 1)+IF(OR($F490 &gt;= L$6, $G490 &lt; K$6), 0, 2)+1)</f>
        <v/>
      </c>
      <c r="L490" s="68" t="str">
        <f ca="1">INDEX({"","_","-","="},IF(OR($D490 &gt;= M$6, $E490 &lt; L$6), 0, 1)+IF(OR($F490 &gt;= M$6, $G490 &lt; L$6), 0, 2)+1)</f>
        <v/>
      </c>
      <c r="M490" s="68" t="str">
        <f ca="1">INDEX({"","_","-","="},IF(OR($D490 &gt;= N$6, $E490 &lt; M$6), 0, 1)+IF(OR($F490 &gt;= N$6, $G490 &lt; M$6), 0, 2)+1)</f>
        <v/>
      </c>
      <c r="N490" s="68" t="str">
        <f ca="1">INDEX({"","_","-","="},IF(OR($D490 &gt;= O$6, $E490 &lt; N$6), 0, 1)+IF(OR($F490 &gt;= O$6, $G490 &lt; N$6), 0, 2)+1)</f>
        <v/>
      </c>
      <c r="O490" s="68" t="str">
        <f ca="1">INDEX({"","_","-","="},IF(OR($D490 &gt;= P$6, $E490 &lt; O$6), 0, 1)+IF(OR($F490 &gt;= P$6, $G490 &lt; O$6), 0, 2)+1)</f>
        <v/>
      </c>
      <c r="P490" s="68" t="str">
        <f ca="1">INDEX({"","_","-","="},IF(OR($D490 &gt;= Q$6, $E490 &lt; P$6), 0, 1)+IF(OR($F490 &gt;= Q$6, $G490 &lt; P$6), 0, 2)+1)</f>
        <v/>
      </c>
      <c r="Q490" s="68" t="str">
        <f ca="1">INDEX({"","_","-","="},IF(OR($D490 &gt;= R$6, $E490 &lt; Q$6), 0, 1)+IF(OR($F490 &gt;= R$6, $G490 &lt; Q$6), 0, 2)+1)</f>
        <v/>
      </c>
      <c r="R490" s="68" t="str">
        <f ca="1">INDEX({"","_","-","="},IF(OR($D490 &gt;= S$6, $E490 &lt; R$6), 0, 1)+IF(OR($F490 &gt;= S$6, $G490 &lt; R$6), 0, 2)+1)</f>
        <v/>
      </c>
      <c r="S490" s="68" t="str">
        <f ca="1">INDEX({"","_","-","="},IF(OR($D490 &gt;= T$6, $E490 &lt; S$6), 0, 1)+IF(OR($F490 &gt;= T$6, $G490 &lt; S$6), 0, 2)+1)</f>
        <v/>
      </c>
      <c r="T490" s="68" t="str">
        <f ca="1">INDEX({"","_","-","="},IF(OR($D490 &gt;= U$6, $E490 &lt; T$6), 0, 1)+IF(OR($F490 &gt;= U$6, $G490 &lt; T$6), 0, 2)+1)</f>
        <v/>
      </c>
      <c r="U490" s="68" t="str">
        <f ca="1">INDEX({"","_","-","="},IF(OR($D490 &gt;= V$6, $E490 &lt; U$6), 0, 1)+IF(OR($F490 &gt;= V$6, $G490 &lt; U$6), 0, 2)+1)</f>
        <v/>
      </c>
      <c r="V490" s="68" t="str">
        <f ca="1">INDEX({"","_","-","="},IF(OR($D490 &gt;= W$6, $E490 &lt; V$6), 0, 1)+IF(OR($F490 &gt;= W$6, $G490 &lt; V$6), 0, 2)+1)</f>
        <v/>
      </c>
      <c r="W490" s="68" t="str">
        <f ca="1">INDEX({"","_","-","="},IF(OR($D490 &gt;= X$6, $E490 &lt; W$6), 0, 1)+IF(OR($F490 &gt;= X$6, $G490 &lt; W$6), 0, 2)+1)</f>
        <v/>
      </c>
      <c r="X490" s="68" t="str">
        <f ca="1">INDEX({"","_","-","="},IF(OR($D490 &gt;= Y$6, $E490 &lt; X$6), 0, 1)+IF(OR($F490 &gt;= Y$6, $G490 &lt; X$6), 0, 2)+1)</f>
        <v/>
      </c>
      <c r="Y490" s="68" t="str">
        <f ca="1">INDEX({"","_","-","="},IF(OR($D490 &gt;= Z$6, $E490 &lt; Y$6), 0, 1)+IF(OR($F490 &gt;= Z$6, $G490 &lt; Y$6), 0, 2)+1)</f>
        <v/>
      </c>
      <c r="Z490" s="68" t="str">
        <f ca="1">INDEX({"","_","-","="},IF(OR($D490 &gt;= AA$6, $E490 &lt; Z$6), 0, 1)+IF(OR($F490 &gt;= AA$6, $G490 &lt; Z$6), 0, 2)+1)</f>
        <v/>
      </c>
      <c r="AA490" s="68" t="str">
        <f ca="1">INDEX({"","_","-","="},IF(OR($D490 &gt;= AB$6, $E490 &lt; AA$6), 0, 1)+IF(OR($F490 &gt;= AB$6, $G490 &lt; AA$6), 0, 2)+1)</f>
        <v/>
      </c>
      <c r="AB490" s="68" t="str">
        <f ca="1">INDEX({"","_","-","="},IF(OR($D490 &gt;= AC$6, $E490 &lt; AB$6), 0, 1)+IF(OR($F490 &gt;= AC$6, $G490 &lt; AB$6), 0, 2)+1)</f>
        <v/>
      </c>
      <c r="AC490" s="68" t="str">
        <f ca="1">INDEX({"","_","-","="},IF(OR($D490 &gt;= AD$6, $E490 &lt; AC$6), 0, 1)+IF(OR($F490 &gt;= AD$6, $G490 &lt; AC$6), 0, 2)+1)</f>
        <v/>
      </c>
      <c r="AD490" s="68" t="str">
        <f ca="1">INDEX({"","_","-","="},IF(OR($D490 &gt;= AE$6, $E490 &lt; AD$6), 0, 1)+IF(OR($F490 &gt;= AE$6, $G490 &lt; AD$6), 0, 2)+1)</f>
        <v/>
      </c>
      <c r="AE490" s="68" t="str">
        <f ca="1">INDEX({"","_","-","="},IF(OR($D490 &gt;= AF$6, $E490 &lt; AE$6), 0, 1)+IF(OR($F490 &gt;= AF$6, $G490 &lt; AE$6), 0, 2)+1)</f>
        <v/>
      </c>
      <c r="AF490" s="68" t="str">
        <f ca="1">INDEX({"","_","-","="},IF(OR($D490 &gt;= AG$6, $E490 &lt; AF$6), 0, 1)+IF(OR($F490 &gt;= AG$6, $G490 &lt; AF$6), 0, 2)+1)</f>
        <v/>
      </c>
      <c r="AG490" s="68" t="str">
        <f ca="1">INDEX({"","_","-","="},IF(OR($D490 &gt;= AH$6, $E490 &lt; AG$6), 0, 1)+IF(OR($F490 &gt;= AH$6, $G490 &lt; AG$6), 0, 2)+1)</f>
        <v/>
      </c>
      <c r="AH490" s="68" t="str">
        <f ca="1">INDEX({"","_","-","="},IF(OR($D490 &gt;= AI$6, $E490 &lt; AH$6), 0, 1)+IF(OR($F490 &gt;= AI$6, $G490 &lt; AH$6), 0, 2)+1)</f>
        <v/>
      </c>
      <c r="AI490" s="68" t="str">
        <f ca="1">INDEX({"","_","-","="},IF(OR($D490 &gt;= AJ$6, $E490 &lt; AI$6), 0, 1)+IF(OR($F490 &gt;= AJ$6, $G490 &lt; AI$6), 0, 2)+1)</f>
        <v/>
      </c>
      <c r="AJ490" s="68" t="str">
        <f ca="1">INDEX({"","_","-","="},IF(OR($D490 &gt;= AK$6, $E490 &lt; AJ$6), 0, 1)+IF(OR($F490 &gt;= AK$6, $G490 &lt; AJ$6), 0, 2)+1)</f>
        <v/>
      </c>
      <c r="AK490" s="68" t="str">
        <f ca="1">INDEX({"","_","-","="},IF(OR($D490 &gt;= AL$6, $E490 &lt; AK$6), 0, 1)+IF(OR($F490 &gt;= AL$6, $G490 &lt; AK$6), 0, 2)+1)</f>
        <v/>
      </c>
      <c r="AL490" s="68" t="str">
        <f ca="1">INDEX({"","_","-","="},IF(OR($D490 &gt;= AM$6, $E490 &lt; AL$6), 0, 1)+IF(OR($F490 &gt;= AM$6, $G490 &lt; AL$6), 0, 2)+1)</f>
        <v/>
      </c>
      <c r="AM490" s="68" t="str">
        <f ca="1">INDEX({"","_","-","="},IF(OR($D490 &gt;= AN$6, $E490 &lt; AM$6), 0, 1)+IF(OR($F490 &gt;= AN$6, $G490 &lt; AM$6), 0, 2)+1)</f>
        <v/>
      </c>
      <c r="AN490" s="68" t="str">
        <f ca="1">INDEX({"","_","-","="},IF(OR($D490 &gt;= AO$6, $E490 &lt; AN$6), 0, 1)+IF(OR($F490 &gt;= AO$6, $G490 &lt; AN$6), 0, 2)+1)</f>
        <v/>
      </c>
      <c r="AO490" s="68" t="str">
        <f ca="1">INDEX({"","_","-","="},IF(OR($D490 &gt;= AP$6, $E490 &lt; AO$6), 0, 1)+IF(OR($F490 &gt;= AP$6, $G490 &lt; AO$6), 0, 2)+1)</f>
        <v/>
      </c>
      <c r="AP490" s="68" t="str">
        <f ca="1">INDEX({"","_","-","="},IF(OR($D490 &gt;= AQ$6, $E490 &lt; AP$6), 0, 1)+IF(OR($F490 &gt;= AQ$6, $G490 &lt; AP$6), 0, 2)+1)</f>
        <v/>
      </c>
      <c r="AQ490" s="68" t="str">
        <f ca="1">INDEX({"","_","-","="},IF(OR($D490 &gt;= AR$6, $E490 &lt; AQ$6), 0, 1)+IF(OR($F490 &gt;= AR$6, $G490 &lt; AQ$6), 0, 2)+1)</f>
        <v/>
      </c>
      <c r="AR490" s="68" t="str">
        <f ca="1">INDEX({"","_","-","="},IF(OR($D490 &gt;= AS$6, $E490 &lt; AR$6), 0, 1)+IF(OR($F490 &gt;= AS$6, $G490 &lt; AR$6), 0, 2)+1)</f>
        <v/>
      </c>
      <c r="AS490" s="68" t="str">
        <f ca="1">INDEX({"","_","-","="},IF(OR($D490 &gt;= AT$6, $E490 &lt; AS$6), 0, 1)+IF(OR($F490 &gt;= AT$6, $G490 &lt; AS$6), 0, 2)+1)</f>
        <v/>
      </c>
      <c r="AT490" s="68" t="str">
        <f ca="1">INDEX({"","_","-","="},IF(OR($D490 &gt;= AU$6, $E490 &lt; AT$6), 0, 1)+IF(OR($F490 &gt;= AU$6, $G490 &lt; AT$6), 0, 2)+1)</f>
        <v/>
      </c>
      <c r="AU490" s="68" t="str">
        <f ca="1">INDEX({"","_","-","="},IF(OR($D490 &gt;= AV$6, $E490 &lt; AU$6), 0, 1)+IF(OR($F490 &gt;= AV$6, $G490 &lt; AU$6), 0, 2)+1)</f>
        <v/>
      </c>
      <c r="AV490" s="68" t="str">
        <f ca="1">INDEX({"","_","-","="},IF(OR($D490 &gt;= AW$6, $E490 &lt; AV$6), 0, 1)+IF(OR($F490 &gt;= AW$6, $G490 &lt; AV$6), 0, 2)+1)</f>
        <v/>
      </c>
      <c r="AW490" s="68" t="str">
        <f ca="1">INDEX({"","_","-","="},IF(OR($D490 &gt;= AX$6, $E490 &lt; AW$6), 0, 1)+IF(OR($F490 &gt;= AX$6, $G490 &lt; AW$6), 0, 2)+1)</f>
        <v/>
      </c>
      <c r="AX490" s="68" t="str">
        <f ca="1">INDEX({"","_","-","="},IF(OR($D490 &gt;= AY$6, $E490 &lt; AX$6), 0, 1)+IF(OR($F490 &gt;= AY$6, $G490 &lt; AX$6), 0, 2)+1)</f>
        <v/>
      </c>
      <c r="AY490" s="68" t="str">
        <f ca="1">INDEX({"","_","-","="},IF(OR($D490 &gt;= AZ$6, $E490 &lt; AY$6), 0, 1)+IF(OR($F490 &gt;= AZ$6, $G490 &lt; AY$6), 0, 2)+1)</f>
        <v/>
      </c>
      <c r="AZ490" s="68" t="str">
        <f ca="1">INDEX({"","_","-","="},IF(OR($D490 &gt;= BA$6, $E490 &lt; AZ$6), 0, 1)+IF(OR($F490 &gt;= BA$6, $G490 &lt; AZ$6), 0, 2)+1)</f>
        <v/>
      </c>
      <c r="BA490" s="68" t="str">
        <f ca="1">INDEX({"","_","-","="},IF(OR($D490 &gt;= BB$6, $E490 &lt; BA$6), 0, 1)+IF(OR($F490 &gt;= BB$6, $G490 &lt; BA$6), 0, 2)+1)</f>
        <v/>
      </c>
      <c r="BB490" s="68" t="str">
        <f ca="1">INDEX({"","_","-","="},IF(OR($D490 &gt;= BC$6, $E490 &lt; BB$6), 0, 1)+IF(OR($F490 &gt;= BC$6, $G490 &lt; BB$6), 0, 2)+1)</f>
        <v/>
      </c>
      <c r="BC490" s="68" t="str">
        <f ca="1">INDEX({"","_","-","="},IF(OR($D490 &gt;= BD$6, $E490 &lt; BC$6), 0, 1)+IF(OR($F490 &gt;= BD$6, $G490 &lt; BC$6), 0, 2)+1)</f>
        <v/>
      </c>
      <c r="BD490" s="68" t="str">
        <f ca="1">INDEX({"","_","-","="},IF(OR($D490 &gt;= BE$6, $E490 &lt; BD$6), 0, 1)+IF(OR($F490 &gt;= BE$6, $G490 &lt; BD$6), 0, 2)+1)</f>
        <v/>
      </c>
      <c r="BE490" s="68" t="str">
        <f ca="1">INDEX({"","_","-","="},IF(OR($D490 &gt;= BF$6, $E490 &lt; BE$6), 0, 1)+IF(OR($F490 &gt;= BF$6, $G490 &lt; BE$6), 0, 2)+1)</f>
        <v/>
      </c>
      <c r="BF490" s="68" t="str">
        <f ca="1">INDEX({"","_","-","="},IF(OR($D490 &gt;= BG$6, $E490 &lt; BF$6), 0, 1)+IF(OR($F490 &gt;= BG$6, $G490 &lt; BF$6), 0, 2)+1)</f>
        <v/>
      </c>
      <c r="BG490" s="68" t="str">
        <f ca="1">INDEX({"","_","-","="},IF(OR($D490 &gt;= BH$6, $E490 &lt; BG$6), 0, 1)+IF(OR($F490 &gt;= BH$6, $G490 &lt; BG$6), 0, 2)+1)</f>
        <v/>
      </c>
      <c r="BH490" s="68" t="str">
        <f ca="1">INDEX({"","_","-","="},IF(OR($D490 &gt;= BI$6, $E490 &lt; BH$6), 0, 1)+IF(OR($F490 &gt;= BI$6, $G490 &lt; BH$6), 0, 2)+1)</f>
        <v/>
      </c>
      <c r="BI490" s="68" t="str">
        <f ca="1">INDEX({"","_","-","="},IF(OR($D490 &gt;= BJ$6, $E490 &lt; BI$6), 0, 1)+IF(OR($F490 &gt;= BJ$6, $G490 &lt; BI$6), 0, 2)+1)</f>
        <v/>
      </c>
      <c r="BJ490" s="68" t="str">
        <f ca="1">INDEX({"","_","-","="},IF(OR($D490 &gt;= BK$6, $E490 &lt; BJ$6), 0, 1)+IF(OR($F490 &gt;= BK$6, $G490 &lt; BJ$6), 0, 2)+1)</f>
        <v/>
      </c>
      <c r="BK490" s="68" t="str">
        <f ca="1">INDEX({"","_","-","="},IF(OR($D490 &gt;= BL$6, $E490 &lt; BK$6), 0, 1)+IF(OR($F490 &gt;= BL$6, $G490 &lt; BK$6), 0, 2)+1)</f>
        <v/>
      </c>
      <c r="BL490" s="68" t="str">
        <f ca="1">INDEX({"","_","-","="},IF(OR($D490 &gt;= BM$6, $E490 &lt; BL$6), 0, 1)+IF(OR($F490 &gt;= BM$6, $G490 &lt; BL$6), 0, 2)+1)</f>
        <v/>
      </c>
      <c r="BM490" s="68" t="str">
        <f ca="1">INDEX({"","_","-","="},IF(OR($D490 &gt;= BN$6, $E490 &lt; BM$6), 0, 1)+IF(OR($F490 &gt;= BN$6, $G490 &lt; BM$6), 0, 2)+1)</f>
        <v/>
      </c>
      <c r="BN490" s="68" t="str">
        <f ca="1">INDEX({"","_","-","="},IF(OR($D490 &gt;= BO$6, $E490 &lt; BN$6), 0, 1)+IF(OR($F490 &gt;= BO$6, $G490 &lt; BN$6), 0, 2)+1)</f>
        <v/>
      </c>
      <c r="BO490" s="68" t="str">
        <f ca="1">INDEX({"","_","-","="},IF(OR($D490 &gt;= BP$6, $E490 &lt; BO$6), 0, 1)+IF(OR($F490 &gt;= BP$6, $G490 &lt; BO$6), 0, 2)+1)</f>
        <v/>
      </c>
      <c r="BP490" s="68" t="str">
        <f ca="1">INDEX({"","_","-","="},IF(OR($D490 &gt;= BQ$6, $E490 &lt; BP$6), 0, 1)+IF(OR($F490 &gt;= BQ$6, $G490 &lt; BP$6), 0, 2)+1)</f>
        <v/>
      </c>
      <c r="BQ490" s="68" t="str">
        <f ca="1">INDEX({"","_","-","="},IF(OR($D490 &gt;= BR$6, $E490 &lt; BQ$6), 0, 1)+IF(OR($F490 &gt;= BR$6, $G490 &lt; BQ$6), 0, 2)+1)</f>
        <v/>
      </c>
      <c r="BR490" s="68" t="str">
        <f ca="1">INDEX({"","_","-","="},IF(OR($D490 &gt;= BS$6, $E490 &lt; BR$6), 0, 1)+IF(OR($F490 &gt;= BS$6, $G490 &lt; BR$6), 0, 2)+1)</f>
        <v/>
      </c>
      <c r="BS490" s="68" t="str">
        <f ca="1">INDEX({"","_","-","="},IF(OR($D490 &gt;= BT$6, $E490 &lt; BS$6), 0, 1)+IF(OR($F490 &gt;= BT$6, $G490 &lt; BS$6), 0, 2)+1)</f>
        <v/>
      </c>
      <c r="BT490" s="68" t="str">
        <f ca="1">INDEX({"","_","-","="},IF(OR($D490 &gt;= BU$6, $E490 &lt; BT$6), 0, 1)+IF(OR($F490 &gt;= BU$6, $G490 &lt; BT$6), 0, 2)+1)</f>
        <v/>
      </c>
      <c r="BU490" s="68" t="str">
        <f ca="1">INDEX({"","_","-","="},IF(OR($D490 &gt;= BV$6, $E490 &lt; BU$6), 0, 1)+IF(OR($F490 &gt;= BV$6, $G490 &lt; BU$6), 0, 2)+1)</f>
        <v/>
      </c>
      <c r="BV490" s="68" t="str">
        <f ca="1">INDEX({"","_","-","="},IF(OR($D490 &gt;= BW$6, $E490 &lt; BV$6), 0, 1)+IF(OR($F490 &gt;= BW$6, $G490 &lt; BV$6), 0, 2)+1)</f>
        <v/>
      </c>
      <c r="BW490" s="68" t="str">
        <f ca="1">INDEX({"","_","-","="},IF(OR($D490 &gt;= BX$6, $E490 &lt; BW$6), 0, 1)+IF(OR($F490 &gt;= BX$6, $G490 &lt; BW$6), 0, 2)+1)</f>
        <v/>
      </c>
      <c r="BX490" s="68" t="str">
        <f ca="1">INDEX({"","_","-","="},IF(OR($D490 &gt;= BY$6, $E490 &lt; BX$6), 0, 1)+IF(OR($F490 &gt;= BY$6, $G490 &lt; BX$6), 0, 2)+1)</f>
        <v/>
      </c>
      <c r="BY490" s="68" t="str">
        <f ca="1">INDEX({"","_","-","="},IF(OR($D490 &gt;= BZ$6, $E490 &lt; BY$6), 0, 1)+IF(OR($F490 &gt;= BZ$6, $G490 &lt; BY$6), 0, 2)+1)</f>
        <v/>
      </c>
      <c r="BZ490" s="68" t="str">
        <f ca="1">INDEX({"","_","-","="},IF(OR($D490 &gt;= CA$6, $E490 &lt; BZ$6), 0, 1)+IF(OR($F490 &gt;= CA$6, $G490 &lt; BZ$6), 0, 2)+1)</f>
        <v/>
      </c>
      <c r="CA490" s="68" t="str">
        <f ca="1">INDEX({"","_","-","="},IF(OR($D490 &gt;= CB$6, $E490 &lt; CA$6), 0, 1)+IF(OR($F490 &gt;= CB$6, $G490 &lt; CA$6), 0, 2)+1)</f>
        <v/>
      </c>
      <c r="CB490" s="68" t="str">
        <f ca="1">INDEX({"","_","-","="},IF(OR($D490 &gt;= CC$6, $E490 &lt; CB$6), 0, 1)+IF(OR($F490 &gt;= CC$6, $G490 &lt; CB$6), 0, 2)+1)</f>
        <v/>
      </c>
      <c r="CC490" s="68" t="str">
        <f ca="1">INDEX({"","_","-","="},IF(OR($D490 &gt;= CD$6, $E490 &lt; CC$6), 0, 1)+IF(OR($F490 &gt;= CD$6, $G490 &lt; CC$6), 0, 2)+1)</f>
        <v/>
      </c>
      <c r="CD490" s="68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IF('临-进度'!M486,'临-进度'!$A486,"")</f>
        <v/>
      </c>
      <c r="B491" s="8" t="str">
        <f ca="1">IF('临-进度'!M486,'临-进度'!$B486,"")</f>
        <v/>
      </c>
      <c r="C491" s="8" t="str">
        <f ca="1">IF('临-进度'!M486,'临-进度'!$E486,"")</f>
        <v/>
      </c>
      <c r="D491" s="40" t="str">
        <f ca="1">IF('临-进度'!$M486,'临-进度'!$I486,"")</f>
        <v/>
      </c>
      <c r="E491" s="40" t="str">
        <f ca="1">IF('临-进度'!$M486,'临-进度'!$AE486,"")</f>
        <v/>
      </c>
      <c r="F491" s="40" t="str">
        <f ca="1">IF('临-进度'!$M486,'临-进度'!$J486,"")</f>
        <v/>
      </c>
      <c r="G491" s="73" t="str">
        <f ca="1">IF('临-进度'!$M486,'临-进度'!$AF486,"")</f>
        <v/>
      </c>
      <c r="H491" s="68" t="str">
        <f ca="1">INDEX({"","_","-","="},IF(OR($D491 &gt;= I$6, $E491 &lt; H$6), 0, 1)+IF(OR($F491 &gt;= I$6, $G491 &lt; H$6), 0, 2)+1)</f>
        <v/>
      </c>
      <c r="I491" s="68" t="str">
        <f ca="1">INDEX({"","_","-","="},IF(OR($D491 &gt;= J$6, $E491 &lt; I$6), 0, 1)+IF(OR($F491 &gt;= J$6, $G491 &lt; I$6), 0, 2)+1)</f>
        <v/>
      </c>
      <c r="J491" s="68" t="str">
        <f ca="1">INDEX({"","_","-","="},IF(OR($D491 &gt;= K$6, $E491 &lt; J$6), 0, 1)+IF(OR($F491 &gt;= K$6, $G491 &lt; J$6), 0, 2)+1)</f>
        <v/>
      </c>
      <c r="K491" s="68" t="str">
        <f ca="1">INDEX({"","_","-","="},IF(OR($D491 &gt;= L$6, $E491 &lt; K$6), 0, 1)+IF(OR($F491 &gt;= L$6, $G491 &lt; K$6), 0, 2)+1)</f>
        <v/>
      </c>
      <c r="L491" s="68" t="str">
        <f ca="1">INDEX({"","_","-","="},IF(OR($D491 &gt;= M$6, $E491 &lt; L$6), 0, 1)+IF(OR($F491 &gt;= M$6, $G491 &lt; L$6), 0, 2)+1)</f>
        <v/>
      </c>
      <c r="M491" s="68" t="str">
        <f ca="1">INDEX({"","_","-","="},IF(OR($D491 &gt;= N$6, $E491 &lt; M$6), 0, 1)+IF(OR($F491 &gt;= N$6, $G491 &lt; M$6), 0, 2)+1)</f>
        <v/>
      </c>
      <c r="N491" s="68" t="str">
        <f ca="1">INDEX({"","_","-","="},IF(OR($D491 &gt;= O$6, $E491 &lt; N$6), 0, 1)+IF(OR($F491 &gt;= O$6, $G491 &lt; N$6), 0, 2)+1)</f>
        <v/>
      </c>
      <c r="O491" s="68" t="str">
        <f ca="1">INDEX({"","_","-","="},IF(OR($D491 &gt;= P$6, $E491 &lt; O$6), 0, 1)+IF(OR($F491 &gt;= P$6, $G491 &lt; O$6), 0, 2)+1)</f>
        <v/>
      </c>
      <c r="P491" s="68" t="str">
        <f ca="1">INDEX({"","_","-","="},IF(OR($D491 &gt;= Q$6, $E491 &lt; P$6), 0, 1)+IF(OR($F491 &gt;= Q$6, $G491 &lt; P$6), 0, 2)+1)</f>
        <v/>
      </c>
      <c r="Q491" s="68" t="str">
        <f ca="1">INDEX({"","_","-","="},IF(OR($D491 &gt;= R$6, $E491 &lt; Q$6), 0, 1)+IF(OR($F491 &gt;= R$6, $G491 &lt; Q$6), 0, 2)+1)</f>
        <v/>
      </c>
      <c r="R491" s="68" t="str">
        <f ca="1">INDEX({"","_","-","="},IF(OR($D491 &gt;= S$6, $E491 &lt; R$6), 0, 1)+IF(OR($F491 &gt;= S$6, $G491 &lt; R$6), 0, 2)+1)</f>
        <v/>
      </c>
      <c r="S491" s="68" t="str">
        <f ca="1">INDEX({"","_","-","="},IF(OR($D491 &gt;= T$6, $E491 &lt; S$6), 0, 1)+IF(OR($F491 &gt;= T$6, $G491 &lt; S$6), 0, 2)+1)</f>
        <v/>
      </c>
      <c r="T491" s="68" t="str">
        <f ca="1">INDEX({"","_","-","="},IF(OR($D491 &gt;= U$6, $E491 &lt; T$6), 0, 1)+IF(OR($F491 &gt;= U$6, $G491 &lt; T$6), 0, 2)+1)</f>
        <v/>
      </c>
      <c r="U491" s="68" t="str">
        <f ca="1">INDEX({"","_","-","="},IF(OR($D491 &gt;= V$6, $E491 &lt; U$6), 0, 1)+IF(OR($F491 &gt;= V$6, $G491 &lt; U$6), 0, 2)+1)</f>
        <v/>
      </c>
      <c r="V491" s="68" t="str">
        <f ca="1">INDEX({"","_","-","="},IF(OR($D491 &gt;= W$6, $E491 &lt; V$6), 0, 1)+IF(OR($F491 &gt;= W$6, $G491 &lt; V$6), 0, 2)+1)</f>
        <v/>
      </c>
      <c r="W491" s="68" t="str">
        <f ca="1">INDEX({"","_","-","="},IF(OR($D491 &gt;= X$6, $E491 &lt; W$6), 0, 1)+IF(OR($F491 &gt;= X$6, $G491 &lt; W$6), 0, 2)+1)</f>
        <v/>
      </c>
      <c r="X491" s="68" t="str">
        <f ca="1">INDEX({"","_","-","="},IF(OR($D491 &gt;= Y$6, $E491 &lt; X$6), 0, 1)+IF(OR($F491 &gt;= Y$6, $G491 &lt; X$6), 0, 2)+1)</f>
        <v/>
      </c>
      <c r="Y491" s="68" t="str">
        <f ca="1">INDEX({"","_","-","="},IF(OR($D491 &gt;= Z$6, $E491 &lt; Y$6), 0, 1)+IF(OR($F491 &gt;= Z$6, $G491 &lt; Y$6), 0, 2)+1)</f>
        <v/>
      </c>
      <c r="Z491" s="68" t="str">
        <f ca="1">INDEX({"","_","-","="},IF(OR($D491 &gt;= AA$6, $E491 &lt; Z$6), 0, 1)+IF(OR($F491 &gt;= AA$6, $G491 &lt; Z$6), 0, 2)+1)</f>
        <v/>
      </c>
      <c r="AA491" s="68" t="str">
        <f ca="1">INDEX({"","_","-","="},IF(OR($D491 &gt;= AB$6, $E491 &lt; AA$6), 0, 1)+IF(OR($F491 &gt;= AB$6, $G491 &lt; AA$6), 0, 2)+1)</f>
        <v/>
      </c>
      <c r="AB491" s="68" t="str">
        <f ca="1">INDEX({"","_","-","="},IF(OR($D491 &gt;= AC$6, $E491 &lt; AB$6), 0, 1)+IF(OR($F491 &gt;= AC$6, $G491 &lt; AB$6), 0, 2)+1)</f>
        <v/>
      </c>
      <c r="AC491" s="68" t="str">
        <f ca="1">INDEX({"","_","-","="},IF(OR($D491 &gt;= AD$6, $E491 &lt; AC$6), 0, 1)+IF(OR($F491 &gt;= AD$6, $G491 &lt; AC$6), 0, 2)+1)</f>
        <v/>
      </c>
      <c r="AD491" s="68" t="str">
        <f ca="1">INDEX({"","_","-","="},IF(OR($D491 &gt;= AE$6, $E491 &lt; AD$6), 0, 1)+IF(OR($F491 &gt;= AE$6, $G491 &lt; AD$6), 0, 2)+1)</f>
        <v/>
      </c>
      <c r="AE491" s="68" t="str">
        <f ca="1">INDEX({"","_","-","="},IF(OR($D491 &gt;= AF$6, $E491 &lt; AE$6), 0, 1)+IF(OR($F491 &gt;= AF$6, $G491 &lt; AE$6), 0, 2)+1)</f>
        <v/>
      </c>
      <c r="AF491" s="68" t="str">
        <f ca="1">INDEX({"","_","-","="},IF(OR($D491 &gt;= AG$6, $E491 &lt; AF$6), 0, 1)+IF(OR($F491 &gt;= AG$6, $G491 &lt; AF$6), 0, 2)+1)</f>
        <v/>
      </c>
      <c r="AG491" s="68" t="str">
        <f ca="1">INDEX({"","_","-","="},IF(OR($D491 &gt;= AH$6, $E491 &lt; AG$6), 0, 1)+IF(OR($F491 &gt;= AH$6, $G491 &lt; AG$6), 0, 2)+1)</f>
        <v/>
      </c>
      <c r="AH491" s="68" t="str">
        <f ca="1">INDEX({"","_","-","="},IF(OR($D491 &gt;= AI$6, $E491 &lt; AH$6), 0, 1)+IF(OR($F491 &gt;= AI$6, $G491 &lt; AH$6), 0, 2)+1)</f>
        <v/>
      </c>
      <c r="AI491" s="68" t="str">
        <f ca="1">INDEX({"","_","-","="},IF(OR($D491 &gt;= AJ$6, $E491 &lt; AI$6), 0, 1)+IF(OR($F491 &gt;= AJ$6, $G491 &lt; AI$6), 0, 2)+1)</f>
        <v/>
      </c>
      <c r="AJ491" s="68" t="str">
        <f ca="1">INDEX({"","_","-","="},IF(OR($D491 &gt;= AK$6, $E491 &lt; AJ$6), 0, 1)+IF(OR($F491 &gt;= AK$6, $G491 &lt; AJ$6), 0, 2)+1)</f>
        <v/>
      </c>
      <c r="AK491" s="68" t="str">
        <f ca="1">INDEX({"","_","-","="},IF(OR($D491 &gt;= AL$6, $E491 &lt; AK$6), 0, 1)+IF(OR($F491 &gt;= AL$6, $G491 &lt; AK$6), 0, 2)+1)</f>
        <v/>
      </c>
      <c r="AL491" s="68" t="str">
        <f ca="1">INDEX({"","_","-","="},IF(OR($D491 &gt;= AM$6, $E491 &lt; AL$6), 0, 1)+IF(OR($F491 &gt;= AM$6, $G491 &lt; AL$6), 0, 2)+1)</f>
        <v/>
      </c>
      <c r="AM491" s="68" t="str">
        <f ca="1">INDEX({"","_","-","="},IF(OR($D491 &gt;= AN$6, $E491 &lt; AM$6), 0, 1)+IF(OR($F491 &gt;= AN$6, $G491 &lt; AM$6), 0, 2)+1)</f>
        <v/>
      </c>
      <c r="AN491" s="68" t="str">
        <f ca="1">INDEX({"","_","-","="},IF(OR($D491 &gt;= AO$6, $E491 &lt; AN$6), 0, 1)+IF(OR($F491 &gt;= AO$6, $G491 &lt; AN$6), 0, 2)+1)</f>
        <v/>
      </c>
      <c r="AO491" s="68" t="str">
        <f ca="1">INDEX({"","_","-","="},IF(OR($D491 &gt;= AP$6, $E491 &lt; AO$6), 0, 1)+IF(OR($F491 &gt;= AP$6, $G491 &lt; AO$6), 0, 2)+1)</f>
        <v/>
      </c>
      <c r="AP491" s="68" t="str">
        <f ca="1">INDEX({"","_","-","="},IF(OR($D491 &gt;= AQ$6, $E491 &lt; AP$6), 0, 1)+IF(OR($F491 &gt;= AQ$6, $G491 &lt; AP$6), 0, 2)+1)</f>
        <v/>
      </c>
      <c r="AQ491" s="68" t="str">
        <f ca="1">INDEX({"","_","-","="},IF(OR($D491 &gt;= AR$6, $E491 &lt; AQ$6), 0, 1)+IF(OR($F491 &gt;= AR$6, $G491 &lt; AQ$6), 0, 2)+1)</f>
        <v/>
      </c>
      <c r="AR491" s="68" t="str">
        <f ca="1">INDEX({"","_","-","="},IF(OR($D491 &gt;= AS$6, $E491 &lt; AR$6), 0, 1)+IF(OR($F491 &gt;= AS$6, $G491 &lt; AR$6), 0, 2)+1)</f>
        <v/>
      </c>
      <c r="AS491" s="68" t="str">
        <f ca="1">INDEX({"","_","-","="},IF(OR($D491 &gt;= AT$6, $E491 &lt; AS$6), 0, 1)+IF(OR($F491 &gt;= AT$6, $G491 &lt; AS$6), 0, 2)+1)</f>
        <v/>
      </c>
      <c r="AT491" s="68" t="str">
        <f ca="1">INDEX({"","_","-","="},IF(OR($D491 &gt;= AU$6, $E491 &lt; AT$6), 0, 1)+IF(OR($F491 &gt;= AU$6, $G491 &lt; AT$6), 0, 2)+1)</f>
        <v/>
      </c>
      <c r="AU491" s="68" t="str">
        <f ca="1">INDEX({"","_","-","="},IF(OR($D491 &gt;= AV$6, $E491 &lt; AU$6), 0, 1)+IF(OR($F491 &gt;= AV$6, $G491 &lt; AU$6), 0, 2)+1)</f>
        <v/>
      </c>
      <c r="AV491" s="68" t="str">
        <f ca="1">INDEX({"","_","-","="},IF(OR($D491 &gt;= AW$6, $E491 &lt; AV$6), 0, 1)+IF(OR($F491 &gt;= AW$6, $G491 &lt; AV$6), 0, 2)+1)</f>
        <v/>
      </c>
      <c r="AW491" s="68" t="str">
        <f ca="1">INDEX({"","_","-","="},IF(OR($D491 &gt;= AX$6, $E491 &lt; AW$6), 0, 1)+IF(OR($F491 &gt;= AX$6, $G491 &lt; AW$6), 0, 2)+1)</f>
        <v/>
      </c>
      <c r="AX491" s="68" t="str">
        <f ca="1">INDEX({"","_","-","="},IF(OR($D491 &gt;= AY$6, $E491 &lt; AX$6), 0, 1)+IF(OR($F491 &gt;= AY$6, $G491 &lt; AX$6), 0, 2)+1)</f>
        <v/>
      </c>
      <c r="AY491" s="68" t="str">
        <f ca="1">INDEX({"","_","-","="},IF(OR($D491 &gt;= AZ$6, $E491 &lt; AY$6), 0, 1)+IF(OR($F491 &gt;= AZ$6, $G491 &lt; AY$6), 0, 2)+1)</f>
        <v/>
      </c>
      <c r="AZ491" s="68" t="str">
        <f ca="1">INDEX({"","_","-","="},IF(OR($D491 &gt;= BA$6, $E491 &lt; AZ$6), 0, 1)+IF(OR($F491 &gt;= BA$6, $G491 &lt; AZ$6), 0, 2)+1)</f>
        <v/>
      </c>
      <c r="BA491" s="68" t="str">
        <f ca="1">INDEX({"","_","-","="},IF(OR($D491 &gt;= BB$6, $E491 &lt; BA$6), 0, 1)+IF(OR($F491 &gt;= BB$6, $G491 &lt; BA$6), 0, 2)+1)</f>
        <v/>
      </c>
      <c r="BB491" s="68" t="str">
        <f ca="1">INDEX({"","_","-","="},IF(OR($D491 &gt;= BC$6, $E491 &lt; BB$6), 0, 1)+IF(OR($F491 &gt;= BC$6, $G491 &lt; BB$6), 0, 2)+1)</f>
        <v/>
      </c>
      <c r="BC491" s="68" t="str">
        <f ca="1">INDEX({"","_","-","="},IF(OR($D491 &gt;= BD$6, $E491 &lt; BC$6), 0, 1)+IF(OR($F491 &gt;= BD$6, $G491 &lt; BC$6), 0, 2)+1)</f>
        <v/>
      </c>
      <c r="BD491" s="68" t="str">
        <f ca="1">INDEX({"","_","-","="},IF(OR($D491 &gt;= BE$6, $E491 &lt; BD$6), 0, 1)+IF(OR($F491 &gt;= BE$6, $G491 &lt; BD$6), 0, 2)+1)</f>
        <v/>
      </c>
      <c r="BE491" s="68" t="str">
        <f ca="1">INDEX({"","_","-","="},IF(OR($D491 &gt;= BF$6, $E491 &lt; BE$6), 0, 1)+IF(OR($F491 &gt;= BF$6, $G491 &lt; BE$6), 0, 2)+1)</f>
        <v/>
      </c>
      <c r="BF491" s="68" t="str">
        <f ca="1">INDEX({"","_","-","="},IF(OR($D491 &gt;= BG$6, $E491 &lt; BF$6), 0, 1)+IF(OR($F491 &gt;= BG$6, $G491 &lt; BF$6), 0, 2)+1)</f>
        <v/>
      </c>
      <c r="BG491" s="68" t="str">
        <f ca="1">INDEX({"","_","-","="},IF(OR($D491 &gt;= BH$6, $E491 &lt; BG$6), 0, 1)+IF(OR($F491 &gt;= BH$6, $G491 &lt; BG$6), 0, 2)+1)</f>
        <v/>
      </c>
      <c r="BH491" s="68" t="str">
        <f ca="1">INDEX({"","_","-","="},IF(OR($D491 &gt;= BI$6, $E491 &lt; BH$6), 0, 1)+IF(OR($F491 &gt;= BI$6, $G491 &lt; BH$6), 0, 2)+1)</f>
        <v/>
      </c>
      <c r="BI491" s="68" t="str">
        <f ca="1">INDEX({"","_","-","="},IF(OR($D491 &gt;= BJ$6, $E491 &lt; BI$6), 0, 1)+IF(OR($F491 &gt;= BJ$6, $G491 &lt; BI$6), 0, 2)+1)</f>
        <v/>
      </c>
      <c r="BJ491" s="68" t="str">
        <f ca="1">INDEX({"","_","-","="},IF(OR($D491 &gt;= BK$6, $E491 &lt; BJ$6), 0, 1)+IF(OR($F491 &gt;= BK$6, $G491 &lt; BJ$6), 0, 2)+1)</f>
        <v/>
      </c>
      <c r="BK491" s="68" t="str">
        <f ca="1">INDEX({"","_","-","="},IF(OR($D491 &gt;= BL$6, $E491 &lt; BK$6), 0, 1)+IF(OR($F491 &gt;= BL$6, $G491 &lt; BK$6), 0, 2)+1)</f>
        <v/>
      </c>
      <c r="BL491" s="68" t="str">
        <f ca="1">INDEX({"","_","-","="},IF(OR($D491 &gt;= BM$6, $E491 &lt; BL$6), 0, 1)+IF(OR($F491 &gt;= BM$6, $G491 &lt; BL$6), 0, 2)+1)</f>
        <v/>
      </c>
      <c r="BM491" s="68" t="str">
        <f ca="1">INDEX({"","_","-","="},IF(OR($D491 &gt;= BN$6, $E491 &lt; BM$6), 0, 1)+IF(OR($F491 &gt;= BN$6, $G491 &lt; BM$6), 0, 2)+1)</f>
        <v/>
      </c>
      <c r="BN491" s="68" t="str">
        <f ca="1">INDEX({"","_","-","="},IF(OR($D491 &gt;= BO$6, $E491 &lt; BN$6), 0, 1)+IF(OR($F491 &gt;= BO$6, $G491 &lt; BN$6), 0, 2)+1)</f>
        <v/>
      </c>
      <c r="BO491" s="68" t="str">
        <f ca="1">INDEX({"","_","-","="},IF(OR($D491 &gt;= BP$6, $E491 &lt; BO$6), 0, 1)+IF(OR($F491 &gt;= BP$6, $G491 &lt; BO$6), 0, 2)+1)</f>
        <v/>
      </c>
      <c r="BP491" s="68" t="str">
        <f ca="1">INDEX({"","_","-","="},IF(OR($D491 &gt;= BQ$6, $E491 &lt; BP$6), 0, 1)+IF(OR($F491 &gt;= BQ$6, $G491 &lt; BP$6), 0, 2)+1)</f>
        <v/>
      </c>
      <c r="BQ491" s="68" t="str">
        <f ca="1">INDEX({"","_","-","="},IF(OR($D491 &gt;= BR$6, $E491 &lt; BQ$6), 0, 1)+IF(OR($F491 &gt;= BR$6, $G491 &lt; BQ$6), 0, 2)+1)</f>
        <v/>
      </c>
      <c r="BR491" s="68" t="str">
        <f ca="1">INDEX({"","_","-","="},IF(OR($D491 &gt;= BS$6, $E491 &lt; BR$6), 0, 1)+IF(OR($F491 &gt;= BS$6, $G491 &lt; BR$6), 0, 2)+1)</f>
        <v/>
      </c>
      <c r="BS491" s="68" t="str">
        <f ca="1">INDEX({"","_","-","="},IF(OR($D491 &gt;= BT$6, $E491 &lt; BS$6), 0, 1)+IF(OR($F491 &gt;= BT$6, $G491 &lt; BS$6), 0, 2)+1)</f>
        <v/>
      </c>
      <c r="BT491" s="68" t="str">
        <f ca="1">INDEX({"","_","-","="},IF(OR($D491 &gt;= BU$6, $E491 &lt; BT$6), 0, 1)+IF(OR($F491 &gt;= BU$6, $G491 &lt; BT$6), 0, 2)+1)</f>
        <v/>
      </c>
      <c r="BU491" s="68" t="str">
        <f ca="1">INDEX({"","_","-","="},IF(OR($D491 &gt;= BV$6, $E491 &lt; BU$6), 0, 1)+IF(OR($F491 &gt;= BV$6, $G491 &lt; BU$6), 0, 2)+1)</f>
        <v/>
      </c>
      <c r="BV491" s="68" t="str">
        <f ca="1">INDEX({"","_","-","="},IF(OR($D491 &gt;= BW$6, $E491 &lt; BV$6), 0, 1)+IF(OR($F491 &gt;= BW$6, $G491 &lt; BV$6), 0, 2)+1)</f>
        <v/>
      </c>
      <c r="BW491" s="68" t="str">
        <f ca="1">INDEX({"","_","-","="},IF(OR($D491 &gt;= BX$6, $E491 &lt; BW$6), 0, 1)+IF(OR($F491 &gt;= BX$6, $G491 &lt; BW$6), 0, 2)+1)</f>
        <v/>
      </c>
      <c r="BX491" s="68" t="str">
        <f ca="1">INDEX({"","_","-","="},IF(OR($D491 &gt;= BY$6, $E491 &lt; BX$6), 0, 1)+IF(OR($F491 &gt;= BY$6, $G491 &lt; BX$6), 0, 2)+1)</f>
        <v/>
      </c>
      <c r="BY491" s="68" t="str">
        <f ca="1">INDEX({"","_","-","="},IF(OR($D491 &gt;= BZ$6, $E491 &lt; BY$6), 0, 1)+IF(OR($F491 &gt;= BZ$6, $G491 &lt; BY$6), 0, 2)+1)</f>
        <v/>
      </c>
      <c r="BZ491" s="68" t="str">
        <f ca="1">INDEX({"","_","-","="},IF(OR($D491 &gt;= CA$6, $E491 &lt; BZ$6), 0, 1)+IF(OR($F491 &gt;= CA$6, $G491 &lt; BZ$6), 0, 2)+1)</f>
        <v/>
      </c>
      <c r="CA491" s="68" t="str">
        <f ca="1">INDEX({"","_","-","="},IF(OR($D491 &gt;= CB$6, $E491 &lt; CA$6), 0, 1)+IF(OR($F491 &gt;= CB$6, $G491 &lt; CA$6), 0, 2)+1)</f>
        <v/>
      </c>
      <c r="CB491" s="68" t="str">
        <f ca="1">INDEX({"","_","-","="},IF(OR($D491 &gt;= CC$6, $E491 &lt; CB$6), 0, 1)+IF(OR($F491 &gt;= CC$6, $G491 &lt; CB$6), 0, 2)+1)</f>
        <v/>
      </c>
      <c r="CC491" s="68" t="str">
        <f ca="1">INDEX({"","_","-","="},IF(OR($D491 &gt;= CD$6, $E491 &lt; CC$6), 0, 1)+IF(OR($F491 &gt;= CD$6, $G491 &lt; CC$6), 0, 2)+1)</f>
        <v/>
      </c>
      <c r="CD491" s="68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IF('临-进度'!M487,'临-进度'!$A487,"")</f>
        <v/>
      </c>
      <c r="B492" s="8" t="str">
        <f ca="1">IF('临-进度'!M487,'临-进度'!$B487,"")</f>
        <v/>
      </c>
      <c r="C492" s="8" t="str">
        <f ca="1">IF('临-进度'!M487,'临-进度'!$E487,"")</f>
        <v/>
      </c>
      <c r="D492" s="40" t="str">
        <f ca="1">IF('临-进度'!$M487,'临-进度'!$I487,"")</f>
        <v/>
      </c>
      <c r="E492" s="40" t="str">
        <f ca="1">IF('临-进度'!$M487,'临-进度'!$AE487,"")</f>
        <v/>
      </c>
      <c r="F492" s="40" t="str">
        <f ca="1">IF('临-进度'!$M487,'临-进度'!$J487,"")</f>
        <v/>
      </c>
      <c r="G492" s="73" t="str">
        <f ca="1">IF('临-进度'!$M487,'临-进度'!$AF487,"")</f>
        <v/>
      </c>
      <c r="H492" s="68" t="str">
        <f ca="1">INDEX({"","_","-","="},IF(OR($D492 &gt;= I$6, $E492 &lt; H$6), 0, 1)+IF(OR($F492 &gt;= I$6, $G492 &lt; H$6), 0, 2)+1)</f>
        <v/>
      </c>
      <c r="I492" s="68" t="str">
        <f ca="1">INDEX({"","_","-","="},IF(OR($D492 &gt;= J$6, $E492 &lt; I$6), 0, 1)+IF(OR($F492 &gt;= J$6, $G492 &lt; I$6), 0, 2)+1)</f>
        <v/>
      </c>
      <c r="J492" s="68" t="str">
        <f ca="1">INDEX({"","_","-","="},IF(OR($D492 &gt;= K$6, $E492 &lt; J$6), 0, 1)+IF(OR($F492 &gt;= K$6, $G492 &lt; J$6), 0, 2)+1)</f>
        <v/>
      </c>
      <c r="K492" s="68" t="str">
        <f ca="1">INDEX({"","_","-","="},IF(OR($D492 &gt;= L$6, $E492 &lt; K$6), 0, 1)+IF(OR($F492 &gt;= L$6, $G492 &lt; K$6), 0, 2)+1)</f>
        <v/>
      </c>
      <c r="L492" s="68" t="str">
        <f ca="1">INDEX({"","_","-","="},IF(OR($D492 &gt;= M$6, $E492 &lt; L$6), 0, 1)+IF(OR($F492 &gt;= M$6, $G492 &lt; L$6), 0, 2)+1)</f>
        <v/>
      </c>
      <c r="M492" s="68" t="str">
        <f ca="1">INDEX({"","_","-","="},IF(OR($D492 &gt;= N$6, $E492 &lt; M$6), 0, 1)+IF(OR($F492 &gt;= N$6, $G492 &lt; M$6), 0, 2)+1)</f>
        <v/>
      </c>
      <c r="N492" s="68" t="str">
        <f ca="1">INDEX({"","_","-","="},IF(OR($D492 &gt;= O$6, $E492 &lt; N$6), 0, 1)+IF(OR($F492 &gt;= O$6, $G492 &lt; N$6), 0, 2)+1)</f>
        <v/>
      </c>
      <c r="O492" s="68" t="str">
        <f ca="1">INDEX({"","_","-","="},IF(OR($D492 &gt;= P$6, $E492 &lt; O$6), 0, 1)+IF(OR($F492 &gt;= P$6, $G492 &lt; O$6), 0, 2)+1)</f>
        <v/>
      </c>
      <c r="P492" s="68" t="str">
        <f ca="1">INDEX({"","_","-","="},IF(OR($D492 &gt;= Q$6, $E492 &lt; P$6), 0, 1)+IF(OR($F492 &gt;= Q$6, $G492 &lt; P$6), 0, 2)+1)</f>
        <v/>
      </c>
      <c r="Q492" s="68" t="str">
        <f ca="1">INDEX({"","_","-","="},IF(OR($D492 &gt;= R$6, $E492 &lt; Q$6), 0, 1)+IF(OR($F492 &gt;= R$6, $G492 &lt; Q$6), 0, 2)+1)</f>
        <v/>
      </c>
      <c r="R492" s="68" t="str">
        <f ca="1">INDEX({"","_","-","="},IF(OR($D492 &gt;= S$6, $E492 &lt; R$6), 0, 1)+IF(OR($F492 &gt;= S$6, $G492 &lt; R$6), 0, 2)+1)</f>
        <v/>
      </c>
      <c r="S492" s="68" t="str">
        <f ca="1">INDEX({"","_","-","="},IF(OR($D492 &gt;= T$6, $E492 &lt; S$6), 0, 1)+IF(OR($F492 &gt;= T$6, $G492 &lt; S$6), 0, 2)+1)</f>
        <v/>
      </c>
      <c r="T492" s="68" t="str">
        <f ca="1">INDEX({"","_","-","="},IF(OR($D492 &gt;= U$6, $E492 &lt; T$6), 0, 1)+IF(OR($F492 &gt;= U$6, $G492 &lt; T$6), 0, 2)+1)</f>
        <v/>
      </c>
      <c r="U492" s="68" t="str">
        <f ca="1">INDEX({"","_","-","="},IF(OR($D492 &gt;= V$6, $E492 &lt; U$6), 0, 1)+IF(OR($F492 &gt;= V$6, $G492 &lt; U$6), 0, 2)+1)</f>
        <v/>
      </c>
      <c r="V492" s="68" t="str">
        <f ca="1">INDEX({"","_","-","="},IF(OR($D492 &gt;= W$6, $E492 &lt; V$6), 0, 1)+IF(OR($F492 &gt;= W$6, $G492 &lt; V$6), 0, 2)+1)</f>
        <v/>
      </c>
      <c r="W492" s="68" t="str">
        <f ca="1">INDEX({"","_","-","="},IF(OR($D492 &gt;= X$6, $E492 &lt; W$6), 0, 1)+IF(OR($F492 &gt;= X$6, $G492 &lt; W$6), 0, 2)+1)</f>
        <v/>
      </c>
      <c r="X492" s="68" t="str">
        <f ca="1">INDEX({"","_","-","="},IF(OR($D492 &gt;= Y$6, $E492 &lt; X$6), 0, 1)+IF(OR($F492 &gt;= Y$6, $G492 &lt; X$6), 0, 2)+1)</f>
        <v/>
      </c>
      <c r="Y492" s="68" t="str">
        <f ca="1">INDEX({"","_","-","="},IF(OR($D492 &gt;= Z$6, $E492 &lt; Y$6), 0, 1)+IF(OR($F492 &gt;= Z$6, $G492 &lt; Y$6), 0, 2)+1)</f>
        <v/>
      </c>
      <c r="Z492" s="68" t="str">
        <f ca="1">INDEX({"","_","-","="},IF(OR($D492 &gt;= AA$6, $E492 &lt; Z$6), 0, 1)+IF(OR($F492 &gt;= AA$6, $G492 &lt; Z$6), 0, 2)+1)</f>
        <v/>
      </c>
      <c r="AA492" s="68" t="str">
        <f ca="1">INDEX({"","_","-","="},IF(OR($D492 &gt;= AB$6, $E492 &lt; AA$6), 0, 1)+IF(OR($F492 &gt;= AB$6, $G492 &lt; AA$6), 0, 2)+1)</f>
        <v/>
      </c>
      <c r="AB492" s="68" t="str">
        <f ca="1">INDEX({"","_","-","="},IF(OR($D492 &gt;= AC$6, $E492 &lt; AB$6), 0, 1)+IF(OR($F492 &gt;= AC$6, $G492 &lt; AB$6), 0, 2)+1)</f>
        <v/>
      </c>
      <c r="AC492" s="68" t="str">
        <f ca="1">INDEX({"","_","-","="},IF(OR($D492 &gt;= AD$6, $E492 &lt; AC$6), 0, 1)+IF(OR($F492 &gt;= AD$6, $G492 &lt; AC$6), 0, 2)+1)</f>
        <v/>
      </c>
      <c r="AD492" s="68" t="str">
        <f ca="1">INDEX({"","_","-","="},IF(OR($D492 &gt;= AE$6, $E492 &lt; AD$6), 0, 1)+IF(OR($F492 &gt;= AE$6, $G492 &lt; AD$6), 0, 2)+1)</f>
        <v/>
      </c>
      <c r="AE492" s="68" t="str">
        <f ca="1">INDEX({"","_","-","="},IF(OR($D492 &gt;= AF$6, $E492 &lt; AE$6), 0, 1)+IF(OR($F492 &gt;= AF$6, $G492 &lt; AE$6), 0, 2)+1)</f>
        <v/>
      </c>
      <c r="AF492" s="68" t="str">
        <f ca="1">INDEX({"","_","-","="},IF(OR($D492 &gt;= AG$6, $E492 &lt; AF$6), 0, 1)+IF(OR($F492 &gt;= AG$6, $G492 &lt; AF$6), 0, 2)+1)</f>
        <v/>
      </c>
      <c r="AG492" s="68" t="str">
        <f ca="1">INDEX({"","_","-","="},IF(OR($D492 &gt;= AH$6, $E492 &lt; AG$6), 0, 1)+IF(OR($F492 &gt;= AH$6, $G492 &lt; AG$6), 0, 2)+1)</f>
        <v/>
      </c>
      <c r="AH492" s="68" t="str">
        <f ca="1">INDEX({"","_","-","="},IF(OR($D492 &gt;= AI$6, $E492 &lt; AH$6), 0, 1)+IF(OR($F492 &gt;= AI$6, $G492 &lt; AH$6), 0, 2)+1)</f>
        <v/>
      </c>
      <c r="AI492" s="68" t="str">
        <f ca="1">INDEX({"","_","-","="},IF(OR($D492 &gt;= AJ$6, $E492 &lt; AI$6), 0, 1)+IF(OR($F492 &gt;= AJ$6, $G492 &lt; AI$6), 0, 2)+1)</f>
        <v/>
      </c>
      <c r="AJ492" s="68" t="str">
        <f ca="1">INDEX({"","_","-","="},IF(OR($D492 &gt;= AK$6, $E492 &lt; AJ$6), 0, 1)+IF(OR($F492 &gt;= AK$6, $G492 &lt; AJ$6), 0, 2)+1)</f>
        <v/>
      </c>
      <c r="AK492" s="68" t="str">
        <f ca="1">INDEX({"","_","-","="},IF(OR($D492 &gt;= AL$6, $E492 &lt; AK$6), 0, 1)+IF(OR($F492 &gt;= AL$6, $G492 &lt; AK$6), 0, 2)+1)</f>
        <v/>
      </c>
      <c r="AL492" s="68" t="str">
        <f ca="1">INDEX({"","_","-","="},IF(OR($D492 &gt;= AM$6, $E492 &lt; AL$6), 0, 1)+IF(OR($F492 &gt;= AM$6, $G492 &lt; AL$6), 0, 2)+1)</f>
        <v/>
      </c>
      <c r="AM492" s="68" t="str">
        <f ca="1">INDEX({"","_","-","="},IF(OR($D492 &gt;= AN$6, $E492 &lt; AM$6), 0, 1)+IF(OR($F492 &gt;= AN$6, $G492 &lt; AM$6), 0, 2)+1)</f>
        <v/>
      </c>
      <c r="AN492" s="68" t="str">
        <f ca="1">INDEX({"","_","-","="},IF(OR($D492 &gt;= AO$6, $E492 &lt; AN$6), 0, 1)+IF(OR($F492 &gt;= AO$6, $G492 &lt; AN$6), 0, 2)+1)</f>
        <v/>
      </c>
      <c r="AO492" s="68" t="str">
        <f ca="1">INDEX({"","_","-","="},IF(OR($D492 &gt;= AP$6, $E492 &lt; AO$6), 0, 1)+IF(OR($F492 &gt;= AP$6, $G492 &lt; AO$6), 0, 2)+1)</f>
        <v/>
      </c>
      <c r="AP492" s="68" t="str">
        <f ca="1">INDEX({"","_","-","="},IF(OR($D492 &gt;= AQ$6, $E492 &lt; AP$6), 0, 1)+IF(OR($F492 &gt;= AQ$6, $G492 &lt; AP$6), 0, 2)+1)</f>
        <v/>
      </c>
      <c r="AQ492" s="68" t="str">
        <f ca="1">INDEX({"","_","-","="},IF(OR($D492 &gt;= AR$6, $E492 &lt; AQ$6), 0, 1)+IF(OR($F492 &gt;= AR$6, $G492 &lt; AQ$6), 0, 2)+1)</f>
        <v/>
      </c>
      <c r="AR492" s="68" t="str">
        <f ca="1">INDEX({"","_","-","="},IF(OR($D492 &gt;= AS$6, $E492 &lt; AR$6), 0, 1)+IF(OR($F492 &gt;= AS$6, $G492 &lt; AR$6), 0, 2)+1)</f>
        <v/>
      </c>
      <c r="AS492" s="68" t="str">
        <f ca="1">INDEX({"","_","-","="},IF(OR($D492 &gt;= AT$6, $E492 &lt; AS$6), 0, 1)+IF(OR($F492 &gt;= AT$6, $G492 &lt; AS$6), 0, 2)+1)</f>
        <v/>
      </c>
      <c r="AT492" s="68" t="str">
        <f ca="1">INDEX({"","_","-","="},IF(OR($D492 &gt;= AU$6, $E492 &lt; AT$6), 0, 1)+IF(OR($F492 &gt;= AU$6, $G492 &lt; AT$6), 0, 2)+1)</f>
        <v/>
      </c>
      <c r="AU492" s="68" t="str">
        <f ca="1">INDEX({"","_","-","="},IF(OR($D492 &gt;= AV$6, $E492 &lt; AU$6), 0, 1)+IF(OR($F492 &gt;= AV$6, $G492 &lt; AU$6), 0, 2)+1)</f>
        <v/>
      </c>
      <c r="AV492" s="68" t="str">
        <f ca="1">INDEX({"","_","-","="},IF(OR($D492 &gt;= AW$6, $E492 &lt; AV$6), 0, 1)+IF(OR($F492 &gt;= AW$6, $G492 &lt; AV$6), 0, 2)+1)</f>
        <v/>
      </c>
      <c r="AW492" s="68" t="str">
        <f ca="1">INDEX({"","_","-","="},IF(OR($D492 &gt;= AX$6, $E492 &lt; AW$6), 0, 1)+IF(OR($F492 &gt;= AX$6, $G492 &lt; AW$6), 0, 2)+1)</f>
        <v/>
      </c>
      <c r="AX492" s="68" t="str">
        <f ca="1">INDEX({"","_","-","="},IF(OR($D492 &gt;= AY$6, $E492 &lt; AX$6), 0, 1)+IF(OR($F492 &gt;= AY$6, $G492 &lt; AX$6), 0, 2)+1)</f>
        <v/>
      </c>
      <c r="AY492" s="68" t="str">
        <f ca="1">INDEX({"","_","-","="},IF(OR($D492 &gt;= AZ$6, $E492 &lt; AY$6), 0, 1)+IF(OR($F492 &gt;= AZ$6, $G492 &lt; AY$6), 0, 2)+1)</f>
        <v/>
      </c>
      <c r="AZ492" s="68" t="str">
        <f ca="1">INDEX({"","_","-","="},IF(OR($D492 &gt;= BA$6, $E492 &lt; AZ$6), 0, 1)+IF(OR($F492 &gt;= BA$6, $G492 &lt; AZ$6), 0, 2)+1)</f>
        <v/>
      </c>
      <c r="BA492" s="68" t="str">
        <f ca="1">INDEX({"","_","-","="},IF(OR($D492 &gt;= BB$6, $E492 &lt; BA$6), 0, 1)+IF(OR($F492 &gt;= BB$6, $G492 &lt; BA$6), 0, 2)+1)</f>
        <v/>
      </c>
      <c r="BB492" s="68" t="str">
        <f ca="1">INDEX({"","_","-","="},IF(OR($D492 &gt;= BC$6, $E492 &lt; BB$6), 0, 1)+IF(OR($F492 &gt;= BC$6, $G492 &lt; BB$6), 0, 2)+1)</f>
        <v/>
      </c>
      <c r="BC492" s="68" t="str">
        <f ca="1">INDEX({"","_","-","="},IF(OR($D492 &gt;= BD$6, $E492 &lt; BC$6), 0, 1)+IF(OR($F492 &gt;= BD$6, $G492 &lt; BC$6), 0, 2)+1)</f>
        <v/>
      </c>
      <c r="BD492" s="68" t="str">
        <f ca="1">INDEX({"","_","-","="},IF(OR($D492 &gt;= BE$6, $E492 &lt; BD$6), 0, 1)+IF(OR($F492 &gt;= BE$6, $G492 &lt; BD$6), 0, 2)+1)</f>
        <v/>
      </c>
      <c r="BE492" s="68" t="str">
        <f ca="1">INDEX({"","_","-","="},IF(OR($D492 &gt;= BF$6, $E492 &lt; BE$6), 0, 1)+IF(OR($F492 &gt;= BF$6, $G492 &lt; BE$6), 0, 2)+1)</f>
        <v/>
      </c>
      <c r="BF492" s="68" t="str">
        <f ca="1">INDEX({"","_","-","="},IF(OR($D492 &gt;= BG$6, $E492 &lt; BF$6), 0, 1)+IF(OR($F492 &gt;= BG$6, $G492 &lt; BF$6), 0, 2)+1)</f>
        <v/>
      </c>
      <c r="BG492" s="68" t="str">
        <f ca="1">INDEX({"","_","-","="},IF(OR($D492 &gt;= BH$6, $E492 &lt; BG$6), 0, 1)+IF(OR($F492 &gt;= BH$6, $G492 &lt; BG$6), 0, 2)+1)</f>
        <v/>
      </c>
      <c r="BH492" s="68" t="str">
        <f ca="1">INDEX({"","_","-","="},IF(OR($D492 &gt;= BI$6, $E492 &lt; BH$6), 0, 1)+IF(OR($F492 &gt;= BI$6, $G492 &lt; BH$6), 0, 2)+1)</f>
        <v/>
      </c>
      <c r="BI492" s="68" t="str">
        <f ca="1">INDEX({"","_","-","="},IF(OR($D492 &gt;= BJ$6, $E492 &lt; BI$6), 0, 1)+IF(OR($F492 &gt;= BJ$6, $G492 &lt; BI$6), 0, 2)+1)</f>
        <v/>
      </c>
      <c r="BJ492" s="68" t="str">
        <f ca="1">INDEX({"","_","-","="},IF(OR($D492 &gt;= BK$6, $E492 &lt; BJ$6), 0, 1)+IF(OR($F492 &gt;= BK$6, $G492 &lt; BJ$6), 0, 2)+1)</f>
        <v/>
      </c>
      <c r="BK492" s="68" t="str">
        <f ca="1">INDEX({"","_","-","="},IF(OR($D492 &gt;= BL$6, $E492 &lt; BK$6), 0, 1)+IF(OR($F492 &gt;= BL$6, $G492 &lt; BK$6), 0, 2)+1)</f>
        <v/>
      </c>
      <c r="BL492" s="68" t="str">
        <f ca="1">INDEX({"","_","-","="},IF(OR($D492 &gt;= BM$6, $E492 &lt; BL$6), 0, 1)+IF(OR($F492 &gt;= BM$6, $G492 &lt; BL$6), 0, 2)+1)</f>
        <v/>
      </c>
      <c r="BM492" s="68" t="str">
        <f ca="1">INDEX({"","_","-","="},IF(OR($D492 &gt;= BN$6, $E492 &lt; BM$6), 0, 1)+IF(OR($F492 &gt;= BN$6, $G492 &lt; BM$6), 0, 2)+1)</f>
        <v/>
      </c>
      <c r="BN492" s="68" t="str">
        <f ca="1">INDEX({"","_","-","="},IF(OR($D492 &gt;= BO$6, $E492 &lt; BN$6), 0, 1)+IF(OR($F492 &gt;= BO$6, $G492 &lt; BN$6), 0, 2)+1)</f>
        <v/>
      </c>
      <c r="BO492" s="68" t="str">
        <f ca="1">INDEX({"","_","-","="},IF(OR($D492 &gt;= BP$6, $E492 &lt; BO$6), 0, 1)+IF(OR($F492 &gt;= BP$6, $G492 &lt; BO$6), 0, 2)+1)</f>
        <v/>
      </c>
      <c r="BP492" s="68" t="str">
        <f ca="1">INDEX({"","_","-","="},IF(OR($D492 &gt;= BQ$6, $E492 &lt; BP$6), 0, 1)+IF(OR($F492 &gt;= BQ$6, $G492 &lt; BP$6), 0, 2)+1)</f>
        <v/>
      </c>
      <c r="BQ492" s="68" t="str">
        <f ca="1">INDEX({"","_","-","="},IF(OR($D492 &gt;= BR$6, $E492 &lt; BQ$6), 0, 1)+IF(OR($F492 &gt;= BR$6, $G492 &lt; BQ$6), 0, 2)+1)</f>
        <v/>
      </c>
      <c r="BR492" s="68" t="str">
        <f ca="1">INDEX({"","_","-","="},IF(OR($D492 &gt;= BS$6, $E492 &lt; BR$6), 0, 1)+IF(OR($F492 &gt;= BS$6, $G492 &lt; BR$6), 0, 2)+1)</f>
        <v/>
      </c>
      <c r="BS492" s="68" t="str">
        <f ca="1">INDEX({"","_","-","="},IF(OR($D492 &gt;= BT$6, $E492 &lt; BS$6), 0, 1)+IF(OR($F492 &gt;= BT$6, $G492 &lt; BS$6), 0, 2)+1)</f>
        <v/>
      </c>
      <c r="BT492" s="68" t="str">
        <f ca="1">INDEX({"","_","-","="},IF(OR($D492 &gt;= BU$6, $E492 &lt; BT$6), 0, 1)+IF(OR($F492 &gt;= BU$6, $G492 &lt; BT$6), 0, 2)+1)</f>
        <v/>
      </c>
      <c r="BU492" s="68" t="str">
        <f ca="1">INDEX({"","_","-","="},IF(OR($D492 &gt;= BV$6, $E492 &lt; BU$6), 0, 1)+IF(OR($F492 &gt;= BV$6, $G492 &lt; BU$6), 0, 2)+1)</f>
        <v/>
      </c>
      <c r="BV492" s="68" t="str">
        <f ca="1">INDEX({"","_","-","="},IF(OR($D492 &gt;= BW$6, $E492 &lt; BV$6), 0, 1)+IF(OR($F492 &gt;= BW$6, $G492 &lt; BV$6), 0, 2)+1)</f>
        <v/>
      </c>
      <c r="BW492" s="68" t="str">
        <f ca="1">INDEX({"","_","-","="},IF(OR($D492 &gt;= BX$6, $E492 &lt; BW$6), 0, 1)+IF(OR($F492 &gt;= BX$6, $G492 &lt; BW$6), 0, 2)+1)</f>
        <v/>
      </c>
      <c r="BX492" s="68" t="str">
        <f ca="1">INDEX({"","_","-","="},IF(OR($D492 &gt;= BY$6, $E492 &lt; BX$6), 0, 1)+IF(OR($F492 &gt;= BY$6, $G492 &lt; BX$6), 0, 2)+1)</f>
        <v/>
      </c>
      <c r="BY492" s="68" t="str">
        <f ca="1">INDEX({"","_","-","="},IF(OR($D492 &gt;= BZ$6, $E492 &lt; BY$6), 0, 1)+IF(OR($F492 &gt;= BZ$6, $G492 &lt; BY$6), 0, 2)+1)</f>
        <v/>
      </c>
      <c r="BZ492" s="68" t="str">
        <f ca="1">INDEX({"","_","-","="},IF(OR($D492 &gt;= CA$6, $E492 &lt; BZ$6), 0, 1)+IF(OR($F492 &gt;= CA$6, $G492 &lt; BZ$6), 0, 2)+1)</f>
        <v/>
      </c>
      <c r="CA492" s="68" t="str">
        <f ca="1">INDEX({"","_","-","="},IF(OR($D492 &gt;= CB$6, $E492 &lt; CA$6), 0, 1)+IF(OR($F492 &gt;= CB$6, $G492 &lt; CA$6), 0, 2)+1)</f>
        <v/>
      </c>
      <c r="CB492" s="68" t="str">
        <f ca="1">INDEX({"","_","-","="},IF(OR($D492 &gt;= CC$6, $E492 &lt; CB$6), 0, 1)+IF(OR($F492 &gt;= CC$6, $G492 &lt; CB$6), 0, 2)+1)</f>
        <v/>
      </c>
      <c r="CC492" s="68" t="str">
        <f ca="1">INDEX({"","_","-","="},IF(OR($D492 &gt;= CD$6, $E492 &lt; CC$6), 0, 1)+IF(OR($F492 &gt;= CD$6, $G492 &lt; CC$6), 0, 2)+1)</f>
        <v/>
      </c>
      <c r="CD492" s="68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IF('临-进度'!M488,'临-进度'!$A488,"")</f>
        <v/>
      </c>
      <c r="B493" s="8" t="str">
        <f ca="1">IF('临-进度'!M488,'临-进度'!$B488,"")</f>
        <v/>
      </c>
      <c r="C493" s="8" t="str">
        <f ca="1">IF('临-进度'!M488,'临-进度'!$E488,"")</f>
        <v/>
      </c>
      <c r="D493" s="40" t="str">
        <f ca="1">IF('临-进度'!$M488,'临-进度'!$I488,"")</f>
        <v/>
      </c>
      <c r="E493" s="40" t="str">
        <f ca="1">IF('临-进度'!$M488,'临-进度'!$AE488,"")</f>
        <v/>
      </c>
      <c r="F493" s="40" t="str">
        <f ca="1">IF('临-进度'!$M488,'临-进度'!$J488,"")</f>
        <v/>
      </c>
      <c r="G493" s="73" t="str">
        <f ca="1">IF('临-进度'!$M488,'临-进度'!$AF488,"")</f>
        <v/>
      </c>
      <c r="H493" s="68" t="str">
        <f ca="1">INDEX({"","_","-","="},IF(OR($D493 &gt;= I$6, $E493 &lt; H$6), 0, 1)+IF(OR($F493 &gt;= I$6, $G493 &lt; H$6), 0, 2)+1)</f>
        <v/>
      </c>
      <c r="I493" s="68" t="str">
        <f ca="1">INDEX({"","_","-","="},IF(OR($D493 &gt;= J$6, $E493 &lt; I$6), 0, 1)+IF(OR($F493 &gt;= J$6, $G493 &lt; I$6), 0, 2)+1)</f>
        <v/>
      </c>
      <c r="J493" s="68" t="str">
        <f ca="1">INDEX({"","_","-","="},IF(OR($D493 &gt;= K$6, $E493 &lt; J$6), 0, 1)+IF(OR($F493 &gt;= K$6, $G493 &lt; J$6), 0, 2)+1)</f>
        <v/>
      </c>
      <c r="K493" s="68" t="str">
        <f ca="1">INDEX({"","_","-","="},IF(OR($D493 &gt;= L$6, $E493 &lt; K$6), 0, 1)+IF(OR($F493 &gt;= L$6, $G493 &lt; K$6), 0, 2)+1)</f>
        <v/>
      </c>
      <c r="L493" s="68" t="str">
        <f ca="1">INDEX({"","_","-","="},IF(OR($D493 &gt;= M$6, $E493 &lt; L$6), 0, 1)+IF(OR($F493 &gt;= M$6, $G493 &lt; L$6), 0, 2)+1)</f>
        <v/>
      </c>
      <c r="M493" s="68" t="str">
        <f ca="1">INDEX({"","_","-","="},IF(OR($D493 &gt;= N$6, $E493 &lt; M$6), 0, 1)+IF(OR($F493 &gt;= N$6, $G493 &lt; M$6), 0, 2)+1)</f>
        <v/>
      </c>
      <c r="N493" s="68" t="str">
        <f ca="1">INDEX({"","_","-","="},IF(OR($D493 &gt;= O$6, $E493 &lt; N$6), 0, 1)+IF(OR($F493 &gt;= O$6, $G493 &lt; N$6), 0, 2)+1)</f>
        <v/>
      </c>
      <c r="O493" s="68" t="str">
        <f ca="1">INDEX({"","_","-","="},IF(OR($D493 &gt;= P$6, $E493 &lt; O$6), 0, 1)+IF(OR($F493 &gt;= P$6, $G493 &lt; O$6), 0, 2)+1)</f>
        <v/>
      </c>
      <c r="P493" s="68" t="str">
        <f ca="1">INDEX({"","_","-","="},IF(OR($D493 &gt;= Q$6, $E493 &lt; P$6), 0, 1)+IF(OR($F493 &gt;= Q$6, $G493 &lt; P$6), 0, 2)+1)</f>
        <v/>
      </c>
      <c r="Q493" s="68" t="str">
        <f ca="1">INDEX({"","_","-","="},IF(OR($D493 &gt;= R$6, $E493 &lt; Q$6), 0, 1)+IF(OR($F493 &gt;= R$6, $G493 &lt; Q$6), 0, 2)+1)</f>
        <v/>
      </c>
      <c r="R493" s="68" t="str">
        <f ca="1">INDEX({"","_","-","="},IF(OR($D493 &gt;= S$6, $E493 &lt; R$6), 0, 1)+IF(OR($F493 &gt;= S$6, $G493 &lt; R$6), 0, 2)+1)</f>
        <v/>
      </c>
      <c r="S493" s="68" t="str">
        <f ca="1">INDEX({"","_","-","="},IF(OR($D493 &gt;= T$6, $E493 &lt; S$6), 0, 1)+IF(OR($F493 &gt;= T$6, $G493 &lt; S$6), 0, 2)+1)</f>
        <v/>
      </c>
      <c r="T493" s="68" t="str">
        <f ca="1">INDEX({"","_","-","="},IF(OR($D493 &gt;= U$6, $E493 &lt; T$6), 0, 1)+IF(OR($F493 &gt;= U$6, $G493 &lt; T$6), 0, 2)+1)</f>
        <v/>
      </c>
      <c r="U493" s="68" t="str">
        <f ca="1">INDEX({"","_","-","="},IF(OR($D493 &gt;= V$6, $E493 &lt; U$6), 0, 1)+IF(OR($F493 &gt;= V$6, $G493 &lt; U$6), 0, 2)+1)</f>
        <v/>
      </c>
      <c r="V493" s="68" t="str">
        <f ca="1">INDEX({"","_","-","="},IF(OR($D493 &gt;= W$6, $E493 &lt; V$6), 0, 1)+IF(OR($F493 &gt;= W$6, $G493 &lt; V$6), 0, 2)+1)</f>
        <v/>
      </c>
      <c r="W493" s="68" t="str">
        <f ca="1">INDEX({"","_","-","="},IF(OR($D493 &gt;= X$6, $E493 &lt; W$6), 0, 1)+IF(OR($F493 &gt;= X$6, $G493 &lt; W$6), 0, 2)+1)</f>
        <v/>
      </c>
      <c r="X493" s="68" t="str">
        <f ca="1">INDEX({"","_","-","="},IF(OR($D493 &gt;= Y$6, $E493 &lt; X$6), 0, 1)+IF(OR($F493 &gt;= Y$6, $G493 &lt; X$6), 0, 2)+1)</f>
        <v/>
      </c>
      <c r="Y493" s="68" t="str">
        <f ca="1">INDEX({"","_","-","="},IF(OR($D493 &gt;= Z$6, $E493 &lt; Y$6), 0, 1)+IF(OR($F493 &gt;= Z$6, $G493 &lt; Y$6), 0, 2)+1)</f>
        <v/>
      </c>
      <c r="Z493" s="68" t="str">
        <f ca="1">INDEX({"","_","-","="},IF(OR($D493 &gt;= AA$6, $E493 &lt; Z$6), 0, 1)+IF(OR($F493 &gt;= AA$6, $G493 &lt; Z$6), 0, 2)+1)</f>
        <v/>
      </c>
      <c r="AA493" s="68" t="str">
        <f ca="1">INDEX({"","_","-","="},IF(OR($D493 &gt;= AB$6, $E493 &lt; AA$6), 0, 1)+IF(OR($F493 &gt;= AB$6, $G493 &lt; AA$6), 0, 2)+1)</f>
        <v/>
      </c>
      <c r="AB493" s="68" t="str">
        <f ca="1">INDEX({"","_","-","="},IF(OR($D493 &gt;= AC$6, $E493 &lt; AB$6), 0, 1)+IF(OR($F493 &gt;= AC$6, $G493 &lt; AB$6), 0, 2)+1)</f>
        <v/>
      </c>
      <c r="AC493" s="68" t="str">
        <f ca="1">INDEX({"","_","-","="},IF(OR($D493 &gt;= AD$6, $E493 &lt; AC$6), 0, 1)+IF(OR($F493 &gt;= AD$6, $G493 &lt; AC$6), 0, 2)+1)</f>
        <v/>
      </c>
      <c r="AD493" s="68" t="str">
        <f ca="1">INDEX({"","_","-","="},IF(OR($D493 &gt;= AE$6, $E493 &lt; AD$6), 0, 1)+IF(OR($F493 &gt;= AE$6, $G493 &lt; AD$6), 0, 2)+1)</f>
        <v/>
      </c>
      <c r="AE493" s="68" t="str">
        <f ca="1">INDEX({"","_","-","="},IF(OR($D493 &gt;= AF$6, $E493 &lt; AE$6), 0, 1)+IF(OR($F493 &gt;= AF$6, $G493 &lt; AE$6), 0, 2)+1)</f>
        <v/>
      </c>
      <c r="AF493" s="68" t="str">
        <f ca="1">INDEX({"","_","-","="},IF(OR($D493 &gt;= AG$6, $E493 &lt; AF$6), 0, 1)+IF(OR($F493 &gt;= AG$6, $G493 &lt; AF$6), 0, 2)+1)</f>
        <v/>
      </c>
      <c r="AG493" s="68" t="str">
        <f ca="1">INDEX({"","_","-","="},IF(OR($D493 &gt;= AH$6, $E493 &lt; AG$6), 0, 1)+IF(OR($F493 &gt;= AH$6, $G493 &lt; AG$6), 0, 2)+1)</f>
        <v/>
      </c>
      <c r="AH493" s="68" t="str">
        <f ca="1">INDEX({"","_","-","="},IF(OR($D493 &gt;= AI$6, $E493 &lt; AH$6), 0, 1)+IF(OR($F493 &gt;= AI$6, $G493 &lt; AH$6), 0, 2)+1)</f>
        <v/>
      </c>
      <c r="AI493" s="68" t="str">
        <f ca="1">INDEX({"","_","-","="},IF(OR($D493 &gt;= AJ$6, $E493 &lt; AI$6), 0, 1)+IF(OR($F493 &gt;= AJ$6, $G493 &lt; AI$6), 0, 2)+1)</f>
        <v/>
      </c>
      <c r="AJ493" s="68" t="str">
        <f ca="1">INDEX({"","_","-","="},IF(OR($D493 &gt;= AK$6, $E493 &lt; AJ$6), 0, 1)+IF(OR($F493 &gt;= AK$6, $G493 &lt; AJ$6), 0, 2)+1)</f>
        <v/>
      </c>
      <c r="AK493" s="68" t="str">
        <f ca="1">INDEX({"","_","-","="},IF(OR($D493 &gt;= AL$6, $E493 &lt; AK$6), 0, 1)+IF(OR($F493 &gt;= AL$6, $G493 &lt; AK$6), 0, 2)+1)</f>
        <v/>
      </c>
      <c r="AL493" s="68" t="str">
        <f ca="1">INDEX({"","_","-","="},IF(OR($D493 &gt;= AM$6, $E493 &lt; AL$6), 0, 1)+IF(OR($F493 &gt;= AM$6, $G493 &lt; AL$6), 0, 2)+1)</f>
        <v/>
      </c>
      <c r="AM493" s="68" t="str">
        <f ca="1">INDEX({"","_","-","="},IF(OR($D493 &gt;= AN$6, $E493 &lt; AM$6), 0, 1)+IF(OR($F493 &gt;= AN$6, $G493 &lt; AM$6), 0, 2)+1)</f>
        <v/>
      </c>
      <c r="AN493" s="68" t="str">
        <f ca="1">INDEX({"","_","-","="},IF(OR($D493 &gt;= AO$6, $E493 &lt; AN$6), 0, 1)+IF(OR($F493 &gt;= AO$6, $G493 &lt; AN$6), 0, 2)+1)</f>
        <v/>
      </c>
      <c r="AO493" s="68" t="str">
        <f ca="1">INDEX({"","_","-","="},IF(OR($D493 &gt;= AP$6, $E493 &lt; AO$6), 0, 1)+IF(OR($F493 &gt;= AP$6, $G493 &lt; AO$6), 0, 2)+1)</f>
        <v/>
      </c>
      <c r="AP493" s="68" t="str">
        <f ca="1">INDEX({"","_","-","="},IF(OR($D493 &gt;= AQ$6, $E493 &lt; AP$6), 0, 1)+IF(OR($F493 &gt;= AQ$6, $G493 &lt; AP$6), 0, 2)+1)</f>
        <v/>
      </c>
      <c r="AQ493" s="68" t="str">
        <f ca="1">INDEX({"","_","-","="},IF(OR($D493 &gt;= AR$6, $E493 &lt; AQ$6), 0, 1)+IF(OR($F493 &gt;= AR$6, $G493 &lt; AQ$6), 0, 2)+1)</f>
        <v/>
      </c>
      <c r="AR493" s="68" t="str">
        <f ca="1">INDEX({"","_","-","="},IF(OR($D493 &gt;= AS$6, $E493 &lt; AR$6), 0, 1)+IF(OR($F493 &gt;= AS$6, $G493 &lt; AR$6), 0, 2)+1)</f>
        <v/>
      </c>
      <c r="AS493" s="68" t="str">
        <f ca="1">INDEX({"","_","-","="},IF(OR($D493 &gt;= AT$6, $E493 &lt; AS$6), 0, 1)+IF(OR($F493 &gt;= AT$6, $G493 &lt; AS$6), 0, 2)+1)</f>
        <v/>
      </c>
      <c r="AT493" s="68" t="str">
        <f ca="1">INDEX({"","_","-","="},IF(OR($D493 &gt;= AU$6, $E493 &lt; AT$6), 0, 1)+IF(OR($F493 &gt;= AU$6, $G493 &lt; AT$6), 0, 2)+1)</f>
        <v/>
      </c>
      <c r="AU493" s="68" t="str">
        <f ca="1">INDEX({"","_","-","="},IF(OR($D493 &gt;= AV$6, $E493 &lt; AU$6), 0, 1)+IF(OR($F493 &gt;= AV$6, $G493 &lt; AU$6), 0, 2)+1)</f>
        <v/>
      </c>
      <c r="AV493" s="68" t="str">
        <f ca="1">INDEX({"","_","-","="},IF(OR($D493 &gt;= AW$6, $E493 &lt; AV$6), 0, 1)+IF(OR($F493 &gt;= AW$6, $G493 &lt; AV$6), 0, 2)+1)</f>
        <v/>
      </c>
      <c r="AW493" s="68" t="str">
        <f ca="1">INDEX({"","_","-","="},IF(OR($D493 &gt;= AX$6, $E493 &lt; AW$6), 0, 1)+IF(OR($F493 &gt;= AX$6, $G493 &lt; AW$6), 0, 2)+1)</f>
        <v/>
      </c>
      <c r="AX493" s="68" t="str">
        <f ca="1">INDEX({"","_","-","="},IF(OR($D493 &gt;= AY$6, $E493 &lt; AX$6), 0, 1)+IF(OR($F493 &gt;= AY$6, $G493 &lt; AX$6), 0, 2)+1)</f>
        <v/>
      </c>
      <c r="AY493" s="68" t="str">
        <f ca="1">INDEX({"","_","-","="},IF(OR($D493 &gt;= AZ$6, $E493 &lt; AY$6), 0, 1)+IF(OR($F493 &gt;= AZ$6, $G493 &lt; AY$6), 0, 2)+1)</f>
        <v/>
      </c>
      <c r="AZ493" s="68" t="str">
        <f ca="1">INDEX({"","_","-","="},IF(OR($D493 &gt;= BA$6, $E493 &lt; AZ$6), 0, 1)+IF(OR($F493 &gt;= BA$6, $G493 &lt; AZ$6), 0, 2)+1)</f>
        <v/>
      </c>
      <c r="BA493" s="68" t="str">
        <f ca="1">INDEX({"","_","-","="},IF(OR($D493 &gt;= BB$6, $E493 &lt; BA$6), 0, 1)+IF(OR($F493 &gt;= BB$6, $G493 &lt; BA$6), 0, 2)+1)</f>
        <v/>
      </c>
      <c r="BB493" s="68" t="str">
        <f ca="1">INDEX({"","_","-","="},IF(OR($D493 &gt;= BC$6, $E493 &lt; BB$6), 0, 1)+IF(OR($F493 &gt;= BC$6, $G493 &lt; BB$6), 0, 2)+1)</f>
        <v/>
      </c>
      <c r="BC493" s="68" t="str">
        <f ca="1">INDEX({"","_","-","="},IF(OR($D493 &gt;= BD$6, $E493 &lt; BC$6), 0, 1)+IF(OR($F493 &gt;= BD$6, $G493 &lt; BC$6), 0, 2)+1)</f>
        <v/>
      </c>
      <c r="BD493" s="68" t="str">
        <f ca="1">INDEX({"","_","-","="},IF(OR($D493 &gt;= BE$6, $E493 &lt; BD$6), 0, 1)+IF(OR($F493 &gt;= BE$6, $G493 &lt; BD$6), 0, 2)+1)</f>
        <v/>
      </c>
      <c r="BE493" s="68" t="str">
        <f ca="1">INDEX({"","_","-","="},IF(OR($D493 &gt;= BF$6, $E493 &lt; BE$6), 0, 1)+IF(OR($F493 &gt;= BF$6, $G493 &lt; BE$6), 0, 2)+1)</f>
        <v/>
      </c>
      <c r="BF493" s="68" t="str">
        <f ca="1">INDEX({"","_","-","="},IF(OR($D493 &gt;= BG$6, $E493 &lt; BF$6), 0, 1)+IF(OR($F493 &gt;= BG$6, $G493 &lt; BF$6), 0, 2)+1)</f>
        <v/>
      </c>
      <c r="BG493" s="68" t="str">
        <f ca="1">INDEX({"","_","-","="},IF(OR($D493 &gt;= BH$6, $E493 &lt; BG$6), 0, 1)+IF(OR($F493 &gt;= BH$6, $G493 &lt; BG$6), 0, 2)+1)</f>
        <v/>
      </c>
      <c r="BH493" s="68" t="str">
        <f ca="1">INDEX({"","_","-","="},IF(OR($D493 &gt;= BI$6, $E493 &lt; BH$6), 0, 1)+IF(OR($F493 &gt;= BI$6, $G493 &lt; BH$6), 0, 2)+1)</f>
        <v/>
      </c>
      <c r="BI493" s="68" t="str">
        <f ca="1">INDEX({"","_","-","="},IF(OR($D493 &gt;= BJ$6, $E493 &lt; BI$6), 0, 1)+IF(OR($F493 &gt;= BJ$6, $G493 &lt; BI$6), 0, 2)+1)</f>
        <v/>
      </c>
      <c r="BJ493" s="68" t="str">
        <f ca="1">INDEX({"","_","-","="},IF(OR($D493 &gt;= BK$6, $E493 &lt; BJ$6), 0, 1)+IF(OR($F493 &gt;= BK$6, $G493 &lt; BJ$6), 0, 2)+1)</f>
        <v/>
      </c>
      <c r="BK493" s="68" t="str">
        <f ca="1">INDEX({"","_","-","="},IF(OR($D493 &gt;= BL$6, $E493 &lt; BK$6), 0, 1)+IF(OR($F493 &gt;= BL$6, $G493 &lt; BK$6), 0, 2)+1)</f>
        <v/>
      </c>
      <c r="BL493" s="68" t="str">
        <f ca="1">INDEX({"","_","-","="},IF(OR($D493 &gt;= BM$6, $E493 &lt; BL$6), 0, 1)+IF(OR($F493 &gt;= BM$6, $G493 &lt; BL$6), 0, 2)+1)</f>
        <v/>
      </c>
      <c r="BM493" s="68" t="str">
        <f ca="1">INDEX({"","_","-","="},IF(OR($D493 &gt;= BN$6, $E493 &lt; BM$6), 0, 1)+IF(OR($F493 &gt;= BN$6, $G493 &lt; BM$6), 0, 2)+1)</f>
        <v/>
      </c>
      <c r="BN493" s="68" t="str">
        <f ca="1">INDEX({"","_","-","="},IF(OR($D493 &gt;= BO$6, $E493 &lt; BN$6), 0, 1)+IF(OR($F493 &gt;= BO$6, $G493 &lt; BN$6), 0, 2)+1)</f>
        <v/>
      </c>
      <c r="BO493" s="68" t="str">
        <f ca="1">INDEX({"","_","-","="},IF(OR($D493 &gt;= BP$6, $E493 &lt; BO$6), 0, 1)+IF(OR($F493 &gt;= BP$6, $G493 &lt; BO$6), 0, 2)+1)</f>
        <v/>
      </c>
      <c r="BP493" s="68" t="str">
        <f ca="1">INDEX({"","_","-","="},IF(OR($D493 &gt;= BQ$6, $E493 &lt; BP$6), 0, 1)+IF(OR($F493 &gt;= BQ$6, $G493 &lt; BP$6), 0, 2)+1)</f>
        <v/>
      </c>
      <c r="BQ493" s="68" t="str">
        <f ca="1">INDEX({"","_","-","="},IF(OR($D493 &gt;= BR$6, $E493 &lt; BQ$6), 0, 1)+IF(OR($F493 &gt;= BR$6, $G493 &lt; BQ$6), 0, 2)+1)</f>
        <v/>
      </c>
      <c r="BR493" s="68" t="str">
        <f ca="1">INDEX({"","_","-","="},IF(OR($D493 &gt;= BS$6, $E493 &lt; BR$6), 0, 1)+IF(OR($F493 &gt;= BS$6, $G493 &lt; BR$6), 0, 2)+1)</f>
        <v/>
      </c>
      <c r="BS493" s="68" t="str">
        <f ca="1">INDEX({"","_","-","="},IF(OR($D493 &gt;= BT$6, $E493 &lt; BS$6), 0, 1)+IF(OR($F493 &gt;= BT$6, $G493 &lt; BS$6), 0, 2)+1)</f>
        <v/>
      </c>
      <c r="BT493" s="68" t="str">
        <f ca="1">INDEX({"","_","-","="},IF(OR($D493 &gt;= BU$6, $E493 &lt; BT$6), 0, 1)+IF(OR($F493 &gt;= BU$6, $G493 &lt; BT$6), 0, 2)+1)</f>
        <v/>
      </c>
      <c r="BU493" s="68" t="str">
        <f ca="1">INDEX({"","_","-","="},IF(OR($D493 &gt;= BV$6, $E493 &lt; BU$6), 0, 1)+IF(OR($F493 &gt;= BV$6, $G493 &lt; BU$6), 0, 2)+1)</f>
        <v/>
      </c>
      <c r="BV493" s="68" t="str">
        <f ca="1">INDEX({"","_","-","="},IF(OR($D493 &gt;= BW$6, $E493 &lt; BV$6), 0, 1)+IF(OR($F493 &gt;= BW$6, $G493 &lt; BV$6), 0, 2)+1)</f>
        <v/>
      </c>
      <c r="BW493" s="68" t="str">
        <f ca="1">INDEX({"","_","-","="},IF(OR($D493 &gt;= BX$6, $E493 &lt; BW$6), 0, 1)+IF(OR($F493 &gt;= BX$6, $G493 &lt; BW$6), 0, 2)+1)</f>
        <v/>
      </c>
      <c r="BX493" s="68" t="str">
        <f ca="1">INDEX({"","_","-","="},IF(OR($D493 &gt;= BY$6, $E493 &lt; BX$6), 0, 1)+IF(OR($F493 &gt;= BY$6, $G493 &lt; BX$6), 0, 2)+1)</f>
        <v/>
      </c>
      <c r="BY493" s="68" t="str">
        <f ca="1">INDEX({"","_","-","="},IF(OR($D493 &gt;= BZ$6, $E493 &lt; BY$6), 0, 1)+IF(OR($F493 &gt;= BZ$6, $G493 &lt; BY$6), 0, 2)+1)</f>
        <v/>
      </c>
      <c r="BZ493" s="68" t="str">
        <f ca="1">INDEX({"","_","-","="},IF(OR($D493 &gt;= CA$6, $E493 &lt; BZ$6), 0, 1)+IF(OR($F493 &gt;= CA$6, $G493 &lt; BZ$6), 0, 2)+1)</f>
        <v/>
      </c>
      <c r="CA493" s="68" t="str">
        <f ca="1">INDEX({"","_","-","="},IF(OR($D493 &gt;= CB$6, $E493 &lt; CA$6), 0, 1)+IF(OR($F493 &gt;= CB$6, $G493 &lt; CA$6), 0, 2)+1)</f>
        <v/>
      </c>
      <c r="CB493" s="68" t="str">
        <f ca="1">INDEX({"","_","-","="},IF(OR($D493 &gt;= CC$6, $E493 &lt; CB$6), 0, 1)+IF(OR($F493 &gt;= CC$6, $G493 &lt; CB$6), 0, 2)+1)</f>
        <v/>
      </c>
      <c r="CC493" s="68" t="str">
        <f ca="1">INDEX({"","_","-","="},IF(OR($D493 &gt;= CD$6, $E493 &lt; CC$6), 0, 1)+IF(OR($F493 &gt;= CD$6, $G493 &lt; CC$6), 0, 2)+1)</f>
        <v/>
      </c>
      <c r="CD493" s="68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IF('临-进度'!M489,'临-进度'!$A489,"")</f>
        <v/>
      </c>
      <c r="B494" s="8" t="str">
        <f ca="1">IF('临-进度'!M489,'临-进度'!$B489,"")</f>
        <v/>
      </c>
      <c r="C494" s="8" t="str">
        <f ca="1">IF('临-进度'!M489,'临-进度'!$E489,"")</f>
        <v/>
      </c>
      <c r="D494" s="40" t="str">
        <f ca="1">IF('临-进度'!$M489,'临-进度'!$I489,"")</f>
        <v/>
      </c>
      <c r="E494" s="40" t="str">
        <f ca="1">IF('临-进度'!$M489,'临-进度'!$AE489,"")</f>
        <v/>
      </c>
      <c r="F494" s="40" t="str">
        <f ca="1">IF('临-进度'!$M489,'临-进度'!$J489,"")</f>
        <v/>
      </c>
      <c r="G494" s="73" t="str">
        <f ca="1">IF('临-进度'!$M489,'临-进度'!$AF489,"")</f>
        <v/>
      </c>
      <c r="H494" s="68" t="str">
        <f ca="1">INDEX({"","_","-","="},IF(OR($D494 &gt;= I$6, $E494 &lt; H$6), 0, 1)+IF(OR($F494 &gt;= I$6, $G494 &lt; H$6), 0, 2)+1)</f>
        <v/>
      </c>
      <c r="I494" s="68" t="str">
        <f ca="1">INDEX({"","_","-","="},IF(OR($D494 &gt;= J$6, $E494 &lt; I$6), 0, 1)+IF(OR($F494 &gt;= J$6, $G494 &lt; I$6), 0, 2)+1)</f>
        <v/>
      </c>
      <c r="J494" s="68" t="str">
        <f ca="1">INDEX({"","_","-","="},IF(OR($D494 &gt;= K$6, $E494 &lt; J$6), 0, 1)+IF(OR($F494 &gt;= K$6, $G494 &lt; J$6), 0, 2)+1)</f>
        <v/>
      </c>
      <c r="K494" s="68" t="str">
        <f ca="1">INDEX({"","_","-","="},IF(OR($D494 &gt;= L$6, $E494 &lt; K$6), 0, 1)+IF(OR($F494 &gt;= L$6, $G494 &lt; K$6), 0, 2)+1)</f>
        <v/>
      </c>
      <c r="L494" s="68" t="str">
        <f ca="1">INDEX({"","_","-","="},IF(OR($D494 &gt;= M$6, $E494 &lt; L$6), 0, 1)+IF(OR($F494 &gt;= M$6, $G494 &lt; L$6), 0, 2)+1)</f>
        <v/>
      </c>
      <c r="M494" s="68" t="str">
        <f ca="1">INDEX({"","_","-","="},IF(OR($D494 &gt;= N$6, $E494 &lt; M$6), 0, 1)+IF(OR($F494 &gt;= N$6, $G494 &lt; M$6), 0, 2)+1)</f>
        <v/>
      </c>
      <c r="N494" s="68" t="str">
        <f ca="1">INDEX({"","_","-","="},IF(OR($D494 &gt;= O$6, $E494 &lt; N$6), 0, 1)+IF(OR($F494 &gt;= O$6, $G494 &lt; N$6), 0, 2)+1)</f>
        <v/>
      </c>
      <c r="O494" s="68" t="str">
        <f ca="1">INDEX({"","_","-","="},IF(OR($D494 &gt;= P$6, $E494 &lt; O$6), 0, 1)+IF(OR($F494 &gt;= P$6, $G494 &lt; O$6), 0, 2)+1)</f>
        <v/>
      </c>
      <c r="P494" s="68" t="str">
        <f ca="1">INDEX({"","_","-","="},IF(OR($D494 &gt;= Q$6, $E494 &lt; P$6), 0, 1)+IF(OR($F494 &gt;= Q$6, $G494 &lt; P$6), 0, 2)+1)</f>
        <v/>
      </c>
      <c r="Q494" s="68" t="str">
        <f ca="1">INDEX({"","_","-","="},IF(OR($D494 &gt;= R$6, $E494 &lt; Q$6), 0, 1)+IF(OR($F494 &gt;= R$6, $G494 &lt; Q$6), 0, 2)+1)</f>
        <v/>
      </c>
      <c r="R494" s="68" t="str">
        <f ca="1">INDEX({"","_","-","="},IF(OR($D494 &gt;= S$6, $E494 &lt; R$6), 0, 1)+IF(OR($F494 &gt;= S$6, $G494 &lt; R$6), 0, 2)+1)</f>
        <v/>
      </c>
      <c r="S494" s="68" t="str">
        <f ca="1">INDEX({"","_","-","="},IF(OR($D494 &gt;= T$6, $E494 &lt; S$6), 0, 1)+IF(OR($F494 &gt;= T$6, $G494 &lt; S$6), 0, 2)+1)</f>
        <v/>
      </c>
      <c r="T494" s="68" t="str">
        <f ca="1">INDEX({"","_","-","="},IF(OR($D494 &gt;= U$6, $E494 &lt; T$6), 0, 1)+IF(OR($F494 &gt;= U$6, $G494 &lt; T$6), 0, 2)+1)</f>
        <v/>
      </c>
      <c r="U494" s="68" t="str">
        <f ca="1">INDEX({"","_","-","="},IF(OR($D494 &gt;= V$6, $E494 &lt; U$6), 0, 1)+IF(OR($F494 &gt;= V$6, $G494 &lt; U$6), 0, 2)+1)</f>
        <v/>
      </c>
      <c r="V494" s="68" t="str">
        <f ca="1">INDEX({"","_","-","="},IF(OR($D494 &gt;= W$6, $E494 &lt; V$6), 0, 1)+IF(OR($F494 &gt;= W$6, $G494 &lt; V$6), 0, 2)+1)</f>
        <v/>
      </c>
      <c r="W494" s="68" t="str">
        <f ca="1">INDEX({"","_","-","="},IF(OR($D494 &gt;= X$6, $E494 &lt; W$6), 0, 1)+IF(OR($F494 &gt;= X$6, $G494 &lt; W$6), 0, 2)+1)</f>
        <v/>
      </c>
      <c r="X494" s="68" t="str">
        <f ca="1">INDEX({"","_","-","="},IF(OR($D494 &gt;= Y$6, $E494 &lt; X$6), 0, 1)+IF(OR($F494 &gt;= Y$6, $G494 &lt; X$6), 0, 2)+1)</f>
        <v/>
      </c>
      <c r="Y494" s="68" t="str">
        <f ca="1">INDEX({"","_","-","="},IF(OR($D494 &gt;= Z$6, $E494 &lt; Y$6), 0, 1)+IF(OR($F494 &gt;= Z$6, $G494 &lt; Y$6), 0, 2)+1)</f>
        <v/>
      </c>
      <c r="Z494" s="68" t="str">
        <f ca="1">INDEX({"","_","-","="},IF(OR($D494 &gt;= AA$6, $E494 &lt; Z$6), 0, 1)+IF(OR($F494 &gt;= AA$6, $G494 &lt; Z$6), 0, 2)+1)</f>
        <v/>
      </c>
      <c r="AA494" s="68" t="str">
        <f ca="1">INDEX({"","_","-","="},IF(OR($D494 &gt;= AB$6, $E494 &lt; AA$6), 0, 1)+IF(OR($F494 &gt;= AB$6, $G494 &lt; AA$6), 0, 2)+1)</f>
        <v/>
      </c>
      <c r="AB494" s="68" t="str">
        <f ca="1">INDEX({"","_","-","="},IF(OR($D494 &gt;= AC$6, $E494 &lt; AB$6), 0, 1)+IF(OR($F494 &gt;= AC$6, $G494 &lt; AB$6), 0, 2)+1)</f>
        <v/>
      </c>
      <c r="AC494" s="68" t="str">
        <f ca="1">INDEX({"","_","-","="},IF(OR($D494 &gt;= AD$6, $E494 &lt; AC$6), 0, 1)+IF(OR($F494 &gt;= AD$6, $G494 &lt; AC$6), 0, 2)+1)</f>
        <v/>
      </c>
      <c r="AD494" s="68" t="str">
        <f ca="1">INDEX({"","_","-","="},IF(OR($D494 &gt;= AE$6, $E494 &lt; AD$6), 0, 1)+IF(OR($F494 &gt;= AE$6, $G494 &lt; AD$6), 0, 2)+1)</f>
        <v/>
      </c>
      <c r="AE494" s="68" t="str">
        <f ca="1">INDEX({"","_","-","="},IF(OR($D494 &gt;= AF$6, $E494 &lt; AE$6), 0, 1)+IF(OR($F494 &gt;= AF$6, $G494 &lt; AE$6), 0, 2)+1)</f>
        <v/>
      </c>
      <c r="AF494" s="68" t="str">
        <f ca="1">INDEX({"","_","-","="},IF(OR($D494 &gt;= AG$6, $E494 &lt; AF$6), 0, 1)+IF(OR($F494 &gt;= AG$6, $G494 &lt; AF$6), 0, 2)+1)</f>
        <v/>
      </c>
      <c r="AG494" s="68" t="str">
        <f ca="1">INDEX({"","_","-","="},IF(OR($D494 &gt;= AH$6, $E494 &lt; AG$6), 0, 1)+IF(OR($F494 &gt;= AH$6, $G494 &lt; AG$6), 0, 2)+1)</f>
        <v/>
      </c>
      <c r="AH494" s="68" t="str">
        <f ca="1">INDEX({"","_","-","="},IF(OR($D494 &gt;= AI$6, $E494 &lt; AH$6), 0, 1)+IF(OR($F494 &gt;= AI$6, $G494 &lt; AH$6), 0, 2)+1)</f>
        <v/>
      </c>
      <c r="AI494" s="68" t="str">
        <f ca="1">INDEX({"","_","-","="},IF(OR($D494 &gt;= AJ$6, $E494 &lt; AI$6), 0, 1)+IF(OR($F494 &gt;= AJ$6, $G494 &lt; AI$6), 0, 2)+1)</f>
        <v/>
      </c>
      <c r="AJ494" s="68" t="str">
        <f ca="1">INDEX({"","_","-","="},IF(OR($D494 &gt;= AK$6, $E494 &lt; AJ$6), 0, 1)+IF(OR($F494 &gt;= AK$6, $G494 &lt; AJ$6), 0, 2)+1)</f>
        <v/>
      </c>
      <c r="AK494" s="68" t="str">
        <f ca="1">INDEX({"","_","-","="},IF(OR($D494 &gt;= AL$6, $E494 &lt; AK$6), 0, 1)+IF(OR($F494 &gt;= AL$6, $G494 &lt; AK$6), 0, 2)+1)</f>
        <v/>
      </c>
      <c r="AL494" s="68" t="str">
        <f ca="1">INDEX({"","_","-","="},IF(OR($D494 &gt;= AM$6, $E494 &lt; AL$6), 0, 1)+IF(OR($F494 &gt;= AM$6, $G494 &lt; AL$6), 0, 2)+1)</f>
        <v/>
      </c>
      <c r="AM494" s="68" t="str">
        <f ca="1">INDEX({"","_","-","="},IF(OR($D494 &gt;= AN$6, $E494 &lt; AM$6), 0, 1)+IF(OR($F494 &gt;= AN$6, $G494 &lt; AM$6), 0, 2)+1)</f>
        <v/>
      </c>
      <c r="AN494" s="68" t="str">
        <f ca="1">INDEX({"","_","-","="},IF(OR($D494 &gt;= AO$6, $E494 &lt; AN$6), 0, 1)+IF(OR($F494 &gt;= AO$6, $G494 &lt; AN$6), 0, 2)+1)</f>
        <v/>
      </c>
      <c r="AO494" s="68" t="str">
        <f ca="1">INDEX({"","_","-","="},IF(OR($D494 &gt;= AP$6, $E494 &lt; AO$6), 0, 1)+IF(OR($F494 &gt;= AP$6, $G494 &lt; AO$6), 0, 2)+1)</f>
        <v/>
      </c>
      <c r="AP494" s="68" t="str">
        <f ca="1">INDEX({"","_","-","="},IF(OR($D494 &gt;= AQ$6, $E494 &lt; AP$6), 0, 1)+IF(OR($F494 &gt;= AQ$6, $G494 &lt; AP$6), 0, 2)+1)</f>
        <v/>
      </c>
      <c r="AQ494" s="68" t="str">
        <f ca="1">INDEX({"","_","-","="},IF(OR($D494 &gt;= AR$6, $E494 &lt; AQ$6), 0, 1)+IF(OR($F494 &gt;= AR$6, $G494 &lt; AQ$6), 0, 2)+1)</f>
        <v/>
      </c>
      <c r="AR494" s="68" t="str">
        <f ca="1">INDEX({"","_","-","="},IF(OR($D494 &gt;= AS$6, $E494 &lt; AR$6), 0, 1)+IF(OR($F494 &gt;= AS$6, $G494 &lt; AR$6), 0, 2)+1)</f>
        <v/>
      </c>
      <c r="AS494" s="68" t="str">
        <f ca="1">INDEX({"","_","-","="},IF(OR($D494 &gt;= AT$6, $E494 &lt; AS$6), 0, 1)+IF(OR($F494 &gt;= AT$6, $G494 &lt; AS$6), 0, 2)+1)</f>
        <v/>
      </c>
      <c r="AT494" s="68" t="str">
        <f ca="1">INDEX({"","_","-","="},IF(OR($D494 &gt;= AU$6, $E494 &lt; AT$6), 0, 1)+IF(OR($F494 &gt;= AU$6, $G494 &lt; AT$6), 0, 2)+1)</f>
        <v/>
      </c>
      <c r="AU494" s="68" t="str">
        <f ca="1">INDEX({"","_","-","="},IF(OR($D494 &gt;= AV$6, $E494 &lt; AU$6), 0, 1)+IF(OR($F494 &gt;= AV$6, $G494 &lt; AU$6), 0, 2)+1)</f>
        <v/>
      </c>
      <c r="AV494" s="68" t="str">
        <f ca="1">INDEX({"","_","-","="},IF(OR($D494 &gt;= AW$6, $E494 &lt; AV$6), 0, 1)+IF(OR($F494 &gt;= AW$6, $G494 &lt; AV$6), 0, 2)+1)</f>
        <v/>
      </c>
      <c r="AW494" s="68" t="str">
        <f ca="1">INDEX({"","_","-","="},IF(OR($D494 &gt;= AX$6, $E494 &lt; AW$6), 0, 1)+IF(OR($F494 &gt;= AX$6, $G494 &lt; AW$6), 0, 2)+1)</f>
        <v/>
      </c>
      <c r="AX494" s="68" t="str">
        <f ca="1">INDEX({"","_","-","="},IF(OR($D494 &gt;= AY$6, $E494 &lt; AX$6), 0, 1)+IF(OR($F494 &gt;= AY$6, $G494 &lt; AX$6), 0, 2)+1)</f>
        <v/>
      </c>
      <c r="AY494" s="68" t="str">
        <f ca="1">INDEX({"","_","-","="},IF(OR($D494 &gt;= AZ$6, $E494 &lt; AY$6), 0, 1)+IF(OR($F494 &gt;= AZ$6, $G494 &lt; AY$6), 0, 2)+1)</f>
        <v/>
      </c>
      <c r="AZ494" s="68" t="str">
        <f ca="1">INDEX({"","_","-","="},IF(OR($D494 &gt;= BA$6, $E494 &lt; AZ$6), 0, 1)+IF(OR($F494 &gt;= BA$6, $G494 &lt; AZ$6), 0, 2)+1)</f>
        <v/>
      </c>
      <c r="BA494" s="68" t="str">
        <f ca="1">INDEX({"","_","-","="},IF(OR($D494 &gt;= BB$6, $E494 &lt; BA$6), 0, 1)+IF(OR($F494 &gt;= BB$6, $G494 &lt; BA$6), 0, 2)+1)</f>
        <v/>
      </c>
      <c r="BB494" s="68" t="str">
        <f ca="1">INDEX({"","_","-","="},IF(OR($D494 &gt;= BC$6, $E494 &lt; BB$6), 0, 1)+IF(OR($F494 &gt;= BC$6, $G494 &lt; BB$6), 0, 2)+1)</f>
        <v/>
      </c>
      <c r="BC494" s="68" t="str">
        <f ca="1">INDEX({"","_","-","="},IF(OR($D494 &gt;= BD$6, $E494 &lt; BC$6), 0, 1)+IF(OR($F494 &gt;= BD$6, $G494 &lt; BC$6), 0, 2)+1)</f>
        <v/>
      </c>
      <c r="BD494" s="68" t="str">
        <f ca="1">INDEX({"","_","-","="},IF(OR($D494 &gt;= BE$6, $E494 &lt; BD$6), 0, 1)+IF(OR($F494 &gt;= BE$6, $G494 &lt; BD$6), 0, 2)+1)</f>
        <v/>
      </c>
      <c r="BE494" s="68" t="str">
        <f ca="1">INDEX({"","_","-","="},IF(OR($D494 &gt;= BF$6, $E494 &lt; BE$6), 0, 1)+IF(OR($F494 &gt;= BF$6, $G494 &lt; BE$6), 0, 2)+1)</f>
        <v/>
      </c>
      <c r="BF494" s="68" t="str">
        <f ca="1">INDEX({"","_","-","="},IF(OR($D494 &gt;= BG$6, $E494 &lt; BF$6), 0, 1)+IF(OR($F494 &gt;= BG$6, $G494 &lt; BF$6), 0, 2)+1)</f>
        <v/>
      </c>
      <c r="BG494" s="68" t="str">
        <f ca="1">INDEX({"","_","-","="},IF(OR($D494 &gt;= BH$6, $E494 &lt; BG$6), 0, 1)+IF(OR($F494 &gt;= BH$6, $G494 &lt; BG$6), 0, 2)+1)</f>
        <v/>
      </c>
      <c r="BH494" s="68" t="str">
        <f ca="1">INDEX({"","_","-","="},IF(OR($D494 &gt;= BI$6, $E494 &lt; BH$6), 0, 1)+IF(OR($F494 &gt;= BI$6, $G494 &lt; BH$6), 0, 2)+1)</f>
        <v/>
      </c>
      <c r="BI494" s="68" t="str">
        <f ca="1">INDEX({"","_","-","="},IF(OR($D494 &gt;= BJ$6, $E494 &lt; BI$6), 0, 1)+IF(OR($F494 &gt;= BJ$6, $G494 &lt; BI$6), 0, 2)+1)</f>
        <v/>
      </c>
      <c r="BJ494" s="68" t="str">
        <f ca="1">INDEX({"","_","-","="},IF(OR($D494 &gt;= BK$6, $E494 &lt; BJ$6), 0, 1)+IF(OR($F494 &gt;= BK$6, $G494 &lt; BJ$6), 0, 2)+1)</f>
        <v/>
      </c>
      <c r="BK494" s="68" t="str">
        <f ca="1">INDEX({"","_","-","="},IF(OR($D494 &gt;= BL$6, $E494 &lt; BK$6), 0, 1)+IF(OR($F494 &gt;= BL$6, $G494 &lt; BK$6), 0, 2)+1)</f>
        <v/>
      </c>
      <c r="BL494" s="68" t="str">
        <f ca="1">INDEX({"","_","-","="},IF(OR($D494 &gt;= BM$6, $E494 &lt; BL$6), 0, 1)+IF(OR($F494 &gt;= BM$6, $G494 &lt; BL$6), 0, 2)+1)</f>
        <v/>
      </c>
      <c r="BM494" s="68" t="str">
        <f ca="1">INDEX({"","_","-","="},IF(OR($D494 &gt;= BN$6, $E494 &lt; BM$6), 0, 1)+IF(OR($F494 &gt;= BN$6, $G494 &lt; BM$6), 0, 2)+1)</f>
        <v/>
      </c>
      <c r="BN494" s="68" t="str">
        <f ca="1">INDEX({"","_","-","="},IF(OR($D494 &gt;= BO$6, $E494 &lt; BN$6), 0, 1)+IF(OR($F494 &gt;= BO$6, $G494 &lt; BN$6), 0, 2)+1)</f>
        <v/>
      </c>
      <c r="BO494" s="68" t="str">
        <f ca="1">INDEX({"","_","-","="},IF(OR($D494 &gt;= BP$6, $E494 &lt; BO$6), 0, 1)+IF(OR($F494 &gt;= BP$6, $G494 &lt; BO$6), 0, 2)+1)</f>
        <v/>
      </c>
      <c r="BP494" s="68" t="str">
        <f ca="1">INDEX({"","_","-","="},IF(OR($D494 &gt;= BQ$6, $E494 &lt; BP$6), 0, 1)+IF(OR($F494 &gt;= BQ$6, $G494 &lt; BP$6), 0, 2)+1)</f>
        <v/>
      </c>
      <c r="BQ494" s="68" t="str">
        <f ca="1">INDEX({"","_","-","="},IF(OR($D494 &gt;= BR$6, $E494 &lt; BQ$6), 0, 1)+IF(OR($F494 &gt;= BR$6, $G494 &lt; BQ$6), 0, 2)+1)</f>
        <v/>
      </c>
      <c r="BR494" s="68" t="str">
        <f ca="1">INDEX({"","_","-","="},IF(OR($D494 &gt;= BS$6, $E494 &lt; BR$6), 0, 1)+IF(OR($F494 &gt;= BS$6, $G494 &lt; BR$6), 0, 2)+1)</f>
        <v/>
      </c>
      <c r="BS494" s="68" t="str">
        <f ca="1">INDEX({"","_","-","="},IF(OR($D494 &gt;= BT$6, $E494 &lt; BS$6), 0, 1)+IF(OR($F494 &gt;= BT$6, $G494 &lt; BS$6), 0, 2)+1)</f>
        <v/>
      </c>
      <c r="BT494" s="68" t="str">
        <f ca="1">INDEX({"","_","-","="},IF(OR($D494 &gt;= BU$6, $E494 &lt; BT$6), 0, 1)+IF(OR($F494 &gt;= BU$6, $G494 &lt; BT$6), 0, 2)+1)</f>
        <v/>
      </c>
      <c r="BU494" s="68" t="str">
        <f ca="1">INDEX({"","_","-","="},IF(OR($D494 &gt;= BV$6, $E494 &lt; BU$6), 0, 1)+IF(OR($F494 &gt;= BV$6, $G494 &lt; BU$6), 0, 2)+1)</f>
        <v/>
      </c>
      <c r="BV494" s="68" t="str">
        <f ca="1">INDEX({"","_","-","="},IF(OR($D494 &gt;= BW$6, $E494 &lt; BV$6), 0, 1)+IF(OR($F494 &gt;= BW$6, $G494 &lt; BV$6), 0, 2)+1)</f>
        <v/>
      </c>
      <c r="BW494" s="68" t="str">
        <f ca="1">INDEX({"","_","-","="},IF(OR($D494 &gt;= BX$6, $E494 &lt; BW$6), 0, 1)+IF(OR($F494 &gt;= BX$6, $G494 &lt; BW$6), 0, 2)+1)</f>
        <v/>
      </c>
      <c r="BX494" s="68" t="str">
        <f ca="1">INDEX({"","_","-","="},IF(OR($D494 &gt;= BY$6, $E494 &lt; BX$6), 0, 1)+IF(OR($F494 &gt;= BY$6, $G494 &lt; BX$6), 0, 2)+1)</f>
        <v/>
      </c>
      <c r="BY494" s="68" t="str">
        <f ca="1">INDEX({"","_","-","="},IF(OR($D494 &gt;= BZ$6, $E494 &lt; BY$6), 0, 1)+IF(OR($F494 &gt;= BZ$6, $G494 &lt; BY$6), 0, 2)+1)</f>
        <v/>
      </c>
      <c r="BZ494" s="68" t="str">
        <f ca="1">INDEX({"","_","-","="},IF(OR($D494 &gt;= CA$6, $E494 &lt; BZ$6), 0, 1)+IF(OR($F494 &gt;= CA$6, $G494 &lt; BZ$6), 0, 2)+1)</f>
        <v/>
      </c>
      <c r="CA494" s="68" t="str">
        <f ca="1">INDEX({"","_","-","="},IF(OR($D494 &gt;= CB$6, $E494 &lt; CA$6), 0, 1)+IF(OR($F494 &gt;= CB$6, $G494 &lt; CA$6), 0, 2)+1)</f>
        <v/>
      </c>
      <c r="CB494" s="68" t="str">
        <f ca="1">INDEX({"","_","-","="},IF(OR($D494 &gt;= CC$6, $E494 &lt; CB$6), 0, 1)+IF(OR($F494 &gt;= CC$6, $G494 &lt; CB$6), 0, 2)+1)</f>
        <v/>
      </c>
      <c r="CC494" s="68" t="str">
        <f ca="1">INDEX({"","_","-","="},IF(OR($D494 &gt;= CD$6, $E494 &lt; CC$6), 0, 1)+IF(OR($F494 &gt;= CD$6, $G494 &lt; CC$6), 0, 2)+1)</f>
        <v/>
      </c>
      <c r="CD494" s="68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IF('临-进度'!M490,'临-进度'!$A490,"")</f>
        <v/>
      </c>
      <c r="B495" s="8" t="str">
        <f ca="1">IF('临-进度'!M490,'临-进度'!$B490,"")</f>
        <v/>
      </c>
      <c r="C495" s="8" t="str">
        <f ca="1">IF('临-进度'!M490,'临-进度'!$E490,"")</f>
        <v/>
      </c>
      <c r="D495" s="40" t="str">
        <f ca="1">IF('临-进度'!$M490,'临-进度'!$I490,"")</f>
        <v/>
      </c>
      <c r="E495" s="40" t="str">
        <f ca="1">IF('临-进度'!$M490,'临-进度'!$AE490,"")</f>
        <v/>
      </c>
      <c r="F495" s="40" t="str">
        <f ca="1">IF('临-进度'!$M490,'临-进度'!$J490,"")</f>
        <v/>
      </c>
      <c r="G495" s="73" t="str">
        <f ca="1">IF('临-进度'!$M490,'临-进度'!$AF490,"")</f>
        <v/>
      </c>
      <c r="H495" s="68" t="str">
        <f ca="1">INDEX({"","_","-","="},IF(OR($D495 &gt;= I$6, $E495 &lt; H$6), 0, 1)+IF(OR($F495 &gt;= I$6, $G495 &lt; H$6), 0, 2)+1)</f>
        <v/>
      </c>
      <c r="I495" s="68" t="str">
        <f ca="1">INDEX({"","_","-","="},IF(OR($D495 &gt;= J$6, $E495 &lt; I$6), 0, 1)+IF(OR($F495 &gt;= J$6, $G495 &lt; I$6), 0, 2)+1)</f>
        <v/>
      </c>
      <c r="J495" s="68" t="str">
        <f ca="1">INDEX({"","_","-","="},IF(OR($D495 &gt;= K$6, $E495 &lt; J$6), 0, 1)+IF(OR($F495 &gt;= K$6, $G495 &lt; J$6), 0, 2)+1)</f>
        <v/>
      </c>
      <c r="K495" s="68" t="str">
        <f ca="1">INDEX({"","_","-","="},IF(OR($D495 &gt;= L$6, $E495 &lt; K$6), 0, 1)+IF(OR($F495 &gt;= L$6, $G495 &lt; K$6), 0, 2)+1)</f>
        <v/>
      </c>
      <c r="L495" s="68" t="str">
        <f ca="1">INDEX({"","_","-","="},IF(OR($D495 &gt;= M$6, $E495 &lt; L$6), 0, 1)+IF(OR($F495 &gt;= M$6, $G495 &lt; L$6), 0, 2)+1)</f>
        <v/>
      </c>
      <c r="M495" s="68" t="str">
        <f ca="1">INDEX({"","_","-","="},IF(OR($D495 &gt;= N$6, $E495 &lt; M$6), 0, 1)+IF(OR($F495 &gt;= N$6, $G495 &lt; M$6), 0, 2)+1)</f>
        <v/>
      </c>
      <c r="N495" s="68" t="str">
        <f ca="1">INDEX({"","_","-","="},IF(OR($D495 &gt;= O$6, $E495 &lt; N$6), 0, 1)+IF(OR($F495 &gt;= O$6, $G495 &lt; N$6), 0, 2)+1)</f>
        <v/>
      </c>
      <c r="O495" s="68" t="str">
        <f ca="1">INDEX({"","_","-","="},IF(OR($D495 &gt;= P$6, $E495 &lt; O$6), 0, 1)+IF(OR($F495 &gt;= P$6, $G495 &lt; O$6), 0, 2)+1)</f>
        <v/>
      </c>
      <c r="P495" s="68" t="str">
        <f ca="1">INDEX({"","_","-","="},IF(OR($D495 &gt;= Q$6, $E495 &lt; P$6), 0, 1)+IF(OR($F495 &gt;= Q$6, $G495 &lt; P$6), 0, 2)+1)</f>
        <v/>
      </c>
      <c r="Q495" s="68" t="str">
        <f ca="1">INDEX({"","_","-","="},IF(OR($D495 &gt;= R$6, $E495 &lt; Q$6), 0, 1)+IF(OR($F495 &gt;= R$6, $G495 &lt; Q$6), 0, 2)+1)</f>
        <v/>
      </c>
      <c r="R495" s="68" t="str">
        <f ca="1">INDEX({"","_","-","="},IF(OR($D495 &gt;= S$6, $E495 &lt; R$6), 0, 1)+IF(OR($F495 &gt;= S$6, $G495 &lt; R$6), 0, 2)+1)</f>
        <v/>
      </c>
      <c r="S495" s="68" t="str">
        <f ca="1">INDEX({"","_","-","="},IF(OR($D495 &gt;= T$6, $E495 &lt; S$6), 0, 1)+IF(OR($F495 &gt;= T$6, $G495 &lt; S$6), 0, 2)+1)</f>
        <v/>
      </c>
      <c r="T495" s="68" t="str">
        <f ca="1">INDEX({"","_","-","="},IF(OR($D495 &gt;= U$6, $E495 &lt; T$6), 0, 1)+IF(OR($F495 &gt;= U$6, $G495 &lt; T$6), 0, 2)+1)</f>
        <v/>
      </c>
      <c r="U495" s="68" t="str">
        <f ca="1">INDEX({"","_","-","="},IF(OR($D495 &gt;= V$6, $E495 &lt; U$6), 0, 1)+IF(OR($F495 &gt;= V$6, $G495 &lt; U$6), 0, 2)+1)</f>
        <v/>
      </c>
      <c r="V495" s="68" t="str">
        <f ca="1">INDEX({"","_","-","="},IF(OR($D495 &gt;= W$6, $E495 &lt; V$6), 0, 1)+IF(OR($F495 &gt;= W$6, $G495 &lt; V$6), 0, 2)+1)</f>
        <v/>
      </c>
      <c r="W495" s="68" t="str">
        <f ca="1">INDEX({"","_","-","="},IF(OR($D495 &gt;= X$6, $E495 &lt; W$6), 0, 1)+IF(OR($F495 &gt;= X$6, $G495 &lt; W$6), 0, 2)+1)</f>
        <v/>
      </c>
      <c r="X495" s="68" t="str">
        <f ca="1">INDEX({"","_","-","="},IF(OR($D495 &gt;= Y$6, $E495 &lt; X$6), 0, 1)+IF(OR($F495 &gt;= Y$6, $G495 &lt; X$6), 0, 2)+1)</f>
        <v/>
      </c>
      <c r="Y495" s="68" t="str">
        <f ca="1">INDEX({"","_","-","="},IF(OR($D495 &gt;= Z$6, $E495 &lt; Y$6), 0, 1)+IF(OR($F495 &gt;= Z$6, $G495 &lt; Y$6), 0, 2)+1)</f>
        <v/>
      </c>
      <c r="Z495" s="68" t="str">
        <f ca="1">INDEX({"","_","-","="},IF(OR($D495 &gt;= AA$6, $E495 &lt; Z$6), 0, 1)+IF(OR($F495 &gt;= AA$6, $G495 &lt; Z$6), 0, 2)+1)</f>
        <v/>
      </c>
      <c r="AA495" s="68" t="str">
        <f ca="1">INDEX({"","_","-","="},IF(OR($D495 &gt;= AB$6, $E495 &lt; AA$6), 0, 1)+IF(OR($F495 &gt;= AB$6, $G495 &lt; AA$6), 0, 2)+1)</f>
        <v/>
      </c>
      <c r="AB495" s="68" t="str">
        <f ca="1">INDEX({"","_","-","="},IF(OR($D495 &gt;= AC$6, $E495 &lt; AB$6), 0, 1)+IF(OR($F495 &gt;= AC$6, $G495 &lt; AB$6), 0, 2)+1)</f>
        <v/>
      </c>
      <c r="AC495" s="68" t="str">
        <f ca="1">INDEX({"","_","-","="},IF(OR($D495 &gt;= AD$6, $E495 &lt; AC$6), 0, 1)+IF(OR($F495 &gt;= AD$6, $G495 &lt; AC$6), 0, 2)+1)</f>
        <v/>
      </c>
      <c r="AD495" s="68" t="str">
        <f ca="1">INDEX({"","_","-","="},IF(OR($D495 &gt;= AE$6, $E495 &lt; AD$6), 0, 1)+IF(OR($F495 &gt;= AE$6, $G495 &lt; AD$6), 0, 2)+1)</f>
        <v/>
      </c>
      <c r="AE495" s="68" t="str">
        <f ca="1">INDEX({"","_","-","="},IF(OR($D495 &gt;= AF$6, $E495 &lt; AE$6), 0, 1)+IF(OR($F495 &gt;= AF$6, $G495 &lt; AE$6), 0, 2)+1)</f>
        <v/>
      </c>
      <c r="AF495" s="68" t="str">
        <f ca="1">INDEX({"","_","-","="},IF(OR($D495 &gt;= AG$6, $E495 &lt; AF$6), 0, 1)+IF(OR($F495 &gt;= AG$6, $G495 &lt; AF$6), 0, 2)+1)</f>
        <v/>
      </c>
      <c r="AG495" s="68" t="str">
        <f ca="1">INDEX({"","_","-","="},IF(OR($D495 &gt;= AH$6, $E495 &lt; AG$6), 0, 1)+IF(OR($F495 &gt;= AH$6, $G495 &lt; AG$6), 0, 2)+1)</f>
        <v/>
      </c>
      <c r="AH495" s="68" t="str">
        <f ca="1">INDEX({"","_","-","="},IF(OR($D495 &gt;= AI$6, $E495 &lt; AH$6), 0, 1)+IF(OR($F495 &gt;= AI$6, $G495 &lt; AH$6), 0, 2)+1)</f>
        <v/>
      </c>
      <c r="AI495" s="68" t="str">
        <f ca="1">INDEX({"","_","-","="},IF(OR($D495 &gt;= AJ$6, $E495 &lt; AI$6), 0, 1)+IF(OR($F495 &gt;= AJ$6, $G495 &lt; AI$6), 0, 2)+1)</f>
        <v/>
      </c>
      <c r="AJ495" s="68" t="str">
        <f ca="1">INDEX({"","_","-","="},IF(OR($D495 &gt;= AK$6, $E495 &lt; AJ$6), 0, 1)+IF(OR($F495 &gt;= AK$6, $G495 &lt; AJ$6), 0, 2)+1)</f>
        <v/>
      </c>
      <c r="AK495" s="68" t="str">
        <f ca="1">INDEX({"","_","-","="},IF(OR($D495 &gt;= AL$6, $E495 &lt; AK$6), 0, 1)+IF(OR($F495 &gt;= AL$6, $G495 &lt; AK$6), 0, 2)+1)</f>
        <v/>
      </c>
      <c r="AL495" s="68" t="str">
        <f ca="1">INDEX({"","_","-","="},IF(OR($D495 &gt;= AM$6, $E495 &lt; AL$6), 0, 1)+IF(OR($F495 &gt;= AM$6, $G495 &lt; AL$6), 0, 2)+1)</f>
        <v/>
      </c>
      <c r="AM495" s="68" t="str">
        <f ca="1">INDEX({"","_","-","="},IF(OR($D495 &gt;= AN$6, $E495 &lt; AM$6), 0, 1)+IF(OR($F495 &gt;= AN$6, $G495 &lt; AM$6), 0, 2)+1)</f>
        <v/>
      </c>
      <c r="AN495" s="68" t="str">
        <f ca="1">INDEX({"","_","-","="},IF(OR($D495 &gt;= AO$6, $E495 &lt; AN$6), 0, 1)+IF(OR($F495 &gt;= AO$6, $G495 &lt; AN$6), 0, 2)+1)</f>
        <v/>
      </c>
      <c r="AO495" s="68" t="str">
        <f ca="1">INDEX({"","_","-","="},IF(OR($D495 &gt;= AP$6, $E495 &lt; AO$6), 0, 1)+IF(OR($F495 &gt;= AP$6, $G495 &lt; AO$6), 0, 2)+1)</f>
        <v/>
      </c>
      <c r="AP495" s="68" t="str">
        <f ca="1">INDEX({"","_","-","="},IF(OR($D495 &gt;= AQ$6, $E495 &lt; AP$6), 0, 1)+IF(OR($F495 &gt;= AQ$6, $G495 &lt; AP$6), 0, 2)+1)</f>
        <v/>
      </c>
      <c r="AQ495" s="68" t="str">
        <f ca="1">INDEX({"","_","-","="},IF(OR($D495 &gt;= AR$6, $E495 &lt; AQ$6), 0, 1)+IF(OR($F495 &gt;= AR$6, $G495 &lt; AQ$6), 0, 2)+1)</f>
        <v/>
      </c>
      <c r="AR495" s="68" t="str">
        <f ca="1">INDEX({"","_","-","="},IF(OR($D495 &gt;= AS$6, $E495 &lt; AR$6), 0, 1)+IF(OR($F495 &gt;= AS$6, $G495 &lt; AR$6), 0, 2)+1)</f>
        <v/>
      </c>
      <c r="AS495" s="68" t="str">
        <f ca="1">INDEX({"","_","-","="},IF(OR($D495 &gt;= AT$6, $E495 &lt; AS$6), 0, 1)+IF(OR($F495 &gt;= AT$6, $G495 &lt; AS$6), 0, 2)+1)</f>
        <v/>
      </c>
      <c r="AT495" s="68" t="str">
        <f ca="1">INDEX({"","_","-","="},IF(OR($D495 &gt;= AU$6, $E495 &lt; AT$6), 0, 1)+IF(OR($F495 &gt;= AU$6, $G495 &lt; AT$6), 0, 2)+1)</f>
        <v/>
      </c>
      <c r="AU495" s="68" t="str">
        <f ca="1">INDEX({"","_","-","="},IF(OR($D495 &gt;= AV$6, $E495 &lt; AU$6), 0, 1)+IF(OR($F495 &gt;= AV$6, $G495 &lt; AU$6), 0, 2)+1)</f>
        <v/>
      </c>
      <c r="AV495" s="68" t="str">
        <f ca="1">INDEX({"","_","-","="},IF(OR($D495 &gt;= AW$6, $E495 &lt; AV$6), 0, 1)+IF(OR($F495 &gt;= AW$6, $G495 &lt; AV$6), 0, 2)+1)</f>
        <v/>
      </c>
      <c r="AW495" s="68" t="str">
        <f ca="1">INDEX({"","_","-","="},IF(OR($D495 &gt;= AX$6, $E495 &lt; AW$6), 0, 1)+IF(OR($F495 &gt;= AX$6, $G495 &lt; AW$6), 0, 2)+1)</f>
        <v/>
      </c>
      <c r="AX495" s="68" t="str">
        <f ca="1">INDEX({"","_","-","="},IF(OR($D495 &gt;= AY$6, $E495 &lt; AX$6), 0, 1)+IF(OR($F495 &gt;= AY$6, $G495 &lt; AX$6), 0, 2)+1)</f>
        <v/>
      </c>
      <c r="AY495" s="68" t="str">
        <f ca="1">INDEX({"","_","-","="},IF(OR($D495 &gt;= AZ$6, $E495 &lt; AY$6), 0, 1)+IF(OR($F495 &gt;= AZ$6, $G495 &lt; AY$6), 0, 2)+1)</f>
        <v/>
      </c>
      <c r="AZ495" s="68" t="str">
        <f ca="1">INDEX({"","_","-","="},IF(OR($D495 &gt;= BA$6, $E495 &lt; AZ$6), 0, 1)+IF(OR($F495 &gt;= BA$6, $G495 &lt; AZ$6), 0, 2)+1)</f>
        <v/>
      </c>
      <c r="BA495" s="68" t="str">
        <f ca="1">INDEX({"","_","-","="},IF(OR($D495 &gt;= BB$6, $E495 &lt; BA$6), 0, 1)+IF(OR($F495 &gt;= BB$6, $G495 &lt; BA$6), 0, 2)+1)</f>
        <v/>
      </c>
      <c r="BB495" s="68" t="str">
        <f ca="1">INDEX({"","_","-","="},IF(OR($D495 &gt;= BC$6, $E495 &lt; BB$6), 0, 1)+IF(OR($F495 &gt;= BC$6, $G495 &lt; BB$6), 0, 2)+1)</f>
        <v/>
      </c>
      <c r="BC495" s="68" t="str">
        <f ca="1">INDEX({"","_","-","="},IF(OR($D495 &gt;= BD$6, $E495 &lt; BC$6), 0, 1)+IF(OR($F495 &gt;= BD$6, $G495 &lt; BC$6), 0, 2)+1)</f>
        <v/>
      </c>
      <c r="BD495" s="68" t="str">
        <f ca="1">INDEX({"","_","-","="},IF(OR($D495 &gt;= BE$6, $E495 &lt; BD$6), 0, 1)+IF(OR($F495 &gt;= BE$6, $G495 &lt; BD$6), 0, 2)+1)</f>
        <v/>
      </c>
      <c r="BE495" s="68" t="str">
        <f ca="1">INDEX({"","_","-","="},IF(OR($D495 &gt;= BF$6, $E495 &lt; BE$6), 0, 1)+IF(OR($F495 &gt;= BF$6, $G495 &lt; BE$6), 0, 2)+1)</f>
        <v/>
      </c>
      <c r="BF495" s="68" t="str">
        <f ca="1">INDEX({"","_","-","="},IF(OR($D495 &gt;= BG$6, $E495 &lt; BF$6), 0, 1)+IF(OR($F495 &gt;= BG$6, $G495 &lt; BF$6), 0, 2)+1)</f>
        <v/>
      </c>
      <c r="BG495" s="68" t="str">
        <f ca="1">INDEX({"","_","-","="},IF(OR($D495 &gt;= BH$6, $E495 &lt; BG$6), 0, 1)+IF(OR($F495 &gt;= BH$6, $G495 &lt; BG$6), 0, 2)+1)</f>
        <v/>
      </c>
      <c r="BH495" s="68" t="str">
        <f ca="1">INDEX({"","_","-","="},IF(OR($D495 &gt;= BI$6, $E495 &lt; BH$6), 0, 1)+IF(OR($F495 &gt;= BI$6, $G495 &lt; BH$6), 0, 2)+1)</f>
        <v/>
      </c>
      <c r="BI495" s="68" t="str">
        <f ca="1">INDEX({"","_","-","="},IF(OR($D495 &gt;= BJ$6, $E495 &lt; BI$6), 0, 1)+IF(OR($F495 &gt;= BJ$6, $G495 &lt; BI$6), 0, 2)+1)</f>
        <v/>
      </c>
      <c r="BJ495" s="68" t="str">
        <f ca="1">INDEX({"","_","-","="},IF(OR($D495 &gt;= BK$6, $E495 &lt; BJ$6), 0, 1)+IF(OR($F495 &gt;= BK$6, $G495 &lt; BJ$6), 0, 2)+1)</f>
        <v/>
      </c>
      <c r="BK495" s="68" t="str">
        <f ca="1">INDEX({"","_","-","="},IF(OR($D495 &gt;= BL$6, $E495 &lt; BK$6), 0, 1)+IF(OR($F495 &gt;= BL$6, $G495 &lt; BK$6), 0, 2)+1)</f>
        <v/>
      </c>
      <c r="BL495" s="68" t="str">
        <f ca="1">INDEX({"","_","-","="},IF(OR($D495 &gt;= BM$6, $E495 &lt; BL$6), 0, 1)+IF(OR($F495 &gt;= BM$6, $G495 &lt; BL$6), 0, 2)+1)</f>
        <v/>
      </c>
      <c r="BM495" s="68" t="str">
        <f ca="1">INDEX({"","_","-","="},IF(OR($D495 &gt;= BN$6, $E495 &lt; BM$6), 0, 1)+IF(OR($F495 &gt;= BN$6, $G495 &lt; BM$6), 0, 2)+1)</f>
        <v/>
      </c>
      <c r="BN495" s="68" t="str">
        <f ca="1">INDEX({"","_","-","="},IF(OR($D495 &gt;= BO$6, $E495 &lt; BN$6), 0, 1)+IF(OR($F495 &gt;= BO$6, $G495 &lt; BN$6), 0, 2)+1)</f>
        <v/>
      </c>
      <c r="BO495" s="68" t="str">
        <f ca="1">INDEX({"","_","-","="},IF(OR($D495 &gt;= BP$6, $E495 &lt; BO$6), 0, 1)+IF(OR($F495 &gt;= BP$6, $G495 &lt; BO$6), 0, 2)+1)</f>
        <v/>
      </c>
      <c r="BP495" s="68" t="str">
        <f ca="1">INDEX({"","_","-","="},IF(OR($D495 &gt;= BQ$6, $E495 &lt; BP$6), 0, 1)+IF(OR($F495 &gt;= BQ$6, $G495 &lt; BP$6), 0, 2)+1)</f>
        <v/>
      </c>
      <c r="BQ495" s="68" t="str">
        <f ca="1">INDEX({"","_","-","="},IF(OR($D495 &gt;= BR$6, $E495 &lt; BQ$6), 0, 1)+IF(OR($F495 &gt;= BR$6, $G495 &lt; BQ$6), 0, 2)+1)</f>
        <v/>
      </c>
      <c r="BR495" s="68" t="str">
        <f ca="1">INDEX({"","_","-","="},IF(OR($D495 &gt;= BS$6, $E495 &lt; BR$6), 0, 1)+IF(OR($F495 &gt;= BS$6, $G495 &lt; BR$6), 0, 2)+1)</f>
        <v/>
      </c>
      <c r="BS495" s="68" t="str">
        <f ca="1">INDEX({"","_","-","="},IF(OR($D495 &gt;= BT$6, $E495 &lt; BS$6), 0, 1)+IF(OR($F495 &gt;= BT$6, $G495 &lt; BS$6), 0, 2)+1)</f>
        <v/>
      </c>
      <c r="BT495" s="68" t="str">
        <f ca="1">INDEX({"","_","-","="},IF(OR($D495 &gt;= BU$6, $E495 &lt; BT$6), 0, 1)+IF(OR($F495 &gt;= BU$6, $G495 &lt; BT$6), 0, 2)+1)</f>
        <v/>
      </c>
      <c r="BU495" s="68" t="str">
        <f ca="1">INDEX({"","_","-","="},IF(OR($D495 &gt;= BV$6, $E495 &lt; BU$6), 0, 1)+IF(OR($F495 &gt;= BV$6, $G495 &lt; BU$6), 0, 2)+1)</f>
        <v/>
      </c>
      <c r="BV495" s="68" t="str">
        <f ca="1">INDEX({"","_","-","="},IF(OR($D495 &gt;= BW$6, $E495 &lt; BV$6), 0, 1)+IF(OR($F495 &gt;= BW$6, $G495 &lt; BV$6), 0, 2)+1)</f>
        <v/>
      </c>
      <c r="BW495" s="68" t="str">
        <f ca="1">INDEX({"","_","-","="},IF(OR($D495 &gt;= BX$6, $E495 &lt; BW$6), 0, 1)+IF(OR($F495 &gt;= BX$6, $G495 &lt; BW$6), 0, 2)+1)</f>
        <v/>
      </c>
      <c r="BX495" s="68" t="str">
        <f ca="1">INDEX({"","_","-","="},IF(OR($D495 &gt;= BY$6, $E495 &lt; BX$6), 0, 1)+IF(OR($F495 &gt;= BY$6, $G495 &lt; BX$6), 0, 2)+1)</f>
        <v/>
      </c>
      <c r="BY495" s="68" t="str">
        <f ca="1">INDEX({"","_","-","="},IF(OR($D495 &gt;= BZ$6, $E495 &lt; BY$6), 0, 1)+IF(OR($F495 &gt;= BZ$6, $G495 &lt; BY$6), 0, 2)+1)</f>
        <v/>
      </c>
      <c r="BZ495" s="68" t="str">
        <f ca="1">INDEX({"","_","-","="},IF(OR($D495 &gt;= CA$6, $E495 &lt; BZ$6), 0, 1)+IF(OR($F495 &gt;= CA$6, $G495 &lt; BZ$6), 0, 2)+1)</f>
        <v/>
      </c>
      <c r="CA495" s="68" t="str">
        <f ca="1">INDEX({"","_","-","="},IF(OR($D495 &gt;= CB$6, $E495 &lt; CA$6), 0, 1)+IF(OR($F495 &gt;= CB$6, $G495 &lt; CA$6), 0, 2)+1)</f>
        <v/>
      </c>
      <c r="CB495" s="68" t="str">
        <f ca="1">INDEX({"","_","-","="},IF(OR($D495 &gt;= CC$6, $E495 &lt; CB$6), 0, 1)+IF(OR($F495 &gt;= CC$6, $G495 &lt; CB$6), 0, 2)+1)</f>
        <v/>
      </c>
      <c r="CC495" s="68" t="str">
        <f ca="1">INDEX({"","_","-","="},IF(OR($D495 &gt;= CD$6, $E495 &lt; CC$6), 0, 1)+IF(OR($F495 &gt;= CD$6, $G495 &lt; CC$6), 0, 2)+1)</f>
        <v/>
      </c>
      <c r="CD495" s="68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IF('临-进度'!M491,'临-进度'!$A491,"")</f>
        <v/>
      </c>
      <c r="B496" s="8" t="str">
        <f ca="1">IF('临-进度'!M491,'临-进度'!$B491,"")</f>
        <v/>
      </c>
      <c r="C496" s="8" t="str">
        <f ca="1">IF('临-进度'!M491,'临-进度'!$E491,"")</f>
        <v/>
      </c>
      <c r="D496" s="40" t="str">
        <f ca="1">IF('临-进度'!$M491,'临-进度'!$I491,"")</f>
        <v/>
      </c>
      <c r="E496" s="40" t="str">
        <f ca="1">IF('临-进度'!$M491,'临-进度'!$AE491,"")</f>
        <v/>
      </c>
      <c r="F496" s="40" t="str">
        <f ca="1">IF('临-进度'!$M491,'临-进度'!$J491,"")</f>
        <v/>
      </c>
      <c r="G496" s="73" t="str">
        <f ca="1">IF('临-进度'!$M491,'临-进度'!$AF491,"")</f>
        <v/>
      </c>
      <c r="H496" s="68" t="str">
        <f ca="1">INDEX({"","_","-","="},IF(OR($D496 &gt;= I$6, $E496 &lt; H$6), 0, 1)+IF(OR($F496 &gt;= I$6, $G496 &lt; H$6), 0, 2)+1)</f>
        <v/>
      </c>
      <c r="I496" s="68" t="str">
        <f ca="1">INDEX({"","_","-","="},IF(OR($D496 &gt;= J$6, $E496 &lt; I$6), 0, 1)+IF(OR($F496 &gt;= J$6, $G496 &lt; I$6), 0, 2)+1)</f>
        <v/>
      </c>
      <c r="J496" s="68" t="str">
        <f ca="1">INDEX({"","_","-","="},IF(OR($D496 &gt;= K$6, $E496 &lt; J$6), 0, 1)+IF(OR($F496 &gt;= K$6, $G496 &lt; J$6), 0, 2)+1)</f>
        <v/>
      </c>
      <c r="K496" s="68" t="str">
        <f ca="1">INDEX({"","_","-","="},IF(OR($D496 &gt;= L$6, $E496 &lt; K$6), 0, 1)+IF(OR($F496 &gt;= L$6, $G496 &lt; K$6), 0, 2)+1)</f>
        <v/>
      </c>
      <c r="L496" s="68" t="str">
        <f ca="1">INDEX({"","_","-","="},IF(OR($D496 &gt;= M$6, $E496 &lt; L$6), 0, 1)+IF(OR($F496 &gt;= M$6, $G496 &lt; L$6), 0, 2)+1)</f>
        <v/>
      </c>
      <c r="M496" s="68" t="str">
        <f ca="1">INDEX({"","_","-","="},IF(OR($D496 &gt;= N$6, $E496 &lt; M$6), 0, 1)+IF(OR($F496 &gt;= N$6, $G496 &lt; M$6), 0, 2)+1)</f>
        <v/>
      </c>
      <c r="N496" s="68" t="str">
        <f ca="1">INDEX({"","_","-","="},IF(OR($D496 &gt;= O$6, $E496 &lt; N$6), 0, 1)+IF(OR($F496 &gt;= O$6, $G496 &lt; N$6), 0, 2)+1)</f>
        <v/>
      </c>
      <c r="O496" s="68" t="str">
        <f ca="1">INDEX({"","_","-","="},IF(OR($D496 &gt;= P$6, $E496 &lt; O$6), 0, 1)+IF(OR($F496 &gt;= P$6, $G496 &lt; O$6), 0, 2)+1)</f>
        <v/>
      </c>
      <c r="P496" s="68" t="str">
        <f ca="1">INDEX({"","_","-","="},IF(OR($D496 &gt;= Q$6, $E496 &lt; P$6), 0, 1)+IF(OR($F496 &gt;= Q$6, $G496 &lt; P$6), 0, 2)+1)</f>
        <v/>
      </c>
      <c r="Q496" s="68" t="str">
        <f ca="1">INDEX({"","_","-","="},IF(OR($D496 &gt;= R$6, $E496 &lt; Q$6), 0, 1)+IF(OR($F496 &gt;= R$6, $G496 &lt; Q$6), 0, 2)+1)</f>
        <v/>
      </c>
      <c r="R496" s="68" t="str">
        <f ca="1">INDEX({"","_","-","="},IF(OR($D496 &gt;= S$6, $E496 &lt; R$6), 0, 1)+IF(OR($F496 &gt;= S$6, $G496 &lt; R$6), 0, 2)+1)</f>
        <v/>
      </c>
      <c r="S496" s="68" t="str">
        <f ca="1">INDEX({"","_","-","="},IF(OR($D496 &gt;= T$6, $E496 &lt; S$6), 0, 1)+IF(OR($F496 &gt;= T$6, $G496 &lt; S$6), 0, 2)+1)</f>
        <v/>
      </c>
      <c r="T496" s="68" t="str">
        <f ca="1">INDEX({"","_","-","="},IF(OR($D496 &gt;= U$6, $E496 &lt; T$6), 0, 1)+IF(OR($F496 &gt;= U$6, $G496 &lt; T$6), 0, 2)+1)</f>
        <v/>
      </c>
      <c r="U496" s="68" t="str">
        <f ca="1">INDEX({"","_","-","="},IF(OR($D496 &gt;= V$6, $E496 &lt; U$6), 0, 1)+IF(OR($F496 &gt;= V$6, $G496 &lt; U$6), 0, 2)+1)</f>
        <v/>
      </c>
      <c r="V496" s="68" t="str">
        <f ca="1">INDEX({"","_","-","="},IF(OR($D496 &gt;= W$6, $E496 &lt; V$6), 0, 1)+IF(OR($F496 &gt;= W$6, $G496 &lt; V$6), 0, 2)+1)</f>
        <v/>
      </c>
      <c r="W496" s="68" t="str">
        <f ca="1">INDEX({"","_","-","="},IF(OR($D496 &gt;= X$6, $E496 &lt; W$6), 0, 1)+IF(OR($F496 &gt;= X$6, $G496 &lt; W$6), 0, 2)+1)</f>
        <v/>
      </c>
      <c r="X496" s="68" t="str">
        <f ca="1">INDEX({"","_","-","="},IF(OR($D496 &gt;= Y$6, $E496 &lt; X$6), 0, 1)+IF(OR($F496 &gt;= Y$6, $G496 &lt; X$6), 0, 2)+1)</f>
        <v/>
      </c>
      <c r="Y496" s="68" t="str">
        <f ca="1">INDEX({"","_","-","="},IF(OR($D496 &gt;= Z$6, $E496 &lt; Y$6), 0, 1)+IF(OR($F496 &gt;= Z$6, $G496 &lt; Y$6), 0, 2)+1)</f>
        <v/>
      </c>
      <c r="Z496" s="68" t="str">
        <f ca="1">INDEX({"","_","-","="},IF(OR($D496 &gt;= AA$6, $E496 &lt; Z$6), 0, 1)+IF(OR($F496 &gt;= AA$6, $G496 &lt; Z$6), 0, 2)+1)</f>
        <v/>
      </c>
      <c r="AA496" s="68" t="str">
        <f ca="1">INDEX({"","_","-","="},IF(OR($D496 &gt;= AB$6, $E496 &lt; AA$6), 0, 1)+IF(OR($F496 &gt;= AB$6, $G496 &lt; AA$6), 0, 2)+1)</f>
        <v/>
      </c>
      <c r="AB496" s="68" t="str">
        <f ca="1">INDEX({"","_","-","="},IF(OR($D496 &gt;= AC$6, $E496 &lt; AB$6), 0, 1)+IF(OR($F496 &gt;= AC$6, $G496 &lt; AB$6), 0, 2)+1)</f>
        <v/>
      </c>
      <c r="AC496" s="68" t="str">
        <f ca="1">INDEX({"","_","-","="},IF(OR($D496 &gt;= AD$6, $E496 &lt; AC$6), 0, 1)+IF(OR($F496 &gt;= AD$6, $G496 &lt; AC$6), 0, 2)+1)</f>
        <v/>
      </c>
      <c r="AD496" s="68" t="str">
        <f ca="1">INDEX({"","_","-","="},IF(OR($D496 &gt;= AE$6, $E496 &lt; AD$6), 0, 1)+IF(OR($F496 &gt;= AE$6, $G496 &lt; AD$6), 0, 2)+1)</f>
        <v/>
      </c>
      <c r="AE496" s="68" t="str">
        <f ca="1">INDEX({"","_","-","="},IF(OR($D496 &gt;= AF$6, $E496 &lt; AE$6), 0, 1)+IF(OR($F496 &gt;= AF$6, $G496 &lt; AE$6), 0, 2)+1)</f>
        <v/>
      </c>
      <c r="AF496" s="68" t="str">
        <f ca="1">INDEX({"","_","-","="},IF(OR($D496 &gt;= AG$6, $E496 &lt; AF$6), 0, 1)+IF(OR($F496 &gt;= AG$6, $G496 &lt; AF$6), 0, 2)+1)</f>
        <v/>
      </c>
      <c r="AG496" s="68" t="str">
        <f ca="1">INDEX({"","_","-","="},IF(OR($D496 &gt;= AH$6, $E496 &lt; AG$6), 0, 1)+IF(OR($F496 &gt;= AH$6, $G496 &lt; AG$6), 0, 2)+1)</f>
        <v/>
      </c>
      <c r="AH496" s="68" t="str">
        <f ca="1">INDEX({"","_","-","="},IF(OR($D496 &gt;= AI$6, $E496 &lt; AH$6), 0, 1)+IF(OR($F496 &gt;= AI$6, $G496 &lt; AH$6), 0, 2)+1)</f>
        <v/>
      </c>
      <c r="AI496" s="68" t="str">
        <f ca="1">INDEX({"","_","-","="},IF(OR($D496 &gt;= AJ$6, $E496 &lt; AI$6), 0, 1)+IF(OR($F496 &gt;= AJ$6, $G496 &lt; AI$6), 0, 2)+1)</f>
        <v/>
      </c>
      <c r="AJ496" s="68" t="str">
        <f ca="1">INDEX({"","_","-","="},IF(OR($D496 &gt;= AK$6, $E496 &lt; AJ$6), 0, 1)+IF(OR($F496 &gt;= AK$6, $G496 &lt; AJ$6), 0, 2)+1)</f>
        <v/>
      </c>
      <c r="AK496" s="68" t="str">
        <f ca="1">INDEX({"","_","-","="},IF(OR($D496 &gt;= AL$6, $E496 &lt; AK$6), 0, 1)+IF(OR($F496 &gt;= AL$6, $G496 &lt; AK$6), 0, 2)+1)</f>
        <v/>
      </c>
      <c r="AL496" s="68" t="str">
        <f ca="1">INDEX({"","_","-","="},IF(OR($D496 &gt;= AM$6, $E496 &lt; AL$6), 0, 1)+IF(OR($F496 &gt;= AM$6, $G496 &lt; AL$6), 0, 2)+1)</f>
        <v/>
      </c>
      <c r="AM496" s="68" t="str">
        <f ca="1">INDEX({"","_","-","="},IF(OR($D496 &gt;= AN$6, $E496 &lt; AM$6), 0, 1)+IF(OR($F496 &gt;= AN$6, $G496 &lt; AM$6), 0, 2)+1)</f>
        <v/>
      </c>
      <c r="AN496" s="68" t="str">
        <f ca="1">INDEX({"","_","-","="},IF(OR($D496 &gt;= AO$6, $E496 &lt; AN$6), 0, 1)+IF(OR($F496 &gt;= AO$6, $G496 &lt; AN$6), 0, 2)+1)</f>
        <v/>
      </c>
      <c r="AO496" s="68" t="str">
        <f ca="1">INDEX({"","_","-","="},IF(OR($D496 &gt;= AP$6, $E496 &lt; AO$6), 0, 1)+IF(OR($F496 &gt;= AP$6, $G496 &lt; AO$6), 0, 2)+1)</f>
        <v/>
      </c>
      <c r="AP496" s="68" t="str">
        <f ca="1">INDEX({"","_","-","="},IF(OR($D496 &gt;= AQ$6, $E496 &lt; AP$6), 0, 1)+IF(OR($F496 &gt;= AQ$6, $G496 &lt; AP$6), 0, 2)+1)</f>
        <v/>
      </c>
      <c r="AQ496" s="68" t="str">
        <f ca="1">INDEX({"","_","-","="},IF(OR($D496 &gt;= AR$6, $E496 &lt; AQ$6), 0, 1)+IF(OR($F496 &gt;= AR$6, $G496 &lt; AQ$6), 0, 2)+1)</f>
        <v/>
      </c>
      <c r="AR496" s="68" t="str">
        <f ca="1">INDEX({"","_","-","="},IF(OR($D496 &gt;= AS$6, $E496 &lt; AR$6), 0, 1)+IF(OR($F496 &gt;= AS$6, $G496 &lt; AR$6), 0, 2)+1)</f>
        <v/>
      </c>
      <c r="AS496" s="68" t="str">
        <f ca="1">INDEX({"","_","-","="},IF(OR($D496 &gt;= AT$6, $E496 &lt; AS$6), 0, 1)+IF(OR($F496 &gt;= AT$6, $G496 &lt; AS$6), 0, 2)+1)</f>
        <v/>
      </c>
      <c r="AT496" s="68" t="str">
        <f ca="1">INDEX({"","_","-","="},IF(OR($D496 &gt;= AU$6, $E496 &lt; AT$6), 0, 1)+IF(OR($F496 &gt;= AU$6, $G496 &lt; AT$6), 0, 2)+1)</f>
        <v/>
      </c>
      <c r="AU496" s="68" t="str">
        <f ca="1">INDEX({"","_","-","="},IF(OR($D496 &gt;= AV$6, $E496 &lt; AU$6), 0, 1)+IF(OR($F496 &gt;= AV$6, $G496 &lt; AU$6), 0, 2)+1)</f>
        <v/>
      </c>
      <c r="AV496" s="68" t="str">
        <f ca="1">INDEX({"","_","-","="},IF(OR($D496 &gt;= AW$6, $E496 &lt; AV$6), 0, 1)+IF(OR($F496 &gt;= AW$6, $G496 &lt; AV$6), 0, 2)+1)</f>
        <v/>
      </c>
      <c r="AW496" s="68" t="str">
        <f ca="1">INDEX({"","_","-","="},IF(OR($D496 &gt;= AX$6, $E496 &lt; AW$6), 0, 1)+IF(OR($F496 &gt;= AX$6, $G496 &lt; AW$6), 0, 2)+1)</f>
        <v/>
      </c>
      <c r="AX496" s="68" t="str">
        <f ca="1">INDEX({"","_","-","="},IF(OR($D496 &gt;= AY$6, $E496 &lt; AX$6), 0, 1)+IF(OR($F496 &gt;= AY$6, $G496 &lt; AX$6), 0, 2)+1)</f>
        <v/>
      </c>
      <c r="AY496" s="68" t="str">
        <f ca="1">INDEX({"","_","-","="},IF(OR($D496 &gt;= AZ$6, $E496 &lt; AY$6), 0, 1)+IF(OR($F496 &gt;= AZ$6, $G496 &lt; AY$6), 0, 2)+1)</f>
        <v/>
      </c>
      <c r="AZ496" s="68" t="str">
        <f ca="1">INDEX({"","_","-","="},IF(OR($D496 &gt;= BA$6, $E496 &lt; AZ$6), 0, 1)+IF(OR($F496 &gt;= BA$6, $G496 &lt; AZ$6), 0, 2)+1)</f>
        <v/>
      </c>
      <c r="BA496" s="68" t="str">
        <f ca="1">INDEX({"","_","-","="},IF(OR($D496 &gt;= BB$6, $E496 &lt; BA$6), 0, 1)+IF(OR($F496 &gt;= BB$6, $G496 &lt; BA$6), 0, 2)+1)</f>
        <v/>
      </c>
      <c r="BB496" s="68" t="str">
        <f ca="1">INDEX({"","_","-","="},IF(OR($D496 &gt;= BC$6, $E496 &lt; BB$6), 0, 1)+IF(OR($F496 &gt;= BC$6, $G496 &lt; BB$6), 0, 2)+1)</f>
        <v/>
      </c>
      <c r="BC496" s="68" t="str">
        <f ca="1">INDEX({"","_","-","="},IF(OR($D496 &gt;= BD$6, $E496 &lt; BC$6), 0, 1)+IF(OR($F496 &gt;= BD$6, $G496 &lt; BC$6), 0, 2)+1)</f>
        <v/>
      </c>
      <c r="BD496" s="68" t="str">
        <f ca="1">INDEX({"","_","-","="},IF(OR($D496 &gt;= BE$6, $E496 &lt; BD$6), 0, 1)+IF(OR($F496 &gt;= BE$6, $G496 &lt; BD$6), 0, 2)+1)</f>
        <v/>
      </c>
      <c r="BE496" s="68" t="str">
        <f ca="1">INDEX({"","_","-","="},IF(OR($D496 &gt;= BF$6, $E496 &lt; BE$6), 0, 1)+IF(OR($F496 &gt;= BF$6, $G496 &lt; BE$6), 0, 2)+1)</f>
        <v/>
      </c>
      <c r="BF496" s="68" t="str">
        <f ca="1">INDEX({"","_","-","="},IF(OR($D496 &gt;= BG$6, $E496 &lt; BF$6), 0, 1)+IF(OR($F496 &gt;= BG$6, $G496 &lt; BF$6), 0, 2)+1)</f>
        <v/>
      </c>
      <c r="BG496" s="68" t="str">
        <f ca="1">INDEX({"","_","-","="},IF(OR($D496 &gt;= BH$6, $E496 &lt; BG$6), 0, 1)+IF(OR($F496 &gt;= BH$6, $G496 &lt; BG$6), 0, 2)+1)</f>
        <v/>
      </c>
      <c r="BH496" s="68" t="str">
        <f ca="1">INDEX({"","_","-","="},IF(OR($D496 &gt;= BI$6, $E496 &lt; BH$6), 0, 1)+IF(OR($F496 &gt;= BI$6, $G496 &lt; BH$6), 0, 2)+1)</f>
        <v/>
      </c>
      <c r="BI496" s="68" t="str">
        <f ca="1">INDEX({"","_","-","="},IF(OR($D496 &gt;= BJ$6, $E496 &lt; BI$6), 0, 1)+IF(OR($F496 &gt;= BJ$6, $G496 &lt; BI$6), 0, 2)+1)</f>
        <v/>
      </c>
      <c r="BJ496" s="68" t="str">
        <f ca="1">INDEX({"","_","-","="},IF(OR($D496 &gt;= BK$6, $E496 &lt; BJ$6), 0, 1)+IF(OR($F496 &gt;= BK$6, $G496 &lt; BJ$6), 0, 2)+1)</f>
        <v/>
      </c>
      <c r="BK496" s="68" t="str">
        <f ca="1">INDEX({"","_","-","="},IF(OR($D496 &gt;= BL$6, $E496 &lt; BK$6), 0, 1)+IF(OR($F496 &gt;= BL$6, $G496 &lt; BK$6), 0, 2)+1)</f>
        <v/>
      </c>
      <c r="BL496" s="68" t="str">
        <f ca="1">INDEX({"","_","-","="},IF(OR($D496 &gt;= BM$6, $E496 &lt; BL$6), 0, 1)+IF(OR($F496 &gt;= BM$6, $G496 &lt; BL$6), 0, 2)+1)</f>
        <v/>
      </c>
      <c r="BM496" s="68" t="str">
        <f ca="1">INDEX({"","_","-","="},IF(OR($D496 &gt;= BN$6, $E496 &lt; BM$6), 0, 1)+IF(OR($F496 &gt;= BN$6, $G496 &lt; BM$6), 0, 2)+1)</f>
        <v/>
      </c>
      <c r="BN496" s="68" t="str">
        <f ca="1">INDEX({"","_","-","="},IF(OR($D496 &gt;= BO$6, $E496 &lt; BN$6), 0, 1)+IF(OR($F496 &gt;= BO$6, $G496 &lt; BN$6), 0, 2)+1)</f>
        <v/>
      </c>
      <c r="BO496" s="68" t="str">
        <f ca="1">INDEX({"","_","-","="},IF(OR($D496 &gt;= BP$6, $E496 &lt; BO$6), 0, 1)+IF(OR($F496 &gt;= BP$6, $G496 &lt; BO$6), 0, 2)+1)</f>
        <v/>
      </c>
      <c r="BP496" s="68" t="str">
        <f ca="1">INDEX({"","_","-","="},IF(OR($D496 &gt;= BQ$6, $E496 &lt; BP$6), 0, 1)+IF(OR($F496 &gt;= BQ$6, $G496 &lt; BP$6), 0, 2)+1)</f>
        <v/>
      </c>
      <c r="BQ496" s="68" t="str">
        <f ca="1">INDEX({"","_","-","="},IF(OR($D496 &gt;= BR$6, $E496 &lt; BQ$6), 0, 1)+IF(OR($F496 &gt;= BR$6, $G496 &lt; BQ$6), 0, 2)+1)</f>
        <v/>
      </c>
      <c r="BR496" s="68" t="str">
        <f ca="1">INDEX({"","_","-","="},IF(OR($D496 &gt;= BS$6, $E496 &lt; BR$6), 0, 1)+IF(OR($F496 &gt;= BS$6, $G496 &lt; BR$6), 0, 2)+1)</f>
        <v/>
      </c>
      <c r="BS496" s="68" t="str">
        <f ca="1">INDEX({"","_","-","="},IF(OR($D496 &gt;= BT$6, $E496 &lt; BS$6), 0, 1)+IF(OR($F496 &gt;= BT$6, $G496 &lt; BS$6), 0, 2)+1)</f>
        <v/>
      </c>
      <c r="BT496" s="68" t="str">
        <f ca="1">INDEX({"","_","-","="},IF(OR($D496 &gt;= BU$6, $E496 &lt; BT$6), 0, 1)+IF(OR($F496 &gt;= BU$6, $G496 &lt; BT$6), 0, 2)+1)</f>
        <v/>
      </c>
      <c r="BU496" s="68" t="str">
        <f ca="1">INDEX({"","_","-","="},IF(OR($D496 &gt;= BV$6, $E496 &lt; BU$6), 0, 1)+IF(OR($F496 &gt;= BV$6, $G496 &lt; BU$6), 0, 2)+1)</f>
        <v/>
      </c>
      <c r="BV496" s="68" t="str">
        <f ca="1">INDEX({"","_","-","="},IF(OR($D496 &gt;= BW$6, $E496 &lt; BV$6), 0, 1)+IF(OR($F496 &gt;= BW$6, $G496 &lt; BV$6), 0, 2)+1)</f>
        <v/>
      </c>
      <c r="BW496" s="68" t="str">
        <f ca="1">INDEX({"","_","-","="},IF(OR($D496 &gt;= BX$6, $E496 &lt; BW$6), 0, 1)+IF(OR($F496 &gt;= BX$6, $G496 &lt; BW$6), 0, 2)+1)</f>
        <v/>
      </c>
      <c r="BX496" s="68" t="str">
        <f ca="1">INDEX({"","_","-","="},IF(OR($D496 &gt;= BY$6, $E496 &lt; BX$6), 0, 1)+IF(OR($F496 &gt;= BY$6, $G496 &lt; BX$6), 0, 2)+1)</f>
        <v/>
      </c>
      <c r="BY496" s="68" t="str">
        <f ca="1">INDEX({"","_","-","="},IF(OR($D496 &gt;= BZ$6, $E496 &lt; BY$6), 0, 1)+IF(OR($F496 &gt;= BZ$6, $G496 &lt; BY$6), 0, 2)+1)</f>
        <v/>
      </c>
      <c r="BZ496" s="68" t="str">
        <f ca="1">INDEX({"","_","-","="},IF(OR($D496 &gt;= CA$6, $E496 &lt; BZ$6), 0, 1)+IF(OR($F496 &gt;= CA$6, $G496 &lt; BZ$6), 0, 2)+1)</f>
        <v/>
      </c>
      <c r="CA496" s="68" t="str">
        <f ca="1">INDEX({"","_","-","="},IF(OR($D496 &gt;= CB$6, $E496 &lt; CA$6), 0, 1)+IF(OR($F496 &gt;= CB$6, $G496 &lt; CA$6), 0, 2)+1)</f>
        <v/>
      </c>
      <c r="CB496" s="68" t="str">
        <f ca="1">INDEX({"","_","-","="},IF(OR($D496 &gt;= CC$6, $E496 &lt; CB$6), 0, 1)+IF(OR($F496 &gt;= CC$6, $G496 &lt; CB$6), 0, 2)+1)</f>
        <v/>
      </c>
      <c r="CC496" s="68" t="str">
        <f ca="1">INDEX({"","_","-","="},IF(OR($D496 &gt;= CD$6, $E496 &lt; CC$6), 0, 1)+IF(OR($F496 &gt;= CD$6, $G496 &lt; CC$6), 0, 2)+1)</f>
        <v/>
      </c>
      <c r="CD496" s="68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IF('临-进度'!M492,'临-进度'!$A492,"")</f>
        <v/>
      </c>
      <c r="B497" s="8" t="str">
        <f ca="1">IF('临-进度'!M492,'临-进度'!$B492,"")</f>
        <v/>
      </c>
      <c r="C497" s="8" t="str">
        <f ca="1">IF('临-进度'!M492,'临-进度'!$E492,"")</f>
        <v/>
      </c>
      <c r="D497" s="40" t="str">
        <f ca="1">IF('临-进度'!$M492,'临-进度'!$I492,"")</f>
        <v/>
      </c>
      <c r="E497" s="40" t="str">
        <f ca="1">IF('临-进度'!$M492,'临-进度'!$AE492,"")</f>
        <v/>
      </c>
      <c r="F497" s="40" t="str">
        <f ca="1">IF('临-进度'!$M492,'临-进度'!$J492,"")</f>
        <v/>
      </c>
      <c r="G497" s="73" t="str">
        <f ca="1">IF('临-进度'!$M492,'临-进度'!$AF492,"")</f>
        <v/>
      </c>
      <c r="H497" s="68" t="str">
        <f ca="1">INDEX({"","_","-","="},IF(OR($D497 &gt;= I$6, $E497 &lt; H$6), 0, 1)+IF(OR($F497 &gt;= I$6, $G497 &lt; H$6), 0, 2)+1)</f>
        <v/>
      </c>
      <c r="I497" s="68" t="str">
        <f ca="1">INDEX({"","_","-","="},IF(OR($D497 &gt;= J$6, $E497 &lt; I$6), 0, 1)+IF(OR($F497 &gt;= J$6, $G497 &lt; I$6), 0, 2)+1)</f>
        <v/>
      </c>
      <c r="J497" s="68" t="str">
        <f ca="1">INDEX({"","_","-","="},IF(OR($D497 &gt;= K$6, $E497 &lt; J$6), 0, 1)+IF(OR($F497 &gt;= K$6, $G497 &lt; J$6), 0, 2)+1)</f>
        <v/>
      </c>
      <c r="K497" s="68" t="str">
        <f ca="1">INDEX({"","_","-","="},IF(OR($D497 &gt;= L$6, $E497 &lt; K$6), 0, 1)+IF(OR($F497 &gt;= L$6, $G497 &lt; K$6), 0, 2)+1)</f>
        <v/>
      </c>
      <c r="L497" s="68" t="str">
        <f ca="1">INDEX({"","_","-","="},IF(OR($D497 &gt;= M$6, $E497 &lt; L$6), 0, 1)+IF(OR($F497 &gt;= M$6, $G497 &lt; L$6), 0, 2)+1)</f>
        <v/>
      </c>
      <c r="M497" s="68" t="str">
        <f ca="1">INDEX({"","_","-","="},IF(OR($D497 &gt;= N$6, $E497 &lt; M$6), 0, 1)+IF(OR($F497 &gt;= N$6, $G497 &lt; M$6), 0, 2)+1)</f>
        <v/>
      </c>
      <c r="N497" s="68" t="str">
        <f ca="1">INDEX({"","_","-","="},IF(OR($D497 &gt;= O$6, $E497 &lt; N$6), 0, 1)+IF(OR($F497 &gt;= O$6, $G497 &lt; N$6), 0, 2)+1)</f>
        <v/>
      </c>
      <c r="O497" s="68" t="str">
        <f ca="1">INDEX({"","_","-","="},IF(OR($D497 &gt;= P$6, $E497 &lt; O$6), 0, 1)+IF(OR($F497 &gt;= P$6, $G497 &lt; O$6), 0, 2)+1)</f>
        <v/>
      </c>
      <c r="P497" s="68" t="str">
        <f ca="1">INDEX({"","_","-","="},IF(OR($D497 &gt;= Q$6, $E497 &lt; P$6), 0, 1)+IF(OR($F497 &gt;= Q$6, $G497 &lt; P$6), 0, 2)+1)</f>
        <v/>
      </c>
      <c r="Q497" s="68" t="str">
        <f ca="1">INDEX({"","_","-","="},IF(OR($D497 &gt;= R$6, $E497 &lt; Q$6), 0, 1)+IF(OR($F497 &gt;= R$6, $G497 &lt; Q$6), 0, 2)+1)</f>
        <v/>
      </c>
      <c r="R497" s="68" t="str">
        <f ca="1">INDEX({"","_","-","="},IF(OR($D497 &gt;= S$6, $E497 &lt; R$6), 0, 1)+IF(OR($F497 &gt;= S$6, $G497 &lt; R$6), 0, 2)+1)</f>
        <v/>
      </c>
      <c r="S497" s="68" t="str">
        <f ca="1">INDEX({"","_","-","="},IF(OR($D497 &gt;= T$6, $E497 &lt; S$6), 0, 1)+IF(OR($F497 &gt;= T$6, $G497 &lt; S$6), 0, 2)+1)</f>
        <v/>
      </c>
      <c r="T497" s="68" t="str">
        <f ca="1">INDEX({"","_","-","="},IF(OR($D497 &gt;= U$6, $E497 &lt; T$6), 0, 1)+IF(OR($F497 &gt;= U$6, $G497 &lt; T$6), 0, 2)+1)</f>
        <v/>
      </c>
      <c r="U497" s="68" t="str">
        <f ca="1">INDEX({"","_","-","="},IF(OR($D497 &gt;= V$6, $E497 &lt; U$6), 0, 1)+IF(OR($F497 &gt;= V$6, $G497 &lt; U$6), 0, 2)+1)</f>
        <v/>
      </c>
      <c r="V497" s="68" t="str">
        <f ca="1">INDEX({"","_","-","="},IF(OR($D497 &gt;= W$6, $E497 &lt; V$6), 0, 1)+IF(OR($F497 &gt;= W$6, $G497 &lt; V$6), 0, 2)+1)</f>
        <v/>
      </c>
      <c r="W497" s="68" t="str">
        <f ca="1">INDEX({"","_","-","="},IF(OR($D497 &gt;= X$6, $E497 &lt; W$6), 0, 1)+IF(OR($F497 &gt;= X$6, $G497 &lt; W$6), 0, 2)+1)</f>
        <v/>
      </c>
      <c r="X497" s="68" t="str">
        <f ca="1">INDEX({"","_","-","="},IF(OR($D497 &gt;= Y$6, $E497 &lt; X$6), 0, 1)+IF(OR($F497 &gt;= Y$6, $G497 &lt; X$6), 0, 2)+1)</f>
        <v/>
      </c>
      <c r="Y497" s="68" t="str">
        <f ca="1">INDEX({"","_","-","="},IF(OR($D497 &gt;= Z$6, $E497 &lt; Y$6), 0, 1)+IF(OR($F497 &gt;= Z$6, $G497 &lt; Y$6), 0, 2)+1)</f>
        <v/>
      </c>
      <c r="Z497" s="68" t="str">
        <f ca="1">INDEX({"","_","-","="},IF(OR($D497 &gt;= AA$6, $E497 &lt; Z$6), 0, 1)+IF(OR($F497 &gt;= AA$6, $G497 &lt; Z$6), 0, 2)+1)</f>
        <v/>
      </c>
      <c r="AA497" s="68" t="str">
        <f ca="1">INDEX({"","_","-","="},IF(OR($D497 &gt;= AB$6, $E497 &lt; AA$6), 0, 1)+IF(OR($F497 &gt;= AB$6, $G497 &lt; AA$6), 0, 2)+1)</f>
        <v/>
      </c>
      <c r="AB497" s="68" t="str">
        <f ca="1">INDEX({"","_","-","="},IF(OR($D497 &gt;= AC$6, $E497 &lt; AB$6), 0, 1)+IF(OR($F497 &gt;= AC$6, $G497 &lt; AB$6), 0, 2)+1)</f>
        <v/>
      </c>
      <c r="AC497" s="68" t="str">
        <f ca="1">INDEX({"","_","-","="},IF(OR($D497 &gt;= AD$6, $E497 &lt; AC$6), 0, 1)+IF(OR($F497 &gt;= AD$6, $G497 &lt; AC$6), 0, 2)+1)</f>
        <v/>
      </c>
      <c r="AD497" s="68" t="str">
        <f ca="1">INDEX({"","_","-","="},IF(OR($D497 &gt;= AE$6, $E497 &lt; AD$6), 0, 1)+IF(OR($F497 &gt;= AE$6, $G497 &lt; AD$6), 0, 2)+1)</f>
        <v/>
      </c>
      <c r="AE497" s="68" t="str">
        <f ca="1">INDEX({"","_","-","="},IF(OR($D497 &gt;= AF$6, $E497 &lt; AE$6), 0, 1)+IF(OR($F497 &gt;= AF$6, $G497 &lt; AE$6), 0, 2)+1)</f>
        <v/>
      </c>
      <c r="AF497" s="68" t="str">
        <f ca="1">INDEX({"","_","-","="},IF(OR($D497 &gt;= AG$6, $E497 &lt; AF$6), 0, 1)+IF(OR($F497 &gt;= AG$6, $G497 &lt; AF$6), 0, 2)+1)</f>
        <v/>
      </c>
      <c r="AG497" s="68" t="str">
        <f ca="1">INDEX({"","_","-","="},IF(OR($D497 &gt;= AH$6, $E497 &lt; AG$6), 0, 1)+IF(OR($F497 &gt;= AH$6, $G497 &lt; AG$6), 0, 2)+1)</f>
        <v/>
      </c>
      <c r="AH497" s="68" t="str">
        <f ca="1">INDEX({"","_","-","="},IF(OR($D497 &gt;= AI$6, $E497 &lt; AH$6), 0, 1)+IF(OR($F497 &gt;= AI$6, $G497 &lt; AH$6), 0, 2)+1)</f>
        <v/>
      </c>
      <c r="AI497" s="68" t="str">
        <f ca="1">INDEX({"","_","-","="},IF(OR($D497 &gt;= AJ$6, $E497 &lt; AI$6), 0, 1)+IF(OR($F497 &gt;= AJ$6, $G497 &lt; AI$6), 0, 2)+1)</f>
        <v/>
      </c>
      <c r="AJ497" s="68" t="str">
        <f ca="1">INDEX({"","_","-","="},IF(OR($D497 &gt;= AK$6, $E497 &lt; AJ$6), 0, 1)+IF(OR($F497 &gt;= AK$6, $G497 &lt; AJ$6), 0, 2)+1)</f>
        <v/>
      </c>
      <c r="AK497" s="68" t="str">
        <f ca="1">INDEX({"","_","-","="},IF(OR($D497 &gt;= AL$6, $E497 &lt; AK$6), 0, 1)+IF(OR($F497 &gt;= AL$6, $G497 &lt; AK$6), 0, 2)+1)</f>
        <v/>
      </c>
      <c r="AL497" s="68" t="str">
        <f ca="1">INDEX({"","_","-","="},IF(OR($D497 &gt;= AM$6, $E497 &lt; AL$6), 0, 1)+IF(OR($F497 &gt;= AM$6, $G497 &lt; AL$6), 0, 2)+1)</f>
        <v/>
      </c>
      <c r="AM497" s="68" t="str">
        <f ca="1">INDEX({"","_","-","="},IF(OR($D497 &gt;= AN$6, $E497 &lt; AM$6), 0, 1)+IF(OR($F497 &gt;= AN$6, $G497 &lt; AM$6), 0, 2)+1)</f>
        <v/>
      </c>
      <c r="AN497" s="68" t="str">
        <f ca="1">INDEX({"","_","-","="},IF(OR($D497 &gt;= AO$6, $E497 &lt; AN$6), 0, 1)+IF(OR($F497 &gt;= AO$6, $G497 &lt; AN$6), 0, 2)+1)</f>
        <v/>
      </c>
      <c r="AO497" s="68" t="str">
        <f ca="1">INDEX({"","_","-","="},IF(OR($D497 &gt;= AP$6, $E497 &lt; AO$6), 0, 1)+IF(OR($F497 &gt;= AP$6, $G497 &lt; AO$6), 0, 2)+1)</f>
        <v/>
      </c>
      <c r="AP497" s="68" t="str">
        <f ca="1">INDEX({"","_","-","="},IF(OR($D497 &gt;= AQ$6, $E497 &lt; AP$6), 0, 1)+IF(OR($F497 &gt;= AQ$6, $G497 &lt; AP$6), 0, 2)+1)</f>
        <v/>
      </c>
      <c r="AQ497" s="68" t="str">
        <f ca="1">INDEX({"","_","-","="},IF(OR($D497 &gt;= AR$6, $E497 &lt; AQ$6), 0, 1)+IF(OR($F497 &gt;= AR$6, $G497 &lt; AQ$6), 0, 2)+1)</f>
        <v/>
      </c>
      <c r="AR497" s="68" t="str">
        <f ca="1">INDEX({"","_","-","="},IF(OR($D497 &gt;= AS$6, $E497 &lt; AR$6), 0, 1)+IF(OR($F497 &gt;= AS$6, $G497 &lt; AR$6), 0, 2)+1)</f>
        <v/>
      </c>
      <c r="AS497" s="68" t="str">
        <f ca="1">INDEX({"","_","-","="},IF(OR($D497 &gt;= AT$6, $E497 &lt; AS$6), 0, 1)+IF(OR($F497 &gt;= AT$6, $G497 &lt; AS$6), 0, 2)+1)</f>
        <v/>
      </c>
      <c r="AT497" s="68" t="str">
        <f ca="1">INDEX({"","_","-","="},IF(OR($D497 &gt;= AU$6, $E497 &lt; AT$6), 0, 1)+IF(OR($F497 &gt;= AU$6, $G497 &lt; AT$6), 0, 2)+1)</f>
        <v/>
      </c>
      <c r="AU497" s="68" t="str">
        <f ca="1">INDEX({"","_","-","="},IF(OR($D497 &gt;= AV$6, $E497 &lt; AU$6), 0, 1)+IF(OR($F497 &gt;= AV$6, $G497 &lt; AU$6), 0, 2)+1)</f>
        <v/>
      </c>
      <c r="AV497" s="68" t="str">
        <f ca="1">INDEX({"","_","-","="},IF(OR($D497 &gt;= AW$6, $E497 &lt; AV$6), 0, 1)+IF(OR($F497 &gt;= AW$6, $G497 &lt; AV$6), 0, 2)+1)</f>
        <v/>
      </c>
      <c r="AW497" s="68" t="str">
        <f ca="1">INDEX({"","_","-","="},IF(OR($D497 &gt;= AX$6, $E497 &lt; AW$6), 0, 1)+IF(OR($F497 &gt;= AX$6, $G497 &lt; AW$6), 0, 2)+1)</f>
        <v/>
      </c>
      <c r="AX497" s="68" t="str">
        <f ca="1">INDEX({"","_","-","="},IF(OR($D497 &gt;= AY$6, $E497 &lt; AX$6), 0, 1)+IF(OR($F497 &gt;= AY$6, $G497 &lt; AX$6), 0, 2)+1)</f>
        <v/>
      </c>
      <c r="AY497" s="68" t="str">
        <f ca="1">INDEX({"","_","-","="},IF(OR($D497 &gt;= AZ$6, $E497 &lt; AY$6), 0, 1)+IF(OR($F497 &gt;= AZ$6, $G497 &lt; AY$6), 0, 2)+1)</f>
        <v/>
      </c>
      <c r="AZ497" s="68" t="str">
        <f ca="1">INDEX({"","_","-","="},IF(OR($D497 &gt;= BA$6, $E497 &lt; AZ$6), 0, 1)+IF(OR($F497 &gt;= BA$6, $G497 &lt; AZ$6), 0, 2)+1)</f>
        <v/>
      </c>
      <c r="BA497" s="68" t="str">
        <f ca="1">INDEX({"","_","-","="},IF(OR($D497 &gt;= BB$6, $E497 &lt; BA$6), 0, 1)+IF(OR($F497 &gt;= BB$6, $G497 &lt; BA$6), 0, 2)+1)</f>
        <v/>
      </c>
      <c r="BB497" s="68" t="str">
        <f ca="1">INDEX({"","_","-","="},IF(OR($D497 &gt;= BC$6, $E497 &lt; BB$6), 0, 1)+IF(OR($F497 &gt;= BC$6, $G497 &lt; BB$6), 0, 2)+1)</f>
        <v/>
      </c>
      <c r="BC497" s="68" t="str">
        <f ca="1">INDEX({"","_","-","="},IF(OR($D497 &gt;= BD$6, $E497 &lt; BC$6), 0, 1)+IF(OR($F497 &gt;= BD$6, $G497 &lt; BC$6), 0, 2)+1)</f>
        <v/>
      </c>
      <c r="BD497" s="68" t="str">
        <f ca="1">INDEX({"","_","-","="},IF(OR($D497 &gt;= BE$6, $E497 &lt; BD$6), 0, 1)+IF(OR($F497 &gt;= BE$6, $G497 &lt; BD$6), 0, 2)+1)</f>
        <v/>
      </c>
      <c r="BE497" s="68" t="str">
        <f ca="1">INDEX({"","_","-","="},IF(OR($D497 &gt;= BF$6, $E497 &lt; BE$6), 0, 1)+IF(OR($F497 &gt;= BF$6, $G497 &lt; BE$6), 0, 2)+1)</f>
        <v/>
      </c>
      <c r="BF497" s="68" t="str">
        <f ca="1">INDEX({"","_","-","="},IF(OR($D497 &gt;= BG$6, $E497 &lt; BF$6), 0, 1)+IF(OR($F497 &gt;= BG$6, $G497 &lt; BF$6), 0, 2)+1)</f>
        <v/>
      </c>
      <c r="BG497" s="68" t="str">
        <f ca="1">INDEX({"","_","-","="},IF(OR($D497 &gt;= BH$6, $E497 &lt; BG$6), 0, 1)+IF(OR($F497 &gt;= BH$6, $G497 &lt; BG$6), 0, 2)+1)</f>
        <v/>
      </c>
      <c r="BH497" s="68" t="str">
        <f ca="1">INDEX({"","_","-","="},IF(OR($D497 &gt;= BI$6, $E497 &lt; BH$6), 0, 1)+IF(OR($F497 &gt;= BI$6, $G497 &lt; BH$6), 0, 2)+1)</f>
        <v/>
      </c>
      <c r="BI497" s="68" t="str">
        <f ca="1">INDEX({"","_","-","="},IF(OR($D497 &gt;= BJ$6, $E497 &lt; BI$6), 0, 1)+IF(OR($F497 &gt;= BJ$6, $G497 &lt; BI$6), 0, 2)+1)</f>
        <v/>
      </c>
      <c r="BJ497" s="68" t="str">
        <f ca="1">INDEX({"","_","-","="},IF(OR($D497 &gt;= BK$6, $E497 &lt; BJ$6), 0, 1)+IF(OR($F497 &gt;= BK$6, $G497 &lt; BJ$6), 0, 2)+1)</f>
        <v/>
      </c>
      <c r="BK497" s="68" t="str">
        <f ca="1">INDEX({"","_","-","="},IF(OR($D497 &gt;= BL$6, $E497 &lt; BK$6), 0, 1)+IF(OR($F497 &gt;= BL$6, $G497 &lt; BK$6), 0, 2)+1)</f>
        <v/>
      </c>
      <c r="BL497" s="68" t="str">
        <f ca="1">INDEX({"","_","-","="},IF(OR($D497 &gt;= BM$6, $E497 &lt; BL$6), 0, 1)+IF(OR($F497 &gt;= BM$6, $G497 &lt; BL$6), 0, 2)+1)</f>
        <v/>
      </c>
      <c r="BM497" s="68" t="str">
        <f ca="1">INDEX({"","_","-","="},IF(OR($D497 &gt;= BN$6, $E497 &lt; BM$6), 0, 1)+IF(OR($F497 &gt;= BN$6, $G497 &lt; BM$6), 0, 2)+1)</f>
        <v/>
      </c>
      <c r="BN497" s="68" t="str">
        <f ca="1">INDEX({"","_","-","="},IF(OR($D497 &gt;= BO$6, $E497 &lt; BN$6), 0, 1)+IF(OR($F497 &gt;= BO$6, $G497 &lt; BN$6), 0, 2)+1)</f>
        <v/>
      </c>
      <c r="BO497" s="68" t="str">
        <f ca="1">INDEX({"","_","-","="},IF(OR($D497 &gt;= BP$6, $E497 &lt; BO$6), 0, 1)+IF(OR($F497 &gt;= BP$6, $G497 &lt; BO$6), 0, 2)+1)</f>
        <v/>
      </c>
      <c r="BP497" s="68" t="str">
        <f ca="1">INDEX({"","_","-","="},IF(OR($D497 &gt;= BQ$6, $E497 &lt; BP$6), 0, 1)+IF(OR($F497 &gt;= BQ$6, $G497 &lt; BP$6), 0, 2)+1)</f>
        <v/>
      </c>
      <c r="BQ497" s="68" t="str">
        <f ca="1">INDEX({"","_","-","="},IF(OR($D497 &gt;= BR$6, $E497 &lt; BQ$6), 0, 1)+IF(OR($F497 &gt;= BR$6, $G497 &lt; BQ$6), 0, 2)+1)</f>
        <v/>
      </c>
      <c r="BR497" s="68" t="str">
        <f ca="1">INDEX({"","_","-","="},IF(OR($D497 &gt;= BS$6, $E497 &lt; BR$6), 0, 1)+IF(OR($F497 &gt;= BS$6, $G497 &lt; BR$6), 0, 2)+1)</f>
        <v/>
      </c>
      <c r="BS497" s="68" t="str">
        <f ca="1">INDEX({"","_","-","="},IF(OR($D497 &gt;= BT$6, $E497 &lt; BS$6), 0, 1)+IF(OR($F497 &gt;= BT$6, $G497 &lt; BS$6), 0, 2)+1)</f>
        <v/>
      </c>
      <c r="BT497" s="68" t="str">
        <f ca="1">INDEX({"","_","-","="},IF(OR($D497 &gt;= BU$6, $E497 &lt; BT$6), 0, 1)+IF(OR($F497 &gt;= BU$6, $G497 &lt; BT$6), 0, 2)+1)</f>
        <v/>
      </c>
      <c r="BU497" s="68" t="str">
        <f ca="1">INDEX({"","_","-","="},IF(OR($D497 &gt;= BV$6, $E497 &lt; BU$6), 0, 1)+IF(OR($F497 &gt;= BV$6, $G497 &lt; BU$6), 0, 2)+1)</f>
        <v/>
      </c>
      <c r="BV497" s="68" t="str">
        <f ca="1">INDEX({"","_","-","="},IF(OR($D497 &gt;= BW$6, $E497 &lt; BV$6), 0, 1)+IF(OR($F497 &gt;= BW$6, $G497 &lt; BV$6), 0, 2)+1)</f>
        <v/>
      </c>
      <c r="BW497" s="68" t="str">
        <f ca="1">INDEX({"","_","-","="},IF(OR($D497 &gt;= BX$6, $E497 &lt; BW$6), 0, 1)+IF(OR($F497 &gt;= BX$6, $G497 &lt; BW$6), 0, 2)+1)</f>
        <v/>
      </c>
      <c r="BX497" s="68" t="str">
        <f ca="1">INDEX({"","_","-","="},IF(OR($D497 &gt;= BY$6, $E497 &lt; BX$6), 0, 1)+IF(OR($F497 &gt;= BY$6, $G497 &lt; BX$6), 0, 2)+1)</f>
        <v/>
      </c>
      <c r="BY497" s="68" t="str">
        <f ca="1">INDEX({"","_","-","="},IF(OR($D497 &gt;= BZ$6, $E497 &lt; BY$6), 0, 1)+IF(OR($F497 &gt;= BZ$6, $G497 &lt; BY$6), 0, 2)+1)</f>
        <v/>
      </c>
      <c r="BZ497" s="68" t="str">
        <f ca="1">INDEX({"","_","-","="},IF(OR($D497 &gt;= CA$6, $E497 &lt; BZ$6), 0, 1)+IF(OR($F497 &gt;= CA$6, $G497 &lt; BZ$6), 0, 2)+1)</f>
        <v/>
      </c>
      <c r="CA497" s="68" t="str">
        <f ca="1">INDEX({"","_","-","="},IF(OR($D497 &gt;= CB$6, $E497 &lt; CA$6), 0, 1)+IF(OR($F497 &gt;= CB$6, $G497 &lt; CA$6), 0, 2)+1)</f>
        <v/>
      </c>
      <c r="CB497" s="68" t="str">
        <f ca="1">INDEX({"","_","-","="},IF(OR($D497 &gt;= CC$6, $E497 &lt; CB$6), 0, 1)+IF(OR($F497 &gt;= CC$6, $G497 &lt; CB$6), 0, 2)+1)</f>
        <v/>
      </c>
      <c r="CC497" s="68" t="str">
        <f ca="1">INDEX({"","_","-","="},IF(OR($D497 &gt;= CD$6, $E497 &lt; CC$6), 0, 1)+IF(OR($F497 &gt;= CD$6, $G497 &lt; CC$6), 0, 2)+1)</f>
        <v/>
      </c>
      <c r="CD497" s="68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IF('临-进度'!M493,'临-进度'!$A493,"")</f>
        <v/>
      </c>
      <c r="B498" s="8" t="str">
        <f ca="1">IF('临-进度'!M493,'临-进度'!$B493,"")</f>
        <v/>
      </c>
      <c r="C498" s="8" t="str">
        <f ca="1">IF('临-进度'!M493,'临-进度'!$E493,"")</f>
        <v/>
      </c>
      <c r="D498" s="40" t="str">
        <f ca="1">IF('临-进度'!$M493,'临-进度'!$I493,"")</f>
        <v/>
      </c>
      <c r="E498" s="40" t="str">
        <f ca="1">IF('临-进度'!$M493,'临-进度'!$AE493,"")</f>
        <v/>
      </c>
      <c r="F498" s="40" t="str">
        <f ca="1">IF('临-进度'!$M493,'临-进度'!$J493,"")</f>
        <v/>
      </c>
      <c r="G498" s="73" t="str">
        <f ca="1">IF('临-进度'!$M493,'临-进度'!$AF493,"")</f>
        <v/>
      </c>
      <c r="H498" s="68" t="str">
        <f ca="1">INDEX({"","_","-","="},IF(OR($D498 &gt;= I$6, $E498 &lt; H$6), 0, 1)+IF(OR($F498 &gt;= I$6, $G498 &lt; H$6), 0, 2)+1)</f>
        <v/>
      </c>
      <c r="I498" s="68" t="str">
        <f ca="1">INDEX({"","_","-","="},IF(OR($D498 &gt;= J$6, $E498 &lt; I$6), 0, 1)+IF(OR($F498 &gt;= J$6, $G498 &lt; I$6), 0, 2)+1)</f>
        <v/>
      </c>
      <c r="J498" s="68" t="str">
        <f ca="1">INDEX({"","_","-","="},IF(OR($D498 &gt;= K$6, $E498 &lt; J$6), 0, 1)+IF(OR($F498 &gt;= K$6, $G498 &lt; J$6), 0, 2)+1)</f>
        <v/>
      </c>
      <c r="K498" s="68" t="str">
        <f ca="1">INDEX({"","_","-","="},IF(OR($D498 &gt;= L$6, $E498 &lt; K$6), 0, 1)+IF(OR($F498 &gt;= L$6, $G498 &lt; K$6), 0, 2)+1)</f>
        <v/>
      </c>
      <c r="L498" s="68" t="str">
        <f ca="1">INDEX({"","_","-","="},IF(OR($D498 &gt;= M$6, $E498 &lt; L$6), 0, 1)+IF(OR($F498 &gt;= M$6, $G498 &lt; L$6), 0, 2)+1)</f>
        <v/>
      </c>
      <c r="M498" s="68" t="str">
        <f ca="1">INDEX({"","_","-","="},IF(OR($D498 &gt;= N$6, $E498 &lt; M$6), 0, 1)+IF(OR($F498 &gt;= N$6, $G498 &lt; M$6), 0, 2)+1)</f>
        <v/>
      </c>
      <c r="N498" s="68" t="str">
        <f ca="1">INDEX({"","_","-","="},IF(OR($D498 &gt;= O$6, $E498 &lt; N$6), 0, 1)+IF(OR($F498 &gt;= O$6, $G498 &lt; N$6), 0, 2)+1)</f>
        <v/>
      </c>
      <c r="O498" s="68" t="str">
        <f ca="1">INDEX({"","_","-","="},IF(OR($D498 &gt;= P$6, $E498 &lt; O$6), 0, 1)+IF(OR($F498 &gt;= P$6, $G498 &lt; O$6), 0, 2)+1)</f>
        <v/>
      </c>
      <c r="P498" s="68" t="str">
        <f ca="1">INDEX({"","_","-","="},IF(OR($D498 &gt;= Q$6, $E498 &lt; P$6), 0, 1)+IF(OR($F498 &gt;= Q$6, $G498 &lt; P$6), 0, 2)+1)</f>
        <v/>
      </c>
      <c r="Q498" s="68" t="str">
        <f ca="1">INDEX({"","_","-","="},IF(OR($D498 &gt;= R$6, $E498 &lt; Q$6), 0, 1)+IF(OR($F498 &gt;= R$6, $G498 &lt; Q$6), 0, 2)+1)</f>
        <v/>
      </c>
      <c r="R498" s="68" t="str">
        <f ca="1">INDEX({"","_","-","="},IF(OR($D498 &gt;= S$6, $E498 &lt; R$6), 0, 1)+IF(OR($F498 &gt;= S$6, $G498 &lt; R$6), 0, 2)+1)</f>
        <v/>
      </c>
      <c r="S498" s="68" t="str">
        <f ca="1">INDEX({"","_","-","="},IF(OR($D498 &gt;= T$6, $E498 &lt; S$6), 0, 1)+IF(OR($F498 &gt;= T$6, $G498 &lt; S$6), 0, 2)+1)</f>
        <v/>
      </c>
      <c r="T498" s="68" t="str">
        <f ca="1">INDEX({"","_","-","="},IF(OR($D498 &gt;= U$6, $E498 &lt; T$6), 0, 1)+IF(OR($F498 &gt;= U$6, $G498 &lt; T$6), 0, 2)+1)</f>
        <v/>
      </c>
      <c r="U498" s="68" t="str">
        <f ca="1">INDEX({"","_","-","="},IF(OR($D498 &gt;= V$6, $E498 &lt; U$6), 0, 1)+IF(OR($F498 &gt;= V$6, $G498 &lt; U$6), 0, 2)+1)</f>
        <v/>
      </c>
      <c r="V498" s="68" t="str">
        <f ca="1">INDEX({"","_","-","="},IF(OR($D498 &gt;= W$6, $E498 &lt; V$6), 0, 1)+IF(OR($F498 &gt;= W$6, $G498 &lt; V$6), 0, 2)+1)</f>
        <v/>
      </c>
      <c r="W498" s="68" t="str">
        <f ca="1">INDEX({"","_","-","="},IF(OR($D498 &gt;= X$6, $E498 &lt; W$6), 0, 1)+IF(OR($F498 &gt;= X$6, $G498 &lt; W$6), 0, 2)+1)</f>
        <v/>
      </c>
      <c r="X498" s="68" t="str">
        <f ca="1">INDEX({"","_","-","="},IF(OR($D498 &gt;= Y$6, $E498 &lt; X$6), 0, 1)+IF(OR($F498 &gt;= Y$6, $G498 &lt; X$6), 0, 2)+1)</f>
        <v/>
      </c>
      <c r="Y498" s="68" t="str">
        <f ca="1">INDEX({"","_","-","="},IF(OR($D498 &gt;= Z$6, $E498 &lt; Y$6), 0, 1)+IF(OR($F498 &gt;= Z$6, $G498 &lt; Y$6), 0, 2)+1)</f>
        <v/>
      </c>
      <c r="Z498" s="68" t="str">
        <f ca="1">INDEX({"","_","-","="},IF(OR($D498 &gt;= AA$6, $E498 &lt; Z$6), 0, 1)+IF(OR($F498 &gt;= AA$6, $G498 &lt; Z$6), 0, 2)+1)</f>
        <v/>
      </c>
      <c r="AA498" s="68" t="str">
        <f ca="1">INDEX({"","_","-","="},IF(OR($D498 &gt;= AB$6, $E498 &lt; AA$6), 0, 1)+IF(OR($F498 &gt;= AB$6, $G498 &lt; AA$6), 0, 2)+1)</f>
        <v/>
      </c>
      <c r="AB498" s="68" t="str">
        <f ca="1">INDEX({"","_","-","="},IF(OR($D498 &gt;= AC$6, $E498 &lt; AB$6), 0, 1)+IF(OR($F498 &gt;= AC$6, $G498 &lt; AB$6), 0, 2)+1)</f>
        <v/>
      </c>
      <c r="AC498" s="68" t="str">
        <f ca="1">INDEX({"","_","-","="},IF(OR($D498 &gt;= AD$6, $E498 &lt; AC$6), 0, 1)+IF(OR($F498 &gt;= AD$6, $G498 &lt; AC$6), 0, 2)+1)</f>
        <v/>
      </c>
      <c r="AD498" s="68" t="str">
        <f ca="1">INDEX({"","_","-","="},IF(OR($D498 &gt;= AE$6, $E498 &lt; AD$6), 0, 1)+IF(OR($F498 &gt;= AE$6, $G498 &lt; AD$6), 0, 2)+1)</f>
        <v/>
      </c>
      <c r="AE498" s="68" t="str">
        <f ca="1">INDEX({"","_","-","="},IF(OR($D498 &gt;= AF$6, $E498 &lt; AE$6), 0, 1)+IF(OR($F498 &gt;= AF$6, $G498 &lt; AE$6), 0, 2)+1)</f>
        <v/>
      </c>
      <c r="AF498" s="68" t="str">
        <f ca="1">INDEX({"","_","-","="},IF(OR($D498 &gt;= AG$6, $E498 &lt; AF$6), 0, 1)+IF(OR($F498 &gt;= AG$6, $G498 &lt; AF$6), 0, 2)+1)</f>
        <v/>
      </c>
      <c r="AG498" s="68" t="str">
        <f ca="1">INDEX({"","_","-","="},IF(OR($D498 &gt;= AH$6, $E498 &lt; AG$6), 0, 1)+IF(OR($F498 &gt;= AH$6, $G498 &lt; AG$6), 0, 2)+1)</f>
        <v/>
      </c>
      <c r="AH498" s="68" t="str">
        <f ca="1">INDEX({"","_","-","="},IF(OR($D498 &gt;= AI$6, $E498 &lt; AH$6), 0, 1)+IF(OR($F498 &gt;= AI$6, $G498 &lt; AH$6), 0, 2)+1)</f>
        <v/>
      </c>
      <c r="AI498" s="68" t="str">
        <f ca="1">INDEX({"","_","-","="},IF(OR($D498 &gt;= AJ$6, $E498 &lt; AI$6), 0, 1)+IF(OR($F498 &gt;= AJ$6, $G498 &lt; AI$6), 0, 2)+1)</f>
        <v/>
      </c>
      <c r="AJ498" s="68" t="str">
        <f ca="1">INDEX({"","_","-","="},IF(OR($D498 &gt;= AK$6, $E498 &lt; AJ$6), 0, 1)+IF(OR($F498 &gt;= AK$6, $G498 &lt; AJ$6), 0, 2)+1)</f>
        <v/>
      </c>
      <c r="AK498" s="68" t="str">
        <f ca="1">INDEX({"","_","-","="},IF(OR($D498 &gt;= AL$6, $E498 &lt; AK$6), 0, 1)+IF(OR($F498 &gt;= AL$6, $G498 &lt; AK$6), 0, 2)+1)</f>
        <v/>
      </c>
      <c r="AL498" s="68" t="str">
        <f ca="1">INDEX({"","_","-","="},IF(OR($D498 &gt;= AM$6, $E498 &lt; AL$6), 0, 1)+IF(OR($F498 &gt;= AM$6, $G498 &lt; AL$6), 0, 2)+1)</f>
        <v/>
      </c>
      <c r="AM498" s="68" t="str">
        <f ca="1">INDEX({"","_","-","="},IF(OR($D498 &gt;= AN$6, $E498 &lt; AM$6), 0, 1)+IF(OR($F498 &gt;= AN$6, $G498 &lt; AM$6), 0, 2)+1)</f>
        <v/>
      </c>
      <c r="AN498" s="68" t="str">
        <f ca="1">INDEX({"","_","-","="},IF(OR($D498 &gt;= AO$6, $E498 &lt; AN$6), 0, 1)+IF(OR($F498 &gt;= AO$6, $G498 &lt; AN$6), 0, 2)+1)</f>
        <v/>
      </c>
      <c r="AO498" s="68" t="str">
        <f ca="1">INDEX({"","_","-","="},IF(OR($D498 &gt;= AP$6, $E498 &lt; AO$6), 0, 1)+IF(OR($F498 &gt;= AP$6, $G498 &lt; AO$6), 0, 2)+1)</f>
        <v/>
      </c>
      <c r="AP498" s="68" t="str">
        <f ca="1">INDEX({"","_","-","="},IF(OR($D498 &gt;= AQ$6, $E498 &lt; AP$6), 0, 1)+IF(OR($F498 &gt;= AQ$6, $G498 &lt; AP$6), 0, 2)+1)</f>
        <v/>
      </c>
      <c r="AQ498" s="68" t="str">
        <f ca="1">INDEX({"","_","-","="},IF(OR($D498 &gt;= AR$6, $E498 &lt; AQ$6), 0, 1)+IF(OR($F498 &gt;= AR$6, $G498 &lt; AQ$6), 0, 2)+1)</f>
        <v/>
      </c>
      <c r="AR498" s="68" t="str">
        <f ca="1">INDEX({"","_","-","="},IF(OR($D498 &gt;= AS$6, $E498 &lt; AR$6), 0, 1)+IF(OR($F498 &gt;= AS$6, $G498 &lt; AR$6), 0, 2)+1)</f>
        <v/>
      </c>
      <c r="AS498" s="68" t="str">
        <f ca="1">INDEX({"","_","-","="},IF(OR($D498 &gt;= AT$6, $E498 &lt; AS$6), 0, 1)+IF(OR($F498 &gt;= AT$6, $G498 &lt; AS$6), 0, 2)+1)</f>
        <v/>
      </c>
      <c r="AT498" s="68" t="str">
        <f ca="1">INDEX({"","_","-","="},IF(OR($D498 &gt;= AU$6, $E498 &lt; AT$6), 0, 1)+IF(OR($F498 &gt;= AU$6, $G498 &lt; AT$6), 0, 2)+1)</f>
        <v/>
      </c>
      <c r="AU498" s="68" t="str">
        <f ca="1">INDEX({"","_","-","="},IF(OR($D498 &gt;= AV$6, $E498 &lt; AU$6), 0, 1)+IF(OR($F498 &gt;= AV$6, $G498 &lt; AU$6), 0, 2)+1)</f>
        <v/>
      </c>
      <c r="AV498" s="68" t="str">
        <f ca="1">INDEX({"","_","-","="},IF(OR($D498 &gt;= AW$6, $E498 &lt; AV$6), 0, 1)+IF(OR($F498 &gt;= AW$6, $G498 &lt; AV$6), 0, 2)+1)</f>
        <v/>
      </c>
      <c r="AW498" s="68" t="str">
        <f ca="1">INDEX({"","_","-","="},IF(OR($D498 &gt;= AX$6, $E498 &lt; AW$6), 0, 1)+IF(OR($F498 &gt;= AX$6, $G498 &lt; AW$6), 0, 2)+1)</f>
        <v/>
      </c>
      <c r="AX498" s="68" t="str">
        <f ca="1">INDEX({"","_","-","="},IF(OR($D498 &gt;= AY$6, $E498 &lt; AX$6), 0, 1)+IF(OR($F498 &gt;= AY$6, $G498 &lt; AX$6), 0, 2)+1)</f>
        <v/>
      </c>
      <c r="AY498" s="68" t="str">
        <f ca="1">INDEX({"","_","-","="},IF(OR($D498 &gt;= AZ$6, $E498 &lt; AY$6), 0, 1)+IF(OR($F498 &gt;= AZ$6, $G498 &lt; AY$6), 0, 2)+1)</f>
        <v/>
      </c>
      <c r="AZ498" s="68" t="str">
        <f ca="1">INDEX({"","_","-","="},IF(OR($D498 &gt;= BA$6, $E498 &lt; AZ$6), 0, 1)+IF(OR($F498 &gt;= BA$6, $G498 &lt; AZ$6), 0, 2)+1)</f>
        <v/>
      </c>
      <c r="BA498" s="68" t="str">
        <f ca="1">INDEX({"","_","-","="},IF(OR($D498 &gt;= BB$6, $E498 &lt; BA$6), 0, 1)+IF(OR($F498 &gt;= BB$6, $G498 &lt; BA$6), 0, 2)+1)</f>
        <v/>
      </c>
      <c r="BB498" s="68" t="str">
        <f ca="1">INDEX({"","_","-","="},IF(OR($D498 &gt;= BC$6, $E498 &lt; BB$6), 0, 1)+IF(OR($F498 &gt;= BC$6, $G498 &lt; BB$6), 0, 2)+1)</f>
        <v/>
      </c>
      <c r="BC498" s="68" t="str">
        <f ca="1">INDEX({"","_","-","="},IF(OR($D498 &gt;= BD$6, $E498 &lt; BC$6), 0, 1)+IF(OR($F498 &gt;= BD$6, $G498 &lt; BC$6), 0, 2)+1)</f>
        <v/>
      </c>
      <c r="BD498" s="68" t="str">
        <f ca="1">INDEX({"","_","-","="},IF(OR($D498 &gt;= BE$6, $E498 &lt; BD$6), 0, 1)+IF(OR($F498 &gt;= BE$6, $G498 &lt; BD$6), 0, 2)+1)</f>
        <v/>
      </c>
      <c r="BE498" s="68" t="str">
        <f ca="1">INDEX({"","_","-","="},IF(OR($D498 &gt;= BF$6, $E498 &lt; BE$6), 0, 1)+IF(OR($F498 &gt;= BF$6, $G498 &lt; BE$6), 0, 2)+1)</f>
        <v/>
      </c>
      <c r="BF498" s="68" t="str">
        <f ca="1">INDEX({"","_","-","="},IF(OR($D498 &gt;= BG$6, $E498 &lt; BF$6), 0, 1)+IF(OR($F498 &gt;= BG$6, $G498 &lt; BF$6), 0, 2)+1)</f>
        <v/>
      </c>
      <c r="BG498" s="68" t="str">
        <f ca="1">INDEX({"","_","-","="},IF(OR($D498 &gt;= BH$6, $E498 &lt; BG$6), 0, 1)+IF(OR($F498 &gt;= BH$6, $G498 &lt; BG$6), 0, 2)+1)</f>
        <v/>
      </c>
      <c r="BH498" s="68" t="str">
        <f ca="1">INDEX({"","_","-","="},IF(OR($D498 &gt;= BI$6, $E498 &lt; BH$6), 0, 1)+IF(OR($F498 &gt;= BI$6, $G498 &lt; BH$6), 0, 2)+1)</f>
        <v/>
      </c>
      <c r="BI498" s="68" t="str">
        <f ca="1">INDEX({"","_","-","="},IF(OR($D498 &gt;= BJ$6, $E498 &lt; BI$6), 0, 1)+IF(OR($F498 &gt;= BJ$6, $G498 &lt; BI$6), 0, 2)+1)</f>
        <v/>
      </c>
      <c r="BJ498" s="68" t="str">
        <f ca="1">INDEX({"","_","-","="},IF(OR($D498 &gt;= BK$6, $E498 &lt; BJ$6), 0, 1)+IF(OR($F498 &gt;= BK$6, $G498 &lt; BJ$6), 0, 2)+1)</f>
        <v/>
      </c>
      <c r="BK498" s="68" t="str">
        <f ca="1">INDEX({"","_","-","="},IF(OR($D498 &gt;= BL$6, $E498 &lt; BK$6), 0, 1)+IF(OR($F498 &gt;= BL$6, $G498 &lt; BK$6), 0, 2)+1)</f>
        <v/>
      </c>
      <c r="BL498" s="68" t="str">
        <f ca="1">INDEX({"","_","-","="},IF(OR($D498 &gt;= BM$6, $E498 &lt; BL$6), 0, 1)+IF(OR($F498 &gt;= BM$6, $G498 &lt; BL$6), 0, 2)+1)</f>
        <v/>
      </c>
      <c r="BM498" s="68" t="str">
        <f ca="1">INDEX({"","_","-","="},IF(OR($D498 &gt;= BN$6, $E498 &lt; BM$6), 0, 1)+IF(OR($F498 &gt;= BN$6, $G498 &lt; BM$6), 0, 2)+1)</f>
        <v/>
      </c>
      <c r="BN498" s="68" t="str">
        <f ca="1">INDEX({"","_","-","="},IF(OR($D498 &gt;= BO$6, $E498 &lt; BN$6), 0, 1)+IF(OR($F498 &gt;= BO$6, $G498 &lt; BN$6), 0, 2)+1)</f>
        <v/>
      </c>
      <c r="BO498" s="68" t="str">
        <f ca="1">INDEX({"","_","-","="},IF(OR($D498 &gt;= BP$6, $E498 &lt; BO$6), 0, 1)+IF(OR($F498 &gt;= BP$6, $G498 &lt; BO$6), 0, 2)+1)</f>
        <v/>
      </c>
      <c r="BP498" s="68" t="str">
        <f ca="1">INDEX({"","_","-","="},IF(OR($D498 &gt;= BQ$6, $E498 &lt; BP$6), 0, 1)+IF(OR($F498 &gt;= BQ$6, $G498 &lt; BP$6), 0, 2)+1)</f>
        <v/>
      </c>
      <c r="BQ498" s="68" t="str">
        <f ca="1">INDEX({"","_","-","="},IF(OR($D498 &gt;= BR$6, $E498 &lt; BQ$6), 0, 1)+IF(OR($F498 &gt;= BR$6, $G498 &lt; BQ$6), 0, 2)+1)</f>
        <v/>
      </c>
      <c r="BR498" s="68" t="str">
        <f ca="1">INDEX({"","_","-","="},IF(OR($D498 &gt;= BS$6, $E498 &lt; BR$6), 0, 1)+IF(OR($F498 &gt;= BS$6, $G498 &lt; BR$6), 0, 2)+1)</f>
        <v/>
      </c>
      <c r="BS498" s="68" t="str">
        <f ca="1">INDEX({"","_","-","="},IF(OR($D498 &gt;= BT$6, $E498 &lt; BS$6), 0, 1)+IF(OR($F498 &gt;= BT$6, $G498 &lt; BS$6), 0, 2)+1)</f>
        <v/>
      </c>
      <c r="BT498" s="68" t="str">
        <f ca="1">INDEX({"","_","-","="},IF(OR($D498 &gt;= BU$6, $E498 &lt; BT$6), 0, 1)+IF(OR($F498 &gt;= BU$6, $G498 &lt; BT$6), 0, 2)+1)</f>
        <v/>
      </c>
      <c r="BU498" s="68" t="str">
        <f ca="1">INDEX({"","_","-","="},IF(OR($D498 &gt;= BV$6, $E498 &lt; BU$6), 0, 1)+IF(OR($F498 &gt;= BV$6, $G498 &lt; BU$6), 0, 2)+1)</f>
        <v/>
      </c>
      <c r="BV498" s="68" t="str">
        <f ca="1">INDEX({"","_","-","="},IF(OR($D498 &gt;= BW$6, $E498 &lt; BV$6), 0, 1)+IF(OR($F498 &gt;= BW$6, $G498 &lt; BV$6), 0, 2)+1)</f>
        <v/>
      </c>
      <c r="BW498" s="68" t="str">
        <f ca="1">INDEX({"","_","-","="},IF(OR($D498 &gt;= BX$6, $E498 &lt; BW$6), 0, 1)+IF(OR($F498 &gt;= BX$6, $G498 &lt; BW$6), 0, 2)+1)</f>
        <v/>
      </c>
      <c r="BX498" s="68" t="str">
        <f ca="1">INDEX({"","_","-","="},IF(OR($D498 &gt;= BY$6, $E498 &lt; BX$6), 0, 1)+IF(OR($F498 &gt;= BY$6, $G498 &lt; BX$6), 0, 2)+1)</f>
        <v/>
      </c>
      <c r="BY498" s="68" t="str">
        <f ca="1">INDEX({"","_","-","="},IF(OR($D498 &gt;= BZ$6, $E498 &lt; BY$6), 0, 1)+IF(OR($F498 &gt;= BZ$6, $G498 &lt; BY$6), 0, 2)+1)</f>
        <v/>
      </c>
      <c r="BZ498" s="68" t="str">
        <f ca="1">INDEX({"","_","-","="},IF(OR($D498 &gt;= CA$6, $E498 &lt; BZ$6), 0, 1)+IF(OR($F498 &gt;= CA$6, $G498 &lt; BZ$6), 0, 2)+1)</f>
        <v/>
      </c>
      <c r="CA498" s="68" t="str">
        <f ca="1">INDEX({"","_","-","="},IF(OR($D498 &gt;= CB$6, $E498 &lt; CA$6), 0, 1)+IF(OR($F498 &gt;= CB$6, $G498 &lt; CA$6), 0, 2)+1)</f>
        <v/>
      </c>
      <c r="CB498" s="68" t="str">
        <f ca="1">INDEX({"","_","-","="},IF(OR($D498 &gt;= CC$6, $E498 &lt; CB$6), 0, 1)+IF(OR($F498 &gt;= CC$6, $G498 &lt; CB$6), 0, 2)+1)</f>
        <v/>
      </c>
      <c r="CC498" s="68" t="str">
        <f ca="1">INDEX({"","_","-","="},IF(OR($D498 &gt;= CD$6, $E498 &lt; CC$6), 0, 1)+IF(OR($F498 &gt;= CD$6, $G498 &lt; CC$6), 0, 2)+1)</f>
        <v/>
      </c>
      <c r="CD498" s="68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IF('临-进度'!M494,'临-进度'!$A494,"")</f>
        <v/>
      </c>
      <c r="B499" s="8" t="str">
        <f ca="1">IF('临-进度'!M494,'临-进度'!$B494,"")</f>
        <v/>
      </c>
      <c r="C499" s="8" t="str">
        <f ca="1">IF('临-进度'!M494,'临-进度'!$E494,"")</f>
        <v/>
      </c>
      <c r="D499" s="40" t="str">
        <f ca="1">IF('临-进度'!$M494,'临-进度'!$I494,"")</f>
        <v/>
      </c>
      <c r="E499" s="40" t="str">
        <f ca="1">IF('临-进度'!$M494,'临-进度'!$AE494,"")</f>
        <v/>
      </c>
      <c r="F499" s="40" t="str">
        <f ca="1">IF('临-进度'!$M494,'临-进度'!$J494,"")</f>
        <v/>
      </c>
      <c r="G499" s="73" t="str">
        <f ca="1">IF('临-进度'!$M494,'临-进度'!$AF494,"")</f>
        <v/>
      </c>
      <c r="H499" s="68" t="str">
        <f ca="1">INDEX({"","_","-","="},IF(OR($D499 &gt;= I$6, $E499 &lt; H$6), 0, 1)+IF(OR($F499 &gt;= I$6, $G499 &lt; H$6), 0, 2)+1)</f>
        <v/>
      </c>
      <c r="I499" s="68" t="str">
        <f ca="1">INDEX({"","_","-","="},IF(OR($D499 &gt;= J$6, $E499 &lt; I$6), 0, 1)+IF(OR($F499 &gt;= J$6, $G499 &lt; I$6), 0, 2)+1)</f>
        <v/>
      </c>
      <c r="J499" s="68" t="str">
        <f ca="1">INDEX({"","_","-","="},IF(OR($D499 &gt;= K$6, $E499 &lt; J$6), 0, 1)+IF(OR($F499 &gt;= K$6, $G499 &lt; J$6), 0, 2)+1)</f>
        <v/>
      </c>
      <c r="K499" s="68" t="str">
        <f ca="1">INDEX({"","_","-","="},IF(OR($D499 &gt;= L$6, $E499 &lt; K$6), 0, 1)+IF(OR($F499 &gt;= L$6, $G499 &lt; K$6), 0, 2)+1)</f>
        <v/>
      </c>
      <c r="L499" s="68" t="str">
        <f ca="1">INDEX({"","_","-","="},IF(OR($D499 &gt;= M$6, $E499 &lt; L$6), 0, 1)+IF(OR($F499 &gt;= M$6, $G499 &lt; L$6), 0, 2)+1)</f>
        <v/>
      </c>
      <c r="M499" s="68" t="str">
        <f ca="1">INDEX({"","_","-","="},IF(OR($D499 &gt;= N$6, $E499 &lt; M$6), 0, 1)+IF(OR($F499 &gt;= N$6, $G499 &lt; M$6), 0, 2)+1)</f>
        <v/>
      </c>
      <c r="N499" s="68" t="str">
        <f ca="1">INDEX({"","_","-","="},IF(OR($D499 &gt;= O$6, $E499 &lt; N$6), 0, 1)+IF(OR($F499 &gt;= O$6, $G499 &lt; N$6), 0, 2)+1)</f>
        <v/>
      </c>
      <c r="O499" s="68" t="str">
        <f ca="1">INDEX({"","_","-","="},IF(OR($D499 &gt;= P$6, $E499 &lt; O$6), 0, 1)+IF(OR($F499 &gt;= P$6, $G499 &lt; O$6), 0, 2)+1)</f>
        <v/>
      </c>
      <c r="P499" s="68" t="str">
        <f ca="1">INDEX({"","_","-","="},IF(OR($D499 &gt;= Q$6, $E499 &lt; P$6), 0, 1)+IF(OR($F499 &gt;= Q$6, $G499 &lt; P$6), 0, 2)+1)</f>
        <v/>
      </c>
      <c r="Q499" s="68" t="str">
        <f ca="1">INDEX({"","_","-","="},IF(OR($D499 &gt;= R$6, $E499 &lt; Q$6), 0, 1)+IF(OR($F499 &gt;= R$6, $G499 &lt; Q$6), 0, 2)+1)</f>
        <v/>
      </c>
      <c r="R499" s="68" t="str">
        <f ca="1">INDEX({"","_","-","="},IF(OR($D499 &gt;= S$6, $E499 &lt; R$6), 0, 1)+IF(OR($F499 &gt;= S$6, $G499 &lt; R$6), 0, 2)+1)</f>
        <v/>
      </c>
      <c r="S499" s="68" t="str">
        <f ca="1">INDEX({"","_","-","="},IF(OR($D499 &gt;= T$6, $E499 &lt; S$6), 0, 1)+IF(OR($F499 &gt;= T$6, $G499 &lt; S$6), 0, 2)+1)</f>
        <v/>
      </c>
      <c r="T499" s="68" t="str">
        <f ca="1">INDEX({"","_","-","="},IF(OR($D499 &gt;= U$6, $E499 &lt; T$6), 0, 1)+IF(OR($F499 &gt;= U$6, $G499 &lt; T$6), 0, 2)+1)</f>
        <v/>
      </c>
      <c r="U499" s="68" t="str">
        <f ca="1">INDEX({"","_","-","="},IF(OR($D499 &gt;= V$6, $E499 &lt; U$6), 0, 1)+IF(OR($F499 &gt;= V$6, $G499 &lt; U$6), 0, 2)+1)</f>
        <v/>
      </c>
      <c r="V499" s="68" t="str">
        <f ca="1">INDEX({"","_","-","="},IF(OR($D499 &gt;= W$6, $E499 &lt; V$6), 0, 1)+IF(OR($F499 &gt;= W$6, $G499 &lt; V$6), 0, 2)+1)</f>
        <v/>
      </c>
      <c r="W499" s="68" t="str">
        <f ca="1">INDEX({"","_","-","="},IF(OR($D499 &gt;= X$6, $E499 &lt; W$6), 0, 1)+IF(OR($F499 &gt;= X$6, $G499 &lt; W$6), 0, 2)+1)</f>
        <v/>
      </c>
      <c r="X499" s="68" t="str">
        <f ca="1">INDEX({"","_","-","="},IF(OR($D499 &gt;= Y$6, $E499 &lt; X$6), 0, 1)+IF(OR($F499 &gt;= Y$6, $G499 &lt; X$6), 0, 2)+1)</f>
        <v/>
      </c>
      <c r="Y499" s="68" t="str">
        <f ca="1">INDEX({"","_","-","="},IF(OR($D499 &gt;= Z$6, $E499 &lt; Y$6), 0, 1)+IF(OR($F499 &gt;= Z$6, $G499 &lt; Y$6), 0, 2)+1)</f>
        <v/>
      </c>
      <c r="Z499" s="68" t="str">
        <f ca="1">INDEX({"","_","-","="},IF(OR($D499 &gt;= AA$6, $E499 &lt; Z$6), 0, 1)+IF(OR($F499 &gt;= AA$6, $G499 &lt; Z$6), 0, 2)+1)</f>
        <v/>
      </c>
      <c r="AA499" s="68" t="str">
        <f ca="1">INDEX({"","_","-","="},IF(OR($D499 &gt;= AB$6, $E499 &lt; AA$6), 0, 1)+IF(OR($F499 &gt;= AB$6, $G499 &lt; AA$6), 0, 2)+1)</f>
        <v/>
      </c>
      <c r="AB499" s="68" t="str">
        <f ca="1">INDEX({"","_","-","="},IF(OR($D499 &gt;= AC$6, $E499 &lt; AB$6), 0, 1)+IF(OR($F499 &gt;= AC$6, $G499 &lt; AB$6), 0, 2)+1)</f>
        <v/>
      </c>
      <c r="AC499" s="68" t="str">
        <f ca="1">INDEX({"","_","-","="},IF(OR($D499 &gt;= AD$6, $E499 &lt; AC$6), 0, 1)+IF(OR($F499 &gt;= AD$6, $G499 &lt; AC$6), 0, 2)+1)</f>
        <v/>
      </c>
      <c r="AD499" s="68" t="str">
        <f ca="1">INDEX({"","_","-","="},IF(OR($D499 &gt;= AE$6, $E499 &lt; AD$6), 0, 1)+IF(OR($F499 &gt;= AE$6, $G499 &lt; AD$6), 0, 2)+1)</f>
        <v/>
      </c>
      <c r="AE499" s="68" t="str">
        <f ca="1">INDEX({"","_","-","="},IF(OR($D499 &gt;= AF$6, $E499 &lt; AE$6), 0, 1)+IF(OR($F499 &gt;= AF$6, $G499 &lt; AE$6), 0, 2)+1)</f>
        <v/>
      </c>
      <c r="AF499" s="68" t="str">
        <f ca="1">INDEX({"","_","-","="},IF(OR($D499 &gt;= AG$6, $E499 &lt; AF$6), 0, 1)+IF(OR($F499 &gt;= AG$6, $G499 &lt; AF$6), 0, 2)+1)</f>
        <v/>
      </c>
      <c r="AG499" s="68" t="str">
        <f ca="1">INDEX({"","_","-","="},IF(OR($D499 &gt;= AH$6, $E499 &lt; AG$6), 0, 1)+IF(OR($F499 &gt;= AH$6, $G499 &lt; AG$6), 0, 2)+1)</f>
        <v/>
      </c>
      <c r="AH499" s="68" t="str">
        <f ca="1">INDEX({"","_","-","="},IF(OR($D499 &gt;= AI$6, $E499 &lt; AH$6), 0, 1)+IF(OR($F499 &gt;= AI$6, $G499 &lt; AH$6), 0, 2)+1)</f>
        <v/>
      </c>
      <c r="AI499" s="68" t="str">
        <f ca="1">INDEX({"","_","-","="},IF(OR($D499 &gt;= AJ$6, $E499 &lt; AI$6), 0, 1)+IF(OR($F499 &gt;= AJ$6, $G499 &lt; AI$6), 0, 2)+1)</f>
        <v/>
      </c>
      <c r="AJ499" s="68" t="str">
        <f ca="1">INDEX({"","_","-","="},IF(OR($D499 &gt;= AK$6, $E499 &lt; AJ$6), 0, 1)+IF(OR($F499 &gt;= AK$6, $G499 &lt; AJ$6), 0, 2)+1)</f>
        <v/>
      </c>
      <c r="AK499" s="68" t="str">
        <f ca="1">INDEX({"","_","-","="},IF(OR($D499 &gt;= AL$6, $E499 &lt; AK$6), 0, 1)+IF(OR($F499 &gt;= AL$6, $G499 &lt; AK$6), 0, 2)+1)</f>
        <v/>
      </c>
      <c r="AL499" s="68" t="str">
        <f ca="1">INDEX({"","_","-","="},IF(OR($D499 &gt;= AM$6, $E499 &lt; AL$6), 0, 1)+IF(OR($F499 &gt;= AM$6, $G499 &lt; AL$6), 0, 2)+1)</f>
        <v/>
      </c>
      <c r="AM499" s="68" t="str">
        <f ca="1">INDEX({"","_","-","="},IF(OR($D499 &gt;= AN$6, $E499 &lt; AM$6), 0, 1)+IF(OR($F499 &gt;= AN$6, $G499 &lt; AM$6), 0, 2)+1)</f>
        <v/>
      </c>
      <c r="AN499" s="68" t="str">
        <f ca="1">INDEX({"","_","-","="},IF(OR($D499 &gt;= AO$6, $E499 &lt; AN$6), 0, 1)+IF(OR($F499 &gt;= AO$6, $G499 &lt; AN$6), 0, 2)+1)</f>
        <v/>
      </c>
      <c r="AO499" s="68" t="str">
        <f ca="1">INDEX({"","_","-","="},IF(OR($D499 &gt;= AP$6, $E499 &lt; AO$6), 0, 1)+IF(OR($F499 &gt;= AP$6, $G499 &lt; AO$6), 0, 2)+1)</f>
        <v/>
      </c>
      <c r="AP499" s="68" t="str">
        <f ca="1">INDEX({"","_","-","="},IF(OR($D499 &gt;= AQ$6, $E499 &lt; AP$6), 0, 1)+IF(OR($F499 &gt;= AQ$6, $G499 &lt; AP$6), 0, 2)+1)</f>
        <v/>
      </c>
      <c r="AQ499" s="68" t="str">
        <f ca="1">INDEX({"","_","-","="},IF(OR($D499 &gt;= AR$6, $E499 &lt; AQ$6), 0, 1)+IF(OR($F499 &gt;= AR$6, $G499 &lt; AQ$6), 0, 2)+1)</f>
        <v/>
      </c>
      <c r="AR499" s="68" t="str">
        <f ca="1">INDEX({"","_","-","="},IF(OR($D499 &gt;= AS$6, $E499 &lt; AR$6), 0, 1)+IF(OR($F499 &gt;= AS$6, $G499 &lt; AR$6), 0, 2)+1)</f>
        <v/>
      </c>
      <c r="AS499" s="68" t="str">
        <f ca="1">INDEX({"","_","-","="},IF(OR($D499 &gt;= AT$6, $E499 &lt; AS$6), 0, 1)+IF(OR($F499 &gt;= AT$6, $G499 &lt; AS$6), 0, 2)+1)</f>
        <v/>
      </c>
      <c r="AT499" s="68" t="str">
        <f ca="1">INDEX({"","_","-","="},IF(OR($D499 &gt;= AU$6, $E499 &lt; AT$6), 0, 1)+IF(OR($F499 &gt;= AU$6, $G499 &lt; AT$6), 0, 2)+1)</f>
        <v/>
      </c>
      <c r="AU499" s="68" t="str">
        <f ca="1">INDEX({"","_","-","="},IF(OR($D499 &gt;= AV$6, $E499 &lt; AU$6), 0, 1)+IF(OR($F499 &gt;= AV$6, $G499 &lt; AU$6), 0, 2)+1)</f>
        <v/>
      </c>
      <c r="AV499" s="68" t="str">
        <f ca="1">INDEX({"","_","-","="},IF(OR($D499 &gt;= AW$6, $E499 &lt; AV$6), 0, 1)+IF(OR($F499 &gt;= AW$6, $G499 &lt; AV$6), 0, 2)+1)</f>
        <v/>
      </c>
      <c r="AW499" s="68" t="str">
        <f ca="1">INDEX({"","_","-","="},IF(OR($D499 &gt;= AX$6, $E499 &lt; AW$6), 0, 1)+IF(OR($F499 &gt;= AX$6, $G499 &lt; AW$6), 0, 2)+1)</f>
        <v/>
      </c>
      <c r="AX499" s="68" t="str">
        <f ca="1">INDEX({"","_","-","="},IF(OR($D499 &gt;= AY$6, $E499 &lt; AX$6), 0, 1)+IF(OR($F499 &gt;= AY$6, $G499 &lt; AX$6), 0, 2)+1)</f>
        <v/>
      </c>
      <c r="AY499" s="68" t="str">
        <f ca="1">INDEX({"","_","-","="},IF(OR($D499 &gt;= AZ$6, $E499 &lt; AY$6), 0, 1)+IF(OR($F499 &gt;= AZ$6, $G499 &lt; AY$6), 0, 2)+1)</f>
        <v/>
      </c>
      <c r="AZ499" s="68" t="str">
        <f ca="1">INDEX({"","_","-","="},IF(OR($D499 &gt;= BA$6, $E499 &lt; AZ$6), 0, 1)+IF(OR($F499 &gt;= BA$6, $G499 &lt; AZ$6), 0, 2)+1)</f>
        <v/>
      </c>
      <c r="BA499" s="68" t="str">
        <f ca="1">INDEX({"","_","-","="},IF(OR($D499 &gt;= BB$6, $E499 &lt; BA$6), 0, 1)+IF(OR($F499 &gt;= BB$6, $G499 &lt; BA$6), 0, 2)+1)</f>
        <v/>
      </c>
      <c r="BB499" s="68" t="str">
        <f ca="1">INDEX({"","_","-","="},IF(OR($D499 &gt;= BC$6, $E499 &lt; BB$6), 0, 1)+IF(OR($F499 &gt;= BC$6, $G499 &lt; BB$6), 0, 2)+1)</f>
        <v/>
      </c>
      <c r="BC499" s="68" t="str">
        <f ca="1">INDEX({"","_","-","="},IF(OR($D499 &gt;= BD$6, $E499 &lt; BC$6), 0, 1)+IF(OR($F499 &gt;= BD$6, $G499 &lt; BC$6), 0, 2)+1)</f>
        <v/>
      </c>
      <c r="BD499" s="68" t="str">
        <f ca="1">INDEX({"","_","-","="},IF(OR($D499 &gt;= BE$6, $E499 &lt; BD$6), 0, 1)+IF(OR($F499 &gt;= BE$6, $G499 &lt; BD$6), 0, 2)+1)</f>
        <v/>
      </c>
      <c r="BE499" s="68" t="str">
        <f ca="1">INDEX({"","_","-","="},IF(OR($D499 &gt;= BF$6, $E499 &lt; BE$6), 0, 1)+IF(OR($F499 &gt;= BF$6, $G499 &lt; BE$6), 0, 2)+1)</f>
        <v/>
      </c>
      <c r="BF499" s="68" t="str">
        <f ca="1">INDEX({"","_","-","="},IF(OR($D499 &gt;= BG$6, $E499 &lt; BF$6), 0, 1)+IF(OR($F499 &gt;= BG$6, $G499 &lt; BF$6), 0, 2)+1)</f>
        <v/>
      </c>
      <c r="BG499" s="68" t="str">
        <f ca="1">INDEX({"","_","-","="},IF(OR($D499 &gt;= BH$6, $E499 &lt; BG$6), 0, 1)+IF(OR($F499 &gt;= BH$6, $G499 &lt; BG$6), 0, 2)+1)</f>
        <v/>
      </c>
      <c r="BH499" s="68" t="str">
        <f ca="1">INDEX({"","_","-","="},IF(OR($D499 &gt;= BI$6, $E499 &lt; BH$6), 0, 1)+IF(OR($F499 &gt;= BI$6, $G499 &lt; BH$6), 0, 2)+1)</f>
        <v/>
      </c>
      <c r="BI499" s="68" t="str">
        <f ca="1">INDEX({"","_","-","="},IF(OR($D499 &gt;= BJ$6, $E499 &lt; BI$6), 0, 1)+IF(OR($F499 &gt;= BJ$6, $G499 &lt; BI$6), 0, 2)+1)</f>
        <v/>
      </c>
      <c r="BJ499" s="68" t="str">
        <f ca="1">INDEX({"","_","-","="},IF(OR($D499 &gt;= BK$6, $E499 &lt; BJ$6), 0, 1)+IF(OR($F499 &gt;= BK$6, $G499 &lt; BJ$6), 0, 2)+1)</f>
        <v/>
      </c>
      <c r="BK499" s="68" t="str">
        <f ca="1">INDEX({"","_","-","="},IF(OR($D499 &gt;= BL$6, $E499 &lt; BK$6), 0, 1)+IF(OR($F499 &gt;= BL$6, $G499 &lt; BK$6), 0, 2)+1)</f>
        <v/>
      </c>
      <c r="BL499" s="68" t="str">
        <f ca="1">INDEX({"","_","-","="},IF(OR($D499 &gt;= BM$6, $E499 &lt; BL$6), 0, 1)+IF(OR($F499 &gt;= BM$6, $G499 &lt; BL$6), 0, 2)+1)</f>
        <v/>
      </c>
      <c r="BM499" s="68" t="str">
        <f ca="1">INDEX({"","_","-","="},IF(OR($D499 &gt;= BN$6, $E499 &lt; BM$6), 0, 1)+IF(OR($F499 &gt;= BN$6, $G499 &lt; BM$6), 0, 2)+1)</f>
        <v/>
      </c>
      <c r="BN499" s="68" t="str">
        <f ca="1">INDEX({"","_","-","="},IF(OR($D499 &gt;= BO$6, $E499 &lt; BN$6), 0, 1)+IF(OR($F499 &gt;= BO$6, $G499 &lt; BN$6), 0, 2)+1)</f>
        <v/>
      </c>
      <c r="BO499" s="68" t="str">
        <f ca="1">INDEX({"","_","-","="},IF(OR($D499 &gt;= BP$6, $E499 &lt; BO$6), 0, 1)+IF(OR($F499 &gt;= BP$6, $G499 &lt; BO$6), 0, 2)+1)</f>
        <v/>
      </c>
      <c r="BP499" s="68" t="str">
        <f ca="1">INDEX({"","_","-","="},IF(OR($D499 &gt;= BQ$6, $E499 &lt; BP$6), 0, 1)+IF(OR($F499 &gt;= BQ$6, $G499 &lt; BP$6), 0, 2)+1)</f>
        <v/>
      </c>
      <c r="BQ499" s="68" t="str">
        <f ca="1">INDEX({"","_","-","="},IF(OR($D499 &gt;= BR$6, $E499 &lt; BQ$6), 0, 1)+IF(OR($F499 &gt;= BR$6, $G499 &lt; BQ$6), 0, 2)+1)</f>
        <v/>
      </c>
      <c r="BR499" s="68" t="str">
        <f ca="1">INDEX({"","_","-","="},IF(OR($D499 &gt;= BS$6, $E499 &lt; BR$6), 0, 1)+IF(OR($F499 &gt;= BS$6, $G499 &lt; BR$6), 0, 2)+1)</f>
        <v/>
      </c>
      <c r="BS499" s="68" t="str">
        <f ca="1">INDEX({"","_","-","="},IF(OR($D499 &gt;= BT$6, $E499 &lt; BS$6), 0, 1)+IF(OR($F499 &gt;= BT$6, $G499 &lt; BS$6), 0, 2)+1)</f>
        <v/>
      </c>
      <c r="BT499" s="68" t="str">
        <f ca="1">INDEX({"","_","-","="},IF(OR($D499 &gt;= BU$6, $E499 &lt; BT$6), 0, 1)+IF(OR($F499 &gt;= BU$6, $G499 &lt; BT$6), 0, 2)+1)</f>
        <v/>
      </c>
      <c r="BU499" s="68" t="str">
        <f ca="1">INDEX({"","_","-","="},IF(OR($D499 &gt;= BV$6, $E499 &lt; BU$6), 0, 1)+IF(OR($F499 &gt;= BV$6, $G499 &lt; BU$6), 0, 2)+1)</f>
        <v/>
      </c>
      <c r="BV499" s="68" t="str">
        <f ca="1">INDEX({"","_","-","="},IF(OR($D499 &gt;= BW$6, $E499 &lt; BV$6), 0, 1)+IF(OR($F499 &gt;= BW$6, $G499 &lt; BV$6), 0, 2)+1)</f>
        <v/>
      </c>
      <c r="BW499" s="68" t="str">
        <f ca="1">INDEX({"","_","-","="},IF(OR($D499 &gt;= BX$6, $E499 &lt; BW$6), 0, 1)+IF(OR($F499 &gt;= BX$6, $G499 &lt; BW$6), 0, 2)+1)</f>
        <v/>
      </c>
      <c r="BX499" s="68" t="str">
        <f ca="1">INDEX({"","_","-","="},IF(OR($D499 &gt;= BY$6, $E499 &lt; BX$6), 0, 1)+IF(OR($F499 &gt;= BY$6, $G499 &lt; BX$6), 0, 2)+1)</f>
        <v/>
      </c>
      <c r="BY499" s="68" t="str">
        <f ca="1">INDEX({"","_","-","="},IF(OR($D499 &gt;= BZ$6, $E499 &lt; BY$6), 0, 1)+IF(OR($F499 &gt;= BZ$6, $G499 &lt; BY$6), 0, 2)+1)</f>
        <v/>
      </c>
      <c r="BZ499" s="68" t="str">
        <f ca="1">INDEX({"","_","-","="},IF(OR($D499 &gt;= CA$6, $E499 &lt; BZ$6), 0, 1)+IF(OR($F499 &gt;= CA$6, $G499 &lt; BZ$6), 0, 2)+1)</f>
        <v/>
      </c>
      <c r="CA499" s="68" t="str">
        <f ca="1">INDEX({"","_","-","="},IF(OR($D499 &gt;= CB$6, $E499 &lt; CA$6), 0, 1)+IF(OR($F499 &gt;= CB$6, $G499 &lt; CA$6), 0, 2)+1)</f>
        <v/>
      </c>
      <c r="CB499" s="68" t="str">
        <f ca="1">INDEX({"","_","-","="},IF(OR($D499 &gt;= CC$6, $E499 &lt; CB$6), 0, 1)+IF(OR($F499 &gt;= CC$6, $G499 &lt; CB$6), 0, 2)+1)</f>
        <v/>
      </c>
      <c r="CC499" s="68" t="str">
        <f ca="1">INDEX({"","_","-","="},IF(OR($D499 &gt;= CD$6, $E499 &lt; CC$6), 0, 1)+IF(OR($F499 &gt;= CD$6, $G499 &lt; CC$6), 0, 2)+1)</f>
        <v/>
      </c>
      <c r="CD499" s="68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IF('临-进度'!M495,'临-进度'!$A495,"")</f>
        <v/>
      </c>
      <c r="B500" s="8" t="str">
        <f ca="1">IF('临-进度'!M495,'临-进度'!$B495,"")</f>
        <v/>
      </c>
      <c r="C500" s="8" t="str">
        <f ca="1">IF('临-进度'!M495,'临-进度'!$E495,"")</f>
        <v/>
      </c>
      <c r="D500" s="40" t="str">
        <f ca="1">IF('临-进度'!$M495,'临-进度'!$I495,"")</f>
        <v/>
      </c>
      <c r="E500" s="40" t="str">
        <f ca="1">IF('临-进度'!$M495,'临-进度'!$AE495,"")</f>
        <v/>
      </c>
      <c r="F500" s="40" t="str">
        <f ca="1">IF('临-进度'!$M495,'临-进度'!$J495,"")</f>
        <v/>
      </c>
      <c r="G500" s="73" t="str">
        <f ca="1">IF('临-进度'!$M495,'临-进度'!$AF495,"")</f>
        <v/>
      </c>
      <c r="H500" s="68" t="str">
        <f ca="1">INDEX({"","_","-","="},IF(OR($D500 &gt;= I$6, $E500 &lt; H$6), 0, 1)+IF(OR($F500 &gt;= I$6, $G500 &lt; H$6), 0, 2)+1)</f>
        <v/>
      </c>
      <c r="I500" s="68" t="str">
        <f ca="1">INDEX({"","_","-","="},IF(OR($D500 &gt;= J$6, $E500 &lt; I$6), 0, 1)+IF(OR($F500 &gt;= J$6, $G500 &lt; I$6), 0, 2)+1)</f>
        <v/>
      </c>
      <c r="J500" s="68" t="str">
        <f ca="1">INDEX({"","_","-","="},IF(OR($D500 &gt;= K$6, $E500 &lt; J$6), 0, 1)+IF(OR($F500 &gt;= K$6, $G500 &lt; J$6), 0, 2)+1)</f>
        <v/>
      </c>
      <c r="K500" s="68" t="str">
        <f ca="1">INDEX({"","_","-","="},IF(OR($D500 &gt;= L$6, $E500 &lt; K$6), 0, 1)+IF(OR($F500 &gt;= L$6, $G500 &lt; K$6), 0, 2)+1)</f>
        <v/>
      </c>
      <c r="L500" s="68" t="str">
        <f ca="1">INDEX({"","_","-","="},IF(OR($D500 &gt;= M$6, $E500 &lt; L$6), 0, 1)+IF(OR($F500 &gt;= M$6, $G500 &lt; L$6), 0, 2)+1)</f>
        <v/>
      </c>
      <c r="M500" s="68" t="str">
        <f ca="1">INDEX({"","_","-","="},IF(OR($D500 &gt;= N$6, $E500 &lt; M$6), 0, 1)+IF(OR($F500 &gt;= N$6, $G500 &lt; M$6), 0, 2)+1)</f>
        <v/>
      </c>
      <c r="N500" s="68" t="str">
        <f ca="1">INDEX({"","_","-","="},IF(OR($D500 &gt;= O$6, $E500 &lt; N$6), 0, 1)+IF(OR($F500 &gt;= O$6, $G500 &lt; N$6), 0, 2)+1)</f>
        <v/>
      </c>
      <c r="O500" s="68" t="str">
        <f ca="1">INDEX({"","_","-","="},IF(OR($D500 &gt;= P$6, $E500 &lt; O$6), 0, 1)+IF(OR($F500 &gt;= P$6, $G500 &lt; O$6), 0, 2)+1)</f>
        <v/>
      </c>
      <c r="P500" s="68" t="str">
        <f ca="1">INDEX({"","_","-","="},IF(OR($D500 &gt;= Q$6, $E500 &lt; P$6), 0, 1)+IF(OR($F500 &gt;= Q$6, $G500 &lt; P$6), 0, 2)+1)</f>
        <v/>
      </c>
      <c r="Q500" s="68" t="str">
        <f ca="1">INDEX({"","_","-","="},IF(OR($D500 &gt;= R$6, $E500 &lt; Q$6), 0, 1)+IF(OR($F500 &gt;= R$6, $G500 &lt; Q$6), 0, 2)+1)</f>
        <v/>
      </c>
      <c r="R500" s="68" t="str">
        <f ca="1">INDEX({"","_","-","="},IF(OR($D500 &gt;= S$6, $E500 &lt; R$6), 0, 1)+IF(OR($F500 &gt;= S$6, $G500 &lt; R$6), 0, 2)+1)</f>
        <v/>
      </c>
      <c r="S500" s="68" t="str">
        <f ca="1">INDEX({"","_","-","="},IF(OR($D500 &gt;= T$6, $E500 &lt; S$6), 0, 1)+IF(OR($F500 &gt;= T$6, $G500 &lt; S$6), 0, 2)+1)</f>
        <v/>
      </c>
      <c r="T500" s="68" t="str">
        <f ca="1">INDEX({"","_","-","="},IF(OR($D500 &gt;= U$6, $E500 &lt; T$6), 0, 1)+IF(OR($F500 &gt;= U$6, $G500 &lt; T$6), 0, 2)+1)</f>
        <v/>
      </c>
      <c r="U500" s="68" t="str">
        <f ca="1">INDEX({"","_","-","="},IF(OR($D500 &gt;= V$6, $E500 &lt; U$6), 0, 1)+IF(OR($F500 &gt;= V$6, $G500 &lt; U$6), 0, 2)+1)</f>
        <v/>
      </c>
      <c r="V500" s="68" t="str">
        <f ca="1">INDEX({"","_","-","="},IF(OR($D500 &gt;= W$6, $E500 &lt; V$6), 0, 1)+IF(OR($F500 &gt;= W$6, $G500 &lt; V$6), 0, 2)+1)</f>
        <v/>
      </c>
      <c r="W500" s="68" t="str">
        <f ca="1">INDEX({"","_","-","="},IF(OR($D500 &gt;= X$6, $E500 &lt; W$6), 0, 1)+IF(OR($F500 &gt;= X$6, $G500 &lt; W$6), 0, 2)+1)</f>
        <v/>
      </c>
      <c r="X500" s="68" t="str">
        <f ca="1">INDEX({"","_","-","="},IF(OR($D500 &gt;= Y$6, $E500 &lt; X$6), 0, 1)+IF(OR($F500 &gt;= Y$6, $G500 &lt; X$6), 0, 2)+1)</f>
        <v/>
      </c>
      <c r="Y500" s="68" t="str">
        <f ca="1">INDEX({"","_","-","="},IF(OR($D500 &gt;= Z$6, $E500 &lt; Y$6), 0, 1)+IF(OR($F500 &gt;= Z$6, $G500 &lt; Y$6), 0, 2)+1)</f>
        <v/>
      </c>
      <c r="Z500" s="68" t="str">
        <f ca="1">INDEX({"","_","-","="},IF(OR($D500 &gt;= AA$6, $E500 &lt; Z$6), 0, 1)+IF(OR($F500 &gt;= AA$6, $G500 &lt; Z$6), 0, 2)+1)</f>
        <v/>
      </c>
      <c r="AA500" s="68" t="str">
        <f ca="1">INDEX({"","_","-","="},IF(OR($D500 &gt;= AB$6, $E500 &lt; AA$6), 0, 1)+IF(OR($F500 &gt;= AB$6, $G500 &lt; AA$6), 0, 2)+1)</f>
        <v/>
      </c>
      <c r="AB500" s="68" t="str">
        <f ca="1">INDEX({"","_","-","="},IF(OR($D500 &gt;= AC$6, $E500 &lt; AB$6), 0, 1)+IF(OR($F500 &gt;= AC$6, $G500 &lt; AB$6), 0, 2)+1)</f>
        <v/>
      </c>
      <c r="AC500" s="68" t="str">
        <f ca="1">INDEX({"","_","-","="},IF(OR($D500 &gt;= AD$6, $E500 &lt; AC$6), 0, 1)+IF(OR($F500 &gt;= AD$6, $G500 &lt; AC$6), 0, 2)+1)</f>
        <v/>
      </c>
      <c r="AD500" s="68" t="str">
        <f ca="1">INDEX({"","_","-","="},IF(OR($D500 &gt;= AE$6, $E500 &lt; AD$6), 0, 1)+IF(OR($F500 &gt;= AE$6, $G500 &lt; AD$6), 0, 2)+1)</f>
        <v/>
      </c>
      <c r="AE500" s="68" t="str">
        <f ca="1">INDEX({"","_","-","="},IF(OR($D500 &gt;= AF$6, $E500 &lt; AE$6), 0, 1)+IF(OR($F500 &gt;= AF$6, $G500 &lt; AE$6), 0, 2)+1)</f>
        <v/>
      </c>
      <c r="AF500" s="68" t="str">
        <f ca="1">INDEX({"","_","-","="},IF(OR($D500 &gt;= AG$6, $E500 &lt; AF$6), 0, 1)+IF(OR($F500 &gt;= AG$6, $G500 &lt; AF$6), 0, 2)+1)</f>
        <v/>
      </c>
      <c r="AG500" s="68" t="str">
        <f ca="1">INDEX({"","_","-","="},IF(OR($D500 &gt;= AH$6, $E500 &lt; AG$6), 0, 1)+IF(OR($F500 &gt;= AH$6, $G500 &lt; AG$6), 0, 2)+1)</f>
        <v/>
      </c>
      <c r="AH500" s="68" t="str">
        <f ca="1">INDEX({"","_","-","="},IF(OR($D500 &gt;= AI$6, $E500 &lt; AH$6), 0, 1)+IF(OR($F500 &gt;= AI$6, $G500 &lt; AH$6), 0, 2)+1)</f>
        <v/>
      </c>
      <c r="AI500" s="68" t="str">
        <f ca="1">INDEX({"","_","-","="},IF(OR($D500 &gt;= AJ$6, $E500 &lt; AI$6), 0, 1)+IF(OR($F500 &gt;= AJ$6, $G500 &lt; AI$6), 0, 2)+1)</f>
        <v/>
      </c>
      <c r="AJ500" s="68" t="str">
        <f ca="1">INDEX({"","_","-","="},IF(OR($D500 &gt;= AK$6, $E500 &lt; AJ$6), 0, 1)+IF(OR($F500 &gt;= AK$6, $G500 &lt; AJ$6), 0, 2)+1)</f>
        <v/>
      </c>
      <c r="AK500" s="68" t="str">
        <f ca="1">INDEX({"","_","-","="},IF(OR($D500 &gt;= AL$6, $E500 &lt; AK$6), 0, 1)+IF(OR($F500 &gt;= AL$6, $G500 &lt; AK$6), 0, 2)+1)</f>
        <v/>
      </c>
      <c r="AL500" s="68" t="str">
        <f ca="1">INDEX({"","_","-","="},IF(OR($D500 &gt;= AM$6, $E500 &lt; AL$6), 0, 1)+IF(OR($F500 &gt;= AM$6, $G500 &lt; AL$6), 0, 2)+1)</f>
        <v/>
      </c>
      <c r="AM500" s="68" t="str">
        <f ca="1">INDEX({"","_","-","="},IF(OR($D500 &gt;= AN$6, $E500 &lt; AM$6), 0, 1)+IF(OR($F500 &gt;= AN$6, $G500 &lt; AM$6), 0, 2)+1)</f>
        <v/>
      </c>
      <c r="AN500" s="68" t="str">
        <f ca="1">INDEX({"","_","-","="},IF(OR($D500 &gt;= AO$6, $E500 &lt; AN$6), 0, 1)+IF(OR($F500 &gt;= AO$6, $G500 &lt; AN$6), 0, 2)+1)</f>
        <v/>
      </c>
      <c r="AO500" s="68" t="str">
        <f ca="1">INDEX({"","_","-","="},IF(OR($D500 &gt;= AP$6, $E500 &lt; AO$6), 0, 1)+IF(OR($F500 &gt;= AP$6, $G500 &lt; AO$6), 0, 2)+1)</f>
        <v/>
      </c>
      <c r="AP500" s="68" t="str">
        <f ca="1">INDEX({"","_","-","="},IF(OR($D500 &gt;= AQ$6, $E500 &lt; AP$6), 0, 1)+IF(OR($F500 &gt;= AQ$6, $G500 &lt; AP$6), 0, 2)+1)</f>
        <v/>
      </c>
      <c r="AQ500" s="68" t="str">
        <f ca="1">INDEX({"","_","-","="},IF(OR($D500 &gt;= AR$6, $E500 &lt; AQ$6), 0, 1)+IF(OR($F500 &gt;= AR$6, $G500 &lt; AQ$6), 0, 2)+1)</f>
        <v/>
      </c>
      <c r="AR500" s="68" t="str">
        <f ca="1">INDEX({"","_","-","="},IF(OR($D500 &gt;= AS$6, $E500 &lt; AR$6), 0, 1)+IF(OR($F500 &gt;= AS$6, $G500 &lt; AR$6), 0, 2)+1)</f>
        <v/>
      </c>
      <c r="AS500" s="68" t="str">
        <f ca="1">INDEX({"","_","-","="},IF(OR($D500 &gt;= AT$6, $E500 &lt; AS$6), 0, 1)+IF(OR($F500 &gt;= AT$6, $G500 &lt; AS$6), 0, 2)+1)</f>
        <v/>
      </c>
      <c r="AT500" s="68" t="str">
        <f ca="1">INDEX({"","_","-","="},IF(OR($D500 &gt;= AU$6, $E500 &lt; AT$6), 0, 1)+IF(OR($F500 &gt;= AU$6, $G500 &lt; AT$6), 0, 2)+1)</f>
        <v/>
      </c>
      <c r="AU500" s="68" t="str">
        <f ca="1">INDEX({"","_","-","="},IF(OR($D500 &gt;= AV$6, $E500 &lt; AU$6), 0, 1)+IF(OR($F500 &gt;= AV$6, $G500 &lt; AU$6), 0, 2)+1)</f>
        <v/>
      </c>
      <c r="AV500" s="68" t="str">
        <f ca="1">INDEX({"","_","-","="},IF(OR($D500 &gt;= AW$6, $E500 &lt; AV$6), 0, 1)+IF(OR($F500 &gt;= AW$6, $G500 &lt; AV$6), 0, 2)+1)</f>
        <v/>
      </c>
      <c r="AW500" s="68" t="str">
        <f ca="1">INDEX({"","_","-","="},IF(OR($D500 &gt;= AX$6, $E500 &lt; AW$6), 0, 1)+IF(OR($F500 &gt;= AX$6, $G500 &lt; AW$6), 0, 2)+1)</f>
        <v/>
      </c>
      <c r="AX500" s="68" t="str">
        <f ca="1">INDEX({"","_","-","="},IF(OR($D500 &gt;= AY$6, $E500 &lt; AX$6), 0, 1)+IF(OR($F500 &gt;= AY$6, $G500 &lt; AX$6), 0, 2)+1)</f>
        <v/>
      </c>
      <c r="AY500" s="68" t="str">
        <f ca="1">INDEX({"","_","-","="},IF(OR($D500 &gt;= AZ$6, $E500 &lt; AY$6), 0, 1)+IF(OR($F500 &gt;= AZ$6, $G500 &lt; AY$6), 0, 2)+1)</f>
        <v/>
      </c>
      <c r="AZ500" s="68" t="str">
        <f ca="1">INDEX({"","_","-","="},IF(OR($D500 &gt;= BA$6, $E500 &lt; AZ$6), 0, 1)+IF(OR($F500 &gt;= BA$6, $G500 &lt; AZ$6), 0, 2)+1)</f>
        <v/>
      </c>
      <c r="BA500" s="68" t="str">
        <f ca="1">INDEX({"","_","-","="},IF(OR($D500 &gt;= BB$6, $E500 &lt; BA$6), 0, 1)+IF(OR($F500 &gt;= BB$6, $G500 &lt; BA$6), 0, 2)+1)</f>
        <v/>
      </c>
      <c r="BB500" s="68" t="str">
        <f ca="1">INDEX({"","_","-","="},IF(OR($D500 &gt;= BC$6, $E500 &lt; BB$6), 0, 1)+IF(OR($F500 &gt;= BC$6, $G500 &lt; BB$6), 0, 2)+1)</f>
        <v/>
      </c>
      <c r="BC500" s="68" t="str">
        <f ca="1">INDEX({"","_","-","="},IF(OR($D500 &gt;= BD$6, $E500 &lt; BC$6), 0, 1)+IF(OR($F500 &gt;= BD$6, $G500 &lt; BC$6), 0, 2)+1)</f>
        <v/>
      </c>
      <c r="BD500" s="68" t="str">
        <f ca="1">INDEX({"","_","-","="},IF(OR($D500 &gt;= BE$6, $E500 &lt; BD$6), 0, 1)+IF(OR($F500 &gt;= BE$6, $G500 &lt; BD$6), 0, 2)+1)</f>
        <v/>
      </c>
      <c r="BE500" s="68" t="str">
        <f ca="1">INDEX({"","_","-","="},IF(OR($D500 &gt;= BF$6, $E500 &lt; BE$6), 0, 1)+IF(OR($F500 &gt;= BF$6, $G500 &lt; BE$6), 0, 2)+1)</f>
        <v/>
      </c>
      <c r="BF500" s="68" t="str">
        <f ca="1">INDEX({"","_","-","="},IF(OR($D500 &gt;= BG$6, $E500 &lt; BF$6), 0, 1)+IF(OR($F500 &gt;= BG$6, $G500 &lt; BF$6), 0, 2)+1)</f>
        <v/>
      </c>
      <c r="BG500" s="68" t="str">
        <f ca="1">INDEX({"","_","-","="},IF(OR($D500 &gt;= BH$6, $E500 &lt; BG$6), 0, 1)+IF(OR($F500 &gt;= BH$6, $G500 &lt; BG$6), 0, 2)+1)</f>
        <v/>
      </c>
      <c r="BH500" s="68" t="str">
        <f ca="1">INDEX({"","_","-","="},IF(OR($D500 &gt;= BI$6, $E500 &lt; BH$6), 0, 1)+IF(OR($F500 &gt;= BI$6, $G500 &lt; BH$6), 0, 2)+1)</f>
        <v/>
      </c>
      <c r="BI500" s="68" t="str">
        <f ca="1">INDEX({"","_","-","="},IF(OR($D500 &gt;= BJ$6, $E500 &lt; BI$6), 0, 1)+IF(OR($F500 &gt;= BJ$6, $G500 &lt; BI$6), 0, 2)+1)</f>
        <v/>
      </c>
      <c r="BJ500" s="68" t="str">
        <f ca="1">INDEX({"","_","-","="},IF(OR($D500 &gt;= BK$6, $E500 &lt; BJ$6), 0, 1)+IF(OR($F500 &gt;= BK$6, $G500 &lt; BJ$6), 0, 2)+1)</f>
        <v/>
      </c>
      <c r="BK500" s="68" t="str">
        <f ca="1">INDEX({"","_","-","="},IF(OR($D500 &gt;= BL$6, $E500 &lt; BK$6), 0, 1)+IF(OR($F500 &gt;= BL$6, $G500 &lt; BK$6), 0, 2)+1)</f>
        <v/>
      </c>
      <c r="BL500" s="68" t="str">
        <f ca="1">INDEX({"","_","-","="},IF(OR($D500 &gt;= BM$6, $E500 &lt; BL$6), 0, 1)+IF(OR($F500 &gt;= BM$6, $G500 &lt; BL$6), 0, 2)+1)</f>
        <v/>
      </c>
      <c r="BM500" s="68" t="str">
        <f ca="1">INDEX({"","_","-","="},IF(OR($D500 &gt;= BN$6, $E500 &lt; BM$6), 0, 1)+IF(OR($F500 &gt;= BN$6, $G500 &lt; BM$6), 0, 2)+1)</f>
        <v/>
      </c>
      <c r="BN500" s="68" t="str">
        <f ca="1">INDEX({"","_","-","="},IF(OR($D500 &gt;= BO$6, $E500 &lt; BN$6), 0, 1)+IF(OR($F500 &gt;= BO$6, $G500 &lt; BN$6), 0, 2)+1)</f>
        <v/>
      </c>
      <c r="BO500" s="68" t="str">
        <f ca="1">INDEX({"","_","-","="},IF(OR($D500 &gt;= BP$6, $E500 &lt; BO$6), 0, 1)+IF(OR($F500 &gt;= BP$6, $G500 &lt; BO$6), 0, 2)+1)</f>
        <v/>
      </c>
      <c r="BP500" s="68" t="str">
        <f ca="1">INDEX({"","_","-","="},IF(OR($D500 &gt;= BQ$6, $E500 &lt; BP$6), 0, 1)+IF(OR($F500 &gt;= BQ$6, $G500 &lt; BP$6), 0, 2)+1)</f>
        <v/>
      </c>
      <c r="BQ500" s="68" t="str">
        <f ca="1">INDEX({"","_","-","="},IF(OR($D500 &gt;= BR$6, $E500 &lt; BQ$6), 0, 1)+IF(OR($F500 &gt;= BR$6, $G500 &lt; BQ$6), 0, 2)+1)</f>
        <v/>
      </c>
      <c r="BR500" s="68" t="str">
        <f ca="1">INDEX({"","_","-","="},IF(OR($D500 &gt;= BS$6, $E500 &lt; BR$6), 0, 1)+IF(OR($F500 &gt;= BS$6, $G500 &lt; BR$6), 0, 2)+1)</f>
        <v/>
      </c>
      <c r="BS500" s="68" t="str">
        <f ca="1">INDEX({"","_","-","="},IF(OR($D500 &gt;= BT$6, $E500 &lt; BS$6), 0, 1)+IF(OR($F500 &gt;= BT$6, $G500 &lt; BS$6), 0, 2)+1)</f>
        <v/>
      </c>
      <c r="BT500" s="68" t="str">
        <f ca="1">INDEX({"","_","-","="},IF(OR($D500 &gt;= BU$6, $E500 &lt; BT$6), 0, 1)+IF(OR($F500 &gt;= BU$6, $G500 &lt; BT$6), 0, 2)+1)</f>
        <v/>
      </c>
      <c r="BU500" s="68" t="str">
        <f ca="1">INDEX({"","_","-","="},IF(OR($D500 &gt;= BV$6, $E500 &lt; BU$6), 0, 1)+IF(OR($F500 &gt;= BV$6, $G500 &lt; BU$6), 0, 2)+1)</f>
        <v/>
      </c>
      <c r="BV500" s="68" t="str">
        <f ca="1">INDEX({"","_","-","="},IF(OR($D500 &gt;= BW$6, $E500 &lt; BV$6), 0, 1)+IF(OR($F500 &gt;= BW$6, $G500 &lt; BV$6), 0, 2)+1)</f>
        <v/>
      </c>
      <c r="BW500" s="68" t="str">
        <f ca="1">INDEX({"","_","-","="},IF(OR($D500 &gt;= BX$6, $E500 &lt; BW$6), 0, 1)+IF(OR($F500 &gt;= BX$6, $G500 &lt; BW$6), 0, 2)+1)</f>
        <v/>
      </c>
      <c r="BX500" s="68" t="str">
        <f ca="1">INDEX({"","_","-","="},IF(OR($D500 &gt;= BY$6, $E500 &lt; BX$6), 0, 1)+IF(OR($F500 &gt;= BY$6, $G500 &lt; BX$6), 0, 2)+1)</f>
        <v/>
      </c>
      <c r="BY500" s="68" t="str">
        <f ca="1">INDEX({"","_","-","="},IF(OR($D500 &gt;= BZ$6, $E500 &lt; BY$6), 0, 1)+IF(OR($F500 &gt;= BZ$6, $G500 &lt; BY$6), 0, 2)+1)</f>
        <v/>
      </c>
      <c r="BZ500" s="68" t="str">
        <f ca="1">INDEX({"","_","-","="},IF(OR($D500 &gt;= CA$6, $E500 &lt; BZ$6), 0, 1)+IF(OR($F500 &gt;= CA$6, $G500 &lt; BZ$6), 0, 2)+1)</f>
        <v/>
      </c>
      <c r="CA500" s="68" t="str">
        <f ca="1">INDEX({"","_","-","="},IF(OR($D500 &gt;= CB$6, $E500 &lt; CA$6), 0, 1)+IF(OR($F500 &gt;= CB$6, $G500 &lt; CA$6), 0, 2)+1)</f>
        <v/>
      </c>
      <c r="CB500" s="68" t="str">
        <f ca="1">INDEX({"","_","-","="},IF(OR($D500 &gt;= CC$6, $E500 &lt; CB$6), 0, 1)+IF(OR($F500 &gt;= CC$6, $G500 &lt; CB$6), 0, 2)+1)</f>
        <v/>
      </c>
      <c r="CC500" s="68" t="str">
        <f ca="1">INDEX({"","_","-","="},IF(OR($D500 &gt;= CD$6, $E500 &lt; CC$6), 0, 1)+IF(OR($F500 &gt;= CD$6, $G500 &lt; CC$6), 0, 2)+1)</f>
        <v/>
      </c>
      <c r="CD500" s="68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IF('临-进度'!M496,'临-进度'!$A496,"")</f>
        <v/>
      </c>
      <c r="B501" s="8" t="str">
        <f ca="1">IF('临-进度'!M496,'临-进度'!$B496,"")</f>
        <v/>
      </c>
      <c r="C501" s="8" t="str">
        <f ca="1">IF('临-进度'!M496,'临-进度'!$E496,"")</f>
        <v/>
      </c>
      <c r="D501" s="40" t="str">
        <f ca="1">IF('临-进度'!$M496,'临-进度'!$I496,"")</f>
        <v/>
      </c>
      <c r="E501" s="40" t="str">
        <f ca="1">IF('临-进度'!$M496,'临-进度'!$AE496,"")</f>
        <v/>
      </c>
      <c r="F501" s="40" t="str">
        <f ca="1">IF('临-进度'!$M496,'临-进度'!$J496,"")</f>
        <v/>
      </c>
      <c r="G501" s="73" t="str">
        <f ca="1">IF('临-进度'!$M496,'临-进度'!$AF496,"")</f>
        <v/>
      </c>
      <c r="H501" s="68" t="str">
        <f ca="1">INDEX({"","_","-","="},IF(OR($D501 &gt;= I$6, $E501 &lt; H$6), 0, 1)+IF(OR($F501 &gt;= I$6, $G501 &lt; H$6), 0, 2)+1)</f>
        <v/>
      </c>
      <c r="I501" s="68" t="str">
        <f ca="1">INDEX({"","_","-","="},IF(OR($D501 &gt;= J$6, $E501 &lt; I$6), 0, 1)+IF(OR($F501 &gt;= J$6, $G501 &lt; I$6), 0, 2)+1)</f>
        <v/>
      </c>
      <c r="J501" s="68" t="str">
        <f ca="1">INDEX({"","_","-","="},IF(OR($D501 &gt;= K$6, $E501 &lt; J$6), 0, 1)+IF(OR($F501 &gt;= K$6, $G501 &lt; J$6), 0, 2)+1)</f>
        <v/>
      </c>
      <c r="K501" s="68" t="str">
        <f ca="1">INDEX({"","_","-","="},IF(OR($D501 &gt;= L$6, $E501 &lt; K$6), 0, 1)+IF(OR($F501 &gt;= L$6, $G501 &lt; K$6), 0, 2)+1)</f>
        <v/>
      </c>
      <c r="L501" s="68" t="str">
        <f ca="1">INDEX({"","_","-","="},IF(OR($D501 &gt;= M$6, $E501 &lt; L$6), 0, 1)+IF(OR($F501 &gt;= M$6, $G501 &lt; L$6), 0, 2)+1)</f>
        <v/>
      </c>
      <c r="M501" s="68" t="str">
        <f ca="1">INDEX({"","_","-","="},IF(OR($D501 &gt;= N$6, $E501 &lt; M$6), 0, 1)+IF(OR($F501 &gt;= N$6, $G501 &lt; M$6), 0, 2)+1)</f>
        <v/>
      </c>
      <c r="N501" s="68" t="str">
        <f ca="1">INDEX({"","_","-","="},IF(OR($D501 &gt;= O$6, $E501 &lt; N$6), 0, 1)+IF(OR($F501 &gt;= O$6, $G501 &lt; N$6), 0, 2)+1)</f>
        <v/>
      </c>
      <c r="O501" s="68" t="str">
        <f ca="1">INDEX({"","_","-","="},IF(OR($D501 &gt;= P$6, $E501 &lt; O$6), 0, 1)+IF(OR($F501 &gt;= P$6, $G501 &lt; O$6), 0, 2)+1)</f>
        <v/>
      </c>
      <c r="P501" s="68" t="str">
        <f ca="1">INDEX({"","_","-","="},IF(OR($D501 &gt;= Q$6, $E501 &lt; P$6), 0, 1)+IF(OR($F501 &gt;= Q$6, $G501 &lt; P$6), 0, 2)+1)</f>
        <v/>
      </c>
      <c r="Q501" s="68" t="str">
        <f ca="1">INDEX({"","_","-","="},IF(OR($D501 &gt;= R$6, $E501 &lt; Q$6), 0, 1)+IF(OR($F501 &gt;= R$6, $G501 &lt; Q$6), 0, 2)+1)</f>
        <v/>
      </c>
      <c r="R501" s="68" t="str">
        <f ca="1">INDEX({"","_","-","="},IF(OR($D501 &gt;= S$6, $E501 &lt; R$6), 0, 1)+IF(OR($F501 &gt;= S$6, $G501 &lt; R$6), 0, 2)+1)</f>
        <v/>
      </c>
      <c r="S501" s="68" t="str">
        <f ca="1">INDEX({"","_","-","="},IF(OR($D501 &gt;= T$6, $E501 &lt; S$6), 0, 1)+IF(OR($F501 &gt;= T$6, $G501 &lt; S$6), 0, 2)+1)</f>
        <v/>
      </c>
      <c r="T501" s="68" t="str">
        <f ca="1">INDEX({"","_","-","="},IF(OR($D501 &gt;= U$6, $E501 &lt; T$6), 0, 1)+IF(OR($F501 &gt;= U$6, $G501 &lt; T$6), 0, 2)+1)</f>
        <v/>
      </c>
      <c r="U501" s="68" t="str">
        <f ca="1">INDEX({"","_","-","="},IF(OR($D501 &gt;= V$6, $E501 &lt; U$6), 0, 1)+IF(OR($F501 &gt;= V$6, $G501 &lt; U$6), 0, 2)+1)</f>
        <v/>
      </c>
      <c r="V501" s="68" t="str">
        <f ca="1">INDEX({"","_","-","="},IF(OR($D501 &gt;= W$6, $E501 &lt; V$6), 0, 1)+IF(OR($F501 &gt;= W$6, $G501 &lt; V$6), 0, 2)+1)</f>
        <v/>
      </c>
      <c r="W501" s="68" t="str">
        <f ca="1">INDEX({"","_","-","="},IF(OR($D501 &gt;= X$6, $E501 &lt; W$6), 0, 1)+IF(OR($F501 &gt;= X$6, $G501 &lt; W$6), 0, 2)+1)</f>
        <v/>
      </c>
      <c r="X501" s="68" t="str">
        <f ca="1">INDEX({"","_","-","="},IF(OR($D501 &gt;= Y$6, $E501 &lt; X$6), 0, 1)+IF(OR($F501 &gt;= Y$6, $G501 &lt; X$6), 0, 2)+1)</f>
        <v/>
      </c>
      <c r="Y501" s="68" t="str">
        <f ca="1">INDEX({"","_","-","="},IF(OR($D501 &gt;= Z$6, $E501 &lt; Y$6), 0, 1)+IF(OR($F501 &gt;= Z$6, $G501 &lt; Y$6), 0, 2)+1)</f>
        <v/>
      </c>
      <c r="Z501" s="68" t="str">
        <f ca="1">INDEX({"","_","-","="},IF(OR($D501 &gt;= AA$6, $E501 &lt; Z$6), 0, 1)+IF(OR($F501 &gt;= AA$6, $G501 &lt; Z$6), 0, 2)+1)</f>
        <v/>
      </c>
      <c r="AA501" s="68" t="str">
        <f ca="1">INDEX({"","_","-","="},IF(OR($D501 &gt;= AB$6, $E501 &lt; AA$6), 0, 1)+IF(OR($F501 &gt;= AB$6, $G501 &lt; AA$6), 0, 2)+1)</f>
        <v/>
      </c>
      <c r="AB501" s="68" t="str">
        <f ca="1">INDEX({"","_","-","="},IF(OR($D501 &gt;= AC$6, $E501 &lt; AB$6), 0, 1)+IF(OR($F501 &gt;= AC$6, $G501 &lt; AB$6), 0, 2)+1)</f>
        <v/>
      </c>
      <c r="AC501" s="68" t="str">
        <f ca="1">INDEX({"","_","-","="},IF(OR($D501 &gt;= AD$6, $E501 &lt; AC$6), 0, 1)+IF(OR($F501 &gt;= AD$6, $G501 &lt; AC$6), 0, 2)+1)</f>
        <v/>
      </c>
      <c r="AD501" s="68" t="str">
        <f ca="1">INDEX({"","_","-","="},IF(OR($D501 &gt;= AE$6, $E501 &lt; AD$6), 0, 1)+IF(OR($F501 &gt;= AE$6, $G501 &lt; AD$6), 0, 2)+1)</f>
        <v/>
      </c>
      <c r="AE501" s="68" t="str">
        <f ca="1">INDEX({"","_","-","="},IF(OR($D501 &gt;= AF$6, $E501 &lt; AE$6), 0, 1)+IF(OR($F501 &gt;= AF$6, $G501 &lt; AE$6), 0, 2)+1)</f>
        <v/>
      </c>
      <c r="AF501" s="68" t="str">
        <f ca="1">INDEX({"","_","-","="},IF(OR($D501 &gt;= AG$6, $E501 &lt; AF$6), 0, 1)+IF(OR($F501 &gt;= AG$6, $G501 &lt; AF$6), 0, 2)+1)</f>
        <v/>
      </c>
      <c r="AG501" s="68" t="str">
        <f ca="1">INDEX({"","_","-","="},IF(OR($D501 &gt;= AH$6, $E501 &lt; AG$6), 0, 1)+IF(OR($F501 &gt;= AH$6, $G501 &lt; AG$6), 0, 2)+1)</f>
        <v/>
      </c>
      <c r="AH501" s="68" t="str">
        <f ca="1">INDEX({"","_","-","="},IF(OR($D501 &gt;= AI$6, $E501 &lt; AH$6), 0, 1)+IF(OR($F501 &gt;= AI$6, $G501 &lt; AH$6), 0, 2)+1)</f>
        <v/>
      </c>
      <c r="AI501" s="68" t="str">
        <f ca="1">INDEX({"","_","-","="},IF(OR($D501 &gt;= AJ$6, $E501 &lt; AI$6), 0, 1)+IF(OR($F501 &gt;= AJ$6, $G501 &lt; AI$6), 0, 2)+1)</f>
        <v/>
      </c>
      <c r="AJ501" s="68" t="str">
        <f ca="1">INDEX({"","_","-","="},IF(OR($D501 &gt;= AK$6, $E501 &lt; AJ$6), 0, 1)+IF(OR($F501 &gt;= AK$6, $G501 &lt; AJ$6), 0, 2)+1)</f>
        <v/>
      </c>
      <c r="AK501" s="68" t="str">
        <f ca="1">INDEX({"","_","-","="},IF(OR($D501 &gt;= AL$6, $E501 &lt; AK$6), 0, 1)+IF(OR($F501 &gt;= AL$6, $G501 &lt; AK$6), 0, 2)+1)</f>
        <v/>
      </c>
      <c r="AL501" s="68" t="str">
        <f ca="1">INDEX({"","_","-","="},IF(OR($D501 &gt;= AM$6, $E501 &lt; AL$6), 0, 1)+IF(OR($F501 &gt;= AM$6, $G501 &lt; AL$6), 0, 2)+1)</f>
        <v/>
      </c>
      <c r="AM501" s="68" t="str">
        <f ca="1">INDEX({"","_","-","="},IF(OR($D501 &gt;= AN$6, $E501 &lt; AM$6), 0, 1)+IF(OR($F501 &gt;= AN$6, $G501 &lt; AM$6), 0, 2)+1)</f>
        <v/>
      </c>
      <c r="AN501" s="68" t="str">
        <f ca="1">INDEX({"","_","-","="},IF(OR($D501 &gt;= AO$6, $E501 &lt; AN$6), 0, 1)+IF(OR($F501 &gt;= AO$6, $G501 &lt; AN$6), 0, 2)+1)</f>
        <v/>
      </c>
      <c r="AO501" s="68" t="str">
        <f ca="1">INDEX({"","_","-","="},IF(OR($D501 &gt;= AP$6, $E501 &lt; AO$6), 0, 1)+IF(OR($F501 &gt;= AP$6, $G501 &lt; AO$6), 0, 2)+1)</f>
        <v/>
      </c>
      <c r="AP501" s="68" t="str">
        <f ca="1">INDEX({"","_","-","="},IF(OR($D501 &gt;= AQ$6, $E501 &lt; AP$6), 0, 1)+IF(OR($F501 &gt;= AQ$6, $G501 &lt; AP$6), 0, 2)+1)</f>
        <v/>
      </c>
      <c r="AQ501" s="68" t="str">
        <f ca="1">INDEX({"","_","-","="},IF(OR($D501 &gt;= AR$6, $E501 &lt; AQ$6), 0, 1)+IF(OR($F501 &gt;= AR$6, $G501 &lt; AQ$6), 0, 2)+1)</f>
        <v/>
      </c>
      <c r="AR501" s="68" t="str">
        <f ca="1">INDEX({"","_","-","="},IF(OR($D501 &gt;= AS$6, $E501 &lt; AR$6), 0, 1)+IF(OR($F501 &gt;= AS$6, $G501 &lt; AR$6), 0, 2)+1)</f>
        <v/>
      </c>
      <c r="AS501" s="68" t="str">
        <f ca="1">INDEX({"","_","-","="},IF(OR($D501 &gt;= AT$6, $E501 &lt; AS$6), 0, 1)+IF(OR($F501 &gt;= AT$6, $G501 &lt; AS$6), 0, 2)+1)</f>
        <v/>
      </c>
      <c r="AT501" s="68" t="str">
        <f ca="1">INDEX({"","_","-","="},IF(OR($D501 &gt;= AU$6, $E501 &lt; AT$6), 0, 1)+IF(OR($F501 &gt;= AU$6, $G501 &lt; AT$6), 0, 2)+1)</f>
        <v/>
      </c>
      <c r="AU501" s="68" t="str">
        <f ca="1">INDEX({"","_","-","="},IF(OR($D501 &gt;= AV$6, $E501 &lt; AU$6), 0, 1)+IF(OR($F501 &gt;= AV$6, $G501 &lt; AU$6), 0, 2)+1)</f>
        <v/>
      </c>
      <c r="AV501" s="68" t="str">
        <f ca="1">INDEX({"","_","-","="},IF(OR($D501 &gt;= AW$6, $E501 &lt; AV$6), 0, 1)+IF(OR($F501 &gt;= AW$6, $G501 &lt; AV$6), 0, 2)+1)</f>
        <v/>
      </c>
      <c r="AW501" s="68" t="str">
        <f ca="1">INDEX({"","_","-","="},IF(OR($D501 &gt;= AX$6, $E501 &lt; AW$6), 0, 1)+IF(OR($F501 &gt;= AX$6, $G501 &lt; AW$6), 0, 2)+1)</f>
        <v/>
      </c>
      <c r="AX501" s="68" t="str">
        <f ca="1">INDEX({"","_","-","="},IF(OR($D501 &gt;= AY$6, $E501 &lt; AX$6), 0, 1)+IF(OR($F501 &gt;= AY$6, $G501 &lt; AX$6), 0, 2)+1)</f>
        <v/>
      </c>
      <c r="AY501" s="68" t="str">
        <f ca="1">INDEX({"","_","-","="},IF(OR($D501 &gt;= AZ$6, $E501 &lt; AY$6), 0, 1)+IF(OR($F501 &gt;= AZ$6, $G501 &lt; AY$6), 0, 2)+1)</f>
        <v/>
      </c>
      <c r="AZ501" s="68" t="str">
        <f ca="1">INDEX({"","_","-","="},IF(OR($D501 &gt;= BA$6, $E501 &lt; AZ$6), 0, 1)+IF(OR($F501 &gt;= BA$6, $G501 &lt; AZ$6), 0, 2)+1)</f>
        <v/>
      </c>
      <c r="BA501" s="68" t="str">
        <f ca="1">INDEX({"","_","-","="},IF(OR($D501 &gt;= BB$6, $E501 &lt; BA$6), 0, 1)+IF(OR($F501 &gt;= BB$6, $G501 &lt; BA$6), 0, 2)+1)</f>
        <v/>
      </c>
      <c r="BB501" s="68" t="str">
        <f ca="1">INDEX({"","_","-","="},IF(OR($D501 &gt;= BC$6, $E501 &lt; BB$6), 0, 1)+IF(OR($F501 &gt;= BC$6, $G501 &lt; BB$6), 0, 2)+1)</f>
        <v/>
      </c>
      <c r="BC501" s="68" t="str">
        <f ca="1">INDEX({"","_","-","="},IF(OR($D501 &gt;= BD$6, $E501 &lt; BC$6), 0, 1)+IF(OR($F501 &gt;= BD$6, $G501 &lt; BC$6), 0, 2)+1)</f>
        <v/>
      </c>
      <c r="BD501" s="68" t="str">
        <f ca="1">INDEX({"","_","-","="},IF(OR($D501 &gt;= BE$6, $E501 &lt; BD$6), 0, 1)+IF(OR($F501 &gt;= BE$6, $G501 &lt; BD$6), 0, 2)+1)</f>
        <v/>
      </c>
      <c r="BE501" s="68" t="str">
        <f ca="1">INDEX({"","_","-","="},IF(OR($D501 &gt;= BF$6, $E501 &lt; BE$6), 0, 1)+IF(OR($F501 &gt;= BF$6, $G501 &lt; BE$6), 0, 2)+1)</f>
        <v/>
      </c>
      <c r="BF501" s="68" t="str">
        <f ca="1">INDEX({"","_","-","="},IF(OR($D501 &gt;= BG$6, $E501 &lt; BF$6), 0, 1)+IF(OR($F501 &gt;= BG$6, $G501 &lt; BF$6), 0, 2)+1)</f>
        <v/>
      </c>
      <c r="BG501" s="68" t="str">
        <f ca="1">INDEX({"","_","-","="},IF(OR($D501 &gt;= BH$6, $E501 &lt; BG$6), 0, 1)+IF(OR($F501 &gt;= BH$6, $G501 &lt; BG$6), 0, 2)+1)</f>
        <v/>
      </c>
      <c r="BH501" s="68" t="str">
        <f ca="1">INDEX({"","_","-","="},IF(OR($D501 &gt;= BI$6, $E501 &lt; BH$6), 0, 1)+IF(OR($F501 &gt;= BI$6, $G501 &lt; BH$6), 0, 2)+1)</f>
        <v/>
      </c>
      <c r="BI501" s="68" t="str">
        <f ca="1">INDEX({"","_","-","="},IF(OR($D501 &gt;= BJ$6, $E501 &lt; BI$6), 0, 1)+IF(OR($F501 &gt;= BJ$6, $G501 &lt; BI$6), 0, 2)+1)</f>
        <v/>
      </c>
      <c r="BJ501" s="68" t="str">
        <f ca="1">INDEX({"","_","-","="},IF(OR($D501 &gt;= BK$6, $E501 &lt; BJ$6), 0, 1)+IF(OR($F501 &gt;= BK$6, $G501 &lt; BJ$6), 0, 2)+1)</f>
        <v/>
      </c>
      <c r="BK501" s="68" t="str">
        <f ca="1">INDEX({"","_","-","="},IF(OR($D501 &gt;= BL$6, $E501 &lt; BK$6), 0, 1)+IF(OR($F501 &gt;= BL$6, $G501 &lt; BK$6), 0, 2)+1)</f>
        <v/>
      </c>
      <c r="BL501" s="68" t="str">
        <f ca="1">INDEX({"","_","-","="},IF(OR($D501 &gt;= BM$6, $E501 &lt; BL$6), 0, 1)+IF(OR($F501 &gt;= BM$6, $G501 &lt; BL$6), 0, 2)+1)</f>
        <v/>
      </c>
      <c r="BM501" s="68" t="str">
        <f ca="1">INDEX({"","_","-","="},IF(OR($D501 &gt;= BN$6, $E501 &lt; BM$6), 0, 1)+IF(OR($F501 &gt;= BN$6, $G501 &lt; BM$6), 0, 2)+1)</f>
        <v/>
      </c>
      <c r="BN501" s="68" t="str">
        <f ca="1">INDEX({"","_","-","="},IF(OR($D501 &gt;= BO$6, $E501 &lt; BN$6), 0, 1)+IF(OR($F501 &gt;= BO$6, $G501 &lt; BN$6), 0, 2)+1)</f>
        <v/>
      </c>
      <c r="BO501" s="68" t="str">
        <f ca="1">INDEX({"","_","-","="},IF(OR($D501 &gt;= BP$6, $E501 &lt; BO$6), 0, 1)+IF(OR($F501 &gt;= BP$6, $G501 &lt; BO$6), 0, 2)+1)</f>
        <v/>
      </c>
      <c r="BP501" s="68" t="str">
        <f ca="1">INDEX({"","_","-","="},IF(OR($D501 &gt;= BQ$6, $E501 &lt; BP$6), 0, 1)+IF(OR($F501 &gt;= BQ$6, $G501 &lt; BP$6), 0, 2)+1)</f>
        <v/>
      </c>
      <c r="BQ501" s="68" t="str">
        <f ca="1">INDEX({"","_","-","="},IF(OR($D501 &gt;= BR$6, $E501 &lt; BQ$6), 0, 1)+IF(OR($F501 &gt;= BR$6, $G501 &lt; BQ$6), 0, 2)+1)</f>
        <v/>
      </c>
      <c r="BR501" s="68" t="str">
        <f ca="1">INDEX({"","_","-","="},IF(OR($D501 &gt;= BS$6, $E501 &lt; BR$6), 0, 1)+IF(OR($F501 &gt;= BS$6, $G501 &lt; BR$6), 0, 2)+1)</f>
        <v/>
      </c>
      <c r="BS501" s="68" t="str">
        <f ca="1">INDEX({"","_","-","="},IF(OR($D501 &gt;= BT$6, $E501 &lt; BS$6), 0, 1)+IF(OR($F501 &gt;= BT$6, $G501 &lt; BS$6), 0, 2)+1)</f>
        <v/>
      </c>
      <c r="BT501" s="68" t="str">
        <f ca="1">INDEX({"","_","-","="},IF(OR($D501 &gt;= BU$6, $E501 &lt; BT$6), 0, 1)+IF(OR($F501 &gt;= BU$6, $G501 &lt; BT$6), 0, 2)+1)</f>
        <v/>
      </c>
      <c r="BU501" s="68" t="str">
        <f ca="1">INDEX({"","_","-","="},IF(OR($D501 &gt;= BV$6, $E501 &lt; BU$6), 0, 1)+IF(OR($F501 &gt;= BV$6, $G501 &lt; BU$6), 0, 2)+1)</f>
        <v/>
      </c>
      <c r="BV501" s="68" t="str">
        <f ca="1">INDEX({"","_","-","="},IF(OR($D501 &gt;= BW$6, $E501 &lt; BV$6), 0, 1)+IF(OR($F501 &gt;= BW$6, $G501 &lt; BV$6), 0, 2)+1)</f>
        <v/>
      </c>
      <c r="BW501" s="68" t="str">
        <f ca="1">INDEX({"","_","-","="},IF(OR($D501 &gt;= BX$6, $E501 &lt; BW$6), 0, 1)+IF(OR($F501 &gt;= BX$6, $G501 &lt; BW$6), 0, 2)+1)</f>
        <v/>
      </c>
      <c r="BX501" s="68" t="str">
        <f ca="1">INDEX({"","_","-","="},IF(OR($D501 &gt;= BY$6, $E501 &lt; BX$6), 0, 1)+IF(OR($F501 &gt;= BY$6, $G501 &lt; BX$6), 0, 2)+1)</f>
        <v/>
      </c>
      <c r="BY501" s="68" t="str">
        <f ca="1">INDEX({"","_","-","="},IF(OR($D501 &gt;= BZ$6, $E501 &lt; BY$6), 0, 1)+IF(OR($F501 &gt;= BZ$6, $G501 &lt; BY$6), 0, 2)+1)</f>
        <v/>
      </c>
      <c r="BZ501" s="68" t="str">
        <f ca="1">INDEX({"","_","-","="},IF(OR($D501 &gt;= CA$6, $E501 &lt; BZ$6), 0, 1)+IF(OR($F501 &gt;= CA$6, $G501 &lt; BZ$6), 0, 2)+1)</f>
        <v/>
      </c>
      <c r="CA501" s="68" t="str">
        <f ca="1">INDEX({"","_","-","="},IF(OR($D501 &gt;= CB$6, $E501 &lt; CA$6), 0, 1)+IF(OR($F501 &gt;= CB$6, $G501 &lt; CA$6), 0, 2)+1)</f>
        <v/>
      </c>
      <c r="CB501" s="68" t="str">
        <f ca="1">INDEX({"","_","-","="},IF(OR($D501 &gt;= CC$6, $E501 &lt; CB$6), 0, 1)+IF(OR($F501 &gt;= CC$6, $G501 &lt; CB$6), 0, 2)+1)</f>
        <v/>
      </c>
      <c r="CC501" s="68" t="str">
        <f ca="1">INDEX({"","_","-","="},IF(OR($D501 &gt;= CD$6, $E501 &lt; CC$6), 0, 1)+IF(OR($F501 &gt;= CD$6, $G501 &lt; CC$6), 0, 2)+1)</f>
        <v/>
      </c>
      <c r="CD501" s="68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IF('临-进度'!M497,'临-进度'!$A497,"")</f>
        <v/>
      </c>
      <c r="B502" s="8" t="str">
        <f ca="1">IF('临-进度'!M497,'临-进度'!$B497,"")</f>
        <v/>
      </c>
      <c r="C502" s="8" t="str">
        <f ca="1">IF('临-进度'!M497,'临-进度'!$E497,"")</f>
        <v/>
      </c>
      <c r="D502" s="40" t="str">
        <f ca="1">IF('临-进度'!$M497,'临-进度'!$I497,"")</f>
        <v/>
      </c>
      <c r="E502" s="40" t="str">
        <f ca="1">IF('临-进度'!$M497,'临-进度'!$AE497,"")</f>
        <v/>
      </c>
      <c r="F502" s="40" t="str">
        <f ca="1">IF('临-进度'!$M497,'临-进度'!$J497,"")</f>
        <v/>
      </c>
      <c r="G502" s="73" t="str">
        <f ca="1">IF('临-进度'!$M497,'临-进度'!$AF497,"")</f>
        <v/>
      </c>
      <c r="H502" s="68" t="str">
        <f ca="1">INDEX({"","_","-","="},IF(OR($D502 &gt;= I$6, $E502 &lt; H$6), 0, 1)+IF(OR($F502 &gt;= I$6, $G502 &lt; H$6), 0, 2)+1)</f>
        <v/>
      </c>
      <c r="I502" s="68" t="str">
        <f ca="1">INDEX({"","_","-","="},IF(OR($D502 &gt;= J$6, $E502 &lt; I$6), 0, 1)+IF(OR($F502 &gt;= J$6, $G502 &lt; I$6), 0, 2)+1)</f>
        <v/>
      </c>
      <c r="J502" s="68" t="str">
        <f ca="1">INDEX({"","_","-","="},IF(OR($D502 &gt;= K$6, $E502 &lt; J$6), 0, 1)+IF(OR($F502 &gt;= K$6, $G502 &lt; J$6), 0, 2)+1)</f>
        <v/>
      </c>
      <c r="K502" s="68" t="str">
        <f ca="1">INDEX({"","_","-","="},IF(OR($D502 &gt;= L$6, $E502 &lt; K$6), 0, 1)+IF(OR($F502 &gt;= L$6, $G502 &lt; K$6), 0, 2)+1)</f>
        <v/>
      </c>
      <c r="L502" s="68" t="str">
        <f ca="1">INDEX({"","_","-","="},IF(OR($D502 &gt;= M$6, $E502 &lt; L$6), 0, 1)+IF(OR($F502 &gt;= M$6, $G502 &lt; L$6), 0, 2)+1)</f>
        <v/>
      </c>
      <c r="M502" s="68" t="str">
        <f ca="1">INDEX({"","_","-","="},IF(OR($D502 &gt;= N$6, $E502 &lt; M$6), 0, 1)+IF(OR($F502 &gt;= N$6, $G502 &lt; M$6), 0, 2)+1)</f>
        <v/>
      </c>
      <c r="N502" s="68" t="str">
        <f ca="1">INDEX({"","_","-","="},IF(OR($D502 &gt;= O$6, $E502 &lt; N$6), 0, 1)+IF(OR($F502 &gt;= O$6, $G502 &lt; N$6), 0, 2)+1)</f>
        <v/>
      </c>
      <c r="O502" s="68" t="str">
        <f ca="1">INDEX({"","_","-","="},IF(OR($D502 &gt;= P$6, $E502 &lt; O$6), 0, 1)+IF(OR($F502 &gt;= P$6, $G502 &lt; O$6), 0, 2)+1)</f>
        <v/>
      </c>
      <c r="P502" s="68" t="str">
        <f ca="1">INDEX({"","_","-","="},IF(OR($D502 &gt;= Q$6, $E502 &lt; P$6), 0, 1)+IF(OR($F502 &gt;= Q$6, $G502 &lt; P$6), 0, 2)+1)</f>
        <v/>
      </c>
      <c r="Q502" s="68" t="str">
        <f ca="1">INDEX({"","_","-","="},IF(OR($D502 &gt;= R$6, $E502 &lt; Q$6), 0, 1)+IF(OR($F502 &gt;= R$6, $G502 &lt; Q$6), 0, 2)+1)</f>
        <v/>
      </c>
      <c r="R502" s="68" t="str">
        <f ca="1">INDEX({"","_","-","="},IF(OR($D502 &gt;= S$6, $E502 &lt; R$6), 0, 1)+IF(OR($F502 &gt;= S$6, $G502 &lt; R$6), 0, 2)+1)</f>
        <v/>
      </c>
      <c r="S502" s="68" t="str">
        <f ca="1">INDEX({"","_","-","="},IF(OR($D502 &gt;= T$6, $E502 &lt; S$6), 0, 1)+IF(OR($F502 &gt;= T$6, $G502 &lt; S$6), 0, 2)+1)</f>
        <v/>
      </c>
      <c r="T502" s="68" t="str">
        <f ca="1">INDEX({"","_","-","="},IF(OR($D502 &gt;= U$6, $E502 &lt; T$6), 0, 1)+IF(OR($F502 &gt;= U$6, $G502 &lt; T$6), 0, 2)+1)</f>
        <v/>
      </c>
      <c r="U502" s="68" t="str">
        <f ca="1">INDEX({"","_","-","="},IF(OR($D502 &gt;= V$6, $E502 &lt; U$6), 0, 1)+IF(OR($F502 &gt;= V$6, $G502 &lt; U$6), 0, 2)+1)</f>
        <v/>
      </c>
      <c r="V502" s="68" t="str">
        <f ca="1">INDEX({"","_","-","="},IF(OR($D502 &gt;= W$6, $E502 &lt; V$6), 0, 1)+IF(OR($F502 &gt;= W$6, $G502 &lt; V$6), 0, 2)+1)</f>
        <v/>
      </c>
      <c r="W502" s="68" t="str">
        <f ca="1">INDEX({"","_","-","="},IF(OR($D502 &gt;= X$6, $E502 &lt; W$6), 0, 1)+IF(OR($F502 &gt;= X$6, $G502 &lt; W$6), 0, 2)+1)</f>
        <v/>
      </c>
      <c r="X502" s="68" t="str">
        <f ca="1">INDEX({"","_","-","="},IF(OR($D502 &gt;= Y$6, $E502 &lt; X$6), 0, 1)+IF(OR($F502 &gt;= Y$6, $G502 &lt; X$6), 0, 2)+1)</f>
        <v/>
      </c>
      <c r="Y502" s="68" t="str">
        <f ca="1">INDEX({"","_","-","="},IF(OR($D502 &gt;= Z$6, $E502 &lt; Y$6), 0, 1)+IF(OR($F502 &gt;= Z$6, $G502 &lt; Y$6), 0, 2)+1)</f>
        <v/>
      </c>
      <c r="Z502" s="68" t="str">
        <f ca="1">INDEX({"","_","-","="},IF(OR($D502 &gt;= AA$6, $E502 &lt; Z$6), 0, 1)+IF(OR($F502 &gt;= AA$6, $G502 &lt; Z$6), 0, 2)+1)</f>
        <v/>
      </c>
      <c r="AA502" s="68" t="str">
        <f ca="1">INDEX({"","_","-","="},IF(OR($D502 &gt;= AB$6, $E502 &lt; AA$6), 0, 1)+IF(OR($F502 &gt;= AB$6, $G502 &lt; AA$6), 0, 2)+1)</f>
        <v/>
      </c>
      <c r="AB502" s="68" t="str">
        <f ca="1">INDEX({"","_","-","="},IF(OR($D502 &gt;= AC$6, $E502 &lt; AB$6), 0, 1)+IF(OR($F502 &gt;= AC$6, $G502 &lt; AB$6), 0, 2)+1)</f>
        <v/>
      </c>
      <c r="AC502" s="68" t="str">
        <f ca="1">INDEX({"","_","-","="},IF(OR($D502 &gt;= AD$6, $E502 &lt; AC$6), 0, 1)+IF(OR($F502 &gt;= AD$6, $G502 &lt; AC$6), 0, 2)+1)</f>
        <v/>
      </c>
      <c r="AD502" s="68" t="str">
        <f ca="1">INDEX({"","_","-","="},IF(OR($D502 &gt;= AE$6, $E502 &lt; AD$6), 0, 1)+IF(OR($F502 &gt;= AE$6, $G502 &lt; AD$6), 0, 2)+1)</f>
        <v/>
      </c>
      <c r="AE502" s="68" t="str">
        <f ca="1">INDEX({"","_","-","="},IF(OR($D502 &gt;= AF$6, $E502 &lt; AE$6), 0, 1)+IF(OR($F502 &gt;= AF$6, $G502 &lt; AE$6), 0, 2)+1)</f>
        <v/>
      </c>
      <c r="AF502" s="68" t="str">
        <f ca="1">INDEX({"","_","-","="},IF(OR($D502 &gt;= AG$6, $E502 &lt; AF$6), 0, 1)+IF(OR($F502 &gt;= AG$6, $G502 &lt; AF$6), 0, 2)+1)</f>
        <v/>
      </c>
      <c r="AG502" s="68" t="str">
        <f ca="1">INDEX({"","_","-","="},IF(OR($D502 &gt;= AH$6, $E502 &lt; AG$6), 0, 1)+IF(OR($F502 &gt;= AH$6, $G502 &lt; AG$6), 0, 2)+1)</f>
        <v/>
      </c>
      <c r="AH502" s="68" t="str">
        <f ca="1">INDEX({"","_","-","="},IF(OR($D502 &gt;= AI$6, $E502 &lt; AH$6), 0, 1)+IF(OR($F502 &gt;= AI$6, $G502 &lt; AH$6), 0, 2)+1)</f>
        <v/>
      </c>
      <c r="AI502" s="68" t="str">
        <f ca="1">INDEX({"","_","-","="},IF(OR($D502 &gt;= AJ$6, $E502 &lt; AI$6), 0, 1)+IF(OR($F502 &gt;= AJ$6, $G502 &lt; AI$6), 0, 2)+1)</f>
        <v/>
      </c>
      <c r="AJ502" s="68" t="str">
        <f ca="1">INDEX({"","_","-","="},IF(OR($D502 &gt;= AK$6, $E502 &lt; AJ$6), 0, 1)+IF(OR($F502 &gt;= AK$6, $G502 &lt; AJ$6), 0, 2)+1)</f>
        <v/>
      </c>
      <c r="AK502" s="68" t="str">
        <f ca="1">INDEX({"","_","-","="},IF(OR($D502 &gt;= AL$6, $E502 &lt; AK$6), 0, 1)+IF(OR($F502 &gt;= AL$6, $G502 &lt; AK$6), 0, 2)+1)</f>
        <v/>
      </c>
      <c r="AL502" s="68" t="str">
        <f ca="1">INDEX({"","_","-","="},IF(OR($D502 &gt;= AM$6, $E502 &lt; AL$6), 0, 1)+IF(OR($F502 &gt;= AM$6, $G502 &lt; AL$6), 0, 2)+1)</f>
        <v/>
      </c>
      <c r="AM502" s="68" t="str">
        <f ca="1">INDEX({"","_","-","="},IF(OR($D502 &gt;= AN$6, $E502 &lt; AM$6), 0, 1)+IF(OR($F502 &gt;= AN$6, $G502 &lt; AM$6), 0, 2)+1)</f>
        <v/>
      </c>
      <c r="AN502" s="68" t="str">
        <f ca="1">INDEX({"","_","-","="},IF(OR($D502 &gt;= AO$6, $E502 &lt; AN$6), 0, 1)+IF(OR($F502 &gt;= AO$6, $G502 &lt; AN$6), 0, 2)+1)</f>
        <v/>
      </c>
      <c r="AO502" s="68" t="str">
        <f ca="1">INDEX({"","_","-","="},IF(OR($D502 &gt;= AP$6, $E502 &lt; AO$6), 0, 1)+IF(OR($F502 &gt;= AP$6, $G502 &lt; AO$6), 0, 2)+1)</f>
        <v/>
      </c>
      <c r="AP502" s="68" t="str">
        <f ca="1">INDEX({"","_","-","="},IF(OR($D502 &gt;= AQ$6, $E502 &lt; AP$6), 0, 1)+IF(OR($F502 &gt;= AQ$6, $G502 &lt; AP$6), 0, 2)+1)</f>
        <v/>
      </c>
      <c r="AQ502" s="68" t="str">
        <f ca="1">INDEX({"","_","-","="},IF(OR($D502 &gt;= AR$6, $E502 &lt; AQ$6), 0, 1)+IF(OR($F502 &gt;= AR$6, $G502 &lt; AQ$6), 0, 2)+1)</f>
        <v/>
      </c>
      <c r="AR502" s="68" t="str">
        <f ca="1">INDEX({"","_","-","="},IF(OR($D502 &gt;= AS$6, $E502 &lt; AR$6), 0, 1)+IF(OR($F502 &gt;= AS$6, $G502 &lt; AR$6), 0, 2)+1)</f>
        <v/>
      </c>
      <c r="AS502" s="68" t="str">
        <f ca="1">INDEX({"","_","-","="},IF(OR($D502 &gt;= AT$6, $E502 &lt; AS$6), 0, 1)+IF(OR($F502 &gt;= AT$6, $G502 &lt; AS$6), 0, 2)+1)</f>
        <v/>
      </c>
      <c r="AT502" s="68" t="str">
        <f ca="1">INDEX({"","_","-","="},IF(OR($D502 &gt;= AU$6, $E502 &lt; AT$6), 0, 1)+IF(OR($F502 &gt;= AU$6, $G502 &lt; AT$6), 0, 2)+1)</f>
        <v/>
      </c>
      <c r="AU502" s="68" t="str">
        <f ca="1">INDEX({"","_","-","="},IF(OR($D502 &gt;= AV$6, $E502 &lt; AU$6), 0, 1)+IF(OR($F502 &gt;= AV$6, $G502 &lt; AU$6), 0, 2)+1)</f>
        <v/>
      </c>
      <c r="AV502" s="68" t="str">
        <f ca="1">INDEX({"","_","-","="},IF(OR($D502 &gt;= AW$6, $E502 &lt; AV$6), 0, 1)+IF(OR($F502 &gt;= AW$6, $G502 &lt; AV$6), 0, 2)+1)</f>
        <v/>
      </c>
      <c r="AW502" s="68" t="str">
        <f ca="1">INDEX({"","_","-","="},IF(OR($D502 &gt;= AX$6, $E502 &lt; AW$6), 0, 1)+IF(OR($F502 &gt;= AX$6, $G502 &lt; AW$6), 0, 2)+1)</f>
        <v/>
      </c>
      <c r="AX502" s="68" t="str">
        <f ca="1">INDEX({"","_","-","="},IF(OR($D502 &gt;= AY$6, $E502 &lt; AX$6), 0, 1)+IF(OR($F502 &gt;= AY$6, $G502 &lt; AX$6), 0, 2)+1)</f>
        <v/>
      </c>
      <c r="AY502" s="68" t="str">
        <f ca="1">INDEX({"","_","-","="},IF(OR($D502 &gt;= AZ$6, $E502 &lt; AY$6), 0, 1)+IF(OR($F502 &gt;= AZ$6, $G502 &lt; AY$6), 0, 2)+1)</f>
        <v/>
      </c>
      <c r="AZ502" s="68" t="str">
        <f ca="1">INDEX({"","_","-","="},IF(OR($D502 &gt;= BA$6, $E502 &lt; AZ$6), 0, 1)+IF(OR($F502 &gt;= BA$6, $G502 &lt; AZ$6), 0, 2)+1)</f>
        <v/>
      </c>
      <c r="BA502" s="68" t="str">
        <f ca="1">INDEX({"","_","-","="},IF(OR($D502 &gt;= BB$6, $E502 &lt; BA$6), 0, 1)+IF(OR($F502 &gt;= BB$6, $G502 &lt; BA$6), 0, 2)+1)</f>
        <v/>
      </c>
      <c r="BB502" s="68" t="str">
        <f ca="1">INDEX({"","_","-","="},IF(OR($D502 &gt;= BC$6, $E502 &lt; BB$6), 0, 1)+IF(OR($F502 &gt;= BC$6, $G502 &lt; BB$6), 0, 2)+1)</f>
        <v/>
      </c>
      <c r="BC502" s="68" t="str">
        <f ca="1">INDEX({"","_","-","="},IF(OR($D502 &gt;= BD$6, $E502 &lt; BC$6), 0, 1)+IF(OR($F502 &gt;= BD$6, $G502 &lt; BC$6), 0, 2)+1)</f>
        <v/>
      </c>
      <c r="BD502" s="68" t="str">
        <f ca="1">INDEX({"","_","-","="},IF(OR($D502 &gt;= BE$6, $E502 &lt; BD$6), 0, 1)+IF(OR($F502 &gt;= BE$6, $G502 &lt; BD$6), 0, 2)+1)</f>
        <v/>
      </c>
      <c r="BE502" s="68" t="str">
        <f ca="1">INDEX({"","_","-","="},IF(OR($D502 &gt;= BF$6, $E502 &lt; BE$6), 0, 1)+IF(OR($F502 &gt;= BF$6, $G502 &lt; BE$6), 0, 2)+1)</f>
        <v/>
      </c>
      <c r="BF502" s="68" t="str">
        <f ca="1">INDEX({"","_","-","="},IF(OR($D502 &gt;= BG$6, $E502 &lt; BF$6), 0, 1)+IF(OR($F502 &gt;= BG$6, $G502 &lt; BF$6), 0, 2)+1)</f>
        <v/>
      </c>
      <c r="BG502" s="68" t="str">
        <f ca="1">INDEX({"","_","-","="},IF(OR($D502 &gt;= BH$6, $E502 &lt; BG$6), 0, 1)+IF(OR($F502 &gt;= BH$6, $G502 &lt; BG$6), 0, 2)+1)</f>
        <v/>
      </c>
      <c r="BH502" s="68" t="str">
        <f ca="1">INDEX({"","_","-","="},IF(OR($D502 &gt;= BI$6, $E502 &lt; BH$6), 0, 1)+IF(OR($F502 &gt;= BI$6, $G502 &lt; BH$6), 0, 2)+1)</f>
        <v/>
      </c>
      <c r="BI502" s="68" t="str">
        <f ca="1">INDEX({"","_","-","="},IF(OR($D502 &gt;= BJ$6, $E502 &lt; BI$6), 0, 1)+IF(OR($F502 &gt;= BJ$6, $G502 &lt; BI$6), 0, 2)+1)</f>
        <v/>
      </c>
      <c r="BJ502" s="68" t="str">
        <f ca="1">INDEX({"","_","-","="},IF(OR($D502 &gt;= BK$6, $E502 &lt; BJ$6), 0, 1)+IF(OR($F502 &gt;= BK$6, $G502 &lt; BJ$6), 0, 2)+1)</f>
        <v/>
      </c>
      <c r="BK502" s="68" t="str">
        <f ca="1">INDEX({"","_","-","="},IF(OR($D502 &gt;= BL$6, $E502 &lt; BK$6), 0, 1)+IF(OR($F502 &gt;= BL$6, $G502 &lt; BK$6), 0, 2)+1)</f>
        <v/>
      </c>
      <c r="BL502" s="68" t="str">
        <f ca="1">INDEX({"","_","-","="},IF(OR($D502 &gt;= BM$6, $E502 &lt; BL$6), 0, 1)+IF(OR($F502 &gt;= BM$6, $G502 &lt; BL$6), 0, 2)+1)</f>
        <v/>
      </c>
      <c r="BM502" s="68" t="str">
        <f ca="1">INDEX({"","_","-","="},IF(OR($D502 &gt;= BN$6, $E502 &lt; BM$6), 0, 1)+IF(OR($F502 &gt;= BN$6, $G502 &lt; BM$6), 0, 2)+1)</f>
        <v/>
      </c>
      <c r="BN502" s="68" t="str">
        <f ca="1">INDEX({"","_","-","="},IF(OR($D502 &gt;= BO$6, $E502 &lt; BN$6), 0, 1)+IF(OR($F502 &gt;= BO$6, $G502 &lt; BN$6), 0, 2)+1)</f>
        <v/>
      </c>
      <c r="BO502" s="68" t="str">
        <f ca="1">INDEX({"","_","-","="},IF(OR($D502 &gt;= BP$6, $E502 &lt; BO$6), 0, 1)+IF(OR($F502 &gt;= BP$6, $G502 &lt; BO$6), 0, 2)+1)</f>
        <v/>
      </c>
      <c r="BP502" s="68" t="str">
        <f ca="1">INDEX({"","_","-","="},IF(OR($D502 &gt;= BQ$6, $E502 &lt; BP$6), 0, 1)+IF(OR($F502 &gt;= BQ$6, $G502 &lt; BP$6), 0, 2)+1)</f>
        <v/>
      </c>
      <c r="BQ502" s="68" t="str">
        <f ca="1">INDEX({"","_","-","="},IF(OR($D502 &gt;= BR$6, $E502 &lt; BQ$6), 0, 1)+IF(OR($F502 &gt;= BR$6, $G502 &lt; BQ$6), 0, 2)+1)</f>
        <v/>
      </c>
      <c r="BR502" s="68" t="str">
        <f ca="1">INDEX({"","_","-","="},IF(OR($D502 &gt;= BS$6, $E502 &lt; BR$6), 0, 1)+IF(OR($F502 &gt;= BS$6, $G502 &lt; BR$6), 0, 2)+1)</f>
        <v/>
      </c>
      <c r="BS502" s="68" t="str">
        <f ca="1">INDEX({"","_","-","="},IF(OR($D502 &gt;= BT$6, $E502 &lt; BS$6), 0, 1)+IF(OR($F502 &gt;= BT$6, $G502 &lt; BS$6), 0, 2)+1)</f>
        <v/>
      </c>
      <c r="BT502" s="68" t="str">
        <f ca="1">INDEX({"","_","-","="},IF(OR($D502 &gt;= BU$6, $E502 &lt; BT$6), 0, 1)+IF(OR($F502 &gt;= BU$6, $G502 &lt; BT$6), 0, 2)+1)</f>
        <v/>
      </c>
      <c r="BU502" s="68" t="str">
        <f ca="1">INDEX({"","_","-","="},IF(OR($D502 &gt;= BV$6, $E502 &lt; BU$6), 0, 1)+IF(OR($F502 &gt;= BV$6, $G502 &lt; BU$6), 0, 2)+1)</f>
        <v/>
      </c>
      <c r="BV502" s="68" t="str">
        <f ca="1">INDEX({"","_","-","="},IF(OR($D502 &gt;= BW$6, $E502 &lt; BV$6), 0, 1)+IF(OR($F502 &gt;= BW$6, $G502 &lt; BV$6), 0, 2)+1)</f>
        <v/>
      </c>
      <c r="BW502" s="68" t="str">
        <f ca="1">INDEX({"","_","-","="},IF(OR($D502 &gt;= BX$6, $E502 &lt; BW$6), 0, 1)+IF(OR($F502 &gt;= BX$6, $G502 &lt; BW$6), 0, 2)+1)</f>
        <v/>
      </c>
      <c r="BX502" s="68" t="str">
        <f ca="1">INDEX({"","_","-","="},IF(OR($D502 &gt;= BY$6, $E502 &lt; BX$6), 0, 1)+IF(OR($F502 &gt;= BY$6, $G502 &lt; BX$6), 0, 2)+1)</f>
        <v/>
      </c>
      <c r="BY502" s="68" t="str">
        <f ca="1">INDEX({"","_","-","="},IF(OR($D502 &gt;= BZ$6, $E502 &lt; BY$6), 0, 1)+IF(OR($F502 &gt;= BZ$6, $G502 &lt; BY$6), 0, 2)+1)</f>
        <v/>
      </c>
      <c r="BZ502" s="68" t="str">
        <f ca="1">INDEX({"","_","-","="},IF(OR($D502 &gt;= CA$6, $E502 &lt; BZ$6), 0, 1)+IF(OR($F502 &gt;= CA$6, $G502 &lt; BZ$6), 0, 2)+1)</f>
        <v/>
      </c>
      <c r="CA502" s="68" t="str">
        <f ca="1">INDEX({"","_","-","="},IF(OR($D502 &gt;= CB$6, $E502 &lt; CA$6), 0, 1)+IF(OR($F502 &gt;= CB$6, $G502 &lt; CA$6), 0, 2)+1)</f>
        <v/>
      </c>
      <c r="CB502" s="68" t="str">
        <f ca="1">INDEX({"","_","-","="},IF(OR($D502 &gt;= CC$6, $E502 &lt; CB$6), 0, 1)+IF(OR($F502 &gt;= CC$6, $G502 &lt; CB$6), 0, 2)+1)</f>
        <v/>
      </c>
      <c r="CC502" s="68" t="str">
        <f ca="1">INDEX({"","_","-","="},IF(OR($D502 &gt;= CD$6, $E502 &lt; CC$6), 0, 1)+IF(OR($F502 &gt;= CD$6, $G502 &lt; CC$6), 0, 2)+1)</f>
        <v/>
      </c>
      <c r="CD502" s="68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IF('临-进度'!M498,'临-进度'!$A498,"")</f>
        <v/>
      </c>
      <c r="B503" s="8" t="str">
        <f ca="1">IF('临-进度'!M498,'临-进度'!$B498,"")</f>
        <v/>
      </c>
      <c r="C503" s="8" t="str">
        <f ca="1">IF('临-进度'!M498,'临-进度'!$E498,"")</f>
        <v/>
      </c>
      <c r="D503" s="40" t="str">
        <f ca="1">IF('临-进度'!$M498,'临-进度'!$I498,"")</f>
        <v/>
      </c>
      <c r="E503" s="40" t="str">
        <f ca="1">IF('临-进度'!$M498,'临-进度'!$AE498,"")</f>
        <v/>
      </c>
      <c r="F503" s="40" t="str">
        <f ca="1">IF('临-进度'!$M498,'临-进度'!$J498,"")</f>
        <v/>
      </c>
      <c r="G503" s="73" t="str">
        <f ca="1">IF('临-进度'!$M498,'临-进度'!$AF498,"")</f>
        <v/>
      </c>
      <c r="H503" s="68" t="str">
        <f ca="1">INDEX({"","_","-","="},IF(OR($D503 &gt;= I$6, $E503 &lt; H$6), 0, 1)+IF(OR($F503 &gt;= I$6, $G503 &lt; H$6), 0, 2)+1)</f>
        <v/>
      </c>
      <c r="I503" s="68" t="str">
        <f ca="1">INDEX({"","_","-","="},IF(OR($D503 &gt;= J$6, $E503 &lt; I$6), 0, 1)+IF(OR($F503 &gt;= J$6, $G503 &lt; I$6), 0, 2)+1)</f>
        <v/>
      </c>
      <c r="J503" s="68" t="str">
        <f ca="1">INDEX({"","_","-","="},IF(OR($D503 &gt;= K$6, $E503 &lt; J$6), 0, 1)+IF(OR($F503 &gt;= K$6, $G503 &lt; J$6), 0, 2)+1)</f>
        <v/>
      </c>
      <c r="K503" s="68" t="str">
        <f ca="1">INDEX({"","_","-","="},IF(OR($D503 &gt;= L$6, $E503 &lt; K$6), 0, 1)+IF(OR($F503 &gt;= L$6, $G503 &lt; K$6), 0, 2)+1)</f>
        <v/>
      </c>
      <c r="L503" s="68" t="str">
        <f ca="1">INDEX({"","_","-","="},IF(OR($D503 &gt;= M$6, $E503 &lt; L$6), 0, 1)+IF(OR($F503 &gt;= M$6, $G503 &lt; L$6), 0, 2)+1)</f>
        <v/>
      </c>
      <c r="M503" s="68" t="str">
        <f ca="1">INDEX({"","_","-","="},IF(OR($D503 &gt;= N$6, $E503 &lt; M$6), 0, 1)+IF(OR($F503 &gt;= N$6, $G503 &lt; M$6), 0, 2)+1)</f>
        <v/>
      </c>
      <c r="N503" s="68" t="str">
        <f ca="1">INDEX({"","_","-","="},IF(OR($D503 &gt;= O$6, $E503 &lt; N$6), 0, 1)+IF(OR($F503 &gt;= O$6, $G503 &lt; N$6), 0, 2)+1)</f>
        <v/>
      </c>
      <c r="O503" s="68" t="str">
        <f ca="1">INDEX({"","_","-","="},IF(OR($D503 &gt;= P$6, $E503 &lt; O$6), 0, 1)+IF(OR($F503 &gt;= P$6, $G503 &lt; O$6), 0, 2)+1)</f>
        <v/>
      </c>
      <c r="P503" s="68" t="str">
        <f ca="1">INDEX({"","_","-","="},IF(OR($D503 &gt;= Q$6, $E503 &lt; P$6), 0, 1)+IF(OR($F503 &gt;= Q$6, $G503 &lt; P$6), 0, 2)+1)</f>
        <v/>
      </c>
      <c r="Q503" s="68" t="str">
        <f ca="1">INDEX({"","_","-","="},IF(OR($D503 &gt;= R$6, $E503 &lt; Q$6), 0, 1)+IF(OR($F503 &gt;= R$6, $G503 &lt; Q$6), 0, 2)+1)</f>
        <v/>
      </c>
      <c r="R503" s="68" t="str">
        <f ca="1">INDEX({"","_","-","="},IF(OR($D503 &gt;= S$6, $E503 &lt; R$6), 0, 1)+IF(OR($F503 &gt;= S$6, $G503 &lt; R$6), 0, 2)+1)</f>
        <v/>
      </c>
      <c r="S503" s="68" t="str">
        <f ca="1">INDEX({"","_","-","="},IF(OR($D503 &gt;= T$6, $E503 &lt; S$6), 0, 1)+IF(OR($F503 &gt;= T$6, $G503 &lt; S$6), 0, 2)+1)</f>
        <v/>
      </c>
      <c r="T503" s="68" t="str">
        <f ca="1">INDEX({"","_","-","="},IF(OR($D503 &gt;= U$6, $E503 &lt; T$6), 0, 1)+IF(OR($F503 &gt;= U$6, $G503 &lt; T$6), 0, 2)+1)</f>
        <v/>
      </c>
      <c r="U503" s="68" t="str">
        <f ca="1">INDEX({"","_","-","="},IF(OR($D503 &gt;= V$6, $E503 &lt; U$6), 0, 1)+IF(OR($F503 &gt;= V$6, $G503 &lt; U$6), 0, 2)+1)</f>
        <v/>
      </c>
      <c r="V503" s="68" t="str">
        <f ca="1">INDEX({"","_","-","="},IF(OR($D503 &gt;= W$6, $E503 &lt; V$6), 0, 1)+IF(OR($F503 &gt;= W$6, $G503 &lt; V$6), 0, 2)+1)</f>
        <v/>
      </c>
      <c r="W503" s="68" t="str">
        <f ca="1">INDEX({"","_","-","="},IF(OR($D503 &gt;= X$6, $E503 &lt; W$6), 0, 1)+IF(OR($F503 &gt;= X$6, $G503 &lt; W$6), 0, 2)+1)</f>
        <v/>
      </c>
      <c r="X503" s="68" t="str">
        <f ca="1">INDEX({"","_","-","="},IF(OR($D503 &gt;= Y$6, $E503 &lt; X$6), 0, 1)+IF(OR($F503 &gt;= Y$6, $G503 &lt; X$6), 0, 2)+1)</f>
        <v/>
      </c>
      <c r="Y503" s="68" t="str">
        <f ca="1">INDEX({"","_","-","="},IF(OR($D503 &gt;= Z$6, $E503 &lt; Y$6), 0, 1)+IF(OR($F503 &gt;= Z$6, $G503 &lt; Y$6), 0, 2)+1)</f>
        <v/>
      </c>
      <c r="Z503" s="68" t="str">
        <f ca="1">INDEX({"","_","-","="},IF(OR($D503 &gt;= AA$6, $E503 &lt; Z$6), 0, 1)+IF(OR($F503 &gt;= AA$6, $G503 &lt; Z$6), 0, 2)+1)</f>
        <v/>
      </c>
      <c r="AA503" s="68" t="str">
        <f ca="1">INDEX({"","_","-","="},IF(OR($D503 &gt;= AB$6, $E503 &lt; AA$6), 0, 1)+IF(OR($F503 &gt;= AB$6, $G503 &lt; AA$6), 0, 2)+1)</f>
        <v/>
      </c>
      <c r="AB503" s="68" t="str">
        <f ca="1">INDEX({"","_","-","="},IF(OR($D503 &gt;= AC$6, $E503 &lt; AB$6), 0, 1)+IF(OR($F503 &gt;= AC$6, $G503 &lt; AB$6), 0, 2)+1)</f>
        <v/>
      </c>
      <c r="AC503" s="68" t="str">
        <f ca="1">INDEX({"","_","-","="},IF(OR($D503 &gt;= AD$6, $E503 &lt; AC$6), 0, 1)+IF(OR($F503 &gt;= AD$6, $G503 &lt; AC$6), 0, 2)+1)</f>
        <v/>
      </c>
      <c r="AD503" s="68" t="str">
        <f ca="1">INDEX({"","_","-","="},IF(OR($D503 &gt;= AE$6, $E503 &lt; AD$6), 0, 1)+IF(OR($F503 &gt;= AE$6, $G503 &lt; AD$6), 0, 2)+1)</f>
        <v/>
      </c>
      <c r="AE503" s="68" t="str">
        <f ca="1">INDEX({"","_","-","="},IF(OR($D503 &gt;= AF$6, $E503 &lt; AE$6), 0, 1)+IF(OR($F503 &gt;= AF$6, $G503 &lt; AE$6), 0, 2)+1)</f>
        <v/>
      </c>
      <c r="AF503" s="68" t="str">
        <f ca="1">INDEX({"","_","-","="},IF(OR($D503 &gt;= AG$6, $E503 &lt; AF$6), 0, 1)+IF(OR($F503 &gt;= AG$6, $G503 &lt; AF$6), 0, 2)+1)</f>
        <v/>
      </c>
      <c r="AG503" s="68" t="str">
        <f ca="1">INDEX({"","_","-","="},IF(OR($D503 &gt;= AH$6, $E503 &lt; AG$6), 0, 1)+IF(OR($F503 &gt;= AH$6, $G503 &lt; AG$6), 0, 2)+1)</f>
        <v/>
      </c>
      <c r="AH503" s="68" t="str">
        <f ca="1">INDEX({"","_","-","="},IF(OR($D503 &gt;= AI$6, $E503 &lt; AH$6), 0, 1)+IF(OR($F503 &gt;= AI$6, $G503 &lt; AH$6), 0, 2)+1)</f>
        <v/>
      </c>
      <c r="AI503" s="68" t="str">
        <f ca="1">INDEX({"","_","-","="},IF(OR($D503 &gt;= AJ$6, $E503 &lt; AI$6), 0, 1)+IF(OR($F503 &gt;= AJ$6, $G503 &lt; AI$6), 0, 2)+1)</f>
        <v/>
      </c>
      <c r="AJ503" s="68" t="str">
        <f ca="1">INDEX({"","_","-","="},IF(OR($D503 &gt;= AK$6, $E503 &lt; AJ$6), 0, 1)+IF(OR($F503 &gt;= AK$6, $G503 &lt; AJ$6), 0, 2)+1)</f>
        <v/>
      </c>
      <c r="AK503" s="68" t="str">
        <f ca="1">INDEX({"","_","-","="},IF(OR($D503 &gt;= AL$6, $E503 &lt; AK$6), 0, 1)+IF(OR($F503 &gt;= AL$6, $G503 &lt; AK$6), 0, 2)+1)</f>
        <v/>
      </c>
      <c r="AL503" s="68" t="str">
        <f ca="1">INDEX({"","_","-","="},IF(OR($D503 &gt;= AM$6, $E503 &lt; AL$6), 0, 1)+IF(OR($F503 &gt;= AM$6, $G503 &lt; AL$6), 0, 2)+1)</f>
        <v/>
      </c>
      <c r="AM503" s="68" t="str">
        <f ca="1">INDEX({"","_","-","="},IF(OR($D503 &gt;= AN$6, $E503 &lt; AM$6), 0, 1)+IF(OR($F503 &gt;= AN$6, $G503 &lt; AM$6), 0, 2)+1)</f>
        <v/>
      </c>
      <c r="AN503" s="68" t="str">
        <f ca="1">INDEX({"","_","-","="},IF(OR($D503 &gt;= AO$6, $E503 &lt; AN$6), 0, 1)+IF(OR($F503 &gt;= AO$6, $G503 &lt; AN$6), 0, 2)+1)</f>
        <v/>
      </c>
      <c r="AO503" s="68" t="str">
        <f ca="1">INDEX({"","_","-","="},IF(OR($D503 &gt;= AP$6, $E503 &lt; AO$6), 0, 1)+IF(OR($F503 &gt;= AP$6, $G503 &lt; AO$6), 0, 2)+1)</f>
        <v/>
      </c>
      <c r="AP503" s="68" t="str">
        <f ca="1">INDEX({"","_","-","="},IF(OR($D503 &gt;= AQ$6, $E503 &lt; AP$6), 0, 1)+IF(OR($F503 &gt;= AQ$6, $G503 &lt; AP$6), 0, 2)+1)</f>
        <v/>
      </c>
      <c r="AQ503" s="68" t="str">
        <f ca="1">INDEX({"","_","-","="},IF(OR($D503 &gt;= AR$6, $E503 &lt; AQ$6), 0, 1)+IF(OR($F503 &gt;= AR$6, $G503 &lt; AQ$6), 0, 2)+1)</f>
        <v/>
      </c>
      <c r="AR503" s="68" t="str">
        <f ca="1">INDEX({"","_","-","="},IF(OR($D503 &gt;= AS$6, $E503 &lt; AR$6), 0, 1)+IF(OR($F503 &gt;= AS$6, $G503 &lt; AR$6), 0, 2)+1)</f>
        <v/>
      </c>
      <c r="AS503" s="68" t="str">
        <f ca="1">INDEX({"","_","-","="},IF(OR($D503 &gt;= AT$6, $E503 &lt; AS$6), 0, 1)+IF(OR($F503 &gt;= AT$6, $G503 &lt; AS$6), 0, 2)+1)</f>
        <v/>
      </c>
      <c r="AT503" s="68" t="str">
        <f ca="1">INDEX({"","_","-","="},IF(OR($D503 &gt;= AU$6, $E503 &lt; AT$6), 0, 1)+IF(OR($F503 &gt;= AU$6, $G503 &lt; AT$6), 0, 2)+1)</f>
        <v/>
      </c>
      <c r="AU503" s="68" t="str">
        <f ca="1">INDEX({"","_","-","="},IF(OR($D503 &gt;= AV$6, $E503 &lt; AU$6), 0, 1)+IF(OR($F503 &gt;= AV$6, $G503 &lt; AU$6), 0, 2)+1)</f>
        <v/>
      </c>
      <c r="AV503" s="68" t="str">
        <f ca="1">INDEX({"","_","-","="},IF(OR($D503 &gt;= AW$6, $E503 &lt; AV$6), 0, 1)+IF(OR($F503 &gt;= AW$6, $G503 &lt; AV$6), 0, 2)+1)</f>
        <v/>
      </c>
      <c r="AW503" s="68" t="str">
        <f ca="1">INDEX({"","_","-","="},IF(OR($D503 &gt;= AX$6, $E503 &lt; AW$6), 0, 1)+IF(OR($F503 &gt;= AX$6, $G503 &lt; AW$6), 0, 2)+1)</f>
        <v/>
      </c>
      <c r="AX503" s="68" t="str">
        <f ca="1">INDEX({"","_","-","="},IF(OR($D503 &gt;= AY$6, $E503 &lt; AX$6), 0, 1)+IF(OR($F503 &gt;= AY$6, $G503 &lt; AX$6), 0, 2)+1)</f>
        <v/>
      </c>
      <c r="AY503" s="68" t="str">
        <f ca="1">INDEX({"","_","-","="},IF(OR($D503 &gt;= AZ$6, $E503 &lt; AY$6), 0, 1)+IF(OR($F503 &gt;= AZ$6, $G503 &lt; AY$6), 0, 2)+1)</f>
        <v/>
      </c>
      <c r="AZ503" s="68" t="str">
        <f ca="1">INDEX({"","_","-","="},IF(OR($D503 &gt;= BA$6, $E503 &lt; AZ$6), 0, 1)+IF(OR($F503 &gt;= BA$6, $G503 &lt; AZ$6), 0, 2)+1)</f>
        <v/>
      </c>
      <c r="BA503" s="68" t="str">
        <f ca="1">INDEX({"","_","-","="},IF(OR($D503 &gt;= BB$6, $E503 &lt; BA$6), 0, 1)+IF(OR($F503 &gt;= BB$6, $G503 &lt; BA$6), 0, 2)+1)</f>
        <v/>
      </c>
      <c r="BB503" s="68" t="str">
        <f ca="1">INDEX({"","_","-","="},IF(OR($D503 &gt;= BC$6, $E503 &lt; BB$6), 0, 1)+IF(OR($F503 &gt;= BC$6, $G503 &lt; BB$6), 0, 2)+1)</f>
        <v/>
      </c>
      <c r="BC503" s="68" t="str">
        <f ca="1">INDEX({"","_","-","="},IF(OR($D503 &gt;= BD$6, $E503 &lt; BC$6), 0, 1)+IF(OR($F503 &gt;= BD$6, $G503 &lt; BC$6), 0, 2)+1)</f>
        <v/>
      </c>
      <c r="BD503" s="68" t="str">
        <f ca="1">INDEX({"","_","-","="},IF(OR($D503 &gt;= BE$6, $E503 &lt; BD$6), 0, 1)+IF(OR($F503 &gt;= BE$6, $G503 &lt; BD$6), 0, 2)+1)</f>
        <v/>
      </c>
      <c r="BE503" s="68" t="str">
        <f ca="1">INDEX({"","_","-","="},IF(OR($D503 &gt;= BF$6, $E503 &lt; BE$6), 0, 1)+IF(OR($F503 &gt;= BF$6, $G503 &lt; BE$6), 0, 2)+1)</f>
        <v/>
      </c>
      <c r="BF503" s="68" t="str">
        <f ca="1">INDEX({"","_","-","="},IF(OR($D503 &gt;= BG$6, $E503 &lt; BF$6), 0, 1)+IF(OR($F503 &gt;= BG$6, $G503 &lt; BF$6), 0, 2)+1)</f>
        <v/>
      </c>
      <c r="BG503" s="68" t="str">
        <f ca="1">INDEX({"","_","-","="},IF(OR($D503 &gt;= BH$6, $E503 &lt; BG$6), 0, 1)+IF(OR($F503 &gt;= BH$6, $G503 &lt; BG$6), 0, 2)+1)</f>
        <v/>
      </c>
      <c r="BH503" s="68" t="str">
        <f ca="1">INDEX({"","_","-","="},IF(OR($D503 &gt;= BI$6, $E503 &lt; BH$6), 0, 1)+IF(OR($F503 &gt;= BI$6, $G503 &lt; BH$6), 0, 2)+1)</f>
        <v/>
      </c>
      <c r="BI503" s="68" t="str">
        <f ca="1">INDEX({"","_","-","="},IF(OR($D503 &gt;= BJ$6, $E503 &lt; BI$6), 0, 1)+IF(OR($F503 &gt;= BJ$6, $G503 &lt; BI$6), 0, 2)+1)</f>
        <v/>
      </c>
      <c r="BJ503" s="68" t="str">
        <f ca="1">INDEX({"","_","-","="},IF(OR($D503 &gt;= BK$6, $E503 &lt; BJ$6), 0, 1)+IF(OR($F503 &gt;= BK$6, $G503 &lt; BJ$6), 0, 2)+1)</f>
        <v/>
      </c>
      <c r="BK503" s="68" t="str">
        <f ca="1">INDEX({"","_","-","="},IF(OR($D503 &gt;= BL$6, $E503 &lt; BK$6), 0, 1)+IF(OR($F503 &gt;= BL$6, $G503 &lt; BK$6), 0, 2)+1)</f>
        <v/>
      </c>
      <c r="BL503" s="68" t="str">
        <f ca="1">INDEX({"","_","-","="},IF(OR($D503 &gt;= BM$6, $E503 &lt; BL$6), 0, 1)+IF(OR($F503 &gt;= BM$6, $G503 &lt; BL$6), 0, 2)+1)</f>
        <v/>
      </c>
      <c r="BM503" s="68" t="str">
        <f ca="1">INDEX({"","_","-","="},IF(OR($D503 &gt;= BN$6, $E503 &lt; BM$6), 0, 1)+IF(OR($F503 &gt;= BN$6, $G503 &lt; BM$6), 0, 2)+1)</f>
        <v/>
      </c>
      <c r="BN503" s="68" t="str">
        <f ca="1">INDEX({"","_","-","="},IF(OR($D503 &gt;= BO$6, $E503 &lt; BN$6), 0, 1)+IF(OR($F503 &gt;= BO$6, $G503 &lt; BN$6), 0, 2)+1)</f>
        <v/>
      </c>
      <c r="BO503" s="68" t="str">
        <f ca="1">INDEX({"","_","-","="},IF(OR($D503 &gt;= BP$6, $E503 &lt; BO$6), 0, 1)+IF(OR($F503 &gt;= BP$6, $G503 &lt; BO$6), 0, 2)+1)</f>
        <v/>
      </c>
      <c r="BP503" s="68" t="str">
        <f ca="1">INDEX({"","_","-","="},IF(OR($D503 &gt;= BQ$6, $E503 &lt; BP$6), 0, 1)+IF(OR($F503 &gt;= BQ$6, $G503 &lt; BP$6), 0, 2)+1)</f>
        <v/>
      </c>
      <c r="BQ503" s="68" t="str">
        <f ca="1">INDEX({"","_","-","="},IF(OR($D503 &gt;= BR$6, $E503 &lt; BQ$6), 0, 1)+IF(OR($F503 &gt;= BR$6, $G503 &lt; BQ$6), 0, 2)+1)</f>
        <v/>
      </c>
      <c r="BR503" s="68" t="str">
        <f ca="1">INDEX({"","_","-","="},IF(OR($D503 &gt;= BS$6, $E503 &lt; BR$6), 0, 1)+IF(OR($F503 &gt;= BS$6, $G503 &lt; BR$6), 0, 2)+1)</f>
        <v/>
      </c>
      <c r="BS503" s="68" t="str">
        <f ca="1">INDEX({"","_","-","="},IF(OR($D503 &gt;= BT$6, $E503 &lt; BS$6), 0, 1)+IF(OR($F503 &gt;= BT$6, $G503 &lt; BS$6), 0, 2)+1)</f>
        <v/>
      </c>
      <c r="BT503" s="68" t="str">
        <f ca="1">INDEX({"","_","-","="},IF(OR($D503 &gt;= BU$6, $E503 &lt; BT$6), 0, 1)+IF(OR($F503 &gt;= BU$6, $G503 &lt; BT$6), 0, 2)+1)</f>
        <v/>
      </c>
      <c r="BU503" s="68" t="str">
        <f ca="1">INDEX({"","_","-","="},IF(OR($D503 &gt;= BV$6, $E503 &lt; BU$6), 0, 1)+IF(OR($F503 &gt;= BV$6, $G503 &lt; BU$6), 0, 2)+1)</f>
        <v/>
      </c>
      <c r="BV503" s="68" t="str">
        <f ca="1">INDEX({"","_","-","="},IF(OR($D503 &gt;= BW$6, $E503 &lt; BV$6), 0, 1)+IF(OR($F503 &gt;= BW$6, $G503 &lt; BV$6), 0, 2)+1)</f>
        <v/>
      </c>
      <c r="BW503" s="68" t="str">
        <f ca="1">INDEX({"","_","-","="},IF(OR($D503 &gt;= BX$6, $E503 &lt; BW$6), 0, 1)+IF(OR($F503 &gt;= BX$6, $G503 &lt; BW$6), 0, 2)+1)</f>
        <v/>
      </c>
      <c r="BX503" s="68" t="str">
        <f ca="1">INDEX({"","_","-","="},IF(OR($D503 &gt;= BY$6, $E503 &lt; BX$6), 0, 1)+IF(OR($F503 &gt;= BY$6, $G503 &lt; BX$6), 0, 2)+1)</f>
        <v/>
      </c>
      <c r="BY503" s="68" t="str">
        <f ca="1">INDEX({"","_","-","="},IF(OR($D503 &gt;= BZ$6, $E503 &lt; BY$6), 0, 1)+IF(OR($F503 &gt;= BZ$6, $G503 &lt; BY$6), 0, 2)+1)</f>
        <v/>
      </c>
      <c r="BZ503" s="68" t="str">
        <f ca="1">INDEX({"","_","-","="},IF(OR($D503 &gt;= CA$6, $E503 &lt; BZ$6), 0, 1)+IF(OR($F503 &gt;= CA$6, $G503 &lt; BZ$6), 0, 2)+1)</f>
        <v/>
      </c>
      <c r="CA503" s="68" t="str">
        <f ca="1">INDEX({"","_","-","="},IF(OR($D503 &gt;= CB$6, $E503 &lt; CA$6), 0, 1)+IF(OR($F503 &gt;= CB$6, $G503 &lt; CA$6), 0, 2)+1)</f>
        <v/>
      </c>
      <c r="CB503" s="68" t="str">
        <f ca="1">INDEX({"","_","-","="},IF(OR($D503 &gt;= CC$6, $E503 &lt; CB$6), 0, 1)+IF(OR($F503 &gt;= CC$6, $G503 &lt; CB$6), 0, 2)+1)</f>
        <v/>
      </c>
      <c r="CC503" s="68" t="str">
        <f ca="1">INDEX({"","_","-","="},IF(OR($D503 &gt;= CD$6, $E503 &lt; CC$6), 0, 1)+IF(OR($F503 &gt;= CD$6, $G503 &lt; CC$6), 0, 2)+1)</f>
        <v/>
      </c>
      <c r="CD503" s="68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IF('临-进度'!M499,'临-进度'!$A499,"")</f>
        <v/>
      </c>
      <c r="B504" s="8" t="str">
        <f ca="1">IF('临-进度'!M499,'临-进度'!$B499,"")</f>
        <v/>
      </c>
      <c r="C504" s="8" t="str">
        <f ca="1">IF('临-进度'!M499,'临-进度'!$E499,"")</f>
        <v/>
      </c>
      <c r="D504" s="40" t="str">
        <f ca="1">IF('临-进度'!$M499,'临-进度'!$I499,"")</f>
        <v/>
      </c>
      <c r="E504" s="40" t="str">
        <f ca="1">IF('临-进度'!$M499,'临-进度'!$AE499,"")</f>
        <v/>
      </c>
      <c r="F504" s="40" t="str">
        <f ca="1">IF('临-进度'!$M499,'临-进度'!$J499,"")</f>
        <v/>
      </c>
      <c r="G504" s="73" t="str">
        <f ca="1">IF('临-进度'!$M499,'临-进度'!$AF499,"")</f>
        <v/>
      </c>
      <c r="H504" s="68" t="str">
        <f ca="1">INDEX({"","_","-","="},IF(OR($D504 &gt;= I$6, $E504 &lt; H$6), 0, 1)+IF(OR($F504 &gt;= I$6, $G504 &lt; H$6), 0, 2)+1)</f>
        <v/>
      </c>
      <c r="I504" s="68" t="str">
        <f ca="1">INDEX({"","_","-","="},IF(OR($D504 &gt;= J$6, $E504 &lt; I$6), 0, 1)+IF(OR($F504 &gt;= J$6, $G504 &lt; I$6), 0, 2)+1)</f>
        <v/>
      </c>
      <c r="J504" s="68" t="str">
        <f ca="1">INDEX({"","_","-","="},IF(OR($D504 &gt;= K$6, $E504 &lt; J$6), 0, 1)+IF(OR($F504 &gt;= K$6, $G504 &lt; J$6), 0, 2)+1)</f>
        <v/>
      </c>
      <c r="K504" s="68" t="str">
        <f ca="1">INDEX({"","_","-","="},IF(OR($D504 &gt;= L$6, $E504 &lt; K$6), 0, 1)+IF(OR($F504 &gt;= L$6, $G504 &lt; K$6), 0, 2)+1)</f>
        <v/>
      </c>
      <c r="L504" s="68" t="str">
        <f ca="1">INDEX({"","_","-","="},IF(OR($D504 &gt;= M$6, $E504 &lt; L$6), 0, 1)+IF(OR($F504 &gt;= M$6, $G504 &lt; L$6), 0, 2)+1)</f>
        <v/>
      </c>
      <c r="M504" s="68" t="str">
        <f ca="1">INDEX({"","_","-","="},IF(OR($D504 &gt;= N$6, $E504 &lt; M$6), 0, 1)+IF(OR($F504 &gt;= N$6, $G504 &lt; M$6), 0, 2)+1)</f>
        <v/>
      </c>
      <c r="N504" s="68" t="str">
        <f ca="1">INDEX({"","_","-","="},IF(OR($D504 &gt;= O$6, $E504 &lt; N$6), 0, 1)+IF(OR($F504 &gt;= O$6, $G504 &lt; N$6), 0, 2)+1)</f>
        <v/>
      </c>
      <c r="O504" s="68" t="str">
        <f ca="1">INDEX({"","_","-","="},IF(OR($D504 &gt;= P$6, $E504 &lt; O$6), 0, 1)+IF(OR($F504 &gt;= P$6, $G504 &lt; O$6), 0, 2)+1)</f>
        <v/>
      </c>
      <c r="P504" s="68" t="str">
        <f ca="1">INDEX({"","_","-","="},IF(OR($D504 &gt;= Q$6, $E504 &lt; P$6), 0, 1)+IF(OR($F504 &gt;= Q$6, $G504 &lt; P$6), 0, 2)+1)</f>
        <v/>
      </c>
      <c r="Q504" s="68" t="str">
        <f ca="1">INDEX({"","_","-","="},IF(OR($D504 &gt;= R$6, $E504 &lt; Q$6), 0, 1)+IF(OR($F504 &gt;= R$6, $G504 &lt; Q$6), 0, 2)+1)</f>
        <v/>
      </c>
      <c r="R504" s="68" t="str">
        <f ca="1">INDEX({"","_","-","="},IF(OR($D504 &gt;= S$6, $E504 &lt; R$6), 0, 1)+IF(OR($F504 &gt;= S$6, $G504 &lt; R$6), 0, 2)+1)</f>
        <v/>
      </c>
      <c r="S504" s="68" t="str">
        <f ca="1">INDEX({"","_","-","="},IF(OR($D504 &gt;= T$6, $E504 &lt; S$6), 0, 1)+IF(OR($F504 &gt;= T$6, $G504 &lt; S$6), 0, 2)+1)</f>
        <v/>
      </c>
      <c r="T504" s="68" t="str">
        <f ca="1">INDEX({"","_","-","="},IF(OR($D504 &gt;= U$6, $E504 &lt; T$6), 0, 1)+IF(OR($F504 &gt;= U$6, $G504 &lt; T$6), 0, 2)+1)</f>
        <v/>
      </c>
      <c r="U504" s="68" t="str">
        <f ca="1">INDEX({"","_","-","="},IF(OR($D504 &gt;= V$6, $E504 &lt; U$6), 0, 1)+IF(OR($F504 &gt;= V$6, $G504 &lt; U$6), 0, 2)+1)</f>
        <v/>
      </c>
      <c r="V504" s="68" t="str">
        <f ca="1">INDEX({"","_","-","="},IF(OR($D504 &gt;= W$6, $E504 &lt; V$6), 0, 1)+IF(OR($F504 &gt;= W$6, $G504 &lt; V$6), 0, 2)+1)</f>
        <v/>
      </c>
      <c r="W504" s="68" t="str">
        <f ca="1">INDEX({"","_","-","="},IF(OR($D504 &gt;= X$6, $E504 &lt; W$6), 0, 1)+IF(OR($F504 &gt;= X$6, $G504 &lt; W$6), 0, 2)+1)</f>
        <v/>
      </c>
      <c r="X504" s="68" t="str">
        <f ca="1">INDEX({"","_","-","="},IF(OR($D504 &gt;= Y$6, $E504 &lt; X$6), 0, 1)+IF(OR($F504 &gt;= Y$6, $G504 &lt; X$6), 0, 2)+1)</f>
        <v/>
      </c>
      <c r="Y504" s="68" t="str">
        <f ca="1">INDEX({"","_","-","="},IF(OR($D504 &gt;= Z$6, $E504 &lt; Y$6), 0, 1)+IF(OR($F504 &gt;= Z$6, $G504 &lt; Y$6), 0, 2)+1)</f>
        <v/>
      </c>
      <c r="Z504" s="68" t="str">
        <f ca="1">INDEX({"","_","-","="},IF(OR($D504 &gt;= AA$6, $E504 &lt; Z$6), 0, 1)+IF(OR($F504 &gt;= AA$6, $G504 &lt; Z$6), 0, 2)+1)</f>
        <v/>
      </c>
      <c r="AA504" s="68" t="str">
        <f ca="1">INDEX({"","_","-","="},IF(OR($D504 &gt;= AB$6, $E504 &lt; AA$6), 0, 1)+IF(OR($F504 &gt;= AB$6, $G504 &lt; AA$6), 0, 2)+1)</f>
        <v/>
      </c>
      <c r="AB504" s="68" t="str">
        <f ca="1">INDEX({"","_","-","="},IF(OR($D504 &gt;= AC$6, $E504 &lt; AB$6), 0, 1)+IF(OR($F504 &gt;= AC$6, $G504 &lt; AB$6), 0, 2)+1)</f>
        <v/>
      </c>
      <c r="AC504" s="68" t="str">
        <f ca="1">INDEX({"","_","-","="},IF(OR($D504 &gt;= AD$6, $E504 &lt; AC$6), 0, 1)+IF(OR($F504 &gt;= AD$6, $G504 &lt; AC$6), 0, 2)+1)</f>
        <v/>
      </c>
      <c r="AD504" s="68" t="str">
        <f ca="1">INDEX({"","_","-","="},IF(OR($D504 &gt;= AE$6, $E504 &lt; AD$6), 0, 1)+IF(OR($F504 &gt;= AE$6, $G504 &lt; AD$6), 0, 2)+1)</f>
        <v/>
      </c>
      <c r="AE504" s="68" t="str">
        <f ca="1">INDEX({"","_","-","="},IF(OR($D504 &gt;= AF$6, $E504 &lt; AE$6), 0, 1)+IF(OR($F504 &gt;= AF$6, $G504 &lt; AE$6), 0, 2)+1)</f>
        <v/>
      </c>
      <c r="AF504" s="68" t="str">
        <f ca="1">INDEX({"","_","-","="},IF(OR($D504 &gt;= AG$6, $E504 &lt; AF$6), 0, 1)+IF(OR($F504 &gt;= AG$6, $G504 &lt; AF$6), 0, 2)+1)</f>
        <v/>
      </c>
      <c r="AG504" s="68" t="str">
        <f ca="1">INDEX({"","_","-","="},IF(OR($D504 &gt;= AH$6, $E504 &lt; AG$6), 0, 1)+IF(OR($F504 &gt;= AH$6, $G504 &lt; AG$6), 0, 2)+1)</f>
        <v/>
      </c>
      <c r="AH504" s="68" t="str">
        <f ca="1">INDEX({"","_","-","="},IF(OR($D504 &gt;= AI$6, $E504 &lt; AH$6), 0, 1)+IF(OR($F504 &gt;= AI$6, $G504 &lt; AH$6), 0, 2)+1)</f>
        <v/>
      </c>
      <c r="AI504" s="68" t="str">
        <f ca="1">INDEX({"","_","-","="},IF(OR($D504 &gt;= AJ$6, $E504 &lt; AI$6), 0, 1)+IF(OR($F504 &gt;= AJ$6, $G504 &lt; AI$6), 0, 2)+1)</f>
        <v/>
      </c>
      <c r="AJ504" s="68" t="str">
        <f ca="1">INDEX({"","_","-","="},IF(OR($D504 &gt;= AK$6, $E504 &lt; AJ$6), 0, 1)+IF(OR($F504 &gt;= AK$6, $G504 &lt; AJ$6), 0, 2)+1)</f>
        <v/>
      </c>
      <c r="AK504" s="68" t="str">
        <f ca="1">INDEX({"","_","-","="},IF(OR($D504 &gt;= AL$6, $E504 &lt; AK$6), 0, 1)+IF(OR($F504 &gt;= AL$6, $G504 &lt; AK$6), 0, 2)+1)</f>
        <v/>
      </c>
      <c r="AL504" s="68" t="str">
        <f ca="1">INDEX({"","_","-","="},IF(OR($D504 &gt;= AM$6, $E504 &lt; AL$6), 0, 1)+IF(OR($F504 &gt;= AM$6, $G504 &lt; AL$6), 0, 2)+1)</f>
        <v/>
      </c>
      <c r="AM504" s="68" t="str">
        <f ca="1">INDEX({"","_","-","="},IF(OR($D504 &gt;= AN$6, $E504 &lt; AM$6), 0, 1)+IF(OR($F504 &gt;= AN$6, $G504 &lt; AM$6), 0, 2)+1)</f>
        <v/>
      </c>
      <c r="AN504" s="68" t="str">
        <f ca="1">INDEX({"","_","-","="},IF(OR($D504 &gt;= AO$6, $E504 &lt; AN$6), 0, 1)+IF(OR($F504 &gt;= AO$6, $G504 &lt; AN$6), 0, 2)+1)</f>
        <v/>
      </c>
      <c r="AO504" s="68" t="str">
        <f ca="1">INDEX({"","_","-","="},IF(OR($D504 &gt;= AP$6, $E504 &lt; AO$6), 0, 1)+IF(OR($F504 &gt;= AP$6, $G504 &lt; AO$6), 0, 2)+1)</f>
        <v/>
      </c>
      <c r="AP504" s="68" t="str">
        <f ca="1">INDEX({"","_","-","="},IF(OR($D504 &gt;= AQ$6, $E504 &lt; AP$6), 0, 1)+IF(OR($F504 &gt;= AQ$6, $G504 &lt; AP$6), 0, 2)+1)</f>
        <v/>
      </c>
      <c r="AQ504" s="68" t="str">
        <f ca="1">INDEX({"","_","-","="},IF(OR($D504 &gt;= AR$6, $E504 &lt; AQ$6), 0, 1)+IF(OR($F504 &gt;= AR$6, $G504 &lt; AQ$6), 0, 2)+1)</f>
        <v/>
      </c>
      <c r="AR504" s="68" t="str">
        <f ca="1">INDEX({"","_","-","="},IF(OR($D504 &gt;= AS$6, $E504 &lt; AR$6), 0, 1)+IF(OR($F504 &gt;= AS$6, $G504 &lt; AR$6), 0, 2)+1)</f>
        <v/>
      </c>
      <c r="AS504" s="68" t="str">
        <f ca="1">INDEX({"","_","-","="},IF(OR($D504 &gt;= AT$6, $E504 &lt; AS$6), 0, 1)+IF(OR($F504 &gt;= AT$6, $G504 &lt; AS$6), 0, 2)+1)</f>
        <v/>
      </c>
      <c r="AT504" s="68" t="str">
        <f ca="1">INDEX({"","_","-","="},IF(OR($D504 &gt;= AU$6, $E504 &lt; AT$6), 0, 1)+IF(OR($F504 &gt;= AU$6, $G504 &lt; AT$6), 0, 2)+1)</f>
        <v/>
      </c>
      <c r="AU504" s="68" t="str">
        <f ca="1">INDEX({"","_","-","="},IF(OR($D504 &gt;= AV$6, $E504 &lt; AU$6), 0, 1)+IF(OR($F504 &gt;= AV$6, $G504 &lt; AU$6), 0, 2)+1)</f>
        <v/>
      </c>
      <c r="AV504" s="68" t="str">
        <f ca="1">INDEX({"","_","-","="},IF(OR($D504 &gt;= AW$6, $E504 &lt; AV$6), 0, 1)+IF(OR($F504 &gt;= AW$6, $G504 &lt; AV$6), 0, 2)+1)</f>
        <v/>
      </c>
      <c r="AW504" s="68" t="str">
        <f ca="1">INDEX({"","_","-","="},IF(OR($D504 &gt;= AX$6, $E504 &lt; AW$6), 0, 1)+IF(OR($F504 &gt;= AX$6, $G504 &lt; AW$6), 0, 2)+1)</f>
        <v/>
      </c>
      <c r="AX504" s="68" t="str">
        <f ca="1">INDEX({"","_","-","="},IF(OR($D504 &gt;= AY$6, $E504 &lt; AX$6), 0, 1)+IF(OR($F504 &gt;= AY$6, $G504 &lt; AX$6), 0, 2)+1)</f>
        <v/>
      </c>
      <c r="AY504" s="68" t="str">
        <f ca="1">INDEX({"","_","-","="},IF(OR($D504 &gt;= AZ$6, $E504 &lt; AY$6), 0, 1)+IF(OR($F504 &gt;= AZ$6, $G504 &lt; AY$6), 0, 2)+1)</f>
        <v/>
      </c>
      <c r="AZ504" s="68" t="str">
        <f ca="1">INDEX({"","_","-","="},IF(OR($D504 &gt;= BA$6, $E504 &lt; AZ$6), 0, 1)+IF(OR($F504 &gt;= BA$6, $G504 &lt; AZ$6), 0, 2)+1)</f>
        <v/>
      </c>
      <c r="BA504" s="68" t="str">
        <f ca="1">INDEX({"","_","-","="},IF(OR($D504 &gt;= BB$6, $E504 &lt; BA$6), 0, 1)+IF(OR($F504 &gt;= BB$6, $G504 &lt; BA$6), 0, 2)+1)</f>
        <v/>
      </c>
      <c r="BB504" s="68" t="str">
        <f ca="1">INDEX({"","_","-","="},IF(OR($D504 &gt;= BC$6, $E504 &lt; BB$6), 0, 1)+IF(OR($F504 &gt;= BC$6, $G504 &lt; BB$6), 0, 2)+1)</f>
        <v/>
      </c>
      <c r="BC504" s="68" t="str">
        <f ca="1">INDEX({"","_","-","="},IF(OR($D504 &gt;= BD$6, $E504 &lt; BC$6), 0, 1)+IF(OR($F504 &gt;= BD$6, $G504 &lt; BC$6), 0, 2)+1)</f>
        <v/>
      </c>
      <c r="BD504" s="68" t="str">
        <f ca="1">INDEX({"","_","-","="},IF(OR($D504 &gt;= BE$6, $E504 &lt; BD$6), 0, 1)+IF(OR($F504 &gt;= BE$6, $G504 &lt; BD$6), 0, 2)+1)</f>
        <v/>
      </c>
      <c r="BE504" s="68" t="str">
        <f ca="1">INDEX({"","_","-","="},IF(OR($D504 &gt;= BF$6, $E504 &lt; BE$6), 0, 1)+IF(OR($F504 &gt;= BF$6, $G504 &lt; BE$6), 0, 2)+1)</f>
        <v/>
      </c>
      <c r="BF504" s="68" t="str">
        <f ca="1">INDEX({"","_","-","="},IF(OR($D504 &gt;= BG$6, $E504 &lt; BF$6), 0, 1)+IF(OR($F504 &gt;= BG$6, $G504 &lt; BF$6), 0, 2)+1)</f>
        <v/>
      </c>
      <c r="BG504" s="68" t="str">
        <f ca="1">INDEX({"","_","-","="},IF(OR($D504 &gt;= BH$6, $E504 &lt; BG$6), 0, 1)+IF(OR($F504 &gt;= BH$6, $G504 &lt; BG$6), 0, 2)+1)</f>
        <v/>
      </c>
      <c r="BH504" s="68" t="str">
        <f ca="1">INDEX({"","_","-","="},IF(OR($D504 &gt;= BI$6, $E504 &lt; BH$6), 0, 1)+IF(OR($F504 &gt;= BI$6, $G504 &lt; BH$6), 0, 2)+1)</f>
        <v/>
      </c>
      <c r="BI504" s="68" t="str">
        <f ca="1">INDEX({"","_","-","="},IF(OR($D504 &gt;= BJ$6, $E504 &lt; BI$6), 0, 1)+IF(OR($F504 &gt;= BJ$6, $G504 &lt; BI$6), 0, 2)+1)</f>
        <v/>
      </c>
      <c r="BJ504" s="68" t="str">
        <f ca="1">INDEX({"","_","-","="},IF(OR($D504 &gt;= BK$6, $E504 &lt; BJ$6), 0, 1)+IF(OR($F504 &gt;= BK$6, $G504 &lt; BJ$6), 0, 2)+1)</f>
        <v/>
      </c>
      <c r="BK504" s="68" t="str">
        <f ca="1">INDEX({"","_","-","="},IF(OR($D504 &gt;= BL$6, $E504 &lt; BK$6), 0, 1)+IF(OR($F504 &gt;= BL$6, $G504 &lt; BK$6), 0, 2)+1)</f>
        <v/>
      </c>
      <c r="BL504" s="68" t="str">
        <f ca="1">INDEX({"","_","-","="},IF(OR($D504 &gt;= BM$6, $E504 &lt; BL$6), 0, 1)+IF(OR($F504 &gt;= BM$6, $G504 &lt; BL$6), 0, 2)+1)</f>
        <v/>
      </c>
      <c r="BM504" s="68" t="str">
        <f ca="1">INDEX({"","_","-","="},IF(OR($D504 &gt;= BN$6, $E504 &lt; BM$6), 0, 1)+IF(OR($F504 &gt;= BN$6, $G504 &lt; BM$6), 0, 2)+1)</f>
        <v/>
      </c>
      <c r="BN504" s="68" t="str">
        <f ca="1">INDEX({"","_","-","="},IF(OR($D504 &gt;= BO$6, $E504 &lt; BN$6), 0, 1)+IF(OR($F504 &gt;= BO$6, $G504 &lt; BN$6), 0, 2)+1)</f>
        <v/>
      </c>
      <c r="BO504" s="68" t="str">
        <f ca="1">INDEX({"","_","-","="},IF(OR($D504 &gt;= BP$6, $E504 &lt; BO$6), 0, 1)+IF(OR($F504 &gt;= BP$6, $G504 &lt; BO$6), 0, 2)+1)</f>
        <v/>
      </c>
      <c r="BP504" s="68" t="str">
        <f ca="1">INDEX({"","_","-","="},IF(OR($D504 &gt;= BQ$6, $E504 &lt; BP$6), 0, 1)+IF(OR($F504 &gt;= BQ$6, $G504 &lt; BP$6), 0, 2)+1)</f>
        <v/>
      </c>
      <c r="BQ504" s="68" t="str">
        <f ca="1">INDEX({"","_","-","="},IF(OR($D504 &gt;= BR$6, $E504 &lt; BQ$6), 0, 1)+IF(OR($F504 &gt;= BR$6, $G504 &lt; BQ$6), 0, 2)+1)</f>
        <v/>
      </c>
      <c r="BR504" s="68" t="str">
        <f ca="1">INDEX({"","_","-","="},IF(OR($D504 &gt;= BS$6, $E504 &lt; BR$6), 0, 1)+IF(OR($F504 &gt;= BS$6, $G504 &lt; BR$6), 0, 2)+1)</f>
        <v/>
      </c>
      <c r="BS504" s="68" t="str">
        <f ca="1">INDEX({"","_","-","="},IF(OR($D504 &gt;= BT$6, $E504 &lt; BS$6), 0, 1)+IF(OR($F504 &gt;= BT$6, $G504 &lt; BS$6), 0, 2)+1)</f>
        <v/>
      </c>
      <c r="BT504" s="68" t="str">
        <f ca="1">INDEX({"","_","-","="},IF(OR($D504 &gt;= BU$6, $E504 &lt; BT$6), 0, 1)+IF(OR($F504 &gt;= BU$6, $G504 &lt; BT$6), 0, 2)+1)</f>
        <v/>
      </c>
      <c r="BU504" s="68" t="str">
        <f ca="1">INDEX({"","_","-","="},IF(OR($D504 &gt;= BV$6, $E504 &lt; BU$6), 0, 1)+IF(OR($F504 &gt;= BV$6, $G504 &lt; BU$6), 0, 2)+1)</f>
        <v/>
      </c>
      <c r="BV504" s="68" t="str">
        <f ca="1">INDEX({"","_","-","="},IF(OR($D504 &gt;= BW$6, $E504 &lt; BV$6), 0, 1)+IF(OR($F504 &gt;= BW$6, $G504 &lt; BV$6), 0, 2)+1)</f>
        <v/>
      </c>
      <c r="BW504" s="68" t="str">
        <f ca="1">INDEX({"","_","-","="},IF(OR($D504 &gt;= BX$6, $E504 &lt; BW$6), 0, 1)+IF(OR($F504 &gt;= BX$6, $G504 &lt; BW$6), 0, 2)+1)</f>
        <v/>
      </c>
      <c r="BX504" s="68" t="str">
        <f ca="1">INDEX({"","_","-","="},IF(OR($D504 &gt;= BY$6, $E504 &lt; BX$6), 0, 1)+IF(OR($F504 &gt;= BY$6, $G504 &lt; BX$6), 0, 2)+1)</f>
        <v/>
      </c>
      <c r="BY504" s="68" t="str">
        <f ca="1">INDEX({"","_","-","="},IF(OR($D504 &gt;= BZ$6, $E504 &lt; BY$6), 0, 1)+IF(OR($F504 &gt;= BZ$6, $G504 &lt; BY$6), 0, 2)+1)</f>
        <v/>
      </c>
      <c r="BZ504" s="68" t="str">
        <f ca="1">INDEX({"","_","-","="},IF(OR($D504 &gt;= CA$6, $E504 &lt; BZ$6), 0, 1)+IF(OR($F504 &gt;= CA$6, $G504 &lt; BZ$6), 0, 2)+1)</f>
        <v/>
      </c>
      <c r="CA504" s="68" t="str">
        <f ca="1">INDEX({"","_","-","="},IF(OR($D504 &gt;= CB$6, $E504 &lt; CA$6), 0, 1)+IF(OR($F504 &gt;= CB$6, $G504 &lt; CA$6), 0, 2)+1)</f>
        <v/>
      </c>
      <c r="CB504" s="68" t="str">
        <f ca="1">INDEX({"","_","-","="},IF(OR($D504 &gt;= CC$6, $E504 &lt; CB$6), 0, 1)+IF(OR($F504 &gt;= CC$6, $G504 &lt; CB$6), 0, 2)+1)</f>
        <v/>
      </c>
      <c r="CC504" s="68" t="str">
        <f ca="1">INDEX({"","_","-","="},IF(OR($D504 &gt;= CD$6, $E504 &lt; CC$6), 0, 1)+IF(OR($F504 &gt;= CD$6, $G504 &lt; CC$6), 0, 2)+1)</f>
        <v/>
      </c>
      <c r="CD504" s="68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IF('临-进度'!M500,'临-进度'!$A500,"")</f>
        <v/>
      </c>
      <c r="B505" s="8" t="str">
        <f ca="1">IF('临-进度'!M500,'临-进度'!$B500,"")</f>
        <v/>
      </c>
      <c r="C505" s="8" t="str">
        <f ca="1">IF('临-进度'!M500,'临-进度'!$E500,"")</f>
        <v/>
      </c>
      <c r="D505" s="40" t="str">
        <f ca="1">IF('临-进度'!$M500,'临-进度'!$I500,"")</f>
        <v/>
      </c>
      <c r="E505" s="40" t="str">
        <f ca="1">IF('临-进度'!$M500,'临-进度'!$AE500,"")</f>
        <v/>
      </c>
      <c r="F505" s="40" t="str">
        <f ca="1">IF('临-进度'!$M500,'临-进度'!$J500,"")</f>
        <v/>
      </c>
      <c r="G505" s="73" t="str">
        <f ca="1">IF('临-进度'!$M500,'临-进度'!$AF500,"")</f>
        <v/>
      </c>
      <c r="H505" s="68" t="str">
        <f ca="1">INDEX({"","_","-","="},IF(OR($D505 &gt;= I$6, $E505 &lt; H$6), 0, 1)+IF(OR($F505 &gt;= I$6, $G505 &lt; H$6), 0, 2)+1)</f>
        <v/>
      </c>
      <c r="I505" s="68" t="str">
        <f ca="1">INDEX({"","_","-","="},IF(OR($D505 &gt;= J$6, $E505 &lt; I$6), 0, 1)+IF(OR($F505 &gt;= J$6, $G505 &lt; I$6), 0, 2)+1)</f>
        <v/>
      </c>
      <c r="J505" s="68" t="str">
        <f ca="1">INDEX({"","_","-","="},IF(OR($D505 &gt;= K$6, $E505 &lt; J$6), 0, 1)+IF(OR($F505 &gt;= K$6, $G505 &lt; J$6), 0, 2)+1)</f>
        <v/>
      </c>
      <c r="K505" s="68" t="str">
        <f ca="1">INDEX({"","_","-","="},IF(OR($D505 &gt;= L$6, $E505 &lt; K$6), 0, 1)+IF(OR($F505 &gt;= L$6, $G505 &lt; K$6), 0, 2)+1)</f>
        <v/>
      </c>
      <c r="L505" s="68" t="str">
        <f ca="1">INDEX({"","_","-","="},IF(OR($D505 &gt;= M$6, $E505 &lt; L$6), 0, 1)+IF(OR($F505 &gt;= M$6, $G505 &lt; L$6), 0, 2)+1)</f>
        <v/>
      </c>
      <c r="M505" s="68" t="str">
        <f ca="1">INDEX({"","_","-","="},IF(OR($D505 &gt;= N$6, $E505 &lt; M$6), 0, 1)+IF(OR($F505 &gt;= N$6, $G505 &lt; M$6), 0, 2)+1)</f>
        <v/>
      </c>
      <c r="N505" s="68" t="str">
        <f ca="1">INDEX({"","_","-","="},IF(OR($D505 &gt;= O$6, $E505 &lt; N$6), 0, 1)+IF(OR($F505 &gt;= O$6, $G505 &lt; N$6), 0, 2)+1)</f>
        <v/>
      </c>
      <c r="O505" s="68" t="str">
        <f ca="1">INDEX({"","_","-","="},IF(OR($D505 &gt;= P$6, $E505 &lt; O$6), 0, 1)+IF(OR($F505 &gt;= P$6, $G505 &lt; O$6), 0, 2)+1)</f>
        <v/>
      </c>
      <c r="P505" s="68" t="str">
        <f ca="1">INDEX({"","_","-","="},IF(OR($D505 &gt;= Q$6, $E505 &lt; P$6), 0, 1)+IF(OR($F505 &gt;= Q$6, $G505 &lt; P$6), 0, 2)+1)</f>
        <v/>
      </c>
      <c r="Q505" s="68" t="str">
        <f ca="1">INDEX({"","_","-","="},IF(OR($D505 &gt;= R$6, $E505 &lt; Q$6), 0, 1)+IF(OR($F505 &gt;= R$6, $G505 &lt; Q$6), 0, 2)+1)</f>
        <v/>
      </c>
      <c r="R505" s="68" t="str">
        <f ca="1">INDEX({"","_","-","="},IF(OR($D505 &gt;= S$6, $E505 &lt; R$6), 0, 1)+IF(OR($F505 &gt;= S$6, $G505 &lt; R$6), 0, 2)+1)</f>
        <v/>
      </c>
      <c r="S505" s="68" t="str">
        <f ca="1">INDEX({"","_","-","="},IF(OR($D505 &gt;= T$6, $E505 &lt; S$6), 0, 1)+IF(OR($F505 &gt;= T$6, $G505 &lt; S$6), 0, 2)+1)</f>
        <v/>
      </c>
      <c r="T505" s="68" t="str">
        <f ca="1">INDEX({"","_","-","="},IF(OR($D505 &gt;= U$6, $E505 &lt; T$6), 0, 1)+IF(OR($F505 &gt;= U$6, $G505 &lt; T$6), 0, 2)+1)</f>
        <v/>
      </c>
      <c r="U505" s="68" t="str">
        <f ca="1">INDEX({"","_","-","="},IF(OR($D505 &gt;= V$6, $E505 &lt; U$6), 0, 1)+IF(OR($F505 &gt;= V$6, $G505 &lt; U$6), 0, 2)+1)</f>
        <v/>
      </c>
      <c r="V505" s="68" t="str">
        <f ca="1">INDEX({"","_","-","="},IF(OR($D505 &gt;= W$6, $E505 &lt; V$6), 0, 1)+IF(OR($F505 &gt;= W$6, $G505 &lt; V$6), 0, 2)+1)</f>
        <v/>
      </c>
      <c r="W505" s="68" t="str">
        <f ca="1">INDEX({"","_","-","="},IF(OR($D505 &gt;= X$6, $E505 &lt; W$6), 0, 1)+IF(OR($F505 &gt;= X$6, $G505 &lt; W$6), 0, 2)+1)</f>
        <v/>
      </c>
      <c r="X505" s="68" t="str">
        <f ca="1">INDEX({"","_","-","="},IF(OR($D505 &gt;= Y$6, $E505 &lt; X$6), 0, 1)+IF(OR($F505 &gt;= Y$6, $G505 &lt; X$6), 0, 2)+1)</f>
        <v/>
      </c>
      <c r="Y505" s="68" t="str">
        <f ca="1">INDEX({"","_","-","="},IF(OR($D505 &gt;= Z$6, $E505 &lt; Y$6), 0, 1)+IF(OR($F505 &gt;= Z$6, $G505 &lt; Y$6), 0, 2)+1)</f>
        <v/>
      </c>
      <c r="Z505" s="68" t="str">
        <f ca="1">INDEX({"","_","-","="},IF(OR($D505 &gt;= AA$6, $E505 &lt; Z$6), 0, 1)+IF(OR($F505 &gt;= AA$6, $G505 &lt; Z$6), 0, 2)+1)</f>
        <v/>
      </c>
      <c r="AA505" s="68" t="str">
        <f ca="1">INDEX({"","_","-","="},IF(OR($D505 &gt;= AB$6, $E505 &lt; AA$6), 0, 1)+IF(OR($F505 &gt;= AB$6, $G505 &lt; AA$6), 0, 2)+1)</f>
        <v/>
      </c>
      <c r="AB505" s="68" t="str">
        <f ca="1">INDEX({"","_","-","="},IF(OR($D505 &gt;= AC$6, $E505 &lt; AB$6), 0, 1)+IF(OR($F505 &gt;= AC$6, $G505 &lt; AB$6), 0, 2)+1)</f>
        <v/>
      </c>
      <c r="AC505" s="68" t="str">
        <f ca="1">INDEX({"","_","-","="},IF(OR($D505 &gt;= AD$6, $E505 &lt; AC$6), 0, 1)+IF(OR($F505 &gt;= AD$6, $G505 &lt; AC$6), 0, 2)+1)</f>
        <v/>
      </c>
      <c r="AD505" s="68" t="str">
        <f ca="1">INDEX({"","_","-","="},IF(OR($D505 &gt;= AE$6, $E505 &lt; AD$6), 0, 1)+IF(OR($F505 &gt;= AE$6, $G505 &lt; AD$6), 0, 2)+1)</f>
        <v/>
      </c>
      <c r="AE505" s="68" t="str">
        <f ca="1">INDEX({"","_","-","="},IF(OR($D505 &gt;= AF$6, $E505 &lt; AE$6), 0, 1)+IF(OR($F505 &gt;= AF$6, $G505 &lt; AE$6), 0, 2)+1)</f>
        <v/>
      </c>
      <c r="AF505" s="68" t="str">
        <f ca="1">INDEX({"","_","-","="},IF(OR($D505 &gt;= AG$6, $E505 &lt; AF$6), 0, 1)+IF(OR($F505 &gt;= AG$6, $G505 &lt; AF$6), 0, 2)+1)</f>
        <v/>
      </c>
      <c r="AG505" s="68" t="str">
        <f ca="1">INDEX({"","_","-","="},IF(OR($D505 &gt;= AH$6, $E505 &lt; AG$6), 0, 1)+IF(OR($F505 &gt;= AH$6, $G505 &lt; AG$6), 0, 2)+1)</f>
        <v/>
      </c>
      <c r="AH505" s="68" t="str">
        <f ca="1">INDEX({"","_","-","="},IF(OR($D505 &gt;= AI$6, $E505 &lt; AH$6), 0, 1)+IF(OR($F505 &gt;= AI$6, $G505 &lt; AH$6), 0, 2)+1)</f>
        <v/>
      </c>
      <c r="AI505" s="68" t="str">
        <f ca="1">INDEX({"","_","-","="},IF(OR($D505 &gt;= AJ$6, $E505 &lt; AI$6), 0, 1)+IF(OR($F505 &gt;= AJ$6, $G505 &lt; AI$6), 0, 2)+1)</f>
        <v/>
      </c>
      <c r="AJ505" s="68" t="str">
        <f ca="1">INDEX({"","_","-","="},IF(OR($D505 &gt;= AK$6, $E505 &lt; AJ$6), 0, 1)+IF(OR($F505 &gt;= AK$6, $G505 &lt; AJ$6), 0, 2)+1)</f>
        <v/>
      </c>
      <c r="AK505" s="68" t="str">
        <f ca="1">INDEX({"","_","-","="},IF(OR($D505 &gt;= AL$6, $E505 &lt; AK$6), 0, 1)+IF(OR($F505 &gt;= AL$6, $G505 &lt; AK$6), 0, 2)+1)</f>
        <v/>
      </c>
      <c r="AL505" s="68" t="str">
        <f ca="1">INDEX({"","_","-","="},IF(OR($D505 &gt;= AM$6, $E505 &lt; AL$6), 0, 1)+IF(OR($F505 &gt;= AM$6, $G505 &lt; AL$6), 0, 2)+1)</f>
        <v/>
      </c>
      <c r="AM505" s="68" t="str">
        <f ca="1">INDEX({"","_","-","="},IF(OR($D505 &gt;= AN$6, $E505 &lt; AM$6), 0, 1)+IF(OR($F505 &gt;= AN$6, $G505 &lt; AM$6), 0, 2)+1)</f>
        <v/>
      </c>
      <c r="AN505" s="68" t="str">
        <f ca="1">INDEX({"","_","-","="},IF(OR($D505 &gt;= AO$6, $E505 &lt; AN$6), 0, 1)+IF(OR($F505 &gt;= AO$6, $G505 &lt; AN$6), 0, 2)+1)</f>
        <v/>
      </c>
      <c r="AO505" s="68" t="str">
        <f ca="1">INDEX({"","_","-","="},IF(OR($D505 &gt;= AP$6, $E505 &lt; AO$6), 0, 1)+IF(OR($F505 &gt;= AP$6, $G505 &lt; AO$6), 0, 2)+1)</f>
        <v/>
      </c>
      <c r="AP505" s="68" t="str">
        <f ca="1">INDEX({"","_","-","="},IF(OR($D505 &gt;= AQ$6, $E505 &lt; AP$6), 0, 1)+IF(OR($F505 &gt;= AQ$6, $G505 &lt; AP$6), 0, 2)+1)</f>
        <v/>
      </c>
      <c r="AQ505" s="68" t="str">
        <f ca="1">INDEX({"","_","-","="},IF(OR($D505 &gt;= AR$6, $E505 &lt; AQ$6), 0, 1)+IF(OR($F505 &gt;= AR$6, $G505 &lt; AQ$6), 0, 2)+1)</f>
        <v/>
      </c>
      <c r="AR505" s="68" t="str">
        <f ca="1">INDEX({"","_","-","="},IF(OR($D505 &gt;= AS$6, $E505 &lt; AR$6), 0, 1)+IF(OR($F505 &gt;= AS$6, $G505 &lt; AR$6), 0, 2)+1)</f>
        <v/>
      </c>
      <c r="AS505" s="68" t="str">
        <f ca="1">INDEX({"","_","-","="},IF(OR($D505 &gt;= AT$6, $E505 &lt; AS$6), 0, 1)+IF(OR($F505 &gt;= AT$6, $G505 &lt; AS$6), 0, 2)+1)</f>
        <v/>
      </c>
      <c r="AT505" s="68" t="str">
        <f ca="1">INDEX({"","_","-","="},IF(OR($D505 &gt;= AU$6, $E505 &lt; AT$6), 0, 1)+IF(OR($F505 &gt;= AU$6, $G505 &lt; AT$6), 0, 2)+1)</f>
        <v/>
      </c>
      <c r="AU505" s="68" t="str">
        <f ca="1">INDEX({"","_","-","="},IF(OR($D505 &gt;= AV$6, $E505 &lt; AU$6), 0, 1)+IF(OR($F505 &gt;= AV$6, $G505 &lt; AU$6), 0, 2)+1)</f>
        <v/>
      </c>
      <c r="AV505" s="68" t="str">
        <f ca="1">INDEX({"","_","-","="},IF(OR($D505 &gt;= AW$6, $E505 &lt; AV$6), 0, 1)+IF(OR($F505 &gt;= AW$6, $G505 &lt; AV$6), 0, 2)+1)</f>
        <v/>
      </c>
      <c r="AW505" s="68" t="str">
        <f ca="1">INDEX({"","_","-","="},IF(OR($D505 &gt;= AX$6, $E505 &lt; AW$6), 0, 1)+IF(OR($F505 &gt;= AX$6, $G505 &lt; AW$6), 0, 2)+1)</f>
        <v/>
      </c>
      <c r="AX505" s="68" t="str">
        <f ca="1">INDEX({"","_","-","="},IF(OR($D505 &gt;= AY$6, $E505 &lt; AX$6), 0, 1)+IF(OR($F505 &gt;= AY$6, $G505 &lt; AX$6), 0, 2)+1)</f>
        <v/>
      </c>
      <c r="AY505" s="68" t="str">
        <f ca="1">INDEX({"","_","-","="},IF(OR($D505 &gt;= AZ$6, $E505 &lt; AY$6), 0, 1)+IF(OR($F505 &gt;= AZ$6, $G505 &lt; AY$6), 0, 2)+1)</f>
        <v/>
      </c>
      <c r="AZ505" s="68" t="str">
        <f ca="1">INDEX({"","_","-","="},IF(OR($D505 &gt;= BA$6, $E505 &lt; AZ$6), 0, 1)+IF(OR($F505 &gt;= BA$6, $G505 &lt; AZ$6), 0, 2)+1)</f>
        <v/>
      </c>
      <c r="BA505" s="68" t="str">
        <f ca="1">INDEX({"","_","-","="},IF(OR($D505 &gt;= BB$6, $E505 &lt; BA$6), 0, 1)+IF(OR($F505 &gt;= BB$6, $G505 &lt; BA$6), 0, 2)+1)</f>
        <v/>
      </c>
      <c r="BB505" s="68" t="str">
        <f ca="1">INDEX({"","_","-","="},IF(OR($D505 &gt;= BC$6, $E505 &lt; BB$6), 0, 1)+IF(OR($F505 &gt;= BC$6, $G505 &lt; BB$6), 0, 2)+1)</f>
        <v/>
      </c>
      <c r="BC505" s="68" t="str">
        <f ca="1">INDEX({"","_","-","="},IF(OR($D505 &gt;= BD$6, $E505 &lt; BC$6), 0, 1)+IF(OR($F505 &gt;= BD$6, $G505 &lt; BC$6), 0, 2)+1)</f>
        <v/>
      </c>
      <c r="BD505" s="68" t="str">
        <f ca="1">INDEX({"","_","-","="},IF(OR($D505 &gt;= BE$6, $E505 &lt; BD$6), 0, 1)+IF(OR($F505 &gt;= BE$6, $G505 &lt; BD$6), 0, 2)+1)</f>
        <v/>
      </c>
      <c r="BE505" s="68" t="str">
        <f ca="1">INDEX({"","_","-","="},IF(OR($D505 &gt;= BF$6, $E505 &lt; BE$6), 0, 1)+IF(OR($F505 &gt;= BF$6, $G505 &lt; BE$6), 0, 2)+1)</f>
        <v/>
      </c>
      <c r="BF505" s="68" t="str">
        <f ca="1">INDEX({"","_","-","="},IF(OR($D505 &gt;= BG$6, $E505 &lt; BF$6), 0, 1)+IF(OR($F505 &gt;= BG$6, $G505 &lt; BF$6), 0, 2)+1)</f>
        <v/>
      </c>
      <c r="BG505" s="68" t="str">
        <f ca="1">INDEX({"","_","-","="},IF(OR($D505 &gt;= BH$6, $E505 &lt; BG$6), 0, 1)+IF(OR($F505 &gt;= BH$6, $G505 &lt; BG$6), 0, 2)+1)</f>
        <v/>
      </c>
      <c r="BH505" s="68" t="str">
        <f ca="1">INDEX({"","_","-","="},IF(OR($D505 &gt;= BI$6, $E505 &lt; BH$6), 0, 1)+IF(OR($F505 &gt;= BI$6, $G505 &lt; BH$6), 0, 2)+1)</f>
        <v/>
      </c>
      <c r="BI505" s="68" t="str">
        <f ca="1">INDEX({"","_","-","="},IF(OR($D505 &gt;= BJ$6, $E505 &lt; BI$6), 0, 1)+IF(OR($F505 &gt;= BJ$6, $G505 &lt; BI$6), 0, 2)+1)</f>
        <v/>
      </c>
      <c r="BJ505" s="68" t="str">
        <f ca="1">INDEX({"","_","-","="},IF(OR($D505 &gt;= BK$6, $E505 &lt; BJ$6), 0, 1)+IF(OR($F505 &gt;= BK$6, $G505 &lt; BJ$6), 0, 2)+1)</f>
        <v/>
      </c>
      <c r="BK505" s="68" t="str">
        <f ca="1">INDEX({"","_","-","="},IF(OR($D505 &gt;= BL$6, $E505 &lt; BK$6), 0, 1)+IF(OR($F505 &gt;= BL$6, $G505 &lt; BK$6), 0, 2)+1)</f>
        <v/>
      </c>
      <c r="BL505" s="68" t="str">
        <f ca="1">INDEX({"","_","-","="},IF(OR($D505 &gt;= BM$6, $E505 &lt; BL$6), 0, 1)+IF(OR($F505 &gt;= BM$6, $G505 &lt; BL$6), 0, 2)+1)</f>
        <v/>
      </c>
      <c r="BM505" s="68" t="str">
        <f ca="1">INDEX({"","_","-","="},IF(OR($D505 &gt;= BN$6, $E505 &lt; BM$6), 0, 1)+IF(OR($F505 &gt;= BN$6, $G505 &lt; BM$6), 0, 2)+1)</f>
        <v/>
      </c>
      <c r="BN505" s="68" t="str">
        <f ca="1">INDEX({"","_","-","="},IF(OR($D505 &gt;= BO$6, $E505 &lt; BN$6), 0, 1)+IF(OR($F505 &gt;= BO$6, $G505 &lt; BN$6), 0, 2)+1)</f>
        <v/>
      </c>
      <c r="BO505" s="68" t="str">
        <f ca="1">INDEX({"","_","-","="},IF(OR($D505 &gt;= BP$6, $E505 &lt; BO$6), 0, 1)+IF(OR($F505 &gt;= BP$6, $G505 &lt; BO$6), 0, 2)+1)</f>
        <v/>
      </c>
      <c r="BP505" s="68" t="str">
        <f ca="1">INDEX({"","_","-","="},IF(OR($D505 &gt;= BQ$6, $E505 &lt; BP$6), 0, 1)+IF(OR($F505 &gt;= BQ$6, $G505 &lt; BP$6), 0, 2)+1)</f>
        <v/>
      </c>
      <c r="BQ505" s="68" t="str">
        <f ca="1">INDEX({"","_","-","="},IF(OR($D505 &gt;= BR$6, $E505 &lt; BQ$6), 0, 1)+IF(OR($F505 &gt;= BR$6, $G505 &lt; BQ$6), 0, 2)+1)</f>
        <v/>
      </c>
      <c r="BR505" s="68" t="str">
        <f ca="1">INDEX({"","_","-","="},IF(OR($D505 &gt;= BS$6, $E505 &lt; BR$6), 0, 1)+IF(OR($F505 &gt;= BS$6, $G505 &lt; BR$6), 0, 2)+1)</f>
        <v/>
      </c>
      <c r="BS505" s="68" t="str">
        <f ca="1">INDEX({"","_","-","="},IF(OR($D505 &gt;= BT$6, $E505 &lt; BS$6), 0, 1)+IF(OR($F505 &gt;= BT$6, $G505 &lt; BS$6), 0, 2)+1)</f>
        <v/>
      </c>
      <c r="BT505" s="68" t="str">
        <f ca="1">INDEX({"","_","-","="},IF(OR($D505 &gt;= BU$6, $E505 &lt; BT$6), 0, 1)+IF(OR($F505 &gt;= BU$6, $G505 &lt; BT$6), 0, 2)+1)</f>
        <v/>
      </c>
      <c r="BU505" s="68" t="str">
        <f ca="1">INDEX({"","_","-","="},IF(OR($D505 &gt;= BV$6, $E505 &lt; BU$6), 0, 1)+IF(OR($F505 &gt;= BV$6, $G505 &lt; BU$6), 0, 2)+1)</f>
        <v/>
      </c>
      <c r="BV505" s="68" t="str">
        <f ca="1">INDEX({"","_","-","="},IF(OR($D505 &gt;= BW$6, $E505 &lt; BV$6), 0, 1)+IF(OR($F505 &gt;= BW$6, $G505 &lt; BV$6), 0, 2)+1)</f>
        <v/>
      </c>
      <c r="BW505" s="68" t="str">
        <f ca="1">INDEX({"","_","-","="},IF(OR($D505 &gt;= BX$6, $E505 &lt; BW$6), 0, 1)+IF(OR($F505 &gt;= BX$6, $G505 &lt; BW$6), 0, 2)+1)</f>
        <v/>
      </c>
      <c r="BX505" s="68" t="str">
        <f ca="1">INDEX({"","_","-","="},IF(OR($D505 &gt;= BY$6, $E505 &lt; BX$6), 0, 1)+IF(OR($F505 &gt;= BY$6, $G505 &lt; BX$6), 0, 2)+1)</f>
        <v/>
      </c>
      <c r="BY505" s="68" t="str">
        <f ca="1">INDEX({"","_","-","="},IF(OR($D505 &gt;= BZ$6, $E505 &lt; BY$6), 0, 1)+IF(OR($F505 &gt;= BZ$6, $G505 &lt; BY$6), 0, 2)+1)</f>
        <v/>
      </c>
      <c r="BZ505" s="68" t="str">
        <f ca="1">INDEX({"","_","-","="},IF(OR($D505 &gt;= CA$6, $E505 &lt; BZ$6), 0, 1)+IF(OR($F505 &gt;= CA$6, $G505 &lt; BZ$6), 0, 2)+1)</f>
        <v/>
      </c>
      <c r="CA505" s="68" t="str">
        <f ca="1">INDEX({"","_","-","="},IF(OR($D505 &gt;= CB$6, $E505 &lt; CA$6), 0, 1)+IF(OR($F505 &gt;= CB$6, $G505 &lt; CA$6), 0, 2)+1)</f>
        <v/>
      </c>
      <c r="CB505" s="68" t="str">
        <f ca="1">INDEX({"","_","-","="},IF(OR($D505 &gt;= CC$6, $E505 &lt; CB$6), 0, 1)+IF(OR($F505 &gt;= CC$6, $G505 &lt; CB$6), 0, 2)+1)</f>
        <v/>
      </c>
      <c r="CC505" s="68" t="str">
        <f ca="1">INDEX({"","_","-","="},IF(OR($D505 &gt;= CD$6, $E505 &lt; CC$6), 0, 1)+IF(OR($F505 &gt;= CD$6, $G505 &lt; CC$6), 0, 2)+1)</f>
        <v/>
      </c>
      <c r="CD505" s="68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18" priority="1" operator="equal">
      <formula>"="</formula>
    </cfRule>
    <cfRule type="cellIs" dxfId="17" priority="2" operator="equal">
      <formula>"-"</formula>
    </cfRule>
    <cfRule type="cellIs" dxfId="16" priority="3" operator="equal">
      <formula>"_"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项目参数!$I$2:$I$10</xm:f>
          </x14:formula1>
          <xm:sqref>B1</xm:sqref>
        </x14:dataValidation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RowHeight="13.5"/>
  <cols>
    <col min="1" max="1" width="14.25" style="180" customWidth="1"/>
    <col min="2" max="2" width="23" style="166" customWidth="1"/>
    <col min="3" max="3" width="25.75" style="175" customWidth="1"/>
    <col min="4" max="4" width="24.5" style="172" customWidth="1"/>
    <col min="5" max="5" width="26.875" style="169" customWidth="1"/>
    <col min="6" max="6" width="29.375" style="178" customWidth="1"/>
  </cols>
  <sheetData>
    <row r="1" spans="1:6" s="20" customFormat="1" ht="30" customHeight="1">
      <c r="A1" s="155" t="s">
        <v>703</v>
      </c>
      <c r="B1" s="164" t="s">
        <v>666</v>
      </c>
      <c r="C1" s="173" t="s">
        <v>672</v>
      </c>
      <c r="D1" s="170" t="s">
        <v>706</v>
      </c>
      <c r="E1" s="167" t="s">
        <v>667</v>
      </c>
      <c r="F1" s="176" t="s">
        <v>668</v>
      </c>
    </row>
    <row r="2" spans="1:6">
      <c r="A2" s="179" t="str">
        <f ca="1">IF('临-任务'!S2,'临-任务'!P2,"")</f>
        <v>基础架构搭建</v>
      </c>
      <c r="B2" s="165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C2" s="174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  <c r="D2" s="171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E2" s="168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77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</row>
    <row r="3" spans="1:6">
      <c r="A3" s="179" t="str">
        <f ca="1">IF('临-任务'!S3,'临-任务'!P3,"")</f>
        <v/>
      </c>
      <c r="B3" s="165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C3" s="174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  <c r="D3" s="171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E3" s="168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77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</row>
    <row r="4" spans="1:6">
      <c r="A4" s="179" t="str">
        <f ca="1">IF('临-任务'!S4,'临-任务'!P4,"")</f>
        <v>需求调研</v>
      </c>
      <c r="B4" s="165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C4" s="174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  <c r="D4" s="171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E4" s="168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77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</row>
    <row r="5" spans="1:6">
      <c r="A5" s="179" t="str">
        <f ca="1">IF('临-任务'!S5,'临-任务'!P5,"")</f>
        <v/>
      </c>
      <c r="B5" s="165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C5" s="174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  <c r="D5" s="171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E5" s="168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77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</row>
    <row r="6" spans="1:6">
      <c r="A6" s="179" t="str">
        <f ca="1">IF('临-任务'!S6,'临-任务'!P6,"")</f>
        <v/>
      </c>
      <c r="B6" s="165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C6" s="174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  <c r="D6" s="171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E6" s="168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77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</row>
    <row r="7" spans="1:6">
      <c r="A7" s="179" t="str">
        <f ca="1">IF('临-任务'!S7,'临-任务'!P7,"")</f>
        <v>用户授权功能</v>
      </c>
      <c r="B7" s="165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C7" s="174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  <c r="D7" s="171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E7" s="168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77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</row>
    <row r="8" spans="1:6">
      <c r="A8" s="179" t="str">
        <f ca="1">IF('临-任务'!S8,'临-任务'!P8,"")</f>
        <v/>
      </c>
      <c r="B8" s="165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C8" s="174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  <c r="D8" s="171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E8" s="168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77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</row>
    <row r="9" spans="1:6">
      <c r="A9" s="179" t="str">
        <f ca="1">IF('临-任务'!S9,'临-任务'!P9,"")</f>
        <v/>
      </c>
      <c r="B9" s="165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C9" s="174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  <c r="D9" s="171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E9" s="168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77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</row>
    <row r="10" spans="1:6">
      <c r="A10" s="179" t="str">
        <f>IF('临-任务'!S10,'临-任务'!P10,"")</f>
        <v/>
      </c>
      <c r="B10" s="165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C10" s="174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  <c r="D10" s="171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E10" s="168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77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</row>
    <row r="11" spans="1:6">
      <c r="A11" s="179" t="str">
        <f>IF('临-任务'!S11,'临-任务'!P11,"")</f>
        <v/>
      </c>
      <c r="B11" s="165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C11" s="174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  <c r="D11" s="171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E11" s="168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77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</row>
    <row r="12" spans="1:6">
      <c r="A12" s="179" t="str">
        <f>IF('临-任务'!S12,'临-任务'!P12,"")</f>
        <v/>
      </c>
      <c r="B12" s="165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C12" s="174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  <c r="D12" s="171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E12" s="168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77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</row>
    <row r="13" spans="1:6">
      <c r="A13" s="179" t="str">
        <f>IF('临-任务'!S13,'临-任务'!P13,"")</f>
        <v/>
      </c>
      <c r="B13" s="165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C13" s="174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  <c r="D13" s="171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E13" s="168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77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</row>
    <row r="14" spans="1:6">
      <c r="A14" s="179" t="str">
        <f>IF('临-任务'!S14,'临-任务'!P14,"")</f>
        <v/>
      </c>
      <c r="B14" s="165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C14" s="174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  <c r="D14" s="171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E14" s="168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77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</row>
    <row r="15" spans="1:6">
      <c r="A15" s="179" t="str">
        <f>IF('临-任务'!S15,'临-任务'!P15,"")</f>
        <v/>
      </c>
      <c r="B15" s="165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C15" s="174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  <c r="D15" s="171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E15" s="168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77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</row>
    <row r="16" spans="1:6">
      <c r="A16" s="179" t="str">
        <f>IF('临-任务'!S16,'临-任务'!P16,"")</f>
        <v/>
      </c>
      <c r="B16" s="165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C16" s="174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  <c r="D16" s="171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E16" s="168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77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</row>
    <row r="17" spans="1:6">
      <c r="A17" s="179" t="str">
        <f>IF('临-任务'!S17,'临-任务'!P17,"")</f>
        <v/>
      </c>
      <c r="B17" s="165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C17" s="174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  <c r="D17" s="171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E17" s="168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77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</row>
    <row r="18" spans="1:6">
      <c r="A18" s="179" t="str">
        <f>IF('临-任务'!S18,'临-任务'!P18,"")</f>
        <v/>
      </c>
      <c r="B18" s="165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C18" s="174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  <c r="D18" s="171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E18" s="168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77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</row>
    <row r="19" spans="1:6">
      <c r="A19" s="179" t="str">
        <f>IF('临-任务'!S19,'临-任务'!P19,"")</f>
        <v/>
      </c>
      <c r="B19" s="165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C19" s="174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  <c r="D19" s="171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E19" s="168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77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</row>
    <row r="20" spans="1:6">
      <c r="A20" s="179" t="str">
        <f>IF('临-任务'!S20,'临-任务'!P20,"")</f>
        <v/>
      </c>
      <c r="B20" s="165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C20" s="174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  <c r="D20" s="171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E20" s="168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77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</row>
    <row r="21" spans="1:6">
      <c r="A21" s="179" t="str">
        <f>IF('临-任务'!S21,'临-任务'!P21,"")</f>
        <v/>
      </c>
      <c r="B21" s="165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C21" s="174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  <c r="D21" s="171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E21" s="168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77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</row>
    <row r="22" spans="1:6">
      <c r="A22" s="179" t="str">
        <f>IF('临-任务'!S22,'临-任务'!P22,"")</f>
        <v/>
      </c>
      <c r="B22" s="165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C22" s="174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  <c r="D22" s="171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E22" s="168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77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</row>
    <row r="23" spans="1:6">
      <c r="A23" s="179" t="str">
        <f>IF('临-任务'!S23,'临-任务'!P23,"")</f>
        <v/>
      </c>
      <c r="B23" s="165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C23" s="174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  <c r="D23" s="171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E23" s="168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77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</row>
    <row r="24" spans="1:6">
      <c r="A24" s="179" t="str">
        <f>IF('临-任务'!S24,'临-任务'!P24,"")</f>
        <v/>
      </c>
      <c r="B24" s="165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C24" s="174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  <c r="D24" s="171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E24" s="168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77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</row>
    <row r="25" spans="1:6">
      <c r="A25" s="179" t="str">
        <f>IF('临-任务'!S25,'临-任务'!P25,"")</f>
        <v/>
      </c>
      <c r="B25" s="165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C25" s="174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  <c r="D25" s="171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E25" s="168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77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</row>
    <row r="26" spans="1:6">
      <c r="A26" s="179" t="str">
        <f>IF('临-任务'!S26,'临-任务'!P26,"")</f>
        <v/>
      </c>
      <c r="B26" s="165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C26" s="174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  <c r="D26" s="171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E26" s="168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77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</row>
    <row r="27" spans="1:6">
      <c r="A27" s="179" t="str">
        <f>IF('临-任务'!S27,'临-任务'!P27,"")</f>
        <v/>
      </c>
      <c r="B27" s="165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C27" s="174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  <c r="D27" s="171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E27" s="168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77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</row>
    <row r="28" spans="1:6">
      <c r="A28" s="179" t="str">
        <f>IF('临-任务'!S28,'临-任务'!P28,"")</f>
        <v/>
      </c>
      <c r="B28" s="165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C28" s="174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  <c r="D28" s="171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E28" s="168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77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</row>
    <row r="29" spans="1:6">
      <c r="A29" s="179" t="str">
        <f>IF('临-任务'!S29,'临-任务'!P29,"")</f>
        <v/>
      </c>
      <c r="B29" s="165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C29" s="174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  <c r="D29" s="171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E29" s="168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77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</row>
    <row r="30" spans="1:6">
      <c r="A30" s="179" t="str">
        <f>IF('临-任务'!S30,'临-任务'!P30,"")</f>
        <v/>
      </c>
      <c r="B30" s="165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C30" s="174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  <c r="D30" s="171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E30" s="168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77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</row>
    <row r="31" spans="1:6">
      <c r="A31" s="179" t="str">
        <f>IF('临-任务'!S31,'临-任务'!P31,"")</f>
        <v/>
      </c>
      <c r="B31" s="165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C31" s="174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  <c r="D31" s="171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E31" s="168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77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</row>
    <row r="32" spans="1:6">
      <c r="A32" s="179" t="str">
        <f>IF('临-任务'!S32,'临-任务'!P32,"")</f>
        <v/>
      </c>
      <c r="B32" s="165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C32" s="174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  <c r="D32" s="171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E32" s="168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77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</row>
    <row r="33" spans="1:6">
      <c r="A33" s="179" t="str">
        <f>IF('临-任务'!S33,'临-任务'!P33,"")</f>
        <v/>
      </c>
      <c r="B33" s="165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C33" s="174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  <c r="D33" s="171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E33" s="168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77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</row>
    <row r="34" spans="1:6">
      <c r="A34" s="179" t="str">
        <f>IF('临-任务'!S34,'临-任务'!P34,"")</f>
        <v/>
      </c>
      <c r="B34" s="165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C34" s="174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  <c r="D34" s="171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E34" s="168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77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</row>
    <row r="35" spans="1:6">
      <c r="A35" s="179" t="str">
        <f>IF('临-任务'!S35,'临-任务'!P35,"")</f>
        <v/>
      </c>
      <c r="B35" s="165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C35" s="174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  <c r="D35" s="171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E35" s="168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77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</row>
    <row r="36" spans="1:6">
      <c r="A36" s="179" t="str">
        <f>IF('临-任务'!S36,'临-任务'!P36,"")</f>
        <v/>
      </c>
      <c r="B36" s="165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C36" s="174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  <c r="D36" s="171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E36" s="168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77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</row>
    <row r="37" spans="1:6">
      <c r="A37" s="179" t="str">
        <f>IF('临-任务'!S37,'临-任务'!P37,"")</f>
        <v/>
      </c>
      <c r="B37" s="165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C37" s="174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  <c r="D37" s="171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E37" s="168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77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</row>
    <row r="38" spans="1:6">
      <c r="A38" s="179" t="str">
        <f>IF('临-任务'!S38,'临-任务'!P38,"")</f>
        <v/>
      </c>
      <c r="B38" s="165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C38" s="174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  <c r="D38" s="171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E38" s="168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77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</row>
    <row r="39" spans="1:6">
      <c r="A39" s="179" t="str">
        <f>IF('临-任务'!S39,'临-任务'!P39,"")</f>
        <v/>
      </c>
      <c r="B39" s="165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C39" s="174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  <c r="D39" s="171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E39" s="168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77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</row>
    <row r="40" spans="1:6">
      <c r="A40" s="179" t="str">
        <f>IF('临-任务'!S40,'临-任务'!P40,"")</f>
        <v/>
      </c>
      <c r="B40" s="165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C40" s="174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  <c r="D40" s="171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E40" s="168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77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</row>
    <row r="41" spans="1:6">
      <c r="A41" s="179" t="str">
        <f>IF('临-任务'!S41,'临-任务'!P41,"")</f>
        <v/>
      </c>
      <c r="B41" s="165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C41" s="174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  <c r="D41" s="171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E41" s="168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77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</row>
    <row r="42" spans="1:6">
      <c r="A42" s="179" t="str">
        <f>IF('临-任务'!S42,'临-任务'!P42,"")</f>
        <v/>
      </c>
      <c r="B42" s="165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C42" s="174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  <c r="D42" s="171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E42" s="168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77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</row>
    <row r="43" spans="1:6">
      <c r="A43" s="179" t="str">
        <f>IF('临-任务'!S43,'临-任务'!P43,"")</f>
        <v/>
      </c>
      <c r="B43" s="165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C43" s="174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  <c r="D43" s="171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E43" s="168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77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</row>
    <row r="44" spans="1:6">
      <c r="A44" s="179" t="str">
        <f>IF('临-任务'!S44,'临-任务'!P44,"")</f>
        <v/>
      </c>
      <c r="B44" s="165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C44" s="174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  <c r="D44" s="171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E44" s="168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77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</row>
    <row r="45" spans="1:6">
      <c r="A45" s="179" t="str">
        <f>IF('临-任务'!S45,'临-任务'!P45,"")</f>
        <v/>
      </c>
      <c r="B45" s="165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C45" s="174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  <c r="D45" s="171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E45" s="168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77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</row>
    <row r="46" spans="1:6">
      <c r="A46" s="179" t="str">
        <f>IF('临-任务'!S46,'临-任务'!P46,"")</f>
        <v/>
      </c>
      <c r="B46" s="165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C46" s="174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  <c r="D46" s="171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E46" s="168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77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</row>
    <row r="47" spans="1:6">
      <c r="A47" s="179" t="str">
        <f>IF('临-任务'!S47,'临-任务'!P47,"")</f>
        <v/>
      </c>
      <c r="B47" s="165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C47" s="174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  <c r="D47" s="171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E47" s="168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77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</row>
    <row r="48" spans="1:6">
      <c r="A48" s="179" t="str">
        <f>IF('临-任务'!S48,'临-任务'!P48,"")</f>
        <v/>
      </c>
      <c r="B48" s="165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C48" s="174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  <c r="D48" s="171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E48" s="168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77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</row>
    <row r="49" spans="1:6">
      <c r="A49" s="179" t="str">
        <f>IF('临-任务'!S49,'临-任务'!P49,"")</f>
        <v/>
      </c>
      <c r="B49" s="165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C49" s="174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  <c r="D49" s="171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E49" s="168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77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</row>
    <row r="50" spans="1:6">
      <c r="A50" s="179" t="str">
        <f>IF('临-任务'!S50,'临-任务'!P50,"")</f>
        <v/>
      </c>
      <c r="B50" s="165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C50" s="174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  <c r="D50" s="171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E50" s="168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77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</row>
    <row r="51" spans="1:6">
      <c r="A51" s="179" t="str">
        <f>IF('临-任务'!S51,'临-任务'!P51,"")</f>
        <v/>
      </c>
      <c r="B51" s="165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C51" s="174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  <c r="D51" s="171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E51" s="168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77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</row>
    <row r="52" spans="1:6">
      <c r="A52" s="179" t="str">
        <f>IF('临-任务'!S52,'临-任务'!P52,"")</f>
        <v/>
      </c>
      <c r="B52" s="165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C52" s="174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  <c r="D52" s="171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E52" s="168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77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</row>
    <row r="53" spans="1:6">
      <c r="A53" s="179" t="str">
        <f>IF('临-任务'!S53,'临-任务'!P53,"")</f>
        <v/>
      </c>
      <c r="B53" s="165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C53" s="174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  <c r="D53" s="171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E53" s="168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77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</row>
    <row r="54" spans="1:6">
      <c r="A54" s="179" t="str">
        <f>IF('临-任务'!S54,'临-任务'!P54,"")</f>
        <v/>
      </c>
      <c r="B54" s="165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C54" s="174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  <c r="D54" s="171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E54" s="168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77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</row>
    <row r="55" spans="1:6">
      <c r="A55" s="179" t="str">
        <f>IF('临-任务'!S55,'临-任务'!P55,"")</f>
        <v/>
      </c>
      <c r="B55" s="165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C55" s="174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  <c r="D55" s="171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E55" s="168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77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</row>
    <row r="56" spans="1:6">
      <c r="A56" s="179" t="str">
        <f>IF('临-任务'!S56,'临-任务'!P56,"")</f>
        <v/>
      </c>
      <c r="B56" s="165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C56" s="174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  <c r="D56" s="171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E56" s="168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77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</row>
    <row r="57" spans="1:6">
      <c r="A57" s="179" t="str">
        <f>IF('临-任务'!S57,'临-任务'!P57,"")</f>
        <v/>
      </c>
      <c r="B57" s="165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C57" s="174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  <c r="D57" s="171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E57" s="168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77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</row>
    <row r="58" spans="1:6">
      <c r="A58" s="179" t="str">
        <f>IF('临-任务'!S58,'临-任务'!P58,"")</f>
        <v/>
      </c>
      <c r="B58" s="165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C58" s="174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  <c r="D58" s="171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E58" s="168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77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</row>
    <row r="59" spans="1:6">
      <c r="A59" s="179" t="str">
        <f>IF('临-任务'!S59,'临-任务'!P59,"")</f>
        <v/>
      </c>
      <c r="B59" s="165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C59" s="174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  <c r="D59" s="171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E59" s="168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77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</row>
    <row r="60" spans="1:6">
      <c r="A60" s="179" t="str">
        <f>IF('临-任务'!S60,'临-任务'!P60,"")</f>
        <v/>
      </c>
      <c r="B60" s="165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C60" s="174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  <c r="D60" s="171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E60" s="168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77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</row>
    <row r="61" spans="1:6">
      <c r="A61" s="179" t="str">
        <f>IF('临-任务'!S61,'临-任务'!P61,"")</f>
        <v/>
      </c>
      <c r="B61" s="165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C61" s="174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  <c r="D61" s="171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E61" s="168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77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</row>
    <row r="62" spans="1:6">
      <c r="A62" s="179" t="str">
        <f>IF('临-任务'!S62,'临-任务'!P62,"")</f>
        <v/>
      </c>
      <c r="B62" s="165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C62" s="174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  <c r="D62" s="171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E62" s="168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77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</row>
    <row r="63" spans="1:6">
      <c r="A63" s="179" t="str">
        <f>IF('临-任务'!S63,'临-任务'!P63,"")</f>
        <v/>
      </c>
      <c r="B63" s="165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C63" s="174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  <c r="D63" s="171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E63" s="168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77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</row>
    <row r="64" spans="1:6">
      <c r="A64" s="179" t="str">
        <f>IF('临-任务'!S64,'临-任务'!P64,"")</f>
        <v/>
      </c>
      <c r="B64" s="165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C64" s="174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  <c r="D64" s="171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E64" s="168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77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</row>
    <row r="65" spans="1:6">
      <c r="A65" s="179" t="str">
        <f>IF('临-任务'!S65,'临-任务'!P65,"")</f>
        <v/>
      </c>
      <c r="B65" s="165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C65" s="174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  <c r="D65" s="171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E65" s="168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77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</row>
    <row r="66" spans="1:6">
      <c r="A66" s="179" t="str">
        <f>IF('临-任务'!S66,'临-任务'!P66,"")</f>
        <v/>
      </c>
      <c r="B66" s="165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C66" s="174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  <c r="D66" s="171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E66" s="168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77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</row>
    <row r="67" spans="1:6">
      <c r="A67" s="179" t="str">
        <f>IF('临-任务'!S67,'临-任务'!P67,"")</f>
        <v/>
      </c>
      <c r="B67" s="165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C67" s="174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  <c r="D67" s="171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E67" s="168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77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</row>
    <row r="68" spans="1:6">
      <c r="A68" s="179" t="str">
        <f>IF('临-任务'!S68,'临-任务'!P68,"")</f>
        <v/>
      </c>
      <c r="B68" s="165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C68" s="174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  <c r="D68" s="171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E68" s="168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77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</row>
    <row r="69" spans="1:6">
      <c r="A69" s="179" t="str">
        <f>IF('临-任务'!S69,'临-任务'!P69,"")</f>
        <v/>
      </c>
      <c r="B69" s="165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C69" s="174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  <c r="D69" s="171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E69" s="168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77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</row>
    <row r="70" spans="1:6">
      <c r="A70" s="179" t="str">
        <f>IF('临-任务'!S70,'临-任务'!P70,"")</f>
        <v/>
      </c>
      <c r="B70" s="165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C70" s="174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  <c r="D70" s="171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E70" s="168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77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</row>
    <row r="71" spans="1:6">
      <c r="A71" s="179" t="str">
        <f>IF('临-任务'!S71,'临-任务'!P71,"")</f>
        <v/>
      </c>
      <c r="B71" s="165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C71" s="174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  <c r="D71" s="171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E71" s="168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77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</row>
    <row r="72" spans="1:6">
      <c r="A72" s="179" t="str">
        <f>IF('临-任务'!S72,'临-任务'!P72,"")</f>
        <v/>
      </c>
      <c r="B72" s="165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C72" s="174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  <c r="D72" s="171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E72" s="168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77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</row>
    <row r="73" spans="1:6">
      <c r="A73" s="179" t="str">
        <f>IF('临-任务'!S73,'临-任务'!P73,"")</f>
        <v/>
      </c>
      <c r="B73" s="165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C73" s="174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  <c r="D73" s="171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E73" s="168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77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</row>
    <row r="74" spans="1:6">
      <c r="A74" s="179" t="str">
        <f>IF('临-任务'!S74,'临-任务'!P74,"")</f>
        <v/>
      </c>
      <c r="B74" s="165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C74" s="174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  <c r="D74" s="171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E74" s="168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77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</row>
    <row r="75" spans="1:6">
      <c r="A75" s="179" t="str">
        <f>IF('临-任务'!S75,'临-任务'!P75,"")</f>
        <v/>
      </c>
      <c r="B75" s="165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C75" s="174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  <c r="D75" s="171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E75" s="168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77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</row>
    <row r="76" spans="1:6">
      <c r="A76" s="179" t="str">
        <f>IF('临-任务'!S76,'临-任务'!P76,"")</f>
        <v/>
      </c>
      <c r="B76" s="165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C76" s="174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  <c r="D76" s="171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E76" s="168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77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</row>
    <row r="77" spans="1:6">
      <c r="A77" s="179" t="str">
        <f>IF('临-任务'!S77,'临-任务'!P77,"")</f>
        <v/>
      </c>
      <c r="B77" s="165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C77" s="174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  <c r="D77" s="171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E77" s="168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77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</row>
    <row r="78" spans="1:6">
      <c r="A78" s="179" t="str">
        <f>IF('临-任务'!S78,'临-任务'!P78,"")</f>
        <v/>
      </c>
      <c r="B78" s="165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C78" s="174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  <c r="D78" s="171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E78" s="168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77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</row>
    <row r="79" spans="1:6">
      <c r="A79" s="179" t="str">
        <f>IF('临-任务'!S79,'临-任务'!P79,"")</f>
        <v/>
      </c>
      <c r="B79" s="165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C79" s="174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  <c r="D79" s="171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E79" s="168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77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</row>
    <row r="80" spans="1:6">
      <c r="A80" s="179" t="str">
        <f>IF('临-任务'!S80,'临-任务'!P80,"")</f>
        <v/>
      </c>
      <c r="B80" s="165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C80" s="174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  <c r="D80" s="171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E80" s="168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77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</row>
    <row r="81" spans="1:6">
      <c r="A81" s="179" t="str">
        <f>IF('临-任务'!S81,'临-任务'!P81,"")</f>
        <v/>
      </c>
      <c r="B81" s="165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C81" s="174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  <c r="D81" s="171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E81" s="168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77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</row>
    <row r="82" spans="1:6">
      <c r="A82" s="179" t="str">
        <f>IF('临-任务'!S82,'临-任务'!P82,"")</f>
        <v/>
      </c>
      <c r="B82" s="165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C82" s="174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  <c r="D82" s="171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E82" s="168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77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</row>
    <row r="83" spans="1:6">
      <c r="A83" s="179" t="str">
        <f>IF('临-任务'!S83,'临-任务'!P83,"")</f>
        <v/>
      </c>
      <c r="B83" s="165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C83" s="174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  <c r="D83" s="171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E83" s="168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77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</row>
    <row r="84" spans="1:6">
      <c r="A84" s="179" t="str">
        <f>IF('临-任务'!S84,'临-任务'!P84,"")</f>
        <v/>
      </c>
      <c r="B84" s="165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C84" s="174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  <c r="D84" s="171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E84" s="168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77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</row>
    <row r="85" spans="1:6">
      <c r="A85" s="179" t="str">
        <f>IF('临-任务'!S85,'临-任务'!P85,"")</f>
        <v/>
      </c>
      <c r="B85" s="165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C85" s="174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  <c r="D85" s="171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E85" s="168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77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</row>
    <row r="86" spans="1:6">
      <c r="A86" s="179" t="str">
        <f>IF('临-任务'!S86,'临-任务'!P86,"")</f>
        <v/>
      </c>
      <c r="B86" s="165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C86" s="174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  <c r="D86" s="171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E86" s="168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77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</row>
    <row r="87" spans="1:6">
      <c r="A87" s="179" t="str">
        <f>IF('临-任务'!S87,'临-任务'!P87,"")</f>
        <v/>
      </c>
      <c r="B87" s="165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C87" s="174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  <c r="D87" s="171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E87" s="168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77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</row>
    <row r="88" spans="1:6">
      <c r="A88" s="179" t="str">
        <f>IF('临-任务'!S88,'临-任务'!P88,"")</f>
        <v/>
      </c>
      <c r="B88" s="165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C88" s="174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  <c r="D88" s="171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E88" s="168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77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</row>
    <row r="89" spans="1:6">
      <c r="A89" s="179" t="str">
        <f>IF('临-任务'!S89,'临-任务'!P89,"")</f>
        <v/>
      </c>
      <c r="B89" s="165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C89" s="174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  <c r="D89" s="171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E89" s="168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77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</row>
    <row r="90" spans="1:6">
      <c r="A90" s="179" t="str">
        <f>IF('临-任务'!S90,'临-任务'!P90,"")</f>
        <v/>
      </c>
      <c r="B90" s="165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C90" s="174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  <c r="D90" s="171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E90" s="168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77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</row>
    <row r="91" spans="1:6">
      <c r="A91" s="179" t="str">
        <f>IF('临-任务'!S91,'临-任务'!P91,"")</f>
        <v/>
      </c>
      <c r="B91" s="165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C91" s="174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  <c r="D91" s="171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E91" s="168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77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</row>
    <row r="92" spans="1:6">
      <c r="A92" s="179" t="str">
        <f>IF('临-任务'!S92,'临-任务'!P92,"")</f>
        <v/>
      </c>
      <c r="B92" s="165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C92" s="174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  <c r="D92" s="171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E92" s="168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77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</row>
    <row r="93" spans="1:6">
      <c r="A93" s="179" t="str">
        <f>IF('临-任务'!S93,'临-任务'!P93,"")</f>
        <v/>
      </c>
      <c r="B93" s="165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C93" s="174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  <c r="D93" s="171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E93" s="168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77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</row>
    <row r="94" spans="1:6">
      <c r="A94" s="179" t="str">
        <f>IF('临-任务'!S94,'临-任务'!P94,"")</f>
        <v/>
      </c>
      <c r="B94" s="165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C94" s="174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  <c r="D94" s="171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E94" s="168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77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</row>
    <row r="95" spans="1:6">
      <c r="A95" s="179" t="str">
        <f>IF('临-任务'!S95,'临-任务'!P95,"")</f>
        <v/>
      </c>
      <c r="B95" s="165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C95" s="174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  <c r="D95" s="171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E95" s="168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77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</row>
    <row r="96" spans="1:6">
      <c r="A96" s="179" t="str">
        <f>IF('临-任务'!S96,'临-任务'!P96,"")</f>
        <v/>
      </c>
      <c r="B96" s="165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C96" s="174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  <c r="D96" s="171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E96" s="168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77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</row>
    <row r="97" spans="1:6">
      <c r="A97" s="179" t="str">
        <f>IF('临-任务'!S97,'临-任务'!P97,"")</f>
        <v/>
      </c>
      <c r="B97" s="165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C97" s="174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  <c r="D97" s="171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E97" s="168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77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</row>
    <row r="98" spans="1:6">
      <c r="A98" s="179" t="str">
        <f>IF('临-任务'!S98,'临-任务'!P98,"")</f>
        <v/>
      </c>
      <c r="B98" s="165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C98" s="174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  <c r="D98" s="171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E98" s="168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77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</row>
    <row r="99" spans="1:6">
      <c r="A99" s="179" t="str">
        <f>IF('临-任务'!S99,'临-任务'!P99,"")</f>
        <v/>
      </c>
      <c r="B99" s="165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C99" s="174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  <c r="D99" s="171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E99" s="168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77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</row>
    <row r="100" spans="1:6">
      <c r="A100" s="179" t="str">
        <f>IF('临-任务'!S100,'临-任务'!P100,"")</f>
        <v/>
      </c>
      <c r="B100" s="165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C100" s="174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  <c r="D100" s="171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E100" s="168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77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</row>
    <row r="101" spans="1:6">
      <c r="A101" s="179" t="str">
        <f>IF('临-任务'!S101,'临-任务'!P101,"")</f>
        <v/>
      </c>
      <c r="B101" s="165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C101" s="174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  <c r="D101" s="171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E101" s="168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77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</row>
    <row r="102" spans="1:6">
      <c r="A102" s="179" t="str">
        <f>IF('临-任务'!S102,'临-任务'!P102,"")</f>
        <v/>
      </c>
      <c r="B102" s="165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C102" s="174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  <c r="D102" s="171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E102" s="168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77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</row>
    <row r="103" spans="1:6">
      <c r="A103" s="179" t="str">
        <f>IF('临-任务'!S103,'临-任务'!P103,"")</f>
        <v/>
      </c>
      <c r="B103" s="165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C103" s="174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  <c r="D103" s="171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E103" s="168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77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</row>
    <row r="104" spans="1:6">
      <c r="A104" s="179" t="str">
        <f>IF('临-任务'!S104,'临-任务'!P104,"")</f>
        <v/>
      </c>
      <c r="B104" s="165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C104" s="174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  <c r="D104" s="171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E104" s="168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77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</row>
    <row r="105" spans="1:6">
      <c r="A105" s="179" t="str">
        <f>IF('临-任务'!S105,'临-任务'!P105,"")</f>
        <v/>
      </c>
      <c r="B105" s="165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C105" s="174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  <c r="D105" s="171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E105" s="168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77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</row>
    <row r="106" spans="1:6">
      <c r="A106" s="179" t="str">
        <f>IF('临-任务'!S106,'临-任务'!P106,"")</f>
        <v/>
      </c>
      <c r="B106" s="165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C106" s="174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  <c r="D106" s="171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E106" s="168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77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</row>
    <row r="107" spans="1:6">
      <c r="A107" s="179" t="str">
        <f>IF('临-任务'!S107,'临-任务'!P107,"")</f>
        <v/>
      </c>
      <c r="B107" s="165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C107" s="174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  <c r="D107" s="171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E107" s="168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77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</row>
    <row r="108" spans="1:6">
      <c r="A108" s="179" t="str">
        <f>IF('临-任务'!S108,'临-任务'!P108,"")</f>
        <v/>
      </c>
      <c r="B108" s="165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C108" s="174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  <c r="D108" s="171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E108" s="168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77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</row>
    <row r="109" spans="1:6">
      <c r="A109" s="179" t="str">
        <f>IF('临-任务'!S109,'临-任务'!P109,"")</f>
        <v/>
      </c>
      <c r="B109" s="165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C109" s="174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  <c r="D109" s="171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E109" s="168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77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</row>
    <row r="110" spans="1:6">
      <c r="A110" s="179" t="str">
        <f>IF('临-任务'!S110,'临-任务'!P110,"")</f>
        <v/>
      </c>
      <c r="B110" s="165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C110" s="174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  <c r="D110" s="171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E110" s="168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77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</row>
    <row r="111" spans="1:6">
      <c r="A111" s="179" t="str">
        <f>IF('临-任务'!S111,'临-任务'!P111,"")</f>
        <v/>
      </c>
      <c r="B111" s="165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C111" s="174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  <c r="D111" s="171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E111" s="168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77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</row>
    <row r="112" spans="1:6">
      <c r="A112" s="179" t="str">
        <f>IF('临-任务'!S112,'临-任务'!P112,"")</f>
        <v/>
      </c>
      <c r="B112" s="165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C112" s="174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  <c r="D112" s="171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E112" s="168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77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</row>
    <row r="113" spans="1:6">
      <c r="A113" s="179" t="str">
        <f>IF('临-任务'!S113,'临-任务'!P113,"")</f>
        <v/>
      </c>
      <c r="B113" s="165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C113" s="174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  <c r="D113" s="171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E113" s="168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77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</row>
    <row r="114" spans="1:6">
      <c r="A114" s="179" t="str">
        <f>IF('临-任务'!S114,'临-任务'!P114,"")</f>
        <v/>
      </c>
      <c r="B114" s="165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C114" s="174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  <c r="D114" s="171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E114" s="168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77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</row>
    <row r="115" spans="1:6">
      <c r="A115" s="179" t="str">
        <f>IF('临-任务'!S115,'临-任务'!P115,"")</f>
        <v/>
      </c>
      <c r="B115" s="165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C115" s="174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  <c r="D115" s="171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E115" s="168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77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</row>
    <row r="116" spans="1:6">
      <c r="A116" s="179" t="str">
        <f>IF('临-任务'!S116,'临-任务'!P116,"")</f>
        <v/>
      </c>
      <c r="B116" s="165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C116" s="174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  <c r="D116" s="171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E116" s="168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77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</row>
    <row r="117" spans="1:6">
      <c r="A117" s="179" t="str">
        <f>IF('临-任务'!S117,'临-任务'!P117,"")</f>
        <v/>
      </c>
      <c r="B117" s="165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C117" s="174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  <c r="D117" s="171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E117" s="168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77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</row>
    <row r="118" spans="1:6">
      <c r="A118" s="179" t="str">
        <f>IF('临-任务'!S118,'临-任务'!P118,"")</f>
        <v/>
      </c>
      <c r="B118" s="165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C118" s="174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  <c r="D118" s="171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E118" s="168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77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</row>
    <row r="119" spans="1:6">
      <c r="A119" s="179" t="str">
        <f>IF('临-任务'!S119,'临-任务'!P119,"")</f>
        <v/>
      </c>
      <c r="B119" s="165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C119" s="174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  <c r="D119" s="171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E119" s="168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77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</row>
    <row r="120" spans="1:6">
      <c r="A120" s="179" t="str">
        <f>IF('临-任务'!S120,'临-任务'!P120,"")</f>
        <v/>
      </c>
      <c r="B120" s="165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C120" s="174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  <c r="D120" s="171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E120" s="168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77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</row>
    <row r="121" spans="1:6">
      <c r="A121" s="179" t="str">
        <f>IF('临-任务'!S121,'临-任务'!P121,"")</f>
        <v/>
      </c>
      <c r="B121" s="165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C121" s="174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  <c r="D121" s="171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E121" s="168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77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</row>
    <row r="122" spans="1:6">
      <c r="A122" s="179" t="str">
        <f>IF('临-任务'!S122,'临-任务'!P122,"")</f>
        <v/>
      </c>
      <c r="B122" s="165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C122" s="174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  <c r="D122" s="171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E122" s="168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77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</row>
    <row r="123" spans="1:6">
      <c r="A123" s="179" t="str">
        <f>IF('临-任务'!S123,'临-任务'!P123,"")</f>
        <v/>
      </c>
      <c r="B123" s="165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C123" s="174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  <c r="D123" s="171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E123" s="168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77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</row>
    <row r="124" spans="1:6">
      <c r="A124" s="179" t="str">
        <f>IF('临-任务'!S124,'临-任务'!P124,"")</f>
        <v/>
      </c>
      <c r="B124" s="165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C124" s="174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  <c r="D124" s="171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E124" s="168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77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</row>
    <row r="125" spans="1:6">
      <c r="A125" s="179" t="str">
        <f>IF('临-任务'!S125,'临-任务'!P125,"")</f>
        <v/>
      </c>
      <c r="B125" s="165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C125" s="174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  <c r="D125" s="171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E125" s="168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77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</row>
    <row r="126" spans="1:6">
      <c r="A126" s="179" t="str">
        <f>IF('临-任务'!S126,'临-任务'!P126,"")</f>
        <v/>
      </c>
      <c r="B126" s="165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C126" s="174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  <c r="D126" s="171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E126" s="168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77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</row>
    <row r="127" spans="1:6">
      <c r="A127" s="179" t="str">
        <f>IF('临-任务'!S127,'临-任务'!P127,"")</f>
        <v/>
      </c>
      <c r="B127" s="165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C127" s="174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  <c r="D127" s="171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E127" s="168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77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</row>
    <row r="128" spans="1:6">
      <c r="A128" s="179" t="str">
        <f>IF('临-任务'!S128,'临-任务'!P128,"")</f>
        <v/>
      </c>
      <c r="B128" s="165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C128" s="174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  <c r="D128" s="171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E128" s="168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77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</row>
    <row r="129" spans="1:6">
      <c r="A129" s="179" t="str">
        <f>IF('临-任务'!S129,'临-任务'!P129,"")</f>
        <v/>
      </c>
      <c r="B129" s="165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C129" s="174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  <c r="D129" s="171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E129" s="168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77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</row>
    <row r="130" spans="1:6">
      <c r="A130" s="179" t="str">
        <f>IF('临-任务'!S130,'临-任务'!P130,"")</f>
        <v/>
      </c>
      <c r="B130" s="165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C130" s="174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  <c r="D130" s="171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E130" s="168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77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</row>
    <row r="131" spans="1:6">
      <c r="A131" s="179" t="str">
        <f>IF('临-任务'!S131,'临-任务'!P131,"")</f>
        <v/>
      </c>
      <c r="B131" s="165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C131" s="174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  <c r="D131" s="171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E131" s="168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77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</row>
    <row r="132" spans="1:6">
      <c r="A132" s="179" t="str">
        <f>IF('临-任务'!S132,'临-任务'!P132,"")</f>
        <v/>
      </c>
      <c r="B132" s="165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C132" s="174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  <c r="D132" s="171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E132" s="168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77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</row>
    <row r="133" spans="1:6">
      <c r="A133" s="179" t="str">
        <f>IF('临-任务'!S133,'临-任务'!P133,"")</f>
        <v/>
      </c>
      <c r="B133" s="165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C133" s="174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  <c r="D133" s="171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E133" s="168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77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</row>
    <row r="134" spans="1:6">
      <c r="A134" s="179" t="str">
        <f>IF('临-任务'!S134,'临-任务'!P134,"")</f>
        <v/>
      </c>
      <c r="B134" s="165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C134" s="174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  <c r="D134" s="171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E134" s="168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77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</row>
    <row r="135" spans="1:6">
      <c r="A135" s="179" t="str">
        <f>IF('临-任务'!S135,'临-任务'!P135,"")</f>
        <v/>
      </c>
      <c r="B135" s="165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C135" s="174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  <c r="D135" s="171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E135" s="168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77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</row>
    <row r="136" spans="1:6">
      <c r="A136" s="179" t="str">
        <f>IF('临-任务'!S136,'临-任务'!P136,"")</f>
        <v/>
      </c>
      <c r="B136" s="165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C136" s="174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  <c r="D136" s="171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E136" s="168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77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</row>
    <row r="137" spans="1:6">
      <c r="A137" s="179" t="str">
        <f>IF('临-任务'!S137,'临-任务'!P137,"")</f>
        <v/>
      </c>
      <c r="B137" s="165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C137" s="174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  <c r="D137" s="171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E137" s="168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77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</row>
    <row r="138" spans="1:6">
      <c r="A138" s="179" t="str">
        <f>IF('临-任务'!S138,'临-任务'!P138,"")</f>
        <v/>
      </c>
      <c r="B138" s="165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C138" s="174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  <c r="D138" s="171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E138" s="168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77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</row>
    <row r="139" spans="1:6">
      <c r="A139" s="179" t="str">
        <f>IF('临-任务'!S139,'临-任务'!P139,"")</f>
        <v/>
      </c>
      <c r="B139" s="165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C139" s="174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  <c r="D139" s="171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E139" s="168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77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</row>
    <row r="140" spans="1:6">
      <c r="A140" s="179" t="str">
        <f>IF('临-任务'!S140,'临-任务'!P140,"")</f>
        <v/>
      </c>
      <c r="B140" s="165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C140" s="174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  <c r="D140" s="171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E140" s="168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77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</row>
    <row r="141" spans="1:6">
      <c r="A141" s="179" t="str">
        <f>IF('临-任务'!S141,'临-任务'!P141,"")</f>
        <v/>
      </c>
      <c r="B141" s="165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C141" s="174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  <c r="D141" s="171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E141" s="168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77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</row>
    <row r="142" spans="1:6">
      <c r="A142" s="179" t="str">
        <f>IF('临-任务'!S142,'临-任务'!P142,"")</f>
        <v/>
      </c>
      <c r="B142" s="165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C142" s="174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  <c r="D142" s="171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E142" s="168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77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</row>
    <row r="143" spans="1:6">
      <c r="A143" s="179" t="str">
        <f>IF('临-任务'!S143,'临-任务'!P143,"")</f>
        <v/>
      </c>
      <c r="B143" s="165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C143" s="174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  <c r="D143" s="171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E143" s="168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77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</row>
    <row r="144" spans="1:6">
      <c r="A144" s="179" t="str">
        <f>IF('临-任务'!S144,'临-任务'!P144,"")</f>
        <v/>
      </c>
      <c r="B144" s="165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C144" s="174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  <c r="D144" s="171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E144" s="168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77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</row>
    <row r="145" spans="1:6">
      <c r="A145" s="179" t="str">
        <f>IF('临-任务'!S145,'临-任务'!P145,"")</f>
        <v/>
      </c>
      <c r="B145" s="165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C145" s="174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  <c r="D145" s="171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E145" s="168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77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</row>
    <row r="146" spans="1:6">
      <c r="A146" s="179" t="str">
        <f>IF('临-任务'!S146,'临-任务'!P146,"")</f>
        <v/>
      </c>
      <c r="B146" s="165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C146" s="174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  <c r="D146" s="171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E146" s="168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77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</row>
    <row r="147" spans="1:6">
      <c r="A147" s="179" t="str">
        <f>IF('临-任务'!S147,'临-任务'!P147,"")</f>
        <v/>
      </c>
      <c r="B147" s="165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C147" s="174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  <c r="D147" s="171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E147" s="168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77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</row>
    <row r="148" spans="1:6">
      <c r="A148" s="179" t="str">
        <f>IF('临-任务'!S148,'临-任务'!P148,"")</f>
        <v/>
      </c>
      <c r="B148" s="165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C148" s="174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  <c r="D148" s="171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E148" s="168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77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</row>
    <row r="149" spans="1:6">
      <c r="A149" s="179" t="str">
        <f>IF('临-任务'!S149,'临-任务'!P149,"")</f>
        <v/>
      </c>
      <c r="B149" s="165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C149" s="174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  <c r="D149" s="171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E149" s="168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77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</row>
    <row r="150" spans="1:6">
      <c r="A150" s="179" t="str">
        <f>IF('临-任务'!S150,'临-任务'!P150,"")</f>
        <v/>
      </c>
      <c r="B150" s="165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C150" s="174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  <c r="D150" s="171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E150" s="168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77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</row>
    <row r="151" spans="1:6">
      <c r="A151" s="179" t="str">
        <f>IF('临-任务'!S151,'临-任务'!P151,"")</f>
        <v/>
      </c>
      <c r="B151" s="165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C151" s="174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  <c r="D151" s="171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E151" s="168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77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</row>
    <row r="152" spans="1:6">
      <c r="A152" s="179" t="str">
        <f>IF('临-任务'!S152,'临-任务'!P152,"")</f>
        <v/>
      </c>
      <c r="B152" s="165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C152" s="174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  <c r="D152" s="171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E152" s="168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77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</row>
    <row r="153" spans="1:6">
      <c r="A153" s="179" t="str">
        <f>IF('临-任务'!S153,'临-任务'!P153,"")</f>
        <v/>
      </c>
      <c r="B153" s="165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C153" s="174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  <c r="D153" s="171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E153" s="168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77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</row>
    <row r="154" spans="1:6">
      <c r="A154" s="179" t="str">
        <f>IF('临-任务'!S154,'临-任务'!P154,"")</f>
        <v/>
      </c>
      <c r="B154" s="165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C154" s="174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  <c r="D154" s="171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E154" s="168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77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</row>
    <row r="155" spans="1:6">
      <c r="A155" s="179" t="str">
        <f>IF('临-任务'!S155,'临-任务'!P155,"")</f>
        <v/>
      </c>
      <c r="B155" s="165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C155" s="174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  <c r="D155" s="171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E155" s="168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77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</row>
    <row r="156" spans="1:6">
      <c r="A156" s="179" t="str">
        <f>IF('临-任务'!S156,'临-任务'!P156,"")</f>
        <v/>
      </c>
      <c r="B156" s="165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C156" s="174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  <c r="D156" s="171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E156" s="168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77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</row>
    <row r="157" spans="1:6">
      <c r="A157" s="179" t="str">
        <f>IF('临-任务'!S157,'临-任务'!P157,"")</f>
        <v/>
      </c>
      <c r="B157" s="165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C157" s="174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  <c r="D157" s="171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E157" s="168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77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</row>
    <row r="158" spans="1:6">
      <c r="A158" s="179" t="str">
        <f>IF('临-任务'!S158,'临-任务'!P158,"")</f>
        <v/>
      </c>
      <c r="B158" s="165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C158" s="174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  <c r="D158" s="171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E158" s="168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77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</row>
    <row r="159" spans="1:6">
      <c r="A159" s="179" t="str">
        <f>IF('临-任务'!S159,'临-任务'!P159,"")</f>
        <v/>
      </c>
      <c r="B159" s="165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C159" s="174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  <c r="D159" s="171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E159" s="168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77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</row>
    <row r="160" spans="1:6">
      <c r="A160" s="179" t="str">
        <f>IF('临-任务'!S160,'临-任务'!P160,"")</f>
        <v/>
      </c>
      <c r="B160" s="165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C160" s="174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  <c r="D160" s="171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E160" s="168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77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</row>
    <row r="161" spans="1:6">
      <c r="A161" s="179" t="str">
        <f>IF('临-任务'!S161,'临-任务'!P161,"")</f>
        <v/>
      </c>
      <c r="B161" s="165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C161" s="174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  <c r="D161" s="171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E161" s="168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77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</row>
    <row r="162" spans="1:6">
      <c r="A162" s="179" t="str">
        <f>IF('临-任务'!S162,'临-任务'!P162,"")</f>
        <v/>
      </c>
      <c r="B162" s="165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C162" s="174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  <c r="D162" s="171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E162" s="168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77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</row>
    <row r="163" spans="1:6">
      <c r="A163" s="179" t="str">
        <f>IF('临-任务'!S163,'临-任务'!P163,"")</f>
        <v/>
      </c>
      <c r="B163" s="165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C163" s="174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  <c r="D163" s="171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E163" s="168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77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</row>
    <row r="164" spans="1:6">
      <c r="A164" s="179" t="str">
        <f>IF('临-任务'!S164,'临-任务'!P164,"")</f>
        <v/>
      </c>
      <c r="B164" s="165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C164" s="174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  <c r="D164" s="171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E164" s="168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77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</row>
    <row r="165" spans="1:6">
      <c r="A165" s="179" t="str">
        <f>IF('临-任务'!S165,'临-任务'!P165,"")</f>
        <v/>
      </c>
      <c r="B165" s="165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C165" s="174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  <c r="D165" s="171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E165" s="168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77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</row>
    <row r="166" spans="1:6">
      <c r="A166" s="179" t="str">
        <f>IF('临-任务'!S166,'临-任务'!P166,"")</f>
        <v/>
      </c>
      <c r="B166" s="165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C166" s="174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  <c r="D166" s="171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E166" s="168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77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</row>
    <row r="167" spans="1:6">
      <c r="A167" s="179" t="str">
        <f>IF('临-任务'!S167,'临-任务'!P167,"")</f>
        <v/>
      </c>
      <c r="B167" s="165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C167" s="174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  <c r="D167" s="171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E167" s="168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77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</row>
    <row r="168" spans="1:6">
      <c r="A168" s="179" t="str">
        <f>IF('临-任务'!S168,'临-任务'!P168,"")</f>
        <v/>
      </c>
      <c r="B168" s="165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C168" s="174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  <c r="D168" s="171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E168" s="168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77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</row>
    <row r="169" spans="1:6">
      <c r="A169" s="179" t="str">
        <f>IF('临-任务'!S169,'临-任务'!P169,"")</f>
        <v/>
      </c>
      <c r="B169" s="165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C169" s="174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  <c r="D169" s="171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E169" s="168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77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</row>
    <row r="170" spans="1:6">
      <c r="A170" s="179" t="str">
        <f>IF('临-任务'!S170,'临-任务'!P170,"")</f>
        <v/>
      </c>
      <c r="B170" s="165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C170" s="174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  <c r="D170" s="171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E170" s="168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77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</row>
    <row r="171" spans="1:6">
      <c r="A171" s="179" t="str">
        <f>IF('临-任务'!S171,'临-任务'!P171,"")</f>
        <v/>
      </c>
      <c r="B171" s="165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C171" s="174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  <c r="D171" s="171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E171" s="168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77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</row>
    <row r="172" spans="1:6">
      <c r="A172" s="179" t="str">
        <f>IF('临-任务'!S172,'临-任务'!P172,"")</f>
        <v/>
      </c>
      <c r="B172" s="165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C172" s="174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  <c r="D172" s="171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E172" s="168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77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</row>
    <row r="173" spans="1:6">
      <c r="A173" s="179" t="str">
        <f>IF('临-任务'!S173,'临-任务'!P173,"")</f>
        <v/>
      </c>
      <c r="B173" s="165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C173" s="174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  <c r="D173" s="171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E173" s="168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77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</row>
    <row r="174" spans="1:6">
      <c r="A174" s="179" t="str">
        <f>IF('临-任务'!S174,'临-任务'!P174,"")</f>
        <v/>
      </c>
      <c r="B174" s="165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C174" s="174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  <c r="D174" s="171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E174" s="168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77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</row>
    <row r="175" spans="1:6">
      <c r="A175" s="179" t="str">
        <f>IF('临-任务'!S175,'临-任务'!P175,"")</f>
        <v/>
      </c>
      <c r="B175" s="165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C175" s="174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  <c r="D175" s="171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E175" s="168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77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</row>
    <row r="176" spans="1:6">
      <c r="A176" s="179" t="str">
        <f>IF('临-任务'!S176,'临-任务'!P176,"")</f>
        <v/>
      </c>
      <c r="B176" s="165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C176" s="174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  <c r="D176" s="171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E176" s="168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77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</row>
    <row r="177" spans="1:6">
      <c r="A177" s="179" t="str">
        <f>IF('临-任务'!S177,'临-任务'!P177,"")</f>
        <v/>
      </c>
      <c r="B177" s="165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C177" s="174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  <c r="D177" s="171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E177" s="168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77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</row>
    <row r="178" spans="1:6">
      <c r="A178" s="179" t="str">
        <f>IF('临-任务'!S178,'临-任务'!P178,"")</f>
        <v/>
      </c>
      <c r="B178" s="165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C178" s="174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  <c r="D178" s="171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E178" s="168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77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</row>
    <row r="179" spans="1:6">
      <c r="A179" s="179" t="str">
        <f>IF('临-任务'!S179,'临-任务'!P179,"")</f>
        <v/>
      </c>
      <c r="B179" s="165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C179" s="174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  <c r="D179" s="171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E179" s="168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77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</row>
    <row r="180" spans="1:6">
      <c r="A180" s="179" t="str">
        <f>IF('临-任务'!S180,'临-任务'!P180,"")</f>
        <v/>
      </c>
      <c r="B180" s="165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C180" s="174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  <c r="D180" s="171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E180" s="168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77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</row>
    <row r="181" spans="1:6">
      <c r="A181" s="179" t="str">
        <f>IF('临-任务'!S181,'临-任务'!P181,"")</f>
        <v/>
      </c>
      <c r="B181" s="165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C181" s="174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  <c r="D181" s="171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E181" s="168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77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</row>
    <row r="182" spans="1:6">
      <c r="A182" s="179" t="str">
        <f>IF('临-任务'!S182,'临-任务'!P182,"")</f>
        <v/>
      </c>
      <c r="B182" s="165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C182" s="174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  <c r="D182" s="171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E182" s="168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77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</row>
    <row r="183" spans="1:6">
      <c r="A183" s="179" t="str">
        <f>IF('临-任务'!S183,'临-任务'!P183,"")</f>
        <v/>
      </c>
      <c r="B183" s="165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C183" s="174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  <c r="D183" s="171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E183" s="168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77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</row>
    <row r="184" spans="1:6">
      <c r="A184" s="179" t="str">
        <f>IF('临-任务'!S184,'临-任务'!P184,"")</f>
        <v/>
      </c>
      <c r="B184" s="165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C184" s="174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  <c r="D184" s="171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E184" s="168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77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</row>
    <row r="185" spans="1:6">
      <c r="A185" s="179" t="str">
        <f>IF('临-任务'!S185,'临-任务'!P185,"")</f>
        <v/>
      </c>
      <c r="B185" s="165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C185" s="174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  <c r="D185" s="171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E185" s="168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77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</row>
    <row r="186" spans="1:6">
      <c r="A186" s="179" t="str">
        <f>IF('临-任务'!S186,'临-任务'!P186,"")</f>
        <v/>
      </c>
      <c r="B186" s="165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C186" s="174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  <c r="D186" s="171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E186" s="168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77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</row>
    <row r="187" spans="1:6">
      <c r="A187" s="179" t="str">
        <f>IF('临-任务'!S187,'临-任务'!P187,"")</f>
        <v/>
      </c>
      <c r="B187" s="165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C187" s="174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  <c r="D187" s="171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E187" s="168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77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</row>
    <row r="188" spans="1:6">
      <c r="A188" s="179" t="str">
        <f>IF('临-任务'!S188,'临-任务'!P188,"")</f>
        <v/>
      </c>
      <c r="B188" s="165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C188" s="174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  <c r="D188" s="171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E188" s="168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77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</row>
    <row r="189" spans="1:6">
      <c r="A189" s="179" t="str">
        <f>IF('临-任务'!S189,'临-任务'!P189,"")</f>
        <v/>
      </c>
      <c r="B189" s="165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C189" s="174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  <c r="D189" s="171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E189" s="168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77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</row>
    <row r="190" spans="1:6">
      <c r="A190" s="179" t="str">
        <f>IF('临-任务'!S190,'临-任务'!P190,"")</f>
        <v/>
      </c>
      <c r="B190" s="165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C190" s="174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  <c r="D190" s="171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E190" s="168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77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</row>
    <row r="191" spans="1:6">
      <c r="A191" s="179" t="str">
        <f>IF('临-任务'!S191,'临-任务'!P191,"")</f>
        <v/>
      </c>
      <c r="B191" s="165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C191" s="174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  <c r="D191" s="171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E191" s="168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77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</row>
    <row r="192" spans="1:6">
      <c r="A192" s="179" t="str">
        <f>IF('临-任务'!S192,'临-任务'!P192,"")</f>
        <v/>
      </c>
      <c r="B192" s="165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C192" s="174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  <c r="D192" s="171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E192" s="168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77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</row>
    <row r="193" spans="1:6">
      <c r="A193" s="179" t="str">
        <f>IF('临-任务'!S193,'临-任务'!P193,"")</f>
        <v/>
      </c>
      <c r="B193" s="165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C193" s="174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  <c r="D193" s="171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E193" s="168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77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</row>
    <row r="194" spans="1:6">
      <c r="A194" s="179" t="str">
        <f>IF('临-任务'!S194,'临-任务'!P194,"")</f>
        <v/>
      </c>
      <c r="B194" s="165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C194" s="174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  <c r="D194" s="171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E194" s="168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77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</row>
    <row r="195" spans="1:6">
      <c r="A195" s="179" t="str">
        <f>IF('临-任务'!S195,'临-任务'!P195,"")</f>
        <v/>
      </c>
      <c r="B195" s="165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C195" s="174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  <c r="D195" s="171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E195" s="168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77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</row>
    <row r="196" spans="1:6">
      <c r="A196" s="179" t="str">
        <f>IF('临-任务'!S196,'临-任务'!P196,"")</f>
        <v/>
      </c>
      <c r="B196" s="165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C196" s="174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  <c r="D196" s="171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E196" s="168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77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</row>
    <row r="197" spans="1:6">
      <c r="A197" s="179" t="str">
        <f>IF('临-任务'!S197,'临-任务'!P197,"")</f>
        <v/>
      </c>
      <c r="B197" s="165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C197" s="174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  <c r="D197" s="171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E197" s="168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77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</row>
    <row r="198" spans="1:6">
      <c r="A198" s="179" t="str">
        <f>IF('临-任务'!S198,'临-任务'!P198,"")</f>
        <v/>
      </c>
      <c r="B198" s="165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C198" s="174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  <c r="D198" s="171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E198" s="168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77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</row>
    <row r="199" spans="1:6">
      <c r="A199" s="179" t="str">
        <f>IF('临-任务'!S199,'临-任务'!P199,"")</f>
        <v/>
      </c>
      <c r="B199" s="165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C199" s="174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  <c r="D199" s="171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E199" s="168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77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</row>
    <row r="200" spans="1:6">
      <c r="A200" s="179" t="str">
        <f>IF('临-任务'!S200,'临-任务'!P200,"")</f>
        <v/>
      </c>
      <c r="B200" s="165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C200" s="174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  <c r="D200" s="171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E200" s="168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77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</row>
    <row r="201" spans="1:6">
      <c r="A201" s="179" t="str">
        <f>IF('临-任务'!S201,'临-任务'!P201,"")</f>
        <v/>
      </c>
      <c r="B201" s="165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C201" s="174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  <c r="D201" s="171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E201" s="168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77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</row>
    <row r="202" spans="1:6">
      <c r="A202" s="179" t="str">
        <f>IF('临-任务'!S202,'临-任务'!P202,"")</f>
        <v/>
      </c>
      <c r="B202" s="165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C202" s="174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  <c r="D202" s="171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E202" s="168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77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</row>
    <row r="203" spans="1:6">
      <c r="A203" s="179" t="str">
        <f>IF('临-任务'!S203,'临-任务'!P203,"")</f>
        <v/>
      </c>
      <c r="B203" s="165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C203" s="174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  <c r="D203" s="171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E203" s="168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77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</row>
    <row r="204" spans="1:6">
      <c r="A204" s="179" t="str">
        <f>IF('临-任务'!S204,'临-任务'!P204,"")</f>
        <v/>
      </c>
      <c r="B204" s="165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C204" s="174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  <c r="D204" s="171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E204" s="168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77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</row>
    <row r="205" spans="1:6">
      <c r="A205" s="179" t="str">
        <f>IF('临-任务'!S205,'临-任务'!P205,"")</f>
        <v/>
      </c>
      <c r="B205" s="165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C205" s="174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  <c r="D205" s="171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E205" s="168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77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</row>
    <row r="206" spans="1:6">
      <c r="A206" s="179" t="str">
        <f>IF('临-任务'!S206,'临-任务'!P206,"")</f>
        <v/>
      </c>
      <c r="B206" s="165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C206" s="174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  <c r="D206" s="171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E206" s="168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77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</row>
    <row r="207" spans="1:6">
      <c r="A207" s="179" t="str">
        <f>IF('临-任务'!S207,'临-任务'!P207,"")</f>
        <v/>
      </c>
      <c r="B207" s="165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C207" s="174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  <c r="D207" s="171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E207" s="168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77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</row>
    <row r="208" spans="1:6">
      <c r="A208" s="179" t="str">
        <f>IF('临-任务'!S208,'临-任务'!P208,"")</f>
        <v/>
      </c>
      <c r="B208" s="165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C208" s="174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  <c r="D208" s="171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E208" s="168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77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</row>
    <row r="209" spans="1:6">
      <c r="A209" s="179" t="str">
        <f>IF('临-任务'!S209,'临-任务'!P209,"")</f>
        <v/>
      </c>
      <c r="B209" s="165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C209" s="174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  <c r="D209" s="171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E209" s="168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77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</row>
    <row r="210" spans="1:6">
      <c r="A210" s="179" t="str">
        <f>IF('临-任务'!S210,'临-任务'!P210,"")</f>
        <v/>
      </c>
      <c r="B210" s="165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C210" s="174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  <c r="D210" s="171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E210" s="168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77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</row>
    <row r="211" spans="1:6">
      <c r="A211" s="179" t="str">
        <f>IF('临-任务'!S211,'临-任务'!P211,"")</f>
        <v/>
      </c>
      <c r="B211" s="165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C211" s="174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  <c r="D211" s="171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E211" s="168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77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</row>
    <row r="212" spans="1:6">
      <c r="A212" s="179" t="str">
        <f>IF('临-任务'!S212,'临-任务'!P212,"")</f>
        <v/>
      </c>
      <c r="B212" s="165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C212" s="174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  <c r="D212" s="171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E212" s="168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77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</row>
    <row r="213" spans="1:6">
      <c r="A213" s="179" t="str">
        <f>IF('临-任务'!S213,'临-任务'!P213,"")</f>
        <v/>
      </c>
      <c r="B213" s="165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C213" s="174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  <c r="D213" s="171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E213" s="168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77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</row>
    <row r="214" spans="1:6">
      <c r="A214" s="179" t="str">
        <f>IF('临-任务'!S214,'临-任务'!P214,"")</f>
        <v/>
      </c>
      <c r="B214" s="165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C214" s="174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  <c r="D214" s="171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E214" s="168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77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</row>
    <row r="215" spans="1:6">
      <c r="A215" s="179" t="str">
        <f>IF('临-任务'!S215,'临-任务'!P215,"")</f>
        <v/>
      </c>
      <c r="B215" s="165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C215" s="174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  <c r="D215" s="171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E215" s="168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77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</row>
    <row r="216" spans="1:6">
      <c r="A216" s="179" t="str">
        <f>IF('临-任务'!S216,'临-任务'!P216,"")</f>
        <v/>
      </c>
      <c r="B216" s="165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C216" s="174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  <c r="D216" s="171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E216" s="168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77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</row>
    <row r="217" spans="1:6">
      <c r="A217" s="179" t="str">
        <f>IF('临-任务'!S217,'临-任务'!P217,"")</f>
        <v/>
      </c>
      <c r="B217" s="165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C217" s="174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  <c r="D217" s="171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E217" s="168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77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</row>
    <row r="218" spans="1:6">
      <c r="A218" s="179" t="str">
        <f>IF('临-任务'!S218,'临-任务'!P218,"")</f>
        <v/>
      </c>
      <c r="B218" s="165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C218" s="174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  <c r="D218" s="171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E218" s="168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77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</row>
    <row r="219" spans="1:6">
      <c r="A219" s="179" t="str">
        <f>IF('临-任务'!S219,'临-任务'!P219,"")</f>
        <v/>
      </c>
      <c r="B219" s="165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C219" s="174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  <c r="D219" s="171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E219" s="168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77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</row>
    <row r="220" spans="1:6">
      <c r="A220" s="179" t="str">
        <f>IF('临-任务'!S220,'临-任务'!P220,"")</f>
        <v/>
      </c>
      <c r="B220" s="165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C220" s="174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  <c r="D220" s="171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E220" s="168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77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</row>
    <row r="221" spans="1:6">
      <c r="A221" s="179" t="str">
        <f>IF('临-任务'!S221,'临-任务'!P221,"")</f>
        <v/>
      </c>
      <c r="B221" s="165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C221" s="174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  <c r="D221" s="171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E221" s="168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77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</row>
    <row r="222" spans="1:6">
      <c r="A222" s="179" t="str">
        <f>IF('临-任务'!S222,'临-任务'!P222,"")</f>
        <v/>
      </c>
      <c r="B222" s="165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C222" s="174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  <c r="D222" s="171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E222" s="168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77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</row>
    <row r="223" spans="1:6">
      <c r="A223" s="179" t="str">
        <f>IF('临-任务'!S223,'临-任务'!P223,"")</f>
        <v/>
      </c>
      <c r="B223" s="165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C223" s="174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  <c r="D223" s="171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E223" s="168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77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</row>
    <row r="224" spans="1:6">
      <c r="A224" s="179" t="str">
        <f>IF('临-任务'!S224,'临-任务'!P224,"")</f>
        <v/>
      </c>
      <c r="B224" s="165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C224" s="174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  <c r="D224" s="171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E224" s="168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77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</row>
    <row r="225" spans="1:6">
      <c r="A225" s="179" t="str">
        <f>IF('临-任务'!S225,'临-任务'!P225,"")</f>
        <v/>
      </c>
      <c r="B225" s="165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C225" s="174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  <c r="D225" s="171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E225" s="168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77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</row>
    <row r="226" spans="1:6">
      <c r="A226" s="179" t="str">
        <f>IF('临-任务'!S226,'临-任务'!P226,"")</f>
        <v/>
      </c>
      <c r="B226" s="165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C226" s="174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  <c r="D226" s="171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E226" s="168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77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</row>
    <row r="227" spans="1:6">
      <c r="A227" s="179" t="str">
        <f>IF('临-任务'!S227,'临-任务'!P227,"")</f>
        <v/>
      </c>
      <c r="B227" s="165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C227" s="174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  <c r="D227" s="171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E227" s="168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77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</row>
    <row r="228" spans="1:6">
      <c r="A228" s="179" t="str">
        <f>IF('临-任务'!S228,'临-任务'!P228,"")</f>
        <v/>
      </c>
      <c r="B228" s="165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C228" s="174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  <c r="D228" s="171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E228" s="168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77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</row>
    <row r="229" spans="1:6">
      <c r="A229" s="179" t="str">
        <f>IF('临-任务'!S229,'临-任务'!P229,"")</f>
        <v/>
      </c>
      <c r="B229" s="165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C229" s="174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  <c r="D229" s="171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E229" s="168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77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</row>
    <row r="230" spans="1:6">
      <c r="A230" s="179" t="str">
        <f>IF('临-任务'!S230,'临-任务'!P230,"")</f>
        <v/>
      </c>
      <c r="B230" s="165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C230" s="174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  <c r="D230" s="171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E230" s="168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77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</row>
    <row r="231" spans="1:6">
      <c r="A231" s="179" t="str">
        <f>IF('临-任务'!S231,'临-任务'!P231,"")</f>
        <v/>
      </c>
      <c r="B231" s="165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C231" s="174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  <c r="D231" s="171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E231" s="168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77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</row>
    <row r="232" spans="1:6">
      <c r="A232" s="179" t="str">
        <f>IF('临-任务'!S232,'临-任务'!P232,"")</f>
        <v/>
      </c>
      <c r="B232" s="165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C232" s="174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  <c r="D232" s="171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E232" s="168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77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</row>
    <row r="233" spans="1:6">
      <c r="A233" s="179" t="str">
        <f>IF('临-任务'!S233,'临-任务'!P233,"")</f>
        <v/>
      </c>
      <c r="B233" s="165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C233" s="174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  <c r="D233" s="171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E233" s="168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77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</row>
    <row r="234" spans="1:6">
      <c r="A234" s="179" t="str">
        <f>IF('临-任务'!S234,'临-任务'!P234,"")</f>
        <v/>
      </c>
      <c r="B234" s="165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C234" s="174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  <c r="D234" s="171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E234" s="168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77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</row>
    <row r="235" spans="1:6">
      <c r="A235" s="179" t="str">
        <f>IF('临-任务'!S235,'临-任务'!P235,"")</f>
        <v/>
      </c>
      <c r="B235" s="165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C235" s="174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  <c r="D235" s="171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E235" s="168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77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</row>
    <row r="236" spans="1:6">
      <c r="A236" s="179" t="str">
        <f>IF('临-任务'!S236,'临-任务'!P236,"")</f>
        <v/>
      </c>
      <c r="B236" s="165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C236" s="174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  <c r="D236" s="171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E236" s="168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77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</row>
    <row r="237" spans="1:6">
      <c r="A237" s="179" t="str">
        <f>IF('临-任务'!S237,'临-任务'!P237,"")</f>
        <v/>
      </c>
      <c r="B237" s="165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C237" s="174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  <c r="D237" s="171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E237" s="168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77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</row>
    <row r="238" spans="1:6">
      <c r="A238" s="179" t="str">
        <f>IF('临-任务'!S238,'临-任务'!P238,"")</f>
        <v/>
      </c>
      <c r="B238" s="165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C238" s="174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  <c r="D238" s="171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E238" s="168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77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</row>
    <row r="239" spans="1:6">
      <c r="A239" s="179" t="str">
        <f>IF('临-任务'!S239,'临-任务'!P239,"")</f>
        <v/>
      </c>
      <c r="B239" s="165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C239" s="174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  <c r="D239" s="171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E239" s="168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77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</row>
    <row r="240" spans="1:6">
      <c r="A240" s="179" t="str">
        <f>IF('临-任务'!S240,'临-任务'!P240,"")</f>
        <v/>
      </c>
      <c r="B240" s="165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C240" s="174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  <c r="D240" s="171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E240" s="168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77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</row>
    <row r="241" spans="1:6">
      <c r="A241" s="179" t="str">
        <f>IF('临-任务'!S241,'临-任务'!P241,"")</f>
        <v/>
      </c>
      <c r="B241" s="165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C241" s="174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  <c r="D241" s="171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E241" s="168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77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</row>
    <row r="242" spans="1:6">
      <c r="A242" s="179" t="str">
        <f>IF('临-任务'!S242,'临-任务'!P242,"")</f>
        <v/>
      </c>
      <c r="B242" s="165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C242" s="174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  <c r="D242" s="171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E242" s="168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77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</row>
    <row r="243" spans="1:6">
      <c r="A243" s="179" t="str">
        <f>IF('临-任务'!S243,'临-任务'!P243,"")</f>
        <v/>
      </c>
      <c r="B243" s="165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C243" s="174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  <c r="D243" s="171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E243" s="168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77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</row>
    <row r="244" spans="1:6">
      <c r="A244" s="179" t="str">
        <f>IF('临-任务'!S244,'临-任务'!P244,"")</f>
        <v/>
      </c>
      <c r="B244" s="165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C244" s="174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  <c r="D244" s="171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E244" s="168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77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</row>
    <row r="245" spans="1:6">
      <c r="A245" s="179" t="str">
        <f>IF('临-任务'!S245,'临-任务'!P245,"")</f>
        <v/>
      </c>
      <c r="B245" s="165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C245" s="174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  <c r="D245" s="171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E245" s="168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77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</row>
    <row r="246" spans="1:6">
      <c r="A246" s="179" t="str">
        <f>IF('临-任务'!S246,'临-任务'!P246,"")</f>
        <v/>
      </c>
      <c r="B246" s="165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C246" s="174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  <c r="D246" s="171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E246" s="168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77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</row>
    <row r="247" spans="1:6">
      <c r="A247" s="179" t="str">
        <f>IF('临-任务'!S247,'临-任务'!P247,"")</f>
        <v/>
      </c>
      <c r="B247" s="165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C247" s="174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  <c r="D247" s="171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E247" s="168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77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</row>
    <row r="248" spans="1:6">
      <c r="A248" s="179" t="str">
        <f>IF('临-任务'!S248,'临-任务'!P248,"")</f>
        <v/>
      </c>
      <c r="B248" s="165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C248" s="174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  <c r="D248" s="171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E248" s="168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77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</row>
    <row r="249" spans="1:6">
      <c r="A249" s="179" t="str">
        <f>IF('临-任务'!S249,'临-任务'!P249,"")</f>
        <v/>
      </c>
      <c r="B249" s="165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C249" s="174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  <c r="D249" s="171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E249" s="168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77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</row>
    <row r="250" spans="1:6">
      <c r="A250" s="179" t="str">
        <f>IF('临-任务'!S250,'临-任务'!P250,"")</f>
        <v/>
      </c>
      <c r="B250" s="165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C250" s="174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  <c r="D250" s="171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E250" s="168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77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</row>
    <row r="251" spans="1:6">
      <c r="A251" s="179" t="str">
        <f>IF('临-任务'!S251,'临-任务'!P251,"")</f>
        <v/>
      </c>
      <c r="B251" s="165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C251" s="174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  <c r="D251" s="171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E251" s="168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77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</row>
    <row r="252" spans="1:6">
      <c r="A252" s="179" t="str">
        <f>IF('临-任务'!S252,'临-任务'!P252,"")</f>
        <v/>
      </c>
      <c r="B252" s="165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C252" s="174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  <c r="D252" s="171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E252" s="168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77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</row>
    <row r="253" spans="1:6">
      <c r="A253" s="179" t="str">
        <f>IF('临-任务'!S253,'临-任务'!P253,"")</f>
        <v/>
      </c>
      <c r="B253" s="165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C253" s="174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  <c r="D253" s="171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E253" s="168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77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</row>
    <row r="254" spans="1:6">
      <c r="A254" s="179" t="str">
        <f>IF('临-任务'!S254,'临-任务'!P254,"")</f>
        <v/>
      </c>
      <c r="B254" s="165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C254" s="174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  <c r="D254" s="171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E254" s="168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77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</row>
    <row r="255" spans="1:6">
      <c r="A255" s="179" t="str">
        <f>IF('临-任务'!S255,'临-任务'!P255,"")</f>
        <v/>
      </c>
      <c r="B255" s="165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C255" s="174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  <c r="D255" s="171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E255" s="168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77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</row>
    <row r="256" spans="1:6">
      <c r="A256" s="179" t="str">
        <f>IF('临-任务'!S256,'临-任务'!P256,"")</f>
        <v/>
      </c>
      <c r="B256" s="165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C256" s="174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  <c r="D256" s="171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E256" s="168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77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</row>
    <row r="257" spans="1:6">
      <c r="A257" s="179" t="str">
        <f>IF('临-任务'!S257,'临-任务'!P257,"")</f>
        <v/>
      </c>
      <c r="B257" s="165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C257" s="174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  <c r="D257" s="171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E257" s="168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77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</row>
    <row r="258" spans="1:6">
      <c r="A258" s="179" t="str">
        <f>IF('临-任务'!S258,'临-任务'!P258,"")</f>
        <v/>
      </c>
      <c r="B258" s="165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C258" s="174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  <c r="D258" s="171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E258" s="168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77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</row>
    <row r="259" spans="1:6">
      <c r="A259" s="179" t="str">
        <f>IF('临-任务'!S259,'临-任务'!P259,"")</f>
        <v/>
      </c>
      <c r="B259" s="165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C259" s="174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  <c r="D259" s="171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E259" s="168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77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</row>
    <row r="260" spans="1:6">
      <c r="A260" s="179" t="str">
        <f>IF('临-任务'!S260,'临-任务'!P260,"")</f>
        <v/>
      </c>
      <c r="B260" s="165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C260" s="174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  <c r="D260" s="171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E260" s="168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77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</row>
    <row r="261" spans="1:6">
      <c r="A261" s="179" t="str">
        <f>IF('临-任务'!S261,'临-任务'!P261,"")</f>
        <v/>
      </c>
      <c r="B261" s="165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C261" s="174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  <c r="D261" s="171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E261" s="168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77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</row>
    <row r="262" spans="1:6">
      <c r="A262" s="179" t="str">
        <f>IF('临-任务'!S262,'临-任务'!P262,"")</f>
        <v/>
      </c>
      <c r="B262" s="165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C262" s="174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  <c r="D262" s="171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E262" s="168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77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</row>
    <row r="263" spans="1:6">
      <c r="A263" s="179" t="str">
        <f>IF('临-任务'!S263,'临-任务'!P263,"")</f>
        <v/>
      </c>
      <c r="B263" s="165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C263" s="174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  <c r="D263" s="171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E263" s="168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77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</row>
    <row r="264" spans="1:6">
      <c r="A264" s="179" t="str">
        <f>IF('临-任务'!S264,'临-任务'!P264,"")</f>
        <v/>
      </c>
      <c r="B264" s="165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C264" s="174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  <c r="D264" s="171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E264" s="168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77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</row>
    <row r="265" spans="1:6">
      <c r="A265" s="179" t="str">
        <f>IF('临-任务'!S265,'临-任务'!P265,"")</f>
        <v/>
      </c>
      <c r="B265" s="165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C265" s="174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  <c r="D265" s="171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E265" s="168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77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</row>
    <row r="266" spans="1:6">
      <c r="A266" s="179" t="str">
        <f>IF('临-任务'!S266,'临-任务'!P266,"")</f>
        <v/>
      </c>
      <c r="B266" s="165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C266" s="174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  <c r="D266" s="171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E266" s="168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77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</row>
    <row r="267" spans="1:6">
      <c r="A267" s="179" t="str">
        <f>IF('临-任务'!S267,'临-任务'!P267,"")</f>
        <v/>
      </c>
      <c r="B267" s="165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C267" s="174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  <c r="D267" s="171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E267" s="168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77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</row>
    <row r="268" spans="1:6">
      <c r="A268" s="179" t="str">
        <f>IF('临-任务'!S268,'临-任务'!P268,"")</f>
        <v/>
      </c>
      <c r="B268" s="165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C268" s="174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  <c r="D268" s="171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E268" s="168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77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</row>
    <row r="269" spans="1:6">
      <c r="A269" s="179" t="str">
        <f>IF('临-任务'!S269,'临-任务'!P269,"")</f>
        <v/>
      </c>
      <c r="B269" s="165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C269" s="174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  <c r="D269" s="171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E269" s="168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77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</row>
    <row r="270" spans="1:6">
      <c r="A270" s="179" t="str">
        <f>IF('临-任务'!S270,'临-任务'!P270,"")</f>
        <v/>
      </c>
      <c r="B270" s="165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C270" s="174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  <c r="D270" s="171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E270" s="168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77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</row>
    <row r="271" spans="1:6">
      <c r="A271" s="179" t="str">
        <f>IF('临-任务'!S271,'临-任务'!P271,"")</f>
        <v/>
      </c>
      <c r="B271" s="165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C271" s="174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  <c r="D271" s="171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E271" s="168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77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</row>
    <row r="272" spans="1:6">
      <c r="A272" s="179" t="str">
        <f>IF('临-任务'!S272,'临-任务'!P272,"")</f>
        <v/>
      </c>
      <c r="B272" s="165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C272" s="174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  <c r="D272" s="171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E272" s="168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77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</row>
    <row r="273" spans="1:6">
      <c r="A273" s="179" t="str">
        <f>IF('临-任务'!S273,'临-任务'!P273,"")</f>
        <v/>
      </c>
      <c r="B273" s="165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C273" s="174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  <c r="D273" s="171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E273" s="168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77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</row>
    <row r="274" spans="1:6">
      <c r="A274" s="179" t="str">
        <f>IF('临-任务'!S274,'临-任务'!P274,"")</f>
        <v/>
      </c>
      <c r="B274" s="165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C274" s="174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  <c r="D274" s="171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E274" s="168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77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</row>
    <row r="275" spans="1:6">
      <c r="A275" s="179" t="str">
        <f>IF('临-任务'!S275,'临-任务'!P275,"")</f>
        <v/>
      </c>
      <c r="B275" s="165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C275" s="174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  <c r="D275" s="171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E275" s="168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77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</row>
    <row r="276" spans="1:6">
      <c r="A276" s="179" t="str">
        <f>IF('临-任务'!S276,'临-任务'!P276,"")</f>
        <v/>
      </c>
      <c r="B276" s="165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C276" s="174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  <c r="D276" s="171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E276" s="168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77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</row>
    <row r="277" spans="1:6">
      <c r="A277" s="179" t="str">
        <f>IF('临-任务'!S277,'临-任务'!P277,"")</f>
        <v/>
      </c>
      <c r="B277" s="165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C277" s="174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  <c r="D277" s="171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E277" s="168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77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</row>
    <row r="278" spans="1:6">
      <c r="A278" s="179" t="str">
        <f>IF('临-任务'!S278,'临-任务'!P278,"")</f>
        <v/>
      </c>
      <c r="B278" s="165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C278" s="174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  <c r="D278" s="171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E278" s="168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77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</row>
    <row r="279" spans="1:6">
      <c r="A279" s="179" t="str">
        <f>IF('临-任务'!S279,'临-任务'!P279,"")</f>
        <v/>
      </c>
      <c r="B279" s="165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C279" s="174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  <c r="D279" s="171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E279" s="168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77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</row>
    <row r="280" spans="1:6">
      <c r="A280" s="179" t="str">
        <f>IF('临-任务'!S280,'临-任务'!P280,"")</f>
        <v/>
      </c>
      <c r="B280" s="165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C280" s="174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  <c r="D280" s="171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E280" s="168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77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</row>
    <row r="281" spans="1:6">
      <c r="A281" s="179" t="str">
        <f>IF('临-任务'!S281,'临-任务'!P281,"")</f>
        <v/>
      </c>
      <c r="B281" s="165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C281" s="174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  <c r="D281" s="171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E281" s="168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77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</row>
    <row r="282" spans="1:6">
      <c r="A282" s="179" t="str">
        <f>IF('临-任务'!S282,'临-任务'!P282,"")</f>
        <v/>
      </c>
      <c r="B282" s="165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C282" s="174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  <c r="D282" s="171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E282" s="168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77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</row>
    <row r="283" spans="1:6">
      <c r="A283" s="179" t="str">
        <f>IF('临-任务'!S283,'临-任务'!P283,"")</f>
        <v/>
      </c>
      <c r="B283" s="165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C283" s="174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  <c r="D283" s="171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E283" s="168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77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</row>
    <row r="284" spans="1:6">
      <c r="A284" s="179" t="str">
        <f>IF('临-任务'!S284,'临-任务'!P284,"")</f>
        <v/>
      </c>
      <c r="B284" s="165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C284" s="174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  <c r="D284" s="171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E284" s="168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77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</row>
    <row r="285" spans="1:6">
      <c r="A285" s="179" t="str">
        <f>IF('临-任务'!S285,'临-任务'!P285,"")</f>
        <v/>
      </c>
      <c r="B285" s="165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C285" s="174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  <c r="D285" s="171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E285" s="168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77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</row>
    <row r="286" spans="1:6">
      <c r="A286" s="179" t="str">
        <f>IF('临-任务'!S286,'临-任务'!P286,"")</f>
        <v/>
      </c>
      <c r="B286" s="165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C286" s="174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  <c r="D286" s="171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E286" s="168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77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</row>
    <row r="287" spans="1:6">
      <c r="A287" s="179" t="str">
        <f>IF('临-任务'!S287,'临-任务'!P287,"")</f>
        <v/>
      </c>
      <c r="B287" s="165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C287" s="174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  <c r="D287" s="171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E287" s="168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77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</row>
    <row r="288" spans="1:6">
      <c r="A288" s="179" t="str">
        <f>IF('临-任务'!S288,'临-任务'!P288,"")</f>
        <v/>
      </c>
      <c r="B288" s="165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C288" s="174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  <c r="D288" s="171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E288" s="168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77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</row>
    <row r="289" spans="1:6">
      <c r="A289" s="179" t="str">
        <f>IF('临-任务'!S289,'临-任务'!P289,"")</f>
        <v/>
      </c>
      <c r="B289" s="165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C289" s="174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  <c r="D289" s="171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E289" s="168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77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</row>
    <row r="290" spans="1:6">
      <c r="A290" s="179" t="str">
        <f>IF('临-任务'!S290,'临-任务'!P290,"")</f>
        <v/>
      </c>
      <c r="B290" s="165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C290" s="174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  <c r="D290" s="171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E290" s="168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77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</row>
    <row r="291" spans="1:6">
      <c r="A291" s="179" t="str">
        <f>IF('临-任务'!S291,'临-任务'!P291,"")</f>
        <v/>
      </c>
      <c r="B291" s="165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C291" s="174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  <c r="D291" s="171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E291" s="168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77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</row>
    <row r="292" spans="1:6">
      <c r="A292" s="179" t="str">
        <f>IF('临-任务'!S292,'临-任务'!P292,"")</f>
        <v/>
      </c>
      <c r="B292" s="165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C292" s="174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  <c r="D292" s="171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E292" s="168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77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</row>
    <row r="293" spans="1:6">
      <c r="A293" s="179" t="str">
        <f>IF('临-任务'!S293,'临-任务'!P293,"")</f>
        <v/>
      </c>
      <c r="B293" s="165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C293" s="174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  <c r="D293" s="171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E293" s="168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77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</row>
    <row r="294" spans="1:6">
      <c r="A294" s="179" t="str">
        <f>IF('临-任务'!S294,'临-任务'!P294,"")</f>
        <v/>
      </c>
      <c r="B294" s="165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C294" s="174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  <c r="D294" s="171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E294" s="168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77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</row>
    <row r="295" spans="1:6">
      <c r="A295" s="179" t="str">
        <f>IF('临-任务'!S295,'临-任务'!P295,"")</f>
        <v/>
      </c>
      <c r="B295" s="165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C295" s="174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  <c r="D295" s="171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E295" s="168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77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</row>
    <row r="296" spans="1:6">
      <c r="A296" s="179" t="str">
        <f>IF('临-任务'!S296,'临-任务'!P296,"")</f>
        <v/>
      </c>
      <c r="B296" s="165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C296" s="174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  <c r="D296" s="171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E296" s="168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77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</row>
    <row r="297" spans="1:6">
      <c r="A297" s="179" t="str">
        <f>IF('临-任务'!S297,'临-任务'!P297,"")</f>
        <v/>
      </c>
      <c r="B297" s="165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C297" s="174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  <c r="D297" s="171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E297" s="168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77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</row>
    <row r="298" spans="1:6">
      <c r="A298" s="179" t="str">
        <f>IF('临-任务'!S298,'临-任务'!P298,"")</f>
        <v/>
      </c>
      <c r="B298" s="165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C298" s="174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  <c r="D298" s="171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E298" s="168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77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</row>
    <row r="299" spans="1:6">
      <c r="A299" s="179" t="str">
        <f>IF('临-任务'!S299,'临-任务'!P299,"")</f>
        <v/>
      </c>
      <c r="B299" s="165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C299" s="174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  <c r="D299" s="171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E299" s="168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77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</row>
    <row r="300" spans="1:6">
      <c r="A300" s="179" t="str">
        <f>IF('临-任务'!S300,'临-任务'!P300,"")</f>
        <v/>
      </c>
      <c r="B300" s="165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C300" s="174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  <c r="D300" s="171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E300" s="168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77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</row>
    <row r="301" spans="1:6">
      <c r="A301" s="179" t="str">
        <f>IF('临-任务'!S301,'临-任务'!P301,"")</f>
        <v/>
      </c>
      <c r="B301" s="165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C301" s="174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  <c r="D301" s="171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E301" s="168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77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</row>
    <row r="302" spans="1:6">
      <c r="A302" s="179" t="str">
        <f>IF('临-任务'!S302,'临-任务'!P302,"")</f>
        <v/>
      </c>
      <c r="B302" s="165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C302" s="174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  <c r="D302" s="171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E302" s="168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77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</row>
    <row r="303" spans="1:6">
      <c r="A303" s="179" t="str">
        <f>IF('临-任务'!S303,'临-任务'!P303,"")</f>
        <v/>
      </c>
      <c r="B303" s="165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C303" s="174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  <c r="D303" s="171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E303" s="168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77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</row>
    <row r="304" spans="1:6">
      <c r="A304" s="179" t="str">
        <f>IF('临-任务'!S304,'临-任务'!P304,"")</f>
        <v/>
      </c>
      <c r="B304" s="165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C304" s="174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  <c r="D304" s="171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E304" s="168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77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</row>
    <row r="305" spans="1:6">
      <c r="A305" s="179" t="str">
        <f>IF('临-任务'!S305,'临-任务'!P305,"")</f>
        <v/>
      </c>
      <c r="B305" s="165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C305" s="174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  <c r="D305" s="171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E305" s="168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77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</row>
    <row r="306" spans="1:6">
      <c r="A306" s="179" t="str">
        <f>IF('临-任务'!S306,'临-任务'!P306,"")</f>
        <v/>
      </c>
      <c r="B306" s="165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C306" s="174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  <c r="D306" s="171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E306" s="168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77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</row>
    <row r="307" spans="1:6">
      <c r="A307" s="179" t="str">
        <f>IF('临-任务'!S307,'临-任务'!P307,"")</f>
        <v/>
      </c>
      <c r="B307" s="165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C307" s="174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  <c r="D307" s="171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E307" s="168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77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</row>
    <row r="308" spans="1:6">
      <c r="A308" s="179" t="str">
        <f>IF('临-任务'!S308,'临-任务'!P308,"")</f>
        <v/>
      </c>
      <c r="B308" s="165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C308" s="174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  <c r="D308" s="171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E308" s="168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77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</row>
    <row r="309" spans="1:6">
      <c r="A309" s="179" t="str">
        <f>IF('临-任务'!S309,'临-任务'!P309,"")</f>
        <v/>
      </c>
      <c r="B309" s="165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C309" s="174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  <c r="D309" s="171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E309" s="168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77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</row>
    <row r="310" spans="1:6">
      <c r="A310" s="179" t="str">
        <f>IF('临-任务'!S310,'临-任务'!P310,"")</f>
        <v/>
      </c>
      <c r="B310" s="165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C310" s="174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  <c r="D310" s="171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E310" s="168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77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</row>
    <row r="311" spans="1:6">
      <c r="A311" s="179" t="str">
        <f>IF('临-任务'!S311,'临-任务'!P311,"")</f>
        <v/>
      </c>
      <c r="B311" s="165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C311" s="174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  <c r="D311" s="171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E311" s="168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77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</row>
    <row r="312" spans="1:6">
      <c r="A312" s="179" t="str">
        <f>IF('临-任务'!S312,'临-任务'!P312,"")</f>
        <v/>
      </c>
      <c r="B312" s="165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C312" s="174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  <c r="D312" s="171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E312" s="168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77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</row>
    <row r="313" spans="1:6">
      <c r="A313" s="179" t="str">
        <f>IF('临-任务'!S313,'临-任务'!P313,"")</f>
        <v/>
      </c>
      <c r="B313" s="165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C313" s="174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  <c r="D313" s="171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E313" s="168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77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</row>
    <row r="314" spans="1:6">
      <c r="A314" s="179" t="str">
        <f>IF('临-任务'!S314,'临-任务'!P314,"")</f>
        <v/>
      </c>
      <c r="B314" s="165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C314" s="174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  <c r="D314" s="171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E314" s="168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77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</row>
    <row r="315" spans="1:6">
      <c r="A315" s="179" t="str">
        <f>IF('临-任务'!S315,'临-任务'!P315,"")</f>
        <v/>
      </c>
      <c r="B315" s="165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C315" s="174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  <c r="D315" s="171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E315" s="168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77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</row>
    <row r="316" spans="1:6">
      <c r="A316" s="179" t="str">
        <f>IF('临-任务'!S316,'临-任务'!P316,"")</f>
        <v/>
      </c>
      <c r="B316" s="165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C316" s="174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  <c r="D316" s="171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E316" s="168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77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</row>
    <row r="317" spans="1:6">
      <c r="A317" s="179" t="str">
        <f>IF('临-任务'!S317,'临-任务'!P317,"")</f>
        <v/>
      </c>
      <c r="B317" s="165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C317" s="174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  <c r="D317" s="171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E317" s="168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77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</row>
    <row r="318" spans="1:6">
      <c r="A318" s="179" t="str">
        <f>IF('临-任务'!S318,'临-任务'!P318,"")</f>
        <v/>
      </c>
      <c r="B318" s="165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C318" s="174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  <c r="D318" s="171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E318" s="168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77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</row>
    <row r="319" spans="1:6">
      <c r="A319" s="179" t="str">
        <f>IF('临-任务'!S319,'临-任务'!P319,"")</f>
        <v/>
      </c>
      <c r="B319" s="165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C319" s="174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  <c r="D319" s="171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E319" s="168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77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</row>
    <row r="320" spans="1:6">
      <c r="A320" s="179" t="str">
        <f>IF('临-任务'!S320,'临-任务'!P320,"")</f>
        <v/>
      </c>
      <c r="B320" s="165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C320" s="174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  <c r="D320" s="171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E320" s="168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77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</row>
    <row r="321" spans="1:6">
      <c r="A321" s="179" t="str">
        <f>IF('临-任务'!S321,'临-任务'!P321,"")</f>
        <v/>
      </c>
      <c r="B321" s="165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C321" s="174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  <c r="D321" s="171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E321" s="168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77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</row>
    <row r="322" spans="1:6">
      <c r="A322" s="179" t="str">
        <f>IF('临-任务'!S322,'临-任务'!P322,"")</f>
        <v/>
      </c>
      <c r="B322" s="165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C322" s="174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  <c r="D322" s="171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E322" s="168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77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</row>
    <row r="323" spans="1:6">
      <c r="A323" s="179" t="str">
        <f>IF('临-任务'!S323,'临-任务'!P323,"")</f>
        <v/>
      </c>
      <c r="B323" s="165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C323" s="174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  <c r="D323" s="171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E323" s="168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77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</row>
    <row r="324" spans="1:6">
      <c r="A324" s="179" t="str">
        <f>IF('临-任务'!S324,'临-任务'!P324,"")</f>
        <v/>
      </c>
      <c r="B324" s="165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C324" s="174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  <c r="D324" s="171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E324" s="168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77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</row>
    <row r="325" spans="1:6">
      <c r="A325" s="179" t="str">
        <f>IF('临-任务'!S325,'临-任务'!P325,"")</f>
        <v/>
      </c>
      <c r="B325" s="165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C325" s="174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  <c r="D325" s="171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E325" s="168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77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</row>
    <row r="326" spans="1:6">
      <c r="A326" s="179" t="str">
        <f>IF('临-任务'!S326,'临-任务'!P326,"")</f>
        <v/>
      </c>
      <c r="B326" s="165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C326" s="174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  <c r="D326" s="171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E326" s="168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77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</row>
    <row r="327" spans="1:6">
      <c r="A327" s="179" t="str">
        <f>IF('临-任务'!S327,'临-任务'!P327,"")</f>
        <v/>
      </c>
      <c r="B327" s="165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C327" s="174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  <c r="D327" s="171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E327" s="168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77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</row>
    <row r="328" spans="1:6">
      <c r="A328" s="179" t="str">
        <f>IF('临-任务'!S328,'临-任务'!P328,"")</f>
        <v/>
      </c>
      <c r="B328" s="165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C328" s="174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  <c r="D328" s="171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E328" s="168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77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</row>
    <row r="329" spans="1:6">
      <c r="A329" s="179" t="str">
        <f>IF('临-任务'!S329,'临-任务'!P329,"")</f>
        <v/>
      </c>
      <c r="B329" s="165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C329" s="174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  <c r="D329" s="171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E329" s="168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77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</row>
    <row r="330" spans="1:6">
      <c r="A330" s="179" t="str">
        <f>IF('临-任务'!S330,'临-任务'!P330,"")</f>
        <v/>
      </c>
      <c r="B330" s="165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C330" s="174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  <c r="D330" s="171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E330" s="168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77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</row>
    <row r="331" spans="1:6">
      <c r="A331" s="179" t="str">
        <f>IF('临-任务'!S331,'临-任务'!P331,"")</f>
        <v/>
      </c>
      <c r="B331" s="165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C331" s="174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  <c r="D331" s="171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E331" s="168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77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</row>
    <row r="332" spans="1:6">
      <c r="A332" s="179" t="str">
        <f>IF('临-任务'!S332,'临-任务'!P332,"")</f>
        <v/>
      </c>
      <c r="B332" s="165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C332" s="174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  <c r="D332" s="171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E332" s="168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77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</row>
    <row r="333" spans="1:6">
      <c r="A333" s="179" t="str">
        <f>IF('临-任务'!S333,'临-任务'!P333,"")</f>
        <v/>
      </c>
      <c r="B333" s="165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C333" s="174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  <c r="D333" s="171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E333" s="168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77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</row>
    <row r="334" spans="1:6">
      <c r="A334" s="179" t="str">
        <f>IF('临-任务'!S334,'临-任务'!P334,"")</f>
        <v/>
      </c>
      <c r="B334" s="165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C334" s="174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  <c r="D334" s="171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E334" s="168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77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</row>
    <row r="335" spans="1:6">
      <c r="A335" s="179" t="str">
        <f>IF('临-任务'!S335,'临-任务'!P335,"")</f>
        <v/>
      </c>
      <c r="B335" s="165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C335" s="174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  <c r="D335" s="171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E335" s="168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77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</row>
    <row r="336" spans="1:6">
      <c r="A336" s="179" t="str">
        <f>IF('临-任务'!S336,'临-任务'!P336,"")</f>
        <v/>
      </c>
      <c r="B336" s="165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C336" s="174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  <c r="D336" s="171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E336" s="168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77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</row>
    <row r="337" spans="1:6">
      <c r="A337" s="179" t="str">
        <f>IF('临-任务'!S337,'临-任务'!P337,"")</f>
        <v/>
      </c>
      <c r="B337" s="165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C337" s="174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  <c r="D337" s="171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E337" s="168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77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</row>
    <row r="338" spans="1:6">
      <c r="A338" s="179" t="str">
        <f>IF('临-任务'!S338,'临-任务'!P338,"")</f>
        <v/>
      </c>
      <c r="B338" s="165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C338" s="174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  <c r="D338" s="171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E338" s="168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77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</row>
    <row r="339" spans="1:6">
      <c r="A339" s="179" t="str">
        <f>IF('临-任务'!S339,'临-任务'!P339,"")</f>
        <v/>
      </c>
      <c r="B339" s="165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C339" s="174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  <c r="D339" s="171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E339" s="168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77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</row>
    <row r="340" spans="1:6">
      <c r="A340" s="179" t="str">
        <f>IF('临-任务'!S340,'临-任务'!P340,"")</f>
        <v/>
      </c>
      <c r="B340" s="165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C340" s="174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  <c r="D340" s="171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E340" s="168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77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</row>
    <row r="341" spans="1:6">
      <c r="A341" s="179" t="str">
        <f>IF('临-任务'!S341,'临-任务'!P341,"")</f>
        <v/>
      </c>
      <c r="B341" s="165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C341" s="174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  <c r="D341" s="171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E341" s="168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77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</row>
    <row r="342" spans="1:6">
      <c r="A342" s="179" t="str">
        <f>IF('临-任务'!S342,'临-任务'!P342,"")</f>
        <v/>
      </c>
      <c r="B342" s="165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C342" s="174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  <c r="D342" s="171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E342" s="168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77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</row>
    <row r="343" spans="1:6">
      <c r="A343" s="179" t="str">
        <f>IF('临-任务'!S343,'临-任务'!P343,"")</f>
        <v/>
      </c>
      <c r="B343" s="165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C343" s="174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  <c r="D343" s="171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E343" s="168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77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</row>
    <row r="344" spans="1:6">
      <c r="A344" s="179" t="str">
        <f>IF('临-任务'!S344,'临-任务'!P344,"")</f>
        <v/>
      </c>
      <c r="B344" s="165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C344" s="174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  <c r="D344" s="171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E344" s="168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77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</row>
    <row r="345" spans="1:6">
      <c r="A345" s="179" t="str">
        <f>IF('临-任务'!S345,'临-任务'!P345,"")</f>
        <v/>
      </c>
      <c r="B345" s="165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C345" s="174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  <c r="D345" s="171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E345" s="168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77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</row>
    <row r="346" spans="1:6">
      <c r="A346" s="179" t="str">
        <f>IF('临-任务'!S346,'临-任务'!P346,"")</f>
        <v/>
      </c>
      <c r="B346" s="165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C346" s="174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  <c r="D346" s="171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E346" s="168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77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</row>
    <row r="347" spans="1:6">
      <c r="A347" s="179" t="str">
        <f>IF('临-任务'!S347,'临-任务'!P347,"")</f>
        <v/>
      </c>
      <c r="B347" s="165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C347" s="174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  <c r="D347" s="171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E347" s="168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77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</row>
    <row r="348" spans="1:6">
      <c r="A348" s="179" t="str">
        <f>IF('临-任务'!S348,'临-任务'!P348,"")</f>
        <v/>
      </c>
      <c r="B348" s="165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C348" s="174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  <c r="D348" s="171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E348" s="168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77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</row>
    <row r="349" spans="1:6">
      <c r="A349" s="179" t="str">
        <f>IF('临-任务'!S349,'临-任务'!P349,"")</f>
        <v/>
      </c>
      <c r="B349" s="165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C349" s="174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  <c r="D349" s="171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E349" s="168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77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</row>
    <row r="350" spans="1:6">
      <c r="A350" s="179" t="str">
        <f>IF('临-任务'!S350,'临-任务'!P350,"")</f>
        <v/>
      </c>
      <c r="B350" s="165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C350" s="174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  <c r="D350" s="171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E350" s="168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77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</row>
    <row r="351" spans="1:6">
      <c r="A351" s="179" t="str">
        <f>IF('临-任务'!S351,'临-任务'!P351,"")</f>
        <v/>
      </c>
      <c r="B351" s="165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C351" s="174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  <c r="D351" s="171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E351" s="168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77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</row>
    <row r="352" spans="1:6">
      <c r="A352" s="179" t="str">
        <f>IF('临-任务'!S352,'临-任务'!P352,"")</f>
        <v/>
      </c>
      <c r="B352" s="165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C352" s="174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  <c r="D352" s="171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E352" s="168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77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</row>
    <row r="353" spans="1:6">
      <c r="A353" s="179" t="str">
        <f>IF('临-任务'!S353,'临-任务'!P353,"")</f>
        <v/>
      </c>
      <c r="B353" s="165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C353" s="174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  <c r="D353" s="171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E353" s="168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77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</row>
    <row r="354" spans="1:6">
      <c r="A354" s="179" t="str">
        <f>IF('临-任务'!S354,'临-任务'!P354,"")</f>
        <v/>
      </c>
      <c r="B354" s="165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C354" s="174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  <c r="D354" s="171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E354" s="168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77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</row>
    <row r="355" spans="1:6">
      <c r="A355" s="179" t="str">
        <f>IF('临-任务'!S355,'临-任务'!P355,"")</f>
        <v/>
      </c>
      <c r="B355" s="165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C355" s="174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  <c r="D355" s="171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E355" s="168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77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</row>
    <row r="356" spans="1:6">
      <c r="A356" s="179" t="str">
        <f>IF('临-任务'!S356,'临-任务'!P356,"")</f>
        <v/>
      </c>
      <c r="B356" s="165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C356" s="174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  <c r="D356" s="171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E356" s="168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77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</row>
    <row r="357" spans="1:6">
      <c r="A357" s="179" t="str">
        <f>IF('临-任务'!S357,'临-任务'!P357,"")</f>
        <v/>
      </c>
      <c r="B357" s="165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C357" s="174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  <c r="D357" s="171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E357" s="168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77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</row>
    <row r="358" spans="1:6">
      <c r="A358" s="179" t="str">
        <f>IF('临-任务'!S358,'临-任务'!P358,"")</f>
        <v/>
      </c>
      <c r="B358" s="165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C358" s="174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  <c r="D358" s="171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E358" s="168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77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</row>
    <row r="359" spans="1:6">
      <c r="A359" s="179" t="str">
        <f>IF('临-任务'!S359,'临-任务'!P359,"")</f>
        <v/>
      </c>
      <c r="B359" s="165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C359" s="174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  <c r="D359" s="171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E359" s="168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77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</row>
    <row r="360" spans="1:6">
      <c r="A360" s="179" t="str">
        <f>IF('临-任务'!S360,'临-任务'!P360,"")</f>
        <v/>
      </c>
      <c r="B360" s="165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C360" s="174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  <c r="D360" s="171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E360" s="168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77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</row>
    <row r="361" spans="1:6">
      <c r="A361" s="179" t="str">
        <f>IF('临-任务'!S361,'临-任务'!P361,"")</f>
        <v/>
      </c>
      <c r="B361" s="165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C361" s="174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  <c r="D361" s="171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E361" s="168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77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</row>
    <row r="362" spans="1:6">
      <c r="A362" s="179" t="str">
        <f>IF('临-任务'!S362,'临-任务'!P362,"")</f>
        <v/>
      </c>
      <c r="B362" s="165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C362" s="174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  <c r="D362" s="171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E362" s="168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77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</row>
    <row r="363" spans="1:6">
      <c r="A363" s="179" t="str">
        <f>IF('临-任务'!S363,'临-任务'!P363,"")</f>
        <v/>
      </c>
      <c r="B363" s="165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C363" s="174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  <c r="D363" s="171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E363" s="168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77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</row>
    <row r="364" spans="1:6">
      <c r="A364" s="179" t="str">
        <f>IF('临-任务'!S364,'临-任务'!P364,"")</f>
        <v/>
      </c>
      <c r="B364" s="165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C364" s="174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  <c r="D364" s="171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E364" s="168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77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</row>
    <row r="365" spans="1:6">
      <c r="A365" s="179" t="str">
        <f>IF('临-任务'!S365,'临-任务'!P365,"")</f>
        <v/>
      </c>
      <c r="B365" s="165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C365" s="174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  <c r="D365" s="171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E365" s="168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77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</row>
    <row r="366" spans="1:6">
      <c r="A366" s="179" t="str">
        <f>IF('临-任务'!S366,'临-任务'!P366,"")</f>
        <v/>
      </c>
      <c r="B366" s="165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C366" s="174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  <c r="D366" s="171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E366" s="168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77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</row>
    <row r="367" spans="1:6">
      <c r="A367" s="179" t="str">
        <f>IF('临-任务'!S367,'临-任务'!P367,"")</f>
        <v/>
      </c>
      <c r="B367" s="165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C367" s="174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  <c r="D367" s="171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E367" s="168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77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</row>
    <row r="368" spans="1:6">
      <c r="A368" s="179" t="str">
        <f>IF('临-任务'!S368,'临-任务'!P368,"")</f>
        <v/>
      </c>
      <c r="B368" s="165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C368" s="174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  <c r="D368" s="171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E368" s="168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77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</row>
    <row r="369" spans="1:6">
      <c r="A369" s="179" t="str">
        <f>IF('临-任务'!S369,'临-任务'!P369,"")</f>
        <v/>
      </c>
      <c r="B369" s="165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C369" s="174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  <c r="D369" s="171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E369" s="168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77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</row>
    <row r="370" spans="1:6">
      <c r="A370" s="179" t="str">
        <f>IF('临-任务'!S370,'临-任务'!P370,"")</f>
        <v/>
      </c>
      <c r="B370" s="165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C370" s="174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  <c r="D370" s="171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E370" s="168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77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</row>
    <row r="371" spans="1:6">
      <c r="A371" s="179" t="str">
        <f>IF('临-任务'!S371,'临-任务'!P371,"")</f>
        <v/>
      </c>
      <c r="B371" s="165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C371" s="174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  <c r="D371" s="171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E371" s="168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77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</row>
    <row r="372" spans="1:6">
      <c r="A372" s="179" t="str">
        <f>IF('临-任务'!S372,'临-任务'!P372,"")</f>
        <v/>
      </c>
      <c r="B372" s="165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C372" s="174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  <c r="D372" s="171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E372" s="168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77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</row>
    <row r="373" spans="1:6">
      <c r="A373" s="179" t="str">
        <f>IF('临-任务'!S373,'临-任务'!P373,"")</f>
        <v/>
      </c>
      <c r="B373" s="165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C373" s="174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  <c r="D373" s="171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E373" s="168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77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</row>
    <row r="374" spans="1:6">
      <c r="A374" s="179" t="str">
        <f>IF('临-任务'!S374,'临-任务'!P374,"")</f>
        <v/>
      </c>
      <c r="B374" s="165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C374" s="174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  <c r="D374" s="171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E374" s="168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77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</row>
    <row r="375" spans="1:6">
      <c r="A375" s="179" t="str">
        <f>IF('临-任务'!S375,'临-任务'!P375,"")</f>
        <v/>
      </c>
      <c r="B375" s="165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C375" s="174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  <c r="D375" s="171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E375" s="168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77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</row>
    <row r="376" spans="1:6">
      <c r="A376" s="179" t="str">
        <f>IF('临-任务'!S376,'临-任务'!P376,"")</f>
        <v/>
      </c>
      <c r="B376" s="165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C376" s="174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  <c r="D376" s="171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E376" s="168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77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</row>
    <row r="377" spans="1:6">
      <c r="A377" s="179" t="str">
        <f>IF('临-任务'!S377,'临-任务'!P377,"")</f>
        <v/>
      </c>
      <c r="B377" s="165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C377" s="174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  <c r="D377" s="171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E377" s="168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77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</row>
    <row r="378" spans="1:6">
      <c r="A378" s="179" t="str">
        <f>IF('临-任务'!S378,'临-任务'!P378,"")</f>
        <v/>
      </c>
      <c r="B378" s="165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C378" s="174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  <c r="D378" s="171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E378" s="168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77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</row>
    <row r="379" spans="1:6">
      <c r="A379" s="179" t="str">
        <f>IF('临-任务'!S379,'临-任务'!P379,"")</f>
        <v/>
      </c>
      <c r="B379" s="165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C379" s="174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  <c r="D379" s="171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E379" s="168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77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</row>
    <row r="380" spans="1:6">
      <c r="A380" s="179" t="str">
        <f>IF('临-任务'!S380,'临-任务'!P380,"")</f>
        <v/>
      </c>
      <c r="B380" s="165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C380" s="174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  <c r="D380" s="171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E380" s="168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77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</row>
    <row r="381" spans="1:6">
      <c r="A381" s="179" t="str">
        <f>IF('临-任务'!S381,'临-任务'!P381,"")</f>
        <v/>
      </c>
      <c r="B381" s="165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C381" s="174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  <c r="D381" s="171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E381" s="168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77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</row>
    <row r="382" spans="1:6">
      <c r="A382" s="179" t="str">
        <f>IF('临-任务'!S382,'临-任务'!P382,"")</f>
        <v/>
      </c>
      <c r="B382" s="165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C382" s="174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  <c r="D382" s="171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E382" s="168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77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</row>
    <row r="383" spans="1:6">
      <c r="A383" s="179" t="str">
        <f>IF('临-任务'!S383,'临-任务'!P383,"")</f>
        <v/>
      </c>
      <c r="B383" s="165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C383" s="174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  <c r="D383" s="171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E383" s="168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77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</row>
    <row r="384" spans="1:6">
      <c r="A384" s="179" t="str">
        <f>IF('临-任务'!S384,'临-任务'!P384,"")</f>
        <v/>
      </c>
      <c r="B384" s="165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C384" s="174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  <c r="D384" s="171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E384" s="168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77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</row>
    <row r="385" spans="1:6">
      <c r="A385" s="179" t="str">
        <f>IF('临-任务'!S385,'临-任务'!P385,"")</f>
        <v/>
      </c>
      <c r="B385" s="165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C385" s="174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  <c r="D385" s="171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E385" s="168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77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</row>
    <row r="386" spans="1:6">
      <c r="A386" s="179" t="str">
        <f>IF('临-任务'!S386,'临-任务'!P386,"")</f>
        <v/>
      </c>
      <c r="B386" s="165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C386" s="174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  <c r="D386" s="171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E386" s="168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77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</row>
    <row r="387" spans="1:6">
      <c r="A387" s="179" t="str">
        <f>IF('临-任务'!S387,'临-任务'!P387,"")</f>
        <v/>
      </c>
      <c r="B387" s="165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C387" s="174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  <c r="D387" s="171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E387" s="168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77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</row>
    <row r="388" spans="1:6">
      <c r="A388" s="179" t="str">
        <f>IF('临-任务'!S388,'临-任务'!P388,"")</f>
        <v/>
      </c>
      <c r="B388" s="165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C388" s="174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  <c r="D388" s="171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E388" s="168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77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</row>
    <row r="389" spans="1:6">
      <c r="A389" s="179" t="str">
        <f>IF('临-任务'!S389,'临-任务'!P389,"")</f>
        <v/>
      </c>
      <c r="B389" s="165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C389" s="174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  <c r="D389" s="171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E389" s="168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77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</row>
    <row r="390" spans="1:6">
      <c r="A390" s="179" t="str">
        <f>IF('临-任务'!S390,'临-任务'!P390,"")</f>
        <v/>
      </c>
      <c r="B390" s="165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C390" s="174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  <c r="D390" s="171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E390" s="168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77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</row>
    <row r="391" spans="1:6">
      <c r="A391" s="179" t="str">
        <f>IF('临-任务'!S391,'临-任务'!P391,"")</f>
        <v/>
      </c>
      <c r="B391" s="165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C391" s="174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  <c r="D391" s="171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E391" s="168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77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</row>
    <row r="392" spans="1:6">
      <c r="A392" s="179" t="str">
        <f>IF('临-任务'!S392,'临-任务'!P392,"")</f>
        <v/>
      </c>
      <c r="B392" s="165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C392" s="174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  <c r="D392" s="171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E392" s="168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77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</row>
    <row r="393" spans="1:6">
      <c r="A393" s="179" t="str">
        <f>IF('临-任务'!S393,'临-任务'!P393,"")</f>
        <v/>
      </c>
      <c r="B393" s="165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C393" s="174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  <c r="D393" s="171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E393" s="168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77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</row>
    <row r="394" spans="1:6">
      <c r="A394" s="179" t="str">
        <f>IF('临-任务'!S394,'临-任务'!P394,"")</f>
        <v/>
      </c>
      <c r="B394" s="165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C394" s="174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  <c r="D394" s="171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E394" s="168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77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</row>
    <row r="395" spans="1:6">
      <c r="A395" s="179" t="str">
        <f>IF('临-任务'!S395,'临-任务'!P395,"")</f>
        <v/>
      </c>
      <c r="B395" s="165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C395" s="174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  <c r="D395" s="171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E395" s="168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77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</row>
    <row r="396" spans="1:6">
      <c r="A396" s="179" t="str">
        <f>IF('临-任务'!S396,'临-任务'!P396,"")</f>
        <v/>
      </c>
      <c r="B396" s="165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C396" s="174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  <c r="D396" s="171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E396" s="168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77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</row>
    <row r="397" spans="1:6">
      <c r="A397" s="179" t="str">
        <f>IF('临-任务'!S397,'临-任务'!P397,"")</f>
        <v/>
      </c>
      <c r="B397" s="165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C397" s="174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  <c r="D397" s="171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E397" s="168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77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</row>
    <row r="398" spans="1:6">
      <c r="A398" s="179" t="str">
        <f>IF('临-任务'!S398,'临-任务'!P398,"")</f>
        <v/>
      </c>
      <c r="B398" s="165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C398" s="174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  <c r="D398" s="171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E398" s="168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77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</row>
    <row r="399" spans="1:6">
      <c r="A399" s="179" t="str">
        <f>IF('临-任务'!S399,'临-任务'!P399,"")</f>
        <v/>
      </c>
      <c r="B399" s="165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C399" s="174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  <c r="D399" s="171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E399" s="168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77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</row>
    <row r="400" spans="1:6">
      <c r="A400" s="179" t="str">
        <f>IF('临-任务'!S400,'临-任务'!P400,"")</f>
        <v/>
      </c>
      <c r="B400" s="165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C400" s="174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  <c r="D400" s="171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E400" s="168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77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</row>
    <row r="401" spans="1:6">
      <c r="A401" s="179" t="str">
        <f>IF('临-任务'!S401,'临-任务'!P401,"")</f>
        <v/>
      </c>
      <c r="B401" s="165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C401" s="174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  <c r="D401" s="171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E401" s="168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77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</row>
    <row r="402" spans="1:6">
      <c r="A402" s="179" t="str">
        <f>IF('临-任务'!S402,'临-任务'!P402,"")</f>
        <v/>
      </c>
      <c r="B402" s="165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C402" s="174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  <c r="D402" s="171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E402" s="168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77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</row>
    <row r="403" spans="1:6">
      <c r="A403" s="179" t="str">
        <f>IF('临-任务'!S403,'临-任务'!P403,"")</f>
        <v/>
      </c>
      <c r="B403" s="165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C403" s="174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  <c r="D403" s="171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E403" s="168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77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</row>
    <row r="404" spans="1:6">
      <c r="A404" s="179" t="str">
        <f>IF('临-任务'!S404,'临-任务'!P404,"")</f>
        <v/>
      </c>
      <c r="B404" s="165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C404" s="174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  <c r="D404" s="171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E404" s="168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77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</row>
    <row r="405" spans="1:6">
      <c r="A405" s="179" t="str">
        <f>IF('临-任务'!S405,'临-任务'!P405,"")</f>
        <v/>
      </c>
      <c r="B405" s="165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C405" s="174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  <c r="D405" s="171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E405" s="168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77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</row>
    <row r="406" spans="1:6">
      <c r="A406" s="179" t="str">
        <f>IF('临-任务'!S406,'临-任务'!P406,"")</f>
        <v/>
      </c>
      <c r="B406" s="165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C406" s="174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  <c r="D406" s="171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E406" s="168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77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</row>
    <row r="407" spans="1:6">
      <c r="A407" s="179" t="str">
        <f>IF('临-任务'!S407,'临-任务'!P407,"")</f>
        <v/>
      </c>
      <c r="B407" s="165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C407" s="174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  <c r="D407" s="171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E407" s="168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77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</row>
    <row r="408" spans="1:6">
      <c r="A408" s="179" t="str">
        <f>IF('临-任务'!S408,'临-任务'!P408,"")</f>
        <v/>
      </c>
      <c r="B408" s="165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C408" s="174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  <c r="D408" s="171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E408" s="168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77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</row>
    <row r="409" spans="1:6">
      <c r="A409" s="179" t="str">
        <f>IF('临-任务'!S409,'临-任务'!P409,"")</f>
        <v/>
      </c>
      <c r="B409" s="165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C409" s="174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  <c r="D409" s="171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E409" s="168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77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</row>
    <row r="410" spans="1:6">
      <c r="A410" s="179" t="str">
        <f>IF('临-任务'!S410,'临-任务'!P410,"")</f>
        <v/>
      </c>
      <c r="B410" s="165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C410" s="174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  <c r="D410" s="171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E410" s="168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77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</row>
    <row r="411" spans="1:6">
      <c r="A411" s="179" t="str">
        <f>IF('临-任务'!S411,'临-任务'!P411,"")</f>
        <v/>
      </c>
      <c r="B411" s="165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C411" s="174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  <c r="D411" s="171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E411" s="168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77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</row>
    <row r="412" spans="1:6">
      <c r="A412" s="179" t="str">
        <f>IF('临-任务'!S412,'临-任务'!P412,"")</f>
        <v/>
      </c>
      <c r="B412" s="165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C412" s="174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  <c r="D412" s="171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E412" s="168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77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</row>
    <row r="413" spans="1:6">
      <c r="A413" s="179" t="str">
        <f>IF('临-任务'!S413,'临-任务'!P413,"")</f>
        <v/>
      </c>
      <c r="B413" s="165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C413" s="174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  <c r="D413" s="171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E413" s="168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77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</row>
    <row r="414" spans="1:6">
      <c r="A414" s="179" t="str">
        <f>IF('临-任务'!S414,'临-任务'!P414,"")</f>
        <v/>
      </c>
      <c r="B414" s="165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C414" s="174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  <c r="D414" s="171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E414" s="168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77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</row>
    <row r="415" spans="1:6">
      <c r="A415" s="179" t="str">
        <f>IF('临-任务'!S415,'临-任务'!P415,"")</f>
        <v/>
      </c>
      <c r="B415" s="165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C415" s="174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  <c r="D415" s="171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E415" s="168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77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</row>
    <row r="416" spans="1:6">
      <c r="A416" s="179" t="str">
        <f>IF('临-任务'!S416,'临-任务'!P416,"")</f>
        <v/>
      </c>
      <c r="B416" s="165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C416" s="174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  <c r="D416" s="171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E416" s="168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77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</row>
    <row r="417" spans="1:6">
      <c r="A417" s="179" t="str">
        <f>IF('临-任务'!S417,'临-任务'!P417,"")</f>
        <v/>
      </c>
      <c r="B417" s="165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C417" s="174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  <c r="D417" s="171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E417" s="168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77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</row>
    <row r="418" spans="1:6">
      <c r="A418" s="179" t="str">
        <f>IF('临-任务'!S418,'临-任务'!P418,"")</f>
        <v/>
      </c>
      <c r="B418" s="165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C418" s="174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  <c r="D418" s="171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E418" s="168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77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</row>
    <row r="419" spans="1:6">
      <c r="A419" s="179" t="str">
        <f>IF('临-任务'!S419,'临-任务'!P419,"")</f>
        <v/>
      </c>
      <c r="B419" s="165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C419" s="174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  <c r="D419" s="171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E419" s="168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77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</row>
    <row r="420" spans="1:6">
      <c r="A420" s="179" t="str">
        <f>IF('临-任务'!S420,'临-任务'!P420,"")</f>
        <v/>
      </c>
      <c r="B420" s="165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C420" s="174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  <c r="D420" s="171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E420" s="168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77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</row>
    <row r="421" spans="1:6">
      <c r="A421" s="179" t="str">
        <f>IF('临-任务'!S421,'临-任务'!P421,"")</f>
        <v/>
      </c>
      <c r="B421" s="165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C421" s="174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  <c r="D421" s="171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E421" s="168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77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</row>
    <row r="422" spans="1:6">
      <c r="A422" s="179" t="str">
        <f>IF('临-任务'!S422,'临-任务'!P422,"")</f>
        <v/>
      </c>
      <c r="B422" s="165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C422" s="174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  <c r="D422" s="171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E422" s="168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77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</row>
    <row r="423" spans="1:6">
      <c r="A423" s="179" t="str">
        <f>IF('临-任务'!S423,'临-任务'!P423,"")</f>
        <v/>
      </c>
      <c r="B423" s="165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C423" s="174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  <c r="D423" s="171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E423" s="168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77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</row>
    <row r="424" spans="1:6">
      <c r="A424" s="179" t="str">
        <f>IF('临-任务'!S424,'临-任务'!P424,"")</f>
        <v/>
      </c>
      <c r="B424" s="165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C424" s="174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  <c r="D424" s="171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E424" s="168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77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</row>
    <row r="425" spans="1:6">
      <c r="A425" s="179" t="str">
        <f>IF('临-任务'!S425,'临-任务'!P425,"")</f>
        <v/>
      </c>
      <c r="B425" s="165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C425" s="174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  <c r="D425" s="171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E425" s="168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77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</row>
    <row r="426" spans="1:6">
      <c r="A426" s="179" t="str">
        <f>IF('临-任务'!S426,'临-任务'!P426,"")</f>
        <v/>
      </c>
      <c r="B426" s="165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C426" s="174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  <c r="D426" s="171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E426" s="168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77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</row>
    <row r="427" spans="1:6">
      <c r="A427" s="179" t="str">
        <f>IF('临-任务'!S427,'临-任务'!P427,"")</f>
        <v/>
      </c>
      <c r="B427" s="165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C427" s="174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  <c r="D427" s="171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E427" s="168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77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</row>
    <row r="428" spans="1:6">
      <c r="A428" s="179" t="str">
        <f>IF('临-任务'!S428,'临-任务'!P428,"")</f>
        <v/>
      </c>
      <c r="B428" s="165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C428" s="174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  <c r="D428" s="171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E428" s="168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77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</row>
    <row r="429" spans="1:6">
      <c r="A429" s="179" t="str">
        <f>IF('临-任务'!S429,'临-任务'!P429,"")</f>
        <v/>
      </c>
      <c r="B429" s="165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C429" s="174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  <c r="D429" s="171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E429" s="168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77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</row>
    <row r="430" spans="1:6">
      <c r="A430" s="179" t="str">
        <f>IF('临-任务'!S430,'临-任务'!P430,"")</f>
        <v/>
      </c>
      <c r="B430" s="165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C430" s="174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  <c r="D430" s="171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E430" s="168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77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</row>
    <row r="431" spans="1:6">
      <c r="A431" s="179" t="str">
        <f>IF('临-任务'!S431,'临-任务'!P431,"")</f>
        <v/>
      </c>
      <c r="B431" s="165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C431" s="174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  <c r="D431" s="171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E431" s="168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77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</row>
    <row r="432" spans="1:6">
      <c r="A432" s="179" t="str">
        <f>IF('临-任务'!S432,'临-任务'!P432,"")</f>
        <v/>
      </c>
      <c r="B432" s="165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C432" s="174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  <c r="D432" s="171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E432" s="168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77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</row>
    <row r="433" spans="1:6">
      <c r="A433" s="179" t="str">
        <f>IF('临-任务'!S433,'临-任务'!P433,"")</f>
        <v/>
      </c>
      <c r="B433" s="165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C433" s="174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  <c r="D433" s="171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E433" s="168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77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</row>
    <row r="434" spans="1:6">
      <c r="A434" s="179" t="str">
        <f>IF('临-任务'!S434,'临-任务'!P434,"")</f>
        <v/>
      </c>
      <c r="B434" s="165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C434" s="174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  <c r="D434" s="171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E434" s="168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77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</row>
    <row r="435" spans="1:6">
      <c r="A435" s="179" t="str">
        <f>IF('临-任务'!S435,'临-任务'!P435,"")</f>
        <v/>
      </c>
      <c r="B435" s="165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C435" s="174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  <c r="D435" s="171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E435" s="168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77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</row>
    <row r="436" spans="1:6">
      <c r="A436" s="179" t="str">
        <f>IF('临-任务'!S436,'临-任务'!P436,"")</f>
        <v/>
      </c>
      <c r="B436" s="165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C436" s="174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  <c r="D436" s="171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E436" s="168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77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</row>
    <row r="437" spans="1:6">
      <c r="A437" s="179" t="str">
        <f>IF('临-任务'!S437,'临-任务'!P437,"")</f>
        <v/>
      </c>
      <c r="B437" s="165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C437" s="174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  <c r="D437" s="171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E437" s="168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77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</row>
    <row r="438" spans="1:6">
      <c r="A438" s="179" t="str">
        <f>IF('临-任务'!S438,'临-任务'!P438,"")</f>
        <v/>
      </c>
      <c r="B438" s="165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C438" s="174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  <c r="D438" s="171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E438" s="168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77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</row>
    <row r="439" spans="1:6">
      <c r="A439" s="179" t="str">
        <f>IF('临-任务'!S439,'临-任务'!P439,"")</f>
        <v/>
      </c>
      <c r="B439" s="165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C439" s="174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  <c r="D439" s="171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E439" s="168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77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</row>
    <row r="440" spans="1:6">
      <c r="A440" s="179" t="str">
        <f>IF('临-任务'!S440,'临-任务'!P440,"")</f>
        <v/>
      </c>
      <c r="B440" s="165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C440" s="174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  <c r="D440" s="171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E440" s="168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77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</row>
    <row r="441" spans="1:6">
      <c r="A441" s="179" t="str">
        <f>IF('临-任务'!S441,'临-任务'!P441,"")</f>
        <v/>
      </c>
      <c r="B441" s="165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C441" s="174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  <c r="D441" s="171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E441" s="168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77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</row>
    <row r="442" spans="1:6">
      <c r="A442" s="179" t="str">
        <f>IF('临-任务'!S442,'临-任务'!P442,"")</f>
        <v/>
      </c>
      <c r="B442" s="165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C442" s="174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  <c r="D442" s="171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E442" s="168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77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</row>
    <row r="443" spans="1:6">
      <c r="A443" s="179" t="str">
        <f>IF('临-任务'!S443,'临-任务'!P443,"")</f>
        <v/>
      </c>
      <c r="B443" s="165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C443" s="174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  <c r="D443" s="171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E443" s="168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77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</row>
    <row r="444" spans="1:6">
      <c r="A444" s="179" t="str">
        <f>IF('临-任务'!S444,'临-任务'!P444,"")</f>
        <v/>
      </c>
      <c r="B444" s="165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C444" s="174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  <c r="D444" s="171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E444" s="168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77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</row>
    <row r="445" spans="1:6">
      <c r="A445" s="179" t="str">
        <f>IF('临-任务'!S445,'临-任务'!P445,"")</f>
        <v/>
      </c>
      <c r="B445" s="165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C445" s="174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  <c r="D445" s="171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E445" s="168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77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</row>
    <row r="446" spans="1:6">
      <c r="A446" s="179" t="str">
        <f>IF('临-任务'!S446,'临-任务'!P446,"")</f>
        <v/>
      </c>
      <c r="B446" s="165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C446" s="174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  <c r="D446" s="171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E446" s="168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77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</row>
    <row r="447" spans="1:6">
      <c r="A447" s="179" t="str">
        <f>IF('临-任务'!S447,'临-任务'!P447,"")</f>
        <v/>
      </c>
      <c r="B447" s="165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C447" s="174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  <c r="D447" s="171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E447" s="168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77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</row>
    <row r="448" spans="1:6">
      <c r="A448" s="179" t="str">
        <f>IF('临-任务'!S448,'临-任务'!P448,"")</f>
        <v/>
      </c>
      <c r="B448" s="165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C448" s="174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  <c r="D448" s="171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E448" s="168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77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</row>
    <row r="449" spans="1:6">
      <c r="A449" s="179" t="str">
        <f>IF('临-任务'!S449,'临-任务'!P449,"")</f>
        <v/>
      </c>
      <c r="B449" s="165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C449" s="174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  <c r="D449" s="171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E449" s="168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77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</row>
    <row r="450" spans="1:6">
      <c r="A450" s="179" t="str">
        <f>IF('临-任务'!S450,'临-任务'!P450,"")</f>
        <v/>
      </c>
      <c r="B450" s="165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C450" s="174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  <c r="D450" s="171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E450" s="168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77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</row>
    <row r="451" spans="1:6">
      <c r="A451" s="179" t="str">
        <f>IF('临-任务'!S451,'临-任务'!P451,"")</f>
        <v/>
      </c>
      <c r="B451" s="165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C451" s="174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  <c r="D451" s="171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E451" s="168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77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</row>
    <row r="452" spans="1:6">
      <c r="A452" s="179" t="str">
        <f>IF('临-任务'!S452,'临-任务'!P452,"")</f>
        <v/>
      </c>
      <c r="B452" s="165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C452" s="174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  <c r="D452" s="171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E452" s="168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77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</row>
    <row r="453" spans="1:6">
      <c r="A453" s="179" t="str">
        <f>IF('临-任务'!S453,'临-任务'!P453,"")</f>
        <v/>
      </c>
      <c r="B453" s="165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C453" s="174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  <c r="D453" s="171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E453" s="168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77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</row>
    <row r="454" spans="1:6">
      <c r="A454" s="179" t="str">
        <f>IF('临-任务'!S454,'临-任务'!P454,"")</f>
        <v/>
      </c>
      <c r="B454" s="165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C454" s="174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  <c r="D454" s="171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E454" s="168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77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</row>
    <row r="455" spans="1:6">
      <c r="A455" s="179" t="str">
        <f>IF('临-任务'!S455,'临-任务'!P455,"")</f>
        <v/>
      </c>
      <c r="B455" s="165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C455" s="174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  <c r="D455" s="171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E455" s="168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77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</row>
    <row r="456" spans="1:6">
      <c r="A456" s="179" t="str">
        <f>IF('临-任务'!S456,'临-任务'!P456,"")</f>
        <v/>
      </c>
      <c r="B456" s="165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C456" s="174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  <c r="D456" s="171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E456" s="168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77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</row>
    <row r="457" spans="1:6">
      <c r="A457" s="179" t="str">
        <f>IF('临-任务'!S457,'临-任务'!P457,"")</f>
        <v/>
      </c>
      <c r="B457" s="165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C457" s="174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  <c r="D457" s="171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E457" s="168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77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</row>
    <row r="458" spans="1:6">
      <c r="A458" s="179" t="str">
        <f>IF('临-任务'!S458,'临-任务'!P458,"")</f>
        <v/>
      </c>
      <c r="B458" s="165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C458" s="174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  <c r="D458" s="171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E458" s="168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77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</row>
    <row r="459" spans="1:6">
      <c r="A459" s="179" t="str">
        <f>IF('临-任务'!S459,'临-任务'!P459,"")</f>
        <v/>
      </c>
      <c r="B459" s="165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C459" s="174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  <c r="D459" s="171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E459" s="168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77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</row>
    <row r="460" spans="1:6">
      <c r="A460" s="179" t="str">
        <f>IF('临-任务'!S460,'临-任务'!P460,"")</f>
        <v/>
      </c>
      <c r="B460" s="165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C460" s="174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  <c r="D460" s="171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E460" s="168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77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</row>
    <row r="461" spans="1:6">
      <c r="A461" s="179" t="str">
        <f>IF('临-任务'!S461,'临-任务'!P461,"")</f>
        <v/>
      </c>
      <c r="B461" s="165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C461" s="174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  <c r="D461" s="171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E461" s="168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77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</row>
    <row r="462" spans="1:6">
      <c r="A462" s="179" t="str">
        <f>IF('临-任务'!S462,'临-任务'!P462,"")</f>
        <v/>
      </c>
      <c r="B462" s="165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C462" s="174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  <c r="D462" s="171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E462" s="168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77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</row>
    <row r="463" spans="1:6">
      <c r="A463" s="179" t="str">
        <f>IF('临-任务'!S463,'临-任务'!P463,"")</f>
        <v/>
      </c>
      <c r="B463" s="165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C463" s="174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  <c r="D463" s="171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E463" s="168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77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</row>
    <row r="464" spans="1:6">
      <c r="A464" s="179" t="str">
        <f>IF('临-任务'!S464,'临-任务'!P464,"")</f>
        <v/>
      </c>
      <c r="B464" s="165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C464" s="174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  <c r="D464" s="171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E464" s="168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77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</row>
    <row r="465" spans="1:6">
      <c r="A465" s="179" t="str">
        <f>IF('临-任务'!S465,'临-任务'!P465,"")</f>
        <v/>
      </c>
      <c r="B465" s="165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C465" s="174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  <c r="D465" s="171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E465" s="168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77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</row>
    <row r="466" spans="1:6">
      <c r="A466" s="179" t="str">
        <f>IF('临-任务'!S466,'临-任务'!P466,"")</f>
        <v/>
      </c>
      <c r="B466" s="165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C466" s="174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  <c r="D466" s="171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E466" s="168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77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</row>
    <row r="467" spans="1:6">
      <c r="A467" s="179" t="str">
        <f>IF('临-任务'!S467,'临-任务'!P467,"")</f>
        <v/>
      </c>
      <c r="B467" s="165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C467" s="174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  <c r="D467" s="171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E467" s="168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77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</row>
    <row r="468" spans="1:6">
      <c r="A468" s="179" t="str">
        <f>IF('临-任务'!S468,'临-任务'!P468,"")</f>
        <v/>
      </c>
      <c r="B468" s="165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C468" s="174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  <c r="D468" s="171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E468" s="168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77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</row>
    <row r="469" spans="1:6">
      <c r="A469" s="179" t="str">
        <f>IF('临-任务'!S469,'临-任务'!P469,"")</f>
        <v/>
      </c>
      <c r="B469" s="165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C469" s="174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  <c r="D469" s="171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E469" s="168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77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</row>
    <row r="470" spans="1:6">
      <c r="A470" s="179" t="str">
        <f>IF('临-任务'!S470,'临-任务'!P470,"")</f>
        <v/>
      </c>
      <c r="B470" s="165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C470" s="174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  <c r="D470" s="171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E470" s="168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77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</row>
    <row r="471" spans="1:6">
      <c r="A471" s="179" t="str">
        <f>IF('临-任务'!S471,'临-任务'!P471,"")</f>
        <v/>
      </c>
      <c r="B471" s="165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C471" s="174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  <c r="D471" s="171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E471" s="168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77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</row>
    <row r="472" spans="1:6">
      <c r="A472" s="179" t="str">
        <f>IF('临-任务'!S472,'临-任务'!P472,"")</f>
        <v/>
      </c>
      <c r="B472" s="165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C472" s="174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  <c r="D472" s="171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E472" s="168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77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</row>
    <row r="473" spans="1:6">
      <c r="A473" s="179" t="str">
        <f>IF('临-任务'!S473,'临-任务'!P473,"")</f>
        <v/>
      </c>
      <c r="B473" s="165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C473" s="174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  <c r="D473" s="171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E473" s="168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77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</row>
    <row r="474" spans="1:6">
      <c r="A474" s="179" t="str">
        <f>IF('临-任务'!S474,'临-任务'!P474,"")</f>
        <v/>
      </c>
      <c r="B474" s="165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C474" s="174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  <c r="D474" s="171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E474" s="168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77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</row>
    <row r="475" spans="1:6">
      <c r="A475" s="179" t="str">
        <f>IF('临-任务'!S475,'临-任务'!P475,"")</f>
        <v/>
      </c>
      <c r="B475" s="165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C475" s="174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  <c r="D475" s="171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E475" s="168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77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</row>
    <row r="476" spans="1:6">
      <c r="A476" s="179" t="str">
        <f>IF('临-任务'!S476,'临-任务'!P476,"")</f>
        <v/>
      </c>
      <c r="B476" s="165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C476" s="174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  <c r="D476" s="171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E476" s="168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77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</row>
    <row r="477" spans="1:6">
      <c r="A477" s="179" t="str">
        <f>IF('临-任务'!S477,'临-任务'!P477,"")</f>
        <v/>
      </c>
      <c r="B477" s="165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C477" s="174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  <c r="D477" s="171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E477" s="168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77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</row>
    <row r="478" spans="1:6">
      <c r="A478" s="179" t="str">
        <f>IF('临-任务'!S478,'临-任务'!P478,"")</f>
        <v/>
      </c>
      <c r="B478" s="165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C478" s="174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  <c r="D478" s="171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E478" s="168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77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</row>
    <row r="479" spans="1:6">
      <c r="A479" s="179" t="str">
        <f>IF('临-任务'!S479,'临-任务'!P479,"")</f>
        <v/>
      </c>
      <c r="B479" s="165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C479" s="174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  <c r="D479" s="171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E479" s="168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77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</row>
    <row r="480" spans="1:6">
      <c r="A480" s="179" t="str">
        <f>IF('临-任务'!S480,'临-任务'!P480,"")</f>
        <v/>
      </c>
      <c r="B480" s="165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C480" s="174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  <c r="D480" s="171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E480" s="168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77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</row>
    <row r="481" spans="1:6">
      <c r="A481" s="179" t="str">
        <f>IF('临-任务'!S481,'临-任务'!P481,"")</f>
        <v/>
      </c>
      <c r="B481" s="165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C481" s="174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  <c r="D481" s="171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E481" s="168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77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</row>
    <row r="482" spans="1:6">
      <c r="A482" s="179" t="str">
        <f>IF('临-任务'!S482,'临-任务'!P482,"")</f>
        <v/>
      </c>
      <c r="B482" s="165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C482" s="174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  <c r="D482" s="171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E482" s="168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77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</row>
    <row r="483" spans="1:6">
      <c r="A483" s="179" t="str">
        <f>IF('临-任务'!S483,'临-任务'!P483,"")</f>
        <v/>
      </c>
      <c r="B483" s="165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C483" s="174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  <c r="D483" s="171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E483" s="168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77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</row>
    <row r="484" spans="1:6">
      <c r="A484" s="179" t="str">
        <f>IF('临-任务'!S484,'临-任务'!P484,"")</f>
        <v/>
      </c>
      <c r="B484" s="165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C484" s="174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  <c r="D484" s="171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E484" s="168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77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</row>
    <row r="485" spans="1:6">
      <c r="A485" s="179" t="str">
        <f>IF('临-任务'!S485,'临-任务'!P485,"")</f>
        <v/>
      </c>
      <c r="B485" s="165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C485" s="174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  <c r="D485" s="171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E485" s="168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77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</row>
    <row r="486" spans="1:6">
      <c r="A486" s="179" t="str">
        <f>IF('临-任务'!S486,'临-任务'!P486,"")</f>
        <v/>
      </c>
      <c r="B486" s="165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C486" s="174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  <c r="D486" s="171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E486" s="168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77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</row>
    <row r="487" spans="1:6">
      <c r="A487" s="179" t="str">
        <f>IF('临-任务'!S487,'临-任务'!P487,"")</f>
        <v/>
      </c>
      <c r="B487" s="165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C487" s="174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  <c r="D487" s="171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E487" s="168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77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</row>
    <row r="488" spans="1:6">
      <c r="A488" s="179" t="str">
        <f>IF('临-任务'!S488,'临-任务'!P488,"")</f>
        <v/>
      </c>
      <c r="B488" s="165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C488" s="174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  <c r="D488" s="171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E488" s="168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77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</row>
    <row r="489" spans="1:6">
      <c r="A489" s="179" t="str">
        <f>IF('临-任务'!S489,'临-任务'!P489,"")</f>
        <v/>
      </c>
      <c r="B489" s="165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C489" s="174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  <c r="D489" s="171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E489" s="168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77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</row>
    <row r="490" spans="1:6">
      <c r="A490" s="179" t="str">
        <f>IF('临-任务'!S490,'临-任务'!P490,"")</f>
        <v/>
      </c>
      <c r="B490" s="165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C490" s="174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  <c r="D490" s="171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E490" s="168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77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</row>
    <row r="491" spans="1:6">
      <c r="A491" s="179" t="str">
        <f>IF('临-任务'!S491,'临-任务'!P491,"")</f>
        <v/>
      </c>
      <c r="B491" s="165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C491" s="174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  <c r="D491" s="171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E491" s="168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77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</row>
    <row r="492" spans="1:6">
      <c r="A492" s="179" t="str">
        <f>IF('临-任务'!S492,'临-任务'!P492,"")</f>
        <v/>
      </c>
      <c r="B492" s="165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C492" s="174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  <c r="D492" s="171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E492" s="168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77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</row>
    <row r="493" spans="1:6">
      <c r="A493" s="179" t="str">
        <f>IF('临-任务'!S493,'临-任务'!P493,"")</f>
        <v/>
      </c>
      <c r="B493" s="165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C493" s="174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  <c r="D493" s="171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E493" s="168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77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</row>
    <row r="494" spans="1:6">
      <c r="A494" s="179" t="str">
        <f>IF('临-任务'!S494,'临-任务'!P494,"")</f>
        <v/>
      </c>
      <c r="B494" s="165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C494" s="174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  <c r="D494" s="171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E494" s="168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77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</row>
    <row r="495" spans="1:6">
      <c r="A495" s="179" t="str">
        <f>IF('临-任务'!S495,'临-任务'!P495,"")</f>
        <v/>
      </c>
      <c r="B495" s="165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C495" s="174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  <c r="D495" s="171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E495" s="168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77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</row>
    <row r="496" spans="1:6">
      <c r="A496" s="179" t="str">
        <f>IF('临-任务'!S496,'临-任务'!P496,"")</f>
        <v/>
      </c>
      <c r="B496" s="165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C496" s="174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  <c r="D496" s="171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E496" s="168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77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</row>
    <row r="497" spans="1:6">
      <c r="A497" s="179" t="str">
        <f>IF('临-任务'!S497,'临-任务'!P497,"")</f>
        <v/>
      </c>
      <c r="B497" s="165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C497" s="174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  <c r="D497" s="171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E497" s="168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77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</row>
    <row r="498" spans="1:6">
      <c r="A498" s="179" t="str">
        <f>IF('临-任务'!S498,'临-任务'!P498,"")</f>
        <v/>
      </c>
      <c r="B498" s="165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C498" s="174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  <c r="D498" s="171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E498" s="168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77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</row>
    <row r="499" spans="1:6">
      <c r="A499" s="179" t="str">
        <f>IF('临-任务'!S499,'临-任务'!P499,"")</f>
        <v/>
      </c>
      <c r="B499" s="165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C499" s="174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  <c r="D499" s="171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E499" s="168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77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</row>
    <row r="500" spans="1:6">
      <c r="A500" s="179" t="str">
        <f>IF('临-任务'!S500,'临-任务'!P500,"")</f>
        <v/>
      </c>
      <c r="B500" s="165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C500" s="174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  <c r="D500" s="171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E500" s="168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77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</row>
  </sheetData>
  <phoneticPr fontId="1" type="noConversion"/>
  <conditionalFormatting sqref="A2:XFD500">
    <cfRule type="expression" dxfId="15" priority="2">
      <formula>LEN(OFFSET($A$1,ROW()-1,0))&gt;2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4" sqref="C4"/>
    </sheetView>
  </sheetViews>
  <sheetFormatPr defaultRowHeight="13.5"/>
  <cols>
    <col min="1" max="1" width="26.875" customWidth="1"/>
    <col min="2" max="2" width="26.125" customWidth="1"/>
    <col min="3" max="3" width="68.25" customWidth="1"/>
  </cols>
  <sheetData>
    <row r="1" spans="1:3" s="12" customFormat="1" ht="57.75" customHeight="1">
      <c r="A1" s="12" t="s">
        <v>710</v>
      </c>
      <c r="B1" s="12" t="s">
        <v>711</v>
      </c>
      <c r="C1" s="12" t="s">
        <v>712</v>
      </c>
    </row>
    <row r="2" spans="1:3">
      <c r="A2" t="s">
        <v>713</v>
      </c>
      <c r="C2" t="s">
        <v>714</v>
      </c>
    </row>
    <row r="3" spans="1:3">
      <c r="A3" t="s">
        <v>715</v>
      </c>
      <c r="C3" t="s">
        <v>716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B1:M200"/>
  <sheetViews>
    <sheetView workbookViewId="0">
      <selection activeCell="J8" sqref="J8"/>
    </sheetView>
  </sheetViews>
  <sheetFormatPr defaultRowHeight="13.5"/>
  <cols>
    <col min="1" max="1" width="4" customWidth="1"/>
    <col min="2" max="2" width="11.875" style="32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1" t="s">
        <v>124</v>
      </c>
      <c r="C1" s="12" t="s">
        <v>126</v>
      </c>
      <c r="F1" s="12" t="s">
        <v>125</v>
      </c>
      <c r="G1" s="12" t="s">
        <v>394</v>
      </c>
      <c r="I1" s="12" t="s">
        <v>375</v>
      </c>
      <c r="J1" s="12" t="s">
        <v>376</v>
      </c>
      <c r="L1" s="12" t="s">
        <v>597</v>
      </c>
      <c r="M1" s="12" t="s">
        <v>598</v>
      </c>
    </row>
    <row r="2" spans="2:13">
      <c r="B2" s="40">
        <v>40910</v>
      </c>
      <c r="C2" s="8" t="s">
        <v>309</v>
      </c>
      <c r="F2" s="8"/>
      <c r="G2" s="8" t="s">
        <v>395</v>
      </c>
      <c r="I2" s="8" t="s">
        <v>377</v>
      </c>
      <c r="J2" s="8">
        <v>1</v>
      </c>
      <c r="L2" s="8" t="s">
        <v>599</v>
      </c>
      <c r="M2" s="8" t="s">
        <v>600</v>
      </c>
    </row>
    <row r="3" spans="2:13">
      <c r="B3" s="40">
        <v>40931</v>
      </c>
      <c r="C3" s="8" t="s">
        <v>127</v>
      </c>
      <c r="F3" s="8" t="s">
        <v>347</v>
      </c>
      <c r="G3" s="8"/>
      <c r="I3" s="8" t="s">
        <v>378</v>
      </c>
      <c r="J3" s="8">
        <v>2</v>
      </c>
      <c r="L3" s="8" t="s">
        <v>603</v>
      </c>
      <c r="M3" s="8" t="s">
        <v>602</v>
      </c>
    </row>
    <row r="4" spans="2:13">
      <c r="B4" s="40">
        <v>40932</v>
      </c>
      <c r="C4" s="8"/>
      <c r="F4" s="8" t="s">
        <v>348</v>
      </c>
      <c r="G4" s="8"/>
      <c r="I4" s="8" t="s">
        <v>379</v>
      </c>
      <c r="J4" s="8">
        <v>3</v>
      </c>
      <c r="L4" s="8" t="s">
        <v>607</v>
      </c>
      <c r="M4" s="8" t="s">
        <v>606</v>
      </c>
    </row>
    <row r="5" spans="2:13">
      <c r="B5" s="40">
        <v>40933</v>
      </c>
      <c r="C5" s="8"/>
      <c r="F5" s="8" t="s">
        <v>349</v>
      </c>
      <c r="G5" s="8"/>
      <c r="I5" s="8" t="s">
        <v>380</v>
      </c>
      <c r="J5" s="8">
        <v>7</v>
      </c>
      <c r="L5" s="8" t="s">
        <v>604</v>
      </c>
      <c r="M5" s="8" t="s">
        <v>608</v>
      </c>
    </row>
    <row r="6" spans="2:13">
      <c r="B6" s="40">
        <v>40934</v>
      </c>
      <c r="C6" s="8"/>
      <c r="F6" s="8"/>
      <c r="G6" s="8"/>
      <c r="I6" s="8" t="s">
        <v>382</v>
      </c>
      <c r="J6" s="8">
        <v>30</v>
      </c>
      <c r="L6" s="8" t="s">
        <v>605</v>
      </c>
      <c r="M6" s="8" t="s">
        <v>612</v>
      </c>
    </row>
    <row r="7" spans="2:13">
      <c r="B7" s="40">
        <v>40935</v>
      </c>
      <c r="C7" s="8"/>
      <c r="F7" s="8"/>
      <c r="G7" s="8"/>
      <c r="I7" s="8"/>
      <c r="J7" s="8"/>
      <c r="L7" s="8" t="s">
        <v>609</v>
      </c>
      <c r="M7" s="8" t="s">
        <v>610</v>
      </c>
    </row>
    <row r="8" spans="2:13">
      <c r="B8" s="40">
        <v>40976</v>
      </c>
      <c r="C8" s="8" t="s">
        <v>128</v>
      </c>
      <c r="F8" s="8"/>
      <c r="G8" s="8"/>
      <c r="I8" s="8"/>
      <c r="J8" s="8"/>
      <c r="L8" s="8" t="s">
        <v>611</v>
      </c>
      <c r="M8" s="8" t="s">
        <v>613</v>
      </c>
    </row>
    <row r="9" spans="2:13">
      <c r="B9" s="40">
        <v>41003</v>
      </c>
      <c r="C9" s="8" t="s">
        <v>129</v>
      </c>
      <c r="F9" s="8"/>
      <c r="G9" s="8"/>
      <c r="I9" s="8"/>
      <c r="J9" s="8"/>
      <c r="L9" s="8" t="s">
        <v>614</v>
      </c>
      <c r="M9" s="8" t="s">
        <v>615</v>
      </c>
    </row>
    <row r="10" spans="2:13">
      <c r="B10" s="40">
        <v>41030</v>
      </c>
      <c r="C10" s="8" t="s">
        <v>130</v>
      </c>
      <c r="F10" s="8"/>
      <c r="G10" s="8"/>
      <c r="I10" s="8"/>
      <c r="J10" s="8"/>
      <c r="L10" s="38" t="s">
        <v>616</v>
      </c>
      <c r="M10" s="38" t="s">
        <v>617</v>
      </c>
    </row>
    <row r="11" spans="2:13">
      <c r="B11" s="40">
        <v>41183</v>
      </c>
      <c r="C11" s="8" t="s">
        <v>131</v>
      </c>
      <c r="F11" s="8"/>
      <c r="G11" s="8"/>
    </row>
    <row r="12" spans="2:13">
      <c r="B12" s="40">
        <v>41184</v>
      </c>
      <c r="C12" s="8"/>
      <c r="F12" s="8"/>
      <c r="G12" s="8"/>
    </row>
    <row r="13" spans="2:13">
      <c r="B13" s="40">
        <v>41185</v>
      </c>
      <c r="C13" s="8"/>
      <c r="F13" s="8"/>
      <c r="G13" s="8"/>
      <c r="I13" t="s">
        <v>487</v>
      </c>
      <c r="J13" t="s">
        <v>491</v>
      </c>
    </row>
    <row r="14" spans="2:13">
      <c r="B14" s="40">
        <v>41186</v>
      </c>
      <c r="C14" s="8"/>
      <c r="F14" s="8"/>
      <c r="G14" s="8"/>
      <c r="I14" s="8" t="s">
        <v>488</v>
      </c>
      <c r="J14" s="8">
        <v>600</v>
      </c>
    </row>
    <row r="15" spans="2:13">
      <c r="B15" s="40">
        <v>41187</v>
      </c>
      <c r="C15" s="8"/>
      <c r="F15" s="8"/>
      <c r="G15" s="8"/>
      <c r="I15" s="8" t="s">
        <v>489</v>
      </c>
      <c r="J15" s="8">
        <v>600</v>
      </c>
    </row>
    <row r="16" spans="2:13">
      <c r="B16" s="40">
        <v>41275</v>
      </c>
      <c r="C16" s="8" t="s">
        <v>308</v>
      </c>
      <c r="F16" s="8"/>
      <c r="G16" s="8"/>
      <c r="I16" s="8" t="s">
        <v>490</v>
      </c>
      <c r="J16" s="8">
        <v>600</v>
      </c>
    </row>
    <row r="17" spans="2:11">
      <c r="B17" s="40">
        <v>41276</v>
      </c>
      <c r="C17" s="8"/>
      <c r="F17" s="8"/>
      <c r="G17" s="8"/>
      <c r="I17" s="8" t="s">
        <v>480</v>
      </c>
      <c r="J17" s="8">
        <v>600</v>
      </c>
    </row>
    <row r="18" spans="2:11">
      <c r="B18" s="40">
        <v>41277</v>
      </c>
      <c r="C18" s="8"/>
      <c r="F18" s="8"/>
      <c r="G18" s="8"/>
      <c r="I18" s="8" t="s">
        <v>479</v>
      </c>
      <c r="J18" s="8">
        <v>1000</v>
      </c>
    </row>
    <row r="19" spans="2:11">
      <c r="B19" s="40">
        <v>41314</v>
      </c>
      <c r="C19" s="8" t="s">
        <v>310</v>
      </c>
      <c r="F19" s="8"/>
      <c r="G19" s="8"/>
      <c r="I19" s="8" t="s">
        <v>482</v>
      </c>
      <c r="J19" s="8">
        <v>1500</v>
      </c>
    </row>
    <row r="20" spans="2:11">
      <c r="B20" s="40">
        <v>41315</v>
      </c>
      <c r="C20" s="8"/>
      <c r="F20" s="8"/>
      <c r="G20" s="8"/>
      <c r="I20" s="8" t="s">
        <v>483</v>
      </c>
      <c r="J20" s="8">
        <v>1500</v>
      </c>
    </row>
    <row r="21" spans="2:11">
      <c r="B21" s="40">
        <v>41316</v>
      </c>
      <c r="C21" s="8"/>
      <c r="F21" s="8"/>
      <c r="G21" s="8"/>
      <c r="I21" s="8" t="s">
        <v>484</v>
      </c>
      <c r="J21" s="8">
        <v>1500</v>
      </c>
    </row>
    <row r="22" spans="2:11">
      <c r="B22" s="40">
        <v>41317</v>
      </c>
      <c r="C22" s="8"/>
      <c r="F22" s="8"/>
      <c r="G22" s="8"/>
    </row>
    <row r="23" spans="2:11">
      <c r="B23" s="40">
        <v>41318</v>
      </c>
      <c r="C23" s="8"/>
      <c r="F23" s="8"/>
      <c r="G23" s="8"/>
    </row>
    <row r="24" spans="2:11">
      <c r="B24" s="40">
        <v>41319</v>
      </c>
      <c r="C24" s="8"/>
      <c r="F24" s="8"/>
      <c r="G24" s="8"/>
      <c r="I24" t="s">
        <v>498</v>
      </c>
      <c r="J24" t="s">
        <v>512</v>
      </c>
      <c r="K24" t="s">
        <v>504</v>
      </c>
    </row>
    <row r="25" spans="2:11">
      <c r="B25" s="40">
        <v>41320</v>
      </c>
      <c r="C25" s="8"/>
      <c r="F25" s="8"/>
      <c r="G25" s="8"/>
      <c r="I25" s="8" t="s">
        <v>501</v>
      </c>
      <c r="J25" s="8">
        <v>1</v>
      </c>
      <c r="K25" s="8" t="s">
        <v>506</v>
      </c>
    </row>
    <row r="26" spans="2:11">
      <c r="B26" s="40">
        <v>41368</v>
      </c>
      <c r="C26" s="8" t="s">
        <v>311</v>
      </c>
      <c r="F26" s="8"/>
      <c r="G26" s="8"/>
      <c r="I26" s="8" t="s">
        <v>503</v>
      </c>
      <c r="J26" s="8">
        <v>8</v>
      </c>
      <c r="K26" s="8" t="s">
        <v>507</v>
      </c>
    </row>
    <row r="27" spans="2:11">
      <c r="B27" s="40">
        <v>41369</v>
      </c>
      <c r="C27" s="8"/>
      <c r="F27" s="8"/>
      <c r="G27" s="8"/>
      <c r="I27" s="8" t="s">
        <v>505</v>
      </c>
      <c r="J27" s="8">
        <f>项目信息!$C$22</f>
        <v>2</v>
      </c>
      <c r="K27" s="8" t="s">
        <v>508</v>
      </c>
    </row>
    <row r="28" spans="2:11">
      <c r="B28" s="40">
        <v>41370</v>
      </c>
      <c r="C28" s="8"/>
      <c r="F28" s="8"/>
      <c r="G28" s="8"/>
      <c r="I28" s="68"/>
      <c r="J28" s="68"/>
      <c r="K28" s="68"/>
    </row>
    <row r="29" spans="2:11">
      <c r="B29" s="40">
        <v>41393</v>
      </c>
      <c r="C29" s="8" t="s">
        <v>312</v>
      </c>
      <c r="F29" s="8"/>
      <c r="G29" s="8"/>
      <c r="I29" s="38" t="s">
        <v>513</v>
      </c>
      <c r="J29" s="8">
        <f>VLOOKUP(项目信息!C21,项目参数!I25:J27,2,FALSE)</f>
        <v>8</v>
      </c>
      <c r="K29" s="124" t="s">
        <v>514</v>
      </c>
    </row>
    <row r="30" spans="2:11">
      <c r="B30" s="40">
        <v>41394</v>
      </c>
      <c r="C30" s="8"/>
      <c r="F30" s="8"/>
      <c r="G30" s="8"/>
    </row>
    <row r="31" spans="2:11">
      <c r="B31" s="40">
        <v>41395</v>
      </c>
      <c r="C31" s="8"/>
      <c r="F31" s="8"/>
      <c r="G31" s="8"/>
      <c r="I31" s="8" t="s">
        <v>705</v>
      </c>
      <c r="J31" s="8" t="str">
        <f ca="1">LEFT(CELL("filename"),SEARCH("]",CELL("filename"),SEARCH(".xls",CELL("filename"),1)))</f>
        <v>D:\work\PM-Sheet\[项目计划跟踪表.xlsx]</v>
      </c>
    </row>
    <row r="32" spans="2:11">
      <c r="B32" s="40">
        <v>41435</v>
      </c>
      <c r="C32" s="8" t="s">
        <v>313</v>
      </c>
      <c r="F32" s="8"/>
      <c r="G32" s="8"/>
      <c r="I32" s="38" t="s">
        <v>704</v>
      </c>
      <c r="J32" s="8" t="str">
        <f ca="1">MID(CELL("filename"),SEARCH("[*]",CELL("filename")),SEARCH("]",CELL("filename"),SEARCH(".xls",CELL("filename"),1))-SEARCH("[*]",CELL("filename"))+1)</f>
        <v>[项目计划跟踪表.xlsx]</v>
      </c>
    </row>
    <row r="33" spans="2:10">
      <c r="B33" s="40">
        <v>41436</v>
      </c>
      <c r="C33" s="8"/>
      <c r="F33" s="8"/>
      <c r="G33" s="8"/>
      <c r="I33" s="68"/>
      <c r="J33" s="68"/>
    </row>
    <row r="34" spans="2:10">
      <c r="B34" s="40">
        <v>41437</v>
      </c>
      <c r="C34" s="8"/>
      <c r="F34" s="8"/>
      <c r="G34" s="8"/>
      <c r="I34" s="68"/>
      <c r="J34" s="68"/>
    </row>
    <row r="35" spans="2:10">
      <c r="B35" s="40">
        <v>41536</v>
      </c>
      <c r="C35" s="8" t="s">
        <v>314</v>
      </c>
      <c r="F35" s="8"/>
      <c r="G35" s="8"/>
      <c r="I35" s="68"/>
      <c r="J35" s="68"/>
    </row>
    <row r="36" spans="2:10">
      <c r="B36" s="40">
        <v>41537</v>
      </c>
      <c r="C36" s="8"/>
      <c r="F36" s="8"/>
      <c r="G36" s="8"/>
      <c r="I36" s="68"/>
      <c r="J36" s="68"/>
    </row>
    <row r="37" spans="2:10">
      <c r="B37" s="40">
        <v>41538</v>
      </c>
      <c r="C37" s="8"/>
      <c r="F37" s="8"/>
      <c r="G37" s="8"/>
      <c r="I37" s="68"/>
      <c r="J37" s="68"/>
    </row>
    <row r="38" spans="2:10">
      <c r="B38" s="40">
        <v>41548</v>
      </c>
      <c r="C38" s="8" t="s">
        <v>315</v>
      </c>
      <c r="F38" s="8"/>
      <c r="G38" s="8"/>
      <c r="I38" s="68"/>
      <c r="J38" s="68"/>
    </row>
    <row r="39" spans="2:10">
      <c r="B39" s="40">
        <v>41549</v>
      </c>
      <c r="C39" s="8"/>
      <c r="F39" s="8"/>
      <c r="G39" s="8"/>
    </row>
    <row r="40" spans="2:10">
      <c r="B40" s="40">
        <v>41550</v>
      </c>
      <c r="C40" s="8"/>
      <c r="F40" s="8"/>
      <c r="G40" s="8"/>
    </row>
    <row r="41" spans="2:10">
      <c r="B41" s="40">
        <v>41551</v>
      </c>
      <c r="C41" s="8"/>
      <c r="F41" s="8"/>
      <c r="G41" s="8"/>
    </row>
    <row r="42" spans="2:10">
      <c r="B42" s="40">
        <v>41552</v>
      </c>
      <c r="C42" s="8"/>
      <c r="F42" s="8"/>
      <c r="G42" s="8"/>
    </row>
    <row r="43" spans="2:10">
      <c r="B43" s="40">
        <v>41553</v>
      </c>
      <c r="C43" s="8"/>
      <c r="F43" s="8"/>
      <c r="G43" s="8"/>
    </row>
    <row r="44" spans="2:10">
      <c r="B44" s="40">
        <v>41554</v>
      </c>
      <c r="C44" s="8"/>
      <c r="F44" s="8"/>
      <c r="G44" s="8"/>
    </row>
    <row r="45" spans="2:10">
      <c r="B45" s="40"/>
      <c r="C45" s="8"/>
      <c r="F45" s="8"/>
      <c r="G45" s="8"/>
    </row>
    <row r="46" spans="2:10">
      <c r="B46" s="40"/>
      <c r="C46" s="8"/>
      <c r="F46" s="8"/>
      <c r="G46" s="8"/>
    </row>
    <row r="47" spans="2:10">
      <c r="B47" s="40"/>
      <c r="C47" s="8"/>
      <c r="F47" s="8"/>
      <c r="G47" s="8"/>
    </row>
    <row r="48" spans="2:10">
      <c r="B48" s="40"/>
      <c r="C48" s="8"/>
      <c r="F48" s="8"/>
      <c r="G48" s="8"/>
    </row>
    <row r="49" spans="2:7">
      <c r="B49" s="40"/>
      <c r="C49" s="8"/>
      <c r="F49" s="8"/>
      <c r="G49" s="8"/>
    </row>
    <row r="50" spans="2:7">
      <c r="B50" s="40"/>
      <c r="C50" s="8"/>
      <c r="F50" s="8"/>
      <c r="G50" s="8"/>
    </row>
    <row r="51" spans="2:7">
      <c r="B51" s="40"/>
      <c r="C51" s="8"/>
      <c r="F51" s="8"/>
      <c r="G51" s="8"/>
    </row>
    <row r="52" spans="2:7">
      <c r="B52" s="40"/>
      <c r="C52" s="8"/>
      <c r="F52" s="8"/>
      <c r="G52" s="8"/>
    </row>
    <row r="53" spans="2:7">
      <c r="B53" s="40"/>
      <c r="C53" s="8"/>
      <c r="F53" s="8"/>
      <c r="G53" s="8"/>
    </row>
    <row r="54" spans="2:7">
      <c r="B54" s="40"/>
      <c r="C54" s="8"/>
      <c r="F54" s="8"/>
      <c r="G54" s="8"/>
    </row>
    <row r="55" spans="2:7">
      <c r="B55" s="40"/>
      <c r="C55" s="8"/>
      <c r="F55" s="8"/>
      <c r="G55" s="8"/>
    </row>
    <row r="56" spans="2:7">
      <c r="B56" s="40"/>
      <c r="C56" s="8"/>
      <c r="F56" s="8"/>
      <c r="G56" s="8"/>
    </row>
    <row r="57" spans="2:7">
      <c r="B57" s="40"/>
      <c r="C57" s="8"/>
      <c r="F57" s="8"/>
      <c r="G57" s="8"/>
    </row>
    <row r="58" spans="2:7">
      <c r="B58" s="40"/>
      <c r="C58" s="8"/>
      <c r="F58" s="8"/>
      <c r="G58" s="8"/>
    </row>
    <row r="59" spans="2:7">
      <c r="B59" s="40"/>
      <c r="C59" s="8"/>
      <c r="F59" s="8"/>
      <c r="G59" s="8"/>
    </row>
    <row r="60" spans="2:7">
      <c r="B60" s="40"/>
      <c r="C60" s="8"/>
      <c r="F60" s="8"/>
      <c r="G60" s="8"/>
    </row>
    <row r="61" spans="2:7">
      <c r="B61" s="40"/>
      <c r="C61" s="8"/>
      <c r="F61" s="8"/>
      <c r="G61" s="8"/>
    </row>
    <row r="62" spans="2:7">
      <c r="B62" s="40"/>
      <c r="C62" s="8"/>
      <c r="F62" s="8"/>
      <c r="G62" s="8"/>
    </row>
    <row r="63" spans="2:7">
      <c r="B63" s="40"/>
      <c r="C63" s="8"/>
      <c r="F63" s="8"/>
      <c r="G63" s="8"/>
    </row>
    <row r="64" spans="2:7">
      <c r="B64" s="40"/>
      <c r="C64" s="8"/>
      <c r="F64" s="8"/>
      <c r="G64" s="8"/>
    </row>
    <row r="65" spans="2:7">
      <c r="B65" s="40"/>
      <c r="C65" s="8"/>
      <c r="F65" s="8"/>
      <c r="G65" s="8"/>
    </row>
    <row r="66" spans="2:7">
      <c r="B66" s="40"/>
      <c r="C66" s="8"/>
      <c r="F66" s="8"/>
      <c r="G66" s="8"/>
    </row>
    <row r="67" spans="2:7">
      <c r="B67" s="40"/>
      <c r="C67" s="8"/>
      <c r="F67" s="8"/>
      <c r="G67" s="8"/>
    </row>
    <row r="68" spans="2:7">
      <c r="B68" s="40"/>
      <c r="C68" s="8"/>
      <c r="F68" s="8"/>
      <c r="G68" s="8"/>
    </row>
    <row r="69" spans="2:7">
      <c r="B69" s="40"/>
      <c r="C69" s="8"/>
      <c r="F69" s="8"/>
      <c r="G69" s="8"/>
    </row>
    <row r="70" spans="2:7">
      <c r="B70" s="40"/>
      <c r="C70" s="8"/>
      <c r="F70" s="8"/>
      <c r="G70" s="8"/>
    </row>
    <row r="71" spans="2:7">
      <c r="B71" s="40"/>
      <c r="C71" s="8"/>
      <c r="F71" s="8"/>
      <c r="G71" s="8"/>
    </row>
    <row r="72" spans="2:7">
      <c r="B72" s="40"/>
      <c r="C72" s="8"/>
      <c r="F72" s="8"/>
      <c r="G72" s="8"/>
    </row>
    <row r="73" spans="2:7">
      <c r="B73" s="40"/>
      <c r="C73" s="8"/>
      <c r="F73" s="8"/>
      <c r="G73" s="8"/>
    </row>
    <row r="74" spans="2:7">
      <c r="B74" s="40"/>
      <c r="C74" s="8"/>
      <c r="F74" s="8"/>
      <c r="G74" s="8"/>
    </row>
    <row r="75" spans="2:7">
      <c r="B75" s="40"/>
      <c r="C75" s="8"/>
      <c r="F75" s="8"/>
      <c r="G75" s="8"/>
    </row>
    <row r="76" spans="2:7">
      <c r="B76" s="40"/>
      <c r="C76" s="8"/>
      <c r="F76" s="8"/>
      <c r="G76" s="8"/>
    </row>
    <row r="77" spans="2:7">
      <c r="B77" s="40"/>
      <c r="C77" s="8"/>
      <c r="F77" s="8"/>
      <c r="G77" s="8"/>
    </row>
    <row r="78" spans="2:7">
      <c r="B78" s="40"/>
      <c r="C78" s="8"/>
      <c r="F78" s="8"/>
      <c r="G78" s="8"/>
    </row>
    <row r="79" spans="2:7">
      <c r="B79" s="40"/>
      <c r="C79" s="8"/>
      <c r="F79" s="8"/>
      <c r="G79" s="8"/>
    </row>
    <row r="80" spans="2:7">
      <c r="B80" s="40"/>
      <c r="C80" s="8"/>
      <c r="F80" s="8"/>
      <c r="G80" s="8"/>
    </row>
    <row r="81" spans="2:7">
      <c r="B81" s="40"/>
      <c r="C81" s="8"/>
      <c r="F81" s="8"/>
      <c r="G81" s="8"/>
    </row>
    <row r="82" spans="2:7">
      <c r="B82" s="40"/>
      <c r="C82" s="8"/>
      <c r="F82" s="8"/>
      <c r="G82" s="8"/>
    </row>
    <row r="83" spans="2:7">
      <c r="B83" s="40"/>
      <c r="C83" s="8"/>
      <c r="F83" s="8"/>
      <c r="G83" s="8"/>
    </row>
    <row r="84" spans="2:7">
      <c r="B84" s="40"/>
      <c r="C84" s="8"/>
      <c r="F84" s="8"/>
      <c r="G84" s="8"/>
    </row>
    <row r="85" spans="2:7">
      <c r="B85" s="40"/>
      <c r="C85" s="8"/>
      <c r="F85" s="8"/>
      <c r="G85" s="8"/>
    </row>
    <row r="86" spans="2:7">
      <c r="B86" s="40"/>
      <c r="C86" s="8"/>
      <c r="F86" s="8"/>
      <c r="G86" s="8"/>
    </row>
    <row r="87" spans="2:7">
      <c r="B87" s="40"/>
      <c r="C87" s="8"/>
      <c r="F87" s="8"/>
      <c r="G87" s="8"/>
    </row>
    <row r="88" spans="2:7">
      <c r="B88" s="40"/>
      <c r="C88" s="8"/>
      <c r="F88" s="8"/>
      <c r="G88" s="8"/>
    </row>
    <row r="89" spans="2:7">
      <c r="B89" s="40"/>
      <c r="C89" s="8"/>
      <c r="F89" s="8"/>
      <c r="G89" s="8"/>
    </row>
    <row r="90" spans="2:7">
      <c r="B90" s="40"/>
      <c r="C90" s="8"/>
      <c r="F90" s="8"/>
      <c r="G90" s="8"/>
    </row>
    <row r="91" spans="2:7">
      <c r="B91" s="40"/>
      <c r="C91" s="8"/>
      <c r="F91" s="8"/>
      <c r="G91" s="8"/>
    </row>
    <row r="92" spans="2:7">
      <c r="B92" s="40"/>
      <c r="C92" s="8"/>
      <c r="F92" s="8"/>
      <c r="G92" s="8"/>
    </row>
    <row r="93" spans="2:7">
      <c r="B93" s="40"/>
      <c r="C93" s="8"/>
      <c r="F93" s="8"/>
      <c r="G93" s="8"/>
    </row>
    <row r="94" spans="2:7">
      <c r="B94" s="40"/>
      <c r="C94" s="8"/>
      <c r="F94" s="8"/>
      <c r="G94" s="8"/>
    </row>
    <row r="95" spans="2:7">
      <c r="B95" s="40"/>
      <c r="C95" s="8"/>
      <c r="F95" s="8"/>
      <c r="G95" s="8"/>
    </row>
    <row r="96" spans="2:7">
      <c r="B96" s="40"/>
      <c r="C96" s="8"/>
      <c r="F96" s="8"/>
      <c r="G96" s="8"/>
    </row>
    <row r="97" spans="2:7">
      <c r="B97" s="40"/>
      <c r="C97" s="8"/>
      <c r="F97" s="8"/>
      <c r="G97" s="8"/>
    </row>
    <row r="98" spans="2:7">
      <c r="B98" s="40"/>
      <c r="C98" s="8"/>
      <c r="F98" s="8"/>
      <c r="G98" s="8"/>
    </row>
    <row r="99" spans="2:7">
      <c r="B99" s="40"/>
      <c r="C99" s="8"/>
      <c r="F99" s="8"/>
      <c r="G99" s="8"/>
    </row>
    <row r="100" spans="2:7">
      <c r="B100" s="40"/>
      <c r="C100" s="8"/>
      <c r="F100" s="8"/>
      <c r="G100" s="8"/>
    </row>
    <row r="101" spans="2:7">
      <c r="B101" s="40"/>
      <c r="C101" s="8"/>
      <c r="F101" s="8"/>
      <c r="G101" s="8"/>
    </row>
    <row r="102" spans="2:7">
      <c r="B102" s="40"/>
      <c r="C102" s="8"/>
      <c r="F102" s="8"/>
      <c r="G102" s="8"/>
    </row>
    <row r="103" spans="2:7">
      <c r="B103" s="40"/>
      <c r="C103" s="8"/>
      <c r="F103" s="8"/>
      <c r="G103" s="8"/>
    </row>
    <row r="104" spans="2:7">
      <c r="B104" s="40"/>
      <c r="C104" s="8"/>
      <c r="F104" s="8"/>
      <c r="G104" s="8"/>
    </row>
    <row r="105" spans="2:7">
      <c r="B105" s="40"/>
      <c r="C105" s="8"/>
      <c r="F105" s="8"/>
      <c r="G105" s="8"/>
    </row>
    <row r="106" spans="2:7">
      <c r="B106" s="40"/>
      <c r="C106" s="8"/>
      <c r="F106" s="8"/>
      <c r="G106" s="8"/>
    </row>
    <row r="107" spans="2:7">
      <c r="B107" s="40"/>
      <c r="C107" s="8"/>
      <c r="F107" s="8"/>
      <c r="G107" s="8"/>
    </row>
    <row r="108" spans="2:7">
      <c r="B108" s="40"/>
      <c r="C108" s="8"/>
      <c r="F108" s="8"/>
      <c r="G108" s="8"/>
    </row>
    <row r="109" spans="2:7">
      <c r="B109" s="40"/>
      <c r="C109" s="8"/>
      <c r="F109" s="8"/>
      <c r="G109" s="8"/>
    </row>
    <row r="110" spans="2:7">
      <c r="B110" s="40"/>
      <c r="C110" s="8"/>
      <c r="F110" s="8"/>
      <c r="G110" s="8"/>
    </row>
    <row r="111" spans="2:7">
      <c r="B111" s="40"/>
      <c r="C111" s="8"/>
      <c r="F111" s="8"/>
      <c r="G111" s="8"/>
    </row>
    <row r="112" spans="2:7">
      <c r="B112" s="40"/>
      <c r="C112" s="8"/>
      <c r="F112" s="8"/>
      <c r="G112" s="8"/>
    </row>
    <row r="113" spans="2:7">
      <c r="B113" s="40"/>
      <c r="C113" s="8"/>
      <c r="F113" s="8"/>
      <c r="G113" s="8"/>
    </row>
    <row r="114" spans="2:7">
      <c r="B114" s="40"/>
      <c r="C114" s="8"/>
      <c r="F114" s="8"/>
      <c r="G114" s="8"/>
    </row>
    <row r="115" spans="2:7">
      <c r="B115" s="40"/>
      <c r="C115" s="8"/>
      <c r="F115" s="8"/>
      <c r="G115" s="8"/>
    </row>
    <row r="116" spans="2:7">
      <c r="B116" s="40"/>
      <c r="C116" s="8"/>
      <c r="F116" s="8"/>
      <c r="G116" s="8"/>
    </row>
    <row r="117" spans="2:7">
      <c r="B117" s="40"/>
      <c r="C117" s="8"/>
      <c r="F117" s="8"/>
      <c r="G117" s="8"/>
    </row>
    <row r="118" spans="2:7">
      <c r="B118" s="40"/>
      <c r="C118" s="8"/>
      <c r="F118" s="8"/>
      <c r="G118" s="8"/>
    </row>
    <row r="119" spans="2:7">
      <c r="B119" s="40"/>
      <c r="C119" s="8"/>
      <c r="F119" s="8"/>
      <c r="G119" s="8"/>
    </row>
    <row r="120" spans="2:7">
      <c r="B120" s="40"/>
      <c r="C120" s="8"/>
      <c r="F120" s="8"/>
      <c r="G120" s="8"/>
    </row>
    <row r="121" spans="2:7">
      <c r="B121" s="40"/>
      <c r="C121" s="8"/>
      <c r="F121" s="8"/>
      <c r="G121" s="8"/>
    </row>
    <row r="122" spans="2:7">
      <c r="B122" s="40"/>
      <c r="C122" s="8"/>
      <c r="F122" s="8"/>
      <c r="G122" s="8"/>
    </row>
    <row r="123" spans="2:7">
      <c r="B123" s="40"/>
      <c r="C123" s="8"/>
      <c r="F123" s="8"/>
      <c r="G123" s="8"/>
    </row>
    <row r="124" spans="2:7">
      <c r="B124" s="40"/>
      <c r="C124" s="8"/>
      <c r="F124" s="8"/>
      <c r="G124" s="8"/>
    </row>
    <row r="125" spans="2:7">
      <c r="B125" s="40"/>
      <c r="C125" s="8"/>
      <c r="F125" s="8"/>
      <c r="G125" s="8"/>
    </row>
    <row r="126" spans="2:7">
      <c r="B126" s="40"/>
      <c r="C126" s="8"/>
      <c r="F126" s="8"/>
      <c r="G126" s="8"/>
    </row>
    <row r="127" spans="2:7">
      <c r="B127" s="40"/>
      <c r="C127" s="8"/>
      <c r="F127" s="8"/>
      <c r="G127" s="8"/>
    </row>
    <row r="128" spans="2:7">
      <c r="B128" s="40"/>
      <c r="C128" s="8"/>
      <c r="F128" s="8"/>
      <c r="G128" s="8"/>
    </row>
    <row r="129" spans="2:7">
      <c r="B129" s="40"/>
      <c r="C129" s="8"/>
      <c r="F129" s="8"/>
      <c r="G129" s="8"/>
    </row>
    <row r="130" spans="2:7">
      <c r="B130" s="40"/>
      <c r="C130" s="8"/>
      <c r="F130" s="8"/>
      <c r="G130" s="8"/>
    </row>
    <row r="131" spans="2:7">
      <c r="B131" s="40"/>
      <c r="C131" s="8"/>
      <c r="F131" s="8"/>
      <c r="G131" s="8"/>
    </row>
    <row r="132" spans="2:7">
      <c r="B132" s="40"/>
      <c r="C132" s="8"/>
      <c r="F132" s="8"/>
      <c r="G132" s="8"/>
    </row>
    <row r="133" spans="2:7">
      <c r="B133" s="40"/>
      <c r="C133" s="8"/>
      <c r="F133" s="8"/>
      <c r="G133" s="8"/>
    </row>
    <row r="134" spans="2:7">
      <c r="B134" s="40"/>
      <c r="C134" s="8"/>
      <c r="F134" s="8"/>
      <c r="G134" s="8"/>
    </row>
    <row r="135" spans="2:7">
      <c r="B135" s="40"/>
      <c r="C135" s="8"/>
      <c r="F135" s="8"/>
      <c r="G135" s="8"/>
    </row>
    <row r="136" spans="2:7">
      <c r="B136" s="40"/>
      <c r="C136" s="8"/>
      <c r="F136" s="8"/>
      <c r="G136" s="8"/>
    </row>
    <row r="137" spans="2:7">
      <c r="B137" s="40"/>
      <c r="C137" s="8"/>
      <c r="F137" s="8"/>
      <c r="G137" s="8"/>
    </row>
    <row r="138" spans="2:7">
      <c r="B138" s="40"/>
      <c r="C138" s="8"/>
      <c r="F138" s="8"/>
      <c r="G138" s="8"/>
    </row>
    <row r="139" spans="2:7">
      <c r="B139" s="40"/>
      <c r="C139" s="8"/>
      <c r="F139" s="8"/>
      <c r="G139" s="8"/>
    </row>
    <row r="140" spans="2:7">
      <c r="B140" s="40"/>
      <c r="C140" s="8"/>
      <c r="F140" s="8"/>
      <c r="G140" s="8"/>
    </row>
    <row r="141" spans="2:7">
      <c r="B141" s="40"/>
      <c r="C141" s="8"/>
      <c r="F141" s="8"/>
      <c r="G141" s="8"/>
    </row>
    <row r="142" spans="2:7">
      <c r="B142" s="40"/>
      <c r="C142" s="8"/>
      <c r="F142" s="8"/>
      <c r="G142" s="8"/>
    </row>
    <row r="143" spans="2:7">
      <c r="B143" s="40"/>
      <c r="C143" s="8"/>
      <c r="F143" s="8"/>
      <c r="G143" s="8"/>
    </row>
    <row r="144" spans="2:7">
      <c r="B144" s="40"/>
      <c r="C144" s="8"/>
      <c r="F144" s="8"/>
      <c r="G144" s="8"/>
    </row>
    <row r="145" spans="2:7">
      <c r="B145" s="40"/>
      <c r="C145" s="8"/>
      <c r="F145" s="8"/>
      <c r="G145" s="8"/>
    </row>
    <row r="146" spans="2:7">
      <c r="B146" s="40"/>
      <c r="C146" s="8"/>
      <c r="F146" s="8"/>
      <c r="G146" s="8"/>
    </row>
    <row r="147" spans="2:7">
      <c r="B147" s="40"/>
      <c r="C147" s="8"/>
      <c r="F147" s="8"/>
      <c r="G147" s="8"/>
    </row>
    <row r="148" spans="2:7">
      <c r="B148" s="40"/>
      <c r="C148" s="8"/>
      <c r="F148" s="8"/>
      <c r="G148" s="8"/>
    </row>
    <row r="149" spans="2:7">
      <c r="B149" s="40"/>
      <c r="C149" s="8"/>
      <c r="F149" s="8"/>
      <c r="G149" s="8"/>
    </row>
    <row r="150" spans="2:7">
      <c r="B150" s="40"/>
      <c r="C150" s="8"/>
      <c r="F150" s="8"/>
      <c r="G150" s="8"/>
    </row>
    <row r="151" spans="2:7">
      <c r="B151" s="40"/>
      <c r="C151" s="8"/>
      <c r="F151" s="8"/>
      <c r="G151" s="8"/>
    </row>
    <row r="152" spans="2:7">
      <c r="B152" s="40"/>
      <c r="C152" s="8"/>
      <c r="F152" s="8"/>
      <c r="G152" s="8"/>
    </row>
    <row r="153" spans="2:7">
      <c r="B153" s="40"/>
      <c r="C153" s="8"/>
      <c r="F153" s="8"/>
      <c r="G153" s="8"/>
    </row>
    <row r="154" spans="2:7">
      <c r="B154" s="40"/>
      <c r="C154" s="8"/>
      <c r="F154" s="8"/>
      <c r="G154" s="8"/>
    </row>
    <row r="155" spans="2:7">
      <c r="B155" s="40"/>
      <c r="C155" s="8"/>
      <c r="F155" s="8"/>
      <c r="G155" s="8"/>
    </row>
    <row r="156" spans="2:7">
      <c r="B156" s="40"/>
      <c r="C156" s="8"/>
      <c r="F156" s="8"/>
      <c r="G156" s="8"/>
    </row>
    <row r="157" spans="2:7">
      <c r="B157" s="40"/>
      <c r="C157" s="8"/>
      <c r="F157" s="8"/>
      <c r="G157" s="8"/>
    </row>
    <row r="158" spans="2:7">
      <c r="B158" s="40"/>
      <c r="C158" s="8"/>
      <c r="F158" s="8"/>
      <c r="G158" s="8"/>
    </row>
    <row r="159" spans="2:7">
      <c r="B159" s="40"/>
      <c r="C159" s="8"/>
      <c r="F159" s="8"/>
      <c r="G159" s="8"/>
    </row>
    <row r="160" spans="2:7">
      <c r="B160" s="40"/>
      <c r="C160" s="8"/>
      <c r="F160" s="8"/>
      <c r="G160" s="8"/>
    </row>
    <row r="161" spans="2:7">
      <c r="B161" s="40"/>
      <c r="C161" s="8"/>
      <c r="F161" s="8"/>
      <c r="G161" s="8"/>
    </row>
    <row r="162" spans="2:7">
      <c r="B162" s="40"/>
      <c r="C162" s="8"/>
      <c r="F162" s="8"/>
      <c r="G162" s="8"/>
    </row>
    <row r="163" spans="2:7">
      <c r="B163" s="40"/>
      <c r="C163" s="8"/>
      <c r="F163" s="8"/>
      <c r="G163" s="8"/>
    </row>
    <row r="164" spans="2:7">
      <c r="B164" s="40"/>
      <c r="C164" s="8"/>
      <c r="F164" s="8"/>
      <c r="G164" s="8"/>
    </row>
    <row r="165" spans="2:7">
      <c r="B165" s="40"/>
      <c r="C165" s="8"/>
      <c r="F165" s="8"/>
      <c r="G165" s="8"/>
    </row>
    <row r="166" spans="2:7">
      <c r="B166" s="40"/>
      <c r="C166" s="8"/>
      <c r="F166" s="8"/>
      <c r="G166" s="8"/>
    </row>
    <row r="167" spans="2:7">
      <c r="B167" s="40"/>
      <c r="C167" s="8"/>
      <c r="F167" s="8"/>
      <c r="G167" s="8"/>
    </row>
    <row r="168" spans="2:7">
      <c r="B168" s="40"/>
      <c r="C168" s="8"/>
      <c r="F168" s="8"/>
      <c r="G168" s="8"/>
    </row>
    <row r="169" spans="2:7">
      <c r="B169" s="40"/>
      <c r="C169" s="8"/>
      <c r="F169" s="8"/>
      <c r="G169" s="8"/>
    </row>
    <row r="170" spans="2:7">
      <c r="B170" s="40"/>
      <c r="C170" s="8"/>
      <c r="F170" s="8"/>
      <c r="G170" s="8"/>
    </row>
    <row r="171" spans="2:7">
      <c r="B171" s="40"/>
      <c r="C171" s="8"/>
      <c r="F171" s="8"/>
      <c r="G171" s="8"/>
    </row>
    <row r="172" spans="2:7">
      <c r="B172" s="40"/>
      <c r="C172" s="8"/>
      <c r="F172" s="8"/>
      <c r="G172" s="8"/>
    </row>
    <row r="173" spans="2:7">
      <c r="B173" s="40"/>
      <c r="C173" s="8"/>
      <c r="F173" s="8"/>
      <c r="G173" s="8"/>
    </row>
    <row r="174" spans="2:7">
      <c r="B174" s="40"/>
      <c r="C174" s="8"/>
      <c r="F174" s="8"/>
      <c r="G174" s="8"/>
    </row>
    <row r="175" spans="2:7">
      <c r="B175" s="40"/>
      <c r="C175" s="8"/>
      <c r="F175" s="8"/>
      <c r="G175" s="8"/>
    </row>
    <row r="176" spans="2:7">
      <c r="B176" s="40"/>
      <c r="C176" s="8"/>
      <c r="F176" s="8"/>
      <c r="G176" s="8"/>
    </row>
    <row r="177" spans="2:7">
      <c r="B177" s="40"/>
      <c r="C177" s="8"/>
      <c r="F177" s="8"/>
      <c r="G177" s="8"/>
    </row>
    <row r="178" spans="2:7">
      <c r="B178" s="40"/>
      <c r="C178" s="8"/>
      <c r="F178" s="8"/>
      <c r="G178" s="8"/>
    </row>
    <row r="179" spans="2:7">
      <c r="B179" s="40"/>
      <c r="C179" s="8"/>
      <c r="F179" s="8"/>
      <c r="G179" s="8"/>
    </row>
    <row r="180" spans="2:7">
      <c r="B180" s="40"/>
      <c r="C180" s="8"/>
      <c r="F180" s="8"/>
      <c r="G180" s="8"/>
    </row>
    <row r="181" spans="2:7">
      <c r="B181" s="40"/>
      <c r="C181" s="8"/>
      <c r="F181" s="8"/>
      <c r="G181" s="8"/>
    </row>
    <row r="182" spans="2:7">
      <c r="B182" s="40"/>
      <c r="C182" s="8"/>
      <c r="F182" s="8"/>
      <c r="G182" s="8"/>
    </row>
    <row r="183" spans="2:7">
      <c r="B183" s="40"/>
      <c r="C183" s="8"/>
      <c r="F183" s="8"/>
      <c r="G183" s="8"/>
    </row>
    <row r="184" spans="2:7">
      <c r="B184" s="40"/>
      <c r="C184" s="8"/>
      <c r="F184" s="8"/>
      <c r="G184" s="8"/>
    </row>
    <row r="185" spans="2:7">
      <c r="B185" s="40"/>
      <c r="C185" s="8"/>
      <c r="F185" s="8"/>
      <c r="G185" s="8"/>
    </row>
    <row r="186" spans="2:7">
      <c r="B186" s="40"/>
      <c r="C186" s="8"/>
      <c r="F186" s="8"/>
      <c r="G186" s="8"/>
    </row>
    <row r="187" spans="2:7">
      <c r="B187" s="40"/>
      <c r="C187" s="8"/>
      <c r="F187" s="8"/>
      <c r="G187" s="8"/>
    </row>
    <row r="188" spans="2:7">
      <c r="B188" s="40"/>
      <c r="C188" s="8"/>
      <c r="F188" s="8"/>
      <c r="G188" s="8"/>
    </row>
    <row r="189" spans="2:7">
      <c r="B189" s="40"/>
      <c r="C189" s="8"/>
      <c r="F189" s="8"/>
      <c r="G189" s="8"/>
    </row>
    <row r="190" spans="2:7">
      <c r="B190" s="40"/>
      <c r="C190" s="8"/>
      <c r="F190" s="8"/>
      <c r="G190" s="8"/>
    </row>
    <row r="191" spans="2:7">
      <c r="B191" s="40"/>
      <c r="C191" s="8"/>
      <c r="F191" s="8"/>
      <c r="G191" s="8"/>
    </row>
    <row r="192" spans="2:7">
      <c r="B192" s="40"/>
      <c r="C192" s="8"/>
      <c r="F192" s="8"/>
      <c r="G192" s="8"/>
    </row>
    <row r="193" spans="2:7">
      <c r="B193" s="40"/>
      <c r="C193" s="8"/>
      <c r="F193" s="8"/>
      <c r="G193" s="8"/>
    </row>
    <row r="194" spans="2:7">
      <c r="B194" s="40"/>
      <c r="C194" s="8"/>
      <c r="F194" s="8"/>
      <c r="G194" s="8"/>
    </row>
    <row r="195" spans="2:7">
      <c r="B195" s="40"/>
      <c r="C195" s="8"/>
      <c r="F195" s="8"/>
      <c r="G195" s="8"/>
    </row>
    <row r="196" spans="2:7">
      <c r="B196" s="40"/>
      <c r="C196" s="8"/>
      <c r="F196" s="8"/>
      <c r="G196" s="8"/>
    </row>
    <row r="197" spans="2:7">
      <c r="B197" s="40"/>
      <c r="C197" s="8"/>
      <c r="F197" s="8"/>
      <c r="G197" s="8"/>
    </row>
    <row r="198" spans="2:7">
      <c r="B198" s="40"/>
      <c r="C198" s="8"/>
      <c r="F198" s="8"/>
      <c r="G198" s="8"/>
    </row>
    <row r="199" spans="2:7">
      <c r="B199" s="40"/>
      <c r="C199" s="8"/>
      <c r="F199" s="8"/>
      <c r="G199" s="8"/>
    </row>
    <row r="200" spans="2:7">
      <c r="B200" s="40"/>
      <c r="C200" s="8" t="s">
        <v>393</v>
      </c>
      <c r="F200" s="8"/>
      <c r="G200" s="8"/>
    </row>
  </sheetData>
  <phoneticPr fontId="1" type="noConversion"/>
  <conditionalFormatting sqref="B1:B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W500"/>
  <sheetViews>
    <sheetView workbookViewId="0">
      <selection activeCell="W2" sqref="W2"/>
    </sheetView>
  </sheetViews>
  <sheetFormatPr defaultRowHeight="13.5"/>
  <cols>
    <col min="1" max="1" width="79.87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12.75" bestFit="1" customWidth="1"/>
    <col min="10" max="10" width="10" bestFit="1" customWidth="1"/>
    <col min="11" max="11" width="13.375" bestFit="1" customWidth="1"/>
    <col min="12" max="12" width="5.75" customWidth="1"/>
    <col min="13" max="13" width="9.625" style="32" bestFit="1" customWidth="1"/>
    <col min="14" max="15" width="10.5" style="32" bestFit="1" customWidth="1"/>
    <col min="17" max="17" width="7.5" customWidth="1"/>
    <col min="18" max="18" width="9.5" style="32" bestFit="1" customWidth="1"/>
    <col min="20" max="20" width="13" style="32" bestFit="1" customWidth="1"/>
    <col min="21" max="21" width="10.5" style="32" bestFit="1" customWidth="1"/>
  </cols>
  <sheetData>
    <row r="1" spans="1:23" s="12" customFormat="1" ht="74.25" customHeight="1">
      <c r="A1"/>
      <c r="B1"/>
      <c r="D1" s="12" t="s">
        <v>422</v>
      </c>
      <c r="F1" s="12" t="s">
        <v>410</v>
      </c>
      <c r="G1" s="12" t="s">
        <v>413</v>
      </c>
      <c r="H1" s="12" t="s">
        <v>4</v>
      </c>
      <c r="I1" s="12" t="s">
        <v>3</v>
      </c>
      <c r="J1" s="12" t="s">
        <v>414</v>
      </c>
      <c r="K1" s="12" t="s">
        <v>5</v>
      </c>
      <c r="L1" s="12" t="s">
        <v>415</v>
      </c>
      <c r="M1" s="31" t="s">
        <v>416</v>
      </c>
      <c r="N1" s="31" t="s">
        <v>417</v>
      </c>
      <c r="O1" s="31" t="s">
        <v>418</v>
      </c>
      <c r="P1" s="12" t="s">
        <v>8</v>
      </c>
      <c r="Q1" s="12" t="s">
        <v>103</v>
      </c>
      <c r="R1" s="31" t="s">
        <v>496</v>
      </c>
      <c r="S1" s="31" t="s">
        <v>497</v>
      </c>
      <c r="T1" s="31" t="s">
        <v>721</v>
      </c>
      <c r="U1" s="31" t="s">
        <v>722</v>
      </c>
      <c r="V1" s="31" t="s">
        <v>723</v>
      </c>
      <c r="W1" s="31" t="s">
        <v>724</v>
      </c>
    </row>
    <row r="2" spans="1:23">
      <c r="A2" s="74" t="s">
        <v>437</v>
      </c>
      <c r="B2" t="s">
        <v>441</v>
      </c>
      <c r="D2">
        <v>18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 t="str">
        <f t="shared" ca="1" si="0"/>
        <v>模块1</v>
      </c>
      <c r="J2" t="str">
        <f t="shared" ca="1" si="0"/>
        <v>(空白)</v>
      </c>
      <c r="K2" t="str">
        <f t="shared" ca="1" si="0"/>
        <v>张三</v>
      </c>
      <c r="L2">
        <f t="shared" ca="1" si="0"/>
        <v>8</v>
      </c>
      <c r="M2" s="32">
        <f t="shared" ca="1" si="0"/>
        <v>41306</v>
      </c>
      <c r="N2" s="32">
        <f t="shared" ca="1" si="0"/>
        <v>41277</v>
      </c>
      <c r="O2" s="32">
        <f t="shared" ca="1" si="0"/>
        <v>41283</v>
      </c>
      <c r="P2">
        <f t="shared" ca="1" si="0"/>
        <v>0.6</v>
      </c>
      <c r="Q2" t="str">
        <f t="shared" ca="1" si="0"/>
        <v>正常</v>
      </c>
      <c r="R2">
        <f t="shared" ca="1" si="0"/>
        <v>41306</v>
      </c>
      <c r="S2">
        <f t="shared" ca="1" si="0"/>
        <v>48</v>
      </c>
      <c r="T2" s="32">
        <f t="shared" ca="1" si="0"/>
        <v>41309</v>
      </c>
      <c r="U2" s="32">
        <f t="shared" ca="1" si="0"/>
        <v>41330</v>
      </c>
      <c r="V2" t="str">
        <f t="shared" ca="1" si="0"/>
        <v>T6</v>
      </c>
      <c r="W2">
        <f t="shared" ref="W2:W65" ca="1" si="1">OFFSET($A$1,$D$4+COLUMN()-$D$6+$D$2*(ROW()-$D$8),0)</f>
        <v>600</v>
      </c>
    </row>
    <row r="3" spans="1:23">
      <c r="D3" t="s">
        <v>420</v>
      </c>
      <c r="F3" t="str">
        <f t="shared" ref="F3:F66" ca="1" si="2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 t="str">
        <f t="shared" ca="1" si="0"/>
        <v>模块1</v>
      </c>
      <c r="J3" t="str">
        <f t="shared" ca="1" si="0"/>
        <v>(空白)</v>
      </c>
      <c r="K3" t="str">
        <f t="shared" ca="1" si="0"/>
        <v>李四</v>
      </c>
      <c r="L3">
        <f t="shared" ca="1" si="0"/>
        <v>1</v>
      </c>
      <c r="M3" s="32">
        <f t="shared" ca="1" si="0"/>
        <v>41307</v>
      </c>
      <c r="N3" s="32">
        <f t="shared" ca="1" si="0"/>
        <v>41289</v>
      </c>
      <c r="O3" s="32">
        <f t="shared" ca="1" si="0"/>
        <v>41294</v>
      </c>
      <c r="P3">
        <f t="shared" ca="1" si="0"/>
        <v>1</v>
      </c>
      <c r="Q3" t="str">
        <f t="shared" ca="1" si="0"/>
        <v>(空白)</v>
      </c>
      <c r="R3" s="32">
        <f t="shared" ca="1" si="0"/>
        <v>41307</v>
      </c>
      <c r="S3">
        <f t="shared" ca="1" si="0"/>
        <v>40</v>
      </c>
      <c r="T3" s="32">
        <f t="shared" ca="1" si="0"/>
        <v>41333</v>
      </c>
      <c r="U3" s="32">
        <f t="shared" ca="1" si="0"/>
        <v>41363</v>
      </c>
      <c r="V3" t="str">
        <f t="shared" ca="1" si="0"/>
        <v>T5</v>
      </c>
      <c r="W3">
        <f t="shared" ca="1" si="1"/>
        <v>600</v>
      </c>
    </row>
    <row r="4" spans="1:23">
      <c r="A4" s="74" t="s">
        <v>402</v>
      </c>
      <c r="D4">
        <v>4</v>
      </c>
      <c r="F4" t="str">
        <f t="shared" ca="1" si="2"/>
        <v>T-003</v>
      </c>
      <c r="G4" t="str">
        <f t="shared" ca="1" si="0"/>
        <v>用户授权功能</v>
      </c>
      <c r="H4" t="str">
        <f t="shared" ca="1" si="0"/>
        <v>基本的用户登录</v>
      </c>
      <c r="I4" t="str">
        <f t="shared" ca="1" si="0"/>
        <v>模块2</v>
      </c>
      <c r="J4" t="str">
        <f t="shared" ca="1" si="0"/>
        <v>REQ-001</v>
      </c>
      <c r="K4" t="str">
        <f t="shared" ca="1" si="0"/>
        <v>王五</v>
      </c>
      <c r="L4">
        <f t="shared" ca="1" si="0"/>
        <v>2</v>
      </c>
      <c r="M4" s="32">
        <f t="shared" ca="1" si="0"/>
        <v>41308</v>
      </c>
      <c r="N4" s="32">
        <f t="shared" ca="1" si="0"/>
        <v>41308</v>
      </c>
      <c r="O4" s="32" t="str">
        <f t="shared" ca="1" si="0"/>
        <v>(空白)</v>
      </c>
      <c r="P4">
        <f t="shared" ca="1" si="0"/>
        <v>0.6</v>
      </c>
      <c r="Q4" t="str">
        <f t="shared" ca="1" si="0"/>
        <v>(空白)</v>
      </c>
      <c r="R4" s="32">
        <f t="shared" ca="1" si="0"/>
        <v>41308</v>
      </c>
      <c r="S4" t="str">
        <f t="shared" ca="1" si="0"/>
        <v/>
      </c>
      <c r="T4" s="32">
        <f t="shared" ca="1" si="0"/>
        <v>41365</v>
      </c>
      <c r="U4" s="32">
        <f t="shared" ca="1" si="0"/>
        <v>41379</v>
      </c>
      <c r="V4" t="str">
        <f t="shared" ca="1" si="0"/>
        <v>T5</v>
      </c>
      <c r="W4">
        <f t="shared" ca="1" si="1"/>
        <v>600</v>
      </c>
    </row>
    <row r="5" spans="1:23">
      <c r="A5" s="75" t="s">
        <v>403</v>
      </c>
      <c r="D5" t="s">
        <v>419</v>
      </c>
      <c r="F5" t="str">
        <f t="shared" ca="1" si="2"/>
        <v>T-004</v>
      </c>
      <c r="G5" t="str">
        <f t="shared" ca="1" si="0"/>
        <v>需求调研</v>
      </c>
      <c r="H5" t="str">
        <f t="shared" ca="1" si="0"/>
        <v>门店经理访谈</v>
      </c>
      <c r="I5" t="str">
        <f t="shared" ca="1" si="0"/>
        <v>模块1</v>
      </c>
      <c r="J5" t="str">
        <f t="shared" ca="1" si="0"/>
        <v>(空白)</v>
      </c>
      <c r="K5" t="str">
        <f t="shared" ca="1" si="0"/>
        <v>张三</v>
      </c>
      <c r="L5">
        <f t="shared" ca="1" si="0"/>
        <v>2</v>
      </c>
      <c r="M5" s="32" t="str">
        <f t="shared" ca="1" si="0"/>
        <v>(空白)</v>
      </c>
      <c r="N5" s="32">
        <f t="shared" ca="1" si="0"/>
        <v>41309</v>
      </c>
      <c r="O5" s="32">
        <f t="shared" ca="1" si="0"/>
        <v>41310</v>
      </c>
      <c r="P5">
        <f t="shared" ca="1" si="0"/>
        <v>1</v>
      </c>
      <c r="Q5" t="str">
        <f t="shared" ca="1" si="0"/>
        <v>(空白)</v>
      </c>
      <c r="R5" s="32" t="str">
        <f t="shared" ca="1" si="0"/>
        <v/>
      </c>
      <c r="S5">
        <f t="shared" ca="1" si="0"/>
        <v>24</v>
      </c>
      <c r="T5" s="32">
        <f t="shared" ca="1" si="0"/>
        <v>41309</v>
      </c>
      <c r="U5" s="32">
        <f t="shared" ca="1" si="0"/>
        <v>41330</v>
      </c>
      <c r="V5" t="str">
        <f t="shared" ca="1" si="0"/>
        <v>T6</v>
      </c>
      <c r="W5">
        <f t="shared" ca="1" si="1"/>
        <v>600</v>
      </c>
    </row>
    <row r="6" spans="1:23">
      <c r="A6" s="76" t="s">
        <v>146</v>
      </c>
      <c r="D6">
        <v>6</v>
      </c>
      <c r="F6" t="str">
        <f t="shared" ca="1" si="2"/>
        <v>T-005</v>
      </c>
      <c r="G6" t="str">
        <f t="shared" ca="1" si="0"/>
        <v>需求调研</v>
      </c>
      <c r="H6" t="str">
        <f t="shared" ca="1" si="0"/>
        <v>随机抽样顾客调查</v>
      </c>
      <c r="I6" t="str">
        <f t="shared" ca="1" si="0"/>
        <v>模块1</v>
      </c>
      <c r="J6" t="str">
        <f t="shared" ca="1" si="0"/>
        <v>(空白)</v>
      </c>
      <c r="K6" t="str">
        <f t="shared" ca="1" si="0"/>
        <v>张三</v>
      </c>
      <c r="L6">
        <f t="shared" ca="1" si="0"/>
        <v>1</v>
      </c>
      <c r="M6" s="32" t="str">
        <f t="shared" ca="1" si="0"/>
        <v>(空白)</v>
      </c>
      <c r="N6" s="32">
        <f t="shared" ca="1" si="0"/>
        <v>41310</v>
      </c>
      <c r="O6" s="32">
        <f t="shared" ca="1" si="0"/>
        <v>41311</v>
      </c>
      <c r="P6">
        <f t="shared" ca="1" si="0"/>
        <v>0.3</v>
      </c>
      <c r="Q6" t="str">
        <f t="shared" ca="1" si="0"/>
        <v>暂停</v>
      </c>
      <c r="R6" s="32" t="str">
        <f t="shared" ca="1" si="0"/>
        <v/>
      </c>
      <c r="S6">
        <f t="shared" ca="1" si="0"/>
        <v>24</v>
      </c>
      <c r="T6" s="32">
        <f t="shared" ca="1" si="0"/>
        <v>41309</v>
      </c>
      <c r="U6" s="32">
        <f t="shared" ca="1" si="0"/>
        <v>41330</v>
      </c>
      <c r="V6" t="str">
        <f t="shared" ca="1" si="0"/>
        <v>T6</v>
      </c>
      <c r="W6">
        <f t="shared" ca="1" si="1"/>
        <v>600</v>
      </c>
    </row>
    <row r="7" spans="1:23">
      <c r="A7" s="77" t="s">
        <v>406</v>
      </c>
      <c r="D7" t="s">
        <v>421</v>
      </c>
      <c r="F7" t="str">
        <f t="shared" ca="1" si="2"/>
        <v>T-006</v>
      </c>
      <c r="G7" t="str">
        <f t="shared" ca="1" si="0"/>
        <v>需求调研</v>
      </c>
      <c r="H7" t="str">
        <f t="shared" ca="1" si="0"/>
        <v>网络设施调查</v>
      </c>
      <c r="I7" t="str">
        <f t="shared" ca="1" si="0"/>
        <v>模块1</v>
      </c>
      <c r="J7" t="str">
        <f t="shared" ca="1" si="0"/>
        <v>(空白)</v>
      </c>
      <c r="K7" t="str">
        <f t="shared" ca="1" si="0"/>
        <v>张三</v>
      </c>
      <c r="L7">
        <f t="shared" ca="1" si="0"/>
        <v>1</v>
      </c>
      <c r="M7" s="32">
        <f t="shared" ca="1" si="0"/>
        <v>40544</v>
      </c>
      <c r="N7" s="32">
        <f t="shared" ca="1" si="0"/>
        <v>41311</v>
      </c>
      <c r="O7" s="32">
        <f t="shared" ca="1" si="0"/>
        <v>41311</v>
      </c>
      <c r="P7">
        <f t="shared" ca="1" si="0"/>
        <v>0.5</v>
      </c>
      <c r="Q7" t="str">
        <f t="shared" ca="1" si="0"/>
        <v>取消</v>
      </c>
      <c r="R7" s="32">
        <f t="shared" ca="1" si="0"/>
        <v>40544</v>
      </c>
      <c r="S7">
        <f t="shared" ca="1" si="0"/>
        <v>16</v>
      </c>
      <c r="T7" s="32">
        <f t="shared" ca="1" si="0"/>
        <v>41309</v>
      </c>
      <c r="U7" s="32">
        <f t="shared" ca="1" si="0"/>
        <v>41330</v>
      </c>
      <c r="V7" t="str">
        <f t="shared" ca="1" si="0"/>
        <v>T6</v>
      </c>
      <c r="W7">
        <f t="shared" ca="1" si="1"/>
        <v>600</v>
      </c>
    </row>
    <row r="8" spans="1:23">
      <c r="A8" s="78" t="s">
        <v>346</v>
      </c>
      <c r="D8">
        <v>2</v>
      </c>
      <c r="F8" t="str">
        <f t="shared" ca="1" si="2"/>
        <v>T-007</v>
      </c>
      <c r="G8" t="str">
        <f t="shared" ca="1" si="0"/>
        <v>需求调研</v>
      </c>
      <c r="H8" t="str">
        <f t="shared" ca="1" si="0"/>
        <v>临时任务</v>
      </c>
      <c r="I8" t="str">
        <f t="shared" ca="1" si="0"/>
        <v>模块2</v>
      </c>
      <c r="J8" t="str">
        <f t="shared" ca="1" si="0"/>
        <v>(空白)</v>
      </c>
      <c r="K8" t="str">
        <f t="shared" ca="1" si="0"/>
        <v>王五</v>
      </c>
      <c r="L8">
        <f t="shared" ca="1" si="0"/>
        <v>3</v>
      </c>
      <c r="M8" s="32" t="str">
        <f t="shared" ca="1" si="0"/>
        <v>(空白)</v>
      </c>
      <c r="N8" s="32">
        <f t="shared" ca="1" si="0"/>
        <v>41312</v>
      </c>
      <c r="O8" s="32" t="str">
        <f t="shared" ca="1" si="0"/>
        <v>(空白)</v>
      </c>
      <c r="P8">
        <f t="shared" ca="1" si="0"/>
        <v>0.5</v>
      </c>
      <c r="Q8" t="str">
        <f t="shared" ca="1" si="0"/>
        <v>暂停</v>
      </c>
      <c r="R8" s="32" t="str">
        <f t="shared" ca="1" si="0"/>
        <v/>
      </c>
      <c r="S8" t="str">
        <f t="shared" ca="1" si="0"/>
        <v/>
      </c>
      <c r="T8" s="32">
        <f t="shared" ca="1" si="0"/>
        <v>41309</v>
      </c>
      <c r="U8" s="32">
        <f t="shared" ca="1" si="0"/>
        <v>41330</v>
      </c>
      <c r="V8" t="str">
        <f t="shared" ca="1" si="0"/>
        <v>T5</v>
      </c>
      <c r="W8">
        <f t="shared" ca="1" si="1"/>
        <v>600</v>
      </c>
    </row>
    <row r="9" spans="1:23">
      <c r="A9" s="79" t="s">
        <v>404</v>
      </c>
      <c r="F9" t="str">
        <f t="shared" ca="1" si="2"/>
        <v>T-008</v>
      </c>
      <c r="G9" t="str">
        <f t="shared" ca="1" si="0"/>
        <v>用户授权功能</v>
      </c>
      <c r="H9" t="str">
        <f t="shared" ca="1" si="0"/>
        <v>高级用户权限处理</v>
      </c>
      <c r="I9" t="str">
        <f t="shared" ca="1" si="0"/>
        <v>模块2</v>
      </c>
      <c r="J9" t="str">
        <f t="shared" ca="1" si="0"/>
        <v>(空白)</v>
      </c>
      <c r="K9" t="str">
        <f t="shared" ca="1" si="0"/>
        <v>王五</v>
      </c>
      <c r="L9">
        <f t="shared" ca="1" si="0"/>
        <v>4</v>
      </c>
      <c r="M9" s="32">
        <f t="shared" ca="1" si="0"/>
        <v>41306</v>
      </c>
      <c r="N9" s="32" t="str">
        <f t="shared" ca="1" si="0"/>
        <v>(空白)</v>
      </c>
      <c r="O9" s="32" t="str">
        <f t="shared" ca="1" si="0"/>
        <v>(空白)</v>
      </c>
      <c r="P9">
        <f t="shared" ca="1" si="0"/>
        <v>0.5</v>
      </c>
      <c r="Q9" t="str">
        <f t="shared" ca="1" si="0"/>
        <v>(空白)</v>
      </c>
      <c r="R9" s="32">
        <f t="shared" ca="1" si="0"/>
        <v>41306</v>
      </c>
      <c r="S9" t="str">
        <f t="shared" ca="1" si="0"/>
        <v/>
      </c>
      <c r="T9" s="32">
        <f t="shared" ca="1" si="0"/>
        <v>41365</v>
      </c>
      <c r="U9" s="32">
        <f t="shared" ca="1" si="0"/>
        <v>41379</v>
      </c>
      <c r="V9" t="str">
        <f t="shared" ca="1" si="0"/>
        <v>T5</v>
      </c>
      <c r="W9">
        <f t="shared" ca="1" si="1"/>
        <v>600</v>
      </c>
    </row>
    <row r="10" spans="1:23">
      <c r="A10" s="80" t="s">
        <v>275</v>
      </c>
      <c r="F10" t="str">
        <f t="shared" ca="1" si="2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 s="32">
        <f t="shared" ca="1" si="0"/>
        <v>0</v>
      </c>
      <c r="N10" s="32">
        <f t="shared" ca="1" si="0"/>
        <v>0</v>
      </c>
      <c r="O10" s="32">
        <f t="shared" ca="1" si="0"/>
        <v>0</v>
      </c>
      <c r="P10">
        <f t="shared" ca="1" si="0"/>
        <v>0</v>
      </c>
      <c r="Q10">
        <f t="shared" ca="1" si="0"/>
        <v>0</v>
      </c>
      <c r="R10" s="32">
        <f t="shared" ca="1" si="0"/>
        <v>0</v>
      </c>
      <c r="S10">
        <f t="shared" ca="1" si="0"/>
        <v>0</v>
      </c>
      <c r="T10" s="32">
        <f t="shared" ca="1" si="0"/>
        <v>0</v>
      </c>
      <c r="U10" s="32">
        <f t="shared" ca="1" si="0"/>
        <v>0</v>
      </c>
      <c r="V10">
        <f t="shared" ca="1" si="0"/>
        <v>0</v>
      </c>
      <c r="W10">
        <f t="shared" ca="1" si="1"/>
        <v>0</v>
      </c>
    </row>
    <row r="11" spans="1:23">
      <c r="A11" s="81">
        <v>8</v>
      </c>
      <c r="F11">
        <f t="shared" ca="1" si="2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 s="32">
        <f t="shared" ca="1" si="0"/>
        <v>0</v>
      </c>
      <c r="N11" s="32">
        <f t="shared" ca="1" si="0"/>
        <v>0</v>
      </c>
      <c r="O11" s="32">
        <f t="shared" ca="1" si="0"/>
        <v>0</v>
      </c>
      <c r="P11">
        <f t="shared" ca="1" si="0"/>
        <v>0</v>
      </c>
      <c r="Q11">
        <f t="shared" ca="1" si="0"/>
        <v>0</v>
      </c>
      <c r="R11" s="32">
        <f t="shared" ca="1" si="0"/>
        <v>0</v>
      </c>
      <c r="S11">
        <f t="shared" ca="1" si="0"/>
        <v>0</v>
      </c>
      <c r="T11" s="32">
        <f t="shared" ref="T11:W74" ca="1" si="3">OFFSET($A$1,$D$4+COLUMN()-$D$6+$D$2*(ROW()-$D$8),0)</f>
        <v>0</v>
      </c>
      <c r="U11" s="32">
        <f t="shared" ca="1" si="3"/>
        <v>0</v>
      </c>
      <c r="V11">
        <f t="shared" ca="1" si="3"/>
        <v>0</v>
      </c>
      <c r="W11">
        <f t="shared" ca="1" si="1"/>
        <v>0</v>
      </c>
    </row>
    <row r="12" spans="1:23">
      <c r="A12" s="185">
        <v>41306</v>
      </c>
      <c r="F12">
        <f t="shared" ca="1" si="2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 s="32">
        <f t="shared" ca="1" si="0"/>
        <v>0</v>
      </c>
      <c r="N12" s="32">
        <f t="shared" ca="1" si="0"/>
        <v>0</v>
      </c>
      <c r="O12" s="32">
        <f t="shared" ca="1" si="0"/>
        <v>0</v>
      </c>
      <c r="P12">
        <f t="shared" ca="1" si="0"/>
        <v>0</v>
      </c>
      <c r="Q12">
        <f t="shared" ca="1" si="0"/>
        <v>0</v>
      </c>
      <c r="R12" s="32">
        <f t="shared" ca="1" si="0"/>
        <v>0</v>
      </c>
      <c r="S12">
        <f t="shared" ca="1" si="0"/>
        <v>0</v>
      </c>
      <c r="T12" s="32">
        <f t="shared" ca="1" si="3"/>
        <v>0</v>
      </c>
      <c r="U12" s="32">
        <f t="shared" ca="1" si="3"/>
        <v>0</v>
      </c>
      <c r="V12">
        <f t="shared" ca="1" si="3"/>
        <v>0</v>
      </c>
      <c r="W12">
        <f t="shared" ca="1" si="1"/>
        <v>0</v>
      </c>
    </row>
    <row r="13" spans="1:23">
      <c r="A13" s="89">
        <v>41277</v>
      </c>
      <c r="F13">
        <f t="shared" ca="1" si="2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 s="32">
        <f t="shared" ca="1" si="0"/>
        <v>0</v>
      </c>
      <c r="N13" s="32">
        <f t="shared" ca="1" si="0"/>
        <v>0</v>
      </c>
      <c r="O13" s="32">
        <f t="shared" ca="1" si="0"/>
        <v>0</v>
      </c>
      <c r="P13">
        <f t="shared" ca="1" si="0"/>
        <v>0</v>
      </c>
      <c r="Q13">
        <f t="shared" ca="1" si="0"/>
        <v>0</v>
      </c>
      <c r="R13" s="32">
        <f t="shared" ca="1" si="0"/>
        <v>0</v>
      </c>
      <c r="S13">
        <f t="shared" ca="1" si="0"/>
        <v>0</v>
      </c>
      <c r="T13" s="32">
        <f t="shared" ca="1" si="3"/>
        <v>0</v>
      </c>
      <c r="U13" s="32">
        <f t="shared" ca="1" si="3"/>
        <v>0</v>
      </c>
      <c r="V13">
        <f t="shared" ca="1" si="3"/>
        <v>0</v>
      </c>
      <c r="W13">
        <f t="shared" ca="1" si="1"/>
        <v>0</v>
      </c>
    </row>
    <row r="14" spans="1:23">
      <c r="A14" s="84">
        <v>41283</v>
      </c>
      <c r="F14">
        <f t="shared" ca="1" si="2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 s="32">
        <f t="shared" ca="1" si="0"/>
        <v>0</v>
      </c>
      <c r="N14" s="32">
        <f t="shared" ca="1" si="0"/>
        <v>0</v>
      </c>
      <c r="O14" s="32">
        <f t="shared" ca="1" si="0"/>
        <v>0</v>
      </c>
      <c r="P14">
        <f t="shared" ca="1" si="0"/>
        <v>0</v>
      </c>
      <c r="Q14">
        <f t="shared" ca="1" si="0"/>
        <v>0</v>
      </c>
      <c r="R14" s="32">
        <f t="shared" ca="1" si="0"/>
        <v>0</v>
      </c>
      <c r="S14">
        <f t="shared" ca="1" si="0"/>
        <v>0</v>
      </c>
      <c r="T14" s="32">
        <f t="shared" ca="1" si="3"/>
        <v>0</v>
      </c>
      <c r="U14" s="32">
        <f t="shared" ca="1" si="3"/>
        <v>0</v>
      </c>
      <c r="V14">
        <f t="shared" ca="1" si="3"/>
        <v>0</v>
      </c>
      <c r="W14">
        <f t="shared" ca="1" si="1"/>
        <v>0</v>
      </c>
    </row>
    <row r="15" spans="1:23">
      <c r="A15" s="85">
        <v>0.6</v>
      </c>
      <c r="F15">
        <f t="shared" ca="1" si="2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 s="32">
        <f t="shared" ca="1" si="0"/>
        <v>0</v>
      </c>
      <c r="N15" s="32">
        <f t="shared" ca="1" si="0"/>
        <v>0</v>
      </c>
      <c r="O15" s="32">
        <f t="shared" ca="1" si="0"/>
        <v>0</v>
      </c>
      <c r="P15">
        <f t="shared" ca="1" si="0"/>
        <v>0</v>
      </c>
      <c r="Q15">
        <f t="shared" ca="1" si="0"/>
        <v>0</v>
      </c>
      <c r="R15" s="32">
        <f t="shared" ca="1" si="0"/>
        <v>0</v>
      </c>
      <c r="S15">
        <f t="shared" ca="1" si="0"/>
        <v>0</v>
      </c>
      <c r="T15" s="32">
        <f t="shared" ca="1" si="3"/>
        <v>0</v>
      </c>
      <c r="U15" s="32">
        <f t="shared" ca="1" si="3"/>
        <v>0</v>
      </c>
      <c r="V15">
        <f t="shared" ca="1" si="3"/>
        <v>0</v>
      </c>
      <c r="W15">
        <f t="shared" ca="1" si="1"/>
        <v>0</v>
      </c>
    </row>
    <row r="16" spans="1:23">
      <c r="A16" s="86" t="s">
        <v>352</v>
      </c>
      <c r="F16">
        <f t="shared" ca="1" si="2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 s="32">
        <f t="shared" ca="1" si="0"/>
        <v>0</v>
      </c>
      <c r="N16" s="32">
        <f t="shared" ca="1" si="0"/>
        <v>0</v>
      </c>
      <c r="O16" s="32">
        <f t="shared" ca="1" si="0"/>
        <v>0</v>
      </c>
      <c r="P16">
        <f t="shared" ca="1" si="0"/>
        <v>0</v>
      </c>
      <c r="Q16">
        <f t="shared" ca="1" si="0"/>
        <v>0</v>
      </c>
      <c r="R16" s="32">
        <f t="shared" ca="1" si="0"/>
        <v>0</v>
      </c>
      <c r="S16">
        <f t="shared" ca="1" si="0"/>
        <v>0</v>
      </c>
      <c r="T16" s="32">
        <f t="shared" ca="1" si="3"/>
        <v>0</v>
      </c>
      <c r="U16" s="32">
        <f t="shared" ca="1" si="3"/>
        <v>0</v>
      </c>
      <c r="V16">
        <f t="shared" ca="1" si="3"/>
        <v>0</v>
      </c>
      <c r="W16">
        <f t="shared" ca="1" si="1"/>
        <v>0</v>
      </c>
    </row>
    <row r="17" spans="1:23">
      <c r="A17" s="186">
        <v>41306</v>
      </c>
      <c r="F17">
        <f t="shared" ca="1" si="2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 s="32">
        <f t="shared" ca="1" si="0"/>
        <v>0</v>
      </c>
      <c r="N17" s="32">
        <f t="shared" ca="1" si="0"/>
        <v>0</v>
      </c>
      <c r="O17" s="32">
        <f t="shared" ca="1" si="0"/>
        <v>0</v>
      </c>
      <c r="P17">
        <f t="shared" ca="1" si="0"/>
        <v>0</v>
      </c>
      <c r="Q17">
        <f t="shared" ca="1" si="0"/>
        <v>0</v>
      </c>
      <c r="R17" s="32">
        <f t="shared" ca="1" si="0"/>
        <v>0</v>
      </c>
      <c r="S17">
        <f t="shared" ca="1" si="0"/>
        <v>0</v>
      </c>
      <c r="T17" s="32">
        <f t="shared" ca="1" si="3"/>
        <v>0</v>
      </c>
      <c r="U17" s="32">
        <f t="shared" ca="1" si="3"/>
        <v>0</v>
      </c>
      <c r="V17">
        <f t="shared" ca="1" si="3"/>
        <v>0</v>
      </c>
      <c r="W17">
        <f t="shared" ca="1" si="1"/>
        <v>0</v>
      </c>
    </row>
    <row r="18" spans="1:23">
      <c r="A18" s="123">
        <v>48</v>
      </c>
      <c r="F18">
        <f t="shared" ca="1" si="2"/>
        <v>0</v>
      </c>
      <c r="G18">
        <f t="shared" ref="G18:S18" ca="1" si="4">OFFSET($A$1,$D$4+COLUMN()-$D$6+$D$2*(ROW()-$D$8),0)</f>
        <v>0</v>
      </c>
      <c r="H18">
        <f t="shared" ca="1" si="4"/>
        <v>0</v>
      </c>
      <c r="I18">
        <f t="shared" ca="1" si="4"/>
        <v>0</v>
      </c>
      <c r="J18">
        <f t="shared" ca="1" si="4"/>
        <v>0</v>
      </c>
      <c r="K18">
        <f t="shared" ca="1" si="4"/>
        <v>0</v>
      </c>
      <c r="L18">
        <f t="shared" ca="1" si="4"/>
        <v>0</v>
      </c>
      <c r="M18" s="32">
        <f t="shared" ca="1" si="4"/>
        <v>0</v>
      </c>
      <c r="N18" s="32">
        <f t="shared" ca="1" si="4"/>
        <v>0</v>
      </c>
      <c r="O18" s="32">
        <f t="shared" ca="1" si="4"/>
        <v>0</v>
      </c>
      <c r="P18">
        <f t="shared" ca="1" si="4"/>
        <v>0</v>
      </c>
      <c r="Q18">
        <f t="shared" ca="1" si="4"/>
        <v>0</v>
      </c>
      <c r="R18" s="32">
        <f t="shared" ca="1" si="4"/>
        <v>0</v>
      </c>
      <c r="S18">
        <f t="shared" ca="1" si="4"/>
        <v>0</v>
      </c>
      <c r="T18" s="32">
        <f t="shared" ca="1" si="3"/>
        <v>0</v>
      </c>
      <c r="U18" s="32">
        <f t="shared" ca="1" si="3"/>
        <v>0</v>
      </c>
      <c r="V18">
        <f t="shared" ca="1" si="3"/>
        <v>0</v>
      </c>
      <c r="W18">
        <f t="shared" ca="1" si="1"/>
        <v>0</v>
      </c>
    </row>
    <row r="19" spans="1:23">
      <c r="A19" s="188">
        <v>41309</v>
      </c>
      <c r="F19">
        <f t="shared" ca="1" si="2"/>
        <v>0</v>
      </c>
      <c r="G19">
        <f t="shared" ref="G19:Q40" ca="1" si="5">OFFSET($A$1,$D$4+COLUMN()-$D$6+$D$2*(ROW()-$D$8),0)</f>
        <v>0</v>
      </c>
      <c r="H19">
        <f t="shared" ca="1" si="5"/>
        <v>0</v>
      </c>
      <c r="I19">
        <f t="shared" ca="1" si="5"/>
        <v>0</v>
      </c>
      <c r="J19">
        <f t="shared" ca="1" si="5"/>
        <v>0</v>
      </c>
      <c r="K19">
        <f t="shared" ca="1" si="5"/>
        <v>0</v>
      </c>
      <c r="L19">
        <f t="shared" ca="1" si="5"/>
        <v>0</v>
      </c>
      <c r="M19" s="32">
        <f t="shared" ca="1" si="5"/>
        <v>0</v>
      </c>
      <c r="N19" s="32">
        <f t="shared" ca="1" si="5"/>
        <v>0</v>
      </c>
      <c r="O19" s="32">
        <f t="shared" ca="1" si="5"/>
        <v>0</v>
      </c>
      <c r="P19">
        <f t="shared" ca="1" si="5"/>
        <v>0</v>
      </c>
      <c r="Q19">
        <f t="shared" ca="1" si="5"/>
        <v>0</v>
      </c>
      <c r="R19" s="32">
        <f t="shared" ref="R19:W82" ca="1" si="6">OFFSET($A$1,$D$4+COLUMN()-$D$6+$D$2*(ROW()-$D$8),0)</f>
        <v>0</v>
      </c>
      <c r="S19">
        <f t="shared" ca="1" si="6"/>
        <v>0</v>
      </c>
      <c r="T19" s="32">
        <f t="shared" ca="1" si="3"/>
        <v>0</v>
      </c>
      <c r="U19" s="32">
        <f t="shared" ca="1" si="3"/>
        <v>0</v>
      </c>
      <c r="V19">
        <f t="shared" ca="1" si="3"/>
        <v>0</v>
      </c>
      <c r="W19">
        <f t="shared" ca="1" si="1"/>
        <v>0</v>
      </c>
    </row>
    <row r="20" spans="1:23">
      <c r="A20" s="189">
        <v>41330</v>
      </c>
      <c r="F20">
        <f t="shared" ca="1" si="2"/>
        <v>0</v>
      </c>
      <c r="G20">
        <f t="shared" ca="1" si="5"/>
        <v>0</v>
      </c>
      <c r="H20">
        <f t="shared" ca="1" si="5"/>
        <v>0</v>
      </c>
      <c r="I20">
        <f t="shared" ca="1" si="5"/>
        <v>0</v>
      </c>
      <c r="J20">
        <f t="shared" ca="1" si="5"/>
        <v>0</v>
      </c>
      <c r="K20">
        <f t="shared" ca="1" si="5"/>
        <v>0</v>
      </c>
      <c r="L20">
        <f t="shared" ca="1" si="5"/>
        <v>0</v>
      </c>
      <c r="M20" s="32">
        <f t="shared" ca="1" si="5"/>
        <v>0</v>
      </c>
      <c r="N20" s="32">
        <f t="shared" ca="1" si="5"/>
        <v>0</v>
      </c>
      <c r="O20" s="32">
        <f t="shared" ca="1" si="5"/>
        <v>0</v>
      </c>
      <c r="P20">
        <f t="shared" ca="1" si="5"/>
        <v>0</v>
      </c>
      <c r="Q20">
        <f t="shared" ca="1" si="5"/>
        <v>0</v>
      </c>
      <c r="R20" s="32">
        <f t="shared" ca="1" si="6"/>
        <v>0</v>
      </c>
      <c r="S20">
        <f t="shared" ca="1" si="6"/>
        <v>0</v>
      </c>
      <c r="T20" s="32">
        <f t="shared" ca="1" si="3"/>
        <v>0</v>
      </c>
      <c r="U20" s="32">
        <f t="shared" ca="1" si="3"/>
        <v>0</v>
      </c>
      <c r="V20">
        <f t="shared" ca="1" si="3"/>
        <v>0</v>
      </c>
      <c r="W20">
        <f t="shared" ca="1" si="1"/>
        <v>0</v>
      </c>
    </row>
    <row r="21" spans="1:23">
      <c r="A21" s="190" t="s">
        <v>480</v>
      </c>
      <c r="F21">
        <f t="shared" ca="1" si="2"/>
        <v>0</v>
      </c>
      <c r="G21">
        <f t="shared" ca="1" si="5"/>
        <v>0</v>
      </c>
      <c r="H21">
        <f t="shared" ca="1" si="5"/>
        <v>0</v>
      </c>
      <c r="I21">
        <f t="shared" ca="1" si="5"/>
        <v>0</v>
      </c>
      <c r="J21">
        <f t="shared" ca="1" si="5"/>
        <v>0</v>
      </c>
      <c r="K21">
        <f t="shared" ca="1" si="5"/>
        <v>0</v>
      </c>
      <c r="L21">
        <f t="shared" ca="1" si="5"/>
        <v>0</v>
      </c>
      <c r="M21" s="32">
        <f t="shared" ca="1" si="5"/>
        <v>0</v>
      </c>
      <c r="N21" s="32">
        <f t="shared" ca="1" si="5"/>
        <v>0</v>
      </c>
      <c r="O21" s="32">
        <f t="shared" ca="1" si="5"/>
        <v>0</v>
      </c>
      <c r="P21">
        <f t="shared" ca="1" si="5"/>
        <v>0</v>
      </c>
      <c r="Q21">
        <f t="shared" ca="1" si="5"/>
        <v>0</v>
      </c>
      <c r="R21" s="32">
        <f t="shared" ca="1" si="6"/>
        <v>0</v>
      </c>
      <c r="S21">
        <f t="shared" ca="1" si="6"/>
        <v>0</v>
      </c>
      <c r="T21" s="32">
        <f t="shared" ca="1" si="3"/>
        <v>0</v>
      </c>
      <c r="U21" s="32">
        <f t="shared" ca="1" si="3"/>
        <v>0</v>
      </c>
      <c r="V21">
        <f t="shared" ca="1" si="3"/>
        <v>0</v>
      </c>
      <c r="W21">
        <f t="shared" ca="1" si="1"/>
        <v>0</v>
      </c>
    </row>
    <row r="22" spans="1:23">
      <c r="A22" s="191">
        <v>600</v>
      </c>
      <c r="F22">
        <f t="shared" ca="1" si="2"/>
        <v>0</v>
      </c>
      <c r="G22">
        <f t="shared" ca="1" si="5"/>
        <v>0</v>
      </c>
      <c r="H22">
        <f t="shared" ca="1" si="5"/>
        <v>0</v>
      </c>
      <c r="I22">
        <f t="shared" ca="1" si="5"/>
        <v>0</v>
      </c>
      <c r="J22">
        <f t="shared" ca="1" si="5"/>
        <v>0</v>
      </c>
      <c r="K22">
        <f t="shared" ca="1" si="5"/>
        <v>0</v>
      </c>
      <c r="L22">
        <f t="shared" ca="1" si="5"/>
        <v>0</v>
      </c>
      <c r="M22" s="32">
        <f t="shared" ca="1" si="5"/>
        <v>0</v>
      </c>
      <c r="N22" s="32">
        <f t="shared" ca="1" si="5"/>
        <v>0</v>
      </c>
      <c r="O22" s="32">
        <f t="shared" ca="1" si="5"/>
        <v>0</v>
      </c>
      <c r="P22">
        <f t="shared" ca="1" si="5"/>
        <v>0</v>
      </c>
      <c r="Q22">
        <f t="shared" ca="1" si="5"/>
        <v>0</v>
      </c>
      <c r="R22" s="32">
        <f t="shared" ca="1" si="6"/>
        <v>0</v>
      </c>
      <c r="S22">
        <f t="shared" ca="1" si="6"/>
        <v>0</v>
      </c>
      <c r="T22" s="32">
        <f t="shared" ca="1" si="3"/>
        <v>0</v>
      </c>
      <c r="U22" s="32">
        <f t="shared" ca="1" si="3"/>
        <v>0</v>
      </c>
      <c r="V22">
        <f t="shared" ca="1" si="3"/>
        <v>0</v>
      </c>
      <c r="W22">
        <f t="shared" ca="1" si="1"/>
        <v>0</v>
      </c>
    </row>
    <row r="23" spans="1:23">
      <c r="A23" s="75" t="s">
        <v>351</v>
      </c>
      <c r="F23">
        <f t="shared" ca="1" si="2"/>
        <v>0</v>
      </c>
      <c r="G23">
        <f t="shared" ca="1" si="5"/>
        <v>0</v>
      </c>
      <c r="H23">
        <f t="shared" ca="1" si="5"/>
        <v>0</v>
      </c>
      <c r="I23">
        <f t="shared" ca="1" si="5"/>
        <v>0</v>
      </c>
      <c r="J23">
        <f t="shared" ca="1" si="5"/>
        <v>0</v>
      </c>
      <c r="K23">
        <f t="shared" ca="1" si="5"/>
        <v>0</v>
      </c>
      <c r="L23">
        <f t="shared" ca="1" si="5"/>
        <v>0</v>
      </c>
      <c r="M23" s="32">
        <f t="shared" ca="1" si="5"/>
        <v>0</v>
      </c>
      <c r="N23" s="32">
        <f t="shared" ca="1" si="5"/>
        <v>0</v>
      </c>
      <c r="O23" s="32">
        <f t="shared" ca="1" si="5"/>
        <v>0</v>
      </c>
      <c r="P23">
        <f t="shared" ca="1" si="5"/>
        <v>0</v>
      </c>
      <c r="Q23">
        <f t="shared" ca="1" si="5"/>
        <v>0</v>
      </c>
      <c r="R23" s="32">
        <f t="shared" ca="1" si="6"/>
        <v>0</v>
      </c>
      <c r="S23">
        <f t="shared" ca="1" si="6"/>
        <v>0</v>
      </c>
      <c r="T23" s="32">
        <f t="shared" ca="1" si="3"/>
        <v>0</v>
      </c>
      <c r="U23" s="32">
        <f t="shared" ca="1" si="3"/>
        <v>0</v>
      </c>
      <c r="V23">
        <f t="shared" ca="1" si="3"/>
        <v>0</v>
      </c>
      <c r="W23">
        <f t="shared" ca="1" si="1"/>
        <v>0</v>
      </c>
    </row>
    <row r="24" spans="1:23">
      <c r="A24" s="76" t="s">
        <v>150</v>
      </c>
      <c r="F24">
        <f t="shared" ca="1" si="2"/>
        <v>0</v>
      </c>
      <c r="G24">
        <f t="shared" ca="1" si="5"/>
        <v>0</v>
      </c>
      <c r="H24">
        <f t="shared" ca="1" si="5"/>
        <v>0</v>
      </c>
      <c r="I24">
        <f t="shared" ca="1" si="5"/>
        <v>0</v>
      </c>
      <c r="J24">
        <f t="shared" ca="1" si="5"/>
        <v>0</v>
      </c>
      <c r="K24">
        <f t="shared" ca="1" si="5"/>
        <v>0</v>
      </c>
      <c r="L24">
        <f t="shared" ca="1" si="5"/>
        <v>0</v>
      </c>
      <c r="M24" s="32">
        <f t="shared" ca="1" si="5"/>
        <v>0</v>
      </c>
      <c r="N24" s="32">
        <f t="shared" ca="1" si="5"/>
        <v>0</v>
      </c>
      <c r="O24" s="32">
        <f t="shared" ca="1" si="5"/>
        <v>0</v>
      </c>
      <c r="P24">
        <f t="shared" ca="1" si="5"/>
        <v>0</v>
      </c>
      <c r="Q24">
        <f t="shared" ca="1" si="5"/>
        <v>0</v>
      </c>
      <c r="R24" s="32">
        <f t="shared" ca="1" si="6"/>
        <v>0</v>
      </c>
      <c r="S24">
        <f t="shared" ca="1" si="6"/>
        <v>0</v>
      </c>
      <c r="T24" s="32">
        <f t="shared" ca="1" si="3"/>
        <v>0</v>
      </c>
      <c r="U24" s="32">
        <f t="shared" ca="1" si="3"/>
        <v>0</v>
      </c>
      <c r="V24">
        <f t="shared" ca="1" si="3"/>
        <v>0</v>
      </c>
      <c r="W24">
        <f t="shared" ca="1" si="1"/>
        <v>0</v>
      </c>
    </row>
    <row r="25" spans="1:23">
      <c r="A25" s="77" t="s">
        <v>407</v>
      </c>
      <c r="F25">
        <f t="shared" ca="1" si="2"/>
        <v>0</v>
      </c>
      <c r="G25">
        <f t="shared" ca="1" si="5"/>
        <v>0</v>
      </c>
      <c r="H25">
        <f t="shared" ca="1" si="5"/>
        <v>0</v>
      </c>
      <c r="I25">
        <f t="shared" ca="1" si="5"/>
        <v>0</v>
      </c>
      <c r="J25">
        <f t="shared" ca="1" si="5"/>
        <v>0</v>
      </c>
      <c r="K25">
        <f t="shared" ca="1" si="5"/>
        <v>0</v>
      </c>
      <c r="L25">
        <f t="shared" ca="1" si="5"/>
        <v>0</v>
      </c>
      <c r="M25" s="32">
        <f t="shared" ca="1" si="5"/>
        <v>0</v>
      </c>
      <c r="N25" s="32">
        <f t="shared" ca="1" si="5"/>
        <v>0</v>
      </c>
      <c r="O25" s="32">
        <f t="shared" ca="1" si="5"/>
        <v>0</v>
      </c>
      <c r="P25">
        <f t="shared" ca="1" si="5"/>
        <v>0</v>
      </c>
      <c r="Q25">
        <f t="shared" ca="1" si="5"/>
        <v>0</v>
      </c>
      <c r="R25" s="32">
        <f t="shared" ca="1" si="6"/>
        <v>0</v>
      </c>
      <c r="S25">
        <f t="shared" ca="1" si="6"/>
        <v>0</v>
      </c>
      <c r="T25" s="32">
        <f t="shared" ca="1" si="3"/>
        <v>0</v>
      </c>
      <c r="U25" s="32">
        <f t="shared" ca="1" si="3"/>
        <v>0</v>
      </c>
      <c r="V25">
        <f t="shared" ca="1" si="3"/>
        <v>0</v>
      </c>
      <c r="W25">
        <f t="shared" ca="1" si="1"/>
        <v>0</v>
      </c>
    </row>
    <row r="26" spans="1:23">
      <c r="A26" s="78" t="s">
        <v>346</v>
      </c>
      <c r="F26">
        <f t="shared" ca="1" si="2"/>
        <v>0</v>
      </c>
      <c r="G26">
        <f t="shared" ca="1" si="5"/>
        <v>0</v>
      </c>
      <c r="H26">
        <f t="shared" ca="1" si="5"/>
        <v>0</v>
      </c>
      <c r="I26">
        <f t="shared" ca="1" si="5"/>
        <v>0</v>
      </c>
      <c r="J26">
        <f t="shared" ca="1" si="5"/>
        <v>0</v>
      </c>
      <c r="K26">
        <f t="shared" ca="1" si="5"/>
        <v>0</v>
      </c>
      <c r="L26">
        <f t="shared" ca="1" si="5"/>
        <v>0</v>
      </c>
      <c r="M26" s="32">
        <f t="shared" ca="1" si="5"/>
        <v>0</v>
      </c>
      <c r="N26" s="32">
        <f t="shared" ca="1" si="5"/>
        <v>0</v>
      </c>
      <c r="O26" s="32">
        <f t="shared" ca="1" si="5"/>
        <v>0</v>
      </c>
      <c r="P26">
        <f t="shared" ca="1" si="5"/>
        <v>0</v>
      </c>
      <c r="Q26">
        <f t="shared" ca="1" si="5"/>
        <v>0</v>
      </c>
      <c r="R26" s="32">
        <f t="shared" ca="1" si="6"/>
        <v>0</v>
      </c>
      <c r="S26">
        <f t="shared" ca="1" si="6"/>
        <v>0</v>
      </c>
      <c r="T26" s="32">
        <f t="shared" ca="1" si="3"/>
        <v>0</v>
      </c>
      <c r="U26" s="32">
        <f t="shared" ca="1" si="3"/>
        <v>0</v>
      </c>
      <c r="V26">
        <f t="shared" ca="1" si="3"/>
        <v>0</v>
      </c>
      <c r="W26">
        <f t="shared" ca="1" si="1"/>
        <v>0</v>
      </c>
    </row>
    <row r="27" spans="1:23">
      <c r="A27" s="79" t="s">
        <v>404</v>
      </c>
      <c r="F27">
        <f t="shared" ca="1" si="2"/>
        <v>0</v>
      </c>
      <c r="G27">
        <f t="shared" ca="1" si="5"/>
        <v>0</v>
      </c>
      <c r="H27">
        <f t="shared" ca="1" si="5"/>
        <v>0</v>
      </c>
      <c r="I27">
        <f t="shared" ca="1" si="5"/>
        <v>0</v>
      </c>
      <c r="J27">
        <f t="shared" ca="1" si="5"/>
        <v>0</v>
      </c>
      <c r="K27">
        <f t="shared" ca="1" si="5"/>
        <v>0</v>
      </c>
      <c r="L27">
        <f t="shared" ca="1" si="5"/>
        <v>0</v>
      </c>
      <c r="M27" s="32">
        <f t="shared" ca="1" si="5"/>
        <v>0</v>
      </c>
      <c r="N27" s="32">
        <f t="shared" ca="1" si="5"/>
        <v>0</v>
      </c>
      <c r="O27" s="32">
        <f t="shared" ca="1" si="5"/>
        <v>0</v>
      </c>
      <c r="P27">
        <f t="shared" ca="1" si="5"/>
        <v>0</v>
      </c>
      <c r="Q27">
        <f t="shared" ca="1" si="5"/>
        <v>0</v>
      </c>
      <c r="R27" s="32">
        <f t="shared" ca="1" si="6"/>
        <v>0</v>
      </c>
      <c r="S27">
        <f t="shared" ca="1" si="6"/>
        <v>0</v>
      </c>
      <c r="T27" s="32">
        <f t="shared" ca="1" si="3"/>
        <v>0</v>
      </c>
      <c r="U27" s="32">
        <f t="shared" ca="1" si="3"/>
        <v>0</v>
      </c>
      <c r="V27">
        <f t="shared" ca="1" si="3"/>
        <v>0</v>
      </c>
      <c r="W27">
        <f t="shared" ca="1" si="1"/>
        <v>0</v>
      </c>
    </row>
    <row r="28" spans="1:23">
      <c r="A28" s="80" t="s">
        <v>358</v>
      </c>
      <c r="F28">
        <f t="shared" ca="1" si="2"/>
        <v>0</v>
      </c>
      <c r="G28">
        <f t="shared" ca="1" si="5"/>
        <v>0</v>
      </c>
      <c r="H28">
        <f t="shared" ca="1" si="5"/>
        <v>0</v>
      </c>
      <c r="I28">
        <f t="shared" ca="1" si="5"/>
        <v>0</v>
      </c>
      <c r="J28">
        <f t="shared" ca="1" si="5"/>
        <v>0</v>
      </c>
      <c r="K28">
        <f t="shared" ca="1" si="5"/>
        <v>0</v>
      </c>
      <c r="L28">
        <f t="shared" ca="1" si="5"/>
        <v>0</v>
      </c>
      <c r="M28" s="32">
        <f t="shared" ca="1" si="5"/>
        <v>0</v>
      </c>
      <c r="N28" s="32">
        <f t="shared" ca="1" si="5"/>
        <v>0</v>
      </c>
      <c r="O28" s="32">
        <f t="shared" ca="1" si="5"/>
        <v>0</v>
      </c>
      <c r="P28">
        <f t="shared" ca="1" si="5"/>
        <v>0</v>
      </c>
      <c r="Q28">
        <f t="shared" ca="1" si="5"/>
        <v>0</v>
      </c>
      <c r="R28" s="32">
        <f t="shared" ca="1" si="6"/>
        <v>0</v>
      </c>
      <c r="S28">
        <f t="shared" ca="1" si="6"/>
        <v>0</v>
      </c>
      <c r="T28" s="32">
        <f t="shared" ca="1" si="3"/>
        <v>0</v>
      </c>
      <c r="U28" s="32">
        <f t="shared" ca="1" si="3"/>
        <v>0</v>
      </c>
      <c r="V28">
        <f t="shared" ca="1" si="3"/>
        <v>0</v>
      </c>
      <c r="W28">
        <f t="shared" ca="1" si="1"/>
        <v>0</v>
      </c>
    </row>
    <row r="29" spans="1:23">
      <c r="A29" s="81">
        <v>1</v>
      </c>
      <c r="F29">
        <f t="shared" ca="1" si="2"/>
        <v>0</v>
      </c>
      <c r="G29">
        <f t="shared" ca="1" si="5"/>
        <v>0</v>
      </c>
      <c r="H29">
        <f t="shared" ca="1" si="5"/>
        <v>0</v>
      </c>
      <c r="I29">
        <f t="shared" ca="1" si="5"/>
        <v>0</v>
      </c>
      <c r="J29">
        <f t="shared" ca="1" si="5"/>
        <v>0</v>
      </c>
      <c r="K29">
        <f t="shared" ca="1" si="5"/>
        <v>0</v>
      </c>
      <c r="L29">
        <f t="shared" ca="1" si="5"/>
        <v>0</v>
      </c>
      <c r="M29" s="32">
        <f t="shared" ca="1" si="5"/>
        <v>0</v>
      </c>
      <c r="N29" s="32">
        <f t="shared" ca="1" si="5"/>
        <v>0</v>
      </c>
      <c r="O29" s="32">
        <f t="shared" ca="1" si="5"/>
        <v>0</v>
      </c>
      <c r="P29">
        <f t="shared" ca="1" si="5"/>
        <v>0</v>
      </c>
      <c r="Q29">
        <f t="shared" ca="1" si="5"/>
        <v>0</v>
      </c>
      <c r="R29" s="32">
        <f t="shared" ca="1" si="6"/>
        <v>0</v>
      </c>
      <c r="S29">
        <f t="shared" ca="1" si="6"/>
        <v>0</v>
      </c>
      <c r="T29" s="32">
        <f t="shared" ca="1" si="3"/>
        <v>0</v>
      </c>
      <c r="U29" s="32">
        <f t="shared" ca="1" si="3"/>
        <v>0</v>
      </c>
      <c r="V29">
        <f t="shared" ca="1" si="3"/>
        <v>0</v>
      </c>
      <c r="W29">
        <f t="shared" ca="1" si="1"/>
        <v>0</v>
      </c>
    </row>
    <row r="30" spans="1:23">
      <c r="A30" s="185">
        <v>41307</v>
      </c>
      <c r="F30">
        <f t="shared" ca="1" si="2"/>
        <v>0</v>
      </c>
      <c r="G30">
        <f t="shared" ca="1" si="5"/>
        <v>0</v>
      </c>
      <c r="H30">
        <f t="shared" ca="1" si="5"/>
        <v>0</v>
      </c>
      <c r="I30">
        <f t="shared" ca="1" si="5"/>
        <v>0</v>
      </c>
      <c r="J30">
        <f t="shared" ca="1" si="5"/>
        <v>0</v>
      </c>
      <c r="K30">
        <f t="shared" ca="1" si="5"/>
        <v>0</v>
      </c>
      <c r="L30">
        <f t="shared" ca="1" si="5"/>
        <v>0</v>
      </c>
      <c r="M30" s="32">
        <f t="shared" ca="1" si="5"/>
        <v>0</v>
      </c>
      <c r="N30" s="32">
        <f t="shared" ca="1" si="5"/>
        <v>0</v>
      </c>
      <c r="O30" s="32">
        <f t="shared" ca="1" si="5"/>
        <v>0</v>
      </c>
      <c r="P30">
        <f t="shared" ca="1" si="5"/>
        <v>0</v>
      </c>
      <c r="Q30">
        <f t="shared" ca="1" si="5"/>
        <v>0</v>
      </c>
      <c r="R30" s="32">
        <f t="shared" ca="1" si="6"/>
        <v>0</v>
      </c>
      <c r="S30">
        <f t="shared" ca="1" si="6"/>
        <v>0</v>
      </c>
      <c r="T30" s="32">
        <f t="shared" ca="1" si="3"/>
        <v>0</v>
      </c>
      <c r="U30" s="32">
        <f t="shared" ca="1" si="3"/>
        <v>0</v>
      </c>
      <c r="V30">
        <f t="shared" ca="1" si="3"/>
        <v>0</v>
      </c>
      <c r="W30">
        <f t="shared" ca="1" si="1"/>
        <v>0</v>
      </c>
    </row>
    <row r="31" spans="1:23">
      <c r="A31" s="89">
        <v>41289</v>
      </c>
      <c r="F31">
        <f t="shared" ca="1" si="2"/>
        <v>0</v>
      </c>
      <c r="G31">
        <f t="shared" ca="1" si="5"/>
        <v>0</v>
      </c>
      <c r="H31">
        <f t="shared" ca="1" si="5"/>
        <v>0</v>
      </c>
      <c r="I31">
        <f t="shared" ca="1" si="5"/>
        <v>0</v>
      </c>
      <c r="J31">
        <f t="shared" ca="1" si="5"/>
        <v>0</v>
      </c>
      <c r="K31">
        <f t="shared" ca="1" si="5"/>
        <v>0</v>
      </c>
      <c r="L31">
        <f t="shared" ca="1" si="5"/>
        <v>0</v>
      </c>
      <c r="M31" s="32">
        <f t="shared" ca="1" si="5"/>
        <v>0</v>
      </c>
      <c r="N31" s="32">
        <f t="shared" ca="1" si="5"/>
        <v>0</v>
      </c>
      <c r="O31" s="32">
        <f t="shared" ca="1" si="5"/>
        <v>0</v>
      </c>
      <c r="P31">
        <f t="shared" ca="1" si="5"/>
        <v>0</v>
      </c>
      <c r="Q31">
        <f t="shared" ca="1" si="5"/>
        <v>0</v>
      </c>
      <c r="R31" s="32">
        <f t="shared" ca="1" si="6"/>
        <v>0</v>
      </c>
      <c r="S31">
        <f t="shared" ca="1" si="6"/>
        <v>0</v>
      </c>
      <c r="T31" s="32">
        <f t="shared" ca="1" si="3"/>
        <v>0</v>
      </c>
      <c r="U31" s="32">
        <f t="shared" ca="1" si="3"/>
        <v>0</v>
      </c>
      <c r="V31">
        <f t="shared" ca="1" si="3"/>
        <v>0</v>
      </c>
      <c r="W31">
        <f t="shared" ca="1" si="1"/>
        <v>0</v>
      </c>
    </row>
    <row r="32" spans="1:23">
      <c r="A32" s="84">
        <v>41294</v>
      </c>
      <c r="F32">
        <f t="shared" ca="1" si="2"/>
        <v>0</v>
      </c>
      <c r="G32">
        <f t="shared" ca="1" si="5"/>
        <v>0</v>
      </c>
      <c r="H32">
        <f t="shared" ca="1" si="5"/>
        <v>0</v>
      </c>
      <c r="I32">
        <f t="shared" ca="1" si="5"/>
        <v>0</v>
      </c>
      <c r="J32">
        <f t="shared" ca="1" si="5"/>
        <v>0</v>
      </c>
      <c r="K32">
        <f t="shared" ca="1" si="5"/>
        <v>0</v>
      </c>
      <c r="L32">
        <f t="shared" ca="1" si="5"/>
        <v>0</v>
      </c>
      <c r="M32" s="32">
        <f t="shared" ca="1" si="5"/>
        <v>0</v>
      </c>
      <c r="N32" s="32">
        <f t="shared" ca="1" si="5"/>
        <v>0</v>
      </c>
      <c r="O32" s="32">
        <f t="shared" ca="1" si="5"/>
        <v>0</v>
      </c>
      <c r="P32">
        <f t="shared" ca="1" si="5"/>
        <v>0</v>
      </c>
      <c r="Q32">
        <f t="shared" ca="1" si="5"/>
        <v>0</v>
      </c>
      <c r="R32" s="32">
        <f t="shared" ca="1" si="6"/>
        <v>0</v>
      </c>
      <c r="S32">
        <f t="shared" ca="1" si="6"/>
        <v>0</v>
      </c>
      <c r="T32" s="32">
        <f t="shared" ca="1" si="3"/>
        <v>0</v>
      </c>
      <c r="U32" s="32">
        <f t="shared" ca="1" si="3"/>
        <v>0</v>
      </c>
      <c r="V32">
        <f t="shared" ca="1" si="3"/>
        <v>0</v>
      </c>
      <c r="W32">
        <f t="shared" ca="1" si="1"/>
        <v>0</v>
      </c>
    </row>
    <row r="33" spans="1:23">
      <c r="A33" s="85">
        <v>1</v>
      </c>
      <c r="F33">
        <f t="shared" ca="1" si="2"/>
        <v>0</v>
      </c>
      <c r="G33">
        <f t="shared" ca="1" si="5"/>
        <v>0</v>
      </c>
      <c r="H33">
        <f t="shared" ca="1" si="5"/>
        <v>0</v>
      </c>
      <c r="I33">
        <f t="shared" ca="1" si="5"/>
        <v>0</v>
      </c>
      <c r="J33">
        <f t="shared" ca="1" si="5"/>
        <v>0</v>
      </c>
      <c r="K33">
        <f t="shared" ca="1" si="5"/>
        <v>0</v>
      </c>
      <c r="L33">
        <f t="shared" ca="1" si="5"/>
        <v>0</v>
      </c>
      <c r="M33" s="32">
        <f t="shared" ca="1" si="5"/>
        <v>0</v>
      </c>
      <c r="N33" s="32">
        <f t="shared" ca="1" si="5"/>
        <v>0</v>
      </c>
      <c r="O33" s="32">
        <f t="shared" ca="1" si="5"/>
        <v>0</v>
      </c>
      <c r="P33">
        <f t="shared" ca="1" si="5"/>
        <v>0</v>
      </c>
      <c r="Q33">
        <f t="shared" ca="1" si="5"/>
        <v>0</v>
      </c>
      <c r="R33" s="32">
        <f t="shared" ca="1" si="6"/>
        <v>0</v>
      </c>
      <c r="S33">
        <f t="shared" ca="1" si="6"/>
        <v>0</v>
      </c>
      <c r="T33" s="32">
        <f t="shared" ca="1" si="3"/>
        <v>0</v>
      </c>
      <c r="U33" s="32">
        <f t="shared" ca="1" si="3"/>
        <v>0</v>
      </c>
      <c r="V33">
        <f t="shared" ca="1" si="3"/>
        <v>0</v>
      </c>
      <c r="W33">
        <f t="shared" ca="1" si="1"/>
        <v>0</v>
      </c>
    </row>
    <row r="34" spans="1:23">
      <c r="A34" s="86" t="s">
        <v>404</v>
      </c>
      <c r="F34">
        <f t="shared" ca="1" si="2"/>
        <v>0</v>
      </c>
      <c r="G34">
        <f t="shared" ca="1" si="5"/>
        <v>0</v>
      </c>
      <c r="H34">
        <f t="shared" ca="1" si="5"/>
        <v>0</v>
      </c>
      <c r="I34">
        <f t="shared" ca="1" si="5"/>
        <v>0</v>
      </c>
      <c r="J34">
        <f t="shared" ca="1" si="5"/>
        <v>0</v>
      </c>
      <c r="K34">
        <f t="shared" ca="1" si="5"/>
        <v>0</v>
      </c>
      <c r="L34">
        <f t="shared" ca="1" si="5"/>
        <v>0</v>
      </c>
      <c r="M34" s="32">
        <f t="shared" ca="1" si="5"/>
        <v>0</v>
      </c>
      <c r="N34" s="32">
        <f t="shared" ca="1" si="5"/>
        <v>0</v>
      </c>
      <c r="O34" s="32">
        <f t="shared" ca="1" si="5"/>
        <v>0</v>
      </c>
      <c r="P34">
        <f t="shared" ca="1" si="5"/>
        <v>0</v>
      </c>
      <c r="Q34">
        <f t="shared" ca="1" si="5"/>
        <v>0</v>
      </c>
      <c r="R34" s="32">
        <f t="shared" ca="1" si="6"/>
        <v>0</v>
      </c>
      <c r="S34">
        <f t="shared" ca="1" si="6"/>
        <v>0</v>
      </c>
      <c r="T34" s="32">
        <f t="shared" ca="1" si="3"/>
        <v>0</v>
      </c>
      <c r="U34" s="32">
        <f t="shared" ca="1" si="3"/>
        <v>0</v>
      </c>
      <c r="V34">
        <f t="shared" ca="1" si="3"/>
        <v>0</v>
      </c>
      <c r="W34">
        <f t="shared" ca="1" si="1"/>
        <v>0</v>
      </c>
    </row>
    <row r="35" spans="1:23">
      <c r="A35" s="186">
        <v>41307</v>
      </c>
      <c r="F35">
        <f t="shared" ca="1" si="2"/>
        <v>0</v>
      </c>
      <c r="G35">
        <f t="shared" ca="1" si="5"/>
        <v>0</v>
      </c>
      <c r="H35">
        <f t="shared" ca="1" si="5"/>
        <v>0</v>
      </c>
      <c r="I35">
        <f t="shared" ca="1" si="5"/>
        <v>0</v>
      </c>
      <c r="J35">
        <f t="shared" ca="1" si="5"/>
        <v>0</v>
      </c>
      <c r="K35">
        <f t="shared" ca="1" si="5"/>
        <v>0</v>
      </c>
      <c r="L35">
        <f t="shared" ca="1" si="5"/>
        <v>0</v>
      </c>
      <c r="M35" s="32">
        <f t="shared" ca="1" si="5"/>
        <v>0</v>
      </c>
      <c r="N35" s="32">
        <f t="shared" ca="1" si="5"/>
        <v>0</v>
      </c>
      <c r="O35" s="32">
        <f t="shared" ca="1" si="5"/>
        <v>0</v>
      </c>
      <c r="P35">
        <f t="shared" ca="1" si="5"/>
        <v>0</v>
      </c>
      <c r="Q35">
        <f t="shared" ca="1" si="5"/>
        <v>0</v>
      </c>
      <c r="R35" s="32">
        <f t="shared" ca="1" si="6"/>
        <v>0</v>
      </c>
      <c r="S35">
        <f t="shared" ca="1" si="6"/>
        <v>0</v>
      </c>
      <c r="T35" s="32">
        <f t="shared" ca="1" si="3"/>
        <v>0</v>
      </c>
      <c r="U35" s="32">
        <f t="shared" ca="1" si="3"/>
        <v>0</v>
      </c>
      <c r="V35">
        <f t="shared" ca="1" si="3"/>
        <v>0</v>
      </c>
      <c r="W35">
        <f t="shared" ca="1" si="1"/>
        <v>0</v>
      </c>
    </row>
    <row r="36" spans="1:23">
      <c r="A36" s="123">
        <v>40</v>
      </c>
      <c r="F36">
        <f t="shared" ca="1" si="2"/>
        <v>0</v>
      </c>
      <c r="G36">
        <f t="shared" ca="1" si="5"/>
        <v>0</v>
      </c>
      <c r="H36">
        <f t="shared" ca="1" si="5"/>
        <v>0</v>
      </c>
      <c r="I36">
        <f t="shared" ca="1" si="5"/>
        <v>0</v>
      </c>
      <c r="J36">
        <f t="shared" ca="1" si="5"/>
        <v>0</v>
      </c>
      <c r="K36">
        <f t="shared" ca="1" si="5"/>
        <v>0</v>
      </c>
      <c r="L36">
        <f t="shared" ca="1" si="5"/>
        <v>0</v>
      </c>
      <c r="M36" s="32">
        <f t="shared" ca="1" si="5"/>
        <v>0</v>
      </c>
      <c r="N36" s="32">
        <f t="shared" ca="1" si="5"/>
        <v>0</v>
      </c>
      <c r="O36" s="32">
        <f t="shared" ca="1" si="5"/>
        <v>0</v>
      </c>
      <c r="P36">
        <f t="shared" ca="1" si="5"/>
        <v>0</v>
      </c>
      <c r="Q36">
        <f t="shared" ca="1" si="5"/>
        <v>0</v>
      </c>
      <c r="R36" s="32">
        <f t="shared" ca="1" si="6"/>
        <v>0</v>
      </c>
      <c r="S36">
        <f t="shared" ca="1" si="6"/>
        <v>0</v>
      </c>
      <c r="T36" s="32">
        <f t="shared" ca="1" si="3"/>
        <v>0</v>
      </c>
      <c r="U36" s="32">
        <f t="shared" ca="1" si="3"/>
        <v>0</v>
      </c>
      <c r="V36">
        <f t="shared" ca="1" si="3"/>
        <v>0</v>
      </c>
      <c r="W36">
        <f t="shared" ca="1" si="1"/>
        <v>0</v>
      </c>
    </row>
    <row r="37" spans="1:23">
      <c r="A37" s="188">
        <v>41333</v>
      </c>
      <c r="F37">
        <f t="shared" ca="1" si="2"/>
        <v>0</v>
      </c>
      <c r="G37">
        <f t="shared" ca="1" si="5"/>
        <v>0</v>
      </c>
      <c r="H37">
        <f t="shared" ca="1" si="5"/>
        <v>0</v>
      </c>
      <c r="I37">
        <f t="shared" ca="1" si="5"/>
        <v>0</v>
      </c>
      <c r="J37">
        <f t="shared" ca="1" si="5"/>
        <v>0</v>
      </c>
      <c r="K37">
        <f t="shared" ca="1" si="5"/>
        <v>0</v>
      </c>
      <c r="L37">
        <f t="shared" ca="1" si="5"/>
        <v>0</v>
      </c>
      <c r="M37" s="32">
        <f t="shared" ca="1" si="5"/>
        <v>0</v>
      </c>
      <c r="N37" s="32">
        <f t="shared" ca="1" si="5"/>
        <v>0</v>
      </c>
      <c r="O37" s="32">
        <f t="shared" ca="1" si="5"/>
        <v>0</v>
      </c>
      <c r="P37">
        <f t="shared" ca="1" si="5"/>
        <v>0</v>
      </c>
      <c r="Q37">
        <f t="shared" ca="1" si="5"/>
        <v>0</v>
      </c>
      <c r="R37" s="32">
        <f t="shared" ca="1" si="6"/>
        <v>0</v>
      </c>
      <c r="S37">
        <f t="shared" ca="1" si="6"/>
        <v>0</v>
      </c>
      <c r="T37" s="32">
        <f t="shared" ca="1" si="3"/>
        <v>0</v>
      </c>
      <c r="U37" s="32">
        <f t="shared" ca="1" si="3"/>
        <v>0</v>
      </c>
      <c r="V37">
        <f t="shared" ca="1" si="3"/>
        <v>0</v>
      </c>
      <c r="W37">
        <f t="shared" ca="1" si="1"/>
        <v>0</v>
      </c>
    </row>
    <row r="38" spans="1:23">
      <c r="A38" s="189">
        <v>41363</v>
      </c>
      <c r="F38">
        <f t="shared" ca="1" si="2"/>
        <v>0</v>
      </c>
      <c r="G38">
        <f t="shared" ca="1" si="5"/>
        <v>0</v>
      </c>
      <c r="H38">
        <f t="shared" ca="1" si="5"/>
        <v>0</v>
      </c>
      <c r="I38">
        <f t="shared" ca="1" si="5"/>
        <v>0</v>
      </c>
      <c r="J38">
        <f t="shared" ca="1" si="5"/>
        <v>0</v>
      </c>
      <c r="K38">
        <f t="shared" ca="1" si="5"/>
        <v>0</v>
      </c>
      <c r="L38">
        <f t="shared" ca="1" si="5"/>
        <v>0</v>
      </c>
      <c r="M38" s="32">
        <f t="shared" ca="1" si="5"/>
        <v>0</v>
      </c>
      <c r="N38" s="32">
        <f t="shared" ca="1" si="5"/>
        <v>0</v>
      </c>
      <c r="O38" s="32">
        <f t="shared" ca="1" si="5"/>
        <v>0</v>
      </c>
      <c r="P38">
        <f t="shared" ca="1" si="5"/>
        <v>0</v>
      </c>
      <c r="Q38">
        <f t="shared" ca="1" si="5"/>
        <v>0</v>
      </c>
      <c r="R38" s="32">
        <f t="shared" ca="1" si="6"/>
        <v>0</v>
      </c>
      <c r="S38">
        <f t="shared" ca="1" si="6"/>
        <v>0</v>
      </c>
      <c r="T38" s="32">
        <f t="shared" ca="1" si="3"/>
        <v>0</v>
      </c>
      <c r="U38" s="32">
        <f t="shared" ca="1" si="3"/>
        <v>0</v>
      </c>
      <c r="V38">
        <f t="shared" ca="1" si="3"/>
        <v>0</v>
      </c>
      <c r="W38">
        <f t="shared" ca="1" si="1"/>
        <v>0</v>
      </c>
    </row>
    <row r="39" spans="1:23">
      <c r="A39" s="190" t="s">
        <v>481</v>
      </c>
      <c r="F39">
        <f t="shared" ca="1" si="2"/>
        <v>0</v>
      </c>
      <c r="G39">
        <f t="shared" ca="1" si="5"/>
        <v>0</v>
      </c>
      <c r="H39">
        <f t="shared" ca="1" si="5"/>
        <v>0</v>
      </c>
      <c r="I39">
        <f t="shared" ca="1" si="5"/>
        <v>0</v>
      </c>
      <c r="J39">
        <f t="shared" ca="1" si="5"/>
        <v>0</v>
      </c>
      <c r="K39">
        <f t="shared" ca="1" si="5"/>
        <v>0</v>
      </c>
      <c r="L39">
        <f t="shared" ca="1" si="5"/>
        <v>0</v>
      </c>
      <c r="M39" s="32">
        <f t="shared" ca="1" si="5"/>
        <v>0</v>
      </c>
      <c r="N39" s="32">
        <f t="shared" ca="1" si="5"/>
        <v>0</v>
      </c>
      <c r="O39" s="32">
        <f t="shared" ca="1" si="5"/>
        <v>0</v>
      </c>
      <c r="P39">
        <f t="shared" ca="1" si="5"/>
        <v>0</v>
      </c>
      <c r="Q39">
        <f t="shared" ca="1" si="5"/>
        <v>0</v>
      </c>
      <c r="R39" s="32">
        <f t="shared" ca="1" si="6"/>
        <v>0</v>
      </c>
      <c r="S39">
        <f t="shared" ca="1" si="6"/>
        <v>0</v>
      </c>
      <c r="T39" s="32">
        <f t="shared" ca="1" si="3"/>
        <v>0</v>
      </c>
      <c r="U39" s="32">
        <f t="shared" ca="1" si="3"/>
        <v>0</v>
      </c>
      <c r="V39">
        <f t="shared" ca="1" si="3"/>
        <v>0</v>
      </c>
      <c r="W39">
        <f t="shared" ca="1" si="1"/>
        <v>0</v>
      </c>
    </row>
    <row r="40" spans="1:23">
      <c r="A40" s="191">
        <v>600</v>
      </c>
      <c r="F40">
        <f t="shared" ca="1" si="2"/>
        <v>0</v>
      </c>
      <c r="G40">
        <f t="shared" ca="1" si="5"/>
        <v>0</v>
      </c>
      <c r="H40">
        <f t="shared" ca="1" si="5"/>
        <v>0</v>
      </c>
      <c r="I40">
        <f t="shared" ref="G40:P63" ca="1" si="7">OFFSET($A$1,$D$4+COLUMN()-$D$6+$D$2*(ROW()-$D$8),0)</f>
        <v>0</v>
      </c>
      <c r="J40">
        <f t="shared" ca="1" si="7"/>
        <v>0</v>
      </c>
      <c r="K40">
        <f t="shared" ca="1" si="7"/>
        <v>0</v>
      </c>
      <c r="L40">
        <f t="shared" ca="1" si="7"/>
        <v>0</v>
      </c>
      <c r="M40" s="32">
        <f t="shared" ca="1" si="7"/>
        <v>0</v>
      </c>
      <c r="N40" s="32">
        <f t="shared" ca="1" si="7"/>
        <v>0</v>
      </c>
      <c r="O40" s="32">
        <f t="shared" ca="1" si="7"/>
        <v>0</v>
      </c>
      <c r="P40">
        <f t="shared" ca="1" si="7"/>
        <v>0</v>
      </c>
      <c r="Q40">
        <f t="shared" ca="1" si="5"/>
        <v>0</v>
      </c>
      <c r="R40" s="32">
        <f t="shared" ca="1" si="6"/>
        <v>0</v>
      </c>
      <c r="S40">
        <f t="shared" ca="1" si="6"/>
        <v>0</v>
      </c>
      <c r="T40" s="32">
        <f t="shared" ca="1" si="3"/>
        <v>0</v>
      </c>
      <c r="U40" s="32">
        <f t="shared" ca="1" si="3"/>
        <v>0</v>
      </c>
      <c r="V40">
        <f t="shared" ca="1" si="3"/>
        <v>0</v>
      </c>
      <c r="W40">
        <f t="shared" ca="1" si="1"/>
        <v>0</v>
      </c>
    </row>
    <row r="41" spans="1:23">
      <c r="A41" s="75" t="s">
        <v>363</v>
      </c>
      <c r="F41">
        <f t="shared" ca="1" si="2"/>
        <v>0</v>
      </c>
      <c r="G41">
        <f t="shared" ca="1" si="7"/>
        <v>0</v>
      </c>
      <c r="H41">
        <f t="shared" ca="1" si="7"/>
        <v>0</v>
      </c>
      <c r="I41">
        <f t="shared" ca="1" si="7"/>
        <v>0</v>
      </c>
      <c r="J41">
        <f t="shared" ca="1" si="7"/>
        <v>0</v>
      </c>
      <c r="K41">
        <f t="shared" ca="1" si="7"/>
        <v>0</v>
      </c>
      <c r="L41">
        <f t="shared" ca="1" si="7"/>
        <v>0</v>
      </c>
      <c r="M41" s="32">
        <f t="shared" ca="1" si="7"/>
        <v>0</v>
      </c>
      <c r="N41" s="32">
        <f t="shared" ca="1" si="7"/>
        <v>0</v>
      </c>
      <c r="O41" s="32">
        <f t="shared" ca="1" si="7"/>
        <v>0</v>
      </c>
      <c r="P41">
        <f t="shared" ca="1" si="7"/>
        <v>0</v>
      </c>
      <c r="Q41">
        <f t="shared" ref="Q41:W104" ca="1" si="8">OFFSET($A$1,$D$4+COLUMN()-$D$6+$D$2*(ROW()-$D$8),0)</f>
        <v>0</v>
      </c>
      <c r="R41" s="32">
        <f t="shared" ca="1" si="6"/>
        <v>0</v>
      </c>
      <c r="S41">
        <f t="shared" ca="1" si="6"/>
        <v>0</v>
      </c>
      <c r="T41" s="32">
        <f t="shared" ca="1" si="3"/>
        <v>0</v>
      </c>
      <c r="U41" s="32">
        <f t="shared" ca="1" si="3"/>
        <v>0</v>
      </c>
      <c r="V41">
        <f t="shared" ca="1" si="3"/>
        <v>0</v>
      </c>
      <c r="W41">
        <f t="shared" ca="1" si="1"/>
        <v>0</v>
      </c>
    </row>
    <row r="42" spans="1:23">
      <c r="A42" s="76" t="s">
        <v>364</v>
      </c>
      <c r="F42">
        <f t="shared" ca="1" si="2"/>
        <v>0</v>
      </c>
      <c r="G42">
        <f t="shared" ca="1" si="7"/>
        <v>0</v>
      </c>
      <c r="H42">
        <f t="shared" ca="1" si="7"/>
        <v>0</v>
      </c>
      <c r="I42">
        <f t="shared" ca="1" si="7"/>
        <v>0</v>
      </c>
      <c r="J42">
        <f t="shared" ca="1" si="7"/>
        <v>0</v>
      </c>
      <c r="K42">
        <f t="shared" ca="1" si="7"/>
        <v>0</v>
      </c>
      <c r="L42">
        <f t="shared" ca="1" si="7"/>
        <v>0</v>
      </c>
      <c r="M42" s="32">
        <f t="shared" ca="1" si="7"/>
        <v>0</v>
      </c>
      <c r="N42" s="32">
        <f t="shared" ca="1" si="7"/>
        <v>0</v>
      </c>
      <c r="O42" s="32">
        <f t="shared" ca="1" si="7"/>
        <v>0</v>
      </c>
      <c r="P42">
        <f t="shared" ca="1" si="7"/>
        <v>0</v>
      </c>
      <c r="Q42">
        <f t="shared" ca="1" si="8"/>
        <v>0</v>
      </c>
      <c r="R42" s="32">
        <f t="shared" ca="1" si="6"/>
        <v>0</v>
      </c>
      <c r="S42">
        <f t="shared" ca="1" si="6"/>
        <v>0</v>
      </c>
      <c r="T42" s="32">
        <f t="shared" ca="1" si="3"/>
        <v>0</v>
      </c>
      <c r="U42" s="32">
        <f t="shared" ca="1" si="3"/>
        <v>0</v>
      </c>
      <c r="V42">
        <f t="shared" ca="1" si="3"/>
        <v>0</v>
      </c>
      <c r="W42">
        <f t="shared" ca="1" si="1"/>
        <v>0</v>
      </c>
    </row>
    <row r="43" spans="1:23">
      <c r="A43" s="77" t="s">
        <v>408</v>
      </c>
      <c r="F43">
        <f t="shared" ca="1" si="2"/>
        <v>0</v>
      </c>
      <c r="G43">
        <f t="shared" ca="1" si="7"/>
        <v>0</v>
      </c>
      <c r="H43">
        <f t="shared" ca="1" si="7"/>
        <v>0</v>
      </c>
      <c r="I43">
        <f t="shared" ca="1" si="7"/>
        <v>0</v>
      </c>
      <c r="J43">
        <f t="shared" ca="1" si="7"/>
        <v>0</v>
      </c>
      <c r="K43">
        <f t="shared" ca="1" si="7"/>
        <v>0</v>
      </c>
      <c r="L43">
        <f t="shared" ca="1" si="7"/>
        <v>0</v>
      </c>
      <c r="M43" s="32">
        <f t="shared" ca="1" si="7"/>
        <v>0</v>
      </c>
      <c r="N43" s="32">
        <f t="shared" ca="1" si="7"/>
        <v>0</v>
      </c>
      <c r="O43" s="32">
        <f t="shared" ca="1" si="7"/>
        <v>0</v>
      </c>
      <c r="P43">
        <f t="shared" ca="1" si="7"/>
        <v>0</v>
      </c>
      <c r="Q43">
        <f t="shared" ca="1" si="8"/>
        <v>0</v>
      </c>
      <c r="R43" s="32">
        <f t="shared" ca="1" si="6"/>
        <v>0</v>
      </c>
      <c r="S43">
        <f t="shared" ca="1" si="6"/>
        <v>0</v>
      </c>
      <c r="T43" s="32">
        <f t="shared" ca="1" si="3"/>
        <v>0</v>
      </c>
      <c r="U43" s="32">
        <f t="shared" ca="1" si="3"/>
        <v>0</v>
      </c>
      <c r="V43">
        <f t="shared" ca="1" si="3"/>
        <v>0</v>
      </c>
      <c r="W43">
        <f t="shared" ca="1" si="1"/>
        <v>0</v>
      </c>
    </row>
    <row r="44" spans="1:23">
      <c r="A44" s="78" t="s">
        <v>370</v>
      </c>
      <c r="F44">
        <f t="shared" ca="1" si="2"/>
        <v>0</v>
      </c>
      <c r="G44">
        <f t="shared" ca="1" si="7"/>
        <v>0</v>
      </c>
      <c r="H44">
        <f t="shared" ca="1" si="7"/>
        <v>0</v>
      </c>
      <c r="I44">
        <f t="shared" ca="1" si="7"/>
        <v>0</v>
      </c>
      <c r="J44">
        <f t="shared" ca="1" si="7"/>
        <v>0</v>
      </c>
      <c r="K44">
        <f t="shared" ca="1" si="7"/>
        <v>0</v>
      </c>
      <c r="L44">
        <f t="shared" ca="1" si="7"/>
        <v>0</v>
      </c>
      <c r="M44" s="32">
        <f t="shared" ca="1" si="7"/>
        <v>0</v>
      </c>
      <c r="N44" s="32">
        <f t="shared" ca="1" si="7"/>
        <v>0</v>
      </c>
      <c r="O44" s="32">
        <f t="shared" ca="1" si="7"/>
        <v>0</v>
      </c>
      <c r="P44">
        <f t="shared" ca="1" si="7"/>
        <v>0</v>
      </c>
      <c r="Q44">
        <f t="shared" ca="1" si="8"/>
        <v>0</v>
      </c>
      <c r="R44" s="32">
        <f t="shared" ca="1" si="6"/>
        <v>0</v>
      </c>
      <c r="S44">
        <f t="shared" ca="1" si="6"/>
        <v>0</v>
      </c>
      <c r="T44" s="32">
        <f t="shared" ca="1" si="3"/>
        <v>0</v>
      </c>
      <c r="U44" s="32">
        <f t="shared" ca="1" si="3"/>
        <v>0</v>
      </c>
      <c r="V44">
        <f t="shared" ca="1" si="3"/>
        <v>0</v>
      </c>
      <c r="W44">
        <f t="shared" ca="1" si="1"/>
        <v>0</v>
      </c>
    </row>
    <row r="45" spans="1:23">
      <c r="A45" s="79" t="s">
        <v>637</v>
      </c>
      <c r="F45">
        <f t="shared" ca="1" si="2"/>
        <v>0</v>
      </c>
      <c r="G45">
        <f t="shared" ca="1" si="7"/>
        <v>0</v>
      </c>
      <c r="H45">
        <f t="shared" ca="1" si="7"/>
        <v>0</v>
      </c>
      <c r="I45">
        <f t="shared" ca="1" si="7"/>
        <v>0</v>
      </c>
      <c r="J45">
        <f t="shared" ca="1" si="7"/>
        <v>0</v>
      </c>
      <c r="K45">
        <f t="shared" ca="1" si="7"/>
        <v>0</v>
      </c>
      <c r="L45">
        <f t="shared" ca="1" si="7"/>
        <v>0</v>
      </c>
      <c r="M45" s="32">
        <f t="shared" ca="1" si="7"/>
        <v>0</v>
      </c>
      <c r="N45" s="32">
        <f t="shared" ca="1" si="7"/>
        <v>0</v>
      </c>
      <c r="O45" s="32">
        <f t="shared" ca="1" si="7"/>
        <v>0</v>
      </c>
      <c r="P45">
        <f t="shared" ca="1" si="7"/>
        <v>0</v>
      </c>
      <c r="Q45">
        <f t="shared" ca="1" si="8"/>
        <v>0</v>
      </c>
      <c r="R45" s="32">
        <f t="shared" ca="1" si="6"/>
        <v>0</v>
      </c>
      <c r="S45">
        <f t="shared" ca="1" si="6"/>
        <v>0</v>
      </c>
      <c r="T45" s="32">
        <f t="shared" ca="1" si="3"/>
        <v>0</v>
      </c>
      <c r="U45" s="32">
        <f t="shared" ca="1" si="3"/>
        <v>0</v>
      </c>
      <c r="V45">
        <f t="shared" ca="1" si="3"/>
        <v>0</v>
      </c>
      <c r="W45">
        <f t="shared" ca="1" si="1"/>
        <v>0</v>
      </c>
    </row>
    <row r="46" spans="1:23">
      <c r="A46" s="80" t="s">
        <v>366</v>
      </c>
      <c r="F46">
        <f t="shared" ca="1" si="2"/>
        <v>0</v>
      </c>
      <c r="G46">
        <f t="shared" ca="1" si="7"/>
        <v>0</v>
      </c>
      <c r="H46">
        <f t="shared" ca="1" si="7"/>
        <v>0</v>
      </c>
      <c r="I46">
        <f t="shared" ca="1" si="7"/>
        <v>0</v>
      </c>
      <c r="J46">
        <f t="shared" ca="1" si="7"/>
        <v>0</v>
      </c>
      <c r="K46">
        <f t="shared" ca="1" si="7"/>
        <v>0</v>
      </c>
      <c r="L46">
        <f t="shared" ca="1" si="7"/>
        <v>0</v>
      </c>
      <c r="M46" s="32">
        <f t="shared" ca="1" si="7"/>
        <v>0</v>
      </c>
      <c r="N46" s="32">
        <f t="shared" ca="1" si="7"/>
        <v>0</v>
      </c>
      <c r="O46" s="32">
        <f t="shared" ca="1" si="7"/>
        <v>0</v>
      </c>
      <c r="P46">
        <f t="shared" ca="1" si="7"/>
        <v>0</v>
      </c>
      <c r="Q46">
        <f t="shared" ca="1" si="8"/>
        <v>0</v>
      </c>
      <c r="R46" s="32">
        <f t="shared" ca="1" si="6"/>
        <v>0</v>
      </c>
      <c r="S46">
        <f t="shared" ca="1" si="6"/>
        <v>0</v>
      </c>
      <c r="T46" s="32">
        <f t="shared" ca="1" si="3"/>
        <v>0</v>
      </c>
      <c r="U46" s="32">
        <f t="shared" ca="1" si="3"/>
        <v>0</v>
      </c>
      <c r="V46">
        <f t="shared" ca="1" si="3"/>
        <v>0</v>
      </c>
      <c r="W46">
        <f t="shared" ca="1" si="1"/>
        <v>0</v>
      </c>
    </row>
    <row r="47" spans="1:23">
      <c r="A47" s="81">
        <v>2</v>
      </c>
      <c r="F47">
        <f t="shared" ca="1" si="2"/>
        <v>0</v>
      </c>
      <c r="G47">
        <f t="shared" ca="1" si="7"/>
        <v>0</v>
      </c>
      <c r="H47">
        <f t="shared" ca="1" si="7"/>
        <v>0</v>
      </c>
      <c r="I47">
        <f t="shared" ca="1" si="7"/>
        <v>0</v>
      </c>
      <c r="J47">
        <f t="shared" ca="1" si="7"/>
        <v>0</v>
      </c>
      <c r="K47">
        <f t="shared" ca="1" si="7"/>
        <v>0</v>
      </c>
      <c r="L47">
        <f t="shared" ca="1" si="7"/>
        <v>0</v>
      </c>
      <c r="M47" s="32">
        <f t="shared" ca="1" si="7"/>
        <v>0</v>
      </c>
      <c r="N47" s="32">
        <f t="shared" ca="1" si="7"/>
        <v>0</v>
      </c>
      <c r="O47" s="32">
        <f t="shared" ca="1" si="7"/>
        <v>0</v>
      </c>
      <c r="P47">
        <f t="shared" ca="1" si="7"/>
        <v>0</v>
      </c>
      <c r="Q47">
        <f t="shared" ca="1" si="8"/>
        <v>0</v>
      </c>
      <c r="R47" s="32">
        <f t="shared" ca="1" si="6"/>
        <v>0</v>
      </c>
      <c r="S47">
        <f t="shared" ca="1" si="6"/>
        <v>0</v>
      </c>
      <c r="T47" s="32">
        <f t="shared" ca="1" si="3"/>
        <v>0</v>
      </c>
      <c r="U47" s="32">
        <f t="shared" ca="1" si="3"/>
        <v>0</v>
      </c>
      <c r="V47">
        <f t="shared" ca="1" si="3"/>
        <v>0</v>
      </c>
      <c r="W47">
        <f t="shared" ca="1" si="1"/>
        <v>0</v>
      </c>
    </row>
    <row r="48" spans="1:23">
      <c r="A48" s="185">
        <v>41308</v>
      </c>
      <c r="F48">
        <f t="shared" ca="1" si="2"/>
        <v>0</v>
      </c>
      <c r="G48">
        <f t="shared" ca="1" si="7"/>
        <v>0</v>
      </c>
      <c r="H48">
        <f t="shared" ca="1" si="7"/>
        <v>0</v>
      </c>
      <c r="I48">
        <f t="shared" ca="1" si="7"/>
        <v>0</v>
      </c>
      <c r="J48">
        <f t="shared" ca="1" si="7"/>
        <v>0</v>
      </c>
      <c r="K48">
        <f t="shared" ca="1" si="7"/>
        <v>0</v>
      </c>
      <c r="L48">
        <f t="shared" ca="1" si="7"/>
        <v>0</v>
      </c>
      <c r="M48" s="32">
        <f t="shared" ca="1" si="7"/>
        <v>0</v>
      </c>
      <c r="N48" s="32">
        <f t="shared" ca="1" si="7"/>
        <v>0</v>
      </c>
      <c r="O48" s="32">
        <f t="shared" ca="1" si="7"/>
        <v>0</v>
      </c>
      <c r="P48">
        <f t="shared" ca="1" si="7"/>
        <v>0</v>
      </c>
      <c r="Q48">
        <f t="shared" ca="1" si="8"/>
        <v>0</v>
      </c>
      <c r="R48" s="32">
        <f t="shared" ca="1" si="6"/>
        <v>0</v>
      </c>
      <c r="S48">
        <f t="shared" ca="1" si="6"/>
        <v>0</v>
      </c>
      <c r="T48" s="32">
        <f t="shared" ca="1" si="3"/>
        <v>0</v>
      </c>
      <c r="U48" s="32">
        <f t="shared" ca="1" si="3"/>
        <v>0</v>
      </c>
      <c r="V48">
        <f t="shared" ca="1" si="3"/>
        <v>0</v>
      </c>
      <c r="W48">
        <f t="shared" ca="1" si="1"/>
        <v>0</v>
      </c>
    </row>
    <row r="49" spans="1:23">
      <c r="A49" s="89">
        <v>41308</v>
      </c>
      <c r="F49">
        <f t="shared" ca="1" si="2"/>
        <v>0</v>
      </c>
      <c r="G49">
        <f t="shared" ca="1" si="7"/>
        <v>0</v>
      </c>
      <c r="H49">
        <f t="shared" ca="1" si="7"/>
        <v>0</v>
      </c>
      <c r="I49">
        <f t="shared" ca="1" si="7"/>
        <v>0</v>
      </c>
      <c r="J49">
        <f t="shared" ca="1" si="7"/>
        <v>0</v>
      </c>
      <c r="K49">
        <f t="shared" ca="1" si="7"/>
        <v>0</v>
      </c>
      <c r="L49">
        <f t="shared" ca="1" si="7"/>
        <v>0</v>
      </c>
      <c r="M49" s="32">
        <f t="shared" ca="1" si="7"/>
        <v>0</v>
      </c>
      <c r="N49" s="32">
        <f t="shared" ca="1" si="7"/>
        <v>0</v>
      </c>
      <c r="O49" s="32">
        <f t="shared" ca="1" si="7"/>
        <v>0</v>
      </c>
      <c r="P49">
        <f t="shared" ca="1" si="7"/>
        <v>0</v>
      </c>
      <c r="Q49">
        <f t="shared" ca="1" si="8"/>
        <v>0</v>
      </c>
      <c r="R49" s="32">
        <f t="shared" ca="1" si="6"/>
        <v>0</v>
      </c>
      <c r="S49">
        <f t="shared" ca="1" si="6"/>
        <v>0</v>
      </c>
      <c r="T49" s="32">
        <f t="shared" ca="1" si="3"/>
        <v>0</v>
      </c>
      <c r="U49" s="32">
        <f t="shared" ca="1" si="3"/>
        <v>0</v>
      </c>
      <c r="V49">
        <f t="shared" ca="1" si="3"/>
        <v>0</v>
      </c>
      <c r="W49">
        <f t="shared" ca="1" si="1"/>
        <v>0</v>
      </c>
    </row>
    <row r="50" spans="1:23">
      <c r="A50" s="136" t="s">
        <v>404</v>
      </c>
      <c r="F50">
        <f t="shared" ca="1" si="2"/>
        <v>0</v>
      </c>
      <c r="G50">
        <f t="shared" ca="1" si="7"/>
        <v>0</v>
      </c>
      <c r="H50">
        <f t="shared" ca="1" si="7"/>
        <v>0</v>
      </c>
      <c r="I50">
        <f t="shared" ca="1" si="7"/>
        <v>0</v>
      </c>
      <c r="J50">
        <f t="shared" ca="1" si="7"/>
        <v>0</v>
      </c>
      <c r="K50">
        <f t="shared" ca="1" si="7"/>
        <v>0</v>
      </c>
      <c r="L50">
        <f t="shared" ca="1" si="7"/>
        <v>0</v>
      </c>
      <c r="M50" s="32">
        <f t="shared" ca="1" si="7"/>
        <v>0</v>
      </c>
      <c r="N50" s="32">
        <f t="shared" ca="1" si="7"/>
        <v>0</v>
      </c>
      <c r="O50" s="32">
        <f t="shared" ca="1" si="7"/>
        <v>0</v>
      </c>
      <c r="P50">
        <f t="shared" ca="1" si="7"/>
        <v>0</v>
      </c>
      <c r="Q50">
        <f t="shared" ca="1" si="8"/>
        <v>0</v>
      </c>
      <c r="R50" s="32">
        <f t="shared" ca="1" si="6"/>
        <v>0</v>
      </c>
      <c r="S50">
        <f t="shared" ca="1" si="6"/>
        <v>0</v>
      </c>
      <c r="T50" s="32">
        <f t="shared" ca="1" si="3"/>
        <v>0</v>
      </c>
      <c r="U50" s="32">
        <f t="shared" ca="1" si="3"/>
        <v>0</v>
      </c>
      <c r="V50">
        <f t="shared" ca="1" si="3"/>
        <v>0</v>
      </c>
      <c r="W50">
        <f t="shared" ca="1" si="1"/>
        <v>0</v>
      </c>
    </row>
    <row r="51" spans="1:23">
      <c r="A51" s="85">
        <v>0.6</v>
      </c>
      <c r="F51">
        <f t="shared" ca="1" si="2"/>
        <v>0</v>
      </c>
      <c r="G51">
        <f t="shared" ca="1" si="7"/>
        <v>0</v>
      </c>
      <c r="H51">
        <f t="shared" ca="1" si="7"/>
        <v>0</v>
      </c>
      <c r="I51">
        <f t="shared" ca="1" si="7"/>
        <v>0</v>
      </c>
      <c r="J51">
        <f t="shared" ca="1" si="7"/>
        <v>0</v>
      </c>
      <c r="K51">
        <f t="shared" ca="1" si="7"/>
        <v>0</v>
      </c>
      <c r="L51">
        <f t="shared" ca="1" si="7"/>
        <v>0</v>
      </c>
      <c r="M51" s="32">
        <f t="shared" ca="1" si="7"/>
        <v>0</v>
      </c>
      <c r="N51" s="32">
        <f t="shared" ca="1" si="7"/>
        <v>0</v>
      </c>
      <c r="O51" s="32">
        <f t="shared" ca="1" si="7"/>
        <v>0</v>
      </c>
      <c r="P51">
        <f t="shared" ca="1" si="7"/>
        <v>0</v>
      </c>
      <c r="Q51">
        <f t="shared" ca="1" si="8"/>
        <v>0</v>
      </c>
      <c r="R51" s="32">
        <f t="shared" ca="1" si="6"/>
        <v>0</v>
      </c>
      <c r="S51">
        <f t="shared" ca="1" si="6"/>
        <v>0</v>
      </c>
      <c r="T51" s="32">
        <f t="shared" ca="1" si="3"/>
        <v>0</v>
      </c>
      <c r="U51" s="32">
        <f t="shared" ca="1" si="3"/>
        <v>0</v>
      </c>
      <c r="V51">
        <f t="shared" ca="1" si="3"/>
        <v>0</v>
      </c>
      <c r="W51">
        <f t="shared" ca="1" si="1"/>
        <v>0</v>
      </c>
    </row>
    <row r="52" spans="1:23">
      <c r="A52" s="86" t="s">
        <v>404</v>
      </c>
      <c r="F52">
        <f t="shared" ca="1" si="2"/>
        <v>0</v>
      </c>
      <c r="G52">
        <f t="shared" ca="1" si="7"/>
        <v>0</v>
      </c>
      <c r="H52">
        <f t="shared" ca="1" si="7"/>
        <v>0</v>
      </c>
      <c r="I52">
        <f t="shared" ca="1" si="7"/>
        <v>0</v>
      </c>
      <c r="J52">
        <f t="shared" ca="1" si="7"/>
        <v>0</v>
      </c>
      <c r="K52">
        <f t="shared" ca="1" si="7"/>
        <v>0</v>
      </c>
      <c r="L52">
        <f t="shared" ca="1" si="7"/>
        <v>0</v>
      </c>
      <c r="M52" s="32">
        <f t="shared" ca="1" si="7"/>
        <v>0</v>
      </c>
      <c r="N52" s="32">
        <f t="shared" ca="1" si="7"/>
        <v>0</v>
      </c>
      <c r="O52" s="32">
        <f t="shared" ca="1" si="7"/>
        <v>0</v>
      </c>
      <c r="P52">
        <f t="shared" ca="1" si="7"/>
        <v>0</v>
      </c>
      <c r="Q52">
        <f t="shared" ca="1" si="8"/>
        <v>0</v>
      </c>
      <c r="R52" s="32">
        <f t="shared" ca="1" si="6"/>
        <v>0</v>
      </c>
      <c r="S52">
        <f t="shared" ca="1" si="6"/>
        <v>0</v>
      </c>
      <c r="T52" s="32">
        <f t="shared" ca="1" si="3"/>
        <v>0</v>
      </c>
      <c r="U52" s="32">
        <f t="shared" ca="1" si="3"/>
        <v>0</v>
      </c>
      <c r="V52">
        <f t="shared" ca="1" si="3"/>
        <v>0</v>
      </c>
      <c r="W52">
        <f t="shared" ca="1" si="1"/>
        <v>0</v>
      </c>
    </row>
    <row r="53" spans="1:23">
      <c r="A53" s="186">
        <v>41308</v>
      </c>
      <c r="F53">
        <f t="shared" ca="1" si="2"/>
        <v>0</v>
      </c>
      <c r="G53">
        <f t="shared" ca="1" si="7"/>
        <v>0</v>
      </c>
      <c r="H53">
        <f t="shared" ca="1" si="7"/>
        <v>0</v>
      </c>
      <c r="I53">
        <f t="shared" ca="1" si="7"/>
        <v>0</v>
      </c>
      <c r="J53">
        <f t="shared" ca="1" si="7"/>
        <v>0</v>
      </c>
      <c r="K53">
        <f t="shared" ca="1" si="7"/>
        <v>0</v>
      </c>
      <c r="L53">
        <f t="shared" ca="1" si="7"/>
        <v>0</v>
      </c>
      <c r="M53" s="32">
        <f t="shared" ca="1" si="7"/>
        <v>0</v>
      </c>
      <c r="N53" s="32">
        <f t="shared" ca="1" si="7"/>
        <v>0</v>
      </c>
      <c r="O53" s="32">
        <f t="shared" ca="1" si="7"/>
        <v>0</v>
      </c>
      <c r="P53">
        <f t="shared" ca="1" si="7"/>
        <v>0</v>
      </c>
      <c r="Q53">
        <f t="shared" ca="1" si="8"/>
        <v>0</v>
      </c>
      <c r="R53" s="32">
        <f t="shared" ca="1" si="6"/>
        <v>0</v>
      </c>
      <c r="S53">
        <f t="shared" ca="1" si="6"/>
        <v>0</v>
      </c>
      <c r="T53" s="32">
        <f t="shared" ca="1" si="3"/>
        <v>0</v>
      </c>
      <c r="U53" s="32">
        <f t="shared" ca="1" si="3"/>
        <v>0</v>
      </c>
      <c r="V53">
        <f t="shared" ca="1" si="3"/>
        <v>0</v>
      </c>
      <c r="W53">
        <f t="shared" ca="1" si="1"/>
        <v>0</v>
      </c>
    </row>
    <row r="54" spans="1:23">
      <c r="A54" s="123" t="s">
        <v>495</v>
      </c>
      <c r="F54">
        <f t="shared" ca="1" si="2"/>
        <v>0</v>
      </c>
      <c r="G54">
        <f t="shared" ca="1" si="7"/>
        <v>0</v>
      </c>
      <c r="H54">
        <f t="shared" ca="1" si="7"/>
        <v>0</v>
      </c>
      <c r="I54">
        <f t="shared" ca="1" si="7"/>
        <v>0</v>
      </c>
      <c r="J54">
        <f t="shared" ca="1" si="7"/>
        <v>0</v>
      </c>
      <c r="K54">
        <f t="shared" ca="1" si="7"/>
        <v>0</v>
      </c>
      <c r="L54">
        <f t="shared" ca="1" si="7"/>
        <v>0</v>
      </c>
      <c r="M54" s="32">
        <f t="shared" ca="1" si="7"/>
        <v>0</v>
      </c>
      <c r="N54" s="32">
        <f t="shared" ca="1" si="7"/>
        <v>0</v>
      </c>
      <c r="O54" s="32">
        <f t="shared" ca="1" si="7"/>
        <v>0</v>
      </c>
      <c r="P54">
        <f t="shared" ca="1" si="7"/>
        <v>0</v>
      </c>
      <c r="Q54">
        <f t="shared" ca="1" si="8"/>
        <v>0</v>
      </c>
      <c r="R54" s="32">
        <f t="shared" ca="1" si="6"/>
        <v>0</v>
      </c>
      <c r="S54">
        <f t="shared" ca="1" si="6"/>
        <v>0</v>
      </c>
      <c r="T54" s="32">
        <f t="shared" ca="1" si="3"/>
        <v>0</v>
      </c>
      <c r="U54" s="32">
        <f t="shared" ca="1" si="3"/>
        <v>0</v>
      </c>
      <c r="V54">
        <f t="shared" ca="1" si="3"/>
        <v>0</v>
      </c>
      <c r="W54">
        <f t="shared" ca="1" si="1"/>
        <v>0</v>
      </c>
    </row>
    <row r="55" spans="1:23">
      <c r="A55" s="188">
        <v>41365</v>
      </c>
      <c r="F55">
        <f t="shared" ca="1" si="2"/>
        <v>0</v>
      </c>
      <c r="G55">
        <f t="shared" ca="1" si="7"/>
        <v>0</v>
      </c>
      <c r="H55">
        <f t="shared" ca="1" si="7"/>
        <v>0</v>
      </c>
      <c r="I55">
        <f t="shared" ca="1" si="7"/>
        <v>0</v>
      </c>
      <c r="J55">
        <f t="shared" ca="1" si="7"/>
        <v>0</v>
      </c>
      <c r="K55">
        <f t="shared" ca="1" si="7"/>
        <v>0</v>
      </c>
      <c r="L55">
        <f t="shared" ca="1" si="7"/>
        <v>0</v>
      </c>
      <c r="M55" s="32">
        <f t="shared" ca="1" si="7"/>
        <v>0</v>
      </c>
      <c r="N55" s="32">
        <f t="shared" ca="1" si="7"/>
        <v>0</v>
      </c>
      <c r="O55" s="32">
        <f t="shared" ca="1" si="7"/>
        <v>0</v>
      </c>
      <c r="P55">
        <f t="shared" ca="1" si="7"/>
        <v>0</v>
      </c>
      <c r="Q55">
        <f t="shared" ca="1" si="8"/>
        <v>0</v>
      </c>
      <c r="R55" s="32">
        <f t="shared" ca="1" si="6"/>
        <v>0</v>
      </c>
      <c r="S55">
        <f t="shared" ca="1" si="6"/>
        <v>0</v>
      </c>
      <c r="T55" s="32">
        <f t="shared" ca="1" si="3"/>
        <v>0</v>
      </c>
      <c r="U55" s="32">
        <f t="shared" ca="1" si="3"/>
        <v>0</v>
      </c>
      <c r="V55">
        <f t="shared" ca="1" si="3"/>
        <v>0</v>
      </c>
      <c r="W55">
        <f t="shared" ca="1" si="1"/>
        <v>0</v>
      </c>
    </row>
    <row r="56" spans="1:23">
      <c r="A56" s="189">
        <v>41379</v>
      </c>
      <c r="F56">
        <f t="shared" ca="1" si="2"/>
        <v>0</v>
      </c>
      <c r="G56">
        <f t="shared" ca="1" si="7"/>
        <v>0</v>
      </c>
      <c r="H56">
        <f t="shared" ca="1" si="7"/>
        <v>0</v>
      </c>
      <c r="I56">
        <f t="shared" ca="1" si="7"/>
        <v>0</v>
      </c>
      <c r="J56">
        <f t="shared" ca="1" si="7"/>
        <v>0</v>
      </c>
      <c r="K56">
        <f t="shared" ca="1" si="7"/>
        <v>0</v>
      </c>
      <c r="L56">
        <f t="shared" ca="1" si="7"/>
        <v>0</v>
      </c>
      <c r="M56" s="32">
        <f t="shared" ca="1" si="7"/>
        <v>0</v>
      </c>
      <c r="N56" s="32">
        <f t="shared" ca="1" si="7"/>
        <v>0</v>
      </c>
      <c r="O56" s="32">
        <f t="shared" ca="1" si="7"/>
        <v>0</v>
      </c>
      <c r="P56">
        <f t="shared" ca="1" si="7"/>
        <v>0</v>
      </c>
      <c r="Q56">
        <f t="shared" ca="1" si="8"/>
        <v>0</v>
      </c>
      <c r="R56" s="32">
        <f t="shared" ca="1" si="6"/>
        <v>0</v>
      </c>
      <c r="S56">
        <f t="shared" ca="1" si="6"/>
        <v>0</v>
      </c>
      <c r="T56" s="32">
        <f t="shared" ca="1" si="3"/>
        <v>0</v>
      </c>
      <c r="U56" s="32">
        <f t="shared" ca="1" si="3"/>
        <v>0</v>
      </c>
      <c r="V56">
        <f t="shared" ca="1" si="3"/>
        <v>0</v>
      </c>
      <c r="W56">
        <f t="shared" ca="1" si="1"/>
        <v>0</v>
      </c>
    </row>
    <row r="57" spans="1:23">
      <c r="A57" s="190" t="s">
        <v>481</v>
      </c>
      <c r="F57">
        <f t="shared" ca="1" si="2"/>
        <v>0</v>
      </c>
      <c r="G57">
        <f t="shared" ca="1" si="7"/>
        <v>0</v>
      </c>
      <c r="H57">
        <f t="shared" ca="1" si="7"/>
        <v>0</v>
      </c>
      <c r="I57">
        <f t="shared" ca="1" si="7"/>
        <v>0</v>
      </c>
      <c r="J57">
        <f t="shared" ca="1" si="7"/>
        <v>0</v>
      </c>
      <c r="K57">
        <f t="shared" ca="1" si="7"/>
        <v>0</v>
      </c>
      <c r="L57">
        <f t="shared" ca="1" si="7"/>
        <v>0</v>
      </c>
      <c r="M57" s="32">
        <f t="shared" ca="1" si="7"/>
        <v>0</v>
      </c>
      <c r="N57" s="32">
        <f t="shared" ca="1" si="7"/>
        <v>0</v>
      </c>
      <c r="O57" s="32">
        <f t="shared" ca="1" si="7"/>
        <v>0</v>
      </c>
      <c r="P57">
        <f t="shared" ca="1" si="7"/>
        <v>0</v>
      </c>
      <c r="Q57">
        <f t="shared" ca="1" si="8"/>
        <v>0</v>
      </c>
      <c r="R57" s="32">
        <f t="shared" ca="1" si="6"/>
        <v>0</v>
      </c>
      <c r="S57">
        <f t="shared" ca="1" si="6"/>
        <v>0</v>
      </c>
      <c r="T57" s="32">
        <f t="shared" ca="1" si="3"/>
        <v>0</v>
      </c>
      <c r="U57" s="32">
        <f t="shared" ca="1" si="3"/>
        <v>0</v>
      </c>
      <c r="V57">
        <f t="shared" ca="1" si="3"/>
        <v>0</v>
      </c>
      <c r="W57">
        <f t="shared" ca="1" si="1"/>
        <v>0</v>
      </c>
    </row>
    <row r="58" spans="1:23">
      <c r="A58" s="191">
        <v>600</v>
      </c>
      <c r="F58">
        <f t="shared" ca="1" si="2"/>
        <v>0</v>
      </c>
      <c r="G58">
        <f t="shared" ca="1" si="7"/>
        <v>0</v>
      </c>
      <c r="H58">
        <f t="shared" ca="1" si="7"/>
        <v>0</v>
      </c>
      <c r="I58">
        <f t="shared" ca="1" si="7"/>
        <v>0</v>
      </c>
      <c r="J58">
        <f t="shared" ca="1" si="7"/>
        <v>0</v>
      </c>
      <c r="K58">
        <f t="shared" ca="1" si="7"/>
        <v>0</v>
      </c>
      <c r="L58">
        <f t="shared" ca="1" si="7"/>
        <v>0</v>
      </c>
      <c r="M58" s="32">
        <f t="shared" ca="1" si="7"/>
        <v>0</v>
      </c>
      <c r="N58" s="32">
        <f t="shared" ca="1" si="7"/>
        <v>0</v>
      </c>
      <c r="O58" s="32">
        <f t="shared" ca="1" si="7"/>
        <v>0</v>
      </c>
      <c r="P58">
        <f t="shared" ca="1" si="7"/>
        <v>0</v>
      </c>
      <c r="Q58">
        <f t="shared" ca="1" si="8"/>
        <v>0</v>
      </c>
      <c r="R58" s="32">
        <f t="shared" ca="1" si="6"/>
        <v>0</v>
      </c>
      <c r="S58">
        <f t="shared" ca="1" si="6"/>
        <v>0</v>
      </c>
      <c r="T58" s="32">
        <f t="shared" ca="1" si="3"/>
        <v>0</v>
      </c>
      <c r="U58" s="32">
        <f t="shared" ca="1" si="3"/>
        <v>0</v>
      </c>
      <c r="V58">
        <f t="shared" ca="1" si="3"/>
        <v>0</v>
      </c>
      <c r="W58">
        <f t="shared" ca="1" si="1"/>
        <v>0</v>
      </c>
    </row>
    <row r="59" spans="1:23">
      <c r="A59" s="75" t="s">
        <v>398</v>
      </c>
      <c r="F59">
        <f t="shared" ca="1" si="2"/>
        <v>0</v>
      </c>
      <c r="G59">
        <f t="shared" ca="1" si="7"/>
        <v>0</v>
      </c>
      <c r="H59">
        <f t="shared" ca="1" si="7"/>
        <v>0</v>
      </c>
      <c r="I59">
        <f t="shared" ca="1" si="7"/>
        <v>0</v>
      </c>
      <c r="J59">
        <f t="shared" ca="1" si="7"/>
        <v>0</v>
      </c>
      <c r="K59">
        <f t="shared" ca="1" si="7"/>
        <v>0</v>
      </c>
      <c r="L59">
        <f t="shared" ca="1" si="7"/>
        <v>0</v>
      </c>
      <c r="M59" s="32">
        <f t="shared" ca="1" si="7"/>
        <v>0</v>
      </c>
      <c r="N59" s="32">
        <f t="shared" ca="1" si="7"/>
        <v>0</v>
      </c>
      <c r="O59" s="32">
        <f t="shared" ca="1" si="7"/>
        <v>0</v>
      </c>
      <c r="P59">
        <f t="shared" ca="1" si="7"/>
        <v>0</v>
      </c>
      <c r="Q59">
        <f t="shared" ca="1" si="8"/>
        <v>0</v>
      </c>
      <c r="R59" s="32">
        <f t="shared" ca="1" si="6"/>
        <v>0</v>
      </c>
      <c r="S59">
        <f t="shared" ca="1" si="6"/>
        <v>0</v>
      </c>
      <c r="T59" s="32">
        <f t="shared" ca="1" si="3"/>
        <v>0</v>
      </c>
      <c r="U59" s="32">
        <f t="shared" ca="1" si="3"/>
        <v>0</v>
      </c>
      <c r="V59">
        <f t="shared" ca="1" si="3"/>
        <v>0</v>
      </c>
      <c r="W59">
        <f t="shared" ca="1" si="1"/>
        <v>0</v>
      </c>
    </row>
    <row r="60" spans="1:23">
      <c r="A60" s="76" t="s">
        <v>146</v>
      </c>
      <c r="F60">
        <f t="shared" ca="1" si="2"/>
        <v>0</v>
      </c>
      <c r="G60">
        <f t="shared" ca="1" si="7"/>
        <v>0</v>
      </c>
      <c r="H60">
        <f t="shared" ca="1" si="7"/>
        <v>0</v>
      </c>
      <c r="I60">
        <f t="shared" ca="1" si="7"/>
        <v>0</v>
      </c>
      <c r="J60">
        <f t="shared" ca="1" si="7"/>
        <v>0</v>
      </c>
      <c r="K60">
        <f t="shared" ca="1" si="7"/>
        <v>0</v>
      </c>
      <c r="L60">
        <f t="shared" ca="1" si="7"/>
        <v>0</v>
      </c>
      <c r="M60" s="32">
        <f t="shared" ca="1" si="7"/>
        <v>0</v>
      </c>
      <c r="N60" s="32">
        <f t="shared" ca="1" si="7"/>
        <v>0</v>
      </c>
      <c r="O60" s="32">
        <f t="shared" ca="1" si="7"/>
        <v>0</v>
      </c>
      <c r="P60">
        <f t="shared" ca="1" si="7"/>
        <v>0</v>
      </c>
      <c r="Q60">
        <f t="shared" ca="1" si="8"/>
        <v>0</v>
      </c>
      <c r="R60" s="32">
        <f t="shared" ca="1" si="6"/>
        <v>0</v>
      </c>
      <c r="S60">
        <f t="shared" ca="1" si="6"/>
        <v>0</v>
      </c>
      <c r="T60" s="32">
        <f t="shared" ca="1" si="3"/>
        <v>0</v>
      </c>
      <c r="U60" s="32">
        <f t="shared" ca="1" si="3"/>
        <v>0</v>
      </c>
      <c r="V60">
        <f t="shared" ca="1" si="3"/>
        <v>0</v>
      </c>
      <c r="W60">
        <f t="shared" ca="1" si="1"/>
        <v>0</v>
      </c>
    </row>
    <row r="61" spans="1:23">
      <c r="A61" s="77" t="s">
        <v>409</v>
      </c>
      <c r="F61">
        <f t="shared" ca="1" si="2"/>
        <v>0</v>
      </c>
      <c r="G61">
        <f t="shared" ca="1" si="7"/>
        <v>0</v>
      </c>
      <c r="H61">
        <f t="shared" ca="1" si="7"/>
        <v>0</v>
      </c>
      <c r="I61">
        <f t="shared" ca="1" si="7"/>
        <v>0</v>
      </c>
      <c r="J61">
        <f t="shared" ca="1" si="7"/>
        <v>0</v>
      </c>
      <c r="K61">
        <f t="shared" ca="1" si="7"/>
        <v>0</v>
      </c>
      <c r="L61">
        <f t="shared" ca="1" si="7"/>
        <v>0</v>
      </c>
      <c r="M61" s="32">
        <f t="shared" ca="1" si="7"/>
        <v>0</v>
      </c>
      <c r="N61" s="32">
        <f t="shared" ca="1" si="7"/>
        <v>0</v>
      </c>
      <c r="O61" s="32">
        <f t="shared" ca="1" si="7"/>
        <v>0</v>
      </c>
      <c r="P61">
        <f t="shared" ca="1" si="7"/>
        <v>0</v>
      </c>
      <c r="Q61">
        <f t="shared" ca="1" si="8"/>
        <v>0</v>
      </c>
      <c r="R61" s="32">
        <f t="shared" ca="1" si="6"/>
        <v>0</v>
      </c>
      <c r="S61">
        <f t="shared" ca="1" si="6"/>
        <v>0</v>
      </c>
      <c r="T61" s="32">
        <f t="shared" ca="1" si="3"/>
        <v>0</v>
      </c>
      <c r="U61" s="32">
        <f t="shared" ca="1" si="3"/>
        <v>0</v>
      </c>
      <c r="V61">
        <f t="shared" ca="1" si="3"/>
        <v>0</v>
      </c>
      <c r="W61">
        <f t="shared" ca="1" si="1"/>
        <v>0</v>
      </c>
    </row>
    <row r="62" spans="1:23">
      <c r="A62" s="78" t="s">
        <v>346</v>
      </c>
      <c r="F62">
        <f t="shared" ca="1" si="2"/>
        <v>0</v>
      </c>
      <c r="G62">
        <f t="shared" ca="1" si="7"/>
        <v>0</v>
      </c>
      <c r="H62">
        <f t="shared" ca="1" si="7"/>
        <v>0</v>
      </c>
      <c r="I62">
        <f t="shared" ca="1" si="7"/>
        <v>0</v>
      </c>
      <c r="J62">
        <f t="shared" ca="1" si="7"/>
        <v>0</v>
      </c>
      <c r="K62">
        <f t="shared" ca="1" si="7"/>
        <v>0</v>
      </c>
      <c r="L62">
        <f t="shared" ca="1" si="7"/>
        <v>0</v>
      </c>
      <c r="M62" s="32">
        <f t="shared" ca="1" si="7"/>
        <v>0</v>
      </c>
      <c r="N62" s="32">
        <f t="shared" ca="1" si="7"/>
        <v>0</v>
      </c>
      <c r="O62" s="32">
        <f t="shared" ca="1" si="7"/>
        <v>0</v>
      </c>
      <c r="P62">
        <f t="shared" ca="1" si="7"/>
        <v>0</v>
      </c>
      <c r="Q62">
        <f t="shared" ca="1" si="8"/>
        <v>0</v>
      </c>
      <c r="R62" s="32">
        <f t="shared" ca="1" si="6"/>
        <v>0</v>
      </c>
      <c r="S62">
        <f t="shared" ca="1" si="6"/>
        <v>0</v>
      </c>
      <c r="T62" s="32">
        <f t="shared" ca="1" si="3"/>
        <v>0</v>
      </c>
      <c r="U62" s="32">
        <f t="shared" ca="1" si="3"/>
        <v>0</v>
      </c>
      <c r="V62">
        <f t="shared" ca="1" si="3"/>
        <v>0</v>
      </c>
      <c r="W62">
        <f t="shared" ca="1" si="1"/>
        <v>0</v>
      </c>
    </row>
    <row r="63" spans="1:23">
      <c r="A63" s="79" t="s">
        <v>404</v>
      </c>
      <c r="F63">
        <f t="shared" ca="1" si="2"/>
        <v>0</v>
      </c>
      <c r="G63">
        <f t="shared" ca="1" si="7"/>
        <v>0</v>
      </c>
      <c r="H63">
        <f t="shared" ca="1" si="7"/>
        <v>0</v>
      </c>
      <c r="I63">
        <f t="shared" ca="1" si="7"/>
        <v>0</v>
      </c>
      <c r="J63">
        <f t="shared" ref="G63:P86" ca="1" si="9">OFFSET($A$1,$D$4+COLUMN()-$D$6+$D$2*(ROW()-$D$8),0)</f>
        <v>0</v>
      </c>
      <c r="K63">
        <f t="shared" ca="1" si="9"/>
        <v>0</v>
      </c>
      <c r="L63">
        <f t="shared" ca="1" si="9"/>
        <v>0</v>
      </c>
      <c r="M63" s="32">
        <f t="shared" ca="1" si="9"/>
        <v>0</v>
      </c>
      <c r="N63" s="32">
        <f t="shared" ca="1" si="9"/>
        <v>0</v>
      </c>
      <c r="O63" s="32">
        <f t="shared" ca="1" si="9"/>
        <v>0</v>
      </c>
      <c r="P63">
        <f t="shared" ca="1" si="9"/>
        <v>0</v>
      </c>
      <c r="Q63">
        <f t="shared" ca="1" si="8"/>
        <v>0</v>
      </c>
      <c r="R63" s="32">
        <f t="shared" ca="1" si="6"/>
        <v>0</v>
      </c>
      <c r="S63">
        <f t="shared" ca="1" si="6"/>
        <v>0</v>
      </c>
      <c r="T63" s="32">
        <f t="shared" ca="1" si="3"/>
        <v>0</v>
      </c>
      <c r="U63" s="32">
        <f t="shared" ca="1" si="3"/>
        <v>0</v>
      </c>
      <c r="V63">
        <f t="shared" ca="1" si="3"/>
        <v>0</v>
      </c>
      <c r="W63">
        <f t="shared" ca="1" si="1"/>
        <v>0</v>
      </c>
    </row>
    <row r="64" spans="1:23">
      <c r="A64" s="80" t="s">
        <v>275</v>
      </c>
      <c r="F64">
        <f t="shared" ca="1" si="2"/>
        <v>0</v>
      </c>
      <c r="G64">
        <f t="shared" ca="1" si="9"/>
        <v>0</v>
      </c>
      <c r="H64">
        <f t="shared" ca="1" si="9"/>
        <v>0</v>
      </c>
      <c r="I64">
        <f t="shared" ca="1" si="9"/>
        <v>0</v>
      </c>
      <c r="J64">
        <f t="shared" ca="1" si="9"/>
        <v>0</v>
      </c>
      <c r="K64">
        <f t="shared" ca="1" si="9"/>
        <v>0</v>
      </c>
      <c r="L64">
        <f t="shared" ca="1" si="9"/>
        <v>0</v>
      </c>
      <c r="M64" s="32">
        <f t="shared" ca="1" si="9"/>
        <v>0</v>
      </c>
      <c r="N64" s="32">
        <f t="shared" ca="1" si="9"/>
        <v>0</v>
      </c>
      <c r="O64" s="32">
        <f t="shared" ca="1" si="9"/>
        <v>0</v>
      </c>
      <c r="P64">
        <f t="shared" ca="1" si="9"/>
        <v>0</v>
      </c>
      <c r="Q64">
        <f t="shared" ca="1" si="8"/>
        <v>0</v>
      </c>
      <c r="R64" s="32">
        <f t="shared" ca="1" si="6"/>
        <v>0</v>
      </c>
      <c r="S64">
        <f t="shared" ca="1" si="6"/>
        <v>0</v>
      </c>
      <c r="T64" s="32">
        <f t="shared" ca="1" si="3"/>
        <v>0</v>
      </c>
      <c r="U64" s="32">
        <f t="shared" ca="1" si="3"/>
        <v>0</v>
      </c>
      <c r="V64">
        <f t="shared" ca="1" si="3"/>
        <v>0</v>
      </c>
      <c r="W64">
        <f t="shared" ca="1" si="1"/>
        <v>0</v>
      </c>
    </row>
    <row r="65" spans="1:23">
      <c r="A65" s="81">
        <v>2</v>
      </c>
      <c r="F65">
        <f t="shared" ca="1" si="2"/>
        <v>0</v>
      </c>
      <c r="G65">
        <f t="shared" ca="1" si="9"/>
        <v>0</v>
      </c>
      <c r="H65">
        <f t="shared" ca="1" si="9"/>
        <v>0</v>
      </c>
      <c r="I65">
        <f t="shared" ca="1" si="9"/>
        <v>0</v>
      </c>
      <c r="J65">
        <f t="shared" ca="1" si="9"/>
        <v>0</v>
      </c>
      <c r="K65">
        <f t="shared" ca="1" si="9"/>
        <v>0</v>
      </c>
      <c r="L65">
        <f t="shared" ca="1" si="9"/>
        <v>0</v>
      </c>
      <c r="M65" s="32">
        <f t="shared" ca="1" si="9"/>
        <v>0</v>
      </c>
      <c r="N65" s="32">
        <f t="shared" ca="1" si="9"/>
        <v>0</v>
      </c>
      <c r="O65" s="32">
        <f t="shared" ca="1" si="9"/>
        <v>0</v>
      </c>
      <c r="P65">
        <f t="shared" ca="1" si="9"/>
        <v>0</v>
      </c>
      <c r="Q65">
        <f t="shared" ca="1" si="8"/>
        <v>0</v>
      </c>
      <c r="R65" s="32">
        <f t="shared" ca="1" si="6"/>
        <v>0</v>
      </c>
      <c r="S65">
        <f t="shared" ca="1" si="6"/>
        <v>0</v>
      </c>
      <c r="T65" s="32">
        <f t="shared" ca="1" si="3"/>
        <v>0</v>
      </c>
      <c r="U65" s="32">
        <f t="shared" ca="1" si="3"/>
        <v>0</v>
      </c>
      <c r="V65">
        <f t="shared" ca="1" si="3"/>
        <v>0</v>
      </c>
      <c r="W65">
        <f t="shared" ca="1" si="1"/>
        <v>0</v>
      </c>
    </row>
    <row r="66" spans="1:23">
      <c r="A66" s="82" t="s">
        <v>404</v>
      </c>
      <c r="F66">
        <f t="shared" ca="1" si="2"/>
        <v>0</v>
      </c>
      <c r="G66">
        <f t="shared" ca="1" si="9"/>
        <v>0</v>
      </c>
      <c r="H66">
        <f t="shared" ca="1" si="9"/>
        <v>0</v>
      </c>
      <c r="I66">
        <f t="shared" ca="1" si="9"/>
        <v>0</v>
      </c>
      <c r="J66">
        <f t="shared" ca="1" si="9"/>
        <v>0</v>
      </c>
      <c r="K66">
        <f t="shared" ca="1" si="9"/>
        <v>0</v>
      </c>
      <c r="L66">
        <f t="shared" ca="1" si="9"/>
        <v>0</v>
      </c>
      <c r="M66" s="32">
        <f t="shared" ca="1" si="9"/>
        <v>0</v>
      </c>
      <c r="N66" s="32">
        <f t="shared" ca="1" si="9"/>
        <v>0</v>
      </c>
      <c r="O66" s="32">
        <f t="shared" ca="1" si="9"/>
        <v>0</v>
      </c>
      <c r="P66">
        <f t="shared" ca="1" si="9"/>
        <v>0</v>
      </c>
      <c r="Q66">
        <f t="shared" ca="1" si="8"/>
        <v>0</v>
      </c>
      <c r="R66" s="32">
        <f t="shared" ca="1" si="6"/>
        <v>0</v>
      </c>
      <c r="S66">
        <f t="shared" ca="1" si="6"/>
        <v>0</v>
      </c>
      <c r="T66" s="32">
        <f t="shared" ca="1" si="3"/>
        <v>0</v>
      </c>
      <c r="U66" s="32">
        <f t="shared" ca="1" si="3"/>
        <v>0</v>
      </c>
      <c r="V66">
        <f t="shared" ca="1" si="3"/>
        <v>0</v>
      </c>
      <c r="W66">
        <f t="shared" ca="1" si="3"/>
        <v>0</v>
      </c>
    </row>
    <row r="67" spans="1:23">
      <c r="A67" s="89">
        <v>41309</v>
      </c>
      <c r="F67">
        <f t="shared" ref="F67:F130" ca="1" si="10">IF(F66="(空白)","(空白)",OFFSET($A$1,$D$4+COLUMN()-$D$6+$D$2*(ROW()-$D$8),0))</f>
        <v>0</v>
      </c>
      <c r="G67">
        <f t="shared" ca="1" si="9"/>
        <v>0</v>
      </c>
      <c r="H67">
        <f t="shared" ca="1" si="9"/>
        <v>0</v>
      </c>
      <c r="I67">
        <f t="shared" ca="1" si="9"/>
        <v>0</v>
      </c>
      <c r="J67">
        <f t="shared" ca="1" si="9"/>
        <v>0</v>
      </c>
      <c r="K67">
        <f t="shared" ca="1" si="9"/>
        <v>0</v>
      </c>
      <c r="L67">
        <f t="shared" ca="1" si="9"/>
        <v>0</v>
      </c>
      <c r="M67" s="32">
        <f t="shared" ca="1" si="9"/>
        <v>0</v>
      </c>
      <c r="N67" s="32">
        <f t="shared" ca="1" si="9"/>
        <v>0</v>
      </c>
      <c r="O67" s="32">
        <f t="shared" ca="1" si="9"/>
        <v>0</v>
      </c>
      <c r="P67">
        <f t="shared" ca="1" si="9"/>
        <v>0</v>
      </c>
      <c r="Q67">
        <f t="shared" ca="1" si="8"/>
        <v>0</v>
      </c>
      <c r="R67" s="32">
        <f t="shared" ca="1" si="6"/>
        <v>0</v>
      </c>
      <c r="S67">
        <f t="shared" ca="1" si="6"/>
        <v>0</v>
      </c>
      <c r="T67" s="32">
        <f t="shared" ca="1" si="3"/>
        <v>0</v>
      </c>
      <c r="U67" s="32">
        <f t="shared" ca="1" si="3"/>
        <v>0</v>
      </c>
      <c r="V67">
        <f t="shared" ca="1" si="3"/>
        <v>0</v>
      </c>
      <c r="W67">
        <f t="shared" ca="1" si="3"/>
        <v>0</v>
      </c>
    </row>
    <row r="68" spans="1:23">
      <c r="A68" s="84">
        <v>41310</v>
      </c>
      <c r="F68">
        <f t="shared" ca="1" si="10"/>
        <v>0</v>
      </c>
      <c r="G68">
        <f t="shared" ca="1" si="9"/>
        <v>0</v>
      </c>
      <c r="H68">
        <f t="shared" ca="1" si="9"/>
        <v>0</v>
      </c>
      <c r="I68">
        <f t="shared" ca="1" si="9"/>
        <v>0</v>
      </c>
      <c r="J68">
        <f t="shared" ca="1" si="9"/>
        <v>0</v>
      </c>
      <c r="K68">
        <f t="shared" ca="1" si="9"/>
        <v>0</v>
      </c>
      <c r="L68">
        <f t="shared" ca="1" si="9"/>
        <v>0</v>
      </c>
      <c r="M68" s="32">
        <f t="shared" ca="1" si="9"/>
        <v>0</v>
      </c>
      <c r="N68" s="32">
        <f t="shared" ca="1" si="9"/>
        <v>0</v>
      </c>
      <c r="O68" s="32">
        <f t="shared" ca="1" si="9"/>
        <v>0</v>
      </c>
      <c r="P68">
        <f t="shared" ca="1" si="9"/>
        <v>0</v>
      </c>
      <c r="Q68">
        <f t="shared" ca="1" si="8"/>
        <v>0</v>
      </c>
      <c r="R68" s="32">
        <f t="shared" ca="1" si="6"/>
        <v>0</v>
      </c>
      <c r="S68">
        <f t="shared" ca="1" si="6"/>
        <v>0</v>
      </c>
      <c r="T68" s="32">
        <f t="shared" ca="1" si="3"/>
        <v>0</v>
      </c>
      <c r="U68" s="32">
        <f t="shared" ca="1" si="3"/>
        <v>0</v>
      </c>
      <c r="V68">
        <f t="shared" ca="1" si="3"/>
        <v>0</v>
      </c>
      <c r="W68">
        <f t="shared" ca="1" si="3"/>
        <v>0</v>
      </c>
    </row>
    <row r="69" spans="1:23">
      <c r="A69" s="85">
        <v>1</v>
      </c>
      <c r="F69">
        <f t="shared" ca="1" si="10"/>
        <v>0</v>
      </c>
      <c r="G69">
        <f t="shared" ca="1" si="9"/>
        <v>0</v>
      </c>
      <c r="H69">
        <f t="shared" ca="1" si="9"/>
        <v>0</v>
      </c>
      <c r="I69">
        <f t="shared" ca="1" si="9"/>
        <v>0</v>
      </c>
      <c r="J69">
        <f t="shared" ca="1" si="9"/>
        <v>0</v>
      </c>
      <c r="K69">
        <f t="shared" ca="1" si="9"/>
        <v>0</v>
      </c>
      <c r="L69">
        <f t="shared" ca="1" si="9"/>
        <v>0</v>
      </c>
      <c r="M69" s="32">
        <f t="shared" ca="1" si="9"/>
        <v>0</v>
      </c>
      <c r="N69" s="32">
        <f t="shared" ca="1" si="9"/>
        <v>0</v>
      </c>
      <c r="O69" s="32">
        <f t="shared" ca="1" si="9"/>
        <v>0</v>
      </c>
      <c r="P69">
        <f t="shared" ca="1" si="9"/>
        <v>0</v>
      </c>
      <c r="Q69">
        <f t="shared" ca="1" si="8"/>
        <v>0</v>
      </c>
      <c r="R69" s="32">
        <f t="shared" ca="1" si="6"/>
        <v>0</v>
      </c>
      <c r="S69">
        <f t="shared" ca="1" si="6"/>
        <v>0</v>
      </c>
      <c r="T69" s="32">
        <f t="shared" ca="1" si="3"/>
        <v>0</v>
      </c>
      <c r="U69" s="32">
        <f t="shared" ca="1" si="3"/>
        <v>0</v>
      </c>
      <c r="V69">
        <f t="shared" ca="1" si="3"/>
        <v>0</v>
      </c>
      <c r="W69">
        <f t="shared" ca="1" si="3"/>
        <v>0</v>
      </c>
    </row>
    <row r="70" spans="1:23">
      <c r="A70" s="86" t="s">
        <v>404</v>
      </c>
      <c r="F70">
        <f t="shared" ca="1" si="10"/>
        <v>0</v>
      </c>
      <c r="G70">
        <f t="shared" ca="1" si="9"/>
        <v>0</v>
      </c>
      <c r="H70">
        <f t="shared" ca="1" si="9"/>
        <v>0</v>
      </c>
      <c r="I70">
        <f t="shared" ca="1" si="9"/>
        <v>0</v>
      </c>
      <c r="J70">
        <f t="shared" ca="1" si="9"/>
        <v>0</v>
      </c>
      <c r="K70">
        <f t="shared" ca="1" si="9"/>
        <v>0</v>
      </c>
      <c r="L70">
        <f t="shared" ca="1" si="9"/>
        <v>0</v>
      </c>
      <c r="M70" s="32">
        <f t="shared" ca="1" si="9"/>
        <v>0</v>
      </c>
      <c r="N70" s="32">
        <f t="shared" ca="1" si="9"/>
        <v>0</v>
      </c>
      <c r="O70" s="32">
        <f t="shared" ca="1" si="9"/>
        <v>0</v>
      </c>
      <c r="P70">
        <f t="shared" ca="1" si="9"/>
        <v>0</v>
      </c>
      <c r="Q70">
        <f t="shared" ca="1" si="8"/>
        <v>0</v>
      </c>
      <c r="R70" s="32">
        <f t="shared" ca="1" si="6"/>
        <v>0</v>
      </c>
      <c r="S70">
        <f t="shared" ca="1" si="6"/>
        <v>0</v>
      </c>
      <c r="T70" s="32">
        <f t="shared" ca="1" si="3"/>
        <v>0</v>
      </c>
      <c r="U70" s="32">
        <f t="shared" ca="1" si="3"/>
        <v>0</v>
      </c>
      <c r="V70">
        <f t="shared" ca="1" si="3"/>
        <v>0</v>
      </c>
      <c r="W70">
        <f t="shared" ca="1" si="3"/>
        <v>0</v>
      </c>
    </row>
    <row r="71" spans="1:23">
      <c r="A71" s="87" t="s">
        <v>495</v>
      </c>
      <c r="F71">
        <f t="shared" ca="1" si="10"/>
        <v>0</v>
      </c>
      <c r="G71">
        <f t="shared" ca="1" si="9"/>
        <v>0</v>
      </c>
      <c r="H71">
        <f t="shared" ca="1" si="9"/>
        <v>0</v>
      </c>
      <c r="I71">
        <f t="shared" ca="1" si="9"/>
        <v>0</v>
      </c>
      <c r="J71">
        <f t="shared" ca="1" si="9"/>
        <v>0</v>
      </c>
      <c r="K71">
        <f t="shared" ca="1" si="9"/>
        <v>0</v>
      </c>
      <c r="L71">
        <f t="shared" ca="1" si="9"/>
        <v>0</v>
      </c>
      <c r="M71" s="32">
        <f t="shared" ca="1" si="9"/>
        <v>0</v>
      </c>
      <c r="N71" s="32">
        <f t="shared" ca="1" si="9"/>
        <v>0</v>
      </c>
      <c r="O71" s="32">
        <f t="shared" ca="1" si="9"/>
        <v>0</v>
      </c>
      <c r="P71">
        <f t="shared" ca="1" si="9"/>
        <v>0</v>
      </c>
      <c r="Q71">
        <f t="shared" ca="1" si="8"/>
        <v>0</v>
      </c>
      <c r="R71" s="32">
        <f t="shared" ca="1" si="6"/>
        <v>0</v>
      </c>
      <c r="S71">
        <f t="shared" ca="1" si="6"/>
        <v>0</v>
      </c>
      <c r="T71" s="32">
        <f t="shared" ca="1" si="3"/>
        <v>0</v>
      </c>
      <c r="U71" s="32">
        <f t="shared" ca="1" si="3"/>
        <v>0</v>
      </c>
      <c r="V71">
        <f t="shared" ca="1" si="3"/>
        <v>0</v>
      </c>
      <c r="W71">
        <f t="shared" ca="1" si="3"/>
        <v>0</v>
      </c>
    </row>
    <row r="72" spans="1:23">
      <c r="A72" s="123">
        <v>24</v>
      </c>
      <c r="F72">
        <f t="shared" ca="1" si="10"/>
        <v>0</v>
      </c>
      <c r="G72">
        <f t="shared" ca="1" si="9"/>
        <v>0</v>
      </c>
      <c r="H72">
        <f t="shared" ca="1" si="9"/>
        <v>0</v>
      </c>
      <c r="I72">
        <f t="shared" ca="1" si="9"/>
        <v>0</v>
      </c>
      <c r="J72">
        <f t="shared" ca="1" si="9"/>
        <v>0</v>
      </c>
      <c r="K72">
        <f t="shared" ca="1" si="9"/>
        <v>0</v>
      </c>
      <c r="L72">
        <f t="shared" ca="1" si="9"/>
        <v>0</v>
      </c>
      <c r="M72" s="32">
        <f t="shared" ca="1" si="9"/>
        <v>0</v>
      </c>
      <c r="N72" s="32">
        <f t="shared" ca="1" si="9"/>
        <v>0</v>
      </c>
      <c r="O72" s="32">
        <f t="shared" ca="1" si="9"/>
        <v>0</v>
      </c>
      <c r="P72">
        <f t="shared" ca="1" si="9"/>
        <v>0</v>
      </c>
      <c r="Q72">
        <f t="shared" ca="1" si="8"/>
        <v>0</v>
      </c>
      <c r="R72" s="32">
        <f t="shared" ca="1" si="6"/>
        <v>0</v>
      </c>
      <c r="S72">
        <f t="shared" ca="1" si="6"/>
        <v>0</v>
      </c>
      <c r="T72" s="32">
        <f t="shared" ca="1" si="3"/>
        <v>0</v>
      </c>
      <c r="U72" s="32">
        <f t="shared" ca="1" si="3"/>
        <v>0</v>
      </c>
      <c r="V72">
        <f t="shared" ca="1" si="3"/>
        <v>0</v>
      </c>
      <c r="W72">
        <f t="shared" ca="1" si="3"/>
        <v>0</v>
      </c>
    </row>
    <row r="73" spans="1:23">
      <c r="A73" s="188">
        <v>41309</v>
      </c>
      <c r="F73">
        <f t="shared" ca="1" si="10"/>
        <v>0</v>
      </c>
      <c r="G73">
        <f t="shared" ca="1" si="9"/>
        <v>0</v>
      </c>
      <c r="H73">
        <f t="shared" ca="1" si="9"/>
        <v>0</v>
      </c>
      <c r="I73">
        <f t="shared" ca="1" si="9"/>
        <v>0</v>
      </c>
      <c r="J73">
        <f t="shared" ca="1" si="9"/>
        <v>0</v>
      </c>
      <c r="K73">
        <f t="shared" ca="1" si="9"/>
        <v>0</v>
      </c>
      <c r="L73">
        <f t="shared" ca="1" si="9"/>
        <v>0</v>
      </c>
      <c r="M73" s="32">
        <f t="shared" ca="1" si="9"/>
        <v>0</v>
      </c>
      <c r="N73" s="32">
        <f t="shared" ca="1" si="9"/>
        <v>0</v>
      </c>
      <c r="O73" s="32">
        <f t="shared" ca="1" si="9"/>
        <v>0</v>
      </c>
      <c r="P73">
        <f t="shared" ca="1" si="9"/>
        <v>0</v>
      </c>
      <c r="Q73">
        <f t="shared" ca="1" si="8"/>
        <v>0</v>
      </c>
      <c r="R73" s="32">
        <f t="shared" ca="1" si="6"/>
        <v>0</v>
      </c>
      <c r="S73">
        <f t="shared" ca="1" si="6"/>
        <v>0</v>
      </c>
      <c r="T73" s="32">
        <f t="shared" ca="1" si="3"/>
        <v>0</v>
      </c>
      <c r="U73" s="32">
        <f t="shared" ca="1" si="3"/>
        <v>0</v>
      </c>
      <c r="V73">
        <f t="shared" ca="1" si="3"/>
        <v>0</v>
      </c>
      <c r="W73">
        <f t="shared" ca="1" si="3"/>
        <v>0</v>
      </c>
    </row>
    <row r="74" spans="1:23">
      <c r="A74" s="189">
        <v>41330</v>
      </c>
      <c r="F74">
        <f t="shared" ca="1" si="10"/>
        <v>0</v>
      </c>
      <c r="G74">
        <f t="shared" ca="1" si="9"/>
        <v>0</v>
      </c>
      <c r="H74">
        <f t="shared" ca="1" si="9"/>
        <v>0</v>
      </c>
      <c r="I74">
        <f t="shared" ca="1" si="9"/>
        <v>0</v>
      </c>
      <c r="J74">
        <f t="shared" ca="1" si="9"/>
        <v>0</v>
      </c>
      <c r="K74">
        <f t="shared" ca="1" si="9"/>
        <v>0</v>
      </c>
      <c r="L74">
        <f t="shared" ca="1" si="9"/>
        <v>0</v>
      </c>
      <c r="M74" s="32">
        <f t="shared" ca="1" si="9"/>
        <v>0</v>
      </c>
      <c r="N74" s="32">
        <f t="shared" ca="1" si="9"/>
        <v>0</v>
      </c>
      <c r="O74" s="32">
        <f t="shared" ca="1" si="9"/>
        <v>0</v>
      </c>
      <c r="P74">
        <f t="shared" ca="1" si="9"/>
        <v>0</v>
      </c>
      <c r="Q74">
        <f t="shared" ca="1" si="8"/>
        <v>0</v>
      </c>
      <c r="R74" s="32">
        <f t="shared" ca="1" si="6"/>
        <v>0</v>
      </c>
      <c r="S74">
        <f t="shared" ca="1" si="6"/>
        <v>0</v>
      </c>
      <c r="T74" s="32">
        <f t="shared" ca="1" si="3"/>
        <v>0</v>
      </c>
      <c r="U74" s="32">
        <f t="shared" ca="1" si="3"/>
        <v>0</v>
      </c>
      <c r="V74">
        <f t="shared" ca="1" si="3"/>
        <v>0</v>
      </c>
      <c r="W74">
        <f t="shared" ca="1" si="3"/>
        <v>0</v>
      </c>
    </row>
    <row r="75" spans="1:23">
      <c r="A75" s="190" t="s">
        <v>480</v>
      </c>
      <c r="F75">
        <f t="shared" ca="1" si="10"/>
        <v>0</v>
      </c>
      <c r="G75">
        <f t="shared" ca="1" si="9"/>
        <v>0</v>
      </c>
      <c r="H75">
        <f t="shared" ca="1" si="9"/>
        <v>0</v>
      </c>
      <c r="I75">
        <f t="shared" ca="1" si="9"/>
        <v>0</v>
      </c>
      <c r="J75">
        <f t="shared" ca="1" si="9"/>
        <v>0</v>
      </c>
      <c r="K75">
        <f t="shared" ca="1" si="9"/>
        <v>0</v>
      </c>
      <c r="L75">
        <f t="shared" ca="1" si="9"/>
        <v>0</v>
      </c>
      <c r="M75" s="32">
        <f t="shared" ca="1" si="9"/>
        <v>0</v>
      </c>
      <c r="N75" s="32">
        <f t="shared" ca="1" si="9"/>
        <v>0</v>
      </c>
      <c r="O75" s="32">
        <f t="shared" ca="1" si="9"/>
        <v>0</v>
      </c>
      <c r="P75">
        <f t="shared" ca="1" si="9"/>
        <v>0</v>
      </c>
      <c r="Q75">
        <f t="shared" ca="1" si="8"/>
        <v>0</v>
      </c>
      <c r="R75" s="32">
        <f t="shared" ca="1" si="6"/>
        <v>0</v>
      </c>
      <c r="S75">
        <f t="shared" ca="1" si="6"/>
        <v>0</v>
      </c>
      <c r="T75" s="32">
        <f t="shared" ca="1" si="6"/>
        <v>0</v>
      </c>
      <c r="U75" s="32">
        <f t="shared" ca="1" si="6"/>
        <v>0</v>
      </c>
      <c r="V75">
        <f t="shared" ca="1" si="6"/>
        <v>0</v>
      </c>
      <c r="W75">
        <f t="shared" ca="1" si="6"/>
        <v>0</v>
      </c>
    </row>
    <row r="76" spans="1:23">
      <c r="A76" s="191">
        <v>600</v>
      </c>
      <c r="F76">
        <f t="shared" ca="1" si="10"/>
        <v>0</v>
      </c>
      <c r="G76">
        <f t="shared" ca="1" si="9"/>
        <v>0</v>
      </c>
      <c r="H76">
        <f t="shared" ca="1" si="9"/>
        <v>0</v>
      </c>
      <c r="I76">
        <f t="shared" ca="1" si="9"/>
        <v>0</v>
      </c>
      <c r="J76">
        <f t="shared" ca="1" si="9"/>
        <v>0</v>
      </c>
      <c r="K76">
        <f t="shared" ca="1" si="9"/>
        <v>0</v>
      </c>
      <c r="L76">
        <f t="shared" ca="1" si="9"/>
        <v>0</v>
      </c>
      <c r="M76" s="32">
        <f t="shared" ca="1" si="9"/>
        <v>0</v>
      </c>
      <c r="N76" s="32">
        <f t="shared" ca="1" si="9"/>
        <v>0</v>
      </c>
      <c r="O76" s="32">
        <f t="shared" ca="1" si="9"/>
        <v>0</v>
      </c>
      <c r="P76">
        <f t="shared" ca="1" si="9"/>
        <v>0</v>
      </c>
      <c r="Q76">
        <f t="shared" ca="1" si="8"/>
        <v>0</v>
      </c>
      <c r="R76" s="32">
        <f t="shared" ca="1" si="6"/>
        <v>0</v>
      </c>
      <c r="S76">
        <f t="shared" ca="1" si="6"/>
        <v>0</v>
      </c>
      <c r="T76" s="32">
        <f t="shared" ca="1" si="6"/>
        <v>0</v>
      </c>
      <c r="U76" s="32">
        <f t="shared" ca="1" si="6"/>
        <v>0</v>
      </c>
      <c r="V76">
        <f t="shared" ca="1" si="6"/>
        <v>0</v>
      </c>
      <c r="W76">
        <f t="shared" ca="1" si="6"/>
        <v>0</v>
      </c>
    </row>
    <row r="77" spans="1:23">
      <c r="A77" s="75" t="s">
        <v>423</v>
      </c>
      <c r="F77">
        <f t="shared" ca="1" si="10"/>
        <v>0</v>
      </c>
      <c r="G77">
        <f t="shared" ca="1" si="9"/>
        <v>0</v>
      </c>
      <c r="H77">
        <f t="shared" ca="1" si="9"/>
        <v>0</v>
      </c>
      <c r="I77">
        <f t="shared" ca="1" si="9"/>
        <v>0</v>
      </c>
      <c r="J77">
        <f t="shared" ca="1" si="9"/>
        <v>0</v>
      </c>
      <c r="K77">
        <f t="shared" ca="1" si="9"/>
        <v>0</v>
      </c>
      <c r="L77">
        <f t="shared" ca="1" si="9"/>
        <v>0</v>
      </c>
      <c r="M77" s="32">
        <f t="shared" ca="1" si="9"/>
        <v>0</v>
      </c>
      <c r="N77" s="32">
        <f t="shared" ca="1" si="9"/>
        <v>0</v>
      </c>
      <c r="O77" s="32">
        <f t="shared" ca="1" si="9"/>
        <v>0</v>
      </c>
      <c r="P77">
        <f t="shared" ca="1" si="9"/>
        <v>0</v>
      </c>
      <c r="Q77">
        <f t="shared" ca="1" si="8"/>
        <v>0</v>
      </c>
      <c r="R77" s="32">
        <f t="shared" ca="1" si="6"/>
        <v>0</v>
      </c>
      <c r="S77">
        <f t="shared" ca="1" si="6"/>
        <v>0</v>
      </c>
      <c r="T77" s="32">
        <f t="shared" ca="1" si="6"/>
        <v>0</v>
      </c>
      <c r="U77" s="32">
        <f t="shared" ca="1" si="6"/>
        <v>0</v>
      </c>
      <c r="V77">
        <f t="shared" ca="1" si="6"/>
        <v>0</v>
      </c>
      <c r="W77">
        <f t="shared" ca="1" si="6"/>
        <v>0</v>
      </c>
    </row>
    <row r="78" spans="1:23">
      <c r="A78" s="76" t="s">
        <v>146</v>
      </c>
      <c r="F78">
        <f t="shared" ca="1" si="10"/>
        <v>0</v>
      </c>
      <c r="G78">
        <f t="shared" ca="1" si="9"/>
        <v>0</v>
      </c>
      <c r="H78">
        <f t="shared" ca="1" si="9"/>
        <v>0</v>
      </c>
      <c r="I78">
        <f t="shared" ca="1" si="9"/>
        <v>0</v>
      </c>
      <c r="J78">
        <f t="shared" ca="1" si="9"/>
        <v>0</v>
      </c>
      <c r="K78">
        <f t="shared" ca="1" si="9"/>
        <v>0</v>
      </c>
      <c r="L78">
        <f t="shared" ca="1" si="9"/>
        <v>0</v>
      </c>
      <c r="M78" s="32">
        <f t="shared" ca="1" si="9"/>
        <v>0</v>
      </c>
      <c r="N78" s="32">
        <f t="shared" ca="1" si="9"/>
        <v>0</v>
      </c>
      <c r="O78" s="32">
        <f t="shared" ca="1" si="9"/>
        <v>0</v>
      </c>
      <c r="P78">
        <f t="shared" ca="1" si="9"/>
        <v>0</v>
      </c>
      <c r="Q78">
        <f t="shared" ca="1" si="8"/>
        <v>0</v>
      </c>
      <c r="R78" s="32">
        <f t="shared" ca="1" si="6"/>
        <v>0</v>
      </c>
      <c r="S78">
        <f t="shared" ca="1" si="6"/>
        <v>0</v>
      </c>
      <c r="T78" s="32">
        <f t="shared" ca="1" si="6"/>
        <v>0</v>
      </c>
      <c r="U78" s="32">
        <f t="shared" ca="1" si="6"/>
        <v>0</v>
      </c>
      <c r="V78">
        <f t="shared" ca="1" si="6"/>
        <v>0</v>
      </c>
      <c r="W78">
        <f t="shared" ca="1" si="6"/>
        <v>0</v>
      </c>
    </row>
    <row r="79" spans="1:23">
      <c r="A79" s="77" t="s">
        <v>433</v>
      </c>
      <c r="F79">
        <f t="shared" ca="1" si="10"/>
        <v>0</v>
      </c>
      <c r="G79">
        <f t="shared" ca="1" si="9"/>
        <v>0</v>
      </c>
      <c r="H79">
        <f t="shared" ca="1" si="9"/>
        <v>0</v>
      </c>
      <c r="I79">
        <f t="shared" ca="1" si="9"/>
        <v>0</v>
      </c>
      <c r="J79">
        <f t="shared" ca="1" si="9"/>
        <v>0</v>
      </c>
      <c r="K79">
        <f t="shared" ca="1" si="9"/>
        <v>0</v>
      </c>
      <c r="L79">
        <f t="shared" ca="1" si="9"/>
        <v>0</v>
      </c>
      <c r="M79" s="32">
        <f t="shared" ca="1" si="9"/>
        <v>0</v>
      </c>
      <c r="N79" s="32">
        <f t="shared" ca="1" si="9"/>
        <v>0</v>
      </c>
      <c r="O79" s="32">
        <f t="shared" ca="1" si="9"/>
        <v>0</v>
      </c>
      <c r="P79">
        <f t="shared" ca="1" si="9"/>
        <v>0</v>
      </c>
      <c r="Q79">
        <f t="shared" ca="1" si="8"/>
        <v>0</v>
      </c>
      <c r="R79" s="32">
        <f t="shared" ca="1" si="6"/>
        <v>0</v>
      </c>
      <c r="S79">
        <f t="shared" ca="1" si="6"/>
        <v>0</v>
      </c>
      <c r="T79" s="32">
        <f t="shared" ca="1" si="6"/>
        <v>0</v>
      </c>
      <c r="U79" s="32">
        <f t="shared" ca="1" si="6"/>
        <v>0</v>
      </c>
      <c r="V79">
        <f t="shared" ca="1" si="6"/>
        <v>0</v>
      </c>
      <c r="W79">
        <f t="shared" ca="1" si="6"/>
        <v>0</v>
      </c>
    </row>
    <row r="80" spans="1:23">
      <c r="A80" s="78" t="s">
        <v>346</v>
      </c>
      <c r="F80">
        <f t="shared" ca="1" si="10"/>
        <v>0</v>
      </c>
      <c r="G80">
        <f t="shared" ca="1" si="9"/>
        <v>0</v>
      </c>
      <c r="H80">
        <f t="shared" ca="1" si="9"/>
        <v>0</v>
      </c>
      <c r="I80">
        <f t="shared" ca="1" si="9"/>
        <v>0</v>
      </c>
      <c r="J80">
        <f t="shared" ca="1" si="9"/>
        <v>0</v>
      </c>
      <c r="K80">
        <f t="shared" ca="1" si="9"/>
        <v>0</v>
      </c>
      <c r="L80">
        <f t="shared" ca="1" si="9"/>
        <v>0</v>
      </c>
      <c r="M80" s="32">
        <f t="shared" ca="1" si="9"/>
        <v>0</v>
      </c>
      <c r="N80" s="32">
        <f t="shared" ca="1" si="9"/>
        <v>0</v>
      </c>
      <c r="O80" s="32">
        <f t="shared" ca="1" si="9"/>
        <v>0</v>
      </c>
      <c r="P80">
        <f t="shared" ca="1" si="9"/>
        <v>0</v>
      </c>
      <c r="Q80">
        <f t="shared" ca="1" si="8"/>
        <v>0</v>
      </c>
      <c r="R80" s="32">
        <f t="shared" ca="1" si="6"/>
        <v>0</v>
      </c>
      <c r="S80">
        <f t="shared" ca="1" si="6"/>
        <v>0</v>
      </c>
      <c r="T80" s="32">
        <f t="shared" ca="1" si="6"/>
        <v>0</v>
      </c>
      <c r="U80" s="32">
        <f t="shared" ca="1" si="6"/>
        <v>0</v>
      </c>
      <c r="V80">
        <f t="shared" ca="1" si="6"/>
        <v>0</v>
      </c>
      <c r="W80">
        <f t="shared" ca="1" si="6"/>
        <v>0</v>
      </c>
    </row>
    <row r="81" spans="1:23">
      <c r="A81" s="79" t="s">
        <v>404</v>
      </c>
      <c r="F81">
        <f t="shared" ca="1" si="10"/>
        <v>0</v>
      </c>
      <c r="G81">
        <f t="shared" ca="1" si="9"/>
        <v>0</v>
      </c>
      <c r="H81">
        <f t="shared" ca="1" si="9"/>
        <v>0</v>
      </c>
      <c r="I81">
        <f t="shared" ca="1" si="9"/>
        <v>0</v>
      </c>
      <c r="J81">
        <f t="shared" ca="1" si="9"/>
        <v>0</v>
      </c>
      <c r="K81">
        <f t="shared" ca="1" si="9"/>
        <v>0</v>
      </c>
      <c r="L81">
        <f t="shared" ca="1" si="9"/>
        <v>0</v>
      </c>
      <c r="M81" s="32">
        <f t="shared" ca="1" si="9"/>
        <v>0</v>
      </c>
      <c r="N81" s="32">
        <f t="shared" ca="1" si="9"/>
        <v>0</v>
      </c>
      <c r="O81" s="32">
        <f t="shared" ca="1" si="9"/>
        <v>0</v>
      </c>
      <c r="P81">
        <f t="shared" ca="1" si="9"/>
        <v>0</v>
      </c>
      <c r="Q81">
        <f t="shared" ca="1" si="8"/>
        <v>0</v>
      </c>
      <c r="R81" s="32">
        <f t="shared" ca="1" si="6"/>
        <v>0</v>
      </c>
      <c r="S81">
        <f t="shared" ca="1" si="6"/>
        <v>0</v>
      </c>
      <c r="T81" s="32">
        <f t="shared" ca="1" si="6"/>
        <v>0</v>
      </c>
      <c r="U81" s="32">
        <f t="shared" ca="1" si="6"/>
        <v>0</v>
      </c>
      <c r="V81">
        <f t="shared" ca="1" si="6"/>
        <v>0</v>
      </c>
      <c r="W81">
        <f t="shared" ca="1" si="6"/>
        <v>0</v>
      </c>
    </row>
    <row r="82" spans="1:23">
      <c r="A82" s="80" t="s">
        <v>275</v>
      </c>
      <c r="F82">
        <f t="shared" ca="1" si="10"/>
        <v>0</v>
      </c>
      <c r="G82">
        <f t="shared" ca="1" si="9"/>
        <v>0</v>
      </c>
      <c r="H82">
        <f t="shared" ca="1" si="9"/>
        <v>0</v>
      </c>
      <c r="I82">
        <f t="shared" ca="1" si="9"/>
        <v>0</v>
      </c>
      <c r="J82">
        <f t="shared" ca="1" si="9"/>
        <v>0</v>
      </c>
      <c r="K82">
        <f t="shared" ca="1" si="9"/>
        <v>0</v>
      </c>
      <c r="L82">
        <f t="shared" ca="1" si="9"/>
        <v>0</v>
      </c>
      <c r="M82" s="32">
        <f t="shared" ca="1" si="9"/>
        <v>0</v>
      </c>
      <c r="N82" s="32">
        <f t="shared" ca="1" si="9"/>
        <v>0</v>
      </c>
      <c r="O82" s="32">
        <f t="shared" ca="1" si="9"/>
        <v>0</v>
      </c>
      <c r="P82">
        <f t="shared" ca="1" si="9"/>
        <v>0</v>
      </c>
      <c r="Q82">
        <f t="shared" ca="1" si="8"/>
        <v>0</v>
      </c>
      <c r="R82" s="32">
        <f t="shared" ca="1" si="6"/>
        <v>0</v>
      </c>
      <c r="S82">
        <f t="shared" ca="1" si="6"/>
        <v>0</v>
      </c>
      <c r="T82" s="32">
        <f t="shared" ca="1" si="6"/>
        <v>0</v>
      </c>
      <c r="U82" s="32">
        <f t="shared" ca="1" si="6"/>
        <v>0</v>
      </c>
      <c r="V82">
        <f t="shared" ca="1" si="6"/>
        <v>0</v>
      </c>
      <c r="W82">
        <f t="shared" ca="1" si="6"/>
        <v>0</v>
      </c>
    </row>
    <row r="83" spans="1:23">
      <c r="A83" s="81">
        <v>1</v>
      </c>
      <c r="F83">
        <f t="shared" ca="1" si="10"/>
        <v>0</v>
      </c>
      <c r="G83">
        <f t="shared" ca="1" si="9"/>
        <v>0</v>
      </c>
      <c r="H83">
        <f t="shared" ca="1" si="9"/>
        <v>0</v>
      </c>
      <c r="I83">
        <f t="shared" ca="1" si="9"/>
        <v>0</v>
      </c>
      <c r="J83">
        <f t="shared" ca="1" si="9"/>
        <v>0</v>
      </c>
      <c r="K83">
        <f t="shared" ca="1" si="9"/>
        <v>0</v>
      </c>
      <c r="L83">
        <f t="shared" ca="1" si="9"/>
        <v>0</v>
      </c>
      <c r="M83" s="32">
        <f t="shared" ca="1" si="9"/>
        <v>0</v>
      </c>
      <c r="N83" s="32">
        <f t="shared" ca="1" si="9"/>
        <v>0</v>
      </c>
      <c r="O83" s="32">
        <f t="shared" ca="1" si="9"/>
        <v>0</v>
      </c>
      <c r="P83">
        <f t="shared" ca="1" si="9"/>
        <v>0</v>
      </c>
      <c r="Q83">
        <f t="shared" ca="1" si="8"/>
        <v>0</v>
      </c>
      <c r="R83" s="32">
        <f t="shared" ca="1" si="8"/>
        <v>0</v>
      </c>
      <c r="S83">
        <f t="shared" ca="1" si="8"/>
        <v>0</v>
      </c>
      <c r="T83" s="32">
        <f t="shared" ca="1" si="8"/>
        <v>0</v>
      </c>
      <c r="U83" s="32">
        <f t="shared" ca="1" si="8"/>
        <v>0</v>
      </c>
      <c r="V83">
        <f t="shared" ca="1" si="8"/>
        <v>0</v>
      </c>
      <c r="W83">
        <f t="shared" ca="1" si="8"/>
        <v>0</v>
      </c>
    </row>
    <row r="84" spans="1:23">
      <c r="A84" s="82" t="s">
        <v>404</v>
      </c>
      <c r="F84">
        <f t="shared" ca="1" si="10"/>
        <v>0</v>
      </c>
      <c r="G84">
        <f t="shared" ca="1" si="9"/>
        <v>0</v>
      </c>
      <c r="H84">
        <f t="shared" ca="1" si="9"/>
        <v>0</v>
      </c>
      <c r="I84">
        <f t="shared" ca="1" si="9"/>
        <v>0</v>
      </c>
      <c r="J84">
        <f t="shared" ca="1" si="9"/>
        <v>0</v>
      </c>
      <c r="K84">
        <f t="shared" ca="1" si="9"/>
        <v>0</v>
      </c>
      <c r="L84">
        <f t="shared" ca="1" si="9"/>
        <v>0</v>
      </c>
      <c r="M84" s="32">
        <f t="shared" ca="1" si="9"/>
        <v>0</v>
      </c>
      <c r="N84" s="32">
        <f t="shared" ca="1" si="9"/>
        <v>0</v>
      </c>
      <c r="O84" s="32">
        <f t="shared" ca="1" si="9"/>
        <v>0</v>
      </c>
      <c r="P84">
        <f t="shared" ca="1" si="9"/>
        <v>0</v>
      </c>
      <c r="Q84">
        <f t="shared" ca="1" si="8"/>
        <v>0</v>
      </c>
      <c r="R84" s="32">
        <f t="shared" ca="1" si="8"/>
        <v>0</v>
      </c>
      <c r="S84">
        <f t="shared" ca="1" si="8"/>
        <v>0</v>
      </c>
      <c r="T84" s="32">
        <f t="shared" ca="1" si="8"/>
        <v>0</v>
      </c>
      <c r="U84" s="32">
        <f t="shared" ca="1" si="8"/>
        <v>0</v>
      </c>
      <c r="V84">
        <f t="shared" ca="1" si="8"/>
        <v>0</v>
      </c>
      <c r="W84">
        <f t="shared" ca="1" si="8"/>
        <v>0</v>
      </c>
    </row>
    <row r="85" spans="1:23">
      <c r="A85" s="89">
        <v>41310</v>
      </c>
      <c r="F85">
        <f t="shared" ca="1" si="10"/>
        <v>0</v>
      </c>
      <c r="G85">
        <f t="shared" ca="1" si="9"/>
        <v>0</v>
      </c>
      <c r="H85">
        <f t="shared" ca="1" si="9"/>
        <v>0</v>
      </c>
      <c r="I85">
        <f t="shared" ca="1" si="9"/>
        <v>0</v>
      </c>
      <c r="J85">
        <f t="shared" ca="1" si="9"/>
        <v>0</v>
      </c>
      <c r="K85">
        <f t="shared" ca="1" si="9"/>
        <v>0</v>
      </c>
      <c r="L85">
        <f t="shared" ca="1" si="9"/>
        <v>0</v>
      </c>
      <c r="M85" s="32">
        <f t="shared" ca="1" si="9"/>
        <v>0</v>
      </c>
      <c r="N85" s="32">
        <f t="shared" ca="1" si="9"/>
        <v>0</v>
      </c>
      <c r="O85" s="32">
        <f t="shared" ca="1" si="9"/>
        <v>0</v>
      </c>
      <c r="P85">
        <f t="shared" ca="1" si="9"/>
        <v>0</v>
      </c>
      <c r="Q85">
        <f t="shared" ca="1" si="8"/>
        <v>0</v>
      </c>
      <c r="R85" s="32">
        <f t="shared" ca="1" si="8"/>
        <v>0</v>
      </c>
      <c r="S85">
        <f t="shared" ca="1" si="8"/>
        <v>0</v>
      </c>
      <c r="T85" s="32">
        <f t="shared" ca="1" si="8"/>
        <v>0</v>
      </c>
      <c r="U85" s="32">
        <f t="shared" ca="1" si="8"/>
        <v>0</v>
      </c>
      <c r="V85">
        <f t="shared" ca="1" si="8"/>
        <v>0</v>
      </c>
      <c r="W85">
        <f t="shared" ca="1" si="8"/>
        <v>0</v>
      </c>
    </row>
    <row r="86" spans="1:23">
      <c r="A86" s="84">
        <v>41311</v>
      </c>
      <c r="F86">
        <f t="shared" ca="1" si="10"/>
        <v>0</v>
      </c>
      <c r="G86">
        <f t="shared" ca="1" si="9"/>
        <v>0</v>
      </c>
      <c r="H86">
        <f t="shared" ca="1" si="9"/>
        <v>0</v>
      </c>
      <c r="I86">
        <f t="shared" ca="1" si="9"/>
        <v>0</v>
      </c>
      <c r="J86">
        <f t="shared" ca="1" si="9"/>
        <v>0</v>
      </c>
      <c r="K86">
        <f t="shared" ca="1" si="9"/>
        <v>0</v>
      </c>
      <c r="L86">
        <f t="shared" ref="G86:P109" ca="1" si="11">OFFSET($A$1,$D$4+COLUMN()-$D$6+$D$2*(ROW()-$D$8),0)</f>
        <v>0</v>
      </c>
      <c r="M86" s="32">
        <f t="shared" ca="1" si="11"/>
        <v>0</v>
      </c>
      <c r="N86" s="32">
        <f t="shared" ca="1" si="11"/>
        <v>0</v>
      </c>
      <c r="O86" s="32">
        <f t="shared" ca="1" si="11"/>
        <v>0</v>
      </c>
      <c r="P86">
        <f t="shared" ca="1" si="11"/>
        <v>0</v>
      </c>
      <c r="Q86">
        <f t="shared" ca="1" si="8"/>
        <v>0</v>
      </c>
      <c r="R86" s="32">
        <f t="shared" ca="1" si="8"/>
        <v>0</v>
      </c>
      <c r="S86">
        <f t="shared" ca="1" si="8"/>
        <v>0</v>
      </c>
      <c r="T86" s="32">
        <f t="shared" ca="1" si="8"/>
        <v>0</v>
      </c>
      <c r="U86" s="32">
        <f t="shared" ca="1" si="8"/>
        <v>0</v>
      </c>
      <c r="V86">
        <f t="shared" ca="1" si="8"/>
        <v>0</v>
      </c>
      <c r="W86">
        <f t="shared" ca="1" si="8"/>
        <v>0</v>
      </c>
    </row>
    <row r="87" spans="1:23">
      <c r="A87" s="85">
        <v>0.3</v>
      </c>
      <c r="F87">
        <f t="shared" ca="1" si="10"/>
        <v>0</v>
      </c>
      <c r="G87">
        <f t="shared" ca="1" si="11"/>
        <v>0</v>
      </c>
      <c r="H87">
        <f t="shared" ca="1" si="11"/>
        <v>0</v>
      </c>
      <c r="I87">
        <f t="shared" ca="1" si="11"/>
        <v>0</v>
      </c>
      <c r="J87">
        <f t="shared" ca="1" si="11"/>
        <v>0</v>
      </c>
      <c r="K87">
        <f t="shared" ca="1" si="11"/>
        <v>0</v>
      </c>
      <c r="L87">
        <f t="shared" ca="1" si="11"/>
        <v>0</v>
      </c>
      <c r="M87" s="32">
        <f t="shared" ca="1" si="11"/>
        <v>0</v>
      </c>
      <c r="N87" s="32">
        <f t="shared" ca="1" si="11"/>
        <v>0</v>
      </c>
      <c r="O87" s="32">
        <f t="shared" ca="1" si="11"/>
        <v>0</v>
      </c>
      <c r="P87">
        <f t="shared" ca="1" si="11"/>
        <v>0</v>
      </c>
      <c r="Q87">
        <f t="shared" ca="1" si="8"/>
        <v>0</v>
      </c>
      <c r="R87" s="32">
        <f t="shared" ca="1" si="8"/>
        <v>0</v>
      </c>
      <c r="S87">
        <f t="shared" ca="1" si="8"/>
        <v>0</v>
      </c>
      <c r="T87" s="32">
        <f t="shared" ca="1" si="8"/>
        <v>0</v>
      </c>
      <c r="U87" s="32">
        <f t="shared" ca="1" si="8"/>
        <v>0</v>
      </c>
      <c r="V87">
        <f t="shared" ca="1" si="8"/>
        <v>0</v>
      </c>
      <c r="W87">
        <f t="shared" ca="1" si="8"/>
        <v>0</v>
      </c>
    </row>
    <row r="88" spans="1:23">
      <c r="A88" s="86" t="s">
        <v>411</v>
      </c>
      <c r="F88">
        <f t="shared" ca="1" si="10"/>
        <v>0</v>
      </c>
      <c r="G88">
        <f t="shared" ca="1" si="11"/>
        <v>0</v>
      </c>
      <c r="H88">
        <f t="shared" ca="1" si="11"/>
        <v>0</v>
      </c>
      <c r="I88">
        <f t="shared" ca="1" si="11"/>
        <v>0</v>
      </c>
      <c r="J88">
        <f t="shared" ca="1" si="11"/>
        <v>0</v>
      </c>
      <c r="K88">
        <f t="shared" ca="1" si="11"/>
        <v>0</v>
      </c>
      <c r="L88">
        <f t="shared" ca="1" si="11"/>
        <v>0</v>
      </c>
      <c r="M88" s="32">
        <f t="shared" ca="1" si="11"/>
        <v>0</v>
      </c>
      <c r="N88" s="32">
        <f t="shared" ca="1" si="11"/>
        <v>0</v>
      </c>
      <c r="O88" s="32">
        <f t="shared" ca="1" si="11"/>
        <v>0</v>
      </c>
      <c r="P88">
        <f t="shared" ca="1" si="11"/>
        <v>0</v>
      </c>
      <c r="Q88">
        <f t="shared" ca="1" si="8"/>
        <v>0</v>
      </c>
      <c r="R88" s="32">
        <f t="shared" ca="1" si="8"/>
        <v>0</v>
      </c>
      <c r="S88">
        <f t="shared" ca="1" si="8"/>
        <v>0</v>
      </c>
      <c r="T88" s="32">
        <f t="shared" ca="1" si="8"/>
        <v>0</v>
      </c>
      <c r="U88" s="32">
        <f t="shared" ca="1" si="8"/>
        <v>0</v>
      </c>
      <c r="V88">
        <f t="shared" ca="1" si="8"/>
        <v>0</v>
      </c>
      <c r="W88">
        <f t="shared" ca="1" si="8"/>
        <v>0</v>
      </c>
    </row>
    <row r="89" spans="1:23">
      <c r="A89" s="87" t="s">
        <v>495</v>
      </c>
      <c r="F89">
        <f t="shared" ca="1" si="10"/>
        <v>0</v>
      </c>
      <c r="G89">
        <f t="shared" ca="1" si="11"/>
        <v>0</v>
      </c>
      <c r="H89">
        <f t="shared" ca="1" si="11"/>
        <v>0</v>
      </c>
      <c r="I89">
        <f t="shared" ca="1" si="11"/>
        <v>0</v>
      </c>
      <c r="J89">
        <f t="shared" ca="1" si="11"/>
        <v>0</v>
      </c>
      <c r="K89">
        <f t="shared" ca="1" si="11"/>
        <v>0</v>
      </c>
      <c r="L89">
        <f t="shared" ca="1" si="11"/>
        <v>0</v>
      </c>
      <c r="M89" s="32">
        <f t="shared" ca="1" si="11"/>
        <v>0</v>
      </c>
      <c r="N89" s="32">
        <f t="shared" ca="1" si="11"/>
        <v>0</v>
      </c>
      <c r="O89" s="32">
        <f t="shared" ca="1" si="11"/>
        <v>0</v>
      </c>
      <c r="P89">
        <f t="shared" ca="1" si="11"/>
        <v>0</v>
      </c>
      <c r="Q89">
        <f t="shared" ca="1" si="8"/>
        <v>0</v>
      </c>
      <c r="R89" s="32">
        <f t="shared" ca="1" si="8"/>
        <v>0</v>
      </c>
      <c r="S89">
        <f t="shared" ca="1" si="8"/>
        <v>0</v>
      </c>
      <c r="T89" s="32">
        <f t="shared" ca="1" si="8"/>
        <v>0</v>
      </c>
      <c r="U89" s="32">
        <f t="shared" ca="1" si="8"/>
        <v>0</v>
      </c>
      <c r="V89">
        <f t="shared" ca="1" si="8"/>
        <v>0</v>
      </c>
      <c r="W89">
        <f t="shared" ca="1" si="8"/>
        <v>0</v>
      </c>
    </row>
    <row r="90" spans="1:23">
      <c r="A90" s="123">
        <v>24</v>
      </c>
      <c r="F90">
        <f t="shared" ca="1" si="10"/>
        <v>0</v>
      </c>
      <c r="G90">
        <f t="shared" ca="1" si="11"/>
        <v>0</v>
      </c>
      <c r="H90">
        <f t="shared" ca="1" si="11"/>
        <v>0</v>
      </c>
      <c r="I90">
        <f t="shared" ca="1" si="11"/>
        <v>0</v>
      </c>
      <c r="J90">
        <f t="shared" ca="1" si="11"/>
        <v>0</v>
      </c>
      <c r="K90">
        <f t="shared" ca="1" si="11"/>
        <v>0</v>
      </c>
      <c r="L90">
        <f t="shared" ca="1" si="11"/>
        <v>0</v>
      </c>
      <c r="M90" s="32">
        <f t="shared" ca="1" si="11"/>
        <v>0</v>
      </c>
      <c r="N90" s="32">
        <f t="shared" ca="1" si="11"/>
        <v>0</v>
      </c>
      <c r="O90" s="32">
        <f t="shared" ca="1" si="11"/>
        <v>0</v>
      </c>
      <c r="P90">
        <f t="shared" ca="1" si="11"/>
        <v>0</v>
      </c>
      <c r="Q90">
        <f t="shared" ca="1" si="8"/>
        <v>0</v>
      </c>
      <c r="R90" s="32">
        <f t="shared" ca="1" si="8"/>
        <v>0</v>
      </c>
      <c r="S90">
        <f t="shared" ca="1" si="8"/>
        <v>0</v>
      </c>
      <c r="T90" s="32">
        <f t="shared" ca="1" si="8"/>
        <v>0</v>
      </c>
      <c r="U90" s="32">
        <f t="shared" ca="1" si="8"/>
        <v>0</v>
      </c>
      <c r="V90">
        <f t="shared" ca="1" si="8"/>
        <v>0</v>
      </c>
      <c r="W90">
        <f t="shared" ca="1" si="8"/>
        <v>0</v>
      </c>
    </row>
    <row r="91" spans="1:23">
      <c r="A91" s="188">
        <v>41309</v>
      </c>
      <c r="F91">
        <f t="shared" ca="1" si="10"/>
        <v>0</v>
      </c>
      <c r="G91">
        <f t="shared" ca="1" si="11"/>
        <v>0</v>
      </c>
      <c r="H91">
        <f t="shared" ca="1" si="11"/>
        <v>0</v>
      </c>
      <c r="I91">
        <f t="shared" ca="1" si="11"/>
        <v>0</v>
      </c>
      <c r="J91">
        <f t="shared" ca="1" si="11"/>
        <v>0</v>
      </c>
      <c r="K91">
        <f t="shared" ca="1" si="11"/>
        <v>0</v>
      </c>
      <c r="L91">
        <f t="shared" ca="1" si="11"/>
        <v>0</v>
      </c>
      <c r="M91" s="32">
        <f t="shared" ca="1" si="11"/>
        <v>0</v>
      </c>
      <c r="N91" s="32">
        <f t="shared" ca="1" si="11"/>
        <v>0</v>
      </c>
      <c r="O91" s="32">
        <f t="shared" ca="1" si="11"/>
        <v>0</v>
      </c>
      <c r="P91">
        <f t="shared" ca="1" si="11"/>
        <v>0</v>
      </c>
      <c r="Q91">
        <f t="shared" ca="1" si="8"/>
        <v>0</v>
      </c>
      <c r="R91" s="32">
        <f t="shared" ca="1" si="8"/>
        <v>0</v>
      </c>
      <c r="S91">
        <f t="shared" ca="1" si="8"/>
        <v>0</v>
      </c>
      <c r="T91" s="32">
        <f t="shared" ca="1" si="8"/>
        <v>0</v>
      </c>
      <c r="U91" s="32">
        <f t="shared" ca="1" si="8"/>
        <v>0</v>
      </c>
      <c r="V91">
        <f t="shared" ca="1" si="8"/>
        <v>0</v>
      </c>
      <c r="W91">
        <f t="shared" ca="1" si="8"/>
        <v>0</v>
      </c>
    </row>
    <row r="92" spans="1:23">
      <c r="A92" s="189">
        <v>41330</v>
      </c>
      <c r="F92">
        <f t="shared" ca="1" si="10"/>
        <v>0</v>
      </c>
      <c r="G92">
        <f t="shared" ca="1" si="11"/>
        <v>0</v>
      </c>
      <c r="H92">
        <f t="shared" ca="1" si="11"/>
        <v>0</v>
      </c>
      <c r="I92">
        <f t="shared" ca="1" si="11"/>
        <v>0</v>
      </c>
      <c r="J92">
        <f t="shared" ca="1" si="11"/>
        <v>0</v>
      </c>
      <c r="K92">
        <f t="shared" ca="1" si="11"/>
        <v>0</v>
      </c>
      <c r="L92">
        <f t="shared" ca="1" si="11"/>
        <v>0</v>
      </c>
      <c r="M92" s="32">
        <f t="shared" ca="1" si="11"/>
        <v>0</v>
      </c>
      <c r="N92" s="32">
        <f t="shared" ca="1" si="11"/>
        <v>0</v>
      </c>
      <c r="O92" s="32">
        <f t="shared" ca="1" si="11"/>
        <v>0</v>
      </c>
      <c r="P92">
        <f t="shared" ca="1" si="11"/>
        <v>0</v>
      </c>
      <c r="Q92">
        <f t="shared" ca="1" si="8"/>
        <v>0</v>
      </c>
      <c r="R92" s="32">
        <f t="shared" ca="1" si="8"/>
        <v>0</v>
      </c>
      <c r="S92">
        <f t="shared" ca="1" si="8"/>
        <v>0</v>
      </c>
      <c r="T92" s="32">
        <f t="shared" ca="1" si="8"/>
        <v>0</v>
      </c>
      <c r="U92" s="32">
        <f t="shared" ca="1" si="8"/>
        <v>0</v>
      </c>
      <c r="V92">
        <f t="shared" ca="1" si="8"/>
        <v>0</v>
      </c>
      <c r="W92">
        <f t="shared" ca="1" si="8"/>
        <v>0</v>
      </c>
    </row>
    <row r="93" spans="1:23">
      <c r="A93" s="190" t="s">
        <v>480</v>
      </c>
      <c r="F93">
        <f t="shared" ca="1" si="10"/>
        <v>0</v>
      </c>
      <c r="G93">
        <f t="shared" ca="1" si="11"/>
        <v>0</v>
      </c>
      <c r="H93">
        <f t="shared" ca="1" si="11"/>
        <v>0</v>
      </c>
      <c r="I93">
        <f t="shared" ca="1" si="11"/>
        <v>0</v>
      </c>
      <c r="J93">
        <f t="shared" ca="1" si="11"/>
        <v>0</v>
      </c>
      <c r="K93">
        <f t="shared" ca="1" si="11"/>
        <v>0</v>
      </c>
      <c r="L93">
        <f t="shared" ca="1" si="11"/>
        <v>0</v>
      </c>
      <c r="M93" s="32">
        <f t="shared" ca="1" si="11"/>
        <v>0</v>
      </c>
      <c r="N93" s="32">
        <f t="shared" ca="1" si="11"/>
        <v>0</v>
      </c>
      <c r="O93" s="32">
        <f t="shared" ca="1" si="11"/>
        <v>0</v>
      </c>
      <c r="P93">
        <f t="shared" ca="1" si="11"/>
        <v>0</v>
      </c>
      <c r="Q93">
        <f t="shared" ca="1" si="8"/>
        <v>0</v>
      </c>
      <c r="R93" s="32">
        <f t="shared" ca="1" si="8"/>
        <v>0</v>
      </c>
      <c r="S93">
        <f t="shared" ca="1" si="8"/>
        <v>0</v>
      </c>
      <c r="T93" s="32">
        <f t="shared" ca="1" si="8"/>
        <v>0</v>
      </c>
      <c r="U93" s="32">
        <f t="shared" ca="1" si="8"/>
        <v>0</v>
      </c>
      <c r="V93">
        <f t="shared" ca="1" si="8"/>
        <v>0</v>
      </c>
      <c r="W93">
        <f t="shared" ca="1" si="8"/>
        <v>0</v>
      </c>
    </row>
    <row r="94" spans="1:23">
      <c r="A94" s="191">
        <v>600</v>
      </c>
      <c r="F94">
        <f t="shared" ca="1" si="10"/>
        <v>0</v>
      </c>
      <c r="G94">
        <f t="shared" ca="1" si="11"/>
        <v>0</v>
      </c>
      <c r="H94">
        <f t="shared" ca="1" si="11"/>
        <v>0</v>
      </c>
      <c r="I94">
        <f t="shared" ca="1" si="11"/>
        <v>0</v>
      </c>
      <c r="J94">
        <f t="shared" ca="1" si="11"/>
        <v>0</v>
      </c>
      <c r="K94">
        <f t="shared" ca="1" si="11"/>
        <v>0</v>
      </c>
      <c r="L94">
        <f t="shared" ca="1" si="11"/>
        <v>0</v>
      </c>
      <c r="M94" s="32">
        <f t="shared" ca="1" si="11"/>
        <v>0</v>
      </c>
      <c r="N94" s="32">
        <f t="shared" ca="1" si="11"/>
        <v>0</v>
      </c>
      <c r="O94" s="32">
        <f t="shared" ca="1" si="11"/>
        <v>0</v>
      </c>
      <c r="P94">
        <f t="shared" ca="1" si="11"/>
        <v>0</v>
      </c>
      <c r="Q94">
        <f t="shared" ca="1" si="8"/>
        <v>0</v>
      </c>
      <c r="R94" s="32">
        <f t="shared" ca="1" si="8"/>
        <v>0</v>
      </c>
      <c r="S94">
        <f t="shared" ca="1" si="8"/>
        <v>0</v>
      </c>
      <c r="T94" s="32">
        <f t="shared" ca="1" si="8"/>
        <v>0</v>
      </c>
      <c r="U94" s="32">
        <f t="shared" ca="1" si="8"/>
        <v>0</v>
      </c>
      <c r="V94">
        <f t="shared" ca="1" si="8"/>
        <v>0</v>
      </c>
      <c r="W94">
        <f t="shared" ca="1" si="8"/>
        <v>0</v>
      </c>
    </row>
    <row r="95" spans="1:23">
      <c r="A95" s="75" t="s">
        <v>424</v>
      </c>
      <c r="F95">
        <f t="shared" ca="1" si="10"/>
        <v>0</v>
      </c>
      <c r="G95">
        <f t="shared" ca="1" si="11"/>
        <v>0</v>
      </c>
      <c r="H95">
        <f t="shared" ca="1" si="11"/>
        <v>0</v>
      </c>
      <c r="I95">
        <f t="shared" ca="1" si="11"/>
        <v>0</v>
      </c>
      <c r="J95">
        <f t="shared" ca="1" si="11"/>
        <v>0</v>
      </c>
      <c r="K95">
        <f t="shared" ca="1" si="11"/>
        <v>0</v>
      </c>
      <c r="L95">
        <f t="shared" ca="1" si="11"/>
        <v>0</v>
      </c>
      <c r="M95" s="32">
        <f t="shared" ca="1" si="11"/>
        <v>0</v>
      </c>
      <c r="N95" s="32">
        <f t="shared" ca="1" si="11"/>
        <v>0</v>
      </c>
      <c r="O95" s="32">
        <f t="shared" ca="1" si="11"/>
        <v>0</v>
      </c>
      <c r="P95">
        <f t="shared" ca="1" si="11"/>
        <v>0</v>
      </c>
      <c r="Q95">
        <f t="shared" ca="1" si="8"/>
        <v>0</v>
      </c>
      <c r="R95" s="32">
        <f t="shared" ca="1" si="8"/>
        <v>0</v>
      </c>
      <c r="S95">
        <f t="shared" ca="1" si="8"/>
        <v>0</v>
      </c>
      <c r="T95" s="32">
        <f t="shared" ca="1" si="8"/>
        <v>0</v>
      </c>
      <c r="U95" s="32">
        <f t="shared" ca="1" si="8"/>
        <v>0</v>
      </c>
      <c r="V95">
        <f t="shared" ca="1" si="8"/>
        <v>0</v>
      </c>
      <c r="W95">
        <f t="shared" ca="1" si="8"/>
        <v>0</v>
      </c>
    </row>
    <row r="96" spans="1:23">
      <c r="A96" s="76" t="s">
        <v>146</v>
      </c>
      <c r="F96">
        <f t="shared" ca="1" si="10"/>
        <v>0</v>
      </c>
      <c r="G96">
        <f t="shared" ca="1" si="11"/>
        <v>0</v>
      </c>
      <c r="H96">
        <f t="shared" ca="1" si="11"/>
        <v>0</v>
      </c>
      <c r="I96">
        <f t="shared" ca="1" si="11"/>
        <v>0</v>
      </c>
      <c r="J96">
        <f t="shared" ca="1" si="11"/>
        <v>0</v>
      </c>
      <c r="K96">
        <f t="shared" ca="1" si="11"/>
        <v>0</v>
      </c>
      <c r="L96">
        <f t="shared" ca="1" si="11"/>
        <v>0</v>
      </c>
      <c r="M96" s="32">
        <f t="shared" ca="1" si="11"/>
        <v>0</v>
      </c>
      <c r="N96" s="32">
        <f t="shared" ca="1" si="11"/>
        <v>0</v>
      </c>
      <c r="O96" s="32">
        <f t="shared" ca="1" si="11"/>
        <v>0</v>
      </c>
      <c r="P96">
        <f t="shared" ca="1" si="11"/>
        <v>0</v>
      </c>
      <c r="Q96">
        <f t="shared" ca="1" si="8"/>
        <v>0</v>
      </c>
      <c r="R96" s="32">
        <f t="shared" ca="1" si="8"/>
        <v>0</v>
      </c>
      <c r="S96">
        <f t="shared" ca="1" si="8"/>
        <v>0</v>
      </c>
      <c r="T96" s="32">
        <f t="shared" ca="1" si="8"/>
        <v>0</v>
      </c>
      <c r="U96" s="32">
        <f t="shared" ca="1" si="8"/>
        <v>0</v>
      </c>
      <c r="V96">
        <f t="shared" ca="1" si="8"/>
        <v>0</v>
      </c>
      <c r="W96">
        <f t="shared" ca="1" si="8"/>
        <v>0</v>
      </c>
    </row>
    <row r="97" spans="1:23">
      <c r="A97" s="77" t="s">
        <v>435</v>
      </c>
      <c r="F97">
        <f t="shared" ca="1" si="10"/>
        <v>0</v>
      </c>
      <c r="G97">
        <f t="shared" ca="1" si="11"/>
        <v>0</v>
      </c>
      <c r="H97">
        <f t="shared" ca="1" si="11"/>
        <v>0</v>
      </c>
      <c r="I97">
        <f t="shared" ca="1" si="11"/>
        <v>0</v>
      </c>
      <c r="J97">
        <f t="shared" ca="1" si="11"/>
        <v>0</v>
      </c>
      <c r="K97">
        <f t="shared" ca="1" si="11"/>
        <v>0</v>
      </c>
      <c r="L97">
        <f t="shared" ca="1" si="11"/>
        <v>0</v>
      </c>
      <c r="M97" s="32">
        <f t="shared" ca="1" si="11"/>
        <v>0</v>
      </c>
      <c r="N97" s="32">
        <f t="shared" ca="1" si="11"/>
        <v>0</v>
      </c>
      <c r="O97" s="32">
        <f t="shared" ca="1" si="11"/>
        <v>0</v>
      </c>
      <c r="P97">
        <f t="shared" ca="1" si="11"/>
        <v>0</v>
      </c>
      <c r="Q97">
        <f t="shared" ca="1" si="8"/>
        <v>0</v>
      </c>
      <c r="R97" s="32">
        <f t="shared" ca="1" si="8"/>
        <v>0</v>
      </c>
      <c r="S97">
        <f t="shared" ca="1" si="8"/>
        <v>0</v>
      </c>
      <c r="T97" s="32">
        <f t="shared" ca="1" si="8"/>
        <v>0</v>
      </c>
      <c r="U97" s="32">
        <f t="shared" ca="1" si="8"/>
        <v>0</v>
      </c>
      <c r="V97">
        <f t="shared" ca="1" si="8"/>
        <v>0</v>
      </c>
      <c r="W97">
        <f t="shared" ca="1" si="8"/>
        <v>0</v>
      </c>
    </row>
    <row r="98" spans="1:23">
      <c r="A98" s="78" t="s">
        <v>346</v>
      </c>
      <c r="F98">
        <f t="shared" ca="1" si="10"/>
        <v>0</v>
      </c>
      <c r="G98">
        <f t="shared" ca="1" si="11"/>
        <v>0</v>
      </c>
      <c r="H98">
        <f t="shared" ca="1" si="11"/>
        <v>0</v>
      </c>
      <c r="I98">
        <f t="shared" ca="1" si="11"/>
        <v>0</v>
      </c>
      <c r="J98">
        <f t="shared" ca="1" si="11"/>
        <v>0</v>
      </c>
      <c r="K98">
        <f t="shared" ca="1" si="11"/>
        <v>0</v>
      </c>
      <c r="L98">
        <f t="shared" ca="1" si="11"/>
        <v>0</v>
      </c>
      <c r="M98" s="32">
        <f t="shared" ca="1" si="11"/>
        <v>0</v>
      </c>
      <c r="N98" s="32">
        <f t="shared" ca="1" si="11"/>
        <v>0</v>
      </c>
      <c r="O98" s="32">
        <f t="shared" ca="1" si="11"/>
        <v>0</v>
      </c>
      <c r="P98">
        <f t="shared" ca="1" si="11"/>
        <v>0</v>
      </c>
      <c r="Q98">
        <f t="shared" ca="1" si="8"/>
        <v>0</v>
      </c>
      <c r="R98" s="32">
        <f t="shared" ca="1" si="8"/>
        <v>0</v>
      </c>
      <c r="S98">
        <f t="shared" ca="1" si="8"/>
        <v>0</v>
      </c>
      <c r="T98" s="32">
        <f t="shared" ca="1" si="8"/>
        <v>0</v>
      </c>
      <c r="U98" s="32">
        <f t="shared" ca="1" si="8"/>
        <v>0</v>
      </c>
      <c r="V98">
        <f t="shared" ca="1" si="8"/>
        <v>0</v>
      </c>
      <c r="W98">
        <f t="shared" ca="1" si="8"/>
        <v>0</v>
      </c>
    </row>
    <row r="99" spans="1:23">
      <c r="A99" s="79" t="s">
        <v>404</v>
      </c>
      <c r="F99">
        <f t="shared" ca="1" si="10"/>
        <v>0</v>
      </c>
      <c r="G99">
        <f t="shared" ca="1" si="11"/>
        <v>0</v>
      </c>
      <c r="H99">
        <f t="shared" ca="1" si="11"/>
        <v>0</v>
      </c>
      <c r="I99">
        <f t="shared" ca="1" si="11"/>
        <v>0</v>
      </c>
      <c r="J99">
        <f t="shared" ca="1" si="11"/>
        <v>0</v>
      </c>
      <c r="K99">
        <f t="shared" ca="1" si="11"/>
        <v>0</v>
      </c>
      <c r="L99">
        <f t="shared" ca="1" si="11"/>
        <v>0</v>
      </c>
      <c r="M99" s="32">
        <f t="shared" ca="1" si="11"/>
        <v>0</v>
      </c>
      <c r="N99" s="32">
        <f t="shared" ca="1" si="11"/>
        <v>0</v>
      </c>
      <c r="O99" s="32">
        <f t="shared" ca="1" si="11"/>
        <v>0</v>
      </c>
      <c r="P99">
        <f t="shared" ca="1" si="11"/>
        <v>0</v>
      </c>
      <c r="Q99">
        <f t="shared" ca="1" si="8"/>
        <v>0</v>
      </c>
      <c r="R99" s="32">
        <f t="shared" ca="1" si="8"/>
        <v>0</v>
      </c>
      <c r="S99">
        <f t="shared" ca="1" si="8"/>
        <v>0</v>
      </c>
      <c r="T99" s="32">
        <f t="shared" ca="1" si="8"/>
        <v>0</v>
      </c>
      <c r="U99" s="32">
        <f t="shared" ca="1" si="8"/>
        <v>0</v>
      </c>
      <c r="V99">
        <f t="shared" ca="1" si="8"/>
        <v>0</v>
      </c>
      <c r="W99">
        <f t="shared" ca="1" si="8"/>
        <v>0</v>
      </c>
    </row>
    <row r="100" spans="1:23">
      <c r="A100" s="80" t="s">
        <v>275</v>
      </c>
      <c r="F100">
        <f t="shared" ca="1" si="10"/>
        <v>0</v>
      </c>
      <c r="G100">
        <f t="shared" ca="1" si="11"/>
        <v>0</v>
      </c>
      <c r="H100">
        <f t="shared" ca="1" si="11"/>
        <v>0</v>
      </c>
      <c r="I100">
        <f t="shared" ca="1" si="11"/>
        <v>0</v>
      </c>
      <c r="J100">
        <f t="shared" ca="1" si="11"/>
        <v>0</v>
      </c>
      <c r="K100">
        <f t="shared" ca="1" si="11"/>
        <v>0</v>
      </c>
      <c r="L100">
        <f t="shared" ca="1" si="11"/>
        <v>0</v>
      </c>
      <c r="M100" s="32">
        <f t="shared" ca="1" si="11"/>
        <v>0</v>
      </c>
      <c r="N100" s="32">
        <f t="shared" ca="1" si="11"/>
        <v>0</v>
      </c>
      <c r="O100" s="32">
        <f t="shared" ca="1" si="11"/>
        <v>0</v>
      </c>
      <c r="P100">
        <f t="shared" ca="1" si="11"/>
        <v>0</v>
      </c>
      <c r="Q100">
        <f t="shared" ca="1" si="8"/>
        <v>0</v>
      </c>
      <c r="R100" s="32">
        <f t="shared" ca="1" si="8"/>
        <v>0</v>
      </c>
      <c r="S100">
        <f t="shared" ca="1" si="8"/>
        <v>0</v>
      </c>
      <c r="T100" s="32">
        <f t="shared" ca="1" si="8"/>
        <v>0</v>
      </c>
      <c r="U100" s="32">
        <f t="shared" ca="1" si="8"/>
        <v>0</v>
      </c>
      <c r="V100">
        <f t="shared" ca="1" si="8"/>
        <v>0</v>
      </c>
      <c r="W100">
        <f t="shared" ca="1" si="8"/>
        <v>0</v>
      </c>
    </row>
    <row r="101" spans="1:23">
      <c r="A101" s="81">
        <v>1</v>
      </c>
      <c r="F101">
        <f t="shared" ca="1" si="10"/>
        <v>0</v>
      </c>
      <c r="G101">
        <f t="shared" ca="1" si="11"/>
        <v>0</v>
      </c>
      <c r="H101">
        <f t="shared" ca="1" si="11"/>
        <v>0</v>
      </c>
      <c r="I101">
        <f t="shared" ca="1" si="11"/>
        <v>0</v>
      </c>
      <c r="J101">
        <f t="shared" ca="1" si="11"/>
        <v>0</v>
      </c>
      <c r="K101">
        <f t="shared" ca="1" si="11"/>
        <v>0</v>
      </c>
      <c r="L101">
        <f t="shared" ca="1" si="11"/>
        <v>0</v>
      </c>
      <c r="M101" s="32">
        <f t="shared" ca="1" si="11"/>
        <v>0</v>
      </c>
      <c r="N101" s="32">
        <f t="shared" ca="1" si="11"/>
        <v>0</v>
      </c>
      <c r="O101" s="32">
        <f t="shared" ca="1" si="11"/>
        <v>0</v>
      </c>
      <c r="P101">
        <f t="shared" ca="1" si="11"/>
        <v>0</v>
      </c>
      <c r="Q101">
        <f t="shared" ca="1" si="8"/>
        <v>0</v>
      </c>
      <c r="R101" s="32">
        <f t="shared" ca="1" si="8"/>
        <v>0</v>
      </c>
      <c r="S101">
        <f t="shared" ca="1" si="8"/>
        <v>0</v>
      </c>
      <c r="T101" s="32">
        <f t="shared" ca="1" si="8"/>
        <v>0</v>
      </c>
      <c r="U101" s="32">
        <f t="shared" ca="1" si="8"/>
        <v>0</v>
      </c>
      <c r="V101">
        <f t="shared" ca="1" si="8"/>
        <v>0</v>
      </c>
      <c r="W101">
        <f t="shared" ca="1" si="8"/>
        <v>0</v>
      </c>
    </row>
    <row r="102" spans="1:23">
      <c r="A102" s="185">
        <v>40544</v>
      </c>
      <c r="F102">
        <f t="shared" ca="1" si="10"/>
        <v>0</v>
      </c>
      <c r="G102">
        <f t="shared" ca="1" si="11"/>
        <v>0</v>
      </c>
      <c r="H102">
        <f t="shared" ca="1" si="11"/>
        <v>0</v>
      </c>
      <c r="I102">
        <f t="shared" ca="1" si="11"/>
        <v>0</v>
      </c>
      <c r="J102">
        <f t="shared" ca="1" si="11"/>
        <v>0</v>
      </c>
      <c r="K102">
        <f t="shared" ca="1" si="11"/>
        <v>0</v>
      </c>
      <c r="L102">
        <f t="shared" ca="1" si="11"/>
        <v>0</v>
      </c>
      <c r="M102" s="32">
        <f t="shared" ca="1" si="11"/>
        <v>0</v>
      </c>
      <c r="N102" s="32">
        <f t="shared" ca="1" si="11"/>
        <v>0</v>
      </c>
      <c r="O102" s="32">
        <f t="shared" ca="1" si="11"/>
        <v>0</v>
      </c>
      <c r="P102">
        <f t="shared" ca="1" si="11"/>
        <v>0</v>
      </c>
      <c r="Q102">
        <f t="shared" ca="1" si="8"/>
        <v>0</v>
      </c>
      <c r="R102" s="32">
        <f t="shared" ca="1" si="8"/>
        <v>0</v>
      </c>
      <c r="S102">
        <f t="shared" ca="1" si="8"/>
        <v>0</v>
      </c>
      <c r="T102" s="32">
        <f t="shared" ca="1" si="8"/>
        <v>0</v>
      </c>
      <c r="U102" s="32">
        <f t="shared" ca="1" si="8"/>
        <v>0</v>
      </c>
      <c r="V102">
        <f t="shared" ca="1" si="8"/>
        <v>0</v>
      </c>
      <c r="W102">
        <f t="shared" ca="1" si="8"/>
        <v>0</v>
      </c>
    </row>
    <row r="103" spans="1:23">
      <c r="A103" s="89">
        <v>41311</v>
      </c>
      <c r="F103">
        <f t="shared" ca="1" si="10"/>
        <v>0</v>
      </c>
      <c r="G103">
        <f t="shared" ca="1" si="11"/>
        <v>0</v>
      </c>
      <c r="H103">
        <f t="shared" ca="1" si="11"/>
        <v>0</v>
      </c>
      <c r="I103">
        <f t="shared" ca="1" si="11"/>
        <v>0</v>
      </c>
      <c r="J103">
        <f t="shared" ca="1" si="11"/>
        <v>0</v>
      </c>
      <c r="K103">
        <f t="shared" ca="1" si="11"/>
        <v>0</v>
      </c>
      <c r="L103">
        <f t="shared" ca="1" si="11"/>
        <v>0</v>
      </c>
      <c r="M103" s="32">
        <f t="shared" ca="1" si="11"/>
        <v>0</v>
      </c>
      <c r="N103" s="32">
        <f t="shared" ca="1" si="11"/>
        <v>0</v>
      </c>
      <c r="O103" s="32">
        <f t="shared" ca="1" si="11"/>
        <v>0</v>
      </c>
      <c r="P103">
        <f t="shared" ca="1" si="11"/>
        <v>0</v>
      </c>
      <c r="Q103">
        <f t="shared" ca="1" si="8"/>
        <v>0</v>
      </c>
      <c r="R103" s="32">
        <f t="shared" ca="1" si="8"/>
        <v>0</v>
      </c>
      <c r="S103">
        <f t="shared" ca="1" si="8"/>
        <v>0</v>
      </c>
      <c r="T103" s="32">
        <f t="shared" ca="1" si="8"/>
        <v>0</v>
      </c>
      <c r="U103" s="32">
        <f t="shared" ca="1" si="8"/>
        <v>0</v>
      </c>
      <c r="V103">
        <f t="shared" ca="1" si="8"/>
        <v>0</v>
      </c>
      <c r="W103">
        <f t="shared" ca="1" si="8"/>
        <v>0</v>
      </c>
    </row>
    <row r="104" spans="1:23">
      <c r="A104" s="84">
        <v>41311</v>
      </c>
      <c r="F104">
        <f t="shared" ca="1" si="10"/>
        <v>0</v>
      </c>
      <c r="G104">
        <f t="shared" ca="1" si="11"/>
        <v>0</v>
      </c>
      <c r="H104">
        <f t="shared" ca="1" si="11"/>
        <v>0</v>
      </c>
      <c r="I104">
        <f t="shared" ca="1" si="11"/>
        <v>0</v>
      </c>
      <c r="J104">
        <f t="shared" ca="1" si="11"/>
        <v>0</v>
      </c>
      <c r="K104">
        <f t="shared" ca="1" si="11"/>
        <v>0</v>
      </c>
      <c r="L104">
        <f t="shared" ca="1" si="11"/>
        <v>0</v>
      </c>
      <c r="M104" s="32">
        <f t="shared" ca="1" si="11"/>
        <v>0</v>
      </c>
      <c r="N104" s="32">
        <f t="shared" ca="1" si="11"/>
        <v>0</v>
      </c>
      <c r="O104" s="32">
        <f t="shared" ca="1" si="11"/>
        <v>0</v>
      </c>
      <c r="P104">
        <f t="shared" ca="1" si="11"/>
        <v>0</v>
      </c>
      <c r="Q104">
        <f t="shared" ca="1" si="8"/>
        <v>0</v>
      </c>
      <c r="R104" s="32">
        <f t="shared" ca="1" si="8"/>
        <v>0</v>
      </c>
      <c r="S104">
        <f t="shared" ca="1" si="8"/>
        <v>0</v>
      </c>
      <c r="T104" s="32">
        <f t="shared" ca="1" si="8"/>
        <v>0</v>
      </c>
      <c r="U104" s="32">
        <f t="shared" ca="1" si="8"/>
        <v>0</v>
      </c>
      <c r="V104">
        <f t="shared" ca="1" si="8"/>
        <v>0</v>
      </c>
      <c r="W104">
        <f t="shared" ca="1" si="8"/>
        <v>0</v>
      </c>
    </row>
    <row r="105" spans="1:23">
      <c r="A105" s="85">
        <v>0.5</v>
      </c>
      <c r="F105">
        <f t="shared" ca="1" si="10"/>
        <v>0</v>
      </c>
      <c r="G105">
        <f t="shared" ca="1" si="11"/>
        <v>0</v>
      </c>
      <c r="H105">
        <f t="shared" ca="1" si="11"/>
        <v>0</v>
      </c>
      <c r="I105">
        <f t="shared" ca="1" si="11"/>
        <v>0</v>
      </c>
      <c r="J105">
        <f t="shared" ca="1" si="11"/>
        <v>0</v>
      </c>
      <c r="K105">
        <f t="shared" ca="1" si="11"/>
        <v>0</v>
      </c>
      <c r="L105">
        <f t="shared" ca="1" si="11"/>
        <v>0</v>
      </c>
      <c r="M105" s="32">
        <f t="shared" ca="1" si="11"/>
        <v>0</v>
      </c>
      <c r="N105" s="32">
        <f t="shared" ca="1" si="11"/>
        <v>0</v>
      </c>
      <c r="O105" s="32">
        <f t="shared" ca="1" si="11"/>
        <v>0</v>
      </c>
      <c r="P105">
        <f t="shared" ca="1" si="11"/>
        <v>0</v>
      </c>
      <c r="Q105">
        <f t="shared" ref="Q105:W168" ca="1" si="12">OFFSET($A$1,$D$4+COLUMN()-$D$6+$D$2*(ROW()-$D$8),0)</f>
        <v>0</v>
      </c>
      <c r="R105" s="32">
        <f t="shared" ca="1" si="12"/>
        <v>0</v>
      </c>
      <c r="S105">
        <f t="shared" ca="1" si="12"/>
        <v>0</v>
      </c>
      <c r="T105" s="32">
        <f t="shared" ca="1" si="12"/>
        <v>0</v>
      </c>
      <c r="U105" s="32">
        <f t="shared" ca="1" si="12"/>
        <v>0</v>
      </c>
      <c r="V105">
        <f t="shared" ca="1" si="12"/>
        <v>0</v>
      </c>
      <c r="W105">
        <f t="shared" ca="1" si="12"/>
        <v>0</v>
      </c>
    </row>
    <row r="106" spans="1:23">
      <c r="A106" s="86" t="s">
        <v>412</v>
      </c>
      <c r="F106">
        <f t="shared" ca="1" si="10"/>
        <v>0</v>
      </c>
      <c r="G106">
        <f t="shared" ca="1" si="11"/>
        <v>0</v>
      </c>
      <c r="H106">
        <f t="shared" ca="1" si="11"/>
        <v>0</v>
      </c>
      <c r="I106">
        <f t="shared" ca="1" si="11"/>
        <v>0</v>
      </c>
      <c r="J106">
        <f t="shared" ca="1" si="11"/>
        <v>0</v>
      </c>
      <c r="K106">
        <f t="shared" ca="1" si="11"/>
        <v>0</v>
      </c>
      <c r="L106">
        <f t="shared" ca="1" si="11"/>
        <v>0</v>
      </c>
      <c r="M106" s="32">
        <f t="shared" ca="1" si="11"/>
        <v>0</v>
      </c>
      <c r="N106" s="32">
        <f t="shared" ca="1" si="11"/>
        <v>0</v>
      </c>
      <c r="O106" s="32">
        <f t="shared" ca="1" si="11"/>
        <v>0</v>
      </c>
      <c r="P106">
        <f t="shared" ca="1" si="11"/>
        <v>0</v>
      </c>
      <c r="Q106">
        <f t="shared" ca="1" si="12"/>
        <v>0</v>
      </c>
      <c r="R106" s="32">
        <f t="shared" ca="1" si="12"/>
        <v>0</v>
      </c>
      <c r="S106">
        <f t="shared" ca="1" si="12"/>
        <v>0</v>
      </c>
      <c r="T106" s="32">
        <f t="shared" ca="1" si="12"/>
        <v>0</v>
      </c>
      <c r="U106" s="32">
        <f t="shared" ca="1" si="12"/>
        <v>0</v>
      </c>
      <c r="V106">
        <f t="shared" ca="1" si="12"/>
        <v>0</v>
      </c>
      <c r="W106">
        <f t="shared" ca="1" si="12"/>
        <v>0</v>
      </c>
    </row>
    <row r="107" spans="1:23">
      <c r="A107" s="186">
        <v>40544</v>
      </c>
      <c r="F107">
        <f t="shared" ca="1" si="10"/>
        <v>0</v>
      </c>
      <c r="G107">
        <f t="shared" ca="1" si="11"/>
        <v>0</v>
      </c>
      <c r="H107">
        <f t="shared" ca="1" si="11"/>
        <v>0</v>
      </c>
      <c r="I107">
        <f t="shared" ca="1" si="11"/>
        <v>0</v>
      </c>
      <c r="J107">
        <f t="shared" ca="1" si="11"/>
        <v>0</v>
      </c>
      <c r="K107">
        <f t="shared" ca="1" si="11"/>
        <v>0</v>
      </c>
      <c r="L107">
        <f t="shared" ca="1" si="11"/>
        <v>0</v>
      </c>
      <c r="M107" s="32">
        <f t="shared" ca="1" si="11"/>
        <v>0</v>
      </c>
      <c r="N107" s="32">
        <f t="shared" ca="1" si="11"/>
        <v>0</v>
      </c>
      <c r="O107" s="32">
        <f t="shared" ca="1" si="11"/>
        <v>0</v>
      </c>
      <c r="P107">
        <f t="shared" ca="1" si="11"/>
        <v>0</v>
      </c>
      <c r="Q107">
        <f t="shared" ca="1" si="12"/>
        <v>0</v>
      </c>
      <c r="R107" s="32">
        <f t="shared" ca="1" si="12"/>
        <v>0</v>
      </c>
      <c r="S107">
        <f t="shared" ca="1" si="12"/>
        <v>0</v>
      </c>
      <c r="T107" s="32">
        <f t="shared" ca="1" si="12"/>
        <v>0</v>
      </c>
      <c r="U107" s="32">
        <f t="shared" ca="1" si="12"/>
        <v>0</v>
      </c>
      <c r="V107">
        <f t="shared" ca="1" si="12"/>
        <v>0</v>
      </c>
      <c r="W107">
        <f t="shared" ca="1" si="12"/>
        <v>0</v>
      </c>
    </row>
    <row r="108" spans="1:23">
      <c r="A108" s="123">
        <v>16</v>
      </c>
      <c r="F108">
        <f t="shared" ca="1" si="10"/>
        <v>0</v>
      </c>
      <c r="G108">
        <f t="shared" ca="1" si="11"/>
        <v>0</v>
      </c>
      <c r="H108">
        <f t="shared" ca="1" si="11"/>
        <v>0</v>
      </c>
      <c r="I108">
        <f t="shared" ca="1" si="11"/>
        <v>0</v>
      </c>
      <c r="J108">
        <f t="shared" ca="1" si="11"/>
        <v>0</v>
      </c>
      <c r="K108">
        <f t="shared" ca="1" si="11"/>
        <v>0</v>
      </c>
      <c r="L108">
        <f t="shared" ca="1" si="11"/>
        <v>0</v>
      </c>
      <c r="M108" s="32">
        <f t="shared" ca="1" si="11"/>
        <v>0</v>
      </c>
      <c r="N108" s="32">
        <f t="shared" ca="1" si="11"/>
        <v>0</v>
      </c>
      <c r="O108" s="32">
        <f t="shared" ca="1" si="11"/>
        <v>0</v>
      </c>
      <c r="P108">
        <f t="shared" ca="1" si="11"/>
        <v>0</v>
      </c>
      <c r="Q108">
        <f t="shared" ca="1" si="12"/>
        <v>0</v>
      </c>
      <c r="R108" s="32">
        <f t="shared" ca="1" si="12"/>
        <v>0</v>
      </c>
      <c r="S108">
        <f t="shared" ca="1" si="12"/>
        <v>0</v>
      </c>
      <c r="T108" s="32">
        <f t="shared" ca="1" si="12"/>
        <v>0</v>
      </c>
      <c r="U108" s="32">
        <f t="shared" ca="1" si="12"/>
        <v>0</v>
      </c>
      <c r="V108">
        <f t="shared" ca="1" si="12"/>
        <v>0</v>
      </c>
      <c r="W108">
        <f t="shared" ca="1" si="12"/>
        <v>0</v>
      </c>
    </row>
    <row r="109" spans="1:23">
      <c r="A109" s="188">
        <v>41309</v>
      </c>
      <c r="F109">
        <f t="shared" ca="1" si="10"/>
        <v>0</v>
      </c>
      <c r="G109">
        <f t="shared" ca="1" si="11"/>
        <v>0</v>
      </c>
      <c r="H109">
        <f t="shared" ca="1" si="11"/>
        <v>0</v>
      </c>
      <c r="I109">
        <f t="shared" ca="1" si="11"/>
        <v>0</v>
      </c>
      <c r="J109">
        <f t="shared" ca="1" si="11"/>
        <v>0</v>
      </c>
      <c r="K109">
        <f t="shared" ca="1" si="11"/>
        <v>0</v>
      </c>
      <c r="L109">
        <f t="shared" ca="1" si="11"/>
        <v>0</v>
      </c>
      <c r="M109" s="32">
        <f t="shared" ca="1" si="11"/>
        <v>0</v>
      </c>
      <c r="N109" s="32">
        <f t="shared" ref="G109:P132" ca="1" si="13">OFFSET($A$1,$D$4+COLUMN()-$D$6+$D$2*(ROW()-$D$8),0)</f>
        <v>0</v>
      </c>
      <c r="O109" s="32">
        <f t="shared" ca="1" si="13"/>
        <v>0</v>
      </c>
      <c r="P109">
        <f t="shared" ca="1" si="13"/>
        <v>0</v>
      </c>
      <c r="Q109">
        <f t="shared" ca="1" si="12"/>
        <v>0</v>
      </c>
      <c r="R109" s="32">
        <f t="shared" ca="1" si="12"/>
        <v>0</v>
      </c>
      <c r="S109">
        <f t="shared" ca="1" si="12"/>
        <v>0</v>
      </c>
      <c r="T109" s="32">
        <f t="shared" ca="1" si="12"/>
        <v>0</v>
      </c>
      <c r="U109" s="32">
        <f t="shared" ca="1" si="12"/>
        <v>0</v>
      </c>
      <c r="V109">
        <f t="shared" ca="1" si="12"/>
        <v>0</v>
      </c>
      <c r="W109">
        <f t="shared" ca="1" si="12"/>
        <v>0</v>
      </c>
    </row>
    <row r="110" spans="1:23">
      <c r="A110" s="189">
        <v>41330</v>
      </c>
      <c r="F110">
        <f t="shared" ca="1" si="10"/>
        <v>0</v>
      </c>
      <c r="G110">
        <f t="shared" ca="1" si="13"/>
        <v>0</v>
      </c>
      <c r="H110">
        <f t="shared" ca="1" si="13"/>
        <v>0</v>
      </c>
      <c r="I110">
        <f t="shared" ca="1" si="13"/>
        <v>0</v>
      </c>
      <c r="J110">
        <f t="shared" ca="1" si="13"/>
        <v>0</v>
      </c>
      <c r="K110">
        <f t="shared" ca="1" si="13"/>
        <v>0</v>
      </c>
      <c r="L110">
        <f t="shared" ca="1" si="13"/>
        <v>0</v>
      </c>
      <c r="M110" s="32">
        <f t="shared" ca="1" si="13"/>
        <v>0</v>
      </c>
      <c r="N110" s="32">
        <f t="shared" ca="1" si="13"/>
        <v>0</v>
      </c>
      <c r="O110" s="32">
        <f t="shared" ca="1" si="13"/>
        <v>0</v>
      </c>
      <c r="P110">
        <f t="shared" ca="1" si="13"/>
        <v>0</v>
      </c>
      <c r="Q110">
        <f t="shared" ca="1" si="12"/>
        <v>0</v>
      </c>
      <c r="R110" s="32">
        <f t="shared" ca="1" si="12"/>
        <v>0</v>
      </c>
      <c r="S110">
        <f t="shared" ca="1" si="12"/>
        <v>0</v>
      </c>
      <c r="T110" s="32">
        <f t="shared" ca="1" si="12"/>
        <v>0</v>
      </c>
      <c r="U110" s="32">
        <f t="shared" ca="1" si="12"/>
        <v>0</v>
      </c>
      <c r="V110">
        <f t="shared" ca="1" si="12"/>
        <v>0</v>
      </c>
      <c r="W110">
        <f t="shared" ca="1" si="12"/>
        <v>0</v>
      </c>
    </row>
    <row r="111" spans="1:23">
      <c r="A111" s="190" t="s">
        <v>480</v>
      </c>
      <c r="F111">
        <f t="shared" ca="1" si="10"/>
        <v>0</v>
      </c>
      <c r="G111">
        <f t="shared" ca="1" si="13"/>
        <v>0</v>
      </c>
      <c r="H111">
        <f t="shared" ca="1" si="13"/>
        <v>0</v>
      </c>
      <c r="I111">
        <f t="shared" ca="1" si="13"/>
        <v>0</v>
      </c>
      <c r="J111">
        <f t="shared" ca="1" si="13"/>
        <v>0</v>
      </c>
      <c r="K111">
        <f t="shared" ca="1" si="13"/>
        <v>0</v>
      </c>
      <c r="L111">
        <f t="shared" ca="1" si="13"/>
        <v>0</v>
      </c>
      <c r="M111" s="32">
        <f t="shared" ca="1" si="13"/>
        <v>0</v>
      </c>
      <c r="N111" s="32">
        <f t="shared" ca="1" si="13"/>
        <v>0</v>
      </c>
      <c r="O111" s="32">
        <f t="shared" ca="1" si="13"/>
        <v>0</v>
      </c>
      <c r="P111">
        <f t="shared" ca="1" si="13"/>
        <v>0</v>
      </c>
      <c r="Q111">
        <f t="shared" ca="1" si="12"/>
        <v>0</v>
      </c>
      <c r="R111" s="32">
        <f t="shared" ca="1" si="12"/>
        <v>0</v>
      </c>
      <c r="S111">
        <f t="shared" ca="1" si="12"/>
        <v>0</v>
      </c>
      <c r="T111" s="32">
        <f t="shared" ca="1" si="12"/>
        <v>0</v>
      </c>
      <c r="U111" s="32">
        <f t="shared" ca="1" si="12"/>
        <v>0</v>
      </c>
      <c r="V111">
        <f t="shared" ca="1" si="12"/>
        <v>0</v>
      </c>
      <c r="W111">
        <f t="shared" ca="1" si="12"/>
        <v>0</v>
      </c>
    </row>
    <row r="112" spans="1:23">
      <c r="A112" s="191">
        <v>600</v>
      </c>
      <c r="F112">
        <f t="shared" ca="1" si="10"/>
        <v>0</v>
      </c>
      <c r="G112">
        <f t="shared" ca="1" si="13"/>
        <v>0</v>
      </c>
      <c r="H112">
        <f t="shared" ca="1" si="13"/>
        <v>0</v>
      </c>
      <c r="I112">
        <f t="shared" ca="1" si="13"/>
        <v>0</v>
      </c>
      <c r="J112">
        <f t="shared" ca="1" si="13"/>
        <v>0</v>
      </c>
      <c r="K112">
        <f t="shared" ca="1" si="13"/>
        <v>0</v>
      </c>
      <c r="L112">
        <f t="shared" ca="1" si="13"/>
        <v>0</v>
      </c>
      <c r="M112" s="32">
        <f t="shared" ca="1" si="13"/>
        <v>0</v>
      </c>
      <c r="N112" s="32">
        <f t="shared" ca="1" si="13"/>
        <v>0</v>
      </c>
      <c r="O112" s="32">
        <f t="shared" ca="1" si="13"/>
        <v>0</v>
      </c>
      <c r="P112">
        <f t="shared" ca="1" si="13"/>
        <v>0</v>
      </c>
      <c r="Q112">
        <f t="shared" ca="1" si="12"/>
        <v>0</v>
      </c>
      <c r="R112" s="32">
        <f t="shared" ca="1" si="12"/>
        <v>0</v>
      </c>
      <c r="S112">
        <f t="shared" ca="1" si="12"/>
        <v>0</v>
      </c>
      <c r="T112" s="32">
        <f t="shared" ca="1" si="12"/>
        <v>0</v>
      </c>
      <c r="U112" s="32">
        <f t="shared" ca="1" si="12"/>
        <v>0</v>
      </c>
      <c r="V112">
        <f t="shared" ca="1" si="12"/>
        <v>0</v>
      </c>
      <c r="W112">
        <f t="shared" ca="1" si="12"/>
        <v>0</v>
      </c>
    </row>
    <row r="113" spans="1:23">
      <c r="A113" s="75" t="s">
        <v>425</v>
      </c>
      <c r="F113">
        <f t="shared" ca="1" si="10"/>
        <v>0</v>
      </c>
      <c r="G113">
        <f t="shared" ca="1" si="13"/>
        <v>0</v>
      </c>
      <c r="H113">
        <f t="shared" ca="1" si="13"/>
        <v>0</v>
      </c>
      <c r="I113">
        <f t="shared" ca="1" si="13"/>
        <v>0</v>
      </c>
      <c r="J113">
        <f t="shared" ca="1" si="13"/>
        <v>0</v>
      </c>
      <c r="K113">
        <f t="shared" ca="1" si="13"/>
        <v>0</v>
      </c>
      <c r="L113">
        <f t="shared" ca="1" si="13"/>
        <v>0</v>
      </c>
      <c r="M113" s="32">
        <f t="shared" ca="1" si="13"/>
        <v>0</v>
      </c>
      <c r="N113" s="32">
        <f t="shared" ca="1" si="13"/>
        <v>0</v>
      </c>
      <c r="O113" s="32">
        <f t="shared" ca="1" si="13"/>
        <v>0</v>
      </c>
      <c r="P113">
        <f t="shared" ca="1" si="13"/>
        <v>0</v>
      </c>
      <c r="Q113">
        <f t="shared" ca="1" si="12"/>
        <v>0</v>
      </c>
      <c r="R113" s="32">
        <f t="shared" ca="1" si="12"/>
        <v>0</v>
      </c>
      <c r="S113">
        <f t="shared" ca="1" si="12"/>
        <v>0</v>
      </c>
      <c r="T113" s="32">
        <f t="shared" ca="1" si="12"/>
        <v>0</v>
      </c>
      <c r="U113" s="32">
        <f t="shared" ca="1" si="12"/>
        <v>0</v>
      </c>
      <c r="V113">
        <f t="shared" ca="1" si="12"/>
        <v>0</v>
      </c>
      <c r="W113">
        <f t="shared" ca="1" si="12"/>
        <v>0</v>
      </c>
    </row>
    <row r="114" spans="1:23">
      <c r="A114" s="76" t="s">
        <v>146</v>
      </c>
      <c r="F114">
        <f t="shared" ca="1" si="10"/>
        <v>0</v>
      </c>
      <c r="G114">
        <f t="shared" ca="1" si="13"/>
        <v>0</v>
      </c>
      <c r="H114">
        <f t="shared" ca="1" si="13"/>
        <v>0</v>
      </c>
      <c r="I114">
        <f t="shared" ca="1" si="13"/>
        <v>0</v>
      </c>
      <c r="J114">
        <f t="shared" ca="1" si="13"/>
        <v>0</v>
      </c>
      <c r="K114">
        <f t="shared" ca="1" si="13"/>
        <v>0</v>
      </c>
      <c r="L114">
        <f t="shared" ca="1" si="13"/>
        <v>0</v>
      </c>
      <c r="M114" s="32">
        <f t="shared" ca="1" si="13"/>
        <v>0</v>
      </c>
      <c r="N114" s="32">
        <f t="shared" ca="1" si="13"/>
        <v>0</v>
      </c>
      <c r="O114" s="32">
        <f t="shared" ca="1" si="13"/>
        <v>0</v>
      </c>
      <c r="P114">
        <f t="shared" ca="1" si="13"/>
        <v>0</v>
      </c>
      <c r="Q114">
        <f t="shared" ca="1" si="12"/>
        <v>0</v>
      </c>
      <c r="R114" s="32">
        <f t="shared" ca="1" si="12"/>
        <v>0</v>
      </c>
      <c r="S114">
        <f t="shared" ca="1" si="12"/>
        <v>0</v>
      </c>
      <c r="T114" s="32">
        <f t="shared" ca="1" si="12"/>
        <v>0</v>
      </c>
      <c r="U114" s="32">
        <f t="shared" ca="1" si="12"/>
        <v>0</v>
      </c>
      <c r="V114">
        <f t="shared" ca="1" si="12"/>
        <v>0</v>
      </c>
      <c r="W114">
        <f t="shared" ca="1" si="12"/>
        <v>0</v>
      </c>
    </row>
    <row r="115" spans="1:23">
      <c r="A115" s="77" t="s">
        <v>475</v>
      </c>
      <c r="F115">
        <f t="shared" ca="1" si="10"/>
        <v>0</v>
      </c>
      <c r="G115">
        <f t="shared" ca="1" si="13"/>
        <v>0</v>
      </c>
      <c r="H115">
        <f t="shared" ca="1" si="13"/>
        <v>0</v>
      </c>
      <c r="I115">
        <f t="shared" ca="1" si="13"/>
        <v>0</v>
      </c>
      <c r="J115">
        <f t="shared" ca="1" si="13"/>
        <v>0</v>
      </c>
      <c r="K115">
        <f t="shared" ca="1" si="13"/>
        <v>0</v>
      </c>
      <c r="L115">
        <f t="shared" ca="1" si="13"/>
        <v>0</v>
      </c>
      <c r="M115" s="32">
        <f t="shared" ca="1" si="13"/>
        <v>0</v>
      </c>
      <c r="N115" s="32">
        <f t="shared" ca="1" si="13"/>
        <v>0</v>
      </c>
      <c r="O115" s="32">
        <f t="shared" ca="1" si="13"/>
        <v>0</v>
      </c>
      <c r="P115">
        <f t="shared" ca="1" si="13"/>
        <v>0</v>
      </c>
      <c r="Q115">
        <f t="shared" ca="1" si="12"/>
        <v>0</v>
      </c>
      <c r="R115" s="32">
        <f t="shared" ca="1" si="12"/>
        <v>0</v>
      </c>
      <c r="S115">
        <f t="shared" ca="1" si="12"/>
        <v>0</v>
      </c>
      <c r="T115" s="32">
        <f t="shared" ca="1" si="12"/>
        <v>0</v>
      </c>
      <c r="U115" s="32">
        <f t="shared" ca="1" si="12"/>
        <v>0</v>
      </c>
      <c r="V115">
        <f t="shared" ca="1" si="12"/>
        <v>0</v>
      </c>
      <c r="W115">
        <f t="shared" ca="1" si="12"/>
        <v>0</v>
      </c>
    </row>
    <row r="116" spans="1:23">
      <c r="A116" s="78" t="s">
        <v>370</v>
      </c>
      <c r="F116">
        <f t="shared" ca="1" si="10"/>
        <v>0</v>
      </c>
      <c r="G116">
        <f t="shared" ca="1" si="13"/>
        <v>0</v>
      </c>
      <c r="H116">
        <f t="shared" ca="1" si="13"/>
        <v>0</v>
      </c>
      <c r="I116">
        <f t="shared" ca="1" si="13"/>
        <v>0</v>
      </c>
      <c r="J116">
        <f t="shared" ca="1" si="13"/>
        <v>0</v>
      </c>
      <c r="K116">
        <f t="shared" ca="1" si="13"/>
        <v>0</v>
      </c>
      <c r="L116">
        <f t="shared" ca="1" si="13"/>
        <v>0</v>
      </c>
      <c r="M116" s="32">
        <f t="shared" ca="1" si="13"/>
        <v>0</v>
      </c>
      <c r="N116" s="32">
        <f t="shared" ca="1" si="13"/>
        <v>0</v>
      </c>
      <c r="O116" s="32">
        <f t="shared" ca="1" si="13"/>
        <v>0</v>
      </c>
      <c r="P116">
        <f t="shared" ca="1" si="13"/>
        <v>0</v>
      </c>
      <c r="Q116">
        <f t="shared" ca="1" si="12"/>
        <v>0</v>
      </c>
      <c r="R116" s="32">
        <f t="shared" ca="1" si="12"/>
        <v>0</v>
      </c>
      <c r="S116">
        <f t="shared" ca="1" si="12"/>
        <v>0</v>
      </c>
      <c r="T116" s="32">
        <f t="shared" ca="1" si="12"/>
        <v>0</v>
      </c>
      <c r="U116" s="32">
        <f t="shared" ca="1" si="12"/>
        <v>0</v>
      </c>
      <c r="V116">
        <f t="shared" ca="1" si="12"/>
        <v>0</v>
      </c>
      <c r="W116">
        <f t="shared" ca="1" si="12"/>
        <v>0</v>
      </c>
    </row>
    <row r="117" spans="1:23">
      <c r="A117" s="79" t="s">
        <v>404</v>
      </c>
      <c r="F117">
        <f t="shared" ca="1" si="10"/>
        <v>0</v>
      </c>
      <c r="G117">
        <f t="shared" ca="1" si="13"/>
        <v>0</v>
      </c>
      <c r="H117">
        <f t="shared" ca="1" si="13"/>
        <v>0</v>
      </c>
      <c r="I117">
        <f t="shared" ca="1" si="13"/>
        <v>0</v>
      </c>
      <c r="J117">
        <f t="shared" ca="1" si="13"/>
        <v>0</v>
      </c>
      <c r="K117">
        <f t="shared" ca="1" si="13"/>
        <v>0</v>
      </c>
      <c r="L117">
        <f t="shared" ca="1" si="13"/>
        <v>0</v>
      </c>
      <c r="M117" s="32">
        <f t="shared" ca="1" si="13"/>
        <v>0</v>
      </c>
      <c r="N117" s="32">
        <f t="shared" ca="1" si="13"/>
        <v>0</v>
      </c>
      <c r="O117" s="32">
        <f t="shared" ca="1" si="13"/>
        <v>0</v>
      </c>
      <c r="P117">
        <f t="shared" ca="1" si="13"/>
        <v>0</v>
      </c>
      <c r="Q117">
        <f t="shared" ca="1" si="12"/>
        <v>0</v>
      </c>
      <c r="R117" s="32">
        <f t="shared" ca="1" si="12"/>
        <v>0</v>
      </c>
      <c r="S117">
        <f t="shared" ca="1" si="12"/>
        <v>0</v>
      </c>
      <c r="T117" s="32">
        <f t="shared" ca="1" si="12"/>
        <v>0</v>
      </c>
      <c r="U117" s="32">
        <f t="shared" ca="1" si="12"/>
        <v>0</v>
      </c>
      <c r="V117">
        <f t="shared" ca="1" si="12"/>
        <v>0</v>
      </c>
      <c r="W117">
        <f t="shared" ca="1" si="12"/>
        <v>0</v>
      </c>
    </row>
    <row r="118" spans="1:23">
      <c r="A118" s="80" t="s">
        <v>366</v>
      </c>
      <c r="F118">
        <f t="shared" ca="1" si="10"/>
        <v>0</v>
      </c>
      <c r="G118">
        <f t="shared" ca="1" si="13"/>
        <v>0</v>
      </c>
      <c r="H118">
        <f t="shared" ca="1" si="13"/>
        <v>0</v>
      </c>
      <c r="I118">
        <f t="shared" ca="1" si="13"/>
        <v>0</v>
      </c>
      <c r="J118">
        <f t="shared" ca="1" si="13"/>
        <v>0</v>
      </c>
      <c r="K118">
        <f t="shared" ca="1" si="13"/>
        <v>0</v>
      </c>
      <c r="L118">
        <f t="shared" ca="1" si="13"/>
        <v>0</v>
      </c>
      <c r="M118" s="32">
        <f t="shared" ca="1" si="13"/>
        <v>0</v>
      </c>
      <c r="N118" s="32">
        <f t="shared" ca="1" si="13"/>
        <v>0</v>
      </c>
      <c r="O118" s="32">
        <f t="shared" ca="1" si="13"/>
        <v>0</v>
      </c>
      <c r="P118">
        <f t="shared" ca="1" si="13"/>
        <v>0</v>
      </c>
      <c r="Q118">
        <f t="shared" ca="1" si="12"/>
        <v>0</v>
      </c>
      <c r="R118" s="32">
        <f t="shared" ca="1" si="12"/>
        <v>0</v>
      </c>
      <c r="S118">
        <f t="shared" ca="1" si="12"/>
        <v>0</v>
      </c>
      <c r="T118" s="32">
        <f t="shared" ca="1" si="12"/>
        <v>0</v>
      </c>
      <c r="U118" s="32">
        <f t="shared" ca="1" si="12"/>
        <v>0</v>
      </c>
      <c r="V118">
        <f t="shared" ca="1" si="12"/>
        <v>0</v>
      </c>
      <c r="W118">
        <f t="shared" ca="1" si="12"/>
        <v>0</v>
      </c>
    </row>
    <row r="119" spans="1:23">
      <c r="A119" s="81">
        <v>3</v>
      </c>
      <c r="F119">
        <f t="shared" ca="1" si="10"/>
        <v>0</v>
      </c>
      <c r="G119">
        <f t="shared" ca="1" si="13"/>
        <v>0</v>
      </c>
      <c r="H119">
        <f t="shared" ca="1" si="13"/>
        <v>0</v>
      </c>
      <c r="I119">
        <f t="shared" ca="1" si="13"/>
        <v>0</v>
      </c>
      <c r="J119">
        <f t="shared" ca="1" si="13"/>
        <v>0</v>
      </c>
      <c r="K119">
        <f t="shared" ca="1" si="13"/>
        <v>0</v>
      </c>
      <c r="L119">
        <f t="shared" ca="1" si="13"/>
        <v>0</v>
      </c>
      <c r="M119" s="32">
        <f t="shared" ca="1" si="13"/>
        <v>0</v>
      </c>
      <c r="N119" s="32">
        <f t="shared" ca="1" si="13"/>
        <v>0</v>
      </c>
      <c r="O119" s="32">
        <f t="shared" ca="1" si="13"/>
        <v>0</v>
      </c>
      <c r="P119">
        <f t="shared" ca="1" si="13"/>
        <v>0</v>
      </c>
      <c r="Q119">
        <f t="shared" ca="1" si="12"/>
        <v>0</v>
      </c>
      <c r="R119" s="32">
        <f t="shared" ca="1" si="12"/>
        <v>0</v>
      </c>
      <c r="S119">
        <f t="shared" ca="1" si="12"/>
        <v>0</v>
      </c>
      <c r="T119" s="32">
        <f t="shared" ca="1" si="12"/>
        <v>0</v>
      </c>
      <c r="U119" s="32">
        <f t="shared" ca="1" si="12"/>
        <v>0</v>
      </c>
      <c r="V119">
        <f t="shared" ca="1" si="12"/>
        <v>0</v>
      </c>
      <c r="W119">
        <f t="shared" ca="1" si="12"/>
        <v>0</v>
      </c>
    </row>
    <row r="120" spans="1:23">
      <c r="A120" s="82" t="s">
        <v>404</v>
      </c>
      <c r="F120">
        <f t="shared" ca="1" si="10"/>
        <v>0</v>
      </c>
      <c r="G120">
        <f t="shared" ca="1" si="13"/>
        <v>0</v>
      </c>
      <c r="H120">
        <f t="shared" ca="1" si="13"/>
        <v>0</v>
      </c>
      <c r="I120">
        <f t="shared" ca="1" si="13"/>
        <v>0</v>
      </c>
      <c r="J120">
        <f t="shared" ca="1" si="13"/>
        <v>0</v>
      </c>
      <c r="K120">
        <f t="shared" ca="1" si="13"/>
        <v>0</v>
      </c>
      <c r="L120">
        <f t="shared" ca="1" si="13"/>
        <v>0</v>
      </c>
      <c r="M120" s="32">
        <f t="shared" ca="1" si="13"/>
        <v>0</v>
      </c>
      <c r="N120" s="32">
        <f t="shared" ca="1" si="13"/>
        <v>0</v>
      </c>
      <c r="O120" s="32">
        <f t="shared" ca="1" si="13"/>
        <v>0</v>
      </c>
      <c r="P120">
        <f t="shared" ca="1" si="13"/>
        <v>0</v>
      </c>
      <c r="Q120">
        <f t="shared" ca="1" si="12"/>
        <v>0</v>
      </c>
      <c r="R120" s="32">
        <f t="shared" ca="1" si="12"/>
        <v>0</v>
      </c>
      <c r="S120">
        <f t="shared" ca="1" si="12"/>
        <v>0</v>
      </c>
      <c r="T120" s="32">
        <f t="shared" ca="1" si="12"/>
        <v>0</v>
      </c>
      <c r="U120" s="32">
        <f t="shared" ca="1" si="12"/>
        <v>0</v>
      </c>
      <c r="V120">
        <f t="shared" ca="1" si="12"/>
        <v>0</v>
      </c>
      <c r="W120">
        <f t="shared" ref="W120:W183" ca="1" si="14">OFFSET($A$1,$D$4+COLUMN()-$D$6+$D$2*(ROW()-$D$8),0)</f>
        <v>0</v>
      </c>
    </row>
    <row r="121" spans="1:23">
      <c r="A121" s="89">
        <v>41312</v>
      </c>
      <c r="F121">
        <f t="shared" ca="1" si="10"/>
        <v>0</v>
      </c>
      <c r="G121">
        <f t="shared" ca="1" si="13"/>
        <v>0</v>
      </c>
      <c r="H121">
        <f t="shared" ca="1" si="13"/>
        <v>0</v>
      </c>
      <c r="I121">
        <f t="shared" ca="1" si="13"/>
        <v>0</v>
      </c>
      <c r="J121">
        <f t="shared" ca="1" si="13"/>
        <v>0</v>
      </c>
      <c r="K121">
        <f t="shared" ca="1" si="13"/>
        <v>0</v>
      </c>
      <c r="L121">
        <f t="shared" ca="1" si="13"/>
        <v>0</v>
      </c>
      <c r="M121" s="32">
        <f t="shared" ca="1" si="13"/>
        <v>0</v>
      </c>
      <c r="N121" s="32">
        <f t="shared" ca="1" si="13"/>
        <v>0</v>
      </c>
      <c r="O121" s="32">
        <f t="shared" ca="1" si="13"/>
        <v>0</v>
      </c>
      <c r="P121">
        <f t="shared" ca="1" si="13"/>
        <v>0</v>
      </c>
      <c r="Q121">
        <f t="shared" ca="1" si="12"/>
        <v>0</v>
      </c>
      <c r="R121" s="32">
        <f t="shared" ca="1" si="12"/>
        <v>0</v>
      </c>
      <c r="S121">
        <f t="shared" ca="1" si="12"/>
        <v>0</v>
      </c>
      <c r="T121" s="32">
        <f t="shared" ref="T121:W184" ca="1" si="15">OFFSET($A$1,$D$4+COLUMN()-$D$6+$D$2*(ROW()-$D$8),0)</f>
        <v>0</v>
      </c>
      <c r="U121" s="32">
        <f t="shared" ca="1" si="15"/>
        <v>0</v>
      </c>
      <c r="V121">
        <f t="shared" ca="1" si="15"/>
        <v>0</v>
      </c>
      <c r="W121">
        <f t="shared" ca="1" si="14"/>
        <v>0</v>
      </c>
    </row>
    <row r="122" spans="1:23">
      <c r="A122" s="136" t="s">
        <v>404</v>
      </c>
      <c r="F122">
        <f t="shared" ca="1" si="10"/>
        <v>0</v>
      </c>
      <c r="G122">
        <f t="shared" ca="1" si="13"/>
        <v>0</v>
      </c>
      <c r="H122">
        <f t="shared" ca="1" si="13"/>
        <v>0</v>
      </c>
      <c r="I122">
        <f t="shared" ca="1" si="13"/>
        <v>0</v>
      </c>
      <c r="J122">
        <f t="shared" ca="1" si="13"/>
        <v>0</v>
      </c>
      <c r="K122">
        <f t="shared" ca="1" si="13"/>
        <v>0</v>
      </c>
      <c r="L122">
        <f t="shared" ca="1" si="13"/>
        <v>0</v>
      </c>
      <c r="M122" s="32">
        <f t="shared" ca="1" si="13"/>
        <v>0</v>
      </c>
      <c r="N122" s="32">
        <f t="shared" ca="1" si="13"/>
        <v>0</v>
      </c>
      <c r="O122" s="32">
        <f t="shared" ca="1" si="13"/>
        <v>0</v>
      </c>
      <c r="P122">
        <f t="shared" ca="1" si="13"/>
        <v>0</v>
      </c>
      <c r="Q122">
        <f t="shared" ca="1" si="12"/>
        <v>0</v>
      </c>
      <c r="R122" s="32">
        <f t="shared" ca="1" si="12"/>
        <v>0</v>
      </c>
      <c r="S122">
        <f t="shared" ca="1" si="12"/>
        <v>0</v>
      </c>
      <c r="T122" s="32">
        <f t="shared" ca="1" si="15"/>
        <v>0</v>
      </c>
      <c r="U122" s="32">
        <f t="shared" ca="1" si="15"/>
        <v>0</v>
      </c>
      <c r="V122">
        <f t="shared" ca="1" si="15"/>
        <v>0</v>
      </c>
      <c r="W122">
        <f t="shared" ca="1" si="14"/>
        <v>0</v>
      </c>
    </row>
    <row r="123" spans="1:23">
      <c r="A123" s="85">
        <v>0.5</v>
      </c>
      <c r="F123">
        <f t="shared" ca="1" si="10"/>
        <v>0</v>
      </c>
      <c r="G123">
        <f t="shared" ca="1" si="13"/>
        <v>0</v>
      </c>
      <c r="H123">
        <f t="shared" ca="1" si="13"/>
        <v>0</v>
      </c>
      <c r="I123">
        <f t="shared" ca="1" si="13"/>
        <v>0</v>
      </c>
      <c r="J123">
        <f t="shared" ca="1" si="13"/>
        <v>0</v>
      </c>
      <c r="K123">
        <f t="shared" ca="1" si="13"/>
        <v>0</v>
      </c>
      <c r="L123">
        <f t="shared" ca="1" si="13"/>
        <v>0</v>
      </c>
      <c r="M123" s="32">
        <f t="shared" ca="1" si="13"/>
        <v>0</v>
      </c>
      <c r="N123" s="32">
        <f t="shared" ca="1" si="13"/>
        <v>0</v>
      </c>
      <c r="O123" s="32">
        <f t="shared" ca="1" si="13"/>
        <v>0</v>
      </c>
      <c r="P123">
        <f t="shared" ca="1" si="13"/>
        <v>0</v>
      </c>
      <c r="Q123">
        <f t="shared" ca="1" si="12"/>
        <v>0</v>
      </c>
      <c r="R123" s="32">
        <f t="shared" ca="1" si="12"/>
        <v>0</v>
      </c>
      <c r="S123">
        <f t="shared" ca="1" si="12"/>
        <v>0</v>
      </c>
      <c r="T123" s="32">
        <f t="shared" ca="1" si="15"/>
        <v>0</v>
      </c>
      <c r="U123" s="32">
        <f t="shared" ca="1" si="15"/>
        <v>0</v>
      </c>
      <c r="V123">
        <f t="shared" ca="1" si="15"/>
        <v>0</v>
      </c>
      <c r="W123">
        <f t="shared" ca="1" si="14"/>
        <v>0</v>
      </c>
    </row>
    <row r="124" spans="1:23">
      <c r="A124" s="86" t="s">
        <v>411</v>
      </c>
      <c r="F124">
        <f t="shared" ca="1" si="10"/>
        <v>0</v>
      </c>
      <c r="G124">
        <f t="shared" ca="1" si="13"/>
        <v>0</v>
      </c>
      <c r="H124">
        <f t="shared" ca="1" si="13"/>
        <v>0</v>
      </c>
      <c r="I124">
        <f t="shared" ca="1" si="13"/>
        <v>0</v>
      </c>
      <c r="J124">
        <f t="shared" ca="1" si="13"/>
        <v>0</v>
      </c>
      <c r="K124">
        <f t="shared" ca="1" si="13"/>
        <v>0</v>
      </c>
      <c r="L124">
        <f t="shared" ca="1" si="13"/>
        <v>0</v>
      </c>
      <c r="M124" s="32">
        <f t="shared" ca="1" si="13"/>
        <v>0</v>
      </c>
      <c r="N124" s="32">
        <f t="shared" ca="1" si="13"/>
        <v>0</v>
      </c>
      <c r="O124" s="32">
        <f t="shared" ca="1" si="13"/>
        <v>0</v>
      </c>
      <c r="P124">
        <f t="shared" ca="1" si="13"/>
        <v>0</v>
      </c>
      <c r="Q124">
        <f t="shared" ca="1" si="12"/>
        <v>0</v>
      </c>
      <c r="R124" s="32">
        <f t="shared" ca="1" si="12"/>
        <v>0</v>
      </c>
      <c r="S124">
        <f t="shared" ca="1" si="12"/>
        <v>0</v>
      </c>
      <c r="T124" s="32">
        <f t="shared" ca="1" si="15"/>
        <v>0</v>
      </c>
      <c r="U124" s="32">
        <f t="shared" ca="1" si="15"/>
        <v>0</v>
      </c>
      <c r="V124">
        <f t="shared" ca="1" si="15"/>
        <v>0</v>
      </c>
      <c r="W124">
        <f t="shared" ca="1" si="14"/>
        <v>0</v>
      </c>
    </row>
    <row r="125" spans="1:23">
      <c r="A125" s="87" t="s">
        <v>495</v>
      </c>
      <c r="F125">
        <f t="shared" ca="1" si="10"/>
        <v>0</v>
      </c>
      <c r="G125">
        <f t="shared" ca="1" si="13"/>
        <v>0</v>
      </c>
      <c r="H125">
        <f t="shared" ca="1" si="13"/>
        <v>0</v>
      </c>
      <c r="I125">
        <f t="shared" ca="1" si="13"/>
        <v>0</v>
      </c>
      <c r="J125">
        <f t="shared" ca="1" si="13"/>
        <v>0</v>
      </c>
      <c r="K125">
        <f t="shared" ca="1" si="13"/>
        <v>0</v>
      </c>
      <c r="L125">
        <f t="shared" ca="1" si="13"/>
        <v>0</v>
      </c>
      <c r="M125" s="32">
        <f t="shared" ca="1" si="13"/>
        <v>0</v>
      </c>
      <c r="N125" s="32">
        <f t="shared" ca="1" si="13"/>
        <v>0</v>
      </c>
      <c r="O125" s="32">
        <f t="shared" ca="1" si="13"/>
        <v>0</v>
      </c>
      <c r="P125">
        <f t="shared" ca="1" si="13"/>
        <v>0</v>
      </c>
      <c r="Q125">
        <f t="shared" ca="1" si="12"/>
        <v>0</v>
      </c>
      <c r="R125" s="32">
        <f t="shared" ca="1" si="12"/>
        <v>0</v>
      </c>
      <c r="S125">
        <f t="shared" ca="1" si="12"/>
        <v>0</v>
      </c>
      <c r="T125" s="32">
        <f t="shared" ca="1" si="15"/>
        <v>0</v>
      </c>
      <c r="U125" s="32">
        <f t="shared" ca="1" si="15"/>
        <v>0</v>
      </c>
      <c r="V125">
        <f t="shared" ca="1" si="15"/>
        <v>0</v>
      </c>
      <c r="W125">
        <f t="shared" ca="1" si="14"/>
        <v>0</v>
      </c>
    </row>
    <row r="126" spans="1:23">
      <c r="A126" s="123" t="s">
        <v>495</v>
      </c>
      <c r="F126">
        <f t="shared" ca="1" si="10"/>
        <v>0</v>
      </c>
      <c r="G126">
        <f t="shared" ca="1" si="13"/>
        <v>0</v>
      </c>
      <c r="H126">
        <f t="shared" ca="1" si="13"/>
        <v>0</v>
      </c>
      <c r="I126">
        <f t="shared" ca="1" si="13"/>
        <v>0</v>
      </c>
      <c r="J126">
        <f t="shared" ca="1" si="13"/>
        <v>0</v>
      </c>
      <c r="K126">
        <f t="shared" ca="1" si="13"/>
        <v>0</v>
      </c>
      <c r="L126">
        <f t="shared" ca="1" si="13"/>
        <v>0</v>
      </c>
      <c r="M126" s="32">
        <f t="shared" ca="1" si="13"/>
        <v>0</v>
      </c>
      <c r="N126" s="32">
        <f t="shared" ca="1" si="13"/>
        <v>0</v>
      </c>
      <c r="O126" s="32">
        <f t="shared" ca="1" si="13"/>
        <v>0</v>
      </c>
      <c r="P126">
        <f t="shared" ca="1" si="13"/>
        <v>0</v>
      </c>
      <c r="Q126">
        <f t="shared" ca="1" si="12"/>
        <v>0</v>
      </c>
      <c r="R126" s="32">
        <f t="shared" ca="1" si="12"/>
        <v>0</v>
      </c>
      <c r="S126">
        <f t="shared" ca="1" si="12"/>
        <v>0</v>
      </c>
      <c r="T126" s="32">
        <f t="shared" ca="1" si="15"/>
        <v>0</v>
      </c>
      <c r="U126" s="32">
        <f t="shared" ca="1" si="15"/>
        <v>0</v>
      </c>
      <c r="V126">
        <f t="shared" ca="1" si="15"/>
        <v>0</v>
      </c>
      <c r="W126">
        <f t="shared" ca="1" si="14"/>
        <v>0</v>
      </c>
    </row>
    <row r="127" spans="1:23">
      <c r="A127" s="188">
        <v>41309</v>
      </c>
      <c r="F127">
        <f t="shared" ca="1" si="10"/>
        <v>0</v>
      </c>
      <c r="G127">
        <f t="shared" ca="1" si="13"/>
        <v>0</v>
      </c>
      <c r="H127">
        <f t="shared" ca="1" si="13"/>
        <v>0</v>
      </c>
      <c r="I127">
        <f t="shared" ca="1" si="13"/>
        <v>0</v>
      </c>
      <c r="J127">
        <f t="shared" ca="1" si="13"/>
        <v>0</v>
      </c>
      <c r="K127">
        <f t="shared" ca="1" si="13"/>
        <v>0</v>
      </c>
      <c r="L127">
        <f t="shared" ca="1" si="13"/>
        <v>0</v>
      </c>
      <c r="M127" s="32">
        <f t="shared" ca="1" si="13"/>
        <v>0</v>
      </c>
      <c r="N127" s="32">
        <f t="shared" ca="1" si="13"/>
        <v>0</v>
      </c>
      <c r="O127" s="32">
        <f t="shared" ca="1" si="13"/>
        <v>0</v>
      </c>
      <c r="P127">
        <f t="shared" ca="1" si="13"/>
        <v>0</v>
      </c>
      <c r="Q127">
        <f t="shared" ca="1" si="12"/>
        <v>0</v>
      </c>
      <c r="R127" s="32">
        <f t="shared" ca="1" si="12"/>
        <v>0</v>
      </c>
      <c r="S127">
        <f t="shared" ca="1" si="12"/>
        <v>0</v>
      </c>
      <c r="T127" s="32">
        <f t="shared" ca="1" si="15"/>
        <v>0</v>
      </c>
      <c r="U127" s="32">
        <f t="shared" ca="1" si="15"/>
        <v>0</v>
      </c>
      <c r="V127">
        <f t="shared" ca="1" si="15"/>
        <v>0</v>
      </c>
      <c r="W127">
        <f t="shared" ca="1" si="14"/>
        <v>0</v>
      </c>
    </row>
    <row r="128" spans="1:23">
      <c r="A128" s="189">
        <v>41330</v>
      </c>
      <c r="F128">
        <f t="shared" ca="1" si="10"/>
        <v>0</v>
      </c>
      <c r="G128">
        <f t="shared" ca="1" si="13"/>
        <v>0</v>
      </c>
      <c r="H128">
        <f t="shared" ca="1" si="13"/>
        <v>0</v>
      </c>
      <c r="I128">
        <f t="shared" ca="1" si="13"/>
        <v>0</v>
      </c>
      <c r="J128">
        <f t="shared" ca="1" si="13"/>
        <v>0</v>
      </c>
      <c r="K128">
        <f t="shared" ca="1" si="13"/>
        <v>0</v>
      </c>
      <c r="L128">
        <f t="shared" ca="1" si="13"/>
        <v>0</v>
      </c>
      <c r="M128" s="32">
        <f t="shared" ca="1" si="13"/>
        <v>0</v>
      </c>
      <c r="N128" s="32">
        <f t="shared" ca="1" si="13"/>
        <v>0</v>
      </c>
      <c r="O128" s="32">
        <f t="shared" ca="1" si="13"/>
        <v>0</v>
      </c>
      <c r="P128">
        <f t="shared" ca="1" si="13"/>
        <v>0</v>
      </c>
      <c r="Q128">
        <f t="shared" ca="1" si="12"/>
        <v>0</v>
      </c>
      <c r="R128" s="32">
        <f t="shared" ca="1" si="12"/>
        <v>0</v>
      </c>
      <c r="S128">
        <f t="shared" ca="1" si="12"/>
        <v>0</v>
      </c>
      <c r="T128" s="32">
        <f t="shared" ca="1" si="15"/>
        <v>0</v>
      </c>
      <c r="U128" s="32">
        <f t="shared" ca="1" si="15"/>
        <v>0</v>
      </c>
      <c r="V128">
        <f t="shared" ca="1" si="15"/>
        <v>0</v>
      </c>
      <c r="W128">
        <f t="shared" ca="1" si="14"/>
        <v>0</v>
      </c>
    </row>
    <row r="129" spans="1:23">
      <c r="A129" s="190" t="s">
        <v>481</v>
      </c>
      <c r="F129">
        <f t="shared" ca="1" si="10"/>
        <v>0</v>
      </c>
      <c r="G129">
        <f t="shared" ca="1" si="13"/>
        <v>0</v>
      </c>
      <c r="H129">
        <f t="shared" ca="1" si="13"/>
        <v>0</v>
      </c>
      <c r="I129">
        <f t="shared" ca="1" si="13"/>
        <v>0</v>
      </c>
      <c r="J129">
        <f t="shared" ca="1" si="13"/>
        <v>0</v>
      </c>
      <c r="K129">
        <f t="shared" ca="1" si="13"/>
        <v>0</v>
      </c>
      <c r="L129">
        <f t="shared" ca="1" si="13"/>
        <v>0</v>
      </c>
      <c r="M129" s="32">
        <f t="shared" ca="1" si="13"/>
        <v>0</v>
      </c>
      <c r="N129" s="32">
        <f t="shared" ca="1" si="13"/>
        <v>0</v>
      </c>
      <c r="O129" s="32">
        <f t="shared" ca="1" si="13"/>
        <v>0</v>
      </c>
      <c r="P129">
        <f t="shared" ca="1" si="13"/>
        <v>0</v>
      </c>
      <c r="Q129">
        <f t="shared" ca="1" si="12"/>
        <v>0</v>
      </c>
      <c r="R129" s="32">
        <f t="shared" ca="1" si="12"/>
        <v>0</v>
      </c>
      <c r="S129">
        <f t="shared" ca="1" si="12"/>
        <v>0</v>
      </c>
      <c r="T129" s="32">
        <f t="shared" ca="1" si="15"/>
        <v>0</v>
      </c>
      <c r="U129" s="32">
        <f t="shared" ca="1" si="15"/>
        <v>0</v>
      </c>
      <c r="V129">
        <f t="shared" ca="1" si="15"/>
        <v>0</v>
      </c>
      <c r="W129">
        <f t="shared" ca="1" si="14"/>
        <v>0</v>
      </c>
    </row>
    <row r="130" spans="1:23">
      <c r="A130" s="191">
        <v>600</v>
      </c>
      <c r="F130">
        <f t="shared" ca="1" si="10"/>
        <v>0</v>
      </c>
      <c r="G130">
        <f t="shared" ca="1" si="13"/>
        <v>0</v>
      </c>
      <c r="H130">
        <f t="shared" ca="1" si="13"/>
        <v>0</v>
      </c>
      <c r="I130">
        <f t="shared" ca="1" si="13"/>
        <v>0</v>
      </c>
      <c r="J130">
        <f t="shared" ca="1" si="13"/>
        <v>0</v>
      </c>
      <c r="K130">
        <f t="shared" ca="1" si="13"/>
        <v>0</v>
      </c>
      <c r="L130">
        <f t="shared" ca="1" si="13"/>
        <v>0</v>
      </c>
      <c r="M130" s="32">
        <f t="shared" ca="1" si="13"/>
        <v>0</v>
      </c>
      <c r="N130" s="32">
        <f t="shared" ca="1" si="13"/>
        <v>0</v>
      </c>
      <c r="O130" s="32">
        <f t="shared" ca="1" si="13"/>
        <v>0</v>
      </c>
      <c r="P130">
        <f t="shared" ca="1" si="13"/>
        <v>0</v>
      </c>
      <c r="Q130">
        <f t="shared" ca="1" si="12"/>
        <v>0</v>
      </c>
      <c r="R130" s="32">
        <f t="shared" ca="1" si="12"/>
        <v>0</v>
      </c>
      <c r="S130">
        <f t="shared" ca="1" si="12"/>
        <v>0</v>
      </c>
      <c r="T130" s="32">
        <f t="shared" ca="1" si="15"/>
        <v>0</v>
      </c>
      <c r="U130" s="32">
        <f t="shared" ca="1" si="15"/>
        <v>0</v>
      </c>
      <c r="V130">
        <f t="shared" ca="1" si="15"/>
        <v>0</v>
      </c>
      <c r="W130">
        <f t="shared" ca="1" si="14"/>
        <v>0</v>
      </c>
    </row>
    <row r="131" spans="1:23">
      <c r="A131" s="75" t="s">
        <v>426</v>
      </c>
      <c r="F131">
        <f t="shared" ref="F131:F194" ca="1" si="16">IF(F130="(空白)","(空白)",OFFSET($A$1,$D$4+COLUMN()-$D$6+$D$2*(ROW()-$D$8),0))</f>
        <v>0</v>
      </c>
      <c r="G131">
        <f t="shared" ca="1" si="13"/>
        <v>0</v>
      </c>
      <c r="H131">
        <f t="shared" ca="1" si="13"/>
        <v>0</v>
      </c>
      <c r="I131">
        <f t="shared" ca="1" si="13"/>
        <v>0</v>
      </c>
      <c r="J131">
        <f t="shared" ca="1" si="13"/>
        <v>0</v>
      </c>
      <c r="K131">
        <f t="shared" ca="1" si="13"/>
        <v>0</v>
      </c>
      <c r="L131">
        <f t="shared" ca="1" si="13"/>
        <v>0</v>
      </c>
      <c r="M131" s="32">
        <f t="shared" ca="1" si="13"/>
        <v>0</v>
      </c>
      <c r="N131" s="32">
        <f t="shared" ca="1" si="13"/>
        <v>0</v>
      </c>
      <c r="O131" s="32">
        <f t="shared" ca="1" si="13"/>
        <v>0</v>
      </c>
      <c r="P131">
        <f t="shared" ca="1" si="13"/>
        <v>0</v>
      </c>
      <c r="Q131">
        <f t="shared" ca="1" si="12"/>
        <v>0</v>
      </c>
      <c r="R131" s="32">
        <f t="shared" ca="1" si="12"/>
        <v>0</v>
      </c>
      <c r="S131">
        <f t="shared" ca="1" si="12"/>
        <v>0</v>
      </c>
      <c r="T131" s="32">
        <f t="shared" ca="1" si="15"/>
        <v>0</v>
      </c>
      <c r="U131" s="32">
        <f t="shared" ca="1" si="15"/>
        <v>0</v>
      </c>
      <c r="V131">
        <f t="shared" ca="1" si="15"/>
        <v>0</v>
      </c>
      <c r="W131">
        <f t="shared" ca="1" si="14"/>
        <v>0</v>
      </c>
    </row>
    <row r="132" spans="1:23">
      <c r="A132" s="76" t="s">
        <v>364</v>
      </c>
      <c r="F132">
        <f t="shared" ca="1" si="16"/>
        <v>0</v>
      </c>
      <c r="G132">
        <f t="shared" ca="1" si="13"/>
        <v>0</v>
      </c>
      <c r="H132">
        <f t="shared" ca="1" si="13"/>
        <v>0</v>
      </c>
      <c r="I132">
        <f t="shared" ca="1" si="13"/>
        <v>0</v>
      </c>
      <c r="J132">
        <f t="shared" ca="1" si="13"/>
        <v>0</v>
      </c>
      <c r="K132">
        <f t="shared" ca="1" si="13"/>
        <v>0</v>
      </c>
      <c r="L132">
        <f t="shared" ca="1" si="13"/>
        <v>0</v>
      </c>
      <c r="M132" s="32">
        <f t="shared" ca="1" si="13"/>
        <v>0</v>
      </c>
      <c r="N132" s="32">
        <f t="shared" ca="1" si="13"/>
        <v>0</v>
      </c>
      <c r="O132" s="32">
        <f t="shared" ca="1" si="13"/>
        <v>0</v>
      </c>
      <c r="P132">
        <f t="shared" ref="G132:P156" ca="1" si="17">OFFSET($A$1,$D$4+COLUMN()-$D$6+$D$2*(ROW()-$D$8),0)</f>
        <v>0</v>
      </c>
      <c r="Q132">
        <f t="shared" ca="1" si="12"/>
        <v>0</v>
      </c>
      <c r="R132" s="32">
        <f t="shared" ca="1" si="12"/>
        <v>0</v>
      </c>
      <c r="S132">
        <f t="shared" ca="1" si="12"/>
        <v>0</v>
      </c>
      <c r="T132" s="32">
        <f t="shared" ca="1" si="15"/>
        <v>0</v>
      </c>
      <c r="U132" s="32">
        <f t="shared" ca="1" si="15"/>
        <v>0</v>
      </c>
      <c r="V132">
        <f t="shared" ca="1" si="15"/>
        <v>0</v>
      </c>
      <c r="W132">
        <f t="shared" ca="1" si="14"/>
        <v>0</v>
      </c>
    </row>
    <row r="133" spans="1:23">
      <c r="A133" s="77" t="s">
        <v>560</v>
      </c>
      <c r="F133">
        <f t="shared" ca="1" si="16"/>
        <v>0</v>
      </c>
      <c r="G133">
        <f t="shared" ca="1" si="17"/>
        <v>0</v>
      </c>
      <c r="H133">
        <f t="shared" ca="1" si="17"/>
        <v>0</v>
      </c>
      <c r="I133">
        <f t="shared" ca="1" si="17"/>
        <v>0</v>
      </c>
      <c r="J133">
        <f t="shared" ca="1" si="17"/>
        <v>0</v>
      </c>
      <c r="K133">
        <f t="shared" ca="1" si="17"/>
        <v>0</v>
      </c>
      <c r="L133">
        <f t="shared" ca="1" si="17"/>
        <v>0</v>
      </c>
      <c r="M133" s="32">
        <f t="shared" ca="1" si="17"/>
        <v>0</v>
      </c>
      <c r="N133" s="32">
        <f t="shared" ca="1" si="17"/>
        <v>0</v>
      </c>
      <c r="O133" s="32">
        <f t="shared" ca="1" si="17"/>
        <v>0</v>
      </c>
      <c r="P133">
        <f t="shared" ca="1" si="17"/>
        <v>0</v>
      </c>
      <c r="Q133">
        <f t="shared" ca="1" si="12"/>
        <v>0</v>
      </c>
      <c r="R133" s="32">
        <f t="shared" ca="1" si="12"/>
        <v>0</v>
      </c>
      <c r="S133">
        <f t="shared" ca="1" si="12"/>
        <v>0</v>
      </c>
      <c r="T133" s="32">
        <f t="shared" ca="1" si="15"/>
        <v>0</v>
      </c>
      <c r="U133" s="32">
        <f t="shared" ca="1" si="15"/>
        <v>0</v>
      </c>
      <c r="V133">
        <f t="shared" ca="1" si="15"/>
        <v>0</v>
      </c>
      <c r="W133">
        <f t="shared" ca="1" si="14"/>
        <v>0</v>
      </c>
    </row>
    <row r="134" spans="1:23">
      <c r="A134" s="78" t="s">
        <v>370</v>
      </c>
      <c r="F134">
        <f t="shared" ca="1" si="16"/>
        <v>0</v>
      </c>
      <c r="G134">
        <f t="shared" ca="1" si="17"/>
        <v>0</v>
      </c>
      <c r="H134">
        <f t="shared" ca="1" si="17"/>
        <v>0</v>
      </c>
      <c r="I134">
        <f t="shared" ca="1" si="17"/>
        <v>0</v>
      </c>
      <c r="J134">
        <f t="shared" ca="1" si="17"/>
        <v>0</v>
      </c>
      <c r="K134">
        <f t="shared" ca="1" si="17"/>
        <v>0</v>
      </c>
      <c r="L134">
        <f t="shared" ca="1" si="17"/>
        <v>0</v>
      </c>
      <c r="M134" s="32">
        <f t="shared" ca="1" si="17"/>
        <v>0</v>
      </c>
      <c r="N134" s="32">
        <f t="shared" ca="1" si="17"/>
        <v>0</v>
      </c>
      <c r="O134" s="32">
        <f t="shared" ca="1" si="17"/>
        <v>0</v>
      </c>
      <c r="P134">
        <f t="shared" ca="1" si="17"/>
        <v>0</v>
      </c>
      <c r="Q134">
        <f t="shared" ca="1" si="12"/>
        <v>0</v>
      </c>
      <c r="R134" s="32">
        <f t="shared" ca="1" si="12"/>
        <v>0</v>
      </c>
      <c r="S134">
        <f t="shared" ca="1" si="12"/>
        <v>0</v>
      </c>
      <c r="T134" s="32">
        <f t="shared" ca="1" si="15"/>
        <v>0</v>
      </c>
      <c r="U134" s="32">
        <f t="shared" ca="1" si="15"/>
        <v>0</v>
      </c>
      <c r="V134">
        <f t="shared" ca="1" si="15"/>
        <v>0</v>
      </c>
      <c r="W134">
        <f t="shared" ca="1" si="14"/>
        <v>0</v>
      </c>
    </row>
    <row r="135" spans="1:23">
      <c r="A135" s="79" t="s">
        <v>404</v>
      </c>
      <c r="F135">
        <f t="shared" ca="1" si="16"/>
        <v>0</v>
      </c>
      <c r="G135">
        <f t="shared" ca="1" si="17"/>
        <v>0</v>
      </c>
      <c r="H135">
        <f t="shared" ca="1" si="17"/>
        <v>0</v>
      </c>
      <c r="I135">
        <f t="shared" ca="1" si="17"/>
        <v>0</v>
      </c>
      <c r="J135">
        <f t="shared" ca="1" si="17"/>
        <v>0</v>
      </c>
      <c r="K135">
        <f t="shared" ca="1" si="17"/>
        <v>0</v>
      </c>
      <c r="L135">
        <f t="shared" ca="1" si="17"/>
        <v>0</v>
      </c>
      <c r="M135" s="32">
        <f t="shared" ca="1" si="17"/>
        <v>0</v>
      </c>
      <c r="N135" s="32">
        <f t="shared" ca="1" si="17"/>
        <v>0</v>
      </c>
      <c r="O135" s="32">
        <f t="shared" ca="1" si="17"/>
        <v>0</v>
      </c>
      <c r="P135">
        <f t="shared" ca="1" si="17"/>
        <v>0</v>
      </c>
      <c r="Q135">
        <f t="shared" ca="1" si="12"/>
        <v>0</v>
      </c>
      <c r="R135" s="32">
        <f t="shared" ca="1" si="12"/>
        <v>0</v>
      </c>
      <c r="S135">
        <f t="shared" ca="1" si="12"/>
        <v>0</v>
      </c>
      <c r="T135" s="32">
        <f t="shared" ca="1" si="15"/>
        <v>0</v>
      </c>
      <c r="U135" s="32">
        <f t="shared" ca="1" si="15"/>
        <v>0</v>
      </c>
      <c r="V135">
        <f t="shared" ca="1" si="15"/>
        <v>0</v>
      </c>
      <c r="W135">
        <f t="shared" ca="1" si="14"/>
        <v>0</v>
      </c>
    </row>
    <row r="136" spans="1:23">
      <c r="A136" s="80" t="s">
        <v>366</v>
      </c>
      <c r="F136">
        <f t="shared" ca="1" si="16"/>
        <v>0</v>
      </c>
      <c r="G136">
        <f t="shared" ca="1" si="17"/>
        <v>0</v>
      </c>
      <c r="H136">
        <f t="shared" ca="1" si="17"/>
        <v>0</v>
      </c>
      <c r="I136">
        <f t="shared" ca="1" si="17"/>
        <v>0</v>
      </c>
      <c r="J136">
        <f t="shared" ca="1" si="17"/>
        <v>0</v>
      </c>
      <c r="K136">
        <f t="shared" ca="1" si="17"/>
        <v>0</v>
      </c>
      <c r="L136">
        <f t="shared" ca="1" si="17"/>
        <v>0</v>
      </c>
      <c r="M136" s="32">
        <f t="shared" ca="1" si="17"/>
        <v>0</v>
      </c>
      <c r="N136" s="32">
        <f t="shared" ca="1" si="17"/>
        <v>0</v>
      </c>
      <c r="O136" s="32">
        <f t="shared" ca="1" si="17"/>
        <v>0</v>
      </c>
      <c r="P136">
        <f t="shared" ca="1" si="17"/>
        <v>0</v>
      </c>
      <c r="Q136">
        <f t="shared" ca="1" si="12"/>
        <v>0</v>
      </c>
      <c r="R136" s="32">
        <f t="shared" ca="1" si="12"/>
        <v>0</v>
      </c>
      <c r="S136">
        <f t="shared" ca="1" si="12"/>
        <v>0</v>
      </c>
      <c r="T136" s="32">
        <f t="shared" ca="1" si="15"/>
        <v>0</v>
      </c>
      <c r="U136" s="32">
        <f t="shared" ca="1" si="15"/>
        <v>0</v>
      </c>
      <c r="V136">
        <f t="shared" ca="1" si="15"/>
        <v>0</v>
      </c>
      <c r="W136">
        <f t="shared" ca="1" si="14"/>
        <v>0</v>
      </c>
    </row>
    <row r="137" spans="1:23">
      <c r="A137" s="81">
        <v>4</v>
      </c>
      <c r="F137">
        <f t="shared" ca="1" si="16"/>
        <v>0</v>
      </c>
      <c r="G137">
        <f t="shared" ca="1" si="17"/>
        <v>0</v>
      </c>
      <c r="H137">
        <f t="shared" ca="1" si="17"/>
        <v>0</v>
      </c>
      <c r="I137">
        <f t="shared" ca="1" si="17"/>
        <v>0</v>
      </c>
      <c r="J137">
        <f t="shared" ca="1" si="17"/>
        <v>0</v>
      </c>
      <c r="K137">
        <f t="shared" ca="1" si="17"/>
        <v>0</v>
      </c>
      <c r="L137">
        <f t="shared" ca="1" si="17"/>
        <v>0</v>
      </c>
      <c r="M137" s="32">
        <f t="shared" ca="1" si="17"/>
        <v>0</v>
      </c>
      <c r="N137" s="32">
        <f t="shared" ca="1" si="17"/>
        <v>0</v>
      </c>
      <c r="O137" s="32">
        <f t="shared" ca="1" si="17"/>
        <v>0</v>
      </c>
      <c r="P137">
        <f t="shared" ca="1" si="17"/>
        <v>0</v>
      </c>
      <c r="Q137">
        <f t="shared" ca="1" si="12"/>
        <v>0</v>
      </c>
      <c r="R137" s="32">
        <f t="shared" ca="1" si="12"/>
        <v>0</v>
      </c>
      <c r="S137">
        <f t="shared" ca="1" si="12"/>
        <v>0</v>
      </c>
      <c r="T137" s="32">
        <f t="shared" ca="1" si="15"/>
        <v>0</v>
      </c>
      <c r="U137" s="32">
        <f t="shared" ca="1" si="15"/>
        <v>0</v>
      </c>
      <c r="V137">
        <f t="shared" ca="1" si="15"/>
        <v>0</v>
      </c>
      <c r="W137">
        <f t="shared" ca="1" si="14"/>
        <v>0</v>
      </c>
    </row>
    <row r="138" spans="1:23">
      <c r="A138" s="185">
        <v>41306</v>
      </c>
      <c r="F138">
        <f t="shared" ca="1" si="16"/>
        <v>0</v>
      </c>
      <c r="G138">
        <f t="shared" ca="1" si="17"/>
        <v>0</v>
      </c>
      <c r="H138">
        <f t="shared" ca="1" si="17"/>
        <v>0</v>
      </c>
      <c r="I138">
        <f t="shared" ca="1" si="17"/>
        <v>0</v>
      </c>
      <c r="J138">
        <f t="shared" ca="1" si="17"/>
        <v>0</v>
      </c>
      <c r="K138">
        <f t="shared" ca="1" si="17"/>
        <v>0</v>
      </c>
      <c r="L138">
        <f t="shared" ca="1" si="17"/>
        <v>0</v>
      </c>
      <c r="M138" s="32">
        <f t="shared" ca="1" si="17"/>
        <v>0</v>
      </c>
      <c r="N138" s="32">
        <f t="shared" ca="1" si="17"/>
        <v>0</v>
      </c>
      <c r="O138" s="32">
        <f t="shared" ca="1" si="17"/>
        <v>0</v>
      </c>
      <c r="P138">
        <f t="shared" ca="1" si="17"/>
        <v>0</v>
      </c>
      <c r="Q138">
        <f t="shared" ca="1" si="12"/>
        <v>0</v>
      </c>
      <c r="R138" s="32">
        <f t="shared" ca="1" si="12"/>
        <v>0</v>
      </c>
      <c r="S138">
        <f t="shared" ca="1" si="12"/>
        <v>0</v>
      </c>
      <c r="T138" s="32">
        <f t="shared" ca="1" si="15"/>
        <v>0</v>
      </c>
      <c r="U138" s="32">
        <f t="shared" ca="1" si="15"/>
        <v>0</v>
      </c>
      <c r="V138">
        <f t="shared" ca="1" si="15"/>
        <v>0</v>
      </c>
      <c r="W138">
        <f t="shared" ca="1" si="14"/>
        <v>0</v>
      </c>
    </row>
    <row r="139" spans="1:23">
      <c r="A139" s="83" t="s">
        <v>404</v>
      </c>
      <c r="F139">
        <f t="shared" ca="1" si="16"/>
        <v>0</v>
      </c>
      <c r="G139">
        <f t="shared" ca="1" si="17"/>
        <v>0</v>
      </c>
      <c r="H139">
        <f t="shared" ca="1" si="17"/>
        <v>0</v>
      </c>
      <c r="I139">
        <f t="shared" ca="1" si="17"/>
        <v>0</v>
      </c>
      <c r="J139">
        <f t="shared" ca="1" si="17"/>
        <v>0</v>
      </c>
      <c r="K139">
        <f t="shared" ca="1" si="17"/>
        <v>0</v>
      </c>
      <c r="L139">
        <f t="shared" ca="1" si="17"/>
        <v>0</v>
      </c>
      <c r="M139" s="32">
        <f t="shared" ca="1" si="17"/>
        <v>0</v>
      </c>
      <c r="N139" s="32">
        <f t="shared" ca="1" si="17"/>
        <v>0</v>
      </c>
      <c r="O139" s="32">
        <f t="shared" ca="1" si="17"/>
        <v>0</v>
      </c>
      <c r="P139">
        <f t="shared" ca="1" si="17"/>
        <v>0</v>
      </c>
      <c r="Q139">
        <f t="shared" ca="1" si="12"/>
        <v>0</v>
      </c>
      <c r="R139" s="32">
        <f t="shared" ca="1" si="12"/>
        <v>0</v>
      </c>
      <c r="S139">
        <f t="shared" ca="1" si="12"/>
        <v>0</v>
      </c>
      <c r="T139" s="32">
        <f t="shared" ca="1" si="15"/>
        <v>0</v>
      </c>
      <c r="U139" s="32">
        <f t="shared" ca="1" si="15"/>
        <v>0</v>
      </c>
      <c r="V139">
        <f t="shared" ca="1" si="15"/>
        <v>0</v>
      </c>
      <c r="W139">
        <f t="shared" ca="1" si="14"/>
        <v>0</v>
      </c>
    </row>
    <row r="140" spans="1:23">
      <c r="A140" s="136" t="s">
        <v>404</v>
      </c>
      <c r="F140">
        <f t="shared" ca="1" si="16"/>
        <v>0</v>
      </c>
      <c r="G140">
        <f t="shared" ca="1" si="17"/>
        <v>0</v>
      </c>
      <c r="H140">
        <f t="shared" ca="1" si="17"/>
        <v>0</v>
      </c>
      <c r="I140">
        <f t="shared" ca="1" si="17"/>
        <v>0</v>
      </c>
      <c r="J140">
        <f t="shared" ca="1" si="17"/>
        <v>0</v>
      </c>
      <c r="K140">
        <f t="shared" ca="1" si="17"/>
        <v>0</v>
      </c>
      <c r="L140">
        <f t="shared" ca="1" si="17"/>
        <v>0</v>
      </c>
      <c r="M140" s="32">
        <f t="shared" ca="1" si="17"/>
        <v>0</v>
      </c>
      <c r="N140" s="32">
        <f t="shared" ca="1" si="17"/>
        <v>0</v>
      </c>
      <c r="O140" s="32">
        <f t="shared" ca="1" si="17"/>
        <v>0</v>
      </c>
      <c r="P140">
        <f t="shared" ca="1" si="17"/>
        <v>0</v>
      </c>
      <c r="Q140">
        <f t="shared" ca="1" si="12"/>
        <v>0</v>
      </c>
      <c r="R140" s="32">
        <f t="shared" ca="1" si="12"/>
        <v>0</v>
      </c>
      <c r="S140">
        <f t="shared" ca="1" si="12"/>
        <v>0</v>
      </c>
      <c r="T140" s="32">
        <f t="shared" ca="1" si="15"/>
        <v>0</v>
      </c>
      <c r="U140" s="32">
        <f t="shared" ca="1" si="15"/>
        <v>0</v>
      </c>
      <c r="V140">
        <f t="shared" ca="1" si="15"/>
        <v>0</v>
      </c>
      <c r="W140">
        <f t="shared" ca="1" si="14"/>
        <v>0</v>
      </c>
    </row>
    <row r="141" spans="1:23">
      <c r="A141" s="85">
        <v>0.5</v>
      </c>
      <c r="F141">
        <f t="shared" ca="1" si="16"/>
        <v>0</v>
      </c>
      <c r="G141">
        <f t="shared" ca="1" si="17"/>
        <v>0</v>
      </c>
      <c r="H141">
        <f t="shared" ca="1" si="17"/>
        <v>0</v>
      </c>
      <c r="I141">
        <f t="shared" ca="1" si="17"/>
        <v>0</v>
      </c>
      <c r="J141">
        <f t="shared" ca="1" si="17"/>
        <v>0</v>
      </c>
      <c r="K141">
        <f t="shared" ca="1" si="17"/>
        <v>0</v>
      </c>
      <c r="L141">
        <f t="shared" ca="1" si="17"/>
        <v>0</v>
      </c>
      <c r="M141" s="32">
        <f t="shared" ca="1" si="17"/>
        <v>0</v>
      </c>
      <c r="N141" s="32">
        <f t="shared" ca="1" si="17"/>
        <v>0</v>
      </c>
      <c r="O141" s="32">
        <f t="shared" ca="1" si="17"/>
        <v>0</v>
      </c>
      <c r="P141">
        <f t="shared" ca="1" si="17"/>
        <v>0</v>
      </c>
      <c r="Q141">
        <f t="shared" ca="1" si="12"/>
        <v>0</v>
      </c>
      <c r="R141" s="32">
        <f t="shared" ca="1" si="12"/>
        <v>0</v>
      </c>
      <c r="S141">
        <f t="shared" ca="1" si="12"/>
        <v>0</v>
      </c>
      <c r="T141" s="32">
        <f t="shared" ca="1" si="15"/>
        <v>0</v>
      </c>
      <c r="U141" s="32">
        <f t="shared" ca="1" si="15"/>
        <v>0</v>
      </c>
      <c r="V141">
        <f t="shared" ca="1" si="15"/>
        <v>0</v>
      </c>
      <c r="W141">
        <f t="shared" ca="1" si="14"/>
        <v>0</v>
      </c>
    </row>
    <row r="142" spans="1:23">
      <c r="A142" s="86" t="s">
        <v>404</v>
      </c>
      <c r="F142">
        <f t="shared" ca="1" si="16"/>
        <v>0</v>
      </c>
      <c r="G142">
        <f t="shared" ca="1" si="17"/>
        <v>0</v>
      </c>
      <c r="H142">
        <f t="shared" ca="1" si="17"/>
        <v>0</v>
      </c>
      <c r="I142">
        <f t="shared" ca="1" si="17"/>
        <v>0</v>
      </c>
      <c r="J142">
        <f t="shared" ca="1" si="17"/>
        <v>0</v>
      </c>
      <c r="K142">
        <f t="shared" ca="1" si="17"/>
        <v>0</v>
      </c>
      <c r="L142">
        <f t="shared" ca="1" si="17"/>
        <v>0</v>
      </c>
      <c r="M142" s="32">
        <f t="shared" ca="1" si="17"/>
        <v>0</v>
      </c>
      <c r="N142" s="32">
        <f t="shared" ca="1" si="17"/>
        <v>0</v>
      </c>
      <c r="O142" s="32">
        <f t="shared" ca="1" si="17"/>
        <v>0</v>
      </c>
      <c r="P142">
        <f t="shared" ca="1" si="17"/>
        <v>0</v>
      </c>
      <c r="Q142">
        <f t="shared" ca="1" si="12"/>
        <v>0</v>
      </c>
      <c r="R142" s="32">
        <f t="shared" ca="1" si="12"/>
        <v>0</v>
      </c>
      <c r="S142">
        <f t="shared" ca="1" si="12"/>
        <v>0</v>
      </c>
      <c r="T142" s="32">
        <f t="shared" ca="1" si="15"/>
        <v>0</v>
      </c>
      <c r="U142" s="32">
        <f t="shared" ca="1" si="15"/>
        <v>0</v>
      </c>
      <c r="V142">
        <f t="shared" ca="1" si="15"/>
        <v>0</v>
      </c>
      <c r="W142">
        <f t="shared" ca="1" si="14"/>
        <v>0</v>
      </c>
    </row>
    <row r="143" spans="1:23">
      <c r="A143" s="186">
        <v>41306</v>
      </c>
      <c r="F143">
        <f t="shared" ca="1" si="16"/>
        <v>0</v>
      </c>
      <c r="G143">
        <f t="shared" ca="1" si="17"/>
        <v>0</v>
      </c>
      <c r="H143">
        <f t="shared" ca="1" si="17"/>
        <v>0</v>
      </c>
      <c r="I143">
        <f t="shared" ca="1" si="17"/>
        <v>0</v>
      </c>
      <c r="J143">
        <f t="shared" ca="1" si="17"/>
        <v>0</v>
      </c>
      <c r="K143">
        <f t="shared" ca="1" si="17"/>
        <v>0</v>
      </c>
      <c r="L143">
        <f t="shared" ca="1" si="17"/>
        <v>0</v>
      </c>
      <c r="M143" s="32">
        <f t="shared" ca="1" si="17"/>
        <v>0</v>
      </c>
      <c r="N143" s="32">
        <f t="shared" ca="1" si="17"/>
        <v>0</v>
      </c>
      <c r="O143" s="32">
        <f t="shared" ca="1" si="17"/>
        <v>0</v>
      </c>
      <c r="P143">
        <f t="shared" ca="1" si="17"/>
        <v>0</v>
      </c>
      <c r="Q143">
        <f t="shared" ca="1" si="12"/>
        <v>0</v>
      </c>
      <c r="R143" s="32">
        <f t="shared" ca="1" si="12"/>
        <v>0</v>
      </c>
      <c r="S143">
        <f t="shared" ca="1" si="12"/>
        <v>0</v>
      </c>
      <c r="T143" s="32">
        <f t="shared" ca="1" si="15"/>
        <v>0</v>
      </c>
      <c r="U143" s="32">
        <f t="shared" ca="1" si="15"/>
        <v>0</v>
      </c>
      <c r="V143">
        <f t="shared" ca="1" si="15"/>
        <v>0</v>
      </c>
      <c r="W143">
        <f t="shared" ca="1" si="14"/>
        <v>0</v>
      </c>
    </row>
    <row r="144" spans="1:23">
      <c r="A144" s="123" t="s">
        <v>495</v>
      </c>
      <c r="F144">
        <f t="shared" ca="1" si="16"/>
        <v>0</v>
      </c>
      <c r="G144">
        <f t="shared" ca="1" si="17"/>
        <v>0</v>
      </c>
      <c r="H144">
        <f t="shared" ca="1" si="17"/>
        <v>0</v>
      </c>
      <c r="I144">
        <f t="shared" ca="1" si="17"/>
        <v>0</v>
      </c>
      <c r="J144">
        <f t="shared" ca="1" si="17"/>
        <v>0</v>
      </c>
      <c r="K144">
        <f t="shared" ca="1" si="17"/>
        <v>0</v>
      </c>
      <c r="L144">
        <f t="shared" ca="1" si="17"/>
        <v>0</v>
      </c>
      <c r="M144" s="32">
        <f t="shared" ca="1" si="17"/>
        <v>0</v>
      </c>
      <c r="N144" s="32">
        <f t="shared" ca="1" si="17"/>
        <v>0</v>
      </c>
      <c r="O144" s="32">
        <f t="shared" ca="1" si="17"/>
        <v>0</v>
      </c>
      <c r="P144">
        <f t="shared" ca="1" si="17"/>
        <v>0</v>
      </c>
      <c r="Q144">
        <f t="shared" ca="1" si="12"/>
        <v>0</v>
      </c>
      <c r="R144" s="32">
        <f t="shared" ca="1" si="12"/>
        <v>0</v>
      </c>
      <c r="S144">
        <f t="shared" ca="1" si="12"/>
        <v>0</v>
      </c>
      <c r="T144" s="32">
        <f t="shared" ca="1" si="15"/>
        <v>0</v>
      </c>
      <c r="U144" s="32">
        <f t="shared" ca="1" si="15"/>
        <v>0</v>
      </c>
      <c r="V144">
        <f t="shared" ca="1" si="15"/>
        <v>0</v>
      </c>
      <c r="W144">
        <f t="shared" ca="1" si="14"/>
        <v>0</v>
      </c>
    </row>
    <row r="145" spans="1:23">
      <c r="A145" s="188">
        <v>41365</v>
      </c>
      <c r="F145">
        <f t="shared" ca="1" si="16"/>
        <v>0</v>
      </c>
      <c r="G145">
        <f t="shared" ca="1" si="17"/>
        <v>0</v>
      </c>
      <c r="H145">
        <f t="shared" ca="1" si="17"/>
        <v>0</v>
      </c>
      <c r="I145">
        <f t="shared" ca="1" si="17"/>
        <v>0</v>
      </c>
      <c r="J145">
        <f t="shared" ca="1" si="17"/>
        <v>0</v>
      </c>
      <c r="K145">
        <f t="shared" ca="1" si="17"/>
        <v>0</v>
      </c>
      <c r="L145">
        <f t="shared" ca="1" si="17"/>
        <v>0</v>
      </c>
      <c r="M145" s="32">
        <f t="shared" ca="1" si="17"/>
        <v>0</v>
      </c>
      <c r="N145" s="32">
        <f t="shared" ca="1" si="17"/>
        <v>0</v>
      </c>
      <c r="O145" s="32">
        <f t="shared" ca="1" si="17"/>
        <v>0</v>
      </c>
      <c r="P145">
        <f t="shared" ca="1" si="17"/>
        <v>0</v>
      </c>
      <c r="Q145">
        <f t="shared" ca="1" si="12"/>
        <v>0</v>
      </c>
      <c r="R145" s="32">
        <f t="shared" ca="1" si="12"/>
        <v>0</v>
      </c>
      <c r="S145">
        <f t="shared" ca="1" si="12"/>
        <v>0</v>
      </c>
      <c r="T145" s="32">
        <f t="shared" ca="1" si="15"/>
        <v>0</v>
      </c>
      <c r="U145" s="32">
        <f t="shared" ca="1" si="15"/>
        <v>0</v>
      </c>
      <c r="V145">
        <f t="shared" ca="1" si="15"/>
        <v>0</v>
      </c>
      <c r="W145">
        <f t="shared" ca="1" si="14"/>
        <v>0</v>
      </c>
    </row>
    <row r="146" spans="1:23">
      <c r="A146" s="189">
        <v>41379</v>
      </c>
      <c r="F146">
        <f t="shared" ca="1" si="16"/>
        <v>0</v>
      </c>
      <c r="G146">
        <f t="shared" ca="1" si="17"/>
        <v>0</v>
      </c>
      <c r="H146">
        <f t="shared" ca="1" si="17"/>
        <v>0</v>
      </c>
      <c r="I146">
        <f t="shared" ca="1" si="17"/>
        <v>0</v>
      </c>
      <c r="J146">
        <f t="shared" ca="1" si="17"/>
        <v>0</v>
      </c>
      <c r="K146">
        <f t="shared" ca="1" si="17"/>
        <v>0</v>
      </c>
      <c r="L146">
        <f t="shared" ca="1" si="17"/>
        <v>0</v>
      </c>
      <c r="M146" s="32">
        <f t="shared" ca="1" si="17"/>
        <v>0</v>
      </c>
      <c r="N146" s="32">
        <f t="shared" ca="1" si="17"/>
        <v>0</v>
      </c>
      <c r="O146" s="32">
        <f t="shared" ca="1" si="17"/>
        <v>0</v>
      </c>
      <c r="P146">
        <f t="shared" ca="1" si="17"/>
        <v>0</v>
      </c>
      <c r="Q146">
        <f t="shared" ca="1" si="12"/>
        <v>0</v>
      </c>
      <c r="R146" s="32">
        <f t="shared" ca="1" si="12"/>
        <v>0</v>
      </c>
      <c r="S146">
        <f t="shared" ca="1" si="12"/>
        <v>0</v>
      </c>
      <c r="T146" s="32">
        <f t="shared" ca="1" si="15"/>
        <v>0</v>
      </c>
      <c r="U146" s="32">
        <f t="shared" ca="1" si="15"/>
        <v>0</v>
      </c>
      <c r="V146">
        <f t="shared" ca="1" si="15"/>
        <v>0</v>
      </c>
      <c r="W146">
        <f t="shared" ca="1" si="14"/>
        <v>0</v>
      </c>
    </row>
    <row r="147" spans="1:23">
      <c r="A147" s="190" t="s">
        <v>481</v>
      </c>
      <c r="F147">
        <f t="shared" ca="1" si="16"/>
        <v>0</v>
      </c>
      <c r="G147">
        <f t="shared" ca="1" si="17"/>
        <v>0</v>
      </c>
      <c r="H147">
        <f t="shared" ca="1" si="17"/>
        <v>0</v>
      </c>
      <c r="I147">
        <f t="shared" ca="1" si="17"/>
        <v>0</v>
      </c>
      <c r="J147">
        <f t="shared" ca="1" si="17"/>
        <v>0</v>
      </c>
      <c r="K147">
        <f t="shared" ca="1" si="17"/>
        <v>0</v>
      </c>
      <c r="L147">
        <f t="shared" ca="1" si="17"/>
        <v>0</v>
      </c>
      <c r="M147" s="32">
        <f t="shared" ca="1" si="17"/>
        <v>0</v>
      </c>
      <c r="N147" s="32">
        <f t="shared" ca="1" si="17"/>
        <v>0</v>
      </c>
      <c r="O147" s="32">
        <f t="shared" ca="1" si="17"/>
        <v>0</v>
      </c>
      <c r="P147">
        <f t="shared" ca="1" si="17"/>
        <v>0</v>
      </c>
      <c r="Q147">
        <f t="shared" ca="1" si="12"/>
        <v>0</v>
      </c>
      <c r="R147" s="32">
        <f t="shared" ca="1" si="12"/>
        <v>0</v>
      </c>
      <c r="S147">
        <f t="shared" ca="1" si="12"/>
        <v>0</v>
      </c>
      <c r="T147" s="32">
        <f t="shared" ca="1" si="15"/>
        <v>0</v>
      </c>
      <c r="U147" s="32">
        <f t="shared" ca="1" si="15"/>
        <v>0</v>
      </c>
      <c r="V147">
        <f t="shared" ca="1" si="15"/>
        <v>0</v>
      </c>
      <c r="W147">
        <f t="shared" ca="1" si="14"/>
        <v>0</v>
      </c>
    </row>
    <row r="148" spans="1:23">
      <c r="A148" s="191">
        <v>600</v>
      </c>
      <c r="F148">
        <f t="shared" ca="1" si="16"/>
        <v>0</v>
      </c>
      <c r="G148">
        <f t="shared" ca="1" si="17"/>
        <v>0</v>
      </c>
      <c r="H148">
        <f t="shared" ca="1" si="17"/>
        <v>0</v>
      </c>
      <c r="I148">
        <f t="shared" ca="1" si="17"/>
        <v>0</v>
      </c>
      <c r="J148">
        <f t="shared" ca="1" si="17"/>
        <v>0</v>
      </c>
      <c r="K148">
        <f t="shared" ca="1" si="17"/>
        <v>0</v>
      </c>
      <c r="L148">
        <f t="shared" ca="1" si="17"/>
        <v>0</v>
      </c>
      <c r="M148" s="32">
        <f t="shared" ca="1" si="17"/>
        <v>0</v>
      </c>
      <c r="N148" s="32">
        <f t="shared" ca="1" si="17"/>
        <v>0</v>
      </c>
      <c r="O148" s="32">
        <f t="shared" ca="1" si="17"/>
        <v>0</v>
      </c>
      <c r="P148">
        <f t="shared" ca="1" si="17"/>
        <v>0</v>
      </c>
      <c r="Q148">
        <f t="shared" ca="1" si="12"/>
        <v>0</v>
      </c>
      <c r="R148" s="32">
        <f t="shared" ca="1" si="12"/>
        <v>0</v>
      </c>
      <c r="S148">
        <f t="shared" ca="1" si="12"/>
        <v>0</v>
      </c>
      <c r="T148" s="32">
        <f t="shared" ca="1" si="15"/>
        <v>0</v>
      </c>
      <c r="U148" s="32">
        <f t="shared" ca="1" si="15"/>
        <v>0</v>
      </c>
      <c r="V148">
        <f t="shared" ca="1" si="15"/>
        <v>0</v>
      </c>
      <c r="W148">
        <f t="shared" ca="1" si="14"/>
        <v>0</v>
      </c>
    </row>
    <row r="149" spans="1:23">
      <c r="A149" s="75" t="s">
        <v>405</v>
      </c>
      <c r="F149">
        <f t="shared" ca="1" si="16"/>
        <v>0</v>
      </c>
      <c r="G149">
        <f t="shared" ca="1" si="17"/>
        <v>0</v>
      </c>
      <c r="H149">
        <f t="shared" ca="1" si="17"/>
        <v>0</v>
      </c>
      <c r="I149">
        <f t="shared" ca="1" si="17"/>
        <v>0</v>
      </c>
      <c r="J149">
        <f t="shared" ca="1" si="17"/>
        <v>0</v>
      </c>
      <c r="K149">
        <f t="shared" ca="1" si="17"/>
        <v>0</v>
      </c>
      <c r="L149">
        <f t="shared" ca="1" si="17"/>
        <v>0</v>
      </c>
      <c r="M149" s="32">
        <f t="shared" ca="1" si="17"/>
        <v>0</v>
      </c>
      <c r="N149" s="32">
        <f t="shared" ca="1" si="17"/>
        <v>0</v>
      </c>
      <c r="O149" s="32">
        <f t="shared" ca="1" si="17"/>
        <v>0</v>
      </c>
      <c r="P149">
        <f t="shared" ca="1" si="17"/>
        <v>0</v>
      </c>
      <c r="Q149">
        <f t="shared" ca="1" si="12"/>
        <v>0</v>
      </c>
      <c r="R149" s="32">
        <f t="shared" ca="1" si="12"/>
        <v>0</v>
      </c>
      <c r="S149">
        <f t="shared" ca="1" si="12"/>
        <v>0</v>
      </c>
      <c r="T149" s="32">
        <f t="shared" ca="1" si="15"/>
        <v>0</v>
      </c>
      <c r="U149" s="32">
        <f t="shared" ca="1" si="15"/>
        <v>0</v>
      </c>
      <c r="V149">
        <f t="shared" ca="1" si="15"/>
        <v>0</v>
      </c>
      <c r="W149">
        <f t="shared" ca="1" si="14"/>
        <v>0</v>
      </c>
    </row>
    <row r="150" spans="1:23">
      <c r="F150">
        <f t="shared" ca="1" si="16"/>
        <v>0</v>
      </c>
      <c r="G150">
        <f t="shared" ca="1" si="17"/>
        <v>0</v>
      </c>
      <c r="H150">
        <f t="shared" ca="1" si="17"/>
        <v>0</v>
      </c>
      <c r="I150">
        <f t="shared" ca="1" si="17"/>
        <v>0</v>
      </c>
      <c r="J150">
        <f t="shared" ca="1" si="17"/>
        <v>0</v>
      </c>
      <c r="K150">
        <f t="shared" ca="1" si="17"/>
        <v>0</v>
      </c>
      <c r="L150">
        <f t="shared" ca="1" si="17"/>
        <v>0</v>
      </c>
      <c r="M150" s="32">
        <f t="shared" ca="1" si="17"/>
        <v>0</v>
      </c>
      <c r="N150" s="32">
        <f t="shared" ca="1" si="17"/>
        <v>0</v>
      </c>
      <c r="O150" s="32">
        <f t="shared" ca="1" si="17"/>
        <v>0</v>
      </c>
      <c r="P150">
        <f t="shared" ca="1" si="17"/>
        <v>0</v>
      </c>
      <c r="Q150">
        <f t="shared" ca="1" si="12"/>
        <v>0</v>
      </c>
      <c r="R150" s="32">
        <f t="shared" ca="1" si="12"/>
        <v>0</v>
      </c>
      <c r="S150">
        <f t="shared" ca="1" si="12"/>
        <v>0</v>
      </c>
      <c r="T150" s="32">
        <f t="shared" ca="1" si="15"/>
        <v>0</v>
      </c>
      <c r="U150" s="32">
        <f t="shared" ca="1" si="15"/>
        <v>0</v>
      </c>
      <c r="V150">
        <f t="shared" ca="1" si="15"/>
        <v>0</v>
      </c>
      <c r="W150">
        <f t="shared" ca="1" si="14"/>
        <v>0</v>
      </c>
    </row>
    <row r="151" spans="1:23">
      <c r="F151">
        <f t="shared" ca="1" si="16"/>
        <v>0</v>
      </c>
      <c r="G151">
        <f t="shared" ca="1" si="17"/>
        <v>0</v>
      </c>
      <c r="H151">
        <f t="shared" ca="1" si="17"/>
        <v>0</v>
      </c>
      <c r="I151">
        <f t="shared" ca="1" si="17"/>
        <v>0</v>
      </c>
      <c r="J151">
        <f t="shared" ca="1" si="17"/>
        <v>0</v>
      </c>
      <c r="K151">
        <f t="shared" ca="1" si="17"/>
        <v>0</v>
      </c>
      <c r="L151">
        <f t="shared" ca="1" si="17"/>
        <v>0</v>
      </c>
      <c r="M151" s="32">
        <f t="shared" ca="1" si="17"/>
        <v>0</v>
      </c>
      <c r="N151" s="32">
        <f t="shared" ca="1" si="17"/>
        <v>0</v>
      </c>
      <c r="O151" s="32">
        <f t="shared" ca="1" si="17"/>
        <v>0</v>
      </c>
      <c r="P151">
        <f t="shared" ca="1" si="17"/>
        <v>0</v>
      </c>
      <c r="Q151">
        <f t="shared" ca="1" si="12"/>
        <v>0</v>
      </c>
      <c r="R151" s="32">
        <f t="shared" ca="1" si="12"/>
        <v>0</v>
      </c>
      <c r="S151">
        <f t="shared" ca="1" si="12"/>
        <v>0</v>
      </c>
      <c r="T151" s="32">
        <f t="shared" ca="1" si="15"/>
        <v>0</v>
      </c>
      <c r="U151" s="32">
        <f t="shared" ca="1" si="15"/>
        <v>0</v>
      </c>
      <c r="V151">
        <f t="shared" ca="1" si="15"/>
        <v>0</v>
      </c>
      <c r="W151">
        <f t="shared" ca="1" si="14"/>
        <v>0</v>
      </c>
    </row>
    <row r="152" spans="1:23">
      <c r="F152">
        <f t="shared" ca="1" si="16"/>
        <v>0</v>
      </c>
      <c r="G152">
        <f t="shared" ca="1" si="17"/>
        <v>0</v>
      </c>
      <c r="H152">
        <f t="shared" ca="1" si="17"/>
        <v>0</v>
      </c>
      <c r="I152">
        <f t="shared" ca="1" si="17"/>
        <v>0</v>
      </c>
      <c r="J152">
        <f t="shared" ca="1" si="17"/>
        <v>0</v>
      </c>
      <c r="K152">
        <f t="shared" ca="1" si="17"/>
        <v>0</v>
      </c>
      <c r="L152">
        <f t="shared" ca="1" si="17"/>
        <v>0</v>
      </c>
      <c r="M152" s="32">
        <f t="shared" ca="1" si="17"/>
        <v>0</v>
      </c>
      <c r="N152" s="32">
        <f t="shared" ca="1" si="17"/>
        <v>0</v>
      </c>
      <c r="O152" s="32">
        <f t="shared" ca="1" si="17"/>
        <v>0</v>
      </c>
      <c r="P152">
        <f t="shared" ca="1" si="17"/>
        <v>0</v>
      </c>
      <c r="Q152">
        <f t="shared" ca="1" si="12"/>
        <v>0</v>
      </c>
      <c r="R152" s="32">
        <f t="shared" ca="1" si="12"/>
        <v>0</v>
      </c>
      <c r="S152">
        <f t="shared" ca="1" si="12"/>
        <v>0</v>
      </c>
      <c r="T152" s="32">
        <f t="shared" ca="1" si="15"/>
        <v>0</v>
      </c>
      <c r="U152" s="32">
        <f t="shared" ca="1" si="15"/>
        <v>0</v>
      </c>
      <c r="V152">
        <f t="shared" ca="1" si="15"/>
        <v>0</v>
      </c>
      <c r="W152">
        <f t="shared" ca="1" si="14"/>
        <v>0</v>
      </c>
    </row>
    <row r="153" spans="1:23">
      <c r="F153">
        <f t="shared" ca="1" si="16"/>
        <v>0</v>
      </c>
      <c r="G153">
        <f t="shared" ca="1" si="17"/>
        <v>0</v>
      </c>
      <c r="H153">
        <f t="shared" ca="1" si="17"/>
        <v>0</v>
      </c>
      <c r="I153">
        <f t="shared" ca="1" si="17"/>
        <v>0</v>
      </c>
      <c r="J153">
        <f t="shared" ca="1" si="17"/>
        <v>0</v>
      </c>
      <c r="K153">
        <f t="shared" ca="1" si="17"/>
        <v>0</v>
      </c>
      <c r="L153">
        <f t="shared" ca="1" si="17"/>
        <v>0</v>
      </c>
      <c r="M153" s="32">
        <f t="shared" ca="1" si="17"/>
        <v>0</v>
      </c>
      <c r="N153" s="32">
        <f t="shared" ca="1" si="17"/>
        <v>0</v>
      </c>
      <c r="O153" s="32">
        <f t="shared" ca="1" si="17"/>
        <v>0</v>
      </c>
      <c r="P153">
        <f t="shared" ca="1" si="17"/>
        <v>0</v>
      </c>
      <c r="Q153">
        <f t="shared" ca="1" si="12"/>
        <v>0</v>
      </c>
      <c r="R153" s="32">
        <f t="shared" ca="1" si="12"/>
        <v>0</v>
      </c>
      <c r="S153">
        <f t="shared" ca="1" si="12"/>
        <v>0</v>
      </c>
      <c r="T153" s="32">
        <f t="shared" ca="1" si="15"/>
        <v>0</v>
      </c>
      <c r="U153" s="32">
        <f t="shared" ca="1" si="15"/>
        <v>0</v>
      </c>
      <c r="V153">
        <f t="shared" ca="1" si="15"/>
        <v>0</v>
      </c>
      <c r="W153">
        <f t="shared" ca="1" si="14"/>
        <v>0</v>
      </c>
    </row>
    <row r="154" spans="1:23">
      <c r="F154">
        <f t="shared" ca="1" si="16"/>
        <v>0</v>
      </c>
      <c r="G154">
        <f t="shared" ca="1" si="17"/>
        <v>0</v>
      </c>
      <c r="H154">
        <f t="shared" ca="1" si="17"/>
        <v>0</v>
      </c>
      <c r="I154">
        <f t="shared" ca="1" si="17"/>
        <v>0</v>
      </c>
      <c r="J154">
        <f t="shared" ca="1" si="17"/>
        <v>0</v>
      </c>
      <c r="K154">
        <f t="shared" ca="1" si="17"/>
        <v>0</v>
      </c>
      <c r="L154">
        <f t="shared" ca="1" si="17"/>
        <v>0</v>
      </c>
      <c r="M154" s="32">
        <f t="shared" ca="1" si="17"/>
        <v>0</v>
      </c>
      <c r="N154" s="32">
        <f t="shared" ca="1" si="17"/>
        <v>0</v>
      </c>
      <c r="O154" s="32">
        <f t="shared" ca="1" si="17"/>
        <v>0</v>
      </c>
      <c r="P154">
        <f t="shared" ca="1" si="17"/>
        <v>0</v>
      </c>
      <c r="Q154">
        <f t="shared" ca="1" si="12"/>
        <v>0</v>
      </c>
      <c r="R154" s="32">
        <f t="shared" ca="1" si="12"/>
        <v>0</v>
      </c>
      <c r="S154">
        <f t="shared" ca="1" si="12"/>
        <v>0</v>
      </c>
      <c r="T154" s="32">
        <f t="shared" ca="1" si="15"/>
        <v>0</v>
      </c>
      <c r="U154" s="32">
        <f t="shared" ca="1" si="15"/>
        <v>0</v>
      </c>
      <c r="V154">
        <f t="shared" ca="1" si="15"/>
        <v>0</v>
      </c>
      <c r="W154">
        <f t="shared" ca="1" si="14"/>
        <v>0</v>
      </c>
    </row>
    <row r="155" spans="1:23">
      <c r="F155">
        <f t="shared" ca="1" si="16"/>
        <v>0</v>
      </c>
      <c r="G155">
        <f t="shared" ca="1" si="17"/>
        <v>0</v>
      </c>
      <c r="H155">
        <f t="shared" ca="1" si="17"/>
        <v>0</v>
      </c>
      <c r="I155">
        <f t="shared" ca="1" si="17"/>
        <v>0</v>
      </c>
      <c r="J155">
        <f t="shared" ca="1" si="17"/>
        <v>0</v>
      </c>
      <c r="K155">
        <f t="shared" ca="1" si="17"/>
        <v>0</v>
      </c>
      <c r="L155">
        <f t="shared" ca="1" si="17"/>
        <v>0</v>
      </c>
      <c r="M155" s="32">
        <f t="shared" ca="1" si="17"/>
        <v>0</v>
      </c>
      <c r="N155" s="32">
        <f t="shared" ca="1" si="17"/>
        <v>0</v>
      </c>
      <c r="O155" s="32">
        <f t="shared" ca="1" si="17"/>
        <v>0</v>
      </c>
      <c r="P155">
        <f t="shared" ca="1" si="17"/>
        <v>0</v>
      </c>
      <c r="Q155">
        <f t="shared" ca="1" si="12"/>
        <v>0</v>
      </c>
      <c r="R155" s="32">
        <f t="shared" ca="1" si="12"/>
        <v>0</v>
      </c>
      <c r="S155">
        <f t="shared" ca="1" si="12"/>
        <v>0</v>
      </c>
      <c r="T155" s="32">
        <f t="shared" ca="1" si="15"/>
        <v>0</v>
      </c>
      <c r="U155" s="32">
        <f t="shared" ca="1" si="15"/>
        <v>0</v>
      </c>
      <c r="V155">
        <f t="shared" ca="1" si="15"/>
        <v>0</v>
      </c>
      <c r="W155">
        <f t="shared" ca="1" si="14"/>
        <v>0</v>
      </c>
    </row>
    <row r="156" spans="1:23">
      <c r="F156">
        <f t="shared" ca="1" si="16"/>
        <v>0</v>
      </c>
      <c r="G156">
        <f t="shared" ca="1" si="17"/>
        <v>0</v>
      </c>
      <c r="H156">
        <f t="shared" ref="G156:P179" ca="1" si="18">OFFSET($A$1,$D$4+COLUMN()-$D$6+$D$2*(ROW()-$D$8),0)</f>
        <v>0</v>
      </c>
      <c r="I156">
        <f t="shared" ca="1" si="18"/>
        <v>0</v>
      </c>
      <c r="J156">
        <f t="shared" ca="1" si="18"/>
        <v>0</v>
      </c>
      <c r="K156">
        <f t="shared" ca="1" si="18"/>
        <v>0</v>
      </c>
      <c r="L156">
        <f t="shared" ca="1" si="18"/>
        <v>0</v>
      </c>
      <c r="M156" s="32">
        <f t="shared" ca="1" si="18"/>
        <v>0</v>
      </c>
      <c r="N156" s="32">
        <f t="shared" ca="1" si="18"/>
        <v>0</v>
      </c>
      <c r="O156" s="32">
        <f t="shared" ca="1" si="18"/>
        <v>0</v>
      </c>
      <c r="P156">
        <f t="shared" ca="1" si="18"/>
        <v>0</v>
      </c>
      <c r="Q156">
        <f t="shared" ca="1" si="12"/>
        <v>0</v>
      </c>
      <c r="R156" s="32">
        <f t="shared" ca="1" si="12"/>
        <v>0</v>
      </c>
      <c r="S156">
        <f t="shared" ca="1" si="12"/>
        <v>0</v>
      </c>
      <c r="T156" s="32">
        <f t="shared" ca="1" si="15"/>
        <v>0</v>
      </c>
      <c r="U156" s="32">
        <f t="shared" ca="1" si="15"/>
        <v>0</v>
      </c>
      <c r="V156">
        <f t="shared" ca="1" si="15"/>
        <v>0</v>
      </c>
      <c r="W156">
        <f t="shared" ca="1" si="14"/>
        <v>0</v>
      </c>
    </row>
    <row r="157" spans="1:23">
      <c r="F157">
        <f t="shared" ca="1" si="16"/>
        <v>0</v>
      </c>
      <c r="G157">
        <f t="shared" ca="1" si="18"/>
        <v>0</v>
      </c>
      <c r="H157">
        <f t="shared" ca="1" si="18"/>
        <v>0</v>
      </c>
      <c r="I157">
        <f t="shared" ca="1" si="18"/>
        <v>0</v>
      </c>
      <c r="J157">
        <f t="shared" ca="1" si="18"/>
        <v>0</v>
      </c>
      <c r="K157">
        <f t="shared" ca="1" si="18"/>
        <v>0</v>
      </c>
      <c r="L157">
        <f t="shared" ca="1" si="18"/>
        <v>0</v>
      </c>
      <c r="M157" s="32">
        <f t="shared" ca="1" si="18"/>
        <v>0</v>
      </c>
      <c r="N157" s="32">
        <f t="shared" ca="1" si="18"/>
        <v>0</v>
      </c>
      <c r="O157" s="32">
        <f t="shared" ca="1" si="18"/>
        <v>0</v>
      </c>
      <c r="P157">
        <f t="shared" ca="1" si="18"/>
        <v>0</v>
      </c>
      <c r="Q157">
        <f t="shared" ca="1" si="12"/>
        <v>0</v>
      </c>
      <c r="R157" s="32">
        <f t="shared" ca="1" si="12"/>
        <v>0</v>
      </c>
      <c r="S157">
        <f t="shared" ca="1" si="12"/>
        <v>0</v>
      </c>
      <c r="T157" s="32">
        <f t="shared" ca="1" si="15"/>
        <v>0</v>
      </c>
      <c r="U157" s="32">
        <f t="shared" ca="1" si="15"/>
        <v>0</v>
      </c>
      <c r="V157">
        <f t="shared" ca="1" si="15"/>
        <v>0</v>
      </c>
      <c r="W157">
        <f t="shared" ca="1" si="14"/>
        <v>0</v>
      </c>
    </row>
    <row r="158" spans="1:23">
      <c r="F158">
        <f t="shared" ca="1" si="16"/>
        <v>0</v>
      </c>
      <c r="G158">
        <f t="shared" ca="1" si="18"/>
        <v>0</v>
      </c>
      <c r="H158">
        <f t="shared" ca="1" si="18"/>
        <v>0</v>
      </c>
      <c r="I158">
        <f t="shared" ca="1" si="18"/>
        <v>0</v>
      </c>
      <c r="J158">
        <f t="shared" ca="1" si="18"/>
        <v>0</v>
      </c>
      <c r="K158">
        <f t="shared" ca="1" si="18"/>
        <v>0</v>
      </c>
      <c r="L158">
        <f t="shared" ca="1" si="18"/>
        <v>0</v>
      </c>
      <c r="M158" s="32">
        <f t="shared" ca="1" si="18"/>
        <v>0</v>
      </c>
      <c r="N158" s="32">
        <f t="shared" ca="1" si="18"/>
        <v>0</v>
      </c>
      <c r="O158" s="32">
        <f t="shared" ca="1" si="18"/>
        <v>0</v>
      </c>
      <c r="P158">
        <f t="shared" ca="1" si="18"/>
        <v>0</v>
      </c>
      <c r="Q158">
        <f t="shared" ca="1" si="12"/>
        <v>0</v>
      </c>
      <c r="R158" s="32">
        <f t="shared" ca="1" si="12"/>
        <v>0</v>
      </c>
      <c r="S158">
        <f t="shared" ca="1" si="12"/>
        <v>0</v>
      </c>
      <c r="T158" s="32">
        <f t="shared" ca="1" si="15"/>
        <v>0</v>
      </c>
      <c r="U158" s="32">
        <f t="shared" ca="1" si="15"/>
        <v>0</v>
      </c>
      <c r="V158">
        <f t="shared" ca="1" si="15"/>
        <v>0</v>
      </c>
      <c r="W158">
        <f t="shared" ca="1" si="14"/>
        <v>0</v>
      </c>
    </row>
    <row r="159" spans="1:23">
      <c r="F159">
        <f t="shared" ca="1" si="16"/>
        <v>0</v>
      </c>
      <c r="G159">
        <f t="shared" ca="1" si="18"/>
        <v>0</v>
      </c>
      <c r="H159">
        <f t="shared" ca="1" si="18"/>
        <v>0</v>
      </c>
      <c r="I159">
        <f t="shared" ca="1" si="18"/>
        <v>0</v>
      </c>
      <c r="J159">
        <f t="shared" ca="1" si="18"/>
        <v>0</v>
      </c>
      <c r="K159">
        <f t="shared" ca="1" si="18"/>
        <v>0</v>
      </c>
      <c r="L159">
        <f t="shared" ca="1" si="18"/>
        <v>0</v>
      </c>
      <c r="M159" s="32">
        <f t="shared" ca="1" si="18"/>
        <v>0</v>
      </c>
      <c r="N159" s="32">
        <f t="shared" ca="1" si="18"/>
        <v>0</v>
      </c>
      <c r="O159" s="32">
        <f t="shared" ca="1" si="18"/>
        <v>0</v>
      </c>
      <c r="P159">
        <f t="shared" ca="1" si="18"/>
        <v>0</v>
      </c>
      <c r="Q159">
        <f t="shared" ca="1" si="12"/>
        <v>0</v>
      </c>
      <c r="R159" s="32">
        <f t="shared" ca="1" si="12"/>
        <v>0</v>
      </c>
      <c r="S159">
        <f t="shared" ca="1" si="12"/>
        <v>0</v>
      </c>
      <c r="T159" s="32">
        <f t="shared" ca="1" si="15"/>
        <v>0</v>
      </c>
      <c r="U159" s="32">
        <f t="shared" ca="1" si="15"/>
        <v>0</v>
      </c>
      <c r="V159">
        <f t="shared" ca="1" si="15"/>
        <v>0</v>
      </c>
      <c r="W159">
        <f t="shared" ca="1" si="14"/>
        <v>0</v>
      </c>
    </row>
    <row r="160" spans="1:23">
      <c r="F160">
        <f t="shared" ca="1" si="16"/>
        <v>0</v>
      </c>
      <c r="G160">
        <f t="shared" ca="1" si="18"/>
        <v>0</v>
      </c>
      <c r="H160">
        <f t="shared" ca="1" si="18"/>
        <v>0</v>
      </c>
      <c r="I160">
        <f t="shared" ca="1" si="18"/>
        <v>0</v>
      </c>
      <c r="J160">
        <f t="shared" ca="1" si="18"/>
        <v>0</v>
      </c>
      <c r="K160">
        <f t="shared" ca="1" si="18"/>
        <v>0</v>
      </c>
      <c r="L160">
        <f t="shared" ca="1" si="18"/>
        <v>0</v>
      </c>
      <c r="M160" s="32">
        <f t="shared" ca="1" si="18"/>
        <v>0</v>
      </c>
      <c r="N160" s="32">
        <f t="shared" ca="1" si="18"/>
        <v>0</v>
      </c>
      <c r="O160" s="32">
        <f t="shared" ca="1" si="18"/>
        <v>0</v>
      </c>
      <c r="P160">
        <f t="shared" ca="1" si="18"/>
        <v>0</v>
      </c>
      <c r="Q160">
        <f t="shared" ca="1" si="12"/>
        <v>0</v>
      </c>
      <c r="R160" s="32">
        <f t="shared" ca="1" si="12"/>
        <v>0</v>
      </c>
      <c r="S160">
        <f t="shared" ca="1" si="12"/>
        <v>0</v>
      </c>
      <c r="T160" s="32">
        <f t="shared" ca="1" si="15"/>
        <v>0</v>
      </c>
      <c r="U160" s="32">
        <f t="shared" ca="1" si="15"/>
        <v>0</v>
      </c>
      <c r="V160">
        <f t="shared" ca="1" si="15"/>
        <v>0</v>
      </c>
      <c r="W160">
        <f t="shared" ca="1" si="14"/>
        <v>0</v>
      </c>
    </row>
    <row r="161" spans="6:23">
      <c r="F161">
        <f t="shared" ca="1" si="16"/>
        <v>0</v>
      </c>
      <c r="G161">
        <f t="shared" ca="1" si="18"/>
        <v>0</v>
      </c>
      <c r="H161">
        <f t="shared" ca="1" si="18"/>
        <v>0</v>
      </c>
      <c r="I161">
        <f t="shared" ca="1" si="18"/>
        <v>0</v>
      </c>
      <c r="J161">
        <f t="shared" ca="1" si="18"/>
        <v>0</v>
      </c>
      <c r="K161">
        <f t="shared" ca="1" si="18"/>
        <v>0</v>
      </c>
      <c r="L161">
        <f t="shared" ca="1" si="18"/>
        <v>0</v>
      </c>
      <c r="M161" s="32">
        <f t="shared" ca="1" si="18"/>
        <v>0</v>
      </c>
      <c r="N161" s="32">
        <f t="shared" ca="1" si="18"/>
        <v>0</v>
      </c>
      <c r="O161" s="32">
        <f t="shared" ca="1" si="18"/>
        <v>0</v>
      </c>
      <c r="P161">
        <f t="shared" ca="1" si="18"/>
        <v>0</v>
      </c>
      <c r="Q161">
        <f t="shared" ca="1" si="12"/>
        <v>0</v>
      </c>
      <c r="R161" s="32">
        <f t="shared" ca="1" si="12"/>
        <v>0</v>
      </c>
      <c r="S161">
        <f t="shared" ca="1" si="12"/>
        <v>0</v>
      </c>
      <c r="T161" s="32">
        <f t="shared" ca="1" si="15"/>
        <v>0</v>
      </c>
      <c r="U161" s="32">
        <f t="shared" ca="1" si="15"/>
        <v>0</v>
      </c>
      <c r="V161">
        <f t="shared" ca="1" si="15"/>
        <v>0</v>
      </c>
      <c r="W161">
        <f t="shared" ca="1" si="14"/>
        <v>0</v>
      </c>
    </row>
    <row r="162" spans="6:23">
      <c r="F162">
        <f t="shared" ca="1" si="16"/>
        <v>0</v>
      </c>
      <c r="G162">
        <f t="shared" ca="1" si="18"/>
        <v>0</v>
      </c>
      <c r="H162">
        <f t="shared" ca="1" si="18"/>
        <v>0</v>
      </c>
      <c r="I162">
        <f t="shared" ca="1" si="18"/>
        <v>0</v>
      </c>
      <c r="J162">
        <f t="shared" ca="1" si="18"/>
        <v>0</v>
      </c>
      <c r="K162">
        <f t="shared" ca="1" si="18"/>
        <v>0</v>
      </c>
      <c r="L162">
        <f t="shared" ca="1" si="18"/>
        <v>0</v>
      </c>
      <c r="M162" s="32">
        <f t="shared" ca="1" si="18"/>
        <v>0</v>
      </c>
      <c r="N162" s="32">
        <f t="shared" ca="1" si="18"/>
        <v>0</v>
      </c>
      <c r="O162" s="32">
        <f t="shared" ca="1" si="18"/>
        <v>0</v>
      </c>
      <c r="P162">
        <f t="shared" ca="1" si="18"/>
        <v>0</v>
      </c>
      <c r="Q162">
        <f t="shared" ca="1" si="12"/>
        <v>0</v>
      </c>
      <c r="R162" s="32">
        <f t="shared" ca="1" si="12"/>
        <v>0</v>
      </c>
      <c r="S162">
        <f t="shared" ca="1" si="12"/>
        <v>0</v>
      </c>
      <c r="T162" s="32">
        <f t="shared" ca="1" si="15"/>
        <v>0</v>
      </c>
      <c r="U162" s="32">
        <f t="shared" ca="1" si="15"/>
        <v>0</v>
      </c>
      <c r="V162">
        <f t="shared" ca="1" si="15"/>
        <v>0</v>
      </c>
      <c r="W162">
        <f t="shared" ca="1" si="14"/>
        <v>0</v>
      </c>
    </row>
    <row r="163" spans="6:23">
      <c r="F163">
        <f t="shared" ca="1" si="16"/>
        <v>0</v>
      </c>
      <c r="G163">
        <f t="shared" ca="1" si="18"/>
        <v>0</v>
      </c>
      <c r="H163">
        <f t="shared" ca="1" si="18"/>
        <v>0</v>
      </c>
      <c r="I163">
        <f t="shared" ca="1" si="18"/>
        <v>0</v>
      </c>
      <c r="J163">
        <f t="shared" ca="1" si="18"/>
        <v>0</v>
      </c>
      <c r="K163">
        <f t="shared" ca="1" si="18"/>
        <v>0</v>
      </c>
      <c r="L163">
        <f t="shared" ca="1" si="18"/>
        <v>0</v>
      </c>
      <c r="M163" s="32">
        <f t="shared" ca="1" si="18"/>
        <v>0</v>
      </c>
      <c r="N163" s="32">
        <f t="shared" ca="1" si="18"/>
        <v>0</v>
      </c>
      <c r="O163" s="32">
        <f t="shared" ca="1" si="18"/>
        <v>0</v>
      </c>
      <c r="P163">
        <f t="shared" ca="1" si="18"/>
        <v>0</v>
      </c>
      <c r="Q163">
        <f t="shared" ca="1" si="12"/>
        <v>0</v>
      </c>
      <c r="R163" s="32">
        <f t="shared" ca="1" si="12"/>
        <v>0</v>
      </c>
      <c r="S163">
        <f t="shared" ca="1" si="12"/>
        <v>0</v>
      </c>
      <c r="T163" s="32">
        <f t="shared" ca="1" si="15"/>
        <v>0</v>
      </c>
      <c r="U163" s="32">
        <f t="shared" ca="1" si="15"/>
        <v>0</v>
      </c>
      <c r="V163">
        <f t="shared" ca="1" si="15"/>
        <v>0</v>
      </c>
      <c r="W163">
        <f t="shared" ca="1" si="14"/>
        <v>0</v>
      </c>
    </row>
    <row r="164" spans="6:23">
      <c r="F164">
        <f t="shared" ca="1" si="16"/>
        <v>0</v>
      </c>
      <c r="G164">
        <f t="shared" ca="1" si="18"/>
        <v>0</v>
      </c>
      <c r="H164">
        <f t="shared" ca="1" si="18"/>
        <v>0</v>
      </c>
      <c r="I164">
        <f t="shared" ca="1" si="18"/>
        <v>0</v>
      </c>
      <c r="J164">
        <f t="shared" ca="1" si="18"/>
        <v>0</v>
      </c>
      <c r="K164">
        <f t="shared" ca="1" si="18"/>
        <v>0</v>
      </c>
      <c r="L164">
        <f t="shared" ca="1" si="18"/>
        <v>0</v>
      </c>
      <c r="M164" s="32">
        <f t="shared" ca="1" si="18"/>
        <v>0</v>
      </c>
      <c r="N164" s="32">
        <f t="shared" ca="1" si="18"/>
        <v>0</v>
      </c>
      <c r="O164" s="32">
        <f t="shared" ca="1" si="18"/>
        <v>0</v>
      </c>
      <c r="P164">
        <f t="shared" ca="1" si="18"/>
        <v>0</v>
      </c>
      <c r="Q164">
        <f t="shared" ca="1" si="12"/>
        <v>0</v>
      </c>
      <c r="R164" s="32">
        <f t="shared" ca="1" si="12"/>
        <v>0</v>
      </c>
      <c r="S164">
        <f t="shared" ca="1" si="12"/>
        <v>0</v>
      </c>
      <c r="T164" s="32">
        <f t="shared" ca="1" si="15"/>
        <v>0</v>
      </c>
      <c r="U164" s="32">
        <f t="shared" ca="1" si="15"/>
        <v>0</v>
      </c>
      <c r="V164">
        <f t="shared" ca="1" si="15"/>
        <v>0</v>
      </c>
      <c r="W164">
        <f t="shared" ca="1" si="14"/>
        <v>0</v>
      </c>
    </row>
    <row r="165" spans="6:23">
      <c r="F165">
        <f t="shared" ca="1" si="16"/>
        <v>0</v>
      </c>
      <c r="G165">
        <f t="shared" ca="1" si="18"/>
        <v>0</v>
      </c>
      <c r="H165">
        <f t="shared" ca="1" si="18"/>
        <v>0</v>
      </c>
      <c r="I165">
        <f t="shared" ca="1" si="18"/>
        <v>0</v>
      </c>
      <c r="J165">
        <f t="shared" ca="1" si="18"/>
        <v>0</v>
      </c>
      <c r="K165">
        <f t="shared" ca="1" si="18"/>
        <v>0</v>
      </c>
      <c r="L165">
        <f t="shared" ca="1" si="18"/>
        <v>0</v>
      </c>
      <c r="M165" s="32">
        <f t="shared" ca="1" si="18"/>
        <v>0</v>
      </c>
      <c r="N165" s="32">
        <f t="shared" ca="1" si="18"/>
        <v>0</v>
      </c>
      <c r="O165" s="32">
        <f t="shared" ca="1" si="18"/>
        <v>0</v>
      </c>
      <c r="P165">
        <f t="shared" ca="1" si="18"/>
        <v>0</v>
      </c>
      <c r="Q165">
        <f t="shared" ca="1" si="12"/>
        <v>0</v>
      </c>
      <c r="R165" s="32">
        <f t="shared" ca="1" si="12"/>
        <v>0</v>
      </c>
      <c r="S165">
        <f t="shared" ca="1" si="12"/>
        <v>0</v>
      </c>
      <c r="T165" s="32">
        <f t="shared" ca="1" si="15"/>
        <v>0</v>
      </c>
      <c r="U165" s="32">
        <f t="shared" ca="1" si="15"/>
        <v>0</v>
      </c>
      <c r="V165">
        <f t="shared" ca="1" si="15"/>
        <v>0</v>
      </c>
      <c r="W165">
        <f t="shared" ca="1" si="14"/>
        <v>0</v>
      </c>
    </row>
    <row r="166" spans="6:23">
      <c r="F166">
        <f t="shared" ca="1" si="16"/>
        <v>0</v>
      </c>
      <c r="G166">
        <f t="shared" ca="1" si="18"/>
        <v>0</v>
      </c>
      <c r="H166">
        <f t="shared" ca="1" si="18"/>
        <v>0</v>
      </c>
      <c r="I166">
        <f t="shared" ca="1" si="18"/>
        <v>0</v>
      </c>
      <c r="J166">
        <f t="shared" ca="1" si="18"/>
        <v>0</v>
      </c>
      <c r="K166">
        <f t="shared" ca="1" si="18"/>
        <v>0</v>
      </c>
      <c r="L166">
        <f t="shared" ca="1" si="18"/>
        <v>0</v>
      </c>
      <c r="M166" s="32">
        <f t="shared" ca="1" si="18"/>
        <v>0</v>
      </c>
      <c r="N166" s="32">
        <f t="shared" ca="1" si="18"/>
        <v>0</v>
      </c>
      <c r="O166" s="32">
        <f t="shared" ca="1" si="18"/>
        <v>0</v>
      </c>
      <c r="P166">
        <f t="shared" ca="1" si="18"/>
        <v>0</v>
      </c>
      <c r="Q166">
        <f t="shared" ca="1" si="12"/>
        <v>0</v>
      </c>
      <c r="R166" s="32">
        <f t="shared" ca="1" si="12"/>
        <v>0</v>
      </c>
      <c r="S166">
        <f t="shared" ca="1" si="12"/>
        <v>0</v>
      </c>
      <c r="T166" s="32">
        <f t="shared" ca="1" si="15"/>
        <v>0</v>
      </c>
      <c r="U166" s="32">
        <f t="shared" ca="1" si="15"/>
        <v>0</v>
      </c>
      <c r="V166">
        <f t="shared" ca="1" si="15"/>
        <v>0</v>
      </c>
      <c r="W166">
        <f t="shared" ca="1" si="14"/>
        <v>0</v>
      </c>
    </row>
    <row r="167" spans="6:23">
      <c r="F167">
        <f t="shared" ca="1" si="16"/>
        <v>0</v>
      </c>
      <c r="G167">
        <f t="shared" ca="1" si="18"/>
        <v>0</v>
      </c>
      <c r="H167">
        <f t="shared" ca="1" si="18"/>
        <v>0</v>
      </c>
      <c r="I167">
        <f t="shared" ca="1" si="18"/>
        <v>0</v>
      </c>
      <c r="J167">
        <f t="shared" ca="1" si="18"/>
        <v>0</v>
      </c>
      <c r="K167">
        <f t="shared" ca="1" si="18"/>
        <v>0</v>
      </c>
      <c r="L167">
        <f t="shared" ca="1" si="18"/>
        <v>0</v>
      </c>
      <c r="M167" s="32">
        <f t="shared" ca="1" si="18"/>
        <v>0</v>
      </c>
      <c r="N167" s="32">
        <f t="shared" ca="1" si="18"/>
        <v>0</v>
      </c>
      <c r="O167" s="32">
        <f t="shared" ca="1" si="18"/>
        <v>0</v>
      </c>
      <c r="P167">
        <f t="shared" ca="1" si="18"/>
        <v>0</v>
      </c>
      <c r="Q167">
        <f t="shared" ca="1" si="12"/>
        <v>0</v>
      </c>
      <c r="R167" s="32">
        <f t="shared" ca="1" si="12"/>
        <v>0</v>
      </c>
      <c r="S167">
        <f t="shared" ca="1" si="12"/>
        <v>0</v>
      </c>
      <c r="T167" s="32">
        <f t="shared" ca="1" si="15"/>
        <v>0</v>
      </c>
      <c r="U167" s="32">
        <f t="shared" ca="1" si="15"/>
        <v>0</v>
      </c>
      <c r="V167">
        <f t="shared" ca="1" si="15"/>
        <v>0</v>
      </c>
      <c r="W167">
        <f t="shared" ca="1" si="14"/>
        <v>0</v>
      </c>
    </row>
    <row r="168" spans="6:23">
      <c r="F168">
        <f t="shared" ca="1" si="16"/>
        <v>0</v>
      </c>
      <c r="G168">
        <f t="shared" ca="1" si="18"/>
        <v>0</v>
      </c>
      <c r="H168">
        <f t="shared" ca="1" si="18"/>
        <v>0</v>
      </c>
      <c r="I168">
        <f t="shared" ca="1" si="18"/>
        <v>0</v>
      </c>
      <c r="J168">
        <f t="shared" ca="1" si="18"/>
        <v>0</v>
      </c>
      <c r="K168">
        <f t="shared" ca="1" si="18"/>
        <v>0</v>
      </c>
      <c r="L168">
        <f t="shared" ca="1" si="18"/>
        <v>0</v>
      </c>
      <c r="M168" s="32">
        <f t="shared" ca="1" si="18"/>
        <v>0</v>
      </c>
      <c r="N168" s="32">
        <f t="shared" ca="1" si="18"/>
        <v>0</v>
      </c>
      <c r="O168" s="32">
        <f t="shared" ca="1" si="18"/>
        <v>0</v>
      </c>
      <c r="P168">
        <f t="shared" ca="1" si="18"/>
        <v>0</v>
      </c>
      <c r="Q168">
        <f t="shared" ca="1" si="12"/>
        <v>0</v>
      </c>
      <c r="R168" s="32">
        <f t="shared" ca="1" si="12"/>
        <v>0</v>
      </c>
      <c r="S168">
        <f t="shared" ca="1" si="12"/>
        <v>0</v>
      </c>
      <c r="T168" s="32">
        <f t="shared" ca="1" si="15"/>
        <v>0</v>
      </c>
      <c r="U168" s="32">
        <f t="shared" ca="1" si="15"/>
        <v>0</v>
      </c>
      <c r="V168">
        <f t="shared" ca="1" si="15"/>
        <v>0</v>
      </c>
      <c r="W168">
        <f t="shared" ca="1" si="14"/>
        <v>0</v>
      </c>
    </row>
    <row r="169" spans="6:23">
      <c r="F169">
        <f t="shared" ca="1" si="16"/>
        <v>0</v>
      </c>
      <c r="G169">
        <f t="shared" ca="1" si="18"/>
        <v>0</v>
      </c>
      <c r="H169">
        <f t="shared" ca="1" si="18"/>
        <v>0</v>
      </c>
      <c r="I169">
        <f t="shared" ca="1" si="18"/>
        <v>0</v>
      </c>
      <c r="J169">
        <f t="shared" ca="1" si="18"/>
        <v>0</v>
      </c>
      <c r="K169">
        <f t="shared" ca="1" si="18"/>
        <v>0</v>
      </c>
      <c r="L169">
        <f t="shared" ca="1" si="18"/>
        <v>0</v>
      </c>
      <c r="M169" s="32">
        <f t="shared" ca="1" si="18"/>
        <v>0</v>
      </c>
      <c r="N169" s="32">
        <f t="shared" ca="1" si="18"/>
        <v>0</v>
      </c>
      <c r="O169" s="32">
        <f t="shared" ca="1" si="18"/>
        <v>0</v>
      </c>
      <c r="P169">
        <f t="shared" ca="1" si="18"/>
        <v>0</v>
      </c>
      <c r="Q169">
        <f t="shared" ref="Q169:W232" ca="1" si="19">OFFSET($A$1,$D$4+COLUMN()-$D$6+$D$2*(ROW()-$D$8),0)</f>
        <v>0</v>
      </c>
      <c r="R169" s="32">
        <f t="shared" ca="1" si="19"/>
        <v>0</v>
      </c>
      <c r="S169">
        <f t="shared" ca="1" si="19"/>
        <v>0</v>
      </c>
      <c r="T169" s="32">
        <f t="shared" ca="1" si="15"/>
        <v>0</v>
      </c>
      <c r="U169" s="32">
        <f t="shared" ca="1" si="15"/>
        <v>0</v>
      </c>
      <c r="V169">
        <f t="shared" ca="1" si="15"/>
        <v>0</v>
      </c>
      <c r="W169">
        <f t="shared" ca="1" si="14"/>
        <v>0</v>
      </c>
    </row>
    <row r="170" spans="6:23">
      <c r="F170">
        <f t="shared" ca="1" si="16"/>
        <v>0</v>
      </c>
      <c r="G170">
        <f t="shared" ca="1" si="18"/>
        <v>0</v>
      </c>
      <c r="H170">
        <f t="shared" ca="1" si="18"/>
        <v>0</v>
      </c>
      <c r="I170">
        <f t="shared" ca="1" si="18"/>
        <v>0</v>
      </c>
      <c r="J170">
        <f t="shared" ca="1" si="18"/>
        <v>0</v>
      </c>
      <c r="K170">
        <f t="shared" ca="1" si="18"/>
        <v>0</v>
      </c>
      <c r="L170">
        <f t="shared" ca="1" si="18"/>
        <v>0</v>
      </c>
      <c r="M170" s="32">
        <f t="shared" ca="1" si="18"/>
        <v>0</v>
      </c>
      <c r="N170" s="32">
        <f t="shared" ca="1" si="18"/>
        <v>0</v>
      </c>
      <c r="O170" s="32">
        <f t="shared" ca="1" si="18"/>
        <v>0</v>
      </c>
      <c r="P170">
        <f t="shared" ca="1" si="18"/>
        <v>0</v>
      </c>
      <c r="Q170">
        <f t="shared" ca="1" si="19"/>
        <v>0</v>
      </c>
      <c r="R170" s="32">
        <f t="shared" ca="1" si="19"/>
        <v>0</v>
      </c>
      <c r="S170">
        <f t="shared" ca="1" si="19"/>
        <v>0</v>
      </c>
      <c r="T170" s="32">
        <f t="shared" ca="1" si="15"/>
        <v>0</v>
      </c>
      <c r="U170" s="32">
        <f t="shared" ca="1" si="15"/>
        <v>0</v>
      </c>
      <c r="V170">
        <f t="shared" ca="1" si="15"/>
        <v>0</v>
      </c>
      <c r="W170">
        <f t="shared" ca="1" si="14"/>
        <v>0</v>
      </c>
    </row>
    <row r="171" spans="6:23">
      <c r="F171">
        <f t="shared" ca="1" si="16"/>
        <v>0</v>
      </c>
      <c r="G171">
        <f t="shared" ca="1" si="18"/>
        <v>0</v>
      </c>
      <c r="H171">
        <f t="shared" ca="1" si="18"/>
        <v>0</v>
      </c>
      <c r="I171">
        <f t="shared" ca="1" si="18"/>
        <v>0</v>
      </c>
      <c r="J171">
        <f t="shared" ca="1" si="18"/>
        <v>0</v>
      </c>
      <c r="K171">
        <f t="shared" ca="1" si="18"/>
        <v>0</v>
      </c>
      <c r="L171">
        <f t="shared" ca="1" si="18"/>
        <v>0</v>
      </c>
      <c r="M171" s="32">
        <f t="shared" ca="1" si="18"/>
        <v>0</v>
      </c>
      <c r="N171" s="32">
        <f t="shared" ca="1" si="18"/>
        <v>0</v>
      </c>
      <c r="O171" s="32">
        <f t="shared" ca="1" si="18"/>
        <v>0</v>
      </c>
      <c r="P171">
        <f t="shared" ca="1" si="18"/>
        <v>0</v>
      </c>
      <c r="Q171">
        <f t="shared" ca="1" si="19"/>
        <v>0</v>
      </c>
      <c r="R171" s="32">
        <f t="shared" ca="1" si="19"/>
        <v>0</v>
      </c>
      <c r="S171">
        <f t="shared" ca="1" si="19"/>
        <v>0</v>
      </c>
      <c r="T171" s="32">
        <f t="shared" ca="1" si="15"/>
        <v>0</v>
      </c>
      <c r="U171" s="32">
        <f t="shared" ca="1" si="15"/>
        <v>0</v>
      </c>
      <c r="V171">
        <f t="shared" ca="1" si="15"/>
        <v>0</v>
      </c>
      <c r="W171">
        <f t="shared" ca="1" si="14"/>
        <v>0</v>
      </c>
    </row>
    <row r="172" spans="6:23">
      <c r="F172">
        <f t="shared" ca="1" si="16"/>
        <v>0</v>
      </c>
      <c r="G172">
        <f t="shared" ca="1" si="18"/>
        <v>0</v>
      </c>
      <c r="H172">
        <f t="shared" ca="1" si="18"/>
        <v>0</v>
      </c>
      <c r="I172">
        <f t="shared" ca="1" si="18"/>
        <v>0</v>
      </c>
      <c r="J172">
        <f t="shared" ca="1" si="18"/>
        <v>0</v>
      </c>
      <c r="K172">
        <f t="shared" ca="1" si="18"/>
        <v>0</v>
      </c>
      <c r="L172">
        <f t="shared" ca="1" si="18"/>
        <v>0</v>
      </c>
      <c r="M172" s="32">
        <f t="shared" ca="1" si="18"/>
        <v>0</v>
      </c>
      <c r="N172" s="32">
        <f t="shared" ca="1" si="18"/>
        <v>0</v>
      </c>
      <c r="O172" s="32">
        <f t="shared" ca="1" si="18"/>
        <v>0</v>
      </c>
      <c r="P172">
        <f t="shared" ca="1" si="18"/>
        <v>0</v>
      </c>
      <c r="Q172">
        <f t="shared" ca="1" si="19"/>
        <v>0</v>
      </c>
      <c r="R172" s="32">
        <f t="shared" ca="1" si="19"/>
        <v>0</v>
      </c>
      <c r="S172">
        <f t="shared" ca="1" si="19"/>
        <v>0</v>
      </c>
      <c r="T172" s="32">
        <f t="shared" ca="1" si="15"/>
        <v>0</v>
      </c>
      <c r="U172" s="32">
        <f t="shared" ca="1" si="15"/>
        <v>0</v>
      </c>
      <c r="V172">
        <f t="shared" ca="1" si="15"/>
        <v>0</v>
      </c>
      <c r="W172">
        <f t="shared" ca="1" si="14"/>
        <v>0</v>
      </c>
    </row>
    <row r="173" spans="6:23">
      <c r="F173">
        <f t="shared" ca="1" si="16"/>
        <v>0</v>
      </c>
      <c r="G173">
        <f t="shared" ca="1" si="18"/>
        <v>0</v>
      </c>
      <c r="H173">
        <f t="shared" ca="1" si="18"/>
        <v>0</v>
      </c>
      <c r="I173">
        <f t="shared" ca="1" si="18"/>
        <v>0</v>
      </c>
      <c r="J173">
        <f t="shared" ca="1" si="18"/>
        <v>0</v>
      </c>
      <c r="K173">
        <f t="shared" ca="1" si="18"/>
        <v>0</v>
      </c>
      <c r="L173">
        <f t="shared" ca="1" si="18"/>
        <v>0</v>
      </c>
      <c r="M173" s="32">
        <f t="shared" ca="1" si="18"/>
        <v>0</v>
      </c>
      <c r="N173" s="32">
        <f t="shared" ca="1" si="18"/>
        <v>0</v>
      </c>
      <c r="O173" s="32">
        <f t="shared" ca="1" si="18"/>
        <v>0</v>
      </c>
      <c r="P173">
        <f t="shared" ca="1" si="18"/>
        <v>0</v>
      </c>
      <c r="Q173">
        <f t="shared" ca="1" si="19"/>
        <v>0</v>
      </c>
      <c r="R173" s="32">
        <f t="shared" ca="1" si="19"/>
        <v>0</v>
      </c>
      <c r="S173">
        <f t="shared" ca="1" si="19"/>
        <v>0</v>
      </c>
      <c r="T173" s="32">
        <f t="shared" ca="1" si="15"/>
        <v>0</v>
      </c>
      <c r="U173" s="32">
        <f t="shared" ca="1" si="15"/>
        <v>0</v>
      </c>
      <c r="V173">
        <f t="shared" ca="1" si="15"/>
        <v>0</v>
      </c>
      <c r="W173">
        <f t="shared" ca="1" si="14"/>
        <v>0</v>
      </c>
    </row>
    <row r="174" spans="6:23">
      <c r="F174">
        <f t="shared" ca="1" si="16"/>
        <v>0</v>
      </c>
      <c r="G174">
        <f t="shared" ca="1" si="18"/>
        <v>0</v>
      </c>
      <c r="H174">
        <f t="shared" ca="1" si="18"/>
        <v>0</v>
      </c>
      <c r="I174">
        <f t="shared" ca="1" si="18"/>
        <v>0</v>
      </c>
      <c r="J174">
        <f t="shared" ca="1" si="18"/>
        <v>0</v>
      </c>
      <c r="K174">
        <f t="shared" ca="1" si="18"/>
        <v>0</v>
      </c>
      <c r="L174">
        <f t="shared" ca="1" si="18"/>
        <v>0</v>
      </c>
      <c r="M174" s="32">
        <f t="shared" ca="1" si="18"/>
        <v>0</v>
      </c>
      <c r="N174" s="32">
        <f t="shared" ca="1" si="18"/>
        <v>0</v>
      </c>
      <c r="O174" s="32">
        <f t="shared" ca="1" si="18"/>
        <v>0</v>
      </c>
      <c r="P174">
        <f t="shared" ca="1" si="18"/>
        <v>0</v>
      </c>
      <c r="Q174">
        <f t="shared" ca="1" si="19"/>
        <v>0</v>
      </c>
      <c r="R174" s="32">
        <f t="shared" ca="1" si="19"/>
        <v>0</v>
      </c>
      <c r="S174">
        <f t="shared" ca="1" si="19"/>
        <v>0</v>
      </c>
      <c r="T174" s="32">
        <f t="shared" ca="1" si="15"/>
        <v>0</v>
      </c>
      <c r="U174" s="32">
        <f t="shared" ca="1" si="15"/>
        <v>0</v>
      </c>
      <c r="V174">
        <f t="shared" ca="1" si="15"/>
        <v>0</v>
      </c>
      <c r="W174">
        <f t="shared" ca="1" si="14"/>
        <v>0</v>
      </c>
    </row>
    <row r="175" spans="6:23">
      <c r="F175">
        <f t="shared" ca="1" si="16"/>
        <v>0</v>
      </c>
      <c r="G175">
        <f t="shared" ca="1" si="18"/>
        <v>0</v>
      </c>
      <c r="H175">
        <f t="shared" ca="1" si="18"/>
        <v>0</v>
      </c>
      <c r="I175">
        <f t="shared" ca="1" si="18"/>
        <v>0</v>
      </c>
      <c r="J175">
        <f t="shared" ca="1" si="18"/>
        <v>0</v>
      </c>
      <c r="K175">
        <f t="shared" ca="1" si="18"/>
        <v>0</v>
      </c>
      <c r="L175">
        <f t="shared" ca="1" si="18"/>
        <v>0</v>
      </c>
      <c r="M175" s="32">
        <f t="shared" ca="1" si="18"/>
        <v>0</v>
      </c>
      <c r="N175" s="32">
        <f t="shared" ca="1" si="18"/>
        <v>0</v>
      </c>
      <c r="O175" s="32">
        <f t="shared" ca="1" si="18"/>
        <v>0</v>
      </c>
      <c r="P175">
        <f t="shared" ca="1" si="18"/>
        <v>0</v>
      </c>
      <c r="Q175">
        <f t="shared" ca="1" si="19"/>
        <v>0</v>
      </c>
      <c r="R175" s="32">
        <f t="shared" ca="1" si="19"/>
        <v>0</v>
      </c>
      <c r="S175">
        <f t="shared" ca="1" si="19"/>
        <v>0</v>
      </c>
      <c r="T175" s="32">
        <f t="shared" ca="1" si="15"/>
        <v>0</v>
      </c>
      <c r="U175" s="32">
        <f t="shared" ca="1" si="15"/>
        <v>0</v>
      </c>
      <c r="V175">
        <f t="shared" ca="1" si="15"/>
        <v>0</v>
      </c>
      <c r="W175">
        <f t="shared" ca="1" si="14"/>
        <v>0</v>
      </c>
    </row>
    <row r="176" spans="6:23">
      <c r="F176">
        <f t="shared" ca="1" si="16"/>
        <v>0</v>
      </c>
      <c r="G176">
        <f t="shared" ca="1" si="18"/>
        <v>0</v>
      </c>
      <c r="H176">
        <f t="shared" ca="1" si="18"/>
        <v>0</v>
      </c>
      <c r="I176">
        <f t="shared" ca="1" si="18"/>
        <v>0</v>
      </c>
      <c r="J176">
        <f t="shared" ca="1" si="18"/>
        <v>0</v>
      </c>
      <c r="K176">
        <f t="shared" ca="1" si="18"/>
        <v>0</v>
      </c>
      <c r="L176">
        <f t="shared" ca="1" si="18"/>
        <v>0</v>
      </c>
      <c r="M176" s="32">
        <f t="shared" ca="1" si="18"/>
        <v>0</v>
      </c>
      <c r="N176" s="32">
        <f t="shared" ca="1" si="18"/>
        <v>0</v>
      </c>
      <c r="O176" s="32">
        <f t="shared" ca="1" si="18"/>
        <v>0</v>
      </c>
      <c r="P176">
        <f t="shared" ca="1" si="18"/>
        <v>0</v>
      </c>
      <c r="Q176">
        <f t="shared" ca="1" si="19"/>
        <v>0</v>
      </c>
      <c r="R176" s="32">
        <f t="shared" ca="1" si="19"/>
        <v>0</v>
      </c>
      <c r="S176">
        <f t="shared" ca="1" si="19"/>
        <v>0</v>
      </c>
      <c r="T176" s="32">
        <f t="shared" ca="1" si="15"/>
        <v>0</v>
      </c>
      <c r="U176" s="32">
        <f t="shared" ca="1" si="15"/>
        <v>0</v>
      </c>
      <c r="V176">
        <f t="shared" ca="1" si="15"/>
        <v>0</v>
      </c>
      <c r="W176">
        <f t="shared" ca="1" si="14"/>
        <v>0</v>
      </c>
    </row>
    <row r="177" spans="6:23">
      <c r="F177">
        <f t="shared" ca="1" si="16"/>
        <v>0</v>
      </c>
      <c r="G177">
        <f t="shared" ca="1" si="18"/>
        <v>0</v>
      </c>
      <c r="H177">
        <f t="shared" ca="1" si="18"/>
        <v>0</v>
      </c>
      <c r="I177">
        <f t="shared" ca="1" si="18"/>
        <v>0</v>
      </c>
      <c r="J177">
        <f t="shared" ca="1" si="18"/>
        <v>0</v>
      </c>
      <c r="K177">
        <f t="shared" ca="1" si="18"/>
        <v>0</v>
      </c>
      <c r="L177">
        <f t="shared" ca="1" si="18"/>
        <v>0</v>
      </c>
      <c r="M177" s="32">
        <f t="shared" ca="1" si="18"/>
        <v>0</v>
      </c>
      <c r="N177" s="32">
        <f t="shared" ca="1" si="18"/>
        <v>0</v>
      </c>
      <c r="O177" s="32">
        <f t="shared" ca="1" si="18"/>
        <v>0</v>
      </c>
      <c r="P177">
        <f t="shared" ca="1" si="18"/>
        <v>0</v>
      </c>
      <c r="Q177">
        <f t="shared" ca="1" si="19"/>
        <v>0</v>
      </c>
      <c r="R177" s="32">
        <f t="shared" ca="1" si="19"/>
        <v>0</v>
      </c>
      <c r="S177">
        <f t="shared" ca="1" si="19"/>
        <v>0</v>
      </c>
      <c r="T177" s="32">
        <f t="shared" ca="1" si="15"/>
        <v>0</v>
      </c>
      <c r="U177" s="32">
        <f t="shared" ca="1" si="15"/>
        <v>0</v>
      </c>
      <c r="V177">
        <f t="shared" ca="1" si="15"/>
        <v>0</v>
      </c>
      <c r="W177">
        <f t="shared" ca="1" si="14"/>
        <v>0</v>
      </c>
    </row>
    <row r="178" spans="6:23">
      <c r="F178">
        <f t="shared" ca="1" si="16"/>
        <v>0</v>
      </c>
      <c r="G178">
        <f t="shared" ca="1" si="18"/>
        <v>0</v>
      </c>
      <c r="H178">
        <f t="shared" ca="1" si="18"/>
        <v>0</v>
      </c>
      <c r="I178">
        <f t="shared" ca="1" si="18"/>
        <v>0</v>
      </c>
      <c r="J178">
        <f t="shared" ca="1" si="18"/>
        <v>0</v>
      </c>
      <c r="K178">
        <f t="shared" ca="1" si="18"/>
        <v>0</v>
      </c>
      <c r="L178">
        <f t="shared" ca="1" si="18"/>
        <v>0</v>
      </c>
      <c r="M178" s="32">
        <f t="shared" ca="1" si="18"/>
        <v>0</v>
      </c>
      <c r="N178" s="32">
        <f t="shared" ca="1" si="18"/>
        <v>0</v>
      </c>
      <c r="O178" s="32">
        <f t="shared" ca="1" si="18"/>
        <v>0</v>
      </c>
      <c r="P178">
        <f t="shared" ca="1" si="18"/>
        <v>0</v>
      </c>
      <c r="Q178">
        <f t="shared" ca="1" si="19"/>
        <v>0</v>
      </c>
      <c r="R178" s="32">
        <f t="shared" ca="1" si="19"/>
        <v>0</v>
      </c>
      <c r="S178">
        <f t="shared" ca="1" si="19"/>
        <v>0</v>
      </c>
      <c r="T178" s="32">
        <f t="shared" ca="1" si="15"/>
        <v>0</v>
      </c>
      <c r="U178" s="32">
        <f t="shared" ca="1" si="15"/>
        <v>0</v>
      </c>
      <c r="V178">
        <f t="shared" ca="1" si="15"/>
        <v>0</v>
      </c>
      <c r="W178">
        <f t="shared" ca="1" si="14"/>
        <v>0</v>
      </c>
    </row>
    <row r="179" spans="6:23">
      <c r="F179">
        <f t="shared" ca="1" si="16"/>
        <v>0</v>
      </c>
      <c r="G179">
        <f t="shared" ca="1" si="18"/>
        <v>0</v>
      </c>
      <c r="H179">
        <f t="shared" ca="1" si="18"/>
        <v>0</v>
      </c>
      <c r="I179">
        <f t="shared" ref="G179:P202" ca="1" si="20">OFFSET($A$1,$D$4+COLUMN()-$D$6+$D$2*(ROW()-$D$8),0)</f>
        <v>0</v>
      </c>
      <c r="J179">
        <f t="shared" ca="1" si="20"/>
        <v>0</v>
      </c>
      <c r="K179">
        <f t="shared" ca="1" si="20"/>
        <v>0</v>
      </c>
      <c r="L179">
        <f t="shared" ca="1" si="20"/>
        <v>0</v>
      </c>
      <c r="M179" s="32">
        <f t="shared" ca="1" si="20"/>
        <v>0</v>
      </c>
      <c r="N179" s="32">
        <f t="shared" ca="1" si="20"/>
        <v>0</v>
      </c>
      <c r="O179" s="32">
        <f t="shared" ca="1" si="20"/>
        <v>0</v>
      </c>
      <c r="P179">
        <f t="shared" ca="1" si="20"/>
        <v>0</v>
      </c>
      <c r="Q179">
        <f t="shared" ca="1" si="19"/>
        <v>0</v>
      </c>
      <c r="R179" s="32">
        <f t="shared" ca="1" si="19"/>
        <v>0</v>
      </c>
      <c r="S179">
        <f t="shared" ca="1" si="19"/>
        <v>0</v>
      </c>
      <c r="T179" s="32">
        <f t="shared" ca="1" si="15"/>
        <v>0</v>
      </c>
      <c r="U179" s="32">
        <f t="shared" ca="1" si="15"/>
        <v>0</v>
      </c>
      <c r="V179">
        <f t="shared" ca="1" si="15"/>
        <v>0</v>
      </c>
      <c r="W179">
        <f t="shared" ca="1" si="14"/>
        <v>0</v>
      </c>
    </row>
    <row r="180" spans="6:23">
      <c r="F180">
        <f t="shared" ca="1" si="16"/>
        <v>0</v>
      </c>
      <c r="G180">
        <f t="shared" ca="1" si="20"/>
        <v>0</v>
      </c>
      <c r="H180">
        <f t="shared" ca="1" si="20"/>
        <v>0</v>
      </c>
      <c r="I180">
        <f t="shared" ca="1" si="20"/>
        <v>0</v>
      </c>
      <c r="J180">
        <f t="shared" ca="1" si="20"/>
        <v>0</v>
      </c>
      <c r="K180">
        <f t="shared" ca="1" si="20"/>
        <v>0</v>
      </c>
      <c r="L180">
        <f t="shared" ca="1" si="20"/>
        <v>0</v>
      </c>
      <c r="M180" s="32">
        <f t="shared" ca="1" si="20"/>
        <v>0</v>
      </c>
      <c r="N180" s="32">
        <f t="shared" ca="1" si="20"/>
        <v>0</v>
      </c>
      <c r="O180" s="32">
        <f t="shared" ca="1" si="20"/>
        <v>0</v>
      </c>
      <c r="P180">
        <f t="shared" ca="1" si="20"/>
        <v>0</v>
      </c>
      <c r="Q180">
        <f t="shared" ca="1" si="19"/>
        <v>0</v>
      </c>
      <c r="R180" s="32">
        <f t="shared" ca="1" si="19"/>
        <v>0</v>
      </c>
      <c r="S180">
        <f t="shared" ca="1" si="19"/>
        <v>0</v>
      </c>
      <c r="T180" s="32">
        <f t="shared" ca="1" si="15"/>
        <v>0</v>
      </c>
      <c r="U180" s="32">
        <f t="shared" ca="1" si="15"/>
        <v>0</v>
      </c>
      <c r="V180">
        <f t="shared" ca="1" si="15"/>
        <v>0</v>
      </c>
      <c r="W180">
        <f t="shared" ca="1" si="14"/>
        <v>0</v>
      </c>
    </row>
    <row r="181" spans="6:23">
      <c r="F181">
        <f t="shared" ca="1" si="16"/>
        <v>0</v>
      </c>
      <c r="G181">
        <f t="shared" ca="1" si="20"/>
        <v>0</v>
      </c>
      <c r="H181">
        <f t="shared" ca="1" si="20"/>
        <v>0</v>
      </c>
      <c r="I181">
        <f t="shared" ca="1" si="20"/>
        <v>0</v>
      </c>
      <c r="J181">
        <f t="shared" ca="1" si="20"/>
        <v>0</v>
      </c>
      <c r="K181">
        <f t="shared" ca="1" si="20"/>
        <v>0</v>
      </c>
      <c r="L181">
        <f t="shared" ca="1" si="20"/>
        <v>0</v>
      </c>
      <c r="M181" s="32">
        <f t="shared" ca="1" si="20"/>
        <v>0</v>
      </c>
      <c r="N181" s="32">
        <f t="shared" ca="1" si="20"/>
        <v>0</v>
      </c>
      <c r="O181" s="32">
        <f t="shared" ca="1" si="20"/>
        <v>0</v>
      </c>
      <c r="P181">
        <f t="shared" ca="1" si="20"/>
        <v>0</v>
      </c>
      <c r="Q181">
        <f t="shared" ca="1" si="19"/>
        <v>0</v>
      </c>
      <c r="R181" s="32">
        <f t="shared" ca="1" si="19"/>
        <v>0</v>
      </c>
      <c r="S181">
        <f t="shared" ca="1" si="19"/>
        <v>0</v>
      </c>
      <c r="T181" s="32">
        <f t="shared" ca="1" si="15"/>
        <v>0</v>
      </c>
      <c r="U181" s="32">
        <f t="shared" ca="1" si="15"/>
        <v>0</v>
      </c>
      <c r="V181">
        <f t="shared" ca="1" si="15"/>
        <v>0</v>
      </c>
      <c r="W181">
        <f t="shared" ca="1" si="14"/>
        <v>0</v>
      </c>
    </row>
    <row r="182" spans="6:23">
      <c r="F182">
        <f t="shared" ca="1" si="16"/>
        <v>0</v>
      </c>
      <c r="G182">
        <f t="shared" ca="1" si="20"/>
        <v>0</v>
      </c>
      <c r="H182">
        <f t="shared" ca="1" si="20"/>
        <v>0</v>
      </c>
      <c r="I182">
        <f t="shared" ca="1" si="20"/>
        <v>0</v>
      </c>
      <c r="J182">
        <f t="shared" ca="1" si="20"/>
        <v>0</v>
      </c>
      <c r="K182">
        <f t="shared" ca="1" si="20"/>
        <v>0</v>
      </c>
      <c r="L182">
        <f t="shared" ca="1" si="20"/>
        <v>0</v>
      </c>
      <c r="M182" s="32">
        <f t="shared" ca="1" si="20"/>
        <v>0</v>
      </c>
      <c r="N182" s="32">
        <f t="shared" ca="1" si="20"/>
        <v>0</v>
      </c>
      <c r="O182" s="32">
        <f t="shared" ca="1" si="20"/>
        <v>0</v>
      </c>
      <c r="P182">
        <f t="shared" ca="1" si="20"/>
        <v>0</v>
      </c>
      <c r="Q182">
        <f t="shared" ca="1" si="19"/>
        <v>0</v>
      </c>
      <c r="R182" s="32">
        <f t="shared" ca="1" si="19"/>
        <v>0</v>
      </c>
      <c r="S182">
        <f t="shared" ca="1" si="19"/>
        <v>0</v>
      </c>
      <c r="T182" s="32">
        <f t="shared" ca="1" si="15"/>
        <v>0</v>
      </c>
      <c r="U182" s="32">
        <f t="shared" ca="1" si="15"/>
        <v>0</v>
      </c>
      <c r="V182">
        <f t="shared" ca="1" si="15"/>
        <v>0</v>
      </c>
      <c r="W182">
        <f t="shared" ca="1" si="14"/>
        <v>0</v>
      </c>
    </row>
    <row r="183" spans="6:23">
      <c r="F183">
        <f t="shared" ca="1" si="16"/>
        <v>0</v>
      </c>
      <c r="G183">
        <f t="shared" ca="1" si="20"/>
        <v>0</v>
      </c>
      <c r="H183">
        <f t="shared" ca="1" si="20"/>
        <v>0</v>
      </c>
      <c r="I183">
        <f t="shared" ca="1" si="20"/>
        <v>0</v>
      </c>
      <c r="J183">
        <f t="shared" ca="1" si="20"/>
        <v>0</v>
      </c>
      <c r="K183">
        <f t="shared" ca="1" si="20"/>
        <v>0</v>
      </c>
      <c r="L183">
        <f t="shared" ca="1" si="20"/>
        <v>0</v>
      </c>
      <c r="M183" s="32">
        <f t="shared" ca="1" si="20"/>
        <v>0</v>
      </c>
      <c r="N183" s="32">
        <f t="shared" ca="1" si="20"/>
        <v>0</v>
      </c>
      <c r="O183" s="32">
        <f t="shared" ca="1" si="20"/>
        <v>0</v>
      </c>
      <c r="P183">
        <f t="shared" ca="1" si="20"/>
        <v>0</v>
      </c>
      <c r="Q183">
        <f t="shared" ca="1" si="19"/>
        <v>0</v>
      </c>
      <c r="R183" s="32">
        <f t="shared" ca="1" si="19"/>
        <v>0</v>
      </c>
      <c r="S183">
        <f t="shared" ca="1" si="19"/>
        <v>0</v>
      </c>
      <c r="T183" s="32">
        <f t="shared" ca="1" si="15"/>
        <v>0</v>
      </c>
      <c r="U183" s="32">
        <f t="shared" ca="1" si="15"/>
        <v>0</v>
      </c>
      <c r="V183">
        <f t="shared" ca="1" si="15"/>
        <v>0</v>
      </c>
      <c r="W183">
        <f t="shared" ca="1" si="14"/>
        <v>0</v>
      </c>
    </row>
    <row r="184" spans="6:23">
      <c r="F184">
        <f t="shared" ca="1" si="16"/>
        <v>0</v>
      </c>
      <c r="G184">
        <f t="shared" ca="1" si="20"/>
        <v>0</v>
      </c>
      <c r="H184">
        <f t="shared" ca="1" si="20"/>
        <v>0</v>
      </c>
      <c r="I184">
        <f t="shared" ca="1" si="20"/>
        <v>0</v>
      </c>
      <c r="J184">
        <f t="shared" ca="1" si="20"/>
        <v>0</v>
      </c>
      <c r="K184">
        <f t="shared" ca="1" si="20"/>
        <v>0</v>
      </c>
      <c r="L184">
        <f t="shared" ca="1" si="20"/>
        <v>0</v>
      </c>
      <c r="M184" s="32">
        <f t="shared" ca="1" si="20"/>
        <v>0</v>
      </c>
      <c r="N184" s="32">
        <f t="shared" ca="1" si="20"/>
        <v>0</v>
      </c>
      <c r="O184" s="32">
        <f t="shared" ca="1" si="20"/>
        <v>0</v>
      </c>
      <c r="P184">
        <f t="shared" ca="1" si="20"/>
        <v>0</v>
      </c>
      <c r="Q184">
        <f t="shared" ca="1" si="19"/>
        <v>0</v>
      </c>
      <c r="R184" s="32">
        <f t="shared" ca="1" si="19"/>
        <v>0</v>
      </c>
      <c r="S184">
        <f t="shared" ca="1" si="19"/>
        <v>0</v>
      </c>
      <c r="T184" s="32">
        <f t="shared" ca="1" si="15"/>
        <v>0</v>
      </c>
      <c r="U184" s="32">
        <f t="shared" ca="1" si="15"/>
        <v>0</v>
      </c>
      <c r="V184">
        <f t="shared" ca="1" si="15"/>
        <v>0</v>
      </c>
      <c r="W184">
        <f t="shared" ca="1" si="15"/>
        <v>0</v>
      </c>
    </row>
    <row r="185" spans="6:23">
      <c r="F185">
        <f t="shared" ca="1" si="16"/>
        <v>0</v>
      </c>
      <c r="G185">
        <f t="shared" ca="1" si="20"/>
        <v>0</v>
      </c>
      <c r="H185">
        <f t="shared" ca="1" si="20"/>
        <v>0</v>
      </c>
      <c r="I185">
        <f t="shared" ca="1" si="20"/>
        <v>0</v>
      </c>
      <c r="J185">
        <f t="shared" ca="1" si="20"/>
        <v>0</v>
      </c>
      <c r="K185">
        <f t="shared" ca="1" si="20"/>
        <v>0</v>
      </c>
      <c r="L185">
        <f t="shared" ca="1" si="20"/>
        <v>0</v>
      </c>
      <c r="M185" s="32">
        <f t="shared" ca="1" si="20"/>
        <v>0</v>
      </c>
      <c r="N185" s="32">
        <f t="shared" ca="1" si="20"/>
        <v>0</v>
      </c>
      <c r="O185" s="32">
        <f t="shared" ca="1" si="20"/>
        <v>0</v>
      </c>
      <c r="P185">
        <f t="shared" ca="1" si="20"/>
        <v>0</v>
      </c>
      <c r="Q185">
        <f t="shared" ca="1" si="19"/>
        <v>0</v>
      </c>
      <c r="R185" s="32">
        <f t="shared" ca="1" si="19"/>
        <v>0</v>
      </c>
      <c r="S185">
        <f t="shared" ca="1" si="19"/>
        <v>0</v>
      </c>
      <c r="T185" s="32">
        <f t="shared" ca="1" si="19"/>
        <v>0</v>
      </c>
      <c r="U185" s="32">
        <f t="shared" ca="1" si="19"/>
        <v>0</v>
      </c>
      <c r="V185">
        <f t="shared" ca="1" si="19"/>
        <v>0</v>
      </c>
      <c r="W185">
        <f t="shared" ca="1" si="19"/>
        <v>0</v>
      </c>
    </row>
    <row r="186" spans="6:23">
      <c r="F186">
        <f t="shared" ca="1" si="16"/>
        <v>0</v>
      </c>
      <c r="G186">
        <f t="shared" ca="1" si="20"/>
        <v>0</v>
      </c>
      <c r="H186">
        <f t="shared" ca="1" si="20"/>
        <v>0</v>
      </c>
      <c r="I186">
        <f t="shared" ca="1" si="20"/>
        <v>0</v>
      </c>
      <c r="J186">
        <f t="shared" ca="1" si="20"/>
        <v>0</v>
      </c>
      <c r="K186">
        <f t="shared" ca="1" si="20"/>
        <v>0</v>
      </c>
      <c r="L186">
        <f t="shared" ca="1" si="20"/>
        <v>0</v>
      </c>
      <c r="M186" s="32">
        <f t="shared" ca="1" si="20"/>
        <v>0</v>
      </c>
      <c r="N186" s="32">
        <f t="shared" ca="1" si="20"/>
        <v>0</v>
      </c>
      <c r="O186" s="32">
        <f t="shared" ca="1" si="20"/>
        <v>0</v>
      </c>
      <c r="P186">
        <f t="shared" ca="1" si="20"/>
        <v>0</v>
      </c>
      <c r="Q186">
        <f t="shared" ca="1" si="19"/>
        <v>0</v>
      </c>
      <c r="R186" s="32">
        <f t="shared" ca="1" si="19"/>
        <v>0</v>
      </c>
      <c r="S186">
        <f t="shared" ca="1" si="19"/>
        <v>0</v>
      </c>
      <c r="T186" s="32">
        <f t="shared" ca="1" si="19"/>
        <v>0</v>
      </c>
      <c r="U186" s="32">
        <f t="shared" ca="1" si="19"/>
        <v>0</v>
      </c>
      <c r="V186">
        <f t="shared" ca="1" si="19"/>
        <v>0</v>
      </c>
      <c r="W186">
        <f t="shared" ca="1" si="19"/>
        <v>0</v>
      </c>
    </row>
    <row r="187" spans="6:23">
      <c r="F187">
        <f t="shared" ca="1" si="16"/>
        <v>0</v>
      </c>
      <c r="G187">
        <f t="shared" ca="1" si="20"/>
        <v>0</v>
      </c>
      <c r="H187">
        <f t="shared" ca="1" si="20"/>
        <v>0</v>
      </c>
      <c r="I187">
        <f t="shared" ca="1" si="20"/>
        <v>0</v>
      </c>
      <c r="J187">
        <f t="shared" ca="1" si="20"/>
        <v>0</v>
      </c>
      <c r="K187">
        <f t="shared" ca="1" si="20"/>
        <v>0</v>
      </c>
      <c r="L187">
        <f t="shared" ca="1" si="20"/>
        <v>0</v>
      </c>
      <c r="M187" s="32">
        <f t="shared" ca="1" si="20"/>
        <v>0</v>
      </c>
      <c r="N187" s="32">
        <f t="shared" ca="1" si="20"/>
        <v>0</v>
      </c>
      <c r="O187" s="32">
        <f t="shared" ca="1" si="20"/>
        <v>0</v>
      </c>
      <c r="P187">
        <f t="shared" ca="1" si="20"/>
        <v>0</v>
      </c>
      <c r="Q187">
        <f t="shared" ca="1" si="19"/>
        <v>0</v>
      </c>
      <c r="R187" s="32">
        <f t="shared" ca="1" si="19"/>
        <v>0</v>
      </c>
      <c r="S187">
        <f t="shared" ca="1" si="19"/>
        <v>0</v>
      </c>
      <c r="T187" s="32">
        <f t="shared" ca="1" si="19"/>
        <v>0</v>
      </c>
      <c r="U187" s="32">
        <f t="shared" ca="1" si="19"/>
        <v>0</v>
      </c>
      <c r="V187">
        <f t="shared" ca="1" si="19"/>
        <v>0</v>
      </c>
      <c r="W187">
        <f t="shared" ca="1" si="19"/>
        <v>0</v>
      </c>
    </row>
    <row r="188" spans="6:23">
      <c r="F188">
        <f t="shared" ca="1" si="16"/>
        <v>0</v>
      </c>
      <c r="G188">
        <f t="shared" ca="1" si="20"/>
        <v>0</v>
      </c>
      <c r="H188">
        <f t="shared" ca="1" si="20"/>
        <v>0</v>
      </c>
      <c r="I188">
        <f t="shared" ca="1" si="20"/>
        <v>0</v>
      </c>
      <c r="J188">
        <f t="shared" ca="1" si="20"/>
        <v>0</v>
      </c>
      <c r="K188">
        <f t="shared" ca="1" si="20"/>
        <v>0</v>
      </c>
      <c r="L188">
        <f t="shared" ca="1" si="20"/>
        <v>0</v>
      </c>
      <c r="M188" s="32">
        <f t="shared" ca="1" si="20"/>
        <v>0</v>
      </c>
      <c r="N188" s="32">
        <f t="shared" ca="1" si="20"/>
        <v>0</v>
      </c>
      <c r="O188" s="32">
        <f t="shared" ca="1" si="20"/>
        <v>0</v>
      </c>
      <c r="P188">
        <f t="shared" ca="1" si="20"/>
        <v>0</v>
      </c>
      <c r="Q188">
        <f t="shared" ca="1" si="19"/>
        <v>0</v>
      </c>
      <c r="R188" s="32">
        <f t="shared" ca="1" si="19"/>
        <v>0</v>
      </c>
      <c r="S188">
        <f t="shared" ca="1" si="19"/>
        <v>0</v>
      </c>
      <c r="T188" s="32">
        <f t="shared" ca="1" si="19"/>
        <v>0</v>
      </c>
      <c r="U188" s="32">
        <f t="shared" ca="1" si="19"/>
        <v>0</v>
      </c>
      <c r="V188">
        <f t="shared" ca="1" si="19"/>
        <v>0</v>
      </c>
      <c r="W188">
        <f t="shared" ca="1" si="19"/>
        <v>0</v>
      </c>
    </row>
    <row r="189" spans="6:23">
      <c r="F189">
        <f t="shared" ca="1" si="16"/>
        <v>0</v>
      </c>
      <c r="G189">
        <f t="shared" ca="1" si="20"/>
        <v>0</v>
      </c>
      <c r="H189">
        <f t="shared" ca="1" si="20"/>
        <v>0</v>
      </c>
      <c r="I189">
        <f t="shared" ca="1" si="20"/>
        <v>0</v>
      </c>
      <c r="J189">
        <f t="shared" ca="1" si="20"/>
        <v>0</v>
      </c>
      <c r="K189">
        <f t="shared" ca="1" si="20"/>
        <v>0</v>
      </c>
      <c r="L189">
        <f t="shared" ca="1" si="20"/>
        <v>0</v>
      </c>
      <c r="M189" s="32">
        <f t="shared" ca="1" si="20"/>
        <v>0</v>
      </c>
      <c r="N189" s="32">
        <f t="shared" ca="1" si="20"/>
        <v>0</v>
      </c>
      <c r="O189" s="32">
        <f t="shared" ca="1" si="20"/>
        <v>0</v>
      </c>
      <c r="P189">
        <f t="shared" ca="1" si="20"/>
        <v>0</v>
      </c>
      <c r="Q189">
        <f t="shared" ca="1" si="19"/>
        <v>0</v>
      </c>
      <c r="R189" s="32">
        <f t="shared" ca="1" si="19"/>
        <v>0</v>
      </c>
      <c r="S189">
        <f t="shared" ca="1" si="19"/>
        <v>0</v>
      </c>
      <c r="T189" s="32">
        <f t="shared" ca="1" si="19"/>
        <v>0</v>
      </c>
      <c r="U189" s="32">
        <f t="shared" ca="1" si="19"/>
        <v>0</v>
      </c>
      <c r="V189">
        <f t="shared" ca="1" si="19"/>
        <v>0</v>
      </c>
      <c r="W189">
        <f t="shared" ca="1" si="19"/>
        <v>0</v>
      </c>
    </row>
    <row r="190" spans="6:23">
      <c r="F190">
        <f t="shared" ca="1" si="16"/>
        <v>0</v>
      </c>
      <c r="G190">
        <f t="shared" ca="1" si="20"/>
        <v>0</v>
      </c>
      <c r="H190">
        <f t="shared" ca="1" si="20"/>
        <v>0</v>
      </c>
      <c r="I190">
        <f t="shared" ca="1" si="20"/>
        <v>0</v>
      </c>
      <c r="J190">
        <f t="shared" ca="1" si="20"/>
        <v>0</v>
      </c>
      <c r="K190">
        <f t="shared" ca="1" si="20"/>
        <v>0</v>
      </c>
      <c r="L190">
        <f t="shared" ca="1" si="20"/>
        <v>0</v>
      </c>
      <c r="M190" s="32">
        <f t="shared" ca="1" si="20"/>
        <v>0</v>
      </c>
      <c r="N190" s="32">
        <f t="shared" ca="1" si="20"/>
        <v>0</v>
      </c>
      <c r="O190" s="32">
        <f t="shared" ca="1" si="20"/>
        <v>0</v>
      </c>
      <c r="P190">
        <f t="shared" ca="1" si="20"/>
        <v>0</v>
      </c>
      <c r="Q190">
        <f t="shared" ca="1" si="19"/>
        <v>0</v>
      </c>
      <c r="R190" s="32">
        <f t="shared" ca="1" si="19"/>
        <v>0</v>
      </c>
      <c r="S190">
        <f t="shared" ca="1" si="19"/>
        <v>0</v>
      </c>
      <c r="T190" s="32">
        <f t="shared" ca="1" si="19"/>
        <v>0</v>
      </c>
      <c r="U190" s="32">
        <f t="shared" ca="1" si="19"/>
        <v>0</v>
      </c>
      <c r="V190">
        <f t="shared" ca="1" si="19"/>
        <v>0</v>
      </c>
      <c r="W190">
        <f t="shared" ca="1" si="19"/>
        <v>0</v>
      </c>
    </row>
    <row r="191" spans="6:23">
      <c r="F191">
        <f t="shared" ca="1" si="16"/>
        <v>0</v>
      </c>
      <c r="G191">
        <f t="shared" ca="1" si="20"/>
        <v>0</v>
      </c>
      <c r="H191">
        <f t="shared" ca="1" si="20"/>
        <v>0</v>
      </c>
      <c r="I191">
        <f t="shared" ca="1" si="20"/>
        <v>0</v>
      </c>
      <c r="J191">
        <f t="shared" ca="1" si="20"/>
        <v>0</v>
      </c>
      <c r="K191">
        <f t="shared" ca="1" si="20"/>
        <v>0</v>
      </c>
      <c r="L191">
        <f t="shared" ca="1" si="20"/>
        <v>0</v>
      </c>
      <c r="M191" s="32">
        <f t="shared" ca="1" si="20"/>
        <v>0</v>
      </c>
      <c r="N191" s="32">
        <f t="shared" ca="1" si="20"/>
        <v>0</v>
      </c>
      <c r="O191" s="32">
        <f t="shared" ca="1" si="20"/>
        <v>0</v>
      </c>
      <c r="P191">
        <f t="shared" ca="1" si="20"/>
        <v>0</v>
      </c>
      <c r="Q191">
        <f t="shared" ca="1" si="19"/>
        <v>0</v>
      </c>
      <c r="R191" s="32">
        <f t="shared" ca="1" si="19"/>
        <v>0</v>
      </c>
      <c r="S191">
        <f t="shared" ca="1" si="19"/>
        <v>0</v>
      </c>
      <c r="T191" s="32">
        <f t="shared" ca="1" si="19"/>
        <v>0</v>
      </c>
      <c r="U191" s="32">
        <f t="shared" ca="1" si="19"/>
        <v>0</v>
      </c>
      <c r="V191">
        <f t="shared" ca="1" si="19"/>
        <v>0</v>
      </c>
      <c r="W191">
        <f t="shared" ca="1" si="19"/>
        <v>0</v>
      </c>
    </row>
    <row r="192" spans="6:23">
      <c r="F192">
        <f t="shared" ca="1" si="16"/>
        <v>0</v>
      </c>
      <c r="G192">
        <f t="shared" ca="1" si="20"/>
        <v>0</v>
      </c>
      <c r="H192">
        <f t="shared" ca="1" si="20"/>
        <v>0</v>
      </c>
      <c r="I192">
        <f t="shared" ca="1" si="20"/>
        <v>0</v>
      </c>
      <c r="J192">
        <f t="shared" ca="1" si="20"/>
        <v>0</v>
      </c>
      <c r="K192">
        <f t="shared" ca="1" si="20"/>
        <v>0</v>
      </c>
      <c r="L192">
        <f t="shared" ca="1" si="20"/>
        <v>0</v>
      </c>
      <c r="M192" s="32">
        <f t="shared" ca="1" si="20"/>
        <v>0</v>
      </c>
      <c r="N192" s="32">
        <f t="shared" ca="1" si="20"/>
        <v>0</v>
      </c>
      <c r="O192" s="32">
        <f t="shared" ca="1" si="20"/>
        <v>0</v>
      </c>
      <c r="P192">
        <f t="shared" ca="1" si="20"/>
        <v>0</v>
      </c>
      <c r="Q192">
        <f t="shared" ca="1" si="19"/>
        <v>0</v>
      </c>
      <c r="R192" s="32">
        <f t="shared" ca="1" si="19"/>
        <v>0</v>
      </c>
      <c r="S192">
        <f t="shared" ca="1" si="19"/>
        <v>0</v>
      </c>
      <c r="T192" s="32">
        <f t="shared" ca="1" si="19"/>
        <v>0</v>
      </c>
      <c r="U192" s="32">
        <f t="shared" ca="1" si="19"/>
        <v>0</v>
      </c>
      <c r="V192">
        <f t="shared" ca="1" si="19"/>
        <v>0</v>
      </c>
      <c r="W192">
        <f t="shared" ca="1" si="19"/>
        <v>0</v>
      </c>
    </row>
    <row r="193" spans="6:23">
      <c r="F193">
        <f t="shared" ca="1" si="16"/>
        <v>0</v>
      </c>
      <c r="G193">
        <f t="shared" ca="1" si="20"/>
        <v>0</v>
      </c>
      <c r="H193">
        <f t="shared" ca="1" si="20"/>
        <v>0</v>
      </c>
      <c r="I193">
        <f t="shared" ca="1" si="20"/>
        <v>0</v>
      </c>
      <c r="J193">
        <f t="shared" ca="1" si="20"/>
        <v>0</v>
      </c>
      <c r="K193">
        <f t="shared" ca="1" si="20"/>
        <v>0</v>
      </c>
      <c r="L193">
        <f t="shared" ca="1" si="20"/>
        <v>0</v>
      </c>
      <c r="M193" s="32">
        <f t="shared" ca="1" si="20"/>
        <v>0</v>
      </c>
      <c r="N193" s="32">
        <f t="shared" ca="1" si="20"/>
        <v>0</v>
      </c>
      <c r="O193" s="32">
        <f t="shared" ca="1" si="20"/>
        <v>0</v>
      </c>
      <c r="P193">
        <f t="shared" ca="1" si="20"/>
        <v>0</v>
      </c>
      <c r="Q193">
        <f t="shared" ca="1" si="19"/>
        <v>0</v>
      </c>
      <c r="R193" s="32">
        <f t="shared" ca="1" si="19"/>
        <v>0</v>
      </c>
      <c r="S193">
        <f t="shared" ca="1" si="19"/>
        <v>0</v>
      </c>
      <c r="T193" s="32">
        <f t="shared" ca="1" si="19"/>
        <v>0</v>
      </c>
      <c r="U193" s="32">
        <f t="shared" ca="1" si="19"/>
        <v>0</v>
      </c>
      <c r="V193">
        <f t="shared" ca="1" si="19"/>
        <v>0</v>
      </c>
      <c r="W193">
        <f t="shared" ca="1" si="19"/>
        <v>0</v>
      </c>
    </row>
    <row r="194" spans="6:23">
      <c r="F194">
        <f t="shared" ca="1" si="16"/>
        <v>0</v>
      </c>
      <c r="G194">
        <f t="shared" ca="1" si="20"/>
        <v>0</v>
      </c>
      <c r="H194">
        <f t="shared" ca="1" si="20"/>
        <v>0</v>
      </c>
      <c r="I194">
        <f t="shared" ca="1" si="20"/>
        <v>0</v>
      </c>
      <c r="J194">
        <f t="shared" ca="1" si="20"/>
        <v>0</v>
      </c>
      <c r="K194">
        <f t="shared" ca="1" si="20"/>
        <v>0</v>
      </c>
      <c r="L194">
        <f t="shared" ca="1" si="20"/>
        <v>0</v>
      </c>
      <c r="M194" s="32">
        <f t="shared" ca="1" si="20"/>
        <v>0</v>
      </c>
      <c r="N194" s="32">
        <f t="shared" ca="1" si="20"/>
        <v>0</v>
      </c>
      <c r="O194" s="32">
        <f t="shared" ca="1" si="20"/>
        <v>0</v>
      </c>
      <c r="P194">
        <f t="shared" ca="1" si="20"/>
        <v>0</v>
      </c>
      <c r="Q194">
        <f t="shared" ca="1" si="19"/>
        <v>0</v>
      </c>
      <c r="R194" s="32">
        <f t="shared" ca="1" si="19"/>
        <v>0</v>
      </c>
      <c r="S194">
        <f t="shared" ca="1" si="19"/>
        <v>0</v>
      </c>
      <c r="T194" s="32">
        <f t="shared" ca="1" si="19"/>
        <v>0</v>
      </c>
      <c r="U194" s="32">
        <f t="shared" ca="1" si="19"/>
        <v>0</v>
      </c>
      <c r="V194">
        <f t="shared" ca="1" si="19"/>
        <v>0</v>
      </c>
      <c r="W194">
        <f t="shared" ca="1" si="19"/>
        <v>0</v>
      </c>
    </row>
    <row r="195" spans="6:23">
      <c r="F195">
        <f t="shared" ref="F195:F258" ca="1" si="21">IF(F194="(空白)","(空白)",OFFSET($A$1,$D$4+COLUMN()-$D$6+$D$2*(ROW()-$D$8),0))</f>
        <v>0</v>
      </c>
      <c r="G195">
        <f t="shared" ca="1" si="20"/>
        <v>0</v>
      </c>
      <c r="H195">
        <f t="shared" ca="1" si="20"/>
        <v>0</v>
      </c>
      <c r="I195">
        <f t="shared" ca="1" si="20"/>
        <v>0</v>
      </c>
      <c r="J195">
        <f t="shared" ca="1" si="20"/>
        <v>0</v>
      </c>
      <c r="K195">
        <f t="shared" ca="1" si="20"/>
        <v>0</v>
      </c>
      <c r="L195">
        <f t="shared" ca="1" si="20"/>
        <v>0</v>
      </c>
      <c r="M195" s="32">
        <f t="shared" ca="1" si="20"/>
        <v>0</v>
      </c>
      <c r="N195" s="32">
        <f t="shared" ca="1" si="20"/>
        <v>0</v>
      </c>
      <c r="O195" s="32">
        <f t="shared" ca="1" si="20"/>
        <v>0</v>
      </c>
      <c r="P195">
        <f t="shared" ca="1" si="20"/>
        <v>0</v>
      </c>
      <c r="Q195">
        <f t="shared" ca="1" si="19"/>
        <v>0</v>
      </c>
      <c r="R195" s="32">
        <f t="shared" ca="1" si="19"/>
        <v>0</v>
      </c>
      <c r="S195">
        <f t="shared" ca="1" si="19"/>
        <v>0</v>
      </c>
      <c r="T195" s="32">
        <f t="shared" ca="1" si="19"/>
        <v>0</v>
      </c>
      <c r="U195" s="32">
        <f t="shared" ca="1" si="19"/>
        <v>0</v>
      </c>
      <c r="V195">
        <f t="shared" ca="1" si="19"/>
        <v>0</v>
      </c>
      <c r="W195">
        <f t="shared" ca="1" si="19"/>
        <v>0</v>
      </c>
    </row>
    <row r="196" spans="6:23">
      <c r="F196">
        <f t="shared" ca="1" si="21"/>
        <v>0</v>
      </c>
      <c r="G196">
        <f t="shared" ca="1" si="20"/>
        <v>0</v>
      </c>
      <c r="H196">
        <f t="shared" ca="1" si="20"/>
        <v>0</v>
      </c>
      <c r="I196">
        <f t="shared" ca="1" si="20"/>
        <v>0</v>
      </c>
      <c r="J196">
        <f t="shared" ca="1" si="20"/>
        <v>0</v>
      </c>
      <c r="K196">
        <f t="shared" ca="1" si="20"/>
        <v>0</v>
      </c>
      <c r="L196">
        <f t="shared" ca="1" si="20"/>
        <v>0</v>
      </c>
      <c r="M196" s="32">
        <f t="shared" ca="1" si="20"/>
        <v>0</v>
      </c>
      <c r="N196" s="32">
        <f t="shared" ca="1" si="20"/>
        <v>0</v>
      </c>
      <c r="O196" s="32">
        <f t="shared" ca="1" si="20"/>
        <v>0</v>
      </c>
      <c r="P196">
        <f t="shared" ca="1" si="20"/>
        <v>0</v>
      </c>
      <c r="Q196">
        <f t="shared" ca="1" si="19"/>
        <v>0</v>
      </c>
      <c r="R196" s="32">
        <f t="shared" ca="1" si="19"/>
        <v>0</v>
      </c>
      <c r="S196">
        <f t="shared" ca="1" si="19"/>
        <v>0</v>
      </c>
      <c r="T196" s="32">
        <f t="shared" ca="1" si="19"/>
        <v>0</v>
      </c>
      <c r="U196" s="32">
        <f t="shared" ca="1" si="19"/>
        <v>0</v>
      </c>
      <c r="V196">
        <f t="shared" ca="1" si="19"/>
        <v>0</v>
      </c>
      <c r="W196">
        <f t="shared" ca="1" si="19"/>
        <v>0</v>
      </c>
    </row>
    <row r="197" spans="6:23">
      <c r="F197">
        <f t="shared" ca="1" si="21"/>
        <v>0</v>
      </c>
      <c r="G197">
        <f t="shared" ca="1" si="20"/>
        <v>0</v>
      </c>
      <c r="H197">
        <f t="shared" ca="1" si="20"/>
        <v>0</v>
      </c>
      <c r="I197">
        <f t="shared" ca="1" si="20"/>
        <v>0</v>
      </c>
      <c r="J197">
        <f t="shared" ca="1" si="20"/>
        <v>0</v>
      </c>
      <c r="K197">
        <f t="shared" ca="1" si="20"/>
        <v>0</v>
      </c>
      <c r="L197">
        <f t="shared" ca="1" si="20"/>
        <v>0</v>
      </c>
      <c r="M197" s="32">
        <f t="shared" ca="1" si="20"/>
        <v>0</v>
      </c>
      <c r="N197" s="32">
        <f t="shared" ca="1" si="20"/>
        <v>0</v>
      </c>
      <c r="O197" s="32">
        <f t="shared" ca="1" si="20"/>
        <v>0</v>
      </c>
      <c r="P197">
        <f t="shared" ca="1" si="20"/>
        <v>0</v>
      </c>
      <c r="Q197">
        <f t="shared" ca="1" si="19"/>
        <v>0</v>
      </c>
      <c r="R197" s="32">
        <f t="shared" ca="1" si="19"/>
        <v>0</v>
      </c>
      <c r="S197">
        <f t="shared" ca="1" si="19"/>
        <v>0</v>
      </c>
      <c r="T197" s="32">
        <f t="shared" ca="1" si="19"/>
        <v>0</v>
      </c>
      <c r="U197" s="32">
        <f t="shared" ca="1" si="19"/>
        <v>0</v>
      </c>
      <c r="V197">
        <f t="shared" ca="1" si="19"/>
        <v>0</v>
      </c>
      <c r="W197">
        <f t="shared" ca="1" si="19"/>
        <v>0</v>
      </c>
    </row>
    <row r="198" spans="6:23">
      <c r="F198">
        <f t="shared" ca="1" si="21"/>
        <v>0</v>
      </c>
      <c r="G198">
        <f t="shared" ca="1" si="20"/>
        <v>0</v>
      </c>
      <c r="H198">
        <f t="shared" ca="1" si="20"/>
        <v>0</v>
      </c>
      <c r="I198">
        <f t="shared" ca="1" si="20"/>
        <v>0</v>
      </c>
      <c r="J198">
        <f t="shared" ca="1" si="20"/>
        <v>0</v>
      </c>
      <c r="K198">
        <f t="shared" ca="1" si="20"/>
        <v>0</v>
      </c>
      <c r="L198">
        <f t="shared" ca="1" si="20"/>
        <v>0</v>
      </c>
      <c r="M198" s="32">
        <f t="shared" ca="1" si="20"/>
        <v>0</v>
      </c>
      <c r="N198" s="32">
        <f t="shared" ca="1" si="20"/>
        <v>0</v>
      </c>
      <c r="O198" s="32">
        <f t="shared" ca="1" si="20"/>
        <v>0</v>
      </c>
      <c r="P198">
        <f t="shared" ca="1" si="20"/>
        <v>0</v>
      </c>
      <c r="Q198">
        <f t="shared" ca="1" si="19"/>
        <v>0</v>
      </c>
      <c r="R198" s="32">
        <f t="shared" ca="1" si="19"/>
        <v>0</v>
      </c>
      <c r="S198">
        <f t="shared" ca="1" si="19"/>
        <v>0</v>
      </c>
      <c r="T198" s="32">
        <f t="shared" ca="1" si="19"/>
        <v>0</v>
      </c>
      <c r="U198" s="32">
        <f t="shared" ca="1" si="19"/>
        <v>0</v>
      </c>
      <c r="V198">
        <f t="shared" ca="1" si="19"/>
        <v>0</v>
      </c>
      <c r="W198">
        <f t="shared" ca="1" si="19"/>
        <v>0</v>
      </c>
    </row>
    <row r="199" spans="6:23">
      <c r="F199">
        <f t="shared" ca="1" si="21"/>
        <v>0</v>
      </c>
      <c r="G199">
        <f t="shared" ca="1" si="20"/>
        <v>0</v>
      </c>
      <c r="H199">
        <f t="shared" ca="1" si="20"/>
        <v>0</v>
      </c>
      <c r="I199">
        <f t="shared" ca="1" si="20"/>
        <v>0</v>
      </c>
      <c r="J199">
        <f t="shared" ca="1" si="20"/>
        <v>0</v>
      </c>
      <c r="K199">
        <f t="shared" ca="1" si="20"/>
        <v>0</v>
      </c>
      <c r="L199">
        <f t="shared" ca="1" si="20"/>
        <v>0</v>
      </c>
      <c r="M199" s="32">
        <f t="shared" ca="1" si="20"/>
        <v>0</v>
      </c>
      <c r="N199" s="32">
        <f t="shared" ca="1" si="20"/>
        <v>0</v>
      </c>
      <c r="O199" s="32">
        <f t="shared" ca="1" si="20"/>
        <v>0</v>
      </c>
      <c r="P199">
        <f t="shared" ca="1" si="20"/>
        <v>0</v>
      </c>
      <c r="Q199">
        <f t="shared" ca="1" si="19"/>
        <v>0</v>
      </c>
      <c r="R199" s="32">
        <f t="shared" ca="1" si="19"/>
        <v>0</v>
      </c>
      <c r="S199">
        <f t="shared" ca="1" si="19"/>
        <v>0</v>
      </c>
      <c r="T199" s="32">
        <f t="shared" ca="1" si="19"/>
        <v>0</v>
      </c>
      <c r="U199" s="32">
        <f t="shared" ca="1" si="19"/>
        <v>0</v>
      </c>
      <c r="V199">
        <f t="shared" ca="1" si="19"/>
        <v>0</v>
      </c>
      <c r="W199">
        <f t="shared" ca="1" si="19"/>
        <v>0</v>
      </c>
    </row>
    <row r="200" spans="6:23">
      <c r="F200">
        <f t="shared" ca="1" si="21"/>
        <v>0</v>
      </c>
      <c r="G200">
        <f t="shared" ca="1" si="20"/>
        <v>0</v>
      </c>
      <c r="H200">
        <f t="shared" ca="1" si="20"/>
        <v>0</v>
      </c>
      <c r="I200">
        <f t="shared" ca="1" si="20"/>
        <v>0</v>
      </c>
      <c r="J200">
        <f t="shared" ca="1" si="20"/>
        <v>0</v>
      </c>
      <c r="K200">
        <f t="shared" ca="1" si="20"/>
        <v>0</v>
      </c>
      <c r="L200">
        <f t="shared" ca="1" si="20"/>
        <v>0</v>
      </c>
      <c r="M200" s="32">
        <f t="shared" ca="1" si="20"/>
        <v>0</v>
      </c>
      <c r="N200" s="32">
        <f t="shared" ca="1" si="20"/>
        <v>0</v>
      </c>
      <c r="O200" s="32">
        <f t="shared" ca="1" si="20"/>
        <v>0</v>
      </c>
      <c r="P200">
        <f t="shared" ca="1" si="20"/>
        <v>0</v>
      </c>
      <c r="Q200">
        <f t="shared" ca="1" si="19"/>
        <v>0</v>
      </c>
      <c r="R200" s="32">
        <f t="shared" ca="1" si="19"/>
        <v>0</v>
      </c>
      <c r="S200">
        <f t="shared" ca="1" si="19"/>
        <v>0</v>
      </c>
      <c r="T200" s="32">
        <f t="shared" ca="1" si="19"/>
        <v>0</v>
      </c>
      <c r="U200" s="32">
        <f t="shared" ca="1" si="19"/>
        <v>0</v>
      </c>
      <c r="V200">
        <f t="shared" ca="1" si="19"/>
        <v>0</v>
      </c>
      <c r="W200">
        <f t="shared" ref="W200:W263" ca="1" si="22">OFFSET($A$1,$D$4+COLUMN()-$D$6+$D$2*(ROW()-$D$8),0)</f>
        <v>0</v>
      </c>
    </row>
    <row r="201" spans="6:23">
      <c r="F201">
        <f t="shared" ca="1" si="21"/>
        <v>0</v>
      </c>
      <c r="G201">
        <f t="shared" ca="1" si="20"/>
        <v>0</v>
      </c>
      <c r="H201">
        <f t="shared" ca="1" si="20"/>
        <v>0</v>
      </c>
      <c r="I201">
        <f t="shared" ca="1" si="20"/>
        <v>0</v>
      </c>
      <c r="J201">
        <f t="shared" ca="1" si="20"/>
        <v>0</v>
      </c>
      <c r="K201">
        <f t="shared" ca="1" si="20"/>
        <v>0</v>
      </c>
      <c r="L201">
        <f t="shared" ca="1" si="20"/>
        <v>0</v>
      </c>
      <c r="M201" s="32">
        <f t="shared" ca="1" si="20"/>
        <v>0</v>
      </c>
      <c r="N201" s="32">
        <f t="shared" ca="1" si="20"/>
        <v>0</v>
      </c>
      <c r="O201" s="32">
        <f t="shared" ca="1" si="20"/>
        <v>0</v>
      </c>
      <c r="P201">
        <f t="shared" ca="1" si="20"/>
        <v>0</v>
      </c>
      <c r="Q201">
        <f t="shared" ca="1" si="19"/>
        <v>0</v>
      </c>
      <c r="R201" s="32">
        <f t="shared" ca="1" si="19"/>
        <v>0</v>
      </c>
      <c r="S201">
        <f t="shared" ca="1" si="19"/>
        <v>0</v>
      </c>
      <c r="T201" s="32">
        <f t="shared" ref="T201:W264" ca="1" si="23">OFFSET($A$1,$D$4+COLUMN()-$D$6+$D$2*(ROW()-$D$8),0)</f>
        <v>0</v>
      </c>
      <c r="U201" s="32">
        <f t="shared" ca="1" si="23"/>
        <v>0</v>
      </c>
      <c r="V201">
        <f t="shared" ca="1" si="23"/>
        <v>0</v>
      </c>
      <c r="W201">
        <f t="shared" ca="1" si="22"/>
        <v>0</v>
      </c>
    </row>
    <row r="202" spans="6:23">
      <c r="F202">
        <f t="shared" ca="1" si="21"/>
        <v>0</v>
      </c>
      <c r="G202">
        <f t="shared" ca="1" si="20"/>
        <v>0</v>
      </c>
      <c r="H202">
        <f t="shared" ca="1" si="20"/>
        <v>0</v>
      </c>
      <c r="I202">
        <f t="shared" ca="1" si="20"/>
        <v>0</v>
      </c>
      <c r="J202">
        <f t="shared" ca="1" si="20"/>
        <v>0</v>
      </c>
      <c r="K202">
        <f t="shared" ref="G202:P225" ca="1" si="24">OFFSET($A$1,$D$4+COLUMN()-$D$6+$D$2*(ROW()-$D$8),0)</f>
        <v>0</v>
      </c>
      <c r="L202">
        <f t="shared" ca="1" si="24"/>
        <v>0</v>
      </c>
      <c r="M202" s="32">
        <f t="shared" ca="1" si="24"/>
        <v>0</v>
      </c>
      <c r="N202" s="32">
        <f t="shared" ca="1" si="24"/>
        <v>0</v>
      </c>
      <c r="O202" s="32">
        <f t="shared" ca="1" si="24"/>
        <v>0</v>
      </c>
      <c r="P202">
        <f t="shared" ca="1" si="24"/>
        <v>0</v>
      </c>
      <c r="Q202">
        <f t="shared" ca="1" si="19"/>
        <v>0</v>
      </c>
      <c r="R202" s="32">
        <f t="shared" ca="1" si="19"/>
        <v>0</v>
      </c>
      <c r="S202">
        <f t="shared" ca="1" si="19"/>
        <v>0</v>
      </c>
      <c r="T202" s="32">
        <f t="shared" ca="1" si="23"/>
        <v>0</v>
      </c>
      <c r="U202" s="32">
        <f t="shared" ca="1" si="23"/>
        <v>0</v>
      </c>
      <c r="V202">
        <f t="shared" ca="1" si="23"/>
        <v>0</v>
      </c>
      <c r="W202">
        <f t="shared" ca="1" si="22"/>
        <v>0</v>
      </c>
    </row>
    <row r="203" spans="6:23">
      <c r="F203">
        <f t="shared" ca="1" si="21"/>
        <v>0</v>
      </c>
      <c r="G203">
        <f t="shared" ca="1" si="24"/>
        <v>0</v>
      </c>
      <c r="H203">
        <f t="shared" ca="1" si="24"/>
        <v>0</v>
      </c>
      <c r="I203">
        <f t="shared" ca="1" si="24"/>
        <v>0</v>
      </c>
      <c r="J203">
        <f t="shared" ca="1" si="24"/>
        <v>0</v>
      </c>
      <c r="K203">
        <f t="shared" ca="1" si="24"/>
        <v>0</v>
      </c>
      <c r="L203">
        <f t="shared" ca="1" si="24"/>
        <v>0</v>
      </c>
      <c r="M203" s="32">
        <f t="shared" ca="1" si="24"/>
        <v>0</v>
      </c>
      <c r="N203" s="32">
        <f t="shared" ca="1" si="24"/>
        <v>0</v>
      </c>
      <c r="O203" s="32">
        <f t="shared" ca="1" si="24"/>
        <v>0</v>
      </c>
      <c r="P203">
        <f t="shared" ca="1" si="24"/>
        <v>0</v>
      </c>
      <c r="Q203">
        <f t="shared" ca="1" si="19"/>
        <v>0</v>
      </c>
      <c r="R203" s="32">
        <f t="shared" ca="1" si="19"/>
        <v>0</v>
      </c>
      <c r="S203">
        <f t="shared" ca="1" si="19"/>
        <v>0</v>
      </c>
      <c r="T203" s="32">
        <f t="shared" ca="1" si="23"/>
        <v>0</v>
      </c>
      <c r="U203" s="32">
        <f t="shared" ca="1" si="23"/>
        <v>0</v>
      </c>
      <c r="V203">
        <f t="shared" ca="1" si="23"/>
        <v>0</v>
      </c>
      <c r="W203">
        <f t="shared" ca="1" si="22"/>
        <v>0</v>
      </c>
    </row>
    <row r="204" spans="6:23">
      <c r="F204">
        <f t="shared" ca="1" si="21"/>
        <v>0</v>
      </c>
      <c r="G204">
        <f t="shared" ca="1" si="24"/>
        <v>0</v>
      </c>
      <c r="H204">
        <f t="shared" ca="1" si="24"/>
        <v>0</v>
      </c>
      <c r="I204">
        <f t="shared" ca="1" si="24"/>
        <v>0</v>
      </c>
      <c r="J204">
        <f t="shared" ca="1" si="24"/>
        <v>0</v>
      </c>
      <c r="K204">
        <f t="shared" ca="1" si="24"/>
        <v>0</v>
      </c>
      <c r="L204">
        <f t="shared" ca="1" si="24"/>
        <v>0</v>
      </c>
      <c r="M204" s="32">
        <f t="shared" ca="1" si="24"/>
        <v>0</v>
      </c>
      <c r="N204" s="32">
        <f t="shared" ca="1" si="24"/>
        <v>0</v>
      </c>
      <c r="O204" s="32">
        <f t="shared" ca="1" si="24"/>
        <v>0</v>
      </c>
      <c r="P204">
        <f t="shared" ca="1" si="24"/>
        <v>0</v>
      </c>
      <c r="Q204">
        <f t="shared" ca="1" si="19"/>
        <v>0</v>
      </c>
      <c r="R204" s="32">
        <f t="shared" ca="1" si="19"/>
        <v>0</v>
      </c>
      <c r="S204">
        <f t="shared" ca="1" si="19"/>
        <v>0</v>
      </c>
      <c r="T204" s="32">
        <f t="shared" ca="1" si="23"/>
        <v>0</v>
      </c>
      <c r="U204" s="32">
        <f t="shared" ca="1" si="23"/>
        <v>0</v>
      </c>
      <c r="V204">
        <f t="shared" ca="1" si="23"/>
        <v>0</v>
      </c>
      <c r="W204">
        <f t="shared" ca="1" si="22"/>
        <v>0</v>
      </c>
    </row>
    <row r="205" spans="6:23">
      <c r="F205">
        <f t="shared" ca="1" si="21"/>
        <v>0</v>
      </c>
      <c r="G205">
        <f t="shared" ca="1" si="24"/>
        <v>0</v>
      </c>
      <c r="H205">
        <f t="shared" ca="1" si="24"/>
        <v>0</v>
      </c>
      <c r="I205">
        <f t="shared" ca="1" si="24"/>
        <v>0</v>
      </c>
      <c r="J205">
        <f t="shared" ca="1" si="24"/>
        <v>0</v>
      </c>
      <c r="K205">
        <f t="shared" ca="1" si="24"/>
        <v>0</v>
      </c>
      <c r="L205">
        <f t="shared" ca="1" si="24"/>
        <v>0</v>
      </c>
      <c r="M205" s="32">
        <f t="shared" ca="1" si="24"/>
        <v>0</v>
      </c>
      <c r="N205" s="32">
        <f t="shared" ca="1" si="24"/>
        <v>0</v>
      </c>
      <c r="O205" s="32">
        <f t="shared" ca="1" si="24"/>
        <v>0</v>
      </c>
      <c r="P205">
        <f t="shared" ca="1" si="24"/>
        <v>0</v>
      </c>
      <c r="Q205">
        <f t="shared" ca="1" si="19"/>
        <v>0</v>
      </c>
      <c r="R205" s="32">
        <f t="shared" ca="1" si="19"/>
        <v>0</v>
      </c>
      <c r="S205">
        <f t="shared" ca="1" si="19"/>
        <v>0</v>
      </c>
      <c r="T205" s="32">
        <f t="shared" ca="1" si="23"/>
        <v>0</v>
      </c>
      <c r="U205" s="32">
        <f t="shared" ca="1" si="23"/>
        <v>0</v>
      </c>
      <c r="V205">
        <f t="shared" ca="1" si="23"/>
        <v>0</v>
      </c>
      <c r="W205">
        <f t="shared" ca="1" si="22"/>
        <v>0</v>
      </c>
    </row>
    <row r="206" spans="6:23">
      <c r="F206">
        <f t="shared" ca="1" si="21"/>
        <v>0</v>
      </c>
      <c r="G206">
        <f t="shared" ca="1" si="24"/>
        <v>0</v>
      </c>
      <c r="H206">
        <f t="shared" ca="1" si="24"/>
        <v>0</v>
      </c>
      <c r="I206">
        <f t="shared" ca="1" si="24"/>
        <v>0</v>
      </c>
      <c r="J206">
        <f t="shared" ca="1" si="24"/>
        <v>0</v>
      </c>
      <c r="K206">
        <f t="shared" ca="1" si="24"/>
        <v>0</v>
      </c>
      <c r="L206">
        <f t="shared" ca="1" si="24"/>
        <v>0</v>
      </c>
      <c r="M206" s="32">
        <f t="shared" ca="1" si="24"/>
        <v>0</v>
      </c>
      <c r="N206" s="32">
        <f t="shared" ca="1" si="24"/>
        <v>0</v>
      </c>
      <c r="O206" s="32">
        <f t="shared" ca="1" si="24"/>
        <v>0</v>
      </c>
      <c r="P206">
        <f t="shared" ca="1" si="24"/>
        <v>0</v>
      </c>
      <c r="Q206">
        <f t="shared" ca="1" si="19"/>
        <v>0</v>
      </c>
      <c r="R206" s="32">
        <f t="shared" ca="1" si="19"/>
        <v>0</v>
      </c>
      <c r="S206">
        <f t="shared" ca="1" si="19"/>
        <v>0</v>
      </c>
      <c r="T206" s="32">
        <f t="shared" ca="1" si="23"/>
        <v>0</v>
      </c>
      <c r="U206" s="32">
        <f t="shared" ca="1" si="23"/>
        <v>0</v>
      </c>
      <c r="V206">
        <f t="shared" ca="1" si="23"/>
        <v>0</v>
      </c>
      <c r="W206">
        <f t="shared" ca="1" si="22"/>
        <v>0</v>
      </c>
    </row>
    <row r="207" spans="6:23">
      <c r="F207">
        <f t="shared" ca="1" si="21"/>
        <v>0</v>
      </c>
      <c r="G207">
        <f t="shared" ca="1" si="24"/>
        <v>0</v>
      </c>
      <c r="H207">
        <f t="shared" ca="1" si="24"/>
        <v>0</v>
      </c>
      <c r="I207">
        <f t="shared" ca="1" si="24"/>
        <v>0</v>
      </c>
      <c r="J207">
        <f t="shared" ca="1" si="24"/>
        <v>0</v>
      </c>
      <c r="K207">
        <f t="shared" ca="1" si="24"/>
        <v>0</v>
      </c>
      <c r="L207">
        <f t="shared" ca="1" si="24"/>
        <v>0</v>
      </c>
      <c r="M207" s="32">
        <f t="shared" ca="1" si="24"/>
        <v>0</v>
      </c>
      <c r="N207" s="32">
        <f t="shared" ca="1" si="24"/>
        <v>0</v>
      </c>
      <c r="O207" s="32">
        <f t="shared" ca="1" si="24"/>
        <v>0</v>
      </c>
      <c r="P207">
        <f t="shared" ca="1" si="24"/>
        <v>0</v>
      </c>
      <c r="Q207">
        <f t="shared" ca="1" si="19"/>
        <v>0</v>
      </c>
      <c r="R207" s="32">
        <f t="shared" ca="1" si="19"/>
        <v>0</v>
      </c>
      <c r="S207">
        <f t="shared" ca="1" si="19"/>
        <v>0</v>
      </c>
      <c r="T207" s="32">
        <f t="shared" ca="1" si="23"/>
        <v>0</v>
      </c>
      <c r="U207" s="32">
        <f t="shared" ca="1" si="23"/>
        <v>0</v>
      </c>
      <c r="V207">
        <f t="shared" ca="1" si="23"/>
        <v>0</v>
      </c>
      <c r="W207">
        <f t="shared" ca="1" si="22"/>
        <v>0</v>
      </c>
    </row>
    <row r="208" spans="6:23">
      <c r="F208">
        <f t="shared" ca="1" si="21"/>
        <v>0</v>
      </c>
      <c r="G208">
        <f t="shared" ca="1" si="24"/>
        <v>0</v>
      </c>
      <c r="H208">
        <f t="shared" ca="1" si="24"/>
        <v>0</v>
      </c>
      <c r="I208">
        <f t="shared" ca="1" si="24"/>
        <v>0</v>
      </c>
      <c r="J208">
        <f t="shared" ca="1" si="24"/>
        <v>0</v>
      </c>
      <c r="K208">
        <f t="shared" ca="1" si="24"/>
        <v>0</v>
      </c>
      <c r="L208">
        <f t="shared" ca="1" si="24"/>
        <v>0</v>
      </c>
      <c r="M208" s="32">
        <f t="shared" ca="1" si="24"/>
        <v>0</v>
      </c>
      <c r="N208" s="32">
        <f t="shared" ca="1" si="24"/>
        <v>0</v>
      </c>
      <c r="O208" s="32">
        <f t="shared" ca="1" si="24"/>
        <v>0</v>
      </c>
      <c r="P208">
        <f t="shared" ca="1" si="24"/>
        <v>0</v>
      </c>
      <c r="Q208">
        <f t="shared" ca="1" si="19"/>
        <v>0</v>
      </c>
      <c r="R208" s="32">
        <f t="shared" ca="1" si="19"/>
        <v>0</v>
      </c>
      <c r="S208">
        <f t="shared" ca="1" si="19"/>
        <v>0</v>
      </c>
      <c r="T208" s="32">
        <f t="shared" ca="1" si="23"/>
        <v>0</v>
      </c>
      <c r="U208" s="32">
        <f t="shared" ca="1" si="23"/>
        <v>0</v>
      </c>
      <c r="V208">
        <f t="shared" ca="1" si="23"/>
        <v>0</v>
      </c>
      <c r="W208">
        <f t="shared" ca="1" si="22"/>
        <v>0</v>
      </c>
    </row>
    <row r="209" spans="6:23">
      <c r="F209">
        <f t="shared" ca="1" si="21"/>
        <v>0</v>
      </c>
      <c r="G209">
        <f t="shared" ca="1" si="24"/>
        <v>0</v>
      </c>
      <c r="H209">
        <f t="shared" ca="1" si="24"/>
        <v>0</v>
      </c>
      <c r="I209">
        <f t="shared" ca="1" si="24"/>
        <v>0</v>
      </c>
      <c r="J209">
        <f t="shared" ca="1" si="24"/>
        <v>0</v>
      </c>
      <c r="K209">
        <f t="shared" ca="1" si="24"/>
        <v>0</v>
      </c>
      <c r="L209">
        <f t="shared" ca="1" si="24"/>
        <v>0</v>
      </c>
      <c r="M209" s="32">
        <f t="shared" ca="1" si="24"/>
        <v>0</v>
      </c>
      <c r="N209" s="32">
        <f t="shared" ca="1" si="24"/>
        <v>0</v>
      </c>
      <c r="O209" s="32">
        <f t="shared" ca="1" si="24"/>
        <v>0</v>
      </c>
      <c r="P209">
        <f t="shared" ca="1" si="24"/>
        <v>0</v>
      </c>
      <c r="Q209">
        <f t="shared" ca="1" si="19"/>
        <v>0</v>
      </c>
      <c r="R209" s="32">
        <f t="shared" ca="1" si="19"/>
        <v>0</v>
      </c>
      <c r="S209">
        <f t="shared" ca="1" si="19"/>
        <v>0</v>
      </c>
      <c r="T209" s="32">
        <f t="shared" ca="1" si="23"/>
        <v>0</v>
      </c>
      <c r="U209" s="32">
        <f t="shared" ca="1" si="23"/>
        <v>0</v>
      </c>
      <c r="V209">
        <f t="shared" ca="1" si="23"/>
        <v>0</v>
      </c>
      <c r="W209">
        <f t="shared" ca="1" si="22"/>
        <v>0</v>
      </c>
    </row>
    <row r="210" spans="6:23">
      <c r="F210">
        <f t="shared" ca="1" si="21"/>
        <v>0</v>
      </c>
      <c r="G210">
        <f t="shared" ca="1" si="24"/>
        <v>0</v>
      </c>
      <c r="H210">
        <f t="shared" ca="1" si="24"/>
        <v>0</v>
      </c>
      <c r="I210">
        <f t="shared" ca="1" si="24"/>
        <v>0</v>
      </c>
      <c r="J210">
        <f t="shared" ca="1" si="24"/>
        <v>0</v>
      </c>
      <c r="K210">
        <f t="shared" ca="1" si="24"/>
        <v>0</v>
      </c>
      <c r="L210">
        <f t="shared" ca="1" si="24"/>
        <v>0</v>
      </c>
      <c r="M210" s="32">
        <f t="shared" ca="1" si="24"/>
        <v>0</v>
      </c>
      <c r="N210" s="32">
        <f t="shared" ca="1" si="24"/>
        <v>0</v>
      </c>
      <c r="O210" s="32">
        <f t="shared" ca="1" si="24"/>
        <v>0</v>
      </c>
      <c r="P210">
        <f t="shared" ca="1" si="24"/>
        <v>0</v>
      </c>
      <c r="Q210">
        <f t="shared" ca="1" si="19"/>
        <v>0</v>
      </c>
      <c r="R210" s="32">
        <f t="shared" ca="1" si="19"/>
        <v>0</v>
      </c>
      <c r="S210">
        <f t="shared" ca="1" si="19"/>
        <v>0</v>
      </c>
      <c r="T210" s="32">
        <f t="shared" ca="1" si="23"/>
        <v>0</v>
      </c>
      <c r="U210" s="32">
        <f t="shared" ca="1" si="23"/>
        <v>0</v>
      </c>
      <c r="V210">
        <f t="shared" ca="1" si="23"/>
        <v>0</v>
      </c>
      <c r="W210">
        <f t="shared" ca="1" si="22"/>
        <v>0</v>
      </c>
    </row>
    <row r="211" spans="6:23">
      <c r="F211">
        <f t="shared" ca="1" si="21"/>
        <v>0</v>
      </c>
      <c r="G211">
        <f t="shared" ca="1" si="24"/>
        <v>0</v>
      </c>
      <c r="H211">
        <f t="shared" ca="1" si="24"/>
        <v>0</v>
      </c>
      <c r="I211">
        <f t="shared" ca="1" si="24"/>
        <v>0</v>
      </c>
      <c r="J211">
        <f t="shared" ca="1" si="24"/>
        <v>0</v>
      </c>
      <c r="K211">
        <f t="shared" ca="1" si="24"/>
        <v>0</v>
      </c>
      <c r="L211">
        <f t="shared" ca="1" si="24"/>
        <v>0</v>
      </c>
      <c r="M211" s="32">
        <f t="shared" ca="1" si="24"/>
        <v>0</v>
      </c>
      <c r="N211" s="32">
        <f t="shared" ca="1" si="24"/>
        <v>0</v>
      </c>
      <c r="O211" s="32">
        <f t="shared" ca="1" si="24"/>
        <v>0</v>
      </c>
      <c r="P211">
        <f t="shared" ca="1" si="24"/>
        <v>0</v>
      </c>
      <c r="Q211">
        <f t="shared" ca="1" si="19"/>
        <v>0</v>
      </c>
      <c r="R211" s="32">
        <f t="shared" ca="1" si="19"/>
        <v>0</v>
      </c>
      <c r="S211">
        <f t="shared" ca="1" si="19"/>
        <v>0</v>
      </c>
      <c r="T211" s="32">
        <f t="shared" ca="1" si="23"/>
        <v>0</v>
      </c>
      <c r="U211" s="32">
        <f t="shared" ca="1" si="23"/>
        <v>0</v>
      </c>
      <c r="V211">
        <f t="shared" ca="1" si="23"/>
        <v>0</v>
      </c>
      <c r="W211">
        <f t="shared" ca="1" si="22"/>
        <v>0</v>
      </c>
    </row>
    <row r="212" spans="6:23">
      <c r="F212">
        <f t="shared" ca="1" si="21"/>
        <v>0</v>
      </c>
      <c r="G212">
        <f t="shared" ca="1" si="24"/>
        <v>0</v>
      </c>
      <c r="H212">
        <f t="shared" ca="1" si="24"/>
        <v>0</v>
      </c>
      <c r="I212">
        <f t="shared" ca="1" si="24"/>
        <v>0</v>
      </c>
      <c r="J212">
        <f t="shared" ca="1" si="24"/>
        <v>0</v>
      </c>
      <c r="K212">
        <f t="shared" ca="1" si="24"/>
        <v>0</v>
      </c>
      <c r="L212">
        <f t="shared" ca="1" si="24"/>
        <v>0</v>
      </c>
      <c r="M212" s="32">
        <f t="shared" ca="1" si="24"/>
        <v>0</v>
      </c>
      <c r="N212" s="32">
        <f t="shared" ca="1" si="24"/>
        <v>0</v>
      </c>
      <c r="O212" s="32">
        <f t="shared" ca="1" si="24"/>
        <v>0</v>
      </c>
      <c r="P212">
        <f t="shared" ca="1" si="24"/>
        <v>0</v>
      </c>
      <c r="Q212">
        <f t="shared" ca="1" si="19"/>
        <v>0</v>
      </c>
      <c r="R212" s="32">
        <f t="shared" ca="1" si="19"/>
        <v>0</v>
      </c>
      <c r="S212">
        <f t="shared" ca="1" si="19"/>
        <v>0</v>
      </c>
      <c r="T212" s="32">
        <f t="shared" ca="1" si="23"/>
        <v>0</v>
      </c>
      <c r="U212" s="32">
        <f t="shared" ca="1" si="23"/>
        <v>0</v>
      </c>
      <c r="V212">
        <f t="shared" ca="1" si="23"/>
        <v>0</v>
      </c>
      <c r="W212">
        <f t="shared" ca="1" si="22"/>
        <v>0</v>
      </c>
    </row>
    <row r="213" spans="6:23">
      <c r="F213">
        <f t="shared" ca="1" si="21"/>
        <v>0</v>
      </c>
      <c r="G213">
        <f t="shared" ca="1" si="24"/>
        <v>0</v>
      </c>
      <c r="H213">
        <f t="shared" ca="1" si="24"/>
        <v>0</v>
      </c>
      <c r="I213">
        <f t="shared" ca="1" si="24"/>
        <v>0</v>
      </c>
      <c r="J213">
        <f t="shared" ca="1" si="24"/>
        <v>0</v>
      </c>
      <c r="K213">
        <f t="shared" ca="1" si="24"/>
        <v>0</v>
      </c>
      <c r="L213">
        <f t="shared" ca="1" si="24"/>
        <v>0</v>
      </c>
      <c r="M213" s="32">
        <f t="shared" ca="1" si="24"/>
        <v>0</v>
      </c>
      <c r="N213" s="32">
        <f t="shared" ca="1" si="24"/>
        <v>0</v>
      </c>
      <c r="O213" s="32">
        <f t="shared" ca="1" si="24"/>
        <v>0</v>
      </c>
      <c r="P213">
        <f t="shared" ca="1" si="24"/>
        <v>0</v>
      </c>
      <c r="Q213">
        <f t="shared" ca="1" si="19"/>
        <v>0</v>
      </c>
      <c r="R213" s="32">
        <f t="shared" ca="1" si="19"/>
        <v>0</v>
      </c>
      <c r="S213">
        <f t="shared" ca="1" si="19"/>
        <v>0</v>
      </c>
      <c r="T213" s="32">
        <f t="shared" ca="1" si="23"/>
        <v>0</v>
      </c>
      <c r="U213" s="32">
        <f t="shared" ca="1" si="23"/>
        <v>0</v>
      </c>
      <c r="V213">
        <f t="shared" ca="1" si="23"/>
        <v>0</v>
      </c>
      <c r="W213">
        <f t="shared" ca="1" si="22"/>
        <v>0</v>
      </c>
    </row>
    <row r="214" spans="6:23">
      <c r="F214">
        <f t="shared" ca="1" si="21"/>
        <v>0</v>
      </c>
      <c r="G214">
        <f t="shared" ca="1" si="24"/>
        <v>0</v>
      </c>
      <c r="H214">
        <f t="shared" ca="1" si="24"/>
        <v>0</v>
      </c>
      <c r="I214">
        <f t="shared" ca="1" si="24"/>
        <v>0</v>
      </c>
      <c r="J214">
        <f t="shared" ca="1" si="24"/>
        <v>0</v>
      </c>
      <c r="K214">
        <f t="shared" ca="1" si="24"/>
        <v>0</v>
      </c>
      <c r="L214">
        <f t="shared" ca="1" si="24"/>
        <v>0</v>
      </c>
      <c r="M214" s="32">
        <f t="shared" ca="1" si="24"/>
        <v>0</v>
      </c>
      <c r="N214" s="32">
        <f t="shared" ca="1" si="24"/>
        <v>0</v>
      </c>
      <c r="O214" s="32">
        <f t="shared" ca="1" si="24"/>
        <v>0</v>
      </c>
      <c r="P214">
        <f t="shared" ca="1" si="24"/>
        <v>0</v>
      </c>
      <c r="Q214">
        <f t="shared" ca="1" si="19"/>
        <v>0</v>
      </c>
      <c r="R214" s="32">
        <f t="shared" ca="1" si="19"/>
        <v>0</v>
      </c>
      <c r="S214">
        <f t="shared" ca="1" si="19"/>
        <v>0</v>
      </c>
      <c r="T214" s="32">
        <f t="shared" ca="1" si="23"/>
        <v>0</v>
      </c>
      <c r="U214" s="32">
        <f t="shared" ca="1" si="23"/>
        <v>0</v>
      </c>
      <c r="V214">
        <f t="shared" ca="1" si="23"/>
        <v>0</v>
      </c>
      <c r="W214">
        <f t="shared" ca="1" si="22"/>
        <v>0</v>
      </c>
    </row>
    <row r="215" spans="6:23">
      <c r="F215">
        <f t="shared" ca="1" si="21"/>
        <v>0</v>
      </c>
      <c r="G215">
        <f t="shared" ca="1" si="24"/>
        <v>0</v>
      </c>
      <c r="H215">
        <f t="shared" ca="1" si="24"/>
        <v>0</v>
      </c>
      <c r="I215">
        <f t="shared" ca="1" si="24"/>
        <v>0</v>
      </c>
      <c r="J215">
        <f t="shared" ca="1" si="24"/>
        <v>0</v>
      </c>
      <c r="K215">
        <f t="shared" ca="1" si="24"/>
        <v>0</v>
      </c>
      <c r="L215">
        <f t="shared" ca="1" si="24"/>
        <v>0</v>
      </c>
      <c r="M215" s="32">
        <f t="shared" ca="1" si="24"/>
        <v>0</v>
      </c>
      <c r="N215" s="32">
        <f t="shared" ca="1" si="24"/>
        <v>0</v>
      </c>
      <c r="O215" s="32">
        <f t="shared" ca="1" si="24"/>
        <v>0</v>
      </c>
      <c r="P215">
        <f t="shared" ca="1" si="24"/>
        <v>0</v>
      </c>
      <c r="Q215">
        <f t="shared" ca="1" si="19"/>
        <v>0</v>
      </c>
      <c r="R215" s="32">
        <f t="shared" ca="1" si="19"/>
        <v>0</v>
      </c>
      <c r="S215">
        <f t="shared" ca="1" si="19"/>
        <v>0</v>
      </c>
      <c r="T215" s="32">
        <f t="shared" ca="1" si="23"/>
        <v>0</v>
      </c>
      <c r="U215" s="32">
        <f t="shared" ca="1" si="23"/>
        <v>0</v>
      </c>
      <c r="V215">
        <f t="shared" ca="1" si="23"/>
        <v>0</v>
      </c>
      <c r="W215">
        <f t="shared" ca="1" si="22"/>
        <v>0</v>
      </c>
    </row>
    <row r="216" spans="6:23">
      <c r="F216">
        <f t="shared" ca="1" si="21"/>
        <v>0</v>
      </c>
      <c r="G216">
        <f t="shared" ca="1" si="24"/>
        <v>0</v>
      </c>
      <c r="H216">
        <f t="shared" ca="1" si="24"/>
        <v>0</v>
      </c>
      <c r="I216">
        <f t="shared" ca="1" si="24"/>
        <v>0</v>
      </c>
      <c r="J216">
        <f t="shared" ca="1" si="24"/>
        <v>0</v>
      </c>
      <c r="K216">
        <f t="shared" ca="1" si="24"/>
        <v>0</v>
      </c>
      <c r="L216">
        <f t="shared" ca="1" si="24"/>
        <v>0</v>
      </c>
      <c r="M216" s="32">
        <f t="shared" ca="1" si="24"/>
        <v>0</v>
      </c>
      <c r="N216" s="32">
        <f t="shared" ca="1" si="24"/>
        <v>0</v>
      </c>
      <c r="O216" s="32">
        <f t="shared" ca="1" si="24"/>
        <v>0</v>
      </c>
      <c r="P216">
        <f t="shared" ca="1" si="24"/>
        <v>0</v>
      </c>
      <c r="Q216">
        <f t="shared" ca="1" si="19"/>
        <v>0</v>
      </c>
      <c r="R216" s="32">
        <f t="shared" ca="1" si="19"/>
        <v>0</v>
      </c>
      <c r="S216">
        <f t="shared" ca="1" si="19"/>
        <v>0</v>
      </c>
      <c r="T216" s="32">
        <f t="shared" ca="1" si="23"/>
        <v>0</v>
      </c>
      <c r="U216" s="32">
        <f t="shared" ca="1" si="23"/>
        <v>0</v>
      </c>
      <c r="V216">
        <f t="shared" ca="1" si="23"/>
        <v>0</v>
      </c>
      <c r="W216">
        <f t="shared" ca="1" si="22"/>
        <v>0</v>
      </c>
    </row>
    <row r="217" spans="6:23">
      <c r="F217">
        <f t="shared" ca="1" si="21"/>
        <v>0</v>
      </c>
      <c r="G217">
        <f t="shared" ca="1" si="24"/>
        <v>0</v>
      </c>
      <c r="H217">
        <f t="shared" ca="1" si="24"/>
        <v>0</v>
      </c>
      <c r="I217">
        <f t="shared" ca="1" si="24"/>
        <v>0</v>
      </c>
      <c r="J217">
        <f t="shared" ca="1" si="24"/>
        <v>0</v>
      </c>
      <c r="K217">
        <f t="shared" ca="1" si="24"/>
        <v>0</v>
      </c>
      <c r="L217">
        <f t="shared" ca="1" si="24"/>
        <v>0</v>
      </c>
      <c r="M217" s="32">
        <f t="shared" ca="1" si="24"/>
        <v>0</v>
      </c>
      <c r="N217" s="32">
        <f t="shared" ca="1" si="24"/>
        <v>0</v>
      </c>
      <c r="O217" s="32">
        <f t="shared" ca="1" si="24"/>
        <v>0</v>
      </c>
      <c r="P217">
        <f t="shared" ca="1" si="24"/>
        <v>0</v>
      </c>
      <c r="Q217">
        <f t="shared" ca="1" si="19"/>
        <v>0</v>
      </c>
      <c r="R217" s="32">
        <f t="shared" ca="1" si="19"/>
        <v>0</v>
      </c>
      <c r="S217">
        <f t="shared" ca="1" si="19"/>
        <v>0</v>
      </c>
      <c r="T217" s="32">
        <f t="shared" ca="1" si="23"/>
        <v>0</v>
      </c>
      <c r="U217" s="32">
        <f t="shared" ca="1" si="23"/>
        <v>0</v>
      </c>
      <c r="V217">
        <f t="shared" ca="1" si="23"/>
        <v>0</v>
      </c>
      <c r="W217">
        <f t="shared" ca="1" si="22"/>
        <v>0</v>
      </c>
    </row>
    <row r="218" spans="6:23">
      <c r="F218">
        <f t="shared" ca="1" si="21"/>
        <v>0</v>
      </c>
      <c r="G218">
        <f t="shared" ca="1" si="24"/>
        <v>0</v>
      </c>
      <c r="H218">
        <f t="shared" ca="1" si="24"/>
        <v>0</v>
      </c>
      <c r="I218">
        <f t="shared" ca="1" si="24"/>
        <v>0</v>
      </c>
      <c r="J218">
        <f t="shared" ca="1" si="24"/>
        <v>0</v>
      </c>
      <c r="K218">
        <f t="shared" ca="1" si="24"/>
        <v>0</v>
      </c>
      <c r="L218">
        <f t="shared" ca="1" si="24"/>
        <v>0</v>
      </c>
      <c r="M218" s="32">
        <f t="shared" ca="1" si="24"/>
        <v>0</v>
      </c>
      <c r="N218" s="32">
        <f t="shared" ca="1" si="24"/>
        <v>0</v>
      </c>
      <c r="O218" s="32">
        <f t="shared" ca="1" si="24"/>
        <v>0</v>
      </c>
      <c r="P218">
        <f t="shared" ca="1" si="24"/>
        <v>0</v>
      </c>
      <c r="Q218">
        <f t="shared" ca="1" si="19"/>
        <v>0</v>
      </c>
      <c r="R218" s="32">
        <f t="shared" ca="1" si="19"/>
        <v>0</v>
      </c>
      <c r="S218">
        <f t="shared" ca="1" si="19"/>
        <v>0</v>
      </c>
      <c r="T218" s="32">
        <f t="shared" ca="1" si="23"/>
        <v>0</v>
      </c>
      <c r="U218" s="32">
        <f t="shared" ca="1" si="23"/>
        <v>0</v>
      </c>
      <c r="V218">
        <f t="shared" ca="1" si="23"/>
        <v>0</v>
      </c>
      <c r="W218">
        <f t="shared" ca="1" si="22"/>
        <v>0</v>
      </c>
    </row>
    <row r="219" spans="6:23">
      <c r="F219">
        <f t="shared" ca="1" si="21"/>
        <v>0</v>
      </c>
      <c r="G219">
        <f t="shared" ca="1" si="24"/>
        <v>0</v>
      </c>
      <c r="H219">
        <f t="shared" ca="1" si="24"/>
        <v>0</v>
      </c>
      <c r="I219">
        <f t="shared" ca="1" si="24"/>
        <v>0</v>
      </c>
      <c r="J219">
        <f t="shared" ca="1" si="24"/>
        <v>0</v>
      </c>
      <c r="K219">
        <f t="shared" ca="1" si="24"/>
        <v>0</v>
      </c>
      <c r="L219">
        <f t="shared" ca="1" si="24"/>
        <v>0</v>
      </c>
      <c r="M219" s="32">
        <f t="shared" ca="1" si="24"/>
        <v>0</v>
      </c>
      <c r="N219" s="32">
        <f t="shared" ca="1" si="24"/>
        <v>0</v>
      </c>
      <c r="O219" s="32">
        <f t="shared" ca="1" si="24"/>
        <v>0</v>
      </c>
      <c r="P219">
        <f t="shared" ca="1" si="24"/>
        <v>0</v>
      </c>
      <c r="Q219">
        <f t="shared" ca="1" si="19"/>
        <v>0</v>
      </c>
      <c r="R219" s="32">
        <f t="shared" ca="1" si="19"/>
        <v>0</v>
      </c>
      <c r="S219">
        <f t="shared" ca="1" si="19"/>
        <v>0</v>
      </c>
      <c r="T219" s="32">
        <f t="shared" ca="1" si="23"/>
        <v>0</v>
      </c>
      <c r="U219" s="32">
        <f t="shared" ca="1" si="23"/>
        <v>0</v>
      </c>
      <c r="V219">
        <f t="shared" ca="1" si="23"/>
        <v>0</v>
      </c>
      <c r="W219">
        <f t="shared" ca="1" si="22"/>
        <v>0</v>
      </c>
    </row>
    <row r="220" spans="6:23">
      <c r="F220">
        <f t="shared" ca="1" si="21"/>
        <v>0</v>
      </c>
      <c r="G220">
        <f t="shared" ca="1" si="24"/>
        <v>0</v>
      </c>
      <c r="H220">
        <f t="shared" ca="1" si="24"/>
        <v>0</v>
      </c>
      <c r="I220">
        <f t="shared" ca="1" si="24"/>
        <v>0</v>
      </c>
      <c r="J220">
        <f t="shared" ca="1" si="24"/>
        <v>0</v>
      </c>
      <c r="K220">
        <f t="shared" ca="1" si="24"/>
        <v>0</v>
      </c>
      <c r="L220">
        <f t="shared" ca="1" si="24"/>
        <v>0</v>
      </c>
      <c r="M220" s="32">
        <f t="shared" ca="1" si="24"/>
        <v>0</v>
      </c>
      <c r="N220" s="32">
        <f t="shared" ca="1" si="24"/>
        <v>0</v>
      </c>
      <c r="O220" s="32">
        <f t="shared" ca="1" si="24"/>
        <v>0</v>
      </c>
      <c r="P220">
        <f t="shared" ca="1" si="24"/>
        <v>0</v>
      </c>
      <c r="Q220">
        <f t="shared" ca="1" si="19"/>
        <v>0</v>
      </c>
      <c r="R220" s="32">
        <f t="shared" ca="1" si="19"/>
        <v>0</v>
      </c>
      <c r="S220">
        <f t="shared" ca="1" si="19"/>
        <v>0</v>
      </c>
      <c r="T220" s="32">
        <f t="shared" ca="1" si="23"/>
        <v>0</v>
      </c>
      <c r="U220" s="32">
        <f t="shared" ca="1" si="23"/>
        <v>0</v>
      </c>
      <c r="V220">
        <f t="shared" ca="1" si="23"/>
        <v>0</v>
      </c>
      <c r="W220">
        <f t="shared" ca="1" si="22"/>
        <v>0</v>
      </c>
    </row>
    <row r="221" spans="6:23">
      <c r="F221">
        <f t="shared" ca="1" si="21"/>
        <v>0</v>
      </c>
      <c r="G221">
        <f t="shared" ca="1" si="24"/>
        <v>0</v>
      </c>
      <c r="H221">
        <f t="shared" ca="1" si="24"/>
        <v>0</v>
      </c>
      <c r="I221">
        <f t="shared" ca="1" si="24"/>
        <v>0</v>
      </c>
      <c r="J221">
        <f t="shared" ca="1" si="24"/>
        <v>0</v>
      </c>
      <c r="K221">
        <f t="shared" ca="1" si="24"/>
        <v>0</v>
      </c>
      <c r="L221">
        <f t="shared" ca="1" si="24"/>
        <v>0</v>
      </c>
      <c r="M221" s="32">
        <f t="shared" ca="1" si="24"/>
        <v>0</v>
      </c>
      <c r="N221" s="32">
        <f t="shared" ca="1" si="24"/>
        <v>0</v>
      </c>
      <c r="O221" s="32">
        <f t="shared" ca="1" si="24"/>
        <v>0</v>
      </c>
      <c r="P221">
        <f t="shared" ca="1" si="24"/>
        <v>0</v>
      </c>
      <c r="Q221">
        <f t="shared" ca="1" si="19"/>
        <v>0</v>
      </c>
      <c r="R221" s="32">
        <f t="shared" ca="1" si="19"/>
        <v>0</v>
      </c>
      <c r="S221">
        <f t="shared" ca="1" si="19"/>
        <v>0</v>
      </c>
      <c r="T221" s="32">
        <f t="shared" ca="1" si="23"/>
        <v>0</v>
      </c>
      <c r="U221" s="32">
        <f t="shared" ca="1" si="23"/>
        <v>0</v>
      </c>
      <c r="V221">
        <f t="shared" ca="1" si="23"/>
        <v>0</v>
      </c>
      <c r="W221">
        <f t="shared" ca="1" si="22"/>
        <v>0</v>
      </c>
    </row>
    <row r="222" spans="6:23">
      <c r="F222">
        <f t="shared" ca="1" si="21"/>
        <v>0</v>
      </c>
      <c r="G222">
        <f t="shared" ca="1" si="24"/>
        <v>0</v>
      </c>
      <c r="H222">
        <f t="shared" ca="1" si="24"/>
        <v>0</v>
      </c>
      <c r="I222">
        <f t="shared" ca="1" si="24"/>
        <v>0</v>
      </c>
      <c r="J222">
        <f t="shared" ca="1" si="24"/>
        <v>0</v>
      </c>
      <c r="K222">
        <f t="shared" ca="1" si="24"/>
        <v>0</v>
      </c>
      <c r="L222">
        <f t="shared" ca="1" si="24"/>
        <v>0</v>
      </c>
      <c r="M222" s="32">
        <f t="shared" ca="1" si="24"/>
        <v>0</v>
      </c>
      <c r="N222" s="32">
        <f t="shared" ca="1" si="24"/>
        <v>0</v>
      </c>
      <c r="O222" s="32">
        <f t="shared" ca="1" si="24"/>
        <v>0</v>
      </c>
      <c r="P222">
        <f t="shared" ca="1" si="24"/>
        <v>0</v>
      </c>
      <c r="Q222">
        <f t="shared" ca="1" si="19"/>
        <v>0</v>
      </c>
      <c r="R222" s="32">
        <f t="shared" ca="1" si="19"/>
        <v>0</v>
      </c>
      <c r="S222">
        <f t="shared" ca="1" si="19"/>
        <v>0</v>
      </c>
      <c r="T222" s="32">
        <f t="shared" ca="1" si="23"/>
        <v>0</v>
      </c>
      <c r="U222" s="32">
        <f t="shared" ca="1" si="23"/>
        <v>0</v>
      </c>
      <c r="V222">
        <f t="shared" ca="1" si="23"/>
        <v>0</v>
      </c>
      <c r="W222">
        <f t="shared" ca="1" si="22"/>
        <v>0</v>
      </c>
    </row>
    <row r="223" spans="6:23">
      <c r="F223">
        <f t="shared" ca="1" si="21"/>
        <v>0</v>
      </c>
      <c r="G223">
        <f t="shared" ca="1" si="24"/>
        <v>0</v>
      </c>
      <c r="H223">
        <f t="shared" ca="1" si="24"/>
        <v>0</v>
      </c>
      <c r="I223">
        <f t="shared" ca="1" si="24"/>
        <v>0</v>
      </c>
      <c r="J223">
        <f t="shared" ca="1" si="24"/>
        <v>0</v>
      </c>
      <c r="K223">
        <f t="shared" ca="1" si="24"/>
        <v>0</v>
      </c>
      <c r="L223">
        <f t="shared" ca="1" si="24"/>
        <v>0</v>
      </c>
      <c r="M223" s="32">
        <f t="shared" ca="1" si="24"/>
        <v>0</v>
      </c>
      <c r="N223" s="32">
        <f t="shared" ca="1" si="24"/>
        <v>0</v>
      </c>
      <c r="O223" s="32">
        <f t="shared" ca="1" si="24"/>
        <v>0</v>
      </c>
      <c r="P223">
        <f t="shared" ca="1" si="24"/>
        <v>0</v>
      </c>
      <c r="Q223">
        <f t="shared" ca="1" si="19"/>
        <v>0</v>
      </c>
      <c r="R223" s="32">
        <f t="shared" ca="1" si="19"/>
        <v>0</v>
      </c>
      <c r="S223">
        <f t="shared" ca="1" si="19"/>
        <v>0</v>
      </c>
      <c r="T223" s="32">
        <f t="shared" ca="1" si="23"/>
        <v>0</v>
      </c>
      <c r="U223" s="32">
        <f t="shared" ca="1" si="23"/>
        <v>0</v>
      </c>
      <c r="V223">
        <f t="shared" ca="1" si="23"/>
        <v>0</v>
      </c>
      <c r="W223">
        <f t="shared" ca="1" si="22"/>
        <v>0</v>
      </c>
    </row>
    <row r="224" spans="6:23">
      <c r="F224">
        <f t="shared" ca="1" si="21"/>
        <v>0</v>
      </c>
      <c r="G224">
        <f t="shared" ca="1" si="24"/>
        <v>0</v>
      </c>
      <c r="H224">
        <f t="shared" ca="1" si="24"/>
        <v>0</v>
      </c>
      <c r="I224">
        <f t="shared" ca="1" si="24"/>
        <v>0</v>
      </c>
      <c r="J224">
        <f t="shared" ca="1" si="24"/>
        <v>0</v>
      </c>
      <c r="K224">
        <f t="shared" ca="1" si="24"/>
        <v>0</v>
      </c>
      <c r="L224">
        <f t="shared" ca="1" si="24"/>
        <v>0</v>
      </c>
      <c r="M224" s="32">
        <f t="shared" ca="1" si="24"/>
        <v>0</v>
      </c>
      <c r="N224" s="32">
        <f t="shared" ca="1" si="24"/>
        <v>0</v>
      </c>
      <c r="O224" s="32">
        <f t="shared" ca="1" si="24"/>
        <v>0</v>
      </c>
      <c r="P224">
        <f t="shared" ca="1" si="24"/>
        <v>0</v>
      </c>
      <c r="Q224">
        <f t="shared" ca="1" si="19"/>
        <v>0</v>
      </c>
      <c r="R224" s="32">
        <f t="shared" ca="1" si="19"/>
        <v>0</v>
      </c>
      <c r="S224">
        <f t="shared" ca="1" si="19"/>
        <v>0</v>
      </c>
      <c r="T224" s="32">
        <f t="shared" ca="1" si="23"/>
        <v>0</v>
      </c>
      <c r="U224" s="32">
        <f t="shared" ca="1" si="23"/>
        <v>0</v>
      </c>
      <c r="V224">
        <f t="shared" ca="1" si="23"/>
        <v>0</v>
      </c>
      <c r="W224">
        <f t="shared" ca="1" si="22"/>
        <v>0</v>
      </c>
    </row>
    <row r="225" spans="6:23">
      <c r="F225">
        <f t="shared" ca="1" si="21"/>
        <v>0</v>
      </c>
      <c r="G225">
        <f t="shared" ca="1" si="24"/>
        <v>0</v>
      </c>
      <c r="H225">
        <f t="shared" ca="1" si="24"/>
        <v>0</v>
      </c>
      <c r="I225">
        <f t="shared" ca="1" si="24"/>
        <v>0</v>
      </c>
      <c r="J225">
        <f t="shared" ca="1" si="24"/>
        <v>0</v>
      </c>
      <c r="K225">
        <f t="shared" ca="1" si="24"/>
        <v>0</v>
      </c>
      <c r="L225">
        <f t="shared" ca="1" si="24"/>
        <v>0</v>
      </c>
      <c r="M225" s="32">
        <f t="shared" ref="G225:P248" ca="1" si="25">OFFSET($A$1,$D$4+COLUMN()-$D$6+$D$2*(ROW()-$D$8),0)</f>
        <v>0</v>
      </c>
      <c r="N225" s="32">
        <f t="shared" ca="1" si="25"/>
        <v>0</v>
      </c>
      <c r="O225" s="32">
        <f t="shared" ca="1" si="25"/>
        <v>0</v>
      </c>
      <c r="P225">
        <f t="shared" ca="1" si="25"/>
        <v>0</v>
      </c>
      <c r="Q225">
        <f t="shared" ca="1" si="19"/>
        <v>0</v>
      </c>
      <c r="R225" s="32">
        <f t="shared" ca="1" si="19"/>
        <v>0</v>
      </c>
      <c r="S225">
        <f t="shared" ca="1" si="19"/>
        <v>0</v>
      </c>
      <c r="T225" s="32">
        <f t="shared" ca="1" si="23"/>
        <v>0</v>
      </c>
      <c r="U225" s="32">
        <f t="shared" ca="1" si="23"/>
        <v>0</v>
      </c>
      <c r="V225">
        <f t="shared" ca="1" si="23"/>
        <v>0</v>
      </c>
      <c r="W225">
        <f t="shared" ca="1" si="22"/>
        <v>0</v>
      </c>
    </row>
    <row r="226" spans="6:23">
      <c r="F226">
        <f t="shared" ca="1" si="21"/>
        <v>0</v>
      </c>
      <c r="G226">
        <f t="shared" ca="1" si="25"/>
        <v>0</v>
      </c>
      <c r="H226">
        <f t="shared" ca="1" si="25"/>
        <v>0</v>
      </c>
      <c r="I226">
        <f t="shared" ca="1" si="25"/>
        <v>0</v>
      </c>
      <c r="J226">
        <f t="shared" ca="1" si="25"/>
        <v>0</v>
      </c>
      <c r="K226">
        <f t="shared" ca="1" si="25"/>
        <v>0</v>
      </c>
      <c r="L226">
        <f t="shared" ca="1" si="25"/>
        <v>0</v>
      </c>
      <c r="M226" s="32">
        <f t="shared" ca="1" si="25"/>
        <v>0</v>
      </c>
      <c r="N226" s="32">
        <f t="shared" ca="1" si="25"/>
        <v>0</v>
      </c>
      <c r="O226" s="32">
        <f t="shared" ca="1" si="25"/>
        <v>0</v>
      </c>
      <c r="P226">
        <f t="shared" ca="1" si="25"/>
        <v>0</v>
      </c>
      <c r="Q226">
        <f t="shared" ca="1" si="19"/>
        <v>0</v>
      </c>
      <c r="R226" s="32">
        <f t="shared" ca="1" si="19"/>
        <v>0</v>
      </c>
      <c r="S226">
        <f t="shared" ca="1" si="19"/>
        <v>0</v>
      </c>
      <c r="T226" s="32">
        <f t="shared" ca="1" si="23"/>
        <v>0</v>
      </c>
      <c r="U226" s="32">
        <f t="shared" ca="1" si="23"/>
        <v>0</v>
      </c>
      <c r="V226">
        <f t="shared" ca="1" si="23"/>
        <v>0</v>
      </c>
      <c r="W226">
        <f t="shared" ca="1" si="22"/>
        <v>0</v>
      </c>
    </row>
    <row r="227" spans="6:23">
      <c r="F227">
        <f t="shared" ca="1" si="21"/>
        <v>0</v>
      </c>
      <c r="G227">
        <f t="shared" ca="1" si="25"/>
        <v>0</v>
      </c>
      <c r="H227">
        <f t="shared" ca="1" si="25"/>
        <v>0</v>
      </c>
      <c r="I227">
        <f t="shared" ca="1" si="25"/>
        <v>0</v>
      </c>
      <c r="J227">
        <f t="shared" ca="1" si="25"/>
        <v>0</v>
      </c>
      <c r="K227">
        <f t="shared" ca="1" si="25"/>
        <v>0</v>
      </c>
      <c r="L227">
        <f t="shared" ca="1" si="25"/>
        <v>0</v>
      </c>
      <c r="M227" s="32">
        <f t="shared" ca="1" si="25"/>
        <v>0</v>
      </c>
      <c r="N227" s="32">
        <f t="shared" ca="1" si="25"/>
        <v>0</v>
      </c>
      <c r="O227" s="32">
        <f t="shared" ca="1" si="25"/>
        <v>0</v>
      </c>
      <c r="P227">
        <f t="shared" ca="1" si="25"/>
        <v>0</v>
      </c>
      <c r="Q227">
        <f t="shared" ca="1" si="19"/>
        <v>0</v>
      </c>
      <c r="R227" s="32">
        <f t="shared" ca="1" si="19"/>
        <v>0</v>
      </c>
      <c r="S227">
        <f t="shared" ca="1" si="19"/>
        <v>0</v>
      </c>
      <c r="T227" s="32">
        <f t="shared" ca="1" si="23"/>
        <v>0</v>
      </c>
      <c r="U227" s="32">
        <f t="shared" ca="1" si="23"/>
        <v>0</v>
      </c>
      <c r="V227">
        <f t="shared" ca="1" si="23"/>
        <v>0</v>
      </c>
      <c r="W227">
        <f t="shared" ca="1" si="22"/>
        <v>0</v>
      </c>
    </row>
    <row r="228" spans="6:23">
      <c r="F228">
        <f t="shared" ca="1" si="21"/>
        <v>0</v>
      </c>
      <c r="G228">
        <f t="shared" ca="1" si="25"/>
        <v>0</v>
      </c>
      <c r="H228">
        <f t="shared" ca="1" si="25"/>
        <v>0</v>
      </c>
      <c r="I228">
        <f t="shared" ca="1" si="25"/>
        <v>0</v>
      </c>
      <c r="J228">
        <f t="shared" ca="1" si="25"/>
        <v>0</v>
      </c>
      <c r="K228">
        <f t="shared" ca="1" si="25"/>
        <v>0</v>
      </c>
      <c r="L228">
        <f t="shared" ca="1" si="25"/>
        <v>0</v>
      </c>
      <c r="M228" s="32">
        <f t="shared" ca="1" si="25"/>
        <v>0</v>
      </c>
      <c r="N228" s="32">
        <f t="shared" ca="1" si="25"/>
        <v>0</v>
      </c>
      <c r="O228" s="32">
        <f t="shared" ca="1" si="25"/>
        <v>0</v>
      </c>
      <c r="P228">
        <f t="shared" ca="1" si="25"/>
        <v>0</v>
      </c>
      <c r="Q228">
        <f t="shared" ca="1" si="19"/>
        <v>0</v>
      </c>
      <c r="R228" s="32">
        <f t="shared" ca="1" si="19"/>
        <v>0</v>
      </c>
      <c r="S228">
        <f t="shared" ca="1" si="19"/>
        <v>0</v>
      </c>
      <c r="T228" s="32">
        <f t="shared" ca="1" si="23"/>
        <v>0</v>
      </c>
      <c r="U228" s="32">
        <f t="shared" ca="1" si="23"/>
        <v>0</v>
      </c>
      <c r="V228">
        <f t="shared" ca="1" si="23"/>
        <v>0</v>
      </c>
      <c r="W228">
        <f t="shared" ca="1" si="22"/>
        <v>0</v>
      </c>
    </row>
    <row r="229" spans="6:23">
      <c r="F229">
        <f t="shared" ca="1" si="21"/>
        <v>0</v>
      </c>
      <c r="G229">
        <f t="shared" ca="1" si="25"/>
        <v>0</v>
      </c>
      <c r="H229">
        <f t="shared" ca="1" si="25"/>
        <v>0</v>
      </c>
      <c r="I229">
        <f t="shared" ca="1" si="25"/>
        <v>0</v>
      </c>
      <c r="J229">
        <f t="shared" ca="1" si="25"/>
        <v>0</v>
      </c>
      <c r="K229">
        <f t="shared" ca="1" si="25"/>
        <v>0</v>
      </c>
      <c r="L229">
        <f t="shared" ca="1" si="25"/>
        <v>0</v>
      </c>
      <c r="M229" s="32">
        <f t="shared" ca="1" si="25"/>
        <v>0</v>
      </c>
      <c r="N229" s="32">
        <f t="shared" ca="1" si="25"/>
        <v>0</v>
      </c>
      <c r="O229" s="32">
        <f t="shared" ca="1" si="25"/>
        <v>0</v>
      </c>
      <c r="P229">
        <f t="shared" ca="1" si="25"/>
        <v>0</v>
      </c>
      <c r="Q229">
        <f t="shared" ca="1" si="19"/>
        <v>0</v>
      </c>
      <c r="R229" s="32">
        <f t="shared" ca="1" si="19"/>
        <v>0</v>
      </c>
      <c r="S229">
        <f t="shared" ca="1" si="19"/>
        <v>0</v>
      </c>
      <c r="T229" s="32">
        <f t="shared" ca="1" si="23"/>
        <v>0</v>
      </c>
      <c r="U229" s="32">
        <f t="shared" ca="1" si="23"/>
        <v>0</v>
      </c>
      <c r="V229">
        <f t="shared" ca="1" si="23"/>
        <v>0</v>
      </c>
      <c r="W229">
        <f t="shared" ca="1" si="22"/>
        <v>0</v>
      </c>
    </row>
    <row r="230" spans="6:23">
      <c r="F230">
        <f t="shared" ca="1" si="21"/>
        <v>0</v>
      </c>
      <c r="G230">
        <f t="shared" ca="1" si="25"/>
        <v>0</v>
      </c>
      <c r="H230">
        <f t="shared" ca="1" si="25"/>
        <v>0</v>
      </c>
      <c r="I230">
        <f t="shared" ca="1" si="25"/>
        <v>0</v>
      </c>
      <c r="J230">
        <f t="shared" ca="1" si="25"/>
        <v>0</v>
      </c>
      <c r="K230">
        <f t="shared" ca="1" si="25"/>
        <v>0</v>
      </c>
      <c r="L230">
        <f t="shared" ca="1" si="25"/>
        <v>0</v>
      </c>
      <c r="M230" s="32">
        <f t="shared" ca="1" si="25"/>
        <v>0</v>
      </c>
      <c r="N230" s="32">
        <f t="shared" ca="1" si="25"/>
        <v>0</v>
      </c>
      <c r="O230" s="32">
        <f t="shared" ca="1" si="25"/>
        <v>0</v>
      </c>
      <c r="P230">
        <f t="shared" ca="1" si="25"/>
        <v>0</v>
      </c>
      <c r="Q230">
        <f t="shared" ca="1" si="19"/>
        <v>0</v>
      </c>
      <c r="R230" s="32">
        <f t="shared" ca="1" si="19"/>
        <v>0</v>
      </c>
      <c r="S230">
        <f t="shared" ca="1" si="19"/>
        <v>0</v>
      </c>
      <c r="T230" s="32">
        <f t="shared" ca="1" si="23"/>
        <v>0</v>
      </c>
      <c r="U230" s="32">
        <f t="shared" ca="1" si="23"/>
        <v>0</v>
      </c>
      <c r="V230">
        <f t="shared" ca="1" si="23"/>
        <v>0</v>
      </c>
      <c r="W230">
        <f t="shared" ca="1" si="22"/>
        <v>0</v>
      </c>
    </row>
    <row r="231" spans="6:23">
      <c r="F231">
        <f t="shared" ca="1" si="21"/>
        <v>0</v>
      </c>
      <c r="G231">
        <f t="shared" ca="1" si="25"/>
        <v>0</v>
      </c>
      <c r="H231">
        <f t="shared" ca="1" si="25"/>
        <v>0</v>
      </c>
      <c r="I231">
        <f t="shared" ca="1" si="25"/>
        <v>0</v>
      </c>
      <c r="J231">
        <f t="shared" ca="1" si="25"/>
        <v>0</v>
      </c>
      <c r="K231">
        <f t="shared" ca="1" si="25"/>
        <v>0</v>
      </c>
      <c r="L231">
        <f t="shared" ca="1" si="25"/>
        <v>0</v>
      </c>
      <c r="M231" s="32">
        <f t="shared" ca="1" si="25"/>
        <v>0</v>
      </c>
      <c r="N231" s="32">
        <f t="shared" ca="1" si="25"/>
        <v>0</v>
      </c>
      <c r="O231" s="32">
        <f t="shared" ca="1" si="25"/>
        <v>0</v>
      </c>
      <c r="P231">
        <f t="shared" ca="1" si="25"/>
        <v>0</v>
      </c>
      <c r="Q231">
        <f t="shared" ca="1" si="19"/>
        <v>0</v>
      </c>
      <c r="R231" s="32">
        <f t="shared" ca="1" si="19"/>
        <v>0</v>
      </c>
      <c r="S231">
        <f t="shared" ca="1" si="19"/>
        <v>0</v>
      </c>
      <c r="T231" s="32">
        <f t="shared" ca="1" si="23"/>
        <v>0</v>
      </c>
      <c r="U231" s="32">
        <f t="shared" ca="1" si="23"/>
        <v>0</v>
      </c>
      <c r="V231">
        <f t="shared" ca="1" si="23"/>
        <v>0</v>
      </c>
      <c r="W231">
        <f t="shared" ca="1" si="22"/>
        <v>0</v>
      </c>
    </row>
    <row r="232" spans="6:23">
      <c r="F232">
        <f t="shared" ca="1" si="21"/>
        <v>0</v>
      </c>
      <c r="G232">
        <f t="shared" ca="1" si="25"/>
        <v>0</v>
      </c>
      <c r="H232">
        <f t="shared" ca="1" si="25"/>
        <v>0</v>
      </c>
      <c r="I232">
        <f t="shared" ca="1" si="25"/>
        <v>0</v>
      </c>
      <c r="J232">
        <f t="shared" ca="1" si="25"/>
        <v>0</v>
      </c>
      <c r="K232">
        <f t="shared" ca="1" si="25"/>
        <v>0</v>
      </c>
      <c r="L232">
        <f t="shared" ca="1" si="25"/>
        <v>0</v>
      </c>
      <c r="M232" s="32">
        <f t="shared" ca="1" si="25"/>
        <v>0</v>
      </c>
      <c r="N232" s="32">
        <f t="shared" ca="1" si="25"/>
        <v>0</v>
      </c>
      <c r="O232" s="32">
        <f t="shared" ca="1" si="25"/>
        <v>0</v>
      </c>
      <c r="P232">
        <f t="shared" ca="1" si="25"/>
        <v>0</v>
      </c>
      <c r="Q232">
        <f t="shared" ca="1" si="19"/>
        <v>0</v>
      </c>
      <c r="R232" s="32">
        <f t="shared" ca="1" si="19"/>
        <v>0</v>
      </c>
      <c r="S232">
        <f t="shared" ca="1" si="19"/>
        <v>0</v>
      </c>
      <c r="T232" s="32">
        <f t="shared" ca="1" si="23"/>
        <v>0</v>
      </c>
      <c r="U232" s="32">
        <f t="shared" ca="1" si="23"/>
        <v>0</v>
      </c>
      <c r="V232">
        <f t="shared" ca="1" si="23"/>
        <v>0</v>
      </c>
      <c r="W232">
        <f t="shared" ca="1" si="22"/>
        <v>0</v>
      </c>
    </row>
    <row r="233" spans="6:23">
      <c r="F233">
        <f t="shared" ca="1" si="21"/>
        <v>0</v>
      </c>
      <c r="G233">
        <f t="shared" ca="1" si="25"/>
        <v>0</v>
      </c>
      <c r="H233">
        <f t="shared" ca="1" si="25"/>
        <v>0</v>
      </c>
      <c r="I233">
        <f t="shared" ca="1" si="25"/>
        <v>0</v>
      </c>
      <c r="J233">
        <f t="shared" ca="1" si="25"/>
        <v>0</v>
      </c>
      <c r="K233">
        <f t="shared" ca="1" si="25"/>
        <v>0</v>
      </c>
      <c r="L233">
        <f t="shared" ca="1" si="25"/>
        <v>0</v>
      </c>
      <c r="M233" s="32">
        <f t="shared" ca="1" si="25"/>
        <v>0</v>
      </c>
      <c r="N233" s="32">
        <f t="shared" ca="1" si="25"/>
        <v>0</v>
      </c>
      <c r="O233" s="32">
        <f t="shared" ca="1" si="25"/>
        <v>0</v>
      </c>
      <c r="P233">
        <f t="shared" ca="1" si="25"/>
        <v>0</v>
      </c>
      <c r="Q233">
        <f t="shared" ref="Q233:W296" ca="1" si="26">OFFSET($A$1,$D$4+COLUMN()-$D$6+$D$2*(ROW()-$D$8),0)</f>
        <v>0</v>
      </c>
      <c r="R233" s="32">
        <f t="shared" ca="1" si="26"/>
        <v>0</v>
      </c>
      <c r="S233">
        <f t="shared" ca="1" si="26"/>
        <v>0</v>
      </c>
      <c r="T233" s="32">
        <f t="shared" ca="1" si="23"/>
        <v>0</v>
      </c>
      <c r="U233" s="32">
        <f t="shared" ca="1" si="23"/>
        <v>0</v>
      </c>
      <c r="V233">
        <f t="shared" ca="1" si="23"/>
        <v>0</v>
      </c>
      <c r="W233">
        <f t="shared" ca="1" si="22"/>
        <v>0</v>
      </c>
    </row>
    <row r="234" spans="6:23">
      <c r="F234">
        <f t="shared" ca="1" si="21"/>
        <v>0</v>
      </c>
      <c r="G234">
        <f t="shared" ca="1" si="25"/>
        <v>0</v>
      </c>
      <c r="H234">
        <f t="shared" ca="1" si="25"/>
        <v>0</v>
      </c>
      <c r="I234">
        <f t="shared" ca="1" si="25"/>
        <v>0</v>
      </c>
      <c r="J234">
        <f t="shared" ca="1" si="25"/>
        <v>0</v>
      </c>
      <c r="K234">
        <f t="shared" ca="1" si="25"/>
        <v>0</v>
      </c>
      <c r="L234">
        <f t="shared" ca="1" si="25"/>
        <v>0</v>
      </c>
      <c r="M234" s="32">
        <f t="shared" ca="1" si="25"/>
        <v>0</v>
      </c>
      <c r="N234" s="32">
        <f t="shared" ca="1" si="25"/>
        <v>0</v>
      </c>
      <c r="O234" s="32">
        <f t="shared" ca="1" si="25"/>
        <v>0</v>
      </c>
      <c r="P234">
        <f t="shared" ca="1" si="25"/>
        <v>0</v>
      </c>
      <c r="Q234">
        <f t="shared" ca="1" si="26"/>
        <v>0</v>
      </c>
      <c r="R234" s="32">
        <f t="shared" ca="1" si="26"/>
        <v>0</v>
      </c>
      <c r="S234">
        <f t="shared" ca="1" si="26"/>
        <v>0</v>
      </c>
      <c r="T234" s="32">
        <f t="shared" ca="1" si="23"/>
        <v>0</v>
      </c>
      <c r="U234" s="32">
        <f t="shared" ca="1" si="23"/>
        <v>0</v>
      </c>
      <c r="V234">
        <f t="shared" ca="1" si="23"/>
        <v>0</v>
      </c>
      <c r="W234">
        <f t="shared" ca="1" si="22"/>
        <v>0</v>
      </c>
    </row>
    <row r="235" spans="6:23">
      <c r="F235">
        <f t="shared" ca="1" si="21"/>
        <v>0</v>
      </c>
      <c r="G235">
        <f t="shared" ca="1" si="25"/>
        <v>0</v>
      </c>
      <c r="H235">
        <f t="shared" ca="1" si="25"/>
        <v>0</v>
      </c>
      <c r="I235">
        <f t="shared" ca="1" si="25"/>
        <v>0</v>
      </c>
      <c r="J235">
        <f t="shared" ca="1" si="25"/>
        <v>0</v>
      </c>
      <c r="K235">
        <f t="shared" ca="1" si="25"/>
        <v>0</v>
      </c>
      <c r="L235">
        <f t="shared" ca="1" si="25"/>
        <v>0</v>
      </c>
      <c r="M235" s="32">
        <f t="shared" ca="1" si="25"/>
        <v>0</v>
      </c>
      <c r="N235" s="32">
        <f t="shared" ca="1" si="25"/>
        <v>0</v>
      </c>
      <c r="O235" s="32">
        <f t="shared" ca="1" si="25"/>
        <v>0</v>
      </c>
      <c r="P235">
        <f t="shared" ca="1" si="25"/>
        <v>0</v>
      </c>
      <c r="Q235">
        <f t="shared" ca="1" si="26"/>
        <v>0</v>
      </c>
      <c r="R235" s="32">
        <f t="shared" ca="1" si="26"/>
        <v>0</v>
      </c>
      <c r="S235">
        <f t="shared" ca="1" si="26"/>
        <v>0</v>
      </c>
      <c r="T235" s="32">
        <f t="shared" ca="1" si="23"/>
        <v>0</v>
      </c>
      <c r="U235" s="32">
        <f t="shared" ca="1" si="23"/>
        <v>0</v>
      </c>
      <c r="V235">
        <f t="shared" ca="1" si="23"/>
        <v>0</v>
      </c>
      <c r="W235">
        <f t="shared" ca="1" si="22"/>
        <v>0</v>
      </c>
    </row>
    <row r="236" spans="6:23">
      <c r="F236">
        <f t="shared" ca="1" si="21"/>
        <v>0</v>
      </c>
      <c r="G236">
        <f t="shared" ca="1" si="25"/>
        <v>0</v>
      </c>
      <c r="H236">
        <f t="shared" ca="1" si="25"/>
        <v>0</v>
      </c>
      <c r="I236">
        <f t="shared" ca="1" si="25"/>
        <v>0</v>
      </c>
      <c r="J236">
        <f t="shared" ca="1" si="25"/>
        <v>0</v>
      </c>
      <c r="K236">
        <f t="shared" ca="1" si="25"/>
        <v>0</v>
      </c>
      <c r="L236">
        <f t="shared" ca="1" si="25"/>
        <v>0</v>
      </c>
      <c r="M236" s="32">
        <f t="shared" ca="1" si="25"/>
        <v>0</v>
      </c>
      <c r="N236" s="32">
        <f t="shared" ca="1" si="25"/>
        <v>0</v>
      </c>
      <c r="O236" s="32">
        <f t="shared" ca="1" si="25"/>
        <v>0</v>
      </c>
      <c r="P236">
        <f t="shared" ca="1" si="25"/>
        <v>0</v>
      </c>
      <c r="Q236">
        <f t="shared" ca="1" si="26"/>
        <v>0</v>
      </c>
      <c r="R236" s="32">
        <f t="shared" ca="1" si="26"/>
        <v>0</v>
      </c>
      <c r="S236">
        <f t="shared" ca="1" si="26"/>
        <v>0</v>
      </c>
      <c r="T236" s="32">
        <f t="shared" ca="1" si="23"/>
        <v>0</v>
      </c>
      <c r="U236" s="32">
        <f t="shared" ca="1" si="23"/>
        <v>0</v>
      </c>
      <c r="V236">
        <f t="shared" ca="1" si="23"/>
        <v>0</v>
      </c>
      <c r="W236">
        <f t="shared" ca="1" si="22"/>
        <v>0</v>
      </c>
    </row>
    <row r="237" spans="6:23">
      <c r="F237">
        <f t="shared" ca="1" si="21"/>
        <v>0</v>
      </c>
      <c r="G237">
        <f t="shared" ca="1" si="25"/>
        <v>0</v>
      </c>
      <c r="H237">
        <f t="shared" ca="1" si="25"/>
        <v>0</v>
      </c>
      <c r="I237">
        <f t="shared" ca="1" si="25"/>
        <v>0</v>
      </c>
      <c r="J237">
        <f t="shared" ca="1" si="25"/>
        <v>0</v>
      </c>
      <c r="K237">
        <f t="shared" ca="1" si="25"/>
        <v>0</v>
      </c>
      <c r="L237">
        <f t="shared" ca="1" si="25"/>
        <v>0</v>
      </c>
      <c r="M237" s="32">
        <f t="shared" ca="1" si="25"/>
        <v>0</v>
      </c>
      <c r="N237" s="32">
        <f t="shared" ca="1" si="25"/>
        <v>0</v>
      </c>
      <c r="O237" s="32">
        <f t="shared" ca="1" si="25"/>
        <v>0</v>
      </c>
      <c r="P237">
        <f t="shared" ca="1" si="25"/>
        <v>0</v>
      </c>
      <c r="Q237">
        <f t="shared" ca="1" si="26"/>
        <v>0</v>
      </c>
      <c r="R237" s="32">
        <f t="shared" ca="1" si="26"/>
        <v>0</v>
      </c>
      <c r="S237">
        <f t="shared" ca="1" si="26"/>
        <v>0</v>
      </c>
      <c r="T237" s="32">
        <f t="shared" ca="1" si="23"/>
        <v>0</v>
      </c>
      <c r="U237" s="32">
        <f t="shared" ca="1" si="23"/>
        <v>0</v>
      </c>
      <c r="V237">
        <f t="shared" ca="1" si="23"/>
        <v>0</v>
      </c>
      <c r="W237">
        <f t="shared" ca="1" si="22"/>
        <v>0</v>
      </c>
    </row>
    <row r="238" spans="6:23">
      <c r="F238">
        <f t="shared" ca="1" si="21"/>
        <v>0</v>
      </c>
      <c r="G238">
        <f t="shared" ca="1" si="25"/>
        <v>0</v>
      </c>
      <c r="H238">
        <f t="shared" ca="1" si="25"/>
        <v>0</v>
      </c>
      <c r="I238">
        <f t="shared" ca="1" si="25"/>
        <v>0</v>
      </c>
      <c r="J238">
        <f t="shared" ca="1" si="25"/>
        <v>0</v>
      </c>
      <c r="K238">
        <f t="shared" ca="1" si="25"/>
        <v>0</v>
      </c>
      <c r="L238">
        <f t="shared" ca="1" si="25"/>
        <v>0</v>
      </c>
      <c r="M238" s="32">
        <f t="shared" ca="1" si="25"/>
        <v>0</v>
      </c>
      <c r="N238" s="32">
        <f t="shared" ca="1" si="25"/>
        <v>0</v>
      </c>
      <c r="O238" s="32">
        <f t="shared" ca="1" si="25"/>
        <v>0</v>
      </c>
      <c r="P238">
        <f t="shared" ca="1" si="25"/>
        <v>0</v>
      </c>
      <c r="Q238">
        <f t="shared" ca="1" si="26"/>
        <v>0</v>
      </c>
      <c r="R238" s="32">
        <f t="shared" ca="1" si="26"/>
        <v>0</v>
      </c>
      <c r="S238">
        <f t="shared" ca="1" si="26"/>
        <v>0</v>
      </c>
      <c r="T238" s="32">
        <f t="shared" ca="1" si="23"/>
        <v>0</v>
      </c>
      <c r="U238" s="32">
        <f t="shared" ca="1" si="23"/>
        <v>0</v>
      </c>
      <c r="V238">
        <f t="shared" ca="1" si="23"/>
        <v>0</v>
      </c>
      <c r="W238">
        <f t="shared" ca="1" si="22"/>
        <v>0</v>
      </c>
    </row>
    <row r="239" spans="6:23">
      <c r="F239">
        <f t="shared" ca="1" si="21"/>
        <v>0</v>
      </c>
      <c r="G239">
        <f t="shared" ca="1" si="25"/>
        <v>0</v>
      </c>
      <c r="H239">
        <f t="shared" ca="1" si="25"/>
        <v>0</v>
      </c>
      <c r="I239">
        <f t="shared" ca="1" si="25"/>
        <v>0</v>
      </c>
      <c r="J239">
        <f t="shared" ca="1" si="25"/>
        <v>0</v>
      </c>
      <c r="K239">
        <f t="shared" ca="1" si="25"/>
        <v>0</v>
      </c>
      <c r="L239">
        <f t="shared" ca="1" si="25"/>
        <v>0</v>
      </c>
      <c r="M239" s="32">
        <f t="shared" ca="1" si="25"/>
        <v>0</v>
      </c>
      <c r="N239" s="32">
        <f t="shared" ca="1" si="25"/>
        <v>0</v>
      </c>
      <c r="O239" s="32">
        <f t="shared" ca="1" si="25"/>
        <v>0</v>
      </c>
      <c r="P239">
        <f t="shared" ca="1" si="25"/>
        <v>0</v>
      </c>
      <c r="Q239">
        <f t="shared" ca="1" si="26"/>
        <v>0</v>
      </c>
      <c r="R239" s="32">
        <f t="shared" ca="1" si="26"/>
        <v>0</v>
      </c>
      <c r="S239">
        <f t="shared" ca="1" si="26"/>
        <v>0</v>
      </c>
      <c r="T239" s="32">
        <f t="shared" ca="1" si="23"/>
        <v>0</v>
      </c>
      <c r="U239" s="32">
        <f t="shared" ca="1" si="23"/>
        <v>0</v>
      </c>
      <c r="V239">
        <f t="shared" ca="1" si="23"/>
        <v>0</v>
      </c>
      <c r="W239">
        <f t="shared" ca="1" si="22"/>
        <v>0</v>
      </c>
    </row>
    <row r="240" spans="6:23">
      <c r="F240">
        <f t="shared" ca="1" si="21"/>
        <v>0</v>
      </c>
      <c r="G240">
        <f t="shared" ca="1" si="25"/>
        <v>0</v>
      </c>
      <c r="H240">
        <f t="shared" ca="1" si="25"/>
        <v>0</v>
      </c>
      <c r="I240">
        <f t="shared" ca="1" si="25"/>
        <v>0</v>
      </c>
      <c r="J240">
        <f t="shared" ca="1" si="25"/>
        <v>0</v>
      </c>
      <c r="K240">
        <f t="shared" ca="1" si="25"/>
        <v>0</v>
      </c>
      <c r="L240">
        <f t="shared" ca="1" si="25"/>
        <v>0</v>
      </c>
      <c r="M240" s="32">
        <f t="shared" ca="1" si="25"/>
        <v>0</v>
      </c>
      <c r="N240" s="32">
        <f t="shared" ca="1" si="25"/>
        <v>0</v>
      </c>
      <c r="O240" s="32">
        <f t="shared" ca="1" si="25"/>
        <v>0</v>
      </c>
      <c r="P240">
        <f t="shared" ca="1" si="25"/>
        <v>0</v>
      </c>
      <c r="Q240">
        <f t="shared" ca="1" si="26"/>
        <v>0</v>
      </c>
      <c r="R240" s="32">
        <f t="shared" ca="1" si="26"/>
        <v>0</v>
      </c>
      <c r="S240">
        <f t="shared" ca="1" si="26"/>
        <v>0</v>
      </c>
      <c r="T240" s="32">
        <f t="shared" ca="1" si="23"/>
        <v>0</v>
      </c>
      <c r="U240" s="32">
        <f t="shared" ca="1" si="23"/>
        <v>0</v>
      </c>
      <c r="V240">
        <f t="shared" ca="1" si="23"/>
        <v>0</v>
      </c>
      <c r="W240">
        <f t="shared" ca="1" si="22"/>
        <v>0</v>
      </c>
    </row>
    <row r="241" spans="6:23">
      <c r="F241">
        <f t="shared" ca="1" si="21"/>
        <v>0</v>
      </c>
      <c r="G241">
        <f t="shared" ca="1" si="25"/>
        <v>0</v>
      </c>
      <c r="H241">
        <f t="shared" ca="1" si="25"/>
        <v>0</v>
      </c>
      <c r="I241">
        <f t="shared" ca="1" si="25"/>
        <v>0</v>
      </c>
      <c r="J241">
        <f t="shared" ca="1" si="25"/>
        <v>0</v>
      </c>
      <c r="K241">
        <f t="shared" ca="1" si="25"/>
        <v>0</v>
      </c>
      <c r="L241">
        <f t="shared" ca="1" si="25"/>
        <v>0</v>
      </c>
      <c r="M241" s="32">
        <f t="shared" ca="1" si="25"/>
        <v>0</v>
      </c>
      <c r="N241" s="32">
        <f t="shared" ca="1" si="25"/>
        <v>0</v>
      </c>
      <c r="O241" s="32">
        <f t="shared" ca="1" si="25"/>
        <v>0</v>
      </c>
      <c r="P241">
        <f t="shared" ca="1" si="25"/>
        <v>0</v>
      </c>
      <c r="Q241">
        <f t="shared" ca="1" si="26"/>
        <v>0</v>
      </c>
      <c r="R241" s="32">
        <f t="shared" ca="1" si="26"/>
        <v>0</v>
      </c>
      <c r="S241">
        <f t="shared" ca="1" si="26"/>
        <v>0</v>
      </c>
      <c r="T241" s="32">
        <f t="shared" ca="1" si="23"/>
        <v>0</v>
      </c>
      <c r="U241" s="32">
        <f t="shared" ca="1" si="23"/>
        <v>0</v>
      </c>
      <c r="V241">
        <f t="shared" ca="1" si="23"/>
        <v>0</v>
      </c>
      <c r="W241">
        <f t="shared" ca="1" si="22"/>
        <v>0</v>
      </c>
    </row>
    <row r="242" spans="6:23">
      <c r="F242">
        <f t="shared" ca="1" si="21"/>
        <v>0</v>
      </c>
      <c r="G242">
        <f t="shared" ca="1" si="25"/>
        <v>0</v>
      </c>
      <c r="H242">
        <f t="shared" ca="1" si="25"/>
        <v>0</v>
      </c>
      <c r="I242">
        <f t="shared" ca="1" si="25"/>
        <v>0</v>
      </c>
      <c r="J242">
        <f t="shared" ca="1" si="25"/>
        <v>0</v>
      </c>
      <c r="K242">
        <f t="shared" ca="1" si="25"/>
        <v>0</v>
      </c>
      <c r="L242">
        <f t="shared" ca="1" si="25"/>
        <v>0</v>
      </c>
      <c r="M242" s="32">
        <f t="shared" ca="1" si="25"/>
        <v>0</v>
      </c>
      <c r="N242" s="32">
        <f t="shared" ca="1" si="25"/>
        <v>0</v>
      </c>
      <c r="O242" s="32">
        <f t="shared" ca="1" si="25"/>
        <v>0</v>
      </c>
      <c r="P242">
        <f t="shared" ca="1" si="25"/>
        <v>0</v>
      </c>
      <c r="Q242">
        <f t="shared" ca="1" si="26"/>
        <v>0</v>
      </c>
      <c r="R242" s="32">
        <f t="shared" ca="1" si="26"/>
        <v>0</v>
      </c>
      <c r="S242">
        <f t="shared" ca="1" si="26"/>
        <v>0</v>
      </c>
      <c r="T242" s="32">
        <f t="shared" ca="1" si="23"/>
        <v>0</v>
      </c>
      <c r="U242" s="32">
        <f t="shared" ca="1" si="23"/>
        <v>0</v>
      </c>
      <c r="V242">
        <f t="shared" ca="1" si="23"/>
        <v>0</v>
      </c>
      <c r="W242">
        <f t="shared" ca="1" si="22"/>
        <v>0</v>
      </c>
    </row>
    <row r="243" spans="6:23">
      <c r="F243">
        <f t="shared" ca="1" si="21"/>
        <v>0</v>
      </c>
      <c r="G243">
        <f t="shared" ca="1" si="25"/>
        <v>0</v>
      </c>
      <c r="H243">
        <f t="shared" ca="1" si="25"/>
        <v>0</v>
      </c>
      <c r="I243">
        <f t="shared" ca="1" si="25"/>
        <v>0</v>
      </c>
      <c r="J243">
        <f t="shared" ca="1" si="25"/>
        <v>0</v>
      </c>
      <c r="K243">
        <f t="shared" ca="1" si="25"/>
        <v>0</v>
      </c>
      <c r="L243">
        <f t="shared" ca="1" si="25"/>
        <v>0</v>
      </c>
      <c r="M243" s="32">
        <f t="shared" ca="1" si="25"/>
        <v>0</v>
      </c>
      <c r="N243" s="32">
        <f t="shared" ca="1" si="25"/>
        <v>0</v>
      </c>
      <c r="O243" s="32">
        <f t="shared" ca="1" si="25"/>
        <v>0</v>
      </c>
      <c r="P243">
        <f t="shared" ca="1" si="25"/>
        <v>0</v>
      </c>
      <c r="Q243">
        <f t="shared" ca="1" si="26"/>
        <v>0</v>
      </c>
      <c r="R243" s="32">
        <f t="shared" ca="1" si="26"/>
        <v>0</v>
      </c>
      <c r="S243">
        <f t="shared" ca="1" si="26"/>
        <v>0</v>
      </c>
      <c r="T243" s="32">
        <f t="shared" ca="1" si="23"/>
        <v>0</v>
      </c>
      <c r="U243" s="32">
        <f t="shared" ca="1" si="23"/>
        <v>0</v>
      </c>
      <c r="V243">
        <f t="shared" ca="1" si="23"/>
        <v>0</v>
      </c>
      <c r="W243">
        <f t="shared" ca="1" si="22"/>
        <v>0</v>
      </c>
    </row>
    <row r="244" spans="6:23">
      <c r="F244">
        <f t="shared" ca="1" si="21"/>
        <v>0</v>
      </c>
      <c r="G244">
        <f t="shared" ca="1" si="25"/>
        <v>0</v>
      </c>
      <c r="H244">
        <f t="shared" ca="1" si="25"/>
        <v>0</v>
      </c>
      <c r="I244">
        <f t="shared" ca="1" si="25"/>
        <v>0</v>
      </c>
      <c r="J244">
        <f t="shared" ca="1" si="25"/>
        <v>0</v>
      </c>
      <c r="K244">
        <f t="shared" ca="1" si="25"/>
        <v>0</v>
      </c>
      <c r="L244">
        <f t="shared" ca="1" si="25"/>
        <v>0</v>
      </c>
      <c r="M244" s="32">
        <f t="shared" ca="1" si="25"/>
        <v>0</v>
      </c>
      <c r="N244" s="32">
        <f t="shared" ca="1" si="25"/>
        <v>0</v>
      </c>
      <c r="O244" s="32">
        <f t="shared" ca="1" si="25"/>
        <v>0</v>
      </c>
      <c r="P244">
        <f t="shared" ca="1" si="25"/>
        <v>0</v>
      </c>
      <c r="Q244">
        <f t="shared" ca="1" si="26"/>
        <v>0</v>
      </c>
      <c r="R244" s="32">
        <f t="shared" ca="1" si="26"/>
        <v>0</v>
      </c>
      <c r="S244">
        <f t="shared" ca="1" si="26"/>
        <v>0</v>
      </c>
      <c r="T244" s="32">
        <f t="shared" ca="1" si="23"/>
        <v>0</v>
      </c>
      <c r="U244" s="32">
        <f t="shared" ca="1" si="23"/>
        <v>0</v>
      </c>
      <c r="V244">
        <f t="shared" ca="1" si="23"/>
        <v>0</v>
      </c>
      <c r="W244">
        <f t="shared" ca="1" si="22"/>
        <v>0</v>
      </c>
    </row>
    <row r="245" spans="6:23">
      <c r="F245">
        <f t="shared" ca="1" si="21"/>
        <v>0</v>
      </c>
      <c r="G245">
        <f t="shared" ca="1" si="25"/>
        <v>0</v>
      </c>
      <c r="H245">
        <f t="shared" ca="1" si="25"/>
        <v>0</v>
      </c>
      <c r="I245">
        <f t="shared" ca="1" si="25"/>
        <v>0</v>
      </c>
      <c r="J245">
        <f t="shared" ca="1" si="25"/>
        <v>0</v>
      </c>
      <c r="K245">
        <f t="shared" ca="1" si="25"/>
        <v>0</v>
      </c>
      <c r="L245">
        <f t="shared" ca="1" si="25"/>
        <v>0</v>
      </c>
      <c r="M245" s="32">
        <f t="shared" ca="1" si="25"/>
        <v>0</v>
      </c>
      <c r="N245" s="32">
        <f t="shared" ca="1" si="25"/>
        <v>0</v>
      </c>
      <c r="O245" s="32">
        <f t="shared" ca="1" si="25"/>
        <v>0</v>
      </c>
      <c r="P245">
        <f t="shared" ca="1" si="25"/>
        <v>0</v>
      </c>
      <c r="Q245">
        <f t="shared" ca="1" si="26"/>
        <v>0</v>
      </c>
      <c r="R245" s="32">
        <f t="shared" ca="1" si="26"/>
        <v>0</v>
      </c>
      <c r="S245">
        <f t="shared" ca="1" si="26"/>
        <v>0</v>
      </c>
      <c r="T245" s="32">
        <f t="shared" ca="1" si="23"/>
        <v>0</v>
      </c>
      <c r="U245" s="32">
        <f t="shared" ca="1" si="23"/>
        <v>0</v>
      </c>
      <c r="V245">
        <f t="shared" ca="1" si="23"/>
        <v>0</v>
      </c>
      <c r="W245">
        <f t="shared" ca="1" si="22"/>
        <v>0</v>
      </c>
    </row>
    <row r="246" spans="6:23">
      <c r="F246">
        <f t="shared" ca="1" si="21"/>
        <v>0</v>
      </c>
      <c r="G246">
        <f t="shared" ca="1" si="25"/>
        <v>0</v>
      </c>
      <c r="H246">
        <f t="shared" ca="1" si="25"/>
        <v>0</v>
      </c>
      <c r="I246">
        <f t="shared" ca="1" si="25"/>
        <v>0</v>
      </c>
      <c r="J246">
        <f t="shared" ca="1" si="25"/>
        <v>0</v>
      </c>
      <c r="K246">
        <f t="shared" ca="1" si="25"/>
        <v>0</v>
      </c>
      <c r="L246">
        <f t="shared" ca="1" si="25"/>
        <v>0</v>
      </c>
      <c r="M246" s="32">
        <f t="shared" ca="1" si="25"/>
        <v>0</v>
      </c>
      <c r="N246" s="32">
        <f t="shared" ca="1" si="25"/>
        <v>0</v>
      </c>
      <c r="O246" s="32">
        <f t="shared" ca="1" si="25"/>
        <v>0</v>
      </c>
      <c r="P246">
        <f t="shared" ca="1" si="25"/>
        <v>0</v>
      </c>
      <c r="Q246">
        <f t="shared" ca="1" si="26"/>
        <v>0</v>
      </c>
      <c r="R246" s="32">
        <f t="shared" ca="1" si="26"/>
        <v>0</v>
      </c>
      <c r="S246">
        <f t="shared" ca="1" si="26"/>
        <v>0</v>
      </c>
      <c r="T246" s="32">
        <f t="shared" ca="1" si="23"/>
        <v>0</v>
      </c>
      <c r="U246" s="32">
        <f t="shared" ca="1" si="23"/>
        <v>0</v>
      </c>
      <c r="V246">
        <f t="shared" ca="1" si="23"/>
        <v>0</v>
      </c>
      <c r="W246">
        <f t="shared" ca="1" si="22"/>
        <v>0</v>
      </c>
    </row>
    <row r="247" spans="6:23">
      <c r="F247">
        <f t="shared" ca="1" si="21"/>
        <v>0</v>
      </c>
      <c r="G247">
        <f t="shared" ca="1" si="25"/>
        <v>0</v>
      </c>
      <c r="H247">
        <f t="shared" ca="1" si="25"/>
        <v>0</v>
      </c>
      <c r="I247">
        <f t="shared" ca="1" si="25"/>
        <v>0</v>
      </c>
      <c r="J247">
        <f t="shared" ca="1" si="25"/>
        <v>0</v>
      </c>
      <c r="K247">
        <f t="shared" ca="1" si="25"/>
        <v>0</v>
      </c>
      <c r="L247">
        <f t="shared" ca="1" si="25"/>
        <v>0</v>
      </c>
      <c r="M247" s="32">
        <f t="shared" ca="1" si="25"/>
        <v>0</v>
      </c>
      <c r="N247" s="32">
        <f t="shared" ca="1" si="25"/>
        <v>0</v>
      </c>
      <c r="O247" s="32">
        <f t="shared" ca="1" si="25"/>
        <v>0</v>
      </c>
      <c r="P247">
        <f t="shared" ca="1" si="25"/>
        <v>0</v>
      </c>
      <c r="Q247">
        <f t="shared" ca="1" si="26"/>
        <v>0</v>
      </c>
      <c r="R247" s="32">
        <f t="shared" ca="1" si="26"/>
        <v>0</v>
      </c>
      <c r="S247">
        <f t="shared" ca="1" si="26"/>
        <v>0</v>
      </c>
      <c r="T247" s="32">
        <f t="shared" ca="1" si="23"/>
        <v>0</v>
      </c>
      <c r="U247" s="32">
        <f t="shared" ca="1" si="23"/>
        <v>0</v>
      </c>
      <c r="V247">
        <f t="shared" ca="1" si="23"/>
        <v>0</v>
      </c>
      <c r="W247">
        <f t="shared" ca="1" si="22"/>
        <v>0</v>
      </c>
    </row>
    <row r="248" spans="6:23">
      <c r="F248">
        <f t="shared" ca="1" si="21"/>
        <v>0</v>
      </c>
      <c r="G248">
        <f t="shared" ca="1" si="25"/>
        <v>0</v>
      </c>
      <c r="H248">
        <f t="shared" ca="1" si="25"/>
        <v>0</v>
      </c>
      <c r="I248">
        <f t="shared" ca="1" si="25"/>
        <v>0</v>
      </c>
      <c r="J248">
        <f t="shared" ca="1" si="25"/>
        <v>0</v>
      </c>
      <c r="K248">
        <f t="shared" ca="1" si="25"/>
        <v>0</v>
      </c>
      <c r="L248">
        <f t="shared" ca="1" si="25"/>
        <v>0</v>
      </c>
      <c r="M248" s="32">
        <f t="shared" ca="1" si="25"/>
        <v>0</v>
      </c>
      <c r="N248" s="32">
        <f t="shared" ca="1" si="25"/>
        <v>0</v>
      </c>
      <c r="O248" s="32">
        <f t="shared" ref="G248:P271" ca="1" si="27">OFFSET($A$1,$D$4+COLUMN()-$D$6+$D$2*(ROW()-$D$8),0)</f>
        <v>0</v>
      </c>
      <c r="P248">
        <f t="shared" ca="1" si="27"/>
        <v>0</v>
      </c>
      <c r="Q248">
        <f t="shared" ca="1" si="26"/>
        <v>0</v>
      </c>
      <c r="R248" s="32">
        <f t="shared" ca="1" si="26"/>
        <v>0</v>
      </c>
      <c r="S248">
        <f t="shared" ca="1" si="26"/>
        <v>0</v>
      </c>
      <c r="T248" s="32">
        <f t="shared" ca="1" si="23"/>
        <v>0</v>
      </c>
      <c r="U248" s="32">
        <f t="shared" ca="1" si="23"/>
        <v>0</v>
      </c>
      <c r="V248">
        <f t="shared" ca="1" si="23"/>
        <v>0</v>
      </c>
      <c r="W248">
        <f t="shared" ca="1" si="22"/>
        <v>0</v>
      </c>
    </row>
    <row r="249" spans="6:23">
      <c r="F249">
        <f t="shared" ca="1" si="21"/>
        <v>0</v>
      </c>
      <c r="G249">
        <f t="shared" ca="1" si="27"/>
        <v>0</v>
      </c>
      <c r="H249">
        <f t="shared" ca="1" si="27"/>
        <v>0</v>
      </c>
      <c r="I249">
        <f t="shared" ca="1" si="27"/>
        <v>0</v>
      </c>
      <c r="J249">
        <f t="shared" ca="1" si="27"/>
        <v>0</v>
      </c>
      <c r="K249">
        <f t="shared" ca="1" si="27"/>
        <v>0</v>
      </c>
      <c r="L249">
        <f t="shared" ca="1" si="27"/>
        <v>0</v>
      </c>
      <c r="M249" s="32">
        <f t="shared" ca="1" si="27"/>
        <v>0</v>
      </c>
      <c r="N249" s="32">
        <f t="shared" ca="1" si="27"/>
        <v>0</v>
      </c>
      <c r="O249" s="32">
        <f t="shared" ca="1" si="27"/>
        <v>0</v>
      </c>
      <c r="P249">
        <f t="shared" ca="1" si="27"/>
        <v>0</v>
      </c>
      <c r="Q249">
        <f t="shared" ca="1" si="26"/>
        <v>0</v>
      </c>
      <c r="R249" s="32">
        <f t="shared" ca="1" si="26"/>
        <v>0</v>
      </c>
      <c r="S249">
        <f t="shared" ca="1" si="26"/>
        <v>0</v>
      </c>
      <c r="T249" s="32">
        <f t="shared" ca="1" si="23"/>
        <v>0</v>
      </c>
      <c r="U249" s="32">
        <f t="shared" ca="1" si="23"/>
        <v>0</v>
      </c>
      <c r="V249">
        <f t="shared" ca="1" si="23"/>
        <v>0</v>
      </c>
      <c r="W249">
        <f t="shared" ca="1" si="22"/>
        <v>0</v>
      </c>
    </row>
    <row r="250" spans="6:23">
      <c r="F250">
        <f t="shared" ca="1" si="21"/>
        <v>0</v>
      </c>
      <c r="G250">
        <f t="shared" ca="1" si="27"/>
        <v>0</v>
      </c>
      <c r="H250">
        <f t="shared" ca="1" si="27"/>
        <v>0</v>
      </c>
      <c r="I250">
        <f t="shared" ca="1" si="27"/>
        <v>0</v>
      </c>
      <c r="J250">
        <f t="shared" ca="1" si="27"/>
        <v>0</v>
      </c>
      <c r="K250">
        <f t="shared" ca="1" si="27"/>
        <v>0</v>
      </c>
      <c r="L250">
        <f t="shared" ca="1" si="27"/>
        <v>0</v>
      </c>
      <c r="M250" s="32">
        <f t="shared" ca="1" si="27"/>
        <v>0</v>
      </c>
      <c r="N250" s="32">
        <f t="shared" ca="1" si="27"/>
        <v>0</v>
      </c>
      <c r="O250" s="32">
        <f t="shared" ca="1" si="27"/>
        <v>0</v>
      </c>
      <c r="P250">
        <f t="shared" ca="1" si="27"/>
        <v>0</v>
      </c>
      <c r="Q250">
        <f t="shared" ca="1" si="26"/>
        <v>0</v>
      </c>
      <c r="R250" s="32">
        <f t="shared" ca="1" si="26"/>
        <v>0</v>
      </c>
      <c r="S250">
        <f t="shared" ca="1" si="26"/>
        <v>0</v>
      </c>
      <c r="T250" s="32">
        <f t="shared" ca="1" si="23"/>
        <v>0</v>
      </c>
      <c r="U250" s="32">
        <f t="shared" ca="1" si="23"/>
        <v>0</v>
      </c>
      <c r="V250">
        <f t="shared" ca="1" si="23"/>
        <v>0</v>
      </c>
      <c r="W250">
        <f t="shared" ca="1" si="22"/>
        <v>0</v>
      </c>
    </row>
    <row r="251" spans="6:23">
      <c r="F251">
        <f t="shared" ca="1" si="21"/>
        <v>0</v>
      </c>
      <c r="G251">
        <f t="shared" ca="1" si="27"/>
        <v>0</v>
      </c>
      <c r="H251">
        <f t="shared" ca="1" si="27"/>
        <v>0</v>
      </c>
      <c r="I251">
        <f t="shared" ca="1" si="27"/>
        <v>0</v>
      </c>
      <c r="J251">
        <f t="shared" ca="1" si="27"/>
        <v>0</v>
      </c>
      <c r="K251">
        <f t="shared" ca="1" si="27"/>
        <v>0</v>
      </c>
      <c r="L251">
        <f t="shared" ca="1" si="27"/>
        <v>0</v>
      </c>
      <c r="M251" s="32">
        <f t="shared" ca="1" si="27"/>
        <v>0</v>
      </c>
      <c r="N251" s="32">
        <f t="shared" ca="1" si="27"/>
        <v>0</v>
      </c>
      <c r="O251" s="32">
        <f t="shared" ca="1" si="27"/>
        <v>0</v>
      </c>
      <c r="P251">
        <f t="shared" ca="1" si="27"/>
        <v>0</v>
      </c>
      <c r="Q251">
        <f t="shared" ca="1" si="26"/>
        <v>0</v>
      </c>
      <c r="R251" s="32">
        <f t="shared" ca="1" si="26"/>
        <v>0</v>
      </c>
      <c r="S251">
        <f t="shared" ca="1" si="26"/>
        <v>0</v>
      </c>
      <c r="T251" s="32">
        <f t="shared" ca="1" si="23"/>
        <v>0</v>
      </c>
      <c r="U251" s="32">
        <f t="shared" ca="1" si="23"/>
        <v>0</v>
      </c>
      <c r="V251">
        <f t="shared" ca="1" si="23"/>
        <v>0</v>
      </c>
      <c r="W251">
        <f t="shared" ca="1" si="22"/>
        <v>0</v>
      </c>
    </row>
    <row r="252" spans="6:23">
      <c r="F252">
        <f t="shared" ca="1" si="21"/>
        <v>0</v>
      </c>
      <c r="G252">
        <f t="shared" ca="1" si="27"/>
        <v>0</v>
      </c>
      <c r="H252">
        <f t="shared" ca="1" si="27"/>
        <v>0</v>
      </c>
      <c r="I252">
        <f t="shared" ca="1" si="27"/>
        <v>0</v>
      </c>
      <c r="J252">
        <f t="shared" ca="1" si="27"/>
        <v>0</v>
      </c>
      <c r="K252">
        <f t="shared" ca="1" si="27"/>
        <v>0</v>
      </c>
      <c r="L252">
        <f t="shared" ca="1" si="27"/>
        <v>0</v>
      </c>
      <c r="M252" s="32">
        <f t="shared" ca="1" si="27"/>
        <v>0</v>
      </c>
      <c r="N252" s="32">
        <f t="shared" ca="1" si="27"/>
        <v>0</v>
      </c>
      <c r="O252" s="32">
        <f t="shared" ca="1" si="27"/>
        <v>0</v>
      </c>
      <c r="P252">
        <f t="shared" ca="1" si="27"/>
        <v>0</v>
      </c>
      <c r="Q252">
        <f t="shared" ca="1" si="26"/>
        <v>0</v>
      </c>
      <c r="R252" s="32">
        <f t="shared" ca="1" si="26"/>
        <v>0</v>
      </c>
      <c r="S252">
        <f t="shared" ca="1" si="26"/>
        <v>0</v>
      </c>
      <c r="T252" s="32">
        <f t="shared" ca="1" si="23"/>
        <v>0</v>
      </c>
      <c r="U252" s="32">
        <f t="shared" ca="1" si="23"/>
        <v>0</v>
      </c>
      <c r="V252">
        <f t="shared" ca="1" si="23"/>
        <v>0</v>
      </c>
      <c r="W252">
        <f t="shared" ca="1" si="22"/>
        <v>0</v>
      </c>
    </row>
    <row r="253" spans="6:23">
      <c r="F253">
        <f t="shared" ca="1" si="21"/>
        <v>0</v>
      </c>
      <c r="G253">
        <f t="shared" ca="1" si="27"/>
        <v>0</v>
      </c>
      <c r="H253">
        <f t="shared" ca="1" si="27"/>
        <v>0</v>
      </c>
      <c r="I253">
        <f t="shared" ca="1" si="27"/>
        <v>0</v>
      </c>
      <c r="J253">
        <f t="shared" ca="1" si="27"/>
        <v>0</v>
      </c>
      <c r="K253">
        <f t="shared" ca="1" si="27"/>
        <v>0</v>
      </c>
      <c r="L253">
        <f t="shared" ca="1" si="27"/>
        <v>0</v>
      </c>
      <c r="M253" s="32">
        <f t="shared" ca="1" si="27"/>
        <v>0</v>
      </c>
      <c r="N253" s="32">
        <f t="shared" ca="1" si="27"/>
        <v>0</v>
      </c>
      <c r="O253" s="32">
        <f t="shared" ca="1" si="27"/>
        <v>0</v>
      </c>
      <c r="P253">
        <f t="shared" ca="1" si="27"/>
        <v>0</v>
      </c>
      <c r="Q253">
        <f t="shared" ca="1" si="26"/>
        <v>0</v>
      </c>
      <c r="R253" s="32">
        <f t="shared" ca="1" si="26"/>
        <v>0</v>
      </c>
      <c r="S253">
        <f t="shared" ca="1" si="26"/>
        <v>0</v>
      </c>
      <c r="T253" s="32">
        <f t="shared" ca="1" si="23"/>
        <v>0</v>
      </c>
      <c r="U253" s="32">
        <f t="shared" ca="1" si="23"/>
        <v>0</v>
      </c>
      <c r="V253">
        <f t="shared" ca="1" si="23"/>
        <v>0</v>
      </c>
      <c r="W253">
        <f t="shared" ca="1" si="22"/>
        <v>0</v>
      </c>
    </row>
    <row r="254" spans="6:23">
      <c r="F254">
        <f t="shared" ca="1" si="21"/>
        <v>0</v>
      </c>
      <c r="G254">
        <f t="shared" ca="1" si="27"/>
        <v>0</v>
      </c>
      <c r="H254">
        <f t="shared" ca="1" si="27"/>
        <v>0</v>
      </c>
      <c r="I254">
        <f t="shared" ca="1" si="27"/>
        <v>0</v>
      </c>
      <c r="J254">
        <f t="shared" ca="1" si="27"/>
        <v>0</v>
      </c>
      <c r="K254">
        <f t="shared" ca="1" si="27"/>
        <v>0</v>
      </c>
      <c r="L254">
        <f t="shared" ca="1" si="27"/>
        <v>0</v>
      </c>
      <c r="M254" s="32">
        <f t="shared" ca="1" si="27"/>
        <v>0</v>
      </c>
      <c r="N254" s="32">
        <f t="shared" ca="1" si="27"/>
        <v>0</v>
      </c>
      <c r="O254" s="32">
        <f t="shared" ca="1" si="27"/>
        <v>0</v>
      </c>
      <c r="P254">
        <f t="shared" ca="1" si="27"/>
        <v>0</v>
      </c>
      <c r="Q254">
        <f t="shared" ca="1" si="26"/>
        <v>0</v>
      </c>
      <c r="R254" s="32">
        <f t="shared" ca="1" si="26"/>
        <v>0</v>
      </c>
      <c r="S254">
        <f t="shared" ca="1" si="26"/>
        <v>0</v>
      </c>
      <c r="T254" s="32">
        <f t="shared" ca="1" si="23"/>
        <v>0</v>
      </c>
      <c r="U254" s="32">
        <f t="shared" ca="1" si="23"/>
        <v>0</v>
      </c>
      <c r="V254">
        <f t="shared" ca="1" si="23"/>
        <v>0</v>
      </c>
      <c r="W254">
        <f t="shared" ca="1" si="22"/>
        <v>0</v>
      </c>
    </row>
    <row r="255" spans="6:23">
      <c r="F255">
        <f t="shared" ca="1" si="21"/>
        <v>0</v>
      </c>
      <c r="G255">
        <f t="shared" ca="1" si="27"/>
        <v>0</v>
      </c>
      <c r="H255">
        <f t="shared" ca="1" si="27"/>
        <v>0</v>
      </c>
      <c r="I255">
        <f t="shared" ca="1" si="27"/>
        <v>0</v>
      </c>
      <c r="J255">
        <f t="shared" ca="1" si="27"/>
        <v>0</v>
      </c>
      <c r="K255">
        <f t="shared" ca="1" si="27"/>
        <v>0</v>
      </c>
      <c r="L255">
        <f t="shared" ca="1" si="27"/>
        <v>0</v>
      </c>
      <c r="M255" s="32">
        <f t="shared" ca="1" si="27"/>
        <v>0</v>
      </c>
      <c r="N255" s="32">
        <f t="shared" ca="1" si="27"/>
        <v>0</v>
      </c>
      <c r="O255" s="32">
        <f t="shared" ca="1" si="27"/>
        <v>0</v>
      </c>
      <c r="P255">
        <f t="shared" ca="1" si="27"/>
        <v>0</v>
      </c>
      <c r="Q255">
        <f t="shared" ca="1" si="26"/>
        <v>0</v>
      </c>
      <c r="R255" s="32">
        <f t="shared" ca="1" si="26"/>
        <v>0</v>
      </c>
      <c r="S255">
        <f t="shared" ca="1" si="26"/>
        <v>0</v>
      </c>
      <c r="T255" s="32">
        <f t="shared" ca="1" si="23"/>
        <v>0</v>
      </c>
      <c r="U255" s="32">
        <f t="shared" ca="1" si="23"/>
        <v>0</v>
      </c>
      <c r="V255">
        <f t="shared" ca="1" si="23"/>
        <v>0</v>
      </c>
      <c r="W255">
        <f t="shared" ca="1" si="22"/>
        <v>0</v>
      </c>
    </row>
    <row r="256" spans="6:23">
      <c r="F256">
        <f t="shared" ca="1" si="21"/>
        <v>0</v>
      </c>
      <c r="G256">
        <f t="shared" ca="1" si="27"/>
        <v>0</v>
      </c>
      <c r="H256">
        <f t="shared" ca="1" si="27"/>
        <v>0</v>
      </c>
      <c r="I256">
        <f t="shared" ca="1" si="27"/>
        <v>0</v>
      </c>
      <c r="J256">
        <f t="shared" ca="1" si="27"/>
        <v>0</v>
      </c>
      <c r="K256">
        <f t="shared" ca="1" si="27"/>
        <v>0</v>
      </c>
      <c r="L256">
        <f t="shared" ca="1" si="27"/>
        <v>0</v>
      </c>
      <c r="M256" s="32">
        <f t="shared" ca="1" si="27"/>
        <v>0</v>
      </c>
      <c r="N256" s="32">
        <f t="shared" ca="1" si="27"/>
        <v>0</v>
      </c>
      <c r="O256" s="32">
        <f t="shared" ca="1" si="27"/>
        <v>0</v>
      </c>
      <c r="P256">
        <f t="shared" ca="1" si="27"/>
        <v>0</v>
      </c>
      <c r="Q256">
        <f t="shared" ca="1" si="26"/>
        <v>0</v>
      </c>
      <c r="R256" s="32">
        <f t="shared" ca="1" si="26"/>
        <v>0</v>
      </c>
      <c r="S256">
        <f t="shared" ca="1" si="26"/>
        <v>0</v>
      </c>
      <c r="T256" s="32">
        <f t="shared" ca="1" si="23"/>
        <v>0</v>
      </c>
      <c r="U256" s="32">
        <f t="shared" ca="1" si="23"/>
        <v>0</v>
      </c>
      <c r="V256">
        <f t="shared" ca="1" si="23"/>
        <v>0</v>
      </c>
      <c r="W256">
        <f t="shared" ca="1" si="22"/>
        <v>0</v>
      </c>
    </row>
    <row r="257" spans="6:23">
      <c r="F257">
        <f t="shared" ca="1" si="21"/>
        <v>0</v>
      </c>
      <c r="G257">
        <f t="shared" ca="1" si="27"/>
        <v>0</v>
      </c>
      <c r="H257">
        <f t="shared" ca="1" si="27"/>
        <v>0</v>
      </c>
      <c r="I257">
        <f t="shared" ca="1" si="27"/>
        <v>0</v>
      </c>
      <c r="J257">
        <f t="shared" ca="1" si="27"/>
        <v>0</v>
      </c>
      <c r="K257">
        <f t="shared" ca="1" si="27"/>
        <v>0</v>
      </c>
      <c r="L257">
        <f t="shared" ca="1" si="27"/>
        <v>0</v>
      </c>
      <c r="M257" s="32">
        <f t="shared" ca="1" si="27"/>
        <v>0</v>
      </c>
      <c r="N257" s="32">
        <f t="shared" ca="1" si="27"/>
        <v>0</v>
      </c>
      <c r="O257" s="32">
        <f t="shared" ca="1" si="27"/>
        <v>0</v>
      </c>
      <c r="P257">
        <f t="shared" ca="1" si="27"/>
        <v>0</v>
      </c>
      <c r="Q257">
        <f t="shared" ca="1" si="26"/>
        <v>0</v>
      </c>
      <c r="R257" s="32">
        <f t="shared" ca="1" si="26"/>
        <v>0</v>
      </c>
      <c r="S257">
        <f t="shared" ca="1" si="26"/>
        <v>0</v>
      </c>
      <c r="T257" s="32">
        <f t="shared" ca="1" si="23"/>
        <v>0</v>
      </c>
      <c r="U257" s="32">
        <f t="shared" ca="1" si="23"/>
        <v>0</v>
      </c>
      <c r="V257">
        <f t="shared" ca="1" si="23"/>
        <v>0</v>
      </c>
      <c r="W257">
        <f t="shared" ca="1" si="22"/>
        <v>0</v>
      </c>
    </row>
    <row r="258" spans="6:23">
      <c r="F258">
        <f t="shared" ca="1" si="21"/>
        <v>0</v>
      </c>
      <c r="G258">
        <f t="shared" ca="1" si="27"/>
        <v>0</v>
      </c>
      <c r="H258">
        <f t="shared" ca="1" si="27"/>
        <v>0</v>
      </c>
      <c r="I258">
        <f t="shared" ca="1" si="27"/>
        <v>0</v>
      </c>
      <c r="J258">
        <f t="shared" ca="1" si="27"/>
        <v>0</v>
      </c>
      <c r="K258">
        <f t="shared" ca="1" si="27"/>
        <v>0</v>
      </c>
      <c r="L258">
        <f t="shared" ca="1" si="27"/>
        <v>0</v>
      </c>
      <c r="M258" s="32">
        <f t="shared" ca="1" si="27"/>
        <v>0</v>
      </c>
      <c r="N258" s="32">
        <f t="shared" ca="1" si="27"/>
        <v>0</v>
      </c>
      <c r="O258" s="32">
        <f t="shared" ca="1" si="27"/>
        <v>0</v>
      </c>
      <c r="P258">
        <f t="shared" ca="1" si="27"/>
        <v>0</v>
      </c>
      <c r="Q258">
        <f t="shared" ca="1" si="26"/>
        <v>0</v>
      </c>
      <c r="R258" s="32">
        <f t="shared" ca="1" si="26"/>
        <v>0</v>
      </c>
      <c r="S258">
        <f t="shared" ca="1" si="26"/>
        <v>0</v>
      </c>
      <c r="T258" s="32">
        <f t="shared" ca="1" si="23"/>
        <v>0</v>
      </c>
      <c r="U258" s="32">
        <f t="shared" ca="1" si="23"/>
        <v>0</v>
      </c>
      <c r="V258">
        <f t="shared" ca="1" si="23"/>
        <v>0</v>
      </c>
      <c r="W258">
        <f t="shared" ca="1" si="22"/>
        <v>0</v>
      </c>
    </row>
    <row r="259" spans="6:23">
      <c r="F259">
        <f t="shared" ref="F259:F322" ca="1" si="28">IF(F258="(空白)","(空白)",OFFSET($A$1,$D$4+COLUMN()-$D$6+$D$2*(ROW()-$D$8),0))</f>
        <v>0</v>
      </c>
      <c r="G259">
        <f t="shared" ca="1" si="27"/>
        <v>0</v>
      </c>
      <c r="H259">
        <f t="shared" ca="1" si="27"/>
        <v>0</v>
      </c>
      <c r="I259">
        <f t="shared" ca="1" si="27"/>
        <v>0</v>
      </c>
      <c r="J259">
        <f t="shared" ca="1" si="27"/>
        <v>0</v>
      </c>
      <c r="K259">
        <f t="shared" ca="1" si="27"/>
        <v>0</v>
      </c>
      <c r="L259">
        <f t="shared" ca="1" si="27"/>
        <v>0</v>
      </c>
      <c r="M259" s="32">
        <f t="shared" ca="1" si="27"/>
        <v>0</v>
      </c>
      <c r="N259" s="32">
        <f t="shared" ca="1" si="27"/>
        <v>0</v>
      </c>
      <c r="O259" s="32">
        <f t="shared" ca="1" si="27"/>
        <v>0</v>
      </c>
      <c r="P259">
        <f t="shared" ca="1" si="27"/>
        <v>0</v>
      </c>
      <c r="Q259">
        <f t="shared" ca="1" si="26"/>
        <v>0</v>
      </c>
      <c r="R259" s="32">
        <f t="shared" ca="1" si="26"/>
        <v>0</v>
      </c>
      <c r="S259">
        <f t="shared" ca="1" si="26"/>
        <v>0</v>
      </c>
      <c r="T259" s="32">
        <f t="shared" ca="1" si="23"/>
        <v>0</v>
      </c>
      <c r="U259" s="32">
        <f t="shared" ca="1" si="23"/>
        <v>0</v>
      </c>
      <c r="V259">
        <f t="shared" ca="1" si="23"/>
        <v>0</v>
      </c>
      <c r="W259">
        <f t="shared" ca="1" si="22"/>
        <v>0</v>
      </c>
    </row>
    <row r="260" spans="6:23">
      <c r="F260">
        <f t="shared" ca="1" si="28"/>
        <v>0</v>
      </c>
      <c r="G260">
        <f t="shared" ca="1" si="27"/>
        <v>0</v>
      </c>
      <c r="H260">
        <f t="shared" ca="1" si="27"/>
        <v>0</v>
      </c>
      <c r="I260">
        <f t="shared" ca="1" si="27"/>
        <v>0</v>
      </c>
      <c r="J260">
        <f t="shared" ca="1" si="27"/>
        <v>0</v>
      </c>
      <c r="K260">
        <f t="shared" ca="1" si="27"/>
        <v>0</v>
      </c>
      <c r="L260">
        <f t="shared" ca="1" si="27"/>
        <v>0</v>
      </c>
      <c r="M260" s="32">
        <f t="shared" ca="1" si="27"/>
        <v>0</v>
      </c>
      <c r="N260" s="32">
        <f t="shared" ca="1" si="27"/>
        <v>0</v>
      </c>
      <c r="O260" s="32">
        <f t="shared" ca="1" si="27"/>
        <v>0</v>
      </c>
      <c r="P260">
        <f t="shared" ca="1" si="27"/>
        <v>0</v>
      </c>
      <c r="Q260">
        <f t="shared" ca="1" si="26"/>
        <v>0</v>
      </c>
      <c r="R260" s="32">
        <f t="shared" ca="1" si="26"/>
        <v>0</v>
      </c>
      <c r="S260">
        <f t="shared" ca="1" si="26"/>
        <v>0</v>
      </c>
      <c r="T260" s="32">
        <f t="shared" ca="1" si="23"/>
        <v>0</v>
      </c>
      <c r="U260" s="32">
        <f t="shared" ca="1" si="23"/>
        <v>0</v>
      </c>
      <c r="V260">
        <f t="shared" ca="1" si="23"/>
        <v>0</v>
      </c>
      <c r="W260">
        <f t="shared" ca="1" si="22"/>
        <v>0</v>
      </c>
    </row>
    <row r="261" spans="6:23">
      <c r="F261">
        <f t="shared" ca="1" si="28"/>
        <v>0</v>
      </c>
      <c r="G261">
        <f t="shared" ca="1" si="27"/>
        <v>0</v>
      </c>
      <c r="H261">
        <f t="shared" ca="1" si="27"/>
        <v>0</v>
      </c>
      <c r="I261">
        <f t="shared" ca="1" si="27"/>
        <v>0</v>
      </c>
      <c r="J261">
        <f t="shared" ca="1" si="27"/>
        <v>0</v>
      </c>
      <c r="K261">
        <f t="shared" ca="1" si="27"/>
        <v>0</v>
      </c>
      <c r="L261">
        <f t="shared" ca="1" si="27"/>
        <v>0</v>
      </c>
      <c r="M261" s="32">
        <f t="shared" ca="1" si="27"/>
        <v>0</v>
      </c>
      <c r="N261" s="32">
        <f t="shared" ca="1" si="27"/>
        <v>0</v>
      </c>
      <c r="O261" s="32">
        <f t="shared" ca="1" si="27"/>
        <v>0</v>
      </c>
      <c r="P261">
        <f t="shared" ca="1" si="27"/>
        <v>0</v>
      </c>
      <c r="Q261">
        <f t="shared" ca="1" si="26"/>
        <v>0</v>
      </c>
      <c r="R261" s="32">
        <f t="shared" ca="1" si="26"/>
        <v>0</v>
      </c>
      <c r="S261">
        <f t="shared" ca="1" si="26"/>
        <v>0</v>
      </c>
      <c r="T261" s="32">
        <f t="shared" ca="1" si="23"/>
        <v>0</v>
      </c>
      <c r="U261" s="32">
        <f t="shared" ca="1" si="23"/>
        <v>0</v>
      </c>
      <c r="V261">
        <f t="shared" ca="1" si="23"/>
        <v>0</v>
      </c>
      <c r="W261">
        <f t="shared" ca="1" si="22"/>
        <v>0</v>
      </c>
    </row>
    <row r="262" spans="6:23">
      <c r="F262">
        <f t="shared" ca="1" si="28"/>
        <v>0</v>
      </c>
      <c r="G262">
        <f t="shared" ca="1" si="27"/>
        <v>0</v>
      </c>
      <c r="H262">
        <f t="shared" ca="1" si="27"/>
        <v>0</v>
      </c>
      <c r="I262">
        <f t="shared" ca="1" si="27"/>
        <v>0</v>
      </c>
      <c r="J262">
        <f t="shared" ca="1" si="27"/>
        <v>0</v>
      </c>
      <c r="K262">
        <f t="shared" ca="1" si="27"/>
        <v>0</v>
      </c>
      <c r="L262">
        <f t="shared" ca="1" si="27"/>
        <v>0</v>
      </c>
      <c r="M262" s="32">
        <f t="shared" ca="1" si="27"/>
        <v>0</v>
      </c>
      <c r="N262" s="32">
        <f t="shared" ca="1" si="27"/>
        <v>0</v>
      </c>
      <c r="O262" s="32">
        <f t="shared" ca="1" si="27"/>
        <v>0</v>
      </c>
      <c r="P262">
        <f t="shared" ca="1" si="27"/>
        <v>0</v>
      </c>
      <c r="Q262">
        <f t="shared" ca="1" si="26"/>
        <v>0</v>
      </c>
      <c r="R262" s="32">
        <f t="shared" ca="1" si="26"/>
        <v>0</v>
      </c>
      <c r="S262">
        <f t="shared" ca="1" si="26"/>
        <v>0</v>
      </c>
      <c r="T262" s="32">
        <f t="shared" ca="1" si="23"/>
        <v>0</v>
      </c>
      <c r="U262" s="32">
        <f t="shared" ca="1" si="23"/>
        <v>0</v>
      </c>
      <c r="V262">
        <f t="shared" ca="1" si="23"/>
        <v>0</v>
      </c>
      <c r="W262">
        <f t="shared" ca="1" si="22"/>
        <v>0</v>
      </c>
    </row>
    <row r="263" spans="6:23">
      <c r="F263">
        <f t="shared" ca="1" si="28"/>
        <v>0</v>
      </c>
      <c r="G263">
        <f t="shared" ca="1" si="27"/>
        <v>0</v>
      </c>
      <c r="H263">
        <f t="shared" ca="1" si="27"/>
        <v>0</v>
      </c>
      <c r="I263">
        <f t="shared" ca="1" si="27"/>
        <v>0</v>
      </c>
      <c r="J263">
        <f t="shared" ca="1" si="27"/>
        <v>0</v>
      </c>
      <c r="K263">
        <f t="shared" ca="1" si="27"/>
        <v>0</v>
      </c>
      <c r="L263">
        <f t="shared" ca="1" si="27"/>
        <v>0</v>
      </c>
      <c r="M263" s="32">
        <f t="shared" ca="1" si="27"/>
        <v>0</v>
      </c>
      <c r="N263" s="32">
        <f t="shared" ca="1" si="27"/>
        <v>0</v>
      </c>
      <c r="O263" s="32">
        <f t="shared" ca="1" si="27"/>
        <v>0</v>
      </c>
      <c r="P263">
        <f t="shared" ca="1" si="27"/>
        <v>0</v>
      </c>
      <c r="Q263">
        <f t="shared" ca="1" si="26"/>
        <v>0</v>
      </c>
      <c r="R263" s="32">
        <f t="shared" ca="1" si="26"/>
        <v>0</v>
      </c>
      <c r="S263">
        <f t="shared" ca="1" si="26"/>
        <v>0</v>
      </c>
      <c r="T263" s="32">
        <f t="shared" ca="1" si="23"/>
        <v>0</v>
      </c>
      <c r="U263" s="32">
        <f t="shared" ca="1" si="23"/>
        <v>0</v>
      </c>
      <c r="V263">
        <f t="shared" ca="1" si="23"/>
        <v>0</v>
      </c>
      <c r="W263">
        <f t="shared" ca="1" si="22"/>
        <v>0</v>
      </c>
    </row>
    <row r="264" spans="6:23">
      <c r="F264">
        <f t="shared" ca="1" si="28"/>
        <v>0</v>
      </c>
      <c r="G264">
        <f t="shared" ca="1" si="27"/>
        <v>0</v>
      </c>
      <c r="H264">
        <f t="shared" ca="1" si="27"/>
        <v>0</v>
      </c>
      <c r="I264">
        <f t="shared" ca="1" si="27"/>
        <v>0</v>
      </c>
      <c r="J264">
        <f t="shared" ca="1" si="27"/>
        <v>0</v>
      </c>
      <c r="K264">
        <f t="shared" ca="1" si="27"/>
        <v>0</v>
      </c>
      <c r="L264">
        <f t="shared" ca="1" si="27"/>
        <v>0</v>
      </c>
      <c r="M264" s="32">
        <f t="shared" ca="1" si="27"/>
        <v>0</v>
      </c>
      <c r="N264" s="32">
        <f t="shared" ca="1" si="27"/>
        <v>0</v>
      </c>
      <c r="O264" s="32">
        <f t="shared" ca="1" si="27"/>
        <v>0</v>
      </c>
      <c r="P264">
        <f t="shared" ca="1" si="27"/>
        <v>0</v>
      </c>
      <c r="Q264">
        <f t="shared" ca="1" si="26"/>
        <v>0</v>
      </c>
      <c r="R264" s="32">
        <f t="shared" ca="1" si="26"/>
        <v>0</v>
      </c>
      <c r="S264">
        <f t="shared" ca="1" si="26"/>
        <v>0</v>
      </c>
      <c r="T264" s="32">
        <f t="shared" ca="1" si="23"/>
        <v>0</v>
      </c>
      <c r="U264" s="32">
        <f t="shared" ca="1" si="23"/>
        <v>0</v>
      </c>
      <c r="V264">
        <f t="shared" ca="1" si="23"/>
        <v>0</v>
      </c>
      <c r="W264">
        <f t="shared" ca="1" si="23"/>
        <v>0</v>
      </c>
    </row>
    <row r="265" spans="6:23">
      <c r="F265">
        <f t="shared" ca="1" si="28"/>
        <v>0</v>
      </c>
      <c r="G265">
        <f t="shared" ca="1" si="27"/>
        <v>0</v>
      </c>
      <c r="H265">
        <f t="shared" ca="1" si="27"/>
        <v>0</v>
      </c>
      <c r="I265">
        <f t="shared" ca="1" si="27"/>
        <v>0</v>
      </c>
      <c r="J265">
        <f t="shared" ca="1" si="27"/>
        <v>0</v>
      </c>
      <c r="K265">
        <f t="shared" ca="1" si="27"/>
        <v>0</v>
      </c>
      <c r="L265">
        <f t="shared" ca="1" si="27"/>
        <v>0</v>
      </c>
      <c r="M265" s="32">
        <f t="shared" ca="1" si="27"/>
        <v>0</v>
      </c>
      <c r="N265" s="32">
        <f t="shared" ca="1" si="27"/>
        <v>0</v>
      </c>
      <c r="O265" s="32">
        <f t="shared" ca="1" si="27"/>
        <v>0</v>
      </c>
      <c r="P265">
        <f t="shared" ca="1" si="27"/>
        <v>0</v>
      </c>
      <c r="Q265">
        <f t="shared" ca="1" si="26"/>
        <v>0</v>
      </c>
      <c r="R265" s="32">
        <f t="shared" ca="1" si="26"/>
        <v>0</v>
      </c>
      <c r="S265">
        <f t="shared" ca="1" si="26"/>
        <v>0</v>
      </c>
      <c r="T265" s="32">
        <f t="shared" ca="1" si="26"/>
        <v>0</v>
      </c>
      <c r="U265" s="32">
        <f t="shared" ca="1" si="26"/>
        <v>0</v>
      </c>
      <c r="V265">
        <f t="shared" ca="1" si="26"/>
        <v>0</v>
      </c>
      <c r="W265">
        <f t="shared" ca="1" si="26"/>
        <v>0</v>
      </c>
    </row>
    <row r="266" spans="6:23">
      <c r="F266">
        <f t="shared" ca="1" si="28"/>
        <v>0</v>
      </c>
      <c r="G266">
        <f t="shared" ca="1" si="27"/>
        <v>0</v>
      </c>
      <c r="H266">
        <f t="shared" ca="1" si="27"/>
        <v>0</v>
      </c>
      <c r="I266">
        <f t="shared" ca="1" si="27"/>
        <v>0</v>
      </c>
      <c r="J266">
        <f t="shared" ca="1" si="27"/>
        <v>0</v>
      </c>
      <c r="K266">
        <f t="shared" ca="1" si="27"/>
        <v>0</v>
      </c>
      <c r="L266">
        <f t="shared" ca="1" si="27"/>
        <v>0</v>
      </c>
      <c r="M266" s="32">
        <f t="shared" ca="1" si="27"/>
        <v>0</v>
      </c>
      <c r="N266" s="32">
        <f t="shared" ca="1" si="27"/>
        <v>0</v>
      </c>
      <c r="O266" s="32">
        <f t="shared" ca="1" si="27"/>
        <v>0</v>
      </c>
      <c r="P266">
        <f t="shared" ca="1" si="27"/>
        <v>0</v>
      </c>
      <c r="Q266">
        <f t="shared" ca="1" si="26"/>
        <v>0</v>
      </c>
      <c r="R266" s="32">
        <f t="shared" ca="1" si="26"/>
        <v>0</v>
      </c>
      <c r="S266">
        <f t="shared" ca="1" si="26"/>
        <v>0</v>
      </c>
      <c r="T266" s="32">
        <f t="shared" ca="1" si="26"/>
        <v>0</v>
      </c>
      <c r="U266" s="32">
        <f t="shared" ca="1" si="26"/>
        <v>0</v>
      </c>
      <c r="V266">
        <f t="shared" ca="1" si="26"/>
        <v>0</v>
      </c>
      <c r="W266">
        <f t="shared" ca="1" si="26"/>
        <v>0</v>
      </c>
    </row>
    <row r="267" spans="6:23">
      <c r="F267">
        <f t="shared" ca="1" si="28"/>
        <v>0</v>
      </c>
      <c r="G267">
        <f t="shared" ca="1" si="27"/>
        <v>0</v>
      </c>
      <c r="H267">
        <f t="shared" ca="1" si="27"/>
        <v>0</v>
      </c>
      <c r="I267">
        <f t="shared" ca="1" si="27"/>
        <v>0</v>
      </c>
      <c r="J267">
        <f t="shared" ca="1" si="27"/>
        <v>0</v>
      </c>
      <c r="K267">
        <f t="shared" ca="1" si="27"/>
        <v>0</v>
      </c>
      <c r="L267">
        <f t="shared" ca="1" si="27"/>
        <v>0</v>
      </c>
      <c r="M267" s="32">
        <f t="shared" ca="1" si="27"/>
        <v>0</v>
      </c>
      <c r="N267" s="32">
        <f t="shared" ca="1" si="27"/>
        <v>0</v>
      </c>
      <c r="O267" s="32">
        <f t="shared" ca="1" si="27"/>
        <v>0</v>
      </c>
      <c r="P267">
        <f t="shared" ca="1" si="27"/>
        <v>0</v>
      </c>
      <c r="Q267">
        <f t="shared" ca="1" si="26"/>
        <v>0</v>
      </c>
      <c r="R267" s="32">
        <f t="shared" ca="1" si="26"/>
        <v>0</v>
      </c>
      <c r="S267">
        <f t="shared" ca="1" si="26"/>
        <v>0</v>
      </c>
      <c r="T267" s="32">
        <f t="shared" ca="1" si="26"/>
        <v>0</v>
      </c>
      <c r="U267" s="32">
        <f t="shared" ca="1" si="26"/>
        <v>0</v>
      </c>
      <c r="V267">
        <f t="shared" ca="1" si="26"/>
        <v>0</v>
      </c>
      <c r="W267">
        <f t="shared" ca="1" si="26"/>
        <v>0</v>
      </c>
    </row>
    <row r="268" spans="6:23">
      <c r="F268">
        <f t="shared" ca="1" si="28"/>
        <v>0</v>
      </c>
      <c r="G268">
        <f t="shared" ca="1" si="27"/>
        <v>0</v>
      </c>
      <c r="H268">
        <f t="shared" ca="1" si="27"/>
        <v>0</v>
      </c>
      <c r="I268">
        <f t="shared" ca="1" si="27"/>
        <v>0</v>
      </c>
      <c r="J268">
        <f t="shared" ca="1" si="27"/>
        <v>0</v>
      </c>
      <c r="K268">
        <f t="shared" ca="1" si="27"/>
        <v>0</v>
      </c>
      <c r="L268">
        <f t="shared" ca="1" si="27"/>
        <v>0</v>
      </c>
      <c r="M268" s="32">
        <f t="shared" ca="1" si="27"/>
        <v>0</v>
      </c>
      <c r="N268" s="32">
        <f t="shared" ca="1" si="27"/>
        <v>0</v>
      </c>
      <c r="O268" s="32">
        <f t="shared" ca="1" si="27"/>
        <v>0</v>
      </c>
      <c r="P268">
        <f t="shared" ca="1" si="27"/>
        <v>0</v>
      </c>
      <c r="Q268">
        <f t="shared" ca="1" si="26"/>
        <v>0</v>
      </c>
      <c r="R268" s="32">
        <f t="shared" ca="1" si="26"/>
        <v>0</v>
      </c>
      <c r="S268">
        <f t="shared" ca="1" si="26"/>
        <v>0</v>
      </c>
      <c r="T268" s="32">
        <f t="shared" ca="1" si="26"/>
        <v>0</v>
      </c>
      <c r="U268" s="32">
        <f t="shared" ca="1" si="26"/>
        <v>0</v>
      </c>
      <c r="V268">
        <f t="shared" ca="1" si="26"/>
        <v>0</v>
      </c>
      <c r="W268">
        <f t="shared" ca="1" si="26"/>
        <v>0</v>
      </c>
    </row>
    <row r="269" spans="6:23">
      <c r="F269">
        <f t="shared" ca="1" si="28"/>
        <v>0</v>
      </c>
      <c r="G269">
        <f t="shared" ca="1" si="27"/>
        <v>0</v>
      </c>
      <c r="H269">
        <f t="shared" ca="1" si="27"/>
        <v>0</v>
      </c>
      <c r="I269">
        <f t="shared" ca="1" si="27"/>
        <v>0</v>
      </c>
      <c r="J269">
        <f t="shared" ca="1" si="27"/>
        <v>0</v>
      </c>
      <c r="K269">
        <f t="shared" ca="1" si="27"/>
        <v>0</v>
      </c>
      <c r="L269">
        <f t="shared" ca="1" si="27"/>
        <v>0</v>
      </c>
      <c r="M269" s="32">
        <f t="shared" ca="1" si="27"/>
        <v>0</v>
      </c>
      <c r="N269" s="32">
        <f t="shared" ca="1" si="27"/>
        <v>0</v>
      </c>
      <c r="O269" s="32">
        <f t="shared" ca="1" si="27"/>
        <v>0</v>
      </c>
      <c r="P269">
        <f t="shared" ca="1" si="27"/>
        <v>0</v>
      </c>
      <c r="Q269">
        <f t="shared" ca="1" si="26"/>
        <v>0</v>
      </c>
      <c r="R269" s="32">
        <f t="shared" ca="1" si="26"/>
        <v>0</v>
      </c>
      <c r="S269">
        <f t="shared" ca="1" si="26"/>
        <v>0</v>
      </c>
      <c r="T269" s="32">
        <f t="shared" ca="1" si="26"/>
        <v>0</v>
      </c>
      <c r="U269" s="32">
        <f t="shared" ca="1" si="26"/>
        <v>0</v>
      </c>
      <c r="V269">
        <f t="shared" ca="1" si="26"/>
        <v>0</v>
      </c>
      <c r="W269">
        <f t="shared" ca="1" si="26"/>
        <v>0</v>
      </c>
    </row>
    <row r="270" spans="6:23">
      <c r="F270">
        <f t="shared" ca="1" si="28"/>
        <v>0</v>
      </c>
      <c r="G270">
        <f t="shared" ca="1" si="27"/>
        <v>0</v>
      </c>
      <c r="H270">
        <f t="shared" ca="1" si="27"/>
        <v>0</v>
      </c>
      <c r="I270">
        <f t="shared" ca="1" si="27"/>
        <v>0</v>
      </c>
      <c r="J270">
        <f t="shared" ca="1" si="27"/>
        <v>0</v>
      </c>
      <c r="K270">
        <f t="shared" ca="1" si="27"/>
        <v>0</v>
      </c>
      <c r="L270">
        <f t="shared" ca="1" si="27"/>
        <v>0</v>
      </c>
      <c r="M270" s="32">
        <f t="shared" ca="1" si="27"/>
        <v>0</v>
      </c>
      <c r="N270" s="32">
        <f t="shared" ca="1" si="27"/>
        <v>0</v>
      </c>
      <c r="O270" s="32">
        <f t="shared" ca="1" si="27"/>
        <v>0</v>
      </c>
      <c r="P270">
        <f t="shared" ca="1" si="27"/>
        <v>0</v>
      </c>
      <c r="Q270">
        <f t="shared" ca="1" si="26"/>
        <v>0</v>
      </c>
      <c r="R270" s="32">
        <f t="shared" ca="1" si="26"/>
        <v>0</v>
      </c>
      <c r="S270">
        <f t="shared" ca="1" si="26"/>
        <v>0</v>
      </c>
      <c r="T270" s="32">
        <f t="shared" ca="1" si="26"/>
        <v>0</v>
      </c>
      <c r="U270" s="32">
        <f t="shared" ca="1" si="26"/>
        <v>0</v>
      </c>
      <c r="V270">
        <f t="shared" ca="1" si="26"/>
        <v>0</v>
      </c>
      <c r="W270">
        <f t="shared" ca="1" si="26"/>
        <v>0</v>
      </c>
    </row>
    <row r="271" spans="6:23">
      <c r="F271">
        <f t="shared" ca="1" si="28"/>
        <v>0</v>
      </c>
      <c r="G271">
        <f t="shared" ca="1" si="27"/>
        <v>0</v>
      </c>
      <c r="H271">
        <f t="shared" ca="1" si="27"/>
        <v>0</v>
      </c>
      <c r="I271">
        <f t="shared" ca="1" si="27"/>
        <v>0</v>
      </c>
      <c r="J271">
        <f t="shared" ca="1" si="27"/>
        <v>0</v>
      </c>
      <c r="K271">
        <f t="shared" ca="1" si="27"/>
        <v>0</v>
      </c>
      <c r="L271">
        <f t="shared" ca="1" si="27"/>
        <v>0</v>
      </c>
      <c r="M271" s="32">
        <f t="shared" ca="1" si="27"/>
        <v>0</v>
      </c>
      <c r="N271" s="32">
        <f t="shared" ca="1" si="27"/>
        <v>0</v>
      </c>
      <c r="O271" s="32">
        <f t="shared" ca="1" si="27"/>
        <v>0</v>
      </c>
      <c r="P271">
        <f t="shared" ca="1" si="27"/>
        <v>0</v>
      </c>
      <c r="Q271">
        <f t="shared" ca="1" si="26"/>
        <v>0</v>
      </c>
      <c r="R271" s="32">
        <f t="shared" ca="1" si="26"/>
        <v>0</v>
      </c>
      <c r="S271">
        <f t="shared" ca="1" si="26"/>
        <v>0</v>
      </c>
      <c r="T271" s="32">
        <f t="shared" ca="1" si="26"/>
        <v>0</v>
      </c>
      <c r="U271" s="32">
        <f t="shared" ca="1" si="26"/>
        <v>0</v>
      </c>
      <c r="V271">
        <f t="shared" ca="1" si="26"/>
        <v>0</v>
      </c>
      <c r="W271">
        <f t="shared" ca="1" si="26"/>
        <v>0</v>
      </c>
    </row>
    <row r="272" spans="6:23">
      <c r="F272">
        <f t="shared" ca="1" si="28"/>
        <v>0</v>
      </c>
      <c r="G272">
        <f t="shared" ref="G272:P289" ca="1" si="29">OFFSET($A$1,$D$4+COLUMN()-$D$6+$D$2*(ROW()-$D$8),0)</f>
        <v>0</v>
      </c>
      <c r="H272">
        <f t="shared" ca="1" si="29"/>
        <v>0</v>
      </c>
      <c r="I272">
        <f t="shared" ca="1" si="29"/>
        <v>0</v>
      </c>
      <c r="J272">
        <f t="shared" ca="1" si="29"/>
        <v>0</v>
      </c>
      <c r="K272">
        <f t="shared" ca="1" si="29"/>
        <v>0</v>
      </c>
      <c r="L272">
        <f t="shared" ca="1" si="29"/>
        <v>0</v>
      </c>
      <c r="M272" s="32">
        <f t="shared" ca="1" si="29"/>
        <v>0</v>
      </c>
      <c r="N272" s="32">
        <f t="shared" ca="1" si="29"/>
        <v>0</v>
      </c>
      <c r="O272" s="32">
        <f t="shared" ca="1" si="29"/>
        <v>0</v>
      </c>
      <c r="P272">
        <f t="shared" ca="1" si="29"/>
        <v>0</v>
      </c>
      <c r="Q272">
        <f t="shared" ca="1" si="26"/>
        <v>0</v>
      </c>
      <c r="R272" s="32">
        <f t="shared" ca="1" si="26"/>
        <v>0</v>
      </c>
      <c r="S272">
        <f t="shared" ca="1" si="26"/>
        <v>0</v>
      </c>
      <c r="T272" s="32">
        <f t="shared" ca="1" si="26"/>
        <v>0</v>
      </c>
      <c r="U272" s="32">
        <f t="shared" ca="1" si="26"/>
        <v>0</v>
      </c>
      <c r="V272">
        <f t="shared" ca="1" si="26"/>
        <v>0</v>
      </c>
      <c r="W272">
        <f t="shared" ca="1" si="26"/>
        <v>0</v>
      </c>
    </row>
    <row r="273" spans="6:23">
      <c r="F273">
        <f t="shared" ca="1" si="28"/>
        <v>0</v>
      </c>
      <c r="G273">
        <f t="shared" ca="1" si="29"/>
        <v>0</v>
      </c>
      <c r="H273">
        <f t="shared" ca="1" si="29"/>
        <v>0</v>
      </c>
      <c r="I273">
        <f t="shared" ca="1" si="29"/>
        <v>0</v>
      </c>
      <c r="J273">
        <f t="shared" ca="1" si="29"/>
        <v>0</v>
      </c>
      <c r="K273">
        <f t="shared" ca="1" si="29"/>
        <v>0</v>
      </c>
      <c r="L273">
        <f t="shared" ca="1" si="29"/>
        <v>0</v>
      </c>
      <c r="M273" s="32">
        <f t="shared" ca="1" si="29"/>
        <v>0</v>
      </c>
      <c r="N273" s="32">
        <f t="shared" ca="1" si="29"/>
        <v>0</v>
      </c>
      <c r="O273" s="32">
        <f t="shared" ca="1" si="29"/>
        <v>0</v>
      </c>
      <c r="P273">
        <f t="shared" ca="1" si="29"/>
        <v>0</v>
      </c>
      <c r="Q273">
        <f t="shared" ca="1" si="26"/>
        <v>0</v>
      </c>
      <c r="R273" s="32">
        <f t="shared" ca="1" si="26"/>
        <v>0</v>
      </c>
      <c r="S273">
        <f t="shared" ca="1" si="26"/>
        <v>0</v>
      </c>
      <c r="T273" s="32">
        <f t="shared" ca="1" si="26"/>
        <v>0</v>
      </c>
      <c r="U273" s="32">
        <f t="shared" ca="1" si="26"/>
        <v>0</v>
      </c>
      <c r="V273">
        <f t="shared" ca="1" si="26"/>
        <v>0</v>
      </c>
      <c r="W273">
        <f t="shared" ca="1" si="26"/>
        <v>0</v>
      </c>
    </row>
    <row r="274" spans="6:23">
      <c r="F274">
        <f t="shared" ca="1" si="28"/>
        <v>0</v>
      </c>
      <c r="G274">
        <f t="shared" ca="1" si="29"/>
        <v>0</v>
      </c>
      <c r="H274">
        <f t="shared" ca="1" si="29"/>
        <v>0</v>
      </c>
      <c r="I274">
        <f t="shared" ca="1" si="29"/>
        <v>0</v>
      </c>
      <c r="J274">
        <f t="shared" ca="1" si="29"/>
        <v>0</v>
      </c>
      <c r="K274">
        <f t="shared" ca="1" si="29"/>
        <v>0</v>
      </c>
      <c r="L274">
        <f t="shared" ca="1" si="29"/>
        <v>0</v>
      </c>
      <c r="M274" s="32">
        <f t="shared" ca="1" si="29"/>
        <v>0</v>
      </c>
      <c r="N274" s="32">
        <f t="shared" ca="1" si="29"/>
        <v>0</v>
      </c>
      <c r="O274" s="32">
        <f t="shared" ca="1" si="29"/>
        <v>0</v>
      </c>
      <c r="P274">
        <f t="shared" ca="1" si="29"/>
        <v>0</v>
      </c>
      <c r="Q274">
        <f t="shared" ca="1" si="26"/>
        <v>0</v>
      </c>
      <c r="R274" s="32">
        <f t="shared" ca="1" si="26"/>
        <v>0</v>
      </c>
      <c r="S274">
        <f t="shared" ca="1" si="26"/>
        <v>0</v>
      </c>
      <c r="T274" s="32">
        <f t="shared" ca="1" si="26"/>
        <v>0</v>
      </c>
      <c r="U274" s="32">
        <f t="shared" ca="1" si="26"/>
        <v>0</v>
      </c>
      <c r="V274">
        <f t="shared" ca="1" si="26"/>
        <v>0</v>
      </c>
      <c r="W274">
        <f t="shared" ca="1" si="26"/>
        <v>0</v>
      </c>
    </row>
    <row r="275" spans="6:23">
      <c r="F275">
        <f t="shared" ca="1" si="28"/>
        <v>0</v>
      </c>
      <c r="G275">
        <f t="shared" ca="1" si="29"/>
        <v>0</v>
      </c>
      <c r="H275">
        <f t="shared" ca="1" si="29"/>
        <v>0</v>
      </c>
      <c r="I275">
        <f t="shared" ca="1" si="29"/>
        <v>0</v>
      </c>
      <c r="J275">
        <f t="shared" ca="1" si="29"/>
        <v>0</v>
      </c>
      <c r="K275">
        <f t="shared" ca="1" si="29"/>
        <v>0</v>
      </c>
      <c r="L275">
        <f t="shared" ca="1" si="29"/>
        <v>0</v>
      </c>
      <c r="M275" s="32">
        <f t="shared" ca="1" si="29"/>
        <v>0</v>
      </c>
      <c r="N275" s="32">
        <f t="shared" ca="1" si="29"/>
        <v>0</v>
      </c>
      <c r="O275" s="32">
        <f t="shared" ca="1" si="29"/>
        <v>0</v>
      </c>
      <c r="P275">
        <f t="shared" ca="1" si="29"/>
        <v>0</v>
      </c>
      <c r="Q275">
        <f t="shared" ca="1" si="26"/>
        <v>0</v>
      </c>
      <c r="R275" s="32">
        <f t="shared" ca="1" si="26"/>
        <v>0</v>
      </c>
      <c r="S275">
        <f t="shared" ca="1" si="26"/>
        <v>0</v>
      </c>
      <c r="T275" s="32">
        <f t="shared" ca="1" si="26"/>
        <v>0</v>
      </c>
      <c r="U275" s="32">
        <f t="shared" ca="1" si="26"/>
        <v>0</v>
      </c>
      <c r="V275">
        <f t="shared" ca="1" si="26"/>
        <v>0</v>
      </c>
      <c r="W275">
        <f t="shared" ca="1" si="26"/>
        <v>0</v>
      </c>
    </row>
    <row r="276" spans="6:23">
      <c r="F276">
        <f t="shared" ca="1" si="28"/>
        <v>0</v>
      </c>
      <c r="G276">
        <f t="shared" ca="1" si="29"/>
        <v>0</v>
      </c>
      <c r="H276">
        <f t="shared" ca="1" si="29"/>
        <v>0</v>
      </c>
      <c r="I276">
        <f t="shared" ca="1" si="29"/>
        <v>0</v>
      </c>
      <c r="J276">
        <f t="shared" ca="1" si="29"/>
        <v>0</v>
      </c>
      <c r="K276">
        <f t="shared" ca="1" si="29"/>
        <v>0</v>
      </c>
      <c r="L276">
        <f t="shared" ca="1" si="29"/>
        <v>0</v>
      </c>
      <c r="M276" s="32">
        <f t="shared" ca="1" si="29"/>
        <v>0</v>
      </c>
      <c r="N276" s="32">
        <f t="shared" ca="1" si="29"/>
        <v>0</v>
      </c>
      <c r="O276" s="32">
        <f t="shared" ca="1" si="29"/>
        <v>0</v>
      </c>
      <c r="P276">
        <f t="shared" ca="1" si="29"/>
        <v>0</v>
      </c>
      <c r="Q276">
        <f t="shared" ca="1" si="26"/>
        <v>0</v>
      </c>
      <c r="R276" s="32">
        <f t="shared" ca="1" si="26"/>
        <v>0</v>
      </c>
      <c r="S276">
        <f t="shared" ca="1" si="26"/>
        <v>0</v>
      </c>
      <c r="T276" s="32">
        <f t="shared" ca="1" si="26"/>
        <v>0</v>
      </c>
      <c r="U276" s="32">
        <f t="shared" ca="1" si="26"/>
        <v>0</v>
      </c>
      <c r="V276">
        <f t="shared" ca="1" si="26"/>
        <v>0</v>
      </c>
      <c r="W276">
        <f t="shared" ca="1" si="26"/>
        <v>0</v>
      </c>
    </row>
    <row r="277" spans="6:23">
      <c r="F277">
        <f t="shared" ca="1" si="28"/>
        <v>0</v>
      </c>
      <c r="G277">
        <f t="shared" ca="1" si="29"/>
        <v>0</v>
      </c>
      <c r="H277">
        <f t="shared" ca="1" si="29"/>
        <v>0</v>
      </c>
      <c r="I277">
        <f t="shared" ca="1" si="29"/>
        <v>0</v>
      </c>
      <c r="J277">
        <f t="shared" ca="1" si="29"/>
        <v>0</v>
      </c>
      <c r="K277">
        <f t="shared" ca="1" si="29"/>
        <v>0</v>
      </c>
      <c r="L277">
        <f t="shared" ca="1" si="29"/>
        <v>0</v>
      </c>
      <c r="M277" s="32">
        <f t="shared" ca="1" si="29"/>
        <v>0</v>
      </c>
      <c r="N277" s="32">
        <f t="shared" ca="1" si="29"/>
        <v>0</v>
      </c>
      <c r="O277" s="32">
        <f t="shared" ca="1" si="29"/>
        <v>0</v>
      </c>
      <c r="P277">
        <f t="shared" ca="1" si="29"/>
        <v>0</v>
      </c>
      <c r="Q277">
        <f t="shared" ca="1" si="26"/>
        <v>0</v>
      </c>
      <c r="R277" s="32">
        <f t="shared" ca="1" si="26"/>
        <v>0</v>
      </c>
      <c r="S277">
        <f t="shared" ca="1" si="26"/>
        <v>0</v>
      </c>
      <c r="T277" s="32">
        <f t="shared" ca="1" si="26"/>
        <v>0</v>
      </c>
      <c r="U277" s="32">
        <f t="shared" ca="1" si="26"/>
        <v>0</v>
      </c>
      <c r="V277">
        <f t="shared" ca="1" si="26"/>
        <v>0</v>
      </c>
      <c r="W277">
        <f t="shared" ca="1" si="26"/>
        <v>0</v>
      </c>
    </row>
    <row r="278" spans="6:23">
      <c r="F278">
        <f t="shared" ca="1" si="28"/>
        <v>0</v>
      </c>
      <c r="G278">
        <f t="shared" ca="1" si="29"/>
        <v>0</v>
      </c>
      <c r="H278">
        <f t="shared" ca="1" si="29"/>
        <v>0</v>
      </c>
      <c r="I278">
        <f t="shared" ca="1" si="29"/>
        <v>0</v>
      </c>
      <c r="J278">
        <f t="shared" ca="1" si="29"/>
        <v>0</v>
      </c>
      <c r="K278">
        <f t="shared" ca="1" si="29"/>
        <v>0</v>
      </c>
      <c r="L278">
        <f t="shared" ca="1" si="29"/>
        <v>0</v>
      </c>
      <c r="M278" s="32">
        <f t="shared" ca="1" si="29"/>
        <v>0</v>
      </c>
      <c r="N278" s="32">
        <f t="shared" ca="1" si="29"/>
        <v>0</v>
      </c>
      <c r="O278" s="32">
        <f t="shared" ca="1" si="29"/>
        <v>0</v>
      </c>
      <c r="P278">
        <f t="shared" ca="1" si="29"/>
        <v>0</v>
      </c>
      <c r="Q278">
        <f t="shared" ca="1" si="26"/>
        <v>0</v>
      </c>
      <c r="R278" s="32">
        <f t="shared" ca="1" si="26"/>
        <v>0</v>
      </c>
      <c r="S278">
        <f t="shared" ca="1" si="26"/>
        <v>0</v>
      </c>
      <c r="T278" s="32">
        <f t="shared" ca="1" si="26"/>
        <v>0</v>
      </c>
      <c r="U278" s="32">
        <f t="shared" ca="1" si="26"/>
        <v>0</v>
      </c>
      <c r="V278">
        <f t="shared" ca="1" si="26"/>
        <v>0</v>
      </c>
      <c r="W278">
        <f t="shared" ca="1" si="26"/>
        <v>0</v>
      </c>
    </row>
    <row r="279" spans="6:23">
      <c r="F279">
        <f t="shared" ca="1" si="28"/>
        <v>0</v>
      </c>
      <c r="G279">
        <f t="shared" ca="1" si="29"/>
        <v>0</v>
      </c>
      <c r="H279">
        <f t="shared" ca="1" si="29"/>
        <v>0</v>
      </c>
      <c r="I279">
        <f t="shared" ca="1" si="29"/>
        <v>0</v>
      </c>
      <c r="J279">
        <f t="shared" ca="1" si="29"/>
        <v>0</v>
      </c>
      <c r="K279">
        <f t="shared" ca="1" si="29"/>
        <v>0</v>
      </c>
      <c r="L279">
        <f t="shared" ca="1" si="29"/>
        <v>0</v>
      </c>
      <c r="M279" s="32">
        <f t="shared" ca="1" si="29"/>
        <v>0</v>
      </c>
      <c r="N279" s="32">
        <f t="shared" ca="1" si="29"/>
        <v>0</v>
      </c>
      <c r="O279" s="32">
        <f t="shared" ca="1" si="29"/>
        <v>0</v>
      </c>
      <c r="P279">
        <f t="shared" ca="1" si="29"/>
        <v>0</v>
      </c>
      <c r="Q279">
        <f t="shared" ca="1" si="26"/>
        <v>0</v>
      </c>
      <c r="R279" s="32">
        <f t="shared" ca="1" si="26"/>
        <v>0</v>
      </c>
      <c r="S279">
        <f t="shared" ca="1" si="26"/>
        <v>0</v>
      </c>
      <c r="T279" s="32">
        <f t="shared" ca="1" si="26"/>
        <v>0</v>
      </c>
      <c r="U279" s="32">
        <f t="shared" ca="1" si="26"/>
        <v>0</v>
      </c>
      <c r="V279">
        <f t="shared" ca="1" si="26"/>
        <v>0</v>
      </c>
      <c r="W279">
        <f t="shared" ca="1" si="26"/>
        <v>0</v>
      </c>
    </row>
    <row r="280" spans="6:23">
      <c r="F280">
        <f t="shared" ca="1" si="28"/>
        <v>0</v>
      </c>
      <c r="G280">
        <f t="shared" ca="1" si="29"/>
        <v>0</v>
      </c>
      <c r="H280">
        <f t="shared" ca="1" si="29"/>
        <v>0</v>
      </c>
      <c r="I280">
        <f t="shared" ca="1" si="29"/>
        <v>0</v>
      </c>
      <c r="J280">
        <f t="shared" ca="1" si="29"/>
        <v>0</v>
      </c>
      <c r="K280">
        <f t="shared" ca="1" si="29"/>
        <v>0</v>
      </c>
      <c r="L280">
        <f t="shared" ca="1" si="29"/>
        <v>0</v>
      </c>
      <c r="M280" s="32">
        <f t="shared" ca="1" si="29"/>
        <v>0</v>
      </c>
      <c r="N280" s="32">
        <f t="shared" ca="1" si="29"/>
        <v>0</v>
      </c>
      <c r="O280" s="32">
        <f t="shared" ca="1" si="29"/>
        <v>0</v>
      </c>
      <c r="P280">
        <f t="shared" ca="1" si="29"/>
        <v>0</v>
      </c>
      <c r="Q280">
        <f t="shared" ca="1" si="26"/>
        <v>0</v>
      </c>
      <c r="R280" s="32">
        <f t="shared" ca="1" si="26"/>
        <v>0</v>
      </c>
      <c r="S280">
        <f t="shared" ca="1" si="26"/>
        <v>0</v>
      </c>
      <c r="T280" s="32">
        <f t="shared" ca="1" si="26"/>
        <v>0</v>
      </c>
      <c r="U280" s="32">
        <f t="shared" ca="1" si="26"/>
        <v>0</v>
      </c>
      <c r="V280">
        <f t="shared" ca="1" si="26"/>
        <v>0</v>
      </c>
      <c r="W280">
        <f t="shared" ref="W280:W343" ca="1" si="30">OFFSET($A$1,$D$4+COLUMN()-$D$6+$D$2*(ROW()-$D$8),0)</f>
        <v>0</v>
      </c>
    </row>
    <row r="281" spans="6:23">
      <c r="F281">
        <f t="shared" ca="1" si="28"/>
        <v>0</v>
      </c>
      <c r="G281">
        <f t="shared" ca="1" si="29"/>
        <v>0</v>
      </c>
      <c r="H281">
        <f t="shared" ca="1" si="29"/>
        <v>0</v>
      </c>
      <c r="I281">
        <f t="shared" ca="1" si="29"/>
        <v>0</v>
      </c>
      <c r="J281">
        <f t="shared" ca="1" si="29"/>
        <v>0</v>
      </c>
      <c r="K281">
        <f t="shared" ca="1" si="29"/>
        <v>0</v>
      </c>
      <c r="L281">
        <f t="shared" ca="1" si="29"/>
        <v>0</v>
      </c>
      <c r="M281" s="32">
        <f t="shared" ca="1" si="29"/>
        <v>0</v>
      </c>
      <c r="N281" s="32">
        <f t="shared" ca="1" si="29"/>
        <v>0</v>
      </c>
      <c r="O281" s="32">
        <f t="shared" ca="1" si="29"/>
        <v>0</v>
      </c>
      <c r="P281">
        <f t="shared" ca="1" si="29"/>
        <v>0</v>
      </c>
      <c r="Q281">
        <f t="shared" ca="1" si="26"/>
        <v>0</v>
      </c>
      <c r="R281" s="32">
        <f t="shared" ca="1" si="26"/>
        <v>0</v>
      </c>
      <c r="S281">
        <f t="shared" ca="1" si="26"/>
        <v>0</v>
      </c>
      <c r="T281" s="32">
        <f t="shared" ref="T281:W344" ca="1" si="31">OFFSET($A$1,$D$4+COLUMN()-$D$6+$D$2*(ROW()-$D$8),0)</f>
        <v>0</v>
      </c>
      <c r="U281" s="32">
        <f t="shared" ca="1" si="31"/>
        <v>0</v>
      </c>
      <c r="V281">
        <f t="shared" ca="1" si="31"/>
        <v>0</v>
      </c>
      <c r="W281">
        <f t="shared" ca="1" si="30"/>
        <v>0</v>
      </c>
    </row>
    <row r="282" spans="6:23">
      <c r="F282">
        <f t="shared" ca="1" si="28"/>
        <v>0</v>
      </c>
      <c r="G282">
        <f t="shared" ca="1" si="29"/>
        <v>0</v>
      </c>
      <c r="H282">
        <f t="shared" ca="1" si="29"/>
        <v>0</v>
      </c>
      <c r="I282">
        <f t="shared" ca="1" si="29"/>
        <v>0</v>
      </c>
      <c r="J282">
        <f t="shared" ca="1" si="29"/>
        <v>0</v>
      </c>
      <c r="K282">
        <f t="shared" ca="1" si="29"/>
        <v>0</v>
      </c>
      <c r="L282">
        <f t="shared" ca="1" si="29"/>
        <v>0</v>
      </c>
      <c r="M282" s="32">
        <f t="shared" ca="1" si="29"/>
        <v>0</v>
      </c>
      <c r="N282" s="32">
        <f t="shared" ca="1" si="29"/>
        <v>0</v>
      </c>
      <c r="O282" s="32">
        <f t="shared" ca="1" si="29"/>
        <v>0</v>
      </c>
      <c r="P282">
        <f t="shared" ca="1" si="29"/>
        <v>0</v>
      </c>
      <c r="Q282">
        <f t="shared" ca="1" si="26"/>
        <v>0</v>
      </c>
      <c r="R282" s="32">
        <f t="shared" ca="1" si="26"/>
        <v>0</v>
      </c>
      <c r="S282">
        <f t="shared" ca="1" si="26"/>
        <v>0</v>
      </c>
      <c r="T282" s="32">
        <f t="shared" ca="1" si="31"/>
        <v>0</v>
      </c>
      <c r="U282" s="32">
        <f t="shared" ca="1" si="31"/>
        <v>0</v>
      </c>
      <c r="V282">
        <f t="shared" ca="1" si="31"/>
        <v>0</v>
      </c>
      <c r="W282">
        <f t="shared" ca="1" si="30"/>
        <v>0</v>
      </c>
    </row>
    <row r="283" spans="6:23">
      <c r="F283">
        <f t="shared" ca="1" si="28"/>
        <v>0</v>
      </c>
      <c r="G283">
        <f t="shared" ca="1" si="29"/>
        <v>0</v>
      </c>
      <c r="H283">
        <f t="shared" ca="1" si="29"/>
        <v>0</v>
      </c>
      <c r="I283">
        <f t="shared" ca="1" si="29"/>
        <v>0</v>
      </c>
      <c r="J283">
        <f t="shared" ca="1" si="29"/>
        <v>0</v>
      </c>
      <c r="K283">
        <f t="shared" ca="1" si="29"/>
        <v>0</v>
      </c>
      <c r="L283">
        <f t="shared" ca="1" si="29"/>
        <v>0</v>
      </c>
      <c r="M283" s="32">
        <f t="shared" ca="1" si="29"/>
        <v>0</v>
      </c>
      <c r="N283" s="32">
        <f t="shared" ca="1" si="29"/>
        <v>0</v>
      </c>
      <c r="O283" s="32">
        <f t="shared" ca="1" si="29"/>
        <v>0</v>
      </c>
      <c r="P283">
        <f t="shared" ca="1" si="29"/>
        <v>0</v>
      </c>
      <c r="Q283">
        <f t="shared" ca="1" si="26"/>
        <v>0</v>
      </c>
      <c r="R283" s="32">
        <f t="shared" ca="1" si="26"/>
        <v>0</v>
      </c>
      <c r="S283">
        <f t="shared" ca="1" si="26"/>
        <v>0</v>
      </c>
      <c r="T283" s="32">
        <f t="shared" ca="1" si="31"/>
        <v>0</v>
      </c>
      <c r="U283" s="32">
        <f t="shared" ca="1" si="31"/>
        <v>0</v>
      </c>
      <c r="V283">
        <f t="shared" ca="1" si="31"/>
        <v>0</v>
      </c>
      <c r="W283">
        <f t="shared" ca="1" si="30"/>
        <v>0</v>
      </c>
    </row>
    <row r="284" spans="6:23">
      <c r="F284">
        <f t="shared" ca="1" si="28"/>
        <v>0</v>
      </c>
      <c r="G284">
        <f t="shared" ca="1" si="29"/>
        <v>0</v>
      </c>
      <c r="H284">
        <f t="shared" ca="1" si="29"/>
        <v>0</v>
      </c>
      <c r="I284">
        <f t="shared" ca="1" si="29"/>
        <v>0</v>
      </c>
      <c r="J284">
        <f t="shared" ca="1" si="29"/>
        <v>0</v>
      </c>
      <c r="K284">
        <f t="shared" ca="1" si="29"/>
        <v>0</v>
      </c>
      <c r="L284">
        <f t="shared" ca="1" si="29"/>
        <v>0</v>
      </c>
      <c r="M284" s="32">
        <f t="shared" ca="1" si="29"/>
        <v>0</v>
      </c>
      <c r="N284" s="32">
        <f t="shared" ca="1" si="29"/>
        <v>0</v>
      </c>
      <c r="O284" s="32">
        <f t="shared" ca="1" si="29"/>
        <v>0</v>
      </c>
      <c r="P284">
        <f t="shared" ca="1" si="29"/>
        <v>0</v>
      </c>
      <c r="Q284">
        <f t="shared" ca="1" si="26"/>
        <v>0</v>
      </c>
      <c r="R284" s="32">
        <f t="shared" ca="1" si="26"/>
        <v>0</v>
      </c>
      <c r="S284">
        <f t="shared" ca="1" si="26"/>
        <v>0</v>
      </c>
      <c r="T284" s="32">
        <f t="shared" ca="1" si="31"/>
        <v>0</v>
      </c>
      <c r="U284" s="32">
        <f t="shared" ca="1" si="31"/>
        <v>0</v>
      </c>
      <c r="V284">
        <f t="shared" ca="1" si="31"/>
        <v>0</v>
      </c>
      <c r="W284">
        <f t="shared" ca="1" si="30"/>
        <v>0</v>
      </c>
    </row>
    <row r="285" spans="6:23">
      <c r="F285">
        <f t="shared" ca="1" si="28"/>
        <v>0</v>
      </c>
      <c r="G285">
        <f t="shared" ca="1" si="29"/>
        <v>0</v>
      </c>
      <c r="H285">
        <f t="shared" ca="1" si="29"/>
        <v>0</v>
      </c>
      <c r="I285">
        <f t="shared" ca="1" si="29"/>
        <v>0</v>
      </c>
      <c r="J285">
        <f t="shared" ca="1" si="29"/>
        <v>0</v>
      </c>
      <c r="K285">
        <f t="shared" ca="1" si="29"/>
        <v>0</v>
      </c>
      <c r="L285">
        <f t="shared" ca="1" si="29"/>
        <v>0</v>
      </c>
      <c r="M285" s="32">
        <f t="shared" ca="1" si="29"/>
        <v>0</v>
      </c>
      <c r="N285" s="32">
        <f t="shared" ca="1" si="29"/>
        <v>0</v>
      </c>
      <c r="O285" s="32">
        <f t="shared" ca="1" si="29"/>
        <v>0</v>
      </c>
      <c r="P285">
        <f t="shared" ca="1" si="29"/>
        <v>0</v>
      </c>
      <c r="Q285">
        <f t="shared" ca="1" si="26"/>
        <v>0</v>
      </c>
      <c r="R285" s="32">
        <f t="shared" ca="1" si="26"/>
        <v>0</v>
      </c>
      <c r="S285">
        <f t="shared" ca="1" si="26"/>
        <v>0</v>
      </c>
      <c r="T285" s="32">
        <f t="shared" ca="1" si="31"/>
        <v>0</v>
      </c>
      <c r="U285" s="32">
        <f t="shared" ca="1" si="31"/>
        <v>0</v>
      </c>
      <c r="V285">
        <f t="shared" ca="1" si="31"/>
        <v>0</v>
      </c>
      <c r="W285">
        <f t="shared" ca="1" si="30"/>
        <v>0</v>
      </c>
    </row>
    <row r="286" spans="6:23">
      <c r="F286">
        <f t="shared" ca="1" si="28"/>
        <v>0</v>
      </c>
      <c r="G286">
        <f t="shared" ca="1" si="29"/>
        <v>0</v>
      </c>
      <c r="H286">
        <f t="shared" ca="1" si="29"/>
        <v>0</v>
      </c>
      <c r="I286">
        <f t="shared" ca="1" si="29"/>
        <v>0</v>
      </c>
      <c r="J286">
        <f t="shared" ca="1" si="29"/>
        <v>0</v>
      </c>
      <c r="K286">
        <f t="shared" ca="1" si="29"/>
        <v>0</v>
      </c>
      <c r="L286">
        <f t="shared" ca="1" si="29"/>
        <v>0</v>
      </c>
      <c r="M286" s="32">
        <f t="shared" ca="1" si="29"/>
        <v>0</v>
      </c>
      <c r="N286" s="32">
        <f t="shared" ca="1" si="29"/>
        <v>0</v>
      </c>
      <c r="O286" s="32">
        <f t="shared" ca="1" si="29"/>
        <v>0</v>
      </c>
      <c r="P286">
        <f t="shared" ca="1" si="29"/>
        <v>0</v>
      </c>
      <c r="Q286">
        <f t="shared" ca="1" si="26"/>
        <v>0</v>
      </c>
      <c r="R286" s="32">
        <f t="shared" ca="1" si="26"/>
        <v>0</v>
      </c>
      <c r="S286">
        <f t="shared" ca="1" si="26"/>
        <v>0</v>
      </c>
      <c r="T286" s="32">
        <f t="shared" ca="1" si="31"/>
        <v>0</v>
      </c>
      <c r="U286" s="32">
        <f t="shared" ca="1" si="31"/>
        <v>0</v>
      </c>
      <c r="V286">
        <f t="shared" ca="1" si="31"/>
        <v>0</v>
      </c>
      <c r="W286">
        <f t="shared" ca="1" si="30"/>
        <v>0</v>
      </c>
    </row>
    <row r="287" spans="6:23">
      <c r="F287">
        <f t="shared" ca="1" si="28"/>
        <v>0</v>
      </c>
      <c r="G287">
        <f t="shared" ca="1" si="29"/>
        <v>0</v>
      </c>
      <c r="H287">
        <f t="shared" ca="1" si="29"/>
        <v>0</v>
      </c>
      <c r="I287">
        <f t="shared" ca="1" si="29"/>
        <v>0</v>
      </c>
      <c r="J287">
        <f t="shared" ca="1" si="29"/>
        <v>0</v>
      </c>
      <c r="K287">
        <f t="shared" ca="1" si="29"/>
        <v>0</v>
      </c>
      <c r="L287">
        <f t="shared" ca="1" si="29"/>
        <v>0</v>
      </c>
      <c r="M287" s="32">
        <f t="shared" ca="1" si="29"/>
        <v>0</v>
      </c>
      <c r="N287" s="32">
        <f t="shared" ca="1" si="29"/>
        <v>0</v>
      </c>
      <c r="O287" s="32">
        <f t="shared" ca="1" si="29"/>
        <v>0</v>
      </c>
      <c r="P287">
        <f t="shared" ca="1" si="29"/>
        <v>0</v>
      </c>
      <c r="Q287">
        <f t="shared" ca="1" si="26"/>
        <v>0</v>
      </c>
      <c r="R287" s="32">
        <f t="shared" ca="1" si="26"/>
        <v>0</v>
      </c>
      <c r="S287">
        <f t="shared" ca="1" si="26"/>
        <v>0</v>
      </c>
      <c r="T287" s="32">
        <f t="shared" ca="1" si="31"/>
        <v>0</v>
      </c>
      <c r="U287" s="32">
        <f t="shared" ca="1" si="31"/>
        <v>0</v>
      </c>
      <c r="V287">
        <f t="shared" ca="1" si="31"/>
        <v>0</v>
      </c>
      <c r="W287">
        <f t="shared" ca="1" si="30"/>
        <v>0</v>
      </c>
    </row>
    <row r="288" spans="6:23">
      <c r="F288">
        <f t="shared" ca="1" si="28"/>
        <v>0</v>
      </c>
      <c r="G288">
        <f t="shared" ca="1" si="29"/>
        <v>0</v>
      </c>
      <c r="H288">
        <f t="shared" ca="1" si="29"/>
        <v>0</v>
      </c>
      <c r="I288">
        <f t="shared" ca="1" si="29"/>
        <v>0</v>
      </c>
      <c r="J288">
        <f t="shared" ca="1" si="29"/>
        <v>0</v>
      </c>
      <c r="K288">
        <f t="shared" ca="1" si="29"/>
        <v>0</v>
      </c>
      <c r="L288">
        <f t="shared" ca="1" si="29"/>
        <v>0</v>
      </c>
      <c r="M288" s="32">
        <f t="shared" ca="1" si="29"/>
        <v>0</v>
      </c>
      <c r="N288" s="32">
        <f t="shared" ca="1" si="29"/>
        <v>0</v>
      </c>
      <c r="O288" s="32">
        <f t="shared" ca="1" si="29"/>
        <v>0</v>
      </c>
      <c r="P288">
        <f t="shared" ca="1" si="29"/>
        <v>0</v>
      </c>
      <c r="Q288">
        <f t="shared" ca="1" si="26"/>
        <v>0</v>
      </c>
      <c r="R288" s="32">
        <f t="shared" ca="1" si="26"/>
        <v>0</v>
      </c>
      <c r="S288">
        <f t="shared" ca="1" si="26"/>
        <v>0</v>
      </c>
      <c r="T288" s="32">
        <f t="shared" ca="1" si="31"/>
        <v>0</v>
      </c>
      <c r="U288" s="32">
        <f t="shared" ca="1" si="31"/>
        <v>0</v>
      </c>
      <c r="V288">
        <f t="shared" ca="1" si="31"/>
        <v>0</v>
      </c>
      <c r="W288">
        <f t="shared" ca="1" si="30"/>
        <v>0</v>
      </c>
    </row>
    <row r="289" spans="6:23">
      <c r="F289">
        <f t="shared" ca="1" si="28"/>
        <v>0</v>
      </c>
      <c r="G289">
        <f t="shared" ca="1" si="29"/>
        <v>0</v>
      </c>
      <c r="H289">
        <f t="shared" ca="1" si="29"/>
        <v>0</v>
      </c>
      <c r="I289">
        <f t="shared" ca="1" si="29"/>
        <v>0</v>
      </c>
      <c r="J289">
        <f t="shared" ca="1" si="29"/>
        <v>0</v>
      </c>
      <c r="K289">
        <f t="shared" ca="1" si="29"/>
        <v>0</v>
      </c>
      <c r="L289">
        <f t="shared" ca="1" si="29"/>
        <v>0</v>
      </c>
      <c r="M289" s="32">
        <f t="shared" ca="1" si="29"/>
        <v>0</v>
      </c>
      <c r="N289" s="32">
        <f t="shared" ca="1" si="29"/>
        <v>0</v>
      </c>
      <c r="O289" s="32">
        <f t="shared" ca="1" si="29"/>
        <v>0</v>
      </c>
      <c r="P289">
        <f t="shared" ca="1" si="29"/>
        <v>0</v>
      </c>
      <c r="Q289">
        <f t="shared" ca="1" si="26"/>
        <v>0</v>
      </c>
      <c r="R289" s="32">
        <f t="shared" ca="1" si="26"/>
        <v>0</v>
      </c>
      <c r="S289">
        <f t="shared" ca="1" si="26"/>
        <v>0</v>
      </c>
      <c r="T289" s="32">
        <f t="shared" ca="1" si="31"/>
        <v>0</v>
      </c>
      <c r="U289" s="32">
        <f t="shared" ca="1" si="31"/>
        <v>0</v>
      </c>
      <c r="V289">
        <f t="shared" ca="1" si="31"/>
        <v>0</v>
      </c>
      <c r="W289">
        <f t="shared" ca="1" si="30"/>
        <v>0</v>
      </c>
    </row>
    <row r="290" spans="6:23">
      <c r="F290">
        <f t="shared" ca="1" si="28"/>
        <v>0</v>
      </c>
      <c r="G290">
        <f t="shared" ref="G290:S305" ca="1" si="32">OFFSET($A$1,$D$4+COLUMN()-$D$6+$D$2*(ROW()-$D$8),0)</f>
        <v>0</v>
      </c>
      <c r="H290">
        <f t="shared" ca="1" si="32"/>
        <v>0</v>
      </c>
      <c r="I290">
        <f t="shared" ca="1" si="32"/>
        <v>0</v>
      </c>
      <c r="J290">
        <f t="shared" ca="1" si="32"/>
        <v>0</v>
      </c>
      <c r="K290">
        <f t="shared" ca="1" si="32"/>
        <v>0</v>
      </c>
      <c r="L290">
        <f t="shared" ca="1" si="32"/>
        <v>0</v>
      </c>
      <c r="M290" s="32">
        <f t="shared" ca="1" si="32"/>
        <v>0</v>
      </c>
      <c r="N290" s="32">
        <f t="shared" ca="1" si="32"/>
        <v>0</v>
      </c>
      <c r="O290" s="32">
        <f t="shared" ca="1" si="32"/>
        <v>0</v>
      </c>
      <c r="P290">
        <f t="shared" ca="1" si="32"/>
        <v>0</v>
      </c>
      <c r="Q290">
        <f t="shared" ca="1" si="26"/>
        <v>0</v>
      </c>
      <c r="R290" s="32">
        <f t="shared" ca="1" si="26"/>
        <v>0</v>
      </c>
      <c r="S290">
        <f t="shared" ca="1" si="26"/>
        <v>0</v>
      </c>
      <c r="T290" s="32">
        <f t="shared" ca="1" si="31"/>
        <v>0</v>
      </c>
      <c r="U290" s="32">
        <f t="shared" ca="1" si="31"/>
        <v>0</v>
      </c>
      <c r="V290">
        <f t="shared" ca="1" si="31"/>
        <v>0</v>
      </c>
      <c r="W290">
        <f t="shared" ca="1" si="30"/>
        <v>0</v>
      </c>
    </row>
    <row r="291" spans="6:23">
      <c r="F291">
        <f t="shared" ca="1" si="28"/>
        <v>0</v>
      </c>
      <c r="G291">
        <f t="shared" ca="1" si="32"/>
        <v>0</v>
      </c>
      <c r="H291">
        <f t="shared" ca="1" si="32"/>
        <v>0</v>
      </c>
      <c r="I291">
        <f t="shared" ca="1" si="32"/>
        <v>0</v>
      </c>
      <c r="J291">
        <f t="shared" ca="1" si="32"/>
        <v>0</v>
      </c>
      <c r="K291">
        <f t="shared" ca="1" si="32"/>
        <v>0</v>
      </c>
      <c r="L291">
        <f t="shared" ca="1" si="32"/>
        <v>0</v>
      </c>
      <c r="M291" s="32">
        <f t="shared" ca="1" si="32"/>
        <v>0</v>
      </c>
      <c r="N291" s="32">
        <f t="shared" ca="1" si="32"/>
        <v>0</v>
      </c>
      <c r="O291" s="32">
        <f t="shared" ca="1" si="32"/>
        <v>0</v>
      </c>
      <c r="P291">
        <f t="shared" ca="1" si="32"/>
        <v>0</v>
      </c>
      <c r="Q291">
        <f t="shared" ca="1" si="26"/>
        <v>0</v>
      </c>
      <c r="R291" s="32">
        <f t="shared" ca="1" si="26"/>
        <v>0</v>
      </c>
      <c r="S291">
        <f t="shared" ca="1" si="26"/>
        <v>0</v>
      </c>
      <c r="T291" s="32">
        <f t="shared" ca="1" si="31"/>
        <v>0</v>
      </c>
      <c r="U291" s="32">
        <f t="shared" ca="1" si="31"/>
        <v>0</v>
      </c>
      <c r="V291">
        <f t="shared" ca="1" si="31"/>
        <v>0</v>
      </c>
      <c r="W291">
        <f t="shared" ca="1" si="30"/>
        <v>0</v>
      </c>
    </row>
    <row r="292" spans="6:23">
      <c r="F292">
        <f t="shared" ca="1" si="28"/>
        <v>0</v>
      </c>
      <c r="G292">
        <f t="shared" ca="1" si="32"/>
        <v>0</v>
      </c>
      <c r="H292">
        <f t="shared" ca="1" si="32"/>
        <v>0</v>
      </c>
      <c r="I292">
        <f t="shared" ca="1" si="32"/>
        <v>0</v>
      </c>
      <c r="J292">
        <f t="shared" ca="1" si="32"/>
        <v>0</v>
      </c>
      <c r="K292">
        <f t="shared" ca="1" si="32"/>
        <v>0</v>
      </c>
      <c r="L292">
        <f t="shared" ca="1" si="32"/>
        <v>0</v>
      </c>
      <c r="M292" s="32">
        <f t="shared" ca="1" si="32"/>
        <v>0</v>
      </c>
      <c r="N292" s="32">
        <f t="shared" ca="1" si="32"/>
        <v>0</v>
      </c>
      <c r="O292" s="32">
        <f t="shared" ca="1" si="32"/>
        <v>0</v>
      </c>
      <c r="P292">
        <f t="shared" ca="1" si="32"/>
        <v>0</v>
      </c>
      <c r="Q292">
        <f t="shared" ca="1" si="26"/>
        <v>0</v>
      </c>
      <c r="R292" s="32">
        <f t="shared" ca="1" si="26"/>
        <v>0</v>
      </c>
      <c r="S292">
        <f t="shared" ca="1" si="26"/>
        <v>0</v>
      </c>
      <c r="T292" s="32">
        <f t="shared" ca="1" si="31"/>
        <v>0</v>
      </c>
      <c r="U292" s="32">
        <f t="shared" ca="1" si="31"/>
        <v>0</v>
      </c>
      <c r="V292">
        <f t="shared" ca="1" si="31"/>
        <v>0</v>
      </c>
      <c r="W292">
        <f t="shared" ca="1" si="30"/>
        <v>0</v>
      </c>
    </row>
    <row r="293" spans="6:23">
      <c r="F293">
        <f t="shared" ca="1" si="28"/>
        <v>0</v>
      </c>
      <c r="G293">
        <f t="shared" ca="1" si="32"/>
        <v>0</v>
      </c>
      <c r="H293">
        <f t="shared" ca="1" si="32"/>
        <v>0</v>
      </c>
      <c r="I293">
        <f t="shared" ca="1" si="32"/>
        <v>0</v>
      </c>
      <c r="J293">
        <f t="shared" ca="1" si="32"/>
        <v>0</v>
      </c>
      <c r="K293">
        <f t="shared" ca="1" si="32"/>
        <v>0</v>
      </c>
      <c r="L293">
        <f t="shared" ca="1" si="32"/>
        <v>0</v>
      </c>
      <c r="M293" s="32">
        <f t="shared" ca="1" si="32"/>
        <v>0</v>
      </c>
      <c r="N293" s="32">
        <f t="shared" ca="1" si="32"/>
        <v>0</v>
      </c>
      <c r="O293" s="32">
        <f t="shared" ca="1" si="32"/>
        <v>0</v>
      </c>
      <c r="P293">
        <f t="shared" ca="1" si="32"/>
        <v>0</v>
      </c>
      <c r="Q293">
        <f t="shared" ca="1" si="26"/>
        <v>0</v>
      </c>
      <c r="R293" s="32">
        <f t="shared" ca="1" si="26"/>
        <v>0</v>
      </c>
      <c r="S293">
        <f t="shared" ca="1" si="26"/>
        <v>0</v>
      </c>
      <c r="T293" s="32">
        <f t="shared" ca="1" si="31"/>
        <v>0</v>
      </c>
      <c r="U293" s="32">
        <f t="shared" ca="1" si="31"/>
        <v>0</v>
      </c>
      <c r="V293">
        <f t="shared" ca="1" si="31"/>
        <v>0</v>
      </c>
      <c r="W293">
        <f t="shared" ca="1" si="30"/>
        <v>0</v>
      </c>
    </row>
    <row r="294" spans="6:23">
      <c r="F294">
        <f t="shared" ca="1" si="28"/>
        <v>0</v>
      </c>
      <c r="G294">
        <f t="shared" ca="1" si="32"/>
        <v>0</v>
      </c>
      <c r="H294">
        <f t="shared" ca="1" si="32"/>
        <v>0</v>
      </c>
      <c r="I294">
        <f t="shared" ca="1" si="32"/>
        <v>0</v>
      </c>
      <c r="J294">
        <f t="shared" ca="1" si="32"/>
        <v>0</v>
      </c>
      <c r="K294">
        <f t="shared" ca="1" si="32"/>
        <v>0</v>
      </c>
      <c r="L294">
        <f t="shared" ca="1" si="32"/>
        <v>0</v>
      </c>
      <c r="M294" s="32">
        <f t="shared" ca="1" si="32"/>
        <v>0</v>
      </c>
      <c r="N294" s="32">
        <f t="shared" ca="1" si="32"/>
        <v>0</v>
      </c>
      <c r="O294" s="32">
        <f t="shared" ca="1" si="32"/>
        <v>0</v>
      </c>
      <c r="P294">
        <f t="shared" ca="1" si="32"/>
        <v>0</v>
      </c>
      <c r="Q294">
        <f t="shared" ca="1" si="26"/>
        <v>0</v>
      </c>
      <c r="R294" s="32">
        <f t="shared" ca="1" si="26"/>
        <v>0</v>
      </c>
      <c r="S294">
        <f t="shared" ca="1" si="26"/>
        <v>0</v>
      </c>
      <c r="T294" s="32">
        <f t="shared" ca="1" si="31"/>
        <v>0</v>
      </c>
      <c r="U294" s="32">
        <f t="shared" ca="1" si="31"/>
        <v>0</v>
      </c>
      <c r="V294">
        <f t="shared" ca="1" si="31"/>
        <v>0</v>
      </c>
      <c r="W294">
        <f t="shared" ca="1" si="30"/>
        <v>0</v>
      </c>
    </row>
    <row r="295" spans="6:23">
      <c r="F295">
        <f t="shared" ca="1" si="28"/>
        <v>0</v>
      </c>
      <c r="G295">
        <f t="shared" ca="1" si="32"/>
        <v>0</v>
      </c>
      <c r="H295">
        <f t="shared" ca="1" si="32"/>
        <v>0</v>
      </c>
      <c r="I295">
        <f t="shared" ca="1" si="32"/>
        <v>0</v>
      </c>
      <c r="J295">
        <f t="shared" ca="1" si="32"/>
        <v>0</v>
      </c>
      <c r="K295">
        <f t="shared" ca="1" si="32"/>
        <v>0</v>
      </c>
      <c r="L295">
        <f t="shared" ca="1" si="32"/>
        <v>0</v>
      </c>
      <c r="M295" s="32">
        <f t="shared" ca="1" si="32"/>
        <v>0</v>
      </c>
      <c r="N295" s="32">
        <f t="shared" ca="1" si="32"/>
        <v>0</v>
      </c>
      <c r="O295" s="32">
        <f t="shared" ca="1" si="32"/>
        <v>0</v>
      </c>
      <c r="P295">
        <f t="shared" ca="1" si="32"/>
        <v>0</v>
      </c>
      <c r="Q295">
        <f t="shared" ca="1" si="26"/>
        <v>0</v>
      </c>
      <c r="R295" s="32">
        <f t="shared" ca="1" si="26"/>
        <v>0</v>
      </c>
      <c r="S295">
        <f t="shared" ca="1" si="26"/>
        <v>0</v>
      </c>
      <c r="T295" s="32">
        <f t="shared" ca="1" si="31"/>
        <v>0</v>
      </c>
      <c r="U295" s="32">
        <f t="shared" ca="1" si="31"/>
        <v>0</v>
      </c>
      <c r="V295">
        <f t="shared" ca="1" si="31"/>
        <v>0</v>
      </c>
      <c r="W295">
        <f t="shared" ca="1" si="30"/>
        <v>0</v>
      </c>
    </row>
    <row r="296" spans="6:23">
      <c r="F296">
        <f t="shared" ca="1" si="28"/>
        <v>0</v>
      </c>
      <c r="G296">
        <f t="shared" ca="1" si="32"/>
        <v>0</v>
      </c>
      <c r="H296">
        <f t="shared" ca="1" si="32"/>
        <v>0</v>
      </c>
      <c r="I296">
        <f t="shared" ca="1" si="32"/>
        <v>0</v>
      </c>
      <c r="J296">
        <f t="shared" ca="1" si="32"/>
        <v>0</v>
      </c>
      <c r="K296">
        <f t="shared" ca="1" si="32"/>
        <v>0</v>
      </c>
      <c r="L296">
        <f t="shared" ca="1" si="32"/>
        <v>0</v>
      </c>
      <c r="M296" s="32">
        <f t="shared" ca="1" si="32"/>
        <v>0</v>
      </c>
      <c r="N296" s="32">
        <f t="shared" ca="1" si="32"/>
        <v>0</v>
      </c>
      <c r="O296" s="32">
        <f t="shared" ca="1" si="32"/>
        <v>0</v>
      </c>
      <c r="P296">
        <f t="shared" ca="1" si="32"/>
        <v>0</v>
      </c>
      <c r="Q296">
        <f t="shared" ca="1" si="26"/>
        <v>0</v>
      </c>
      <c r="R296" s="32">
        <f t="shared" ca="1" si="26"/>
        <v>0</v>
      </c>
      <c r="S296">
        <f t="shared" ca="1" si="26"/>
        <v>0</v>
      </c>
      <c r="T296" s="32">
        <f t="shared" ca="1" si="31"/>
        <v>0</v>
      </c>
      <c r="U296" s="32">
        <f t="shared" ca="1" si="31"/>
        <v>0</v>
      </c>
      <c r="V296">
        <f t="shared" ca="1" si="31"/>
        <v>0</v>
      </c>
      <c r="W296">
        <f t="shared" ca="1" si="30"/>
        <v>0</v>
      </c>
    </row>
    <row r="297" spans="6:23">
      <c r="F297">
        <f t="shared" ca="1" si="28"/>
        <v>0</v>
      </c>
      <c r="G297">
        <f t="shared" ca="1" si="32"/>
        <v>0</v>
      </c>
      <c r="H297">
        <f t="shared" ca="1" si="32"/>
        <v>0</v>
      </c>
      <c r="I297">
        <f t="shared" ca="1" si="32"/>
        <v>0</v>
      </c>
      <c r="J297">
        <f t="shared" ca="1" si="32"/>
        <v>0</v>
      </c>
      <c r="K297">
        <f t="shared" ca="1" si="32"/>
        <v>0</v>
      </c>
      <c r="L297">
        <f t="shared" ca="1" si="32"/>
        <v>0</v>
      </c>
      <c r="M297" s="32">
        <f t="shared" ca="1" si="32"/>
        <v>0</v>
      </c>
      <c r="N297" s="32">
        <f t="shared" ca="1" si="32"/>
        <v>0</v>
      </c>
      <c r="O297" s="32">
        <f t="shared" ca="1" si="32"/>
        <v>0</v>
      </c>
      <c r="P297">
        <f t="shared" ca="1" si="32"/>
        <v>0</v>
      </c>
      <c r="Q297">
        <f t="shared" ca="1" si="32"/>
        <v>0</v>
      </c>
      <c r="R297" s="32">
        <f t="shared" ca="1" si="32"/>
        <v>0</v>
      </c>
      <c r="S297">
        <f t="shared" ca="1" si="32"/>
        <v>0</v>
      </c>
      <c r="T297" s="32">
        <f t="shared" ca="1" si="31"/>
        <v>0</v>
      </c>
      <c r="U297" s="32">
        <f t="shared" ca="1" si="31"/>
        <v>0</v>
      </c>
      <c r="V297">
        <f t="shared" ca="1" si="31"/>
        <v>0</v>
      </c>
      <c r="W297">
        <f t="shared" ca="1" si="30"/>
        <v>0</v>
      </c>
    </row>
    <row r="298" spans="6:23">
      <c r="F298">
        <f t="shared" ca="1" si="28"/>
        <v>0</v>
      </c>
      <c r="G298">
        <f t="shared" ca="1" si="32"/>
        <v>0</v>
      </c>
      <c r="H298">
        <f t="shared" ca="1" si="32"/>
        <v>0</v>
      </c>
      <c r="I298">
        <f t="shared" ca="1" si="32"/>
        <v>0</v>
      </c>
      <c r="J298">
        <f t="shared" ca="1" si="32"/>
        <v>0</v>
      </c>
      <c r="K298">
        <f t="shared" ca="1" si="32"/>
        <v>0</v>
      </c>
      <c r="L298">
        <f t="shared" ca="1" si="32"/>
        <v>0</v>
      </c>
      <c r="M298" s="32">
        <f t="shared" ca="1" si="32"/>
        <v>0</v>
      </c>
      <c r="N298" s="32">
        <f t="shared" ca="1" si="32"/>
        <v>0</v>
      </c>
      <c r="O298" s="32">
        <f t="shared" ca="1" si="32"/>
        <v>0</v>
      </c>
      <c r="P298">
        <f t="shared" ca="1" si="32"/>
        <v>0</v>
      </c>
      <c r="Q298">
        <f t="shared" ca="1" si="32"/>
        <v>0</v>
      </c>
      <c r="R298" s="32">
        <f t="shared" ca="1" si="32"/>
        <v>0</v>
      </c>
      <c r="S298">
        <f t="shared" ca="1" si="32"/>
        <v>0</v>
      </c>
      <c r="T298" s="32">
        <f t="shared" ca="1" si="31"/>
        <v>0</v>
      </c>
      <c r="U298" s="32">
        <f t="shared" ca="1" si="31"/>
        <v>0</v>
      </c>
      <c r="V298">
        <f t="shared" ca="1" si="31"/>
        <v>0</v>
      </c>
      <c r="W298">
        <f t="shared" ca="1" si="30"/>
        <v>0</v>
      </c>
    </row>
    <row r="299" spans="6:23">
      <c r="F299">
        <f t="shared" ca="1" si="28"/>
        <v>0</v>
      </c>
      <c r="G299">
        <f t="shared" ca="1" si="32"/>
        <v>0</v>
      </c>
      <c r="H299">
        <f t="shared" ca="1" si="32"/>
        <v>0</v>
      </c>
      <c r="I299">
        <f t="shared" ca="1" si="32"/>
        <v>0</v>
      </c>
      <c r="J299">
        <f t="shared" ca="1" si="32"/>
        <v>0</v>
      </c>
      <c r="K299">
        <f t="shared" ca="1" si="32"/>
        <v>0</v>
      </c>
      <c r="L299">
        <f t="shared" ca="1" si="32"/>
        <v>0</v>
      </c>
      <c r="M299" s="32">
        <f t="shared" ca="1" si="32"/>
        <v>0</v>
      </c>
      <c r="N299" s="32">
        <f t="shared" ca="1" si="32"/>
        <v>0</v>
      </c>
      <c r="O299" s="32">
        <f t="shared" ca="1" si="32"/>
        <v>0</v>
      </c>
      <c r="P299">
        <f t="shared" ca="1" si="32"/>
        <v>0</v>
      </c>
      <c r="Q299">
        <f t="shared" ca="1" si="32"/>
        <v>0</v>
      </c>
      <c r="R299" s="32">
        <f t="shared" ca="1" si="32"/>
        <v>0</v>
      </c>
      <c r="S299">
        <f t="shared" ca="1" si="32"/>
        <v>0</v>
      </c>
      <c r="T299" s="32">
        <f t="shared" ca="1" si="31"/>
        <v>0</v>
      </c>
      <c r="U299" s="32">
        <f t="shared" ca="1" si="31"/>
        <v>0</v>
      </c>
      <c r="V299">
        <f t="shared" ca="1" si="31"/>
        <v>0</v>
      </c>
      <c r="W299">
        <f t="shared" ca="1" si="30"/>
        <v>0</v>
      </c>
    </row>
    <row r="300" spans="6:23">
      <c r="F300">
        <f t="shared" ca="1" si="28"/>
        <v>0</v>
      </c>
      <c r="G300">
        <f t="shared" ca="1" si="32"/>
        <v>0</v>
      </c>
      <c r="H300">
        <f t="shared" ca="1" si="32"/>
        <v>0</v>
      </c>
      <c r="I300">
        <f t="shared" ca="1" si="32"/>
        <v>0</v>
      </c>
      <c r="J300">
        <f t="shared" ca="1" si="32"/>
        <v>0</v>
      </c>
      <c r="K300">
        <f t="shared" ca="1" si="32"/>
        <v>0</v>
      </c>
      <c r="L300">
        <f t="shared" ca="1" si="32"/>
        <v>0</v>
      </c>
      <c r="M300" s="32">
        <f t="shared" ca="1" si="32"/>
        <v>0</v>
      </c>
      <c r="N300" s="32">
        <f t="shared" ca="1" si="32"/>
        <v>0</v>
      </c>
      <c r="O300" s="32">
        <f t="shared" ca="1" si="32"/>
        <v>0</v>
      </c>
      <c r="P300">
        <f t="shared" ca="1" si="32"/>
        <v>0</v>
      </c>
      <c r="Q300">
        <f t="shared" ca="1" si="32"/>
        <v>0</v>
      </c>
      <c r="R300" s="32">
        <f t="shared" ca="1" si="32"/>
        <v>0</v>
      </c>
      <c r="S300">
        <f t="shared" ca="1" si="32"/>
        <v>0</v>
      </c>
      <c r="T300" s="32">
        <f t="shared" ca="1" si="31"/>
        <v>0</v>
      </c>
      <c r="U300" s="32">
        <f t="shared" ca="1" si="31"/>
        <v>0</v>
      </c>
      <c r="V300">
        <f t="shared" ca="1" si="31"/>
        <v>0</v>
      </c>
      <c r="W300">
        <f t="shared" ca="1" si="30"/>
        <v>0</v>
      </c>
    </row>
    <row r="301" spans="6:23">
      <c r="F301">
        <f t="shared" ca="1" si="28"/>
        <v>0</v>
      </c>
      <c r="G301">
        <f t="shared" ca="1" si="32"/>
        <v>0</v>
      </c>
      <c r="H301">
        <f t="shared" ca="1" si="32"/>
        <v>0</v>
      </c>
      <c r="I301">
        <f t="shared" ca="1" si="32"/>
        <v>0</v>
      </c>
      <c r="J301">
        <f t="shared" ca="1" si="32"/>
        <v>0</v>
      </c>
      <c r="K301">
        <f t="shared" ca="1" si="32"/>
        <v>0</v>
      </c>
      <c r="L301">
        <f t="shared" ca="1" si="32"/>
        <v>0</v>
      </c>
      <c r="M301" s="32">
        <f t="shared" ca="1" si="32"/>
        <v>0</v>
      </c>
      <c r="N301" s="32">
        <f t="shared" ca="1" si="32"/>
        <v>0</v>
      </c>
      <c r="O301" s="32">
        <f t="shared" ca="1" si="32"/>
        <v>0</v>
      </c>
      <c r="P301">
        <f t="shared" ca="1" si="32"/>
        <v>0</v>
      </c>
      <c r="Q301">
        <f t="shared" ca="1" si="32"/>
        <v>0</v>
      </c>
      <c r="R301" s="32">
        <f t="shared" ca="1" si="32"/>
        <v>0</v>
      </c>
      <c r="S301">
        <f t="shared" ca="1" si="32"/>
        <v>0</v>
      </c>
      <c r="T301" s="32">
        <f t="shared" ca="1" si="31"/>
        <v>0</v>
      </c>
      <c r="U301" s="32">
        <f t="shared" ca="1" si="31"/>
        <v>0</v>
      </c>
      <c r="V301">
        <f t="shared" ca="1" si="31"/>
        <v>0</v>
      </c>
      <c r="W301">
        <f t="shared" ca="1" si="30"/>
        <v>0</v>
      </c>
    </row>
    <row r="302" spans="6:23">
      <c r="F302">
        <f t="shared" ca="1" si="28"/>
        <v>0</v>
      </c>
      <c r="G302">
        <f t="shared" ca="1" si="32"/>
        <v>0</v>
      </c>
      <c r="H302">
        <f t="shared" ca="1" si="32"/>
        <v>0</v>
      </c>
      <c r="I302">
        <f t="shared" ca="1" si="32"/>
        <v>0</v>
      </c>
      <c r="J302">
        <f t="shared" ca="1" si="32"/>
        <v>0</v>
      </c>
      <c r="K302">
        <f t="shared" ca="1" si="32"/>
        <v>0</v>
      </c>
      <c r="L302">
        <f t="shared" ca="1" si="32"/>
        <v>0</v>
      </c>
      <c r="M302" s="32">
        <f t="shared" ca="1" si="32"/>
        <v>0</v>
      </c>
      <c r="N302" s="32">
        <f t="shared" ca="1" si="32"/>
        <v>0</v>
      </c>
      <c r="O302" s="32">
        <f t="shared" ca="1" si="32"/>
        <v>0</v>
      </c>
      <c r="P302">
        <f t="shared" ca="1" si="32"/>
        <v>0</v>
      </c>
      <c r="Q302">
        <f t="shared" ca="1" si="32"/>
        <v>0</v>
      </c>
      <c r="R302" s="32">
        <f t="shared" ca="1" si="32"/>
        <v>0</v>
      </c>
      <c r="S302">
        <f t="shared" ca="1" si="32"/>
        <v>0</v>
      </c>
      <c r="T302" s="32">
        <f t="shared" ca="1" si="31"/>
        <v>0</v>
      </c>
      <c r="U302" s="32">
        <f t="shared" ca="1" si="31"/>
        <v>0</v>
      </c>
      <c r="V302">
        <f t="shared" ca="1" si="31"/>
        <v>0</v>
      </c>
      <c r="W302">
        <f t="shared" ca="1" si="30"/>
        <v>0</v>
      </c>
    </row>
    <row r="303" spans="6:23">
      <c r="F303">
        <f t="shared" ca="1" si="28"/>
        <v>0</v>
      </c>
      <c r="G303">
        <f t="shared" ca="1" si="32"/>
        <v>0</v>
      </c>
      <c r="H303">
        <f t="shared" ca="1" si="32"/>
        <v>0</v>
      </c>
      <c r="I303">
        <f t="shared" ca="1" si="32"/>
        <v>0</v>
      </c>
      <c r="J303">
        <f t="shared" ca="1" si="32"/>
        <v>0</v>
      </c>
      <c r="K303">
        <f t="shared" ca="1" si="32"/>
        <v>0</v>
      </c>
      <c r="L303">
        <f t="shared" ca="1" si="32"/>
        <v>0</v>
      </c>
      <c r="M303" s="32">
        <f t="shared" ca="1" si="32"/>
        <v>0</v>
      </c>
      <c r="N303" s="32">
        <f t="shared" ca="1" si="32"/>
        <v>0</v>
      </c>
      <c r="O303" s="32">
        <f t="shared" ca="1" si="32"/>
        <v>0</v>
      </c>
      <c r="P303">
        <f t="shared" ca="1" si="32"/>
        <v>0</v>
      </c>
      <c r="Q303">
        <f t="shared" ca="1" si="32"/>
        <v>0</v>
      </c>
      <c r="R303" s="32">
        <f t="shared" ca="1" si="32"/>
        <v>0</v>
      </c>
      <c r="S303">
        <f t="shared" ca="1" si="32"/>
        <v>0</v>
      </c>
      <c r="T303" s="32">
        <f t="shared" ca="1" si="31"/>
        <v>0</v>
      </c>
      <c r="U303" s="32">
        <f t="shared" ca="1" si="31"/>
        <v>0</v>
      </c>
      <c r="V303">
        <f t="shared" ca="1" si="31"/>
        <v>0</v>
      </c>
      <c r="W303">
        <f t="shared" ca="1" si="30"/>
        <v>0</v>
      </c>
    </row>
    <row r="304" spans="6:23">
      <c r="F304">
        <f t="shared" ca="1" si="28"/>
        <v>0</v>
      </c>
      <c r="G304">
        <f t="shared" ca="1" si="32"/>
        <v>0</v>
      </c>
      <c r="H304">
        <f t="shared" ca="1" si="32"/>
        <v>0</v>
      </c>
      <c r="I304">
        <f t="shared" ca="1" si="32"/>
        <v>0</v>
      </c>
      <c r="J304">
        <f t="shared" ca="1" si="32"/>
        <v>0</v>
      </c>
      <c r="K304">
        <f t="shared" ca="1" si="32"/>
        <v>0</v>
      </c>
      <c r="L304">
        <f t="shared" ca="1" si="32"/>
        <v>0</v>
      </c>
      <c r="M304" s="32">
        <f t="shared" ca="1" si="32"/>
        <v>0</v>
      </c>
      <c r="N304" s="32">
        <f t="shared" ca="1" si="32"/>
        <v>0</v>
      </c>
      <c r="O304" s="32">
        <f t="shared" ca="1" si="32"/>
        <v>0</v>
      </c>
      <c r="P304">
        <f t="shared" ca="1" si="32"/>
        <v>0</v>
      </c>
      <c r="Q304">
        <f t="shared" ca="1" si="32"/>
        <v>0</v>
      </c>
      <c r="R304" s="32">
        <f t="shared" ca="1" si="32"/>
        <v>0</v>
      </c>
      <c r="S304">
        <f t="shared" ca="1" si="32"/>
        <v>0</v>
      </c>
      <c r="T304" s="32">
        <f t="shared" ca="1" si="31"/>
        <v>0</v>
      </c>
      <c r="U304" s="32">
        <f t="shared" ca="1" si="31"/>
        <v>0</v>
      </c>
      <c r="V304">
        <f t="shared" ca="1" si="31"/>
        <v>0</v>
      </c>
      <c r="W304">
        <f t="shared" ca="1" si="30"/>
        <v>0</v>
      </c>
    </row>
    <row r="305" spans="6:23">
      <c r="F305">
        <f t="shared" ca="1" si="28"/>
        <v>0</v>
      </c>
      <c r="G305">
        <f t="shared" ca="1" si="32"/>
        <v>0</v>
      </c>
      <c r="H305">
        <f t="shared" ca="1" si="32"/>
        <v>0</v>
      </c>
      <c r="I305">
        <f t="shared" ca="1" si="32"/>
        <v>0</v>
      </c>
      <c r="J305">
        <f t="shared" ca="1" si="32"/>
        <v>0</v>
      </c>
      <c r="K305">
        <f t="shared" ca="1" si="32"/>
        <v>0</v>
      </c>
      <c r="L305">
        <f t="shared" ca="1" si="32"/>
        <v>0</v>
      </c>
      <c r="M305" s="32">
        <f t="shared" ca="1" si="32"/>
        <v>0</v>
      </c>
      <c r="N305" s="32">
        <f t="shared" ca="1" si="32"/>
        <v>0</v>
      </c>
      <c r="O305" s="32">
        <f t="shared" ca="1" si="32"/>
        <v>0</v>
      </c>
      <c r="P305">
        <f t="shared" ca="1" si="32"/>
        <v>0</v>
      </c>
      <c r="Q305">
        <f t="shared" ca="1" si="32"/>
        <v>0</v>
      </c>
      <c r="R305" s="32">
        <f t="shared" ca="1" si="32"/>
        <v>0</v>
      </c>
      <c r="S305">
        <f t="shared" ca="1" si="32"/>
        <v>0</v>
      </c>
      <c r="T305" s="32">
        <f t="shared" ca="1" si="31"/>
        <v>0</v>
      </c>
      <c r="U305" s="32">
        <f t="shared" ca="1" si="31"/>
        <v>0</v>
      </c>
      <c r="V305">
        <f t="shared" ca="1" si="31"/>
        <v>0</v>
      </c>
      <c r="W305">
        <f t="shared" ca="1" si="30"/>
        <v>0</v>
      </c>
    </row>
    <row r="306" spans="6:23">
      <c r="F306">
        <f t="shared" ca="1" si="28"/>
        <v>0</v>
      </c>
      <c r="G306">
        <f t="shared" ref="G306:Q327" ca="1" si="33">OFFSET($A$1,$D$4+COLUMN()-$D$6+$D$2*(ROW()-$D$8),0)</f>
        <v>0</v>
      </c>
      <c r="H306">
        <f t="shared" ca="1" si="33"/>
        <v>0</v>
      </c>
      <c r="I306">
        <f t="shared" ca="1" si="33"/>
        <v>0</v>
      </c>
      <c r="J306">
        <f t="shared" ca="1" si="33"/>
        <v>0</v>
      </c>
      <c r="K306">
        <f t="shared" ca="1" si="33"/>
        <v>0</v>
      </c>
      <c r="L306">
        <f t="shared" ca="1" si="33"/>
        <v>0</v>
      </c>
      <c r="M306" s="32">
        <f t="shared" ca="1" si="33"/>
        <v>0</v>
      </c>
      <c r="N306" s="32">
        <f t="shared" ca="1" si="33"/>
        <v>0</v>
      </c>
      <c r="O306" s="32">
        <f t="shared" ca="1" si="33"/>
        <v>0</v>
      </c>
      <c r="P306">
        <f t="shared" ca="1" si="33"/>
        <v>0</v>
      </c>
      <c r="Q306">
        <f t="shared" ca="1" si="33"/>
        <v>0</v>
      </c>
      <c r="R306" s="32">
        <f t="shared" ref="R306:W369" ca="1" si="34">OFFSET($A$1,$D$4+COLUMN()-$D$6+$D$2*(ROW()-$D$8),0)</f>
        <v>0</v>
      </c>
      <c r="S306">
        <f t="shared" ca="1" si="34"/>
        <v>0</v>
      </c>
      <c r="T306" s="32">
        <f t="shared" ca="1" si="31"/>
        <v>0</v>
      </c>
      <c r="U306" s="32">
        <f t="shared" ca="1" si="31"/>
        <v>0</v>
      </c>
      <c r="V306">
        <f t="shared" ca="1" si="31"/>
        <v>0</v>
      </c>
      <c r="W306">
        <f t="shared" ca="1" si="30"/>
        <v>0</v>
      </c>
    </row>
    <row r="307" spans="6:23">
      <c r="F307">
        <f t="shared" ca="1" si="28"/>
        <v>0</v>
      </c>
      <c r="G307">
        <f t="shared" ca="1" si="33"/>
        <v>0</v>
      </c>
      <c r="H307">
        <f t="shared" ca="1" si="33"/>
        <v>0</v>
      </c>
      <c r="I307">
        <f t="shared" ca="1" si="33"/>
        <v>0</v>
      </c>
      <c r="J307">
        <f t="shared" ca="1" si="33"/>
        <v>0</v>
      </c>
      <c r="K307">
        <f t="shared" ca="1" si="33"/>
        <v>0</v>
      </c>
      <c r="L307">
        <f t="shared" ca="1" si="33"/>
        <v>0</v>
      </c>
      <c r="M307" s="32">
        <f t="shared" ca="1" si="33"/>
        <v>0</v>
      </c>
      <c r="N307" s="32">
        <f t="shared" ca="1" si="33"/>
        <v>0</v>
      </c>
      <c r="O307" s="32">
        <f t="shared" ca="1" si="33"/>
        <v>0</v>
      </c>
      <c r="P307">
        <f t="shared" ca="1" si="33"/>
        <v>0</v>
      </c>
      <c r="Q307">
        <f t="shared" ca="1" si="33"/>
        <v>0</v>
      </c>
      <c r="R307" s="32">
        <f t="shared" ca="1" si="34"/>
        <v>0</v>
      </c>
      <c r="S307">
        <f t="shared" ca="1" si="34"/>
        <v>0</v>
      </c>
      <c r="T307" s="32">
        <f t="shared" ca="1" si="31"/>
        <v>0</v>
      </c>
      <c r="U307" s="32">
        <f t="shared" ca="1" si="31"/>
        <v>0</v>
      </c>
      <c r="V307">
        <f t="shared" ca="1" si="31"/>
        <v>0</v>
      </c>
      <c r="W307">
        <f t="shared" ca="1" si="30"/>
        <v>0</v>
      </c>
    </row>
    <row r="308" spans="6:23">
      <c r="F308">
        <f t="shared" ca="1" si="28"/>
        <v>0</v>
      </c>
      <c r="G308">
        <f t="shared" ca="1" si="33"/>
        <v>0</v>
      </c>
      <c r="H308">
        <f t="shared" ca="1" si="33"/>
        <v>0</v>
      </c>
      <c r="I308">
        <f t="shared" ca="1" si="33"/>
        <v>0</v>
      </c>
      <c r="J308">
        <f t="shared" ca="1" si="33"/>
        <v>0</v>
      </c>
      <c r="K308">
        <f t="shared" ca="1" si="33"/>
        <v>0</v>
      </c>
      <c r="L308">
        <f t="shared" ca="1" si="33"/>
        <v>0</v>
      </c>
      <c r="M308" s="32">
        <f t="shared" ca="1" si="33"/>
        <v>0</v>
      </c>
      <c r="N308" s="32">
        <f t="shared" ca="1" si="33"/>
        <v>0</v>
      </c>
      <c r="O308" s="32">
        <f t="shared" ca="1" si="33"/>
        <v>0</v>
      </c>
      <c r="P308">
        <f t="shared" ca="1" si="33"/>
        <v>0</v>
      </c>
      <c r="Q308">
        <f t="shared" ca="1" si="33"/>
        <v>0</v>
      </c>
      <c r="R308" s="32">
        <f t="shared" ca="1" si="34"/>
        <v>0</v>
      </c>
      <c r="S308">
        <f t="shared" ca="1" si="34"/>
        <v>0</v>
      </c>
      <c r="T308" s="32">
        <f t="shared" ca="1" si="31"/>
        <v>0</v>
      </c>
      <c r="U308" s="32">
        <f t="shared" ca="1" si="31"/>
        <v>0</v>
      </c>
      <c r="V308">
        <f t="shared" ca="1" si="31"/>
        <v>0</v>
      </c>
      <c r="W308">
        <f t="shared" ca="1" si="30"/>
        <v>0</v>
      </c>
    </row>
    <row r="309" spans="6:23">
      <c r="F309">
        <f t="shared" ca="1" si="28"/>
        <v>0</v>
      </c>
      <c r="G309">
        <f t="shared" ca="1" si="33"/>
        <v>0</v>
      </c>
      <c r="H309">
        <f t="shared" ca="1" si="33"/>
        <v>0</v>
      </c>
      <c r="I309">
        <f t="shared" ca="1" si="33"/>
        <v>0</v>
      </c>
      <c r="J309">
        <f t="shared" ca="1" si="33"/>
        <v>0</v>
      </c>
      <c r="K309">
        <f t="shared" ca="1" si="33"/>
        <v>0</v>
      </c>
      <c r="L309">
        <f t="shared" ca="1" si="33"/>
        <v>0</v>
      </c>
      <c r="M309" s="32">
        <f t="shared" ca="1" si="33"/>
        <v>0</v>
      </c>
      <c r="N309" s="32">
        <f t="shared" ca="1" si="33"/>
        <v>0</v>
      </c>
      <c r="O309" s="32">
        <f t="shared" ca="1" si="33"/>
        <v>0</v>
      </c>
      <c r="P309">
        <f t="shared" ca="1" si="33"/>
        <v>0</v>
      </c>
      <c r="Q309">
        <f t="shared" ca="1" si="33"/>
        <v>0</v>
      </c>
      <c r="R309" s="32">
        <f t="shared" ca="1" si="34"/>
        <v>0</v>
      </c>
      <c r="S309">
        <f t="shared" ca="1" si="34"/>
        <v>0</v>
      </c>
      <c r="T309" s="32">
        <f t="shared" ca="1" si="31"/>
        <v>0</v>
      </c>
      <c r="U309" s="32">
        <f t="shared" ca="1" si="31"/>
        <v>0</v>
      </c>
      <c r="V309">
        <f t="shared" ca="1" si="31"/>
        <v>0</v>
      </c>
      <c r="W309">
        <f t="shared" ca="1" si="30"/>
        <v>0</v>
      </c>
    </row>
    <row r="310" spans="6:23">
      <c r="F310">
        <f t="shared" ca="1" si="28"/>
        <v>0</v>
      </c>
      <c r="G310">
        <f t="shared" ca="1" si="33"/>
        <v>0</v>
      </c>
      <c r="H310">
        <f t="shared" ca="1" si="33"/>
        <v>0</v>
      </c>
      <c r="I310">
        <f t="shared" ca="1" si="33"/>
        <v>0</v>
      </c>
      <c r="J310">
        <f t="shared" ca="1" si="33"/>
        <v>0</v>
      </c>
      <c r="K310">
        <f t="shared" ca="1" si="33"/>
        <v>0</v>
      </c>
      <c r="L310">
        <f t="shared" ca="1" si="33"/>
        <v>0</v>
      </c>
      <c r="M310" s="32">
        <f t="shared" ca="1" si="33"/>
        <v>0</v>
      </c>
      <c r="N310" s="32">
        <f t="shared" ca="1" si="33"/>
        <v>0</v>
      </c>
      <c r="O310" s="32">
        <f t="shared" ca="1" si="33"/>
        <v>0</v>
      </c>
      <c r="P310">
        <f t="shared" ca="1" si="33"/>
        <v>0</v>
      </c>
      <c r="Q310">
        <f t="shared" ca="1" si="33"/>
        <v>0</v>
      </c>
      <c r="R310" s="32">
        <f t="shared" ca="1" si="34"/>
        <v>0</v>
      </c>
      <c r="S310">
        <f t="shared" ca="1" si="34"/>
        <v>0</v>
      </c>
      <c r="T310" s="32">
        <f t="shared" ca="1" si="31"/>
        <v>0</v>
      </c>
      <c r="U310" s="32">
        <f t="shared" ca="1" si="31"/>
        <v>0</v>
      </c>
      <c r="V310">
        <f t="shared" ca="1" si="31"/>
        <v>0</v>
      </c>
      <c r="W310">
        <f t="shared" ca="1" si="30"/>
        <v>0</v>
      </c>
    </row>
    <row r="311" spans="6:23">
      <c r="F311">
        <f t="shared" ca="1" si="28"/>
        <v>0</v>
      </c>
      <c r="G311">
        <f t="shared" ca="1" si="33"/>
        <v>0</v>
      </c>
      <c r="H311">
        <f t="shared" ca="1" si="33"/>
        <v>0</v>
      </c>
      <c r="I311">
        <f t="shared" ca="1" si="33"/>
        <v>0</v>
      </c>
      <c r="J311">
        <f t="shared" ca="1" si="33"/>
        <v>0</v>
      </c>
      <c r="K311">
        <f t="shared" ca="1" si="33"/>
        <v>0</v>
      </c>
      <c r="L311">
        <f t="shared" ca="1" si="33"/>
        <v>0</v>
      </c>
      <c r="M311" s="32">
        <f t="shared" ca="1" si="33"/>
        <v>0</v>
      </c>
      <c r="N311" s="32">
        <f t="shared" ca="1" si="33"/>
        <v>0</v>
      </c>
      <c r="O311" s="32">
        <f t="shared" ca="1" si="33"/>
        <v>0</v>
      </c>
      <c r="P311">
        <f t="shared" ca="1" si="33"/>
        <v>0</v>
      </c>
      <c r="Q311">
        <f t="shared" ca="1" si="33"/>
        <v>0</v>
      </c>
      <c r="R311" s="32">
        <f t="shared" ca="1" si="34"/>
        <v>0</v>
      </c>
      <c r="S311">
        <f t="shared" ca="1" si="34"/>
        <v>0</v>
      </c>
      <c r="T311" s="32">
        <f t="shared" ca="1" si="31"/>
        <v>0</v>
      </c>
      <c r="U311" s="32">
        <f t="shared" ca="1" si="31"/>
        <v>0</v>
      </c>
      <c r="V311">
        <f t="shared" ca="1" si="31"/>
        <v>0</v>
      </c>
      <c r="W311">
        <f t="shared" ca="1" si="30"/>
        <v>0</v>
      </c>
    </row>
    <row r="312" spans="6:23">
      <c r="F312">
        <f t="shared" ca="1" si="28"/>
        <v>0</v>
      </c>
      <c r="G312">
        <f t="shared" ca="1" si="33"/>
        <v>0</v>
      </c>
      <c r="H312">
        <f t="shared" ca="1" si="33"/>
        <v>0</v>
      </c>
      <c r="I312">
        <f t="shared" ca="1" si="33"/>
        <v>0</v>
      </c>
      <c r="J312">
        <f t="shared" ca="1" si="33"/>
        <v>0</v>
      </c>
      <c r="K312">
        <f t="shared" ca="1" si="33"/>
        <v>0</v>
      </c>
      <c r="L312">
        <f t="shared" ca="1" si="33"/>
        <v>0</v>
      </c>
      <c r="M312" s="32">
        <f t="shared" ca="1" si="33"/>
        <v>0</v>
      </c>
      <c r="N312" s="32">
        <f t="shared" ca="1" si="33"/>
        <v>0</v>
      </c>
      <c r="O312" s="32">
        <f t="shared" ca="1" si="33"/>
        <v>0</v>
      </c>
      <c r="P312">
        <f t="shared" ca="1" si="33"/>
        <v>0</v>
      </c>
      <c r="Q312">
        <f t="shared" ca="1" si="33"/>
        <v>0</v>
      </c>
      <c r="R312" s="32">
        <f t="shared" ca="1" si="34"/>
        <v>0</v>
      </c>
      <c r="S312">
        <f t="shared" ca="1" si="34"/>
        <v>0</v>
      </c>
      <c r="T312" s="32">
        <f t="shared" ca="1" si="31"/>
        <v>0</v>
      </c>
      <c r="U312" s="32">
        <f t="shared" ca="1" si="31"/>
        <v>0</v>
      </c>
      <c r="V312">
        <f t="shared" ca="1" si="31"/>
        <v>0</v>
      </c>
      <c r="W312">
        <f t="shared" ca="1" si="30"/>
        <v>0</v>
      </c>
    </row>
    <row r="313" spans="6:23">
      <c r="F313">
        <f t="shared" ca="1" si="28"/>
        <v>0</v>
      </c>
      <c r="G313">
        <f t="shared" ca="1" si="33"/>
        <v>0</v>
      </c>
      <c r="H313">
        <f t="shared" ca="1" si="33"/>
        <v>0</v>
      </c>
      <c r="I313">
        <f t="shared" ca="1" si="33"/>
        <v>0</v>
      </c>
      <c r="J313">
        <f t="shared" ca="1" si="33"/>
        <v>0</v>
      </c>
      <c r="K313">
        <f t="shared" ca="1" si="33"/>
        <v>0</v>
      </c>
      <c r="L313">
        <f t="shared" ca="1" si="33"/>
        <v>0</v>
      </c>
      <c r="M313" s="32">
        <f t="shared" ca="1" si="33"/>
        <v>0</v>
      </c>
      <c r="N313" s="32">
        <f t="shared" ca="1" si="33"/>
        <v>0</v>
      </c>
      <c r="O313" s="32">
        <f t="shared" ca="1" si="33"/>
        <v>0</v>
      </c>
      <c r="P313">
        <f t="shared" ca="1" si="33"/>
        <v>0</v>
      </c>
      <c r="Q313">
        <f t="shared" ca="1" si="33"/>
        <v>0</v>
      </c>
      <c r="R313" s="32">
        <f t="shared" ca="1" si="34"/>
        <v>0</v>
      </c>
      <c r="S313">
        <f t="shared" ca="1" si="34"/>
        <v>0</v>
      </c>
      <c r="T313" s="32">
        <f t="shared" ca="1" si="31"/>
        <v>0</v>
      </c>
      <c r="U313" s="32">
        <f t="shared" ca="1" si="31"/>
        <v>0</v>
      </c>
      <c r="V313">
        <f t="shared" ca="1" si="31"/>
        <v>0</v>
      </c>
      <c r="W313">
        <f t="shared" ca="1" si="30"/>
        <v>0</v>
      </c>
    </row>
    <row r="314" spans="6:23">
      <c r="F314">
        <f t="shared" ca="1" si="28"/>
        <v>0</v>
      </c>
      <c r="G314">
        <f t="shared" ca="1" si="33"/>
        <v>0</v>
      </c>
      <c r="H314">
        <f t="shared" ca="1" si="33"/>
        <v>0</v>
      </c>
      <c r="I314">
        <f t="shared" ca="1" si="33"/>
        <v>0</v>
      </c>
      <c r="J314">
        <f t="shared" ca="1" si="33"/>
        <v>0</v>
      </c>
      <c r="K314">
        <f t="shared" ca="1" si="33"/>
        <v>0</v>
      </c>
      <c r="L314">
        <f t="shared" ca="1" si="33"/>
        <v>0</v>
      </c>
      <c r="M314" s="32">
        <f t="shared" ca="1" si="33"/>
        <v>0</v>
      </c>
      <c r="N314" s="32">
        <f t="shared" ca="1" si="33"/>
        <v>0</v>
      </c>
      <c r="O314" s="32">
        <f t="shared" ca="1" si="33"/>
        <v>0</v>
      </c>
      <c r="P314">
        <f t="shared" ca="1" si="33"/>
        <v>0</v>
      </c>
      <c r="Q314">
        <f t="shared" ca="1" si="33"/>
        <v>0</v>
      </c>
      <c r="R314" s="32">
        <f t="shared" ca="1" si="34"/>
        <v>0</v>
      </c>
      <c r="S314">
        <f t="shared" ca="1" si="34"/>
        <v>0</v>
      </c>
      <c r="T314" s="32">
        <f t="shared" ca="1" si="31"/>
        <v>0</v>
      </c>
      <c r="U314" s="32">
        <f t="shared" ca="1" si="31"/>
        <v>0</v>
      </c>
      <c r="V314">
        <f t="shared" ca="1" si="31"/>
        <v>0</v>
      </c>
      <c r="W314">
        <f t="shared" ca="1" si="30"/>
        <v>0</v>
      </c>
    </row>
    <row r="315" spans="6:23">
      <c r="F315">
        <f t="shared" ca="1" si="28"/>
        <v>0</v>
      </c>
      <c r="G315">
        <f t="shared" ca="1" si="33"/>
        <v>0</v>
      </c>
      <c r="H315">
        <f t="shared" ca="1" si="33"/>
        <v>0</v>
      </c>
      <c r="I315">
        <f t="shared" ca="1" si="33"/>
        <v>0</v>
      </c>
      <c r="J315">
        <f t="shared" ca="1" si="33"/>
        <v>0</v>
      </c>
      <c r="K315">
        <f t="shared" ca="1" si="33"/>
        <v>0</v>
      </c>
      <c r="L315">
        <f t="shared" ca="1" si="33"/>
        <v>0</v>
      </c>
      <c r="M315" s="32">
        <f t="shared" ca="1" si="33"/>
        <v>0</v>
      </c>
      <c r="N315" s="32">
        <f t="shared" ca="1" si="33"/>
        <v>0</v>
      </c>
      <c r="O315" s="32">
        <f t="shared" ca="1" si="33"/>
        <v>0</v>
      </c>
      <c r="P315">
        <f t="shared" ca="1" si="33"/>
        <v>0</v>
      </c>
      <c r="Q315">
        <f t="shared" ca="1" si="33"/>
        <v>0</v>
      </c>
      <c r="R315" s="32">
        <f t="shared" ca="1" si="34"/>
        <v>0</v>
      </c>
      <c r="S315">
        <f t="shared" ca="1" si="34"/>
        <v>0</v>
      </c>
      <c r="T315" s="32">
        <f t="shared" ca="1" si="31"/>
        <v>0</v>
      </c>
      <c r="U315" s="32">
        <f t="shared" ca="1" si="31"/>
        <v>0</v>
      </c>
      <c r="V315">
        <f t="shared" ca="1" si="31"/>
        <v>0</v>
      </c>
      <c r="W315">
        <f t="shared" ca="1" si="30"/>
        <v>0</v>
      </c>
    </row>
    <row r="316" spans="6:23">
      <c r="F316">
        <f t="shared" ca="1" si="28"/>
        <v>0</v>
      </c>
      <c r="G316">
        <f t="shared" ca="1" si="33"/>
        <v>0</v>
      </c>
      <c r="H316">
        <f t="shared" ca="1" si="33"/>
        <v>0</v>
      </c>
      <c r="I316">
        <f t="shared" ca="1" si="33"/>
        <v>0</v>
      </c>
      <c r="J316">
        <f t="shared" ca="1" si="33"/>
        <v>0</v>
      </c>
      <c r="K316">
        <f t="shared" ca="1" si="33"/>
        <v>0</v>
      </c>
      <c r="L316">
        <f t="shared" ca="1" si="33"/>
        <v>0</v>
      </c>
      <c r="M316" s="32">
        <f t="shared" ca="1" si="33"/>
        <v>0</v>
      </c>
      <c r="N316" s="32">
        <f t="shared" ca="1" si="33"/>
        <v>0</v>
      </c>
      <c r="O316" s="32">
        <f t="shared" ca="1" si="33"/>
        <v>0</v>
      </c>
      <c r="P316">
        <f t="shared" ca="1" si="33"/>
        <v>0</v>
      </c>
      <c r="Q316">
        <f t="shared" ca="1" si="33"/>
        <v>0</v>
      </c>
      <c r="R316" s="32">
        <f t="shared" ca="1" si="34"/>
        <v>0</v>
      </c>
      <c r="S316">
        <f t="shared" ca="1" si="34"/>
        <v>0</v>
      </c>
      <c r="T316" s="32">
        <f t="shared" ca="1" si="31"/>
        <v>0</v>
      </c>
      <c r="U316" s="32">
        <f t="shared" ca="1" si="31"/>
        <v>0</v>
      </c>
      <c r="V316">
        <f t="shared" ca="1" si="31"/>
        <v>0</v>
      </c>
      <c r="W316">
        <f t="shared" ca="1" si="30"/>
        <v>0</v>
      </c>
    </row>
    <row r="317" spans="6:23">
      <c r="F317">
        <f t="shared" ca="1" si="28"/>
        <v>0</v>
      </c>
      <c r="G317">
        <f t="shared" ca="1" si="33"/>
        <v>0</v>
      </c>
      <c r="H317">
        <f t="shared" ca="1" si="33"/>
        <v>0</v>
      </c>
      <c r="I317">
        <f t="shared" ca="1" si="33"/>
        <v>0</v>
      </c>
      <c r="J317">
        <f t="shared" ca="1" si="33"/>
        <v>0</v>
      </c>
      <c r="K317">
        <f t="shared" ca="1" si="33"/>
        <v>0</v>
      </c>
      <c r="L317">
        <f t="shared" ca="1" si="33"/>
        <v>0</v>
      </c>
      <c r="M317" s="32">
        <f t="shared" ca="1" si="33"/>
        <v>0</v>
      </c>
      <c r="N317" s="32">
        <f t="shared" ca="1" si="33"/>
        <v>0</v>
      </c>
      <c r="O317" s="32">
        <f t="shared" ca="1" si="33"/>
        <v>0</v>
      </c>
      <c r="P317">
        <f t="shared" ca="1" si="33"/>
        <v>0</v>
      </c>
      <c r="Q317">
        <f t="shared" ca="1" si="33"/>
        <v>0</v>
      </c>
      <c r="R317" s="32">
        <f t="shared" ca="1" si="34"/>
        <v>0</v>
      </c>
      <c r="S317">
        <f t="shared" ca="1" si="34"/>
        <v>0</v>
      </c>
      <c r="T317" s="32">
        <f t="shared" ca="1" si="31"/>
        <v>0</v>
      </c>
      <c r="U317" s="32">
        <f t="shared" ca="1" si="31"/>
        <v>0</v>
      </c>
      <c r="V317">
        <f t="shared" ca="1" si="31"/>
        <v>0</v>
      </c>
      <c r="W317">
        <f t="shared" ca="1" si="30"/>
        <v>0</v>
      </c>
    </row>
    <row r="318" spans="6:23">
      <c r="F318">
        <f t="shared" ca="1" si="28"/>
        <v>0</v>
      </c>
      <c r="G318">
        <f t="shared" ca="1" si="33"/>
        <v>0</v>
      </c>
      <c r="H318">
        <f t="shared" ca="1" si="33"/>
        <v>0</v>
      </c>
      <c r="I318">
        <f t="shared" ca="1" si="33"/>
        <v>0</v>
      </c>
      <c r="J318">
        <f t="shared" ca="1" si="33"/>
        <v>0</v>
      </c>
      <c r="K318">
        <f t="shared" ca="1" si="33"/>
        <v>0</v>
      </c>
      <c r="L318">
        <f t="shared" ca="1" si="33"/>
        <v>0</v>
      </c>
      <c r="M318" s="32">
        <f t="shared" ca="1" si="33"/>
        <v>0</v>
      </c>
      <c r="N318" s="32">
        <f t="shared" ca="1" si="33"/>
        <v>0</v>
      </c>
      <c r="O318" s="32">
        <f t="shared" ca="1" si="33"/>
        <v>0</v>
      </c>
      <c r="P318">
        <f t="shared" ca="1" si="33"/>
        <v>0</v>
      </c>
      <c r="Q318">
        <f t="shared" ca="1" si="33"/>
        <v>0</v>
      </c>
      <c r="R318" s="32">
        <f t="shared" ca="1" si="34"/>
        <v>0</v>
      </c>
      <c r="S318">
        <f t="shared" ca="1" si="34"/>
        <v>0</v>
      </c>
      <c r="T318" s="32">
        <f t="shared" ca="1" si="31"/>
        <v>0</v>
      </c>
      <c r="U318" s="32">
        <f t="shared" ca="1" si="31"/>
        <v>0</v>
      </c>
      <c r="V318">
        <f t="shared" ca="1" si="31"/>
        <v>0</v>
      </c>
      <c r="W318">
        <f t="shared" ca="1" si="30"/>
        <v>0</v>
      </c>
    </row>
    <row r="319" spans="6:23">
      <c r="F319">
        <f t="shared" ca="1" si="28"/>
        <v>0</v>
      </c>
      <c r="G319">
        <f t="shared" ca="1" si="33"/>
        <v>0</v>
      </c>
      <c r="H319">
        <f t="shared" ca="1" si="33"/>
        <v>0</v>
      </c>
      <c r="I319">
        <f t="shared" ca="1" si="33"/>
        <v>0</v>
      </c>
      <c r="J319">
        <f t="shared" ca="1" si="33"/>
        <v>0</v>
      </c>
      <c r="K319">
        <f t="shared" ca="1" si="33"/>
        <v>0</v>
      </c>
      <c r="L319">
        <f t="shared" ca="1" si="33"/>
        <v>0</v>
      </c>
      <c r="M319" s="32">
        <f t="shared" ca="1" si="33"/>
        <v>0</v>
      </c>
      <c r="N319" s="32">
        <f t="shared" ca="1" si="33"/>
        <v>0</v>
      </c>
      <c r="O319" s="32">
        <f t="shared" ca="1" si="33"/>
        <v>0</v>
      </c>
      <c r="P319">
        <f t="shared" ca="1" si="33"/>
        <v>0</v>
      </c>
      <c r="Q319">
        <f t="shared" ca="1" si="33"/>
        <v>0</v>
      </c>
      <c r="R319" s="32">
        <f t="shared" ca="1" si="34"/>
        <v>0</v>
      </c>
      <c r="S319">
        <f t="shared" ca="1" si="34"/>
        <v>0</v>
      </c>
      <c r="T319" s="32">
        <f t="shared" ca="1" si="31"/>
        <v>0</v>
      </c>
      <c r="U319" s="32">
        <f t="shared" ca="1" si="31"/>
        <v>0</v>
      </c>
      <c r="V319">
        <f t="shared" ca="1" si="31"/>
        <v>0</v>
      </c>
      <c r="W319">
        <f t="shared" ca="1" si="30"/>
        <v>0</v>
      </c>
    </row>
    <row r="320" spans="6:23">
      <c r="F320">
        <f t="shared" ca="1" si="28"/>
        <v>0</v>
      </c>
      <c r="G320">
        <f t="shared" ca="1" si="33"/>
        <v>0</v>
      </c>
      <c r="H320">
        <f t="shared" ca="1" si="33"/>
        <v>0</v>
      </c>
      <c r="I320">
        <f t="shared" ca="1" si="33"/>
        <v>0</v>
      </c>
      <c r="J320">
        <f t="shared" ca="1" si="33"/>
        <v>0</v>
      </c>
      <c r="K320">
        <f t="shared" ca="1" si="33"/>
        <v>0</v>
      </c>
      <c r="L320">
        <f t="shared" ca="1" si="33"/>
        <v>0</v>
      </c>
      <c r="M320" s="32">
        <f t="shared" ca="1" si="33"/>
        <v>0</v>
      </c>
      <c r="N320" s="32">
        <f t="shared" ca="1" si="33"/>
        <v>0</v>
      </c>
      <c r="O320" s="32">
        <f t="shared" ca="1" si="33"/>
        <v>0</v>
      </c>
      <c r="P320">
        <f t="shared" ca="1" si="33"/>
        <v>0</v>
      </c>
      <c r="Q320">
        <f t="shared" ca="1" si="33"/>
        <v>0</v>
      </c>
      <c r="R320" s="32">
        <f t="shared" ca="1" si="34"/>
        <v>0</v>
      </c>
      <c r="S320">
        <f t="shared" ca="1" si="34"/>
        <v>0</v>
      </c>
      <c r="T320" s="32">
        <f t="shared" ca="1" si="31"/>
        <v>0</v>
      </c>
      <c r="U320" s="32">
        <f t="shared" ca="1" si="31"/>
        <v>0</v>
      </c>
      <c r="V320">
        <f t="shared" ca="1" si="31"/>
        <v>0</v>
      </c>
      <c r="W320">
        <f t="shared" ca="1" si="30"/>
        <v>0</v>
      </c>
    </row>
    <row r="321" spans="6:23">
      <c r="F321">
        <f t="shared" ca="1" si="28"/>
        <v>0</v>
      </c>
      <c r="G321">
        <f t="shared" ca="1" si="33"/>
        <v>0</v>
      </c>
      <c r="H321">
        <f t="shared" ca="1" si="33"/>
        <v>0</v>
      </c>
      <c r="I321">
        <f t="shared" ca="1" si="33"/>
        <v>0</v>
      </c>
      <c r="J321">
        <f t="shared" ca="1" si="33"/>
        <v>0</v>
      </c>
      <c r="K321">
        <f t="shared" ca="1" si="33"/>
        <v>0</v>
      </c>
      <c r="L321">
        <f t="shared" ca="1" si="33"/>
        <v>0</v>
      </c>
      <c r="M321" s="32">
        <f t="shared" ca="1" si="33"/>
        <v>0</v>
      </c>
      <c r="N321" s="32">
        <f t="shared" ca="1" si="33"/>
        <v>0</v>
      </c>
      <c r="O321" s="32">
        <f t="shared" ca="1" si="33"/>
        <v>0</v>
      </c>
      <c r="P321">
        <f t="shared" ca="1" si="33"/>
        <v>0</v>
      </c>
      <c r="Q321">
        <f t="shared" ca="1" si="33"/>
        <v>0</v>
      </c>
      <c r="R321" s="32">
        <f t="shared" ca="1" si="34"/>
        <v>0</v>
      </c>
      <c r="S321">
        <f t="shared" ca="1" si="34"/>
        <v>0</v>
      </c>
      <c r="T321" s="32">
        <f t="shared" ca="1" si="31"/>
        <v>0</v>
      </c>
      <c r="U321" s="32">
        <f t="shared" ca="1" si="31"/>
        <v>0</v>
      </c>
      <c r="V321">
        <f t="shared" ca="1" si="31"/>
        <v>0</v>
      </c>
      <c r="W321">
        <f t="shared" ca="1" si="30"/>
        <v>0</v>
      </c>
    </row>
    <row r="322" spans="6:23">
      <c r="F322">
        <f t="shared" ca="1" si="28"/>
        <v>0</v>
      </c>
      <c r="G322">
        <f t="shared" ca="1" si="33"/>
        <v>0</v>
      </c>
      <c r="H322">
        <f t="shared" ca="1" si="33"/>
        <v>0</v>
      </c>
      <c r="I322">
        <f t="shared" ca="1" si="33"/>
        <v>0</v>
      </c>
      <c r="J322">
        <f t="shared" ca="1" si="33"/>
        <v>0</v>
      </c>
      <c r="K322">
        <f t="shared" ca="1" si="33"/>
        <v>0</v>
      </c>
      <c r="L322">
        <f t="shared" ca="1" si="33"/>
        <v>0</v>
      </c>
      <c r="M322" s="32">
        <f t="shared" ca="1" si="33"/>
        <v>0</v>
      </c>
      <c r="N322" s="32">
        <f t="shared" ca="1" si="33"/>
        <v>0</v>
      </c>
      <c r="O322" s="32">
        <f t="shared" ca="1" si="33"/>
        <v>0</v>
      </c>
      <c r="P322">
        <f t="shared" ca="1" si="33"/>
        <v>0</v>
      </c>
      <c r="Q322">
        <f t="shared" ca="1" si="33"/>
        <v>0</v>
      </c>
      <c r="R322" s="32">
        <f t="shared" ca="1" si="34"/>
        <v>0</v>
      </c>
      <c r="S322">
        <f t="shared" ca="1" si="34"/>
        <v>0</v>
      </c>
      <c r="T322" s="32">
        <f t="shared" ca="1" si="31"/>
        <v>0</v>
      </c>
      <c r="U322" s="32">
        <f t="shared" ca="1" si="31"/>
        <v>0</v>
      </c>
      <c r="V322">
        <f t="shared" ca="1" si="31"/>
        <v>0</v>
      </c>
      <c r="W322">
        <f t="shared" ca="1" si="30"/>
        <v>0</v>
      </c>
    </row>
    <row r="323" spans="6:23">
      <c r="F323">
        <f t="shared" ref="F323:F386" ca="1" si="35">IF(F322="(空白)","(空白)",OFFSET($A$1,$D$4+COLUMN()-$D$6+$D$2*(ROW()-$D$8),0))</f>
        <v>0</v>
      </c>
      <c r="G323">
        <f t="shared" ca="1" si="33"/>
        <v>0</v>
      </c>
      <c r="H323">
        <f t="shared" ca="1" si="33"/>
        <v>0</v>
      </c>
      <c r="I323">
        <f t="shared" ca="1" si="33"/>
        <v>0</v>
      </c>
      <c r="J323">
        <f t="shared" ca="1" si="33"/>
        <v>0</v>
      </c>
      <c r="K323">
        <f t="shared" ca="1" si="33"/>
        <v>0</v>
      </c>
      <c r="L323">
        <f t="shared" ca="1" si="33"/>
        <v>0</v>
      </c>
      <c r="M323" s="32">
        <f t="shared" ca="1" si="33"/>
        <v>0</v>
      </c>
      <c r="N323" s="32">
        <f t="shared" ca="1" si="33"/>
        <v>0</v>
      </c>
      <c r="O323" s="32">
        <f t="shared" ca="1" si="33"/>
        <v>0</v>
      </c>
      <c r="P323">
        <f t="shared" ca="1" si="33"/>
        <v>0</v>
      </c>
      <c r="Q323">
        <f t="shared" ca="1" si="33"/>
        <v>0</v>
      </c>
      <c r="R323" s="32">
        <f t="shared" ca="1" si="34"/>
        <v>0</v>
      </c>
      <c r="S323">
        <f t="shared" ca="1" si="34"/>
        <v>0</v>
      </c>
      <c r="T323" s="32">
        <f t="shared" ca="1" si="31"/>
        <v>0</v>
      </c>
      <c r="U323" s="32">
        <f t="shared" ca="1" si="31"/>
        <v>0</v>
      </c>
      <c r="V323">
        <f t="shared" ca="1" si="31"/>
        <v>0</v>
      </c>
      <c r="W323">
        <f t="shared" ca="1" si="30"/>
        <v>0</v>
      </c>
    </row>
    <row r="324" spans="6:23">
      <c r="F324">
        <f t="shared" ca="1" si="35"/>
        <v>0</v>
      </c>
      <c r="G324">
        <f t="shared" ca="1" si="33"/>
        <v>0</v>
      </c>
      <c r="H324">
        <f t="shared" ca="1" si="33"/>
        <v>0</v>
      </c>
      <c r="I324">
        <f t="shared" ca="1" si="33"/>
        <v>0</v>
      </c>
      <c r="J324">
        <f t="shared" ca="1" si="33"/>
        <v>0</v>
      </c>
      <c r="K324">
        <f t="shared" ca="1" si="33"/>
        <v>0</v>
      </c>
      <c r="L324">
        <f t="shared" ca="1" si="33"/>
        <v>0</v>
      </c>
      <c r="M324" s="32">
        <f t="shared" ca="1" si="33"/>
        <v>0</v>
      </c>
      <c r="N324" s="32">
        <f t="shared" ca="1" si="33"/>
        <v>0</v>
      </c>
      <c r="O324" s="32">
        <f t="shared" ca="1" si="33"/>
        <v>0</v>
      </c>
      <c r="P324">
        <f t="shared" ca="1" si="33"/>
        <v>0</v>
      </c>
      <c r="Q324">
        <f t="shared" ca="1" si="33"/>
        <v>0</v>
      </c>
      <c r="R324" s="32">
        <f t="shared" ca="1" si="34"/>
        <v>0</v>
      </c>
      <c r="S324">
        <f t="shared" ca="1" si="34"/>
        <v>0</v>
      </c>
      <c r="T324" s="32">
        <f t="shared" ca="1" si="31"/>
        <v>0</v>
      </c>
      <c r="U324" s="32">
        <f t="shared" ca="1" si="31"/>
        <v>0</v>
      </c>
      <c r="V324">
        <f t="shared" ca="1" si="31"/>
        <v>0</v>
      </c>
      <c r="W324">
        <f t="shared" ca="1" si="30"/>
        <v>0</v>
      </c>
    </row>
    <row r="325" spans="6:23">
      <c r="F325">
        <f t="shared" ca="1" si="35"/>
        <v>0</v>
      </c>
      <c r="G325">
        <f t="shared" ca="1" si="33"/>
        <v>0</v>
      </c>
      <c r="H325">
        <f t="shared" ca="1" si="33"/>
        <v>0</v>
      </c>
      <c r="I325">
        <f t="shared" ca="1" si="33"/>
        <v>0</v>
      </c>
      <c r="J325">
        <f t="shared" ca="1" si="33"/>
        <v>0</v>
      </c>
      <c r="K325">
        <f t="shared" ca="1" si="33"/>
        <v>0</v>
      </c>
      <c r="L325">
        <f t="shared" ca="1" si="33"/>
        <v>0</v>
      </c>
      <c r="M325" s="32">
        <f t="shared" ca="1" si="33"/>
        <v>0</v>
      </c>
      <c r="N325" s="32">
        <f t="shared" ca="1" si="33"/>
        <v>0</v>
      </c>
      <c r="O325" s="32">
        <f t="shared" ca="1" si="33"/>
        <v>0</v>
      </c>
      <c r="P325">
        <f t="shared" ca="1" si="33"/>
        <v>0</v>
      </c>
      <c r="Q325">
        <f t="shared" ca="1" si="33"/>
        <v>0</v>
      </c>
      <c r="R325" s="32">
        <f t="shared" ca="1" si="34"/>
        <v>0</v>
      </c>
      <c r="S325">
        <f t="shared" ca="1" si="34"/>
        <v>0</v>
      </c>
      <c r="T325" s="32">
        <f t="shared" ca="1" si="31"/>
        <v>0</v>
      </c>
      <c r="U325" s="32">
        <f t="shared" ca="1" si="31"/>
        <v>0</v>
      </c>
      <c r="V325">
        <f t="shared" ca="1" si="31"/>
        <v>0</v>
      </c>
      <c r="W325">
        <f t="shared" ca="1" si="30"/>
        <v>0</v>
      </c>
    </row>
    <row r="326" spans="6:23">
      <c r="F326">
        <f t="shared" ca="1" si="35"/>
        <v>0</v>
      </c>
      <c r="G326">
        <f t="shared" ca="1" si="33"/>
        <v>0</v>
      </c>
      <c r="H326">
        <f t="shared" ca="1" si="33"/>
        <v>0</v>
      </c>
      <c r="I326">
        <f t="shared" ca="1" si="33"/>
        <v>0</v>
      </c>
      <c r="J326">
        <f t="shared" ca="1" si="33"/>
        <v>0</v>
      </c>
      <c r="K326">
        <f t="shared" ca="1" si="33"/>
        <v>0</v>
      </c>
      <c r="L326">
        <f t="shared" ca="1" si="33"/>
        <v>0</v>
      </c>
      <c r="M326" s="32">
        <f t="shared" ca="1" si="33"/>
        <v>0</v>
      </c>
      <c r="N326" s="32">
        <f t="shared" ca="1" si="33"/>
        <v>0</v>
      </c>
      <c r="O326" s="32">
        <f t="shared" ca="1" si="33"/>
        <v>0</v>
      </c>
      <c r="P326">
        <f t="shared" ca="1" si="33"/>
        <v>0</v>
      </c>
      <c r="Q326">
        <f t="shared" ca="1" si="33"/>
        <v>0</v>
      </c>
      <c r="R326" s="32">
        <f t="shared" ca="1" si="34"/>
        <v>0</v>
      </c>
      <c r="S326">
        <f t="shared" ca="1" si="34"/>
        <v>0</v>
      </c>
      <c r="T326" s="32">
        <f t="shared" ca="1" si="31"/>
        <v>0</v>
      </c>
      <c r="U326" s="32">
        <f t="shared" ca="1" si="31"/>
        <v>0</v>
      </c>
      <c r="V326">
        <f t="shared" ca="1" si="31"/>
        <v>0</v>
      </c>
      <c r="W326">
        <f t="shared" ca="1" si="30"/>
        <v>0</v>
      </c>
    </row>
    <row r="327" spans="6:23">
      <c r="F327">
        <f t="shared" ca="1" si="35"/>
        <v>0</v>
      </c>
      <c r="G327">
        <f t="shared" ca="1" si="33"/>
        <v>0</v>
      </c>
      <c r="H327">
        <f t="shared" ca="1" si="33"/>
        <v>0</v>
      </c>
      <c r="I327">
        <f t="shared" ref="G327:Q348" ca="1" si="36">OFFSET($A$1,$D$4+COLUMN()-$D$6+$D$2*(ROW()-$D$8),0)</f>
        <v>0</v>
      </c>
      <c r="J327">
        <f t="shared" ca="1" si="36"/>
        <v>0</v>
      </c>
      <c r="K327">
        <f t="shared" ca="1" si="36"/>
        <v>0</v>
      </c>
      <c r="L327">
        <f t="shared" ca="1" si="36"/>
        <v>0</v>
      </c>
      <c r="M327" s="32">
        <f t="shared" ca="1" si="36"/>
        <v>0</v>
      </c>
      <c r="N327" s="32">
        <f t="shared" ca="1" si="36"/>
        <v>0</v>
      </c>
      <c r="O327" s="32">
        <f t="shared" ca="1" si="36"/>
        <v>0</v>
      </c>
      <c r="P327">
        <f t="shared" ca="1" si="36"/>
        <v>0</v>
      </c>
      <c r="Q327">
        <f t="shared" ca="1" si="33"/>
        <v>0</v>
      </c>
      <c r="R327" s="32">
        <f t="shared" ca="1" si="34"/>
        <v>0</v>
      </c>
      <c r="S327">
        <f t="shared" ca="1" si="34"/>
        <v>0</v>
      </c>
      <c r="T327" s="32">
        <f t="shared" ca="1" si="31"/>
        <v>0</v>
      </c>
      <c r="U327" s="32">
        <f t="shared" ca="1" si="31"/>
        <v>0</v>
      </c>
      <c r="V327">
        <f t="shared" ca="1" si="31"/>
        <v>0</v>
      </c>
      <c r="W327">
        <f t="shared" ca="1" si="30"/>
        <v>0</v>
      </c>
    </row>
    <row r="328" spans="6:23">
      <c r="F328">
        <f t="shared" ca="1" si="35"/>
        <v>0</v>
      </c>
      <c r="G328">
        <f t="shared" ca="1" si="36"/>
        <v>0</v>
      </c>
      <c r="H328">
        <f t="shared" ca="1" si="36"/>
        <v>0</v>
      </c>
      <c r="I328">
        <f t="shared" ca="1" si="36"/>
        <v>0</v>
      </c>
      <c r="J328">
        <f t="shared" ca="1" si="36"/>
        <v>0</v>
      </c>
      <c r="K328">
        <f t="shared" ca="1" si="36"/>
        <v>0</v>
      </c>
      <c r="L328">
        <f t="shared" ca="1" si="36"/>
        <v>0</v>
      </c>
      <c r="M328" s="32">
        <f t="shared" ca="1" si="36"/>
        <v>0</v>
      </c>
      <c r="N328" s="32">
        <f t="shared" ca="1" si="36"/>
        <v>0</v>
      </c>
      <c r="O328" s="32">
        <f t="shared" ca="1" si="36"/>
        <v>0</v>
      </c>
      <c r="P328">
        <f t="shared" ca="1" si="36"/>
        <v>0</v>
      </c>
      <c r="Q328">
        <f t="shared" ca="1" si="36"/>
        <v>0</v>
      </c>
      <c r="R328" s="32">
        <f t="shared" ca="1" si="34"/>
        <v>0</v>
      </c>
      <c r="S328">
        <f t="shared" ca="1" si="34"/>
        <v>0</v>
      </c>
      <c r="T328" s="32">
        <f t="shared" ca="1" si="31"/>
        <v>0</v>
      </c>
      <c r="U328" s="32">
        <f t="shared" ca="1" si="31"/>
        <v>0</v>
      </c>
      <c r="V328">
        <f t="shared" ca="1" si="31"/>
        <v>0</v>
      </c>
      <c r="W328">
        <f t="shared" ca="1" si="30"/>
        <v>0</v>
      </c>
    </row>
    <row r="329" spans="6:23">
      <c r="F329">
        <f t="shared" ca="1" si="35"/>
        <v>0</v>
      </c>
      <c r="G329">
        <f t="shared" ca="1" si="36"/>
        <v>0</v>
      </c>
      <c r="H329">
        <f t="shared" ca="1" si="36"/>
        <v>0</v>
      </c>
      <c r="I329">
        <f t="shared" ca="1" si="36"/>
        <v>0</v>
      </c>
      <c r="J329">
        <f t="shared" ca="1" si="36"/>
        <v>0</v>
      </c>
      <c r="K329">
        <f t="shared" ca="1" si="36"/>
        <v>0</v>
      </c>
      <c r="L329">
        <f t="shared" ca="1" si="36"/>
        <v>0</v>
      </c>
      <c r="M329" s="32">
        <f t="shared" ca="1" si="36"/>
        <v>0</v>
      </c>
      <c r="N329" s="32">
        <f t="shared" ca="1" si="36"/>
        <v>0</v>
      </c>
      <c r="O329" s="32">
        <f t="shared" ca="1" si="36"/>
        <v>0</v>
      </c>
      <c r="P329">
        <f t="shared" ca="1" si="36"/>
        <v>0</v>
      </c>
      <c r="Q329">
        <f t="shared" ca="1" si="36"/>
        <v>0</v>
      </c>
      <c r="R329" s="32">
        <f t="shared" ca="1" si="34"/>
        <v>0</v>
      </c>
      <c r="S329">
        <f t="shared" ca="1" si="34"/>
        <v>0</v>
      </c>
      <c r="T329" s="32">
        <f t="shared" ca="1" si="31"/>
        <v>0</v>
      </c>
      <c r="U329" s="32">
        <f t="shared" ca="1" si="31"/>
        <v>0</v>
      </c>
      <c r="V329">
        <f t="shared" ca="1" si="31"/>
        <v>0</v>
      </c>
      <c r="W329">
        <f t="shared" ca="1" si="30"/>
        <v>0</v>
      </c>
    </row>
    <row r="330" spans="6:23">
      <c r="F330">
        <f t="shared" ca="1" si="35"/>
        <v>0</v>
      </c>
      <c r="G330">
        <f t="shared" ca="1" si="36"/>
        <v>0</v>
      </c>
      <c r="H330">
        <f t="shared" ca="1" si="36"/>
        <v>0</v>
      </c>
      <c r="I330">
        <f t="shared" ca="1" si="36"/>
        <v>0</v>
      </c>
      <c r="J330">
        <f t="shared" ca="1" si="36"/>
        <v>0</v>
      </c>
      <c r="K330">
        <f t="shared" ca="1" si="36"/>
        <v>0</v>
      </c>
      <c r="L330">
        <f t="shared" ca="1" si="36"/>
        <v>0</v>
      </c>
      <c r="M330" s="32">
        <f t="shared" ca="1" si="36"/>
        <v>0</v>
      </c>
      <c r="N330" s="32">
        <f t="shared" ca="1" si="36"/>
        <v>0</v>
      </c>
      <c r="O330" s="32">
        <f t="shared" ca="1" si="36"/>
        <v>0</v>
      </c>
      <c r="P330">
        <f t="shared" ca="1" si="36"/>
        <v>0</v>
      </c>
      <c r="Q330">
        <f t="shared" ca="1" si="36"/>
        <v>0</v>
      </c>
      <c r="R330" s="32">
        <f t="shared" ca="1" si="34"/>
        <v>0</v>
      </c>
      <c r="S330">
        <f t="shared" ca="1" si="34"/>
        <v>0</v>
      </c>
      <c r="T330" s="32">
        <f t="shared" ca="1" si="31"/>
        <v>0</v>
      </c>
      <c r="U330" s="32">
        <f t="shared" ca="1" si="31"/>
        <v>0</v>
      </c>
      <c r="V330">
        <f t="shared" ca="1" si="31"/>
        <v>0</v>
      </c>
      <c r="W330">
        <f t="shared" ca="1" si="30"/>
        <v>0</v>
      </c>
    </row>
    <row r="331" spans="6:23">
      <c r="F331">
        <f t="shared" ca="1" si="35"/>
        <v>0</v>
      </c>
      <c r="G331">
        <f t="shared" ca="1" si="36"/>
        <v>0</v>
      </c>
      <c r="H331">
        <f t="shared" ca="1" si="36"/>
        <v>0</v>
      </c>
      <c r="I331">
        <f t="shared" ca="1" si="36"/>
        <v>0</v>
      </c>
      <c r="J331">
        <f t="shared" ca="1" si="36"/>
        <v>0</v>
      </c>
      <c r="K331">
        <f t="shared" ca="1" si="36"/>
        <v>0</v>
      </c>
      <c r="L331">
        <f t="shared" ca="1" si="36"/>
        <v>0</v>
      </c>
      <c r="M331" s="32">
        <f t="shared" ca="1" si="36"/>
        <v>0</v>
      </c>
      <c r="N331" s="32">
        <f t="shared" ca="1" si="36"/>
        <v>0</v>
      </c>
      <c r="O331" s="32">
        <f t="shared" ca="1" si="36"/>
        <v>0</v>
      </c>
      <c r="P331">
        <f t="shared" ca="1" si="36"/>
        <v>0</v>
      </c>
      <c r="Q331">
        <f t="shared" ca="1" si="36"/>
        <v>0</v>
      </c>
      <c r="R331" s="32">
        <f t="shared" ca="1" si="34"/>
        <v>0</v>
      </c>
      <c r="S331">
        <f t="shared" ca="1" si="34"/>
        <v>0</v>
      </c>
      <c r="T331" s="32">
        <f t="shared" ca="1" si="31"/>
        <v>0</v>
      </c>
      <c r="U331" s="32">
        <f t="shared" ca="1" si="31"/>
        <v>0</v>
      </c>
      <c r="V331">
        <f t="shared" ca="1" si="31"/>
        <v>0</v>
      </c>
      <c r="W331">
        <f t="shared" ca="1" si="30"/>
        <v>0</v>
      </c>
    </row>
    <row r="332" spans="6:23">
      <c r="F332">
        <f t="shared" ca="1" si="35"/>
        <v>0</v>
      </c>
      <c r="G332">
        <f t="shared" ca="1" si="36"/>
        <v>0</v>
      </c>
      <c r="H332">
        <f t="shared" ca="1" si="36"/>
        <v>0</v>
      </c>
      <c r="I332">
        <f t="shared" ca="1" si="36"/>
        <v>0</v>
      </c>
      <c r="J332">
        <f t="shared" ca="1" si="36"/>
        <v>0</v>
      </c>
      <c r="K332">
        <f t="shared" ca="1" si="36"/>
        <v>0</v>
      </c>
      <c r="L332">
        <f t="shared" ca="1" si="36"/>
        <v>0</v>
      </c>
      <c r="M332" s="32">
        <f t="shared" ca="1" si="36"/>
        <v>0</v>
      </c>
      <c r="N332" s="32">
        <f t="shared" ca="1" si="36"/>
        <v>0</v>
      </c>
      <c r="O332" s="32">
        <f t="shared" ca="1" si="36"/>
        <v>0</v>
      </c>
      <c r="P332">
        <f t="shared" ca="1" si="36"/>
        <v>0</v>
      </c>
      <c r="Q332">
        <f t="shared" ca="1" si="36"/>
        <v>0</v>
      </c>
      <c r="R332" s="32">
        <f t="shared" ca="1" si="34"/>
        <v>0</v>
      </c>
      <c r="S332">
        <f t="shared" ca="1" si="34"/>
        <v>0</v>
      </c>
      <c r="T332" s="32">
        <f t="shared" ca="1" si="31"/>
        <v>0</v>
      </c>
      <c r="U332" s="32">
        <f t="shared" ca="1" si="31"/>
        <v>0</v>
      </c>
      <c r="V332">
        <f t="shared" ca="1" si="31"/>
        <v>0</v>
      </c>
      <c r="W332">
        <f t="shared" ca="1" si="30"/>
        <v>0</v>
      </c>
    </row>
    <row r="333" spans="6:23">
      <c r="F333">
        <f t="shared" ca="1" si="35"/>
        <v>0</v>
      </c>
      <c r="G333">
        <f t="shared" ca="1" si="36"/>
        <v>0</v>
      </c>
      <c r="H333">
        <f t="shared" ca="1" si="36"/>
        <v>0</v>
      </c>
      <c r="I333">
        <f t="shared" ca="1" si="36"/>
        <v>0</v>
      </c>
      <c r="J333">
        <f t="shared" ca="1" si="36"/>
        <v>0</v>
      </c>
      <c r="K333">
        <f t="shared" ca="1" si="36"/>
        <v>0</v>
      </c>
      <c r="L333">
        <f t="shared" ca="1" si="36"/>
        <v>0</v>
      </c>
      <c r="M333" s="32">
        <f t="shared" ca="1" si="36"/>
        <v>0</v>
      </c>
      <c r="N333" s="32">
        <f t="shared" ca="1" si="36"/>
        <v>0</v>
      </c>
      <c r="O333" s="32">
        <f t="shared" ca="1" si="36"/>
        <v>0</v>
      </c>
      <c r="P333">
        <f t="shared" ca="1" si="36"/>
        <v>0</v>
      </c>
      <c r="Q333">
        <f t="shared" ca="1" si="36"/>
        <v>0</v>
      </c>
      <c r="R333" s="32">
        <f t="shared" ca="1" si="34"/>
        <v>0</v>
      </c>
      <c r="S333">
        <f t="shared" ca="1" si="34"/>
        <v>0</v>
      </c>
      <c r="T333" s="32">
        <f t="shared" ca="1" si="31"/>
        <v>0</v>
      </c>
      <c r="U333" s="32">
        <f t="shared" ca="1" si="31"/>
        <v>0</v>
      </c>
      <c r="V333">
        <f t="shared" ca="1" si="31"/>
        <v>0</v>
      </c>
      <c r="W333">
        <f t="shared" ca="1" si="30"/>
        <v>0</v>
      </c>
    </row>
    <row r="334" spans="6:23">
      <c r="F334">
        <f t="shared" ca="1" si="35"/>
        <v>0</v>
      </c>
      <c r="G334">
        <f t="shared" ca="1" si="36"/>
        <v>0</v>
      </c>
      <c r="H334">
        <f t="shared" ca="1" si="36"/>
        <v>0</v>
      </c>
      <c r="I334">
        <f t="shared" ca="1" si="36"/>
        <v>0</v>
      </c>
      <c r="J334">
        <f t="shared" ca="1" si="36"/>
        <v>0</v>
      </c>
      <c r="K334">
        <f t="shared" ca="1" si="36"/>
        <v>0</v>
      </c>
      <c r="L334">
        <f t="shared" ca="1" si="36"/>
        <v>0</v>
      </c>
      <c r="M334" s="32">
        <f t="shared" ca="1" si="36"/>
        <v>0</v>
      </c>
      <c r="N334" s="32">
        <f t="shared" ca="1" si="36"/>
        <v>0</v>
      </c>
      <c r="O334" s="32">
        <f t="shared" ca="1" si="36"/>
        <v>0</v>
      </c>
      <c r="P334">
        <f t="shared" ca="1" si="36"/>
        <v>0</v>
      </c>
      <c r="Q334">
        <f t="shared" ca="1" si="36"/>
        <v>0</v>
      </c>
      <c r="R334" s="32">
        <f t="shared" ca="1" si="34"/>
        <v>0</v>
      </c>
      <c r="S334">
        <f t="shared" ca="1" si="34"/>
        <v>0</v>
      </c>
      <c r="T334" s="32">
        <f t="shared" ca="1" si="31"/>
        <v>0</v>
      </c>
      <c r="U334" s="32">
        <f t="shared" ca="1" si="31"/>
        <v>0</v>
      </c>
      <c r="V334">
        <f t="shared" ca="1" si="31"/>
        <v>0</v>
      </c>
      <c r="W334">
        <f t="shared" ca="1" si="30"/>
        <v>0</v>
      </c>
    </row>
    <row r="335" spans="6:23">
      <c r="F335">
        <f t="shared" ca="1" si="35"/>
        <v>0</v>
      </c>
      <c r="G335">
        <f t="shared" ca="1" si="36"/>
        <v>0</v>
      </c>
      <c r="H335">
        <f t="shared" ca="1" si="36"/>
        <v>0</v>
      </c>
      <c r="I335">
        <f t="shared" ca="1" si="36"/>
        <v>0</v>
      </c>
      <c r="J335">
        <f t="shared" ca="1" si="36"/>
        <v>0</v>
      </c>
      <c r="K335">
        <f t="shared" ca="1" si="36"/>
        <v>0</v>
      </c>
      <c r="L335">
        <f t="shared" ca="1" si="36"/>
        <v>0</v>
      </c>
      <c r="M335" s="32">
        <f t="shared" ca="1" si="36"/>
        <v>0</v>
      </c>
      <c r="N335" s="32">
        <f t="shared" ca="1" si="36"/>
        <v>0</v>
      </c>
      <c r="O335" s="32">
        <f t="shared" ca="1" si="36"/>
        <v>0</v>
      </c>
      <c r="P335">
        <f t="shared" ca="1" si="36"/>
        <v>0</v>
      </c>
      <c r="Q335">
        <f t="shared" ca="1" si="36"/>
        <v>0</v>
      </c>
      <c r="R335" s="32">
        <f t="shared" ca="1" si="34"/>
        <v>0</v>
      </c>
      <c r="S335">
        <f t="shared" ca="1" si="34"/>
        <v>0</v>
      </c>
      <c r="T335" s="32">
        <f t="shared" ca="1" si="31"/>
        <v>0</v>
      </c>
      <c r="U335" s="32">
        <f t="shared" ca="1" si="31"/>
        <v>0</v>
      </c>
      <c r="V335">
        <f t="shared" ca="1" si="31"/>
        <v>0</v>
      </c>
      <c r="W335">
        <f t="shared" ca="1" si="30"/>
        <v>0</v>
      </c>
    </row>
    <row r="336" spans="6:23">
      <c r="F336">
        <f t="shared" ca="1" si="35"/>
        <v>0</v>
      </c>
      <c r="G336">
        <f t="shared" ca="1" si="36"/>
        <v>0</v>
      </c>
      <c r="H336">
        <f t="shared" ca="1" si="36"/>
        <v>0</v>
      </c>
      <c r="I336">
        <f t="shared" ca="1" si="36"/>
        <v>0</v>
      </c>
      <c r="J336">
        <f t="shared" ca="1" si="36"/>
        <v>0</v>
      </c>
      <c r="K336">
        <f t="shared" ca="1" si="36"/>
        <v>0</v>
      </c>
      <c r="L336">
        <f t="shared" ca="1" si="36"/>
        <v>0</v>
      </c>
      <c r="M336" s="32">
        <f t="shared" ca="1" si="36"/>
        <v>0</v>
      </c>
      <c r="N336" s="32">
        <f t="shared" ca="1" si="36"/>
        <v>0</v>
      </c>
      <c r="O336" s="32">
        <f t="shared" ca="1" si="36"/>
        <v>0</v>
      </c>
      <c r="P336">
        <f t="shared" ca="1" si="36"/>
        <v>0</v>
      </c>
      <c r="Q336">
        <f t="shared" ca="1" si="36"/>
        <v>0</v>
      </c>
      <c r="R336" s="32">
        <f t="shared" ca="1" si="34"/>
        <v>0</v>
      </c>
      <c r="S336">
        <f t="shared" ca="1" si="34"/>
        <v>0</v>
      </c>
      <c r="T336" s="32">
        <f t="shared" ca="1" si="31"/>
        <v>0</v>
      </c>
      <c r="U336" s="32">
        <f t="shared" ca="1" si="31"/>
        <v>0</v>
      </c>
      <c r="V336">
        <f t="shared" ca="1" si="31"/>
        <v>0</v>
      </c>
      <c r="W336">
        <f t="shared" ca="1" si="30"/>
        <v>0</v>
      </c>
    </row>
    <row r="337" spans="6:23">
      <c r="F337">
        <f t="shared" ca="1" si="35"/>
        <v>0</v>
      </c>
      <c r="G337">
        <f t="shared" ca="1" si="36"/>
        <v>0</v>
      </c>
      <c r="H337">
        <f t="shared" ca="1" si="36"/>
        <v>0</v>
      </c>
      <c r="I337">
        <f t="shared" ca="1" si="36"/>
        <v>0</v>
      </c>
      <c r="J337">
        <f t="shared" ca="1" si="36"/>
        <v>0</v>
      </c>
      <c r="K337">
        <f t="shared" ca="1" si="36"/>
        <v>0</v>
      </c>
      <c r="L337">
        <f t="shared" ca="1" si="36"/>
        <v>0</v>
      </c>
      <c r="M337" s="32">
        <f t="shared" ca="1" si="36"/>
        <v>0</v>
      </c>
      <c r="N337" s="32">
        <f t="shared" ca="1" si="36"/>
        <v>0</v>
      </c>
      <c r="O337" s="32">
        <f t="shared" ca="1" si="36"/>
        <v>0</v>
      </c>
      <c r="P337">
        <f t="shared" ca="1" si="36"/>
        <v>0</v>
      </c>
      <c r="Q337">
        <f t="shared" ca="1" si="36"/>
        <v>0</v>
      </c>
      <c r="R337" s="32">
        <f t="shared" ca="1" si="34"/>
        <v>0</v>
      </c>
      <c r="S337">
        <f t="shared" ca="1" si="34"/>
        <v>0</v>
      </c>
      <c r="T337" s="32">
        <f t="shared" ca="1" si="31"/>
        <v>0</v>
      </c>
      <c r="U337" s="32">
        <f t="shared" ca="1" si="31"/>
        <v>0</v>
      </c>
      <c r="V337">
        <f t="shared" ca="1" si="31"/>
        <v>0</v>
      </c>
      <c r="W337">
        <f t="shared" ca="1" si="30"/>
        <v>0</v>
      </c>
    </row>
    <row r="338" spans="6:23">
      <c r="F338">
        <f t="shared" ca="1" si="35"/>
        <v>0</v>
      </c>
      <c r="G338">
        <f t="shared" ca="1" si="36"/>
        <v>0</v>
      </c>
      <c r="H338">
        <f t="shared" ca="1" si="36"/>
        <v>0</v>
      </c>
      <c r="I338">
        <f t="shared" ca="1" si="36"/>
        <v>0</v>
      </c>
      <c r="J338">
        <f t="shared" ca="1" si="36"/>
        <v>0</v>
      </c>
      <c r="K338">
        <f t="shared" ca="1" si="36"/>
        <v>0</v>
      </c>
      <c r="L338">
        <f t="shared" ca="1" si="36"/>
        <v>0</v>
      </c>
      <c r="M338" s="32">
        <f t="shared" ca="1" si="36"/>
        <v>0</v>
      </c>
      <c r="N338" s="32">
        <f t="shared" ca="1" si="36"/>
        <v>0</v>
      </c>
      <c r="O338" s="32">
        <f t="shared" ca="1" si="36"/>
        <v>0</v>
      </c>
      <c r="P338">
        <f t="shared" ca="1" si="36"/>
        <v>0</v>
      </c>
      <c r="Q338">
        <f t="shared" ca="1" si="36"/>
        <v>0</v>
      </c>
      <c r="R338" s="32">
        <f t="shared" ca="1" si="34"/>
        <v>0</v>
      </c>
      <c r="S338">
        <f t="shared" ca="1" si="34"/>
        <v>0</v>
      </c>
      <c r="T338" s="32">
        <f t="shared" ca="1" si="31"/>
        <v>0</v>
      </c>
      <c r="U338" s="32">
        <f t="shared" ca="1" si="31"/>
        <v>0</v>
      </c>
      <c r="V338">
        <f t="shared" ca="1" si="31"/>
        <v>0</v>
      </c>
      <c r="W338">
        <f t="shared" ca="1" si="30"/>
        <v>0</v>
      </c>
    </row>
    <row r="339" spans="6:23">
      <c r="F339">
        <f t="shared" ca="1" si="35"/>
        <v>0</v>
      </c>
      <c r="G339">
        <f t="shared" ca="1" si="36"/>
        <v>0</v>
      </c>
      <c r="H339">
        <f t="shared" ca="1" si="36"/>
        <v>0</v>
      </c>
      <c r="I339">
        <f t="shared" ca="1" si="36"/>
        <v>0</v>
      </c>
      <c r="J339">
        <f t="shared" ca="1" si="36"/>
        <v>0</v>
      </c>
      <c r="K339">
        <f t="shared" ca="1" si="36"/>
        <v>0</v>
      </c>
      <c r="L339">
        <f t="shared" ca="1" si="36"/>
        <v>0</v>
      </c>
      <c r="M339" s="32">
        <f t="shared" ca="1" si="36"/>
        <v>0</v>
      </c>
      <c r="N339" s="32">
        <f t="shared" ca="1" si="36"/>
        <v>0</v>
      </c>
      <c r="O339" s="32">
        <f t="shared" ca="1" si="36"/>
        <v>0</v>
      </c>
      <c r="P339">
        <f t="shared" ca="1" si="36"/>
        <v>0</v>
      </c>
      <c r="Q339">
        <f t="shared" ca="1" si="36"/>
        <v>0</v>
      </c>
      <c r="R339" s="32">
        <f t="shared" ca="1" si="34"/>
        <v>0</v>
      </c>
      <c r="S339">
        <f t="shared" ca="1" si="34"/>
        <v>0</v>
      </c>
      <c r="T339" s="32">
        <f t="shared" ca="1" si="31"/>
        <v>0</v>
      </c>
      <c r="U339" s="32">
        <f t="shared" ca="1" si="31"/>
        <v>0</v>
      </c>
      <c r="V339">
        <f t="shared" ca="1" si="31"/>
        <v>0</v>
      </c>
      <c r="W339">
        <f t="shared" ca="1" si="30"/>
        <v>0</v>
      </c>
    </row>
    <row r="340" spans="6:23">
      <c r="F340">
        <f t="shared" ca="1" si="35"/>
        <v>0</v>
      </c>
      <c r="G340">
        <f t="shared" ca="1" si="36"/>
        <v>0</v>
      </c>
      <c r="H340">
        <f t="shared" ca="1" si="36"/>
        <v>0</v>
      </c>
      <c r="I340">
        <f t="shared" ca="1" si="36"/>
        <v>0</v>
      </c>
      <c r="J340">
        <f t="shared" ca="1" si="36"/>
        <v>0</v>
      </c>
      <c r="K340">
        <f t="shared" ca="1" si="36"/>
        <v>0</v>
      </c>
      <c r="L340">
        <f t="shared" ca="1" si="36"/>
        <v>0</v>
      </c>
      <c r="M340" s="32">
        <f t="shared" ca="1" si="36"/>
        <v>0</v>
      </c>
      <c r="N340" s="32">
        <f t="shared" ca="1" si="36"/>
        <v>0</v>
      </c>
      <c r="O340" s="32">
        <f t="shared" ca="1" si="36"/>
        <v>0</v>
      </c>
      <c r="P340">
        <f t="shared" ca="1" si="36"/>
        <v>0</v>
      </c>
      <c r="Q340">
        <f t="shared" ca="1" si="36"/>
        <v>0</v>
      </c>
      <c r="R340" s="32">
        <f t="shared" ca="1" si="34"/>
        <v>0</v>
      </c>
      <c r="S340">
        <f t="shared" ca="1" si="34"/>
        <v>0</v>
      </c>
      <c r="T340" s="32">
        <f t="shared" ca="1" si="31"/>
        <v>0</v>
      </c>
      <c r="U340" s="32">
        <f t="shared" ca="1" si="31"/>
        <v>0</v>
      </c>
      <c r="V340">
        <f t="shared" ca="1" si="31"/>
        <v>0</v>
      </c>
      <c r="W340">
        <f t="shared" ca="1" si="30"/>
        <v>0</v>
      </c>
    </row>
    <row r="341" spans="6:23">
      <c r="F341">
        <f t="shared" ca="1" si="35"/>
        <v>0</v>
      </c>
      <c r="G341">
        <f t="shared" ca="1" si="36"/>
        <v>0</v>
      </c>
      <c r="H341">
        <f t="shared" ca="1" si="36"/>
        <v>0</v>
      </c>
      <c r="I341">
        <f t="shared" ca="1" si="36"/>
        <v>0</v>
      </c>
      <c r="J341">
        <f t="shared" ca="1" si="36"/>
        <v>0</v>
      </c>
      <c r="K341">
        <f t="shared" ca="1" si="36"/>
        <v>0</v>
      </c>
      <c r="L341">
        <f t="shared" ca="1" si="36"/>
        <v>0</v>
      </c>
      <c r="M341" s="32">
        <f t="shared" ca="1" si="36"/>
        <v>0</v>
      </c>
      <c r="N341" s="32">
        <f t="shared" ca="1" si="36"/>
        <v>0</v>
      </c>
      <c r="O341" s="32">
        <f t="shared" ca="1" si="36"/>
        <v>0</v>
      </c>
      <c r="P341">
        <f t="shared" ca="1" si="36"/>
        <v>0</v>
      </c>
      <c r="Q341">
        <f t="shared" ca="1" si="36"/>
        <v>0</v>
      </c>
      <c r="R341" s="32">
        <f t="shared" ca="1" si="34"/>
        <v>0</v>
      </c>
      <c r="S341">
        <f t="shared" ca="1" si="34"/>
        <v>0</v>
      </c>
      <c r="T341" s="32">
        <f t="shared" ca="1" si="31"/>
        <v>0</v>
      </c>
      <c r="U341" s="32">
        <f t="shared" ca="1" si="31"/>
        <v>0</v>
      </c>
      <c r="V341">
        <f t="shared" ca="1" si="31"/>
        <v>0</v>
      </c>
      <c r="W341">
        <f t="shared" ca="1" si="30"/>
        <v>0</v>
      </c>
    </row>
    <row r="342" spans="6:23">
      <c r="F342">
        <f t="shared" ca="1" si="35"/>
        <v>0</v>
      </c>
      <c r="G342">
        <f t="shared" ca="1" si="36"/>
        <v>0</v>
      </c>
      <c r="H342">
        <f t="shared" ca="1" si="36"/>
        <v>0</v>
      </c>
      <c r="I342">
        <f t="shared" ca="1" si="36"/>
        <v>0</v>
      </c>
      <c r="J342">
        <f t="shared" ca="1" si="36"/>
        <v>0</v>
      </c>
      <c r="K342">
        <f t="shared" ca="1" si="36"/>
        <v>0</v>
      </c>
      <c r="L342">
        <f t="shared" ca="1" si="36"/>
        <v>0</v>
      </c>
      <c r="M342" s="32">
        <f t="shared" ca="1" si="36"/>
        <v>0</v>
      </c>
      <c r="N342" s="32">
        <f t="shared" ca="1" si="36"/>
        <v>0</v>
      </c>
      <c r="O342" s="32">
        <f t="shared" ca="1" si="36"/>
        <v>0</v>
      </c>
      <c r="P342">
        <f t="shared" ca="1" si="36"/>
        <v>0</v>
      </c>
      <c r="Q342">
        <f t="shared" ca="1" si="36"/>
        <v>0</v>
      </c>
      <c r="R342" s="32">
        <f t="shared" ca="1" si="34"/>
        <v>0</v>
      </c>
      <c r="S342">
        <f t="shared" ca="1" si="34"/>
        <v>0</v>
      </c>
      <c r="T342" s="32">
        <f t="shared" ca="1" si="31"/>
        <v>0</v>
      </c>
      <c r="U342" s="32">
        <f t="shared" ca="1" si="31"/>
        <v>0</v>
      </c>
      <c r="V342">
        <f t="shared" ca="1" si="31"/>
        <v>0</v>
      </c>
      <c r="W342">
        <f t="shared" ca="1" si="30"/>
        <v>0</v>
      </c>
    </row>
    <row r="343" spans="6:23">
      <c r="F343">
        <f t="shared" ca="1" si="35"/>
        <v>0</v>
      </c>
      <c r="G343">
        <f t="shared" ca="1" si="36"/>
        <v>0</v>
      </c>
      <c r="H343">
        <f t="shared" ca="1" si="36"/>
        <v>0</v>
      </c>
      <c r="I343">
        <f t="shared" ca="1" si="36"/>
        <v>0</v>
      </c>
      <c r="J343">
        <f t="shared" ca="1" si="36"/>
        <v>0</v>
      </c>
      <c r="K343">
        <f t="shared" ca="1" si="36"/>
        <v>0</v>
      </c>
      <c r="L343">
        <f t="shared" ca="1" si="36"/>
        <v>0</v>
      </c>
      <c r="M343" s="32">
        <f t="shared" ca="1" si="36"/>
        <v>0</v>
      </c>
      <c r="N343" s="32">
        <f t="shared" ca="1" si="36"/>
        <v>0</v>
      </c>
      <c r="O343" s="32">
        <f t="shared" ca="1" si="36"/>
        <v>0</v>
      </c>
      <c r="P343">
        <f t="shared" ca="1" si="36"/>
        <v>0</v>
      </c>
      <c r="Q343">
        <f t="shared" ca="1" si="36"/>
        <v>0</v>
      </c>
      <c r="R343" s="32">
        <f t="shared" ca="1" si="34"/>
        <v>0</v>
      </c>
      <c r="S343">
        <f t="shared" ca="1" si="34"/>
        <v>0</v>
      </c>
      <c r="T343" s="32">
        <f t="shared" ca="1" si="31"/>
        <v>0</v>
      </c>
      <c r="U343" s="32">
        <f t="shared" ca="1" si="31"/>
        <v>0</v>
      </c>
      <c r="V343">
        <f t="shared" ca="1" si="31"/>
        <v>0</v>
      </c>
      <c r="W343">
        <f t="shared" ca="1" si="30"/>
        <v>0</v>
      </c>
    </row>
    <row r="344" spans="6:23">
      <c r="F344">
        <f t="shared" ca="1" si="35"/>
        <v>0</v>
      </c>
      <c r="G344">
        <f t="shared" ca="1" si="36"/>
        <v>0</v>
      </c>
      <c r="H344">
        <f t="shared" ca="1" si="36"/>
        <v>0</v>
      </c>
      <c r="I344">
        <f t="shared" ca="1" si="36"/>
        <v>0</v>
      </c>
      <c r="J344">
        <f t="shared" ca="1" si="36"/>
        <v>0</v>
      </c>
      <c r="K344">
        <f t="shared" ca="1" si="36"/>
        <v>0</v>
      </c>
      <c r="L344">
        <f t="shared" ca="1" si="36"/>
        <v>0</v>
      </c>
      <c r="M344" s="32">
        <f t="shared" ca="1" si="36"/>
        <v>0</v>
      </c>
      <c r="N344" s="32">
        <f t="shared" ca="1" si="36"/>
        <v>0</v>
      </c>
      <c r="O344" s="32">
        <f t="shared" ca="1" si="36"/>
        <v>0</v>
      </c>
      <c r="P344">
        <f t="shared" ca="1" si="36"/>
        <v>0</v>
      </c>
      <c r="Q344">
        <f t="shared" ca="1" si="36"/>
        <v>0</v>
      </c>
      <c r="R344" s="32">
        <f t="shared" ca="1" si="34"/>
        <v>0</v>
      </c>
      <c r="S344">
        <f t="shared" ca="1" si="34"/>
        <v>0</v>
      </c>
      <c r="T344" s="32">
        <f t="shared" ca="1" si="31"/>
        <v>0</v>
      </c>
      <c r="U344" s="32">
        <f t="shared" ca="1" si="31"/>
        <v>0</v>
      </c>
      <c r="V344">
        <f t="shared" ca="1" si="31"/>
        <v>0</v>
      </c>
      <c r="W344">
        <f t="shared" ca="1" si="31"/>
        <v>0</v>
      </c>
    </row>
    <row r="345" spans="6:23">
      <c r="F345">
        <f t="shared" ca="1" si="35"/>
        <v>0</v>
      </c>
      <c r="G345">
        <f t="shared" ca="1" si="36"/>
        <v>0</v>
      </c>
      <c r="H345">
        <f t="shared" ca="1" si="36"/>
        <v>0</v>
      </c>
      <c r="I345">
        <f t="shared" ca="1" si="36"/>
        <v>0</v>
      </c>
      <c r="J345">
        <f t="shared" ca="1" si="36"/>
        <v>0</v>
      </c>
      <c r="K345">
        <f t="shared" ca="1" si="36"/>
        <v>0</v>
      </c>
      <c r="L345">
        <f t="shared" ca="1" si="36"/>
        <v>0</v>
      </c>
      <c r="M345" s="32">
        <f t="shared" ca="1" si="36"/>
        <v>0</v>
      </c>
      <c r="N345" s="32">
        <f t="shared" ca="1" si="36"/>
        <v>0</v>
      </c>
      <c r="O345" s="32">
        <f t="shared" ca="1" si="36"/>
        <v>0</v>
      </c>
      <c r="P345">
        <f t="shared" ca="1" si="36"/>
        <v>0</v>
      </c>
      <c r="Q345">
        <f t="shared" ca="1" si="36"/>
        <v>0</v>
      </c>
      <c r="R345" s="32">
        <f t="shared" ca="1" si="34"/>
        <v>0</v>
      </c>
      <c r="S345">
        <f t="shared" ca="1" si="34"/>
        <v>0</v>
      </c>
      <c r="T345" s="32">
        <f t="shared" ca="1" si="34"/>
        <v>0</v>
      </c>
      <c r="U345" s="32">
        <f t="shared" ca="1" si="34"/>
        <v>0</v>
      </c>
      <c r="V345">
        <f t="shared" ca="1" si="34"/>
        <v>0</v>
      </c>
      <c r="W345">
        <f t="shared" ca="1" si="34"/>
        <v>0</v>
      </c>
    </row>
    <row r="346" spans="6:23">
      <c r="F346">
        <f t="shared" ca="1" si="35"/>
        <v>0</v>
      </c>
      <c r="G346">
        <f t="shared" ca="1" si="36"/>
        <v>0</v>
      </c>
      <c r="H346">
        <f t="shared" ca="1" si="36"/>
        <v>0</v>
      </c>
      <c r="I346">
        <f t="shared" ca="1" si="36"/>
        <v>0</v>
      </c>
      <c r="J346">
        <f t="shared" ca="1" si="36"/>
        <v>0</v>
      </c>
      <c r="K346">
        <f t="shared" ca="1" si="36"/>
        <v>0</v>
      </c>
      <c r="L346">
        <f t="shared" ca="1" si="36"/>
        <v>0</v>
      </c>
      <c r="M346" s="32">
        <f t="shared" ca="1" si="36"/>
        <v>0</v>
      </c>
      <c r="N346" s="32">
        <f t="shared" ca="1" si="36"/>
        <v>0</v>
      </c>
      <c r="O346" s="32">
        <f t="shared" ca="1" si="36"/>
        <v>0</v>
      </c>
      <c r="P346">
        <f t="shared" ca="1" si="36"/>
        <v>0</v>
      </c>
      <c r="Q346">
        <f t="shared" ca="1" si="36"/>
        <v>0</v>
      </c>
      <c r="R346" s="32">
        <f t="shared" ca="1" si="34"/>
        <v>0</v>
      </c>
      <c r="S346">
        <f t="shared" ca="1" si="34"/>
        <v>0</v>
      </c>
      <c r="T346" s="32">
        <f t="shared" ca="1" si="34"/>
        <v>0</v>
      </c>
      <c r="U346" s="32">
        <f t="shared" ca="1" si="34"/>
        <v>0</v>
      </c>
      <c r="V346">
        <f t="shared" ca="1" si="34"/>
        <v>0</v>
      </c>
      <c r="W346">
        <f t="shared" ca="1" si="34"/>
        <v>0</v>
      </c>
    </row>
    <row r="347" spans="6:23">
      <c r="F347">
        <f t="shared" ca="1" si="35"/>
        <v>0</v>
      </c>
      <c r="G347">
        <f t="shared" ca="1" si="36"/>
        <v>0</v>
      </c>
      <c r="H347">
        <f t="shared" ca="1" si="36"/>
        <v>0</v>
      </c>
      <c r="I347">
        <f t="shared" ca="1" si="36"/>
        <v>0</v>
      </c>
      <c r="J347">
        <f t="shared" ca="1" si="36"/>
        <v>0</v>
      </c>
      <c r="K347">
        <f t="shared" ca="1" si="36"/>
        <v>0</v>
      </c>
      <c r="L347">
        <f t="shared" ca="1" si="36"/>
        <v>0</v>
      </c>
      <c r="M347" s="32">
        <f t="shared" ca="1" si="36"/>
        <v>0</v>
      </c>
      <c r="N347" s="32">
        <f t="shared" ca="1" si="36"/>
        <v>0</v>
      </c>
      <c r="O347" s="32">
        <f t="shared" ca="1" si="36"/>
        <v>0</v>
      </c>
      <c r="P347">
        <f t="shared" ca="1" si="36"/>
        <v>0</v>
      </c>
      <c r="Q347">
        <f t="shared" ca="1" si="36"/>
        <v>0</v>
      </c>
      <c r="R347" s="32">
        <f t="shared" ca="1" si="34"/>
        <v>0</v>
      </c>
      <c r="S347">
        <f t="shared" ca="1" si="34"/>
        <v>0</v>
      </c>
      <c r="T347" s="32">
        <f t="shared" ca="1" si="34"/>
        <v>0</v>
      </c>
      <c r="U347" s="32">
        <f t="shared" ca="1" si="34"/>
        <v>0</v>
      </c>
      <c r="V347">
        <f t="shared" ca="1" si="34"/>
        <v>0</v>
      </c>
      <c r="W347">
        <f t="shared" ca="1" si="34"/>
        <v>0</v>
      </c>
    </row>
    <row r="348" spans="6:23">
      <c r="F348">
        <f t="shared" ca="1" si="35"/>
        <v>0</v>
      </c>
      <c r="G348">
        <f t="shared" ca="1" si="36"/>
        <v>0</v>
      </c>
      <c r="H348">
        <f t="shared" ca="1" si="36"/>
        <v>0</v>
      </c>
      <c r="I348">
        <f t="shared" ca="1" si="36"/>
        <v>0</v>
      </c>
      <c r="J348">
        <f t="shared" ca="1" si="36"/>
        <v>0</v>
      </c>
      <c r="K348">
        <f t="shared" ref="G348:Q369" ca="1" si="37">OFFSET($A$1,$D$4+COLUMN()-$D$6+$D$2*(ROW()-$D$8),0)</f>
        <v>0</v>
      </c>
      <c r="L348">
        <f t="shared" ca="1" si="37"/>
        <v>0</v>
      </c>
      <c r="M348" s="32">
        <f t="shared" ca="1" si="37"/>
        <v>0</v>
      </c>
      <c r="N348" s="32">
        <f t="shared" ca="1" si="37"/>
        <v>0</v>
      </c>
      <c r="O348" s="32">
        <f t="shared" ca="1" si="37"/>
        <v>0</v>
      </c>
      <c r="P348">
        <f t="shared" ca="1" si="37"/>
        <v>0</v>
      </c>
      <c r="Q348">
        <f t="shared" ca="1" si="36"/>
        <v>0</v>
      </c>
      <c r="R348" s="32">
        <f t="shared" ca="1" si="34"/>
        <v>0</v>
      </c>
      <c r="S348">
        <f t="shared" ca="1" si="34"/>
        <v>0</v>
      </c>
      <c r="T348" s="32">
        <f t="shared" ca="1" si="34"/>
        <v>0</v>
      </c>
      <c r="U348" s="32">
        <f t="shared" ca="1" si="34"/>
        <v>0</v>
      </c>
      <c r="V348">
        <f t="shared" ca="1" si="34"/>
        <v>0</v>
      </c>
      <c r="W348">
        <f t="shared" ca="1" si="34"/>
        <v>0</v>
      </c>
    </row>
    <row r="349" spans="6:23">
      <c r="F349">
        <f t="shared" ca="1" si="35"/>
        <v>0</v>
      </c>
      <c r="G349">
        <f t="shared" ca="1" si="37"/>
        <v>0</v>
      </c>
      <c r="H349">
        <f t="shared" ca="1" si="37"/>
        <v>0</v>
      </c>
      <c r="I349">
        <f t="shared" ca="1" si="37"/>
        <v>0</v>
      </c>
      <c r="J349">
        <f t="shared" ca="1" si="37"/>
        <v>0</v>
      </c>
      <c r="K349">
        <f t="shared" ca="1" si="37"/>
        <v>0</v>
      </c>
      <c r="L349">
        <f t="shared" ca="1" si="37"/>
        <v>0</v>
      </c>
      <c r="M349" s="32">
        <f t="shared" ca="1" si="37"/>
        <v>0</v>
      </c>
      <c r="N349" s="32">
        <f t="shared" ca="1" si="37"/>
        <v>0</v>
      </c>
      <c r="O349" s="32">
        <f t="shared" ca="1" si="37"/>
        <v>0</v>
      </c>
      <c r="P349">
        <f t="shared" ca="1" si="37"/>
        <v>0</v>
      </c>
      <c r="Q349">
        <f t="shared" ca="1" si="37"/>
        <v>0</v>
      </c>
      <c r="R349" s="32">
        <f t="shared" ca="1" si="34"/>
        <v>0</v>
      </c>
      <c r="S349">
        <f t="shared" ca="1" si="34"/>
        <v>0</v>
      </c>
      <c r="T349" s="32">
        <f t="shared" ca="1" si="34"/>
        <v>0</v>
      </c>
      <c r="U349" s="32">
        <f t="shared" ca="1" si="34"/>
        <v>0</v>
      </c>
      <c r="V349">
        <f t="shared" ca="1" si="34"/>
        <v>0</v>
      </c>
      <c r="W349">
        <f t="shared" ca="1" si="34"/>
        <v>0</v>
      </c>
    </row>
    <row r="350" spans="6:23">
      <c r="F350">
        <f t="shared" ca="1" si="35"/>
        <v>0</v>
      </c>
      <c r="G350">
        <f t="shared" ca="1" si="37"/>
        <v>0</v>
      </c>
      <c r="H350">
        <f t="shared" ca="1" si="37"/>
        <v>0</v>
      </c>
      <c r="I350">
        <f t="shared" ca="1" si="37"/>
        <v>0</v>
      </c>
      <c r="J350">
        <f t="shared" ca="1" si="37"/>
        <v>0</v>
      </c>
      <c r="K350">
        <f t="shared" ca="1" si="37"/>
        <v>0</v>
      </c>
      <c r="L350">
        <f t="shared" ca="1" si="37"/>
        <v>0</v>
      </c>
      <c r="M350" s="32">
        <f t="shared" ca="1" si="37"/>
        <v>0</v>
      </c>
      <c r="N350" s="32">
        <f t="shared" ca="1" si="37"/>
        <v>0</v>
      </c>
      <c r="O350" s="32">
        <f t="shared" ca="1" si="37"/>
        <v>0</v>
      </c>
      <c r="P350">
        <f t="shared" ca="1" si="37"/>
        <v>0</v>
      </c>
      <c r="Q350">
        <f t="shared" ca="1" si="37"/>
        <v>0</v>
      </c>
      <c r="R350" s="32">
        <f t="shared" ca="1" si="34"/>
        <v>0</v>
      </c>
      <c r="S350">
        <f t="shared" ca="1" si="34"/>
        <v>0</v>
      </c>
      <c r="T350" s="32">
        <f t="shared" ca="1" si="34"/>
        <v>0</v>
      </c>
      <c r="U350" s="32">
        <f t="shared" ca="1" si="34"/>
        <v>0</v>
      </c>
      <c r="V350">
        <f t="shared" ca="1" si="34"/>
        <v>0</v>
      </c>
      <c r="W350">
        <f t="shared" ca="1" si="34"/>
        <v>0</v>
      </c>
    </row>
    <row r="351" spans="6:23">
      <c r="F351">
        <f t="shared" ca="1" si="35"/>
        <v>0</v>
      </c>
      <c r="G351">
        <f t="shared" ca="1" si="37"/>
        <v>0</v>
      </c>
      <c r="H351">
        <f t="shared" ca="1" si="37"/>
        <v>0</v>
      </c>
      <c r="I351">
        <f t="shared" ca="1" si="37"/>
        <v>0</v>
      </c>
      <c r="J351">
        <f t="shared" ca="1" si="37"/>
        <v>0</v>
      </c>
      <c r="K351">
        <f t="shared" ca="1" si="37"/>
        <v>0</v>
      </c>
      <c r="L351">
        <f t="shared" ca="1" si="37"/>
        <v>0</v>
      </c>
      <c r="M351" s="32">
        <f t="shared" ca="1" si="37"/>
        <v>0</v>
      </c>
      <c r="N351" s="32">
        <f t="shared" ca="1" si="37"/>
        <v>0</v>
      </c>
      <c r="O351" s="32">
        <f t="shared" ca="1" si="37"/>
        <v>0</v>
      </c>
      <c r="P351">
        <f t="shared" ca="1" si="37"/>
        <v>0</v>
      </c>
      <c r="Q351">
        <f t="shared" ca="1" si="37"/>
        <v>0</v>
      </c>
      <c r="R351" s="32">
        <f t="shared" ca="1" si="34"/>
        <v>0</v>
      </c>
      <c r="S351">
        <f t="shared" ca="1" si="34"/>
        <v>0</v>
      </c>
      <c r="T351" s="32">
        <f t="shared" ca="1" si="34"/>
        <v>0</v>
      </c>
      <c r="U351" s="32">
        <f t="shared" ca="1" si="34"/>
        <v>0</v>
      </c>
      <c r="V351">
        <f t="shared" ca="1" si="34"/>
        <v>0</v>
      </c>
      <c r="W351">
        <f t="shared" ca="1" si="34"/>
        <v>0</v>
      </c>
    </row>
    <row r="352" spans="6:23">
      <c r="F352">
        <f t="shared" ca="1" si="35"/>
        <v>0</v>
      </c>
      <c r="G352">
        <f t="shared" ca="1" si="37"/>
        <v>0</v>
      </c>
      <c r="H352">
        <f t="shared" ca="1" si="37"/>
        <v>0</v>
      </c>
      <c r="I352">
        <f t="shared" ca="1" si="37"/>
        <v>0</v>
      </c>
      <c r="J352">
        <f t="shared" ca="1" si="37"/>
        <v>0</v>
      </c>
      <c r="K352">
        <f t="shared" ca="1" si="37"/>
        <v>0</v>
      </c>
      <c r="L352">
        <f t="shared" ca="1" si="37"/>
        <v>0</v>
      </c>
      <c r="M352" s="32">
        <f t="shared" ca="1" si="37"/>
        <v>0</v>
      </c>
      <c r="N352" s="32">
        <f t="shared" ca="1" si="37"/>
        <v>0</v>
      </c>
      <c r="O352" s="32">
        <f t="shared" ca="1" si="37"/>
        <v>0</v>
      </c>
      <c r="P352">
        <f t="shared" ca="1" si="37"/>
        <v>0</v>
      </c>
      <c r="Q352">
        <f t="shared" ca="1" si="37"/>
        <v>0</v>
      </c>
      <c r="R352" s="32">
        <f t="shared" ca="1" si="34"/>
        <v>0</v>
      </c>
      <c r="S352">
        <f t="shared" ca="1" si="34"/>
        <v>0</v>
      </c>
      <c r="T352" s="32">
        <f t="shared" ca="1" si="34"/>
        <v>0</v>
      </c>
      <c r="U352" s="32">
        <f t="shared" ca="1" si="34"/>
        <v>0</v>
      </c>
      <c r="V352">
        <f t="shared" ca="1" si="34"/>
        <v>0</v>
      </c>
      <c r="W352">
        <f t="shared" ca="1" si="34"/>
        <v>0</v>
      </c>
    </row>
    <row r="353" spans="6:23">
      <c r="F353">
        <f t="shared" ca="1" si="35"/>
        <v>0</v>
      </c>
      <c r="G353">
        <f t="shared" ca="1" si="37"/>
        <v>0</v>
      </c>
      <c r="H353">
        <f t="shared" ca="1" si="37"/>
        <v>0</v>
      </c>
      <c r="I353">
        <f t="shared" ca="1" si="37"/>
        <v>0</v>
      </c>
      <c r="J353">
        <f t="shared" ca="1" si="37"/>
        <v>0</v>
      </c>
      <c r="K353">
        <f t="shared" ca="1" si="37"/>
        <v>0</v>
      </c>
      <c r="L353">
        <f t="shared" ca="1" si="37"/>
        <v>0</v>
      </c>
      <c r="M353" s="32">
        <f t="shared" ca="1" si="37"/>
        <v>0</v>
      </c>
      <c r="N353" s="32">
        <f t="shared" ca="1" si="37"/>
        <v>0</v>
      </c>
      <c r="O353" s="32">
        <f t="shared" ca="1" si="37"/>
        <v>0</v>
      </c>
      <c r="P353">
        <f t="shared" ca="1" si="37"/>
        <v>0</v>
      </c>
      <c r="Q353">
        <f t="shared" ca="1" si="37"/>
        <v>0</v>
      </c>
      <c r="R353" s="32">
        <f t="shared" ca="1" si="34"/>
        <v>0</v>
      </c>
      <c r="S353">
        <f t="shared" ca="1" si="34"/>
        <v>0</v>
      </c>
      <c r="T353" s="32">
        <f t="shared" ca="1" si="34"/>
        <v>0</v>
      </c>
      <c r="U353" s="32">
        <f t="shared" ca="1" si="34"/>
        <v>0</v>
      </c>
      <c r="V353">
        <f t="shared" ca="1" si="34"/>
        <v>0</v>
      </c>
      <c r="W353">
        <f t="shared" ca="1" si="34"/>
        <v>0</v>
      </c>
    </row>
    <row r="354" spans="6:23">
      <c r="F354">
        <f t="shared" ca="1" si="35"/>
        <v>0</v>
      </c>
      <c r="G354">
        <f t="shared" ca="1" si="37"/>
        <v>0</v>
      </c>
      <c r="H354">
        <f t="shared" ca="1" si="37"/>
        <v>0</v>
      </c>
      <c r="I354">
        <f t="shared" ca="1" si="37"/>
        <v>0</v>
      </c>
      <c r="J354">
        <f t="shared" ca="1" si="37"/>
        <v>0</v>
      </c>
      <c r="K354">
        <f t="shared" ca="1" si="37"/>
        <v>0</v>
      </c>
      <c r="L354">
        <f t="shared" ca="1" si="37"/>
        <v>0</v>
      </c>
      <c r="M354" s="32">
        <f t="shared" ca="1" si="37"/>
        <v>0</v>
      </c>
      <c r="N354" s="32">
        <f t="shared" ca="1" si="37"/>
        <v>0</v>
      </c>
      <c r="O354" s="32">
        <f t="shared" ca="1" si="37"/>
        <v>0</v>
      </c>
      <c r="P354">
        <f t="shared" ca="1" si="37"/>
        <v>0</v>
      </c>
      <c r="Q354">
        <f t="shared" ca="1" si="37"/>
        <v>0</v>
      </c>
      <c r="R354" s="32">
        <f t="shared" ca="1" si="34"/>
        <v>0</v>
      </c>
      <c r="S354">
        <f t="shared" ca="1" si="34"/>
        <v>0</v>
      </c>
      <c r="T354" s="32">
        <f t="shared" ca="1" si="34"/>
        <v>0</v>
      </c>
      <c r="U354" s="32">
        <f t="shared" ca="1" si="34"/>
        <v>0</v>
      </c>
      <c r="V354">
        <f t="shared" ca="1" si="34"/>
        <v>0</v>
      </c>
      <c r="W354">
        <f t="shared" ca="1" si="34"/>
        <v>0</v>
      </c>
    </row>
    <row r="355" spans="6:23">
      <c r="F355">
        <f t="shared" ca="1" si="35"/>
        <v>0</v>
      </c>
      <c r="G355">
        <f t="shared" ca="1" si="37"/>
        <v>0</v>
      </c>
      <c r="H355">
        <f t="shared" ca="1" si="37"/>
        <v>0</v>
      </c>
      <c r="I355">
        <f t="shared" ca="1" si="37"/>
        <v>0</v>
      </c>
      <c r="J355">
        <f t="shared" ca="1" si="37"/>
        <v>0</v>
      </c>
      <c r="K355">
        <f t="shared" ca="1" si="37"/>
        <v>0</v>
      </c>
      <c r="L355">
        <f t="shared" ca="1" si="37"/>
        <v>0</v>
      </c>
      <c r="M355" s="32">
        <f t="shared" ca="1" si="37"/>
        <v>0</v>
      </c>
      <c r="N355" s="32">
        <f t="shared" ca="1" si="37"/>
        <v>0</v>
      </c>
      <c r="O355" s="32">
        <f t="shared" ca="1" si="37"/>
        <v>0</v>
      </c>
      <c r="P355">
        <f t="shared" ca="1" si="37"/>
        <v>0</v>
      </c>
      <c r="Q355">
        <f t="shared" ca="1" si="37"/>
        <v>0</v>
      </c>
      <c r="R355" s="32">
        <f t="shared" ca="1" si="34"/>
        <v>0</v>
      </c>
      <c r="S355">
        <f t="shared" ca="1" si="34"/>
        <v>0</v>
      </c>
      <c r="T355" s="32">
        <f t="shared" ca="1" si="34"/>
        <v>0</v>
      </c>
      <c r="U355" s="32">
        <f t="shared" ca="1" si="34"/>
        <v>0</v>
      </c>
      <c r="V355">
        <f t="shared" ca="1" si="34"/>
        <v>0</v>
      </c>
      <c r="W355">
        <f t="shared" ca="1" si="34"/>
        <v>0</v>
      </c>
    </row>
    <row r="356" spans="6:23">
      <c r="F356">
        <f t="shared" ca="1" si="35"/>
        <v>0</v>
      </c>
      <c r="G356">
        <f t="shared" ca="1" si="37"/>
        <v>0</v>
      </c>
      <c r="H356">
        <f t="shared" ca="1" si="37"/>
        <v>0</v>
      </c>
      <c r="I356">
        <f t="shared" ca="1" si="37"/>
        <v>0</v>
      </c>
      <c r="J356">
        <f t="shared" ca="1" si="37"/>
        <v>0</v>
      </c>
      <c r="K356">
        <f t="shared" ca="1" si="37"/>
        <v>0</v>
      </c>
      <c r="L356">
        <f t="shared" ca="1" si="37"/>
        <v>0</v>
      </c>
      <c r="M356" s="32">
        <f t="shared" ca="1" si="37"/>
        <v>0</v>
      </c>
      <c r="N356" s="32">
        <f t="shared" ca="1" si="37"/>
        <v>0</v>
      </c>
      <c r="O356" s="32">
        <f t="shared" ca="1" si="37"/>
        <v>0</v>
      </c>
      <c r="P356">
        <f t="shared" ca="1" si="37"/>
        <v>0</v>
      </c>
      <c r="Q356">
        <f t="shared" ca="1" si="37"/>
        <v>0</v>
      </c>
      <c r="R356" s="32">
        <f t="shared" ca="1" si="34"/>
        <v>0</v>
      </c>
      <c r="S356">
        <f t="shared" ca="1" si="34"/>
        <v>0</v>
      </c>
      <c r="T356" s="32">
        <f t="shared" ca="1" si="34"/>
        <v>0</v>
      </c>
      <c r="U356" s="32">
        <f t="shared" ca="1" si="34"/>
        <v>0</v>
      </c>
      <c r="V356">
        <f t="shared" ca="1" si="34"/>
        <v>0</v>
      </c>
      <c r="W356">
        <f t="shared" ca="1" si="34"/>
        <v>0</v>
      </c>
    </row>
    <row r="357" spans="6:23">
      <c r="F357">
        <f t="shared" ca="1" si="35"/>
        <v>0</v>
      </c>
      <c r="G357">
        <f t="shared" ca="1" si="37"/>
        <v>0</v>
      </c>
      <c r="H357">
        <f t="shared" ca="1" si="37"/>
        <v>0</v>
      </c>
      <c r="I357">
        <f t="shared" ca="1" si="37"/>
        <v>0</v>
      </c>
      <c r="J357">
        <f t="shared" ca="1" si="37"/>
        <v>0</v>
      </c>
      <c r="K357">
        <f t="shared" ca="1" si="37"/>
        <v>0</v>
      </c>
      <c r="L357">
        <f t="shared" ca="1" si="37"/>
        <v>0</v>
      </c>
      <c r="M357" s="32">
        <f t="shared" ca="1" si="37"/>
        <v>0</v>
      </c>
      <c r="N357" s="32">
        <f t="shared" ca="1" si="37"/>
        <v>0</v>
      </c>
      <c r="O357" s="32">
        <f t="shared" ca="1" si="37"/>
        <v>0</v>
      </c>
      <c r="P357">
        <f t="shared" ca="1" si="37"/>
        <v>0</v>
      </c>
      <c r="Q357">
        <f t="shared" ca="1" si="37"/>
        <v>0</v>
      </c>
      <c r="R357" s="32">
        <f t="shared" ca="1" si="34"/>
        <v>0</v>
      </c>
      <c r="S357">
        <f t="shared" ca="1" si="34"/>
        <v>0</v>
      </c>
      <c r="T357" s="32">
        <f t="shared" ca="1" si="34"/>
        <v>0</v>
      </c>
      <c r="U357" s="32">
        <f t="shared" ca="1" si="34"/>
        <v>0</v>
      </c>
      <c r="V357">
        <f t="shared" ca="1" si="34"/>
        <v>0</v>
      </c>
      <c r="W357">
        <f t="shared" ca="1" si="34"/>
        <v>0</v>
      </c>
    </row>
    <row r="358" spans="6:23">
      <c r="F358">
        <f t="shared" ca="1" si="35"/>
        <v>0</v>
      </c>
      <c r="G358">
        <f t="shared" ca="1" si="37"/>
        <v>0</v>
      </c>
      <c r="H358">
        <f t="shared" ca="1" si="37"/>
        <v>0</v>
      </c>
      <c r="I358">
        <f t="shared" ca="1" si="37"/>
        <v>0</v>
      </c>
      <c r="J358">
        <f t="shared" ca="1" si="37"/>
        <v>0</v>
      </c>
      <c r="K358">
        <f t="shared" ca="1" si="37"/>
        <v>0</v>
      </c>
      <c r="L358">
        <f t="shared" ca="1" si="37"/>
        <v>0</v>
      </c>
      <c r="M358" s="32">
        <f t="shared" ca="1" si="37"/>
        <v>0</v>
      </c>
      <c r="N358" s="32">
        <f t="shared" ca="1" si="37"/>
        <v>0</v>
      </c>
      <c r="O358" s="32">
        <f t="shared" ca="1" si="37"/>
        <v>0</v>
      </c>
      <c r="P358">
        <f t="shared" ca="1" si="37"/>
        <v>0</v>
      </c>
      <c r="Q358">
        <f t="shared" ca="1" si="37"/>
        <v>0</v>
      </c>
      <c r="R358" s="32">
        <f t="shared" ca="1" si="34"/>
        <v>0</v>
      </c>
      <c r="S358">
        <f t="shared" ca="1" si="34"/>
        <v>0</v>
      </c>
      <c r="T358" s="32">
        <f t="shared" ca="1" si="34"/>
        <v>0</v>
      </c>
      <c r="U358" s="32">
        <f t="shared" ca="1" si="34"/>
        <v>0</v>
      </c>
      <c r="V358">
        <f t="shared" ca="1" si="34"/>
        <v>0</v>
      </c>
      <c r="W358">
        <f t="shared" ca="1" si="34"/>
        <v>0</v>
      </c>
    </row>
    <row r="359" spans="6:23">
      <c r="F359">
        <f t="shared" ca="1" si="35"/>
        <v>0</v>
      </c>
      <c r="G359">
        <f t="shared" ca="1" si="37"/>
        <v>0</v>
      </c>
      <c r="H359">
        <f t="shared" ca="1" si="37"/>
        <v>0</v>
      </c>
      <c r="I359">
        <f t="shared" ca="1" si="37"/>
        <v>0</v>
      </c>
      <c r="J359">
        <f t="shared" ca="1" si="37"/>
        <v>0</v>
      </c>
      <c r="K359">
        <f t="shared" ca="1" si="37"/>
        <v>0</v>
      </c>
      <c r="L359">
        <f t="shared" ca="1" si="37"/>
        <v>0</v>
      </c>
      <c r="M359" s="32">
        <f t="shared" ca="1" si="37"/>
        <v>0</v>
      </c>
      <c r="N359" s="32">
        <f t="shared" ca="1" si="37"/>
        <v>0</v>
      </c>
      <c r="O359" s="32">
        <f t="shared" ca="1" si="37"/>
        <v>0</v>
      </c>
      <c r="P359">
        <f t="shared" ca="1" si="37"/>
        <v>0</v>
      </c>
      <c r="Q359">
        <f t="shared" ca="1" si="37"/>
        <v>0</v>
      </c>
      <c r="R359" s="32">
        <f t="shared" ca="1" si="34"/>
        <v>0</v>
      </c>
      <c r="S359">
        <f t="shared" ca="1" si="34"/>
        <v>0</v>
      </c>
      <c r="T359" s="32">
        <f t="shared" ca="1" si="34"/>
        <v>0</v>
      </c>
      <c r="U359" s="32">
        <f t="shared" ca="1" si="34"/>
        <v>0</v>
      </c>
      <c r="V359">
        <f t="shared" ca="1" si="34"/>
        <v>0</v>
      </c>
      <c r="W359">
        <f t="shared" ca="1" si="34"/>
        <v>0</v>
      </c>
    </row>
    <row r="360" spans="6:23">
      <c r="F360">
        <f t="shared" ca="1" si="35"/>
        <v>0</v>
      </c>
      <c r="G360">
        <f t="shared" ca="1" si="37"/>
        <v>0</v>
      </c>
      <c r="H360">
        <f t="shared" ca="1" si="37"/>
        <v>0</v>
      </c>
      <c r="I360">
        <f t="shared" ca="1" si="37"/>
        <v>0</v>
      </c>
      <c r="J360">
        <f t="shared" ca="1" si="37"/>
        <v>0</v>
      </c>
      <c r="K360">
        <f t="shared" ca="1" si="37"/>
        <v>0</v>
      </c>
      <c r="L360">
        <f t="shared" ca="1" si="37"/>
        <v>0</v>
      </c>
      <c r="M360" s="32">
        <f t="shared" ca="1" si="37"/>
        <v>0</v>
      </c>
      <c r="N360" s="32">
        <f t="shared" ca="1" si="37"/>
        <v>0</v>
      </c>
      <c r="O360" s="32">
        <f t="shared" ca="1" si="37"/>
        <v>0</v>
      </c>
      <c r="P360">
        <f t="shared" ca="1" si="37"/>
        <v>0</v>
      </c>
      <c r="Q360">
        <f t="shared" ca="1" si="37"/>
        <v>0</v>
      </c>
      <c r="R360" s="32">
        <f t="shared" ca="1" si="34"/>
        <v>0</v>
      </c>
      <c r="S360">
        <f t="shared" ca="1" si="34"/>
        <v>0</v>
      </c>
      <c r="T360" s="32">
        <f t="shared" ca="1" si="34"/>
        <v>0</v>
      </c>
      <c r="U360" s="32">
        <f t="shared" ca="1" si="34"/>
        <v>0</v>
      </c>
      <c r="V360">
        <f t="shared" ca="1" si="34"/>
        <v>0</v>
      </c>
      <c r="W360">
        <f t="shared" ca="1" si="34"/>
        <v>0</v>
      </c>
    </row>
    <row r="361" spans="6:23">
      <c r="F361">
        <f t="shared" ca="1" si="35"/>
        <v>0</v>
      </c>
      <c r="G361">
        <f t="shared" ca="1" si="37"/>
        <v>0</v>
      </c>
      <c r="H361">
        <f t="shared" ca="1" si="37"/>
        <v>0</v>
      </c>
      <c r="I361">
        <f t="shared" ca="1" si="37"/>
        <v>0</v>
      </c>
      <c r="J361">
        <f t="shared" ca="1" si="37"/>
        <v>0</v>
      </c>
      <c r="K361">
        <f t="shared" ca="1" si="37"/>
        <v>0</v>
      </c>
      <c r="L361">
        <f t="shared" ca="1" si="37"/>
        <v>0</v>
      </c>
      <c r="M361" s="32">
        <f t="shared" ca="1" si="37"/>
        <v>0</v>
      </c>
      <c r="N361" s="32">
        <f t="shared" ca="1" si="37"/>
        <v>0</v>
      </c>
      <c r="O361" s="32">
        <f t="shared" ca="1" si="37"/>
        <v>0</v>
      </c>
      <c r="P361">
        <f t="shared" ca="1" si="37"/>
        <v>0</v>
      </c>
      <c r="Q361">
        <f t="shared" ca="1" si="37"/>
        <v>0</v>
      </c>
      <c r="R361" s="32">
        <f t="shared" ca="1" si="34"/>
        <v>0</v>
      </c>
      <c r="S361">
        <f t="shared" ca="1" si="34"/>
        <v>0</v>
      </c>
      <c r="T361" s="32">
        <f t="shared" ca="1" si="34"/>
        <v>0</v>
      </c>
      <c r="U361" s="32">
        <f t="shared" ca="1" si="34"/>
        <v>0</v>
      </c>
      <c r="V361">
        <f t="shared" ca="1" si="34"/>
        <v>0</v>
      </c>
      <c r="W361">
        <f t="shared" ca="1" si="34"/>
        <v>0</v>
      </c>
    </row>
    <row r="362" spans="6:23">
      <c r="F362">
        <f t="shared" ca="1" si="35"/>
        <v>0</v>
      </c>
      <c r="G362">
        <f t="shared" ca="1" si="37"/>
        <v>0</v>
      </c>
      <c r="H362">
        <f t="shared" ca="1" si="37"/>
        <v>0</v>
      </c>
      <c r="I362">
        <f t="shared" ca="1" si="37"/>
        <v>0</v>
      </c>
      <c r="J362">
        <f t="shared" ca="1" si="37"/>
        <v>0</v>
      </c>
      <c r="K362">
        <f t="shared" ca="1" si="37"/>
        <v>0</v>
      </c>
      <c r="L362">
        <f t="shared" ca="1" si="37"/>
        <v>0</v>
      </c>
      <c r="M362" s="32">
        <f t="shared" ca="1" si="37"/>
        <v>0</v>
      </c>
      <c r="N362" s="32">
        <f t="shared" ca="1" si="37"/>
        <v>0</v>
      </c>
      <c r="O362" s="32">
        <f t="shared" ca="1" si="37"/>
        <v>0</v>
      </c>
      <c r="P362">
        <f t="shared" ca="1" si="37"/>
        <v>0</v>
      </c>
      <c r="Q362">
        <f t="shared" ca="1" si="37"/>
        <v>0</v>
      </c>
      <c r="R362" s="32">
        <f t="shared" ca="1" si="34"/>
        <v>0</v>
      </c>
      <c r="S362">
        <f t="shared" ca="1" si="34"/>
        <v>0</v>
      </c>
      <c r="T362" s="32">
        <f t="shared" ca="1" si="34"/>
        <v>0</v>
      </c>
      <c r="U362" s="32">
        <f t="shared" ca="1" si="34"/>
        <v>0</v>
      </c>
      <c r="V362">
        <f t="shared" ca="1" si="34"/>
        <v>0</v>
      </c>
      <c r="W362">
        <f t="shared" ca="1" si="34"/>
        <v>0</v>
      </c>
    </row>
    <row r="363" spans="6:23">
      <c r="F363">
        <f t="shared" ca="1" si="35"/>
        <v>0</v>
      </c>
      <c r="G363">
        <f t="shared" ca="1" si="37"/>
        <v>0</v>
      </c>
      <c r="H363">
        <f t="shared" ca="1" si="37"/>
        <v>0</v>
      </c>
      <c r="I363">
        <f t="shared" ca="1" si="37"/>
        <v>0</v>
      </c>
      <c r="J363">
        <f t="shared" ca="1" si="37"/>
        <v>0</v>
      </c>
      <c r="K363">
        <f t="shared" ca="1" si="37"/>
        <v>0</v>
      </c>
      <c r="L363">
        <f t="shared" ca="1" si="37"/>
        <v>0</v>
      </c>
      <c r="M363" s="32">
        <f t="shared" ca="1" si="37"/>
        <v>0</v>
      </c>
      <c r="N363" s="32">
        <f t="shared" ca="1" si="37"/>
        <v>0</v>
      </c>
      <c r="O363" s="32">
        <f t="shared" ca="1" si="37"/>
        <v>0</v>
      </c>
      <c r="P363">
        <f t="shared" ca="1" si="37"/>
        <v>0</v>
      </c>
      <c r="Q363">
        <f t="shared" ca="1" si="37"/>
        <v>0</v>
      </c>
      <c r="R363" s="32">
        <f t="shared" ca="1" si="34"/>
        <v>0</v>
      </c>
      <c r="S363">
        <f t="shared" ca="1" si="34"/>
        <v>0</v>
      </c>
      <c r="T363" s="32">
        <f t="shared" ca="1" si="34"/>
        <v>0</v>
      </c>
      <c r="U363" s="32">
        <f t="shared" ca="1" si="34"/>
        <v>0</v>
      </c>
      <c r="V363">
        <f t="shared" ca="1" si="34"/>
        <v>0</v>
      </c>
      <c r="W363">
        <f t="shared" ca="1" si="34"/>
        <v>0</v>
      </c>
    </row>
    <row r="364" spans="6:23">
      <c r="F364">
        <f t="shared" ca="1" si="35"/>
        <v>0</v>
      </c>
      <c r="G364">
        <f t="shared" ca="1" si="37"/>
        <v>0</v>
      </c>
      <c r="H364">
        <f t="shared" ca="1" si="37"/>
        <v>0</v>
      </c>
      <c r="I364">
        <f t="shared" ca="1" si="37"/>
        <v>0</v>
      </c>
      <c r="J364">
        <f t="shared" ca="1" si="37"/>
        <v>0</v>
      </c>
      <c r="K364">
        <f t="shared" ca="1" si="37"/>
        <v>0</v>
      </c>
      <c r="L364">
        <f t="shared" ca="1" si="37"/>
        <v>0</v>
      </c>
      <c r="M364" s="32">
        <f t="shared" ca="1" si="37"/>
        <v>0</v>
      </c>
      <c r="N364" s="32">
        <f t="shared" ca="1" si="37"/>
        <v>0</v>
      </c>
      <c r="O364" s="32">
        <f t="shared" ca="1" si="37"/>
        <v>0</v>
      </c>
      <c r="P364">
        <f t="shared" ca="1" si="37"/>
        <v>0</v>
      </c>
      <c r="Q364">
        <f t="shared" ca="1" si="37"/>
        <v>0</v>
      </c>
      <c r="R364" s="32">
        <f t="shared" ca="1" si="34"/>
        <v>0</v>
      </c>
      <c r="S364">
        <f t="shared" ca="1" si="34"/>
        <v>0</v>
      </c>
      <c r="T364" s="32">
        <f t="shared" ca="1" si="34"/>
        <v>0</v>
      </c>
      <c r="U364" s="32">
        <f t="shared" ca="1" si="34"/>
        <v>0</v>
      </c>
      <c r="V364">
        <f t="shared" ca="1" si="34"/>
        <v>0</v>
      </c>
      <c r="W364">
        <f t="shared" ca="1" si="34"/>
        <v>0</v>
      </c>
    </row>
    <row r="365" spans="6:23">
      <c r="F365">
        <f t="shared" ca="1" si="35"/>
        <v>0</v>
      </c>
      <c r="G365">
        <f t="shared" ca="1" si="37"/>
        <v>0</v>
      </c>
      <c r="H365">
        <f t="shared" ca="1" si="37"/>
        <v>0</v>
      </c>
      <c r="I365">
        <f t="shared" ca="1" si="37"/>
        <v>0</v>
      </c>
      <c r="J365">
        <f t="shared" ca="1" si="37"/>
        <v>0</v>
      </c>
      <c r="K365">
        <f t="shared" ca="1" si="37"/>
        <v>0</v>
      </c>
      <c r="L365">
        <f t="shared" ca="1" si="37"/>
        <v>0</v>
      </c>
      <c r="M365" s="32">
        <f t="shared" ca="1" si="37"/>
        <v>0</v>
      </c>
      <c r="N365" s="32">
        <f t="shared" ca="1" si="37"/>
        <v>0</v>
      </c>
      <c r="O365" s="32">
        <f t="shared" ca="1" si="37"/>
        <v>0</v>
      </c>
      <c r="P365">
        <f t="shared" ca="1" si="37"/>
        <v>0</v>
      </c>
      <c r="Q365">
        <f t="shared" ca="1" si="37"/>
        <v>0</v>
      </c>
      <c r="R365" s="32">
        <f t="shared" ca="1" si="34"/>
        <v>0</v>
      </c>
      <c r="S365">
        <f t="shared" ca="1" si="34"/>
        <v>0</v>
      </c>
      <c r="T365" s="32">
        <f t="shared" ca="1" si="34"/>
        <v>0</v>
      </c>
      <c r="U365" s="32">
        <f t="shared" ca="1" si="34"/>
        <v>0</v>
      </c>
      <c r="V365">
        <f t="shared" ca="1" si="34"/>
        <v>0</v>
      </c>
      <c r="W365">
        <f t="shared" ca="1" si="34"/>
        <v>0</v>
      </c>
    </row>
    <row r="366" spans="6:23">
      <c r="F366">
        <f t="shared" ca="1" si="35"/>
        <v>0</v>
      </c>
      <c r="G366">
        <f t="shared" ca="1" si="37"/>
        <v>0</v>
      </c>
      <c r="H366">
        <f t="shared" ca="1" si="37"/>
        <v>0</v>
      </c>
      <c r="I366">
        <f t="shared" ca="1" si="37"/>
        <v>0</v>
      </c>
      <c r="J366">
        <f t="shared" ca="1" si="37"/>
        <v>0</v>
      </c>
      <c r="K366">
        <f t="shared" ca="1" si="37"/>
        <v>0</v>
      </c>
      <c r="L366">
        <f t="shared" ca="1" si="37"/>
        <v>0</v>
      </c>
      <c r="M366" s="32">
        <f t="shared" ca="1" si="37"/>
        <v>0</v>
      </c>
      <c r="N366" s="32">
        <f t="shared" ca="1" si="37"/>
        <v>0</v>
      </c>
      <c r="O366" s="32">
        <f t="shared" ca="1" si="37"/>
        <v>0</v>
      </c>
      <c r="P366">
        <f t="shared" ca="1" si="37"/>
        <v>0</v>
      </c>
      <c r="Q366">
        <f t="shared" ca="1" si="37"/>
        <v>0</v>
      </c>
      <c r="R366" s="32">
        <f t="shared" ca="1" si="34"/>
        <v>0</v>
      </c>
      <c r="S366">
        <f t="shared" ca="1" si="34"/>
        <v>0</v>
      </c>
      <c r="T366" s="32">
        <f t="shared" ca="1" si="34"/>
        <v>0</v>
      </c>
      <c r="U366" s="32">
        <f t="shared" ca="1" si="34"/>
        <v>0</v>
      </c>
      <c r="V366">
        <f t="shared" ca="1" si="34"/>
        <v>0</v>
      </c>
      <c r="W366">
        <f t="shared" ca="1" si="34"/>
        <v>0</v>
      </c>
    </row>
    <row r="367" spans="6:23">
      <c r="F367">
        <f t="shared" ca="1" si="35"/>
        <v>0</v>
      </c>
      <c r="G367">
        <f t="shared" ca="1" si="37"/>
        <v>0</v>
      </c>
      <c r="H367">
        <f t="shared" ca="1" si="37"/>
        <v>0</v>
      </c>
      <c r="I367">
        <f t="shared" ca="1" si="37"/>
        <v>0</v>
      </c>
      <c r="J367">
        <f t="shared" ca="1" si="37"/>
        <v>0</v>
      </c>
      <c r="K367">
        <f t="shared" ca="1" si="37"/>
        <v>0</v>
      </c>
      <c r="L367">
        <f t="shared" ca="1" si="37"/>
        <v>0</v>
      </c>
      <c r="M367" s="32">
        <f t="shared" ca="1" si="37"/>
        <v>0</v>
      </c>
      <c r="N367" s="32">
        <f t="shared" ca="1" si="37"/>
        <v>0</v>
      </c>
      <c r="O367" s="32">
        <f t="shared" ca="1" si="37"/>
        <v>0</v>
      </c>
      <c r="P367">
        <f t="shared" ca="1" si="37"/>
        <v>0</v>
      </c>
      <c r="Q367">
        <f t="shared" ca="1" si="37"/>
        <v>0</v>
      </c>
      <c r="R367" s="32">
        <f t="shared" ca="1" si="34"/>
        <v>0</v>
      </c>
      <c r="S367">
        <f t="shared" ca="1" si="34"/>
        <v>0</v>
      </c>
      <c r="T367" s="32">
        <f t="shared" ca="1" si="34"/>
        <v>0</v>
      </c>
      <c r="U367" s="32">
        <f t="shared" ca="1" si="34"/>
        <v>0</v>
      </c>
      <c r="V367">
        <f t="shared" ca="1" si="34"/>
        <v>0</v>
      </c>
      <c r="W367">
        <f t="shared" ca="1" si="34"/>
        <v>0</v>
      </c>
    </row>
    <row r="368" spans="6:23">
      <c r="F368">
        <f t="shared" ca="1" si="35"/>
        <v>0</v>
      </c>
      <c r="G368">
        <f t="shared" ca="1" si="37"/>
        <v>0</v>
      </c>
      <c r="H368">
        <f t="shared" ca="1" si="37"/>
        <v>0</v>
      </c>
      <c r="I368">
        <f t="shared" ca="1" si="37"/>
        <v>0</v>
      </c>
      <c r="J368">
        <f t="shared" ca="1" si="37"/>
        <v>0</v>
      </c>
      <c r="K368">
        <f t="shared" ca="1" si="37"/>
        <v>0</v>
      </c>
      <c r="L368">
        <f t="shared" ca="1" si="37"/>
        <v>0</v>
      </c>
      <c r="M368" s="32">
        <f t="shared" ca="1" si="37"/>
        <v>0</v>
      </c>
      <c r="N368" s="32">
        <f t="shared" ca="1" si="37"/>
        <v>0</v>
      </c>
      <c r="O368" s="32">
        <f t="shared" ca="1" si="37"/>
        <v>0</v>
      </c>
      <c r="P368">
        <f t="shared" ca="1" si="37"/>
        <v>0</v>
      </c>
      <c r="Q368">
        <f t="shared" ca="1" si="37"/>
        <v>0</v>
      </c>
      <c r="R368" s="32">
        <f t="shared" ca="1" si="34"/>
        <v>0</v>
      </c>
      <c r="S368">
        <f t="shared" ca="1" si="34"/>
        <v>0</v>
      </c>
      <c r="T368" s="32">
        <f t="shared" ca="1" si="34"/>
        <v>0</v>
      </c>
      <c r="U368" s="32">
        <f t="shared" ca="1" si="34"/>
        <v>0</v>
      </c>
      <c r="V368">
        <f t="shared" ca="1" si="34"/>
        <v>0</v>
      </c>
      <c r="W368">
        <f t="shared" ca="1" si="34"/>
        <v>0</v>
      </c>
    </row>
    <row r="369" spans="6:23">
      <c r="F369">
        <f t="shared" ca="1" si="35"/>
        <v>0</v>
      </c>
      <c r="G369">
        <f t="shared" ca="1" si="37"/>
        <v>0</v>
      </c>
      <c r="H369">
        <f t="shared" ca="1" si="37"/>
        <v>0</v>
      </c>
      <c r="I369">
        <f t="shared" ca="1" si="37"/>
        <v>0</v>
      </c>
      <c r="J369">
        <f t="shared" ca="1" si="37"/>
        <v>0</v>
      </c>
      <c r="K369">
        <f t="shared" ca="1" si="37"/>
        <v>0</v>
      </c>
      <c r="L369">
        <f t="shared" ca="1" si="37"/>
        <v>0</v>
      </c>
      <c r="M369" s="32">
        <f t="shared" ca="1" si="37"/>
        <v>0</v>
      </c>
      <c r="N369" s="32">
        <f t="shared" ref="G369:Q390" ca="1" si="38">OFFSET($A$1,$D$4+COLUMN()-$D$6+$D$2*(ROW()-$D$8),0)</f>
        <v>0</v>
      </c>
      <c r="O369" s="32">
        <f t="shared" ca="1" si="38"/>
        <v>0</v>
      </c>
      <c r="P369">
        <f t="shared" ca="1" si="38"/>
        <v>0</v>
      </c>
      <c r="Q369">
        <f t="shared" ca="1" si="37"/>
        <v>0</v>
      </c>
      <c r="R369" s="32">
        <f t="shared" ca="1" si="34"/>
        <v>0</v>
      </c>
      <c r="S369">
        <f t="shared" ca="1" si="34"/>
        <v>0</v>
      </c>
      <c r="T369" s="32">
        <f t="shared" ca="1" si="34"/>
        <v>0</v>
      </c>
      <c r="U369" s="32">
        <f t="shared" ca="1" si="34"/>
        <v>0</v>
      </c>
      <c r="V369">
        <f t="shared" ca="1" si="34"/>
        <v>0</v>
      </c>
      <c r="W369">
        <f t="shared" ca="1" si="34"/>
        <v>0</v>
      </c>
    </row>
    <row r="370" spans="6:23">
      <c r="F370">
        <f t="shared" ca="1" si="35"/>
        <v>0</v>
      </c>
      <c r="G370">
        <f t="shared" ca="1" si="38"/>
        <v>0</v>
      </c>
      <c r="H370">
        <f t="shared" ca="1" si="38"/>
        <v>0</v>
      </c>
      <c r="I370">
        <f t="shared" ca="1" si="38"/>
        <v>0</v>
      </c>
      <c r="J370">
        <f t="shared" ca="1" si="38"/>
        <v>0</v>
      </c>
      <c r="K370">
        <f t="shared" ca="1" si="38"/>
        <v>0</v>
      </c>
      <c r="L370">
        <f t="shared" ca="1" si="38"/>
        <v>0</v>
      </c>
      <c r="M370" s="32">
        <f t="shared" ca="1" si="38"/>
        <v>0</v>
      </c>
      <c r="N370" s="32">
        <f t="shared" ca="1" si="38"/>
        <v>0</v>
      </c>
      <c r="O370" s="32">
        <f t="shared" ca="1" si="38"/>
        <v>0</v>
      </c>
      <c r="P370">
        <f t="shared" ca="1" si="38"/>
        <v>0</v>
      </c>
      <c r="Q370">
        <f t="shared" ca="1" si="38"/>
        <v>0</v>
      </c>
      <c r="R370" s="32">
        <f t="shared" ref="R370:W433" ca="1" si="39">OFFSET($A$1,$D$4+COLUMN()-$D$6+$D$2*(ROW()-$D$8),0)</f>
        <v>0</v>
      </c>
      <c r="S370">
        <f t="shared" ca="1" si="39"/>
        <v>0</v>
      </c>
      <c r="T370" s="32">
        <f t="shared" ca="1" si="39"/>
        <v>0</v>
      </c>
      <c r="U370" s="32">
        <f t="shared" ca="1" si="39"/>
        <v>0</v>
      </c>
      <c r="V370">
        <f t="shared" ca="1" si="39"/>
        <v>0</v>
      </c>
      <c r="W370">
        <f t="shared" ca="1" si="39"/>
        <v>0</v>
      </c>
    </row>
    <row r="371" spans="6:23">
      <c r="F371">
        <f t="shared" ca="1" si="35"/>
        <v>0</v>
      </c>
      <c r="G371">
        <f t="shared" ca="1" si="38"/>
        <v>0</v>
      </c>
      <c r="H371">
        <f t="shared" ca="1" si="38"/>
        <v>0</v>
      </c>
      <c r="I371">
        <f t="shared" ca="1" si="38"/>
        <v>0</v>
      </c>
      <c r="J371">
        <f t="shared" ca="1" si="38"/>
        <v>0</v>
      </c>
      <c r="K371">
        <f t="shared" ca="1" si="38"/>
        <v>0</v>
      </c>
      <c r="L371">
        <f t="shared" ca="1" si="38"/>
        <v>0</v>
      </c>
      <c r="M371" s="32">
        <f t="shared" ca="1" si="38"/>
        <v>0</v>
      </c>
      <c r="N371" s="32">
        <f t="shared" ca="1" si="38"/>
        <v>0</v>
      </c>
      <c r="O371" s="32">
        <f t="shared" ca="1" si="38"/>
        <v>0</v>
      </c>
      <c r="P371">
        <f t="shared" ca="1" si="38"/>
        <v>0</v>
      </c>
      <c r="Q371">
        <f t="shared" ca="1" si="38"/>
        <v>0</v>
      </c>
      <c r="R371" s="32">
        <f t="shared" ca="1" si="39"/>
        <v>0</v>
      </c>
      <c r="S371">
        <f t="shared" ca="1" si="39"/>
        <v>0</v>
      </c>
      <c r="T371" s="32">
        <f t="shared" ca="1" si="39"/>
        <v>0</v>
      </c>
      <c r="U371" s="32">
        <f t="shared" ca="1" si="39"/>
        <v>0</v>
      </c>
      <c r="V371">
        <f t="shared" ca="1" si="39"/>
        <v>0</v>
      </c>
      <c r="W371">
        <f t="shared" ca="1" si="39"/>
        <v>0</v>
      </c>
    </row>
    <row r="372" spans="6:23">
      <c r="F372">
        <f t="shared" ca="1" si="35"/>
        <v>0</v>
      </c>
      <c r="G372">
        <f t="shared" ca="1" si="38"/>
        <v>0</v>
      </c>
      <c r="H372">
        <f t="shared" ca="1" si="38"/>
        <v>0</v>
      </c>
      <c r="I372">
        <f t="shared" ca="1" si="38"/>
        <v>0</v>
      </c>
      <c r="J372">
        <f t="shared" ca="1" si="38"/>
        <v>0</v>
      </c>
      <c r="K372">
        <f t="shared" ca="1" si="38"/>
        <v>0</v>
      </c>
      <c r="L372">
        <f t="shared" ca="1" si="38"/>
        <v>0</v>
      </c>
      <c r="M372" s="32">
        <f t="shared" ca="1" si="38"/>
        <v>0</v>
      </c>
      <c r="N372" s="32">
        <f t="shared" ca="1" si="38"/>
        <v>0</v>
      </c>
      <c r="O372" s="32">
        <f t="shared" ca="1" si="38"/>
        <v>0</v>
      </c>
      <c r="P372">
        <f t="shared" ca="1" si="38"/>
        <v>0</v>
      </c>
      <c r="Q372">
        <f t="shared" ca="1" si="38"/>
        <v>0</v>
      </c>
      <c r="R372" s="32">
        <f t="shared" ca="1" si="39"/>
        <v>0</v>
      </c>
      <c r="S372">
        <f t="shared" ca="1" si="39"/>
        <v>0</v>
      </c>
      <c r="T372" s="32">
        <f t="shared" ca="1" si="39"/>
        <v>0</v>
      </c>
      <c r="U372" s="32">
        <f t="shared" ca="1" si="39"/>
        <v>0</v>
      </c>
      <c r="V372">
        <f t="shared" ca="1" si="39"/>
        <v>0</v>
      </c>
      <c r="W372">
        <f t="shared" ca="1" si="39"/>
        <v>0</v>
      </c>
    </row>
    <row r="373" spans="6:23">
      <c r="F373">
        <f t="shared" ca="1" si="35"/>
        <v>0</v>
      </c>
      <c r="G373">
        <f t="shared" ca="1" si="38"/>
        <v>0</v>
      </c>
      <c r="H373">
        <f t="shared" ca="1" si="38"/>
        <v>0</v>
      </c>
      <c r="I373">
        <f t="shared" ca="1" si="38"/>
        <v>0</v>
      </c>
      <c r="J373">
        <f t="shared" ca="1" si="38"/>
        <v>0</v>
      </c>
      <c r="K373">
        <f t="shared" ca="1" si="38"/>
        <v>0</v>
      </c>
      <c r="L373">
        <f t="shared" ca="1" si="38"/>
        <v>0</v>
      </c>
      <c r="M373" s="32">
        <f t="shared" ca="1" si="38"/>
        <v>0</v>
      </c>
      <c r="N373" s="32">
        <f t="shared" ca="1" si="38"/>
        <v>0</v>
      </c>
      <c r="O373" s="32">
        <f t="shared" ca="1" si="38"/>
        <v>0</v>
      </c>
      <c r="P373">
        <f t="shared" ca="1" si="38"/>
        <v>0</v>
      </c>
      <c r="Q373">
        <f t="shared" ca="1" si="38"/>
        <v>0</v>
      </c>
      <c r="R373" s="32">
        <f t="shared" ca="1" si="39"/>
        <v>0</v>
      </c>
      <c r="S373">
        <f t="shared" ca="1" si="39"/>
        <v>0</v>
      </c>
      <c r="T373" s="32">
        <f t="shared" ca="1" si="39"/>
        <v>0</v>
      </c>
      <c r="U373" s="32">
        <f t="shared" ca="1" si="39"/>
        <v>0</v>
      </c>
      <c r="V373">
        <f t="shared" ca="1" si="39"/>
        <v>0</v>
      </c>
      <c r="W373">
        <f t="shared" ca="1" si="39"/>
        <v>0</v>
      </c>
    </row>
    <row r="374" spans="6:23">
      <c r="F374">
        <f t="shared" ca="1" si="35"/>
        <v>0</v>
      </c>
      <c r="G374">
        <f t="shared" ca="1" si="38"/>
        <v>0</v>
      </c>
      <c r="H374">
        <f t="shared" ca="1" si="38"/>
        <v>0</v>
      </c>
      <c r="I374">
        <f t="shared" ca="1" si="38"/>
        <v>0</v>
      </c>
      <c r="J374">
        <f t="shared" ca="1" si="38"/>
        <v>0</v>
      </c>
      <c r="K374">
        <f t="shared" ca="1" si="38"/>
        <v>0</v>
      </c>
      <c r="L374">
        <f t="shared" ca="1" si="38"/>
        <v>0</v>
      </c>
      <c r="M374" s="32">
        <f t="shared" ca="1" si="38"/>
        <v>0</v>
      </c>
      <c r="N374" s="32">
        <f t="shared" ca="1" si="38"/>
        <v>0</v>
      </c>
      <c r="O374" s="32">
        <f t="shared" ca="1" si="38"/>
        <v>0</v>
      </c>
      <c r="P374">
        <f t="shared" ca="1" si="38"/>
        <v>0</v>
      </c>
      <c r="Q374">
        <f t="shared" ca="1" si="38"/>
        <v>0</v>
      </c>
      <c r="R374" s="32">
        <f t="shared" ca="1" si="39"/>
        <v>0</v>
      </c>
      <c r="S374">
        <f t="shared" ca="1" si="39"/>
        <v>0</v>
      </c>
      <c r="T374" s="32">
        <f t="shared" ca="1" si="39"/>
        <v>0</v>
      </c>
      <c r="U374" s="32">
        <f t="shared" ca="1" si="39"/>
        <v>0</v>
      </c>
      <c r="V374">
        <f t="shared" ca="1" si="39"/>
        <v>0</v>
      </c>
      <c r="W374">
        <f t="shared" ca="1" si="39"/>
        <v>0</v>
      </c>
    </row>
    <row r="375" spans="6:23">
      <c r="F375">
        <f t="shared" ca="1" si="35"/>
        <v>0</v>
      </c>
      <c r="G375">
        <f t="shared" ca="1" si="38"/>
        <v>0</v>
      </c>
      <c r="H375">
        <f t="shared" ca="1" si="38"/>
        <v>0</v>
      </c>
      <c r="I375">
        <f t="shared" ca="1" si="38"/>
        <v>0</v>
      </c>
      <c r="J375">
        <f t="shared" ca="1" si="38"/>
        <v>0</v>
      </c>
      <c r="K375">
        <f t="shared" ca="1" si="38"/>
        <v>0</v>
      </c>
      <c r="L375">
        <f t="shared" ca="1" si="38"/>
        <v>0</v>
      </c>
      <c r="M375" s="32">
        <f t="shared" ca="1" si="38"/>
        <v>0</v>
      </c>
      <c r="N375" s="32">
        <f t="shared" ca="1" si="38"/>
        <v>0</v>
      </c>
      <c r="O375" s="32">
        <f t="shared" ca="1" si="38"/>
        <v>0</v>
      </c>
      <c r="P375">
        <f t="shared" ca="1" si="38"/>
        <v>0</v>
      </c>
      <c r="Q375">
        <f t="shared" ca="1" si="38"/>
        <v>0</v>
      </c>
      <c r="R375" s="32">
        <f t="shared" ca="1" si="39"/>
        <v>0</v>
      </c>
      <c r="S375">
        <f t="shared" ca="1" si="39"/>
        <v>0</v>
      </c>
      <c r="T375" s="32">
        <f t="shared" ca="1" si="39"/>
        <v>0</v>
      </c>
      <c r="U375" s="32">
        <f t="shared" ca="1" si="39"/>
        <v>0</v>
      </c>
      <c r="V375">
        <f t="shared" ca="1" si="39"/>
        <v>0</v>
      </c>
      <c r="W375">
        <f t="shared" ca="1" si="39"/>
        <v>0</v>
      </c>
    </row>
    <row r="376" spans="6:23">
      <c r="F376">
        <f t="shared" ca="1" si="35"/>
        <v>0</v>
      </c>
      <c r="G376">
        <f t="shared" ca="1" si="38"/>
        <v>0</v>
      </c>
      <c r="H376">
        <f t="shared" ca="1" si="38"/>
        <v>0</v>
      </c>
      <c r="I376">
        <f t="shared" ca="1" si="38"/>
        <v>0</v>
      </c>
      <c r="J376">
        <f t="shared" ca="1" si="38"/>
        <v>0</v>
      </c>
      <c r="K376">
        <f t="shared" ca="1" si="38"/>
        <v>0</v>
      </c>
      <c r="L376">
        <f t="shared" ca="1" si="38"/>
        <v>0</v>
      </c>
      <c r="M376" s="32">
        <f t="shared" ca="1" si="38"/>
        <v>0</v>
      </c>
      <c r="N376" s="32">
        <f t="shared" ca="1" si="38"/>
        <v>0</v>
      </c>
      <c r="O376" s="32">
        <f t="shared" ca="1" si="38"/>
        <v>0</v>
      </c>
      <c r="P376">
        <f t="shared" ca="1" si="38"/>
        <v>0</v>
      </c>
      <c r="Q376">
        <f t="shared" ca="1" si="38"/>
        <v>0</v>
      </c>
      <c r="R376" s="32">
        <f t="shared" ca="1" si="39"/>
        <v>0</v>
      </c>
      <c r="S376">
        <f t="shared" ca="1" si="39"/>
        <v>0</v>
      </c>
      <c r="T376" s="32">
        <f t="shared" ca="1" si="39"/>
        <v>0</v>
      </c>
      <c r="U376" s="32">
        <f t="shared" ca="1" si="39"/>
        <v>0</v>
      </c>
      <c r="V376">
        <f t="shared" ca="1" si="39"/>
        <v>0</v>
      </c>
      <c r="W376">
        <f t="shared" ca="1" si="39"/>
        <v>0</v>
      </c>
    </row>
    <row r="377" spans="6:23">
      <c r="F377">
        <f t="shared" ca="1" si="35"/>
        <v>0</v>
      </c>
      <c r="G377">
        <f t="shared" ca="1" si="38"/>
        <v>0</v>
      </c>
      <c r="H377">
        <f t="shared" ca="1" si="38"/>
        <v>0</v>
      </c>
      <c r="I377">
        <f t="shared" ca="1" si="38"/>
        <v>0</v>
      </c>
      <c r="J377">
        <f t="shared" ca="1" si="38"/>
        <v>0</v>
      </c>
      <c r="K377">
        <f t="shared" ca="1" si="38"/>
        <v>0</v>
      </c>
      <c r="L377">
        <f t="shared" ca="1" si="38"/>
        <v>0</v>
      </c>
      <c r="M377" s="32">
        <f t="shared" ca="1" si="38"/>
        <v>0</v>
      </c>
      <c r="N377" s="32">
        <f t="shared" ca="1" si="38"/>
        <v>0</v>
      </c>
      <c r="O377" s="32">
        <f t="shared" ca="1" si="38"/>
        <v>0</v>
      </c>
      <c r="P377">
        <f t="shared" ca="1" si="38"/>
        <v>0</v>
      </c>
      <c r="Q377">
        <f t="shared" ca="1" si="38"/>
        <v>0</v>
      </c>
      <c r="R377" s="32">
        <f t="shared" ca="1" si="39"/>
        <v>0</v>
      </c>
      <c r="S377">
        <f t="shared" ca="1" si="39"/>
        <v>0</v>
      </c>
      <c r="T377" s="32">
        <f t="shared" ca="1" si="39"/>
        <v>0</v>
      </c>
      <c r="U377" s="32">
        <f t="shared" ca="1" si="39"/>
        <v>0</v>
      </c>
      <c r="V377">
        <f t="shared" ca="1" si="39"/>
        <v>0</v>
      </c>
      <c r="W377">
        <f t="shared" ca="1" si="39"/>
        <v>0</v>
      </c>
    </row>
    <row r="378" spans="6:23">
      <c r="F378">
        <f t="shared" ca="1" si="35"/>
        <v>0</v>
      </c>
      <c r="G378">
        <f t="shared" ca="1" si="38"/>
        <v>0</v>
      </c>
      <c r="H378">
        <f t="shared" ca="1" si="38"/>
        <v>0</v>
      </c>
      <c r="I378">
        <f t="shared" ca="1" si="38"/>
        <v>0</v>
      </c>
      <c r="J378">
        <f t="shared" ca="1" si="38"/>
        <v>0</v>
      </c>
      <c r="K378">
        <f t="shared" ca="1" si="38"/>
        <v>0</v>
      </c>
      <c r="L378">
        <f t="shared" ca="1" si="38"/>
        <v>0</v>
      </c>
      <c r="M378" s="32">
        <f t="shared" ca="1" si="38"/>
        <v>0</v>
      </c>
      <c r="N378" s="32">
        <f t="shared" ca="1" si="38"/>
        <v>0</v>
      </c>
      <c r="O378" s="32">
        <f t="shared" ca="1" si="38"/>
        <v>0</v>
      </c>
      <c r="P378">
        <f t="shared" ca="1" si="38"/>
        <v>0</v>
      </c>
      <c r="Q378">
        <f t="shared" ca="1" si="38"/>
        <v>0</v>
      </c>
      <c r="R378" s="32">
        <f t="shared" ca="1" si="39"/>
        <v>0</v>
      </c>
      <c r="S378">
        <f t="shared" ca="1" si="39"/>
        <v>0</v>
      </c>
      <c r="T378" s="32">
        <f t="shared" ca="1" si="39"/>
        <v>0</v>
      </c>
      <c r="U378" s="32">
        <f t="shared" ca="1" si="39"/>
        <v>0</v>
      </c>
      <c r="V378">
        <f t="shared" ca="1" si="39"/>
        <v>0</v>
      </c>
      <c r="W378">
        <f t="shared" ca="1" si="39"/>
        <v>0</v>
      </c>
    </row>
    <row r="379" spans="6:23">
      <c r="F379">
        <f t="shared" ca="1" si="35"/>
        <v>0</v>
      </c>
      <c r="G379">
        <f t="shared" ca="1" si="38"/>
        <v>0</v>
      </c>
      <c r="H379">
        <f t="shared" ca="1" si="38"/>
        <v>0</v>
      </c>
      <c r="I379">
        <f t="shared" ca="1" si="38"/>
        <v>0</v>
      </c>
      <c r="J379">
        <f t="shared" ca="1" si="38"/>
        <v>0</v>
      </c>
      <c r="K379">
        <f t="shared" ca="1" si="38"/>
        <v>0</v>
      </c>
      <c r="L379">
        <f t="shared" ca="1" si="38"/>
        <v>0</v>
      </c>
      <c r="M379" s="32">
        <f t="shared" ca="1" si="38"/>
        <v>0</v>
      </c>
      <c r="N379" s="32">
        <f t="shared" ca="1" si="38"/>
        <v>0</v>
      </c>
      <c r="O379" s="32">
        <f t="shared" ca="1" si="38"/>
        <v>0</v>
      </c>
      <c r="P379">
        <f t="shared" ca="1" si="38"/>
        <v>0</v>
      </c>
      <c r="Q379">
        <f t="shared" ca="1" si="38"/>
        <v>0</v>
      </c>
      <c r="R379" s="32">
        <f t="shared" ca="1" si="39"/>
        <v>0</v>
      </c>
      <c r="S379">
        <f t="shared" ca="1" si="39"/>
        <v>0</v>
      </c>
      <c r="T379" s="32">
        <f t="shared" ca="1" si="39"/>
        <v>0</v>
      </c>
      <c r="U379" s="32">
        <f t="shared" ca="1" si="39"/>
        <v>0</v>
      </c>
      <c r="V379">
        <f t="shared" ca="1" si="39"/>
        <v>0</v>
      </c>
      <c r="W379">
        <f t="shared" ca="1" si="39"/>
        <v>0</v>
      </c>
    </row>
    <row r="380" spans="6:23">
      <c r="F380">
        <f t="shared" ca="1" si="35"/>
        <v>0</v>
      </c>
      <c r="G380">
        <f t="shared" ca="1" si="38"/>
        <v>0</v>
      </c>
      <c r="H380">
        <f t="shared" ca="1" si="38"/>
        <v>0</v>
      </c>
      <c r="I380">
        <f t="shared" ca="1" si="38"/>
        <v>0</v>
      </c>
      <c r="J380">
        <f t="shared" ca="1" si="38"/>
        <v>0</v>
      </c>
      <c r="K380">
        <f t="shared" ca="1" si="38"/>
        <v>0</v>
      </c>
      <c r="L380">
        <f t="shared" ca="1" si="38"/>
        <v>0</v>
      </c>
      <c r="M380" s="32">
        <f t="shared" ca="1" si="38"/>
        <v>0</v>
      </c>
      <c r="N380" s="32">
        <f t="shared" ca="1" si="38"/>
        <v>0</v>
      </c>
      <c r="O380" s="32">
        <f t="shared" ca="1" si="38"/>
        <v>0</v>
      </c>
      <c r="P380">
        <f t="shared" ca="1" si="38"/>
        <v>0</v>
      </c>
      <c r="Q380">
        <f t="shared" ca="1" si="38"/>
        <v>0</v>
      </c>
      <c r="R380" s="32">
        <f t="shared" ca="1" si="39"/>
        <v>0</v>
      </c>
      <c r="S380">
        <f t="shared" ca="1" si="39"/>
        <v>0</v>
      </c>
      <c r="T380" s="32">
        <f t="shared" ca="1" si="39"/>
        <v>0</v>
      </c>
      <c r="U380" s="32">
        <f t="shared" ca="1" si="39"/>
        <v>0</v>
      </c>
      <c r="V380">
        <f t="shared" ca="1" si="39"/>
        <v>0</v>
      </c>
      <c r="W380">
        <f t="shared" ca="1" si="39"/>
        <v>0</v>
      </c>
    </row>
    <row r="381" spans="6:23">
      <c r="F381">
        <f t="shared" ca="1" si="35"/>
        <v>0</v>
      </c>
      <c r="G381">
        <f t="shared" ca="1" si="38"/>
        <v>0</v>
      </c>
      <c r="H381">
        <f t="shared" ca="1" si="38"/>
        <v>0</v>
      </c>
      <c r="I381">
        <f t="shared" ca="1" si="38"/>
        <v>0</v>
      </c>
      <c r="J381">
        <f t="shared" ca="1" si="38"/>
        <v>0</v>
      </c>
      <c r="K381">
        <f t="shared" ca="1" si="38"/>
        <v>0</v>
      </c>
      <c r="L381">
        <f t="shared" ca="1" si="38"/>
        <v>0</v>
      </c>
      <c r="M381" s="32">
        <f t="shared" ca="1" si="38"/>
        <v>0</v>
      </c>
      <c r="N381" s="32">
        <f t="shared" ca="1" si="38"/>
        <v>0</v>
      </c>
      <c r="O381" s="32">
        <f t="shared" ca="1" si="38"/>
        <v>0</v>
      </c>
      <c r="P381">
        <f t="shared" ca="1" si="38"/>
        <v>0</v>
      </c>
      <c r="Q381">
        <f t="shared" ca="1" si="38"/>
        <v>0</v>
      </c>
      <c r="R381" s="32">
        <f t="shared" ca="1" si="39"/>
        <v>0</v>
      </c>
      <c r="S381">
        <f t="shared" ca="1" si="39"/>
        <v>0</v>
      </c>
      <c r="T381" s="32">
        <f t="shared" ca="1" si="39"/>
        <v>0</v>
      </c>
      <c r="U381" s="32">
        <f t="shared" ca="1" si="39"/>
        <v>0</v>
      </c>
      <c r="V381">
        <f t="shared" ca="1" si="39"/>
        <v>0</v>
      </c>
      <c r="W381">
        <f t="shared" ca="1" si="39"/>
        <v>0</v>
      </c>
    </row>
    <row r="382" spans="6:23">
      <c r="F382">
        <f t="shared" ca="1" si="35"/>
        <v>0</v>
      </c>
      <c r="G382">
        <f t="shared" ca="1" si="38"/>
        <v>0</v>
      </c>
      <c r="H382">
        <f t="shared" ca="1" si="38"/>
        <v>0</v>
      </c>
      <c r="I382">
        <f t="shared" ca="1" si="38"/>
        <v>0</v>
      </c>
      <c r="J382">
        <f t="shared" ca="1" si="38"/>
        <v>0</v>
      </c>
      <c r="K382">
        <f t="shared" ca="1" si="38"/>
        <v>0</v>
      </c>
      <c r="L382">
        <f t="shared" ca="1" si="38"/>
        <v>0</v>
      </c>
      <c r="M382" s="32">
        <f t="shared" ca="1" si="38"/>
        <v>0</v>
      </c>
      <c r="N382" s="32">
        <f t="shared" ca="1" si="38"/>
        <v>0</v>
      </c>
      <c r="O382" s="32">
        <f t="shared" ca="1" si="38"/>
        <v>0</v>
      </c>
      <c r="P382">
        <f t="shared" ca="1" si="38"/>
        <v>0</v>
      </c>
      <c r="Q382">
        <f t="shared" ca="1" si="38"/>
        <v>0</v>
      </c>
      <c r="R382" s="32">
        <f t="shared" ca="1" si="39"/>
        <v>0</v>
      </c>
      <c r="S382">
        <f t="shared" ca="1" si="39"/>
        <v>0</v>
      </c>
      <c r="T382" s="32">
        <f t="shared" ca="1" si="39"/>
        <v>0</v>
      </c>
      <c r="U382" s="32">
        <f t="shared" ca="1" si="39"/>
        <v>0</v>
      </c>
      <c r="V382">
        <f t="shared" ca="1" si="39"/>
        <v>0</v>
      </c>
      <c r="W382">
        <f t="shared" ca="1" si="39"/>
        <v>0</v>
      </c>
    </row>
    <row r="383" spans="6:23">
      <c r="F383">
        <f t="shared" ca="1" si="35"/>
        <v>0</v>
      </c>
      <c r="G383">
        <f t="shared" ca="1" si="38"/>
        <v>0</v>
      </c>
      <c r="H383">
        <f t="shared" ca="1" si="38"/>
        <v>0</v>
      </c>
      <c r="I383">
        <f t="shared" ca="1" si="38"/>
        <v>0</v>
      </c>
      <c r="J383">
        <f t="shared" ca="1" si="38"/>
        <v>0</v>
      </c>
      <c r="K383">
        <f t="shared" ca="1" si="38"/>
        <v>0</v>
      </c>
      <c r="L383">
        <f t="shared" ca="1" si="38"/>
        <v>0</v>
      </c>
      <c r="M383" s="32">
        <f t="shared" ca="1" si="38"/>
        <v>0</v>
      </c>
      <c r="N383" s="32">
        <f t="shared" ca="1" si="38"/>
        <v>0</v>
      </c>
      <c r="O383" s="32">
        <f t="shared" ca="1" si="38"/>
        <v>0</v>
      </c>
      <c r="P383">
        <f t="shared" ca="1" si="38"/>
        <v>0</v>
      </c>
      <c r="Q383">
        <f t="shared" ca="1" si="38"/>
        <v>0</v>
      </c>
      <c r="R383" s="32">
        <f t="shared" ca="1" si="39"/>
        <v>0</v>
      </c>
      <c r="S383">
        <f t="shared" ca="1" si="39"/>
        <v>0</v>
      </c>
      <c r="T383" s="32">
        <f t="shared" ca="1" si="39"/>
        <v>0</v>
      </c>
      <c r="U383" s="32">
        <f t="shared" ca="1" si="39"/>
        <v>0</v>
      </c>
      <c r="V383">
        <f t="shared" ca="1" si="39"/>
        <v>0</v>
      </c>
      <c r="W383">
        <f t="shared" ca="1" si="39"/>
        <v>0</v>
      </c>
    </row>
    <row r="384" spans="6:23">
      <c r="F384">
        <f t="shared" ca="1" si="35"/>
        <v>0</v>
      </c>
      <c r="G384">
        <f t="shared" ca="1" si="38"/>
        <v>0</v>
      </c>
      <c r="H384">
        <f t="shared" ca="1" si="38"/>
        <v>0</v>
      </c>
      <c r="I384">
        <f t="shared" ca="1" si="38"/>
        <v>0</v>
      </c>
      <c r="J384">
        <f t="shared" ca="1" si="38"/>
        <v>0</v>
      </c>
      <c r="K384">
        <f t="shared" ca="1" si="38"/>
        <v>0</v>
      </c>
      <c r="L384">
        <f t="shared" ca="1" si="38"/>
        <v>0</v>
      </c>
      <c r="M384" s="32">
        <f t="shared" ca="1" si="38"/>
        <v>0</v>
      </c>
      <c r="N384" s="32">
        <f t="shared" ca="1" si="38"/>
        <v>0</v>
      </c>
      <c r="O384" s="32">
        <f t="shared" ca="1" si="38"/>
        <v>0</v>
      </c>
      <c r="P384">
        <f t="shared" ca="1" si="38"/>
        <v>0</v>
      </c>
      <c r="Q384">
        <f t="shared" ca="1" si="38"/>
        <v>0</v>
      </c>
      <c r="R384" s="32">
        <f t="shared" ca="1" si="39"/>
        <v>0</v>
      </c>
      <c r="S384">
        <f t="shared" ca="1" si="39"/>
        <v>0</v>
      </c>
      <c r="T384" s="32">
        <f t="shared" ca="1" si="39"/>
        <v>0</v>
      </c>
      <c r="U384" s="32">
        <f t="shared" ca="1" si="39"/>
        <v>0</v>
      </c>
      <c r="V384">
        <f t="shared" ca="1" si="39"/>
        <v>0</v>
      </c>
      <c r="W384">
        <f t="shared" ca="1" si="39"/>
        <v>0</v>
      </c>
    </row>
    <row r="385" spans="6:23">
      <c r="F385">
        <f t="shared" ca="1" si="35"/>
        <v>0</v>
      </c>
      <c r="G385">
        <f t="shared" ca="1" si="38"/>
        <v>0</v>
      </c>
      <c r="H385">
        <f t="shared" ca="1" si="38"/>
        <v>0</v>
      </c>
      <c r="I385">
        <f t="shared" ca="1" si="38"/>
        <v>0</v>
      </c>
      <c r="J385">
        <f t="shared" ca="1" si="38"/>
        <v>0</v>
      </c>
      <c r="K385">
        <f t="shared" ca="1" si="38"/>
        <v>0</v>
      </c>
      <c r="L385">
        <f t="shared" ca="1" si="38"/>
        <v>0</v>
      </c>
      <c r="M385" s="32">
        <f t="shared" ca="1" si="38"/>
        <v>0</v>
      </c>
      <c r="N385" s="32">
        <f t="shared" ca="1" si="38"/>
        <v>0</v>
      </c>
      <c r="O385" s="32">
        <f t="shared" ca="1" si="38"/>
        <v>0</v>
      </c>
      <c r="P385">
        <f t="shared" ca="1" si="38"/>
        <v>0</v>
      </c>
      <c r="Q385">
        <f t="shared" ca="1" si="38"/>
        <v>0</v>
      </c>
      <c r="R385" s="32">
        <f t="shared" ca="1" si="39"/>
        <v>0</v>
      </c>
      <c r="S385">
        <f t="shared" ca="1" si="39"/>
        <v>0</v>
      </c>
      <c r="T385" s="32">
        <f t="shared" ca="1" si="39"/>
        <v>0</v>
      </c>
      <c r="U385" s="32">
        <f t="shared" ca="1" si="39"/>
        <v>0</v>
      </c>
      <c r="V385">
        <f t="shared" ca="1" si="39"/>
        <v>0</v>
      </c>
      <c r="W385">
        <f t="shared" ca="1" si="39"/>
        <v>0</v>
      </c>
    </row>
    <row r="386" spans="6:23">
      <c r="F386">
        <f t="shared" ca="1" si="35"/>
        <v>0</v>
      </c>
      <c r="G386">
        <f t="shared" ca="1" si="38"/>
        <v>0</v>
      </c>
      <c r="H386">
        <f t="shared" ca="1" si="38"/>
        <v>0</v>
      </c>
      <c r="I386">
        <f t="shared" ca="1" si="38"/>
        <v>0</v>
      </c>
      <c r="J386">
        <f t="shared" ca="1" si="38"/>
        <v>0</v>
      </c>
      <c r="K386">
        <f t="shared" ca="1" si="38"/>
        <v>0</v>
      </c>
      <c r="L386">
        <f t="shared" ca="1" si="38"/>
        <v>0</v>
      </c>
      <c r="M386" s="32">
        <f t="shared" ca="1" si="38"/>
        <v>0</v>
      </c>
      <c r="N386" s="32">
        <f t="shared" ca="1" si="38"/>
        <v>0</v>
      </c>
      <c r="O386" s="32">
        <f t="shared" ca="1" si="38"/>
        <v>0</v>
      </c>
      <c r="P386">
        <f t="shared" ca="1" si="38"/>
        <v>0</v>
      </c>
      <c r="Q386">
        <f t="shared" ca="1" si="38"/>
        <v>0</v>
      </c>
      <c r="R386" s="32">
        <f t="shared" ca="1" si="39"/>
        <v>0</v>
      </c>
      <c r="S386">
        <f t="shared" ca="1" si="39"/>
        <v>0</v>
      </c>
      <c r="T386" s="32">
        <f t="shared" ca="1" si="39"/>
        <v>0</v>
      </c>
      <c r="U386" s="32">
        <f t="shared" ca="1" si="39"/>
        <v>0</v>
      </c>
      <c r="V386">
        <f t="shared" ca="1" si="39"/>
        <v>0</v>
      </c>
      <c r="W386">
        <f t="shared" ca="1" si="39"/>
        <v>0</v>
      </c>
    </row>
    <row r="387" spans="6:23">
      <c r="F387">
        <f t="shared" ref="F387:F450" ca="1" si="40">IF(F386="(空白)","(空白)",OFFSET($A$1,$D$4+COLUMN()-$D$6+$D$2*(ROW()-$D$8),0))</f>
        <v>0</v>
      </c>
      <c r="G387">
        <f t="shared" ca="1" si="38"/>
        <v>0</v>
      </c>
      <c r="H387">
        <f t="shared" ca="1" si="38"/>
        <v>0</v>
      </c>
      <c r="I387">
        <f t="shared" ca="1" si="38"/>
        <v>0</v>
      </c>
      <c r="J387">
        <f t="shared" ca="1" si="38"/>
        <v>0</v>
      </c>
      <c r="K387">
        <f t="shared" ca="1" si="38"/>
        <v>0</v>
      </c>
      <c r="L387">
        <f t="shared" ca="1" si="38"/>
        <v>0</v>
      </c>
      <c r="M387" s="32">
        <f t="shared" ca="1" si="38"/>
        <v>0</v>
      </c>
      <c r="N387" s="32">
        <f t="shared" ca="1" si="38"/>
        <v>0</v>
      </c>
      <c r="O387" s="32">
        <f t="shared" ca="1" si="38"/>
        <v>0</v>
      </c>
      <c r="P387">
        <f t="shared" ca="1" si="38"/>
        <v>0</v>
      </c>
      <c r="Q387">
        <f t="shared" ca="1" si="38"/>
        <v>0</v>
      </c>
      <c r="R387" s="32">
        <f t="shared" ca="1" si="39"/>
        <v>0</v>
      </c>
      <c r="S387">
        <f t="shared" ca="1" si="39"/>
        <v>0</v>
      </c>
      <c r="T387" s="32">
        <f t="shared" ca="1" si="39"/>
        <v>0</v>
      </c>
      <c r="U387" s="32">
        <f t="shared" ca="1" si="39"/>
        <v>0</v>
      </c>
      <c r="V387">
        <f t="shared" ca="1" si="39"/>
        <v>0</v>
      </c>
      <c r="W387">
        <f t="shared" ca="1" si="39"/>
        <v>0</v>
      </c>
    </row>
    <row r="388" spans="6:23">
      <c r="F388">
        <f t="shared" ca="1" si="40"/>
        <v>0</v>
      </c>
      <c r="G388">
        <f t="shared" ca="1" si="38"/>
        <v>0</v>
      </c>
      <c r="H388">
        <f t="shared" ca="1" si="38"/>
        <v>0</v>
      </c>
      <c r="I388">
        <f t="shared" ca="1" si="38"/>
        <v>0</v>
      </c>
      <c r="J388">
        <f t="shared" ca="1" si="38"/>
        <v>0</v>
      </c>
      <c r="K388">
        <f t="shared" ca="1" si="38"/>
        <v>0</v>
      </c>
      <c r="L388">
        <f t="shared" ca="1" si="38"/>
        <v>0</v>
      </c>
      <c r="M388" s="32">
        <f t="shared" ca="1" si="38"/>
        <v>0</v>
      </c>
      <c r="N388" s="32">
        <f t="shared" ca="1" si="38"/>
        <v>0</v>
      </c>
      <c r="O388" s="32">
        <f t="shared" ca="1" si="38"/>
        <v>0</v>
      </c>
      <c r="P388">
        <f t="shared" ca="1" si="38"/>
        <v>0</v>
      </c>
      <c r="Q388">
        <f t="shared" ca="1" si="38"/>
        <v>0</v>
      </c>
      <c r="R388" s="32">
        <f t="shared" ca="1" si="39"/>
        <v>0</v>
      </c>
      <c r="S388">
        <f t="shared" ca="1" si="39"/>
        <v>0</v>
      </c>
      <c r="T388" s="32">
        <f t="shared" ca="1" si="39"/>
        <v>0</v>
      </c>
      <c r="U388" s="32">
        <f t="shared" ca="1" si="39"/>
        <v>0</v>
      </c>
      <c r="V388">
        <f t="shared" ca="1" si="39"/>
        <v>0</v>
      </c>
      <c r="W388">
        <f t="shared" ca="1" si="39"/>
        <v>0</v>
      </c>
    </row>
    <row r="389" spans="6:23">
      <c r="F389">
        <f t="shared" ca="1" si="40"/>
        <v>0</v>
      </c>
      <c r="G389">
        <f t="shared" ca="1" si="38"/>
        <v>0</v>
      </c>
      <c r="H389">
        <f t="shared" ca="1" si="38"/>
        <v>0</v>
      </c>
      <c r="I389">
        <f t="shared" ca="1" si="38"/>
        <v>0</v>
      </c>
      <c r="J389">
        <f t="shared" ca="1" si="38"/>
        <v>0</v>
      </c>
      <c r="K389">
        <f t="shared" ca="1" si="38"/>
        <v>0</v>
      </c>
      <c r="L389">
        <f t="shared" ca="1" si="38"/>
        <v>0</v>
      </c>
      <c r="M389" s="32">
        <f t="shared" ca="1" si="38"/>
        <v>0</v>
      </c>
      <c r="N389" s="32">
        <f t="shared" ca="1" si="38"/>
        <v>0</v>
      </c>
      <c r="O389" s="32">
        <f t="shared" ca="1" si="38"/>
        <v>0</v>
      </c>
      <c r="P389">
        <f t="shared" ca="1" si="38"/>
        <v>0</v>
      </c>
      <c r="Q389">
        <f t="shared" ca="1" si="38"/>
        <v>0</v>
      </c>
      <c r="R389" s="32">
        <f t="shared" ca="1" si="39"/>
        <v>0</v>
      </c>
      <c r="S389">
        <f t="shared" ca="1" si="39"/>
        <v>0</v>
      </c>
      <c r="T389" s="32">
        <f t="shared" ca="1" si="39"/>
        <v>0</v>
      </c>
      <c r="U389" s="32">
        <f t="shared" ca="1" si="39"/>
        <v>0</v>
      </c>
      <c r="V389">
        <f t="shared" ca="1" si="39"/>
        <v>0</v>
      </c>
      <c r="W389">
        <f t="shared" ca="1" si="39"/>
        <v>0</v>
      </c>
    </row>
    <row r="390" spans="6:23">
      <c r="F390">
        <f t="shared" ca="1" si="40"/>
        <v>0</v>
      </c>
      <c r="G390">
        <f t="shared" ca="1" si="38"/>
        <v>0</v>
      </c>
      <c r="H390">
        <f t="shared" ca="1" si="38"/>
        <v>0</v>
      </c>
      <c r="I390">
        <f t="shared" ca="1" si="38"/>
        <v>0</v>
      </c>
      <c r="J390">
        <f t="shared" ca="1" si="38"/>
        <v>0</v>
      </c>
      <c r="K390">
        <f t="shared" ca="1" si="38"/>
        <v>0</v>
      </c>
      <c r="L390">
        <f t="shared" ca="1" si="38"/>
        <v>0</v>
      </c>
      <c r="M390" s="32">
        <f t="shared" ca="1" si="38"/>
        <v>0</v>
      </c>
      <c r="N390" s="32">
        <f t="shared" ca="1" si="38"/>
        <v>0</v>
      </c>
      <c r="O390" s="32">
        <f t="shared" ca="1" si="38"/>
        <v>0</v>
      </c>
      <c r="P390">
        <f t="shared" ca="1" si="38"/>
        <v>0</v>
      </c>
      <c r="Q390">
        <f t="shared" ca="1" si="38"/>
        <v>0</v>
      </c>
      <c r="R390" s="32">
        <f t="shared" ca="1" si="39"/>
        <v>0</v>
      </c>
      <c r="S390">
        <f t="shared" ca="1" si="39"/>
        <v>0</v>
      </c>
      <c r="T390" s="32">
        <f t="shared" ca="1" si="39"/>
        <v>0</v>
      </c>
      <c r="U390" s="32">
        <f t="shared" ca="1" si="39"/>
        <v>0</v>
      </c>
      <c r="V390">
        <f t="shared" ca="1" si="39"/>
        <v>0</v>
      </c>
      <c r="W390">
        <f t="shared" ca="1" si="39"/>
        <v>0</v>
      </c>
    </row>
    <row r="391" spans="6:23">
      <c r="F391">
        <f t="shared" ca="1" si="40"/>
        <v>0</v>
      </c>
      <c r="G391">
        <f t="shared" ref="G391:Q412" ca="1" si="41">OFFSET($A$1,$D$4+COLUMN()-$D$6+$D$2*(ROW()-$D$8),0)</f>
        <v>0</v>
      </c>
      <c r="H391">
        <f t="shared" ca="1" si="41"/>
        <v>0</v>
      </c>
      <c r="I391">
        <f t="shared" ca="1" si="41"/>
        <v>0</v>
      </c>
      <c r="J391">
        <f t="shared" ca="1" si="41"/>
        <v>0</v>
      </c>
      <c r="K391">
        <f t="shared" ca="1" si="41"/>
        <v>0</v>
      </c>
      <c r="L391">
        <f t="shared" ca="1" si="41"/>
        <v>0</v>
      </c>
      <c r="M391" s="32">
        <f t="shared" ca="1" si="41"/>
        <v>0</v>
      </c>
      <c r="N391" s="32">
        <f t="shared" ca="1" si="41"/>
        <v>0</v>
      </c>
      <c r="O391" s="32">
        <f t="shared" ca="1" si="41"/>
        <v>0</v>
      </c>
      <c r="P391">
        <f t="shared" ca="1" si="41"/>
        <v>0</v>
      </c>
      <c r="Q391">
        <f t="shared" ca="1" si="41"/>
        <v>0</v>
      </c>
      <c r="R391" s="32">
        <f t="shared" ca="1" si="39"/>
        <v>0</v>
      </c>
      <c r="S391">
        <f t="shared" ca="1" si="39"/>
        <v>0</v>
      </c>
      <c r="T391" s="32">
        <f t="shared" ca="1" si="39"/>
        <v>0</v>
      </c>
      <c r="U391" s="32">
        <f t="shared" ca="1" si="39"/>
        <v>0</v>
      </c>
      <c r="V391">
        <f t="shared" ca="1" si="39"/>
        <v>0</v>
      </c>
      <c r="W391">
        <f t="shared" ca="1" si="39"/>
        <v>0</v>
      </c>
    </row>
    <row r="392" spans="6:23">
      <c r="F392">
        <f t="shared" ca="1" si="40"/>
        <v>0</v>
      </c>
      <c r="G392">
        <f t="shared" ca="1" si="41"/>
        <v>0</v>
      </c>
      <c r="H392">
        <f t="shared" ca="1" si="41"/>
        <v>0</v>
      </c>
      <c r="I392">
        <f t="shared" ca="1" si="41"/>
        <v>0</v>
      </c>
      <c r="J392">
        <f t="shared" ca="1" si="41"/>
        <v>0</v>
      </c>
      <c r="K392">
        <f t="shared" ca="1" si="41"/>
        <v>0</v>
      </c>
      <c r="L392">
        <f t="shared" ca="1" si="41"/>
        <v>0</v>
      </c>
      <c r="M392" s="32">
        <f t="shared" ca="1" si="41"/>
        <v>0</v>
      </c>
      <c r="N392" s="32">
        <f t="shared" ca="1" si="41"/>
        <v>0</v>
      </c>
      <c r="O392" s="32">
        <f t="shared" ca="1" si="41"/>
        <v>0</v>
      </c>
      <c r="P392">
        <f t="shared" ca="1" si="41"/>
        <v>0</v>
      </c>
      <c r="Q392">
        <f t="shared" ca="1" si="41"/>
        <v>0</v>
      </c>
      <c r="R392" s="32">
        <f t="shared" ca="1" si="39"/>
        <v>0</v>
      </c>
      <c r="S392">
        <f t="shared" ca="1" si="39"/>
        <v>0</v>
      </c>
      <c r="T392" s="32">
        <f t="shared" ca="1" si="39"/>
        <v>0</v>
      </c>
      <c r="U392" s="32">
        <f t="shared" ca="1" si="39"/>
        <v>0</v>
      </c>
      <c r="V392">
        <f t="shared" ca="1" si="39"/>
        <v>0</v>
      </c>
      <c r="W392">
        <f t="shared" ca="1" si="39"/>
        <v>0</v>
      </c>
    </row>
    <row r="393" spans="6:23">
      <c r="F393">
        <f t="shared" ca="1" si="40"/>
        <v>0</v>
      </c>
      <c r="G393">
        <f t="shared" ca="1" si="41"/>
        <v>0</v>
      </c>
      <c r="H393">
        <f t="shared" ca="1" si="41"/>
        <v>0</v>
      </c>
      <c r="I393">
        <f t="shared" ca="1" si="41"/>
        <v>0</v>
      </c>
      <c r="J393">
        <f t="shared" ca="1" si="41"/>
        <v>0</v>
      </c>
      <c r="K393">
        <f t="shared" ca="1" si="41"/>
        <v>0</v>
      </c>
      <c r="L393">
        <f t="shared" ca="1" si="41"/>
        <v>0</v>
      </c>
      <c r="M393" s="32">
        <f t="shared" ca="1" si="41"/>
        <v>0</v>
      </c>
      <c r="N393" s="32">
        <f t="shared" ca="1" si="41"/>
        <v>0</v>
      </c>
      <c r="O393" s="32">
        <f t="shared" ca="1" si="41"/>
        <v>0</v>
      </c>
      <c r="P393">
        <f t="shared" ca="1" si="41"/>
        <v>0</v>
      </c>
      <c r="Q393">
        <f t="shared" ca="1" si="41"/>
        <v>0</v>
      </c>
      <c r="R393" s="32">
        <f t="shared" ca="1" si="39"/>
        <v>0</v>
      </c>
      <c r="S393">
        <f t="shared" ca="1" si="39"/>
        <v>0</v>
      </c>
      <c r="T393" s="32">
        <f t="shared" ca="1" si="39"/>
        <v>0</v>
      </c>
      <c r="U393" s="32">
        <f t="shared" ca="1" si="39"/>
        <v>0</v>
      </c>
      <c r="V393">
        <f t="shared" ca="1" si="39"/>
        <v>0</v>
      </c>
      <c r="W393">
        <f t="shared" ca="1" si="39"/>
        <v>0</v>
      </c>
    </row>
    <row r="394" spans="6:23">
      <c r="F394">
        <f t="shared" ca="1" si="40"/>
        <v>0</v>
      </c>
      <c r="G394">
        <f t="shared" ca="1" si="41"/>
        <v>0</v>
      </c>
      <c r="H394">
        <f t="shared" ca="1" si="41"/>
        <v>0</v>
      </c>
      <c r="I394">
        <f t="shared" ca="1" si="41"/>
        <v>0</v>
      </c>
      <c r="J394">
        <f t="shared" ca="1" si="41"/>
        <v>0</v>
      </c>
      <c r="K394">
        <f t="shared" ca="1" si="41"/>
        <v>0</v>
      </c>
      <c r="L394">
        <f t="shared" ca="1" si="41"/>
        <v>0</v>
      </c>
      <c r="M394" s="32">
        <f t="shared" ca="1" si="41"/>
        <v>0</v>
      </c>
      <c r="N394" s="32">
        <f t="shared" ca="1" si="41"/>
        <v>0</v>
      </c>
      <c r="O394" s="32">
        <f t="shared" ca="1" si="41"/>
        <v>0</v>
      </c>
      <c r="P394">
        <f t="shared" ca="1" si="41"/>
        <v>0</v>
      </c>
      <c r="Q394">
        <f t="shared" ca="1" si="41"/>
        <v>0</v>
      </c>
      <c r="R394" s="32">
        <f t="shared" ca="1" si="39"/>
        <v>0</v>
      </c>
      <c r="S394">
        <f t="shared" ca="1" si="39"/>
        <v>0</v>
      </c>
      <c r="T394" s="32">
        <f t="shared" ca="1" si="39"/>
        <v>0</v>
      </c>
      <c r="U394" s="32">
        <f t="shared" ca="1" si="39"/>
        <v>0</v>
      </c>
      <c r="V394">
        <f t="shared" ca="1" si="39"/>
        <v>0</v>
      </c>
      <c r="W394">
        <f t="shared" ca="1" si="39"/>
        <v>0</v>
      </c>
    </row>
    <row r="395" spans="6:23">
      <c r="F395">
        <f t="shared" ca="1" si="40"/>
        <v>0</v>
      </c>
      <c r="G395">
        <f t="shared" ca="1" si="41"/>
        <v>0</v>
      </c>
      <c r="H395">
        <f t="shared" ca="1" si="41"/>
        <v>0</v>
      </c>
      <c r="I395">
        <f t="shared" ca="1" si="41"/>
        <v>0</v>
      </c>
      <c r="J395">
        <f t="shared" ca="1" si="41"/>
        <v>0</v>
      </c>
      <c r="K395">
        <f t="shared" ca="1" si="41"/>
        <v>0</v>
      </c>
      <c r="L395">
        <f t="shared" ca="1" si="41"/>
        <v>0</v>
      </c>
      <c r="M395" s="32">
        <f t="shared" ca="1" si="41"/>
        <v>0</v>
      </c>
      <c r="N395" s="32">
        <f t="shared" ca="1" si="41"/>
        <v>0</v>
      </c>
      <c r="O395" s="32">
        <f t="shared" ca="1" si="41"/>
        <v>0</v>
      </c>
      <c r="P395">
        <f t="shared" ca="1" si="41"/>
        <v>0</v>
      </c>
      <c r="Q395">
        <f t="shared" ca="1" si="41"/>
        <v>0</v>
      </c>
      <c r="R395" s="32">
        <f t="shared" ca="1" si="39"/>
        <v>0</v>
      </c>
      <c r="S395">
        <f t="shared" ca="1" si="39"/>
        <v>0</v>
      </c>
      <c r="T395" s="32">
        <f t="shared" ca="1" si="39"/>
        <v>0</v>
      </c>
      <c r="U395" s="32">
        <f t="shared" ca="1" si="39"/>
        <v>0</v>
      </c>
      <c r="V395">
        <f t="shared" ca="1" si="39"/>
        <v>0</v>
      </c>
      <c r="W395">
        <f t="shared" ca="1" si="39"/>
        <v>0</v>
      </c>
    </row>
    <row r="396" spans="6:23">
      <c r="F396">
        <f t="shared" ca="1" si="40"/>
        <v>0</v>
      </c>
      <c r="G396">
        <f t="shared" ca="1" si="41"/>
        <v>0</v>
      </c>
      <c r="H396">
        <f t="shared" ca="1" si="41"/>
        <v>0</v>
      </c>
      <c r="I396">
        <f t="shared" ca="1" si="41"/>
        <v>0</v>
      </c>
      <c r="J396">
        <f t="shared" ca="1" si="41"/>
        <v>0</v>
      </c>
      <c r="K396">
        <f t="shared" ca="1" si="41"/>
        <v>0</v>
      </c>
      <c r="L396">
        <f t="shared" ca="1" si="41"/>
        <v>0</v>
      </c>
      <c r="M396" s="32">
        <f t="shared" ca="1" si="41"/>
        <v>0</v>
      </c>
      <c r="N396" s="32">
        <f t="shared" ca="1" si="41"/>
        <v>0</v>
      </c>
      <c r="O396" s="32">
        <f t="shared" ca="1" si="41"/>
        <v>0</v>
      </c>
      <c r="P396">
        <f t="shared" ca="1" si="41"/>
        <v>0</v>
      </c>
      <c r="Q396">
        <f t="shared" ca="1" si="41"/>
        <v>0</v>
      </c>
      <c r="R396" s="32">
        <f t="shared" ca="1" si="39"/>
        <v>0</v>
      </c>
      <c r="S396">
        <f t="shared" ca="1" si="39"/>
        <v>0</v>
      </c>
      <c r="T396" s="32">
        <f t="shared" ca="1" si="39"/>
        <v>0</v>
      </c>
      <c r="U396" s="32">
        <f t="shared" ca="1" si="39"/>
        <v>0</v>
      </c>
      <c r="V396">
        <f t="shared" ca="1" si="39"/>
        <v>0</v>
      </c>
      <c r="W396">
        <f t="shared" ca="1" si="39"/>
        <v>0</v>
      </c>
    </row>
    <row r="397" spans="6:23">
      <c r="F397">
        <f t="shared" ca="1" si="40"/>
        <v>0</v>
      </c>
      <c r="G397">
        <f t="shared" ca="1" si="41"/>
        <v>0</v>
      </c>
      <c r="H397">
        <f t="shared" ca="1" si="41"/>
        <v>0</v>
      </c>
      <c r="I397">
        <f t="shared" ca="1" si="41"/>
        <v>0</v>
      </c>
      <c r="J397">
        <f t="shared" ca="1" si="41"/>
        <v>0</v>
      </c>
      <c r="K397">
        <f t="shared" ca="1" si="41"/>
        <v>0</v>
      </c>
      <c r="L397">
        <f t="shared" ca="1" si="41"/>
        <v>0</v>
      </c>
      <c r="M397" s="32">
        <f t="shared" ca="1" si="41"/>
        <v>0</v>
      </c>
      <c r="N397" s="32">
        <f t="shared" ca="1" si="41"/>
        <v>0</v>
      </c>
      <c r="O397" s="32">
        <f t="shared" ca="1" si="41"/>
        <v>0</v>
      </c>
      <c r="P397">
        <f t="shared" ca="1" si="41"/>
        <v>0</v>
      </c>
      <c r="Q397">
        <f t="shared" ca="1" si="41"/>
        <v>0</v>
      </c>
      <c r="R397" s="32">
        <f t="shared" ca="1" si="39"/>
        <v>0</v>
      </c>
      <c r="S397">
        <f t="shared" ca="1" si="39"/>
        <v>0</v>
      </c>
      <c r="T397" s="32">
        <f t="shared" ca="1" si="39"/>
        <v>0</v>
      </c>
      <c r="U397" s="32">
        <f t="shared" ca="1" si="39"/>
        <v>0</v>
      </c>
      <c r="V397">
        <f t="shared" ca="1" si="39"/>
        <v>0</v>
      </c>
      <c r="W397">
        <f t="shared" ca="1" si="39"/>
        <v>0</v>
      </c>
    </row>
    <row r="398" spans="6:23">
      <c r="F398">
        <f t="shared" ca="1" si="40"/>
        <v>0</v>
      </c>
      <c r="G398">
        <f t="shared" ca="1" si="41"/>
        <v>0</v>
      </c>
      <c r="H398">
        <f t="shared" ca="1" si="41"/>
        <v>0</v>
      </c>
      <c r="I398">
        <f t="shared" ca="1" si="41"/>
        <v>0</v>
      </c>
      <c r="J398">
        <f t="shared" ca="1" si="41"/>
        <v>0</v>
      </c>
      <c r="K398">
        <f t="shared" ca="1" si="41"/>
        <v>0</v>
      </c>
      <c r="L398">
        <f t="shared" ca="1" si="41"/>
        <v>0</v>
      </c>
      <c r="M398" s="32">
        <f t="shared" ca="1" si="41"/>
        <v>0</v>
      </c>
      <c r="N398" s="32">
        <f t="shared" ca="1" si="41"/>
        <v>0</v>
      </c>
      <c r="O398" s="32">
        <f t="shared" ca="1" si="41"/>
        <v>0</v>
      </c>
      <c r="P398">
        <f t="shared" ca="1" si="41"/>
        <v>0</v>
      </c>
      <c r="Q398">
        <f t="shared" ca="1" si="41"/>
        <v>0</v>
      </c>
      <c r="R398" s="32">
        <f t="shared" ca="1" si="39"/>
        <v>0</v>
      </c>
      <c r="S398">
        <f t="shared" ca="1" si="39"/>
        <v>0</v>
      </c>
      <c r="T398" s="32">
        <f t="shared" ca="1" si="39"/>
        <v>0</v>
      </c>
      <c r="U398" s="32">
        <f t="shared" ca="1" si="39"/>
        <v>0</v>
      </c>
      <c r="V398">
        <f t="shared" ca="1" si="39"/>
        <v>0</v>
      </c>
      <c r="W398">
        <f t="shared" ca="1" si="39"/>
        <v>0</v>
      </c>
    </row>
    <row r="399" spans="6:23">
      <c r="F399">
        <f t="shared" ca="1" si="40"/>
        <v>0</v>
      </c>
      <c r="G399">
        <f t="shared" ca="1" si="41"/>
        <v>0</v>
      </c>
      <c r="H399">
        <f t="shared" ca="1" si="41"/>
        <v>0</v>
      </c>
      <c r="I399">
        <f t="shared" ca="1" si="41"/>
        <v>0</v>
      </c>
      <c r="J399">
        <f t="shared" ca="1" si="41"/>
        <v>0</v>
      </c>
      <c r="K399">
        <f t="shared" ca="1" si="41"/>
        <v>0</v>
      </c>
      <c r="L399">
        <f t="shared" ca="1" si="41"/>
        <v>0</v>
      </c>
      <c r="M399" s="32">
        <f t="shared" ca="1" si="41"/>
        <v>0</v>
      </c>
      <c r="N399" s="32">
        <f t="shared" ca="1" si="41"/>
        <v>0</v>
      </c>
      <c r="O399" s="32">
        <f t="shared" ca="1" si="41"/>
        <v>0</v>
      </c>
      <c r="P399">
        <f t="shared" ca="1" si="41"/>
        <v>0</v>
      </c>
      <c r="Q399">
        <f t="shared" ca="1" si="41"/>
        <v>0</v>
      </c>
      <c r="R399" s="32">
        <f t="shared" ca="1" si="39"/>
        <v>0</v>
      </c>
      <c r="S399">
        <f t="shared" ca="1" si="39"/>
        <v>0</v>
      </c>
      <c r="T399" s="32">
        <f t="shared" ca="1" si="39"/>
        <v>0</v>
      </c>
      <c r="U399" s="32">
        <f t="shared" ca="1" si="39"/>
        <v>0</v>
      </c>
      <c r="V399">
        <f t="shared" ca="1" si="39"/>
        <v>0</v>
      </c>
      <c r="W399">
        <f t="shared" ca="1" si="39"/>
        <v>0</v>
      </c>
    </row>
    <row r="400" spans="6:23">
      <c r="F400">
        <f t="shared" ca="1" si="40"/>
        <v>0</v>
      </c>
      <c r="G400">
        <f t="shared" ca="1" si="41"/>
        <v>0</v>
      </c>
      <c r="H400">
        <f t="shared" ca="1" si="41"/>
        <v>0</v>
      </c>
      <c r="I400">
        <f t="shared" ca="1" si="41"/>
        <v>0</v>
      </c>
      <c r="J400">
        <f t="shared" ca="1" si="41"/>
        <v>0</v>
      </c>
      <c r="K400">
        <f t="shared" ca="1" si="41"/>
        <v>0</v>
      </c>
      <c r="L400">
        <f t="shared" ca="1" si="41"/>
        <v>0</v>
      </c>
      <c r="M400" s="32">
        <f t="shared" ca="1" si="41"/>
        <v>0</v>
      </c>
      <c r="N400" s="32">
        <f t="shared" ca="1" si="41"/>
        <v>0</v>
      </c>
      <c r="O400" s="32">
        <f t="shared" ca="1" si="41"/>
        <v>0</v>
      </c>
      <c r="P400">
        <f t="shared" ca="1" si="41"/>
        <v>0</v>
      </c>
      <c r="Q400">
        <f t="shared" ca="1" si="41"/>
        <v>0</v>
      </c>
      <c r="R400" s="32">
        <f t="shared" ca="1" si="39"/>
        <v>0</v>
      </c>
      <c r="S400">
        <f t="shared" ca="1" si="39"/>
        <v>0</v>
      </c>
      <c r="T400" s="32">
        <f t="shared" ca="1" si="39"/>
        <v>0</v>
      </c>
      <c r="U400" s="32">
        <f t="shared" ca="1" si="39"/>
        <v>0</v>
      </c>
      <c r="V400">
        <f t="shared" ca="1" si="39"/>
        <v>0</v>
      </c>
      <c r="W400">
        <f t="shared" ca="1" si="39"/>
        <v>0</v>
      </c>
    </row>
    <row r="401" spans="6:23">
      <c r="F401">
        <f t="shared" ca="1" si="40"/>
        <v>0</v>
      </c>
      <c r="G401">
        <f t="shared" ca="1" si="41"/>
        <v>0</v>
      </c>
      <c r="H401">
        <f t="shared" ca="1" si="41"/>
        <v>0</v>
      </c>
      <c r="I401">
        <f t="shared" ca="1" si="41"/>
        <v>0</v>
      </c>
      <c r="J401">
        <f t="shared" ca="1" si="41"/>
        <v>0</v>
      </c>
      <c r="K401">
        <f t="shared" ca="1" si="41"/>
        <v>0</v>
      </c>
      <c r="L401">
        <f t="shared" ca="1" si="41"/>
        <v>0</v>
      </c>
      <c r="M401" s="32">
        <f t="shared" ca="1" si="41"/>
        <v>0</v>
      </c>
      <c r="N401" s="32">
        <f t="shared" ca="1" si="41"/>
        <v>0</v>
      </c>
      <c r="O401" s="32">
        <f t="shared" ca="1" si="41"/>
        <v>0</v>
      </c>
      <c r="P401">
        <f t="shared" ca="1" si="41"/>
        <v>0</v>
      </c>
      <c r="Q401">
        <f t="shared" ca="1" si="41"/>
        <v>0</v>
      </c>
      <c r="R401" s="32">
        <f t="shared" ca="1" si="39"/>
        <v>0</v>
      </c>
      <c r="S401">
        <f t="shared" ca="1" si="39"/>
        <v>0</v>
      </c>
      <c r="T401" s="32">
        <f t="shared" ca="1" si="39"/>
        <v>0</v>
      </c>
      <c r="U401" s="32">
        <f t="shared" ca="1" si="39"/>
        <v>0</v>
      </c>
      <c r="V401">
        <f t="shared" ca="1" si="39"/>
        <v>0</v>
      </c>
      <c r="W401">
        <f t="shared" ref="W401:W464" ca="1" si="42">OFFSET($A$1,$D$4+COLUMN()-$D$6+$D$2*(ROW()-$D$8),0)</f>
        <v>0</v>
      </c>
    </row>
    <row r="402" spans="6:23">
      <c r="F402">
        <f t="shared" ca="1" si="40"/>
        <v>0</v>
      </c>
      <c r="G402">
        <f t="shared" ca="1" si="41"/>
        <v>0</v>
      </c>
      <c r="H402">
        <f t="shared" ca="1" si="41"/>
        <v>0</v>
      </c>
      <c r="I402">
        <f t="shared" ca="1" si="41"/>
        <v>0</v>
      </c>
      <c r="J402">
        <f t="shared" ca="1" si="41"/>
        <v>0</v>
      </c>
      <c r="K402">
        <f t="shared" ca="1" si="41"/>
        <v>0</v>
      </c>
      <c r="L402">
        <f t="shared" ca="1" si="41"/>
        <v>0</v>
      </c>
      <c r="M402" s="32">
        <f t="shared" ca="1" si="41"/>
        <v>0</v>
      </c>
      <c r="N402" s="32">
        <f t="shared" ca="1" si="41"/>
        <v>0</v>
      </c>
      <c r="O402" s="32">
        <f t="shared" ca="1" si="41"/>
        <v>0</v>
      </c>
      <c r="P402">
        <f t="shared" ca="1" si="41"/>
        <v>0</v>
      </c>
      <c r="Q402">
        <f t="shared" ca="1" si="41"/>
        <v>0</v>
      </c>
      <c r="R402" s="32">
        <f t="shared" ca="1" si="39"/>
        <v>0</v>
      </c>
      <c r="S402">
        <f t="shared" ca="1" si="39"/>
        <v>0</v>
      </c>
      <c r="T402" s="32">
        <f t="shared" ref="T402:W465" ca="1" si="43">OFFSET($A$1,$D$4+COLUMN()-$D$6+$D$2*(ROW()-$D$8),0)</f>
        <v>0</v>
      </c>
      <c r="U402" s="32">
        <f t="shared" ca="1" si="43"/>
        <v>0</v>
      </c>
      <c r="V402">
        <f t="shared" ca="1" si="43"/>
        <v>0</v>
      </c>
      <c r="W402">
        <f t="shared" ca="1" si="42"/>
        <v>0</v>
      </c>
    </row>
    <row r="403" spans="6:23">
      <c r="F403">
        <f t="shared" ca="1" si="40"/>
        <v>0</v>
      </c>
      <c r="G403">
        <f t="shared" ca="1" si="41"/>
        <v>0</v>
      </c>
      <c r="H403">
        <f t="shared" ca="1" si="41"/>
        <v>0</v>
      </c>
      <c r="I403">
        <f t="shared" ca="1" si="41"/>
        <v>0</v>
      </c>
      <c r="J403">
        <f t="shared" ca="1" si="41"/>
        <v>0</v>
      </c>
      <c r="K403">
        <f t="shared" ca="1" si="41"/>
        <v>0</v>
      </c>
      <c r="L403">
        <f t="shared" ca="1" si="41"/>
        <v>0</v>
      </c>
      <c r="M403" s="32">
        <f t="shared" ca="1" si="41"/>
        <v>0</v>
      </c>
      <c r="N403" s="32">
        <f t="shared" ca="1" si="41"/>
        <v>0</v>
      </c>
      <c r="O403" s="32">
        <f t="shared" ca="1" si="41"/>
        <v>0</v>
      </c>
      <c r="P403">
        <f t="shared" ca="1" si="41"/>
        <v>0</v>
      </c>
      <c r="Q403">
        <f t="shared" ca="1" si="41"/>
        <v>0</v>
      </c>
      <c r="R403" s="32">
        <f t="shared" ca="1" si="39"/>
        <v>0</v>
      </c>
      <c r="S403">
        <f t="shared" ca="1" si="39"/>
        <v>0</v>
      </c>
      <c r="T403" s="32">
        <f t="shared" ca="1" si="43"/>
        <v>0</v>
      </c>
      <c r="U403" s="32">
        <f t="shared" ca="1" si="43"/>
        <v>0</v>
      </c>
      <c r="V403">
        <f t="shared" ca="1" si="43"/>
        <v>0</v>
      </c>
      <c r="W403">
        <f t="shared" ca="1" si="42"/>
        <v>0</v>
      </c>
    </row>
    <row r="404" spans="6:23">
      <c r="F404">
        <f t="shared" ca="1" si="40"/>
        <v>0</v>
      </c>
      <c r="G404">
        <f t="shared" ca="1" si="41"/>
        <v>0</v>
      </c>
      <c r="H404">
        <f t="shared" ca="1" si="41"/>
        <v>0</v>
      </c>
      <c r="I404">
        <f t="shared" ca="1" si="41"/>
        <v>0</v>
      </c>
      <c r="J404">
        <f t="shared" ca="1" si="41"/>
        <v>0</v>
      </c>
      <c r="K404">
        <f t="shared" ca="1" si="41"/>
        <v>0</v>
      </c>
      <c r="L404">
        <f t="shared" ca="1" si="41"/>
        <v>0</v>
      </c>
      <c r="M404" s="32">
        <f t="shared" ca="1" si="41"/>
        <v>0</v>
      </c>
      <c r="N404" s="32">
        <f t="shared" ca="1" si="41"/>
        <v>0</v>
      </c>
      <c r="O404" s="32">
        <f t="shared" ca="1" si="41"/>
        <v>0</v>
      </c>
      <c r="P404">
        <f t="shared" ca="1" si="41"/>
        <v>0</v>
      </c>
      <c r="Q404">
        <f t="shared" ca="1" si="41"/>
        <v>0</v>
      </c>
      <c r="R404" s="32">
        <f t="shared" ca="1" si="39"/>
        <v>0</v>
      </c>
      <c r="S404">
        <f t="shared" ca="1" si="39"/>
        <v>0</v>
      </c>
      <c r="T404" s="32">
        <f t="shared" ca="1" si="43"/>
        <v>0</v>
      </c>
      <c r="U404" s="32">
        <f t="shared" ca="1" si="43"/>
        <v>0</v>
      </c>
      <c r="V404">
        <f t="shared" ca="1" si="43"/>
        <v>0</v>
      </c>
      <c r="W404">
        <f t="shared" ca="1" si="42"/>
        <v>0</v>
      </c>
    </row>
    <row r="405" spans="6:23">
      <c r="F405">
        <f t="shared" ca="1" si="40"/>
        <v>0</v>
      </c>
      <c r="G405">
        <f t="shared" ca="1" si="41"/>
        <v>0</v>
      </c>
      <c r="H405">
        <f t="shared" ca="1" si="41"/>
        <v>0</v>
      </c>
      <c r="I405">
        <f t="shared" ca="1" si="41"/>
        <v>0</v>
      </c>
      <c r="J405">
        <f t="shared" ca="1" si="41"/>
        <v>0</v>
      </c>
      <c r="K405">
        <f t="shared" ca="1" si="41"/>
        <v>0</v>
      </c>
      <c r="L405">
        <f t="shared" ca="1" si="41"/>
        <v>0</v>
      </c>
      <c r="M405" s="32">
        <f t="shared" ca="1" si="41"/>
        <v>0</v>
      </c>
      <c r="N405" s="32">
        <f t="shared" ca="1" si="41"/>
        <v>0</v>
      </c>
      <c r="O405" s="32">
        <f t="shared" ca="1" si="41"/>
        <v>0</v>
      </c>
      <c r="P405">
        <f t="shared" ca="1" si="41"/>
        <v>0</v>
      </c>
      <c r="Q405">
        <f t="shared" ca="1" si="41"/>
        <v>0</v>
      </c>
      <c r="R405" s="32">
        <f t="shared" ca="1" si="39"/>
        <v>0</v>
      </c>
      <c r="S405">
        <f t="shared" ca="1" si="39"/>
        <v>0</v>
      </c>
      <c r="T405" s="32">
        <f t="shared" ca="1" si="43"/>
        <v>0</v>
      </c>
      <c r="U405" s="32">
        <f t="shared" ca="1" si="43"/>
        <v>0</v>
      </c>
      <c r="V405">
        <f t="shared" ca="1" si="43"/>
        <v>0</v>
      </c>
      <c r="W405">
        <f t="shared" ca="1" si="42"/>
        <v>0</v>
      </c>
    </row>
    <row r="406" spans="6:23">
      <c r="F406">
        <f t="shared" ca="1" si="40"/>
        <v>0</v>
      </c>
      <c r="G406">
        <f t="shared" ca="1" si="41"/>
        <v>0</v>
      </c>
      <c r="H406">
        <f t="shared" ca="1" si="41"/>
        <v>0</v>
      </c>
      <c r="I406">
        <f t="shared" ca="1" si="41"/>
        <v>0</v>
      </c>
      <c r="J406">
        <f t="shared" ca="1" si="41"/>
        <v>0</v>
      </c>
      <c r="K406">
        <f t="shared" ca="1" si="41"/>
        <v>0</v>
      </c>
      <c r="L406">
        <f t="shared" ca="1" si="41"/>
        <v>0</v>
      </c>
      <c r="M406" s="32">
        <f t="shared" ca="1" si="41"/>
        <v>0</v>
      </c>
      <c r="N406" s="32">
        <f t="shared" ca="1" si="41"/>
        <v>0</v>
      </c>
      <c r="O406" s="32">
        <f t="shared" ca="1" si="41"/>
        <v>0</v>
      </c>
      <c r="P406">
        <f t="shared" ca="1" si="41"/>
        <v>0</v>
      </c>
      <c r="Q406">
        <f t="shared" ca="1" si="41"/>
        <v>0</v>
      </c>
      <c r="R406" s="32">
        <f t="shared" ca="1" si="39"/>
        <v>0</v>
      </c>
      <c r="S406">
        <f t="shared" ca="1" si="39"/>
        <v>0</v>
      </c>
      <c r="T406" s="32">
        <f t="shared" ca="1" si="43"/>
        <v>0</v>
      </c>
      <c r="U406" s="32">
        <f t="shared" ca="1" si="43"/>
        <v>0</v>
      </c>
      <c r="V406">
        <f t="shared" ca="1" si="43"/>
        <v>0</v>
      </c>
      <c r="W406">
        <f t="shared" ca="1" si="42"/>
        <v>0</v>
      </c>
    </row>
    <row r="407" spans="6:23">
      <c r="F407">
        <f t="shared" ca="1" si="40"/>
        <v>0</v>
      </c>
      <c r="G407">
        <f t="shared" ca="1" si="41"/>
        <v>0</v>
      </c>
      <c r="H407">
        <f t="shared" ca="1" si="41"/>
        <v>0</v>
      </c>
      <c r="I407">
        <f t="shared" ca="1" si="41"/>
        <v>0</v>
      </c>
      <c r="J407">
        <f t="shared" ca="1" si="41"/>
        <v>0</v>
      </c>
      <c r="K407">
        <f t="shared" ca="1" si="41"/>
        <v>0</v>
      </c>
      <c r="L407">
        <f t="shared" ca="1" si="41"/>
        <v>0</v>
      </c>
      <c r="M407" s="32">
        <f t="shared" ca="1" si="41"/>
        <v>0</v>
      </c>
      <c r="N407" s="32">
        <f t="shared" ca="1" si="41"/>
        <v>0</v>
      </c>
      <c r="O407" s="32">
        <f t="shared" ca="1" si="41"/>
        <v>0</v>
      </c>
      <c r="P407">
        <f t="shared" ca="1" si="41"/>
        <v>0</v>
      </c>
      <c r="Q407">
        <f t="shared" ca="1" si="41"/>
        <v>0</v>
      </c>
      <c r="R407" s="32">
        <f t="shared" ca="1" si="39"/>
        <v>0</v>
      </c>
      <c r="S407">
        <f t="shared" ca="1" si="39"/>
        <v>0</v>
      </c>
      <c r="T407" s="32">
        <f t="shared" ca="1" si="43"/>
        <v>0</v>
      </c>
      <c r="U407" s="32">
        <f t="shared" ca="1" si="43"/>
        <v>0</v>
      </c>
      <c r="V407">
        <f t="shared" ca="1" si="43"/>
        <v>0</v>
      </c>
      <c r="W407">
        <f t="shared" ca="1" si="42"/>
        <v>0</v>
      </c>
    </row>
    <row r="408" spans="6:23">
      <c r="F408">
        <f t="shared" ca="1" si="40"/>
        <v>0</v>
      </c>
      <c r="G408">
        <f t="shared" ca="1" si="41"/>
        <v>0</v>
      </c>
      <c r="H408">
        <f t="shared" ca="1" si="41"/>
        <v>0</v>
      </c>
      <c r="I408">
        <f t="shared" ca="1" si="41"/>
        <v>0</v>
      </c>
      <c r="J408">
        <f t="shared" ca="1" si="41"/>
        <v>0</v>
      </c>
      <c r="K408">
        <f t="shared" ca="1" si="41"/>
        <v>0</v>
      </c>
      <c r="L408">
        <f t="shared" ca="1" si="41"/>
        <v>0</v>
      </c>
      <c r="M408" s="32">
        <f t="shared" ca="1" si="41"/>
        <v>0</v>
      </c>
      <c r="N408" s="32">
        <f t="shared" ca="1" si="41"/>
        <v>0</v>
      </c>
      <c r="O408" s="32">
        <f t="shared" ca="1" si="41"/>
        <v>0</v>
      </c>
      <c r="P408">
        <f t="shared" ca="1" si="41"/>
        <v>0</v>
      </c>
      <c r="Q408">
        <f t="shared" ca="1" si="41"/>
        <v>0</v>
      </c>
      <c r="R408" s="32">
        <f t="shared" ca="1" si="39"/>
        <v>0</v>
      </c>
      <c r="S408">
        <f t="shared" ca="1" si="39"/>
        <v>0</v>
      </c>
      <c r="T408" s="32">
        <f t="shared" ca="1" si="43"/>
        <v>0</v>
      </c>
      <c r="U408" s="32">
        <f t="shared" ca="1" si="43"/>
        <v>0</v>
      </c>
      <c r="V408">
        <f t="shared" ca="1" si="43"/>
        <v>0</v>
      </c>
      <c r="W408">
        <f t="shared" ca="1" si="42"/>
        <v>0</v>
      </c>
    </row>
    <row r="409" spans="6:23">
      <c r="F409">
        <f t="shared" ca="1" si="40"/>
        <v>0</v>
      </c>
      <c r="G409">
        <f t="shared" ca="1" si="41"/>
        <v>0</v>
      </c>
      <c r="H409">
        <f t="shared" ca="1" si="41"/>
        <v>0</v>
      </c>
      <c r="I409">
        <f t="shared" ca="1" si="41"/>
        <v>0</v>
      </c>
      <c r="J409">
        <f t="shared" ca="1" si="41"/>
        <v>0</v>
      </c>
      <c r="K409">
        <f t="shared" ca="1" si="41"/>
        <v>0</v>
      </c>
      <c r="L409">
        <f t="shared" ca="1" si="41"/>
        <v>0</v>
      </c>
      <c r="M409" s="32">
        <f t="shared" ca="1" si="41"/>
        <v>0</v>
      </c>
      <c r="N409" s="32">
        <f t="shared" ca="1" si="41"/>
        <v>0</v>
      </c>
      <c r="O409" s="32">
        <f t="shared" ca="1" si="41"/>
        <v>0</v>
      </c>
      <c r="P409">
        <f t="shared" ca="1" si="41"/>
        <v>0</v>
      </c>
      <c r="Q409">
        <f t="shared" ca="1" si="41"/>
        <v>0</v>
      </c>
      <c r="R409" s="32">
        <f t="shared" ca="1" si="39"/>
        <v>0</v>
      </c>
      <c r="S409">
        <f t="shared" ca="1" si="39"/>
        <v>0</v>
      </c>
      <c r="T409" s="32">
        <f t="shared" ca="1" si="43"/>
        <v>0</v>
      </c>
      <c r="U409" s="32">
        <f t="shared" ca="1" si="43"/>
        <v>0</v>
      </c>
      <c r="V409">
        <f t="shared" ca="1" si="43"/>
        <v>0</v>
      </c>
      <c r="W409">
        <f t="shared" ca="1" si="42"/>
        <v>0</v>
      </c>
    </row>
    <row r="410" spans="6:23">
      <c r="F410">
        <f t="shared" ca="1" si="40"/>
        <v>0</v>
      </c>
      <c r="G410">
        <f t="shared" ca="1" si="41"/>
        <v>0</v>
      </c>
      <c r="H410">
        <f t="shared" ca="1" si="41"/>
        <v>0</v>
      </c>
      <c r="I410">
        <f t="shared" ca="1" si="41"/>
        <v>0</v>
      </c>
      <c r="J410">
        <f t="shared" ca="1" si="41"/>
        <v>0</v>
      </c>
      <c r="K410">
        <f t="shared" ca="1" si="41"/>
        <v>0</v>
      </c>
      <c r="L410">
        <f t="shared" ca="1" si="41"/>
        <v>0</v>
      </c>
      <c r="M410" s="32">
        <f t="shared" ca="1" si="41"/>
        <v>0</v>
      </c>
      <c r="N410" s="32">
        <f t="shared" ca="1" si="41"/>
        <v>0</v>
      </c>
      <c r="O410" s="32">
        <f t="shared" ca="1" si="41"/>
        <v>0</v>
      </c>
      <c r="P410">
        <f t="shared" ca="1" si="41"/>
        <v>0</v>
      </c>
      <c r="Q410">
        <f t="shared" ca="1" si="41"/>
        <v>0</v>
      </c>
      <c r="R410" s="32">
        <f t="shared" ca="1" si="39"/>
        <v>0</v>
      </c>
      <c r="S410">
        <f t="shared" ca="1" si="39"/>
        <v>0</v>
      </c>
      <c r="T410" s="32">
        <f t="shared" ca="1" si="43"/>
        <v>0</v>
      </c>
      <c r="U410" s="32">
        <f t="shared" ca="1" si="43"/>
        <v>0</v>
      </c>
      <c r="V410">
        <f t="shared" ca="1" si="43"/>
        <v>0</v>
      </c>
      <c r="W410">
        <f t="shared" ca="1" si="42"/>
        <v>0</v>
      </c>
    </row>
    <row r="411" spans="6:23">
      <c r="F411">
        <f t="shared" ca="1" si="40"/>
        <v>0</v>
      </c>
      <c r="G411">
        <f t="shared" ca="1" si="41"/>
        <v>0</v>
      </c>
      <c r="H411">
        <f t="shared" ca="1" si="41"/>
        <v>0</v>
      </c>
      <c r="I411">
        <f t="shared" ca="1" si="41"/>
        <v>0</v>
      </c>
      <c r="J411">
        <f t="shared" ca="1" si="41"/>
        <v>0</v>
      </c>
      <c r="K411">
        <f t="shared" ca="1" si="41"/>
        <v>0</v>
      </c>
      <c r="L411">
        <f t="shared" ca="1" si="41"/>
        <v>0</v>
      </c>
      <c r="M411" s="32">
        <f t="shared" ca="1" si="41"/>
        <v>0</v>
      </c>
      <c r="N411" s="32">
        <f t="shared" ca="1" si="41"/>
        <v>0</v>
      </c>
      <c r="O411" s="32">
        <f t="shared" ca="1" si="41"/>
        <v>0</v>
      </c>
      <c r="P411">
        <f t="shared" ca="1" si="41"/>
        <v>0</v>
      </c>
      <c r="Q411">
        <f t="shared" ca="1" si="41"/>
        <v>0</v>
      </c>
      <c r="R411" s="32">
        <f t="shared" ca="1" si="39"/>
        <v>0</v>
      </c>
      <c r="S411">
        <f t="shared" ca="1" si="39"/>
        <v>0</v>
      </c>
      <c r="T411" s="32">
        <f t="shared" ca="1" si="43"/>
        <v>0</v>
      </c>
      <c r="U411" s="32">
        <f t="shared" ca="1" si="43"/>
        <v>0</v>
      </c>
      <c r="V411">
        <f t="shared" ca="1" si="43"/>
        <v>0</v>
      </c>
      <c r="W411">
        <f t="shared" ca="1" si="42"/>
        <v>0</v>
      </c>
    </row>
    <row r="412" spans="6:23">
      <c r="F412">
        <f t="shared" ca="1" si="40"/>
        <v>0</v>
      </c>
      <c r="G412">
        <f t="shared" ca="1" si="41"/>
        <v>0</v>
      </c>
      <c r="H412">
        <f t="shared" ca="1" si="41"/>
        <v>0</v>
      </c>
      <c r="I412">
        <f t="shared" ref="G412:Q433" ca="1" si="44">OFFSET($A$1,$D$4+COLUMN()-$D$6+$D$2*(ROW()-$D$8),0)</f>
        <v>0</v>
      </c>
      <c r="J412">
        <f t="shared" ca="1" si="44"/>
        <v>0</v>
      </c>
      <c r="K412">
        <f t="shared" ca="1" si="44"/>
        <v>0</v>
      </c>
      <c r="L412">
        <f t="shared" ca="1" si="44"/>
        <v>0</v>
      </c>
      <c r="M412" s="32">
        <f t="shared" ca="1" si="44"/>
        <v>0</v>
      </c>
      <c r="N412" s="32">
        <f t="shared" ca="1" si="44"/>
        <v>0</v>
      </c>
      <c r="O412" s="32">
        <f t="shared" ca="1" si="44"/>
        <v>0</v>
      </c>
      <c r="P412">
        <f t="shared" ca="1" si="44"/>
        <v>0</v>
      </c>
      <c r="Q412">
        <f t="shared" ca="1" si="41"/>
        <v>0</v>
      </c>
      <c r="R412" s="32">
        <f t="shared" ca="1" si="39"/>
        <v>0</v>
      </c>
      <c r="S412">
        <f t="shared" ca="1" si="39"/>
        <v>0</v>
      </c>
      <c r="T412" s="32">
        <f t="shared" ca="1" si="43"/>
        <v>0</v>
      </c>
      <c r="U412" s="32">
        <f t="shared" ca="1" si="43"/>
        <v>0</v>
      </c>
      <c r="V412">
        <f t="shared" ca="1" si="43"/>
        <v>0</v>
      </c>
      <c r="W412">
        <f t="shared" ca="1" si="42"/>
        <v>0</v>
      </c>
    </row>
    <row r="413" spans="6:23">
      <c r="F413">
        <f t="shared" ca="1" si="40"/>
        <v>0</v>
      </c>
      <c r="G413">
        <f t="shared" ca="1" si="44"/>
        <v>0</v>
      </c>
      <c r="H413">
        <f t="shared" ca="1" si="44"/>
        <v>0</v>
      </c>
      <c r="I413">
        <f t="shared" ca="1" si="44"/>
        <v>0</v>
      </c>
      <c r="J413">
        <f t="shared" ca="1" si="44"/>
        <v>0</v>
      </c>
      <c r="K413">
        <f t="shared" ca="1" si="44"/>
        <v>0</v>
      </c>
      <c r="L413">
        <f t="shared" ca="1" si="44"/>
        <v>0</v>
      </c>
      <c r="M413" s="32">
        <f t="shared" ca="1" si="44"/>
        <v>0</v>
      </c>
      <c r="N413" s="32">
        <f t="shared" ca="1" si="44"/>
        <v>0</v>
      </c>
      <c r="O413" s="32">
        <f t="shared" ca="1" si="44"/>
        <v>0</v>
      </c>
      <c r="P413">
        <f t="shared" ca="1" si="44"/>
        <v>0</v>
      </c>
      <c r="Q413">
        <f t="shared" ca="1" si="44"/>
        <v>0</v>
      </c>
      <c r="R413" s="32">
        <f t="shared" ca="1" si="39"/>
        <v>0</v>
      </c>
      <c r="S413">
        <f t="shared" ca="1" si="39"/>
        <v>0</v>
      </c>
      <c r="T413" s="32">
        <f t="shared" ca="1" si="43"/>
        <v>0</v>
      </c>
      <c r="U413" s="32">
        <f t="shared" ca="1" si="43"/>
        <v>0</v>
      </c>
      <c r="V413">
        <f t="shared" ca="1" si="43"/>
        <v>0</v>
      </c>
      <c r="W413">
        <f t="shared" ca="1" si="42"/>
        <v>0</v>
      </c>
    </row>
    <row r="414" spans="6:23">
      <c r="F414">
        <f t="shared" ca="1" si="40"/>
        <v>0</v>
      </c>
      <c r="G414">
        <f t="shared" ca="1" si="44"/>
        <v>0</v>
      </c>
      <c r="H414">
        <f t="shared" ca="1" si="44"/>
        <v>0</v>
      </c>
      <c r="I414">
        <f t="shared" ca="1" si="44"/>
        <v>0</v>
      </c>
      <c r="J414">
        <f t="shared" ca="1" si="44"/>
        <v>0</v>
      </c>
      <c r="K414">
        <f t="shared" ca="1" si="44"/>
        <v>0</v>
      </c>
      <c r="L414">
        <f t="shared" ca="1" si="44"/>
        <v>0</v>
      </c>
      <c r="M414" s="32">
        <f t="shared" ca="1" si="44"/>
        <v>0</v>
      </c>
      <c r="N414" s="32">
        <f t="shared" ca="1" si="44"/>
        <v>0</v>
      </c>
      <c r="O414" s="32">
        <f t="shared" ca="1" si="44"/>
        <v>0</v>
      </c>
      <c r="P414">
        <f t="shared" ca="1" si="44"/>
        <v>0</v>
      </c>
      <c r="Q414">
        <f t="shared" ca="1" si="44"/>
        <v>0</v>
      </c>
      <c r="R414" s="32">
        <f t="shared" ca="1" si="39"/>
        <v>0</v>
      </c>
      <c r="S414">
        <f t="shared" ca="1" si="39"/>
        <v>0</v>
      </c>
      <c r="T414" s="32">
        <f t="shared" ca="1" si="43"/>
        <v>0</v>
      </c>
      <c r="U414" s="32">
        <f t="shared" ca="1" si="43"/>
        <v>0</v>
      </c>
      <c r="V414">
        <f t="shared" ca="1" si="43"/>
        <v>0</v>
      </c>
      <c r="W414">
        <f t="shared" ca="1" si="42"/>
        <v>0</v>
      </c>
    </row>
    <row r="415" spans="6:23">
      <c r="F415">
        <f t="shared" ca="1" si="40"/>
        <v>0</v>
      </c>
      <c r="G415">
        <f t="shared" ca="1" si="44"/>
        <v>0</v>
      </c>
      <c r="H415">
        <f t="shared" ca="1" si="44"/>
        <v>0</v>
      </c>
      <c r="I415">
        <f t="shared" ca="1" si="44"/>
        <v>0</v>
      </c>
      <c r="J415">
        <f t="shared" ca="1" si="44"/>
        <v>0</v>
      </c>
      <c r="K415">
        <f t="shared" ca="1" si="44"/>
        <v>0</v>
      </c>
      <c r="L415">
        <f t="shared" ca="1" si="44"/>
        <v>0</v>
      </c>
      <c r="M415" s="32">
        <f t="shared" ca="1" si="44"/>
        <v>0</v>
      </c>
      <c r="N415" s="32">
        <f t="shared" ca="1" si="44"/>
        <v>0</v>
      </c>
      <c r="O415" s="32">
        <f t="shared" ca="1" si="44"/>
        <v>0</v>
      </c>
      <c r="P415">
        <f t="shared" ca="1" si="44"/>
        <v>0</v>
      </c>
      <c r="Q415">
        <f t="shared" ca="1" si="44"/>
        <v>0</v>
      </c>
      <c r="R415" s="32">
        <f t="shared" ca="1" si="39"/>
        <v>0</v>
      </c>
      <c r="S415">
        <f t="shared" ca="1" si="39"/>
        <v>0</v>
      </c>
      <c r="T415" s="32">
        <f t="shared" ca="1" si="43"/>
        <v>0</v>
      </c>
      <c r="U415" s="32">
        <f t="shared" ca="1" si="43"/>
        <v>0</v>
      </c>
      <c r="V415">
        <f t="shared" ca="1" si="43"/>
        <v>0</v>
      </c>
      <c r="W415">
        <f t="shared" ca="1" si="42"/>
        <v>0</v>
      </c>
    </row>
    <row r="416" spans="6:23">
      <c r="F416">
        <f t="shared" ca="1" si="40"/>
        <v>0</v>
      </c>
      <c r="G416">
        <f t="shared" ca="1" si="44"/>
        <v>0</v>
      </c>
      <c r="H416">
        <f t="shared" ca="1" si="44"/>
        <v>0</v>
      </c>
      <c r="I416">
        <f t="shared" ca="1" si="44"/>
        <v>0</v>
      </c>
      <c r="J416">
        <f t="shared" ca="1" si="44"/>
        <v>0</v>
      </c>
      <c r="K416">
        <f t="shared" ca="1" si="44"/>
        <v>0</v>
      </c>
      <c r="L416">
        <f t="shared" ca="1" si="44"/>
        <v>0</v>
      </c>
      <c r="M416" s="32">
        <f t="shared" ca="1" si="44"/>
        <v>0</v>
      </c>
      <c r="N416" s="32">
        <f t="shared" ca="1" si="44"/>
        <v>0</v>
      </c>
      <c r="O416" s="32">
        <f t="shared" ca="1" si="44"/>
        <v>0</v>
      </c>
      <c r="P416">
        <f t="shared" ca="1" si="44"/>
        <v>0</v>
      </c>
      <c r="Q416">
        <f t="shared" ca="1" si="44"/>
        <v>0</v>
      </c>
      <c r="R416" s="32">
        <f t="shared" ca="1" si="39"/>
        <v>0</v>
      </c>
      <c r="S416">
        <f t="shared" ca="1" si="39"/>
        <v>0</v>
      </c>
      <c r="T416" s="32">
        <f t="shared" ca="1" si="43"/>
        <v>0</v>
      </c>
      <c r="U416" s="32">
        <f t="shared" ca="1" si="43"/>
        <v>0</v>
      </c>
      <c r="V416">
        <f t="shared" ca="1" si="43"/>
        <v>0</v>
      </c>
      <c r="W416">
        <f t="shared" ca="1" si="42"/>
        <v>0</v>
      </c>
    </row>
    <row r="417" spans="6:23">
      <c r="F417">
        <f t="shared" ca="1" si="40"/>
        <v>0</v>
      </c>
      <c r="G417">
        <f t="shared" ca="1" si="44"/>
        <v>0</v>
      </c>
      <c r="H417">
        <f t="shared" ca="1" si="44"/>
        <v>0</v>
      </c>
      <c r="I417">
        <f t="shared" ca="1" si="44"/>
        <v>0</v>
      </c>
      <c r="J417">
        <f t="shared" ca="1" si="44"/>
        <v>0</v>
      </c>
      <c r="K417">
        <f t="shared" ca="1" si="44"/>
        <v>0</v>
      </c>
      <c r="L417">
        <f t="shared" ca="1" si="44"/>
        <v>0</v>
      </c>
      <c r="M417" s="32">
        <f t="shared" ca="1" si="44"/>
        <v>0</v>
      </c>
      <c r="N417" s="32">
        <f t="shared" ca="1" si="44"/>
        <v>0</v>
      </c>
      <c r="O417" s="32">
        <f t="shared" ca="1" si="44"/>
        <v>0</v>
      </c>
      <c r="P417">
        <f t="shared" ca="1" si="44"/>
        <v>0</v>
      </c>
      <c r="Q417">
        <f t="shared" ca="1" si="44"/>
        <v>0</v>
      </c>
      <c r="R417" s="32">
        <f t="shared" ca="1" si="39"/>
        <v>0</v>
      </c>
      <c r="S417">
        <f t="shared" ca="1" si="39"/>
        <v>0</v>
      </c>
      <c r="T417" s="32">
        <f t="shared" ca="1" si="43"/>
        <v>0</v>
      </c>
      <c r="U417" s="32">
        <f t="shared" ca="1" si="43"/>
        <v>0</v>
      </c>
      <c r="V417">
        <f t="shared" ca="1" si="43"/>
        <v>0</v>
      </c>
      <c r="W417">
        <f t="shared" ca="1" si="42"/>
        <v>0</v>
      </c>
    </row>
    <row r="418" spans="6:23">
      <c r="F418">
        <f t="shared" ca="1" si="40"/>
        <v>0</v>
      </c>
      <c r="G418">
        <f t="shared" ca="1" si="44"/>
        <v>0</v>
      </c>
      <c r="H418">
        <f t="shared" ca="1" si="44"/>
        <v>0</v>
      </c>
      <c r="I418">
        <f t="shared" ca="1" si="44"/>
        <v>0</v>
      </c>
      <c r="J418">
        <f t="shared" ca="1" si="44"/>
        <v>0</v>
      </c>
      <c r="K418">
        <f t="shared" ca="1" si="44"/>
        <v>0</v>
      </c>
      <c r="L418">
        <f t="shared" ca="1" si="44"/>
        <v>0</v>
      </c>
      <c r="M418" s="32">
        <f t="shared" ca="1" si="44"/>
        <v>0</v>
      </c>
      <c r="N418" s="32">
        <f t="shared" ca="1" si="44"/>
        <v>0</v>
      </c>
      <c r="O418" s="32">
        <f t="shared" ca="1" si="44"/>
        <v>0</v>
      </c>
      <c r="P418">
        <f t="shared" ca="1" si="44"/>
        <v>0</v>
      </c>
      <c r="Q418">
        <f t="shared" ca="1" si="44"/>
        <v>0</v>
      </c>
      <c r="R418" s="32">
        <f t="shared" ca="1" si="39"/>
        <v>0</v>
      </c>
      <c r="S418">
        <f t="shared" ca="1" si="39"/>
        <v>0</v>
      </c>
      <c r="T418" s="32">
        <f t="shared" ca="1" si="43"/>
        <v>0</v>
      </c>
      <c r="U418" s="32">
        <f t="shared" ca="1" si="43"/>
        <v>0</v>
      </c>
      <c r="V418">
        <f t="shared" ca="1" si="43"/>
        <v>0</v>
      </c>
      <c r="W418">
        <f t="shared" ca="1" si="42"/>
        <v>0</v>
      </c>
    </row>
    <row r="419" spans="6:23">
      <c r="F419">
        <f t="shared" ca="1" si="40"/>
        <v>0</v>
      </c>
      <c r="G419">
        <f t="shared" ca="1" si="44"/>
        <v>0</v>
      </c>
      <c r="H419">
        <f t="shared" ca="1" si="44"/>
        <v>0</v>
      </c>
      <c r="I419">
        <f t="shared" ca="1" si="44"/>
        <v>0</v>
      </c>
      <c r="J419">
        <f t="shared" ca="1" si="44"/>
        <v>0</v>
      </c>
      <c r="K419">
        <f t="shared" ca="1" si="44"/>
        <v>0</v>
      </c>
      <c r="L419">
        <f t="shared" ca="1" si="44"/>
        <v>0</v>
      </c>
      <c r="M419" s="32">
        <f t="shared" ca="1" si="44"/>
        <v>0</v>
      </c>
      <c r="N419" s="32">
        <f t="shared" ca="1" si="44"/>
        <v>0</v>
      </c>
      <c r="O419" s="32">
        <f t="shared" ca="1" si="44"/>
        <v>0</v>
      </c>
      <c r="P419">
        <f t="shared" ca="1" si="44"/>
        <v>0</v>
      </c>
      <c r="Q419">
        <f t="shared" ca="1" si="44"/>
        <v>0</v>
      </c>
      <c r="R419" s="32">
        <f t="shared" ca="1" si="39"/>
        <v>0</v>
      </c>
      <c r="S419">
        <f t="shared" ca="1" si="39"/>
        <v>0</v>
      </c>
      <c r="T419" s="32">
        <f t="shared" ca="1" si="43"/>
        <v>0</v>
      </c>
      <c r="U419" s="32">
        <f t="shared" ca="1" si="43"/>
        <v>0</v>
      </c>
      <c r="V419">
        <f t="shared" ca="1" si="43"/>
        <v>0</v>
      </c>
      <c r="W419">
        <f t="shared" ca="1" si="42"/>
        <v>0</v>
      </c>
    </row>
    <row r="420" spans="6:23">
      <c r="F420">
        <f t="shared" ca="1" si="40"/>
        <v>0</v>
      </c>
      <c r="G420">
        <f t="shared" ca="1" si="44"/>
        <v>0</v>
      </c>
      <c r="H420">
        <f t="shared" ca="1" si="44"/>
        <v>0</v>
      </c>
      <c r="I420">
        <f t="shared" ca="1" si="44"/>
        <v>0</v>
      </c>
      <c r="J420">
        <f t="shared" ca="1" si="44"/>
        <v>0</v>
      </c>
      <c r="K420">
        <f t="shared" ca="1" si="44"/>
        <v>0</v>
      </c>
      <c r="L420">
        <f t="shared" ca="1" si="44"/>
        <v>0</v>
      </c>
      <c r="M420" s="32">
        <f t="shared" ca="1" si="44"/>
        <v>0</v>
      </c>
      <c r="N420" s="32">
        <f t="shared" ca="1" si="44"/>
        <v>0</v>
      </c>
      <c r="O420" s="32">
        <f t="shared" ca="1" si="44"/>
        <v>0</v>
      </c>
      <c r="P420">
        <f t="shared" ca="1" si="44"/>
        <v>0</v>
      </c>
      <c r="Q420">
        <f t="shared" ca="1" si="44"/>
        <v>0</v>
      </c>
      <c r="R420" s="32">
        <f t="shared" ca="1" si="39"/>
        <v>0</v>
      </c>
      <c r="S420">
        <f t="shared" ca="1" si="39"/>
        <v>0</v>
      </c>
      <c r="T420" s="32">
        <f t="shared" ca="1" si="43"/>
        <v>0</v>
      </c>
      <c r="U420" s="32">
        <f t="shared" ca="1" si="43"/>
        <v>0</v>
      </c>
      <c r="V420">
        <f t="shared" ca="1" si="43"/>
        <v>0</v>
      </c>
      <c r="W420">
        <f t="shared" ca="1" si="42"/>
        <v>0</v>
      </c>
    </row>
    <row r="421" spans="6:23">
      <c r="F421">
        <f t="shared" ca="1" si="40"/>
        <v>0</v>
      </c>
      <c r="G421">
        <f t="shared" ca="1" si="44"/>
        <v>0</v>
      </c>
      <c r="H421">
        <f t="shared" ca="1" si="44"/>
        <v>0</v>
      </c>
      <c r="I421">
        <f t="shared" ca="1" si="44"/>
        <v>0</v>
      </c>
      <c r="J421">
        <f t="shared" ca="1" si="44"/>
        <v>0</v>
      </c>
      <c r="K421">
        <f t="shared" ca="1" si="44"/>
        <v>0</v>
      </c>
      <c r="L421">
        <f t="shared" ca="1" si="44"/>
        <v>0</v>
      </c>
      <c r="M421" s="32">
        <f t="shared" ca="1" si="44"/>
        <v>0</v>
      </c>
      <c r="N421" s="32">
        <f t="shared" ca="1" si="44"/>
        <v>0</v>
      </c>
      <c r="O421" s="32">
        <f t="shared" ca="1" si="44"/>
        <v>0</v>
      </c>
      <c r="P421">
        <f t="shared" ca="1" si="44"/>
        <v>0</v>
      </c>
      <c r="Q421">
        <f t="shared" ca="1" si="44"/>
        <v>0</v>
      </c>
      <c r="R421" s="32">
        <f t="shared" ca="1" si="39"/>
        <v>0</v>
      </c>
      <c r="S421">
        <f t="shared" ca="1" si="39"/>
        <v>0</v>
      </c>
      <c r="T421" s="32">
        <f t="shared" ca="1" si="43"/>
        <v>0</v>
      </c>
      <c r="U421" s="32">
        <f t="shared" ca="1" si="43"/>
        <v>0</v>
      </c>
      <c r="V421">
        <f t="shared" ca="1" si="43"/>
        <v>0</v>
      </c>
      <c r="W421">
        <f t="shared" ca="1" si="42"/>
        <v>0</v>
      </c>
    </row>
    <row r="422" spans="6:23">
      <c r="F422">
        <f t="shared" ca="1" si="40"/>
        <v>0</v>
      </c>
      <c r="G422">
        <f t="shared" ca="1" si="44"/>
        <v>0</v>
      </c>
      <c r="H422">
        <f t="shared" ca="1" si="44"/>
        <v>0</v>
      </c>
      <c r="I422">
        <f t="shared" ca="1" si="44"/>
        <v>0</v>
      </c>
      <c r="J422">
        <f t="shared" ca="1" si="44"/>
        <v>0</v>
      </c>
      <c r="K422">
        <f t="shared" ca="1" si="44"/>
        <v>0</v>
      </c>
      <c r="L422">
        <f t="shared" ca="1" si="44"/>
        <v>0</v>
      </c>
      <c r="M422" s="32">
        <f t="shared" ca="1" si="44"/>
        <v>0</v>
      </c>
      <c r="N422" s="32">
        <f t="shared" ca="1" si="44"/>
        <v>0</v>
      </c>
      <c r="O422" s="32">
        <f t="shared" ca="1" si="44"/>
        <v>0</v>
      </c>
      <c r="P422">
        <f t="shared" ca="1" si="44"/>
        <v>0</v>
      </c>
      <c r="Q422">
        <f t="shared" ca="1" si="44"/>
        <v>0</v>
      </c>
      <c r="R422" s="32">
        <f t="shared" ca="1" si="39"/>
        <v>0</v>
      </c>
      <c r="S422">
        <f t="shared" ca="1" si="39"/>
        <v>0</v>
      </c>
      <c r="T422" s="32">
        <f t="shared" ca="1" si="43"/>
        <v>0</v>
      </c>
      <c r="U422" s="32">
        <f t="shared" ca="1" si="43"/>
        <v>0</v>
      </c>
      <c r="V422">
        <f t="shared" ca="1" si="43"/>
        <v>0</v>
      </c>
      <c r="W422">
        <f t="shared" ca="1" si="42"/>
        <v>0</v>
      </c>
    </row>
    <row r="423" spans="6:23">
      <c r="F423">
        <f t="shared" ca="1" si="40"/>
        <v>0</v>
      </c>
      <c r="G423">
        <f t="shared" ca="1" si="44"/>
        <v>0</v>
      </c>
      <c r="H423">
        <f t="shared" ca="1" si="44"/>
        <v>0</v>
      </c>
      <c r="I423">
        <f t="shared" ca="1" si="44"/>
        <v>0</v>
      </c>
      <c r="J423">
        <f t="shared" ca="1" si="44"/>
        <v>0</v>
      </c>
      <c r="K423">
        <f t="shared" ca="1" si="44"/>
        <v>0</v>
      </c>
      <c r="L423">
        <f t="shared" ca="1" si="44"/>
        <v>0</v>
      </c>
      <c r="M423" s="32">
        <f t="shared" ca="1" si="44"/>
        <v>0</v>
      </c>
      <c r="N423" s="32">
        <f t="shared" ca="1" si="44"/>
        <v>0</v>
      </c>
      <c r="O423" s="32">
        <f t="shared" ca="1" si="44"/>
        <v>0</v>
      </c>
      <c r="P423">
        <f t="shared" ca="1" si="44"/>
        <v>0</v>
      </c>
      <c r="Q423">
        <f t="shared" ca="1" si="44"/>
        <v>0</v>
      </c>
      <c r="R423" s="32">
        <f t="shared" ca="1" si="39"/>
        <v>0</v>
      </c>
      <c r="S423">
        <f t="shared" ca="1" si="39"/>
        <v>0</v>
      </c>
      <c r="T423" s="32">
        <f t="shared" ca="1" si="43"/>
        <v>0</v>
      </c>
      <c r="U423" s="32">
        <f t="shared" ca="1" si="43"/>
        <v>0</v>
      </c>
      <c r="V423">
        <f t="shared" ca="1" si="43"/>
        <v>0</v>
      </c>
      <c r="W423">
        <f t="shared" ca="1" si="42"/>
        <v>0</v>
      </c>
    </row>
    <row r="424" spans="6:23">
      <c r="F424">
        <f t="shared" ca="1" si="40"/>
        <v>0</v>
      </c>
      <c r="G424">
        <f t="shared" ca="1" si="44"/>
        <v>0</v>
      </c>
      <c r="H424">
        <f t="shared" ca="1" si="44"/>
        <v>0</v>
      </c>
      <c r="I424">
        <f t="shared" ca="1" si="44"/>
        <v>0</v>
      </c>
      <c r="J424">
        <f t="shared" ca="1" si="44"/>
        <v>0</v>
      </c>
      <c r="K424">
        <f t="shared" ca="1" si="44"/>
        <v>0</v>
      </c>
      <c r="L424">
        <f t="shared" ca="1" si="44"/>
        <v>0</v>
      </c>
      <c r="M424" s="32">
        <f t="shared" ca="1" si="44"/>
        <v>0</v>
      </c>
      <c r="N424" s="32">
        <f t="shared" ca="1" si="44"/>
        <v>0</v>
      </c>
      <c r="O424" s="32">
        <f t="shared" ca="1" si="44"/>
        <v>0</v>
      </c>
      <c r="P424">
        <f t="shared" ca="1" si="44"/>
        <v>0</v>
      </c>
      <c r="Q424">
        <f t="shared" ca="1" si="44"/>
        <v>0</v>
      </c>
      <c r="R424" s="32">
        <f t="shared" ca="1" si="39"/>
        <v>0</v>
      </c>
      <c r="S424">
        <f t="shared" ca="1" si="39"/>
        <v>0</v>
      </c>
      <c r="T424" s="32">
        <f t="shared" ca="1" si="43"/>
        <v>0</v>
      </c>
      <c r="U424" s="32">
        <f t="shared" ca="1" si="43"/>
        <v>0</v>
      </c>
      <c r="V424">
        <f t="shared" ca="1" si="43"/>
        <v>0</v>
      </c>
      <c r="W424">
        <f t="shared" ca="1" si="42"/>
        <v>0</v>
      </c>
    </row>
    <row r="425" spans="6:23">
      <c r="F425">
        <f t="shared" ca="1" si="40"/>
        <v>0</v>
      </c>
      <c r="G425">
        <f t="shared" ca="1" si="44"/>
        <v>0</v>
      </c>
      <c r="H425">
        <f t="shared" ca="1" si="44"/>
        <v>0</v>
      </c>
      <c r="I425">
        <f t="shared" ca="1" si="44"/>
        <v>0</v>
      </c>
      <c r="J425">
        <f t="shared" ca="1" si="44"/>
        <v>0</v>
      </c>
      <c r="K425">
        <f t="shared" ca="1" si="44"/>
        <v>0</v>
      </c>
      <c r="L425">
        <f t="shared" ca="1" si="44"/>
        <v>0</v>
      </c>
      <c r="M425" s="32">
        <f t="shared" ca="1" si="44"/>
        <v>0</v>
      </c>
      <c r="N425" s="32">
        <f t="shared" ca="1" si="44"/>
        <v>0</v>
      </c>
      <c r="O425" s="32">
        <f t="shared" ca="1" si="44"/>
        <v>0</v>
      </c>
      <c r="P425">
        <f t="shared" ca="1" si="44"/>
        <v>0</v>
      </c>
      <c r="Q425">
        <f t="shared" ca="1" si="44"/>
        <v>0</v>
      </c>
      <c r="R425" s="32">
        <f t="shared" ca="1" si="39"/>
        <v>0</v>
      </c>
      <c r="S425">
        <f t="shared" ca="1" si="39"/>
        <v>0</v>
      </c>
      <c r="T425" s="32">
        <f t="shared" ca="1" si="43"/>
        <v>0</v>
      </c>
      <c r="U425" s="32">
        <f t="shared" ca="1" si="43"/>
        <v>0</v>
      </c>
      <c r="V425">
        <f t="shared" ca="1" si="43"/>
        <v>0</v>
      </c>
      <c r="W425">
        <f t="shared" ca="1" si="42"/>
        <v>0</v>
      </c>
    </row>
    <row r="426" spans="6:23">
      <c r="F426">
        <f t="shared" ca="1" si="40"/>
        <v>0</v>
      </c>
      <c r="G426">
        <f t="shared" ca="1" si="44"/>
        <v>0</v>
      </c>
      <c r="H426">
        <f t="shared" ca="1" si="44"/>
        <v>0</v>
      </c>
      <c r="I426">
        <f t="shared" ca="1" si="44"/>
        <v>0</v>
      </c>
      <c r="J426">
        <f t="shared" ca="1" si="44"/>
        <v>0</v>
      </c>
      <c r="K426">
        <f t="shared" ca="1" si="44"/>
        <v>0</v>
      </c>
      <c r="L426">
        <f t="shared" ca="1" si="44"/>
        <v>0</v>
      </c>
      <c r="M426" s="32">
        <f t="shared" ca="1" si="44"/>
        <v>0</v>
      </c>
      <c r="N426" s="32">
        <f t="shared" ca="1" si="44"/>
        <v>0</v>
      </c>
      <c r="O426" s="32">
        <f t="shared" ca="1" si="44"/>
        <v>0</v>
      </c>
      <c r="P426">
        <f t="shared" ca="1" si="44"/>
        <v>0</v>
      </c>
      <c r="Q426">
        <f t="shared" ca="1" si="44"/>
        <v>0</v>
      </c>
      <c r="R426" s="32">
        <f t="shared" ca="1" si="39"/>
        <v>0</v>
      </c>
      <c r="S426">
        <f t="shared" ca="1" si="39"/>
        <v>0</v>
      </c>
      <c r="T426" s="32">
        <f t="shared" ca="1" si="43"/>
        <v>0</v>
      </c>
      <c r="U426" s="32">
        <f t="shared" ca="1" si="43"/>
        <v>0</v>
      </c>
      <c r="V426">
        <f t="shared" ca="1" si="43"/>
        <v>0</v>
      </c>
      <c r="W426">
        <f t="shared" ca="1" si="42"/>
        <v>0</v>
      </c>
    </row>
    <row r="427" spans="6:23">
      <c r="F427">
        <f t="shared" ca="1" si="40"/>
        <v>0</v>
      </c>
      <c r="G427">
        <f t="shared" ca="1" si="44"/>
        <v>0</v>
      </c>
      <c r="H427">
        <f t="shared" ca="1" si="44"/>
        <v>0</v>
      </c>
      <c r="I427">
        <f t="shared" ca="1" si="44"/>
        <v>0</v>
      </c>
      <c r="J427">
        <f t="shared" ca="1" si="44"/>
        <v>0</v>
      </c>
      <c r="K427">
        <f t="shared" ca="1" si="44"/>
        <v>0</v>
      </c>
      <c r="L427">
        <f t="shared" ca="1" si="44"/>
        <v>0</v>
      </c>
      <c r="M427" s="32">
        <f t="shared" ca="1" si="44"/>
        <v>0</v>
      </c>
      <c r="N427" s="32">
        <f t="shared" ca="1" si="44"/>
        <v>0</v>
      </c>
      <c r="O427" s="32">
        <f t="shared" ca="1" si="44"/>
        <v>0</v>
      </c>
      <c r="P427">
        <f t="shared" ca="1" si="44"/>
        <v>0</v>
      </c>
      <c r="Q427">
        <f t="shared" ca="1" si="44"/>
        <v>0</v>
      </c>
      <c r="R427" s="32">
        <f t="shared" ca="1" si="39"/>
        <v>0</v>
      </c>
      <c r="S427">
        <f t="shared" ca="1" si="39"/>
        <v>0</v>
      </c>
      <c r="T427" s="32">
        <f t="shared" ca="1" si="43"/>
        <v>0</v>
      </c>
      <c r="U427" s="32">
        <f t="shared" ca="1" si="43"/>
        <v>0</v>
      </c>
      <c r="V427">
        <f t="shared" ca="1" si="43"/>
        <v>0</v>
      </c>
      <c r="W427">
        <f t="shared" ca="1" si="42"/>
        <v>0</v>
      </c>
    </row>
    <row r="428" spans="6:23">
      <c r="F428">
        <f t="shared" ca="1" si="40"/>
        <v>0</v>
      </c>
      <c r="G428">
        <f t="shared" ca="1" si="44"/>
        <v>0</v>
      </c>
      <c r="H428">
        <f t="shared" ca="1" si="44"/>
        <v>0</v>
      </c>
      <c r="I428">
        <f t="shared" ca="1" si="44"/>
        <v>0</v>
      </c>
      <c r="J428">
        <f t="shared" ca="1" si="44"/>
        <v>0</v>
      </c>
      <c r="K428">
        <f t="shared" ca="1" si="44"/>
        <v>0</v>
      </c>
      <c r="L428">
        <f t="shared" ca="1" si="44"/>
        <v>0</v>
      </c>
      <c r="M428" s="32">
        <f t="shared" ca="1" si="44"/>
        <v>0</v>
      </c>
      <c r="N428" s="32">
        <f t="shared" ca="1" si="44"/>
        <v>0</v>
      </c>
      <c r="O428" s="32">
        <f t="shared" ca="1" si="44"/>
        <v>0</v>
      </c>
      <c r="P428">
        <f t="shared" ca="1" si="44"/>
        <v>0</v>
      </c>
      <c r="Q428">
        <f t="shared" ca="1" si="44"/>
        <v>0</v>
      </c>
      <c r="R428" s="32">
        <f t="shared" ca="1" si="39"/>
        <v>0</v>
      </c>
      <c r="S428">
        <f t="shared" ca="1" si="39"/>
        <v>0</v>
      </c>
      <c r="T428" s="32">
        <f t="shared" ca="1" si="43"/>
        <v>0</v>
      </c>
      <c r="U428" s="32">
        <f t="shared" ca="1" si="43"/>
        <v>0</v>
      </c>
      <c r="V428">
        <f t="shared" ca="1" si="43"/>
        <v>0</v>
      </c>
      <c r="W428">
        <f t="shared" ca="1" si="42"/>
        <v>0</v>
      </c>
    </row>
    <row r="429" spans="6:23">
      <c r="F429">
        <f t="shared" ca="1" si="40"/>
        <v>0</v>
      </c>
      <c r="G429">
        <f t="shared" ca="1" si="44"/>
        <v>0</v>
      </c>
      <c r="H429">
        <f t="shared" ca="1" si="44"/>
        <v>0</v>
      </c>
      <c r="I429">
        <f t="shared" ca="1" si="44"/>
        <v>0</v>
      </c>
      <c r="J429">
        <f t="shared" ca="1" si="44"/>
        <v>0</v>
      </c>
      <c r="K429">
        <f t="shared" ca="1" si="44"/>
        <v>0</v>
      </c>
      <c r="L429">
        <f t="shared" ca="1" si="44"/>
        <v>0</v>
      </c>
      <c r="M429" s="32">
        <f t="shared" ca="1" si="44"/>
        <v>0</v>
      </c>
      <c r="N429" s="32">
        <f t="shared" ca="1" si="44"/>
        <v>0</v>
      </c>
      <c r="O429" s="32">
        <f t="shared" ca="1" si="44"/>
        <v>0</v>
      </c>
      <c r="P429">
        <f t="shared" ca="1" si="44"/>
        <v>0</v>
      </c>
      <c r="Q429">
        <f t="shared" ca="1" si="44"/>
        <v>0</v>
      </c>
      <c r="R429" s="32">
        <f t="shared" ca="1" si="39"/>
        <v>0</v>
      </c>
      <c r="S429">
        <f t="shared" ca="1" si="39"/>
        <v>0</v>
      </c>
      <c r="T429" s="32">
        <f t="shared" ca="1" si="43"/>
        <v>0</v>
      </c>
      <c r="U429" s="32">
        <f t="shared" ca="1" si="43"/>
        <v>0</v>
      </c>
      <c r="V429">
        <f t="shared" ca="1" si="43"/>
        <v>0</v>
      </c>
      <c r="W429">
        <f t="shared" ca="1" si="42"/>
        <v>0</v>
      </c>
    </row>
    <row r="430" spans="6:23">
      <c r="F430">
        <f t="shared" ca="1" si="40"/>
        <v>0</v>
      </c>
      <c r="G430">
        <f t="shared" ca="1" si="44"/>
        <v>0</v>
      </c>
      <c r="H430">
        <f t="shared" ca="1" si="44"/>
        <v>0</v>
      </c>
      <c r="I430">
        <f t="shared" ca="1" si="44"/>
        <v>0</v>
      </c>
      <c r="J430">
        <f t="shared" ca="1" si="44"/>
        <v>0</v>
      </c>
      <c r="K430">
        <f t="shared" ca="1" si="44"/>
        <v>0</v>
      </c>
      <c r="L430">
        <f t="shared" ca="1" si="44"/>
        <v>0</v>
      </c>
      <c r="M430" s="32">
        <f t="shared" ca="1" si="44"/>
        <v>0</v>
      </c>
      <c r="N430" s="32">
        <f t="shared" ca="1" si="44"/>
        <v>0</v>
      </c>
      <c r="O430" s="32">
        <f t="shared" ca="1" si="44"/>
        <v>0</v>
      </c>
      <c r="P430">
        <f t="shared" ca="1" si="44"/>
        <v>0</v>
      </c>
      <c r="Q430">
        <f t="shared" ca="1" si="44"/>
        <v>0</v>
      </c>
      <c r="R430" s="32">
        <f t="shared" ca="1" si="39"/>
        <v>0</v>
      </c>
      <c r="S430">
        <f t="shared" ca="1" si="39"/>
        <v>0</v>
      </c>
      <c r="T430" s="32">
        <f t="shared" ca="1" si="43"/>
        <v>0</v>
      </c>
      <c r="U430" s="32">
        <f t="shared" ca="1" si="43"/>
        <v>0</v>
      </c>
      <c r="V430">
        <f t="shared" ca="1" si="43"/>
        <v>0</v>
      </c>
      <c r="W430">
        <f t="shared" ca="1" si="42"/>
        <v>0</v>
      </c>
    </row>
    <row r="431" spans="6:23">
      <c r="F431">
        <f t="shared" ca="1" si="40"/>
        <v>0</v>
      </c>
      <c r="G431">
        <f t="shared" ca="1" si="44"/>
        <v>0</v>
      </c>
      <c r="H431">
        <f t="shared" ca="1" si="44"/>
        <v>0</v>
      </c>
      <c r="I431">
        <f t="shared" ca="1" si="44"/>
        <v>0</v>
      </c>
      <c r="J431">
        <f t="shared" ca="1" si="44"/>
        <v>0</v>
      </c>
      <c r="K431">
        <f t="shared" ca="1" si="44"/>
        <v>0</v>
      </c>
      <c r="L431">
        <f t="shared" ca="1" si="44"/>
        <v>0</v>
      </c>
      <c r="M431" s="32">
        <f t="shared" ca="1" si="44"/>
        <v>0</v>
      </c>
      <c r="N431" s="32">
        <f t="shared" ca="1" si="44"/>
        <v>0</v>
      </c>
      <c r="O431" s="32">
        <f t="shared" ca="1" si="44"/>
        <v>0</v>
      </c>
      <c r="P431">
        <f t="shared" ca="1" si="44"/>
        <v>0</v>
      </c>
      <c r="Q431">
        <f t="shared" ca="1" si="44"/>
        <v>0</v>
      </c>
      <c r="R431" s="32">
        <f t="shared" ca="1" si="39"/>
        <v>0</v>
      </c>
      <c r="S431">
        <f t="shared" ca="1" si="39"/>
        <v>0</v>
      </c>
      <c r="T431" s="32">
        <f t="shared" ca="1" si="43"/>
        <v>0</v>
      </c>
      <c r="U431" s="32">
        <f t="shared" ca="1" si="43"/>
        <v>0</v>
      </c>
      <c r="V431">
        <f t="shared" ca="1" si="43"/>
        <v>0</v>
      </c>
      <c r="W431">
        <f t="shared" ca="1" si="42"/>
        <v>0</v>
      </c>
    </row>
    <row r="432" spans="6:23">
      <c r="F432">
        <f t="shared" ca="1" si="40"/>
        <v>0</v>
      </c>
      <c r="G432">
        <f t="shared" ca="1" si="44"/>
        <v>0</v>
      </c>
      <c r="H432">
        <f t="shared" ca="1" si="44"/>
        <v>0</v>
      </c>
      <c r="I432">
        <f t="shared" ca="1" si="44"/>
        <v>0</v>
      </c>
      <c r="J432">
        <f t="shared" ca="1" si="44"/>
        <v>0</v>
      </c>
      <c r="K432">
        <f t="shared" ca="1" si="44"/>
        <v>0</v>
      </c>
      <c r="L432">
        <f t="shared" ca="1" si="44"/>
        <v>0</v>
      </c>
      <c r="M432" s="32">
        <f t="shared" ca="1" si="44"/>
        <v>0</v>
      </c>
      <c r="N432" s="32">
        <f t="shared" ca="1" si="44"/>
        <v>0</v>
      </c>
      <c r="O432" s="32">
        <f t="shared" ca="1" si="44"/>
        <v>0</v>
      </c>
      <c r="P432">
        <f t="shared" ca="1" si="44"/>
        <v>0</v>
      </c>
      <c r="Q432">
        <f t="shared" ca="1" si="44"/>
        <v>0</v>
      </c>
      <c r="R432" s="32">
        <f t="shared" ca="1" si="39"/>
        <v>0</v>
      </c>
      <c r="S432">
        <f t="shared" ca="1" si="39"/>
        <v>0</v>
      </c>
      <c r="T432" s="32">
        <f t="shared" ca="1" si="43"/>
        <v>0</v>
      </c>
      <c r="U432" s="32">
        <f t="shared" ca="1" si="43"/>
        <v>0</v>
      </c>
      <c r="V432">
        <f t="shared" ca="1" si="43"/>
        <v>0</v>
      </c>
      <c r="W432">
        <f t="shared" ca="1" si="42"/>
        <v>0</v>
      </c>
    </row>
    <row r="433" spans="6:23">
      <c r="F433">
        <f t="shared" ca="1" si="40"/>
        <v>0</v>
      </c>
      <c r="G433">
        <f t="shared" ca="1" si="44"/>
        <v>0</v>
      </c>
      <c r="H433">
        <f t="shared" ca="1" si="44"/>
        <v>0</v>
      </c>
      <c r="I433">
        <f t="shared" ca="1" si="44"/>
        <v>0</v>
      </c>
      <c r="J433">
        <f t="shared" ca="1" si="44"/>
        <v>0</v>
      </c>
      <c r="K433">
        <f t="shared" ref="G433:Q454" ca="1" si="45">OFFSET($A$1,$D$4+COLUMN()-$D$6+$D$2*(ROW()-$D$8),0)</f>
        <v>0</v>
      </c>
      <c r="L433">
        <f t="shared" ca="1" si="45"/>
        <v>0</v>
      </c>
      <c r="M433" s="32">
        <f t="shared" ca="1" si="45"/>
        <v>0</v>
      </c>
      <c r="N433" s="32">
        <f t="shared" ca="1" si="45"/>
        <v>0</v>
      </c>
      <c r="O433" s="32">
        <f t="shared" ca="1" si="45"/>
        <v>0</v>
      </c>
      <c r="P433">
        <f t="shared" ca="1" si="45"/>
        <v>0</v>
      </c>
      <c r="Q433">
        <f t="shared" ca="1" si="44"/>
        <v>0</v>
      </c>
      <c r="R433" s="32">
        <f t="shared" ca="1" si="39"/>
        <v>0</v>
      </c>
      <c r="S433">
        <f t="shared" ca="1" si="39"/>
        <v>0</v>
      </c>
      <c r="T433" s="32">
        <f t="shared" ca="1" si="43"/>
        <v>0</v>
      </c>
      <c r="U433" s="32">
        <f t="shared" ca="1" si="43"/>
        <v>0</v>
      </c>
      <c r="V433">
        <f t="shared" ca="1" si="43"/>
        <v>0</v>
      </c>
      <c r="W433">
        <f t="shared" ca="1" si="42"/>
        <v>0</v>
      </c>
    </row>
    <row r="434" spans="6:23">
      <c r="F434">
        <f t="shared" ca="1" si="40"/>
        <v>0</v>
      </c>
      <c r="G434">
        <f t="shared" ca="1" si="45"/>
        <v>0</v>
      </c>
      <c r="H434">
        <f t="shared" ca="1" si="45"/>
        <v>0</v>
      </c>
      <c r="I434">
        <f t="shared" ca="1" si="45"/>
        <v>0</v>
      </c>
      <c r="J434">
        <f t="shared" ca="1" si="45"/>
        <v>0</v>
      </c>
      <c r="K434">
        <f t="shared" ca="1" si="45"/>
        <v>0</v>
      </c>
      <c r="L434">
        <f t="shared" ca="1" si="45"/>
        <v>0</v>
      </c>
      <c r="M434" s="32">
        <f t="shared" ca="1" si="45"/>
        <v>0</v>
      </c>
      <c r="N434" s="32">
        <f t="shared" ca="1" si="45"/>
        <v>0</v>
      </c>
      <c r="O434" s="32">
        <f t="shared" ca="1" si="45"/>
        <v>0</v>
      </c>
      <c r="P434">
        <f t="shared" ca="1" si="45"/>
        <v>0</v>
      </c>
      <c r="Q434">
        <f t="shared" ca="1" si="45"/>
        <v>0</v>
      </c>
      <c r="R434" s="32">
        <f t="shared" ref="R434:W497" ca="1" si="46">OFFSET($A$1,$D$4+COLUMN()-$D$6+$D$2*(ROW()-$D$8),0)</f>
        <v>0</v>
      </c>
      <c r="S434">
        <f t="shared" ca="1" si="46"/>
        <v>0</v>
      </c>
      <c r="T434" s="32">
        <f t="shared" ca="1" si="43"/>
        <v>0</v>
      </c>
      <c r="U434" s="32">
        <f t="shared" ca="1" si="43"/>
        <v>0</v>
      </c>
      <c r="V434">
        <f t="shared" ca="1" si="43"/>
        <v>0</v>
      </c>
      <c r="W434">
        <f t="shared" ca="1" si="42"/>
        <v>0</v>
      </c>
    </row>
    <row r="435" spans="6:23">
      <c r="F435">
        <f t="shared" ca="1" si="40"/>
        <v>0</v>
      </c>
      <c r="G435">
        <f t="shared" ca="1" si="45"/>
        <v>0</v>
      </c>
      <c r="H435">
        <f t="shared" ca="1" si="45"/>
        <v>0</v>
      </c>
      <c r="I435">
        <f t="shared" ca="1" si="45"/>
        <v>0</v>
      </c>
      <c r="J435">
        <f t="shared" ca="1" si="45"/>
        <v>0</v>
      </c>
      <c r="K435">
        <f t="shared" ca="1" si="45"/>
        <v>0</v>
      </c>
      <c r="L435">
        <f t="shared" ca="1" si="45"/>
        <v>0</v>
      </c>
      <c r="M435" s="32">
        <f t="shared" ca="1" si="45"/>
        <v>0</v>
      </c>
      <c r="N435" s="32">
        <f t="shared" ca="1" si="45"/>
        <v>0</v>
      </c>
      <c r="O435" s="32">
        <f t="shared" ca="1" si="45"/>
        <v>0</v>
      </c>
      <c r="P435">
        <f t="shared" ca="1" si="45"/>
        <v>0</v>
      </c>
      <c r="Q435">
        <f t="shared" ca="1" si="45"/>
        <v>0</v>
      </c>
      <c r="R435" s="32">
        <f t="shared" ca="1" si="46"/>
        <v>0</v>
      </c>
      <c r="S435">
        <f t="shared" ca="1" si="46"/>
        <v>0</v>
      </c>
      <c r="T435" s="32">
        <f t="shared" ca="1" si="43"/>
        <v>0</v>
      </c>
      <c r="U435" s="32">
        <f t="shared" ca="1" si="43"/>
        <v>0</v>
      </c>
      <c r="V435">
        <f t="shared" ca="1" si="43"/>
        <v>0</v>
      </c>
      <c r="W435">
        <f t="shared" ca="1" si="42"/>
        <v>0</v>
      </c>
    </row>
    <row r="436" spans="6:23">
      <c r="F436">
        <f t="shared" ca="1" si="40"/>
        <v>0</v>
      </c>
      <c r="G436">
        <f t="shared" ca="1" si="45"/>
        <v>0</v>
      </c>
      <c r="H436">
        <f t="shared" ca="1" si="45"/>
        <v>0</v>
      </c>
      <c r="I436">
        <f t="shared" ca="1" si="45"/>
        <v>0</v>
      </c>
      <c r="J436">
        <f t="shared" ca="1" si="45"/>
        <v>0</v>
      </c>
      <c r="K436">
        <f t="shared" ca="1" si="45"/>
        <v>0</v>
      </c>
      <c r="L436">
        <f t="shared" ca="1" si="45"/>
        <v>0</v>
      </c>
      <c r="M436" s="32">
        <f t="shared" ca="1" si="45"/>
        <v>0</v>
      </c>
      <c r="N436" s="32">
        <f t="shared" ca="1" si="45"/>
        <v>0</v>
      </c>
      <c r="O436" s="32">
        <f t="shared" ca="1" si="45"/>
        <v>0</v>
      </c>
      <c r="P436">
        <f t="shared" ca="1" si="45"/>
        <v>0</v>
      </c>
      <c r="Q436">
        <f t="shared" ca="1" si="45"/>
        <v>0</v>
      </c>
      <c r="R436" s="32">
        <f t="shared" ca="1" si="46"/>
        <v>0</v>
      </c>
      <c r="S436">
        <f t="shared" ca="1" si="46"/>
        <v>0</v>
      </c>
      <c r="T436" s="32">
        <f t="shared" ca="1" si="43"/>
        <v>0</v>
      </c>
      <c r="U436" s="32">
        <f t="shared" ca="1" si="43"/>
        <v>0</v>
      </c>
      <c r="V436">
        <f t="shared" ca="1" si="43"/>
        <v>0</v>
      </c>
      <c r="W436">
        <f t="shared" ca="1" si="42"/>
        <v>0</v>
      </c>
    </row>
    <row r="437" spans="6:23">
      <c r="F437">
        <f t="shared" ca="1" si="40"/>
        <v>0</v>
      </c>
      <c r="G437">
        <f t="shared" ca="1" si="45"/>
        <v>0</v>
      </c>
      <c r="H437">
        <f t="shared" ca="1" si="45"/>
        <v>0</v>
      </c>
      <c r="I437">
        <f t="shared" ca="1" si="45"/>
        <v>0</v>
      </c>
      <c r="J437">
        <f t="shared" ca="1" si="45"/>
        <v>0</v>
      </c>
      <c r="K437">
        <f t="shared" ca="1" si="45"/>
        <v>0</v>
      </c>
      <c r="L437">
        <f t="shared" ca="1" si="45"/>
        <v>0</v>
      </c>
      <c r="M437" s="32">
        <f t="shared" ca="1" si="45"/>
        <v>0</v>
      </c>
      <c r="N437" s="32">
        <f t="shared" ca="1" si="45"/>
        <v>0</v>
      </c>
      <c r="O437" s="32">
        <f t="shared" ca="1" si="45"/>
        <v>0</v>
      </c>
      <c r="P437">
        <f t="shared" ca="1" si="45"/>
        <v>0</v>
      </c>
      <c r="Q437">
        <f t="shared" ca="1" si="45"/>
        <v>0</v>
      </c>
      <c r="R437" s="32">
        <f t="shared" ca="1" si="46"/>
        <v>0</v>
      </c>
      <c r="S437">
        <f t="shared" ca="1" si="46"/>
        <v>0</v>
      </c>
      <c r="T437" s="32">
        <f t="shared" ca="1" si="43"/>
        <v>0</v>
      </c>
      <c r="U437" s="32">
        <f t="shared" ca="1" si="43"/>
        <v>0</v>
      </c>
      <c r="V437">
        <f t="shared" ca="1" si="43"/>
        <v>0</v>
      </c>
      <c r="W437">
        <f t="shared" ca="1" si="42"/>
        <v>0</v>
      </c>
    </row>
    <row r="438" spans="6:23">
      <c r="F438">
        <f t="shared" ca="1" si="40"/>
        <v>0</v>
      </c>
      <c r="G438">
        <f t="shared" ca="1" si="45"/>
        <v>0</v>
      </c>
      <c r="H438">
        <f t="shared" ca="1" si="45"/>
        <v>0</v>
      </c>
      <c r="I438">
        <f t="shared" ca="1" si="45"/>
        <v>0</v>
      </c>
      <c r="J438">
        <f t="shared" ca="1" si="45"/>
        <v>0</v>
      </c>
      <c r="K438">
        <f t="shared" ca="1" si="45"/>
        <v>0</v>
      </c>
      <c r="L438">
        <f t="shared" ca="1" si="45"/>
        <v>0</v>
      </c>
      <c r="M438" s="32">
        <f t="shared" ca="1" si="45"/>
        <v>0</v>
      </c>
      <c r="N438" s="32">
        <f t="shared" ca="1" si="45"/>
        <v>0</v>
      </c>
      <c r="O438" s="32">
        <f t="shared" ca="1" si="45"/>
        <v>0</v>
      </c>
      <c r="P438">
        <f t="shared" ca="1" si="45"/>
        <v>0</v>
      </c>
      <c r="Q438">
        <f t="shared" ca="1" si="45"/>
        <v>0</v>
      </c>
      <c r="R438" s="32">
        <f t="shared" ca="1" si="46"/>
        <v>0</v>
      </c>
      <c r="S438">
        <f t="shared" ca="1" si="46"/>
        <v>0</v>
      </c>
      <c r="T438" s="32">
        <f t="shared" ca="1" si="43"/>
        <v>0</v>
      </c>
      <c r="U438" s="32">
        <f t="shared" ca="1" si="43"/>
        <v>0</v>
      </c>
      <c r="V438">
        <f t="shared" ca="1" si="43"/>
        <v>0</v>
      </c>
      <c r="W438">
        <f t="shared" ca="1" si="42"/>
        <v>0</v>
      </c>
    </row>
    <row r="439" spans="6:23">
      <c r="F439">
        <f t="shared" ca="1" si="40"/>
        <v>0</v>
      </c>
      <c r="G439">
        <f t="shared" ca="1" si="45"/>
        <v>0</v>
      </c>
      <c r="H439">
        <f t="shared" ca="1" si="45"/>
        <v>0</v>
      </c>
      <c r="I439">
        <f t="shared" ca="1" si="45"/>
        <v>0</v>
      </c>
      <c r="J439">
        <f t="shared" ca="1" si="45"/>
        <v>0</v>
      </c>
      <c r="K439">
        <f t="shared" ca="1" si="45"/>
        <v>0</v>
      </c>
      <c r="L439">
        <f t="shared" ca="1" si="45"/>
        <v>0</v>
      </c>
      <c r="M439" s="32">
        <f t="shared" ca="1" si="45"/>
        <v>0</v>
      </c>
      <c r="N439" s="32">
        <f t="shared" ca="1" si="45"/>
        <v>0</v>
      </c>
      <c r="O439" s="32">
        <f t="shared" ca="1" si="45"/>
        <v>0</v>
      </c>
      <c r="P439">
        <f t="shared" ca="1" si="45"/>
        <v>0</v>
      </c>
      <c r="Q439">
        <f t="shared" ca="1" si="45"/>
        <v>0</v>
      </c>
      <c r="R439" s="32">
        <f t="shared" ca="1" si="46"/>
        <v>0</v>
      </c>
      <c r="S439">
        <f t="shared" ca="1" si="46"/>
        <v>0</v>
      </c>
      <c r="T439" s="32">
        <f t="shared" ca="1" si="43"/>
        <v>0</v>
      </c>
      <c r="U439" s="32">
        <f t="shared" ca="1" si="43"/>
        <v>0</v>
      </c>
      <c r="V439">
        <f t="shared" ca="1" si="43"/>
        <v>0</v>
      </c>
      <c r="W439">
        <f t="shared" ca="1" si="42"/>
        <v>0</v>
      </c>
    </row>
    <row r="440" spans="6:23">
      <c r="F440">
        <f t="shared" ca="1" si="40"/>
        <v>0</v>
      </c>
      <c r="G440">
        <f t="shared" ca="1" si="45"/>
        <v>0</v>
      </c>
      <c r="H440">
        <f t="shared" ca="1" si="45"/>
        <v>0</v>
      </c>
      <c r="I440">
        <f t="shared" ca="1" si="45"/>
        <v>0</v>
      </c>
      <c r="J440">
        <f t="shared" ca="1" si="45"/>
        <v>0</v>
      </c>
      <c r="K440">
        <f t="shared" ca="1" si="45"/>
        <v>0</v>
      </c>
      <c r="L440">
        <f t="shared" ca="1" si="45"/>
        <v>0</v>
      </c>
      <c r="M440" s="32">
        <f t="shared" ca="1" si="45"/>
        <v>0</v>
      </c>
      <c r="N440" s="32">
        <f t="shared" ca="1" si="45"/>
        <v>0</v>
      </c>
      <c r="O440" s="32">
        <f t="shared" ca="1" si="45"/>
        <v>0</v>
      </c>
      <c r="P440">
        <f t="shared" ca="1" si="45"/>
        <v>0</v>
      </c>
      <c r="Q440">
        <f t="shared" ca="1" si="45"/>
        <v>0</v>
      </c>
      <c r="R440" s="32">
        <f t="shared" ca="1" si="46"/>
        <v>0</v>
      </c>
      <c r="S440">
        <f t="shared" ca="1" si="46"/>
        <v>0</v>
      </c>
      <c r="T440" s="32">
        <f t="shared" ca="1" si="43"/>
        <v>0</v>
      </c>
      <c r="U440" s="32">
        <f t="shared" ca="1" si="43"/>
        <v>0</v>
      </c>
      <c r="V440">
        <f t="shared" ca="1" si="43"/>
        <v>0</v>
      </c>
      <c r="W440">
        <f t="shared" ca="1" si="42"/>
        <v>0</v>
      </c>
    </row>
    <row r="441" spans="6:23">
      <c r="F441">
        <f t="shared" ca="1" si="40"/>
        <v>0</v>
      </c>
      <c r="G441">
        <f t="shared" ca="1" si="45"/>
        <v>0</v>
      </c>
      <c r="H441">
        <f t="shared" ca="1" si="45"/>
        <v>0</v>
      </c>
      <c r="I441">
        <f t="shared" ca="1" si="45"/>
        <v>0</v>
      </c>
      <c r="J441">
        <f t="shared" ca="1" si="45"/>
        <v>0</v>
      </c>
      <c r="K441">
        <f t="shared" ca="1" si="45"/>
        <v>0</v>
      </c>
      <c r="L441">
        <f t="shared" ca="1" si="45"/>
        <v>0</v>
      </c>
      <c r="M441" s="32">
        <f t="shared" ca="1" si="45"/>
        <v>0</v>
      </c>
      <c r="N441" s="32">
        <f t="shared" ca="1" si="45"/>
        <v>0</v>
      </c>
      <c r="O441" s="32">
        <f t="shared" ca="1" si="45"/>
        <v>0</v>
      </c>
      <c r="P441">
        <f t="shared" ca="1" si="45"/>
        <v>0</v>
      </c>
      <c r="Q441">
        <f t="shared" ca="1" si="45"/>
        <v>0</v>
      </c>
      <c r="R441" s="32">
        <f t="shared" ca="1" si="46"/>
        <v>0</v>
      </c>
      <c r="S441">
        <f t="shared" ca="1" si="46"/>
        <v>0</v>
      </c>
      <c r="T441" s="32">
        <f t="shared" ca="1" si="43"/>
        <v>0</v>
      </c>
      <c r="U441" s="32">
        <f t="shared" ca="1" si="43"/>
        <v>0</v>
      </c>
      <c r="V441">
        <f t="shared" ca="1" si="43"/>
        <v>0</v>
      </c>
      <c r="W441">
        <f t="shared" ca="1" si="42"/>
        <v>0</v>
      </c>
    </row>
    <row r="442" spans="6:23">
      <c r="F442">
        <f t="shared" ca="1" si="40"/>
        <v>0</v>
      </c>
      <c r="G442">
        <f t="shared" ca="1" si="45"/>
        <v>0</v>
      </c>
      <c r="H442">
        <f t="shared" ca="1" si="45"/>
        <v>0</v>
      </c>
      <c r="I442">
        <f t="shared" ca="1" si="45"/>
        <v>0</v>
      </c>
      <c r="J442">
        <f t="shared" ca="1" si="45"/>
        <v>0</v>
      </c>
      <c r="K442">
        <f t="shared" ca="1" si="45"/>
        <v>0</v>
      </c>
      <c r="L442">
        <f t="shared" ca="1" si="45"/>
        <v>0</v>
      </c>
      <c r="M442" s="32">
        <f t="shared" ca="1" si="45"/>
        <v>0</v>
      </c>
      <c r="N442" s="32">
        <f t="shared" ca="1" si="45"/>
        <v>0</v>
      </c>
      <c r="O442" s="32">
        <f t="shared" ca="1" si="45"/>
        <v>0</v>
      </c>
      <c r="P442">
        <f t="shared" ca="1" si="45"/>
        <v>0</v>
      </c>
      <c r="Q442">
        <f t="shared" ca="1" si="45"/>
        <v>0</v>
      </c>
      <c r="R442" s="32">
        <f t="shared" ca="1" si="46"/>
        <v>0</v>
      </c>
      <c r="S442">
        <f t="shared" ca="1" si="46"/>
        <v>0</v>
      </c>
      <c r="T442" s="32">
        <f t="shared" ca="1" si="43"/>
        <v>0</v>
      </c>
      <c r="U442" s="32">
        <f t="shared" ca="1" si="43"/>
        <v>0</v>
      </c>
      <c r="V442">
        <f t="shared" ca="1" si="43"/>
        <v>0</v>
      </c>
      <c r="W442">
        <f t="shared" ca="1" si="42"/>
        <v>0</v>
      </c>
    </row>
    <row r="443" spans="6:23">
      <c r="F443">
        <f t="shared" ca="1" si="40"/>
        <v>0</v>
      </c>
      <c r="G443">
        <f t="shared" ca="1" si="45"/>
        <v>0</v>
      </c>
      <c r="H443">
        <f t="shared" ca="1" si="45"/>
        <v>0</v>
      </c>
      <c r="I443">
        <f t="shared" ca="1" si="45"/>
        <v>0</v>
      </c>
      <c r="J443">
        <f t="shared" ca="1" si="45"/>
        <v>0</v>
      </c>
      <c r="K443">
        <f t="shared" ca="1" si="45"/>
        <v>0</v>
      </c>
      <c r="L443">
        <f t="shared" ca="1" si="45"/>
        <v>0</v>
      </c>
      <c r="M443" s="32">
        <f t="shared" ca="1" si="45"/>
        <v>0</v>
      </c>
      <c r="N443" s="32">
        <f t="shared" ca="1" si="45"/>
        <v>0</v>
      </c>
      <c r="O443" s="32">
        <f t="shared" ca="1" si="45"/>
        <v>0</v>
      </c>
      <c r="P443">
        <f t="shared" ca="1" si="45"/>
        <v>0</v>
      </c>
      <c r="Q443">
        <f t="shared" ca="1" si="45"/>
        <v>0</v>
      </c>
      <c r="R443" s="32">
        <f t="shared" ca="1" si="46"/>
        <v>0</v>
      </c>
      <c r="S443">
        <f t="shared" ca="1" si="46"/>
        <v>0</v>
      </c>
      <c r="T443" s="32">
        <f t="shared" ca="1" si="43"/>
        <v>0</v>
      </c>
      <c r="U443" s="32">
        <f t="shared" ca="1" si="43"/>
        <v>0</v>
      </c>
      <c r="V443">
        <f t="shared" ca="1" si="43"/>
        <v>0</v>
      </c>
      <c r="W443">
        <f t="shared" ca="1" si="42"/>
        <v>0</v>
      </c>
    </row>
    <row r="444" spans="6:23">
      <c r="F444">
        <f t="shared" ca="1" si="40"/>
        <v>0</v>
      </c>
      <c r="G444">
        <f t="shared" ca="1" si="45"/>
        <v>0</v>
      </c>
      <c r="H444">
        <f t="shared" ca="1" si="45"/>
        <v>0</v>
      </c>
      <c r="I444">
        <f t="shared" ca="1" si="45"/>
        <v>0</v>
      </c>
      <c r="J444">
        <f t="shared" ca="1" si="45"/>
        <v>0</v>
      </c>
      <c r="K444">
        <f t="shared" ca="1" si="45"/>
        <v>0</v>
      </c>
      <c r="L444">
        <f t="shared" ca="1" si="45"/>
        <v>0</v>
      </c>
      <c r="M444" s="32">
        <f t="shared" ca="1" si="45"/>
        <v>0</v>
      </c>
      <c r="N444" s="32">
        <f t="shared" ca="1" si="45"/>
        <v>0</v>
      </c>
      <c r="O444" s="32">
        <f t="shared" ca="1" si="45"/>
        <v>0</v>
      </c>
      <c r="P444">
        <f t="shared" ca="1" si="45"/>
        <v>0</v>
      </c>
      <c r="Q444">
        <f t="shared" ca="1" si="45"/>
        <v>0</v>
      </c>
      <c r="R444" s="32">
        <f t="shared" ca="1" si="46"/>
        <v>0</v>
      </c>
      <c r="S444">
        <f t="shared" ca="1" si="46"/>
        <v>0</v>
      </c>
      <c r="T444" s="32">
        <f t="shared" ca="1" si="43"/>
        <v>0</v>
      </c>
      <c r="U444" s="32">
        <f t="shared" ca="1" si="43"/>
        <v>0</v>
      </c>
      <c r="V444">
        <f t="shared" ca="1" si="43"/>
        <v>0</v>
      </c>
      <c r="W444">
        <f t="shared" ca="1" si="42"/>
        <v>0</v>
      </c>
    </row>
    <row r="445" spans="6:23">
      <c r="F445">
        <f t="shared" ca="1" si="40"/>
        <v>0</v>
      </c>
      <c r="G445">
        <f t="shared" ca="1" si="45"/>
        <v>0</v>
      </c>
      <c r="H445">
        <f t="shared" ca="1" si="45"/>
        <v>0</v>
      </c>
      <c r="I445">
        <f t="shared" ca="1" si="45"/>
        <v>0</v>
      </c>
      <c r="J445">
        <f t="shared" ca="1" si="45"/>
        <v>0</v>
      </c>
      <c r="K445">
        <f t="shared" ca="1" si="45"/>
        <v>0</v>
      </c>
      <c r="L445">
        <f t="shared" ca="1" si="45"/>
        <v>0</v>
      </c>
      <c r="M445" s="32">
        <f t="shared" ca="1" si="45"/>
        <v>0</v>
      </c>
      <c r="N445" s="32">
        <f t="shared" ca="1" si="45"/>
        <v>0</v>
      </c>
      <c r="O445" s="32">
        <f t="shared" ca="1" si="45"/>
        <v>0</v>
      </c>
      <c r="P445">
        <f t="shared" ca="1" si="45"/>
        <v>0</v>
      </c>
      <c r="Q445">
        <f t="shared" ca="1" si="45"/>
        <v>0</v>
      </c>
      <c r="R445" s="32">
        <f t="shared" ca="1" si="46"/>
        <v>0</v>
      </c>
      <c r="S445">
        <f t="shared" ca="1" si="46"/>
        <v>0</v>
      </c>
      <c r="T445" s="32">
        <f t="shared" ca="1" si="43"/>
        <v>0</v>
      </c>
      <c r="U445" s="32">
        <f t="shared" ca="1" si="43"/>
        <v>0</v>
      </c>
      <c r="V445">
        <f t="shared" ca="1" si="43"/>
        <v>0</v>
      </c>
      <c r="W445">
        <f t="shared" ca="1" si="42"/>
        <v>0</v>
      </c>
    </row>
    <row r="446" spans="6:23">
      <c r="F446">
        <f t="shared" ca="1" si="40"/>
        <v>0</v>
      </c>
      <c r="G446">
        <f t="shared" ca="1" si="45"/>
        <v>0</v>
      </c>
      <c r="H446">
        <f t="shared" ca="1" si="45"/>
        <v>0</v>
      </c>
      <c r="I446">
        <f t="shared" ca="1" si="45"/>
        <v>0</v>
      </c>
      <c r="J446">
        <f t="shared" ca="1" si="45"/>
        <v>0</v>
      </c>
      <c r="K446">
        <f t="shared" ca="1" si="45"/>
        <v>0</v>
      </c>
      <c r="L446">
        <f t="shared" ca="1" si="45"/>
        <v>0</v>
      </c>
      <c r="M446" s="32">
        <f t="shared" ca="1" si="45"/>
        <v>0</v>
      </c>
      <c r="N446" s="32">
        <f t="shared" ca="1" si="45"/>
        <v>0</v>
      </c>
      <c r="O446" s="32">
        <f t="shared" ca="1" si="45"/>
        <v>0</v>
      </c>
      <c r="P446">
        <f t="shared" ca="1" si="45"/>
        <v>0</v>
      </c>
      <c r="Q446">
        <f t="shared" ca="1" si="45"/>
        <v>0</v>
      </c>
      <c r="R446" s="32">
        <f t="shared" ca="1" si="46"/>
        <v>0</v>
      </c>
      <c r="S446">
        <f t="shared" ca="1" si="46"/>
        <v>0</v>
      </c>
      <c r="T446" s="32">
        <f t="shared" ca="1" si="43"/>
        <v>0</v>
      </c>
      <c r="U446" s="32">
        <f t="shared" ca="1" si="43"/>
        <v>0</v>
      </c>
      <c r="V446">
        <f t="shared" ca="1" si="43"/>
        <v>0</v>
      </c>
      <c r="W446">
        <f t="shared" ca="1" si="42"/>
        <v>0</v>
      </c>
    </row>
    <row r="447" spans="6:23">
      <c r="F447">
        <f t="shared" ca="1" si="40"/>
        <v>0</v>
      </c>
      <c r="G447">
        <f t="shared" ca="1" si="45"/>
        <v>0</v>
      </c>
      <c r="H447">
        <f t="shared" ca="1" si="45"/>
        <v>0</v>
      </c>
      <c r="I447">
        <f t="shared" ca="1" si="45"/>
        <v>0</v>
      </c>
      <c r="J447">
        <f t="shared" ca="1" si="45"/>
        <v>0</v>
      </c>
      <c r="K447">
        <f t="shared" ca="1" si="45"/>
        <v>0</v>
      </c>
      <c r="L447">
        <f t="shared" ca="1" si="45"/>
        <v>0</v>
      </c>
      <c r="M447" s="32">
        <f t="shared" ca="1" si="45"/>
        <v>0</v>
      </c>
      <c r="N447" s="32">
        <f t="shared" ca="1" si="45"/>
        <v>0</v>
      </c>
      <c r="O447" s="32">
        <f t="shared" ca="1" si="45"/>
        <v>0</v>
      </c>
      <c r="P447">
        <f t="shared" ca="1" si="45"/>
        <v>0</v>
      </c>
      <c r="Q447">
        <f t="shared" ca="1" si="45"/>
        <v>0</v>
      </c>
      <c r="R447" s="32">
        <f t="shared" ca="1" si="46"/>
        <v>0</v>
      </c>
      <c r="S447">
        <f t="shared" ca="1" si="46"/>
        <v>0</v>
      </c>
      <c r="T447" s="32">
        <f t="shared" ca="1" si="43"/>
        <v>0</v>
      </c>
      <c r="U447" s="32">
        <f t="shared" ca="1" si="43"/>
        <v>0</v>
      </c>
      <c r="V447">
        <f t="shared" ca="1" si="43"/>
        <v>0</v>
      </c>
      <c r="W447">
        <f t="shared" ca="1" si="42"/>
        <v>0</v>
      </c>
    </row>
    <row r="448" spans="6:23">
      <c r="F448">
        <f t="shared" ca="1" si="40"/>
        <v>0</v>
      </c>
      <c r="G448">
        <f t="shared" ca="1" si="45"/>
        <v>0</v>
      </c>
      <c r="H448">
        <f t="shared" ca="1" si="45"/>
        <v>0</v>
      </c>
      <c r="I448">
        <f t="shared" ca="1" si="45"/>
        <v>0</v>
      </c>
      <c r="J448">
        <f t="shared" ca="1" si="45"/>
        <v>0</v>
      </c>
      <c r="K448">
        <f t="shared" ca="1" si="45"/>
        <v>0</v>
      </c>
      <c r="L448">
        <f t="shared" ca="1" si="45"/>
        <v>0</v>
      </c>
      <c r="M448" s="32">
        <f t="shared" ca="1" si="45"/>
        <v>0</v>
      </c>
      <c r="N448" s="32">
        <f t="shared" ca="1" si="45"/>
        <v>0</v>
      </c>
      <c r="O448" s="32">
        <f t="shared" ca="1" si="45"/>
        <v>0</v>
      </c>
      <c r="P448">
        <f t="shared" ca="1" si="45"/>
        <v>0</v>
      </c>
      <c r="Q448">
        <f t="shared" ca="1" si="45"/>
        <v>0</v>
      </c>
      <c r="R448" s="32">
        <f t="shared" ca="1" si="46"/>
        <v>0</v>
      </c>
      <c r="S448">
        <f t="shared" ca="1" si="46"/>
        <v>0</v>
      </c>
      <c r="T448" s="32">
        <f t="shared" ca="1" si="43"/>
        <v>0</v>
      </c>
      <c r="U448" s="32">
        <f t="shared" ca="1" si="43"/>
        <v>0</v>
      </c>
      <c r="V448">
        <f t="shared" ca="1" si="43"/>
        <v>0</v>
      </c>
      <c r="W448">
        <f t="shared" ca="1" si="42"/>
        <v>0</v>
      </c>
    </row>
    <row r="449" spans="6:23">
      <c r="F449">
        <f t="shared" ca="1" si="40"/>
        <v>0</v>
      </c>
      <c r="G449">
        <f t="shared" ca="1" si="45"/>
        <v>0</v>
      </c>
      <c r="H449">
        <f t="shared" ca="1" si="45"/>
        <v>0</v>
      </c>
      <c r="I449">
        <f t="shared" ca="1" si="45"/>
        <v>0</v>
      </c>
      <c r="J449">
        <f t="shared" ca="1" si="45"/>
        <v>0</v>
      </c>
      <c r="K449">
        <f t="shared" ca="1" si="45"/>
        <v>0</v>
      </c>
      <c r="L449">
        <f t="shared" ca="1" si="45"/>
        <v>0</v>
      </c>
      <c r="M449" s="32">
        <f t="shared" ca="1" si="45"/>
        <v>0</v>
      </c>
      <c r="N449" s="32">
        <f t="shared" ca="1" si="45"/>
        <v>0</v>
      </c>
      <c r="O449" s="32">
        <f t="shared" ca="1" si="45"/>
        <v>0</v>
      </c>
      <c r="P449">
        <f t="shared" ca="1" si="45"/>
        <v>0</v>
      </c>
      <c r="Q449">
        <f t="shared" ca="1" si="45"/>
        <v>0</v>
      </c>
      <c r="R449" s="32">
        <f t="shared" ca="1" si="46"/>
        <v>0</v>
      </c>
      <c r="S449">
        <f t="shared" ca="1" si="46"/>
        <v>0</v>
      </c>
      <c r="T449" s="32">
        <f t="shared" ca="1" si="43"/>
        <v>0</v>
      </c>
      <c r="U449" s="32">
        <f t="shared" ca="1" si="43"/>
        <v>0</v>
      </c>
      <c r="V449">
        <f t="shared" ca="1" si="43"/>
        <v>0</v>
      </c>
      <c r="W449">
        <f t="shared" ca="1" si="42"/>
        <v>0</v>
      </c>
    </row>
    <row r="450" spans="6:23">
      <c r="F450">
        <f t="shared" ca="1" si="40"/>
        <v>0</v>
      </c>
      <c r="G450">
        <f t="shared" ca="1" si="45"/>
        <v>0</v>
      </c>
      <c r="H450">
        <f t="shared" ca="1" si="45"/>
        <v>0</v>
      </c>
      <c r="I450">
        <f t="shared" ca="1" si="45"/>
        <v>0</v>
      </c>
      <c r="J450">
        <f t="shared" ca="1" si="45"/>
        <v>0</v>
      </c>
      <c r="K450">
        <f t="shared" ca="1" si="45"/>
        <v>0</v>
      </c>
      <c r="L450">
        <f t="shared" ca="1" si="45"/>
        <v>0</v>
      </c>
      <c r="M450" s="32">
        <f t="shared" ca="1" si="45"/>
        <v>0</v>
      </c>
      <c r="N450" s="32">
        <f t="shared" ca="1" si="45"/>
        <v>0</v>
      </c>
      <c r="O450" s="32">
        <f t="shared" ca="1" si="45"/>
        <v>0</v>
      </c>
      <c r="P450">
        <f t="shared" ca="1" si="45"/>
        <v>0</v>
      </c>
      <c r="Q450">
        <f t="shared" ca="1" si="45"/>
        <v>0</v>
      </c>
      <c r="R450" s="32">
        <f t="shared" ca="1" si="46"/>
        <v>0</v>
      </c>
      <c r="S450">
        <f t="shared" ca="1" si="46"/>
        <v>0</v>
      </c>
      <c r="T450" s="32">
        <f t="shared" ca="1" si="43"/>
        <v>0</v>
      </c>
      <c r="U450" s="32">
        <f t="shared" ca="1" si="43"/>
        <v>0</v>
      </c>
      <c r="V450">
        <f t="shared" ca="1" si="43"/>
        <v>0</v>
      </c>
      <c r="W450">
        <f t="shared" ca="1" si="42"/>
        <v>0</v>
      </c>
    </row>
    <row r="451" spans="6:23">
      <c r="F451">
        <f t="shared" ref="F451:F500" ca="1" si="47">IF(F450="(空白)","(空白)",OFFSET($A$1,$D$4+COLUMN()-$D$6+$D$2*(ROW()-$D$8),0))</f>
        <v>0</v>
      </c>
      <c r="G451">
        <f t="shared" ca="1" si="45"/>
        <v>0</v>
      </c>
      <c r="H451">
        <f t="shared" ca="1" si="45"/>
        <v>0</v>
      </c>
      <c r="I451">
        <f t="shared" ca="1" si="45"/>
        <v>0</v>
      </c>
      <c r="J451">
        <f t="shared" ca="1" si="45"/>
        <v>0</v>
      </c>
      <c r="K451">
        <f t="shared" ca="1" si="45"/>
        <v>0</v>
      </c>
      <c r="L451">
        <f t="shared" ca="1" si="45"/>
        <v>0</v>
      </c>
      <c r="M451" s="32">
        <f t="shared" ca="1" si="45"/>
        <v>0</v>
      </c>
      <c r="N451" s="32">
        <f t="shared" ca="1" si="45"/>
        <v>0</v>
      </c>
      <c r="O451" s="32">
        <f t="shared" ca="1" si="45"/>
        <v>0</v>
      </c>
      <c r="P451">
        <f t="shared" ca="1" si="45"/>
        <v>0</v>
      </c>
      <c r="Q451">
        <f t="shared" ca="1" si="45"/>
        <v>0</v>
      </c>
      <c r="R451" s="32">
        <f t="shared" ca="1" si="46"/>
        <v>0</v>
      </c>
      <c r="S451">
        <f t="shared" ca="1" si="46"/>
        <v>0</v>
      </c>
      <c r="T451" s="32">
        <f t="shared" ca="1" si="43"/>
        <v>0</v>
      </c>
      <c r="U451" s="32">
        <f t="shared" ca="1" si="43"/>
        <v>0</v>
      </c>
      <c r="V451">
        <f t="shared" ca="1" si="43"/>
        <v>0</v>
      </c>
      <c r="W451">
        <f t="shared" ca="1" si="42"/>
        <v>0</v>
      </c>
    </row>
    <row r="452" spans="6:23">
      <c r="F452">
        <f t="shared" ca="1" si="47"/>
        <v>0</v>
      </c>
      <c r="G452">
        <f t="shared" ca="1" si="45"/>
        <v>0</v>
      </c>
      <c r="H452">
        <f t="shared" ca="1" si="45"/>
        <v>0</v>
      </c>
      <c r="I452">
        <f t="shared" ca="1" si="45"/>
        <v>0</v>
      </c>
      <c r="J452">
        <f t="shared" ca="1" si="45"/>
        <v>0</v>
      </c>
      <c r="K452">
        <f t="shared" ca="1" si="45"/>
        <v>0</v>
      </c>
      <c r="L452">
        <f t="shared" ca="1" si="45"/>
        <v>0</v>
      </c>
      <c r="M452" s="32">
        <f t="shared" ca="1" si="45"/>
        <v>0</v>
      </c>
      <c r="N452" s="32">
        <f t="shared" ca="1" si="45"/>
        <v>0</v>
      </c>
      <c r="O452" s="32">
        <f t="shared" ca="1" si="45"/>
        <v>0</v>
      </c>
      <c r="P452">
        <f t="shared" ca="1" si="45"/>
        <v>0</v>
      </c>
      <c r="Q452">
        <f t="shared" ca="1" si="45"/>
        <v>0</v>
      </c>
      <c r="R452" s="32">
        <f t="shared" ca="1" si="46"/>
        <v>0</v>
      </c>
      <c r="S452">
        <f t="shared" ca="1" si="46"/>
        <v>0</v>
      </c>
      <c r="T452" s="32">
        <f t="shared" ca="1" si="43"/>
        <v>0</v>
      </c>
      <c r="U452" s="32">
        <f t="shared" ca="1" si="43"/>
        <v>0</v>
      </c>
      <c r="V452">
        <f t="shared" ca="1" si="43"/>
        <v>0</v>
      </c>
      <c r="W452">
        <f t="shared" ca="1" si="42"/>
        <v>0</v>
      </c>
    </row>
    <row r="453" spans="6:23">
      <c r="F453">
        <f t="shared" ca="1" si="47"/>
        <v>0</v>
      </c>
      <c r="G453">
        <f t="shared" ca="1" si="45"/>
        <v>0</v>
      </c>
      <c r="H453">
        <f t="shared" ca="1" si="45"/>
        <v>0</v>
      </c>
      <c r="I453">
        <f t="shared" ca="1" si="45"/>
        <v>0</v>
      </c>
      <c r="J453">
        <f t="shared" ca="1" si="45"/>
        <v>0</v>
      </c>
      <c r="K453">
        <f t="shared" ca="1" si="45"/>
        <v>0</v>
      </c>
      <c r="L453">
        <f t="shared" ca="1" si="45"/>
        <v>0</v>
      </c>
      <c r="M453" s="32">
        <f t="shared" ca="1" si="45"/>
        <v>0</v>
      </c>
      <c r="N453" s="32">
        <f t="shared" ca="1" si="45"/>
        <v>0</v>
      </c>
      <c r="O453" s="32">
        <f t="shared" ca="1" si="45"/>
        <v>0</v>
      </c>
      <c r="P453">
        <f t="shared" ca="1" si="45"/>
        <v>0</v>
      </c>
      <c r="Q453">
        <f t="shared" ca="1" si="45"/>
        <v>0</v>
      </c>
      <c r="R453" s="32">
        <f t="shared" ca="1" si="46"/>
        <v>0</v>
      </c>
      <c r="S453">
        <f t="shared" ca="1" si="46"/>
        <v>0</v>
      </c>
      <c r="T453" s="32">
        <f t="shared" ca="1" si="43"/>
        <v>0</v>
      </c>
      <c r="U453" s="32">
        <f t="shared" ca="1" si="43"/>
        <v>0</v>
      </c>
      <c r="V453">
        <f t="shared" ca="1" si="43"/>
        <v>0</v>
      </c>
      <c r="W453">
        <f t="shared" ca="1" si="42"/>
        <v>0</v>
      </c>
    </row>
    <row r="454" spans="6:23">
      <c r="F454">
        <f t="shared" ca="1" si="47"/>
        <v>0</v>
      </c>
      <c r="G454">
        <f t="shared" ca="1" si="45"/>
        <v>0</v>
      </c>
      <c r="H454">
        <f t="shared" ca="1" si="45"/>
        <v>0</v>
      </c>
      <c r="I454">
        <f t="shared" ca="1" si="45"/>
        <v>0</v>
      </c>
      <c r="J454">
        <f t="shared" ca="1" si="45"/>
        <v>0</v>
      </c>
      <c r="K454">
        <f t="shared" ca="1" si="45"/>
        <v>0</v>
      </c>
      <c r="L454">
        <f t="shared" ca="1" si="45"/>
        <v>0</v>
      </c>
      <c r="M454" s="32">
        <f t="shared" ca="1" si="45"/>
        <v>0</v>
      </c>
      <c r="N454" s="32">
        <f t="shared" ref="G454:Q475" ca="1" si="48">OFFSET($A$1,$D$4+COLUMN()-$D$6+$D$2*(ROW()-$D$8),0)</f>
        <v>0</v>
      </c>
      <c r="O454" s="32">
        <f t="shared" ca="1" si="48"/>
        <v>0</v>
      </c>
      <c r="P454">
        <f t="shared" ca="1" si="48"/>
        <v>0</v>
      </c>
      <c r="Q454">
        <f t="shared" ca="1" si="45"/>
        <v>0</v>
      </c>
      <c r="R454" s="32">
        <f t="shared" ca="1" si="46"/>
        <v>0</v>
      </c>
      <c r="S454">
        <f t="shared" ca="1" si="46"/>
        <v>0</v>
      </c>
      <c r="T454" s="32">
        <f t="shared" ca="1" si="43"/>
        <v>0</v>
      </c>
      <c r="U454" s="32">
        <f t="shared" ca="1" si="43"/>
        <v>0</v>
      </c>
      <c r="V454">
        <f t="shared" ca="1" si="43"/>
        <v>0</v>
      </c>
      <c r="W454">
        <f t="shared" ca="1" si="42"/>
        <v>0</v>
      </c>
    </row>
    <row r="455" spans="6:23">
      <c r="F455">
        <f t="shared" ca="1" si="47"/>
        <v>0</v>
      </c>
      <c r="G455">
        <f t="shared" ca="1" si="48"/>
        <v>0</v>
      </c>
      <c r="H455">
        <f t="shared" ca="1" si="48"/>
        <v>0</v>
      </c>
      <c r="I455">
        <f t="shared" ca="1" si="48"/>
        <v>0</v>
      </c>
      <c r="J455">
        <f t="shared" ca="1" si="48"/>
        <v>0</v>
      </c>
      <c r="K455">
        <f t="shared" ca="1" si="48"/>
        <v>0</v>
      </c>
      <c r="L455">
        <f t="shared" ca="1" si="48"/>
        <v>0</v>
      </c>
      <c r="M455" s="32">
        <f t="shared" ca="1" si="48"/>
        <v>0</v>
      </c>
      <c r="N455" s="32">
        <f t="shared" ca="1" si="48"/>
        <v>0</v>
      </c>
      <c r="O455" s="32">
        <f t="shared" ca="1" si="48"/>
        <v>0</v>
      </c>
      <c r="P455">
        <f t="shared" ca="1" si="48"/>
        <v>0</v>
      </c>
      <c r="Q455">
        <f t="shared" ca="1" si="48"/>
        <v>0</v>
      </c>
      <c r="R455" s="32">
        <f t="shared" ca="1" si="46"/>
        <v>0</v>
      </c>
      <c r="S455">
        <f t="shared" ca="1" si="46"/>
        <v>0</v>
      </c>
      <c r="T455" s="32">
        <f t="shared" ca="1" si="43"/>
        <v>0</v>
      </c>
      <c r="U455" s="32">
        <f t="shared" ca="1" si="43"/>
        <v>0</v>
      </c>
      <c r="V455">
        <f t="shared" ca="1" si="43"/>
        <v>0</v>
      </c>
      <c r="W455">
        <f t="shared" ca="1" si="42"/>
        <v>0</v>
      </c>
    </row>
    <row r="456" spans="6:23">
      <c r="F456">
        <f t="shared" ca="1" si="47"/>
        <v>0</v>
      </c>
      <c r="G456">
        <f t="shared" ca="1" si="48"/>
        <v>0</v>
      </c>
      <c r="H456">
        <f t="shared" ca="1" si="48"/>
        <v>0</v>
      </c>
      <c r="I456">
        <f t="shared" ca="1" si="48"/>
        <v>0</v>
      </c>
      <c r="J456">
        <f t="shared" ca="1" si="48"/>
        <v>0</v>
      </c>
      <c r="K456">
        <f t="shared" ca="1" si="48"/>
        <v>0</v>
      </c>
      <c r="L456">
        <f t="shared" ca="1" si="48"/>
        <v>0</v>
      </c>
      <c r="M456" s="32">
        <f t="shared" ca="1" si="48"/>
        <v>0</v>
      </c>
      <c r="N456" s="32">
        <f t="shared" ca="1" si="48"/>
        <v>0</v>
      </c>
      <c r="O456" s="32">
        <f t="shared" ca="1" si="48"/>
        <v>0</v>
      </c>
      <c r="P456">
        <f t="shared" ca="1" si="48"/>
        <v>0</v>
      </c>
      <c r="Q456">
        <f t="shared" ca="1" si="48"/>
        <v>0</v>
      </c>
      <c r="R456" s="32">
        <f t="shared" ca="1" si="46"/>
        <v>0</v>
      </c>
      <c r="S456">
        <f t="shared" ca="1" si="46"/>
        <v>0</v>
      </c>
      <c r="T456" s="32">
        <f t="shared" ca="1" si="43"/>
        <v>0</v>
      </c>
      <c r="U456" s="32">
        <f t="shared" ca="1" si="43"/>
        <v>0</v>
      </c>
      <c r="V456">
        <f t="shared" ca="1" si="43"/>
        <v>0</v>
      </c>
      <c r="W456">
        <f t="shared" ca="1" si="42"/>
        <v>0</v>
      </c>
    </row>
    <row r="457" spans="6:23">
      <c r="F457">
        <f t="shared" ca="1" si="47"/>
        <v>0</v>
      </c>
      <c r="G457">
        <f t="shared" ca="1" si="48"/>
        <v>0</v>
      </c>
      <c r="H457">
        <f t="shared" ca="1" si="48"/>
        <v>0</v>
      </c>
      <c r="I457">
        <f t="shared" ca="1" si="48"/>
        <v>0</v>
      </c>
      <c r="J457">
        <f t="shared" ca="1" si="48"/>
        <v>0</v>
      </c>
      <c r="K457">
        <f t="shared" ca="1" si="48"/>
        <v>0</v>
      </c>
      <c r="L457">
        <f t="shared" ca="1" si="48"/>
        <v>0</v>
      </c>
      <c r="M457" s="32">
        <f t="shared" ca="1" si="48"/>
        <v>0</v>
      </c>
      <c r="N457" s="32">
        <f t="shared" ca="1" si="48"/>
        <v>0</v>
      </c>
      <c r="O457" s="32">
        <f t="shared" ca="1" si="48"/>
        <v>0</v>
      </c>
      <c r="P457">
        <f t="shared" ca="1" si="48"/>
        <v>0</v>
      </c>
      <c r="Q457">
        <f t="shared" ca="1" si="48"/>
        <v>0</v>
      </c>
      <c r="R457" s="32">
        <f t="shared" ca="1" si="46"/>
        <v>0</v>
      </c>
      <c r="S457">
        <f t="shared" ca="1" si="46"/>
        <v>0</v>
      </c>
      <c r="T457" s="32">
        <f t="shared" ca="1" si="43"/>
        <v>0</v>
      </c>
      <c r="U457" s="32">
        <f t="shared" ca="1" si="43"/>
        <v>0</v>
      </c>
      <c r="V457">
        <f t="shared" ca="1" si="43"/>
        <v>0</v>
      </c>
      <c r="W457">
        <f t="shared" ca="1" si="42"/>
        <v>0</v>
      </c>
    </row>
    <row r="458" spans="6:23">
      <c r="F458">
        <f t="shared" ca="1" si="47"/>
        <v>0</v>
      </c>
      <c r="G458">
        <f t="shared" ca="1" si="48"/>
        <v>0</v>
      </c>
      <c r="H458">
        <f t="shared" ca="1" si="48"/>
        <v>0</v>
      </c>
      <c r="I458">
        <f t="shared" ca="1" si="48"/>
        <v>0</v>
      </c>
      <c r="J458">
        <f t="shared" ca="1" si="48"/>
        <v>0</v>
      </c>
      <c r="K458">
        <f t="shared" ca="1" si="48"/>
        <v>0</v>
      </c>
      <c r="L458">
        <f t="shared" ca="1" si="48"/>
        <v>0</v>
      </c>
      <c r="M458" s="32">
        <f t="shared" ca="1" si="48"/>
        <v>0</v>
      </c>
      <c r="N458" s="32">
        <f t="shared" ca="1" si="48"/>
        <v>0</v>
      </c>
      <c r="O458" s="32">
        <f t="shared" ca="1" si="48"/>
        <v>0</v>
      </c>
      <c r="P458">
        <f t="shared" ca="1" si="48"/>
        <v>0</v>
      </c>
      <c r="Q458">
        <f t="shared" ca="1" si="48"/>
        <v>0</v>
      </c>
      <c r="R458" s="32">
        <f t="shared" ca="1" si="46"/>
        <v>0</v>
      </c>
      <c r="S458">
        <f t="shared" ca="1" si="46"/>
        <v>0</v>
      </c>
      <c r="T458" s="32">
        <f t="shared" ca="1" si="43"/>
        <v>0</v>
      </c>
      <c r="U458" s="32">
        <f t="shared" ca="1" si="43"/>
        <v>0</v>
      </c>
      <c r="V458">
        <f t="shared" ca="1" si="43"/>
        <v>0</v>
      </c>
      <c r="W458">
        <f t="shared" ca="1" si="42"/>
        <v>0</v>
      </c>
    </row>
    <row r="459" spans="6:23">
      <c r="F459">
        <f t="shared" ca="1" si="47"/>
        <v>0</v>
      </c>
      <c r="G459">
        <f t="shared" ca="1" si="48"/>
        <v>0</v>
      </c>
      <c r="H459">
        <f t="shared" ca="1" si="48"/>
        <v>0</v>
      </c>
      <c r="I459">
        <f t="shared" ca="1" si="48"/>
        <v>0</v>
      </c>
      <c r="J459">
        <f t="shared" ca="1" si="48"/>
        <v>0</v>
      </c>
      <c r="K459">
        <f t="shared" ca="1" si="48"/>
        <v>0</v>
      </c>
      <c r="L459">
        <f t="shared" ca="1" si="48"/>
        <v>0</v>
      </c>
      <c r="M459" s="32">
        <f t="shared" ca="1" si="48"/>
        <v>0</v>
      </c>
      <c r="N459" s="32">
        <f t="shared" ca="1" si="48"/>
        <v>0</v>
      </c>
      <c r="O459" s="32">
        <f t="shared" ca="1" si="48"/>
        <v>0</v>
      </c>
      <c r="P459">
        <f t="shared" ca="1" si="48"/>
        <v>0</v>
      </c>
      <c r="Q459">
        <f t="shared" ca="1" si="48"/>
        <v>0</v>
      </c>
      <c r="R459" s="32">
        <f t="shared" ca="1" si="46"/>
        <v>0</v>
      </c>
      <c r="S459">
        <f t="shared" ca="1" si="46"/>
        <v>0</v>
      </c>
      <c r="T459" s="32">
        <f t="shared" ca="1" si="43"/>
        <v>0</v>
      </c>
      <c r="U459" s="32">
        <f t="shared" ca="1" si="43"/>
        <v>0</v>
      </c>
      <c r="V459">
        <f t="shared" ca="1" si="43"/>
        <v>0</v>
      </c>
      <c r="W459">
        <f t="shared" ca="1" si="42"/>
        <v>0</v>
      </c>
    </row>
    <row r="460" spans="6:23">
      <c r="F460">
        <f t="shared" ca="1" si="47"/>
        <v>0</v>
      </c>
      <c r="G460">
        <f t="shared" ca="1" si="48"/>
        <v>0</v>
      </c>
      <c r="H460">
        <f t="shared" ca="1" si="48"/>
        <v>0</v>
      </c>
      <c r="I460">
        <f t="shared" ca="1" si="48"/>
        <v>0</v>
      </c>
      <c r="J460">
        <f t="shared" ca="1" si="48"/>
        <v>0</v>
      </c>
      <c r="K460">
        <f t="shared" ca="1" si="48"/>
        <v>0</v>
      </c>
      <c r="L460">
        <f t="shared" ca="1" si="48"/>
        <v>0</v>
      </c>
      <c r="M460" s="32">
        <f t="shared" ca="1" si="48"/>
        <v>0</v>
      </c>
      <c r="N460" s="32">
        <f t="shared" ca="1" si="48"/>
        <v>0</v>
      </c>
      <c r="O460" s="32">
        <f t="shared" ca="1" si="48"/>
        <v>0</v>
      </c>
      <c r="P460">
        <f t="shared" ca="1" si="48"/>
        <v>0</v>
      </c>
      <c r="Q460">
        <f t="shared" ca="1" si="48"/>
        <v>0</v>
      </c>
      <c r="R460" s="32">
        <f t="shared" ca="1" si="46"/>
        <v>0</v>
      </c>
      <c r="S460">
        <f t="shared" ca="1" si="46"/>
        <v>0</v>
      </c>
      <c r="T460" s="32">
        <f t="shared" ca="1" si="43"/>
        <v>0</v>
      </c>
      <c r="U460" s="32">
        <f t="shared" ca="1" si="43"/>
        <v>0</v>
      </c>
      <c r="V460">
        <f t="shared" ca="1" si="43"/>
        <v>0</v>
      </c>
      <c r="W460">
        <f t="shared" ca="1" si="42"/>
        <v>0</v>
      </c>
    </row>
    <row r="461" spans="6:23">
      <c r="F461">
        <f t="shared" ca="1" si="47"/>
        <v>0</v>
      </c>
      <c r="G461">
        <f t="shared" ca="1" si="48"/>
        <v>0</v>
      </c>
      <c r="H461">
        <f t="shared" ca="1" si="48"/>
        <v>0</v>
      </c>
      <c r="I461">
        <f t="shared" ca="1" si="48"/>
        <v>0</v>
      </c>
      <c r="J461">
        <f t="shared" ca="1" si="48"/>
        <v>0</v>
      </c>
      <c r="K461">
        <f t="shared" ca="1" si="48"/>
        <v>0</v>
      </c>
      <c r="L461">
        <f t="shared" ca="1" si="48"/>
        <v>0</v>
      </c>
      <c r="M461" s="32">
        <f t="shared" ca="1" si="48"/>
        <v>0</v>
      </c>
      <c r="N461" s="32">
        <f t="shared" ca="1" si="48"/>
        <v>0</v>
      </c>
      <c r="O461" s="32">
        <f t="shared" ca="1" si="48"/>
        <v>0</v>
      </c>
      <c r="P461">
        <f t="shared" ca="1" si="48"/>
        <v>0</v>
      </c>
      <c r="Q461">
        <f t="shared" ca="1" si="48"/>
        <v>0</v>
      </c>
      <c r="R461" s="32">
        <f t="shared" ca="1" si="46"/>
        <v>0</v>
      </c>
      <c r="S461">
        <f t="shared" ca="1" si="46"/>
        <v>0</v>
      </c>
      <c r="T461" s="32">
        <f t="shared" ca="1" si="43"/>
        <v>0</v>
      </c>
      <c r="U461" s="32">
        <f t="shared" ca="1" si="43"/>
        <v>0</v>
      </c>
      <c r="V461">
        <f t="shared" ca="1" si="43"/>
        <v>0</v>
      </c>
      <c r="W461">
        <f t="shared" ca="1" si="42"/>
        <v>0</v>
      </c>
    </row>
    <row r="462" spans="6:23">
      <c r="F462">
        <f t="shared" ca="1" si="47"/>
        <v>0</v>
      </c>
      <c r="G462">
        <f t="shared" ca="1" si="48"/>
        <v>0</v>
      </c>
      <c r="H462">
        <f t="shared" ca="1" si="48"/>
        <v>0</v>
      </c>
      <c r="I462">
        <f t="shared" ca="1" si="48"/>
        <v>0</v>
      </c>
      <c r="J462">
        <f t="shared" ca="1" si="48"/>
        <v>0</v>
      </c>
      <c r="K462">
        <f t="shared" ca="1" si="48"/>
        <v>0</v>
      </c>
      <c r="L462">
        <f t="shared" ca="1" si="48"/>
        <v>0</v>
      </c>
      <c r="M462" s="32">
        <f t="shared" ca="1" si="48"/>
        <v>0</v>
      </c>
      <c r="N462" s="32">
        <f t="shared" ca="1" si="48"/>
        <v>0</v>
      </c>
      <c r="O462" s="32">
        <f t="shared" ca="1" si="48"/>
        <v>0</v>
      </c>
      <c r="P462">
        <f t="shared" ca="1" si="48"/>
        <v>0</v>
      </c>
      <c r="Q462">
        <f t="shared" ca="1" si="48"/>
        <v>0</v>
      </c>
      <c r="R462" s="32">
        <f t="shared" ca="1" si="46"/>
        <v>0</v>
      </c>
      <c r="S462">
        <f t="shared" ca="1" si="46"/>
        <v>0</v>
      </c>
      <c r="T462" s="32">
        <f t="shared" ca="1" si="43"/>
        <v>0</v>
      </c>
      <c r="U462" s="32">
        <f t="shared" ca="1" si="43"/>
        <v>0</v>
      </c>
      <c r="V462">
        <f t="shared" ca="1" si="43"/>
        <v>0</v>
      </c>
      <c r="W462">
        <f t="shared" ca="1" si="42"/>
        <v>0</v>
      </c>
    </row>
    <row r="463" spans="6:23">
      <c r="F463">
        <f t="shared" ca="1" si="47"/>
        <v>0</v>
      </c>
      <c r="G463">
        <f t="shared" ca="1" si="48"/>
        <v>0</v>
      </c>
      <c r="H463">
        <f t="shared" ca="1" si="48"/>
        <v>0</v>
      </c>
      <c r="I463">
        <f t="shared" ca="1" si="48"/>
        <v>0</v>
      </c>
      <c r="J463">
        <f t="shared" ca="1" si="48"/>
        <v>0</v>
      </c>
      <c r="K463">
        <f t="shared" ca="1" si="48"/>
        <v>0</v>
      </c>
      <c r="L463">
        <f t="shared" ca="1" si="48"/>
        <v>0</v>
      </c>
      <c r="M463" s="32">
        <f t="shared" ca="1" si="48"/>
        <v>0</v>
      </c>
      <c r="N463" s="32">
        <f t="shared" ca="1" si="48"/>
        <v>0</v>
      </c>
      <c r="O463" s="32">
        <f t="shared" ca="1" si="48"/>
        <v>0</v>
      </c>
      <c r="P463">
        <f t="shared" ca="1" si="48"/>
        <v>0</v>
      </c>
      <c r="Q463">
        <f t="shared" ca="1" si="48"/>
        <v>0</v>
      </c>
      <c r="R463" s="32">
        <f t="shared" ca="1" si="46"/>
        <v>0</v>
      </c>
      <c r="S463">
        <f t="shared" ca="1" si="46"/>
        <v>0</v>
      </c>
      <c r="T463" s="32">
        <f t="shared" ca="1" si="43"/>
        <v>0</v>
      </c>
      <c r="U463" s="32">
        <f t="shared" ca="1" si="43"/>
        <v>0</v>
      </c>
      <c r="V463">
        <f t="shared" ca="1" si="43"/>
        <v>0</v>
      </c>
      <c r="W463">
        <f t="shared" ca="1" si="42"/>
        <v>0</v>
      </c>
    </row>
    <row r="464" spans="6:23">
      <c r="F464">
        <f t="shared" ca="1" si="47"/>
        <v>0</v>
      </c>
      <c r="G464">
        <f t="shared" ca="1" si="48"/>
        <v>0</v>
      </c>
      <c r="H464">
        <f t="shared" ca="1" si="48"/>
        <v>0</v>
      </c>
      <c r="I464">
        <f t="shared" ca="1" si="48"/>
        <v>0</v>
      </c>
      <c r="J464">
        <f t="shared" ca="1" si="48"/>
        <v>0</v>
      </c>
      <c r="K464">
        <f t="shared" ca="1" si="48"/>
        <v>0</v>
      </c>
      <c r="L464">
        <f t="shared" ca="1" si="48"/>
        <v>0</v>
      </c>
      <c r="M464" s="32">
        <f t="shared" ca="1" si="48"/>
        <v>0</v>
      </c>
      <c r="N464" s="32">
        <f t="shared" ca="1" si="48"/>
        <v>0</v>
      </c>
      <c r="O464" s="32">
        <f t="shared" ca="1" si="48"/>
        <v>0</v>
      </c>
      <c r="P464">
        <f t="shared" ca="1" si="48"/>
        <v>0</v>
      </c>
      <c r="Q464">
        <f t="shared" ca="1" si="48"/>
        <v>0</v>
      </c>
      <c r="R464" s="32">
        <f t="shared" ca="1" si="46"/>
        <v>0</v>
      </c>
      <c r="S464">
        <f t="shared" ca="1" si="46"/>
        <v>0</v>
      </c>
      <c r="T464" s="32">
        <f t="shared" ca="1" si="43"/>
        <v>0</v>
      </c>
      <c r="U464" s="32">
        <f t="shared" ca="1" si="43"/>
        <v>0</v>
      </c>
      <c r="V464">
        <f t="shared" ca="1" si="43"/>
        <v>0</v>
      </c>
      <c r="W464">
        <f t="shared" ca="1" si="42"/>
        <v>0</v>
      </c>
    </row>
    <row r="465" spans="6:23">
      <c r="F465">
        <f t="shared" ca="1" si="47"/>
        <v>0</v>
      </c>
      <c r="G465">
        <f t="shared" ca="1" si="48"/>
        <v>0</v>
      </c>
      <c r="H465">
        <f t="shared" ca="1" si="48"/>
        <v>0</v>
      </c>
      <c r="I465">
        <f t="shared" ca="1" si="48"/>
        <v>0</v>
      </c>
      <c r="J465">
        <f t="shared" ca="1" si="48"/>
        <v>0</v>
      </c>
      <c r="K465">
        <f t="shared" ca="1" si="48"/>
        <v>0</v>
      </c>
      <c r="L465">
        <f t="shared" ca="1" si="48"/>
        <v>0</v>
      </c>
      <c r="M465" s="32">
        <f t="shared" ca="1" si="48"/>
        <v>0</v>
      </c>
      <c r="N465" s="32">
        <f t="shared" ca="1" si="48"/>
        <v>0</v>
      </c>
      <c r="O465" s="32">
        <f t="shared" ca="1" si="48"/>
        <v>0</v>
      </c>
      <c r="P465">
        <f t="shared" ca="1" si="48"/>
        <v>0</v>
      </c>
      <c r="Q465">
        <f t="shared" ca="1" si="48"/>
        <v>0</v>
      </c>
      <c r="R465" s="32">
        <f t="shared" ca="1" si="46"/>
        <v>0</v>
      </c>
      <c r="S465">
        <f t="shared" ca="1" si="46"/>
        <v>0</v>
      </c>
      <c r="T465" s="32">
        <f t="shared" ca="1" si="43"/>
        <v>0</v>
      </c>
      <c r="U465" s="32">
        <f t="shared" ca="1" si="43"/>
        <v>0</v>
      </c>
      <c r="V465">
        <f t="shared" ca="1" si="43"/>
        <v>0</v>
      </c>
      <c r="W465">
        <f t="shared" ca="1" si="43"/>
        <v>0</v>
      </c>
    </row>
    <row r="466" spans="6:23">
      <c r="F466">
        <f t="shared" ca="1" si="47"/>
        <v>0</v>
      </c>
      <c r="G466">
        <f t="shared" ca="1" si="48"/>
        <v>0</v>
      </c>
      <c r="H466">
        <f t="shared" ca="1" si="48"/>
        <v>0</v>
      </c>
      <c r="I466">
        <f t="shared" ca="1" si="48"/>
        <v>0</v>
      </c>
      <c r="J466">
        <f t="shared" ca="1" si="48"/>
        <v>0</v>
      </c>
      <c r="K466">
        <f t="shared" ca="1" si="48"/>
        <v>0</v>
      </c>
      <c r="L466">
        <f t="shared" ca="1" si="48"/>
        <v>0</v>
      </c>
      <c r="M466" s="32">
        <f t="shared" ca="1" si="48"/>
        <v>0</v>
      </c>
      <c r="N466" s="32">
        <f t="shared" ca="1" si="48"/>
        <v>0</v>
      </c>
      <c r="O466" s="32">
        <f t="shared" ca="1" si="48"/>
        <v>0</v>
      </c>
      <c r="P466">
        <f t="shared" ca="1" si="48"/>
        <v>0</v>
      </c>
      <c r="Q466">
        <f t="shared" ca="1" si="48"/>
        <v>0</v>
      </c>
      <c r="R466" s="32">
        <f t="shared" ca="1" si="46"/>
        <v>0</v>
      </c>
      <c r="S466">
        <f t="shared" ca="1" si="46"/>
        <v>0</v>
      </c>
      <c r="T466" s="32">
        <f t="shared" ca="1" si="46"/>
        <v>0</v>
      </c>
      <c r="U466" s="32">
        <f t="shared" ca="1" si="46"/>
        <v>0</v>
      </c>
      <c r="V466">
        <f t="shared" ca="1" si="46"/>
        <v>0</v>
      </c>
      <c r="W466">
        <f t="shared" ca="1" si="46"/>
        <v>0</v>
      </c>
    </row>
    <row r="467" spans="6:23">
      <c r="F467">
        <f t="shared" ca="1" si="47"/>
        <v>0</v>
      </c>
      <c r="G467">
        <f t="shared" ca="1" si="48"/>
        <v>0</v>
      </c>
      <c r="H467">
        <f t="shared" ca="1" si="48"/>
        <v>0</v>
      </c>
      <c r="I467">
        <f t="shared" ca="1" si="48"/>
        <v>0</v>
      </c>
      <c r="J467">
        <f t="shared" ca="1" si="48"/>
        <v>0</v>
      </c>
      <c r="K467">
        <f t="shared" ca="1" si="48"/>
        <v>0</v>
      </c>
      <c r="L467">
        <f t="shared" ca="1" si="48"/>
        <v>0</v>
      </c>
      <c r="M467" s="32">
        <f t="shared" ca="1" si="48"/>
        <v>0</v>
      </c>
      <c r="N467" s="32">
        <f t="shared" ca="1" si="48"/>
        <v>0</v>
      </c>
      <c r="O467" s="32">
        <f t="shared" ca="1" si="48"/>
        <v>0</v>
      </c>
      <c r="P467">
        <f t="shared" ca="1" si="48"/>
        <v>0</v>
      </c>
      <c r="Q467">
        <f t="shared" ca="1" si="48"/>
        <v>0</v>
      </c>
      <c r="R467" s="32">
        <f t="shared" ca="1" si="46"/>
        <v>0</v>
      </c>
      <c r="S467">
        <f t="shared" ca="1" si="46"/>
        <v>0</v>
      </c>
      <c r="T467" s="32">
        <f t="shared" ca="1" si="46"/>
        <v>0</v>
      </c>
      <c r="U467" s="32">
        <f t="shared" ca="1" si="46"/>
        <v>0</v>
      </c>
      <c r="V467">
        <f t="shared" ca="1" si="46"/>
        <v>0</v>
      </c>
      <c r="W467">
        <f t="shared" ca="1" si="46"/>
        <v>0</v>
      </c>
    </row>
    <row r="468" spans="6:23">
      <c r="F468">
        <f t="shared" ca="1" si="47"/>
        <v>0</v>
      </c>
      <c r="G468">
        <f t="shared" ca="1" si="48"/>
        <v>0</v>
      </c>
      <c r="H468">
        <f t="shared" ca="1" si="48"/>
        <v>0</v>
      </c>
      <c r="I468">
        <f t="shared" ca="1" si="48"/>
        <v>0</v>
      </c>
      <c r="J468">
        <f t="shared" ca="1" si="48"/>
        <v>0</v>
      </c>
      <c r="K468">
        <f t="shared" ca="1" si="48"/>
        <v>0</v>
      </c>
      <c r="L468">
        <f t="shared" ca="1" si="48"/>
        <v>0</v>
      </c>
      <c r="M468" s="32">
        <f t="shared" ca="1" si="48"/>
        <v>0</v>
      </c>
      <c r="N468" s="32">
        <f t="shared" ca="1" si="48"/>
        <v>0</v>
      </c>
      <c r="O468" s="32">
        <f t="shared" ca="1" si="48"/>
        <v>0</v>
      </c>
      <c r="P468">
        <f t="shared" ca="1" si="48"/>
        <v>0</v>
      </c>
      <c r="Q468">
        <f t="shared" ca="1" si="48"/>
        <v>0</v>
      </c>
      <c r="R468" s="32">
        <f t="shared" ca="1" si="46"/>
        <v>0</v>
      </c>
      <c r="S468">
        <f t="shared" ca="1" si="46"/>
        <v>0</v>
      </c>
      <c r="T468" s="32">
        <f t="shared" ca="1" si="46"/>
        <v>0</v>
      </c>
      <c r="U468" s="32">
        <f t="shared" ca="1" si="46"/>
        <v>0</v>
      </c>
      <c r="V468">
        <f t="shared" ca="1" si="46"/>
        <v>0</v>
      </c>
      <c r="W468">
        <f t="shared" ca="1" si="46"/>
        <v>0</v>
      </c>
    </row>
    <row r="469" spans="6:23">
      <c r="F469">
        <f t="shared" ca="1" si="47"/>
        <v>0</v>
      </c>
      <c r="G469">
        <f t="shared" ca="1" si="48"/>
        <v>0</v>
      </c>
      <c r="H469">
        <f t="shared" ca="1" si="48"/>
        <v>0</v>
      </c>
      <c r="I469">
        <f t="shared" ca="1" si="48"/>
        <v>0</v>
      </c>
      <c r="J469">
        <f t="shared" ca="1" si="48"/>
        <v>0</v>
      </c>
      <c r="K469">
        <f t="shared" ca="1" si="48"/>
        <v>0</v>
      </c>
      <c r="L469">
        <f t="shared" ca="1" si="48"/>
        <v>0</v>
      </c>
      <c r="M469" s="32">
        <f t="shared" ca="1" si="48"/>
        <v>0</v>
      </c>
      <c r="N469" s="32">
        <f t="shared" ca="1" si="48"/>
        <v>0</v>
      </c>
      <c r="O469" s="32">
        <f t="shared" ca="1" si="48"/>
        <v>0</v>
      </c>
      <c r="P469">
        <f t="shared" ca="1" si="48"/>
        <v>0</v>
      </c>
      <c r="Q469">
        <f t="shared" ca="1" si="48"/>
        <v>0</v>
      </c>
      <c r="R469" s="32">
        <f t="shared" ca="1" si="46"/>
        <v>0</v>
      </c>
      <c r="S469">
        <f t="shared" ca="1" si="46"/>
        <v>0</v>
      </c>
      <c r="T469" s="32">
        <f t="shared" ca="1" si="46"/>
        <v>0</v>
      </c>
      <c r="U469" s="32">
        <f t="shared" ca="1" si="46"/>
        <v>0</v>
      </c>
      <c r="V469">
        <f t="shared" ca="1" si="46"/>
        <v>0</v>
      </c>
      <c r="W469">
        <f t="shared" ca="1" si="46"/>
        <v>0</v>
      </c>
    </row>
    <row r="470" spans="6:23">
      <c r="F470">
        <f t="shared" ca="1" si="47"/>
        <v>0</v>
      </c>
      <c r="G470">
        <f t="shared" ca="1" si="48"/>
        <v>0</v>
      </c>
      <c r="H470">
        <f t="shared" ca="1" si="48"/>
        <v>0</v>
      </c>
      <c r="I470">
        <f t="shared" ca="1" si="48"/>
        <v>0</v>
      </c>
      <c r="J470">
        <f t="shared" ca="1" si="48"/>
        <v>0</v>
      </c>
      <c r="K470">
        <f t="shared" ca="1" si="48"/>
        <v>0</v>
      </c>
      <c r="L470">
        <f t="shared" ca="1" si="48"/>
        <v>0</v>
      </c>
      <c r="M470" s="32">
        <f t="shared" ca="1" si="48"/>
        <v>0</v>
      </c>
      <c r="N470" s="32">
        <f t="shared" ca="1" si="48"/>
        <v>0</v>
      </c>
      <c r="O470" s="32">
        <f t="shared" ca="1" si="48"/>
        <v>0</v>
      </c>
      <c r="P470">
        <f t="shared" ca="1" si="48"/>
        <v>0</v>
      </c>
      <c r="Q470">
        <f t="shared" ca="1" si="48"/>
        <v>0</v>
      </c>
      <c r="R470" s="32">
        <f t="shared" ca="1" si="46"/>
        <v>0</v>
      </c>
      <c r="S470">
        <f t="shared" ca="1" si="46"/>
        <v>0</v>
      </c>
      <c r="T470" s="32">
        <f t="shared" ca="1" si="46"/>
        <v>0</v>
      </c>
      <c r="U470" s="32">
        <f t="shared" ca="1" si="46"/>
        <v>0</v>
      </c>
      <c r="V470">
        <f t="shared" ca="1" si="46"/>
        <v>0</v>
      </c>
      <c r="W470">
        <f t="shared" ca="1" si="46"/>
        <v>0</v>
      </c>
    </row>
    <row r="471" spans="6:23">
      <c r="F471">
        <f t="shared" ca="1" si="47"/>
        <v>0</v>
      </c>
      <c r="G471">
        <f t="shared" ca="1" si="48"/>
        <v>0</v>
      </c>
      <c r="H471">
        <f t="shared" ca="1" si="48"/>
        <v>0</v>
      </c>
      <c r="I471">
        <f t="shared" ca="1" si="48"/>
        <v>0</v>
      </c>
      <c r="J471">
        <f t="shared" ca="1" si="48"/>
        <v>0</v>
      </c>
      <c r="K471">
        <f t="shared" ca="1" si="48"/>
        <v>0</v>
      </c>
      <c r="L471">
        <f t="shared" ca="1" si="48"/>
        <v>0</v>
      </c>
      <c r="M471" s="32">
        <f t="shared" ca="1" si="48"/>
        <v>0</v>
      </c>
      <c r="N471" s="32">
        <f t="shared" ca="1" si="48"/>
        <v>0</v>
      </c>
      <c r="O471" s="32">
        <f t="shared" ca="1" si="48"/>
        <v>0</v>
      </c>
      <c r="P471">
        <f t="shared" ca="1" si="48"/>
        <v>0</v>
      </c>
      <c r="Q471">
        <f t="shared" ca="1" si="48"/>
        <v>0</v>
      </c>
      <c r="R471" s="32">
        <f t="shared" ca="1" si="46"/>
        <v>0</v>
      </c>
      <c r="S471">
        <f t="shared" ca="1" si="46"/>
        <v>0</v>
      </c>
      <c r="T471" s="32">
        <f t="shared" ca="1" si="46"/>
        <v>0</v>
      </c>
      <c r="U471" s="32">
        <f t="shared" ca="1" si="46"/>
        <v>0</v>
      </c>
      <c r="V471">
        <f t="shared" ca="1" si="46"/>
        <v>0</v>
      </c>
      <c r="W471">
        <f t="shared" ca="1" si="46"/>
        <v>0</v>
      </c>
    </row>
    <row r="472" spans="6:23">
      <c r="F472">
        <f t="shared" ca="1" si="47"/>
        <v>0</v>
      </c>
      <c r="G472">
        <f t="shared" ca="1" si="48"/>
        <v>0</v>
      </c>
      <c r="H472">
        <f t="shared" ca="1" si="48"/>
        <v>0</v>
      </c>
      <c r="I472">
        <f t="shared" ca="1" si="48"/>
        <v>0</v>
      </c>
      <c r="J472">
        <f t="shared" ca="1" si="48"/>
        <v>0</v>
      </c>
      <c r="K472">
        <f t="shared" ca="1" si="48"/>
        <v>0</v>
      </c>
      <c r="L472">
        <f t="shared" ca="1" si="48"/>
        <v>0</v>
      </c>
      <c r="M472" s="32">
        <f t="shared" ca="1" si="48"/>
        <v>0</v>
      </c>
      <c r="N472" s="32">
        <f t="shared" ca="1" si="48"/>
        <v>0</v>
      </c>
      <c r="O472" s="32">
        <f t="shared" ca="1" si="48"/>
        <v>0</v>
      </c>
      <c r="P472">
        <f t="shared" ca="1" si="48"/>
        <v>0</v>
      </c>
      <c r="Q472">
        <f t="shared" ca="1" si="48"/>
        <v>0</v>
      </c>
      <c r="R472" s="32">
        <f t="shared" ca="1" si="46"/>
        <v>0</v>
      </c>
      <c r="S472">
        <f t="shared" ca="1" si="46"/>
        <v>0</v>
      </c>
      <c r="T472" s="32">
        <f t="shared" ca="1" si="46"/>
        <v>0</v>
      </c>
      <c r="U472" s="32">
        <f t="shared" ca="1" si="46"/>
        <v>0</v>
      </c>
      <c r="V472">
        <f t="shared" ca="1" si="46"/>
        <v>0</v>
      </c>
      <c r="W472">
        <f t="shared" ca="1" si="46"/>
        <v>0</v>
      </c>
    </row>
    <row r="473" spans="6:23">
      <c r="F473">
        <f t="shared" ca="1" si="47"/>
        <v>0</v>
      </c>
      <c r="G473">
        <f t="shared" ca="1" si="48"/>
        <v>0</v>
      </c>
      <c r="H473">
        <f t="shared" ca="1" si="48"/>
        <v>0</v>
      </c>
      <c r="I473">
        <f t="shared" ca="1" si="48"/>
        <v>0</v>
      </c>
      <c r="J473">
        <f t="shared" ca="1" si="48"/>
        <v>0</v>
      </c>
      <c r="K473">
        <f t="shared" ca="1" si="48"/>
        <v>0</v>
      </c>
      <c r="L473">
        <f t="shared" ca="1" si="48"/>
        <v>0</v>
      </c>
      <c r="M473" s="32">
        <f t="shared" ca="1" si="48"/>
        <v>0</v>
      </c>
      <c r="N473" s="32">
        <f t="shared" ca="1" si="48"/>
        <v>0</v>
      </c>
      <c r="O473" s="32">
        <f t="shared" ca="1" si="48"/>
        <v>0</v>
      </c>
      <c r="P473">
        <f t="shared" ca="1" si="48"/>
        <v>0</v>
      </c>
      <c r="Q473">
        <f t="shared" ca="1" si="48"/>
        <v>0</v>
      </c>
      <c r="R473" s="32">
        <f t="shared" ca="1" si="46"/>
        <v>0</v>
      </c>
      <c r="S473">
        <f t="shared" ca="1" si="46"/>
        <v>0</v>
      </c>
      <c r="T473" s="32">
        <f t="shared" ca="1" si="46"/>
        <v>0</v>
      </c>
      <c r="U473" s="32">
        <f t="shared" ca="1" si="46"/>
        <v>0</v>
      </c>
      <c r="V473">
        <f t="shared" ca="1" si="46"/>
        <v>0</v>
      </c>
      <c r="W473">
        <f t="shared" ca="1" si="46"/>
        <v>0</v>
      </c>
    </row>
    <row r="474" spans="6:23">
      <c r="F474">
        <f t="shared" ca="1" si="47"/>
        <v>0</v>
      </c>
      <c r="G474">
        <f t="shared" ca="1" si="48"/>
        <v>0</v>
      </c>
      <c r="H474">
        <f t="shared" ca="1" si="48"/>
        <v>0</v>
      </c>
      <c r="I474">
        <f t="shared" ca="1" si="48"/>
        <v>0</v>
      </c>
      <c r="J474">
        <f t="shared" ca="1" si="48"/>
        <v>0</v>
      </c>
      <c r="K474">
        <f t="shared" ca="1" si="48"/>
        <v>0</v>
      </c>
      <c r="L474">
        <f t="shared" ca="1" si="48"/>
        <v>0</v>
      </c>
      <c r="M474" s="32">
        <f t="shared" ca="1" si="48"/>
        <v>0</v>
      </c>
      <c r="N474" s="32">
        <f t="shared" ca="1" si="48"/>
        <v>0</v>
      </c>
      <c r="O474" s="32">
        <f t="shared" ca="1" si="48"/>
        <v>0</v>
      </c>
      <c r="P474">
        <f t="shared" ca="1" si="48"/>
        <v>0</v>
      </c>
      <c r="Q474">
        <f t="shared" ca="1" si="48"/>
        <v>0</v>
      </c>
      <c r="R474" s="32">
        <f t="shared" ca="1" si="46"/>
        <v>0</v>
      </c>
      <c r="S474">
        <f t="shared" ca="1" si="46"/>
        <v>0</v>
      </c>
      <c r="T474" s="32">
        <f t="shared" ca="1" si="46"/>
        <v>0</v>
      </c>
      <c r="U474" s="32">
        <f t="shared" ca="1" si="46"/>
        <v>0</v>
      </c>
      <c r="V474">
        <f t="shared" ca="1" si="46"/>
        <v>0</v>
      </c>
      <c r="W474">
        <f t="shared" ca="1" si="46"/>
        <v>0</v>
      </c>
    </row>
    <row r="475" spans="6:23">
      <c r="F475">
        <f t="shared" ca="1" si="47"/>
        <v>0</v>
      </c>
      <c r="G475">
        <f t="shared" ca="1" si="48"/>
        <v>0</v>
      </c>
      <c r="H475">
        <f t="shared" ca="1" si="48"/>
        <v>0</v>
      </c>
      <c r="I475">
        <f t="shared" ca="1" si="48"/>
        <v>0</v>
      </c>
      <c r="J475">
        <f t="shared" ca="1" si="48"/>
        <v>0</v>
      </c>
      <c r="K475">
        <f t="shared" ca="1" si="48"/>
        <v>0</v>
      </c>
      <c r="L475">
        <f t="shared" ca="1" si="48"/>
        <v>0</v>
      </c>
      <c r="M475" s="32">
        <f t="shared" ca="1" si="48"/>
        <v>0</v>
      </c>
      <c r="N475" s="32">
        <f t="shared" ca="1" si="48"/>
        <v>0</v>
      </c>
      <c r="O475" s="32">
        <f t="shared" ca="1" si="48"/>
        <v>0</v>
      </c>
      <c r="P475">
        <f t="shared" ca="1" si="48"/>
        <v>0</v>
      </c>
      <c r="Q475">
        <f t="shared" ca="1" si="48"/>
        <v>0</v>
      </c>
      <c r="R475" s="32">
        <f t="shared" ca="1" si="46"/>
        <v>0</v>
      </c>
      <c r="S475">
        <f t="shared" ca="1" si="46"/>
        <v>0</v>
      </c>
      <c r="T475" s="32">
        <f t="shared" ca="1" si="46"/>
        <v>0</v>
      </c>
      <c r="U475" s="32">
        <f t="shared" ca="1" si="46"/>
        <v>0</v>
      </c>
      <c r="V475">
        <f t="shared" ca="1" si="46"/>
        <v>0</v>
      </c>
      <c r="W475">
        <f t="shared" ca="1" si="46"/>
        <v>0</v>
      </c>
    </row>
    <row r="476" spans="6:23">
      <c r="F476">
        <f t="shared" ca="1" si="47"/>
        <v>0</v>
      </c>
      <c r="G476">
        <f t="shared" ref="G476:Q497" ca="1" si="49">OFFSET($A$1,$D$4+COLUMN()-$D$6+$D$2*(ROW()-$D$8),0)</f>
        <v>0</v>
      </c>
      <c r="H476">
        <f t="shared" ca="1" si="49"/>
        <v>0</v>
      </c>
      <c r="I476">
        <f t="shared" ca="1" si="49"/>
        <v>0</v>
      </c>
      <c r="J476">
        <f t="shared" ca="1" si="49"/>
        <v>0</v>
      </c>
      <c r="K476">
        <f t="shared" ca="1" si="49"/>
        <v>0</v>
      </c>
      <c r="L476">
        <f t="shared" ca="1" si="49"/>
        <v>0</v>
      </c>
      <c r="M476" s="32">
        <f t="shared" ca="1" si="49"/>
        <v>0</v>
      </c>
      <c r="N476" s="32">
        <f t="shared" ca="1" si="49"/>
        <v>0</v>
      </c>
      <c r="O476" s="32">
        <f t="shared" ca="1" si="49"/>
        <v>0</v>
      </c>
      <c r="P476">
        <f t="shared" ca="1" si="49"/>
        <v>0</v>
      </c>
      <c r="Q476">
        <f t="shared" ca="1" si="49"/>
        <v>0</v>
      </c>
      <c r="R476" s="32">
        <f t="shared" ca="1" si="46"/>
        <v>0</v>
      </c>
      <c r="S476">
        <f t="shared" ca="1" si="46"/>
        <v>0</v>
      </c>
      <c r="T476" s="32">
        <f t="shared" ca="1" si="46"/>
        <v>0</v>
      </c>
      <c r="U476" s="32">
        <f t="shared" ca="1" si="46"/>
        <v>0</v>
      </c>
      <c r="V476">
        <f t="shared" ca="1" si="46"/>
        <v>0</v>
      </c>
      <c r="W476">
        <f t="shared" ca="1" si="46"/>
        <v>0</v>
      </c>
    </row>
    <row r="477" spans="6:23">
      <c r="F477">
        <f t="shared" ca="1" si="47"/>
        <v>0</v>
      </c>
      <c r="G477">
        <f t="shared" ca="1" si="49"/>
        <v>0</v>
      </c>
      <c r="H477">
        <f t="shared" ca="1" si="49"/>
        <v>0</v>
      </c>
      <c r="I477">
        <f t="shared" ca="1" si="49"/>
        <v>0</v>
      </c>
      <c r="J477">
        <f t="shared" ca="1" si="49"/>
        <v>0</v>
      </c>
      <c r="K477">
        <f t="shared" ca="1" si="49"/>
        <v>0</v>
      </c>
      <c r="L477">
        <f t="shared" ca="1" si="49"/>
        <v>0</v>
      </c>
      <c r="M477" s="32">
        <f t="shared" ca="1" si="49"/>
        <v>0</v>
      </c>
      <c r="N477" s="32">
        <f t="shared" ca="1" si="49"/>
        <v>0</v>
      </c>
      <c r="O477" s="32">
        <f t="shared" ca="1" si="49"/>
        <v>0</v>
      </c>
      <c r="P477">
        <f t="shared" ca="1" si="49"/>
        <v>0</v>
      </c>
      <c r="Q477">
        <f t="shared" ca="1" si="49"/>
        <v>0</v>
      </c>
      <c r="R477" s="32">
        <f t="shared" ca="1" si="46"/>
        <v>0</v>
      </c>
      <c r="S477">
        <f t="shared" ca="1" si="46"/>
        <v>0</v>
      </c>
      <c r="T477" s="32">
        <f t="shared" ca="1" si="46"/>
        <v>0</v>
      </c>
      <c r="U477" s="32">
        <f t="shared" ca="1" si="46"/>
        <v>0</v>
      </c>
      <c r="V477">
        <f t="shared" ca="1" si="46"/>
        <v>0</v>
      </c>
      <c r="W477">
        <f t="shared" ca="1" si="46"/>
        <v>0</v>
      </c>
    </row>
    <row r="478" spans="6:23">
      <c r="F478">
        <f t="shared" ca="1" si="47"/>
        <v>0</v>
      </c>
      <c r="G478">
        <f t="shared" ca="1" si="49"/>
        <v>0</v>
      </c>
      <c r="H478">
        <f t="shared" ca="1" si="49"/>
        <v>0</v>
      </c>
      <c r="I478">
        <f t="shared" ca="1" si="49"/>
        <v>0</v>
      </c>
      <c r="J478">
        <f t="shared" ca="1" si="49"/>
        <v>0</v>
      </c>
      <c r="K478">
        <f t="shared" ca="1" si="49"/>
        <v>0</v>
      </c>
      <c r="L478">
        <f t="shared" ca="1" si="49"/>
        <v>0</v>
      </c>
      <c r="M478" s="32">
        <f t="shared" ca="1" si="49"/>
        <v>0</v>
      </c>
      <c r="N478" s="32">
        <f t="shared" ca="1" si="49"/>
        <v>0</v>
      </c>
      <c r="O478" s="32">
        <f t="shared" ca="1" si="49"/>
        <v>0</v>
      </c>
      <c r="P478">
        <f t="shared" ca="1" si="49"/>
        <v>0</v>
      </c>
      <c r="Q478">
        <f t="shared" ca="1" si="49"/>
        <v>0</v>
      </c>
      <c r="R478" s="32">
        <f t="shared" ca="1" si="46"/>
        <v>0</v>
      </c>
      <c r="S478">
        <f t="shared" ca="1" si="46"/>
        <v>0</v>
      </c>
      <c r="T478" s="32">
        <f t="shared" ca="1" si="46"/>
        <v>0</v>
      </c>
      <c r="U478" s="32">
        <f t="shared" ca="1" si="46"/>
        <v>0</v>
      </c>
      <c r="V478">
        <f t="shared" ca="1" si="46"/>
        <v>0</v>
      </c>
      <c r="W478">
        <f t="shared" ca="1" si="46"/>
        <v>0</v>
      </c>
    </row>
    <row r="479" spans="6:23">
      <c r="F479">
        <f t="shared" ca="1" si="47"/>
        <v>0</v>
      </c>
      <c r="G479">
        <f t="shared" ca="1" si="49"/>
        <v>0</v>
      </c>
      <c r="H479">
        <f t="shared" ca="1" si="49"/>
        <v>0</v>
      </c>
      <c r="I479">
        <f t="shared" ca="1" si="49"/>
        <v>0</v>
      </c>
      <c r="J479">
        <f t="shared" ca="1" si="49"/>
        <v>0</v>
      </c>
      <c r="K479">
        <f t="shared" ca="1" si="49"/>
        <v>0</v>
      </c>
      <c r="L479">
        <f t="shared" ca="1" si="49"/>
        <v>0</v>
      </c>
      <c r="M479" s="32">
        <f t="shared" ca="1" si="49"/>
        <v>0</v>
      </c>
      <c r="N479" s="32">
        <f t="shared" ca="1" si="49"/>
        <v>0</v>
      </c>
      <c r="O479" s="32">
        <f t="shared" ca="1" si="49"/>
        <v>0</v>
      </c>
      <c r="P479">
        <f t="shared" ca="1" si="49"/>
        <v>0</v>
      </c>
      <c r="Q479">
        <f t="shared" ca="1" si="49"/>
        <v>0</v>
      </c>
      <c r="R479" s="32">
        <f t="shared" ca="1" si="46"/>
        <v>0</v>
      </c>
      <c r="S479">
        <f t="shared" ca="1" si="46"/>
        <v>0</v>
      </c>
      <c r="T479" s="32">
        <f t="shared" ca="1" si="46"/>
        <v>0</v>
      </c>
      <c r="U479" s="32">
        <f t="shared" ca="1" si="46"/>
        <v>0</v>
      </c>
      <c r="V479">
        <f t="shared" ca="1" si="46"/>
        <v>0</v>
      </c>
      <c r="W479">
        <f t="shared" ca="1" si="46"/>
        <v>0</v>
      </c>
    </row>
    <row r="480" spans="6:23">
      <c r="F480">
        <f t="shared" ca="1" si="47"/>
        <v>0</v>
      </c>
      <c r="G480">
        <f t="shared" ca="1" si="49"/>
        <v>0</v>
      </c>
      <c r="H480">
        <f t="shared" ca="1" si="49"/>
        <v>0</v>
      </c>
      <c r="I480">
        <f t="shared" ca="1" si="49"/>
        <v>0</v>
      </c>
      <c r="J480">
        <f t="shared" ca="1" si="49"/>
        <v>0</v>
      </c>
      <c r="K480">
        <f t="shared" ca="1" si="49"/>
        <v>0</v>
      </c>
      <c r="L480">
        <f t="shared" ca="1" si="49"/>
        <v>0</v>
      </c>
      <c r="M480" s="32">
        <f t="shared" ca="1" si="49"/>
        <v>0</v>
      </c>
      <c r="N480" s="32">
        <f t="shared" ca="1" si="49"/>
        <v>0</v>
      </c>
      <c r="O480" s="32">
        <f t="shared" ca="1" si="49"/>
        <v>0</v>
      </c>
      <c r="P480">
        <f t="shared" ca="1" si="49"/>
        <v>0</v>
      </c>
      <c r="Q480">
        <f t="shared" ca="1" si="49"/>
        <v>0</v>
      </c>
      <c r="R480" s="32">
        <f t="shared" ca="1" si="46"/>
        <v>0</v>
      </c>
      <c r="S480">
        <f t="shared" ca="1" si="46"/>
        <v>0</v>
      </c>
      <c r="T480" s="32">
        <f t="shared" ca="1" si="46"/>
        <v>0</v>
      </c>
      <c r="U480" s="32">
        <f t="shared" ca="1" si="46"/>
        <v>0</v>
      </c>
      <c r="V480">
        <f t="shared" ca="1" si="46"/>
        <v>0</v>
      </c>
      <c r="W480">
        <f t="shared" ca="1" si="46"/>
        <v>0</v>
      </c>
    </row>
    <row r="481" spans="6:23">
      <c r="F481">
        <f t="shared" ca="1" si="47"/>
        <v>0</v>
      </c>
      <c r="G481">
        <f t="shared" ca="1" si="49"/>
        <v>0</v>
      </c>
      <c r="H481">
        <f t="shared" ca="1" si="49"/>
        <v>0</v>
      </c>
      <c r="I481">
        <f t="shared" ca="1" si="49"/>
        <v>0</v>
      </c>
      <c r="J481">
        <f t="shared" ca="1" si="49"/>
        <v>0</v>
      </c>
      <c r="K481">
        <f t="shared" ca="1" si="49"/>
        <v>0</v>
      </c>
      <c r="L481">
        <f t="shared" ca="1" si="49"/>
        <v>0</v>
      </c>
      <c r="M481" s="32">
        <f t="shared" ca="1" si="49"/>
        <v>0</v>
      </c>
      <c r="N481" s="32">
        <f t="shared" ca="1" si="49"/>
        <v>0</v>
      </c>
      <c r="O481" s="32">
        <f t="shared" ca="1" si="49"/>
        <v>0</v>
      </c>
      <c r="P481">
        <f t="shared" ca="1" si="49"/>
        <v>0</v>
      </c>
      <c r="Q481">
        <f t="shared" ca="1" si="49"/>
        <v>0</v>
      </c>
      <c r="R481" s="32">
        <f t="shared" ca="1" si="46"/>
        <v>0</v>
      </c>
      <c r="S481">
        <f t="shared" ca="1" si="46"/>
        <v>0</v>
      </c>
      <c r="T481" s="32">
        <f t="shared" ca="1" si="46"/>
        <v>0</v>
      </c>
      <c r="U481" s="32">
        <f t="shared" ca="1" si="46"/>
        <v>0</v>
      </c>
      <c r="V481">
        <f t="shared" ca="1" si="46"/>
        <v>0</v>
      </c>
      <c r="W481">
        <f t="shared" ca="1" si="46"/>
        <v>0</v>
      </c>
    </row>
    <row r="482" spans="6:23">
      <c r="F482">
        <f t="shared" ca="1" si="47"/>
        <v>0</v>
      </c>
      <c r="G482">
        <f t="shared" ca="1" si="49"/>
        <v>0</v>
      </c>
      <c r="H482">
        <f t="shared" ca="1" si="49"/>
        <v>0</v>
      </c>
      <c r="I482">
        <f t="shared" ca="1" si="49"/>
        <v>0</v>
      </c>
      <c r="J482">
        <f t="shared" ca="1" si="49"/>
        <v>0</v>
      </c>
      <c r="K482">
        <f t="shared" ca="1" si="49"/>
        <v>0</v>
      </c>
      <c r="L482">
        <f t="shared" ca="1" si="49"/>
        <v>0</v>
      </c>
      <c r="M482" s="32">
        <f t="shared" ca="1" si="49"/>
        <v>0</v>
      </c>
      <c r="N482" s="32">
        <f t="shared" ca="1" si="49"/>
        <v>0</v>
      </c>
      <c r="O482" s="32">
        <f t="shared" ca="1" si="49"/>
        <v>0</v>
      </c>
      <c r="P482">
        <f t="shared" ca="1" si="49"/>
        <v>0</v>
      </c>
      <c r="Q482">
        <f t="shared" ca="1" si="49"/>
        <v>0</v>
      </c>
      <c r="R482" s="32">
        <f t="shared" ca="1" si="46"/>
        <v>0</v>
      </c>
      <c r="S482">
        <f t="shared" ca="1" si="46"/>
        <v>0</v>
      </c>
      <c r="T482" s="32">
        <f t="shared" ca="1" si="46"/>
        <v>0</v>
      </c>
      <c r="U482" s="32">
        <f t="shared" ca="1" si="46"/>
        <v>0</v>
      </c>
      <c r="V482">
        <f t="shared" ca="1" si="46"/>
        <v>0</v>
      </c>
      <c r="W482">
        <f t="shared" ca="1" si="46"/>
        <v>0</v>
      </c>
    </row>
    <row r="483" spans="6:23">
      <c r="F483">
        <f t="shared" ca="1" si="47"/>
        <v>0</v>
      </c>
      <c r="G483">
        <f t="shared" ca="1" si="49"/>
        <v>0</v>
      </c>
      <c r="H483">
        <f t="shared" ca="1" si="49"/>
        <v>0</v>
      </c>
      <c r="I483">
        <f t="shared" ca="1" si="49"/>
        <v>0</v>
      </c>
      <c r="J483">
        <f t="shared" ca="1" si="49"/>
        <v>0</v>
      </c>
      <c r="K483">
        <f t="shared" ca="1" si="49"/>
        <v>0</v>
      </c>
      <c r="L483">
        <f t="shared" ca="1" si="49"/>
        <v>0</v>
      </c>
      <c r="M483" s="32">
        <f t="shared" ca="1" si="49"/>
        <v>0</v>
      </c>
      <c r="N483" s="32">
        <f t="shared" ca="1" si="49"/>
        <v>0</v>
      </c>
      <c r="O483" s="32">
        <f t="shared" ca="1" si="49"/>
        <v>0</v>
      </c>
      <c r="P483">
        <f t="shared" ca="1" si="49"/>
        <v>0</v>
      </c>
      <c r="Q483">
        <f t="shared" ca="1" si="49"/>
        <v>0</v>
      </c>
      <c r="R483" s="32">
        <f t="shared" ca="1" si="46"/>
        <v>0</v>
      </c>
      <c r="S483">
        <f t="shared" ca="1" si="46"/>
        <v>0</v>
      </c>
      <c r="T483" s="32">
        <f t="shared" ca="1" si="46"/>
        <v>0</v>
      </c>
      <c r="U483" s="32">
        <f t="shared" ca="1" si="46"/>
        <v>0</v>
      </c>
      <c r="V483">
        <f t="shared" ca="1" si="46"/>
        <v>0</v>
      </c>
      <c r="W483">
        <f t="shared" ca="1" si="46"/>
        <v>0</v>
      </c>
    </row>
    <row r="484" spans="6:23">
      <c r="F484">
        <f t="shared" ca="1" si="47"/>
        <v>0</v>
      </c>
      <c r="G484">
        <f t="shared" ca="1" si="49"/>
        <v>0</v>
      </c>
      <c r="H484">
        <f t="shared" ca="1" si="49"/>
        <v>0</v>
      </c>
      <c r="I484">
        <f t="shared" ca="1" si="49"/>
        <v>0</v>
      </c>
      <c r="J484">
        <f t="shared" ca="1" si="49"/>
        <v>0</v>
      </c>
      <c r="K484">
        <f t="shared" ca="1" si="49"/>
        <v>0</v>
      </c>
      <c r="L484">
        <f t="shared" ca="1" si="49"/>
        <v>0</v>
      </c>
      <c r="M484" s="32">
        <f t="shared" ca="1" si="49"/>
        <v>0</v>
      </c>
      <c r="N484" s="32">
        <f t="shared" ca="1" si="49"/>
        <v>0</v>
      </c>
      <c r="O484" s="32">
        <f t="shared" ca="1" si="49"/>
        <v>0</v>
      </c>
      <c r="P484">
        <f t="shared" ca="1" si="49"/>
        <v>0</v>
      </c>
      <c r="Q484">
        <f t="shared" ca="1" si="49"/>
        <v>0</v>
      </c>
      <c r="R484" s="32">
        <f t="shared" ca="1" si="46"/>
        <v>0</v>
      </c>
      <c r="S484">
        <f t="shared" ca="1" si="46"/>
        <v>0</v>
      </c>
      <c r="T484" s="32">
        <f t="shared" ca="1" si="46"/>
        <v>0</v>
      </c>
      <c r="U484" s="32">
        <f t="shared" ca="1" si="46"/>
        <v>0</v>
      </c>
      <c r="V484">
        <f t="shared" ca="1" si="46"/>
        <v>0</v>
      </c>
      <c r="W484">
        <f t="shared" ca="1" si="46"/>
        <v>0</v>
      </c>
    </row>
    <row r="485" spans="6:23">
      <c r="F485">
        <f t="shared" ca="1" si="47"/>
        <v>0</v>
      </c>
      <c r="G485">
        <f t="shared" ca="1" si="49"/>
        <v>0</v>
      </c>
      <c r="H485">
        <f t="shared" ca="1" si="49"/>
        <v>0</v>
      </c>
      <c r="I485">
        <f t="shared" ca="1" si="49"/>
        <v>0</v>
      </c>
      <c r="J485">
        <f t="shared" ca="1" si="49"/>
        <v>0</v>
      </c>
      <c r="K485">
        <f t="shared" ca="1" si="49"/>
        <v>0</v>
      </c>
      <c r="L485">
        <f t="shared" ca="1" si="49"/>
        <v>0</v>
      </c>
      <c r="M485" s="32">
        <f t="shared" ca="1" si="49"/>
        <v>0</v>
      </c>
      <c r="N485" s="32">
        <f t="shared" ca="1" si="49"/>
        <v>0</v>
      </c>
      <c r="O485" s="32">
        <f t="shared" ca="1" si="49"/>
        <v>0</v>
      </c>
      <c r="P485">
        <f t="shared" ca="1" si="49"/>
        <v>0</v>
      </c>
      <c r="Q485">
        <f t="shared" ca="1" si="49"/>
        <v>0</v>
      </c>
      <c r="R485" s="32">
        <f t="shared" ca="1" si="46"/>
        <v>0</v>
      </c>
      <c r="S485">
        <f t="shared" ca="1" si="46"/>
        <v>0</v>
      </c>
      <c r="T485" s="32">
        <f t="shared" ca="1" si="46"/>
        <v>0</v>
      </c>
      <c r="U485" s="32">
        <f t="shared" ca="1" si="46"/>
        <v>0</v>
      </c>
      <c r="V485">
        <f t="shared" ca="1" si="46"/>
        <v>0</v>
      </c>
      <c r="W485">
        <f t="shared" ca="1" si="46"/>
        <v>0</v>
      </c>
    </row>
    <row r="486" spans="6:23">
      <c r="F486">
        <f t="shared" ca="1" si="47"/>
        <v>0</v>
      </c>
      <c r="G486">
        <f t="shared" ca="1" si="49"/>
        <v>0</v>
      </c>
      <c r="H486">
        <f t="shared" ca="1" si="49"/>
        <v>0</v>
      </c>
      <c r="I486">
        <f t="shared" ca="1" si="49"/>
        <v>0</v>
      </c>
      <c r="J486">
        <f t="shared" ca="1" si="49"/>
        <v>0</v>
      </c>
      <c r="K486">
        <f t="shared" ca="1" si="49"/>
        <v>0</v>
      </c>
      <c r="L486">
        <f t="shared" ca="1" si="49"/>
        <v>0</v>
      </c>
      <c r="M486" s="32">
        <f t="shared" ca="1" si="49"/>
        <v>0</v>
      </c>
      <c r="N486" s="32">
        <f t="shared" ca="1" si="49"/>
        <v>0</v>
      </c>
      <c r="O486" s="32">
        <f t="shared" ca="1" si="49"/>
        <v>0</v>
      </c>
      <c r="P486">
        <f t="shared" ca="1" si="49"/>
        <v>0</v>
      </c>
      <c r="Q486">
        <f t="shared" ca="1" si="49"/>
        <v>0</v>
      </c>
      <c r="R486" s="32">
        <f t="shared" ca="1" si="46"/>
        <v>0</v>
      </c>
      <c r="S486">
        <f t="shared" ca="1" si="46"/>
        <v>0</v>
      </c>
      <c r="T486" s="32">
        <f t="shared" ca="1" si="46"/>
        <v>0</v>
      </c>
      <c r="U486" s="32">
        <f t="shared" ca="1" si="46"/>
        <v>0</v>
      </c>
      <c r="V486">
        <f t="shared" ca="1" si="46"/>
        <v>0</v>
      </c>
      <c r="W486">
        <f t="shared" ca="1" si="46"/>
        <v>0</v>
      </c>
    </row>
    <row r="487" spans="6:23">
      <c r="F487">
        <f t="shared" ca="1" si="47"/>
        <v>0</v>
      </c>
      <c r="G487">
        <f t="shared" ca="1" si="49"/>
        <v>0</v>
      </c>
      <c r="H487">
        <f t="shared" ca="1" si="49"/>
        <v>0</v>
      </c>
      <c r="I487">
        <f t="shared" ca="1" si="49"/>
        <v>0</v>
      </c>
      <c r="J487">
        <f t="shared" ca="1" si="49"/>
        <v>0</v>
      </c>
      <c r="K487">
        <f t="shared" ca="1" si="49"/>
        <v>0</v>
      </c>
      <c r="L487">
        <f t="shared" ca="1" si="49"/>
        <v>0</v>
      </c>
      <c r="M487" s="32">
        <f t="shared" ca="1" si="49"/>
        <v>0</v>
      </c>
      <c r="N487" s="32">
        <f t="shared" ca="1" si="49"/>
        <v>0</v>
      </c>
      <c r="O487" s="32">
        <f t="shared" ca="1" si="49"/>
        <v>0</v>
      </c>
      <c r="P487">
        <f t="shared" ca="1" si="49"/>
        <v>0</v>
      </c>
      <c r="Q487">
        <f t="shared" ca="1" si="49"/>
        <v>0</v>
      </c>
      <c r="R487" s="32">
        <f t="shared" ca="1" si="46"/>
        <v>0</v>
      </c>
      <c r="S487">
        <f t="shared" ca="1" si="46"/>
        <v>0</v>
      </c>
      <c r="T487" s="32">
        <f t="shared" ca="1" si="46"/>
        <v>0</v>
      </c>
      <c r="U487" s="32">
        <f t="shared" ca="1" si="46"/>
        <v>0</v>
      </c>
      <c r="V487">
        <f t="shared" ca="1" si="46"/>
        <v>0</v>
      </c>
      <c r="W487">
        <f t="shared" ca="1" si="46"/>
        <v>0</v>
      </c>
    </row>
    <row r="488" spans="6:23">
      <c r="F488">
        <f t="shared" ca="1" si="47"/>
        <v>0</v>
      </c>
      <c r="G488">
        <f t="shared" ca="1" si="49"/>
        <v>0</v>
      </c>
      <c r="H488">
        <f t="shared" ca="1" si="49"/>
        <v>0</v>
      </c>
      <c r="I488">
        <f t="shared" ca="1" si="49"/>
        <v>0</v>
      </c>
      <c r="J488">
        <f t="shared" ca="1" si="49"/>
        <v>0</v>
      </c>
      <c r="K488">
        <f t="shared" ca="1" si="49"/>
        <v>0</v>
      </c>
      <c r="L488">
        <f t="shared" ca="1" si="49"/>
        <v>0</v>
      </c>
      <c r="M488" s="32">
        <f t="shared" ca="1" si="49"/>
        <v>0</v>
      </c>
      <c r="N488" s="32">
        <f t="shared" ca="1" si="49"/>
        <v>0</v>
      </c>
      <c r="O488" s="32">
        <f t="shared" ca="1" si="49"/>
        <v>0</v>
      </c>
      <c r="P488">
        <f t="shared" ca="1" si="49"/>
        <v>0</v>
      </c>
      <c r="Q488">
        <f t="shared" ca="1" si="49"/>
        <v>0</v>
      </c>
      <c r="R488" s="32">
        <f t="shared" ca="1" si="46"/>
        <v>0</v>
      </c>
      <c r="S488">
        <f t="shared" ca="1" si="46"/>
        <v>0</v>
      </c>
      <c r="T488" s="32">
        <f t="shared" ca="1" si="46"/>
        <v>0</v>
      </c>
      <c r="U488" s="32">
        <f t="shared" ca="1" si="46"/>
        <v>0</v>
      </c>
      <c r="V488">
        <f t="shared" ca="1" si="46"/>
        <v>0</v>
      </c>
      <c r="W488">
        <f t="shared" ca="1" si="46"/>
        <v>0</v>
      </c>
    </row>
    <row r="489" spans="6:23">
      <c r="F489">
        <f t="shared" ca="1" si="47"/>
        <v>0</v>
      </c>
      <c r="G489">
        <f t="shared" ca="1" si="49"/>
        <v>0</v>
      </c>
      <c r="H489">
        <f t="shared" ca="1" si="49"/>
        <v>0</v>
      </c>
      <c r="I489">
        <f t="shared" ca="1" si="49"/>
        <v>0</v>
      </c>
      <c r="J489">
        <f t="shared" ca="1" si="49"/>
        <v>0</v>
      </c>
      <c r="K489">
        <f t="shared" ca="1" si="49"/>
        <v>0</v>
      </c>
      <c r="L489">
        <f t="shared" ca="1" si="49"/>
        <v>0</v>
      </c>
      <c r="M489" s="32">
        <f t="shared" ca="1" si="49"/>
        <v>0</v>
      </c>
      <c r="N489" s="32">
        <f t="shared" ca="1" si="49"/>
        <v>0</v>
      </c>
      <c r="O489" s="32">
        <f t="shared" ca="1" si="49"/>
        <v>0</v>
      </c>
      <c r="P489">
        <f t="shared" ca="1" si="49"/>
        <v>0</v>
      </c>
      <c r="Q489">
        <f t="shared" ca="1" si="49"/>
        <v>0</v>
      </c>
      <c r="R489" s="32">
        <f t="shared" ca="1" si="46"/>
        <v>0</v>
      </c>
      <c r="S489">
        <f t="shared" ca="1" si="46"/>
        <v>0</v>
      </c>
      <c r="T489" s="32">
        <f t="shared" ca="1" si="46"/>
        <v>0</v>
      </c>
      <c r="U489" s="32">
        <f t="shared" ca="1" si="46"/>
        <v>0</v>
      </c>
      <c r="V489">
        <f t="shared" ca="1" si="46"/>
        <v>0</v>
      </c>
      <c r="W489">
        <f t="shared" ca="1" si="46"/>
        <v>0</v>
      </c>
    </row>
    <row r="490" spans="6:23">
      <c r="F490">
        <f t="shared" ca="1" si="47"/>
        <v>0</v>
      </c>
      <c r="G490">
        <f t="shared" ca="1" si="49"/>
        <v>0</v>
      </c>
      <c r="H490">
        <f t="shared" ca="1" si="49"/>
        <v>0</v>
      </c>
      <c r="I490">
        <f t="shared" ca="1" si="49"/>
        <v>0</v>
      </c>
      <c r="J490">
        <f t="shared" ca="1" si="49"/>
        <v>0</v>
      </c>
      <c r="K490">
        <f t="shared" ca="1" si="49"/>
        <v>0</v>
      </c>
      <c r="L490">
        <f t="shared" ca="1" si="49"/>
        <v>0</v>
      </c>
      <c r="M490" s="32">
        <f t="shared" ca="1" si="49"/>
        <v>0</v>
      </c>
      <c r="N490" s="32">
        <f t="shared" ca="1" si="49"/>
        <v>0</v>
      </c>
      <c r="O490" s="32">
        <f t="shared" ca="1" si="49"/>
        <v>0</v>
      </c>
      <c r="P490">
        <f t="shared" ca="1" si="49"/>
        <v>0</v>
      </c>
      <c r="Q490">
        <f t="shared" ca="1" si="49"/>
        <v>0</v>
      </c>
      <c r="R490" s="32">
        <f t="shared" ca="1" si="46"/>
        <v>0</v>
      </c>
      <c r="S490">
        <f t="shared" ca="1" si="46"/>
        <v>0</v>
      </c>
      <c r="T490" s="32">
        <f t="shared" ca="1" si="46"/>
        <v>0</v>
      </c>
      <c r="U490" s="32">
        <f t="shared" ca="1" si="46"/>
        <v>0</v>
      </c>
      <c r="V490">
        <f t="shared" ca="1" si="46"/>
        <v>0</v>
      </c>
      <c r="W490">
        <f t="shared" ca="1" si="46"/>
        <v>0</v>
      </c>
    </row>
    <row r="491" spans="6:23">
      <c r="F491">
        <f t="shared" ca="1" si="47"/>
        <v>0</v>
      </c>
      <c r="G491">
        <f t="shared" ca="1" si="49"/>
        <v>0</v>
      </c>
      <c r="H491">
        <f t="shared" ca="1" si="49"/>
        <v>0</v>
      </c>
      <c r="I491">
        <f t="shared" ca="1" si="49"/>
        <v>0</v>
      </c>
      <c r="J491">
        <f t="shared" ca="1" si="49"/>
        <v>0</v>
      </c>
      <c r="K491">
        <f t="shared" ca="1" si="49"/>
        <v>0</v>
      </c>
      <c r="L491">
        <f t="shared" ca="1" si="49"/>
        <v>0</v>
      </c>
      <c r="M491" s="32">
        <f t="shared" ca="1" si="49"/>
        <v>0</v>
      </c>
      <c r="N491" s="32">
        <f t="shared" ca="1" si="49"/>
        <v>0</v>
      </c>
      <c r="O491" s="32">
        <f t="shared" ca="1" si="49"/>
        <v>0</v>
      </c>
      <c r="P491">
        <f t="shared" ca="1" si="49"/>
        <v>0</v>
      </c>
      <c r="Q491">
        <f t="shared" ca="1" si="49"/>
        <v>0</v>
      </c>
      <c r="R491" s="32">
        <f t="shared" ca="1" si="46"/>
        <v>0</v>
      </c>
      <c r="S491">
        <f t="shared" ca="1" si="46"/>
        <v>0</v>
      </c>
      <c r="T491" s="32">
        <f t="shared" ca="1" si="46"/>
        <v>0</v>
      </c>
      <c r="U491" s="32">
        <f t="shared" ca="1" si="46"/>
        <v>0</v>
      </c>
      <c r="V491">
        <f t="shared" ca="1" si="46"/>
        <v>0</v>
      </c>
      <c r="W491">
        <f t="shared" ca="1" si="46"/>
        <v>0</v>
      </c>
    </row>
    <row r="492" spans="6:23">
      <c r="F492">
        <f t="shared" ca="1" si="47"/>
        <v>0</v>
      </c>
      <c r="G492">
        <f t="shared" ca="1" si="49"/>
        <v>0</v>
      </c>
      <c r="H492">
        <f t="shared" ca="1" si="49"/>
        <v>0</v>
      </c>
      <c r="I492">
        <f t="shared" ca="1" si="49"/>
        <v>0</v>
      </c>
      <c r="J492">
        <f t="shared" ca="1" si="49"/>
        <v>0</v>
      </c>
      <c r="K492">
        <f t="shared" ca="1" si="49"/>
        <v>0</v>
      </c>
      <c r="L492">
        <f t="shared" ca="1" si="49"/>
        <v>0</v>
      </c>
      <c r="M492" s="32">
        <f t="shared" ca="1" si="49"/>
        <v>0</v>
      </c>
      <c r="N492" s="32">
        <f t="shared" ca="1" si="49"/>
        <v>0</v>
      </c>
      <c r="O492" s="32">
        <f t="shared" ca="1" si="49"/>
        <v>0</v>
      </c>
      <c r="P492">
        <f t="shared" ca="1" si="49"/>
        <v>0</v>
      </c>
      <c r="Q492">
        <f t="shared" ca="1" si="49"/>
        <v>0</v>
      </c>
      <c r="R492" s="32">
        <f t="shared" ca="1" si="46"/>
        <v>0</v>
      </c>
      <c r="S492">
        <f t="shared" ca="1" si="46"/>
        <v>0</v>
      </c>
      <c r="T492" s="32">
        <f t="shared" ca="1" si="46"/>
        <v>0</v>
      </c>
      <c r="U492" s="32">
        <f t="shared" ca="1" si="46"/>
        <v>0</v>
      </c>
      <c r="V492">
        <f t="shared" ca="1" si="46"/>
        <v>0</v>
      </c>
      <c r="W492">
        <f t="shared" ca="1" si="46"/>
        <v>0</v>
      </c>
    </row>
    <row r="493" spans="6:23">
      <c r="F493">
        <f t="shared" ca="1" si="47"/>
        <v>0</v>
      </c>
      <c r="G493">
        <f t="shared" ca="1" si="49"/>
        <v>0</v>
      </c>
      <c r="H493">
        <f t="shared" ca="1" si="49"/>
        <v>0</v>
      </c>
      <c r="I493">
        <f t="shared" ca="1" si="49"/>
        <v>0</v>
      </c>
      <c r="J493">
        <f t="shared" ca="1" si="49"/>
        <v>0</v>
      </c>
      <c r="K493">
        <f t="shared" ca="1" si="49"/>
        <v>0</v>
      </c>
      <c r="L493">
        <f t="shared" ca="1" si="49"/>
        <v>0</v>
      </c>
      <c r="M493" s="32">
        <f t="shared" ca="1" si="49"/>
        <v>0</v>
      </c>
      <c r="N493" s="32">
        <f t="shared" ca="1" si="49"/>
        <v>0</v>
      </c>
      <c r="O493" s="32">
        <f t="shared" ca="1" si="49"/>
        <v>0</v>
      </c>
      <c r="P493">
        <f t="shared" ca="1" si="49"/>
        <v>0</v>
      </c>
      <c r="Q493">
        <f t="shared" ca="1" si="49"/>
        <v>0</v>
      </c>
      <c r="R493" s="32">
        <f t="shared" ca="1" si="46"/>
        <v>0</v>
      </c>
      <c r="S493">
        <f t="shared" ca="1" si="46"/>
        <v>0</v>
      </c>
      <c r="T493" s="32">
        <f t="shared" ca="1" si="46"/>
        <v>0</v>
      </c>
      <c r="U493" s="32">
        <f t="shared" ca="1" si="46"/>
        <v>0</v>
      </c>
      <c r="V493">
        <f t="shared" ca="1" si="46"/>
        <v>0</v>
      </c>
      <c r="W493">
        <f t="shared" ca="1" si="46"/>
        <v>0</v>
      </c>
    </row>
    <row r="494" spans="6:23">
      <c r="F494">
        <f t="shared" ca="1" si="47"/>
        <v>0</v>
      </c>
      <c r="G494">
        <f t="shared" ca="1" si="49"/>
        <v>0</v>
      </c>
      <c r="H494">
        <f t="shared" ca="1" si="49"/>
        <v>0</v>
      </c>
      <c r="I494">
        <f t="shared" ca="1" si="49"/>
        <v>0</v>
      </c>
      <c r="J494">
        <f t="shared" ca="1" si="49"/>
        <v>0</v>
      </c>
      <c r="K494">
        <f t="shared" ca="1" si="49"/>
        <v>0</v>
      </c>
      <c r="L494">
        <f t="shared" ca="1" si="49"/>
        <v>0</v>
      </c>
      <c r="M494" s="32">
        <f t="shared" ca="1" si="49"/>
        <v>0</v>
      </c>
      <c r="N494" s="32">
        <f t="shared" ca="1" si="49"/>
        <v>0</v>
      </c>
      <c r="O494" s="32">
        <f t="shared" ca="1" si="49"/>
        <v>0</v>
      </c>
      <c r="P494">
        <f t="shared" ca="1" si="49"/>
        <v>0</v>
      </c>
      <c r="Q494">
        <f t="shared" ca="1" si="49"/>
        <v>0</v>
      </c>
      <c r="R494" s="32">
        <f t="shared" ca="1" si="46"/>
        <v>0</v>
      </c>
      <c r="S494">
        <f t="shared" ca="1" si="46"/>
        <v>0</v>
      </c>
      <c r="T494" s="32">
        <f t="shared" ca="1" si="46"/>
        <v>0</v>
      </c>
      <c r="U494" s="32">
        <f t="shared" ca="1" si="46"/>
        <v>0</v>
      </c>
      <c r="V494">
        <f t="shared" ca="1" si="46"/>
        <v>0</v>
      </c>
      <c r="W494">
        <f t="shared" ca="1" si="46"/>
        <v>0</v>
      </c>
    </row>
    <row r="495" spans="6:23">
      <c r="F495">
        <f t="shared" ca="1" si="47"/>
        <v>0</v>
      </c>
      <c r="G495">
        <f t="shared" ca="1" si="49"/>
        <v>0</v>
      </c>
      <c r="H495">
        <f t="shared" ca="1" si="49"/>
        <v>0</v>
      </c>
      <c r="I495">
        <f t="shared" ca="1" si="49"/>
        <v>0</v>
      </c>
      <c r="J495">
        <f t="shared" ca="1" si="49"/>
        <v>0</v>
      </c>
      <c r="K495">
        <f t="shared" ca="1" si="49"/>
        <v>0</v>
      </c>
      <c r="L495">
        <f t="shared" ca="1" si="49"/>
        <v>0</v>
      </c>
      <c r="M495" s="32">
        <f t="shared" ca="1" si="49"/>
        <v>0</v>
      </c>
      <c r="N495" s="32">
        <f t="shared" ca="1" si="49"/>
        <v>0</v>
      </c>
      <c r="O495" s="32">
        <f t="shared" ca="1" si="49"/>
        <v>0</v>
      </c>
      <c r="P495">
        <f t="shared" ca="1" si="49"/>
        <v>0</v>
      </c>
      <c r="Q495">
        <f t="shared" ca="1" si="49"/>
        <v>0</v>
      </c>
      <c r="R495" s="32">
        <f t="shared" ca="1" si="46"/>
        <v>0</v>
      </c>
      <c r="S495">
        <f t="shared" ca="1" si="46"/>
        <v>0</v>
      </c>
      <c r="T495" s="32">
        <f t="shared" ca="1" si="46"/>
        <v>0</v>
      </c>
      <c r="U495" s="32">
        <f t="shared" ca="1" si="46"/>
        <v>0</v>
      </c>
      <c r="V495">
        <f t="shared" ca="1" si="46"/>
        <v>0</v>
      </c>
      <c r="W495">
        <f t="shared" ca="1" si="46"/>
        <v>0</v>
      </c>
    </row>
    <row r="496" spans="6:23">
      <c r="F496">
        <f t="shared" ca="1" si="47"/>
        <v>0</v>
      </c>
      <c r="G496">
        <f t="shared" ca="1" si="49"/>
        <v>0</v>
      </c>
      <c r="H496">
        <f t="shared" ca="1" si="49"/>
        <v>0</v>
      </c>
      <c r="I496">
        <f t="shared" ca="1" si="49"/>
        <v>0</v>
      </c>
      <c r="J496">
        <f t="shared" ca="1" si="49"/>
        <v>0</v>
      </c>
      <c r="K496">
        <f t="shared" ca="1" si="49"/>
        <v>0</v>
      </c>
      <c r="L496">
        <f t="shared" ca="1" si="49"/>
        <v>0</v>
      </c>
      <c r="M496" s="32">
        <f t="shared" ca="1" si="49"/>
        <v>0</v>
      </c>
      <c r="N496" s="32">
        <f t="shared" ca="1" si="49"/>
        <v>0</v>
      </c>
      <c r="O496" s="32">
        <f t="shared" ca="1" si="49"/>
        <v>0</v>
      </c>
      <c r="P496">
        <f t="shared" ca="1" si="49"/>
        <v>0</v>
      </c>
      <c r="Q496">
        <f t="shared" ca="1" si="49"/>
        <v>0</v>
      </c>
      <c r="R496" s="32">
        <f t="shared" ca="1" si="46"/>
        <v>0</v>
      </c>
      <c r="S496">
        <f t="shared" ca="1" si="46"/>
        <v>0</v>
      </c>
      <c r="T496" s="32">
        <f t="shared" ca="1" si="46"/>
        <v>0</v>
      </c>
      <c r="U496" s="32">
        <f t="shared" ca="1" si="46"/>
        <v>0</v>
      </c>
      <c r="V496">
        <f t="shared" ca="1" si="46"/>
        <v>0</v>
      </c>
      <c r="W496">
        <f t="shared" ca="1" si="46"/>
        <v>0</v>
      </c>
    </row>
    <row r="497" spans="6:23">
      <c r="F497">
        <f t="shared" ca="1" si="47"/>
        <v>0</v>
      </c>
      <c r="G497">
        <f t="shared" ca="1" si="49"/>
        <v>0</v>
      </c>
      <c r="H497">
        <f t="shared" ca="1" si="49"/>
        <v>0</v>
      </c>
      <c r="I497">
        <f t="shared" ref="G497:V500" ca="1" si="50">OFFSET($A$1,$D$4+COLUMN()-$D$6+$D$2*(ROW()-$D$8),0)</f>
        <v>0</v>
      </c>
      <c r="J497">
        <f t="shared" ca="1" si="50"/>
        <v>0</v>
      </c>
      <c r="K497">
        <f t="shared" ca="1" si="50"/>
        <v>0</v>
      </c>
      <c r="L497">
        <f t="shared" ca="1" si="50"/>
        <v>0</v>
      </c>
      <c r="M497" s="32">
        <f t="shared" ca="1" si="50"/>
        <v>0</v>
      </c>
      <c r="N497" s="32">
        <f t="shared" ca="1" si="50"/>
        <v>0</v>
      </c>
      <c r="O497" s="32">
        <f t="shared" ca="1" si="50"/>
        <v>0</v>
      </c>
      <c r="P497">
        <f t="shared" ca="1" si="50"/>
        <v>0</v>
      </c>
      <c r="Q497">
        <f t="shared" ca="1" si="49"/>
        <v>0</v>
      </c>
      <c r="R497" s="32">
        <f t="shared" ca="1" si="46"/>
        <v>0</v>
      </c>
      <c r="S497">
        <f t="shared" ca="1" si="46"/>
        <v>0</v>
      </c>
      <c r="T497" s="32">
        <f t="shared" ca="1" si="46"/>
        <v>0</v>
      </c>
      <c r="U497" s="32">
        <f t="shared" ca="1" si="46"/>
        <v>0</v>
      </c>
      <c r="V497">
        <f t="shared" ca="1" si="46"/>
        <v>0</v>
      </c>
      <c r="W497">
        <f t="shared" ref="W497:W500" ca="1" si="51">OFFSET($A$1,$D$4+COLUMN()-$D$6+$D$2*(ROW()-$D$8),0)</f>
        <v>0</v>
      </c>
    </row>
    <row r="498" spans="6:23">
      <c r="F498">
        <f t="shared" ca="1" si="47"/>
        <v>0</v>
      </c>
      <c r="G498">
        <f t="shared" ca="1" si="50"/>
        <v>0</v>
      </c>
      <c r="H498">
        <f t="shared" ca="1" si="50"/>
        <v>0</v>
      </c>
      <c r="I498">
        <f t="shared" ca="1" si="50"/>
        <v>0</v>
      </c>
      <c r="J498">
        <f t="shared" ca="1" si="50"/>
        <v>0</v>
      </c>
      <c r="K498">
        <f t="shared" ca="1" si="50"/>
        <v>0</v>
      </c>
      <c r="L498">
        <f t="shared" ca="1" si="50"/>
        <v>0</v>
      </c>
      <c r="M498" s="32">
        <f t="shared" ca="1" si="50"/>
        <v>0</v>
      </c>
      <c r="N498" s="32">
        <f t="shared" ca="1" si="50"/>
        <v>0</v>
      </c>
      <c r="O498" s="32">
        <f t="shared" ca="1" si="50"/>
        <v>0</v>
      </c>
      <c r="P498">
        <f t="shared" ca="1" si="50"/>
        <v>0</v>
      </c>
      <c r="Q498">
        <f t="shared" ca="1" si="50"/>
        <v>0</v>
      </c>
      <c r="R498" s="32">
        <f t="shared" ca="1" si="50"/>
        <v>0</v>
      </c>
      <c r="S498">
        <f t="shared" ca="1" si="50"/>
        <v>0</v>
      </c>
      <c r="T498" s="32">
        <f t="shared" ca="1" si="50"/>
        <v>0</v>
      </c>
      <c r="U498" s="32">
        <f t="shared" ca="1" si="50"/>
        <v>0</v>
      </c>
      <c r="V498">
        <f t="shared" ca="1" si="50"/>
        <v>0</v>
      </c>
      <c r="W498">
        <f t="shared" ca="1" si="51"/>
        <v>0</v>
      </c>
    </row>
    <row r="499" spans="6:23">
      <c r="F499">
        <f t="shared" ca="1" si="47"/>
        <v>0</v>
      </c>
      <c r="G499">
        <f t="shared" ca="1" si="50"/>
        <v>0</v>
      </c>
      <c r="H499">
        <f t="shared" ca="1" si="50"/>
        <v>0</v>
      </c>
      <c r="I499">
        <f t="shared" ca="1" si="50"/>
        <v>0</v>
      </c>
      <c r="J499">
        <f t="shared" ca="1" si="50"/>
        <v>0</v>
      </c>
      <c r="K499">
        <f t="shared" ca="1" si="50"/>
        <v>0</v>
      </c>
      <c r="L499">
        <f t="shared" ca="1" si="50"/>
        <v>0</v>
      </c>
      <c r="M499" s="32">
        <f t="shared" ca="1" si="50"/>
        <v>0</v>
      </c>
      <c r="N499" s="32">
        <f t="shared" ca="1" si="50"/>
        <v>0</v>
      </c>
      <c r="O499" s="32">
        <f t="shared" ca="1" si="50"/>
        <v>0</v>
      </c>
      <c r="P499">
        <f t="shared" ca="1" si="50"/>
        <v>0</v>
      </c>
      <c r="Q499">
        <f t="shared" ca="1" si="50"/>
        <v>0</v>
      </c>
      <c r="R499" s="32">
        <f t="shared" ca="1" si="50"/>
        <v>0</v>
      </c>
      <c r="S499">
        <f t="shared" ca="1" si="50"/>
        <v>0</v>
      </c>
      <c r="T499" s="32">
        <f t="shared" ca="1" si="50"/>
        <v>0</v>
      </c>
      <c r="U499" s="32">
        <f t="shared" ca="1" si="50"/>
        <v>0</v>
      </c>
      <c r="V499">
        <f t="shared" ca="1" si="50"/>
        <v>0</v>
      </c>
      <c r="W499">
        <f t="shared" ca="1" si="51"/>
        <v>0</v>
      </c>
    </row>
    <row r="500" spans="6:23">
      <c r="F500">
        <f t="shared" ca="1" si="47"/>
        <v>0</v>
      </c>
      <c r="G500">
        <f t="shared" ca="1" si="50"/>
        <v>0</v>
      </c>
      <c r="H500">
        <f t="shared" ca="1" si="50"/>
        <v>0</v>
      </c>
      <c r="I500">
        <f t="shared" ca="1" si="50"/>
        <v>0</v>
      </c>
      <c r="J500">
        <f t="shared" ca="1" si="50"/>
        <v>0</v>
      </c>
      <c r="K500">
        <f t="shared" ca="1" si="50"/>
        <v>0</v>
      </c>
      <c r="L500">
        <f t="shared" ca="1" si="50"/>
        <v>0</v>
      </c>
      <c r="M500" s="32">
        <f t="shared" ca="1" si="50"/>
        <v>0</v>
      </c>
      <c r="N500" s="32">
        <f t="shared" ca="1" si="50"/>
        <v>0</v>
      </c>
      <c r="O500" s="32">
        <f t="shared" ca="1" si="50"/>
        <v>0</v>
      </c>
      <c r="P500">
        <f t="shared" ca="1" si="50"/>
        <v>0</v>
      </c>
      <c r="Q500">
        <f t="shared" ca="1" si="50"/>
        <v>0</v>
      </c>
      <c r="R500" s="32">
        <f t="shared" ca="1" si="50"/>
        <v>0</v>
      </c>
      <c r="S500">
        <f t="shared" ca="1" si="50"/>
        <v>0</v>
      </c>
      <c r="T500" s="32">
        <f t="shared" ca="1" si="50"/>
        <v>0</v>
      </c>
      <c r="U500" s="32">
        <f t="shared" ca="1" si="50"/>
        <v>0</v>
      </c>
      <c r="V500">
        <f t="shared" ca="1" si="50"/>
        <v>0</v>
      </c>
      <c r="W500">
        <f t="shared" ca="1" si="51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AJ500"/>
  <sheetViews>
    <sheetView tabSelected="1" topLeftCell="T1" workbookViewId="0">
      <selection activeCell="AE13" sqref="AE13"/>
    </sheetView>
  </sheetViews>
  <sheetFormatPr defaultRowHeight="13.5"/>
  <cols>
    <col min="2" max="2" width="14.75" customWidth="1"/>
    <col min="3" max="3" width="6.25" bestFit="1" customWidth="1"/>
    <col min="4" max="4" width="4.75" customWidth="1"/>
    <col min="6" max="6" width="5.375" customWidth="1"/>
    <col min="7" max="7" width="5" customWidth="1"/>
    <col min="8" max="8" width="5.25" bestFit="1" customWidth="1"/>
    <col min="9" max="9" width="9.5" style="32" bestFit="1" customWidth="1"/>
    <col min="10" max="11" width="10.5" style="32" bestFit="1" customWidth="1"/>
    <col min="12" max="12" width="5.25" bestFit="1" customWidth="1"/>
    <col min="13" max="16" width="6.5" style="93" bestFit="1" customWidth="1"/>
    <col min="17" max="18" width="7.125" style="93" customWidth="1"/>
    <col min="19" max="19" width="4.5" style="93" customWidth="1"/>
    <col min="20" max="20" width="7.75" style="94" customWidth="1"/>
    <col min="21" max="21" width="8.625" style="113" customWidth="1"/>
    <col min="22" max="23" width="6.625" style="113" customWidth="1"/>
    <col min="24" max="24" width="12.75" style="93" bestFit="1" customWidth="1"/>
    <col min="25" max="25" width="3.25" style="93" customWidth="1"/>
    <col min="26" max="27" width="3" style="93" customWidth="1"/>
    <col min="28" max="28" width="5.375" style="93" customWidth="1"/>
    <col min="29" max="30" width="8" style="93" customWidth="1"/>
    <col min="31" max="31" width="9.5" style="95" bestFit="1" customWidth="1"/>
    <col min="32" max="32" width="10.25" style="32" customWidth="1"/>
    <col min="34" max="35" width="10.5" style="32" bestFit="1" customWidth="1"/>
    <col min="36" max="36" width="10.5" style="32" customWidth="1"/>
  </cols>
  <sheetData>
    <row r="1" spans="1:36" s="52" customFormat="1" ht="67.5" customHeight="1">
      <c r="A1" s="52" t="str">
        <f>项目进度计划!$A1</f>
        <v>任务编号</v>
      </c>
      <c r="B1" s="52" t="str">
        <f>项目进度计划!$B1</f>
        <v>阶段/迭代</v>
      </c>
      <c r="C1" s="52" t="str">
        <f>项目进度计划!$D1</f>
        <v>模块</v>
      </c>
      <c r="D1" s="52" t="str">
        <f>项目进度计划!$E1</f>
        <v>任务来源</v>
      </c>
      <c r="E1" s="52" t="str">
        <f>项目进度计划!$C1</f>
        <v>任务</v>
      </c>
      <c r="F1" s="52" t="str">
        <f>项目进度计划!$F1</f>
        <v>责任人</v>
      </c>
      <c r="G1" s="52" t="str">
        <f>项目进度计划!$H1</f>
        <v>预计工作量</v>
      </c>
      <c r="H1" s="52" t="str">
        <f>项目进度计划!$G1</f>
        <v>状态</v>
      </c>
      <c r="I1" s="56" t="str">
        <f>项目进度计划!$I1</f>
        <v>计划开始</v>
      </c>
      <c r="J1" s="56" t="str">
        <f>项目进度计划!$L1</f>
        <v>实际开始</v>
      </c>
      <c r="K1" s="56" t="str">
        <f>项目进度计划!$M1</f>
        <v>实际完成</v>
      </c>
      <c r="L1" s="52" t="str">
        <f>项目进度计划!$N1</f>
        <v>进度</v>
      </c>
      <c r="M1" s="90" t="s">
        <v>353</v>
      </c>
      <c r="N1" s="90" t="s">
        <v>432</v>
      </c>
      <c r="O1" s="90" t="s">
        <v>354</v>
      </c>
      <c r="P1" s="90" t="s">
        <v>355</v>
      </c>
      <c r="Q1" s="90" t="s">
        <v>400</v>
      </c>
      <c r="R1" s="90" t="s">
        <v>669</v>
      </c>
      <c r="S1" s="90" t="s">
        <v>431</v>
      </c>
      <c r="T1" s="91" t="s">
        <v>511</v>
      </c>
      <c r="U1" s="112" t="s">
        <v>515</v>
      </c>
      <c r="V1" s="112" t="s">
        <v>510</v>
      </c>
      <c r="W1" s="112" t="s">
        <v>633</v>
      </c>
      <c r="X1" s="90" t="s">
        <v>371</v>
      </c>
      <c r="Y1" s="90" t="s">
        <v>372</v>
      </c>
      <c r="Z1" s="90" t="s">
        <v>373</v>
      </c>
      <c r="AA1" s="90" t="s">
        <v>585</v>
      </c>
      <c r="AB1" s="90" t="s">
        <v>590</v>
      </c>
      <c r="AC1" s="90" t="s">
        <v>591</v>
      </c>
      <c r="AD1" s="90" t="s">
        <v>592</v>
      </c>
      <c r="AE1" s="92" t="s">
        <v>397</v>
      </c>
      <c r="AF1" s="56" t="s">
        <v>442</v>
      </c>
      <c r="AG1" s="52" t="s">
        <v>516</v>
      </c>
      <c r="AH1" s="56" t="s">
        <v>545</v>
      </c>
      <c r="AI1" s="56" t="s">
        <v>546</v>
      </c>
      <c r="AJ1" s="56" t="s">
        <v>563</v>
      </c>
    </row>
    <row r="2" spans="1:36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 t="str">
        <f ca="1">IF('临-间接'!I2="(空白)","",'临-间接'!I2)</f>
        <v>模块1</v>
      </c>
      <c r="D2" t="str">
        <f ca="1">IF('临-间接'!J2="(空白)","",'临-间接'!J2)</f>
        <v/>
      </c>
      <c r="E2" t="str">
        <f ca="1">IF('临-间接'!H2="(空白)","",'临-间接'!H2)</f>
        <v>总经理需求访谈</v>
      </c>
      <c r="F2" t="str">
        <f ca="1">IF('临-间接'!K2="(空白)","",'临-间接'!K2)</f>
        <v>张三</v>
      </c>
      <c r="G2">
        <f ca="1">IF('临-间接'!L2="(空白)",0,'临-间接'!L2)</f>
        <v>8</v>
      </c>
      <c r="H2" t="str">
        <f ca="1">IF(OR('临-间接'!Q2=0,'临-间接'!Q2="(空白)"),"",'临-间接'!Q2)</f>
        <v>正常</v>
      </c>
      <c r="I2" s="32">
        <f ca="1">IF(OR('临-间接'!M2=0,'临-间接'!M2="(空白)"),"",'临-间接'!M2)</f>
        <v>41306</v>
      </c>
      <c r="J2" s="32">
        <f ca="1">IF(OR('临-间接'!N2=0,'临-间接'!N2="(空白)"),"",'临-间接'!N2)</f>
        <v>41277</v>
      </c>
      <c r="K2" s="32">
        <f ca="1">IF(OR('临-间接'!O2=0,'临-间接'!O2="(空白)"),"",'临-间接'!O2)</f>
        <v>41283</v>
      </c>
      <c r="L2">
        <f ca="1">IF('临-间接'!P2="(空白)",0,'临-间接'!P2)</f>
        <v>0.6</v>
      </c>
      <c r="M2" s="93" t="b">
        <f t="shared" ref="M2:M65" ca="1" si="0">AND(LEN(A2)&gt;0,LEN(E2)&gt;3,LEN(F2)&gt;1,G2&gt;0,OR(I2="",I2=0,I2&gt;40000),OR(J2="",J2=0,J2&gt;40000))</f>
        <v>1</v>
      </c>
      <c r="N2" s="93" t="b">
        <f ca="1">AND(M2,OR(H2="",H2=0,LEN(H2)=0,H2="正常"))</f>
        <v>1</v>
      </c>
      <c r="O2" s="93" t="b">
        <f ca="1">AND(J2&lt;&gt;"",J2&gt;40000)</f>
        <v>1</v>
      </c>
      <c r="P2" s="93" t="b">
        <f ca="1">AND(K2&lt;&gt;"",J2&lt;&gt;"",K2&gt;=J2)</f>
        <v>1</v>
      </c>
      <c r="Q2" s="93" t="b">
        <f ca="1">AND(M2,I2="",O2)</f>
        <v>0</v>
      </c>
      <c r="R2" s="93" t="str">
        <f ca="1">IF(E2&lt;&gt;"",IF(OR(H2="正常",H2=""),IF(J2&lt;&gt;"",IF(K2&lt;&gt;"","完成","执行"),"未开始"),H2),"")</f>
        <v>完成</v>
      </c>
      <c r="S2" s="93">
        <f ca="1">IF(AND(M2,O2,NOT(P2)),NETWORKDAYS(J2,AF2,项目参数!$B$2:$B$200),0)</f>
        <v>0</v>
      </c>
      <c r="T2" s="94">
        <f t="shared" ref="T2" ca="1" si="1">IF(L2&gt;0,S2/L2,0)</f>
        <v>0</v>
      </c>
      <c r="U2" s="113">
        <f ca="1">IF(AND(M2,O2),AG2+S2,0)</f>
        <v>48</v>
      </c>
      <c r="V2" s="113">
        <f ca="1">IF(AND(N2,P2),G2,0)</f>
        <v>8</v>
      </c>
      <c r="W2" s="113">
        <f ca="1">IF(M2,G2*L2,"")</f>
        <v>4.8</v>
      </c>
      <c r="X2" s="93">
        <f ca="1">IF(AND(N2,O2),G2/U2,0)</f>
        <v>0.16666666666666666</v>
      </c>
      <c r="Y2" s="93">
        <f t="shared" ref="Y2" ca="1" si="2">IF(AND(M2,O2),MONTH(IF(P2,K2,J2)),0)</f>
        <v>1</v>
      </c>
      <c r="Z2" s="93">
        <f ca="1">IF(AND(M2,O2,J2&gt;项目信息!$C$18),INT((IF(P2,K2,J2)-项目信息!$C$18)/30)+1,0)</f>
        <v>1</v>
      </c>
      <c r="AA2" s="93">
        <f ca="1">IF(M2,WEEKNUM(IF(K2&lt;&gt;"",K2,IF(J2&lt;&gt;"",J2,I2)-项目信息!$C$18)+1),"")</f>
        <v>2</v>
      </c>
      <c r="AB2" s="93">
        <f ca="1">IF($M2,IF('临-间接'!W2=0,"",'临-间接'!W2),"")</f>
        <v>600</v>
      </c>
      <c r="AC2" s="93">
        <f ca="1">IF($M2,$AB2*U2/项目参数!$J$29,"")</f>
        <v>3600</v>
      </c>
      <c r="AD2" s="93">
        <f ca="1">IF($M2,$AB2*V2/项目参数!$J$29,"")</f>
        <v>600</v>
      </c>
      <c r="AE2" s="95">
        <f ca="1">IF(OR('临-间接'!R2=0,'临-间接'!R2="(空白)"),"",'临-间接'!R2)</f>
        <v>41306</v>
      </c>
      <c r="AF2" s="32">
        <f ca="1">IF(O2,IF(K2&lt;&gt;"", K2, IF(OR(H2="暂停",H2="取消"), IFERROR(WORKDAY.INTL($J2,$L2*$G2,1,项目参数!$B$2:$B$200),WORKDAY($J2,$L2*$G2,1)),TODAY())),"")</f>
        <v>41283</v>
      </c>
      <c r="AG2">
        <f ca="1">IF(AND(M2,O2),IF(OR('临-间接'!S2="",'临-间接'!S2="(空白)"),0,'临-间接'!S2),0)</f>
        <v>48</v>
      </c>
      <c r="AH2" s="32">
        <f ca="1">IF($M2,IF('临-间接'!T2=0,"",'临-间接'!T2),"")</f>
        <v>41309</v>
      </c>
      <c r="AI2" s="32">
        <f ca="1">IF($M2,IF('临-间接'!U2=0,"",'临-间接'!U2),"")</f>
        <v>41330</v>
      </c>
      <c r="AJ2" s="32">
        <f ca="1">IF(M2,IF(Q2,J2,I2),"")</f>
        <v>41306</v>
      </c>
    </row>
    <row r="3" spans="1:36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 t="str">
        <f ca="1">IF('临-间接'!I3="(空白)","",'临-间接'!I3)</f>
        <v>模块1</v>
      </c>
      <c r="D3" t="str">
        <f ca="1">IF('临-间接'!J3="(空白)","",'临-间接'!J3)</f>
        <v/>
      </c>
      <c r="E3" t="str">
        <f ca="1">IF('临-间接'!H3="(空白)","",'临-间接'!H3)</f>
        <v>配置构建服务器</v>
      </c>
      <c r="F3" t="str">
        <f ca="1">IF('临-间接'!K3="(空白)","",'临-间接'!K3)</f>
        <v>李四</v>
      </c>
      <c r="G3">
        <f ca="1">IF('临-间接'!L3="(空白)",0,'临-间接'!L3)</f>
        <v>1</v>
      </c>
      <c r="H3" t="str">
        <f ca="1">IF(OR('临-间接'!Q3=0,'临-间接'!Q3="(空白)"),"",'临-间接'!Q3)</f>
        <v/>
      </c>
      <c r="I3" s="32">
        <f ca="1">IF(OR('临-间接'!M3=0,'临-间接'!M3="(空白)"),"",'临-间接'!M3)</f>
        <v>41307</v>
      </c>
      <c r="J3" s="32">
        <f ca="1">IF(OR('临-间接'!N3=0,'临-间接'!N3="(空白)"),"",'临-间接'!N3)</f>
        <v>41289</v>
      </c>
      <c r="K3" s="32">
        <f ca="1">IF(OR('临-间接'!O3=0,'临-间接'!O3="(空白)"),"",'临-间接'!O3)</f>
        <v>41294</v>
      </c>
      <c r="L3">
        <f ca="1">IF('临-间接'!P3="(空白)",0,'临-间接'!P3)</f>
        <v>1</v>
      </c>
      <c r="M3" s="93" t="b">
        <f t="shared" ca="1" si="0"/>
        <v>1</v>
      </c>
      <c r="N3" s="93" t="b">
        <f t="shared" ref="N3:N66" ca="1" si="3">AND(M3,OR(H3="",H3=0,LEN(H3)=0,H3="正常"))</f>
        <v>1</v>
      </c>
      <c r="O3" s="93" t="b">
        <f t="shared" ref="O3:O66" ca="1" si="4">AND(J3&lt;&gt;"",J3&gt;40000)</f>
        <v>1</v>
      </c>
      <c r="P3" s="93" t="b">
        <f t="shared" ref="P3:P66" ca="1" si="5">AND(K3&lt;&gt;"",J3&lt;&gt;"",K3&gt;=J3)</f>
        <v>1</v>
      </c>
      <c r="Q3" s="93" t="b">
        <f t="shared" ref="Q3:Q66" ca="1" si="6">AND(M3,I3="",O3)</f>
        <v>0</v>
      </c>
      <c r="R3" s="93" t="str">
        <f t="shared" ref="R3:R66" ca="1" si="7">IF(E3&lt;&gt;"",IF(OR(H3="正常",H3=""),IF(J3&lt;&gt;"",IF(K3&lt;&gt;"","完成","执行"),"未开始"),H3),"")</f>
        <v>完成</v>
      </c>
      <c r="S3" s="93">
        <f ca="1">IF(AND(M3,O3,NOT(P3)),NETWORKDAYS(J3,AF3,项目参数!$B$2:$B$200),0)</f>
        <v>0</v>
      </c>
      <c r="T3" s="94">
        <f t="shared" ref="T3:T66" ca="1" si="8">IF(L3&gt;0,S3/L3,0)</f>
        <v>0</v>
      </c>
      <c r="U3" s="113">
        <f t="shared" ref="U3:U66" ca="1" si="9">IF(AND(M3,O3),AG3+S3,0)</f>
        <v>40</v>
      </c>
      <c r="V3" s="113">
        <f t="shared" ref="V3:V66" ca="1" si="10">IF(AND(N3,P3),G3,0)</f>
        <v>1</v>
      </c>
      <c r="W3" s="113">
        <f t="shared" ref="W3:W66" ca="1" si="11">IF(M3,G3*L3,"")</f>
        <v>1</v>
      </c>
      <c r="X3" s="93">
        <f t="shared" ref="X3:X66" ca="1" si="12">IF(AND(N3,O3),G3/U3,0)</f>
        <v>2.5000000000000001E-2</v>
      </c>
      <c r="Y3" s="93">
        <f t="shared" ref="Y3:Y66" ca="1" si="13">IF(AND(M3,O3),MONTH(IF(P3,K3,J3)),0)</f>
        <v>1</v>
      </c>
      <c r="Z3" s="93">
        <f ca="1">IF(AND(M3,O3,J3&gt;项目信息!$C$18),INT((IF(P3,K3,J3)-项目信息!$C$18)/30)+1,0)</f>
        <v>1</v>
      </c>
      <c r="AA3" s="93">
        <f ca="1">IF(M3,WEEKNUM(IF(K3&lt;&gt;"",K3,IF(J3&lt;&gt;"",J3,I3)-项目信息!$C$18)+1),"")</f>
        <v>4</v>
      </c>
      <c r="AB3" s="93">
        <f ca="1">IF($M3,IF('临-间接'!W3=0,"",'临-间接'!W3),"")</f>
        <v>600</v>
      </c>
      <c r="AC3" s="93">
        <f ca="1">IF($M3,$AB3*U3/项目参数!$J$29,"")</f>
        <v>3000</v>
      </c>
      <c r="AD3" s="93">
        <f ca="1">IF($M3,$AB3*V3/项目参数!$J$29,"")</f>
        <v>75</v>
      </c>
      <c r="AE3" s="95">
        <f ca="1">IF(OR('临-间接'!R3=0,'临-间接'!R3="(空白)"),"",'临-间接'!R3)</f>
        <v>41307</v>
      </c>
      <c r="AF3" s="32">
        <f ca="1">IF(O3,IF(K3&lt;&gt;"", K3, IF(OR(H3="暂停",H3="取消"), IFERROR(WORKDAY.INTL($J3,$L3*$G3,1,项目参数!$B$2:$B$200),WORKDAY($J3,$L3*$G3,1)),TODAY())),"")</f>
        <v>41294</v>
      </c>
      <c r="AG3">
        <f ca="1">IF(AND(M3,O3),IF(OR('临-间接'!S3="",'临-间接'!S3="(空白)"),0,'临-间接'!S3),0)</f>
        <v>40</v>
      </c>
      <c r="AH3" s="32">
        <f ca="1">IF($M3,IF('临-间接'!T3=0,"",'临-间接'!T3),"")</f>
        <v>41333</v>
      </c>
      <c r="AI3" s="32">
        <f ca="1">IF($M3,IF('临-间接'!U3=0,"",'临-间接'!U3),"")</f>
        <v>41363</v>
      </c>
      <c r="AJ3" s="32">
        <f t="shared" ref="AJ3:AJ66" ca="1" si="14">IF(M3,IF(Q3,J3,I3),"")</f>
        <v>41307</v>
      </c>
    </row>
    <row r="4" spans="1:36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 t="str">
        <f ca="1">IF('临-间接'!I4="(空白)","",'临-间接'!I4)</f>
        <v>模块2</v>
      </c>
      <c r="D4" t="str">
        <f ca="1">IF('临-间接'!J4="(空白)","",'临-间接'!J4)</f>
        <v>REQ-001</v>
      </c>
      <c r="E4" t="str">
        <f ca="1">IF('临-间接'!H4="(空白)","",'临-间接'!H4)</f>
        <v>基本的用户登录</v>
      </c>
      <c r="F4" t="str">
        <f ca="1">IF('临-间接'!K4="(空白)","",'临-间接'!K4)</f>
        <v>王五</v>
      </c>
      <c r="G4">
        <f ca="1">IF('临-间接'!L4="(空白)",0,'临-间接'!L4)</f>
        <v>2</v>
      </c>
      <c r="H4" t="str">
        <f ca="1">IF(OR('临-间接'!Q4=0,'临-间接'!Q4="(空白)"),"",'临-间接'!Q4)</f>
        <v/>
      </c>
      <c r="I4" s="32">
        <f ca="1">IF(OR('临-间接'!M4=0,'临-间接'!M4="(空白)"),"",'临-间接'!M4)</f>
        <v>41308</v>
      </c>
      <c r="J4" s="32">
        <f ca="1">IF(OR('临-间接'!N4=0,'临-间接'!N4="(空白)"),"",'临-间接'!N4)</f>
        <v>41308</v>
      </c>
      <c r="K4" s="32" t="str">
        <f ca="1">IF(OR('临-间接'!O4=0,'临-间接'!O4="(空白)"),"",'临-间接'!O4)</f>
        <v/>
      </c>
      <c r="L4">
        <f ca="1">IF('临-间接'!P4="(空白)",0,'临-间接'!P4)</f>
        <v>0.6</v>
      </c>
      <c r="M4" s="93" t="b">
        <f t="shared" ca="1" si="0"/>
        <v>1</v>
      </c>
      <c r="N4" s="93" t="b">
        <f t="shared" ca="1" si="3"/>
        <v>1</v>
      </c>
      <c r="O4" s="93" t="b">
        <f t="shared" ca="1" si="4"/>
        <v>1</v>
      </c>
      <c r="P4" s="93" t="b">
        <f t="shared" ca="1" si="5"/>
        <v>0</v>
      </c>
      <c r="Q4" s="93" t="b">
        <f t="shared" ca="1" si="6"/>
        <v>0</v>
      </c>
      <c r="R4" s="93" t="str">
        <f t="shared" ca="1" si="7"/>
        <v>执行</v>
      </c>
      <c r="S4" s="93">
        <f ca="1">IF(AND(M4,O4,NOT(P4)),NETWORKDAYS(J4,AF4,项目参数!$B$2:$B$200),0)</f>
        <v>38</v>
      </c>
      <c r="T4" s="94">
        <f t="shared" ca="1" si="8"/>
        <v>63.333333333333336</v>
      </c>
      <c r="U4" s="113">
        <f t="shared" ca="1" si="9"/>
        <v>38</v>
      </c>
      <c r="V4" s="113">
        <f t="shared" ca="1" si="10"/>
        <v>0</v>
      </c>
      <c r="W4" s="113">
        <f t="shared" ca="1" si="11"/>
        <v>1.2</v>
      </c>
      <c r="X4" s="93">
        <f t="shared" ca="1" si="12"/>
        <v>5.2631578947368418E-2</v>
      </c>
      <c r="Y4" s="93">
        <f t="shared" ca="1" si="13"/>
        <v>2</v>
      </c>
      <c r="Z4" s="93">
        <f ca="1">IF(AND(M4,O4,J4&gt;项目信息!$C$18),INT((IF(P4,K4,J4)-项目信息!$C$18)/30)+1,0)</f>
        <v>2</v>
      </c>
      <c r="AA4" s="93">
        <f ca="1">IF(M4,WEEKNUM(IF(K4&lt;&gt;"",K4,IF(J4&lt;&gt;"",J4,I4)-项目信息!$C$18)+1),"")</f>
        <v>5</v>
      </c>
      <c r="AB4" s="93">
        <f ca="1">IF($M4,IF('临-间接'!W4=0,"",'临-间接'!W4),"")</f>
        <v>600</v>
      </c>
      <c r="AC4" s="93">
        <f ca="1">IF($M4,$AB4*U4/项目参数!$J$29,"")</f>
        <v>2850</v>
      </c>
      <c r="AD4" s="93">
        <f ca="1">IF($M4,$AB4*V4/项目参数!$J$29,"")</f>
        <v>0</v>
      </c>
      <c r="AE4" s="95">
        <f ca="1">IF(OR('临-间接'!R4=0,'临-间接'!R4="(空白)"),"",'临-间接'!R4)</f>
        <v>41308</v>
      </c>
      <c r="AF4" s="32">
        <f ca="1">IF(O4,IF(K4&lt;&gt;"", K4, IF(OR(H4="暂停",H4="取消"), IFERROR(WORKDAY.INTL($J4,$L4*$G4,1,项目参数!$B$2:$B$200),WORKDAY($J4,$L4*$G4,1)),TODAY())),"")</f>
        <v>41371</v>
      </c>
      <c r="AG4">
        <f ca="1">IF(AND(M4,O4),IF(OR('临-间接'!S4="",'临-间接'!S4="(空白)"),0,'临-间接'!S4),0)</f>
        <v>0</v>
      </c>
      <c r="AH4" s="32">
        <f ca="1">IF($M4,IF('临-间接'!T4=0,"",'临-间接'!T4),"")</f>
        <v>41365</v>
      </c>
      <c r="AI4" s="32">
        <f ca="1">IF($M4,IF('临-间接'!U4=0,"",'临-间接'!U4),"")</f>
        <v>41379</v>
      </c>
      <c r="AJ4" s="32">
        <f t="shared" ca="1" si="14"/>
        <v>41308</v>
      </c>
    </row>
    <row r="5" spans="1:36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 t="str">
        <f ca="1">IF('临-间接'!I5="(空白)","",'临-间接'!I5)</f>
        <v>模块1</v>
      </c>
      <c r="D5" t="str">
        <f ca="1">IF('临-间接'!J5="(空白)","",'临-间接'!J5)</f>
        <v/>
      </c>
      <c r="E5" t="str">
        <f ca="1">IF('临-间接'!H5="(空白)","",'临-间接'!H5)</f>
        <v>门店经理访谈</v>
      </c>
      <c r="F5" t="str">
        <f ca="1">IF('临-间接'!K5="(空白)","",'临-间接'!K5)</f>
        <v>张三</v>
      </c>
      <c r="G5">
        <f ca="1">IF('临-间接'!L5="(空白)",0,'临-间接'!L5)</f>
        <v>2</v>
      </c>
      <c r="H5" t="str">
        <f ca="1">IF(OR('临-间接'!Q5=0,'临-间接'!Q5="(空白)"),"",'临-间接'!Q5)</f>
        <v/>
      </c>
      <c r="I5" s="32" t="str">
        <f ca="1">IF(OR('临-间接'!M5=0,'临-间接'!M5="(空白)"),"",'临-间接'!M5)</f>
        <v/>
      </c>
      <c r="J5" s="32">
        <f ca="1">IF(OR('临-间接'!N5=0,'临-间接'!N5="(空白)"),"",'临-间接'!N5)</f>
        <v>41309</v>
      </c>
      <c r="K5" s="32">
        <f ca="1">IF(OR('临-间接'!O5=0,'临-间接'!O5="(空白)"),"",'临-间接'!O5)</f>
        <v>41310</v>
      </c>
      <c r="L5">
        <f ca="1">IF('临-间接'!P5="(空白)",0,'临-间接'!P5)</f>
        <v>1</v>
      </c>
      <c r="M5" s="93" t="b">
        <f t="shared" ca="1" si="0"/>
        <v>1</v>
      </c>
      <c r="N5" s="93" t="b">
        <f t="shared" ca="1" si="3"/>
        <v>1</v>
      </c>
      <c r="O5" s="93" t="b">
        <f t="shared" ca="1" si="4"/>
        <v>1</v>
      </c>
      <c r="P5" s="93" t="b">
        <f t="shared" ca="1" si="5"/>
        <v>1</v>
      </c>
      <c r="Q5" s="93" t="b">
        <f t="shared" ca="1" si="6"/>
        <v>1</v>
      </c>
      <c r="R5" s="93" t="str">
        <f t="shared" ca="1" si="7"/>
        <v>完成</v>
      </c>
      <c r="S5" s="93">
        <f ca="1">IF(AND(M5,O5,NOT(P5)),NETWORKDAYS(J5,AF5,项目参数!$B$2:$B$200),0)</f>
        <v>0</v>
      </c>
      <c r="T5" s="94">
        <f t="shared" ca="1" si="8"/>
        <v>0</v>
      </c>
      <c r="U5" s="113">
        <f t="shared" ca="1" si="9"/>
        <v>24</v>
      </c>
      <c r="V5" s="113">
        <f t="shared" ca="1" si="10"/>
        <v>2</v>
      </c>
      <c r="W5" s="113">
        <f t="shared" ca="1" si="11"/>
        <v>2</v>
      </c>
      <c r="X5" s="93">
        <f t="shared" ca="1" si="12"/>
        <v>8.3333333333333329E-2</v>
      </c>
      <c r="Y5" s="93">
        <f t="shared" ca="1" si="13"/>
        <v>2</v>
      </c>
      <c r="Z5" s="93">
        <f ca="1">IF(AND(M5,O5,J5&gt;项目信息!$C$18),INT((IF(P5,K5,J5)-项目信息!$C$18)/30)+1,0)</f>
        <v>2</v>
      </c>
      <c r="AA5" s="93">
        <f ca="1">IF(M5,WEEKNUM(IF(K5&lt;&gt;"",K5,IF(J5&lt;&gt;"",J5,I5)-项目信息!$C$18)+1),"")</f>
        <v>6</v>
      </c>
      <c r="AB5" s="93">
        <f ca="1">IF($M5,IF('临-间接'!W5=0,"",'临-间接'!W5),"")</f>
        <v>600</v>
      </c>
      <c r="AC5" s="93">
        <f ca="1">IF($M5,$AB5*U5/项目参数!$J$29,"")</f>
        <v>1800</v>
      </c>
      <c r="AD5" s="93">
        <f ca="1">IF($M5,$AB5*V5/项目参数!$J$29,"")</f>
        <v>150</v>
      </c>
      <c r="AE5" s="95" t="str">
        <f ca="1">IF(OR('临-间接'!R5=0,'临-间接'!R5="(空白)"),"",'临-间接'!R5)</f>
        <v/>
      </c>
      <c r="AF5" s="32">
        <f ca="1">IF(O5,IF(K5&lt;&gt;"", K5, IF(OR(H5="暂停",H5="取消"), IFERROR(WORKDAY.INTL($J5,$L5*$G5,1,项目参数!$B$2:$B$200),WORKDAY($J5,$L5*$G5,1)),TODAY())),"")</f>
        <v>41310</v>
      </c>
      <c r="AG5">
        <f ca="1">IF(AND(M5,O5),IF(OR('临-间接'!S5="",'临-间接'!S5="(空白)"),0,'临-间接'!S5),0)</f>
        <v>24</v>
      </c>
      <c r="AH5" s="32">
        <f ca="1">IF($M5,IF('临-间接'!T5=0,"",'临-间接'!T5),"")</f>
        <v>41309</v>
      </c>
      <c r="AI5" s="32">
        <f ca="1">IF($M5,IF('临-间接'!U5=0,"",'临-间接'!U5),"")</f>
        <v>41330</v>
      </c>
      <c r="AJ5" s="32">
        <f t="shared" ca="1" si="14"/>
        <v>41309</v>
      </c>
    </row>
    <row r="6" spans="1:36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 t="str">
        <f ca="1">IF('临-间接'!I6="(空白)","",'临-间接'!I6)</f>
        <v>模块1</v>
      </c>
      <c r="D6" t="str">
        <f ca="1">IF('临-间接'!J6="(空白)","",'临-间接'!J6)</f>
        <v/>
      </c>
      <c r="E6" t="str">
        <f ca="1">IF('临-间接'!H6="(空白)","",'临-间接'!H6)</f>
        <v>随机抽样顾客调查</v>
      </c>
      <c r="F6" t="str">
        <f ca="1">IF('临-间接'!K6="(空白)","",'临-间接'!K6)</f>
        <v>张三</v>
      </c>
      <c r="G6">
        <f ca="1">IF('临-间接'!L6="(空白)",0,'临-间接'!L6)</f>
        <v>1</v>
      </c>
      <c r="H6" t="str">
        <f ca="1">IF(OR('临-间接'!Q6=0,'临-间接'!Q6="(空白)"),"",'临-间接'!Q6)</f>
        <v>暂停</v>
      </c>
      <c r="I6" s="32" t="str">
        <f ca="1">IF(OR('临-间接'!M6=0,'临-间接'!M6="(空白)"),"",'临-间接'!M6)</f>
        <v/>
      </c>
      <c r="J6" s="32">
        <f ca="1">IF(OR('临-间接'!N6=0,'临-间接'!N6="(空白)"),"",'临-间接'!N6)</f>
        <v>41310</v>
      </c>
      <c r="K6" s="32">
        <f ca="1">IF(OR('临-间接'!O6=0,'临-间接'!O6="(空白)"),"",'临-间接'!O6)</f>
        <v>41311</v>
      </c>
      <c r="L6">
        <f ca="1">IF('临-间接'!P6="(空白)",0,'临-间接'!P6)</f>
        <v>0.3</v>
      </c>
      <c r="M6" s="93" t="b">
        <f t="shared" ca="1" si="0"/>
        <v>1</v>
      </c>
      <c r="N6" s="93" t="b">
        <f t="shared" ca="1" si="3"/>
        <v>0</v>
      </c>
      <c r="O6" s="93" t="b">
        <f t="shared" ca="1" si="4"/>
        <v>1</v>
      </c>
      <c r="P6" s="93" t="b">
        <f t="shared" ca="1" si="5"/>
        <v>1</v>
      </c>
      <c r="Q6" s="93" t="b">
        <f t="shared" ca="1" si="6"/>
        <v>1</v>
      </c>
      <c r="R6" s="93" t="str">
        <f t="shared" ca="1" si="7"/>
        <v>暂停</v>
      </c>
      <c r="S6" s="93">
        <f ca="1">IF(AND(M6,O6,NOT(P6)),NETWORKDAYS(J6,AF6,项目参数!$B$2:$B$200),0)</f>
        <v>0</v>
      </c>
      <c r="T6" s="94">
        <f t="shared" ca="1" si="8"/>
        <v>0</v>
      </c>
      <c r="U6" s="113">
        <f t="shared" ca="1" si="9"/>
        <v>24</v>
      </c>
      <c r="V6" s="113">
        <f t="shared" ca="1" si="10"/>
        <v>0</v>
      </c>
      <c r="W6" s="113">
        <f t="shared" ca="1" si="11"/>
        <v>0.3</v>
      </c>
      <c r="X6" s="93">
        <f t="shared" ca="1" si="12"/>
        <v>0</v>
      </c>
      <c r="Y6" s="93">
        <f t="shared" ca="1" si="13"/>
        <v>2</v>
      </c>
      <c r="Z6" s="93">
        <f ca="1">IF(AND(M6,O6,J6&gt;项目信息!$C$18),INT((IF(P6,K6,J6)-项目信息!$C$18)/30)+1,0)</f>
        <v>2</v>
      </c>
      <c r="AA6" s="93">
        <f ca="1">IF(M6,WEEKNUM(IF(K6&lt;&gt;"",K6,IF(J6&lt;&gt;"",J6,I6)-项目信息!$C$18)+1),"")</f>
        <v>6</v>
      </c>
      <c r="AB6" s="93">
        <f ca="1">IF($M6,IF('临-间接'!W6=0,"",'临-间接'!W6),"")</f>
        <v>600</v>
      </c>
      <c r="AC6" s="93">
        <f ca="1">IF($M6,$AB6*U6/项目参数!$J$29,"")</f>
        <v>1800</v>
      </c>
      <c r="AD6" s="93">
        <f ca="1">IF($M6,$AB6*V6/项目参数!$J$29,"")</f>
        <v>0</v>
      </c>
      <c r="AE6" s="95" t="str">
        <f ca="1">IF(OR('临-间接'!R6=0,'临-间接'!R6="(空白)"),"",'临-间接'!R6)</f>
        <v/>
      </c>
      <c r="AF6" s="32">
        <f ca="1">IF(O6,IF(K6&lt;&gt;"", K6, IF(OR(H6="暂停",H6="取消"), IFERROR(WORKDAY.INTL($J6,$L6*$G6,1,项目参数!$B$2:$B$200),WORKDAY($J6,$L6*$G6,1)),TODAY())),"")</f>
        <v>41311</v>
      </c>
      <c r="AG6">
        <f ca="1">IF(AND(M6,O6),IF(OR('临-间接'!S6="",'临-间接'!S6="(空白)"),0,'临-间接'!S6),0)</f>
        <v>24</v>
      </c>
      <c r="AH6" s="32">
        <f ca="1">IF($M6,IF('临-间接'!T6=0,"",'临-间接'!T6),"")</f>
        <v>41309</v>
      </c>
      <c r="AI6" s="32">
        <f ca="1">IF($M6,IF('临-间接'!U6=0,"",'临-间接'!U6),"")</f>
        <v>41330</v>
      </c>
      <c r="AJ6" s="32">
        <f t="shared" ca="1" si="14"/>
        <v>41310</v>
      </c>
    </row>
    <row r="7" spans="1:36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 t="str">
        <f ca="1">IF('临-间接'!I7="(空白)","",'临-间接'!I7)</f>
        <v>模块1</v>
      </c>
      <c r="D7" t="str">
        <f ca="1">IF('临-间接'!J7="(空白)","",'临-间接'!J7)</f>
        <v/>
      </c>
      <c r="E7" t="str">
        <f ca="1">IF('临-间接'!H7="(空白)","",'临-间接'!H7)</f>
        <v>网络设施调查</v>
      </c>
      <c r="F7" t="str">
        <f ca="1">IF('临-间接'!K7="(空白)","",'临-间接'!K7)</f>
        <v>张三</v>
      </c>
      <c r="G7">
        <f ca="1">IF('临-间接'!L7="(空白)",0,'临-间接'!L7)</f>
        <v>1</v>
      </c>
      <c r="H7" t="str">
        <f ca="1">IF(OR('临-间接'!Q7=0,'临-间接'!Q7="(空白)"),"",'临-间接'!Q7)</f>
        <v>取消</v>
      </c>
      <c r="I7" s="32">
        <f ca="1">IF(OR('临-间接'!M7=0,'临-间接'!M7="(空白)"),"",'临-间接'!M7)</f>
        <v>40544</v>
      </c>
      <c r="J7" s="32">
        <f ca="1">IF(OR('临-间接'!N7=0,'临-间接'!N7="(空白)"),"",'临-间接'!N7)</f>
        <v>41311</v>
      </c>
      <c r="K7" s="32">
        <f ca="1">IF(OR('临-间接'!O7=0,'临-间接'!O7="(空白)"),"",'临-间接'!O7)</f>
        <v>41311</v>
      </c>
      <c r="L7">
        <f ca="1">IF('临-间接'!P7="(空白)",0,'临-间接'!P7)</f>
        <v>0.5</v>
      </c>
      <c r="M7" s="93" t="b">
        <f t="shared" ca="1" si="0"/>
        <v>1</v>
      </c>
      <c r="N7" s="93" t="b">
        <f t="shared" ca="1" si="3"/>
        <v>0</v>
      </c>
      <c r="O7" s="93" t="b">
        <f t="shared" ca="1" si="4"/>
        <v>1</v>
      </c>
      <c r="P7" s="93" t="b">
        <f t="shared" ca="1" si="5"/>
        <v>1</v>
      </c>
      <c r="Q7" s="93" t="b">
        <f t="shared" ca="1" si="6"/>
        <v>0</v>
      </c>
      <c r="R7" s="93" t="str">
        <f t="shared" ca="1" si="7"/>
        <v>取消</v>
      </c>
      <c r="S7" s="93">
        <f ca="1">IF(AND(M7,O7,NOT(P7)),NETWORKDAYS(J7,AF7,项目参数!$B$2:$B$200),0)</f>
        <v>0</v>
      </c>
      <c r="T7" s="94">
        <f t="shared" ca="1" si="8"/>
        <v>0</v>
      </c>
      <c r="U7" s="113">
        <f t="shared" ca="1" si="9"/>
        <v>16</v>
      </c>
      <c r="V7" s="113">
        <f t="shared" ca="1" si="10"/>
        <v>0</v>
      </c>
      <c r="W7" s="113">
        <f t="shared" ca="1" si="11"/>
        <v>0.5</v>
      </c>
      <c r="X7" s="93">
        <f t="shared" ca="1" si="12"/>
        <v>0</v>
      </c>
      <c r="Y7" s="93">
        <f t="shared" ca="1" si="13"/>
        <v>2</v>
      </c>
      <c r="Z7" s="93">
        <f ca="1">IF(AND(M7,O7,J7&gt;项目信息!$C$18),INT((IF(P7,K7,J7)-项目信息!$C$18)/30)+1,0)</f>
        <v>2</v>
      </c>
      <c r="AA7" s="93">
        <f ca="1">IF(M7,WEEKNUM(IF(K7&lt;&gt;"",K7,IF(J7&lt;&gt;"",J7,I7)-项目信息!$C$18)+1),"")</f>
        <v>6</v>
      </c>
      <c r="AB7" s="93">
        <f ca="1">IF($M7,IF('临-间接'!W7=0,"",'临-间接'!W7),"")</f>
        <v>600</v>
      </c>
      <c r="AC7" s="93">
        <f ca="1">IF($M7,$AB7*U7/项目参数!$J$29,"")</f>
        <v>1200</v>
      </c>
      <c r="AD7" s="93">
        <f ca="1">IF($M7,$AB7*V7/项目参数!$J$29,"")</f>
        <v>0</v>
      </c>
      <c r="AE7" s="95">
        <f ca="1">IF(OR('临-间接'!R7=0,'临-间接'!R7="(空白)"),"",'临-间接'!R7)</f>
        <v>40544</v>
      </c>
      <c r="AF7" s="32">
        <f ca="1">IF(O7,IF(K7&lt;&gt;"", K7, IF(OR(H7="暂停",H7="取消"), IFERROR(WORKDAY.INTL($J7,$L7*$G7,1,项目参数!$B$2:$B$200),WORKDAY($J7,$L7*$G7,1)),TODAY())),"")</f>
        <v>41311</v>
      </c>
      <c r="AG7">
        <f ca="1">IF(AND(M7,O7),IF(OR('临-间接'!S7="",'临-间接'!S7="(空白)"),0,'临-间接'!S7),0)</f>
        <v>16</v>
      </c>
      <c r="AH7" s="32">
        <f ca="1">IF($M7,IF('临-间接'!T7=0,"",'临-间接'!T7),"")</f>
        <v>41309</v>
      </c>
      <c r="AI7" s="32">
        <f ca="1">IF($M7,IF('临-间接'!U7=0,"",'临-间接'!U7),"")</f>
        <v>41330</v>
      </c>
      <c r="AJ7" s="32">
        <f t="shared" ca="1" si="14"/>
        <v>40544</v>
      </c>
    </row>
    <row r="8" spans="1:36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 t="str">
        <f ca="1">IF('临-间接'!I8="(空白)","",'临-间接'!I8)</f>
        <v>模块2</v>
      </c>
      <c r="D8" t="str">
        <f ca="1">IF('临-间接'!J8="(空白)","",'临-间接'!J8)</f>
        <v/>
      </c>
      <c r="E8" t="str">
        <f ca="1">IF('临-间接'!H8="(空白)","",'临-间接'!H8)</f>
        <v>临时任务</v>
      </c>
      <c r="F8" t="str">
        <f ca="1">IF('临-间接'!K8="(空白)","",'临-间接'!K8)</f>
        <v>王五</v>
      </c>
      <c r="G8">
        <f ca="1">IF('临-间接'!L8="(空白)",0,'临-间接'!L8)</f>
        <v>3</v>
      </c>
      <c r="H8" t="str">
        <f ca="1">IF(OR('临-间接'!Q8=0,'临-间接'!Q8="(空白)"),"",'临-间接'!Q8)</f>
        <v>暂停</v>
      </c>
      <c r="I8" s="32" t="str">
        <f ca="1">IF(OR('临-间接'!M8=0,'临-间接'!M8="(空白)"),"",'临-间接'!M8)</f>
        <v/>
      </c>
      <c r="J8" s="32">
        <f ca="1">IF(OR('临-间接'!N8=0,'临-间接'!N8="(空白)"),"",'临-间接'!N8)</f>
        <v>41312</v>
      </c>
      <c r="K8" s="32" t="str">
        <f ca="1">IF(OR('临-间接'!O8=0,'临-间接'!O8="(空白)"),"",'临-间接'!O8)</f>
        <v/>
      </c>
      <c r="L8">
        <f ca="1">IF('临-间接'!P8="(空白)",0,'临-间接'!P8)</f>
        <v>0.5</v>
      </c>
      <c r="M8" s="93" t="b">
        <f t="shared" ca="1" si="0"/>
        <v>1</v>
      </c>
      <c r="N8" s="93" t="b">
        <f t="shared" ca="1" si="3"/>
        <v>0</v>
      </c>
      <c r="O8" s="93" t="b">
        <f t="shared" ca="1" si="4"/>
        <v>1</v>
      </c>
      <c r="P8" s="93" t="b">
        <f t="shared" ca="1" si="5"/>
        <v>0</v>
      </c>
      <c r="Q8" s="93" t="b">
        <f t="shared" ca="1" si="6"/>
        <v>1</v>
      </c>
      <c r="R8" s="93" t="str">
        <f t="shared" ca="1" si="7"/>
        <v>暂停</v>
      </c>
      <c r="S8" s="93">
        <f ca="1">IF(AND(M8,O8,NOT(P8)),NETWORKDAYS(J8,AF8,项目参数!$B$2:$B$200),0)</f>
        <v>2</v>
      </c>
      <c r="T8" s="94">
        <f t="shared" ca="1" si="8"/>
        <v>4</v>
      </c>
      <c r="U8" s="113">
        <f t="shared" ca="1" si="9"/>
        <v>2</v>
      </c>
      <c r="V8" s="113">
        <f t="shared" ca="1" si="10"/>
        <v>0</v>
      </c>
      <c r="W8" s="113">
        <f t="shared" ca="1" si="11"/>
        <v>1.5</v>
      </c>
      <c r="X8" s="93">
        <f t="shared" ca="1" si="12"/>
        <v>0</v>
      </c>
      <c r="Y8" s="93">
        <f t="shared" ca="1" si="13"/>
        <v>2</v>
      </c>
      <c r="Z8" s="93">
        <f ca="1">IF(AND(M8,O8,J8&gt;项目信息!$C$18),INT((IF(P8,K8,J8)-项目信息!$C$18)/30)+1,0)</f>
        <v>2</v>
      </c>
      <c r="AA8" s="93">
        <f ca="1">IF(M8,WEEKNUM(IF(K8&lt;&gt;"",K8,IF(J8&lt;&gt;"",J8,I8)-项目信息!$C$18)+1),"")</f>
        <v>6</v>
      </c>
      <c r="AB8" s="93">
        <f ca="1">IF($M8,IF('临-间接'!W8=0,"",'临-间接'!W8),"")</f>
        <v>600</v>
      </c>
      <c r="AC8" s="93">
        <f ca="1">IF($M8,$AB8*U8/项目参数!$J$29,"")</f>
        <v>150</v>
      </c>
      <c r="AD8" s="93">
        <f ca="1">IF($M8,$AB8*V8/项目参数!$J$29,"")</f>
        <v>0</v>
      </c>
      <c r="AE8" s="95" t="str">
        <f ca="1">IF(OR('临-间接'!R8=0,'临-间接'!R8="(空白)"),"",'临-间接'!R8)</f>
        <v/>
      </c>
      <c r="AF8" s="32">
        <f ca="1">IF(O8,IF(K8&lt;&gt;"", K8, IF(OR(H8="暂停",H8="取消"), IFERROR(WORKDAY.INTL($J8,$L8*$G8,1,项目参数!$B$2:$B$200),WORKDAY($J8,$L8*$G8,1)),TODAY())),"")</f>
        <v>41313</v>
      </c>
      <c r="AG8">
        <f ca="1">IF(AND(M8,O8),IF(OR('临-间接'!S8="",'临-间接'!S8="(空白)"),0,'临-间接'!S8),0)</f>
        <v>0</v>
      </c>
      <c r="AH8" s="32">
        <f ca="1">IF($M8,IF('临-间接'!T8=0,"",'临-间接'!T8),"")</f>
        <v>41309</v>
      </c>
      <c r="AI8" s="32">
        <f ca="1">IF($M8,IF('临-间接'!U8=0,"",'临-间接'!U8),"")</f>
        <v>41330</v>
      </c>
      <c r="AJ8" s="32">
        <f t="shared" ca="1" si="14"/>
        <v>41312</v>
      </c>
    </row>
    <row r="9" spans="1:36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 t="str">
        <f ca="1">IF('临-间接'!I9="(空白)","",'临-间接'!I9)</f>
        <v>模块2</v>
      </c>
      <c r="D9" t="str">
        <f ca="1">IF('临-间接'!J9="(空白)","",'临-间接'!J9)</f>
        <v/>
      </c>
      <c r="E9" t="str">
        <f ca="1">IF('临-间接'!H9="(空白)","",'临-间接'!H9)</f>
        <v>高级用户权限处理</v>
      </c>
      <c r="F9" t="str">
        <f ca="1">IF('临-间接'!K9="(空白)","",'临-间接'!K9)</f>
        <v>王五</v>
      </c>
      <c r="G9">
        <f ca="1">IF('临-间接'!L9="(空白)",0,'临-间接'!L9)</f>
        <v>4</v>
      </c>
      <c r="H9" t="str">
        <f ca="1">IF(OR('临-间接'!Q9=0,'临-间接'!Q9="(空白)"),"",'临-间接'!Q9)</f>
        <v/>
      </c>
      <c r="I9" s="32">
        <f ca="1">IF(OR('临-间接'!M9=0,'临-间接'!M9="(空白)"),"",'临-间接'!M9)</f>
        <v>41306</v>
      </c>
      <c r="J9" s="32" t="str">
        <f ca="1">IF(OR('临-间接'!N9=0,'临-间接'!N9="(空白)"),"",'临-间接'!N9)</f>
        <v/>
      </c>
      <c r="K9" s="32" t="str">
        <f ca="1">IF(OR('临-间接'!O9=0,'临-间接'!O9="(空白)"),"",'临-间接'!O9)</f>
        <v/>
      </c>
      <c r="L9">
        <f ca="1">IF('临-间接'!P9="(空白)",0,'临-间接'!P9)</f>
        <v>0.5</v>
      </c>
      <c r="M9" s="93" t="b">
        <f t="shared" ca="1" si="0"/>
        <v>1</v>
      </c>
      <c r="N9" s="93" t="b">
        <f t="shared" ca="1" si="3"/>
        <v>1</v>
      </c>
      <c r="O9" s="93" t="b">
        <f t="shared" ca="1" si="4"/>
        <v>0</v>
      </c>
      <c r="P9" s="93" t="b">
        <f t="shared" ca="1" si="5"/>
        <v>0</v>
      </c>
      <c r="Q9" s="93" t="b">
        <f t="shared" ca="1" si="6"/>
        <v>0</v>
      </c>
      <c r="R9" s="93" t="str">
        <f t="shared" ca="1" si="7"/>
        <v>未开始</v>
      </c>
      <c r="S9" s="93">
        <f ca="1">IF(AND(M9,O9,NOT(P9)),NETWORKDAYS(J9,AF9,项目参数!$B$2:$B$200),0)</f>
        <v>0</v>
      </c>
      <c r="T9" s="94">
        <f t="shared" ca="1" si="8"/>
        <v>0</v>
      </c>
      <c r="U9" s="113">
        <f t="shared" ca="1" si="9"/>
        <v>0</v>
      </c>
      <c r="V9" s="113">
        <f t="shared" ca="1" si="10"/>
        <v>0</v>
      </c>
      <c r="W9" s="113">
        <f t="shared" ca="1" si="11"/>
        <v>2</v>
      </c>
      <c r="X9" s="93">
        <f t="shared" ca="1" si="12"/>
        <v>0</v>
      </c>
      <c r="Y9" s="93">
        <f t="shared" ca="1" si="13"/>
        <v>0</v>
      </c>
      <c r="Z9" s="93">
        <f ca="1">IF(AND(M9,O9,J9&gt;项目信息!$C$18),INT((IF(P9,K9,J9)-项目信息!$C$18)/30)+1,0)</f>
        <v>0</v>
      </c>
      <c r="AA9" s="93">
        <f ca="1">IF(M9,WEEKNUM(IF(K9&lt;&gt;"",K9,IF(J9&lt;&gt;"",J9,I9)-项目信息!$C$18)+1),"")</f>
        <v>5</v>
      </c>
      <c r="AB9" s="93">
        <f ca="1">IF($M9,IF('临-间接'!W9=0,"",'临-间接'!W9),"")</f>
        <v>600</v>
      </c>
      <c r="AC9" s="93">
        <f ca="1">IF($M9,$AB9*U9/项目参数!$J$29,"")</f>
        <v>0</v>
      </c>
      <c r="AD9" s="93">
        <f ca="1">IF($M9,$AB9*V9/项目参数!$J$29,"")</f>
        <v>0</v>
      </c>
      <c r="AE9" s="95">
        <f ca="1">IF(OR('临-间接'!R9=0,'临-间接'!R9="(空白)"),"",'临-间接'!R9)</f>
        <v>41306</v>
      </c>
      <c r="AF9" s="32" t="str">
        <f ca="1">IF(O9,IF(K9&lt;&gt;"", K9, IF(OR(H9="暂停",H9="取消"), IFERROR(WORKDAY.INTL($J9,$L9*$G9,1,项目参数!$B$2:$B$200),WORKDAY($J9,$L9*$G9,1)),TODAY())),"")</f>
        <v/>
      </c>
      <c r="AG9">
        <f ca="1">IF(AND(M9,O9),IF(OR('临-间接'!S9="",'临-间接'!S9="(空白)"),0,'临-间接'!S9),0)</f>
        <v>0</v>
      </c>
      <c r="AH9" s="32">
        <f ca="1">IF($M9,IF('临-间接'!T9=0,"",'临-间接'!T9),"")</f>
        <v>41365</v>
      </c>
      <c r="AI9" s="32">
        <f ca="1">IF($M9,IF('临-间接'!U9=0,"",'临-间接'!U9),"")</f>
        <v>41379</v>
      </c>
      <c r="AJ9" s="32">
        <f t="shared" ca="1" si="14"/>
        <v>41306</v>
      </c>
    </row>
    <row r="10" spans="1:36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IF('临-间接'!H10="(空白)","",'临-间接'!H10)</f>
        <v>0</v>
      </c>
      <c r="F10">
        <f ca="1">IF('临-间接'!K10="(空白)","",'临-间接'!K10)</f>
        <v>0</v>
      </c>
      <c r="G10">
        <f ca="1">IF('临-间接'!L10="(空白)",0,'临-间接'!L10)</f>
        <v>0</v>
      </c>
      <c r="H10" t="str">
        <f ca="1">IF(OR('临-间接'!Q10=0,'临-间接'!Q10="(空白)"),"",'临-间接'!Q10)</f>
        <v/>
      </c>
      <c r="I10" s="32" t="str">
        <f ca="1">IF(OR('临-间接'!M10=0,'临-间接'!M10="(空白)"),"",'临-间接'!M10)</f>
        <v/>
      </c>
      <c r="J10" s="32" t="str">
        <f ca="1">IF(OR('临-间接'!N10=0,'临-间接'!N10="(空白)"),"",'临-间接'!N10)</f>
        <v/>
      </c>
      <c r="K10" s="32" t="str">
        <f ca="1">IF(OR('临-间接'!O10=0,'临-间接'!O10="(空白)"),"",'临-间接'!O10)</f>
        <v/>
      </c>
      <c r="L10">
        <f ca="1">IF('临-间接'!P10="(空白)",0,'临-间接'!P10)</f>
        <v>0</v>
      </c>
      <c r="M10" s="93" t="b">
        <f t="shared" ca="1" si="0"/>
        <v>0</v>
      </c>
      <c r="N10" s="93" t="b">
        <f t="shared" ca="1" si="3"/>
        <v>0</v>
      </c>
      <c r="O10" s="93" t="b">
        <f t="shared" ca="1" si="4"/>
        <v>0</v>
      </c>
      <c r="P10" s="93" t="b">
        <f t="shared" ca="1" si="5"/>
        <v>0</v>
      </c>
      <c r="Q10" s="93" t="b">
        <f t="shared" ca="1" si="6"/>
        <v>0</v>
      </c>
      <c r="R10" s="93" t="str">
        <f t="shared" ca="1" si="7"/>
        <v>未开始</v>
      </c>
      <c r="S10" s="93">
        <f ca="1">IF(AND(M10,O10,NOT(P10)),NETWORKDAYS(J10,AF10,项目参数!$B$2:$B$200),0)</f>
        <v>0</v>
      </c>
      <c r="T10" s="94">
        <f t="shared" ca="1" si="8"/>
        <v>0</v>
      </c>
      <c r="U10" s="113">
        <f t="shared" ca="1" si="9"/>
        <v>0</v>
      </c>
      <c r="V10" s="113">
        <f t="shared" ca="1" si="10"/>
        <v>0</v>
      </c>
      <c r="W10" s="113" t="str">
        <f t="shared" ca="1" si="11"/>
        <v/>
      </c>
      <c r="X10" s="93">
        <f t="shared" ca="1" si="12"/>
        <v>0</v>
      </c>
      <c r="Y10" s="93">
        <f t="shared" ca="1" si="13"/>
        <v>0</v>
      </c>
      <c r="Z10" s="93">
        <f ca="1">IF(AND(M10,O10,J10&gt;项目信息!$C$18),INT((IF(P10,K10,J10)-项目信息!$C$18)/30)+1,0)</f>
        <v>0</v>
      </c>
      <c r="AA10" s="93" t="str">
        <f ca="1">IF(M10,WEEKNUM(IF(K10&lt;&gt;"",K10,IF(J10&lt;&gt;"",J10,I10)-项目信息!$C$18)+1),"")</f>
        <v/>
      </c>
      <c r="AB10" s="93" t="str">
        <f ca="1">IF($M10,IF('临-间接'!W10=0,"",'临-间接'!W10),"")</f>
        <v/>
      </c>
      <c r="AC10" s="93" t="str">
        <f ca="1">IF($M10,$AB10*U10/项目参数!$J$29,"")</f>
        <v/>
      </c>
      <c r="AD10" s="93" t="str">
        <f ca="1">IF($M10,$AB10*V10/项目参数!$J$29,"")</f>
        <v/>
      </c>
      <c r="AE10" s="95" t="str">
        <f ca="1">IF(OR('临-间接'!R10=0,'临-间接'!R10="(空白)"),"",'临-间接'!R10)</f>
        <v/>
      </c>
      <c r="AF10" s="32" t="str">
        <f ca="1">IF(O10,IF(K10&lt;&gt;"", K10, IF(OR(H10="暂停",H10="取消"), IFERROR(WORKDAY.INTL($J10,$L10*$G10,1,项目参数!$B$2:$B$200),WORKDAY($J10,$L10*$G10,1)),TODAY())),"")</f>
        <v/>
      </c>
      <c r="AG10">
        <f ca="1">IF(AND(M10,O10),IF(OR('临-间接'!S10="",'临-间接'!S10="(空白)"),0,'临-间接'!S10),0)</f>
        <v>0</v>
      </c>
      <c r="AH10" s="32" t="str">
        <f ca="1">IF($M10,IF('临-间接'!T10=0,"",'临-间接'!T10),"")</f>
        <v/>
      </c>
      <c r="AI10" s="32" t="str">
        <f ca="1">IF($M10,IF('临-间接'!U10=0,"",'临-间接'!U10),"")</f>
        <v/>
      </c>
      <c r="AJ10" s="32" t="str">
        <f t="shared" ca="1" si="14"/>
        <v/>
      </c>
    </row>
    <row r="11" spans="1:36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IF('临-间接'!H11="(空白)","",'临-间接'!H11)</f>
        <v>0</v>
      </c>
      <c r="F11">
        <f ca="1">IF('临-间接'!K11="(空白)","",'临-间接'!K11)</f>
        <v>0</v>
      </c>
      <c r="G11">
        <f ca="1">IF('临-间接'!L11="(空白)",0,'临-间接'!L11)</f>
        <v>0</v>
      </c>
      <c r="H11" t="str">
        <f ca="1">IF(OR('临-间接'!Q11=0,'临-间接'!Q11="(空白)"),"",'临-间接'!Q11)</f>
        <v/>
      </c>
      <c r="I11" s="32" t="str">
        <f ca="1">IF(OR('临-间接'!M11=0,'临-间接'!M11="(空白)"),"",'临-间接'!M11)</f>
        <v/>
      </c>
      <c r="J11" s="32" t="str">
        <f ca="1">IF(OR('临-间接'!N11=0,'临-间接'!N11="(空白)"),"",'临-间接'!N11)</f>
        <v/>
      </c>
      <c r="K11" s="32" t="str">
        <f ca="1">IF(OR('临-间接'!O11=0,'临-间接'!O11="(空白)"),"",'临-间接'!O11)</f>
        <v/>
      </c>
      <c r="L11">
        <f ca="1">IF('临-间接'!P11="(空白)",0,'临-间接'!P11)</f>
        <v>0</v>
      </c>
      <c r="M11" s="93" t="b">
        <f t="shared" ca="1" si="0"/>
        <v>0</v>
      </c>
      <c r="N11" s="93" t="b">
        <f t="shared" ca="1" si="3"/>
        <v>0</v>
      </c>
      <c r="O11" s="93" t="b">
        <f t="shared" ca="1" si="4"/>
        <v>0</v>
      </c>
      <c r="P11" s="93" t="b">
        <f t="shared" ca="1" si="5"/>
        <v>0</v>
      </c>
      <c r="Q11" s="93" t="b">
        <f t="shared" ca="1" si="6"/>
        <v>0</v>
      </c>
      <c r="R11" s="93" t="str">
        <f t="shared" ca="1" si="7"/>
        <v>未开始</v>
      </c>
      <c r="S11" s="93">
        <f ca="1">IF(AND(M11,O11,NOT(P11)),NETWORKDAYS(J11,AF11,项目参数!$B$2:$B$200),0)</f>
        <v>0</v>
      </c>
      <c r="T11" s="94">
        <f t="shared" ca="1" si="8"/>
        <v>0</v>
      </c>
      <c r="U11" s="113">
        <f t="shared" ca="1" si="9"/>
        <v>0</v>
      </c>
      <c r="V11" s="113">
        <f t="shared" ca="1" si="10"/>
        <v>0</v>
      </c>
      <c r="W11" s="113" t="str">
        <f t="shared" ca="1" si="11"/>
        <v/>
      </c>
      <c r="X11" s="93">
        <f t="shared" ca="1" si="12"/>
        <v>0</v>
      </c>
      <c r="Y11" s="93">
        <f t="shared" ca="1" si="13"/>
        <v>0</v>
      </c>
      <c r="Z11" s="93">
        <f ca="1">IF(AND(M11,O11,J11&gt;项目信息!$C$18),INT((IF(P11,K11,J11)-项目信息!$C$18)/30)+1,0)</f>
        <v>0</v>
      </c>
      <c r="AA11" s="93" t="str">
        <f ca="1">IF(M11,WEEKNUM(IF(K11&lt;&gt;"",K11,IF(J11&lt;&gt;"",J11,I11)-项目信息!$C$18)+1),"")</f>
        <v/>
      </c>
      <c r="AB11" s="93" t="str">
        <f ca="1">IF($M11,IF('临-间接'!W11=0,"",'临-间接'!W11),"")</f>
        <v/>
      </c>
      <c r="AC11" s="93" t="str">
        <f ca="1">IF($M11,$AB11*U11/项目参数!$J$29,"")</f>
        <v/>
      </c>
      <c r="AD11" s="93" t="str">
        <f ca="1">IF($M11,$AB11*V11/项目参数!$J$29,"")</f>
        <v/>
      </c>
      <c r="AE11" s="95" t="str">
        <f ca="1">IF(OR('临-间接'!R11=0,'临-间接'!R11="(空白)"),"",'临-间接'!R11)</f>
        <v/>
      </c>
      <c r="AF11" s="32" t="str">
        <f ca="1">IF(O11,IF(K11&lt;&gt;"", K11, IF(OR(H11="暂停",H11="取消"), IFERROR(WORKDAY.INTL($J11,$L11*$G11,1,项目参数!$B$2:$B$200),WORKDAY($J11,$L11*$G11,1)),TODAY())),"")</f>
        <v/>
      </c>
      <c r="AG11">
        <f ca="1">IF(AND(M11,O11),IF(OR('临-间接'!S11="",'临-间接'!S11="(空白)"),0,'临-间接'!S11),0)</f>
        <v>0</v>
      </c>
      <c r="AH11" s="32" t="str">
        <f ca="1">IF($M11,IF('临-间接'!T11=0,"",'临-间接'!T11),"")</f>
        <v/>
      </c>
      <c r="AI11" s="32" t="str">
        <f ca="1">IF($M11,IF('临-间接'!U11=0,"",'临-间接'!U11),"")</f>
        <v/>
      </c>
      <c r="AJ11" s="32" t="str">
        <f t="shared" ca="1" si="14"/>
        <v/>
      </c>
    </row>
    <row r="12" spans="1:36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IF('临-间接'!H12="(空白)","",'临-间接'!H12)</f>
        <v>0</v>
      </c>
      <c r="F12">
        <f ca="1">IF('临-间接'!K12="(空白)","",'临-间接'!K12)</f>
        <v>0</v>
      </c>
      <c r="G12">
        <f ca="1">IF('临-间接'!L12="(空白)",0,'临-间接'!L12)</f>
        <v>0</v>
      </c>
      <c r="H12" t="str">
        <f ca="1">IF(OR('临-间接'!Q12=0,'临-间接'!Q12="(空白)"),"",'临-间接'!Q12)</f>
        <v/>
      </c>
      <c r="I12" s="32" t="str">
        <f ca="1">IF(OR('临-间接'!M12=0,'临-间接'!M12="(空白)"),"",'临-间接'!M12)</f>
        <v/>
      </c>
      <c r="J12" s="32" t="str">
        <f ca="1">IF(OR('临-间接'!N12=0,'临-间接'!N12="(空白)"),"",'临-间接'!N12)</f>
        <v/>
      </c>
      <c r="K12" s="32" t="str">
        <f ca="1">IF(OR('临-间接'!O12=0,'临-间接'!O12="(空白)"),"",'临-间接'!O12)</f>
        <v/>
      </c>
      <c r="L12">
        <f ca="1">IF('临-间接'!P12="(空白)",0,'临-间接'!P12)</f>
        <v>0</v>
      </c>
      <c r="M12" s="93" t="b">
        <f t="shared" ca="1" si="0"/>
        <v>0</v>
      </c>
      <c r="N12" s="93" t="b">
        <f t="shared" ca="1" si="3"/>
        <v>0</v>
      </c>
      <c r="O12" s="93" t="b">
        <f t="shared" ca="1" si="4"/>
        <v>0</v>
      </c>
      <c r="P12" s="93" t="b">
        <f t="shared" ca="1" si="5"/>
        <v>0</v>
      </c>
      <c r="Q12" s="93" t="b">
        <f t="shared" ca="1" si="6"/>
        <v>0</v>
      </c>
      <c r="R12" s="93" t="str">
        <f t="shared" ca="1" si="7"/>
        <v>未开始</v>
      </c>
      <c r="S12" s="93">
        <f ca="1">IF(AND(M12,O12,NOT(P12)),NETWORKDAYS(J12,AF12,项目参数!$B$2:$B$200),0)</f>
        <v>0</v>
      </c>
      <c r="T12" s="94">
        <f t="shared" ca="1" si="8"/>
        <v>0</v>
      </c>
      <c r="U12" s="113">
        <f t="shared" ca="1" si="9"/>
        <v>0</v>
      </c>
      <c r="V12" s="113">
        <f t="shared" ca="1" si="10"/>
        <v>0</v>
      </c>
      <c r="W12" s="113" t="str">
        <f t="shared" ca="1" si="11"/>
        <v/>
      </c>
      <c r="X12" s="93">
        <f t="shared" ca="1" si="12"/>
        <v>0</v>
      </c>
      <c r="Y12" s="93">
        <f t="shared" ca="1" si="13"/>
        <v>0</v>
      </c>
      <c r="Z12" s="93">
        <f ca="1">IF(AND(M12,O12,J12&gt;项目信息!$C$18),INT((IF(P12,K12,J12)-项目信息!$C$18)/30)+1,0)</f>
        <v>0</v>
      </c>
      <c r="AA12" s="93" t="str">
        <f ca="1">IF(M12,WEEKNUM(IF(K12&lt;&gt;"",K12,IF(J12&lt;&gt;"",J12,I12)-项目信息!$C$18)+1),"")</f>
        <v/>
      </c>
      <c r="AB12" s="93" t="str">
        <f ca="1">IF($M12,IF('临-间接'!W12=0,"",'临-间接'!W12),"")</f>
        <v/>
      </c>
      <c r="AC12" s="93" t="str">
        <f ca="1">IF($M12,$AB12*U12/项目参数!$J$29,"")</f>
        <v/>
      </c>
      <c r="AD12" s="93" t="str">
        <f ca="1">IF($M12,$AB12*V12/项目参数!$J$29,"")</f>
        <v/>
      </c>
      <c r="AE12" s="95" t="str">
        <f ca="1">IF(OR('临-间接'!R12=0,'临-间接'!R12="(空白)"),"",'临-间接'!R12)</f>
        <v/>
      </c>
      <c r="AF12" s="32" t="str">
        <f ca="1">IF(O12,IF(K12&lt;&gt;"", K12, IF(OR(H12="暂停",H12="取消"), IFERROR(WORKDAY.INTL($J12,$L12*$G12,1,项目参数!$B$2:$B$200),WORKDAY($J12,$L12*$G12,1)),TODAY())),"")</f>
        <v/>
      </c>
      <c r="AG12">
        <f ca="1">IF(AND(M12,O12),IF(OR('临-间接'!S12="",'临-间接'!S12="(空白)"),0,'临-间接'!S12),0)</f>
        <v>0</v>
      </c>
      <c r="AH12" s="32" t="str">
        <f ca="1">IF($M12,IF('临-间接'!T12=0,"",'临-间接'!T12),"")</f>
        <v/>
      </c>
      <c r="AI12" s="32" t="str">
        <f ca="1">IF($M12,IF('临-间接'!U12=0,"",'临-间接'!U12),"")</f>
        <v/>
      </c>
      <c r="AJ12" s="32" t="str">
        <f t="shared" ca="1" si="14"/>
        <v/>
      </c>
    </row>
    <row r="13" spans="1:36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IF('临-间接'!H13="(空白)","",'临-间接'!H13)</f>
        <v>0</v>
      </c>
      <c r="F13">
        <f ca="1">IF('临-间接'!K13="(空白)","",'临-间接'!K13)</f>
        <v>0</v>
      </c>
      <c r="G13">
        <f ca="1">IF('临-间接'!L13="(空白)",0,'临-间接'!L13)</f>
        <v>0</v>
      </c>
      <c r="H13" t="str">
        <f ca="1">IF(OR('临-间接'!Q13=0,'临-间接'!Q13="(空白)"),"",'临-间接'!Q13)</f>
        <v/>
      </c>
      <c r="I13" s="32" t="str">
        <f ca="1">IF(OR('临-间接'!M13=0,'临-间接'!M13="(空白)"),"",'临-间接'!M13)</f>
        <v/>
      </c>
      <c r="J13" s="32" t="str">
        <f ca="1">IF(OR('临-间接'!N13=0,'临-间接'!N13="(空白)"),"",'临-间接'!N13)</f>
        <v/>
      </c>
      <c r="K13" s="32" t="str">
        <f ca="1">IF(OR('临-间接'!O13=0,'临-间接'!O13="(空白)"),"",'临-间接'!O13)</f>
        <v/>
      </c>
      <c r="L13">
        <f ca="1">IF('临-间接'!P13="(空白)",0,'临-间接'!P13)</f>
        <v>0</v>
      </c>
      <c r="M13" s="93" t="b">
        <f t="shared" ca="1" si="0"/>
        <v>0</v>
      </c>
      <c r="N13" s="93" t="b">
        <f t="shared" ca="1" si="3"/>
        <v>0</v>
      </c>
      <c r="O13" s="93" t="b">
        <f t="shared" ca="1" si="4"/>
        <v>0</v>
      </c>
      <c r="P13" s="93" t="b">
        <f t="shared" ca="1" si="5"/>
        <v>0</v>
      </c>
      <c r="Q13" s="93" t="b">
        <f t="shared" ca="1" si="6"/>
        <v>0</v>
      </c>
      <c r="R13" s="93" t="str">
        <f t="shared" ca="1" si="7"/>
        <v>未开始</v>
      </c>
      <c r="S13" s="93">
        <f ca="1">IF(AND(M13,O13,NOT(P13)),NETWORKDAYS(J13,AF13,项目参数!$B$2:$B$200),0)</f>
        <v>0</v>
      </c>
      <c r="T13" s="94">
        <f t="shared" ca="1" si="8"/>
        <v>0</v>
      </c>
      <c r="U13" s="113">
        <f t="shared" ca="1" si="9"/>
        <v>0</v>
      </c>
      <c r="V13" s="113">
        <f t="shared" ca="1" si="10"/>
        <v>0</v>
      </c>
      <c r="W13" s="113" t="str">
        <f t="shared" ca="1" si="11"/>
        <v/>
      </c>
      <c r="X13" s="93">
        <f t="shared" ca="1" si="12"/>
        <v>0</v>
      </c>
      <c r="Y13" s="93">
        <f t="shared" ca="1" si="13"/>
        <v>0</v>
      </c>
      <c r="Z13" s="93">
        <f ca="1">IF(AND(M13,O13,J13&gt;项目信息!$C$18),INT((IF(P13,K13,J13)-项目信息!$C$18)/30)+1,0)</f>
        <v>0</v>
      </c>
      <c r="AA13" s="93" t="str">
        <f ca="1">IF(M13,WEEKNUM(IF(K13&lt;&gt;"",K13,IF(J13&lt;&gt;"",J13,I13)-项目信息!$C$18)+1),"")</f>
        <v/>
      </c>
      <c r="AB13" s="93" t="str">
        <f ca="1">IF($M13,IF('临-间接'!W13=0,"",'临-间接'!W13),"")</f>
        <v/>
      </c>
      <c r="AC13" s="93" t="str">
        <f ca="1">IF($M13,$AB13*U13/项目参数!$J$29,"")</f>
        <v/>
      </c>
      <c r="AD13" s="93" t="str">
        <f ca="1">IF($M13,$AB13*V13/项目参数!$J$29,"")</f>
        <v/>
      </c>
      <c r="AE13" s="95" t="str">
        <f ca="1">IF(OR('临-间接'!R13=0,'临-间接'!R13="(空白)"),"",'临-间接'!R13)</f>
        <v/>
      </c>
      <c r="AF13" s="32" t="str">
        <f ca="1">IF(O13,IF(K13&lt;&gt;"", K13, IF(OR(H13="暂停",H13="取消"), IFERROR(WORKDAY.INTL($J13,$L13*$G13,1,项目参数!$B$2:$B$200),WORKDAY($J13,$L13*$G13,1)),TODAY())),"")</f>
        <v/>
      </c>
      <c r="AG13">
        <f ca="1">IF(AND(M13,O13),IF(OR('临-间接'!S13="",'临-间接'!S13="(空白)"),0,'临-间接'!S13),0)</f>
        <v>0</v>
      </c>
      <c r="AH13" s="32" t="str">
        <f ca="1">IF($M13,IF('临-间接'!T13=0,"",'临-间接'!T13),"")</f>
        <v/>
      </c>
      <c r="AI13" s="32" t="str">
        <f ca="1">IF($M13,IF('临-间接'!U13=0,"",'临-间接'!U13),"")</f>
        <v/>
      </c>
      <c r="AJ13" s="32" t="str">
        <f t="shared" ca="1" si="14"/>
        <v/>
      </c>
    </row>
    <row r="14" spans="1:36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IF('临-间接'!H14="(空白)","",'临-间接'!H14)</f>
        <v>0</v>
      </c>
      <c r="F14">
        <f ca="1">IF('临-间接'!K14="(空白)","",'临-间接'!K14)</f>
        <v>0</v>
      </c>
      <c r="G14">
        <f ca="1">IF('临-间接'!L14="(空白)",0,'临-间接'!L14)</f>
        <v>0</v>
      </c>
      <c r="H14" t="str">
        <f ca="1">IF(OR('临-间接'!Q14=0,'临-间接'!Q14="(空白)"),"",'临-间接'!Q14)</f>
        <v/>
      </c>
      <c r="I14" s="32" t="str">
        <f ca="1">IF(OR('临-间接'!M14=0,'临-间接'!M14="(空白)"),"",'临-间接'!M14)</f>
        <v/>
      </c>
      <c r="J14" s="32" t="str">
        <f ca="1">IF(OR('临-间接'!N14=0,'临-间接'!N14="(空白)"),"",'临-间接'!N14)</f>
        <v/>
      </c>
      <c r="K14" s="32" t="str">
        <f ca="1">IF(OR('临-间接'!O14=0,'临-间接'!O14="(空白)"),"",'临-间接'!O14)</f>
        <v/>
      </c>
      <c r="L14">
        <f ca="1">IF('临-间接'!P14="(空白)",0,'临-间接'!P14)</f>
        <v>0</v>
      </c>
      <c r="M14" s="93" t="b">
        <f t="shared" ca="1" si="0"/>
        <v>0</v>
      </c>
      <c r="N14" s="93" t="b">
        <f t="shared" ca="1" si="3"/>
        <v>0</v>
      </c>
      <c r="O14" s="93" t="b">
        <f t="shared" ca="1" si="4"/>
        <v>0</v>
      </c>
      <c r="P14" s="93" t="b">
        <f t="shared" ca="1" si="5"/>
        <v>0</v>
      </c>
      <c r="Q14" s="93" t="b">
        <f t="shared" ca="1" si="6"/>
        <v>0</v>
      </c>
      <c r="R14" s="93" t="str">
        <f t="shared" ca="1" si="7"/>
        <v>未开始</v>
      </c>
      <c r="S14" s="93">
        <f ca="1">IF(AND(M14,O14,NOT(P14)),NETWORKDAYS(J14,AF14,项目参数!$B$2:$B$200),0)</f>
        <v>0</v>
      </c>
      <c r="T14" s="94">
        <f t="shared" ca="1" si="8"/>
        <v>0</v>
      </c>
      <c r="U14" s="113">
        <f t="shared" ca="1" si="9"/>
        <v>0</v>
      </c>
      <c r="V14" s="113">
        <f t="shared" ca="1" si="10"/>
        <v>0</v>
      </c>
      <c r="W14" s="113" t="str">
        <f t="shared" ca="1" si="11"/>
        <v/>
      </c>
      <c r="X14" s="93">
        <f t="shared" ca="1" si="12"/>
        <v>0</v>
      </c>
      <c r="Y14" s="93">
        <f t="shared" ca="1" si="13"/>
        <v>0</v>
      </c>
      <c r="Z14" s="93">
        <f ca="1">IF(AND(M14,O14,J14&gt;项目信息!$C$18),INT((IF(P14,K14,J14)-项目信息!$C$18)/30)+1,0)</f>
        <v>0</v>
      </c>
      <c r="AA14" s="93" t="str">
        <f ca="1">IF(M14,WEEKNUM(IF(K14&lt;&gt;"",K14,IF(J14&lt;&gt;"",J14,I14)-项目信息!$C$18)+1),"")</f>
        <v/>
      </c>
      <c r="AB14" s="93" t="str">
        <f ca="1">IF($M14,IF('临-间接'!W14=0,"",'临-间接'!W14),"")</f>
        <v/>
      </c>
      <c r="AC14" s="93" t="str">
        <f ca="1">IF($M14,$AB14*U14/项目参数!$J$29,"")</f>
        <v/>
      </c>
      <c r="AD14" s="93" t="str">
        <f ca="1">IF($M14,$AB14*V14/项目参数!$J$29,"")</f>
        <v/>
      </c>
      <c r="AE14" s="95" t="str">
        <f ca="1">IF(OR('临-间接'!R14=0,'临-间接'!R14="(空白)"),"",'临-间接'!R14)</f>
        <v/>
      </c>
      <c r="AF14" s="32" t="str">
        <f ca="1">IF(O14,IF(K14&lt;&gt;"", K14, IF(OR(H14="暂停",H14="取消"), IFERROR(WORKDAY.INTL($J14,$L14*$G14,1,项目参数!$B$2:$B$200),WORKDAY($J14,$L14*$G14,1)),TODAY())),"")</f>
        <v/>
      </c>
      <c r="AG14">
        <f ca="1">IF(AND(M14,O14),IF(OR('临-间接'!S14="",'临-间接'!S14="(空白)"),0,'临-间接'!S14),0)</f>
        <v>0</v>
      </c>
      <c r="AH14" s="32" t="str">
        <f ca="1">IF($M14,IF('临-间接'!T14=0,"",'临-间接'!T14),"")</f>
        <v/>
      </c>
      <c r="AI14" s="32" t="str">
        <f ca="1">IF($M14,IF('临-间接'!U14=0,"",'临-间接'!U14),"")</f>
        <v/>
      </c>
      <c r="AJ14" s="32" t="str">
        <f t="shared" ca="1" si="14"/>
        <v/>
      </c>
    </row>
    <row r="15" spans="1:36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IF('临-间接'!H15="(空白)","",'临-间接'!H15)</f>
        <v>0</v>
      </c>
      <c r="F15">
        <f ca="1">IF('临-间接'!K15="(空白)","",'临-间接'!K15)</f>
        <v>0</v>
      </c>
      <c r="G15">
        <f ca="1">IF('临-间接'!L15="(空白)",0,'临-间接'!L15)</f>
        <v>0</v>
      </c>
      <c r="H15" t="str">
        <f ca="1">IF(OR('临-间接'!Q15=0,'临-间接'!Q15="(空白)"),"",'临-间接'!Q15)</f>
        <v/>
      </c>
      <c r="I15" s="32" t="str">
        <f ca="1">IF(OR('临-间接'!M15=0,'临-间接'!M15="(空白)"),"",'临-间接'!M15)</f>
        <v/>
      </c>
      <c r="J15" s="32" t="str">
        <f ca="1">IF(OR('临-间接'!N15=0,'临-间接'!N15="(空白)"),"",'临-间接'!N15)</f>
        <v/>
      </c>
      <c r="K15" s="32" t="str">
        <f ca="1">IF(OR('临-间接'!O15=0,'临-间接'!O15="(空白)"),"",'临-间接'!O15)</f>
        <v/>
      </c>
      <c r="L15">
        <f ca="1">IF('临-间接'!P15="(空白)",0,'临-间接'!P15)</f>
        <v>0</v>
      </c>
      <c r="M15" s="93" t="b">
        <f t="shared" ca="1" si="0"/>
        <v>0</v>
      </c>
      <c r="N15" s="93" t="b">
        <f t="shared" ca="1" si="3"/>
        <v>0</v>
      </c>
      <c r="O15" s="93" t="b">
        <f t="shared" ca="1" si="4"/>
        <v>0</v>
      </c>
      <c r="P15" s="93" t="b">
        <f t="shared" ca="1" si="5"/>
        <v>0</v>
      </c>
      <c r="Q15" s="93" t="b">
        <f t="shared" ca="1" si="6"/>
        <v>0</v>
      </c>
      <c r="R15" s="93" t="str">
        <f t="shared" ca="1" si="7"/>
        <v>未开始</v>
      </c>
      <c r="S15" s="93">
        <f ca="1">IF(AND(M15,O15,NOT(P15)),NETWORKDAYS(J15,AF15,项目参数!$B$2:$B$200),0)</f>
        <v>0</v>
      </c>
      <c r="T15" s="94">
        <f t="shared" ca="1" si="8"/>
        <v>0</v>
      </c>
      <c r="U15" s="113">
        <f t="shared" ca="1" si="9"/>
        <v>0</v>
      </c>
      <c r="V15" s="113">
        <f t="shared" ca="1" si="10"/>
        <v>0</v>
      </c>
      <c r="W15" s="113" t="str">
        <f t="shared" ca="1" si="11"/>
        <v/>
      </c>
      <c r="X15" s="93">
        <f t="shared" ca="1" si="12"/>
        <v>0</v>
      </c>
      <c r="Y15" s="93">
        <f t="shared" ca="1" si="13"/>
        <v>0</v>
      </c>
      <c r="Z15" s="93">
        <f ca="1">IF(AND(M15,O15,J15&gt;项目信息!$C$18),INT((IF(P15,K15,J15)-项目信息!$C$18)/30)+1,0)</f>
        <v>0</v>
      </c>
      <c r="AA15" s="93" t="str">
        <f ca="1">IF(M15,WEEKNUM(IF(K15&lt;&gt;"",K15,IF(J15&lt;&gt;"",J15,I15)-项目信息!$C$18)+1),"")</f>
        <v/>
      </c>
      <c r="AB15" s="93" t="str">
        <f ca="1">IF($M15,IF('临-间接'!W15=0,"",'临-间接'!W15),"")</f>
        <v/>
      </c>
      <c r="AC15" s="93" t="str">
        <f ca="1">IF($M15,$AB15*U15/项目参数!$J$29,"")</f>
        <v/>
      </c>
      <c r="AD15" s="93" t="str">
        <f ca="1">IF($M15,$AB15*V15/项目参数!$J$29,"")</f>
        <v/>
      </c>
      <c r="AE15" s="95" t="str">
        <f ca="1">IF(OR('临-间接'!R15=0,'临-间接'!R15="(空白)"),"",'临-间接'!R15)</f>
        <v/>
      </c>
      <c r="AF15" s="32" t="str">
        <f ca="1">IF(O15,IF(K15&lt;&gt;"", K15, IF(OR(H15="暂停",H15="取消"), IFERROR(WORKDAY.INTL($J15,$L15*$G15,1,项目参数!$B$2:$B$200),WORKDAY($J15,$L15*$G15,1)),TODAY())),"")</f>
        <v/>
      </c>
      <c r="AG15">
        <f ca="1">IF(AND(M15,O15),IF(OR('临-间接'!S15="",'临-间接'!S15="(空白)"),0,'临-间接'!S15),0)</f>
        <v>0</v>
      </c>
      <c r="AH15" s="32" t="str">
        <f ca="1">IF($M15,IF('临-间接'!T15=0,"",'临-间接'!T15),"")</f>
        <v/>
      </c>
      <c r="AI15" s="32" t="str">
        <f ca="1">IF($M15,IF('临-间接'!U15=0,"",'临-间接'!U15),"")</f>
        <v/>
      </c>
      <c r="AJ15" s="32" t="str">
        <f t="shared" ca="1" si="14"/>
        <v/>
      </c>
    </row>
    <row r="16" spans="1:36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IF('临-间接'!H16="(空白)","",'临-间接'!H16)</f>
        <v>0</v>
      </c>
      <c r="F16">
        <f ca="1">IF('临-间接'!K16="(空白)","",'临-间接'!K16)</f>
        <v>0</v>
      </c>
      <c r="G16">
        <f ca="1">IF('临-间接'!L16="(空白)",0,'临-间接'!L16)</f>
        <v>0</v>
      </c>
      <c r="H16" t="str">
        <f ca="1">IF(OR('临-间接'!Q16=0,'临-间接'!Q16="(空白)"),"",'临-间接'!Q16)</f>
        <v/>
      </c>
      <c r="I16" s="32" t="str">
        <f ca="1">IF(OR('临-间接'!M16=0,'临-间接'!M16="(空白)"),"",'临-间接'!M16)</f>
        <v/>
      </c>
      <c r="J16" s="32" t="str">
        <f ca="1">IF(OR('临-间接'!N16=0,'临-间接'!N16="(空白)"),"",'临-间接'!N16)</f>
        <v/>
      </c>
      <c r="K16" s="32" t="str">
        <f ca="1">IF(OR('临-间接'!O16=0,'临-间接'!O16="(空白)"),"",'临-间接'!O16)</f>
        <v/>
      </c>
      <c r="L16">
        <f ca="1">IF('临-间接'!P16="(空白)",0,'临-间接'!P16)</f>
        <v>0</v>
      </c>
      <c r="M16" s="93" t="b">
        <f t="shared" ca="1" si="0"/>
        <v>0</v>
      </c>
      <c r="N16" s="93" t="b">
        <f t="shared" ca="1" si="3"/>
        <v>0</v>
      </c>
      <c r="O16" s="93" t="b">
        <f t="shared" ca="1" si="4"/>
        <v>0</v>
      </c>
      <c r="P16" s="93" t="b">
        <f t="shared" ca="1" si="5"/>
        <v>0</v>
      </c>
      <c r="Q16" s="93" t="b">
        <f t="shared" ca="1" si="6"/>
        <v>0</v>
      </c>
      <c r="R16" s="93" t="str">
        <f t="shared" ca="1" si="7"/>
        <v>未开始</v>
      </c>
      <c r="S16" s="93">
        <f ca="1">IF(AND(M16,O16,NOT(P16)),NETWORKDAYS(J16,AF16,项目参数!$B$2:$B$200),0)</f>
        <v>0</v>
      </c>
      <c r="T16" s="94">
        <f t="shared" ca="1" si="8"/>
        <v>0</v>
      </c>
      <c r="U16" s="113">
        <f t="shared" ca="1" si="9"/>
        <v>0</v>
      </c>
      <c r="V16" s="113">
        <f t="shared" ca="1" si="10"/>
        <v>0</v>
      </c>
      <c r="W16" s="113" t="str">
        <f t="shared" ca="1" si="11"/>
        <v/>
      </c>
      <c r="X16" s="93">
        <f t="shared" ca="1" si="12"/>
        <v>0</v>
      </c>
      <c r="Y16" s="93">
        <f t="shared" ca="1" si="13"/>
        <v>0</v>
      </c>
      <c r="Z16" s="93">
        <f ca="1">IF(AND(M16,O16,J16&gt;项目信息!$C$18),INT((IF(P16,K16,J16)-项目信息!$C$18)/30)+1,0)</f>
        <v>0</v>
      </c>
      <c r="AA16" s="93" t="str">
        <f ca="1">IF(M16,WEEKNUM(IF(K16&lt;&gt;"",K16,IF(J16&lt;&gt;"",J16,I16)-项目信息!$C$18)+1),"")</f>
        <v/>
      </c>
      <c r="AB16" s="93" t="str">
        <f ca="1">IF($M16,IF('临-间接'!W16=0,"",'临-间接'!W16),"")</f>
        <v/>
      </c>
      <c r="AC16" s="93" t="str">
        <f ca="1">IF($M16,$AB16*U16/项目参数!$J$29,"")</f>
        <v/>
      </c>
      <c r="AD16" s="93" t="str">
        <f ca="1">IF($M16,$AB16*V16/项目参数!$J$29,"")</f>
        <v/>
      </c>
      <c r="AE16" s="95" t="str">
        <f ca="1">IF(OR('临-间接'!R16=0,'临-间接'!R16="(空白)"),"",'临-间接'!R16)</f>
        <v/>
      </c>
      <c r="AF16" s="32" t="str">
        <f ca="1">IF(O16,IF(K16&lt;&gt;"", K16, IF(OR(H16="暂停",H16="取消"), IFERROR(WORKDAY.INTL($J16,$L16*$G16,1,项目参数!$B$2:$B$200),WORKDAY($J16,$L16*$G16,1)),TODAY())),"")</f>
        <v/>
      </c>
      <c r="AG16">
        <f ca="1">IF(AND(M16,O16),IF(OR('临-间接'!S16="",'临-间接'!S16="(空白)"),0,'临-间接'!S16),0)</f>
        <v>0</v>
      </c>
      <c r="AH16" s="32" t="str">
        <f ca="1">IF($M16,IF('临-间接'!T16=0,"",'临-间接'!T16),"")</f>
        <v/>
      </c>
      <c r="AI16" s="32" t="str">
        <f ca="1">IF($M16,IF('临-间接'!U16=0,"",'临-间接'!U16),"")</f>
        <v/>
      </c>
      <c r="AJ16" s="32" t="str">
        <f t="shared" ca="1" si="14"/>
        <v/>
      </c>
    </row>
    <row r="17" spans="1:36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IF('临-间接'!H17="(空白)","",'临-间接'!H17)</f>
        <v>0</v>
      </c>
      <c r="F17">
        <f ca="1">IF('临-间接'!K17="(空白)","",'临-间接'!K17)</f>
        <v>0</v>
      </c>
      <c r="G17">
        <f ca="1">IF('临-间接'!L17="(空白)",0,'临-间接'!L17)</f>
        <v>0</v>
      </c>
      <c r="H17" t="str">
        <f ca="1">IF(OR('临-间接'!Q17=0,'临-间接'!Q17="(空白)"),"",'临-间接'!Q17)</f>
        <v/>
      </c>
      <c r="I17" s="32" t="str">
        <f ca="1">IF(OR('临-间接'!M17=0,'临-间接'!M17="(空白)"),"",'临-间接'!M17)</f>
        <v/>
      </c>
      <c r="J17" s="32" t="str">
        <f ca="1">IF(OR('临-间接'!N17=0,'临-间接'!N17="(空白)"),"",'临-间接'!N17)</f>
        <v/>
      </c>
      <c r="K17" s="32" t="str">
        <f ca="1">IF(OR('临-间接'!O17=0,'临-间接'!O17="(空白)"),"",'临-间接'!O17)</f>
        <v/>
      </c>
      <c r="L17">
        <f ca="1">IF('临-间接'!P17="(空白)",0,'临-间接'!P17)</f>
        <v>0</v>
      </c>
      <c r="M17" s="93" t="b">
        <f t="shared" ca="1" si="0"/>
        <v>0</v>
      </c>
      <c r="N17" s="93" t="b">
        <f t="shared" ca="1" si="3"/>
        <v>0</v>
      </c>
      <c r="O17" s="93" t="b">
        <f t="shared" ca="1" si="4"/>
        <v>0</v>
      </c>
      <c r="P17" s="93" t="b">
        <f t="shared" ca="1" si="5"/>
        <v>0</v>
      </c>
      <c r="Q17" s="93" t="b">
        <f t="shared" ca="1" si="6"/>
        <v>0</v>
      </c>
      <c r="R17" s="93" t="str">
        <f t="shared" ca="1" si="7"/>
        <v>未开始</v>
      </c>
      <c r="S17" s="93">
        <f ca="1">IF(AND(M17,O17,NOT(P17)),NETWORKDAYS(J17,AF17,项目参数!$B$2:$B$200),0)</f>
        <v>0</v>
      </c>
      <c r="T17" s="94">
        <f t="shared" ca="1" si="8"/>
        <v>0</v>
      </c>
      <c r="U17" s="113">
        <f t="shared" ca="1" si="9"/>
        <v>0</v>
      </c>
      <c r="V17" s="113">
        <f t="shared" ca="1" si="10"/>
        <v>0</v>
      </c>
      <c r="W17" s="113" t="str">
        <f t="shared" ca="1" si="11"/>
        <v/>
      </c>
      <c r="X17" s="93">
        <f t="shared" ca="1" si="12"/>
        <v>0</v>
      </c>
      <c r="Y17" s="93">
        <f t="shared" ca="1" si="13"/>
        <v>0</v>
      </c>
      <c r="Z17" s="93">
        <f ca="1">IF(AND(M17,O17,J17&gt;项目信息!$C$18),INT((IF(P17,K17,J17)-项目信息!$C$18)/30)+1,0)</f>
        <v>0</v>
      </c>
      <c r="AA17" s="93" t="str">
        <f ca="1">IF(M17,WEEKNUM(IF(K17&lt;&gt;"",K17,IF(J17&lt;&gt;"",J17,I17)-项目信息!$C$18)+1),"")</f>
        <v/>
      </c>
      <c r="AB17" s="93" t="str">
        <f ca="1">IF($M17,IF('临-间接'!W17=0,"",'临-间接'!W17),"")</f>
        <v/>
      </c>
      <c r="AC17" s="93" t="str">
        <f ca="1">IF($M17,$AB17*U17/项目参数!$J$29,"")</f>
        <v/>
      </c>
      <c r="AD17" s="93" t="str">
        <f ca="1">IF($M17,$AB17*V17/项目参数!$J$29,"")</f>
        <v/>
      </c>
      <c r="AE17" s="95" t="str">
        <f ca="1">IF(OR('临-间接'!R17=0,'临-间接'!R17="(空白)"),"",'临-间接'!R17)</f>
        <v/>
      </c>
      <c r="AF17" s="32" t="str">
        <f ca="1">IF(O17,IF(K17&lt;&gt;"", K17, IF(OR(H17="暂停",H17="取消"), IFERROR(WORKDAY.INTL($J17,$L17*$G17,1,项目参数!$B$2:$B$200),WORKDAY($J17,$L17*$G17,1)),TODAY())),"")</f>
        <v/>
      </c>
      <c r="AG17">
        <f ca="1">IF(AND(M17,O17),IF(OR('临-间接'!S17="",'临-间接'!S17="(空白)"),0,'临-间接'!S17),0)</f>
        <v>0</v>
      </c>
      <c r="AH17" s="32" t="str">
        <f ca="1">IF($M17,IF('临-间接'!T17=0,"",'临-间接'!T17),"")</f>
        <v/>
      </c>
      <c r="AI17" s="32" t="str">
        <f ca="1">IF($M17,IF('临-间接'!U17=0,"",'临-间接'!U17),"")</f>
        <v/>
      </c>
      <c r="AJ17" s="32" t="str">
        <f t="shared" ca="1" si="14"/>
        <v/>
      </c>
    </row>
    <row r="18" spans="1:36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IF('临-间接'!H18="(空白)","",'临-间接'!H18)</f>
        <v>0</v>
      </c>
      <c r="F18">
        <f ca="1">IF('临-间接'!K18="(空白)","",'临-间接'!K18)</f>
        <v>0</v>
      </c>
      <c r="G18">
        <f ca="1">IF('临-间接'!L18="(空白)",0,'临-间接'!L18)</f>
        <v>0</v>
      </c>
      <c r="H18" t="str">
        <f ca="1">IF(OR('临-间接'!Q18=0,'临-间接'!Q18="(空白)"),"",'临-间接'!Q18)</f>
        <v/>
      </c>
      <c r="I18" s="32" t="str">
        <f ca="1">IF(OR('临-间接'!M18=0,'临-间接'!M18="(空白)"),"",'临-间接'!M18)</f>
        <v/>
      </c>
      <c r="J18" s="32" t="str">
        <f ca="1">IF(OR('临-间接'!N18=0,'临-间接'!N18="(空白)"),"",'临-间接'!N18)</f>
        <v/>
      </c>
      <c r="K18" s="32" t="str">
        <f ca="1">IF(OR('临-间接'!O18=0,'临-间接'!O18="(空白)"),"",'临-间接'!O18)</f>
        <v/>
      </c>
      <c r="L18">
        <f ca="1">IF('临-间接'!P18="(空白)",0,'临-间接'!P18)</f>
        <v>0</v>
      </c>
      <c r="M18" s="93" t="b">
        <f t="shared" ca="1" si="0"/>
        <v>0</v>
      </c>
      <c r="N18" s="93" t="b">
        <f t="shared" ca="1" si="3"/>
        <v>0</v>
      </c>
      <c r="O18" s="93" t="b">
        <f t="shared" ca="1" si="4"/>
        <v>0</v>
      </c>
      <c r="P18" s="93" t="b">
        <f t="shared" ca="1" si="5"/>
        <v>0</v>
      </c>
      <c r="Q18" s="93" t="b">
        <f t="shared" ca="1" si="6"/>
        <v>0</v>
      </c>
      <c r="R18" s="93" t="str">
        <f t="shared" ca="1" si="7"/>
        <v>未开始</v>
      </c>
      <c r="S18" s="93">
        <f ca="1">IF(AND(M18,O18,NOT(P18)),NETWORKDAYS(J18,AF18,项目参数!$B$2:$B$200),0)</f>
        <v>0</v>
      </c>
      <c r="T18" s="94">
        <f t="shared" ca="1" si="8"/>
        <v>0</v>
      </c>
      <c r="U18" s="113">
        <f t="shared" ca="1" si="9"/>
        <v>0</v>
      </c>
      <c r="V18" s="113">
        <f t="shared" ca="1" si="10"/>
        <v>0</v>
      </c>
      <c r="W18" s="113" t="str">
        <f t="shared" ca="1" si="11"/>
        <v/>
      </c>
      <c r="X18" s="93">
        <f t="shared" ca="1" si="12"/>
        <v>0</v>
      </c>
      <c r="Y18" s="93">
        <f t="shared" ca="1" si="13"/>
        <v>0</v>
      </c>
      <c r="Z18" s="93">
        <f ca="1">IF(AND(M18,O18,J18&gt;项目信息!$C$18),INT((IF(P18,K18,J18)-项目信息!$C$18)/30)+1,0)</f>
        <v>0</v>
      </c>
      <c r="AA18" s="93" t="str">
        <f ca="1">IF(M18,WEEKNUM(IF(K18&lt;&gt;"",K18,IF(J18&lt;&gt;"",J18,I18)-项目信息!$C$18)+1),"")</f>
        <v/>
      </c>
      <c r="AB18" s="93" t="str">
        <f ca="1">IF($M18,IF('临-间接'!W18=0,"",'临-间接'!W18),"")</f>
        <v/>
      </c>
      <c r="AC18" s="93" t="str">
        <f ca="1">IF($M18,$AB18*U18/项目参数!$J$29,"")</f>
        <v/>
      </c>
      <c r="AD18" s="93" t="str">
        <f ca="1">IF($M18,$AB18*V18/项目参数!$J$29,"")</f>
        <v/>
      </c>
      <c r="AE18" s="95" t="str">
        <f ca="1">IF(OR('临-间接'!R18=0,'临-间接'!R18="(空白)"),"",'临-间接'!R18)</f>
        <v/>
      </c>
      <c r="AF18" s="32" t="str">
        <f ca="1">IF(O18,IF(K18&lt;&gt;"", K18, IF(OR(H18="暂停",H18="取消"), IFERROR(WORKDAY.INTL($J18,$L18*$G18,1,项目参数!$B$2:$B$200),WORKDAY($J18,$L18*$G18,1)),TODAY())),"")</f>
        <v/>
      </c>
      <c r="AG18">
        <f ca="1">IF(AND(M18,O18),IF(OR('临-间接'!S18="",'临-间接'!S18="(空白)"),0,'临-间接'!S18),0)</f>
        <v>0</v>
      </c>
      <c r="AH18" s="32" t="str">
        <f ca="1">IF($M18,IF('临-间接'!T18=0,"",'临-间接'!T18),"")</f>
        <v/>
      </c>
      <c r="AI18" s="32" t="str">
        <f ca="1">IF($M18,IF('临-间接'!U18=0,"",'临-间接'!U18),"")</f>
        <v/>
      </c>
      <c r="AJ18" s="32" t="str">
        <f t="shared" ca="1" si="14"/>
        <v/>
      </c>
    </row>
    <row r="19" spans="1:36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IF('临-间接'!H19="(空白)","",'临-间接'!H19)</f>
        <v>0</v>
      </c>
      <c r="F19">
        <f ca="1">IF('临-间接'!K19="(空白)","",'临-间接'!K19)</f>
        <v>0</v>
      </c>
      <c r="G19">
        <f ca="1">IF('临-间接'!L19="(空白)",0,'临-间接'!L19)</f>
        <v>0</v>
      </c>
      <c r="H19" t="str">
        <f ca="1">IF(OR('临-间接'!Q19=0,'临-间接'!Q19="(空白)"),"",'临-间接'!Q19)</f>
        <v/>
      </c>
      <c r="I19" s="32" t="str">
        <f ca="1">IF(OR('临-间接'!M19=0,'临-间接'!M19="(空白)"),"",'临-间接'!M19)</f>
        <v/>
      </c>
      <c r="J19" s="32" t="str">
        <f ca="1">IF(OR('临-间接'!N19=0,'临-间接'!N19="(空白)"),"",'临-间接'!N19)</f>
        <v/>
      </c>
      <c r="K19" s="32" t="str">
        <f ca="1">IF(OR('临-间接'!O19=0,'临-间接'!O19="(空白)"),"",'临-间接'!O19)</f>
        <v/>
      </c>
      <c r="L19">
        <f ca="1">IF('临-间接'!P19="(空白)",0,'临-间接'!P19)</f>
        <v>0</v>
      </c>
      <c r="M19" s="93" t="b">
        <f t="shared" ca="1" si="0"/>
        <v>0</v>
      </c>
      <c r="N19" s="93" t="b">
        <f t="shared" ca="1" si="3"/>
        <v>0</v>
      </c>
      <c r="O19" s="93" t="b">
        <f t="shared" ca="1" si="4"/>
        <v>0</v>
      </c>
      <c r="P19" s="93" t="b">
        <f t="shared" ca="1" si="5"/>
        <v>0</v>
      </c>
      <c r="Q19" s="93" t="b">
        <f t="shared" ca="1" si="6"/>
        <v>0</v>
      </c>
      <c r="R19" s="93" t="str">
        <f t="shared" ca="1" si="7"/>
        <v>未开始</v>
      </c>
      <c r="S19" s="93">
        <f ca="1">IF(AND(M19,O19,NOT(P19)),NETWORKDAYS(J19,AF19,项目参数!$B$2:$B$200),0)</f>
        <v>0</v>
      </c>
      <c r="T19" s="94">
        <f t="shared" ca="1" si="8"/>
        <v>0</v>
      </c>
      <c r="U19" s="113">
        <f t="shared" ca="1" si="9"/>
        <v>0</v>
      </c>
      <c r="V19" s="113">
        <f t="shared" ca="1" si="10"/>
        <v>0</v>
      </c>
      <c r="W19" s="113" t="str">
        <f t="shared" ca="1" si="11"/>
        <v/>
      </c>
      <c r="X19" s="93">
        <f t="shared" ca="1" si="12"/>
        <v>0</v>
      </c>
      <c r="Y19" s="93">
        <f t="shared" ca="1" si="13"/>
        <v>0</v>
      </c>
      <c r="Z19" s="93">
        <f ca="1">IF(AND(M19,O19,J19&gt;项目信息!$C$18),INT((IF(P19,K19,J19)-项目信息!$C$18)/30)+1,0)</f>
        <v>0</v>
      </c>
      <c r="AA19" s="93" t="str">
        <f ca="1">IF(M19,WEEKNUM(IF(K19&lt;&gt;"",K19,IF(J19&lt;&gt;"",J19,I19)-项目信息!$C$18)+1),"")</f>
        <v/>
      </c>
      <c r="AB19" s="93" t="str">
        <f ca="1">IF($M19,IF('临-间接'!W19=0,"",'临-间接'!W19),"")</f>
        <v/>
      </c>
      <c r="AC19" s="93" t="str">
        <f ca="1">IF($M19,$AB19*U19/项目参数!$J$29,"")</f>
        <v/>
      </c>
      <c r="AD19" s="93" t="str">
        <f ca="1">IF($M19,$AB19*V19/项目参数!$J$29,"")</f>
        <v/>
      </c>
      <c r="AE19" s="95" t="str">
        <f ca="1">IF(OR('临-间接'!R19=0,'临-间接'!R19="(空白)"),"",'临-间接'!R19)</f>
        <v/>
      </c>
      <c r="AF19" s="32" t="str">
        <f ca="1">IF(O19,IF(K19&lt;&gt;"", K19, IF(OR(H19="暂停",H19="取消"), IFERROR(WORKDAY.INTL($J19,$L19*$G19,1,项目参数!$B$2:$B$200),WORKDAY($J19,$L19*$G19,1)),TODAY())),"")</f>
        <v/>
      </c>
      <c r="AG19">
        <f ca="1">IF(AND(M19,O19),IF(OR('临-间接'!S19="",'临-间接'!S19="(空白)"),0,'临-间接'!S19),0)</f>
        <v>0</v>
      </c>
      <c r="AH19" s="32" t="str">
        <f ca="1">IF($M19,IF('临-间接'!T19=0,"",'临-间接'!T19),"")</f>
        <v/>
      </c>
      <c r="AI19" s="32" t="str">
        <f ca="1">IF($M19,IF('临-间接'!U19=0,"",'临-间接'!U19),"")</f>
        <v/>
      </c>
      <c r="AJ19" s="32" t="str">
        <f t="shared" ca="1" si="14"/>
        <v/>
      </c>
    </row>
    <row r="20" spans="1:36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IF('临-间接'!H20="(空白)","",'临-间接'!H20)</f>
        <v>0</v>
      </c>
      <c r="F20">
        <f ca="1">IF('临-间接'!K20="(空白)","",'临-间接'!K20)</f>
        <v>0</v>
      </c>
      <c r="G20">
        <f ca="1">IF('临-间接'!L20="(空白)",0,'临-间接'!L20)</f>
        <v>0</v>
      </c>
      <c r="H20" t="str">
        <f ca="1">IF(OR('临-间接'!Q20=0,'临-间接'!Q20="(空白)"),"",'临-间接'!Q20)</f>
        <v/>
      </c>
      <c r="I20" s="32" t="str">
        <f ca="1">IF(OR('临-间接'!M20=0,'临-间接'!M20="(空白)"),"",'临-间接'!M20)</f>
        <v/>
      </c>
      <c r="J20" s="32" t="str">
        <f ca="1">IF(OR('临-间接'!N20=0,'临-间接'!N20="(空白)"),"",'临-间接'!N20)</f>
        <v/>
      </c>
      <c r="K20" s="32" t="str">
        <f ca="1">IF(OR('临-间接'!O20=0,'临-间接'!O20="(空白)"),"",'临-间接'!O20)</f>
        <v/>
      </c>
      <c r="L20">
        <f ca="1">IF('临-间接'!P20="(空白)",0,'临-间接'!P20)</f>
        <v>0</v>
      </c>
      <c r="M20" s="93" t="b">
        <f t="shared" ca="1" si="0"/>
        <v>0</v>
      </c>
      <c r="N20" s="93" t="b">
        <f t="shared" ca="1" si="3"/>
        <v>0</v>
      </c>
      <c r="O20" s="93" t="b">
        <f t="shared" ca="1" si="4"/>
        <v>0</v>
      </c>
      <c r="P20" s="93" t="b">
        <f t="shared" ca="1" si="5"/>
        <v>0</v>
      </c>
      <c r="Q20" s="93" t="b">
        <f t="shared" ca="1" si="6"/>
        <v>0</v>
      </c>
      <c r="R20" s="93" t="str">
        <f t="shared" ca="1" si="7"/>
        <v>未开始</v>
      </c>
      <c r="S20" s="93">
        <f ca="1">IF(AND(M20,O20,NOT(P20)),NETWORKDAYS(J20,AF20,项目参数!$B$2:$B$200),0)</f>
        <v>0</v>
      </c>
      <c r="T20" s="94">
        <f t="shared" ca="1" si="8"/>
        <v>0</v>
      </c>
      <c r="U20" s="113">
        <f t="shared" ca="1" si="9"/>
        <v>0</v>
      </c>
      <c r="V20" s="113">
        <f t="shared" ca="1" si="10"/>
        <v>0</v>
      </c>
      <c r="W20" s="113" t="str">
        <f t="shared" ca="1" si="11"/>
        <v/>
      </c>
      <c r="X20" s="93">
        <f t="shared" ca="1" si="12"/>
        <v>0</v>
      </c>
      <c r="Y20" s="93">
        <f t="shared" ca="1" si="13"/>
        <v>0</v>
      </c>
      <c r="Z20" s="93">
        <f ca="1">IF(AND(M20,O20,J20&gt;项目信息!$C$18),INT((IF(P20,K20,J20)-项目信息!$C$18)/30)+1,0)</f>
        <v>0</v>
      </c>
      <c r="AA20" s="93" t="str">
        <f ca="1">IF(M20,WEEKNUM(IF(K20&lt;&gt;"",K20,IF(J20&lt;&gt;"",J20,I20)-项目信息!$C$18)+1),"")</f>
        <v/>
      </c>
      <c r="AB20" s="93" t="str">
        <f ca="1">IF($M20,IF('临-间接'!W20=0,"",'临-间接'!W20),"")</f>
        <v/>
      </c>
      <c r="AC20" s="93" t="str">
        <f ca="1">IF($M20,$AB20*U20/项目参数!$J$29,"")</f>
        <v/>
      </c>
      <c r="AD20" s="93" t="str">
        <f ca="1">IF($M20,$AB20*V20/项目参数!$J$29,"")</f>
        <v/>
      </c>
      <c r="AE20" s="95" t="str">
        <f ca="1">IF(OR('临-间接'!R20=0,'临-间接'!R20="(空白)"),"",'临-间接'!R20)</f>
        <v/>
      </c>
      <c r="AF20" s="32" t="str">
        <f ca="1">IF(O20,IF(K20&lt;&gt;"", K20, IF(OR(H20="暂停",H20="取消"), IFERROR(WORKDAY.INTL($J20,$L20*$G20,1,项目参数!$B$2:$B$200),WORKDAY($J20,$L20*$G20,1)),TODAY())),"")</f>
        <v/>
      </c>
      <c r="AG20">
        <f ca="1">IF(AND(M20,O20),IF(OR('临-间接'!S20="",'临-间接'!S20="(空白)"),0,'临-间接'!S20),0)</f>
        <v>0</v>
      </c>
      <c r="AH20" s="32" t="str">
        <f ca="1">IF($M20,IF('临-间接'!T20=0,"",'临-间接'!T20),"")</f>
        <v/>
      </c>
      <c r="AI20" s="32" t="str">
        <f ca="1">IF($M20,IF('临-间接'!U20=0,"",'临-间接'!U20),"")</f>
        <v/>
      </c>
      <c r="AJ20" s="32" t="str">
        <f t="shared" ca="1" si="14"/>
        <v/>
      </c>
    </row>
    <row r="21" spans="1:36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IF('临-间接'!H21="(空白)","",'临-间接'!H21)</f>
        <v>0</v>
      </c>
      <c r="F21">
        <f ca="1">IF('临-间接'!K21="(空白)","",'临-间接'!K21)</f>
        <v>0</v>
      </c>
      <c r="G21">
        <f ca="1">IF('临-间接'!L21="(空白)",0,'临-间接'!L21)</f>
        <v>0</v>
      </c>
      <c r="H21" t="str">
        <f ca="1">IF(OR('临-间接'!Q21=0,'临-间接'!Q21="(空白)"),"",'临-间接'!Q21)</f>
        <v/>
      </c>
      <c r="I21" s="32" t="str">
        <f ca="1">IF(OR('临-间接'!M21=0,'临-间接'!M21="(空白)"),"",'临-间接'!M21)</f>
        <v/>
      </c>
      <c r="J21" s="32" t="str">
        <f ca="1">IF(OR('临-间接'!N21=0,'临-间接'!N21="(空白)"),"",'临-间接'!N21)</f>
        <v/>
      </c>
      <c r="K21" s="32" t="str">
        <f ca="1">IF(OR('临-间接'!O21=0,'临-间接'!O21="(空白)"),"",'临-间接'!O21)</f>
        <v/>
      </c>
      <c r="L21">
        <f ca="1">IF('临-间接'!P21="(空白)",0,'临-间接'!P21)</f>
        <v>0</v>
      </c>
      <c r="M21" s="93" t="b">
        <f t="shared" ca="1" si="0"/>
        <v>0</v>
      </c>
      <c r="N21" s="93" t="b">
        <f t="shared" ca="1" si="3"/>
        <v>0</v>
      </c>
      <c r="O21" s="93" t="b">
        <f t="shared" ca="1" si="4"/>
        <v>0</v>
      </c>
      <c r="P21" s="93" t="b">
        <f t="shared" ca="1" si="5"/>
        <v>0</v>
      </c>
      <c r="Q21" s="93" t="b">
        <f t="shared" ca="1" si="6"/>
        <v>0</v>
      </c>
      <c r="R21" s="93" t="str">
        <f t="shared" ca="1" si="7"/>
        <v>未开始</v>
      </c>
      <c r="S21" s="93">
        <f ca="1">IF(AND(M21,O21,NOT(P21)),NETWORKDAYS(J21,AF21,项目参数!$B$2:$B$200),0)</f>
        <v>0</v>
      </c>
      <c r="T21" s="94">
        <f t="shared" ca="1" si="8"/>
        <v>0</v>
      </c>
      <c r="U21" s="113">
        <f t="shared" ca="1" si="9"/>
        <v>0</v>
      </c>
      <c r="V21" s="113">
        <f t="shared" ca="1" si="10"/>
        <v>0</v>
      </c>
      <c r="W21" s="113" t="str">
        <f t="shared" ca="1" si="11"/>
        <v/>
      </c>
      <c r="X21" s="93">
        <f t="shared" ca="1" si="12"/>
        <v>0</v>
      </c>
      <c r="Y21" s="93">
        <f t="shared" ca="1" si="13"/>
        <v>0</v>
      </c>
      <c r="Z21" s="93">
        <f ca="1">IF(AND(M21,O21,J21&gt;项目信息!$C$18),INT((IF(P21,K21,J21)-项目信息!$C$18)/30)+1,0)</f>
        <v>0</v>
      </c>
      <c r="AA21" s="93" t="str">
        <f ca="1">IF(M21,WEEKNUM(IF(K21&lt;&gt;"",K21,IF(J21&lt;&gt;"",J21,I21)-项目信息!$C$18)+1),"")</f>
        <v/>
      </c>
      <c r="AB21" s="93" t="str">
        <f ca="1">IF($M21,IF('临-间接'!W21=0,"",'临-间接'!W21),"")</f>
        <v/>
      </c>
      <c r="AC21" s="93" t="str">
        <f ca="1">IF($M21,$AB21*U21/项目参数!$J$29,"")</f>
        <v/>
      </c>
      <c r="AD21" s="93" t="str">
        <f ca="1">IF($M21,$AB21*V21/项目参数!$J$29,"")</f>
        <v/>
      </c>
      <c r="AE21" s="95" t="str">
        <f ca="1">IF(OR('临-间接'!R21=0,'临-间接'!R21="(空白)"),"",'临-间接'!R21)</f>
        <v/>
      </c>
      <c r="AF21" s="32" t="str">
        <f ca="1">IF(O21,IF(K21&lt;&gt;"", K21, IF(OR(H21="暂停",H21="取消"), IFERROR(WORKDAY.INTL($J21,$L21*$G21,1,项目参数!$B$2:$B$200),WORKDAY($J21,$L21*$G21,1)),TODAY())),"")</f>
        <v/>
      </c>
      <c r="AG21">
        <f ca="1">IF(AND(M21,O21),IF(OR('临-间接'!S21="",'临-间接'!S21="(空白)"),0,'临-间接'!S21),0)</f>
        <v>0</v>
      </c>
      <c r="AH21" s="32" t="str">
        <f ca="1">IF($M21,IF('临-间接'!T21=0,"",'临-间接'!T21),"")</f>
        <v/>
      </c>
      <c r="AI21" s="32" t="str">
        <f ca="1">IF($M21,IF('临-间接'!U21=0,"",'临-间接'!U21),"")</f>
        <v/>
      </c>
      <c r="AJ21" s="32" t="str">
        <f t="shared" ca="1" si="14"/>
        <v/>
      </c>
    </row>
    <row r="22" spans="1:36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IF('临-间接'!H22="(空白)","",'临-间接'!H22)</f>
        <v>0</v>
      </c>
      <c r="F22">
        <f ca="1">IF('临-间接'!K22="(空白)","",'临-间接'!K22)</f>
        <v>0</v>
      </c>
      <c r="G22">
        <f ca="1">IF('临-间接'!L22="(空白)",0,'临-间接'!L22)</f>
        <v>0</v>
      </c>
      <c r="H22" t="str">
        <f ca="1">IF(OR('临-间接'!Q22=0,'临-间接'!Q22="(空白)"),"",'临-间接'!Q22)</f>
        <v/>
      </c>
      <c r="I22" s="32" t="str">
        <f ca="1">IF(OR('临-间接'!M22=0,'临-间接'!M22="(空白)"),"",'临-间接'!M22)</f>
        <v/>
      </c>
      <c r="J22" s="32" t="str">
        <f ca="1">IF(OR('临-间接'!N22=0,'临-间接'!N22="(空白)"),"",'临-间接'!N22)</f>
        <v/>
      </c>
      <c r="K22" s="32" t="str">
        <f ca="1">IF(OR('临-间接'!O22=0,'临-间接'!O22="(空白)"),"",'临-间接'!O22)</f>
        <v/>
      </c>
      <c r="L22">
        <f ca="1">IF('临-间接'!P22="(空白)",0,'临-间接'!P22)</f>
        <v>0</v>
      </c>
      <c r="M22" s="93" t="b">
        <f t="shared" ca="1" si="0"/>
        <v>0</v>
      </c>
      <c r="N22" s="93" t="b">
        <f t="shared" ca="1" si="3"/>
        <v>0</v>
      </c>
      <c r="O22" s="93" t="b">
        <f t="shared" ca="1" si="4"/>
        <v>0</v>
      </c>
      <c r="P22" s="93" t="b">
        <f t="shared" ca="1" si="5"/>
        <v>0</v>
      </c>
      <c r="Q22" s="93" t="b">
        <f t="shared" ca="1" si="6"/>
        <v>0</v>
      </c>
      <c r="R22" s="93" t="str">
        <f t="shared" ca="1" si="7"/>
        <v>未开始</v>
      </c>
      <c r="S22" s="93">
        <f ca="1">IF(AND(M22,O22,NOT(P22)),NETWORKDAYS(J22,AF22,项目参数!$B$2:$B$200),0)</f>
        <v>0</v>
      </c>
      <c r="T22" s="94">
        <f t="shared" ca="1" si="8"/>
        <v>0</v>
      </c>
      <c r="U22" s="113">
        <f t="shared" ca="1" si="9"/>
        <v>0</v>
      </c>
      <c r="V22" s="113">
        <f t="shared" ca="1" si="10"/>
        <v>0</v>
      </c>
      <c r="W22" s="113" t="str">
        <f t="shared" ca="1" si="11"/>
        <v/>
      </c>
      <c r="X22" s="93">
        <f t="shared" ca="1" si="12"/>
        <v>0</v>
      </c>
      <c r="Y22" s="93">
        <f t="shared" ca="1" si="13"/>
        <v>0</v>
      </c>
      <c r="Z22" s="93">
        <f ca="1">IF(AND(M22,O22,J22&gt;项目信息!$C$18),INT((IF(P22,K22,J22)-项目信息!$C$18)/30)+1,0)</f>
        <v>0</v>
      </c>
      <c r="AA22" s="93" t="str">
        <f ca="1">IF(M22,WEEKNUM(IF(K22&lt;&gt;"",K22,IF(J22&lt;&gt;"",J22,I22)-项目信息!$C$18)+1),"")</f>
        <v/>
      </c>
      <c r="AB22" s="93" t="str">
        <f ca="1">IF($M22,IF('临-间接'!W22=0,"",'临-间接'!W22),"")</f>
        <v/>
      </c>
      <c r="AC22" s="93" t="str">
        <f ca="1">IF($M22,$AB22*U22/项目参数!$J$29,"")</f>
        <v/>
      </c>
      <c r="AD22" s="93" t="str">
        <f ca="1">IF($M22,$AB22*V22/项目参数!$J$29,"")</f>
        <v/>
      </c>
      <c r="AE22" s="95" t="str">
        <f ca="1">IF(OR('临-间接'!R22=0,'临-间接'!R22="(空白)"),"",'临-间接'!R22)</f>
        <v/>
      </c>
      <c r="AF22" s="32" t="str">
        <f ca="1">IF(O22,IF(K22&lt;&gt;"", K22, IF(OR(H22="暂停",H22="取消"), IFERROR(WORKDAY.INTL($J22,$L22*$G22,1,项目参数!$B$2:$B$200),WORKDAY($J22,$L22*$G22,1)),TODAY())),"")</f>
        <v/>
      </c>
      <c r="AG22">
        <f ca="1">IF(AND(M22,O22),IF(OR('临-间接'!S22="",'临-间接'!S22="(空白)"),0,'临-间接'!S22),0)</f>
        <v>0</v>
      </c>
      <c r="AH22" s="32" t="str">
        <f ca="1">IF($M22,IF('临-间接'!T22=0,"",'临-间接'!T22),"")</f>
        <v/>
      </c>
      <c r="AI22" s="32" t="str">
        <f ca="1">IF($M22,IF('临-间接'!U22=0,"",'临-间接'!U22),"")</f>
        <v/>
      </c>
      <c r="AJ22" s="32" t="str">
        <f t="shared" ca="1" si="14"/>
        <v/>
      </c>
    </row>
    <row r="23" spans="1:36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IF('临-间接'!H23="(空白)","",'临-间接'!H23)</f>
        <v>0</v>
      </c>
      <c r="F23">
        <f ca="1">IF('临-间接'!K23="(空白)","",'临-间接'!K23)</f>
        <v>0</v>
      </c>
      <c r="G23">
        <f ca="1">IF('临-间接'!L23="(空白)",0,'临-间接'!L23)</f>
        <v>0</v>
      </c>
      <c r="H23" t="str">
        <f ca="1">IF(OR('临-间接'!Q23=0,'临-间接'!Q23="(空白)"),"",'临-间接'!Q23)</f>
        <v/>
      </c>
      <c r="I23" s="32" t="str">
        <f ca="1">IF(OR('临-间接'!M23=0,'临-间接'!M23="(空白)"),"",'临-间接'!M23)</f>
        <v/>
      </c>
      <c r="J23" s="32" t="str">
        <f ca="1">IF(OR('临-间接'!N23=0,'临-间接'!N23="(空白)"),"",'临-间接'!N23)</f>
        <v/>
      </c>
      <c r="K23" s="32" t="str">
        <f ca="1">IF(OR('临-间接'!O23=0,'临-间接'!O23="(空白)"),"",'临-间接'!O23)</f>
        <v/>
      </c>
      <c r="L23">
        <f ca="1">IF('临-间接'!P23="(空白)",0,'临-间接'!P23)</f>
        <v>0</v>
      </c>
      <c r="M23" s="93" t="b">
        <f t="shared" ca="1" si="0"/>
        <v>0</v>
      </c>
      <c r="N23" s="93" t="b">
        <f t="shared" ca="1" si="3"/>
        <v>0</v>
      </c>
      <c r="O23" s="93" t="b">
        <f t="shared" ca="1" si="4"/>
        <v>0</v>
      </c>
      <c r="P23" s="93" t="b">
        <f t="shared" ca="1" si="5"/>
        <v>0</v>
      </c>
      <c r="Q23" s="93" t="b">
        <f t="shared" ca="1" si="6"/>
        <v>0</v>
      </c>
      <c r="R23" s="93" t="str">
        <f t="shared" ca="1" si="7"/>
        <v>未开始</v>
      </c>
      <c r="S23" s="93">
        <f ca="1">IF(AND(M23,O23,NOT(P23)),NETWORKDAYS(J23,AF23,项目参数!$B$2:$B$200),0)</f>
        <v>0</v>
      </c>
      <c r="T23" s="94">
        <f t="shared" ca="1" si="8"/>
        <v>0</v>
      </c>
      <c r="U23" s="113">
        <f t="shared" ca="1" si="9"/>
        <v>0</v>
      </c>
      <c r="V23" s="113">
        <f t="shared" ca="1" si="10"/>
        <v>0</v>
      </c>
      <c r="W23" s="113" t="str">
        <f t="shared" ca="1" si="11"/>
        <v/>
      </c>
      <c r="X23" s="93">
        <f t="shared" ca="1" si="12"/>
        <v>0</v>
      </c>
      <c r="Y23" s="93">
        <f t="shared" ca="1" si="13"/>
        <v>0</v>
      </c>
      <c r="Z23" s="93">
        <f ca="1">IF(AND(M23,O23,J23&gt;项目信息!$C$18),INT((IF(P23,K23,J23)-项目信息!$C$18)/30)+1,0)</f>
        <v>0</v>
      </c>
      <c r="AA23" s="93" t="str">
        <f ca="1">IF(M23,WEEKNUM(IF(K23&lt;&gt;"",K23,IF(J23&lt;&gt;"",J23,I23)-项目信息!$C$18)+1),"")</f>
        <v/>
      </c>
      <c r="AB23" s="93" t="str">
        <f ca="1">IF($M23,IF('临-间接'!W23=0,"",'临-间接'!W23),"")</f>
        <v/>
      </c>
      <c r="AC23" s="93" t="str">
        <f ca="1">IF($M23,$AB23*U23/项目参数!$J$29,"")</f>
        <v/>
      </c>
      <c r="AD23" s="93" t="str">
        <f ca="1">IF($M23,$AB23*V23/项目参数!$J$29,"")</f>
        <v/>
      </c>
      <c r="AE23" s="95" t="str">
        <f ca="1">IF(OR('临-间接'!R23=0,'临-间接'!R23="(空白)"),"",'临-间接'!R23)</f>
        <v/>
      </c>
      <c r="AF23" s="32" t="str">
        <f ca="1">IF(O23,IF(K23&lt;&gt;"", K23, IF(OR(H23="暂停",H23="取消"), IFERROR(WORKDAY.INTL($J23,$L23*$G23,1,项目参数!$B$2:$B$200),WORKDAY($J23,$L23*$G23,1)),TODAY())),"")</f>
        <v/>
      </c>
      <c r="AG23">
        <f ca="1">IF(AND(M23,O23),IF(OR('临-间接'!S23="",'临-间接'!S23="(空白)"),0,'临-间接'!S23),0)</f>
        <v>0</v>
      </c>
      <c r="AH23" s="32" t="str">
        <f ca="1">IF($M23,IF('临-间接'!T23=0,"",'临-间接'!T23),"")</f>
        <v/>
      </c>
      <c r="AI23" s="32" t="str">
        <f ca="1">IF($M23,IF('临-间接'!U23=0,"",'临-间接'!U23),"")</f>
        <v/>
      </c>
      <c r="AJ23" s="32" t="str">
        <f t="shared" ca="1" si="14"/>
        <v/>
      </c>
    </row>
    <row r="24" spans="1:36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IF('临-间接'!H24="(空白)","",'临-间接'!H24)</f>
        <v>0</v>
      </c>
      <c r="F24">
        <f ca="1">IF('临-间接'!K24="(空白)","",'临-间接'!K24)</f>
        <v>0</v>
      </c>
      <c r="G24">
        <f ca="1">IF('临-间接'!L24="(空白)",0,'临-间接'!L24)</f>
        <v>0</v>
      </c>
      <c r="H24" t="str">
        <f ca="1">IF(OR('临-间接'!Q24=0,'临-间接'!Q24="(空白)"),"",'临-间接'!Q24)</f>
        <v/>
      </c>
      <c r="I24" s="32" t="str">
        <f ca="1">IF(OR('临-间接'!M24=0,'临-间接'!M24="(空白)"),"",'临-间接'!M24)</f>
        <v/>
      </c>
      <c r="J24" s="32" t="str">
        <f ca="1">IF(OR('临-间接'!N24=0,'临-间接'!N24="(空白)"),"",'临-间接'!N24)</f>
        <v/>
      </c>
      <c r="K24" s="32" t="str">
        <f ca="1">IF(OR('临-间接'!O24=0,'临-间接'!O24="(空白)"),"",'临-间接'!O24)</f>
        <v/>
      </c>
      <c r="L24">
        <f ca="1">IF('临-间接'!P24="(空白)",0,'临-间接'!P24)</f>
        <v>0</v>
      </c>
      <c r="M24" s="93" t="b">
        <f t="shared" ca="1" si="0"/>
        <v>0</v>
      </c>
      <c r="N24" s="93" t="b">
        <f t="shared" ca="1" si="3"/>
        <v>0</v>
      </c>
      <c r="O24" s="93" t="b">
        <f t="shared" ca="1" si="4"/>
        <v>0</v>
      </c>
      <c r="P24" s="93" t="b">
        <f t="shared" ca="1" si="5"/>
        <v>0</v>
      </c>
      <c r="Q24" s="93" t="b">
        <f t="shared" ca="1" si="6"/>
        <v>0</v>
      </c>
      <c r="R24" s="93" t="str">
        <f t="shared" ca="1" si="7"/>
        <v>未开始</v>
      </c>
      <c r="S24" s="93">
        <f ca="1">IF(AND(M24,O24,NOT(P24)),NETWORKDAYS(J24,AF24,项目参数!$B$2:$B$200),0)</f>
        <v>0</v>
      </c>
      <c r="T24" s="94">
        <f t="shared" ca="1" si="8"/>
        <v>0</v>
      </c>
      <c r="U24" s="113">
        <f t="shared" ca="1" si="9"/>
        <v>0</v>
      </c>
      <c r="V24" s="113">
        <f t="shared" ca="1" si="10"/>
        <v>0</v>
      </c>
      <c r="W24" s="113" t="str">
        <f t="shared" ca="1" si="11"/>
        <v/>
      </c>
      <c r="X24" s="93">
        <f t="shared" ca="1" si="12"/>
        <v>0</v>
      </c>
      <c r="Y24" s="93">
        <f t="shared" ca="1" si="13"/>
        <v>0</v>
      </c>
      <c r="Z24" s="93">
        <f ca="1">IF(AND(M24,O24,J24&gt;项目信息!$C$18),INT((IF(P24,K24,J24)-项目信息!$C$18)/30)+1,0)</f>
        <v>0</v>
      </c>
      <c r="AA24" s="93" t="str">
        <f ca="1">IF(M24,WEEKNUM(IF(K24&lt;&gt;"",K24,IF(J24&lt;&gt;"",J24,I24)-项目信息!$C$18)+1),"")</f>
        <v/>
      </c>
      <c r="AB24" s="93" t="str">
        <f ca="1">IF($M24,IF('临-间接'!W24=0,"",'临-间接'!W24),"")</f>
        <v/>
      </c>
      <c r="AC24" s="93" t="str">
        <f ca="1">IF($M24,$AB24*U24/项目参数!$J$29,"")</f>
        <v/>
      </c>
      <c r="AD24" s="93" t="str">
        <f ca="1">IF($M24,$AB24*V24/项目参数!$J$29,"")</f>
        <v/>
      </c>
      <c r="AE24" s="95" t="str">
        <f ca="1">IF(OR('临-间接'!R24=0,'临-间接'!R24="(空白)"),"",'临-间接'!R24)</f>
        <v/>
      </c>
      <c r="AF24" s="32" t="str">
        <f ca="1">IF(O24,IF(K24&lt;&gt;"", K24, IF(OR(H24="暂停",H24="取消"), IFERROR(WORKDAY.INTL($J24,$L24*$G24,1,项目参数!$B$2:$B$200),WORKDAY($J24,$L24*$G24,1)),TODAY())),"")</f>
        <v/>
      </c>
      <c r="AG24">
        <f ca="1">IF(AND(M24,O24),IF(OR('临-间接'!S24="",'临-间接'!S24="(空白)"),0,'临-间接'!S24),0)</f>
        <v>0</v>
      </c>
      <c r="AH24" s="32" t="str">
        <f ca="1">IF($M24,IF('临-间接'!T24=0,"",'临-间接'!T24),"")</f>
        <v/>
      </c>
      <c r="AI24" s="32" t="str">
        <f ca="1">IF($M24,IF('临-间接'!U24=0,"",'临-间接'!U24),"")</f>
        <v/>
      </c>
      <c r="AJ24" s="32" t="str">
        <f t="shared" ca="1" si="14"/>
        <v/>
      </c>
    </row>
    <row r="25" spans="1:36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IF('临-间接'!H25="(空白)","",'临-间接'!H25)</f>
        <v>0</v>
      </c>
      <c r="F25">
        <f ca="1">IF('临-间接'!K25="(空白)","",'临-间接'!K25)</f>
        <v>0</v>
      </c>
      <c r="G25">
        <f ca="1">IF('临-间接'!L25="(空白)",0,'临-间接'!L25)</f>
        <v>0</v>
      </c>
      <c r="H25" t="str">
        <f ca="1">IF(OR('临-间接'!Q25=0,'临-间接'!Q25="(空白)"),"",'临-间接'!Q25)</f>
        <v/>
      </c>
      <c r="I25" s="32" t="str">
        <f ca="1">IF(OR('临-间接'!M25=0,'临-间接'!M25="(空白)"),"",'临-间接'!M25)</f>
        <v/>
      </c>
      <c r="J25" s="32" t="str">
        <f ca="1">IF(OR('临-间接'!N25=0,'临-间接'!N25="(空白)"),"",'临-间接'!N25)</f>
        <v/>
      </c>
      <c r="K25" s="32" t="str">
        <f ca="1">IF(OR('临-间接'!O25=0,'临-间接'!O25="(空白)"),"",'临-间接'!O25)</f>
        <v/>
      </c>
      <c r="L25">
        <f ca="1">IF('临-间接'!P25="(空白)",0,'临-间接'!P25)</f>
        <v>0</v>
      </c>
      <c r="M25" s="93" t="b">
        <f t="shared" ca="1" si="0"/>
        <v>0</v>
      </c>
      <c r="N25" s="93" t="b">
        <f t="shared" ca="1" si="3"/>
        <v>0</v>
      </c>
      <c r="O25" s="93" t="b">
        <f t="shared" ca="1" si="4"/>
        <v>0</v>
      </c>
      <c r="P25" s="93" t="b">
        <f t="shared" ca="1" si="5"/>
        <v>0</v>
      </c>
      <c r="Q25" s="93" t="b">
        <f t="shared" ca="1" si="6"/>
        <v>0</v>
      </c>
      <c r="R25" s="93" t="str">
        <f t="shared" ca="1" si="7"/>
        <v>未开始</v>
      </c>
      <c r="S25" s="93">
        <f ca="1">IF(AND(M25,O25,NOT(P25)),NETWORKDAYS(J25,AF25,项目参数!$B$2:$B$200),0)</f>
        <v>0</v>
      </c>
      <c r="T25" s="94">
        <f t="shared" ca="1" si="8"/>
        <v>0</v>
      </c>
      <c r="U25" s="113">
        <f t="shared" ca="1" si="9"/>
        <v>0</v>
      </c>
      <c r="V25" s="113">
        <f t="shared" ca="1" si="10"/>
        <v>0</v>
      </c>
      <c r="W25" s="113" t="str">
        <f t="shared" ca="1" si="11"/>
        <v/>
      </c>
      <c r="X25" s="93">
        <f t="shared" ca="1" si="12"/>
        <v>0</v>
      </c>
      <c r="Y25" s="93">
        <f t="shared" ca="1" si="13"/>
        <v>0</v>
      </c>
      <c r="Z25" s="93">
        <f ca="1">IF(AND(M25,O25,J25&gt;项目信息!$C$18),INT((IF(P25,K25,J25)-项目信息!$C$18)/30)+1,0)</f>
        <v>0</v>
      </c>
      <c r="AA25" s="93" t="str">
        <f ca="1">IF(M25,WEEKNUM(IF(K25&lt;&gt;"",K25,IF(J25&lt;&gt;"",J25,I25)-项目信息!$C$18)+1),"")</f>
        <v/>
      </c>
      <c r="AB25" s="93" t="str">
        <f ca="1">IF($M25,IF('临-间接'!W25=0,"",'临-间接'!W25),"")</f>
        <v/>
      </c>
      <c r="AC25" s="93" t="str">
        <f ca="1">IF($M25,$AB25*U25/项目参数!$J$29,"")</f>
        <v/>
      </c>
      <c r="AD25" s="93" t="str">
        <f ca="1">IF($M25,$AB25*V25/项目参数!$J$29,"")</f>
        <v/>
      </c>
      <c r="AE25" s="95" t="str">
        <f ca="1">IF(OR('临-间接'!R25=0,'临-间接'!R25="(空白)"),"",'临-间接'!R25)</f>
        <v/>
      </c>
      <c r="AF25" s="32" t="str">
        <f ca="1">IF(O25,IF(K25&lt;&gt;"", K25, IF(OR(H25="暂停",H25="取消"), IFERROR(WORKDAY.INTL($J25,$L25*$G25,1,项目参数!$B$2:$B$200),WORKDAY($J25,$L25*$G25,1)),TODAY())),"")</f>
        <v/>
      </c>
      <c r="AG25">
        <f ca="1">IF(AND(M25,O25),IF(OR('临-间接'!S25="",'临-间接'!S25="(空白)"),0,'临-间接'!S25),0)</f>
        <v>0</v>
      </c>
      <c r="AH25" s="32" t="str">
        <f ca="1">IF($M25,IF('临-间接'!T25=0,"",'临-间接'!T25),"")</f>
        <v/>
      </c>
      <c r="AI25" s="32" t="str">
        <f ca="1">IF($M25,IF('临-间接'!U25=0,"",'临-间接'!U25),"")</f>
        <v/>
      </c>
      <c r="AJ25" s="32" t="str">
        <f t="shared" ca="1" si="14"/>
        <v/>
      </c>
    </row>
    <row r="26" spans="1:36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IF('临-间接'!H26="(空白)","",'临-间接'!H26)</f>
        <v>0</v>
      </c>
      <c r="F26">
        <f ca="1">IF('临-间接'!K26="(空白)","",'临-间接'!K26)</f>
        <v>0</v>
      </c>
      <c r="G26">
        <f ca="1">IF('临-间接'!L26="(空白)",0,'临-间接'!L26)</f>
        <v>0</v>
      </c>
      <c r="H26" t="str">
        <f ca="1">IF(OR('临-间接'!Q26=0,'临-间接'!Q26="(空白)"),"",'临-间接'!Q26)</f>
        <v/>
      </c>
      <c r="I26" s="32" t="str">
        <f ca="1">IF(OR('临-间接'!M26=0,'临-间接'!M26="(空白)"),"",'临-间接'!M26)</f>
        <v/>
      </c>
      <c r="J26" s="32" t="str">
        <f ca="1">IF(OR('临-间接'!N26=0,'临-间接'!N26="(空白)"),"",'临-间接'!N26)</f>
        <v/>
      </c>
      <c r="K26" s="32" t="str">
        <f ca="1">IF(OR('临-间接'!O26=0,'临-间接'!O26="(空白)"),"",'临-间接'!O26)</f>
        <v/>
      </c>
      <c r="L26">
        <f ca="1">IF('临-间接'!P26="(空白)",0,'临-间接'!P26)</f>
        <v>0</v>
      </c>
      <c r="M26" s="93" t="b">
        <f t="shared" ca="1" si="0"/>
        <v>0</v>
      </c>
      <c r="N26" s="93" t="b">
        <f t="shared" ca="1" si="3"/>
        <v>0</v>
      </c>
      <c r="O26" s="93" t="b">
        <f t="shared" ca="1" si="4"/>
        <v>0</v>
      </c>
      <c r="P26" s="93" t="b">
        <f t="shared" ca="1" si="5"/>
        <v>0</v>
      </c>
      <c r="Q26" s="93" t="b">
        <f t="shared" ca="1" si="6"/>
        <v>0</v>
      </c>
      <c r="R26" s="93" t="str">
        <f t="shared" ca="1" si="7"/>
        <v>未开始</v>
      </c>
      <c r="S26" s="93">
        <f ca="1">IF(AND(M26,O26,NOT(P26)),NETWORKDAYS(J26,AF26,项目参数!$B$2:$B$200),0)</f>
        <v>0</v>
      </c>
      <c r="T26" s="94">
        <f t="shared" ca="1" si="8"/>
        <v>0</v>
      </c>
      <c r="U26" s="113">
        <f t="shared" ca="1" si="9"/>
        <v>0</v>
      </c>
      <c r="V26" s="113">
        <f t="shared" ca="1" si="10"/>
        <v>0</v>
      </c>
      <c r="W26" s="113" t="str">
        <f t="shared" ca="1" si="11"/>
        <v/>
      </c>
      <c r="X26" s="93">
        <f t="shared" ca="1" si="12"/>
        <v>0</v>
      </c>
      <c r="Y26" s="93">
        <f t="shared" ca="1" si="13"/>
        <v>0</v>
      </c>
      <c r="Z26" s="93">
        <f ca="1">IF(AND(M26,O26,J26&gt;项目信息!$C$18),INT((IF(P26,K26,J26)-项目信息!$C$18)/30)+1,0)</f>
        <v>0</v>
      </c>
      <c r="AA26" s="93" t="str">
        <f ca="1">IF(M26,WEEKNUM(IF(K26&lt;&gt;"",K26,IF(J26&lt;&gt;"",J26,I26)-项目信息!$C$18)+1),"")</f>
        <v/>
      </c>
      <c r="AB26" s="93" t="str">
        <f ca="1">IF($M26,IF('临-间接'!W26=0,"",'临-间接'!W26),"")</f>
        <v/>
      </c>
      <c r="AC26" s="93" t="str">
        <f ca="1">IF($M26,$AB26*U26/项目参数!$J$29,"")</f>
        <v/>
      </c>
      <c r="AD26" s="93" t="str">
        <f ca="1">IF($M26,$AB26*V26/项目参数!$J$29,"")</f>
        <v/>
      </c>
      <c r="AE26" s="95" t="str">
        <f ca="1">IF(OR('临-间接'!R26=0,'临-间接'!R26="(空白)"),"",'临-间接'!R26)</f>
        <v/>
      </c>
      <c r="AF26" s="32" t="str">
        <f ca="1">IF(O26,IF(K26&lt;&gt;"", K26, IF(OR(H26="暂停",H26="取消"), IFERROR(WORKDAY.INTL($J26,$L26*$G26,1,项目参数!$B$2:$B$200),WORKDAY($J26,$L26*$G26,1)),TODAY())),"")</f>
        <v/>
      </c>
      <c r="AG26">
        <f ca="1">IF(AND(M26,O26),IF(OR('临-间接'!S26="",'临-间接'!S26="(空白)"),0,'临-间接'!S26),0)</f>
        <v>0</v>
      </c>
      <c r="AH26" s="32" t="str">
        <f ca="1">IF($M26,IF('临-间接'!T26=0,"",'临-间接'!T26),"")</f>
        <v/>
      </c>
      <c r="AI26" s="32" t="str">
        <f ca="1">IF($M26,IF('临-间接'!U26=0,"",'临-间接'!U26),"")</f>
        <v/>
      </c>
      <c r="AJ26" s="32" t="str">
        <f t="shared" ca="1" si="14"/>
        <v/>
      </c>
    </row>
    <row r="27" spans="1:36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IF('临-间接'!H27="(空白)","",'临-间接'!H27)</f>
        <v>0</v>
      </c>
      <c r="F27">
        <f ca="1">IF('临-间接'!K27="(空白)","",'临-间接'!K27)</f>
        <v>0</v>
      </c>
      <c r="G27">
        <f ca="1">IF('临-间接'!L27="(空白)",0,'临-间接'!L27)</f>
        <v>0</v>
      </c>
      <c r="H27" t="str">
        <f ca="1">IF(OR('临-间接'!Q27=0,'临-间接'!Q27="(空白)"),"",'临-间接'!Q27)</f>
        <v/>
      </c>
      <c r="I27" s="32" t="str">
        <f ca="1">IF(OR('临-间接'!M27=0,'临-间接'!M27="(空白)"),"",'临-间接'!M27)</f>
        <v/>
      </c>
      <c r="J27" s="32" t="str">
        <f ca="1">IF(OR('临-间接'!N27=0,'临-间接'!N27="(空白)"),"",'临-间接'!N27)</f>
        <v/>
      </c>
      <c r="K27" s="32" t="str">
        <f ca="1">IF(OR('临-间接'!O27=0,'临-间接'!O27="(空白)"),"",'临-间接'!O27)</f>
        <v/>
      </c>
      <c r="L27">
        <f ca="1">IF('临-间接'!P27="(空白)",0,'临-间接'!P27)</f>
        <v>0</v>
      </c>
      <c r="M27" s="93" t="b">
        <f t="shared" ca="1" si="0"/>
        <v>0</v>
      </c>
      <c r="N27" s="93" t="b">
        <f t="shared" ca="1" si="3"/>
        <v>0</v>
      </c>
      <c r="O27" s="93" t="b">
        <f t="shared" ca="1" si="4"/>
        <v>0</v>
      </c>
      <c r="P27" s="93" t="b">
        <f t="shared" ca="1" si="5"/>
        <v>0</v>
      </c>
      <c r="Q27" s="93" t="b">
        <f t="shared" ca="1" si="6"/>
        <v>0</v>
      </c>
      <c r="R27" s="93" t="str">
        <f t="shared" ca="1" si="7"/>
        <v>未开始</v>
      </c>
      <c r="S27" s="93">
        <f ca="1">IF(AND(M27,O27,NOT(P27)),NETWORKDAYS(J27,AF27,项目参数!$B$2:$B$200),0)</f>
        <v>0</v>
      </c>
      <c r="T27" s="94">
        <f t="shared" ca="1" si="8"/>
        <v>0</v>
      </c>
      <c r="U27" s="113">
        <f t="shared" ca="1" si="9"/>
        <v>0</v>
      </c>
      <c r="V27" s="113">
        <f t="shared" ca="1" si="10"/>
        <v>0</v>
      </c>
      <c r="W27" s="113" t="str">
        <f t="shared" ca="1" si="11"/>
        <v/>
      </c>
      <c r="X27" s="93">
        <f t="shared" ca="1" si="12"/>
        <v>0</v>
      </c>
      <c r="Y27" s="93">
        <f t="shared" ca="1" si="13"/>
        <v>0</v>
      </c>
      <c r="Z27" s="93">
        <f ca="1">IF(AND(M27,O27,J27&gt;项目信息!$C$18),INT((IF(P27,K27,J27)-项目信息!$C$18)/30)+1,0)</f>
        <v>0</v>
      </c>
      <c r="AA27" s="93" t="str">
        <f ca="1">IF(M27,WEEKNUM(IF(K27&lt;&gt;"",K27,IF(J27&lt;&gt;"",J27,I27)-项目信息!$C$18)+1),"")</f>
        <v/>
      </c>
      <c r="AB27" s="93" t="str">
        <f ca="1">IF($M27,IF('临-间接'!W27=0,"",'临-间接'!W27),"")</f>
        <v/>
      </c>
      <c r="AC27" s="93" t="str">
        <f ca="1">IF($M27,$AB27*U27/项目参数!$J$29,"")</f>
        <v/>
      </c>
      <c r="AD27" s="93" t="str">
        <f ca="1">IF($M27,$AB27*V27/项目参数!$J$29,"")</f>
        <v/>
      </c>
      <c r="AE27" s="95" t="str">
        <f ca="1">IF(OR('临-间接'!R27=0,'临-间接'!R27="(空白)"),"",'临-间接'!R27)</f>
        <v/>
      </c>
      <c r="AF27" s="32" t="str">
        <f ca="1">IF(O27,IF(K27&lt;&gt;"", K27, IF(OR(H27="暂停",H27="取消"), IFERROR(WORKDAY.INTL($J27,$L27*$G27,1,项目参数!$B$2:$B$200),WORKDAY($J27,$L27*$G27,1)),TODAY())),"")</f>
        <v/>
      </c>
      <c r="AG27">
        <f ca="1">IF(AND(M27,O27),IF(OR('临-间接'!S27="",'临-间接'!S27="(空白)"),0,'临-间接'!S27),0)</f>
        <v>0</v>
      </c>
      <c r="AH27" s="32" t="str">
        <f ca="1">IF($M27,IF('临-间接'!T27=0,"",'临-间接'!T27),"")</f>
        <v/>
      </c>
      <c r="AI27" s="32" t="str">
        <f ca="1">IF($M27,IF('临-间接'!U27=0,"",'临-间接'!U27),"")</f>
        <v/>
      </c>
      <c r="AJ27" s="32" t="str">
        <f t="shared" ca="1" si="14"/>
        <v/>
      </c>
    </row>
    <row r="28" spans="1:36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IF('临-间接'!H28="(空白)","",'临-间接'!H28)</f>
        <v>0</v>
      </c>
      <c r="F28">
        <f ca="1">IF('临-间接'!K28="(空白)","",'临-间接'!K28)</f>
        <v>0</v>
      </c>
      <c r="G28">
        <f ca="1">IF('临-间接'!L28="(空白)",0,'临-间接'!L28)</f>
        <v>0</v>
      </c>
      <c r="H28" t="str">
        <f ca="1">IF(OR('临-间接'!Q28=0,'临-间接'!Q28="(空白)"),"",'临-间接'!Q28)</f>
        <v/>
      </c>
      <c r="I28" s="32" t="str">
        <f ca="1">IF(OR('临-间接'!M28=0,'临-间接'!M28="(空白)"),"",'临-间接'!M28)</f>
        <v/>
      </c>
      <c r="J28" s="32" t="str">
        <f ca="1">IF(OR('临-间接'!N28=0,'临-间接'!N28="(空白)"),"",'临-间接'!N28)</f>
        <v/>
      </c>
      <c r="K28" s="32" t="str">
        <f ca="1">IF(OR('临-间接'!O28=0,'临-间接'!O28="(空白)"),"",'临-间接'!O28)</f>
        <v/>
      </c>
      <c r="L28">
        <f ca="1">IF('临-间接'!P28="(空白)",0,'临-间接'!P28)</f>
        <v>0</v>
      </c>
      <c r="M28" s="93" t="b">
        <f t="shared" ca="1" si="0"/>
        <v>0</v>
      </c>
      <c r="N28" s="93" t="b">
        <f t="shared" ca="1" si="3"/>
        <v>0</v>
      </c>
      <c r="O28" s="93" t="b">
        <f t="shared" ca="1" si="4"/>
        <v>0</v>
      </c>
      <c r="P28" s="93" t="b">
        <f t="shared" ca="1" si="5"/>
        <v>0</v>
      </c>
      <c r="Q28" s="93" t="b">
        <f t="shared" ca="1" si="6"/>
        <v>0</v>
      </c>
      <c r="R28" s="93" t="str">
        <f t="shared" ca="1" si="7"/>
        <v>未开始</v>
      </c>
      <c r="S28" s="93">
        <f ca="1">IF(AND(M28,O28,NOT(P28)),NETWORKDAYS(J28,AF28,项目参数!$B$2:$B$200),0)</f>
        <v>0</v>
      </c>
      <c r="T28" s="94">
        <f t="shared" ca="1" si="8"/>
        <v>0</v>
      </c>
      <c r="U28" s="113">
        <f t="shared" ca="1" si="9"/>
        <v>0</v>
      </c>
      <c r="V28" s="113">
        <f t="shared" ca="1" si="10"/>
        <v>0</v>
      </c>
      <c r="W28" s="113" t="str">
        <f t="shared" ca="1" si="11"/>
        <v/>
      </c>
      <c r="X28" s="93">
        <f t="shared" ca="1" si="12"/>
        <v>0</v>
      </c>
      <c r="Y28" s="93">
        <f t="shared" ca="1" si="13"/>
        <v>0</v>
      </c>
      <c r="Z28" s="93">
        <f ca="1">IF(AND(M28,O28,J28&gt;项目信息!$C$18),INT((IF(P28,K28,J28)-项目信息!$C$18)/30)+1,0)</f>
        <v>0</v>
      </c>
      <c r="AA28" s="93" t="str">
        <f ca="1">IF(M28,WEEKNUM(IF(K28&lt;&gt;"",K28,IF(J28&lt;&gt;"",J28,I28)-项目信息!$C$18)+1),"")</f>
        <v/>
      </c>
      <c r="AB28" s="93" t="str">
        <f ca="1">IF($M28,IF('临-间接'!W28=0,"",'临-间接'!W28),"")</f>
        <v/>
      </c>
      <c r="AC28" s="93" t="str">
        <f ca="1">IF($M28,$AB28*U28/项目参数!$J$29,"")</f>
        <v/>
      </c>
      <c r="AD28" s="93" t="str">
        <f ca="1">IF($M28,$AB28*V28/项目参数!$J$29,"")</f>
        <v/>
      </c>
      <c r="AE28" s="95" t="str">
        <f ca="1">IF(OR('临-间接'!R28=0,'临-间接'!R28="(空白)"),"",'临-间接'!R28)</f>
        <v/>
      </c>
      <c r="AF28" s="32" t="str">
        <f ca="1">IF(O28,IF(K28&lt;&gt;"", K28, IF(OR(H28="暂停",H28="取消"), IFERROR(WORKDAY.INTL($J28,$L28*$G28,1,项目参数!$B$2:$B$200),WORKDAY($J28,$L28*$G28,1)),TODAY())),"")</f>
        <v/>
      </c>
      <c r="AG28">
        <f ca="1">IF(AND(M28,O28),IF(OR('临-间接'!S28="",'临-间接'!S28="(空白)"),0,'临-间接'!S28),0)</f>
        <v>0</v>
      </c>
      <c r="AH28" s="32" t="str">
        <f ca="1">IF($M28,IF('临-间接'!T28=0,"",'临-间接'!T28),"")</f>
        <v/>
      </c>
      <c r="AI28" s="32" t="str">
        <f ca="1">IF($M28,IF('临-间接'!U28=0,"",'临-间接'!U28),"")</f>
        <v/>
      </c>
      <c r="AJ28" s="32" t="str">
        <f t="shared" ca="1" si="14"/>
        <v/>
      </c>
    </row>
    <row r="29" spans="1:36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IF('临-间接'!H29="(空白)","",'临-间接'!H29)</f>
        <v>0</v>
      </c>
      <c r="F29">
        <f ca="1">IF('临-间接'!K29="(空白)","",'临-间接'!K29)</f>
        <v>0</v>
      </c>
      <c r="G29">
        <f ca="1">IF('临-间接'!L29="(空白)",0,'临-间接'!L29)</f>
        <v>0</v>
      </c>
      <c r="H29" t="str">
        <f ca="1">IF(OR('临-间接'!Q29=0,'临-间接'!Q29="(空白)"),"",'临-间接'!Q29)</f>
        <v/>
      </c>
      <c r="I29" s="32" t="str">
        <f ca="1">IF(OR('临-间接'!M29=0,'临-间接'!M29="(空白)"),"",'临-间接'!M29)</f>
        <v/>
      </c>
      <c r="J29" s="32" t="str">
        <f ca="1">IF(OR('临-间接'!N29=0,'临-间接'!N29="(空白)"),"",'临-间接'!N29)</f>
        <v/>
      </c>
      <c r="K29" s="32" t="str">
        <f ca="1">IF(OR('临-间接'!O29=0,'临-间接'!O29="(空白)"),"",'临-间接'!O29)</f>
        <v/>
      </c>
      <c r="L29">
        <f ca="1">IF('临-间接'!P29="(空白)",0,'临-间接'!P29)</f>
        <v>0</v>
      </c>
      <c r="M29" s="93" t="b">
        <f t="shared" ca="1" si="0"/>
        <v>0</v>
      </c>
      <c r="N29" s="93" t="b">
        <f t="shared" ca="1" si="3"/>
        <v>0</v>
      </c>
      <c r="O29" s="93" t="b">
        <f t="shared" ca="1" si="4"/>
        <v>0</v>
      </c>
      <c r="P29" s="93" t="b">
        <f t="shared" ca="1" si="5"/>
        <v>0</v>
      </c>
      <c r="Q29" s="93" t="b">
        <f t="shared" ca="1" si="6"/>
        <v>0</v>
      </c>
      <c r="R29" s="93" t="str">
        <f t="shared" ca="1" si="7"/>
        <v>未开始</v>
      </c>
      <c r="S29" s="93">
        <f ca="1">IF(AND(M29,O29,NOT(P29)),NETWORKDAYS(J29,AF29,项目参数!$B$2:$B$200),0)</f>
        <v>0</v>
      </c>
      <c r="T29" s="94">
        <f t="shared" ca="1" si="8"/>
        <v>0</v>
      </c>
      <c r="U29" s="113">
        <f t="shared" ca="1" si="9"/>
        <v>0</v>
      </c>
      <c r="V29" s="113">
        <f t="shared" ca="1" si="10"/>
        <v>0</v>
      </c>
      <c r="W29" s="113" t="str">
        <f t="shared" ca="1" si="11"/>
        <v/>
      </c>
      <c r="X29" s="93">
        <f t="shared" ca="1" si="12"/>
        <v>0</v>
      </c>
      <c r="Y29" s="93">
        <f t="shared" ca="1" si="13"/>
        <v>0</v>
      </c>
      <c r="Z29" s="93">
        <f ca="1">IF(AND(M29,O29,J29&gt;项目信息!$C$18),INT((IF(P29,K29,J29)-项目信息!$C$18)/30)+1,0)</f>
        <v>0</v>
      </c>
      <c r="AA29" s="93" t="str">
        <f ca="1">IF(M29,WEEKNUM(IF(K29&lt;&gt;"",K29,IF(J29&lt;&gt;"",J29,I29)-项目信息!$C$18)+1),"")</f>
        <v/>
      </c>
      <c r="AB29" s="93" t="str">
        <f ca="1">IF($M29,IF('临-间接'!W29=0,"",'临-间接'!W29),"")</f>
        <v/>
      </c>
      <c r="AC29" s="93" t="str">
        <f ca="1">IF($M29,$AB29*U29/项目参数!$J$29,"")</f>
        <v/>
      </c>
      <c r="AD29" s="93" t="str">
        <f ca="1">IF($M29,$AB29*V29/项目参数!$J$29,"")</f>
        <v/>
      </c>
      <c r="AE29" s="95" t="str">
        <f ca="1">IF(OR('临-间接'!R29=0,'临-间接'!R29="(空白)"),"",'临-间接'!R29)</f>
        <v/>
      </c>
      <c r="AF29" s="32" t="str">
        <f ca="1">IF(O29,IF(K29&lt;&gt;"", K29, IF(OR(H29="暂停",H29="取消"), IFERROR(WORKDAY.INTL($J29,$L29*$G29,1,项目参数!$B$2:$B$200),WORKDAY($J29,$L29*$G29,1)),TODAY())),"")</f>
        <v/>
      </c>
      <c r="AG29">
        <f ca="1">IF(AND(M29,O29),IF(OR('临-间接'!S29="",'临-间接'!S29="(空白)"),0,'临-间接'!S29),0)</f>
        <v>0</v>
      </c>
      <c r="AH29" s="32" t="str">
        <f ca="1">IF($M29,IF('临-间接'!T29=0,"",'临-间接'!T29),"")</f>
        <v/>
      </c>
      <c r="AI29" s="32" t="str">
        <f ca="1">IF($M29,IF('临-间接'!U29=0,"",'临-间接'!U29),"")</f>
        <v/>
      </c>
      <c r="AJ29" s="32" t="str">
        <f t="shared" ca="1" si="14"/>
        <v/>
      </c>
    </row>
    <row r="30" spans="1:36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IF('临-间接'!H30="(空白)","",'临-间接'!H30)</f>
        <v>0</v>
      </c>
      <c r="F30">
        <f ca="1">IF('临-间接'!K30="(空白)","",'临-间接'!K30)</f>
        <v>0</v>
      </c>
      <c r="G30">
        <f ca="1">IF('临-间接'!L30="(空白)",0,'临-间接'!L30)</f>
        <v>0</v>
      </c>
      <c r="H30" t="str">
        <f ca="1">IF(OR('临-间接'!Q30=0,'临-间接'!Q30="(空白)"),"",'临-间接'!Q30)</f>
        <v/>
      </c>
      <c r="I30" s="32" t="str">
        <f ca="1">IF(OR('临-间接'!M30=0,'临-间接'!M30="(空白)"),"",'临-间接'!M30)</f>
        <v/>
      </c>
      <c r="J30" s="32" t="str">
        <f ca="1">IF(OR('临-间接'!N30=0,'临-间接'!N30="(空白)"),"",'临-间接'!N30)</f>
        <v/>
      </c>
      <c r="K30" s="32" t="str">
        <f ca="1">IF(OR('临-间接'!O30=0,'临-间接'!O30="(空白)"),"",'临-间接'!O30)</f>
        <v/>
      </c>
      <c r="L30">
        <f ca="1">IF('临-间接'!P30="(空白)",0,'临-间接'!P30)</f>
        <v>0</v>
      </c>
      <c r="M30" s="93" t="b">
        <f t="shared" ca="1" si="0"/>
        <v>0</v>
      </c>
      <c r="N30" s="93" t="b">
        <f t="shared" ca="1" si="3"/>
        <v>0</v>
      </c>
      <c r="O30" s="93" t="b">
        <f t="shared" ca="1" si="4"/>
        <v>0</v>
      </c>
      <c r="P30" s="93" t="b">
        <f t="shared" ca="1" si="5"/>
        <v>0</v>
      </c>
      <c r="Q30" s="93" t="b">
        <f t="shared" ca="1" si="6"/>
        <v>0</v>
      </c>
      <c r="R30" s="93" t="str">
        <f t="shared" ca="1" si="7"/>
        <v>未开始</v>
      </c>
      <c r="S30" s="93">
        <f ca="1">IF(AND(M30,O30,NOT(P30)),NETWORKDAYS(J30,AF30,项目参数!$B$2:$B$200),0)</f>
        <v>0</v>
      </c>
      <c r="T30" s="94">
        <f t="shared" ca="1" si="8"/>
        <v>0</v>
      </c>
      <c r="U30" s="113">
        <f t="shared" ca="1" si="9"/>
        <v>0</v>
      </c>
      <c r="V30" s="113">
        <f t="shared" ca="1" si="10"/>
        <v>0</v>
      </c>
      <c r="W30" s="113" t="str">
        <f t="shared" ca="1" si="11"/>
        <v/>
      </c>
      <c r="X30" s="93">
        <f t="shared" ca="1" si="12"/>
        <v>0</v>
      </c>
      <c r="Y30" s="93">
        <f t="shared" ca="1" si="13"/>
        <v>0</v>
      </c>
      <c r="Z30" s="93">
        <f ca="1">IF(AND(M30,O30,J30&gt;项目信息!$C$18),INT((IF(P30,K30,J30)-项目信息!$C$18)/30)+1,0)</f>
        <v>0</v>
      </c>
      <c r="AA30" s="93" t="str">
        <f ca="1">IF(M30,WEEKNUM(IF(K30&lt;&gt;"",K30,IF(J30&lt;&gt;"",J30,I30)-项目信息!$C$18)+1),"")</f>
        <v/>
      </c>
      <c r="AB30" s="93" t="str">
        <f ca="1">IF($M30,IF('临-间接'!W30=0,"",'临-间接'!W30),"")</f>
        <v/>
      </c>
      <c r="AC30" s="93" t="str">
        <f ca="1">IF($M30,$AB30*U30/项目参数!$J$29,"")</f>
        <v/>
      </c>
      <c r="AD30" s="93" t="str">
        <f ca="1">IF($M30,$AB30*V30/项目参数!$J$29,"")</f>
        <v/>
      </c>
      <c r="AE30" s="95" t="str">
        <f ca="1">IF(OR('临-间接'!R30=0,'临-间接'!R30="(空白)"),"",'临-间接'!R30)</f>
        <v/>
      </c>
      <c r="AF30" s="32" t="str">
        <f ca="1">IF(O30,IF(K30&lt;&gt;"", K30, IF(OR(H30="暂停",H30="取消"), IFERROR(WORKDAY.INTL($J30,$L30*$G30,1,项目参数!$B$2:$B$200),WORKDAY($J30,$L30*$G30,1)),TODAY())),"")</f>
        <v/>
      </c>
      <c r="AG30">
        <f ca="1">IF(AND(M30,O30),IF(OR('临-间接'!S30="",'临-间接'!S30="(空白)"),0,'临-间接'!S30),0)</f>
        <v>0</v>
      </c>
      <c r="AH30" s="32" t="str">
        <f ca="1">IF($M30,IF('临-间接'!T30=0,"",'临-间接'!T30),"")</f>
        <v/>
      </c>
      <c r="AI30" s="32" t="str">
        <f ca="1">IF($M30,IF('临-间接'!U30=0,"",'临-间接'!U30),"")</f>
        <v/>
      </c>
      <c r="AJ30" s="32" t="str">
        <f t="shared" ca="1" si="14"/>
        <v/>
      </c>
    </row>
    <row r="31" spans="1:36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IF('临-间接'!H31="(空白)","",'临-间接'!H31)</f>
        <v>0</v>
      </c>
      <c r="F31">
        <f ca="1">IF('临-间接'!K31="(空白)","",'临-间接'!K31)</f>
        <v>0</v>
      </c>
      <c r="G31">
        <f ca="1">IF('临-间接'!L31="(空白)",0,'临-间接'!L31)</f>
        <v>0</v>
      </c>
      <c r="H31" t="str">
        <f ca="1">IF(OR('临-间接'!Q31=0,'临-间接'!Q31="(空白)"),"",'临-间接'!Q31)</f>
        <v/>
      </c>
      <c r="I31" s="32" t="str">
        <f ca="1">IF(OR('临-间接'!M31=0,'临-间接'!M31="(空白)"),"",'临-间接'!M31)</f>
        <v/>
      </c>
      <c r="J31" s="32" t="str">
        <f ca="1">IF(OR('临-间接'!N31=0,'临-间接'!N31="(空白)"),"",'临-间接'!N31)</f>
        <v/>
      </c>
      <c r="K31" s="32" t="str">
        <f ca="1">IF(OR('临-间接'!O31=0,'临-间接'!O31="(空白)"),"",'临-间接'!O31)</f>
        <v/>
      </c>
      <c r="L31">
        <f ca="1">IF('临-间接'!P31="(空白)",0,'临-间接'!P31)</f>
        <v>0</v>
      </c>
      <c r="M31" s="93" t="b">
        <f t="shared" ca="1" si="0"/>
        <v>0</v>
      </c>
      <c r="N31" s="93" t="b">
        <f t="shared" ca="1" si="3"/>
        <v>0</v>
      </c>
      <c r="O31" s="93" t="b">
        <f t="shared" ca="1" si="4"/>
        <v>0</v>
      </c>
      <c r="P31" s="93" t="b">
        <f t="shared" ca="1" si="5"/>
        <v>0</v>
      </c>
      <c r="Q31" s="93" t="b">
        <f t="shared" ca="1" si="6"/>
        <v>0</v>
      </c>
      <c r="R31" s="93" t="str">
        <f t="shared" ca="1" si="7"/>
        <v>未开始</v>
      </c>
      <c r="S31" s="93">
        <f ca="1">IF(AND(M31,O31,NOT(P31)),NETWORKDAYS(J31,AF31,项目参数!$B$2:$B$200),0)</f>
        <v>0</v>
      </c>
      <c r="T31" s="94">
        <f t="shared" ca="1" si="8"/>
        <v>0</v>
      </c>
      <c r="U31" s="113">
        <f t="shared" ca="1" si="9"/>
        <v>0</v>
      </c>
      <c r="V31" s="113">
        <f t="shared" ca="1" si="10"/>
        <v>0</v>
      </c>
      <c r="W31" s="113" t="str">
        <f t="shared" ca="1" si="11"/>
        <v/>
      </c>
      <c r="X31" s="93">
        <f t="shared" ca="1" si="12"/>
        <v>0</v>
      </c>
      <c r="Y31" s="93">
        <f t="shared" ca="1" si="13"/>
        <v>0</v>
      </c>
      <c r="Z31" s="93">
        <f ca="1">IF(AND(M31,O31,J31&gt;项目信息!$C$18),INT((IF(P31,K31,J31)-项目信息!$C$18)/30)+1,0)</f>
        <v>0</v>
      </c>
      <c r="AA31" s="93" t="str">
        <f ca="1">IF(M31,WEEKNUM(IF(K31&lt;&gt;"",K31,IF(J31&lt;&gt;"",J31,I31)-项目信息!$C$18)+1),"")</f>
        <v/>
      </c>
      <c r="AB31" s="93" t="str">
        <f ca="1">IF($M31,IF('临-间接'!W31=0,"",'临-间接'!W31),"")</f>
        <v/>
      </c>
      <c r="AC31" s="93" t="str">
        <f ca="1">IF($M31,$AB31*U31/项目参数!$J$29,"")</f>
        <v/>
      </c>
      <c r="AD31" s="93" t="str">
        <f ca="1">IF($M31,$AB31*V31/项目参数!$J$29,"")</f>
        <v/>
      </c>
      <c r="AE31" s="95" t="str">
        <f ca="1">IF(OR('临-间接'!R31=0,'临-间接'!R31="(空白)"),"",'临-间接'!R31)</f>
        <v/>
      </c>
      <c r="AF31" s="32" t="str">
        <f ca="1">IF(O31,IF(K31&lt;&gt;"", K31, IF(OR(H31="暂停",H31="取消"), IFERROR(WORKDAY.INTL($J31,$L31*$G31,1,项目参数!$B$2:$B$200),WORKDAY($J31,$L31*$G31,1)),TODAY())),"")</f>
        <v/>
      </c>
      <c r="AG31">
        <f ca="1">IF(AND(M31,O31),IF(OR('临-间接'!S31="",'临-间接'!S31="(空白)"),0,'临-间接'!S31),0)</f>
        <v>0</v>
      </c>
      <c r="AH31" s="32" t="str">
        <f ca="1">IF($M31,IF('临-间接'!T31=0,"",'临-间接'!T31),"")</f>
        <v/>
      </c>
      <c r="AI31" s="32" t="str">
        <f ca="1">IF($M31,IF('临-间接'!U31=0,"",'临-间接'!U31),"")</f>
        <v/>
      </c>
      <c r="AJ31" s="32" t="str">
        <f t="shared" ca="1" si="14"/>
        <v/>
      </c>
    </row>
    <row r="32" spans="1:36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IF('临-间接'!H32="(空白)","",'临-间接'!H32)</f>
        <v>0</v>
      </c>
      <c r="F32">
        <f ca="1">IF('临-间接'!K32="(空白)","",'临-间接'!K32)</f>
        <v>0</v>
      </c>
      <c r="G32">
        <f ca="1">IF('临-间接'!L32="(空白)",0,'临-间接'!L32)</f>
        <v>0</v>
      </c>
      <c r="H32" t="str">
        <f ca="1">IF(OR('临-间接'!Q32=0,'临-间接'!Q32="(空白)"),"",'临-间接'!Q32)</f>
        <v/>
      </c>
      <c r="I32" s="32" t="str">
        <f ca="1">IF(OR('临-间接'!M32=0,'临-间接'!M32="(空白)"),"",'临-间接'!M32)</f>
        <v/>
      </c>
      <c r="J32" s="32" t="str">
        <f ca="1">IF(OR('临-间接'!N32=0,'临-间接'!N32="(空白)"),"",'临-间接'!N32)</f>
        <v/>
      </c>
      <c r="K32" s="32" t="str">
        <f ca="1">IF(OR('临-间接'!O32=0,'临-间接'!O32="(空白)"),"",'临-间接'!O32)</f>
        <v/>
      </c>
      <c r="L32">
        <f ca="1">IF('临-间接'!P32="(空白)",0,'临-间接'!P32)</f>
        <v>0</v>
      </c>
      <c r="M32" s="93" t="b">
        <f t="shared" ca="1" si="0"/>
        <v>0</v>
      </c>
      <c r="N32" s="93" t="b">
        <f t="shared" ca="1" si="3"/>
        <v>0</v>
      </c>
      <c r="O32" s="93" t="b">
        <f t="shared" ca="1" si="4"/>
        <v>0</v>
      </c>
      <c r="P32" s="93" t="b">
        <f t="shared" ca="1" si="5"/>
        <v>0</v>
      </c>
      <c r="Q32" s="93" t="b">
        <f t="shared" ca="1" si="6"/>
        <v>0</v>
      </c>
      <c r="R32" s="93" t="str">
        <f t="shared" ca="1" si="7"/>
        <v>未开始</v>
      </c>
      <c r="S32" s="93">
        <f ca="1">IF(AND(M32,O32,NOT(P32)),NETWORKDAYS(J32,AF32,项目参数!$B$2:$B$200),0)</f>
        <v>0</v>
      </c>
      <c r="T32" s="94">
        <f t="shared" ca="1" si="8"/>
        <v>0</v>
      </c>
      <c r="U32" s="113">
        <f t="shared" ca="1" si="9"/>
        <v>0</v>
      </c>
      <c r="V32" s="113">
        <f t="shared" ca="1" si="10"/>
        <v>0</v>
      </c>
      <c r="W32" s="113" t="str">
        <f t="shared" ca="1" si="11"/>
        <v/>
      </c>
      <c r="X32" s="93">
        <f t="shared" ca="1" si="12"/>
        <v>0</v>
      </c>
      <c r="Y32" s="93">
        <f t="shared" ca="1" si="13"/>
        <v>0</v>
      </c>
      <c r="Z32" s="93">
        <f ca="1">IF(AND(M32,O32,J32&gt;项目信息!$C$18),INT((IF(P32,K32,J32)-项目信息!$C$18)/30)+1,0)</f>
        <v>0</v>
      </c>
      <c r="AA32" s="93" t="str">
        <f ca="1">IF(M32,WEEKNUM(IF(K32&lt;&gt;"",K32,IF(J32&lt;&gt;"",J32,I32)-项目信息!$C$18)+1),"")</f>
        <v/>
      </c>
      <c r="AB32" s="93" t="str">
        <f ca="1">IF($M32,IF('临-间接'!W32=0,"",'临-间接'!W32),"")</f>
        <v/>
      </c>
      <c r="AC32" s="93" t="str">
        <f ca="1">IF($M32,$AB32*U32/项目参数!$J$29,"")</f>
        <v/>
      </c>
      <c r="AD32" s="93" t="str">
        <f ca="1">IF($M32,$AB32*V32/项目参数!$J$29,"")</f>
        <v/>
      </c>
      <c r="AE32" s="95" t="str">
        <f ca="1">IF(OR('临-间接'!R32=0,'临-间接'!R32="(空白)"),"",'临-间接'!R32)</f>
        <v/>
      </c>
      <c r="AF32" s="32" t="str">
        <f ca="1">IF(O32,IF(K32&lt;&gt;"", K32, IF(OR(H32="暂停",H32="取消"), IFERROR(WORKDAY.INTL($J32,$L32*$G32,1,项目参数!$B$2:$B$200),WORKDAY($J32,$L32*$G32,1)),TODAY())),"")</f>
        <v/>
      </c>
      <c r="AG32">
        <f ca="1">IF(AND(M32,O32),IF(OR('临-间接'!S32="",'临-间接'!S32="(空白)"),0,'临-间接'!S32),0)</f>
        <v>0</v>
      </c>
      <c r="AH32" s="32" t="str">
        <f ca="1">IF($M32,IF('临-间接'!T32=0,"",'临-间接'!T32),"")</f>
        <v/>
      </c>
      <c r="AI32" s="32" t="str">
        <f ca="1">IF($M32,IF('临-间接'!U32=0,"",'临-间接'!U32),"")</f>
        <v/>
      </c>
      <c r="AJ32" s="32" t="str">
        <f t="shared" ca="1" si="14"/>
        <v/>
      </c>
    </row>
    <row r="33" spans="1:36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IF('临-间接'!H33="(空白)","",'临-间接'!H33)</f>
        <v>0</v>
      </c>
      <c r="F33">
        <f ca="1">IF('临-间接'!K33="(空白)","",'临-间接'!K33)</f>
        <v>0</v>
      </c>
      <c r="G33">
        <f ca="1">IF('临-间接'!L33="(空白)",0,'临-间接'!L33)</f>
        <v>0</v>
      </c>
      <c r="H33" t="str">
        <f ca="1">IF(OR('临-间接'!Q33=0,'临-间接'!Q33="(空白)"),"",'临-间接'!Q33)</f>
        <v/>
      </c>
      <c r="I33" s="32" t="str">
        <f ca="1">IF(OR('临-间接'!M33=0,'临-间接'!M33="(空白)"),"",'临-间接'!M33)</f>
        <v/>
      </c>
      <c r="J33" s="32" t="str">
        <f ca="1">IF(OR('临-间接'!N33=0,'临-间接'!N33="(空白)"),"",'临-间接'!N33)</f>
        <v/>
      </c>
      <c r="K33" s="32" t="str">
        <f ca="1">IF(OR('临-间接'!O33=0,'临-间接'!O33="(空白)"),"",'临-间接'!O33)</f>
        <v/>
      </c>
      <c r="L33">
        <f ca="1">IF('临-间接'!P33="(空白)",0,'临-间接'!P33)</f>
        <v>0</v>
      </c>
      <c r="M33" s="93" t="b">
        <f t="shared" ca="1" si="0"/>
        <v>0</v>
      </c>
      <c r="N33" s="93" t="b">
        <f t="shared" ca="1" si="3"/>
        <v>0</v>
      </c>
      <c r="O33" s="93" t="b">
        <f t="shared" ca="1" si="4"/>
        <v>0</v>
      </c>
      <c r="P33" s="93" t="b">
        <f t="shared" ca="1" si="5"/>
        <v>0</v>
      </c>
      <c r="Q33" s="93" t="b">
        <f t="shared" ca="1" si="6"/>
        <v>0</v>
      </c>
      <c r="R33" s="93" t="str">
        <f t="shared" ca="1" si="7"/>
        <v>未开始</v>
      </c>
      <c r="S33" s="93">
        <f ca="1">IF(AND(M33,O33,NOT(P33)),NETWORKDAYS(J33,AF33,项目参数!$B$2:$B$200),0)</f>
        <v>0</v>
      </c>
      <c r="T33" s="94">
        <f t="shared" ca="1" si="8"/>
        <v>0</v>
      </c>
      <c r="U33" s="113">
        <f t="shared" ca="1" si="9"/>
        <v>0</v>
      </c>
      <c r="V33" s="113">
        <f t="shared" ca="1" si="10"/>
        <v>0</v>
      </c>
      <c r="W33" s="113" t="str">
        <f t="shared" ca="1" si="11"/>
        <v/>
      </c>
      <c r="X33" s="93">
        <f t="shared" ca="1" si="12"/>
        <v>0</v>
      </c>
      <c r="Y33" s="93">
        <f t="shared" ca="1" si="13"/>
        <v>0</v>
      </c>
      <c r="Z33" s="93">
        <f ca="1">IF(AND(M33,O33,J33&gt;项目信息!$C$18),INT((IF(P33,K33,J33)-项目信息!$C$18)/30)+1,0)</f>
        <v>0</v>
      </c>
      <c r="AA33" s="93" t="str">
        <f ca="1">IF(M33,WEEKNUM(IF(K33&lt;&gt;"",K33,IF(J33&lt;&gt;"",J33,I33)-项目信息!$C$18)+1),"")</f>
        <v/>
      </c>
      <c r="AB33" s="93" t="str">
        <f ca="1">IF($M33,IF('临-间接'!W33=0,"",'临-间接'!W33),"")</f>
        <v/>
      </c>
      <c r="AC33" s="93" t="str">
        <f ca="1">IF($M33,$AB33*U33/项目参数!$J$29,"")</f>
        <v/>
      </c>
      <c r="AD33" s="93" t="str">
        <f ca="1">IF($M33,$AB33*V33/项目参数!$J$29,"")</f>
        <v/>
      </c>
      <c r="AE33" s="95" t="str">
        <f ca="1">IF(OR('临-间接'!R33=0,'临-间接'!R33="(空白)"),"",'临-间接'!R33)</f>
        <v/>
      </c>
      <c r="AF33" s="32" t="str">
        <f ca="1">IF(O33,IF(K33&lt;&gt;"", K33, IF(OR(H33="暂停",H33="取消"), IFERROR(WORKDAY.INTL($J33,$L33*$G33,1,项目参数!$B$2:$B$200),WORKDAY($J33,$L33*$G33,1)),TODAY())),"")</f>
        <v/>
      </c>
      <c r="AG33">
        <f ca="1">IF(AND(M33,O33),IF(OR('临-间接'!S33="",'临-间接'!S33="(空白)"),0,'临-间接'!S33),0)</f>
        <v>0</v>
      </c>
      <c r="AH33" s="32" t="str">
        <f ca="1">IF($M33,IF('临-间接'!T33=0,"",'临-间接'!T33),"")</f>
        <v/>
      </c>
      <c r="AI33" s="32" t="str">
        <f ca="1">IF($M33,IF('临-间接'!U33=0,"",'临-间接'!U33),"")</f>
        <v/>
      </c>
      <c r="AJ33" s="32" t="str">
        <f t="shared" ca="1" si="14"/>
        <v/>
      </c>
    </row>
    <row r="34" spans="1:36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IF('临-间接'!H34="(空白)","",'临-间接'!H34)</f>
        <v>0</v>
      </c>
      <c r="F34">
        <f ca="1">IF('临-间接'!K34="(空白)","",'临-间接'!K34)</f>
        <v>0</v>
      </c>
      <c r="G34">
        <f ca="1">IF('临-间接'!L34="(空白)",0,'临-间接'!L34)</f>
        <v>0</v>
      </c>
      <c r="H34" t="str">
        <f ca="1">IF(OR('临-间接'!Q34=0,'临-间接'!Q34="(空白)"),"",'临-间接'!Q34)</f>
        <v/>
      </c>
      <c r="I34" s="32" t="str">
        <f ca="1">IF(OR('临-间接'!M34=0,'临-间接'!M34="(空白)"),"",'临-间接'!M34)</f>
        <v/>
      </c>
      <c r="J34" s="32" t="str">
        <f ca="1">IF(OR('临-间接'!N34=0,'临-间接'!N34="(空白)"),"",'临-间接'!N34)</f>
        <v/>
      </c>
      <c r="K34" s="32" t="str">
        <f ca="1">IF(OR('临-间接'!O34=0,'临-间接'!O34="(空白)"),"",'临-间接'!O34)</f>
        <v/>
      </c>
      <c r="L34">
        <f ca="1">IF('临-间接'!P34="(空白)",0,'临-间接'!P34)</f>
        <v>0</v>
      </c>
      <c r="M34" s="93" t="b">
        <f t="shared" ca="1" si="0"/>
        <v>0</v>
      </c>
      <c r="N34" s="93" t="b">
        <f t="shared" ca="1" si="3"/>
        <v>0</v>
      </c>
      <c r="O34" s="93" t="b">
        <f t="shared" ca="1" si="4"/>
        <v>0</v>
      </c>
      <c r="P34" s="93" t="b">
        <f t="shared" ca="1" si="5"/>
        <v>0</v>
      </c>
      <c r="Q34" s="93" t="b">
        <f t="shared" ca="1" si="6"/>
        <v>0</v>
      </c>
      <c r="R34" s="93" t="str">
        <f t="shared" ca="1" si="7"/>
        <v>未开始</v>
      </c>
      <c r="S34" s="93">
        <f ca="1">IF(AND(M34,O34,NOT(P34)),NETWORKDAYS(J34,AF34,项目参数!$B$2:$B$200),0)</f>
        <v>0</v>
      </c>
      <c r="T34" s="94">
        <f t="shared" ca="1" si="8"/>
        <v>0</v>
      </c>
      <c r="U34" s="113">
        <f t="shared" ca="1" si="9"/>
        <v>0</v>
      </c>
      <c r="V34" s="113">
        <f t="shared" ca="1" si="10"/>
        <v>0</v>
      </c>
      <c r="W34" s="113" t="str">
        <f t="shared" ca="1" si="11"/>
        <v/>
      </c>
      <c r="X34" s="93">
        <f t="shared" ca="1" si="12"/>
        <v>0</v>
      </c>
      <c r="Y34" s="93">
        <f t="shared" ca="1" si="13"/>
        <v>0</v>
      </c>
      <c r="Z34" s="93">
        <f ca="1">IF(AND(M34,O34,J34&gt;项目信息!$C$18),INT((IF(P34,K34,J34)-项目信息!$C$18)/30)+1,0)</f>
        <v>0</v>
      </c>
      <c r="AA34" s="93" t="str">
        <f ca="1">IF(M34,WEEKNUM(IF(K34&lt;&gt;"",K34,IF(J34&lt;&gt;"",J34,I34)-项目信息!$C$18)+1),"")</f>
        <v/>
      </c>
      <c r="AB34" s="93" t="str">
        <f ca="1">IF($M34,IF('临-间接'!W34=0,"",'临-间接'!W34),"")</f>
        <v/>
      </c>
      <c r="AC34" s="93" t="str">
        <f ca="1">IF($M34,$AB34*U34/项目参数!$J$29,"")</f>
        <v/>
      </c>
      <c r="AD34" s="93" t="str">
        <f ca="1">IF($M34,$AB34*V34/项目参数!$J$29,"")</f>
        <v/>
      </c>
      <c r="AE34" s="95" t="str">
        <f ca="1">IF(OR('临-间接'!R34=0,'临-间接'!R34="(空白)"),"",'临-间接'!R34)</f>
        <v/>
      </c>
      <c r="AF34" s="32" t="str">
        <f ca="1">IF(O34,IF(K34&lt;&gt;"", K34, IF(OR(H34="暂停",H34="取消"), IFERROR(WORKDAY.INTL($J34,$L34*$G34,1,项目参数!$B$2:$B$200),WORKDAY($J34,$L34*$G34,1)),TODAY())),"")</f>
        <v/>
      </c>
      <c r="AG34">
        <f ca="1">IF(AND(M34,O34),IF(OR('临-间接'!S34="",'临-间接'!S34="(空白)"),0,'临-间接'!S34),0)</f>
        <v>0</v>
      </c>
      <c r="AH34" s="32" t="str">
        <f ca="1">IF($M34,IF('临-间接'!T34=0,"",'临-间接'!T34),"")</f>
        <v/>
      </c>
      <c r="AI34" s="32" t="str">
        <f ca="1">IF($M34,IF('临-间接'!U34=0,"",'临-间接'!U34),"")</f>
        <v/>
      </c>
      <c r="AJ34" s="32" t="str">
        <f t="shared" ca="1" si="14"/>
        <v/>
      </c>
    </row>
    <row r="35" spans="1:36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IF('临-间接'!H35="(空白)","",'临-间接'!H35)</f>
        <v>0</v>
      </c>
      <c r="F35">
        <f ca="1">IF('临-间接'!K35="(空白)","",'临-间接'!K35)</f>
        <v>0</v>
      </c>
      <c r="G35">
        <f ca="1">IF('临-间接'!L35="(空白)",0,'临-间接'!L35)</f>
        <v>0</v>
      </c>
      <c r="H35" t="str">
        <f ca="1">IF(OR('临-间接'!Q35=0,'临-间接'!Q35="(空白)"),"",'临-间接'!Q35)</f>
        <v/>
      </c>
      <c r="I35" s="32" t="str">
        <f ca="1">IF(OR('临-间接'!M35=0,'临-间接'!M35="(空白)"),"",'临-间接'!M35)</f>
        <v/>
      </c>
      <c r="J35" s="32" t="str">
        <f ca="1">IF(OR('临-间接'!N35=0,'临-间接'!N35="(空白)"),"",'临-间接'!N35)</f>
        <v/>
      </c>
      <c r="K35" s="32" t="str">
        <f ca="1">IF(OR('临-间接'!O35=0,'临-间接'!O35="(空白)"),"",'临-间接'!O35)</f>
        <v/>
      </c>
      <c r="L35">
        <f ca="1">IF('临-间接'!P35="(空白)",0,'临-间接'!P35)</f>
        <v>0</v>
      </c>
      <c r="M35" s="93" t="b">
        <f t="shared" ca="1" si="0"/>
        <v>0</v>
      </c>
      <c r="N35" s="93" t="b">
        <f t="shared" ca="1" si="3"/>
        <v>0</v>
      </c>
      <c r="O35" s="93" t="b">
        <f t="shared" ca="1" si="4"/>
        <v>0</v>
      </c>
      <c r="P35" s="93" t="b">
        <f t="shared" ca="1" si="5"/>
        <v>0</v>
      </c>
      <c r="Q35" s="93" t="b">
        <f t="shared" ca="1" si="6"/>
        <v>0</v>
      </c>
      <c r="R35" s="93" t="str">
        <f t="shared" ca="1" si="7"/>
        <v>未开始</v>
      </c>
      <c r="S35" s="93">
        <f ca="1">IF(AND(M35,O35,NOT(P35)),NETWORKDAYS(J35,AF35,项目参数!$B$2:$B$200),0)</f>
        <v>0</v>
      </c>
      <c r="T35" s="94">
        <f t="shared" ca="1" si="8"/>
        <v>0</v>
      </c>
      <c r="U35" s="113">
        <f t="shared" ca="1" si="9"/>
        <v>0</v>
      </c>
      <c r="V35" s="113">
        <f t="shared" ca="1" si="10"/>
        <v>0</v>
      </c>
      <c r="W35" s="113" t="str">
        <f t="shared" ca="1" si="11"/>
        <v/>
      </c>
      <c r="X35" s="93">
        <f t="shared" ca="1" si="12"/>
        <v>0</v>
      </c>
      <c r="Y35" s="93">
        <f t="shared" ca="1" si="13"/>
        <v>0</v>
      </c>
      <c r="Z35" s="93">
        <f ca="1">IF(AND(M35,O35,J35&gt;项目信息!$C$18),INT((IF(P35,K35,J35)-项目信息!$C$18)/30)+1,0)</f>
        <v>0</v>
      </c>
      <c r="AA35" s="93" t="str">
        <f ca="1">IF(M35,WEEKNUM(IF(K35&lt;&gt;"",K35,IF(J35&lt;&gt;"",J35,I35)-项目信息!$C$18)+1),"")</f>
        <v/>
      </c>
      <c r="AB35" s="93" t="str">
        <f ca="1">IF($M35,IF('临-间接'!W35=0,"",'临-间接'!W35),"")</f>
        <v/>
      </c>
      <c r="AC35" s="93" t="str">
        <f ca="1">IF($M35,$AB35*U35/项目参数!$J$29,"")</f>
        <v/>
      </c>
      <c r="AD35" s="93" t="str">
        <f ca="1">IF($M35,$AB35*V35/项目参数!$J$29,"")</f>
        <v/>
      </c>
      <c r="AE35" s="95" t="str">
        <f ca="1">IF(OR('临-间接'!R35=0,'临-间接'!R35="(空白)"),"",'临-间接'!R35)</f>
        <v/>
      </c>
      <c r="AF35" s="32" t="str">
        <f ca="1">IF(O35,IF(K35&lt;&gt;"", K35, IF(OR(H35="暂停",H35="取消"), IFERROR(WORKDAY.INTL($J35,$L35*$G35,1,项目参数!$B$2:$B$200),WORKDAY($J35,$L35*$G35,1)),TODAY())),"")</f>
        <v/>
      </c>
      <c r="AG35">
        <f ca="1">IF(AND(M35,O35),IF(OR('临-间接'!S35="",'临-间接'!S35="(空白)"),0,'临-间接'!S35),0)</f>
        <v>0</v>
      </c>
      <c r="AH35" s="32" t="str">
        <f ca="1">IF($M35,IF('临-间接'!T35=0,"",'临-间接'!T35),"")</f>
        <v/>
      </c>
      <c r="AI35" s="32" t="str">
        <f ca="1">IF($M35,IF('临-间接'!U35=0,"",'临-间接'!U35),"")</f>
        <v/>
      </c>
      <c r="AJ35" s="32" t="str">
        <f t="shared" ca="1" si="14"/>
        <v/>
      </c>
    </row>
    <row r="36" spans="1:36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IF('临-间接'!H36="(空白)","",'临-间接'!H36)</f>
        <v>0</v>
      </c>
      <c r="F36">
        <f ca="1">IF('临-间接'!K36="(空白)","",'临-间接'!K36)</f>
        <v>0</v>
      </c>
      <c r="G36">
        <f ca="1">IF('临-间接'!L36="(空白)",0,'临-间接'!L36)</f>
        <v>0</v>
      </c>
      <c r="H36" t="str">
        <f ca="1">IF(OR('临-间接'!Q36=0,'临-间接'!Q36="(空白)"),"",'临-间接'!Q36)</f>
        <v/>
      </c>
      <c r="I36" s="32" t="str">
        <f ca="1">IF(OR('临-间接'!M36=0,'临-间接'!M36="(空白)"),"",'临-间接'!M36)</f>
        <v/>
      </c>
      <c r="J36" s="32" t="str">
        <f ca="1">IF(OR('临-间接'!N36=0,'临-间接'!N36="(空白)"),"",'临-间接'!N36)</f>
        <v/>
      </c>
      <c r="K36" s="32" t="str">
        <f ca="1">IF(OR('临-间接'!O36=0,'临-间接'!O36="(空白)"),"",'临-间接'!O36)</f>
        <v/>
      </c>
      <c r="L36">
        <f ca="1">IF('临-间接'!P36="(空白)",0,'临-间接'!P36)</f>
        <v>0</v>
      </c>
      <c r="M36" s="93" t="b">
        <f t="shared" ca="1" si="0"/>
        <v>0</v>
      </c>
      <c r="N36" s="93" t="b">
        <f t="shared" ca="1" si="3"/>
        <v>0</v>
      </c>
      <c r="O36" s="93" t="b">
        <f t="shared" ca="1" si="4"/>
        <v>0</v>
      </c>
      <c r="P36" s="93" t="b">
        <f t="shared" ca="1" si="5"/>
        <v>0</v>
      </c>
      <c r="Q36" s="93" t="b">
        <f t="shared" ca="1" si="6"/>
        <v>0</v>
      </c>
      <c r="R36" s="93" t="str">
        <f t="shared" ca="1" si="7"/>
        <v>未开始</v>
      </c>
      <c r="S36" s="93">
        <f ca="1">IF(AND(M36,O36,NOT(P36)),NETWORKDAYS(J36,AF36,项目参数!$B$2:$B$200),0)</f>
        <v>0</v>
      </c>
      <c r="T36" s="94">
        <f t="shared" ca="1" si="8"/>
        <v>0</v>
      </c>
      <c r="U36" s="113">
        <f t="shared" ca="1" si="9"/>
        <v>0</v>
      </c>
      <c r="V36" s="113">
        <f t="shared" ca="1" si="10"/>
        <v>0</v>
      </c>
      <c r="W36" s="113" t="str">
        <f t="shared" ca="1" si="11"/>
        <v/>
      </c>
      <c r="X36" s="93">
        <f t="shared" ca="1" si="12"/>
        <v>0</v>
      </c>
      <c r="Y36" s="93">
        <f t="shared" ca="1" si="13"/>
        <v>0</v>
      </c>
      <c r="Z36" s="93">
        <f ca="1">IF(AND(M36,O36,J36&gt;项目信息!$C$18),INT((IF(P36,K36,J36)-项目信息!$C$18)/30)+1,0)</f>
        <v>0</v>
      </c>
      <c r="AA36" s="93" t="str">
        <f ca="1">IF(M36,WEEKNUM(IF(K36&lt;&gt;"",K36,IF(J36&lt;&gt;"",J36,I36)-项目信息!$C$18)+1),"")</f>
        <v/>
      </c>
      <c r="AB36" s="93" t="str">
        <f ca="1">IF($M36,IF('临-间接'!W36=0,"",'临-间接'!W36),"")</f>
        <v/>
      </c>
      <c r="AC36" s="93" t="str">
        <f ca="1">IF($M36,$AB36*U36/项目参数!$J$29,"")</f>
        <v/>
      </c>
      <c r="AD36" s="93" t="str">
        <f ca="1">IF($M36,$AB36*V36/项目参数!$J$29,"")</f>
        <v/>
      </c>
      <c r="AE36" s="95" t="str">
        <f ca="1">IF(OR('临-间接'!R36=0,'临-间接'!R36="(空白)"),"",'临-间接'!R36)</f>
        <v/>
      </c>
      <c r="AF36" s="32" t="str">
        <f ca="1">IF(O36,IF(K36&lt;&gt;"", K36, IF(OR(H36="暂停",H36="取消"), IFERROR(WORKDAY.INTL($J36,$L36*$G36,1,项目参数!$B$2:$B$200),WORKDAY($J36,$L36*$G36,1)),TODAY())),"")</f>
        <v/>
      </c>
      <c r="AG36">
        <f ca="1">IF(AND(M36,O36),IF(OR('临-间接'!S36="",'临-间接'!S36="(空白)"),0,'临-间接'!S36),0)</f>
        <v>0</v>
      </c>
      <c r="AH36" s="32" t="str">
        <f ca="1">IF($M36,IF('临-间接'!T36=0,"",'临-间接'!T36),"")</f>
        <v/>
      </c>
      <c r="AI36" s="32" t="str">
        <f ca="1">IF($M36,IF('临-间接'!U36=0,"",'临-间接'!U36),"")</f>
        <v/>
      </c>
      <c r="AJ36" s="32" t="str">
        <f t="shared" ca="1" si="14"/>
        <v/>
      </c>
    </row>
    <row r="37" spans="1:36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IF('临-间接'!H37="(空白)","",'临-间接'!H37)</f>
        <v>0</v>
      </c>
      <c r="F37">
        <f ca="1">IF('临-间接'!K37="(空白)","",'临-间接'!K37)</f>
        <v>0</v>
      </c>
      <c r="G37">
        <f ca="1">IF('临-间接'!L37="(空白)",0,'临-间接'!L37)</f>
        <v>0</v>
      </c>
      <c r="H37" t="str">
        <f ca="1">IF(OR('临-间接'!Q37=0,'临-间接'!Q37="(空白)"),"",'临-间接'!Q37)</f>
        <v/>
      </c>
      <c r="I37" s="32" t="str">
        <f ca="1">IF(OR('临-间接'!M37=0,'临-间接'!M37="(空白)"),"",'临-间接'!M37)</f>
        <v/>
      </c>
      <c r="J37" s="32" t="str">
        <f ca="1">IF(OR('临-间接'!N37=0,'临-间接'!N37="(空白)"),"",'临-间接'!N37)</f>
        <v/>
      </c>
      <c r="K37" s="32" t="str">
        <f ca="1">IF(OR('临-间接'!O37=0,'临-间接'!O37="(空白)"),"",'临-间接'!O37)</f>
        <v/>
      </c>
      <c r="L37">
        <f ca="1">IF('临-间接'!P37="(空白)",0,'临-间接'!P37)</f>
        <v>0</v>
      </c>
      <c r="M37" s="93" t="b">
        <f t="shared" ca="1" si="0"/>
        <v>0</v>
      </c>
      <c r="N37" s="93" t="b">
        <f t="shared" ca="1" si="3"/>
        <v>0</v>
      </c>
      <c r="O37" s="93" t="b">
        <f t="shared" ca="1" si="4"/>
        <v>0</v>
      </c>
      <c r="P37" s="93" t="b">
        <f t="shared" ca="1" si="5"/>
        <v>0</v>
      </c>
      <c r="Q37" s="93" t="b">
        <f t="shared" ca="1" si="6"/>
        <v>0</v>
      </c>
      <c r="R37" s="93" t="str">
        <f t="shared" ca="1" si="7"/>
        <v>未开始</v>
      </c>
      <c r="S37" s="93">
        <f ca="1">IF(AND(M37,O37,NOT(P37)),NETWORKDAYS(J37,AF37,项目参数!$B$2:$B$200),0)</f>
        <v>0</v>
      </c>
      <c r="T37" s="94">
        <f t="shared" ca="1" si="8"/>
        <v>0</v>
      </c>
      <c r="U37" s="113">
        <f t="shared" ca="1" si="9"/>
        <v>0</v>
      </c>
      <c r="V37" s="113">
        <f t="shared" ca="1" si="10"/>
        <v>0</v>
      </c>
      <c r="W37" s="113" t="str">
        <f t="shared" ca="1" si="11"/>
        <v/>
      </c>
      <c r="X37" s="93">
        <f t="shared" ca="1" si="12"/>
        <v>0</v>
      </c>
      <c r="Y37" s="93">
        <f t="shared" ca="1" si="13"/>
        <v>0</v>
      </c>
      <c r="Z37" s="93">
        <f ca="1">IF(AND(M37,O37,J37&gt;项目信息!$C$18),INT((IF(P37,K37,J37)-项目信息!$C$18)/30)+1,0)</f>
        <v>0</v>
      </c>
      <c r="AA37" s="93" t="str">
        <f ca="1">IF(M37,WEEKNUM(IF(K37&lt;&gt;"",K37,IF(J37&lt;&gt;"",J37,I37)-项目信息!$C$18)+1),"")</f>
        <v/>
      </c>
      <c r="AB37" s="93" t="str">
        <f ca="1">IF($M37,IF('临-间接'!W37=0,"",'临-间接'!W37),"")</f>
        <v/>
      </c>
      <c r="AC37" s="93" t="str">
        <f ca="1">IF($M37,$AB37*U37/项目参数!$J$29,"")</f>
        <v/>
      </c>
      <c r="AD37" s="93" t="str">
        <f ca="1">IF($M37,$AB37*V37/项目参数!$J$29,"")</f>
        <v/>
      </c>
      <c r="AE37" s="95" t="str">
        <f ca="1">IF(OR('临-间接'!R37=0,'临-间接'!R37="(空白)"),"",'临-间接'!R37)</f>
        <v/>
      </c>
      <c r="AF37" s="32" t="str">
        <f ca="1">IF(O37,IF(K37&lt;&gt;"", K37, IF(OR(H37="暂停",H37="取消"), IFERROR(WORKDAY.INTL($J37,$L37*$G37,1,项目参数!$B$2:$B$200),WORKDAY($J37,$L37*$G37,1)),TODAY())),"")</f>
        <v/>
      </c>
      <c r="AG37">
        <f ca="1">IF(AND(M37,O37),IF(OR('临-间接'!S37="",'临-间接'!S37="(空白)"),0,'临-间接'!S37),0)</f>
        <v>0</v>
      </c>
      <c r="AH37" s="32" t="str">
        <f ca="1">IF($M37,IF('临-间接'!T37=0,"",'临-间接'!T37),"")</f>
        <v/>
      </c>
      <c r="AI37" s="32" t="str">
        <f ca="1">IF($M37,IF('临-间接'!U37=0,"",'临-间接'!U37),"")</f>
        <v/>
      </c>
      <c r="AJ37" s="32" t="str">
        <f t="shared" ca="1" si="14"/>
        <v/>
      </c>
    </row>
    <row r="38" spans="1:36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IF('临-间接'!H38="(空白)","",'临-间接'!H38)</f>
        <v>0</v>
      </c>
      <c r="F38">
        <f ca="1">IF('临-间接'!K38="(空白)","",'临-间接'!K38)</f>
        <v>0</v>
      </c>
      <c r="G38">
        <f ca="1">IF('临-间接'!L38="(空白)",0,'临-间接'!L38)</f>
        <v>0</v>
      </c>
      <c r="H38" t="str">
        <f ca="1">IF(OR('临-间接'!Q38=0,'临-间接'!Q38="(空白)"),"",'临-间接'!Q38)</f>
        <v/>
      </c>
      <c r="I38" s="32" t="str">
        <f ca="1">IF(OR('临-间接'!M38=0,'临-间接'!M38="(空白)"),"",'临-间接'!M38)</f>
        <v/>
      </c>
      <c r="J38" s="32" t="str">
        <f ca="1">IF(OR('临-间接'!N38=0,'临-间接'!N38="(空白)"),"",'临-间接'!N38)</f>
        <v/>
      </c>
      <c r="K38" s="32" t="str">
        <f ca="1">IF(OR('临-间接'!O38=0,'临-间接'!O38="(空白)"),"",'临-间接'!O38)</f>
        <v/>
      </c>
      <c r="L38">
        <f ca="1">IF('临-间接'!P38="(空白)",0,'临-间接'!P38)</f>
        <v>0</v>
      </c>
      <c r="M38" s="93" t="b">
        <f t="shared" ca="1" si="0"/>
        <v>0</v>
      </c>
      <c r="N38" s="93" t="b">
        <f t="shared" ca="1" si="3"/>
        <v>0</v>
      </c>
      <c r="O38" s="93" t="b">
        <f t="shared" ca="1" si="4"/>
        <v>0</v>
      </c>
      <c r="P38" s="93" t="b">
        <f t="shared" ca="1" si="5"/>
        <v>0</v>
      </c>
      <c r="Q38" s="93" t="b">
        <f t="shared" ca="1" si="6"/>
        <v>0</v>
      </c>
      <c r="R38" s="93" t="str">
        <f t="shared" ca="1" si="7"/>
        <v>未开始</v>
      </c>
      <c r="S38" s="93">
        <f ca="1">IF(AND(M38,O38,NOT(P38)),NETWORKDAYS(J38,AF38,项目参数!$B$2:$B$200),0)</f>
        <v>0</v>
      </c>
      <c r="T38" s="94">
        <f t="shared" ca="1" si="8"/>
        <v>0</v>
      </c>
      <c r="U38" s="113">
        <f t="shared" ca="1" si="9"/>
        <v>0</v>
      </c>
      <c r="V38" s="113">
        <f t="shared" ca="1" si="10"/>
        <v>0</v>
      </c>
      <c r="W38" s="113" t="str">
        <f t="shared" ca="1" si="11"/>
        <v/>
      </c>
      <c r="X38" s="93">
        <f t="shared" ca="1" si="12"/>
        <v>0</v>
      </c>
      <c r="Y38" s="93">
        <f t="shared" ca="1" si="13"/>
        <v>0</v>
      </c>
      <c r="Z38" s="93">
        <f ca="1">IF(AND(M38,O38,J38&gt;项目信息!$C$18),INT((IF(P38,K38,J38)-项目信息!$C$18)/30)+1,0)</f>
        <v>0</v>
      </c>
      <c r="AA38" s="93" t="str">
        <f ca="1">IF(M38,WEEKNUM(IF(K38&lt;&gt;"",K38,IF(J38&lt;&gt;"",J38,I38)-项目信息!$C$18)+1),"")</f>
        <v/>
      </c>
      <c r="AB38" s="93" t="str">
        <f ca="1">IF($M38,IF('临-间接'!W38=0,"",'临-间接'!W38),"")</f>
        <v/>
      </c>
      <c r="AC38" s="93" t="str">
        <f ca="1">IF($M38,$AB38*U38/项目参数!$J$29,"")</f>
        <v/>
      </c>
      <c r="AD38" s="93" t="str">
        <f ca="1">IF($M38,$AB38*V38/项目参数!$J$29,"")</f>
        <v/>
      </c>
      <c r="AE38" s="95" t="str">
        <f ca="1">IF(OR('临-间接'!R38=0,'临-间接'!R38="(空白)"),"",'临-间接'!R38)</f>
        <v/>
      </c>
      <c r="AF38" s="32" t="str">
        <f ca="1">IF(O38,IF(K38&lt;&gt;"", K38, IF(OR(H38="暂停",H38="取消"), IFERROR(WORKDAY.INTL($J38,$L38*$G38,1,项目参数!$B$2:$B$200),WORKDAY($J38,$L38*$G38,1)),TODAY())),"")</f>
        <v/>
      </c>
      <c r="AG38">
        <f ca="1">IF(AND(M38,O38),IF(OR('临-间接'!S38="",'临-间接'!S38="(空白)"),0,'临-间接'!S38),0)</f>
        <v>0</v>
      </c>
      <c r="AH38" s="32" t="str">
        <f ca="1">IF($M38,IF('临-间接'!T38=0,"",'临-间接'!T38),"")</f>
        <v/>
      </c>
      <c r="AI38" s="32" t="str">
        <f ca="1">IF($M38,IF('临-间接'!U38=0,"",'临-间接'!U38),"")</f>
        <v/>
      </c>
      <c r="AJ38" s="32" t="str">
        <f t="shared" ca="1" si="14"/>
        <v/>
      </c>
    </row>
    <row r="39" spans="1:36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IF('临-间接'!H39="(空白)","",'临-间接'!H39)</f>
        <v>0</v>
      </c>
      <c r="F39">
        <f ca="1">IF('临-间接'!K39="(空白)","",'临-间接'!K39)</f>
        <v>0</v>
      </c>
      <c r="G39">
        <f ca="1">IF('临-间接'!L39="(空白)",0,'临-间接'!L39)</f>
        <v>0</v>
      </c>
      <c r="H39" t="str">
        <f ca="1">IF(OR('临-间接'!Q39=0,'临-间接'!Q39="(空白)"),"",'临-间接'!Q39)</f>
        <v/>
      </c>
      <c r="I39" s="32" t="str">
        <f ca="1">IF(OR('临-间接'!M39=0,'临-间接'!M39="(空白)"),"",'临-间接'!M39)</f>
        <v/>
      </c>
      <c r="J39" s="32" t="str">
        <f ca="1">IF(OR('临-间接'!N39=0,'临-间接'!N39="(空白)"),"",'临-间接'!N39)</f>
        <v/>
      </c>
      <c r="K39" s="32" t="str">
        <f ca="1">IF(OR('临-间接'!O39=0,'临-间接'!O39="(空白)"),"",'临-间接'!O39)</f>
        <v/>
      </c>
      <c r="L39">
        <f ca="1">IF('临-间接'!P39="(空白)",0,'临-间接'!P39)</f>
        <v>0</v>
      </c>
      <c r="M39" s="93" t="b">
        <f t="shared" ca="1" si="0"/>
        <v>0</v>
      </c>
      <c r="N39" s="93" t="b">
        <f t="shared" ca="1" si="3"/>
        <v>0</v>
      </c>
      <c r="O39" s="93" t="b">
        <f t="shared" ca="1" si="4"/>
        <v>0</v>
      </c>
      <c r="P39" s="93" t="b">
        <f t="shared" ca="1" si="5"/>
        <v>0</v>
      </c>
      <c r="Q39" s="93" t="b">
        <f t="shared" ca="1" si="6"/>
        <v>0</v>
      </c>
      <c r="R39" s="93" t="str">
        <f t="shared" ca="1" si="7"/>
        <v>未开始</v>
      </c>
      <c r="S39" s="93">
        <f ca="1">IF(AND(M39,O39,NOT(P39)),NETWORKDAYS(J39,AF39,项目参数!$B$2:$B$200),0)</f>
        <v>0</v>
      </c>
      <c r="T39" s="94">
        <f t="shared" ca="1" si="8"/>
        <v>0</v>
      </c>
      <c r="U39" s="113">
        <f t="shared" ca="1" si="9"/>
        <v>0</v>
      </c>
      <c r="V39" s="113">
        <f t="shared" ca="1" si="10"/>
        <v>0</v>
      </c>
      <c r="W39" s="113" t="str">
        <f t="shared" ca="1" si="11"/>
        <v/>
      </c>
      <c r="X39" s="93">
        <f t="shared" ca="1" si="12"/>
        <v>0</v>
      </c>
      <c r="Y39" s="93">
        <f t="shared" ca="1" si="13"/>
        <v>0</v>
      </c>
      <c r="Z39" s="93">
        <f ca="1">IF(AND(M39,O39,J39&gt;项目信息!$C$18),INT((IF(P39,K39,J39)-项目信息!$C$18)/30)+1,0)</f>
        <v>0</v>
      </c>
      <c r="AA39" s="93" t="str">
        <f ca="1">IF(M39,WEEKNUM(IF(K39&lt;&gt;"",K39,IF(J39&lt;&gt;"",J39,I39)-项目信息!$C$18)+1),"")</f>
        <v/>
      </c>
      <c r="AB39" s="93" t="str">
        <f ca="1">IF($M39,IF('临-间接'!W39=0,"",'临-间接'!W39),"")</f>
        <v/>
      </c>
      <c r="AC39" s="93" t="str">
        <f ca="1">IF($M39,$AB39*U39/项目参数!$J$29,"")</f>
        <v/>
      </c>
      <c r="AD39" s="93" t="str">
        <f ca="1">IF($M39,$AB39*V39/项目参数!$J$29,"")</f>
        <v/>
      </c>
      <c r="AE39" s="95" t="str">
        <f ca="1">IF(OR('临-间接'!R39=0,'临-间接'!R39="(空白)"),"",'临-间接'!R39)</f>
        <v/>
      </c>
      <c r="AF39" s="32" t="str">
        <f ca="1">IF(O39,IF(K39&lt;&gt;"", K39, IF(OR(H39="暂停",H39="取消"), IFERROR(WORKDAY.INTL($J39,$L39*$G39,1,项目参数!$B$2:$B$200),WORKDAY($J39,$L39*$G39,1)),TODAY())),"")</f>
        <v/>
      </c>
      <c r="AG39">
        <f ca="1">IF(AND(M39,O39),IF(OR('临-间接'!S39="",'临-间接'!S39="(空白)"),0,'临-间接'!S39),0)</f>
        <v>0</v>
      </c>
      <c r="AH39" s="32" t="str">
        <f ca="1">IF($M39,IF('临-间接'!T39=0,"",'临-间接'!T39),"")</f>
        <v/>
      </c>
      <c r="AI39" s="32" t="str">
        <f ca="1">IF($M39,IF('临-间接'!U39=0,"",'临-间接'!U39),"")</f>
        <v/>
      </c>
      <c r="AJ39" s="32" t="str">
        <f t="shared" ca="1" si="14"/>
        <v/>
      </c>
    </row>
    <row r="40" spans="1:36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IF('临-间接'!H40="(空白)","",'临-间接'!H40)</f>
        <v>0</v>
      </c>
      <c r="F40">
        <f ca="1">IF('临-间接'!K40="(空白)","",'临-间接'!K40)</f>
        <v>0</v>
      </c>
      <c r="G40">
        <f ca="1">IF('临-间接'!L40="(空白)",0,'临-间接'!L40)</f>
        <v>0</v>
      </c>
      <c r="H40" t="str">
        <f ca="1">IF(OR('临-间接'!Q40=0,'临-间接'!Q40="(空白)"),"",'临-间接'!Q40)</f>
        <v/>
      </c>
      <c r="I40" s="32" t="str">
        <f ca="1">IF(OR('临-间接'!M40=0,'临-间接'!M40="(空白)"),"",'临-间接'!M40)</f>
        <v/>
      </c>
      <c r="J40" s="32" t="str">
        <f ca="1">IF(OR('临-间接'!N40=0,'临-间接'!N40="(空白)"),"",'临-间接'!N40)</f>
        <v/>
      </c>
      <c r="K40" s="32" t="str">
        <f ca="1">IF(OR('临-间接'!O40=0,'临-间接'!O40="(空白)"),"",'临-间接'!O40)</f>
        <v/>
      </c>
      <c r="L40">
        <f ca="1">IF('临-间接'!P40="(空白)",0,'临-间接'!P40)</f>
        <v>0</v>
      </c>
      <c r="M40" s="93" t="b">
        <f t="shared" ca="1" si="0"/>
        <v>0</v>
      </c>
      <c r="N40" s="93" t="b">
        <f t="shared" ca="1" si="3"/>
        <v>0</v>
      </c>
      <c r="O40" s="93" t="b">
        <f t="shared" ca="1" si="4"/>
        <v>0</v>
      </c>
      <c r="P40" s="93" t="b">
        <f t="shared" ca="1" si="5"/>
        <v>0</v>
      </c>
      <c r="Q40" s="93" t="b">
        <f t="shared" ca="1" si="6"/>
        <v>0</v>
      </c>
      <c r="R40" s="93" t="str">
        <f t="shared" ca="1" si="7"/>
        <v>未开始</v>
      </c>
      <c r="S40" s="93">
        <f ca="1">IF(AND(M40,O40,NOT(P40)),NETWORKDAYS(J40,AF40,项目参数!$B$2:$B$200),0)</f>
        <v>0</v>
      </c>
      <c r="T40" s="94">
        <f t="shared" ca="1" si="8"/>
        <v>0</v>
      </c>
      <c r="U40" s="113">
        <f t="shared" ca="1" si="9"/>
        <v>0</v>
      </c>
      <c r="V40" s="113">
        <f t="shared" ca="1" si="10"/>
        <v>0</v>
      </c>
      <c r="W40" s="113" t="str">
        <f t="shared" ca="1" si="11"/>
        <v/>
      </c>
      <c r="X40" s="93">
        <f t="shared" ca="1" si="12"/>
        <v>0</v>
      </c>
      <c r="Y40" s="93">
        <f t="shared" ca="1" si="13"/>
        <v>0</v>
      </c>
      <c r="Z40" s="93">
        <f ca="1">IF(AND(M40,O40,J40&gt;项目信息!$C$18),INT((IF(P40,K40,J40)-项目信息!$C$18)/30)+1,0)</f>
        <v>0</v>
      </c>
      <c r="AA40" s="93" t="str">
        <f ca="1">IF(M40,WEEKNUM(IF(K40&lt;&gt;"",K40,IF(J40&lt;&gt;"",J40,I40)-项目信息!$C$18)+1),"")</f>
        <v/>
      </c>
      <c r="AB40" s="93" t="str">
        <f ca="1">IF($M40,IF('临-间接'!W40=0,"",'临-间接'!W40),"")</f>
        <v/>
      </c>
      <c r="AC40" s="93" t="str">
        <f ca="1">IF($M40,$AB40*U40/项目参数!$J$29,"")</f>
        <v/>
      </c>
      <c r="AD40" s="93" t="str">
        <f ca="1">IF($M40,$AB40*V40/项目参数!$J$29,"")</f>
        <v/>
      </c>
      <c r="AE40" s="95" t="str">
        <f ca="1">IF(OR('临-间接'!R40=0,'临-间接'!R40="(空白)"),"",'临-间接'!R40)</f>
        <v/>
      </c>
      <c r="AF40" s="32" t="str">
        <f ca="1">IF(O40,IF(K40&lt;&gt;"", K40, IF(OR(H40="暂停",H40="取消"), IFERROR(WORKDAY.INTL($J40,$L40*$G40,1,项目参数!$B$2:$B$200),WORKDAY($J40,$L40*$G40,1)),TODAY())),"")</f>
        <v/>
      </c>
      <c r="AG40">
        <f ca="1">IF(AND(M40,O40),IF(OR('临-间接'!S40="",'临-间接'!S40="(空白)"),0,'临-间接'!S40),0)</f>
        <v>0</v>
      </c>
      <c r="AH40" s="32" t="str">
        <f ca="1">IF($M40,IF('临-间接'!T40=0,"",'临-间接'!T40),"")</f>
        <v/>
      </c>
      <c r="AI40" s="32" t="str">
        <f ca="1">IF($M40,IF('临-间接'!U40=0,"",'临-间接'!U40),"")</f>
        <v/>
      </c>
      <c r="AJ40" s="32" t="str">
        <f t="shared" ca="1" si="14"/>
        <v/>
      </c>
    </row>
    <row r="41" spans="1:36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IF('临-间接'!H41="(空白)","",'临-间接'!H41)</f>
        <v>0</v>
      </c>
      <c r="F41">
        <f ca="1">IF('临-间接'!K41="(空白)","",'临-间接'!K41)</f>
        <v>0</v>
      </c>
      <c r="G41">
        <f ca="1">IF('临-间接'!L41="(空白)",0,'临-间接'!L41)</f>
        <v>0</v>
      </c>
      <c r="H41" t="str">
        <f ca="1">IF(OR('临-间接'!Q41=0,'临-间接'!Q41="(空白)"),"",'临-间接'!Q41)</f>
        <v/>
      </c>
      <c r="I41" s="32" t="str">
        <f ca="1">IF(OR('临-间接'!M41=0,'临-间接'!M41="(空白)"),"",'临-间接'!M41)</f>
        <v/>
      </c>
      <c r="J41" s="32" t="str">
        <f ca="1">IF(OR('临-间接'!N41=0,'临-间接'!N41="(空白)"),"",'临-间接'!N41)</f>
        <v/>
      </c>
      <c r="K41" s="32" t="str">
        <f ca="1">IF(OR('临-间接'!O41=0,'临-间接'!O41="(空白)"),"",'临-间接'!O41)</f>
        <v/>
      </c>
      <c r="L41">
        <f ca="1">IF('临-间接'!P41="(空白)",0,'临-间接'!P41)</f>
        <v>0</v>
      </c>
      <c r="M41" s="93" t="b">
        <f t="shared" ca="1" si="0"/>
        <v>0</v>
      </c>
      <c r="N41" s="93" t="b">
        <f t="shared" ca="1" si="3"/>
        <v>0</v>
      </c>
      <c r="O41" s="93" t="b">
        <f t="shared" ca="1" si="4"/>
        <v>0</v>
      </c>
      <c r="P41" s="93" t="b">
        <f t="shared" ca="1" si="5"/>
        <v>0</v>
      </c>
      <c r="Q41" s="93" t="b">
        <f t="shared" ca="1" si="6"/>
        <v>0</v>
      </c>
      <c r="R41" s="93" t="str">
        <f t="shared" ca="1" si="7"/>
        <v>未开始</v>
      </c>
      <c r="S41" s="93">
        <f ca="1">IF(AND(M41,O41,NOT(P41)),NETWORKDAYS(J41,AF41,项目参数!$B$2:$B$200),0)</f>
        <v>0</v>
      </c>
      <c r="T41" s="94">
        <f t="shared" ca="1" si="8"/>
        <v>0</v>
      </c>
      <c r="U41" s="113">
        <f t="shared" ca="1" si="9"/>
        <v>0</v>
      </c>
      <c r="V41" s="113">
        <f t="shared" ca="1" si="10"/>
        <v>0</v>
      </c>
      <c r="W41" s="113" t="str">
        <f t="shared" ca="1" si="11"/>
        <v/>
      </c>
      <c r="X41" s="93">
        <f t="shared" ca="1" si="12"/>
        <v>0</v>
      </c>
      <c r="Y41" s="93">
        <f t="shared" ca="1" si="13"/>
        <v>0</v>
      </c>
      <c r="Z41" s="93">
        <f ca="1">IF(AND(M41,O41,J41&gt;项目信息!$C$18),INT((IF(P41,K41,J41)-项目信息!$C$18)/30)+1,0)</f>
        <v>0</v>
      </c>
      <c r="AA41" s="93" t="str">
        <f ca="1">IF(M41,WEEKNUM(IF(K41&lt;&gt;"",K41,IF(J41&lt;&gt;"",J41,I41)-项目信息!$C$18)+1),"")</f>
        <v/>
      </c>
      <c r="AB41" s="93" t="str">
        <f ca="1">IF($M41,IF('临-间接'!W41=0,"",'临-间接'!W41),"")</f>
        <v/>
      </c>
      <c r="AC41" s="93" t="str">
        <f ca="1">IF($M41,$AB41*U41/项目参数!$J$29,"")</f>
        <v/>
      </c>
      <c r="AD41" s="93" t="str">
        <f ca="1">IF($M41,$AB41*V41/项目参数!$J$29,"")</f>
        <v/>
      </c>
      <c r="AE41" s="95" t="str">
        <f ca="1">IF(OR('临-间接'!R41=0,'临-间接'!R41="(空白)"),"",'临-间接'!R41)</f>
        <v/>
      </c>
      <c r="AF41" s="32" t="str">
        <f ca="1">IF(O41,IF(K41&lt;&gt;"", K41, IF(OR(H41="暂停",H41="取消"), IFERROR(WORKDAY.INTL($J41,$L41*$G41,1,项目参数!$B$2:$B$200),WORKDAY($J41,$L41*$G41,1)),TODAY())),"")</f>
        <v/>
      </c>
      <c r="AG41">
        <f ca="1">IF(AND(M41,O41),IF(OR('临-间接'!S41="",'临-间接'!S41="(空白)"),0,'临-间接'!S41),0)</f>
        <v>0</v>
      </c>
      <c r="AH41" s="32" t="str">
        <f ca="1">IF($M41,IF('临-间接'!T41=0,"",'临-间接'!T41),"")</f>
        <v/>
      </c>
      <c r="AI41" s="32" t="str">
        <f ca="1">IF($M41,IF('临-间接'!U41=0,"",'临-间接'!U41),"")</f>
        <v/>
      </c>
      <c r="AJ41" s="32" t="str">
        <f t="shared" ca="1" si="14"/>
        <v/>
      </c>
    </row>
    <row r="42" spans="1:36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IF('临-间接'!H42="(空白)","",'临-间接'!H42)</f>
        <v>0</v>
      </c>
      <c r="F42">
        <f ca="1">IF('临-间接'!K42="(空白)","",'临-间接'!K42)</f>
        <v>0</v>
      </c>
      <c r="G42">
        <f ca="1">IF('临-间接'!L42="(空白)",0,'临-间接'!L42)</f>
        <v>0</v>
      </c>
      <c r="H42" t="str">
        <f ca="1">IF(OR('临-间接'!Q42=0,'临-间接'!Q42="(空白)"),"",'临-间接'!Q42)</f>
        <v/>
      </c>
      <c r="I42" s="32" t="str">
        <f ca="1">IF(OR('临-间接'!M42=0,'临-间接'!M42="(空白)"),"",'临-间接'!M42)</f>
        <v/>
      </c>
      <c r="J42" s="32" t="str">
        <f ca="1">IF(OR('临-间接'!N42=0,'临-间接'!N42="(空白)"),"",'临-间接'!N42)</f>
        <v/>
      </c>
      <c r="K42" s="32" t="str">
        <f ca="1">IF(OR('临-间接'!O42=0,'临-间接'!O42="(空白)"),"",'临-间接'!O42)</f>
        <v/>
      </c>
      <c r="L42">
        <f ca="1">IF('临-间接'!P42="(空白)",0,'临-间接'!P42)</f>
        <v>0</v>
      </c>
      <c r="M42" s="93" t="b">
        <f t="shared" ca="1" si="0"/>
        <v>0</v>
      </c>
      <c r="N42" s="93" t="b">
        <f t="shared" ca="1" si="3"/>
        <v>0</v>
      </c>
      <c r="O42" s="93" t="b">
        <f t="shared" ca="1" si="4"/>
        <v>0</v>
      </c>
      <c r="P42" s="93" t="b">
        <f t="shared" ca="1" si="5"/>
        <v>0</v>
      </c>
      <c r="Q42" s="93" t="b">
        <f t="shared" ca="1" si="6"/>
        <v>0</v>
      </c>
      <c r="R42" s="93" t="str">
        <f t="shared" ca="1" si="7"/>
        <v>未开始</v>
      </c>
      <c r="S42" s="93">
        <f ca="1">IF(AND(M42,O42,NOT(P42)),NETWORKDAYS(J42,AF42,项目参数!$B$2:$B$200),0)</f>
        <v>0</v>
      </c>
      <c r="T42" s="94">
        <f t="shared" ca="1" si="8"/>
        <v>0</v>
      </c>
      <c r="U42" s="113">
        <f t="shared" ca="1" si="9"/>
        <v>0</v>
      </c>
      <c r="V42" s="113">
        <f t="shared" ca="1" si="10"/>
        <v>0</v>
      </c>
      <c r="W42" s="113" t="str">
        <f t="shared" ca="1" si="11"/>
        <v/>
      </c>
      <c r="X42" s="93">
        <f t="shared" ca="1" si="12"/>
        <v>0</v>
      </c>
      <c r="Y42" s="93">
        <f t="shared" ca="1" si="13"/>
        <v>0</v>
      </c>
      <c r="Z42" s="93">
        <f ca="1">IF(AND(M42,O42,J42&gt;项目信息!$C$18),INT((IF(P42,K42,J42)-项目信息!$C$18)/30)+1,0)</f>
        <v>0</v>
      </c>
      <c r="AA42" s="93" t="str">
        <f ca="1">IF(M42,WEEKNUM(IF(K42&lt;&gt;"",K42,IF(J42&lt;&gt;"",J42,I42)-项目信息!$C$18)+1),"")</f>
        <v/>
      </c>
      <c r="AB42" s="93" t="str">
        <f ca="1">IF($M42,IF('临-间接'!W42=0,"",'临-间接'!W42),"")</f>
        <v/>
      </c>
      <c r="AC42" s="93" t="str">
        <f ca="1">IF($M42,$AB42*U42/项目参数!$J$29,"")</f>
        <v/>
      </c>
      <c r="AD42" s="93" t="str">
        <f ca="1">IF($M42,$AB42*V42/项目参数!$J$29,"")</f>
        <v/>
      </c>
      <c r="AE42" s="95" t="str">
        <f ca="1">IF(OR('临-间接'!R42=0,'临-间接'!R42="(空白)"),"",'临-间接'!R42)</f>
        <v/>
      </c>
      <c r="AF42" s="32" t="str">
        <f ca="1">IF(O42,IF(K42&lt;&gt;"", K42, IF(OR(H42="暂停",H42="取消"), IFERROR(WORKDAY.INTL($J42,$L42*$G42,1,项目参数!$B$2:$B$200),WORKDAY($J42,$L42*$G42,1)),TODAY())),"")</f>
        <v/>
      </c>
      <c r="AG42">
        <f ca="1">IF(AND(M42,O42),IF(OR('临-间接'!S42="",'临-间接'!S42="(空白)"),0,'临-间接'!S42),0)</f>
        <v>0</v>
      </c>
      <c r="AH42" s="32" t="str">
        <f ca="1">IF($M42,IF('临-间接'!T42=0,"",'临-间接'!T42),"")</f>
        <v/>
      </c>
      <c r="AI42" s="32" t="str">
        <f ca="1">IF($M42,IF('临-间接'!U42=0,"",'临-间接'!U42),"")</f>
        <v/>
      </c>
      <c r="AJ42" s="32" t="str">
        <f t="shared" ca="1" si="14"/>
        <v/>
      </c>
    </row>
    <row r="43" spans="1:36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IF('临-间接'!H43="(空白)","",'临-间接'!H43)</f>
        <v>0</v>
      </c>
      <c r="F43">
        <f ca="1">IF('临-间接'!K43="(空白)","",'临-间接'!K43)</f>
        <v>0</v>
      </c>
      <c r="G43">
        <f ca="1">IF('临-间接'!L43="(空白)",0,'临-间接'!L43)</f>
        <v>0</v>
      </c>
      <c r="H43" t="str">
        <f ca="1">IF(OR('临-间接'!Q43=0,'临-间接'!Q43="(空白)"),"",'临-间接'!Q43)</f>
        <v/>
      </c>
      <c r="I43" s="32" t="str">
        <f ca="1">IF(OR('临-间接'!M43=0,'临-间接'!M43="(空白)"),"",'临-间接'!M43)</f>
        <v/>
      </c>
      <c r="J43" s="32" t="str">
        <f ca="1">IF(OR('临-间接'!N43=0,'临-间接'!N43="(空白)"),"",'临-间接'!N43)</f>
        <v/>
      </c>
      <c r="K43" s="32" t="str">
        <f ca="1">IF(OR('临-间接'!O43=0,'临-间接'!O43="(空白)"),"",'临-间接'!O43)</f>
        <v/>
      </c>
      <c r="L43">
        <f ca="1">IF('临-间接'!P43="(空白)",0,'临-间接'!P43)</f>
        <v>0</v>
      </c>
      <c r="M43" s="93" t="b">
        <f t="shared" ca="1" si="0"/>
        <v>0</v>
      </c>
      <c r="N43" s="93" t="b">
        <f t="shared" ca="1" si="3"/>
        <v>0</v>
      </c>
      <c r="O43" s="93" t="b">
        <f t="shared" ca="1" si="4"/>
        <v>0</v>
      </c>
      <c r="P43" s="93" t="b">
        <f t="shared" ca="1" si="5"/>
        <v>0</v>
      </c>
      <c r="Q43" s="93" t="b">
        <f t="shared" ca="1" si="6"/>
        <v>0</v>
      </c>
      <c r="R43" s="93" t="str">
        <f t="shared" ca="1" si="7"/>
        <v>未开始</v>
      </c>
      <c r="S43" s="93">
        <f ca="1">IF(AND(M43,O43,NOT(P43)),NETWORKDAYS(J43,AF43,项目参数!$B$2:$B$200),0)</f>
        <v>0</v>
      </c>
      <c r="T43" s="94">
        <f t="shared" ca="1" si="8"/>
        <v>0</v>
      </c>
      <c r="U43" s="113">
        <f t="shared" ca="1" si="9"/>
        <v>0</v>
      </c>
      <c r="V43" s="113">
        <f t="shared" ca="1" si="10"/>
        <v>0</v>
      </c>
      <c r="W43" s="113" t="str">
        <f t="shared" ca="1" si="11"/>
        <v/>
      </c>
      <c r="X43" s="93">
        <f t="shared" ca="1" si="12"/>
        <v>0</v>
      </c>
      <c r="Y43" s="93">
        <f t="shared" ca="1" si="13"/>
        <v>0</v>
      </c>
      <c r="Z43" s="93">
        <f ca="1">IF(AND(M43,O43,J43&gt;项目信息!$C$18),INT((IF(P43,K43,J43)-项目信息!$C$18)/30)+1,0)</f>
        <v>0</v>
      </c>
      <c r="AA43" s="93" t="str">
        <f ca="1">IF(M43,WEEKNUM(IF(K43&lt;&gt;"",K43,IF(J43&lt;&gt;"",J43,I43)-项目信息!$C$18)+1),"")</f>
        <v/>
      </c>
      <c r="AB43" s="93" t="str">
        <f ca="1">IF($M43,IF('临-间接'!W43=0,"",'临-间接'!W43),"")</f>
        <v/>
      </c>
      <c r="AC43" s="93" t="str">
        <f ca="1">IF($M43,$AB43*U43/项目参数!$J$29,"")</f>
        <v/>
      </c>
      <c r="AD43" s="93" t="str">
        <f ca="1">IF($M43,$AB43*V43/项目参数!$J$29,"")</f>
        <v/>
      </c>
      <c r="AE43" s="95" t="str">
        <f ca="1">IF(OR('临-间接'!R43=0,'临-间接'!R43="(空白)"),"",'临-间接'!R43)</f>
        <v/>
      </c>
      <c r="AF43" s="32" t="str">
        <f ca="1">IF(O43,IF(K43&lt;&gt;"", K43, IF(OR(H43="暂停",H43="取消"), IFERROR(WORKDAY.INTL($J43,$L43*$G43,1,项目参数!$B$2:$B$200),WORKDAY($J43,$L43*$G43,1)),TODAY())),"")</f>
        <v/>
      </c>
      <c r="AG43">
        <f ca="1">IF(AND(M43,O43),IF(OR('临-间接'!S43="",'临-间接'!S43="(空白)"),0,'临-间接'!S43),0)</f>
        <v>0</v>
      </c>
      <c r="AH43" s="32" t="str">
        <f ca="1">IF($M43,IF('临-间接'!T43=0,"",'临-间接'!T43),"")</f>
        <v/>
      </c>
      <c r="AI43" s="32" t="str">
        <f ca="1">IF($M43,IF('临-间接'!U43=0,"",'临-间接'!U43),"")</f>
        <v/>
      </c>
      <c r="AJ43" s="32" t="str">
        <f t="shared" ca="1" si="14"/>
        <v/>
      </c>
    </row>
    <row r="44" spans="1:36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IF('临-间接'!H44="(空白)","",'临-间接'!H44)</f>
        <v>0</v>
      </c>
      <c r="F44">
        <f ca="1">IF('临-间接'!K44="(空白)","",'临-间接'!K44)</f>
        <v>0</v>
      </c>
      <c r="G44">
        <f ca="1">IF('临-间接'!L44="(空白)",0,'临-间接'!L44)</f>
        <v>0</v>
      </c>
      <c r="H44" t="str">
        <f ca="1">IF(OR('临-间接'!Q44=0,'临-间接'!Q44="(空白)"),"",'临-间接'!Q44)</f>
        <v/>
      </c>
      <c r="I44" s="32" t="str">
        <f ca="1">IF(OR('临-间接'!M44=0,'临-间接'!M44="(空白)"),"",'临-间接'!M44)</f>
        <v/>
      </c>
      <c r="J44" s="32" t="str">
        <f ca="1">IF(OR('临-间接'!N44=0,'临-间接'!N44="(空白)"),"",'临-间接'!N44)</f>
        <v/>
      </c>
      <c r="K44" s="32" t="str">
        <f ca="1">IF(OR('临-间接'!O44=0,'临-间接'!O44="(空白)"),"",'临-间接'!O44)</f>
        <v/>
      </c>
      <c r="L44">
        <f ca="1">IF('临-间接'!P44="(空白)",0,'临-间接'!P44)</f>
        <v>0</v>
      </c>
      <c r="M44" s="93" t="b">
        <f t="shared" ca="1" si="0"/>
        <v>0</v>
      </c>
      <c r="N44" s="93" t="b">
        <f t="shared" ca="1" si="3"/>
        <v>0</v>
      </c>
      <c r="O44" s="93" t="b">
        <f t="shared" ca="1" si="4"/>
        <v>0</v>
      </c>
      <c r="P44" s="93" t="b">
        <f t="shared" ca="1" si="5"/>
        <v>0</v>
      </c>
      <c r="Q44" s="93" t="b">
        <f t="shared" ca="1" si="6"/>
        <v>0</v>
      </c>
      <c r="R44" s="93" t="str">
        <f t="shared" ca="1" si="7"/>
        <v>未开始</v>
      </c>
      <c r="S44" s="93">
        <f ca="1">IF(AND(M44,O44,NOT(P44)),NETWORKDAYS(J44,AF44,项目参数!$B$2:$B$200),0)</f>
        <v>0</v>
      </c>
      <c r="T44" s="94">
        <f t="shared" ca="1" si="8"/>
        <v>0</v>
      </c>
      <c r="U44" s="113">
        <f t="shared" ca="1" si="9"/>
        <v>0</v>
      </c>
      <c r="V44" s="113">
        <f t="shared" ca="1" si="10"/>
        <v>0</v>
      </c>
      <c r="W44" s="113" t="str">
        <f t="shared" ca="1" si="11"/>
        <v/>
      </c>
      <c r="X44" s="93">
        <f t="shared" ca="1" si="12"/>
        <v>0</v>
      </c>
      <c r="Y44" s="93">
        <f t="shared" ca="1" si="13"/>
        <v>0</v>
      </c>
      <c r="Z44" s="93">
        <f ca="1">IF(AND(M44,O44,J44&gt;项目信息!$C$18),INT((IF(P44,K44,J44)-项目信息!$C$18)/30)+1,0)</f>
        <v>0</v>
      </c>
      <c r="AA44" s="93" t="str">
        <f ca="1">IF(M44,WEEKNUM(IF(K44&lt;&gt;"",K44,IF(J44&lt;&gt;"",J44,I44)-项目信息!$C$18)+1),"")</f>
        <v/>
      </c>
      <c r="AB44" s="93" t="str">
        <f ca="1">IF($M44,IF('临-间接'!W44=0,"",'临-间接'!W44),"")</f>
        <v/>
      </c>
      <c r="AC44" s="93" t="str">
        <f ca="1">IF($M44,$AB44*U44/项目参数!$J$29,"")</f>
        <v/>
      </c>
      <c r="AD44" s="93" t="str">
        <f ca="1">IF($M44,$AB44*V44/项目参数!$J$29,"")</f>
        <v/>
      </c>
      <c r="AE44" s="95" t="str">
        <f ca="1">IF(OR('临-间接'!R44=0,'临-间接'!R44="(空白)"),"",'临-间接'!R44)</f>
        <v/>
      </c>
      <c r="AF44" s="32" t="str">
        <f ca="1">IF(O44,IF(K44&lt;&gt;"", K44, IF(OR(H44="暂停",H44="取消"), IFERROR(WORKDAY.INTL($J44,$L44*$G44,1,项目参数!$B$2:$B$200),WORKDAY($J44,$L44*$G44,1)),TODAY())),"")</f>
        <v/>
      </c>
      <c r="AG44">
        <f ca="1">IF(AND(M44,O44),IF(OR('临-间接'!S44="",'临-间接'!S44="(空白)"),0,'临-间接'!S44),0)</f>
        <v>0</v>
      </c>
      <c r="AH44" s="32" t="str">
        <f ca="1">IF($M44,IF('临-间接'!T44=0,"",'临-间接'!T44),"")</f>
        <v/>
      </c>
      <c r="AI44" s="32" t="str">
        <f ca="1">IF($M44,IF('临-间接'!U44=0,"",'临-间接'!U44),"")</f>
        <v/>
      </c>
      <c r="AJ44" s="32" t="str">
        <f t="shared" ca="1" si="14"/>
        <v/>
      </c>
    </row>
    <row r="45" spans="1:36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IF('临-间接'!H45="(空白)","",'临-间接'!H45)</f>
        <v>0</v>
      </c>
      <c r="F45">
        <f ca="1">IF('临-间接'!K45="(空白)","",'临-间接'!K45)</f>
        <v>0</v>
      </c>
      <c r="G45">
        <f ca="1">IF('临-间接'!L45="(空白)",0,'临-间接'!L45)</f>
        <v>0</v>
      </c>
      <c r="H45" t="str">
        <f ca="1">IF(OR('临-间接'!Q45=0,'临-间接'!Q45="(空白)"),"",'临-间接'!Q45)</f>
        <v/>
      </c>
      <c r="I45" s="32" t="str">
        <f ca="1">IF(OR('临-间接'!M45=0,'临-间接'!M45="(空白)"),"",'临-间接'!M45)</f>
        <v/>
      </c>
      <c r="J45" s="32" t="str">
        <f ca="1">IF(OR('临-间接'!N45=0,'临-间接'!N45="(空白)"),"",'临-间接'!N45)</f>
        <v/>
      </c>
      <c r="K45" s="32" t="str">
        <f ca="1">IF(OR('临-间接'!O45=0,'临-间接'!O45="(空白)"),"",'临-间接'!O45)</f>
        <v/>
      </c>
      <c r="L45">
        <f ca="1">IF('临-间接'!P45="(空白)",0,'临-间接'!P45)</f>
        <v>0</v>
      </c>
      <c r="M45" s="93" t="b">
        <f t="shared" ca="1" si="0"/>
        <v>0</v>
      </c>
      <c r="N45" s="93" t="b">
        <f t="shared" ca="1" si="3"/>
        <v>0</v>
      </c>
      <c r="O45" s="93" t="b">
        <f t="shared" ca="1" si="4"/>
        <v>0</v>
      </c>
      <c r="P45" s="93" t="b">
        <f t="shared" ca="1" si="5"/>
        <v>0</v>
      </c>
      <c r="Q45" s="93" t="b">
        <f t="shared" ca="1" si="6"/>
        <v>0</v>
      </c>
      <c r="R45" s="93" t="str">
        <f t="shared" ca="1" si="7"/>
        <v>未开始</v>
      </c>
      <c r="S45" s="93">
        <f ca="1">IF(AND(M45,O45,NOT(P45)),NETWORKDAYS(J45,AF45,项目参数!$B$2:$B$200),0)</f>
        <v>0</v>
      </c>
      <c r="T45" s="94">
        <f t="shared" ca="1" si="8"/>
        <v>0</v>
      </c>
      <c r="U45" s="113">
        <f t="shared" ca="1" si="9"/>
        <v>0</v>
      </c>
      <c r="V45" s="113">
        <f t="shared" ca="1" si="10"/>
        <v>0</v>
      </c>
      <c r="W45" s="113" t="str">
        <f t="shared" ca="1" si="11"/>
        <v/>
      </c>
      <c r="X45" s="93">
        <f t="shared" ca="1" si="12"/>
        <v>0</v>
      </c>
      <c r="Y45" s="93">
        <f t="shared" ca="1" si="13"/>
        <v>0</v>
      </c>
      <c r="Z45" s="93">
        <f ca="1">IF(AND(M45,O45,J45&gt;项目信息!$C$18),INT((IF(P45,K45,J45)-项目信息!$C$18)/30)+1,0)</f>
        <v>0</v>
      </c>
      <c r="AA45" s="93" t="str">
        <f ca="1">IF(M45,WEEKNUM(IF(K45&lt;&gt;"",K45,IF(J45&lt;&gt;"",J45,I45)-项目信息!$C$18)+1),"")</f>
        <v/>
      </c>
      <c r="AB45" s="93" t="str">
        <f ca="1">IF($M45,IF('临-间接'!W45=0,"",'临-间接'!W45),"")</f>
        <v/>
      </c>
      <c r="AC45" s="93" t="str">
        <f ca="1">IF($M45,$AB45*U45/项目参数!$J$29,"")</f>
        <v/>
      </c>
      <c r="AD45" s="93" t="str">
        <f ca="1">IF($M45,$AB45*V45/项目参数!$J$29,"")</f>
        <v/>
      </c>
      <c r="AE45" s="95" t="str">
        <f ca="1">IF(OR('临-间接'!R45=0,'临-间接'!R45="(空白)"),"",'临-间接'!R45)</f>
        <v/>
      </c>
      <c r="AF45" s="32" t="str">
        <f ca="1">IF(O45,IF(K45&lt;&gt;"", K45, IF(OR(H45="暂停",H45="取消"), IFERROR(WORKDAY.INTL($J45,$L45*$G45,1,项目参数!$B$2:$B$200),WORKDAY($J45,$L45*$G45,1)),TODAY())),"")</f>
        <v/>
      </c>
      <c r="AG45">
        <f ca="1">IF(AND(M45,O45),IF(OR('临-间接'!S45="",'临-间接'!S45="(空白)"),0,'临-间接'!S45),0)</f>
        <v>0</v>
      </c>
      <c r="AH45" s="32" t="str">
        <f ca="1">IF($M45,IF('临-间接'!T45=0,"",'临-间接'!T45),"")</f>
        <v/>
      </c>
      <c r="AI45" s="32" t="str">
        <f ca="1">IF($M45,IF('临-间接'!U45=0,"",'临-间接'!U45),"")</f>
        <v/>
      </c>
      <c r="AJ45" s="32" t="str">
        <f t="shared" ca="1" si="14"/>
        <v/>
      </c>
    </row>
    <row r="46" spans="1:36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IF('临-间接'!H46="(空白)","",'临-间接'!H46)</f>
        <v>0</v>
      </c>
      <c r="F46">
        <f ca="1">IF('临-间接'!K46="(空白)","",'临-间接'!K46)</f>
        <v>0</v>
      </c>
      <c r="G46">
        <f ca="1">IF('临-间接'!L46="(空白)",0,'临-间接'!L46)</f>
        <v>0</v>
      </c>
      <c r="H46" t="str">
        <f ca="1">IF(OR('临-间接'!Q46=0,'临-间接'!Q46="(空白)"),"",'临-间接'!Q46)</f>
        <v/>
      </c>
      <c r="I46" s="32" t="str">
        <f ca="1">IF(OR('临-间接'!M46=0,'临-间接'!M46="(空白)"),"",'临-间接'!M46)</f>
        <v/>
      </c>
      <c r="J46" s="32" t="str">
        <f ca="1">IF(OR('临-间接'!N46=0,'临-间接'!N46="(空白)"),"",'临-间接'!N46)</f>
        <v/>
      </c>
      <c r="K46" s="32" t="str">
        <f ca="1">IF(OR('临-间接'!O46=0,'临-间接'!O46="(空白)"),"",'临-间接'!O46)</f>
        <v/>
      </c>
      <c r="L46">
        <f ca="1">IF('临-间接'!P46="(空白)",0,'临-间接'!P46)</f>
        <v>0</v>
      </c>
      <c r="M46" s="93" t="b">
        <f t="shared" ca="1" si="0"/>
        <v>0</v>
      </c>
      <c r="N46" s="93" t="b">
        <f t="shared" ca="1" si="3"/>
        <v>0</v>
      </c>
      <c r="O46" s="93" t="b">
        <f t="shared" ca="1" si="4"/>
        <v>0</v>
      </c>
      <c r="P46" s="93" t="b">
        <f t="shared" ca="1" si="5"/>
        <v>0</v>
      </c>
      <c r="Q46" s="93" t="b">
        <f t="shared" ca="1" si="6"/>
        <v>0</v>
      </c>
      <c r="R46" s="93" t="str">
        <f t="shared" ca="1" si="7"/>
        <v>未开始</v>
      </c>
      <c r="S46" s="93">
        <f ca="1">IF(AND(M46,O46,NOT(P46)),NETWORKDAYS(J46,AF46,项目参数!$B$2:$B$200),0)</f>
        <v>0</v>
      </c>
      <c r="T46" s="94">
        <f t="shared" ca="1" si="8"/>
        <v>0</v>
      </c>
      <c r="U46" s="113">
        <f t="shared" ca="1" si="9"/>
        <v>0</v>
      </c>
      <c r="V46" s="113">
        <f t="shared" ca="1" si="10"/>
        <v>0</v>
      </c>
      <c r="W46" s="113" t="str">
        <f t="shared" ca="1" si="11"/>
        <v/>
      </c>
      <c r="X46" s="93">
        <f t="shared" ca="1" si="12"/>
        <v>0</v>
      </c>
      <c r="Y46" s="93">
        <f t="shared" ca="1" si="13"/>
        <v>0</v>
      </c>
      <c r="Z46" s="93">
        <f ca="1">IF(AND(M46,O46,J46&gt;项目信息!$C$18),INT((IF(P46,K46,J46)-项目信息!$C$18)/30)+1,0)</f>
        <v>0</v>
      </c>
      <c r="AA46" s="93" t="str">
        <f ca="1">IF(M46,WEEKNUM(IF(K46&lt;&gt;"",K46,IF(J46&lt;&gt;"",J46,I46)-项目信息!$C$18)+1),"")</f>
        <v/>
      </c>
      <c r="AB46" s="93" t="str">
        <f ca="1">IF($M46,IF('临-间接'!W46=0,"",'临-间接'!W46),"")</f>
        <v/>
      </c>
      <c r="AC46" s="93" t="str">
        <f ca="1">IF($M46,$AB46*U46/项目参数!$J$29,"")</f>
        <v/>
      </c>
      <c r="AD46" s="93" t="str">
        <f ca="1">IF($M46,$AB46*V46/项目参数!$J$29,"")</f>
        <v/>
      </c>
      <c r="AE46" s="95" t="str">
        <f ca="1">IF(OR('临-间接'!R46=0,'临-间接'!R46="(空白)"),"",'临-间接'!R46)</f>
        <v/>
      </c>
      <c r="AF46" s="32" t="str">
        <f ca="1">IF(O46,IF(K46&lt;&gt;"", K46, IF(OR(H46="暂停",H46="取消"), IFERROR(WORKDAY.INTL($J46,$L46*$G46,1,项目参数!$B$2:$B$200),WORKDAY($J46,$L46*$G46,1)),TODAY())),"")</f>
        <v/>
      </c>
      <c r="AG46">
        <f ca="1">IF(AND(M46,O46),IF(OR('临-间接'!S46="",'临-间接'!S46="(空白)"),0,'临-间接'!S46),0)</f>
        <v>0</v>
      </c>
      <c r="AH46" s="32" t="str">
        <f ca="1">IF($M46,IF('临-间接'!T46=0,"",'临-间接'!T46),"")</f>
        <v/>
      </c>
      <c r="AI46" s="32" t="str">
        <f ca="1">IF($M46,IF('临-间接'!U46=0,"",'临-间接'!U46),"")</f>
        <v/>
      </c>
      <c r="AJ46" s="32" t="str">
        <f t="shared" ca="1" si="14"/>
        <v/>
      </c>
    </row>
    <row r="47" spans="1:36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IF('临-间接'!H47="(空白)","",'临-间接'!H47)</f>
        <v>0</v>
      </c>
      <c r="F47">
        <f ca="1">IF('临-间接'!K47="(空白)","",'临-间接'!K47)</f>
        <v>0</v>
      </c>
      <c r="G47">
        <f ca="1">IF('临-间接'!L47="(空白)",0,'临-间接'!L47)</f>
        <v>0</v>
      </c>
      <c r="H47" t="str">
        <f ca="1">IF(OR('临-间接'!Q47=0,'临-间接'!Q47="(空白)"),"",'临-间接'!Q47)</f>
        <v/>
      </c>
      <c r="I47" s="32" t="str">
        <f ca="1">IF(OR('临-间接'!M47=0,'临-间接'!M47="(空白)"),"",'临-间接'!M47)</f>
        <v/>
      </c>
      <c r="J47" s="32" t="str">
        <f ca="1">IF(OR('临-间接'!N47=0,'临-间接'!N47="(空白)"),"",'临-间接'!N47)</f>
        <v/>
      </c>
      <c r="K47" s="32" t="str">
        <f ca="1">IF(OR('临-间接'!O47=0,'临-间接'!O47="(空白)"),"",'临-间接'!O47)</f>
        <v/>
      </c>
      <c r="L47">
        <f ca="1">IF('临-间接'!P47="(空白)",0,'临-间接'!P47)</f>
        <v>0</v>
      </c>
      <c r="M47" s="93" t="b">
        <f t="shared" ca="1" si="0"/>
        <v>0</v>
      </c>
      <c r="N47" s="93" t="b">
        <f t="shared" ca="1" si="3"/>
        <v>0</v>
      </c>
      <c r="O47" s="93" t="b">
        <f t="shared" ca="1" si="4"/>
        <v>0</v>
      </c>
      <c r="P47" s="93" t="b">
        <f t="shared" ca="1" si="5"/>
        <v>0</v>
      </c>
      <c r="Q47" s="93" t="b">
        <f t="shared" ca="1" si="6"/>
        <v>0</v>
      </c>
      <c r="R47" s="93" t="str">
        <f t="shared" ca="1" si="7"/>
        <v>未开始</v>
      </c>
      <c r="S47" s="93">
        <f ca="1">IF(AND(M47,O47,NOT(P47)),NETWORKDAYS(J47,AF47,项目参数!$B$2:$B$200),0)</f>
        <v>0</v>
      </c>
      <c r="T47" s="94">
        <f t="shared" ca="1" si="8"/>
        <v>0</v>
      </c>
      <c r="U47" s="113">
        <f t="shared" ca="1" si="9"/>
        <v>0</v>
      </c>
      <c r="V47" s="113">
        <f t="shared" ca="1" si="10"/>
        <v>0</v>
      </c>
      <c r="W47" s="113" t="str">
        <f t="shared" ca="1" si="11"/>
        <v/>
      </c>
      <c r="X47" s="93">
        <f t="shared" ca="1" si="12"/>
        <v>0</v>
      </c>
      <c r="Y47" s="93">
        <f t="shared" ca="1" si="13"/>
        <v>0</v>
      </c>
      <c r="Z47" s="93">
        <f ca="1">IF(AND(M47,O47,J47&gt;项目信息!$C$18),INT((IF(P47,K47,J47)-项目信息!$C$18)/30)+1,0)</f>
        <v>0</v>
      </c>
      <c r="AA47" s="93" t="str">
        <f ca="1">IF(M47,WEEKNUM(IF(K47&lt;&gt;"",K47,IF(J47&lt;&gt;"",J47,I47)-项目信息!$C$18)+1),"")</f>
        <v/>
      </c>
      <c r="AB47" s="93" t="str">
        <f ca="1">IF($M47,IF('临-间接'!W47=0,"",'临-间接'!W47),"")</f>
        <v/>
      </c>
      <c r="AC47" s="93" t="str">
        <f ca="1">IF($M47,$AB47*U47/项目参数!$J$29,"")</f>
        <v/>
      </c>
      <c r="AD47" s="93" t="str">
        <f ca="1">IF($M47,$AB47*V47/项目参数!$J$29,"")</f>
        <v/>
      </c>
      <c r="AE47" s="95" t="str">
        <f ca="1">IF(OR('临-间接'!R47=0,'临-间接'!R47="(空白)"),"",'临-间接'!R47)</f>
        <v/>
      </c>
      <c r="AF47" s="32" t="str">
        <f ca="1">IF(O47,IF(K47&lt;&gt;"", K47, IF(OR(H47="暂停",H47="取消"), IFERROR(WORKDAY.INTL($J47,$L47*$G47,1,项目参数!$B$2:$B$200),WORKDAY($J47,$L47*$G47,1)),TODAY())),"")</f>
        <v/>
      </c>
      <c r="AG47">
        <f ca="1">IF(AND(M47,O47),IF(OR('临-间接'!S47="",'临-间接'!S47="(空白)"),0,'临-间接'!S47),0)</f>
        <v>0</v>
      </c>
      <c r="AH47" s="32" t="str">
        <f ca="1">IF($M47,IF('临-间接'!T47=0,"",'临-间接'!T47),"")</f>
        <v/>
      </c>
      <c r="AI47" s="32" t="str">
        <f ca="1">IF($M47,IF('临-间接'!U47=0,"",'临-间接'!U47),"")</f>
        <v/>
      </c>
      <c r="AJ47" s="32" t="str">
        <f t="shared" ca="1" si="14"/>
        <v/>
      </c>
    </row>
    <row r="48" spans="1:36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IF('临-间接'!H48="(空白)","",'临-间接'!H48)</f>
        <v>0</v>
      </c>
      <c r="F48">
        <f ca="1">IF('临-间接'!K48="(空白)","",'临-间接'!K48)</f>
        <v>0</v>
      </c>
      <c r="G48">
        <f ca="1">IF('临-间接'!L48="(空白)",0,'临-间接'!L48)</f>
        <v>0</v>
      </c>
      <c r="H48" t="str">
        <f ca="1">IF(OR('临-间接'!Q48=0,'临-间接'!Q48="(空白)"),"",'临-间接'!Q48)</f>
        <v/>
      </c>
      <c r="I48" s="32" t="str">
        <f ca="1">IF(OR('临-间接'!M48=0,'临-间接'!M48="(空白)"),"",'临-间接'!M48)</f>
        <v/>
      </c>
      <c r="J48" s="32" t="str">
        <f ca="1">IF(OR('临-间接'!N48=0,'临-间接'!N48="(空白)"),"",'临-间接'!N48)</f>
        <v/>
      </c>
      <c r="K48" s="32" t="str">
        <f ca="1">IF(OR('临-间接'!O48=0,'临-间接'!O48="(空白)"),"",'临-间接'!O48)</f>
        <v/>
      </c>
      <c r="L48">
        <f ca="1">IF('临-间接'!P48="(空白)",0,'临-间接'!P48)</f>
        <v>0</v>
      </c>
      <c r="M48" s="93" t="b">
        <f t="shared" ca="1" si="0"/>
        <v>0</v>
      </c>
      <c r="N48" s="93" t="b">
        <f t="shared" ca="1" si="3"/>
        <v>0</v>
      </c>
      <c r="O48" s="93" t="b">
        <f t="shared" ca="1" si="4"/>
        <v>0</v>
      </c>
      <c r="P48" s="93" t="b">
        <f t="shared" ca="1" si="5"/>
        <v>0</v>
      </c>
      <c r="Q48" s="93" t="b">
        <f t="shared" ca="1" si="6"/>
        <v>0</v>
      </c>
      <c r="R48" s="93" t="str">
        <f t="shared" ca="1" si="7"/>
        <v>未开始</v>
      </c>
      <c r="S48" s="93">
        <f ca="1">IF(AND(M48,O48,NOT(P48)),NETWORKDAYS(J48,AF48,项目参数!$B$2:$B$200),0)</f>
        <v>0</v>
      </c>
      <c r="T48" s="94">
        <f t="shared" ca="1" si="8"/>
        <v>0</v>
      </c>
      <c r="U48" s="113">
        <f t="shared" ca="1" si="9"/>
        <v>0</v>
      </c>
      <c r="V48" s="113">
        <f t="shared" ca="1" si="10"/>
        <v>0</v>
      </c>
      <c r="W48" s="113" t="str">
        <f t="shared" ca="1" si="11"/>
        <v/>
      </c>
      <c r="X48" s="93">
        <f t="shared" ca="1" si="12"/>
        <v>0</v>
      </c>
      <c r="Y48" s="93">
        <f t="shared" ca="1" si="13"/>
        <v>0</v>
      </c>
      <c r="Z48" s="93">
        <f ca="1">IF(AND(M48,O48,J48&gt;项目信息!$C$18),INT((IF(P48,K48,J48)-项目信息!$C$18)/30)+1,0)</f>
        <v>0</v>
      </c>
      <c r="AA48" s="93" t="str">
        <f ca="1">IF(M48,WEEKNUM(IF(K48&lt;&gt;"",K48,IF(J48&lt;&gt;"",J48,I48)-项目信息!$C$18)+1),"")</f>
        <v/>
      </c>
      <c r="AB48" s="93" t="str">
        <f ca="1">IF($M48,IF('临-间接'!W48=0,"",'临-间接'!W48),"")</f>
        <v/>
      </c>
      <c r="AC48" s="93" t="str">
        <f ca="1">IF($M48,$AB48*U48/项目参数!$J$29,"")</f>
        <v/>
      </c>
      <c r="AD48" s="93" t="str">
        <f ca="1">IF($M48,$AB48*V48/项目参数!$J$29,"")</f>
        <v/>
      </c>
      <c r="AE48" s="95" t="str">
        <f ca="1">IF(OR('临-间接'!R48=0,'临-间接'!R48="(空白)"),"",'临-间接'!R48)</f>
        <v/>
      </c>
      <c r="AF48" s="32" t="str">
        <f ca="1">IF(O48,IF(K48&lt;&gt;"", K48, IF(OR(H48="暂停",H48="取消"), IFERROR(WORKDAY.INTL($J48,$L48*$G48,1,项目参数!$B$2:$B$200),WORKDAY($J48,$L48*$G48,1)),TODAY())),"")</f>
        <v/>
      </c>
      <c r="AG48">
        <f ca="1">IF(AND(M48,O48),IF(OR('临-间接'!S48="",'临-间接'!S48="(空白)"),0,'临-间接'!S48),0)</f>
        <v>0</v>
      </c>
      <c r="AH48" s="32" t="str">
        <f ca="1">IF($M48,IF('临-间接'!T48=0,"",'临-间接'!T48),"")</f>
        <v/>
      </c>
      <c r="AI48" s="32" t="str">
        <f ca="1">IF($M48,IF('临-间接'!U48=0,"",'临-间接'!U48),"")</f>
        <v/>
      </c>
      <c r="AJ48" s="32" t="str">
        <f t="shared" ca="1" si="14"/>
        <v/>
      </c>
    </row>
    <row r="49" spans="1:36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IF('临-间接'!H49="(空白)","",'临-间接'!H49)</f>
        <v>0</v>
      </c>
      <c r="F49">
        <f ca="1">IF('临-间接'!K49="(空白)","",'临-间接'!K49)</f>
        <v>0</v>
      </c>
      <c r="G49">
        <f ca="1">IF('临-间接'!L49="(空白)",0,'临-间接'!L49)</f>
        <v>0</v>
      </c>
      <c r="H49" t="str">
        <f ca="1">IF(OR('临-间接'!Q49=0,'临-间接'!Q49="(空白)"),"",'临-间接'!Q49)</f>
        <v/>
      </c>
      <c r="I49" s="32" t="str">
        <f ca="1">IF(OR('临-间接'!M49=0,'临-间接'!M49="(空白)"),"",'临-间接'!M49)</f>
        <v/>
      </c>
      <c r="J49" s="32" t="str">
        <f ca="1">IF(OR('临-间接'!N49=0,'临-间接'!N49="(空白)"),"",'临-间接'!N49)</f>
        <v/>
      </c>
      <c r="K49" s="32" t="str">
        <f ca="1">IF(OR('临-间接'!O49=0,'临-间接'!O49="(空白)"),"",'临-间接'!O49)</f>
        <v/>
      </c>
      <c r="L49">
        <f ca="1">IF('临-间接'!P49="(空白)",0,'临-间接'!P49)</f>
        <v>0</v>
      </c>
      <c r="M49" s="93" t="b">
        <f t="shared" ca="1" si="0"/>
        <v>0</v>
      </c>
      <c r="N49" s="93" t="b">
        <f t="shared" ca="1" si="3"/>
        <v>0</v>
      </c>
      <c r="O49" s="93" t="b">
        <f t="shared" ca="1" si="4"/>
        <v>0</v>
      </c>
      <c r="P49" s="93" t="b">
        <f t="shared" ca="1" si="5"/>
        <v>0</v>
      </c>
      <c r="Q49" s="93" t="b">
        <f t="shared" ca="1" si="6"/>
        <v>0</v>
      </c>
      <c r="R49" s="93" t="str">
        <f t="shared" ca="1" si="7"/>
        <v>未开始</v>
      </c>
      <c r="S49" s="93">
        <f ca="1">IF(AND(M49,O49,NOT(P49)),NETWORKDAYS(J49,AF49,项目参数!$B$2:$B$200),0)</f>
        <v>0</v>
      </c>
      <c r="T49" s="94">
        <f t="shared" ca="1" si="8"/>
        <v>0</v>
      </c>
      <c r="U49" s="113">
        <f t="shared" ca="1" si="9"/>
        <v>0</v>
      </c>
      <c r="V49" s="113">
        <f t="shared" ca="1" si="10"/>
        <v>0</v>
      </c>
      <c r="W49" s="113" t="str">
        <f t="shared" ca="1" si="11"/>
        <v/>
      </c>
      <c r="X49" s="93">
        <f t="shared" ca="1" si="12"/>
        <v>0</v>
      </c>
      <c r="Y49" s="93">
        <f t="shared" ca="1" si="13"/>
        <v>0</v>
      </c>
      <c r="Z49" s="93">
        <f ca="1">IF(AND(M49,O49,J49&gt;项目信息!$C$18),INT((IF(P49,K49,J49)-项目信息!$C$18)/30)+1,0)</f>
        <v>0</v>
      </c>
      <c r="AA49" s="93" t="str">
        <f ca="1">IF(M49,WEEKNUM(IF(K49&lt;&gt;"",K49,IF(J49&lt;&gt;"",J49,I49)-项目信息!$C$18)+1),"")</f>
        <v/>
      </c>
      <c r="AB49" s="93" t="str">
        <f ca="1">IF($M49,IF('临-间接'!W49=0,"",'临-间接'!W49),"")</f>
        <v/>
      </c>
      <c r="AC49" s="93" t="str">
        <f ca="1">IF($M49,$AB49*U49/项目参数!$J$29,"")</f>
        <v/>
      </c>
      <c r="AD49" s="93" t="str">
        <f ca="1">IF($M49,$AB49*V49/项目参数!$J$29,"")</f>
        <v/>
      </c>
      <c r="AE49" s="95" t="str">
        <f ca="1">IF(OR('临-间接'!R49=0,'临-间接'!R49="(空白)"),"",'临-间接'!R49)</f>
        <v/>
      </c>
      <c r="AF49" s="32" t="str">
        <f ca="1">IF(O49,IF(K49&lt;&gt;"", K49, IF(OR(H49="暂停",H49="取消"), IFERROR(WORKDAY.INTL($J49,$L49*$G49,1,项目参数!$B$2:$B$200),WORKDAY($J49,$L49*$G49,1)),TODAY())),"")</f>
        <v/>
      </c>
      <c r="AG49">
        <f ca="1">IF(AND(M49,O49),IF(OR('临-间接'!S49="",'临-间接'!S49="(空白)"),0,'临-间接'!S49),0)</f>
        <v>0</v>
      </c>
      <c r="AH49" s="32" t="str">
        <f ca="1">IF($M49,IF('临-间接'!T49=0,"",'临-间接'!T49),"")</f>
        <v/>
      </c>
      <c r="AI49" s="32" t="str">
        <f ca="1">IF($M49,IF('临-间接'!U49=0,"",'临-间接'!U49),"")</f>
        <v/>
      </c>
      <c r="AJ49" s="32" t="str">
        <f t="shared" ca="1" si="14"/>
        <v/>
      </c>
    </row>
    <row r="50" spans="1:36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IF('临-间接'!H50="(空白)","",'临-间接'!H50)</f>
        <v>0</v>
      </c>
      <c r="F50">
        <f ca="1">IF('临-间接'!K50="(空白)","",'临-间接'!K50)</f>
        <v>0</v>
      </c>
      <c r="G50">
        <f ca="1">IF('临-间接'!L50="(空白)",0,'临-间接'!L50)</f>
        <v>0</v>
      </c>
      <c r="H50" t="str">
        <f ca="1">IF(OR('临-间接'!Q50=0,'临-间接'!Q50="(空白)"),"",'临-间接'!Q50)</f>
        <v/>
      </c>
      <c r="I50" s="32" t="str">
        <f ca="1">IF(OR('临-间接'!M50=0,'临-间接'!M50="(空白)"),"",'临-间接'!M50)</f>
        <v/>
      </c>
      <c r="J50" s="32" t="str">
        <f ca="1">IF(OR('临-间接'!N50=0,'临-间接'!N50="(空白)"),"",'临-间接'!N50)</f>
        <v/>
      </c>
      <c r="K50" s="32" t="str">
        <f ca="1">IF(OR('临-间接'!O50=0,'临-间接'!O50="(空白)"),"",'临-间接'!O50)</f>
        <v/>
      </c>
      <c r="L50">
        <f ca="1">IF('临-间接'!P50="(空白)",0,'临-间接'!P50)</f>
        <v>0</v>
      </c>
      <c r="M50" s="93" t="b">
        <f t="shared" ca="1" si="0"/>
        <v>0</v>
      </c>
      <c r="N50" s="93" t="b">
        <f t="shared" ca="1" si="3"/>
        <v>0</v>
      </c>
      <c r="O50" s="93" t="b">
        <f t="shared" ca="1" si="4"/>
        <v>0</v>
      </c>
      <c r="P50" s="93" t="b">
        <f t="shared" ca="1" si="5"/>
        <v>0</v>
      </c>
      <c r="Q50" s="93" t="b">
        <f t="shared" ca="1" si="6"/>
        <v>0</v>
      </c>
      <c r="R50" s="93" t="str">
        <f t="shared" ca="1" si="7"/>
        <v>未开始</v>
      </c>
      <c r="S50" s="93">
        <f ca="1">IF(AND(M50,O50,NOT(P50)),NETWORKDAYS(J50,AF50,项目参数!$B$2:$B$200),0)</f>
        <v>0</v>
      </c>
      <c r="T50" s="94">
        <f t="shared" ca="1" si="8"/>
        <v>0</v>
      </c>
      <c r="U50" s="113">
        <f t="shared" ca="1" si="9"/>
        <v>0</v>
      </c>
      <c r="V50" s="113">
        <f t="shared" ca="1" si="10"/>
        <v>0</v>
      </c>
      <c r="W50" s="113" t="str">
        <f t="shared" ca="1" si="11"/>
        <v/>
      </c>
      <c r="X50" s="93">
        <f t="shared" ca="1" si="12"/>
        <v>0</v>
      </c>
      <c r="Y50" s="93">
        <f t="shared" ca="1" si="13"/>
        <v>0</v>
      </c>
      <c r="Z50" s="93">
        <f ca="1">IF(AND(M50,O50,J50&gt;项目信息!$C$18),INT((IF(P50,K50,J50)-项目信息!$C$18)/30)+1,0)</f>
        <v>0</v>
      </c>
      <c r="AA50" s="93" t="str">
        <f ca="1">IF(M50,WEEKNUM(IF(K50&lt;&gt;"",K50,IF(J50&lt;&gt;"",J50,I50)-项目信息!$C$18)+1),"")</f>
        <v/>
      </c>
      <c r="AB50" s="93" t="str">
        <f ca="1">IF($M50,IF('临-间接'!W50=0,"",'临-间接'!W50),"")</f>
        <v/>
      </c>
      <c r="AC50" s="93" t="str">
        <f ca="1">IF($M50,$AB50*U50/项目参数!$J$29,"")</f>
        <v/>
      </c>
      <c r="AD50" s="93" t="str">
        <f ca="1">IF($M50,$AB50*V50/项目参数!$J$29,"")</f>
        <v/>
      </c>
      <c r="AE50" s="95" t="str">
        <f ca="1">IF(OR('临-间接'!R50=0,'临-间接'!R50="(空白)"),"",'临-间接'!R50)</f>
        <v/>
      </c>
      <c r="AF50" s="32" t="str">
        <f ca="1">IF(O50,IF(K50&lt;&gt;"", K50, IF(OR(H50="暂停",H50="取消"), IFERROR(WORKDAY.INTL($J50,$L50*$G50,1,项目参数!$B$2:$B$200),WORKDAY($J50,$L50*$G50,1)),TODAY())),"")</f>
        <v/>
      </c>
      <c r="AG50">
        <f ca="1">IF(AND(M50,O50),IF(OR('临-间接'!S50="",'临-间接'!S50="(空白)"),0,'临-间接'!S50),0)</f>
        <v>0</v>
      </c>
      <c r="AH50" s="32" t="str">
        <f ca="1">IF($M50,IF('临-间接'!T50=0,"",'临-间接'!T50),"")</f>
        <v/>
      </c>
      <c r="AI50" s="32" t="str">
        <f ca="1">IF($M50,IF('临-间接'!U50=0,"",'临-间接'!U50),"")</f>
        <v/>
      </c>
      <c r="AJ50" s="32" t="str">
        <f t="shared" ca="1" si="14"/>
        <v/>
      </c>
    </row>
    <row r="51" spans="1:36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IF('临-间接'!H51="(空白)","",'临-间接'!H51)</f>
        <v>0</v>
      </c>
      <c r="F51">
        <f ca="1">IF('临-间接'!K51="(空白)","",'临-间接'!K51)</f>
        <v>0</v>
      </c>
      <c r="G51">
        <f ca="1">IF('临-间接'!L51="(空白)",0,'临-间接'!L51)</f>
        <v>0</v>
      </c>
      <c r="H51" t="str">
        <f ca="1">IF(OR('临-间接'!Q51=0,'临-间接'!Q51="(空白)"),"",'临-间接'!Q51)</f>
        <v/>
      </c>
      <c r="I51" s="32" t="str">
        <f ca="1">IF(OR('临-间接'!M51=0,'临-间接'!M51="(空白)"),"",'临-间接'!M51)</f>
        <v/>
      </c>
      <c r="J51" s="32" t="str">
        <f ca="1">IF(OR('临-间接'!N51=0,'临-间接'!N51="(空白)"),"",'临-间接'!N51)</f>
        <v/>
      </c>
      <c r="K51" s="32" t="str">
        <f ca="1">IF(OR('临-间接'!O51=0,'临-间接'!O51="(空白)"),"",'临-间接'!O51)</f>
        <v/>
      </c>
      <c r="L51">
        <f ca="1">IF('临-间接'!P51="(空白)",0,'临-间接'!P51)</f>
        <v>0</v>
      </c>
      <c r="M51" s="93" t="b">
        <f t="shared" ca="1" si="0"/>
        <v>0</v>
      </c>
      <c r="N51" s="93" t="b">
        <f t="shared" ca="1" si="3"/>
        <v>0</v>
      </c>
      <c r="O51" s="93" t="b">
        <f t="shared" ca="1" si="4"/>
        <v>0</v>
      </c>
      <c r="P51" s="93" t="b">
        <f t="shared" ca="1" si="5"/>
        <v>0</v>
      </c>
      <c r="Q51" s="93" t="b">
        <f t="shared" ca="1" si="6"/>
        <v>0</v>
      </c>
      <c r="R51" s="93" t="str">
        <f t="shared" ca="1" si="7"/>
        <v>未开始</v>
      </c>
      <c r="S51" s="93">
        <f ca="1">IF(AND(M51,O51,NOT(P51)),NETWORKDAYS(J51,AF51,项目参数!$B$2:$B$200),0)</f>
        <v>0</v>
      </c>
      <c r="T51" s="94">
        <f t="shared" ca="1" si="8"/>
        <v>0</v>
      </c>
      <c r="U51" s="113">
        <f t="shared" ca="1" si="9"/>
        <v>0</v>
      </c>
      <c r="V51" s="113">
        <f t="shared" ca="1" si="10"/>
        <v>0</v>
      </c>
      <c r="W51" s="113" t="str">
        <f t="shared" ca="1" si="11"/>
        <v/>
      </c>
      <c r="X51" s="93">
        <f t="shared" ca="1" si="12"/>
        <v>0</v>
      </c>
      <c r="Y51" s="93">
        <f t="shared" ca="1" si="13"/>
        <v>0</v>
      </c>
      <c r="Z51" s="93">
        <f ca="1">IF(AND(M51,O51,J51&gt;项目信息!$C$18),INT((IF(P51,K51,J51)-项目信息!$C$18)/30)+1,0)</f>
        <v>0</v>
      </c>
      <c r="AA51" s="93" t="str">
        <f ca="1">IF(M51,WEEKNUM(IF(K51&lt;&gt;"",K51,IF(J51&lt;&gt;"",J51,I51)-项目信息!$C$18)+1),"")</f>
        <v/>
      </c>
      <c r="AB51" s="93" t="str">
        <f ca="1">IF($M51,IF('临-间接'!W51=0,"",'临-间接'!W51),"")</f>
        <v/>
      </c>
      <c r="AC51" s="93" t="str">
        <f ca="1">IF($M51,$AB51*U51/项目参数!$J$29,"")</f>
        <v/>
      </c>
      <c r="AD51" s="93" t="str">
        <f ca="1">IF($M51,$AB51*V51/项目参数!$J$29,"")</f>
        <v/>
      </c>
      <c r="AE51" s="95" t="str">
        <f ca="1">IF(OR('临-间接'!R51=0,'临-间接'!R51="(空白)"),"",'临-间接'!R51)</f>
        <v/>
      </c>
      <c r="AF51" s="32" t="str">
        <f ca="1">IF(O51,IF(K51&lt;&gt;"", K51, IF(OR(H51="暂停",H51="取消"), IFERROR(WORKDAY.INTL($J51,$L51*$G51,1,项目参数!$B$2:$B$200),WORKDAY($J51,$L51*$G51,1)),TODAY())),"")</f>
        <v/>
      </c>
      <c r="AG51">
        <f ca="1">IF(AND(M51,O51),IF(OR('临-间接'!S51="",'临-间接'!S51="(空白)"),0,'临-间接'!S51),0)</f>
        <v>0</v>
      </c>
      <c r="AH51" s="32" t="str">
        <f ca="1">IF($M51,IF('临-间接'!T51=0,"",'临-间接'!T51),"")</f>
        <v/>
      </c>
      <c r="AI51" s="32" t="str">
        <f ca="1">IF($M51,IF('临-间接'!U51=0,"",'临-间接'!U51),"")</f>
        <v/>
      </c>
      <c r="AJ51" s="32" t="str">
        <f t="shared" ca="1" si="14"/>
        <v/>
      </c>
    </row>
    <row r="52" spans="1:36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IF('临-间接'!H52="(空白)","",'临-间接'!H52)</f>
        <v>0</v>
      </c>
      <c r="F52">
        <f ca="1">IF('临-间接'!K52="(空白)","",'临-间接'!K52)</f>
        <v>0</v>
      </c>
      <c r="G52">
        <f ca="1">IF('临-间接'!L52="(空白)",0,'临-间接'!L52)</f>
        <v>0</v>
      </c>
      <c r="H52" t="str">
        <f ca="1">IF(OR('临-间接'!Q52=0,'临-间接'!Q52="(空白)"),"",'临-间接'!Q52)</f>
        <v/>
      </c>
      <c r="I52" s="32" t="str">
        <f ca="1">IF(OR('临-间接'!M52=0,'临-间接'!M52="(空白)"),"",'临-间接'!M52)</f>
        <v/>
      </c>
      <c r="J52" s="32" t="str">
        <f ca="1">IF(OR('临-间接'!N52=0,'临-间接'!N52="(空白)"),"",'临-间接'!N52)</f>
        <v/>
      </c>
      <c r="K52" s="32" t="str">
        <f ca="1">IF(OR('临-间接'!O52=0,'临-间接'!O52="(空白)"),"",'临-间接'!O52)</f>
        <v/>
      </c>
      <c r="L52">
        <f ca="1">IF('临-间接'!P52="(空白)",0,'临-间接'!P52)</f>
        <v>0</v>
      </c>
      <c r="M52" s="93" t="b">
        <f t="shared" ca="1" si="0"/>
        <v>0</v>
      </c>
      <c r="N52" s="93" t="b">
        <f t="shared" ca="1" si="3"/>
        <v>0</v>
      </c>
      <c r="O52" s="93" t="b">
        <f t="shared" ca="1" si="4"/>
        <v>0</v>
      </c>
      <c r="P52" s="93" t="b">
        <f t="shared" ca="1" si="5"/>
        <v>0</v>
      </c>
      <c r="Q52" s="93" t="b">
        <f t="shared" ca="1" si="6"/>
        <v>0</v>
      </c>
      <c r="R52" s="93" t="str">
        <f t="shared" ca="1" si="7"/>
        <v>未开始</v>
      </c>
      <c r="S52" s="93">
        <f ca="1">IF(AND(M52,O52,NOT(P52)),NETWORKDAYS(J52,AF52,项目参数!$B$2:$B$200),0)</f>
        <v>0</v>
      </c>
      <c r="T52" s="94">
        <f t="shared" ca="1" si="8"/>
        <v>0</v>
      </c>
      <c r="U52" s="113">
        <f t="shared" ca="1" si="9"/>
        <v>0</v>
      </c>
      <c r="V52" s="113">
        <f t="shared" ca="1" si="10"/>
        <v>0</v>
      </c>
      <c r="W52" s="113" t="str">
        <f t="shared" ca="1" si="11"/>
        <v/>
      </c>
      <c r="X52" s="93">
        <f t="shared" ca="1" si="12"/>
        <v>0</v>
      </c>
      <c r="Y52" s="93">
        <f t="shared" ca="1" si="13"/>
        <v>0</v>
      </c>
      <c r="Z52" s="93">
        <f ca="1">IF(AND(M52,O52,J52&gt;项目信息!$C$18),INT((IF(P52,K52,J52)-项目信息!$C$18)/30)+1,0)</f>
        <v>0</v>
      </c>
      <c r="AA52" s="93" t="str">
        <f ca="1">IF(M52,WEEKNUM(IF(K52&lt;&gt;"",K52,IF(J52&lt;&gt;"",J52,I52)-项目信息!$C$18)+1),"")</f>
        <v/>
      </c>
      <c r="AB52" s="93" t="str">
        <f ca="1">IF($M52,IF('临-间接'!W52=0,"",'临-间接'!W52),"")</f>
        <v/>
      </c>
      <c r="AC52" s="93" t="str">
        <f ca="1">IF($M52,$AB52*U52/项目参数!$J$29,"")</f>
        <v/>
      </c>
      <c r="AD52" s="93" t="str">
        <f ca="1">IF($M52,$AB52*V52/项目参数!$J$29,"")</f>
        <v/>
      </c>
      <c r="AE52" s="95" t="str">
        <f ca="1">IF(OR('临-间接'!R52=0,'临-间接'!R52="(空白)"),"",'临-间接'!R52)</f>
        <v/>
      </c>
      <c r="AF52" s="32" t="str">
        <f ca="1">IF(O52,IF(K52&lt;&gt;"", K52, IF(OR(H52="暂停",H52="取消"), IFERROR(WORKDAY.INTL($J52,$L52*$G52,1,项目参数!$B$2:$B$200),WORKDAY($J52,$L52*$G52,1)),TODAY())),"")</f>
        <v/>
      </c>
      <c r="AG52">
        <f ca="1">IF(AND(M52,O52),IF(OR('临-间接'!S52="",'临-间接'!S52="(空白)"),0,'临-间接'!S52),0)</f>
        <v>0</v>
      </c>
      <c r="AH52" s="32" t="str">
        <f ca="1">IF($M52,IF('临-间接'!T52=0,"",'临-间接'!T52),"")</f>
        <v/>
      </c>
      <c r="AI52" s="32" t="str">
        <f ca="1">IF($M52,IF('临-间接'!U52=0,"",'临-间接'!U52),"")</f>
        <v/>
      </c>
      <c r="AJ52" s="32" t="str">
        <f t="shared" ca="1" si="14"/>
        <v/>
      </c>
    </row>
    <row r="53" spans="1:36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IF('临-间接'!H53="(空白)","",'临-间接'!H53)</f>
        <v>0</v>
      </c>
      <c r="F53">
        <f ca="1">IF('临-间接'!K53="(空白)","",'临-间接'!K53)</f>
        <v>0</v>
      </c>
      <c r="G53">
        <f ca="1">IF('临-间接'!L53="(空白)",0,'临-间接'!L53)</f>
        <v>0</v>
      </c>
      <c r="H53" t="str">
        <f ca="1">IF(OR('临-间接'!Q53=0,'临-间接'!Q53="(空白)"),"",'临-间接'!Q53)</f>
        <v/>
      </c>
      <c r="I53" s="32" t="str">
        <f ca="1">IF(OR('临-间接'!M53=0,'临-间接'!M53="(空白)"),"",'临-间接'!M53)</f>
        <v/>
      </c>
      <c r="J53" s="32" t="str">
        <f ca="1">IF(OR('临-间接'!N53=0,'临-间接'!N53="(空白)"),"",'临-间接'!N53)</f>
        <v/>
      </c>
      <c r="K53" s="32" t="str">
        <f ca="1">IF(OR('临-间接'!O53=0,'临-间接'!O53="(空白)"),"",'临-间接'!O53)</f>
        <v/>
      </c>
      <c r="L53">
        <f ca="1">IF('临-间接'!P53="(空白)",0,'临-间接'!P53)</f>
        <v>0</v>
      </c>
      <c r="M53" s="93" t="b">
        <f t="shared" ca="1" si="0"/>
        <v>0</v>
      </c>
      <c r="N53" s="93" t="b">
        <f t="shared" ca="1" si="3"/>
        <v>0</v>
      </c>
      <c r="O53" s="93" t="b">
        <f t="shared" ca="1" si="4"/>
        <v>0</v>
      </c>
      <c r="P53" s="93" t="b">
        <f t="shared" ca="1" si="5"/>
        <v>0</v>
      </c>
      <c r="Q53" s="93" t="b">
        <f t="shared" ca="1" si="6"/>
        <v>0</v>
      </c>
      <c r="R53" s="93" t="str">
        <f t="shared" ca="1" si="7"/>
        <v>未开始</v>
      </c>
      <c r="S53" s="93">
        <f ca="1">IF(AND(M53,O53,NOT(P53)),NETWORKDAYS(J53,AF53,项目参数!$B$2:$B$200),0)</f>
        <v>0</v>
      </c>
      <c r="T53" s="94">
        <f t="shared" ca="1" si="8"/>
        <v>0</v>
      </c>
      <c r="U53" s="113">
        <f t="shared" ca="1" si="9"/>
        <v>0</v>
      </c>
      <c r="V53" s="113">
        <f t="shared" ca="1" si="10"/>
        <v>0</v>
      </c>
      <c r="W53" s="113" t="str">
        <f t="shared" ca="1" si="11"/>
        <v/>
      </c>
      <c r="X53" s="93">
        <f t="shared" ca="1" si="12"/>
        <v>0</v>
      </c>
      <c r="Y53" s="93">
        <f t="shared" ca="1" si="13"/>
        <v>0</v>
      </c>
      <c r="Z53" s="93">
        <f ca="1">IF(AND(M53,O53,J53&gt;项目信息!$C$18),INT((IF(P53,K53,J53)-项目信息!$C$18)/30)+1,0)</f>
        <v>0</v>
      </c>
      <c r="AA53" s="93" t="str">
        <f ca="1">IF(M53,WEEKNUM(IF(K53&lt;&gt;"",K53,IF(J53&lt;&gt;"",J53,I53)-项目信息!$C$18)+1),"")</f>
        <v/>
      </c>
      <c r="AB53" s="93" t="str">
        <f ca="1">IF($M53,IF('临-间接'!W53=0,"",'临-间接'!W53),"")</f>
        <v/>
      </c>
      <c r="AC53" s="93" t="str">
        <f ca="1">IF($M53,$AB53*U53/项目参数!$J$29,"")</f>
        <v/>
      </c>
      <c r="AD53" s="93" t="str">
        <f ca="1">IF($M53,$AB53*V53/项目参数!$J$29,"")</f>
        <v/>
      </c>
      <c r="AE53" s="95" t="str">
        <f ca="1">IF(OR('临-间接'!R53=0,'临-间接'!R53="(空白)"),"",'临-间接'!R53)</f>
        <v/>
      </c>
      <c r="AF53" s="32" t="str">
        <f ca="1">IF(O53,IF(K53&lt;&gt;"", K53, IF(OR(H53="暂停",H53="取消"), IFERROR(WORKDAY.INTL($J53,$L53*$G53,1,项目参数!$B$2:$B$200),WORKDAY($J53,$L53*$G53,1)),TODAY())),"")</f>
        <v/>
      </c>
      <c r="AG53">
        <f ca="1">IF(AND(M53,O53),IF(OR('临-间接'!S53="",'临-间接'!S53="(空白)"),0,'临-间接'!S53),0)</f>
        <v>0</v>
      </c>
      <c r="AH53" s="32" t="str">
        <f ca="1">IF($M53,IF('临-间接'!T53=0,"",'临-间接'!T53),"")</f>
        <v/>
      </c>
      <c r="AI53" s="32" t="str">
        <f ca="1">IF($M53,IF('临-间接'!U53=0,"",'临-间接'!U53),"")</f>
        <v/>
      </c>
      <c r="AJ53" s="32" t="str">
        <f t="shared" ca="1" si="14"/>
        <v/>
      </c>
    </row>
    <row r="54" spans="1:36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IF('临-间接'!H54="(空白)","",'临-间接'!H54)</f>
        <v>0</v>
      </c>
      <c r="F54">
        <f ca="1">IF('临-间接'!K54="(空白)","",'临-间接'!K54)</f>
        <v>0</v>
      </c>
      <c r="G54">
        <f ca="1">IF('临-间接'!L54="(空白)",0,'临-间接'!L54)</f>
        <v>0</v>
      </c>
      <c r="H54" t="str">
        <f ca="1">IF(OR('临-间接'!Q54=0,'临-间接'!Q54="(空白)"),"",'临-间接'!Q54)</f>
        <v/>
      </c>
      <c r="I54" s="32" t="str">
        <f ca="1">IF(OR('临-间接'!M54=0,'临-间接'!M54="(空白)"),"",'临-间接'!M54)</f>
        <v/>
      </c>
      <c r="J54" s="32" t="str">
        <f ca="1">IF(OR('临-间接'!N54=0,'临-间接'!N54="(空白)"),"",'临-间接'!N54)</f>
        <v/>
      </c>
      <c r="K54" s="32" t="str">
        <f ca="1">IF(OR('临-间接'!O54=0,'临-间接'!O54="(空白)"),"",'临-间接'!O54)</f>
        <v/>
      </c>
      <c r="L54">
        <f ca="1">IF('临-间接'!P54="(空白)",0,'临-间接'!P54)</f>
        <v>0</v>
      </c>
      <c r="M54" s="93" t="b">
        <f t="shared" ca="1" si="0"/>
        <v>0</v>
      </c>
      <c r="N54" s="93" t="b">
        <f t="shared" ca="1" si="3"/>
        <v>0</v>
      </c>
      <c r="O54" s="93" t="b">
        <f t="shared" ca="1" si="4"/>
        <v>0</v>
      </c>
      <c r="P54" s="93" t="b">
        <f t="shared" ca="1" si="5"/>
        <v>0</v>
      </c>
      <c r="Q54" s="93" t="b">
        <f t="shared" ca="1" si="6"/>
        <v>0</v>
      </c>
      <c r="R54" s="93" t="str">
        <f t="shared" ca="1" si="7"/>
        <v>未开始</v>
      </c>
      <c r="S54" s="93">
        <f ca="1">IF(AND(M54,O54,NOT(P54)),NETWORKDAYS(J54,AF54,项目参数!$B$2:$B$200),0)</f>
        <v>0</v>
      </c>
      <c r="T54" s="94">
        <f t="shared" ca="1" si="8"/>
        <v>0</v>
      </c>
      <c r="U54" s="113">
        <f t="shared" ca="1" si="9"/>
        <v>0</v>
      </c>
      <c r="V54" s="113">
        <f t="shared" ca="1" si="10"/>
        <v>0</v>
      </c>
      <c r="W54" s="113" t="str">
        <f t="shared" ca="1" si="11"/>
        <v/>
      </c>
      <c r="X54" s="93">
        <f t="shared" ca="1" si="12"/>
        <v>0</v>
      </c>
      <c r="Y54" s="93">
        <f t="shared" ca="1" si="13"/>
        <v>0</v>
      </c>
      <c r="Z54" s="93">
        <f ca="1">IF(AND(M54,O54,J54&gt;项目信息!$C$18),INT((IF(P54,K54,J54)-项目信息!$C$18)/30)+1,0)</f>
        <v>0</v>
      </c>
      <c r="AA54" s="93" t="str">
        <f ca="1">IF(M54,WEEKNUM(IF(K54&lt;&gt;"",K54,IF(J54&lt;&gt;"",J54,I54)-项目信息!$C$18)+1),"")</f>
        <v/>
      </c>
      <c r="AB54" s="93" t="str">
        <f ca="1">IF($M54,IF('临-间接'!W54=0,"",'临-间接'!W54),"")</f>
        <v/>
      </c>
      <c r="AC54" s="93" t="str">
        <f ca="1">IF($M54,$AB54*U54/项目参数!$J$29,"")</f>
        <v/>
      </c>
      <c r="AD54" s="93" t="str">
        <f ca="1">IF($M54,$AB54*V54/项目参数!$J$29,"")</f>
        <v/>
      </c>
      <c r="AE54" s="95" t="str">
        <f ca="1">IF(OR('临-间接'!R54=0,'临-间接'!R54="(空白)"),"",'临-间接'!R54)</f>
        <v/>
      </c>
      <c r="AF54" s="32" t="str">
        <f ca="1">IF(O54,IF(K54&lt;&gt;"", K54, IF(OR(H54="暂停",H54="取消"), IFERROR(WORKDAY.INTL($J54,$L54*$G54,1,项目参数!$B$2:$B$200),WORKDAY($J54,$L54*$G54,1)),TODAY())),"")</f>
        <v/>
      </c>
      <c r="AG54">
        <f ca="1">IF(AND(M54,O54),IF(OR('临-间接'!S54="",'临-间接'!S54="(空白)"),0,'临-间接'!S54),0)</f>
        <v>0</v>
      </c>
      <c r="AH54" s="32" t="str">
        <f ca="1">IF($M54,IF('临-间接'!T54=0,"",'临-间接'!T54),"")</f>
        <v/>
      </c>
      <c r="AI54" s="32" t="str">
        <f ca="1">IF($M54,IF('临-间接'!U54=0,"",'临-间接'!U54),"")</f>
        <v/>
      </c>
      <c r="AJ54" s="32" t="str">
        <f t="shared" ca="1" si="14"/>
        <v/>
      </c>
    </row>
    <row r="55" spans="1:36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IF('临-间接'!H55="(空白)","",'临-间接'!H55)</f>
        <v>0</v>
      </c>
      <c r="F55">
        <f ca="1">IF('临-间接'!K55="(空白)","",'临-间接'!K55)</f>
        <v>0</v>
      </c>
      <c r="G55">
        <f ca="1">IF('临-间接'!L55="(空白)",0,'临-间接'!L55)</f>
        <v>0</v>
      </c>
      <c r="H55" t="str">
        <f ca="1">IF(OR('临-间接'!Q55=0,'临-间接'!Q55="(空白)"),"",'临-间接'!Q55)</f>
        <v/>
      </c>
      <c r="I55" s="32" t="str">
        <f ca="1">IF(OR('临-间接'!M55=0,'临-间接'!M55="(空白)"),"",'临-间接'!M55)</f>
        <v/>
      </c>
      <c r="J55" s="32" t="str">
        <f ca="1">IF(OR('临-间接'!N55=0,'临-间接'!N55="(空白)"),"",'临-间接'!N55)</f>
        <v/>
      </c>
      <c r="K55" s="32" t="str">
        <f ca="1">IF(OR('临-间接'!O55=0,'临-间接'!O55="(空白)"),"",'临-间接'!O55)</f>
        <v/>
      </c>
      <c r="L55">
        <f ca="1">IF('临-间接'!P55="(空白)",0,'临-间接'!P55)</f>
        <v>0</v>
      </c>
      <c r="M55" s="93" t="b">
        <f t="shared" ca="1" si="0"/>
        <v>0</v>
      </c>
      <c r="N55" s="93" t="b">
        <f t="shared" ca="1" si="3"/>
        <v>0</v>
      </c>
      <c r="O55" s="93" t="b">
        <f t="shared" ca="1" si="4"/>
        <v>0</v>
      </c>
      <c r="P55" s="93" t="b">
        <f t="shared" ca="1" si="5"/>
        <v>0</v>
      </c>
      <c r="Q55" s="93" t="b">
        <f t="shared" ca="1" si="6"/>
        <v>0</v>
      </c>
      <c r="R55" s="93" t="str">
        <f t="shared" ca="1" si="7"/>
        <v>未开始</v>
      </c>
      <c r="S55" s="93">
        <f ca="1">IF(AND(M55,O55,NOT(P55)),NETWORKDAYS(J55,AF55,项目参数!$B$2:$B$200),0)</f>
        <v>0</v>
      </c>
      <c r="T55" s="94">
        <f t="shared" ca="1" si="8"/>
        <v>0</v>
      </c>
      <c r="U55" s="113">
        <f t="shared" ca="1" si="9"/>
        <v>0</v>
      </c>
      <c r="V55" s="113">
        <f t="shared" ca="1" si="10"/>
        <v>0</v>
      </c>
      <c r="W55" s="113" t="str">
        <f t="shared" ca="1" si="11"/>
        <v/>
      </c>
      <c r="X55" s="93">
        <f t="shared" ca="1" si="12"/>
        <v>0</v>
      </c>
      <c r="Y55" s="93">
        <f t="shared" ca="1" si="13"/>
        <v>0</v>
      </c>
      <c r="Z55" s="93">
        <f ca="1">IF(AND(M55,O55,J55&gt;项目信息!$C$18),INT((IF(P55,K55,J55)-项目信息!$C$18)/30)+1,0)</f>
        <v>0</v>
      </c>
      <c r="AA55" s="93" t="str">
        <f ca="1">IF(M55,WEEKNUM(IF(K55&lt;&gt;"",K55,IF(J55&lt;&gt;"",J55,I55)-项目信息!$C$18)+1),"")</f>
        <v/>
      </c>
      <c r="AB55" s="93" t="str">
        <f ca="1">IF($M55,IF('临-间接'!W55=0,"",'临-间接'!W55),"")</f>
        <v/>
      </c>
      <c r="AC55" s="93" t="str">
        <f ca="1">IF($M55,$AB55*U55/项目参数!$J$29,"")</f>
        <v/>
      </c>
      <c r="AD55" s="93" t="str">
        <f ca="1">IF($M55,$AB55*V55/项目参数!$J$29,"")</f>
        <v/>
      </c>
      <c r="AE55" s="95" t="str">
        <f ca="1">IF(OR('临-间接'!R55=0,'临-间接'!R55="(空白)"),"",'临-间接'!R55)</f>
        <v/>
      </c>
      <c r="AF55" s="32" t="str">
        <f ca="1">IF(O55,IF(K55&lt;&gt;"", K55, IF(OR(H55="暂停",H55="取消"), IFERROR(WORKDAY.INTL($J55,$L55*$G55,1,项目参数!$B$2:$B$200),WORKDAY($J55,$L55*$G55,1)),TODAY())),"")</f>
        <v/>
      </c>
      <c r="AG55">
        <f ca="1">IF(AND(M55,O55),IF(OR('临-间接'!S55="",'临-间接'!S55="(空白)"),0,'临-间接'!S55),0)</f>
        <v>0</v>
      </c>
      <c r="AH55" s="32" t="str">
        <f ca="1">IF($M55,IF('临-间接'!T55=0,"",'临-间接'!T55),"")</f>
        <v/>
      </c>
      <c r="AI55" s="32" t="str">
        <f ca="1">IF($M55,IF('临-间接'!U55=0,"",'临-间接'!U55),"")</f>
        <v/>
      </c>
      <c r="AJ55" s="32" t="str">
        <f t="shared" ca="1" si="14"/>
        <v/>
      </c>
    </row>
    <row r="56" spans="1:36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IF('临-间接'!H56="(空白)","",'临-间接'!H56)</f>
        <v>0</v>
      </c>
      <c r="F56">
        <f ca="1">IF('临-间接'!K56="(空白)","",'临-间接'!K56)</f>
        <v>0</v>
      </c>
      <c r="G56">
        <f ca="1">IF('临-间接'!L56="(空白)",0,'临-间接'!L56)</f>
        <v>0</v>
      </c>
      <c r="H56" t="str">
        <f ca="1">IF(OR('临-间接'!Q56=0,'临-间接'!Q56="(空白)"),"",'临-间接'!Q56)</f>
        <v/>
      </c>
      <c r="I56" s="32" t="str">
        <f ca="1">IF(OR('临-间接'!M56=0,'临-间接'!M56="(空白)"),"",'临-间接'!M56)</f>
        <v/>
      </c>
      <c r="J56" s="32" t="str">
        <f ca="1">IF(OR('临-间接'!N56=0,'临-间接'!N56="(空白)"),"",'临-间接'!N56)</f>
        <v/>
      </c>
      <c r="K56" s="32" t="str">
        <f ca="1">IF(OR('临-间接'!O56=0,'临-间接'!O56="(空白)"),"",'临-间接'!O56)</f>
        <v/>
      </c>
      <c r="L56">
        <f ca="1">IF('临-间接'!P56="(空白)",0,'临-间接'!P56)</f>
        <v>0</v>
      </c>
      <c r="M56" s="93" t="b">
        <f t="shared" ca="1" si="0"/>
        <v>0</v>
      </c>
      <c r="N56" s="93" t="b">
        <f t="shared" ca="1" si="3"/>
        <v>0</v>
      </c>
      <c r="O56" s="93" t="b">
        <f t="shared" ca="1" si="4"/>
        <v>0</v>
      </c>
      <c r="P56" s="93" t="b">
        <f t="shared" ca="1" si="5"/>
        <v>0</v>
      </c>
      <c r="Q56" s="93" t="b">
        <f t="shared" ca="1" si="6"/>
        <v>0</v>
      </c>
      <c r="R56" s="93" t="str">
        <f t="shared" ca="1" si="7"/>
        <v>未开始</v>
      </c>
      <c r="S56" s="93">
        <f ca="1">IF(AND(M56,O56,NOT(P56)),NETWORKDAYS(J56,AF56,项目参数!$B$2:$B$200),0)</f>
        <v>0</v>
      </c>
      <c r="T56" s="94">
        <f t="shared" ca="1" si="8"/>
        <v>0</v>
      </c>
      <c r="U56" s="113">
        <f t="shared" ca="1" si="9"/>
        <v>0</v>
      </c>
      <c r="V56" s="113">
        <f t="shared" ca="1" si="10"/>
        <v>0</v>
      </c>
      <c r="W56" s="113" t="str">
        <f t="shared" ca="1" si="11"/>
        <v/>
      </c>
      <c r="X56" s="93">
        <f t="shared" ca="1" si="12"/>
        <v>0</v>
      </c>
      <c r="Y56" s="93">
        <f t="shared" ca="1" si="13"/>
        <v>0</v>
      </c>
      <c r="Z56" s="93">
        <f ca="1">IF(AND(M56,O56,J56&gt;项目信息!$C$18),INT((IF(P56,K56,J56)-项目信息!$C$18)/30)+1,0)</f>
        <v>0</v>
      </c>
      <c r="AA56" s="93" t="str">
        <f ca="1">IF(M56,WEEKNUM(IF(K56&lt;&gt;"",K56,IF(J56&lt;&gt;"",J56,I56)-项目信息!$C$18)+1),"")</f>
        <v/>
      </c>
      <c r="AB56" s="93" t="str">
        <f ca="1">IF($M56,IF('临-间接'!W56=0,"",'临-间接'!W56),"")</f>
        <v/>
      </c>
      <c r="AC56" s="93" t="str">
        <f ca="1">IF($M56,$AB56*U56/项目参数!$J$29,"")</f>
        <v/>
      </c>
      <c r="AD56" s="93" t="str">
        <f ca="1">IF($M56,$AB56*V56/项目参数!$J$29,"")</f>
        <v/>
      </c>
      <c r="AE56" s="95" t="str">
        <f ca="1">IF(OR('临-间接'!R56=0,'临-间接'!R56="(空白)"),"",'临-间接'!R56)</f>
        <v/>
      </c>
      <c r="AF56" s="32" t="str">
        <f ca="1">IF(O56,IF(K56&lt;&gt;"", K56, IF(OR(H56="暂停",H56="取消"), IFERROR(WORKDAY.INTL($J56,$L56*$G56,1,项目参数!$B$2:$B$200),WORKDAY($J56,$L56*$G56,1)),TODAY())),"")</f>
        <v/>
      </c>
      <c r="AG56">
        <f ca="1">IF(AND(M56,O56),IF(OR('临-间接'!S56="",'临-间接'!S56="(空白)"),0,'临-间接'!S56),0)</f>
        <v>0</v>
      </c>
      <c r="AH56" s="32" t="str">
        <f ca="1">IF($M56,IF('临-间接'!T56=0,"",'临-间接'!T56),"")</f>
        <v/>
      </c>
      <c r="AI56" s="32" t="str">
        <f ca="1">IF($M56,IF('临-间接'!U56=0,"",'临-间接'!U56),"")</f>
        <v/>
      </c>
      <c r="AJ56" s="32" t="str">
        <f t="shared" ca="1" si="14"/>
        <v/>
      </c>
    </row>
    <row r="57" spans="1:36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IF('临-间接'!H57="(空白)","",'临-间接'!H57)</f>
        <v>0</v>
      </c>
      <c r="F57">
        <f ca="1">IF('临-间接'!K57="(空白)","",'临-间接'!K57)</f>
        <v>0</v>
      </c>
      <c r="G57">
        <f ca="1">IF('临-间接'!L57="(空白)",0,'临-间接'!L57)</f>
        <v>0</v>
      </c>
      <c r="H57" t="str">
        <f ca="1">IF(OR('临-间接'!Q57=0,'临-间接'!Q57="(空白)"),"",'临-间接'!Q57)</f>
        <v/>
      </c>
      <c r="I57" s="32" t="str">
        <f ca="1">IF(OR('临-间接'!M57=0,'临-间接'!M57="(空白)"),"",'临-间接'!M57)</f>
        <v/>
      </c>
      <c r="J57" s="32" t="str">
        <f ca="1">IF(OR('临-间接'!N57=0,'临-间接'!N57="(空白)"),"",'临-间接'!N57)</f>
        <v/>
      </c>
      <c r="K57" s="32" t="str">
        <f ca="1">IF(OR('临-间接'!O57=0,'临-间接'!O57="(空白)"),"",'临-间接'!O57)</f>
        <v/>
      </c>
      <c r="L57">
        <f ca="1">IF('临-间接'!P57="(空白)",0,'临-间接'!P57)</f>
        <v>0</v>
      </c>
      <c r="M57" s="93" t="b">
        <f t="shared" ca="1" si="0"/>
        <v>0</v>
      </c>
      <c r="N57" s="93" t="b">
        <f t="shared" ca="1" si="3"/>
        <v>0</v>
      </c>
      <c r="O57" s="93" t="b">
        <f t="shared" ca="1" si="4"/>
        <v>0</v>
      </c>
      <c r="P57" s="93" t="b">
        <f t="shared" ca="1" si="5"/>
        <v>0</v>
      </c>
      <c r="Q57" s="93" t="b">
        <f t="shared" ca="1" si="6"/>
        <v>0</v>
      </c>
      <c r="R57" s="93" t="str">
        <f t="shared" ca="1" si="7"/>
        <v>未开始</v>
      </c>
      <c r="S57" s="93">
        <f ca="1">IF(AND(M57,O57,NOT(P57)),NETWORKDAYS(J57,AF57,项目参数!$B$2:$B$200),0)</f>
        <v>0</v>
      </c>
      <c r="T57" s="94">
        <f t="shared" ca="1" si="8"/>
        <v>0</v>
      </c>
      <c r="U57" s="113">
        <f t="shared" ca="1" si="9"/>
        <v>0</v>
      </c>
      <c r="V57" s="113">
        <f t="shared" ca="1" si="10"/>
        <v>0</v>
      </c>
      <c r="W57" s="113" t="str">
        <f t="shared" ca="1" si="11"/>
        <v/>
      </c>
      <c r="X57" s="93">
        <f t="shared" ca="1" si="12"/>
        <v>0</v>
      </c>
      <c r="Y57" s="93">
        <f t="shared" ca="1" si="13"/>
        <v>0</v>
      </c>
      <c r="Z57" s="93">
        <f ca="1">IF(AND(M57,O57,J57&gt;项目信息!$C$18),INT((IF(P57,K57,J57)-项目信息!$C$18)/30)+1,0)</f>
        <v>0</v>
      </c>
      <c r="AA57" s="93" t="str">
        <f ca="1">IF(M57,WEEKNUM(IF(K57&lt;&gt;"",K57,IF(J57&lt;&gt;"",J57,I57)-项目信息!$C$18)+1),"")</f>
        <v/>
      </c>
      <c r="AB57" s="93" t="str">
        <f ca="1">IF($M57,IF('临-间接'!W57=0,"",'临-间接'!W57),"")</f>
        <v/>
      </c>
      <c r="AC57" s="93" t="str">
        <f ca="1">IF($M57,$AB57*U57/项目参数!$J$29,"")</f>
        <v/>
      </c>
      <c r="AD57" s="93" t="str">
        <f ca="1">IF($M57,$AB57*V57/项目参数!$J$29,"")</f>
        <v/>
      </c>
      <c r="AE57" s="95" t="str">
        <f ca="1">IF(OR('临-间接'!R57=0,'临-间接'!R57="(空白)"),"",'临-间接'!R57)</f>
        <v/>
      </c>
      <c r="AF57" s="32" t="str">
        <f ca="1">IF(O57,IF(K57&lt;&gt;"", K57, IF(OR(H57="暂停",H57="取消"), IFERROR(WORKDAY.INTL($J57,$L57*$G57,1,项目参数!$B$2:$B$200),WORKDAY($J57,$L57*$G57,1)),TODAY())),"")</f>
        <v/>
      </c>
      <c r="AG57">
        <f ca="1">IF(AND(M57,O57),IF(OR('临-间接'!S57="",'临-间接'!S57="(空白)"),0,'临-间接'!S57),0)</f>
        <v>0</v>
      </c>
      <c r="AH57" s="32" t="str">
        <f ca="1">IF($M57,IF('临-间接'!T57=0,"",'临-间接'!T57),"")</f>
        <v/>
      </c>
      <c r="AI57" s="32" t="str">
        <f ca="1">IF($M57,IF('临-间接'!U57=0,"",'临-间接'!U57),"")</f>
        <v/>
      </c>
      <c r="AJ57" s="32" t="str">
        <f t="shared" ca="1" si="14"/>
        <v/>
      </c>
    </row>
    <row r="58" spans="1:36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IF('临-间接'!H58="(空白)","",'临-间接'!H58)</f>
        <v>0</v>
      </c>
      <c r="F58">
        <f ca="1">IF('临-间接'!K58="(空白)","",'临-间接'!K58)</f>
        <v>0</v>
      </c>
      <c r="G58">
        <f ca="1">IF('临-间接'!L58="(空白)",0,'临-间接'!L58)</f>
        <v>0</v>
      </c>
      <c r="H58" t="str">
        <f ca="1">IF(OR('临-间接'!Q58=0,'临-间接'!Q58="(空白)"),"",'临-间接'!Q58)</f>
        <v/>
      </c>
      <c r="I58" s="32" t="str">
        <f ca="1">IF(OR('临-间接'!M58=0,'临-间接'!M58="(空白)"),"",'临-间接'!M58)</f>
        <v/>
      </c>
      <c r="J58" s="32" t="str">
        <f ca="1">IF(OR('临-间接'!N58=0,'临-间接'!N58="(空白)"),"",'临-间接'!N58)</f>
        <v/>
      </c>
      <c r="K58" s="32" t="str">
        <f ca="1">IF(OR('临-间接'!O58=0,'临-间接'!O58="(空白)"),"",'临-间接'!O58)</f>
        <v/>
      </c>
      <c r="L58">
        <f ca="1">IF('临-间接'!P58="(空白)",0,'临-间接'!P58)</f>
        <v>0</v>
      </c>
      <c r="M58" s="93" t="b">
        <f t="shared" ca="1" si="0"/>
        <v>0</v>
      </c>
      <c r="N58" s="93" t="b">
        <f t="shared" ca="1" si="3"/>
        <v>0</v>
      </c>
      <c r="O58" s="93" t="b">
        <f t="shared" ca="1" si="4"/>
        <v>0</v>
      </c>
      <c r="P58" s="93" t="b">
        <f t="shared" ca="1" si="5"/>
        <v>0</v>
      </c>
      <c r="Q58" s="93" t="b">
        <f t="shared" ca="1" si="6"/>
        <v>0</v>
      </c>
      <c r="R58" s="93" t="str">
        <f t="shared" ca="1" si="7"/>
        <v>未开始</v>
      </c>
      <c r="S58" s="93">
        <f ca="1">IF(AND(M58,O58,NOT(P58)),NETWORKDAYS(J58,AF58,项目参数!$B$2:$B$200),0)</f>
        <v>0</v>
      </c>
      <c r="T58" s="94">
        <f t="shared" ca="1" si="8"/>
        <v>0</v>
      </c>
      <c r="U58" s="113">
        <f t="shared" ca="1" si="9"/>
        <v>0</v>
      </c>
      <c r="V58" s="113">
        <f t="shared" ca="1" si="10"/>
        <v>0</v>
      </c>
      <c r="W58" s="113" t="str">
        <f t="shared" ca="1" si="11"/>
        <v/>
      </c>
      <c r="X58" s="93">
        <f t="shared" ca="1" si="12"/>
        <v>0</v>
      </c>
      <c r="Y58" s="93">
        <f t="shared" ca="1" si="13"/>
        <v>0</v>
      </c>
      <c r="Z58" s="93">
        <f ca="1">IF(AND(M58,O58,J58&gt;项目信息!$C$18),INT((IF(P58,K58,J58)-项目信息!$C$18)/30)+1,0)</f>
        <v>0</v>
      </c>
      <c r="AA58" s="93" t="str">
        <f ca="1">IF(M58,WEEKNUM(IF(K58&lt;&gt;"",K58,IF(J58&lt;&gt;"",J58,I58)-项目信息!$C$18)+1),"")</f>
        <v/>
      </c>
      <c r="AB58" s="93" t="str">
        <f ca="1">IF($M58,IF('临-间接'!W58=0,"",'临-间接'!W58),"")</f>
        <v/>
      </c>
      <c r="AC58" s="93" t="str">
        <f ca="1">IF($M58,$AB58*U58/项目参数!$J$29,"")</f>
        <v/>
      </c>
      <c r="AD58" s="93" t="str">
        <f ca="1">IF($M58,$AB58*V58/项目参数!$J$29,"")</f>
        <v/>
      </c>
      <c r="AE58" s="95" t="str">
        <f ca="1">IF(OR('临-间接'!R58=0,'临-间接'!R58="(空白)"),"",'临-间接'!R58)</f>
        <v/>
      </c>
      <c r="AF58" s="32" t="str">
        <f ca="1">IF(O58,IF(K58&lt;&gt;"", K58, IF(OR(H58="暂停",H58="取消"), IFERROR(WORKDAY.INTL($J58,$L58*$G58,1,项目参数!$B$2:$B$200),WORKDAY($J58,$L58*$G58,1)),TODAY())),"")</f>
        <v/>
      </c>
      <c r="AG58">
        <f ca="1">IF(AND(M58,O58),IF(OR('临-间接'!S58="",'临-间接'!S58="(空白)"),0,'临-间接'!S58),0)</f>
        <v>0</v>
      </c>
      <c r="AH58" s="32" t="str">
        <f ca="1">IF($M58,IF('临-间接'!T58=0,"",'临-间接'!T58),"")</f>
        <v/>
      </c>
      <c r="AI58" s="32" t="str">
        <f ca="1">IF($M58,IF('临-间接'!U58=0,"",'临-间接'!U58),"")</f>
        <v/>
      </c>
      <c r="AJ58" s="32" t="str">
        <f t="shared" ca="1" si="14"/>
        <v/>
      </c>
    </row>
    <row r="59" spans="1:36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IF('临-间接'!H59="(空白)","",'临-间接'!H59)</f>
        <v>0</v>
      </c>
      <c r="F59">
        <f ca="1">IF('临-间接'!K59="(空白)","",'临-间接'!K59)</f>
        <v>0</v>
      </c>
      <c r="G59">
        <f ca="1">IF('临-间接'!L59="(空白)",0,'临-间接'!L59)</f>
        <v>0</v>
      </c>
      <c r="H59" t="str">
        <f ca="1">IF(OR('临-间接'!Q59=0,'临-间接'!Q59="(空白)"),"",'临-间接'!Q59)</f>
        <v/>
      </c>
      <c r="I59" s="32" t="str">
        <f ca="1">IF(OR('临-间接'!M59=0,'临-间接'!M59="(空白)"),"",'临-间接'!M59)</f>
        <v/>
      </c>
      <c r="J59" s="32" t="str">
        <f ca="1">IF(OR('临-间接'!N59=0,'临-间接'!N59="(空白)"),"",'临-间接'!N59)</f>
        <v/>
      </c>
      <c r="K59" s="32" t="str">
        <f ca="1">IF(OR('临-间接'!O59=0,'临-间接'!O59="(空白)"),"",'临-间接'!O59)</f>
        <v/>
      </c>
      <c r="L59">
        <f ca="1">IF('临-间接'!P59="(空白)",0,'临-间接'!P59)</f>
        <v>0</v>
      </c>
      <c r="M59" s="93" t="b">
        <f t="shared" ca="1" si="0"/>
        <v>0</v>
      </c>
      <c r="N59" s="93" t="b">
        <f t="shared" ca="1" si="3"/>
        <v>0</v>
      </c>
      <c r="O59" s="93" t="b">
        <f t="shared" ca="1" si="4"/>
        <v>0</v>
      </c>
      <c r="P59" s="93" t="b">
        <f t="shared" ca="1" si="5"/>
        <v>0</v>
      </c>
      <c r="Q59" s="93" t="b">
        <f t="shared" ca="1" si="6"/>
        <v>0</v>
      </c>
      <c r="R59" s="93" t="str">
        <f t="shared" ca="1" si="7"/>
        <v>未开始</v>
      </c>
      <c r="S59" s="93">
        <f ca="1">IF(AND(M59,O59,NOT(P59)),NETWORKDAYS(J59,AF59,项目参数!$B$2:$B$200),0)</f>
        <v>0</v>
      </c>
      <c r="T59" s="94">
        <f t="shared" ca="1" si="8"/>
        <v>0</v>
      </c>
      <c r="U59" s="113">
        <f t="shared" ca="1" si="9"/>
        <v>0</v>
      </c>
      <c r="V59" s="113">
        <f t="shared" ca="1" si="10"/>
        <v>0</v>
      </c>
      <c r="W59" s="113" t="str">
        <f t="shared" ca="1" si="11"/>
        <v/>
      </c>
      <c r="X59" s="93">
        <f t="shared" ca="1" si="12"/>
        <v>0</v>
      </c>
      <c r="Y59" s="93">
        <f t="shared" ca="1" si="13"/>
        <v>0</v>
      </c>
      <c r="Z59" s="93">
        <f ca="1">IF(AND(M59,O59,J59&gt;项目信息!$C$18),INT((IF(P59,K59,J59)-项目信息!$C$18)/30)+1,0)</f>
        <v>0</v>
      </c>
      <c r="AA59" s="93" t="str">
        <f ca="1">IF(M59,WEEKNUM(IF(K59&lt;&gt;"",K59,IF(J59&lt;&gt;"",J59,I59)-项目信息!$C$18)+1),"")</f>
        <v/>
      </c>
      <c r="AB59" s="93" t="str">
        <f ca="1">IF($M59,IF('临-间接'!W59=0,"",'临-间接'!W59),"")</f>
        <v/>
      </c>
      <c r="AC59" s="93" t="str">
        <f ca="1">IF($M59,$AB59*U59/项目参数!$J$29,"")</f>
        <v/>
      </c>
      <c r="AD59" s="93" t="str">
        <f ca="1">IF($M59,$AB59*V59/项目参数!$J$29,"")</f>
        <v/>
      </c>
      <c r="AE59" s="95" t="str">
        <f ca="1">IF(OR('临-间接'!R59=0,'临-间接'!R59="(空白)"),"",'临-间接'!R59)</f>
        <v/>
      </c>
      <c r="AF59" s="32" t="str">
        <f ca="1">IF(O59,IF(K59&lt;&gt;"", K59, IF(OR(H59="暂停",H59="取消"), IFERROR(WORKDAY.INTL($J59,$L59*$G59,1,项目参数!$B$2:$B$200),WORKDAY($J59,$L59*$G59,1)),TODAY())),"")</f>
        <v/>
      </c>
      <c r="AG59">
        <f ca="1">IF(AND(M59,O59),IF(OR('临-间接'!S59="",'临-间接'!S59="(空白)"),0,'临-间接'!S59),0)</f>
        <v>0</v>
      </c>
      <c r="AH59" s="32" t="str">
        <f ca="1">IF($M59,IF('临-间接'!T59=0,"",'临-间接'!T59),"")</f>
        <v/>
      </c>
      <c r="AI59" s="32" t="str">
        <f ca="1">IF($M59,IF('临-间接'!U59=0,"",'临-间接'!U59),"")</f>
        <v/>
      </c>
      <c r="AJ59" s="32" t="str">
        <f t="shared" ca="1" si="14"/>
        <v/>
      </c>
    </row>
    <row r="60" spans="1:36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IF('临-间接'!H60="(空白)","",'临-间接'!H60)</f>
        <v>0</v>
      </c>
      <c r="F60">
        <f ca="1">IF('临-间接'!K60="(空白)","",'临-间接'!K60)</f>
        <v>0</v>
      </c>
      <c r="G60">
        <f ca="1">IF('临-间接'!L60="(空白)",0,'临-间接'!L60)</f>
        <v>0</v>
      </c>
      <c r="H60" t="str">
        <f ca="1">IF(OR('临-间接'!Q60=0,'临-间接'!Q60="(空白)"),"",'临-间接'!Q60)</f>
        <v/>
      </c>
      <c r="I60" s="32" t="str">
        <f ca="1">IF(OR('临-间接'!M60=0,'临-间接'!M60="(空白)"),"",'临-间接'!M60)</f>
        <v/>
      </c>
      <c r="J60" s="32" t="str">
        <f ca="1">IF(OR('临-间接'!N60=0,'临-间接'!N60="(空白)"),"",'临-间接'!N60)</f>
        <v/>
      </c>
      <c r="K60" s="32" t="str">
        <f ca="1">IF(OR('临-间接'!O60=0,'临-间接'!O60="(空白)"),"",'临-间接'!O60)</f>
        <v/>
      </c>
      <c r="L60">
        <f ca="1">IF('临-间接'!P60="(空白)",0,'临-间接'!P60)</f>
        <v>0</v>
      </c>
      <c r="M60" s="93" t="b">
        <f t="shared" ca="1" si="0"/>
        <v>0</v>
      </c>
      <c r="N60" s="93" t="b">
        <f t="shared" ca="1" si="3"/>
        <v>0</v>
      </c>
      <c r="O60" s="93" t="b">
        <f t="shared" ca="1" si="4"/>
        <v>0</v>
      </c>
      <c r="P60" s="93" t="b">
        <f t="shared" ca="1" si="5"/>
        <v>0</v>
      </c>
      <c r="Q60" s="93" t="b">
        <f t="shared" ca="1" si="6"/>
        <v>0</v>
      </c>
      <c r="R60" s="93" t="str">
        <f t="shared" ca="1" si="7"/>
        <v>未开始</v>
      </c>
      <c r="S60" s="93">
        <f ca="1">IF(AND(M60,O60,NOT(P60)),NETWORKDAYS(J60,AF60,项目参数!$B$2:$B$200),0)</f>
        <v>0</v>
      </c>
      <c r="T60" s="94">
        <f t="shared" ca="1" si="8"/>
        <v>0</v>
      </c>
      <c r="U60" s="113">
        <f t="shared" ca="1" si="9"/>
        <v>0</v>
      </c>
      <c r="V60" s="113">
        <f t="shared" ca="1" si="10"/>
        <v>0</v>
      </c>
      <c r="W60" s="113" t="str">
        <f t="shared" ca="1" si="11"/>
        <v/>
      </c>
      <c r="X60" s="93">
        <f t="shared" ca="1" si="12"/>
        <v>0</v>
      </c>
      <c r="Y60" s="93">
        <f t="shared" ca="1" si="13"/>
        <v>0</v>
      </c>
      <c r="Z60" s="93">
        <f ca="1">IF(AND(M60,O60,J60&gt;项目信息!$C$18),INT((IF(P60,K60,J60)-项目信息!$C$18)/30)+1,0)</f>
        <v>0</v>
      </c>
      <c r="AA60" s="93" t="str">
        <f ca="1">IF(M60,WEEKNUM(IF(K60&lt;&gt;"",K60,IF(J60&lt;&gt;"",J60,I60)-项目信息!$C$18)+1),"")</f>
        <v/>
      </c>
      <c r="AB60" s="93" t="str">
        <f ca="1">IF($M60,IF('临-间接'!W60=0,"",'临-间接'!W60),"")</f>
        <v/>
      </c>
      <c r="AC60" s="93" t="str">
        <f ca="1">IF($M60,$AB60*U60/项目参数!$J$29,"")</f>
        <v/>
      </c>
      <c r="AD60" s="93" t="str">
        <f ca="1">IF($M60,$AB60*V60/项目参数!$J$29,"")</f>
        <v/>
      </c>
      <c r="AE60" s="95" t="str">
        <f ca="1">IF(OR('临-间接'!R60=0,'临-间接'!R60="(空白)"),"",'临-间接'!R60)</f>
        <v/>
      </c>
      <c r="AF60" s="32" t="str">
        <f ca="1">IF(O60,IF(K60&lt;&gt;"", K60, IF(OR(H60="暂停",H60="取消"), IFERROR(WORKDAY.INTL($J60,$L60*$G60,1,项目参数!$B$2:$B$200),WORKDAY($J60,$L60*$G60,1)),TODAY())),"")</f>
        <v/>
      </c>
      <c r="AG60">
        <f ca="1">IF(AND(M60,O60),IF(OR('临-间接'!S60="",'临-间接'!S60="(空白)"),0,'临-间接'!S60),0)</f>
        <v>0</v>
      </c>
      <c r="AH60" s="32" t="str">
        <f ca="1">IF($M60,IF('临-间接'!T60=0,"",'临-间接'!T60),"")</f>
        <v/>
      </c>
      <c r="AI60" s="32" t="str">
        <f ca="1">IF($M60,IF('临-间接'!U60=0,"",'临-间接'!U60),"")</f>
        <v/>
      </c>
      <c r="AJ60" s="32" t="str">
        <f t="shared" ca="1" si="14"/>
        <v/>
      </c>
    </row>
    <row r="61" spans="1:36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IF('临-间接'!H61="(空白)","",'临-间接'!H61)</f>
        <v>0</v>
      </c>
      <c r="F61">
        <f ca="1">IF('临-间接'!K61="(空白)","",'临-间接'!K61)</f>
        <v>0</v>
      </c>
      <c r="G61">
        <f ca="1">IF('临-间接'!L61="(空白)",0,'临-间接'!L61)</f>
        <v>0</v>
      </c>
      <c r="H61" t="str">
        <f ca="1">IF(OR('临-间接'!Q61=0,'临-间接'!Q61="(空白)"),"",'临-间接'!Q61)</f>
        <v/>
      </c>
      <c r="I61" s="32" t="str">
        <f ca="1">IF(OR('临-间接'!M61=0,'临-间接'!M61="(空白)"),"",'临-间接'!M61)</f>
        <v/>
      </c>
      <c r="J61" s="32" t="str">
        <f ca="1">IF(OR('临-间接'!N61=0,'临-间接'!N61="(空白)"),"",'临-间接'!N61)</f>
        <v/>
      </c>
      <c r="K61" s="32" t="str">
        <f ca="1">IF(OR('临-间接'!O61=0,'临-间接'!O61="(空白)"),"",'临-间接'!O61)</f>
        <v/>
      </c>
      <c r="L61">
        <f ca="1">IF('临-间接'!P61="(空白)",0,'临-间接'!P61)</f>
        <v>0</v>
      </c>
      <c r="M61" s="93" t="b">
        <f t="shared" ca="1" si="0"/>
        <v>0</v>
      </c>
      <c r="N61" s="93" t="b">
        <f t="shared" ca="1" si="3"/>
        <v>0</v>
      </c>
      <c r="O61" s="93" t="b">
        <f t="shared" ca="1" si="4"/>
        <v>0</v>
      </c>
      <c r="P61" s="93" t="b">
        <f t="shared" ca="1" si="5"/>
        <v>0</v>
      </c>
      <c r="Q61" s="93" t="b">
        <f t="shared" ca="1" si="6"/>
        <v>0</v>
      </c>
      <c r="R61" s="93" t="str">
        <f t="shared" ca="1" si="7"/>
        <v>未开始</v>
      </c>
      <c r="S61" s="93">
        <f ca="1">IF(AND(M61,O61,NOT(P61)),NETWORKDAYS(J61,AF61,项目参数!$B$2:$B$200),0)</f>
        <v>0</v>
      </c>
      <c r="T61" s="94">
        <f t="shared" ca="1" si="8"/>
        <v>0</v>
      </c>
      <c r="U61" s="113">
        <f t="shared" ca="1" si="9"/>
        <v>0</v>
      </c>
      <c r="V61" s="113">
        <f t="shared" ca="1" si="10"/>
        <v>0</v>
      </c>
      <c r="W61" s="113" t="str">
        <f t="shared" ca="1" si="11"/>
        <v/>
      </c>
      <c r="X61" s="93">
        <f t="shared" ca="1" si="12"/>
        <v>0</v>
      </c>
      <c r="Y61" s="93">
        <f t="shared" ca="1" si="13"/>
        <v>0</v>
      </c>
      <c r="Z61" s="93">
        <f ca="1">IF(AND(M61,O61,J61&gt;项目信息!$C$18),INT((IF(P61,K61,J61)-项目信息!$C$18)/30)+1,0)</f>
        <v>0</v>
      </c>
      <c r="AA61" s="93" t="str">
        <f ca="1">IF(M61,WEEKNUM(IF(K61&lt;&gt;"",K61,IF(J61&lt;&gt;"",J61,I61)-项目信息!$C$18)+1),"")</f>
        <v/>
      </c>
      <c r="AB61" s="93" t="str">
        <f ca="1">IF($M61,IF('临-间接'!W61=0,"",'临-间接'!W61),"")</f>
        <v/>
      </c>
      <c r="AC61" s="93" t="str">
        <f ca="1">IF($M61,$AB61*U61/项目参数!$J$29,"")</f>
        <v/>
      </c>
      <c r="AD61" s="93" t="str">
        <f ca="1">IF($M61,$AB61*V61/项目参数!$J$29,"")</f>
        <v/>
      </c>
      <c r="AE61" s="95" t="str">
        <f ca="1">IF(OR('临-间接'!R61=0,'临-间接'!R61="(空白)"),"",'临-间接'!R61)</f>
        <v/>
      </c>
      <c r="AF61" s="32" t="str">
        <f ca="1">IF(O61,IF(K61&lt;&gt;"", K61, IF(OR(H61="暂停",H61="取消"), IFERROR(WORKDAY.INTL($J61,$L61*$G61,1,项目参数!$B$2:$B$200),WORKDAY($J61,$L61*$G61,1)),TODAY())),"")</f>
        <v/>
      </c>
      <c r="AG61">
        <f ca="1">IF(AND(M61,O61),IF(OR('临-间接'!S61="",'临-间接'!S61="(空白)"),0,'临-间接'!S61),0)</f>
        <v>0</v>
      </c>
      <c r="AH61" s="32" t="str">
        <f ca="1">IF($M61,IF('临-间接'!T61=0,"",'临-间接'!T61),"")</f>
        <v/>
      </c>
      <c r="AI61" s="32" t="str">
        <f ca="1">IF($M61,IF('临-间接'!U61=0,"",'临-间接'!U61),"")</f>
        <v/>
      </c>
      <c r="AJ61" s="32" t="str">
        <f t="shared" ca="1" si="14"/>
        <v/>
      </c>
    </row>
    <row r="62" spans="1:36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IF('临-间接'!H62="(空白)","",'临-间接'!H62)</f>
        <v>0</v>
      </c>
      <c r="F62">
        <f ca="1">IF('临-间接'!K62="(空白)","",'临-间接'!K62)</f>
        <v>0</v>
      </c>
      <c r="G62">
        <f ca="1">IF('临-间接'!L62="(空白)",0,'临-间接'!L62)</f>
        <v>0</v>
      </c>
      <c r="H62" t="str">
        <f ca="1">IF(OR('临-间接'!Q62=0,'临-间接'!Q62="(空白)"),"",'临-间接'!Q62)</f>
        <v/>
      </c>
      <c r="I62" s="32" t="str">
        <f ca="1">IF(OR('临-间接'!M62=0,'临-间接'!M62="(空白)"),"",'临-间接'!M62)</f>
        <v/>
      </c>
      <c r="J62" s="32" t="str">
        <f ca="1">IF(OR('临-间接'!N62=0,'临-间接'!N62="(空白)"),"",'临-间接'!N62)</f>
        <v/>
      </c>
      <c r="K62" s="32" t="str">
        <f ca="1">IF(OR('临-间接'!O62=0,'临-间接'!O62="(空白)"),"",'临-间接'!O62)</f>
        <v/>
      </c>
      <c r="L62">
        <f ca="1">IF('临-间接'!P62="(空白)",0,'临-间接'!P62)</f>
        <v>0</v>
      </c>
      <c r="M62" s="93" t="b">
        <f t="shared" ca="1" si="0"/>
        <v>0</v>
      </c>
      <c r="N62" s="93" t="b">
        <f t="shared" ca="1" si="3"/>
        <v>0</v>
      </c>
      <c r="O62" s="93" t="b">
        <f t="shared" ca="1" si="4"/>
        <v>0</v>
      </c>
      <c r="P62" s="93" t="b">
        <f t="shared" ca="1" si="5"/>
        <v>0</v>
      </c>
      <c r="Q62" s="93" t="b">
        <f t="shared" ca="1" si="6"/>
        <v>0</v>
      </c>
      <c r="R62" s="93" t="str">
        <f t="shared" ca="1" si="7"/>
        <v>未开始</v>
      </c>
      <c r="S62" s="93">
        <f ca="1">IF(AND(M62,O62,NOT(P62)),NETWORKDAYS(J62,AF62,项目参数!$B$2:$B$200),0)</f>
        <v>0</v>
      </c>
      <c r="T62" s="94">
        <f t="shared" ca="1" si="8"/>
        <v>0</v>
      </c>
      <c r="U62" s="113">
        <f t="shared" ca="1" si="9"/>
        <v>0</v>
      </c>
      <c r="V62" s="113">
        <f t="shared" ca="1" si="10"/>
        <v>0</v>
      </c>
      <c r="W62" s="113" t="str">
        <f t="shared" ca="1" si="11"/>
        <v/>
      </c>
      <c r="X62" s="93">
        <f t="shared" ca="1" si="12"/>
        <v>0</v>
      </c>
      <c r="Y62" s="93">
        <f t="shared" ca="1" si="13"/>
        <v>0</v>
      </c>
      <c r="Z62" s="93">
        <f ca="1">IF(AND(M62,O62,J62&gt;项目信息!$C$18),INT((IF(P62,K62,J62)-项目信息!$C$18)/30)+1,0)</f>
        <v>0</v>
      </c>
      <c r="AA62" s="93" t="str">
        <f ca="1">IF(M62,WEEKNUM(IF(K62&lt;&gt;"",K62,IF(J62&lt;&gt;"",J62,I62)-项目信息!$C$18)+1),"")</f>
        <v/>
      </c>
      <c r="AB62" s="93" t="str">
        <f ca="1">IF($M62,IF('临-间接'!W62=0,"",'临-间接'!W62),"")</f>
        <v/>
      </c>
      <c r="AC62" s="93" t="str">
        <f ca="1">IF($M62,$AB62*U62/项目参数!$J$29,"")</f>
        <v/>
      </c>
      <c r="AD62" s="93" t="str">
        <f ca="1">IF($M62,$AB62*V62/项目参数!$J$29,"")</f>
        <v/>
      </c>
      <c r="AE62" s="95" t="str">
        <f ca="1">IF(OR('临-间接'!R62=0,'临-间接'!R62="(空白)"),"",'临-间接'!R62)</f>
        <v/>
      </c>
      <c r="AF62" s="32" t="str">
        <f ca="1">IF(O62,IF(K62&lt;&gt;"", K62, IF(OR(H62="暂停",H62="取消"), IFERROR(WORKDAY.INTL($J62,$L62*$G62,1,项目参数!$B$2:$B$200),WORKDAY($J62,$L62*$G62,1)),TODAY())),"")</f>
        <v/>
      </c>
      <c r="AG62">
        <f ca="1">IF(AND(M62,O62),IF(OR('临-间接'!S62="",'临-间接'!S62="(空白)"),0,'临-间接'!S62),0)</f>
        <v>0</v>
      </c>
      <c r="AH62" s="32" t="str">
        <f ca="1">IF($M62,IF('临-间接'!T62=0,"",'临-间接'!T62),"")</f>
        <v/>
      </c>
      <c r="AI62" s="32" t="str">
        <f ca="1">IF($M62,IF('临-间接'!U62=0,"",'临-间接'!U62),"")</f>
        <v/>
      </c>
      <c r="AJ62" s="32" t="str">
        <f t="shared" ca="1" si="14"/>
        <v/>
      </c>
    </row>
    <row r="63" spans="1:36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IF('临-间接'!H63="(空白)","",'临-间接'!H63)</f>
        <v>0</v>
      </c>
      <c r="F63">
        <f ca="1">IF('临-间接'!K63="(空白)","",'临-间接'!K63)</f>
        <v>0</v>
      </c>
      <c r="G63">
        <f ca="1">IF('临-间接'!L63="(空白)",0,'临-间接'!L63)</f>
        <v>0</v>
      </c>
      <c r="H63" t="str">
        <f ca="1">IF(OR('临-间接'!Q63=0,'临-间接'!Q63="(空白)"),"",'临-间接'!Q63)</f>
        <v/>
      </c>
      <c r="I63" s="32" t="str">
        <f ca="1">IF(OR('临-间接'!M63=0,'临-间接'!M63="(空白)"),"",'临-间接'!M63)</f>
        <v/>
      </c>
      <c r="J63" s="32" t="str">
        <f ca="1">IF(OR('临-间接'!N63=0,'临-间接'!N63="(空白)"),"",'临-间接'!N63)</f>
        <v/>
      </c>
      <c r="K63" s="32" t="str">
        <f ca="1">IF(OR('临-间接'!O63=0,'临-间接'!O63="(空白)"),"",'临-间接'!O63)</f>
        <v/>
      </c>
      <c r="L63">
        <f ca="1">IF('临-间接'!P63="(空白)",0,'临-间接'!P63)</f>
        <v>0</v>
      </c>
      <c r="M63" s="93" t="b">
        <f t="shared" ca="1" si="0"/>
        <v>0</v>
      </c>
      <c r="N63" s="93" t="b">
        <f t="shared" ca="1" si="3"/>
        <v>0</v>
      </c>
      <c r="O63" s="93" t="b">
        <f t="shared" ca="1" si="4"/>
        <v>0</v>
      </c>
      <c r="P63" s="93" t="b">
        <f t="shared" ca="1" si="5"/>
        <v>0</v>
      </c>
      <c r="Q63" s="93" t="b">
        <f t="shared" ca="1" si="6"/>
        <v>0</v>
      </c>
      <c r="R63" s="93" t="str">
        <f t="shared" ca="1" si="7"/>
        <v>未开始</v>
      </c>
      <c r="S63" s="93">
        <f ca="1">IF(AND(M63,O63,NOT(P63)),NETWORKDAYS(J63,AF63,项目参数!$B$2:$B$200),0)</f>
        <v>0</v>
      </c>
      <c r="T63" s="94">
        <f t="shared" ca="1" si="8"/>
        <v>0</v>
      </c>
      <c r="U63" s="113">
        <f t="shared" ca="1" si="9"/>
        <v>0</v>
      </c>
      <c r="V63" s="113">
        <f t="shared" ca="1" si="10"/>
        <v>0</v>
      </c>
      <c r="W63" s="113" t="str">
        <f t="shared" ca="1" si="11"/>
        <v/>
      </c>
      <c r="X63" s="93">
        <f t="shared" ca="1" si="12"/>
        <v>0</v>
      </c>
      <c r="Y63" s="93">
        <f t="shared" ca="1" si="13"/>
        <v>0</v>
      </c>
      <c r="Z63" s="93">
        <f ca="1">IF(AND(M63,O63,J63&gt;项目信息!$C$18),INT((IF(P63,K63,J63)-项目信息!$C$18)/30)+1,0)</f>
        <v>0</v>
      </c>
      <c r="AA63" s="93" t="str">
        <f ca="1">IF(M63,WEEKNUM(IF(K63&lt;&gt;"",K63,IF(J63&lt;&gt;"",J63,I63)-项目信息!$C$18)+1),"")</f>
        <v/>
      </c>
      <c r="AB63" s="93" t="str">
        <f ca="1">IF($M63,IF('临-间接'!W63=0,"",'临-间接'!W63),"")</f>
        <v/>
      </c>
      <c r="AC63" s="93" t="str">
        <f ca="1">IF($M63,$AB63*U63/项目参数!$J$29,"")</f>
        <v/>
      </c>
      <c r="AD63" s="93" t="str">
        <f ca="1">IF($M63,$AB63*V63/项目参数!$J$29,"")</f>
        <v/>
      </c>
      <c r="AE63" s="95" t="str">
        <f ca="1">IF(OR('临-间接'!R63=0,'临-间接'!R63="(空白)"),"",'临-间接'!R63)</f>
        <v/>
      </c>
      <c r="AF63" s="32" t="str">
        <f ca="1">IF(O63,IF(K63&lt;&gt;"", K63, IF(OR(H63="暂停",H63="取消"), IFERROR(WORKDAY.INTL($J63,$L63*$G63,1,项目参数!$B$2:$B$200),WORKDAY($J63,$L63*$G63,1)),TODAY())),"")</f>
        <v/>
      </c>
      <c r="AG63">
        <f ca="1">IF(AND(M63,O63),IF(OR('临-间接'!S63="",'临-间接'!S63="(空白)"),0,'临-间接'!S63),0)</f>
        <v>0</v>
      </c>
      <c r="AH63" s="32" t="str">
        <f ca="1">IF($M63,IF('临-间接'!T63=0,"",'临-间接'!T63),"")</f>
        <v/>
      </c>
      <c r="AI63" s="32" t="str">
        <f ca="1">IF($M63,IF('临-间接'!U63=0,"",'临-间接'!U63),"")</f>
        <v/>
      </c>
      <c r="AJ63" s="32" t="str">
        <f t="shared" ca="1" si="14"/>
        <v/>
      </c>
    </row>
    <row r="64" spans="1:36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IF('临-间接'!H64="(空白)","",'临-间接'!H64)</f>
        <v>0</v>
      </c>
      <c r="F64">
        <f ca="1">IF('临-间接'!K64="(空白)","",'临-间接'!K64)</f>
        <v>0</v>
      </c>
      <c r="G64">
        <f ca="1">IF('临-间接'!L64="(空白)",0,'临-间接'!L64)</f>
        <v>0</v>
      </c>
      <c r="H64" t="str">
        <f ca="1">IF(OR('临-间接'!Q64=0,'临-间接'!Q64="(空白)"),"",'临-间接'!Q64)</f>
        <v/>
      </c>
      <c r="I64" s="32" t="str">
        <f ca="1">IF(OR('临-间接'!M64=0,'临-间接'!M64="(空白)"),"",'临-间接'!M64)</f>
        <v/>
      </c>
      <c r="J64" s="32" t="str">
        <f ca="1">IF(OR('临-间接'!N64=0,'临-间接'!N64="(空白)"),"",'临-间接'!N64)</f>
        <v/>
      </c>
      <c r="K64" s="32" t="str">
        <f ca="1">IF(OR('临-间接'!O64=0,'临-间接'!O64="(空白)"),"",'临-间接'!O64)</f>
        <v/>
      </c>
      <c r="L64">
        <f ca="1">IF('临-间接'!P64="(空白)",0,'临-间接'!P64)</f>
        <v>0</v>
      </c>
      <c r="M64" s="93" t="b">
        <f t="shared" ca="1" si="0"/>
        <v>0</v>
      </c>
      <c r="N64" s="93" t="b">
        <f t="shared" ca="1" si="3"/>
        <v>0</v>
      </c>
      <c r="O64" s="93" t="b">
        <f t="shared" ca="1" si="4"/>
        <v>0</v>
      </c>
      <c r="P64" s="93" t="b">
        <f t="shared" ca="1" si="5"/>
        <v>0</v>
      </c>
      <c r="Q64" s="93" t="b">
        <f t="shared" ca="1" si="6"/>
        <v>0</v>
      </c>
      <c r="R64" s="93" t="str">
        <f t="shared" ca="1" si="7"/>
        <v>未开始</v>
      </c>
      <c r="S64" s="93">
        <f ca="1">IF(AND(M64,O64,NOT(P64)),NETWORKDAYS(J64,AF64,项目参数!$B$2:$B$200),0)</f>
        <v>0</v>
      </c>
      <c r="T64" s="94">
        <f t="shared" ca="1" si="8"/>
        <v>0</v>
      </c>
      <c r="U64" s="113">
        <f t="shared" ca="1" si="9"/>
        <v>0</v>
      </c>
      <c r="V64" s="113">
        <f t="shared" ca="1" si="10"/>
        <v>0</v>
      </c>
      <c r="W64" s="113" t="str">
        <f t="shared" ca="1" si="11"/>
        <v/>
      </c>
      <c r="X64" s="93">
        <f t="shared" ca="1" si="12"/>
        <v>0</v>
      </c>
      <c r="Y64" s="93">
        <f t="shared" ca="1" si="13"/>
        <v>0</v>
      </c>
      <c r="Z64" s="93">
        <f ca="1">IF(AND(M64,O64,J64&gt;项目信息!$C$18),INT((IF(P64,K64,J64)-项目信息!$C$18)/30)+1,0)</f>
        <v>0</v>
      </c>
      <c r="AA64" s="93" t="str">
        <f ca="1">IF(M64,WEEKNUM(IF(K64&lt;&gt;"",K64,IF(J64&lt;&gt;"",J64,I64)-项目信息!$C$18)+1),"")</f>
        <v/>
      </c>
      <c r="AB64" s="93" t="str">
        <f ca="1">IF($M64,IF('临-间接'!W64=0,"",'临-间接'!W64),"")</f>
        <v/>
      </c>
      <c r="AC64" s="93" t="str">
        <f ca="1">IF($M64,$AB64*U64/项目参数!$J$29,"")</f>
        <v/>
      </c>
      <c r="AD64" s="93" t="str">
        <f ca="1">IF($M64,$AB64*V64/项目参数!$J$29,"")</f>
        <v/>
      </c>
      <c r="AE64" s="95" t="str">
        <f ca="1">IF(OR('临-间接'!R64=0,'临-间接'!R64="(空白)"),"",'临-间接'!R64)</f>
        <v/>
      </c>
      <c r="AF64" s="32" t="str">
        <f ca="1">IF(O64,IF(K64&lt;&gt;"", K64, IF(OR(H64="暂停",H64="取消"), IFERROR(WORKDAY.INTL($J64,$L64*$G64,1,项目参数!$B$2:$B$200),WORKDAY($J64,$L64*$G64,1)),TODAY())),"")</f>
        <v/>
      </c>
      <c r="AG64">
        <f ca="1">IF(AND(M64,O64),IF(OR('临-间接'!S64="",'临-间接'!S64="(空白)"),0,'临-间接'!S64),0)</f>
        <v>0</v>
      </c>
      <c r="AH64" s="32" t="str">
        <f ca="1">IF($M64,IF('临-间接'!T64=0,"",'临-间接'!T64),"")</f>
        <v/>
      </c>
      <c r="AI64" s="32" t="str">
        <f ca="1">IF($M64,IF('临-间接'!U64=0,"",'临-间接'!U64),"")</f>
        <v/>
      </c>
      <c r="AJ64" s="32" t="str">
        <f t="shared" ca="1" si="14"/>
        <v/>
      </c>
    </row>
    <row r="65" spans="1:36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IF('临-间接'!H65="(空白)","",'临-间接'!H65)</f>
        <v>0</v>
      </c>
      <c r="F65">
        <f ca="1">IF('临-间接'!K65="(空白)","",'临-间接'!K65)</f>
        <v>0</v>
      </c>
      <c r="G65">
        <f ca="1">IF('临-间接'!L65="(空白)",0,'临-间接'!L65)</f>
        <v>0</v>
      </c>
      <c r="H65" t="str">
        <f ca="1">IF(OR('临-间接'!Q65=0,'临-间接'!Q65="(空白)"),"",'临-间接'!Q65)</f>
        <v/>
      </c>
      <c r="I65" s="32" t="str">
        <f ca="1">IF(OR('临-间接'!M65=0,'临-间接'!M65="(空白)"),"",'临-间接'!M65)</f>
        <v/>
      </c>
      <c r="J65" s="32" t="str">
        <f ca="1">IF(OR('临-间接'!N65=0,'临-间接'!N65="(空白)"),"",'临-间接'!N65)</f>
        <v/>
      </c>
      <c r="K65" s="32" t="str">
        <f ca="1">IF(OR('临-间接'!O65=0,'临-间接'!O65="(空白)"),"",'临-间接'!O65)</f>
        <v/>
      </c>
      <c r="L65">
        <f ca="1">IF('临-间接'!P65="(空白)",0,'临-间接'!P65)</f>
        <v>0</v>
      </c>
      <c r="M65" s="93" t="b">
        <f t="shared" ca="1" si="0"/>
        <v>0</v>
      </c>
      <c r="N65" s="93" t="b">
        <f t="shared" ca="1" si="3"/>
        <v>0</v>
      </c>
      <c r="O65" s="93" t="b">
        <f t="shared" ca="1" si="4"/>
        <v>0</v>
      </c>
      <c r="P65" s="93" t="b">
        <f t="shared" ca="1" si="5"/>
        <v>0</v>
      </c>
      <c r="Q65" s="93" t="b">
        <f t="shared" ca="1" si="6"/>
        <v>0</v>
      </c>
      <c r="R65" s="93" t="str">
        <f t="shared" ca="1" si="7"/>
        <v>未开始</v>
      </c>
      <c r="S65" s="93">
        <f ca="1">IF(AND(M65,O65,NOT(P65)),NETWORKDAYS(J65,AF65,项目参数!$B$2:$B$200),0)</f>
        <v>0</v>
      </c>
      <c r="T65" s="94">
        <f t="shared" ca="1" si="8"/>
        <v>0</v>
      </c>
      <c r="U65" s="113">
        <f t="shared" ca="1" si="9"/>
        <v>0</v>
      </c>
      <c r="V65" s="113">
        <f t="shared" ca="1" si="10"/>
        <v>0</v>
      </c>
      <c r="W65" s="113" t="str">
        <f t="shared" ca="1" si="11"/>
        <v/>
      </c>
      <c r="X65" s="93">
        <f t="shared" ca="1" si="12"/>
        <v>0</v>
      </c>
      <c r="Y65" s="93">
        <f t="shared" ca="1" si="13"/>
        <v>0</v>
      </c>
      <c r="Z65" s="93">
        <f ca="1">IF(AND(M65,O65,J65&gt;项目信息!$C$18),INT((IF(P65,K65,J65)-项目信息!$C$18)/30)+1,0)</f>
        <v>0</v>
      </c>
      <c r="AA65" s="93" t="str">
        <f ca="1">IF(M65,WEEKNUM(IF(K65&lt;&gt;"",K65,IF(J65&lt;&gt;"",J65,I65)-项目信息!$C$18)+1),"")</f>
        <v/>
      </c>
      <c r="AB65" s="93" t="str">
        <f ca="1">IF($M65,IF('临-间接'!W65=0,"",'临-间接'!W65),"")</f>
        <v/>
      </c>
      <c r="AC65" s="93" t="str">
        <f ca="1">IF($M65,$AB65*U65/项目参数!$J$29,"")</f>
        <v/>
      </c>
      <c r="AD65" s="93" t="str">
        <f ca="1">IF($M65,$AB65*V65/项目参数!$J$29,"")</f>
        <v/>
      </c>
      <c r="AE65" s="95" t="str">
        <f ca="1">IF(OR('临-间接'!R65=0,'临-间接'!R65="(空白)"),"",'临-间接'!R65)</f>
        <v/>
      </c>
      <c r="AF65" s="32" t="str">
        <f ca="1">IF(O65,IF(K65&lt;&gt;"", K65, IF(OR(H65="暂停",H65="取消"), IFERROR(WORKDAY.INTL($J65,$L65*$G65,1,项目参数!$B$2:$B$200),WORKDAY($J65,$L65*$G65,1)),TODAY())),"")</f>
        <v/>
      </c>
      <c r="AG65">
        <f ca="1">IF(AND(M65,O65),IF(OR('临-间接'!S65="",'临-间接'!S65="(空白)"),0,'临-间接'!S65),0)</f>
        <v>0</v>
      </c>
      <c r="AH65" s="32" t="str">
        <f ca="1">IF($M65,IF('临-间接'!T65=0,"",'临-间接'!T65),"")</f>
        <v/>
      </c>
      <c r="AI65" s="32" t="str">
        <f ca="1">IF($M65,IF('临-间接'!U65=0,"",'临-间接'!U65),"")</f>
        <v/>
      </c>
      <c r="AJ65" s="32" t="str">
        <f t="shared" ca="1" si="14"/>
        <v/>
      </c>
    </row>
    <row r="66" spans="1:36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IF('临-间接'!H66="(空白)","",'临-间接'!H66)</f>
        <v>0</v>
      </c>
      <c r="F66">
        <f ca="1">IF('临-间接'!K66="(空白)","",'临-间接'!K66)</f>
        <v>0</v>
      </c>
      <c r="G66">
        <f ca="1">IF('临-间接'!L66="(空白)",0,'临-间接'!L66)</f>
        <v>0</v>
      </c>
      <c r="H66" t="str">
        <f ca="1">IF(OR('临-间接'!Q66=0,'临-间接'!Q66="(空白)"),"",'临-间接'!Q66)</f>
        <v/>
      </c>
      <c r="I66" s="32" t="str">
        <f ca="1">IF(OR('临-间接'!M66=0,'临-间接'!M66="(空白)"),"",'临-间接'!M66)</f>
        <v/>
      </c>
      <c r="J66" s="32" t="str">
        <f ca="1">IF(OR('临-间接'!N66=0,'临-间接'!N66="(空白)"),"",'临-间接'!N66)</f>
        <v/>
      </c>
      <c r="K66" s="32" t="str">
        <f ca="1">IF(OR('临-间接'!O66=0,'临-间接'!O66="(空白)"),"",'临-间接'!O66)</f>
        <v/>
      </c>
      <c r="L66">
        <f ca="1">IF('临-间接'!P66="(空白)",0,'临-间接'!P66)</f>
        <v>0</v>
      </c>
      <c r="M66" s="93" t="b">
        <f t="shared" ref="M66:M129" ca="1" si="15">AND(LEN(A66)&gt;0,LEN(E66)&gt;3,LEN(F66)&gt;1,G66&gt;0,OR(I66="",I66=0,I66&gt;40000),OR(J66="",J66=0,J66&gt;40000))</f>
        <v>0</v>
      </c>
      <c r="N66" s="93" t="b">
        <f t="shared" ca="1" si="3"/>
        <v>0</v>
      </c>
      <c r="O66" s="93" t="b">
        <f t="shared" ca="1" si="4"/>
        <v>0</v>
      </c>
      <c r="P66" s="93" t="b">
        <f t="shared" ca="1" si="5"/>
        <v>0</v>
      </c>
      <c r="Q66" s="93" t="b">
        <f t="shared" ca="1" si="6"/>
        <v>0</v>
      </c>
      <c r="R66" s="93" t="str">
        <f t="shared" ca="1" si="7"/>
        <v>未开始</v>
      </c>
      <c r="S66" s="93">
        <f ca="1">IF(AND(M66,O66,NOT(P66)),NETWORKDAYS(J66,AF66,项目参数!$B$2:$B$200),0)</f>
        <v>0</v>
      </c>
      <c r="T66" s="94">
        <f t="shared" ca="1" si="8"/>
        <v>0</v>
      </c>
      <c r="U66" s="113">
        <f t="shared" ca="1" si="9"/>
        <v>0</v>
      </c>
      <c r="V66" s="113">
        <f t="shared" ca="1" si="10"/>
        <v>0</v>
      </c>
      <c r="W66" s="113" t="str">
        <f t="shared" ca="1" si="11"/>
        <v/>
      </c>
      <c r="X66" s="93">
        <f t="shared" ca="1" si="12"/>
        <v>0</v>
      </c>
      <c r="Y66" s="93">
        <f t="shared" ca="1" si="13"/>
        <v>0</v>
      </c>
      <c r="Z66" s="93">
        <f ca="1">IF(AND(M66,O66,J66&gt;项目信息!$C$18),INT((IF(P66,K66,J66)-项目信息!$C$18)/30)+1,0)</f>
        <v>0</v>
      </c>
      <c r="AA66" s="93" t="str">
        <f ca="1">IF(M66,WEEKNUM(IF(K66&lt;&gt;"",K66,IF(J66&lt;&gt;"",J66,I66)-项目信息!$C$18)+1),"")</f>
        <v/>
      </c>
      <c r="AB66" s="93" t="str">
        <f ca="1">IF($M66,IF('临-间接'!W66=0,"",'临-间接'!W66),"")</f>
        <v/>
      </c>
      <c r="AC66" s="93" t="str">
        <f ca="1">IF($M66,$AB66*U66/项目参数!$J$29,"")</f>
        <v/>
      </c>
      <c r="AD66" s="93" t="str">
        <f ca="1">IF($M66,$AB66*V66/项目参数!$J$29,"")</f>
        <v/>
      </c>
      <c r="AE66" s="95" t="str">
        <f ca="1">IF(OR('临-间接'!R66=0,'临-间接'!R66="(空白)"),"",'临-间接'!R66)</f>
        <v/>
      </c>
      <c r="AF66" s="32" t="str">
        <f ca="1">IF(O66,IF(K66&lt;&gt;"", K66, IF(OR(H66="暂停",H66="取消"), IFERROR(WORKDAY.INTL($J66,$L66*$G66,1,项目参数!$B$2:$B$200),WORKDAY($J66,$L66*$G66,1)),TODAY())),"")</f>
        <v/>
      </c>
      <c r="AG66">
        <f ca="1">IF(AND(M66,O66),IF(OR('临-间接'!S66="",'临-间接'!S66="(空白)"),0,'临-间接'!S66),0)</f>
        <v>0</v>
      </c>
      <c r="AH66" s="32" t="str">
        <f ca="1">IF($M66,IF('临-间接'!T66=0,"",'临-间接'!T66),"")</f>
        <v/>
      </c>
      <c r="AI66" s="32" t="str">
        <f ca="1">IF($M66,IF('临-间接'!U66=0,"",'临-间接'!U66),"")</f>
        <v/>
      </c>
      <c r="AJ66" s="32" t="str">
        <f t="shared" ca="1" si="14"/>
        <v/>
      </c>
    </row>
    <row r="67" spans="1:36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IF('临-间接'!H67="(空白)","",'临-间接'!H67)</f>
        <v>0</v>
      </c>
      <c r="F67">
        <f ca="1">IF('临-间接'!K67="(空白)","",'临-间接'!K67)</f>
        <v>0</v>
      </c>
      <c r="G67">
        <f ca="1">IF('临-间接'!L67="(空白)",0,'临-间接'!L67)</f>
        <v>0</v>
      </c>
      <c r="H67" t="str">
        <f ca="1">IF(OR('临-间接'!Q67=0,'临-间接'!Q67="(空白)"),"",'临-间接'!Q67)</f>
        <v/>
      </c>
      <c r="I67" s="32" t="str">
        <f ca="1">IF(OR('临-间接'!M67=0,'临-间接'!M67="(空白)"),"",'临-间接'!M67)</f>
        <v/>
      </c>
      <c r="J67" s="32" t="str">
        <f ca="1">IF(OR('临-间接'!N67=0,'临-间接'!N67="(空白)"),"",'临-间接'!N67)</f>
        <v/>
      </c>
      <c r="K67" s="32" t="str">
        <f ca="1">IF(OR('临-间接'!O67=0,'临-间接'!O67="(空白)"),"",'临-间接'!O67)</f>
        <v/>
      </c>
      <c r="L67">
        <f ca="1">IF('临-间接'!P67="(空白)",0,'临-间接'!P67)</f>
        <v>0</v>
      </c>
      <c r="M67" s="93" t="b">
        <f t="shared" ca="1" si="15"/>
        <v>0</v>
      </c>
      <c r="N67" s="93" t="b">
        <f t="shared" ref="N67:N130" ca="1" si="16">AND(M67,OR(H67="",H67=0,LEN(H67)=0,H67="正常"))</f>
        <v>0</v>
      </c>
      <c r="O67" s="93" t="b">
        <f t="shared" ref="O67:O130" ca="1" si="17">AND(J67&lt;&gt;"",J67&gt;40000)</f>
        <v>0</v>
      </c>
      <c r="P67" s="93" t="b">
        <f t="shared" ref="P67:P130" ca="1" si="18">AND(K67&lt;&gt;"",J67&lt;&gt;"",K67&gt;=J67)</f>
        <v>0</v>
      </c>
      <c r="Q67" s="93" t="b">
        <f t="shared" ref="Q67:Q130" ca="1" si="19">AND(M67,I67="",O67)</f>
        <v>0</v>
      </c>
      <c r="R67" s="93" t="str">
        <f t="shared" ref="R67:R130" ca="1" si="20">IF(E67&lt;&gt;"",IF(OR(H67="正常",H67=""),IF(J67&lt;&gt;"",IF(K67&lt;&gt;"","完成","执行"),"未开始"),H67),"")</f>
        <v>未开始</v>
      </c>
      <c r="S67" s="93">
        <f ca="1">IF(AND(M67,O67,NOT(P67)),NETWORKDAYS(J67,AF67,项目参数!$B$2:$B$200),0)</f>
        <v>0</v>
      </c>
      <c r="T67" s="94">
        <f t="shared" ref="T67:T130" ca="1" si="21">IF(L67&gt;0,S67/L67,0)</f>
        <v>0</v>
      </c>
      <c r="U67" s="113">
        <f t="shared" ref="U67:U130" ca="1" si="22">IF(AND(M67,O67),AG67+S67,0)</f>
        <v>0</v>
      </c>
      <c r="V67" s="113">
        <f t="shared" ref="V67:V130" ca="1" si="23">IF(AND(N67,P67),G67,0)</f>
        <v>0</v>
      </c>
      <c r="W67" s="113" t="str">
        <f t="shared" ref="W67:W130" ca="1" si="24">IF(M67,G67*L67,"")</f>
        <v/>
      </c>
      <c r="X67" s="93">
        <f t="shared" ref="X67:X130" ca="1" si="25">IF(AND(N67,O67),G67/U67,0)</f>
        <v>0</v>
      </c>
      <c r="Y67" s="93">
        <f t="shared" ref="Y67:Y130" ca="1" si="26">IF(AND(M67,O67),MONTH(IF(P67,K67,J67)),0)</f>
        <v>0</v>
      </c>
      <c r="Z67" s="93">
        <f ca="1">IF(AND(M67,O67,J67&gt;项目信息!$C$18),INT((IF(P67,K67,J67)-项目信息!$C$18)/30)+1,0)</f>
        <v>0</v>
      </c>
      <c r="AA67" s="93" t="str">
        <f ca="1">IF(M67,WEEKNUM(IF(K67&lt;&gt;"",K67,IF(J67&lt;&gt;"",J67,I67)-项目信息!$C$18)+1),"")</f>
        <v/>
      </c>
      <c r="AB67" s="93" t="str">
        <f ca="1">IF($M67,IF('临-间接'!W67=0,"",'临-间接'!W67),"")</f>
        <v/>
      </c>
      <c r="AC67" s="93" t="str">
        <f ca="1">IF($M67,$AB67*U67/项目参数!$J$29,"")</f>
        <v/>
      </c>
      <c r="AD67" s="93" t="str">
        <f ca="1">IF($M67,$AB67*V67/项目参数!$J$29,"")</f>
        <v/>
      </c>
      <c r="AE67" s="95" t="str">
        <f ca="1">IF(OR('临-间接'!R67=0,'临-间接'!R67="(空白)"),"",'临-间接'!R67)</f>
        <v/>
      </c>
      <c r="AF67" s="32" t="str">
        <f ca="1">IF(O67,IF(K67&lt;&gt;"", K67, IF(OR(H67="暂停",H67="取消"), IFERROR(WORKDAY.INTL($J67,$L67*$G67,1,项目参数!$B$2:$B$200),WORKDAY($J67,$L67*$G67,1)),TODAY())),"")</f>
        <v/>
      </c>
      <c r="AG67">
        <f ca="1">IF(AND(M67,O67),IF(OR('临-间接'!S67="",'临-间接'!S67="(空白)"),0,'临-间接'!S67),0)</f>
        <v>0</v>
      </c>
      <c r="AH67" s="32" t="str">
        <f ca="1">IF($M67,IF('临-间接'!T67=0,"",'临-间接'!T67),"")</f>
        <v/>
      </c>
      <c r="AI67" s="32" t="str">
        <f ca="1">IF($M67,IF('临-间接'!U67=0,"",'临-间接'!U67),"")</f>
        <v/>
      </c>
      <c r="AJ67" s="32" t="str">
        <f t="shared" ref="AJ67:AJ130" ca="1" si="27">IF(M67,IF(Q67,J67,I67),"")</f>
        <v/>
      </c>
    </row>
    <row r="68" spans="1:36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IF('临-间接'!H68="(空白)","",'临-间接'!H68)</f>
        <v>0</v>
      </c>
      <c r="F68">
        <f ca="1">IF('临-间接'!K68="(空白)","",'临-间接'!K68)</f>
        <v>0</v>
      </c>
      <c r="G68">
        <f ca="1">IF('临-间接'!L68="(空白)",0,'临-间接'!L68)</f>
        <v>0</v>
      </c>
      <c r="H68" t="str">
        <f ca="1">IF(OR('临-间接'!Q68=0,'临-间接'!Q68="(空白)"),"",'临-间接'!Q68)</f>
        <v/>
      </c>
      <c r="I68" s="32" t="str">
        <f ca="1">IF(OR('临-间接'!M68=0,'临-间接'!M68="(空白)"),"",'临-间接'!M68)</f>
        <v/>
      </c>
      <c r="J68" s="32" t="str">
        <f ca="1">IF(OR('临-间接'!N68=0,'临-间接'!N68="(空白)"),"",'临-间接'!N68)</f>
        <v/>
      </c>
      <c r="K68" s="32" t="str">
        <f ca="1">IF(OR('临-间接'!O68=0,'临-间接'!O68="(空白)"),"",'临-间接'!O68)</f>
        <v/>
      </c>
      <c r="L68">
        <f ca="1">IF('临-间接'!P68="(空白)",0,'临-间接'!P68)</f>
        <v>0</v>
      </c>
      <c r="M68" s="93" t="b">
        <f t="shared" ca="1" si="15"/>
        <v>0</v>
      </c>
      <c r="N68" s="93" t="b">
        <f t="shared" ca="1" si="16"/>
        <v>0</v>
      </c>
      <c r="O68" s="93" t="b">
        <f t="shared" ca="1" si="17"/>
        <v>0</v>
      </c>
      <c r="P68" s="93" t="b">
        <f t="shared" ca="1" si="18"/>
        <v>0</v>
      </c>
      <c r="Q68" s="93" t="b">
        <f t="shared" ca="1" si="19"/>
        <v>0</v>
      </c>
      <c r="R68" s="93" t="str">
        <f t="shared" ca="1" si="20"/>
        <v>未开始</v>
      </c>
      <c r="S68" s="93">
        <f ca="1">IF(AND(M68,O68,NOT(P68)),NETWORKDAYS(J68,AF68,项目参数!$B$2:$B$200),0)</f>
        <v>0</v>
      </c>
      <c r="T68" s="94">
        <f t="shared" ca="1" si="21"/>
        <v>0</v>
      </c>
      <c r="U68" s="113">
        <f t="shared" ca="1" si="22"/>
        <v>0</v>
      </c>
      <c r="V68" s="113">
        <f t="shared" ca="1" si="23"/>
        <v>0</v>
      </c>
      <c r="W68" s="113" t="str">
        <f t="shared" ca="1" si="24"/>
        <v/>
      </c>
      <c r="X68" s="93">
        <f t="shared" ca="1" si="25"/>
        <v>0</v>
      </c>
      <c r="Y68" s="93">
        <f t="shared" ca="1" si="26"/>
        <v>0</v>
      </c>
      <c r="Z68" s="93">
        <f ca="1">IF(AND(M68,O68,J68&gt;项目信息!$C$18),INT((IF(P68,K68,J68)-项目信息!$C$18)/30)+1,0)</f>
        <v>0</v>
      </c>
      <c r="AA68" s="93" t="str">
        <f ca="1">IF(M68,WEEKNUM(IF(K68&lt;&gt;"",K68,IF(J68&lt;&gt;"",J68,I68)-项目信息!$C$18)+1),"")</f>
        <v/>
      </c>
      <c r="AB68" s="93" t="str">
        <f ca="1">IF($M68,IF('临-间接'!W68=0,"",'临-间接'!W68),"")</f>
        <v/>
      </c>
      <c r="AC68" s="93" t="str">
        <f ca="1">IF($M68,$AB68*U68/项目参数!$J$29,"")</f>
        <v/>
      </c>
      <c r="AD68" s="93" t="str">
        <f ca="1">IF($M68,$AB68*V68/项目参数!$J$29,"")</f>
        <v/>
      </c>
      <c r="AE68" s="95" t="str">
        <f ca="1">IF(OR('临-间接'!R68=0,'临-间接'!R68="(空白)"),"",'临-间接'!R68)</f>
        <v/>
      </c>
      <c r="AF68" s="32" t="str">
        <f ca="1">IF(O68,IF(K68&lt;&gt;"", K68, IF(OR(H68="暂停",H68="取消"), IFERROR(WORKDAY.INTL($J68,$L68*$G68,1,项目参数!$B$2:$B$200),WORKDAY($J68,$L68*$G68,1)),TODAY())),"")</f>
        <v/>
      </c>
      <c r="AG68">
        <f ca="1">IF(AND(M68,O68),IF(OR('临-间接'!S68="",'临-间接'!S68="(空白)"),0,'临-间接'!S68),0)</f>
        <v>0</v>
      </c>
      <c r="AH68" s="32" t="str">
        <f ca="1">IF($M68,IF('临-间接'!T68=0,"",'临-间接'!T68),"")</f>
        <v/>
      </c>
      <c r="AI68" s="32" t="str">
        <f ca="1">IF($M68,IF('临-间接'!U68=0,"",'临-间接'!U68),"")</f>
        <v/>
      </c>
      <c r="AJ68" s="32" t="str">
        <f t="shared" ca="1" si="27"/>
        <v/>
      </c>
    </row>
    <row r="69" spans="1:36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IF('临-间接'!H69="(空白)","",'临-间接'!H69)</f>
        <v>0</v>
      </c>
      <c r="F69">
        <f ca="1">IF('临-间接'!K69="(空白)","",'临-间接'!K69)</f>
        <v>0</v>
      </c>
      <c r="G69">
        <f ca="1">IF('临-间接'!L69="(空白)",0,'临-间接'!L69)</f>
        <v>0</v>
      </c>
      <c r="H69" t="str">
        <f ca="1">IF(OR('临-间接'!Q69=0,'临-间接'!Q69="(空白)"),"",'临-间接'!Q69)</f>
        <v/>
      </c>
      <c r="I69" s="32" t="str">
        <f ca="1">IF(OR('临-间接'!M69=0,'临-间接'!M69="(空白)"),"",'临-间接'!M69)</f>
        <v/>
      </c>
      <c r="J69" s="32" t="str">
        <f ca="1">IF(OR('临-间接'!N69=0,'临-间接'!N69="(空白)"),"",'临-间接'!N69)</f>
        <v/>
      </c>
      <c r="K69" s="32" t="str">
        <f ca="1">IF(OR('临-间接'!O69=0,'临-间接'!O69="(空白)"),"",'临-间接'!O69)</f>
        <v/>
      </c>
      <c r="L69">
        <f ca="1">IF('临-间接'!P69="(空白)",0,'临-间接'!P69)</f>
        <v>0</v>
      </c>
      <c r="M69" s="93" t="b">
        <f t="shared" ca="1" si="15"/>
        <v>0</v>
      </c>
      <c r="N69" s="93" t="b">
        <f t="shared" ca="1" si="16"/>
        <v>0</v>
      </c>
      <c r="O69" s="93" t="b">
        <f t="shared" ca="1" si="17"/>
        <v>0</v>
      </c>
      <c r="P69" s="93" t="b">
        <f t="shared" ca="1" si="18"/>
        <v>0</v>
      </c>
      <c r="Q69" s="93" t="b">
        <f t="shared" ca="1" si="19"/>
        <v>0</v>
      </c>
      <c r="R69" s="93" t="str">
        <f t="shared" ca="1" si="20"/>
        <v>未开始</v>
      </c>
      <c r="S69" s="93">
        <f ca="1">IF(AND(M69,O69,NOT(P69)),NETWORKDAYS(J69,AF69,项目参数!$B$2:$B$200),0)</f>
        <v>0</v>
      </c>
      <c r="T69" s="94">
        <f t="shared" ca="1" si="21"/>
        <v>0</v>
      </c>
      <c r="U69" s="113">
        <f t="shared" ca="1" si="22"/>
        <v>0</v>
      </c>
      <c r="V69" s="113">
        <f t="shared" ca="1" si="23"/>
        <v>0</v>
      </c>
      <c r="W69" s="113" t="str">
        <f t="shared" ca="1" si="24"/>
        <v/>
      </c>
      <c r="X69" s="93">
        <f t="shared" ca="1" si="25"/>
        <v>0</v>
      </c>
      <c r="Y69" s="93">
        <f t="shared" ca="1" si="26"/>
        <v>0</v>
      </c>
      <c r="Z69" s="93">
        <f ca="1">IF(AND(M69,O69,J69&gt;项目信息!$C$18),INT((IF(P69,K69,J69)-项目信息!$C$18)/30)+1,0)</f>
        <v>0</v>
      </c>
      <c r="AA69" s="93" t="str">
        <f ca="1">IF(M69,WEEKNUM(IF(K69&lt;&gt;"",K69,IF(J69&lt;&gt;"",J69,I69)-项目信息!$C$18)+1),"")</f>
        <v/>
      </c>
      <c r="AB69" s="93" t="str">
        <f ca="1">IF($M69,IF('临-间接'!W69=0,"",'临-间接'!W69),"")</f>
        <v/>
      </c>
      <c r="AC69" s="93" t="str">
        <f ca="1">IF($M69,$AB69*U69/项目参数!$J$29,"")</f>
        <v/>
      </c>
      <c r="AD69" s="93" t="str">
        <f ca="1">IF($M69,$AB69*V69/项目参数!$J$29,"")</f>
        <v/>
      </c>
      <c r="AE69" s="95" t="str">
        <f ca="1">IF(OR('临-间接'!R69=0,'临-间接'!R69="(空白)"),"",'临-间接'!R69)</f>
        <v/>
      </c>
      <c r="AF69" s="32" t="str">
        <f ca="1">IF(O69,IF(K69&lt;&gt;"", K69, IF(OR(H69="暂停",H69="取消"), IFERROR(WORKDAY.INTL($J69,$L69*$G69,1,项目参数!$B$2:$B$200),WORKDAY($J69,$L69*$G69,1)),TODAY())),"")</f>
        <v/>
      </c>
      <c r="AG69">
        <f ca="1">IF(AND(M69,O69),IF(OR('临-间接'!S69="",'临-间接'!S69="(空白)"),0,'临-间接'!S69),0)</f>
        <v>0</v>
      </c>
      <c r="AH69" s="32" t="str">
        <f ca="1">IF($M69,IF('临-间接'!T69=0,"",'临-间接'!T69),"")</f>
        <v/>
      </c>
      <c r="AI69" s="32" t="str">
        <f ca="1">IF($M69,IF('临-间接'!U69=0,"",'临-间接'!U69),"")</f>
        <v/>
      </c>
      <c r="AJ69" s="32" t="str">
        <f t="shared" ca="1" si="27"/>
        <v/>
      </c>
    </row>
    <row r="70" spans="1:36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IF('临-间接'!H70="(空白)","",'临-间接'!H70)</f>
        <v>0</v>
      </c>
      <c r="F70">
        <f ca="1">IF('临-间接'!K70="(空白)","",'临-间接'!K70)</f>
        <v>0</v>
      </c>
      <c r="G70">
        <f ca="1">IF('临-间接'!L70="(空白)",0,'临-间接'!L70)</f>
        <v>0</v>
      </c>
      <c r="H70" t="str">
        <f ca="1">IF(OR('临-间接'!Q70=0,'临-间接'!Q70="(空白)"),"",'临-间接'!Q70)</f>
        <v/>
      </c>
      <c r="I70" s="32" t="str">
        <f ca="1">IF(OR('临-间接'!M70=0,'临-间接'!M70="(空白)"),"",'临-间接'!M70)</f>
        <v/>
      </c>
      <c r="J70" s="32" t="str">
        <f ca="1">IF(OR('临-间接'!N70=0,'临-间接'!N70="(空白)"),"",'临-间接'!N70)</f>
        <v/>
      </c>
      <c r="K70" s="32" t="str">
        <f ca="1">IF(OR('临-间接'!O70=0,'临-间接'!O70="(空白)"),"",'临-间接'!O70)</f>
        <v/>
      </c>
      <c r="L70">
        <f ca="1">IF('临-间接'!P70="(空白)",0,'临-间接'!P70)</f>
        <v>0</v>
      </c>
      <c r="M70" s="93" t="b">
        <f t="shared" ca="1" si="15"/>
        <v>0</v>
      </c>
      <c r="N70" s="93" t="b">
        <f t="shared" ca="1" si="16"/>
        <v>0</v>
      </c>
      <c r="O70" s="93" t="b">
        <f t="shared" ca="1" si="17"/>
        <v>0</v>
      </c>
      <c r="P70" s="93" t="b">
        <f t="shared" ca="1" si="18"/>
        <v>0</v>
      </c>
      <c r="Q70" s="93" t="b">
        <f t="shared" ca="1" si="19"/>
        <v>0</v>
      </c>
      <c r="R70" s="93" t="str">
        <f t="shared" ca="1" si="20"/>
        <v>未开始</v>
      </c>
      <c r="S70" s="93">
        <f ca="1">IF(AND(M70,O70,NOT(P70)),NETWORKDAYS(J70,AF70,项目参数!$B$2:$B$200),0)</f>
        <v>0</v>
      </c>
      <c r="T70" s="94">
        <f t="shared" ca="1" si="21"/>
        <v>0</v>
      </c>
      <c r="U70" s="113">
        <f t="shared" ca="1" si="22"/>
        <v>0</v>
      </c>
      <c r="V70" s="113">
        <f t="shared" ca="1" si="23"/>
        <v>0</v>
      </c>
      <c r="W70" s="113" t="str">
        <f t="shared" ca="1" si="24"/>
        <v/>
      </c>
      <c r="X70" s="93">
        <f t="shared" ca="1" si="25"/>
        <v>0</v>
      </c>
      <c r="Y70" s="93">
        <f t="shared" ca="1" si="26"/>
        <v>0</v>
      </c>
      <c r="Z70" s="93">
        <f ca="1">IF(AND(M70,O70,J70&gt;项目信息!$C$18),INT((IF(P70,K70,J70)-项目信息!$C$18)/30)+1,0)</f>
        <v>0</v>
      </c>
      <c r="AA70" s="93" t="str">
        <f ca="1">IF(M70,WEEKNUM(IF(K70&lt;&gt;"",K70,IF(J70&lt;&gt;"",J70,I70)-项目信息!$C$18)+1),"")</f>
        <v/>
      </c>
      <c r="AB70" s="93" t="str">
        <f ca="1">IF($M70,IF('临-间接'!W70=0,"",'临-间接'!W70),"")</f>
        <v/>
      </c>
      <c r="AC70" s="93" t="str">
        <f ca="1">IF($M70,$AB70*U70/项目参数!$J$29,"")</f>
        <v/>
      </c>
      <c r="AD70" s="93" t="str">
        <f ca="1">IF($M70,$AB70*V70/项目参数!$J$29,"")</f>
        <v/>
      </c>
      <c r="AE70" s="95" t="str">
        <f ca="1">IF(OR('临-间接'!R70=0,'临-间接'!R70="(空白)"),"",'临-间接'!R70)</f>
        <v/>
      </c>
      <c r="AF70" s="32" t="str">
        <f ca="1">IF(O70,IF(K70&lt;&gt;"", K70, IF(OR(H70="暂停",H70="取消"), IFERROR(WORKDAY.INTL($J70,$L70*$G70,1,项目参数!$B$2:$B$200),WORKDAY($J70,$L70*$G70,1)),TODAY())),"")</f>
        <v/>
      </c>
      <c r="AG70">
        <f ca="1">IF(AND(M70,O70),IF(OR('临-间接'!S70="",'临-间接'!S70="(空白)"),0,'临-间接'!S70),0)</f>
        <v>0</v>
      </c>
      <c r="AH70" s="32" t="str">
        <f ca="1">IF($M70,IF('临-间接'!T70=0,"",'临-间接'!T70),"")</f>
        <v/>
      </c>
      <c r="AI70" s="32" t="str">
        <f ca="1">IF($M70,IF('临-间接'!U70=0,"",'临-间接'!U70),"")</f>
        <v/>
      </c>
      <c r="AJ70" s="32" t="str">
        <f t="shared" ca="1" si="27"/>
        <v/>
      </c>
    </row>
    <row r="71" spans="1:36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IF('临-间接'!H71="(空白)","",'临-间接'!H71)</f>
        <v>0</v>
      </c>
      <c r="F71">
        <f ca="1">IF('临-间接'!K71="(空白)","",'临-间接'!K71)</f>
        <v>0</v>
      </c>
      <c r="G71">
        <f ca="1">IF('临-间接'!L71="(空白)",0,'临-间接'!L71)</f>
        <v>0</v>
      </c>
      <c r="H71" t="str">
        <f ca="1">IF(OR('临-间接'!Q71=0,'临-间接'!Q71="(空白)"),"",'临-间接'!Q71)</f>
        <v/>
      </c>
      <c r="I71" s="32" t="str">
        <f ca="1">IF(OR('临-间接'!M71=0,'临-间接'!M71="(空白)"),"",'临-间接'!M71)</f>
        <v/>
      </c>
      <c r="J71" s="32" t="str">
        <f ca="1">IF(OR('临-间接'!N71=0,'临-间接'!N71="(空白)"),"",'临-间接'!N71)</f>
        <v/>
      </c>
      <c r="K71" s="32" t="str">
        <f ca="1">IF(OR('临-间接'!O71=0,'临-间接'!O71="(空白)"),"",'临-间接'!O71)</f>
        <v/>
      </c>
      <c r="L71">
        <f ca="1">IF('临-间接'!P71="(空白)",0,'临-间接'!P71)</f>
        <v>0</v>
      </c>
      <c r="M71" s="93" t="b">
        <f t="shared" ca="1" si="15"/>
        <v>0</v>
      </c>
      <c r="N71" s="93" t="b">
        <f t="shared" ca="1" si="16"/>
        <v>0</v>
      </c>
      <c r="O71" s="93" t="b">
        <f t="shared" ca="1" si="17"/>
        <v>0</v>
      </c>
      <c r="P71" s="93" t="b">
        <f t="shared" ca="1" si="18"/>
        <v>0</v>
      </c>
      <c r="Q71" s="93" t="b">
        <f t="shared" ca="1" si="19"/>
        <v>0</v>
      </c>
      <c r="R71" s="93" t="str">
        <f t="shared" ca="1" si="20"/>
        <v>未开始</v>
      </c>
      <c r="S71" s="93">
        <f ca="1">IF(AND(M71,O71,NOT(P71)),NETWORKDAYS(J71,AF71,项目参数!$B$2:$B$200),0)</f>
        <v>0</v>
      </c>
      <c r="T71" s="94">
        <f t="shared" ca="1" si="21"/>
        <v>0</v>
      </c>
      <c r="U71" s="113">
        <f t="shared" ca="1" si="22"/>
        <v>0</v>
      </c>
      <c r="V71" s="113">
        <f t="shared" ca="1" si="23"/>
        <v>0</v>
      </c>
      <c r="W71" s="113" t="str">
        <f t="shared" ca="1" si="24"/>
        <v/>
      </c>
      <c r="X71" s="93">
        <f t="shared" ca="1" si="25"/>
        <v>0</v>
      </c>
      <c r="Y71" s="93">
        <f t="shared" ca="1" si="26"/>
        <v>0</v>
      </c>
      <c r="Z71" s="93">
        <f ca="1">IF(AND(M71,O71,J71&gt;项目信息!$C$18),INT((IF(P71,K71,J71)-项目信息!$C$18)/30)+1,0)</f>
        <v>0</v>
      </c>
      <c r="AA71" s="93" t="str">
        <f ca="1">IF(M71,WEEKNUM(IF(K71&lt;&gt;"",K71,IF(J71&lt;&gt;"",J71,I71)-项目信息!$C$18)+1),"")</f>
        <v/>
      </c>
      <c r="AB71" s="93" t="str">
        <f ca="1">IF($M71,IF('临-间接'!W71=0,"",'临-间接'!W71),"")</f>
        <v/>
      </c>
      <c r="AC71" s="93" t="str">
        <f ca="1">IF($M71,$AB71*U71/项目参数!$J$29,"")</f>
        <v/>
      </c>
      <c r="AD71" s="93" t="str">
        <f ca="1">IF($M71,$AB71*V71/项目参数!$J$29,"")</f>
        <v/>
      </c>
      <c r="AE71" s="95" t="str">
        <f ca="1">IF(OR('临-间接'!R71=0,'临-间接'!R71="(空白)"),"",'临-间接'!R71)</f>
        <v/>
      </c>
      <c r="AF71" s="32" t="str">
        <f ca="1">IF(O71,IF(K71&lt;&gt;"", K71, IF(OR(H71="暂停",H71="取消"), IFERROR(WORKDAY.INTL($J71,$L71*$G71,1,项目参数!$B$2:$B$200),WORKDAY($J71,$L71*$G71,1)),TODAY())),"")</f>
        <v/>
      </c>
      <c r="AG71">
        <f ca="1">IF(AND(M71,O71),IF(OR('临-间接'!S71="",'临-间接'!S71="(空白)"),0,'临-间接'!S71),0)</f>
        <v>0</v>
      </c>
      <c r="AH71" s="32" t="str">
        <f ca="1">IF($M71,IF('临-间接'!T71=0,"",'临-间接'!T71),"")</f>
        <v/>
      </c>
      <c r="AI71" s="32" t="str">
        <f ca="1">IF($M71,IF('临-间接'!U71=0,"",'临-间接'!U71),"")</f>
        <v/>
      </c>
      <c r="AJ71" s="32" t="str">
        <f t="shared" ca="1" si="27"/>
        <v/>
      </c>
    </row>
    <row r="72" spans="1:36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IF('临-间接'!H72="(空白)","",'临-间接'!H72)</f>
        <v>0</v>
      </c>
      <c r="F72">
        <f ca="1">IF('临-间接'!K72="(空白)","",'临-间接'!K72)</f>
        <v>0</v>
      </c>
      <c r="G72">
        <f ca="1">IF('临-间接'!L72="(空白)",0,'临-间接'!L72)</f>
        <v>0</v>
      </c>
      <c r="H72" t="str">
        <f ca="1">IF(OR('临-间接'!Q72=0,'临-间接'!Q72="(空白)"),"",'临-间接'!Q72)</f>
        <v/>
      </c>
      <c r="I72" s="32" t="str">
        <f ca="1">IF(OR('临-间接'!M72=0,'临-间接'!M72="(空白)"),"",'临-间接'!M72)</f>
        <v/>
      </c>
      <c r="J72" s="32" t="str">
        <f ca="1">IF(OR('临-间接'!N72=0,'临-间接'!N72="(空白)"),"",'临-间接'!N72)</f>
        <v/>
      </c>
      <c r="K72" s="32" t="str">
        <f ca="1">IF(OR('临-间接'!O72=0,'临-间接'!O72="(空白)"),"",'临-间接'!O72)</f>
        <v/>
      </c>
      <c r="L72">
        <f ca="1">IF('临-间接'!P72="(空白)",0,'临-间接'!P72)</f>
        <v>0</v>
      </c>
      <c r="M72" s="93" t="b">
        <f t="shared" ca="1" si="15"/>
        <v>0</v>
      </c>
      <c r="N72" s="93" t="b">
        <f t="shared" ca="1" si="16"/>
        <v>0</v>
      </c>
      <c r="O72" s="93" t="b">
        <f t="shared" ca="1" si="17"/>
        <v>0</v>
      </c>
      <c r="P72" s="93" t="b">
        <f t="shared" ca="1" si="18"/>
        <v>0</v>
      </c>
      <c r="Q72" s="93" t="b">
        <f t="shared" ca="1" si="19"/>
        <v>0</v>
      </c>
      <c r="R72" s="93" t="str">
        <f t="shared" ca="1" si="20"/>
        <v>未开始</v>
      </c>
      <c r="S72" s="93">
        <f ca="1">IF(AND(M72,O72,NOT(P72)),NETWORKDAYS(J72,AF72,项目参数!$B$2:$B$200),0)</f>
        <v>0</v>
      </c>
      <c r="T72" s="94">
        <f t="shared" ca="1" si="21"/>
        <v>0</v>
      </c>
      <c r="U72" s="113">
        <f t="shared" ca="1" si="22"/>
        <v>0</v>
      </c>
      <c r="V72" s="113">
        <f t="shared" ca="1" si="23"/>
        <v>0</v>
      </c>
      <c r="W72" s="113" t="str">
        <f t="shared" ca="1" si="24"/>
        <v/>
      </c>
      <c r="X72" s="93">
        <f t="shared" ca="1" si="25"/>
        <v>0</v>
      </c>
      <c r="Y72" s="93">
        <f t="shared" ca="1" si="26"/>
        <v>0</v>
      </c>
      <c r="Z72" s="93">
        <f ca="1">IF(AND(M72,O72,J72&gt;项目信息!$C$18),INT((IF(P72,K72,J72)-项目信息!$C$18)/30)+1,0)</f>
        <v>0</v>
      </c>
      <c r="AA72" s="93" t="str">
        <f ca="1">IF(M72,WEEKNUM(IF(K72&lt;&gt;"",K72,IF(J72&lt;&gt;"",J72,I72)-项目信息!$C$18)+1),"")</f>
        <v/>
      </c>
      <c r="AB72" s="93" t="str">
        <f ca="1">IF($M72,IF('临-间接'!W72=0,"",'临-间接'!W72),"")</f>
        <v/>
      </c>
      <c r="AC72" s="93" t="str">
        <f ca="1">IF($M72,$AB72*U72/项目参数!$J$29,"")</f>
        <v/>
      </c>
      <c r="AD72" s="93" t="str">
        <f ca="1">IF($M72,$AB72*V72/项目参数!$J$29,"")</f>
        <v/>
      </c>
      <c r="AE72" s="95" t="str">
        <f ca="1">IF(OR('临-间接'!R72=0,'临-间接'!R72="(空白)"),"",'临-间接'!R72)</f>
        <v/>
      </c>
      <c r="AF72" s="32" t="str">
        <f ca="1">IF(O72,IF(K72&lt;&gt;"", K72, IF(OR(H72="暂停",H72="取消"), IFERROR(WORKDAY.INTL($J72,$L72*$G72,1,项目参数!$B$2:$B$200),WORKDAY($J72,$L72*$G72,1)),TODAY())),"")</f>
        <v/>
      </c>
      <c r="AG72">
        <f ca="1">IF(AND(M72,O72),IF(OR('临-间接'!S72="",'临-间接'!S72="(空白)"),0,'临-间接'!S72),0)</f>
        <v>0</v>
      </c>
      <c r="AH72" s="32" t="str">
        <f ca="1">IF($M72,IF('临-间接'!T72=0,"",'临-间接'!T72),"")</f>
        <v/>
      </c>
      <c r="AI72" s="32" t="str">
        <f ca="1">IF($M72,IF('临-间接'!U72=0,"",'临-间接'!U72),"")</f>
        <v/>
      </c>
      <c r="AJ72" s="32" t="str">
        <f t="shared" ca="1" si="27"/>
        <v/>
      </c>
    </row>
    <row r="73" spans="1:36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IF('临-间接'!H73="(空白)","",'临-间接'!H73)</f>
        <v>0</v>
      </c>
      <c r="F73">
        <f ca="1">IF('临-间接'!K73="(空白)","",'临-间接'!K73)</f>
        <v>0</v>
      </c>
      <c r="G73">
        <f ca="1">IF('临-间接'!L73="(空白)",0,'临-间接'!L73)</f>
        <v>0</v>
      </c>
      <c r="H73" t="str">
        <f ca="1">IF(OR('临-间接'!Q73=0,'临-间接'!Q73="(空白)"),"",'临-间接'!Q73)</f>
        <v/>
      </c>
      <c r="I73" s="32" t="str">
        <f ca="1">IF(OR('临-间接'!M73=0,'临-间接'!M73="(空白)"),"",'临-间接'!M73)</f>
        <v/>
      </c>
      <c r="J73" s="32" t="str">
        <f ca="1">IF(OR('临-间接'!N73=0,'临-间接'!N73="(空白)"),"",'临-间接'!N73)</f>
        <v/>
      </c>
      <c r="K73" s="32" t="str">
        <f ca="1">IF(OR('临-间接'!O73=0,'临-间接'!O73="(空白)"),"",'临-间接'!O73)</f>
        <v/>
      </c>
      <c r="L73">
        <f ca="1">IF('临-间接'!P73="(空白)",0,'临-间接'!P73)</f>
        <v>0</v>
      </c>
      <c r="M73" s="93" t="b">
        <f t="shared" ca="1" si="15"/>
        <v>0</v>
      </c>
      <c r="N73" s="93" t="b">
        <f t="shared" ca="1" si="16"/>
        <v>0</v>
      </c>
      <c r="O73" s="93" t="b">
        <f t="shared" ca="1" si="17"/>
        <v>0</v>
      </c>
      <c r="P73" s="93" t="b">
        <f t="shared" ca="1" si="18"/>
        <v>0</v>
      </c>
      <c r="Q73" s="93" t="b">
        <f t="shared" ca="1" si="19"/>
        <v>0</v>
      </c>
      <c r="R73" s="93" t="str">
        <f t="shared" ca="1" si="20"/>
        <v>未开始</v>
      </c>
      <c r="S73" s="93">
        <f ca="1">IF(AND(M73,O73,NOT(P73)),NETWORKDAYS(J73,AF73,项目参数!$B$2:$B$200),0)</f>
        <v>0</v>
      </c>
      <c r="T73" s="94">
        <f t="shared" ca="1" si="21"/>
        <v>0</v>
      </c>
      <c r="U73" s="113">
        <f t="shared" ca="1" si="22"/>
        <v>0</v>
      </c>
      <c r="V73" s="113">
        <f t="shared" ca="1" si="23"/>
        <v>0</v>
      </c>
      <c r="W73" s="113" t="str">
        <f t="shared" ca="1" si="24"/>
        <v/>
      </c>
      <c r="X73" s="93">
        <f t="shared" ca="1" si="25"/>
        <v>0</v>
      </c>
      <c r="Y73" s="93">
        <f t="shared" ca="1" si="26"/>
        <v>0</v>
      </c>
      <c r="Z73" s="93">
        <f ca="1">IF(AND(M73,O73,J73&gt;项目信息!$C$18),INT((IF(P73,K73,J73)-项目信息!$C$18)/30)+1,0)</f>
        <v>0</v>
      </c>
      <c r="AA73" s="93" t="str">
        <f ca="1">IF(M73,WEEKNUM(IF(K73&lt;&gt;"",K73,IF(J73&lt;&gt;"",J73,I73)-项目信息!$C$18)+1),"")</f>
        <v/>
      </c>
      <c r="AB73" s="93" t="str">
        <f ca="1">IF($M73,IF('临-间接'!W73=0,"",'临-间接'!W73),"")</f>
        <v/>
      </c>
      <c r="AC73" s="93" t="str">
        <f ca="1">IF($M73,$AB73*U73/项目参数!$J$29,"")</f>
        <v/>
      </c>
      <c r="AD73" s="93" t="str">
        <f ca="1">IF($M73,$AB73*V73/项目参数!$J$29,"")</f>
        <v/>
      </c>
      <c r="AE73" s="95" t="str">
        <f ca="1">IF(OR('临-间接'!R73=0,'临-间接'!R73="(空白)"),"",'临-间接'!R73)</f>
        <v/>
      </c>
      <c r="AF73" s="32" t="str">
        <f ca="1">IF(O73,IF(K73&lt;&gt;"", K73, IF(OR(H73="暂停",H73="取消"), IFERROR(WORKDAY.INTL($J73,$L73*$G73,1,项目参数!$B$2:$B$200),WORKDAY($J73,$L73*$G73,1)),TODAY())),"")</f>
        <v/>
      </c>
      <c r="AG73">
        <f ca="1">IF(AND(M73,O73),IF(OR('临-间接'!S73="",'临-间接'!S73="(空白)"),0,'临-间接'!S73),0)</f>
        <v>0</v>
      </c>
      <c r="AH73" s="32" t="str">
        <f ca="1">IF($M73,IF('临-间接'!T73=0,"",'临-间接'!T73),"")</f>
        <v/>
      </c>
      <c r="AI73" s="32" t="str">
        <f ca="1">IF($M73,IF('临-间接'!U73=0,"",'临-间接'!U73),"")</f>
        <v/>
      </c>
      <c r="AJ73" s="32" t="str">
        <f t="shared" ca="1" si="27"/>
        <v/>
      </c>
    </row>
    <row r="74" spans="1:36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IF('临-间接'!H74="(空白)","",'临-间接'!H74)</f>
        <v>0</v>
      </c>
      <c r="F74">
        <f ca="1">IF('临-间接'!K74="(空白)","",'临-间接'!K74)</f>
        <v>0</v>
      </c>
      <c r="G74">
        <f ca="1">IF('临-间接'!L74="(空白)",0,'临-间接'!L74)</f>
        <v>0</v>
      </c>
      <c r="H74" t="str">
        <f ca="1">IF(OR('临-间接'!Q74=0,'临-间接'!Q74="(空白)"),"",'临-间接'!Q74)</f>
        <v/>
      </c>
      <c r="I74" s="32" t="str">
        <f ca="1">IF(OR('临-间接'!M74=0,'临-间接'!M74="(空白)"),"",'临-间接'!M74)</f>
        <v/>
      </c>
      <c r="J74" s="32" t="str">
        <f ca="1">IF(OR('临-间接'!N74=0,'临-间接'!N74="(空白)"),"",'临-间接'!N74)</f>
        <v/>
      </c>
      <c r="K74" s="32" t="str">
        <f ca="1">IF(OR('临-间接'!O74=0,'临-间接'!O74="(空白)"),"",'临-间接'!O74)</f>
        <v/>
      </c>
      <c r="L74">
        <f ca="1">IF('临-间接'!P74="(空白)",0,'临-间接'!P74)</f>
        <v>0</v>
      </c>
      <c r="M74" s="93" t="b">
        <f t="shared" ca="1" si="15"/>
        <v>0</v>
      </c>
      <c r="N74" s="93" t="b">
        <f t="shared" ca="1" si="16"/>
        <v>0</v>
      </c>
      <c r="O74" s="93" t="b">
        <f t="shared" ca="1" si="17"/>
        <v>0</v>
      </c>
      <c r="P74" s="93" t="b">
        <f t="shared" ca="1" si="18"/>
        <v>0</v>
      </c>
      <c r="Q74" s="93" t="b">
        <f t="shared" ca="1" si="19"/>
        <v>0</v>
      </c>
      <c r="R74" s="93" t="str">
        <f t="shared" ca="1" si="20"/>
        <v>未开始</v>
      </c>
      <c r="S74" s="93">
        <f ca="1">IF(AND(M74,O74,NOT(P74)),NETWORKDAYS(J74,AF74,项目参数!$B$2:$B$200),0)</f>
        <v>0</v>
      </c>
      <c r="T74" s="94">
        <f t="shared" ca="1" si="21"/>
        <v>0</v>
      </c>
      <c r="U74" s="113">
        <f t="shared" ca="1" si="22"/>
        <v>0</v>
      </c>
      <c r="V74" s="113">
        <f t="shared" ca="1" si="23"/>
        <v>0</v>
      </c>
      <c r="W74" s="113" t="str">
        <f t="shared" ca="1" si="24"/>
        <v/>
      </c>
      <c r="X74" s="93">
        <f t="shared" ca="1" si="25"/>
        <v>0</v>
      </c>
      <c r="Y74" s="93">
        <f t="shared" ca="1" si="26"/>
        <v>0</v>
      </c>
      <c r="Z74" s="93">
        <f ca="1">IF(AND(M74,O74,J74&gt;项目信息!$C$18),INT((IF(P74,K74,J74)-项目信息!$C$18)/30)+1,0)</f>
        <v>0</v>
      </c>
      <c r="AA74" s="93" t="str">
        <f ca="1">IF(M74,WEEKNUM(IF(K74&lt;&gt;"",K74,IF(J74&lt;&gt;"",J74,I74)-项目信息!$C$18)+1),"")</f>
        <v/>
      </c>
      <c r="AB74" s="93" t="str">
        <f ca="1">IF($M74,IF('临-间接'!W74=0,"",'临-间接'!W74),"")</f>
        <v/>
      </c>
      <c r="AC74" s="93" t="str">
        <f ca="1">IF($M74,$AB74*U74/项目参数!$J$29,"")</f>
        <v/>
      </c>
      <c r="AD74" s="93" t="str">
        <f ca="1">IF($M74,$AB74*V74/项目参数!$J$29,"")</f>
        <v/>
      </c>
      <c r="AE74" s="95" t="str">
        <f ca="1">IF(OR('临-间接'!R74=0,'临-间接'!R74="(空白)"),"",'临-间接'!R74)</f>
        <v/>
      </c>
      <c r="AF74" s="32" t="str">
        <f ca="1">IF(O74,IF(K74&lt;&gt;"", K74, IF(OR(H74="暂停",H74="取消"), IFERROR(WORKDAY.INTL($J74,$L74*$G74,1,项目参数!$B$2:$B$200),WORKDAY($J74,$L74*$G74,1)),TODAY())),"")</f>
        <v/>
      </c>
      <c r="AG74">
        <f ca="1">IF(AND(M74,O74),IF(OR('临-间接'!S74="",'临-间接'!S74="(空白)"),0,'临-间接'!S74),0)</f>
        <v>0</v>
      </c>
      <c r="AH74" s="32" t="str">
        <f ca="1">IF($M74,IF('临-间接'!T74=0,"",'临-间接'!T74),"")</f>
        <v/>
      </c>
      <c r="AI74" s="32" t="str">
        <f ca="1">IF($M74,IF('临-间接'!U74=0,"",'临-间接'!U74),"")</f>
        <v/>
      </c>
      <c r="AJ74" s="32" t="str">
        <f t="shared" ca="1" si="27"/>
        <v/>
      </c>
    </row>
    <row r="75" spans="1:36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IF('临-间接'!H75="(空白)","",'临-间接'!H75)</f>
        <v>0</v>
      </c>
      <c r="F75">
        <f ca="1">IF('临-间接'!K75="(空白)","",'临-间接'!K75)</f>
        <v>0</v>
      </c>
      <c r="G75">
        <f ca="1">IF('临-间接'!L75="(空白)",0,'临-间接'!L75)</f>
        <v>0</v>
      </c>
      <c r="H75" t="str">
        <f ca="1">IF(OR('临-间接'!Q75=0,'临-间接'!Q75="(空白)"),"",'临-间接'!Q75)</f>
        <v/>
      </c>
      <c r="I75" s="32" t="str">
        <f ca="1">IF(OR('临-间接'!M75=0,'临-间接'!M75="(空白)"),"",'临-间接'!M75)</f>
        <v/>
      </c>
      <c r="J75" s="32" t="str">
        <f ca="1">IF(OR('临-间接'!N75=0,'临-间接'!N75="(空白)"),"",'临-间接'!N75)</f>
        <v/>
      </c>
      <c r="K75" s="32" t="str">
        <f ca="1">IF(OR('临-间接'!O75=0,'临-间接'!O75="(空白)"),"",'临-间接'!O75)</f>
        <v/>
      </c>
      <c r="L75">
        <f ca="1">IF('临-间接'!P75="(空白)",0,'临-间接'!P75)</f>
        <v>0</v>
      </c>
      <c r="M75" s="93" t="b">
        <f t="shared" ca="1" si="15"/>
        <v>0</v>
      </c>
      <c r="N75" s="93" t="b">
        <f t="shared" ca="1" si="16"/>
        <v>0</v>
      </c>
      <c r="O75" s="93" t="b">
        <f t="shared" ca="1" si="17"/>
        <v>0</v>
      </c>
      <c r="P75" s="93" t="b">
        <f t="shared" ca="1" si="18"/>
        <v>0</v>
      </c>
      <c r="Q75" s="93" t="b">
        <f t="shared" ca="1" si="19"/>
        <v>0</v>
      </c>
      <c r="R75" s="93" t="str">
        <f t="shared" ca="1" si="20"/>
        <v>未开始</v>
      </c>
      <c r="S75" s="93">
        <f ca="1">IF(AND(M75,O75,NOT(P75)),NETWORKDAYS(J75,AF75,项目参数!$B$2:$B$200),0)</f>
        <v>0</v>
      </c>
      <c r="T75" s="94">
        <f t="shared" ca="1" si="21"/>
        <v>0</v>
      </c>
      <c r="U75" s="113">
        <f t="shared" ca="1" si="22"/>
        <v>0</v>
      </c>
      <c r="V75" s="113">
        <f t="shared" ca="1" si="23"/>
        <v>0</v>
      </c>
      <c r="W75" s="113" t="str">
        <f t="shared" ca="1" si="24"/>
        <v/>
      </c>
      <c r="X75" s="93">
        <f t="shared" ca="1" si="25"/>
        <v>0</v>
      </c>
      <c r="Y75" s="93">
        <f t="shared" ca="1" si="26"/>
        <v>0</v>
      </c>
      <c r="Z75" s="93">
        <f ca="1">IF(AND(M75,O75,J75&gt;项目信息!$C$18),INT((IF(P75,K75,J75)-项目信息!$C$18)/30)+1,0)</f>
        <v>0</v>
      </c>
      <c r="AA75" s="93" t="str">
        <f ca="1">IF(M75,WEEKNUM(IF(K75&lt;&gt;"",K75,IF(J75&lt;&gt;"",J75,I75)-项目信息!$C$18)+1),"")</f>
        <v/>
      </c>
      <c r="AB75" s="93" t="str">
        <f ca="1">IF($M75,IF('临-间接'!W75=0,"",'临-间接'!W75),"")</f>
        <v/>
      </c>
      <c r="AC75" s="93" t="str">
        <f ca="1">IF($M75,$AB75*U75/项目参数!$J$29,"")</f>
        <v/>
      </c>
      <c r="AD75" s="93" t="str">
        <f ca="1">IF($M75,$AB75*V75/项目参数!$J$29,"")</f>
        <v/>
      </c>
      <c r="AE75" s="95" t="str">
        <f ca="1">IF(OR('临-间接'!R75=0,'临-间接'!R75="(空白)"),"",'临-间接'!R75)</f>
        <v/>
      </c>
      <c r="AF75" s="32" t="str">
        <f ca="1">IF(O75,IF(K75&lt;&gt;"", K75, IF(OR(H75="暂停",H75="取消"), IFERROR(WORKDAY.INTL($J75,$L75*$G75,1,项目参数!$B$2:$B$200),WORKDAY($J75,$L75*$G75,1)),TODAY())),"")</f>
        <v/>
      </c>
      <c r="AG75">
        <f ca="1">IF(AND(M75,O75),IF(OR('临-间接'!S75="",'临-间接'!S75="(空白)"),0,'临-间接'!S75),0)</f>
        <v>0</v>
      </c>
      <c r="AH75" s="32" t="str">
        <f ca="1">IF($M75,IF('临-间接'!T75=0,"",'临-间接'!T75),"")</f>
        <v/>
      </c>
      <c r="AI75" s="32" t="str">
        <f ca="1">IF($M75,IF('临-间接'!U75=0,"",'临-间接'!U75),"")</f>
        <v/>
      </c>
      <c r="AJ75" s="32" t="str">
        <f t="shared" ca="1" si="27"/>
        <v/>
      </c>
    </row>
    <row r="76" spans="1:36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IF('临-间接'!H76="(空白)","",'临-间接'!H76)</f>
        <v>0</v>
      </c>
      <c r="F76">
        <f ca="1">IF('临-间接'!K76="(空白)","",'临-间接'!K76)</f>
        <v>0</v>
      </c>
      <c r="G76">
        <f ca="1">IF('临-间接'!L76="(空白)",0,'临-间接'!L76)</f>
        <v>0</v>
      </c>
      <c r="H76" t="str">
        <f ca="1">IF(OR('临-间接'!Q76=0,'临-间接'!Q76="(空白)"),"",'临-间接'!Q76)</f>
        <v/>
      </c>
      <c r="I76" s="32" t="str">
        <f ca="1">IF(OR('临-间接'!M76=0,'临-间接'!M76="(空白)"),"",'临-间接'!M76)</f>
        <v/>
      </c>
      <c r="J76" s="32" t="str">
        <f ca="1">IF(OR('临-间接'!N76=0,'临-间接'!N76="(空白)"),"",'临-间接'!N76)</f>
        <v/>
      </c>
      <c r="K76" s="32" t="str">
        <f ca="1">IF(OR('临-间接'!O76=0,'临-间接'!O76="(空白)"),"",'临-间接'!O76)</f>
        <v/>
      </c>
      <c r="L76">
        <f ca="1">IF('临-间接'!P76="(空白)",0,'临-间接'!P76)</f>
        <v>0</v>
      </c>
      <c r="M76" s="93" t="b">
        <f t="shared" ca="1" si="15"/>
        <v>0</v>
      </c>
      <c r="N76" s="93" t="b">
        <f t="shared" ca="1" si="16"/>
        <v>0</v>
      </c>
      <c r="O76" s="93" t="b">
        <f t="shared" ca="1" si="17"/>
        <v>0</v>
      </c>
      <c r="P76" s="93" t="b">
        <f t="shared" ca="1" si="18"/>
        <v>0</v>
      </c>
      <c r="Q76" s="93" t="b">
        <f t="shared" ca="1" si="19"/>
        <v>0</v>
      </c>
      <c r="R76" s="93" t="str">
        <f t="shared" ca="1" si="20"/>
        <v>未开始</v>
      </c>
      <c r="S76" s="93">
        <f ca="1">IF(AND(M76,O76,NOT(P76)),NETWORKDAYS(J76,AF76,项目参数!$B$2:$B$200),0)</f>
        <v>0</v>
      </c>
      <c r="T76" s="94">
        <f t="shared" ca="1" si="21"/>
        <v>0</v>
      </c>
      <c r="U76" s="113">
        <f t="shared" ca="1" si="22"/>
        <v>0</v>
      </c>
      <c r="V76" s="113">
        <f t="shared" ca="1" si="23"/>
        <v>0</v>
      </c>
      <c r="W76" s="113" t="str">
        <f t="shared" ca="1" si="24"/>
        <v/>
      </c>
      <c r="X76" s="93">
        <f t="shared" ca="1" si="25"/>
        <v>0</v>
      </c>
      <c r="Y76" s="93">
        <f t="shared" ca="1" si="26"/>
        <v>0</v>
      </c>
      <c r="Z76" s="93">
        <f ca="1">IF(AND(M76,O76,J76&gt;项目信息!$C$18),INT((IF(P76,K76,J76)-项目信息!$C$18)/30)+1,0)</f>
        <v>0</v>
      </c>
      <c r="AA76" s="93" t="str">
        <f ca="1">IF(M76,WEEKNUM(IF(K76&lt;&gt;"",K76,IF(J76&lt;&gt;"",J76,I76)-项目信息!$C$18)+1),"")</f>
        <v/>
      </c>
      <c r="AB76" s="93" t="str">
        <f ca="1">IF($M76,IF('临-间接'!W76=0,"",'临-间接'!W76),"")</f>
        <v/>
      </c>
      <c r="AC76" s="93" t="str">
        <f ca="1">IF($M76,$AB76*U76/项目参数!$J$29,"")</f>
        <v/>
      </c>
      <c r="AD76" s="93" t="str">
        <f ca="1">IF($M76,$AB76*V76/项目参数!$J$29,"")</f>
        <v/>
      </c>
      <c r="AE76" s="95" t="str">
        <f ca="1">IF(OR('临-间接'!R76=0,'临-间接'!R76="(空白)"),"",'临-间接'!R76)</f>
        <v/>
      </c>
      <c r="AF76" s="32" t="str">
        <f ca="1">IF(O76,IF(K76&lt;&gt;"", K76, IF(OR(H76="暂停",H76="取消"), IFERROR(WORKDAY.INTL($J76,$L76*$G76,1,项目参数!$B$2:$B$200),WORKDAY($J76,$L76*$G76,1)),TODAY())),"")</f>
        <v/>
      </c>
      <c r="AG76">
        <f ca="1">IF(AND(M76,O76),IF(OR('临-间接'!S76="",'临-间接'!S76="(空白)"),0,'临-间接'!S76),0)</f>
        <v>0</v>
      </c>
      <c r="AH76" s="32" t="str">
        <f ca="1">IF($M76,IF('临-间接'!T76=0,"",'临-间接'!T76),"")</f>
        <v/>
      </c>
      <c r="AI76" s="32" t="str">
        <f ca="1">IF($M76,IF('临-间接'!U76=0,"",'临-间接'!U76),"")</f>
        <v/>
      </c>
      <c r="AJ76" s="32" t="str">
        <f t="shared" ca="1" si="27"/>
        <v/>
      </c>
    </row>
    <row r="77" spans="1:36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IF('临-间接'!H77="(空白)","",'临-间接'!H77)</f>
        <v>0</v>
      </c>
      <c r="F77">
        <f ca="1">IF('临-间接'!K77="(空白)","",'临-间接'!K77)</f>
        <v>0</v>
      </c>
      <c r="G77">
        <f ca="1">IF('临-间接'!L77="(空白)",0,'临-间接'!L77)</f>
        <v>0</v>
      </c>
      <c r="H77" t="str">
        <f ca="1">IF(OR('临-间接'!Q77=0,'临-间接'!Q77="(空白)"),"",'临-间接'!Q77)</f>
        <v/>
      </c>
      <c r="I77" s="32" t="str">
        <f ca="1">IF(OR('临-间接'!M77=0,'临-间接'!M77="(空白)"),"",'临-间接'!M77)</f>
        <v/>
      </c>
      <c r="J77" s="32" t="str">
        <f ca="1">IF(OR('临-间接'!N77=0,'临-间接'!N77="(空白)"),"",'临-间接'!N77)</f>
        <v/>
      </c>
      <c r="K77" s="32" t="str">
        <f ca="1">IF(OR('临-间接'!O77=0,'临-间接'!O77="(空白)"),"",'临-间接'!O77)</f>
        <v/>
      </c>
      <c r="L77">
        <f ca="1">IF('临-间接'!P77="(空白)",0,'临-间接'!P77)</f>
        <v>0</v>
      </c>
      <c r="M77" s="93" t="b">
        <f t="shared" ca="1" si="15"/>
        <v>0</v>
      </c>
      <c r="N77" s="93" t="b">
        <f t="shared" ca="1" si="16"/>
        <v>0</v>
      </c>
      <c r="O77" s="93" t="b">
        <f t="shared" ca="1" si="17"/>
        <v>0</v>
      </c>
      <c r="P77" s="93" t="b">
        <f t="shared" ca="1" si="18"/>
        <v>0</v>
      </c>
      <c r="Q77" s="93" t="b">
        <f t="shared" ca="1" si="19"/>
        <v>0</v>
      </c>
      <c r="R77" s="93" t="str">
        <f t="shared" ca="1" si="20"/>
        <v>未开始</v>
      </c>
      <c r="S77" s="93">
        <f ca="1">IF(AND(M77,O77,NOT(P77)),NETWORKDAYS(J77,AF77,项目参数!$B$2:$B$200),0)</f>
        <v>0</v>
      </c>
      <c r="T77" s="94">
        <f t="shared" ca="1" si="21"/>
        <v>0</v>
      </c>
      <c r="U77" s="113">
        <f t="shared" ca="1" si="22"/>
        <v>0</v>
      </c>
      <c r="V77" s="113">
        <f t="shared" ca="1" si="23"/>
        <v>0</v>
      </c>
      <c r="W77" s="113" t="str">
        <f t="shared" ca="1" si="24"/>
        <v/>
      </c>
      <c r="X77" s="93">
        <f t="shared" ca="1" si="25"/>
        <v>0</v>
      </c>
      <c r="Y77" s="93">
        <f t="shared" ca="1" si="26"/>
        <v>0</v>
      </c>
      <c r="Z77" s="93">
        <f ca="1">IF(AND(M77,O77,J77&gt;项目信息!$C$18),INT((IF(P77,K77,J77)-项目信息!$C$18)/30)+1,0)</f>
        <v>0</v>
      </c>
      <c r="AA77" s="93" t="str">
        <f ca="1">IF(M77,WEEKNUM(IF(K77&lt;&gt;"",K77,IF(J77&lt;&gt;"",J77,I77)-项目信息!$C$18)+1),"")</f>
        <v/>
      </c>
      <c r="AB77" s="93" t="str">
        <f ca="1">IF($M77,IF('临-间接'!W77=0,"",'临-间接'!W77),"")</f>
        <v/>
      </c>
      <c r="AC77" s="93" t="str">
        <f ca="1">IF($M77,$AB77*U77/项目参数!$J$29,"")</f>
        <v/>
      </c>
      <c r="AD77" s="93" t="str">
        <f ca="1">IF($M77,$AB77*V77/项目参数!$J$29,"")</f>
        <v/>
      </c>
      <c r="AE77" s="95" t="str">
        <f ca="1">IF(OR('临-间接'!R77=0,'临-间接'!R77="(空白)"),"",'临-间接'!R77)</f>
        <v/>
      </c>
      <c r="AF77" s="32" t="str">
        <f ca="1">IF(O77,IF(K77&lt;&gt;"", K77, IF(OR(H77="暂停",H77="取消"), IFERROR(WORKDAY.INTL($J77,$L77*$G77,1,项目参数!$B$2:$B$200),WORKDAY($J77,$L77*$G77,1)),TODAY())),"")</f>
        <v/>
      </c>
      <c r="AG77">
        <f ca="1">IF(AND(M77,O77),IF(OR('临-间接'!S77="",'临-间接'!S77="(空白)"),0,'临-间接'!S77),0)</f>
        <v>0</v>
      </c>
      <c r="AH77" s="32" t="str">
        <f ca="1">IF($M77,IF('临-间接'!T77=0,"",'临-间接'!T77),"")</f>
        <v/>
      </c>
      <c r="AI77" s="32" t="str">
        <f ca="1">IF($M77,IF('临-间接'!U77=0,"",'临-间接'!U77),"")</f>
        <v/>
      </c>
      <c r="AJ77" s="32" t="str">
        <f t="shared" ca="1" si="27"/>
        <v/>
      </c>
    </row>
    <row r="78" spans="1:36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IF('临-间接'!H78="(空白)","",'临-间接'!H78)</f>
        <v>0</v>
      </c>
      <c r="F78">
        <f ca="1">IF('临-间接'!K78="(空白)","",'临-间接'!K78)</f>
        <v>0</v>
      </c>
      <c r="G78">
        <f ca="1">IF('临-间接'!L78="(空白)",0,'临-间接'!L78)</f>
        <v>0</v>
      </c>
      <c r="H78" t="str">
        <f ca="1">IF(OR('临-间接'!Q78=0,'临-间接'!Q78="(空白)"),"",'临-间接'!Q78)</f>
        <v/>
      </c>
      <c r="I78" s="32" t="str">
        <f ca="1">IF(OR('临-间接'!M78=0,'临-间接'!M78="(空白)"),"",'临-间接'!M78)</f>
        <v/>
      </c>
      <c r="J78" s="32" t="str">
        <f ca="1">IF(OR('临-间接'!N78=0,'临-间接'!N78="(空白)"),"",'临-间接'!N78)</f>
        <v/>
      </c>
      <c r="K78" s="32" t="str">
        <f ca="1">IF(OR('临-间接'!O78=0,'临-间接'!O78="(空白)"),"",'临-间接'!O78)</f>
        <v/>
      </c>
      <c r="L78">
        <f ca="1">IF('临-间接'!P78="(空白)",0,'临-间接'!P78)</f>
        <v>0</v>
      </c>
      <c r="M78" s="93" t="b">
        <f t="shared" ca="1" si="15"/>
        <v>0</v>
      </c>
      <c r="N78" s="93" t="b">
        <f t="shared" ca="1" si="16"/>
        <v>0</v>
      </c>
      <c r="O78" s="93" t="b">
        <f t="shared" ca="1" si="17"/>
        <v>0</v>
      </c>
      <c r="P78" s="93" t="b">
        <f t="shared" ca="1" si="18"/>
        <v>0</v>
      </c>
      <c r="Q78" s="93" t="b">
        <f t="shared" ca="1" si="19"/>
        <v>0</v>
      </c>
      <c r="R78" s="93" t="str">
        <f t="shared" ca="1" si="20"/>
        <v>未开始</v>
      </c>
      <c r="S78" s="93">
        <f ca="1">IF(AND(M78,O78,NOT(P78)),NETWORKDAYS(J78,AF78,项目参数!$B$2:$B$200),0)</f>
        <v>0</v>
      </c>
      <c r="T78" s="94">
        <f t="shared" ca="1" si="21"/>
        <v>0</v>
      </c>
      <c r="U78" s="113">
        <f t="shared" ca="1" si="22"/>
        <v>0</v>
      </c>
      <c r="V78" s="113">
        <f t="shared" ca="1" si="23"/>
        <v>0</v>
      </c>
      <c r="W78" s="113" t="str">
        <f t="shared" ca="1" si="24"/>
        <v/>
      </c>
      <c r="X78" s="93">
        <f t="shared" ca="1" si="25"/>
        <v>0</v>
      </c>
      <c r="Y78" s="93">
        <f t="shared" ca="1" si="26"/>
        <v>0</v>
      </c>
      <c r="Z78" s="93">
        <f ca="1">IF(AND(M78,O78,J78&gt;项目信息!$C$18),INT((IF(P78,K78,J78)-项目信息!$C$18)/30)+1,0)</f>
        <v>0</v>
      </c>
      <c r="AA78" s="93" t="str">
        <f ca="1">IF(M78,WEEKNUM(IF(K78&lt;&gt;"",K78,IF(J78&lt;&gt;"",J78,I78)-项目信息!$C$18)+1),"")</f>
        <v/>
      </c>
      <c r="AB78" s="93" t="str">
        <f ca="1">IF($M78,IF('临-间接'!W78=0,"",'临-间接'!W78),"")</f>
        <v/>
      </c>
      <c r="AC78" s="93" t="str">
        <f ca="1">IF($M78,$AB78*U78/项目参数!$J$29,"")</f>
        <v/>
      </c>
      <c r="AD78" s="93" t="str">
        <f ca="1">IF($M78,$AB78*V78/项目参数!$J$29,"")</f>
        <v/>
      </c>
      <c r="AE78" s="95" t="str">
        <f ca="1">IF(OR('临-间接'!R78=0,'临-间接'!R78="(空白)"),"",'临-间接'!R78)</f>
        <v/>
      </c>
      <c r="AF78" s="32" t="str">
        <f ca="1">IF(O78,IF(K78&lt;&gt;"", K78, IF(OR(H78="暂停",H78="取消"), IFERROR(WORKDAY.INTL($J78,$L78*$G78,1,项目参数!$B$2:$B$200),WORKDAY($J78,$L78*$G78,1)),TODAY())),"")</f>
        <v/>
      </c>
      <c r="AG78">
        <f ca="1">IF(AND(M78,O78),IF(OR('临-间接'!S78="",'临-间接'!S78="(空白)"),0,'临-间接'!S78),0)</f>
        <v>0</v>
      </c>
      <c r="AH78" s="32" t="str">
        <f ca="1">IF($M78,IF('临-间接'!T78=0,"",'临-间接'!T78),"")</f>
        <v/>
      </c>
      <c r="AI78" s="32" t="str">
        <f ca="1">IF($M78,IF('临-间接'!U78=0,"",'临-间接'!U78),"")</f>
        <v/>
      </c>
      <c r="AJ78" s="32" t="str">
        <f t="shared" ca="1" si="27"/>
        <v/>
      </c>
    </row>
    <row r="79" spans="1:36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IF('临-间接'!H79="(空白)","",'临-间接'!H79)</f>
        <v>0</v>
      </c>
      <c r="F79">
        <f ca="1">IF('临-间接'!K79="(空白)","",'临-间接'!K79)</f>
        <v>0</v>
      </c>
      <c r="G79">
        <f ca="1">IF('临-间接'!L79="(空白)",0,'临-间接'!L79)</f>
        <v>0</v>
      </c>
      <c r="H79" t="str">
        <f ca="1">IF(OR('临-间接'!Q79=0,'临-间接'!Q79="(空白)"),"",'临-间接'!Q79)</f>
        <v/>
      </c>
      <c r="I79" s="32" t="str">
        <f ca="1">IF(OR('临-间接'!M79=0,'临-间接'!M79="(空白)"),"",'临-间接'!M79)</f>
        <v/>
      </c>
      <c r="J79" s="32" t="str">
        <f ca="1">IF(OR('临-间接'!N79=0,'临-间接'!N79="(空白)"),"",'临-间接'!N79)</f>
        <v/>
      </c>
      <c r="K79" s="32" t="str">
        <f ca="1">IF(OR('临-间接'!O79=0,'临-间接'!O79="(空白)"),"",'临-间接'!O79)</f>
        <v/>
      </c>
      <c r="L79">
        <f ca="1">IF('临-间接'!P79="(空白)",0,'临-间接'!P79)</f>
        <v>0</v>
      </c>
      <c r="M79" s="93" t="b">
        <f t="shared" ca="1" si="15"/>
        <v>0</v>
      </c>
      <c r="N79" s="93" t="b">
        <f t="shared" ca="1" si="16"/>
        <v>0</v>
      </c>
      <c r="O79" s="93" t="b">
        <f t="shared" ca="1" si="17"/>
        <v>0</v>
      </c>
      <c r="P79" s="93" t="b">
        <f t="shared" ca="1" si="18"/>
        <v>0</v>
      </c>
      <c r="Q79" s="93" t="b">
        <f t="shared" ca="1" si="19"/>
        <v>0</v>
      </c>
      <c r="R79" s="93" t="str">
        <f t="shared" ca="1" si="20"/>
        <v>未开始</v>
      </c>
      <c r="S79" s="93">
        <f ca="1">IF(AND(M79,O79,NOT(P79)),NETWORKDAYS(J79,AF79,项目参数!$B$2:$B$200),0)</f>
        <v>0</v>
      </c>
      <c r="T79" s="94">
        <f t="shared" ca="1" si="21"/>
        <v>0</v>
      </c>
      <c r="U79" s="113">
        <f t="shared" ca="1" si="22"/>
        <v>0</v>
      </c>
      <c r="V79" s="113">
        <f t="shared" ca="1" si="23"/>
        <v>0</v>
      </c>
      <c r="W79" s="113" t="str">
        <f t="shared" ca="1" si="24"/>
        <v/>
      </c>
      <c r="X79" s="93">
        <f t="shared" ca="1" si="25"/>
        <v>0</v>
      </c>
      <c r="Y79" s="93">
        <f t="shared" ca="1" si="26"/>
        <v>0</v>
      </c>
      <c r="Z79" s="93">
        <f ca="1">IF(AND(M79,O79,J79&gt;项目信息!$C$18),INT((IF(P79,K79,J79)-项目信息!$C$18)/30)+1,0)</f>
        <v>0</v>
      </c>
      <c r="AA79" s="93" t="str">
        <f ca="1">IF(M79,WEEKNUM(IF(K79&lt;&gt;"",K79,IF(J79&lt;&gt;"",J79,I79)-项目信息!$C$18)+1),"")</f>
        <v/>
      </c>
      <c r="AB79" s="93" t="str">
        <f ca="1">IF($M79,IF('临-间接'!W79=0,"",'临-间接'!W79),"")</f>
        <v/>
      </c>
      <c r="AC79" s="93" t="str">
        <f ca="1">IF($M79,$AB79*U79/项目参数!$J$29,"")</f>
        <v/>
      </c>
      <c r="AD79" s="93" t="str">
        <f ca="1">IF($M79,$AB79*V79/项目参数!$J$29,"")</f>
        <v/>
      </c>
      <c r="AE79" s="95" t="str">
        <f ca="1">IF(OR('临-间接'!R79=0,'临-间接'!R79="(空白)"),"",'临-间接'!R79)</f>
        <v/>
      </c>
      <c r="AF79" s="32" t="str">
        <f ca="1">IF(O79,IF(K79&lt;&gt;"", K79, IF(OR(H79="暂停",H79="取消"), IFERROR(WORKDAY.INTL($J79,$L79*$G79,1,项目参数!$B$2:$B$200),WORKDAY($J79,$L79*$G79,1)),TODAY())),"")</f>
        <v/>
      </c>
      <c r="AG79">
        <f ca="1">IF(AND(M79,O79),IF(OR('临-间接'!S79="",'临-间接'!S79="(空白)"),0,'临-间接'!S79),0)</f>
        <v>0</v>
      </c>
      <c r="AH79" s="32" t="str">
        <f ca="1">IF($M79,IF('临-间接'!T79=0,"",'临-间接'!T79),"")</f>
        <v/>
      </c>
      <c r="AI79" s="32" t="str">
        <f ca="1">IF($M79,IF('临-间接'!U79=0,"",'临-间接'!U79),"")</f>
        <v/>
      </c>
      <c r="AJ79" s="32" t="str">
        <f t="shared" ca="1" si="27"/>
        <v/>
      </c>
    </row>
    <row r="80" spans="1:36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IF('临-间接'!H80="(空白)","",'临-间接'!H80)</f>
        <v>0</v>
      </c>
      <c r="F80">
        <f ca="1">IF('临-间接'!K80="(空白)","",'临-间接'!K80)</f>
        <v>0</v>
      </c>
      <c r="G80">
        <f ca="1">IF('临-间接'!L80="(空白)",0,'临-间接'!L80)</f>
        <v>0</v>
      </c>
      <c r="H80" t="str">
        <f ca="1">IF(OR('临-间接'!Q80=0,'临-间接'!Q80="(空白)"),"",'临-间接'!Q80)</f>
        <v/>
      </c>
      <c r="I80" s="32" t="str">
        <f ca="1">IF(OR('临-间接'!M80=0,'临-间接'!M80="(空白)"),"",'临-间接'!M80)</f>
        <v/>
      </c>
      <c r="J80" s="32" t="str">
        <f ca="1">IF(OR('临-间接'!N80=0,'临-间接'!N80="(空白)"),"",'临-间接'!N80)</f>
        <v/>
      </c>
      <c r="K80" s="32" t="str">
        <f ca="1">IF(OR('临-间接'!O80=0,'临-间接'!O80="(空白)"),"",'临-间接'!O80)</f>
        <v/>
      </c>
      <c r="L80">
        <f ca="1">IF('临-间接'!P80="(空白)",0,'临-间接'!P80)</f>
        <v>0</v>
      </c>
      <c r="M80" s="93" t="b">
        <f t="shared" ca="1" si="15"/>
        <v>0</v>
      </c>
      <c r="N80" s="93" t="b">
        <f t="shared" ca="1" si="16"/>
        <v>0</v>
      </c>
      <c r="O80" s="93" t="b">
        <f t="shared" ca="1" si="17"/>
        <v>0</v>
      </c>
      <c r="P80" s="93" t="b">
        <f t="shared" ca="1" si="18"/>
        <v>0</v>
      </c>
      <c r="Q80" s="93" t="b">
        <f t="shared" ca="1" si="19"/>
        <v>0</v>
      </c>
      <c r="R80" s="93" t="str">
        <f t="shared" ca="1" si="20"/>
        <v>未开始</v>
      </c>
      <c r="S80" s="93">
        <f ca="1">IF(AND(M80,O80,NOT(P80)),NETWORKDAYS(J80,AF80,项目参数!$B$2:$B$200),0)</f>
        <v>0</v>
      </c>
      <c r="T80" s="94">
        <f t="shared" ca="1" si="21"/>
        <v>0</v>
      </c>
      <c r="U80" s="113">
        <f t="shared" ca="1" si="22"/>
        <v>0</v>
      </c>
      <c r="V80" s="113">
        <f t="shared" ca="1" si="23"/>
        <v>0</v>
      </c>
      <c r="W80" s="113" t="str">
        <f t="shared" ca="1" si="24"/>
        <v/>
      </c>
      <c r="X80" s="93">
        <f t="shared" ca="1" si="25"/>
        <v>0</v>
      </c>
      <c r="Y80" s="93">
        <f t="shared" ca="1" si="26"/>
        <v>0</v>
      </c>
      <c r="Z80" s="93">
        <f ca="1">IF(AND(M80,O80,J80&gt;项目信息!$C$18),INT((IF(P80,K80,J80)-项目信息!$C$18)/30)+1,0)</f>
        <v>0</v>
      </c>
      <c r="AA80" s="93" t="str">
        <f ca="1">IF(M80,WEEKNUM(IF(K80&lt;&gt;"",K80,IF(J80&lt;&gt;"",J80,I80)-项目信息!$C$18)+1),"")</f>
        <v/>
      </c>
      <c r="AB80" s="93" t="str">
        <f ca="1">IF($M80,IF('临-间接'!W80=0,"",'临-间接'!W80),"")</f>
        <v/>
      </c>
      <c r="AC80" s="93" t="str">
        <f ca="1">IF($M80,$AB80*U80/项目参数!$J$29,"")</f>
        <v/>
      </c>
      <c r="AD80" s="93" t="str">
        <f ca="1">IF($M80,$AB80*V80/项目参数!$J$29,"")</f>
        <v/>
      </c>
      <c r="AE80" s="95" t="str">
        <f ca="1">IF(OR('临-间接'!R80=0,'临-间接'!R80="(空白)"),"",'临-间接'!R80)</f>
        <v/>
      </c>
      <c r="AF80" s="32" t="str">
        <f ca="1">IF(O80,IF(K80&lt;&gt;"", K80, IF(OR(H80="暂停",H80="取消"), IFERROR(WORKDAY.INTL($J80,$L80*$G80,1,项目参数!$B$2:$B$200),WORKDAY($J80,$L80*$G80,1)),TODAY())),"")</f>
        <v/>
      </c>
      <c r="AG80">
        <f ca="1">IF(AND(M80,O80),IF(OR('临-间接'!S80="",'临-间接'!S80="(空白)"),0,'临-间接'!S80),0)</f>
        <v>0</v>
      </c>
      <c r="AH80" s="32" t="str">
        <f ca="1">IF($M80,IF('临-间接'!T80=0,"",'临-间接'!T80),"")</f>
        <v/>
      </c>
      <c r="AI80" s="32" t="str">
        <f ca="1">IF($M80,IF('临-间接'!U80=0,"",'临-间接'!U80),"")</f>
        <v/>
      </c>
      <c r="AJ80" s="32" t="str">
        <f t="shared" ca="1" si="27"/>
        <v/>
      </c>
    </row>
    <row r="81" spans="1:36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IF('临-间接'!H81="(空白)","",'临-间接'!H81)</f>
        <v>0</v>
      </c>
      <c r="F81">
        <f ca="1">IF('临-间接'!K81="(空白)","",'临-间接'!K81)</f>
        <v>0</v>
      </c>
      <c r="G81">
        <f ca="1">IF('临-间接'!L81="(空白)",0,'临-间接'!L81)</f>
        <v>0</v>
      </c>
      <c r="H81" t="str">
        <f ca="1">IF(OR('临-间接'!Q81=0,'临-间接'!Q81="(空白)"),"",'临-间接'!Q81)</f>
        <v/>
      </c>
      <c r="I81" s="32" t="str">
        <f ca="1">IF(OR('临-间接'!M81=0,'临-间接'!M81="(空白)"),"",'临-间接'!M81)</f>
        <v/>
      </c>
      <c r="J81" s="32" t="str">
        <f ca="1">IF(OR('临-间接'!N81=0,'临-间接'!N81="(空白)"),"",'临-间接'!N81)</f>
        <v/>
      </c>
      <c r="K81" s="32" t="str">
        <f ca="1">IF(OR('临-间接'!O81=0,'临-间接'!O81="(空白)"),"",'临-间接'!O81)</f>
        <v/>
      </c>
      <c r="L81">
        <f ca="1">IF('临-间接'!P81="(空白)",0,'临-间接'!P81)</f>
        <v>0</v>
      </c>
      <c r="M81" s="93" t="b">
        <f t="shared" ca="1" si="15"/>
        <v>0</v>
      </c>
      <c r="N81" s="93" t="b">
        <f t="shared" ca="1" si="16"/>
        <v>0</v>
      </c>
      <c r="O81" s="93" t="b">
        <f t="shared" ca="1" si="17"/>
        <v>0</v>
      </c>
      <c r="P81" s="93" t="b">
        <f t="shared" ca="1" si="18"/>
        <v>0</v>
      </c>
      <c r="Q81" s="93" t="b">
        <f t="shared" ca="1" si="19"/>
        <v>0</v>
      </c>
      <c r="R81" s="93" t="str">
        <f t="shared" ca="1" si="20"/>
        <v>未开始</v>
      </c>
      <c r="S81" s="93">
        <f ca="1">IF(AND(M81,O81,NOT(P81)),NETWORKDAYS(J81,AF81,项目参数!$B$2:$B$200),0)</f>
        <v>0</v>
      </c>
      <c r="T81" s="94">
        <f t="shared" ca="1" si="21"/>
        <v>0</v>
      </c>
      <c r="U81" s="113">
        <f t="shared" ca="1" si="22"/>
        <v>0</v>
      </c>
      <c r="V81" s="113">
        <f t="shared" ca="1" si="23"/>
        <v>0</v>
      </c>
      <c r="W81" s="113" t="str">
        <f t="shared" ca="1" si="24"/>
        <v/>
      </c>
      <c r="X81" s="93">
        <f t="shared" ca="1" si="25"/>
        <v>0</v>
      </c>
      <c r="Y81" s="93">
        <f t="shared" ca="1" si="26"/>
        <v>0</v>
      </c>
      <c r="Z81" s="93">
        <f ca="1">IF(AND(M81,O81,J81&gt;项目信息!$C$18),INT((IF(P81,K81,J81)-项目信息!$C$18)/30)+1,0)</f>
        <v>0</v>
      </c>
      <c r="AA81" s="93" t="str">
        <f ca="1">IF(M81,WEEKNUM(IF(K81&lt;&gt;"",K81,IF(J81&lt;&gt;"",J81,I81)-项目信息!$C$18)+1),"")</f>
        <v/>
      </c>
      <c r="AB81" s="93" t="str">
        <f ca="1">IF($M81,IF('临-间接'!W81=0,"",'临-间接'!W81),"")</f>
        <v/>
      </c>
      <c r="AC81" s="93" t="str">
        <f ca="1">IF($M81,$AB81*U81/项目参数!$J$29,"")</f>
        <v/>
      </c>
      <c r="AD81" s="93" t="str">
        <f ca="1">IF($M81,$AB81*V81/项目参数!$J$29,"")</f>
        <v/>
      </c>
      <c r="AE81" s="95" t="str">
        <f ca="1">IF(OR('临-间接'!R81=0,'临-间接'!R81="(空白)"),"",'临-间接'!R81)</f>
        <v/>
      </c>
      <c r="AF81" s="32" t="str">
        <f ca="1">IF(O81,IF(K81&lt;&gt;"", K81, IF(OR(H81="暂停",H81="取消"), IFERROR(WORKDAY.INTL($J81,$L81*$G81,1,项目参数!$B$2:$B$200),WORKDAY($J81,$L81*$G81,1)),TODAY())),"")</f>
        <v/>
      </c>
      <c r="AG81">
        <f ca="1">IF(AND(M81,O81),IF(OR('临-间接'!S81="",'临-间接'!S81="(空白)"),0,'临-间接'!S81),0)</f>
        <v>0</v>
      </c>
      <c r="AH81" s="32" t="str">
        <f ca="1">IF($M81,IF('临-间接'!T81=0,"",'临-间接'!T81),"")</f>
        <v/>
      </c>
      <c r="AI81" s="32" t="str">
        <f ca="1">IF($M81,IF('临-间接'!U81=0,"",'临-间接'!U81),"")</f>
        <v/>
      </c>
      <c r="AJ81" s="32" t="str">
        <f t="shared" ca="1" si="27"/>
        <v/>
      </c>
    </row>
    <row r="82" spans="1:36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IF('临-间接'!H82="(空白)","",'临-间接'!H82)</f>
        <v>0</v>
      </c>
      <c r="F82">
        <f ca="1">IF('临-间接'!K82="(空白)","",'临-间接'!K82)</f>
        <v>0</v>
      </c>
      <c r="G82">
        <f ca="1">IF('临-间接'!L82="(空白)",0,'临-间接'!L82)</f>
        <v>0</v>
      </c>
      <c r="H82" t="str">
        <f ca="1">IF(OR('临-间接'!Q82=0,'临-间接'!Q82="(空白)"),"",'临-间接'!Q82)</f>
        <v/>
      </c>
      <c r="I82" s="32" t="str">
        <f ca="1">IF(OR('临-间接'!M82=0,'临-间接'!M82="(空白)"),"",'临-间接'!M82)</f>
        <v/>
      </c>
      <c r="J82" s="32" t="str">
        <f ca="1">IF(OR('临-间接'!N82=0,'临-间接'!N82="(空白)"),"",'临-间接'!N82)</f>
        <v/>
      </c>
      <c r="K82" s="32" t="str">
        <f ca="1">IF(OR('临-间接'!O82=0,'临-间接'!O82="(空白)"),"",'临-间接'!O82)</f>
        <v/>
      </c>
      <c r="L82">
        <f ca="1">IF('临-间接'!P82="(空白)",0,'临-间接'!P82)</f>
        <v>0</v>
      </c>
      <c r="M82" s="93" t="b">
        <f t="shared" ca="1" si="15"/>
        <v>0</v>
      </c>
      <c r="N82" s="93" t="b">
        <f t="shared" ca="1" si="16"/>
        <v>0</v>
      </c>
      <c r="O82" s="93" t="b">
        <f t="shared" ca="1" si="17"/>
        <v>0</v>
      </c>
      <c r="P82" s="93" t="b">
        <f t="shared" ca="1" si="18"/>
        <v>0</v>
      </c>
      <c r="Q82" s="93" t="b">
        <f t="shared" ca="1" si="19"/>
        <v>0</v>
      </c>
      <c r="R82" s="93" t="str">
        <f t="shared" ca="1" si="20"/>
        <v>未开始</v>
      </c>
      <c r="S82" s="93">
        <f ca="1">IF(AND(M82,O82,NOT(P82)),NETWORKDAYS(J82,AF82,项目参数!$B$2:$B$200),0)</f>
        <v>0</v>
      </c>
      <c r="T82" s="94">
        <f t="shared" ca="1" si="21"/>
        <v>0</v>
      </c>
      <c r="U82" s="113">
        <f t="shared" ca="1" si="22"/>
        <v>0</v>
      </c>
      <c r="V82" s="113">
        <f t="shared" ca="1" si="23"/>
        <v>0</v>
      </c>
      <c r="W82" s="113" t="str">
        <f t="shared" ca="1" si="24"/>
        <v/>
      </c>
      <c r="X82" s="93">
        <f t="shared" ca="1" si="25"/>
        <v>0</v>
      </c>
      <c r="Y82" s="93">
        <f t="shared" ca="1" si="26"/>
        <v>0</v>
      </c>
      <c r="Z82" s="93">
        <f ca="1">IF(AND(M82,O82,J82&gt;项目信息!$C$18),INT((IF(P82,K82,J82)-项目信息!$C$18)/30)+1,0)</f>
        <v>0</v>
      </c>
      <c r="AA82" s="93" t="str">
        <f ca="1">IF(M82,WEEKNUM(IF(K82&lt;&gt;"",K82,IF(J82&lt;&gt;"",J82,I82)-项目信息!$C$18)+1),"")</f>
        <v/>
      </c>
      <c r="AB82" s="93" t="str">
        <f ca="1">IF($M82,IF('临-间接'!W82=0,"",'临-间接'!W82),"")</f>
        <v/>
      </c>
      <c r="AC82" s="93" t="str">
        <f ca="1">IF($M82,$AB82*U82/项目参数!$J$29,"")</f>
        <v/>
      </c>
      <c r="AD82" s="93" t="str">
        <f ca="1">IF($M82,$AB82*V82/项目参数!$J$29,"")</f>
        <v/>
      </c>
      <c r="AE82" s="95" t="str">
        <f ca="1">IF(OR('临-间接'!R82=0,'临-间接'!R82="(空白)"),"",'临-间接'!R82)</f>
        <v/>
      </c>
      <c r="AF82" s="32" t="str">
        <f ca="1">IF(O82,IF(K82&lt;&gt;"", K82, IF(OR(H82="暂停",H82="取消"), IFERROR(WORKDAY.INTL($J82,$L82*$G82,1,项目参数!$B$2:$B$200),WORKDAY($J82,$L82*$G82,1)),TODAY())),"")</f>
        <v/>
      </c>
      <c r="AG82">
        <f ca="1">IF(AND(M82,O82),IF(OR('临-间接'!S82="",'临-间接'!S82="(空白)"),0,'临-间接'!S82),0)</f>
        <v>0</v>
      </c>
      <c r="AH82" s="32" t="str">
        <f ca="1">IF($M82,IF('临-间接'!T82=0,"",'临-间接'!T82),"")</f>
        <v/>
      </c>
      <c r="AI82" s="32" t="str">
        <f ca="1">IF($M82,IF('临-间接'!U82=0,"",'临-间接'!U82),"")</f>
        <v/>
      </c>
      <c r="AJ82" s="32" t="str">
        <f t="shared" ca="1" si="27"/>
        <v/>
      </c>
    </row>
    <row r="83" spans="1:36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IF('临-间接'!H83="(空白)","",'临-间接'!H83)</f>
        <v>0</v>
      </c>
      <c r="F83">
        <f ca="1">IF('临-间接'!K83="(空白)","",'临-间接'!K83)</f>
        <v>0</v>
      </c>
      <c r="G83">
        <f ca="1">IF('临-间接'!L83="(空白)",0,'临-间接'!L83)</f>
        <v>0</v>
      </c>
      <c r="H83" t="str">
        <f ca="1">IF(OR('临-间接'!Q83=0,'临-间接'!Q83="(空白)"),"",'临-间接'!Q83)</f>
        <v/>
      </c>
      <c r="I83" s="32" t="str">
        <f ca="1">IF(OR('临-间接'!M83=0,'临-间接'!M83="(空白)"),"",'临-间接'!M83)</f>
        <v/>
      </c>
      <c r="J83" s="32" t="str">
        <f ca="1">IF(OR('临-间接'!N83=0,'临-间接'!N83="(空白)"),"",'临-间接'!N83)</f>
        <v/>
      </c>
      <c r="K83" s="32" t="str">
        <f ca="1">IF(OR('临-间接'!O83=0,'临-间接'!O83="(空白)"),"",'临-间接'!O83)</f>
        <v/>
      </c>
      <c r="L83">
        <f ca="1">IF('临-间接'!P83="(空白)",0,'临-间接'!P83)</f>
        <v>0</v>
      </c>
      <c r="M83" s="93" t="b">
        <f t="shared" ca="1" si="15"/>
        <v>0</v>
      </c>
      <c r="N83" s="93" t="b">
        <f t="shared" ca="1" si="16"/>
        <v>0</v>
      </c>
      <c r="O83" s="93" t="b">
        <f t="shared" ca="1" si="17"/>
        <v>0</v>
      </c>
      <c r="P83" s="93" t="b">
        <f t="shared" ca="1" si="18"/>
        <v>0</v>
      </c>
      <c r="Q83" s="93" t="b">
        <f t="shared" ca="1" si="19"/>
        <v>0</v>
      </c>
      <c r="R83" s="93" t="str">
        <f t="shared" ca="1" si="20"/>
        <v>未开始</v>
      </c>
      <c r="S83" s="93">
        <f ca="1">IF(AND(M83,O83,NOT(P83)),NETWORKDAYS(J83,AF83,项目参数!$B$2:$B$200),0)</f>
        <v>0</v>
      </c>
      <c r="T83" s="94">
        <f t="shared" ca="1" si="21"/>
        <v>0</v>
      </c>
      <c r="U83" s="113">
        <f t="shared" ca="1" si="22"/>
        <v>0</v>
      </c>
      <c r="V83" s="113">
        <f t="shared" ca="1" si="23"/>
        <v>0</v>
      </c>
      <c r="W83" s="113" t="str">
        <f t="shared" ca="1" si="24"/>
        <v/>
      </c>
      <c r="X83" s="93">
        <f t="shared" ca="1" si="25"/>
        <v>0</v>
      </c>
      <c r="Y83" s="93">
        <f t="shared" ca="1" si="26"/>
        <v>0</v>
      </c>
      <c r="Z83" s="93">
        <f ca="1">IF(AND(M83,O83,J83&gt;项目信息!$C$18),INT((IF(P83,K83,J83)-项目信息!$C$18)/30)+1,0)</f>
        <v>0</v>
      </c>
      <c r="AA83" s="93" t="str">
        <f ca="1">IF(M83,WEEKNUM(IF(K83&lt;&gt;"",K83,IF(J83&lt;&gt;"",J83,I83)-项目信息!$C$18)+1),"")</f>
        <v/>
      </c>
      <c r="AB83" s="93" t="str">
        <f ca="1">IF($M83,IF('临-间接'!W83=0,"",'临-间接'!W83),"")</f>
        <v/>
      </c>
      <c r="AC83" s="93" t="str">
        <f ca="1">IF($M83,$AB83*U83/项目参数!$J$29,"")</f>
        <v/>
      </c>
      <c r="AD83" s="93" t="str">
        <f ca="1">IF($M83,$AB83*V83/项目参数!$J$29,"")</f>
        <v/>
      </c>
      <c r="AE83" s="95" t="str">
        <f ca="1">IF(OR('临-间接'!R83=0,'临-间接'!R83="(空白)"),"",'临-间接'!R83)</f>
        <v/>
      </c>
      <c r="AF83" s="32" t="str">
        <f ca="1">IF(O83,IF(K83&lt;&gt;"", K83, IF(OR(H83="暂停",H83="取消"), IFERROR(WORKDAY.INTL($J83,$L83*$G83,1,项目参数!$B$2:$B$200),WORKDAY($J83,$L83*$G83,1)),TODAY())),"")</f>
        <v/>
      </c>
      <c r="AG83">
        <f ca="1">IF(AND(M83,O83),IF(OR('临-间接'!S83="",'临-间接'!S83="(空白)"),0,'临-间接'!S83),0)</f>
        <v>0</v>
      </c>
      <c r="AH83" s="32" t="str">
        <f ca="1">IF($M83,IF('临-间接'!T83=0,"",'临-间接'!T83),"")</f>
        <v/>
      </c>
      <c r="AI83" s="32" t="str">
        <f ca="1">IF($M83,IF('临-间接'!U83=0,"",'临-间接'!U83),"")</f>
        <v/>
      </c>
      <c r="AJ83" s="32" t="str">
        <f t="shared" ca="1" si="27"/>
        <v/>
      </c>
    </row>
    <row r="84" spans="1:36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IF('临-间接'!H84="(空白)","",'临-间接'!H84)</f>
        <v>0</v>
      </c>
      <c r="F84">
        <f ca="1">IF('临-间接'!K84="(空白)","",'临-间接'!K84)</f>
        <v>0</v>
      </c>
      <c r="G84">
        <f ca="1">IF('临-间接'!L84="(空白)",0,'临-间接'!L84)</f>
        <v>0</v>
      </c>
      <c r="H84" t="str">
        <f ca="1">IF(OR('临-间接'!Q84=0,'临-间接'!Q84="(空白)"),"",'临-间接'!Q84)</f>
        <v/>
      </c>
      <c r="I84" s="32" t="str">
        <f ca="1">IF(OR('临-间接'!M84=0,'临-间接'!M84="(空白)"),"",'临-间接'!M84)</f>
        <v/>
      </c>
      <c r="J84" s="32" t="str">
        <f ca="1">IF(OR('临-间接'!N84=0,'临-间接'!N84="(空白)"),"",'临-间接'!N84)</f>
        <v/>
      </c>
      <c r="K84" s="32" t="str">
        <f ca="1">IF(OR('临-间接'!O84=0,'临-间接'!O84="(空白)"),"",'临-间接'!O84)</f>
        <v/>
      </c>
      <c r="L84">
        <f ca="1">IF('临-间接'!P84="(空白)",0,'临-间接'!P84)</f>
        <v>0</v>
      </c>
      <c r="M84" s="93" t="b">
        <f t="shared" ca="1" si="15"/>
        <v>0</v>
      </c>
      <c r="N84" s="93" t="b">
        <f t="shared" ca="1" si="16"/>
        <v>0</v>
      </c>
      <c r="O84" s="93" t="b">
        <f t="shared" ca="1" si="17"/>
        <v>0</v>
      </c>
      <c r="P84" s="93" t="b">
        <f t="shared" ca="1" si="18"/>
        <v>0</v>
      </c>
      <c r="Q84" s="93" t="b">
        <f t="shared" ca="1" si="19"/>
        <v>0</v>
      </c>
      <c r="R84" s="93" t="str">
        <f t="shared" ca="1" si="20"/>
        <v>未开始</v>
      </c>
      <c r="S84" s="93">
        <f ca="1">IF(AND(M84,O84,NOT(P84)),NETWORKDAYS(J84,AF84,项目参数!$B$2:$B$200),0)</f>
        <v>0</v>
      </c>
      <c r="T84" s="94">
        <f t="shared" ca="1" si="21"/>
        <v>0</v>
      </c>
      <c r="U84" s="113">
        <f t="shared" ca="1" si="22"/>
        <v>0</v>
      </c>
      <c r="V84" s="113">
        <f t="shared" ca="1" si="23"/>
        <v>0</v>
      </c>
      <c r="W84" s="113" t="str">
        <f t="shared" ca="1" si="24"/>
        <v/>
      </c>
      <c r="X84" s="93">
        <f t="shared" ca="1" si="25"/>
        <v>0</v>
      </c>
      <c r="Y84" s="93">
        <f t="shared" ca="1" si="26"/>
        <v>0</v>
      </c>
      <c r="Z84" s="93">
        <f ca="1">IF(AND(M84,O84,J84&gt;项目信息!$C$18),INT((IF(P84,K84,J84)-项目信息!$C$18)/30)+1,0)</f>
        <v>0</v>
      </c>
      <c r="AA84" s="93" t="str">
        <f ca="1">IF(M84,WEEKNUM(IF(K84&lt;&gt;"",K84,IF(J84&lt;&gt;"",J84,I84)-项目信息!$C$18)+1),"")</f>
        <v/>
      </c>
      <c r="AB84" s="93" t="str">
        <f ca="1">IF($M84,IF('临-间接'!W84=0,"",'临-间接'!W84),"")</f>
        <v/>
      </c>
      <c r="AC84" s="93" t="str">
        <f ca="1">IF($M84,$AB84*U84/项目参数!$J$29,"")</f>
        <v/>
      </c>
      <c r="AD84" s="93" t="str">
        <f ca="1">IF($M84,$AB84*V84/项目参数!$J$29,"")</f>
        <v/>
      </c>
      <c r="AE84" s="95" t="str">
        <f ca="1">IF(OR('临-间接'!R84=0,'临-间接'!R84="(空白)"),"",'临-间接'!R84)</f>
        <v/>
      </c>
      <c r="AF84" s="32" t="str">
        <f ca="1">IF(O84,IF(K84&lt;&gt;"", K84, IF(OR(H84="暂停",H84="取消"), IFERROR(WORKDAY.INTL($J84,$L84*$G84,1,项目参数!$B$2:$B$200),WORKDAY($J84,$L84*$G84,1)),TODAY())),"")</f>
        <v/>
      </c>
      <c r="AG84">
        <f ca="1">IF(AND(M84,O84),IF(OR('临-间接'!S84="",'临-间接'!S84="(空白)"),0,'临-间接'!S84),0)</f>
        <v>0</v>
      </c>
      <c r="AH84" s="32" t="str">
        <f ca="1">IF($M84,IF('临-间接'!T84=0,"",'临-间接'!T84),"")</f>
        <v/>
      </c>
      <c r="AI84" s="32" t="str">
        <f ca="1">IF($M84,IF('临-间接'!U84=0,"",'临-间接'!U84),"")</f>
        <v/>
      </c>
      <c r="AJ84" s="32" t="str">
        <f t="shared" ca="1" si="27"/>
        <v/>
      </c>
    </row>
    <row r="85" spans="1:36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IF('临-间接'!H85="(空白)","",'临-间接'!H85)</f>
        <v>0</v>
      </c>
      <c r="F85">
        <f ca="1">IF('临-间接'!K85="(空白)","",'临-间接'!K85)</f>
        <v>0</v>
      </c>
      <c r="G85">
        <f ca="1">IF('临-间接'!L85="(空白)",0,'临-间接'!L85)</f>
        <v>0</v>
      </c>
      <c r="H85" t="str">
        <f ca="1">IF(OR('临-间接'!Q85=0,'临-间接'!Q85="(空白)"),"",'临-间接'!Q85)</f>
        <v/>
      </c>
      <c r="I85" s="32" t="str">
        <f ca="1">IF(OR('临-间接'!M85=0,'临-间接'!M85="(空白)"),"",'临-间接'!M85)</f>
        <v/>
      </c>
      <c r="J85" s="32" t="str">
        <f ca="1">IF(OR('临-间接'!N85=0,'临-间接'!N85="(空白)"),"",'临-间接'!N85)</f>
        <v/>
      </c>
      <c r="K85" s="32" t="str">
        <f ca="1">IF(OR('临-间接'!O85=0,'临-间接'!O85="(空白)"),"",'临-间接'!O85)</f>
        <v/>
      </c>
      <c r="L85">
        <f ca="1">IF('临-间接'!P85="(空白)",0,'临-间接'!P85)</f>
        <v>0</v>
      </c>
      <c r="M85" s="93" t="b">
        <f t="shared" ca="1" si="15"/>
        <v>0</v>
      </c>
      <c r="N85" s="93" t="b">
        <f t="shared" ca="1" si="16"/>
        <v>0</v>
      </c>
      <c r="O85" s="93" t="b">
        <f t="shared" ca="1" si="17"/>
        <v>0</v>
      </c>
      <c r="P85" s="93" t="b">
        <f t="shared" ca="1" si="18"/>
        <v>0</v>
      </c>
      <c r="Q85" s="93" t="b">
        <f t="shared" ca="1" si="19"/>
        <v>0</v>
      </c>
      <c r="R85" s="93" t="str">
        <f t="shared" ca="1" si="20"/>
        <v>未开始</v>
      </c>
      <c r="S85" s="93">
        <f ca="1">IF(AND(M85,O85,NOT(P85)),NETWORKDAYS(J85,AF85,项目参数!$B$2:$B$200),0)</f>
        <v>0</v>
      </c>
      <c r="T85" s="94">
        <f t="shared" ca="1" si="21"/>
        <v>0</v>
      </c>
      <c r="U85" s="113">
        <f t="shared" ca="1" si="22"/>
        <v>0</v>
      </c>
      <c r="V85" s="113">
        <f t="shared" ca="1" si="23"/>
        <v>0</v>
      </c>
      <c r="W85" s="113" t="str">
        <f t="shared" ca="1" si="24"/>
        <v/>
      </c>
      <c r="X85" s="93">
        <f t="shared" ca="1" si="25"/>
        <v>0</v>
      </c>
      <c r="Y85" s="93">
        <f t="shared" ca="1" si="26"/>
        <v>0</v>
      </c>
      <c r="Z85" s="93">
        <f ca="1">IF(AND(M85,O85,J85&gt;项目信息!$C$18),INT((IF(P85,K85,J85)-项目信息!$C$18)/30)+1,0)</f>
        <v>0</v>
      </c>
      <c r="AA85" s="93" t="str">
        <f ca="1">IF(M85,WEEKNUM(IF(K85&lt;&gt;"",K85,IF(J85&lt;&gt;"",J85,I85)-项目信息!$C$18)+1),"")</f>
        <v/>
      </c>
      <c r="AB85" s="93" t="str">
        <f ca="1">IF($M85,IF('临-间接'!W85=0,"",'临-间接'!W85),"")</f>
        <v/>
      </c>
      <c r="AC85" s="93" t="str">
        <f ca="1">IF($M85,$AB85*U85/项目参数!$J$29,"")</f>
        <v/>
      </c>
      <c r="AD85" s="93" t="str">
        <f ca="1">IF($M85,$AB85*V85/项目参数!$J$29,"")</f>
        <v/>
      </c>
      <c r="AE85" s="95" t="str">
        <f ca="1">IF(OR('临-间接'!R85=0,'临-间接'!R85="(空白)"),"",'临-间接'!R85)</f>
        <v/>
      </c>
      <c r="AF85" s="32" t="str">
        <f ca="1">IF(O85,IF(K85&lt;&gt;"", K85, IF(OR(H85="暂停",H85="取消"), IFERROR(WORKDAY.INTL($J85,$L85*$G85,1,项目参数!$B$2:$B$200),WORKDAY($J85,$L85*$G85,1)),TODAY())),"")</f>
        <v/>
      </c>
      <c r="AG85">
        <f ca="1">IF(AND(M85,O85),IF(OR('临-间接'!S85="",'临-间接'!S85="(空白)"),0,'临-间接'!S85),0)</f>
        <v>0</v>
      </c>
      <c r="AH85" s="32" t="str">
        <f ca="1">IF($M85,IF('临-间接'!T85=0,"",'临-间接'!T85),"")</f>
        <v/>
      </c>
      <c r="AI85" s="32" t="str">
        <f ca="1">IF($M85,IF('临-间接'!U85=0,"",'临-间接'!U85),"")</f>
        <v/>
      </c>
      <c r="AJ85" s="32" t="str">
        <f t="shared" ca="1" si="27"/>
        <v/>
      </c>
    </row>
    <row r="86" spans="1:36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IF('临-间接'!H86="(空白)","",'临-间接'!H86)</f>
        <v>0</v>
      </c>
      <c r="F86">
        <f ca="1">IF('临-间接'!K86="(空白)","",'临-间接'!K86)</f>
        <v>0</v>
      </c>
      <c r="G86">
        <f ca="1">IF('临-间接'!L86="(空白)",0,'临-间接'!L86)</f>
        <v>0</v>
      </c>
      <c r="H86" t="str">
        <f ca="1">IF(OR('临-间接'!Q86=0,'临-间接'!Q86="(空白)"),"",'临-间接'!Q86)</f>
        <v/>
      </c>
      <c r="I86" s="32" t="str">
        <f ca="1">IF(OR('临-间接'!M86=0,'临-间接'!M86="(空白)"),"",'临-间接'!M86)</f>
        <v/>
      </c>
      <c r="J86" s="32" t="str">
        <f ca="1">IF(OR('临-间接'!N86=0,'临-间接'!N86="(空白)"),"",'临-间接'!N86)</f>
        <v/>
      </c>
      <c r="K86" s="32" t="str">
        <f ca="1">IF(OR('临-间接'!O86=0,'临-间接'!O86="(空白)"),"",'临-间接'!O86)</f>
        <v/>
      </c>
      <c r="L86">
        <f ca="1">IF('临-间接'!P86="(空白)",0,'临-间接'!P86)</f>
        <v>0</v>
      </c>
      <c r="M86" s="93" t="b">
        <f t="shared" ca="1" si="15"/>
        <v>0</v>
      </c>
      <c r="N86" s="93" t="b">
        <f t="shared" ca="1" si="16"/>
        <v>0</v>
      </c>
      <c r="O86" s="93" t="b">
        <f t="shared" ca="1" si="17"/>
        <v>0</v>
      </c>
      <c r="P86" s="93" t="b">
        <f t="shared" ca="1" si="18"/>
        <v>0</v>
      </c>
      <c r="Q86" s="93" t="b">
        <f t="shared" ca="1" si="19"/>
        <v>0</v>
      </c>
      <c r="R86" s="93" t="str">
        <f t="shared" ca="1" si="20"/>
        <v>未开始</v>
      </c>
      <c r="S86" s="93">
        <f ca="1">IF(AND(M86,O86,NOT(P86)),NETWORKDAYS(J86,AF86,项目参数!$B$2:$B$200),0)</f>
        <v>0</v>
      </c>
      <c r="T86" s="94">
        <f t="shared" ca="1" si="21"/>
        <v>0</v>
      </c>
      <c r="U86" s="113">
        <f t="shared" ca="1" si="22"/>
        <v>0</v>
      </c>
      <c r="V86" s="113">
        <f t="shared" ca="1" si="23"/>
        <v>0</v>
      </c>
      <c r="W86" s="113" t="str">
        <f t="shared" ca="1" si="24"/>
        <v/>
      </c>
      <c r="X86" s="93">
        <f t="shared" ca="1" si="25"/>
        <v>0</v>
      </c>
      <c r="Y86" s="93">
        <f t="shared" ca="1" si="26"/>
        <v>0</v>
      </c>
      <c r="Z86" s="93">
        <f ca="1">IF(AND(M86,O86,J86&gt;项目信息!$C$18),INT((IF(P86,K86,J86)-项目信息!$C$18)/30)+1,0)</f>
        <v>0</v>
      </c>
      <c r="AA86" s="93" t="str">
        <f ca="1">IF(M86,WEEKNUM(IF(K86&lt;&gt;"",K86,IF(J86&lt;&gt;"",J86,I86)-项目信息!$C$18)+1),"")</f>
        <v/>
      </c>
      <c r="AB86" s="93" t="str">
        <f ca="1">IF($M86,IF('临-间接'!W86=0,"",'临-间接'!W86),"")</f>
        <v/>
      </c>
      <c r="AC86" s="93" t="str">
        <f ca="1">IF($M86,$AB86*U86/项目参数!$J$29,"")</f>
        <v/>
      </c>
      <c r="AD86" s="93" t="str">
        <f ca="1">IF($M86,$AB86*V86/项目参数!$J$29,"")</f>
        <v/>
      </c>
      <c r="AE86" s="95" t="str">
        <f ca="1">IF(OR('临-间接'!R86=0,'临-间接'!R86="(空白)"),"",'临-间接'!R86)</f>
        <v/>
      </c>
      <c r="AF86" s="32" t="str">
        <f ca="1">IF(O86,IF(K86&lt;&gt;"", K86, IF(OR(H86="暂停",H86="取消"), IFERROR(WORKDAY.INTL($J86,$L86*$G86,1,项目参数!$B$2:$B$200),WORKDAY($J86,$L86*$G86,1)),TODAY())),"")</f>
        <v/>
      </c>
      <c r="AG86">
        <f ca="1">IF(AND(M86,O86),IF(OR('临-间接'!S86="",'临-间接'!S86="(空白)"),0,'临-间接'!S86),0)</f>
        <v>0</v>
      </c>
      <c r="AH86" s="32" t="str">
        <f ca="1">IF($M86,IF('临-间接'!T86=0,"",'临-间接'!T86),"")</f>
        <v/>
      </c>
      <c r="AI86" s="32" t="str">
        <f ca="1">IF($M86,IF('临-间接'!U86=0,"",'临-间接'!U86),"")</f>
        <v/>
      </c>
      <c r="AJ86" s="32" t="str">
        <f t="shared" ca="1" si="27"/>
        <v/>
      </c>
    </row>
    <row r="87" spans="1:36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IF('临-间接'!H87="(空白)","",'临-间接'!H87)</f>
        <v>0</v>
      </c>
      <c r="F87">
        <f ca="1">IF('临-间接'!K87="(空白)","",'临-间接'!K87)</f>
        <v>0</v>
      </c>
      <c r="G87">
        <f ca="1">IF('临-间接'!L87="(空白)",0,'临-间接'!L87)</f>
        <v>0</v>
      </c>
      <c r="H87" t="str">
        <f ca="1">IF(OR('临-间接'!Q87=0,'临-间接'!Q87="(空白)"),"",'临-间接'!Q87)</f>
        <v/>
      </c>
      <c r="I87" s="32" t="str">
        <f ca="1">IF(OR('临-间接'!M87=0,'临-间接'!M87="(空白)"),"",'临-间接'!M87)</f>
        <v/>
      </c>
      <c r="J87" s="32" t="str">
        <f ca="1">IF(OR('临-间接'!N87=0,'临-间接'!N87="(空白)"),"",'临-间接'!N87)</f>
        <v/>
      </c>
      <c r="K87" s="32" t="str">
        <f ca="1">IF(OR('临-间接'!O87=0,'临-间接'!O87="(空白)"),"",'临-间接'!O87)</f>
        <v/>
      </c>
      <c r="L87">
        <f ca="1">IF('临-间接'!P87="(空白)",0,'临-间接'!P87)</f>
        <v>0</v>
      </c>
      <c r="M87" s="93" t="b">
        <f t="shared" ca="1" si="15"/>
        <v>0</v>
      </c>
      <c r="N87" s="93" t="b">
        <f t="shared" ca="1" si="16"/>
        <v>0</v>
      </c>
      <c r="O87" s="93" t="b">
        <f t="shared" ca="1" si="17"/>
        <v>0</v>
      </c>
      <c r="P87" s="93" t="b">
        <f t="shared" ca="1" si="18"/>
        <v>0</v>
      </c>
      <c r="Q87" s="93" t="b">
        <f t="shared" ca="1" si="19"/>
        <v>0</v>
      </c>
      <c r="R87" s="93" t="str">
        <f t="shared" ca="1" si="20"/>
        <v>未开始</v>
      </c>
      <c r="S87" s="93">
        <f ca="1">IF(AND(M87,O87,NOT(P87)),NETWORKDAYS(J87,AF87,项目参数!$B$2:$B$200),0)</f>
        <v>0</v>
      </c>
      <c r="T87" s="94">
        <f t="shared" ca="1" si="21"/>
        <v>0</v>
      </c>
      <c r="U87" s="113">
        <f t="shared" ca="1" si="22"/>
        <v>0</v>
      </c>
      <c r="V87" s="113">
        <f t="shared" ca="1" si="23"/>
        <v>0</v>
      </c>
      <c r="W87" s="113" t="str">
        <f t="shared" ca="1" si="24"/>
        <v/>
      </c>
      <c r="X87" s="93">
        <f t="shared" ca="1" si="25"/>
        <v>0</v>
      </c>
      <c r="Y87" s="93">
        <f t="shared" ca="1" si="26"/>
        <v>0</v>
      </c>
      <c r="Z87" s="93">
        <f ca="1">IF(AND(M87,O87,J87&gt;项目信息!$C$18),INT((IF(P87,K87,J87)-项目信息!$C$18)/30)+1,0)</f>
        <v>0</v>
      </c>
      <c r="AA87" s="93" t="str">
        <f ca="1">IF(M87,WEEKNUM(IF(K87&lt;&gt;"",K87,IF(J87&lt;&gt;"",J87,I87)-项目信息!$C$18)+1),"")</f>
        <v/>
      </c>
      <c r="AB87" s="93" t="str">
        <f ca="1">IF($M87,IF('临-间接'!W87=0,"",'临-间接'!W87),"")</f>
        <v/>
      </c>
      <c r="AC87" s="93" t="str">
        <f ca="1">IF($M87,$AB87*U87/项目参数!$J$29,"")</f>
        <v/>
      </c>
      <c r="AD87" s="93" t="str">
        <f ca="1">IF($M87,$AB87*V87/项目参数!$J$29,"")</f>
        <v/>
      </c>
      <c r="AE87" s="95" t="str">
        <f ca="1">IF(OR('临-间接'!R87=0,'临-间接'!R87="(空白)"),"",'临-间接'!R87)</f>
        <v/>
      </c>
      <c r="AF87" s="32" t="str">
        <f ca="1">IF(O87,IF(K87&lt;&gt;"", K87, IF(OR(H87="暂停",H87="取消"), IFERROR(WORKDAY.INTL($J87,$L87*$G87,1,项目参数!$B$2:$B$200),WORKDAY($J87,$L87*$G87,1)),TODAY())),"")</f>
        <v/>
      </c>
      <c r="AG87">
        <f ca="1">IF(AND(M87,O87),IF(OR('临-间接'!S87="",'临-间接'!S87="(空白)"),0,'临-间接'!S87),0)</f>
        <v>0</v>
      </c>
      <c r="AH87" s="32" t="str">
        <f ca="1">IF($M87,IF('临-间接'!T87=0,"",'临-间接'!T87),"")</f>
        <v/>
      </c>
      <c r="AI87" s="32" t="str">
        <f ca="1">IF($M87,IF('临-间接'!U87=0,"",'临-间接'!U87),"")</f>
        <v/>
      </c>
      <c r="AJ87" s="32" t="str">
        <f t="shared" ca="1" si="27"/>
        <v/>
      </c>
    </row>
    <row r="88" spans="1:36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IF('临-间接'!H88="(空白)","",'临-间接'!H88)</f>
        <v>0</v>
      </c>
      <c r="F88">
        <f ca="1">IF('临-间接'!K88="(空白)","",'临-间接'!K88)</f>
        <v>0</v>
      </c>
      <c r="G88">
        <f ca="1">IF('临-间接'!L88="(空白)",0,'临-间接'!L88)</f>
        <v>0</v>
      </c>
      <c r="H88" t="str">
        <f ca="1">IF(OR('临-间接'!Q88=0,'临-间接'!Q88="(空白)"),"",'临-间接'!Q88)</f>
        <v/>
      </c>
      <c r="I88" s="32" t="str">
        <f ca="1">IF(OR('临-间接'!M88=0,'临-间接'!M88="(空白)"),"",'临-间接'!M88)</f>
        <v/>
      </c>
      <c r="J88" s="32" t="str">
        <f ca="1">IF(OR('临-间接'!N88=0,'临-间接'!N88="(空白)"),"",'临-间接'!N88)</f>
        <v/>
      </c>
      <c r="K88" s="32" t="str">
        <f ca="1">IF(OR('临-间接'!O88=0,'临-间接'!O88="(空白)"),"",'临-间接'!O88)</f>
        <v/>
      </c>
      <c r="L88">
        <f ca="1">IF('临-间接'!P88="(空白)",0,'临-间接'!P88)</f>
        <v>0</v>
      </c>
      <c r="M88" s="93" t="b">
        <f t="shared" ca="1" si="15"/>
        <v>0</v>
      </c>
      <c r="N88" s="93" t="b">
        <f t="shared" ca="1" si="16"/>
        <v>0</v>
      </c>
      <c r="O88" s="93" t="b">
        <f t="shared" ca="1" si="17"/>
        <v>0</v>
      </c>
      <c r="P88" s="93" t="b">
        <f t="shared" ca="1" si="18"/>
        <v>0</v>
      </c>
      <c r="Q88" s="93" t="b">
        <f t="shared" ca="1" si="19"/>
        <v>0</v>
      </c>
      <c r="R88" s="93" t="str">
        <f t="shared" ca="1" si="20"/>
        <v>未开始</v>
      </c>
      <c r="S88" s="93">
        <f ca="1">IF(AND(M88,O88,NOT(P88)),NETWORKDAYS(J88,AF88,项目参数!$B$2:$B$200),0)</f>
        <v>0</v>
      </c>
      <c r="T88" s="94">
        <f t="shared" ca="1" si="21"/>
        <v>0</v>
      </c>
      <c r="U88" s="113">
        <f t="shared" ca="1" si="22"/>
        <v>0</v>
      </c>
      <c r="V88" s="113">
        <f t="shared" ca="1" si="23"/>
        <v>0</v>
      </c>
      <c r="W88" s="113" t="str">
        <f t="shared" ca="1" si="24"/>
        <v/>
      </c>
      <c r="X88" s="93">
        <f t="shared" ca="1" si="25"/>
        <v>0</v>
      </c>
      <c r="Y88" s="93">
        <f t="shared" ca="1" si="26"/>
        <v>0</v>
      </c>
      <c r="Z88" s="93">
        <f ca="1">IF(AND(M88,O88,J88&gt;项目信息!$C$18),INT((IF(P88,K88,J88)-项目信息!$C$18)/30)+1,0)</f>
        <v>0</v>
      </c>
      <c r="AA88" s="93" t="str">
        <f ca="1">IF(M88,WEEKNUM(IF(K88&lt;&gt;"",K88,IF(J88&lt;&gt;"",J88,I88)-项目信息!$C$18)+1),"")</f>
        <v/>
      </c>
      <c r="AB88" s="93" t="str">
        <f ca="1">IF($M88,IF('临-间接'!W88=0,"",'临-间接'!W88),"")</f>
        <v/>
      </c>
      <c r="AC88" s="93" t="str">
        <f ca="1">IF($M88,$AB88*U88/项目参数!$J$29,"")</f>
        <v/>
      </c>
      <c r="AD88" s="93" t="str">
        <f ca="1">IF($M88,$AB88*V88/项目参数!$J$29,"")</f>
        <v/>
      </c>
      <c r="AE88" s="95" t="str">
        <f ca="1">IF(OR('临-间接'!R88=0,'临-间接'!R88="(空白)"),"",'临-间接'!R88)</f>
        <v/>
      </c>
      <c r="AF88" s="32" t="str">
        <f ca="1">IF(O88,IF(K88&lt;&gt;"", K88, IF(OR(H88="暂停",H88="取消"), IFERROR(WORKDAY.INTL($J88,$L88*$G88,1,项目参数!$B$2:$B$200),WORKDAY($J88,$L88*$G88,1)),TODAY())),"")</f>
        <v/>
      </c>
      <c r="AG88">
        <f ca="1">IF(AND(M88,O88),IF(OR('临-间接'!S88="",'临-间接'!S88="(空白)"),0,'临-间接'!S88),0)</f>
        <v>0</v>
      </c>
      <c r="AH88" s="32" t="str">
        <f ca="1">IF($M88,IF('临-间接'!T88=0,"",'临-间接'!T88),"")</f>
        <v/>
      </c>
      <c r="AI88" s="32" t="str">
        <f ca="1">IF($M88,IF('临-间接'!U88=0,"",'临-间接'!U88),"")</f>
        <v/>
      </c>
      <c r="AJ88" s="32" t="str">
        <f t="shared" ca="1" si="27"/>
        <v/>
      </c>
    </row>
    <row r="89" spans="1:36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IF('临-间接'!H89="(空白)","",'临-间接'!H89)</f>
        <v>0</v>
      </c>
      <c r="F89">
        <f ca="1">IF('临-间接'!K89="(空白)","",'临-间接'!K89)</f>
        <v>0</v>
      </c>
      <c r="G89">
        <f ca="1">IF('临-间接'!L89="(空白)",0,'临-间接'!L89)</f>
        <v>0</v>
      </c>
      <c r="H89" t="str">
        <f ca="1">IF(OR('临-间接'!Q89=0,'临-间接'!Q89="(空白)"),"",'临-间接'!Q89)</f>
        <v/>
      </c>
      <c r="I89" s="32" t="str">
        <f ca="1">IF(OR('临-间接'!M89=0,'临-间接'!M89="(空白)"),"",'临-间接'!M89)</f>
        <v/>
      </c>
      <c r="J89" s="32" t="str">
        <f ca="1">IF(OR('临-间接'!N89=0,'临-间接'!N89="(空白)"),"",'临-间接'!N89)</f>
        <v/>
      </c>
      <c r="K89" s="32" t="str">
        <f ca="1">IF(OR('临-间接'!O89=0,'临-间接'!O89="(空白)"),"",'临-间接'!O89)</f>
        <v/>
      </c>
      <c r="L89">
        <f ca="1">IF('临-间接'!P89="(空白)",0,'临-间接'!P89)</f>
        <v>0</v>
      </c>
      <c r="M89" s="93" t="b">
        <f t="shared" ca="1" si="15"/>
        <v>0</v>
      </c>
      <c r="N89" s="93" t="b">
        <f t="shared" ca="1" si="16"/>
        <v>0</v>
      </c>
      <c r="O89" s="93" t="b">
        <f t="shared" ca="1" si="17"/>
        <v>0</v>
      </c>
      <c r="P89" s="93" t="b">
        <f t="shared" ca="1" si="18"/>
        <v>0</v>
      </c>
      <c r="Q89" s="93" t="b">
        <f t="shared" ca="1" si="19"/>
        <v>0</v>
      </c>
      <c r="R89" s="93" t="str">
        <f t="shared" ca="1" si="20"/>
        <v>未开始</v>
      </c>
      <c r="S89" s="93">
        <f ca="1">IF(AND(M89,O89,NOT(P89)),NETWORKDAYS(J89,AF89,项目参数!$B$2:$B$200),0)</f>
        <v>0</v>
      </c>
      <c r="T89" s="94">
        <f t="shared" ca="1" si="21"/>
        <v>0</v>
      </c>
      <c r="U89" s="113">
        <f t="shared" ca="1" si="22"/>
        <v>0</v>
      </c>
      <c r="V89" s="113">
        <f t="shared" ca="1" si="23"/>
        <v>0</v>
      </c>
      <c r="W89" s="113" t="str">
        <f t="shared" ca="1" si="24"/>
        <v/>
      </c>
      <c r="X89" s="93">
        <f t="shared" ca="1" si="25"/>
        <v>0</v>
      </c>
      <c r="Y89" s="93">
        <f t="shared" ca="1" si="26"/>
        <v>0</v>
      </c>
      <c r="Z89" s="93">
        <f ca="1">IF(AND(M89,O89,J89&gt;项目信息!$C$18),INT((IF(P89,K89,J89)-项目信息!$C$18)/30)+1,0)</f>
        <v>0</v>
      </c>
      <c r="AA89" s="93" t="str">
        <f ca="1">IF(M89,WEEKNUM(IF(K89&lt;&gt;"",K89,IF(J89&lt;&gt;"",J89,I89)-项目信息!$C$18)+1),"")</f>
        <v/>
      </c>
      <c r="AB89" s="93" t="str">
        <f ca="1">IF($M89,IF('临-间接'!W89=0,"",'临-间接'!W89),"")</f>
        <v/>
      </c>
      <c r="AC89" s="93" t="str">
        <f ca="1">IF($M89,$AB89*U89/项目参数!$J$29,"")</f>
        <v/>
      </c>
      <c r="AD89" s="93" t="str">
        <f ca="1">IF($M89,$AB89*V89/项目参数!$J$29,"")</f>
        <v/>
      </c>
      <c r="AE89" s="95" t="str">
        <f ca="1">IF(OR('临-间接'!R89=0,'临-间接'!R89="(空白)"),"",'临-间接'!R89)</f>
        <v/>
      </c>
      <c r="AF89" s="32" t="str">
        <f ca="1">IF(O89,IF(K89&lt;&gt;"", K89, IF(OR(H89="暂停",H89="取消"), IFERROR(WORKDAY.INTL($J89,$L89*$G89,1,项目参数!$B$2:$B$200),WORKDAY($J89,$L89*$G89,1)),TODAY())),"")</f>
        <v/>
      </c>
      <c r="AG89">
        <f ca="1">IF(AND(M89,O89),IF(OR('临-间接'!S89="",'临-间接'!S89="(空白)"),0,'临-间接'!S89),0)</f>
        <v>0</v>
      </c>
      <c r="AH89" s="32" t="str">
        <f ca="1">IF($M89,IF('临-间接'!T89=0,"",'临-间接'!T89),"")</f>
        <v/>
      </c>
      <c r="AI89" s="32" t="str">
        <f ca="1">IF($M89,IF('临-间接'!U89=0,"",'临-间接'!U89),"")</f>
        <v/>
      </c>
      <c r="AJ89" s="32" t="str">
        <f t="shared" ca="1" si="27"/>
        <v/>
      </c>
    </row>
    <row r="90" spans="1:36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IF('临-间接'!H90="(空白)","",'临-间接'!H90)</f>
        <v>0</v>
      </c>
      <c r="F90">
        <f ca="1">IF('临-间接'!K90="(空白)","",'临-间接'!K90)</f>
        <v>0</v>
      </c>
      <c r="G90">
        <f ca="1">IF('临-间接'!L90="(空白)",0,'临-间接'!L90)</f>
        <v>0</v>
      </c>
      <c r="H90" t="str">
        <f ca="1">IF(OR('临-间接'!Q90=0,'临-间接'!Q90="(空白)"),"",'临-间接'!Q90)</f>
        <v/>
      </c>
      <c r="I90" s="32" t="str">
        <f ca="1">IF(OR('临-间接'!M90=0,'临-间接'!M90="(空白)"),"",'临-间接'!M90)</f>
        <v/>
      </c>
      <c r="J90" s="32" t="str">
        <f ca="1">IF(OR('临-间接'!N90=0,'临-间接'!N90="(空白)"),"",'临-间接'!N90)</f>
        <v/>
      </c>
      <c r="K90" s="32" t="str">
        <f ca="1">IF(OR('临-间接'!O90=0,'临-间接'!O90="(空白)"),"",'临-间接'!O90)</f>
        <v/>
      </c>
      <c r="L90">
        <f ca="1">IF('临-间接'!P90="(空白)",0,'临-间接'!P90)</f>
        <v>0</v>
      </c>
      <c r="M90" s="93" t="b">
        <f t="shared" ca="1" si="15"/>
        <v>0</v>
      </c>
      <c r="N90" s="93" t="b">
        <f t="shared" ca="1" si="16"/>
        <v>0</v>
      </c>
      <c r="O90" s="93" t="b">
        <f t="shared" ca="1" si="17"/>
        <v>0</v>
      </c>
      <c r="P90" s="93" t="b">
        <f t="shared" ca="1" si="18"/>
        <v>0</v>
      </c>
      <c r="Q90" s="93" t="b">
        <f t="shared" ca="1" si="19"/>
        <v>0</v>
      </c>
      <c r="R90" s="93" t="str">
        <f t="shared" ca="1" si="20"/>
        <v>未开始</v>
      </c>
      <c r="S90" s="93">
        <f ca="1">IF(AND(M90,O90,NOT(P90)),NETWORKDAYS(J90,AF90,项目参数!$B$2:$B$200),0)</f>
        <v>0</v>
      </c>
      <c r="T90" s="94">
        <f t="shared" ca="1" si="21"/>
        <v>0</v>
      </c>
      <c r="U90" s="113">
        <f t="shared" ca="1" si="22"/>
        <v>0</v>
      </c>
      <c r="V90" s="113">
        <f t="shared" ca="1" si="23"/>
        <v>0</v>
      </c>
      <c r="W90" s="113" t="str">
        <f t="shared" ca="1" si="24"/>
        <v/>
      </c>
      <c r="X90" s="93">
        <f t="shared" ca="1" si="25"/>
        <v>0</v>
      </c>
      <c r="Y90" s="93">
        <f t="shared" ca="1" si="26"/>
        <v>0</v>
      </c>
      <c r="Z90" s="93">
        <f ca="1">IF(AND(M90,O90,J90&gt;项目信息!$C$18),INT((IF(P90,K90,J90)-项目信息!$C$18)/30)+1,0)</f>
        <v>0</v>
      </c>
      <c r="AA90" s="93" t="str">
        <f ca="1">IF(M90,WEEKNUM(IF(K90&lt;&gt;"",K90,IF(J90&lt;&gt;"",J90,I90)-项目信息!$C$18)+1),"")</f>
        <v/>
      </c>
      <c r="AB90" s="93" t="str">
        <f ca="1">IF($M90,IF('临-间接'!W90=0,"",'临-间接'!W90),"")</f>
        <v/>
      </c>
      <c r="AC90" s="93" t="str">
        <f ca="1">IF($M90,$AB90*U90/项目参数!$J$29,"")</f>
        <v/>
      </c>
      <c r="AD90" s="93" t="str">
        <f ca="1">IF($M90,$AB90*V90/项目参数!$J$29,"")</f>
        <v/>
      </c>
      <c r="AE90" s="95" t="str">
        <f ca="1">IF(OR('临-间接'!R90=0,'临-间接'!R90="(空白)"),"",'临-间接'!R90)</f>
        <v/>
      </c>
      <c r="AF90" s="32" t="str">
        <f ca="1">IF(O90,IF(K90&lt;&gt;"", K90, IF(OR(H90="暂停",H90="取消"), IFERROR(WORKDAY.INTL($J90,$L90*$G90,1,项目参数!$B$2:$B$200),WORKDAY($J90,$L90*$G90,1)),TODAY())),"")</f>
        <v/>
      </c>
      <c r="AG90">
        <f ca="1">IF(AND(M90,O90),IF(OR('临-间接'!S90="",'临-间接'!S90="(空白)"),0,'临-间接'!S90),0)</f>
        <v>0</v>
      </c>
      <c r="AH90" s="32" t="str">
        <f ca="1">IF($M90,IF('临-间接'!T90=0,"",'临-间接'!T90),"")</f>
        <v/>
      </c>
      <c r="AI90" s="32" t="str">
        <f ca="1">IF($M90,IF('临-间接'!U90=0,"",'临-间接'!U90),"")</f>
        <v/>
      </c>
      <c r="AJ90" s="32" t="str">
        <f t="shared" ca="1" si="27"/>
        <v/>
      </c>
    </row>
    <row r="91" spans="1:36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IF('临-间接'!H91="(空白)","",'临-间接'!H91)</f>
        <v>0</v>
      </c>
      <c r="F91">
        <f ca="1">IF('临-间接'!K91="(空白)","",'临-间接'!K91)</f>
        <v>0</v>
      </c>
      <c r="G91">
        <f ca="1">IF('临-间接'!L91="(空白)",0,'临-间接'!L91)</f>
        <v>0</v>
      </c>
      <c r="H91" t="str">
        <f ca="1">IF(OR('临-间接'!Q91=0,'临-间接'!Q91="(空白)"),"",'临-间接'!Q91)</f>
        <v/>
      </c>
      <c r="I91" s="32" t="str">
        <f ca="1">IF(OR('临-间接'!M91=0,'临-间接'!M91="(空白)"),"",'临-间接'!M91)</f>
        <v/>
      </c>
      <c r="J91" s="32" t="str">
        <f ca="1">IF(OR('临-间接'!N91=0,'临-间接'!N91="(空白)"),"",'临-间接'!N91)</f>
        <v/>
      </c>
      <c r="K91" s="32" t="str">
        <f ca="1">IF(OR('临-间接'!O91=0,'临-间接'!O91="(空白)"),"",'临-间接'!O91)</f>
        <v/>
      </c>
      <c r="L91">
        <f ca="1">IF('临-间接'!P91="(空白)",0,'临-间接'!P91)</f>
        <v>0</v>
      </c>
      <c r="M91" s="93" t="b">
        <f t="shared" ca="1" si="15"/>
        <v>0</v>
      </c>
      <c r="N91" s="93" t="b">
        <f t="shared" ca="1" si="16"/>
        <v>0</v>
      </c>
      <c r="O91" s="93" t="b">
        <f t="shared" ca="1" si="17"/>
        <v>0</v>
      </c>
      <c r="P91" s="93" t="b">
        <f t="shared" ca="1" si="18"/>
        <v>0</v>
      </c>
      <c r="Q91" s="93" t="b">
        <f t="shared" ca="1" si="19"/>
        <v>0</v>
      </c>
      <c r="R91" s="93" t="str">
        <f t="shared" ca="1" si="20"/>
        <v>未开始</v>
      </c>
      <c r="S91" s="93">
        <f ca="1">IF(AND(M91,O91,NOT(P91)),NETWORKDAYS(J91,AF91,项目参数!$B$2:$B$200),0)</f>
        <v>0</v>
      </c>
      <c r="T91" s="94">
        <f t="shared" ca="1" si="21"/>
        <v>0</v>
      </c>
      <c r="U91" s="113">
        <f t="shared" ca="1" si="22"/>
        <v>0</v>
      </c>
      <c r="V91" s="113">
        <f t="shared" ca="1" si="23"/>
        <v>0</v>
      </c>
      <c r="W91" s="113" t="str">
        <f t="shared" ca="1" si="24"/>
        <v/>
      </c>
      <c r="X91" s="93">
        <f t="shared" ca="1" si="25"/>
        <v>0</v>
      </c>
      <c r="Y91" s="93">
        <f t="shared" ca="1" si="26"/>
        <v>0</v>
      </c>
      <c r="Z91" s="93">
        <f ca="1">IF(AND(M91,O91,J91&gt;项目信息!$C$18),INT((IF(P91,K91,J91)-项目信息!$C$18)/30)+1,0)</f>
        <v>0</v>
      </c>
      <c r="AA91" s="93" t="str">
        <f ca="1">IF(M91,WEEKNUM(IF(K91&lt;&gt;"",K91,IF(J91&lt;&gt;"",J91,I91)-项目信息!$C$18)+1),"")</f>
        <v/>
      </c>
      <c r="AB91" s="93" t="str">
        <f ca="1">IF($M91,IF('临-间接'!W91=0,"",'临-间接'!W91),"")</f>
        <v/>
      </c>
      <c r="AC91" s="93" t="str">
        <f ca="1">IF($M91,$AB91*U91/项目参数!$J$29,"")</f>
        <v/>
      </c>
      <c r="AD91" s="93" t="str">
        <f ca="1">IF($M91,$AB91*V91/项目参数!$J$29,"")</f>
        <v/>
      </c>
      <c r="AE91" s="95" t="str">
        <f ca="1">IF(OR('临-间接'!R91=0,'临-间接'!R91="(空白)"),"",'临-间接'!R91)</f>
        <v/>
      </c>
      <c r="AF91" s="32" t="str">
        <f ca="1">IF(O91,IF(K91&lt;&gt;"", K91, IF(OR(H91="暂停",H91="取消"), IFERROR(WORKDAY.INTL($J91,$L91*$G91,1,项目参数!$B$2:$B$200),WORKDAY($J91,$L91*$G91,1)),TODAY())),"")</f>
        <v/>
      </c>
      <c r="AG91">
        <f ca="1">IF(AND(M91,O91),IF(OR('临-间接'!S91="",'临-间接'!S91="(空白)"),0,'临-间接'!S91),0)</f>
        <v>0</v>
      </c>
      <c r="AH91" s="32" t="str">
        <f ca="1">IF($M91,IF('临-间接'!T91=0,"",'临-间接'!T91),"")</f>
        <v/>
      </c>
      <c r="AI91" s="32" t="str">
        <f ca="1">IF($M91,IF('临-间接'!U91=0,"",'临-间接'!U91),"")</f>
        <v/>
      </c>
      <c r="AJ91" s="32" t="str">
        <f t="shared" ca="1" si="27"/>
        <v/>
      </c>
    </row>
    <row r="92" spans="1:36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IF('临-间接'!H92="(空白)","",'临-间接'!H92)</f>
        <v>0</v>
      </c>
      <c r="F92">
        <f ca="1">IF('临-间接'!K92="(空白)","",'临-间接'!K92)</f>
        <v>0</v>
      </c>
      <c r="G92">
        <f ca="1">IF('临-间接'!L92="(空白)",0,'临-间接'!L92)</f>
        <v>0</v>
      </c>
      <c r="H92" t="str">
        <f ca="1">IF(OR('临-间接'!Q92=0,'临-间接'!Q92="(空白)"),"",'临-间接'!Q92)</f>
        <v/>
      </c>
      <c r="I92" s="32" t="str">
        <f ca="1">IF(OR('临-间接'!M92=0,'临-间接'!M92="(空白)"),"",'临-间接'!M92)</f>
        <v/>
      </c>
      <c r="J92" s="32" t="str">
        <f ca="1">IF(OR('临-间接'!N92=0,'临-间接'!N92="(空白)"),"",'临-间接'!N92)</f>
        <v/>
      </c>
      <c r="K92" s="32" t="str">
        <f ca="1">IF(OR('临-间接'!O92=0,'临-间接'!O92="(空白)"),"",'临-间接'!O92)</f>
        <v/>
      </c>
      <c r="L92">
        <f ca="1">IF('临-间接'!P92="(空白)",0,'临-间接'!P92)</f>
        <v>0</v>
      </c>
      <c r="M92" s="93" t="b">
        <f t="shared" ca="1" si="15"/>
        <v>0</v>
      </c>
      <c r="N92" s="93" t="b">
        <f t="shared" ca="1" si="16"/>
        <v>0</v>
      </c>
      <c r="O92" s="93" t="b">
        <f t="shared" ca="1" si="17"/>
        <v>0</v>
      </c>
      <c r="P92" s="93" t="b">
        <f t="shared" ca="1" si="18"/>
        <v>0</v>
      </c>
      <c r="Q92" s="93" t="b">
        <f t="shared" ca="1" si="19"/>
        <v>0</v>
      </c>
      <c r="R92" s="93" t="str">
        <f t="shared" ca="1" si="20"/>
        <v>未开始</v>
      </c>
      <c r="S92" s="93">
        <f ca="1">IF(AND(M92,O92,NOT(P92)),NETWORKDAYS(J92,AF92,项目参数!$B$2:$B$200),0)</f>
        <v>0</v>
      </c>
      <c r="T92" s="94">
        <f t="shared" ca="1" si="21"/>
        <v>0</v>
      </c>
      <c r="U92" s="113">
        <f t="shared" ca="1" si="22"/>
        <v>0</v>
      </c>
      <c r="V92" s="113">
        <f t="shared" ca="1" si="23"/>
        <v>0</v>
      </c>
      <c r="W92" s="113" t="str">
        <f t="shared" ca="1" si="24"/>
        <v/>
      </c>
      <c r="X92" s="93">
        <f t="shared" ca="1" si="25"/>
        <v>0</v>
      </c>
      <c r="Y92" s="93">
        <f t="shared" ca="1" si="26"/>
        <v>0</v>
      </c>
      <c r="Z92" s="93">
        <f ca="1">IF(AND(M92,O92,J92&gt;项目信息!$C$18),INT((IF(P92,K92,J92)-项目信息!$C$18)/30)+1,0)</f>
        <v>0</v>
      </c>
      <c r="AA92" s="93" t="str">
        <f ca="1">IF(M92,WEEKNUM(IF(K92&lt;&gt;"",K92,IF(J92&lt;&gt;"",J92,I92)-项目信息!$C$18)+1),"")</f>
        <v/>
      </c>
      <c r="AB92" s="93" t="str">
        <f ca="1">IF($M92,IF('临-间接'!W92=0,"",'临-间接'!W92),"")</f>
        <v/>
      </c>
      <c r="AC92" s="93" t="str">
        <f ca="1">IF($M92,$AB92*U92/项目参数!$J$29,"")</f>
        <v/>
      </c>
      <c r="AD92" s="93" t="str">
        <f ca="1">IF($M92,$AB92*V92/项目参数!$J$29,"")</f>
        <v/>
      </c>
      <c r="AE92" s="95" t="str">
        <f ca="1">IF(OR('临-间接'!R92=0,'临-间接'!R92="(空白)"),"",'临-间接'!R92)</f>
        <v/>
      </c>
      <c r="AF92" s="32" t="str">
        <f ca="1">IF(O92,IF(K92&lt;&gt;"", K92, IF(OR(H92="暂停",H92="取消"), IFERROR(WORKDAY.INTL($J92,$L92*$G92,1,项目参数!$B$2:$B$200),WORKDAY($J92,$L92*$G92,1)),TODAY())),"")</f>
        <v/>
      </c>
      <c r="AG92">
        <f ca="1">IF(AND(M92,O92),IF(OR('临-间接'!S92="",'临-间接'!S92="(空白)"),0,'临-间接'!S92),0)</f>
        <v>0</v>
      </c>
      <c r="AH92" s="32" t="str">
        <f ca="1">IF($M92,IF('临-间接'!T92=0,"",'临-间接'!T92),"")</f>
        <v/>
      </c>
      <c r="AI92" s="32" t="str">
        <f ca="1">IF($M92,IF('临-间接'!U92=0,"",'临-间接'!U92),"")</f>
        <v/>
      </c>
      <c r="AJ92" s="32" t="str">
        <f t="shared" ca="1" si="27"/>
        <v/>
      </c>
    </row>
    <row r="93" spans="1:36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IF('临-间接'!H93="(空白)","",'临-间接'!H93)</f>
        <v>0</v>
      </c>
      <c r="F93">
        <f ca="1">IF('临-间接'!K93="(空白)","",'临-间接'!K93)</f>
        <v>0</v>
      </c>
      <c r="G93">
        <f ca="1">IF('临-间接'!L93="(空白)",0,'临-间接'!L93)</f>
        <v>0</v>
      </c>
      <c r="H93" t="str">
        <f ca="1">IF(OR('临-间接'!Q93=0,'临-间接'!Q93="(空白)"),"",'临-间接'!Q93)</f>
        <v/>
      </c>
      <c r="I93" s="32" t="str">
        <f ca="1">IF(OR('临-间接'!M93=0,'临-间接'!M93="(空白)"),"",'临-间接'!M93)</f>
        <v/>
      </c>
      <c r="J93" s="32" t="str">
        <f ca="1">IF(OR('临-间接'!N93=0,'临-间接'!N93="(空白)"),"",'临-间接'!N93)</f>
        <v/>
      </c>
      <c r="K93" s="32" t="str">
        <f ca="1">IF(OR('临-间接'!O93=0,'临-间接'!O93="(空白)"),"",'临-间接'!O93)</f>
        <v/>
      </c>
      <c r="L93">
        <f ca="1">IF('临-间接'!P93="(空白)",0,'临-间接'!P93)</f>
        <v>0</v>
      </c>
      <c r="M93" s="93" t="b">
        <f t="shared" ca="1" si="15"/>
        <v>0</v>
      </c>
      <c r="N93" s="93" t="b">
        <f t="shared" ca="1" si="16"/>
        <v>0</v>
      </c>
      <c r="O93" s="93" t="b">
        <f t="shared" ca="1" si="17"/>
        <v>0</v>
      </c>
      <c r="P93" s="93" t="b">
        <f t="shared" ca="1" si="18"/>
        <v>0</v>
      </c>
      <c r="Q93" s="93" t="b">
        <f t="shared" ca="1" si="19"/>
        <v>0</v>
      </c>
      <c r="R93" s="93" t="str">
        <f t="shared" ca="1" si="20"/>
        <v>未开始</v>
      </c>
      <c r="S93" s="93">
        <f ca="1">IF(AND(M93,O93,NOT(P93)),NETWORKDAYS(J93,AF93,项目参数!$B$2:$B$200),0)</f>
        <v>0</v>
      </c>
      <c r="T93" s="94">
        <f t="shared" ca="1" si="21"/>
        <v>0</v>
      </c>
      <c r="U93" s="113">
        <f t="shared" ca="1" si="22"/>
        <v>0</v>
      </c>
      <c r="V93" s="113">
        <f t="shared" ca="1" si="23"/>
        <v>0</v>
      </c>
      <c r="W93" s="113" t="str">
        <f t="shared" ca="1" si="24"/>
        <v/>
      </c>
      <c r="X93" s="93">
        <f t="shared" ca="1" si="25"/>
        <v>0</v>
      </c>
      <c r="Y93" s="93">
        <f t="shared" ca="1" si="26"/>
        <v>0</v>
      </c>
      <c r="Z93" s="93">
        <f ca="1">IF(AND(M93,O93,J93&gt;项目信息!$C$18),INT((IF(P93,K93,J93)-项目信息!$C$18)/30)+1,0)</f>
        <v>0</v>
      </c>
      <c r="AA93" s="93" t="str">
        <f ca="1">IF(M93,WEEKNUM(IF(K93&lt;&gt;"",K93,IF(J93&lt;&gt;"",J93,I93)-项目信息!$C$18)+1),"")</f>
        <v/>
      </c>
      <c r="AB93" s="93" t="str">
        <f ca="1">IF($M93,IF('临-间接'!W93=0,"",'临-间接'!W93),"")</f>
        <v/>
      </c>
      <c r="AC93" s="93" t="str">
        <f ca="1">IF($M93,$AB93*U93/项目参数!$J$29,"")</f>
        <v/>
      </c>
      <c r="AD93" s="93" t="str">
        <f ca="1">IF($M93,$AB93*V93/项目参数!$J$29,"")</f>
        <v/>
      </c>
      <c r="AE93" s="95" t="str">
        <f ca="1">IF(OR('临-间接'!R93=0,'临-间接'!R93="(空白)"),"",'临-间接'!R93)</f>
        <v/>
      </c>
      <c r="AF93" s="32" t="str">
        <f ca="1">IF(O93,IF(K93&lt;&gt;"", K93, IF(OR(H93="暂停",H93="取消"), IFERROR(WORKDAY.INTL($J93,$L93*$G93,1,项目参数!$B$2:$B$200),WORKDAY($J93,$L93*$G93,1)),TODAY())),"")</f>
        <v/>
      </c>
      <c r="AG93">
        <f ca="1">IF(AND(M93,O93),IF(OR('临-间接'!S93="",'临-间接'!S93="(空白)"),0,'临-间接'!S93),0)</f>
        <v>0</v>
      </c>
      <c r="AH93" s="32" t="str">
        <f ca="1">IF($M93,IF('临-间接'!T93=0,"",'临-间接'!T93),"")</f>
        <v/>
      </c>
      <c r="AI93" s="32" t="str">
        <f ca="1">IF($M93,IF('临-间接'!U93=0,"",'临-间接'!U93),"")</f>
        <v/>
      </c>
      <c r="AJ93" s="32" t="str">
        <f t="shared" ca="1" si="27"/>
        <v/>
      </c>
    </row>
    <row r="94" spans="1:36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IF('临-间接'!H94="(空白)","",'临-间接'!H94)</f>
        <v>0</v>
      </c>
      <c r="F94">
        <f ca="1">IF('临-间接'!K94="(空白)","",'临-间接'!K94)</f>
        <v>0</v>
      </c>
      <c r="G94">
        <f ca="1">IF('临-间接'!L94="(空白)",0,'临-间接'!L94)</f>
        <v>0</v>
      </c>
      <c r="H94" t="str">
        <f ca="1">IF(OR('临-间接'!Q94=0,'临-间接'!Q94="(空白)"),"",'临-间接'!Q94)</f>
        <v/>
      </c>
      <c r="I94" s="32" t="str">
        <f ca="1">IF(OR('临-间接'!M94=0,'临-间接'!M94="(空白)"),"",'临-间接'!M94)</f>
        <v/>
      </c>
      <c r="J94" s="32" t="str">
        <f ca="1">IF(OR('临-间接'!N94=0,'临-间接'!N94="(空白)"),"",'临-间接'!N94)</f>
        <v/>
      </c>
      <c r="K94" s="32" t="str">
        <f ca="1">IF(OR('临-间接'!O94=0,'临-间接'!O94="(空白)"),"",'临-间接'!O94)</f>
        <v/>
      </c>
      <c r="L94">
        <f ca="1">IF('临-间接'!P94="(空白)",0,'临-间接'!P94)</f>
        <v>0</v>
      </c>
      <c r="M94" s="93" t="b">
        <f t="shared" ca="1" si="15"/>
        <v>0</v>
      </c>
      <c r="N94" s="93" t="b">
        <f t="shared" ca="1" si="16"/>
        <v>0</v>
      </c>
      <c r="O94" s="93" t="b">
        <f t="shared" ca="1" si="17"/>
        <v>0</v>
      </c>
      <c r="P94" s="93" t="b">
        <f t="shared" ca="1" si="18"/>
        <v>0</v>
      </c>
      <c r="Q94" s="93" t="b">
        <f t="shared" ca="1" si="19"/>
        <v>0</v>
      </c>
      <c r="R94" s="93" t="str">
        <f t="shared" ca="1" si="20"/>
        <v>未开始</v>
      </c>
      <c r="S94" s="93">
        <f ca="1">IF(AND(M94,O94,NOT(P94)),NETWORKDAYS(J94,AF94,项目参数!$B$2:$B$200),0)</f>
        <v>0</v>
      </c>
      <c r="T94" s="94">
        <f t="shared" ca="1" si="21"/>
        <v>0</v>
      </c>
      <c r="U94" s="113">
        <f t="shared" ca="1" si="22"/>
        <v>0</v>
      </c>
      <c r="V94" s="113">
        <f t="shared" ca="1" si="23"/>
        <v>0</v>
      </c>
      <c r="W94" s="113" t="str">
        <f t="shared" ca="1" si="24"/>
        <v/>
      </c>
      <c r="X94" s="93">
        <f t="shared" ca="1" si="25"/>
        <v>0</v>
      </c>
      <c r="Y94" s="93">
        <f t="shared" ca="1" si="26"/>
        <v>0</v>
      </c>
      <c r="Z94" s="93">
        <f ca="1">IF(AND(M94,O94,J94&gt;项目信息!$C$18),INT((IF(P94,K94,J94)-项目信息!$C$18)/30)+1,0)</f>
        <v>0</v>
      </c>
      <c r="AA94" s="93" t="str">
        <f ca="1">IF(M94,WEEKNUM(IF(K94&lt;&gt;"",K94,IF(J94&lt;&gt;"",J94,I94)-项目信息!$C$18)+1),"")</f>
        <v/>
      </c>
      <c r="AB94" s="93" t="str">
        <f ca="1">IF($M94,IF('临-间接'!W94=0,"",'临-间接'!W94),"")</f>
        <v/>
      </c>
      <c r="AC94" s="93" t="str">
        <f ca="1">IF($M94,$AB94*U94/项目参数!$J$29,"")</f>
        <v/>
      </c>
      <c r="AD94" s="93" t="str">
        <f ca="1">IF($M94,$AB94*V94/项目参数!$J$29,"")</f>
        <v/>
      </c>
      <c r="AE94" s="95" t="str">
        <f ca="1">IF(OR('临-间接'!R94=0,'临-间接'!R94="(空白)"),"",'临-间接'!R94)</f>
        <v/>
      </c>
      <c r="AF94" s="32" t="str">
        <f ca="1">IF(O94,IF(K94&lt;&gt;"", K94, IF(OR(H94="暂停",H94="取消"), IFERROR(WORKDAY.INTL($J94,$L94*$G94,1,项目参数!$B$2:$B$200),WORKDAY($J94,$L94*$G94,1)),TODAY())),"")</f>
        <v/>
      </c>
      <c r="AG94">
        <f ca="1">IF(AND(M94,O94),IF(OR('临-间接'!S94="",'临-间接'!S94="(空白)"),0,'临-间接'!S94),0)</f>
        <v>0</v>
      </c>
      <c r="AH94" s="32" t="str">
        <f ca="1">IF($M94,IF('临-间接'!T94=0,"",'临-间接'!T94),"")</f>
        <v/>
      </c>
      <c r="AI94" s="32" t="str">
        <f ca="1">IF($M94,IF('临-间接'!U94=0,"",'临-间接'!U94),"")</f>
        <v/>
      </c>
      <c r="AJ94" s="32" t="str">
        <f t="shared" ca="1" si="27"/>
        <v/>
      </c>
    </row>
    <row r="95" spans="1:36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IF('临-间接'!H95="(空白)","",'临-间接'!H95)</f>
        <v>0</v>
      </c>
      <c r="F95">
        <f ca="1">IF('临-间接'!K95="(空白)","",'临-间接'!K95)</f>
        <v>0</v>
      </c>
      <c r="G95">
        <f ca="1">IF('临-间接'!L95="(空白)",0,'临-间接'!L95)</f>
        <v>0</v>
      </c>
      <c r="H95" t="str">
        <f ca="1">IF(OR('临-间接'!Q95=0,'临-间接'!Q95="(空白)"),"",'临-间接'!Q95)</f>
        <v/>
      </c>
      <c r="I95" s="32" t="str">
        <f ca="1">IF(OR('临-间接'!M95=0,'临-间接'!M95="(空白)"),"",'临-间接'!M95)</f>
        <v/>
      </c>
      <c r="J95" s="32" t="str">
        <f ca="1">IF(OR('临-间接'!N95=0,'临-间接'!N95="(空白)"),"",'临-间接'!N95)</f>
        <v/>
      </c>
      <c r="K95" s="32" t="str">
        <f ca="1">IF(OR('临-间接'!O95=0,'临-间接'!O95="(空白)"),"",'临-间接'!O95)</f>
        <v/>
      </c>
      <c r="L95">
        <f ca="1">IF('临-间接'!P95="(空白)",0,'临-间接'!P95)</f>
        <v>0</v>
      </c>
      <c r="M95" s="93" t="b">
        <f t="shared" ca="1" si="15"/>
        <v>0</v>
      </c>
      <c r="N95" s="93" t="b">
        <f t="shared" ca="1" si="16"/>
        <v>0</v>
      </c>
      <c r="O95" s="93" t="b">
        <f t="shared" ca="1" si="17"/>
        <v>0</v>
      </c>
      <c r="P95" s="93" t="b">
        <f t="shared" ca="1" si="18"/>
        <v>0</v>
      </c>
      <c r="Q95" s="93" t="b">
        <f t="shared" ca="1" si="19"/>
        <v>0</v>
      </c>
      <c r="R95" s="93" t="str">
        <f t="shared" ca="1" si="20"/>
        <v>未开始</v>
      </c>
      <c r="S95" s="93">
        <f ca="1">IF(AND(M95,O95,NOT(P95)),NETWORKDAYS(J95,AF95,项目参数!$B$2:$B$200),0)</f>
        <v>0</v>
      </c>
      <c r="T95" s="94">
        <f t="shared" ca="1" si="21"/>
        <v>0</v>
      </c>
      <c r="U95" s="113">
        <f t="shared" ca="1" si="22"/>
        <v>0</v>
      </c>
      <c r="V95" s="113">
        <f t="shared" ca="1" si="23"/>
        <v>0</v>
      </c>
      <c r="W95" s="113" t="str">
        <f t="shared" ca="1" si="24"/>
        <v/>
      </c>
      <c r="X95" s="93">
        <f t="shared" ca="1" si="25"/>
        <v>0</v>
      </c>
      <c r="Y95" s="93">
        <f t="shared" ca="1" si="26"/>
        <v>0</v>
      </c>
      <c r="Z95" s="93">
        <f ca="1">IF(AND(M95,O95,J95&gt;项目信息!$C$18),INT((IF(P95,K95,J95)-项目信息!$C$18)/30)+1,0)</f>
        <v>0</v>
      </c>
      <c r="AA95" s="93" t="str">
        <f ca="1">IF(M95,WEEKNUM(IF(K95&lt;&gt;"",K95,IF(J95&lt;&gt;"",J95,I95)-项目信息!$C$18)+1),"")</f>
        <v/>
      </c>
      <c r="AB95" s="93" t="str">
        <f ca="1">IF($M95,IF('临-间接'!W95=0,"",'临-间接'!W95),"")</f>
        <v/>
      </c>
      <c r="AC95" s="93" t="str">
        <f ca="1">IF($M95,$AB95*U95/项目参数!$J$29,"")</f>
        <v/>
      </c>
      <c r="AD95" s="93" t="str">
        <f ca="1">IF($M95,$AB95*V95/项目参数!$J$29,"")</f>
        <v/>
      </c>
      <c r="AE95" s="95" t="str">
        <f ca="1">IF(OR('临-间接'!R95=0,'临-间接'!R95="(空白)"),"",'临-间接'!R95)</f>
        <v/>
      </c>
      <c r="AF95" s="32" t="str">
        <f ca="1">IF(O95,IF(K95&lt;&gt;"", K95, IF(OR(H95="暂停",H95="取消"), IFERROR(WORKDAY.INTL($J95,$L95*$G95,1,项目参数!$B$2:$B$200),WORKDAY($J95,$L95*$G95,1)),TODAY())),"")</f>
        <v/>
      </c>
      <c r="AG95">
        <f ca="1">IF(AND(M95,O95),IF(OR('临-间接'!S95="",'临-间接'!S95="(空白)"),0,'临-间接'!S95),0)</f>
        <v>0</v>
      </c>
      <c r="AH95" s="32" t="str">
        <f ca="1">IF($M95,IF('临-间接'!T95=0,"",'临-间接'!T95),"")</f>
        <v/>
      </c>
      <c r="AI95" s="32" t="str">
        <f ca="1">IF($M95,IF('临-间接'!U95=0,"",'临-间接'!U95),"")</f>
        <v/>
      </c>
      <c r="AJ95" s="32" t="str">
        <f t="shared" ca="1" si="27"/>
        <v/>
      </c>
    </row>
    <row r="96" spans="1:36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IF('临-间接'!H96="(空白)","",'临-间接'!H96)</f>
        <v>0</v>
      </c>
      <c r="F96">
        <f ca="1">IF('临-间接'!K96="(空白)","",'临-间接'!K96)</f>
        <v>0</v>
      </c>
      <c r="G96">
        <f ca="1">IF('临-间接'!L96="(空白)",0,'临-间接'!L96)</f>
        <v>0</v>
      </c>
      <c r="H96" t="str">
        <f ca="1">IF(OR('临-间接'!Q96=0,'临-间接'!Q96="(空白)"),"",'临-间接'!Q96)</f>
        <v/>
      </c>
      <c r="I96" s="32" t="str">
        <f ca="1">IF(OR('临-间接'!M96=0,'临-间接'!M96="(空白)"),"",'临-间接'!M96)</f>
        <v/>
      </c>
      <c r="J96" s="32" t="str">
        <f ca="1">IF(OR('临-间接'!N96=0,'临-间接'!N96="(空白)"),"",'临-间接'!N96)</f>
        <v/>
      </c>
      <c r="K96" s="32" t="str">
        <f ca="1">IF(OR('临-间接'!O96=0,'临-间接'!O96="(空白)"),"",'临-间接'!O96)</f>
        <v/>
      </c>
      <c r="L96">
        <f ca="1">IF('临-间接'!P96="(空白)",0,'临-间接'!P96)</f>
        <v>0</v>
      </c>
      <c r="M96" s="93" t="b">
        <f t="shared" ca="1" si="15"/>
        <v>0</v>
      </c>
      <c r="N96" s="93" t="b">
        <f t="shared" ca="1" si="16"/>
        <v>0</v>
      </c>
      <c r="O96" s="93" t="b">
        <f t="shared" ca="1" si="17"/>
        <v>0</v>
      </c>
      <c r="P96" s="93" t="b">
        <f t="shared" ca="1" si="18"/>
        <v>0</v>
      </c>
      <c r="Q96" s="93" t="b">
        <f t="shared" ca="1" si="19"/>
        <v>0</v>
      </c>
      <c r="R96" s="93" t="str">
        <f t="shared" ca="1" si="20"/>
        <v>未开始</v>
      </c>
      <c r="S96" s="93">
        <f ca="1">IF(AND(M96,O96,NOT(P96)),NETWORKDAYS(J96,AF96,项目参数!$B$2:$B$200),0)</f>
        <v>0</v>
      </c>
      <c r="T96" s="94">
        <f t="shared" ca="1" si="21"/>
        <v>0</v>
      </c>
      <c r="U96" s="113">
        <f t="shared" ca="1" si="22"/>
        <v>0</v>
      </c>
      <c r="V96" s="113">
        <f t="shared" ca="1" si="23"/>
        <v>0</v>
      </c>
      <c r="W96" s="113" t="str">
        <f t="shared" ca="1" si="24"/>
        <v/>
      </c>
      <c r="X96" s="93">
        <f t="shared" ca="1" si="25"/>
        <v>0</v>
      </c>
      <c r="Y96" s="93">
        <f t="shared" ca="1" si="26"/>
        <v>0</v>
      </c>
      <c r="Z96" s="93">
        <f ca="1">IF(AND(M96,O96,J96&gt;项目信息!$C$18),INT((IF(P96,K96,J96)-项目信息!$C$18)/30)+1,0)</f>
        <v>0</v>
      </c>
      <c r="AA96" s="93" t="str">
        <f ca="1">IF(M96,WEEKNUM(IF(K96&lt;&gt;"",K96,IF(J96&lt;&gt;"",J96,I96)-项目信息!$C$18)+1),"")</f>
        <v/>
      </c>
      <c r="AB96" s="93" t="str">
        <f ca="1">IF($M96,IF('临-间接'!W96=0,"",'临-间接'!W96),"")</f>
        <v/>
      </c>
      <c r="AC96" s="93" t="str">
        <f ca="1">IF($M96,$AB96*U96/项目参数!$J$29,"")</f>
        <v/>
      </c>
      <c r="AD96" s="93" t="str">
        <f ca="1">IF($M96,$AB96*V96/项目参数!$J$29,"")</f>
        <v/>
      </c>
      <c r="AE96" s="95" t="str">
        <f ca="1">IF(OR('临-间接'!R96=0,'临-间接'!R96="(空白)"),"",'临-间接'!R96)</f>
        <v/>
      </c>
      <c r="AF96" s="32" t="str">
        <f ca="1">IF(O96,IF(K96&lt;&gt;"", K96, IF(OR(H96="暂停",H96="取消"), IFERROR(WORKDAY.INTL($J96,$L96*$G96,1,项目参数!$B$2:$B$200),WORKDAY($J96,$L96*$G96,1)),TODAY())),"")</f>
        <v/>
      </c>
      <c r="AG96">
        <f ca="1">IF(AND(M96,O96),IF(OR('临-间接'!S96="",'临-间接'!S96="(空白)"),0,'临-间接'!S96),0)</f>
        <v>0</v>
      </c>
      <c r="AH96" s="32" t="str">
        <f ca="1">IF($M96,IF('临-间接'!T96=0,"",'临-间接'!T96),"")</f>
        <v/>
      </c>
      <c r="AI96" s="32" t="str">
        <f ca="1">IF($M96,IF('临-间接'!U96=0,"",'临-间接'!U96),"")</f>
        <v/>
      </c>
      <c r="AJ96" s="32" t="str">
        <f t="shared" ca="1" si="27"/>
        <v/>
      </c>
    </row>
    <row r="97" spans="1:36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IF('临-间接'!H97="(空白)","",'临-间接'!H97)</f>
        <v>0</v>
      </c>
      <c r="F97">
        <f ca="1">IF('临-间接'!K97="(空白)","",'临-间接'!K97)</f>
        <v>0</v>
      </c>
      <c r="G97">
        <f ca="1">IF('临-间接'!L97="(空白)",0,'临-间接'!L97)</f>
        <v>0</v>
      </c>
      <c r="H97" t="str">
        <f ca="1">IF(OR('临-间接'!Q97=0,'临-间接'!Q97="(空白)"),"",'临-间接'!Q97)</f>
        <v/>
      </c>
      <c r="I97" s="32" t="str">
        <f ca="1">IF(OR('临-间接'!M97=0,'临-间接'!M97="(空白)"),"",'临-间接'!M97)</f>
        <v/>
      </c>
      <c r="J97" s="32" t="str">
        <f ca="1">IF(OR('临-间接'!N97=0,'临-间接'!N97="(空白)"),"",'临-间接'!N97)</f>
        <v/>
      </c>
      <c r="K97" s="32" t="str">
        <f ca="1">IF(OR('临-间接'!O97=0,'临-间接'!O97="(空白)"),"",'临-间接'!O97)</f>
        <v/>
      </c>
      <c r="L97">
        <f ca="1">IF('临-间接'!P97="(空白)",0,'临-间接'!P97)</f>
        <v>0</v>
      </c>
      <c r="M97" s="93" t="b">
        <f t="shared" ca="1" si="15"/>
        <v>0</v>
      </c>
      <c r="N97" s="93" t="b">
        <f t="shared" ca="1" si="16"/>
        <v>0</v>
      </c>
      <c r="O97" s="93" t="b">
        <f t="shared" ca="1" si="17"/>
        <v>0</v>
      </c>
      <c r="P97" s="93" t="b">
        <f t="shared" ca="1" si="18"/>
        <v>0</v>
      </c>
      <c r="Q97" s="93" t="b">
        <f t="shared" ca="1" si="19"/>
        <v>0</v>
      </c>
      <c r="R97" s="93" t="str">
        <f t="shared" ca="1" si="20"/>
        <v>未开始</v>
      </c>
      <c r="S97" s="93">
        <f ca="1">IF(AND(M97,O97,NOT(P97)),NETWORKDAYS(J97,AF97,项目参数!$B$2:$B$200),0)</f>
        <v>0</v>
      </c>
      <c r="T97" s="94">
        <f t="shared" ca="1" si="21"/>
        <v>0</v>
      </c>
      <c r="U97" s="113">
        <f t="shared" ca="1" si="22"/>
        <v>0</v>
      </c>
      <c r="V97" s="113">
        <f t="shared" ca="1" si="23"/>
        <v>0</v>
      </c>
      <c r="W97" s="113" t="str">
        <f t="shared" ca="1" si="24"/>
        <v/>
      </c>
      <c r="X97" s="93">
        <f t="shared" ca="1" si="25"/>
        <v>0</v>
      </c>
      <c r="Y97" s="93">
        <f t="shared" ca="1" si="26"/>
        <v>0</v>
      </c>
      <c r="Z97" s="93">
        <f ca="1">IF(AND(M97,O97,J97&gt;项目信息!$C$18),INT((IF(P97,K97,J97)-项目信息!$C$18)/30)+1,0)</f>
        <v>0</v>
      </c>
      <c r="AA97" s="93" t="str">
        <f ca="1">IF(M97,WEEKNUM(IF(K97&lt;&gt;"",K97,IF(J97&lt;&gt;"",J97,I97)-项目信息!$C$18)+1),"")</f>
        <v/>
      </c>
      <c r="AB97" s="93" t="str">
        <f ca="1">IF($M97,IF('临-间接'!W97=0,"",'临-间接'!W97),"")</f>
        <v/>
      </c>
      <c r="AC97" s="93" t="str">
        <f ca="1">IF($M97,$AB97*U97/项目参数!$J$29,"")</f>
        <v/>
      </c>
      <c r="AD97" s="93" t="str">
        <f ca="1">IF($M97,$AB97*V97/项目参数!$J$29,"")</f>
        <v/>
      </c>
      <c r="AE97" s="95" t="str">
        <f ca="1">IF(OR('临-间接'!R97=0,'临-间接'!R97="(空白)"),"",'临-间接'!R97)</f>
        <v/>
      </c>
      <c r="AF97" s="32" t="str">
        <f ca="1">IF(O97,IF(K97&lt;&gt;"", K97, IF(OR(H97="暂停",H97="取消"), IFERROR(WORKDAY.INTL($J97,$L97*$G97,1,项目参数!$B$2:$B$200),WORKDAY($J97,$L97*$G97,1)),TODAY())),"")</f>
        <v/>
      </c>
      <c r="AG97">
        <f ca="1">IF(AND(M97,O97),IF(OR('临-间接'!S97="",'临-间接'!S97="(空白)"),0,'临-间接'!S97),0)</f>
        <v>0</v>
      </c>
      <c r="AH97" s="32" t="str">
        <f ca="1">IF($M97,IF('临-间接'!T97=0,"",'临-间接'!T97),"")</f>
        <v/>
      </c>
      <c r="AI97" s="32" t="str">
        <f ca="1">IF($M97,IF('临-间接'!U97=0,"",'临-间接'!U97),"")</f>
        <v/>
      </c>
      <c r="AJ97" s="32" t="str">
        <f t="shared" ca="1" si="27"/>
        <v/>
      </c>
    </row>
    <row r="98" spans="1:36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IF('临-间接'!H98="(空白)","",'临-间接'!H98)</f>
        <v>0</v>
      </c>
      <c r="F98">
        <f ca="1">IF('临-间接'!K98="(空白)","",'临-间接'!K98)</f>
        <v>0</v>
      </c>
      <c r="G98">
        <f ca="1">IF('临-间接'!L98="(空白)",0,'临-间接'!L98)</f>
        <v>0</v>
      </c>
      <c r="H98" t="str">
        <f ca="1">IF(OR('临-间接'!Q98=0,'临-间接'!Q98="(空白)"),"",'临-间接'!Q98)</f>
        <v/>
      </c>
      <c r="I98" s="32" t="str">
        <f ca="1">IF(OR('临-间接'!M98=0,'临-间接'!M98="(空白)"),"",'临-间接'!M98)</f>
        <v/>
      </c>
      <c r="J98" s="32" t="str">
        <f ca="1">IF(OR('临-间接'!N98=0,'临-间接'!N98="(空白)"),"",'临-间接'!N98)</f>
        <v/>
      </c>
      <c r="K98" s="32" t="str">
        <f ca="1">IF(OR('临-间接'!O98=0,'临-间接'!O98="(空白)"),"",'临-间接'!O98)</f>
        <v/>
      </c>
      <c r="L98">
        <f ca="1">IF('临-间接'!P98="(空白)",0,'临-间接'!P98)</f>
        <v>0</v>
      </c>
      <c r="M98" s="93" t="b">
        <f t="shared" ca="1" si="15"/>
        <v>0</v>
      </c>
      <c r="N98" s="93" t="b">
        <f t="shared" ca="1" si="16"/>
        <v>0</v>
      </c>
      <c r="O98" s="93" t="b">
        <f t="shared" ca="1" si="17"/>
        <v>0</v>
      </c>
      <c r="P98" s="93" t="b">
        <f t="shared" ca="1" si="18"/>
        <v>0</v>
      </c>
      <c r="Q98" s="93" t="b">
        <f t="shared" ca="1" si="19"/>
        <v>0</v>
      </c>
      <c r="R98" s="93" t="str">
        <f t="shared" ca="1" si="20"/>
        <v>未开始</v>
      </c>
      <c r="S98" s="93">
        <f ca="1">IF(AND(M98,O98,NOT(P98)),NETWORKDAYS(J98,AF98,项目参数!$B$2:$B$200),0)</f>
        <v>0</v>
      </c>
      <c r="T98" s="94">
        <f t="shared" ca="1" si="21"/>
        <v>0</v>
      </c>
      <c r="U98" s="113">
        <f t="shared" ca="1" si="22"/>
        <v>0</v>
      </c>
      <c r="V98" s="113">
        <f t="shared" ca="1" si="23"/>
        <v>0</v>
      </c>
      <c r="W98" s="113" t="str">
        <f t="shared" ca="1" si="24"/>
        <v/>
      </c>
      <c r="X98" s="93">
        <f t="shared" ca="1" si="25"/>
        <v>0</v>
      </c>
      <c r="Y98" s="93">
        <f t="shared" ca="1" si="26"/>
        <v>0</v>
      </c>
      <c r="Z98" s="93">
        <f ca="1">IF(AND(M98,O98,J98&gt;项目信息!$C$18),INT((IF(P98,K98,J98)-项目信息!$C$18)/30)+1,0)</f>
        <v>0</v>
      </c>
      <c r="AA98" s="93" t="str">
        <f ca="1">IF(M98,WEEKNUM(IF(K98&lt;&gt;"",K98,IF(J98&lt;&gt;"",J98,I98)-项目信息!$C$18)+1),"")</f>
        <v/>
      </c>
      <c r="AB98" s="93" t="str">
        <f ca="1">IF($M98,IF('临-间接'!W98=0,"",'临-间接'!W98),"")</f>
        <v/>
      </c>
      <c r="AC98" s="93" t="str">
        <f ca="1">IF($M98,$AB98*U98/项目参数!$J$29,"")</f>
        <v/>
      </c>
      <c r="AD98" s="93" t="str">
        <f ca="1">IF($M98,$AB98*V98/项目参数!$J$29,"")</f>
        <v/>
      </c>
      <c r="AE98" s="95" t="str">
        <f ca="1">IF(OR('临-间接'!R98=0,'临-间接'!R98="(空白)"),"",'临-间接'!R98)</f>
        <v/>
      </c>
      <c r="AF98" s="32" t="str">
        <f ca="1">IF(O98,IF(K98&lt;&gt;"", K98, IF(OR(H98="暂停",H98="取消"), IFERROR(WORKDAY.INTL($J98,$L98*$G98,1,项目参数!$B$2:$B$200),WORKDAY($J98,$L98*$G98,1)),TODAY())),"")</f>
        <v/>
      </c>
      <c r="AG98">
        <f ca="1">IF(AND(M98,O98),IF(OR('临-间接'!S98="",'临-间接'!S98="(空白)"),0,'临-间接'!S98),0)</f>
        <v>0</v>
      </c>
      <c r="AH98" s="32" t="str">
        <f ca="1">IF($M98,IF('临-间接'!T98=0,"",'临-间接'!T98),"")</f>
        <v/>
      </c>
      <c r="AI98" s="32" t="str">
        <f ca="1">IF($M98,IF('临-间接'!U98=0,"",'临-间接'!U98),"")</f>
        <v/>
      </c>
      <c r="AJ98" s="32" t="str">
        <f t="shared" ca="1" si="27"/>
        <v/>
      </c>
    </row>
    <row r="99" spans="1:36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IF('临-间接'!H99="(空白)","",'临-间接'!H99)</f>
        <v>0</v>
      </c>
      <c r="F99">
        <f ca="1">IF('临-间接'!K99="(空白)","",'临-间接'!K99)</f>
        <v>0</v>
      </c>
      <c r="G99">
        <f ca="1">IF('临-间接'!L99="(空白)",0,'临-间接'!L99)</f>
        <v>0</v>
      </c>
      <c r="H99" t="str">
        <f ca="1">IF(OR('临-间接'!Q99=0,'临-间接'!Q99="(空白)"),"",'临-间接'!Q99)</f>
        <v/>
      </c>
      <c r="I99" s="32" t="str">
        <f ca="1">IF(OR('临-间接'!M99=0,'临-间接'!M99="(空白)"),"",'临-间接'!M99)</f>
        <v/>
      </c>
      <c r="J99" s="32" t="str">
        <f ca="1">IF(OR('临-间接'!N99=0,'临-间接'!N99="(空白)"),"",'临-间接'!N99)</f>
        <v/>
      </c>
      <c r="K99" s="32" t="str">
        <f ca="1">IF(OR('临-间接'!O99=0,'临-间接'!O99="(空白)"),"",'临-间接'!O99)</f>
        <v/>
      </c>
      <c r="L99">
        <f ca="1">IF('临-间接'!P99="(空白)",0,'临-间接'!P99)</f>
        <v>0</v>
      </c>
      <c r="M99" s="93" t="b">
        <f t="shared" ca="1" si="15"/>
        <v>0</v>
      </c>
      <c r="N99" s="93" t="b">
        <f t="shared" ca="1" si="16"/>
        <v>0</v>
      </c>
      <c r="O99" s="93" t="b">
        <f t="shared" ca="1" si="17"/>
        <v>0</v>
      </c>
      <c r="P99" s="93" t="b">
        <f t="shared" ca="1" si="18"/>
        <v>0</v>
      </c>
      <c r="Q99" s="93" t="b">
        <f t="shared" ca="1" si="19"/>
        <v>0</v>
      </c>
      <c r="R99" s="93" t="str">
        <f t="shared" ca="1" si="20"/>
        <v>未开始</v>
      </c>
      <c r="S99" s="93">
        <f ca="1">IF(AND(M99,O99,NOT(P99)),NETWORKDAYS(J99,AF99,项目参数!$B$2:$B$200),0)</f>
        <v>0</v>
      </c>
      <c r="T99" s="94">
        <f t="shared" ca="1" si="21"/>
        <v>0</v>
      </c>
      <c r="U99" s="113">
        <f t="shared" ca="1" si="22"/>
        <v>0</v>
      </c>
      <c r="V99" s="113">
        <f t="shared" ca="1" si="23"/>
        <v>0</v>
      </c>
      <c r="W99" s="113" t="str">
        <f t="shared" ca="1" si="24"/>
        <v/>
      </c>
      <c r="X99" s="93">
        <f t="shared" ca="1" si="25"/>
        <v>0</v>
      </c>
      <c r="Y99" s="93">
        <f t="shared" ca="1" si="26"/>
        <v>0</v>
      </c>
      <c r="Z99" s="93">
        <f ca="1">IF(AND(M99,O99,J99&gt;项目信息!$C$18),INT((IF(P99,K99,J99)-项目信息!$C$18)/30)+1,0)</f>
        <v>0</v>
      </c>
      <c r="AA99" s="93" t="str">
        <f ca="1">IF(M99,WEEKNUM(IF(K99&lt;&gt;"",K99,IF(J99&lt;&gt;"",J99,I99)-项目信息!$C$18)+1),"")</f>
        <v/>
      </c>
      <c r="AB99" s="93" t="str">
        <f ca="1">IF($M99,IF('临-间接'!W99=0,"",'临-间接'!W99),"")</f>
        <v/>
      </c>
      <c r="AC99" s="93" t="str">
        <f ca="1">IF($M99,$AB99*U99/项目参数!$J$29,"")</f>
        <v/>
      </c>
      <c r="AD99" s="93" t="str">
        <f ca="1">IF($M99,$AB99*V99/项目参数!$J$29,"")</f>
        <v/>
      </c>
      <c r="AE99" s="95" t="str">
        <f ca="1">IF(OR('临-间接'!R99=0,'临-间接'!R99="(空白)"),"",'临-间接'!R99)</f>
        <v/>
      </c>
      <c r="AF99" s="32" t="str">
        <f ca="1">IF(O99,IF(K99&lt;&gt;"", K99, IF(OR(H99="暂停",H99="取消"), IFERROR(WORKDAY.INTL($J99,$L99*$G99,1,项目参数!$B$2:$B$200),WORKDAY($J99,$L99*$G99,1)),TODAY())),"")</f>
        <v/>
      </c>
      <c r="AG99">
        <f ca="1">IF(AND(M99,O99),IF(OR('临-间接'!S99="",'临-间接'!S99="(空白)"),0,'临-间接'!S99),0)</f>
        <v>0</v>
      </c>
      <c r="AH99" s="32" t="str">
        <f ca="1">IF($M99,IF('临-间接'!T99=0,"",'临-间接'!T99),"")</f>
        <v/>
      </c>
      <c r="AI99" s="32" t="str">
        <f ca="1">IF($M99,IF('临-间接'!U99=0,"",'临-间接'!U99),"")</f>
        <v/>
      </c>
      <c r="AJ99" s="32" t="str">
        <f t="shared" ca="1" si="27"/>
        <v/>
      </c>
    </row>
    <row r="100" spans="1:36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IF('临-间接'!H100="(空白)","",'临-间接'!H100)</f>
        <v>0</v>
      </c>
      <c r="F100">
        <f ca="1">IF('临-间接'!K100="(空白)","",'临-间接'!K100)</f>
        <v>0</v>
      </c>
      <c r="G100">
        <f ca="1">IF('临-间接'!L100="(空白)",0,'临-间接'!L100)</f>
        <v>0</v>
      </c>
      <c r="H100" t="str">
        <f ca="1">IF(OR('临-间接'!Q100=0,'临-间接'!Q100="(空白)"),"",'临-间接'!Q100)</f>
        <v/>
      </c>
      <c r="I100" s="32" t="str">
        <f ca="1">IF(OR('临-间接'!M100=0,'临-间接'!M100="(空白)"),"",'临-间接'!M100)</f>
        <v/>
      </c>
      <c r="J100" s="32" t="str">
        <f ca="1">IF(OR('临-间接'!N100=0,'临-间接'!N100="(空白)"),"",'临-间接'!N100)</f>
        <v/>
      </c>
      <c r="K100" s="32" t="str">
        <f ca="1">IF(OR('临-间接'!O100=0,'临-间接'!O100="(空白)"),"",'临-间接'!O100)</f>
        <v/>
      </c>
      <c r="L100">
        <f ca="1">IF('临-间接'!P100="(空白)",0,'临-间接'!P100)</f>
        <v>0</v>
      </c>
      <c r="M100" s="93" t="b">
        <f t="shared" ca="1" si="15"/>
        <v>0</v>
      </c>
      <c r="N100" s="93" t="b">
        <f t="shared" ca="1" si="16"/>
        <v>0</v>
      </c>
      <c r="O100" s="93" t="b">
        <f t="shared" ca="1" si="17"/>
        <v>0</v>
      </c>
      <c r="P100" s="93" t="b">
        <f t="shared" ca="1" si="18"/>
        <v>0</v>
      </c>
      <c r="Q100" s="93" t="b">
        <f t="shared" ca="1" si="19"/>
        <v>0</v>
      </c>
      <c r="R100" s="93" t="str">
        <f t="shared" ca="1" si="20"/>
        <v>未开始</v>
      </c>
      <c r="S100" s="93">
        <f ca="1">IF(AND(M100,O100,NOT(P100)),NETWORKDAYS(J100,AF100,项目参数!$B$2:$B$200),0)</f>
        <v>0</v>
      </c>
      <c r="T100" s="94">
        <f t="shared" ca="1" si="21"/>
        <v>0</v>
      </c>
      <c r="U100" s="113">
        <f t="shared" ca="1" si="22"/>
        <v>0</v>
      </c>
      <c r="V100" s="113">
        <f t="shared" ca="1" si="23"/>
        <v>0</v>
      </c>
      <c r="W100" s="113" t="str">
        <f t="shared" ca="1" si="24"/>
        <v/>
      </c>
      <c r="X100" s="93">
        <f t="shared" ca="1" si="25"/>
        <v>0</v>
      </c>
      <c r="Y100" s="93">
        <f t="shared" ca="1" si="26"/>
        <v>0</v>
      </c>
      <c r="Z100" s="93">
        <f ca="1">IF(AND(M100,O100,J100&gt;项目信息!$C$18),INT((IF(P100,K100,J100)-项目信息!$C$18)/30)+1,0)</f>
        <v>0</v>
      </c>
      <c r="AA100" s="93" t="str">
        <f ca="1">IF(M100,WEEKNUM(IF(K100&lt;&gt;"",K100,IF(J100&lt;&gt;"",J100,I100)-项目信息!$C$18)+1),"")</f>
        <v/>
      </c>
      <c r="AB100" s="93" t="str">
        <f ca="1">IF($M100,IF('临-间接'!W100=0,"",'临-间接'!W100),"")</f>
        <v/>
      </c>
      <c r="AC100" s="93" t="str">
        <f ca="1">IF($M100,$AB100*U100/项目参数!$J$29,"")</f>
        <v/>
      </c>
      <c r="AD100" s="93" t="str">
        <f ca="1">IF($M100,$AB100*V100/项目参数!$J$29,"")</f>
        <v/>
      </c>
      <c r="AE100" s="95" t="str">
        <f ca="1">IF(OR('临-间接'!R100=0,'临-间接'!R100="(空白)"),"",'临-间接'!R100)</f>
        <v/>
      </c>
      <c r="AF100" s="32" t="str">
        <f ca="1">IF(O100,IF(K100&lt;&gt;"", K100, IF(OR(H100="暂停",H100="取消"), IFERROR(WORKDAY.INTL($J100,$L100*$G100,1,项目参数!$B$2:$B$200),WORKDAY($J100,$L100*$G100,1)),TODAY())),"")</f>
        <v/>
      </c>
      <c r="AG100">
        <f ca="1">IF(AND(M100,O100),IF(OR('临-间接'!S100="",'临-间接'!S100="(空白)"),0,'临-间接'!S100),0)</f>
        <v>0</v>
      </c>
      <c r="AH100" s="32" t="str">
        <f ca="1">IF($M100,IF('临-间接'!T100=0,"",'临-间接'!T100),"")</f>
        <v/>
      </c>
      <c r="AI100" s="32" t="str">
        <f ca="1">IF($M100,IF('临-间接'!U100=0,"",'临-间接'!U100),"")</f>
        <v/>
      </c>
      <c r="AJ100" s="32" t="str">
        <f t="shared" ca="1" si="27"/>
        <v/>
      </c>
    </row>
    <row r="101" spans="1:36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IF('临-间接'!H101="(空白)","",'临-间接'!H101)</f>
        <v>0</v>
      </c>
      <c r="F101">
        <f ca="1">IF('临-间接'!K101="(空白)","",'临-间接'!K101)</f>
        <v>0</v>
      </c>
      <c r="G101">
        <f ca="1">IF('临-间接'!L101="(空白)",0,'临-间接'!L101)</f>
        <v>0</v>
      </c>
      <c r="H101" t="str">
        <f ca="1">IF(OR('临-间接'!Q101=0,'临-间接'!Q101="(空白)"),"",'临-间接'!Q101)</f>
        <v/>
      </c>
      <c r="I101" s="32" t="str">
        <f ca="1">IF(OR('临-间接'!M101=0,'临-间接'!M101="(空白)"),"",'临-间接'!M101)</f>
        <v/>
      </c>
      <c r="J101" s="32" t="str">
        <f ca="1">IF(OR('临-间接'!N101=0,'临-间接'!N101="(空白)"),"",'临-间接'!N101)</f>
        <v/>
      </c>
      <c r="K101" s="32" t="str">
        <f ca="1">IF(OR('临-间接'!O101=0,'临-间接'!O101="(空白)"),"",'临-间接'!O101)</f>
        <v/>
      </c>
      <c r="L101">
        <f ca="1">IF('临-间接'!P101="(空白)",0,'临-间接'!P101)</f>
        <v>0</v>
      </c>
      <c r="M101" s="93" t="b">
        <f t="shared" ca="1" si="15"/>
        <v>0</v>
      </c>
      <c r="N101" s="93" t="b">
        <f t="shared" ca="1" si="16"/>
        <v>0</v>
      </c>
      <c r="O101" s="93" t="b">
        <f t="shared" ca="1" si="17"/>
        <v>0</v>
      </c>
      <c r="P101" s="93" t="b">
        <f t="shared" ca="1" si="18"/>
        <v>0</v>
      </c>
      <c r="Q101" s="93" t="b">
        <f t="shared" ca="1" si="19"/>
        <v>0</v>
      </c>
      <c r="R101" s="93" t="str">
        <f t="shared" ca="1" si="20"/>
        <v>未开始</v>
      </c>
      <c r="S101" s="93">
        <f ca="1">IF(AND(M101,O101,NOT(P101)),NETWORKDAYS(J101,AF101,项目参数!$B$2:$B$200),0)</f>
        <v>0</v>
      </c>
      <c r="T101" s="94">
        <f t="shared" ca="1" si="21"/>
        <v>0</v>
      </c>
      <c r="U101" s="113">
        <f t="shared" ca="1" si="22"/>
        <v>0</v>
      </c>
      <c r="V101" s="113">
        <f t="shared" ca="1" si="23"/>
        <v>0</v>
      </c>
      <c r="W101" s="113" t="str">
        <f t="shared" ca="1" si="24"/>
        <v/>
      </c>
      <c r="X101" s="93">
        <f t="shared" ca="1" si="25"/>
        <v>0</v>
      </c>
      <c r="Y101" s="93">
        <f t="shared" ca="1" si="26"/>
        <v>0</v>
      </c>
      <c r="Z101" s="93">
        <f ca="1">IF(AND(M101,O101,J101&gt;项目信息!$C$18),INT((IF(P101,K101,J101)-项目信息!$C$18)/30)+1,0)</f>
        <v>0</v>
      </c>
      <c r="AA101" s="93" t="str">
        <f ca="1">IF(M101,WEEKNUM(IF(K101&lt;&gt;"",K101,IF(J101&lt;&gt;"",J101,I101)-项目信息!$C$18)+1),"")</f>
        <v/>
      </c>
      <c r="AB101" s="93" t="str">
        <f ca="1">IF($M101,IF('临-间接'!W101=0,"",'临-间接'!W101),"")</f>
        <v/>
      </c>
      <c r="AC101" s="93" t="str">
        <f ca="1">IF($M101,$AB101*U101/项目参数!$J$29,"")</f>
        <v/>
      </c>
      <c r="AD101" s="93" t="str">
        <f ca="1">IF($M101,$AB101*V101/项目参数!$J$29,"")</f>
        <v/>
      </c>
      <c r="AE101" s="95" t="str">
        <f ca="1">IF(OR('临-间接'!R101=0,'临-间接'!R101="(空白)"),"",'临-间接'!R101)</f>
        <v/>
      </c>
      <c r="AF101" s="32" t="str">
        <f ca="1">IF(O101,IF(K101&lt;&gt;"", K101, IF(OR(H101="暂停",H101="取消"), IFERROR(WORKDAY.INTL($J101,$L101*$G101,1,项目参数!$B$2:$B$200),WORKDAY($J101,$L101*$G101,1)),TODAY())),"")</f>
        <v/>
      </c>
      <c r="AG101">
        <f ca="1">IF(AND(M101,O101),IF(OR('临-间接'!S101="",'临-间接'!S101="(空白)"),0,'临-间接'!S101),0)</f>
        <v>0</v>
      </c>
      <c r="AH101" s="32" t="str">
        <f ca="1">IF($M101,IF('临-间接'!T101=0,"",'临-间接'!T101),"")</f>
        <v/>
      </c>
      <c r="AI101" s="32" t="str">
        <f ca="1">IF($M101,IF('临-间接'!U101=0,"",'临-间接'!U101),"")</f>
        <v/>
      </c>
      <c r="AJ101" s="32" t="str">
        <f t="shared" ca="1" si="27"/>
        <v/>
      </c>
    </row>
    <row r="102" spans="1:36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IF('临-间接'!H102="(空白)","",'临-间接'!H102)</f>
        <v>0</v>
      </c>
      <c r="F102">
        <f ca="1">IF('临-间接'!K102="(空白)","",'临-间接'!K102)</f>
        <v>0</v>
      </c>
      <c r="G102">
        <f ca="1">IF('临-间接'!L102="(空白)",0,'临-间接'!L102)</f>
        <v>0</v>
      </c>
      <c r="H102" t="str">
        <f ca="1">IF(OR('临-间接'!Q102=0,'临-间接'!Q102="(空白)"),"",'临-间接'!Q102)</f>
        <v/>
      </c>
      <c r="I102" s="32" t="str">
        <f ca="1">IF(OR('临-间接'!M102=0,'临-间接'!M102="(空白)"),"",'临-间接'!M102)</f>
        <v/>
      </c>
      <c r="J102" s="32" t="str">
        <f ca="1">IF(OR('临-间接'!N102=0,'临-间接'!N102="(空白)"),"",'临-间接'!N102)</f>
        <v/>
      </c>
      <c r="K102" s="32" t="str">
        <f ca="1">IF(OR('临-间接'!O102=0,'临-间接'!O102="(空白)"),"",'临-间接'!O102)</f>
        <v/>
      </c>
      <c r="L102">
        <f ca="1">IF('临-间接'!P102="(空白)",0,'临-间接'!P102)</f>
        <v>0</v>
      </c>
      <c r="M102" s="93" t="b">
        <f t="shared" ca="1" si="15"/>
        <v>0</v>
      </c>
      <c r="N102" s="93" t="b">
        <f t="shared" ca="1" si="16"/>
        <v>0</v>
      </c>
      <c r="O102" s="93" t="b">
        <f t="shared" ca="1" si="17"/>
        <v>0</v>
      </c>
      <c r="P102" s="93" t="b">
        <f t="shared" ca="1" si="18"/>
        <v>0</v>
      </c>
      <c r="Q102" s="93" t="b">
        <f t="shared" ca="1" si="19"/>
        <v>0</v>
      </c>
      <c r="R102" s="93" t="str">
        <f t="shared" ca="1" si="20"/>
        <v>未开始</v>
      </c>
      <c r="S102" s="93">
        <f ca="1">IF(AND(M102,O102,NOT(P102)),NETWORKDAYS(J102,AF102,项目参数!$B$2:$B$200),0)</f>
        <v>0</v>
      </c>
      <c r="T102" s="94">
        <f t="shared" ca="1" si="21"/>
        <v>0</v>
      </c>
      <c r="U102" s="113">
        <f t="shared" ca="1" si="22"/>
        <v>0</v>
      </c>
      <c r="V102" s="113">
        <f t="shared" ca="1" si="23"/>
        <v>0</v>
      </c>
      <c r="W102" s="113" t="str">
        <f t="shared" ca="1" si="24"/>
        <v/>
      </c>
      <c r="X102" s="93">
        <f t="shared" ca="1" si="25"/>
        <v>0</v>
      </c>
      <c r="Y102" s="93">
        <f t="shared" ca="1" si="26"/>
        <v>0</v>
      </c>
      <c r="Z102" s="93">
        <f ca="1">IF(AND(M102,O102,J102&gt;项目信息!$C$18),INT((IF(P102,K102,J102)-项目信息!$C$18)/30)+1,0)</f>
        <v>0</v>
      </c>
      <c r="AA102" s="93" t="str">
        <f ca="1">IF(M102,WEEKNUM(IF(K102&lt;&gt;"",K102,IF(J102&lt;&gt;"",J102,I102)-项目信息!$C$18)+1),"")</f>
        <v/>
      </c>
      <c r="AB102" s="93" t="str">
        <f ca="1">IF($M102,IF('临-间接'!W102=0,"",'临-间接'!W102),"")</f>
        <v/>
      </c>
      <c r="AC102" s="93" t="str">
        <f ca="1">IF($M102,$AB102*U102/项目参数!$J$29,"")</f>
        <v/>
      </c>
      <c r="AD102" s="93" t="str">
        <f ca="1">IF($M102,$AB102*V102/项目参数!$J$29,"")</f>
        <v/>
      </c>
      <c r="AE102" s="95" t="str">
        <f ca="1">IF(OR('临-间接'!R102=0,'临-间接'!R102="(空白)"),"",'临-间接'!R102)</f>
        <v/>
      </c>
      <c r="AF102" s="32" t="str">
        <f ca="1">IF(O102,IF(K102&lt;&gt;"", K102, IF(OR(H102="暂停",H102="取消"), IFERROR(WORKDAY.INTL($J102,$L102*$G102,1,项目参数!$B$2:$B$200),WORKDAY($J102,$L102*$G102,1)),TODAY())),"")</f>
        <v/>
      </c>
      <c r="AG102">
        <f ca="1">IF(AND(M102,O102),IF(OR('临-间接'!S102="",'临-间接'!S102="(空白)"),0,'临-间接'!S102),0)</f>
        <v>0</v>
      </c>
      <c r="AH102" s="32" t="str">
        <f ca="1">IF($M102,IF('临-间接'!T102=0,"",'临-间接'!T102),"")</f>
        <v/>
      </c>
      <c r="AI102" s="32" t="str">
        <f ca="1">IF($M102,IF('临-间接'!U102=0,"",'临-间接'!U102),"")</f>
        <v/>
      </c>
      <c r="AJ102" s="32" t="str">
        <f t="shared" ca="1" si="27"/>
        <v/>
      </c>
    </row>
    <row r="103" spans="1:36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IF('临-间接'!H103="(空白)","",'临-间接'!H103)</f>
        <v>0</v>
      </c>
      <c r="F103">
        <f ca="1">IF('临-间接'!K103="(空白)","",'临-间接'!K103)</f>
        <v>0</v>
      </c>
      <c r="G103">
        <f ca="1">IF('临-间接'!L103="(空白)",0,'临-间接'!L103)</f>
        <v>0</v>
      </c>
      <c r="H103" t="str">
        <f ca="1">IF(OR('临-间接'!Q103=0,'临-间接'!Q103="(空白)"),"",'临-间接'!Q103)</f>
        <v/>
      </c>
      <c r="I103" s="32" t="str">
        <f ca="1">IF(OR('临-间接'!M103=0,'临-间接'!M103="(空白)"),"",'临-间接'!M103)</f>
        <v/>
      </c>
      <c r="J103" s="32" t="str">
        <f ca="1">IF(OR('临-间接'!N103=0,'临-间接'!N103="(空白)"),"",'临-间接'!N103)</f>
        <v/>
      </c>
      <c r="K103" s="32" t="str">
        <f ca="1">IF(OR('临-间接'!O103=0,'临-间接'!O103="(空白)"),"",'临-间接'!O103)</f>
        <v/>
      </c>
      <c r="L103">
        <f ca="1">IF('临-间接'!P103="(空白)",0,'临-间接'!P103)</f>
        <v>0</v>
      </c>
      <c r="M103" s="93" t="b">
        <f t="shared" ca="1" si="15"/>
        <v>0</v>
      </c>
      <c r="N103" s="93" t="b">
        <f t="shared" ca="1" si="16"/>
        <v>0</v>
      </c>
      <c r="O103" s="93" t="b">
        <f t="shared" ca="1" si="17"/>
        <v>0</v>
      </c>
      <c r="P103" s="93" t="b">
        <f t="shared" ca="1" si="18"/>
        <v>0</v>
      </c>
      <c r="Q103" s="93" t="b">
        <f t="shared" ca="1" si="19"/>
        <v>0</v>
      </c>
      <c r="R103" s="93" t="str">
        <f t="shared" ca="1" si="20"/>
        <v>未开始</v>
      </c>
      <c r="S103" s="93">
        <f ca="1">IF(AND(M103,O103,NOT(P103)),NETWORKDAYS(J103,AF103,项目参数!$B$2:$B$200),0)</f>
        <v>0</v>
      </c>
      <c r="T103" s="94">
        <f t="shared" ca="1" si="21"/>
        <v>0</v>
      </c>
      <c r="U103" s="113">
        <f t="shared" ca="1" si="22"/>
        <v>0</v>
      </c>
      <c r="V103" s="113">
        <f t="shared" ca="1" si="23"/>
        <v>0</v>
      </c>
      <c r="W103" s="113" t="str">
        <f t="shared" ca="1" si="24"/>
        <v/>
      </c>
      <c r="X103" s="93">
        <f t="shared" ca="1" si="25"/>
        <v>0</v>
      </c>
      <c r="Y103" s="93">
        <f t="shared" ca="1" si="26"/>
        <v>0</v>
      </c>
      <c r="Z103" s="93">
        <f ca="1">IF(AND(M103,O103,J103&gt;项目信息!$C$18),INT((IF(P103,K103,J103)-项目信息!$C$18)/30)+1,0)</f>
        <v>0</v>
      </c>
      <c r="AA103" s="93" t="str">
        <f ca="1">IF(M103,WEEKNUM(IF(K103&lt;&gt;"",K103,IF(J103&lt;&gt;"",J103,I103)-项目信息!$C$18)+1),"")</f>
        <v/>
      </c>
      <c r="AB103" s="93" t="str">
        <f ca="1">IF($M103,IF('临-间接'!W103=0,"",'临-间接'!W103),"")</f>
        <v/>
      </c>
      <c r="AC103" s="93" t="str">
        <f ca="1">IF($M103,$AB103*U103/项目参数!$J$29,"")</f>
        <v/>
      </c>
      <c r="AD103" s="93" t="str">
        <f ca="1">IF($M103,$AB103*V103/项目参数!$J$29,"")</f>
        <v/>
      </c>
      <c r="AE103" s="95" t="str">
        <f ca="1">IF(OR('临-间接'!R103=0,'临-间接'!R103="(空白)"),"",'临-间接'!R103)</f>
        <v/>
      </c>
      <c r="AF103" s="32" t="str">
        <f ca="1">IF(O103,IF(K103&lt;&gt;"", K103, IF(OR(H103="暂停",H103="取消"), IFERROR(WORKDAY.INTL($J103,$L103*$G103,1,项目参数!$B$2:$B$200),WORKDAY($J103,$L103*$G103,1)),TODAY())),"")</f>
        <v/>
      </c>
      <c r="AG103">
        <f ca="1">IF(AND(M103,O103),IF(OR('临-间接'!S103="",'临-间接'!S103="(空白)"),0,'临-间接'!S103),0)</f>
        <v>0</v>
      </c>
      <c r="AH103" s="32" t="str">
        <f ca="1">IF($M103,IF('临-间接'!T103=0,"",'临-间接'!T103),"")</f>
        <v/>
      </c>
      <c r="AI103" s="32" t="str">
        <f ca="1">IF($M103,IF('临-间接'!U103=0,"",'临-间接'!U103),"")</f>
        <v/>
      </c>
      <c r="AJ103" s="32" t="str">
        <f t="shared" ca="1" si="27"/>
        <v/>
      </c>
    </row>
    <row r="104" spans="1:36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IF('临-间接'!H104="(空白)","",'临-间接'!H104)</f>
        <v>0</v>
      </c>
      <c r="F104">
        <f ca="1">IF('临-间接'!K104="(空白)","",'临-间接'!K104)</f>
        <v>0</v>
      </c>
      <c r="G104">
        <f ca="1">IF('临-间接'!L104="(空白)",0,'临-间接'!L104)</f>
        <v>0</v>
      </c>
      <c r="H104" t="str">
        <f ca="1">IF(OR('临-间接'!Q104=0,'临-间接'!Q104="(空白)"),"",'临-间接'!Q104)</f>
        <v/>
      </c>
      <c r="I104" s="32" t="str">
        <f ca="1">IF(OR('临-间接'!M104=0,'临-间接'!M104="(空白)"),"",'临-间接'!M104)</f>
        <v/>
      </c>
      <c r="J104" s="32" t="str">
        <f ca="1">IF(OR('临-间接'!N104=0,'临-间接'!N104="(空白)"),"",'临-间接'!N104)</f>
        <v/>
      </c>
      <c r="K104" s="32" t="str">
        <f ca="1">IF(OR('临-间接'!O104=0,'临-间接'!O104="(空白)"),"",'临-间接'!O104)</f>
        <v/>
      </c>
      <c r="L104">
        <f ca="1">IF('临-间接'!P104="(空白)",0,'临-间接'!P104)</f>
        <v>0</v>
      </c>
      <c r="M104" s="93" t="b">
        <f t="shared" ca="1" si="15"/>
        <v>0</v>
      </c>
      <c r="N104" s="93" t="b">
        <f t="shared" ca="1" si="16"/>
        <v>0</v>
      </c>
      <c r="O104" s="93" t="b">
        <f t="shared" ca="1" si="17"/>
        <v>0</v>
      </c>
      <c r="P104" s="93" t="b">
        <f t="shared" ca="1" si="18"/>
        <v>0</v>
      </c>
      <c r="Q104" s="93" t="b">
        <f t="shared" ca="1" si="19"/>
        <v>0</v>
      </c>
      <c r="R104" s="93" t="str">
        <f t="shared" ca="1" si="20"/>
        <v>未开始</v>
      </c>
      <c r="S104" s="93">
        <f ca="1">IF(AND(M104,O104,NOT(P104)),NETWORKDAYS(J104,AF104,项目参数!$B$2:$B$200),0)</f>
        <v>0</v>
      </c>
      <c r="T104" s="94">
        <f t="shared" ca="1" si="21"/>
        <v>0</v>
      </c>
      <c r="U104" s="113">
        <f t="shared" ca="1" si="22"/>
        <v>0</v>
      </c>
      <c r="V104" s="113">
        <f t="shared" ca="1" si="23"/>
        <v>0</v>
      </c>
      <c r="W104" s="113" t="str">
        <f t="shared" ca="1" si="24"/>
        <v/>
      </c>
      <c r="X104" s="93">
        <f t="shared" ca="1" si="25"/>
        <v>0</v>
      </c>
      <c r="Y104" s="93">
        <f t="shared" ca="1" si="26"/>
        <v>0</v>
      </c>
      <c r="Z104" s="93">
        <f ca="1">IF(AND(M104,O104,J104&gt;项目信息!$C$18),INT((IF(P104,K104,J104)-项目信息!$C$18)/30)+1,0)</f>
        <v>0</v>
      </c>
      <c r="AA104" s="93" t="str">
        <f ca="1">IF(M104,WEEKNUM(IF(K104&lt;&gt;"",K104,IF(J104&lt;&gt;"",J104,I104)-项目信息!$C$18)+1),"")</f>
        <v/>
      </c>
      <c r="AB104" s="93" t="str">
        <f ca="1">IF($M104,IF('临-间接'!W104=0,"",'临-间接'!W104),"")</f>
        <v/>
      </c>
      <c r="AC104" s="93" t="str">
        <f ca="1">IF($M104,$AB104*U104/项目参数!$J$29,"")</f>
        <v/>
      </c>
      <c r="AD104" s="93" t="str">
        <f ca="1">IF($M104,$AB104*V104/项目参数!$J$29,"")</f>
        <v/>
      </c>
      <c r="AE104" s="95" t="str">
        <f ca="1">IF(OR('临-间接'!R104=0,'临-间接'!R104="(空白)"),"",'临-间接'!R104)</f>
        <v/>
      </c>
      <c r="AF104" s="32" t="str">
        <f ca="1">IF(O104,IF(K104&lt;&gt;"", K104, IF(OR(H104="暂停",H104="取消"), IFERROR(WORKDAY.INTL($J104,$L104*$G104,1,项目参数!$B$2:$B$200),WORKDAY($J104,$L104*$G104,1)),TODAY())),"")</f>
        <v/>
      </c>
      <c r="AG104">
        <f ca="1">IF(AND(M104,O104),IF(OR('临-间接'!S104="",'临-间接'!S104="(空白)"),0,'临-间接'!S104),0)</f>
        <v>0</v>
      </c>
      <c r="AH104" s="32" t="str">
        <f ca="1">IF($M104,IF('临-间接'!T104=0,"",'临-间接'!T104),"")</f>
        <v/>
      </c>
      <c r="AI104" s="32" t="str">
        <f ca="1">IF($M104,IF('临-间接'!U104=0,"",'临-间接'!U104),"")</f>
        <v/>
      </c>
      <c r="AJ104" s="32" t="str">
        <f t="shared" ca="1" si="27"/>
        <v/>
      </c>
    </row>
    <row r="105" spans="1:36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IF('临-间接'!H105="(空白)","",'临-间接'!H105)</f>
        <v>0</v>
      </c>
      <c r="F105">
        <f ca="1">IF('临-间接'!K105="(空白)","",'临-间接'!K105)</f>
        <v>0</v>
      </c>
      <c r="G105">
        <f ca="1">IF('临-间接'!L105="(空白)",0,'临-间接'!L105)</f>
        <v>0</v>
      </c>
      <c r="H105" t="str">
        <f ca="1">IF(OR('临-间接'!Q105=0,'临-间接'!Q105="(空白)"),"",'临-间接'!Q105)</f>
        <v/>
      </c>
      <c r="I105" s="32" t="str">
        <f ca="1">IF(OR('临-间接'!M105=0,'临-间接'!M105="(空白)"),"",'临-间接'!M105)</f>
        <v/>
      </c>
      <c r="J105" s="32" t="str">
        <f ca="1">IF(OR('临-间接'!N105=0,'临-间接'!N105="(空白)"),"",'临-间接'!N105)</f>
        <v/>
      </c>
      <c r="K105" s="32" t="str">
        <f ca="1">IF(OR('临-间接'!O105=0,'临-间接'!O105="(空白)"),"",'临-间接'!O105)</f>
        <v/>
      </c>
      <c r="L105">
        <f ca="1">IF('临-间接'!P105="(空白)",0,'临-间接'!P105)</f>
        <v>0</v>
      </c>
      <c r="M105" s="93" t="b">
        <f t="shared" ca="1" si="15"/>
        <v>0</v>
      </c>
      <c r="N105" s="93" t="b">
        <f t="shared" ca="1" si="16"/>
        <v>0</v>
      </c>
      <c r="O105" s="93" t="b">
        <f t="shared" ca="1" si="17"/>
        <v>0</v>
      </c>
      <c r="P105" s="93" t="b">
        <f t="shared" ca="1" si="18"/>
        <v>0</v>
      </c>
      <c r="Q105" s="93" t="b">
        <f t="shared" ca="1" si="19"/>
        <v>0</v>
      </c>
      <c r="R105" s="93" t="str">
        <f t="shared" ca="1" si="20"/>
        <v>未开始</v>
      </c>
      <c r="S105" s="93">
        <f ca="1">IF(AND(M105,O105,NOT(P105)),NETWORKDAYS(J105,AF105,项目参数!$B$2:$B$200),0)</f>
        <v>0</v>
      </c>
      <c r="T105" s="94">
        <f t="shared" ca="1" si="21"/>
        <v>0</v>
      </c>
      <c r="U105" s="113">
        <f t="shared" ca="1" si="22"/>
        <v>0</v>
      </c>
      <c r="V105" s="113">
        <f t="shared" ca="1" si="23"/>
        <v>0</v>
      </c>
      <c r="W105" s="113" t="str">
        <f t="shared" ca="1" si="24"/>
        <v/>
      </c>
      <c r="X105" s="93">
        <f t="shared" ca="1" si="25"/>
        <v>0</v>
      </c>
      <c r="Y105" s="93">
        <f t="shared" ca="1" si="26"/>
        <v>0</v>
      </c>
      <c r="Z105" s="93">
        <f ca="1">IF(AND(M105,O105,J105&gt;项目信息!$C$18),INT((IF(P105,K105,J105)-项目信息!$C$18)/30)+1,0)</f>
        <v>0</v>
      </c>
      <c r="AA105" s="93" t="str">
        <f ca="1">IF(M105,WEEKNUM(IF(K105&lt;&gt;"",K105,IF(J105&lt;&gt;"",J105,I105)-项目信息!$C$18)+1),"")</f>
        <v/>
      </c>
      <c r="AB105" s="93" t="str">
        <f ca="1">IF($M105,IF('临-间接'!W105=0,"",'临-间接'!W105),"")</f>
        <v/>
      </c>
      <c r="AC105" s="93" t="str">
        <f ca="1">IF($M105,$AB105*U105/项目参数!$J$29,"")</f>
        <v/>
      </c>
      <c r="AD105" s="93" t="str">
        <f ca="1">IF($M105,$AB105*V105/项目参数!$J$29,"")</f>
        <v/>
      </c>
      <c r="AE105" s="95" t="str">
        <f ca="1">IF(OR('临-间接'!R105=0,'临-间接'!R105="(空白)"),"",'临-间接'!R105)</f>
        <v/>
      </c>
      <c r="AF105" s="32" t="str">
        <f ca="1">IF(O105,IF(K105&lt;&gt;"", K105, IF(OR(H105="暂停",H105="取消"), IFERROR(WORKDAY.INTL($J105,$L105*$G105,1,项目参数!$B$2:$B$200),WORKDAY($J105,$L105*$G105,1)),TODAY())),"")</f>
        <v/>
      </c>
      <c r="AG105">
        <f ca="1">IF(AND(M105,O105),IF(OR('临-间接'!S105="",'临-间接'!S105="(空白)"),0,'临-间接'!S105),0)</f>
        <v>0</v>
      </c>
      <c r="AH105" s="32" t="str">
        <f ca="1">IF($M105,IF('临-间接'!T105=0,"",'临-间接'!T105),"")</f>
        <v/>
      </c>
      <c r="AI105" s="32" t="str">
        <f ca="1">IF($M105,IF('临-间接'!U105=0,"",'临-间接'!U105),"")</f>
        <v/>
      </c>
      <c r="AJ105" s="32" t="str">
        <f t="shared" ca="1" si="27"/>
        <v/>
      </c>
    </row>
    <row r="106" spans="1:36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IF('临-间接'!H106="(空白)","",'临-间接'!H106)</f>
        <v>0</v>
      </c>
      <c r="F106">
        <f ca="1">IF('临-间接'!K106="(空白)","",'临-间接'!K106)</f>
        <v>0</v>
      </c>
      <c r="G106">
        <f ca="1">IF('临-间接'!L106="(空白)",0,'临-间接'!L106)</f>
        <v>0</v>
      </c>
      <c r="H106" t="str">
        <f ca="1">IF(OR('临-间接'!Q106=0,'临-间接'!Q106="(空白)"),"",'临-间接'!Q106)</f>
        <v/>
      </c>
      <c r="I106" s="32" t="str">
        <f ca="1">IF(OR('临-间接'!M106=0,'临-间接'!M106="(空白)"),"",'临-间接'!M106)</f>
        <v/>
      </c>
      <c r="J106" s="32" t="str">
        <f ca="1">IF(OR('临-间接'!N106=0,'临-间接'!N106="(空白)"),"",'临-间接'!N106)</f>
        <v/>
      </c>
      <c r="K106" s="32" t="str">
        <f ca="1">IF(OR('临-间接'!O106=0,'临-间接'!O106="(空白)"),"",'临-间接'!O106)</f>
        <v/>
      </c>
      <c r="L106">
        <f ca="1">IF('临-间接'!P106="(空白)",0,'临-间接'!P106)</f>
        <v>0</v>
      </c>
      <c r="M106" s="93" t="b">
        <f t="shared" ca="1" si="15"/>
        <v>0</v>
      </c>
      <c r="N106" s="93" t="b">
        <f t="shared" ca="1" si="16"/>
        <v>0</v>
      </c>
      <c r="O106" s="93" t="b">
        <f t="shared" ca="1" si="17"/>
        <v>0</v>
      </c>
      <c r="P106" s="93" t="b">
        <f t="shared" ca="1" si="18"/>
        <v>0</v>
      </c>
      <c r="Q106" s="93" t="b">
        <f t="shared" ca="1" si="19"/>
        <v>0</v>
      </c>
      <c r="R106" s="93" t="str">
        <f t="shared" ca="1" si="20"/>
        <v>未开始</v>
      </c>
      <c r="S106" s="93">
        <f ca="1">IF(AND(M106,O106,NOT(P106)),NETWORKDAYS(J106,AF106,项目参数!$B$2:$B$200),0)</f>
        <v>0</v>
      </c>
      <c r="T106" s="94">
        <f t="shared" ca="1" si="21"/>
        <v>0</v>
      </c>
      <c r="U106" s="113">
        <f t="shared" ca="1" si="22"/>
        <v>0</v>
      </c>
      <c r="V106" s="113">
        <f t="shared" ca="1" si="23"/>
        <v>0</v>
      </c>
      <c r="W106" s="113" t="str">
        <f t="shared" ca="1" si="24"/>
        <v/>
      </c>
      <c r="X106" s="93">
        <f t="shared" ca="1" si="25"/>
        <v>0</v>
      </c>
      <c r="Y106" s="93">
        <f t="shared" ca="1" si="26"/>
        <v>0</v>
      </c>
      <c r="Z106" s="93">
        <f ca="1">IF(AND(M106,O106,J106&gt;项目信息!$C$18),INT((IF(P106,K106,J106)-项目信息!$C$18)/30)+1,0)</f>
        <v>0</v>
      </c>
      <c r="AA106" s="93" t="str">
        <f ca="1">IF(M106,WEEKNUM(IF(K106&lt;&gt;"",K106,IF(J106&lt;&gt;"",J106,I106)-项目信息!$C$18)+1),"")</f>
        <v/>
      </c>
      <c r="AB106" s="93" t="str">
        <f ca="1">IF($M106,IF('临-间接'!W106=0,"",'临-间接'!W106),"")</f>
        <v/>
      </c>
      <c r="AC106" s="93" t="str">
        <f ca="1">IF($M106,$AB106*U106/项目参数!$J$29,"")</f>
        <v/>
      </c>
      <c r="AD106" s="93" t="str">
        <f ca="1">IF($M106,$AB106*V106/项目参数!$J$29,"")</f>
        <v/>
      </c>
      <c r="AE106" s="95" t="str">
        <f ca="1">IF(OR('临-间接'!R106=0,'临-间接'!R106="(空白)"),"",'临-间接'!R106)</f>
        <v/>
      </c>
      <c r="AF106" s="32" t="str">
        <f ca="1">IF(O106,IF(K106&lt;&gt;"", K106, IF(OR(H106="暂停",H106="取消"), IFERROR(WORKDAY.INTL($J106,$L106*$G106,1,项目参数!$B$2:$B$200),WORKDAY($J106,$L106*$G106,1)),TODAY())),"")</f>
        <v/>
      </c>
      <c r="AG106">
        <f ca="1">IF(AND(M106,O106),IF(OR('临-间接'!S106="",'临-间接'!S106="(空白)"),0,'临-间接'!S106),0)</f>
        <v>0</v>
      </c>
      <c r="AH106" s="32" t="str">
        <f ca="1">IF($M106,IF('临-间接'!T106=0,"",'临-间接'!T106),"")</f>
        <v/>
      </c>
      <c r="AI106" s="32" t="str">
        <f ca="1">IF($M106,IF('临-间接'!U106=0,"",'临-间接'!U106),"")</f>
        <v/>
      </c>
      <c r="AJ106" s="32" t="str">
        <f t="shared" ca="1" si="27"/>
        <v/>
      </c>
    </row>
    <row r="107" spans="1:36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IF('临-间接'!H107="(空白)","",'临-间接'!H107)</f>
        <v>0</v>
      </c>
      <c r="F107">
        <f ca="1">IF('临-间接'!K107="(空白)","",'临-间接'!K107)</f>
        <v>0</v>
      </c>
      <c r="G107">
        <f ca="1">IF('临-间接'!L107="(空白)",0,'临-间接'!L107)</f>
        <v>0</v>
      </c>
      <c r="H107" t="str">
        <f ca="1">IF(OR('临-间接'!Q107=0,'临-间接'!Q107="(空白)"),"",'临-间接'!Q107)</f>
        <v/>
      </c>
      <c r="I107" s="32" t="str">
        <f ca="1">IF(OR('临-间接'!M107=0,'临-间接'!M107="(空白)"),"",'临-间接'!M107)</f>
        <v/>
      </c>
      <c r="J107" s="32" t="str">
        <f ca="1">IF(OR('临-间接'!N107=0,'临-间接'!N107="(空白)"),"",'临-间接'!N107)</f>
        <v/>
      </c>
      <c r="K107" s="32" t="str">
        <f ca="1">IF(OR('临-间接'!O107=0,'临-间接'!O107="(空白)"),"",'临-间接'!O107)</f>
        <v/>
      </c>
      <c r="L107">
        <f ca="1">IF('临-间接'!P107="(空白)",0,'临-间接'!P107)</f>
        <v>0</v>
      </c>
      <c r="M107" s="93" t="b">
        <f t="shared" ca="1" si="15"/>
        <v>0</v>
      </c>
      <c r="N107" s="93" t="b">
        <f t="shared" ca="1" si="16"/>
        <v>0</v>
      </c>
      <c r="O107" s="93" t="b">
        <f t="shared" ca="1" si="17"/>
        <v>0</v>
      </c>
      <c r="P107" s="93" t="b">
        <f t="shared" ca="1" si="18"/>
        <v>0</v>
      </c>
      <c r="Q107" s="93" t="b">
        <f t="shared" ca="1" si="19"/>
        <v>0</v>
      </c>
      <c r="R107" s="93" t="str">
        <f t="shared" ca="1" si="20"/>
        <v>未开始</v>
      </c>
      <c r="S107" s="93">
        <f ca="1">IF(AND(M107,O107,NOT(P107)),NETWORKDAYS(J107,AF107,项目参数!$B$2:$B$200),0)</f>
        <v>0</v>
      </c>
      <c r="T107" s="94">
        <f t="shared" ca="1" si="21"/>
        <v>0</v>
      </c>
      <c r="U107" s="113">
        <f t="shared" ca="1" si="22"/>
        <v>0</v>
      </c>
      <c r="V107" s="113">
        <f t="shared" ca="1" si="23"/>
        <v>0</v>
      </c>
      <c r="W107" s="113" t="str">
        <f t="shared" ca="1" si="24"/>
        <v/>
      </c>
      <c r="X107" s="93">
        <f t="shared" ca="1" si="25"/>
        <v>0</v>
      </c>
      <c r="Y107" s="93">
        <f t="shared" ca="1" si="26"/>
        <v>0</v>
      </c>
      <c r="Z107" s="93">
        <f ca="1">IF(AND(M107,O107,J107&gt;项目信息!$C$18),INT((IF(P107,K107,J107)-项目信息!$C$18)/30)+1,0)</f>
        <v>0</v>
      </c>
      <c r="AA107" s="93" t="str">
        <f ca="1">IF(M107,WEEKNUM(IF(K107&lt;&gt;"",K107,IF(J107&lt;&gt;"",J107,I107)-项目信息!$C$18)+1),"")</f>
        <v/>
      </c>
      <c r="AB107" s="93" t="str">
        <f ca="1">IF($M107,IF('临-间接'!W107=0,"",'临-间接'!W107),"")</f>
        <v/>
      </c>
      <c r="AC107" s="93" t="str">
        <f ca="1">IF($M107,$AB107*U107/项目参数!$J$29,"")</f>
        <v/>
      </c>
      <c r="AD107" s="93" t="str">
        <f ca="1">IF($M107,$AB107*V107/项目参数!$J$29,"")</f>
        <v/>
      </c>
      <c r="AE107" s="95" t="str">
        <f ca="1">IF(OR('临-间接'!R107=0,'临-间接'!R107="(空白)"),"",'临-间接'!R107)</f>
        <v/>
      </c>
      <c r="AF107" s="32" t="str">
        <f ca="1">IF(O107,IF(K107&lt;&gt;"", K107, IF(OR(H107="暂停",H107="取消"), IFERROR(WORKDAY.INTL($J107,$L107*$G107,1,项目参数!$B$2:$B$200),WORKDAY($J107,$L107*$G107,1)),TODAY())),"")</f>
        <v/>
      </c>
      <c r="AG107">
        <f ca="1">IF(AND(M107,O107),IF(OR('临-间接'!S107="",'临-间接'!S107="(空白)"),0,'临-间接'!S107),0)</f>
        <v>0</v>
      </c>
      <c r="AH107" s="32" t="str">
        <f ca="1">IF($M107,IF('临-间接'!T107=0,"",'临-间接'!T107),"")</f>
        <v/>
      </c>
      <c r="AI107" s="32" t="str">
        <f ca="1">IF($M107,IF('临-间接'!U107=0,"",'临-间接'!U107),"")</f>
        <v/>
      </c>
      <c r="AJ107" s="32" t="str">
        <f t="shared" ca="1" si="27"/>
        <v/>
      </c>
    </row>
    <row r="108" spans="1:36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IF('临-间接'!H108="(空白)","",'临-间接'!H108)</f>
        <v>0</v>
      </c>
      <c r="F108">
        <f ca="1">IF('临-间接'!K108="(空白)","",'临-间接'!K108)</f>
        <v>0</v>
      </c>
      <c r="G108">
        <f ca="1">IF('临-间接'!L108="(空白)",0,'临-间接'!L108)</f>
        <v>0</v>
      </c>
      <c r="H108" t="str">
        <f ca="1">IF(OR('临-间接'!Q108=0,'临-间接'!Q108="(空白)"),"",'临-间接'!Q108)</f>
        <v/>
      </c>
      <c r="I108" s="32" t="str">
        <f ca="1">IF(OR('临-间接'!M108=0,'临-间接'!M108="(空白)"),"",'临-间接'!M108)</f>
        <v/>
      </c>
      <c r="J108" s="32" t="str">
        <f ca="1">IF(OR('临-间接'!N108=0,'临-间接'!N108="(空白)"),"",'临-间接'!N108)</f>
        <v/>
      </c>
      <c r="K108" s="32" t="str">
        <f ca="1">IF(OR('临-间接'!O108=0,'临-间接'!O108="(空白)"),"",'临-间接'!O108)</f>
        <v/>
      </c>
      <c r="L108">
        <f ca="1">IF('临-间接'!P108="(空白)",0,'临-间接'!P108)</f>
        <v>0</v>
      </c>
      <c r="M108" s="93" t="b">
        <f t="shared" ca="1" si="15"/>
        <v>0</v>
      </c>
      <c r="N108" s="93" t="b">
        <f t="shared" ca="1" si="16"/>
        <v>0</v>
      </c>
      <c r="O108" s="93" t="b">
        <f t="shared" ca="1" si="17"/>
        <v>0</v>
      </c>
      <c r="P108" s="93" t="b">
        <f t="shared" ca="1" si="18"/>
        <v>0</v>
      </c>
      <c r="Q108" s="93" t="b">
        <f t="shared" ca="1" si="19"/>
        <v>0</v>
      </c>
      <c r="R108" s="93" t="str">
        <f t="shared" ca="1" si="20"/>
        <v>未开始</v>
      </c>
      <c r="S108" s="93">
        <f ca="1">IF(AND(M108,O108,NOT(P108)),NETWORKDAYS(J108,AF108,项目参数!$B$2:$B$200),0)</f>
        <v>0</v>
      </c>
      <c r="T108" s="94">
        <f t="shared" ca="1" si="21"/>
        <v>0</v>
      </c>
      <c r="U108" s="113">
        <f t="shared" ca="1" si="22"/>
        <v>0</v>
      </c>
      <c r="V108" s="113">
        <f t="shared" ca="1" si="23"/>
        <v>0</v>
      </c>
      <c r="W108" s="113" t="str">
        <f t="shared" ca="1" si="24"/>
        <v/>
      </c>
      <c r="X108" s="93">
        <f t="shared" ca="1" si="25"/>
        <v>0</v>
      </c>
      <c r="Y108" s="93">
        <f t="shared" ca="1" si="26"/>
        <v>0</v>
      </c>
      <c r="Z108" s="93">
        <f ca="1">IF(AND(M108,O108,J108&gt;项目信息!$C$18),INT((IF(P108,K108,J108)-项目信息!$C$18)/30)+1,0)</f>
        <v>0</v>
      </c>
      <c r="AA108" s="93" t="str">
        <f ca="1">IF(M108,WEEKNUM(IF(K108&lt;&gt;"",K108,IF(J108&lt;&gt;"",J108,I108)-项目信息!$C$18)+1),"")</f>
        <v/>
      </c>
      <c r="AB108" s="93" t="str">
        <f ca="1">IF($M108,IF('临-间接'!W108=0,"",'临-间接'!W108),"")</f>
        <v/>
      </c>
      <c r="AC108" s="93" t="str">
        <f ca="1">IF($M108,$AB108*U108/项目参数!$J$29,"")</f>
        <v/>
      </c>
      <c r="AD108" s="93" t="str">
        <f ca="1">IF($M108,$AB108*V108/项目参数!$J$29,"")</f>
        <v/>
      </c>
      <c r="AE108" s="95" t="str">
        <f ca="1">IF(OR('临-间接'!R108=0,'临-间接'!R108="(空白)"),"",'临-间接'!R108)</f>
        <v/>
      </c>
      <c r="AF108" s="32" t="str">
        <f ca="1">IF(O108,IF(K108&lt;&gt;"", K108, IF(OR(H108="暂停",H108="取消"), IFERROR(WORKDAY.INTL($J108,$L108*$G108,1,项目参数!$B$2:$B$200),WORKDAY($J108,$L108*$G108,1)),TODAY())),"")</f>
        <v/>
      </c>
      <c r="AG108">
        <f ca="1">IF(AND(M108,O108),IF(OR('临-间接'!S108="",'临-间接'!S108="(空白)"),0,'临-间接'!S108),0)</f>
        <v>0</v>
      </c>
      <c r="AH108" s="32" t="str">
        <f ca="1">IF($M108,IF('临-间接'!T108=0,"",'临-间接'!T108),"")</f>
        <v/>
      </c>
      <c r="AI108" s="32" t="str">
        <f ca="1">IF($M108,IF('临-间接'!U108=0,"",'临-间接'!U108),"")</f>
        <v/>
      </c>
      <c r="AJ108" s="32" t="str">
        <f t="shared" ca="1" si="27"/>
        <v/>
      </c>
    </row>
    <row r="109" spans="1:36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IF('临-间接'!H109="(空白)","",'临-间接'!H109)</f>
        <v>0</v>
      </c>
      <c r="F109">
        <f ca="1">IF('临-间接'!K109="(空白)","",'临-间接'!K109)</f>
        <v>0</v>
      </c>
      <c r="G109">
        <f ca="1">IF('临-间接'!L109="(空白)",0,'临-间接'!L109)</f>
        <v>0</v>
      </c>
      <c r="H109" t="str">
        <f ca="1">IF(OR('临-间接'!Q109=0,'临-间接'!Q109="(空白)"),"",'临-间接'!Q109)</f>
        <v/>
      </c>
      <c r="I109" s="32" t="str">
        <f ca="1">IF(OR('临-间接'!M109=0,'临-间接'!M109="(空白)"),"",'临-间接'!M109)</f>
        <v/>
      </c>
      <c r="J109" s="32" t="str">
        <f ca="1">IF(OR('临-间接'!N109=0,'临-间接'!N109="(空白)"),"",'临-间接'!N109)</f>
        <v/>
      </c>
      <c r="K109" s="32" t="str">
        <f ca="1">IF(OR('临-间接'!O109=0,'临-间接'!O109="(空白)"),"",'临-间接'!O109)</f>
        <v/>
      </c>
      <c r="L109">
        <f ca="1">IF('临-间接'!P109="(空白)",0,'临-间接'!P109)</f>
        <v>0</v>
      </c>
      <c r="M109" s="93" t="b">
        <f t="shared" ca="1" si="15"/>
        <v>0</v>
      </c>
      <c r="N109" s="93" t="b">
        <f t="shared" ca="1" si="16"/>
        <v>0</v>
      </c>
      <c r="O109" s="93" t="b">
        <f t="shared" ca="1" si="17"/>
        <v>0</v>
      </c>
      <c r="P109" s="93" t="b">
        <f t="shared" ca="1" si="18"/>
        <v>0</v>
      </c>
      <c r="Q109" s="93" t="b">
        <f t="shared" ca="1" si="19"/>
        <v>0</v>
      </c>
      <c r="R109" s="93" t="str">
        <f t="shared" ca="1" si="20"/>
        <v>未开始</v>
      </c>
      <c r="S109" s="93">
        <f ca="1">IF(AND(M109,O109,NOT(P109)),NETWORKDAYS(J109,AF109,项目参数!$B$2:$B$200),0)</f>
        <v>0</v>
      </c>
      <c r="T109" s="94">
        <f t="shared" ca="1" si="21"/>
        <v>0</v>
      </c>
      <c r="U109" s="113">
        <f t="shared" ca="1" si="22"/>
        <v>0</v>
      </c>
      <c r="V109" s="113">
        <f t="shared" ca="1" si="23"/>
        <v>0</v>
      </c>
      <c r="W109" s="113" t="str">
        <f t="shared" ca="1" si="24"/>
        <v/>
      </c>
      <c r="X109" s="93">
        <f t="shared" ca="1" si="25"/>
        <v>0</v>
      </c>
      <c r="Y109" s="93">
        <f t="shared" ca="1" si="26"/>
        <v>0</v>
      </c>
      <c r="Z109" s="93">
        <f ca="1">IF(AND(M109,O109,J109&gt;项目信息!$C$18),INT((IF(P109,K109,J109)-项目信息!$C$18)/30)+1,0)</f>
        <v>0</v>
      </c>
      <c r="AA109" s="93" t="str">
        <f ca="1">IF(M109,WEEKNUM(IF(K109&lt;&gt;"",K109,IF(J109&lt;&gt;"",J109,I109)-项目信息!$C$18)+1),"")</f>
        <v/>
      </c>
      <c r="AB109" s="93" t="str">
        <f ca="1">IF($M109,IF('临-间接'!W109=0,"",'临-间接'!W109),"")</f>
        <v/>
      </c>
      <c r="AC109" s="93" t="str">
        <f ca="1">IF($M109,$AB109*U109/项目参数!$J$29,"")</f>
        <v/>
      </c>
      <c r="AD109" s="93" t="str">
        <f ca="1">IF($M109,$AB109*V109/项目参数!$J$29,"")</f>
        <v/>
      </c>
      <c r="AE109" s="95" t="str">
        <f ca="1">IF(OR('临-间接'!R109=0,'临-间接'!R109="(空白)"),"",'临-间接'!R109)</f>
        <v/>
      </c>
      <c r="AF109" s="32" t="str">
        <f ca="1">IF(O109,IF(K109&lt;&gt;"", K109, IF(OR(H109="暂停",H109="取消"), IFERROR(WORKDAY.INTL($J109,$L109*$G109,1,项目参数!$B$2:$B$200),WORKDAY($J109,$L109*$G109,1)),TODAY())),"")</f>
        <v/>
      </c>
      <c r="AG109">
        <f ca="1">IF(AND(M109,O109),IF(OR('临-间接'!S109="",'临-间接'!S109="(空白)"),0,'临-间接'!S109),0)</f>
        <v>0</v>
      </c>
      <c r="AH109" s="32" t="str">
        <f ca="1">IF($M109,IF('临-间接'!T109=0,"",'临-间接'!T109),"")</f>
        <v/>
      </c>
      <c r="AI109" s="32" t="str">
        <f ca="1">IF($M109,IF('临-间接'!U109=0,"",'临-间接'!U109),"")</f>
        <v/>
      </c>
      <c r="AJ109" s="32" t="str">
        <f t="shared" ca="1" si="27"/>
        <v/>
      </c>
    </row>
    <row r="110" spans="1:36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IF('临-间接'!H110="(空白)","",'临-间接'!H110)</f>
        <v>0</v>
      </c>
      <c r="F110">
        <f ca="1">IF('临-间接'!K110="(空白)","",'临-间接'!K110)</f>
        <v>0</v>
      </c>
      <c r="G110">
        <f ca="1">IF('临-间接'!L110="(空白)",0,'临-间接'!L110)</f>
        <v>0</v>
      </c>
      <c r="H110" t="str">
        <f ca="1">IF(OR('临-间接'!Q110=0,'临-间接'!Q110="(空白)"),"",'临-间接'!Q110)</f>
        <v/>
      </c>
      <c r="I110" s="32" t="str">
        <f ca="1">IF(OR('临-间接'!M110=0,'临-间接'!M110="(空白)"),"",'临-间接'!M110)</f>
        <v/>
      </c>
      <c r="J110" s="32" t="str">
        <f ca="1">IF(OR('临-间接'!N110=0,'临-间接'!N110="(空白)"),"",'临-间接'!N110)</f>
        <v/>
      </c>
      <c r="K110" s="32" t="str">
        <f ca="1">IF(OR('临-间接'!O110=0,'临-间接'!O110="(空白)"),"",'临-间接'!O110)</f>
        <v/>
      </c>
      <c r="L110">
        <f ca="1">IF('临-间接'!P110="(空白)",0,'临-间接'!P110)</f>
        <v>0</v>
      </c>
      <c r="M110" s="93" t="b">
        <f t="shared" ca="1" si="15"/>
        <v>0</v>
      </c>
      <c r="N110" s="93" t="b">
        <f t="shared" ca="1" si="16"/>
        <v>0</v>
      </c>
      <c r="O110" s="93" t="b">
        <f t="shared" ca="1" si="17"/>
        <v>0</v>
      </c>
      <c r="P110" s="93" t="b">
        <f t="shared" ca="1" si="18"/>
        <v>0</v>
      </c>
      <c r="Q110" s="93" t="b">
        <f t="shared" ca="1" si="19"/>
        <v>0</v>
      </c>
      <c r="R110" s="93" t="str">
        <f t="shared" ca="1" si="20"/>
        <v>未开始</v>
      </c>
      <c r="S110" s="93">
        <f ca="1">IF(AND(M110,O110,NOT(P110)),NETWORKDAYS(J110,AF110,项目参数!$B$2:$B$200),0)</f>
        <v>0</v>
      </c>
      <c r="T110" s="94">
        <f t="shared" ca="1" si="21"/>
        <v>0</v>
      </c>
      <c r="U110" s="113">
        <f t="shared" ca="1" si="22"/>
        <v>0</v>
      </c>
      <c r="V110" s="113">
        <f t="shared" ca="1" si="23"/>
        <v>0</v>
      </c>
      <c r="W110" s="113" t="str">
        <f t="shared" ca="1" si="24"/>
        <v/>
      </c>
      <c r="X110" s="93">
        <f t="shared" ca="1" si="25"/>
        <v>0</v>
      </c>
      <c r="Y110" s="93">
        <f t="shared" ca="1" si="26"/>
        <v>0</v>
      </c>
      <c r="Z110" s="93">
        <f ca="1">IF(AND(M110,O110,J110&gt;项目信息!$C$18),INT((IF(P110,K110,J110)-项目信息!$C$18)/30)+1,0)</f>
        <v>0</v>
      </c>
      <c r="AA110" s="93" t="str">
        <f ca="1">IF(M110,WEEKNUM(IF(K110&lt;&gt;"",K110,IF(J110&lt;&gt;"",J110,I110)-项目信息!$C$18)+1),"")</f>
        <v/>
      </c>
      <c r="AB110" s="93" t="str">
        <f ca="1">IF($M110,IF('临-间接'!W110=0,"",'临-间接'!W110),"")</f>
        <v/>
      </c>
      <c r="AC110" s="93" t="str">
        <f ca="1">IF($M110,$AB110*U110/项目参数!$J$29,"")</f>
        <v/>
      </c>
      <c r="AD110" s="93" t="str">
        <f ca="1">IF($M110,$AB110*V110/项目参数!$J$29,"")</f>
        <v/>
      </c>
      <c r="AE110" s="95" t="str">
        <f ca="1">IF(OR('临-间接'!R110=0,'临-间接'!R110="(空白)"),"",'临-间接'!R110)</f>
        <v/>
      </c>
      <c r="AF110" s="32" t="str">
        <f ca="1">IF(O110,IF(K110&lt;&gt;"", K110, IF(OR(H110="暂停",H110="取消"), IFERROR(WORKDAY.INTL($J110,$L110*$G110,1,项目参数!$B$2:$B$200),WORKDAY($J110,$L110*$G110,1)),TODAY())),"")</f>
        <v/>
      </c>
      <c r="AG110">
        <f ca="1">IF(AND(M110,O110),IF(OR('临-间接'!S110="",'临-间接'!S110="(空白)"),0,'临-间接'!S110),0)</f>
        <v>0</v>
      </c>
      <c r="AH110" s="32" t="str">
        <f ca="1">IF($M110,IF('临-间接'!T110=0,"",'临-间接'!T110),"")</f>
        <v/>
      </c>
      <c r="AI110" s="32" t="str">
        <f ca="1">IF($M110,IF('临-间接'!U110=0,"",'临-间接'!U110),"")</f>
        <v/>
      </c>
      <c r="AJ110" s="32" t="str">
        <f t="shared" ca="1" si="27"/>
        <v/>
      </c>
    </row>
    <row r="111" spans="1:36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IF('临-间接'!H111="(空白)","",'临-间接'!H111)</f>
        <v>0</v>
      </c>
      <c r="F111">
        <f ca="1">IF('临-间接'!K111="(空白)","",'临-间接'!K111)</f>
        <v>0</v>
      </c>
      <c r="G111">
        <f ca="1">IF('临-间接'!L111="(空白)",0,'临-间接'!L111)</f>
        <v>0</v>
      </c>
      <c r="H111" t="str">
        <f ca="1">IF(OR('临-间接'!Q111=0,'临-间接'!Q111="(空白)"),"",'临-间接'!Q111)</f>
        <v/>
      </c>
      <c r="I111" s="32" t="str">
        <f ca="1">IF(OR('临-间接'!M111=0,'临-间接'!M111="(空白)"),"",'临-间接'!M111)</f>
        <v/>
      </c>
      <c r="J111" s="32" t="str">
        <f ca="1">IF(OR('临-间接'!N111=0,'临-间接'!N111="(空白)"),"",'临-间接'!N111)</f>
        <v/>
      </c>
      <c r="K111" s="32" t="str">
        <f ca="1">IF(OR('临-间接'!O111=0,'临-间接'!O111="(空白)"),"",'临-间接'!O111)</f>
        <v/>
      </c>
      <c r="L111">
        <f ca="1">IF('临-间接'!P111="(空白)",0,'临-间接'!P111)</f>
        <v>0</v>
      </c>
      <c r="M111" s="93" t="b">
        <f t="shared" ca="1" si="15"/>
        <v>0</v>
      </c>
      <c r="N111" s="93" t="b">
        <f t="shared" ca="1" si="16"/>
        <v>0</v>
      </c>
      <c r="O111" s="93" t="b">
        <f t="shared" ca="1" si="17"/>
        <v>0</v>
      </c>
      <c r="P111" s="93" t="b">
        <f t="shared" ca="1" si="18"/>
        <v>0</v>
      </c>
      <c r="Q111" s="93" t="b">
        <f t="shared" ca="1" si="19"/>
        <v>0</v>
      </c>
      <c r="R111" s="93" t="str">
        <f t="shared" ca="1" si="20"/>
        <v>未开始</v>
      </c>
      <c r="S111" s="93">
        <f ca="1">IF(AND(M111,O111,NOT(P111)),NETWORKDAYS(J111,AF111,项目参数!$B$2:$B$200),0)</f>
        <v>0</v>
      </c>
      <c r="T111" s="94">
        <f t="shared" ca="1" si="21"/>
        <v>0</v>
      </c>
      <c r="U111" s="113">
        <f t="shared" ca="1" si="22"/>
        <v>0</v>
      </c>
      <c r="V111" s="113">
        <f t="shared" ca="1" si="23"/>
        <v>0</v>
      </c>
      <c r="W111" s="113" t="str">
        <f t="shared" ca="1" si="24"/>
        <v/>
      </c>
      <c r="X111" s="93">
        <f t="shared" ca="1" si="25"/>
        <v>0</v>
      </c>
      <c r="Y111" s="93">
        <f t="shared" ca="1" si="26"/>
        <v>0</v>
      </c>
      <c r="Z111" s="93">
        <f ca="1">IF(AND(M111,O111,J111&gt;项目信息!$C$18),INT((IF(P111,K111,J111)-项目信息!$C$18)/30)+1,0)</f>
        <v>0</v>
      </c>
      <c r="AA111" s="93" t="str">
        <f ca="1">IF(M111,WEEKNUM(IF(K111&lt;&gt;"",K111,IF(J111&lt;&gt;"",J111,I111)-项目信息!$C$18)+1),"")</f>
        <v/>
      </c>
      <c r="AB111" s="93" t="str">
        <f ca="1">IF($M111,IF('临-间接'!W111=0,"",'临-间接'!W111),"")</f>
        <v/>
      </c>
      <c r="AC111" s="93" t="str">
        <f ca="1">IF($M111,$AB111*U111/项目参数!$J$29,"")</f>
        <v/>
      </c>
      <c r="AD111" s="93" t="str">
        <f ca="1">IF($M111,$AB111*V111/项目参数!$J$29,"")</f>
        <v/>
      </c>
      <c r="AE111" s="95" t="str">
        <f ca="1">IF(OR('临-间接'!R111=0,'临-间接'!R111="(空白)"),"",'临-间接'!R111)</f>
        <v/>
      </c>
      <c r="AF111" s="32" t="str">
        <f ca="1">IF(O111,IF(K111&lt;&gt;"", K111, IF(OR(H111="暂停",H111="取消"), IFERROR(WORKDAY.INTL($J111,$L111*$G111,1,项目参数!$B$2:$B$200),WORKDAY($J111,$L111*$G111,1)),TODAY())),"")</f>
        <v/>
      </c>
      <c r="AG111">
        <f ca="1">IF(AND(M111,O111),IF(OR('临-间接'!S111="",'临-间接'!S111="(空白)"),0,'临-间接'!S111),0)</f>
        <v>0</v>
      </c>
      <c r="AH111" s="32" t="str">
        <f ca="1">IF($M111,IF('临-间接'!T111=0,"",'临-间接'!T111),"")</f>
        <v/>
      </c>
      <c r="AI111" s="32" t="str">
        <f ca="1">IF($M111,IF('临-间接'!U111=0,"",'临-间接'!U111),"")</f>
        <v/>
      </c>
      <c r="AJ111" s="32" t="str">
        <f t="shared" ca="1" si="27"/>
        <v/>
      </c>
    </row>
    <row r="112" spans="1:36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IF('临-间接'!H112="(空白)","",'临-间接'!H112)</f>
        <v>0</v>
      </c>
      <c r="F112">
        <f ca="1">IF('临-间接'!K112="(空白)","",'临-间接'!K112)</f>
        <v>0</v>
      </c>
      <c r="G112">
        <f ca="1">IF('临-间接'!L112="(空白)",0,'临-间接'!L112)</f>
        <v>0</v>
      </c>
      <c r="H112" t="str">
        <f ca="1">IF(OR('临-间接'!Q112=0,'临-间接'!Q112="(空白)"),"",'临-间接'!Q112)</f>
        <v/>
      </c>
      <c r="I112" s="32" t="str">
        <f ca="1">IF(OR('临-间接'!M112=0,'临-间接'!M112="(空白)"),"",'临-间接'!M112)</f>
        <v/>
      </c>
      <c r="J112" s="32" t="str">
        <f ca="1">IF(OR('临-间接'!N112=0,'临-间接'!N112="(空白)"),"",'临-间接'!N112)</f>
        <v/>
      </c>
      <c r="K112" s="32" t="str">
        <f ca="1">IF(OR('临-间接'!O112=0,'临-间接'!O112="(空白)"),"",'临-间接'!O112)</f>
        <v/>
      </c>
      <c r="L112">
        <f ca="1">IF('临-间接'!P112="(空白)",0,'临-间接'!P112)</f>
        <v>0</v>
      </c>
      <c r="M112" s="93" t="b">
        <f t="shared" ca="1" si="15"/>
        <v>0</v>
      </c>
      <c r="N112" s="93" t="b">
        <f t="shared" ca="1" si="16"/>
        <v>0</v>
      </c>
      <c r="O112" s="93" t="b">
        <f t="shared" ca="1" si="17"/>
        <v>0</v>
      </c>
      <c r="P112" s="93" t="b">
        <f t="shared" ca="1" si="18"/>
        <v>0</v>
      </c>
      <c r="Q112" s="93" t="b">
        <f t="shared" ca="1" si="19"/>
        <v>0</v>
      </c>
      <c r="R112" s="93" t="str">
        <f t="shared" ca="1" si="20"/>
        <v>未开始</v>
      </c>
      <c r="S112" s="93">
        <f ca="1">IF(AND(M112,O112,NOT(P112)),NETWORKDAYS(J112,AF112,项目参数!$B$2:$B$200),0)</f>
        <v>0</v>
      </c>
      <c r="T112" s="94">
        <f t="shared" ca="1" si="21"/>
        <v>0</v>
      </c>
      <c r="U112" s="113">
        <f t="shared" ca="1" si="22"/>
        <v>0</v>
      </c>
      <c r="V112" s="113">
        <f t="shared" ca="1" si="23"/>
        <v>0</v>
      </c>
      <c r="W112" s="113" t="str">
        <f t="shared" ca="1" si="24"/>
        <v/>
      </c>
      <c r="X112" s="93">
        <f t="shared" ca="1" si="25"/>
        <v>0</v>
      </c>
      <c r="Y112" s="93">
        <f t="shared" ca="1" si="26"/>
        <v>0</v>
      </c>
      <c r="Z112" s="93">
        <f ca="1">IF(AND(M112,O112,J112&gt;项目信息!$C$18),INT((IF(P112,K112,J112)-项目信息!$C$18)/30)+1,0)</f>
        <v>0</v>
      </c>
      <c r="AA112" s="93" t="str">
        <f ca="1">IF(M112,WEEKNUM(IF(K112&lt;&gt;"",K112,IF(J112&lt;&gt;"",J112,I112)-项目信息!$C$18)+1),"")</f>
        <v/>
      </c>
      <c r="AB112" s="93" t="str">
        <f ca="1">IF($M112,IF('临-间接'!W112=0,"",'临-间接'!W112),"")</f>
        <v/>
      </c>
      <c r="AC112" s="93" t="str">
        <f ca="1">IF($M112,$AB112*U112/项目参数!$J$29,"")</f>
        <v/>
      </c>
      <c r="AD112" s="93" t="str">
        <f ca="1">IF($M112,$AB112*V112/项目参数!$J$29,"")</f>
        <v/>
      </c>
      <c r="AE112" s="95" t="str">
        <f ca="1">IF(OR('临-间接'!R112=0,'临-间接'!R112="(空白)"),"",'临-间接'!R112)</f>
        <v/>
      </c>
      <c r="AF112" s="32" t="str">
        <f ca="1">IF(O112,IF(K112&lt;&gt;"", K112, IF(OR(H112="暂停",H112="取消"), IFERROR(WORKDAY.INTL($J112,$L112*$G112,1,项目参数!$B$2:$B$200),WORKDAY($J112,$L112*$G112,1)),TODAY())),"")</f>
        <v/>
      </c>
      <c r="AG112">
        <f ca="1">IF(AND(M112,O112),IF(OR('临-间接'!S112="",'临-间接'!S112="(空白)"),0,'临-间接'!S112),0)</f>
        <v>0</v>
      </c>
      <c r="AH112" s="32" t="str">
        <f ca="1">IF($M112,IF('临-间接'!T112=0,"",'临-间接'!T112),"")</f>
        <v/>
      </c>
      <c r="AI112" s="32" t="str">
        <f ca="1">IF($M112,IF('临-间接'!U112=0,"",'临-间接'!U112),"")</f>
        <v/>
      </c>
      <c r="AJ112" s="32" t="str">
        <f t="shared" ca="1" si="27"/>
        <v/>
      </c>
    </row>
    <row r="113" spans="1:36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IF('临-间接'!H113="(空白)","",'临-间接'!H113)</f>
        <v>0</v>
      </c>
      <c r="F113">
        <f ca="1">IF('临-间接'!K113="(空白)","",'临-间接'!K113)</f>
        <v>0</v>
      </c>
      <c r="G113">
        <f ca="1">IF('临-间接'!L113="(空白)",0,'临-间接'!L113)</f>
        <v>0</v>
      </c>
      <c r="H113" t="str">
        <f ca="1">IF(OR('临-间接'!Q113=0,'临-间接'!Q113="(空白)"),"",'临-间接'!Q113)</f>
        <v/>
      </c>
      <c r="I113" s="32" t="str">
        <f ca="1">IF(OR('临-间接'!M113=0,'临-间接'!M113="(空白)"),"",'临-间接'!M113)</f>
        <v/>
      </c>
      <c r="J113" s="32" t="str">
        <f ca="1">IF(OR('临-间接'!N113=0,'临-间接'!N113="(空白)"),"",'临-间接'!N113)</f>
        <v/>
      </c>
      <c r="K113" s="32" t="str">
        <f ca="1">IF(OR('临-间接'!O113=0,'临-间接'!O113="(空白)"),"",'临-间接'!O113)</f>
        <v/>
      </c>
      <c r="L113">
        <f ca="1">IF('临-间接'!P113="(空白)",0,'临-间接'!P113)</f>
        <v>0</v>
      </c>
      <c r="M113" s="93" t="b">
        <f t="shared" ca="1" si="15"/>
        <v>0</v>
      </c>
      <c r="N113" s="93" t="b">
        <f t="shared" ca="1" si="16"/>
        <v>0</v>
      </c>
      <c r="O113" s="93" t="b">
        <f t="shared" ca="1" si="17"/>
        <v>0</v>
      </c>
      <c r="P113" s="93" t="b">
        <f t="shared" ca="1" si="18"/>
        <v>0</v>
      </c>
      <c r="Q113" s="93" t="b">
        <f t="shared" ca="1" si="19"/>
        <v>0</v>
      </c>
      <c r="R113" s="93" t="str">
        <f t="shared" ca="1" si="20"/>
        <v>未开始</v>
      </c>
      <c r="S113" s="93">
        <f ca="1">IF(AND(M113,O113,NOT(P113)),NETWORKDAYS(J113,AF113,项目参数!$B$2:$B$200),0)</f>
        <v>0</v>
      </c>
      <c r="T113" s="94">
        <f t="shared" ca="1" si="21"/>
        <v>0</v>
      </c>
      <c r="U113" s="113">
        <f t="shared" ca="1" si="22"/>
        <v>0</v>
      </c>
      <c r="V113" s="113">
        <f t="shared" ca="1" si="23"/>
        <v>0</v>
      </c>
      <c r="W113" s="113" t="str">
        <f t="shared" ca="1" si="24"/>
        <v/>
      </c>
      <c r="X113" s="93">
        <f t="shared" ca="1" si="25"/>
        <v>0</v>
      </c>
      <c r="Y113" s="93">
        <f t="shared" ca="1" si="26"/>
        <v>0</v>
      </c>
      <c r="Z113" s="93">
        <f ca="1">IF(AND(M113,O113,J113&gt;项目信息!$C$18),INT((IF(P113,K113,J113)-项目信息!$C$18)/30)+1,0)</f>
        <v>0</v>
      </c>
      <c r="AA113" s="93" t="str">
        <f ca="1">IF(M113,WEEKNUM(IF(K113&lt;&gt;"",K113,IF(J113&lt;&gt;"",J113,I113)-项目信息!$C$18)+1),"")</f>
        <v/>
      </c>
      <c r="AB113" s="93" t="str">
        <f ca="1">IF($M113,IF('临-间接'!W113=0,"",'临-间接'!W113),"")</f>
        <v/>
      </c>
      <c r="AC113" s="93" t="str">
        <f ca="1">IF($M113,$AB113*U113/项目参数!$J$29,"")</f>
        <v/>
      </c>
      <c r="AD113" s="93" t="str">
        <f ca="1">IF($M113,$AB113*V113/项目参数!$J$29,"")</f>
        <v/>
      </c>
      <c r="AE113" s="95" t="str">
        <f ca="1">IF(OR('临-间接'!R113=0,'临-间接'!R113="(空白)"),"",'临-间接'!R113)</f>
        <v/>
      </c>
      <c r="AF113" s="32" t="str">
        <f ca="1">IF(O113,IF(K113&lt;&gt;"", K113, IF(OR(H113="暂停",H113="取消"), IFERROR(WORKDAY.INTL($J113,$L113*$G113,1,项目参数!$B$2:$B$200),WORKDAY($J113,$L113*$G113,1)),TODAY())),"")</f>
        <v/>
      </c>
      <c r="AG113">
        <f ca="1">IF(AND(M113,O113),IF(OR('临-间接'!S113="",'临-间接'!S113="(空白)"),0,'临-间接'!S113),0)</f>
        <v>0</v>
      </c>
      <c r="AH113" s="32" t="str">
        <f ca="1">IF($M113,IF('临-间接'!T113=0,"",'临-间接'!T113),"")</f>
        <v/>
      </c>
      <c r="AI113" s="32" t="str">
        <f ca="1">IF($M113,IF('临-间接'!U113=0,"",'临-间接'!U113),"")</f>
        <v/>
      </c>
      <c r="AJ113" s="32" t="str">
        <f t="shared" ca="1" si="27"/>
        <v/>
      </c>
    </row>
    <row r="114" spans="1:36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IF('临-间接'!H114="(空白)","",'临-间接'!H114)</f>
        <v>0</v>
      </c>
      <c r="F114">
        <f ca="1">IF('临-间接'!K114="(空白)","",'临-间接'!K114)</f>
        <v>0</v>
      </c>
      <c r="G114">
        <f ca="1">IF('临-间接'!L114="(空白)",0,'临-间接'!L114)</f>
        <v>0</v>
      </c>
      <c r="H114" t="str">
        <f ca="1">IF(OR('临-间接'!Q114=0,'临-间接'!Q114="(空白)"),"",'临-间接'!Q114)</f>
        <v/>
      </c>
      <c r="I114" s="32" t="str">
        <f ca="1">IF(OR('临-间接'!M114=0,'临-间接'!M114="(空白)"),"",'临-间接'!M114)</f>
        <v/>
      </c>
      <c r="J114" s="32" t="str">
        <f ca="1">IF(OR('临-间接'!N114=0,'临-间接'!N114="(空白)"),"",'临-间接'!N114)</f>
        <v/>
      </c>
      <c r="K114" s="32" t="str">
        <f ca="1">IF(OR('临-间接'!O114=0,'临-间接'!O114="(空白)"),"",'临-间接'!O114)</f>
        <v/>
      </c>
      <c r="L114">
        <f ca="1">IF('临-间接'!P114="(空白)",0,'临-间接'!P114)</f>
        <v>0</v>
      </c>
      <c r="M114" s="93" t="b">
        <f t="shared" ca="1" si="15"/>
        <v>0</v>
      </c>
      <c r="N114" s="93" t="b">
        <f t="shared" ca="1" si="16"/>
        <v>0</v>
      </c>
      <c r="O114" s="93" t="b">
        <f t="shared" ca="1" si="17"/>
        <v>0</v>
      </c>
      <c r="P114" s="93" t="b">
        <f t="shared" ca="1" si="18"/>
        <v>0</v>
      </c>
      <c r="Q114" s="93" t="b">
        <f t="shared" ca="1" si="19"/>
        <v>0</v>
      </c>
      <c r="R114" s="93" t="str">
        <f t="shared" ca="1" si="20"/>
        <v>未开始</v>
      </c>
      <c r="S114" s="93">
        <f ca="1">IF(AND(M114,O114,NOT(P114)),NETWORKDAYS(J114,AF114,项目参数!$B$2:$B$200),0)</f>
        <v>0</v>
      </c>
      <c r="T114" s="94">
        <f t="shared" ca="1" si="21"/>
        <v>0</v>
      </c>
      <c r="U114" s="113">
        <f t="shared" ca="1" si="22"/>
        <v>0</v>
      </c>
      <c r="V114" s="113">
        <f t="shared" ca="1" si="23"/>
        <v>0</v>
      </c>
      <c r="W114" s="113" t="str">
        <f t="shared" ca="1" si="24"/>
        <v/>
      </c>
      <c r="X114" s="93">
        <f t="shared" ca="1" si="25"/>
        <v>0</v>
      </c>
      <c r="Y114" s="93">
        <f t="shared" ca="1" si="26"/>
        <v>0</v>
      </c>
      <c r="Z114" s="93">
        <f ca="1">IF(AND(M114,O114,J114&gt;项目信息!$C$18),INT((IF(P114,K114,J114)-项目信息!$C$18)/30)+1,0)</f>
        <v>0</v>
      </c>
      <c r="AA114" s="93" t="str">
        <f ca="1">IF(M114,WEEKNUM(IF(K114&lt;&gt;"",K114,IF(J114&lt;&gt;"",J114,I114)-项目信息!$C$18)+1),"")</f>
        <v/>
      </c>
      <c r="AB114" s="93" t="str">
        <f ca="1">IF($M114,IF('临-间接'!W114=0,"",'临-间接'!W114),"")</f>
        <v/>
      </c>
      <c r="AC114" s="93" t="str">
        <f ca="1">IF($M114,$AB114*U114/项目参数!$J$29,"")</f>
        <v/>
      </c>
      <c r="AD114" s="93" t="str">
        <f ca="1">IF($M114,$AB114*V114/项目参数!$J$29,"")</f>
        <v/>
      </c>
      <c r="AE114" s="95" t="str">
        <f ca="1">IF(OR('临-间接'!R114=0,'临-间接'!R114="(空白)"),"",'临-间接'!R114)</f>
        <v/>
      </c>
      <c r="AF114" s="32" t="str">
        <f ca="1">IF(O114,IF(K114&lt;&gt;"", K114, IF(OR(H114="暂停",H114="取消"), IFERROR(WORKDAY.INTL($J114,$L114*$G114,1,项目参数!$B$2:$B$200),WORKDAY($J114,$L114*$G114,1)),TODAY())),"")</f>
        <v/>
      </c>
      <c r="AG114">
        <f ca="1">IF(AND(M114,O114),IF(OR('临-间接'!S114="",'临-间接'!S114="(空白)"),0,'临-间接'!S114),0)</f>
        <v>0</v>
      </c>
      <c r="AH114" s="32" t="str">
        <f ca="1">IF($M114,IF('临-间接'!T114=0,"",'临-间接'!T114),"")</f>
        <v/>
      </c>
      <c r="AI114" s="32" t="str">
        <f ca="1">IF($M114,IF('临-间接'!U114=0,"",'临-间接'!U114),"")</f>
        <v/>
      </c>
      <c r="AJ114" s="32" t="str">
        <f t="shared" ca="1" si="27"/>
        <v/>
      </c>
    </row>
    <row r="115" spans="1:36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IF('临-间接'!H115="(空白)","",'临-间接'!H115)</f>
        <v>0</v>
      </c>
      <c r="F115">
        <f ca="1">IF('临-间接'!K115="(空白)","",'临-间接'!K115)</f>
        <v>0</v>
      </c>
      <c r="G115">
        <f ca="1">IF('临-间接'!L115="(空白)",0,'临-间接'!L115)</f>
        <v>0</v>
      </c>
      <c r="H115" t="str">
        <f ca="1">IF(OR('临-间接'!Q115=0,'临-间接'!Q115="(空白)"),"",'临-间接'!Q115)</f>
        <v/>
      </c>
      <c r="I115" s="32" t="str">
        <f ca="1">IF(OR('临-间接'!M115=0,'临-间接'!M115="(空白)"),"",'临-间接'!M115)</f>
        <v/>
      </c>
      <c r="J115" s="32" t="str">
        <f ca="1">IF(OR('临-间接'!N115=0,'临-间接'!N115="(空白)"),"",'临-间接'!N115)</f>
        <v/>
      </c>
      <c r="K115" s="32" t="str">
        <f ca="1">IF(OR('临-间接'!O115=0,'临-间接'!O115="(空白)"),"",'临-间接'!O115)</f>
        <v/>
      </c>
      <c r="L115">
        <f ca="1">IF('临-间接'!P115="(空白)",0,'临-间接'!P115)</f>
        <v>0</v>
      </c>
      <c r="M115" s="93" t="b">
        <f t="shared" ca="1" si="15"/>
        <v>0</v>
      </c>
      <c r="N115" s="93" t="b">
        <f t="shared" ca="1" si="16"/>
        <v>0</v>
      </c>
      <c r="O115" s="93" t="b">
        <f t="shared" ca="1" si="17"/>
        <v>0</v>
      </c>
      <c r="P115" s="93" t="b">
        <f t="shared" ca="1" si="18"/>
        <v>0</v>
      </c>
      <c r="Q115" s="93" t="b">
        <f t="shared" ca="1" si="19"/>
        <v>0</v>
      </c>
      <c r="R115" s="93" t="str">
        <f t="shared" ca="1" si="20"/>
        <v>未开始</v>
      </c>
      <c r="S115" s="93">
        <f ca="1">IF(AND(M115,O115,NOT(P115)),NETWORKDAYS(J115,AF115,项目参数!$B$2:$B$200),0)</f>
        <v>0</v>
      </c>
      <c r="T115" s="94">
        <f t="shared" ca="1" si="21"/>
        <v>0</v>
      </c>
      <c r="U115" s="113">
        <f t="shared" ca="1" si="22"/>
        <v>0</v>
      </c>
      <c r="V115" s="113">
        <f t="shared" ca="1" si="23"/>
        <v>0</v>
      </c>
      <c r="W115" s="113" t="str">
        <f t="shared" ca="1" si="24"/>
        <v/>
      </c>
      <c r="X115" s="93">
        <f t="shared" ca="1" si="25"/>
        <v>0</v>
      </c>
      <c r="Y115" s="93">
        <f t="shared" ca="1" si="26"/>
        <v>0</v>
      </c>
      <c r="Z115" s="93">
        <f ca="1">IF(AND(M115,O115,J115&gt;项目信息!$C$18),INT((IF(P115,K115,J115)-项目信息!$C$18)/30)+1,0)</f>
        <v>0</v>
      </c>
      <c r="AA115" s="93" t="str">
        <f ca="1">IF(M115,WEEKNUM(IF(K115&lt;&gt;"",K115,IF(J115&lt;&gt;"",J115,I115)-项目信息!$C$18)+1),"")</f>
        <v/>
      </c>
      <c r="AB115" s="93" t="str">
        <f ca="1">IF($M115,IF('临-间接'!W115=0,"",'临-间接'!W115),"")</f>
        <v/>
      </c>
      <c r="AC115" s="93" t="str">
        <f ca="1">IF($M115,$AB115*U115/项目参数!$J$29,"")</f>
        <v/>
      </c>
      <c r="AD115" s="93" t="str">
        <f ca="1">IF($M115,$AB115*V115/项目参数!$J$29,"")</f>
        <v/>
      </c>
      <c r="AE115" s="95" t="str">
        <f ca="1">IF(OR('临-间接'!R115=0,'临-间接'!R115="(空白)"),"",'临-间接'!R115)</f>
        <v/>
      </c>
      <c r="AF115" s="32" t="str">
        <f ca="1">IF(O115,IF(K115&lt;&gt;"", K115, IF(OR(H115="暂停",H115="取消"), IFERROR(WORKDAY.INTL($J115,$L115*$G115,1,项目参数!$B$2:$B$200),WORKDAY($J115,$L115*$G115,1)),TODAY())),"")</f>
        <v/>
      </c>
      <c r="AG115">
        <f ca="1">IF(AND(M115,O115),IF(OR('临-间接'!S115="",'临-间接'!S115="(空白)"),0,'临-间接'!S115),0)</f>
        <v>0</v>
      </c>
      <c r="AH115" s="32" t="str">
        <f ca="1">IF($M115,IF('临-间接'!T115=0,"",'临-间接'!T115),"")</f>
        <v/>
      </c>
      <c r="AI115" s="32" t="str">
        <f ca="1">IF($M115,IF('临-间接'!U115=0,"",'临-间接'!U115),"")</f>
        <v/>
      </c>
      <c r="AJ115" s="32" t="str">
        <f t="shared" ca="1" si="27"/>
        <v/>
      </c>
    </row>
    <row r="116" spans="1:36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IF('临-间接'!H116="(空白)","",'临-间接'!H116)</f>
        <v>0</v>
      </c>
      <c r="F116">
        <f ca="1">IF('临-间接'!K116="(空白)","",'临-间接'!K116)</f>
        <v>0</v>
      </c>
      <c r="G116">
        <f ca="1">IF('临-间接'!L116="(空白)",0,'临-间接'!L116)</f>
        <v>0</v>
      </c>
      <c r="H116" t="str">
        <f ca="1">IF(OR('临-间接'!Q116=0,'临-间接'!Q116="(空白)"),"",'临-间接'!Q116)</f>
        <v/>
      </c>
      <c r="I116" s="32" t="str">
        <f ca="1">IF(OR('临-间接'!M116=0,'临-间接'!M116="(空白)"),"",'临-间接'!M116)</f>
        <v/>
      </c>
      <c r="J116" s="32" t="str">
        <f ca="1">IF(OR('临-间接'!N116=0,'临-间接'!N116="(空白)"),"",'临-间接'!N116)</f>
        <v/>
      </c>
      <c r="K116" s="32" t="str">
        <f ca="1">IF(OR('临-间接'!O116=0,'临-间接'!O116="(空白)"),"",'临-间接'!O116)</f>
        <v/>
      </c>
      <c r="L116">
        <f ca="1">IF('临-间接'!P116="(空白)",0,'临-间接'!P116)</f>
        <v>0</v>
      </c>
      <c r="M116" s="93" t="b">
        <f t="shared" ca="1" si="15"/>
        <v>0</v>
      </c>
      <c r="N116" s="93" t="b">
        <f t="shared" ca="1" si="16"/>
        <v>0</v>
      </c>
      <c r="O116" s="93" t="b">
        <f t="shared" ca="1" si="17"/>
        <v>0</v>
      </c>
      <c r="P116" s="93" t="b">
        <f t="shared" ca="1" si="18"/>
        <v>0</v>
      </c>
      <c r="Q116" s="93" t="b">
        <f t="shared" ca="1" si="19"/>
        <v>0</v>
      </c>
      <c r="R116" s="93" t="str">
        <f t="shared" ca="1" si="20"/>
        <v>未开始</v>
      </c>
      <c r="S116" s="93">
        <f ca="1">IF(AND(M116,O116,NOT(P116)),NETWORKDAYS(J116,AF116,项目参数!$B$2:$B$200),0)</f>
        <v>0</v>
      </c>
      <c r="T116" s="94">
        <f t="shared" ca="1" si="21"/>
        <v>0</v>
      </c>
      <c r="U116" s="113">
        <f t="shared" ca="1" si="22"/>
        <v>0</v>
      </c>
      <c r="V116" s="113">
        <f t="shared" ca="1" si="23"/>
        <v>0</v>
      </c>
      <c r="W116" s="113" t="str">
        <f t="shared" ca="1" si="24"/>
        <v/>
      </c>
      <c r="X116" s="93">
        <f t="shared" ca="1" si="25"/>
        <v>0</v>
      </c>
      <c r="Y116" s="93">
        <f t="shared" ca="1" si="26"/>
        <v>0</v>
      </c>
      <c r="Z116" s="93">
        <f ca="1">IF(AND(M116,O116,J116&gt;项目信息!$C$18),INT((IF(P116,K116,J116)-项目信息!$C$18)/30)+1,0)</f>
        <v>0</v>
      </c>
      <c r="AA116" s="93" t="str">
        <f ca="1">IF(M116,WEEKNUM(IF(K116&lt;&gt;"",K116,IF(J116&lt;&gt;"",J116,I116)-项目信息!$C$18)+1),"")</f>
        <v/>
      </c>
      <c r="AB116" s="93" t="str">
        <f ca="1">IF($M116,IF('临-间接'!W116=0,"",'临-间接'!W116),"")</f>
        <v/>
      </c>
      <c r="AC116" s="93" t="str">
        <f ca="1">IF($M116,$AB116*U116/项目参数!$J$29,"")</f>
        <v/>
      </c>
      <c r="AD116" s="93" t="str">
        <f ca="1">IF($M116,$AB116*V116/项目参数!$J$29,"")</f>
        <v/>
      </c>
      <c r="AE116" s="95" t="str">
        <f ca="1">IF(OR('临-间接'!R116=0,'临-间接'!R116="(空白)"),"",'临-间接'!R116)</f>
        <v/>
      </c>
      <c r="AF116" s="32" t="str">
        <f ca="1">IF(O116,IF(K116&lt;&gt;"", K116, IF(OR(H116="暂停",H116="取消"), IFERROR(WORKDAY.INTL($J116,$L116*$G116,1,项目参数!$B$2:$B$200),WORKDAY($J116,$L116*$G116,1)),TODAY())),"")</f>
        <v/>
      </c>
      <c r="AG116">
        <f ca="1">IF(AND(M116,O116),IF(OR('临-间接'!S116="",'临-间接'!S116="(空白)"),0,'临-间接'!S116),0)</f>
        <v>0</v>
      </c>
      <c r="AH116" s="32" t="str">
        <f ca="1">IF($M116,IF('临-间接'!T116=0,"",'临-间接'!T116),"")</f>
        <v/>
      </c>
      <c r="AI116" s="32" t="str">
        <f ca="1">IF($M116,IF('临-间接'!U116=0,"",'临-间接'!U116),"")</f>
        <v/>
      </c>
      <c r="AJ116" s="32" t="str">
        <f t="shared" ca="1" si="27"/>
        <v/>
      </c>
    </row>
    <row r="117" spans="1:36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IF('临-间接'!H117="(空白)","",'临-间接'!H117)</f>
        <v>0</v>
      </c>
      <c r="F117">
        <f ca="1">IF('临-间接'!K117="(空白)","",'临-间接'!K117)</f>
        <v>0</v>
      </c>
      <c r="G117">
        <f ca="1">IF('临-间接'!L117="(空白)",0,'临-间接'!L117)</f>
        <v>0</v>
      </c>
      <c r="H117" t="str">
        <f ca="1">IF(OR('临-间接'!Q117=0,'临-间接'!Q117="(空白)"),"",'临-间接'!Q117)</f>
        <v/>
      </c>
      <c r="I117" s="32" t="str">
        <f ca="1">IF(OR('临-间接'!M117=0,'临-间接'!M117="(空白)"),"",'临-间接'!M117)</f>
        <v/>
      </c>
      <c r="J117" s="32" t="str">
        <f ca="1">IF(OR('临-间接'!N117=0,'临-间接'!N117="(空白)"),"",'临-间接'!N117)</f>
        <v/>
      </c>
      <c r="K117" s="32" t="str">
        <f ca="1">IF(OR('临-间接'!O117=0,'临-间接'!O117="(空白)"),"",'临-间接'!O117)</f>
        <v/>
      </c>
      <c r="L117">
        <f ca="1">IF('临-间接'!P117="(空白)",0,'临-间接'!P117)</f>
        <v>0</v>
      </c>
      <c r="M117" s="93" t="b">
        <f t="shared" ca="1" si="15"/>
        <v>0</v>
      </c>
      <c r="N117" s="93" t="b">
        <f t="shared" ca="1" si="16"/>
        <v>0</v>
      </c>
      <c r="O117" s="93" t="b">
        <f t="shared" ca="1" si="17"/>
        <v>0</v>
      </c>
      <c r="P117" s="93" t="b">
        <f t="shared" ca="1" si="18"/>
        <v>0</v>
      </c>
      <c r="Q117" s="93" t="b">
        <f t="shared" ca="1" si="19"/>
        <v>0</v>
      </c>
      <c r="R117" s="93" t="str">
        <f t="shared" ca="1" si="20"/>
        <v>未开始</v>
      </c>
      <c r="S117" s="93">
        <f ca="1">IF(AND(M117,O117,NOT(P117)),NETWORKDAYS(J117,AF117,项目参数!$B$2:$B$200),0)</f>
        <v>0</v>
      </c>
      <c r="T117" s="94">
        <f t="shared" ca="1" si="21"/>
        <v>0</v>
      </c>
      <c r="U117" s="113">
        <f t="shared" ca="1" si="22"/>
        <v>0</v>
      </c>
      <c r="V117" s="113">
        <f t="shared" ca="1" si="23"/>
        <v>0</v>
      </c>
      <c r="W117" s="113" t="str">
        <f t="shared" ca="1" si="24"/>
        <v/>
      </c>
      <c r="X117" s="93">
        <f t="shared" ca="1" si="25"/>
        <v>0</v>
      </c>
      <c r="Y117" s="93">
        <f t="shared" ca="1" si="26"/>
        <v>0</v>
      </c>
      <c r="Z117" s="93">
        <f ca="1">IF(AND(M117,O117,J117&gt;项目信息!$C$18),INT((IF(P117,K117,J117)-项目信息!$C$18)/30)+1,0)</f>
        <v>0</v>
      </c>
      <c r="AA117" s="93" t="str">
        <f ca="1">IF(M117,WEEKNUM(IF(K117&lt;&gt;"",K117,IF(J117&lt;&gt;"",J117,I117)-项目信息!$C$18)+1),"")</f>
        <v/>
      </c>
      <c r="AB117" s="93" t="str">
        <f ca="1">IF($M117,IF('临-间接'!W117=0,"",'临-间接'!W117),"")</f>
        <v/>
      </c>
      <c r="AC117" s="93" t="str">
        <f ca="1">IF($M117,$AB117*U117/项目参数!$J$29,"")</f>
        <v/>
      </c>
      <c r="AD117" s="93" t="str">
        <f ca="1">IF($M117,$AB117*V117/项目参数!$J$29,"")</f>
        <v/>
      </c>
      <c r="AE117" s="95" t="str">
        <f ca="1">IF(OR('临-间接'!R117=0,'临-间接'!R117="(空白)"),"",'临-间接'!R117)</f>
        <v/>
      </c>
      <c r="AF117" s="32" t="str">
        <f ca="1">IF(O117,IF(K117&lt;&gt;"", K117, IF(OR(H117="暂停",H117="取消"), IFERROR(WORKDAY.INTL($J117,$L117*$G117,1,项目参数!$B$2:$B$200),WORKDAY($J117,$L117*$G117,1)),TODAY())),"")</f>
        <v/>
      </c>
      <c r="AG117">
        <f ca="1">IF(AND(M117,O117),IF(OR('临-间接'!S117="",'临-间接'!S117="(空白)"),0,'临-间接'!S117),0)</f>
        <v>0</v>
      </c>
      <c r="AH117" s="32" t="str">
        <f ca="1">IF($M117,IF('临-间接'!T117=0,"",'临-间接'!T117),"")</f>
        <v/>
      </c>
      <c r="AI117" s="32" t="str">
        <f ca="1">IF($M117,IF('临-间接'!U117=0,"",'临-间接'!U117),"")</f>
        <v/>
      </c>
      <c r="AJ117" s="32" t="str">
        <f t="shared" ca="1" si="27"/>
        <v/>
      </c>
    </row>
    <row r="118" spans="1:36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IF('临-间接'!H118="(空白)","",'临-间接'!H118)</f>
        <v>0</v>
      </c>
      <c r="F118">
        <f ca="1">IF('临-间接'!K118="(空白)","",'临-间接'!K118)</f>
        <v>0</v>
      </c>
      <c r="G118">
        <f ca="1">IF('临-间接'!L118="(空白)",0,'临-间接'!L118)</f>
        <v>0</v>
      </c>
      <c r="H118" t="str">
        <f ca="1">IF(OR('临-间接'!Q118=0,'临-间接'!Q118="(空白)"),"",'临-间接'!Q118)</f>
        <v/>
      </c>
      <c r="I118" s="32" t="str">
        <f ca="1">IF(OR('临-间接'!M118=0,'临-间接'!M118="(空白)"),"",'临-间接'!M118)</f>
        <v/>
      </c>
      <c r="J118" s="32" t="str">
        <f ca="1">IF(OR('临-间接'!N118=0,'临-间接'!N118="(空白)"),"",'临-间接'!N118)</f>
        <v/>
      </c>
      <c r="K118" s="32" t="str">
        <f ca="1">IF(OR('临-间接'!O118=0,'临-间接'!O118="(空白)"),"",'临-间接'!O118)</f>
        <v/>
      </c>
      <c r="L118">
        <f ca="1">IF('临-间接'!P118="(空白)",0,'临-间接'!P118)</f>
        <v>0</v>
      </c>
      <c r="M118" s="93" t="b">
        <f t="shared" ca="1" si="15"/>
        <v>0</v>
      </c>
      <c r="N118" s="93" t="b">
        <f t="shared" ca="1" si="16"/>
        <v>0</v>
      </c>
      <c r="O118" s="93" t="b">
        <f t="shared" ca="1" si="17"/>
        <v>0</v>
      </c>
      <c r="P118" s="93" t="b">
        <f t="shared" ca="1" si="18"/>
        <v>0</v>
      </c>
      <c r="Q118" s="93" t="b">
        <f t="shared" ca="1" si="19"/>
        <v>0</v>
      </c>
      <c r="R118" s="93" t="str">
        <f t="shared" ca="1" si="20"/>
        <v>未开始</v>
      </c>
      <c r="S118" s="93">
        <f ca="1">IF(AND(M118,O118,NOT(P118)),NETWORKDAYS(J118,AF118,项目参数!$B$2:$B$200),0)</f>
        <v>0</v>
      </c>
      <c r="T118" s="94">
        <f t="shared" ca="1" si="21"/>
        <v>0</v>
      </c>
      <c r="U118" s="113">
        <f t="shared" ca="1" si="22"/>
        <v>0</v>
      </c>
      <c r="V118" s="113">
        <f t="shared" ca="1" si="23"/>
        <v>0</v>
      </c>
      <c r="W118" s="113" t="str">
        <f t="shared" ca="1" si="24"/>
        <v/>
      </c>
      <c r="X118" s="93">
        <f t="shared" ca="1" si="25"/>
        <v>0</v>
      </c>
      <c r="Y118" s="93">
        <f t="shared" ca="1" si="26"/>
        <v>0</v>
      </c>
      <c r="Z118" s="93">
        <f ca="1">IF(AND(M118,O118,J118&gt;项目信息!$C$18),INT((IF(P118,K118,J118)-项目信息!$C$18)/30)+1,0)</f>
        <v>0</v>
      </c>
      <c r="AA118" s="93" t="str">
        <f ca="1">IF(M118,WEEKNUM(IF(K118&lt;&gt;"",K118,IF(J118&lt;&gt;"",J118,I118)-项目信息!$C$18)+1),"")</f>
        <v/>
      </c>
      <c r="AB118" s="93" t="str">
        <f ca="1">IF($M118,IF('临-间接'!W118=0,"",'临-间接'!W118),"")</f>
        <v/>
      </c>
      <c r="AC118" s="93" t="str">
        <f ca="1">IF($M118,$AB118*U118/项目参数!$J$29,"")</f>
        <v/>
      </c>
      <c r="AD118" s="93" t="str">
        <f ca="1">IF($M118,$AB118*V118/项目参数!$J$29,"")</f>
        <v/>
      </c>
      <c r="AE118" s="95" t="str">
        <f ca="1">IF(OR('临-间接'!R118=0,'临-间接'!R118="(空白)"),"",'临-间接'!R118)</f>
        <v/>
      </c>
      <c r="AF118" s="32" t="str">
        <f ca="1">IF(O118,IF(K118&lt;&gt;"", K118, IF(OR(H118="暂停",H118="取消"), IFERROR(WORKDAY.INTL($J118,$L118*$G118,1,项目参数!$B$2:$B$200),WORKDAY($J118,$L118*$G118,1)),TODAY())),"")</f>
        <v/>
      </c>
      <c r="AG118">
        <f ca="1">IF(AND(M118,O118),IF(OR('临-间接'!S118="",'临-间接'!S118="(空白)"),0,'临-间接'!S118),0)</f>
        <v>0</v>
      </c>
      <c r="AH118" s="32" t="str">
        <f ca="1">IF($M118,IF('临-间接'!T118=0,"",'临-间接'!T118),"")</f>
        <v/>
      </c>
      <c r="AI118" s="32" t="str">
        <f ca="1">IF($M118,IF('临-间接'!U118=0,"",'临-间接'!U118),"")</f>
        <v/>
      </c>
      <c r="AJ118" s="32" t="str">
        <f t="shared" ca="1" si="27"/>
        <v/>
      </c>
    </row>
    <row r="119" spans="1:36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IF('临-间接'!H119="(空白)","",'临-间接'!H119)</f>
        <v>0</v>
      </c>
      <c r="F119">
        <f ca="1">IF('临-间接'!K119="(空白)","",'临-间接'!K119)</f>
        <v>0</v>
      </c>
      <c r="G119">
        <f ca="1">IF('临-间接'!L119="(空白)",0,'临-间接'!L119)</f>
        <v>0</v>
      </c>
      <c r="H119" t="str">
        <f ca="1">IF(OR('临-间接'!Q119=0,'临-间接'!Q119="(空白)"),"",'临-间接'!Q119)</f>
        <v/>
      </c>
      <c r="I119" s="32" t="str">
        <f ca="1">IF(OR('临-间接'!M119=0,'临-间接'!M119="(空白)"),"",'临-间接'!M119)</f>
        <v/>
      </c>
      <c r="J119" s="32" t="str">
        <f ca="1">IF(OR('临-间接'!N119=0,'临-间接'!N119="(空白)"),"",'临-间接'!N119)</f>
        <v/>
      </c>
      <c r="K119" s="32" t="str">
        <f ca="1">IF(OR('临-间接'!O119=0,'临-间接'!O119="(空白)"),"",'临-间接'!O119)</f>
        <v/>
      </c>
      <c r="L119">
        <f ca="1">IF('临-间接'!P119="(空白)",0,'临-间接'!P119)</f>
        <v>0</v>
      </c>
      <c r="M119" s="93" t="b">
        <f t="shared" ca="1" si="15"/>
        <v>0</v>
      </c>
      <c r="N119" s="93" t="b">
        <f t="shared" ca="1" si="16"/>
        <v>0</v>
      </c>
      <c r="O119" s="93" t="b">
        <f t="shared" ca="1" si="17"/>
        <v>0</v>
      </c>
      <c r="P119" s="93" t="b">
        <f t="shared" ca="1" si="18"/>
        <v>0</v>
      </c>
      <c r="Q119" s="93" t="b">
        <f t="shared" ca="1" si="19"/>
        <v>0</v>
      </c>
      <c r="R119" s="93" t="str">
        <f t="shared" ca="1" si="20"/>
        <v>未开始</v>
      </c>
      <c r="S119" s="93">
        <f ca="1">IF(AND(M119,O119,NOT(P119)),NETWORKDAYS(J119,AF119,项目参数!$B$2:$B$200),0)</f>
        <v>0</v>
      </c>
      <c r="T119" s="94">
        <f t="shared" ca="1" si="21"/>
        <v>0</v>
      </c>
      <c r="U119" s="113">
        <f t="shared" ca="1" si="22"/>
        <v>0</v>
      </c>
      <c r="V119" s="113">
        <f t="shared" ca="1" si="23"/>
        <v>0</v>
      </c>
      <c r="W119" s="113" t="str">
        <f t="shared" ca="1" si="24"/>
        <v/>
      </c>
      <c r="X119" s="93">
        <f t="shared" ca="1" si="25"/>
        <v>0</v>
      </c>
      <c r="Y119" s="93">
        <f t="shared" ca="1" si="26"/>
        <v>0</v>
      </c>
      <c r="Z119" s="93">
        <f ca="1">IF(AND(M119,O119,J119&gt;项目信息!$C$18),INT((IF(P119,K119,J119)-项目信息!$C$18)/30)+1,0)</f>
        <v>0</v>
      </c>
      <c r="AA119" s="93" t="str">
        <f ca="1">IF(M119,WEEKNUM(IF(K119&lt;&gt;"",K119,IF(J119&lt;&gt;"",J119,I119)-项目信息!$C$18)+1),"")</f>
        <v/>
      </c>
      <c r="AB119" s="93" t="str">
        <f ca="1">IF($M119,IF('临-间接'!W119=0,"",'临-间接'!W119),"")</f>
        <v/>
      </c>
      <c r="AC119" s="93" t="str">
        <f ca="1">IF($M119,$AB119*U119/项目参数!$J$29,"")</f>
        <v/>
      </c>
      <c r="AD119" s="93" t="str">
        <f ca="1">IF($M119,$AB119*V119/项目参数!$J$29,"")</f>
        <v/>
      </c>
      <c r="AE119" s="95" t="str">
        <f ca="1">IF(OR('临-间接'!R119=0,'临-间接'!R119="(空白)"),"",'临-间接'!R119)</f>
        <v/>
      </c>
      <c r="AF119" s="32" t="str">
        <f ca="1">IF(O119,IF(K119&lt;&gt;"", K119, IF(OR(H119="暂停",H119="取消"), IFERROR(WORKDAY.INTL($J119,$L119*$G119,1,项目参数!$B$2:$B$200),WORKDAY($J119,$L119*$G119,1)),TODAY())),"")</f>
        <v/>
      </c>
      <c r="AG119">
        <f ca="1">IF(AND(M119,O119),IF(OR('临-间接'!S119="",'临-间接'!S119="(空白)"),0,'临-间接'!S119),0)</f>
        <v>0</v>
      </c>
      <c r="AH119" s="32" t="str">
        <f ca="1">IF($M119,IF('临-间接'!T119=0,"",'临-间接'!T119),"")</f>
        <v/>
      </c>
      <c r="AI119" s="32" t="str">
        <f ca="1">IF($M119,IF('临-间接'!U119=0,"",'临-间接'!U119),"")</f>
        <v/>
      </c>
      <c r="AJ119" s="32" t="str">
        <f t="shared" ca="1" si="27"/>
        <v/>
      </c>
    </row>
    <row r="120" spans="1:36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IF('临-间接'!H120="(空白)","",'临-间接'!H120)</f>
        <v>0</v>
      </c>
      <c r="F120">
        <f ca="1">IF('临-间接'!K120="(空白)","",'临-间接'!K120)</f>
        <v>0</v>
      </c>
      <c r="G120">
        <f ca="1">IF('临-间接'!L120="(空白)",0,'临-间接'!L120)</f>
        <v>0</v>
      </c>
      <c r="H120" t="str">
        <f ca="1">IF(OR('临-间接'!Q120=0,'临-间接'!Q120="(空白)"),"",'临-间接'!Q120)</f>
        <v/>
      </c>
      <c r="I120" s="32" t="str">
        <f ca="1">IF(OR('临-间接'!M120=0,'临-间接'!M120="(空白)"),"",'临-间接'!M120)</f>
        <v/>
      </c>
      <c r="J120" s="32" t="str">
        <f ca="1">IF(OR('临-间接'!N120=0,'临-间接'!N120="(空白)"),"",'临-间接'!N120)</f>
        <v/>
      </c>
      <c r="K120" s="32" t="str">
        <f ca="1">IF(OR('临-间接'!O120=0,'临-间接'!O120="(空白)"),"",'临-间接'!O120)</f>
        <v/>
      </c>
      <c r="L120">
        <f ca="1">IF('临-间接'!P120="(空白)",0,'临-间接'!P120)</f>
        <v>0</v>
      </c>
      <c r="M120" s="93" t="b">
        <f t="shared" ca="1" si="15"/>
        <v>0</v>
      </c>
      <c r="N120" s="93" t="b">
        <f t="shared" ca="1" si="16"/>
        <v>0</v>
      </c>
      <c r="O120" s="93" t="b">
        <f t="shared" ca="1" si="17"/>
        <v>0</v>
      </c>
      <c r="P120" s="93" t="b">
        <f t="shared" ca="1" si="18"/>
        <v>0</v>
      </c>
      <c r="Q120" s="93" t="b">
        <f t="shared" ca="1" si="19"/>
        <v>0</v>
      </c>
      <c r="R120" s="93" t="str">
        <f t="shared" ca="1" si="20"/>
        <v>未开始</v>
      </c>
      <c r="S120" s="93">
        <f ca="1">IF(AND(M120,O120,NOT(P120)),NETWORKDAYS(J120,AF120,项目参数!$B$2:$B$200),0)</f>
        <v>0</v>
      </c>
      <c r="T120" s="94">
        <f t="shared" ca="1" si="21"/>
        <v>0</v>
      </c>
      <c r="U120" s="113">
        <f t="shared" ca="1" si="22"/>
        <v>0</v>
      </c>
      <c r="V120" s="113">
        <f t="shared" ca="1" si="23"/>
        <v>0</v>
      </c>
      <c r="W120" s="113" t="str">
        <f t="shared" ca="1" si="24"/>
        <v/>
      </c>
      <c r="X120" s="93">
        <f t="shared" ca="1" si="25"/>
        <v>0</v>
      </c>
      <c r="Y120" s="93">
        <f t="shared" ca="1" si="26"/>
        <v>0</v>
      </c>
      <c r="Z120" s="93">
        <f ca="1">IF(AND(M120,O120,J120&gt;项目信息!$C$18),INT((IF(P120,K120,J120)-项目信息!$C$18)/30)+1,0)</f>
        <v>0</v>
      </c>
      <c r="AA120" s="93" t="str">
        <f ca="1">IF(M120,WEEKNUM(IF(K120&lt;&gt;"",K120,IF(J120&lt;&gt;"",J120,I120)-项目信息!$C$18)+1),"")</f>
        <v/>
      </c>
      <c r="AB120" s="93" t="str">
        <f ca="1">IF($M120,IF('临-间接'!W120=0,"",'临-间接'!W120),"")</f>
        <v/>
      </c>
      <c r="AC120" s="93" t="str">
        <f ca="1">IF($M120,$AB120*U120/项目参数!$J$29,"")</f>
        <v/>
      </c>
      <c r="AD120" s="93" t="str">
        <f ca="1">IF($M120,$AB120*V120/项目参数!$J$29,"")</f>
        <v/>
      </c>
      <c r="AE120" s="95" t="str">
        <f ca="1">IF(OR('临-间接'!R120=0,'临-间接'!R120="(空白)"),"",'临-间接'!R120)</f>
        <v/>
      </c>
      <c r="AF120" s="32" t="str">
        <f ca="1">IF(O120,IF(K120&lt;&gt;"", K120, IF(OR(H120="暂停",H120="取消"), IFERROR(WORKDAY.INTL($J120,$L120*$G120,1,项目参数!$B$2:$B$200),WORKDAY($J120,$L120*$G120,1)),TODAY())),"")</f>
        <v/>
      </c>
      <c r="AG120">
        <f ca="1">IF(AND(M120,O120),IF(OR('临-间接'!S120="",'临-间接'!S120="(空白)"),0,'临-间接'!S120),0)</f>
        <v>0</v>
      </c>
      <c r="AH120" s="32" t="str">
        <f ca="1">IF($M120,IF('临-间接'!T120=0,"",'临-间接'!T120),"")</f>
        <v/>
      </c>
      <c r="AI120" s="32" t="str">
        <f ca="1">IF($M120,IF('临-间接'!U120=0,"",'临-间接'!U120),"")</f>
        <v/>
      </c>
      <c r="AJ120" s="32" t="str">
        <f t="shared" ca="1" si="27"/>
        <v/>
      </c>
    </row>
    <row r="121" spans="1:36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IF('临-间接'!H121="(空白)","",'临-间接'!H121)</f>
        <v>0</v>
      </c>
      <c r="F121">
        <f ca="1">IF('临-间接'!K121="(空白)","",'临-间接'!K121)</f>
        <v>0</v>
      </c>
      <c r="G121">
        <f ca="1">IF('临-间接'!L121="(空白)",0,'临-间接'!L121)</f>
        <v>0</v>
      </c>
      <c r="H121" t="str">
        <f ca="1">IF(OR('临-间接'!Q121=0,'临-间接'!Q121="(空白)"),"",'临-间接'!Q121)</f>
        <v/>
      </c>
      <c r="I121" s="32" t="str">
        <f ca="1">IF(OR('临-间接'!M121=0,'临-间接'!M121="(空白)"),"",'临-间接'!M121)</f>
        <v/>
      </c>
      <c r="J121" s="32" t="str">
        <f ca="1">IF(OR('临-间接'!N121=0,'临-间接'!N121="(空白)"),"",'临-间接'!N121)</f>
        <v/>
      </c>
      <c r="K121" s="32" t="str">
        <f ca="1">IF(OR('临-间接'!O121=0,'临-间接'!O121="(空白)"),"",'临-间接'!O121)</f>
        <v/>
      </c>
      <c r="L121">
        <f ca="1">IF('临-间接'!P121="(空白)",0,'临-间接'!P121)</f>
        <v>0</v>
      </c>
      <c r="M121" s="93" t="b">
        <f t="shared" ca="1" si="15"/>
        <v>0</v>
      </c>
      <c r="N121" s="93" t="b">
        <f t="shared" ca="1" si="16"/>
        <v>0</v>
      </c>
      <c r="O121" s="93" t="b">
        <f t="shared" ca="1" si="17"/>
        <v>0</v>
      </c>
      <c r="P121" s="93" t="b">
        <f t="shared" ca="1" si="18"/>
        <v>0</v>
      </c>
      <c r="Q121" s="93" t="b">
        <f t="shared" ca="1" si="19"/>
        <v>0</v>
      </c>
      <c r="R121" s="93" t="str">
        <f t="shared" ca="1" si="20"/>
        <v>未开始</v>
      </c>
      <c r="S121" s="93">
        <f ca="1">IF(AND(M121,O121,NOT(P121)),NETWORKDAYS(J121,AF121,项目参数!$B$2:$B$200),0)</f>
        <v>0</v>
      </c>
      <c r="T121" s="94">
        <f t="shared" ca="1" si="21"/>
        <v>0</v>
      </c>
      <c r="U121" s="113">
        <f t="shared" ca="1" si="22"/>
        <v>0</v>
      </c>
      <c r="V121" s="113">
        <f t="shared" ca="1" si="23"/>
        <v>0</v>
      </c>
      <c r="W121" s="113" t="str">
        <f t="shared" ca="1" si="24"/>
        <v/>
      </c>
      <c r="X121" s="93">
        <f t="shared" ca="1" si="25"/>
        <v>0</v>
      </c>
      <c r="Y121" s="93">
        <f t="shared" ca="1" si="26"/>
        <v>0</v>
      </c>
      <c r="Z121" s="93">
        <f ca="1">IF(AND(M121,O121,J121&gt;项目信息!$C$18),INT((IF(P121,K121,J121)-项目信息!$C$18)/30)+1,0)</f>
        <v>0</v>
      </c>
      <c r="AA121" s="93" t="str">
        <f ca="1">IF(M121,WEEKNUM(IF(K121&lt;&gt;"",K121,IF(J121&lt;&gt;"",J121,I121)-项目信息!$C$18)+1),"")</f>
        <v/>
      </c>
      <c r="AB121" s="93" t="str">
        <f ca="1">IF($M121,IF('临-间接'!W121=0,"",'临-间接'!W121),"")</f>
        <v/>
      </c>
      <c r="AC121" s="93" t="str">
        <f ca="1">IF($M121,$AB121*U121/项目参数!$J$29,"")</f>
        <v/>
      </c>
      <c r="AD121" s="93" t="str">
        <f ca="1">IF($M121,$AB121*V121/项目参数!$J$29,"")</f>
        <v/>
      </c>
      <c r="AE121" s="95" t="str">
        <f ca="1">IF(OR('临-间接'!R121=0,'临-间接'!R121="(空白)"),"",'临-间接'!R121)</f>
        <v/>
      </c>
      <c r="AF121" s="32" t="str">
        <f ca="1">IF(O121,IF(K121&lt;&gt;"", K121, IF(OR(H121="暂停",H121="取消"), IFERROR(WORKDAY.INTL($J121,$L121*$G121,1,项目参数!$B$2:$B$200),WORKDAY($J121,$L121*$G121,1)),TODAY())),"")</f>
        <v/>
      </c>
      <c r="AG121">
        <f ca="1">IF(AND(M121,O121),IF(OR('临-间接'!S121="",'临-间接'!S121="(空白)"),0,'临-间接'!S121),0)</f>
        <v>0</v>
      </c>
      <c r="AH121" s="32" t="str">
        <f ca="1">IF($M121,IF('临-间接'!T121=0,"",'临-间接'!T121),"")</f>
        <v/>
      </c>
      <c r="AI121" s="32" t="str">
        <f ca="1">IF($M121,IF('临-间接'!U121=0,"",'临-间接'!U121),"")</f>
        <v/>
      </c>
      <c r="AJ121" s="32" t="str">
        <f t="shared" ca="1" si="27"/>
        <v/>
      </c>
    </row>
    <row r="122" spans="1:36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IF('临-间接'!H122="(空白)","",'临-间接'!H122)</f>
        <v>0</v>
      </c>
      <c r="F122">
        <f ca="1">IF('临-间接'!K122="(空白)","",'临-间接'!K122)</f>
        <v>0</v>
      </c>
      <c r="G122">
        <f ca="1">IF('临-间接'!L122="(空白)",0,'临-间接'!L122)</f>
        <v>0</v>
      </c>
      <c r="H122" t="str">
        <f ca="1">IF(OR('临-间接'!Q122=0,'临-间接'!Q122="(空白)"),"",'临-间接'!Q122)</f>
        <v/>
      </c>
      <c r="I122" s="32" t="str">
        <f ca="1">IF(OR('临-间接'!M122=0,'临-间接'!M122="(空白)"),"",'临-间接'!M122)</f>
        <v/>
      </c>
      <c r="J122" s="32" t="str">
        <f ca="1">IF(OR('临-间接'!N122=0,'临-间接'!N122="(空白)"),"",'临-间接'!N122)</f>
        <v/>
      </c>
      <c r="K122" s="32" t="str">
        <f ca="1">IF(OR('临-间接'!O122=0,'临-间接'!O122="(空白)"),"",'临-间接'!O122)</f>
        <v/>
      </c>
      <c r="L122">
        <f ca="1">IF('临-间接'!P122="(空白)",0,'临-间接'!P122)</f>
        <v>0</v>
      </c>
      <c r="M122" s="93" t="b">
        <f t="shared" ca="1" si="15"/>
        <v>0</v>
      </c>
      <c r="N122" s="93" t="b">
        <f t="shared" ca="1" si="16"/>
        <v>0</v>
      </c>
      <c r="O122" s="93" t="b">
        <f t="shared" ca="1" si="17"/>
        <v>0</v>
      </c>
      <c r="P122" s="93" t="b">
        <f t="shared" ca="1" si="18"/>
        <v>0</v>
      </c>
      <c r="Q122" s="93" t="b">
        <f t="shared" ca="1" si="19"/>
        <v>0</v>
      </c>
      <c r="R122" s="93" t="str">
        <f t="shared" ca="1" si="20"/>
        <v>未开始</v>
      </c>
      <c r="S122" s="93">
        <f ca="1">IF(AND(M122,O122,NOT(P122)),NETWORKDAYS(J122,AF122,项目参数!$B$2:$B$200),0)</f>
        <v>0</v>
      </c>
      <c r="T122" s="94">
        <f t="shared" ca="1" si="21"/>
        <v>0</v>
      </c>
      <c r="U122" s="113">
        <f t="shared" ca="1" si="22"/>
        <v>0</v>
      </c>
      <c r="V122" s="113">
        <f t="shared" ca="1" si="23"/>
        <v>0</v>
      </c>
      <c r="W122" s="113" t="str">
        <f t="shared" ca="1" si="24"/>
        <v/>
      </c>
      <c r="X122" s="93">
        <f t="shared" ca="1" si="25"/>
        <v>0</v>
      </c>
      <c r="Y122" s="93">
        <f t="shared" ca="1" si="26"/>
        <v>0</v>
      </c>
      <c r="Z122" s="93">
        <f ca="1">IF(AND(M122,O122,J122&gt;项目信息!$C$18),INT((IF(P122,K122,J122)-项目信息!$C$18)/30)+1,0)</f>
        <v>0</v>
      </c>
      <c r="AA122" s="93" t="str">
        <f ca="1">IF(M122,WEEKNUM(IF(K122&lt;&gt;"",K122,IF(J122&lt;&gt;"",J122,I122)-项目信息!$C$18)+1),"")</f>
        <v/>
      </c>
      <c r="AB122" s="93" t="str">
        <f ca="1">IF($M122,IF('临-间接'!W122=0,"",'临-间接'!W122),"")</f>
        <v/>
      </c>
      <c r="AC122" s="93" t="str">
        <f ca="1">IF($M122,$AB122*U122/项目参数!$J$29,"")</f>
        <v/>
      </c>
      <c r="AD122" s="93" t="str">
        <f ca="1">IF($M122,$AB122*V122/项目参数!$J$29,"")</f>
        <v/>
      </c>
      <c r="AE122" s="95" t="str">
        <f ca="1">IF(OR('临-间接'!R122=0,'临-间接'!R122="(空白)"),"",'临-间接'!R122)</f>
        <v/>
      </c>
      <c r="AF122" s="32" t="str">
        <f ca="1">IF(O122,IF(K122&lt;&gt;"", K122, IF(OR(H122="暂停",H122="取消"), IFERROR(WORKDAY.INTL($J122,$L122*$G122,1,项目参数!$B$2:$B$200),WORKDAY($J122,$L122*$G122,1)),TODAY())),"")</f>
        <v/>
      </c>
      <c r="AG122">
        <f ca="1">IF(AND(M122,O122),IF(OR('临-间接'!S122="",'临-间接'!S122="(空白)"),0,'临-间接'!S122),0)</f>
        <v>0</v>
      </c>
      <c r="AH122" s="32" t="str">
        <f ca="1">IF($M122,IF('临-间接'!T122=0,"",'临-间接'!T122),"")</f>
        <v/>
      </c>
      <c r="AI122" s="32" t="str">
        <f ca="1">IF($M122,IF('临-间接'!U122=0,"",'临-间接'!U122),"")</f>
        <v/>
      </c>
      <c r="AJ122" s="32" t="str">
        <f t="shared" ca="1" si="27"/>
        <v/>
      </c>
    </row>
    <row r="123" spans="1:36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IF('临-间接'!H123="(空白)","",'临-间接'!H123)</f>
        <v>0</v>
      </c>
      <c r="F123">
        <f ca="1">IF('临-间接'!K123="(空白)","",'临-间接'!K123)</f>
        <v>0</v>
      </c>
      <c r="G123">
        <f ca="1">IF('临-间接'!L123="(空白)",0,'临-间接'!L123)</f>
        <v>0</v>
      </c>
      <c r="H123" t="str">
        <f ca="1">IF(OR('临-间接'!Q123=0,'临-间接'!Q123="(空白)"),"",'临-间接'!Q123)</f>
        <v/>
      </c>
      <c r="I123" s="32" t="str">
        <f ca="1">IF(OR('临-间接'!M123=0,'临-间接'!M123="(空白)"),"",'临-间接'!M123)</f>
        <v/>
      </c>
      <c r="J123" s="32" t="str">
        <f ca="1">IF(OR('临-间接'!N123=0,'临-间接'!N123="(空白)"),"",'临-间接'!N123)</f>
        <v/>
      </c>
      <c r="K123" s="32" t="str">
        <f ca="1">IF(OR('临-间接'!O123=0,'临-间接'!O123="(空白)"),"",'临-间接'!O123)</f>
        <v/>
      </c>
      <c r="L123">
        <f ca="1">IF('临-间接'!P123="(空白)",0,'临-间接'!P123)</f>
        <v>0</v>
      </c>
      <c r="M123" s="93" t="b">
        <f t="shared" ca="1" si="15"/>
        <v>0</v>
      </c>
      <c r="N123" s="93" t="b">
        <f t="shared" ca="1" si="16"/>
        <v>0</v>
      </c>
      <c r="O123" s="93" t="b">
        <f t="shared" ca="1" si="17"/>
        <v>0</v>
      </c>
      <c r="P123" s="93" t="b">
        <f t="shared" ca="1" si="18"/>
        <v>0</v>
      </c>
      <c r="Q123" s="93" t="b">
        <f t="shared" ca="1" si="19"/>
        <v>0</v>
      </c>
      <c r="R123" s="93" t="str">
        <f t="shared" ca="1" si="20"/>
        <v>未开始</v>
      </c>
      <c r="S123" s="93">
        <f ca="1">IF(AND(M123,O123,NOT(P123)),NETWORKDAYS(J123,AF123,项目参数!$B$2:$B$200),0)</f>
        <v>0</v>
      </c>
      <c r="T123" s="94">
        <f t="shared" ca="1" si="21"/>
        <v>0</v>
      </c>
      <c r="U123" s="113">
        <f t="shared" ca="1" si="22"/>
        <v>0</v>
      </c>
      <c r="V123" s="113">
        <f t="shared" ca="1" si="23"/>
        <v>0</v>
      </c>
      <c r="W123" s="113" t="str">
        <f t="shared" ca="1" si="24"/>
        <v/>
      </c>
      <c r="X123" s="93">
        <f t="shared" ca="1" si="25"/>
        <v>0</v>
      </c>
      <c r="Y123" s="93">
        <f t="shared" ca="1" si="26"/>
        <v>0</v>
      </c>
      <c r="Z123" s="93">
        <f ca="1">IF(AND(M123,O123,J123&gt;项目信息!$C$18),INT((IF(P123,K123,J123)-项目信息!$C$18)/30)+1,0)</f>
        <v>0</v>
      </c>
      <c r="AA123" s="93" t="str">
        <f ca="1">IF(M123,WEEKNUM(IF(K123&lt;&gt;"",K123,IF(J123&lt;&gt;"",J123,I123)-项目信息!$C$18)+1),"")</f>
        <v/>
      </c>
      <c r="AB123" s="93" t="str">
        <f ca="1">IF($M123,IF('临-间接'!W123=0,"",'临-间接'!W123),"")</f>
        <v/>
      </c>
      <c r="AC123" s="93" t="str">
        <f ca="1">IF($M123,$AB123*U123/项目参数!$J$29,"")</f>
        <v/>
      </c>
      <c r="AD123" s="93" t="str">
        <f ca="1">IF($M123,$AB123*V123/项目参数!$J$29,"")</f>
        <v/>
      </c>
      <c r="AE123" s="95" t="str">
        <f ca="1">IF(OR('临-间接'!R123=0,'临-间接'!R123="(空白)"),"",'临-间接'!R123)</f>
        <v/>
      </c>
      <c r="AF123" s="32" t="str">
        <f ca="1">IF(O123,IF(K123&lt;&gt;"", K123, IF(OR(H123="暂停",H123="取消"), IFERROR(WORKDAY.INTL($J123,$L123*$G123,1,项目参数!$B$2:$B$200),WORKDAY($J123,$L123*$G123,1)),TODAY())),"")</f>
        <v/>
      </c>
      <c r="AG123">
        <f ca="1">IF(AND(M123,O123),IF(OR('临-间接'!S123="",'临-间接'!S123="(空白)"),0,'临-间接'!S123),0)</f>
        <v>0</v>
      </c>
      <c r="AH123" s="32" t="str">
        <f ca="1">IF($M123,IF('临-间接'!T123=0,"",'临-间接'!T123),"")</f>
        <v/>
      </c>
      <c r="AI123" s="32" t="str">
        <f ca="1">IF($M123,IF('临-间接'!U123=0,"",'临-间接'!U123),"")</f>
        <v/>
      </c>
      <c r="AJ123" s="32" t="str">
        <f t="shared" ca="1" si="27"/>
        <v/>
      </c>
    </row>
    <row r="124" spans="1:36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IF('临-间接'!H124="(空白)","",'临-间接'!H124)</f>
        <v>0</v>
      </c>
      <c r="F124">
        <f ca="1">IF('临-间接'!K124="(空白)","",'临-间接'!K124)</f>
        <v>0</v>
      </c>
      <c r="G124">
        <f ca="1">IF('临-间接'!L124="(空白)",0,'临-间接'!L124)</f>
        <v>0</v>
      </c>
      <c r="H124" t="str">
        <f ca="1">IF(OR('临-间接'!Q124=0,'临-间接'!Q124="(空白)"),"",'临-间接'!Q124)</f>
        <v/>
      </c>
      <c r="I124" s="32" t="str">
        <f ca="1">IF(OR('临-间接'!M124=0,'临-间接'!M124="(空白)"),"",'临-间接'!M124)</f>
        <v/>
      </c>
      <c r="J124" s="32" t="str">
        <f ca="1">IF(OR('临-间接'!N124=0,'临-间接'!N124="(空白)"),"",'临-间接'!N124)</f>
        <v/>
      </c>
      <c r="K124" s="32" t="str">
        <f ca="1">IF(OR('临-间接'!O124=0,'临-间接'!O124="(空白)"),"",'临-间接'!O124)</f>
        <v/>
      </c>
      <c r="L124">
        <f ca="1">IF('临-间接'!P124="(空白)",0,'临-间接'!P124)</f>
        <v>0</v>
      </c>
      <c r="M124" s="93" t="b">
        <f t="shared" ca="1" si="15"/>
        <v>0</v>
      </c>
      <c r="N124" s="93" t="b">
        <f t="shared" ca="1" si="16"/>
        <v>0</v>
      </c>
      <c r="O124" s="93" t="b">
        <f t="shared" ca="1" si="17"/>
        <v>0</v>
      </c>
      <c r="P124" s="93" t="b">
        <f t="shared" ca="1" si="18"/>
        <v>0</v>
      </c>
      <c r="Q124" s="93" t="b">
        <f t="shared" ca="1" si="19"/>
        <v>0</v>
      </c>
      <c r="R124" s="93" t="str">
        <f t="shared" ca="1" si="20"/>
        <v>未开始</v>
      </c>
      <c r="S124" s="93">
        <f ca="1">IF(AND(M124,O124,NOT(P124)),NETWORKDAYS(J124,AF124,项目参数!$B$2:$B$200),0)</f>
        <v>0</v>
      </c>
      <c r="T124" s="94">
        <f t="shared" ca="1" si="21"/>
        <v>0</v>
      </c>
      <c r="U124" s="113">
        <f t="shared" ca="1" si="22"/>
        <v>0</v>
      </c>
      <c r="V124" s="113">
        <f t="shared" ca="1" si="23"/>
        <v>0</v>
      </c>
      <c r="W124" s="113" t="str">
        <f t="shared" ca="1" si="24"/>
        <v/>
      </c>
      <c r="X124" s="93">
        <f t="shared" ca="1" si="25"/>
        <v>0</v>
      </c>
      <c r="Y124" s="93">
        <f t="shared" ca="1" si="26"/>
        <v>0</v>
      </c>
      <c r="Z124" s="93">
        <f ca="1">IF(AND(M124,O124,J124&gt;项目信息!$C$18),INT((IF(P124,K124,J124)-项目信息!$C$18)/30)+1,0)</f>
        <v>0</v>
      </c>
      <c r="AA124" s="93" t="str">
        <f ca="1">IF(M124,WEEKNUM(IF(K124&lt;&gt;"",K124,IF(J124&lt;&gt;"",J124,I124)-项目信息!$C$18)+1),"")</f>
        <v/>
      </c>
      <c r="AB124" s="93" t="str">
        <f ca="1">IF($M124,IF('临-间接'!W124=0,"",'临-间接'!W124),"")</f>
        <v/>
      </c>
      <c r="AC124" s="93" t="str">
        <f ca="1">IF($M124,$AB124*U124/项目参数!$J$29,"")</f>
        <v/>
      </c>
      <c r="AD124" s="93" t="str">
        <f ca="1">IF($M124,$AB124*V124/项目参数!$J$29,"")</f>
        <v/>
      </c>
      <c r="AE124" s="95" t="str">
        <f ca="1">IF(OR('临-间接'!R124=0,'临-间接'!R124="(空白)"),"",'临-间接'!R124)</f>
        <v/>
      </c>
      <c r="AF124" s="32" t="str">
        <f ca="1">IF(O124,IF(K124&lt;&gt;"", K124, IF(OR(H124="暂停",H124="取消"), IFERROR(WORKDAY.INTL($J124,$L124*$G124,1,项目参数!$B$2:$B$200),WORKDAY($J124,$L124*$G124,1)),TODAY())),"")</f>
        <v/>
      </c>
      <c r="AG124">
        <f ca="1">IF(AND(M124,O124),IF(OR('临-间接'!S124="",'临-间接'!S124="(空白)"),0,'临-间接'!S124),0)</f>
        <v>0</v>
      </c>
      <c r="AH124" s="32" t="str">
        <f ca="1">IF($M124,IF('临-间接'!T124=0,"",'临-间接'!T124),"")</f>
        <v/>
      </c>
      <c r="AI124" s="32" t="str">
        <f ca="1">IF($M124,IF('临-间接'!U124=0,"",'临-间接'!U124),"")</f>
        <v/>
      </c>
      <c r="AJ124" s="32" t="str">
        <f t="shared" ca="1" si="27"/>
        <v/>
      </c>
    </row>
    <row r="125" spans="1:36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IF('临-间接'!H125="(空白)","",'临-间接'!H125)</f>
        <v>0</v>
      </c>
      <c r="F125">
        <f ca="1">IF('临-间接'!K125="(空白)","",'临-间接'!K125)</f>
        <v>0</v>
      </c>
      <c r="G125">
        <f ca="1">IF('临-间接'!L125="(空白)",0,'临-间接'!L125)</f>
        <v>0</v>
      </c>
      <c r="H125" t="str">
        <f ca="1">IF(OR('临-间接'!Q125=0,'临-间接'!Q125="(空白)"),"",'临-间接'!Q125)</f>
        <v/>
      </c>
      <c r="I125" s="32" t="str">
        <f ca="1">IF(OR('临-间接'!M125=0,'临-间接'!M125="(空白)"),"",'临-间接'!M125)</f>
        <v/>
      </c>
      <c r="J125" s="32" t="str">
        <f ca="1">IF(OR('临-间接'!N125=0,'临-间接'!N125="(空白)"),"",'临-间接'!N125)</f>
        <v/>
      </c>
      <c r="K125" s="32" t="str">
        <f ca="1">IF(OR('临-间接'!O125=0,'临-间接'!O125="(空白)"),"",'临-间接'!O125)</f>
        <v/>
      </c>
      <c r="L125">
        <f ca="1">IF('临-间接'!P125="(空白)",0,'临-间接'!P125)</f>
        <v>0</v>
      </c>
      <c r="M125" s="93" t="b">
        <f t="shared" ca="1" si="15"/>
        <v>0</v>
      </c>
      <c r="N125" s="93" t="b">
        <f t="shared" ca="1" si="16"/>
        <v>0</v>
      </c>
      <c r="O125" s="93" t="b">
        <f t="shared" ca="1" si="17"/>
        <v>0</v>
      </c>
      <c r="P125" s="93" t="b">
        <f t="shared" ca="1" si="18"/>
        <v>0</v>
      </c>
      <c r="Q125" s="93" t="b">
        <f t="shared" ca="1" si="19"/>
        <v>0</v>
      </c>
      <c r="R125" s="93" t="str">
        <f t="shared" ca="1" si="20"/>
        <v>未开始</v>
      </c>
      <c r="S125" s="93">
        <f ca="1">IF(AND(M125,O125,NOT(P125)),NETWORKDAYS(J125,AF125,项目参数!$B$2:$B$200),0)</f>
        <v>0</v>
      </c>
      <c r="T125" s="94">
        <f t="shared" ca="1" si="21"/>
        <v>0</v>
      </c>
      <c r="U125" s="113">
        <f t="shared" ca="1" si="22"/>
        <v>0</v>
      </c>
      <c r="V125" s="113">
        <f t="shared" ca="1" si="23"/>
        <v>0</v>
      </c>
      <c r="W125" s="113" t="str">
        <f t="shared" ca="1" si="24"/>
        <v/>
      </c>
      <c r="X125" s="93">
        <f t="shared" ca="1" si="25"/>
        <v>0</v>
      </c>
      <c r="Y125" s="93">
        <f t="shared" ca="1" si="26"/>
        <v>0</v>
      </c>
      <c r="Z125" s="93">
        <f ca="1">IF(AND(M125,O125,J125&gt;项目信息!$C$18),INT((IF(P125,K125,J125)-项目信息!$C$18)/30)+1,0)</f>
        <v>0</v>
      </c>
      <c r="AA125" s="93" t="str">
        <f ca="1">IF(M125,WEEKNUM(IF(K125&lt;&gt;"",K125,IF(J125&lt;&gt;"",J125,I125)-项目信息!$C$18)+1),"")</f>
        <v/>
      </c>
      <c r="AB125" s="93" t="str">
        <f ca="1">IF($M125,IF('临-间接'!W125=0,"",'临-间接'!W125),"")</f>
        <v/>
      </c>
      <c r="AC125" s="93" t="str">
        <f ca="1">IF($M125,$AB125*U125/项目参数!$J$29,"")</f>
        <v/>
      </c>
      <c r="AD125" s="93" t="str">
        <f ca="1">IF($M125,$AB125*V125/项目参数!$J$29,"")</f>
        <v/>
      </c>
      <c r="AE125" s="95" t="str">
        <f ca="1">IF(OR('临-间接'!R125=0,'临-间接'!R125="(空白)"),"",'临-间接'!R125)</f>
        <v/>
      </c>
      <c r="AF125" s="32" t="str">
        <f ca="1">IF(O125,IF(K125&lt;&gt;"", K125, IF(OR(H125="暂停",H125="取消"), IFERROR(WORKDAY.INTL($J125,$L125*$G125,1,项目参数!$B$2:$B$200),WORKDAY($J125,$L125*$G125,1)),TODAY())),"")</f>
        <v/>
      </c>
      <c r="AG125">
        <f ca="1">IF(AND(M125,O125),IF(OR('临-间接'!S125="",'临-间接'!S125="(空白)"),0,'临-间接'!S125),0)</f>
        <v>0</v>
      </c>
      <c r="AH125" s="32" t="str">
        <f ca="1">IF($M125,IF('临-间接'!T125=0,"",'临-间接'!T125),"")</f>
        <v/>
      </c>
      <c r="AI125" s="32" t="str">
        <f ca="1">IF($M125,IF('临-间接'!U125=0,"",'临-间接'!U125),"")</f>
        <v/>
      </c>
      <c r="AJ125" s="32" t="str">
        <f t="shared" ca="1" si="27"/>
        <v/>
      </c>
    </row>
    <row r="126" spans="1:36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IF('临-间接'!H126="(空白)","",'临-间接'!H126)</f>
        <v>0</v>
      </c>
      <c r="F126">
        <f ca="1">IF('临-间接'!K126="(空白)","",'临-间接'!K126)</f>
        <v>0</v>
      </c>
      <c r="G126">
        <f ca="1">IF('临-间接'!L126="(空白)",0,'临-间接'!L126)</f>
        <v>0</v>
      </c>
      <c r="H126" t="str">
        <f ca="1">IF(OR('临-间接'!Q126=0,'临-间接'!Q126="(空白)"),"",'临-间接'!Q126)</f>
        <v/>
      </c>
      <c r="I126" s="32" t="str">
        <f ca="1">IF(OR('临-间接'!M126=0,'临-间接'!M126="(空白)"),"",'临-间接'!M126)</f>
        <v/>
      </c>
      <c r="J126" s="32" t="str">
        <f ca="1">IF(OR('临-间接'!N126=0,'临-间接'!N126="(空白)"),"",'临-间接'!N126)</f>
        <v/>
      </c>
      <c r="K126" s="32" t="str">
        <f ca="1">IF(OR('临-间接'!O126=0,'临-间接'!O126="(空白)"),"",'临-间接'!O126)</f>
        <v/>
      </c>
      <c r="L126">
        <f ca="1">IF('临-间接'!P126="(空白)",0,'临-间接'!P126)</f>
        <v>0</v>
      </c>
      <c r="M126" s="93" t="b">
        <f t="shared" ca="1" si="15"/>
        <v>0</v>
      </c>
      <c r="N126" s="93" t="b">
        <f t="shared" ca="1" si="16"/>
        <v>0</v>
      </c>
      <c r="O126" s="93" t="b">
        <f t="shared" ca="1" si="17"/>
        <v>0</v>
      </c>
      <c r="P126" s="93" t="b">
        <f t="shared" ca="1" si="18"/>
        <v>0</v>
      </c>
      <c r="Q126" s="93" t="b">
        <f t="shared" ca="1" si="19"/>
        <v>0</v>
      </c>
      <c r="R126" s="93" t="str">
        <f t="shared" ca="1" si="20"/>
        <v>未开始</v>
      </c>
      <c r="S126" s="93">
        <f ca="1">IF(AND(M126,O126,NOT(P126)),NETWORKDAYS(J126,AF126,项目参数!$B$2:$B$200),0)</f>
        <v>0</v>
      </c>
      <c r="T126" s="94">
        <f t="shared" ca="1" si="21"/>
        <v>0</v>
      </c>
      <c r="U126" s="113">
        <f t="shared" ca="1" si="22"/>
        <v>0</v>
      </c>
      <c r="V126" s="113">
        <f t="shared" ca="1" si="23"/>
        <v>0</v>
      </c>
      <c r="W126" s="113" t="str">
        <f t="shared" ca="1" si="24"/>
        <v/>
      </c>
      <c r="X126" s="93">
        <f t="shared" ca="1" si="25"/>
        <v>0</v>
      </c>
      <c r="Y126" s="93">
        <f t="shared" ca="1" si="26"/>
        <v>0</v>
      </c>
      <c r="Z126" s="93">
        <f ca="1">IF(AND(M126,O126,J126&gt;项目信息!$C$18),INT((IF(P126,K126,J126)-项目信息!$C$18)/30)+1,0)</f>
        <v>0</v>
      </c>
      <c r="AA126" s="93" t="str">
        <f ca="1">IF(M126,WEEKNUM(IF(K126&lt;&gt;"",K126,IF(J126&lt;&gt;"",J126,I126)-项目信息!$C$18)+1),"")</f>
        <v/>
      </c>
      <c r="AB126" s="93" t="str">
        <f ca="1">IF($M126,IF('临-间接'!W126=0,"",'临-间接'!W126),"")</f>
        <v/>
      </c>
      <c r="AC126" s="93" t="str">
        <f ca="1">IF($M126,$AB126*U126/项目参数!$J$29,"")</f>
        <v/>
      </c>
      <c r="AD126" s="93" t="str">
        <f ca="1">IF($M126,$AB126*V126/项目参数!$J$29,"")</f>
        <v/>
      </c>
      <c r="AE126" s="95" t="str">
        <f ca="1">IF(OR('临-间接'!R126=0,'临-间接'!R126="(空白)"),"",'临-间接'!R126)</f>
        <v/>
      </c>
      <c r="AF126" s="32" t="str">
        <f ca="1">IF(O126,IF(K126&lt;&gt;"", K126, IF(OR(H126="暂停",H126="取消"), IFERROR(WORKDAY.INTL($J126,$L126*$G126,1,项目参数!$B$2:$B$200),WORKDAY($J126,$L126*$G126,1)),TODAY())),"")</f>
        <v/>
      </c>
      <c r="AG126">
        <f ca="1">IF(AND(M126,O126),IF(OR('临-间接'!S126="",'临-间接'!S126="(空白)"),0,'临-间接'!S126),0)</f>
        <v>0</v>
      </c>
      <c r="AH126" s="32" t="str">
        <f ca="1">IF($M126,IF('临-间接'!T126=0,"",'临-间接'!T126),"")</f>
        <v/>
      </c>
      <c r="AI126" s="32" t="str">
        <f ca="1">IF($M126,IF('临-间接'!U126=0,"",'临-间接'!U126),"")</f>
        <v/>
      </c>
      <c r="AJ126" s="32" t="str">
        <f t="shared" ca="1" si="27"/>
        <v/>
      </c>
    </row>
    <row r="127" spans="1:36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IF('临-间接'!H127="(空白)","",'临-间接'!H127)</f>
        <v>0</v>
      </c>
      <c r="F127">
        <f ca="1">IF('临-间接'!K127="(空白)","",'临-间接'!K127)</f>
        <v>0</v>
      </c>
      <c r="G127">
        <f ca="1">IF('临-间接'!L127="(空白)",0,'临-间接'!L127)</f>
        <v>0</v>
      </c>
      <c r="H127" t="str">
        <f ca="1">IF(OR('临-间接'!Q127=0,'临-间接'!Q127="(空白)"),"",'临-间接'!Q127)</f>
        <v/>
      </c>
      <c r="I127" s="32" t="str">
        <f ca="1">IF(OR('临-间接'!M127=0,'临-间接'!M127="(空白)"),"",'临-间接'!M127)</f>
        <v/>
      </c>
      <c r="J127" s="32" t="str">
        <f ca="1">IF(OR('临-间接'!N127=0,'临-间接'!N127="(空白)"),"",'临-间接'!N127)</f>
        <v/>
      </c>
      <c r="K127" s="32" t="str">
        <f ca="1">IF(OR('临-间接'!O127=0,'临-间接'!O127="(空白)"),"",'临-间接'!O127)</f>
        <v/>
      </c>
      <c r="L127">
        <f ca="1">IF('临-间接'!P127="(空白)",0,'临-间接'!P127)</f>
        <v>0</v>
      </c>
      <c r="M127" s="93" t="b">
        <f t="shared" ca="1" si="15"/>
        <v>0</v>
      </c>
      <c r="N127" s="93" t="b">
        <f t="shared" ca="1" si="16"/>
        <v>0</v>
      </c>
      <c r="O127" s="93" t="b">
        <f t="shared" ca="1" si="17"/>
        <v>0</v>
      </c>
      <c r="P127" s="93" t="b">
        <f t="shared" ca="1" si="18"/>
        <v>0</v>
      </c>
      <c r="Q127" s="93" t="b">
        <f t="shared" ca="1" si="19"/>
        <v>0</v>
      </c>
      <c r="R127" s="93" t="str">
        <f t="shared" ca="1" si="20"/>
        <v>未开始</v>
      </c>
      <c r="S127" s="93">
        <f ca="1">IF(AND(M127,O127,NOT(P127)),NETWORKDAYS(J127,AF127,项目参数!$B$2:$B$200),0)</f>
        <v>0</v>
      </c>
      <c r="T127" s="94">
        <f t="shared" ca="1" si="21"/>
        <v>0</v>
      </c>
      <c r="U127" s="113">
        <f t="shared" ca="1" si="22"/>
        <v>0</v>
      </c>
      <c r="V127" s="113">
        <f t="shared" ca="1" si="23"/>
        <v>0</v>
      </c>
      <c r="W127" s="113" t="str">
        <f t="shared" ca="1" si="24"/>
        <v/>
      </c>
      <c r="X127" s="93">
        <f t="shared" ca="1" si="25"/>
        <v>0</v>
      </c>
      <c r="Y127" s="93">
        <f t="shared" ca="1" si="26"/>
        <v>0</v>
      </c>
      <c r="Z127" s="93">
        <f ca="1">IF(AND(M127,O127,J127&gt;项目信息!$C$18),INT((IF(P127,K127,J127)-项目信息!$C$18)/30)+1,0)</f>
        <v>0</v>
      </c>
      <c r="AA127" s="93" t="str">
        <f ca="1">IF(M127,WEEKNUM(IF(K127&lt;&gt;"",K127,IF(J127&lt;&gt;"",J127,I127)-项目信息!$C$18)+1),"")</f>
        <v/>
      </c>
      <c r="AB127" s="93" t="str">
        <f ca="1">IF($M127,IF('临-间接'!W127=0,"",'临-间接'!W127),"")</f>
        <v/>
      </c>
      <c r="AC127" s="93" t="str">
        <f ca="1">IF($M127,$AB127*U127/项目参数!$J$29,"")</f>
        <v/>
      </c>
      <c r="AD127" s="93" t="str">
        <f ca="1">IF($M127,$AB127*V127/项目参数!$J$29,"")</f>
        <v/>
      </c>
      <c r="AE127" s="95" t="str">
        <f ca="1">IF(OR('临-间接'!R127=0,'临-间接'!R127="(空白)"),"",'临-间接'!R127)</f>
        <v/>
      </c>
      <c r="AF127" s="32" t="str">
        <f ca="1">IF(O127,IF(K127&lt;&gt;"", K127, IF(OR(H127="暂停",H127="取消"), IFERROR(WORKDAY.INTL($J127,$L127*$G127,1,项目参数!$B$2:$B$200),WORKDAY($J127,$L127*$G127,1)),TODAY())),"")</f>
        <v/>
      </c>
      <c r="AG127">
        <f ca="1">IF(AND(M127,O127),IF(OR('临-间接'!S127="",'临-间接'!S127="(空白)"),0,'临-间接'!S127),0)</f>
        <v>0</v>
      </c>
      <c r="AH127" s="32" t="str">
        <f ca="1">IF($M127,IF('临-间接'!T127=0,"",'临-间接'!T127),"")</f>
        <v/>
      </c>
      <c r="AI127" s="32" t="str">
        <f ca="1">IF($M127,IF('临-间接'!U127=0,"",'临-间接'!U127),"")</f>
        <v/>
      </c>
      <c r="AJ127" s="32" t="str">
        <f t="shared" ca="1" si="27"/>
        <v/>
      </c>
    </row>
    <row r="128" spans="1:36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IF('临-间接'!H128="(空白)","",'临-间接'!H128)</f>
        <v>0</v>
      </c>
      <c r="F128">
        <f ca="1">IF('临-间接'!K128="(空白)","",'临-间接'!K128)</f>
        <v>0</v>
      </c>
      <c r="G128">
        <f ca="1">IF('临-间接'!L128="(空白)",0,'临-间接'!L128)</f>
        <v>0</v>
      </c>
      <c r="H128" t="str">
        <f ca="1">IF(OR('临-间接'!Q128=0,'临-间接'!Q128="(空白)"),"",'临-间接'!Q128)</f>
        <v/>
      </c>
      <c r="I128" s="32" t="str">
        <f ca="1">IF(OR('临-间接'!M128=0,'临-间接'!M128="(空白)"),"",'临-间接'!M128)</f>
        <v/>
      </c>
      <c r="J128" s="32" t="str">
        <f ca="1">IF(OR('临-间接'!N128=0,'临-间接'!N128="(空白)"),"",'临-间接'!N128)</f>
        <v/>
      </c>
      <c r="K128" s="32" t="str">
        <f ca="1">IF(OR('临-间接'!O128=0,'临-间接'!O128="(空白)"),"",'临-间接'!O128)</f>
        <v/>
      </c>
      <c r="L128">
        <f ca="1">IF('临-间接'!P128="(空白)",0,'临-间接'!P128)</f>
        <v>0</v>
      </c>
      <c r="M128" s="93" t="b">
        <f t="shared" ca="1" si="15"/>
        <v>0</v>
      </c>
      <c r="N128" s="93" t="b">
        <f t="shared" ca="1" si="16"/>
        <v>0</v>
      </c>
      <c r="O128" s="93" t="b">
        <f t="shared" ca="1" si="17"/>
        <v>0</v>
      </c>
      <c r="P128" s="93" t="b">
        <f t="shared" ca="1" si="18"/>
        <v>0</v>
      </c>
      <c r="Q128" s="93" t="b">
        <f t="shared" ca="1" si="19"/>
        <v>0</v>
      </c>
      <c r="R128" s="93" t="str">
        <f t="shared" ca="1" si="20"/>
        <v>未开始</v>
      </c>
      <c r="S128" s="93">
        <f ca="1">IF(AND(M128,O128,NOT(P128)),NETWORKDAYS(J128,AF128,项目参数!$B$2:$B$200),0)</f>
        <v>0</v>
      </c>
      <c r="T128" s="94">
        <f t="shared" ca="1" si="21"/>
        <v>0</v>
      </c>
      <c r="U128" s="113">
        <f t="shared" ca="1" si="22"/>
        <v>0</v>
      </c>
      <c r="V128" s="113">
        <f t="shared" ca="1" si="23"/>
        <v>0</v>
      </c>
      <c r="W128" s="113" t="str">
        <f t="shared" ca="1" si="24"/>
        <v/>
      </c>
      <c r="X128" s="93">
        <f t="shared" ca="1" si="25"/>
        <v>0</v>
      </c>
      <c r="Y128" s="93">
        <f t="shared" ca="1" si="26"/>
        <v>0</v>
      </c>
      <c r="Z128" s="93">
        <f ca="1">IF(AND(M128,O128,J128&gt;项目信息!$C$18),INT((IF(P128,K128,J128)-项目信息!$C$18)/30)+1,0)</f>
        <v>0</v>
      </c>
      <c r="AA128" s="93" t="str">
        <f ca="1">IF(M128,WEEKNUM(IF(K128&lt;&gt;"",K128,IF(J128&lt;&gt;"",J128,I128)-项目信息!$C$18)+1),"")</f>
        <v/>
      </c>
      <c r="AB128" s="93" t="str">
        <f ca="1">IF($M128,IF('临-间接'!W128=0,"",'临-间接'!W128),"")</f>
        <v/>
      </c>
      <c r="AC128" s="93" t="str">
        <f ca="1">IF($M128,$AB128*U128/项目参数!$J$29,"")</f>
        <v/>
      </c>
      <c r="AD128" s="93" t="str">
        <f ca="1">IF($M128,$AB128*V128/项目参数!$J$29,"")</f>
        <v/>
      </c>
      <c r="AE128" s="95" t="str">
        <f ca="1">IF(OR('临-间接'!R128=0,'临-间接'!R128="(空白)"),"",'临-间接'!R128)</f>
        <v/>
      </c>
      <c r="AF128" s="32" t="str">
        <f ca="1">IF(O128,IF(K128&lt;&gt;"", K128, IF(OR(H128="暂停",H128="取消"), IFERROR(WORKDAY.INTL($J128,$L128*$G128,1,项目参数!$B$2:$B$200),WORKDAY($J128,$L128*$G128,1)),TODAY())),"")</f>
        <v/>
      </c>
      <c r="AG128">
        <f ca="1">IF(AND(M128,O128),IF(OR('临-间接'!S128="",'临-间接'!S128="(空白)"),0,'临-间接'!S128),0)</f>
        <v>0</v>
      </c>
      <c r="AH128" s="32" t="str">
        <f ca="1">IF($M128,IF('临-间接'!T128=0,"",'临-间接'!T128),"")</f>
        <v/>
      </c>
      <c r="AI128" s="32" t="str">
        <f ca="1">IF($M128,IF('临-间接'!U128=0,"",'临-间接'!U128),"")</f>
        <v/>
      </c>
      <c r="AJ128" s="32" t="str">
        <f t="shared" ca="1" si="27"/>
        <v/>
      </c>
    </row>
    <row r="129" spans="1:36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IF('临-间接'!H129="(空白)","",'临-间接'!H129)</f>
        <v>0</v>
      </c>
      <c r="F129">
        <f ca="1">IF('临-间接'!K129="(空白)","",'临-间接'!K129)</f>
        <v>0</v>
      </c>
      <c r="G129">
        <f ca="1">IF('临-间接'!L129="(空白)",0,'临-间接'!L129)</f>
        <v>0</v>
      </c>
      <c r="H129" t="str">
        <f ca="1">IF(OR('临-间接'!Q129=0,'临-间接'!Q129="(空白)"),"",'临-间接'!Q129)</f>
        <v/>
      </c>
      <c r="I129" s="32" t="str">
        <f ca="1">IF(OR('临-间接'!M129=0,'临-间接'!M129="(空白)"),"",'临-间接'!M129)</f>
        <v/>
      </c>
      <c r="J129" s="32" t="str">
        <f ca="1">IF(OR('临-间接'!N129=0,'临-间接'!N129="(空白)"),"",'临-间接'!N129)</f>
        <v/>
      </c>
      <c r="K129" s="32" t="str">
        <f ca="1">IF(OR('临-间接'!O129=0,'临-间接'!O129="(空白)"),"",'临-间接'!O129)</f>
        <v/>
      </c>
      <c r="L129">
        <f ca="1">IF('临-间接'!P129="(空白)",0,'临-间接'!P129)</f>
        <v>0</v>
      </c>
      <c r="M129" s="93" t="b">
        <f t="shared" ca="1" si="15"/>
        <v>0</v>
      </c>
      <c r="N129" s="93" t="b">
        <f t="shared" ca="1" si="16"/>
        <v>0</v>
      </c>
      <c r="O129" s="93" t="b">
        <f t="shared" ca="1" si="17"/>
        <v>0</v>
      </c>
      <c r="P129" s="93" t="b">
        <f t="shared" ca="1" si="18"/>
        <v>0</v>
      </c>
      <c r="Q129" s="93" t="b">
        <f t="shared" ca="1" si="19"/>
        <v>0</v>
      </c>
      <c r="R129" s="93" t="str">
        <f t="shared" ca="1" si="20"/>
        <v>未开始</v>
      </c>
      <c r="S129" s="93">
        <f ca="1">IF(AND(M129,O129,NOT(P129)),NETWORKDAYS(J129,AF129,项目参数!$B$2:$B$200),0)</f>
        <v>0</v>
      </c>
      <c r="T129" s="94">
        <f t="shared" ca="1" si="21"/>
        <v>0</v>
      </c>
      <c r="U129" s="113">
        <f t="shared" ca="1" si="22"/>
        <v>0</v>
      </c>
      <c r="V129" s="113">
        <f t="shared" ca="1" si="23"/>
        <v>0</v>
      </c>
      <c r="W129" s="113" t="str">
        <f t="shared" ca="1" si="24"/>
        <v/>
      </c>
      <c r="X129" s="93">
        <f t="shared" ca="1" si="25"/>
        <v>0</v>
      </c>
      <c r="Y129" s="93">
        <f t="shared" ca="1" si="26"/>
        <v>0</v>
      </c>
      <c r="Z129" s="93">
        <f ca="1">IF(AND(M129,O129,J129&gt;项目信息!$C$18),INT((IF(P129,K129,J129)-项目信息!$C$18)/30)+1,0)</f>
        <v>0</v>
      </c>
      <c r="AA129" s="93" t="str">
        <f ca="1">IF(M129,WEEKNUM(IF(K129&lt;&gt;"",K129,IF(J129&lt;&gt;"",J129,I129)-项目信息!$C$18)+1),"")</f>
        <v/>
      </c>
      <c r="AB129" s="93" t="str">
        <f ca="1">IF($M129,IF('临-间接'!W129=0,"",'临-间接'!W129),"")</f>
        <v/>
      </c>
      <c r="AC129" s="93" t="str">
        <f ca="1">IF($M129,$AB129*U129/项目参数!$J$29,"")</f>
        <v/>
      </c>
      <c r="AD129" s="93" t="str">
        <f ca="1">IF($M129,$AB129*V129/项目参数!$J$29,"")</f>
        <v/>
      </c>
      <c r="AE129" s="95" t="str">
        <f ca="1">IF(OR('临-间接'!R129=0,'临-间接'!R129="(空白)"),"",'临-间接'!R129)</f>
        <v/>
      </c>
      <c r="AF129" s="32" t="str">
        <f ca="1">IF(O129,IF(K129&lt;&gt;"", K129, IF(OR(H129="暂停",H129="取消"), IFERROR(WORKDAY.INTL($J129,$L129*$G129,1,项目参数!$B$2:$B$200),WORKDAY($J129,$L129*$G129,1)),TODAY())),"")</f>
        <v/>
      </c>
      <c r="AG129">
        <f ca="1">IF(AND(M129,O129),IF(OR('临-间接'!S129="",'临-间接'!S129="(空白)"),0,'临-间接'!S129),0)</f>
        <v>0</v>
      </c>
      <c r="AH129" s="32" t="str">
        <f ca="1">IF($M129,IF('临-间接'!T129=0,"",'临-间接'!T129),"")</f>
        <v/>
      </c>
      <c r="AI129" s="32" t="str">
        <f ca="1">IF($M129,IF('临-间接'!U129=0,"",'临-间接'!U129),"")</f>
        <v/>
      </c>
      <c r="AJ129" s="32" t="str">
        <f t="shared" ca="1" si="27"/>
        <v/>
      </c>
    </row>
    <row r="130" spans="1:36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IF('临-间接'!H130="(空白)","",'临-间接'!H130)</f>
        <v>0</v>
      </c>
      <c r="F130">
        <f ca="1">IF('临-间接'!K130="(空白)","",'临-间接'!K130)</f>
        <v>0</v>
      </c>
      <c r="G130">
        <f ca="1">IF('临-间接'!L130="(空白)",0,'临-间接'!L130)</f>
        <v>0</v>
      </c>
      <c r="H130" t="str">
        <f ca="1">IF(OR('临-间接'!Q130=0,'临-间接'!Q130="(空白)"),"",'临-间接'!Q130)</f>
        <v/>
      </c>
      <c r="I130" s="32" t="str">
        <f ca="1">IF(OR('临-间接'!M130=0,'临-间接'!M130="(空白)"),"",'临-间接'!M130)</f>
        <v/>
      </c>
      <c r="J130" s="32" t="str">
        <f ca="1">IF(OR('临-间接'!N130=0,'临-间接'!N130="(空白)"),"",'临-间接'!N130)</f>
        <v/>
      </c>
      <c r="K130" s="32" t="str">
        <f ca="1">IF(OR('临-间接'!O130=0,'临-间接'!O130="(空白)"),"",'临-间接'!O130)</f>
        <v/>
      </c>
      <c r="L130">
        <f ca="1">IF('临-间接'!P130="(空白)",0,'临-间接'!P130)</f>
        <v>0</v>
      </c>
      <c r="M130" s="93" t="b">
        <f t="shared" ref="M130:M193" ca="1" si="28">AND(LEN(A130)&gt;0,LEN(E130)&gt;3,LEN(F130)&gt;1,G130&gt;0,OR(I130="",I130=0,I130&gt;40000),OR(J130="",J130=0,J130&gt;40000))</f>
        <v>0</v>
      </c>
      <c r="N130" s="93" t="b">
        <f t="shared" ca="1" si="16"/>
        <v>0</v>
      </c>
      <c r="O130" s="93" t="b">
        <f t="shared" ca="1" si="17"/>
        <v>0</v>
      </c>
      <c r="P130" s="93" t="b">
        <f t="shared" ca="1" si="18"/>
        <v>0</v>
      </c>
      <c r="Q130" s="93" t="b">
        <f t="shared" ca="1" si="19"/>
        <v>0</v>
      </c>
      <c r="R130" s="93" t="str">
        <f t="shared" ca="1" si="20"/>
        <v>未开始</v>
      </c>
      <c r="S130" s="93">
        <f ca="1">IF(AND(M130,O130,NOT(P130)),NETWORKDAYS(J130,AF130,项目参数!$B$2:$B$200),0)</f>
        <v>0</v>
      </c>
      <c r="T130" s="94">
        <f t="shared" ca="1" si="21"/>
        <v>0</v>
      </c>
      <c r="U130" s="113">
        <f t="shared" ca="1" si="22"/>
        <v>0</v>
      </c>
      <c r="V130" s="113">
        <f t="shared" ca="1" si="23"/>
        <v>0</v>
      </c>
      <c r="W130" s="113" t="str">
        <f t="shared" ca="1" si="24"/>
        <v/>
      </c>
      <c r="X130" s="93">
        <f t="shared" ca="1" si="25"/>
        <v>0</v>
      </c>
      <c r="Y130" s="93">
        <f t="shared" ca="1" si="26"/>
        <v>0</v>
      </c>
      <c r="Z130" s="93">
        <f ca="1">IF(AND(M130,O130,J130&gt;项目信息!$C$18),INT((IF(P130,K130,J130)-项目信息!$C$18)/30)+1,0)</f>
        <v>0</v>
      </c>
      <c r="AA130" s="93" t="str">
        <f ca="1">IF(M130,WEEKNUM(IF(K130&lt;&gt;"",K130,IF(J130&lt;&gt;"",J130,I130)-项目信息!$C$18)+1),"")</f>
        <v/>
      </c>
      <c r="AB130" s="93" t="str">
        <f ca="1">IF($M130,IF('临-间接'!W130=0,"",'临-间接'!W130),"")</f>
        <v/>
      </c>
      <c r="AC130" s="93" t="str">
        <f ca="1">IF($M130,$AB130*U130/项目参数!$J$29,"")</f>
        <v/>
      </c>
      <c r="AD130" s="93" t="str">
        <f ca="1">IF($M130,$AB130*V130/项目参数!$J$29,"")</f>
        <v/>
      </c>
      <c r="AE130" s="95" t="str">
        <f ca="1">IF(OR('临-间接'!R130=0,'临-间接'!R130="(空白)"),"",'临-间接'!R130)</f>
        <v/>
      </c>
      <c r="AF130" s="32" t="str">
        <f ca="1">IF(O130,IF(K130&lt;&gt;"", K130, IF(OR(H130="暂停",H130="取消"), IFERROR(WORKDAY.INTL($J130,$L130*$G130,1,项目参数!$B$2:$B$200),WORKDAY($J130,$L130*$G130,1)),TODAY())),"")</f>
        <v/>
      </c>
      <c r="AG130">
        <f ca="1">IF(AND(M130,O130),IF(OR('临-间接'!S130="",'临-间接'!S130="(空白)"),0,'临-间接'!S130),0)</f>
        <v>0</v>
      </c>
      <c r="AH130" s="32" t="str">
        <f ca="1">IF($M130,IF('临-间接'!T130=0,"",'临-间接'!T130),"")</f>
        <v/>
      </c>
      <c r="AI130" s="32" t="str">
        <f ca="1">IF($M130,IF('临-间接'!U130=0,"",'临-间接'!U130),"")</f>
        <v/>
      </c>
      <c r="AJ130" s="32" t="str">
        <f t="shared" ca="1" si="27"/>
        <v/>
      </c>
    </row>
    <row r="131" spans="1:36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IF('临-间接'!H131="(空白)","",'临-间接'!H131)</f>
        <v>0</v>
      </c>
      <c r="F131">
        <f ca="1">IF('临-间接'!K131="(空白)","",'临-间接'!K131)</f>
        <v>0</v>
      </c>
      <c r="G131">
        <f ca="1">IF('临-间接'!L131="(空白)",0,'临-间接'!L131)</f>
        <v>0</v>
      </c>
      <c r="H131" t="str">
        <f ca="1">IF(OR('临-间接'!Q131=0,'临-间接'!Q131="(空白)"),"",'临-间接'!Q131)</f>
        <v/>
      </c>
      <c r="I131" s="32" t="str">
        <f ca="1">IF(OR('临-间接'!M131=0,'临-间接'!M131="(空白)"),"",'临-间接'!M131)</f>
        <v/>
      </c>
      <c r="J131" s="32" t="str">
        <f ca="1">IF(OR('临-间接'!N131=0,'临-间接'!N131="(空白)"),"",'临-间接'!N131)</f>
        <v/>
      </c>
      <c r="K131" s="32" t="str">
        <f ca="1">IF(OR('临-间接'!O131=0,'临-间接'!O131="(空白)"),"",'临-间接'!O131)</f>
        <v/>
      </c>
      <c r="L131">
        <f ca="1">IF('临-间接'!P131="(空白)",0,'临-间接'!P131)</f>
        <v>0</v>
      </c>
      <c r="M131" s="93" t="b">
        <f t="shared" ca="1" si="28"/>
        <v>0</v>
      </c>
      <c r="N131" s="93" t="b">
        <f t="shared" ref="N131:N194" ca="1" si="29">AND(M131,OR(H131="",H131=0,LEN(H131)=0,H131="正常"))</f>
        <v>0</v>
      </c>
      <c r="O131" s="93" t="b">
        <f t="shared" ref="O131:O194" ca="1" si="30">AND(J131&lt;&gt;"",J131&gt;40000)</f>
        <v>0</v>
      </c>
      <c r="P131" s="93" t="b">
        <f t="shared" ref="P131:P194" ca="1" si="31">AND(K131&lt;&gt;"",J131&lt;&gt;"",K131&gt;=J131)</f>
        <v>0</v>
      </c>
      <c r="Q131" s="93" t="b">
        <f t="shared" ref="Q131:Q194" ca="1" si="32">AND(M131,I131="",O131)</f>
        <v>0</v>
      </c>
      <c r="R131" s="93" t="str">
        <f t="shared" ref="R131:R194" ca="1" si="33">IF(E131&lt;&gt;"",IF(OR(H131="正常",H131=""),IF(J131&lt;&gt;"",IF(K131&lt;&gt;"","完成","执行"),"未开始"),H131),"")</f>
        <v>未开始</v>
      </c>
      <c r="S131" s="93">
        <f ca="1">IF(AND(M131,O131,NOT(P131)),NETWORKDAYS(J131,AF131,项目参数!$B$2:$B$200),0)</f>
        <v>0</v>
      </c>
      <c r="T131" s="94">
        <f t="shared" ref="T131:T194" ca="1" si="34">IF(L131&gt;0,S131/L131,0)</f>
        <v>0</v>
      </c>
      <c r="U131" s="113">
        <f t="shared" ref="U131:U194" ca="1" si="35">IF(AND(M131,O131),AG131+S131,0)</f>
        <v>0</v>
      </c>
      <c r="V131" s="113">
        <f t="shared" ref="V131:V194" ca="1" si="36">IF(AND(N131,P131),G131,0)</f>
        <v>0</v>
      </c>
      <c r="W131" s="113" t="str">
        <f t="shared" ref="W131:W194" ca="1" si="37">IF(M131,G131*L131,"")</f>
        <v/>
      </c>
      <c r="X131" s="93">
        <f t="shared" ref="X131:X194" ca="1" si="38">IF(AND(N131,O131),G131/U131,0)</f>
        <v>0</v>
      </c>
      <c r="Y131" s="93">
        <f t="shared" ref="Y131:Y194" ca="1" si="39">IF(AND(M131,O131),MONTH(IF(P131,K131,J131)),0)</f>
        <v>0</v>
      </c>
      <c r="Z131" s="93">
        <f ca="1">IF(AND(M131,O131,J131&gt;项目信息!$C$18),INT((IF(P131,K131,J131)-项目信息!$C$18)/30)+1,0)</f>
        <v>0</v>
      </c>
      <c r="AA131" s="93" t="str">
        <f ca="1">IF(M131,WEEKNUM(IF(K131&lt;&gt;"",K131,IF(J131&lt;&gt;"",J131,I131)-项目信息!$C$18)+1),"")</f>
        <v/>
      </c>
      <c r="AB131" s="93" t="str">
        <f ca="1">IF($M131,IF('临-间接'!W131=0,"",'临-间接'!W131),"")</f>
        <v/>
      </c>
      <c r="AC131" s="93" t="str">
        <f ca="1">IF($M131,$AB131*U131/项目参数!$J$29,"")</f>
        <v/>
      </c>
      <c r="AD131" s="93" t="str">
        <f ca="1">IF($M131,$AB131*V131/项目参数!$J$29,"")</f>
        <v/>
      </c>
      <c r="AE131" s="95" t="str">
        <f ca="1">IF(OR('临-间接'!R131=0,'临-间接'!R131="(空白)"),"",'临-间接'!R131)</f>
        <v/>
      </c>
      <c r="AF131" s="32" t="str">
        <f ca="1">IF(O131,IF(K131&lt;&gt;"", K131, IF(OR(H131="暂停",H131="取消"), IFERROR(WORKDAY.INTL($J131,$L131*$G131,1,项目参数!$B$2:$B$200),WORKDAY($J131,$L131*$G131,1)),TODAY())),"")</f>
        <v/>
      </c>
      <c r="AG131">
        <f ca="1">IF(AND(M131,O131),IF(OR('临-间接'!S131="",'临-间接'!S131="(空白)"),0,'临-间接'!S131),0)</f>
        <v>0</v>
      </c>
      <c r="AH131" s="32" t="str">
        <f ca="1">IF($M131,IF('临-间接'!T131=0,"",'临-间接'!T131),"")</f>
        <v/>
      </c>
      <c r="AI131" s="32" t="str">
        <f ca="1">IF($M131,IF('临-间接'!U131=0,"",'临-间接'!U131),"")</f>
        <v/>
      </c>
      <c r="AJ131" s="32" t="str">
        <f t="shared" ref="AJ131:AJ194" ca="1" si="40">IF(M131,IF(Q131,J131,I131),"")</f>
        <v/>
      </c>
    </row>
    <row r="132" spans="1:36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IF('临-间接'!H132="(空白)","",'临-间接'!H132)</f>
        <v>0</v>
      </c>
      <c r="F132">
        <f ca="1">IF('临-间接'!K132="(空白)","",'临-间接'!K132)</f>
        <v>0</v>
      </c>
      <c r="G132">
        <f ca="1">IF('临-间接'!L132="(空白)",0,'临-间接'!L132)</f>
        <v>0</v>
      </c>
      <c r="H132" t="str">
        <f ca="1">IF(OR('临-间接'!Q132=0,'临-间接'!Q132="(空白)"),"",'临-间接'!Q132)</f>
        <v/>
      </c>
      <c r="I132" s="32" t="str">
        <f ca="1">IF(OR('临-间接'!M132=0,'临-间接'!M132="(空白)"),"",'临-间接'!M132)</f>
        <v/>
      </c>
      <c r="J132" s="32" t="str">
        <f ca="1">IF(OR('临-间接'!N132=0,'临-间接'!N132="(空白)"),"",'临-间接'!N132)</f>
        <v/>
      </c>
      <c r="K132" s="32" t="str">
        <f ca="1">IF(OR('临-间接'!O132=0,'临-间接'!O132="(空白)"),"",'临-间接'!O132)</f>
        <v/>
      </c>
      <c r="L132">
        <f ca="1">IF('临-间接'!P132="(空白)",0,'临-间接'!P132)</f>
        <v>0</v>
      </c>
      <c r="M132" s="93" t="b">
        <f t="shared" ca="1" si="28"/>
        <v>0</v>
      </c>
      <c r="N132" s="93" t="b">
        <f t="shared" ca="1" si="29"/>
        <v>0</v>
      </c>
      <c r="O132" s="93" t="b">
        <f t="shared" ca="1" si="30"/>
        <v>0</v>
      </c>
      <c r="P132" s="93" t="b">
        <f t="shared" ca="1" si="31"/>
        <v>0</v>
      </c>
      <c r="Q132" s="93" t="b">
        <f t="shared" ca="1" si="32"/>
        <v>0</v>
      </c>
      <c r="R132" s="93" t="str">
        <f t="shared" ca="1" si="33"/>
        <v>未开始</v>
      </c>
      <c r="S132" s="93">
        <f ca="1">IF(AND(M132,O132,NOT(P132)),NETWORKDAYS(J132,AF132,项目参数!$B$2:$B$200),0)</f>
        <v>0</v>
      </c>
      <c r="T132" s="94">
        <f t="shared" ca="1" si="34"/>
        <v>0</v>
      </c>
      <c r="U132" s="113">
        <f t="shared" ca="1" si="35"/>
        <v>0</v>
      </c>
      <c r="V132" s="113">
        <f t="shared" ca="1" si="36"/>
        <v>0</v>
      </c>
      <c r="W132" s="113" t="str">
        <f t="shared" ca="1" si="37"/>
        <v/>
      </c>
      <c r="X132" s="93">
        <f t="shared" ca="1" si="38"/>
        <v>0</v>
      </c>
      <c r="Y132" s="93">
        <f t="shared" ca="1" si="39"/>
        <v>0</v>
      </c>
      <c r="Z132" s="93">
        <f ca="1">IF(AND(M132,O132,J132&gt;项目信息!$C$18),INT((IF(P132,K132,J132)-项目信息!$C$18)/30)+1,0)</f>
        <v>0</v>
      </c>
      <c r="AA132" s="93" t="str">
        <f ca="1">IF(M132,WEEKNUM(IF(K132&lt;&gt;"",K132,IF(J132&lt;&gt;"",J132,I132)-项目信息!$C$18)+1),"")</f>
        <v/>
      </c>
      <c r="AB132" s="93" t="str">
        <f ca="1">IF($M132,IF('临-间接'!W132=0,"",'临-间接'!W132),"")</f>
        <v/>
      </c>
      <c r="AC132" s="93" t="str">
        <f ca="1">IF($M132,$AB132*U132/项目参数!$J$29,"")</f>
        <v/>
      </c>
      <c r="AD132" s="93" t="str">
        <f ca="1">IF($M132,$AB132*V132/项目参数!$J$29,"")</f>
        <v/>
      </c>
      <c r="AE132" s="95" t="str">
        <f ca="1">IF(OR('临-间接'!R132=0,'临-间接'!R132="(空白)"),"",'临-间接'!R132)</f>
        <v/>
      </c>
      <c r="AF132" s="32" t="str">
        <f ca="1">IF(O132,IF(K132&lt;&gt;"", K132, IF(OR(H132="暂停",H132="取消"), IFERROR(WORKDAY.INTL($J132,$L132*$G132,1,项目参数!$B$2:$B$200),WORKDAY($J132,$L132*$G132,1)),TODAY())),"")</f>
        <v/>
      </c>
      <c r="AG132">
        <f ca="1">IF(AND(M132,O132),IF(OR('临-间接'!S132="",'临-间接'!S132="(空白)"),0,'临-间接'!S132),0)</f>
        <v>0</v>
      </c>
      <c r="AH132" s="32" t="str">
        <f ca="1">IF($M132,IF('临-间接'!T132=0,"",'临-间接'!T132),"")</f>
        <v/>
      </c>
      <c r="AI132" s="32" t="str">
        <f ca="1">IF($M132,IF('临-间接'!U132=0,"",'临-间接'!U132),"")</f>
        <v/>
      </c>
      <c r="AJ132" s="32" t="str">
        <f t="shared" ca="1" si="40"/>
        <v/>
      </c>
    </row>
    <row r="133" spans="1:36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IF('临-间接'!H133="(空白)","",'临-间接'!H133)</f>
        <v>0</v>
      </c>
      <c r="F133">
        <f ca="1">IF('临-间接'!K133="(空白)","",'临-间接'!K133)</f>
        <v>0</v>
      </c>
      <c r="G133">
        <f ca="1">IF('临-间接'!L133="(空白)",0,'临-间接'!L133)</f>
        <v>0</v>
      </c>
      <c r="H133" t="str">
        <f ca="1">IF(OR('临-间接'!Q133=0,'临-间接'!Q133="(空白)"),"",'临-间接'!Q133)</f>
        <v/>
      </c>
      <c r="I133" s="32" t="str">
        <f ca="1">IF(OR('临-间接'!M133=0,'临-间接'!M133="(空白)"),"",'临-间接'!M133)</f>
        <v/>
      </c>
      <c r="J133" s="32" t="str">
        <f ca="1">IF(OR('临-间接'!N133=0,'临-间接'!N133="(空白)"),"",'临-间接'!N133)</f>
        <v/>
      </c>
      <c r="K133" s="32" t="str">
        <f ca="1">IF(OR('临-间接'!O133=0,'临-间接'!O133="(空白)"),"",'临-间接'!O133)</f>
        <v/>
      </c>
      <c r="L133">
        <f ca="1">IF('临-间接'!P133="(空白)",0,'临-间接'!P133)</f>
        <v>0</v>
      </c>
      <c r="M133" s="93" t="b">
        <f t="shared" ca="1" si="28"/>
        <v>0</v>
      </c>
      <c r="N133" s="93" t="b">
        <f t="shared" ca="1" si="29"/>
        <v>0</v>
      </c>
      <c r="O133" s="93" t="b">
        <f t="shared" ca="1" si="30"/>
        <v>0</v>
      </c>
      <c r="P133" s="93" t="b">
        <f t="shared" ca="1" si="31"/>
        <v>0</v>
      </c>
      <c r="Q133" s="93" t="b">
        <f t="shared" ca="1" si="32"/>
        <v>0</v>
      </c>
      <c r="R133" s="93" t="str">
        <f t="shared" ca="1" si="33"/>
        <v>未开始</v>
      </c>
      <c r="S133" s="93">
        <f ca="1">IF(AND(M133,O133,NOT(P133)),NETWORKDAYS(J133,AF133,项目参数!$B$2:$B$200),0)</f>
        <v>0</v>
      </c>
      <c r="T133" s="94">
        <f t="shared" ca="1" si="34"/>
        <v>0</v>
      </c>
      <c r="U133" s="113">
        <f t="shared" ca="1" si="35"/>
        <v>0</v>
      </c>
      <c r="V133" s="113">
        <f t="shared" ca="1" si="36"/>
        <v>0</v>
      </c>
      <c r="W133" s="113" t="str">
        <f t="shared" ca="1" si="37"/>
        <v/>
      </c>
      <c r="X133" s="93">
        <f t="shared" ca="1" si="38"/>
        <v>0</v>
      </c>
      <c r="Y133" s="93">
        <f t="shared" ca="1" si="39"/>
        <v>0</v>
      </c>
      <c r="Z133" s="93">
        <f ca="1">IF(AND(M133,O133,J133&gt;项目信息!$C$18),INT((IF(P133,K133,J133)-项目信息!$C$18)/30)+1,0)</f>
        <v>0</v>
      </c>
      <c r="AA133" s="93" t="str">
        <f ca="1">IF(M133,WEEKNUM(IF(K133&lt;&gt;"",K133,IF(J133&lt;&gt;"",J133,I133)-项目信息!$C$18)+1),"")</f>
        <v/>
      </c>
      <c r="AB133" s="93" t="str">
        <f ca="1">IF($M133,IF('临-间接'!W133=0,"",'临-间接'!W133),"")</f>
        <v/>
      </c>
      <c r="AC133" s="93" t="str">
        <f ca="1">IF($M133,$AB133*U133/项目参数!$J$29,"")</f>
        <v/>
      </c>
      <c r="AD133" s="93" t="str">
        <f ca="1">IF($M133,$AB133*V133/项目参数!$J$29,"")</f>
        <v/>
      </c>
      <c r="AE133" s="95" t="str">
        <f ca="1">IF(OR('临-间接'!R133=0,'临-间接'!R133="(空白)"),"",'临-间接'!R133)</f>
        <v/>
      </c>
      <c r="AF133" s="32" t="str">
        <f ca="1">IF(O133,IF(K133&lt;&gt;"", K133, IF(OR(H133="暂停",H133="取消"), IFERROR(WORKDAY.INTL($J133,$L133*$G133,1,项目参数!$B$2:$B$200),WORKDAY($J133,$L133*$G133,1)),TODAY())),"")</f>
        <v/>
      </c>
      <c r="AG133">
        <f ca="1">IF(AND(M133,O133),IF(OR('临-间接'!S133="",'临-间接'!S133="(空白)"),0,'临-间接'!S133),0)</f>
        <v>0</v>
      </c>
      <c r="AH133" s="32" t="str">
        <f ca="1">IF($M133,IF('临-间接'!T133=0,"",'临-间接'!T133),"")</f>
        <v/>
      </c>
      <c r="AI133" s="32" t="str">
        <f ca="1">IF($M133,IF('临-间接'!U133=0,"",'临-间接'!U133),"")</f>
        <v/>
      </c>
      <c r="AJ133" s="32" t="str">
        <f t="shared" ca="1" si="40"/>
        <v/>
      </c>
    </row>
    <row r="134" spans="1:36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IF('临-间接'!H134="(空白)","",'临-间接'!H134)</f>
        <v>0</v>
      </c>
      <c r="F134">
        <f ca="1">IF('临-间接'!K134="(空白)","",'临-间接'!K134)</f>
        <v>0</v>
      </c>
      <c r="G134">
        <f ca="1">IF('临-间接'!L134="(空白)",0,'临-间接'!L134)</f>
        <v>0</v>
      </c>
      <c r="H134" t="str">
        <f ca="1">IF(OR('临-间接'!Q134=0,'临-间接'!Q134="(空白)"),"",'临-间接'!Q134)</f>
        <v/>
      </c>
      <c r="I134" s="32" t="str">
        <f ca="1">IF(OR('临-间接'!M134=0,'临-间接'!M134="(空白)"),"",'临-间接'!M134)</f>
        <v/>
      </c>
      <c r="J134" s="32" t="str">
        <f ca="1">IF(OR('临-间接'!N134=0,'临-间接'!N134="(空白)"),"",'临-间接'!N134)</f>
        <v/>
      </c>
      <c r="K134" s="32" t="str">
        <f ca="1">IF(OR('临-间接'!O134=0,'临-间接'!O134="(空白)"),"",'临-间接'!O134)</f>
        <v/>
      </c>
      <c r="L134">
        <f ca="1">IF('临-间接'!P134="(空白)",0,'临-间接'!P134)</f>
        <v>0</v>
      </c>
      <c r="M134" s="93" t="b">
        <f t="shared" ca="1" si="28"/>
        <v>0</v>
      </c>
      <c r="N134" s="93" t="b">
        <f t="shared" ca="1" si="29"/>
        <v>0</v>
      </c>
      <c r="O134" s="93" t="b">
        <f t="shared" ca="1" si="30"/>
        <v>0</v>
      </c>
      <c r="P134" s="93" t="b">
        <f t="shared" ca="1" si="31"/>
        <v>0</v>
      </c>
      <c r="Q134" s="93" t="b">
        <f t="shared" ca="1" si="32"/>
        <v>0</v>
      </c>
      <c r="R134" s="93" t="str">
        <f t="shared" ca="1" si="33"/>
        <v>未开始</v>
      </c>
      <c r="S134" s="93">
        <f ca="1">IF(AND(M134,O134,NOT(P134)),NETWORKDAYS(J134,AF134,项目参数!$B$2:$B$200),0)</f>
        <v>0</v>
      </c>
      <c r="T134" s="94">
        <f t="shared" ca="1" si="34"/>
        <v>0</v>
      </c>
      <c r="U134" s="113">
        <f t="shared" ca="1" si="35"/>
        <v>0</v>
      </c>
      <c r="V134" s="113">
        <f t="shared" ca="1" si="36"/>
        <v>0</v>
      </c>
      <c r="W134" s="113" t="str">
        <f t="shared" ca="1" si="37"/>
        <v/>
      </c>
      <c r="X134" s="93">
        <f t="shared" ca="1" si="38"/>
        <v>0</v>
      </c>
      <c r="Y134" s="93">
        <f t="shared" ca="1" si="39"/>
        <v>0</v>
      </c>
      <c r="Z134" s="93">
        <f ca="1">IF(AND(M134,O134,J134&gt;项目信息!$C$18),INT((IF(P134,K134,J134)-项目信息!$C$18)/30)+1,0)</f>
        <v>0</v>
      </c>
      <c r="AA134" s="93" t="str">
        <f ca="1">IF(M134,WEEKNUM(IF(K134&lt;&gt;"",K134,IF(J134&lt;&gt;"",J134,I134)-项目信息!$C$18)+1),"")</f>
        <v/>
      </c>
      <c r="AB134" s="93" t="str">
        <f ca="1">IF($M134,IF('临-间接'!W134=0,"",'临-间接'!W134),"")</f>
        <v/>
      </c>
      <c r="AC134" s="93" t="str">
        <f ca="1">IF($M134,$AB134*U134/项目参数!$J$29,"")</f>
        <v/>
      </c>
      <c r="AD134" s="93" t="str">
        <f ca="1">IF($M134,$AB134*V134/项目参数!$J$29,"")</f>
        <v/>
      </c>
      <c r="AE134" s="95" t="str">
        <f ca="1">IF(OR('临-间接'!R134=0,'临-间接'!R134="(空白)"),"",'临-间接'!R134)</f>
        <v/>
      </c>
      <c r="AF134" s="32" t="str">
        <f ca="1">IF(O134,IF(K134&lt;&gt;"", K134, IF(OR(H134="暂停",H134="取消"), IFERROR(WORKDAY.INTL($J134,$L134*$G134,1,项目参数!$B$2:$B$200),WORKDAY($J134,$L134*$G134,1)),TODAY())),"")</f>
        <v/>
      </c>
      <c r="AG134">
        <f ca="1">IF(AND(M134,O134),IF(OR('临-间接'!S134="",'临-间接'!S134="(空白)"),0,'临-间接'!S134),0)</f>
        <v>0</v>
      </c>
      <c r="AH134" s="32" t="str">
        <f ca="1">IF($M134,IF('临-间接'!T134=0,"",'临-间接'!T134),"")</f>
        <v/>
      </c>
      <c r="AI134" s="32" t="str">
        <f ca="1">IF($M134,IF('临-间接'!U134=0,"",'临-间接'!U134),"")</f>
        <v/>
      </c>
      <c r="AJ134" s="32" t="str">
        <f t="shared" ca="1" si="40"/>
        <v/>
      </c>
    </row>
    <row r="135" spans="1:36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IF('临-间接'!H135="(空白)","",'临-间接'!H135)</f>
        <v>0</v>
      </c>
      <c r="F135">
        <f ca="1">IF('临-间接'!K135="(空白)","",'临-间接'!K135)</f>
        <v>0</v>
      </c>
      <c r="G135">
        <f ca="1">IF('临-间接'!L135="(空白)",0,'临-间接'!L135)</f>
        <v>0</v>
      </c>
      <c r="H135" t="str">
        <f ca="1">IF(OR('临-间接'!Q135=0,'临-间接'!Q135="(空白)"),"",'临-间接'!Q135)</f>
        <v/>
      </c>
      <c r="I135" s="32" t="str">
        <f ca="1">IF(OR('临-间接'!M135=0,'临-间接'!M135="(空白)"),"",'临-间接'!M135)</f>
        <v/>
      </c>
      <c r="J135" s="32" t="str">
        <f ca="1">IF(OR('临-间接'!N135=0,'临-间接'!N135="(空白)"),"",'临-间接'!N135)</f>
        <v/>
      </c>
      <c r="K135" s="32" t="str">
        <f ca="1">IF(OR('临-间接'!O135=0,'临-间接'!O135="(空白)"),"",'临-间接'!O135)</f>
        <v/>
      </c>
      <c r="L135">
        <f ca="1">IF('临-间接'!P135="(空白)",0,'临-间接'!P135)</f>
        <v>0</v>
      </c>
      <c r="M135" s="93" t="b">
        <f t="shared" ca="1" si="28"/>
        <v>0</v>
      </c>
      <c r="N135" s="93" t="b">
        <f t="shared" ca="1" si="29"/>
        <v>0</v>
      </c>
      <c r="O135" s="93" t="b">
        <f t="shared" ca="1" si="30"/>
        <v>0</v>
      </c>
      <c r="P135" s="93" t="b">
        <f t="shared" ca="1" si="31"/>
        <v>0</v>
      </c>
      <c r="Q135" s="93" t="b">
        <f t="shared" ca="1" si="32"/>
        <v>0</v>
      </c>
      <c r="R135" s="93" t="str">
        <f t="shared" ca="1" si="33"/>
        <v>未开始</v>
      </c>
      <c r="S135" s="93">
        <f ca="1">IF(AND(M135,O135,NOT(P135)),NETWORKDAYS(J135,AF135,项目参数!$B$2:$B$200),0)</f>
        <v>0</v>
      </c>
      <c r="T135" s="94">
        <f t="shared" ca="1" si="34"/>
        <v>0</v>
      </c>
      <c r="U135" s="113">
        <f t="shared" ca="1" si="35"/>
        <v>0</v>
      </c>
      <c r="V135" s="113">
        <f t="shared" ca="1" si="36"/>
        <v>0</v>
      </c>
      <c r="W135" s="113" t="str">
        <f t="shared" ca="1" si="37"/>
        <v/>
      </c>
      <c r="X135" s="93">
        <f t="shared" ca="1" si="38"/>
        <v>0</v>
      </c>
      <c r="Y135" s="93">
        <f t="shared" ca="1" si="39"/>
        <v>0</v>
      </c>
      <c r="Z135" s="93">
        <f ca="1">IF(AND(M135,O135,J135&gt;项目信息!$C$18),INT((IF(P135,K135,J135)-项目信息!$C$18)/30)+1,0)</f>
        <v>0</v>
      </c>
      <c r="AA135" s="93" t="str">
        <f ca="1">IF(M135,WEEKNUM(IF(K135&lt;&gt;"",K135,IF(J135&lt;&gt;"",J135,I135)-项目信息!$C$18)+1),"")</f>
        <v/>
      </c>
      <c r="AB135" s="93" t="str">
        <f ca="1">IF($M135,IF('临-间接'!W135=0,"",'临-间接'!W135),"")</f>
        <v/>
      </c>
      <c r="AC135" s="93" t="str">
        <f ca="1">IF($M135,$AB135*U135/项目参数!$J$29,"")</f>
        <v/>
      </c>
      <c r="AD135" s="93" t="str">
        <f ca="1">IF($M135,$AB135*V135/项目参数!$J$29,"")</f>
        <v/>
      </c>
      <c r="AE135" s="95" t="str">
        <f ca="1">IF(OR('临-间接'!R135=0,'临-间接'!R135="(空白)"),"",'临-间接'!R135)</f>
        <v/>
      </c>
      <c r="AF135" s="32" t="str">
        <f ca="1">IF(O135,IF(K135&lt;&gt;"", K135, IF(OR(H135="暂停",H135="取消"), IFERROR(WORKDAY.INTL($J135,$L135*$G135,1,项目参数!$B$2:$B$200),WORKDAY($J135,$L135*$G135,1)),TODAY())),"")</f>
        <v/>
      </c>
      <c r="AG135">
        <f ca="1">IF(AND(M135,O135),IF(OR('临-间接'!S135="",'临-间接'!S135="(空白)"),0,'临-间接'!S135),0)</f>
        <v>0</v>
      </c>
      <c r="AH135" s="32" t="str">
        <f ca="1">IF($M135,IF('临-间接'!T135=0,"",'临-间接'!T135),"")</f>
        <v/>
      </c>
      <c r="AI135" s="32" t="str">
        <f ca="1">IF($M135,IF('临-间接'!U135=0,"",'临-间接'!U135),"")</f>
        <v/>
      </c>
      <c r="AJ135" s="32" t="str">
        <f t="shared" ca="1" si="40"/>
        <v/>
      </c>
    </row>
    <row r="136" spans="1:36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IF('临-间接'!H136="(空白)","",'临-间接'!H136)</f>
        <v>0</v>
      </c>
      <c r="F136">
        <f ca="1">IF('临-间接'!K136="(空白)","",'临-间接'!K136)</f>
        <v>0</v>
      </c>
      <c r="G136">
        <f ca="1">IF('临-间接'!L136="(空白)",0,'临-间接'!L136)</f>
        <v>0</v>
      </c>
      <c r="H136" t="str">
        <f ca="1">IF(OR('临-间接'!Q136=0,'临-间接'!Q136="(空白)"),"",'临-间接'!Q136)</f>
        <v/>
      </c>
      <c r="I136" s="32" t="str">
        <f ca="1">IF(OR('临-间接'!M136=0,'临-间接'!M136="(空白)"),"",'临-间接'!M136)</f>
        <v/>
      </c>
      <c r="J136" s="32" t="str">
        <f ca="1">IF(OR('临-间接'!N136=0,'临-间接'!N136="(空白)"),"",'临-间接'!N136)</f>
        <v/>
      </c>
      <c r="K136" s="32" t="str">
        <f ca="1">IF(OR('临-间接'!O136=0,'临-间接'!O136="(空白)"),"",'临-间接'!O136)</f>
        <v/>
      </c>
      <c r="L136">
        <f ca="1">IF('临-间接'!P136="(空白)",0,'临-间接'!P136)</f>
        <v>0</v>
      </c>
      <c r="M136" s="93" t="b">
        <f t="shared" ca="1" si="28"/>
        <v>0</v>
      </c>
      <c r="N136" s="93" t="b">
        <f t="shared" ca="1" si="29"/>
        <v>0</v>
      </c>
      <c r="O136" s="93" t="b">
        <f t="shared" ca="1" si="30"/>
        <v>0</v>
      </c>
      <c r="P136" s="93" t="b">
        <f t="shared" ca="1" si="31"/>
        <v>0</v>
      </c>
      <c r="Q136" s="93" t="b">
        <f t="shared" ca="1" si="32"/>
        <v>0</v>
      </c>
      <c r="R136" s="93" t="str">
        <f t="shared" ca="1" si="33"/>
        <v>未开始</v>
      </c>
      <c r="S136" s="93">
        <f ca="1">IF(AND(M136,O136,NOT(P136)),NETWORKDAYS(J136,AF136,项目参数!$B$2:$B$200),0)</f>
        <v>0</v>
      </c>
      <c r="T136" s="94">
        <f t="shared" ca="1" si="34"/>
        <v>0</v>
      </c>
      <c r="U136" s="113">
        <f t="shared" ca="1" si="35"/>
        <v>0</v>
      </c>
      <c r="V136" s="113">
        <f t="shared" ca="1" si="36"/>
        <v>0</v>
      </c>
      <c r="W136" s="113" t="str">
        <f t="shared" ca="1" si="37"/>
        <v/>
      </c>
      <c r="X136" s="93">
        <f t="shared" ca="1" si="38"/>
        <v>0</v>
      </c>
      <c r="Y136" s="93">
        <f t="shared" ca="1" si="39"/>
        <v>0</v>
      </c>
      <c r="Z136" s="93">
        <f ca="1">IF(AND(M136,O136,J136&gt;项目信息!$C$18),INT((IF(P136,K136,J136)-项目信息!$C$18)/30)+1,0)</f>
        <v>0</v>
      </c>
      <c r="AA136" s="93" t="str">
        <f ca="1">IF(M136,WEEKNUM(IF(K136&lt;&gt;"",K136,IF(J136&lt;&gt;"",J136,I136)-项目信息!$C$18)+1),"")</f>
        <v/>
      </c>
      <c r="AB136" s="93" t="str">
        <f ca="1">IF($M136,IF('临-间接'!W136=0,"",'临-间接'!W136),"")</f>
        <v/>
      </c>
      <c r="AC136" s="93" t="str">
        <f ca="1">IF($M136,$AB136*U136/项目参数!$J$29,"")</f>
        <v/>
      </c>
      <c r="AD136" s="93" t="str">
        <f ca="1">IF($M136,$AB136*V136/项目参数!$J$29,"")</f>
        <v/>
      </c>
      <c r="AE136" s="95" t="str">
        <f ca="1">IF(OR('临-间接'!R136=0,'临-间接'!R136="(空白)"),"",'临-间接'!R136)</f>
        <v/>
      </c>
      <c r="AF136" s="32" t="str">
        <f ca="1">IF(O136,IF(K136&lt;&gt;"", K136, IF(OR(H136="暂停",H136="取消"), IFERROR(WORKDAY.INTL($J136,$L136*$G136,1,项目参数!$B$2:$B$200),WORKDAY($J136,$L136*$G136,1)),TODAY())),"")</f>
        <v/>
      </c>
      <c r="AG136">
        <f ca="1">IF(AND(M136,O136),IF(OR('临-间接'!S136="",'临-间接'!S136="(空白)"),0,'临-间接'!S136),0)</f>
        <v>0</v>
      </c>
      <c r="AH136" s="32" t="str">
        <f ca="1">IF($M136,IF('临-间接'!T136=0,"",'临-间接'!T136),"")</f>
        <v/>
      </c>
      <c r="AI136" s="32" t="str">
        <f ca="1">IF($M136,IF('临-间接'!U136=0,"",'临-间接'!U136),"")</f>
        <v/>
      </c>
      <c r="AJ136" s="32" t="str">
        <f t="shared" ca="1" si="40"/>
        <v/>
      </c>
    </row>
    <row r="137" spans="1:36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IF('临-间接'!H137="(空白)","",'临-间接'!H137)</f>
        <v>0</v>
      </c>
      <c r="F137">
        <f ca="1">IF('临-间接'!K137="(空白)","",'临-间接'!K137)</f>
        <v>0</v>
      </c>
      <c r="G137">
        <f ca="1">IF('临-间接'!L137="(空白)",0,'临-间接'!L137)</f>
        <v>0</v>
      </c>
      <c r="H137" t="str">
        <f ca="1">IF(OR('临-间接'!Q137=0,'临-间接'!Q137="(空白)"),"",'临-间接'!Q137)</f>
        <v/>
      </c>
      <c r="I137" s="32" t="str">
        <f ca="1">IF(OR('临-间接'!M137=0,'临-间接'!M137="(空白)"),"",'临-间接'!M137)</f>
        <v/>
      </c>
      <c r="J137" s="32" t="str">
        <f ca="1">IF(OR('临-间接'!N137=0,'临-间接'!N137="(空白)"),"",'临-间接'!N137)</f>
        <v/>
      </c>
      <c r="K137" s="32" t="str">
        <f ca="1">IF(OR('临-间接'!O137=0,'临-间接'!O137="(空白)"),"",'临-间接'!O137)</f>
        <v/>
      </c>
      <c r="L137">
        <f ca="1">IF('临-间接'!P137="(空白)",0,'临-间接'!P137)</f>
        <v>0</v>
      </c>
      <c r="M137" s="93" t="b">
        <f t="shared" ca="1" si="28"/>
        <v>0</v>
      </c>
      <c r="N137" s="93" t="b">
        <f t="shared" ca="1" si="29"/>
        <v>0</v>
      </c>
      <c r="O137" s="93" t="b">
        <f t="shared" ca="1" si="30"/>
        <v>0</v>
      </c>
      <c r="P137" s="93" t="b">
        <f t="shared" ca="1" si="31"/>
        <v>0</v>
      </c>
      <c r="Q137" s="93" t="b">
        <f t="shared" ca="1" si="32"/>
        <v>0</v>
      </c>
      <c r="R137" s="93" t="str">
        <f t="shared" ca="1" si="33"/>
        <v>未开始</v>
      </c>
      <c r="S137" s="93">
        <f ca="1">IF(AND(M137,O137,NOT(P137)),NETWORKDAYS(J137,AF137,项目参数!$B$2:$B$200),0)</f>
        <v>0</v>
      </c>
      <c r="T137" s="94">
        <f t="shared" ca="1" si="34"/>
        <v>0</v>
      </c>
      <c r="U137" s="113">
        <f t="shared" ca="1" si="35"/>
        <v>0</v>
      </c>
      <c r="V137" s="113">
        <f t="shared" ca="1" si="36"/>
        <v>0</v>
      </c>
      <c r="W137" s="113" t="str">
        <f t="shared" ca="1" si="37"/>
        <v/>
      </c>
      <c r="X137" s="93">
        <f t="shared" ca="1" si="38"/>
        <v>0</v>
      </c>
      <c r="Y137" s="93">
        <f t="shared" ca="1" si="39"/>
        <v>0</v>
      </c>
      <c r="Z137" s="93">
        <f ca="1">IF(AND(M137,O137,J137&gt;项目信息!$C$18),INT((IF(P137,K137,J137)-项目信息!$C$18)/30)+1,0)</f>
        <v>0</v>
      </c>
      <c r="AA137" s="93" t="str">
        <f ca="1">IF(M137,WEEKNUM(IF(K137&lt;&gt;"",K137,IF(J137&lt;&gt;"",J137,I137)-项目信息!$C$18)+1),"")</f>
        <v/>
      </c>
      <c r="AB137" s="93" t="str">
        <f ca="1">IF($M137,IF('临-间接'!W137=0,"",'临-间接'!W137),"")</f>
        <v/>
      </c>
      <c r="AC137" s="93" t="str">
        <f ca="1">IF($M137,$AB137*U137/项目参数!$J$29,"")</f>
        <v/>
      </c>
      <c r="AD137" s="93" t="str">
        <f ca="1">IF($M137,$AB137*V137/项目参数!$J$29,"")</f>
        <v/>
      </c>
      <c r="AE137" s="95" t="str">
        <f ca="1">IF(OR('临-间接'!R137=0,'临-间接'!R137="(空白)"),"",'临-间接'!R137)</f>
        <v/>
      </c>
      <c r="AF137" s="32" t="str">
        <f ca="1">IF(O137,IF(K137&lt;&gt;"", K137, IF(OR(H137="暂停",H137="取消"), IFERROR(WORKDAY.INTL($J137,$L137*$G137,1,项目参数!$B$2:$B$200),WORKDAY($J137,$L137*$G137,1)),TODAY())),"")</f>
        <v/>
      </c>
      <c r="AG137">
        <f ca="1">IF(AND(M137,O137),IF(OR('临-间接'!S137="",'临-间接'!S137="(空白)"),0,'临-间接'!S137),0)</f>
        <v>0</v>
      </c>
      <c r="AH137" s="32" t="str">
        <f ca="1">IF($M137,IF('临-间接'!T137=0,"",'临-间接'!T137),"")</f>
        <v/>
      </c>
      <c r="AI137" s="32" t="str">
        <f ca="1">IF($M137,IF('临-间接'!U137=0,"",'临-间接'!U137),"")</f>
        <v/>
      </c>
      <c r="AJ137" s="32" t="str">
        <f t="shared" ca="1" si="40"/>
        <v/>
      </c>
    </row>
    <row r="138" spans="1:36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IF('临-间接'!H138="(空白)","",'临-间接'!H138)</f>
        <v>0</v>
      </c>
      <c r="F138">
        <f ca="1">IF('临-间接'!K138="(空白)","",'临-间接'!K138)</f>
        <v>0</v>
      </c>
      <c r="G138">
        <f ca="1">IF('临-间接'!L138="(空白)",0,'临-间接'!L138)</f>
        <v>0</v>
      </c>
      <c r="H138" t="str">
        <f ca="1">IF(OR('临-间接'!Q138=0,'临-间接'!Q138="(空白)"),"",'临-间接'!Q138)</f>
        <v/>
      </c>
      <c r="I138" s="32" t="str">
        <f ca="1">IF(OR('临-间接'!M138=0,'临-间接'!M138="(空白)"),"",'临-间接'!M138)</f>
        <v/>
      </c>
      <c r="J138" s="32" t="str">
        <f ca="1">IF(OR('临-间接'!N138=0,'临-间接'!N138="(空白)"),"",'临-间接'!N138)</f>
        <v/>
      </c>
      <c r="K138" s="32" t="str">
        <f ca="1">IF(OR('临-间接'!O138=0,'临-间接'!O138="(空白)"),"",'临-间接'!O138)</f>
        <v/>
      </c>
      <c r="L138">
        <f ca="1">IF('临-间接'!P138="(空白)",0,'临-间接'!P138)</f>
        <v>0</v>
      </c>
      <c r="M138" s="93" t="b">
        <f t="shared" ca="1" si="28"/>
        <v>0</v>
      </c>
      <c r="N138" s="93" t="b">
        <f t="shared" ca="1" si="29"/>
        <v>0</v>
      </c>
      <c r="O138" s="93" t="b">
        <f t="shared" ca="1" si="30"/>
        <v>0</v>
      </c>
      <c r="P138" s="93" t="b">
        <f t="shared" ca="1" si="31"/>
        <v>0</v>
      </c>
      <c r="Q138" s="93" t="b">
        <f t="shared" ca="1" si="32"/>
        <v>0</v>
      </c>
      <c r="R138" s="93" t="str">
        <f t="shared" ca="1" si="33"/>
        <v>未开始</v>
      </c>
      <c r="S138" s="93">
        <f ca="1">IF(AND(M138,O138,NOT(P138)),NETWORKDAYS(J138,AF138,项目参数!$B$2:$B$200),0)</f>
        <v>0</v>
      </c>
      <c r="T138" s="94">
        <f t="shared" ca="1" si="34"/>
        <v>0</v>
      </c>
      <c r="U138" s="113">
        <f t="shared" ca="1" si="35"/>
        <v>0</v>
      </c>
      <c r="V138" s="113">
        <f t="shared" ca="1" si="36"/>
        <v>0</v>
      </c>
      <c r="W138" s="113" t="str">
        <f t="shared" ca="1" si="37"/>
        <v/>
      </c>
      <c r="X138" s="93">
        <f t="shared" ca="1" si="38"/>
        <v>0</v>
      </c>
      <c r="Y138" s="93">
        <f t="shared" ca="1" si="39"/>
        <v>0</v>
      </c>
      <c r="Z138" s="93">
        <f ca="1">IF(AND(M138,O138,J138&gt;项目信息!$C$18),INT((IF(P138,K138,J138)-项目信息!$C$18)/30)+1,0)</f>
        <v>0</v>
      </c>
      <c r="AA138" s="93" t="str">
        <f ca="1">IF(M138,WEEKNUM(IF(K138&lt;&gt;"",K138,IF(J138&lt;&gt;"",J138,I138)-项目信息!$C$18)+1),"")</f>
        <v/>
      </c>
      <c r="AB138" s="93" t="str">
        <f ca="1">IF($M138,IF('临-间接'!W138=0,"",'临-间接'!W138),"")</f>
        <v/>
      </c>
      <c r="AC138" s="93" t="str">
        <f ca="1">IF($M138,$AB138*U138/项目参数!$J$29,"")</f>
        <v/>
      </c>
      <c r="AD138" s="93" t="str">
        <f ca="1">IF($M138,$AB138*V138/项目参数!$J$29,"")</f>
        <v/>
      </c>
      <c r="AE138" s="95" t="str">
        <f ca="1">IF(OR('临-间接'!R138=0,'临-间接'!R138="(空白)"),"",'临-间接'!R138)</f>
        <v/>
      </c>
      <c r="AF138" s="32" t="str">
        <f ca="1">IF(O138,IF(K138&lt;&gt;"", K138, IF(OR(H138="暂停",H138="取消"), IFERROR(WORKDAY.INTL($J138,$L138*$G138,1,项目参数!$B$2:$B$200),WORKDAY($J138,$L138*$G138,1)),TODAY())),"")</f>
        <v/>
      </c>
      <c r="AG138">
        <f ca="1">IF(AND(M138,O138),IF(OR('临-间接'!S138="",'临-间接'!S138="(空白)"),0,'临-间接'!S138),0)</f>
        <v>0</v>
      </c>
      <c r="AH138" s="32" t="str">
        <f ca="1">IF($M138,IF('临-间接'!T138=0,"",'临-间接'!T138),"")</f>
        <v/>
      </c>
      <c r="AI138" s="32" t="str">
        <f ca="1">IF($M138,IF('临-间接'!U138=0,"",'临-间接'!U138),"")</f>
        <v/>
      </c>
      <c r="AJ138" s="32" t="str">
        <f t="shared" ca="1" si="40"/>
        <v/>
      </c>
    </row>
    <row r="139" spans="1:36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IF('临-间接'!H139="(空白)","",'临-间接'!H139)</f>
        <v>0</v>
      </c>
      <c r="F139">
        <f ca="1">IF('临-间接'!K139="(空白)","",'临-间接'!K139)</f>
        <v>0</v>
      </c>
      <c r="G139">
        <f ca="1">IF('临-间接'!L139="(空白)",0,'临-间接'!L139)</f>
        <v>0</v>
      </c>
      <c r="H139" t="str">
        <f ca="1">IF(OR('临-间接'!Q139=0,'临-间接'!Q139="(空白)"),"",'临-间接'!Q139)</f>
        <v/>
      </c>
      <c r="I139" s="32" t="str">
        <f ca="1">IF(OR('临-间接'!M139=0,'临-间接'!M139="(空白)"),"",'临-间接'!M139)</f>
        <v/>
      </c>
      <c r="J139" s="32" t="str">
        <f ca="1">IF(OR('临-间接'!N139=0,'临-间接'!N139="(空白)"),"",'临-间接'!N139)</f>
        <v/>
      </c>
      <c r="K139" s="32" t="str">
        <f ca="1">IF(OR('临-间接'!O139=0,'临-间接'!O139="(空白)"),"",'临-间接'!O139)</f>
        <v/>
      </c>
      <c r="L139">
        <f ca="1">IF('临-间接'!P139="(空白)",0,'临-间接'!P139)</f>
        <v>0</v>
      </c>
      <c r="M139" s="93" t="b">
        <f t="shared" ca="1" si="28"/>
        <v>0</v>
      </c>
      <c r="N139" s="93" t="b">
        <f t="shared" ca="1" si="29"/>
        <v>0</v>
      </c>
      <c r="O139" s="93" t="b">
        <f t="shared" ca="1" si="30"/>
        <v>0</v>
      </c>
      <c r="P139" s="93" t="b">
        <f t="shared" ca="1" si="31"/>
        <v>0</v>
      </c>
      <c r="Q139" s="93" t="b">
        <f t="shared" ca="1" si="32"/>
        <v>0</v>
      </c>
      <c r="R139" s="93" t="str">
        <f t="shared" ca="1" si="33"/>
        <v>未开始</v>
      </c>
      <c r="S139" s="93">
        <f ca="1">IF(AND(M139,O139,NOT(P139)),NETWORKDAYS(J139,AF139,项目参数!$B$2:$B$200),0)</f>
        <v>0</v>
      </c>
      <c r="T139" s="94">
        <f t="shared" ca="1" si="34"/>
        <v>0</v>
      </c>
      <c r="U139" s="113">
        <f t="shared" ca="1" si="35"/>
        <v>0</v>
      </c>
      <c r="V139" s="113">
        <f t="shared" ca="1" si="36"/>
        <v>0</v>
      </c>
      <c r="W139" s="113" t="str">
        <f t="shared" ca="1" si="37"/>
        <v/>
      </c>
      <c r="X139" s="93">
        <f t="shared" ca="1" si="38"/>
        <v>0</v>
      </c>
      <c r="Y139" s="93">
        <f t="shared" ca="1" si="39"/>
        <v>0</v>
      </c>
      <c r="Z139" s="93">
        <f ca="1">IF(AND(M139,O139,J139&gt;项目信息!$C$18),INT((IF(P139,K139,J139)-项目信息!$C$18)/30)+1,0)</f>
        <v>0</v>
      </c>
      <c r="AA139" s="93" t="str">
        <f ca="1">IF(M139,WEEKNUM(IF(K139&lt;&gt;"",K139,IF(J139&lt;&gt;"",J139,I139)-项目信息!$C$18)+1),"")</f>
        <v/>
      </c>
      <c r="AB139" s="93" t="str">
        <f ca="1">IF($M139,IF('临-间接'!W139=0,"",'临-间接'!W139),"")</f>
        <v/>
      </c>
      <c r="AC139" s="93" t="str">
        <f ca="1">IF($M139,$AB139*U139/项目参数!$J$29,"")</f>
        <v/>
      </c>
      <c r="AD139" s="93" t="str">
        <f ca="1">IF($M139,$AB139*V139/项目参数!$J$29,"")</f>
        <v/>
      </c>
      <c r="AE139" s="95" t="str">
        <f ca="1">IF(OR('临-间接'!R139=0,'临-间接'!R139="(空白)"),"",'临-间接'!R139)</f>
        <v/>
      </c>
      <c r="AF139" s="32" t="str">
        <f ca="1">IF(O139,IF(K139&lt;&gt;"", K139, IF(OR(H139="暂停",H139="取消"), IFERROR(WORKDAY.INTL($J139,$L139*$G139,1,项目参数!$B$2:$B$200),WORKDAY($J139,$L139*$G139,1)),TODAY())),"")</f>
        <v/>
      </c>
      <c r="AG139">
        <f ca="1">IF(AND(M139,O139),IF(OR('临-间接'!S139="",'临-间接'!S139="(空白)"),0,'临-间接'!S139),0)</f>
        <v>0</v>
      </c>
      <c r="AH139" s="32" t="str">
        <f ca="1">IF($M139,IF('临-间接'!T139=0,"",'临-间接'!T139),"")</f>
        <v/>
      </c>
      <c r="AI139" s="32" t="str">
        <f ca="1">IF($M139,IF('临-间接'!U139=0,"",'临-间接'!U139),"")</f>
        <v/>
      </c>
      <c r="AJ139" s="32" t="str">
        <f t="shared" ca="1" si="40"/>
        <v/>
      </c>
    </row>
    <row r="140" spans="1:36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IF('临-间接'!H140="(空白)","",'临-间接'!H140)</f>
        <v>0</v>
      </c>
      <c r="F140">
        <f ca="1">IF('临-间接'!K140="(空白)","",'临-间接'!K140)</f>
        <v>0</v>
      </c>
      <c r="G140">
        <f ca="1">IF('临-间接'!L140="(空白)",0,'临-间接'!L140)</f>
        <v>0</v>
      </c>
      <c r="H140" t="str">
        <f ca="1">IF(OR('临-间接'!Q140=0,'临-间接'!Q140="(空白)"),"",'临-间接'!Q140)</f>
        <v/>
      </c>
      <c r="I140" s="32" t="str">
        <f ca="1">IF(OR('临-间接'!M140=0,'临-间接'!M140="(空白)"),"",'临-间接'!M140)</f>
        <v/>
      </c>
      <c r="J140" s="32" t="str">
        <f ca="1">IF(OR('临-间接'!N140=0,'临-间接'!N140="(空白)"),"",'临-间接'!N140)</f>
        <v/>
      </c>
      <c r="K140" s="32" t="str">
        <f ca="1">IF(OR('临-间接'!O140=0,'临-间接'!O140="(空白)"),"",'临-间接'!O140)</f>
        <v/>
      </c>
      <c r="L140">
        <f ca="1">IF('临-间接'!P140="(空白)",0,'临-间接'!P140)</f>
        <v>0</v>
      </c>
      <c r="M140" s="93" t="b">
        <f t="shared" ca="1" si="28"/>
        <v>0</v>
      </c>
      <c r="N140" s="93" t="b">
        <f t="shared" ca="1" si="29"/>
        <v>0</v>
      </c>
      <c r="O140" s="93" t="b">
        <f t="shared" ca="1" si="30"/>
        <v>0</v>
      </c>
      <c r="P140" s="93" t="b">
        <f t="shared" ca="1" si="31"/>
        <v>0</v>
      </c>
      <c r="Q140" s="93" t="b">
        <f t="shared" ca="1" si="32"/>
        <v>0</v>
      </c>
      <c r="R140" s="93" t="str">
        <f t="shared" ca="1" si="33"/>
        <v>未开始</v>
      </c>
      <c r="S140" s="93">
        <f ca="1">IF(AND(M140,O140,NOT(P140)),NETWORKDAYS(J140,AF140,项目参数!$B$2:$B$200),0)</f>
        <v>0</v>
      </c>
      <c r="T140" s="94">
        <f t="shared" ca="1" si="34"/>
        <v>0</v>
      </c>
      <c r="U140" s="113">
        <f t="shared" ca="1" si="35"/>
        <v>0</v>
      </c>
      <c r="V140" s="113">
        <f t="shared" ca="1" si="36"/>
        <v>0</v>
      </c>
      <c r="W140" s="113" t="str">
        <f t="shared" ca="1" si="37"/>
        <v/>
      </c>
      <c r="X140" s="93">
        <f t="shared" ca="1" si="38"/>
        <v>0</v>
      </c>
      <c r="Y140" s="93">
        <f t="shared" ca="1" si="39"/>
        <v>0</v>
      </c>
      <c r="Z140" s="93">
        <f ca="1">IF(AND(M140,O140,J140&gt;项目信息!$C$18),INT((IF(P140,K140,J140)-项目信息!$C$18)/30)+1,0)</f>
        <v>0</v>
      </c>
      <c r="AA140" s="93" t="str">
        <f ca="1">IF(M140,WEEKNUM(IF(K140&lt;&gt;"",K140,IF(J140&lt;&gt;"",J140,I140)-项目信息!$C$18)+1),"")</f>
        <v/>
      </c>
      <c r="AB140" s="93" t="str">
        <f ca="1">IF($M140,IF('临-间接'!W140=0,"",'临-间接'!W140),"")</f>
        <v/>
      </c>
      <c r="AC140" s="93" t="str">
        <f ca="1">IF($M140,$AB140*U140/项目参数!$J$29,"")</f>
        <v/>
      </c>
      <c r="AD140" s="93" t="str">
        <f ca="1">IF($M140,$AB140*V140/项目参数!$J$29,"")</f>
        <v/>
      </c>
      <c r="AE140" s="95" t="str">
        <f ca="1">IF(OR('临-间接'!R140=0,'临-间接'!R140="(空白)"),"",'临-间接'!R140)</f>
        <v/>
      </c>
      <c r="AF140" s="32" t="str">
        <f ca="1">IF(O140,IF(K140&lt;&gt;"", K140, IF(OR(H140="暂停",H140="取消"), IFERROR(WORKDAY.INTL($J140,$L140*$G140,1,项目参数!$B$2:$B$200),WORKDAY($J140,$L140*$G140,1)),TODAY())),"")</f>
        <v/>
      </c>
      <c r="AG140">
        <f ca="1">IF(AND(M140,O140),IF(OR('临-间接'!S140="",'临-间接'!S140="(空白)"),0,'临-间接'!S140),0)</f>
        <v>0</v>
      </c>
      <c r="AH140" s="32" t="str">
        <f ca="1">IF($M140,IF('临-间接'!T140=0,"",'临-间接'!T140),"")</f>
        <v/>
      </c>
      <c r="AI140" s="32" t="str">
        <f ca="1">IF($M140,IF('临-间接'!U140=0,"",'临-间接'!U140),"")</f>
        <v/>
      </c>
      <c r="AJ140" s="32" t="str">
        <f t="shared" ca="1" si="40"/>
        <v/>
      </c>
    </row>
    <row r="141" spans="1:36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IF('临-间接'!H141="(空白)","",'临-间接'!H141)</f>
        <v>0</v>
      </c>
      <c r="F141">
        <f ca="1">IF('临-间接'!K141="(空白)","",'临-间接'!K141)</f>
        <v>0</v>
      </c>
      <c r="G141">
        <f ca="1">IF('临-间接'!L141="(空白)",0,'临-间接'!L141)</f>
        <v>0</v>
      </c>
      <c r="H141" t="str">
        <f ca="1">IF(OR('临-间接'!Q141=0,'临-间接'!Q141="(空白)"),"",'临-间接'!Q141)</f>
        <v/>
      </c>
      <c r="I141" s="32" t="str">
        <f ca="1">IF(OR('临-间接'!M141=0,'临-间接'!M141="(空白)"),"",'临-间接'!M141)</f>
        <v/>
      </c>
      <c r="J141" s="32" t="str">
        <f ca="1">IF(OR('临-间接'!N141=0,'临-间接'!N141="(空白)"),"",'临-间接'!N141)</f>
        <v/>
      </c>
      <c r="K141" s="32" t="str">
        <f ca="1">IF(OR('临-间接'!O141=0,'临-间接'!O141="(空白)"),"",'临-间接'!O141)</f>
        <v/>
      </c>
      <c r="L141">
        <f ca="1">IF('临-间接'!P141="(空白)",0,'临-间接'!P141)</f>
        <v>0</v>
      </c>
      <c r="M141" s="93" t="b">
        <f t="shared" ca="1" si="28"/>
        <v>0</v>
      </c>
      <c r="N141" s="93" t="b">
        <f t="shared" ca="1" si="29"/>
        <v>0</v>
      </c>
      <c r="O141" s="93" t="b">
        <f t="shared" ca="1" si="30"/>
        <v>0</v>
      </c>
      <c r="P141" s="93" t="b">
        <f t="shared" ca="1" si="31"/>
        <v>0</v>
      </c>
      <c r="Q141" s="93" t="b">
        <f t="shared" ca="1" si="32"/>
        <v>0</v>
      </c>
      <c r="R141" s="93" t="str">
        <f t="shared" ca="1" si="33"/>
        <v>未开始</v>
      </c>
      <c r="S141" s="93">
        <f ca="1">IF(AND(M141,O141,NOT(P141)),NETWORKDAYS(J141,AF141,项目参数!$B$2:$B$200),0)</f>
        <v>0</v>
      </c>
      <c r="T141" s="94">
        <f t="shared" ca="1" si="34"/>
        <v>0</v>
      </c>
      <c r="U141" s="113">
        <f t="shared" ca="1" si="35"/>
        <v>0</v>
      </c>
      <c r="V141" s="113">
        <f t="shared" ca="1" si="36"/>
        <v>0</v>
      </c>
      <c r="W141" s="113" t="str">
        <f t="shared" ca="1" si="37"/>
        <v/>
      </c>
      <c r="X141" s="93">
        <f t="shared" ca="1" si="38"/>
        <v>0</v>
      </c>
      <c r="Y141" s="93">
        <f t="shared" ca="1" si="39"/>
        <v>0</v>
      </c>
      <c r="Z141" s="93">
        <f ca="1">IF(AND(M141,O141,J141&gt;项目信息!$C$18),INT((IF(P141,K141,J141)-项目信息!$C$18)/30)+1,0)</f>
        <v>0</v>
      </c>
      <c r="AA141" s="93" t="str">
        <f ca="1">IF(M141,WEEKNUM(IF(K141&lt;&gt;"",K141,IF(J141&lt;&gt;"",J141,I141)-项目信息!$C$18)+1),"")</f>
        <v/>
      </c>
      <c r="AB141" s="93" t="str">
        <f ca="1">IF($M141,IF('临-间接'!W141=0,"",'临-间接'!W141),"")</f>
        <v/>
      </c>
      <c r="AC141" s="93" t="str">
        <f ca="1">IF($M141,$AB141*U141/项目参数!$J$29,"")</f>
        <v/>
      </c>
      <c r="AD141" s="93" t="str">
        <f ca="1">IF($M141,$AB141*V141/项目参数!$J$29,"")</f>
        <v/>
      </c>
      <c r="AE141" s="95" t="str">
        <f ca="1">IF(OR('临-间接'!R141=0,'临-间接'!R141="(空白)"),"",'临-间接'!R141)</f>
        <v/>
      </c>
      <c r="AF141" s="32" t="str">
        <f ca="1">IF(O141,IF(K141&lt;&gt;"", K141, IF(OR(H141="暂停",H141="取消"), IFERROR(WORKDAY.INTL($J141,$L141*$G141,1,项目参数!$B$2:$B$200),WORKDAY($J141,$L141*$G141,1)),TODAY())),"")</f>
        <v/>
      </c>
      <c r="AG141">
        <f ca="1">IF(AND(M141,O141),IF(OR('临-间接'!S141="",'临-间接'!S141="(空白)"),0,'临-间接'!S141),0)</f>
        <v>0</v>
      </c>
      <c r="AH141" s="32" t="str">
        <f ca="1">IF($M141,IF('临-间接'!T141=0,"",'临-间接'!T141),"")</f>
        <v/>
      </c>
      <c r="AI141" s="32" t="str">
        <f ca="1">IF($M141,IF('临-间接'!U141=0,"",'临-间接'!U141),"")</f>
        <v/>
      </c>
      <c r="AJ141" s="32" t="str">
        <f t="shared" ca="1" si="40"/>
        <v/>
      </c>
    </row>
    <row r="142" spans="1:36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IF('临-间接'!H142="(空白)","",'临-间接'!H142)</f>
        <v>0</v>
      </c>
      <c r="F142">
        <f ca="1">IF('临-间接'!K142="(空白)","",'临-间接'!K142)</f>
        <v>0</v>
      </c>
      <c r="G142">
        <f ca="1">IF('临-间接'!L142="(空白)",0,'临-间接'!L142)</f>
        <v>0</v>
      </c>
      <c r="H142" t="str">
        <f ca="1">IF(OR('临-间接'!Q142=0,'临-间接'!Q142="(空白)"),"",'临-间接'!Q142)</f>
        <v/>
      </c>
      <c r="I142" s="32" t="str">
        <f ca="1">IF(OR('临-间接'!M142=0,'临-间接'!M142="(空白)"),"",'临-间接'!M142)</f>
        <v/>
      </c>
      <c r="J142" s="32" t="str">
        <f ca="1">IF(OR('临-间接'!N142=0,'临-间接'!N142="(空白)"),"",'临-间接'!N142)</f>
        <v/>
      </c>
      <c r="K142" s="32" t="str">
        <f ca="1">IF(OR('临-间接'!O142=0,'临-间接'!O142="(空白)"),"",'临-间接'!O142)</f>
        <v/>
      </c>
      <c r="L142">
        <f ca="1">IF('临-间接'!P142="(空白)",0,'临-间接'!P142)</f>
        <v>0</v>
      </c>
      <c r="M142" s="93" t="b">
        <f t="shared" ca="1" si="28"/>
        <v>0</v>
      </c>
      <c r="N142" s="93" t="b">
        <f t="shared" ca="1" si="29"/>
        <v>0</v>
      </c>
      <c r="O142" s="93" t="b">
        <f t="shared" ca="1" si="30"/>
        <v>0</v>
      </c>
      <c r="P142" s="93" t="b">
        <f t="shared" ca="1" si="31"/>
        <v>0</v>
      </c>
      <c r="Q142" s="93" t="b">
        <f t="shared" ca="1" si="32"/>
        <v>0</v>
      </c>
      <c r="R142" s="93" t="str">
        <f t="shared" ca="1" si="33"/>
        <v>未开始</v>
      </c>
      <c r="S142" s="93">
        <f ca="1">IF(AND(M142,O142,NOT(P142)),NETWORKDAYS(J142,AF142,项目参数!$B$2:$B$200),0)</f>
        <v>0</v>
      </c>
      <c r="T142" s="94">
        <f t="shared" ca="1" si="34"/>
        <v>0</v>
      </c>
      <c r="U142" s="113">
        <f t="shared" ca="1" si="35"/>
        <v>0</v>
      </c>
      <c r="V142" s="113">
        <f t="shared" ca="1" si="36"/>
        <v>0</v>
      </c>
      <c r="W142" s="113" t="str">
        <f t="shared" ca="1" si="37"/>
        <v/>
      </c>
      <c r="X142" s="93">
        <f t="shared" ca="1" si="38"/>
        <v>0</v>
      </c>
      <c r="Y142" s="93">
        <f t="shared" ca="1" si="39"/>
        <v>0</v>
      </c>
      <c r="Z142" s="93">
        <f ca="1">IF(AND(M142,O142,J142&gt;项目信息!$C$18),INT((IF(P142,K142,J142)-项目信息!$C$18)/30)+1,0)</f>
        <v>0</v>
      </c>
      <c r="AA142" s="93" t="str">
        <f ca="1">IF(M142,WEEKNUM(IF(K142&lt;&gt;"",K142,IF(J142&lt;&gt;"",J142,I142)-项目信息!$C$18)+1),"")</f>
        <v/>
      </c>
      <c r="AB142" s="93" t="str">
        <f ca="1">IF($M142,IF('临-间接'!W142=0,"",'临-间接'!W142),"")</f>
        <v/>
      </c>
      <c r="AC142" s="93" t="str">
        <f ca="1">IF($M142,$AB142*U142/项目参数!$J$29,"")</f>
        <v/>
      </c>
      <c r="AD142" s="93" t="str">
        <f ca="1">IF($M142,$AB142*V142/项目参数!$J$29,"")</f>
        <v/>
      </c>
      <c r="AE142" s="95" t="str">
        <f ca="1">IF(OR('临-间接'!R142=0,'临-间接'!R142="(空白)"),"",'临-间接'!R142)</f>
        <v/>
      </c>
      <c r="AF142" s="32" t="str">
        <f ca="1">IF(O142,IF(K142&lt;&gt;"", K142, IF(OR(H142="暂停",H142="取消"), IFERROR(WORKDAY.INTL($J142,$L142*$G142,1,项目参数!$B$2:$B$200),WORKDAY($J142,$L142*$G142,1)),TODAY())),"")</f>
        <v/>
      </c>
      <c r="AG142">
        <f ca="1">IF(AND(M142,O142),IF(OR('临-间接'!S142="",'临-间接'!S142="(空白)"),0,'临-间接'!S142),0)</f>
        <v>0</v>
      </c>
      <c r="AH142" s="32" t="str">
        <f ca="1">IF($M142,IF('临-间接'!T142=0,"",'临-间接'!T142),"")</f>
        <v/>
      </c>
      <c r="AI142" s="32" t="str">
        <f ca="1">IF($M142,IF('临-间接'!U142=0,"",'临-间接'!U142),"")</f>
        <v/>
      </c>
      <c r="AJ142" s="32" t="str">
        <f t="shared" ca="1" si="40"/>
        <v/>
      </c>
    </row>
    <row r="143" spans="1:36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IF('临-间接'!H143="(空白)","",'临-间接'!H143)</f>
        <v>0</v>
      </c>
      <c r="F143">
        <f ca="1">IF('临-间接'!K143="(空白)","",'临-间接'!K143)</f>
        <v>0</v>
      </c>
      <c r="G143">
        <f ca="1">IF('临-间接'!L143="(空白)",0,'临-间接'!L143)</f>
        <v>0</v>
      </c>
      <c r="H143" t="str">
        <f ca="1">IF(OR('临-间接'!Q143=0,'临-间接'!Q143="(空白)"),"",'临-间接'!Q143)</f>
        <v/>
      </c>
      <c r="I143" s="32" t="str">
        <f ca="1">IF(OR('临-间接'!M143=0,'临-间接'!M143="(空白)"),"",'临-间接'!M143)</f>
        <v/>
      </c>
      <c r="J143" s="32" t="str">
        <f ca="1">IF(OR('临-间接'!N143=0,'临-间接'!N143="(空白)"),"",'临-间接'!N143)</f>
        <v/>
      </c>
      <c r="K143" s="32" t="str">
        <f ca="1">IF(OR('临-间接'!O143=0,'临-间接'!O143="(空白)"),"",'临-间接'!O143)</f>
        <v/>
      </c>
      <c r="L143">
        <f ca="1">IF('临-间接'!P143="(空白)",0,'临-间接'!P143)</f>
        <v>0</v>
      </c>
      <c r="M143" s="93" t="b">
        <f t="shared" ca="1" si="28"/>
        <v>0</v>
      </c>
      <c r="N143" s="93" t="b">
        <f t="shared" ca="1" si="29"/>
        <v>0</v>
      </c>
      <c r="O143" s="93" t="b">
        <f t="shared" ca="1" si="30"/>
        <v>0</v>
      </c>
      <c r="P143" s="93" t="b">
        <f t="shared" ca="1" si="31"/>
        <v>0</v>
      </c>
      <c r="Q143" s="93" t="b">
        <f t="shared" ca="1" si="32"/>
        <v>0</v>
      </c>
      <c r="R143" s="93" t="str">
        <f t="shared" ca="1" si="33"/>
        <v>未开始</v>
      </c>
      <c r="S143" s="93">
        <f ca="1">IF(AND(M143,O143,NOT(P143)),NETWORKDAYS(J143,AF143,项目参数!$B$2:$B$200),0)</f>
        <v>0</v>
      </c>
      <c r="T143" s="94">
        <f t="shared" ca="1" si="34"/>
        <v>0</v>
      </c>
      <c r="U143" s="113">
        <f t="shared" ca="1" si="35"/>
        <v>0</v>
      </c>
      <c r="V143" s="113">
        <f t="shared" ca="1" si="36"/>
        <v>0</v>
      </c>
      <c r="W143" s="113" t="str">
        <f t="shared" ca="1" si="37"/>
        <v/>
      </c>
      <c r="X143" s="93">
        <f t="shared" ca="1" si="38"/>
        <v>0</v>
      </c>
      <c r="Y143" s="93">
        <f t="shared" ca="1" si="39"/>
        <v>0</v>
      </c>
      <c r="Z143" s="93">
        <f ca="1">IF(AND(M143,O143,J143&gt;项目信息!$C$18),INT((IF(P143,K143,J143)-项目信息!$C$18)/30)+1,0)</f>
        <v>0</v>
      </c>
      <c r="AA143" s="93" t="str">
        <f ca="1">IF(M143,WEEKNUM(IF(K143&lt;&gt;"",K143,IF(J143&lt;&gt;"",J143,I143)-项目信息!$C$18)+1),"")</f>
        <v/>
      </c>
      <c r="AB143" s="93" t="str">
        <f ca="1">IF($M143,IF('临-间接'!W143=0,"",'临-间接'!W143),"")</f>
        <v/>
      </c>
      <c r="AC143" s="93" t="str">
        <f ca="1">IF($M143,$AB143*U143/项目参数!$J$29,"")</f>
        <v/>
      </c>
      <c r="AD143" s="93" t="str">
        <f ca="1">IF($M143,$AB143*V143/项目参数!$J$29,"")</f>
        <v/>
      </c>
      <c r="AE143" s="95" t="str">
        <f ca="1">IF(OR('临-间接'!R143=0,'临-间接'!R143="(空白)"),"",'临-间接'!R143)</f>
        <v/>
      </c>
      <c r="AF143" s="32" t="str">
        <f ca="1">IF(O143,IF(K143&lt;&gt;"", K143, IF(OR(H143="暂停",H143="取消"), IFERROR(WORKDAY.INTL($J143,$L143*$G143,1,项目参数!$B$2:$B$200),WORKDAY($J143,$L143*$G143,1)),TODAY())),"")</f>
        <v/>
      </c>
      <c r="AG143">
        <f ca="1">IF(AND(M143,O143),IF(OR('临-间接'!S143="",'临-间接'!S143="(空白)"),0,'临-间接'!S143),0)</f>
        <v>0</v>
      </c>
      <c r="AH143" s="32" t="str">
        <f ca="1">IF($M143,IF('临-间接'!T143=0,"",'临-间接'!T143),"")</f>
        <v/>
      </c>
      <c r="AI143" s="32" t="str">
        <f ca="1">IF($M143,IF('临-间接'!U143=0,"",'临-间接'!U143),"")</f>
        <v/>
      </c>
      <c r="AJ143" s="32" t="str">
        <f t="shared" ca="1" si="40"/>
        <v/>
      </c>
    </row>
    <row r="144" spans="1:36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IF('临-间接'!H144="(空白)","",'临-间接'!H144)</f>
        <v>0</v>
      </c>
      <c r="F144">
        <f ca="1">IF('临-间接'!K144="(空白)","",'临-间接'!K144)</f>
        <v>0</v>
      </c>
      <c r="G144">
        <f ca="1">IF('临-间接'!L144="(空白)",0,'临-间接'!L144)</f>
        <v>0</v>
      </c>
      <c r="H144" t="str">
        <f ca="1">IF(OR('临-间接'!Q144=0,'临-间接'!Q144="(空白)"),"",'临-间接'!Q144)</f>
        <v/>
      </c>
      <c r="I144" s="32" t="str">
        <f ca="1">IF(OR('临-间接'!M144=0,'临-间接'!M144="(空白)"),"",'临-间接'!M144)</f>
        <v/>
      </c>
      <c r="J144" s="32" t="str">
        <f ca="1">IF(OR('临-间接'!N144=0,'临-间接'!N144="(空白)"),"",'临-间接'!N144)</f>
        <v/>
      </c>
      <c r="K144" s="32" t="str">
        <f ca="1">IF(OR('临-间接'!O144=0,'临-间接'!O144="(空白)"),"",'临-间接'!O144)</f>
        <v/>
      </c>
      <c r="L144">
        <f ca="1">IF('临-间接'!P144="(空白)",0,'临-间接'!P144)</f>
        <v>0</v>
      </c>
      <c r="M144" s="93" t="b">
        <f t="shared" ca="1" si="28"/>
        <v>0</v>
      </c>
      <c r="N144" s="93" t="b">
        <f t="shared" ca="1" si="29"/>
        <v>0</v>
      </c>
      <c r="O144" s="93" t="b">
        <f t="shared" ca="1" si="30"/>
        <v>0</v>
      </c>
      <c r="P144" s="93" t="b">
        <f t="shared" ca="1" si="31"/>
        <v>0</v>
      </c>
      <c r="Q144" s="93" t="b">
        <f t="shared" ca="1" si="32"/>
        <v>0</v>
      </c>
      <c r="R144" s="93" t="str">
        <f t="shared" ca="1" si="33"/>
        <v>未开始</v>
      </c>
      <c r="S144" s="93">
        <f ca="1">IF(AND(M144,O144,NOT(P144)),NETWORKDAYS(J144,AF144,项目参数!$B$2:$B$200),0)</f>
        <v>0</v>
      </c>
      <c r="T144" s="94">
        <f t="shared" ca="1" si="34"/>
        <v>0</v>
      </c>
      <c r="U144" s="113">
        <f t="shared" ca="1" si="35"/>
        <v>0</v>
      </c>
      <c r="V144" s="113">
        <f t="shared" ca="1" si="36"/>
        <v>0</v>
      </c>
      <c r="W144" s="113" t="str">
        <f t="shared" ca="1" si="37"/>
        <v/>
      </c>
      <c r="X144" s="93">
        <f t="shared" ca="1" si="38"/>
        <v>0</v>
      </c>
      <c r="Y144" s="93">
        <f t="shared" ca="1" si="39"/>
        <v>0</v>
      </c>
      <c r="Z144" s="93">
        <f ca="1">IF(AND(M144,O144,J144&gt;项目信息!$C$18),INT((IF(P144,K144,J144)-项目信息!$C$18)/30)+1,0)</f>
        <v>0</v>
      </c>
      <c r="AA144" s="93" t="str">
        <f ca="1">IF(M144,WEEKNUM(IF(K144&lt;&gt;"",K144,IF(J144&lt;&gt;"",J144,I144)-项目信息!$C$18)+1),"")</f>
        <v/>
      </c>
      <c r="AB144" s="93" t="str">
        <f ca="1">IF($M144,IF('临-间接'!W144=0,"",'临-间接'!W144),"")</f>
        <v/>
      </c>
      <c r="AC144" s="93" t="str">
        <f ca="1">IF($M144,$AB144*U144/项目参数!$J$29,"")</f>
        <v/>
      </c>
      <c r="AD144" s="93" t="str">
        <f ca="1">IF($M144,$AB144*V144/项目参数!$J$29,"")</f>
        <v/>
      </c>
      <c r="AE144" s="95" t="str">
        <f ca="1">IF(OR('临-间接'!R144=0,'临-间接'!R144="(空白)"),"",'临-间接'!R144)</f>
        <v/>
      </c>
      <c r="AF144" s="32" t="str">
        <f ca="1">IF(O144,IF(K144&lt;&gt;"", K144, IF(OR(H144="暂停",H144="取消"), IFERROR(WORKDAY.INTL($J144,$L144*$G144,1,项目参数!$B$2:$B$200),WORKDAY($J144,$L144*$G144,1)),TODAY())),"")</f>
        <v/>
      </c>
      <c r="AG144">
        <f ca="1">IF(AND(M144,O144),IF(OR('临-间接'!S144="",'临-间接'!S144="(空白)"),0,'临-间接'!S144),0)</f>
        <v>0</v>
      </c>
      <c r="AH144" s="32" t="str">
        <f ca="1">IF($M144,IF('临-间接'!T144=0,"",'临-间接'!T144),"")</f>
        <v/>
      </c>
      <c r="AI144" s="32" t="str">
        <f ca="1">IF($M144,IF('临-间接'!U144=0,"",'临-间接'!U144),"")</f>
        <v/>
      </c>
      <c r="AJ144" s="32" t="str">
        <f t="shared" ca="1" si="40"/>
        <v/>
      </c>
    </row>
    <row r="145" spans="1:36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IF('临-间接'!H145="(空白)","",'临-间接'!H145)</f>
        <v>0</v>
      </c>
      <c r="F145">
        <f ca="1">IF('临-间接'!K145="(空白)","",'临-间接'!K145)</f>
        <v>0</v>
      </c>
      <c r="G145">
        <f ca="1">IF('临-间接'!L145="(空白)",0,'临-间接'!L145)</f>
        <v>0</v>
      </c>
      <c r="H145" t="str">
        <f ca="1">IF(OR('临-间接'!Q145=0,'临-间接'!Q145="(空白)"),"",'临-间接'!Q145)</f>
        <v/>
      </c>
      <c r="I145" s="32" t="str">
        <f ca="1">IF(OR('临-间接'!M145=0,'临-间接'!M145="(空白)"),"",'临-间接'!M145)</f>
        <v/>
      </c>
      <c r="J145" s="32" t="str">
        <f ca="1">IF(OR('临-间接'!N145=0,'临-间接'!N145="(空白)"),"",'临-间接'!N145)</f>
        <v/>
      </c>
      <c r="K145" s="32" t="str">
        <f ca="1">IF(OR('临-间接'!O145=0,'临-间接'!O145="(空白)"),"",'临-间接'!O145)</f>
        <v/>
      </c>
      <c r="L145">
        <f ca="1">IF('临-间接'!P145="(空白)",0,'临-间接'!P145)</f>
        <v>0</v>
      </c>
      <c r="M145" s="93" t="b">
        <f t="shared" ca="1" si="28"/>
        <v>0</v>
      </c>
      <c r="N145" s="93" t="b">
        <f t="shared" ca="1" si="29"/>
        <v>0</v>
      </c>
      <c r="O145" s="93" t="b">
        <f t="shared" ca="1" si="30"/>
        <v>0</v>
      </c>
      <c r="P145" s="93" t="b">
        <f t="shared" ca="1" si="31"/>
        <v>0</v>
      </c>
      <c r="Q145" s="93" t="b">
        <f t="shared" ca="1" si="32"/>
        <v>0</v>
      </c>
      <c r="R145" s="93" t="str">
        <f t="shared" ca="1" si="33"/>
        <v>未开始</v>
      </c>
      <c r="S145" s="93">
        <f ca="1">IF(AND(M145,O145,NOT(P145)),NETWORKDAYS(J145,AF145,项目参数!$B$2:$B$200),0)</f>
        <v>0</v>
      </c>
      <c r="T145" s="94">
        <f t="shared" ca="1" si="34"/>
        <v>0</v>
      </c>
      <c r="U145" s="113">
        <f t="shared" ca="1" si="35"/>
        <v>0</v>
      </c>
      <c r="V145" s="113">
        <f t="shared" ca="1" si="36"/>
        <v>0</v>
      </c>
      <c r="W145" s="113" t="str">
        <f t="shared" ca="1" si="37"/>
        <v/>
      </c>
      <c r="X145" s="93">
        <f t="shared" ca="1" si="38"/>
        <v>0</v>
      </c>
      <c r="Y145" s="93">
        <f t="shared" ca="1" si="39"/>
        <v>0</v>
      </c>
      <c r="Z145" s="93">
        <f ca="1">IF(AND(M145,O145,J145&gt;项目信息!$C$18),INT((IF(P145,K145,J145)-项目信息!$C$18)/30)+1,0)</f>
        <v>0</v>
      </c>
      <c r="AA145" s="93" t="str">
        <f ca="1">IF(M145,WEEKNUM(IF(K145&lt;&gt;"",K145,IF(J145&lt;&gt;"",J145,I145)-项目信息!$C$18)+1),"")</f>
        <v/>
      </c>
      <c r="AB145" s="93" t="str">
        <f ca="1">IF($M145,IF('临-间接'!W145=0,"",'临-间接'!W145),"")</f>
        <v/>
      </c>
      <c r="AC145" s="93" t="str">
        <f ca="1">IF($M145,$AB145*U145/项目参数!$J$29,"")</f>
        <v/>
      </c>
      <c r="AD145" s="93" t="str">
        <f ca="1">IF($M145,$AB145*V145/项目参数!$J$29,"")</f>
        <v/>
      </c>
      <c r="AE145" s="95" t="str">
        <f ca="1">IF(OR('临-间接'!R145=0,'临-间接'!R145="(空白)"),"",'临-间接'!R145)</f>
        <v/>
      </c>
      <c r="AF145" s="32" t="str">
        <f ca="1">IF(O145,IF(K145&lt;&gt;"", K145, IF(OR(H145="暂停",H145="取消"), IFERROR(WORKDAY.INTL($J145,$L145*$G145,1,项目参数!$B$2:$B$200),WORKDAY($J145,$L145*$G145,1)),TODAY())),"")</f>
        <v/>
      </c>
      <c r="AG145">
        <f ca="1">IF(AND(M145,O145),IF(OR('临-间接'!S145="",'临-间接'!S145="(空白)"),0,'临-间接'!S145),0)</f>
        <v>0</v>
      </c>
      <c r="AH145" s="32" t="str">
        <f ca="1">IF($M145,IF('临-间接'!T145=0,"",'临-间接'!T145),"")</f>
        <v/>
      </c>
      <c r="AI145" s="32" t="str">
        <f ca="1">IF($M145,IF('临-间接'!U145=0,"",'临-间接'!U145),"")</f>
        <v/>
      </c>
      <c r="AJ145" s="32" t="str">
        <f t="shared" ca="1" si="40"/>
        <v/>
      </c>
    </row>
    <row r="146" spans="1:36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IF('临-间接'!H146="(空白)","",'临-间接'!H146)</f>
        <v>0</v>
      </c>
      <c r="F146">
        <f ca="1">IF('临-间接'!K146="(空白)","",'临-间接'!K146)</f>
        <v>0</v>
      </c>
      <c r="G146">
        <f ca="1">IF('临-间接'!L146="(空白)",0,'临-间接'!L146)</f>
        <v>0</v>
      </c>
      <c r="H146" t="str">
        <f ca="1">IF(OR('临-间接'!Q146=0,'临-间接'!Q146="(空白)"),"",'临-间接'!Q146)</f>
        <v/>
      </c>
      <c r="I146" s="32" t="str">
        <f ca="1">IF(OR('临-间接'!M146=0,'临-间接'!M146="(空白)"),"",'临-间接'!M146)</f>
        <v/>
      </c>
      <c r="J146" s="32" t="str">
        <f ca="1">IF(OR('临-间接'!N146=0,'临-间接'!N146="(空白)"),"",'临-间接'!N146)</f>
        <v/>
      </c>
      <c r="K146" s="32" t="str">
        <f ca="1">IF(OR('临-间接'!O146=0,'临-间接'!O146="(空白)"),"",'临-间接'!O146)</f>
        <v/>
      </c>
      <c r="L146">
        <f ca="1">IF('临-间接'!P146="(空白)",0,'临-间接'!P146)</f>
        <v>0</v>
      </c>
      <c r="M146" s="93" t="b">
        <f t="shared" ca="1" si="28"/>
        <v>0</v>
      </c>
      <c r="N146" s="93" t="b">
        <f t="shared" ca="1" si="29"/>
        <v>0</v>
      </c>
      <c r="O146" s="93" t="b">
        <f t="shared" ca="1" si="30"/>
        <v>0</v>
      </c>
      <c r="P146" s="93" t="b">
        <f t="shared" ca="1" si="31"/>
        <v>0</v>
      </c>
      <c r="Q146" s="93" t="b">
        <f t="shared" ca="1" si="32"/>
        <v>0</v>
      </c>
      <c r="R146" s="93" t="str">
        <f t="shared" ca="1" si="33"/>
        <v>未开始</v>
      </c>
      <c r="S146" s="93">
        <f ca="1">IF(AND(M146,O146,NOT(P146)),NETWORKDAYS(J146,AF146,项目参数!$B$2:$B$200),0)</f>
        <v>0</v>
      </c>
      <c r="T146" s="94">
        <f t="shared" ca="1" si="34"/>
        <v>0</v>
      </c>
      <c r="U146" s="113">
        <f t="shared" ca="1" si="35"/>
        <v>0</v>
      </c>
      <c r="V146" s="113">
        <f t="shared" ca="1" si="36"/>
        <v>0</v>
      </c>
      <c r="W146" s="113" t="str">
        <f t="shared" ca="1" si="37"/>
        <v/>
      </c>
      <c r="X146" s="93">
        <f t="shared" ca="1" si="38"/>
        <v>0</v>
      </c>
      <c r="Y146" s="93">
        <f t="shared" ca="1" si="39"/>
        <v>0</v>
      </c>
      <c r="Z146" s="93">
        <f ca="1">IF(AND(M146,O146,J146&gt;项目信息!$C$18),INT((IF(P146,K146,J146)-项目信息!$C$18)/30)+1,0)</f>
        <v>0</v>
      </c>
      <c r="AA146" s="93" t="str">
        <f ca="1">IF(M146,WEEKNUM(IF(K146&lt;&gt;"",K146,IF(J146&lt;&gt;"",J146,I146)-项目信息!$C$18)+1),"")</f>
        <v/>
      </c>
      <c r="AB146" s="93" t="str">
        <f ca="1">IF($M146,IF('临-间接'!W146=0,"",'临-间接'!W146),"")</f>
        <v/>
      </c>
      <c r="AC146" s="93" t="str">
        <f ca="1">IF($M146,$AB146*U146/项目参数!$J$29,"")</f>
        <v/>
      </c>
      <c r="AD146" s="93" t="str">
        <f ca="1">IF($M146,$AB146*V146/项目参数!$J$29,"")</f>
        <v/>
      </c>
      <c r="AE146" s="95" t="str">
        <f ca="1">IF(OR('临-间接'!R146=0,'临-间接'!R146="(空白)"),"",'临-间接'!R146)</f>
        <v/>
      </c>
      <c r="AF146" s="32" t="str">
        <f ca="1">IF(O146,IF(K146&lt;&gt;"", K146, IF(OR(H146="暂停",H146="取消"), IFERROR(WORKDAY.INTL($J146,$L146*$G146,1,项目参数!$B$2:$B$200),WORKDAY($J146,$L146*$G146,1)),TODAY())),"")</f>
        <v/>
      </c>
      <c r="AG146">
        <f ca="1">IF(AND(M146,O146),IF(OR('临-间接'!S146="",'临-间接'!S146="(空白)"),0,'临-间接'!S146),0)</f>
        <v>0</v>
      </c>
      <c r="AH146" s="32" t="str">
        <f ca="1">IF($M146,IF('临-间接'!T146=0,"",'临-间接'!T146),"")</f>
        <v/>
      </c>
      <c r="AI146" s="32" t="str">
        <f ca="1">IF($M146,IF('临-间接'!U146=0,"",'临-间接'!U146),"")</f>
        <v/>
      </c>
      <c r="AJ146" s="32" t="str">
        <f t="shared" ca="1" si="40"/>
        <v/>
      </c>
    </row>
    <row r="147" spans="1:36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IF('临-间接'!H147="(空白)","",'临-间接'!H147)</f>
        <v>0</v>
      </c>
      <c r="F147">
        <f ca="1">IF('临-间接'!K147="(空白)","",'临-间接'!K147)</f>
        <v>0</v>
      </c>
      <c r="G147">
        <f ca="1">IF('临-间接'!L147="(空白)",0,'临-间接'!L147)</f>
        <v>0</v>
      </c>
      <c r="H147" t="str">
        <f ca="1">IF(OR('临-间接'!Q147=0,'临-间接'!Q147="(空白)"),"",'临-间接'!Q147)</f>
        <v/>
      </c>
      <c r="I147" s="32" t="str">
        <f ca="1">IF(OR('临-间接'!M147=0,'临-间接'!M147="(空白)"),"",'临-间接'!M147)</f>
        <v/>
      </c>
      <c r="J147" s="32" t="str">
        <f ca="1">IF(OR('临-间接'!N147=0,'临-间接'!N147="(空白)"),"",'临-间接'!N147)</f>
        <v/>
      </c>
      <c r="K147" s="32" t="str">
        <f ca="1">IF(OR('临-间接'!O147=0,'临-间接'!O147="(空白)"),"",'临-间接'!O147)</f>
        <v/>
      </c>
      <c r="L147">
        <f ca="1">IF('临-间接'!P147="(空白)",0,'临-间接'!P147)</f>
        <v>0</v>
      </c>
      <c r="M147" s="93" t="b">
        <f t="shared" ca="1" si="28"/>
        <v>0</v>
      </c>
      <c r="N147" s="93" t="b">
        <f t="shared" ca="1" si="29"/>
        <v>0</v>
      </c>
      <c r="O147" s="93" t="b">
        <f t="shared" ca="1" si="30"/>
        <v>0</v>
      </c>
      <c r="P147" s="93" t="b">
        <f t="shared" ca="1" si="31"/>
        <v>0</v>
      </c>
      <c r="Q147" s="93" t="b">
        <f t="shared" ca="1" si="32"/>
        <v>0</v>
      </c>
      <c r="R147" s="93" t="str">
        <f t="shared" ca="1" si="33"/>
        <v>未开始</v>
      </c>
      <c r="S147" s="93">
        <f ca="1">IF(AND(M147,O147,NOT(P147)),NETWORKDAYS(J147,AF147,项目参数!$B$2:$B$200),0)</f>
        <v>0</v>
      </c>
      <c r="T147" s="94">
        <f t="shared" ca="1" si="34"/>
        <v>0</v>
      </c>
      <c r="U147" s="113">
        <f t="shared" ca="1" si="35"/>
        <v>0</v>
      </c>
      <c r="V147" s="113">
        <f t="shared" ca="1" si="36"/>
        <v>0</v>
      </c>
      <c r="W147" s="113" t="str">
        <f t="shared" ca="1" si="37"/>
        <v/>
      </c>
      <c r="X147" s="93">
        <f t="shared" ca="1" si="38"/>
        <v>0</v>
      </c>
      <c r="Y147" s="93">
        <f t="shared" ca="1" si="39"/>
        <v>0</v>
      </c>
      <c r="Z147" s="93">
        <f ca="1">IF(AND(M147,O147,J147&gt;项目信息!$C$18),INT((IF(P147,K147,J147)-项目信息!$C$18)/30)+1,0)</f>
        <v>0</v>
      </c>
      <c r="AA147" s="93" t="str">
        <f ca="1">IF(M147,WEEKNUM(IF(K147&lt;&gt;"",K147,IF(J147&lt;&gt;"",J147,I147)-项目信息!$C$18)+1),"")</f>
        <v/>
      </c>
      <c r="AB147" s="93" t="str">
        <f ca="1">IF($M147,IF('临-间接'!W147=0,"",'临-间接'!W147),"")</f>
        <v/>
      </c>
      <c r="AC147" s="93" t="str">
        <f ca="1">IF($M147,$AB147*U147/项目参数!$J$29,"")</f>
        <v/>
      </c>
      <c r="AD147" s="93" t="str">
        <f ca="1">IF($M147,$AB147*V147/项目参数!$J$29,"")</f>
        <v/>
      </c>
      <c r="AE147" s="95" t="str">
        <f ca="1">IF(OR('临-间接'!R147=0,'临-间接'!R147="(空白)"),"",'临-间接'!R147)</f>
        <v/>
      </c>
      <c r="AF147" s="32" t="str">
        <f ca="1">IF(O147,IF(K147&lt;&gt;"", K147, IF(OR(H147="暂停",H147="取消"), IFERROR(WORKDAY.INTL($J147,$L147*$G147,1,项目参数!$B$2:$B$200),WORKDAY($J147,$L147*$G147,1)),TODAY())),"")</f>
        <v/>
      </c>
      <c r="AG147">
        <f ca="1">IF(AND(M147,O147),IF(OR('临-间接'!S147="",'临-间接'!S147="(空白)"),0,'临-间接'!S147),0)</f>
        <v>0</v>
      </c>
      <c r="AH147" s="32" t="str">
        <f ca="1">IF($M147,IF('临-间接'!T147=0,"",'临-间接'!T147),"")</f>
        <v/>
      </c>
      <c r="AI147" s="32" t="str">
        <f ca="1">IF($M147,IF('临-间接'!U147=0,"",'临-间接'!U147),"")</f>
        <v/>
      </c>
      <c r="AJ147" s="32" t="str">
        <f t="shared" ca="1" si="40"/>
        <v/>
      </c>
    </row>
    <row r="148" spans="1:36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IF('临-间接'!H148="(空白)","",'临-间接'!H148)</f>
        <v>0</v>
      </c>
      <c r="F148">
        <f ca="1">IF('临-间接'!K148="(空白)","",'临-间接'!K148)</f>
        <v>0</v>
      </c>
      <c r="G148">
        <f ca="1">IF('临-间接'!L148="(空白)",0,'临-间接'!L148)</f>
        <v>0</v>
      </c>
      <c r="H148" t="str">
        <f ca="1">IF(OR('临-间接'!Q148=0,'临-间接'!Q148="(空白)"),"",'临-间接'!Q148)</f>
        <v/>
      </c>
      <c r="I148" s="32" t="str">
        <f ca="1">IF(OR('临-间接'!M148=0,'临-间接'!M148="(空白)"),"",'临-间接'!M148)</f>
        <v/>
      </c>
      <c r="J148" s="32" t="str">
        <f ca="1">IF(OR('临-间接'!N148=0,'临-间接'!N148="(空白)"),"",'临-间接'!N148)</f>
        <v/>
      </c>
      <c r="K148" s="32" t="str">
        <f ca="1">IF(OR('临-间接'!O148=0,'临-间接'!O148="(空白)"),"",'临-间接'!O148)</f>
        <v/>
      </c>
      <c r="L148">
        <f ca="1">IF('临-间接'!P148="(空白)",0,'临-间接'!P148)</f>
        <v>0</v>
      </c>
      <c r="M148" s="93" t="b">
        <f t="shared" ca="1" si="28"/>
        <v>0</v>
      </c>
      <c r="N148" s="93" t="b">
        <f t="shared" ca="1" si="29"/>
        <v>0</v>
      </c>
      <c r="O148" s="93" t="b">
        <f t="shared" ca="1" si="30"/>
        <v>0</v>
      </c>
      <c r="P148" s="93" t="b">
        <f t="shared" ca="1" si="31"/>
        <v>0</v>
      </c>
      <c r="Q148" s="93" t="b">
        <f t="shared" ca="1" si="32"/>
        <v>0</v>
      </c>
      <c r="R148" s="93" t="str">
        <f t="shared" ca="1" si="33"/>
        <v>未开始</v>
      </c>
      <c r="S148" s="93">
        <f ca="1">IF(AND(M148,O148,NOT(P148)),NETWORKDAYS(J148,AF148,项目参数!$B$2:$B$200),0)</f>
        <v>0</v>
      </c>
      <c r="T148" s="94">
        <f t="shared" ca="1" si="34"/>
        <v>0</v>
      </c>
      <c r="U148" s="113">
        <f t="shared" ca="1" si="35"/>
        <v>0</v>
      </c>
      <c r="V148" s="113">
        <f t="shared" ca="1" si="36"/>
        <v>0</v>
      </c>
      <c r="W148" s="113" t="str">
        <f t="shared" ca="1" si="37"/>
        <v/>
      </c>
      <c r="X148" s="93">
        <f t="shared" ca="1" si="38"/>
        <v>0</v>
      </c>
      <c r="Y148" s="93">
        <f t="shared" ca="1" si="39"/>
        <v>0</v>
      </c>
      <c r="Z148" s="93">
        <f ca="1">IF(AND(M148,O148,J148&gt;项目信息!$C$18),INT((IF(P148,K148,J148)-项目信息!$C$18)/30)+1,0)</f>
        <v>0</v>
      </c>
      <c r="AA148" s="93" t="str">
        <f ca="1">IF(M148,WEEKNUM(IF(K148&lt;&gt;"",K148,IF(J148&lt;&gt;"",J148,I148)-项目信息!$C$18)+1),"")</f>
        <v/>
      </c>
      <c r="AB148" s="93" t="str">
        <f ca="1">IF($M148,IF('临-间接'!W148=0,"",'临-间接'!W148),"")</f>
        <v/>
      </c>
      <c r="AC148" s="93" t="str">
        <f ca="1">IF($M148,$AB148*U148/项目参数!$J$29,"")</f>
        <v/>
      </c>
      <c r="AD148" s="93" t="str">
        <f ca="1">IF($M148,$AB148*V148/项目参数!$J$29,"")</f>
        <v/>
      </c>
      <c r="AE148" s="95" t="str">
        <f ca="1">IF(OR('临-间接'!R148=0,'临-间接'!R148="(空白)"),"",'临-间接'!R148)</f>
        <v/>
      </c>
      <c r="AF148" s="32" t="str">
        <f ca="1">IF(O148,IF(K148&lt;&gt;"", K148, IF(OR(H148="暂停",H148="取消"), IFERROR(WORKDAY.INTL($J148,$L148*$G148,1,项目参数!$B$2:$B$200),WORKDAY($J148,$L148*$G148,1)),TODAY())),"")</f>
        <v/>
      </c>
      <c r="AG148">
        <f ca="1">IF(AND(M148,O148),IF(OR('临-间接'!S148="",'临-间接'!S148="(空白)"),0,'临-间接'!S148),0)</f>
        <v>0</v>
      </c>
      <c r="AH148" s="32" t="str">
        <f ca="1">IF($M148,IF('临-间接'!T148=0,"",'临-间接'!T148),"")</f>
        <v/>
      </c>
      <c r="AI148" s="32" t="str">
        <f ca="1">IF($M148,IF('临-间接'!U148=0,"",'临-间接'!U148),"")</f>
        <v/>
      </c>
      <c r="AJ148" s="32" t="str">
        <f t="shared" ca="1" si="40"/>
        <v/>
      </c>
    </row>
    <row r="149" spans="1:36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IF('临-间接'!H149="(空白)","",'临-间接'!H149)</f>
        <v>0</v>
      </c>
      <c r="F149">
        <f ca="1">IF('临-间接'!K149="(空白)","",'临-间接'!K149)</f>
        <v>0</v>
      </c>
      <c r="G149">
        <f ca="1">IF('临-间接'!L149="(空白)",0,'临-间接'!L149)</f>
        <v>0</v>
      </c>
      <c r="H149" t="str">
        <f ca="1">IF(OR('临-间接'!Q149=0,'临-间接'!Q149="(空白)"),"",'临-间接'!Q149)</f>
        <v/>
      </c>
      <c r="I149" s="32" t="str">
        <f ca="1">IF(OR('临-间接'!M149=0,'临-间接'!M149="(空白)"),"",'临-间接'!M149)</f>
        <v/>
      </c>
      <c r="J149" s="32" t="str">
        <f ca="1">IF(OR('临-间接'!N149=0,'临-间接'!N149="(空白)"),"",'临-间接'!N149)</f>
        <v/>
      </c>
      <c r="K149" s="32" t="str">
        <f ca="1">IF(OR('临-间接'!O149=0,'临-间接'!O149="(空白)"),"",'临-间接'!O149)</f>
        <v/>
      </c>
      <c r="L149">
        <f ca="1">IF('临-间接'!P149="(空白)",0,'临-间接'!P149)</f>
        <v>0</v>
      </c>
      <c r="M149" s="93" t="b">
        <f t="shared" ca="1" si="28"/>
        <v>0</v>
      </c>
      <c r="N149" s="93" t="b">
        <f t="shared" ca="1" si="29"/>
        <v>0</v>
      </c>
      <c r="O149" s="93" t="b">
        <f t="shared" ca="1" si="30"/>
        <v>0</v>
      </c>
      <c r="P149" s="93" t="b">
        <f t="shared" ca="1" si="31"/>
        <v>0</v>
      </c>
      <c r="Q149" s="93" t="b">
        <f t="shared" ca="1" si="32"/>
        <v>0</v>
      </c>
      <c r="R149" s="93" t="str">
        <f t="shared" ca="1" si="33"/>
        <v>未开始</v>
      </c>
      <c r="S149" s="93">
        <f ca="1">IF(AND(M149,O149,NOT(P149)),NETWORKDAYS(J149,AF149,项目参数!$B$2:$B$200),0)</f>
        <v>0</v>
      </c>
      <c r="T149" s="94">
        <f t="shared" ca="1" si="34"/>
        <v>0</v>
      </c>
      <c r="U149" s="113">
        <f t="shared" ca="1" si="35"/>
        <v>0</v>
      </c>
      <c r="V149" s="113">
        <f t="shared" ca="1" si="36"/>
        <v>0</v>
      </c>
      <c r="W149" s="113" t="str">
        <f t="shared" ca="1" si="37"/>
        <v/>
      </c>
      <c r="X149" s="93">
        <f t="shared" ca="1" si="38"/>
        <v>0</v>
      </c>
      <c r="Y149" s="93">
        <f t="shared" ca="1" si="39"/>
        <v>0</v>
      </c>
      <c r="Z149" s="93">
        <f ca="1">IF(AND(M149,O149,J149&gt;项目信息!$C$18),INT((IF(P149,K149,J149)-项目信息!$C$18)/30)+1,0)</f>
        <v>0</v>
      </c>
      <c r="AA149" s="93" t="str">
        <f ca="1">IF(M149,WEEKNUM(IF(K149&lt;&gt;"",K149,IF(J149&lt;&gt;"",J149,I149)-项目信息!$C$18)+1),"")</f>
        <v/>
      </c>
      <c r="AB149" s="93" t="str">
        <f ca="1">IF($M149,IF('临-间接'!W149=0,"",'临-间接'!W149),"")</f>
        <v/>
      </c>
      <c r="AC149" s="93" t="str">
        <f ca="1">IF($M149,$AB149*U149/项目参数!$J$29,"")</f>
        <v/>
      </c>
      <c r="AD149" s="93" t="str">
        <f ca="1">IF($M149,$AB149*V149/项目参数!$J$29,"")</f>
        <v/>
      </c>
      <c r="AE149" s="95" t="str">
        <f ca="1">IF(OR('临-间接'!R149=0,'临-间接'!R149="(空白)"),"",'临-间接'!R149)</f>
        <v/>
      </c>
      <c r="AF149" s="32" t="str">
        <f ca="1">IF(O149,IF(K149&lt;&gt;"", K149, IF(OR(H149="暂停",H149="取消"), IFERROR(WORKDAY.INTL($J149,$L149*$G149,1,项目参数!$B$2:$B$200),WORKDAY($J149,$L149*$G149,1)),TODAY())),"")</f>
        <v/>
      </c>
      <c r="AG149">
        <f ca="1">IF(AND(M149,O149),IF(OR('临-间接'!S149="",'临-间接'!S149="(空白)"),0,'临-间接'!S149),0)</f>
        <v>0</v>
      </c>
      <c r="AH149" s="32" t="str">
        <f ca="1">IF($M149,IF('临-间接'!T149=0,"",'临-间接'!T149),"")</f>
        <v/>
      </c>
      <c r="AI149" s="32" t="str">
        <f ca="1">IF($M149,IF('临-间接'!U149=0,"",'临-间接'!U149),"")</f>
        <v/>
      </c>
      <c r="AJ149" s="32" t="str">
        <f t="shared" ca="1" si="40"/>
        <v/>
      </c>
    </row>
    <row r="150" spans="1:36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IF('临-间接'!H150="(空白)","",'临-间接'!H150)</f>
        <v>0</v>
      </c>
      <c r="F150">
        <f ca="1">IF('临-间接'!K150="(空白)","",'临-间接'!K150)</f>
        <v>0</v>
      </c>
      <c r="G150">
        <f ca="1">IF('临-间接'!L150="(空白)",0,'临-间接'!L150)</f>
        <v>0</v>
      </c>
      <c r="H150" t="str">
        <f ca="1">IF(OR('临-间接'!Q150=0,'临-间接'!Q150="(空白)"),"",'临-间接'!Q150)</f>
        <v/>
      </c>
      <c r="I150" s="32" t="str">
        <f ca="1">IF(OR('临-间接'!M150=0,'临-间接'!M150="(空白)"),"",'临-间接'!M150)</f>
        <v/>
      </c>
      <c r="J150" s="32" t="str">
        <f ca="1">IF(OR('临-间接'!N150=0,'临-间接'!N150="(空白)"),"",'临-间接'!N150)</f>
        <v/>
      </c>
      <c r="K150" s="32" t="str">
        <f ca="1">IF(OR('临-间接'!O150=0,'临-间接'!O150="(空白)"),"",'临-间接'!O150)</f>
        <v/>
      </c>
      <c r="L150">
        <f ca="1">IF('临-间接'!P150="(空白)",0,'临-间接'!P150)</f>
        <v>0</v>
      </c>
      <c r="M150" s="93" t="b">
        <f t="shared" ca="1" si="28"/>
        <v>0</v>
      </c>
      <c r="N150" s="93" t="b">
        <f t="shared" ca="1" si="29"/>
        <v>0</v>
      </c>
      <c r="O150" s="93" t="b">
        <f t="shared" ca="1" si="30"/>
        <v>0</v>
      </c>
      <c r="P150" s="93" t="b">
        <f t="shared" ca="1" si="31"/>
        <v>0</v>
      </c>
      <c r="Q150" s="93" t="b">
        <f t="shared" ca="1" si="32"/>
        <v>0</v>
      </c>
      <c r="R150" s="93" t="str">
        <f t="shared" ca="1" si="33"/>
        <v>未开始</v>
      </c>
      <c r="S150" s="93">
        <f ca="1">IF(AND(M150,O150,NOT(P150)),NETWORKDAYS(J150,AF150,项目参数!$B$2:$B$200),0)</f>
        <v>0</v>
      </c>
      <c r="T150" s="94">
        <f t="shared" ca="1" si="34"/>
        <v>0</v>
      </c>
      <c r="U150" s="113">
        <f t="shared" ca="1" si="35"/>
        <v>0</v>
      </c>
      <c r="V150" s="113">
        <f t="shared" ca="1" si="36"/>
        <v>0</v>
      </c>
      <c r="W150" s="113" t="str">
        <f t="shared" ca="1" si="37"/>
        <v/>
      </c>
      <c r="X150" s="93">
        <f t="shared" ca="1" si="38"/>
        <v>0</v>
      </c>
      <c r="Y150" s="93">
        <f t="shared" ca="1" si="39"/>
        <v>0</v>
      </c>
      <c r="Z150" s="93">
        <f ca="1">IF(AND(M150,O150,J150&gt;项目信息!$C$18),INT((IF(P150,K150,J150)-项目信息!$C$18)/30)+1,0)</f>
        <v>0</v>
      </c>
      <c r="AA150" s="93" t="str">
        <f ca="1">IF(M150,WEEKNUM(IF(K150&lt;&gt;"",K150,IF(J150&lt;&gt;"",J150,I150)-项目信息!$C$18)+1),"")</f>
        <v/>
      </c>
      <c r="AB150" s="93" t="str">
        <f ca="1">IF($M150,IF('临-间接'!W150=0,"",'临-间接'!W150),"")</f>
        <v/>
      </c>
      <c r="AC150" s="93" t="str">
        <f ca="1">IF($M150,$AB150*U150/项目参数!$J$29,"")</f>
        <v/>
      </c>
      <c r="AD150" s="93" t="str">
        <f ca="1">IF($M150,$AB150*V150/项目参数!$J$29,"")</f>
        <v/>
      </c>
      <c r="AE150" s="95" t="str">
        <f ca="1">IF(OR('临-间接'!R150=0,'临-间接'!R150="(空白)"),"",'临-间接'!R150)</f>
        <v/>
      </c>
      <c r="AF150" s="32" t="str">
        <f ca="1">IF(O150,IF(K150&lt;&gt;"", K150, IF(OR(H150="暂停",H150="取消"), IFERROR(WORKDAY.INTL($J150,$L150*$G150,1,项目参数!$B$2:$B$200),WORKDAY($J150,$L150*$G150,1)),TODAY())),"")</f>
        <v/>
      </c>
      <c r="AG150">
        <f ca="1">IF(AND(M150,O150),IF(OR('临-间接'!S150="",'临-间接'!S150="(空白)"),0,'临-间接'!S150),0)</f>
        <v>0</v>
      </c>
      <c r="AH150" s="32" t="str">
        <f ca="1">IF($M150,IF('临-间接'!T150=0,"",'临-间接'!T150),"")</f>
        <v/>
      </c>
      <c r="AI150" s="32" t="str">
        <f ca="1">IF($M150,IF('临-间接'!U150=0,"",'临-间接'!U150),"")</f>
        <v/>
      </c>
      <c r="AJ150" s="32" t="str">
        <f t="shared" ca="1" si="40"/>
        <v/>
      </c>
    </row>
    <row r="151" spans="1:36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IF('临-间接'!H151="(空白)","",'临-间接'!H151)</f>
        <v>0</v>
      </c>
      <c r="F151">
        <f ca="1">IF('临-间接'!K151="(空白)","",'临-间接'!K151)</f>
        <v>0</v>
      </c>
      <c r="G151">
        <f ca="1">IF('临-间接'!L151="(空白)",0,'临-间接'!L151)</f>
        <v>0</v>
      </c>
      <c r="H151" t="str">
        <f ca="1">IF(OR('临-间接'!Q151=0,'临-间接'!Q151="(空白)"),"",'临-间接'!Q151)</f>
        <v/>
      </c>
      <c r="I151" s="32" t="str">
        <f ca="1">IF(OR('临-间接'!M151=0,'临-间接'!M151="(空白)"),"",'临-间接'!M151)</f>
        <v/>
      </c>
      <c r="J151" s="32" t="str">
        <f ca="1">IF(OR('临-间接'!N151=0,'临-间接'!N151="(空白)"),"",'临-间接'!N151)</f>
        <v/>
      </c>
      <c r="K151" s="32" t="str">
        <f ca="1">IF(OR('临-间接'!O151=0,'临-间接'!O151="(空白)"),"",'临-间接'!O151)</f>
        <v/>
      </c>
      <c r="L151">
        <f ca="1">IF('临-间接'!P151="(空白)",0,'临-间接'!P151)</f>
        <v>0</v>
      </c>
      <c r="M151" s="93" t="b">
        <f t="shared" ca="1" si="28"/>
        <v>0</v>
      </c>
      <c r="N151" s="93" t="b">
        <f t="shared" ca="1" si="29"/>
        <v>0</v>
      </c>
      <c r="O151" s="93" t="b">
        <f t="shared" ca="1" si="30"/>
        <v>0</v>
      </c>
      <c r="P151" s="93" t="b">
        <f t="shared" ca="1" si="31"/>
        <v>0</v>
      </c>
      <c r="Q151" s="93" t="b">
        <f t="shared" ca="1" si="32"/>
        <v>0</v>
      </c>
      <c r="R151" s="93" t="str">
        <f t="shared" ca="1" si="33"/>
        <v>未开始</v>
      </c>
      <c r="S151" s="93">
        <f ca="1">IF(AND(M151,O151,NOT(P151)),NETWORKDAYS(J151,AF151,项目参数!$B$2:$B$200),0)</f>
        <v>0</v>
      </c>
      <c r="T151" s="94">
        <f t="shared" ca="1" si="34"/>
        <v>0</v>
      </c>
      <c r="U151" s="113">
        <f t="shared" ca="1" si="35"/>
        <v>0</v>
      </c>
      <c r="V151" s="113">
        <f t="shared" ca="1" si="36"/>
        <v>0</v>
      </c>
      <c r="W151" s="113" t="str">
        <f t="shared" ca="1" si="37"/>
        <v/>
      </c>
      <c r="X151" s="93">
        <f t="shared" ca="1" si="38"/>
        <v>0</v>
      </c>
      <c r="Y151" s="93">
        <f t="shared" ca="1" si="39"/>
        <v>0</v>
      </c>
      <c r="Z151" s="93">
        <f ca="1">IF(AND(M151,O151,J151&gt;项目信息!$C$18),INT((IF(P151,K151,J151)-项目信息!$C$18)/30)+1,0)</f>
        <v>0</v>
      </c>
      <c r="AA151" s="93" t="str">
        <f ca="1">IF(M151,WEEKNUM(IF(K151&lt;&gt;"",K151,IF(J151&lt;&gt;"",J151,I151)-项目信息!$C$18)+1),"")</f>
        <v/>
      </c>
      <c r="AB151" s="93" t="str">
        <f ca="1">IF($M151,IF('临-间接'!W151=0,"",'临-间接'!W151),"")</f>
        <v/>
      </c>
      <c r="AC151" s="93" t="str">
        <f ca="1">IF($M151,$AB151*U151/项目参数!$J$29,"")</f>
        <v/>
      </c>
      <c r="AD151" s="93" t="str">
        <f ca="1">IF($M151,$AB151*V151/项目参数!$J$29,"")</f>
        <v/>
      </c>
      <c r="AE151" s="95" t="str">
        <f ca="1">IF(OR('临-间接'!R151=0,'临-间接'!R151="(空白)"),"",'临-间接'!R151)</f>
        <v/>
      </c>
      <c r="AF151" s="32" t="str">
        <f ca="1">IF(O151,IF(K151&lt;&gt;"", K151, IF(OR(H151="暂停",H151="取消"), IFERROR(WORKDAY.INTL($J151,$L151*$G151,1,项目参数!$B$2:$B$200),WORKDAY($J151,$L151*$G151,1)),TODAY())),"")</f>
        <v/>
      </c>
      <c r="AG151">
        <f ca="1">IF(AND(M151,O151),IF(OR('临-间接'!S151="",'临-间接'!S151="(空白)"),0,'临-间接'!S151),0)</f>
        <v>0</v>
      </c>
      <c r="AH151" s="32" t="str">
        <f ca="1">IF($M151,IF('临-间接'!T151=0,"",'临-间接'!T151),"")</f>
        <v/>
      </c>
      <c r="AI151" s="32" t="str">
        <f ca="1">IF($M151,IF('临-间接'!U151=0,"",'临-间接'!U151),"")</f>
        <v/>
      </c>
      <c r="AJ151" s="32" t="str">
        <f t="shared" ca="1" si="40"/>
        <v/>
      </c>
    </row>
    <row r="152" spans="1:36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IF('临-间接'!H152="(空白)","",'临-间接'!H152)</f>
        <v>0</v>
      </c>
      <c r="F152">
        <f ca="1">IF('临-间接'!K152="(空白)","",'临-间接'!K152)</f>
        <v>0</v>
      </c>
      <c r="G152">
        <f ca="1">IF('临-间接'!L152="(空白)",0,'临-间接'!L152)</f>
        <v>0</v>
      </c>
      <c r="H152" t="str">
        <f ca="1">IF(OR('临-间接'!Q152=0,'临-间接'!Q152="(空白)"),"",'临-间接'!Q152)</f>
        <v/>
      </c>
      <c r="I152" s="32" t="str">
        <f ca="1">IF(OR('临-间接'!M152=0,'临-间接'!M152="(空白)"),"",'临-间接'!M152)</f>
        <v/>
      </c>
      <c r="J152" s="32" t="str">
        <f ca="1">IF(OR('临-间接'!N152=0,'临-间接'!N152="(空白)"),"",'临-间接'!N152)</f>
        <v/>
      </c>
      <c r="K152" s="32" t="str">
        <f ca="1">IF(OR('临-间接'!O152=0,'临-间接'!O152="(空白)"),"",'临-间接'!O152)</f>
        <v/>
      </c>
      <c r="L152">
        <f ca="1">IF('临-间接'!P152="(空白)",0,'临-间接'!P152)</f>
        <v>0</v>
      </c>
      <c r="M152" s="93" t="b">
        <f t="shared" ca="1" si="28"/>
        <v>0</v>
      </c>
      <c r="N152" s="93" t="b">
        <f t="shared" ca="1" si="29"/>
        <v>0</v>
      </c>
      <c r="O152" s="93" t="b">
        <f t="shared" ca="1" si="30"/>
        <v>0</v>
      </c>
      <c r="P152" s="93" t="b">
        <f t="shared" ca="1" si="31"/>
        <v>0</v>
      </c>
      <c r="Q152" s="93" t="b">
        <f t="shared" ca="1" si="32"/>
        <v>0</v>
      </c>
      <c r="R152" s="93" t="str">
        <f t="shared" ca="1" si="33"/>
        <v>未开始</v>
      </c>
      <c r="S152" s="93">
        <f ca="1">IF(AND(M152,O152,NOT(P152)),NETWORKDAYS(J152,AF152,项目参数!$B$2:$B$200),0)</f>
        <v>0</v>
      </c>
      <c r="T152" s="94">
        <f t="shared" ca="1" si="34"/>
        <v>0</v>
      </c>
      <c r="U152" s="113">
        <f t="shared" ca="1" si="35"/>
        <v>0</v>
      </c>
      <c r="V152" s="113">
        <f t="shared" ca="1" si="36"/>
        <v>0</v>
      </c>
      <c r="W152" s="113" t="str">
        <f t="shared" ca="1" si="37"/>
        <v/>
      </c>
      <c r="X152" s="93">
        <f t="shared" ca="1" si="38"/>
        <v>0</v>
      </c>
      <c r="Y152" s="93">
        <f t="shared" ca="1" si="39"/>
        <v>0</v>
      </c>
      <c r="Z152" s="93">
        <f ca="1">IF(AND(M152,O152,J152&gt;项目信息!$C$18),INT((IF(P152,K152,J152)-项目信息!$C$18)/30)+1,0)</f>
        <v>0</v>
      </c>
      <c r="AA152" s="93" t="str">
        <f ca="1">IF(M152,WEEKNUM(IF(K152&lt;&gt;"",K152,IF(J152&lt;&gt;"",J152,I152)-项目信息!$C$18)+1),"")</f>
        <v/>
      </c>
      <c r="AB152" s="93" t="str">
        <f ca="1">IF($M152,IF('临-间接'!W152=0,"",'临-间接'!W152),"")</f>
        <v/>
      </c>
      <c r="AC152" s="93" t="str">
        <f ca="1">IF($M152,$AB152*U152/项目参数!$J$29,"")</f>
        <v/>
      </c>
      <c r="AD152" s="93" t="str">
        <f ca="1">IF($M152,$AB152*V152/项目参数!$J$29,"")</f>
        <v/>
      </c>
      <c r="AE152" s="95" t="str">
        <f ca="1">IF(OR('临-间接'!R152=0,'临-间接'!R152="(空白)"),"",'临-间接'!R152)</f>
        <v/>
      </c>
      <c r="AF152" s="32" t="str">
        <f ca="1">IF(O152,IF(K152&lt;&gt;"", K152, IF(OR(H152="暂停",H152="取消"), IFERROR(WORKDAY.INTL($J152,$L152*$G152,1,项目参数!$B$2:$B$200),WORKDAY($J152,$L152*$G152,1)),TODAY())),"")</f>
        <v/>
      </c>
      <c r="AG152">
        <f ca="1">IF(AND(M152,O152),IF(OR('临-间接'!S152="",'临-间接'!S152="(空白)"),0,'临-间接'!S152),0)</f>
        <v>0</v>
      </c>
      <c r="AH152" s="32" t="str">
        <f ca="1">IF($M152,IF('临-间接'!T152=0,"",'临-间接'!T152),"")</f>
        <v/>
      </c>
      <c r="AI152" s="32" t="str">
        <f ca="1">IF($M152,IF('临-间接'!U152=0,"",'临-间接'!U152),"")</f>
        <v/>
      </c>
      <c r="AJ152" s="32" t="str">
        <f t="shared" ca="1" si="40"/>
        <v/>
      </c>
    </row>
    <row r="153" spans="1:36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IF('临-间接'!H153="(空白)","",'临-间接'!H153)</f>
        <v>0</v>
      </c>
      <c r="F153">
        <f ca="1">IF('临-间接'!K153="(空白)","",'临-间接'!K153)</f>
        <v>0</v>
      </c>
      <c r="G153">
        <f ca="1">IF('临-间接'!L153="(空白)",0,'临-间接'!L153)</f>
        <v>0</v>
      </c>
      <c r="H153" t="str">
        <f ca="1">IF(OR('临-间接'!Q153=0,'临-间接'!Q153="(空白)"),"",'临-间接'!Q153)</f>
        <v/>
      </c>
      <c r="I153" s="32" t="str">
        <f ca="1">IF(OR('临-间接'!M153=0,'临-间接'!M153="(空白)"),"",'临-间接'!M153)</f>
        <v/>
      </c>
      <c r="J153" s="32" t="str">
        <f ca="1">IF(OR('临-间接'!N153=0,'临-间接'!N153="(空白)"),"",'临-间接'!N153)</f>
        <v/>
      </c>
      <c r="K153" s="32" t="str">
        <f ca="1">IF(OR('临-间接'!O153=0,'临-间接'!O153="(空白)"),"",'临-间接'!O153)</f>
        <v/>
      </c>
      <c r="L153">
        <f ca="1">IF('临-间接'!P153="(空白)",0,'临-间接'!P153)</f>
        <v>0</v>
      </c>
      <c r="M153" s="93" t="b">
        <f t="shared" ca="1" si="28"/>
        <v>0</v>
      </c>
      <c r="N153" s="93" t="b">
        <f t="shared" ca="1" si="29"/>
        <v>0</v>
      </c>
      <c r="O153" s="93" t="b">
        <f t="shared" ca="1" si="30"/>
        <v>0</v>
      </c>
      <c r="P153" s="93" t="b">
        <f t="shared" ca="1" si="31"/>
        <v>0</v>
      </c>
      <c r="Q153" s="93" t="b">
        <f t="shared" ca="1" si="32"/>
        <v>0</v>
      </c>
      <c r="R153" s="93" t="str">
        <f t="shared" ca="1" si="33"/>
        <v>未开始</v>
      </c>
      <c r="S153" s="93">
        <f ca="1">IF(AND(M153,O153,NOT(P153)),NETWORKDAYS(J153,AF153,项目参数!$B$2:$B$200),0)</f>
        <v>0</v>
      </c>
      <c r="T153" s="94">
        <f t="shared" ca="1" si="34"/>
        <v>0</v>
      </c>
      <c r="U153" s="113">
        <f t="shared" ca="1" si="35"/>
        <v>0</v>
      </c>
      <c r="V153" s="113">
        <f t="shared" ca="1" si="36"/>
        <v>0</v>
      </c>
      <c r="W153" s="113" t="str">
        <f t="shared" ca="1" si="37"/>
        <v/>
      </c>
      <c r="X153" s="93">
        <f t="shared" ca="1" si="38"/>
        <v>0</v>
      </c>
      <c r="Y153" s="93">
        <f t="shared" ca="1" si="39"/>
        <v>0</v>
      </c>
      <c r="Z153" s="93">
        <f ca="1">IF(AND(M153,O153,J153&gt;项目信息!$C$18),INT((IF(P153,K153,J153)-项目信息!$C$18)/30)+1,0)</f>
        <v>0</v>
      </c>
      <c r="AA153" s="93" t="str">
        <f ca="1">IF(M153,WEEKNUM(IF(K153&lt;&gt;"",K153,IF(J153&lt;&gt;"",J153,I153)-项目信息!$C$18)+1),"")</f>
        <v/>
      </c>
      <c r="AB153" s="93" t="str">
        <f ca="1">IF($M153,IF('临-间接'!W153=0,"",'临-间接'!W153),"")</f>
        <v/>
      </c>
      <c r="AC153" s="93" t="str">
        <f ca="1">IF($M153,$AB153*U153/项目参数!$J$29,"")</f>
        <v/>
      </c>
      <c r="AD153" s="93" t="str">
        <f ca="1">IF($M153,$AB153*V153/项目参数!$J$29,"")</f>
        <v/>
      </c>
      <c r="AE153" s="95" t="str">
        <f ca="1">IF(OR('临-间接'!R153=0,'临-间接'!R153="(空白)"),"",'临-间接'!R153)</f>
        <v/>
      </c>
      <c r="AF153" s="32" t="str">
        <f ca="1">IF(O153,IF(K153&lt;&gt;"", K153, IF(OR(H153="暂停",H153="取消"), IFERROR(WORKDAY.INTL($J153,$L153*$G153,1,项目参数!$B$2:$B$200),WORKDAY($J153,$L153*$G153,1)),TODAY())),"")</f>
        <v/>
      </c>
      <c r="AG153">
        <f ca="1">IF(AND(M153,O153),IF(OR('临-间接'!S153="",'临-间接'!S153="(空白)"),0,'临-间接'!S153),0)</f>
        <v>0</v>
      </c>
      <c r="AH153" s="32" t="str">
        <f ca="1">IF($M153,IF('临-间接'!T153=0,"",'临-间接'!T153),"")</f>
        <v/>
      </c>
      <c r="AI153" s="32" t="str">
        <f ca="1">IF($M153,IF('临-间接'!U153=0,"",'临-间接'!U153),"")</f>
        <v/>
      </c>
      <c r="AJ153" s="32" t="str">
        <f t="shared" ca="1" si="40"/>
        <v/>
      </c>
    </row>
    <row r="154" spans="1:36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IF('临-间接'!H154="(空白)","",'临-间接'!H154)</f>
        <v>0</v>
      </c>
      <c r="F154">
        <f ca="1">IF('临-间接'!K154="(空白)","",'临-间接'!K154)</f>
        <v>0</v>
      </c>
      <c r="G154">
        <f ca="1">IF('临-间接'!L154="(空白)",0,'临-间接'!L154)</f>
        <v>0</v>
      </c>
      <c r="H154" t="str">
        <f ca="1">IF(OR('临-间接'!Q154=0,'临-间接'!Q154="(空白)"),"",'临-间接'!Q154)</f>
        <v/>
      </c>
      <c r="I154" s="32" t="str">
        <f ca="1">IF(OR('临-间接'!M154=0,'临-间接'!M154="(空白)"),"",'临-间接'!M154)</f>
        <v/>
      </c>
      <c r="J154" s="32" t="str">
        <f ca="1">IF(OR('临-间接'!N154=0,'临-间接'!N154="(空白)"),"",'临-间接'!N154)</f>
        <v/>
      </c>
      <c r="K154" s="32" t="str">
        <f ca="1">IF(OR('临-间接'!O154=0,'临-间接'!O154="(空白)"),"",'临-间接'!O154)</f>
        <v/>
      </c>
      <c r="L154">
        <f ca="1">IF('临-间接'!P154="(空白)",0,'临-间接'!P154)</f>
        <v>0</v>
      </c>
      <c r="M154" s="93" t="b">
        <f t="shared" ca="1" si="28"/>
        <v>0</v>
      </c>
      <c r="N154" s="93" t="b">
        <f t="shared" ca="1" si="29"/>
        <v>0</v>
      </c>
      <c r="O154" s="93" t="b">
        <f t="shared" ca="1" si="30"/>
        <v>0</v>
      </c>
      <c r="P154" s="93" t="b">
        <f t="shared" ca="1" si="31"/>
        <v>0</v>
      </c>
      <c r="Q154" s="93" t="b">
        <f t="shared" ca="1" si="32"/>
        <v>0</v>
      </c>
      <c r="R154" s="93" t="str">
        <f t="shared" ca="1" si="33"/>
        <v>未开始</v>
      </c>
      <c r="S154" s="93">
        <f ca="1">IF(AND(M154,O154,NOT(P154)),NETWORKDAYS(J154,AF154,项目参数!$B$2:$B$200),0)</f>
        <v>0</v>
      </c>
      <c r="T154" s="94">
        <f t="shared" ca="1" si="34"/>
        <v>0</v>
      </c>
      <c r="U154" s="113">
        <f t="shared" ca="1" si="35"/>
        <v>0</v>
      </c>
      <c r="V154" s="113">
        <f t="shared" ca="1" si="36"/>
        <v>0</v>
      </c>
      <c r="W154" s="113" t="str">
        <f t="shared" ca="1" si="37"/>
        <v/>
      </c>
      <c r="X154" s="93">
        <f t="shared" ca="1" si="38"/>
        <v>0</v>
      </c>
      <c r="Y154" s="93">
        <f t="shared" ca="1" si="39"/>
        <v>0</v>
      </c>
      <c r="Z154" s="93">
        <f ca="1">IF(AND(M154,O154,J154&gt;项目信息!$C$18),INT((IF(P154,K154,J154)-项目信息!$C$18)/30)+1,0)</f>
        <v>0</v>
      </c>
      <c r="AA154" s="93" t="str">
        <f ca="1">IF(M154,WEEKNUM(IF(K154&lt;&gt;"",K154,IF(J154&lt;&gt;"",J154,I154)-项目信息!$C$18)+1),"")</f>
        <v/>
      </c>
      <c r="AB154" s="93" t="str">
        <f ca="1">IF($M154,IF('临-间接'!W154=0,"",'临-间接'!W154),"")</f>
        <v/>
      </c>
      <c r="AC154" s="93" t="str">
        <f ca="1">IF($M154,$AB154*U154/项目参数!$J$29,"")</f>
        <v/>
      </c>
      <c r="AD154" s="93" t="str">
        <f ca="1">IF($M154,$AB154*V154/项目参数!$J$29,"")</f>
        <v/>
      </c>
      <c r="AE154" s="95" t="str">
        <f ca="1">IF(OR('临-间接'!R154=0,'临-间接'!R154="(空白)"),"",'临-间接'!R154)</f>
        <v/>
      </c>
      <c r="AF154" s="32" t="str">
        <f ca="1">IF(O154,IF(K154&lt;&gt;"", K154, IF(OR(H154="暂停",H154="取消"), IFERROR(WORKDAY.INTL($J154,$L154*$G154,1,项目参数!$B$2:$B$200),WORKDAY($J154,$L154*$G154,1)),TODAY())),"")</f>
        <v/>
      </c>
      <c r="AG154">
        <f ca="1">IF(AND(M154,O154),IF(OR('临-间接'!S154="",'临-间接'!S154="(空白)"),0,'临-间接'!S154),0)</f>
        <v>0</v>
      </c>
      <c r="AH154" s="32" t="str">
        <f ca="1">IF($M154,IF('临-间接'!T154=0,"",'临-间接'!T154),"")</f>
        <v/>
      </c>
      <c r="AI154" s="32" t="str">
        <f ca="1">IF($M154,IF('临-间接'!U154=0,"",'临-间接'!U154),"")</f>
        <v/>
      </c>
      <c r="AJ154" s="32" t="str">
        <f t="shared" ca="1" si="40"/>
        <v/>
      </c>
    </row>
    <row r="155" spans="1:36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IF('临-间接'!H155="(空白)","",'临-间接'!H155)</f>
        <v>0</v>
      </c>
      <c r="F155">
        <f ca="1">IF('临-间接'!K155="(空白)","",'临-间接'!K155)</f>
        <v>0</v>
      </c>
      <c r="G155">
        <f ca="1">IF('临-间接'!L155="(空白)",0,'临-间接'!L155)</f>
        <v>0</v>
      </c>
      <c r="H155" t="str">
        <f ca="1">IF(OR('临-间接'!Q155=0,'临-间接'!Q155="(空白)"),"",'临-间接'!Q155)</f>
        <v/>
      </c>
      <c r="I155" s="32" t="str">
        <f ca="1">IF(OR('临-间接'!M155=0,'临-间接'!M155="(空白)"),"",'临-间接'!M155)</f>
        <v/>
      </c>
      <c r="J155" s="32" t="str">
        <f ca="1">IF(OR('临-间接'!N155=0,'临-间接'!N155="(空白)"),"",'临-间接'!N155)</f>
        <v/>
      </c>
      <c r="K155" s="32" t="str">
        <f ca="1">IF(OR('临-间接'!O155=0,'临-间接'!O155="(空白)"),"",'临-间接'!O155)</f>
        <v/>
      </c>
      <c r="L155">
        <f ca="1">IF('临-间接'!P155="(空白)",0,'临-间接'!P155)</f>
        <v>0</v>
      </c>
      <c r="M155" s="93" t="b">
        <f t="shared" ca="1" si="28"/>
        <v>0</v>
      </c>
      <c r="N155" s="93" t="b">
        <f t="shared" ca="1" si="29"/>
        <v>0</v>
      </c>
      <c r="O155" s="93" t="b">
        <f t="shared" ca="1" si="30"/>
        <v>0</v>
      </c>
      <c r="P155" s="93" t="b">
        <f t="shared" ca="1" si="31"/>
        <v>0</v>
      </c>
      <c r="Q155" s="93" t="b">
        <f t="shared" ca="1" si="32"/>
        <v>0</v>
      </c>
      <c r="R155" s="93" t="str">
        <f t="shared" ca="1" si="33"/>
        <v>未开始</v>
      </c>
      <c r="S155" s="93">
        <f ca="1">IF(AND(M155,O155,NOT(P155)),NETWORKDAYS(J155,AF155,项目参数!$B$2:$B$200),0)</f>
        <v>0</v>
      </c>
      <c r="T155" s="94">
        <f t="shared" ca="1" si="34"/>
        <v>0</v>
      </c>
      <c r="U155" s="113">
        <f t="shared" ca="1" si="35"/>
        <v>0</v>
      </c>
      <c r="V155" s="113">
        <f t="shared" ca="1" si="36"/>
        <v>0</v>
      </c>
      <c r="W155" s="113" t="str">
        <f t="shared" ca="1" si="37"/>
        <v/>
      </c>
      <c r="X155" s="93">
        <f t="shared" ca="1" si="38"/>
        <v>0</v>
      </c>
      <c r="Y155" s="93">
        <f t="shared" ca="1" si="39"/>
        <v>0</v>
      </c>
      <c r="Z155" s="93">
        <f ca="1">IF(AND(M155,O155,J155&gt;项目信息!$C$18),INT((IF(P155,K155,J155)-项目信息!$C$18)/30)+1,0)</f>
        <v>0</v>
      </c>
      <c r="AA155" s="93" t="str">
        <f ca="1">IF(M155,WEEKNUM(IF(K155&lt;&gt;"",K155,IF(J155&lt;&gt;"",J155,I155)-项目信息!$C$18)+1),"")</f>
        <v/>
      </c>
      <c r="AB155" s="93" t="str">
        <f ca="1">IF($M155,IF('临-间接'!W155=0,"",'临-间接'!W155),"")</f>
        <v/>
      </c>
      <c r="AC155" s="93" t="str">
        <f ca="1">IF($M155,$AB155*U155/项目参数!$J$29,"")</f>
        <v/>
      </c>
      <c r="AD155" s="93" t="str">
        <f ca="1">IF($M155,$AB155*V155/项目参数!$J$29,"")</f>
        <v/>
      </c>
      <c r="AE155" s="95" t="str">
        <f ca="1">IF(OR('临-间接'!R155=0,'临-间接'!R155="(空白)"),"",'临-间接'!R155)</f>
        <v/>
      </c>
      <c r="AF155" s="32" t="str">
        <f ca="1">IF(O155,IF(K155&lt;&gt;"", K155, IF(OR(H155="暂停",H155="取消"), IFERROR(WORKDAY.INTL($J155,$L155*$G155,1,项目参数!$B$2:$B$200),WORKDAY($J155,$L155*$G155,1)),TODAY())),"")</f>
        <v/>
      </c>
      <c r="AG155">
        <f ca="1">IF(AND(M155,O155),IF(OR('临-间接'!S155="",'临-间接'!S155="(空白)"),0,'临-间接'!S155),0)</f>
        <v>0</v>
      </c>
      <c r="AH155" s="32" t="str">
        <f ca="1">IF($M155,IF('临-间接'!T155=0,"",'临-间接'!T155),"")</f>
        <v/>
      </c>
      <c r="AI155" s="32" t="str">
        <f ca="1">IF($M155,IF('临-间接'!U155=0,"",'临-间接'!U155),"")</f>
        <v/>
      </c>
      <c r="AJ155" s="32" t="str">
        <f t="shared" ca="1" si="40"/>
        <v/>
      </c>
    </row>
    <row r="156" spans="1:36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IF('临-间接'!H156="(空白)","",'临-间接'!H156)</f>
        <v>0</v>
      </c>
      <c r="F156">
        <f ca="1">IF('临-间接'!K156="(空白)","",'临-间接'!K156)</f>
        <v>0</v>
      </c>
      <c r="G156">
        <f ca="1">IF('临-间接'!L156="(空白)",0,'临-间接'!L156)</f>
        <v>0</v>
      </c>
      <c r="H156" t="str">
        <f ca="1">IF(OR('临-间接'!Q156=0,'临-间接'!Q156="(空白)"),"",'临-间接'!Q156)</f>
        <v/>
      </c>
      <c r="I156" s="32" t="str">
        <f ca="1">IF(OR('临-间接'!M156=0,'临-间接'!M156="(空白)"),"",'临-间接'!M156)</f>
        <v/>
      </c>
      <c r="J156" s="32" t="str">
        <f ca="1">IF(OR('临-间接'!N156=0,'临-间接'!N156="(空白)"),"",'临-间接'!N156)</f>
        <v/>
      </c>
      <c r="K156" s="32" t="str">
        <f ca="1">IF(OR('临-间接'!O156=0,'临-间接'!O156="(空白)"),"",'临-间接'!O156)</f>
        <v/>
      </c>
      <c r="L156">
        <f ca="1">IF('临-间接'!P156="(空白)",0,'临-间接'!P156)</f>
        <v>0</v>
      </c>
      <c r="M156" s="93" t="b">
        <f t="shared" ca="1" si="28"/>
        <v>0</v>
      </c>
      <c r="N156" s="93" t="b">
        <f t="shared" ca="1" si="29"/>
        <v>0</v>
      </c>
      <c r="O156" s="93" t="b">
        <f t="shared" ca="1" si="30"/>
        <v>0</v>
      </c>
      <c r="P156" s="93" t="b">
        <f t="shared" ca="1" si="31"/>
        <v>0</v>
      </c>
      <c r="Q156" s="93" t="b">
        <f t="shared" ca="1" si="32"/>
        <v>0</v>
      </c>
      <c r="R156" s="93" t="str">
        <f t="shared" ca="1" si="33"/>
        <v>未开始</v>
      </c>
      <c r="S156" s="93">
        <f ca="1">IF(AND(M156,O156,NOT(P156)),NETWORKDAYS(J156,AF156,项目参数!$B$2:$B$200),0)</f>
        <v>0</v>
      </c>
      <c r="T156" s="94">
        <f t="shared" ca="1" si="34"/>
        <v>0</v>
      </c>
      <c r="U156" s="113">
        <f t="shared" ca="1" si="35"/>
        <v>0</v>
      </c>
      <c r="V156" s="113">
        <f t="shared" ca="1" si="36"/>
        <v>0</v>
      </c>
      <c r="W156" s="113" t="str">
        <f t="shared" ca="1" si="37"/>
        <v/>
      </c>
      <c r="X156" s="93">
        <f t="shared" ca="1" si="38"/>
        <v>0</v>
      </c>
      <c r="Y156" s="93">
        <f t="shared" ca="1" si="39"/>
        <v>0</v>
      </c>
      <c r="Z156" s="93">
        <f ca="1">IF(AND(M156,O156,J156&gt;项目信息!$C$18),INT((IF(P156,K156,J156)-项目信息!$C$18)/30)+1,0)</f>
        <v>0</v>
      </c>
      <c r="AA156" s="93" t="str">
        <f ca="1">IF(M156,WEEKNUM(IF(K156&lt;&gt;"",K156,IF(J156&lt;&gt;"",J156,I156)-项目信息!$C$18)+1),"")</f>
        <v/>
      </c>
      <c r="AB156" s="93" t="str">
        <f ca="1">IF($M156,IF('临-间接'!W156=0,"",'临-间接'!W156),"")</f>
        <v/>
      </c>
      <c r="AC156" s="93" t="str">
        <f ca="1">IF($M156,$AB156*U156/项目参数!$J$29,"")</f>
        <v/>
      </c>
      <c r="AD156" s="93" t="str">
        <f ca="1">IF($M156,$AB156*V156/项目参数!$J$29,"")</f>
        <v/>
      </c>
      <c r="AE156" s="95" t="str">
        <f ca="1">IF(OR('临-间接'!R156=0,'临-间接'!R156="(空白)"),"",'临-间接'!R156)</f>
        <v/>
      </c>
      <c r="AF156" s="32" t="str">
        <f ca="1">IF(O156,IF(K156&lt;&gt;"", K156, IF(OR(H156="暂停",H156="取消"), IFERROR(WORKDAY.INTL($J156,$L156*$G156,1,项目参数!$B$2:$B$200),WORKDAY($J156,$L156*$G156,1)),TODAY())),"")</f>
        <v/>
      </c>
      <c r="AG156">
        <f ca="1">IF(AND(M156,O156),IF(OR('临-间接'!S156="",'临-间接'!S156="(空白)"),0,'临-间接'!S156),0)</f>
        <v>0</v>
      </c>
      <c r="AH156" s="32" t="str">
        <f ca="1">IF($M156,IF('临-间接'!T156=0,"",'临-间接'!T156),"")</f>
        <v/>
      </c>
      <c r="AI156" s="32" t="str">
        <f ca="1">IF($M156,IF('临-间接'!U156=0,"",'临-间接'!U156),"")</f>
        <v/>
      </c>
      <c r="AJ156" s="32" t="str">
        <f t="shared" ca="1" si="40"/>
        <v/>
      </c>
    </row>
    <row r="157" spans="1:36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IF('临-间接'!H157="(空白)","",'临-间接'!H157)</f>
        <v>0</v>
      </c>
      <c r="F157">
        <f ca="1">IF('临-间接'!K157="(空白)","",'临-间接'!K157)</f>
        <v>0</v>
      </c>
      <c r="G157">
        <f ca="1">IF('临-间接'!L157="(空白)",0,'临-间接'!L157)</f>
        <v>0</v>
      </c>
      <c r="H157" t="str">
        <f ca="1">IF(OR('临-间接'!Q157=0,'临-间接'!Q157="(空白)"),"",'临-间接'!Q157)</f>
        <v/>
      </c>
      <c r="I157" s="32" t="str">
        <f ca="1">IF(OR('临-间接'!M157=0,'临-间接'!M157="(空白)"),"",'临-间接'!M157)</f>
        <v/>
      </c>
      <c r="J157" s="32" t="str">
        <f ca="1">IF(OR('临-间接'!N157=0,'临-间接'!N157="(空白)"),"",'临-间接'!N157)</f>
        <v/>
      </c>
      <c r="K157" s="32" t="str">
        <f ca="1">IF(OR('临-间接'!O157=0,'临-间接'!O157="(空白)"),"",'临-间接'!O157)</f>
        <v/>
      </c>
      <c r="L157">
        <f ca="1">IF('临-间接'!P157="(空白)",0,'临-间接'!P157)</f>
        <v>0</v>
      </c>
      <c r="M157" s="93" t="b">
        <f t="shared" ca="1" si="28"/>
        <v>0</v>
      </c>
      <c r="N157" s="93" t="b">
        <f t="shared" ca="1" si="29"/>
        <v>0</v>
      </c>
      <c r="O157" s="93" t="b">
        <f t="shared" ca="1" si="30"/>
        <v>0</v>
      </c>
      <c r="P157" s="93" t="b">
        <f t="shared" ca="1" si="31"/>
        <v>0</v>
      </c>
      <c r="Q157" s="93" t="b">
        <f t="shared" ca="1" si="32"/>
        <v>0</v>
      </c>
      <c r="R157" s="93" t="str">
        <f t="shared" ca="1" si="33"/>
        <v>未开始</v>
      </c>
      <c r="S157" s="93">
        <f ca="1">IF(AND(M157,O157,NOT(P157)),NETWORKDAYS(J157,AF157,项目参数!$B$2:$B$200),0)</f>
        <v>0</v>
      </c>
      <c r="T157" s="94">
        <f t="shared" ca="1" si="34"/>
        <v>0</v>
      </c>
      <c r="U157" s="113">
        <f t="shared" ca="1" si="35"/>
        <v>0</v>
      </c>
      <c r="V157" s="113">
        <f t="shared" ca="1" si="36"/>
        <v>0</v>
      </c>
      <c r="W157" s="113" t="str">
        <f t="shared" ca="1" si="37"/>
        <v/>
      </c>
      <c r="X157" s="93">
        <f t="shared" ca="1" si="38"/>
        <v>0</v>
      </c>
      <c r="Y157" s="93">
        <f t="shared" ca="1" si="39"/>
        <v>0</v>
      </c>
      <c r="Z157" s="93">
        <f ca="1">IF(AND(M157,O157,J157&gt;项目信息!$C$18),INT((IF(P157,K157,J157)-项目信息!$C$18)/30)+1,0)</f>
        <v>0</v>
      </c>
      <c r="AA157" s="93" t="str">
        <f ca="1">IF(M157,WEEKNUM(IF(K157&lt;&gt;"",K157,IF(J157&lt;&gt;"",J157,I157)-项目信息!$C$18)+1),"")</f>
        <v/>
      </c>
      <c r="AB157" s="93" t="str">
        <f ca="1">IF($M157,IF('临-间接'!W157=0,"",'临-间接'!W157),"")</f>
        <v/>
      </c>
      <c r="AC157" s="93" t="str">
        <f ca="1">IF($M157,$AB157*U157/项目参数!$J$29,"")</f>
        <v/>
      </c>
      <c r="AD157" s="93" t="str">
        <f ca="1">IF($M157,$AB157*V157/项目参数!$J$29,"")</f>
        <v/>
      </c>
      <c r="AE157" s="95" t="str">
        <f ca="1">IF(OR('临-间接'!R157=0,'临-间接'!R157="(空白)"),"",'临-间接'!R157)</f>
        <v/>
      </c>
      <c r="AF157" s="32" t="str">
        <f ca="1">IF(O157,IF(K157&lt;&gt;"", K157, IF(OR(H157="暂停",H157="取消"), IFERROR(WORKDAY.INTL($J157,$L157*$G157,1,项目参数!$B$2:$B$200),WORKDAY($J157,$L157*$G157,1)),TODAY())),"")</f>
        <v/>
      </c>
      <c r="AG157">
        <f ca="1">IF(AND(M157,O157),IF(OR('临-间接'!S157="",'临-间接'!S157="(空白)"),0,'临-间接'!S157),0)</f>
        <v>0</v>
      </c>
      <c r="AH157" s="32" t="str">
        <f ca="1">IF($M157,IF('临-间接'!T157=0,"",'临-间接'!T157),"")</f>
        <v/>
      </c>
      <c r="AI157" s="32" t="str">
        <f ca="1">IF($M157,IF('临-间接'!U157=0,"",'临-间接'!U157),"")</f>
        <v/>
      </c>
      <c r="AJ157" s="32" t="str">
        <f t="shared" ca="1" si="40"/>
        <v/>
      </c>
    </row>
    <row r="158" spans="1:36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IF('临-间接'!H158="(空白)","",'临-间接'!H158)</f>
        <v>0</v>
      </c>
      <c r="F158">
        <f ca="1">IF('临-间接'!K158="(空白)","",'临-间接'!K158)</f>
        <v>0</v>
      </c>
      <c r="G158">
        <f ca="1">IF('临-间接'!L158="(空白)",0,'临-间接'!L158)</f>
        <v>0</v>
      </c>
      <c r="H158" t="str">
        <f ca="1">IF(OR('临-间接'!Q158=0,'临-间接'!Q158="(空白)"),"",'临-间接'!Q158)</f>
        <v/>
      </c>
      <c r="I158" s="32" t="str">
        <f ca="1">IF(OR('临-间接'!M158=0,'临-间接'!M158="(空白)"),"",'临-间接'!M158)</f>
        <v/>
      </c>
      <c r="J158" s="32" t="str">
        <f ca="1">IF(OR('临-间接'!N158=0,'临-间接'!N158="(空白)"),"",'临-间接'!N158)</f>
        <v/>
      </c>
      <c r="K158" s="32" t="str">
        <f ca="1">IF(OR('临-间接'!O158=0,'临-间接'!O158="(空白)"),"",'临-间接'!O158)</f>
        <v/>
      </c>
      <c r="L158">
        <f ca="1">IF('临-间接'!P158="(空白)",0,'临-间接'!P158)</f>
        <v>0</v>
      </c>
      <c r="M158" s="93" t="b">
        <f t="shared" ca="1" si="28"/>
        <v>0</v>
      </c>
      <c r="N158" s="93" t="b">
        <f t="shared" ca="1" si="29"/>
        <v>0</v>
      </c>
      <c r="O158" s="93" t="b">
        <f t="shared" ca="1" si="30"/>
        <v>0</v>
      </c>
      <c r="P158" s="93" t="b">
        <f t="shared" ca="1" si="31"/>
        <v>0</v>
      </c>
      <c r="Q158" s="93" t="b">
        <f t="shared" ca="1" si="32"/>
        <v>0</v>
      </c>
      <c r="R158" s="93" t="str">
        <f t="shared" ca="1" si="33"/>
        <v>未开始</v>
      </c>
      <c r="S158" s="93">
        <f ca="1">IF(AND(M158,O158,NOT(P158)),NETWORKDAYS(J158,AF158,项目参数!$B$2:$B$200),0)</f>
        <v>0</v>
      </c>
      <c r="T158" s="94">
        <f t="shared" ca="1" si="34"/>
        <v>0</v>
      </c>
      <c r="U158" s="113">
        <f t="shared" ca="1" si="35"/>
        <v>0</v>
      </c>
      <c r="V158" s="113">
        <f t="shared" ca="1" si="36"/>
        <v>0</v>
      </c>
      <c r="W158" s="113" t="str">
        <f t="shared" ca="1" si="37"/>
        <v/>
      </c>
      <c r="X158" s="93">
        <f t="shared" ca="1" si="38"/>
        <v>0</v>
      </c>
      <c r="Y158" s="93">
        <f t="shared" ca="1" si="39"/>
        <v>0</v>
      </c>
      <c r="Z158" s="93">
        <f ca="1">IF(AND(M158,O158,J158&gt;项目信息!$C$18),INT((IF(P158,K158,J158)-项目信息!$C$18)/30)+1,0)</f>
        <v>0</v>
      </c>
      <c r="AA158" s="93" t="str">
        <f ca="1">IF(M158,WEEKNUM(IF(K158&lt;&gt;"",K158,IF(J158&lt;&gt;"",J158,I158)-项目信息!$C$18)+1),"")</f>
        <v/>
      </c>
      <c r="AB158" s="93" t="str">
        <f ca="1">IF($M158,IF('临-间接'!W158=0,"",'临-间接'!W158),"")</f>
        <v/>
      </c>
      <c r="AC158" s="93" t="str">
        <f ca="1">IF($M158,$AB158*U158/项目参数!$J$29,"")</f>
        <v/>
      </c>
      <c r="AD158" s="93" t="str">
        <f ca="1">IF($M158,$AB158*V158/项目参数!$J$29,"")</f>
        <v/>
      </c>
      <c r="AE158" s="95" t="str">
        <f ca="1">IF(OR('临-间接'!R158=0,'临-间接'!R158="(空白)"),"",'临-间接'!R158)</f>
        <v/>
      </c>
      <c r="AF158" s="32" t="str">
        <f ca="1">IF(O158,IF(K158&lt;&gt;"", K158, IF(OR(H158="暂停",H158="取消"), IFERROR(WORKDAY.INTL($J158,$L158*$G158,1,项目参数!$B$2:$B$200),WORKDAY($J158,$L158*$G158,1)),TODAY())),"")</f>
        <v/>
      </c>
      <c r="AG158">
        <f ca="1">IF(AND(M158,O158),IF(OR('临-间接'!S158="",'临-间接'!S158="(空白)"),0,'临-间接'!S158),0)</f>
        <v>0</v>
      </c>
      <c r="AH158" s="32" t="str">
        <f ca="1">IF($M158,IF('临-间接'!T158=0,"",'临-间接'!T158),"")</f>
        <v/>
      </c>
      <c r="AI158" s="32" t="str">
        <f ca="1">IF($M158,IF('临-间接'!U158=0,"",'临-间接'!U158),"")</f>
        <v/>
      </c>
      <c r="AJ158" s="32" t="str">
        <f t="shared" ca="1" si="40"/>
        <v/>
      </c>
    </row>
    <row r="159" spans="1:36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IF('临-间接'!H159="(空白)","",'临-间接'!H159)</f>
        <v>0</v>
      </c>
      <c r="F159">
        <f ca="1">IF('临-间接'!K159="(空白)","",'临-间接'!K159)</f>
        <v>0</v>
      </c>
      <c r="G159">
        <f ca="1">IF('临-间接'!L159="(空白)",0,'临-间接'!L159)</f>
        <v>0</v>
      </c>
      <c r="H159" t="str">
        <f ca="1">IF(OR('临-间接'!Q159=0,'临-间接'!Q159="(空白)"),"",'临-间接'!Q159)</f>
        <v/>
      </c>
      <c r="I159" s="32" t="str">
        <f ca="1">IF(OR('临-间接'!M159=0,'临-间接'!M159="(空白)"),"",'临-间接'!M159)</f>
        <v/>
      </c>
      <c r="J159" s="32" t="str">
        <f ca="1">IF(OR('临-间接'!N159=0,'临-间接'!N159="(空白)"),"",'临-间接'!N159)</f>
        <v/>
      </c>
      <c r="K159" s="32" t="str">
        <f ca="1">IF(OR('临-间接'!O159=0,'临-间接'!O159="(空白)"),"",'临-间接'!O159)</f>
        <v/>
      </c>
      <c r="L159">
        <f ca="1">IF('临-间接'!P159="(空白)",0,'临-间接'!P159)</f>
        <v>0</v>
      </c>
      <c r="M159" s="93" t="b">
        <f t="shared" ca="1" si="28"/>
        <v>0</v>
      </c>
      <c r="N159" s="93" t="b">
        <f t="shared" ca="1" si="29"/>
        <v>0</v>
      </c>
      <c r="O159" s="93" t="b">
        <f t="shared" ca="1" si="30"/>
        <v>0</v>
      </c>
      <c r="P159" s="93" t="b">
        <f t="shared" ca="1" si="31"/>
        <v>0</v>
      </c>
      <c r="Q159" s="93" t="b">
        <f t="shared" ca="1" si="32"/>
        <v>0</v>
      </c>
      <c r="R159" s="93" t="str">
        <f t="shared" ca="1" si="33"/>
        <v>未开始</v>
      </c>
      <c r="S159" s="93">
        <f ca="1">IF(AND(M159,O159,NOT(P159)),NETWORKDAYS(J159,AF159,项目参数!$B$2:$B$200),0)</f>
        <v>0</v>
      </c>
      <c r="T159" s="94">
        <f t="shared" ca="1" si="34"/>
        <v>0</v>
      </c>
      <c r="U159" s="113">
        <f t="shared" ca="1" si="35"/>
        <v>0</v>
      </c>
      <c r="V159" s="113">
        <f t="shared" ca="1" si="36"/>
        <v>0</v>
      </c>
      <c r="W159" s="113" t="str">
        <f t="shared" ca="1" si="37"/>
        <v/>
      </c>
      <c r="X159" s="93">
        <f t="shared" ca="1" si="38"/>
        <v>0</v>
      </c>
      <c r="Y159" s="93">
        <f t="shared" ca="1" si="39"/>
        <v>0</v>
      </c>
      <c r="Z159" s="93">
        <f ca="1">IF(AND(M159,O159,J159&gt;项目信息!$C$18),INT((IF(P159,K159,J159)-项目信息!$C$18)/30)+1,0)</f>
        <v>0</v>
      </c>
      <c r="AA159" s="93" t="str">
        <f ca="1">IF(M159,WEEKNUM(IF(K159&lt;&gt;"",K159,IF(J159&lt;&gt;"",J159,I159)-项目信息!$C$18)+1),"")</f>
        <v/>
      </c>
      <c r="AB159" s="93" t="str">
        <f ca="1">IF($M159,IF('临-间接'!W159=0,"",'临-间接'!W159),"")</f>
        <v/>
      </c>
      <c r="AC159" s="93" t="str">
        <f ca="1">IF($M159,$AB159*U159/项目参数!$J$29,"")</f>
        <v/>
      </c>
      <c r="AD159" s="93" t="str">
        <f ca="1">IF($M159,$AB159*V159/项目参数!$J$29,"")</f>
        <v/>
      </c>
      <c r="AE159" s="95" t="str">
        <f ca="1">IF(OR('临-间接'!R159=0,'临-间接'!R159="(空白)"),"",'临-间接'!R159)</f>
        <v/>
      </c>
      <c r="AF159" s="32" t="str">
        <f ca="1">IF(O159,IF(K159&lt;&gt;"", K159, IF(OR(H159="暂停",H159="取消"), IFERROR(WORKDAY.INTL($J159,$L159*$G159,1,项目参数!$B$2:$B$200),WORKDAY($J159,$L159*$G159,1)),TODAY())),"")</f>
        <v/>
      </c>
      <c r="AG159">
        <f ca="1">IF(AND(M159,O159),IF(OR('临-间接'!S159="",'临-间接'!S159="(空白)"),0,'临-间接'!S159),0)</f>
        <v>0</v>
      </c>
      <c r="AH159" s="32" t="str">
        <f ca="1">IF($M159,IF('临-间接'!T159=0,"",'临-间接'!T159),"")</f>
        <v/>
      </c>
      <c r="AI159" s="32" t="str">
        <f ca="1">IF($M159,IF('临-间接'!U159=0,"",'临-间接'!U159),"")</f>
        <v/>
      </c>
      <c r="AJ159" s="32" t="str">
        <f t="shared" ca="1" si="40"/>
        <v/>
      </c>
    </row>
    <row r="160" spans="1:36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IF('临-间接'!H160="(空白)","",'临-间接'!H160)</f>
        <v>0</v>
      </c>
      <c r="F160">
        <f ca="1">IF('临-间接'!K160="(空白)","",'临-间接'!K160)</f>
        <v>0</v>
      </c>
      <c r="G160">
        <f ca="1">IF('临-间接'!L160="(空白)",0,'临-间接'!L160)</f>
        <v>0</v>
      </c>
      <c r="H160" t="str">
        <f ca="1">IF(OR('临-间接'!Q160=0,'临-间接'!Q160="(空白)"),"",'临-间接'!Q160)</f>
        <v/>
      </c>
      <c r="I160" s="32" t="str">
        <f ca="1">IF(OR('临-间接'!M160=0,'临-间接'!M160="(空白)"),"",'临-间接'!M160)</f>
        <v/>
      </c>
      <c r="J160" s="32" t="str">
        <f ca="1">IF(OR('临-间接'!N160=0,'临-间接'!N160="(空白)"),"",'临-间接'!N160)</f>
        <v/>
      </c>
      <c r="K160" s="32" t="str">
        <f ca="1">IF(OR('临-间接'!O160=0,'临-间接'!O160="(空白)"),"",'临-间接'!O160)</f>
        <v/>
      </c>
      <c r="L160">
        <f ca="1">IF('临-间接'!P160="(空白)",0,'临-间接'!P160)</f>
        <v>0</v>
      </c>
      <c r="M160" s="93" t="b">
        <f t="shared" ca="1" si="28"/>
        <v>0</v>
      </c>
      <c r="N160" s="93" t="b">
        <f t="shared" ca="1" si="29"/>
        <v>0</v>
      </c>
      <c r="O160" s="93" t="b">
        <f t="shared" ca="1" si="30"/>
        <v>0</v>
      </c>
      <c r="P160" s="93" t="b">
        <f t="shared" ca="1" si="31"/>
        <v>0</v>
      </c>
      <c r="Q160" s="93" t="b">
        <f t="shared" ca="1" si="32"/>
        <v>0</v>
      </c>
      <c r="R160" s="93" t="str">
        <f t="shared" ca="1" si="33"/>
        <v>未开始</v>
      </c>
      <c r="S160" s="93">
        <f ca="1">IF(AND(M160,O160,NOT(P160)),NETWORKDAYS(J160,AF160,项目参数!$B$2:$B$200),0)</f>
        <v>0</v>
      </c>
      <c r="T160" s="94">
        <f t="shared" ca="1" si="34"/>
        <v>0</v>
      </c>
      <c r="U160" s="113">
        <f t="shared" ca="1" si="35"/>
        <v>0</v>
      </c>
      <c r="V160" s="113">
        <f t="shared" ca="1" si="36"/>
        <v>0</v>
      </c>
      <c r="W160" s="113" t="str">
        <f t="shared" ca="1" si="37"/>
        <v/>
      </c>
      <c r="X160" s="93">
        <f t="shared" ca="1" si="38"/>
        <v>0</v>
      </c>
      <c r="Y160" s="93">
        <f t="shared" ca="1" si="39"/>
        <v>0</v>
      </c>
      <c r="Z160" s="93">
        <f ca="1">IF(AND(M160,O160,J160&gt;项目信息!$C$18),INT((IF(P160,K160,J160)-项目信息!$C$18)/30)+1,0)</f>
        <v>0</v>
      </c>
      <c r="AA160" s="93" t="str">
        <f ca="1">IF(M160,WEEKNUM(IF(K160&lt;&gt;"",K160,IF(J160&lt;&gt;"",J160,I160)-项目信息!$C$18)+1),"")</f>
        <v/>
      </c>
      <c r="AB160" s="93" t="str">
        <f ca="1">IF($M160,IF('临-间接'!W160=0,"",'临-间接'!W160),"")</f>
        <v/>
      </c>
      <c r="AC160" s="93" t="str">
        <f ca="1">IF($M160,$AB160*U160/项目参数!$J$29,"")</f>
        <v/>
      </c>
      <c r="AD160" s="93" t="str">
        <f ca="1">IF($M160,$AB160*V160/项目参数!$J$29,"")</f>
        <v/>
      </c>
      <c r="AE160" s="95" t="str">
        <f ca="1">IF(OR('临-间接'!R160=0,'临-间接'!R160="(空白)"),"",'临-间接'!R160)</f>
        <v/>
      </c>
      <c r="AF160" s="32" t="str">
        <f ca="1">IF(O160,IF(K160&lt;&gt;"", K160, IF(OR(H160="暂停",H160="取消"), IFERROR(WORKDAY.INTL($J160,$L160*$G160,1,项目参数!$B$2:$B$200),WORKDAY($J160,$L160*$G160,1)),TODAY())),"")</f>
        <v/>
      </c>
      <c r="AG160">
        <f ca="1">IF(AND(M160,O160),IF(OR('临-间接'!S160="",'临-间接'!S160="(空白)"),0,'临-间接'!S160),0)</f>
        <v>0</v>
      </c>
      <c r="AH160" s="32" t="str">
        <f ca="1">IF($M160,IF('临-间接'!T160=0,"",'临-间接'!T160),"")</f>
        <v/>
      </c>
      <c r="AI160" s="32" t="str">
        <f ca="1">IF($M160,IF('临-间接'!U160=0,"",'临-间接'!U160),"")</f>
        <v/>
      </c>
      <c r="AJ160" s="32" t="str">
        <f t="shared" ca="1" si="40"/>
        <v/>
      </c>
    </row>
    <row r="161" spans="1:36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IF('临-间接'!H161="(空白)","",'临-间接'!H161)</f>
        <v>0</v>
      </c>
      <c r="F161">
        <f ca="1">IF('临-间接'!K161="(空白)","",'临-间接'!K161)</f>
        <v>0</v>
      </c>
      <c r="G161">
        <f ca="1">IF('临-间接'!L161="(空白)",0,'临-间接'!L161)</f>
        <v>0</v>
      </c>
      <c r="H161" t="str">
        <f ca="1">IF(OR('临-间接'!Q161=0,'临-间接'!Q161="(空白)"),"",'临-间接'!Q161)</f>
        <v/>
      </c>
      <c r="I161" s="32" t="str">
        <f ca="1">IF(OR('临-间接'!M161=0,'临-间接'!M161="(空白)"),"",'临-间接'!M161)</f>
        <v/>
      </c>
      <c r="J161" s="32" t="str">
        <f ca="1">IF(OR('临-间接'!N161=0,'临-间接'!N161="(空白)"),"",'临-间接'!N161)</f>
        <v/>
      </c>
      <c r="K161" s="32" t="str">
        <f ca="1">IF(OR('临-间接'!O161=0,'临-间接'!O161="(空白)"),"",'临-间接'!O161)</f>
        <v/>
      </c>
      <c r="L161">
        <f ca="1">IF('临-间接'!P161="(空白)",0,'临-间接'!P161)</f>
        <v>0</v>
      </c>
      <c r="M161" s="93" t="b">
        <f t="shared" ca="1" si="28"/>
        <v>0</v>
      </c>
      <c r="N161" s="93" t="b">
        <f t="shared" ca="1" si="29"/>
        <v>0</v>
      </c>
      <c r="O161" s="93" t="b">
        <f t="shared" ca="1" si="30"/>
        <v>0</v>
      </c>
      <c r="P161" s="93" t="b">
        <f t="shared" ca="1" si="31"/>
        <v>0</v>
      </c>
      <c r="Q161" s="93" t="b">
        <f t="shared" ca="1" si="32"/>
        <v>0</v>
      </c>
      <c r="R161" s="93" t="str">
        <f t="shared" ca="1" si="33"/>
        <v>未开始</v>
      </c>
      <c r="S161" s="93">
        <f ca="1">IF(AND(M161,O161,NOT(P161)),NETWORKDAYS(J161,AF161,项目参数!$B$2:$B$200),0)</f>
        <v>0</v>
      </c>
      <c r="T161" s="94">
        <f t="shared" ca="1" si="34"/>
        <v>0</v>
      </c>
      <c r="U161" s="113">
        <f t="shared" ca="1" si="35"/>
        <v>0</v>
      </c>
      <c r="V161" s="113">
        <f t="shared" ca="1" si="36"/>
        <v>0</v>
      </c>
      <c r="W161" s="113" t="str">
        <f t="shared" ca="1" si="37"/>
        <v/>
      </c>
      <c r="X161" s="93">
        <f t="shared" ca="1" si="38"/>
        <v>0</v>
      </c>
      <c r="Y161" s="93">
        <f t="shared" ca="1" si="39"/>
        <v>0</v>
      </c>
      <c r="Z161" s="93">
        <f ca="1">IF(AND(M161,O161,J161&gt;项目信息!$C$18),INT((IF(P161,K161,J161)-项目信息!$C$18)/30)+1,0)</f>
        <v>0</v>
      </c>
      <c r="AA161" s="93" t="str">
        <f ca="1">IF(M161,WEEKNUM(IF(K161&lt;&gt;"",K161,IF(J161&lt;&gt;"",J161,I161)-项目信息!$C$18)+1),"")</f>
        <v/>
      </c>
      <c r="AB161" s="93" t="str">
        <f ca="1">IF($M161,IF('临-间接'!W161=0,"",'临-间接'!W161),"")</f>
        <v/>
      </c>
      <c r="AC161" s="93" t="str">
        <f ca="1">IF($M161,$AB161*U161/项目参数!$J$29,"")</f>
        <v/>
      </c>
      <c r="AD161" s="93" t="str">
        <f ca="1">IF($M161,$AB161*V161/项目参数!$J$29,"")</f>
        <v/>
      </c>
      <c r="AE161" s="95" t="str">
        <f ca="1">IF(OR('临-间接'!R161=0,'临-间接'!R161="(空白)"),"",'临-间接'!R161)</f>
        <v/>
      </c>
      <c r="AF161" s="32" t="str">
        <f ca="1">IF(O161,IF(K161&lt;&gt;"", K161, IF(OR(H161="暂停",H161="取消"), IFERROR(WORKDAY.INTL($J161,$L161*$G161,1,项目参数!$B$2:$B$200),WORKDAY($J161,$L161*$G161,1)),TODAY())),"")</f>
        <v/>
      </c>
      <c r="AG161">
        <f ca="1">IF(AND(M161,O161),IF(OR('临-间接'!S161="",'临-间接'!S161="(空白)"),0,'临-间接'!S161),0)</f>
        <v>0</v>
      </c>
      <c r="AH161" s="32" t="str">
        <f ca="1">IF($M161,IF('临-间接'!T161=0,"",'临-间接'!T161),"")</f>
        <v/>
      </c>
      <c r="AI161" s="32" t="str">
        <f ca="1">IF($M161,IF('临-间接'!U161=0,"",'临-间接'!U161),"")</f>
        <v/>
      </c>
      <c r="AJ161" s="32" t="str">
        <f t="shared" ca="1" si="40"/>
        <v/>
      </c>
    </row>
    <row r="162" spans="1:36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IF('临-间接'!H162="(空白)","",'临-间接'!H162)</f>
        <v>0</v>
      </c>
      <c r="F162">
        <f ca="1">IF('临-间接'!K162="(空白)","",'临-间接'!K162)</f>
        <v>0</v>
      </c>
      <c r="G162">
        <f ca="1">IF('临-间接'!L162="(空白)",0,'临-间接'!L162)</f>
        <v>0</v>
      </c>
      <c r="H162" t="str">
        <f ca="1">IF(OR('临-间接'!Q162=0,'临-间接'!Q162="(空白)"),"",'临-间接'!Q162)</f>
        <v/>
      </c>
      <c r="I162" s="32" t="str">
        <f ca="1">IF(OR('临-间接'!M162=0,'临-间接'!M162="(空白)"),"",'临-间接'!M162)</f>
        <v/>
      </c>
      <c r="J162" s="32" t="str">
        <f ca="1">IF(OR('临-间接'!N162=0,'临-间接'!N162="(空白)"),"",'临-间接'!N162)</f>
        <v/>
      </c>
      <c r="K162" s="32" t="str">
        <f ca="1">IF(OR('临-间接'!O162=0,'临-间接'!O162="(空白)"),"",'临-间接'!O162)</f>
        <v/>
      </c>
      <c r="L162">
        <f ca="1">IF('临-间接'!P162="(空白)",0,'临-间接'!P162)</f>
        <v>0</v>
      </c>
      <c r="M162" s="93" t="b">
        <f t="shared" ca="1" si="28"/>
        <v>0</v>
      </c>
      <c r="N162" s="93" t="b">
        <f t="shared" ca="1" si="29"/>
        <v>0</v>
      </c>
      <c r="O162" s="93" t="b">
        <f t="shared" ca="1" si="30"/>
        <v>0</v>
      </c>
      <c r="P162" s="93" t="b">
        <f t="shared" ca="1" si="31"/>
        <v>0</v>
      </c>
      <c r="Q162" s="93" t="b">
        <f t="shared" ca="1" si="32"/>
        <v>0</v>
      </c>
      <c r="R162" s="93" t="str">
        <f t="shared" ca="1" si="33"/>
        <v>未开始</v>
      </c>
      <c r="S162" s="93">
        <f ca="1">IF(AND(M162,O162,NOT(P162)),NETWORKDAYS(J162,AF162,项目参数!$B$2:$B$200),0)</f>
        <v>0</v>
      </c>
      <c r="T162" s="94">
        <f t="shared" ca="1" si="34"/>
        <v>0</v>
      </c>
      <c r="U162" s="113">
        <f t="shared" ca="1" si="35"/>
        <v>0</v>
      </c>
      <c r="V162" s="113">
        <f t="shared" ca="1" si="36"/>
        <v>0</v>
      </c>
      <c r="W162" s="113" t="str">
        <f t="shared" ca="1" si="37"/>
        <v/>
      </c>
      <c r="X162" s="93">
        <f t="shared" ca="1" si="38"/>
        <v>0</v>
      </c>
      <c r="Y162" s="93">
        <f t="shared" ca="1" si="39"/>
        <v>0</v>
      </c>
      <c r="Z162" s="93">
        <f ca="1">IF(AND(M162,O162,J162&gt;项目信息!$C$18),INT((IF(P162,K162,J162)-项目信息!$C$18)/30)+1,0)</f>
        <v>0</v>
      </c>
      <c r="AA162" s="93" t="str">
        <f ca="1">IF(M162,WEEKNUM(IF(K162&lt;&gt;"",K162,IF(J162&lt;&gt;"",J162,I162)-项目信息!$C$18)+1),"")</f>
        <v/>
      </c>
      <c r="AB162" s="93" t="str">
        <f ca="1">IF($M162,IF('临-间接'!W162=0,"",'临-间接'!W162),"")</f>
        <v/>
      </c>
      <c r="AC162" s="93" t="str">
        <f ca="1">IF($M162,$AB162*U162/项目参数!$J$29,"")</f>
        <v/>
      </c>
      <c r="AD162" s="93" t="str">
        <f ca="1">IF($M162,$AB162*V162/项目参数!$J$29,"")</f>
        <v/>
      </c>
      <c r="AE162" s="95" t="str">
        <f ca="1">IF(OR('临-间接'!R162=0,'临-间接'!R162="(空白)"),"",'临-间接'!R162)</f>
        <v/>
      </c>
      <c r="AF162" s="32" t="str">
        <f ca="1">IF(O162,IF(K162&lt;&gt;"", K162, IF(OR(H162="暂停",H162="取消"), IFERROR(WORKDAY.INTL($J162,$L162*$G162,1,项目参数!$B$2:$B$200),WORKDAY($J162,$L162*$G162,1)),TODAY())),"")</f>
        <v/>
      </c>
      <c r="AG162">
        <f ca="1">IF(AND(M162,O162),IF(OR('临-间接'!S162="",'临-间接'!S162="(空白)"),0,'临-间接'!S162),0)</f>
        <v>0</v>
      </c>
      <c r="AH162" s="32" t="str">
        <f ca="1">IF($M162,IF('临-间接'!T162=0,"",'临-间接'!T162),"")</f>
        <v/>
      </c>
      <c r="AI162" s="32" t="str">
        <f ca="1">IF($M162,IF('临-间接'!U162=0,"",'临-间接'!U162),"")</f>
        <v/>
      </c>
      <c r="AJ162" s="32" t="str">
        <f t="shared" ca="1" si="40"/>
        <v/>
      </c>
    </row>
    <row r="163" spans="1:36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IF('临-间接'!H163="(空白)","",'临-间接'!H163)</f>
        <v>0</v>
      </c>
      <c r="F163">
        <f ca="1">IF('临-间接'!K163="(空白)","",'临-间接'!K163)</f>
        <v>0</v>
      </c>
      <c r="G163">
        <f ca="1">IF('临-间接'!L163="(空白)",0,'临-间接'!L163)</f>
        <v>0</v>
      </c>
      <c r="H163" t="str">
        <f ca="1">IF(OR('临-间接'!Q163=0,'临-间接'!Q163="(空白)"),"",'临-间接'!Q163)</f>
        <v/>
      </c>
      <c r="I163" s="32" t="str">
        <f ca="1">IF(OR('临-间接'!M163=0,'临-间接'!M163="(空白)"),"",'临-间接'!M163)</f>
        <v/>
      </c>
      <c r="J163" s="32" t="str">
        <f ca="1">IF(OR('临-间接'!N163=0,'临-间接'!N163="(空白)"),"",'临-间接'!N163)</f>
        <v/>
      </c>
      <c r="K163" s="32" t="str">
        <f ca="1">IF(OR('临-间接'!O163=0,'临-间接'!O163="(空白)"),"",'临-间接'!O163)</f>
        <v/>
      </c>
      <c r="L163">
        <f ca="1">IF('临-间接'!P163="(空白)",0,'临-间接'!P163)</f>
        <v>0</v>
      </c>
      <c r="M163" s="93" t="b">
        <f t="shared" ca="1" si="28"/>
        <v>0</v>
      </c>
      <c r="N163" s="93" t="b">
        <f t="shared" ca="1" si="29"/>
        <v>0</v>
      </c>
      <c r="O163" s="93" t="b">
        <f t="shared" ca="1" si="30"/>
        <v>0</v>
      </c>
      <c r="P163" s="93" t="b">
        <f t="shared" ca="1" si="31"/>
        <v>0</v>
      </c>
      <c r="Q163" s="93" t="b">
        <f t="shared" ca="1" si="32"/>
        <v>0</v>
      </c>
      <c r="R163" s="93" t="str">
        <f t="shared" ca="1" si="33"/>
        <v>未开始</v>
      </c>
      <c r="S163" s="93">
        <f ca="1">IF(AND(M163,O163,NOT(P163)),NETWORKDAYS(J163,AF163,项目参数!$B$2:$B$200),0)</f>
        <v>0</v>
      </c>
      <c r="T163" s="94">
        <f t="shared" ca="1" si="34"/>
        <v>0</v>
      </c>
      <c r="U163" s="113">
        <f t="shared" ca="1" si="35"/>
        <v>0</v>
      </c>
      <c r="V163" s="113">
        <f t="shared" ca="1" si="36"/>
        <v>0</v>
      </c>
      <c r="W163" s="113" t="str">
        <f t="shared" ca="1" si="37"/>
        <v/>
      </c>
      <c r="X163" s="93">
        <f t="shared" ca="1" si="38"/>
        <v>0</v>
      </c>
      <c r="Y163" s="93">
        <f t="shared" ca="1" si="39"/>
        <v>0</v>
      </c>
      <c r="Z163" s="93">
        <f ca="1">IF(AND(M163,O163,J163&gt;项目信息!$C$18),INT((IF(P163,K163,J163)-项目信息!$C$18)/30)+1,0)</f>
        <v>0</v>
      </c>
      <c r="AA163" s="93" t="str">
        <f ca="1">IF(M163,WEEKNUM(IF(K163&lt;&gt;"",K163,IF(J163&lt;&gt;"",J163,I163)-项目信息!$C$18)+1),"")</f>
        <v/>
      </c>
      <c r="AB163" s="93" t="str">
        <f ca="1">IF($M163,IF('临-间接'!W163=0,"",'临-间接'!W163),"")</f>
        <v/>
      </c>
      <c r="AC163" s="93" t="str">
        <f ca="1">IF($M163,$AB163*U163/项目参数!$J$29,"")</f>
        <v/>
      </c>
      <c r="AD163" s="93" t="str">
        <f ca="1">IF($M163,$AB163*V163/项目参数!$J$29,"")</f>
        <v/>
      </c>
      <c r="AE163" s="95" t="str">
        <f ca="1">IF(OR('临-间接'!R163=0,'临-间接'!R163="(空白)"),"",'临-间接'!R163)</f>
        <v/>
      </c>
      <c r="AF163" s="32" t="str">
        <f ca="1">IF(O163,IF(K163&lt;&gt;"", K163, IF(OR(H163="暂停",H163="取消"), IFERROR(WORKDAY.INTL($J163,$L163*$G163,1,项目参数!$B$2:$B$200),WORKDAY($J163,$L163*$G163,1)),TODAY())),"")</f>
        <v/>
      </c>
      <c r="AG163">
        <f ca="1">IF(AND(M163,O163),IF(OR('临-间接'!S163="",'临-间接'!S163="(空白)"),0,'临-间接'!S163),0)</f>
        <v>0</v>
      </c>
      <c r="AH163" s="32" t="str">
        <f ca="1">IF($M163,IF('临-间接'!T163=0,"",'临-间接'!T163),"")</f>
        <v/>
      </c>
      <c r="AI163" s="32" t="str">
        <f ca="1">IF($M163,IF('临-间接'!U163=0,"",'临-间接'!U163),"")</f>
        <v/>
      </c>
      <c r="AJ163" s="32" t="str">
        <f t="shared" ca="1" si="40"/>
        <v/>
      </c>
    </row>
    <row r="164" spans="1:36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IF('临-间接'!H164="(空白)","",'临-间接'!H164)</f>
        <v>0</v>
      </c>
      <c r="F164">
        <f ca="1">IF('临-间接'!K164="(空白)","",'临-间接'!K164)</f>
        <v>0</v>
      </c>
      <c r="G164">
        <f ca="1">IF('临-间接'!L164="(空白)",0,'临-间接'!L164)</f>
        <v>0</v>
      </c>
      <c r="H164" t="str">
        <f ca="1">IF(OR('临-间接'!Q164=0,'临-间接'!Q164="(空白)"),"",'临-间接'!Q164)</f>
        <v/>
      </c>
      <c r="I164" s="32" t="str">
        <f ca="1">IF(OR('临-间接'!M164=0,'临-间接'!M164="(空白)"),"",'临-间接'!M164)</f>
        <v/>
      </c>
      <c r="J164" s="32" t="str">
        <f ca="1">IF(OR('临-间接'!N164=0,'临-间接'!N164="(空白)"),"",'临-间接'!N164)</f>
        <v/>
      </c>
      <c r="K164" s="32" t="str">
        <f ca="1">IF(OR('临-间接'!O164=0,'临-间接'!O164="(空白)"),"",'临-间接'!O164)</f>
        <v/>
      </c>
      <c r="L164">
        <f ca="1">IF('临-间接'!P164="(空白)",0,'临-间接'!P164)</f>
        <v>0</v>
      </c>
      <c r="M164" s="93" t="b">
        <f t="shared" ca="1" si="28"/>
        <v>0</v>
      </c>
      <c r="N164" s="93" t="b">
        <f t="shared" ca="1" si="29"/>
        <v>0</v>
      </c>
      <c r="O164" s="93" t="b">
        <f t="shared" ca="1" si="30"/>
        <v>0</v>
      </c>
      <c r="P164" s="93" t="b">
        <f t="shared" ca="1" si="31"/>
        <v>0</v>
      </c>
      <c r="Q164" s="93" t="b">
        <f t="shared" ca="1" si="32"/>
        <v>0</v>
      </c>
      <c r="R164" s="93" t="str">
        <f t="shared" ca="1" si="33"/>
        <v>未开始</v>
      </c>
      <c r="S164" s="93">
        <f ca="1">IF(AND(M164,O164,NOT(P164)),NETWORKDAYS(J164,AF164,项目参数!$B$2:$B$200),0)</f>
        <v>0</v>
      </c>
      <c r="T164" s="94">
        <f t="shared" ca="1" si="34"/>
        <v>0</v>
      </c>
      <c r="U164" s="113">
        <f t="shared" ca="1" si="35"/>
        <v>0</v>
      </c>
      <c r="V164" s="113">
        <f t="shared" ca="1" si="36"/>
        <v>0</v>
      </c>
      <c r="W164" s="113" t="str">
        <f t="shared" ca="1" si="37"/>
        <v/>
      </c>
      <c r="X164" s="93">
        <f t="shared" ca="1" si="38"/>
        <v>0</v>
      </c>
      <c r="Y164" s="93">
        <f t="shared" ca="1" si="39"/>
        <v>0</v>
      </c>
      <c r="Z164" s="93">
        <f ca="1">IF(AND(M164,O164,J164&gt;项目信息!$C$18),INT((IF(P164,K164,J164)-项目信息!$C$18)/30)+1,0)</f>
        <v>0</v>
      </c>
      <c r="AA164" s="93" t="str">
        <f ca="1">IF(M164,WEEKNUM(IF(K164&lt;&gt;"",K164,IF(J164&lt;&gt;"",J164,I164)-项目信息!$C$18)+1),"")</f>
        <v/>
      </c>
      <c r="AB164" s="93" t="str">
        <f ca="1">IF($M164,IF('临-间接'!W164=0,"",'临-间接'!W164),"")</f>
        <v/>
      </c>
      <c r="AC164" s="93" t="str">
        <f ca="1">IF($M164,$AB164*U164/项目参数!$J$29,"")</f>
        <v/>
      </c>
      <c r="AD164" s="93" t="str">
        <f ca="1">IF($M164,$AB164*V164/项目参数!$J$29,"")</f>
        <v/>
      </c>
      <c r="AE164" s="95" t="str">
        <f ca="1">IF(OR('临-间接'!R164=0,'临-间接'!R164="(空白)"),"",'临-间接'!R164)</f>
        <v/>
      </c>
      <c r="AF164" s="32" t="str">
        <f ca="1">IF(O164,IF(K164&lt;&gt;"", K164, IF(OR(H164="暂停",H164="取消"), IFERROR(WORKDAY.INTL($J164,$L164*$G164,1,项目参数!$B$2:$B$200),WORKDAY($J164,$L164*$G164,1)),TODAY())),"")</f>
        <v/>
      </c>
      <c r="AG164">
        <f ca="1">IF(AND(M164,O164),IF(OR('临-间接'!S164="",'临-间接'!S164="(空白)"),0,'临-间接'!S164),0)</f>
        <v>0</v>
      </c>
      <c r="AH164" s="32" t="str">
        <f ca="1">IF($M164,IF('临-间接'!T164=0,"",'临-间接'!T164),"")</f>
        <v/>
      </c>
      <c r="AI164" s="32" t="str">
        <f ca="1">IF($M164,IF('临-间接'!U164=0,"",'临-间接'!U164),"")</f>
        <v/>
      </c>
      <c r="AJ164" s="32" t="str">
        <f t="shared" ca="1" si="40"/>
        <v/>
      </c>
    </row>
    <row r="165" spans="1:36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IF('临-间接'!H165="(空白)","",'临-间接'!H165)</f>
        <v>0</v>
      </c>
      <c r="F165">
        <f ca="1">IF('临-间接'!K165="(空白)","",'临-间接'!K165)</f>
        <v>0</v>
      </c>
      <c r="G165">
        <f ca="1">IF('临-间接'!L165="(空白)",0,'临-间接'!L165)</f>
        <v>0</v>
      </c>
      <c r="H165" t="str">
        <f ca="1">IF(OR('临-间接'!Q165=0,'临-间接'!Q165="(空白)"),"",'临-间接'!Q165)</f>
        <v/>
      </c>
      <c r="I165" s="32" t="str">
        <f ca="1">IF(OR('临-间接'!M165=0,'临-间接'!M165="(空白)"),"",'临-间接'!M165)</f>
        <v/>
      </c>
      <c r="J165" s="32" t="str">
        <f ca="1">IF(OR('临-间接'!N165=0,'临-间接'!N165="(空白)"),"",'临-间接'!N165)</f>
        <v/>
      </c>
      <c r="K165" s="32" t="str">
        <f ca="1">IF(OR('临-间接'!O165=0,'临-间接'!O165="(空白)"),"",'临-间接'!O165)</f>
        <v/>
      </c>
      <c r="L165">
        <f ca="1">IF('临-间接'!P165="(空白)",0,'临-间接'!P165)</f>
        <v>0</v>
      </c>
      <c r="M165" s="93" t="b">
        <f t="shared" ca="1" si="28"/>
        <v>0</v>
      </c>
      <c r="N165" s="93" t="b">
        <f t="shared" ca="1" si="29"/>
        <v>0</v>
      </c>
      <c r="O165" s="93" t="b">
        <f t="shared" ca="1" si="30"/>
        <v>0</v>
      </c>
      <c r="P165" s="93" t="b">
        <f t="shared" ca="1" si="31"/>
        <v>0</v>
      </c>
      <c r="Q165" s="93" t="b">
        <f t="shared" ca="1" si="32"/>
        <v>0</v>
      </c>
      <c r="R165" s="93" t="str">
        <f t="shared" ca="1" si="33"/>
        <v>未开始</v>
      </c>
      <c r="S165" s="93">
        <f ca="1">IF(AND(M165,O165,NOT(P165)),NETWORKDAYS(J165,AF165,项目参数!$B$2:$B$200),0)</f>
        <v>0</v>
      </c>
      <c r="T165" s="94">
        <f t="shared" ca="1" si="34"/>
        <v>0</v>
      </c>
      <c r="U165" s="113">
        <f t="shared" ca="1" si="35"/>
        <v>0</v>
      </c>
      <c r="V165" s="113">
        <f t="shared" ca="1" si="36"/>
        <v>0</v>
      </c>
      <c r="W165" s="113" t="str">
        <f t="shared" ca="1" si="37"/>
        <v/>
      </c>
      <c r="X165" s="93">
        <f t="shared" ca="1" si="38"/>
        <v>0</v>
      </c>
      <c r="Y165" s="93">
        <f t="shared" ca="1" si="39"/>
        <v>0</v>
      </c>
      <c r="Z165" s="93">
        <f ca="1">IF(AND(M165,O165,J165&gt;项目信息!$C$18),INT((IF(P165,K165,J165)-项目信息!$C$18)/30)+1,0)</f>
        <v>0</v>
      </c>
      <c r="AA165" s="93" t="str">
        <f ca="1">IF(M165,WEEKNUM(IF(K165&lt;&gt;"",K165,IF(J165&lt;&gt;"",J165,I165)-项目信息!$C$18)+1),"")</f>
        <v/>
      </c>
      <c r="AB165" s="93" t="str">
        <f ca="1">IF($M165,IF('临-间接'!W165=0,"",'临-间接'!W165),"")</f>
        <v/>
      </c>
      <c r="AC165" s="93" t="str">
        <f ca="1">IF($M165,$AB165*U165/项目参数!$J$29,"")</f>
        <v/>
      </c>
      <c r="AD165" s="93" t="str">
        <f ca="1">IF($M165,$AB165*V165/项目参数!$J$29,"")</f>
        <v/>
      </c>
      <c r="AE165" s="95" t="str">
        <f ca="1">IF(OR('临-间接'!R165=0,'临-间接'!R165="(空白)"),"",'临-间接'!R165)</f>
        <v/>
      </c>
      <c r="AF165" s="32" t="str">
        <f ca="1">IF(O165,IF(K165&lt;&gt;"", K165, IF(OR(H165="暂停",H165="取消"), IFERROR(WORKDAY.INTL($J165,$L165*$G165,1,项目参数!$B$2:$B$200),WORKDAY($J165,$L165*$G165,1)),TODAY())),"")</f>
        <v/>
      </c>
      <c r="AG165">
        <f ca="1">IF(AND(M165,O165),IF(OR('临-间接'!S165="",'临-间接'!S165="(空白)"),0,'临-间接'!S165),0)</f>
        <v>0</v>
      </c>
      <c r="AH165" s="32" t="str">
        <f ca="1">IF($M165,IF('临-间接'!T165=0,"",'临-间接'!T165),"")</f>
        <v/>
      </c>
      <c r="AI165" s="32" t="str">
        <f ca="1">IF($M165,IF('临-间接'!U165=0,"",'临-间接'!U165),"")</f>
        <v/>
      </c>
      <c r="AJ165" s="32" t="str">
        <f t="shared" ca="1" si="40"/>
        <v/>
      </c>
    </row>
    <row r="166" spans="1:36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IF('临-间接'!H166="(空白)","",'临-间接'!H166)</f>
        <v>0</v>
      </c>
      <c r="F166">
        <f ca="1">IF('临-间接'!K166="(空白)","",'临-间接'!K166)</f>
        <v>0</v>
      </c>
      <c r="G166">
        <f ca="1">IF('临-间接'!L166="(空白)",0,'临-间接'!L166)</f>
        <v>0</v>
      </c>
      <c r="H166" t="str">
        <f ca="1">IF(OR('临-间接'!Q166=0,'临-间接'!Q166="(空白)"),"",'临-间接'!Q166)</f>
        <v/>
      </c>
      <c r="I166" s="32" t="str">
        <f ca="1">IF(OR('临-间接'!M166=0,'临-间接'!M166="(空白)"),"",'临-间接'!M166)</f>
        <v/>
      </c>
      <c r="J166" s="32" t="str">
        <f ca="1">IF(OR('临-间接'!N166=0,'临-间接'!N166="(空白)"),"",'临-间接'!N166)</f>
        <v/>
      </c>
      <c r="K166" s="32" t="str">
        <f ca="1">IF(OR('临-间接'!O166=0,'临-间接'!O166="(空白)"),"",'临-间接'!O166)</f>
        <v/>
      </c>
      <c r="L166">
        <f ca="1">IF('临-间接'!P166="(空白)",0,'临-间接'!P166)</f>
        <v>0</v>
      </c>
      <c r="M166" s="93" t="b">
        <f t="shared" ca="1" si="28"/>
        <v>0</v>
      </c>
      <c r="N166" s="93" t="b">
        <f t="shared" ca="1" si="29"/>
        <v>0</v>
      </c>
      <c r="O166" s="93" t="b">
        <f t="shared" ca="1" si="30"/>
        <v>0</v>
      </c>
      <c r="P166" s="93" t="b">
        <f t="shared" ca="1" si="31"/>
        <v>0</v>
      </c>
      <c r="Q166" s="93" t="b">
        <f t="shared" ca="1" si="32"/>
        <v>0</v>
      </c>
      <c r="R166" s="93" t="str">
        <f t="shared" ca="1" si="33"/>
        <v>未开始</v>
      </c>
      <c r="S166" s="93">
        <f ca="1">IF(AND(M166,O166,NOT(P166)),NETWORKDAYS(J166,AF166,项目参数!$B$2:$B$200),0)</f>
        <v>0</v>
      </c>
      <c r="T166" s="94">
        <f t="shared" ca="1" si="34"/>
        <v>0</v>
      </c>
      <c r="U166" s="113">
        <f t="shared" ca="1" si="35"/>
        <v>0</v>
      </c>
      <c r="V166" s="113">
        <f t="shared" ca="1" si="36"/>
        <v>0</v>
      </c>
      <c r="W166" s="113" t="str">
        <f t="shared" ca="1" si="37"/>
        <v/>
      </c>
      <c r="X166" s="93">
        <f t="shared" ca="1" si="38"/>
        <v>0</v>
      </c>
      <c r="Y166" s="93">
        <f t="shared" ca="1" si="39"/>
        <v>0</v>
      </c>
      <c r="Z166" s="93">
        <f ca="1">IF(AND(M166,O166,J166&gt;项目信息!$C$18),INT((IF(P166,K166,J166)-项目信息!$C$18)/30)+1,0)</f>
        <v>0</v>
      </c>
      <c r="AA166" s="93" t="str">
        <f ca="1">IF(M166,WEEKNUM(IF(K166&lt;&gt;"",K166,IF(J166&lt;&gt;"",J166,I166)-项目信息!$C$18)+1),"")</f>
        <v/>
      </c>
      <c r="AB166" s="93" t="str">
        <f ca="1">IF($M166,IF('临-间接'!W166=0,"",'临-间接'!W166),"")</f>
        <v/>
      </c>
      <c r="AC166" s="93" t="str">
        <f ca="1">IF($M166,$AB166*U166/项目参数!$J$29,"")</f>
        <v/>
      </c>
      <c r="AD166" s="93" t="str">
        <f ca="1">IF($M166,$AB166*V166/项目参数!$J$29,"")</f>
        <v/>
      </c>
      <c r="AE166" s="95" t="str">
        <f ca="1">IF(OR('临-间接'!R166=0,'临-间接'!R166="(空白)"),"",'临-间接'!R166)</f>
        <v/>
      </c>
      <c r="AF166" s="32" t="str">
        <f ca="1">IF(O166,IF(K166&lt;&gt;"", K166, IF(OR(H166="暂停",H166="取消"), IFERROR(WORKDAY.INTL($J166,$L166*$G166,1,项目参数!$B$2:$B$200),WORKDAY($J166,$L166*$G166,1)),TODAY())),"")</f>
        <v/>
      </c>
      <c r="AG166">
        <f ca="1">IF(AND(M166,O166),IF(OR('临-间接'!S166="",'临-间接'!S166="(空白)"),0,'临-间接'!S166),0)</f>
        <v>0</v>
      </c>
      <c r="AH166" s="32" t="str">
        <f ca="1">IF($M166,IF('临-间接'!T166=0,"",'临-间接'!T166),"")</f>
        <v/>
      </c>
      <c r="AI166" s="32" t="str">
        <f ca="1">IF($M166,IF('临-间接'!U166=0,"",'临-间接'!U166),"")</f>
        <v/>
      </c>
      <c r="AJ166" s="32" t="str">
        <f t="shared" ca="1" si="40"/>
        <v/>
      </c>
    </row>
    <row r="167" spans="1:36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IF('临-间接'!H167="(空白)","",'临-间接'!H167)</f>
        <v>0</v>
      </c>
      <c r="F167">
        <f ca="1">IF('临-间接'!K167="(空白)","",'临-间接'!K167)</f>
        <v>0</v>
      </c>
      <c r="G167">
        <f ca="1">IF('临-间接'!L167="(空白)",0,'临-间接'!L167)</f>
        <v>0</v>
      </c>
      <c r="H167" t="str">
        <f ca="1">IF(OR('临-间接'!Q167=0,'临-间接'!Q167="(空白)"),"",'临-间接'!Q167)</f>
        <v/>
      </c>
      <c r="I167" s="32" t="str">
        <f ca="1">IF(OR('临-间接'!M167=0,'临-间接'!M167="(空白)"),"",'临-间接'!M167)</f>
        <v/>
      </c>
      <c r="J167" s="32" t="str">
        <f ca="1">IF(OR('临-间接'!N167=0,'临-间接'!N167="(空白)"),"",'临-间接'!N167)</f>
        <v/>
      </c>
      <c r="K167" s="32" t="str">
        <f ca="1">IF(OR('临-间接'!O167=0,'临-间接'!O167="(空白)"),"",'临-间接'!O167)</f>
        <v/>
      </c>
      <c r="L167">
        <f ca="1">IF('临-间接'!P167="(空白)",0,'临-间接'!P167)</f>
        <v>0</v>
      </c>
      <c r="M167" s="93" t="b">
        <f t="shared" ca="1" si="28"/>
        <v>0</v>
      </c>
      <c r="N167" s="93" t="b">
        <f t="shared" ca="1" si="29"/>
        <v>0</v>
      </c>
      <c r="O167" s="93" t="b">
        <f t="shared" ca="1" si="30"/>
        <v>0</v>
      </c>
      <c r="P167" s="93" t="b">
        <f t="shared" ca="1" si="31"/>
        <v>0</v>
      </c>
      <c r="Q167" s="93" t="b">
        <f t="shared" ca="1" si="32"/>
        <v>0</v>
      </c>
      <c r="R167" s="93" t="str">
        <f t="shared" ca="1" si="33"/>
        <v>未开始</v>
      </c>
      <c r="S167" s="93">
        <f ca="1">IF(AND(M167,O167,NOT(P167)),NETWORKDAYS(J167,AF167,项目参数!$B$2:$B$200),0)</f>
        <v>0</v>
      </c>
      <c r="T167" s="94">
        <f t="shared" ca="1" si="34"/>
        <v>0</v>
      </c>
      <c r="U167" s="113">
        <f t="shared" ca="1" si="35"/>
        <v>0</v>
      </c>
      <c r="V167" s="113">
        <f t="shared" ca="1" si="36"/>
        <v>0</v>
      </c>
      <c r="W167" s="113" t="str">
        <f t="shared" ca="1" si="37"/>
        <v/>
      </c>
      <c r="X167" s="93">
        <f t="shared" ca="1" si="38"/>
        <v>0</v>
      </c>
      <c r="Y167" s="93">
        <f t="shared" ca="1" si="39"/>
        <v>0</v>
      </c>
      <c r="Z167" s="93">
        <f ca="1">IF(AND(M167,O167,J167&gt;项目信息!$C$18),INT((IF(P167,K167,J167)-项目信息!$C$18)/30)+1,0)</f>
        <v>0</v>
      </c>
      <c r="AA167" s="93" t="str">
        <f ca="1">IF(M167,WEEKNUM(IF(K167&lt;&gt;"",K167,IF(J167&lt;&gt;"",J167,I167)-项目信息!$C$18)+1),"")</f>
        <v/>
      </c>
      <c r="AB167" s="93" t="str">
        <f ca="1">IF($M167,IF('临-间接'!W167=0,"",'临-间接'!W167),"")</f>
        <v/>
      </c>
      <c r="AC167" s="93" t="str">
        <f ca="1">IF($M167,$AB167*U167/项目参数!$J$29,"")</f>
        <v/>
      </c>
      <c r="AD167" s="93" t="str">
        <f ca="1">IF($M167,$AB167*V167/项目参数!$J$29,"")</f>
        <v/>
      </c>
      <c r="AE167" s="95" t="str">
        <f ca="1">IF(OR('临-间接'!R167=0,'临-间接'!R167="(空白)"),"",'临-间接'!R167)</f>
        <v/>
      </c>
      <c r="AF167" s="32" t="str">
        <f ca="1">IF(O167,IF(K167&lt;&gt;"", K167, IF(OR(H167="暂停",H167="取消"), IFERROR(WORKDAY.INTL($J167,$L167*$G167,1,项目参数!$B$2:$B$200),WORKDAY($J167,$L167*$G167,1)),TODAY())),"")</f>
        <v/>
      </c>
      <c r="AG167">
        <f ca="1">IF(AND(M167,O167),IF(OR('临-间接'!S167="",'临-间接'!S167="(空白)"),0,'临-间接'!S167),0)</f>
        <v>0</v>
      </c>
      <c r="AH167" s="32" t="str">
        <f ca="1">IF($M167,IF('临-间接'!T167=0,"",'临-间接'!T167),"")</f>
        <v/>
      </c>
      <c r="AI167" s="32" t="str">
        <f ca="1">IF($M167,IF('临-间接'!U167=0,"",'临-间接'!U167),"")</f>
        <v/>
      </c>
      <c r="AJ167" s="32" t="str">
        <f t="shared" ca="1" si="40"/>
        <v/>
      </c>
    </row>
    <row r="168" spans="1:36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IF('临-间接'!H168="(空白)","",'临-间接'!H168)</f>
        <v>0</v>
      </c>
      <c r="F168">
        <f ca="1">IF('临-间接'!K168="(空白)","",'临-间接'!K168)</f>
        <v>0</v>
      </c>
      <c r="G168">
        <f ca="1">IF('临-间接'!L168="(空白)",0,'临-间接'!L168)</f>
        <v>0</v>
      </c>
      <c r="H168" t="str">
        <f ca="1">IF(OR('临-间接'!Q168=0,'临-间接'!Q168="(空白)"),"",'临-间接'!Q168)</f>
        <v/>
      </c>
      <c r="I168" s="32" t="str">
        <f ca="1">IF(OR('临-间接'!M168=0,'临-间接'!M168="(空白)"),"",'临-间接'!M168)</f>
        <v/>
      </c>
      <c r="J168" s="32" t="str">
        <f ca="1">IF(OR('临-间接'!N168=0,'临-间接'!N168="(空白)"),"",'临-间接'!N168)</f>
        <v/>
      </c>
      <c r="K168" s="32" t="str">
        <f ca="1">IF(OR('临-间接'!O168=0,'临-间接'!O168="(空白)"),"",'临-间接'!O168)</f>
        <v/>
      </c>
      <c r="L168">
        <f ca="1">IF('临-间接'!P168="(空白)",0,'临-间接'!P168)</f>
        <v>0</v>
      </c>
      <c r="M168" s="93" t="b">
        <f t="shared" ca="1" si="28"/>
        <v>0</v>
      </c>
      <c r="N168" s="93" t="b">
        <f t="shared" ca="1" si="29"/>
        <v>0</v>
      </c>
      <c r="O168" s="93" t="b">
        <f t="shared" ca="1" si="30"/>
        <v>0</v>
      </c>
      <c r="P168" s="93" t="b">
        <f t="shared" ca="1" si="31"/>
        <v>0</v>
      </c>
      <c r="Q168" s="93" t="b">
        <f t="shared" ca="1" si="32"/>
        <v>0</v>
      </c>
      <c r="R168" s="93" t="str">
        <f t="shared" ca="1" si="33"/>
        <v>未开始</v>
      </c>
      <c r="S168" s="93">
        <f ca="1">IF(AND(M168,O168,NOT(P168)),NETWORKDAYS(J168,AF168,项目参数!$B$2:$B$200),0)</f>
        <v>0</v>
      </c>
      <c r="T168" s="94">
        <f t="shared" ca="1" si="34"/>
        <v>0</v>
      </c>
      <c r="U168" s="113">
        <f t="shared" ca="1" si="35"/>
        <v>0</v>
      </c>
      <c r="V168" s="113">
        <f t="shared" ca="1" si="36"/>
        <v>0</v>
      </c>
      <c r="W168" s="113" t="str">
        <f t="shared" ca="1" si="37"/>
        <v/>
      </c>
      <c r="X168" s="93">
        <f t="shared" ca="1" si="38"/>
        <v>0</v>
      </c>
      <c r="Y168" s="93">
        <f t="shared" ca="1" si="39"/>
        <v>0</v>
      </c>
      <c r="Z168" s="93">
        <f ca="1">IF(AND(M168,O168,J168&gt;项目信息!$C$18),INT((IF(P168,K168,J168)-项目信息!$C$18)/30)+1,0)</f>
        <v>0</v>
      </c>
      <c r="AA168" s="93" t="str">
        <f ca="1">IF(M168,WEEKNUM(IF(K168&lt;&gt;"",K168,IF(J168&lt;&gt;"",J168,I168)-项目信息!$C$18)+1),"")</f>
        <v/>
      </c>
      <c r="AB168" s="93" t="str">
        <f ca="1">IF($M168,IF('临-间接'!W168=0,"",'临-间接'!W168),"")</f>
        <v/>
      </c>
      <c r="AC168" s="93" t="str">
        <f ca="1">IF($M168,$AB168*U168/项目参数!$J$29,"")</f>
        <v/>
      </c>
      <c r="AD168" s="93" t="str">
        <f ca="1">IF($M168,$AB168*V168/项目参数!$J$29,"")</f>
        <v/>
      </c>
      <c r="AE168" s="95" t="str">
        <f ca="1">IF(OR('临-间接'!R168=0,'临-间接'!R168="(空白)"),"",'临-间接'!R168)</f>
        <v/>
      </c>
      <c r="AF168" s="32" t="str">
        <f ca="1">IF(O168,IF(K168&lt;&gt;"", K168, IF(OR(H168="暂停",H168="取消"), IFERROR(WORKDAY.INTL($J168,$L168*$G168,1,项目参数!$B$2:$B$200),WORKDAY($J168,$L168*$G168,1)),TODAY())),"")</f>
        <v/>
      </c>
      <c r="AG168">
        <f ca="1">IF(AND(M168,O168),IF(OR('临-间接'!S168="",'临-间接'!S168="(空白)"),0,'临-间接'!S168),0)</f>
        <v>0</v>
      </c>
      <c r="AH168" s="32" t="str">
        <f ca="1">IF($M168,IF('临-间接'!T168=0,"",'临-间接'!T168),"")</f>
        <v/>
      </c>
      <c r="AI168" s="32" t="str">
        <f ca="1">IF($M168,IF('临-间接'!U168=0,"",'临-间接'!U168),"")</f>
        <v/>
      </c>
      <c r="AJ168" s="32" t="str">
        <f t="shared" ca="1" si="40"/>
        <v/>
      </c>
    </row>
    <row r="169" spans="1:36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IF('临-间接'!H169="(空白)","",'临-间接'!H169)</f>
        <v>0</v>
      </c>
      <c r="F169">
        <f ca="1">IF('临-间接'!K169="(空白)","",'临-间接'!K169)</f>
        <v>0</v>
      </c>
      <c r="G169">
        <f ca="1">IF('临-间接'!L169="(空白)",0,'临-间接'!L169)</f>
        <v>0</v>
      </c>
      <c r="H169" t="str">
        <f ca="1">IF(OR('临-间接'!Q169=0,'临-间接'!Q169="(空白)"),"",'临-间接'!Q169)</f>
        <v/>
      </c>
      <c r="I169" s="32" t="str">
        <f ca="1">IF(OR('临-间接'!M169=0,'临-间接'!M169="(空白)"),"",'临-间接'!M169)</f>
        <v/>
      </c>
      <c r="J169" s="32" t="str">
        <f ca="1">IF(OR('临-间接'!N169=0,'临-间接'!N169="(空白)"),"",'临-间接'!N169)</f>
        <v/>
      </c>
      <c r="K169" s="32" t="str">
        <f ca="1">IF(OR('临-间接'!O169=0,'临-间接'!O169="(空白)"),"",'临-间接'!O169)</f>
        <v/>
      </c>
      <c r="L169">
        <f ca="1">IF('临-间接'!P169="(空白)",0,'临-间接'!P169)</f>
        <v>0</v>
      </c>
      <c r="M169" s="93" t="b">
        <f t="shared" ca="1" si="28"/>
        <v>0</v>
      </c>
      <c r="N169" s="93" t="b">
        <f t="shared" ca="1" si="29"/>
        <v>0</v>
      </c>
      <c r="O169" s="93" t="b">
        <f t="shared" ca="1" si="30"/>
        <v>0</v>
      </c>
      <c r="P169" s="93" t="b">
        <f t="shared" ca="1" si="31"/>
        <v>0</v>
      </c>
      <c r="Q169" s="93" t="b">
        <f t="shared" ca="1" si="32"/>
        <v>0</v>
      </c>
      <c r="R169" s="93" t="str">
        <f t="shared" ca="1" si="33"/>
        <v>未开始</v>
      </c>
      <c r="S169" s="93">
        <f ca="1">IF(AND(M169,O169,NOT(P169)),NETWORKDAYS(J169,AF169,项目参数!$B$2:$B$200),0)</f>
        <v>0</v>
      </c>
      <c r="T169" s="94">
        <f t="shared" ca="1" si="34"/>
        <v>0</v>
      </c>
      <c r="U169" s="113">
        <f t="shared" ca="1" si="35"/>
        <v>0</v>
      </c>
      <c r="V169" s="113">
        <f t="shared" ca="1" si="36"/>
        <v>0</v>
      </c>
      <c r="W169" s="113" t="str">
        <f t="shared" ca="1" si="37"/>
        <v/>
      </c>
      <c r="X169" s="93">
        <f t="shared" ca="1" si="38"/>
        <v>0</v>
      </c>
      <c r="Y169" s="93">
        <f t="shared" ca="1" si="39"/>
        <v>0</v>
      </c>
      <c r="Z169" s="93">
        <f ca="1">IF(AND(M169,O169,J169&gt;项目信息!$C$18),INT((IF(P169,K169,J169)-项目信息!$C$18)/30)+1,0)</f>
        <v>0</v>
      </c>
      <c r="AA169" s="93" t="str">
        <f ca="1">IF(M169,WEEKNUM(IF(K169&lt;&gt;"",K169,IF(J169&lt;&gt;"",J169,I169)-项目信息!$C$18)+1),"")</f>
        <v/>
      </c>
      <c r="AB169" s="93" t="str">
        <f ca="1">IF($M169,IF('临-间接'!W169=0,"",'临-间接'!W169),"")</f>
        <v/>
      </c>
      <c r="AC169" s="93" t="str">
        <f ca="1">IF($M169,$AB169*U169/项目参数!$J$29,"")</f>
        <v/>
      </c>
      <c r="AD169" s="93" t="str">
        <f ca="1">IF($M169,$AB169*V169/项目参数!$J$29,"")</f>
        <v/>
      </c>
      <c r="AE169" s="95" t="str">
        <f ca="1">IF(OR('临-间接'!R169=0,'临-间接'!R169="(空白)"),"",'临-间接'!R169)</f>
        <v/>
      </c>
      <c r="AF169" s="32" t="str">
        <f ca="1">IF(O169,IF(K169&lt;&gt;"", K169, IF(OR(H169="暂停",H169="取消"), IFERROR(WORKDAY.INTL($J169,$L169*$G169,1,项目参数!$B$2:$B$200),WORKDAY($J169,$L169*$G169,1)),TODAY())),"")</f>
        <v/>
      </c>
      <c r="AG169">
        <f ca="1">IF(AND(M169,O169),IF(OR('临-间接'!S169="",'临-间接'!S169="(空白)"),0,'临-间接'!S169),0)</f>
        <v>0</v>
      </c>
      <c r="AH169" s="32" t="str">
        <f ca="1">IF($M169,IF('临-间接'!T169=0,"",'临-间接'!T169),"")</f>
        <v/>
      </c>
      <c r="AI169" s="32" t="str">
        <f ca="1">IF($M169,IF('临-间接'!U169=0,"",'临-间接'!U169),"")</f>
        <v/>
      </c>
      <c r="AJ169" s="32" t="str">
        <f t="shared" ca="1" si="40"/>
        <v/>
      </c>
    </row>
    <row r="170" spans="1:36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IF('临-间接'!H170="(空白)","",'临-间接'!H170)</f>
        <v>0</v>
      </c>
      <c r="F170">
        <f ca="1">IF('临-间接'!K170="(空白)","",'临-间接'!K170)</f>
        <v>0</v>
      </c>
      <c r="G170">
        <f ca="1">IF('临-间接'!L170="(空白)",0,'临-间接'!L170)</f>
        <v>0</v>
      </c>
      <c r="H170" t="str">
        <f ca="1">IF(OR('临-间接'!Q170=0,'临-间接'!Q170="(空白)"),"",'临-间接'!Q170)</f>
        <v/>
      </c>
      <c r="I170" s="32" t="str">
        <f ca="1">IF(OR('临-间接'!M170=0,'临-间接'!M170="(空白)"),"",'临-间接'!M170)</f>
        <v/>
      </c>
      <c r="J170" s="32" t="str">
        <f ca="1">IF(OR('临-间接'!N170=0,'临-间接'!N170="(空白)"),"",'临-间接'!N170)</f>
        <v/>
      </c>
      <c r="K170" s="32" t="str">
        <f ca="1">IF(OR('临-间接'!O170=0,'临-间接'!O170="(空白)"),"",'临-间接'!O170)</f>
        <v/>
      </c>
      <c r="L170">
        <f ca="1">IF('临-间接'!P170="(空白)",0,'临-间接'!P170)</f>
        <v>0</v>
      </c>
      <c r="M170" s="93" t="b">
        <f t="shared" ca="1" si="28"/>
        <v>0</v>
      </c>
      <c r="N170" s="93" t="b">
        <f t="shared" ca="1" si="29"/>
        <v>0</v>
      </c>
      <c r="O170" s="93" t="b">
        <f t="shared" ca="1" si="30"/>
        <v>0</v>
      </c>
      <c r="P170" s="93" t="b">
        <f t="shared" ca="1" si="31"/>
        <v>0</v>
      </c>
      <c r="Q170" s="93" t="b">
        <f t="shared" ca="1" si="32"/>
        <v>0</v>
      </c>
      <c r="R170" s="93" t="str">
        <f t="shared" ca="1" si="33"/>
        <v>未开始</v>
      </c>
      <c r="S170" s="93">
        <f ca="1">IF(AND(M170,O170,NOT(P170)),NETWORKDAYS(J170,AF170,项目参数!$B$2:$B$200),0)</f>
        <v>0</v>
      </c>
      <c r="T170" s="94">
        <f t="shared" ca="1" si="34"/>
        <v>0</v>
      </c>
      <c r="U170" s="113">
        <f t="shared" ca="1" si="35"/>
        <v>0</v>
      </c>
      <c r="V170" s="113">
        <f t="shared" ca="1" si="36"/>
        <v>0</v>
      </c>
      <c r="W170" s="113" t="str">
        <f t="shared" ca="1" si="37"/>
        <v/>
      </c>
      <c r="X170" s="93">
        <f t="shared" ca="1" si="38"/>
        <v>0</v>
      </c>
      <c r="Y170" s="93">
        <f t="shared" ca="1" si="39"/>
        <v>0</v>
      </c>
      <c r="Z170" s="93">
        <f ca="1">IF(AND(M170,O170,J170&gt;项目信息!$C$18),INT((IF(P170,K170,J170)-项目信息!$C$18)/30)+1,0)</f>
        <v>0</v>
      </c>
      <c r="AA170" s="93" t="str">
        <f ca="1">IF(M170,WEEKNUM(IF(K170&lt;&gt;"",K170,IF(J170&lt;&gt;"",J170,I170)-项目信息!$C$18)+1),"")</f>
        <v/>
      </c>
      <c r="AB170" s="93" t="str">
        <f ca="1">IF($M170,IF('临-间接'!W170=0,"",'临-间接'!W170),"")</f>
        <v/>
      </c>
      <c r="AC170" s="93" t="str">
        <f ca="1">IF($M170,$AB170*U170/项目参数!$J$29,"")</f>
        <v/>
      </c>
      <c r="AD170" s="93" t="str">
        <f ca="1">IF($M170,$AB170*V170/项目参数!$J$29,"")</f>
        <v/>
      </c>
      <c r="AE170" s="95" t="str">
        <f ca="1">IF(OR('临-间接'!R170=0,'临-间接'!R170="(空白)"),"",'临-间接'!R170)</f>
        <v/>
      </c>
      <c r="AF170" s="32" t="str">
        <f ca="1">IF(O170,IF(K170&lt;&gt;"", K170, IF(OR(H170="暂停",H170="取消"), IFERROR(WORKDAY.INTL($J170,$L170*$G170,1,项目参数!$B$2:$B$200),WORKDAY($J170,$L170*$G170,1)),TODAY())),"")</f>
        <v/>
      </c>
      <c r="AG170">
        <f ca="1">IF(AND(M170,O170),IF(OR('临-间接'!S170="",'临-间接'!S170="(空白)"),0,'临-间接'!S170),0)</f>
        <v>0</v>
      </c>
      <c r="AH170" s="32" t="str">
        <f ca="1">IF($M170,IF('临-间接'!T170=0,"",'临-间接'!T170),"")</f>
        <v/>
      </c>
      <c r="AI170" s="32" t="str">
        <f ca="1">IF($M170,IF('临-间接'!U170=0,"",'临-间接'!U170),"")</f>
        <v/>
      </c>
      <c r="AJ170" s="32" t="str">
        <f t="shared" ca="1" si="40"/>
        <v/>
      </c>
    </row>
    <row r="171" spans="1:36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IF('临-间接'!H171="(空白)","",'临-间接'!H171)</f>
        <v>0</v>
      </c>
      <c r="F171">
        <f ca="1">IF('临-间接'!K171="(空白)","",'临-间接'!K171)</f>
        <v>0</v>
      </c>
      <c r="G171">
        <f ca="1">IF('临-间接'!L171="(空白)",0,'临-间接'!L171)</f>
        <v>0</v>
      </c>
      <c r="H171" t="str">
        <f ca="1">IF(OR('临-间接'!Q171=0,'临-间接'!Q171="(空白)"),"",'临-间接'!Q171)</f>
        <v/>
      </c>
      <c r="I171" s="32" t="str">
        <f ca="1">IF(OR('临-间接'!M171=0,'临-间接'!M171="(空白)"),"",'临-间接'!M171)</f>
        <v/>
      </c>
      <c r="J171" s="32" t="str">
        <f ca="1">IF(OR('临-间接'!N171=0,'临-间接'!N171="(空白)"),"",'临-间接'!N171)</f>
        <v/>
      </c>
      <c r="K171" s="32" t="str">
        <f ca="1">IF(OR('临-间接'!O171=0,'临-间接'!O171="(空白)"),"",'临-间接'!O171)</f>
        <v/>
      </c>
      <c r="L171">
        <f ca="1">IF('临-间接'!P171="(空白)",0,'临-间接'!P171)</f>
        <v>0</v>
      </c>
      <c r="M171" s="93" t="b">
        <f t="shared" ca="1" si="28"/>
        <v>0</v>
      </c>
      <c r="N171" s="93" t="b">
        <f t="shared" ca="1" si="29"/>
        <v>0</v>
      </c>
      <c r="O171" s="93" t="b">
        <f t="shared" ca="1" si="30"/>
        <v>0</v>
      </c>
      <c r="P171" s="93" t="b">
        <f t="shared" ca="1" si="31"/>
        <v>0</v>
      </c>
      <c r="Q171" s="93" t="b">
        <f t="shared" ca="1" si="32"/>
        <v>0</v>
      </c>
      <c r="R171" s="93" t="str">
        <f t="shared" ca="1" si="33"/>
        <v>未开始</v>
      </c>
      <c r="S171" s="93">
        <f ca="1">IF(AND(M171,O171,NOT(P171)),NETWORKDAYS(J171,AF171,项目参数!$B$2:$B$200),0)</f>
        <v>0</v>
      </c>
      <c r="T171" s="94">
        <f t="shared" ca="1" si="34"/>
        <v>0</v>
      </c>
      <c r="U171" s="113">
        <f t="shared" ca="1" si="35"/>
        <v>0</v>
      </c>
      <c r="V171" s="113">
        <f t="shared" ca="1" si="36"/>
        <v>0</v>
      </c>
      <c r="W171" s="113" t="str">
        <f t="shared" ca="1" si="37"/>
        <v/>
      </c>
      <c r="X171" s="93">
        <f t="shared" ca="1" si="38"/>
        <v>0</v>
      </c>
      <c r="Y171" s="93">
        <f t="shared" ca="1" si="39"/>
        <v>0</v>
      </c>
      <c r="Z171" s="93">
        <f ca="1">IF(AND(M171,O171,J171&gt;项目信息!$C$18),INT((IF(P171,K171,J171)-项目信息!$C$18)/30)+1,0)</f>
        <v>0</v>
      </c>
      <c r="AA171" s="93" t="str">
        <f ca="1">IF(M171,WEEKNUM(IF(K171&lt;&gt;"",K171,IF(J171&lt;&gt;"",J171,I171)-项目信息!$C$18)+1),"")</f>
        <v/>
      </c>
      <c r="AB171" s="93" t="str">
        <f ca="1">IF($M171,IF('临-间接'!W171=0,"",'临-间接'!W171),"")</f>
        <v/>
      </c>
      <c r="AC171" s="93" t="str">
        <f ca="1">IF($M171,$AB171*U171/项目参数!$J$29,"")</f>
        <v/>
      </c>
      <c r="AD171" s="93" t="str">
        <f ca="1">IF($M171,$AB171*V171/项目参数!$J$29,"")</f>
        <v/>
      </c>
      <c r="AE171" s="95" t="str">
        <f ca="1">IF(OR('临-间接'!R171=0,'临-间接'!R171="(空白)"),"",'临-间接'!R171)</f>
        <v/>
      </c>
      <c r="AF171" s="32" t="str">
        <f ca="1">IF(O171,IF(K171&lt;&gt;"", K171, IF(OR(H171="暂停",H171="取消"), IFERROR(WORKDAY.INTL($J171,$L171*$G171,1,项目参数!$B$2:$B$200),WORKDAY($J171,$L171*$G171,1)),TODAY())),"")</f>
        <v/>
      </c>
      <c r="AG171">
        <f ca="1">IF(AND(M171,O171),IF(OR('临-间接'!S171="",'临-间接'!S171="(空白)"),0,'临-间接'!S171),0)</f>
        <v>0</v>
      </c>
      <c r="AH171" s="32" t="str">
        <f ca="1">IF($M171,IF('临-间接'!T171=0,"",'临-间接'!T171),"")</f>
        <v/>
      </c>
      <c r="AI171" s="32" t="str">
        <f ca="1">IF($M171,IF('临-间接'!U171=0,"",'临-间接'!U171),"")</f>
        <v/>
      </c>
      <c r="AJ171" s="32" t="str">
        <f t="shared" ca="1" si="40"/>
        <v/>
      </c>
    </row>
    <row r="172" spans="1:36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IF('临-间接'!H172="(空白)","",'临-间接'!H172)</f>
        <v>0</v>
      </c>
      <c r="F172">
        <f ca="1">IF('临-间接'!K172="(空白)","",'临-间接'!K172)</f>
        <v>0</v>
      </c>
      <c r="G172">
        <f ca="1">IF('临-间接'!L172="(空白)",0,'临-间接'!L172)</f>
        <v>0</v>
      </c>
      <c r="H172" t="str">
        <f ca="1">IF(OR('临-间接'!Q172=0,'临-间接'!Q172="(空白)"),"",'临-间接'!Q172)</f>
        <v/>
      </c>
      <c r="I172" s="32" t="str">
        <f ca="1">IF(OR('临-间接'!M172=0,'临-间接'!M172="(空白)"),"",'临-间接'!M172)</f>
        <v/>
      </c>
      <c r="J172" s="32" t="str">
        <f ca="1">IF(OR('临-间接'!N172=0,'临-间接'!N172="(空白)"),"",'临-间接'!N172)</f>
        <v/>
      </c>
      <c r="K172" s="32" t="str">
        <f ca="1">IF(OR('临-间接'!O172=0,'临-间接'!O172="(空白)"),"",'临-间接'!O172)</f>
        <v/>
      </c>
      <c r="L172">
        <f ca="1">IF('临-间接'!P172="(空白)",0,'临-间接'!P172)</f>
        <v>0</v>
      </c>
      <c r="M172" s="93" t="b">
        <f t="shared" ca="1" si="28"/>
        <v>0</v>
      </c>
      <c r="N172" s="93" t="b">
        <f t="shared" ca="1" si="29"/>
        <v>0</v>
      </c>
      <c r="O172" s="93" t="b">
        <f t="shared" ca="1" si="30"/>
        <v>0</v>
      </c>
      <c r="P172" s="93" t="b">
        <f t="shared" ca="1" si="31"/>
        <v>0</v>
      </c>
      <c r="Q172" s="93" t="b">
        <f t="shared" ca="1" si="32"/>
        <v>0</v>
      </c>
      <c r="R172" s="93" t="str">
        <f t="shared" ca="1" si="33"/>
        <v>未开始</v>
      </c>
      <c r="S172" s="93">
        <f ca="1">IF(AND(M172,O172,NOT(P172)),NETWORKDAYS(J172,AF172,项目参数!$B$2:$B$200),0)</f>
        <v>0</v>
      </c>
      <c r="T172" s="94">
        <f t="shared" ca="1" si="34"/>
        <v>0</v>
      </c>
      <c r="U172" s="113">
        <f t="shared" ca="1" si="35"/>
        <v>0</v>
      </c>
      <c r="V172" s="113">
        <f t="shared" ca="1" si="36"/>
        <v>0</v>
      </c>
      <c r="W172" s="113" t="str">
        <f t="shared" ca="1" si="37"/>
        <v/>
      </c>
      <c r="X172" s="93">
        <f t="shared" ca="1" si="38"/>
        <v>0</v>
      </c>
      <c r="Y172" s="93">
        <f t="shared" ca="1" si="39"/>
        <v>0</v>
      </c>
      <c r="Z172" s="93">
        <f ca="1">IF(AND(M172,O172,J172&gt;项目信息!$C$18),INT((IF(P172,K172,J172)-项目信息!$C$18)/30)+1,0)</f>
        <v>0</v>
      </c>
      <c r="AA172" s="93" t="str">
        <f ca="1">IF(M172,WEEKNUM(IF(K172&lt;&gt;"",K172,IF(J172&lt;&gt;"",J172,I172)-项目信息!$C$18)+1),"")</f>
        <v/>
      </c>
      <c r="AB172" s="93" t="str">
        <f ca="1">IF($M172,IF('临-间接'!W172=0,"",'临-间接'!W172),"")</f>
        <v/>
      </c>
      <c r="AC172" s="93" t="str">
        <f ca="1">IF($M172,$AB172*U172/项目参数!$J$29,"")</f>
        <v/>
      </c>
      <c r="AD172" s="93" t="str">
        <f ca="1">IF($M172,$AB172*V172/项目参数!$J$29,"")</f>
        <v/>
      </c>
      <c r="AE172" s="95" t="str">
        <f ca="1">IF(OR('临-间接'!R172=0,'临-间接'!R172="(空白)"),"",'临-间接'!R172)</f>
        <v/>
      </c>
      <c r="AF172" s="32" t="str">
        <f ca="1">IF(O172,IF(K172&lt;&gt;"", K172, IF(OR(H172="暂停",H172="取消"), IFERROR(WORKDAY.INTL($J172,$L172*$G172,1,项目参数!$B$2:$B$200),WORKDAY($J172,$L172*$G172,1)),TODAY())),"")</f>
        <v/>
      </c>
      <c r="AG172">
        <f ca="1">IF(AND(M172,O172),IF(OR('临-间接'!S172="",'临-间接'!S172="(空白)"),0,'临-间接'!S172),0)</f>
        <v>0</v>
      </c>
      <c r="AH172" s="32" t="str">
        <f ca="1">IF($M172,IF('临-间接'!T172=0,"",'临-间接'!T172),"")</f>
        <v/>
      </c>
      <c r="AI172" s="32" t="str">
        <f ca="1">IF($M172,IF('临-间接'!U172=0,"",'临-间接'!U172),"")</f>
        <v/>
      </c>
      <c r="AJ172" s="32" t="str">
        <f t="shared" ca="1" si="40"/>
        <v/>
      </c>
    </row>
    <row r="173" spans="1:36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IF('临-间接'!H173="(空白)","",'临-间接'!H173)</f>
        <v>0</v>
      </c>
      <c r="F173">
        <f ca="1">IF('临-间接'!K173="(空白)","",'临-间接'!K173)</f>
        <v>0</v>
      </c>
      <c r="G173">
        <f ca="1">IF('临-间接'!L173="(空白)",0,'临-间接'!L173)</f>
        <v>0</v>
      </c>
      <c r="H173" t="str">
        <f ca="1">IF(OR('临-间接'!Q173=0,'临-间接'!Q173="(空白)"),"",'临-间接'!Q173)</f>
        <v/>
      </c>
      <c r="I173" s="32" t="str">
        <f ca="1">IF(OR('临-间接'!M173=0,'临-间接'!M173="(空白)"),"",'临-间接'!M173)</f>
        <v/>
      </c>
      <c r="J173" s="32" t="str">
        <f ca="1">IF(OR('临-间接'!N173=0,'临-间接'!N173="(空白)"),"",'临-间接'!N173)</f>
        <v/>
      </c>
      <c r="K173" s="32" t="str">
        <f ca="1">IF(OR('临-间接'!O173=0,'临-间接'!O173="(空白)"),"",'临-间接'!O173)</f>
        <v/>
      </c>
      <c r="L173">
        <f ca="1">IF('临-间接'!P173="(空白)",0,'临-间接'!P173)</f>
        <v>0</v>
      </c>
      <c r="M173" s="93" t="b">
        <f t="shared" ca="1" si="28"/>
        <v>0</v>
      </c>
      <c r="N173" s="93" t="b">
        <f t="shared" ca="1" si="29"/>
        <v>0</v>
      </c>
      <c r="O173" s="93" t="b">
        <f t="shared" ca="1" si="30"/>
        <v>0</v>
      </c>
      <c r="P173" s="93" t="b">
        <f t="shared" ca="1" si="31"/>
        <v>0</v>
      </c>
      <c r="Q173" s="93" t="b">
        <f t="shared" ca="1" si="32"/>
        <v>0</v>
      </c>
      <c r="R173" s="93" t="str">
        <f t="shared" ca="1" si="33"/>
        <v>未开始</v>
      </c>
      <c r="S173" s="93">
        <f ca="1">IF(AND(M173,O173,NOT(P173)),NETWORKDAYS(J173,AF173,项目参数!$B$2:$B$200),0)</f>
        <v>0</v>
      </c>
      <c r="T173" s="94">
        <f t="shared" ca="1" si="34"/>
        <v>0</v>
      </c>
      <c r="U173" s="113">
        <f t="shared" ca="1" si="35"/>
        <v>0</v>
      </c>
      <c r="V173" s="113">
        <f t="shared" ca="1" si="36"/>
        <v>0</v>
      </c>
      <c r="W173" s="113" t="str">
        <f t="shared" ca="1" si="37"/>
        <v/>
      </c>
      <c r="X173" s="93">
        <f t="shared" ca="1" si="38"/>
        <v>0</v>
      </c>
      <c r="Y173" s="93">
        <f t="shared" ca="1" si="39"/>
        <v>0</v>
      </c>
      <c r="Z173" s="93">
        <f ca="1">IF(AND(M173,O173,J173&gt;项目信息!$C$18),INT((IF(P173,K173,J173)-项目信息!$C$18)/30)+1,0)</f>
        <v>0</v>
      </c>
      <c r="AA173" s="93" t="str">
        <f ca="1">IF(M173,WEEKNUM(IF(K173&lt;&gt;"",K173,IF(J173&lt;&gt;"",J173,I173)-项目信息!$C$18)+1),"")</f>
        <v/>
      </c>
      <c r="AB173" s="93" t="str">
        <f ca="1">IF($M173,IF('临-间接'!W173=0,"",'临-间接'!W173),"")</f>
        <v/>
      </c>
      <c r="AC173" s="93" t="str">
        <f ca="1">IF($M173,$AB173*U173/项目参数!$J$29,"")</f>
        <v/>
      </c>
      <c r="AD173" s="93" t="str">
        <f ca="1">IF($M173,$AB173*V173/项目参数!$J$29,"")</f>
        <v/>
      </c>
      <c r="AE173" s="95" t="str">
        <f ca="1">IF(OR('临-间接'!R173=0,'临-间接'!R173="(空白)"),"",'临-间接'!R173)</f>
        <v/>
      </c>
      <c r="AF173" s="32" t="str">
        <f ca="1">IF(O173,IF(K173&lt;&gt;"", K173, IF(OR(H173="暂停",H173="取消"), IFERROR(WORKDAY.INTL($J173,$L173*$G173,1,项目参数!$B$2:$B$200),WORKDAY($J173,$L173*$G173,1)),TODAY())),"")</f>
        <v/>
      </c>
      <c r="AG173">
        <f ca="1">IF(AND(M173,O173),IF(OR('临-间接'!S173="",'临-间接'!S173="(空白)"),0,'临-间接'!S173),0)</f>
        <v>0</v>
      </c>
      <c r="AH173" s="32" t="str">
        <f ca="1">IF($M173,IF('临-间接'!T173=0,"",'临-间接'!T173),"")</f>
        <v/>
      </c>
      <c r="AI173" s="32" t="str">
        <f ca="1">IF($M173,IF('临-间接'!U173=0,"",'临-间接'!U173),"")</f>
        <v/>
      </c>
      <c r="AJ173" s="32" t="str">
        <f t="shared" ca="1" si="40"/>
        <v/>
      </c>
    </row>
    <row r="174" spans="1:36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IF('临-间接'!H174="(空白)","",'临-间接'!H174)</f>
        <v>0</v>
      </c>
      <c r="F174">
        <f ca="1">IF('临-间接'!K174="(空白)","",'临-间接'!K174)</f>
        <v>0</v>
      </c>
      <c r="G174">
        <f ca="1">IF('临-间接'!L174="(空白)",0,'临-间接'!L174)</f>
        <v>0</v>
      </c>
      <c r="H174" t="str">
        <f ca="1">IF(OR('临-间接'!Q174=0,'临-间接'!Q174="(空白)"),"",'临-间接'!Q174)</f>
        <v/>
      </c>
      <c r="I174" s="32" t="str">
        <f ca="1">IF(OR('临-间接'!M174=0,'临-间接'!M174="(空白)"),"",'临-间接'!M174)</f>
        <v/>
      </c>
      <c r="J174" s="32" t="str">
        <f ca="1">IF(OR('临-间接'!N174=0,'临-间接'!N174="(空白)"),"",'临-间接'!N174)</f>
        <v/>
      </c>
      <c r="K174" s="32" t="str">
        <f ca="1">IF(OR('临-间接'!O174=0,'临-间接'!O174="(空白)"),"",'临-间接'!O174)</f>
        <v/>
      </c>
      <c r="L174">
        <f ca="1">IF('临-间接'!P174="(空白)",0,'临-间接'!P174)</f>
        <v>0</v>
      </c>
      <c r="M174" s="93" t="b">
        <f t="shared" ca="1" si="28"/>
        <v>0</v>
      </c>
      <c r="N174" s="93" t="b">
        <f t="shared" ca="1" si="29"/>
        <v>0</v>
      </c>
      <c r="O174" s="93" t="b">
        <f t="shared" ca="1" si="30"/>
        <v>0</v>
      </c>
      <c r="P174" s="93" t="b">
        <f t="shared" ca="1" si="31"/>
        <v>0</v>
      </c>
      <c r="Q174" s="93" t="b">
        <f t="shared" ca="1" si="32"/>
        <v>0</v>
      </c>
      <c r="R174" s="93" t="str">
        <f t="shared" ca="1" si="33"/>
        <v>未开始</v>
      </c>
      <c r="S174" s="93">
        <f ca="1">IF(AND(M174,O174,NOT(P174)),NETWORKDAYS(J174,AF174,项目参数!$B$2:$B$200),0)</f>
        <v>0</v>
      </c>
      <c r="T174" s="94">
        <f t="shared" ca="1" si="34"/>
        <v>0</v>
      </c>
      <c r="U174" s="113">
        <f t="shared" ca="1" si="35"/>
        <v>0</v>
      </c>
      <c r="V174" s="113">
        <f t="shared" ca="1" si="36"/>
        <v>0</v>
      </c>
      <c r="W174" s="113" t="str">
        <f t="shared" ca="1" si="37"/>
        <v/>
      </c>
      <c r="X174" s="93">
        <f t="shared" ca="1" si="38"/>
        <v>0</v>
      </c>
      <c r="Y174" s="93">
        <f t="shared" ca="1" si="39"/>
        <v>0</v>
      </c>
      <c r="Z174" s="93">
        <f ca="1">IF(AND(M174,O174,J174&gt;项目信息!$C$18),INT((IF(P174,K174,J174)-项目信息!$C$18)/30)+1,0)</f>
        <v>0</v>
      </c>
      <c r="AA174" s="93" t="str">
        <f ca="1">IF(M174,WEEKNUM(IF(K174&lt;&gt;"",K174,IF(J174&lt;&gt;"",J174,I174)-项目信息!$C$18)+1),"")</f>
        <v/>
      </c>
      <c r="AB174" s="93" t="str">
        <f ca="1">IF($M174,IF('临-间接'!W174=0,"",'临-间接'!W174),"")</f>
        <v/>
      </c>
      <c r="AC174" s="93" t="str">
        <f ca="1">IF($M174,$AB174*U174/项目参数!$J$29,"")</f>
        <v/>
      </c>
      <c r="AD174" s="93" t="str">
        <f ca="1">IF($M174,$AB174*V174/项目参数!$J$29,"")</f>
        <v/>
      </c>
      <c r="AE174" s="95" t="str">
        <f ca="1">IF(OR('临-间接'!R174=0,'临-间接'!R174="(空白)"),"",'临-间接'!R174)</f>
        <v/>
      </c>
      <c r="AF174" s="32" t="str">
        <f ca="1">IF(O174,IF(K174&lt;&gt;"", K174, IF(OR(H174="暂停",H174="取消"), IFERROR(WORKDAY.INTL($J174,$L174*$G174,1,项目参数!$B$2:$B$200),WORKDAY($J174,$L174*$G174,1)),TODAY())),"")</f>
        <v/>
      </c>
      <c r="AG174">
        <f ca="1">IF(AND(M174,O174),IF(OR('临-间接'!S174="",'临-间接'!S174="(空白)"),0,'临-间接'!S174),0)</f>
        <v>0</v>
      </c>
      <c r="AH174" s="32" t="str">
        <f ca="1">IF($M174,IF('临-间接'!T174=0,"",'临-间接'!T174),"")</f>
        <v/>
      </c>
      <c r="AI174" s="32" t="str">
        <f ca="1">IF($M174,IF('临-间接'!U174=0,"",'临-间接'!U174),"")</f>
        <v/>
      </c>
      <c r="AJ174" s="32" t="str">
        <f t="shared" ca="1" si="40"/>
        <v/>
      </c>
    </row>
    <row r="175" spans="1:36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IF('临-间接'!H175="(空白)","",'临-间接'!H175)</f>
        <v>0</v>
      </c>
      <c r="F175">
        <f ca="1">IF('临-间接'!K175="(空白)","",'临-间接'!K175)</f>
        <v>0</v>
      </c>
      <c r="G175">
        <f ca="1">IF('临-间接'!L175="(空白)",0,'临-间接'!L175)</f>
        <v>0</v>
      </c>
      <c r="H175" t="str">
        <f ca="1">IF(OR('临-间接'!Q175=0,'临-间接'!Q175="(空白)"),"",'临-间接'!Q175)</f>
        <v/>
      </c>
      <c r="I175" s="32" t="str">
        <f ca="1">IF(OR('临-间接'!M175=0,'临-间接'!M175="(空白)"),"",'临-间接'!M175)</f>
        <v/>
      </c>
      <c r="J175" s="32" t="str">
        <f ca="1">IF(OR('临-间接'!N175=0,'临-间接'!N175="(空白)"),"",'临-间接'!N175)</f>
        <v/>
      </c>
      <c r="K175" s="32" t="str">
        <f ca="1">IF(OR('临-间接'!O175=0,'临-间接'!O175="(空白)"),"",'临-间接'!O175)</f>
        <v/>
      </c>
      <c r="L175">
        <f ca="1">IF('临-间接'!P175="(空白)",0,'临-间接'!P175)</f>
        <v>0</v>
      </c>
      <c r="M175" s="93" t="b">
        <f t="shared" ca="1" si="28"/>
        <v>0</v>
      </c>
      <c r="N175" s="93" t="b">
        <f t="shared" ca="1" si="29"/>
        <v>0</v>
      </c>
      <c r="O175" s="93" t="b">
        <f t="shared" ca="1" si="30"/>
        <v>0</v>
      </c>
      <c r="P175" s="93" t="b">
        <f t="shared" ca="1" si="31"/>
        <v>0</v>
      </c>
      <c r="Q175" s="93" t="b">
        <f t="shared" ca="1" si="32"/>
        <v>0</v>
      </c>
      <c r="R175" s="93" t="str">
        <f t="shared" ca="1" si="33"/>
        <v>未开始</v>
      </c>
      <c r="S175" s="93">
        <f ca="1">IF(AND(M175,O175,NOT(P175)),NETWORKDAYS(J175,AF175,项目参数!$B$2:$B$200),0)</f>
        <v>0</v>
      </c>
      <c r="T175" s="94">
        <f t="shared" ca="1" si="34"/>
        <v>0</v>
      </c>
      <c r="U175" s="113">
        <f t="shared" ca="1" si="35"/>
        <v>0</v>
      </c>
      <c r="V175" s="113">
        <f t="shared" ca="1" si="36"/>
        <v>0</v>
      </c>
      <c r="W175" s="113" t="str">
        <f t="shared" ca="1" si="37"/>
        <v/>
      </c>
      <c r="X175" s="93">
        <f t="shared" ca="1" si="38"/>
        <v>0</v>
      </c>
      <c r="Y175" s="93">
        <f t="shared" ca="1" si="39"/>
        <v>0</v>
      </c>
      <c r="Z175" s="93">
        <f ca="1">IF(AND(M175,O175,J175&gt;项目信息!$C$18),INT((IF(P175,K175,J175)-项目信息!$C$18)/30)+1,0)</f>
        <v>0</v>
      </c>
      <c r="AA175" s="93" t="str">
        <f ca="1">IF(M175,WEEKNUM(IF(K175&lt;&gt;"",K175,IF(J175&lt;&gt;"",J175,I175)-项目信息!$C$18)+1),"")</f>
        <v/>
      </c>
      <c r="AB175" s="93" t="str">
        <f ca="1">IF($M175,IF('临-间接'!W175=0,"",'临-间接'!W175),"")</f>
        <v/>
      </c>
      <c r="AC175" s="93" t="str">
        <f ca="1">IF($M175,$AB175*U175/项目参数!$J$29,"")</f>
        <v/>
      </c>
      <c r="AD175" s="93" t="str">
        <f ca="1">IF($M175,$AB175*V175/项目参数!$J$29,"")</f>
        <v/>
      </c>
      <c r="AE175" s="95" t="str">
        <f ca="1">IF(OR('临-间接'!R175=0,'临-间接'!R175="(空白)"),"",'临-间接'!R175)</f>
        <v/>
      </c>
      <c r="AF175" s="32" t="str">
        <f ca="1">IF(O175,IF(K175&lt;&gt;"", K175, IF(OR(H175="暂停",H175="取消"), IFERROR(WORKDAY.INTL($J175,$L175*$G175,1,项目参数!$B$2:$B$200),WORKDAY($J175,$L175*$G175,1)),TODAY())),"")</f>
        <v/>
      </c>
      <c r="AG175">
        <f ca="1">IF(AND(M175,O175),IF(OR('临-间接'!S175="",'临-间接'!S175="(空白)"),0,'临-间接'!S175),0)</f>
        <v>0</v>
      </c>
      <c r="AH175" s="32" t="str">
        <f ca="1">IF($M175,IF('临-间接'!T175=0,"",'临-间接'!T175),"")</f>
        <v/>
      </c>
      <c r="AI175" s="32" t="str">
        <f ca="1">IF($M175,IF('临-间接'!U175=0,"",'临-间接'!U175),"")</f>
        <v/>
      </c>
      <c r="AJ175" s="32" t="str">
        <f t="shared" ca="1" si="40"/>
        <v/>
      </c>
    </row>
    <row r="176" spans="1:36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IF('临-间接'!H176="(空白)","",'临-间接'!H176)</f>
        <v>0</v>
      </c>
      <c r="F176">
        <f ca="1">IF('临-间接'!K176="(空白)","",'临-间接'!K176)</f>
        <v>0</v>
      </c>
      <c r="G176">
        <f ca="1">IF('临-间接'!L176="(空白)",0,'临-间接'!L176)</f>
        <v>0</v>
      </c>
      <c r="H176" t="str">
        <f ca="1">IF(OR('临-间接'!Q176=0,'临-间接'!Q176="(空白)"),"",'临-间接'!Q176)</f>
        <v/>
      </c>
      <c r="I176" s="32" t="str">
        <f ca="1">IF(OR('临-间接'!M176=0,'临-间接'!M176="(空白)"),"",'临-间接'!M176)</f>
        <v/>
      </c>
      <c r="J176" s="32" t="str">
        <f ca="1">IF(OR('临-间接'!N176=0,'临-间接'!N176="(空白)"),"",'临-间接'!N176)</f>
        <v/>
      </c>
      <c r="K176" s="32" t="str">
        <f ca="1">IF(OR('临-间接'!O176=0,'临-间接'!O176="(空白)"),"",'临-间接'!O176)</f>
        <v/>
      </c>
      <c r="L176">
        <f ca="1">IF('临-间接'!P176="(空白)",0,'临-间接'!P176)</f>
        <v>0</v>
      </c>
      <c r="M176" s="93" t="b">
        <f t="shared" ca="1" si="28"/>
        <v>0</v>
      </c>
      <c r="N176" s="93" t="b">
        <f t="shared" ca="1" si="29"/>
        <v>0</v>
      </c>
      <c r="O176" s="93" t="b">
        <f t="shared" ca="1" si="30"/>
        <v>0</v>
      </c>
      <c r="P176" s="93" t="b">
        <f t="shared" ca="1" si="31"/>
        <v>0</v>
      </c>
      <c r="Q176" s="93" t="b">
        <f t="shared" ca="1" si="32"/>
        <v>0</v>
      </c>
      <c r="R176" s="93" t="str">
        <f t="shared" ca="1" si="33"/>
        <v>未开始</v>
      </c>
      <c r="S176" s="93">
        <f ca="1">IF(AND(M176,O176,NOT(P176)),NETWORKDAYS(J176,AF176,项目参数!$B$2:$B$200),0)</f>
        <v>0</v>
      </c>
      <c r="T176" s="94">
        <f t="shared" ca="1" si="34"/>
        <v>0</v>
      </c>
      <c r="U176" s="113">
        <f t="shared" ca="1" si="35"/>
        <v>0</v>
      </c>
      <c r="V176" s="113">
        <f t="shared" ca="1" si="36"/>
        <v>0</v>
      </c>
      <c r="W176" s="113" t="str">
        <f t="shared" ca="1" si="37"/>
        <v/>
      </c>
      <c r="X176" s="93">
        <f t="shared" ca="1" si="38"/>
        <v>0</v>
      </c>
      <c r="Y176" s="93">
        <f t="shared" ca="1" si="39"/>
        <v>0</v>
      </c>
      <c r="Z176" s="93">
        <f ca="1">IF(AND(M176,O176,J176&gt;项目信息!$C$18),INT((IF(P176,K176,J176)-项目信息!$C$18)/30)+1,0)</f>
        <v>0</v>
      </c>
      <c r="AA176" s="93" t="str">
        <f ca="1">IF(M176,WEEKNUM(IF(K176&lt;&gt;"",K176,IF(J176&lt;&gt;"",J176,I176)-项目信息!$C$18)+1),"")</f>
        <v/>
      </c>
      <c r="AB176" s="93" t="str">
        <f ca="1">IF($M176,IF('临-间接'!W176=0,"",'临-间接'!W176),"")</f>
        <v/>
      </c>
      <c r="AC176" s="93" t="str">
        <f ca="1">IF($M176,$AB176*U176/项目参数!$J$29,"")</f>
        <v/>
      </c>
      <c r="AD176" s="93" t="str">
        <f ca="1">IF($M176,$AB176*V176/项目参数!$J$29,"")</f>
        <v/>
      </c>
      <c r="AE176" s="95" t="str">
        <f ca="1">IF(OR('临-间接'!R176=0,'临-间接'!R176="(空白)"),"",'临-间接'!R176)</f>
        <v/>
      </c>
      <c r="AF176" s="32" t="str">
        <f ca="1">IF(O176,IF(K176&lt;&gt;"", K176, IF(OR(H176="暂停",H176="取消"), IFERROR(WORKDAY.INTL($J176,$L176*$G176,1,项目参数!$B$2:$B$200),WORKDAY($J176,$L176*$G176,1)),TODAY())),"")</f>
        <v/>
      </c>
      <c r="AG176">
        <f ca="1">IF(AND(M176,O176),IF(OR('临-间接'!S176="",'临-间接'!S176="(空白)"),0,'临-间接'!S176),0)</f>
        <v>0</v>
      </c>
      <c r="AH176" s="32" t="str">
        <f ca="1">IF($M176,IF('临-间接'!T176=0,"",'临-间接'!T176),"")</f>
        <v/>
      </c>
      <c r="AI176" s="32" t="str">
        <f ca="1">IF($M176,IF('临-间接'!U176=0,"",'临-间接'!U176),"")</f>
        <v/>
      </c>
      <c r="AJ176" s="32" t="str">
        <f t="shared" ca="1" si="40"/>
        <v/>
      </c>
    </row>
    <row r="177" spans="1:36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IF('临-间接'!H177="(空白)","",'临-间接'!H177)</f>
        <v>0</v>
      </c>
      <c r="F177">
        <f ca="1">IF('临-间接'!K177="(空白)","",'临-间接'!K177)</f>
        <v>0</v>
      </c>
      <c r="G177">
        <f ca="1">IF('临-间接'!L177="(空白)",0,'临-间接'!L177)</f>
        <v>0</v>
      </c>
      <c r="H177" t="str">
        <f ca="1">IF(OR('临-间接'!Q177=0,'临-间接'!Q177="(空白)"),"",'临-间接'!Q177)</f>
        <v/>
      </c>
      <c r="I177" s="32" t="str">
        <f ca="1">IF(OR('临-间接'!M177=0,'临-间接'!M177="(空白)"),"",'临-间接'!M177)</f>
        <v/>
      </c>
      <c r="J177" s="32" t="str">
        <f ca="1">IF(OR('临-间接'!N177=0,'临-间接'!N177="(空白)"),"",'临-间接'!N177)</f>
        <v/>
      </c>
      <c r="K177" s="32" t="str">
        <f ca="1">IF(OR('临-间接'!O177=0,'临-间接'!O177="(空白)"),"",'临-间接'!O177)</f>
        <v/>
      </c>
      <c r="L177">
        <f ca="1">IF('临-间接'!P177="(空白)",0,'临-间接'!P177)</f>
        <v>0</v>
      </c>
      <c r="M177" s="93" t="b">
        <f t="shared" ca="1" si="28"/>
        <v>0</v>
      </c>
      <c r="N177" s="93" t="b">
        <f t="shared" ca="1" si="29"/>
        <v>0</v>
      </c>
      <c r="O177" s="93" t="b">
        <f t="shared" ca="1" si="30"/>
        <v>0</v>
      </c>
      <c r="P177" s="93" t="b">
        <f t="shared" ca="1" si="31"/>
        <v>0</v>
      </c>
      <c r="Q177" s="93" t="b">
        <f t="shared" ca="1" si="32"/>
        <v>0</v>
      </c>
      <c r="R177" s="93" t="str">
        <f t="shared" ca="1" si="33"/>
        <v>未开始</v>
      </c>
      <c r="S177" s="93">
        <f ca="1">IF(AND(M177,O177,NOT(P177)),NETWORKDAYS(J177,AF177,项目参数!$B$2:$B$200),0)</f>
        <v>0</v>
      </c>
      <c r="T177" s="94">
        <f t="shared" ca="1" si="34"/>
        <v>0</v>
      </c>
      <c r="U177" s="113">
        <f t="shared" ca="1" si="35"/>
        <v>0</v>
      </c>
      <c r="V177" s="113">
        <f t="shared" ca="1" si="36"/>
        <v>0</v>
      </c>
      <c r="W177" s="113" t="str">
        <f t="shared" ca="1" si="37"/>
        <v/>
      </c>
      <c r="X177" s="93">
        <f t="shared" ca="1" si="38"/>
        <v>0</v>
      </c>
      <c r="Y177" s="93">
        <f t="shared" ca="1" si="39"/>
        <v>0</v>
      </c>
      <c r="Z177" s="93">
        <f ca="1">IF(AND(M177,O177,J177&gt;项目信息!$C$18),INT((IF(P177,K177,J177)-项目信息!$C$18)/30)+1,0)</f>
        <v>0</v>
      </c>
      <c r="AA177" s="93" t="str">
        <f ca="1">IF(M177,WEEKNUM(IF(K177&lt;&gt;"",K177,IF(J177&lt;&gt;"",J177,I177)-项目信息!$C$18)+1),"")</f>
        <v/>
      </c>
      <c r="AB177" s="93" t="str">
        <f ca="1">IF($M177,IF('临-间接'!W177=0,"",'临-间接'!W177),"")</f>
        <v/>
      </c>
      <c r="AC177" s="93" t="str">
        <f ca="1">IF($M177,$AB177*U177/项目参数!$J$29,"")</f>
        <v/>
      </c>
      <c r="AD177" s="93" t="str">
        <f ca="1">IF($M177,$AB177*V177/项目参数!$J$29,"")</f>
        <v/>
      </c>
      <c r="AE177" s="95" t="str">
        <f ca="1">IF(OR('临-间接'!R177=0,'临-间接'!R177="(空白)"),"",'临-间接'!R177)</f>
        <v/>
      </c>
      <c r="AF177" s="32" t="str">
        <f ca="1">IF(O177,IF(K177&lt;&gt;"", K177, IF(OR(H177="暂停",H177="取消"), IFERROR(WORKDAY.INTL($J177,$L177*$G177,1,项目参数!$B$2:$B$200),WORKDAY($J177,$L177*$G177,1)),TODAY())),"")</f>
        <v/>
      </c>
      <c r="AG177">
        <f ca="1">IF(AND(M177,O177),IF(OR('临-间接'!S177="",'临-间接'!S177="(空白)"),0,'临-间接'!S177),0)</f>
        <v>0</v>
      </c>
      <c r="AH177" s="32" t="str">
        <f ca="1">IF($M177,IF('临-间接'!T177=0,"",'临-间接'!T177),"")</f>
        <v/>
      </c>
      <c r="AI177" s="32" t="str">
        <f ca="1">IF($M177,IF('临-间接'!U177=0,"",'临-间接'!U177),"")</f>
        <v/>
      </c>
      <c r="AJ177" s="32" t="str">
        <f t="shared" ca="1" si="40"/>
        <v/>
      </c>
    </row>
    <row r="178" spans="1:36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IF('临-间接'!H178="(空白)","",'临-间接'!H178)</f>
        <v>0</v>
      </c>
      <c r="F178">
        <f ca="1">IF('临-间接'!K178="(空白)","",'临-间接'!K178)</f>
        <v>0</v>
      </c>
      <c r="G178">
        <f ca="1">IF('临-间接'!L178="(空白)",0,'临-间接'!L178)</f>
        <v>0</v>
      </c>
      <c r="H178" t="str">
        <f ca="1">IF(OR('临-间接'!Q178=0,'临-间接'!Q178="(空白)"),"",'临-间接'!Q178)</f>
        <v/>
      </c>
      <c r="I178" s="32" t="str">
        <f ca="1">IF(OR('临-间接'!M178=0,'临-间接'!M178="(空白)"),"",'临-间接'!M178)</f>
        <v/>
      </c>
      <c r="J178" s="32" t="str">
        <f ca="1">IF(OR('临-间接'!N178=0,'临-间接'!N178="(空白)"),"",'临-间接'!N178)</f>
        <v/>
      </c>
      <c r="K178" s="32" t="str">
        <f ca="1">IF(OR('临-间接'!O178=0,'临-间接'!O178="(空白)"),"",'临-间接'!O178)</f>
        <v/>
      </c>
      <c r="L178">
        <f ca="1">IF('临-间接'!P178="(空白)",0,'临-间接'!P178)</f>
        <v>0</v>
      </c>
      <c r="M178" s="93" t="b">
        <f t="shared" ca="1" si="28"/>
        <v>0</v>
      </c>
      <c r="N178" s="93" t="b">
        <f t="shared" ca="1" si="29"/>
        <v>0</v>
      </c>
      <c r="O178" s="93" t="b">
        <f t="shared" ca="1" si="30"/>
        <v>0</v>
      </c>
      <c r="P178" s="93" t="b">
        <f t="shared" ca="1" si="31"/>
        <v>0</v>
      </c>
      <c r="Q178" s="93" t="b">
        <f t="shared" ca="1" si="32"/>
        <v>0</v>
      </c>
      <c r="R178" s="93" t="str">
        <f t="shared" ca="1" si="33"/>
        <v>未开始</v>
      </c>
      <c r="S178" s="93">
        <f ca="1">IF(AND(M178,O178,NOT(P178)),NETWORKDAYS(J178,AF178,项目参数!$B$2:$B$200),0)</f>
        <v>0</v>
      </c>
      <c r="T178" s="94">
        <f t="shared" ca="1" si="34"/>
        <v>0</v>
      </c>
      <c r="U178" s="113">
        <f t="shared" ca="1" si="35"/>
        <v>0</v>
      </c>
      <c r="V178" s="113">
        <f t="shared" ca="1" si="36"/>
        <v>0</v>
      </c>
      <c r="W178" s="113" t="str">
        <f t="shared" ca="1" si="37"/>
        <v/>
      </c>
      <c r="X178" s="93">
        <f t="shared" ca="1" si="38"/>
        <v>0</v>
      </c>
      <c r="Y178" s="93">
        <f t="shared" ca="1" si="39"/>
        <v>0</v>
      </c>
      <c r="Z178" s="93">
        <f ca="1">IF(AND(M178,O178,J178&gt;项目信息!$C$18),INT((IF(P178,K178,J178)-项目信息!$C$18)/30)+1,0)</f>
        <v>0</v>
      </c>
      <c r="AA178" s="93" t="str">
        <f ca="1">IF(M178,WEEKNUM(IF(K178&lt;&gt;"",K178,IF(J178&lt;&gt;"",J178,I178)-项目信息!$C$18)+1),"")</f>
        <v/>
      </c>
      <c r="AB178" s="93" t="str">
        <f ca="1">IF($M178,IF('临-间接'!W178=0,"",'临-间接'!W178),"")</f>
        <v/>
      </c>
      <c r="AC178" s="93" t="str">
        <f ca="1">IF($M178,$AB178*U178/项目参数!$J$29,"")</f>
        <v/>
      </c>
      <c r="AD178" s="93" t="str">
        <f ca="1">IF($M178,$AB178*V178/项目参数!$J$29,"")</f>
        <v/>
      </c>
      <c r="AE178" s="95" t="str">
        <f ca="1">IF(OR('临-间接'!R178=0,'临-间接'!R178="(空白)"),"",'临-间接'!R178)</f>
        <v/>
      </c>
      <c r="AF178" s="32" t="str">
        <f ca="1">IF(O178,IF(K178&lt;&gt;"", K178, IF(OR(H178="暂停",H178="取消"), IFERROR(WORKDAY.INTL($J178,$L178*$G178,1,项目参数!$B$2:$B$200),WORKDAY($J178,$L178*$G178,1)),TODAY())),"")</f>
        <v/>
      </c>
      <c r="AG178">
        <f ca="1">IF(AND(M178,O178),IF(OR('临-间接'!S178="",'临-间接'!S178="(空白)"),0,'临-间接'!S178),0)</f>
        <v>0</v>
      </c>
      <c r="AH178" s="32" t="str">
        <f ca="1">IF($M178,IF('临-间接'!T178=0,"",'临-间接'!T178),"")</f>
        <v/>
      </c>
      <c r="AI178" s="32" t="str">
        <f ca="1">IF($M178,IF('临-间接'!U178=0,"",'临-间接'!U178),"")</f>
        <v/>
      </c>
      <c r="AJ178" s="32" t="str">
        <f t="shared" ca="1" si="40"/>
        <v/>
      </c>
    </row>
    <row r="179" spans="1:36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IF('临-间接'!H179="(空白)","",'临-间接'!H179)</f>
        <v>0</v>
      </c>
      <c r="F179">
        <f ca="1">IF('临-间接'!K179="(空白)","",'临-间接'!K179)</f>
        <v>0</v>
      </c>
      <c r="G179">
        <f ca="1">IF('临-间接'!L179="(空白)",0,'临-间接'!L179)</f>
        <v>0</v>
      </c>
      <c r="H179" t="str">
        <f ca="1">IF(OR('临-间接'!Q179=0,'临-间接'!Q179="(空白)"),"",'临-间接'!Q179)</f>
        <v/>
      </c>
      <c r="I179" s="32" t="str">
        <f ca="1">IF(OR('临-间接'!M179=0,'临-间接'!M179="(空白)"),"",'临-间接'!M179)</f>
        <v/>
      </c>
      <c r="J179" s="32" t="str">
        <f ca="1">IF(OR('临-间接'!N179=0,'临-间接'!N179="(空白)"),"",'临-间接'!N179)</f>
        <v/>
      </c>
      <c r="K179" s="32" t="str">
        <f ca="1">IF(OR('临-间接'!O179=0,'临-间接'!O179="(空白)"),"",'临-间接'!O179)</f>
        <v/>
      </c>
      <c r="L179">
        <f ca="1">IF('临-间接'!P179="(空白)",0,'临-间接'!P179)</f>
        <v>0</v>
      </c>
      <c r="M179" s="93" t="b">
        <f t="shared" ca="1" si="28"/>
        <v>0</v>
      </c>
      <c r="N179" s="93" t="b">
        <f t="shared" ca="1" si="29"/>
        <v>0</v>
      </c>
      <c r="O179" s="93" t="b">
        <f t="shared" ca="1" si="30"/>
        <v>0</v>
      </c>
      <c r="P179" s="93" t="b">
        <f t="shared" ca="1" si="31"/>
        <v>0</v>
      </c>
      <c r="Q179" s="93" t="b">
        <f t="shared" ca="1" si="32"/>
        <v>0</v>
      </c>
      <c r="R179" s="93" t="str">
        <f t="shared" ca="1" si="33"/>
        <v>未开始</v>
      </c>
      <c r="S179" s="93">
        <f ca="1">IF(AND(M179,O179,NOT(P179)),NETWORKDAYS(J179,AF179,项目参数!$B$2:$B$200),0)</f>
        <v>0</v>
      </c>
      <c r="T179" s="94">
        <f t="shared" ca="1" si="34"/>
        <v>0</v>
      </c>
      <c r="U179" s="113">
        <f t="shared" ca="1" si="35"/>
        <v>0</v>
      </c>
      <c r="V179" s="113">
        <f t="shared" ca="1" si="36"/>
        <v>0</v>
      </c>
      <c r="W179" s="113" t="str">
        <f t="shared" ca="1" si="37"/>
        <v/>
      </c>
      <c r="X179" s="93">
        <f t="shared" ca="1" si="38"/>
        <v>0</v>
      </c>
      <c r="Y179" s="93">
        <f t="shared" ca="1" si="39"/>
        <v>0</v>
      </c>
      <c r="Z179" s="93">
        <f ca="1">IF(AND(M179,O179,J179&gt;项目信息!$C$18),INT((IF(P179,K179,J179)-项目信息!$C$18)/30)+1,0)</f>
        <v>0</v>
      </c>
      <c r="AA179" s="93" t="str">
        <f ca="1">IF(M179,WEEKNUM(IF(K179&lt;&gt;"",K179,IF(J179&lt;&gt;"",J179,I179)-项目信息!$C$18)+1),"")</f>
        <v/>
      </c>
      <c r="AB179" s="93" t="str">
        <f ca="1">IF($M179,IF('临-间接'!W179=0,"",'临-间接'!W179),"")</f>
        <v/>
      </c>
      <c r="AC179" s="93" t="str">
        <f ca="1">IF($M179,$AB179*U179/项目参数!$J$29,"")</f>
        <v/>
      </c>
      <c r="AD179" s="93" t="str">
        <f ca="1">IF($M179,$AB179*V179/项目参数!$J$29,"")</f>
        <v/>
      </c>
      <c r="AE179" s="95" t="str">
        <f ca="1">IF(OR('临-间接'!R179=0,'临-间接'!R179="(空白)"),"",'临-间接'!R179)</f>
        <v/>
      </c>
      <c r="AF179" s="32" t="str">
        <f ca="1">IF(O179,IF(K179&lt;&gt;"", K179, IF(OR(H179="暂停",H179="取消"), IFERROR(WORKDAY.INTL($J179,$L179*$G179,1,项目参数!$B$2:$B$200),WORKDAY($J179,$L179*$G179,1)),TODAY())),"")</f>
        <v/>
      </c>
      <c r="AG179">
        <f ca="1">IF(AND(M179,O179),IF(OR('临-间接'!S179="",'临-间接'!S179="(空白)"),0,'临-间接'!S179),0)</f>
        <v>0</v>
      </c>
      <c r="AH179" s="32" t="str">
        <f ca="1">IF($M179,IF('临-间接'!T179=0,"",'临-间接'!T179),"")</f>
        <v/>
      </c>
      <c r="AI179" s="32" t="str">
        <f ca="1">IF($M179,IF('临-间接'!U179=0,"",'临-间接'!U179),"")</f>
        <v/>
      </c>
      <c r="AJ179" s="32" t="str">
        <f t="shared" ca="1" si="40"/>
        <v/>
      </c>
    </row>
    <row r="180" spans="1:36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IF('临-间接'!H180="(空白)","",'临-间接'!H180)</f>
        <v>0</v>
      </c>
      <c r="F180">
        <f ca="1">IF('临-间接'!K180="(空白)","",'临-间接'!K180)</f>
        <v>0</v>
      </c>
      <c r="G180">
        <f ca="1">IF('临-间接'!L180="(空白)",0,'临-间接'!L180)</f>
        <v>0</v>
      </c>
      <c r="H180" t="str">
        <f ca="1">IF(OR('临-间接'!Q180=0,'临-间接'!Q180="(空白)"),"",'临-间接'!Q180)</f>
        <v/>
      </c>
      <c r="I180" s="32" t="str">
        <f ca="1">IF(OR('临-间接'!M180=0,'临-间接'!M180="(空白)"),"",'临-间接'!M180)</f>
        <v/>
      </c>
      <c r="J180" s="32" t="str">
        <f ca="1">IF(OR('临-间接'!N180=0,'临-间接'!N180="(空白)"),"",'临-间接'!N180)</f>
        <v/>
      </c>
      <c r="K180" s="32" t="str">
        <f ca="1">IF(OR('临-间接'!O180=0,'临-间接'!O180="(空白)"),"",'临-间接'!O180)</f>
        <v/>
      </c>
      <c r="L180">
        <f ca="1">IF('临-间接'!P180="(空白)",0,'临-间接'!P180)</f>
        <v>0</v>
      </c>
      <c r="M180" s="93" t="b">
        <f t="shared" ca="1" si="28"/>
        <v>0</v>
      </c>
      <c r="N180" s="93" t="b">
        <f t="shared" ca="1" si="29"/>
        <v>0</v>
      </c>
      <c r="O180" s="93" t="b">
        <f t="shared" ca="1" si="30"/>
        <v>0</v>
      </c>
      <c r="P180" s="93" t="b">
        <f t="shared" ca="1" si="31"/>
        <v>0</v>
      </c>
      <c r="Q180" s="93" t="b">
        <f t="shared" ca="1" si="32"/>
        <v>0</v>
      </c>
      <c r="R180" s="93" t="str">
        <f t="shared" ca="1" si="33"/>
        <v>未开始</v>
      </c>
      <c r="S180" s="93">
        <f ca="1">IF(AND(M180,O180,NOT(P180)),NETWORKDAYS(J180,AF180,项目参数!$B$2:$B$200),0)</f>
        <v>0</v>
      </c>
      <c r="T180" s="94">
        <f t="shared" ca="1" si="34"/>
        <v>0</v>
      </c>
      <c r="U180" s="113">
        <f t="shared" ca="1" si="35"/>
        <v>0</v>
      </c>
      <c r="V180" s="113">
        <f t="shared" ca="1" si="36"/>
        <v>0</v>
      </c>
      <c r="W180" s="113" t="str">
        <f t="shared" ca="1" si="37"/>
        <v/>
      </c>
      <c r="X180" s="93">
        <f t="shared" ca="1" si="38"/>
        <v>0</v>
      </c>
      <c r="Y180" s="93">
        <f t="shared" ca="1" si="39"/>
        <v>0</v>
      </c>
      <c r="Z180" s="93">
        <f ca="1">IF(AND(M180,O180,J180&gt;项目信息!$C$18),INT((IF(P180,K180,J180)-项目信息!$C$18)/30)+1,0)</f>
        <v>0</v>
      </c>
      <c r="AA180" s="93" t="str">
        <f ca="1">IF(M180,WEEKNUM(IF(K180&lt;&gt;"",K180,IF(J180&lt;&gt;"",J180,I180)-项目信息!$C$18)+1),"")</f>
        <v/>
      </c>
      <c r="AB180" s="93" t="str">
        <f ca="1">IF($M180,IF('临-间接'!W180=0,"",'临-间接'!W180),"")</f>
        <v/>
      </c>
      <c r="AC180" s="93" t="str">
        <f ca="1">IF($M180,$AB180*U180/项目参数!$J$29,"")</f>
        <v/>
      </c>
      <c r="AD180" s="93" t="str">
        <f ca="1">IF($M180,$AB180*V180/项目参数!$J$29,"")</f>
        <v/>
      </c>
      <c r="AE180" s="95" t="str">
        <f ca="1">IF(OR('临-间接'!R180=0,'临-间接'!R180="(空白)"),"",'临-间接'!R180)</f>
        <v/>
      </c>
      <c r="AF180" s="32" t="str">
        <f ca="1">IF(O180,IF(K180&lt;&gt;"", K180, IF(OR(H180="暂停",H180="取消"), IFERROR(WORKDAY.INTL($J180,$L180*$G180,1,项目参数!$B$2:$B$200),WORKDAY($J180,$L180*$G180,1)),TODAY())),"")</f>
        <v/>
      </c>
      <c r="AG180">
        <f ca="1">IF(AND(M180,O180),IF(OR('临-间接'!S180="",'临-间接'!S180="(空白)"),0,'临-间接'!S180),0)</f>
        <v>0</v>
      </c>
      <c r="AH180" s="32" t="str">
        <f ca="1">IF($M180,IF('临-间接'!T180=0,"",'临-间接'!T180),"")</f>
        <v/>
      </c>
      <c r="AI180" s="32" t="str">
        <f ca="1">IF($M180,IF('临-间接'!U180=0,"",'临-间接'!U180),"")</f>
        <v/>
      </c>
      <c r="AJ180" s="32" t="str">
        <f t="shared" ca="1" si="40"/>
        <v/>
      </c>
    </row>
    <row r="181" spans="1:36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IF('临-间接'!H181="(空白)","",'临-间接'!H181)</f>
        <v>0</v>
      </c>
      <c r="F181">
        <f ca="1">IF('临-间接'!K181="(空白)","",'临-间接'!K181)</f>
        <v>0</v>
      </c>
      <c r="G181">
        <f ca="1">IF('临-间接'!L181="(空白)",0,'临-间接'!L181)</f>
        <v>0</v>
      </c>
      <c r="H181" t="str">
        <f ca="1">IF(OR('临-间接'!Q181=0,'临-间接'!Q181="(空白)"),"",'临-间接'!Q181)</f>
        <v/>
      </c>
      <c r="I181" s="32" t="str">
        <f ca="1">IF(OR('临-间接'!M181=0,'临-间接'!M181="(空白)"),"",'临-间接'!M181)</f>
        <v/>
      </c>
      <c r="J181" s="32" t="str">
        <f ca="1">IF(OR('临-间接'!N181=0,'临-间接'!N181="(空白)"),"",'临-间接'!N181)</f>
        <v/>
      </c>
      <c r="K181" s="32" t="str">
        <f ca="1">IF(OR('临-间接'!O181=0,'临-间接'!O181="(空白)"),"",'临-间接'!O181)</f>
        <v/>
      </c>
      <c r="L181">
        <f ca="1">IF('临-间接'!P181="(空白)",0,'临-间接'!P181)</f>
        <v>0</v>
      </c>
      <c r="M181" s="93" t="b">
        <f t="shared" ca="1" si="28"/>
        <v>0</v>
      </c>
      <c r="N181" s="93" t="b">
        <f t="shared" ca="1" si="29"/>
        <v>0</v>
      </c>
      <c r="O181" s="93" t="b">
        <f t="shared" ca="1" si="30"/>
        <v>0</v>
      </c>
      <c r="P181" s="93" t="b">
        <f t="shared" ca="1" si="31"/>
        <v>0</v>
      </c>
      <c r="Q181" s="93" t="b">
        <f t="shared" ca="1" si="32"/>
        <v>0</v>
      </c>
      <c r="R181" s="93" t="str">
        <f t="shared" ca="1" si="33"/>
        <v>未开始</v>
      </c>
      <c r="S181" s="93">
        <f ca="1">IF(AND(M181,O181,NOT(P181)),NETWORKDAYS(J181,AF181,项目参数!$B$2:$B$200),0)</f>
        <v>0</v>
      </c>
      <c r="T181" s="94">
        <f t="shared" ca="1" si="34"/>
        <v>0</v>
      </c>
      <c r="U181" s="113">
        <f t="shared" ca="1" si="35"/>
        <v>0</v>
      </c>
      <c r="V181" s="113">
        <f t="shared" ca="1" si="36"/>
        <v>0</v>
      </c>
      <c r="W181" s="113" t="str">
        <f t="shared" ca="1" si="37"/>
        <v/>
      </c>
      <c r="X181" s="93">
        <f t="shared" ca="1" si="38"/>
        <v>0</v>
      </c>
      <c r="Y181" s="93">
        <f t="shared" ca="1" si="39"/>
        <v>0</v>
      </c>
      <c r="Z181" s="93">
        <f ca="1">IF(AND(M181,O181,J181&gt;项目信息!$C$18),INT((IF(P181,K181,J181)-项目信息!$C$18)/30)+1,0)</f>
        <v>0</v>
      </c>
      <c r="AA181" s="93" t="str">
        <f ca="1">IF(M181,WEEKNUM(IF(K181&lt;&gt;"",K181,IF(J181&lt;&gt;"",J181,I181)-项目信息!$C$18)+1),"")</f>
        <v/>
      </c>
      <c r="AB181" s="93" t="str">
        <f ca="1">IF($M181,IF('临-间接'!W181=0,"",'临-间接'!W181),"")</f>
        <v/>
      </c>
      <c r="AC181" s="93" t="str">
        <f ca="1">IF($M181,$AB181*U181/项目参数!$J$29,"")</f>
        <v/>
      </c>
      <c r="AD181" s="93" t="str">
        <f ca="1">IF($M181,$AB181*V181/项目参数!$J$29,"")</f>
        <v/>
      </c>
      <c r="AE181" s="95" t="str">
        <f ca="1">IF(OR('临-间接'!R181=0,'临-间接'!R181="(空白)"),"",'临-间接'!R181)</f>
        <v/>
      </c>
      <c r="AF181" s="32" t="str">
        <f ca="1">IF(O181,IF(K181&lt;&gt;"", K181, IF(OR(H181="暂停",H181="取消"), IFERROR(WORKDAY.INTL($J181,$L181*$G181,1,项目参数!$B$2:$B$200),WORKDAY($J181,$L181*$G181,1)),TODAY())),"")</f>
        <v/>
      </c>
      <c r="AG181">
        <f ca="1">IF(AND(M181,O181),IF(OR('临-间接'!S181="",'临-间接'!S181="(空白)"),0,'临-间接'!S181),0)</f>
        <v>0</v>
      </c>
      <c r="AH181" s="32" t="str">
        <f ca="1">IF($M181,IF('临-间接'!T181=0,"",'临-间接'!T181),"")</f>
        <v/>
      </c>
      <c r="AI181" s="32" t="str">
        <f ca="1">IF($M181,IF('临-间接'!U181=0,"",'临-间接'!U181),"")</f>
        <v/>
      </c>
      <c r="AJ181" s="32" t="str">
        <f t="shared" ca="1" si="40"/>
        <v/>
      </c>
    </row>
    <row r="182" spans="1:36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IF('临-间接'!H182="(空白)","",'临-间接'!H182)</f>
        <v>0</v>
      </c>
      <c r="F182">
        <f ca="1">IF('临-间接'!K182="(空白)","",'临-间接'!K182)</f>
        <v>0</v>
      </c>
      <c r="G182">
        <f ca="1">IF('临-间接'!L182="(空白)",0,'临-间接'!L182)</f>
        <v>0</v>
      </c>
      <c r="H182" t="str">
        <f ca="1">IF(OR('临-间接'!Q182=0,'临-间接'!Q182="(空白)"),"",'临-间接'!Q182)</f>
        <v/>
      </c>
      <c r="I182" s="32" t="str">
        <f ca="1">IF(OR('临-间接'!M182=0,'临-间接'!M182="(空白)"),"",'临-间接'!M182)</f>
        <v/>
      </c>
      <c r="J182" s="32" t="str">
        <f ca="1">IF(OR('临-间接'!N182=0,'临-间接'!N182="(空白)"),"",'临-间接'!N182)</f>
        <v/>
      </c>
      <c r="K182" s="32" t="str">
        <f ca="1">IF(OR('临-间接'!O182=0,'临-间接'!O182="(空白)"),"",'临-间接'!O182)</f>
        <v/>
      </c>
      <c r="L182">
        <f ca="1">IF('临-间接'!P182="(空白)",0,'临-间接'!P182)</f>
        <v>0</v>
      </c>
      <c r="M182" s="93" t="b">
        <f t="shared" ca="1" si="28"/>
        <v>0</v>
      </c>
      <c r="N182" s="93" t="b">
        <f t="shared" ca="1" si="29"/>
        <v>0</v>
      </c>
      <c r="O182" s="93" t="b">
        <f t="shared" ca="1" si="30"/>
        <v>0</v>
      </c>
      <c r="P182" s="93" t="b">
        <f t="shared" ca="1" si="31"/>
        <v>0</v>
      </c>
      <c r="Q182" s="93" t="b">
        <f t="shared" ca="1" si="32"/>
        <v>0</v>
      </c>
      <c r="R182" s="93" t="str">
        <f t="shared" ca="1" si="33"/>
        <v>未开始</v>
      </c>
      <c r="S182" s="93">
        <f ca="1">IF(AND(M182,O182,NOT(P182)),NETWORKDAYS(J182,AF182,项目参数!$B$2:$B$200),0)</f>
        <v>0</v>
      </c>
      <c r="T182" s="94">
        <f t="shared" ca="1" si="34"/>
        <v>0</v>
      </c>
      <c r="U182" s="113">
        <f t="shared" ca="1" si="35"/>
        <v>0</v>
      </c>
      <c r="V182" s="113">
        <f t="shared" ca="1" si="36"/>
        <v>0</v>
      </c>
      <c r="W182" s="113" t="str">
        <f t="shared" ca="1" si="37"/>
        <v/>
      </c>
      <c r="X182" s="93">
        <f t="shared" ca="1" si="38"/>
        <v>0</v>
      </c>
      <c r="Y182" s="93">
        <f t="shared" ca="1" si="39"/>
        <v>0</v>
      </c>
      <c r="Z182" s="93">
        <f ca="1">IF(AND(M182,O182,J182&gt;项目信息!$C$18),INT((IF(P182,K182,J182)-项目信息!$C$18)/30)+1,0)</f>
        <v>0</v>
      </c>
      <c r="AA182" s="93" t="str">
        <f ca="1">IF(M182,WEEKNUM(IF(K182&lt;&gt;"",K182,IF(J182&lt;&gt;"",J182,I182)-项目信息!$C$18)+1),"")</f>
        <v/>
      </c>
      <c r="AB182" s="93" t="str">
        <f ca="1">IF($M182,IF('临-间接'!W182=0,"",'临-间接'!W182),"")</f>
        <v/>
      </c>
      <c r="AC182" s="93" t="str">
        <f ca="1">IF($M182,$AB182*U182/项目参数!$J$29,"")</f>
        <v/>
      </c>
      <c r="AD182" s="93" t="str">
        <f ca="1">IF($M182,$AB182*V182/项目参数!$J$29,"")</f>
        <v/>
      </c>
      <c r="AE182" s="95" t="str">
        <f ca="1">IF(OR('临-间接'!R182=0,'临-间接'!R182="(空白)"),"",'临-间接'!R182)</f>
        <v/>
      </c>
      <c r="AF182" s="32" t="str">
        <f ca="1">IF(O182,IF(K182&lt;&gt;"", K182, IF(OR(H182="暂停",H182="取消"), IFERROR(WORKDAY.INTL($J182,$L182*$G182,1,项目参数!$B$2:$B$200),WORKDAY($J182,$L182*$G182,1)),TODAY())),"")</f>
        <v/>
      </c>
      <c r="AG182">
        <f ca="1">IF(AND(M182,O182),IF(OR('临-间接'!S182="",'临-间接'!S182="(空白)"),0,'临-间接'!S182),0)</f>
        <v>0</v>
      </c>
      <c r="AH182" s="32" t="str">
        <f ca="1">IF($M182,IF('临-间接'!T182=0,"",'临-间接'!T182),"")</f>
        <v/>
      </c>
      <c r="AI182" s="32" t="str">
        <f ca="1">IF($M182,IF('临-间接'!U182=0,"",'临-间接'!U182),"")</f>
        <v/>
      </c>
      <c r="AJ182" s="32" t="str">
        <f t="shared" ca="1" si="40"/>
        <v/>
      </c>
    </row>
    <row r="183" spans="1:36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IF('临-间接'!H183="(空白)","",'临-间接'!H183)</f>
        <v>0</v>
      </c>
      <c r="F183">
        <f ca="1">IF('临-间接'!K183="(空白)","",'临-间接'!K183)</f>
        <v>0</v>
      </c>
      <c r="G183">
        <f ca="1">IF('临-间接'!L183="(空白)",0,'临-间接'!L183)</f>
        <v>0</v>
      </c>
      <c r="H183" t="str">
        <f ca="1">IF(OR('临-间接'!Q183=0,'临-间接'!Q183="(空白)"),"",'临-间接'!Q183)</f>
        <v/>
      </c>
      <c r="I183" s="32" t="str">
        <f ca="1">IF(OR('临-间接'!M183=0,'临-间接'!M183="(空白)"),"",'临-间接'!M183)</f>
        <v/>
      </c>
      <c r="J183" s="32" t="str">
        <f ca="1">IF(OR('临-间接'!N183=0,'临-间接'!N183="(空白)"),"",'临-间接'!N183)</f>
        <v/>
      </c>
      <c r="K183" s="32" t="str">
        <f ca="1">IF(OR('临-间接'!O183=0,'临-间接'!O183="(空白)"),"",'临-间接'!O183)</f>
        <v/>
      </c>
      <c r="L183">
        <f ca="1">IF('临-间接'!P183="(空白)",0,'临-间接'!P183)</f>
        <v>0</v>
      </c>
      <c r="M183" s="93" t="b">
        <f t="shared" ca="1" si="28"/>
        <v>0</v>
      </c>
      <c r="N183" s="93" t="b">
        <f t="shared" ca="1" si="29"/>
        <v>0</v>
      </c>
      <c r="O183" s="93" t="b">
        <f t="shared" ca="1" si="30"/>
        <v>0</v>
      </c>
      <c r="P183" s="93" t="b">
        <f t="shared" ca="1" si="31"/>
        <v>0</v>
      </c>
      <c r="Q183" s="93" t="b">
        <f t="shared" ca="1" si="32"/>
        <v>0</v>
      </c>
      <c r="R183" s="93" t="str">
        <f t="shared" ca="1" si="33"/>
        <v>未开始</v>
      </c>
      <c r="S183" s="93">
        <f ca="1">IF(AND(M183,O183,NOT(P183)),NETWORKDAYS(J183,AF183,项目参数!$B$2:$B$200),0)</f>
        <v>0</v>
      </c>
      <c r="T183" s="94">
        <f t="shared" ca="1" si="34"/>
        <v>0</v>
      </c>
      <c r="U183" s="113">
        <f t="shared" ca="1" si="35"/>
        <v>0</v>
      </c>
      <c r="V183" s="113">
        <f t="shared" ca="1" si="36"/>
        <v>0</v>
      </c>
      <c r="W183" s="113" t="str">
        <f t="shared" ca="1" si="37"/>
        <v/>
      </c>
      <c r="X183" s="93">
        <f t="shared" ca="1" si="38"/>
        <v>0</v>
      </c>
      <c r="Y183" s="93">
        <f t="shared" ca="1" si="39"/>
        <v>0</v>
      </c>
      <c r="Z183" s="93">
        <f ca="1">IF(AND(M183,O183,J183&gt;项目信息!$C$18),INT((IF(P183,K183,J183)-项目信息!$C$18)/30)+1,0)</f>
        <v>0</v>
      </c>
      <c r="AA183" s="93" t="str">
        <f ca="1">IF(M183,WEEKNUM(IF(K183&lt;&gt;"",K183,IF(J183&lt;&gt;"",J183,I183)-项目信息!$C$18)+1),"")</f>
        <v/>
      </c>
      <c r="AB183" s="93" t="str">
        <f ca="1">IF($M183,IF('临-间接'!W183=0,"",'临-间接'!W183),"")</f>
        <v/>
      </c>
      <c r="AC183" s="93" t="str">
        <f ca="1">IF($M183,$AB183*U183/项目参数!$J$29,"")</f>
        <v/>
      </c>
      <c r="AD183" s="93" t="str">
        <f ca="1">IF($M183,$AB183*V183/项目参数!$J$29,"")</f>
        <v/>
      </c>
      <c r="AE183" s="95" t="str">
        <f ca="1">IF(OR('临-间接'!R183=0,'临-间接'!R183="(空白)"),"",'临-间接'!R183)</f>
        <v/>
      </c>
      <c r="AF183" s="32" t="str">
        <f ca="1">IF(O183,IF(K183&lt;&gt;"", K183, IF(OR(H183="暂停",H183="取消"), IFERROR(WORKDAY.INTL($J183,$L183*$G183,1,项目参数!$B$2:$B$200),WORKDAY($J183,$L183*$G183,1)),TODAY())),"")</f>
        <v/>
      </c>
      <c r="AG183">
        <f ca="1">IF(AND(M183,O183),IF(OR('临-间接'!S183="",'临-间接'!S183="(空白)"),0,'临-间接'!S183),0)</f>
        <v>0</v>
      </c>
      <c r="AH183" s="32" t="str">
        <f ca="1">IF($M183,IF('临-间接'!T183=0,"",'临-间接'!T183),"")</f>
        <v/>
      </c>
      <c r="AI183" s="32" t="str">
        <f ca="1">IF($M183,IF('临-间接'!U183=0,"",'临-间接'!U183),"")</f>
        <v/>
      </c>
      <c r="AJ183" s="32" t="str">
        <f t="shared" ca="1" si="40"/>
        <v/>
      </c>
    </row>
    <row r="184" spans="1:36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IF('临-间接'!H184="(空白)","",'临-间接'!H184)</f>
        <v>0</v>
      </c>
      <c r="F184">
        <f ca="1">IF('临-间接'!K184="(空白)","",'临-间接'!K184)</f>
        <v>0</v>
      </c>
      <c r="G184">
        <f ca="1">IF('临-间接'!L184="(空白)",0,'临-间接'!L184)</f>
        <v>0</v>
      </c>
      <c r="H184" t="str">
        <f ca="1">IF(OR('临-间接'!Q184=0,'临-间接'!Q184="(空白)"),"",'临-间接'!Q184)</f>
        <v/>
      </c>
      <c r="I184" s="32" t="str">
        <f ca="1">IF(OR('临-间接'!M184=0,'临-间接'!M184="(空白)"),"",'临-间接'!M184)</f>
        <v/>
      </c>
      <c r="J184" s="32" t="str">
        <f ca="1">IF(OR('临-间接'!N184=0,'临-间接'!N184="(空白)"),"",'临-间接'!N184)</f>
        <v/>
      </c>
      <c r="K184" s="32" t="str">
        <f ca="1">IF(OR('临-间接'!O184=0,'临-间接'!O184="(空白)"),"",'临-间接'!O184)</f>
        <v/>
      </c>
      <c r="L184">
        <f ca="1">IF('临-间接'!P184="(空白)",0,'临-间接'!P184)</f>
        <v>0</v>
      </c>
      <c r="M184" s="93" t="b">
        <f t="shared" ca="1" si="28"/>
        <v>0</v>
      </c>
      <c r="N184" s="93" t="b">
        <f t="shared" ca="1" si="29"/>
        <v>0</v>
      </c>
      <c r="O184" s="93" t="b">
        <f t="shared" ca="1" si="30"/>
        <v>0</v>
      </c>
      <c r="P184" s="93" t="b">
        <f t="shared" ca="1" si="31"/>
        <v>0</v>
      </c>
      <c r="Q184" s="93" t="b">
        <f t="shared" ca="1" si="32"/>
        <v>0</v>
      </c>
      <c r="R184" s="93" t="str">
        <f t="shared" ca="1" si="33"/>
        <v>未开始</v>
      </c>
      <c r="S184" s="93">
        <f ca="1">IF(AND(M184,O184,NOT(P184)),NETWORKDAYS(J184,AF184,项目参数!$B$2:$B$200),0)</f>
        <v>0</v>
      </c>
      <c r="T184" s="94">
        <f t="shared" ca="1" si="34"/>
        <v>0</v>
      </c>
      <c r="U184" s="113">
        <f t="shared" ca="1" si="35"/>
        <v>0</v>
      </c>
      <c r="V184" s="113">
        <f t="shared" ca="1" si="36"/>
        <v>0</v>
      </c>
      <c r="W184" s="113" t="str">
        <f t="shared" ca="1" si="37"/>
        <v/>
      </c>
      <c r="X184" s="93">
        <f t="shared" ca="1" si="38"/>
        <v>0</v>
      </c>
      <c r="Y184" s="93">
        <f t="shared" ca="1" si="39"/>
        <v>0</v>
      </c>
      <c r="Z184" s="93">
        <f ca="1">IF(AND(M184,O184,J184&gt;项目信息!$C$18),INT((IF(P184,K184,J184)-项目信息!$C$18)/30)+1,0)</f>
        <v>0</v>
      </c>
      <c r="AA184" s="93" t="str">
        <f ca="1">IF(M184,WEEKNUM(IF(K184&lt;&gt;"",K184,IF(J184&lt;&gt;"",J184,I184)-项目信息!$C$18)+1),"")</f>
        <v/>
      </c>
      <c r="AB184" s="93" t="str">
        <f ca="1">IF($M184,IF('临-间接'!W184=0,"",'临-间接'!W184),"")</f>
        <v/>
      </c>
      <c r="AC184" s="93" t="str">
        <f ca="1">IF($M184,$AB184*U184/项目参数!$J$29,"")</f>
        <v/>
      </c>
      <c r="AD184" s="93" t="str">
        <f ca="1">IF($M184,$AB184*V184/项目参数!$J$29,"")</f>
        <v/>
      </c>
      <c r="AE184" s="95" t="str">
        <f ca="1">IF(OR('临-间接'!R184=0,'临-间接'!R184="(空白)"),"",'临-间接'!R184)</f>
        <v/>
      </c>
      <c r="AF184" s="32" t="str">
        <f ca="1">IF(O184,IF(K184&lt;&gt;"", K184, IF(OR(H184="暂停",H184="取消"), IFERROR(WORKDAY.INTL($J184,$L184*$G184,1,项目参数!$B$2:$B$200),WORKDAY($J184,$L184*$G184,1)),TODAY())),"")</f>
        <v/>
      </c>
      <c r="AG184">
        <f ca="1">IF(AND(M184,O184),IF(OR('临-间接'!S184="",'临-间接'!S184="(空白)"),0,'临-间接'!S184),0)</f>
        <v>0</v>
      </c>
      <c r="AH184" s="32" t="str">
        <f ca="1">IF($M184,IF('临-间接'!T184=0,"",'临-间接'!T184),"")</f>
        <v/>
      </c>
      <c r="AI184" s="32" t="str">
        <f ca="1">IF($M184,IF('临-间接'!U184=0,"",'临-间接'!U184),"")</f>
        <v/>
      </c>
      <c r="AJ184" s="32" t="str">
        <f t="shared" ca="1" si="40"/>
        <v/>
      </c>
    </row>
    <row r="185" spans="1:36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IF('临-间接'!H185="(空白)","",'临-间接'!H185)</f>
        <v>0</v>
      </c>
      <c r="F185">
        <f ca="1">IF('临-间接'!K185="(空白)","",'临-间接'!K185)</f>
        <v>0</v>
      </c>
      <c r="G185">
        <f ca="1">IF('临-间接'!L185="(空白)",0,'临-间接'!L185)</f>
        <v>0</v>
      </c>
      <c r="H185" t="str">
        <f ca="1">IF(OR('临-间接'!Q185=0,'临-间接'!Q185="(空白)"),"",'临-间接'!Q185)</f>
        <v/>
      </c>
      <c r="I185" s="32" t="str">
        <f ca="1">IF(OR('临-间接'!M185=0,'临-间接'!M185="(空白)"),"",'临-间接'!M185)</f>
        <v/>
      </c>
      <c r="J185" s="32" t="str">
        <f ca="1">IF(OR('临-间接'!N185=0,'临-间接'!N185="(空白)"),"",'临-间接'!N185)</f>
        <v/>
      </c>
      <c r="K185" s="32" t="str">
        <f ca="1">IF(OR('临-间接'!O185=0,'临-间接'!O185="(空白)"),"",'临-间接'!O185)</f>
        <v/>
      </c>
      <c r="L185">
        <f ca="1">IF('临-间接'!P185="(空白)",0,'临-间接'!P185)</f>
        <v>0</v>
      </c>
      <c r="M185" s="93" t="b">
        <f t="shared" ca="1" si="28"/>
        <v>0</v>
      </c>
      <c r="N185" s="93" t="b">
        <f t="shared" ca="1" si="29"/>
        <v>0</v>
      </c>
      <c r="O185" s="93" t="b">
        <f t="shared" ca="1" si="30"/>
        <v>0</v>
      </c>
      <c r="P185" s="93" t="b">
        <f t="shared" ca="1" si="31"/>
        <v>0</v>
      </c>
      <c r="Q185" s="93" t="b">
        <f t="shared" ca="1" si="32"/>
        <v>0</v>
      </c>
      <c r="R185" s="93" t="str">
        <f t="shared" ca="1" si="33"/>
        <v>未开始</v>
      </c>
      <c r="S185" s="93">
        <f ca="1">IF(AND(M185,O185,NOT(P185)),NETWORKDAYS(J185,AF185,项目参数!$B$2:$B$200),0)</f>
        <v>0</v>
      </c>
      <c r="T185" s="94">
        <f t="shared" ca="1" si="34"/>
        <v>0</v>
      </c>
      <c r="U185" s="113">
        <f t="shared" ca="1" si="35"/>
        <v>0</v>
      </c>
      <c r="V185" s="113">
        <f t="shared" ca="1" si="36"/>
        <v>0</v>
      </c>
      <c r="W185" s="113" t="str">
        <f t="shared" ca="1" si="37"/>
        <v/>
      </c>
      <c r="X185" s="93">
        <f t="shared" ca="1" si="38"/>
        <v>0</v>
      </c>
      <c r="Y185" s="93">
        <f t="shared" ca="1" si="39"/>
        <v>0</v>
      </c>
      <c r="Z185" s="93">
        <f ca="1">IF(AND(M185,O185,J185&gt;项目信息!$C$18),INT((IF(P185,K185,J185)-项目信息!$C$18)/30)+1,0)</f>
        <v>0</v>
      </c>
      <c r="AA185" s="93" t="str">
        <f ca="1">IF(M185,WEEKNUM(IF(K185&lt;&gt;"",K185,IF(J185&lt;&gt;"",J185,I185)-项目信息!$C$18)+1),"")</f>
        <v/>
      </c>
      <c r="AB185" s="93" t="str">
        <f ca="1">IF($M185,IF('临-间接'!W185=0,"",'临-间接'!W185),"")</f>
        <v/>
      </c>
      <c r="AC185" s="93" t="str">
        <f ca="1">IF($M185,$AB185*U185/项目参数!$J$29,"")</f>
        <v/>
      </c>
      <c r="AD185" s="93" t="str">
        <f ca="1">IF($M185,$AB185*V185/项目参数!$J$29,"")</f>
        <v/>
      </c>
      <c r="AE185" s="95" t="str">
        <f ca="1">IF(OR('临-间接'!R185=0,'临-间接'!R185="(空白)"),"",'临-间接'!R185)</f>
        <v/>
      </c>
      <c r="AF185" s="32" t="str">
        <f ca="1">IF(O185,IF(K185&lt;&gt;"", K185, IF(OR(H185="暂停",H185="取消"), IFERROR(WORKDAY.INTL($J185,$L185*$G185,1,项目参数!$B$2:$B$200),WORKDAY($J185,$L185*$G185,1)),TODAY())),"")</f>
        <v/>
      </c>
      <c r="AG185">
        <f ca="1">IF(AND(M185,O185),IF(OR('临-间接'!S185="",'临-间接'!S185="(空白)"),0,'临-间接'!S185),0)</f>
        <v>0</v>
      </c>
      <c r="AH185" s="32" t="str">
        <f ca="1">IF($M185,IF('临-间接'!T185=0,"",'临-间接'!T185),"")</f>
        <v/>
      </c>
      <c r="AI185" s="32" t="str">
        <f ca="1">IF($M185,IF('临-间接'!U185=0,"",'临-间接'!U185),"")</f>
        <v/>
      </c>
      <c r="AJ185" s="32" t="str">
        <f t="shared" ca="1" si="40"/>
        <v/>
      </c>
    </row>
    <row r="186" spans="1:36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IF('临-间接'!H186="(空白)","",'临-间接'!H186)</f>
        <v>0</v>
      </c>
      <c r="F186">
        <f ca="1">IF('临-间接'!K186="(空白)","",'临-间接'!K186)</f>
        <v>0</v>
      </c>
      <c r="G186">
        <f ca="1">IF('临-间接'!L186="(空白)",0,'临-间接'!L186)</f>
        <v>0</v>
      </c>
      <c r="H186" t="str">
        <f ca="1">IF(OR('临-间接'!Q186=0,'临-间接'!Q186="(空白)"),"",'临-间接'!Q186)</f>
        <v/>
      </c>
      <c r="I186" s="32" t="str">
        <f ca="1">IF(OR('临-间接'!M186=0,'临-间接'!M186="(空白)"),"",'临-间接'!M186)</f>
        <v/>
      </c>
      <c r="J186" s="32" t="str">
        <f ca="1">IF(OR('临-间接'!N186=0,'临-间接'!N186="(空白)"),"",'临-间接'!N186)</f>
        <v/>
      </c>
      <c r="K186" s="32" t="str">
        <f ca="1">IF(OR('临-间接'!O186=0,'临-间接'!O186="(空白)"),"",'临-间接'!O186)</f>
        <v/>
      </c>
      <c r="L186">
        <f ca="1">IF('临-间接'!P186="(空白)",0,'临-间接'!P186)</f>
        <v>0</v>
      </c>
      <c r="M186" s="93" t="b">
        <f t="shared" ca="1" si="28"/>
        <v>0</v>
      </c>
      <c r="N186" s="93" t="b">
        <f t="shared" ca="1" si="29"/>
        <v>0</v>
      </c>
      <c r="O186" s="93" t="b">
        <f t="shared" ca="1" si="30"/>
        <v>0</v>
      </c>
      <c r="P186" s="93" t="b">
        <f t="shared" ca="1" si="31"/>
        <v>0</v>
      </c>
      <c r="Q186" s="93" t="b">
        <f t="shared" ca="1" si="32"/>
        <v>0</v>
      </c>
      <c r="R186" s="93" t="str">
        <f t="shared" ca="1" si="33"/>
        <v>未开始</v>
      </c>
      <c r="S186" s="93">
        <f ca="1">IF(AND(M186,O186,NOT(P186)),NETWORKDAYS(J186,AF186,项目参数!$B$2:$B$200),0)</f>
        <v>0</v>
      </c>
      <c r="T186" s="94">
        <f t="shared" ca="1" si="34"/>
        <v>0</v>
      </c>
      <c r="U186" s="113">
        <f t="shared" ca="1" si="35"/>
        <v>0</v>
      </c>
      <c r="V186" s="113">
        <f t="shared" ca="1" si="36"/>
        <v>0</v>
      </c>
      <c r="W186" s="113" t="str">
        <f t="shared" ca="1" si="37"/>
        <v/>
      </c>
      <c r="X186" s="93">
        <f t="shared" ca="1" si="38"/>
        <v>0</v>
      </c>
      <c r="Y186" s="93">
        <f t="shared" ca="1" si="39"/>
        <v>0</v>
      </c>
      <c r="Z186" s="93">
        <f ca="1">IF(AND(M186,O186,J186&gt;项目信息!$C$18),INT((IF(P186,K186,J186)-项目信息!$C$18)/30)+1,0)</f>
        <v>0</v>
      </c>
      <c r="AA186" s="93" t="str">
        <f ca="1">IF(M186,WEEKNUM(IF(K186&lt;&gt;"",K186,IF(J186&lt;&gt;"",J186,I186)-项目信息!$C$18)+1),"")</f>
        <v/>
      </c>
      <c r="AB186" s="93" t="str">
        <f ca="1">IF($M186,IF('临-间接'!W186=0,"",'临-间接'!W186),"")</f>
        <v/>
      </c>
      <c r="AC186" s="93" t="str">
        <f ca="1">IF($M186,$AB186*U186/项目参数!$J$29,"")</f>
        <v/>
      </c>
      <c r="AD186" s="93" t="str">
        <f ca="1">IF($M186,$AB186*V186/项目参数!$J$29,"")</f>
        <v/>
      </c>
      <c r="AE186" s="95" t="str">
        <f ca="1">IF(OR('临-间接'!R186=0,'临-间接'!R186="(空白)"),"",'临-间接'!R186)</f>
        <v/>
      </c>
      <c r="AF186" s="32" t="str">
        <f ca="1">IF(O186,IF(K186&lt;&gt;"", K186, IF(OR(H186="暂停",H186="取消"), IFERROR(WORKDAY.INTL($J186,$L186*$G186,1,项目参数!$B$2:$B$200),WORKDAY($J186,$L186*$G186,1)),TODAY())),"")</f>
        <v/>
      </c>
      <c r="AG186">
        <f ca="1">IF(AND(M186,O186),IF(OR('临-间接'!S186="",'临-间接'!S186="(空白)"),0,'临-间接'!S186),0)</f>
        <v>0</v>
      </c>
      <c r="AH186" s="32" t="str">
        <f ca="1">IF($M186,IF('临-间接'!T186=0,"",'临-间接'!T186),"")</f>
        <v/>
      </c>
      <c r="AI186" s="32" t="str">
        <f ca="1">IF($M186,IF('临-间接'!U186=0,"",'临-间接'!U186),"")</f>
        <v/>
      </c>
      <c r="AJ186" s="32" t="str">
        <f t="shared" ca="1" si="40"/>
        <v/>
      </c>
    </row>
    <row r="187" spans="1:36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IF('临-间接'!H187="(空白)","",'临-间接'!H187)</f>
        <v>0</v>
      </c>
      <c r="F187">
        <f ca="1">IF('临-间接'!K187="(空白)","",'临-间接'!K187)</f>
        <v>0</v>
      </c>
      <c r="G187">
        <f ca="1">IF('临-间接'!L187="(空白)",0,'临-间接'!L187)</f>
        <v>0</v>
      </c>
      <c r="H187" t="str">
        <f ca="1">IF(OR('临-间接'!Q187=0,'临-间接'!Q187="(空白)"),"",'临-间接'!Q187)</f>
        <v/>
      </c>
      <c r="I187" s="32" t="str">
        <f ca="1">IF(OR('临-间接'!M187=0,'临-间接'!M187="(空白)"),"",'临-间接'!M187)</f>
        <v/>
      </c>
      <c r="J187" s="32" t="str">
        <f ca="1">IF(OR('临-间接'!N187=0,'临-间接'!N187="(空白)"),"",'临-间接'!N187)</f>
        <v/>
      </c>
      <c r="K187" s="32" t="str">
        <f ca="1">IF(OR('临-间接'!O187=0,'临-间接'!O187="(空白)"),"",'临-间接'!O187)</f>
        <v/>
      </c>
      <c r="L187">
        <f ca="1">IF('临-间接'!P187="(空白)",0,'临-间接'!P187)</f>
        <v>0</v>
      </c>
      <c r="M187" s="93" t="b">
        <f t="shared" ca="1" si="28"/>
        <v>0</v>
      </c>
      <c r="N187" s="93" t="b">
        <f t="shared" ca="1" si="29"/>
        <v>0</v>
      </c>
      <c r="O187" s="93" t="b">
        <f t="shared" ca="1" si="30"/>
        <v>0</v>
      </c>
      <c r="P187" s="93" t="b">
        <f t="shared" ca="1" si="31"/>
        <v>0</v>
      </c>
      <c r="Q187" s="93" t="b">
        <f t="shared" ca="1" si="32"/>
        <v>0</v>
      </c>
      <c r="R187" s="93" t="str">
        <f t="shared" ca="1" si="33"/>
        <v>未开始</v>
      </c>
      <c r="S187" s="93">
        <f ca="1">IF(AND(M187,O187,NOT(P187)),NETWORKDAYS(J187,AF187,项目参数!$B$2:$B$200),0)</f>
        <v>0</v>
      </c>
      <c r="T187" s="94">
        <f t="shared" ca="1" si="34"/>
        <v>0</v>
      </c>
      <c r="U187" s="113">
        <f t="shared" ca="1" si="35"/>
        <v>0</v>
      </c>
      <c r="V187" s="113">
        <f t="shared" ca="1" si="36"/>
        <v>0</v>
      </c>
      <c r="W187" s="113" t="str">
        <f t="shared" ca="1" si="37"/>
        <v/>
      </c>
      <c r="X187" s="93">
        <f t="shared" ca="1" si="38"/>
        <v>0</v>
      </c>
      <c r="Y187" s="93">
        <f t="shared" ca="1" si="39"/>
        <v>0</v>
      </c>
      <c r="Z187" s="93">
        <f ca="1">IF(AND(M187,O187,J187&gt;项目信息!$C$18),INT((IF(P187,K187,J187)-项目信息!$C$18)/30)+1,0)</f>
        <v>0</v>
      </c>
      <c r="AA187" s="93" t="str">
        <f ca="1">IF(M187,WEEKNUM(IF(K187&lt;&gt;"",K187,IF(J187&lt;&gt;"",J187,I187)-项目信息!$C$18)+1),"")</f>
        <v/>
      </c>
      <c r="AB187" s="93" t="str">
        <f ca="1">IF($M187,IF('临-间接'!W187=0,"",'临-间接'!W187),"")</f>
        <v/>
      </c>
      <c r="AC187" s="93" t="str">
        <f ca="1">IF($M187,$AB187*U187/项目参数!$J$29,"")</f>
        <v/>
      </c>
      <c r="AD187" s="93" t="str">
        <f ca="1">IF($M187,$AB187*V187/项目参数!$J$29,"")</f>
        <v/>
      </c>
      <c r="AE187" s="95" t="str">
        <f ca="1">IF(OR('临-间接'!R187=0,'临-间接'!R187="(空白)"),"",'临-间接'!R187)</f>
        <v/>
      </c>
      <c r="AF187" s="32" t="str">
        <f ca="1">IF(O187,IF(K187&lt;&gt;"", K187, IF(OR(H187="暂停",H187="取消"), IFERROR(WORKDAY.INTL($J187,$L187*$G187,1,项目参数!$B$2:$B$200),WORKDAY($J187,$L187*$G187,1)),TODAY())),"")</f>
        <v/>
      </c>
      <c r="AG187">
        <f ca="1">IF(AND(M187,O187),IF(OR('临-间接'!S187="",'临-间接'!S187="(空白)"),0,'临-间接'!S187),0)</f>
        <v>0</v>
      </c>
      <c r="AH187" s="32" t="str">
        <f ca="1">IF($M187,IF('临-间接'!T187=0,"",'临-间接'!T187),"")</f>
        <v/>
      </c>
      <c r="AI187" s="32" t="str">
        <f ca="1">IF($M187,IF('临-间接'!U187=0,"",'临-间接'!U187),"")</f>
        <v/>
      </c>
      <c r="AJ187" s="32" t="str">
        <f t="shared" ca="1" si="40"/>
        <v/>
      </c>
    </row>
    <row r="188" spans="1:36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IF('临-间接'!H188="(空白)","",'临-间接'!H188)</f>
        <v>0</v>
      </c>
      <c r="F188">
        <f ca="1">IF('临-间接'!K188="(空白)","",'临-间接'!K188)</f>
        <v>0</v>
      </c>
      <c r="G188">
        <f ca="1">IF('临-间接'!L188="(空白)",0,'临-间接'!L188)</f>
        <v>0</v>
      </c>
      <c r="H188" t="str">
        <f ca="1">IF(OR('临-间接'!Q188=0,'临-间接'!Q188="(空白)"),"",'临-间接'!Q188)</f>
        <v/>
      </c>
      <c r="I188" s="32" t="str">
        <f ca="1">IF(OR('临-间接'!M188=0,'临-间接'!M188="(空白)"),"",'临-间接'!M188)</f>
        <v/>
      </c>
      <c r="J188" s="32" t="str">
        <f ca="1">IF(OR('临-间接'!N188=0,'临-间接'!N188="(空白)"),"",'临-间接'!N188)</f>
        <v/>
      </c>
      <c r="K188" s="32" t="str">
        <f ca="1">IF(OR('临-间接'!O188=0,'临-间接'!O188="(空白)"),"",'临-间接'!O188)</f>
        <v/>
      </c>
      <c r="L188">
        <f ca="1">IF('临-间接'!P188="(空白)",0,'临-间接'!P188)</f>
        <v>0</v>
      </c>
      <c r="M188" s="93" t="b">
        <f t="shared" ca="1" si="28"/>
        <v>0</v>
      </c>
      <c r="N188" s="93" t="b">
        <f t="shared" ca="1" si="29"/>
        <v>0</v>
      </c>
      <c r="O188" s="93" t="b">
        <f t="shared" ca="1" si="30"/>
        <v>0</v>
      </c>
      <c r="P188" s="93" t="b">
        <f t="shared" ca="1" si="31"/>
        <v>0</v>
      </c>
      <c r="Q188" s="93" t="b">
        <f t="shared" ca="1" si="32"/>
        <v>0</v>
      </c>
      <c r="R188" s="93" t="str">
        <f t="shared" ca="1" si="33"/>
        <v>未开始</v>
      </c>
      <c r="S188" s="93">
        <f ca="1">IF(AND(M188,O188,NOT(P188)),NETWORKDAYS(J188,AF188,项目参数!$B$2:$B$200),0)</f>
        <v>0</v>
      </c>
      <c r="T188" s="94">
        <f t="shared" ca="1" si="34"/>
        <v>0</v>
      </c>
      <c r="U188" s="113">
        <f t="shared" ca="1" si="35"/>
        <v>0</v>
      </c>
      <c r="V188" s="113">
        <f t="shared" ca="1" si="36"/>
        <v>0</v>
      </c>
      <c r="W188" s="113" t="str">
        <f t="shared" ca="1" si="37"/>
        <v/>
      </c>
      <c r="X188" s="93">
        <f t="shared" ca="1" si="38"/>
        <v>0</v>
      </c>
      <c r="Y188" s="93">
        <f t="shared" ca="1" si="39"/>
        <v>0</v>
      </c>
      <c r="Z188" s="93">
        <f ca="1">IF(AND(M188,O188,J188&gt;项目信息!$C$18),INT((IF(P188,K188,J188)-项目信息!$C$18)/30)+1,0)</f>
        <v>0</v>
      </c>
      <c r="AA188" s="93" t="str">
        <f ca="1">IF(M188,WEEKNUM(IF(K188&lt;&gt;"",K188,IF(J188&lt;&gt;"",J188,I188)-项目信息!$C$18)+1),"")</f>
        <v/>
      </c>
      <c r="AB188" s="93" t="str">
        <f ca="1">IF($M188,IF('临-间接'!W188=0,"",'临-间接'!W188),"")</f>
        <v/>
      </c>
      <c r="AC188" s="93" t="str">
        <f ca="1">IF($M188,$AB188*U188/项目参数!$J$29,"")</f>
        <v/>
      </c>
      <c r="AD188" s="93" t="str">
        <f ca="1">IF($M188,$AB188*V188/项目参数!$J$29,"")</f>
        <v/>
      </c>
      <c r="AE188" s="95" t="str">
        <f ca="1">IF(OR('临-间接'!R188=0,'临-间接'!R188="(空白)"),"",'临-间接'!R188)</f>
        <v/>
      </c>
      <c r="AF188" s="32" t="str">
        <f ca="1">IF(O188,IF(K188&lt;&gt;"", K188, IF(OR(H188="暂停",H188="取消"), IFERROR(WORKDAY.INTL($J188,$L188*$G188,1,项目参数!$B$2:$B$200),WORKDAY($J188,$L188*$G188,1)),TODAY())),"")</f>
        <v/>
      </c>
      <c r="AG188">
        <f ca="1">IF(AND(M188,O188),IF(OR('临-间接'!S188="",'临-间接'!S188="(空白)"),0,'临-间接'!S188),0)</f>
        <v>0</v>
      </c>
      <c r="AH188" s="32" t="str">
        <f ca="1">IF($M188,IF('临-间接'!T188=0,"",'临-间接'!T188),"")</f>
        <v/>
      </c>
      <c r="AI188" s="32" t="str">
        <f ca="1">IF($M188,IF('临-间接'!U188=0,"",'临-间接'!U188),"")</f>
        <v/>
      </c>
      <c r="AJ188" s="32" t="str">
        <f t="shared" ca="1" si="40"/>
        <v/>
      </c>
    </row>
    <row r="189" spans="1:36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IF('临-间接'!H189="(空白)","",'临-间接'!H189)</f>
        <v>0</v>
      </c>
      <c r="F189">
        <f ca="1">IF('临-间接'!K189="(空白)","",'临-间接'!K189)</f>
        <v>0</v>
      </c>
      <c r="G189">
        <f ca="1">IF('临-间接'!L189="(空白)",0,'临-间接'!L189)</f>
        <v>0</v>
      </c>
      <c r="H189" t="str">
        <f ca="1">IF(OR('临-间接'!Q189=0,'临-间接'!Q189="(空白)"),"",'临-间接'!Q189)</f>
        <v/>
      </c>
      <c r="I189" s="32" t="str">
        <f ca="1">IF(OR('临-间接'!M189=0,'临-间接'!M189="(空白)"),"",'临-间接'!M189)</f>
        <v/>
      </c>
      <c r="J189" s="32" t="str">
        <f ca="1">IF(OR('临-间接'!N189=0,'临-间接'!N189="(空白)"),"",'临-间接'!N189)</f>
        <v/>
      </c>
      <c r="K189" s="32" t="str">
        <f ca="1">IF(OR('临-间接'!O189=0,'临-间接'!O189="(空白)"),"",'临-间接'!O189)</f>
        <v/>
      </c>
      <c r="L189">
        <f ca="1">IF('临-间接'!P189="(空白)",0,'临-间接'!P189)</f>
        <v>0</v>
      </c>
      <c r="M189" s="93" t="b">
        <f t="shared" ca="1" si="28"/>
        <v>0</v>
      </c>
      <c r="N189" s="93" t="b">
        <f t="shared" ca="1" si="29"/>
        <v>0</v>
      </c>
      <c r="O189" s="93" t="b">
        <f t="shared" ca="1" si="30"/>
        <v>0</v>
      </c>
      <c r="P189" s="93" t="b">
        <f t="shared" ca="1" si="31"/>
        <v>0</v>
      </c>
      <c r="Q189" s="93" t="b">
        <f t="shared" ca="1" si="32"/>
        <v>0</v>
      </c>
      <c r="R189" s="93" t="str">
        <f t="shared" ca="1" si="33"/>
        <v>未开始</v>
      </c>
      <c r="S189" s="93">
        <f ca="1">IF(AND(M189,O189,NOT(P189)),NETWORKDAYS(J189,AF189,项目参数!$B$2:$B$200),0)</f>
        <v>0</v>
      </c>
      <c r="T189" s="94">
        <f t="shared" ca="1" si="34"/>
        <v>0</v>
      </c>
      <c r="U189" s="113">
        <f t="shared" ca="1" si="35"/>
        <v>0</v>
      </c>
      <c r="V189" s="113">
        <f t="shared" ca="1" si="36"/>
        <v>0</v>
      </c>
      <c r="W189" s="113" t="str">
        <f t="shared" ca="1" si="37"/>
        <v/>
      </c>
      <c r="X189" s="93">
        <f t="shared" ca="1" si="38"/>
        <v>0</v>
      </c>
      <c r="Y189" s="93">
        <f t="shared" ca="1" si="39"/>
        <v>0</v>
      </c>
      <c r="Z189" s="93">
        <f ca="1">IF(AND(M189,O189,J189&gt;项目信息!$C$18),INT((IF(P189,K189,J189)-项目信息!$C$18)/30)+1,0)</f>
        <v>0</v>
      </c>
      <c r="AA189" s="93" t="str">
        <f ca="1">IF(M189,WEEKNUM(IF(K189&lt;&gt;"",K189,IF(J189&lt;&gt;"",J189,I189)-项目信息!$C$18)+1),"")</f>
        <v/>
      </c>
      <c r="AB189" s="93" t="str">
        <f ca="1">IF($M189,IF('临-间接'!W189=0,"",'临-间接'!W189),"")</f>
        <v/>
      </c>
      <c r="AC189" s="93" t="str">
        <f ca="1">IF($M189,$AB189*U189/项目参数!$J$29,"")</f>
        <v/>
      </c>
      <c r="AD189" s="93" t="str">
        <f ca="1">IF($M189,$AB189*V189/项目参数!$J$29,"")</f>
        <v/>
      </c>
      <c r="AE189" s="95" t="str">
        <f ca="1">IF(OR('临-间接'!R189=0,'临-间接'!R189="(空白)"),"",'临-间接'!R189)</f>
        <v/>
      </c>
      <c r="AF189" s="32" t="str">
        <f ca="1">IF(O189,IF(K189&lt;&gt;"", K189, IF(OR(H189="暂停",H189="取消"), IFERROR(WORKDAY.INTL($J189,$L189*$G189,1,项目参数!$B$2:$B$200),WORKDAY($J189,$L189*$G189,1)),TODAY())),"")</f>
        <v/>
      </c>
      <c r="AG189">
        <f ca="1">IF(AND(M189,O189),IF(OR('临-间接'!S189="",'临-间接'!S189="(空白)"),0,'临-间接'!S189),0)</f>
        <v>0</v>
      </c>
      <c r="AH189" s="32" t="str">
        <f ca="1">IF($M189,IF('临-间接'!T189=0,"",'临-间接'!T189),"")</f>
        <v/>
      </c>
      <c r="AI189" s="32" t="str">
        <f ca="1">IF($M189,IF('临-间接'!U189=0,"",'临-间接'!U189),"")</f>
        <v/>
      </c>
      <c r="AJ189" s="32" t="str">
        <f t="shared" ca="1" si="40"/>
        <v/>
      </c>
    </row>
    <row r="190" spans="1:36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IF('临-间接'!H190="(空白)","",'临-间接'!H190)</f>
        <v>0</v>
      </c>
      <c r="F190">
        <f ca="1">IF('临-间接'!K190="(空白)","",'临-间接'!K190)</f>
        <v>0</v>
      </c>
      <c r="G190">
        <f ca="1">IF('临-间接'!L190="(空白)",0,'临-间接'!L190)</f>
        <v>0</v>
      </c>
      <c r="H190" t="str">
        <f ca="1">IF(OR('临-间接'!Q190=0,'临-间接'!Q190="(空白)"),"",'临-间接'!Q190)</f>
        <v/>
      </c>
      <c r="I190" s="32" t="str">
        <f ca="1">IF(OR('临-间接'!M190=0,'临-间接'!M190="(空白)"),"",'临-间接'!M190)</f>
        <v/>
      </c>
      <c r="J190" s="32" t="str">
        <f ca="1">IF(OR('临-间接'!N190=0,'临-间接'!N190="(空白)"),"",'临-间接'!N190)</f>
        <v/>
      </c>
      <c r="K190" s="32" t="str">
        <f ca="1">IF(OR('临-间接'!O190=0,'临-间接'!O190="(空白)"),"",'临-间接'!O190)</f>
        <v/>
      </c>
      <c r="L190">
        <f ca="1">IF('临-间接'!P190="(空白)",0,'临-间接'!P190)</f>
        <v>0</v>
      </c>
      <c r="M190" s="93" t="b">
        <f t="shared" ca="1" si="28"/>
        <v>0</v>
      </c>
      <c r="N190" s="93" t="b">
        <f t="shared" ca="1" si="29"/>
        <v>0</v>
      </c>
      <c r="O190" s="93" t="b">
        <f t="shared" ca="1" si="30"/>
        <v>0</v>
      </c>
      <c r="P190" s="93" t="b">
        <f t="shared" ca="1" si="31"/>
        <v>0</v>
      </c>
      <c r="Q190" s="93" t="b">
        <f t="shared" ca="1" si="32"/>
        <v>0</v>
      </c>
      <c r="R190" s="93" t="str">
        <f t="shared" ca="1" si="33"/>
        <v>未开始</v>
      </c>
      <c r="S190" s="93">
        <f ca="1">IF(AND(M190,O190,NOT(P190)),NETWORKDAYS(J190,AF190,项目参数!$B$2:$B$200),0)</f>
        <v>0</v>
      </c>
      <c r="T190" s="94">
        <f t="shared" ca="1" si="34"/>
        <v>0</v>
      </c>
      <c r="U190" s="113">
        <f t="shared" ca="1" si="35"/>
        <v>0</v>
      </c>
      <c r="V190" s="113">
        <f t="shared" ca="1" si="36"/>
        <v>0</v>
      </c>
      <c r="W190" s="113" t="str">
        <f t="shared" ca="1" si="37"/>
        <v/>
      </c>
      <c r="X190" s="93">
        <f t="shared" ca="1" si="38"/>
        <v>0</v>
      </c>
      <c r="Y190" s="93">
        <f t="shared" ca="1" si="39"/>
        <v>0</v>
      </c>
      <c r="Z190" s="93">
        <f ca="1">IF(AND(M190,O190,J190&gt;项目信息!$C$18),INT((IF(P190,K190,J190)-项目信息!$C$18)/30)+1,0)</f>
        <v>0</v>
      </c>
      <c r="AA190" s="93" t="str">
        <f ca="1">IF(M190,WEEKNUM(IF(K190&lt;&gt;"",K190,IF(J190&lt;&gt;"",J190,I190)-项目信息!$C$18)+1),"")</f>
        <v/>
      </c>
      <c r="AB190" s="93" t="str">
        <f ca="1">IF($M190,IF('临-间接'!W190=0,"",'临-间接'!W190),"")</f>
        <v/>
      </c>
      <c r="AC190" s="93" t="str">
        <f ca="1">IF($M190,$AB190*U190/项目参数!$J$29,"")</f>
        <v/>
      </c>
      <c r="AD190" s="93" t="str">
        <f ca="1">IF($M190,$AB190*V190/项目参数!$J$29,"")</f>
        <v/>
      </c>
      <c r="AE190" s="95" t="str">
        <f ca="1">IF(OR('临-间接'!R190=0,'临-间接'!R190="(空白)"),"",'临-间接'!R190)</f>
        <v/>
      </c>
      <c r="AF190" s="32" t="str">
        <f ca="1">IF(O190,IF(K190&lt;&gt;"", K190, IF(OR(H190="暂停",H190="取消"), IFERROR(WORKDAY.INTL($J190,$L190*$G190,1,项目参数!$B$2:$B$200),WORKDAY($J190,$L190*$G190,1)),TODAY())),"")</f>
        <v/>
      </c>
      <c r="AG190">
        <f ca="1">IF(AND(M190,O190),IF(OR('临-间接'!S190="",'临-间接'!S190="(空白)"),0,'临-间接'!S190),0)</f>
        <v>0</v>
      </c>
      <c r="AH190" s="32" t="str">
        <f ca="1">IF($M190,IF('临-间接'!T190=0,"",'临-间接'!T190),"")</f>
        <v/>
      </c>
      <c r="AI190" s="32" t="str">
        <f ca="1">IF($M190,IF('临-间接'!U190=0,"",'临-间接'!U190),"")</f>
        <v/>
      </c>
      <c r="AJ190" s="32" t="str">
        <f t="shared" ca="1" si="40"/>
        <v/>
      </c>
    </row>
    <row r="191" spans="1:36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IF('临-间接'!H191="(空白)","",'临-间接'!H191)</f>
        <v>0</v>
      </c>
      <c r="F191">
        <f ca="1">IF('临-间接'!K191="(空白)","",'临-间接'!K191)</f>
        <v>0</v>
      </c>
      <c r="G191">
        <f ca="1">IF('临-间接'!L191="(空白)",0,'临-间接'!L191)</f>
        <v>0</v>
      </c>
      <c r="H191" t="str">
        <f ca="1">IF(OR('临-间接'!Q191=0,'临-间接'!Q191="(空白)"),"",'临-间接'!Q191)</f>
        <v/>
      </c>
      <c r="I191" s="32" t="str">
        <f ca="1">IF(OR('临-间接'!M191=0,'临-间接'!M191="(空白)"),"",'临-间接'!M191)</f>
        <v/>
      </c>
      <c r="J191" s="32" t="str">
        <f ca="1">IF(OR('临-间接'!N191=0,'临-间接'!N191="(空白)"),"",'临-间接'!N191)</f>
        <v/>
      </c>
      <c r="K191" s="32" t="str">
        <f ca="1">IF(OR('临-间接'!O191=0,'临-间接'!O191="(空白)"),"",'临-间接'!O191)</f>
        <v/>
      </c>
      <c r="L191">
        <f ca="1">IF('临-间接'!P191="(空白)",0,'临-间接'!P191)</f>
        <v>0</v>
      </c>
      <c r="M191" s="93" t="b">
        <f t="shared" ca="1" si="28"/>
        <v>0</v>
      </c>
      <c r="N191" s="93" t="b">
        <f t="shared" ca="1" si="29"/>
        <v>0</v>
      </c>
      <c r="O191" s="93" t="b">
        <f t="shared" ca="1" si="30"/>
        <v>0</v>
      </c>
      <c r="P191" s="93" t="b">
        <f t="shared" ca="1" si="31"/>
        <v>0</v>
      </c>
      <c r="Q191" s="93" t="b">
        <f t="shared" ca="1" si="32"/>
        <v>0</v>
      </c>
      <c r="R191" s="93" t="str">
        <f t="shared" ca="1" si="33"/>
        <v>未开始</v>
      </c>
      <c r="S191" s="93">
        <f ca="1">IF(AND(M191,O191,NOT(P191)),NETWORKDAYS(J191,AF191,项目参数!$B$2:$B$200),0)</f>
        <v>0</v>
      </c>
      <c r="T191" s="94">
        <f t="shared" ca="1" si="34"/>
        <v>0</v>
      </c>
      <c r="U191" s="113">
        <f t="shared" ca="1" si="35"/>
        <v>0</v>
      </c>
      <c r="V191" s="113">
        <f t="shared" ca="1" si="36"/>
        <v>0</v>
      </c>
      <c r="W191" s="113" t="str">
        <f t="shared" ca="1" si="37"/>
        <v/>
      </c>
      <c r="X191" s="93">
        <f t="shared" ca="1" si="38"/>
        <v>0</v>
      </c>
      <c r="Y191" s="93">
        <f t="shared" ca="1" si="39"/>
        <v>0</v>
      </c>
      <c r="Z191" s="93">
        <f ca="1">IF(AND(M191,O191,J191&gt;项目信息!$C$18),INT((IF(P191,K191,J191)-项目信息!$C$18)/30)+1,0)</f>
        <v>0</v>
      </c>
      <c r="AA191" s="93" t="str">
        <f ca="1">IF(M191,WEEKNUM(IF(K191&lt;&gt;"",K191,IF(J191&lt;&gt;"",J191,I191)-项目信息!$C$18)+1),"")</f>
        <v/>
      </c>
      <c r="AB191" s="93" t="str">
        <f ca="1">IF($M191,IF('临-间接'!W191=0,"",'临-间接'!W191),"")</f>
        <v/>
      </c>
      <c r="AC191" s="93" t="str">
        <f ca="1">IF($M191,$AB191*U191/项目参数!$J$29,"")</f>
        <v/>
      </c>
      <c r="AD191" s="93" t="str">
        <f ca="1">IF($M191,$AB191*V191/项目参数!$J$29,"")</f>
        <v/>
      </c>
      <c r="AE191" s="95" t="str">
        <f ca="1">IF(OR('临-间接'!R191=0,'临-间接'!R191="(空白)"),"",'临-间接'!R191)</f>
        <v/>
      </c>
      <c r="AF191" s="32" t="str">
        <f ca="1">IF(O191,IF(K191&lt;&gt;"", K191, IF(OR(H191="暂停",H191="取消"), IFERROR(WORKDAY.INTL($J191,$L191*$G191,1,项目参数!$B$2:$B$200),WORKDAY($J191,$L191*$G191,1)),TODAY())),"")</f>
        <v/>
      </c>
      <c r="AG191">
        <f ca="1">IF(AND(M191,O191),IF(OR('临-间接'!S191="",'临-间接'!S191="(空白)"),0,'临-间接'!S191),0)</f>
        <v>0</v>
      </c>
      <c r="AH191" s="32" t="str">
        <f ca="1">IF($M191,IF('临-间接'!T191=0,"",'临-间接'!T191),"")</f>
        <v/>
      </c>
      <c r="AI191" s="32" t="str">
        <f ca="1">IF($M191,IF('临-间接'!U191=0,"",'临-间接'!U191),"")</f>
        <v/>
      </c>
      <c r="AJ191" s="32" t="str">
        <f t="shared" ca="1" si="40"/>
        <v/>
      </c>
    </row>
    <row r="192" spans="1:36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IF('临-间接'!H192="(空白)","",'临-间接'!H192)</f>
        <v>0</v>
      </c>
      <c r="F192">
        <f ca="1">IF('临-间接'!K192="(空白)","",'临-间接'!K192)</f>
        <v>0</v>
      </c>
      <c r="G192">
        <f ca="1">IF('临-间接'!L192="(空白)",0,'临-间接'!L192)</f>
        <v>0</v>
      </c>
      <c r="H192" t="str">
        <f ca="1">IF(OR('临-间接'!Q192=0,'临-间接'!Q192="(空白)"),"",'临-间接'!Q192)</f>
        <v/>
      </c>
      <c r="I192" s="32" t="str">
        <f ca="1">IF(OR('临-间接'!M192=0,'临-间接'!M192="(空白)"),"",'临-间接'!M192)</f>
        <v/>
      </c>
      <c r="J192" s="32" t="str">
        <f ca="1">IF(OR('临-间接'!N192=0,'临-间接'!N192="(空白)"),"",'临-间接'!N192)</f>
        <v/>
      </c>
      <c r="K192" s="32" t="str">
        <f ca="1">IF(OR('临-间接'!O192=0,'临-间接'!O192="(空白)"),"",'临-间接'!O192)</f>
        <v/>
      </c>
      <c r="L192">
        <f ca="1">IF('临-间接'!P192="(空白)",0,'临-间接'!P192)</f>
        <v>0</v>
      </c>
      <c r="M192" s="93" t="b">
        <f t="shared" ca="1" si="28"/>
        <v>0</v>
      </c>
      <c r="N192" s="93" t="b">
        <f t="shared" ca="1" si="29"/>
        <v>0</v>
      </c>
      <c r="O192" s="93" t="b">
        <f t="shared" ca="1" si="30"/>
        <v>0</v>
      </c>
      <c r="P192" s="93" t="b">
        <f t="shared" ca="1" si="31"/>
        <v>0</v>
      </c>
      <c r="Q192" s="93" t="b">
        <f t="shared" ca="1" si="32"/>
        <v>0</v>
      </c>
      <c r="R192" s="93" t="str">
        <f t="shared" ca="1" si="33"/>
        <v>未开始</v>
      </c>
      <c r="S192" s="93">
        <f ca="1">IF(AND(M192,O192,NOT(P192)),NETWORKDAYS(J192,AF192,项目参数!$B$2:$B$200),0)</f>
        <v>0</v>
      </c>
      <c r="T192" s="94">
        <f t="shared" ca="1" si="34"/>
        <v>0</v>
      </c>
      <c r="U192" s="113">
        <f t="shared" ca="1" si="35"/>
        <v>0</v>
      </c>
      <c r="V192" s="113">
        <f t="shared" ca="1" si="36"/>
        <v>0</v>
      </c>
      <c r="W192" s="113" t="str">
        <f t="shared" ca="1" si="37"/>
        <v/>
      </c>
      <c r="X192" s="93">
        <f t="shared" ca="1" si="38"/>
        <v>0</v>
      </c>
      <c r="Y192" s="93">
        <f t="shared" ca="1" si="39"/>
        <v>0</v>
      </c>
      <c r="Z192" s="93">
        <f ca="1">IF(AND(M192,O192,J192&gt;项目信息!$C$18),INT((IF(P192,K192,J192)-项目信息!$C$18)/30)+1,0)</f>
        <v>0</v>
      </c>
      <c r="AA192" s="93" t="str">
        <f ca="1">IF(M192,WEEKNUM(IF(K192&lt;&gt;"",K192,IF(J192&lt;&gt;"",J192,I192)-项目信息!$C$18)+1),"")</f>
        <v/>
      </c>
      <c r="AB192" s="93" t="str">
        <f ca="1">IF($M192,IF('临-间接'!W192=0,"",'临-间接'!W192),"")</f>
        <v/>
      </c>
      <c r="AC192" s="93" t="str">
        <f ca="1">IF($M192,$AB192*U192/项目参数!$J$29,"")</f>
        <v/>
      </c>
      <c r="AD192" s="93" t="str">
        <f ca="1">IF($M192,$AB192*V192/项目参数!$J$29,"")</f>
        <v/>
      </c>
      <c r="AE192" s="95" t="str">
        <f ca="1">IF(OR('临-间接'!R192=0,'临-间接'!R192="(空白)"),"",'临-间接'!R192)</f>
        <v/>
      </c>
      <c r="AF192" s="32" t="str">
        <f ca="1">IF(O192,IF(K192&lt;&gt;"", K192, IF(OR(H192="暂停",H192="取消"), IFERROR(WORKDAY.INTL($J192,$L192*$G192,1,项目参数!$B$2:$B$200),WORKDAY($J192,$L192*$G192,1)),TODAY())),"")</f>
        <v/>
      </c>
      <c r="AG192">
        <f ca="1">IF(AND(M192,O192),IF(OR('临-间接'!S192="",'临-间接'!S192="(空白)"),0,'临-间接'!S192),0)</f>
        <v>0</v>
      </c>
      <c r="AH192" s="32" t="str">
        <f ca="1">IF($M192,IF('临-间接'!T192=0,"",'临-间接'!T192),"")</f>
        <v/>
      </c>
      <c r="AI192" s="32" t="str">
        <f ca="1">IF($M192,IF('临-间接'!U192=0,"",'临-间接'!U192),"")</f>
        <v/>
      </c>
      <c r="AJ192" s="32" t="str">
        <f t="shared" ca="1" si="40"/>
        <v/>
      </c>
    </row>
    <row r="193" spans="1:36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IF('临-间接'!H193="(空白)","",'临-间接'!H193)</f>
        <v>0</v>
      </c>
      <c r="F193">
        <f ca="1">IF('临-间接'!K193="(空白)","",'临-间接'!K193)</f>
        <v>0</v>
      </c>
      <c r="G193">
        <f ca="1">IF('临-间接'!L193="(空白)",0,'临-间接'!L193)</f>
        <v>0</v>
      </c>
      <c r="H193" t="str">
        <f ca="1">IF(OR('临-间接'!Q193=0,'临-间接'!Q193="(空白)"),"",'临-间接'!Q193)</f>
        <v/>
      </c>
      <c r="I193" s="32" t="str">
        <f ca="1">IF(OR('临-间接'!M193=0,'临-间接'!M193="(空白)"),"",'临-间接'!M193)</f>
        <v/>
      </c>
      <c r="J193" s="32" t="str">
        <f ca="1">IF(OR('临-间接'!N193=0,'临-间接'!N193="(空白)"),"",'临-间接'!N193)</f>
        <v/>
      </c>
      <c r="K193" s="32" t="str">
        <f ca="1">IF(OR('临-间接'!O193=0,'临-间接'!O193="(空白)"),"",'临-间接'!O193)</f>
        <v/>
      </c>
      <c r="L193">
        <f ca="1">IF('临-间接'!P193="(空白)",0,'临-间接'!P193)</f>
        <v>0</v>
      </c>
      <c r="M193" s="93" t="b">
        <f t="shared" ca="1" si="28"/>
        <v>0</v>
      </c>
      <c r="N193" s="93" t="b">
        <f t="shared" ca="1" si="29"/>
        <v>0</v>
      </c>
      <c r="O193" s="93" t="b">
        <f t="shared" ca="1" si="30"/>
        <v>0</v>
      </c>
      <c r="P193" s="93" t="b">
        <f t="shared" ca="1" si="31"/>
        <v>0</v>
      </c>
      <c r="Q193" s="93" t="b">
        <f t="shared" ca="1" si="32"/>
        <v>0</v>
      </c>
      <c r="R193" s="93" t="str">
        <f t="shared" ca="1" si="33"/>
        <v>未开始</v>
      </c>
      <c r="S193" s="93">
        <f ca="1">IF(AND(M193,O193,NOT(P193)),NETWORKDAYS(J193,AF193,项目参数!$B$2:$B$200),0)</f>
        <v>0</v>
      </c>
      <c r="T193" s="94">
        <f t="shared" ca="1" si="34"/>
        <v>0</v>
      </c>
      <c r="U193" s="113">
        <f t="shared" ca="1" si="35"/>
        <v>0</v>
      </c>
      <c r="V193" s="113">
        <f t="shared" ca="1" si="36"/>
        <v>0</v>
      </c>
      <c r="W193" s="113" t="str">
        <f t="shared" ca="1" si="37"/>
        <v/>
      </c>
      <c r="X193" s="93">
        <f t="shared" ca="1" si="38"/>
        <v>0</v>
      </c>
      <c r="Y193" s="93">
        <f t="shared" ca="1" si="39"/>
        <v>0</v>
      </c>
      <c r="Z193" s="93">
        <f ca="1">IF(AND(M193,O193,J193&gt;项目信息!$C$18),INT((IF(P193,K193,J193)-项目信息!$C$18)/30)+1,0)</f>
        <v>0</v>
      </c>
      <c r="AA193" s="93" t="str">
        <f ca="1">IF(M193,WEEKNUM(IF(K193&lt;&gt;"",K193,IF(J193&lt;&gt;"",J193,I193)-项目信息!$C$18)+1),"")</f>
        <v/>
      </c>
      <c r="AB193" s="93" t="str">
        <f ca="1">IF($M193,IF('临-间接'!W193=0,"",'临-间接'!W193),"")</f>
        <v/>
      </c>
      <c r="AC193" s="93" t="str">
        <f ca="1">IF($M193,$AB193*U193/项目参数!$J$29,"")</f>
        <v/>
      </c>
      <c r="AD193" s="93" t="str">
        <f ca="1">IF($M193,$AB193*V193/项目参数!$J$29,"")</f>
        <v/>
      </c>
      <c r="AE193" s="95" t="str">
        <f ca="1">IF(OR('临-间接'!R193=0,'临-间接'!R193="(空白)"),"",'临-间接'!R193)</f>
        <v/>
      </c>
      <c r="AF193" s="32" t="str">
        <f ca="1">IF(O193,IF(K193&lt;&gt;"", K193, IF(OR(H193="暂停",H193="取消"), IFERROR(WORKDAY.INTL($J193,$L193*$G193,1,项目参数!$B$2:$B$200),WORKDAY($J193,$L193*$G193,1)),TODAY())),"")</f>
        <v/>
      </c>
      <c r="AG193">
        <f ca="1">IF(AND(M193,O193),IF(OR('临-间接'!S193="",'临-间接'!S193="(空白)"),0,'临-间接'!S193),0)</f>
        <v>0</v>
      </c>
      <c r="AH193" s="32" t="str">
        <f ca="1">IF($M193,IF('临-间接'!T193=0,"",'临-间接'!T193),"")</f>
        <v/>
      </c>
      <c r="AI193" s="32" t="str">
        <f ca="1">IF($M193,IF('临-间接'!U193=0,"",'临-间接'!U193),"")</f>
        <v/>
      </c>
      <c r="AJ193" s="32" t="str">
        <f t="shared" ca="1" si="40"/>
        <v/>
      </c>
    </row>
    <row r="194" spans="1:36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IF('临-间接'!H194="(空白)","",'临-间接'!H194)</f>
        <v>0</v>
      </c>
      <c r="F194">
        <f ca="1">IF('临-间接'!K194="(空白)","",'临-间接'!K194)</f>
        <v>0</v>
      </c>
      <c r="G194">
        <f ca="1">IF('临-间接'!L194="(空白)",0,'临-间接'!L194)</f>
        <v>0</v>
      </c>
      <c r="H194" t="str">
        <f ca="1">IF(OR('临-间接'!Q194=0,'临-间接'!Q194="(空白)"),"",'临-间接'!Q194)</f>
        <v/>
      </c>
      <c r="I194" s="32" t="str">
        <f ca="1">IF(OR('临-间接'!M194=0,'临-间接'!M194="(空白)"),"",'临-间接'!M194)</f>
        <v/>
      </c>
      <c r="J194" s="32" t="str">
        <f ca="1">IF(OR('临-间接'!N194=0,'临-间接'!N194="(空白)"),"",'临-间接'!N194)</f>
        <v/>
      </c>
      <c r="K194" s="32" t="str">
        <f ca="1">IF(OR('临-间接'!O194=0,'临-间接'!O194="(空白)"),"",'临-间接'!O194)</f>
        <v/>
      </c>
      <c r="L194">
        <f ca="1">IF('临-间接'!P194="(空白)",0,'临-间接'!P194)</f>
        <v>0</v>
      </c>
      <c r="M194" s="93" t="b">
        <f t="shared" ref="M194:M257" ca="1" si="41">AND(LEN(A194)&gt;0,LEN(E194)&gt;3,LEN(F194)&gt;1,G194&gt;0,OR(I194="",I194=0,I194&gt;40000),OR(J194="",J194=0,J194&gt;40000))</f>
        <v>0</v>
      </c>
      <c r="N194" s="93" t="b">
        <f t="shared" ca="1" si="29"/>
        <v>0</v>
      </c>
      <c r="O194" s="93" t="b">
        <f t="shared" ca="1" si="30"/>
        <v>0</v>
      </c>
      <c r="P194" s="93" t="b">
        <f t="shared" ca="1" si="31"/>
        <v>0</v>
      </c>
      <c r="Q194" s="93" t="b">
        <f t="shared" ca="1" si="32"/>
        <v>0</v>
      </c>
      <c r="R194" s="93" t="str">
        <f t="shared" ca="1" si="33"/>
        <v>未开始</v>
      </c>
      <c r="S194" s="93">
        <f ca="1">IF(AND(M194,O194,NOT(P194)),NETWORKDAYS(J194,AF194,项目参数!$B$2:$B$200),0)</f>
        <v>0</v>
      </c>
      <c r="T194" s="94">
        <f t="shared" ca="1" si="34"/>
        <v>0</v>
      </c>
      <c r="U194" s="113">
        <f t="shared" ca="1" si="35"/>
        <v>0</v>
      </c>
      <c r="V194" s="113">
        <f t="shared" ca="1" si="36"/>
        <v>0</v>
      </c>
      <c r="W194" s="113" t="str">
        <f t="shared" ca="1" si="37"/>
        <v/>
      </c>
      <c r="X194" s="93">
        <f t="shared" ca="1" si="38"/>
        <v>0</v>
      </c>
      <c r="Y194" s="93">
        <f t="shared" ca="1" si="39"/>
        <v>0</v>
      </c>
      <c r="Z194" s="93">
        <f ca="1">IF(AND(M194,O194,J194&gt;项目信息!$C$18),INT((IF(P194,K194,J194)-项目信息!$C$18)/30)+1,0)</f>
        <v>0</v>
      </c>
      <c r="AA194" s="93" t="str">
        <f ca="1">IF(M194,WEEKNUM(IF(K194&lt;&gt;"",K194,IF(J194&lt;&gt;"",J194,I194)-项目信息!$C$18)+1),"")</f>
        <v/>
      </c>
      <c r="AB194" s="93" t="str">
        <f ca="1">IF($M194,IF('临-间接'!W194=0,"",'临-间接'!W194),"")</f>
        <v/>
      </c>
      <c r="AC194" s="93" t="str">
        <f ca="1">IF($M194,$AB194*U194/项目参数!$J$29,"")</f>
        <v/>
      </c>
      <c r="AD194" s="93" t="str">
        <f ca="1">IF($M194,$AB194*V194/项目参数!$J$29,"")</f>
        <v/>
      </c>
      <c r="AE194" s="95" t="str">
        <f ca="1">IF(OR('临-间接'!R194=0,'临-间接'!R194="(空白)"),"",'临-间接'!R194)</f>
        <v/>
      </c>
      <c r="AF194" s="32" t="str">
        <f ca="1">IF(O194,IF(K194&lt;&gt;"", K194, IF(OR(H194="暂停",H194="取消"), IFERROR(WORKDAY.INTL($J194,$L194*$G194,1,项目参数!$B$2:$B$200),WORKDAY($J194,$L194*$G194,1)),TODAY())),"")</f>
        <v/>
      </c>
      <c r="AG194">
        <f ca="1">IF(AND(M194,O194),IF(OR('临-间接'!S194="",'临-间接'!S194="(空白)"),0,'临-间接'!S194),0)</f>
        <v>0</v>
      </c>
      <c r="AH194" s="32" t="str">
        <f ca="1">IF($M194,IF('临-间接'!T194=0,"",'临-间接'!T194),"")</f>
        <v/>
      </c>
      <c r="AI194" s="32" t="str">
        <f ca="1">IF($M194,IF('临-间接'!U194=0,"",'临-间接'!U194),"")</f>
        <v/>
      </c>
      <c r="AJ194" s="32" t="str">
        <f t="shared" ca="1" si="40"/>
        <v/>
      </c>
    </row>
    <row r="195" spans="1:36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IF('临-间接'!H195="(空白)","",'临-间接'!H195)</f>
        <v>0</v>
      </c>
      <c r="F195">
        <f ca="1">IF('临-间接'!K195="(空白)","",'临-间接'!K195)</f>
        <v>0</v>
      </c>
      <c r="G195">
        <f ca="1">IF('临-间接'!L195="(空白)",0,'临-间接'!L195)</f>
        <v>0</v>
      </c>
      <c r="H195" t="str">
        <f ca="1">IF(OR('临-间接'!Q195=0,'临-间接'!Q195="(空白)"),"",'临-间接'!Q195)</f>
        <v/>
      </c>
      <c r="I195" s="32" t="str">
        <f ca="1">IF(OR('临-间接'!M195=0,'临-间接'!M195="(空白)"),"",'临-间接'!M195)</f>
        <v/>
      </c>
      <c r="J195" s="32" t="str">
        <f ca="1">IF(OR('临-间接'!N195=0,'临-间接'!N195="(空白)"),"",'临-间接'!N195)</f>
        <v/>
      </c>
      <c r="K195" s="32" t="str">
        <f ca="1">IF(OR('临-间接'!O195=0,'临-间接'!O195="(空白)"),"",'临-间接'!O195)</f>
        <v/>
      </c>
      <c r="L195">
        <f ca="1">IF('临-间接'!P195="(空白)",0,'临-间接'!P195)</f>
        <v>0</v>
      </c>
      <c r="M195" s="93" t="b">
        <f t="shared" ca="1" si="41"/>
        <v>0</v>
      </c>
      <c r="N195" s="93" t="b">
        <f t="shared" ref="N195:N258" ca="1" si="42">AND(M195,OR(H195="",H195=0,LEN(H195)=0,H195="正常"))</f>
        <v>0</v>
      </c>
      <c r="O195" s="93" t="b">
        <f t="shared" ref="O195:O258" ca="1" si="43">AND(J195&lt;&gt;"",J195&gt;40000)</f>
        <v>0</v>
      </c>
      <c r="P195" s="93" t="b">
        <f t="shared" ref="P195:P258" ca="1" si="44">AND(K195&lt;&gt;"",J195&lt;&gt;"",K195&gt;=J195)</f>
        <v>0</v>
      </c>
      <c r="Q195" s="93" t="b">
        <f t="shared" ref="Q195:Q258" ca="1" si="45">AND(M195,I195="",O195)</f>
        <v>0</v>
      </c>
      <c r="R195" s="93" t="str">
        <f t="shared" ref="R195:R258" ca="1" si="46">IF(E195&lt;&gt;"",IF(OR(H195="正常",H195=""),IF(J195&lt;&gt;"",IF(K195&lt;&gt;"","完成","执行"),"未开始"),H195),"")</f>
        <v>未开始</v>
      </c>
      <c r="S195" s="93">
        <f ca="1">IF(AND(M195,O195,NOT(P195)),NETWORKDAYS(J195,AF195,项目参数!$B$2:$B$200),0)</f>
        <v>0</v>
      </c>
      <c r="T195" s="94">
        <f t="shared" ref="T195:T258" ca="1" si="47">IF(L195&gt;0,S195/L195,0)</f>
        <v>0</v>
      </c>
      <c r="U195" s="113">
        <f t="shared" ref="U195:U258" ca="1" si="48">IF(AND(M195,O195),AG195+S195,0)</f>
        <v>0</v>
      </c>
      <c r="V195" s="113">
        <f t="shared" ref="V195:V258" ca="1" si="49">IF(AND(N195,P195),G195,0)</f>
        <v>0</v>
      </c>
      <c r="W195" s="113" t="str">
        <f t="shared" ref="W195:W258" ca="1" si="50">IF(M195,G195*L195,"")</f>
        <v/>
      </c>
      <c r="X195" s="93">
        <f t="shared" ref="X195:X258" ca="1" si="51">IF(AND(N195,O195),G195/U195,0)</f>
        <v>0</v>
      </c>
      <c r="Y195" s="93">
        <f t="shared" ref="Y195:Y258" ca="1" si="52">IF(AND(M195,O195),MONTH(IF(P195,K195,J195)),0)</f>
        <v>0</v>
      </c>
      <c r="Z195" s="93">
        <f ca="1">IF(AND(M195,O195,J195&gt;项目信息!$C$18),INT((IF(P195,K195,J195)-项目信息!$C$18)/30)+1,0)</f>
        <v>0</v>
      </c>
      <c r="AA195" s="93" t="str">
        <f ca="1">IF(M195,WEEKNUM(IF(K195&lt;&gt;"",K195,IF(J195&lt;&gt;"",J195,I195)-项目信息!$C$18)+1),"")</f>
        <v/>
      </c>
      <c r="AB195" s="93" t="str">
        <f ca="1">IF($M195,IF('临-间接'!W195=0,"",'临-间接'!W195),"")</f>
        <v/>
      </c>
      <c r="AC195" s="93" t="str">
        <f ca="1">IF($M195,$AB195*U195/项目参数!$J$29,"")</f>
        <v/>
      </c>
      <c r="AD195" s="93" t="str">
        <f ca="1">IF($M195,$AB195*V195/项目参数!$J$29,"")</f>
        <v/>
      </c>
      <c r="AE195" s="95" t="str">
        <f ca="1">IF(OR('临-间接'!R195=0,'临-间接'!R195="(空白)"),"",'临-间接'!R195)</f>
        <v/>
      </c>
      <c r="AF195" s="32" t="str">
        <f ca="1">IF(O195,IF(K195&lt;&gt;"", K195, IF(OR(H195="暂停",H195="取消"), IFERROR(WORKDAY.INTL($J195,$L195*$G195,1,项目参数!$B$2:$B$200),WORKDAY($J195,$L195*$G195,1)),TODAY())),"")</f>
        <v/>
      </c>
      <c r="AG195">
        <f ca="1">IF(AND(M195,O195),IF(OR('临-间接'!S195="",'临-间接'!S195="(空白)"),0,'临-间接'!S195),0)</f>
        <v>0</v>
      </c>
      <c r="AH195" s="32" t="str">
        <f ca="1">IF($M195,IF('临-间接'!T195=0,"",'临-间接'!T195),"")</f>
        <v/>
      </c>
      <c r="AI195" s="32" t="str">
        <f ca="1">IF($M195,IF('临-间接'!U195=0,"",'临-间接'!U195),"")</f>
        <v/>
      </c>
      <c r="AJ195" s="32" t="str">
        <f t="shared" ref="AJ195:AJ258" ca="1" si="53">IF(M195,IF(Q195,J195,I195),"")</f>
        <v/>
      </c>
    </row>
    <row r="196" spans="1:36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IF('临-间接'!H196="(空白)","",'临-间接'!H196)</f>
        <v>0</v>
      </c>
      <c r="F196">
        <f ca="1">IF('临-间接'!K196="(空白)","",'临-间接'!K196)</f>
        <v>0</v>
      </c>
      <c r="G196">
        <f ca="1">IF('临-间接'!L196="(空白)",0,'临-间接'!L196)</f>
        <v>0</v>
      </c>
      <c r="H196" t="str">
        <f ca="1">IF(OR('临-间接'!Q196=0,'临-间接'!Q196="(空白)"),"",'临-间接'!Q196)</f>
        <v/>
      </c>
      <c r="I196" s="32" t="str">
        <f ca="1">IF(OR('临-间接'!M196=0,'临-间接'!M196="(空白)"),"",'临-间接'!M196)</f>
        <v/>
      </c>
      <c r="J196" s="32" t="str">
        <f ca="1">IF(OR('临-间接'!N196=0,'临-间接'!N196="(空白)"),"",'临-间接'!N196)</f>
        <v/>
      </c>
      <c r="K196" s="32" t="str">
        <f ca="1">IF(OR('临-间接'!O196=0,'临-间接'!O196="(空白)"),"",'临-间接'!O196)</f>
        <v/>
      </c>
      <c r="L196">
        <f ca="1">IF('临-间接'!P196="(空白)",0,'临-间接'!P196)</f>
        <v>0</v>
      </c>
      <c r="M196" s="93" t="b">
        <f t="shared" ca="1" si="41"/>
        <v>0</v>
      </c>
      <c r="N196" s="93" t="b">
        <f t="shared" ca="1" si="42"/>
        <v>0</v>
      </c>
      <c r="O196" s="93" t="b">
        <f t="shared" ca="1" si="43"/>
        <v>0</v>
      </c>
      <c r="P196" s="93" t="b">
        <f t="shared" ca="1" si="44"/>
        <v>0</v>
      </c>
      <c r="Q196" s="93" t="b">
        <f t="shared" ca="1" si="45"/>
        <v>0</v>
      </c>
      <c r="R196" s="93" t="str">
        <f t="shared" ca="1" si="46"/>
        <v>未开始</v>
      </c>
      <c r="S196" s="93">
        <f ca="1">IF(AND(M196,O196,NOT(P196)),NETWORKDAYS(J196,AF196,项目参数!$B$2:$B$200),0)</f>
        <v>0</v>
      </c>
      <c r="T196" s="94">
        <f t="shared" ca="1" si="47"/>
        <v>0</v>
      </c>
      <c r="U196" s="113">
        <f t="shared" ca="1" si="48"/>
        <v>0</v>
      </c>
      <c r="V196" s="113">
        <f t="shared" ca="1" si="49"/>
        <v>0</v>
      </c>
      <c r="W196" s="113" t="str">
        <f t="shared" ca="1" si="50"/>
        <v/>
      </c>
      <c r="X196" s="93">
        <f t="shared" ca="1" si="51"/>
        <v>0</v>
      </c>
      <c r="Y196" s="93">
        <f t="shared" ca="1" si="52"/>
        <v>0</v>
      </c>
      <c r="Z196" s="93">
        <f ca="1">IF(AND(M196,O196,J196&gt;项目信息!$C$18),INT((IF(P196,K196,J196)-项目信息!$C$18)/30)+1,0)</f>
        <v>0</v>
      </c>
      <c r="AA196" s="93" t="str">
        <f ca="1">IF(M196,WEEKNUM(IF(K196&lt;&gt;"",K196,IF(J196&lt;&gt;"",J196,I196)-项目信息!$C$18)+1),"")</f>
        <v/>
      </c>
      <c r="AB196" s="93" t="str">
        <f ca="1">IF($M196,IF('临-间接'!W196=0,"",'临-间接'!W196),"")</f>
        <v/>
      </c>
      <c r="AC196" s="93" t="str">
        <f ca="1">IF($M196,$AB196*U196/项目参数!$J$29,"")</f>
        <v/>
      </c>
      <c r="AD196" s="93" t="str">
        <f ca="1">IF($M196,$AB196*V196/项目参数!$J$29,"")</f>
        <v/>
      </c>
      <c r="AE196" s="95" t="str">
        <f ca="1">IF(OR('临-间接'!R196=0,'临-间接'!R196="(空白)"),"",'临-间接'!R196)</f>
        <v/>
      </c>
      <c r="AF196" s="32" t="str">
        <f ca="1">IF(O196,IF(K196&lt;&gt;"", K196, IF(OR(H196="暂停",H196="取消"), IFERROR(WORKDAY.INTL($J196,$L196*$G196,1,项目参数!$B$2:$B$200),WORKDAY($J196,$L196*$G196,1)),TODAY())),"")</f>
        <v/>
      </c>
      <c r="AG196">
        <f ca="1">IF(AND(M196,O196),IF(OR('临-间接'!S196="",'临-间接'!S196="(空白)"),0,'临-间接'!S196),0)</f>
        <v>0</v>
      </c>
      <c r="AH196" s="32" t="str">
        <f ca="1">IF($M196,IF('临-间接'!T196=0,"",'临-间接'!T196),"")</f>
        <v/>
      </c>
      <c r="AI196" s="32" t="str">
        <f ca="1">IF($M196,IF('临-间接'!U196=0,"",'临-间接'!U196),"")</f>
        <v/>
      </c>
      <c r="AJ196" s="32" t="str">
        <f t="shared" ca="1" si="53"/>
        <v/>
      </c>
    </row>
    <row r="197" spans="1:36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IF('临-间接'!H197="(空白)","",'临-间接'!H197)</f>
        <v>0</v>
      </c>
      <c r="F197">
        <f ca="1">IF('临-间接'!K197="(空白)","",'临-间接'!K197)</f>
        <v>0</v>
      </c>
      <c r="G197">
        <f ca="1">IF('临-间接'!L197="(空白)",0,'临-间接'!L197)</f>
        <v>0</v>
      </c>
      <c r="H197" t="str">
        <f ca="1">IF(OR('临-间接'!Q197=0,'临-间接'!Q197="(空白)"),"",'临-间接'!Q197)</f>
        <v/>
      </c>
      <c r="I197" s="32" t="str">
        <f ca="1">IF(OR('临-间接'!M197=0,'临-间接'!M197="(空白)"),"",'临-间接'!M197)</f>
        <v/>
      </c>
      <c r="J197" s="32" t="str">
        <f ca="1">IF(OR('临-间接'!N197=0,'临-间接'!N197="(空白)"),"",'临-间接'!N197)</f>
        <v/>
      </c>
      <c r="K197" s="32" t="str">
        <f ca="1">IF(OR('临-间接'!O197=0,'临-间接'!O197="(空白)"),"",'临-间接'!O197)</f>
        <v/>
      </c>
      <c r="L197">
        <f ca="1">IF('临-间接'!P197="(空白)",0,'临-间接'!P197)</f>
        <v>0</v>
      </c>
      <c r="M197" s="93" t="b">
        <f t="shared" ca="1" si="41"/>
        <v>0</v>
      </c>
      <c r="N197" s="93" t="b">
        <f t="shared" ca="1" si="42"/>
        <v>0</v>
      </c>
      <c r="O197" s="93" t="b">
        <f t="shared" ca="1" si="43"/>
        <v>0</v>
      </c>
      <c r="P197" s="93" t="b">
        <f t="shared" ca="1" si="44"/>
        <v>0</v>
      </c>
      <c r="Q197" s="93" t="b">
        <f t="shared" ca="1" si="45"/>
        <v>0</v>
      </c>
      <c r="R197" s="93" t="str">
        <f t="shared" ca="1" si="46"/>
        <v>未开始</v>
      </c>
      <c r="S197" s="93">
        <f ca="1">IF(AND(M197,O197,NOT(P197)),NETWORKDAYS(J197,AF197,项目参数!$B$2:$B$200),0)</f>
        <v>0</v>
      </c>
      <c r="T197" s="94">
        <f t="shared" ca="1" si="47"/>
        <v>0</v>
      </c>
      <c r="U197" s="113">
        <f t="shared" ca="1" si="48"/>
        <v>0</v>
      </c>
      <c r="V197" s="113">
        <f t="shared" ca="1" si="49"/>
        <v>0</v>
      </c>
      <c r="W197" s="113" t="str">
        <f t="shared" ca="1" si="50"/>
        <v/>
      </c>
      <c r="X197" s="93">
        <f t="shared" ca="1" si="51"/>
        <v>0</v>
      </c>
      <c r="Y197" s="93">
        <f t="shared" ca="1" si="52"/>
        <v>0</v>
      </c>
      <c r="Z197" s="93">
        <f ca="1">IF(AND(M197,O197,J197&gt;项目信息!$C$18),INT((IF(P197,K197,J197)-项目信息!$C$18)/30)+1,0)</f>
        <v>0</v>
      </c>
      <c r="AA197" s="93" t="str">
        <f ca="1">IF(M197,WEEKNUM(IF(K197&lt;&gt;"",K197,IF(J197&lt;&gt;"",J197,I197)-项目信息!$C$18)+1),"")</f>
        <v/>
      </c>
      <c r="AB197" s="93" t="str">
        <f ca="1">IF($M197,IF('临-间接'!W197=0,"",'临-间接'!W197),"")</f>
        <v/>
      </c>
      <c r="AC197" s="93" t="str">
        <f ca="1">IF($M197,$AB197*U197/项目参数!$J$29,"")</f>
        <v/>
      </c>
      <c r="AD197" s="93" t="str">
        <f ca="1">IF($M197,$AB197*V197/项目参数!$J$29,"")</f>
        <v/>
      </c>
      <c r="AE197" s="95" t="str">
        <f ca="1">IF(OR('临-间接'!R197=0,'临-间接'!R197="(空白)"),"",'临-间接'!R197)</f>
        <v/>
      </c>
      <c r="AF197" s="32" t="str">
        <f ca="1">IF(O197,IF(K197&lt;&gt;"", K197, IF(OR(H197="暂停",H197="取消"), IFERROR(WORKDAY.INTL($J197,$L197*$G197,1,项目参数!$B$2:$B$200),WORKDAY($J197,$L197*$G197,1)),TODAY())),"")</f>
        <v/>
      </c>
      <c r="AG197">
        <f ca="1">IF(AND(M197,O197),IF(OR('临-间接'!S197="",'临-间接'!S197="(空白)"),0,'临-间接'!S197),0)</f>
        <v>0</v>
      </c>
      <c r="AH197" s="32" t="str">
        <f ca="1">IF($M197,IF('临-间接'!T197=0,"",'临-间接'!T197),"")</f>
        <v/>
      </c>
      <c r="AI197" s="32" t="str">
        <f ca="1">IF($M197,IF('临-间接'!U197=0,"",'临-间接'!U197),"")</f>
        <v/>
      </c>
      <c r="AJ197" s="32" t="str">
        <f t="shared" ca="1" si="53"/>
        <v/>
      </c>
    </row>
    <row r="198" spans="1:36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IF('临-间接'!H198="(空白)","",'临-间接'!H198)</f>
        <v>0</v>
      </c>
      <c r="F198">
        <f ca="1">IF('临-间接'!K198="(空白)","",'临-间接'!K198)</f>
        <v>0</v>
      </c>
      <c r="G198">
        <f ca="1">IF('临-间接'!L198="(空白)",0,'临-间接'!L198)</f>
        <v>0</v>
      </c>
      <c r="H198" t="str">
        <f ca="1">IF(OR('临-间接'!Q198=0,'临-间接'!Q198="(空白)"),"",'临-间接'!Q198)</f>
        <v/>
      </c>
      <c r="I198" s="32" t="str">
        <f ca="1">IF(OR('临-间接'!M198=0,'临-间接'!M198="(空白)"),"",'临-间接'!M198)</f>
        <v/>
      </c>
      <c r="J198" s="32" t="str">
        <f ca="1">IF(OR('临-间接'!N198=0,'临-间接'!N198="(空白)"),"",'临-间接'!N198)</f>
        <v/>
      </c>
      <c r="K198" s="32" t="str">
        <f ca="1">IF(OR('临-间接'!O198=0,'临-间接'!O198="(空白)"),"",'临-间接'!O198)</f>
        <v/>
      </c>
      <c r="L198">
        <f ca="1">IF('临-间接'!P198="(空白)",0,'临-间接'!P198)</f>
        <v>0</v>
      </c>
      <c r="M198" s="93" t="b">
        <f t="shared" ca="1" si="41"/>
        <v>0</v>
      </c>
      <c r="N198" s="93" t="b">
        <f t="shared" ca="1" si="42"/>
        <v>0</v>
      </c>
      <c r="O198" s="93" t="b">
        <f t="shared" ca="1" si="43"/>
        <v>0</v>
      </c>
      <c r="P198" s="93" t="b">
        <f t="shared" ca="1" si="44"/>
        <v>0</v>
      </c>
      <c r="Q198" s="93" t="b">
        <f t="shared" ca="1" si="45"/>
        <v>0</v>
      </c>
      <c r="R198" s="93" t="str">
        <f t="shared" ca="1" si="46"/>
        <v>未开始</v>
      </c>
      <c r="S198" s="93">
        <f ca="1">IF(AND(M198,O198,NOT(P198)),NETWORKDAYS(J198,AF198,项目参数!$B$2:$B$200),0)</f>
        <v>0</v>
      </c>
      <c r="T198" s="94">
        <f t="shared" ca="1" si="47"/>
        <v>0</v>
      </c>
      <c r="U198" s="113">
        <f t="shared" ca="1" si="48"/>
        <v>0</v>
      </c>
      <c r="V198" s="113">
        <f t="shared" ca="1" si="49"/>
        <v>0</v>
      </c>
      <c r="W198" s="113" t="str">
        <f t="shared" ca="1" si="50"/>
        <v/>
      </c>
      <c r="X198" s="93">
        <f t="shared" ca="1" si="51"/>
        <v>0</v>
      </c>
      <c r="Y198" s="93">
        <f t="shared" ca="1" si="52"/>
        <v>0</v>
      </c>
      <c r="Z198" s="93">
        <f ca="1">IF(AND(M198,O198,J198&gt;项目信息!$C$18),INT((IF(P198,K198,J198)-项目信息!$C$18)/30)+1,0)</f>
        <v>0</v>
      </c>
      <c r="AA198" s="93" t="str">
        <f ca="1">IF(M198,WEEKNUM(IF(K198&lt;&gt;"",K198,IF(J198&lt;&gt;"",J198,I198)-项目信息!$C$18)+1),"")</f>
        <v/>
      </c>
      <c r="AB198" s="93" t="str">
        <f ca="1">IF($M198,IF('临-间接'!W198=0,"",'临-间接'!W198),"")</f>
        <v/>
      </c>
      <c r="AC198" s="93" t="str">
        <f ca="1">IF($M198,$AB198*U198/项目参数!$J$29,"")</f>
        <v/>
      </c>
      <c r="AD198" s="93" t="str">
        <f ca="1">IF($M198,$AB198*V198/项目参数!$J$29,"")</f>
        <v/>
      </c>
      <c r="AE198" s="95" t="str">
        <f ca="1">IF(OR('临-间接'!R198=0,'临-间接'!R198="(空白)"),"",'临-间接'!R198)</f>
        <v/>
      </c>
      <c r="AF198" s="32" t="str">
        <f ca="1">IF(O198,IF(K198&lt;&gt;"", K198, IF(OR(H198="暂停",H198="取消"), IFERROR(WORKDAY.INTL($J198,$L198*$G198,1,项目参数!$B$2:$B$200),WORKDAY($J198,$L198*$G198,1)),TODAY())),"")</f>
        <v/>
      </c>
      <c r="AG198">
        <f ca="1">IF(AND(M198,O198),IF(OR('临-间接'!S198="",'临-间接'!S198="(空白)"),0,'临-间接'!S198),0)</f>
        <v>0</v>
      </c>
      <c r="AH198" s="32" t="str">
        <f ca="1">IF($M198,IF('临-间接'!T198=0,"",'临-间接'!T198),"")</f>
        <v/>
      </c>
      <c r="AI198" s="32" t="str">
        <f ca="1">IF($M198,IF('临-间接'!U198=0,"",'临-间接'!U198),"")</f>
        <v/>
      </c>
      <c r="AJ198" s="32" t="str">
        <f t="shared" ca="1" si="53"/>
        <v/>
      </c>
    </row>
    <row r="199" spans="1:36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IF('临-间接'!H199="(空白)","",'临-间接'!H199)</f>
        <v>0</v>
      </c>
      <c r="F199">
        <f ca="1">IF('临-间接'!K199="(空白)","",'临-间接'!K199)</f>
        <v>0</v>
      </c>
      <c r="G199">
        <f ca="1">IF('临-间接'!L199="(空白)",0,'临-间接'!L199)</f>
        <v>0</v>
      </c>
      <c r="H199" t="str">
        <f ca="1">IF(OR('临-间接'!Q199=0,'临-间接'!Q199="(空白)"),"",'临-间接'!Q199)</f>
        <v/>
      </c>
      <c r="I199" s="32" t="str">
        <f ca="1">IF(OR('临-间接'!M199=0,'临-间接'!M199="(空白)"),"",'临-间接'!M199)</f>
        <v/>
      </c>
      <c r="J199" s="32" t="str">
        <f ca="1">IF(OR('临-间接'!N199=0,'临-间接'!N199="(空白)"),"",'临-间接'!N199)</f>
        <v/>
      </c>
      <c r="K199" s="32" t="str">
        <f ca="1">IF(OR('临-间接'!O199=0,'临-间接'!O199="(空白)"),"",'临-间接'!O199)</f>
        <v/>
      </c>
      <c r="L199">
        <f ca="1">IF('临-间接'!P199="(空白)",0,'临-间接'!P199)</f>
        <v>0</v>
      </c>
      <c r="M199" s="93" t="b">
        <f t="shared" ca="1" si="41"/>
        <v>0</v>
      </c>
      <c r="N199" s="93" t="b">
        <f t="shared" ca="1" si="42"/>
        <v>0</v>
      </c>
      <c r="O199" s="93" t="b">
        <f t="shared" ca="1" si="43"/>
        <v>0</v>
      </c>
      <c r="P199" s="93" t="b">
        <f t="shared" ca="1" si="44"/>
        <v>0</v>
      </c>
      <c r="Q199" s="93" t="b">
        <f t="shared" ca="1" si="45"/>
        <v>0</v>
      </c>
      <c r="R199" s="93" t="str">
        <f t="shared" ca="1" si="46"/>
        <v>未开始</v>
      </c>
      <c r="S199" s="93">
        <f ca="1">IF(AND(M199,O199,NOT(P199)),NETWORKDAYS(J199,AF199,项目参数!$B$2:$B$200),0)</f>
        <v>0</v>
      </c>
      <c r="T199" s="94">
        <f t="shared" ca="1" si="47"/>
        <v>0</v>
      </c>
      <c r="U199" s="113">
        <f t="shared" ca="1" si="48"/>
        <v>0</v>
      </c>
      <c r="V199" s="113">
        <f t="shared" ca="1" si="49"/>
        <v>0</v>
      </c>
      <c r="W199" s="113" t="str">
        <f t="shared" ca="1" si="50"/>
        <v/>
      </c>
      <c r="X199" s="93">
        <f t="shared" ca="1" si="51"/>
        <v>0</v>
      </c>
      <c r="Y199" s="93">
        <f t="shared" ca="1" si="52"/>
        <v>0</v>
      </c>
      <c r="Z199" s="93">
        <f ca="1">IF(AND(M199,O199,J199&gt;项目信息!$C$18),INT((IF(P199,K199,J199)-项目信息!$C$18)/30)+1,0)</f>
        <v>0</v>
      </c>
      <c r="AA199" s="93" t="str">
        <f ca="1">IF(M199,WEEKNUM(IF(K199&lt;&gt;"",K199,IF(J199&lt;&gt;"",J199,I199)-项目信息!$C$18)+1),"")</f>
        <v/>
      </c>
      <c r="AB199" s="93" t="str">
        <f ca="1">IF($M199,IF('临-间接'!W199=0,"",'临-间接'!W199),"")</f>
        <v/>
      </c>
      <c r="AC199" s="93" t="str">
        <f ca="1">IF($M199,$AB199*U199/项目参数!$J$29,"")</f>
        <v/>
      </c>
      <c r="AD199" s="93" t="str">
        <f ca="1">IF($M199,$AB199*V199/项目参数!$J$29,"")</f>
        <v/>
      </c>
      <c r="AE199" s="95" t="str">
        <f ca="1">IF(OR('临-间接'!R199=0,'临-间接'!R199="(空白)"),"",'临-间接'!R199)</f>
        <v/>
      </c>
      <c r="AF199" s="32" t="str">
        <f ca="1">IF(O199,IF(K199&lt;&gt;"", K199, IF(OR(H199="暂停",H199="取消"), IFERROR(WORKDAY.INTL($J199,$L199*$G199,1,项目参数!$B$2:$B$200),WORKDAY($J199,$L199*$G199,1)),TODAY())),"")</f>
        <v/>
      </c>
      <c r="AG199">
        <f ca="1">IF(AND(M199,O199),IF(OR('临-间接'!S199="",'临-间接'!S199="(空白)"),0,'临-间接'!S199),0)</f>
        <v>0</v>
      </c>
      <c r="AH199" s="32" t="str">
        <f ca="1">IF($M199,IF('临-间接'!T199=0,"",'临-间接'!T199),"")</f>
        <v/>
      </c>
      <c r="AI199" s="32" t="str">
        <f ca="1">IF($M199,IF('临-间接'!U199=0,"",'临-间接'!U199),"")</f>
        <v/>
      </c>
      <c r="AJ199" s="32" t="str">
        <f t="shared" ca="1" si="53"/>
        <v/>
      </c>
    </row>
    <row r="200" spans="1:36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IF('临-间接'!H200="(空白)","",'临-间接'!H200)</f>
        <v>0</v>
      </c>
      <c r="F200">
        <f ca="1">IF('临-间接'!K200="(空白)","",'临-间接'!K200)</f>
        <v>0</v>
      </c>
      <c r="G200">
        <f ca="1">IF('临-间接'!L200="(空白)",0,'临-间接'!L200)</f>
        <v>0</v>
      </c>
      <c r="H200" t="str">
        <f ca="1">IF(OR('临-间接'!Q200=0,'临-间接'!Q200="(空白)"),"",'临-间接'!Q200)</f>
        <v/>
      </c>
      <c r="I200" s="32" t="str">
        <f ca="1">IF(OR('临-间接'!M200=0,'临-间接'!M200="(空白)"),"",'临-间接'!M200)</f>
        <v/>
      </c>
      <c r="J200" s="32" t="str">
        <f ca="1">IF(OR('临-间接'!N200=0,'临-间接'!N200="(空白)"),"",'临-间接'!N200)</f>
        <v/>
      </c>
      <c r="K200" s="32" t="str">
        <f ca="1">IF(OR('临-间接'!O200=0,'临-间接'!O200="(空白)"),"",'临-间接'!O200)</f>
        <v/>
      </c>
      <c r="L200">
        <f ca="1">IF('临-间接'!P200="(空白)",0,'临-间接'!P200)</f>
        <v>0</v>
      </c>
      <c r="M200" s="93" t="b">
        <f t="shared" ca="1" si="41"/>
        <v>0</v>
      </c>
      <c r="N200" s="93" t="b">
        <f t="shared" ca="1" si="42"/>
        <v>0</v>
      </c>
      <c r="O200" s="93" t="b">
        <f t="shared" ca="1" si="43"/>
        <v>0</v>
      </c>
      <c r="P200" s="93" t="b">
        <f t="shared" ca="1" si="44"/>
        <v>0</v>
      </c>
      <c r="Q200" s="93" t="b">
        <f t="shared" ca="1" si="45"/>
        <v>0</v>
      </c>
      <c r="R200" s="93" t="str">
        <f t="shared" ca="1" si="46"/>
        <v>未开始</v>
      </c>
      <c r="S200" s="93">
        <f ca="1">IF(AND(M200,O200,NOT(P200)),NETWORKDAYS(J200,AF200,项目参数!$B$2:$B$200),0)</f>
        <v>0</v>
      </c>
      <c r="T200" s="94">
        <f t="shared" ca="1" si="47"/>
        <v>0</v>
      </c>
      <c r="U200" s="113">
        <f t="shared" ca="1" si="48"/>
        <v>0</v>
      </c>
      <c r="V200" s="113">
        <f t="shared" ca="1" si="49"/>
        <v>0</v>
      </c>
      <c r="W200" s="113" t="str">
        <f t="shared" ca="1" si="50"/>
        <v/>
      </c>
      <c r="X200" s="93">
        <f t="shared" ca="1" si="51"/>
        <v>0</v>
      </c>
      <c r="Y200" s="93">
        <f t="shared" ca="1" si="52"/>
        <v>0</v>
      </c>
      <c r="Z200" s="93">
        <f ca="1">IF(AND(M200,O200,J200&gt;项目信息!$C$18),INT((IF(P200,K200,J200)-项目信息!$C$18)/30)+1,0)</f>
        <v>0</v>
      </c>
      <c r="AA200" s="93" t="str">
        <f ca="1">IF(M200,WEEKNUM(IF(K200&lt;&gt;"",K200,IF(J200&lt;&gt;"",J200,I200)-项目信息!$C$18)+1),"")</f>
        <v/>
      </c>
      <c r="AB200" s="93" t="str">
        <f ca="1">IF($M200,IF('临-间接'!W200=0,"",'临-间接'!W200),"")</f>
        <v/>
      </c>
      <c r="AC200" s="93" t="str">
        <f ca="1">IF($M200,$AB200*U200/项目参数!$J$29,"")</f>
        <v/>
      </c>
      <c r="AD200" s="93" t="str">
        <f ca="1">IF($M200,$AB200*V200/项目参数!$J$29,"")</f>
        <v/>
      </c>
      <c r="AE200" s="95" t="str">
        <f ca="1">IF(OR('临-间接'!R200=0,'临-间接'!R200="(空白)"),"",'临-间接'!R200)</f>
        <v/>
      </c>
      <c r="AF200" s="32" t="str">
        <f ca="1">IF(O200,IF(K200&lt;&gt;"", K200, IF(OR(H200="暂停",H200="取消"), IFERROR(WORKDAY.INTL($J200,$L200*$G200,1,项目参数!$B$2:$B$200),WORKDAY($J200,$L200*$G200,1)),TODAY())),"")</f>
        <v/>
      </c>
      <c r="AG200">
        <f ca="1">IF(AND(M200,O200),IF(OR('临-间接'!S200="",'临-间接'!S200="(空白)"),0,'临-间接'!S200),0)</f>
        <v>0</v>
      </c>
      <c r="AH200" s="32" t="str">
        <f ca="1">IF($M200,IF('临-间接'!T200=0,"",'临-间接'!T200),"")</f>
        <v/>
      </c>
      <c r="AI200" s="32" t="str">
        <f ca="1">IF($M200,IF('临-间接'!U200=0,"",'临-间接'!U200),"")</f>
        <v/>
      </c>
      <c r="AJ200" s="32" t="str">
        <f t="shared" ca="1" si="53"/>
        <v/>
      </c>
    </row>
    <row r="201" spans="1:36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IF('临-间接'!H201="(空白)","",'临-间接'!H201)</f>
        <v>0</v>
      </c>
      <c r="F201">
        <f ca="1">IF('临-间接'!K201="(空白)","",'临-间接'!K201)</f>
        <v>0</v>
      </c>
      <c r="G201">
        <f ca="1">IF('临-间接'!L201="(空白)",0,'临-间接'!L201)</f>
        <v>0</v>
      </c>
      <c r="H201" t="str">
        <f ca="1">IF(OR('临-间接'!Q201=0,'临-间接'!Q201="(空白)"),"",'临-间接'!Q201)</f>
        <v/>
      </c>
      <c r="I201" s="32" t="str">
        <f ca="1">IF(OR('临-间接'!M201=0,'临-间接'!M201="(空白)"),"",'临-间接'!M201)</f>
        <v/>
      </c>
      <c r="J201" s="32" t="str">
        <f ca="1">IF(OR('临-间接'!N201=0,'临-间接'!N201="(空白)"),"",'临-间接'!N201)</f>
        <v/>
      </c>
      <c r="K201" s="32" t="str">
        <f ca="1">IF(OR('临-间接'!O201=0,'临-间接'!O201="(空白)"),"",'临-间接'!O201)</f>
        <v/>
      </c>
      <c r="L201">
        <f ca="1">IF('临-间接'!P201="(空白)",0,'临-间接'!P201)</f>
        <v>0</v>
      </c>
      <c r="M201" s="93" t="b">
        <f t="shared" ca="1" si="41"/>
        <v>0</v>
      </c>
      <c r="N201" s="93" t="b">
        <f t="shared" ca="1" si="42"/>
        <v>0</v>
      </c>
      <c r="O201" s="93" t="b">
        <f t="shared" ca="1" si="43"/>
        <v>0</v>
      </c>
      <c r="P201" s="93" t="b">
        <f t="shared" ca="1" si="44"/>
        <v>0</v>
      </c>
      <c r="Q201" s="93" t="b">
        <f t="shared" ca="1" si="45"/>
        <v>0</v>
      </c>
      <c r="R201" s="93" t="str">
        <f t="shared" ca="1" si="46"/>
        <v>未开始</v>
      </c>
      <c r="S201" s="93">
        <f ca="1">IF(AND(M201,O201,NOT(P201)),NETWORKDAYS(J201,AF201,项目参数!$B$2:$B$200),0)</f>
        <v>0</v>
      </c>
      <c r="T201" s="94">
        <f t="shared" ca="1" si="47"/>
        <v>0</v>
      </c>
      <c r="U201" s="113">
        <f t="shared" ca="1" si="48"/>
        <v>0</v>
      </c>
      <c r="V201" s="113">
        <f t="shared" ca="1" si="49"/>
        <v>0</v>
      </c>
      <c r="W201" s="113" t="str">
        <f t="shared" ca="1" si="50"/>
        <v/>
      </c>
      <c r="X201" s="93">
        <f t="shared" ca="1" si="51"/>
        <v>0</v>
      </c>
      <c r="Y201" s="93">
        <f t="shared" ca="1" si="52"/>
        <v>0</v>
      </c>
      <c r="Z201" s="93">
        <f ca="1">IF(AND(M201,O201,J201&gt;项目信息!$C$18),INT((IF(P201,K201,J201)-项目信息!$C$18)/30)+1,0)</f>
        <v>0</v>
      </c>
      <c r="AA201" s="93" t="str">
        <f ca="1">IF(M201,WEEKNUM(IF(K201&lt;&gt;"",K201,IF(J201&lt;&gt;"",J201,I201)-项目信息!$C$18)+1),"")</f>
        <v/>
      </c>
      <c r="AB201" s="93" t="str">
        <f ca="1">IF($M201,IF('临-间接'!W201=0,"",'临-间接'!W201),"")</f>
        <v/>
      </c>
      <c r="AC201" s="93" t="str">
        <f ca="1">IF($M201,$AB201*U201/项目参数!$J$29,"")</f>
        <v/>
      </c>
      <c r="AD201" s="93" t="str">
        <f ca="1">IF($M201,$AB201*V201/项目参数!$J$29,"")</f>
        <v/>
      </c>
      <c r="AE201" s="95" t="str">
        <f ca="1">IF(OR('临-间接'!R201=0,'临-间接'!R201="(空白)"),"",'临-间接'!R201)</f>
        <v/>
      </c>
      <c r="AF201" s="32" t="str">
        <f ca="1">IF(O201,IF(K201&lt;&gt;"", K201, IF(OR(H201="暂停",H201="取消"), IFERROR(WORKDAY.INTL($J201,$L201*$G201,1,项目参数!$B$2:$B$200),WORKDAY($J201,$L201*$G201,1)),TODAY())),"")</f>
        <v/>
      </c>
      <c r="AG201">
        <f ca="1">IF(AND(M201,O201),IF(OR('临-间接'!S201="",'临-间接'!S201="(空白)"),0,'临-间接'!S201),0)</f>
        <v>0</v>
      </c>
      <c r="AH201" s="32" t="str">
        <f ca="1">IF($M201,IF('临-间接'!T201=0,"",'临-间接'!T201),"")</f>
        <v/>
      </c>
      <c r="AI201" s="32" t="str">
        <f ca="1">IF($M201,IF('临-间接'!U201=0,"",'临-间接'!U201),"")</f>
        <v/>
      </c>
      <c r="AJ201" s="32" t="str">
        <f t="shared" ca="1" si="53"/>
        <v/>
      </c>
    </row>
    <row r="202" spans="1:36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IF('临-间接'!H202="(空白)","",'临-间接'!H202)</f>
        <v>0</v>
      </c>
      <c r="F202">
        <f ca="1">IF('临-间接'!K202="(空白)","",'临-间接'!K202)</f>
        <v>0</v>
      </c>
      <c r="G202">
        <f ca="1">IF('临-间接'!L202="(空白)",0,'临-间接'!L202)</f>
        <v>0</v>
      </c>
      <c r="H202" t="str">
        <f ca="1">IF(OR('临-间接'!Q202=0,'临-间接'!Q202="(空白)"),"",'临-间接'!Q202)</f>
        <v/>
      </c>
      <c r="I202" s="32" t="str">
        <f ca="1">IF(OR('临-间接'!M202=0,'临-间接'!M202="(空白)"),"",'临-间接'!M202)</f>
        <v/>
      </c>
      <c r="J202" s="32" t="str">
        <f ca="1">IF(OR('临-间接'!N202=0,'临-间接'!N202="(空白)"),"",'临-间接'!N202)</f>
        <v/>
      </c>
      <c r="K202" s="32" t="str">
        <f ca="1">IF(OR('临-间接'!O202=0,'临-间接'!O202="(空白)"),"",'临-间接'!O202)</f>
        <v/>
      </c>
      <c r="L202">
        <f ca="1">IF('临-间接'!P202="(空白)",0,'临-间接'!P202)</f>
        <v>0</v>
      </c>
      <c r="M202" s="93" t="b">
        <f t="shared" ca="1" si="41"/>
        <v>0</v>
      </c>
      <c r="N202" s="93" t="b">
        <f t="shared" ca="1" si="42"/>
        <v>0</v>
      </c>
      <c r="O202" s="93" t="b">
        <f t="shared" ca="1" si="43"/>
        <v>0</v>
      </c>
      <c r="P202" s="93" t="b">
        <f t="shared" ca="1" si="44"/>
        <v>0</v>
      </c>
      <c r="Q202" s="93" t="b">
        <f t="shared" ca="1" si="45"/>
        <v>0</v>
      </c>
      <c r="R202" s="93" t="str">
        <f t="shared" ca="1" si="46"/>
        <v>未开始</v>
      </c>
      <c r="S202" s="93">
        <f ca="1">IF(AND(M202,O202,NOT(P202)),NETWORKDAYS(J202,AF202,项目参数!$B$2:$B$200),0)</f>
        <v>0</v>
      </c>
      <c r="T202" s="94">
        <f t="shared" ca="1" si="47"/>
        <v>0</v>
      </c>
      <c r="U202" s="113">
        <f t="shared" ca="1" si="48"/>
        <v>0</v>
      </c>
      <c r="V202" s="113">
        <f t="shared" ca="1" si="49"/>
        <v>0</v>
      </c>
      <c r="W202" s="113" t="str">
        <f t="shared" ca="1" si="50"/>
        <v/>
      </c>
      <c r="X202" s="93">
        <f t="shared" ca="1" si="51"/>
        <v>0</v>
      </c>
      <c r="Y202" s="93">
        <f t="shared" ca="1" si="52"/>
        <v>0</v>
      </c>
      <c r="Z202" s="93">
        <f ca="1">IF(AND(M202,O202,J202&gt;项目信息!$C$18),INT((IF(P202,K202,J202)-项目信息!$C$18)/30)+1,0)</f>
        <v>0</v>
      </c>
      <c r="AA202" s="93" t="str">
        <f ca="1">IF(M202,WEEKNUM(IF(K202&lt;&gt;"",K202,IF(J202&lt;&gt;"",J202,I202)-项目信息!$C$18)+1),"")</f>
        <v/>
      </c>
      <c r="AB202" s="93" t="str">
        <f ca="1">IF($M202,IF('临-间接'!W202=0,"",'临-间接'!W202),"")</f>
        <v/>
      </c>
      <c r="AC202" s="93" t="str">
        <f ca="1">IF($M202,$AB202*U202/项目参数!$J$29,"")</f>
        <v/>
      </c>
      <c r="AD202" s="93" t="str">
        <f ca="1">IF($M202,$AB202*V202/项目参数!$J$29,"")</f>
        <v/>
      </c>
      <c r="AE202" s="95" t="str">
        <f ca="1">IF(OR('临-间接'!R202=0,'临-间接'!R202="(空白)"),"",'临-间接'!R202)</f>
        <v/>
      </c>
      <c r="AF202" s="32" t="str">
        <f ca="1">IF(O202,IF(K202&lt;&gt;"", K202, IF(OR(H202="暂停",H202="取消"), IFERROR(WORKDAY.INTL($J202,$L202*$G202,1,项目参数!$B$2:$B$200),WORKDAY($J202,$L202*$G202,1)),TODAY())),"")</f>
        <v/>
      </c>
      <c r="AG202">
        <f ca="1">IF(AND(M202,O202),IF(OR('临-间接'!S202="",'临-间接'!S202="(空白)"),0,'临-间接'!S202),0)</f>
        <v>0</v>
      </c>
      <c r="AH202" s="32" t="str">
        <f ca="1">IF($M202,IF('临-间接'!T202=0,"",'临-间接'!T202),"")</f>
        <v/>
      </c>
      <c r="AI202" s="32" t="str">
        <f ca="1">IF($M202,IF('临-间接'!U202=0,"",'临-间接'!U202),"")</f>
        <v/>
      </c>
      <c r="AJ202" s="32" t="str">
        <f t="shared" ca="1" si="53"/>
        <v/>
      </c>
    </row>
    <row r="203" spans="1:36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IF('临-间接'!H203="(空白)","",'临-间接'!H203)</f>
        <v>0</v>
      </c>
      <c r="F203">
        <f ca="1">IF('临-间接'!K203="(空白)","",'临-间接'!K203)</f>
        <v>0</v>
      </c>
      <c r="G203">
        <f ca="1">IF('临-间接'!L203="(空白)",0,'临-间接'!L203)</f>
        <v>0</v>
      </c>
      <c r="H203" t="str">
        <f ca="1">IF(OR('临-间接'!Q203=0,'临-间接'!Q203="(空白)"),"",'临-间接'!Q203)</f>
        <v/>
      </c>
      <c r="I203" s="32" t="str">
        <f ca="1">IF(OR('临-间接'!M203=0,'临-间接'!M203="(空白)"),"",'临-间接'!M203)</f>
        <v/>
      </c>
      <c r="J203" s="32" t="str">
        <f ca="1">IF(OR('临-间接'!N203=0,'临-间接'!N203="(空白)"),"",'临-间接'!N203)</f>
        <v/>
      </c>
      <c r="K203" s="32" t="str">
        <f ca="1">IF(OR('临-间接'!O203=0,'临-间接'!O203="(空白)"),"",'临-间接'!O203)</f>
        <v/>
      </c>
      <c r="L203">
        <f ca="1">IF('临-间接'!P203="(空白)",0,'临-间接'!P203)</f>
        <v>0</v>
      </c>
      <c r="M203" s="93" t="b">
        <f t="shared" ca="1" si="41"/>
        <v>0</v>
      </c>
      <c r="N203" s="93" t="b">
        <f t="shared" ca="1" si="42"/>
        <v>0</v>
      </c>
      <c r="O203" s="93" t="b">
        <f t="shared" ca="1" si="43"/>
        <v>0</v>
      </c>
      <c r="P203" s="93" t="b">
        <f t="shared" ca="1" si="44"/>
        <v>0</v>
      </c>
      <c r="Q203" s="93" t="b">
        <f t="shared" ca="1" si="45"/>
        <v>0</v>
      </c>
      <c r="R203" s="93" t="str">
        <f t="shared" ca="1" si="46"/>
        <v>未开始</v>
      </c>
      <c r="S203" s="93">
        <f ca="1">IF(AND(M203,O203,NOT(P203)),NETWORKDAYS(J203,AF203,项目参数!$B$2:$B$200),0)</f>
        <v>0</v>
      </c>
      <c r="T203" s="94">
        <f t="shared" ca="1" si="47"/>
        <v>0</v>
      </c>
      <c r="U203" s="113">
        <f t="shared" ca="1" si="48"/>
        <v>0</v>
      </c>
      <c r="V203" s="113">
        <f t="shared" ca="1" si="49"/>
        <v>0</v>
      </c>
      <c r="W203" s="113" t="str">
        <f t="shared" ca="1" si="50"/>
        <v/>
      </c>
      <c r="X203" s="93">
        <f t="shared" ca="1" si="51"/>
        <v>0</v>
      </c>
      <c r="Y203" s="93">
        <f t="shared" ca="1" si="52"/>
        <v>0</v>
      </c>
      <c r="Z203" s="93">
        <f ca="1">IF(AND(M203,O203,J203&gt;项目信息!$C$18),INT((IF(P203,K203,J203)-项目信息!$C$18)/30)+1,0)</f>
        <v>0</v>
      </c>
      <c r="AA203" s="93" t="str">
        <f ca="1">IF(M203,WEEKNUM(IF(K203&lt;&gt;"",K203,IF(J203&lt;&gt;"",J203,I203)-项目信息!$C$18)+1),"")</f>
        <v/>
      </c>
      <c r="AB203" s="93" t="str">
        <f ca="1">IF($M203,IF('临-间接'!W203=0,"",'临-间接'!W203),"")</f>
        <v/>
      </c>
      <c r="AC203" s="93" t="str">
        <f ca="1">IF($M203,$AB203*U203/项目参数!$J$29,"")</f>
        <v/>
      </c>
      <c r="AD203" s="93" t="str">
        <f ca="1">IF($M203,$AB203*V203/项目参数!$J$29,"")</f>
        <v/>
      </c>
      <c r="AE203" s="95" t="str">
        <f ca="1">IF(OR('临-间接'!R203=0,'临-间接'!R203="(空白)"),"",'临-间接'!R203)</f>
        <v/>
      </c>
      <c r="AF203" s="32" t="str">
        <f ca="1">IF(O203,IF(K203&lt;&gt;"", K203, IF(OR(H203="暂停",H203="取消"), IFERROR(WORKDAY.INTL($J203,$L203*$G203,1,项目参数!$B$2:$B$200),WORKDAY($J203,$L203*$G203,1)),TODAY())),"")</f>
        <v/>
      </c>
      <c r="AG203">
        <f ca="1">IF(AND(M203,O203),IF(OR('临-间接'!S203="",'临-间接'!S203="(空白)"),0,'临-间接'!S203),0)</f>
        <v>0</v>
      </c>
      <c r="AH203" s="32" t="str">
        <f ca="1">IF($M203,IF('临-间接'!T203=0,"",'临-间接'!T203),"")</f>
        <v/>
      </c>
      <c r="AI203" s="32" t="str">
        <f ca="1">IF($M203,IF('临-间接'!U203=0,"",'临-间接'!U203),"")</f>
        <v/>
      </c>
      <c r="AJ203" s="32" t="str">
        <f t="shared" ca="1" si="53"/>
        <v/>
      </c>
    </row>
    <row r="204" spans="1:36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IF('临-间接'!H204="(空白)","",'临-间接'!H204)</f>
        <v>0</v>
      </c>
      <c r="F204">
        <f ca="1">IF('临-间接'!K204="(空白)","",'临-间接'!K204)</f>
        <v>0</v>
      </c>
      <c r="G204">
        <f ca="1">IF('临-间接'!L204="(空白)",0,'临-间接'!L204)</f>
        <v>0</v>
      </c>
      <c r="H204" t="str">
        <f ca="1">IF(OR('临-间接'!Q204=0,'临-间接'!Q204="(空白)"),"",'临-间接'!Q204)</f>
        <v/>
      </c>
      <c r="I204" s="32" t="str">
        <f ca="1">IF(OR('临-间接'!M204=0,'临-间接'!M204="(空白)"),"",'临-间接'!M204)</f>
        <v/>
      </c>
      <c r="J204" s="32" t="str">
        <f ca="1">IF(OR('临-间接'!N204=0,'临-间接'!N204="(空白)"),"",'临-间接'!N204)</f>
        <v/>
      </c>
      <c r="K204" s="32" t="str">
        <f ca="1">IF(OR('临-间接'!O204=0,'临-间接'!O204="(空白)"),"",'临-间接'!O204)</f>
        <v/>
      </c>
      <c r="L204">
        <f ca="1">IF('临-间接'!P204="(空白)",0,'临-间接'!P204)</f>
        <v>0</v>
      </c>
      <c r="M204" s="93" t="b">
        <f t="shared" ca="1" si="41"/>
        <v>0</v>
      </c>
      <c r="N204" s="93" t="b">
        <f t="shared" ca="1" si="42"/>
        <v>0</v>
      </c>
      <c r="O204" s="93" t="b">
        <f t="shared" ca="1" si="43"/>
        <v>0</v>
      </c>
      <c r="P204" s="93" t="b">
        <f t="shared" ca="1" si="44"/>
        <v>0</v>
      </c>
      <c r="Q204" s="93" t="b">
        <f t="shared" ca="1" si="45"/>
        <v>0</v>
      </c>
      <c r="R204" s="93" t="str">
        <f t="shared" ca="1" si="46"/>
        <v>未开始</v>
      </c>
      <c r="S204" s="93">
        <f ca="1">IF(AND(M204,O204,NOT(P204)),NETWORKDAYS(J204,AF204,项目参数!$B$2:$B$200),0)</f>
        <v>0</v>
      </c>
      <c r="T204" s="94">
        <f t="shared" ca="1" si="47"/>
        <v>0</v>
      </c>
      <c r="U204" s="113">
        <f t="shared" ca="1" si="48"/>
        <v>0</v>
      </c>
      <c r="V204" s="113">
        <f t="shared" ca="1" si="49"/>
        <v>0</v>
      </c>
      <c r="W204" s="113" t="str">
        <f t="shared" ca="1" si="50"/>
        <v/>
      </c>
      <c r="X204" s="93">
        <f t="shared" ca="1" si="51"/>
        <v>0</v>
      </c>
      <c r="Y204" s="93">
        <f t="shared" ca="1" si="52"/>
        <v>0</v>
      </c>
      <c r="Z204" s="93">
        <f ca="1">IF(AND(M204,O204,J204&gt;项目信息!$C$18),INT((IF(P204,K204,J204)-项目信息!$C$18)/30)+1,0)</f>
        <v>0</v>
      </c>
      <c r="AA204" s="93" t="str">
        <f ca="1">IF(M204,WEEKNUM(IF(K204&lt;&gt;"",K204,IF(J204&lt;&gt;"",J204,I204)-项目信息!$C$18)+1),"")</f>
        <v/>
      </c>
      <c r="AB204" s="93" t="str">
        <f ca="1">IF($M204,IF('临-间接'!W204=0,"",'临-间接'!W204),"")</f>
        <v/>
      </c>
      <c r="AC204" s="93" t="str">
        <f ca="1">IF($M204,$AB204*U204/项目参数!$J$29,"")</f>
        <v/>
      </c>
      <c r="AD204" s="93" t="str">
        <f ca="1">IF($M204,$AB204*V204/项目参数!$J$29,"")</f>
        <v/>
      </c>
      <c r="AE204" s="95" t="str">
        <f ca="1">IF(OR('临-间接'!R204=0,'临-间接'!R204="(空白)"),"",'临-间接'!R204)</f>
        <v/>
      </c>
      <c r="AF204" s="32" t="str">
        <f ca="1">IF(O204,IF(K204&lt;&gt;"", K204, IF(OR(H204="暂停",H204="取消"), IFERROR(WORKDAY.INTL($J204,$L204*$G204,1,项目参数!$B$2:$B$200),WORKDAY($J204,$L204*$G204,1)),TODAY())),"")</f>
        <v/>
      </c>
      <c r="AG204">
        <f ca="1">IF(AND(M204,O204),IF(OR('临-间接'!S204="",'临-间接'!S204="(空白)"),0,'临-间接'!S204),0)</f>
        <v>0</v>
      </c>
      <c r="AH204" s="32" t="str">
        <f ca="1">IF($M204,IF('临-间接'!T204=0,"",'临-间接'!T204),"")</f>
        <v/>
      </c>
      <c r="AI204" s="32" t="str">
        <f ca="1">IF($M204,IF('临-间接'!U204=0,"",'临-间接'!U204),"")</f>
        <v/>
      </c>
      <c r="AJ204" s="32" t="str">
        <f t="shared" ca="1" si="53"/>
        <v/>
      </c>
    </row>
    <row r="205" spans="1:36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IF('临-间接'!H205="(空白)","",'临-间接'!H205)</f>
        <v>0</v>
      </c>
      <c r="F205">
        <f ca="1">IF('临-间接'!K205="(空白)","",'临-间接'!K205)</f>
        <v>0</v>
      </c>
      <c r="G205">
        <f ca="1">IF('临-间接'!L205="(空白)",0,'临-间接'!L205)</f>
        <v>0</v>
      </c>
      <c r="H205" t="str">
        <f ca="1">IF(OR('临-间接'!Q205=0,'临-间接'!Q205="(空白)"),"",'临-间接'!Q205)</f>
        <v/>
      </c>
      <c r="I205" s="32" t="str">
        <f ca="1">IF(OR('临-间接'!M205=0,'临-间接'!M205="(空白)"),"",'临-间接'!M205)</f>
        <v/>
      </c>
      <c r="J205" s="32" t="str">
        <f ca="1">IF(OR('临-间接'!N205=0,'临-间接'!N205="(空白)"),"",'临-间接'!N205)</f>
        <v/>
      </c>
      <c r="K205" s="32" t="str">
        <f ca="1">IF(OR('临-间接'!O205=0,'临-间接'!O205="(空白)"),"",'临-间接'!O205)</f>
        <v/>
      </c>
      <c r="L205">
        <f ca="1">IF('临-间接'!P205="(空白)",0,'临-间接'!P205)</f>
        <v>0</v>
      </c>
      <c r="M205" s="93" t="b">
        <f t="shared" ca="1" si="41"/>
        <v>0</v>
      </c>
      <c r="N205" s="93" t="b">
        <f t="shared" ca="1" si="42"/>
        <v>0</v>
      </c>
      <c r="O205" s="93" t="b">
        <f t="shared" ca="1" si="43"/>
        <v>0</v>
      </c>
      <c r="P205" s="93" t="b">
        <f t="shared" ca="1" si="44"/>
        <v>0</v>
      </c>
      <c r="Q205" s="93" t="b">
        <f t="shared" ca="1" si="45"/>
        <v>0</v>
      </c>
      <c r="R205" s="93" t="str">
        <f t="shared" ca="1" si="46"/>
        <v>未开始</v>
      </c>
      <c r="S205" s="93">
        <f ca="1">IF(AND(M205,O205,NOT(P205)),NETWORKDAYS(J205,AF205,项目参数!$B$2:$B$200),0)</f>
        <v>0</v>
      </c>
      <c r="T205" s="94">
        <f t="shared" ca="1" si="47"/>
        <v>0</v>
      </c>
      <c r="U205" s="113">
        <f t="shared" ca="1" si="48"/>
        <v>0</v>
      </c>
      <c r="V205" s="113">
        <f t="shared" ca="1" si="49"/>
        <v>0</v>
      </c>
      <c r="W205" s="113" t="str">
        <f t="shared" ca="1" si="50"/>
        <v/>
      </c>
      <c r="X205" s="93">
        <f t="shared" ca="1" si="51"/>
        <v>0</v>
      </c>
      <c r="Y205" s="93">
        <f t="shared" ca="1" si="52"/>
        <v>0</v>
      </c>
      <c r="Z205" s="93">
        <f ca="1">IF(AND(M205,O205,J205&gt;项目信息!$C$18),INT((IF(P205,K205,J205)-项目信息!$C$18)/30)+1,0)</f>
        <v>0</v>
      </c>
      <c r="AA205" s="93" t="str">
        <f ca="1">IF(M205,WEEKNUM(IF(K205&lt;&gt;"",K205,IF(J205&lt;&gt;"",J205,I205)-项目信息!$C$18)+1),"")</f>
        <v/>
      </c>
      <c r="AB205" s="93" t="str">
        <f ca="1">IF($M205,IF('临-间接'!W205=0,"",'临-间接'!W205),"")</f>
        <v/>
      </c>
      <c r="AC205" s="93" t="str">
        <f ca="1">IF($M205,$AB205*U205/项目参数!$J$29,"")</f>
        <v/>
      </c>
      <c r="AD205" s="93" t="str">
        <f ca="1">IF($M205,$AB205*V205/项目参数!$J$29,"")</f>
        <v/>
      </c>
      <c r="AE205" s="95" t="str">
        <f ca="1">IF(OR('临-间接'!R205=0,'临-间接'!R205="(空白)"),"",'临-间接'!R205)</f>
        <v/>
      </c>
      <c r="AF205" s="32" t="str">
        <f ca="1">IF(O205,IF(K205&lt;&gt;"", K205, IF(OR(H205="暂停",H205="取消"), IFERROR(WORKDAY.INTL($J205,$L205*$G205,1,项目参数!$B$2:$B$200),WORKDAY($J205,$L205*$G205,1)),TODAY())),"")</f>
        <v/>
      </c>
      <c r="AG205">
        <f ca="1">IF(AND(M205,O205),IF(OR('临-间接'!S205="",'临-间接'!S205="(空白)"),0,'临-间接'!S205),0)</f>
        <v>0</v>
      </c>
      <c r="AH205" s="32" t="str">
        <f ca="1">IF($M205,IF('临-间接'!T205=0,"",'临-间接'!T205),"")</f>
        <v/>
      </c>
      <c r="AI205" s="32" t="str">
        <f ca="1">IF($M205,IF('临-间接'!U205=0,"",'临-间接'!U205),"")</f>
        <v/>
      </c>
      <c r="AJ205" s="32" t="str">
        <f t="shared" ca="1" si="53"/>
        <v/>
      </c>
    </row>
    <row r="206" spans="1:36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IF('临-间接'!H206="(空白)","",'临-间接'!H206)</f>
        <v>0</v>
      </c>
      <c r="F206">
        <f ca="1">IF('临-间接'!K206="(空白)","",'临-间接'!K206)</f>
        <v>0</v>
      </c>
      <c r="G206">
        <f ca="1">IF('临-间接'!L206="(空白)",0,'临-间接'!L206)</f>
        <v>0</v>
      </c>
      <c r="H206" t="str">
        <f ca="1">IF(OR('临-间接'!Q206=0,'临-间接'!Q206="(空白)"),"",'临-间接'!Q206)</f>
        <v/>
      </c>
      <c r="I206" s="32" t="str">
        <f ca="1">IF(OR('临-间接'!M206=0,'临-间接'!M206="(空白)"),"",'临-间接'!M206)</f>
        <v/>
      </c>
      <c r="J206" s="32" t="str">
        <f ca="1">IF(OR('临-间接'!N206=0,'临-间接'!N206="(空白)"),"",'临-间接'!N206)</f>
        <v/>
      </c>
      <c r="K206" s="32" t="str">
        <f ca="1">IF(OR('临-间接'!O206=0,'临-间接'!O206="(空白)"),"",'临-间接'!O206)</f>
        <v/>
      </c>
      <c r="L206">
        <f ca="1">IF('临-间接'!P206="(空白)",0,'临-间接'!P206)</f>
        <v>0</v>
      </c>
      <c r="M206" s="93" t="b">
        <f t="shared" ca="1" si="41"/>
        <v>0</v>
      </c>
      <c r="N206" s="93" t="b">
        <f t="shared" ca="1" si="42"/>
        <v>0</v>
      </c>
      <c r="O206" s="93" t="b">
        <f t="shared" ca="1" si="43"/>
        <v>0</v>
      </c>
      <c r="P206" s="93" t="b">
        <f t="shared" ca="1" si="44"/>
        <v>0</v>
      </c>
      <c r="Q206" s="93" t="b">
        <f t="shared" ca="1" si="45"/>
        <v>0</v>
      </c>
      <c r="R206" s="93" t="str">
        <f t="shared" ca="1" si="46"/>
        <v>未开始</v>
      </c>
      <c r="S206" s="93">
        <f ca="1">IF(AND(M206,O206,NOT(P206)),NETWORKDAYS(J206,AF206,项目参数!$B$2:$B$200),0)</f>
        <v>0</v>
      </c>
      <c r="T206" s="94">
        <f t="shared" ca="1" si="47"/>
        <v>0</v>
      </c>
      <c r="U206" s="113">
        <f t="shared" ca="1" si="48"/>
        <v>0</v>
      </c>
      <c r="V206" s="113">
        <f t="shared" ca="1" si="49"/>
        <v>0</v>
      </c>
      <c r="W206" s="113" t="str">
        <f t="shared" ca="1" si="50"/>
        <v/>
      </c>
      <c r="X206" s="93">
        <f t="shared" ca="1" si="51"/>
        <v>0</v>
      </c>
      <c r="Y206" s="93">
        <f t="shared" ca="1" si="52"/>
        <v>0</v>
      </c>
      <c r="Z206" s="93">
        <f ca="1">IF(AND(M206,O206,J206&gt;项目信息!$C$18),INT((IF(P206,K206,J206)-项目信息!$C$18)/30)+1,0)</f>
        <v>0</v>
      </c>
      <c r="AA206" s="93" t="str">
        <f ca="1">IF(M206,WEEKNUM(IF(K206&lt;&gt;"",K206,IF(J206&lt;&gt;"",J206,I206)-项目信息!$C$18)+1),"")</f>
        <v/>
      </c>
      <c r="AB206" s="93" t="str">
        <f ca="1">IF($M206,IF('临-间接'!W206=0,"",'临-间接'!W206),"")</f>
        <v/>
      </c>
      <c r="AC206" s="93" t="str">
        <f ca="1">IF($M206,$AB206*U206/项目参数!$J$29,"")</f>
        <v/>
      </c>
      <c r="AD206" s="93" t="str">
        <f ca="1">IF($M206,$AB206*V206/项目参数!$J$29,"")</f>
        <v/>
      </c>
      <c r="AE206" s="95" t="str">
        <f ca="1">IF(OR('临-间接'!R206=0,'临-间接'!R206="(空白)"),"",'临-间接'!R206)</f>
        <v/>
      </c>
      <c r="AF206" s="32" t="str">
        <f ca="1">IF(O206,IF(K206&lt;&gt;"", K206, IF(OR(H206="暂停",H206="取消"), IFERROR(WORKDAY.INTL($J206,$L206*$G206,1,项目参数!$B$2:$B$200),WORKDAY($J206,$L206*$G206,1)),TODAY())),"")</f>
        <v/>
      </c>
      <c r="AG206">
        <f ca="1">IF(AND(M206,O206),IF(OR('临-间接'!S206="",'临-间接'!S206="(空白)"),0,'临-间接'!S206),0)</f>
        <v>0</v>
      </c>
      <c r="AH206" s="32" t="str">
        <f ca="1">IF($M206,IF('临-间接'!T206=0,"",'临-间接'!T206),"")</f>
        <v/>
      </c>
      <c r="AI206" s="32" t="str">
        <f ca="1">IF($M206,IF('临-间接'!U206=0,"",'临-间接'!U206),"")</f>
        <v/>
      </c>
      <c r="AJ206" s="32" t="str">
        <f t="shared" ca="1" si="53"/>
        <v/>
      </c>
    </row>
    <row r="207" spans="1:36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IF('临-间接'!H207="(空白)","",'临-间接'!H207)</f>
        <v>0</v>
      </c>
      <c r="F207">
        <f ca="1">IF('临-间接'!K207="(空白)","",'临-间接'!K207)</f>
        <v>0</v>
      </c>
      <c r="G207">
        <f ca="1">IF('临-间接'!L207="(空白)",0,'临-间接'!L207)</f>
        <v>0</v>
      </c>
      <c r="H207" t="str">
        <f ca="1">IF(OR('临-间接'!Q207=0,'临-间接'!Q207="(空白)"),"",'临-间接'!Q207)</f>
        <v/>
      </c>
      <c r="I207" s="32" t="str">
        <f ca="1">IF(OR('临-间接'!M207=0,'临-间接'!M207="(空白)"),"",'临-间接'!M207)</f>
        <v/>
      </c>
      <c r="J207" s="32" t="str">
        <f ca="1">IF(OR('临-间接'!N207=0,'临-间接'!N207="(空白)"),"",'临-间接'!N207)</f>
        <v/>
      </c>
      <c r="K207" s="32" t="str">
        <f ca="1">IF(OR('临-间接'!O207=0,'临-间接'!O207="(空白)"),"",'临-间接'!O207)</f>
        <v/>
      </c>
      <c r="L207">
        <f ca="1">IF('临-间接'!P207="(空白)",0,'临-间接'!P207)</f>
        <v>0</v>
      </c>
      <c r="M207" s="93" t="b">
        <f t="shared" ca="1" si="41"/>
        <v>0</v>
      </c>
      <c r="N207" s="93" t="b">
        <f t="shared" ca="1" si="42"/>
        <v>0</v>
      </c>
      <c r="O207" s="93" t="b">
        <f t="shared" ca="1" si="43"/>
        <v>0</v>
      </c>
      <c r="P207" s="93" t="b">
        <f t="shared" ca="1" si="44"/>
        <v>0</v>
      </c>
      <c r="Q207" s="93" t="b">
        <f t="shared" ca="1" si="45"/>
        <v>0</v>
      </c>
      <c r="R207" s="93" t="str">
        <f t="shared" ca="1" si="46"/>
        <v>未开始</v>
      </c>
      <c r="S207" s="93">
        <f ca="1">IF(AND(M207,O207,NOT(P207)),NETWORKDAYS(J207,AF207,项目参数!$B$2:$B$200),0)</f>
        <v>0</v>
      </c>
      <c r="T207" s="94">
        <f t="shared" ca="1" si="47"/>
        <v>0</v>
      </c>
      <c r="U207" s="113">
        <f t="shared" ca="1" si="48"/>
        <v>0</v>
      </c>
      <c r="V207" s="113">
        <f t="shared" ca="1" si="49"/>
        <v>0</v>
      </c>
      <c r="W207" s="113" t="str">
        <f t="shared" ca="1" si="50"/>
        <v/>
      </c>
      <c r="X207" s="93">
        <f t="shared" ca="1" si="51"/>
        <v>0</v>
      </c>
      <c r="Y207" s="93">
        <f t="shared" ca="1" si="52"/>
        <v>0</v>
      </c>
      <c r="Z207" s="93">
        <f ca="1">IF(AND(M207,O207,J207&gt;项目信息!$C$18),INT((IF(P207,K207,J207)-项目信息!$C$18)/30)+1,0)</f>
        <v>0</v>
      </c>
      <c r="AA207" s="93" t="str">
        <f ca="1">IF(M207,WEEKNUM(IF(K207&lt;&gt;"",K207,IF(J207&lt;&gt;"",J207,I207)-项目信息!$C$18)+1),"")</f>
        <v/>
      </c>
      <c r="AB207" s="93" t="str">
        <f ca="1">IF($M207,IF('临-间接'!W207=0,"",'临-间接'!W207),"")</f>
        <v/>
      </c>
      <c r="AC207" s="93" t="str">
        <f ca="1">IF($M207,$AB207*U207/项目参数!$J$29,"")</f>
        <v/>
      </c>
      <c r="AD207" s="93" t="str">
        <f ca="1">IF($M207,$AB207*V207/项目参数!$J$29,"")</f>
        <v/>
      </c>
      <c r="AE207" s="95" t="str">
        <f ca="1">IF(OR('临-间接'!R207=0,'临-间接'!R207="(空白)"),"",'临-间接'!R207)</f>
        <v/>
      </c>
      <c r="AF207" s="32" t="str">
        <f ca="1">IF(O207,IF(K207&lt;&gt;"", K207, IF(OR(H207="暂停",H207="取消"), IFERROR(WORKDAY.INTL($J207,$L207*$G207,1,项目参数!$B$2:$B$200),WORKDAY($J207,$L207*$G207,1)),TODAY())),"")</f>
        <v/>
      </c>
      <c r="AG207">
        <f ca="1">IF(AND(M207,O207),IF(OR('临-间接'!S207="",'临-间接'!S207="(空白)"),0,'临-间接'!S207),0)</f>
        <v>0</v>
      </c>
      <c r="AH207" s="32" t="str">
        <f ca="1">IF($M207,IF('临-间接'!T207=0,"",'临-间接'!T207),"")</f>
        <v/>
      </c>
      <c r="AI207" s="32" t="str">
        <f ca="1">IF($M207,IF('临-间接'!U207=0,"",'临-间接'!U207),"")</f>
        <v/>
      </c>
      <c r="AJ207" s="32" t="str">
        <f t="shared" ca="1" si="53"/>
        <v/>
      </c>
    </row>
    <row r="208" spans="1:36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IF('临-间接'!H208="(空白)","",'临-间接'!H208)</f>
        <v>0</v>
      </c>
      <c r="F208">
        <f ca="1">IF('临-间接'!K208="(空白)","",'临-间接'!K208)</f>
        <v>0</v>
      </c>
      <c r="G208">
        <f ca="1">IF('临-间接'!L208="(空白)",0,'临-间接'!L208)</f>
        <v>0</v>
      </c>
      <c r="H208" t="str">
        <f ca="1">IF(OR('临-间接'!Q208=0,'临-间接'!Q208="(空白)"),"",'临-间接'!Q208)</f>
        <v/>
      </c>
      <c r="I208" s="32" t="str">
        <f ca="1">IF(OR('临-间接'!M208=0,'临-间接'!M208="(空白)"),"",'临-间接'!M208)</f>
        <v/>
      </c>
      <c r="J208" s="32" t="str">
        <f ca="1">IF(OR('临-间接'!N208=0,'临-间接'!N208="(空白)"),"",'临-间接'!N208)</f>
        <v/>
      </c>
      <c r="K208" s="32" t="str">
        <f ca="1">IF(OR('临-间接'!O208=0,'临-间接'!O208="(空白)"),"",'临-间接'!O208)</f>
        <v/>
      </c>
      <c r="L208">
        <f ca="1">IF('临-间接'!P208="(空白)",0,'临-间接'!P208)</f>
        <v>0</v>
      </c>
      <c r="M208" s="93" t="b">
        <f t="shared" ca="1" si="41"/>
        <v>0</v>
      </c>
      <c r="N208" s="93" t="b">
        <f t="shared" ca="1" si="42"/>
        <v>0</v>
      </c>
      <c r="O208" s="93" t="b">
        <f t="shared" ca="1" si="43"/>
        <v>0</v>
      </c>
      <c r="P208" s="93" t="b">
        <f t="shared" ca="1" si="44"/>
        <v>0</v>
      </c>
      <c r="Q208" s="93" t="b">
        <f t="shared" ca="1" si="45"/>
        <v>0</v>
      </c>
      <c r="R208" s="93" t="str">
        <f t="shared" ca="1" si="46"/>
        <v>未开始</v>
      </c>
      <c r="S208" s="93">
        <f ca="1">IF(AND(M208,O208,NOT(P208)),NETWORKDAYS(J208,AF208,项目参数!$B$2:$B$200),0)</f>
        <v>0</v>
      </c>
      <c r="T208" s="94">
        <f t="shared" ca="1" si="47"/>
        <v>0</v>
      </c>
      <c r="U208" s="113">
        <f t="shared" ca="1" si="48"/>
        <v>0</v>
      </c>
      <c r="V208" s="113">
        <f t="shared" ca="1" si="49"/>
        <v>0</v>
      </c>
      <c r="W208" s="113" t="str">
        <f t="shared" ca="1" si="50"/>
        <v/>
      </c>
      <c r="X208" s="93">
        <f t="shared" ca="1" si="51"/>
        <v>0</v>
      </c>
      <c r="Y208" s="93">
        <f t="shared" ca="1" si="52"/>
        <v>0</v>
      </c>
      <c r="Z208" s="93">
        <f ca="1">IF(AND(M208,O208,J208&gt;项目信息!$C$18),INT((IF(P208,K208,J208)-项目信息!$C$18)/30)+1,0)</f>
        <v>0</v>
      </c>
      <c r="AA208" s="93" t="str">
        <f ca="1">IF(M208,WEEKNUM(IF(K208&lt;&gt;"",K208,IF(J208&lt;&gt;"",J208,I208)-项目信息!$C$18)+1),"")</f>
        <v/>
      </c>
      <c r="AB208" s="93" t="str">
        <f ca="1">IF($M208,IF('临-间接'!W208=0,"",'临-间接'!W208),"")</f>
        <v/>
      </c>
      <c r="AC208" s="93" t="str">
        <f ca="1">IF($M208,$AB208*U208/项目参数!$J$29,"")</f>
        <v/>
      </c>
      <c r="AD208" s="93" t="str">
        <f ca="1">IF($M208,$AB208*V208/项目参数!$J$29,"")</f>
        <v/>
      </c>
      <c r="AE208" s="95" t="str">
        <f ca="1">IF(OR('临-间接'!R208=0,'临-间接'!R208="(空白)"),"",'临-间接'!R208)</f>
        <v/>
      </c>
      <c r="AF208" s="32" t="str">
        <f ca="1">IF(O208,IF(K208&lt;&gt;"", K208, IF(OR(H208="暂停",H208="取消"), IFERROR(WORKDAY.INTL($J208,$L208*$G208,1,项目参数!$B$2:$B$200),WORKDAY($J208,$L208*$G208,1)),TODAY())),"")</f>
        <v/>
      </c>
      <c r="AG208">
        <f ca="1">IF(AND(M208,O208),IF(OR('临-间接'!S208="",'临-间接'!S208="(空白)"),0,'临-间接'!S208),0)</f>
        <v>0</v>
      </c>
      <c r="AH208" s="32" t="str">
        <f ca="1">IF($M208,IF('临-间接'!T208=0,"",'临-间接'!T208),"")</f>
        <v/>
      </c>
      <c r="AI208" s="32" t="str">
        <f ca="1">IF($M208,IF('临-间接'!U208=0,"",'临-间接'!U208),"")</f>
        <v/>
      </c>
      <c r="AJ208" s="32" t="str">
        <f t="shared" ca="1" si="53"/>
        <v/>
      </c>
    </row>
    <row r="209" spans="1:36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IF('临-间接'!H209="(空白)","",'临-间接'!H209)</f>
        <v>0</v>
      </c>
      <c r="F209">
        <f ca="1">IF('临-间接'!K209="(空白)","",'临-间接'!K209)</f>
        <v>0</v>
      </c>
      <c r="G209">
        <f ca="1">IF('临-间接'!L209="(空白)",0,'临-间接'!L209)</f>
        <v>0</v>
      </c>
      <c r="H209" t="str">
        <f ca="1">IF(OR('临-间接'!Q209=0,'临-间接'!Q209="(空白)"),"",'临-间接'!Q209)</f>
        <v/>
      </c>
      <c r="I209" s="32" t="str">
        <f ca="1">IF(OR('临-间接'!M209=0,'临-间接'!M209="(空白)"),"",'临-间接'!M209)</f>
        <v/>
      </c>
      <c r="J209" s="32" t="str">
        <f ca="1">IF(OR('临-间接'!N209=0,'临-间接'!N209="(空白)"),"",'临-间接'!N209)</f>
        <v/>
      </c>
      <c r="K209" s="32" t="str">
        <f ca="1">IF(OR('临-间接'!O209=0,'临-间接'!O209="(空白)"),"",'临-间接'!O209)</f>
        <v/>
      </c>
      <c r="L209">
        <f ca="1">IF('临-间接'!P209="(空白)",0,'临-间接'!P209)</f>
        <v>0</v>
      </c>
      <c r="M209" s="93" t="b">
        <f t="shared" ca="1" si="41"/>
        <v>0</v>
      </c>
      <c r="N209" s="93" t="b">
        <f t="shared" ca="1" si="42"/>
        <v>0</v>
      </c>
      <c r="O209" s="93" t="b">
        <f t="shared" ca="1" si="43"/>
        <v>0</v>
      </c>
      <c r="P209" s="93" t="b">
        <f t="shared" ca="1" si="44"/>
        <v>0</v>
      </c>
      <c r="Q209" s="93" t="b">
        <f t="shared" ca="1" si="45"/>
        <v>0</v>
      </c>
      <c r="R209" s="93" t="str">
        <f t="shared" ca="1" si="46"/>
        <v>未开始</v>
      </c>
      <c r="S209" s="93">
        <f ca="1">IF(AND(M209,O209,NOT(P209)),NETWORKDAYS(J209,AF209,项目参数!$B$2:$B$200),0)</f>
        <v>0</v>
      </c>
      <c r="T209" s="94">
        <f t="shared" ca="1" si="47"/>
        <v>0</v>
      </c>
      <c r="U209" s="113">
        <f t="shared" ca="1" si="48"/>
        <v>0</v>
      </c>
      <c r="V209" s="113">
        <f t="shared" ca="1" si="49"/>
        <v>0</v>
      </c>
      <c r="W209" s="113" t="str">
        <f t="shared" ca="1" si="50"/>
        <v/>
      </c>
      <c r="X209" s="93">
        <f t="shared" ca="1" si="51"/>
        <v>0</v>
      </c>
      <c r="Y209" s="93">
        <f t="shared" ca="1" si="52"/>
        <v>0</v>
      </c>
      <c r="Z209" s="93">
        <f ca="1">IF(AND(M209,O209,J209&gt;项目信息!$C$18),INT((IF(P209,K209,J209)-项目信息!$C$18)/30)+1,0)</f>
        <v>0</v>
      </c>
      <c r="AA209" s="93" t="str">
        <f ca="1">IF(M209,WEEKNUM(IF(K209&lt;&gt;"",K209,IF(J209&lt;&gt;"",J209,I209)-项目信息!$C$18)+1),"")</f>
        <v/>
      </c>
      <c r="AB209" s="93" t="str">
        <f ca="1">IF($M209,IF('临-间接'!W209=0,"",'临-间接'!W209),"")</f>
        <v/>
      </c>
      <c r="AC209" s="93" t="str">
        <f ca="1">IF($M209,$AB209*U209/项目参数!$J$29,"")</f>
        <v/>
      </c>
      <c r="AD209" s="93" t="str">
        <f ca="1">IF($M209,$AB209*V209/项目参数!$J$29,"")</f>
        <v/>
      </c>
      <c r="AE209" s="95" t="str">
        <f ca="1">IF(OR('临-间接'!R209=0,'临-间接'!R209="(空白)"),"",'临-间接'!R209)</f>
        <v/>
      </c>
      <c r="AF209" s="32" t="str">
        <f ca="1">IF(O209,IF(K209&lt;&gt;"", K209, IF(OR(H209="暂停",H209="取消"), IFERROR(WORKDAY.INTL($J209,$L209*$G209,1,项目参数!$B$2:$B$200),WORKDAY($J209,$L209*$G209,1)),TODAY())),"")</f>
        <v/>
      </c>
      <c r="AG209">
        <f ca="1">IF(AND(M209,O209),IF(OR('临-间接'!S209="",'临-间接'!S209="(空白)"),0,'临-间接'!S209),0)</f>
        <v>0</v>
      </c>
      <c r="AH209" s="32" t="str">
        <f ca="1">IF($M209,IF('临-间接'!T209=0,"",'临-间接'!T209),"")</f>
        <v/>
      </c>
      <c r="AI209" s="32" t="str">
        <f ca="1">IF($M209,IF('临-间接'!U209=0,"",'临-间接'!U209),"")</f>
        <v/>
      </c>
      <c r="AJ209" s="32" t="str">
        <f t="shared" ca="1" si="53"/>
        <v/>
      </c>
    </row>
    <row r="210" spans="1:36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IF('临-间接'!H210="(空白)","",'临-间接'!H210)</f>
        <v>0</v>
      </c>
      <c r="F210">
        <f ca="1">IF('临-间接'!K210="(空白)","",'临-间接'!K210)</f>
        <v>0</v>
      </c>
      <c r="G210">
        <f ca="1">IF('临-间接'!L210="(空白)",0,'临-间接'!L210)</f>
        <v>0</v>
      </c>
      <c r="H210" t="str">
        <f ca="1">IF(OR('临-间接'!Q210=0,'临-间接'!Q210="(空白)"),"",'临-间接'!Q210)</f>
        <v/>
      </c>
      <c r="I210" s="32" t="str">
        <f ca="1">IF(OR('临-间接'!M210=0,'临-间接'!M210="(空白)"),"",'临-间接'!M210)</f>
        <v/>
      </c>
      <c r="J210" s="32" t="str">
        <f ca="1">IF(OR('临-间接'!N210=0,'临-间接'!N210="(空白)"),"",'临-间接'!N210)</f>
        <v/>
      </c>
      <c r="K210" s="32" t="str">
        <f ca="1">IF(OR('临-间接'!O210=0,'临-间接'!O210="(空白)"),"",'临-间接'!O210)</f>
        <v/>
      </c>
      <c r="L210">
        <f ca="1">IF('临-间接'!P210="(空白)",0,'临-间接'!P210)</f>
        <v>0</v>
      </c>
      <c r="M210" s="93" t="b">
        <f t="shared" ca="1" si="41"/>
        <v>0</v>
      </c>
      <c r="N210" s="93" t="b">
        <f t="shared" ca="1" si="42"/>
        <v>0</v>
      </c>
      <c r="O210" s="93" t="b">
        <f t="shared" ca="1" si="43"/>
        <v>0</v>
      </c>
      <c r="P210" s="93" t="b">
        <f t="shared" ca="1" si="44"/>
        <v>0</v>
      </c>
      <c r="Q210" s="93" t="b">
        <f t="shared" ca="1" si="45"/>
        <v>0</v>
      </c>
      <c r="R210" s="93" t="str">
        <f t="shared" ca="1" si="46"/>
        <v>未开始</v>
      </c>
      <c r="S210" s="93">
        <f ca="1">IF(AND(M210,O210,NOT(P210)),NETWORKDAYS(J210,AF210,项目参数!$B$2:$B$200),0)</f>
        <v>0</v>
      </c>
      <c r="T210" s="94">
        <f t="shared" ca="1" si="47"/>
        <v>0</v>
      </c>
      <c r="U210" s="113">
        <f t="shared" ca="1" si="48"/>
        <v>0</v>
      </c>
      <c r="V210" s="113">
        <f t="shared" ca="1" si="49"/>
        <v>0</v>
      </c>
      <c r="W210" s="113" t="str">
        <f t="shared" ca="1" si="50"/>
        <v/>
      </c>
      <c r="X210" s="93">
        <f t="shared" ca="1" si="51"/>
        <v>0</v>
      </c>
      <c r="Y210" s="93">
        <f t="shared" ca="1" si="52"/>
        <v>0</v>
      </c>
      <c r="Z210" s="93">
        <f ca="1">IF(AND(M210,O210,J210&gt;项目信息!$C$18),INT((IF(P210,K210,J210)-项目信息!$C$18)/30)+1,0)</f>
        <v>0</v>
      </c>
      <c r="AA210" s="93" t="str">
        <f ca="1">IF(M210,WEEKNUM(IF(K210&lt;&gt;"",K210,IF(J210&lt;&gt;"",J210,I210)-项目信息!$C$18)+1),"")</f>
        <v/>
      </c>
      <c r="AB210" s="93" t="str">
        <f ca="1">IF($M210,IF('临-间接'!W210=0,"",'临-间接'!W210),"")</f>
        <v/>
      </c>
      <c r="AC210" s="93" t="str">
        <f ca="1">IF($M210,$AB210*U210/项目参数!$J$29,"")</f>
        <v/>
      </c>
      <c r="AD210" s="93" t="str">
        <f ca="1">IF($M210,$AB210*V210/项目参数!$J$29,"")</f>
        <v/>
      </c>
      <c r="AE210" s="95" t="str">
        <f ca="1">IF(OR('临-间接'!R210=0,'临-间接'!R210="(空白)"),"",'临-间接'!R210)</f>
        <v/>
      </c>
      <c r="AF210" s="32" t="str">
        <f ca="1">IF(O210,IF(K210&lt;&gt;"", K210, IF(OR(H210="暂停",H210="取消"), IFERROR(WORKDAY.INTL($J210,$L210*$G210,1,项目参数!$B$2:$B$200),WORKDAY($J210,$L210*$G210,1)),TODAY())),"")</f>
        <v/>
      </c>
      <c r="AG210">
        <f ca="1">IF(AND(M210,O210),IF(OR('临-间接'!S210="",'临-间接'!S210="(空白)"),0,'临-间接'!S210),0)</f>
        <v>0</v>
      </c>
      <c r="AH210" s="32" t="str">
        <f ca="1">IF($M210,IF('临-间接'!T210=0,"",'临-间接'!T210),"")</f>
        <v/>
      </c>
      <c r="AI210" s="32" t="str">
        <f ca="1">IF($M210,IF('临-间接'!U210=0,"",'临-间接'!U210),"")</f>
        <v/>
      </c>
      <c r="AJ210" s="32" t="str">
        <f t="shared" ca="1" si="53"/>
        <v/>
      </c>
    </row>
    <row r="211" spans="1:36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IF('临-间接'!H211="(空白)","",'临-间接'!H211)</f>
        <v>0</v>
      </c>
      <c r="F211">
        <f ca="1">IF('临-间接'!K211="(空白)","",'临-间接'!K211)</f>
        <v>0</v>
      </c>
      <c r="G211">
        <f ca="1">IF('临-间接'!L211="(空白)",0,'临-间接'!L211)</f>
        <v>0</v>
      </c>
      <c r="H211" t="str">
        <f ca="1">IF(OR('临-间接'!Q211=0,'临-间接'!Q211="(空白)"),"",'临-间接'!Q211)</f>
        <v/>
      </c>
      <c r="I211" s="32" t="str">
        <f ca="1">IF(OR('临-间接'!M211=0,'临-间接'!M211="(空白)"),"",'临-间接'!M211)</f>
        <v/>
      </c>
      <c r="J211" s="32" t="str">
        <f ca="1">IF(OR('临-间接'!N211=0,'临-间接'!N211="(空白)"),"",'临-间接'!N211)</f>
        <v/>
      </c>
      <c r="K211" s="32" t="str">
        <f ca="1">IF(OR('临-间接'!O211=0,'临-间接'!O211="(空白)"),"",'临-间接'!O211)</f>
        <v/>
      </c>
      <c r="L211">
        <f ca="1">IF('临-间接'!P211="(空白)",0,'临-间接'!P211)</f>
        <v>0</v>
      </c>
      <c r="M211" s="93" t="b">
        <f t="shared" ca="1" si="41"/>
        <v>0</v>
      </c>
      <c r="N211" s="93" t="b">
        <f t="shared" ca="1" si="42"/>
        <v>0</v>
      </c>
      <c r="O211" s="93" t="b">
        <f t="shared" ca="1" si="43"/>
        <v>0</v>
      </c>
      <c r="P211" s="93" t="b">
        <f t="shared" ca="1" si="44"/>
        <v>0</v>
      </c>
      <c r="Q211" s="93" t="b">
        <f t="shared" ca="1" si="45"/>
        <v>0</v>
      </c>
      <c r="R211" s="93" t="str">
        <f t="shared" ca="1" si="46"/>
        <v>未开始</v>
      </c>
      <c r="S211" s="93">
        <f ca="1">IF(AND(M211,O211,NOT(P211)),NETWORKDAYS(J211,AF211,项目参数!$B$2:$B$200),0)</f>
        <v>0</v>
      </c>
      <c r="T211" s="94">
        <f t="shared" ca="1" si="47"/>
        <v>0</v>
      </c>
      <c r="U211" s="113">
        <f t="shared" ca="1" si="48"/>
        <v>0</v>
      </c>
      <c r="V211" s="113">
        <f t="shared" ca="1" si="49"/>
        <v>0</v>
      </c>
      <c r="W211" s="113" t="str">
        <f t="shared" ca="1" si="50"/>
        <v/>
      </c>
      <c r="X211" s="93">
        <f t="shared" ca="1" si="51"/>
        <v>0</v>
      </c>
      <c r="Y211" s="93">
        <f t="shared" ca="1" si="52"/>
        <v>0</v>
      </c>
      <c r="Z211" s="93">
        <f ca="1">IF(AND(M211,O211,J211&gt;项目信息!$C$18),INT((IF(P211,K211,J211)-项目信息!$C$18)/30)+1,0)</f>
        <v>0</v>
      </c>
      <c r="AA211" s="93" t="str">
        <f ca="1">IF(M211,WEEKNUM(IF(K211&lt;&gt;"",K211,IF(J211&lt;&gt;"",J211,I211)-项目信息!$C$18)+1),"")</f>
        <v/>
      </c>
      <c r="AB211" s="93" t="str">
        <f ca="1">IF($M211,IF('临-间接'!W211=0,"",'临-间接'!W211),"")</f>
        <v/>
      </c>
      <c r="AC211" s="93" t="str">
        <f ca="1">IF($M211,$AB211*U211/项目参数!$J$29,"")</f>
        <v/>
      </c>
      <c r="AD211" s="93" t="str">
        <f ca="1">IF($M211,$AB211*V211/项目参数!$J$29,"")</f>
        <v/>
      </c>
      <c r="AE211" s="95" t="str">
        <f ca="1">IF(OR('临-间接'!R211=0,'临-间接'!R211="(空白)"),"",'临-间接'!R211)</f>
        <v/>
      </c>
      <c r="AF211" s="32" t="str">
        <f ca="1">IF(O211,IF(K211&lt;&gt;"", K211, IF(OR(H211="暂停",H211="取消"), IFERROR(WORKDAY.INTL($J211,$L211*$G211,1,项目参数!$B$2:$B$200),WORKDAY($J211,$L211*$G211,1)),TODAY())),"")</f>
        <v/>
      </c>
      <c r="AG211">
        <f ca="1">IF(AND(M211,O211),IF(OR('临-间接'!S211="",'临-间接'!S211="(空白)"),0,'临-间接'!S211),0)</f>
        <v>0</v>
      </c>
      <c r="AH211" s="32" t="str">
        <f ca="1">IF($M211,IF('临-间接'!T211=0,"",'临-间接'!T211),"")</f>
        <v/>
      </c>
      <c r="AI211" s="32" t="str">
        <f ca="1">IF($M211,IF('临-间接'!U211=0,"",'临-间接'!U211),"")</f>
        <v/>
      </c>
      <c r="AJ211" s="32" t="str">
        <f t="shared" ca="1" si="53"/>
        <v/>
      </c>
    </row>
    <row r="212" spans="1:36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IF('临-间接'!H212="(空白)","",'临-间接'!H212)</f>
        <v>0</v>
      </c>
      <c r="F212">
        <f ca="1">IF('临-间接'!K212="(空白)","",'临-间接'!K212)</f>
        <v>0</v>
      </c>
      <c r="G212">
        <f ca="1">IF('临-间接'!L212="(空白)",0,'临-间接'!L212)</f>
        <v>0</v>
      </c>
      <c r="H212" t="str">
        <f ca="1">IF(OR('临-间接'!Q212=0,'临-间接'!Q212="(空白)"),"",'临-间接'!Q212)</f>
        <v/>
      </c>
      <c r="I212" s="32" t="str">
        <f ca="1">IF(OR('临-间接'!M212=0,'临-间接'!M212="(空白)"),"",'临-间接'!M212)</f>
        <v/>
      </c>
      <c r="J212" s="32" t="str">
        <f ca="1">IF(OR('临-间接'!N212=0,'临-间接'!N212="(空白)"),"",'临-间接'!N212)</f>
        <v/>
      </c>
      <c r="K212" s="32" t="str">
        <f ca="1">IF(OR('临-间接'!O212=0,'临-间接'!O212="(空白)"),"",'临-间接'!O212)</f>
        <v/>
      </c>
      <c r="L212">
        <f ca="1">IF('临-间接'!P212="(空白)",0,'临-间接'!P212)</f>
        <v>0</v>
      </c>
      <c r="M212" s="93" t="b">
        <f t="shared" ca="1" si="41"/>
        <v>0</v>
      </c>
      <c r="N212" s="93" t="b">
        <f t="shared" ca="1" si="42"/>
        <v>0</v>
      </c>
      <c r="O212" s="93" t="b">
        <f t="shared" ca="1" si="43"/>
        <v>0</v>
      </c>
      <c r="P212" s="93" t="b">
        <f t="shared" ca="1" si="44"/>
        <v>0</v>
      </c>
      <c r="Q212" s="93" t="b">
        <f t="shared" ca="1" si="45"/>
        <v>0</v>
      </c>
      <c r="R212" s="93" t="str">
        <f t="shared" ca="1" si="46"/>
        <v>未开始</v>
      </c>
      <c r="S212" s="93">
        <f ca="1">IF(AND(M212,O212,NOT(P212)),NETWORKDAYS(J212,AF212,项目参数!$B$2:$B$200),0)</f>
        <v>0</v>
      </c>
      <c r="T212" s="94">
        <f t="shared" ca="1" si="47"/>
        <v>0</v>
      </c>
      <c r="U212" s="113">
        <f t="shared" ca="1" si="48"/>
        <v>0</v>
      </c>
      <c r="V212" s="113">
        <f t="shared" ca="1" si="49"/>
        <v>0</v>
      </c>
      <c r="W212" s="113" t="str">
        <f t="shared" ca="1" si="50"/>
        <v/>
      </c>
      <c r="X212" s="93">
        <f t="shared" ca="1" si="51"/>
        <v>0</v>
      </c>
      <c r="Y212" s="93">
        <f t="shared" ca="1" si="52"/>
        <v>0</v>
      </c>
      <c r="Z212" s="93">
        <f ca="1">IF(AND(M212,O212,J212&gt;项目信息!$C$18),INT((IF(P212,K212,J212)-项目信息!$C$18)/30)+1,0)</f>
        <v>0</v>
      </c>
      <c r="AA212" s="93" t="str">
        <f ca="1">IF(M212,WEEKNUM(IF(K212&lt;&gt;"",K212,IF(J212&lt;&gt;"",J212,I212)-项目信息!$C$18)+1),"")</f>
        <v/>
      </c>
      <c r="AB212" s="93" t="str">
        <f ca="1">IF($M212,IF('临-间接'!W212=0,"",'临-间接'!W212),"")</f>
        <v/>
      </c>
      <c r="AC212" s="93" t="str">
        <f ca="1">IF($M212,$AB212*U212/项目参数!$J$29,"")</f>
        <v/>
      </c>
      <c r="AD212" s="93" t="str">
        <f ca="1">IF($M212,$AB212*V212/项目参数!$J$29,"")</f>
        <v/>
      </c>
      <c r="AE212" s="95" t="str">
        <f ca="1">IF(OR('临-间接'!R212=0,'临-间接'!R212="(空白)"),"",'临-间接'!R212)</f>
        <v/>
      </c>
      <c r="AF212" s="32" t="str">
        <f ca="1">IF(O212,IF(K212&lt;&gt;"", K212, IF(OR(H212="暂停",H212="取消"), IFERROR(WORKDAY.INTL($J212,$L212*$G212,1,项目参数!$B$2:$B$200),WORKDAY($J212,$L212*$G212,1)),TODAY())),"")</f>
        <v/>
      </c>
      <c r="AG212">
        <f ca="1">IF(AND(M212,O212),IF(OR('临-间接'!S212="",'临-间接'!S212="(空白)"),0,'临-间接'!S212),0)</f>
        <v>0</v>
      </c>
      <c r="AH212" s="32" t="str">
        <f ca="1">IF($M212,IF('临-间接'!T212=0,"",'临-间接'!T212),"")</f>
        <v/>
      </c>
      <c r="AI212" s="32" t="str">
        <f ca="1">IF($M212,IF('临-间接'!U212=0,"",'临-间接'!U212),"")</f>
        <v/>
      </c>
      <c r="AJ212" s="32" t="str">
        <f t="shared" ca="1" si="53"/>
        <v/>
      </c>
    </row>
    <row r="213" spans="1:36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IF('临-间接'!H213="(空白)","",'临-间接'!H213)</f>
        <v>0</v>
      </c>
      <c r="F213">
        <f ca="1">IF('临-间接'!K213="(空白)","",'临-间接'!K213)</f>
        <v>0</v>
      </c>
      <c r="G213">
        <f ca="1">IF('临-间接'!L213="(空白)",0,'临-间接'!L213)</f>
        <v>0</v>
      </c>
      <c r="H213" t="str">
        <f ca="1">IF(OR('临-间接'!Q213=0,'临-间接'!Q213="(空白)"),"",'临-间接'!Q213)</f>
        <v/>
      </c>
      <c r="I213" s="32" t="str">
        <f ca="1">IF(OR('临-间接'!M213=0,'临-间接'!M213="(空白)"),"",'临-间接'!M213)</f>
        <v/>
      </c>
      <c r="J213" s="32" t="str">
        <f ca="1">IF(OR('临-间接'!N213=0,'临-间接'!N213="(空白)"),"",'临-间接'!N213)</f>
        <v/>
      </c>
      <c r="K213" s="32" t="str">
        <f ca="1">IF(OR('临-间接'!O213=0,'临-间接'!O213="(空白)"),"",'临-间接'!O213)</f>
        <v/>
      </c>
      <c r="L213">
        <f ca="1">IF('临-间接'!P213="(空白)",0,'临-间接'!P213)</f>
        <v>0</v>
      </c>
      <c r="M213" s="93" t="b">
        <f t="shared" ca="1" si="41"/>
        <v>0</v>
      </c>
      <c r="N213" s="93" t="b">
        <f t="shared" ca="1" si="42"/>
        <v>0</v>
      </c>
      <c r="O213" s="93" t="b">
        <f t="shared" ca="1" si="43"/>
        <v>0</v>
      </c>
      <c r="P213" s="93" t="b">
        <f t="shared" ca="1" si="44"/>
        <v>0</v>
      </c>
      <c r="Q213" s="93" t="b">
        <f t="shared" ca="1" si="45"/>
        <v>0</v>
      </c>
      <c r="R213" s="93" t="str">
        <f t="shared" ca="1" si="46"/>
        <v>未开始</v>
      </c>
      <c r="S213" s="93">
        <f ca="1">IF(AND(M213,O213,NOT(P213)),NETWORKDAYS(J213,AF213,项目参数!$B$2:$B$200),0)</f>
        <v>0</v>
      </c>
      <c r="T213" s="94">
        <f t="shared" ca="1" si="47"/>
        <v>0</v>
      </c>
      <c r="U213" s="113">
        <f t="shared" ca="1" si="48"/>
        <v>0</v>
      </c>
      <c r="V213" s="113">
        <f t="shared" ca="1" si="49"/>
        <v>0</v>
      </c>
      <c r="W213" s="113" t="str">
        <f t="shared" ca="1" si="50"/>
        <v/>
      </c>
      <c r="X213" s="93">
        <f t="shared" ca="1" si="51"/>
        <v>0</v>
      </c>
      <c r="Y213" s="93">
        <f t="shared" ca="1" si="52"/>
        <v>0</v>
      </c>
      <c r="Z213" s="93">
        <f ca="1">IF(AND(M213,O213,J213&gt;项目信息!$C$18),INT((IF(P213,K213,J213)-项目信息!$C$18)/30)+1,0)</f>
        <v>0</v>
      </c>
      <c r="AA213" s="93" t="str">
        <f ca="1">IF(M213,WEEKNUM(IF(K213&lt;&gt;"",K213,IF(J213&lt;&gt;"",J213,I213)-项目信息!$C$18)+1),"")</f>
        <v/>
      </c>
      <c r="AB213" s="93" t="str">
        <f ca="1">IF($M213,IF('临-间接'!W213=0,"",'临-间接'!W213),"")</f>
        <v/>
      </c>
      <c r="AC213" s="93" t="str">
        <f ca="1">IF($M213,$AB213*U213/项目参数!$J$29,"")</f>
        <v/>
      </c>
      <c r="AD213" s="93" t="str">
        <f ca="1">IF($M213,$AB213*V213/项目参数!$J$29,"")</f>
        <v/>
      </c>
      <c r="AE213" s="95" t="str">
        <f ca="1">IF(OR('临-间接'!R213=0,'临-间接'!R213="(空白)"),"",'临-间接'!R213)</f>
        <v/>
      </c>
      <c r="AF213" s="32" t="str">
        <f ca="1">IF(O213,IF(K213&lt;&gt;"", K213, IF(OR(H213="暂停",H213="取消"), IFERROR(WORKDAY.INTL($J213,$L213*$G213,1,项目参数!$B$2:$B$200),WORKDAY($J213,$L213*$G213,1)),TODAY())),"")</f>
        <v/>
      </c>
      <c r="AG213">
        <f ca="1">IF(AND(M213,O213),IF(OR('临-间接'!S213="",'临-间接'!S213="(空白)"),0,'临-间接'!S213),0)</f>
        <v>0</v>
      </c>
      <c r="AH213" s="32" t="str">
        <f ca="1">IF($M213,IF('临-间接'!T213=0,"",'临-间接'!T213),"")</f>
        <v/>
      </c>
      <c r="AI213" s="32" t="str">
        <f ca="1">IF($M213,IF('临-间接'!U213=0,"",'临-间接'!U213),"")</f>
        <v/>
      </c>
      <c r="AJ213" s="32" t="str">
        <f t="shared" ca="1" si="53"/>
        <v/>
      </c>
    </row>
    <row r="214" spans="1:36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IF('临-间接'!H214="(空白)","",'临-间接'!H214)</f>
        <v>0</v>
      </c>
      <c r="F214">
        <f ca="1">IF('临-间接'!K214="(空白)","",'临-间接'!K214)</f>
        <v>0</v>
      </c>
      <c r="G214">
        <f ca="1">IF('临-间接'!L214="(空白)",0,'临-间接'!L214)</f>
        <v>0</v>
      </c>
      <c r="H214" t="str">
        <f ca="1">IF(OR('临-间接'!Q214=0,'临-间接'!Q214="(空白)"),"",'临-间接'!Q214)</f>
        <v/>
      </c>
      <c r="I214" s="32" t="str">
        <f ca="1">IF(OR('临-间接'!M214=0,'临-间接'!M214="(空白)"),"",'临-间接'!M214)</f>
        <v/>
      </c>
      <c r="J214" s="32" t="str">
        <f ca="1">IF(OR('临-间接'!N214=0,'临-间接'!N214="(空白)"),"",'临-间接'!N214)</f>
        <v/>
      </c>
      <c r="K214" s="32" t="str">
        <f ca="1">IF(OR('临-间接'!O214=0,'临-间接'!O214="(空白)"),"",'临-间接'!O214)</f>
        <v/>
      </c>
      <c r="L214">
        <f ca="1">IF('临-间接'!P214="(空白)",0,'临-间接'!P214)</f>
        <v>0</v>
      </c>
      <c r="M214" s="93" t="b">
        <f t="shared" ca="1" si="41"/>
        <v>0</v>
      </c>
      <c r="N214" s="93" t="b">
        <f t="shared" ca="1" si="42"/>
        <v>0</v>
      </c>
      <c r="O214" s="93" t="b">
        <f t="shared" ca="1" si="43"/>
        <v>0</v>
      </c>
      <c r="P214" s="93" t="b">
        <f t="shared" ca="1" si="44"/>
        <v>0</v>
      </c>
      <c r="Q214" s="93" t="b">
        <f t="shared" ca="1" si="45"/>
        <v>0</v>
      </c>
      <c r="R214" s="93" t="str">
        <f t="shared" ca="1" si="46"/>
        <v>未开始</v>
      </c>
      <c r="S214" s="93">
        <f ca="1">IF(AND(M214,O214,NOT(P214)),NETWORKDAYS(J214,AF214,项目参数!$B$2:$B$200),0)</f>
        <v>0</v>
      </c>
      <c r="T214" s="94">
        <f t="shared" ca="1" si="47"/>
        <v>0</v>
      </c>
      <c r="U214" s="113">
        <f t="shared" ca="1" si="48"/>
        <v>0</v>
      </c>
      <c r="V214" s="113">
        <f t="shared" ca="1" si="49"/>
        <v>0</v>
      </c>
      <c r="W214" s="113" t="str">
        <f t="shared" ca="1" si="50"/>
        <v/>
      </c>
      <c r="X214" s="93">
        <f t="shared" ca="1" si="51"/>
        <v>0</v>
      </c>
      <c r="Y214" s="93">
        <f t="shared" ca="1" si="52"/>
        <v>0</v>
      </c>
      <c r="Z214" s="93">
        <f ca="1">IF(AND(M214,O214,J214&gt;项目信息!$C$18),INT((IF(P214,K214,J214)-项目信息!$C$18)/30)+1,0)</f>
        <v>0</v>
      </c>
      <c r="AA214" s="93" t="str">
        <f ca="1">IF(M214,WEEKNUM(IF(K214&lt;&gt;"",K214,IF(J214&lt;&gt;"",J214,I214)-项目信息!$C$18)+1),"")</f>
        <v/>
      </c>
      <c r="AB214" s="93" t="str">
        <f ca="1">IF($M214,IF('临-间接'!W214=0,"",'临-间接'!W214),"")</f>
        <v/>
      </c>
      <c r="AC214" s="93" t="str">
        <f ca="1">IF($M214,$AB214*U214/项目参数!$J$29,"")</f>
        <v/>
      </c>
      <c r="AD214" s="93" t="str">
        <f ca="1">IF($M214,$AB214*V214/项目参数!$J$29,"")</f>
        <v/>
      </c>
      <c r="AE214" s="95" t="str">
        <f ca="1">IF(OR('临-间接'!R214=0,'临-间接'!R214="(空白)"),"",'临-间接'!R214)</f>
        <v/>
      </c>
      <c r="AF214" s="32" t="str">
        <f ca="1">IF(O214,IF(K214&lt;&gt;"", K214, IF(OR(H214="暂停",H214="取消"), IFERROR(WORKDAY.INTL($J214,$L214*$G214,1,项目参数!$B$2:$B$200),WORKDAY($J214,$L214*$G214,1)),TODAY())),"")</f>
        <v/>
      </c>
      <c r="AG214">
        <f ca="1">IF(AND(M214,O214),IF(OR('临-间接'!S214="",'临-间接'!S214="(空白)"),0,'临-间接'!S214),0)</f>
        <v>0</v>
      </c>
      <c r="AH214" s="32" t="str">
        <f ca="1">IF($M214,IF('临-间接'!T214=0,"",'临-间接'!T214),"")</f>
        <v/>
      </c>
      <c r="AI214" s="32" t="str">
        <f ca="1">IF($M214,IF('临-间接'!U214=0,"",'临-间接'!U214),"")</f>
        <v/>
      </c>
      <c r="AJ214" s="32" t="str">
        <f t="shared" ca="1" si="53"/>
        <v/>
      </c>
    </row>
    <row r="215" spans="1:36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IF('临-间接'!H215="(空白)","",'临-间接'!H215)</f>
        <v>0</v>
      </c>
      <c r="F215">
        <f ca="1">IF('临-间接'!K215="(空白)","",'临-间接'!K215)</f>
        <v>0</v>
      </c>
      <c r="G215">
        <f ca="1">IF('临-间接'!L215="(空白)",0,'临-间接'!L215)</f>
        <v>0</v>
      </c>
      <c r="H215" t="str">
        <f ca="1">IF(OR('临-间接'!Q215=0,'临-间接'!Q215="(空白)"),"",'临-间接'!Q215)</f>
        <v/>
      </c>
      <c r="I215" s="32" t="str">
        <f ca="1">IF(OR('临-间接'!M215=0,'临-间接'!M215="(空白)"),"",'临-间接'!M215)</f>
        <v/>
      </c>
      <c r="J215" s="32" t="str">
        <f ca="1">IF(OR('临-间接'!N215=0,'临-间接'!N215="(空白)"),"",'临-间接'!N215)</f>
        <v/>
      </c>
      <c r="K215" s="32" t="str">
        <f ca="1">IF(OR('临-间接'!O215=0,'临-间接'!O215="(空白)"),"",'临-间接'!O215)</f>
        <v/>
      </c>
      <c r="L215">
        <f ca="1">IF('临-间接'!P215="(空白)",0,'临-间接'!P215)</f>
        <v>0</v>
      </c>
      <c r="M215" s="93" t="b">
        <f t="shared" ca="1" si="41"/>
        <v>0</v>
      </c>
      <c r="N215" s="93" t="b">
        <f t="shared" ca="1" si="42"/>
        <v>0</v>
      </c>
      <c r="O215" s="93" t="b">
        <f t="shared" ca="1" si="43"/>
        <v>0</v>
      </c>
      <c r="P215" s="93" t="b">
        <f t="shared" ca="1" si="44"/>
        <v>0</v>
      </c>
      <c r="Q215" s="93" t="b">
        <f t="shared" ca="1" si="45"/>
        <v>0</v>
      </c>
      <c r="R215" s="93" t="str">
        <f t="shared" ca="1" si="46"/>
        <v>未开始</v>
      </c>
      <c r="S215" s="93">
        <f ca="1">IF(AND(M215,O215,NOT(P215)),NETWORKDAYS(J215,AF215,项目参数!$B$2:$B$200),0)</f>
        <v>0</v>
      </c>
      <c r="T215" s="94">
        <f t="shared" ca="1" si="47"/>
        <v>0</v>
      </c>
      <c r="U215" s="113">
        <f t="shared" ca="1" si="48"/>
        <v>0</v>
      </c>
      <c r="V215" s="113">
        <f t="shared" ca="1" si="49"/>
        <v>0</v>
      </c>
      <c r="W215" s="113" t="str">
        <f t="shared" ca="1" si="50"/>
        <v/>
      </c>
      <c r="X215" s="93">
        <f t="shared" ca="1" si="51"/>
        <v>0</v>
      </c>
      <c r="Y215" s="93">
        <f t="shared" ca="1" si="52"/>
        <v>0</v>
      </c>
      <c r="Z215" s="93">
        <f ca="1">IF(AND(M215,O215,J215&gt;项目信息!$C$18),INT((IF(P215,K215,J215)-项目信息!$C$18)/30)+1,0)</f>
        <v>0</v>
      </c>
      <c r="AA215" s="93" t="str">
        <f ca="1">IF(M215,WEEKNUM(IF(K215&lt;&gt;"",K215,IF(J215&lt;&gt;"",J215,I215)-项目信息!$C$18)+1),"")</f>
        <v/>
      </c>
      <c r="AB215" s="93" t="str">
        <f ca="1">IF($M215,IF('临-间接'!W215=0,"",'临-间接'!W215),"")</f>
        <v/>
      </c>
      <c r="AC215" s="93" t="str">
        <f ca="1">IF($M215,$AB215*U215/项目参数!$J$29,"")</f>
        <v/>
      </c>
      <c r="AD215" s="93" t="str">
        <f ca="1">IF($M215,$AB215*V215/项目参数!$J$29,"")</f>
        <v/>
      </c>
      <c r="AE215" s="95" t="str">
        <f ca="1">IF(OR('临-间接'!R215=0,'临-间接'!R215="(空白)"),"",'临-间接'!R215)</f>
        <v/>
      </c>
      <c r="AF215" s="32" t="str">
        <f ca="1">IF(O215,IF(K215&lt;&gt;"", K215, IF(OR(H215="暂停",H215="取消"), IFERROR(WORKDAY.INTL($J215,$L215*$G215,1,项目参数!$B$2:$B$200),WORKDAY($J215,$L215*$G215,1)),TODAY())),"")</f>
        <v/>
      </c>
      <c r="AG215">
        <f ca="1">IF(AND(M215,O215),IF(OR('临-间接'!S215="",'临-间接'!S215="(空白)"),0,'临-间接'!S215),0)</f>
        <v>0</v>
      </c>
      <c r="AH215" s="32" t="str">
        <f ca="1">IF($M215,IF('临-间接'!T215=0,"",'临-间接'!T215),"")</f>
        <v/>
      </c>
      <c r="AI215" s="32" t="str">
        <f ca="1">IF($M215,IF('临-间接'!U215=0,"",'临-间接'!U215),"")</f>
        <v/>
      </c>
      <c r="AJ215" s="32" t="str">
        <f t="shared" ca="1" si="53"/>
        <v/>
      </c>
    </row>
    <row r="216" spans="1:36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IF('临-间接'!H216="(空白)","",'临-间接'!H216)</f>
        <v>0</v>
      </c>
      <c r="F216">
        <f ca="1">IF('临-间接'!K216="(空白)","",'临-间接'!K216)</f>
        <v>0</v>
      </c>
      <c r="G216">
        <f ca="1">IF('临-间接'!L216="(空白)",0,'临-间接'!L216)</f>
        <v>0</v>
      </c>
      <c r="H216" t="str">
        <f ca="1">IF(OR('临-间接'!Q216=0,'临-间接'!Q216="(空白)"),"",'临-间接'!Q216)</f>
        <v/>
      </c>
      <c r="I216" s="32" t="str">
        <f ca="1">IF(OR('临-间接'!M216=0,'临-间接'!M216="(空白)"),"",'临-间接'!M216)</f>
        <v/>
      </c>
      <c r="J216" s="32" t="str">
        <f ca="1">IF(OR('临-间接'!N216=0,'临-间接'!N216="(空白)"),"",'临-间接'!N216)</f>
        <v/>
      </c>
      <c r="K216" s="32" t="str">
        <f ca="1">IF(OR('临-间接'!O216=0,'临-间接'!O216="(空白)"),"",'临-间接'!O216)</f>
        <v/>
      </c>
      <c r="L216">
        <f ca="1">IF('临-间接'!P216="(空白)",0,'临-间接'!P216)</f>
        <v>0</v>
      </c>
      <c r="M216" s="93" t="b">
        <f t="shared" ca="1" si="41"/>
        <v>0</v>
      </c>
      <c r="N216" s="93" t="b">
        <f t="shared" ca="1" si="42"/>
        <v>0</v>
      </c>
      <c r="O216" s="93" t="b">
        <f t="shared" ca="1" si="43"/>
        <v>0</v>
      </c>
      <c r="P216" s="93" t="b">
        <f t="shared" ca="1" si="44"/>
        <v>0</v>
      </c>
      <c r="Q216" s="93" t="b">
        <f t="shared" ca="1" si="45"/>
        <v>0</v>
      </c>
      <c r="R216" s="93" t="str">
        <f t="shared" ca="1" si="46"/>
        <v>未开始</v>
      </c>
      <c r="S216" s="93">
        <f ca="1">IF(AND(M216,O216,NOT(P216)),NETWORKDAYS(J216,AF216,项目参数!$B$2:$B$200),0)</f>
        <v>0</v>
      </c>
      <c r="T216" s="94">
        <f t="shared" ca="1" si="47"/>
        <v>0</v>
      </c>
      <c r="U216" s="113">
        <f t="shared" ca="1" si="48"/>
        <v>0</v>
      </c>
      <c r="V216" s="113">
        <f t="shared" ca="1" si="49"/>
        <v>0</v>
      </c>
      <c r="W216" s="113" t="str">
        <f t="shared" ca="1" si="50"/>
        <v/>
      </c>
      <c r="X216" s="93">
        <f t="shared" ca="1" si="51"/>
        <v>0</v>
      </c>
      <c r="Y216" s="93">
        <f t="shared" ca="1" si="52"/>
        <v>0</v>
      </c>
      <c r="Z216" s="93">
        <f ca="1">IF(AND(M216,O216,J216&gt;项目信息!$C$18),INT((IF(P216,K216,J216)-项目信息!$C$18)/30)+1,0)</f>
        <v>0</v>
      </c>
      <c r="AA216" s="93" t="str">
        <f ca="1">IF(M216,WEEKNUM(IF(K216&lt;&gt;"",K216,IF(J216&lt;&gt;"",J216,I216)-项目信息!$C$18)+1),"")</f>
        <v/>
      </c>
      <c r="AB216" s="93" t="str">
        <f ca="1">IF($M216,IF('临-间接'!W216=0,"",'临-间接'!W216),"")</f>
        <v/>
      </c>
      <c r="AC216" s="93" t="str">
        <f ca="1">IF($M216,$AB216*U216/项目参数!$J$29,"")</f>
        <v/>
      </c>
      <c r="AD216" s="93" t="str">
        <f ca="1">IF($M216,$AB216*V216/项目参数!$J$29,"")</f>
        <v/>
      </c>
      <c r="AE216" s="95" t="str">
        <f ca="1">IF(OR('临-间接'!R216=0,'临-间接'!R216="(空白)"),"",'临-间接'!R216)</f>
        <v/>
      </c>
      <c r="AF216" s="32" t="str">
        <f ca="1">IF(O216,IF(K216&lt;&gt;"", K216, IF(OR(H216="暂停",H216="取消"), IFERROR(WORKDAY.INTL($J216,$L216*$G216,1,项目参数!$B$2:$B$200),WORKDAY($J216,$L216*$G216,1)),TODAY())),"")</f>
        <v/>
      </c>
      <c r="AG216">
        <f ca="1">IF(AND(M216,O216),IF(OR('临-间接'!S216="",'临-间接'!S216="(空白)"),0,'临-间接'!S216),0)</f>
        <v>0</v>
      </c>
      <c r="AH216" s="32" t="str">
        <f ca="1">IF($M216,IF('临-间接'!T216=0,"",'临-间接'!T216),"")</f>
        <v/>
      </c>
      <c r="AI216" s="32" t="str">
        <f ca="1">IF($M216,IF('临-间接'!U216=0,"",'临-间接'!U216),"")</f>
        <v/>
      </c>
      <c r="AJ216" s="32" t="str">
        <f t="shared" ca="1" si="53"/>
        <v/>
      </c>
    </row>
    <row r="217" spans="1:36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IF('临-间接'!H217="(空白)","",'临-间接'!H217)</f>
        <v>0</v>
      </c>
      <c r="F217">
        <f ca="1">IF('临-间接'!K217="(空白)","",'临-间接'!K217)</f>
        <v>0</v>
      </c>
      <c r="G217">
        <f ca="1">IF('临-间接'!L217="(空白)",0,'临-间接'!L217)</f>
        <v>0</v>
      </c>
      <c r="H217" t="str">
        <f ca="1">IF(OR('临-间接'!Q217=0,'临-间接'!Q217="(空白)"),"",'临-间接'!Q217)</f>
        <v/>
      </c>
      <c r="I217" s="32" t="str">
        <f ca="1">IF(OR('临-间接'!M217=0,'临-间接'!M217="(空白)"),"",'临-间接'!M217)</f>
        <v/>
      </c>
      <c r="J217" s="32" t="str">
        <f ca="1">IF(OR('临-间接'!N217=0,'临-间接'!N217="(空白)"),"",'临-间接'!N217)</f>
        <v/>
      </c>
      <c r="K217" s="32" t="str">
        <f ca="1">IF(OR('临-间接'!O217=0,'临-间接'!O217="(空白)"),"",'临-间接'!O217)</f>
        <v/>
      </c>
      <c r="L217">
        <f ca="1">IF('临-间接'!P217="(空白)",0,'临-间接'!P217)</f>
        <v>0</v>
      </c>
      <c r="M217" s="93" t="b">
        <f t="shared" ca="1" si="41"/>
        <v>0</v>
      </c>
      <c r="N217" s="93" t="b">
        <f t="shared" ca="1" si="42"/>
        <v>0</v>
      </c>
      <c r="O217" s="93" t="b">
        <f t="shared" ca="1" si="43"/>
        <v>0</v>
      </c>
      <c r="P217" s="93" t="b">
        <f t="shared" ca="1" si="44"/>
        <v>0</v>
      </c>
      <c r="Q217" s="93" t="b">
        <f t="shared" ca="1" si="45"/>
        <v>0</v>
      </c>
      <c r="R217" s="93" t="str">
        <f t="shared" ca="1" si="46"/>
        <v>未开始</v>
      </c>
      <c r="S217" s="93">
        <f ca="1">IF(AND(M217,O217,NOT(P217)),NETWORKDAYS(J217,AF217,项目参数!$B$2:$B$200),0)</f>
        <v>0</v>
      </c>
      <c r="T217" s="94">
        <f t="shared" ca="1" si="47"/>
        <v>0</v>
      </c>
      <c r="U217" s="113">
        <f t="shared" ca="1" si="48"/>
        <v>0</v>
      </c>
      <c r="V217" s="113">
        <f t="shared" ca="1" si="49"/>
        <v>0</v>
      </c>
      <c r="W217" s="113" t="str">
        <f t="shared" ca="1" si="50"/>
        <v/>
      </c>
      <c r="X217" s="93">
        <f t="shared" ca="1" si="51"/>
        <v>0</v>
      </c>
      <c r="Y217" s="93">
        <f t="shared" ca="1" si="52"/>
        <v>0</v>
      </c>
      <c r="Z217" s="93">
        <f ca="1">IF(AND(M217,O217,J217&gt;项目信息!$C$18),INT((IF(P217,K217,J217)-项目信息!$C$18)/30)+1,0)</f>
        <v>0</v>
      </c>
      <c r="AA217" s="93" t="str">
        <f ca="1">IF(M217,WEEKNUM(IF(K217&lt;&gt;"",K217,IF(J217&lt;&gt;"",J217,I217)-项目信息!$C$18)+1),"")</f>
        <v/>
      </c>
      <c r="AB217" s="93" t="str">
        <f ca="1">IF($M217,IF('临-间接'!W217=0,"",'临-间接'!W217),"")</f>
        <v/>
      </c>
      <c r="AC217" s="93" t="str">
        <f ca="1">IF($M217,$AB217*U217/项目参数!$J$29,"")</f>
        <v/>
      </c>
      <c r="AD217" s="93" t="str">
        <f ca="1">IF($M217,$AB217*V217/项目参数!$J$29,"")</f>
        <v/>
      </c>
      <c r="AE217" s="95" t="str">
        <f ca="1">IF(OR('临-间接'!R217=0,'临-间接'!R217="(空白)"),"",'临-间接'!R217)</f>
        <v/>
      </c>
      <c r="AF217" s="32" t="str">
        <f ca="1">IF(O217,IF(K217&lt;&gt;"", K217, IF(OR(H217="暂停",H217="取消"), IFERROR(WORKDAY.INTL($J217,$L217*$G217,1,项目参数!$B$2:$B$200),WORKDAY($J217,$L217*$G217,1)),TODAY())),"")</f>
        <v/>
      </c>
      <c r="AG217">
        <f ca="1">IF(AND(M217,O217),IF(OR('临-间接'!S217="",'临-间接'!S217="(空白)"),0,'临-间接'!S217),0)</f>
        <v>0</v>
      </c>
      <c r="AH217" s="32" t="str">
        <f ca="1">IF($M217,IF('临-间接'!T217=0,"",'临-间接'!T217),"")</f>
        <v/>
      </c>
      <c r="AI217" s="32" t="str">
        <f ca="1">IF($M217,IF('临-间接'!U217=0,"",'临-间接'!U217),"")</f>
        <v/>
      </c>
      <c r="AJ217" s="32" t="str">
        <f t="shared" ca="1" si="53"/>
        <v/>
      </c>
    </row>
    <row r="218" spans="1:36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IF('临-间接'!H218="(空白)","",'临-间接'!H218)</f>
        <v>0</v>
      </c>
      <c r="F218">
        <f ca="1">IF('临-间接'!K218="(空白)","",'临-间接'!K218)</f>
        <v>0</v>
      </c>
      <c r="G218">
        <f ca="1">IF('临-间接'!L218="(空白)",0,'临-间接'!L218)</f>
        <v>0</v>
      </c>
      <c r="H218" t="str">
        <f ca="1">IF(OR('临-间接'!Q218=0,'临-间接'!Q218="(空白)"),"",'临-间接'!Q218)</f>
        <v/>
      </c>
      <c r="I218" s="32" t="str">
        <f ca="1">IF(OR('临-间接'!M218=0,'临-间接'!M218="(空白)"),"",'临-间接'!M218)</f>
        <v/>
      </c>
      <c r="J218" s="32" t="str">
        <f ca="1">IF(OR('临-间接'!N218=0,'临-间接'!N218="(空白)"),"",'临-间接'!N218)</f>
        <v/>
      </c>
      <c r="K218" s="32" t="str">
        <f ca="1">IF(OR('临-间接'!O218=0,'临-间接'!O218="(空白)"),"",'临-间接'!O218)</f>
        <v/>
      </c>
      <c r="L218">
        <f ca="1">IF('临-间接'!P218="(空白)",0,'临-间接'!P218)</f>
        <v>0</v>
      </c>
      <c r="M218" s="93" t="b">
        <f t="shared" ca="1" si="41"/>
        <v>0</v>
      </c>
      <c r="N218" s="93" t="b">
        <f t="shared" ca="1" si="42"/>
        <v>0</v>
      </c>
      <c r="O218" s="93" t="b">
        <f t="shared" ca="1" si="43"/>
        <v>0</v>
      </c>
      <c r="P218" s="93" t="b">
        <f t="shared" ca="1" si="44"/>
        <v>0</v>
      </c>
      <c r="Q218" s="93" t="b">
        <f t="shared" ca="1" si="45"/>
        <v>0</v>
      </c>
      <c r="R218" s="93" t="str">
        <f t="shared" ca="1" si="46"/>
        <v>未开始</v>
      </c>
      <c r="S218" s="93">
        <f ca="1">IF(AND(M218,O218,NOT(P218)),NETWORKDAYS(J218,AF218,项目参数!$B$2:$B$200),0)</f>
        <v>0</v>
      </c>
      <c r="T218" s="94">
        <f t="shared" ca="1" si="47"/>
        <v>0</v>
      </c>
      <c r="U218" s="113">
        <f t="shared" ca="1" si="48"/>
        <v>0</v>
      </c>
      <c r="V218" s="113">
        <f t="shared" ca="1" si="49"/>
        <v>0</v>
      </c>
      <c r="W218" s="113" t="str">
        <f t="shared" ca="1" si="50"/>
        <v/>
      </c>
      <c r="X218" s="93">
        <f t="shared" ca="1" si="51"/>
        <v>0</v>
      </c>
      <c r="Y218" s="93">
        <f t="shared" ca="1" si="52"/>
        <v>0</v>
      </c>
      <c r="Z218" s="93">
        <f ca="1">IF(AND(M218,O218,J218&gt;项目信息!$C$18),INT((IF(P218,K218,J218)-项目信息!$C$18)/30)+1,0)</f>
        <v>0</v>
      </c>
      <c r="AA218" s="93" t="str">
        <f ca="1">IF(M218,WEEKNUM(IF(K218&lt;&gt;"",K218,IF(J218&lt;&gt;"",J218,I218)-项目信息!$C$18)+1),"")</f>
        <v/>
      </c>
      <c r="AB218" s="93" t="str">
        <f ca="1">IF($M218,IF('临-间接'!W218=0,"",'临-间接'!W218),"")</f>
        <v/>
      </c>
      <c r="AC218" s="93" t="str">
        <f ca="1">IF($M218,$AB218*U218/项目参数!$J$29,"")</f>
        <v/>
      </c>
      <c r="AD218" s="93" t="str">
        <f ca="1">IF($M218,$AB218*V218/项目参数!$J$29,"")</f>
        <v/>
      </c>
      <c r="AE218" s="95" t="str">
        <f ca="1">IF(OR('临-间接'!R218=0,'临-间接'!R218="(空白)"),"",'临-间接'!R218)</f>
        <v/>
      </c>
      <c r="AF218" s="32" t="str">
        <f ca="1">IF(O218,IF(K218&lt;&gt;"", K218, IF(OR(H218="暂停",H218="取消"), IFERROR(WORKDAY.INTL($J218,$L218*$G218,1,项目参数!$B$2:$B$200),WORKDAY($J218,$L218*$G218,1)),TODAY())),"")</f>
        <v/>
      </c>
      <c r="AG218">
        <f ca="1">IF(AND(M218,O218),IF(OR('临-间接'!S218="",'临-间接'!S218="(空白)"),0,'临-间接'!S218),0)</f>
        <v>0</v>
      </c>
      <c r="AH218" s="32" t="str">
        <f ca="1">IF($M218,IF('临-间接'!T218=0,"",'临-间接'!T218),"")</f>
        <v/>
      </c>
      <c r="AI218" s="32" t="str">
        <f ca="1">IF($M218,IF('临-间接'!U218=0,"",'临-间接'!U218),"")</f>
        <v/>
      </c>
      <c r="AJ218" s="32" t="str">
        <f t="shared" ca="1" si="53"/>
        <v/>
      </c>
    </row>
    <row r="219" spans="1:36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IF('临-间接'!H219="(空白)","",'临-间接'!H219)</f>
        <v>0</v>
      </c>
      <c r="F219">
        <f ca="1">IF('临-间接'!K219="(空白)","",'临-间接'!K219)</f>
        <v>0</v>
      </c>
      <c r="G219">
        <f ca="1">IF('临-间接'!L219="(空白)",0,'临-间接'!L219)</f>
        <v>0</v>
      </c>
      <c r="H219" t="str">
        <f ca="1">IF(OR('临-间接'!Q219=0,'临-间接'!Q219="(空白)"),"",'临-间接'!Q219)</f>
        <v/>
      </c>
      <c r="I219" s="32" t="str">
        <f ca="1">IF(OR('临-间接'!M219=0,'临-间接'!M219="(空白)"),"",'临-间接'!M219)</f>
        <v/>
      </c>
      <c r="J219" s="32" t="str">
        <f ca="1">IF(OR('临-间接'!N219=0,'临-间接'!N219="(空白)"),"",'临-间接'!N219)</f>
        <v/>
      </c>
      <c r="K219" s="32" t="str">
        <f ca="1">IF(OR('临-间接'!O219=0,'临-间接'!O219="(空白)"),"",'临-间接'!O219)</f>
        <v/>
      </c>
      <c r="L219">
        <f ca="1">IF('临-间接'!P219="(空白)",0,'临-间接'!P219)</f>
        <v>0</v>
      </c>
      <c r="M219" s="93" t="b">
        <f t="shared" ca="1" si="41"/>
        <v>0</v>
      </c>
      <c r="N219" s="93" t="b">
        <f t="shared" ca="1" si="42"/>
        <v>0</v>
      </c>
      <c r="O219" s="93" t="b">
        <f t="shared" ca="1" si="43"/>
        <v>0</v>
      </c>
      <c r="P219" s="93" t="b">
        <f t="shared" ca="1" si="44"/>
        <v>0</v>
      </c>
      <c r="Q219" s="93" t="b">
        <f t="shared" ca="1" si="45"/>
        <v>0</v>
      </c>
      <c r="R219" s="93" t="str">
        <f t="shared" ca="1" si="46"/>
        <v>未开始</v>
      </c>
      <c r="S219" s="93">
        <f ca="1">IF(AND(M219,O219,NOT(P219)),NETWORKDAYS(J219,AF219,项目参数!$B$2:$B$200),0)</f>
        <v>0</v>
      </c>
      <c r="T219" s="94">
        <f t="shared" ca="1" si="47"/>
        <v>0</v>
      </c>
      <c r="U219" s="113">
        <f t="shared" ca="1" si="48"/>
        <v>0</v>
      </c>
      <c r="V219" s="113">
        <f t="shared" ca="1" si="49"/>
        <v>0</v>
      </c>
      <c r="W219" s="113" t="str">
        <f t="shared" ca="1" si="50"/>
        <v/>
      </c>
      <c r="X219" s="93">
        <f t="shared" ca="1" si="51"/>
        <v>0</v>
      </c>
      <c r="Y219" s="93">
        <f t="shared" ca="1" si="52"/>
        <v>0</v>
      </c>
      <c r="Z219" s="93">
        <f ca="1">IF(AND(M219,O219,J219&gt;项目信息!$C$18),INT((IF(P219,K219,J219)-项目信息!$C$18)/30)+1,0)</f>
        <v>0</v>
      </c>
      <c r="AA219" s="93" t="str">
        <f ca="1">IF(M219,WEEKNUM(IF(K219&lt;&gt;"",K219,IF(J219&lt;&gt;"",J219,I219)-项目信息!$C$18)+1),"")</f>
        <v/>
      </c>
      <c r="AB219" s="93" t="str">
        <f ca="1">IF($M219,IF('临-间接'!W219=0,"",'临-间接'!W219),"")</f>
        <v/>
      </c>
      <c r="AC219" s="93" t="str">
        <f ca="1">IF($M219,$AB219*U219/项目参数!$J$29,"")</f>
        <v/>
      </c>
      <c r="AD219" s="93" t="str">
        <f ca="1">IF($M219,$AB219*V219/项目参数!$J$29,"")</f>
        <v/>
      </c>
      <c r="AE219" s="95" t="str">
        <f ca="1">IF(OR('临-间接'!R219=0,'临-间接'!R219="(空白)"),"",'临-间接'!R219)</f>
        <v/>
      </c>
      <c r="AF219" s="32" t="str">
        <f ca="1">IF(O219,IF(K219&lt;&gt;"", K219, IF(OR(H219="暂停",H219="取消"), IFERROR(WORKDAY.INTL($J219,$L219*$G219,1,项目参数!$B$2:$B$200),WORKDAY($J219,$L219*$G219,1)),TODAY())),"")</f>
        <v/>
      </c>
      <c r="AG219">
        <f ca="1">IF(AND(M219,O219),IF(OR('临-间接'!S219="",'临-间接'!S219="(空白)"),0,'临-间接'!S219),0)</f>
        <v>0</v>
      </c>
      <c r="AH219" s="32" t="str">
        <f ca="1">IF($M219,IF('临-间接'!T219=0,"",'临-间接'!T219),"")</f>
        <v/>
      </c>
      <c r="AI219" s="32" t="str">
        <f ca="1">IF($M219,IF('临-间接'!U219=0,"",'临-间接'!U219),"")</f>
        <v/>
      </c>
      <c r="AJ219" s="32" t="str">
        <f t="shared" ca="1" si="53"/>
        <v/>
      </c>
    </row>
    <row r="220" spans="1:36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IF('临-间接'!H220="(空白)","",'临-间接'!H220)</f>
        <v>0</v>
      </c>
      <c r="F220">
        <f ca="1">IF('临-间接'!K220="(空白)","",'临-间接'!K220)</f>
        <v>0</v>
      </c>
      <c r="G220">
        <f ca="1">IF('临-间接'!L220="(空白)",0,'临-间接'!L220)</f>
        <v>0</v>
      </c>
      <c r="H220" t="str">
        <f ca="1">IF(OR('临-间接'!Q220=0,'临-间接'!Q220="(空白)"),"",'临-间接'!Q220)</f>
        <v/>
      </c>
      <c r="I220" s="32" t="str">
        <f ca="1">IF(OR('临-间接'!M220=0,'临-间接'!M220="(空白)"),"",'临-间接'!M220)</f>
        <v/>
      </c>
      <c r="J220" s="32" t="str">
        <f ca="1">IF(OR('临-间接'!N220=0,'临-间接'!N220="(空白)"),"",'临-间接'!N220)</f>
        <v/>
      </c>
      <c r="K220" s="32" t="str">
        <f ca="1">IF(OR('临-间接'!O220=0,'临-间接'!O220="(空白)"),"",'临-间接'!O220)</f>
        <v/>
      </c>
      <c r="L220">
        <f ca="1">IF('临-间接'!P220="(空白)",0,'临-间接'!P220)</f>
        <v>0</v>
      </c>
      <c r="M220" s="93" t="b">
        <f t="shared" ca="1" si="41"/>
        <v>0</v>
      </c>
      <c r="N220" s="93" t="b">
        <f t="shared" ca="1" si="42"/>
        <v>0</v>
      </c>
      <c r="O220" s="93" t="b">
        <f t="shared" ca="1" si="43"/>
        <v>0</v>
      </c>
      <c r="P220" s="93" t="b">
        <f t="shared" ca="1" si="44"/>
        <v>0</v>
      </c>
      <c r="Q220" s="93" t="b">
        <f t="shared" ca="1" si="45"/>
        <v>0</v>
      </c>
      <c r="R220" s="93" t="str">
        <f t="shared" ca="1" si="46"/>
        <v>未开始</v>
      </c>
      <c r="S220" s="93">
        <f ca="1">IF(AND(M220,O220,NOT(P220)),NETWORKDAYS(J220,AF220,项目参数!$B$2:$B$200),0)</f>
        <v>0</v>
      </c>
      <c r="T220" s="94">
        <f t="shared" ca="1" si="47"/>
        <v>0</v>
      </c>
      <c r="U220" s="113">
        <f t="shared" ca="1" si="48"/>
        <v>0</v>
      </c>
      <c r="V220" s="113">
        <f t="shared" ca="1" si="49"/>
        <v>0</v>
      </c>
      <c r="W220" s="113" t="str">
        <f t="shared" ca="1" si="50"/>
        <v/>
      </c>
      <c r="X220" s="93">
        <f t="shared" ca="1" si="51"/>
        <v>0</v>
      </c>
      <c r="Y220" s="93">
        <f t="shared" ca="1" si="52"/>
        <v>0</v>
      </c>
      <c r="Z220" s="93">
        <f ca="1">IF(AND(M220,O220,J220&gt;项目信息!$C$18),INT((IF(P220,K220,J220)-项目信息!$C$18)/30)+1,0)</f>
        <v>0</v>
      </c>
      <c r="AA220" s="93" t="str">
        <f ca="1">IF(M220,WEEKNUM(IF(K220&lt;&gt;"",K220,IF(J220&lt;&gt;"",J220,I220)-项目信息!$C$18)+1),"")</f>
        <v/>
      </c>
      <c r="AB220" s="93" t="str">
        <f ca="1">IF($M220,IF('临-间接'!W220=0,"",'临-间接'!W220),"")</f>
        <v/>
      </c>
      <c r="AC220" s="93" t="str">
        <f ca="1">IF($M220,$AB220*U220/项目参数!$J$29,"")</f>
        <v/>
      </c>
      <c r="AD220" s="93" t="str">
        <f ca="1">IF($M220,$AB220*V220/项目参数!$J$29,"")</f>
        <v/>
      </c>
      <c r="AE220" s="95" t="str">
        <f ca="1">IF(OR('临-间接'!R220=0,'临-间接'!R220="(空白)"),"",'临-间接'!R220)</f>
        <v/>
      </c>
      <c r="AF220" s="32" t="str">
        <f ca="1">IF(O220,IF(K220&lt;&gt;"", K220, IF(OR(H220="暂停",H220="取消"), IFERROR(WORKDAY.INTL($J220,$L220*$G220,1,项目参数!$B$2:$B$200),WORKDAY($J220,$L220*$G220,1)),TODAY())),"")</f>
        <v/>
      </c>
      <c r="AG220">
        <f ca="1">IF(AND(M220,O220),IF(OR('临-间接'!S220="",'临-间接'!S220="(空白)"),0,'临-间接'!S220),0)</f>
        <v>0</v>
      </c>
      <c r="AH220" s="32" t="str">
        <f ca="1">IF($M220,IF('临-间接'!T220=0,"",'临-间接'!T220),"")</f>
        <v/>
      </c>
      <c r="AI220" s="32" t="str">
        <f ca="1">IF($M220,IF('临-间接'!U220=0,"",'临-间接'!U220),"")</f>
        <v/>
      </c>
      <c r="AJ220" s="32" t="str">
        <f t="shared" ca="1" si="53"/>
        <v/>
      </c>
    </row>
    <row r="221" spans="1:36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IF('临-间接'!H221="(空白)","",'临-间接'!H221)</f>
        <v>0</v>
      </c>
      <c r="F221">
        <f ca="1">IF('临-间接'!K221="(空白)","",'临-间接'!K221)</f>
        <v>0</v>
      </c>
      <c r="G221">
        <f ca="1">IF('临-间接'!L221="(空白)",0,'临-间接'!L221)</f>
        <v>0</v>
      </c>
      <c r="H221" t="str">
        <f ca="1">IF(OR('临-间接'!Q221=0,'临-间接'!Q221="(空白)"),"",'临-间接'!Q221)</f>
        <v/>
      </c>
      <c r="I221" s="32" t="str">
        <f ca="1">IF(OR('临-间接'!M221=0,'临-间接'!M221="(空白)"),"",'临-间接'!M221)</f>
        <v/>
      </c>
      <c r="J221" s="32" t="str">
        <f ca="1">IF(OR('临-间接'!N221=0,'临-间接'!N221="(空白)"),"",'临-间接'!N221)</f>
        <v/>
      </c>
      <c r="K221" s="32" t="str">
        <f ca="1">IF(OR('临-间接'!O221=0,'临-间接'!O221="(空白)"),"",'临-间接'!O221)</f>
        <v/>
      </c>
      <c r="L221">
        <f ca="1">IF('临-间接'!P221="(空白)",0,'临-间接'!P221)</f>
        <v>0</v>
      </c>
      <c r="M221" s="93" t="b">
        <f t="shared" ca="1" si="41"/>
        <v>0</v>
      </c>
      <c r="N221" s="93" t="b">
        <f t="shared" ca="1" si="42"/>
        <v>0</v>
      </c>
      <c r="O221" s="93" t="b">
        <f t="shared" ca="1" si="43"/>
        <v>0</v>
      </c>
      <c r="P221" s="93" t="b">
        <f t="shared" ca="1" si="44"/>
        <v>0</v>
      </c>
      <c r="Q221" s="93" t="b">
        <f t="shared" ca="1" si="45"/>
        <v>0</v>
      </c>
      <c r="R221" s="93" t="str">
        <f t="shared" ca="1" si="46"/>
        <v>未开始</v>
      </c>
      <c r="S221" s="93">
        <f ca="1">IF(AND(M221,O221,NOT(P221)),NETWORKDAYS(J221,AF221,项目参数!$B$2:$B$200),0)</f>
        <v>0</v>
      </c>
      <c r="T221" s="94">
        <f t="shared" ca="1" si="47"/>
        <v>0</v>
      </c>
      <c r="U221" s="113">
        <f t="shared" ca="1" si="48"/>
        <v>0</v>
      </c>
      <c r="V221" s="113">
        <f t="shared" ca="1" si="49"/>
        <v>0</v>
      </c>
      <c r="W221" s="113" t="str">
        <f t="shared" ca="1" si="50"/>
        <v/>
      </c>
      <c r="X221" s="93">
        <f t="shared" ca="1" si="51"/>
        <v>0</v>
      </c>
      <c r="Y221" s="93">
        <f t="shared" ca="1" si="52"/>
        <v>0</v>
      </c>
      <c r="Z221" s="93">
        <f ca="1">IF(AND(M221,O221,J221&gt;项目信息!$C$18),INT((IF(P221,K221,J221)-项目信息!$C$18)/30)+1,0)</f>
        <v>0</v>
      </c>
      <c r="AA221" s="93" t="str">
        <f ca="1">IF(M221,WEEKNUM(IF(K221&lt;&gt;"",K221,IF(J221&lt;&gt;"",J221,I221)-项目信息!$C$18)+1),"")</f>
        <v/>
      </c>
      <c r="AB221" s="93" t="str">
        <f ca="1">IF($M221,IF('临-间接'!W221=0,"",'临-间接'!W221),"")</f>
        <v/>
      </c>
      <c r="AC221" s="93" t="str">
        <f ca="1">IF($M221,$AB221*U221/项目参数!$J$29,"")</f>
        <v/>
      </c>
      <c r="AD221" s="93" t="str">
        <f ca="1">IF($M221,$AB221*V221/项目参数!$J$29,"")</f>
        <v/>
      </c>
      <c r="AE221" s="95" t="str">
        <f ca="1">IF(OR('临-间接'!R221=0,'临-间接'!R221="(空白)"),"",'临-间接'!R221)</f>
        <v/>
      </c>
      <c r="AF221" s="32" t="str">
        <f ca="1">IF(O221,IF(K221&lt;&gt;"", K221, IF(OR(H221="暂停",H221="取消"), IFERROR(WORKDAY.INTL($J221,$L221*$G221,1,项目参数!$B$2:$B$200),WORKDAY($J221,$L221*$G221,1)),TODAY())),"")</f>
        <v/>
      </c>
      <c r="AG221">
        <f ca="1">IF(AND(M221,O221),IF(OR('临-间接'!S221="",'临-间接'!S221="(空白)"),0,'临-间接'!S221),0)</f>
        <v>0</v>
      </c>
      <c r="AH221" s="32" t="str">
        <f ca="1">IF($M221,IF('临-间接'!T221=0,"",'临-间接'!T221),"")</f>
        <v/>
      </c>
      <c r="AI221" s="32" t="str">
        <f ca="1">IF($M221,IF('临-间接'!U221=0,"",'临-间接'!U221),"")</f>
        <v/>
      </c>
      <c r="AJ221" s="32" t="str">
        <f t="shared" ca="1" si="53"/>
        <v/>
      </c>
    </row>
    <row r="222" spans="1:36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IF('临-间接'!H222="(空白)","",'临-间接'!H222)</f>
        <v>0</v>
      </c>
      <c r="F222">
        <f ca="1">IF('临-间接'!K222="(空白)","",'临-间接'!K222)</f>
        <v>0</v>
      </c>
      <c r="G222">
        <f ca="1">IF('临-间接'!L222="(空白)",0,'临-间接'!L222)</f>
        <v>0</v>
      </c>
      <c r="H222" t="str">
        <f ca="1">IF(OR('临-间接'!Q222=0,'临-间接'!Q222="(空白)"),"",'临-间接'!Q222)</f>
        <v/>
      </c>
      <c r="I222" s="32" t="str">
        <f ca="1">IF(OR('临-间接'!M222=0,'临-间接'!M222="(空白)"),"",'临-间接'!M222)</f>
        <v/>
      </c>
      <c r="J222" s="32" t="str">
        <f ca="1">IF(OR('临-间接'!N222=0,'临-间接'!N222="(空白)"),"",'临-间接'!N222)</f>
        <v/>
      </c>
      <c r="K222" s="32" t="str">
        <f ca="1">IF(OR('临-间接'!O222=0,'临-间接'!O222="(空白)"),"",'临-间接'!O222)</f>
        <v/>
      </c>
      <c r="L222">
        <f ca="1">IF('临-间接'!P222="(空白)",0,'临-间接'!P222)</f>
        <v>0</v>
      </c>
      <c r="M222" s="93" t="b">
        <f t="shared" ca="1" si="41"/>
        <v>0</v>
      </c>
      <c r="N222" s="93" t="b">
        <f t="shared" ca="1" si="42"/>
        <v>0</v>
      </c>
      <c r="O222" s="93" t="b">
        <f t="shared" ca="1" si="43"/>
        <v>0</v>
      </c>
      <c r="P222" s="93" t="b">
        <f t="shared" ca="1" si="44"/>
        <v>0</v>
      </c>
      <c r="Q222" s="93" t="b">
        <f t="shared" ca="1" si="45"/>
        <v>0</v>
      </c>
      <c r="R222" s="93" t="str">
        <f t="shared" ca="1" si="46"/>
        <v>未开始</v>
      </c>
      <c r="S222" s="93">
        <f ca="1">IF(AND(M222,O222,NOT(P222)),NETWORKDAYS(J222,AF222,项目参数!$B$2:$B$200),0)</f>
        <v>0</v>
      </c>
      <c r="T222" s="94">
        <f t="shared" ca="1" si="47"/>
        <v>0</v>
      </c>
      <c r="U222" s="113">
        <f t="shared" ca="1" si="48"/>
        <v>0</v>
      </c>
      <c r="V222" s="113">
        <f t="shared" ca="1" si="49"/>
        <v>0</v>
      </c>
      <c r="W222" s="113" t="str">
        <f t="shared" ca="1" si="50"/>
        <v/>
      </c>
      <c r="X222" s="93">
        <f t="shared" ca="1" si="51"/>
        <v>0</v>
      </c>
      <c r="Y222" s="93">
        <f t="shared" ca="1" si="52"/>
        <v>0</v>
      </c>
      <c r="Z222" s="93">
        <f ca="1">IF(AND(M222,O222,J222&gt;项目信息!$C$18),INT((IF(P222,K222,J222)-项目信息!$C$18)/30)+1,0)</f>
        <v>0</v>
      </c>
      <c r="AA222" s="93" t="str">
        <f ca="1">IF(M222,WEEKNUM(IF(K222&lt;&gt;"",K222,IF(J222&lt;&gt;"",J222,I222)-项目信息!$C$18)+1),"")</f>
        <v/>
      </c>
      <c r="AB222" s="93" t="str">
        <f ca="1">IF($M222,IF('临-间接'!W222=0,"",'临-间接'!W222),"")</f>
        <v/>
      </c>
      <c r="AC222" s="93" t="str">
        <f ca="1">IF($M222,$AB222*U222/项目参数!$J$29,"")</f>
        <v/>
      </c>
      <c r="AD222" s="93" t="str">
        <f ca="1">IF($M222,$AB222*V222/项目参数!$J$29,"")</f>
        <v/>
      </c>
      <c r="AE222" s="95" t="str">
        <f ca="1">IF(OR('临-间接'!R222=0,'临-间接'!R222="(空白)"),"",'临-间接'!R222)</f>
        <v/>
      </c>
      <c r="AF222" s="32" t="str">
        <f ca="1">IF(O222,IF(K222&lt;&gt;"", K222, IF(OR(H222="暂停",H222="取消"), IFERROR(WORKDAY.INTL($J222,$L222*$G222,1,项目参数!$B$2:$B$200),WORKDAY($J222,$L222*$G222,1)),TODAY())),"")</f>
        <v/>
      </c>
      <c r="AG222">
        <f ca="1">IF(AND(M222,O222),IF(OR('临-间接'!S222="",'临-间接'!S222="(空白)"),0,'临-间接'!S222),0)</f>
        <v>0</v>
      </c>
      <c r="AH222" s="32" t="str">
        <f ca="1">IF($M222,IF('临-间接'!T222=0,"",'临-间接'!T222),"")</f>
        <v/>
      </c>
      <c r="AI222" s="32" t="str">
        <f ca="1">IF($M222,IF('临-间接'!U222=0,"",'临-间接'!U222),"")</f>
        <v/>
      </c>
      <c r="AJ222" s="32" t="str">
        <f t="shared" ca="1" si="53"/>
        <v/>
      </c>
    </row>
    <row r="223" spans="1:36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IF('临-间接'!H223="(空白)","",'临-间接'!H223)</f>
        <v>0</v>
      </c>
      <c r="F223">
        <f ca="1">IF('临-间接'!K223="(空白)","",'临-间接'!K223)</f>
        <v>0</v>
      </c>
      <c r="G223">
        <f ca="1">IF('临-间接'!L223="(空白)",0,'临-间接'!L223)</f>
        <v>0</v>
      </c>
      <c r="H223" t="str">
        <f ca="1">IF(OR('临-间接'!Q223=0,'临-间接'!Q223="(空白)"),"",'临-间接'!Q223)</f>
        <v/>
      </c>
      <c r="I223" s="32" t="str">
        <f ca="1">IF(OR('临-间接'!M223=0,'临-间接'!M223="(空白)"),"",'临-间接'!M223)</f>
        <v/>
      </c>
      <c r="J223" s="32" t="str">
        <f ca="1">IF(OR('临-间接'!N223=0,'临-间接'!N223="(空白)"),"",'临-间接'!N223)</f>
        <v/>
      </c>
      <c r="K223" s="32" t="str">
        <f ca="1">IF(OR('临-间接'!O223=0,'临-间接'!O223="(空白)"),"",'临-间接'!O223)</f>
        <v/>
      </c>
      <c r="L223">
        <f ca="1">IF('临-间接'!P223="(空白)",0,'临-间接'!P223)</f>
        <v>0</v>
      </c>
      <c r="M223" s="93" t="b">
        <f t="shared" ca="1" si="41"/>
        <v>0</v>
      </c>
      <c r="N223" s="93" t="b">
        <f t="shared" ca="1" si="42"/>
        <v>0</v>
      </c>
      <c r="O223" s="93" t="b">
        <f t="shared" ca="1" si="43"/>
        <v>0</v>
      </c>
      <c r="P223" s="93" t="b">
        <f t="shared" ca="1" si="44"/>
        <v>0</v>
      </c>
      <c r="Q223" s="93" t="b">
        <f t="shared" ca="1" si="45"/>
        <v>0</v>
      </c>
      <c r="R223" s="93" t="str">
        <f t="shared" ca="1" si="46"/>
        <v>未开始</v>
      </c>
      <c r="S223" s="93">
        <f ca="1">IF(AND(M223,O223,NOT(P223)),NETWORKDAYS(J223,AF223,项目参数!$B$2:$B$200),0)</f>
        <v>0</v>
      </c>
      <c r="T223" s="94">
        <f t="shared" ca="1" si="47"/>
        <v>0</v>
      </c>
      <c r="U223" s="113">
        <f t="shared" ca="1" si="48"/>
        <v>0</v>
      </c>
      <c r="V223" s="113">
        <f t="shared" ca="1" si="49"/>
        <v>0</v>
      </c>
      <c r="W223" s="113" t="str">
        <f t="shared" ca="1" si="50"/>
        <v/>
      </c>
      <c r="X223" s="93">
        <f t="shared" ca="1" si="51"/>
        <v>0</v>
      </c>
      <c r="Y223" s="93">
        <f t="shared" ca="1" si="52"/>
        <v>0</v>
      </c>
      <c r="Z223" s="93">
        <f ca="1">IF(AND(M223,O223,J223&gt;项目信息!$C$18),INT((IF(P223,K223,J223)-项目信息!$C$18)/30)+1,0)</f>
        <v>0</v>
      </c>
      <c r="AA223" s="93" t="str">
        <f ca="1">IF(M223,WEEKNUM(IF(K223&lt;&gt;"",K223,IF(J223&lt;&gt;"",J223,I223)-项目信息!$C$18)+1),"")</f>
        <v/>
      </c>
      <c r="AB223" s="93" t="str">
        <f ca="1">IF($M223,IF('临-间接'!W223=0,"",'临-间接'!W223),"")</f>
        <v/>
      </c>
      <c r="AC223" s="93" t="str">
        <f ca="1">IF($M223,$AB223*U223/项目参数!$J$29,"")</f>
        <v/>
      </c>
      <c r="AD223" s="93" t="str">
        <f ca="1">IF($M223,$AB223*V223/项目参数!$J$29,"")</f>
        <v/>
      </c>
      <c r="AE223" s="95" t="str">
        <f ca="1">IF(OR('临-间接'!R223=0,'临-间接'!R223="(空白)"),"",'临-间接'!R223)</f>
        <v/>
      </c>
      <c r="AF223" s="32" t="str">
        <f ca="1">IF(O223,IF(K223&lt;&gt;"", K223, IF(OR(H223="暂停",H223="取消"), IFERROR(WORKDAY.INTL($J223,$L223*$G223,1,项目参数!$B$2:$B$200),WORKDAY($J223,$L223*$G223,1)),TODAY())),"")</f>
        <v/>
      </c>
      <c r="AG223">
        <f ca="1">IF(AND(M223,O223),IF(OR('临-间接'!S223="",'临-间接'!S223="(空白)"),0,'临-间接'!S223),0)</f>
        <v>0</v>
      </c>
      <c r="AH223" s="32" t="str">
        <f ca="1">IF($M223,IF('临-间接'!T223=0,"",'临-间接'!T223),"")</f>
        <v/>
      </c>
      <c r="AI223" s="32" t="str">
        <f ca="1">IF($M223,IF('临-间接'!U223=0,"",'临-间接'!U223),"")</f>
        <v/>
      </c>
      <c r="AJ223" s="32" t="str">
        <f t="shared" ca="1" si="53"/>
        <v/>
      </c>
    </row>
    <row r="224" spans="1:36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IF('临-间接'!H224="(空白)","",'临-间接'!H224)</f>
        <v>0</v>
      </c>
      <c r="F224">
        <f ca="1">IF('临-间接'!K224="(空白)","",'临-间接'!K224)</f>
        <v>0</v>
      </c>
      <c r="G224">
        <f ca="1">IF('临-间接'!L224="(空白)",0,'临-间接'!L224)</f>
        <v>0</v>
      </c>
      <c r="H224" t="str">
        <f ca="1">IF(OR('临-间接'!Q224=0,'临-间接'!Q224="(空白)"),"",'临-间接'!Q224)</f>
        <v/>
      </c>
      <c r="I224" s="32" t="str">
        <f ca="1">IF(OR('临-间接'!M224=0,'临-间接'!M224="(空白)"),"",'临-间接'!M224)</f>
        <v/>
      </c>
      <c r="J224" s="32" t="str">
        <f ca="1">IF(OR('临-间接'!N224=0,'临-间接'!N224="(空白)"),"",'临-间接'!N224)</f>
        <v/>
      </c>
      <c r="K224" s="32" t="str">
        <f ca="1">IF(OR('临-间接'!O224=0,'临-间接'!O224="(空白)"),"",'临-间接'!O224)</f>
        <v/>
      </c>
      <c r="L224">
        <f ca="1">IF('临-间接'!P224="(空白)",0,'临-间接'!P224)</f>
        <v>0</v>
      </c>
      <c r="M224" s="93" t="b">
        <f t="shared" ca="1" si="41"/>
        <v>0</v>
      </c>
      <c r="N224" s="93" t="b">
        <f t="shared" ca="1" si="42"/>
        <v>0</v>
      </c>
      <c r="O224" s="93" t="b">
        <f t="shared" ca="1" si="43"/>
        <v>0</v>
      </c>
      <c r="P224" s="93" t="b">
        <f t="shared" ca="1" si="44"/>
        <v>0</v>
      </c>
      <c r="Q224" s="93" t="b">
        <f t="shared" ca="1" si="45"/>
        <v>0</v>
      </c>
      <c r="R224" s="93" t="str">
        <f t="shared" ca="1" si="46"/>
        <v>未开始</v>
      </c>
      <c r="S224" s="93">
        <f ca="1">IF(AND(M224,O224,NOT(P224)),NETWORKDAYS(J224,AF224,项目参数!$B$2:$B$200),0)</f>
        <v>0</v>
      </c>
      <c r="T224" s="94">
        <f t="shared" ca="1" si="47"/>
        <v>0</v>
      </c>
      <c r="U224" s="113">
        <f t="shared" ca="1" si="48"/>
        <v>0</v>
      </c>
      <c r="V224" s="113">
        <f t="shared" ca="1" si="49"/>
        <v>0</v>
      </c>
      <c r="W224" s="113" t="str">
        <f t="shared" ca="1" si="50"/>
        <v/>
      </c>
      <c r="X224" s="93">
        <f t="shared" ca="1" si="51"/>
        <v>0</v>
      </c>
      <c r="Y224" s="93">
        <f t="shared" ca="1" si="52"/>
        <v>0</v>
      </c>
      <c r="Z224" s="93">
        <f ca="1">IF(AND(M224,O224,J224&gt;项目信息!$C$18),INT((IF(P224,K224,J224)-项目信息!$C$18)/30)+1,0)</f>
        <v>0</v>
      </c>
      <c r="AA224" s="93" t="str">
        <f ca="1">IF(M224,WEEKNUM(IF(K224&lt;&gt;"",K224,IF(J224&lt;&gt;"",J224,I224)-项目信息!$C$18)+1),"")</f>
        <v/>
      </c>
      <c r="AB224" s="93" t="str">
        <f ca="1">IF($M224,IF('临-间接'!W224=0,"",'临-间接'!W224),"")</f>
        <v/>
      </c>
      <c r="AC224" s="93" t="str">
        <f ca="1">IF($M224,$AB224*U224/项目参数!$J$29,"")</f>
        <v/>
      </c>
      <c r="AD224" s="93" t="str">
        <f ca="1">IF($M224,$AB224*V224/项目参数!$J$29,"")</f>
        <v/>
      </c>
      <c r="AE224" s="95" t="str">
        <f ca="1">IF(OR('临-间接'!R224=0,'临-间接'!R224="(空白)"),"",'临-间接'!R224)</f>
        <v/>
      </c>
      <c r="AF224" s="32" t="str">
        <f ca="1">IF(O224,IF(K224&lt;&gt;"", K224, IF(OR(H224="暂停",H224="取消"), IFERROR(WORKDAY.INTL($J224,$L224*$G224,1,项目参数!$B$2:$B$200),WORKDAY($J224,$L224*$G224,1)),TODAY())),"")</f>
        <v/>
      </c>
      <c r="AG224">
        <f ca="1">IF(AND(M224,O224),IF(OR('临-间接'!S224="",'临-间接'!S224="(空白)"),0,'临-间接'!S224),0)</f>
        <v>0</v>
      </c>
      <c r="AH224" s="32" t="str">
        <f ca="1">IF($M224,IF('临-间接'!T224=0,"",'临-间接'!T224),"")</f>
        <v/>
      </c>
      <c r="AI224" s="32" t="str">
        <f ca="1">IF($M224,IF('临-间接'!U224=0,"",'临-间接'!U224),"")</f>
        <v/>
      </c>
      <c r="AJ224" s="32" t="str">
        <f t="shared" ca="1" si="53"/>
        <v/>
      </c>
    </row>
    <row r="225" spans="1:36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IF('临-间接'!H225="(空白)","",'临-间接'!H225)</f>
        <v>0</v>
      </c>
      <c r="F225">
        <f ca="1">IF('临-间接'!K225="(空白)","",'临-间接'!K225)</f>
        <v>0</v>
      </c>
      <c r="G225">
        <f ca="1">IF('临-间接'!L225="(空白)",0,'临-间接'!L225)</f>
        <v>0</v>
      </c>
      <c r="H225" t="str">
        <f ca="1">IF(OR('临-间接'!Q225=0,'临-间接'!Q225="(空白)"),"",'临-间接'!Q225)</f>
        <v/>
      </c>
      <c r="I225" s="32" t="str">
        <f ca="1">IF(OR('临-间接'!M225=0,'临-间接'!M225="(空白)"),"",'临-间接'!M225)</f>
        <v/>
      </c>
      <c r="J225" s="32" t="str">
        <f ca="1">IF(OR('临-间接'!N225=0,'临-间接'!N225="(空白)"),"",'临-间接'!N225)</f>
        <v/>
      </c>
      <c r="K225" s="32" t="str">
        <f ca="1">IF(OR('临-间接'!O225=0,'临-间接'!O225="(空白)"),"",'临-间接'!O225)</f>
        <v/>
      </c>
      <c r="L225">
        <f ca="1">IF('临-间接'!P225="(空白)",0,'临-间接'!P225)</f>
        <v>0</v>
      </c>
      <c r="M225" s="93" t="b">
        <f t="shared" ca="1" si="41"/>
        <v>0</v>
      </c>
      <c r="N225" s="93" t="b">
        <f t="shared" ca="1" si="42"/>
        <v>0</v>
      </c>
      <c r="O225" s="93" t="b">
        <f t="shared" ca="1" si="43"/>
        <v>0</v>
      </c>
      <c r="P225" s="93" t="b">
        <f t="shared" ca="1" si="44"/>
        <v>0</v>
      </c>
      <c r="Q225" s="93" t="b">
        <f t="shared" ca="1" si="45"/>
        <v>0</v>
      </c>
      <c r="R225" s="93" t="str">
        <f t="shared" ca="1" si="46"/>
        <v>未开始</v>
      </c>
      <c r="S225" s="93">
        <f ca="1">IF(AND(M225,O225,NOT(P225)),NETWORKDAYS(J225,AF225,项目参数!$B$2:$B$200),0)</f>
        <v>0</v>
      </c>
      <c r="T225" s="94">
        <f t="shared" ca="1" si="47"/>
        <v>0</v>
      </c>
      <c r="U225" s="113">
        <f t="shared" ca="1" si="48"/>
        <v>0</v>
      </c>
      <c r="V225" s="113">
        <f t="shared" ca="1" si="49"/>
        <v>0</v>
      </c>
      <c r="W225" s="113" t="str">
        <f t="shared" ca="1" si="50"/>
        <v/>
      </c>
      <c r="X225" s="93">
        <f t="shared" ca="1" si="51"/>
        <v>0</v>
      </c>
      <c r="Y225" s="93">
        <f t="shared" ca="1" si="52"/>
        <v>0</v>
      </c>
      <c r="Z225" s="93">
        <f ca="1">IF(AND(M225,O225,J225&gt;项目信息!$C$18),INT((IF(P225,K225,J225)-项目信息!$C$18)/30)+1,0)</f>
        <v>0</v>
      </c>
      <c r="AA225" s="93" t="str">
        <f ca="1">IF(M225,WEEKNUM(IF(K225&lt;&gt;"",K225,IF(J225&lt;&gt;"",J225,I225)-项目信息!$C$18)+1),"")</f>
        <v/>
      </c>
      <c r="AB225" s="93" t="str">
        <f ca="1">IF($M225,IF('临-间接'!W225=0,"",'临-间接'!W225),"")</f>
        <v/>
      </c>
      <c r="AC225" s="93" t="str">
        <f ca="1">IF($M225,$AB225*U225/项目参数!$J$29,"")</f>
        <v/>
      </c>
      <c r="AD225" s="93" t="str">
        <f ca="1">IF($M225,$AB225*V225/项目参数!$J$29,"")</f>
        <v/>
      </c>
      <c r="AE225" s="95" t="str">
        <f ca="1">IF(OR('临-间接'!R225=0,'临-间接'!R225="(空白)"),"",'临-间接'!R225)</f>
        <v/>
      </c>
      <c r="AF225" s="32" t="str">
        <f ca="1">IF(O225,IF(K225&lt;&gt;"", K225, IF(OR(H225="暂停",H225="取消"), IFERROR(WORKDAY.INTL($J225,$L225*$G225,1,项目参数!$B$2:$B$200),WORKDAY($J225,$L225*$G225,1)),TODAY())),"")</f>
        <v/>
      </c>
      <c r="AG225">
        <f ca="1">IF(AND(M225,O225),IF(OR('临-间接'!S225="",'临-间接'!S225="(空白)"),0,'临-间接'!S225),0)</f>
        <v>0</v>
      </c>
      <c r="AH225" s="32" t="str">
        <f ca="1">IF($M225,IF('临-间接'!T225=0,"",'临-间接'!T225),"")</f>
        <v/>
      </c>
      <c r="AI225" s="32" t="str">
        <f ca="1">IF($M225,IF('临-间接'!U225=0,"",'临-间接'!U225),"")</f>
        <v/>
      </c>
      <c r="AJ225" s="32" t="str">
        <f t="shared" ca="1" si="53"/>
        <v/>
      </c>
    </row>
    <row r="226" spans="1:36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IF('临-间接'!H226="(空白)","",'临-间接'!H226)</f>
        <v>0</v>
      </c>
      <c r="F226">
        <f ca="1">IF('临-间接'!K226="(空白)","",'临-间接'!K226)</f>
        <v>0</v>
      </c>
      <c r="G226">
        <f ca="1">IF('临-间接'!L226="(空白)",0,'临-间接'!L226)</f>
        <v>0</v>
      </c>
      <c r="H226" t="str">
        <f ca="1">IF(OR('临-间接'!Q226=0,'临-间接'!Q226="(空白)"),"",'临-间接'!Q226)</f>
        <v/>
      </c>
      <c r="I226" s="32" t="str">
        <f ca="1">IF(OR('临-间接'!M226=0,'临-间接'!M226="(空白)"),"",'临-间接'!M226)</f>
        <v/>
      </c>
      <c r="J226" s="32" t="str">
        <f ca="1">IF(OR('临-间接'!N226=0,'临-间接'!N226="(空白)"),"",'临-间接'!N226)</f>
        <v/>
      </c>
      <c r="K226" s="32" t="str">
        <f ca="1">IF(OR('临-间接'!O226=0,'临-间接'!O226="(空白)"),"",'临-间接'!O226)</f>
        <v/>
      </c>
      <c r="L226">
        <f ca="1">IF('临-间接'!P226="(空白)",0,'临-间接'!P226)</f>
        <v>0</v>
      </c>
      <c r="M226" s="93" t="b">
        <f t="shared" ca="1" si="41"/>
        <v>0</v>
      </c>
      <c r="N226" s="93" t="b">
        <f t="shared" ca="1" si="42"/>
        <v>0</v>
      </c>
      <c r="O226" s="93" t="b">
        <f t="shared" ca="1" si="43"/>
        <v>0</v>
      </c>
      <c r="P226" s="93" t="b">
        <f t="shared" ca="1" si="44"/>
        <v>0</v>
      </c>
      <c r="Q226" s="93" t="b">
        <f t="shared" ca="1" si="45"/>
        <v>0</v>
      </c>
      <c r="R226" s="93" t="str">
        <f t="shared" ca="1" si="46"/>
        <v>未开始</v>
      </c>
      <c r="S226" s="93">
        <f ca="1">IF(AND(M226,O226,NOT(P226)),NETWORKDAYS(J226,AF226,项目参数!$B$2:$B$200),0)</f>
        <v>0</v>
      </c>
      <c r="T226" s="94">
        <f t="shared" ca="1" si="47"/>
        <v>0</v>
      </c>
      <c r="U226" s="113">
        <f t="shared" ca="1" si="48"/>
        <v>0</v>
      </c>
      <c r="V226" s="113">
        <f t="shared" ca="1" si="49"/>
        <v>0</v>
      </c>
      <c r="W226" s="113" t="str">
        <f t="shared" ca="1" si="50"/>
        <v/>
      </c>
      <c r="X226" s="93">
        <f t="shared" ca="1" si="51"/>
        <v>0</v>
      </c>
      <c r="Y226" s="93">
        <f t="shared" ca="1" si="52"/>
        <v>0</v>
      </c>
      <c r="Z226" s="93">
        <f ca="1">IF(AND(M226,O226,J226&gt;项目信息!$C$18),INT((IF(P226,K226,J226)-项目信息!$C$18)/30)+1,0)</f>
        <v>0</v>
      </c>
      <c r="AA226" s="93" t="str">
        <f ca="1">IF(M226,WEEKNUM(IF(K226&lt;&gt;"",K226,IF(J226&lt;&gt;"",J226,I226)-项目信息!$C$18)+1),"")</f>
        <v/>
      </c>
      <c r="AB226" s="93" t="str">
        <f ca="1">IF($M226,IF('临-间接'!W226=0,"",'临-间接'!W226),"")</f>
        <v/>
      </c>
      <c r="AC226" s="93" t="str">
        <f ca="1">IF($M226,$AB226*U226/项目参数!$J$29,"")</f>
        <v/>
      </c>
      <c r="AD226" s="93" t="str">
        <f ca="1">IF($M226,$AB226*V226/项目参数!$J$29,"")</f>
        <v/>
      </c>
      <c r="AE226" s="95" t="str">
        <f ca="1">IF(OR('临-间接'!R226=0,'临-间接'!R226="(空白)"),"",'临-间接'!R226)</f>
        <v/>
      </c>
      <c r="AF226" s="32" t="str">
        <f ca="1">IF(O226,IF(K226&lt;&gt;"", K226, IF(OR(H226="暂停",H226="取消"), IFERROR(WORKDAY.INTL($J226,$L226*$G226,1,项目参数!$B$2:$B$200),WORKDAY($J226,$L226*$G226,1)),TODAY())),"")</f>
        <v/>
      </c>
      <c r="AG226">
        <f ca="1">IF(AND(M226,O226),IF(OR('临-间接'!S226="",'临-间接'!S226="(空白)"),0,'临-间接'!S226),0)</f>
        <v>0</v>
      </c>
      <c r="AH226" s="32" t="str">
        <f ca="1">IF($M226,IF('临-间接'!T226=0,"",'临-间接'!T226),"")</f>
        <v/>
      </c>
      <c r="AI226" s="32" t="str">
        <f ca="1">IF($M226,IF('临-间接'!U226=0,"",'临-间接'!U226),"")</f>
        <v/>
      </c>
      <c r="AJ226" s="32" t="str">
        <f t="shared" ca="1" si="53"/>
        <v/>
      </c>
    </row>
    <row r="227" spans="1:36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IF('临-间接'!H227="(空白)","",'临-间接'!H227)</f>
        <v>0</v>
      </c>
      <c r="F227">
        <f ca="1">IF('临-间接'!K227="(空白)","",'临-间接'!K227)</f>
        <v>0</v>
      </c>
      <c r="G227">
        <f ca="1">IF('临-间接'!L227="(空白)",0,'临-间接'!L227)</f>
        <v>0</v>
      </c>
      <c r="H227" t="str">
        <f ca="1">IF(OR('临-间接'!Q227=0,'临-间接'!Q227="(空白)"),"",'临-间接'!Q227)</f>
        <v/>
      </c>
      <c r="I227" s="32" t="str">
        <f ca="1">IF(OR('临-间接'!M227=0,'临-间接'!M227="(空白)"),"",'临-间接'!M227)</f>
        <v/>
      </c>
      <c r="J227" s="32" t="str">
        <f ca="1">IF(OR('临-间接'!N227=0,'临-间接'!N227="(空白)"),"",'临-间接'!N227)</f>
        <v/>
      </c>
      <c r="K227" s="32" t="str">
        <f ca="1">IF(OR('临-间接'!O227=0,'临-间接'!O227="(空白)"),"",'临-间接'!O227)</f>
        <v/>
      </c>
      <c r="L227">
        <f ca="1">IF('临-间接'!P227="(空白)",0,'临-间接'!P227)</f>
        <v>0</v>
      </c>
      <c r="M227" s="93" t="b">
        <f t="shared" ca="1" si="41"/>
        <v>0</v>
      </c>
      <c r="N227" s="93" t="b">
        <f t="shared" ca="1" si="42"/>
        <v>0</v>
      </c>
      <c r="O227" s="93" t="b">
        <f t="shared" ca="1" si="43"/>
        <v>0</v>
      </c>
      <c r="P227" s="93" t="b">
        <f t="shared" ca="1" si="44"/>
        <v>0</v>
      </c>
      <c r="Q227" s="93" t="b">
        <f t="shared" ca="1" si="45"/>
        <v>0</v>
      </c>
      <c r="R227" s="93" t="str">
        <f t="shared" ca="1" si="46"/>
        <v>未开始</v>
      </c>
      <c r="S227" s="93">
        <f ca="1">IF(AND(M227,O227,NOT(P227)),NETWORKDAYS(J227,AF227,项目参数!$B$2:$B$200),0)</f>
        <v>0</v>
      </c>
      <c r="T227" s="94">
        <f t="shared" ca="1" si="47"/>
        <v>0</v>
      </c>
      <c r="U227" s="113">
        <f t="shared" ca="1" si="48"/>
        <v>0</v>
      </c>
      <c r="V227" s="113">
        <f t="shared" ca="1" si="49"/>
        <v>0</v>
      </c>
      <c r="W227" s="113" t="str">
        <f t="shared" ca="1" si="50"/>
        <v/>
      </c>
      <c r="X227" s="93">
        <f t="shared" ca="1" si="51"/>
        <v>0</v>
      </c>
      <c r="Y227" s="93">
        <f t="shared" ca="1" si="52"/>
        <v>0</v>
      </c>
      <c r="Z227" s="93">
        <f ca="1">IF(AND(M227,O227,J227&gt;项目信息!$C$18),INT((IF(P227,K227,J227)-项目信息!$C$18)/30)+1,0)</f>
        <v>0</v>
      </c>
      <c r="AA227" s="93" t="str">
        <f ca="1">IF(M227,WEEKNUM(IF(K227&lt;&gt;"",K227,IF(J227&lt;&gt;"",J227,I227)-项目信息!$C$18)+1),"")</f>
        <v/>
      </c>
      <c r="AB227" s="93" t="str">
        <f ca="1">IF($M227,IF('临-间接'!W227=0,"",'临-间接'!W227),"")</f>
        <v/>
      </c>
      <c r="AC227" s="93" t="str">
        <f ca="1">IF($M227,$AB227*U227/项目参数!$J$29,"")</f>
        <v/>
      </c>
      <c r="AD227" s="93" t="str">
        <f ca="1">IF($M227,$AB227*V227/项目参数!$J$29,"")</f>
        <v/>
      </c>
      <c r="AE227" s="95" t="str">
        <f ca="1">IF(OR('临-间接'!R227=0,'临-间接'!R227="(空白)"),"",'临-间接'!R227)</f>
        <v/>
      </c>
      <c r="AF227" s="32" t="str">
        <f ca="1">IF(O227,IF(K227&lt;&gt;"", K227, IF(OR(H227="暂停",H227="取消"), IFERROR(WORKDAY.INTL($J227,$L227*$G227,1,项目参数!$B$2:$B$200),WORKDAY($J227,$L227*$G227,1)),TODAY())),"")</f>
        <v/>
      </c>
      <c r="AG227">
        <f ca="1">IF(AND(M227,O227),IF(OR('临-间接'!S227="",'临-间接'!S227="(空白)"),0,'临-间接'!S227),0)</f>
        <v>0</v>
      </c>
      <c r="AH227" s="32" t="str">
        <f ca="1">IF($M227,IF('临-间接'!T227=0,"",'临-间接'!T227),"")</f>
        <v/>
      </c>
      <c r="AI227" s="32" t="str">
        <f ca="1">IF($M227,IF('临-间接'!U227=0,"",'临-间接'!U227),"")</f>
        <v/>
      </c>
      <c r="AJ227" s="32" t="str">
        <f t="shared" ca="1" si="53"/>
        <v/>
      </c>
    </row>
    <row r="228" spans="1:36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IF('临-间接'!H228="(空白)","",'临-间接'!H228)</f>
        <v>0</v>
      </c>
      <c r="F228">
        <f ca="1">IF('临-间接'!K228="(空白)","",'临-间接'!K228)</f>
        <v>0</v>
      </c>
      <c r="G228">
        <f ca="1">IF('临-间接'!L228="(空白)",0,'临-间接'!L228)</f>
        <v>0</v>
      </c>
      <c r="H228" t="str">
        <f ca="1">IF(OR('临-间接'!Q228=0,'临-间接'!Q228="(空白)"),"",'临-间接'!Q228)</f>
        <v/>
      </c>
      <c r="I228" s="32" t="str">
        <f ca="1">IF(OR('临-间接'!M228=0,'临-间接'!M228="(空白)"),"",'临-间接'!M228)</f>
        <v/>
      </c>
      <c r="J228" s="32" t="str">
        <f ca="1">IF(OR('临-间接'!N228=0,'临-间接'!N228="(空白)"),"",'临-间接'!N228)</f>
        <v/>
      </c>
      <c r="K228" s="32" t="str">
        <f ca="1">IF(OR('临-间接'!O228=0,'临-间接'!O228="(空白)"),"",'临-间接'!O228)</f>
        <v/>
      </c>
      <c r="L228">
        <f ca="1">IF('临-间接'!P228="(空白)",0,'临-间接'!P228)</f>
        <v>0</v>
      </c>
      <c r="M228" s="93" t="b">
        <f t="shared" ca="1" si="41"/>
        <v>0</v>
      </c>
      <c r="N228" s="93" t="b">
        <f t="shared" ca="1" si="42"/>
        <v>0</v>
      </c>
      <c r="O228" s="93" t="b">
        <f t="shared" ca="1" si="43"/>
        <v>0</v>
      </c>
      <c r="P228" s="93" t="b">
        <f t="shared" ca="1" si="44"/>
        <v>0</v>
      </c>
      <c r="Q228" s="93" t="b">
        <f t="shared" ca="1" si="45"/>
        <v>0</v>
      </c>
      <c r="R228" s="93" t="str">
        <f t="shared" ca="1" si="46"/>
        <v>未开始</v>
      </c>
      <c r="S228" s="93">
        <f ca="1">IF(AND(M228,O228,NOT(P228)),NETWORKDAYS(J228,AF228,项目参数!$B$2:$B$200),0)</f>
        <v>0</v>
      </c>
      <c r="T228" s="94">
        <f t="shared" ca="1" si="47"/>
        <v>0</v>
      </c>
      <c r="U228" s="113">
        <f t="shared" ca="1" si="48"/>
        <v>0</v>
      </c>
      <c r="V228" s="113">
        <f t="shared" ca="1" si="49"/>
        <v>0</v>
      </c>
      <c r="W228" s="113" t="str">
        <f t="shared" ca="1" si="50"/>
        <v/>
      </c>
      <c r="X228" s="93">
        <f t="shared" ca="1" si="51"/>
        <v>0</v>
      </c>
      <c r="Y228" s="93">
        <f t="shared" ca="1" si="52"/>
        <v>0</v>
      </c>
      <c r="Z228" s="93">
        <f ca="1">IF(AND(M228,O228,J228&gt;项目信息!$C$18),INT((IF(P228,K228,J228)-项目信息!$C$18)/30)+1,0)</f>
        <v>0</v>
      </c>
      <c r="AA228" s="93" t="str">
        <f ca="1">IF(M228,WEEKNUM(IF(K228&lt;&gt;"",K228,IF(J228&lt;&gt;"",J228,I228)-项目信息!$C$18)+1),"")</f>
        <v/>
      </c>
      <c r="AB228" s="93" t="str">
        <f ca="1">IF($M228,IF('临-间接'!W228=0,"",'临-间接'!W228),"")</f>
        <v/>
      </c>
      <c r="AC228" s="93" t="str">
        <f ca="1">IF($M228,$AB228*U228/项目参数!$J$29,"")</f>
        <v/>
      </c>
      <c r="AD228" s="93" t="str">
        <f ca="1">IF($M228,$AB228*V228/项目参数!$J$29,"")</f>
        <v/>
      </c>
      <c r="AE228" s="95" t="str">
        <f ca="1">IF(OR('临-间接'!R228=0,'临-间接'!R228="(空白)"),"",'临-间接'!R228)</f>
        <v/>
      </c>
      <c r="AF228" s="32" t="str">
        <f ca="1">IF(O228,IF(K228&lt;&gt;"", K228, IF(OR(H228="暂停",H228="取消"), IFERROR(WORKDAY.INTL($J228,$L228*$G228,1,项目参数!$B$2:$B$200),WORKDAY($J228,$L228*$G228,1)),TODAY())),"")</f>
        <v/>
      </c>
      <c r="AG228">
        <f ca="1">IF(AND(M228,O228),IF(OR('临-间接'!S228="",'临-间接'!S228="(空白)"),0,'临-间接'!S228),0)</f>
        <v>0</v>
      </c>
      <c r="AH228" s="32" t="str">
        <f ca="1">IF($M228,IF('临-间接'!T228=0,"",'临-间接'!T228),"")</f>
        <v/>
      </c>
      <c r="AI228" s="32" t="str">
        <f ca="1">IF($M228,IF('临-间接'!U228=0,"",'临-间接'!U228),"")</f>
        <v/>
      </c>
      <c r="AJ228" s="32" t="str">
        <f t="shared" ca="1" si="53"/>
        <v/>
      </c>
    </row>
    <row r="229" spans="1:36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IF('临-间接'!H229="(空白)","",'临-间接'!H229)</f>
        <v>0</v>
      </c>
      <c r="F229">
        <f ca="1">IF('临-间接'!K229="(空白)","",'临-间接'!K229)</f>
        <v>0</v>
      </c>
      <c r="G229">
        <f ca="1">IF('临-间接'!L229="(空白)",0,'临-间接'!L229)</f>
        <v>0</v>
      </c>
      <c r="H229" t="str">
        <f ca="1">IF(OR('临-间接'!Q229=0,'临-间接'!Q229="(空白)"),"",'临-间接'!Q229)</f>
        <v/>
      </c>
      <c r="I229" s="32" t="str">
        <f ca="1">IF(OR('临-间接'!M229=0,'临-间接'!M229="(空白)"),"",'临-间接'!M229)</f>
        <v/>
      </c>
      <c r="J229" s="32" t="str">
        <f ca="1">IF(OR('临-间接'!N229=0,'临-间接'!N229="(空白)"),"",'临-间接'!N229)</f>
        <v/>
      </c>
      <c r="K229" s="32" t="str">
        <f ca="1">IF(OR('临-间接'!O229=0,'临-间接'!O229="(空白)"),"",'临-间接'!O229)</f>
        <v/>
      </c>
      <c r="L229">
        <f ca="1">IF('临-间接'!P229="(空白)",0,'临-间接'!P229)</f>
        <v>0</v>
      </c>
      <c r="M229" s="93" t="b">
        <f t="shared" ca="1" si="41"/>
        <v>0</v>
      </c>
      <c r="N229" s="93" t="b">
        <f t="shared" ca="1" si="42"/>
        <v>0</v>
      </c>
      <c r="O229" s="93" t="b">
        <f t="shared" ca="1" si="43"/>
        <v>0</v>
      </c>
      <c r="P229" s="93" t="b">
        <f t="shared" ca="1" si="44"/>
        <v>0</v>
      </c>
      <c r="Q229" s="93" t="b">
        <f t="shared" ca="1" si="45"/>
        <v>0</v>
      </c>
      <c r="R229" s="93" t="str">
        <f t="shared" ca="1" si="46"/>
        <v>未开始</v>
      </c>
      <c r="S229" s="93">
        <f ca="1">IF(AND(M229,O229,NOT(P229)),NETWORKDAYS(J229,AF229,项目参数!$B$2:$B$200),0)</f>
        <v>0</v>
      </c>
      <c r="T229" s="94">
        <f t="shared" ca="1" si="47"/>
        <v>0</v>
      </c>
      <c r="U229" s="113">
        <f t="shared" ca="1" si="48"/>
        <v>0</v>
      </c>
      <c r="V229" s="113">
        <f t="shared" ca="1" si="49"/>
        <v>0</v>
      </c>
      <c r="W229" s="113" t="str">
        <f t="shared" ca="1" si="50"/>
        <v/>
      </c>
      <c r="X229" s="93">
        <f t="shared" ca="1" si="51"/>
        <v>0</v>
      </c>
      <c r="Y229" s="93">
        <f t="shared" ca="1" si="52"/>
        <v>0</v>
      </c>
      <c r="Z229" s="93">
        <f ca="1">IF(AND(M229,O229,J229&gt;项目信息!$C$18),INT((IF(P229,K229,J229)-项目信息!$C$18)/30)+1,0)</f>
        <v>0</v>
      </c>
      <c r="AA229" s="93" t="str">
        <f ca="1">IF(M229,WEEKNUM(IF(K229&lt;&gt;"",K229,IF(J229&lt;&gt;"",J229,I229)-项目信息!$C$18)+1),"")</f>
        <v/>
      </c>
      <c r="AB229" s="93" t="str">
        <f ca="1">IF($M229,IF('临-间接'!W229=0,"",'临-间接'!W229),"")</f>
        <v/>
      </c>
      <c r="AC229" s="93" t="str">
        <f ca="1">IF($M229,$AB229*U229/项目参数!$J$29,"")</f>
        <v/>
      </c>
      <c r="AD229" s="93" t="str">
        <f ca="1">IF($M229,$AB229*V229/项目参数!$J$29,"")</f>
        <v/>
      </c>
      <c r="AE229" s="95" t="str">
        <f ca="1">IF(OR('临-间接'!R229=0,'临-间接'!R229="(空白)"),"",'临-间接'!R229)</f>
        <v/>
      </c>
      <c r="AF229" s="32" t="str">
        <f ca="1">IF(O229,IF(K229&lt;&gt;"", K229, IF(OR(H229="暂停",H229="取消"), IFERROR(WORKDAY.INTL($J229,$L229*$G229,1,项目参数!$B$2:$B$200),WORKDAY($J229,$L229*$G229,1)),TODAY())),"")</f>
        <v/>
      </c>
      <c r="AG229">
        <f ca="1">IF(AND(M229,O229),IF(OR('临-间接'!S229="",'临-间接'!S229="(空白)"),0,'临-间接'!S229),0)</f>
        <v>0</v>
      </c>
      <c r="AH229" s="32" t="str">
        <f ca="1">IF($M229,IF('临-间接'!T229=0,"",'临-间接'!T229),"")</f>
        <v/>
      </c>
      <c r="AI229" s="32" t="str">
        <f ca="1">IF($M229,IF('临-间接'!U229=0,"",'临-间接'!U229),"")</f>
        <v/>
      </c>
      <c r="AJ229" s="32" t="str">
        <f t="shared" ca="1" si="53"/>
        <v/>
      </c>
    </row>
    <row r="230" spans="1:36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IF('临-间接'!H230="(空白)","",'临-间接'!H230)</f>
        <v>0</v>
      </c>
      <c r="F230">
        <f ca="1">IF('临-间接'!K230="(空白)","",'临-间接'!K230)</f>
        <v>0</v>
      </c>
      <c r="G230">
        <f ca="1">IF('临-间接'!L230="(空白)",0,'临-间接'!L230)</f>
        <v>0</v>
      </c>
      <c r="H230" t="str">
        <f ca="1">IF(OR('临-间接'!Q230=0,'临-间接'!Q230="(空白)"),"",'临-间接'!Q230)</f>
        <v/>
      </c>
      <c r="I230" s="32" t="str">
        <f ca="1">IF(OR('临-间接'!M230=0,'临-间接'!M230="(空白)"),"",'临-间接'!M230)</f>
        <v/>
      </c>
      <c r="J230" s="32" t="str">
        <f ca="1">IF(OR('临-间接'!N230=0,'临-间接'!N230="(空白)"),"",'临-间接'!N230)</f>
        <v/>
      </c>
      <c r="K230" s="32" t="str">
        <f ca="1">IF(OR('临-间接'!O230=0,'临-间接'!O230="(空白)"),"",'临-间接'!O230)</f>
        <v/>
      </c>
      <c r="L230">
        <f ca="1">IF('临-间接'!P230="(空白)",0,'临-间接'!P230)</f>
        <v>0</v>
      </c>
      <c r="M230" s="93" t="b">
        <f t="shared" ca="1" si="41"/>
        <v>0</v>
      </c>
      <c r="N230" s="93" t="b">
        <f t="shared" ca="1" si="42"/>
        <v>0</v>
      </c>
      <c r="O230" s="93" t="b">
        <f t="shared" ca="1" si="43"/>
        <v>0</v>
      </c>
      <c r="P230" s="93" t="b">
        <f t="shared" ca="1" si="44"/>
        <v>0</v>
      </c>
      <c r="Q230" s="93" t="b">
        <f t="shared" ca="1" si="45"/>
        <v>0</v>
      </c>
      <c r="R230" s="93" t="str">
        <f t="shared" ca="1" si="46"/>
        <v>未开始</v>
      </c>
      <c r="S230" s="93">
        <f ca="1">IF(AND(M230,O230,NOT(P230)),NETWORKDAYS(J230,AF230,项目参数!$B$2:$B$200),0)</f>
        <v>0</v>
      </c>
      <c r="T230" s="94">
        <f t="shared" ca="1" si="47"/>
        <v>0</v>
      </c>
      <c r="U230" s="113">
        <f t="shared" ca="1" si="48"/>
        <v>0</v>
      </c>
      <c r="V230" s="113">
        <f t="shared" ca="1" si="49"/>
        <v>0</v>
      </c>
      <c r="W230" s="113" t="str">
        <f t="shared" ca="1" si="50"/>
        <v/>
      </c>
      <c r="X230" s="93">
        <f t="shared" ca="1" si="51"/>
        <v>0</v>
      </c>
      <c r="Y230" s="93">
        <f t="shared" ca="1" si="52"/>
        <v>0</v>
      </c>
      <c r="Z230" s="93">
        <f ca="1">IF(AND(M230,O230,J230&gt;项目信息!$C$18),INT((IF(P230,K230,J230)-项目信息!$C$18)/30)+1,0)</f>
        <v>0</v>
      </c>
      <c r="AA230" s="93" t="str">
        <f ca="1">IF(M230,WEEKNUM(IF(K230&lt;&gt;"",K230,IF(J230&lt;&gt;"",J230,I230)-项目信息!$C$18)+1),"")</f>
        <v/>
      </c>
      <c r="AB230" s="93" t="str">
        <f ca="1">IF($M230,IF('临-间接'!W230=0,"",'临-间接'!W230),"")</f>
        <v/>
      </c>
      <c r="AC230" s="93" t="str">
        <f ca="1">IF($M230,$AB230*U230/项目参数!$J$29,"")</f>
        <v/>
      </c>
      <c r="AD230" s="93" t="str">
        <f ca="1">IF($M230,$AB230*V230/项目参数!$J$29,"")</f>
        <v/>
      </c>
      <c r="AE230" s="95" t="str">
        <f ca="1">IF(OR('临-间接'!R230=0,'临-间接'!R230="(空白)"),"",'临-间接'!R230)</f>
        <v/>
      </c>
      <c r="AF230" s="32" t="str">
        <f ca="1">IF(O230,IF(K230&lt;&gt;"", K230, IF(OR(H230="暂停",H230="取消"), IFERROR(WORKDAY.INTL($J230,$L230*$G230,1,项目参数!$B$2:$B$200),WORKDAY($J230,$L230*$G230,1)),TODAY())),"")</f>
        <v/>
      </c>
      <c r="AG230">
        <f ca="1">IF(AND(M230,O230),IF(OR('临-间接'!S230="",'临-间接'!S230="(空白)"),0,'临-间接'!S230),0)</f>
        <v>0</v>
      </c>
      <c r="AH230" s="32" t="str">
        <f ca="1">IF($M230,IF('临-间接'!T230=0,"",'临-间接'!T230),"")</f>
        <v/>
      </c>
      <c r="AI230" s="32" t="str">
        <f ca="1">IF($M230,IF('临-间接'!U230=0,"",'临-间接'!U230),"")</f>
        <v/>
      </c>
      <c r="AJ230" s="32" t="str">
        <f t="shared" ca="1" si="53"/>
        <v/>
      </c>
    </row>
    <row r="231" spans="1:36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IF('临-间接'!H231="(空白)","",'临-间接'!H231)</f>
        <v>0</v>
      </c>
      <c r="F231">
        <f ca="1">IF('临-间接'!K231="(空白)","",'临-间接'!K231)</f>
        <v>0</v>
      </c>
      <c r="G231">
        <f ca="1">IF('临-间接'!L231="(空白)",0,'临-间接'!L231)</f>
        <v>0</v>
      </c>
      <c r="H231" t="str">
        <f ca="1">IF(OR('临-间接'!Q231=0,'临-间接'!Q231="(空白)"),"",'临-间接'!Q231)</f>
        <v/>
      </c>
      <c r="I231" s="32" t="str">
        <f ca="1">IF(OR('临-间接'!M231=0,'临-间接'!M231="(空白)"),"",'临-间接'!M231)</f>
        <v/>
      </c>
      <c r="J231" s="32" t="str">
        <f ca="1">IF(OR('临-间接'!N231=0,'临-间接'!N231="(空白)"),"",'临-间接'!N231)</f>
        <v/>
      </c>
      <c r="K231" s="32" t="str">
        <f ca="1">IF(OR('临-间接'!O231=0,'临-间接'!O231="(空白)"),"",'临-间接'!O231)</f>
        <v/>
      </c>
      <c r="L231">
        <f ca="1">IF('临-间接'!P231="(空白)",0,'临-间接'!P231)</f>
        <v>0</v>
      </c>
      <c r="M231" s="93" t="b">
        <f t="shared" ca="1" si="41"/>
        <v>0</v>
      </c>
      <c r="N231" s="93" t="b">
        <f t="shared" ca="1" si="42"/>
        <v>0</v>
      </c>
      <c r="O231" s="93" t="b">
        <f t="shared" ca="1" si="43"/>
        <v>0</v>
      </c>
      <c r="P231" s="93" t="b">
        <f t="shared" ca="1" si="44"/>
        <v>0</v>
      </c>
      <c r="Q231" s="93" t="b">
        <f t="shared" ca="1" si="45"/>
        <v>0</v>
      </c>
      <c r="R231" s="93" t="str">
        <f t="shared" ca="1" si="46"/>
        <v>未开始</v>
      </c>
      <c r="S231" s="93">
        <f ca="1">IF(AND(M231,O231,NOT(P231)),NETWORKDAYS(J231,AF231,项目参数!$B$2:$B$200),0)</f>
        <v>0</v>
      </c>
      <c r="T231" s="94">
        <f t="shared" ca="1" si="47"/>
        <v>0</v>
      </c>
      <c r="U231" s="113">
        <f t="shared" ca="1" si="48"/>
        <v>0</v>
      </c>
      <c r="V231" s="113">
        <f t="shared" ca="1" si="49"/>
        <v>0</v>
      </c>
      <c r="W231" s="113" t="str">
        <f t="shared" ca="1" si="50"/>
        <v/>
      </c>
      <c r="X231" s="93">
        <f t="shared" ca="1" si="51"/>
        <v>0</v>
      </c>
      <c r="Y231" s="93">
        <f t="shared" ca="1" si="52"/>
        <v>0</v>
      </c>
      <c r="Z231" s="93">
        <f ca="1">IF(AND(M231,O231,J231&gt;项目信息!$C$18),INT((IF(P231,K231,J231)-项目信息!$C$18)/30)+1,0)</f>
        <v>0</v>
      </c>
      <c r="AA231" s="93" t="str">
        <f ca="1">IF(M231,WEEKNUM(IF(K231&lt;&gt;"",K231,IF(J231&lt;&gt;"",J231,I231)-项目信息!$C$18)+1),"")</f>
        <v/>
      </c>
      <c r="AB231" s="93" t="str">
        <f ca="1">IF($M231,IF('临-间接'!W231=0,"",'临-间接'!W231),"")</f>
        <v/>
      </c>
      <c r="AC231" s="93" t="str">
        <f ca="1">IF($M231,$AB231*U231/项目参数!$J$29,"")</f>
        <v/>
      </c>
      <c r="AD231" s="93" t="str">
        <f ca="1">IF($M231,$AB231*V231/项目参数!$J$29,"")</f>
        <v/>
      </c>
      <c r="AE231" s="95" t="str">
        <f ca="1">IF(OR('临-间接'!R231=0,'临-间接'!R231="(空白)"),"",'临-间接'!R231)</f>
        <v/>
      </c>
      <c r="AF231" s="32" t="str">
        <f ca="1">IF(O231,IF(K231&lt;&gt;"", K231, IF(OR(H231="暂停",H231="取消"), IFERROR(WORKDAY.INTL($J231,$L231*$G231,1,项目参数!$B$2:$B$200),WORKDAY($J231,$L231*$G231,1)),TODAY())),"")</f>
        <v/>
      </c>
      <c r="AG231">
        <f ca="1">IF(AND(M231,O231),IF(OR('临-间接'!S231="",'临-间接'!S231="(空白)"),0,'临-间接'!S231),0)</f>
        <v>0</v>
      </c>
      <c r="AH231" s="32" t="str">
        <f ca="1">IF($M231,IF('临-间接'!T231=0,"",'临-间接'!T231),"")</f>
        <v/>
      </c>
      <c r="AI231" s="32" t="str">
        <f ca="1">IF($M231,IF('临-间接'!U231=0,"",'临-间接'!U231),"")</f>
        <v/>
      </c>
      <c r="AJ231" s="32" t="str">
        <f t="shared" ca="1" si="53"/>
        <v/>
      </c>
    </row>
    <row r="232" spans="1:36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IF('临-间接'!H232="(空白)","",'临-间接'!H232)</f>
        <v>0</v>
      </c>
      <c r="F232">
        <f ca="1">IF('临-间接'!K232="(空白)","",'临-间接'!K232)</f>
        <v>0</v>
      </c>
      <c r="G232">
        <f ca="1">IF('临-间接'!L232="(空白)",0,'临-间接'!L232)</f>
        <v>0</v>
      </c>
      <c r="H232" t="str">
        <f ca="1">IF(OR('临-间接'!Q232=0,'临-间接'!Q232="(空白)"),"",'临-间接'!Q232)</f>
        <v/>
      </c>
      <c r="I232" s="32" t="str">
        <f ca="1">IF(OR('临-间接'!M232=0,'临-间接'!M232="(空白)"),"",'临-间接'!M232)</f>
        <v/>
      </c>
      <c r="J232" s="32" t="str">
        <f ca="1">IF(OR('临-间接'!N232=0,'临-间接'!N232="(空白)"),"",'临-间接'!N232)</f>
        <v/>
      </c>
      <c r="K232" s="32" t="str">
        <f ca="1">IF(OR('临-间接'!O232=0,'临-间接'!O232="(空白)"),"",'临-间接'!O232)</f>
        <v/>
      </c>
      <c r="L232">
        <f ca="1">IF('临-间接'!P232="(空白)",0,'临-间接'!P232)</f>
        <v>0</v>
      </c>
      <c r="M232" s="93" t="b">
        <f t="shared" ca="1" si="41"/>
        <v>0</v>
      </c>
      <c r="N232" s="93" t="b">
        <f t="shared" ca="1" si="42"/>
        <v>0</v>
      </c>
      <c r="O232" s="93" t="b">
        <f t="shared" ca="1" si="43"/>
        <v>0</v>
      </c>
      <c r="P232" s="93" t="b">
        <f t="shared" ca="1" si="44"/>
        <v>0</v>
      </c>
      <c r="Q232" s="93" t="b">
        <f t="shared" ca="1" si="45"/>
        <v>0</v>
      </c>
      <c r="R232" s="93" t="str">
        <f t="shared" ca="1" si="46"/>
        <v>未开始</v>
      </c>
      <c r="S232" s="93">
        <f ca="1">IF(AND(M232,O232,NOT(P232)),NETWORKDAYS(J232,AF232,项目参数!$B$2:$B$200),0)</f>
        <v>0</v>
      </c>
      <c r="T232" s="94">
        <f t="shared" ca="1" si="47"/>
        <v>0</v>
      </c>
      <c r="U232" s="113">
        <f t="shared" ca="1" si="48"/>
        <v>0</v>
      </c>
      <c r="V232" s="113">
        <f t="shared" ca="1" si="49"/>
        <v>0</v>
      </c>
      <c r="W232" s="113" t="str">
        <f t="shared" ca="1" si="50"/>
        <v/>
      </c>
      <c r="X232" s="93">
        <f t="shared" ca="1" si="51"/>
        <v>0</v>
      </c>
      <c r="Y232" s="93">
        <f t="shared" ca="1" si="52"/>
        <v>0</v>
      </c>
      <c r="Z232" s="93">
        <f ca="1">IF(AND(M232,O232,J232&gt;项目信息!$C$18),INT((IF(P232,K232,J232)-项目信息!$C$18)/30)+1,0)</f>
        <v>0</v>
      </c>
      <c r="AA232" s="93" t="str">
        <f ca="1">IF(M232,WEEKNUM(IF(K232&lt;&gt;"",K232,IF(J232&lt;&gt;"",J232,I232)-项目信息!$C$18)+1),"")</f>
        <v/>
      </c>
      <c r="AB232" s="93" t="str">
        <f ca="1">IF($M232,IF('临-间接'!W232=0,"",'临-间接'!W232),"")</f>
        <v/>
      </c>
      <c r="AC232" s="93" t="str">
        <f ca="1">IF($M232,$AB232*U232/项目参数!$J$29,"")</f>
        <v/>
      </c>
      <c r="AD232" s="93" t="str">
        <f ca="1">IF($M232,$AB232*V232/项目参数!$J$29,"")</f>
        <v/>
      </c>
      <c r="AE232" s="95" t="str">
        <f ca="1">IF(OR('临-间接'!R232=0,'临-间接'!R232="(空白)"),"",'临-间接'!R232)</f>
        <v/>
      </c>
      <c r="AF232" s="32" t="str">
        <f ca="1">IF(O232,IF(K232&lt;&gt;"", K232, IF(OR(H232="暂停",H232="取消"), IFERROR(WORKDAY.INTL($J232,$L232*$G232,1,项目参数!$B$2:$B$200),WORKDAY($J232,$L232*$G232,1)),TODAY())),"")</f>
        <v/>
      </c>
      <c r="AG232">
        <f ca="1">IF(AND(M232,O232),IF(OR('临-间接'!S232="",'临-间接'!S232="(空白)"),0,'临-间接'!S232),0)</f>
        <v>0</v>
      </c>
      <c r="AH232" s="32" t="str">
        <f ca="1">IF($M232,IF('临-间接'!T232=0,"",'临-间接'!T232),"")</f>
        <v/>
      </c>
      <c r="AI232" s="32" t="str">
        <f ca="1">IF($M232,IF('临-间接'!U232=0,"",'临-间接'!U232),"")</f>
        <v/>
      </c>
      <c r="AJ232" s="32" t="str">
        <f t="shared" ca="1" si="53"/>
        <v/>
      </c>
    </row>
    <row r="233" spans="1:36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IF('临-间接'!H233="(空白)","",'临-间接'!H233)</f>
        <v>0</v>
      </c>
      <c r="F233">
        <f ca="1">IF('临-间接'!K233="(空白)","",'临-间接'!K233)</f>
        <v>0</v>
      </c>
      <c r="G233">
        <f ca="1">IF('临-间接'!L233="(空白)",0,'临-间接'!L233)</f>
        <v>0</v>
      </c>
      <c r="H233" t="str">
        <f ca="1">IF(OR('临-间接'!Q233=0,'临-间接'!Q233="(空白)"),"",'临-间接'!Q233)</f>
        <v/>
      </c>
      <c r="I233" s="32" t="str">
        <f ca="1">IF(OR('临-间接'!M233=0,'临-间接'!M233="(空白)"),"",'临-间接'!M233)</f>
        <v/>
      </c>
      <c r="J233" s="32" t="str">
        <f ca="1">IF(OR('临-间接'!N233=0,'临-间接'!N233="(空白)"),"",'临-间接'!N233)</f>
        <v/>
      </c>
      <c r="K233" s="32" t="str">
        <f ca="1">IF(OR('临-间接'!O233=0,'临-间接'!O233="(空白)"),"",'临-间接'!O233)</f>
        <v/>
      </c>
      <c r="L233">
        <f ca="1">IF('临-间接'!P233="(空白)",0,'临-间接'!P233)</f>
        <v>0</v>
      </c>
      <c r="M233" s="93" t="b">
        <f t="shared" ca="1" si="41"/>
        <v>0</v>
      </c>
      <c r="N233" s="93" t="b">
        <f t="shared" ca="1" si="42"/>
        <v>0</v>
      </c>
      <c r="O233" s="93" t="b">
        <f t="shared" ca="1" si="43"/>
        <v>0</v>
      </c>
      <c r="P233" s="93" t="b">
        <f t="shared" ca="1" si="44"/>
        <v>0</v>
      </c>
      <c r="Q233" s="93" t="b">
        <f t="shared" ca="1" si="45"/>
        <v>0</v>
      </c>
      <c r="R233" s="93" t="str">
        <f t="shared" ca="1" si="46"/>
        <v>未开始</v>
      </c>
      <c r="S233" s="93">
        <f ca="1">IF(AND(M233,O233,NOT(P233)),NETWORKDAYS(J233,AF233,项目参数!$B$2:$B$200),0)</f>
        <v>0</v>
      </c>
      <c r="T233" s="94">
        <f t="shared" ca="1" si="47"/>
        <v>0</v>
      </c>
      <c r="U233" s="113">
        <f t="shared" ca="1" si="48"/>
        <v>0</v>
      </c>
      <c r="V233" s="113">
        <f t="shared" ca="1" si="49"/>
        <v>0</v>
      </c>
      <c r="W233" s="113" t="str">
        <f t="shared" ca="1" si="50"/>
        <v/>
      </c>
      <c r="X233" s="93">
        <f t="shared" ca="1" si="51"/>
        <v>0</v>
      </c>
      <c r="Y233" s="93">
        <f t="shared" ca="1" si="52"/>
        <v>0</v>
      </c>
      <c r="Z233" s="93">
        <f ca="1">IF(AND(M233,O233,J233&gt;项目信息!$C$18),INT((IF(P233,K233,J233)-项目信息!$C$18)/30)+1,0)</f>
        <v>0</v>
      </c>
      <c r="AA233" s="93" t="str">
        <f ca="1">IF(M233,WEEKNUM(IF(K233&lt;&gt;"",K233,IF(J233&lt;&gt;"",J233,I233)-项目信息!$C$18)+1),"")</f>
        <v/>
      </c>
      <c r="AB233" s="93" t="str">
        <f ca="1">IF($M233,IF('临-间接'!W233=0,"",'临-间接'!W233),"")</f>
        <v/>
      </c>
      <c r="AC233" s="93" t="str">
        <f ca="1">IF($M233,$AB233*U233/项目参数!$J$29,"")</f>
        <v/>
      </c>
      <c r="AD233" s="93" t="str">
        <f ca="1">IF($M233,$AB233*V233/项目参数!$J$29,"")</f>
        <v/>
      </c>
      <c r="AE233" s="95" t="str">
        <f ca="1">IF(OR('临-间接'!R233=0,'临-间接'!R233="(空白)"),"",'临-间接'!R233)</f>
        <v/>
      </c>
      <c r="AF233" s="32" t="str">
        <f ca="1">IF(O233,IF(K233&lt;&gt;"", K233, IF(OR(H233="暂停",H233="取消"), IFERROR(WORKDAY.INTL($J233,$L233*$G233,1,项目参数!$B$2:$B$200),WORKDAY($J233,$L233*$G233,1)),TODAY())),"")</f>
        <v/>
      </c>
      <c r="AG233">
        <f ca="1">IF(AND(M233,O233),IF(OR('临-间接'!S233="",'临-间接'!S233="(空白)"),0,'临-间接'!S233),0)</f>
        <v>0</v>
      </c>
      <c r="AH233" s="32" t="str">
        <f ca="1">IF($M233,IF('临-间接'!T233=0,"",'临-间接'!T233),"")</f>
        <v/>
      </c>
      <c r="AI233" s="32" t="str">
        <f ca="1">IF($M233,IF('临-间接'!U233=0,"",'临-间接'!U233),"")</f>
        <v/>
      </c>
      <c r="AJ233" s="32" t="str">
        <f t="shared" ca="1" si="53"/>
        <v/>
      </c>
    </row>
    <row r="234" spans="1:36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IF('临-间接'!H234="(空白)","",'临-间接'!H234)</f>
        <v>0</v>
      </c>
      <c r="F234">
        <f ca="1">IF('临-间接'!K234="(空白)","",'临-间接'!K234)</f>
        <v>0</v>
      </c>
      <c r="G234">
        <f ca="1">IF('临-间接'!L234="(空白)",0,'临-间接'!L234)</f>
        <v>0</v>
      </c>
      <c r="H234" t="str">
        <f ca="1">IF(OR('临-间接'!Q234=0,'临-间接'!Q234="(空白)"),"",'临-间接'!Q234)</f>
        <v/>
      </c>
      <c r="I234" s="32" t="str">
        <f ca="1">IF(OR('临-间接'!M234=0,'临-间接'!M234="(空白)"),"",'临-间接'!M234)</f>
        <v/>
      </c>
      <c r="J234" s="32" t="str">
        <f ca="1">IF(OR('临-间接'!N234=0,'临-间接'!N234="(空白)"),"",'临-间接'!N234)</f>
        <v/>
      </c>
      <c r="K234" s="32" t="str">
        <f ca="1">IF(OR('临-间接'!O234=0,'临-间接'!O234="(空白)"),"",'临-间接'!O234)</f>
        <v/>
      </c>
      <c r="L234">
        <f ca="1">IF('临-间接'!P234="(空白)",0,'临-间接'!P234)</f>
        <v>0</v>
      </c>
      <c r="M234" s="93" t="b">
        <f t="shared" ca="1" si="41"/>
        <v>0</v>
      </c>
      <c r="N234" s="93" t="b">
        <f t="shared" ca="1" si="42"/>
        <v>0</v>
      </c>
      <c r="O234" s="93" t="b">
        <f t="shared" ca="1" si="43"/>
        <v>0</v>
      </c>
      <c r="P234" s="93" t="b">
        <f t="shared" ca="1" si="44"/>
        <v>0</v>
      </c>
      <c r="Q234" s="93" t="b">
        <f t="shared" ca="1" si="45"/>
        <v>0</v>
      </c>
      <c r="R234" s="93" t="str">
        <f t="shared" ca="1" si="46"/>
        <v>未开始</v>
      </c>
      <c r="S234" s="93">
        <f ca="1">IF(AND(M234,O234,NOT(P234)),NETWORKDAYS(J234,AF234,项目参数!$B$2:$B$200),0)</f>
        <v>0</v>
      </c>
      <c r="T234" s="94">
        <f t="shared" ca="1" si="47"/>
        <v>0</v>
      </c>
      <c r="U234" s="113">
        <f t="shared" ca="1" si="48"/>
        <v>0</v>
      </c>
      <c r="V234" s="113">
        <f t="shared" ca="1" si="49"/>
        <v>0</v>
      </c>
      <c r="W234" s="113" t="str">
        <f t="shared" ca="1" si="50"/>
        <v/>
      </c>
      <c r="X234" s="93">
        <f t="shared" ca="1" si="51"/>
        <v>0</v>
      </c>
      <c r="Y234" s="93">
        <f t="shared" ca="1" si="52"/>
        <v>0</v>
      </c>
      <c r="Z234" s="93">
        <f ca="1">IF(AND(M234,O234,J234&gt;项目信息!$C$18),INT((IF(P234,K234,J234)-项目信息!$C$18)/30)+1,0)</f>
        <v>0</v>
      </c>
      <c r="AA234" s="93" t="str">
        <f ca="1">IF(M234,WEEKNUM(IF(K234&lt;&gt;"",K234,IF(J234&lt;&gt;"",J234,I234)-项目信息!$C$18)+1),"")</f>
        <v/>
      </c>
      <c r="AB234" s="93" t="str">
        <f ca="1">IF($M234,IF('临-间接'!W234=0,"",'临-间接'!W234),"")</f>
        <v/>
      </c>
      <c r="AC234" s="93" t="str">
        <f ca="1">IF($M234,$AB234*U234/项目参数!$J$29,"")</f>
        <v/>
      </c>
      <c r="AD234" s="93" t="str">
        <f ca="1">IF($M234,$AB234*V234/项目参数!$J$29,"")</f>
        <v/>
      </c>
      <c r="AE234" s="95" t="str">
        <f ca="1">IF(OR('临-间接'!R234=0,'临-间接'!R234="(空白)"),"",'临-间接'!R234)</f>
        <v/>
      </c>
      <c r="AF234" s="32" t="str">
        <f ca="1">IF(O234,IF(K234&lt;&gt;"", K234, IF(OR(H234="暂停",H234="取消"), IFERROR(WORKDAY.INTL($J234,$L234*$G234,1,项目参数!$B$2:$B$200),WORKDAY($J234,$L234*$G234,1)),TODAY())),"")</f>
        <v/>
      </c>
      <c r="AG234">
        <f ca="1">IF(AND(M234,O234),IF(OR('临-间接'!S234="",'临-间接'!S234="(空白)"),0,'临-间接'!S234),0)</f>
        <v>0</v>
      </c>
      <c r="AH234" s="32" t="str">
        <f ca="1">IF($M234,IF('临-间接'!T234=0,"",'临-间接'!T234),"")</f>
        <v/>
      </c>
      <c r="AI234" s="32" t="str">
        <f ca="1">IF($M234,IF('临-间接'!U234=0,"",'临-间接'!U234),"")</f>
        <v/>
      </c>
      <c r="AJ234" s="32" t="str">
        <f t="shared" ca="1" si="53"/>
        <v/>
      </c>
    </row>
    <row r="235" spans="1:36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IF('临-间接'!H235="(空白)","",'临-间接'!H235)</f>
        <v>0</v>
      </c>
      <c r="F235">
        <f ca="1">IF('临-间接'!K235="(空白)","",'临-间接'!K235)</f>
        <v>0</v>
      </c>
      <c r="G235">
        <f ca="1">IF('临-间接'!L235="(空白)",0,'临-间接'!L235)</f>
        <v>0</v>
      </c>
      <c r="H235" t="str">
        <f ca="1">IF(OR('临-间接'!Q235=0,'临-间接'!Q235="(空白)"),"",'临-间接'!Q235)</f>
        <v/>
      </c>
      <c r="I235" s="32" t="str">
        <f ca="1">IF(OR('临-间接'!M235=0,'临-间接'!M235="(空白)"),"",'临-间接'!M235)</f>
        <v/>
      </c>
      <c r="J235" s="32" t="str">
        <f ca="1">IF(OR('临-间接'!N235=0,'临-间接'!N235="(空白)"),"",'临-间接'!N235)</f>
        <v/>
      </c>
      <c r="K235" s="32" t="str">
        <f ca="1">IF(OR('临-间接'!O235=0,'临-间接'!O235="(空白)"),"",'临-间接'!O235)</f>
        <v/>
      </c>
      <c r="L235">
        <f ca="1">IF('临-间接'!P235="(空白)",0,'临-间接'!P235)</f>
        <v>0</v>
      </c>
      <c r="M235" s="93" t="b">
        <f t="shared" ca="1" si="41"/>
        <v>0</v>
      </c>
      <c r="N235" s="93" t="b">
        <f t="shared" ca="1" si="42"/>
        <v>0</v>
      </c>
      <c r="O235" s="93" t="b">
        <f t="shared" ca="1" si="43"/>
        <v>0</v>
      </c>
      <c r="P235" s="93" t="b">
        <f t="shared" ca="1" si="44"/>
        <v>0</v>
      </c>
      <c r="Q235" s="93" t="b">
        <f t="shared" ca="1" si="45"/>
        <v>0</v>
      </c>
      <c r="R235" s="93" t="str">
        <f t="shared" ca="1" si="46"/>
        <v>未开始</v>
      </c>
      <c r="S235" s="93">
        <f ca="1">IF(AND(M235,O235,NOT(P235)),NETWORKDAYS(J235,AF235,项目参数!$B$2:$B$200),0)</f>
        <v>0</v>
      </c>
      <c r="T235" s="94">
        <f t="shared" ca="1" si="47"/>
        <v>0</v>
      </c>
      <c r="U235" s="113">
        <f t="shared" ca="1" si="48"/>
        <v>0</v>
      </c>
      <c r="V235" s="113">
        <f t="shared" ca="1" si="49"/>
        <v>0</v>
      </c>
      <c r="W235" s="113" t="str">
        <f t="shared" ca="1" si="50"/>
        <v/>
      </c>
      <c r="X235" s="93">
        <f t="shared" ca="1" si="51"/>
        <v>0</v>
      </c>
      <c r="Y235" s="93">
        <f t="shared" ca="1" si="52"/>
        <v>0</v>
      </c>
      <c r="Z235" s="93">
        <f ca="1">IF(AND(M235,O235,J235&gt;项目信息!$C$18),INT((IF(P235,K235,J235)-项目信息!$C$18)/30)+1,0)</f>
        <v>0</v>
      </c>
      <c r="AA235" s="93" t="str">
        <f ca="1">IF(M235,WEEKNUM(IF(K235&lt;&gt;"",K235,IF(J235&lt;&gt;"",J235,I235)-项目信息!$C$18)+1),"")</f>
        <v/>
      </c>
      <c r="AB235" s="93" t="str">
        <f ca="1">IF($M235,IF('临-间接'!W235=0,"",'临-间接'!W235),"")</f>
        <v/>
      </c>
      <c r="AC235" s="93" t="str">
        <f ca="1">IF($M235,$AB235*U235/项目参数!$J$29,"")</f>
        <v/>
      </c>
      <c r="AD235" s="93" t="str">
        <f ca="1">IF($M235,$AB235*V235/项目参数!$J$29,"")</f>
        <v/>
      </c>
      <c r="AE235" s="95" t="str">
        <f ca="1">IF(OR('临-间接'!R235=0,'临-间接'!R235="(空白)"),"",'临-间接'!R235)</f>
        <v/>
      </c>
      <c r="AF235" s="32" t="str">
        <f ca="1">IF(O235,IF(K235&lt;&gt;"", K235, IF(OR(H235="暂停",H235="取消"), IFERROR(WORKDAY.INTL($J235,$L235*$G235,1,项目参数!$B$2:$B$200),WORKDAY($J235,$L235*$G235,1)),TODAY())),"")</f>
        <v/>
      </c>
      <c r="AG235">
        <f ca="1">IF(AND(M235,O235),IF(OR('临-间接'!S235="",'临-间接'!S235="(空白)"),0,'临-间接'!S235),0)</f>
        <v>0</v>
      </c>
      <c r="AH235" s="32" t="str">
        <f ca="1">IF($M235,IF('临-间接'!T235=0,"",'临-间接'!T235),"")</f>
        <v/>
      </c>
      <c r="AI235" s="32" t="str">
        <f ca="1">IF($M235,IF('临-间接'!U235=0,"",'临-间接'!U235),"")</f>
        <v/>
      </c>
      <c r="AJ235" s="32" t="str">
        <f t="shared" ca="1" si="53"/>
        <v/>
      </c>
    </row>
    <row r="236" spans="1:36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IF('临-间接'!H236="(空白)","",'临-间接'!H236)</f>
        <v>0</v>
      </c>
      <c r="F236">
        <f ca="1">IF('临-间接'!K236="(空白)","",'临-间接'!K236)</f>
        <v>0</v>
      </c>
      <c r="G236">
        <f ca="1">IF('临-间接'!L236="(空白)",0,'临-间接'!L236)</f>
        <v>0</v>
      </c>
      <c r="H236" t="str">
        <f ca="1">IF(OR('临-间接'!Q236=0,'临-间接'!Q236="(空白)"),"",'临-间接'!Q236)</f>
        <v/>
      </c>
      <c r="I236" s="32" t="str">
        <f ca="1">IF(OR('临-间接'!M236=0,'临-间接'!M236="(空白)"),"",'临-间接'!M236)</f>
        <v/>
      </c>
      <c r="J236" s="32" t="str">
        <f ca="1">IF(OR('临-间接'!N236=0,'临-间接'!N236="(空白)"),"",'临-间接'!N236)</f>
        <v/>
      </c>
      <c r="K236" s="32" t="str">
        <f ca="1">IF(OR('临-间接'!O236=0,'临-间接'!O236="(空白)"),"",'临-间接'!O236)</f>
        <v/>
      </c>
      <c r="L236">
        <f ca="1">IF('临-间接'!P236="(空白)",0,'临-间接'!P236)</f>
        <v>0</v>
      </c>
      <c r="M236" s="93" t="b">
        <f t="shared" ca="1" si="41"/>
        <v>0</v>
      </c>
      <c r="N236" s="93" t="b">
        <f t="shared" ca="1" si="42"/>
        <v>0</v>
      </c>
      <c r="O236" s="93" t="b">
        <f t="shared" ca="1" si="43"/>
        <v>0</v>
      </c>
      <c r="P236" s="93" t="b">
        <f t="shared" ca="1" si="44"/>
        <v>0</v>
      </c>
      <c r="Q236" s="93" t="b">
        <f t="shared" ca="1" si="45"/>
        <v>0</v>
      </c>
      <c r="R236" s="93" t="str">
        <f t="shared" ca="1" si="46"/>
        <v>未开始</v>
      </c>
      <c r="S236" s="93">
        <f ca="1">IF(AND(M236,O236,NOT(P236)),NETWORKDAYS(J236,AF236,项目参数!$B$2:$B$200),0)</f>
        <v>0</v>
      </c>
      <c r="T236" s="94">
        <f t="shared" ca="1" si="47"/>
        <v>0</v>
      </c>
      <c r="U236" s="113">
        <f t="shared" ca="1" si="48"/>
        <v>0</v>
      </c>
      <c r="V236" s="113">
        <f t="shared" ca="1" si="49"/>
        <v>0</v>
      </c>
      <c r="W236" s="113" t="str">
        <f t="shared" ca="1" si="50"/>
        <v/>
      </c>
      <c r="X236" s="93">
        <f t="shared" ca="1" si="51"/>
        <v>0</v>
      </c>
      <c r="Y236" s="93">
        <f t="shared" ca="1" si="52"/>
        <v>0</v>
      </c>
      <c r="Z236" s="93">
        <f ca="1">IF(AND(M236,O236,J236&gt;项目信息!$C$18),INT((IF(P236,K236,J236)-项目信息!$C$18)/30)+1,0)</f>
        <v>0</v>
      </c>
      <c r="AA236" s="93" t="str">
        <f ca="1">IF(M236,WEEKNUM(IF(K236&lt;&gt;"",K236,IF(J236&lt;&gt;"",J236,I236)-项目信息!$C$18)+1),"")</f>
        <v/>
      </c>
      <c r="AB236" s="93" t="str">
        <f ca="1">IF($M236,IF('临-间接'!W236=0,"",'临-间接'!W236),"")</f>
        <v/>
      </c>
      <c r="AC236" s="93" t="str">
        <f ca="1">IF($M236,$AB236*U236/项目参数!$J$29,"")</f>
        <v/>
      </c>
      <c r="AD236" s="93" t="str">
        <f ca="1">IF($M236,$AB236*V236/项目参数!$J$29,"")</f>
        <v/>
      </c>
      <c r="AE236" s="95" t="str">
        <f ca="1">IF(OR('临-间接'!R236=0,'临-间接'!R236="(空白)"),"",'临-间接'!R236)</f>
        <v/>
      </c>
      <c r="AF236" s="32" t="str">
        <f ca="1">IF(O236,IF(K236&lt;&gt;"", K236, IF(OR(H236="暂停",H236="取消"), IFERROR(WORKDAY.INTL($J236,$L236*$G236,1,项目参数!$B$2:$B$200),WORKDAY($J236,$L236*$G236,1)),TODAY())),"")</f>
        <v/>
      </c>
      <c r="AG236">
        <f ca="1">IF(AND(M236,O236),IF(OR('临-间接'!S236="",'临-间接'!S236="(空白)"),0,'临-间接'!S236),0)</f>
        <v>0</v>
      </c>
      <c r="AH236" s="32" t="str">
        <f ca="1">IF($M236,IF('临-间接'!T236=0,"",'临-间接'!T236),"")</f>
        <v/>
      </c>
      <c r="AI236" s="32" t="str">
        <f ca="1">IF($M236,IF('临-间接'!U236=0,"",'临-间接'!U236),"")</f>
        <v/>
      </c>
      <c r="AJ236" s="32" t="str">
        <f t="shared" ca="1" si="53"/>
        <v/>
      </c>
    </row>
    <row r="237" spans="1:36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IF('临-间接'!H237="(空白)","",'临-间接'!H237)</f>
        <v>0</v>
      </c>
      <c r="F237">
        <f ca="1">IF('临-间接'!K237="(空白)","",'临-间接'!K237)</f>
        <v>0</v>
      </c>
      <c r="G237">
        <f ca="1">IF('临-间接'!L237="(空白)",0,'临-间接'!L237)</f>
        <v>0</v>
      </c>
      <c r="H237" t="str">
        <f ca="1">IF(OR('临-间接'!Q237=0,'临-间接'!Q237="(空白)"),"",'临-间接'!Q237)</f>
        <v/>
      </c>
      <c r="I237" s="32" t="str">
        <f ca="1">IF(OR('临-间接'!M237=0,'临-间接'!M237="(空白)"),"",'临-间接'!M237)</f>
        <v/>
      </c>
      <c r="J237" s="32" t="str">
        <f ca="1">IF(OR('临-间接'!N237=0,'临-间接'!N237="(空白)"),"",'临-间接'!N237)</f>
        <v/>
      </c>
      <c r="K237" s="32" t="str">
        <f ca="1">IF(OR('临-间接'!O237=0,'临-间接'!O237="(空白)"),"",'临-间接'!O237)</f>
        <v/>
      </c>
      <c r="L237">
        <f ca="1">IF('临-间接'!P237="(空白)",0,'临-间接'!P237)</f>
        <v>0</v>
      </c>
      <c r="M237" s="93" t="b">
        <f t="shared" ca="1" si="41"/>
        <v>0</v>
      </c>
      <c r="N237" s="93" t="b">
        <f t="shared" ca="1" si="42"/>
        <v>0</v>
      </c>
      <c r="O237" s="93" t="b">
        <f t="shared" ca="1" si="43"/>
        <v>0</v>
      </c>
      <c r="P237" s="93" t="b">
        <f t="shared" ca="1" si="44"/>
        <v>0</v>
      </c>
      <c r="Q237" s="93" t="b">
        <f t="shared" ca="1" si="45"/>
        <v>0</v>
      </c>
      <c r="R237" s="93" t="str">
        <f t="shared" ca="1" si="46"/>
        <v>未开始</v>
      </c>
      <c r="S237" s="93">
        <f ca="1">IF(AND(M237,O237,NOT(P237)),NETWORKDAYS(J237,AF237,项目参数!$B$2:$B$200),0)</f>
        <v>0</v>
      </c>
      <c r="T237" s="94">
        <f t="shared" ca="1" si="47"/>
        <v>0</v>
      </c>
      <c r="U237" s="113">
        <f t="shared" ca="1" si="48"/>
        <v>0</v>
      </c>
      <c r="V237" s="113">
        <f t="shared" ca="1" si="49"/>
        <v>0</v>
      </c>
      <c r="W237" s="113" t="str">
        <f t="shared" ca="1" si="50"/>
        <v/>
      </c>
      <c r="X237" s="93">
        <f t="shared" ca="1" si="51"/>
        <v>0</v>
      </c>
      <c r="Y237" s="93">
        <f t="shared" ca="1" si="52"/>
        <v>0</v>
      </c>
      <c r="Z237" s="93">
        <f ca="1">IF(AND(M237,O237,J237&gt;项目信息!$C$18),INT((IF(P237,K237,J237)-项目信息!$C$18)/30)+1,0)</f>
        <v>0</v>
      </c>
      <c r="AA237" s="93" t="str">
        <f ca="1">IF(M237,WEEKNUM(IF(K237&lt;&gt;"",K237,IF(J237&lt;&gt;"",J237,I237)-项目信息!$C$18)+1),"")</f>
        <v/>
      </c>
      <c r="AB237" s="93" t="str">
        <f ca="1">IF($M237,IF('临-间接'!W237=0,"",'临-间接'!W237),"")</f>
        <v/>
      </c>
      <c r="AC237" s="93" t="str">
        <f ca="1">IF($M237,$AB237*U237/项目参数!$J$29,"")</f>
        <v/>
      </c>
      <c r="AD237" s="93" t="str">
        <f ca="1">IF($M237,$AB237*V237/项目参数!$J$29,"")</f>
        <v/>
      </c>
      <c r="AE237" s="95" t="str">
        <f ca="1">IF(OR('临-间接'!R237=0,'临-间接'!R237="(空白)"),"",'临-间接'!R237)</f>
        <v/>
      </c>
      <c r="AF237" s="32" t="str">
        <f ca="1">IF(O237,IF(K237&lt;&gt;"", K237, IF(OR(H237="暂停",H237="取消"), IFERROR(WORKDAY.INTL($J237,$L237*$G237,1,项目参数!$B$2:$B$200),WORKDAY($J237,$L237*$G237,1)),TODAY())),"")</f>
        <v/>
      </c>
      <c r="AG237">
        <f ca="1">IF(AND(M237,O237),IF(OR('临-间接'!S237="",'临-间接'!S237="(空白)"),0,'临-间接'!S237),0)</f>
        <v>0</v>
      </c>
      <c r="AH237" s="32" t="str">
        <f ca="1">IF($M237,IF('临-间接'!T237=0,"",'临-间接'!T237),"")</f>
        <v/>
      </c>
      <c r="AI237" s="32" t="str">
        <f ca="1">IF($M237,IF('临-间接'!U237=0,"",'临-间接'!U237),"")</f>
        <v/>
      </c>
      <c r="AJ237" s="32" t="str">
        <f t="shared" ca="1" si="53"/>
        <v/>
      </c>
    </row>
    <row r="238" spans="1:36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IF('临-间接'!H238="(空白)","",'临-间接'!H238)</f>
        <v>0</v>
      </c>
      <c r="F238">
        <f ca="1">IF('临-间接'!K238="(空白)","",'临-间接'!K238)</f>
        <v>0</v>
      </c>
      <c r="G238">
        <f ca="1">IF('临-间接'!L238="(空白)",0,'临-间接'!L238)</f>
        <v>0</v>
      </c>
      <c r="H238" t="str">
        <f ca="1">IF(OR('临-间接'!Q238=0,'临-间接'!Q238="(空白)"),"",'临-间接'!Q238)</f>
        <v/>
      </c>
      <c r="I238" s="32" t="str">
        <f ca="1">IF(OR('临-间接'!M238=0,'临-间接'!M238="(空白)"),"",'临-间接'!M238)</f>
        <v/>
      </c>
      <c r="J238" s="32" t="str">
        <f ca="1">IF(OR('临-间接'!N238=0,'临-间接'!N238="(空白)"),"",'临-间接'!N238)</f>
        <v/>
      </c>
      <c r="K238" s="32" t="str">
        <f ca="1">IF(OR('临-间接'!O238=0,'临-间接'!O238="(空白)"),"",'临-间接'!O238)</f>
        <v/>
      </c>
      <c r="L238">
        <f ca="1">IF('临-间接'!P238="(空白)",0,'临-间接'!P238)</f>
        <v>0</v>
      </c>
      <c r="M238" s="93" t="b">
        <f t="shared" ca="1" si="41"/>
        <v>0</v>
      </c>
      <c r="N238" s="93" t="b">
        <f t="shared" ca="1" si="42"/>
        <v>0</v>
      </c>
      <c r="O238" s="93" t="b">
        <f t="shared" ca="1" si="43"/>
        <v>0</v>
      </c>
      <c r="P238" s="93" t="b">
        <f t="shared" ca="1" si="44"/>
        <v>0</v>
      </c>
      <c r="Q238" s="93" t="b">
        <f t="shared" ca="1" si="45"/>
        <v>0</v>
      </c>
      <c r="R238" s="93" t="str">
        <f t="shared" ca="1" si="46"/>
        <v>未开始</v>
      </c>
      <c r="S238" s="93">
        <f ca="1">IF(AND(M238,O238,NOT(P238)),NETWORKDAYS(J238,AF238,项目参数!$B$2:$B$200),0)</f>
        <v>0</v>
      </c>
      <c r="T238" s="94">
        <f t="shared" ca="1" si="47"/>
        <v>0</v>
      </c>
      <c r="U238" s="113">
        <f t="shared" ca="1" si="48"/>
        <v>0</v>
      </c>
      <c r="V238" s="113">
        <f t="shared" ca="1" si="49"/>
        <v>0</v>
      </c>
      <c r="W238" s="113" t="str">
        <f t="shared" ca="1" si="50"/>
        <v/>
      </c>
      <c r="X238" s="93">
        <f t="shared" ca="1" si="51"/>
        <v>0</v>
      </c>
      <c r="Y238" s="93">
        <f t="shared" ca="1" si="52"/>
        <v>0</v>
      </c>
      <c r="Z238" s="93">
        <f ca="1">IF(AND(M238,O238,J238&gt;项目信息!$C$18),INT((IF(P238,K238,J238)-项目信息!$C$18)/30)+1,0)</f>
        <v>0</v>
      </c>
      <c r="AA238" s="93" t="str">
        <f ca="1">IF(M238,WEEKNUM(IF(K238&lt;&gt;"",K238,IF(J238&lt;&gt;"",J238,I238)-项目信息!$C$18)+1),"")</f>
        <v/>
      </c>
      <c r="AB238" s="93" t="str">
        <f ca="1">IF($M238,IF('临-间接'!W238=0,"",'临-间接'!W238),"")</f>
        <v/>
      </c>
      <c r="AC238" s="93" t="str">
        <f ca="1">IF($M238,$AB238*U238/项目参数!$J$29,"")</f>
        <v/>
      </c>
      <c r="AD238" s="93" t="str">
        <f ca="1">IF($M238,$AB238*V238/项目参数!$J$29,"")</f>
        <v/>
      </c>
      <c r="AE238" s="95" t="str">
        <f ca="1">IF(OR('临-间接'!R238=0,'临-间接'!R238="(空白)"),"",'临-间接'!R238)</f>
        <v/>
      </c>
      <c r="AF238" s="32" t="str">
        <f ca="1">IF(O238,IF(K238&lt;&gt;"", K238, IF(OR(H238="暂停",H238="取消"), IFERROR(WORKDAY.INTL($J238,$L238*$G238,1,项目参数!$B$2:$B$200),WORKDAY($J238,$L238*$G238,1)),TODAY())),"")</f>
        <v/>
      </c>
      <c r="AG238">
        <f ca="1">IF(AND(M238,O238),IF(OR('临-间接'!S238="",'临-间接'!S238="(空白)"),0,'临-间接'!S238),0)</f>
        <v>0</v>
      </c>
      <c r="AH238" s="32" t="str">
        <f ca="1">IF($M238,IF('临-间接'!T238=0,"",'临-间接'!T238),"")</f>
        <v/>
      </c>
      <c r="AI238" s="32" t="str">
        <f ca="1">IF($M238,IF('临-间接'!U238=0,"",'临-间接'!U238),"")</f>
        <v/>
      </c>
      <c r="AJ238" s="32" t="str">
        <f t="shared" ca="1" si="53"/>
        <v/>
      </c>
    </row>
    <row r="239" spans="1:36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IF('临-间接'!H239="(空白)","",'临-间接'!H239)</f>
        <v>0</v>
      </c>
      <c r="F239">
        <f ca="1">IF('临-间接'!K239="(空白)","",'临-间接'!K239)</f>
        <v>0</v>
      </c>
      <c r="G239">
        <f ca="1">IF('临-间接'!L239="(空白)",0,'临-间接'!L239)</f>
        <v>0</v>
      </c>
      <c r="H239" t="str">
        <f ca="1">IF(OR('临-间接'!Q239=0,'临-间接'!Q239="(空白)"),"",'临-间接'!Q239)</f>
        <v/>
      </c>
      <c r="I239" s="32" t="str">
        <f ca="1">IF(OR('临-间接'!M239=0,'临-间接'!M239="(空白)"),"",'临-间接'!M239)</f>
        <v/>
      </c>
      <c r="J239" s="32" t="str">
        <f ca="1">IF(OR('临-间接'!N239=0,'临-间接'!N239="(空白)"),"",'临-间接'!N239)</f>
        <v/>
      </c>
      <c r="K239" s="32" t="str">
        <f ca="1">IF(OR('临-间接'!O239=0,'临-间接'!O239="(空白)"),"",'临-间接'!O239)</f>
        <v/>
      </c>
      <c r="L239">
        <f ca="1">IF('临-间接'!P239="(空白)",0,'临-间接'!P239)</f>
        <v>0</v>
      </c>
      <c r="M239" s="93" t="b">
        <f t="shared" ca="1" si="41"/>
        <v>0</v>
      </c>
      <c r="N239" s="93" t="b">
        <f t="shared" ca="1" si="42"/>
        <v>0</v>
      </c>
      <c r="O239" s="93" t="b">
        <f t="shared" ca="1" si="43"/>
        <v>0</v>
      </c>
      <c r="P239" s="93" t="b">
        <f t="shared" ca="1" si="44"/>
        <v>0</v>
      </c>
      <c r="Q239" s="93" t="b">
        <f t="shared" ca="1" si="45"/>
        <v>0</v>
      </c>
      <c r="R239" s="93" t="str">
        <f t="shared" ca="1" si="46"/>
        <v>未开始</v>
      </c>
      <c r="S239" s="93">
        <f ca="1">IF(AND(M239,O239,NOT(P239)),NETWORKDAYS(J239,AF239,项目参数!$B$2:$B$200),0)</f>
        <v>0</v>
      </c>
      <c r="T239" s="94">
        <f t="shared" ca="1" si="47"/>
        <v>0</v>
      </c>
      <c r="U239" s="113">
        <f t="shared" ca="1" si="48"/>
        <v>0</v>
      </c>
      <c r="V239" s="113">
        <f t="shared" ca="1" si="49"/>
        <v>0</v>
      </c>
      <c r="W239" s="113" t="str">
        <f t="shared" ca="1" si="50"/>
        <v/>
      </c>
      <c r="X239" s="93">
        <f t="shared" ca="1" si="51"/>
        <v>0</v>
      </c>
      <c r="Y239" s="93">
        <f t="shared" ca="1" si="52"/>
        <v>0</v>
      </c>
      <c r="Z239" s="93">
        <f ca="1">IF(AND(M239,O239,J239&gt;项目信息!$C$18),INT((IF(P239,K239,J239)-项目信息!$C$18)/30)+1,0)</f>
        <v>0</v>
      </c>
      <c r="AA239" s="93" t="str">
        <f ca="1">IF(M239,WEEKNUM(IF(K239&lt;&gt;"",K239,IF(J239&lt;&gt;"",J239,I239)-项目信息!$C$18)+1),"")</f>
        <v/>
      </c>
      <c r="AB239" s="93" t="str">
        <f ca="1">IF($M239,IF('临-间接'!W239=0,"",'临-间接'!W239),"")</f>
        <v/>
      </c>
      <c r="AC239" s="93" t="str">
        <f ca="1">IF($M239,$AB239*U239/项目参数!$J$29,"")</f>
        <v/>
      </c>
      <c r="AD239" s="93" t="str">
        <f ca="1">IF($M239,$AB239*V239/项目参数!$J$29,"")</f>
        <v/>
      </c>
      <c r="AE239" s="95" t="str">
        <f ca="1">IF(OR('临-间接'!R239=0,'临-间接'!R239="(空白)"),"",'临-间接'!R239)</f>
        <v/>
      </c>
      <c r="AF239" s="32" t="str">
        <f ca="1">IF(O239,IF(K239&lt;&gt;"", K239, IF(OR(H239="暂停",H239="取消"), IFERROR(WORKDAY.INTL($J239,$L239*$G239,1,项目参数!$B$2:$B$200),WORKDAY($J239,$L239*$G239,1)),TODAY())),"")</f>
        <v/>
      </c>
      <c r="AG239">
        <f ca="1">IF(AND(M239,O239),IF(OR('临-间接'!S239="",'临-间接'!S239="(空白)"),0,'临-间接'!S239),0)</f>
        <v>0</v>
      </c>
      <c r="AH239" s="32" t="str">
        <f ca="1">IF($M239,IF('临-间接'!T239=0,"",'临-间接'!T239),"")</f>
        <v/>
      </c>
      <c r="AI239" s="32" t="str">
        <f ca="1">IF($M239,IF('临-间接'!U239=0,"",'临-间接'!U239),"")</f>
        <v/>
      </c>
      <c r="AJ239" s="32" t="str">
        <f t="shared" ca="1" si="53"/>
        <v/>
      </c>
    </row>
    <row r="240" spans="1:36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IF('临-间接'!H240="(空白)","",'临-间接'!H240)</f>
        <v>0</v>
      </c>
      <c r="F240">
        <f ca="1">IF('临-间接'!K240="(空白)","",'临-间接'!K240)</f>
        <v>0</v>
      </c>
      <c r="G240">
        <f ca="1">IF('临-间接'!L240="(空白)",0,'临-间接'!L240)</f>
        <v>0</v>
      </c>
      <c r="H240" t="str">
        <f ca="1">IF(OR('临-间接'!Q240=0,'临-间接'!Q240="(空白)"),"",'临-间接'!Q240)</f>
        <v/>
      </c>
      <c r="I240" s="32" t="str">
        <f ca="1">IF(OR('临-间接'!M240=0,'临-间接'!M240="(空白)"),"",'临-间接'!M240)</f>
        <v/>
      </c>
      <c r="J240" s="32" t="str">
        <f ca="1">IF(OR('临-间接'!N240=0,'临-间接'!N240="(空白)"),"",'临-间接'!N240)</f>
        <v/>
      </c>
      <c r="K240" s="32" t="str">
        <f ca="1">IF(OR('临-间接'!O240=0,'临-间接'!O240="(空白)"),"",'临-间接'!O240)</f>
        <v/>
      </c>
      <c r="L240">
        <f ca="1">IF('临-间接'!P240="(空白)",0,'临-间接'!P240)</f>
        <v>0</v>
      </c>
      <c r="M240" s="93" t="b">
        <f t="shared" ca="1" si="41"/>
        <v>0</v>
      </c>
      <c r="N240" s="93" t="b">
        <f t="shared" ca="1" si="42"/>
        <v>0</v>
      </c>
      <c r="O240" s="93" t="b">
        <f t="shared" ca="1" si="43"/>
        <v>0</v>
      </c>
      <c r="P240" s="93" t="b">
        <f t="shared" ca="1" si="44"/>
        <v>0</v>
      </c>
      <c r="Q240" s="93" t="b">
        <f t="shared" ca="1" si="45"/>
        <v>0</v>
      </c>
      <c r="R240" s="93" t="str">
        <f t="shared" ca="1" si="46"/>
        <v>未开始</v>
      </c>
      <c r="S240" s="93">
        <f ca="1">IF(AND(M240,O240,NOT(P240)),NETWORKDAYS(J240,AF240,项目参数!$B$2:$B$200),0)</f>
        <v>0</v>
      </c>
      <c r="T240" s="94">
        <f t="shared" ca="1" si="47"/>
        <v>0</v>
      </c>
      <c r="U240" s="113">
        <f t="shared" ca="1" si="48"/>
        <v>0</v>
      </c>
      <c r="V240" s="113">
        <f t="shared" ca="1" si="49"/>
        <v>0</v>
      </c>
      <c r="W240" s="113" t="str">
        <f t="shared" ca="1" si="50"/>
        <v/>
      </c>
      <c r="X240" s="93">
        <f t="shared" ca="1" si="51"/>
        <v>0</v>
      </c>
      <c r="Y240" s="93">
        <f t="shared" ca="1" si="52"/>
        <v>0</v>
      </c>
      <c r="Z240" s="93">
        <f ca="1">IF(AND(M240,O240,J240&gt;项目信息!$C$18),INT((IF(P240,K240,J240)-项目信息!$C$18)/30)+1,0)</f>
        <v>0</v>
      </c>
      <c r="AA240" s="93" t="str">
        <f ca="1">IF(M240,WEEKNUM(IF(K240&lt;&gt;"",K240,IF(J240&lt;&gt;"",J240,I240)-项目信息!$C$18)+1),"")</f>
        <v/>
      </c>
      <c r="AB240" s="93" t="str">
        <f ca="1">IF($M240,IF('临-间接'!W240=0,"",'临-间接'!W240),"")</f>
        <v/>
      </c>
      <c r="AC240" s="93" t="str">
        <f ca="1">IF($M240,$AB240*U240/项目参数!$J$29,"")</f>
        <v/>
      </c>
      <c r="AD240" s="93" t="str">
        <f ca="1">IF($M240,$AB240*V240/项目参数!$J$29,"")</f>
        <v/>
      </c>
      <c r="AE240" s="95" t="str">
        <f ca="1">IF(OR('临-间接'!R240=0,'临-间接'!R240="(空白)"),"",'临-间接'!R240)</f>
        <v/>
      </c>
      <c r="AF240" s="32" t="str">
        <f ca="1">IF(O240,IF(K240&lt;&gt;"", K240, IF(OR(H240="暂停",H240="取消"), IFERROR(WORKDAY.INTL($J240,$L240*$G240,1,项目参数!$B$2:$B$200),WORKDAY($J240,$L240*$G240,1)),TODAY())),"")</f>
        <v/>
      </c>
      <c r="AG240">
        <f ca="1">IF(AND(M240,O240),IF(OR('临-间接'!S240="",'临-间接'!S240="(空白)"),0,'临-间接'!S240),0)</f>
        <v>0</v>
      </c>
      <c r="AH240" s="32" t="str">
        <f ca="1">IF($M240,IF('临-间接'!T240=0,"",'临-间接'!T240),"")</f>
        <v/>
      </c>
      <c r="AI240" s="32" t="str">
        <f ca="1">IF($M240,IF('临-间接'!U240=0,"",'临-间接'!U240),"")</f>
        <v/>
      </c>
      <c r="AJ240" s="32" t="str">
        <f t="shared" ca="1" si="53"/>
        <v/>
      </c>
    </row>
    <row r="241" spans="1:36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IF('临-间接'!H241="(空白)","",'临-间接'!H241)</f>
        <v>0</v>
      </c>
      <c r="F241">
        <f ca="1">IF('临-间接'!K241="(空白)","",'临-间接'!K241)</f>
        <v>0</v>
      </c>
      <c r="G241">
        <f ca="1">IF('临-间接'!L241="(空白)",0,'临-间接'!L241)</f>
        <v>0</v>
      </c>
      <c r="H241" t="str">
        <f ca="1">IF(OR('临-间接'!Q241=0,'临-间接'!Q241="(空白)"),"",'临-间接'!Q241)</f>
        <v/>
      </c>
      <c r="I241" s="32" t="str">
        <f ca="1">IF(OR('临-间接'!M241=0,'临-间接'!M241="(空白)"),"",'临-间接'!M241)</f>
        <v/>
      </c>
      <c r="J241" s="32" t="str">
        <f ca="1">IF(OR('临-间接'!N241=0,'临-间接'!N241="(空白)"),"",'临-间接'!N241)</f>
        <v/>
      </c>
      <c r="K241" s="32" t="str">
        <f ca="1">IF(OR('临-间接'!O241=0,'临-间接'!O241="(空白)"),"",'临-间接'!O241)</f>
        <v/>
      </c>
      <c r="L241">
        <f ca="1">IF('临-间接'!P241="(空白)",0,'临-间接'!P241)</f>
        <v>0</v>
      </c>
      <c r="M241" s="93" t="b">
        <f t="shared" ca="1" si="41"/>
        <v>0</v>
      </c>
      <c r="N241" s="93" t="b">
        <f t="shared" ca="1" si="42"/>
        <v>0</v>
      </c>
      <c r="O241" s="93" t="b">
        <f t="shared" ca="1" si="43"/>
        <v>0</v>
      </c>
      <c r="P241" s="93" t="b">
        <f t="shared" ca="1" si="44"/>
        <v>0</v>
      </c>
      <c r="Q241" s="93" t="b">
        <f t="shared" ca="1" si="45"/>
        <v>0</v>
      </c>
      <c r="R241" s="93" t="str">
        <f t="shared" ca="1" si="46"/>
        <v>未开始</v>
      </c>
      <c r="S241" s="93">
        <f ca="1">IF(AND(M241,O241,NOT(P241)),NETWORKDAYS(J241,AF241,项目参数!$B$2:$B$200),0)</f>
        <v>0</v>
      </c>
      <c r="T241" s="94">
        <f t="shared" ca="1" si="47"/>
        <v>0</v>
      </c>
      <c r="U241" s="113">
        <f t="shared" ca="1" si="48"/>
        <v>0</v>
      </c>
      <c r="V241" s="113">
        <f t="shared" ca="1" si="49"/>
        <v>0</v>
      </c>
      <c r="W241" s="113" t="str">
        <f t="shared" ca="1" si="50"/>
        <v/>
      </c>
      <c r="X241" s="93">
        <f t="shared" ca="1" si="51"/>
        <v>0</v>
      </c>
      <c r="Y241" s="93">
        <f t="shared" ca="1" si="52"/>
        <v>0</v>
      </c>
      <c r="Z241" s="93">
        <f ca="1">IF(AND(M241,O241,J241&gt;项目信息!$C$18),INT((IF(P241,K241,J241)-项目信息!$C$18)/30)+1,0)</f>
        <v>0</v>
      </c>
      <c r="AA241" s="93" t="str">
        <f ca="1">IF(M241,WEEKNUM(IF(K241&lt;&gt;"",K241,IF(J241&lt;&gt;"",J241,I241)-项目信息!$C$18)+1),"")</f>
        <v/>
      </c>
      <c r="AB241" s="93" t="str">
        <f ca="1">IF($M241,IF('临-间接'!W241=0,"",'临-间接'!W241),"")</f>
        <v/>
      </c>
      <c r="AC241" s="93" t="str">
        <f ca="1">IF($M241,$AB241*U241/项目参数!$J$29,"")</f>
        <v/>
      </c>
      <c r="AD241" s="93" t="str">
        <f ca="1">IF($M241,$AB241*V241/项目参数!$J$29,"")</f>
        <v/>
      </c>
      <c r="AE241" s="95" t="str">
        <f ca="1">IF(OR('临-间接'!R241=0,'临-间接'!R241="(空白)"),"",'临-间接'!R241)</f>
        <v/>
      </c>
      <c r="AF241" s="32" t="str">
        <f ca="1">IF(O241,IF(K241&lt;&gt;"", K241, IF(OR(H241="暂停",H241="取消"), IFERROR(WORKDAY.INTL($J241,$L241*$G241,1,项目参数!$B$2:$B$200),WORKDAY($J241,$L241*$G241,1)),TODAY())),"")</f>
        <v/>
      </c>
      <c r="AG241">
        <f ca="1">IF(AND(M241,O241),IF(OR('临-间接'!S241="",'临-间接'!S241="(空白)"),0,'临-间接'!S241),0)</f>
        <v>0</v>
      </c>
      <c r="AH241" s="32" t="str">
        <f ca="1">IF($M241,IF('临-间接'!T241=0,"",'临-间接'!T241),"")</f>
        <v/>
      </c>
      <c r="AI241" s="32" t="str">
        <f ca="1">IF($M241,IF('临-间接'!U241=0,"",'临-间接'!U241),"")</f>
        <v/>
      </c>
      <c r="AJ241" s="32" t="str">
        <f t="shared" ca="1" si="53"/>
        <v/>
      </c>
    </row>
    <row r="242" spans="1:36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IF('临-间接'!H242="(空白)","",'临-间接'!H242)</f>
        <v>0</v>
      </c>
      <c r="F242">
        <f ca="1">IF('临-间接'!K242="(空白)","",'临-间接'!K242)</f>
        <v>0</v>
      </c>
      <c r="G242">
        <f ca="1">IF('临-间接'!L242="(空白)",0,'临-间接'!L242)</f>
        <v>0</v>
      </c>
      <c r="H242" t="str">
        <f ca="1">IF(OR('临-间接'!Q242=0,'临-间接'!Q242="(空白)"),"",'临-间接'!Q242)</f>
        <v/>
      </c>
      <c r="I242" s="32" t="str">
        <f ca="1">IF(OR('临-间接'!M242=0,'临-间接'!M242="(空白)"),"",'临-间接'!M242)</f>
        <v/>
      </c>
      <c r="J242" s="32" t="str">
        <f ca="1">IF(OR('临-间接'!N242=0,'临-间接'!N242="(空白)"),"",'临-间接'!N242)</f>
        <v/>
      </c>
      <c r="K242" s="32" t="str">
        <f ca="1">IF(OR('临-间接'!O242=0,'临-间接'!O242="(空白)"),"",'临-间接'!O242)</f>
        <v/>
      </c>
      <c r="L242">
        <f ca="1">IF('临-间接'!P242="(空白)",0,'临-间接'!P242)</f>
        <v>0</v>
      </c>
      <c r="M242" s="93" t="b">
        <f t="shared" ca="1" si="41"/>
        <v>0</v>
      </c>
      <c r="N242" s="93" t="b">
        <f t="shared" ca="1" si="42"/>
        <v>0</v>
      </c>
      <c r="O242" s="93" t="b">
        <f t="shared" ca="1" si="43"/>
        <v>0</v>
      </c>
      <c r="P242" s="93" t="b">
        <f t="shared" ca="1" si="44"/>
        <v>0</v>
      </c>
      <c r="Q242" s="93" t="b">
        <f t="shared" ca="1" si="45"/>
        <v>0</v>
      </c>
      <c r="R242" s="93" t="str">
        <f t="shared" ca="1" si="46"/>
        <v>未开始</v>
      </c>
      <c r="S242" s="93">
        <f ca="1">IF(AND(M242,O242,NOT(P242)),NETWORKDAYS(J242,AF242,项目参数!$B$2:$B$200),0)</f>
        <v>0</v>
      </c>
      <c r="T242" s="94">
        <f t="shared" ca="1" si="47"/>
        <v>0</v>
      </c>
      <c r="U242" s="113">
        <f t="shared" ca="1" si="48"/>
        <v>0</v>
      </c>
      <c r="V242" s="113">
        <f t="shared" ca="1" si="49"/>
        <v>0</v>
      </c>
      <c r="W242" s="113" t="str">
        <f t="shared" ca="1" si="50"/>
        <v/>
      </c>
      <c r="X242" s="93">
        <f t="shared" ca="1" si="51"/>
        <v>0</v>
      </c>
      <c r="Y242" s="93">
        <f t="shared" ca="1" si="52"/>
        <v>0</v>
      </c>
      <c r="Z242" s="93">
        <f ca="1">IF(AND(M242,O242,J242&gt;项目信息!$C$18),INT((IF(P242,K242,J242)-项目信息!$C$18)/30)+1,0)</f>
        <v>0</v>
      </c>
      <c r="AA242" s="93" t="str">
        <f ca="1">IF(M242,WEEKNUM(IF(K242&lt;&gt;"",K242,IF(J242&lt;&gt;"",J242,I242)-项目信息!$C$18)+1),"")</f>
        <v/>
      </c>
      <c r="AB242" s="93" t="str">
        <f ca="1">IF($M242,IF('临-间接'!W242=0,"",'临-间接'!W242),"")</f>
        <v/>
      </c>
      <c r="AC242" s="93" t="str">
        <f ca="1">IF($M242,$AB242*U242/项目参数!$J$29,"")</f>
        <v/>
      </c>
      <c r="AD242" s="93" t="str">
        <f ca="1">IF($M242,$AB242*V242/项目参数!$J$29,"")</f>
        <v/>
      </c>
      <c r="AE242" s="95" t="str">
        <f ca="1">IF(OR('临-间接'!R242=0,'临-间接'!R242="(空白)"),"",'临-间接'!R242)</f>
        <v/>
      </c>
      <c r="AF242" s="32" t="str">
        <f ca="1">IF(O242,IF(K242&lt;&gt;"", K242, IF(OR(H242="暂停",H242="取消"), IFERROR(WORKDAY.INTL($J242,$L242*$G242,1,项目参数!$B$2:$B$200),WORKDAY($J242,$L242*$G242,1)),TODAY())),"")</f>
        <v/>
      </c>
      <c r="AG242">
        <f ca="1">IF(AND(M242,O242),IF(OR('临-间接'!S242="",'临-间接'!S242="(空白)"),0,'临-间接'!S242),0)</f>
        <v>0</v>
      </c>
      <c r="AH242" s="32" t="str">
        <f ca="1">IF($M242,IF('临-间接'!T242=0,"",'临-间接'!T242),"")</f>
        <v/>
      </c>
      <c r="AI242" s="32" t="str">
        <f ca="1">IF($M242,IF('临-间接'!U242=0,"",'临-间接'!U242),"")</f>
        <v/>
      </c>
      <c r="AJ242" s="32" t="str">
        <f t="shared" ca="1" si="53"/>
        <v/>
      </c>
    </row>
    <row r="243" spans="1:36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IF('临-间接'!H243="(空白)","",'临-间接'!H243)</f>
        <v>0</v>
      </c>
      <c r="F243">
        <f ca="1">IF('临-间接'!K243="(空白)","",'临-间接'!K243)</f>
        <v>0</v>
      </c>
      <c r="G243">
        <f ca="1">IF('临-间接'!L243="(空白)",0,'临-间接'!L243)</f>
        <v>0</v>
      </c>
      <c r="H243" t="str">
        <f ca="1">IF(OR('临-间接'!Q243=0,'临-间接'!Q243="(空白)"),"",'临-间接'!Q243)</f>
        <v/>
      </c>
      <c r="I243" s="32" t="str">
        <f ca="1">IF(OR('临-间接'!M243=0,'临-间接'!M243="(空白)"),"",'临-间接'!M243)</f>
        <v/>
      </c>
      <c r="J243" s="32" t="str">
        <f ca="1">IF(OR('临-间接'!N243=0,'临-间接'!N243="(空白)"),"",'临-间接'!N243)</f>
        <v/>
      </c>
      <c r="K243" s="32" t="str">
        <f ca="1">IF(OR('临-间接'!O243=0,'临-间接'!O243="(空白)"),"",'临-间接'!O243)</f>
        <v/>
      </c>
      <c r="L243">
        <f ca="1">IF('临-间接'!P243="(空白)",0,'临-间接'!P243)</f>
        <v>0</v>
      </c>
      <c r="M243" s="93" t="b">
        <f t="shared" ca="1" si="41"/>
        <v>0</v>
      </c>
      <c r="N243" s="93" t="b">
        <f t="shared" ca="1" si="42"/>
        <v>0</v>
      </c>
      <c r="O243" s="93" t="b">
        <f t="shared" ca="1" si="43"/>
        <v>0</v>
      </c>
      <c r="P243" s="93" t="b">
        <f t="shared" ca="1" si="44"/>
        <v>0</v>
      </c>
      <c r="Q243" s="93" t="b">
        <f t="shared" ca="1" si="45"/>
        <v>0</v>
      </c>
      <c r="R243" s="93" t="str">
        <f t="shared" ca="1" si="46"/>
        <v>未开始</v>
      </c>
      <c r="S243" s="93">
        <f ca="1">IF(AND(M243,O243,NOT(P243)),NETWORKDAYS(J243,AF243,项目参数!$B$2:$B$200),0)</f>
        <v>0</v>
      </c>
      <c r="T243" s="94">
        <f t="shared" ca="1" si="47"/>
        <v>0</v>
      </c>
      <c r="U243" s="113">
        <f t="shared" ca="1" si="48"/>
        <v>0</v>
      </c>
      <c r="V243" s="113">
        <f t="shared" ca="1" si="49"/>
        <v>0</v>
      </c>
      <c r="W243" s="113" t="str">
        <f t="shared" ca="1" si="50"/>
        <v/>
      </c>
      <c r="X243" s="93">
        <f t="shared" ca="1" si="51"/>
        <v>0</v>
      </c>
      <c r="Y243" s="93">
        <f t="shared" ca="1" si="52"/>
        <v>0</v>
      </c>
      <c r="Z243" s="93">
        <f ca="1">IF(AND(M243,O243,J243&gt;项目信息!$C$18),INT((IF(P243,K243,J243)-项目信息!$C$18)/30)+1,0)</f>
        <v>0</v>
      </c>
      <c r="AA243" s="93" t="str">
        <f ca="1">IF(M243,WEEKNUM(IF(K243&lt;&gt;"",K243,IF(J243&lt;&gt;"",J243,I243)-项目信息!$C$18)+1),"")</f>
        <v/>
      </c>
      <c r="AB243" s="93" t="str">
        <f ca="1">IF($M243,IF('临-间接'!W243=0,"",'临-间接'!W243),"")</f>
        <v/>
      </c>
      <c r="AC243" s="93" t="str">
        <f ca="1">IF($M243,$AB243*U243/项目参数!$J$29,"")</f>
        <v/>
      </c>
      <c r="AD243" s="93" t="str">
        <f ca="1">IF($M243,$AB243*V243/项目参数!$J$29,"")</f>
        <v/>
      </c>
      <c r="AE243" s="95" t="str">
        <f ca="1">IF(OR('临-间接'!R243=0,'临-间接'!R243="(空白)"),"",'临-间接'!R243)</f>
        <v/>
      </c>
      <c r="AF243" s="32" t="str">
        <f ca="1">IF(O243,IF(K243&lt;&gt;"", K243, IF(OR(H243="暂停",H243="取消"), IFERROR(WORKDAY.INTL($J243,$L243*$G243,1,项目参数!$B$2:$B$200),WORKDAY($J243,$L243*$G243,1)),TODAY())),"")</f>
        <v/>
      </c>
      <c r="AG243">
        <f ca="1">IF(AND(M243,O243),IF(OR('临-间接'!S243="",'临-间接'!S243="(空白)"),0,'临-间接'!S243),0)</f>
        <v>0</v>
      </c>
      <c r="AH243" s="32" t="str">
        <f ca="1">IF($M243,IF('临-间接'!T243=0,"",'临-间接'!T243),"")</f>
        <v/>
      </c>
      <c r="AI243" s="32" t="str">
        <f ca="1">IF($M243,IF('临-间接'!U243=0,"",'临-间接'!U243),"")</f>
        <v/>
      </c>
      <c r="AJ243" s="32" t="str">
        <f t="shared" ca="1" si="53"/>
        <v/>
      </c>
    </row>
    <row r="244" spans="1:36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IF('临-间接'!H244="(空白)","",'临-间接'!H244)</f>
        <v>0</v>
      </c>
      <c r="F244">
        <f ca="1">IF('临-间接'!K244="(空白)","",'临-间接'!K244)</f>
        <v>0</v>
      </c>
      <c r="G244">
        <f ca="1">IF('临-间接'!L244="(空白)",0,'临-间接'!L244)</f>
        <v>0</v>
      </c>
      <c r="H244" t="str">
        <f ca="1">IF(OR('临-间接'!Q244=0,'临-间接'!Q244="(空白)"),"",'临-间接'!Q244)</f>
        <v/>
      </c>
      <c r="I244" s="32" t="str">
        <f ca="1">IF(OR('临-间接'!M244=0,'临-间接'!M244="(空白)"),"",'临-间接'!M244)</f>
        <v/>
      </c>
      <c r="J244" s="32" t="str">
        <f ca="1">IF(OR('临-间接'!N244=0,'临-间接'!N244="(空白)"),"",'临-间接'!N244)</f>
        <v/>
      </c>
      <c r="K244" s="32" t="str">
        <f ca="1">IF(OR('临-间接'!O244=0,'临-间接'!O244="(空白)"),"",'临-间接'!O244)</f>
        <v/>
      </c>
      <c r="L244">
        <f ca="1">IF('临-间接'!P244="(空白)",0,'临-间接'!P244)</f>
        <v>0</v>
      </c>
      <c r="M244" s="93" t="b">
        <f t="shared" ca="1" si="41"/>
        <v>0</v>
      </c>
      <c r="N244" s="93" t="b">
        <f t="shared" ca="1" si="42"/>
        <v>0</v>
      </c>
      <c r="O244" s="93" t="b">
        <f t="shared" ca="1" si="43"/>
        <v>0</v>
      </c>
      <c r="P244" s="93" t="b">
        <f t="shared" ca="1" si="44"/>
        <v>0</v>
      </c>
      <c r="Q244" s="93" t="b">
        <f t="shared" ca="1" si="45"/>
        <v>0</v>
      </c>
      <c r="R244" s="93" t="str">
        <f t="shared" ca="1" si="46"/>
        <v>未开始</v>
      </c>
      <c r="S244" s="93">
        <f ca="1">IF(AND(M244,O244,NOT(P244)),NETWORKDAYS(J244,AF244,项目参数!$B$2:$B$200),0)</f>
        <v>0</v>
      </c>
      <c r="T244" s="94">
        <f t="shared" ca="1" si="47"/>
        <v>0</v>
      </c>
      <c r="U244" s="113">
        <f t="shared" ca="1" si="48"/>
        <v>0</v>
      </c>
      <c r="V244" s="113">
        <f t="shared" ca="1" si="49"/>
        <v>0</v>
      </c>
      <c r="W244" s="113" t="str">
        <f t="shared" ca="1" si="50"/>
        <v/>
      </c>
      <c r="X244" s="93">
        <f t="shared" ca="1" si="51"/>
        <v>0</v>
      </c>
      <c r="Y244" s="93">
        <f t="shared" ca="1" si="52"/>
        <v>0</v>
      </c>
      <c r="Z244" s="93">
        <f ca="1">IF(AND(M244,O244,J244&gt;项目信息!$C$18),INT((IF(P244,K244,J244)-项目信息!$C$18)/30)+1,0)</f>
        <v>0</v>
      </c>
      <c r="AA244" s="93" t="str">
        <f ca="1">IF(M244,WEEKNUM(IF(K244&lt;&gt;"",K244,IF(J244&lt;&gt;"",J244,I244)-项目信息!$C$18)+1),"")</f>
        <v/>
      </c>
      <c r="AB244" s="93" t="str">
        <f ca="1">IF($M244,IF('临-间接'!W244=0,"",'临-间接'!W244),"")</f>
        <v/>
      </c>
      <c r="AC244" s="93" t="str">
        <f ca="1">IF($M244,$AB244*U244/项目参数!$J$29,"")</f>
        <v/>
      </c>
      <c r="AD244" s="93" t="str">
        <f ca="1">IF($M244,$AB244*V244/项目参数!$J$29,"")</f>
        <v/>
      </c>
      <c r="AE244" s="95" t="str">
        <f ca="1">IF(OR('临-间接'!R244=0,'临-间接'!R244="(空白)"),"",'临-间接'!R244)</f>
        <v/>
      </c>
      <c r="AF244" s="32" t="str">
        <f ca="1">IF(O244,IF(K244&lt;&gt;"", K244, IF(OR(H244="暂停",H244="取消"), IFERROR(WORKDAY.INTL($J244,$L244*$G244,1,项目参数!$B$2:$B$200),WORKDAY($J244,$L244*$G244,1)),TODAY())),"")</f>
        <v/>
      </c>
      <c r="AG244">
        <f ca="1">IF(AND(M244,O244),IF(OR('临-间接'!S244="",'临-间接'!S244="(空白)"),0,'临-间接'!S244),0)</f>
        <v>0</v>
      </c>
      <c r="AH244" s="32" t="str">
        <f ca="1">IF($M244,IF('临-间接'!T244=0,"",'临-间接'!T244),"")</f>
        <v/>
      </c>
      <c r="AI244" s="32" t="str">
        <f ca="1">IF($M244,IF('临-间接'!U244=0,"",'临-间接'!U244),"")</f>
        <v/>
      </c>
      <c r="AJ244" s="32" t="str">
        <f t="shared" ca="1" si="53"/>
        <v/>
      </c>
    </row>
    <row r="245" spans="1:36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IF('临-间接'!H245="(空白)","",'临-间接'!H245)</f>
        <v>0</v>
      </c>
      <c r="F245">
        <f ca="1">IF('临-间接'!K245="(空白)","",'临-间接'!K245)</f>
        <v>0</v>
      </c>
      <c r="G245">
        <f ca="1">IF('临-间接'!L245="(空白)",0,'临-间接'!L245)</f>
        <v>0</v>
      </c>
      <c r="H245" t="str">
        <f ca="1">IF(OR('临-间接'!Q245=0,'临-间接'!Q245="(空白)"),"",'临-间接'!Q245)</f>
        <v/>
      </c>
      <c r="I245" s="32" t="str">
        <f ca="1">IF(OR('临-间接'!M245=0,'临-间接'!M245="(空白)"),"",'临-间接'!M245)</f>
        <v/>
      </c>
      <c r="J245" s="32" t="str">
        <f ca="1">IF(OR('临-间接'!N245=0,'临-间接'!N245="(空白)"),"",'临-间接'!N245)</f>
        <v/>
      </c>
      <c r="K245" s="32" t="str">
        <f ca="1">IF(OR('临-间接'!O245=0,'临-间接'!O245="(空白)"),"",'临-间接'!O245)</f>
        <v/>
      </c>
      <c r="L245">
        <f ca="1">IF('临-间接'!P245="(空白)",0,'临-间接'!P245)</f>
        <v>0</v>
      </c>
      <c r="M245" s="93" t="b">
        <f t="shared" ca="1" si="41"/>
        <v>0</v>
      </c>
      <c r="N245" s="93" t="b">
        <f t="shared" ca="1" si="42"/>
        <v>0</v>
      </c>
      <c r="O245" s="93" t="b">
        <f t="shared" ca="1" si="43"/>
        <v>0</v>
      </c>
      <c r="P245" s="93" t="b">
        <f t="shared" ca="1" si="44"/>
        <v>0</v>
      </c>
      <c r="Q245" s="93" t="b">
        <f t="shared" ca="1" si="45"/>
        <v>0</v>
      </c>
      <c r="R245" s="93" t="str">
        <f t="shared" ca="1" si="46"/>
        <v>未开始</v>
      </c>
      <c r="S245" s="93">
        <f ca="1">IF(AND(M245,O245,NOT(P245)),NETWORKDAYS(J245,AF245,项目参数!$B$2:$B$200),0)</f>
        <v>0</v>
      </c>
      <c r="T245" s="94">
        <f t="shared" ca="1" si="47"/>
        <v>0</v>
      </c>
      <c r="U245" s="113">
        <f t="shared" ca="1" si="48"/>
        <v>0</v>
      </c>
      <c r="V245" s="113">
        <f t="shared" ca="1" si="49"/>
        <v>0</v>
      </c>
      <c r="W245" s="113" t="str">
        <f t="shared" ca="1" si="50"/>
        <v/>
      </c>
      <c r="X245" s="93">
        <f t="shared" ca="1" si="51"/>
        <v>0</v>
      </c>
      <c r="Y245" s="93">
        <f t="shared" ca="1" si="52"/>
        <v>0</v>
      </c>
      <c r="Z245" s="93">
        <f ca="1">IF(AND(M245,O245,J245&gt;项目信息!$C$18),INT((IF(P245,K245,J245)-项目信息!$C$18)/30)+1,0)</f>
        <v>0</v>
      </c>
      <c r="AA245" s="93" t="str">
        <f ca="1">IF(M245,WEEKNUM(IF(K245&lt;&gt;"",K245,IF(J245&lt;&gt;"",J245,I245)-项目信息!$C$18)+1),"")</f>
        <v/>
      </c>
      <c r="AB245" s="93" t="str">
        <f ca="1">IF($M245,IF('临-间接'!W245=0,"",'临-间接'!W245),"")</f>
        <v/>
      </c>
      <c r="AC245" s="93" t="str">
        <f ca="1">IF($M245,$AB245*U245/项目参数!$J$29,"")</f>
        <v/>
      </c>
      <c r="AD245" s="93" t="str">
        <f ca="1">IF($M245,$AB245*V245/项目参数!$J$29,"")</f>
        <v/>
      </c>
      <c r="AE245" s="95" t="str">
        <f ca="1">IF(OR('临-间接'!R245=0,'临-间接'!R245="(空白)"),"",'临-间接'!R245)</f>
        <v/>
      </c>
      <c r="AF245" s="32" t="str">
        <f ca="1">IF(O245,IF(K245&lt;&gt;"", K245, IF(OR(H245="暂停",H245="取消"), IFERROR(WORKDAY.INTL($J245,$L245*$G245,1,项目参数!$B$2:$B$200),WORKDAY($J245,$L245*$G245,1)),TODAY())),"")</f>
        <v/>
      </c>
      <c r="AG245">
        <f ca="1">IF(AND(M245,O245),IF(OR('临-间接'!S245="",'临-间接'!S245="(空白)"),0,'临-间接'!S245),0)</f>
        <v>0</v>
      </c>
      <c r="AH245" s="32" t="str">
        <f ca="1">IF($M245,IF('临-间接'!T245=0,"",'临-间接'!T245),"")</f>
        <v/>
      </c>
      <c r="AI245" s="32" t="str">
        <f ca="1">IF($M245,IF('临-间接'!U245=0,"",'临-间接'!U245),"")</f>
        <v/>
      </c>
      <c r="AJ245" s="32" t="str">
        <f t="shared" ca="1" si="53"/>
        <v/>
      </c>
    </row>
    <row r="246" spans="1:36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IF('临-间接'!H246="(空白)","",'临-间接'!H246)</f>
        <v>0</v>
      </c>
      <c r="F246">
        <f ca="1">IF('临-间接'!K246="(空白)","",'临-间接'!K246)</f>
        <v>0</v>
      </c>
      <c r="G246">
        <f ca="1">IF('临-间接'!L246="(空白)",0,'临-间接'!L246)</f>
        <v>0</v>
      </c>
      <c r="H246" t="str">
        <f ca="1">IF(OR('临-间接'!Q246=0,'临-间接'!Q246="(空白)"),"",'临-间接'!Q246)</f>
        <v/>
      </c>
      <c r="I246" s="32" t="str">
        <f ca="1">IF(OR('临-间接'!M246=0,'临-间接'!M246="(空白)"),"",'临-间接'!M246)</f>
        <v/>
      </c>
      <c r="J246" s="32" t="str">
        <f ca="1">IF(OR('临-间接'!N246=0,'临-间接'!N246="(空白)"),"",'临-间接'!N246)</f>
        <v/>
      </c>
      <c r="K246" s="32" t="str">
        <f ca="1">IF(OR('临-间接'!O246=0,'临-间接'!O246="(空白)"),"",'临-间接'!O246)</f>
        <v/>
      </c>
      <c r="L246">
        <f ca="1">IF('临-间接'!P246="(空白)",0,'临-间接'!P246)</f>
        <v>0</v>
      </c>
      <c r="M246" s="93" t="b">
        <f t="shared" ca="1" si="41"/>
        <v>0</v>
      </c>
      <c r="N246" s="93" t="b">
        <f t="shared" ca="1" si="42"/>
        <v>0</v>
      </c>
      <c r="O246" s="93" t="b">
        <f t="shared" ca="1" si="43"/>
        <v>0</v>
      </c>
      <c r="P246" s="93" t="b">
        <f t="shared" ca="1" si="44"/>
        <v>0</v>
      </c>
      <c r="Q246" s="93" t="b">
        <f t="shared" ca="1" si="45"/>
        <v>0</v>
      </c>
      <c r="R246" s="93" t="str">
        <f t="shared" ca="1" si="46"/>
        <v>未开始</v>
      </c>
      <c r="S246" s="93">
        <f ca="1">IF(AND(M246,O246,NOT(P246)),NETWORKDAYS(J246,AF246,项目参数!$B$2:$B$200),0)</f>
        <v>0</v>
      </c>
      <c r="T246" s="94">
        <f t="shared" ca="1" si="47"/>
        <v>0</v>
      </c>
      <c r="U246" s="113">
        <f t="shared" ca="1" si="48"/>
        <v>0</v>
      </c>
      <c r="V246" s="113">
        <f t="shared" ca="1" si="49"/>
        <v>0</v>
      </c>
      <c r="W246" s="113" t="str">
        <f t="shared" ca="1" si="50"/>
        <v/>
      </c>
      <c r="X246" s="93">
        <f t="shared" ca="1" si="51"/>
        <v>0</v>
      </c>
      <c r="Y246" s="93">
        <f t="shared" ca="1" si="52"/>
        <v>0</v>
      </c>
      <c r="Z246" s="93">
        <f ca="1">IF(AND(M246,O246,J246&gt;项目信息!$C$18),INT((IF(P246,K246,J246)-项目信息!$C$18)/30)+1,0)</f>
        <v>0</v>
      </c>
      <c r="AA246" s="93" t="str">
        <f ca="1">IF(M246,WEEKNUM(IF(K246&lt;&gt;"",K246,IF(J246&lt;&gt;"",J246,I246)-项目信息!$C$18)+1),"")</f>
        <v/>
      </c>
      <c r="AB246" s="93" t="str">
        <f ca="1">IF($M246,IF('临-间接'!W246=0,"",'临-间接'!W246),"")</f>
        <v/>
      </c>
      <c r="AC246" s="93" t="str">
        <f ca="1">IF($M246,$AB246*U246/项目参数!$J$29,"")</f>
        <v/>
      </c>
      <c r="AD246" s="93" t="str">
        <f ca="1">IF($M246,$AB246*V246/项目参数!$J$29,"")</f>
        <v/>
      </c>
      <c r="AE246" s="95" t="str">
        <f ca="1">IF(OR('临-间接'!R246=0,'临-间接'!R246="(空白)"),"",'临-间接'!R246)</f>
        <v/>
      </c>
      <c r="AF246" s="32" t="str">
        <f ca="1">IF(O246,IF(K246&lt;&gt;"", K246, IF(OR(H246="暂停",H246="取消"), IFERROR(WORKDAY.INTL($J246,$L246*$G246,1,项目参数!$B$2:$B$200),WORKDAY($J246,$L246*$G246,1)),TODAY())),"")</f>
        <v/>
      </c>
      <c r="AG246">
        <f ca="1">IF(AND(M246,O246),IF(OR('临-间接'!S246="",'临-间接'!S246="(空白)"),0,'临-间接'!S246),0)</f>
        <v>0</v>
      </c>
      <c r="AH246" s="32" t="str">
        <f ca="1">IF($M246,IF('临-间接'!T246=0,"",'临-间接'!T246),"")</f>
        <v/>
      </c>
      <c r="AI246" s="32" t="str">
        <f ca="1">IF($M246,IF('临-间接'!U246=0,"",'临-间接'!U246),"")</f>
        <v/>
      </c>
      <c r="AJ246" s="32" t="str">
        <f t="shared" ca="1" si="53"/>
        <v/>
      </c>
    </row>
    <row r="247" spans="1:36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IF('临-间接'!H247="(空白)","",'临-间接'!H247)</f>
        <v>0</v>
      </c>
      <c r="F247">
        <f ca="1">IF('临-间接'!K247="(空白)","",'临-间接'!K247)</f>
        <v>0</v>
      </c>
      <c r="G247">
        <f ca="1">IF('临-间接'!L247="(空白)",0,'临-间接'!L247)</f>
        <v>0</v>
      </c>
      <c r="H247" t="str">
        <f ca="1">IF(OR('临-间接'!Q247=0,'临-间接'!Q247="(空白)"),"",'临-间接'!Q247)</f>
        <v/>
      </c>
      <c r="I247" s="32" t="str">
        <f ca="1">IF(OR('临-间接'!M247=0,'临-间接'!M247="(空白)"),"",'临-间接'!M247)</f>
        <v/>
      </c>
      <c r="J247" s="32" t="str">
        <f ca="1">IF(OR('临-间接'!N247=0,'临-间接'!N247="(空白)"),"",'临-间接'!N247)</f>
        <v/>
      </c>
      <c r="K247" s="32" t="str">
        <f ca="1">IF(OR('临-间接'!O247=0,'临-间接'!O247="(空白)"),"",'临-间接'!O247)</f>
        <v/>
      </c>
      <c r="L247">
        <f ca="1">IF('临-间接'!P247="(空白)",0,'临-间接'!P247)</f>
        <v>0</v>
      </c>
      <c r="M247" s="93" t="b">
        <f t="shared" ca="1" si="41"/>
        <v>0</v>
      </c>
      <c r="N247" s="93" t="b">
        <f t="shared" ca="1" si="42"/>
        <v>0</v>
      </c>
      <c r="O247" s="93" t="b">
        <f t="shared" ca="1" si="43"/>
        <v>0</v>
      </c>
      <c r="P247" s="93" t="b">
        <f t="shared" ca="1" si="44"/>
        <v>0</v>
      </c>
      <c r="Q247" s="93" t="b">
        <f t="shared" ca="1" si="45"/>
        <v>0</v>
      </c>
      <c r="R247" s="93" t="str">
        <f t="shared" ca="1" si="46"/>
        <v>未开始</v>
      </c>
      <c r="S247" s="93">
        <f ca="1">IF(AND(M247,O247,NOT(P247)),NETWORKDAYS(J247,AF247,项目参数!$B$2:$B$200),0)</f>
        <v>0</v>
      </c>
      <c r="T247" s="94">
        <f t="shared" ca="1" si="47"/>
        <v>0</v>
      </c>
      <c r="U247" s="113">
        <f t="shared" ca="1" si="48"/>
        <v>0</v>
      </c>
      <c r="V247" s="113">
        <f t="shared" ca="1" si="49"/>
        <v>0</v>
      </c>
      <c r="W247" s="113" t="str">
        <f t="shared" ca="1" si="50"/>
        <v/>
      </c>
      <c r="X247" s="93">
        <f t="shared" ca="1" si="51"/>
        <v>0</v>
      </c>
      <c r="Y247" s="93">
        <f t="shared" ca="1" si="52"/>
        <v>0</v>
      </c>
      <c r="Z247" s="93">
        <f ca="1">IF(AND(M247,O247,J247&gt;项目信息!$C$18),INT((IF(P247,K247,J247)-项目信息!$C$18)/30)+1,0)</f>
        <v>0</v>
      </c>
      <c r="AA247" s="93" t="str">
        <f ca="1">IF(M247,WEEKNUM(IF(K247&lt;&gt;"",K247,IF(J247&lt;&gt;"",J247,I247)-项目信息!$C$18)+1),"")</f>
        <v/>
      </c>
      <c r="AB247" s="93" t="str">
        <f ca="1">IF($M247,IF('临-间接'!W247=0,"",'临-间接'!W247),"")</f>
        <v/>
      </c>
      <c r="AC247" s="93" t="str">
        <f ca="1">IF($M247,$AB247*U247/项目参数!$J$29,"")</f>
        <v/>
      </c>
      <c r="AD247" s="93" t="str">
        <f ca="1">IF($M247,$AB247*V247/项目参数!$J$29,"")</f>
        <v/>
      </c>
      <c r="AE247" s="95" t="str">
        <f ca="1">IF(OR('临-间接'!R247=0,'临-间接'!R247="(空白)"),"",'临-间接'!R247)</f>
        <v/>
      </c>
      <c r="AF247" s="32" t="str">
        <f ca="1">IF(O247,IF(K247&lt;&gt;"", K247, IF(OR(H247="暂停",H247="取消"), IFERROR(WORKDAY.INTL($J247,$L247*$G247,1,项目参数!$B$2:$B$200),WORKDAY($J247,$L247*$G247,1)),TODAY())),"")</f>
        <v/>
      </c>
      <c r="AG247">
        <f ca="1">IF(AND(M247,O247),IF(OR('临-间接'!S247="",'临-间接'!S247="(空白)"),0,'临-间接'!S247),0)</f>
        <v>0</v>
      </c>
      <c r="AH247" s="32" t="str">
        <f ca="1">IF($M247,IF('临-间接'!T247=0,"",'临-间接'!T247),"")</f>
        <v/>
      </c>
      <c r="AI247" s="32" t="str">
        <f ca="1">IF($M247,IF('临-间接'!U247=0,"",'临-间接'!U247),"")</f>
        <v/>
      </c>
      <c r="AJ247" s="32" t="str">
        <f t="shared" ca="1" si="53"/>
        <v/>
      </c>
    </row>
    <row r="248" spans="1:36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IF('临-间接'!H248="(空白)","",'临-间接'!H248)</f>
        <v>0</v>
      </c>
      <c r="F248">
        <f ca="1">IF('临-间接'!K248="(空白)","",'临-间接'!K248)</f>
        <v>0</v>
      </c>
      <c r="G248">
        <f ca="1">IF('临-间接'!L248="(空白)",0,'临-间接'!L248)</f>
        <v>0</v>
      </c>
      <c r="H248" t="str">
        <f ca="1">IF(OR('临-间接'!Q248=0,'临-间接'!Q248="(空白)"),"",'临-间接'!Q248)</f>
        <v/>
      </c>
      <c r="I248" s="32" t="str">
        <f ca="1">IF(OR('临-间接'!M248=0,'临-间接'!M248="(空白)"),"",'临-间接'!M248)</f>
        <v/>
      </c>
      <c r="J248" s="32" t="str">
        <f ca="1">IF(OR('临-间接'!N248=0,'临-间接'!N248="(空白)"),"",'临-间接'!N248)</f>
        <v/>
      </c>
      <c r="K248" s="32" t="str">
        <f ca="1">IF(OR('临-间接'!O248=0,'临-间接'!O248="(空白)"),"",'临-间接'!O248)</f>
        <v/>
      </c>
      <c r="L248">
        <f ca="1">IF('临-间接'!P248="(空白)",0,'临-间接'!P248)</f>
        <v>0</v>
      </c>
      <c r="M248" s="93" t="b">
        <f t="shared" ca="1" si="41"/>
        <v>0</v>
      </c>
      <c r="N248" s="93" t="b">
        <f t="shared" ca="1" si="42"/>
        <v>0</v>
      </c>
      <c r="O248" s="93" t="b">
        <f t="shared" ca="1" si="43"/>
        <v>0</v>
      </c>
      <c r="P248" s="93" t="b">
        <f t="shared" ca="1" si="44"/>
        <v>0</v>
      </c>
      <c r="Q248" s="93" t="b">
        <f t="shared" ca="1" si="45"/>
        <v>0</v>
      </c>
      <c r="R248" s="93" t="str">
        <f t="shared" ca="1" si="46"/>
        <v>未开始</v>
      </c>
      <c r="S248" s="93">
        <f ca="1">IF(AND(M248,O248,NOT(P248)),NETWORKDAYS(J248,AF248,项目参数!$B$2:$B$200),0)</f>
        <v>0</v>
      </c>
      <c r="T248" s="94">
        <f t="shared" ca="1" si="47"/>
        <v>0</v>
      </c>
      <c r="U248" s="113">
        <f t="shared" ca="1" si="48"/>
        <v>0</v>
      </c>
      <c r="V248" s="113">
        <f t="shared" ca="1" si="49"/>
        <v>0</v>
      </c>
      <c r="W248" s="113" t="str">
        <f t="shared" ca="1" si="50"/>
        <v/>
      </c>
      <c r="X248" s="93">
        <f t="shared" ca="1" si="51"/>
        <v>0</v>
      </c>
      <c r="Y248" s="93">
        <f t="shared" ca="1" si="52"/>
        <v>0</v>
      </c>
      <c r="Z248" s="93">
        <f ca="1">IF(AND(M248,O248,J248&gt;项目信息!$C$18),INT((IF(P248,K248,J248)-项目信息!$C$18)/30)+1,0)</f>
        <v>0</v>
      </c>
      <c r="AA248" s="93" t="str">
        <f ca="1">IF(M248,WEEKNUM(IF(K248&lt;&gt;"",K248,IF(J248&lt;&gt;"",J248,I248)-项目信息!$C$18)+1),"")</f>
        <v/>
      </c>
      <c r="AB248" s="93" t="str">
        <f ca="1">IF($M248,IF('临-间接'!W248=0,"",'临-间接'!W248),"")</f>
        <v/>
      </c>
      <c r="AC248" s="93" t="str">
        <f ca="1">IF($M248,$AB248*U248/项目参数!$J$29,"")</f>
        <v/>
      </c>
      <c r="AD248" s="93" t="str">
        <f ca="1">IF($M248,$AB248*V248/项目参数!$J$29,"")</f>
        <v/>
      </c>
      <c r="AE248" s="95" t="str">
        <f ca="1">IF(OR('临-间接'!R248=0,'临-间接'!R248="(空白)"),"",'临-间接'!R248)</f>
        <v/>
      </c>
      <c r="AF248" s="32" t="str">
        <f ca="1">IF(O248,IF(K248&lt;&gt;"", K248, IF(OR(H248="暂停",H248="取消"), IFERROR(WORKDAY.INTL($J248,$L248*$G248,1,项目参数!$B$2:$B$200),WORKDAY($J248,$L248*$G248,1)),TODAY())),"")</f>
        <v/>
      </c>
      <c r="AG248">
        <f ca="1">IF(AND(M248,O248),IF(OR('临-间接'!S248="",'临-间接'!S248="(空白)"),0,'临-间接'!S248),0)</f>
        <v>0</v>
      </c>
      <c r="AH248" s="32" t="str">
        <f ca="1">IF($M248,IF('临-间接'!T248=0,"",'临-间接'!T248),"")</f>
        <v/>
      </c>
      <c r="AI248" s="32" t="str">
        <f ca="1">IF($M248,IF('临-间接'!U248=0,"",'临-间接'!U248),"")</f>
        <v/>
      </c>
      <c r="AJ248" s="32" t="str">
        <f t="shared" ca="1" si="53"/>
        <v/>
      </c>
    </row>
    <row r="249" spans="1:36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IF('临-间接'!H249="(空白)","",'临-间接'!H249)</f>
        <v>0</v>
      </c>
      <c r="F249">
        <f ca="1">IF('临-间接'!K249="(空白)","",'临-间接'!K249)</f>
        <v>0</v>
      </c>
      <c r="G249">
        <f ca="1">IF('临-间接'!L249="(空白)",0,'临-间接'!L249)</f>
        <v>0</v>
      </c>
      <c r="H249" t="str">
        <f ca="1">IF(OR('临-间接'!Q249=0,'临-间接'!Q249="(空白)"),"",'临-间接'!Q249)</f>
        <v/>
      </c>
      <c r="I249" s="32" t="str">
        <f ca="1">IF(OR('临-间接'!M249=0,'临-间接'!M249="(空白)"),"",'临-间接'!M249)</f>
        <v/>
      </c>
      <c r="J249" s="32" t="str">
        <f ca="1">IF(OR('临-间接'!N249=0,'临-间接'!N249="(空白)"),"",'临-间接'!N249)</f>
        <v/>
      </c>
      <c r="K249" s="32" t="str">
        <f ca="1">IF(OR('临-间接'!O249=0,'临-间接'!O249="(空白)"),"",'临-间接'!O249)</f>
        <v/>
      </c>
      <c r="L249">
        <f ca="1">IF('临-间接'!P249="(空白)",0,'临-间接'!P249)</f>
        <v>0</v>
      </c>
      <c r="M249" s="93" t="b">
        <f t="shared" ca="1" si="41"/>
        <v>0</v>
      </c>
      <c r="N249" s="93" t="b">
        <f t="shared" ca="1" si="42"/>
        <v>0</v>
      </c>
      <c r="O249" s="93" t="b">
        <f t="shared" ca="1" si="43"/>
        <v>0</v>
      </c>
      <c r="P249" s="93" t="b">
        <f t="shared" ca="1" si="44"/>
        <v>0</v>
      </c>
      <c r="Q249" s="93" t="b">
        <f t="shared" ca="1" si="45"/>
        <v>0</v>
      </c>
      <c r="R249" s="93" t="str">
        <f t="shared" ca="1" si="46"/>
        <v>未开始</v>
      </c>
      <c r="S249" s="93">
        <f ca="1">IF(AND(M249,O249,NOT(P249)),NETWORKDAYS(J249,AF249,项目参数!$B$2:$B$200),0)</f>
        <v>0</v>
      </c>
      <c r="T249" s="94">
        <f t="shared" ca="1" si="47"/>
        <v>0</v>
      </c>
      <c r="U249" s="113">
        <f t="shared" ca="1" si="48"/>
        <v>0</v>
      </c>
      <c r="V249" s="113">
        <f t="shared" ca="1" si="49"/>
        <v>0</v>
      </c>
      <c r="W249" s="113" t="str">
        <f t="shared" ca="1" si="50"/>
        <v/>
      </c>
      <c r="X249" s="93">
        <f t="shared" ca="1" si="51"/>
        <v>0</v>
      </c>
      <c r="Y249" s="93">
        <f t="shared" ca="1" si="52"/>
        <v>0</v>
      </c>
      <c r="Z249" s="93">
        <f ca="1">IF(AND(M249,O249,J249&gt;项目信息!$C$18),INT((IF(P249,K249,J249)-项目信息!$C$18)/30)+1,0)</f>
        <v>0</v>
      </c>
      <c r="AA249" s="93" t="str">
        <f ca="1">IF(M249,WEEKNUM(IF(K249&lt;&gt;"",K249,IF(J249&lt;&gt;"",J249,I249)-项目信息!$C$18)+1),"")</f>
        <v/>
      </c>
      <c r="AB249" s="93" t="str">
        <f ca="1">IF($M249,IF('临-间接'!W249=0,"",'临-间接'!W249),"")</f>
        <v/>
      </c>
      <c r="AC249" s="93" t="str">
        <f ca="1">IF($M249,$AB249*U249/项目参数!$J$29,"")</f>
        <v/>
      </c>
      <c r="AD249" s="93" t="str">
        <f ca="1">IF($M249,$AB249*V249/项目参数!$J$29,"")</f>
        <v/>
      </c>
      <c r="AE249" s="95" t="str">
        <f ca="1">IF(OR('临-间接'!R249=0,'临-间接'!R249="(空白)"),"",'临-间接'!R249)</f>
        <v/>
      </c>
      <c r="AF249" s="32" t="str">
        <f ca="1">IF(O249,IF(K249&lt;&gt;"", K249, IF(OR(H249="暂停",H249="取消"), IFERROR(WORKDAY.INTL($J249,$L249*$G249,1,项目参数!$B$2:$B$200),WORKDAY($J249,$L249*$G249,1)),TODAY())),"")</f>
        <v/>
      </c>
      <c r="AG249">
        <f ca="1">IF(AND(M249,O249),IF(OR('临-间接'!S249="",'临-间接'!S249="(空白)"),0,'临-间接'!S249),0)</f>
        <v>0</v>
      </c>
      <c r="AH249" s="32" t="str">
        <f ca="1">IF($M249,IF('临-间接'!T249=0,"",'临-间接'!T249),"")</f>
        <v/>
      </c>
      <c r="AI249" s="32" t="str">
        <f ca="1">IF($M249,IF('临-间接'!U249=0,"",'临-间接'!U249),"")</f>
        <v/>
      </c>
      <c r="AJ249" s="32" t="str">
        <f t="shared" ca="1" si="53"/>
        <v/>
      </c>
    </row>
    <row r="250" spans="1:36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IF('临-间接'!H250="(空白)","",'临-间接'!H250)</f>
        <v>0</v>
      </c>
      <c r="F250">
        <f ca="1">IF('临-间接'!K250="(空白)","",'临-间接'!K250)</f>
        <v>0</v>
      </c>
      <c r="G250">
        <f ca="1">IF('临-间接'!L250="(空白)",0,'临-间接'!L250)</f>
        <v>0</v>
      </c>
      <c r="H250" t="str">
        <f ca="1">IF(OR('临-间接'!Q250=0,'临-间接'!Q250="(空白)"),"",'临-间接'!Q250)</f>
        <v/>
      </c>
      <c r="I250" s="32" t="str">
        <f ca="1">IF(OR('临-间接'!M250=0,'临-间接'!M250="(空白)"),"",'临-间接'!M250)</f>
        <v/>
      </c>
      <c r="J250" s="32" t="str">
        <f ca="1">IF(OR('临-间接'!N250=0,'临-间接'!N250="(空白)"),"",'临-间接'!N250)</f>
        <v/>
      </c>
      <c r="K250" s="32" t="str">
        <f ca="1">IF(OR('临-间接'!O250=0,'临-间接'!O250="(空白)"),"",'临-间接'!O250)</f>
        <v/>
      </c>
      <c r="L250">
        <f ca="1">IF('临-间接'!P250="(空白)",0,'临-间接'!P250)</f>
        <v>0</v>
      </c>
      <c r="M250" s="93" t="b">
        <f t="shared" ca="1" si="41"/>
        <v>0</v>
      </c>
      <c r="N250" s="93" t="b">
        <f t="shared" ca="1" si="42"/>
        <v>0</v>
      </c>
      <c r="O250" s="93" t="b">
        <f t="shared" ca="1" si="43"/>
        <v>0</v>
      </c>
      <c r="P250" s="93" t="b">
        <f t="shared" ca="1" si="44"/>
        <v>0</v>
      </c>
      <c r="Q250" s="93" t="b">
        <f t="shared" ca="1" si="45"/>
        <v>0</v>
      </c>
      <c r="R250" s="93" t="str">
        <f t="shared" ca="1" si="46"/>
        <v>未开始</v>
      </c>
      <c r="S250" s="93">
        <f ca="1">IF(AND(M250,O250,NOT(P250)),NETWORKDAYS(J250,AF250,项目参数!$B$2:$B$200),0)</f>
        <v>0</v>
      </c>
      <c r="T250" s="94">
        <f t="shared" ca="1" si="47"/>
        <v>0</v>
      </c>
      <c r="U250" s="113">
        <f t="shared" ca="1" si="48"/>
        <v>0</v>
      </c>
      <c r="V250" s="113">
        <f t="shared" ca="1" si="49"/>
        <v>0</v>
      </c>
      <c r="W250" s="113" t="str">
        <f t="shared" ca="1" si="50"/>
        <v/>
      </c>
      <c r="X250" s="93">
        <f t="shared" ca="1" si="51"/>
        <v>0</v>
      </c>
      <c r="Y250" s="93">
        <f t="shared" ca="1" si="52"/>
        <v>0</v>
      </c>
      <c r="Z250" s="93">
        <f ca="1">IF(AND(M250,O250,J250&gt;项目信息!$C$18),INT((IF(P250,K250,J250)-项目信息!$C$18)/30)+1,0)</f>
        <v>0</v>
      </c>
      <c r="AA250" s="93" t="str">
        <f ca="1">IF(M250,WEEKNUM(IF(K250&lt;&gt;"",K250,IF(J250&lt;&gt;"",J250,I250)-项目信息!$C$18)+1),"")</f>
        <v/>
      </c>
      <c r="AB250" s="93" t="str">
        <f ca="1">IF($M250,IF('临-间接'!W250=0,"",'临-间接'!W250),"")</f>
        <v/>
      </c>
      <c r="AC250" s="93" t="str">
        <f ca="1">IF($M250,$AB250*U250/项目参数!$J$29,"")</f>
        <v/>
      </c>
      <c r="AD250" s="93" t="str">
        <f ca="1">IF($M250,$AB250*V250/项目参数!$J$29,"")</f>
        <v/>
      </c>
      <c r="AE250" s="95" t="str">
        <f ca="1">IF(OR('临-间接'!R250=0,'临-间接'!R250="(空白)"),"",'临-间接'!R250)</f>
        <v/>
      </c>
      <c r="AF250" s="32" t="str">
        <f ca="1">IF(O250,IF(K250&lt;&gt;"", K250, IF(OR(H250="暂停",H250="取消"), IFERROR(WORKDAY.INTL($J250,$L250*$G250,1,项目参数!$B$2:$B$200),WORKDAY($J250,$L250*$G250,1)),TODAY())),"")</f>
        <v/>
      </c>
      <c r="AG250">
        <f ca="1">IF(AND(M250,O250),IF(OR('临-间接'!S250="",'临-间接'!S250="(空白)"),0,'临-间接'!S250),0)</f>
        <v>0</v>
      </c>
      <c r="AH250" s="32" t="str">
        <f ca="1">IF($M250,IF('临-间接'!T250=0,"",'临-间接'!T250),"")</f>
        <v/>
      </c>
      <c r="AI250" s="32" t="str">
        <f ca="1">IF($M250,IF('临-间接'!U250=0,"",'临-间接'!U250),"")</f>
        <v/>
      </c>
      <c r="AJ250" s="32" t="str">
        <f t="shared" ca="1" si="53"/>
        <v/>
      </c>
    </row>
    <row r="251" spans="1:36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IF('临-间接'!H251="(空白)","",'临-间接'!H251)</f>
        <v>0</v>
      </c>
      <c r="F251">
        <f ca="1">IF('临-间接'!K251="(空白)","",'临-间接'!K251)</f>
        <v>0</v>
      </c>
      <c r="G251">
        <f ca="1">IF('临-间接'!L251="(空白)",0,'临-间接'!L251)</f>
        <v>0</v>
      </c>
      <c r="H251" t="str">
        <f ca="1">IF(OR('临-间接'!Q251=0,'临-间接'!Q251="(空白)"),"",'临-间接'!Q251)</f>
        <v/>
      </c>
      <c r="I251" s="32" t="str">
        <f ca="1">IF(OR('临-间接'!M251=0,'临-间接'!M251="(空白)"),"",'临-间接'!M251)</f>
        <v/>
      </c>
      <c r="J251" s="32" t="str">
        <f ca="1">IF(OR('临-间接'!N251=0,'临-间接'!N251="(空白)"),"",'临-间接'!N251)</f>
        <v/>
      </c>
      <c r="K251" s="32" t="str">
        <f ca="1">IF(OR('临-间接'!O251=0,'临-间接'!O251="(空白)"),"",'临-间接'!O251)</f>
        <v/>
      </c>
      <c r="L251">
        <f ca="1">IF('临-间接'!P251="(空白)",0,'临-间接'!P251)</f>
        <v>0</v>
      </c>
      <c r="M251" s="93" t="b">
        <f t="shared" ca="1" si="41"/>
        <v>0</v>
      </c>
      <c r="N251" s="93" t="b">
        <f t="shared" ca="1" si="42"/>
        <v>0</v>
      </c>
      <c r="O251" s="93" t="b">
        <f t="shared" ca="1" si="43"/>
        <v>0</v>
      </c>
      <c r="P251" s="93" t="b">
        <f t="shared" ca="1" si="44"/>
        <v>0</v>
      </c>
      <c r="Q251" s="93" t="b">
        <f t="shared" ca="1" si="45"/>
        <v>0</v>
      </c>
      <c r="R251" s="93" t="str">
        <f t="shared" ca="1" si="46"/>
        <v>未开始</v>
      </c>
      <c r="S251" s="93">
        <f ca="1">IF(AND(M251,O251,NOT(P251)),NETWORKDAYS(J251,AF251,项目参数!$B$2:$B$200),0)</f>
        <v>0</v>
      </c>
      <c r="T251" s="94">
        <f t="shared" ca="1" si="47"/>
        <v>0</v>
      </c>
      <c r="U251" s="113">
        <f t="shared" ca="1" si="48"/>
        <v>0</v>
      </c>
      <c r="V251" s="113">
        <f t="shared" ca="1" si="49"/>
        <v>0</v>
      </c>
      <c r="W251" s="113" t="str">
        <f t="shared" ca="1" si="50"/>
        <v/>
      </c>
      <c r="X251" s="93">
        <f t="shared" ca="1" si="51"/>
        <v>0</v>
      </c>
      <c r="Y251" s="93">
        <f t="shared" ca="1" si="52"/>
        <v>0</v>
      </c>
      <c r="Z251" s="93">
        <f ca="1">IF(AND(M251,O251,J251&gt;项目信息!$C$18),INT((IF(P251,K251,J251)-项目信息!$C$18)/30)+1,0)</f>
        <v>0</v>
      </c>
      <c r="AA251" s="93" t="str">
        <f ca="1">IF(M251,WEEKNUM(IF(K251&lt;&gt;"",K251,IF(J251&lt;&gt;"",J251,I251)-项目信息!$C$18)+1),"")</f>
        <v/>
      </c>
      <c r="AB251" s="93" t="str">
        <f ca="1">IF($M251,IF('临-间接'!W251=0,"",'临-间接'!W251),"")</f>
        <v/>
      </c>
      <c r="AC251" s="93" t="str">
        <f ca="1">IF($M251,$AB251*U251/项目参数!$J$29,"")</f>
        <v/>
      </c>
      <c r="AD251" s="93" t="str">
        <f ca="1">IF($M251,$AB251*V251/项目参数!$J$29,"")</f>
        <v/>
      </c>
      <c r="AE251" s="95" t="str">
        <f ca="1">IF(OR('临-间接'!R251=0,'临-间接'!R251="(空白)"),"",'临-间接'!R251)</f>
        <v/>
      </c>
      <c r="AF251" s="32" t="str">
        <f ca="1">IF(O251,IF(K251&lt;&gt;"", K251, IF(OR(H251="暂停",H251="取消"), IFERROR(WORKDAY.INTL($J251,$L251*$G251,1,项目参数!$B$2:$B$200),WORKDAY($J251,$L251*$G251,1)),TODAY())),"")</f>
        <v/>
      </c>
      <c r="AG251">
        <f ca="1">IF(AND(M251,O251),IF(OR('临-间接'!S251="",'临-间接'!S251="(空白)"),0,'临-间接'!S251),0)</f>
        <v>0</v>
      </c>
      <c r="AH251" s="32" t="str">
        <f ca="1">IF($M251,IF('临-间接'!T251=0,"",'临-间接'!T251),"")</f>
        <v/>
      </c>
      <c r="AI251" s="32" t="str">
        <f ca="1">IF($M251,IF('临-间接'!U251=0,"",'临-间接'!U251),"")</f>
        <v/>
      </c>
      <c r="AJ251" s="32" t="str">
        <f t="shared" ca="1" si="53"/>
        <v/>
      </c>
    </row>
    <row r="252" spans="1:36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IF('临-间接'!H252="(空白)","",'临-间接'!H252)</f>
        <v>0</v>
      </c>
      <c r="F252">
        <f ca="1">IF('临-间接'!K252="(空白)","",'临-间接'!K252)</f>
        <v>0</v>
      </c>
      <c r="G252">
        <f ca="1">IF('临-间接'!L252="(空白)",0,'临-间接'!L252)</f>
        <v>0</v>
      </c>
      <c r="H252" t="str">
        <f ca="1">IF(OR('临-间接'!Q252=0,'临-间接'!Q252="(空白)"),"",'临-间接'!Q252)</f>
        <v/>
      </c>
      <c r="I252" s="32" t="str">
        <f ca="1">IF(OR('临-间接'!M252=0,'临-间接'!M252="(空白)"),"",'临-间接'!M252)</f>
        <v/>
      </c>
      <c r="J252" s="32" t="str">
        <f ca="1">IF(OR('临-间接'!N252=0,'临-间接'!N252="(空白)"),"",'临-间接'!N252)</f>
        <v/>
      </c>
      <c r="K252" s="32" t="str">
        <f ca="1">IF(OR('临-间接'!O252=0,'临-间接'!O252="(空白)"),"",'临-间接'!O252)</f>
        <v/>
      </c>
      <c r="L252">
        <f ca="1">IF('临-间接'!P252="(空白)",0,'临-间接'!P252)</f>
        <v>0</v>
      </c>
      <c r="M252" s="93" t="b">
        <f t="shared" ca="1" si="41"/>
        <v>0</v>
      </c>
      <c r="N252" s="93" t="b">
        <f t="shared" ca="1" si="42"/>
        <v>0</v>
      </c>
      <c r="O252" s="93" t="b">
        <f t="shared" ca="1" si="43"/>
        <v>0</v>
      </c>
      <c r="P252" s="93" t="b">
        <f t="shared" ca="1" si="44"/>
        <v>0</v>
      </c>
      <c r="Q252" s="93" t="b">
        <f t="shared" ca="1" si="45"/>
        <v>0</v>
      </c>
      <c r="R252" s="93" t="str">
        <f t="shared" ca="1" si="46"/>
        <v>未开始</v>
      </c>
      <c r="S252" s="93">
        <f ca="1">IF(AND(M252,O252,NOT(P252)),NETWORKDAYS(J252,AF252,项目参数!$B$2:$B$200),0)</f>
        <v>0</v>
      </c>
      <c r="T252" s="94">
        <f t="shared" ca="1" si="47"/>
        <v>0</v>
      </c>
      <c r="U252" s="113">
        <f t="shared" ca="1" si="48"/>
        <v>0</v>
      </c>
      <c r="V252" s="113">
        <f t="shared" ca="1" si="49"/>
        <v>0</v>
      </c>
      <c r="W252" s="113" t="str">
        <f t="shared" ca="1" si="50"/>
        <v/>
      </c>
      <c r="X252" s="93">
        <f t="shared" ca="1" si="51"/>
        <v>0</v>
      </c>
      <c r="Y252" s="93">
        <f t="shared" ca="1" si="52"/>
        <v>0</v>
      </c>
      <c r="Z252" s="93">
        <f ca="1">IF(AND(M252,O252,J252&gt;项目信息!$C$18),INT((IF(P252,K252,J252)-项目信息!$C$18)/30)+1,0)</f>
        <v>0</v>
      </c>
      <c r="AA252" s="93" t="str">
        <f ca="1">IF(M252,WEEKNUM(IF(K252&lt;&gt;"",K252,IF(J252&lt;&gt;"",J252,I252)-项目信息!$C$18)+1),"")</f>
        <v/>
      </c>
      <c r="AB252" s="93" t="str">
        <f ca="1">IF($M252,IF('临-间接'!W252=0,"",'临-间接'!W252),"")</f>
        <v/>
      </c>
      <c r="AC252" s="93" t="str">
        <f ca="1">IF($M252,$AB252*U252/项目参数!$J$29,"")</f>
        <v/>
      </c>
      <c r="AD252" s="93" t="str">
        <f ca="1">IF($M252,$AB252*V252/项目参数!$J$29,"")</f>
        <v/>
      </c>
      <c r="AE252" s="95" t="str">
        <f ca="1">IF(OR('临-间接'!R252=0,'临-间接'!R252="(空白)"),"",'临-间接'!R252)</f>
        <v/>
      </c>
      <c r="AF252" s="32" t="str">
        <f ca="1">IF(O252,IF(K252&lt;&gt;"", K252, IF(OR(H252="暂停",H252="取消"), IFERROR(WORKDAY.INTL($J252,$L252*$G252,1,项目参数!$B$2:$B$200),WORKDAY($J252,$L252*$G252,1)),TODAY())),"")</f>
        <v/>
      </c>
      <c r="AG252">
        <f ca="1">IF(AND(M252,O252),IF(OR('临-间接'!S252="",'临-间接'!S252="(空白)"),0,'临-间接'!S252),0)</f>
        <v>0</v>
      </c>
      <c r="AH252" s="32" t="str">
        <f ca="1">IF($M252,IF('临-间接'!T252=0,"",'临-间接'!T252),"")</f>
        <v/>
      </c>
      <c r="AI252" s="32" t="str">
        <f ca="1">IF($M252,IF('临-间接'!U252=0,"",'临-间接'!U252),"")</f>
        <v/>
      </c>
      <c r="AJ252" s="32" t="str">
        <f t="shared" ca="1" si="53"/>
        <v/>
      </c>
    </row>
    <row r="253" spans="1:36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IF('临-间接'!H253="(空白)","",'临-间接'!H253)</f>
        <v>0</v>
      </c>
      <c r="F253">
        <f ca="1">IF('临-间接'!K253="(空白)","",'临-间接'!K253)</f>
        <v>0</v>
      </c>
      <c r="G253">
        <f ca="1">IF('临-间接'!L253="(空白)",0,'临-间接'!L253)</f>
        <v>0</v>
      </c>
      <c r="H253" t="str">
        <f ca="1">IF(OR('临-间接'!Q253=0,'临-间接'!Q253="(空白)"),"",'临-间接'!Q253)</f>
        <v/>
      </c>
      <c r="I253" s="32" t="str">
        <f ca="1">IF(OR('临-间接'!M253=0,'临-间接'!M253="(空白)"),"",'临-间接'!M253)</f>
        <v/>
      </c>
      <c r="J253" s="32" t="str">
        <f ca="1">IF(OR('临-间接'!N253=0,'临-间接'!N253="(空白)"),"",'临-间接'!N253)</f>
        <v/>
      </c>
      <c r="K253" s="32" t="str">
        <f ca="1">IF(OR('临-间接'!O253=0,'临-间接'!O253="(空白)"),"",'临-间接'!O253)</f>
        <v/>
      </c>
      <c r="L253">
        <f ca="1">IF('临-间接'!P253="(空白)",0,'临-间接'!P253)</f>
        <v>0</v>
      </c>
      <c r="M253" s="93" t="b">
        <f t="shared" ca="1" si="41"/>
        <v>0</v>
      </c>
      <c r="N253" s="93" t="b">
        <f t="shared" ca="1" si="42"/>
        <v>0</v>
      </c>
      <c r="O253" s="93" t="b">
        <f t="shared" ca="1" si="43"/>
        <v>0</v>
      </c>
      <c r="P253" s="93" t="b">
        <f t="shared" ca="1" si="44"/>
        <v>0</v>
      </c>
      <c r="Q253" s="93" t="b">
        <f t="shared" ca="1" si="45"/>
        <v>0</v>
      </c>
      <c r="R253" s="93" t="str">
        <f t="shared" ca="1" si="46"/>
        <v>未开始</v>
      </c>
      <c r="S253" s="93">
        <f ca="1">IF(AND(M253,O253,NOT(P253)),NETWORKDAYS(J253,AF253,项目参数!$B$2:$B$200),0)</f>
        <v>0</v>
      </c>
      <c r="T253" s="94">
        <f t="shared" ca="1" si="47"/>
        <v>0</v>
      </c>
      <c r="U253" s="113">
        <f t="shared" ca="1" si="48"/>
        <v>0</v>
      </c>
      <c r="V253" s="113">
        <f t="shared" ca="1" si="49"/>
        <v>0</v>
      </c>
      <c r="W253" s="113" t="str">
        <f t="shared" ca="1" si="50"/>
        <v/>
      </c>
      <c r="X253" s="93">
        <f t="shared" ca="1" si="51"/>
        <v>0</v>
      </c>
      <c r="Y253" s="93">
        <f t="shared" ca="1" si="52"/>
        <v>0</v>
      </c>
      <c r="Z253" s="93">
        <f ca="1">IF(AND(M253,O253,J253&gt;项目信息!$C$18),INT((IF(P253,K253,J253)-项目信息!$C$18)/30)+1,0)</f>
        <v>0</v>
      </c>
      <c r="AA253" s="93" t="str">
        <f ca="1">IF(M253,WEEKNUM(IF(K253&lt;&gt;"",K253,IF(J253&lt;&gt;"",J253,I253)-项目信息!$C$18)+1),"")</f>
        <v/>
      </c>
      <c r="AB253" s="93" t="str">
        <f ca="1">IF($M253,IF('临-间接'!W253=0,"",'临-间接'!W253),"")</f>
        <v/>
      </c>
      <c r="AC253" s="93" t="str">
        <f ca="1">IF($M253,$AB253*U253/项目参数!$J$29,"")</f>
        <v/>
      </c>
      <c r="AD253" s="93" t="str">
        <f ca="1">IF($M253,$AB253*V253/项目参数!$J$29,"")</f>
        <v/>
      </c>
      <c r="AE253" s="95" t="str">
        <f ca="1">IF(OR('临-间接'!R253=0,'临-间接'!R253="(空白)"),"",'临-间接'!R253)</f>
        <v/>
      </c>
      <c r="AF253" s="32" t="str">
        <f ca="1">IF(O253,IF(K253&lt;&gt;"", K253, IF(OR(H253="暂停",H253="取消"), IFERROR(WORKDAY.INTL($J253,$L253*$G253,1,项目参数!$B$2:$B$200),WORKDAY($J253,$L253*$G253,1)),TODAY())),"")</f>
        <v/>
      </c>
      <c r="AG253">
        <f ca="1">IF(AND(M253,O253),IF(OR('临-间接'!S253="",'临-间接'!S253="(空白)"),0,'临-间接'!S253),0)</f>
        <v>0</v>
      </c>
      <c r="AH253" s="32" t="str">
        <f ca="1">IF($M253,IF('临-间接'!T253=0,"",'临-间接'!T253),"")</f>
        <v/>
      </c>
      <c r="AI253" s="32" t="str">
        <f ca="1">IF($M253,IF('临-间接'!U253=0,"",'临-间接'!U253),"")</f>
        <v/>
      </c>
      <c r="AJ253" s="32" t="str">
        <f t="shared" ca="1" si="53"/>
        <v/>
      </c>
    </row>
    <row r="254" spans="1:36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IF('临-间接'!H254="(空白)","",'临-间接'!H254)</f>
        <v>0</v>
      </c>
      <c r="F254">
        <f ca="1">IF('临-间接'!K254="(空白)","",'临-间接'!K254)</f>
        <v>0</v>
      </c>
      <c r="G254">
        <f ca="1">IF('临-间接'!L254="(空白)",0,'临-间接'!L254)</f>
        <v>0</v>
      </c>
      <c r="H254" t="str">
        <f ca="1">IF(OR('临-间接'!Q254=0,'临-间接'!Q254="(空白)"),"",'临-间接'!Q254)</f>
        <v/>
      </c>
      <c r="I254" s="32" t="str">
        <f ca="1">IF(OR('临-间接'!M254=0,'临-间接'!M254="(空白)"),"",'临-间接'!M254)</f>
        <v/>
      </c>
      <c r="J254" s="32" t="str">
        <f ca="1">IF(OR('临-间接'!N254=0,'临-间接'!N254="(空白)"),"",'临-间接'!N254)</f>
        <v/>
      </c>
      <c r="K254" s="32" t="str">
        <f ca="1">IF(OR('临-间接'!O254=0,'临-间接'!O254="(空白)"),"",'临-间接'!O254)</f>
        <v/>
      </c>
      <c r="L254">
        <f ca="1">IF('临-间接'!P254="(空白)",0,'临-间接'!P254)</f>
        <v>0</v>
      </c>
      <c r="M254" s="93" t="b">
        <f t="shared" ca="1" si="41"/>
        <v>0</v>
      </c>
      <c r="N254" s="93" t="b">
        <f t="shared" ca="1" si="42"/>
        <v>0</v>
      </c>
      <c r="O254" s="93" t="b">
        <f t="shared" ca="1" si="43"/>
        <v>0</v>
      </c>
      <c r="P254" s="93" t="b">
        <f t="shared" ca="1" si="44"/>
        <v>0</v>
      </c>
      <c r="Q254" s="93" t="b">
        <f t="shared" ca="1" si="45"/>
        <v>0</v>
      </c>
      <c r="R254" s="93" t="str">
        <f t="shared" ca="1" si="46"/>
        <v>未开始</v>
      </c>
      <c r="S254" s="93">
        <f ca="1">IF(AND(M254,O254,NOT(P254)),NETWORKDAYS(J254,AF254,项目参数!$B$2:$B$200),0)</f>
        <v>0</v>
      </c>
      <c r="T254" s="94">
        <f t="shared" ca="1" si="47"/>
        <v>0</v>
      </c>
      <c r="U254" s="113">
        <f t="shared" ca="1" si="48"/>
        <v>0</v>
      </c>
      <c r="V254" s="113">
        <f t="shared" ca="1" si="49"/>
        <v>0</v>
      </c>
      <c r="W254" s="113" t="str">
        <f t="shared" ca="1" si="50"/>
        <v/>
      </c>
      <c r="X254" s="93">
        <f t="shared" ca="1" si="51"/>
        <v>0</v>
      </c>
      <c r="Y254" s="93">
        <f t="shared" ca="1" si="52"/>
        <v>0</v>
      </c>
      <c r="Z254" s="93">
        <f ca="1">IF(AND(M254,O254,J254&gt;项目信息!$C$18),INT((IF(P254,K254,J254)-项目信息!$C$18)/30)+1,0)</f>
        <v>0</v>
      </c>
      <c r="AA254" s="93" t="str">
        <f ca="1">IF(M254,WEEKNUM(IF(K254&lt;&gt;"",K254,IF(J254&lt;&gt;"",J254,I254)-项目信息!$C$18)+1),"")</f>
        <v/>
      </c>
      <c r="AB254" s="93" t="str">
        <f ca="1">IF($M254,IF('临-间接'!W254=0,"",'临-间接'!W254),"")</f>
        <v/>
      </c>
      <c r="AC254" s="93" t="str">
        <f ca="1">IF($M254,$AB254*U254/项目参数!$J$29,"")</f>
        <v/>
      </c>
      <c r="AD254" s="93" t="str">
        <f ca="1">IF($M254,$AB254*V254/项目参数!$J$29,"")</f>
        <v/>
      </c>
      <c r="AE254" s="95" t="str">
        <f ca="1">IF(OR('临-间接'!R254=0,'临-间接'!R254="(空白)"),"",'临-间接'!R254)</f>
        <v/>
      </c>
      <c r="AF254" s="32" t="str">
        <f ca="1">IF(O254,IF(K254&lt;&gt;"", K254, IF(OR(H254="暂停",H254="取消"), IFERROR(WORKDAY.INTL($J254,$L254*$G254,1,项目参数!$B$2:$B$200),WORKDAY($J254,$L254*$G254,1)),TODAY())),"")</f>
        <v/>
      </c>
      <c r="AG254">
        <f ca="1">IF(AND(M254,O254),IF(OR('临-间接'!S254="",'临-间接'!S254="(空白)"),0,'临-间接'!S254),0)</f>
        <v>0</v>
      </c>
      <c r="AH254" s="32" t="str">
        <f ca="1">IF($M254,IF('临-间接'!T254=0,"",'临-间接'!T254),"")</f>
        <v/>
      </c>
      <c r="AI254" s="32" t="str">
        <f ca="1">IF($M254,IF('临-间接'!U254=0,"",'临-间接'!U254),"")</f>
        <v/>
      </c>
      <c r="AJ254" s="32" t="str">
        <f t="shared" ca="1" si="53"/>
        <v/>
      </c>
    </row>
    <row r="255" spans="1:36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IF('临-间接'!H255="(空白)","",'临-间接'!H255)</f>
        <v>0</v>
      </c>
      <c r="F255">
        <f ca="1">IF('临-间接'!K255="(空白)","",'临-间接'!K255)</f>
        <v>0</v>
      </c>
      <c r="G255">
        <f ca="1">IF('临-间接'!L255="(空白)",0,'临-间接'!L255)</f>
        <v>0</v>
      </c>
      <c r="H255" t="str">
        <f ca="1">IF(OR('临-间接'!Q255=0,'临-间接'!Q255="(空白)"),"",'临-间接'!Q255)</f>
        <v/>
      </c>
      <c r="I255" s="32" t="str">
        <f ca="1">IF(OR('临-间接'!M255=0,'临-间接'!M255="(空白)"),"",'临-间接'!M255)</f>
        <v/>
      </c>
      <c r="J255" s="32" t="str">
        <f ca="1">IF(OR('临-间接'!N255=0,'临-间接'!N255="(空白)"),"",'临-间接'!N255)</f>
        <v/>
      </c>
      <c r="K255" s="32" t="str">
        <f ca="1">IF(OR('临-间接'!O255=0,'临-间接'!O255="(空白)"),"",'临-间接'!O255)</f>
        <v/>
      </c>
      <c r="L255">
        <f ca="1">IF('临-间接'!P255="(空白)",0,'临-间接'!P255)</f>
        <v>0</v>
      </c>
      <c r="M255" s="93" t="b">
        <f t="shared" ca="1" si="41"/>
        <v>0</v>
      </c>
      <c r="N255" s="93" t="b">
        <f t="shared" ca="1" si="42"/>
        <v>0</v>
      </c>
      <c r="O255" s="93" t="b">
        <f t="shared" ca="1" si="43"/>
        <v>0</v>
      </c>
      <c r="P255" s="93" t="b">
        <f t="shared" ca="1" si="44"/>
        <v>0</v>
      </c>
      <c r="Q255" s="93" t="b">
        <f t="shared" ca="1" si="45"/>
        <v>0</v>
      </c>
      <c r="R255" s="93" t="str">
        <f t="shared" ca="1" si="46"/>
        <v>未开始</v>
      </c>
      <c r="S255" s="93">
        <f ca="1">IF(AND(M255,O255,NOT(P255)),NETWORKDAYS(J255,AF255,项目参数!$B$2:$B$200),0)</f>
        <v>0</v>
      </c>
      <c r="T255" s="94">
        <f t="shared" ca="1" si="47"/>
        <v>0</v>
      </c>
      <c r="U255" s="113">
        <f t="shared" ca="1" si="48"/>
        <v>0</v>
      </c>
      <c r="V255" s="113">
        <f t="shared" ca="1" si="49"/>
        <v>0</v>
      </c>
      <c r="W255" s="113" t="str">
        <f t="shared" ca="1" si="50"/>
        <v/>
      </c>
      <c r="X255" s="93">
        <f t="shared" ca="1" si="51"/>
        <v>0</v>
      </c>
      <c r="Y255" s="93">
        <f t="shared" ca="1" si="52"/>
        <v>0</v>
      </c>
      <c r="Z255" s="93">
        <f ca="1">IF(AND(M255,O255,J255&gt;项目信息!$C$18),INT((IF(P255,K255,J255)-项目信息!$C$18)/30)+1,0)</f>
        <v>0</v>
      </c>
      <c r="AA255" s="93" t="str">
        <f ca="1">IF(M255,WEEKNUM(IF(K255&lt;&gt;"",K255,IF(J255&lt;&gt;"",J255,I255)-项目信息!$C$18)+1),"")</f>
        <v/>
      </c>
      <c r="AB255" s="93" t="str">
        <f ca="1">IF($M255,IF('临-间接'!W255=0,"",'临-间接'!W255),"")</f>
        <v/>
      </c>
      <c r="AC255" s="93" t="str">
        <f ca="1">IF($M255,$AB255*U255/项目参数!$J$29,"")</f>
        <v/>
      </c>
      <c r="AD255" s="93" t="str">
        <f ca="1">IF($M255,$AB255*V255/项目参数!$J$29,"")</f>
        <v/>
      </c>
      <c r="AE255" s="95" t="str">
        <f ca="1">IF(OR('临-间接'!R255=0,'临-间接'!R255="(空白)"),"",'临-间接'!R255)</f>
        <v/>
      </c>
      <c r="AF255" s="32" t="str">
        <f ca="1">IF(O255,IF(K255&lt;&gt;"", K255, IF(OR(H255="暂停",H255="取消"), IFERROR(WORKDAY.INTL($J255,$L255*$G255,1,项目参数!$B$2:$B$200),WORKDAY($J255,$L255*$G255,1)),TODAY())),"")</f>
        <v/>
      </c>
      <c r="AG255">
        <f ca="1">IF(AND(M255,O255),IF(OR('临-间接'!S255="",'临-间接'!S255="(空白)"),0,'临-间接'!S255),0)</f>
        <v>0</v>
      </c>
      <c r="AH255" s="32" t="str">
        <f ca="1">IF($M255,IF('临-间接'!T255=0,"",'临-间接'!T255),"")</f>
        <v/>
      </c>
      <c r="AI255" s="32" t="str">
        <f ca="1">IF($M255,IF('临-间接'!U255=0,"",'临-间接'!U255),"")</f>
        <v/>
      </c>
      <c r="AJ255" s="32" t="str">
        <f t="shared" ca="1" si="53"/>
        <v/>
      </c>
    </row>
    <row r="256" spans="1:36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IF('临-间接'!H256="(空白)","",'临-间接'!H256)</f>
        <v>0</v>
      </c>
      <c r="F256">
        <f ca="1">IF('临-间接'!K256="(空白)","",'临-间接'!K256)</f>
        <v>0</v>
      </c>
      <c r="G256">
        <f ca="1">IF('临-间接'!L256="(空白)",0,'临-间接'!L256)</f>
        <v>0</v>
      </c>
      <c r="H256" t="str">
        <f ca="1">IF(OR('临-间接'!Q256=0,'临-间接'!Q256="(空白)"),"",'临-间接'!Q256)</f>
        <v/>
      </c>
      <c r="I256" s="32" t="str">
        <f ca="1">IF(OR('临-间接'!M256=0,'临-间接'!M256="(空白)"),"",'临-间接'!M256)</f>
        <v/>
      </c>
      <c r="J256" s="32" t="str">
        <f ca="1">IF(OR('临-间接'!N256=0,'临-间接'!N256="(空白)"),"",'临-间接'!N256)</f>
        <v/>
      </c>
      <c r="K256" s="32" t="str">
        <f ca="1">IF(OR('临-间接'!O256=0,'临-间接'!O256="(空白)"),"",'临-间接'!O256)</f>
        <v/>
      </c>
      <c r="L256">
        <f ca="1">IF('临-间接'!P256="(空白)",0,'临-间接'!P256)</f>
        <v>0</v>
      </c>
      <c r="M256" s="93" t="b">
        <f t="shared" ca="1" si="41"/>
        <v>0</v>
      </c>
      <c r="N256" s="93" t="b">
        <f t="shared" ca="1" si="42"/>
        <v>0</v>
      </c>
      <c r="O256" s="93" t="b">
        <f t="shared" ca="1" si="43"/>
        <v>0</v>
      </c>
      <c r="P256" s="93" t="b">
        <f t="shared" ca="1" si="44"/>
        <v>0</v>
      </c>
      <c r="Q256" s="93" t="b">
        <f t="shared" ca="1" si="45"/>
        <v>0</v>
      </c>
      <c r="R256" s="93" t="str">
        <f t="shared" ca="1" si="46"/>
        <v>未开始</v>
      </c>
      <c r="S256" s="93">
        <f ca="1">IF(AND(M256,O256,NOT(P256)),NETWORKDAYS(J256,AF256,项目参数!$B$2:$B$200),0)</f>
        <v>0</v>
      </c>
      <c r="T256" s="94">
        <f t="shared" ca="1" si="47"/>
        <v>0</v>
      </c>
      <c r="U256" s="113">
        <f t="shared" ca="1" si="48"/>
        <v>0</v>
      </c>
      <c r="V256" s="113">
        <f t="shared" ca="1" si="49"/>
        <v>0</v>
      </c>
      <c r="W256" s="113" t="str">
        <f t="shared" ca="1" si="50"/>
        <v/>
      </c>
      <c r="X256" s="93">
        <f t="shared" ca="1" si="51"/>
        <v>0</v>
      </c>
      <c r="Y256" s="93">
        <f t="shared" ca="1" si="52"/>
        <v>0</v>
      </c>
      <c r="Z256" s="93">
        <f ca="1">IF(AND(M256,O256,J256&gt;项目信息!$C$18),INT((IF(P256,K256,J256)-项目信息!$C$18)/30)+1,0)</f>
        <v>0</v>
      </c>
      <c r="AA256" s="93" t="str">
        <f ca="1">IF(M256,WEEKNUM(IF(K256&lt;&gt;"",K256,IF(J256&lt;&gt;"",J256,I256)-项目信息!$C$18)+1),"")</f>
        <v/>
      </c>
      <c r="AB256" s="93" t="str">
        <f ca="1">IF($M256,IF('临-间接'!W256=0,"",'临-间接'!W256),"")</f>
        <v/>
      </c>
      <c r="AC256" s="93" t="str">
        <f ca="1">IF($M256,$AB256*U256/项目参数!$J$29,"")</f>
        <v/>
      </c>
      <c r="AD256" s="93" t="str">
        <f ca="1">IF($M256,$AB256*V256/项目参数!$J$29,"")</f>
        <v/>
      </c>
      <c r="AE256" s="95" t="str">
        <f ca="1">IF(OR('临-间接'!R256=0,'临-间接'!R256="(空白)"),"",'临-间接'!R256)</f>
        <v/>
      </c>
      <c r="AF256" s="32" t="str">
        <f ca="1">IF(O256,IF(K256&lt;&gt;"", K256, IF(OR(H256="暂停",H256="取消"), IFERROR(WORKDAY.INTL($J256,$L256*$G256,1,项目参数!$B$2:$B$200),WORKDAY($J256,$L256*$G256,1)),TODAY())),"")</f>
        <v/>
      </c>
      <c r="AG256">
        <f ca="1">IF(AND(M256,O256),IF(OR('临-间接'!S256="",'临-间接'!S256="(空白)"),0,'临-间接'!S256),0)</f>
        <v>0</v>
      </c>
      <c r="AH256" s="32" t="str">
        <f ca="1">IF($M256,IF('临-间接'!T256=0,"",'临-间接'!T256),"")</f>
        <v/>
      </c>
      <c r="AI256" s="32" t="str">
        <f ca="1">IF($M256,IF('临-间接'!U256=0,"",'临-间接'!U256),"")</f>
        <v/>
      </c>
      <c r="AJ256" s="32" t="str">
        <f t="shared" ca="1" si="53"/>
        <v/>
      </c>
    </row>
    <row r="257" spans="1:36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IF('临-间接'!H257="(空白)","",'临-间接'!H257)</f>
        <v>0</v>
      </c>
      <c r="F257">
        <f ca="1">IF('临-间接'!K257="(空白)","",'临-间接'!K257)</f>
        <v>0</v>
      </c>
      <c r="G257">
        <f ca="1">IF('临-间接'!L257="(空白)",0,'临-间接'!L257)</f>
        <v>0</v>
      </c>
      <c r="H257" t="str">
        <f ca="1">IF(OR('临-间接'!Q257=0,'临-间接'!Q257="(空白)"),"",'临-间接'!Q257)</f>
        <v/>
      </c>
      <c r="I257" s="32" t="str">
        <f ca="1">IF(OR('临-间接'!M257=0,'临-间接'!M257="(空白)"),"",'临-间接'!M257)</f>
        <v/>
      </c>
      <c r="J257" s="32" t="str">
        <f ca="1">IF(OR('临-间接'!N257=0,'临-间接'!N257="(空白)"),"",'临-间接'!N257)</f>
        <v/>
      </c>
      <c r="K257" s="32" t="str">
        <f ca="1">IF(OR('临-间接'!O257=0,'临-间接'!O257="(空白)"),"",'临-间接'!O257)</f>
        <v/>
      </c>
      <c r="L257">
        <f ca="1">IF('临-间接'!P257="(空白)",0,'临-间接'!P257)</f>
        <v>0</v>
      </c>
      <c r="M257" s="93" t="b">
        <f t="shared" ca="1" si="41"/>
        <v>0</v>
      </c>
      <c r="N257" s="93" t="b">
        <f t="shared" ca="1" si="42"/>
        <v>0</v>
      </c>
      <c r="O257" s="93" t="b">
        <f t="shared" ca="1" si="43"/>
        <v>0</v>
      </c>
      <c r="P257" s="93" t="b">
        <f t="shared" ca="1" si="44"/>
        <v>0</v>
      </c>
      <c r="Q257" s="93" t="b">
        <f t="shared" ca="1" si="45"/>
        <v>0</v>
      </c>
      <c r="R257" s="93" t="str">
        <f t="shared" ca="1" si="46"/>
        <v>未开始</v>
      </c>
      <c r="S257" s="93">
        <f ca="1">IF(AND(M257,O257,NOT(P257)),NETWORKDAYS(J257,AF257,项目参数!$B$2:$B$200),0)</f>
        <v>0</v>
      </c>
      <c r="T257" s="94">
        <f t="shared" ca="1" si="47"/>
        <v>0</v>
      </c>
      <c r="U257" s="113">
        <f t="shared" ca="1" si="48"/>
        <v>0</v>
      </c>
      <c r="V257" s="113">
        <f t="shared" ca="1" si="49"/>
        <v>0</v>
      </c>
      <c r="W257" s="113" t="str">
        <f t="shared" ca="1" si="50"/>
        <v/>
      </c>
      <c r="X257" s="93">
        <f t="shared" ca="1" si="51"/>
        <v>0</v>
      </c>
      <c r="Y257" s="93">
        <f t="shared" ca="1" si="52"/>
        <v>0</v>
      </c>
      <c r="Z257" s="93">
        <f ca="1">IF(AND(M257,O257,J257&gt;项目信息!$C$18),INT((IF(P257,K257,J257)-项目信息!$C$18)/30)+1,0)</f>
        <v>0</v>
      </c>
      <c r="AA257" s="93" t="str">
        <f ca="1">IF(M257,WEEKNUM(IF(K257&lt;&gt;"",K257,IF(J257&lt;&gt;"",J257,I257)-项目信息!$C$18)+1),"")</f>
        <v/>
      </c>
      <c r="AB257" s="93" t="str">
        <f ca="1">IF($M257,IF('临-间接'!W257=0,"",'临-间接'!W257),"")</f>
        <v/>
      </c>
      <c r="AC257" s="93" t="str">
        <f ca="1">IF($M257,$AB257*U257/项目参数!$J$29,"")</f>
        <v/>
      </c>
      <c r="AD257" s="93" t="str">
        <f ca="1">IF($M257,$AB257*V257/项目参数!$J$29,"")</f>
        <v/>
      </c>
      <c r="AE257" s="95" t="str">
        <f ca="1">IF(OR('临-间接'!R257=0,'临-间接'!R257="(空白)"),"",'临-间接'!R257)</f>
        <v/>
      </c>
      <c r="AF257" s="32" t="str">
        <f ca="1">IF(O257,IF(K257&lt;&gt;"", K257, IF(OR(H257="暂停",H257="取消"), IFERROR(WORKDAY.INTL($J257,$L257*$G257,1,项目参数!$B$2:$B$200),WORKDAY($J257,$L257*$G257,1)),TODAY())),"")</f>
        <v/>
      </c>
      <c r="AG257">
        <f ca="1">IF(AND(M257,O257),IF(OR('临-间接'!S257="",'临-间接'!S257="(空白)"),0,'临-间接'!S257),0)</f>
        <v>0</v>
      </c>
      <c r="AH257" s="32" t="str">
        <f ca="1">IF($M257,IF('临-间接'!T257=0,"",'临-间接'!T257),"")</f>
        <v/>
      </c>
      <c r="AI257" s="32" t="str">
        <f ca="1">IF($M257,IF('临-间接'!U257=0,"",'临-间接'!U257),"")</f>
        <v/>
      </c>
      <c r="AJ257" s="32" t="str">
        <f t="shared" ca="1" si="53"/>
        <v/>
      </c>
    </row>
    <row r="258" spans="1:36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IF('临-间接'!H258="(空白)","",'临-间接'!H258)</f>
        <v>0</v>
      </c>
      <c r="F258">
        <f ca="1">IF('临-间接'!K258="(空白)","",'临-间接'!K258)</f>
        <v>0</v>
      </c>
      <c r="G258">
        <f ca="1">IF('临-间接'!L258="(空白)",0,'临-间接'!L258)</f>
        <v>0</v>
      </c>
      <c r="H258" t="str">
        <f ca="1">IF(OR('临-间接'!Q258=0,'临-间接'!Q258="(空白)"),"",'临-间接'!Q258)</f>
        <v/>
      </c>
      <c r="I258" s="32" t="str">
        <f ca="1">IF(OR('临-间接'!M258=0,'临-间接'!M258="(空白)"),"",'临-间接'!M258)</f>
        <v/>
      </c>
      <c r="J258" s="32" t="str">
        <f ca="1">IF(OR('临-间接'!N258=0,'临-间接'!N258="(空白)"),"",'临-间接'!N258)</f>
        <v/>
      </c>
      <c r="K258" s="32" t="str">
        <f ca="1">IF(OR('临-间接'!O258=0,'临-间接'!O258="(空白)"),"",'临-间接'!O258)</f>
        <v/>
      </c>
      <c r="L258">
        <f ca="1">IF('临-间接'!P258="(空白)",0,'临-间接'!P258)</f>
        <v>0</v>
      </c>
      <c r="M258" s="93" t="b">
        <f t="shared" ref="M258:M321" ca="1" si="54">AND(LEN(A258)&gt;0,LEN(E258)&gt;3,LEN(F258)&gt;1,G258&gt;0,OR(I258="",I258=0,I258&gt;40000),OR(J258="",J258=0,J258&gt;40000))</f>
        <v>0</v>
      </c>
      <c r="N258" s="93" t="b">
        <f t="shared" ca="1" si="42"/>
        <v>0</v>
      </c>
      <c r="O258" s="93" t="b">
        <f t="shared" ca="1" si="43"/>
        <v>0</v>
      </c>
      <c r="P258" s="93" t="b">
        <f t="shared" ca="1" si="44"/>
        <v>0</v>
      </c>
      <c r="Q258" s="93" t="b">
        <f t="shared" ca="1" si="45"/>
        <v>0</v>
      </c>
      <c r="R258" s="93" t="str">
        <f t="shared" ca="1" si="46"/>
        <v>未开始</v>
      </c>
      <c r="S258" s="93">
        <f ca="1">IF(AND(M258,O258,NOT(P258)),NETWORKDAYS(J258,AF258,项目参数!$B$2:$B$200),0)</f>
        <v>0</v>
      </c>
      <c r="T258" s="94">
        <f t="shared" ca="1" si="47"/>
        <v>0</v>
      </c>
      <c r="U258" s="113">
        <f t="shared" ca="1" si="48"/>
        <v>0</v>
      </c>
      <c r="V258" s="113">
        <f t="shared" ca="1" si="49"/>
        <v>0</v>
      </c>
      <c r="W258" s="113" t="str">
        <f t="shared" ca="1" si="50"/>
        <v/>
      </c>
      <c r="X258" s="93">
        <f t="shared" ca="1" si="51"/>
        <v>0</v>
      </c>
      <c r="Y258" s="93">
        <f t="shared" ca="1" si="52"/>
        <v>0</v>
      </c>
      <c r="Z258" s="93">
        <f ca="1">IF(AND(M258,O258,J258&gt;项目信息!$C$18),INT((IF(P258,K258,J258)-项目信息!$C$18)/30)+1,0)</f>
        <v>0</v>
      </c>
      <c r="AA258" s="93" t="str">
        <f ca="1">IF(M258,WEEKNUM(IF(K258&lt;&gt;"",K258,IF(J258&lt;&gt;"",J258,I258)-项目信息!$C$18)+1),"")</f>
        <v/>
      </c>
      <c r="AB258" s="93" t="str">
        <f ca="1">IF($M258,IF('临-间接'!W258=0,"",'临-间接'!W258),"")</f>
        <v/>
      </c>
      <c r="AC258" s="93" t="str">
        <f ca="1">IF($M258,$AB258*U258/项目参数!$J$29,"")</f>
        <v/>
      </c>
      <c r="AD258" s="93" t="str">
        <f ca="1">IF($M258,$AB258*V258/项目参数!$J$29,"")</f>
        <v/>
      </c>
      <c r="AE258" s="95" t="str">
        <f ca="1">IF(OR('临-间接'!R258=0,'临-间接'!R258="(空白)"),"",'临-间接'!R258)</f>
        <v/>
      </c>
      <c r="AF258" s="32" t="str">
        <f ca="1">IF(O258,IF(K258&lt;&gt;"", K258, IF(OR(H258="暂停",H258="取消"), IFERROR(WORKDAY.INTL($J258,$L258*$G258,1,项目参数!$B$2:$B$200),WORKDAY($J258,$L258*$G258,1)),TODAY())),"")</f>
        <v/>
      </c>
      <c r="AG258">
        <f ca="1">IF(AND(M258,O258),IF(OR('临-间接'!S258="",'临-间接'!S258="(空白)"),0,'临-间接'!S258),0)</f>
        <v>0</v>
      </c>
      <c r="AH258" s="32" t="str">
        <f ca="1">IF($M258,IF('临-间接'!T258=0,"",'临-间接'!T258),"")</f>
        <v/>
      </c>
      <c r="AI258" s="32" t="str">
        <f ca="1">IF($M258,IF('临-间接'!U258=0,"",'临-间接'!U258),"")</f>
        <v/>
      </c>
      <c r="AJ258" s="32" t="str">
        <f t="shared" ca="1" si="53"/>
        <v/>
      </c>
    </row>
    <row r="259" spans="1:36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IF('临-间接'!H259="(空白)","",'临-间接'!H259)</f>
        <v>0</v>
      </c>
      <c r="F259">
        <f ca="1">IF('临-间接'!K259="(空白)","",'临-间接'!K259)</f>
        <v>0</v>
      </c>
      <c r="G259">
        <f ca="1">IF('临-间接'!L259="(空白)",0,'临-间接'!L259)</f>
        <v>0</v>
      </c>
      <c r="H259" t="str">
        <f ca="1">IF(OR('临-间接'!Q259=0,'临-间接'!Q259="(空白)"),"",'临-间接'!Q259)</f>
        <v/>
      </c>
      <c r="I259" s="32" t="str">
        <f ca="1">IF(OR('临-间接'!M259=0,'临-间接'!M259="(空白)"),"",'临-间接'!M259)</f>
        <v/>
      </c>
      <c r="J259" s="32" t="str">
        <f ca="1">IF(OR('临-间接'!N259=0,'临-间接'!N259="(空白)"),"",'临-间接'!N259)</f>
        <v/>
      </c>
      <c r="K259" s="32" t="str">
        <f ca="1">IF(OR('临-间接'!O259=0,'临-间接'!O259="(空白)"),"",'临-间接'!O259)</f>
        <v/>
      </c>
      <c r="L259">
        <f ca="1">IF('临-间接'!P259="(空白)",0,'临-间接'!P259)</f>
        <v>0</v>
      </c>
      <c r="M259" s="93" t="b">
        <f t="shared" ca="1" si="54"/>
        <v>0</v>
      </c>
      <c r="N259" s="93" t="b">
        <f t="shared" ref="N259:N322" ca="1" si="55">AND(M259,OR(H259="",H259=0,LEN(H259)=0,H259="正常"))</f>
        <v>0</v>
      </c>
      <c r="O259" s="93" t="b">
        <f t="shared" ref="O259:O322" ca="1" si="56">AND(J259&lt;&gt;"",J259&gt;40000)</f>
        <v>0</v>
      </c>
      <c r="P259" s="93" t="b">
        <f t="shared" ref="P259:P322" ca="1" si="57">AND(K259&lt;&gt;"",J259&lt;&gt;"",K259&gt;=J259)</f>
        <v>0</v>
      </c>
      <c r="Q259" s="93" t="b">
        <f t="shared" ref="Q259:Q322" ca="1" si="58">AND(M259,I259="",O259)</f>
        <v>0</v>
      </c>
      <c r="R259" s="93" t="str">
        <f t="shared" ref="R259:R322" ca="1" si="59">IF(E259&lt;&gt;"",IF(OR(H259="正常",H259=""),IF(J259&lt;&gt;"",IF(K259&lt;&gt;"","完成","执行"),"未开始"),H259),"")</f>
        <v>未开始</v>
      </c>
      <c r="S259" s="93">
        <f ca="1">IF(AND(M259,O259,NOT(P259)),NETWORKDAYS(J259,AF259,项目参数!$B$2:$B$200),0)</f>
        <v>0</v>
      </c>
      <c r="T259" s="94">
        <f t="shared" ref="T259:T322" ca="1" si="60">IF(L259&gt;0,S259/L259,0)</f>
        <v>0</v>
      </c>
      <c r="U259" s="113">
        <f t="shared" ref="U259:U322" ca="1" si="61">IF(AND(M259,O259),AG259+S259,0)</f>
        <v>0</v>
      </c>
      <c r="V259" s="113">
        <f t="shared" ref="V259:V322" ca="1" si="62">IF(AND(N259,P259),G259,0)</f>
        <v>0</v>
      </c>
      <c r="W259" s="113" t="str">
        <f t="shared" ref="W259:W322" ca="1" si="63">IF(M259,G259*L259,"")</f>
        <v/>
      </c>
      <c r="X259" s="93">
        <f t="shared" ref="X259:X322" ca="1" si="64">IF(AND(N259,O259),G259/U259,0)</f>
        <v>0</v>
      </c>
      <c r="Y259" s="93">
        <f t="shared" ref="Y259:Y322" ca="1" si="65">IF(AND(M259,O259),MONTH(IF(P259,K259,J259)),0)</f>
        <v>0</v>
      </c>
      <c r="Z259" s="93">
        <f ca="1">IF(AND(M259,O259,J259&gt;项目信息!$C$18),INT((IF(P259,K259,J259)-项目信息!$C$18)/30)+1,0)</f>
        <v>0</v>
      </c>
      <c r="AA259" s="93" t="str">
        <f ca="1">IF(M259,WEEKNUM(IF(K259&lt;&gt;"",K259,IF(J259&lt;&gt;"",J259,I259)-项目信息!$C$18)+1),"")</f>
        <v/>
      </c>
      <c r="AB259" s="93" t="str">
        <f ca="1">IF($M259,IF('临-间接'!W259=0,"",'临-间接'!W259),"")</f>
        <v/>
      </c>
      <c r="AC259" s="93" t="str">
        <f ca="1">IF($M259,$AB259*U259/项目参数!$J$29,"")</f>
        <v/>
      </c>
      <c r="AD259" s="93" t="str">
        <f ca="1">IF($M259,$AB259*V259/项目参数!$J$29,"")</f>
        <v/>
      </c>
      <c r="AE259" s="95" t="str">
        <f ca="1">IF(OR('临-间接'!R259=0,'临-间接'!R259="(空白)"),"",'临-间接'!R259)</f>
        <v/>
      </c>
      <c r="AF259" s="32" t="str">
        <f ca="1">IF(O259,IF(K259&lt;&gt;"", K259, IF(OR(H259="暂停",H259="取消"), IFERROR(WORKDAY.INTL($J259,$L259*$G259,1,项目参数!$B$2:$B$200),WORKDAY($J259,$L259*$G259,1)),TODAY())),"")</f>
        <v/>
      </c>
      <c r="AG259">
        <f ca="1">IF(AND(M259,O259),IF(OR('临-间接'!S259="",'临-间接'!S259="(空白)"),0,'临-间接'!S259),0)</f>
        <v>0</v>
      </c>
      <c r="AH259" s="32" t="str">
        <f ca="1">IF($M259,IF('临-间接'!T259=0,"",'临-间接'!T259),"")</f>
        <v/>
      </c>
      <c r="AI259" s="32" t="str">
        <f ca="1">IF($M259,IF('临-间接'!U259=0,"",'临-间接'!U259),"")</f>
        <v/>
      </c>
      <c r="AJ259" s="32" t="str">
        <f t="shared" ref="AJ259:AJ322" ca="1" si="66">IF(M259,IF(Q259,J259,I259),"")</f>
        <v/>
      </c>
    </row>
    <row r="260" spans="1:36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IF('临-间接'!H260="(空白)","",'临-间接'!H260)</f>
        <v>0</v>
      </c>
      <c r="F260">
        <f ca="1">IF('临-间接'!K260="(空白)","",'临-间接'!K260)</f>
        <v>0</v>
      </c>
      <c r="G260">
        <f ca="1">IF('临-间接'!L260="(空白)",0,'临-间接'!L260)</f>
        <v>0</v>
      </c>
      <c r="H260" t="str">
        <f ca="1">IF(OR('临-间接'!Q260=0,'临-间接'!Q260="(空白)"),"",'临-间接'!Q260)</f>
        <v/>
      </c>
      <c r="I260" s="32" t="str">
        <f ca="1">IF(OR('临-间接'!M260=0,'临-间接'!M260="(空白)"),"",'临-间接'!M260)</f>
        <v/>
      </c>
      <c r="J260" s="32" t="str">
        <f ca="1">IF(OR('临-间接'!N260=0,'临-间接'!N260="(空白)"),"",'临-间接'!N260)</f>
        <v/>
      </c>
      <c r="K260" s="32" t="str">
        <f ca="1">IF(OR('临-间接'!O260=0,'临-间接'!O260="(空白)"),"",'临-间接'!O260)</f>
        <v/>
      </c>
      <c r="L260">
        <f ca="1">IF('临-间接'!P260="(空白)",0,'临-间接'!P260)</f>
        <v>0</v>
      </c>
      <c r="M260" s="93" t="b">
        <f t="shared" ca="1" si="54"/>
        <v>0</v>
      </c>
      <c r="N260" s="93" t="b">
        <f t="shared" ca="1" si="55"/>
        <v>0</v>
      </c>
      <c r="O260" s="93" t="b">
        <f t="shared" ca="1" si="56"/>
        <v>0</v>
      </c>
      <c r="P260" s="93" t="b">
        <f t="shared" ca="1" si="57"/>
        <v>0</v>
      </c>
      <c r="Q260" s="93" t="b">
        <f t="shared" ca="1" si="58"/>
        <v>0</v>
      </c>
      <c r="R260" s="93" t="str">
        <f t="shared" ca="1" si="59"/>
        <v>未开始</v>
      </c>
      <c r="S260" s="93">
        <f ca="1">IF(AND(M260,O260,NOT(P260)),NETWORKDAYS(J260,AF260,项目参数!$B$2:$B$200),0)</f>
        <v>0</v>
      </c>
      <c r="T260" s="94">
        <f t="shared" ca="1" si="60"/>
        <v>0</v>
      </c>
      <c r="U260" s="113">
        <f t="shared" ca="1" si="61"/>
        <v>0</v>
      </c>
      <c r="V260" s="113">
        <f t="shared" ca="1" si="62"/>
        <v>0</v>
      </c>
      <c r="W260" s="113" t="str">
        <f t="shared" ca="1" si="63"/>
        <v/>
      </c>
      <c r="X260" s="93">
        <f t="shared" ca="1" si="64"/>
        <v>0</v>
      </c>
      <c r="Y260" s="93">
        <f t="shared" ca="1" si="65"/>
        <v>0</v>
      </c>
      <c r="Z260" s="93">
        <f ca="1">IF(AND(M260,O260,J260&gt;项目信息!$C$18),INT((IF(P260,K260,J260)-项目信息!$C$18)/30)+1,0)</f>
        <v>0</v>
      </c>
      <c r="AA260" s="93" t="str">
        <f ca="1">IF(M260,WEEKNUM(IF(K260&lt;&gt;"",K260,IF(J260&lt;&gt;"",J260,I260)-项目信息!$C$18)+1),"")</f>
        <v/>
      </c>
      <c r="AB260" s="93" t="str">
        <f ca="1">IF($M260,IF('临-间接'!W260=0,"",'临-间接'!W260),"")</f>
        <v/>
      </c>
      <c r="AC260" s="93" t="str">
        <f ca="1">IF($M260,$AB260*U260/项目参数!$J$29,"")</f>
        <v/>
      </c>
      <c r="AD260" s="93" t="str">
        <f ca="1">IF($M260,$AB260*V260/项目参数!$J$29,"")</f>
        <v/>
      </c>
      <c r="AE260" s="95" t="str">
        <f ca="1">IF(OR('临-间接'!R260=0,'临-间接'!R260="(空白)"),"",'临-间接'!R260)</f>
        <v/>
      </c>
      <c r="AF260" s="32" t="str">
        <f ca="1">IF(O260,IF(K260&lt;&gt;"", K260, IF(OR(H260="暂停",H260="取消"), IFERROR(WORKDAY.INTL($J260,$L260*$G260,1,项目参数!$B$2:$B$200),WORKDAY($J260,$L260*$G260,1)),TODAY())),"")</f>
        <v/>
      </c>
      <c r="AG260">
        <f ca="1">IF(AND(M260,O260),IF(OR('临-间接'!S260="",'临-间接'!S260="(空白)"),0,'临-间接'!S260),0)</f>
        <v>0</v>
      </c>
      <c r="AH260" s="32" t="str">
        <f ca="1">IF($M260,IF('临-间接'!T260=0,"",'临-间接'!T260),"")</f>
        <v/>
      </c>
      <c r="AI260" s="32" t="str">
        <f ca="1">IF($M260,IF('临-间接'!U260=0,"",'临-间接'!U260),"")</f>
        <v/>
      </c>
      <c r="AJ260" s="32" t="str">
        <f t="shared" ca="1" si="66"/>
        <v/>
      </c>
    </row>
    <row r="261" spans="1:36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IF('临-间接'!H261="(空白)","",'临-间接'!H261)</f>
        <v>0</v>
      </c>
      <c r="F261">
        <f ca="1">IF('临-间接'!K261="(空白)","",'临-间接'!K261)</f>
        <v>0</v>
      </c>
      <c r="G261">
        <f ca="1">IF('临-间接'!L261="(空白)",0,'临-间接'!L261)</f>
        <v>0</v>
      </c>
      <c r="H261" t="str">
        <f ca="1">IF(OR('临-间接'!Q261=0,'临-间接'!Q261="(空白)"),"",'临-间接'!Q261)</f>
        <v/>
      </c>
      <c r="I261" s="32" t="str">
        <f ca="1">IF(OR('临-间接'!M261=0,'临-间接'!M261="(空白)"),"",'临-间接'!M261)</f>
        <v/>
      </c>
      <c r="J261" s="32" t="str">
        <f ca="1">IF(OR('临-间接'!N261=0,'临-间接'!N261="(空白)"),"",'临-间接'!N261)</f>
        <v/>
      </c>
      <c r="K261" s="32" t="str">
        <f ca="1">IF(OR('临-间接'!O261=0,'临-间接'!O261="(空白)"),"",'临-间接'!O261)</f>
        <v/>
      </c>
      <c r="L261">
        <f ca="1">IF('临-间接'!P261="(空白)",0,'临-间接'!P261)</f>
        <v>0</v>
      </c>
      <c r="M261" s="93" t="b">
        <f t="shared" ca="1" si="54"/>
        <v>0</v>
      </c>
      <c r="N261" s="93" t="b">
        <f t="shared" ca="1" si="55"/>
        <v>0</v>
      </c>
      <c r="O261" s="93" t="b">
        <f t="shared" ca="1" si="56"/>
        <v>0</v>
      </c>
      <c r="P261" s="93" t="b">
        <f t="shared" ca="1" si="57"/>
        <v>0</v>
      </c>
      <c r="Q261" s="93" t="b">
        <f t="shared" ca="1" si="58"/>
        <v>0</v>
      </c>
      <c r="R261" s="93" t="str">
        <f t="shared" ca="1" si="59"/>
        <v>未开始</v>
      </c>
      <c r="S261" s="93">
        <f ca="1">IF(AND(M261,O261,NOT(P261)),NETWORKDAYS(J261,AF261,项目参数!$B$2:$B$200),0)</f>
        <v>0</v>
      </c>
      <c r="T261" s="94">
        <f t="shared" ca="1" si="60"/>
        <v>0</v>
      </c>
      <c r="U261" s="113">
        <f t="shared" ca="1" si="61"/>
        <v>0</v>
      </c>
      <c r="V261" s="113">
        <f t="shared" ca="1" si="62"/>
        <v>0</v>
      </c>
      <c r="W261" s="113" t="str">
        <f t="shared" ca="1" si="63"/>
        <v/>
      </c>
      <c r="X261" s="93">
        <f t="shared" ca="1" si="64"/>
        <v>0</v>
      </c>
      <c r="Y261" s="93">
        <f t="shared" ca="1" si="65"/>
        <v>0</v>
      </c>
      <c r="Z261" s="93">
        <f ca="1">IF(AND(M261,O261,J261&gt;项目信息!$C$18),INT((IF(P261,K261,J261)-项目信息!$C$18)/30)+1,0)</f>
        <v>0</v>
      </c>
      <c r="AA261" s="93" t="str">
        <f ca="1">IF(M261,WEEKNUM(IF(K261&lt;&gt;"",K261,IF(J261&lt;&gt;"",J261,I261)-项目信息!$C$18)+1),"")</f>
        <v/>
      </c>
      <c r="AB261" s="93" t="str">
        <f ca="1">IF($M261,IF('临-间接'!W261=0,"",'临-间接'!W261),"")</f>
        <v/>
      </c>
      <c r="AC261" s="93" t="str">
        <f ca="1">IF($M261,$AB261*U261/项目参数!$J$29,"")</f>
        <v/>
      </c>
      <c r="AD261" s="93" t="str">
        <f ca="1">IF($M261,$AB261*V261/项目参数!$J$29,"")</f>
        <v/>
      </c>
      <c r="AE261" s="95" t="str">
        <f ca="1">IF(OR('临-间接'!R261=0,'临-间接'!R261="(空白)"),"",'临-间接'!R261)</f>
        <v/>
      </c>
      <c r="AF261" s="32" t="str">
        <f ca="1">IF(O261,IF(K261&lt;&gt;"", K261, IF(OR(H261="暂停",H261="取消"), IFERROR(WORKDAY.INTL($J261,$L261*$G261,1,项目参数!$B$2:$B$200),WORKDAY($J261,$L261*$G261,1)),TODAY())),"")</f>
        <v/>
      </c>
      <c r="AG261">
        <f ca="1">IF(AND(M261,O261),IF(OR('临-间接'!S261="",'临-间接'!S261="(空白)"),0,'临-间接'!S261),0)</f>
        <v>0</v>
      </c>
      <c r="AH261" s="32" t="str">
        <f ca="1">IF($M261,IF('临-间接'!T261=0,"",'临-间接'!T261),"")</f>
        <v/>
      </c>
      <c r="AI261" s="32" t="str">
        <f ca="1">IF($M261,IF('临-间接'!U261=0,"",'临-间接'!U261),"")</f>
        <v/>
      </c>
      <c r="AJ261" s="32" t="str">
        <f t="shared" ca="1" si="66"/>
        <v/>
      </c>
    </row>
    <row r="262" spans="1:36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IF('临-间接'!H262="(空白)","",'临-间接'!H262)</f>
        <v>0</v>
      </c>
      <c r="F262">
        <f ca="1">IF('临-间接'!K262="(空白)","",'临-间接'!K262)</f>
        <v>0</v>
      </c>
      <c r="G262">
        <f ca="1">IF('临-间接'!L262="(空白)",0,'临-间接'!L262)</f>
        <v>0</v>
      </c>
      <c r="H262" t="str">
        <f ca="1">IF(OR('临-间接'!Q262=0,'临-间接'!Q262="(空白)"),"",'临-间接'!Q262)</f>
        <v/>
      </c>
      <c r="I262" s="32" t="str">
        <f ca="1">IF(OR('临-间接'!M262=0,'临-间接'!M262="(空白)"),"",'临-间接'!M262)</f>
        <v/>
      </c>
      <c r="J262" s="32" t="str">
        <f ca="1">IF(OR('临-间接'!N262=0,'临-间接'!N262="(空白)"),"",'临-间接'!N262)</f>
        <v/>
      </c>
      <c r="K262" s="32" t="str">
        <f ca="1">IF(OR('临-间接'!O262=0,'临-间接'!O262="(空白)"),"",'临-间接'!O262)</f>
        <v/>
      </c>
      <c r="L262">
        <f ca="1">IF('临-间接'!P262="(空白)",0,'临-间接'!P262)</f>
        <v>0</v>
      </c>
      <c r="M262" s="93" t="b">
        <f t="shared" ca="1" si="54"/>
        <v>0</v>
      </c>
      <c r="N262" s="93" t="b">
        <f t="shared" ca="1" si="55"/>
        <v>0</v>
      </c>
      <c r="O262" s="93" t="b">
        <f t="shared" ca="1" si="56"/>
        <v>0</v>
      </c>
      <c r="P262" s="93" t="b">
        <f t="shared" ca="1" si="57"/>
        <v>0</v>
      </c>
      <c r="Q262" s="93" t="b">
        <f t="shared" ca="1" si="58"/>
        <v>0</v>
      </c>
      <c r="R262" s="93" t="str">
        <f t="shared" ca="1" si="59"/>
        <v>未开始</v>
      </c>
      <c r="S262" s="93">
        <f ca="1">IF(AND(M262,O262,NOT(P262)),NETWORKDAYS(J262,AF262,项目参数!$B$2:$B$200),0)</f>
        <v>0</v>
      </c>
      <c r="T262" s="94">
        <f t="shared" ca="1" si="60"/>
        <v>0</v>
      </c>
      <c r="U262" s="113">
        <f t="shared" ca="1" si="61"/>
        <v>0</v>
      </c>
      <c r="V262" s="113">
        <f t="shared" ca="1" si="62"/>
        <v>0</v>
      </c>
      <c r="W262" s="113" t="str">
        <f t="shared" ca="1" si="63"/>
        <v/>
      </c>
      <c r="X262" s="93">
        <f t="shared" ca="1" si="64"/>
        <v>0</v>
      </c>
      <c r="Y262" s="93">
        <f t="shared" ca="1" si="65"/>
        <v>0</v>
      </c>
      <c r="Z262" s="93">
        <f ca="1">IF(AND(M262,O262,J262&gt;项目信息!$C$18),INT((IF(P262,K262,J262)-项目信息!$C$18)/30)+1,0)</f>
        <v>0</v>
      </c>
      <c r="AA262" s="93" t="str">
        <f ca="1">IF(M262,WEEKNUM(IF(K262&lt;&gt;"",K262,IF(J262&lt;&gt;"",J262,I262)-项目信息!$C$18)+1),"")</f>
        <v/>
      </c>
      <c r="AB262" s="93" t="str">
        <f ca="1">IF($M262,IF('临-间接'!W262=0,"",'临-间接'!W262),"")</f>
        <v/>
      </c>
      <c r="AC262" s="93" t="str">
        <f ca="1">IF($M262,$AB262*U262/项目参数!$J$29,"")</f>
        <v/>
      </c>
      <c r="AD262" s="93" t="str">
        <f ca="1">IF($M262,$AB262*V262/项目参数!$J$29,"")</f>
        <v/>
      </c>
      <c r="AE262" s="95" t="str">
        <f ca="1">IF(OR('临-间接'!R262=0,'临-间接'!R262="(空白)"),"",'临-间接'!R262)</f>
        <v/>
      </c>
      <c r="AF262" s="32" t="str">
        <f ca="1">IF(O262,IF(K262&lt;&gt;"", K262, IF(OR(H262="暂停",H262="取消"), IFERROR(WORKDAY.INTL($J262,$L262*$G262,1,项目参数!$B$2:$B$200),WORKDAY($J262,$L262*$G262,1)),TODAY())),"")</f>
        <v/>
      </c>
      <c r="AG262">
        <f ca="1">IF(AND(M262,O262),IF(OR('临-间接'!S262="",'临-间接'!S262="(空白)"),0,'临-间接'!S262),0)</f>
        <v>0</v>
      </c>
      <c r="AH262" s="32" t="str">
        <f ca="1">IF($M262,IF('临-间接'!T262=0,"",'临-间接'!T262),"")</f>
        <v/>
      </c>
      <c r="AI262" s="32" t="str">
        <f ca="1">IF($M262,IF('临-间接'!U262=0,"",'临-间接'!U262),"")</f>
        <v/>
      </c>
      <c r="AJ262" s="32" t="str">
        <f t="shared" ca="1" si="66"/>
        <v/>
      </c>
    </row>
    <row r="263" spans="1:36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IF('临-间接'!H263="(空白)","",'临-间接'!H263)</f>
        <v>0</v>
      </c>
      <c r="F263">
        <f ca="1">IF('临-间接'!K263="(空白)","",'临-间接'!K263)</f>
        <v>0</v>
      </c>
      <c r="G263">
        <f ca="1">IF('临-间接'!L263="(空白)",0,'临-间接'!L263)</f>
        <v>0</v>
      </c>
      <c r="H263" t="str">
        <f ca="1">IF(OR('临-间接'!Q263=0,'临-间接'!Q263="(空白)"),"",'临-间接'!Q263)</f>
        <v/>
      </c>
      <c r="I263" s="32" t="str">
        <f ca="1">IF(OR('临-间接'!M263=0,'临-间接'!M263="(空白)"),"",'临-间接'!M263)</f>
        <v/>
      </c>
      <c r="J263" s="32" t="str">
        <f ca="1">IF(OR('临-间接'!N263=0,'临-间接'!N263="(空白)"),"",'临-间接'!N263)</f>
        <v/>
      </c>
      <c r="K263" s="32" t="str">
        <f ca="1">IF(OR('临-间接'!O263=0,'临-间接'!O263="(空白)"),"",'临-间接'!O263)</f>
        <v/>
      </c>
      <c r="L263">
        <f ca="1">IF('临-间接'!P263="(空白)",0,'临-间接'!P263)</f>
        <v>0</v>
      </c>
      <c r="M263" s="93" t="b">
        <f t="shared" ca="1" si="54"/>
        <v>0</v>
      </c>
      <c r="N263" s="93" t="b">
        <f t="shared" ca="1" si="55"/>
        <v>0</v>
      </c>
      <c r="O263" s="93" t="b">
        <f t="shared" ca="1" si="56"/>
        <v>0</v>
      </c>
      <c r="P263" s="93" t="b">
        <f t="shared" ca="1" si="57"/>
        <v>0</v>
      </c>
      <c r="Q263" s="93" t="b">
        <f t="shared" ca="1" si="58"/>
        <v>0</v>
      </c>
      <c r="R263" s="93" t="str">
        <f t="shared" ca="1" si="59"/>
        <v>未开始</v>
      </c>
      <c r="S263" s="93">
        <f ca="1">IF(AND(M263,O263,NOT(P263)),NETWORKDAYS(J263,AF263,项目参数!$B$2:$B$200),0)</f>
        <v>0</v>
      </c>
      <c r="T263" s="94">
        <f t="shared" ca="1" si="60"/>
        <v>0</v>
      </c>
      <c r="U263" s="113">
        <f t="shared" ca="1" si="61"/>
        <v>0</v>
      </c>
      <c r="V263" s="113">
        <f t="shared" ca="1" si="62"/>
        <v>0</v>
      </c>
      <c r="W263" s="113" t="str">
        <f t="shared" ca="1" si="63"/>
        <v/>
      </c>
      <c r="X263" s="93">
        <f t="shared" ca="1" si="64"/>
        <v>0</v>
      </c>
      <c r="Y263" s="93">
        <f t="shared" ca="1" si="65"/>
        <v>0</v>
      </c>
      <c r="Z263" s="93">
        <f ca="1">IF(AND(M263,O263,J263&gt;项目信息!$C$18),INT((IF(P263,K263,J263)-项目信息!$C$18)/30)+1,0)</f>
        <v>0</v>
      </c>
      <c r="AA263" s="93" t="str">
        <f ca="1">IF(M263,WEEKNUM(IF(K263&lt;&gt;"",K263,IF(J263&lt;&gt;"",J263,I263)-项目信息!$C$18)+1),"")</f>
        <v/>
      </c>
      <c r="AB263" s="93" t="str">
        <f ca="1">IF($M263,IF('临-间接'!W263=0,"",'临-间接'!W263),"")</f>
        <v/>
      </c>
      <c r="AC263" s="93" t="str">
        <f ca="1">IF($M263,$AB263*U263/项目参数!$J$29,"")</f>
        <v/>
      </c>
      <c r="AD263" s="93" t="str">
        <f ca="1">IF($M263,$AB263*V263/项目参数!$J$29,"")</f>
        <v/>
      </c>
      <c r="AE263" s="95" t="str">
        <f ca="1">IF(OR('临-间接'!R263=0,'临-间接'!R263="(空白)"),"",'临-间接'!R263)</f>
        <v/>
      </c>
      <c r="AF263" s="32" t="str">
        <f ca="1">IF(O263,IF(K263&lt;&gt;"", K263, IF(OR(H263="暂停",H263="取消"), IFERROR(WORKDAY.INTL($J263,$L263*$G263,1,项目参数!$B$2:$B$200),WORKDAY($J263,$L263*$G263,1)),TODAY())),"")</f>
        <v/>
      </c>
      <c r="AG263">
        <f ca="1">IF(AND(M263,O263),IF(OR('临-间接'!S263="",'临-间接'!S263="(空白)"),0,'临-间接'!S263),0)</f>
        <v>0</v>
      </c>
      <c r="AH263" s="32" t="str">
        <f ca="1">IF($M263,IF('临-间接'!T263=0,"",'临-间接'!T263),"")</f>
        <v/>
      </c>
      <c r="AI263" s="32" t="str">
        <f ca="1">IF($M263,IF('临-间接'!U263=0,"",'临-间接'!U263),"")</f>
        <v/>
      </c>
      <c r="AJ263" s="32" t="str">
        <f t="shared" ca="1" si="66"/>
        <v/>
      </c>
    </row>
    <row r="264" spans="1:36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IF('临-间接'!H264="(空白)","",'临-间接'!H264)</f>
        <v>0</v>
      </c>
      <c r="F264">
        <f ca="1">IF('临-间接'!K264="(空白)","",'临-间接'!K264)</f>
        <v>0</v>
      </c>
      <c r="G264">
        <f ca="1">IF('临-间接'!L264="(空白)",0,'临-间接'!L264)</f>
        <v>0</v>
      </c>
      <c r="H264" t="str">
        <f ca="1">IF(OR('临-间接'!Q264=0,'临-间接'!Q264="(空白)"),"",'临-间接'!Q264)</f>
        <v/>
      </c>
      <c r="I264" s="32" t="str">
        <f ca="1">IF(OR('临-间接'!M264=0,'临-间接'!M264="(空白)"),"",'临-间接'!M264)</f>
        <v/>
      </c>
      <c r="J264" s="32" t="str">
        <f ca="1">IF(OR('临-间接'!N264=0,'临-间接'!N264="(空白)"),"",'临-间接'!N264)</f>
        <v/>
      </c>
      <c r="K264" s="32" t="str">
        <f ca="1">IF(OR('临-间接'!O264=0,'临-间接'!O264="(空白)"),"",'临-间接'!O264)</f>
        <v/>
      </c>
      <c r="L264">
        <f ca="1">IF('临-间接'!P264="(空白)",0,'临-间接'!P264)</f>
        <v>0</v>
      </c>
      <c r="M264" s="93" t="b">
        <f t="shared" ca="1" si="54"/>
        <v>0</v>
      </c>
      <c r="N264" s="93" t="b">
        <f t="shared" ca="1" si="55"/>
        <v>0</v>
      </c>
      <c r="O264" s="93" t="b">
        <f t="shared" ca="1" si="56"/>
        <v>0</v>
      </c>
      <c r="P264" s="93" t="b">
        <f t="shared" ca="1" si="57"/>
        <v>0</v>
      </c>
      <c r="Q264" s="93" t="b">
        <f t="shared" ca="1" si="58"/>
        <v>0</v>
      </c>
      <c r="R264" s="93" t="str">
        <f t="shared" ca="1" si="59"/>
        <v>未开始</v>
      </c>
      <c r="S264" s="93">
        <f ca="1">IF(AND(M264,O264,NOT(P264)),NETWORKDAYS(J264,AF264,项目参数!$B$2:$B$200),0)</f>
        <v>0</v>
      </c>
      <c r="T264" s="94">
        <f t="shared" ca="1" si="60"/>
        <v>0</v>
      </c>
      <c r="U264" s="113">
        <f t="shared" ca="1" si="61"/>
        <v>0</v>
      </c>
      <c r="V264" s="113">
        <f t="shared" ca="1" si="62"/>
        <v>0</v>
      </c>
      <c r="W264" s="113" t="str">
        <f t="shared" ca="1" si="63"/>
        <v/>
      </c>
      <c r="X264" s="93">
        <f t="shared" ca="1" si="64"/>
        <v>0</v>
      </c>
      <c r="Y264" s="93">
        <f t="shared" ca="1" si="65"/>
        <v>0</v>
      </c>
      <c r="Z264" s="93">
        <f ca="1">IF(AND(M264,O264,J264&gt;项目信息!$C$18),INT((IF(P264,K264,J264)-项目信息!$C$18)/30)+1,0)</f>
        <v>0</v>
      </c>
      <c r="AA264" s="93" t="str">
        <f ca="1">IF(M264,WEEKNUM(IF(K264&lt;&gt;"",K264,IF(J264&lt;&gt;"",J264,I264)-项目信息!$C$18)+1),"")</f>
        <v/>
      </c>
      <c r="AB264" s="93" t="str">
        <f ca="1">IF($M264,IF('临-间接'!W264=0,"",'临-间接'!W264),"")</f>
        <v/>
      </c>
      <c r="AC264" s="93" t="str">
        <f ca="1">IF($M264,$AB264*U264/项目参数!$J$29,"")</f>
        <v/>
      </c>
      <c r="AD264" s="93" t="str">
        <f ca="1">IF($M264,$AB264*V264/项目参数!$J$29,"")</f>
        <v/>
      </c>
      <c r="AE264" s="95" t="str">
        <f ca="1">IF(OR('临-间接'!R264=0,'临-间接'!R264="(空白)"),"",'临-间接'!R264)</f>
        <v/>
      </c>
      <c r="AF264" s="32" t="str">
        <f ca="1">IF(O264,IF(K264&lt;&gt;"", K264, IF(OR(H264="暂停",H264="取消"), IFERROR(WORKDAY.INTL($J264,$L264*$G264,1,项目参数!$B$2:$B$200),WORKDAY($J264,$L264*$G264,1)),TODAY())),"")</f>
        <v/>
      </c>
      <c r="AG264">
        <f ca="1">IF(AND(M264,O264),IF(OR('临-间接'!S264="",'临-间接'!S264="(空白)"),0,'临-间接'!S264),0)</f>
        <v>0</v>
      </c>
      <c r="AH264" s="32" t="str">
        <f ca="1">IF($M264,IF('临-间接'!T264=0,"",'临-间接'!T264),"")</f>
        <v/>
      </c>
      <c r="AI264" s="32" t="str">
        <f ca="1">IF($M264,IF('临-间接'!U264=0,"",'临-间接'!U264),"")</f>
        <v/>
      </c>
      <c r="AJ264" s="32" t="str">
        <f t="shared" ca="1" si="66"/>
        <v/>
      </c>
    </row>
    <row r="265" spans="1:36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IF('临-间接'!H265="(空白)","",'临-间接'!H265)</f>
        <v>0</v>
      </c>
      <c r="F265">
        <f ca="1">IF('临-间接'!K265="(空白)","",'临-间接'!K265)</f>
        <v>0</v>
      </c>
      <c r="G265">
        <f ca="1">IF('临-间接'!L265="(空白)",0,'临-间接'!L265)</f>
        <v>0</v>
      </c>
      <c r="H265" t="str">
        <f ca="1">IF(OR('临-间接'!Q265=0,'临-间接'!Q265="(空白)"),"",'临-间接'!Q265)</f>
        <v/>
      </c>
      <c r="I265" s="32" t="str">
        <f ca="1">IF(OR('临-间接'!M265=0,'临-间接'!M265="(空白)"),"",'临-间接'!M265)</f>
        <v/>
      </c>
      <c r="J265" s="32" t="str">
        <f ca="1">IF(OR('临-间接'!N265=0,'临-间接'!N265="(空白)"),"",'临-间接'!N265)</f>
        <v/>
      </c>
      <c r="K265" s="32" t="str">
        <f ca="1">IF(OR('临-间接'!O265=0,'临-间接'!O265="(空白)"),"",'临-间接'!O265)</f>
        <v/>
      </c>
      <c r="L265">
        <f ca="1">IF('临-间接'!P265="(空白)",0,'临-间接'!P265)</f>
        <v>0</v>
      </c>
      <c r="M265" s="93" t="b">
        <f t="shared" ca="1" si="54"/>
        <v>0</v>
      </c>
      <c r="N265" s="93" t="b">
        <f t="shared" ca="1" si="55"/>
        <v>0</v>
      </c>
      <c r="O265" s="93" t="b">
        <f t="shared" ca="1" si="56"/>
        <v>0</v>
      </c>
      <c r="P265" s="93" t="b">
        <f t="shared" ca="1" si="57"/>
        <v>0</v>
      </c>
      <c r="Q265" s="93" t="b">
        <f t="shared" ca="1" si="58"/>
        <v>0</v>
      </c>
      <c r="R265" s="93" t="str">
        <f t="shared" ca="1" si="59"/>
        <v>未开始</v>
      </c>
      <c r="S265" s="93">
        <f ca="1">IF(AND(M265,O265,NOT(P265)),NETWORKDAYS(J265,AF265,项目参数!$B$2:$B$200),0)</f>
        <v>0</v>
      </c>
      <c r="T265" s="94">
        <f t="shared" ca="1" si="60"/>
        <v>0</v>
      </c>
      <c r="U265" s="113">
        <f t="shared" ca="1" si="61"/>
        <v>0</v>
      </c>
      <c r="V265" s="113">
        <f t="shared" ca="1" si="62"/>
        <v>0</v>
      </c>
      <c r="W265" s="113" t="str">
        <f t="shared" ca="1" si="63"/>
        <v/>
      </c>
      <c r="X265" s="93">
        <f t="shared" ca="1" si="64"/>
        <v>0</v>
      </c>
      <c r="Y265" s="93">
        <f t="shared" ca="1" si="65"/>
        <v>0</v>
      </c>
      <c r="Z265" s="93">
        <f ca="1">IF(AND(M265,O265,J265&gt;项目信息!$C$18),INT((IF(P265,K265,J265)-项目信息!$C$18)/30)+1,0)</f>
        <v>0</v>
      </c>
      <c r="AA265" s="93" t="str">
        <f ca="1">IF(M265,WEEKNUM(IF(K265&lt;&gt;"",K265,IF(J265&lt;&gt;"",J265,I265)-项目信息!$C$18)+1),"")</f>
        <v/>
      </c>
      <c r="AB265" s="93" t="str">
        <f ca="1">IF($M265,IF('临-间接'!W265=0,"",'临-间接'!W265),"")</f>
        <v/>
      </c>
      <c r="AC265" s="93" t="str">
        <f ca="1">IF($M265,$AB265*U265/项目参数!$J$29,"")</f>
        <v/>
      </c>
      <c r="AD265" s="93" t="str">
        <f ca="1">IF($M265,$AB265*V265/项目参数!$J$29,"")</f>
        <v/>
      </c>
      <c r="AE265" s="95" t="str">
        <f ca="1">IF(OR('临-间接'!R265=0,'临-间接'!R265="(空白)"),"",'临-间接'!R265)</f>
        <v/>
      </c>
      <c r="AF265" s="32" t="str">
        <f ca="1">IF(O265,IF(K265&lt;&gt;"", K265, IF(OR(H265="暂停",H265="取消"), IFERROR(WORKDAY.INTL($J265,$L265*$G265,1,项目参数!$B$2:$B$200),WORKDAY($J265,$L265*$G265,1)),TODAY())),"")</f>
        <v/>
      </c>
      <c r="AG265">
        <f ca="1">IF(AND(M265,O265),IF(OR('临-间接'!S265="",'临-间接'!S265="(空白)"),0,'临-间接'!S265),0)</f>
        <v>0</v>
      </c>
      <c r="AH265" s="32" t="str">
        <f ca="1">IF($M265,IF('临-间接'!T265=0,"",'临-间接'!T265),"")</f>
        <v/>
      </c>
      <c r="AI265" s="32" t="str">
        <f ca="1">IF($M265,IF('临-间接'!U265=0,"",'临-间接'!U265),"")</f>
        <v/>
      </c>
      <c r="AJ265" s="32" t="str">
        <f t="shared" ca="1" si="66"/>
        <v/>
      </c>
    </row>
    <row r="266" spans="1:36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IF('临-间接'!H266="(空白)","",'临-间接'!H266)</f>
        <v>0</v>
      </c>
      <c r="F266">
        <f ca="1">IF('临-间接'!K266="(空白)","",'临-间接'!K266)</f>
        <v>0</v>
      </c>
      <c r="G266">
        <f ca="1">IF('临-间接'!L266="(空白)",0,'临-间接'!L266)</f>
        <v>0</v>
      </c>
      <c r="H266" t="str">
        <f ca="1">IF(OR('临-间接'!Q266=0,'临-间接'!Q266="(空白)"),"",'临-间接'!Q266)</f>
        <v/>
      </c>
      <c r="I266" s="32" t="str">
        <f ca="1">IF(OR('临-间接'!M266=0,'临-间接'!M266="(空白)"),"",'临-间接'!M266)</f>
        <v/>
      </c>
      <c r="J266" s="32" t="str">
        <f ca="1">IF(OR('临-间接'!N266=0,'临-间接'!N266="(空白)"),"",'临-间接'!N266)</f>
        <v/>
      </c>
      <c r="K266" s="32" t="str">
        <f ca="1">IF(OR('临-间接'!O266=0,'临-间接'!O266="(空白)"),"",'临-间接'!O266)</f>
        <v/>
      </c>
      <c r="L266">
        <f ca="1">IF('临-间接'!P266="(空白)",0,'临-间接'!P266)</f>
        <v>0</v>
      </c>
      <c r="M266" s="93" t="b">
        <f t="shared" ca="1" si="54"/>
        <v>0</v>
      </c>
      <c r="N266" s="93" t="b">
        <f t="shared" ca="1" si="55"/>
        <v>0</v>
      </c>
      <c r="O266" s="93" t="b">
        <f t="shared" ca="1" si="56"/>
        <v>0</v>
      </c>
      <c r="P266" s="93" t="b">
        <f t="shared" ca="1" si="57"/>
        <v>0</v>
      </c>
      <c r="Q266" s="93" t="b">
        <f t="shared" ca="1" si="58"/>
        <v>0</v>
      </c>
      <c r="R266" s="93" t="str">
        <f t="shared" ca="1" si="59"/>
        <v>未开始</v>
      </c>
      <c r="S266" s="93">
        <f ca="1">IF(AND(M266,O266,NOT(P266)),NETWORKDAYS(J266,AF266,项目参数!$B$2:$B$200),0)</f>
        <v>0</v>
      </c>
      <c r="T266" s="94">
        <f t="shared" ca="1" si="60"/>
        <v>0</v>
      </c>
      <c r="U266" s="113">
        <f t="shared" ca="1" si="61"/>
        <v>0</v>
      </c>
      <c r="V266" s="113">
        <f t="shared" ca="1" si="62"/>
        <v>0</v>
      </c>
      <c r="W266" s="113" t="str">
        <f t="shared" ca="1" si="63"/>
        <v/>
      </c>
      <c r="X266" s="93">
        <f t="shared" ca="1" si="64"/>
        <v>0</v>
      </c>
      <c r="Y266" s="93">
        <f t="shared" ca="1" si="65"/>
        <v>0</v>
      </c>
      <c r="Z266" s="93">
        <f ca="1">IF(AND(M266,O266,J266&gt;项目信息!$C$18),INT((IF(P266,K266,J266)-项目信息!$C$18)/30)+1,0)</f>
        <v>0</v>
      </c>
      <c r="AA266" s="93" t="str">
        <f ca="1">IF(M266,WEEKNUM(IF(K266&lt;&gt;"",K266,IF(J266&lt;&gt;"",J266,I266)-项目信息!$C$18)+1),"")</f>
        <v/>
      </c>
      <c r="AB266" s="93" t="str">
        <f ca="1">IF($M266,IF('临-间接'!W266=0,"",'临-间接'!W266),"")</f>
        <v/>
      </c>
      <c r="AC266" s="93" t="str">
        <f ca="1">IF($M266,$AB266*U266/项目参数!$J$29,"")</f>
        <v/>
      </c>
      <c r="AD266" s="93" t="str">
        <f ca="1">IF($M266,$AB266*V266/项目参数!$J$29,"")</f>
        <v/>
      </c>
      <c r="AE266" s="95" t="str">
        <f ca="1">IF(OR('临-间接'!R266=0,'临-间接'!R266="(空白)"),"",'临-间接'!R266)</f>
        <v/>
      </c>
      <c r="AF266" s="32" t="str">
        <f ca="1">IF(O266,IF(K266&lt;&gt;"", K266, IF(OR(H266="暂停",H266="取消"), IFERROR(WORKDAY.INTL($J266,$L266*$G266,1,项目参数!$B$2:$B$200),WORKDAY($J266,$L266*$G266,1)),TODAY())),"")</f>
        <v/>
      </c>
      <c r="AG266">
        <f ca="1">IF(AND(M266,O266),IF(OR('临-间接'!S266="",'临-间接'!S266="(空白)"),0,'临-间接'!S266),0)</f>
        <v>0</v>
      </c>
      <c r="AH266" s="32" t="str">
        <f ca="1">IF($M266,IF('临-间接'!T266=0,"",'临-间接'!T266),"")</f>
        <v/>
      </c>
      <c r="AI266" s="32" t="str">
        <f ca="1">IF($M266,IF('临-间接'!U266=0,"",'临-间接'!U266),"")</f>
        <v/>
      </c>
      <c r="AJ266" s="32" t="str">
        <f t="shared" ca="1" si="66"/>
        <v/>
      </c>
    </row>
    <row r="267" spans="1:36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IF('临-间接'!H267="(空白)","",'临-间接'!H267)</f>
        <v>0</v>
      </c>
      <c r="F267">
        <f ca="1">IF('临-间接'!K267="(空白)","",'临-间接'!K267)</f>
        <v>0</v>
      </c>
      <c r="G267">
        <f ca="1">IF('临-间接'!L267="(空白)",0,'临-间接'!L267)</f>
        <v>0</v>
      </c>
      <c r="H267" t="str">
        <f ca="1">IF(OR('临-间接'!Q267=0,'临-间接'!Q267="(空白)"),"",'临-间接'!Q267)</f>
        <v/>
      </c>
      <c r="I267" s="32" t="str">
        <f ca="1">IF(OR('临-间接'!M267=0,'临-间接'!M267="(空白)"),"",'临-间接'!M267)</f>
        <v/>
      </c>
      <c r="J267" s="32" t="str">
        <f ca="1">IF(OR('临-间接'!N267=0,'临-间接'!N267="(空白)"),"",'临-间接'!N267)</f>
        <v/>
      </c>
      <c r="K267" s="32" t="str">
        <f ca="1">IF(OR('临-间接'!O267=0,'临-间接'!O267="(空白)"),"",'临-间接'!O267)</f>
        <v/>
      </c>
      <c r="L267">
        <f ca="1">IF('临-间接'!P267="(空白)",0,'临-间接'!P267)</f>
        <v>0</v>
      </c>
      <c r="M267" s="93" t="b">
        <f t="shared" ca="1" si="54"/>
        <v>0</v>
      </c>
      <c r="N267" s="93" t="b">
        <f t="shared" ca="1" si="55"/>
        <v>0</v>
      </c>
      <c r="O267" s="93" t="b">
        <f t="shared" ca="1" si="56"/>
        <v>0</v>
      </c>
      <c r="P267" s="93" t="b">
        <f t="shared" ca="1" si="57"/>
        <v>0</v>
      </c>
      <c r="Q267" s="93" t="b">
        <f t="shared" ca="1" si="58"/>
        <v>0</v>
      </c>
      <c r="R267" s="93" t="str">
        <f t="shared" ca="1" si="59"/>
        <v>未开始</v>
      </c>
      <c r="S267" s="93">
        <f ca="1">IF(AND(M267,O267,NOT(P267)),NETWORKDAYS(J267,AF267,项目参数!$B$2:$B$200),0)</f>
        <v>0</v>
      </c>
      <c r="T267" s="94">
        <f t="shared" ca="1" si="60"/>
        <v>0</v>
      </c>
      <c r="U267" s="113">
        <f t="shared" ca="1" si="61"/>
        <v>0</v>
      </c>
      <c r="V267" s="113">
        <f t="shared" ca="1" si="62"/>
        <v>0</v>
      </c>
      <c r="W267" s="113" t="str">
        <f t="shared" ca="1" si="63"/>
        <v/>
      </c>
      <c r="X267" s="93">
        <f t="shared" ca="1" si="64"/>
        <v>0</v>
      </c>
      <c r="Y267" s="93">
        <f t="shared" ca="1" si="65"/>
        <v>0</v>
      </c>
      <c r="Z267" s="93">
        <f ca="1">IF(AND(M267,O267,J267&gt;项目信息!$C$18),INT((IF(P267,K267,J267)-项目信息!$C$18)/30)+1,0)</f>
        <v>0</v>
      </c>
      <c r="AA267" s="93" t="str">
        <f ca="1">IF(M267,WEEKNUM(IF(K267&lt;&gt;"",K267,IF(J267&lt;&gt;"",J267,I267)-项目信息!$C$18)+1),"")</f>
        <v/>
      </c>
      <c r="AB267" s="93" t="str">
        <f ca="1">IF($M267,IF('临-间接'!W267=0,"",'临-间接'!W267),"")</f>
        <v/>
      </c>
      <c r="AC267" s="93" t="str">
        <f ca="1">IF($M267,$AB267*U267/项目参数!$J$29,"")</f>
        <v/>
      </c>
      <c r="AD267" s="93" t="str">
        <f ca="1">IF($M267,$AB267*V267/项目参数!$J$29,"")</f>
        <v/>
      </c>
      <c r="AE267" s="95" t="str">
        <f ca="1">IF(OR('临-间接'!R267=0,'临-间接'!R267="(空白)"),"",'临-间接'!R267)</f>
        <v/>
      </c>
      <c r="AF267" s="32" t="str">
        <f ca="1">IF(O267,IF(K267&lt;&gt;"", K267, IF(OR(H267="暂停",H267="取消"), IFERROR(WORKDAY.INTL($J267,$L267*$G267,1,项目参数!$B$2:$B$200),WORKDAY($J267,$L267*$G267,1)),TODAY())),"")</f>
        <v/>
      </c>
      <c r="AG267">
        <f ca="1">IF(AND(M267,O267),IF(OR('临-间接'!S267="",'临-间接'!S267="(空白)"),0,'临-间接'!S267),0)</f>
        <v>0</v>
      </c>
      <c r="AH267" s="32" t="str">
        <f ca="1">IF($M267,IF('临-间接'!T267=0,"",'临-间接'!T267),"")</f>
        <v/>
      </c>
      <c r="AI267" s="32" t="str">
        <f ca="1">IF($M267,IF('临-间接'!U267=0,"",'临-间接'!U267),"")</f>
        <v/>
      </c>
      <c r="AJ267" s="32" t="str">
        <f t="shared" ca="1" si="66"/>
        <v/>
      </c>
    </row>
    <row r="268" spans="1:36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IF('临-间接'!H268="(空白)","",'临-间接'!H268)</f>
        <v>0</v>
      </c>
      <c r="F268">
        <f ca="1">IF('临-间接'!K268="(空白)","",'临-间接'!K268)</f>
        <v>0</v>
      </c>
      <c r="G268">
        <f ca="1">IF('临-间接'!L268="(空白)",0,'临-间接'!L268)</f>
        <v>0</v>
      </c>
      <c r="H268" t="str">
        <f ca="1">IF(OR('临-间接'!Q268=0,'临-间接'!Q268="(空白)"),"",'临-间接'!Q268)</f>
        <v/>
      </c>
      <c r="I268" s="32" t="str">
        <f ca="1">IF(OR('临-间接'!M268=0,'临-间接'!M268="(空白)"),"",'临-间接'!M268)</f>
        <v/>
      </c>
      <c r="J268" s="32" t="str">
        <f ca="1">IF(OR('临-间接'!N268=0,'临-间接'!N268="(空白)"),"",'临-间接'!N268)</f>
        <v/>
      </c>
      <c r="K268" s="32" t="str">
        <f ca="1">IF(OR('临-间接'!O268=0,'临-间接'!O268="(空白)"),"",'临-间接'!O268)</f>
        <v/>
      </c>
      <c r="L268">
        <f ca="1">IF('临-间接'!P268="(空白)",0,'临-间接'!P268)</f>
        <v>0</v>
      </c>
      <c r="M268" s="93" t="b">
        <f t="shared" ca="1" si="54"/>
        <v>0</v>
      </c>
      <c r="N268" s="93" t="b">
        <f t="shared" ca="1" si="55"/>
        <v>0</v>
      </c>
      <c r="O268" s="93" t="b">
        <f t="shared" ca="1" si="56"/>
        <v>0</v>
      </c>
      <c r="P268" s="93" t="b">
        <f t="shared" ca="1" si="57"/>
        <v>0</v>
      </c>
      <c r="Q268" s="93" t="b">
        <f t="shared" ca="1" si="58"/>
        <v>0</v>
      </c>
      <c r="R268" s="93" t="str">
        <f t="shared" ca="1" si="59"/>
        <v>未开始</v>
      </c>
      <c r="S268" s="93">
        <f ca="1">IF(AND(M268,O268,NOT(P268)),NETWORKDAYS(J268,AF268,项目参数!$B$2:$B$200),0)</f>
        <v>0</v>
      </c>
      <c r="T268" s="94">
        <f t="shared" ca="1" si="60"/>
        <v>0</v>
      </c>
      <c r="U268" s="113">
        <f t="shared" ca="1" si="61"/>
        <v>0</v>
      </c>
      <c r="V268" s="113">
        <f t="shared" ca="1" si="62"/>
        <v>0</v>
      </c>
      <c r="W268" s="113" t="str">
        <f t="shared" ca="1" si="63"/>
        <v/>
      </c>
      <c r="X268" s="93">
        <f t="shared" ca="1" si="64"/>
        <v>0</v>
      </c>
      <c r="Y268" s="93">
        <f t="shared" ca="1" si="65"/>
        <v>0</v>
      </c>
      <c r="Z268" s="93">
        <f ca="1">IF(AND(M268,O268,J268&gt;项目信息!$C$18),INT((IF(P268,K268,J268)-项目信息!$C$18)/30)+1,0)</f>
        <v>0</v>
      </c>
      <c r="AA268" s="93" t="str">
        <f ca="1">IF(M268,WEEKNUM(IF(K268&lt;&gt;"",K268,IF(J268&lt;&gt;"",J268,I268)-项目信息!$C$18)+1),"")</f>
        <v/>
      </c>
      <c r="AB268" s="93" t="str">
        <f ca="1">IF($M268,IF('临-间接'!W268=0,"",'临-间接'!W268),"")</f>
        <v/>
      </c>
      <c r="AC268" s="93" t="str">
        <f ca="1">IF($M268,$AB268*U268/项目参数!$J$29,"")</f>
        <v/>
      </c>
      <c r="AD268" s="93" t="str">
        <f ca="1">IF($M268,$AB268*V268/项目参数!$J$29,"")</f>
        <v/>
      </c>
      <c r="AE268" s="95" t="str">
        <f ca="1">IF(OR('临-间接'!R268=0,'临-间接'!R268="(空白)"),"",'临-间接'!R268)</f>
        <v/>
      </c>
      <c r="AF268" s="32" t="str">
        <f ca="1">IF(O268,IF(K268&lt;&gt;"", K268, IF(OR(H268="暂停",H268="取消"), IFERROR(WORKDAY.INTL($J268,$L268*$G268,1,项目参数!$B$2:$B$200),WORKDAY($J268,$L268*$G268,1)),TODAY())),"")</f>
        <v/>
      </c>
      <c r="AG268">
        <f ca="1">IF(AND(M268,O268),IF(OR('临-间接'!S268="",'临-间接'!S268="(空白)"),0,'临-间接'!S268),0)</f>
        <v>0</v>
      </c>
      <c r="AH268" s="32" t="str">
        <f ca="1">IF($M268,IF('临-间接'!T268=0,"",'临-间接'!T268),"")</f>
        <v/>
      </c>
      <c r="AI268" s="32" t="str">
        <f ca="1">IF($M268,IF('临-间接'!U268=0,"",'临-间接'!U268),"")</f>
        <v/>
      </c>
      <c r="AJ268" s="32" t="str">
        <f t="shared" ca="1" si="66"/>
        <v/>
      </c>
    </row>
    <row r="269" spans="1:36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IF('临-间接'!H269="(空白)","",'临-间接'!H269)</f>
        <v>0</v>
      </c>
      <c r="F269">
        <f ca="1">IF('临-间接'!K269="(空白)","",'临-间接'!K269)</f>
        <v>0</v>
      </c>
      <c r="G269">
        <f ca="1">IF('临-间接'!L269="(空白)",0,'临-间接'!L269)</f>
        <v>0</v>
      </c>
      <c r="H269" t="str">
        <f ca="1">IF(OR('临-间接'!Q269=0,'临-间接'!Q269="(空白)"),"",'临-间接'!Q269)</f>
        <v/>
      </c>
      <c r="I269" s="32" t="str">
        <f ca="1">IF(OR('临-间接'!M269=0,'临-间接'!M269="(空白)"),"",'临-间接'!M269)</f>
        <v/>
      </c>
      <c r="J269" s="32" t="str">
        <f ca="1">IF(OR('临-间接'!N269=0,'临-间接'!N269="(空白)"),"",'临-间接'!N269)</f>
        <v/>
      </c>
      <c r="K269" s="32" t="str">
        <f ca="1">IF(OR('临-间接'!O269=0,'临-间接'!O269="(空白)"),"",'临-间接'!O269)</f>
        <v/>
      </c>
      <c r="L269">
        <f ca="1">IF('临-间接'!P269="(空白)",0,'临-间接'!P269)</f>
        <v>0</v>
      </c>
      <c r="M269" s="93" t="b">
        <f t="shared" ca="1" si="54"/>
        <v>0</v>
      </c>
      <c r="N269" s="93" t="b">
        <f t="shared" ca="1" si="55"/>
        <v>0</v>
      </c>
      <c r="O269" s="93" t="b">
        <f t="shared" ca="1" si="56"/>
        <v>0</v>
      </c>
      <c r="P269" s="93" t="b">
        <f t="shared" ca="1" si="57"/>
        <v>0</v>
      </c>
      <c r="Q269" s="93" t="b">
        <f t="shared" ca="1" si="58"/>
        <v>0</v>
      </c>
      <c r="R269" s="93" t="str">
        <f t="shared" ca="1" si="59"/>
        <v>未开始</v>
      </c>
      <c r="S269" s="93">
        <f ca="1">IF(AND(M269,O269,NOT(P269)),NETWORKDAYS(J269,AF269,项目参数!$B$2:$B$200),0)</f>
        <v>0</v>
      </c>
      <c r="T269" s="94">
        <f t="shared" ca="1" si="60"/>
        <v>0</v>
      </c>
      <c r="U269" s="113">
        <f t="shared" ca="1" si="61"/>
        <v>0</v>
      </c>
      <c r="V269" s="113">
        <f t="shared" ca="1" si="62"/>
        <v>0</v>
      </c>
      <c r="W269" s="113" t="str">
        <f t="shared" ca="1" si="63"/>
        <v/>
      </c>
      <c r="X269" s="93">
        <f t="shared" ca="1" si="64"/>
        <v>0</v>
      </c>
      <c r="Y269" s="93">
        <f t="shared" ca="1" si="65"/>
        <v>0</v>
      </c>
      <c r="Z269" s="93">
        <f ca="1">IF(AND(M269,O269,J269&gt;项目信息!$C$18),INT((IF(P269,K269,J269)-项目信息!$C$18)/30)+1,0)</f>
        <v>0</v>
      </c>
      <c r="AA269" s="93" t="str">
        <f ca="1">IF(M269,WEEKNUM(IF(K269&lt;&gt;"",K269,IF(J269&lt;&gt;"",J269,I269)-项目信息!$C$18)+1),"")</f>
        <v/>
      </c>
      <c r="AB269" s="93" t="str">
        <f ca="1">IF($M269,IF('临-间接'!W269=0,"",'临-间接'!W269),"")</f>
        <v/>
      </c>
      <c r="AC269" s="93" t="str">
        <f ca="1">IF($M269,$AB269*U269/项目参数!$J$29,"")</f>
        <v/>
      </c>
      <c r="AD269" s="93" t="str">
        <f ca="1">IF($M269,$AB269*V269/项目参数!$J$29,"")</f>
        <v/>
      </c>
      <c r="AE269" s="95" t="str">
        <f ca="1">IF(OR('临-间接'!R269=0,'临-间接'!R269="(空白)"),"",'临-间接'!R269)</f>
        <v/>
      </c>
      <c r="AF269" s="32" t="str">
        <f ca="1">IF(O269,IF(K269&lt;&gt;"", K269, IF(OR(H269="暂停",H269="取消"), IFERROR(WORKDAY.INTL($J269,$L269*$G269,1,项目参数!$B$2:$B$200),WORKDAY($J269,$L269*$G269,1)),TODAY())),"")</f>
        <v/>
      </c>
      <c r="AG269">
        <f ca="1">IF(AND(M269,O269),IF(OR('临-间接'!S269="",'临-间接'!S269="(空白)"),0,'临-间接'!S269),0)</f>
        <v>0</v>
      </c>
      <c r="AH269" s="32" t="str">
        <f ca="1">IF($M269,IF('临-间接'!T269=0,"",'临-间接'!T269),"")</f>
        <v/>
      </c>
      <c r="AI269" s="32" t="str">
        <f ca="1">IF($M269,IF('临-间接'!U269=0,"",'临-间接'!U269),"")</f>
        <v/>
      </c>
      <c r="AJ269" s="32" t="str">
        <f t="shared" ca="1" si="66"/>
        <v/>
      </c>
    </row>
    <row r="270" spans="1:36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IF('临-间接'!H270="(空白)","",'临-间接'!H270)</f>
        <v>0</v>
      </c>
      <c r="F270">
        <f ca="1">IF('临-间接'!K270="(空白)","",'临-间接'!K270)</f>
        <v>0</v>
      </c>
      <c r="G270">
        <f ca="1">IF('临-间接'!L270="(空白)",0,'临-间接'!L270)</f>
        <v>0</v>
      </c>
      <c r="H270" t="str">
        <f ca="1">IF(OR('临-间接'!Q270=0,'临-间接'!Q270="(空白)"),"",'临-间接'!Q270)</f>
        <v/>
      </c>
      <c r="I270" s="32" t="str">
        <f ca="1">IF(OR('临-间接'!M270=0,'临-间接'!M270="(空白)"),"",'临-间接'!M270)</f>
        <v/>
      </c>
      <c r="J270" s="32" t="str">
        <f ca="1">IF(OR('临-间接'!N270=0,'临-间接'!N270="(空白)"),"",'临-间接'!N270)</f>
        <v/>
      </c>
      <c r="K270" s="32" t="str">
        <f ca="1">IF(OR('临-间接'!O270=0,'临-间接'!O270="(空白)"),"",'临-间接'!O270)</f>
        <v/>
      </c>
      <c r="L270">
        <f ca="1">IF('临-间接'!P270="(空白)",0,'临-间接'!P270)</f>
        <v>0</v>
      </c>
      <c r="M270" s="93" t="b">
        <f t="shared" ca="1" si="54"/>
        <v>0</v>
      </c>
      <c r="N270" s="93" t="b">
        <f t="shared" ca="1" si="55"/>
        <v>0</v>
      </c>
      <c r="O270" s="93" t="b">
        <f t="shared" ca="1" si="56"/>
        <v>0</v>
      </c>
      <c r="P270" s="93" t="b">
        <f t="shared" ca="1" si="57"/>
        <v>0</v>
      </c>
      <c r="Q270" s="93" t="b">
        <f t="shared" ca="1" si="58"/>
        <v>0</v>
      </c>
      <c r="R270" s="93" t="str">
        <f t="shared" ca="1" si="59"/>
        <v>未开始</v>
      </c>
      <c r="S270" s="93">
        <f ca="1">IF(AND(M270,O270,NOT(P270)),NETWORKDAYS(J270,AF270,项目参数!$B$2:$B$200),0)</f>
        <v>0</v>
      </c>
      <c r="T270" s="94">
        <f t="shared" ca="1" si="60"/>
        <v>0</v>
      </c>
      <c r="U270" s="113">
        <f t="shared" ca="1" si="61"/>
        <v>0</v>
      </c>
      <c r="V270" s="113">
        <f t="shared" ca="1" si="62"/>
        <v>0</v>
      </c>
      <c r="W270" s="113" t="str">
        <f t="shared" ca="1" si="63"/>
        <v/>
      </c>
      <c r="X270" s="93">
        <f t="shared" ca="1" si="64"/>
        <v>0</v>
      </c>
      <c r="Y270" s="93">
        <f t="shared" ca="1" si="65"/>
        <v>0</v>
      </c>
      <c r="Z270" s="93">
        <f ca="1">IF(AND(M270,O270,J270&gt;项目信息!$C$18),INT((IF(P270,K270,J270)-项目信息!$C$18)/30)+1,0)</f>
        <v>0</v>
      </c>
      <c r="AA270" s="93" t="str">
        <f ca="1">IF(M270,WEEKNUM(IF(K270&lt;&gt;"",K270,IF(J270&lt;&gt;"",J270,I270)-项目信息!$C$18)+1),"")</f>
        <v/>
      </c>
      <c r="AB270" s="93" t="str">
        <f ca="1">IF($M270,IF('临-间接'!W270=0,"",'临-间接'!W270),"")</f>
        <v/>
      </c>
      <c r="AC270" s="93" t="str">
        <f ca="1">IF($M270,$AB270*U270/项目参数!$J$29,"")</f>
        <v/>
      </c>
      <c r="AD270" s="93" t="str">
        <f ca="1">IF($M270,$AB270*V270/项目参数!$J$29,"")</f>
        <v/>
      </c>
      <c r="AE270" s="95" t="str">
        <f ca="1">IF(OR('临-间接'!R270=0,'临-间接'!R270="(空白)"),"",'临-间接'!R270)</f>
        <v/>
      </c>
      <c r="AF270" s="32" t="str">
        <f ca="1">IF(O270,IF(K270&lt;&gt;"", K270, IF(OR(H270="暂停",H270="取消"), IFERROR(WORKDAY.INTL($J270,$L270*$G270,1,项目参数!$B$2:$B$200),WORKDAY($J270,$L270*$G270,1)),TODAY())),"")</f>
        <v/>
      </c>
      <c r="AG270">
        <f ca="1">IF(AND(M270,O270),IF(OR('临-间接'!S270="",'临-间接'!S270="(空白)"),0,'临-间接'!S270),0)</f>
        <v>0</v>
      </c>
      <c r="AH270" s="32" t="str">
        <f ca="1">IF($M270,IF('临-间接'!T270=0,"",'临-间接'!T270),"")</f>
        <v/>
      </c>
      <c r="AI270" s="32" t="str">
        <f ca="1">IF($M270,IF('临-间接'!U270=0,"",'临-间接'!U270),"")</f>
        <v/>
      </c>
      <c r="AJ270" s="32" t="str">
        <f t="shared" ca="1" si="66"/>
        <v/>
      </c>
    </row>
    <row r="271" spans="1:36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IF('临-间接'!H271="(空白)","",'临-间接'!H271)</f>
        <v>0</v>
      </c>
      <c r="F271">
        <f ca="1">IF('临-间接'!K271="(空白)","",'临-间接'!K271)</f>
        <v>0</v>
      </c>
      <c r="G271">
        <f ca="1">IF('临-间接'!L271="(空白)",0,'临-间接'!L271)</f>
        <v>0</v>
      </c>
      <c r="H271" t="str">
        <f ca="1">IF(OR('临-间接'!Q271=0,'临-间接'!Q271="(空白)"),"",'临-间接'!Q271)</f>
        <v/>
      </c>
      <c r="I271" s="32" t="str">
        <f ca="1">IF(OR('临-间接'!M271=0,'临-间接'!M271="(空白)"),"",'临-间接'!M271)</f>
        <v/>
      </c>
      <c r="J271" s="32" t="str">
        <f ca="1">IF(OR('临-间接'!N271=0,'临-间接'!N271="(空白)"),"",'临-间接'!N271)</f>
        <v/>
      </c>
      <c r="K271" s="32" t="str">
        <f ca="1">IF(OR('临-间接'!O271=0,'临-间接'!O271="(空白)"),"",'临-间接'!O271)</f>
        <v/>
      </c>
      <c r="L271">
        <f ca="1">IF('临-间接'!P271="(空白)",0,'临-间接'!P271)</f>
        <v>0</v>
      </c>
      <c r="M271" s="93" t="b">
        <f t="shared" ca="1" si="54"/>
        <v>0</v>
      </c>
      <c r="N271" s="93" t="b">
        <f t="shared" ca="1" si="55"/>
        <v>0</v>
      </c>
      <c r="O271" s="93" t="b">
        <f t="shared" ca="1" si="56"/>
        <v>0</v>
      </c>
      <c r="P271" s="93" t="b">
        <f t="shared" ca="1" si="57"/>
        <v>0</v>
      </c>
      <c r="Q271" s="93" t="b">
        <f t="shared" ca="1" si="58"/>
        <v>0</v>
      </c>
      <c r="R271" s="93" t="str">
        <f t="shared" ca="1" si="59"/>
        <v>未开始</v>
      </c>
      <c r="S271" s="93">
        <f ca="1">IF(AND(M271,O271,NOT(P271)),NETWORKDAYS(J271,AF271,项目参数!$B$2:$B$200),0)</f>
        <v>0</v>
      </c>
      <c r="T271" s="94">
        <f t="shared" ca="1" si="60"/>
        <v>0</v>
      </c>
      <c r="U271" s="113">
        <f t="shared" ca="1" si="61"/>
        <v>0</v>
      </c>
      <c r="V271" s="113">
        <f t="shared" ca="1" si="62"/>
        <v>0</v>
      </c>
      <c r="W271" s="113" t="str">
        <f t="shared" ca="1" si="63"/>
        <v/>
      </c>
      <c r="X271" s="93">
        <f t="shared" ca="1" si="64"/>
        <v>0</v>
      </c>
      <c r="Y271" s="93">
        <f t="shared" ca="1" si="65"/>
        <v>0</v>
      </c>
      <c r="Z271" s="93">
        <f ca="1">IF(AND(M271,O271,J271&gt;项目信息!$C$18),INT((IF(P271,K271,J271)-项目信息!$C$18)/30)+1,0)</f>
        <v>0</v>
      </c>
      <c r="AA271" s="93" t="str">
        <f ca="1">IF(M271,WEEKNUM(IF(K271&lt;&gt;"",K271,IF(J271&lt;&gt;"",J271,I271)-项目信息!$C$18)+1),"")</f>
        <v/>
      </c>
      <c r="AB271" s="93" t="str">
        <f ca="1">IF($M271,IF('临-间接'!W271=0,"",'临-间接'!W271),"")</f>
        <v/>
      </c>
      <c r="AC271" s="93" t="str">
        <f ca="1">IF($M271,$AB271*U271/项目参数!$J$29,"")</f>
        <v/>
      </c>
      <c r="AD271" s="93" t="str">
        <f ca="1">IF($M271,$AB271*V271/项目参数!$J$29,"")</f>
        <v/>
      </c>
      <c r="AE271" s="95" t="str">
        <f ca="1">IF(OR('临-间接'!R271=0,'临-间接'!R271="(空白)"),"",'临-间接'!R271)</f>
        <v/>
      </c>
      <c r="AF271" s="32" t="str">
        <f ca="1">IF(O271,IF(K271&lt;&gt;"", K271, IF(OR(H271="暂停",H271="取消"), IFERROR(WORKDAY.INTL($J271,$L271*$G271,1,项目参数!$B$2:$B$200),WORKDAY($J271,$L271*$G271,1)),TODAY())),"")</f>
        <v/>
      </c>
      <c r="AG271">
        <f ca="1">IF(AND(M271,O271),IF(OR('临-间接'!S271="",'临-间接'!S271="(空白)"),0,'临-间接'!S271),0)</f>
        <v>0</v>
      </c>
      <c r="AH271" s="32" t="str">
        <f ca="1">IF($M271,IF('临-间接'!T271=0,"",'临-间接'!T271),"")</f>
        <v/>
      </c>
      <c r="AI271" s="32" t="str">
        <f ca="1">IF($M271,IF('临-间接'!U271=0,"",'临-间接'!U271),"")</f>
        <v/>
      </c>
      <c r="AJ271" s="32" t="str">
        <f t="shared" ca="1" si="66"/>
        <v/>
      </c>
    </row>
    <row r="272" spans="1:36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IF('临-间接'!H272="(空白)","",'临-间接'!H272)</f>
        <v>0</v>
      </c>
      <c r="F272">
        <f ca="1">IF('临-间接'!K272="(空白)","",'临-间接'!K272)</f>
        <v>0</v>
      </c>
      <c r="G272">
        <f ca="1">IF('临-间接'!L272="(空白)",0,'临-间接'!L272)</f>
        <v>0</v>
      </c>
      <c r="H272" t="str">
        <f ca="1">IF(OR('临-间接'!Q272=0,'临-间接'!Q272="(空白)"),"",'临-间接'!Q272)</f>
        <v/>
      </c>
      <c r="I272" s="32" t="str">
        <f ca="1">IF(OR('临-间接'!M272=0,'临-间接'!M272="(空白)"),"",'临-间接'!M272)</f>
        <v/>
      </c>
      <c r="J272" s="32" t="str">
        <f ca="1">IF(OR('临-间接'!N272=0,'临-间接'!N272="(空白)"),"",'临-间接'!N272)</f>
        <v/>
      </c>
      <c r="K272" s="32" t="str">
        <f ca="1">IF(OR('临-间接'!O272=0,'临-间接'!O272="(空白)"),"",'临-间接'!O272)</f>
        <v/>
      </c>
      <c r="L272">
        <f ca="1">IF('临-间接'!P272="(空白)",0,'临-间接'!P272)</f>
        <v>0</v>
      </c>
      <c r="M272" s="93" t="b">
        <f t="shared" ca="1" si="54"/>
        <v>0</v>
      </c>
      <c r="N272" s="93" t="b">
        <f t="shared" ca="1" si="55"/>
        <v>0</v>
      </c>
      <c r="O272" s="93" t="b">
        <f t="shared" ca="1" si="56"/>
        <v>0</v>
      </c>
      <c r="P272" s="93" t="b">
        <f t="shared" ca="1" si="57"/>
        <v>0</v>
      </c>
      <c r="Q272" s="93" t="b">
        <f t="shared" ca="1" si="58"/>
        <v>0</v>
      </c>
      <c r="R272" s="93" t="str">
        <f t="shared" ca="1" si="59"/>
        <v>未开始</v>
      </c>
      <c r="S272" s="93">
        <f ca="1">IF(AND(M272,O272,NOT(P272)),NETWORKDAYS(J272,AF272,项目参数!$B$2:$B$200),0)</f>
        <v>0</v>
      </c>
      <c r="T272" s="94">
        <f t="shared" ca="1" si="60"/>
        <v>0</v>
      </c>
      <c r="U272" s="113">
        <f t="shared" ca="1" si="61"/>
        <v>0</v>
      </c>
      <c r="V272" s="113">
        <f t="shared" ca="1" si="62"/>
        <v>0</v>
      </c>
      <c r="W272" s="113" t="str">
        <f t="shared" ca="1" si="63"/>
        <v/>
      </c>
      <c r="X272" s="93">
        <f t="shared" ca="1" si="64"/>
        <v>0</v>
      </c>
      <c r="Y272" s="93">
        <f t="shared" ca="1" si="65"/>
        <v>0</v>
      </c>
      <c r="Z272" s="93">
        <f ca="1">IF(AND(M272,O272,J272&gt;项目信息!$C$18),INT((IF(P272,K272,J272)-项目信息!$C$18)/30)+1,0)</f>
        <v>0</v>
      </c>
      <c r="AA272" s="93" t="str">
        <f ca="1">IF(M272,WEEKNUM(IF(K272&lt;&gt;"",K272,IF(J272&lt;&gt;"",J272,I272)-项目信息!$C$18)+1),"")</f>
        <v/>
      </c>
      <c r="AB272" s="93" t="str">
        <f ca="1">IF($M272,IF('临-间接'!W272=0,"",'临-间接'!W272),"")</f>
        <v/>
      </c>
      <c r="AC272" s="93" t="str">
        <f ca="1">IF($M272,$AB272*U272/项目参数!$J$29,"")</f>
        <v/>
      </c>
      <c r="AD272" s="93" t="str">
        <f ca="1">IF($M272,$AB272*V272/项目参数!$J$29,"")</f>
        <v/>
      </c>
      <c r="AE272" s="95" t="str">
        <f ca="1">IF(OR('临-间接'!R272=0,'临-间接'!R272="(空白)"),"",'临-间接'!R272)</f>
        <v/>
      </c>
      <c r="AF272" s="32" t="str">
        <f ca="1">IF(O272,IF(K272&lt;&gt;"", K272, IF(OR(H272="暂停",H272="取消"), IFERROR(WORKDAY.INTL($J272,$L272*$G272,1,项目参数!$B$2:$B$200),WORKDAY($J272,$L272*$G272,1)),TODAY())),"")</f>
        <v/>
      </c>
      <c r="AG272">
        <f ca="1">IF(AND(M272,O272),IF(OR('临-间接'!S272="",'临-间接'!S272="(空白)"),0,'临-间接'!S272),0)</f>
        <v>0</v>
      </c>
      <c r="AH272" s="32" t="str">
        <f ca="1">IF($M272,IF('临-间接'!T272=0,"",'临-间接'!T272),"")</f>
        <v/>
      </c>
      <c r="AI272" s="32" t="str">
        <f ca="1">IF($M272,IF('临-间接'!U272=0,"",'临-间接'!U272),"")</f>
        <v/>
      </c>
      <c r="AJ272" s="32" t="str">
        <f t="shared" ca="1" si="66"/>
        <v/>
      </c>
    </row>
    <row r="273" spans="1:36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IF('临-间接'!H273="(空白)","",'临-间接'!H273)</f>
        <v>0</v>
      </c>
      <c r="F273">
        <f ca="1">IF('临-间接'!K273="(空白)","",'临-间接'!K273)</f>
        <v>0</v>
      </c>
      <c r="G273">
        <f ca="1">IF('临-间接'!L273="(空白)",0,'临-间接'!L273)</f>
        <v>0</v>
      </c>
      <c r="H273" t="str">
        <f ca="1">IF(OR('临-间接'!Q273=0,'临-间接'!Q273="(空白)"),"",'临-间接'!Q273)</f>
        <v/>
      </c>
      <c r="I273" s="32" t="str">
        <f ca="1">IF(OR('临-间接'!M273=0,'临-间接'!M273="(空白)"),"",'临-间接'!M273)</f>
        <v/>
      </c>
      <c r="J273" s="32" t="str">
        <f ca="1">IF(OR('临-间接'!N273=0,'临-间接'!N273="(空白)"),"",'临-间接'!N273)</f>
        <v/>
      </c>
      <c r="K273" s="32" t="str">
        <f ca="1">IF(OR('临-间接'!O273=0,'临-间接'!O273="(空白)"),"",'临-间接'!O273)</f>
        <v/>
      </c>
      <c r="L273">
        <f ca="1">IF('临-间接'!P273="(空白)",0,'临-间接'!P273)</f>
        <v>0</v>
      </c>
      <c r="M273" s="93" t="b">
        <f t="shared" ca="1" si="54"/>
        <v>0</v>
      </c>
      <c r="N273" s="93" t="b">
        <f t="shared" ca="1" si="55"/>
        <v>0</v>
      </c>
      <c r="O273" s="93" t="b">
        <f t="shared" ca="1" si="56"/>
        <v>0</v>
      </c>
      <c r="P273" s="93" t="b">
        <f t="shared" ca="1" si="57"/>
        <v>0</v>
      </c>
      <c r="Q273" s="93" t="b">
        <f t="shared" ca="1" si="58"/>
        <v>0</v>
      </c>
      <c r="R273" s="93" t="str">
        <f t="shared" ca="1" si="59"/>
        <v>未开始</v>
      </c>
      <c r="S273" s="93">
        <f ca="1">IF(AND(M273,O273,NOT(P273)),NETWORKDAYS(J273,AF273,项目参数!$B$2:$B$200),0)</f>
        <v>0</v>
      </c>
      <c r="T273" s="94">
        <f t="shared" ca="1" si="60"/>
        <v>0</v>
      </c>
      <c r="U273" s="113">
        <f t="shared" ca="1" si="61"/>
        <v>0</v>
      </c>
      <c r="V273" s="113">
        <f t="shared" ca="1" si="62"/>
        <v>0</v>
      </c>
      <c r="W273" s="113" t="str">
        <f t="shared" ca="1" si="63"/>
        <v/>
      </c>
      <c r="X273" s="93">
        <f t="shared" ca="1" si="64"/>
        <v>0</v>
      </c>
      <c r="Y273" s="93">
        <f t="shared" ca="1" si="65"/>
        <v>0</v>
      </c>
      <c r="Z273" s="93">
        <f ca="1">IF(AND(M273,O273,J273&gt;项目信息!$C$18),INT((IF(P273,K273,J273)-项目信息!$C$18)/30)+1,0)</f>
        <v>0</v>
      </c>
      <c r="AA273" s="93" t="str">
        <f ca="1">IF(M273,WEEKNUM(IF(K273&lt;&gt;"",K273,IF(J273&lt;&gt;"",J273,I273)-项目信息!$C$18)+1),"")</f>
        <v/>
      </c>
      <c r="AB273" s="93" t="str">
        <f ca="1">IF($M273,IF('临-间接'!W273=0,"",'临-间接'!W273),"")</f>
        <v/>
      </c>
      <c r="AC273" s="93" t="str">
        <f ca="1">IF($M273,$AB273*U273/项目参数!$J$29,"")</f>
        <v/>
      </c>
      <c r="AD273" s="93" t="str">
        <f ca="1">IF($M273,$AB273*V273/项目参数!$J$29,"")</f>
        <v/>
      </c>
      <c r="AE273" s="95" t="str">
        <f ca="1">IF(OR('临-间接'!R273=0,'临-间接'!R273="(空白)"),"",'临-间接'!R273)</f>
        <v/>
      </c>
      <c r="AF273" s="32" t="str">
        <f ca="1">IF(O273,IF(K273&lt;&gt;"", K273, IF(OR(H273="暂停",H273="取消"), IFERROR(WORKDAY.INTL($J273,$L273*$G273,1,项目参数!$B$2:$B$200),WORKDAY($J273,$L273*$G273,1)),TODAY())),"")</f>
        <v/>
      </c>
      <c r="AG273">
        <f ca="1">IF(AND(M273,O273),IF(OR('临-间接'!S273="",'临-间接'!S273="(空白)"),0,'临-间接'!S273),0)</f>
        <v>0</v>
      </c>
      <c r="AH273" s="32" t="str">
        <f ca="1">IF($M273,IF('临-间接'!T273=0,"",'临-间接'!T273),"")</f>
        <v/>
      </c>
      <c r="AI273" s="32" t="str">
        <f ca="1">IF($M273,IF('临-间接'!U273=0,"",'临-间接'!U273),"")</f>
        <v/>
      </c>
      <c r="AJ273" s="32" t="str">
        <f t="shared" ca="1" si="66"/>
        <v/>
      </c>
    </row>
    <row r="274" spans="1:36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IF('临-间接'!H274="(空白)","",'临-间接'!H274)</f>
        <v>0</v>
      </c>
      <c r="F274">
        <f ca="1">IF('临-间接'!K274="(空白)","",'临-间接'!K274)</f>
        <v>0</v>
      </c>
      <c r="G274">
        <f ca="1">IF('临-间接'!L274="(空白)",0,'临-间接'!L274)</f>
        <v>0</v>
      </c>
      <c r="H274" t="str">
        <f ca="1">IF(OR('临-间接'!Q274=0,'临-间接'!Q274="(空白)"),"",'临-间接'!Q274)</f>
        <v/>
      </c>
      <c r="I274" s="32" t="str">
        <f ca="1">IF(OR('临-间接'!M274=0,'临-间接'!M274="(空白)"),"",'临-间接'!M274)</f>
        <v/>
      </c>
      <c r="J274" s="32" t="str">
        <f ca="1">IF(OR('临-间接'!N274=0,'临-间接'!N274="(空白)"),"",'临-间接'!N274)</f>
        <v/>
      </c>
      <c r="K274" s="32" t="str">
        <f ca="1">IF(OR('临-间接'!O274=0,'临-间接'!O274="(空白)"),"",'临-间接'!O274)</f>
        <v/>
      </c>
      <c r="L274">
        <f ca="1">IF('临-间接'!P274="(空白)",0,'临-间接'!P274)</f>
        <v>0</v>
      </c>
      <c r="M274" s="93" t="b">
        <f t="shared" ca="1" si="54"/>
        <v>0</v>
      </c>
      <c r="N274" s="93" t="b">
        <f t="shared" ca="1" si="55"/>
        <v>0</v>
      </c>
      <c r="O274" s="93" t="b">
        <f t="shared" ca="1" si="56"/>
        <v>0</v>
      </c>
      <c r="P274" s="93" t="b">
        <f t="shared" ca="1" si="57"/>
        <v>0</v>
      </c>
      <c r="Q274" s="93" t="b">
        <f t="shared" ca="1" si="58"/>
        <v>0</v>
      </c>
      <c r="R274" s="93" t="str">
        <f t="shared" ca="1" si="59"/>
        <v>未开始</v>
      </c>
      <c r="S274" s="93">
        <f ca="1">IF(AND(M274,O274,NOT(P274)),NETWORKDAYS(J274,AF274,项目参数!$B$2:$B$200),0)</f>
        <v>0</v>
      </c>
      <c r="T274" s="94">
        <f t="shared" ca="1" si="60"/>
        <v>0</v>
      </c>
      <c r="U274" s="113">
        <f t="shared" ca="1" si="61"/>
        <v>0</v>
      </c>
      <c r="V274" s="113">
        <f t="shared" ca="1" si="62"/>
        <v>0</v>
      </c>
      <c r="W274" s="113" t="str">
        <f t="shared" ca="1" si="63"/>
        <v/>
      </c>
      <c r="X274" s="93">
        <f t="shared" ca="1" si="64"/>
        <v>0</v>
      </c>
      <c r="Y274" s="93">
        <f t="shared" ca="1" si="65"/>
        <v>0</v>
      </c>
      <c r="Z274" s="93">
        <f ca="1">IF(AND(M274,O274,J274&gt;项目信息!$C$18),INT((IF(P274,K274,J274)-项目信息!$C$18)/30)+1,0)</f>
        <v>0</v>
      </c>
      <c r="AA274" s="93" t="str">
        <f ca="1">IF(M274,WEEKNUM(IF(K274&lt;&gt;"",K274,IF(J274&lt;&gt;"",J274,I274)-项目信息!$C$18)+1),"")</f>
        <v/>
      </c>
      <c r="AB274" s="93" t="str">
        <f ca="1">IF($M274,IF('临-间接'!W274=0,"",'临-间接'!W274),"")</f>
        <v/>
      </c>
      <c r="AC274" s="93" t="str">
        <f ca="1">IF($M274,$AB274*U274/项目参数!$J$29,"")</f>
        <v/>
      </c>
      <c r="AD274" s="93" t="str">
        <f ca="1">IF($M274,$AB274*V274/项目参数!$J$29,"")</f>
        <v/>
      </c>
      <c r="AE274" s="95" t="str">
        <f ca="1">IF(OR('临-间接'!R274=0,'临-间接'!R274="(空白)"),"",'临-间接'!R274)</f>
        <v/>
      </c>
      <c r="AF274" s="32" t="str">
        <f ca="1">IF(O274,IF(K274&lt;&gt;"", K274, IF(OR(H274="暂停",H274="取消"), IFERROR(WORKDAY.INTL($J274,$L274*$G274,1,项目参数!$B$2:$B$200),WORKDAY($J274,$L274*$G274,1)),TODAY())),"")</f>
        <v/>
      </c>
      <c r="AG274">
        <f ca="1">IF(AND(M274,O274),IF(OR('临-间接'!S274="",'临-间接'!S274="(空白)"),0,'临-间接'!S274),0)</f>
        <v>0</v>
      </c>
      <c r="AH274" s="32" t="str">
        <f ca="1">IF($M274,IF('临-间接'!T274=0,"",'临-间接'!T274),"")</f>
        <v/>
      </c>
      <c r="AI274" s="32" t="str">
        <f ca="1">IF($M274,IF('临-间接'!U274=0,"",'临-间接'!U274),"")</f>
        <v/>
      </c>
      <c r="AJ274" s="32" t="str">
        <f t="shared" ca="1" si="66"/>
        <v/>
      </c>
    </row>
    <row r="275" spans="1:36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IF('临-间接'!H275="(空白)","",'临-间接'!H275)</f>
        <v>0</v>
      </c>
      <c r="F275">
        <f ca="1">IF('临-间接'!K275="(空白)","",'临-间接'!K275)</f>
        <v>0</v>
      </c>
      <c r="G275">
        <f ca="1">IF('临-间接'!L275="(空白)",0,'临-间接'!L275)</f>
        <v>0</v>
      </c>
      <c r="H275" t="str">
        <f ca="1">IF(OR('临-间接'!Q275=0,'临-间接'!Q275="(空白)"),"",'临-间接'!Q275)</f>
        <v/>
      </c>
      <c r="I275" s="32" t="str">
        <f ca="1">IF(OR('临-间接'!M275=0,'临-间接'!M275="(空白)"),"",'临-间接'!M275)</f>
        <v/>
      </c>
      <c r="J275" s="32" t="str">
        <f ca="1">IF(OR('临-间接'!N275=0,'临-间接'!N275="(空白)"),"",'临-间接'!N275)</f>
        <v/>
      </c>
      <c r="K275" s="32" t="str">
        <f ca="1">IF(OR('临-间接'!O275=0,'临-间接'!O275="(空白)"),"",'临-间接'!O275)</f>
        <v/>
      </c>
      <c r="L275">
        <f ca="1">IF('临-间接'!P275="(空白)",0,'临-间接'!P275)</f>
        <v>0</v>
      </c>
      <c r="M275" s="93" t="b">
        <f t="shared" ca="1" si="54"/>
        <v>0</v>
      </c>
      <c r="N275" s="93" t="b">
        <f t="shared" ca="1" si="55"/>
        <v>0</v>
      </c>
      <c r="O275" s="93" t="b">
        <f t="shared" ca="1" si="56"/>
        <v>0</v>
      </c>
      <c r="P275" s="93" t="b">
        <f t="shared" ca="1" si="57"/>
        <v>0</v>
      </c>
      <c r="Q275" s="93" t="b">
        <f t="shared" ca="1" si="58"/>
        <v>0</v>
      </c>
      <c r="R275" s="93" t="str">
        <f t="shared" ca="1" si="59"/>
        <v>未开始</v>
      </c>
      <c r="S275" s="93">
        <f ca="1">IF(AND(M275,O275,NOT(P275)),NETWORKDAYS(J275,AF275,项目参数!$B$2:$B$200),0)</f>
        <v>0</v>
      </c>
      <c r="T275" s="94">
        <f t="shared" ca="1" si="60"/>
        <v>0</v>
      </c>
      <c r="U275" s="113">
        <f t="shared" ca="1" si="61"/>
        <v>0</v>
      </c>
      <c r="V275" s="113">
        <f t="shared" ca="1" si="62"/>
        <v>0</v>
      </c>
      <c r="W275" s="113" t="str">
        <f t="shared" ca="1" si="63"/>
        <v/>
      </c>
      <c r="X275" s="93">
        <f t="shared" ca="1" si="64"/>
        <v>0</v>
      </c>
      <c r="Y275" s="93">
        <f t="shared" ca="1" si="65"/>
        <v>0</v>
      </c>
      <c r="Z275" s="93">
        <f ca="1">IF(AND(M275,O275,J275&gt;项目信息!$C$18),INT((IF(P275,K275,J275)-项目信息!$C$18)/30)+1,0)</f>
        <v>0</v>
      </c>
      <c r="AA275" s="93" t="str">
        <f ca="1">IF(M275,WEEKNUM(IF(K275&lt;&gt;"",K275,IF(J275&lt;&gt;"",J275,I275)-项目信息!$C$18)+1),"")</f>
        <v/>
      </c>
      <c r="AB275" s="93" t="str">
        <f ca="1">IF($M275,IF('临-间接'!W275=0,"",'临-间接'!W275),"")</f>
        <v/>
      </c>
      <c r="AC275" s="93" t="str">
        <f ca="1">IF($M275,$AB275*U275/项目参数!$J$29,"")</f>
        <v/>
      </c>
      <c r="AD275" s="93" t="str">
        <f ca="1">IF($M275,$AB275*V275/项目参数!$J$29,"")</f>
        <v/>
      </c>
      <c r="AE275" s="95" t="str">
        <f ca="1">IF(OR('临-间接'!R275=0,'临-间接'!R275="(空白)"),"",'临-间接'!R275)</f>
        <v/>
      </c>
      <c r="AF275" s="32" t="str">
        <f ca="1">IF(O275,IF(K275&lt;&gt;"", K275, IF(OR(H275="暂停",H275="取消"), IFERROR(WORKDAY.INTL($J275,$L275*$G275,1,项目参数!$B$2:$B$200),WORKDAY($J275,$L275*$G275,1)),TODAY())),"")</f>
        <v/>
      </c>
      <c r="AG275">
        <f ca="1">IF(AND(M275,O275),IF(OR('临-间接'!S275="",'临-间接'!S275="(空白)"),0,'临-间接'!S275),0)</f>
        <v>0</v>
      </c>
      <c r="AH275" s="32" t="str">
        <f ca="1">IF($M275,IF('临-间接'!T275=0,"",'临-间接'!T275),"")</f>
        <v/>
      </c>
      <c r="AI275" s="32" t="str">
        <f ca="1">IF($M275,IF('临-间接'!U275=0,"",'临-间接'!U275),"")</f>
        <v/>
      </c>
      <c r="AJ275" s="32" t="str">
        <f t="shared" ca="1" si="66"/>
        <v/>
      </c>
    </row>
    <row r="276" spans="1:36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IF('临-间接'!H276="(空白)","",'临-间接'!H276)</f>
        <v>0</v>
      </c>
      <c r="F276">
        <f ca="1">IF('临-间接'!K276="(空白)","",'临-间接'!K276)</f>
        <v>0</v>
      </c>
      <c r="G276">
        <f ca="1">IF('临-间接'!L276="(空白)",0,'临-间接'!L276)</f>
        <v>0</v>
      </c>
      <c r="H276" t="str">
        <f ca="1">IF(OR('临-间接'!Q276=0,'临-间接'!Q276="(空白)"),"",'临-间接'!Q276)</f>
        <v/>
      </c>
      <c r="I276" s="32" t="str">
        <f ca="1">IF(OR('临-间接'!M276=0,'临-间接'!M276="(空白)"),"",'临-间接'!M276)</f>
        <v/>
      </c>
      <c r="J276" s="32" t="str">
        <f ca="1">IF(OR('临-间接'!N276=0,'临-间接'!N276="(空白)"),"",'临-间接'!N276)</f>
        <v/>
      </c>
      <c r="K276" s="32" t="str">
        <f ca="1">IF(OR('临-间接'!O276=0,'临-间接'!O276="(空白)"),"",'临-间接'!O276)</f>
        <v/>
      </c>
      <c r="L276">
        <f ca="1">IF('临-间接'!P276="(空白)",0,'临-间接'!P276)</f>
        <v>0</v>
      </c>
      <c r="M276" s="93" t="b">
        <f t="shared" ca="1" si="54"/>
        <v>0</v>
      </c>
      <c r="N276" s="93" t="b">
        <f t="shared" ca="1" si="55"/>
        <v>0</v>
      </c>
      <c r="O276" s="93" t="b">
        <f t="shared" ca="1" si="56"/>
        <v>0</v>
      </c>
      <c r="P276" s="93" t="b">
        <f t="shared" ca="1" si="57"/>
        <v>0</v>
      </c>
      <c r="Q276" s="93" t="b">
        <f t="shared" ca="1" si="58"/>
        <v>0</v>
      </c>
      <c r="R276" s="93" t="str">
        <f t="shared" ca="1" si="59"/>
        <v>未开始</v>
      </c>
      <c r="S276" s="93">
        <f ca="1">IF(AND(M276,O276,NOT(P276)),NETWORKDAYS(J276,AF276,项目参数!$B$2:$B$200),0)</f>
        <v>0</v>
      </c>
      <c r="T276" s="94">
        <f t="shared" ca="1" si="60"/>
        <v>0</v>
      </c>
      <c r="U276" s="113">
        <f t="shared" ca="1" si="61"/>
        <v>0</v>
      </c>
      <c r="V276" s="113">
        <f t="shared" ca="1" si="62"/>
        <v>0</v>
      </c>
      <c r="W276" s="113" t="str">
        <f t="shared" ca="1" si="63"/>
        <v/>
      </c>
      <c r="X276" s="93">
        <f t="shared" ca="1" si="64"/>
        <v>0</v>
      </c>
      <c r="Y276" s="93">
        <f t="shared" ca="1" si="65"/>
        <v>0</v>
      </c>
      <c r="Z276" s="93">
        <f ca="1">IF(AND(M276,O276,J276&gt;项目信息!$C$18),INT((IF(P276,K276,J276)-项目信息!$C$18)/30)+1,0)</f>
        <v>0</v>
      </c>
      <c r="AA276" s="93" t="str">
        <f ca="1">IF(M276,WEEKNUM(IF(K276&lt;&gt;"",K276,IF(J276&lt;&gt;"",J276,I276)-项目信息!$C$18)+1),"")</f>
        <v/>
      </c>
      <c r="AB276" s="93" t="str">
        <f ca="1">IF($M276,IF('临-间接'!W276=0,"",'临-间接'!W276),"")</f>
        <v/>
      </c>
      <c r="AC276" s="93" t="str">
        <f ca="1">IF($M276,$AB276*U276/项目参数!$J$29,"")</f>
        <v/>
      </c>
      <c r="AD276" s="93" t="str">
        <f ca="1">IF($M276,$AB276*V276/项目参数!$J$29,"")</f>
        <v/>
      </c>
      <c r="AE276" s="95" t="str">
        <f ca="1">IF(OR('临-间接'!R276=0,'临-间接'!R276="(空白)"),"",'临-间接'!R276)</f>
        <v/>
      </c>
      <c r="AF276" s="32" t="str">
        <f ca="1">IF(O276,IF(K276&lt;&gt;"", K276, IF(OR(H276="暂停",H276="取消"), IFERROR(WORKDAY.INTL($J276,$L276*$G276,1,项目参数!$B$2:$B$200),WORKDAY($J276,$L276*$G276,1)),TODAY())),"")</f>
        <v/>
      </c>
      <c r="AG276">
        <f ca="1">IF(AND(M276,O276),IF(OR('临-间接'!S276="",'临-间接'!S276="(空白)"),0,'临-间接'!S276),0)</f>
        <v>0</v>
      </c>
      <c r="AH276" s="32" t="str">
        <f ca="1">IF($M276,IF('临-间接'!T276=0,"",'临-间接'!T276),"")</f>
        <v/>
      </c>
      <c r="AI276" s="32" t="str">
        <f ca="1">IF($M276,IF('临-间接'!U276=0,"",'临-间接'!U276),"")</f>
        <v/>
      </c>
      <c r="AJ276" s="32" t="str">
        <f t="shared" ca="1" si="66"/>
        <v/>
      </c>
    </row>
    <row r="277" spans="1:36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IF('临-间接'!H277="(空白)","",'临-间接'!H277)</f>
        <v>0</v>
      </c>
      <c r="F277">
        <f ca="1">IF('临-间接'!K277="(空白)","",'临-间接'!K277)</f>
        <v>0</v>
      </c>
      <c r="G277">
        <f ca="1">IF('临-间接'!L277="(空白)",0,'临-间接'!L277)</f>
        <v>0</v>
      </c>
      <c r="H277" t="str">
        <f ca="1">IF(OR('临-间接'!Q277=0,'临-间接'!Q277="(空白)"),"",'临-间接'!Q277)</f>
        <v/>
      </c>
      <c r="I277" s="32" t="str">
        <f ca="1">IF(OR('临-间接'!M277=0,'临-间接'!M277="(空白)"),"",'临-间接'!M277)</f>
        <v/>
      </c>
      <c r="J277" s="32" t="str">
        <f ca="1">IF(OR('临-间接'!N277=0,'临-间接'!N277="(空白)"),"",'临-间接'!N277)</f>
        <v/>
      </c>
      <c r="K277" s="32" t="str">
        <f ca="1">IF(OR('临-间接'!O277=0,'临-间接'!O277="(空白)"),"",'临-间接'!O277)</f>
        <v/>
      </c>
      <c r="L277">
        <f ca="1">IF('临-间接'!P277="(空白)",0,'临-间接'!P277)</f>
        <v>0</v>
      </c>
      <c r="M277" s="93" t="b">
        <f t="shared" ca="1" si="54"/>
        <v>0</v>
      </c>
      <c r="N277" s="93" t="b">
        <f t="shared" ca="1" si="55"/>
        <v>0</v>
      </c>
      <c r="O277" s="93" t="b">
        <f t="shared" ca="1" si="56"/>
        <v>0</v>
      </c>
      <c r="P277" s="93" t="b">
        <f t="shared" ca="1" si="57"/>
        <v>0</v>
      </c>
      <c r="Q277" s="93" t="b">
        <f t="shared" ca="1" si="58"/>
        <v>0</v>
      </c>
      <c r="R277" s="93" t="str">
        <f t="shared" ca="1" si="59"/>
        <v>未开始</v>
      </c>
      <c r="S277" s="93">
        <f ca="1">IF(AND(M277,O277,NOT(P277)),NETWORKDAYS(J277,AF277,项目参数!$B$2:$B$200),0)</f>
        <v>0</v>
      </c>
      <c r="T277" s="94">
        <f t="shared" ca="1" si="60"/>
        <v>0</v>
      </c>
      <c r="U277" s="113">
        <f t="shared" ca="1" si="61"/>
        <v>0</v>
      </c>
      <c r="V277" s="113">
        <f t="shared" ca="1" si="62"/>
        <v>0</v>
      </c>
      <c r="W277" s="113" t="str">
        <f t="shared" ca="1" si="63"/>
        <v/>
      </c>
      <c r="X277" s="93">
        <f t="shared" ca="1" si="64"/>
        <v>0</v>
      </c>
      <c r="Y277" s="93">
        <f t="shared" ca="1" si="65"/>
        <v>0</v>
      </c>
      <c r="Z277" s="93">
        <f ca="1">IF(AND(M277,O277,J277&gt;项目信息!$C$18),INT((IF(P277,K277,J277)-项目信息!$C$18)/30)+1,0)</f>
        <v>0</v>
      </c>
      <c r="AA277" s="93" t="str">
        <f ca="1">IF(M277,WEEKNUM(IF(K277&lt;&gt;"",K277,IF(J277&lt;&gt;"",J277,I277)-项目信息!$C$18)+1),"")</f>
        <v/>
      </c>
      <c r="AB277" s="93" t="str">
        <f ca="1">IF($M277,IF('临-间接'!W277=0,"",'临-间接'!W277),"")</f>
        <v/>
      </c>
      <c r="AC277" s="93" t="str">
        <f ca="1">IF($M277,$AB277*U277/项目参数!$J$29,"")</f>
        <v/>
      </c>
      <c r="AD277" s="93" t="str">
        <f ca="1">IF($M277,$AB277*V277/项目参数!$J$29,"")</f>
        <v/>
      </c>
      <c r="AE277" s="95" t="str">
        <f ca="1">IF(OR('临-间接'!R277=0,'临-间接'!R277="(空白)"),"",'临-间接'!R277)</f>
        <v/>
      </c>
      <c r="AF277" s="32" t="str">
        <f ca="1">IF(O277,IF(K277&lt;&gt;"", K277, IF(OR(H277="暂停",H277="取消"), IFERROR(WORKDAY.INTL($J277,$L277*$G277,1,项目参数!$B$2:$B$200),WORKDAY($J277,$L277*$G277,1)),TODAY())),"")</f>
        <v/>
      </c>
      <c r="AG277">
        <f ca="1">IF(AND(M277,O277),IF(OR('临-间接'!S277="",'临-间接'!S277="(空白)"),0,'临-间接'!S277),0)</f>
        <v>0</v>
      </c>
      <c r="AH277" s="32" t="str">
        <f ca="1">IF($M277,IF('临-间接'!T277=0,"",'临-间接'!T277),"")</f>
        <v/>
      </c>
      <c r="AI277" s="32" t="str">
        <f ca="1">IF($M277,IF('临-间接'!U277=0,"",'临-间接'!U277),"")</f>
        <v/>
      </c>
      <c r="AJ277" s="32" t="str">
        <f t="shared" ca="1" si="66"/>
        <v/>
      </c>
    </row>
    <row r="278" spans="1:36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IF('临-间接'!H278="(空白)","",'临-间接'!H278)</f>
        <v>0</v>
      </c>
      <c r="F278">
        <f ca="1">IF('临-间接'!K278="(空白)","",'临-间接'!K278)</f>
        <v>0</v>
      </c>
      <c r="G278">
        <f ca="1">IF('临-间接'!L278="(空白)",0,'临-间接'!L278)</f>
        <v>0</v>
      </c>
      <c r="H278" t="str">
        <f ca="1">IF(OR('临-间接'!Q278=0,'临-间接'!Q278="(空白)"),"",'临-间接'!Q278)</f>
        <v/>
      </c>
      <c r="I278" s="32" t="str">
        <f ca="1">IF(OR('临-间接'!M278=0,'临-间接'!M278="(空白)"),"",'临-间接'!M278)</f>
        <v/>
      </c>
      <c r="J278" s="32" t="str">
        <f ca="1">IF(OR('临-间接'!N278=0,'临-间接'!N278="(空白)"),"",'临-间接'!N278)</f>
        <v/>
      </c>
      <c r="K278" s="32" t="str">
        <f ca="1">IF(OR('临-间接'!O278=0,'临-间接'!O278="(空白)"),"",'临-间接'!O278)</f>
        <v/>
      </c>
      <c r="L278">
        <f ca="1">IF('临-间接'!P278="(空白)",0,'临-间接'!P278)</f>
        <v>0</v>
      </c>
      <c r="M278" s="93" t="b">
        <f t="shared" ca="1" si="54"/>
        <v>0</v>
      </c>
      <c r="N278" s="93" t="b">
        <f t="shared" ca="1" si="55"/>
        <v>0</v>
      </c>
      <c r="O278" s="93" t="b">
        <f t="shared" ca="1" si="56"/>
        <v>0</v>
      </c>
      <c r="P278" s="93" t="b">
        <f t="shared" ca="1" si="57"/>
        <v>0</v>
      </c>
      <c r="Q278" s="93" t="b">
        <f t="shared" ca="1" si="58"/>
        <v>0</v>
      </c>
      <c r="R278" s="93" t="str">
        <f t="shared" ca="1" si="59"/>
        <v>未开始</v>
      </c>
      <c r="S278" s="93">
        <f ca="1">IF(AND(M278,O278,NOT(P278)),NETWORKDAYS(J278,AF278,项目参数!$B$2:$B$200),0)</f>
        <v>0</v>
      </c>
      <c r="T278" s="94">
        <f t="shared" ca="1" si="60"/>
        <v>0</v>
      </c>
      <c r="U278" s="113">
        <f t="shared" ca="1" si="61"/>
        <v>0</v>
      </c>
      <c r="V278" s="113">
        <f t="shared" ca="1" si="62"/>
        <v>0</v>
      </c>
      <c r="W278" s="113" t="str">
        <f t="shared" ca="1" si="63"/>
        <v/>
      </c>
      <c r="X278" s="93">
        <f t="shared" ca="1" si="64"/>
        <v>0</v>
      </c>
      <c r="Y278" s="93">
        <f t="shared" ca="1" si="65"/>
        <v>0</v>
      </c>
      <c r="Z278" s="93">
        <f ca="1">IF(AND(M278,O278,J278&gt;项目信息!$C$18),INT((IF(P278,K278,J278)-项目信息!$C$18)/30)+1,0)</f>
        <v>0</v>
      </c>
      <c r="AA278" s="93" t="str">
        <f ca="1">IF(M278,WEEKNUM(IF(K278&lt;&gt;"",K278,IF(J278&lt;&gt;"",J278,I278)-项目信息!$C$18)+1),"")</f>
        <v/>
      </c>
      <c r="AB278" s="93" t="str">
        <f ca="1">IF($M278,IF('临-间接'!W278=0,"",'临-间接'!W278),"")</f>
        <v/>
      </c>
      <c r="AC278" s="93" t="str">
        <f ca="1">IF($M278,$AB278*U278/项目参数!$J$29,"")</f>
        <v/>
      </c>
      <c r="AD278" s="93" t="str">
        <f ca="1">IF($M278,$AB278*V278/项目参数!$J$29,"")</f>
        <v/>
      </c>
      <c r="AE278" s="95" t="str">
        <f ca="1">IF(OR('临-间接'!R278=0,'临-间接'!R278="(空白)"),"",'临-间接'!R278)</f>
        <v/>
      </c>
      <c r="AF278" s="32" t="str">
        <f ca="1">IF(O278,IF(K278&lt;&gt;"", K278, IF(OR(H278="暂停",H278="取消"), IFERROR(WORKDAY.INTL($J278,$L278*$G278,1,项目参数!$B$2:$B$200),WORKDAY($J278,$L278*$G278,1)),TODAY())),"")</f>
        <v/>
      </c>
      <c r="AG278">
        <f ca="1">IF(AND(M278,O278),IF(OR('临-间接'!S278="",'临-间接'!S278="(空白)"),0,'临-间接'!S278),0)</f>
        <v>0</v>
      </c>
      <c r="AH278" s="32" t="str">
        <f ca="1">IF($M278,IF('临-间接'!T278=0,"",'临-间接'!T278),"")</f>
        <v/>
      </c>
      <c r="AI278" s="32" t="str">
        <f ca="1">IF($M278,IF('临-间接'!U278=0,"",'临-间接'!U278),"")</f>
        <v/>
      </c>
      <c r="AJ278" s="32" t="str">
        <f t="shared" ca="1" si="66"/>
        <v/>
      </c>
    </row>
    <row r="279" spans="1:36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IF('临-间接'!H279="(空白)","",'临-间接'!H279)</f>
        <v>0</v>
      </c>
      <c r="F279">
        <f ca="1">IF('临-间接'!K279="(空白)","",'临-间接'!K279)</f>
        <v>0</v>
      </c>
      <c r="G279">
        <f ca="1">IF('临-间接'!L279="(空白)",0,'临-间接'!L279)</f>
        <v>0</v>
      </c>
      <c r="H279" t="str">
        <f ca="1">IF(OR('临-间接'!Q279=0,'临-间接'!Q279="(空白)"),"",'临-间接'!Q279)</f>
        <v/>
      </c>
      <c r="I279" s="32" t="str">
        <f ca="1">IF(OR('临-间接'!M279=0,'临-间接'!M279="(空白)"),"",'临-间接'!M279)</f>
        <v/>
      </c>
      <c r="J279" s="32" t="str">
        <f ca="1">IF(OR('临-间接'!N279=0,'临-间接'!N279="(空白)"),"",'临-间接'!N279)</f>
        <v/>
      </c>
      <c r="K279" s="32" t="str">
        <f ca="1">IF(OR('临-间接'!O279=0,'临-间接'!O279="(空白)"),"",'临-间接'!O279)</f>
        <v/>
      </c>
      <c r="L279">
        <f ca="1">IF('临-间接'!P279="(空白)",0,'临-间接'!P279)</f>
        <v>0</v>
      </c>
      <c r="M279" s="93" t="b">
        <f t="shared" ca="1" si="54"/>
        <v>0</v>
      </c>
      <c r="N279" s="93" t="b">
        <f t="shared" ca="1" si="55"/>
        <v>0</v>
      </c>
      <c r="O279" s="93" t="b">
        <f t="shared" ca="1" si="56"/>
        <v>0</v>
      </c>
      <c r="P279" s="93" t="b">
        <f t="shared" ca="1" si="57"/>
        <v>0</v>
      </c>
      <c r="Q279" s="93" t="b">
        <f t="shared" ca="1" si="58"/>
        <v>0</v>
      </c>
      <c r="R279" s="93" t="str">
        <f t="shared" ca="1" si="59"/>
        <v>未开始</v>
      </c>
      <c r="S279" s="93">
        <f ca="1">IF(AND(M279,O279,NOT(P279)),NETWORKDAYS(J279,AF279,项目参数!$B$2:$B$200),0)</f>
        <v>0</v>
      </c>
      <c r="T279" s="94">
        <f t="shared" ca="1" si="60"/>
        <v>0</v>
      </c>
      <c r="U279" s="113">
        <f t="shared" ca="1" si="61"/>
        <v>0</v>
      </c>
      <c r="V279" s="113">
        <f t="shared" ca="1" si="62"/>
        <v>0</v>
      </c>
      <c r="W279" s="113" t="str">
        <f t="shared" ca="1" si="63"/>
        <v/>
      </c>
      <c r="X279" s="93">
        <f t="shared" ca="1" si="64"/>
        <v>0</v>
      </c>
      <c r="Y279" s="93">
        <f t="shared" ca="1" si="65"/>
        <v>0</v>
      </c>
      <c r="Z279" s="93">
        <f ca="1">IF(AND(M279,O279,J279&gt;项目信息!$C$18),INT((IF(P279,K279,J279)-项目信息!$C$18)/30)+1,0)</f>
        <v>0</v>
      </c>
      <c r="AA279" s="93" t="str">
        <f ca="1">IF(M279,WEEKNUM(IF(K279&lt;&gt;"",K279,IF(J279&lt;&gt;"",J279,I279)-项目信息!$C$18)+1),"")</f>
        <v/>
      </c>
      <c r="AB279" s="93" t="str">
        <f ca="1">IF($M279,IF('临-间接'!W279=0,"",'临-间接'!W279),"")</f>
        <v/>
      </c>
      <c r="AC279" s="93" t="str">
        <f ca="1">IF($M279,$AB279*U279/项目参数!$J$29,"")</f>
        <v/>
      </c>
      <c r="AD279" s="93" t="str">
        <f ca="1">IF($M279,$AB279*V279/项目参数!$J$29,"")</f>
        <v/>
      </c>
      <c r="AE279" s="95" t="str">
        <f ca="1">IF(OR('临-间接'!R279=0,'临-间接'!R279="(空白)"),"",'临-间接'!R279)</f>
        <v/>
      </c>
      <c r="AF279" s="32" t="str">
        <f ca="1">IF(O279,IF(K279&lt;&gt;"", K279, IF(OR(H279="暂停",H279="取消"), IFERROR(WORKDAY.INTL($J279,$L279*$G279,1,项目参数!$B$2:$B$200),WORKDAY($J279,$L279*$G279,1)),TODAY())),"")</f>
        <v/>
      </c>
      <c r="AG279">
        <f ca="1">IF(AND(M279,O279),IF(OR('临-间接'!S279="",'临-间接'!S279="(空白)"),0,'临-间接'!S279),0)</f>
        <v>0</v>
      </c>
      <c r="AH279" s="32" t="str">
        <f ca="1">IF($M279,IF('临-间接'!T279=0,"",'临-间接'!T279),"")</f>
        <v/>
      </c>
      <c r="AI279" s="32" t="str">
        <f ca="1">IF($M279,IF('临-间接'!U279=0,"",'临-间接'!U279),"")</f>
        <v/>
      </c>
      <c r="AJ279" s="32" t="str">
        <f t="shared" ca="1" si="66"/>
        <v/>
      </c>
    </row>
    <row r="280" spans="1:36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IF('临-间接'!H280="(空白)","",'临-间接'!H280)</f>
        <v>0</v>
      </c>
      <c r="F280">
        <f ca="1">IF('临-间接'!K280="(空白)","",'临-间接'!K280)</f>
        <v>0</v>
      </c>
      <c r="G280">
        <f ca="1">IF('临-间接'!L280="(空白)",0,'临-间接'!L280)</f>
        <v>0</v>
      </c>
      <c r="H280" t="str">
        <f ca="1">IF(OR('临-间接'!Q280=0,'临-间接'!Q280="(空白)"),"",'临-间接'!Q280)</f>
        <v/>
      </c>
      <c r="I280" s="32" t="str">
        <f ca="1">IF(OR('临-间接'!M280=0,'临-间接'!M280="(空白)"),"",'临-间接'!M280)</f>
        <v/>
      </c>
      <c r="J280" s="32" t="str">
        <f ca="1">IF(OR('临-间接'!N280=0,'临-间接'!N280="(空白)"),"",'临-间接'!N280)</f>
        <v/>
      </c>
      <c r="K280" s="32" t="str">
        <f ca="1">IF(OR('临-间接'!O280=0,'临-间接'!O280="(空白)"),"",'临-间接'!O280)</f>
        <v/>
      </c>
      <c r="L280">
        <f ca="1">IF('临-间接'!P280="(空白)",0,'临-间接'!P280)</f>
        <v>0</v>
      </c>
      <c r="M280" s="93" t="b">
        <f t="shared" ca="1" si="54"/>
        <v>0</v>
      </c>
      <c r="N280" s="93" t="b">
        <f t="shared" ca="1" si="55"/>
        <v>0</v>
      </c>
      <c r="O280" s="93" t="b">
        <f t="shared" ca="1" si="56"/>
        <v>0</v>
      </c>
      <c r="P280" s="93" t="b">
        <f t="shared" ca="1" si="57"/>
        <v>0</v>
      </c>
      <c r="Q280" s="93" t="b">
        <f t="shared" ca="1" si="58"/>
        <v>0</v>
      </c>
      <c r="R280" s="93" t="str">
        <f t="shared" ca="1" si="59"/>
        <v>未开始</v>
      </c>
      <c r="S280" s="93">
        <f ca="1">IF(AND(M280,O280,NOT(P280)),NETWORKDAYS(J280,AF280,项目参数!$B$2:$B$200),0)</f>
        <v>0</v>
      </c>
      <c r="T280" s="94">
        <f t="shared" ca="1" si="60"/>
        <v>0</v>
      </c>
      <c r="U280" s="113">
        <f t="shared" ca="1" si="61"/>
        <v>0</v>
      </c>
      <c r="V280" s="113">
        <f t="shared" ca="1" si="62"/>
        <v>0</v>
      </c>
      <c r="W280" s="113" t="str">
        <f t="shared" ca="1" si="63"/>
        <v/>
      </c>
      <c r="X280" s="93">
        <f t="shared" ca="1" si="64"/>
        <v>0</v>
      </c>
      <c r="Y280" s="93">
        <f t="shared" ca="1" si="65"/>
        <v>0</v>
      </c>
      <c r="Z280" s="93">
        <f ca="1">IF(AND(M280,O280,J280&gt;项目信息!$C$18),INT((IF(P280,K280,J280)-项目信息!$C$18)/30)+1,0)</f>
        <v>0</v>
      </c>
      <c r="AA280" s="93" t="str">
        <f ca="1">IF(M280,WEEKNUM(IF(K280&lt;&gt;"",K280,IF(J280&lt;&gt;"",J280,I280)-项目信息!$C$18)+1),"")</f>
        <v/>
      </c>
      <c r="AB280" s="93" t="str">
        <f ca="1">IF($M280,IF('临-间接'!W280=0,"",'临-间接'!W280),"")</f>
        <v/>
      </c>
      <c r="AC280" s="93" t="str">
        <f ca="1">IF($M280,$AB280*U280/项目参数!$J$29,"")</f>
        <v/>
      </c>
      <c r="AD280" s="93" t="str">
        <f ca="1">IF($M280,$AB280*V280/项目参数!$J$29,"")</f>
        <v/>
      </c>
      <c r="AE280" s="95" t="str">
        <f ca="1">IF(OR('临-间接'!R280=0,'临-间接'!R280="(空白)"),"",'临-间接'!R280)</f>
        <v/>
      </c>
      <c r="AF280" s="32" t="str">
        <f ca="1">IF(O280,IF(K280&lt;&gt;"", K280, IF(OR(H280="暂停",H280="取消"), IFERROR(WORKDAY.INTL($J280,$L280*$G280,1,项目参数!$B$2:$B$200),WORKDAY($J280,$L280*$G280,1)),TODAY())),"")</f>
        <v/>
      </c>
      <c r="AG280">
        <f ca="1">IF(AND(M280,O280),IF(OR('临-间接'!S280="",'临-间接'!S280="(空白)"),0,'临-间接'!S280),0)</f>
        <v>0</v>
      </c>
      <c r="AH280" s="32" t="str">
        <f ca="1">IF($M280,IF('临-间接'!T280=0,"",'临-间接'!T280),"")</f>
        <v/>
      </c>
      <c r="AI280" s="32" t="str">
        <f ca="1">IF($M280,IF('临-间接'!U280=0,"",'临-间接'!U280),"")</f>
        <v/>
      </c>
      <c r="AJ280" s="32" t="str">
        <f t="shared" ca="1" si="66"/>
        <v/>
      </c>
    </row>
    <row r="281" spans="1:36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IF('临-间接'!H281="(空白)","",'临-间接'!H281)</f>
        <v>0</v>
      </c>
      <c r="F281">
        <f ca="1">IF('临-间接'!K281="(空白)","",'临-间接'!K281)</f>
        <v>0</v>
      </c>
      <c r="G281">
        <f ca="1">IF('临-间接'!L281="(空白)",0,'临-间接'!L281)</f>
        <v>0</v>
      </c>
      <c r="H281" t="str">
        <f ca="1">IF(OR('临-间接'!Q281=0,'临-间接'!Q281="(空白)"),"",'临-间接'!Q281)</f>
        <v/>
      </c>
      <c r="I281" s="32" t="str">
        <f ca="1">IF(OR('临-间接'!M281=0,'临-间接'!M281="(空白)"),"",'临-间接'!M281)</f>
        <v/>
      </c>
      <c r="J281" s="32" t="str">
        <f ca="1">IF(OR('临-间接'!N281=0,'临-间接'!N281="(空白)"),"",'临-间接'!N281)</f>
        <v/>
      </c>
      <c r="K281" s="32" t="str">
        <f ca="1">IF(OR('临-间接'!O281=0,'临-间接'!O281="(空白)"),"",'临-间接'!O281)</f>
        <v/>
      </c>
      <c r="L281">
        <f ca="1">IF('临-间接'!P281="(空白)",0,'临-间接'!P281)</f>
        <v>0</v>
      </c>
      <c r="M281" s="93" t="b">
        <f t="shared" ca="1" si="54"/>
        <v>0</v>
      </c>
      <c r="N281" s="93" t="b">
        <f t="shared" ca="1" si="55"/>
        <v>0</v>
      </c>
      <c r="O281" s="93" t="b">
        <f t="shared" ca="1" si="56"/>
        <v>0</v>
      </c>
      <c r="P281" s="93" t="b">
        <f t="shared" ca="1" si="57"/>
        <v>0</v>
      </c>
      <c r="Q281" s="93" t="b">
        <f t="shared" ca="1" si="58"/>
        <v>0</v>
      </c>
      <c r="R281" s="93" t="str">
        <f t="shared" ca="1" si="59"/>
        <v>未开始</v>
      </c>
      <c r="S281" s="93">
        <f ca="1">IF(AND(M281,O281,NOT(P281)),NETWORKDAYS(J281,AF281,项目参数!$B$2:$B$200),0)</f>
        <v>0</v>
      </c>
      <c r="T281" s="94">
        <f t="shared" ca="1" si="60"/>
        <v>0</v>
      </c>
      <c r="U281" s="113">
        <f t="shared" ca="1" si="61"/>
        <v>0</v>
      </c>
      <c r="V281" s="113">
        <f t="shared" ca="1" si="62"/>
        <v>0</v>
      </c>
      <c r="W281" s="113" t="str">
        <f t="shared" ca="1" si="63"/>
        <v/>
      </c>
      <c r="X281" s="93">
        <f t="shared" ca="1" si="64"/>
        <v>0</v>
      </c>
      <c r="Y281" s="93">
        <f t="shared" ca="1" si="65"/>
        <v>0</v>
      </c>
      <c r="Z281" s="93">
        <f ca="1">IF(AND(M281,O281,J281&gt;项目信息!$C$18),INT((IF(P281,K281,J281)-项目信息!$C$18)/30)+1,0)</f>
        <v>0</v>
      </c>
      <c r="AA281" s="93" t="str">
        <f ca="1">IF(M281,WEEKNUM(IF(K281&lt;&gt;"",K281,IF(J281&lt;&gt;"",J281,I281)-项目信息!$C$18)+1),"")</f>
        <v/>
      </c>
      <c r="AB281" s="93" t="str">
        <f ca="1">IF($M281,IF('临-间接'!W281=0,"",'临-间接'!W281),"")</f>
        <v/>
      </c>
      <c r="AC281" s="93" t="str">
        <f ca="1">IF($M281,$AB281*U281/项目参数!$J$29,"")</f>
        <v/>
      </c>
      <c r="AD281" s="93" t="str">
        <f ca="1">IF($M281,$AB281*V281/项目参数!$J$29,"")</f>
        <v/>
      </c>
      <c r="AE281" s="95" t="str">
        <f ca="1">IF(OR('临-间接'!R281=0,'临-间接'!R281="(空白)"),"",'临-间接'!R281)</f>
        <v/>
      </c>
      <c r="AF281" s="32" t="str">
        <f ca="1">IF(O281,IF(K281&lt;&gt;"", K281, IF(OR(H281="暂停",H281="取消"), IFERROR(WORKDAY.INTL($J281,$L281*$G281,1,项目参数!$B$2:$B$200),WORKDAY($J281,$L281*$G281,1)),TODAY())),"")</f>
        <v/>
      </c>
      <c r="AG281">
        <f ca="1">IF(AND(M281,O281),IF(OR('临-间接'!S281="",'临-间接'!S281="(空白)"),0,'临-间接'!S281),0)</f>
        <v>0</v>
      </c>
      <c r="AH281" s="32" t="str">
        <f ca="1">IF($M281,IF('临-间接'!T281=0,"",'临-间接'!T281),"")</f>
        <v/>
      </c>
      <c r="AI281" s="32" t="str">
        <f ca="1">IF($M281,IF('临-间接'!U281=0,"",'临-间接'!U281),"")</f>
        <v/>
      </c>
      <c r="AJ281" s="32" t="str">
        <f t="shared" ca="1" si="66"/>
        <v/>
      </c>
    </row>
    <row r="282" spans="1:36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IF('临-间接'!H282="(空白)","",'临-间接'!H282)</f>
        <v>0</v>
      </c>
      <c r="F282">
        <f ca="1">IF('临-间接'!K282="(空白)","",'临-间接'!K282)</f>
        <v>0</v>
      </c>
      <c r="G282">
        <f ca="1">IF('临-间接'!L282="(空白)",0,'临-间接'!L282)</f>
        <v>0</v>
      </c>
      <c r="H282" t="str">
        <f ca="1">IF(OR('临-间接'!Q282=0,'临-间接'!Q282="(空白)"),"",'临-间接'!Q282)</f>
        <v/>
      </c>
      <c r="I282" s="32" t="str">
        <f ca="1">IF(OR('临-间接'!M282=0,'临-间接'!M282="(空白)"),"",'临-间接'!M282)</f>
        <v/>
      </c>
      <c r="J282" s="32" t="str">
        <f ca="1">IF(OR('临-间接'!N282=0,'临-间接'!N282="(空白)"),"",'临-间接'!N282)</f>
        <v/>
      </c>
      <c r="K282" s="32" t="str">
        <f ca="1">IF(OR('临-间接'!O282=0,'临-间接'!O282="(空白)"),"",'临-间接'!O282)</f>
        <v/>
      </c>
      <c r="L282">
        <f ca="1">IF('临-间接'!P282="(空白)",0,'临-间接'!P282)</f>
        <v>0</v>
      </c>
      <c r="M282" s="93" t="b">
        <f t="shared" ca="1" si="54"/>
        <v>0</v>
      </c>
      <c r="N282" s="93" t="b">
        <f t="shared" ca="1" si="55"/>
        <v>0</v>
      </c>
      <c r="O282" s="93" t="b">
        <f t="shared" ca="1" si="56"/>
        <v>0</v>
      </c>
      <c r="P282" s="93" t="b">
        <f t="shared" ca="1" si="57"/>
        <v>0</v>
      </c>
      <c r="Q282" s="93" t="b">
        <f t="shared" ca="1" si="58"/>
        <v>0</v>
      </c>
      <c r="R282" s="93" t="str">
        <f t="shared" ca="1" si="59"/>
        <v>未开始</v>
      </c>
      <c r="S282" s="93">
        <f ca="1">IF(AND(M282,O282,NOT(P282)),NETWORKDAYS(J282,AF282,项目参数!$B$2:$B$200),0)</f>
        <v>0</v>
      </c>
      <c r="T282" s="94">
        <f t="shared" ca="1" si="60"/>
        <v>0</v>
      </c>
      <c r="U282" s="113">
        <f t="shared" ca="1" si="61"/>
        <v>0</v>
      </c>
      <c r="V282" s="113">
        <f t="shared" ca="1" si="62"/>
        <v>0</v>
      </c>
      <c r="W282" s="113" t="str">
        <f t="shared" ca="1" si="63"/>
        <v/>
      </c>
      <c r="X282" s="93">
        <f t="shared" ca="1" si="64"/>
        <v>0</v>
      </c>
      <c r="Y282" s="93">
        <f t="shared" ca="1" si="65"/>
        <v>0</v>
      </c>
      <c r="Z282" s="93">
        <f ca="1">IF(AND(M282,O282,J282&gt;项目信息!$C$18),INT((IF(P282,K282,J282)-项目信息!$C$18)/30)+1,0)</f>
        <v>0</v>
      </c>
      <c r="AA282" s="93" t="str">
        <f ca="1">IF(M282,WEEKNUM(IF(K282&lt;&gt;"",K282,IF(J282&lt;&gt;"",J282,I282)-项目信息!$C$18)+1),"")</f>
        <v/>
      </c>
      <c r="AB282" s="93" t="str">
        <f ca="1">IF($M282,IF('临-间接'!W282=0,"",'临-间接'!W282),"")</f>
        <v/>
      </c>
      <c r="AC282" s="93" t="str">
        <f ca="1">IF($M282,$AB282*U282/项目参数!$J$29,"")</f>
        <v/>
      </c>
      <c r="AD282" s="93" t="str">
        <f ca="1">IF($M282,$AB282*V282/项目参数!$J$29,"")</f>
        <v/>
      </c>
      <c r="AE282" s="95" t="str">
        <f ca="1">IF(OR('临-间接'!R282=0,'临-间接'!R282="(空白)"),"",'临-间接'!R282)</f>
        <v/>
      </c>
      <c r="AF282" s="32" t="str">
        <f ca="1">IF(O282,IF(K282&lt;&gt;"", K282, IF(OR(H282="暂停",H282="取消"), IFERROR(WORKDAY.INTL($J282,$L282*$G282,1,项目参数!$B$2:$B$200),WORKDAY($J282,$L282*$G282,1)),TODAY())),"")</f>
        <v/>
      </c>
      <c r="AG282">
        <f ca="1">IF(AND(M282,O282),IF(OR('临-间接'!S282="",'临-间接'!S282="(空白)"),0,'临-间接'!S282),0)</f>
        <v>0</v>
      </c>
      <c r="AH282" s="32" t="str">
        <f ca="1">IF($M282,IF('临-间接'!T282=0,"",'临-间接'!T282),"")</f>
        <v/>
      </c>
      <c r="AI282" s="32" t="str">
        <f ca="1">IF($M282,IF('临-间接'!U282=0,"",'临-间接'!U282),"")</f>
        <v/>
      </c>
      <c r="AJ282" s="32" t="str">
        <f t="shared" ca="1" si="66"/>
        <v/>
      </c>
    </row>
    <row r="283" spans="1:36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IF('临-间接'!H283="(空白)","",'临-间接'!H283)</f>
        <v>0</v>
      </c>
      <c r="F283">
        <f ca="1">IF('临-间接'!K283="(空白)","",'临-间接'!K283)</f>
        <v>0</v>
      </c>
      <c r="G283">
        <f ca="1">IF('临-间接'!L283="(空白)",0,'临-间接'!L283)</f>
        <v>0</v>
      </c>
      <c r="H283" t="str">
        <f ca="1">IF(OR('临-间接'!Q283=0,'临-间接'!Q283="(空白)"),"",'临-间接'!Q283)</f>
        <v/>
      </c>
      <c r="I283" s="32" t="str">
        <f ca="1">IF(OR('临-间接'!M283=0,'临-间接'!M283="(空白)"),"",'临-间接'!M283)</f>
        <v/>
      </c>
      <c r="J283" s="32" t="str">
        <f ca="1">IF(OR('临-间接'!N283=0,'临-间接'!N283="(空白)"),"",'临-间接'!N283)</f>
        <v/>
      </c>
      <c r="K283" s="32" t="str">
        <f ca="1">IF(OR('临-间接'!O283=0,'临-间接'!O283="(空白)"),"",'临-间接'!O283)</f>
        <v/>
      </c>
      <c r="L283">
        <f ca="1">IF('临-间接'!P283="(空白)",0,'临-间接'!P283)</f>
        <v>0</v>
      </c>
      <c r="M283" s="93" t="b">
        <f t="shared" ca="1" si="54"/>
        <v>0</v>
      </c>
      <c r="N283" s="93" t="b">
        <f t="shared" ca="1" si="55"/>
        <v>0</v>
      </c>
      <c r="O283" s="93" t="b">
        <f t="shared" ca="1" si="56"/>
        <v>0</v>
      </c>
      <c r="P283" s="93" t="b">
        <f t="shared" ca="1" si="57"/>
        <v>0</v>
      </c>
      <c r="Q283" s="93" t="b">
        <f t="shared" ca="1" si="58"/>
        <v>0</v>
      </c>
      <c r="R283" s="93" t="str">
        <f t="shared" ca="1" si="59"/>
        <v>未开始</v>
      </c>
      <c r="S283" s="93">
        <f ca="1">IF(AND(M283,O283,NOT(P283)),NETWORKDAYS(J283,AF283,项目参数!$B$2:$B$200),0)</f>
        <v>0</v>
      </c>
      <c r="T283" s="94">
        <f t="shared" ca="1" si="60"/>
        <v>0</v>
      </c>
      <c r="U283" s="113">
        <f t="shared" ca="1" si="61"/>
        <v>0</v>
      </c>
      <c r="V283" s="113">
        <f t="shared" ca="1" si="62"/>
        <v>0</v>
      </c>
      <c r="W283" s="113" t="str">
        <f t="shared" ca="1" si="63"/>
        <v/>
      </c>
      <c r="X283" s="93">
        <f t="shared" ca="1" si="64"/>
        <v>0</v>
      </c>
      <c r="Y283" s="93">
        <f t="shared" ca="1" si="65"/>
        <v>0</v>
      </c>
      <c r="Z283" s="93">
        <f ca="1">IF(AND(M283,O283,J283&gt;项目信息!$C$18),INT((IF(P283,K283,J283)-项目信息!$C$18)/30)+1,0)</f>
        <v>0</v>
      </c>
      <c r="AA283" s="93" t="str">
        <f ca="1">IF(M283,WEEKNUM(IF(K283&lt;&gt;"",K283,IF(J283&lt;&gt;"",J283,I283)-项目信息!$C$18)+1),"")</f>
        <v/>
      </c>
      <c r="AB283" s="93" t="str">
        <f ca="1">IF($M283,IF('临-间接'!W283=0,"",'临-间接'!W283),"")</f>
        <v/>
      </c>
      <c r="AC283" s="93" t="str">
        <f ca="1">IF($M283,$AB283*U283/项目参数!$J$29,"")</f>
        <v/>
      </c>
      <c r="AD283" s="93" t="str">
        <f ca="1">IF($M283,$AB283*V283/项目参数!$J$29,"")</f>
        <v/>
      </c>
      <c r="AE283" s="95" t="str">
        <f ca="1">IF(OR('临-间接'!R283=0,'临-间接'!R283="(空白)"),"",'临-间接'!R283)</f>
        <v/>
      </c>
      <c r="AF283" s="32" t="str">
        <f ca="1">IF(O283,IF(K283&lt;&gt;"", K283, IF(OR(H283="暂停",H283="取消"), IFERROR(WORKDAY.INTL($J283,$L283*$G283,1,项目参数!$B$2:$B$200),WORKDAY($J283,$L283*$G283,1)),TODAY())),"")</f>
        <v/>
      </c>
      <c r="AG283">
        <f ca="1">IF(AND(M283,O283),IF(OR('临-间接'!S283="",'临-间接'!S283="(空白)"),0,'临-间接'!S283),0)</f>
        <v>0</v>
      </c>
      <c r="AH283" s="32" t="str">
        <f ca="1">IF($M283,IF('临-间接'!T283=0,"",'临-间接'!T283),"")</f>
        <v/>
      </c>
      <c r="AI283" s="32" t="str">
        <f ca="1">IF($M283,IF('临-间接'!U283=0,"",'临-间接'!U283),"")</f>
        <v/>
      </c>
      <c r="AJ283" s="32" t="str">
        <f t="shared" ca="1" si="66"/>
        <v/>
      </c>
    </row>
    <row r="284" spans="1:36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IF('临-间接'!H284="(空白)","",'临-间接'!H284)</f>
        <v>0</v>
      </c>
      <c r="F284">
        <f ca="1">IF('临-间接'!K284="(空白)","",'临-间接'!K284)</f>
        <v>0</v>
      </c>
      <c r="G284">
        <f ca="1">IF('临-间接'!L284="(空白)",0,'临-间接'!L284)</f>
        <v>0</v>
      </c>
      <c r="H284" t="str">
        <f ca="1">IF(OR('临-间接'!Q284=0,'临-间接'!Q284="(空白)"),"",'临-间接'!Q284)</f>
        <v/>
      </c>
      <c r="I284" s="32" t="str">
        <f ca="1">IF(OR('临-间接'!M284=0,'临-间接'!M284="(空白)"),"",'临-间接'!M284)</f>
        <v/>
      </c>
      <c r="J284" s="32" t="str">
        <f ca="1">IF(OR('临-间接'!N284=0,'临-间接'!N284="(空白)"),"",'临-间接'!N284)</f>
        <v/>
      </c>
      <c r="K284" s="32" t="str">
        <f ca="1">IF(OR('临-间接'!O284=0,'临-间接'!O284="(空白)"),"",'临-间接'!O284)</f>
        <v/>
      </c>
      <c r="L284">
        <f ca="1">IF('临-间接'!P284="(空白)",0,'临-间接'!P284)</f>
        <v>0</v>
      </c>
      <c r="M284" s="93" t="b">
        <f t="shared" ca="1" si="54"/>
        <v>0</v>
      </c>
      <c r="N284" s="93" t="b">
        <f t="shared" ca="1" si="55"/>
        <v>0</v>
      </c>
      <c r="O284" s="93" t="b">
        <f t="shared" ca="1" si="56"/>
        <v>0</v>
      </c>
      <c r="P284" s="93" t="b">
        <f t="shared" ca="1" si="57"/>
        <v>0</v>
      </c>
      <c r="Q284" s="93" t="b">
        <f t="shared" ca="1" si="58"/>
        <v>0</v>
      </c>
      <c r="R284" s="93" t="str">
        <f t="shared" ca="1" si="59"/>
        <v>未开始</v>
      </c>
      <c r="S284" s="93">
        <f ca="1">IF(AND(M284,O284,NOT(P284)),NETWORKDAYS(J284,AF284,项目参数!$B$2:$B$200),0)</f>
        <v>0</v>
      </c>
      <c r="T284" s="94">
        <f t="shared" ca="1" si="60"/>
        <v>0</v>
      </c>
      <c r="U284" s="113">
        <f t="shared" ca="1" si="61"/>
        <v>0</v>
      </c>
      <c r="V284" s="113">
        <f t="shared" ca="1" si="62"/>
        <v>0</v>
      </c>
      <c r="W284" s="113" t="str">
        <f t="shared" ca="1" si="63"/>
        <v/>
      </c>
      <c r="X284" s="93">
        <f t="shared" ca="1" si="64"/>
        <v>0</v>
      </c>
      <c r="Y284" s="93">
        <f t="shared" ca="1" si="65"/>
        <v>0</v>
      </c>
      <c r="Z284" s="93">
        <f ca="1">IF(AND(M284,O284,J284&gt;项目信息!$C$18),INT((IF(P284,K284,J284)-项目信息!$C$18)/30)+1,0)</f>
        <v>0</v>
      </c>
      <c r="AA284" s="93" t="str">
        <f ca="1">IF(M284,WEEKNUM(IF(K284&lt;&gt;"",K284,IF(J284&lt;&gt;"",J284,I284)-项目信息!$C$18)+1),"")</f>
        <v/>
      </c>
      <c r="AB284" s="93" t="str">
        <f ca="1">IF($M284,IF('临-间接'!W284=0,"",'临-间接'!W284),"")</f>
        <v/>
      </c>
      <c r="AC284" s="93" t="str">
        <f ca="1">IF($M284,$AB284*U284/项目参数!$J$29,"")</f>
        <v/>
      </c>
      <c r="AD284" s="93" t="str">
        <f ca="1">IF($M284,$AB284*V284/项目参数!$J$29,"")</f>
        <v/>
      </c>
      <c r="AE284" s="95" t="str">
        <f ca="1">IF(OR('临-间接'!R284=0,'临-间接'!R284="(空白)"),"",'临-间接'!R284)</f>
        <v/>
      </c>
      <c r="AF284" s="32" t="str">
        <f ca="1">IF(O284,IF(K284&lt;&gt;"", K284, IF(OR(H284="暂停",H284="取消"), IFERROR(WORKDAY.INTL($J284,$L284*$G284,1,项目参数!$B$2:$B$200),WORKDAY($J284,$L284*$G284,1)),TODAY())),"")</f>
        <v/>
      </c>
      <c r="AG284">
        <f ca="1">IF(AND(M284,O284),IF(OR('临-间接'!S284="",'临-间接'!S284="(空白)"),0,'临-间接'!S284),0)</f>
        <v>0</v>
      </c>
      <c r="AH284" s="32" t="str">
        <f ca="1">IF($M284,IF('临-间接'!T284=0,"",'临-间接'!T284),"")</f>
        <v/>
      </c>
      <c r="AI284" s="32" t="str">
        <f ca="1">IF($M284,IF('临-间接'!U284=0,"",'临-间接'!U284),"")</f>
        <v/>
      </c>
      <c r="AJ284" s="32" t="str">
        <f t="shared" ca="1" si="66"/>
        <v/>
      </c>
    </row>
    <row r="285" spans="1:36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IF('临-间接'!H285="(空白)","",'临-间接'!H285)</f>
        <v>0</v>
      </c>
      <c r="F285">
        <f ca="1">IF('临-间接'!K285="(空白)","",'临-间接'!K285)</f>
        <v>0</v>
      </c>
      <c r="G285">
        <f ca="1">IF('临-间接'!L285="(空白)",0,'临-间接'!L285)</f>
        <v>0</v>
      </c>
      <c r="H285" t="str">
        <f ca="1">IF(OR('临-间接'!Q285=0,'临-间接'!Q285="(空白)"),"",'临-间接'!Q285)</f>
        <v/>
      </c>
      <c r="I285" s="32" t="str">
        <f ca="1">IF(OR('临-间接'!M285=0,'临-间接'!M285="(空白)"),"",'临-间接'!M285)</f>
        <v/>
      </c>
      <c r="J285" s="32" t="str">
        <f ca="1">IF(OR('临-间接'!N285=0,'临-间接'!N285="(空白)"),"",'临-间接'!N285)</f>
        <v/>
      </c>
      <c r="K285" s="32" t="str">
        <f ca="1">IF(OR('临-间接'!O285=0,'临-间接'!O285="(空白)"),"",'临-间接'!O285)</f>
        <v/>
      </c>
      <c r="L285">
        <f ca="1">IF('临-间接'!P285="(空白)",0,'临-间接'!P285)</f>
        <v>0</v>
      </c>
      <c r="M285" s="93" t="b">
        <f t="shared" ca="1" si="54"/>
        <v>0</v>
      </c>
      <c r="N285" s="93" t="b">
        <f t="shared" ca="1" si="55"/>
        <v>0</v>
      </c>
      <c r="O285" s="93" t="b">
        <f t="shared" ca="1" si="56"/>
        <v>0</v>
      </c>
      <c r="P285" s="93" t="b">
        <f t="shared" ca="1" si="57"/>
        <v>0</v>
      </c>
      <c r="Q285" s="93" t="b">
        <f t="shared" ca="1" si="58"/>
        <v>0</v>
      </c>
      <c r="R285" s="93" t="str">
        <f t="shared" ca="1" si="59"/>
        <v>未开始</v>
      </c>
      <c r="S285" s="93">
        <f ca="1">IF(AND(M285,O285,NOT(P285)),NETWORKDAYS(J285,AF285,项目参数!$B$2:$B$200),0)</f>
        <v>0</v>
      </c>
      <c r="T285" s="94">
        <f t="shared" ca="1" si="60"/>
        <v>0</v>
      </c>
      <c r="U285" s="113">
        <f t="shared" ca="1" si="61"/>
        <v>0</v>
      </c>
      <c r="V285" s="113">
        <f t="shared" ca="1" si="62"/>
        <v>0</v>
      </c>
      <c r="W285" s="113" t="str">
        <f t="shared" ca="1" si="63"/>
        <v/>
      </c>
      <c r="X285" s="93">
        <f t="shared" ca="1" si="64"/>
        <v>0</v>
      </c>
      <c r="Y285" s="93">
        <f t="shared" ca="1" si="65"/>
        <v>0</v>
      </c>
      <c r="Z285" s="93">
        <f ca="1">IF(AND(M285,O285,J285&gt;项目信息!$C$18),INT((IF(P285,K285,J285)-项目信息!$C$18)/30)+1,0)</f>
        <v>0</v>
      </c>
      <c r="AA285" s="93" t="str">
        <f ca="1">IF(M285,WEEKNUM(IF(K285&lt;&gt;"",K285,IF(J285&lt;&gt;"",J285,I285)-项目信息!$C$18)+1),"")</f>
        <v/>
      </c>
      <c r="AB285" s="93" t="str">
        <f ca="1">IF($M285,IF('临-间接'!W285=0,"",'临-间接'!W285),"")</f>
        <v/>
      </c>
      <c r="AC285" s="93" t="str">
        <f ca="1">IF($M285,$AB285*U285/项目参数!$J$29,"")</f>
        <v/>
      </c>
      <c r="AD285" s="93" t="str">
        <f ca="1">IF($M285,$AB285*V285/项目参数!$J$29,"")</f>
        <v/>
      </c>
      <c r="AE285" s="95" t="str">
        <f ca="1">IF(OR('临-间接'!R285=0,'临-间接'!R285="(空白)"),"",'临-间接'!R285)</f>
        <v/>
      </c>
      <c r="AF285" s="32" t="str">
        <f ca="1">IF(O285,IF(K285&lt;&gt;"", K285, IF(OR(H285="暂停",H285="取消"), IFERROR(WORKDAY.INTL($J285,$L285*$G285,1,项目参数!$B$2:$B$200),WORKDAY($J285,$L285*$G285,1)),TODAY())),"")</f>
        <v/>
      </c>
      <c r="AG285">
        <f ca="1">IF(AND(M285,O285),IF(OR('临-间接'!S285="",'临-间接'!S285="(空白)"),0,'临-间接'!S285),0)</f>
        <v>0</v>
      </c>
      <c r="AH285" s="32" t="str">
        <f ca="1">IF($M285,IF('临-间接'!T285=0,"",'临-间接'!T285),"")</f>
        <v/>
      </c>
      <c r="AI285" s="32" t="str">
        <f ca="1">IF($M285,IF('临-间接'!U285=0,"",'临-间接'!U285),"")</f>
        <v/>
      </c>
      <c r="AJ285" s="32" t="str">
        <f t="shared" ca="1" si="66"/>
        <v/>
      </c>
    </row>
    <row r="286" spans="1:36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IF('临-间接'!H286="(空白)","",'临-间接'!H286)</f>
        <v>0</v>
      </c>
      <c r="F286">
        <f ca="1">IF('临-间接'!K286="(空白)","",'临-间接'!K286)</f>
        <v>0</v>
      </c>
      <c r="G286">
        <f ca="1">IF('临-间接'!L286="(空白)",0,'临-间接'!L286)</f>
        <v>0</v>
      </c>
      <c r="H286" t="str">
        <f ca="1">IF(OR('临-间接'!Q286=0,'临-间接'!Q286="(空白)"),"",'临-间接'!Q286)</f>
        <v/>
      </c>
      <c r="I286" s="32" t="str">
        <f ca="1">IF(OR('临-间接'!M286=0,'临-间接'!M286="(空白)"),"",'临-间接'!M286)</f>
        <v/>
      </c>
      <c r="J286" s="32" t="str">
        <f ca="1">IF(OR('临-间接'!N286=0,'临-间接'!N286="(空白)"),"",'临-间接'!N286)</f>
        <v/>
      </c>
      <c r="K286" s="32" t="str">
        <f ca="1">IF(OR('临-间接'!O286=0,'临-间接'!O286="(空白)"),"",'临-间接'!O286)</f>
        <v/>
      </c>
      <c r="L286">
        <f ca="1">IF('临-间接'!P286="(空白)",0,'临-间接'!P286)</f>
        <v>0</v>
      </c>
      <c r="M286" s="93" t="b">
        <f t="shared" ca="1" si="54"/>
        <v>0</v>
      </c>
      <c r="N286" s="93" t="b">
        <f t="shared" ca="1" si="55"/>
        <v>0</v>
      </c>
      <c r="O286" s="93" t="b">
        <f t="shared" ca="1" si="56"/>
        <v>0</v>
      </c>
      <c r="P286" s="93" t="b">
        <f t="shared" ca="1" si="57"/>
        <v>0</v>
      </c>
      <c r="Q286" s="93" t="b">
        <f t="shared" ca="1" si="58"/>
        <v>0</v>
      </c>
      <c r="R286" s="93" t="str">
        <f t="shared" ca="1" si="59"/>
        <v>未开始</v>
      </c>
      <c r="S286" s="93">
        <f ca="1">IF(AND(M286,O286,NOT(P286)),NETWORKDAYS(J286,AF286,项目参数!$B$2:$B$200),0)</f>
        <v>0</v>
      </c>
      <c r="T286" s="94">
        <f t="shared" ca="1" si="60"/>
        <v>0</v>
      </c>
      <c r="U286" s="113">
        <f t="shared" ca="1" si="61"/>
        <v>0</v>
      </c>
      <c r="V286" s="113">
        <f t="shared" ca="1" si="62"/>
        <v>0</v>
      </c>
      <c r="W286" s="113" t="str">
        <f t="shared" ca="1" si="63"/>
        <v/>
      </c>
      <c r="X286" s="93">
        <f t="shared" ca="1" si="64"/>
        <v>0</v>
      </c>
      <c r="Y286" s="93">
        <f t="shared" ca="1" si="65"/>
        <v>0</v>
      </c>
      <c r="Z286" s="93">
        <f ca="1">IF(AND(M286,O286,J286&gt;项目信息!$C$18),INT((IF(P286,K286,J286)-项目信息!$C$18)/30)+1,0)</f>
        <v>0</v>
      </c>
      <c r="AA286" s="93" t="str">
        <f ca="1">IF(M286,WEEKNUM(IF(K286&lt;&gt;"",K286,IF(J286&lt;&gt;"",J286,I286)-项目信息!$C$18)+1),"")</f>
        <v/>
      </c>
      <c r="AB286" s="93" t="str">
        <f ca="1">IF($M286,IF('临-间接'!W286=0,"",'临-间接'!W286),"")</f>
        <v/>
      </c>
      <c r="AC286" s="93" t="str">
        <f ca="1">IF($M286,$AB286*U286/项目参数!$J$29,"")</f>
        <v/>
      </c>
      <c r="AD286" s="93" t="str">
        <f ca="1">IF($M286,$AB286*V286/项目参数!$J$29,"")</f>
        <v/>
      </c>
      <c r="AE286" s="95" t="str">
        <f ca="1">IF(OR('临-间接'!R286=0,'临-间接'!R286="(空白)"),"",'临-间接'!R286)</f>
        <v/>
      </c>
      <c r="AF286" s="32" t="str">
        <f ca="1">IF(O286,IF(K286&lt;&gt;"", K286, IF(OR(H286="暂停",H286="取消"), IFERROR(WORKDAY.INTL($J286,$L286*$G286,1,项目参数!$B$2:$B$200),WORKDAY($J286,$L286*$G286,1)),TODAY())),"")</f>
        <v/>
      </c>
      <c r="AG286">
        <f ca="1">IF(AND(M286,O286),IF(OR('临-间接'!S286="",'临-间接'!S286="(空白)"),0,'临-间接'!S286),0)</f>
        <v>0</v>
      </c>
      <c r="AH286" s="32" t="str">
        <f ca="1">IF($M286,IF('临-间接'!T286=0,"",'临-间接'!T286),"")</f>
        <v/>
      </c>
      <c r="AI286" s="32" t="str">
        <f ca="1">IF($M286,IF('临-间接'!U286=0,"",'临-间接'!U286),"")</f>
        <v/>
      </c>
      <c r="AJ286" s="32" t="str">
        <f t="shared" ca="1" si="66"/>
        <v/>
      </c>
    </row>
    <row r="287" spans="1:36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IF('临-间接'!H287="(空白)","",'临-间接'!H287)</f>
        <v>0</v>
      </c>
      <c r="F287">
        <f ca="1">IF('临-间接'!K287="(空白)","",'临-间接'!K287)</f>
        <v>0</v>
      </c>
      <c r="G287">
        <f ca="1">IF('临-间接'!L287="(空白)",0,'临-间接'!L287)</f>
        <v>0</v>
      </c>
      <c r="H287" t="str">
        <f ca="1">IF(OR('临-间接'!Q287=0,'临-间接'!Q287="(空白)"),"",'临-间接'!Q287)</f>
        <v/>
      </c>
      <c r="I287" s="32" t="str">
        <f ca="1">IF(OR('临-间接'!M287=0,'临-间接'!M287="(空白)"),"",'临-间接'!M287)</f>
        <v/>
      </c>
      <c r="J287" s="32" t="str">
        <f ca="1">IF(OR('临-间接'!N287=0,'临-间接'!N287="(空白)"),"",'临-间接'!N287)</f>
        <v/>
      </c>
      <c r="K287" s="32" t="str">
        <f ca="1">IF(OR('临-间接'!O287=0,'临-间接'!O287="(空白)"),"",'临-间接'!O287)</f>
        <v/>
      </c>
      <c r="L287">
        <f ca="1">IF('临-间接'!P287="(空白)",0,'临-间接'!P287)</f>
        <v>0</v>
      </c>
      <c r="M287" s="93" t="b">
        <f t="shared" ca="1" si="54"/>
        <v>0</v>
      </c>
      <c r="N287" s="93" t="b">
        <f t="shared" ca="1" si="55"/>
        <v>0</v>
      </c>
      <c r="O287" s="93" t="b">
        <f t="shared" ca="1" si="56"/>
        <v>0</v>
      </c>
      <c r="P287" s="93" t="b">
        <f t="shared" ca="1" si="57"/>
        <v>0</v>
      </c>
      <c r="Q287" s="93" t="b">
        <f t="shared" ca="1" si="58"/>
        <v>0</v>
      </c>
      <c r="R287" s="93" t="str">
        <f t="shared" ca="1" si="59"/>
        <v>未开始</v>
      </c>
      <c r="S287" s="93">
        <f ca="1">IF(AND(M287,O287,NOT(P287)),NETWORKDAYS(J287,AF287,项目参数!$B$2:$B$200),0)</f>
        <v>0</v>
      </c>
      <c r="T287" s="94">
        <f t="shared" ca="1" si="60"/>
        <v>0</v>
      </c>
      <c r="U287" s="113">
        <f t="shared" ca="1" si="61"/>
        <v>0</v>
      </c>
      <c r="V287" s="113">
        <f t="shared" ca="1" si="62"/>
        <v>0</v>
      </c>
      <c r="W287" s="113" t="str">
        <f t="shared" ca="1" si="63"/>
        <v/>
      </c>
      <c r="X287" s="93">
        <f t="shared" ca="1" si="64"/>
        <v>0</v>
      </c>
      <c r="Y287" s="93">
        <f t="shared" ca="1" si="65"/>
        <v>0</v>
      </c>
      <c r="Z287" s="93">
        <f ca="1">IF(AND(M287,O287,J287&gt;项目信息!$C$18),INT((IF(P287,K287,J287)-项目信息!$C$18)/30)+1,0)</f>
        <v>0</v>
      </c>
      <c r="AA287" s="93" t="str">
        <f ca="1">IF(M287,WEEKNUM(IF(K287&lt;&gt;"",K287,IF(J287&lt;&gt;"",J287,I287)-项目信息!$C$18)+1),"")</f>
        <v/>
      </c>
      <c r="AB287" s="93" t="str">
        <f ca="1">IF($M287,IF('临-间接'!W287=0,"",'临-间接'!W287),"")</f>
        <v/>
      </c>
      <c r="AC287" s="93" t="str">
        <f ca="1">IF($M287,$AB287*U287/项目参数!$J$29,"")</f>
        <v/>
      </c>
      <c r="AD287" s="93" t="str">
        <f ca="1">IF($M287,$AB287*V287/项目参数!$J$29,"")</f>
        <v/>
      </c>
      <c r="AE287" s="95" t="str">
        <f ca="1">IF(OR('临-间接'!R287=0,'临-间接'!R287="(空白)"),"",'临-间接'!R287)</f>
        <v/>
      </c>
      <c r="AF287" s="32" t="str">
        <f ca="1">IF(O287,IF(K287&lt;&gt;"", K287, IF(OR(H287="暂停",H287="取消"), IFERROR(WORKDAY.INTL($J287,$L287*$G287,1,项目参数!$B$2:$B$200),WORKDAY($J287,$L287*$G287,1)),TODAY())),"")</f>
        <v/>
      </c>
      <c r="AG287">
        <f ca="1">IF(AND(M287,O287),IF(OR('临-间接'!S287="",'临-间接'!S287="(空白)"),0,'临-间接'!S287),0)</f>
        <v>0</v>
      </c>
      <c r="AH287" s="32" t="str">
        <f ca="1">IF($M287,IF('临-间接'!T287=0,"",'临-间接'!T287),"")</f>
        <v/>
      </c>
      <c r="AI287" s="32" t="str">
        <f ca="1">IF($M287,IF('临-间接'!U287=0,"",'临-间接'!U287),"")</f>
        <v/>
      </c>
      <c r="AJ287" s="32" t="str">
        <f t="shared" ca="1" si="66"/>
        <v/>
      </c>
    </row>
    <row r="288" spans="1:36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IF('临-间接'!H288="(空白)","",'临-间接'!H288)</f>
        <v>0</v>
      </c>
      <c r="F288">
        <f ca="1">IF('临-间接'!K288="(空白)","",'临-间接'!K288)</f>
        <v>0</v>
      </c>
      <c r="G288">
        <f ca="1">IF('临-间接'!L288="(空白)",0,'临-间接'!L288)</f>
        <v>0</v>
      </c>
      <c r="H288" t="str">
        <f ca="1">IF(OR('临-间接'!Q288=0,'临-间接'!Q288="(空白)"),"",'临-间接'!Q288)</f>
        <v/>
      </c>
      <c r="I288" s="32" t="str">
        <f ca="1">IF(OR('临-间接'!M288=0,'临-间接'!M288="(空白)"),"",'临-间接'!M288)</f>
        <v/>
      </c>
      <c r="J288" s="32" t="str">
        <f ca="1">IF(OR('临-间接'!N288=0,'临-间接'!N288="(空白)"),"",'临-间接'!N288)</f>
        <v/>
      </c>
      <c r="K288" s="32" t="str">
        <f ca="1">IF(OR('临-间接'!O288=0,'临-间接'!O288="(空白)"),"",'临-间接'!O288)</f>
        <v/>
      </c>
      <c r="L288">
        <f ca="1">IF('临-间接'!P288="(空白)",0,'临-间接'!P288)</f>
        <v>0</v>
      </c>
      <c r="M288" s="93" t="b">
        <f t="shared" ca="1" si="54"/>
        <v>0</v>
      </c>
      <c r="N288" s="93" t="b">
        <f t="shared" ca="1" si="55"/>
        <v>0</v>
      </c>
      <c r="O288" s="93" t="b">
        <f t="shared" ca="1" si="56"/>
        <v>0</v>
      </c>
      <c r="P288" s="93" t="b">
        <f t="shared" ca="1" si="57"/>
        <v>0</v>
      </c>
      <c r="Q288" s="93" t="b">
        <f t="shared" ca="1" si="58"/>
        <v>0</v>
      </c>
      <c r="R288" s="93" t="str">
        <f t="shared" ca="1" si="59"/>
        <v>未开始</v>
      </c>
      <c r="S288" s="93">
        <f ca="1">IF(AND(M288,O288,NOT(P288)),NETWORKDAYS(J288,AF288,项目参数!$B$2:$B$200),0)</f>
        <v>0</v>
      </c>
      <c r="T288" s="94">
        <f t="shared" ca="1" si="60"/>
        <v>0</v>
      </c>
      <c r="U288" s="113">
        <f t="shared" ca="1" si="61"/>
        <v>0</v>
      </c>
      <c r="V288" s="113">
        <f t="shared" ca="1" si="62"/>
        <v>0</v>
      </c>
      <c r="W288" s="113" t="str">
        <f t="shared" ca="1" si="63"/>
        <v/>
      </c>
      <c r="X288" s="93">
        <f t="shared" ca="1" si="64"/>
        <v>0</v>
      </c>
      <c r="Y288" s="93">
        <f t="shared" ca="1" si="65"/>
        <v>0</v>
      </c>
      <c r="Z288" s="93">
        <f ca="1">IF(AND(M288,O288,J288&gt;项目信息!$C$18),INT((IF(P288,K288,J288)-项目信息!$C$18)/30)+1,0)</f>
        <v>0</v>
      </c>
      <c r="AA288" s="93" t="str">
        <f ca="1">IF(M288,WEEKNUM(IF(K288&lt;&gt;"",K288,IF(J288&lt;&gt;"",J288,I288)-项目信息!$C$18)+1),"")</f>
        <v/>
      </c>
      <c r="AB288" s="93" t="str">
        <f ca="1">IF($M288,IF('临-间接'!W288=0,"",'临-间接'!W288),"")</f>
        <v/>
      </c>
      <c r="AC288" s="93" t="str">
        <f ca="1">IF($M288,$AB288*U288/项目参数!$J$29,"")</f>
        <v/>
      </c>
      <c r="AD288" s="93" t="str">
        <f ca="1">IF($M288,$AB288*V288/项目参数!$J$29,"")</f>
        <v/>
      </c>
      <c r="AE288" s="95" t="str">
        <f ca="1">IF(OR('临-间接'!R288=0,'临-间接'!R288="(空白)"),"",'临-间接'!R288)</f>
        <v/>
      </c>
      <c r="AF288" s="32" t="str">
        <f ca="1">IF(O288,IF(K288&lt;&gt;"", K288, IF(OR(H288="暂停",H288="取消"), IFERROR(WORKDAY.INTL($J288,$L288*$G288,1,项目参数!$B$2:$B$200),WORKDAY($J288,$L288*$G288,1)),TODAY())),"")</f>
        <v/>
      </c>
      <c r="AG288">
        <f ca="1">IF(AND(M288,O288),IF(OR('临-间接'!S288="",'临-间接'!S288="(空白)"),0,'临-间接'!S288),0)</f>
        <v>0</v>
      </c>
      <c r="AH288" s="32" t="str">
        <f ca="1">IF($M288,IF('临-间接'!T288=0,"",'临-间接'!T288),"")</f>
        <v/>
      </c>
      <c r="AI288" s="32" t="str">
        <f ca="1">IF($M288,IF('临-间接'!U288=0,"",'临-间接'!U288),"")</f>
        <v/>
      </c>
      <c r="AJ288" s="32" t="str">
        <f t="shared" ca="1" si="66"/>
        <v/>
      </c>
    </row>
    <row r="289" spans="1:36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IF('临-间接'!H289="(空白)","",'临-间接'!H289)</f>
        <v>0</v>
      </c>
      <c r="F289">
        <f ca="1">IF('临-间接'!K289="(空白)","",'临-间接'!K289)</f>
        <v>0</v>
      </c>
      <c r="G289">
        <f ca="1">IF('临-间接'!L289="(空白)",0,'临-间接'!L289)</f>
        <v>0</v>
      </c>
      <c r="H289" t="str">
        <f ca="1">IF(OR('临-间接'!Q289=0,'临-间接'!Q289="(空白)"),"",'临-间接'!Q289)</f>
        <v/>
      </c>
      <c r="I289" s="32" t="str">
        <f ca="1">IF(OR('临-间接'!M289=0,'临-间接'!M289="(空白)"),"",'临-间接'!M289)</f>
        <v/>
      </c>
      <c r="J289" s="32" t="str">
        <f ca="1">IF(OR('临-间接'!N289=0,'临-间接'!N289="(空白)"),"",'临-间接'!N289)</f>
        <v/>
      </c>
      <c r="K289" s="32" t="str">
        <f ca="1">IF(OR('临-间接'!O289=0,'临-间接'!O289="(空白)"),"",'临-间接'!O289)</f>
        <v/>
      </c>
      <c r="L289">
        <f ca="1">IF('临-间接'!P289="(空白)",0,'临-间接'!P289)</f>
        <v>0</v>
      </c>
      <c r="M289" s="93" t="b">
        <f t="shared" ca="1" si="54"/>
        <v>0</v>
      </c>
      <c r="N289" s="93" t="b">
        <f t="shared" ca="1" si="55"/>
        <v>0</v>
      </c>
      <c r="O289" s="93" t="b">
        <f t="shared" ca="1" si="56"/>
        <v>0</v>
      </c>
      <c r="P289" s="93" t="b">
        <f t="shared" ca="1" si="57"/>
        <v>0</v>
      </c>
      <c r="Q289" s="93" t="b">
        <f t="shared" ca="1" si="58"/>
        <v>0</v>
      </c>
      <c r="R289" s="93" t="str">
        <f t="shared" ca="1" si="59"/>
        <v>未开始</v>
      </c>
      <c r="S289" s="93">
        <f ca="1">IF(AND(M289,O289,NOT(P289)),NETWORKDAYS(J289,AF289,项目参数!$B$2:$B$200),0)</f>
        <v>0</v>
      </c>
      <c r="T289" s="94">
        <f t="shared" ca="1" si="60"/>
        <v>0</v>
      </c>
      <c r="U289" s="113">
        <f t="shared" ca="1" si="61"/>
        <v>0</v>
      </c>
      <c r="V289" s="113">
        <f t="shared" ca="1" si="62"/>
        <v>0</v>
      </c>
      <c r="W289" s="113" t="str">
        <f t="shared" ca="1" si="63"/>
        <v/>
      </c>
      <c r="X289" s="93">
        <f t="shared" ca="1" si="64"/>
        <v>0</v>
      </c>
      <c r="Y289" s="93">
        <f t="shared" ca="1" si="65"/>
        <v>0</v>
      </c>
      <c r="Z289" s="93">
        <f ca="1">IF(AND(M289,O289,J289&gt;项目信息!$C$18),INT((IF(P289,K289,J289)-项目信息!$C$18)/30)+1,0)</f>
        <v>0</v>
      </c>
      <c r="AA289" s="93" t="str">
        <f ca="1">IF(M289,WEEKNUM(IF(K289&lt;&gt;"",K289,IF(J289&lt;&gt;"",J289,I289)-项目信息!$C$18)+1),"")</f>
        <v/>
      </c>
      <c r="AB289" s="93" t="str">
        <f ca="1">IF($M289,IF('临-间接'!W289=0,"",'临-间接'!W289),"")</f>
        <v/>
      </c>
      <c r="AC289" s="93" t="str">
        <f ca="1">IF($M289,$AB289*U289/项目参数!$J$29,"")</f>
        <v/>
      </c>
      <c r="AD289" s="93" t="str">
        <f ca="1">IF($M289,$AB289*V289/项目参数!$J$29,"")</f>
        <v/>
      </c>
      <c r="AE289" s="95" t="str">
        <f ca="1">IF(OR('临-间接'!R289=0,'临-间接'!R289="(空白)"),"",'临-间接'!R289)</f>
        <v/>
      </c>
      <c r="AF289" s="32" t="str">
        <f ca="1">IF(O289,IF(K289&lt;&gt;"", K289, IF(OR(H289="暂停",H289="取消"), IFERROR(WORKDAY.INTL($J289,$L289*$G289,1,项目参数!$B$2:$B$200),WORKDAY($J289,$L289*$G289,1)),TODAY())),"")</f>
        <v/>
      </c>
      <c r="AG289">
        <f ca="1">IF(AND(M289,O289),IF(OR('临-间接'!S289="",'临-间接'!S289="(空白)"),0,'临-间接'!S289),0)</f>
        <v>0</v>
      </c>
      <c r="AH289" s="32" t="str">
        <f ca="1">IF($M289,IF('临-间接'!T289=0,"",'临-间接'!T289),"")</f>
        <v/>
      </c>
      <c r="AI289" s="32" t="str">
        <f ca="1">IF($M289,IF('临-间接'!U289=0,"",'临-间接'!U289),"")</f>
        <v/>
      </c>
      <c r="AJ289" s="32" t="str">
        <f t="shared" ca="1" si="66"/>
        <v/>
      </c>
    </row>
    <row r="290" spans="1:36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IF('临-间接'!H290="(空白)","",'临-间接'!H290)</f>
        <v>0</v>
      </c>
      <c r="F290">
        <f ca="1">IF('临-间接'!K290="(空白)","",'临-间接'!K290)</f>
        <v>0</v>
      </c>
      <c r="G290">
        <f ca="1">IF('临-间接'!L290="(空白)",0,'临-间接'!L290)</f>
        <v>0</v>
      </c>
      <c r="H290" t="str">
        <f ca="1">IF(OR('临-间接'!Q290=0,'临-间接'!Q290="(空白)"),"",'临-间接'!Q290)</f>
        <v/>
      </c>
      <c r="I290" s="32" t="str">
        <f ca="1">IF(OR('临-间接'!M290=0,'临-间接'!M290="(空白)"),"",'临-间接'!M290)</f>
        <v/>
      </c>
      <c r="J290" s="32" t="str">
        <f ca="1">IF(OR('临-间接'!N290=0,'临-间接'!N290="(空白)"),"",'临-间接'!N290)</f>
        <v/>
      </c>
      <c r="K290" s="32" t="str">
        <f ca="1">IF(OR('临-间接'!O290=0,'临-间接'!O290="(空白)"),"",'临-间接'!O290)</f>
        <v/>
      </c>
      <c r="L290">
        <f ca="1">IF('临-间接'!P290="(空白)",0,'临-间接'!P290)</f>
        <v>0</v>
      </c>
      <c r="M290" s="93" t="b">
        <f t="shared" ca="1" si="54"/>
        <v>0</v>
      </c>
      <c r="N290" s="93" t="b">
        <f t="shared" ca="1" si="55"/>
        <v>0</v>
      </c>
      <c r="O290" s="93" t="b">
        <f t="shared" ca="1" si="56"/>
        <v>0</v>
      </c>
      <c r="P290" s="93" t="b">
        <f t="shared" ca="1" si="57"/>
        <v>0</v>
      </c>
      <c r="Q290" s="93" t="b">
        <f t="shared" ca="1" si="58"/>
        <v>0</v>
      </c>
      <c r="R290" s="93" t="str">
        <f t="shared" ca="1" si="59"/>
        <v>未开始</v>
      </c>
      <c r="S290" s="93">
        <f ca="1">IF(AND(M290,O290,NOT(P290)),NETWORKDAYS(J290,AF290,项目参数!$B$2:$B$200),0)</f>
        <v>0</v>
      </c>
      <c r="T290" s="94">
        <f t="shared" ca="1" si="60"/>
        <v>0</v>
      </c>
      <c r="U290" s="113">
        <f t="shared" ca="1" si="61"/>
        <v>0</v>
      </c>
      <c r="V290" s="113">
        <f t="shared" ca="1" si="62"/>
        <v>0</v>
      </c>
      <c r="W290" s="113" t="str">
        <f t="shared" ca="1" si="63"/>
        <v/>
      </c>
      <c r="X290" s="93">
        <f t="shared" ca="1" si="64"/>
        <v>0</v>
      </c>
      <c r="Y290" s="93">
        <f t="shared" ca="1" si="65"/>
        <v>0</v>
      </c>
      <c r="Z290" s="93">
        <f ca="1">IF(AND(M290,O290,J290&gt;项目信息!$C$18),INT((IF(P290,K290,J290)-项目信息!$C$18)/30)+1,0)</f>
        <v>0</v>
      </c>
      <c r="AA290" s="93" t="str">
        <f ca="1">IF(M290,WEEKNUM(IF(K290&lt;&gt;"",K290,IF(J290&lt;&gt;"",J290,I290)-项目信息!$C$18)+1),"")</f>
        <v/>
      </c>
      <c r="AB290" s="93" t="str">
        <f ca="1">IF($M290,IF('临-间接'!W290=0,"",'临-间接'!W290),"")</f>
        <v/>
      </c>
      <c r="AC290" s="93" t="str">
        <f ca="1">IF($M290,$AB290*U290/项目参数!$J$29,"")</f>
        <v/>
      </c>
      <c r="AD290" s="93" t="str">
        <f ca="1">IF($M290,$AB290*V290/项目参数!$J$29,"")</f>
        <v/>
      </c>
      <c r="AE290" s="95" t="str">
        <f ca="1">IF(OR('临-间接'!R290=0,'临-间接'!R290="(空白)"),"",'临-间接'!R290)</f>
        <v/>
      </c>
      <c r="AF290" s="32" t="str">
        <f ca="1">IF(O290,IF(K290&lt;&gt;"", K290, IF(OR(H290="暂停",H290="取消"), IFERROR(WORKDAY.INTL($J290,$L290*$G290,1,项目参数!$B$2:$B$200),WORKDAY($J290,$L290*$G290,1)),TODAY())),"")</f>
        <v/>
      </c>
      <c r="AG290">
        <f ca="1">IF(AND(M290,O290),IF(OR('临-间接'!S290="",'临-间接'!S290="(空白)"),0,'临-间接'!S290),0)</f>
        <v>0</v>
      </c>
      <c r="AH290" s="32" t="str">
        <f ca="1">IF($M290,IF('临-间接'!T290=0,"",'临-间接'!T290),"")</f>
        <v/>
      </c>
      <c r="AI290" s="32" t="str">
        <f ca="1">IF($M290,IF('临-间接'!U290=0,"",'临-间接'!U290),"")</f>
        <v/>
      </c>
      <c r="AJ290" s="32" t="str">
        <f t="shared" ca="1" si="66"/>
        <v/>
      </c>
    </row>
    <row r="291" spans="1:36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IF('临-间接'!H291="(空白)","",'临-间接'!H291)</f>
        <v>0</v>
      </c>
      <c r="F291">
        <f ca="1">IF('临-间接'!K291="(空白)","",'临-间接'!K291)</f>
        <v>0</v>
      </c>
      <c r="G291">
        <f ca="1">IF('临-间接'!L291="(空白)",0,'临-间接'!L291)</f>
        <v>0</v>
      </c>
      <c r="H291" t="str">
        <f ca="1">IF(OR('临-间接'!Q291=0,'临-间接'!Q291="(空白)"),"",'临-间接'!Q291)</f>
        <v/>
      </c>
      <c r="I291" s="32" t="str">
        <f ca="1">IF(OR('临-间接'!M291=0,'临-间接'!M291="(空白)"),"",'临-间接'!M291)</f>
        <v/>
      </c>
      <c r="J291" s="32" t="str">
        <f ca="1">IF(OR('临-间接'!N291=0,'临-间接'!N291="(空白)"),"",'临-间接'!N291)</f>
        <v/>
      </c>
      <c r="K291" s="32" t="str">
        <f ca="1">IF(OR('临-间接'!O291=0,'临-间接'!O291="(空白)"),"",'临-间接'!O291)</f>
        <v/>
      </c>
      <c r="L291">
        <f ca="1">IF('临-间接'!P291="(空白)",0,'临-间接'!P291)</f>
        <v>0</v>
      </c>
      <c r="M291" s="93" t="b">
        <f t="shared" ca="1" si="54"/>
        <v>0</v>
      </c>
      <c r="N291" s="93" t="b">
        <f t="shared" ca="1" si="55"/>
        <v>0</v>
      </c>
      <c r="O291" s="93" t="b">
        <f t="shared" ca="1" si="56"/>
        <v>0</v>
      </c>
      <c r="P291" s="93" t="b">
        <f t="shared" ca="1" si="57"/>
        <v>0</v>
      </c>
      <c r="Q291" s="93" t="b">
        <f t="shared" ca="1" si="58"/>
        <v>0</v>
      </c>
      <c r="R291" s="93" t="str">
        <f t="shared" ca="1" si="59"/>
        <v>未开始</v>
      </c>
      <c r="S291" s="93">
        <f ca="1">IF(AND(M291,O291,NOT(P291)),NETWORKDAYS(J291,AF291,项目参数!$B$2:$B$200),0)</f>
        <v>0</v>
      </c>
      <c r="T291" s="94">
        <f t="shared" ca="1" si="60"/>
        <v>0</v>
      </c>
      <c r="U291" s="113">
        <f t="shared" ca="1" si="61"/>
        <v>0</v>
      </c>
      <c r="V291" s="113">
        <f t="shared" ca="1" si="62"/>
        <v>0</v>
      </c>
      <c r="W291" s="113" t="str">
        <f t="shared" ca="1" si="63"/>
        <v/>
      </c>
      <c r="X291" s="93">
        <f t="shared" ca="1" si="64"/>
        <v>0</v>
      </c>
      <c r="Y291" s="93">
        <f t="shared" ca="1" si="65"/>
        <v>0</v>
      </c>
      <c r="Z291" s="93">
        <f ca="1">IF(AND(M291,O291,J291&gt;项目信息!$C$18),INT((IF(P291,K291,J291)-项目信息!$C$18)/30)+1,0)</f>
        <v>0</v>
      </c>
      <c r="AA291" s="93" t="str">
        <f ca="1">IF(M291,WEEKNUM(IF(K291&lt;&gt;"",K291,IF(J291&lt;&gt;"",J291,I291)-项目信息!$C$18)+1),"")</f>
        <v/>
      </c>
      <c r="AB291" s="93" t="str">
        <f ca="1">IF($M291,IF('临-间接'!W291=0,"",'临-间接'!W291),"")</f>
        <v/>
      </c>
      <c r="AC291" s="93" t="str">
        <f ca="1">IF($M291,$AB291*U291/项目参数!$J$29,"")</f>
        <v/>
      </c>
      <c r="AD291" s="93" t="str">
        <f ca="1">IF($M291,$AB291*V291/项目参数!$J$29,"")</f>
        <v/>
      </c>
      <c r="AE291" s="95" t="str">
        <f ca="1">IF(OR('临-间接'!R291=0,'临-间接'!R291="(空白)"),"",'临-间接'!R291)</f>
        <v/>
      </c>
      <c r="AF291" s="32" t="str">
        <f ca="1">IF(O291,IF(K291&lt;&gt;"", K291, IF(OR(H291="暂停",H291="取消"), IFERROR(WORKDAY.INTL($J291,$L291*$G291,1,项目参数!$B$2:$B$200),WORKDAY($J291,$L291*$G291,1)),TODAY())),"")</f>
        <v/>
      </c>
      <c r="AG291">
        <f ca="1">IF(AND(M291,O291),IF(OR('临-间接'!S291="",'临-间接'!S291="(空白)"),0,'临-间接'!S291),0)</f>
        <v>0</v>
      </c>
      <c r="AH291" s="32" t="str">
        <f ca="1">IF($M291,IF('临-间接'!T291=0,"",'临-间接'!T291),"")</f>
        <v/>
      </c>
      <c r="AI291" s="32" t="str">
        <f ca="1">IF($M291,IF('临-间接'!U291=0,"",'临-间接'!U291),"")</f>
        <v/>
      </c>
      <c r="AJ291" s="32" t="str">
        <f t="shared" ca="1" si="66"/>
        <v/>
      </c>
    </row>
    <row r="292" spans="1:36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IF('临-间接'!H292="(空白)","",'临-间接'!H292)</f>
        <v>0</v>
      </c>
      <c r="F292">
        <f ca="1">IF('临-间接'!K292="(空白)","",'临-间接'!K292)</f>
        <v>0</v>
      </c>
      <c r="G292">
        <f ca="1">IF('临-间接'!L292="(空白)",0,'临-间接'!L292)</f>
        <v>0</v>
      </c>
      <c r="H292" t="str">
        <f ca="1">IF(OR('临-间接'!Q292=0,'临-间接'!Q292="(空白)"),"",'临-间接'!Q292)</f>
        <v/>
      </c>
      <c r="I292" s="32" t="str">
        <f ca="1">IF(OR('临-间接'!M292=0,'临-间接'!M292="(空白)"),"",'临-间接'!M292)</f>
        <v/>
      </c>
      <c r="J292" s="32" t="str">
        <f ca="1">IF(OR('临-间接'!N292=0,'临-间接'!N292="(空白)"),"",'临-间接'!N292)</f>
        <v/>
      </c>
      <c r="K292" s="32" t="str">
        <f ca="1">IF(OR('临-间接'!O292=0,'临-间接'!O292="(空白)"),"",'临-间接'!O292)</f>
        <v/>
      </c>
      <c r="L292">
        <f ca="1">IF('临-间接'!P292="(空白)",0,'临-间接'!P292)</f>
        <v>0</v>
      </c>
      <c r="M292" s="93" t="b">
        <f t="shared" ca="1" si="54"/>
        <v>0</v>
      </c>
      <c r="N292" s="93" t="b">
        <f t="shared" ca="1" si="55"/>
        <v>0</v>
      </c>
      <c r="O292" s="93" t="b">
        <f t="shared" ca="1" si="56"/>
        <v>0</v>
      </c>
      <c r="P292" s="93" t="b">
        <f t="shared" ca="1" si="57"/>
        <v>0</v>
      </c>
      <c r="Q292" s="93" t="b">
        <f t="shared" ca="1" si="58"/>
        <v>0</v>
      </c>
      <c r="R292" s="93" t="str">
        <f t="shared" ca="1" si="59"/>
        <v>未开始</v>
      </c>
      <c r="S292" s="93">
        <f ca="1">IF(AND(M292,O292,NOT(P292)),NETWORKDAYS(J292,AF292,项目参数!$B$2:$B$200),0)</f>
        <v>0</v>
      </c>
      <c r="T292" s="94">
        <f t="shared" ca="1" si="60"/>
        <v>0</v>
      </c>
      <c r="U292" s="113">
        <f t="shared" ca="1" si="61"/>
        <v>0</v>
      </c>
      <c r="V292" s="113">
        <f t="shared" ca="1" si="62"/>
        <v>0</v>
      </c>
      <c r="W292" s="113" t="str">
        <f t="shared" ca="1" si="63"/>
        <v/>
      </c>
      <c r="X292" s="93">
        <f t="shared" ca="1" si="64"/>
        <v>0</v>
      </c>
      <c r="Y292" s="93">
        <f t="shared" ca="1" si="65"/>
        <v>0</v>
      </c>
      <c r="Z292" s="93">
        <f ca="1">IF(AND(M292,O292,J292&gt;项目信息!$C$18),INT((IF(P292,K292,J292)-项目信息!$C$18)/30)+1,0)</f>
        <v>0</v>
      </c>
      <c r="AA292" s="93" t="str">
        <f ca="1">IF(M292,WEEKNUM(IF(K292&lt;&gt;"",K292,IF(J292&lt;&gt;"",J292,I292)-项目信息!$C$18)+1),"")</f>
        <v/>
      </c>
      <c r="AB292" s="93" t="str">
        <f ca="1">IF($M292,IF('临-间接'!W292=0,"",'临-间接'!W292),"")</f>
        <v/>
      </c>
      <c r="AC292" s="93" t="str">
        <f ca="1">IF($M292,$AB292*U292/项目参数!$J$29,"")</f>
        <v/>
      </c>
      <c r="AD292" s="93" t="str">
        <f ca="1">IF($M292,$AB292*V292/项目参数!$J$29,"")</f>
        <v/>
      </c>
      <c r="AE292" s="95" t="str">
        <f ca="1">IF(OR('临-间接'!R292=0,'临-间接'!R292="(空白)"),"",'临-间接'!R292)</f>
        <v/>
      </c>
      <c r="AF292" s="32" t="str">
        <f ca="1">IF(O292,IF(K292&lt;&gt;"", K292, IF(OR(H292="暂停",H292="取消"), IFERROR(WORKDAY.INTL($J292,$L292*$G292,1,项目参数!$B$2:$B$200),WORKDAY($J292,$L292*$G292,1)),TODAY())),"")</f>
        <v/>
      </c>
      <c r="AG292">
        <f ca="1">IF(AND(M292,O292),IF(OR('临-间接'!S292="",'临-间接'!S292="(空白)"),0,'临-间接'!S292),0)</f>
        <v>0</v>
      </c>
      <c r="AH292" s="32" t="str">
        <f ca="1">IF($M292,IF('临-间接'!T292=0,"",'临-间接'!T292),"")</f>
        <v/>
      </c>
      <c r="AI292" s="32" t="str">
        <f ca="1">IF($M292,IF('临-间接'!U292=0,"",'临-间接'!U292),"")</f>
        <v/>
      </c>
      <c r="AJ292" s="32" t="str">
        <f t="shared" ca="1" si="66"/>
        <v/>
      </c>
    </row>
    <row r="293" spans="1:36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IF('临-间接'!H293="(空白)","",'临-间接'!H293)</f>
        <v>0</v>
      </c>
      <c r="F293">
        <f ca="1">IF('临-间接'!K293="(空白)","",'临-间接'!K293)</f>
        <v>0</v>
      </c>
      <c r="G293">
        <f ca="1">IF('临-间接'!L293="(空白)",0,'临-间接'!L293)</f>
        <v>0</v>
      </c>
      <c r="H293" t="str">
        <f ca="1">IF(OR('临-间接'!Q293=0,'临-间接'!Q293="(空白)"),"",'临-间接'!Q293)</f>
        <v/>
      </c>
      <c r="I293" s="32" t="str">
        <f ca="1">IF(OR('临-间接'!M293=0,'临-间接'!M293="(空白)"),"",'临-间接'!M293)</f>
        <v/>
      </c>
      <c r="J293" s="32" t="str">
        <f ca="1">IF(OR('临-间接'!N293=0,'临-间接'!N293="(空白)"),"",'临-间接'!N293)</f>
        <v/>
      </c>
      <c r="K293" s="32" t="str">
        <f ca="1">IF(OR('临-间接'!O293=0,'临-间接'!O293="(空白)"),"",'临-间接'!O293)</f>
        <v/>
      </c>
      <c r="L293">
        <f ca="1">IF('临-间接'!P293="(空白)",0,'临-间接'!P293)</f>
        <v>0</v>
      </c>
      <c r="M293" s="93" t="b">
        <f t="shared" ca="1" si="54"/>
        <v>0</v>
      </c>
      <c r="N293" s="93" t="b">
        <f t="shared" ca="1" si="55"/>
        <v>0</v>
      </c>
      <c r="O293" s="93" t="b">
        <f t="shared" ca="1" si="56"/>
        <v>0</v>
      </c>
      <c r="P293" s="93" t="b">
        <f t="shared" ca="1" si="57"/>
        <v>0</v>
      </c>
      <c r="Q293" s="93" t="b">
        <f t="shared" ca="1" si="58"/>
        <v>0</v>
      </c>
      <c r="R293" s="93" t="str">
        <f t="shared" ca="1" si="59"/>
        <v>未开始</v>
      </c>
      <c r="S293" s="93">
        <f ca="1">IF(AND(M293,O293,NOT(P293)),NETWORKDAYS(J293,AF293,项目参数!$B$2:$B$200),0)</f>
        <v>0</v>
      </c>
      <c r="T293" s="94">
        <f t="shared" ca="1" si="60"/>
        <v>0</v>
      </c>
      <c r="U293" s="113">
        <f t="shared" ca="1" si="61"/>
        <v>0</v>
      </c>
      <c r="V293" s="113">
        <f t="shared" ca="1" si="62"/>
        <v>0</v>
      </c>
      <c r="W293" s="113" t="str">
        <f t="shared" ca="1" si="63"/>
        <v/>
      </c>
      <c r="X293" s="93">
        <f t="shared" ca="1" si="64"/>
        <v>0</v>
      </c>
      <c r="Y293" s="93">
        <f t="shared" ca="1" si="65"/>
        <v>0</v>
      </c>
      <c r="Z293" s="93">
        <f ca="1">IF(AND(M293,O293,J293&gt;项目信息!$C$18),INT((IF(P293,K293,J293)-项目信息!$C$18)/30)+1,0)</f>
        <v>0</v>
      </c>
      <c r="AA293" s="93" t="str">
        <f ca="1">IF(M293,WEEKNUM(IF(K293&lt;&gt;"",K293,IF(J293&lt;&gt;"",J293,I293)-项目信息!$C$18)+1),"")</f>
        <v/>
      </c>
      <c r="AB293" s="93" t="str">
        <f ca="1">IF($M293,IF('临-间接'!W293=0,"",'临-间接'!W293),"")</f>
        <v/>
      </c>
      <c r="AC293" s="93" t="str">
        <f ca="1">IF($M293,$AB293*U293/项目参数!$J$29,"")</f>
        <v/>
      </c>
      <c r="AD293" s="93" t="str">
        <f ca="1">IF($M293,$AB293*V293/项目参数!$J$29,"")</f>
        <v/>
      </c>
      <c r="AE293" s="95" t="str">
        <f ca="1">IF(OR('临-间接'!R293=0,'临-间接'!R293="(空白)"),"",'临-间接'!R293)</f>
        <v/>
      </c>
      <c r="AF293" s="32" t="str">
        <f ca="1">IF(O293,IF(K293&lt;&gt;"", K293, IF(OR(H293="暂停",H293="取消"), IFERROR(WORKDAY.INTL($J293,$L293*$G293,1,项目参数!$B$2:$B$200),WORKDAY($J293,$L293*$G293,1)),TODAY())),"")</f>
        <v/>
      </c>
      <c r="AG293">
        <f ca="1">IF(AND(M293,O293),IF(OR('临-间接'!S293="",'临-间接'!S293="(空白)"),0,'临-间接'!S293),0)</f>
        <v>0</v>
      </c>
      <c r="AH293" s="32" t="str">
        <f ca="1">IF($M293,IF('临-间接'!T293=0,"",'临-间接'!T293),"")</f>
        <v/>
      </c>
      <c r="AI293" s="32" t="str">
        <f ca="1">IF($M293,IF('临-间接'!U293=0,"",'临-间接'!U293),"")</f>
        <v/>
      </c>
      <c r="AJ293" s="32" t="str">
        <f t="shared" ca="1" si="66"/>
        <v/>
      </c>
    </row>
    <row r="294" spans="1:36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IF('临-间接'!H294="(空白)","",'临-间接'!H294)</f>
        <v>0</v>
      </c>
      <c r="F294">
        <f ca="1">IF('临-间接'!K294="(空白)","",'临-间接'!K294)</f>
        <v>0</v>
      </c>
      <c r="G294">
        <f ca="1">IF('临-间接'!L294="(空白)",0,'临-间接'!L294)</f>
        <v>0</v>
      </c>
      <c r="H294" t="str">
        <f ca="1">IF(OR('临-间接'!Q294=0,'临-间接'!Q294="(空白)"),"",'临-间接'!Q294)</f>
        <v/>
      </c>
      <c r="I294" s="32" t="str">
        <f ca="1">IF(OR('临-间接'!M294=0,'临-间接'!M294="(空白)"),"",'临-间接'!M294)</f>
        <v/>
      </c>
      <c r="J294" s="32" t="str">
        <f ca="1">IF(OR('临-间接'!N294=0,'临-间接'!N294="(空白)"),"",'临-间接'!N294)</f>
        <v/>
      </c>
      <c r="K294" s="32" t="str">
        <f ca="1">IF(OR('临-间接'!O294=0,'临-间接'!O294="(空白)"),"",'临-间接'!O294)</f>
        <v/>
      </c>
      <c r="L294">
        <f ca="1">IF('临-间接'!P294="(空白)",0,'临-间接'!P294)</f>
        <v>0</v>
      </c>
      <c r="M294" s="93" t="b">
        <f t="shared" ca="1" si="54"/>
        <v>0</v>
      </c>
      <c r="N294" s="93" t="b">
        <f t="shared" ca="1" si="55"/>
        <v>0</v>
      </c>
      <c r="O294" s="93" t="b">
        <f t="shared" ca="1" si="56"/>
        <v>0</v>
      </c>
      <c r="P294" s="93" t="b">
        <f t="shared" ca="1" si="57"/>
        <v>0</v>
      </c>
      <c r="Q294" s="93" t="b">
        <f t="shared" ca="1" si="58"/>
        <v>0</v>
      </c>
      <c r="R294" s="93" t="str">
        <f t="shared" ca="1" si="59"/>
        <v>未开始</v>
      </c>
      <c r="S294" s="93">
        <f ca="1">IF(AND(M294,O294,NOT(P294)),NETWORKDAYS(J294,AF294,项目参数!$B$2:$B$200),0)</f>
        <v>0</v>
      </c>
      <c r="T294" s="94">
        <f t="shared" ca="1" si="60"/>
        <v>0</v>
      </c>
      <c r="U294" s="113">
        <f t="shared" ca="1" si="61"/>
        <v>0</v>
      </c>
      <c r="V294" s="113">
        <f t="shared" ca="1" si="62"/>
        <v>0</v>
      </c>
      <c r="W294" s="113" t="str">
        <f t="shared" ca="1" si="63"/>
        <v/>
      </c>
      <c r="X294" s="93">
        <f t="shared" ca="1" si="64"/>
        <v>0</v>
      </c>
      <c r="Y294" s="93">
        <f t="shared" ca="1" si="65"/>
        <v>0</v>
      </c>
      <c r="Z294" s="93">
        <f ca="1">IF(AND(M294,O294,J294&gt;项目信息!$C$18),INT((IF(P294,K294,J294)-项目信息!$C$18)/30)+1,0)</f>
        <v>0</v>
      </c>
      <c r="AA294" s="93" t="str">
        <f ca="1">IF(M294,WEEKNUM(IF(K294&lt;&gt;"",K294,IF(J294&lt;&gt;"",J294,I294)-项目信息!$C$18)+1),"")</f>
        <v/>
      </c>
      <c r="AB294" s="93" t="str">
        <f ca="1">IF($M294,IF('临-间接'!W294=0,"",'临-间接'!W294),"")</f>
        <v/>
      </c>
      <c r="AC294" s="93" t="str">
        <f ca="1">IF($M294,$AB294*U294/项目参数!$J$29,"")</f>
        <v/>
      </c>
      <c r="AD294" s="93" t="str">
        <f ca="1">IF($M294,$AB294*V294/项目参数!$J$29,"")</f>
        <v/>
      </c>
      <c r="AE294" s="95" t="str">
        <f ca="1">IF(OR('临-间接'!R294=0,'临-间接'!R294="(空白)"),"",'临-间接'!R294)</f>
        <v/>
      </c>
      <c r="AF294" s="32" t="str">
        <f ca="1">IF(O294,IF(K294&lt;&gt;"", K294, IF(OR(H294="暂停",H294="取消"), IFERROR(WORKDAY.INTL($J294,$L294*$G294,1,项目参数!$B$2:$B$200),WORKDAY($J294,$L294*$G294,1)),TODAY())),"")</f>
        <v/>
      </c>
      <c r="AG294">
        <f ca="1">IF(AND(M294,O294),IF(OR('临-间接'!S294="",'临-间接'!S294="(空白)"),0,'临-间接'!S294),0)</f>
        <v>0</v>
      </c>
      <c r="AH294" s="32" t="str">
        <f ca="1">IF($M294,IF('临-间接'!T294=0,"",'临-间接'!T294),"")</f>
        <v/>
      </c>
      <c r="AI294" s="32" t="str">
        <f ca="1">IF($M294,IF('临-间接'!U294=0,"",'临-间接'!U294),"")</f>
        <v/>
      </c>
      <c r="AJ294" s="32" t="str">
        <f t="shared" ca="1" si="66"/>
        <v/>
      </c>
    </row>
    <row r="295" spans="1:36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IF('临-间接'!H295="(空白)","",'临-间接'!H295)</f>
        <v>0</v>
      </c>
      <c r="F295">
        <f ca="1">IF('临-间接'!K295="(空白)","",'临-间接'!K295)</f>
        <v>0</v>
      </c>
      <c r="G295">
        <f ca="1">IF('临-间接'!L295="(空白)",0,'临-间接'!L295)</f>
        <v>0</v>
      </c>
      <c r="H295" t="str">
        <f ca="1">IF(OR('临-间接'!Q295=0,'临-间接'!Q295="(空白)"),"",'临-间接'!Q295)</f>
        <v/>
      </c>
      <c r="I295" s="32" t="str">
        <f ca="1">IF(OR('临-间接'!M295=0,'临-间接'!M295="(空白)"),"",'临-间接'!M295)</f>
        <v/>
      </c>
      <c r="J295" s="32" t="str">
        <f ca="1">IF(OR('临-间接'!N295=0,'临-间接'!N295="(空白)"),"",'临-间接'!N295)</f>
        <v/>
      </c>
      <c r="K295" s="32" t="str">
        <f ca="1">IF(OR('临-间接'!O295=0,'临-间接'!O295="(空白)"),"",'临-间接'!O295)</f>
        <v/>
      </c>
      <c r="L295">
        <f ca="1">IF('临-间接'!P295="(空白)",0,'临-间接'!P295)</f>
        <v>0</v>
      </c>
      <c r="M295" s="93" t="b">
        <f t="shared" ca="1" si="54"/>
        <v>0</v>
      </c>
      <c r="N295" s="93" t="b">
        <f t="shared" ca="1" si="55"/>
        <v>0</v>
      </c>
      <c r="O295" s="93" t="b">
        <f t="shared" ca="1" si="56"/>
        <v>0</v>
      </c>
      <c r="P295" s="93" t="b">
        <f t="shared" ca="1" si="57"/>
        <v>0</v>
      </c>
      <c r="Q295" s="93" t="b">
        <f t="shared" ca="1" si="58"/>
        <v>0</v>
      </c>
      <c r="R295" s="93" t="str">
        <f t="shared" ca="1" si="59"/>
        <v>未开始</v>
      </c>
      <c r="S295" s="93">
        <f ca="1">IF(AND(M295,O295,NOT(P295)),NETWORKDAYS(J295,AF295,项目参数!$B$2:$B$200),0)</f>
        <v>0</v>
      </c>
      <c r="T295" s="94">
        <f t="shared" ca="1" si="60"/>
        <v>0</v>
      </c>
      <c r="U295" s="113">
        <f t="shared" ca="1" si="61"/>
        <v>0</v>
      </c>
      <c r="V295" s="113">
        <f t="shared" ca="1" si="62"/>
        <v>0</v>
      </c>
      <c r="W295" s="113" t="str">
        <f t="shared" ca="1" si="63"/>
        <v/>
      </c>
      <c r="X295" s="93">
        <f t="shared" ca="1" si="64"/>
        <v>0</v>
      </c>
      <c r="Y295" s="93">
        <f t="shared" ca="1" si="65"/>
        <v>0</v>
      </c>
      <c r="Z295" s="93">
        <f ca="1">IF(AND(M295,O295,J295&gt;项目信息!$C$18),INT((IF(P295,K295,J295)-项目信息!$C$18)/30)+1,0)</f>
        <v>0</v>
      </c>
      <c r="AA295" s="93" t="str">
        <f ca="1">IF(M295,WEEKNUM(IF(K295&lt;&gt;"",K295,IF(J295&lt;&gt;"",J295,I295)-项目信息!$C$18)+1),"")</f>
        <v/>
      </c>
      <c r="AB295" s="93" t="str">
        <f ca="1">IF($M295,IF('临-间接'!W295=0,"",'临-间接'!W295),"")</f>
        <v/>
      </c>
      <c r="AC295" s="93" t="str">
        <f ca="1">IF($M295,$AB295*U295/项目参数!$J$29,"")</f>
        <v/>
      </c>
      <c r="AD295" s="93" t="str">
        <f ca="1">IF($M295,$AB295*V295/项目参数!$J$29,"")</f>
        <v/>
      </c>
      <c r="AE295" s="95" t="str">
        <f ca="1">IF(OR('临-间接'!R295=0,'临-间接'!R295="(空白)"),"",'临-间接'!R295)</f>
        <v/>
      </c>
      <c r="AF295" s="32" t="str">
        <f ca="1">IF(O295,IF(K295&lt;&gt;"", K295, IF(OR(H295="暂停",H295="取消"), IFERROR(WORKDAY.INTL($J295,$L295*$G295,1,项目参数!$B$2:$B$200),WORKDAY($J295,$L295*$G295,1)),TODAY())),"")</f>
        <v/>
      </c>
      <c r="AG295">
        <f ca="1">IF(AND(M295,O295),IF(OR('临-间接'!S295="",'临-间接'!S295="(空白)"),0,'临-间接'!S295),0)</f>
        <v>0</v>
      </c>
      <c r="AH295" s="32" t="str">
        <f ca="1">IF($M295,IF('临-间接'!T295=0,"",'临-间接'!T295),"")</f>
        <v/>
      </c>
      <c r="AI295" s="32" t="str">
        <f ca="1">IF($M295,IF('临-间接'!U295=0,"",'临-间接'!U295),"")</f>
        <v/>
      </c>
      <c r="AJ295" s="32" t="str">
        <f t="shared" ca="1" si="66"/>
        <v/>
      </c>
    </row>
    <row r="296" spans="1:36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IF('临-间接'!H296="(空白)","",'临-间接'!H296)</f>
        <v>0</v>
      </c>
      <c r="F296">
        <f ca="1">IF('临-间接'!K296="(空白)","",'临-间接'!K296)</f>
        <v>0</v>
      </c>
      <c r="G296">
        <f ca="1">IF('临-间接'!L296="(空白)",0,'临-间接'!L296)</f>
        <v>0</v>
      </c>
      <c r="H296" t="str">
        <f ca="1">IF(OR('临-间接'!Q296=0,'临-间接'!Q296="(空白)"),"",'临-间接'!Q296)</f>
        <v/>
      </c>
      <c r="I296" s="32" t="str">
        <f ca="1">IF(OR('临-间接'!M296=0,'临-间接'!M296="(空白)"),"",'临-间接'!M296)</f>
        <v/>
      </c>
      <c r="J296" s="32" t="str">
        <f ca="1">IF(OR('临-间接'!N296=0,'临-间接'!N296="(空白)"),"",'临-间接'!N296)</f>
        <v/>
      </c>
      <c r="K296" s="32" t="str">
        <f ca="1">IF(OR('临-间接'!O296=0,'临-间接'!O296="(空白)"),"",'临-间接'!O296)</f>
        <v/>
      </c>
      <c r="L296">
        <f ca="1">IF('临-间接'!P296="(空白)",0,'临-间接'!P296)</f>
        <v>0</v>
      </c>
      <c r="M296" s="93" t="b">
        <f t="shared" ca="1" si="54"/>
        <v>0</v>
      </c>
      <c r="N296" s="93" t="b">
        <f t="shared" ca="1" si="55"/>
        <v>0</v>
      </c>
      <c r="O296" s="93" t="b">
        <f t="shared" ca="1" si="56"/>
        <v>0</v>
      </c>
      <c r="P296" s="93" t="b">
        <f t="shared" ca="1" si="57"/>
        <v>0</v>
      </c>
      <c r="Q296" s="93" t="b">
        <f t="shared" ca="1" si="58"/>
        <v>0</v>
      </c>
      <c r="R296" s="93" t="str">
        <f t="shared" ca="1" si="59"/>
        <v>未开始</v>
      </c>
      <c r="S296" s="93">
        <f ca="1">IF(AND(M296,O296,NOT(P296)),NETWORKDAYS(J296,AF296,项目参数!$B$2:$B$200),0)</f>
        <v>0</v>
      </c>
      <c r="T296" s="94">
        <f t="shared" ca="1" si="60"/>
        <v>0</v>
      </c>
      <c r="U296" s="113">
        <f t="shared" ca="1" si="61"/>
        <v>0</v>
      </c>
      <c r="V296" s="113">
        <f t="shared" ca="1" si="62"/>
        <v>0</v>
      </c>
      <c r="W296" s="113" t="str">
        <f t="shared" ca="1" si="63"/>
        <v/>
      </c>
      <c r="X296" s="93">
        <f t="shared" ca="1" si="64"/>
        <v>0</v>
      </c>
      <c r="Y296" s="93">
        <f t="shared" ca="1" si="65"/>
        <v>0</v>
      </c>
      <c r="Z296" s="93">
        <f ca="1">IF(AND(M296,O296,J296&gt;项目信息!$C$18),INT((IF(P296,K296,J296)-项目信息!$C$18)/30)+1,0)</f>
        <v>0</v>
      </c>
      <c r="AA296" s="93" t="str">
        <f ca="1">IF(M296,WEEKNUM(IF(K296&lt;&gt;"",K296,IF(J296&lt;&gt;"",J296,I296)-项目信息!$C$18)+1),"")</f>
        <v/>
      </c>
      <c r="AB296" s="93" t="str">
        <f ca="1">IF($M296,IF('临-间接'!W296=0,"",'临-间接'!W296),"")</f>
        <v/>
      </c>
      <c r="AC296" s="93" t="str">
        <f ca="1">IF($M296,$AB296*U296/项目参数!$J$29,"")</f>
        <v/>
      </c>
      <c r="AD296" s="93" t="str">
        <f ca="1">IF($M296,$AB296*V296/项目参数!$J$29,"")</f>
        <v/>
      </c>
      <c r="AE296" s="95" t="str">
        <f ca="1">IF(OR('临-间接'!R296=0,'临-间接'!R296="(空白)"),"",'临-间接'!R296)</f>
        <v/>
      </c>
      <c r="AF296" s="32" t="str">
        <f ca="1">IF(O296,IF(K296&lt;&gt;"", K296, IF(OR(H296="暂停",H296="取消"), IFERROR(WORKDAY.INTL($J296,$L296*$G296,1,项目参数!$B$2:$B$200),WORKDAY($J296,$L296*$G296,1)),TODAY())),"")</f>
        <v/>
      </c>
      <c r="AG296">
        <f ca="1">IF(AND(M296,O296),IF(OR('临-间接'!S296="",'临-间接'!S296="(空白)"),0,'临-间接'!S296),0)</f>
        <v>0</v>
      </c>
      <c r="AH296" s="32" t="str">
        <f ca="1">IF($M296,IF('临-间接'!T296=0,"",'临-间接'!T296),"")</f>
        <v/>
      </c>
      <c r="AI296" s="32" t="str">
        <f ca="1">IF($M296,IF('临-间接'!U296=0,"",'临-间接'!U296),"")</f>
        <v/>
      </c>
      <c r="AJ296" s="32" t="str">
        <f t="shared" ca="1" si="66"/>
        <v/>
      </c>
    </row>
    <row r="297" spans="1:36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IF('临-间接'!H297="(空白)","",'临-间接'!H297)</f>
        <v>0</v>
      </c>
      <c r="F297">
        <f ca="1">IF('临-间接'!K297="(空白)","",'临-间接'!K297)</f>
        <v>0</v>
      </c>
      <c r="G297">
        <f ca="1">IF('临-间接'!L297="(空白)",0,'临-间接'!L297)</f>
        <v>0</v>
      </c>
      <c r="H297" t="str">
        <f ca="1">IF(OR('临-间接'!Q297=0,'临-间接'!Q297="(空白)"),"",'临-间接'!Q297)</f>
        <v/>
      </c>
      <c r="I297" s="32" t="str">
        <f ca="1">IF(OR('临-间接'!M297=0,'临-间接'!M297="(空白)"),"",'临-间接'!M297)</f>
        <v/>
      </c>
      <c r="J297" s="32" t="str">
        <f ca="1">IF(OR('临-间接'!N297=0,'临-间接'!N297="(空白)"),"",'临-间接'!N297)</f>
        <v/>
      </c>
      <c r="K297" s="32" t="str">
        <f ca="1">IF(OR('临-间接'!O297=0,'临-间接'!O297="(空白)"),"",'临-间接'!O297)</f>
        <v/>
      </c>
      <c r="L297">
        <f ca="1">IF('临-间接'!P297="(空白)",0,'临-间接'!P297)</f>
        <v>0</v>
      </c>
      <c r="M297" s="93" t="b">
        <f t="shared" ca="1" si="54"/>
        <v>0</v>
      </c>
      <c r="N297" s="93" t="b">
        <f t="shared" ca="1" si="55"/>
        <v>0</v>
      </c>
      <c r="O297" s="93" t="b">
        <f t="shared" ca="1" si="56"/>
        <v>0</v>
      </c>
      <c r="P297" s="93" t="b">
        <f t="shared" ca="1" si="57"/>
        <v>0</v>
      </c>
      <c r="Q297" s="93" t="b">
        <f t="shared" ca="1" si="58"/>
        <v>0</v>
      </c>
      <c r="R297" s="93" t="str">
        <f t="shared" ca="1" si="59"/>
        <v>未开始</v>
      </c>
      <c r="S297" s="93">
        <f ca="1">IF(AND(M297,O297,NOT(P297)),NETWORKDAYS(J297,AF297,项目参数!$B$2:$B$200),0)</f>
        <v>0</v>
      </c>
      <c r="T297" s="94">
        <f t="shared" ca="1" si="60"/>
        <v>0</v>
      </c>
      <c r="U297" s="113">
        <f t="shared" ca="1" si="61"/>
        <v>0</v>
      </c>
      <c r="V297" s="113">
        <f t="shared" ca="1" si="62"/>
        <v>0</v>
      </c>
      <c r="W297" s="113" t="str">
        <f t="shared" ca="1" si="63"/>
        <v/>
      </c>
      <c r="X297" s="93">
        <f t="shared" ca="1" si="64"/>
        <v>0</v>
      </c>
      <c r="Y297" s="93">
        <f t="shared" ca="1" si="65"/>
        <v>0</v>
      </c>
      <c r="Z297" s="93">
        <f ca="1">IF(AND(M297,O297,J297&gt;项目信息!$C$18),INT((IF(P297,K297,J297)-项目信息!$C$18)/30)+1,0)</f>
        <v>0</v>
      </c>
      <c r="AA297" s="93" t="str">
        <f ca="1">IF(M297,WEEKNUM(IF(K297&lt;&gt;"",K297,IF(J297&lt;&gt;"",J297,I297)-项目信息!$C$18)+1),"")</f>
        <v/>
      </c>
      <c r="AB297" s="93" t="str">
        <f ca="1">IF($M297,IF('临-间接'!W297=0,"",'临-间接'!W297),"")</f>
        <v/>
      </c>
      <c r="AC297" s="93" t="str">
        <f ca="1">IF($M297,$AB297*U297/项目参数!$J$29,"")</f>
        <v/>
      </c>
      <c r="AD297" s="93" t="str">
        <f ca="1">IF($M297,$AB297*V297/项目参数!$J$29,"")</f>
        <v/>
      </c>
      <c r="AE297" s="95" t="str">
        <f ca="1">IF(OR('临-间接'!R297=0,'临-间接'!R297="(空白)"),"",'临-间接'!R297)</f>
        <v/>
      </c>
      <c r="AF297" s="32" t="str">
        <f ca="1">IF(O297,IF(K297&lt;&gt;"", K297, IF(OR(H297="暂停",H297="取消"), IFERROR(WORKDAY.INTL($J297,$L297*$G297,1,项目参数!$B$2:$B$200),WORKDAY($J297,$L297*$G297,1)),TODAY())),"")</f>
        <v/>
      </c>
      <c r="AG297">
        <f ca="1">IF(AND(M297,O297),IF(OR('临-间接'!S297="",'临-间接'!S297="(空白)"),0,'临-间接'!S297),0)</f>
        <v>0</v>
      </c>
      <c r="AH297" s="32" t="str">
        <f ca="1">IF($M297,IF('临-间接'!T297=0,"",'临-间接'!T297),"")</f>
        <v/>
      </c>
      <c r="AI297" s="32" t="str">
        <f ca="1">IF($M297,IF('临-间接'!U297=0,"",'临-间接'!U297),"")</f>
        <v/>
      </c>
      <c r="AJ297" s="32" t="str">
        <f t="shared" ca="1" si="66"/>
        <v/>
      </c>
    </row>
    <row r="298" spans="1:36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IF('临-间接'!H298="(空白)","",'临-间接'!H298)</f>
        <v>0</v>
      </c>
      <c r="F298">
        <f ca="1">IF('临-间接'!K298="(空白)","",'临-间接'!K298)</f>
        <v>0</v>
      </c>
      <c r="G298">
        <f ca="1">IF('临-间接'!L298="(空白)",0,'临-间接'!L298)</f>
        <v>0</v>
      </c>
      <c r="H298" t="str">
        <f ca="1">IF(OR('临-间接'!Q298=0,'临-间接'!Q298="(空白)"),"",'临-间接'!Q298)</f>
        <v/>
      </c>
      <c r="I298" s="32" t="str">
        <f ca="1">IF(OR('临-间接'!M298=0,'临-间接'!M298="(空白)"),"",'临-间接'!M298)</f>
        <v/>
      </c>
      <c r="J298" s="32" t="str">
        <f ca="1">IF(OR('临-间接'!N298=0,'临-间接'!N298="(空白)"),"",'临-间接'!N298)</f>
        <v/>
      </c>
      <c r="K298" s="32" t="str">
        <f ca="1">IF(OR('临-间接'!O298=0,'临-间接'!O298="(空白)"),"",'临-间接'!O298)</f>
        <v/>
      </c>
      <c r="L298">
        <f ca="1">IF('临-间接'!P298="(空白)",0,'临-间接'!P298)</f>
        <v>0</v>
      </c>
      <c r="M298" s="93" t="b">
        <f t="shared" ca="1" si="54"/>
        <v>0</v>
      </c>
      <c r="N298" s="93" t="b">
        <f t="shared" ca="1" si="55"/>
        <v>0</v>
      </c>
      <c r="O298" s="93" t="b">
        <f t="shared" ca="1" si="56"/>
        <v>0</v>
      </c>
      <c r="P298" s="93" t="b">
        <f t="shared" ca="1" si="57"/>
        <v>0</v>
      </c>
      <c r="Q298" s="93" t="b">
        <f t="shared" ca="1" si="58"/>
        <v>0</v>
      </c>
      <c r="R298" s="93" t="str">
        <f t="shared" ca="1" si="59"/>
        <v>未开始</v>
      </c>
      <c r="S298" s="93">
        <f ca="1">IF(AND(M298,O298,NOT(P298)),NETWORKDAYS(J298,AF298,项目参数!$B$2:$B$200),0)</f>
        <v>0</v>
      </c>
      <c r="T298" s="94">
        <f t="shared" ca="1" si="60"/>
        <v>0</v>
      </c>
      <c r="U298" s="113">
        <f t="shared" ca="1" si="61"/>
        <v>0</v>
      </c>
      <c r="V298" s="113">
        <f t="shared" ca="1" si="62"/>
        <v>0</v>
      </c>
      <c r="W298" s="113" t="str">
        <f t="shared" ca="1" si="63"/>
        <v/>
      </c>
      <c r="X298" s="93">
        <f t="shared" ca="1" si="64"/>
        <v>0</v>
      </c>
      <c r="Y298" s="93">
        <f t="shared" ca="1" si="65"/>
        <v>0</v>
      </c>
      <c r="Z298" s="93">
        <f ca="1">IF(AND(M298,O298,J298&gt;项目信息!$C$18),INT((IF(P298,K298,J298)-项目信息!$C$18)/30)+1,0)</f>
        <v>0</v>
      </c>
      <c r="AA298" s="93" t="str">
        <f ca="1">IF(M298,WEEKNUM(IF(K298&lt;&gt;"",K298,IF(J298&lt;&gt;"",J298,I298)-项目信息!$C$18)+1),"")</f>
        <v/>
      </c>
      <c r="AB298" s="93" t="str">
        <f ca="1">IF($M298,IF('临-间接'!W298=0,"",'临-间接'!W298),"")</f>
        <v/>
      </c>
      <c r="AC298" s="93" t="str">
        <f ca="1">IF($M298,$AB298*U298/项目参数!$J$29,"")</f>
        <v/>
      </c>
      <c r="AD298" s="93" t="str">
        <f ca="1">IF($M298,$AB298*V298/项目参数!$J$29,"")</f>
        <v/>
      </c>
      <c r="AE298" s="95" t="str">
        <f ca="1">IF(OR('临-间接'!R298=0,'临-间接'!R298="(空白)"),"",'临-间接'!R298)</f>
        <v/>
      </c>
      <c r="AF298" s="32" t="str">
        <f ca="1">IF(O298,IF(K298&lt;&gt;"", K298, IF(OR(H298="暂停",H298="取消"), IFERROR(WORKDAY.INTL($J298,$L298*$G298,1,项目参数!$B$2:$B$200),WORKDAY($J298,$L298*$G298,1)),TODAY())),"")</f>
        <v/>
      </c>
      <c r="AG298">
        <f ca="1">IF(AND(M298,O298),IF(OR('临-间接'!S298="",'临-间接'!S298="(空白)"),0,'临-间接'!S298),0)</f>
        <v>0</v>
      </c>
      <c r="AH298" s="32" t="str">
        <f ca="1">IF($M298,IF('临-间接'!T298=0,"",'临-间接'!T298),"")</f>
        <v/>
      </c>
      <c r="AI298" s="32" t="str">
        <f ca="1">IF($M298,IF('临-间接'!U298=0,"",'临-间接'!U298),"")</f>
        <v/>
      </c>
      <c r="AJ298" s="32" t="str">
        <f t="shared" ca="1" si="66"/>
        <v/>
      </c>
    </row>
    <row r="299" spans="1:36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IF('临-间接'!H299="(空白)","",'临-间接'!H299)</f>
        <v>0</v>
      </c>
      <c r="F299">
        <f ca="1">IF('临-间接'!K299="(空白)","",'临-间接'!K299)</f>
        <v>0</v>
      </c>
      <c r="G299">
        <f ca="1">IF('临-间接'!L299="(空白)",0,'临-间接'!L299)</f>
        <v>0</v>
      </c>
      <c r="H299" t="str">
        <f ca="1">IF(OR('临-间接'!Q299=0,'临-间接'!Q299="(空白)"),"",'临-间接'!Q299)</f>
        <v/>
      </c>
      <c r="I299" s="32" t="str">
        <f ca="1">IF(OR('临-间接'!M299=0,'临-间接'!M299="(空白)"),"",'临-间接'!M299)</f>
        <v/>
      </c>
      <c r="J299" s="32" t="str">
        <f ca="1">IF(OR('临-间接'!N299=0,'临-间接'!N299="(空白)"),"",'临-间接'!N299)</f>
        <v/>
      </c>
      <c r="K299" s="32" t="str">
        <f ca="1">IF(OR('临-间接'!O299=0,'临-间接'!O299="(空白)"),"",'临-间接'!O299)</f>
        <v/>
      </c>
      <c r="L299">
        <f ca="1">IF('临-间接'!P299="(空白)",0,'临-间接'!P299)</f>
        <v>0</v>
      </c>
      <c r="M299" s="93" t="b">
        <f t="shared" ca="1" si="54"/>
        <v>0</v>
      </c>
      <c r="N299" s="93" t="b">
        <f t="shared" ca="1" si="55"/>
        <v>0</v>
      </c>
      <c r="O299" s="93" t="b">
        <f t="shared" ca="1" si="56"/>
        <v>0</v>
      </c>
      <c r="P299" s="93" t="b">
        <f t="shared" ca="1" si="57"/>
        <v>0</v>
      </c>
      <c r="Q299" s="93" t="b">
        <f t="shared" ca="1" si="58"/>
        <v>0</v>
      </c>
      <c r="R299" s="93" t="str">
        <f t="shared" ca="1" si="59"/>
        <v>未开始</v>
      </c>
      <c r="S299" s="93">
        <f ca="1">IF(AND(M299,O299,NOT(P299)),NETWORKDAYS(J299,AF299,项目参数!$B$2:$B$200),0)</f>
        <v>0</v>
      </c>
      <c r="T299" s="94">
        <f t="shared" ca="1" si="60"/>
        <v>0</v>
      </c>
      <c r="U299" s="113">
        <f t="shared" ca="1" si="61"/>
        <v>0</v>
      </c>
      <c r="V299" s="113">
        <f t="shared" ca="1" si="62"/>
        <v>0</v>
      </c>
      <c r="W299" s="113" t="str">
        <f t="shared" ca="1" si="63"/>
        <v/>
      </c>
      <c r="X299" s="93">
        <f t="shared" ca="1" si="64"/>
        <v>0</v>
      </c>
      <c r="Y299" s="93">
        <f t="shared" ca="1" si="65"/>
        <v>0</v>
      </c>
      <c r="Z299" s="93">
        <f ca="1">IF(AND(M299,O299,J299&gt;项目信息!$C$18),INT((IF(P299,K299,J299)-项目信息!$C$18)/30)+1,0)</f>
        <v>0</v>
      </c>
      <c r="AA299" s="93" t="str">
        <f ca="1">IF(M299,WEEKNUM(IF(K299&lt;&gt;"",K299,IF(J299&lt;&gt;"",J299,I299)-项目信息!$C$18)+1),"")</f>
        <v/>
      </c>
      <c r="AB299" s="93" t="str">
        <f ca="1">IF($M299,IF('临-间接'!W299=0,"",'临-间接'!W299),"")</f>
        <v/>
      </c>
      <c r="AC299" s="93" t="str">
        <f ca="1">IF($M299,$AB299*U299/项目参数!$J$29,"")</f>
        <v/>
      </c>
      <c r="AD299" s="93" t="str">
        <f ca="1">IF($M299,$AB299*V299/项目参数!$J$29,"")</f>
        <v/>
      </c>
      <c r="AE299" s="95" t="str">
        <f ca="1">IF(OR('临-间接'!R299=0,'临-间接'!R299="(空白)"),"",'临-间接'!R299)</f>
        <v/>
      </c>
      <c r="AF299" s="32" t="str">
        <f ca="1">IF(O299,IF(K299&lt;&gt;"", K299, IF(OR(H299="暂停",H299="取消"), IFERROR(WORKDAY.INTL($J299,$L299*$G299,1,项目参数!$B$2:$B$200),WORKDAY($J299,$L299*$G299,1)),TODAY())),"")</f>
        <v/>
      </c>
      <c r="AG299">
        <f ca="1">IF(AND(M299,O299),IF(OR('临-间接'!S299="",'临-间接'!S299="(空白)"),0,'临-间接'!S299),0)</f>
        <v>0</v>
      </c>
      <c r="AH299" s="32" t="str">
        <f ca="1">IF($M299,IF('临-间接'!T299=0,"",'临-间接'!T299),"")</f>
        <v/>
      </c>
      <c r="AI299" s="32" t="str">
        <f ca="1">IF($M299,IF('临-间接'!U299=0,"",'临-间接'!U299),"")</f>
        <v/>
      </c>
      <c r="AJ299" s="32" t="str">
        <f t="shared" ca="1" si="66"/>
        <v/>
      </c>
    </row>
    <row r="300" spans="1:36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IF('临-间接'!H300="(空白)","",'临-间接'!H300)</f>
        <v>0</v>
      </c>
      <c r="F300">
        <f ca="1">IF('临-间接'!K300="(空白)","",'临-间接'!K300)</f>
        <v>0</v>
      </c>
      <c r="G300">
        <f ca="1">IF('临-间接'!L300="(空白)",0,'临-间接'!L300)</f>
        <v>0</v>
      </c>
      <c r="H300" t="str">
        <f ca="1">IF(OR('临-间接'!Q300=0,'临-间接'!Q300="(空白)"),"",'临-间接'!Q300)</f>
        <v/>
      </c>
      <c r="I300" s="32" t="str">
        <f ca="1">IF(OR('临-间接'!M300=0,'临-间接'!M300="(空白)"),"",'临-间接'!M300)</f>
        <v/>
      </c>
      <c r="J300" s="32" t="str">
        <f ca="1">IF(OR('临-间接'!N300=0,'临-间接'!N300="(空白)"),"",'临-间接'!N300)</f>
        <v/>
      </c>
      <c r="K300" s="32" t="str">
        <f ca="1">IF(OR('临-间接'!O300=0,'临-间接'!O300="(空白)"),"",'临-间接'!O300)</f>
        <v/>
      </c>
      <c r="L300">
        <f ca="1">IF('临-间接'!P300="(空白)",0,'临-间接'!P300)</f>
        <v>0</v>
      </c>
      <c r="M300" s="93" t="b">
        <f t="shared" ca="1" si="54"/>
        <v>0</v>
      </c>
      <c r="N300" s="93" t="b">
        <f t="shared" ca="1" si="55"/>
        <v>0</v>
      </c>
      <c r="O300" s="93" t="b">
        <f t="shared" ca="1" si="56"/>
        <v>0</v>
      </c>
      <c r="P300" s="93" t="b">
        <f t="shared" ca="1" si="57"/>
        <v>0</v>
      </c>
      <c r="Q300" s="93" t="b">
        <f t="shared" ca="1" si="58"/>
        <v>0</v>
      </c>
      <c r="R300" s="93" t="str">
        <f t="shared" ca="1" si="59"/>
        <v>未开始</v>
      </c>
      <c r="S300" s="93">
        <f ca="1">IF(AND(M300,O300,NOT(P300)),NETWORKDAYS(J300,AF300,项目参数!$B$2:$B$200),0)</f>
        <v>0</v>
      </c>
      <c r="T300" s="94">
        <f t="shared" ca="1" si="60"/>
        <v>0</v>
      </c>
      <c r="U300" s="113">
        <f t="shared" ca="1" si="61"/>
        <v>0</v>
      </c>
      <c r="V300" s="113">
        <f t="shared" ca="1" si="62"/>
        <v>0</v>
      </c>
      <c r="W300" s="113" t="str">
        <f t="shared" ca="1" si="63"/>
        <v/>
      </c>
      <c r="X300" s="93">
        <f t="shared" ca="1" si="64"/>
        <v>0</v>
      </c>
      <c r="Y300" s="93">
        <f t="shared" ca="1" si="65"/>
        <v>0</v>
      </c>
      <c r="Z300" s="93">
        <f ca="1">IF(AND(M300,O300,J300&gt;项目信息!$C$18),INT((IF(P300,K300,J300)-项目信息!$C$18)/30)+1,0)</f>
        <v>0</v>
      </c>
      <c r="AA300" s="93" t="str">
        <f ca="1">IF(M300,WEEKNUM(IF(K300&lt;&gt;"",K300,IF(J300&lt;&gt;"",J300,I300)-项目信息!$C$18)+1),"")</f>
        <v/>
      </c>
      <c r="AB300" s="93" t="str">
        <f ca="1">IF($M300,IF('临-间接'!W300=0,"",'临-间接'!W300),"")</f>
        <v/>
      </c>
      <c r="AC300" s="93" t="str">
        <f ca="1">IF($M300,$AB300*U300/项目参数!$J$29,"")</f>
        <v/>
      </c>
      <c r="AD300" s="93" t="str">
        <f ca="1">IF($M300,$AB300*V300/项目参数!$J$29,"")</f>
        <v/>
      </c>
      <c r="AE300" s="95" t="str">
        <f ca="1">IF(OR('临-间接'!R300=0,'临-间接'!R300="(空白)"),"",'临-间接'!R300)</f>
        <v/>
      </c>
      <c r="AF300" s="32" t="str">
        <f ca="1">IF(O300,IF(K300&lt;&gt;"", K300, IF(OR(H300="暂停",H300="取消"), IFERROR(WORKDAY.INTL($J300,$L300*$G300,1,项目参数!$B$2:$B$200),WORKDAY($J300,$L300*$G300,1)),TODAY())),"")</f>
        <v/>
      </c>
      <c r="AG300">
        <f ca="1">IF(AND(M300,O300),IF(OR('临-间接'!S300="",'临-间接'!S300="(空白)"),0,'临-间接'!S300),0)</f>
        <v>0</v>
      </c>
      <c r="AH300" s="32" t="str">
        <f ca="1">IF($M300,IF('临-间接'!T300=0,"",'临-间接'!T300),"")</f>
        <v/>
      </c>
      <c r="AI300" s="32" t="str">
        <f ca="1">IF($M300,IF('临-间接'!U300=0,"",'临-间接'!U300),"")</f>
        <v/>
      </c>
      <c r="AJ300" s="32" t="str">
        <f t="shared" ca="1" si="66"/>
        <v/>
      </c>
    </row>
    <row r="301" spans="1:36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IF('临-间接'!H301="(空白)","",'临-间接'!H301)</f>
        <v>0</v>
      </c>
      <c r="F301">
        <f ca="1">IF('临-间接'!K301="(空白)","",'临-间接'!K301)</f>
        <v>0</v>
      </c>
      <c r="G301">
        <f ca="1">IF('临-间接'!L301="(空白)",0,'临-间接'!L301)</f>
        <v>0</v>
      </c>
      <c r="H301" t="str">
        <f ca="1">IF(OR('临-间接'!Q301=0,'临-间接'!Q301="(空白)"),"",'临-间接'!Q301)</f>
        <v/>
      </c>
      <c r="I301" s="32" t="str">
        <f ca="1">IF(OR('临-间接'!M301=0,'临-间接'!M301="(空白)"),"",'临-间接'!M301)</f>
        <v/>
      </c>
      <c r="J301" s="32" t="str">
        <f ca="1">IF(OR('临-间接'!N301=0,'临-间接'!N301="(空白)"),"",'临-间接'!N301)</f>
        <v/>
      </c>
      <c r="K301" s="32" t="str">
        <f ca="1">IF(OR('临-间接'!O301=0,'临-间接'!O301="(空白)"),"",'临-间接'!O301)</f>
        <v/>
      </c>
      <c r="L301">
        <f ca="1">IF('临-间接'!P301="(空白)",0,'临-间接'!P301)</f>
        <v>0</v>
      </c>
      <c r="M301" s="93" t="b">
        <f t="shared" ca="1" si="54"/>
        <v>0</v>
      </c>
      <c r="N301" s="93" t="b">
        <f t="shared" ca="1" si="55"/>
        <v>0</v>
      </c>
      <c r="O301" s="93" t="b">
        <f t="shared" ca="1" si="56"/>
        <v>0</v>
      </c>
      <c r="P301" s="93" t="b">
        <f t="shared" ca="1" si="57"/>
        <v>0</v>
      </c>
      <c r="Q301" s="93" t="b">
        <f t="shared" ca="1" si="58"/>
        <v>0</v>
      </c>
      <c r="R301" s="93" t="str">
        <f t="shared" ca="1" si="59"/>
        <v>未开始</v>
      </c>
      <c r="S301" s="93">
        <f ca="1">IF(AND(M301,O301,NOT(P301)),NETWORKDAYS(J301,AF301,项目参数!$B$2:$B$200),0)</f>
        <v>0</v>
      </c>
      <c r="T301" s="94">
        <f t="shared" ca="1" si="60"/>
        <v>0</v>
      </c>
      <c r="U301" s="113">
        <f t="shared" ca="1" si="61"/>
        <v>0</v>
      </c>
      <c r="V301" s="113">
        <f t="shared" ca="1" si="62"/>
        <v>0</v>
      </c>
      <c r="W301" s="113" t="str">
        <f t="shared" ca="1" si="63"/>
        <v/>
      </c>
      <c r="X301" s="93">
        <f t="shared" ca="1" si="64"/>
        <v>0</v>
      </c>
      <c r="Y301" s="93">
        <f t="shared" ca="1" si="65"/>
        <v>0</v>
      </c>
      <c r="Z301" s="93">
        <f ca="1">IF(AND(M301,O301,J301&gt;项目信息!$C$18),INT((IF(P301,K301,J301)-项目信息!$C$18)/30)+1,0)</f>
        <v>0</v>
      </c>
      <c r="AA301" s="93" t="str">
        <f ca="1">IF(M301,WEEKNUM(IF(K301&lt;&gt;"",K301,IF(J301&lt;&gt;"",J301,I301)-项目信息!$C$18)+1),"")</f>
        <v/>
      </c>
      <c r="AB301" s="93" t="str">
        <f ca="1">IF($M301,IF('临-间接'!W301=0,"",'临-间接'!W301),"")</f>
        <v/>
      </c>
      <c r="AC301" s="93" t="str">
        <f ca="1">IF($M301,$AB301*U301/项目参数!$J$29,"")</f>
        <v/>
      </c>
      <c r="AD301" s="93" t="str">
        <f ca="1">IF($M301,$AB301*V301/项目参数!$J$29,"")</f>
        <v/>
      </c>
      <c r="AE301" s="95" t="str">
        <f ca="1">IF(OR('临-间接'!R301=0,'临-间接'!R301="(空白)"),"",'临-间接'!R301)</f>
        <v/>
      </c>
      <c r="AF301" s="32" t="str">
        <f ca="1">IF(O301,IF(K301&lt;&gt;"", K301, IF(OR(H301="暂停",H301="取消"), IFERROR(WORKDAY.INTL($J301,$L301*$G301,1,项目参数!$B$2:$B$200),WORKDAY($J301,$L301*$G301,1)),TODAY())),"")</f>
        <v/>
      </c>
      <c r="AG301">
        <f ca="1">IF(AND(M301,O301),IF(OR('临-间接'!S301="",'临-间接'!S301="(空白)"),0,'临-间接'!S301),0)</f>
        <v>0</v>
      </c>
      <c r="AH301" s="32" t="str">
        <f ca="1">IF($M301,IF('临-间接'!T301=0,"",'临-间接'!T301),"")</f>
        <v/>
      </c>
      <c r="AI301" s="32" t="str">
        <f ca="1">IF($M301,IF('临-间接'!U301=0,"",'临-间接'!U301),"")</f>
        <v/>
      </c>
      <c r="AJ301" s="32" t="str">
        <f t="shared" ca="1" si="66"/>
        <v/>
      </c>
    </row>
    <row r="302" spans="1:36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IF('临-间接'!H302="(空白)","",'临-间接'!H302)</f>
        <v>0</v>
      </c>
      <c r="F302">
        <f ca="1">IF('临-间接'!K302="(空白)","",'临-间接'!K302)</f>
        <v>0</v>
      </c>
      <c r="G302">
        <f ca="1">IF('临-间接'!L302="(空白)",0,'临-间接'!L302)</f>
        <v>0</v>
      </c>
      <c r="H302" t="str">
        <f ca="1">IF(OR('临-间接'!Q302=0,'临-间接'!Q302="(空白)"),"",'临-间接'!Q302)</f>
        <v/>
      </c>
      <c r="I302" s="32" t="str">
        <f ca="1">IF(OR('临-间接'!M302=0,'临-间接'!M302="(空白)"),"",'临-间接'!M302)</f>
        <v/>
      </c>
      <c r="J302" s="32" t="str">
        <f ca="1">IF(OR('临-间接'!N302=0,'临-间接'!N302="(空白)"),"",'临-间接'!N302)</f>
        <v/>
      </c>
      <c r="K302" s="32" t="str">
        <f ca="1">IF(OR('临-间接'!O302=0,'临-间接'!O302="(空白)"),"",'临-间接'!O302)</f>
        <v/>
      </c>
      <c r="L302">
        <f ca="1">IF('临-间接'!P302="(空白)",0,'临-间接'!P302)</f>
        <v>0</v>
      </c>
      <c r="M302" s="93" t="b">
        <f t="shared" ca="1" si="54"/>
        <v>0</v>
      </c>
      <c r="N302" s="93" t="b">
        <f t="shared" ca="1" si="55"/>
        <v>0</v>
      </c>
      <c r="O302" s="93" t="b">
        <f t="shared" ca="1" si="56"/>
        <v>0</v>
      </c>
      <c r="P302" s="93" t="b">
        <f t="shared" ca="1" si="57"/>
        <v>0</v>
      </c>
      <c r="Q302" s="93" t="b">
        <f t="shared" ca="1" si="58"/>
        <v>0</v>
      </c>
      <c r="R302" s="93" t="str">
        <f t="shared" ca="1" si="59"/>
        <v>未开始</v>
      </c>
      <c r="S302" s="93">
        <f ca="1">IF(AND(M302,O302,NOT(P302)),NETWORKDAYS(J302,AF302,项目参数!$B$2:$B$200),0)</f>
        <v>0</v>
      </c>
      <c r="T302" s="94">
        <f t="shared" ca="1" si="60"/>
        <v>0</v>
      </c>
      <c r="U302" s="113">
        <f t="shared" ca="1" si="61"/>
        <v>0</v>
      </c>
      <c r="V302" s="113">
        <f t="shared" ca="1" si="62"/>
        <v>0</v>
      </c>
      <c r="W302" s="113" t="str">
        <f t="shared" ca="1" si="63"/>
        <v/>
      </c>
      <c r="X302" s="93">
        <f t="shared" ca="1" si="64"/>
        <v>0</v>
      </c>
      <c r="Y302" s="93">
        <f t="shared" ca="1" si="65"/>
        <v>0</v>
      </c>
      <c r="Z302" s="93">
        <f ca="1">IF(AND(M302,O302,J302&gt;项目信息!$C$18),INT((IF(P302,K302,J302)-项目信息!$C$18)/30)+1,0)</f>
        <v>0</v>
      </c>
      <c r="AA302" s="93" t="str">
        <f ca="1">IF(M302,WEEKNUM(IF(K302&lt;&gt;"",K302,IF(J302&lt;&gt;"",J302,I302)-项目信息!$C$18)+1),"")</f>
        <v/>
      </c>
      <c r="AB302" s="93" t="str">
        <f ca="1">IF($M302,IF('临-间接'!W302=0,"",'临-间接'!W302),"")</f>
        <v/>
      </c>
      <c r="AC302" s="93" t="str">
        <f ca="1">IF($M302,$AB302*U302/项目参数!$J$29,"")</f>
        <v/>
      </c>
      <c r="AD302" s="93" t="str">
        <f ca="1">IF($M302,$AB302*V302/项目参数!$J$29,"")</f>
        <v/>
      </c>
      <c r="AE302" s="95" t="str">
        <f ca="1">IF(OR('临-间接'!R302=0,'临-间接'!R302="(空白)"),"",'临-间接'!R302)</f>
        <v/>
      </c>
      <c r="AF302" s="32" t="str">
        <f ca="1">IF(O302,IF(K302&lt;&gt;"", K302, IF(OR(H302="暂停",H302="取消"), IFERROR(WORKDAY.INTL($J302,$L302*$G302,1,项目参数!$B$2:$B$200),WORKDAY($J302,$L302*$G302,1)),TODAY())),"")</f>
        <v/>
      </c>
      <c r="AG302">
        <f ca="1">IF(AND(M302,O302),IF(OR('临-间接'!S302="",'临-间接'!S302="(空白)"),0,'临-间接'!S302),0)</f>
        <v>0</v>
      </c>
      <c r="AH302" s="32" t="str">
        <f ca="1">IF($M302,IF('临-间接'!T302=0,"",'临-间接'!T302),"")</f>
        <v/>
      </c>
      <c r="AI302" s="32" t="str">
        <f ca="1">IF($M302,IF('临-间接'!U302=0,"",'临-间接'!U302),"")</f>
        <v/>
      </c>
      <c r="AJ302" s="32" t="str">
        <f t="shared" ca="1" si="66"/>
        <v/>
      </c>
    </row>
    <row r="303" spans="1:36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IF('临-间接'!H303="(空白)","",'临-间接'!H303)</f>
        <v>0</v>
      </c>
      <c r="F303">
        <f ca="1">IF('临-间接'!K303="(空白)","",'临-间接'!K303)</f>
        <v>0</v>
      </c>
      <c r="G303">
        <f ca="1">IF('临-间接'!L303="(空白)",0,'临-间接'!L303)</f>
        <v>0</v>
      </c>
      <c r="H303" t="str">
        <f ca="1">IF(OR('临-间接'!Q303=0,'临-间接'!Q303="(空白)"),"",'临-间接'!Q303)</f>
        <v/>
      </c>
      <c r="I303" s="32" t="str">
        <f ca="1">IF(OR('临-间接'!M303=0,'临-间接'!M303="(空白)"),"",'临-间接'!M303)</f>
        <v/>
      </c>
      <c r="J303" s="32" t="str">
        <f ca="1">IF(OR('临-间接'!N303=0,'临-间接'!N303="(空白)"),"",'临-间接'!N303)</f>
        <v/>
      </c>
      <c r="K303" s="32" t="str">
        <f ca="1">IF(OR('临-间接'!O303=0,'临-间接'!O303="(空白)"),"",'临-间接'!O303)</f>
        <v/>
      </c>
      <c r="L303">
        <f ca="1">IF('临-间接'!P303="(空白)",0,'临-间接'!P303)</f>
        <v>0</v>
      </c>
      <c r="M303" s="93" t="b">
        <f t="shared" ca="1" si="54"/>
        <v>0</v>
      </c>
      <c r="N303" s="93" t="b">
        <f t="shared" ca="1" si="55"/>
        <v>0</v>
      </c>
      <c r="O303" s="93" t="b">
        <f t="shared" ca="1" si="56"/>
        <v>0</v>
      </c>
      <c r="P303" s="93" t="b">
        <f t="shared" ca="1" si="57"/>
        <v>0</v>
      </c>
      <c r="Q303" s="93" t="b">
        <f t="shared" ca="1" si="58"/>
        <v>0</v>
      </c>
      <c r="R303" s="93" t="str">
        <f t="shared" ca="1" si="59"/>
        <v>未开始</v>
      </c>
      <c r="S303" s="93">
        <f ca="1">IF(AND(M303,O303,NOT(P303)),NETWORKDAYS(J303,AF303,项目参数!$B$2:$B$200),0)</f>
        <v>0</v>
      </c>
      <c r="T303" s="94">
        <f t="shared" ca="1" si="60"/>
        <v>0</v>
      </c>
      <c r="U303" s="113">
        <f t="shared" ca="1" si="61"/>
        <v>0</v>
      </c>
      <c r="V303" s="113">
        <f t="shared" ca="1" si="62"/>
        <v>0</v>
      </c>
      <c r="W303" s="113" t="str">
        <f t="shared" ca="1" si="63"/>
        <v/>
      </c>
      <c r="X303" s="93">
        <f t="shared" ca="1" si="64"/>
        <v>0</v>
      </c>
      <c r="Y303" s="93">
        <f t="shared" ca="1" si="65"/>
        <v>0</v>
      </c>
      <c r="Z303" s="93">
        <f ca="1">IF(AND(M303,O303,J303&gt;项目信息!$C$18),INT((IF(P303,K303,J303)-项目信息!$C$18)/30)+1,0)</f>
        <v>0</v>
      </c>
      <c r="AA303" s="93" t="str">
        <f ca="1">IF(M303,WEEKNUM(IF(K303&lt;&gt;"",K303,IF(J303&lt;&gt;"",J303,I303)-项目信息!$C$18)+1),"")</f>
        <v/>
      </c>
      <c r="AB303" s="93" t="str">
        <f ca="1">IF($M303,IF('临-间接'!W303=0,"",'临-间接'!W303),"")</f>
        <v/>
      </c>
      <c r="AC303" s="93" t="str">
        <f ca="1">IF($M303,$AB303*U303/项目参数!$J$29,"")</f>
        <v/>
      </c>
      <c r="AD303" s="93" t="str">
        <f ca="1">IF($M303,$AB303*V303/项目参数!$J$29,"")</f>
        <v/>
      </c>
      <c r="AE303" s="95" t="str">
        <f ca="1">IF(OR('临-间接'!R303=0,'临-间接'!R303="(空白)"),"",'临-间接'!R303)</f>
        <v/>
      </c>
      <c r="AF303" s="32" t="str">
        <f ca="1">IF(O303,IF(K303&lt;&gt;"", K303, IF(OR(H303="暂停",H303="取消"), IFERROR(WORKDAY.INTL($J303,$L303*$G303,1,项目参数!$B$2:$B$200),WORKDAY($J303,$L303*$G303,1)),TODAY())),"")</f>
        <v/>
      </c>
      <c r="AG303">
        <f ca="1">IF(AND(M303,O303),IF(OR('临-间接'!S303="",'临-间接'!S303="(空白)"),0,'临-间接'!S303),0)</f>
        <v>0</v>
      </c>
      <c r="AH303" s="32" t="str">
        <f ca="1">IF($M303,IF('临-间接'!T303=0,"",'临-间接'!T303),"")</f>
        <v/>
      </c>
      <c r="AI303" s="32" t="str">
        <f ca="1">IF($M303,IF('临-间接'!U303=0,"",'临-间接'!U303),"")</f>
        <v/>
      </c>
      <c r="AJ303" s="32" t="str">
        <f t="shared" ca="1" si="66"/>
        <v/>
      </c>
    </row>
    <row r="304" spans="1:36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IF('临-间接'!H304="(空白)","",'临-间接'!H304)</f>
        <v>0</v>
      </c>
      <c r="F304">
        <f ca="1">IF('临-间接'!K304="(空白)","",'临-间接'!K304)</f>
        <v>0</v>
      </c>
      <c r="G304">
        <f ca="1">IF('临-间接'!L304="(空白)",0,'临-间接'!L304)</f>
        <v>0</v>
      </c>
      <c r="H304" t="str">
        <f ca="1">IF(OR('临-间接'!Q304=0,'临-间接'!Q304="(空白)"),"",'临-间接'!Q304)</f>
        <v/>
      </c>
      <c r="I304" s="32" t="str">
        <f ca="1">IF(OR('临-间接'!M304=0,'临-间接'!M304="(空白)"),"",'临-间接'!M304)</f>
        <v/>
      </c>
      <c r="J304" s="32" t="str">
        <f ca="1">IF(OR('临-间接'!N304=0,'临-间接'!N304="(空白)"),"",'临-间接'!N304)</f>
        <v/>
      </c>
      <c r="K304" s="32" t="str">
        <f ca="1">IF(OR('临-间接'!O304=0,'临-间接'!O304="(空白)"),"",'临-间接'!O304)</f>
        <v/>
      </c>
      <c r="L304">
        <f ca="1">IF('临-间接'!P304="(空白)",0,'临-间接'!P304)</f>
        <v>0</v>
      </c>
      <c r="M304" s="93" t="b">
        <f t="shared" ca="1" si="54"/>
        <v>0</v>
      </c>
      <c r="N304" s="93" t="b">
        <f t="shared" ca="1" si="55"/>
        <v>0</v>
      </c>
      <c r="O304" s="93" t="b">
        <f t="shared" ca="1" si="56"/>
        <v>0</v>
      </c>
      <c r="P304" s="93" t="b">
        <f t="shared" ca="1" si="57"/>
        <v>0</v>
      </c>
      <c r="Q304" s="93" t="b">
        <f t="shared" ca="1" si="58"/>
        <v>0</v>
      </c>
      <c r="R304" s="93" t="str">
        <f t="shared" ca="1" si="59"/>
        <v>未开始</v>
      </c>
      <c r="S304" s="93">
        <f ca="1">IF(AND(M304,O304,NOT(P304)),NETWORKDAYS(J304,AF304,项目参数!$B$2:$B$200),0)</f>
        <v>0</v>
      </c>
      <c r="T304" s="94">
        <f t="shared" ca="1" si="60"/>
        <v>0</v>
      </c>
      <c r="U304" s="113">
        <f t="shared" ca="1" si="61"/>
        <v>0</v>
      </c>
      <c r="V304" s="113">
        <f t="shared" ca="1" si="62"/>
        <v>0</v>
      </c>
      <c r="W304" s="113" t="str">
        <f t="shared" ca="1" si="63"/>
        <v/>
      </c>
      <c r="X304" s="93">
        <f t="shared" ca="1" si="64"/>
        <v>0</v>
      </c>
      <c r="Y304" s="93">
        <f t="shared" ca="1" si="65"/>
        <v>0</v>
      </c>
      <c r="Z304" s="93">
        <f ca="1">IF(AND(M304,O304,J304&gt;项目信息!$C$18),INT((IF(P304,K304,J304)-项目信息!$C$18)/30)+1,0)</f>
        <v>0</v>
      </c>
      <c r="AA304" s="93" t="str">
        <f ca="1">IF(M304,WEEKNUM(IF(K304&lt;&gt;"",K304,IF(J304&lt;&gt;"",J304,I304)-项目信息!$C$18)+1),"")</f>
        <v/>
      </c>
      <c r="AB304" s="93" t="str">
        <f ca="1">IF($M304,IF('临-间接'!W304=0,"",'临-间接'!W304),"")</f>
        <v/>
      </c>
      <c r="AC304" s="93" t="str">
        <f ca="1">IF($M304,$AB304*U304/项目参数!$J$29,"")</f>
        <v/>
      </c>
      <c r="AD304" s="93" t="str">
        <f ca="1">IF($M304,$AB304*V304/项目参数!$J$29,"")</f>
        <v/>
      </c>
      <c r="AE304" s="95" t="str">
        <f ca="1">IF(OR('临-间接'!R304=0,'临-间接'!R304="(空白)"),"",'临-间接'!R304)</f>
        <v/>
      </c>
      <c r="AF304" s="32" t="str">
        <f ca="1">IF(O304,IF(K304&lt;&gt;"", K304, IF(OR(H304="暂停",H304="取消"), IFERROR(WORKDAY.INTL($J304,$L304*$G304,1,项目参数!$B$2:$B$200),WORKDAY($J304,$L304*$G304,1)),TODAY())),"")</f>
        <v/>
      </c>
      <c r="AG304">
        <f ca="1">IF(AND(M304,O304),IF(OR('临-间接'!S304="",'临-间接'!S304="(空白)"),0,'临-间接'!S304),0)</f>
        <v>0</v>
      </c>
      <c r="AH304" s="32" t="str">
        <f ca="1">IF($M304,IF('临-间接'!T304=0,"",'临-间接'!T304),"")</f>
        <v/>
      </c>
      <c r="AI304" s="32" t="str">
        <f ca="1">IF($M304,IF('临-间接'!U304=0,"",'临-间接'!U304),"")</f>
        <v/>
      </c>
      <c r="AJ304" s="32" t="str">
        <f t="shared" ca="1" si="66"/>
        <v/>
      </c>
    </row>
    <row r="305" spans="1:36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IF('临-间接'!H305="(空白)","",'临-间接'!H305)</f>
        <v>0</v>
      </c>
      <c r="F305">
        <f ca="1">IF('临-间接'!K305="(空白)","",'临-间接'!K305)</f>
        <v>0</v>
      </c>
      <c r="G305">
        <f ca="1">IF('临-间接'!L305="(空白)",0,'临-间接'!L305)</f>
        <v>0</v>
      </c>
      <c r="H305" t="str">
        <f ca="1">IF(OR('临-间接'!Q305=0,'临-间接'!Q305="(空白)"),"",'临-间接'!Q305)</f>
        <v/>
      </c>
      <c r="I305" s="32" t="str">
        <f ca="1">IF(OR('临-间接'!M305=0,'临-间接'!M305="(空白)"),"",'临-间接'!M305)</f>
        <v/>
      </c>
      <c r="J305" s="32" t="str">
        <f ca="1">IF(OR('临-间接'!N305=0,'临-间接'!N305="(空白)"),"",'临-间接'!N305)</f>
        <v/>
      </c>
      <c r="K305" s="32" t="str">
        <f ca="1">IF(OR('临-间接'!O305=0,'临-间接'!O305="(空白)"),"",'临-间接'!O305)</f>
        <v/>
      </c>
      <c r="L305">
        <f ca="1">IF('临-间接'!P305="(空白)",0,'临-间接'!P305)</f>
        <v>0</v>
      </c>
      <c r="M305" s="93" t="b">
        <f t="shared" ca="1" si="54"/>
        <v>0</v>
      </c>
      <c r="N305" s="93" t="b">
        <f t="shared" ca="1" si="55"/>
        <v>0</v>
      </c>
      <c r="O305" s="93" t="b">
        <f t="shared" ca="1" si="56"/>
        <v>0</v>
      </c>
      <c r="P305" s="93" t="b">
        <f t="shared" ca="1" si="57"/>
        <v>0</v>
      </c>
      <c r="Q305" s="93" t="b">
        <f t="shared" ca="1" si="58"/>
        <v>0</v>
      </c>
      <c r="R305" s="93" t="str">
        <f t="shared" ca="1" si="59"/>
        <v>未开始</v>
      </c>
      <c r="S305" s="93">
        <f ca="1">IF(AND(M305,O305,NOT(P305)),NETWORKDAYS(J305,AF305,项目参数!$B$2:$B$200),0)</f>
        <v>0</v>
      </c>
      <c r="T305" s="94">
        <f t="shared" ca="1" si="60"/>
        <v>0</v>
      </c>
      <c r="U305" s="113">
        <f t="shared" ca="1" si="61"/>
        <v>0</v>
      </c>
      <c r="V305" s="113">
        <f t="shared" ca="1" si="62"/>
        <v>0</v>
      </c>
      <c r="W305" s="113" t="str">
        <f t="shared" ca="1" si="63"/>
        <v/>
      </c>
      <c r="X305" s="93">
        <f t="shared" ca="1" si="64"/>
        <v>0</v>
      </c>
      <c r="Y305" s="93">
        <f t="shared" ca="1" si="65"/>
        <v>0</v>
      </c>
      <c r="Z305" s="93">
        <f ca="1">IF(AND(M305,O305,J305&gt;项目信息!$C$18),INT((IF(P305,K305,J305)-项目信息!$C$18)/30)+1,0)</f>
        <v>0</v>
      </c>
      <c r="AA305" s="93" t="str">
        <f ca="1">IF(M305,WEEKNUM(IF(K305&lt;&gt;"",K305,IF(J305&lt;&gt;"",J305,I305)-项目信息!$C$18)+1),"")</f>
        <v/>
      </c>
      <c r="AB305" s="93" t="str">
        <f ca="1">IF($M305,IF('临-间接'!W305=0,"",'临-间接'!W305),"")</f>
        <v/>
      </c>
      <c r="AC305" s="93" t="str">
        <f ca="1">IF($M305,$AB305*U305/项目参数!$J$29,"")</f>
        <v/>
      </c>
      <c r="AD305" s="93" t="str">
        <f ca="1">IF($M305,$AB305*V305/项目参数!$J$29,"")</f>
        <v/>
      </c>
      <c r="AE305" s="95" t="str">
        <f ca="1">IF(OR('临-间接'!R305=0,'临-间接'!R305="(空白)"),"",'临-间接'!R305)</f>
        <v/>
      </c>
      <c r="AF305" s="32" t="str">
        <f ca="1">IF(O305,IF(K305&lt;&gt;"", K305, IF(OR(H305="暂停",H305="取消"), IFERROR(WORKDAY.INTL($J305,$L305*$G305,1,项目参数!$B$2:$B$200),WORKDAY($J305,$L305*$G305,1)),TODAY())),"")</f>
        <v/>
      </c>
      <c r="AG305">
        <f ca="1">IF(AND(M305,O305),IF(OR('临-间接'!S305="",'临-间接'!S305="(空白)"),0,'临-间接'!S305),0)</f>
        <v>0</v>
      </c>
      <c r="AH305" s="32" t="str">
        <f ca="1">IF($M305,IF('临-间接'!T305=0,"",'临-间接'!T305),"")</f>
        <v/>
      </c>
      <c r="AI305" s="32" t="str">
        <f ca="1">IF($M305,IF('临-间接'!U305=0,"",'临-间接'!U305),"")</f>
        <v/>
      </c>
      <c r="AJ305" s="32" t="str">
        <f t="shared" ca="1" si="66"/>
        <v/>
      </c>
    </row>
    <row r="306" spans="1:36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IF('临-间接'!H306="(空白)","",'临-间接'!H306)</f>
        <v>0</v>
      </c>
      <c r="F306">
        <f ca="1">IF('临-间接'!K306="(空白)","",'临-间接'!K306)</f>
        <v>0</v>
      </c>
      <c r="G306">
        <f ca="1">IF('临-间接'!L306="(空白)",0,'临-间接'!L306)</f>
        <v>0</v>
      </c>
      <c r="H306" t="str">
        <f ca="1">IF(OR('临-间接'!Q306=0,'临-间接'!Q306="(空白)"),"",'临-间接'!Q306)</f>
        <v/>
      </c>
      <c r="I306" s="32" t="str">
        <f ca="1">IF(OR('临-间接'!M306=0,'临-间接'!M306="(空白)"),"",'临-间接'!M306)</f>
        <v/>
      </c>
      <c r="J306" s="32" t="str">
        <f ca="1">IF(OR('临-间接'!N306=0,'临-间接'!N306="(空白)"),"",'临-间接'!N306)</f>
        <v/>
      </c>
      <c r="K306" s="32" t="str">
        <f ca="1">IF(OR('临-间接'!O306=0,'临-间接'!O306="(空白)"),"",'临-间接'!O306)</f>
        <v/>
      </c>
      <c r="L306">
        <f ca="1">IF('临-间接'!P306="(空白)",0,'临-间接'!P306)</f>
        <v>0</v>
      </c>
      <c r="M306" s="93" t="b">
        <f t="shared" ca="1" si="54"/>
        <v>0</v>
      </c>
      <c r="N306" s="93" t="b">
        <f t="shared" ca="1" si="55"/>
        <v>0</v>
      </c>
      <c r="O306" s="93" t="b">
        <f t="shared" ca="1" si="56"/>
        <v>0</v>
      </c>
      <c r="P306" s="93" t="b">
        <f t="shared" ca="1" si="57"/>
        <v>0</v>
      </c>
      <c r="Q306" s="93" t="b">
        <f t="shared" ca="1" si="58"/>
        <v>0</v>
      </c>
      <c r="R306" s="93" t="str">
        <f t="shared" ca="1" si="59"/>
        <v>未开始</v>
      </c>
      <c r="S306" s="93">
        <f ca="1">IF(AND(M306,O306,NOT(P306)),NETWORKDAYS(J306,AF306,项目参数!$B$2:$B$200),0)</f>
        <v>0</v>
      </c>
      <c r="T306" s="94">
        <f t="shared" ca="1" si="60"/>
        <v>0</v>
      </c>
      <c r="U306" s="113">
        <f t="shared" ca="1" si="61"/>
        <v>0</v>
      </c>
      <c r="V306" s="113">
        <f t="shared" ca="1" si="62"/>
        <v>0</v>
      </c>
      <c r="W306" s="113" t="str">
        <f t="shared" ca="1" si="63"/>
        <v/>
      </c>
      <c r="X306" s="93">
        <f t="shared" ca="1" si="64"/>
        <v>0</v>
      </c>
      <c r="Y306" s="93">
        <f t="shared" ca="1" si="65"/>
        <v>0</v>
      </c>
      <c r="Z306" s="93">
        <f ca="1">IF(AND(M306,O306,J306&gt;项目信息!$C$18),INT((IF(P306,K306,J306)-项目信息!$C$18)/30)+1,0)</f>
        <v>0</v>
      </c>
      <c r="AA306" s="93" t="str">
        <f ca="1">IF(M306,WEEKNUM(IF(K306&lt;&gt;"",K306,IF(J306&lt;&gt;"",J306,I306)-项目信息!$C$18)+1),"")</f>
        <v/>
      </c>
      <c r="AB306" s="93" t="str">
        <f ca="1">IF($M306,IF('临-间接'!W306=0,"",'临-间接'!W306),"")</f>
        <v/>
      </c>
      <c r="AC306" s="93" t="str">
        <f ca="1">IF($M306,$AB306*U306/项目参数!$J$29,"")</f>
        <v/>
      </c>
      <c r="AD306" s="93" t="str">
        <f ca="1">IF($M306,$AB306*V306/项目参数!$J$29,"")</f>
        <v/>
      </c>
      <c r="AE306" s="95" t="str">
        <f ca="1">IF(OR('临-间接'!R306=0,'临-间接'!R306="(空白)"),"",'临-间接'!R306)</f>
        <v/>
      </c>
      <c r="AF306" s="32" t="str">
        <f ca="1">IF(O306,IF(K306&lt;&gt;"", K306, IF(OR(H306="暂停",H306="取消"), IFERROR(WORKDAY.INTL($J306,$L306*$G306,1,项目参数!$B$2:$B$200),WORKDAY($J306,$L306*$G306,1)),TODAY())),"")</f>
        <v/>
      </c>
      <c r="AG306">
        <f ca="1">IF(AND(M306,O306),IF(OR('临-间接'!S306="",'临-间接'!S306="(空白)"),0,'临-间接'!S306),0)</f>
        <v>0</v>
      </c>
      <c r="AH306" s="32" t="str">
        <f ca="1">IF($M306,IF('临-间接'!T306=0,"",'临-间接'!T306),"")</f>
        <v/>
      </c>
      <c r="AI306" s="32" t="str">
        <f ca="1">IF($M306,IF('临-间接'!U306=0,"",'临-间接'!U306),"")</f>
        <v/>
      </c>
      <c r="AJ306" s="32" t="str">
        <f t="shared" ca="1" si="66"/>
        <v/>
      </c>
    </row>
    <row r="307" spans="1:36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IF('临-间接'!H307="(空白)","",'临-间接'!H307)</f>
        <v>0</v>
      </c>
      <c r="F307">
        <f ca="1">IF('临-间接'!K307="(空白)","",'临-间接'!K307)</f>
        <v>0</v>
      </c>
      <c r="G307">
        <f ca="1">IF('临-间接'!L307="(空白)",0,'临-间接'!L307)</f>
        <v>0</v>
      </c>
      <c r="H307" t="str">
        <f ca="1">IF(OR('临-间接'!Q307=0,'临-间接'!Q307="(空白)"),"",'临-间接'!Q307)</f>
        <v/>
      </c>
      <c r="I307" s="32" t="str">
        <f ca="1">IF(OR('临-间接'!M307=0,'临-间接'!M307="(空白)"),"",'临-间接'!M307)</f>
        <v/>
      </c>
      <c r="J307" s="32" t="str">
        <f ca="1">IF(OR('临-间接'!N307=0,'临-间接'!N307="(空白)"),"",'临-间接'!N307)</f>
        <v/>
      </c>
      <c r="K307" s="32" t="str">
        <f ca="1">IF(OR('临-间接'!O307=0,'临-间接'!O307="(空白)"),"",'临-间接'!O307)</f>
        <v/>
      </c>
      <c r="L307">
        <f ca="1">IF('临-间接'!P307="(空白)",0,'临-间接'!P307)</f>
        <v>0</v>
      </c>
      <c r="M307" s="93" t="b">
        <f t="shared" ca="1" si="54"/>
        <v>0</v>
      </c>
      <c r="N307" s="93" t="b">
        <f t="shared" ca="1" si="55"/>
        <v>0</v>
      </c>
      <c r="O307" s="93" t="b">
        <f t="shared" ca="1" si="56"/>
        <v>0</v>
      </c>
      <c r="P307" s="93" t="b">
        <f t="shared" ca="1" si="57"/>
        <v>0</v>
      </c>
      <c r="Q307" s="93" t="b">
        <f t="shared" ca="1" si="58"/>
        <v>0</v>
      </c>
      <c r="R307" s="93" t="str">
        <f t="shared" ca="1" si="59"/>
        <v>未开始</v>
      </c>
      <c r="S307" s="93">
        <f ca="1">IF(AND(M307,O307,NOT(P307)),NETWORKDAYS(J307,AF307,项目参数!$B$2:$B$200),0)</f>
        <v>0</v>
      </c>
      <c r="T307" s="94">
        <f t="shared" ca="1" si="60"/>
        <v>0</v>
      </c>
      <c r="U307" s="113">
        <f t="shared" ca="1" si="61"/>
        <v>0</v>
      </c>
      <c r="V307" s="113">
        <f t="shared" ca="1" si="62"/>
        <v>0</v>
      </c>
      <c r="W307" s="113" t="str">
        <f t="shared" ca="1" si="63"/>
        <v/>
      </c>
      <c r="X307" s="93">
        <f t="shared" ca="1" si="64"/>
        <v>0</v>
      </c>
      <c r="Y307" s="93">
        <f t="shared" ca="1" si="65"/>
        <v>0</v>
      </c>
      <c r="Z307" s="93">
        <f ca="1">IF(AND(M307,O307,J307&gt;项目信息!$C$18),INT((IF(P307,K307,J307)-项目信息!$C$18)/30)+1,0)</f>
        <v>0</v>
      </c>
      <c r="AA307" s="93" t="str">
        <f ca="1">IF(M307,WEEKNUM(IF(K307&lt;&gt;"",K307,IF(J307&lt;&gt;"",J307,I307)-项目信息!$C$18)+1),"")</f>
        <v/>
      </c>
      <c r="AB307" s="93" t="str">
        <f ca="1">IF($M307,IF('临-间接'!W307=0,"",'临-间接'!W307),"")</f>
        <v/>
      </c>
      <c r="AC307" s="93" t="str">
        <f ca="1">IF($M307,$AB307*U307/项目参数!$J$29,"")</f>
        <v/>
      </c>
      <c r="AD307" s="93" t="str">
        <f ca="1">IF($M307,$AB307*V307/项目参数!$J$29,"")</f>
        <v/>
      </c>
      <c r="AE307" s="95" t="str">
        <f ca="1">IF(OR('临-间接'!R307=0,'临-间接'!R307="(空白)"),"",'临-间接'!R307)</f>
        <v/>
      </c>
      <c r="AF307" s="32" t="str">
        <f ca="1">IF(O307,IF(K307&lt;&gt;"", K307, IF(OR(H307="暂停",H307="取消"), IFERROR(WORKDAY.INTL($J307,$L307*$G307,1,项目参数!$B$2:$B$200),WORKDAY($J307,$L307*$G307,1)),TODAY())),"")</f>
        <v/>
      </c>
      <c r="AG307">
        <f ca="1">IF(AND(M307,O307),IF(OR('临-间接'!S307="",'临-间接'!S307="(空白)"),0,'临-间接'!S307),0)</f>
        <v>0</v>
      </c>
      <c r="AH307" s="32" t="str">
        <f ca="1">IF($M307,IF('临-间接'!T307=0,"",'临-间接'!T307),"")</f>
        <v/>
      </c>
      <c r="AI307" s="32" t="str">
        <f ca="1">IF($M307,IF('临-间接'!U307=0,"",'临-间接'!U307),"")</f>
        <v/>
      </c>
      <c r="AJ307" s="32" t="str">
        <f t="shared" ca="1" si="66"/>
        <v/>
      </c>
    </row>
    <row r="308" spans="1:36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IF('临-间接'!H308="(空白)","",'临-间接'!H308)</f>
        <v>0</v>
      </c>
      <c r="F308">
        <f ca="1">IF('临-间接'!K308="(空白)","",'临-间接'!K308)</f>
        <v>0</v>
      </c>
      <c r="G308">
        <f ca="1">IF('临-间接'!L308="(空白)",0,'临-间接'!L308)</f>
        <v>0</v>
      </c>
      <c r="H308" t="str">
        <f ca="1">IF(OR('临-间接'!Q308=0,'临-间接'!Q308="(空白)"),"",'临-间接'!Q308)</f>
        <v/>
      </c>
      <c r="I308" s="32" t="str">
        <f ca="1">IF(OR('临-间接'!M308=0,'临-间接'!M308="(空白)"),"",'临-间接'!M308)</f>
        <v/>
      </c>
      <c r="J308" s="32" t="str">
        <f ca="1">IF(OR('临-间接'!N308=0,'临-间接'!N308="(空白)"),"",'临-间接'!N308)</f>
        <v/>
      </c>
      <c r="K308" s="32" t="str">
        <f ca="1">IF(OR('临-间接'!O308=0,'临-间接'!O308="(空白)"),"",'临-间接'!O308)</f>
        <v/>
      </c>
      <c r="L308">
        <f ca="1">IF('临-间接'!P308="(空白)",0,'临-间接'!P308)</f>
        <v>0</v>
      </c>
      <c r="M308" s="93" t="b">
        <f t="shared" ca="1" si="54"/>
        <v>0</v>
      </c>
      <c r="N308" s="93" t="b">
        <f t="shared" ca="1" si="55"/>
        <v>0</v>
      </c>
      <c r="O308" s="93" t="b">
        <f t="shared" ca="1" si="56"/>
        <v>0</v>
      </c>
      <c r="P308" s="93" t="b">
        <f t="shared" ca="1" si="57"/>
        <v>0</v>
      </c>
      <c r="Q308" s="93" t="b">
        <f t="shared" ca="1" si="58"/>
        <v>0</v>
      </c>
      <c r="R308" s="93" t="str">
        <f t="shared" ca="1" si="59"/>
        <v>未开始</v>
      </c>
      <c r="S308" s="93">
        <f ca="1">IF(AND(M308,O308,NOT(P308)),NETWORKDAYS(J308,AF308,项目参数!$B$2:$B$200),0)</f>
        <v>0</v>
      </c>
      <c r="T308" s="94">
        <f t="shared" ca="1" si="60"/>
        <v>0</v>
      </c>
      <c r="U308" s="113">
        <f t="shared" ca="1" si="61"/>
        <v>0</v>
      </c>
      <c r="V308" s="113">
        <f t="shared" ca="1" si="62"/>
        <v>0</v>
      </c>
      <c r="W308" s="113" t="str">
        <f t="shared" ca="1" si="63"/>
        <v/>
      </c>
      <c r="X308" s="93">
        <f t="shared" ca="1" si="64"/>
        <v>0</v>
      </c>
      <c r="Y308" s="93">
        <f t="shared" ca="1" si="65"/>
        <v>0</v>
      </c>
      <c r="Z308" s="93">
        <f ca="1">IF(AND(M308,O308,J308&gt;项目信息!$C$18),INT((IF(P308,K308,J308)-项目信息!$C$18)/30)+1,0)</f>
        <v>0</v>
      </c>
      <c r="AA308" s="93" t="str">
        <f ca="1">IF(M308,WEEKNUM(IF(K308&lt;&gt;"",K308,IF(J308&lt;&gt;"",J308,I308)-项目信息!$C$18)+1),"")</f>
        <v/>
      </c>
      <c r="AB308" s="93" t="str">
        <f ca="1">IF($M308,IF('临-间接'!W308=0,"",'临-间接'!W308),"")</f>
        <v/>
      </c>
      <c r="AC308" s="93" t="str">
        <f ca="1">IF($M308,$AB308*U308/项目参数!$J$29,"")</f>
        <v/>
      </c>
      <c r="AD308" s="93" t="str">
        <f ca="1">IF($M308,$AB308*V308/项目参数!$J$29,"")</f>
        <v/>
      </c>
      <c r="AE308" s="95" t="str">
        <f ca="1">IF(OR('临-间接'!R308=0,'临-间接'!R308="(空白)"),"",'临-间接'!R308)</f>
        <v/>
      </c>
      <c r="AF308" s="32" t="str">
        <f ca="1">IF(O308,IF(K308&lt;&gt;"", K308, IF(OR(H308="暂停",H308="取消"), IFERROR(WORKDAY.INTL($J308,$L308*$G308,1,项目参数!$B$2:$B$200),WORKDAY($J308,$L308*$G308,1)),TODAY())),"")</f>
        <v/>
      </c>
      <c r="AG308">
        <f ca="1">IF(AND(M308,O308),IF(OR('临-间接'!S308="",'临-间接'!S308="(空白)"),0,'临-间接'!S308),0)</f>
        <v>0</v>
      </c>
      <c r="AH308" s="32" t="str">
        <f ca="1">IF($M308,IF('临-间接'!T308=0,"",'临-间接'!T308),"")</f>
        <v/>
      </c>
      <c r="AI308" s="32" t="str">
        <f ca="1">IF($M308,IF('临-间接'!U308=0,"",'临-间接'!U308),"")</f>
        <v/>
      </c>
      <c r="AJ308" s="32" t="str">
        <f t="shared" ca="1" si="66"/>
        <v/>
      </c>
    </row>
    <row r="309" spans="1:36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IF('临-间接'!H309="(空白)","",'临-间接'!H309)</f>
        <v>0</v>
      </c>
      <c r="F309">
        <f ca="1">IF('临-间接'!K309="(空白)","",'临-间接'!K309)</f>
        <v>0</v>
      </c>
      <c r="G309">
        <f ca="1">IF('临-间接'!L309="(空白)",0,'临-间接'!L309)</f>
        <v>0</v>
      </c>
      <c r="H309" t="str">
        <f ca="1">IF(OR('临-间接'!Q309=0,'临-间接'!Q309="(空白)"),"",'临-间接'!Q309)</f>
        <v/>
      </c>
      <c r="I309" s="32" t="str">
        <f ca="1">IF(OR('临-间接'!M309=0,'临-间接'!M309="(空白)"),"",'临-间接'!M309)</f>
        <v/>
      </c>
      <c r="J309" s="32" t="str">
        <f ca="1">IF(OR('临-间接'!N309=0,'临-间接'!N309="(空白)"),"",'临-间接'!N309)</f>
        <v/>
      </c>
      <c r="K309" s="32" t="str">
        <f ca="1">IF(OR('临-间接'!O309=0,'临-间接'!O309="(空白)"),"",'临-间接'!O309)</f>
        <v/>
      </c>
      <c r="L309">
        <f ca="1">IF('临-间接'!P309="(空白)",0,'临-间接'!P309)</f>
        <v>0</v>
      </c>
      <c r="M309" s="93" t="b">
        <f t="shared" ca="1" si="54"/>
        <v>0</v>
      </c>
      <c r="N309" s="93" t="b">
        <f t="shared" ca="1" si="55"/>
        <v>0</v>
      </c>
      <c r="O309" s="93" t="b">
        <f t="shared" ca="1" si="56"/>
        <v>0</v>
      </c>
      <c r="P309" s="93" t="b">
        <f t="shared" ca="1" si="57"/>
        <v>0</v>
      </c>
      <c r="Q309" s="93" t="b">
        <f t="shared" ca="1" si="58"/>
        <v>0</v>
      </c>
      <c r="R309" s="93" t="str">
        <f t="shared" ca="1" si="59"/>
        <v>未开始</v>
      </c>
      <c r="S309" s="93">
        <f ca="1">IF(AND(M309,O309,NOT(P309)),NETWORKDAYS(J309,AF309,项目参数!$B$2:$B$200),0)</f>
        <v>0</v>
      </c>
      <c r="T309" s="94">
        <f t="shared" ca="1" si="60"/>
        <v>0</v>
      </c>
      <c r="U309" s="113">
        <f t="shared" ca="1" si="61"/>
        <v>0</v>
      </c>
      <c r="V309" s="113">
        <f t="shared" ca="1" si="62"/>
        <v>0</v>
      </c>
      <c r="W309" s="113" t="str">
        <f t="shared" ca="1" si="63"/>
        <v/>
      </c>
      <c r="X309" s="93">
        <f t="shared" ca="1" si="64"/>
        <v>0</v>
      </c>
      <c r="Y309" s="93">
        <f t="shared" ca="1" si="65"/>
        <v>0</v>
      </c>
      <c r="Z309" s="93">
        <f ca="1">IF(AND(M309,O309,J309&gt;项目信息!$C$18),INT((IF(P309,K309,J309)-项目信息!$C$18)/30)+1,0)</f>
        <v>0</v>
      </c>
      <c r="AA309" s="93" t="str">
        <f ca="1">IF(M309,WEEKNUM(IF(K309&lt;&gt;"",K309,IF(J309&lt;&gt;"",J309,I309)-项目信息!$C$18)+1),"")</f>
        <v/>
      </c>
      <c r="AB309" s="93" t="str">
        <f ca="1">IF($M309,IF('临-间接'!W309=0,"",'临-间接'!W309),"")</f>
        <v/>
      </c>
      <c r="AC309" s="93" t="str">
        <f ca="1">IF($M309,$AB309*U309/项目参数!$J$29,"")</f>
        <v/>
      </c>
      <c r="AD309" s="93" t="str">
        <f ca="1">IF($M309,$AB309*V309/项目参数!$J$29,"")</f>
        <v/>
      </c>
      <c r="AE309" s="95" t="str">
        <f ca="1">IF(OR('临-间接'!R309=0,'临-间接'!R309="(空白)"),"",'临-间接'!R309)</f>
        <v/>
      </c>
      <c r="AF309" s="32" t="str">
        <f ca="1">IF(O309,IF(K309&lt;&gt;"", K309, IF(OR(H309="暂停",H309="取消"), IFERROR(WORKDAY.INTL($J309,$L309*$G309,1,项目参数!$B$2:$B$200),WORKDAY($J309,$L309*$G309,1)),TODAY())),"")</f>
        <v/>
      </c>
      <c r="AG309">
        <f ca="1">IF(AND(M309,O309),IF(OR('临-间接'!S309="",'临-间接'!S309="(空白)"),0,'临-间接'!S309),0)</f>
        <v>0</v>
      </c>
      <c r="AH309" s="32" t="str">
        <f ca="1">IF($M309,IF('临-间接'!T309=0,"",'临-间接'!T309),"")</f>
        <v/>
      </c>
      <c r="AI309" s="32" t="str">
        <f ca="1">IF($M309,IF('临-间接'!U309=0,"",'临-间接'!U309),"")</f>
        <v/>
      </c>
      <c r="AJ309" s="32" t="str">
        <f t="shared" ca="1" si="66"/>
        <v/>
      </c>
    </row>
    <row r="310" spans="1:36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IF('临-间接'!H310="(空白)","",'临-间接'!H310)</f>
        <v>0</v>
      </c>
      <c r="F310">
        <f ca="1">IF('临-间接'!K310="(空白)","",'临-间接'!K310)</f>
        <v>0</v>
      </c>
      <c r="G310">
        <f ca="1">IF('临-间接'!L310="(空白)",0,'临-间接'!L310)</f>
        <v>0</v>
      </c>
      <c r="H310" t="str">
        <f ca="1">IF(OR('临-间接'!Q310=0,'临-间接'!Q310="(空白)"),"",'临-间接'!Q310)</f>
        <v/>
      </c>
      <c r="I310" s="32" t="str">
        <f ca="1">IF(OR('临-间接'!M310=0,'临-间接'!M310="(空白)"),"",'临-间接'!M310)</f>
        <v/>
      </c>
      <c r="J310" s="32" t="str">
        <f ca="1">IF(OR('临-间接'!N310=0,'临-间接'!N310="(空白)"),"",'临-间接'!N310)</f>
        <v/>
      </c>
      <c r="K310" s="32" t="str">
        <f ca="1">IF(OR('临-间接'!O310=0,'临-间接'!O310="(空白)"),"",'临-间接'!O310)</f>
        <v/>
      </c>
      <c r="L310">
        <f ca="1">IF('临-间接'!P310="(空白)",0,'临-间接'!P310)</f>
        <v>0</v>
      </c>
      <c r="M310" s="93" t="b">
        <f t="shared" ca="1" si="54"/>
        <v>0</v>
      </c>
      <c r="N310" s="93" t="b">
        <f t="shared" ca="1" si="55"/>
        <v>0</v>
      </c>
      <c r="O310" s="93" t="b">
        <f t="shared" ca="1" si="56"/>
        <v>0</v>
      </c>
      <c r="P310" s="93" t="b">
        <f t="shared" ca="1" si="57"/>
        <v>0</v>
      </c>
      <c r="Q310" s="93" t="b">
        <f t="shared" ca="1" si="58"/>
        <v>0</v>
      </c>
      <c r="R310" s="93" t="str">
        <f t="shared" ca="1" si="59"/>
        <v>未开始</v>
      </c>
      <c r="S310" s="93">
        <f ca="1">IF(AND(M310,O310,NOT(P310)),NETWORKDAYS(J310,AF310,项目参数!$B$2:$B$200),0)</f>
        <v>0</v>
      </c>
      <c r="T310" s="94">
        <f t="shared" ca="1" si="60"/>
        <v>0</v>
      </c>
      <c r="U310" s="113">
        <f t="shared" ca="1" si="61"/>
        <v>0</v>
      </c>
      <c r="V310" s="113">
        <f t="shared" ca="1" si="62"/>
        <v>0</v>
      </c>
      <c r="W310" s="113" t="str">
        <f t="shared" ca="1" si="63"/>
        <v/>
      </c>
      <c r="X310" s="93">
        <f t="shared" ca="1" si="64"/>
        <v>0</v>
      </c>
      <c r="Y310" s="93">
        <f t="shared" ca="1" si="65"/>
        <v>0</v>
      </c>
      <c r="Z310" s="93">
        <f ca="1">IF(AND(M310,O310,J310&gt;项目信息!$C$18),INT((IF(P310,K310,J310)-项目信息!$C$18)/30)+1,0)</f>
        <v>0</v>
      </c>
      <c r="AA310" s="93" t="str">
        <f ca="1">IF(M310,WEEKNUM(IF(K310&lt;&gt;"",K310,IF(J310&lt;&gt;"",J310,I310)-项目信息!$C$18)+1),"")</f>
        <v/>
      </c>
      <c r="AB310" s="93" t="str">
        <f ca="1">IF($M310,IF('临-间接'!W310=0,"",'临-间接'!W310),"")</f>
        <v/>
      </c>
      <c r="AC310" s="93" t="str">
        <f ca="1">IF($M310,$AB310*U310/项目参数!$J$29,"")</f>
        <v/>
      </c>
      <c r="AD310" s="93" t="str">
        <f ca="1">IF($M310,$AB310*V310/项目参数!$J$29,"")</f>
        <v/>
      </c>
      <c r="AE310" s="95" t="str">
        <f ca="1">IF(OR('临-间接'!R310=0,'临-间接'!R310="(空白)"),"",'临-间接'!R310)</f>
        <v/>
      </c>
      <c r="AF310" s="32" t="str">
        <f ca="1">IF(O310,IF(K310&lt;&gt;"", K310, IF(OR(H310="暂停",H310="取消"), IFERROR(WORKDAY.INTL($J310,$L310*$G310,1,项目参数!$B$2:$B$200),WORKDAY($J310,$L310*$G310,1)),TODAY())),"")</f>
        <v/>
      </c>
      <c r="AG310">
        <f ca="1">IF(AND(M310,O310),IF(OR('临-间接'!S310="",'临-间接'!S310="(空白)"),0,'临-间接'!S310),0)</f>
        <v>0</v>
      </c>
      <c r="AH310" s="32" t="str">
        <f ca="1">IF($M310,IF('临-间接'!T310=0,"",'临-间接'!T310),"")</f>
        <v/>
      </c>
      <c r="AI310" s="32" t="str">
        <f ca="1">IF($M310,IF('临-间接'!U310=0,"",'临-间接'!U310),"")</f>
        <v/>
      </c>
      <c r="AJ310" s="32" t="str">
        <f t="shared" ca="1" si="66"/>
        <v/>
      </c>
    </row>
    <row r="311" spans="1:36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IF('临-间接'!H311="(空白)","",'临-间接'!H311)</f>
        <v>0</v>
      </c>
      <c r="F311">
        <f ca="1">IF('临-间接'!K311="(空白)","",'临-间接'!K311)</f>
        <v>0</v>
      </c>
      <c r="G311">
        <f ca="1">IF('临-间接'!L311="(空白)",0,'临-间接'!L311)</f>
        <v>0</v>
      </c>
      <c r="H311" t="str">
        <f ca="1">IF(OR('临-间接'!Q311=0,'临-间接'!Q311="(空白)"),"",'临-间接'!Q311)</f>
        <v/>
      </c>
      <c r="I311" s="32" t="str">
        <f ca="1">IF(OR('临-间接'!M311=0,'临-间接'!M311="(空白)"),"",'临-间接'!M311)</f>
        <v/>
      </c>
      <c r="J311" s="32" t="str">
        <f ca="1">IF(OR('临-间接'!N311=0,'临-间接'!N311="(空白)"),"",'临-间接'!N311)</f>
        <v/>
      </c>
      <c r="K311" s="32" t="str">
        <f ca="1">IF(OR('临-间接'!O311=0,'临-间接'!O311="(空白)"),"",'临-间接'!O311)</f>
        <v/>
      </c>
      <c r="L311">
        <f ca="1">IF('临-间接'!P311="(空白)",0,'临-间接'!P311)</f>
        <v>0</v>
      </c>
      <c r="M311" s="93" t="b">
        <f t="shared" ca="1" si="54"/>
        <v>0</v>
      </c>
      <c r="N311" s="93" t="b">
        <f t="shared" ca="1" si="55"/>
        <v>0</v>
      </c>
      <c r="O311" s="93" t="b">
        <f t="shared" ca="1" si="56"/>
        <v>0</v>
      </c>
      <c r="P311" s="93" t="b">
        <f t="shared" ca="1" si="57"/>
        <v>0</v>
      </c>
      <c r="Q311" s="93" t="b">
        <f t="shared" ca="1" si="58"/>
        <v>0</v>
      </c>
      <c r="R311" s="93" t="str">
        <f t="shared" ca="1" si="59"/>
        <v>未开始</v>
      </c>
      <c r="S311" s="93">
        <f ca="1">IF(AND(M311,O311,NOT(P311)),NETWORKDAYS(J311,AF311,项目参数!$B$2:$B$200),0)</f>
        <v>0</v>
      </c>
      <c r="T311" s="94">
        <f t="shared" ca="1" si="60"/>
        <v>0</v>
      </c>
      <c r="U311" s="113">
        <f t="shared" ca="1" si="61"/>
        <v>0</v>
      </c>
      <c r="V311" s="113">
        <f t="shared" ca="1" si="62"/>
        <v>0</v>
      </c>
      <c r="W311" s="113" t="str">
        <f t="shared" ca="1" si="63"/>
        <v/>
      </c>
      <c r="X311" s="93">
        <f t="shared" ca="1" si="64"/>
        <v>0</v>
      </c>
      <c r="Y311" s="93">
        <f t="shared" ca="1" si="65"/>
        <v>0</v>
      </c>
      <c r="Z311" s="93">
        <f ca="1">IF(AND(M311,O311,J311&gt;项目信息!$C$18),INT((IF(P311,K311,J311)-项目信息!$C$18)/30)+1,0)</f>
        <v>0</v>
      </c>
      <c r="AA311" s="93" t="str">
        <f ca="1">IF(M311,WEEKNUM(IF(K311&lt;&gt;"",K311,IF(J311&lt;&gt;"",J311,I311)-项目信息!$C$18)+1),"")</f>
        <v/>
      </c>
      <c r="AB311" s="93" t="str">
        <f ca="1">IF($M311,IF('临-间接'!W311=0,"",'临-间接'!W311),"")</f>
        <v/>
      </c>
      <c r="AC311" s="93" t="str">
        <f ca="1">IF($M311,$AB311*U311/项目参数!$J$29,"")</f>
        <v/>
      </c>
      <c r="AD311" s="93" t="str">
        <f ca="1">IF($M311,$AB311*V311/项目参数!$J$29,"")</f>
        <v/>
      </c>
      <c r="AE311" s="95" t="str">
        <f ca="1">IF(OR('临-间接'!R311=0,'临-间接'!R311="(空白)"),"",'临-间接'!R311)</f>
        <v/>
      </c>
      <c r="AF311" s="32" t="str">
        <f ca="1">IF(O311,IF(K311&lt;&gt;"", K311, IF(OR(H311="暂停",H311="取消"), IFERROR(WORKDAY.INTL($J311,$L311*$G311,1,项目参数!$B$2:$B$200),WORKDAY($J311,$L311*$G311,1)),TODAY())),"")</f>
        <v/>
      </c>
      <c r="AG311">
        <f ca="1">IF(AND(M311,O311),IF(OR('临-间接'!S311="",'临-间接'!S311="(空白)"),0,'临-间接'!S311),0)</f>
        <v>0</v>
      </c>
      <c r="AH311" s="32" t="str">
        <f ca="1">IF($M311,IF('临-间接'!T311=0,"",'临-间接'!T311),"")</f>
        <v/>
      </c>
      <c r="AI311" s="32" t="str">
        <f ca="1">IF($M311,IF('临-间接'!U311=0,"",'临-间接'!U311),"")</f>
        <v/>
      </c>
      <c r="AJ311" s="32" t="str">
        <f t="shared" ca="1" si="66"/>
        <v/>
      </c>
    </row>
    <row r="312" spans="1:36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IF('临-间接'!H312="(空白)","",'临-间接'!H312)</f>
        <v>0</v>
      </c>
      <c r="F312">
        <f ca="1">IF('临-间接'!K312="(空白)","",'临-间接'!K312)</f>
        <v>0</v>
      </c>
      <c r="G312">
        <f ca="1">IF('临-间接'!L312="(空白)",0,'临-间接'!L312)</f>
        <v>0</v>
      </c>
      <c r="H312" t="str">
        <f ca="1">IF(OR('临-间接'!Q312=0,'临-间接'!Q312="(空白)"),"",'临-间接'!Q312)</f>
        <v/>
      </c>
      <c r="I312" s="32" t="str">
        <f ca="1">IF(OR('临-间接'!M312=0,'临-间接'!M312="(空白)"),"",'临-间接'!M312)</f>
        <v/>
      </c>
      <c r="J312" s="32" t="str">
        <f ca="1">IF(OR('临-间接'!N312=0,'临-间接'!N312="(空白)"),"",'临-间接'!N312)</f>
        <v/>
      </c>
      <c r="K312" s="32" t="str">
        <f ca="1">IF(OR('临-间接'!O312=0,'临-间接'!O312="(空白)"),"",'临-间接'!O312)</f>
        <v/>
      </c>
      <c r="L312">
        <f ca="1">IF('临-间接'!P312="(空白)",0,'临-间接'!P312)</f>
        <v>0</v>
      </c>
      <c r="M312" s="93" t="b">
        <f t="shared" ca="1" si="54"/>
        <v>0</v>
      </c>
      <c r="N312" s="93" t="b">
        <f t="shared" ca="1" si="55"/>
        <v>0</v>
      </c>
      <c r="O312" s="93" t="b">
        <f t="shared" ca="1" si="56"/>
        <v>0</v>
      </c>
      <c r="P312" s="93" t="b">
        <f t="shared" ca="1" si="57"/>
        <v>0</v>
      </c>
      <c r="Q312" s="93" t="b">
        <f t="shared" ca="1" si="58"/>
        <v>0</v>
      </c>
      <c r="R312" s="93" t="str">
        <f t="shared" ca="1" si="59"/>
        <v>未开始</v>
      </c>
      <c r="S312" s="93">
        <f ca="1">IF(AND(M312,O312,NOT(P312)),NETWORKDAYS(J312,AF312,项目参数!$B$2:$B$200),0)</f>
        <v>0</v>
      </c>
      <c r="T312" s="94">
        <f t="shared" ca="1" si="60"/>
        <v>0</v>
      </c>
      <c r="U312" s="113">
        <f t="shared" ca="1" si="61"/>
        <v>0</v>
      </c>
      <c r="V312" s="113">
        <f t="shared" ca="1" si="62"/>
        <v>0</v>
      </c>
      <c r="W312" s="113" t="str">
        <f t="shared" ca="1" si="63"/>
        <v/>
      </c>
      <c r="X312" s="93">
        <f t="shared" ca="1" si="64"/>
        <v>0</v>
      </c>
      <c r="Y312" s="93">
        <f t="shared" ca="1" si="65"/>
        <v>0</v>
      </c>
      <c r="Z312" s="93">
        <f ca="1">IF(AND(M312,O312,J312&gt;项目信息!$C$18),INT((IF(P312,K312,J312)-项目信息!$C$18)/30)+1,0)</f>
        <v>0</v>
      </c>
      <c r="AA312" s="93" t="str">
        <f ca="1">IF(M312,WEEKNUM(IF(K312&lt;&gt;"",K312,IF(J312&lt;&gt;"",J312,I312)-项目信息!$C$18)+1),"")</f>
        <v/>
      </c>
      <c r="AB312" s="93" t="str">
        <f ca="1">IF($M312,IF('临-间接'!W312=0,"",'临-间接'!W312),"")</f>
        <v/>
      </c>
      <c r="AC312" s="93" t="str">
        <f ca="1">IF($M312,$AB312*U312/项目参数!$J$29,"")</f>
        <v/>
      </c>
      <c r="AD312" s="93" t="str">
        <f ca="1">IF($M312,$AB312*V312/项目参数!$J$29,"")</f>
        <v/>
      </c>
      <c r="AE312" s="95" t="str">
        <f ca="1">IF(OR('临-间接'!R312=0,'临-间接'!R312="(空白)"),"",'临-间接'!R312)</f>
        <v/>
      </c>
      <c r="AF312" s="32" t="str">
        <f ca="1">IF(O312,IF(K312&lt;&gt;"", K312, IF(OR(H312="暂停",H312="取消"), IFERROR(WORKDAY.INTL($J312,$L312*$G312,1,项目参数!$B$2:$B$200),WORKDAY($J312,$L312*$G312,1)),TODAY())),"")</f>
        <v/>
      </c>
      <c r="AG312">
        <f ca="1">IF(AND(M312,O312),IF(OR('临-间接'!S312="",'临-间接'!S312="(空白)"),0,'临-间接'!S312),0)</f>
        <v>0</v>
      </c>
      <c r="AH312" s="32" t="str">
        <f ca="1">IF($M312,IF('临-间接'!T312=0,"",'临-间接'!T312),"")</f>
        <v/>
      </c>
      <c r="AI312" s="32" t="str">
        <f ca="1">IF($M312,IF('临-间接'!U312=0,"",'临-间接'!U312),"")</f>
        <v/>
      </c>
      <c r="AJ312" s="32" t="str">
        <f t="shared" ca="1" si="66"/>
        <v/>
      </c>
    </row>
    <row r="313" spans="1:36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IF('临-间接'!H313="(空白)","",'临-间接'!H313)</f>
        <v>0</v>
      </c>
      <c r="F313">
        <f ca="1">IF('临-间接'!K313="(空白)","",'临-间接'!K313)</f>
        <v>0</v>
      </c>
      <c r="G313">
        <f ca="1">IF('临-间接'!L313="(空白)",0,'临-间接'!L313)</f>
        <v>0</v>
      </c>
      <c r="H313" t="str">
        <f ca="1">IF(OR('临-间接'!Q313=0,'临-间接'!Q313="(空白)"),"",'临-间接'!Q313)</f>
        <v/>
      </c>
      <c r="I313" s="32" t="str">
        <f ca="1">IF(OR('临-间接'!M313=0,'临-间接'!M313="(空白)"),"",'临-间接'!M313)</f>
        <v/>
      </c>
      <c r="J313" s="32" t="str">
        <f ca="1">IF(OR('临-间接'!N313=0,'临-间接'!N313="(空白)"),"",'临-间接'!N313)</f>
        <v/>
      </c>
      <c r="K313" s="32" t="str">
        <f ca="1">IF(OR('临-间接'!O313=0,'临-间接'!O313="(空白)"),"",'临-间接'!O313)</f>
        <v/>
      </c>
      <c r="L313">
        <f ca="1">IF('临-间接'!P313="(空白)",0,'临-间接'!P313)</f>
        <v>0</v>
      </c>
      <c r="M313" s="93" t="b">
        <f t="shared" ca="1" si="54"/>
        <v>0</v>
      </c>
      <c r="N313" s="93" t="b">
        <f t="shared" ca="1" si="55"/>
        <v>0</v>
      </c>
      <c r="O313" s="93" t="b">
        <f t="shared" ca="1" si="56"/>
        <v>0</v>
      </c>
      <c r="P313" s="93" t="b">
        <f t="shared" ca="1" si="57"/>
        <v>0</v>
      </c>
      <c r="Q313" s="93" t="b">
        <f t="shared" ca="1" si="58"/>
        <v>0</v>
      </c>
      <c r="R313" s="93" t="str">
        <f t="shared" ca="1" si="59"/>
        <v>未开始</v>
      </c>
      <c r="S313" s="93">
        <f ca="1">IF(AND(M313,O313,NOT(P313)),NETWORKDAYS(J313,AF313,项目参数!$B$2:$B$200),0)</f>
        <v>0</v>
      </c>
      <c r="T313" s="94">
        <f t="shared" ca="1" si="60"/>
        <v>0</v>
      </c>
      <c r="U313" s="113">
        <f t="shared" ca="1" si="61"/>
        <v>0</v>
      </c>
      <c r="V313" s="113">
        <f t="shared" ca="1" si="62"/>
        <v>0</v>
      </c>
      <c r="W313" s="113" t="str">
        <f t="shared" ca="1" si="63"/>
        <v/>
      </c>
      <c r="X313" s="93">
        <f t="shared" ca="1" si="64"/>
        <v>0</v>
      </c>
      <c r="Y313" s="93">
        <f t="shared" ca="1" si="65"/>
        <v>0</v>
      </c>
      <c r="Z313" s="93">
        <f ca="1">IF(AND(M313,O313,J313&gt;项目信息!$C$18),INT((IF(P313,K313,J313)-项目信息!$C$18)/30)+1,0)</f>
        <v>0</v>
      </c>
      <c r="AA313" s="93" t="str">
        <f ca="1">IF(M313,WEEKNUM(IF(K313&lt;&gt;"",K313,IF(J313&lt;&gt;"",J313,I313)-项目信息!$C$18)+1),"")</f>
        <v/>
      </c>
      <c r="AB313" s="93" t="str">
        <f ca="1">IF($M313,IF('临-间接'!W313=0,"",'临-间接'!W313),"")</f>
        <v/>
      </c>
      <c r="AC313" s="93" t="str">
        <f ca="1">IF($M313,$AB313*U313/项目参数!$J$29,"")</f>
        <v/>
      </c>
      <c r="AD313" s="93" t="str">
        <f ca="1">IF($M313,$AB313*V313/项目参数!$J$29,"")</f>
        <v/>
      </c>
      <c r="AE313" s="95" t="str">
        <f ca="1">IF(OR('临-间接'!R313=0,'临-间接'!R313="(空白)"),"",'临-间接'!R313)</f>
        <v/>
      </c>
      <c r="AF313" s="32" t="str">
        <f ca="1">IF(O313,IF(K313&lt;&gt;"", K313, IF(OR(H313="暂停",H313="取消"), IFERROR(WORKDAY.INTL($J313,$L313*$G313,1,项目参数!$B$2:$B$200),WORKDAY($J313,$L313*$G313,1)),TODAY())),"")</f>
        <v/>
      </c>
      <c r="AG313">
        <f ca="1">IF(AND(M313,O313),IF(OR('临-间接'!S313="",'临-间接'!S313="(空白)"),0,'临-间接'!S313),0)</f>
        <v>0</v>
      </c>
      <c r="AH313" s="32" t="str">
        <f ca="1">IF($M313,IF('临-间接'!T313=0,"",'临-间接'!T313),"")</f>
        <v/>
      </c>
      <c r="AI313" s="32" t="str">
        <f ca="1">IF($M313,IF('临-间接'!U313=0,"",'临-间接'!U313),"")</f>
        <v/>
      </c>
      <c r="AJ313" s="32" t="str">
        <f t="shared" ca="1" si="66"/>
        <v/>
      </c>
    </row>
    <row r="314" spans="1:36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IF('临-间接'!H314="(空白)","",'临-间接'!H314)</f>
        <v>0</v>
      </c>
      <c r="F314">
        <f ca="1">IF('临-间接'!K314="(空白)","",'临-间接'!K314)</f>
        <v>0</v>
      </c>
      <c r="G314">
        <f ca="1">IF('临-间接'!L314="(空白)",0,'临-间接'!L314)</f>
        <v>0</v>
      </c>
      <c r="H314" t="str">
        <f ca="1">IF(OR('临-间接'!Q314=0,'临-间接'!Q314="(空白)"),"",'临-间接'!Q314)</f>
        <v/>
      </c>
      <c r="I314" s="32" t="str">
        <f ca="1">IF(OR('临-间接'!M314=0,'临-间接'!M314="(空白)"),"",'临-间接'!M314)</f>
        <v/>
      </c>
      <c r="J314" s="32" t="str">
        <f ca="1">IF(OR('临-间接'!N314=0,'临-间接'!N314="(空白)"),"",'临-间接'!N314)</f>
        <v/>
      </c>
      <c r="K314" s="32" t="str">
        <f ca="1">IF(OR('临-间接'!O314=0,'临-间接'!O314="(空白)"),"",'临-间接'!O314)</f>
        <v/>
      </c>
      <c r="L314">
        <f ca="1">IF('临-间接'!P314="(空白)",0,'临-间接'!P314)</f>
        <v>0</v>
      </c>
      <c r="M314" s="93" t="b">
        <f t="shared" ca="1" si="54"/>
        <v>0</v>
      </c>
      <c r="N314" s="93" t="b">
        <f t="shared" ca="1" si="55"/>
        <v>0</v>
      </c>
      <c r="O314" s="93" t="b">
        <f t="shared" ca="1" si="56"/>
        <v>0</v>
      </c>
      <c r="P314" s="93" t="b">
        <f t="shared" ca="1" si="57"/>
        <v>0</v>
      </c>
      <c r="Q314" s="93" t="b">
        <f t="shared" ca="1" si="58"/>
        <v>0</v>
      </c>
      <c r="R314" s="93" t="str">
        <f t="shared" ca="1" si="59"/>
        <v>未开始</v>
      </c>
      <c r="S314" s="93">
        <f ca="1">IF(AND(M314,O314,NOT(P314)),NETWORKDAYS(J314,AF314,项目参数!$B$2:$B$200),0)</f>
        <v>0</v>
      </c>
      <c r="T314" s="94">
        <f t="shared" ca="1" si="60"/>
        <v>0</v>
      </c>
      <c r="U314" s="113">
        <f t="shared" ca="1" si="61"/>
        <v>0</v>
      </c>
      <c r="V314" s="113">
        <f t="shared" ca="1" si="62"/>
        <v>0</v>
      </c>
      <c r="W314" s="113" t="str">
        <f t="shared" ca="1" si="63"/>
        <v/>
      </c>
      <c r="X314" s="93">
        <f t="shared" ca="1" si="64"/>
        <v>0</v>
      </c>
      <c r="Y314" s="93">
        <f t="shared" ca="1" si="65"/>
        <v>0</v>
      </c>
      <c r="Z314" s="93">
        <f ca="1">IF(AND(M314,O314,J314&gt;项目信息!$C$18),INT((IF(P314,K314,J314)-项目信息!$C$18)/30)+1,0)</f>
        <v>0</v>
      </c>
      <c r="AA314" s="93" t="str">
        <f ca="1">IF(M314,WEEKNUM(IF(K314&lt;&gt;"",K314,IF(J314&lt;&gt;"",J314,I314)-项目信息!$C$18)+1),"")</f>
        <v/>
      </c>
      <c r="AB314" s="93" t="str">
        <f ca="1">IF($M314,IF('临-间接'!W314=0,"",'临-间接'!W314),"")</f>
        <v/>
      </c>
      <c r="AC314" s="93" t="str">
        <f ca="1">IF($M314,$AB314*U314/项目参数!$J$29,"")</f>
        <v/>
      </c>
      <c r="AD314" s="93" t="str">
        <f ca="1">IF($M314,$AB314*V314/项目参数!$J$29,"")</f>
        <v/>
      </c>
      <c r="AE314" s="95" t="str">
        <f ca="1">IF(OR('临-间接'!R314=0,'临-间接'!R314="(空白)"),"",'临-间接'!R314)</f>
        <v/>
      </c>
      <c r="AF314" s="32" t="str">
        <f ca="1">IF(O314,IF(K314&lt;&gt;"", K314, IF(OR(H314="暂停",H314="取消"), IFERROR(WORKDAY.INTL($J314,$L314*$G314,1,项目参数!$B$2:$B$200),WORKDAY($J314,$L314*$G314,1)),TODAY())),"")</f>
        <v/>
      </c>
      <c r="AG314">
        <f ca="1">IF(AND(M314,O314),IF(OR('临-间接'!S314="",'临-间接'!S314="(空白)"),0,'临-间接'!S314),0)</f>
        <v>0</v>
      </c>
      <c r="AH314" s="32" t="str">
        <f ca="1">IF($M314,IF('临-间接'!T314=0,"",'临-间接'!T314),"")</f>
        <v/>
      </c>
      <c r="AI314" s="32" t="str">
        <f ca="1">IF($M314,IF('临-间接'!U314=0,"",'临-间接'!U314),"")</f>
        <v/>
      </c>
      <c r="AJ314" s="32" t="str">
        <f t="shared" ca="1" si="66"/>
        <v/>
      </c>
    </row>
    <row r="315" spans="1:36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IF('临-间接'!H315="(空白)","",'临-间接'!H315)</f>
        <v>0</v>
      </c>
      <c r="F315">
        <f ca="1">IF('临-间接'!K315="(空白)","",'临-间接'!K315)</f>
        <v>0</v>
      </c>
      <c r="G315">
        <f ca="1">IF('临-间接'!L315="(空白)",0,'临-间接'!L315)</f>
        <v>0</v>
      </c>
      <c r="H315" t="str">
        <f ca="1">IF(OR('临-间接'!Q315=0,'临-间接'!Q315="(空白)"),"",'临-间接'!Q315)</f>
        <v/>
      </c>
      <c r="I315" s="32" t="str">
        <f ca="1">IF(OR('临-间接'!M315=0,'临-间接'!M315="(空白)"),"",'临-间接'!M315)</f>
        <v/>
      </c>
      <c r="J315" s="32" t="str">
        <f ca="1">IF(OR('临-间接'!N315=0,'临-间接'!N315="(空白)"),"",'临-间接'!N315)</f>
        <v/>
      </c>
      <c r="K315" s="32" t="str">
        <f ca="1">IF(OR('临-间接'!O315=0,'临-间接'!O315="(空白)"),"",'临-间接'!O315)</f>
        <v/>
      </c>
      <c r="L315">
        <f ca="1">IF('临-间接'!P315="(空白)",0,'临-间接'!P315)</f>
        <v>0</v>
      </c>
      <c r="M315" s="93" t="b">
        <f t="shared" ca="1" si="54"/>
        <v>0</v>
      </c>
      <c r="N315" s="93" t="b">
        <f t="shared" ca="1" si="55"/>
        <v>0</v>
      </c>
      <c r="O315" s="93" t="b">
        <f t="shared" ca="1" si="56"/>
        <v>0</v>
      </c>
      <c r="P315" s="93" t="b">
        <f t="shared" ca="1" si="57"/>
        <v>0</v>
      </c>
      <c r="Q315" s="93" t="b">
        <f t="shared" ca="1" si="58"/>
        <v>0</v>
      </c>
      <c r="R315" s="93" t="str">
        <f t="shared" ca="1" si="59"/>
        <v>未开始</v>
      </c>
      <c r="S315" s="93">
        <f ca="1">IF(AND(M315,O315,NOT(P315)),NETWORKDAYS(J315,AF315,项目参数!$B$2:$B$200),0)</f>
        <v>0</v>
      </c>
      <c r="T315" s="94">
        <f t="shared" ca="1" si="60"/>
        <v>0</v>
      </c>
      <c r="U315" s="113">
        <f t="shared" ca="1" si="61"/>
        <v>0</v>
      </c>
      <c r="V315" s="113">
        <f t="shared" ca="1" si="62"/>
        <v>0</v>
      </c>
      <c r="W315" s="113" t="str">
        <f t="shared" ca="1" si="63"/>
        <v/>
      </c>
      <c r="X315" s="93">
        <f t="shared" ca="1" si="64"/>
        <v>0</v>
      </c>
      <c r="Y315" s="93">
        <f t="shared" ca="1" si="65"/>
        <v>0</v>
      </c>
      <c r="Z315" s="93">
        <f ca="1">IF(AND(M315,O315,J315&gt;项目信息!$C$18),INT((IF(P315,K315,J315)-项目信息!$C$18)/30)+1,0)</f>
        <v>0</v>
      </c>
      <c r="AA315" s="93" t="str">
        <f ca="1">IF(M315,WEEKNUM(IF(K315&lt;&gt;"",K315,IF(J315&lt;&gt;"",J315,I315)-项目信息!$C$18)+1),"")</f>
        <v/>
      </c>
      <c r="AB315" s="93" t="str">
        <f ca="1">IF($M315,IF('临-间接'!W315=0,"",'临-间接'!W315),"")</f>
        <v/>
      </c>
      <c r="AC315" s="93" t="str">
        <f ca="1">IF($M315,$AB315*U315/项目参数!$J$29,"")</f>
        <v/>
      </c>
      <c r="AD315" s="93" t="str">
        <f ca="1">IF($M315,$AB315*V315/项目参数!$J$29,"")</f>
        <v/>
      </c>
      <c r="AE315" s="95" t="str">
        <f ca="1">IF(OR('临-间接'!R315=0,'临-间接'!R315="(空白)"),"",'临-间接'!R315)</f>
        <v/>
      </c>
      <c r="AF315" s="32" t="str">
        <f ca="1">IF(O315,IF(K315&lt;&gt;"", K315, IF(OR(H315="暂停",H315="取消"), IFERROR(WORKDAY.INTL($J315,$L315*$G315,1,项目参数!$B$2:$B$200),WORKDAY($J315,$L315*$G315,1)),TODAY())),"")</f>
        <v/>
      </c>
      <c r="AG315">
        <f ca="1">IF(AND(M315,O315),IF(OR('临-间接'!S315="",'临-间接'!S315="(空白)"),0,'临-间接'!S315),0)</f>
        <v>0</v>
      </c>
      <c r="AH315" s="32" t="str">
        <f ca="1">IF($M315,IF('临-间接'!T315=0,"",'临-间接'!T315),"")</f>
        <v/>
      </c>
      <c r="AI315" s="32" t="str">
        <f ca="1">IF($M315,IF('临-间接'!U315=0,"",'临-间接'!U315),"")</f>
        <v/>
      </c>
      <c r="AJ315" s="32" t="str">
        <f t="shared" ca="1" si="66"/>
        <v/>
      </c>
    </row>
    <row r="316" spans="1:36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IF('临-间接'!H316="(空白)","",'临-间接'!H316)</f>
        <v>0</v>
      </c>
      <c r="F316">
        <f ca="1">IF('临-间接'!K316="(空白)","",'临-间接'!K316)</f>
        <v>0</v>
      </c>
      <c r="G316">
        <f ca="1">IF('临-间接'!L316="(空白)",0,'临-间接'!L316)</f>
        <v>0</v>
      </c>
      <c r="H316" t="str">
        <f ca="1">IF(OR('临-间接'!Q316=0,'临-间接'!Q316="(空白)"),"",'临-间接'!Q316)</f>
        <v/>
      </c>
      <c r="I316" s="32" t="str">
        <f ca="1">IF(OR('临-间接'!M316=0,'临-间接'!M316="(空白)"),"",'临-间接'!M316)</f>
        <v/>
      </c>
      <c r="J316" s="32" t="str">
        <f ca="1">IF(OR('临-间接'!N316=0,'临-间接'!N316="(空白)"),"",'临-间接'!N316)</f>
        <v/>
      </c>
      <c r="K316" s="32" t="str">
        <f ca="1">IF(OR('临-间接'!O316=0,'临-间接'!O316="(空白)"),"",'临-间接'!O316)</f>
        <v/>
      </c>
      <c r="L316">
        <f ca="1">IF('临-间接'!P316="(空白)",0,'临-间接'!P316)</f>
        <v>0</v>
      </c>
      <c r="M316" s="93" t="b">
        <f t="shared" ca="1" si="54"/>
        <v>0</v>
      </c>
      <c r="N316" s="93" t="b">
        <f t="shared" ca="1" si="55"/>
        <v>0</v>
      </c>
      <c r="O316" s="93" t="b">
        <f t="shared" ca="1" si="56"/>
        <v>0</v>
      </c>
      <c r="P316" s="93" t="b">
        <f t="shared" ca="1" si="57"/>
        <v>0</v>
      </c>
      <c r="Q316" s="93" t="b">
        <f t="shared" ca="1" si="58"/>
        <v>0</v>
      </c>
      <c r="R316" s="93" t="str">
        <f t="shared" ca="1" si="59"/>
        <v>未开始</v>
      </c>
      <c r="S316" s="93">
        <f ca="1">IF(AND(M316,O316,NOT(P316)),NETWORKDAYS(J316,AF316,项目参数!$B$2:$B$200),0)</f>
        <v>0</v>
      </c>
      <c r="T316" s="94">
        <f t="shared" ca="1" si="60"/>
        <v>0</v>
      </c>
      <c r="U316" s="113">
        <f t="shared" ca="1" si="61"/>
        <v>0</v>
      </c>
      <c r="V316" s="113">
        <f t="shared" ca="1" si="62"/>
        <v>0</v>
      </c>
      <c r="W316" s="113" t="str">
        <f t="shared" ca="1" si="63"/>
        <v/>
      </c>
      <c r="X316" s="93">
        <f t="shared" ca="1" si="64"/>
        <v>0</v>
      </c>
      <c r="Y316" s="93">
        <f t="shared" ca="1" si="65"/>
        <v>0</v>
      </c>
      <c r="Z316" s="93">
        <f ca="1">IF(AND(M316,O316,J316&gt;项目信息!$C$18),INT((IF(P316,K316,J316)-项目信息!$C$18)/30)+1,0)</f>
        <v>0</v>
      </c>
      <c r="AA316" s="93" t="str">
        <f ca="1">IF(M316,WEEKNUM(IF(K316&lt;&gt;"",K316,IF(J316&lt;&gt;"",J316,I316)-项目信息!$C$18)+1),"")</f>
        <v/>
      </c>
      <c r="AB316" s="93" t="str">
        <f ca="1">IF($M316,IF('临-间接'!W316=0,"",'临-间接'!W316),"")</f>
        <v/>
      </c>
      <c r="AC316" s="93" t="str">
        <f ca="1">IF($M316,$AB316*U316/项目参数!$J$29,"")</f>
        <v/>
      </c>
      <c r="AD316" s="93" t="str">
        <f ca="1">IF($M316,$AB316*V316/项目参数!$J$29,"")</f>
        <v/>
      </c>
      <c r="AE316" s="95" t="str">
        <f ca="1">IF(OR('临-间接'!R316=0,'临-间接'!R316="(空白)"),"",'临-间接'!R316)</f>
        <v/>
      </c>
      <c r="AF316" s="32" t="str">
        <f ca="1">IF(O316,IF(K316&lt;&gt;"", K316, IF(OR(H316="暂停",H316="取消"), IFERROR(WORKDAY.INTL($J316,$L316*$G316,1,项目参数!$B$2:$B$200),WORKDAY($J316,$L316*$G316,1)),TODAY())),"")</f>
        <v/>
      </c>
      <c r="AG316">
        <f ca="1">IF(AND(M316,O316),IF(OR('临-间接'!S316="",'临-间接'!S316="(空白)"),0,'临-间接'!S316),0)</f>
        <v>0</v>
      </c>
      <c r="AH316" s="32" t="str">
        <f ca="1">IF($M316,IF('临-间接'!T316=0,"",'临-间接'!T316),"")</f>
        <v/>
      </c>
      <c r="AI316" s="32" t="str">
        <f ca="1">IF($M316,IF('临-间接'!U316=0,"",'临-间接'!U316),"")</f>
        <v/>
      </c>
      <c r="AJ316" s="32" t="str">
        <f t="shared" ca="1" si="66"/>
        <v/>
      </c>
    </row>
    <row r="317" spans="1:36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IF('临-间接'!H317="(空白)","",'临-间接'!H317)</f>
        <v>0</v>
      </c>
      <c r="F317">
        <f ca="1">IF('临-间接'!K317="(空白)","",'临-间接'!K317)</f>
        <v>0</v>
      </c>
      <c r="G317">
        <f ca="1">IF('临-间接'!L317="(空白)",0,'临-间接'!L317)</f>
        <v>0</v>
      </c>
      <c r="H317" t="str">
        <f ca="1">IF(OR('临-间接'!Q317=0,'临-间接'!Q317="(空白)"),"",'临-间接'!Q317)</f>
        <v/>
      </c>
      <c r="I317" s="32" t="str">
        <f ca="1">IF(OR('临-间接'!M317=0,'临-间接'!M317="(空白)"),"",'临-间接'!M317)</f>
        <v/>
      </c>
      <c r="J317" s="32" t="str">
        <f ca="1">IF(OR('临-间接'!N317=0,'临-间接'!N317="(空白)"),"",'临-间接'!N317)</f>
        <v/>
      </c>
      <c r="K317" s="32" t="str">
        <f ca="1">IF(OR('临-间接'!O317=0,'临-间接'!O317="(空白)"),"",'临-间接'!O317)</f>
        <v/>
      </c>
      <c r="L317">
        <f ca="1">IF('临-间接'!P317="(空白)",0,'临-间接'!P317)</f>
        <v>0</v>
      </c>
      <c r="M317" s="93" t="b">
        <f t="shared" ca="1" si="54"/>
        <v>0</v>
      </c>
      <c r="N317" s="93" t="b">
        <f t="shared" ca="1" si="55"/>
        <v>0</v>
      </c>
      <c r="O317" s="93" t="b">
        <f t="shared" ca="1" si="56"/>
        <v>0</v>
      </c>
      <c r="P317" s="93" t="b">
        <f t="shared" ca="1" si="57"/>
        <v>0</v>
      </c>
      <c r="Q317" s="93" t="b">
        <f t="shared" ca="1" si="58"/>
        <v>0</v>
      </c>
      <c r="R317" s="93" t="str">
        <f t="shared" ca="1" si="59"/>
        <v>未开始</v>
      </c>
      <c r="S317" s="93">
        <f ca="1">IF(AND(M317,O317,NOT(P317)),NETWORKDAYS(J317,AF317,项目参数!$B$2:$B$200),0)</f>
        <v>0</v>
      </c>
      <c r="T317" s="94">
        <f t="shared" ca="1" si="60"/>
        <v>0</v>
      </c>
      <c r="U317" s="113">
        <f t="shared" ca="1" si="61"/>
        <v>0</v>
      </c>
      <c r="V317" s="113">
        <f t="shared" ca="1" si="62"/>
        <v>0</v>
      </c>
      <c r="W317" s="113" t="str">
        <f t="shared" ca="1" si="63"/>
        <v/>
      </c>
      <c r="X317" s="93">
        <f t="shared" ca="1" si="64"/>
        <v>0</v>
      </c>
      <c r="Y317" s="93">
        <f t="shared" ca="1" si="65"/>
        <v>0</v>
      </c>
      <c r="Z317" s="93">
        <f ca="1">IF(AND(M317,O317,J317&gt;项目信息!$C$18),INT((IF(P317,K317,J317)-项目信息!$C$18)/30)+1,0)</f>
        <v>0</v>
      </c>
      <c r="AA317" s="93" t="str">
        <f ca="1">IF(M317,WEEKNUM(IF(K317&lt;&gt;"",K317,IF(J317&lt;&gt;"",J317,I317)-项目信息!$C$18)+1),"")</f>
        <v/>
      </c>
      <c r="AB317" s="93" t="str">
        <f ca="1">IF($M317,IF('临-间接'!W317=0,"",'临-间接'!W317),"")</f>
        <v/>
      </c>
      <c r="AC317" s="93" t="str">
        <f ca="1">IF($M317,$AB317*U317/项目参数!$J$29,"")</f>
        <v/>
      </c>
      <c r="AD317" s="93" t="str">
        <f ca="1">IF($M317,$AB317*V317/项目参数!$J$29,"")</f>
        <v/>
      </c>
      <c r="AE317" s="95" t="str">
        <f ca="1">IF(OR('临-间接'!R317=0,'临-间接'!R317="(空白)"),"",'临-间接'!R317)</f>
        <v/>
      </c>
      <c r="AF317" s="32" t="str">
        <f ca="1">IF(O317,IF(K317&lt;&gt;"", K317, IF(OR(H317="暂停",H317="取消"), IFERROR(WORKDAY.INTL($J317,$L317*$G317,1,项目参数!$B$2:$B$200),WORKDAY($J317,$L317*$G317,1)),TODAY())),"")</f>
        <v/>
      </c>
      <c r="AG317">
        <f ca="1">IF(AND(M317,O317),IF(OR('临-间接'!S317="",'临-间接'!S317="(空白)"),0,'临-间接'!S317),0)</f>
        <v>0</v>
      </c>
      <c r="AH317" s="32" t="str">
        <f ca="1">IF($M317,IF('临-间接'!T317=0,"",'临-间接'!T317),"")</f>
        <v/>
      </c>
      <c r="AI317" s="32" t="str">
        <f ca="1">IF($M317,IF('临-间接'!U317=0,"",'临-间接'!U317),"")</f>
        <v/>
      </c>
      <c r="AJ317" s="32" t="str">
        <f t="shared" ca="1" si="66"/>
        <v/>
      </c>
    </row>
    <row r="318" spans="1:36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IF('临-间接'!H318="(空白)","",'临-间接'!H318)</f>
        <v>0</v>
      </c>
      <c r="F318">
        <f ca="1">IF('临-间接'!K318="(空白)","",'临-间接'!K318)</f>
        <v>0</v>
      </c>
      <c r="G318">
        <f ca="1">IF('临-间接'!L318="(空白)",0,'临-间接'!L318)</f>
        <v>0</v>
      </c>
      <c r="H318" t="str">
        <f ca="1">IF(OR('临-间接'!Q318=0,'临-间接'!Q318="(空白)"),"",'临-间接'!Q318)</f>
        <v/>
      </c>
      <c r="I318" s="32" t="str">
        <f ca="1">IF(OR('临-间接'!M318=0,'临-间接'!M318="(空白)"),"",'临-间接'!M318)</f>
        <v/>
      </c>
      <c r="J318" s="32" t="str">
        <f ca="1">IF(OR('临-间接'!N318=0,'临-间接'!N318="(空白)"),"",'临-间接'!N318)</f>
        <v/>
      </c>
      <c r="K318" s="32" t="str">
        <f ca="1">IF(OR('临-间接'!O318=0,'临-间接'!O318="(空白)"),"",'临-间接'!O318)</f>
        <v/>
      </c>
      <c r="L318">
        <f ca="1">IF('临-间接'!P318="(空白)",0,'临-间接'!P318)</f>
        <v>0</v>
      </c>
      <c r="M318" s="93" t="b">
        <f t="shared" ca="1" si="54"/>
        <v>0</v>
      </c>
      <c r="N318" s="93" t="b">
        <f t="shared" ca="1" si="55"/>
        <v>0</v>
      </c>
      <c r="O318" s="93" t="b">
        <f t="shared" ca="1" si="56"/>
        <v>0</v>
      </c>
      <c r="P318" s="93" t="b">
        <f t="shared" ca="1" si="57"/>
        <v>0</v>
      </c>
      <c r="Q318" s="93" t="b">
        <f t="shared" ca="1" si="58"/>
        <v>0</v>
      </c>
      <c r="R318" s="93" t="str">
        <f t="shared" ca="1" si="59"/>
        <v>未开始</v>
      </c>
      <c r="S318" s="93">
        <f ca="1">IF(AND(M318,O318,NOT(P318)),NETWORKDAYS(J318,AF318,项目参数!$B$2:$B$200),0)</f>
        <v>0</v>
      </c>
      <c r="T318" s="94">
        <f t="shared" ca="1" si="60"/>
        <v>0</v>
      </c>
      <c r="U318" s="113">
        <f t="shared" ca="1" si="61"/>
        <v>0</v>
      </c>
      <c r="V318" s="113">
        <f t="shared" ca="1" si="62"/>
        <v>0</v>
      </c>
      <c r="W318" s="113" t="str">
        <f t="shared" ca="1" si="63"/>
        <v/>
      </c>
      <c r="X318" s="93">
        <f t="shared" ca="1" si="64"/>
        <v>0</v>
      </c>
      <c r="Y318" s="93">
        <f t="shared" ca="1" si="65"/>
        <v>0</v>
      </c>
      <c r="Z318" s="93">
        <f ca="1">IF(AND(M318,O318,J318&gt;项目信息!$C$18),INT((IF(P318,K318,J318)-项目信息!$C$18)/30)+1,0)</f>
        <v>0</v>
      </c>
      <c r="AA318" s="93" t="str">
        <f ca="1">IF(M318,WEEKNUM(IF(K318&lt;&gt;"",K318,IF(J318&lt;&gt;"",J318,I318)-项目信息!$C$18)+1),"")</f>
        <v/>
      </c>
      <c r="AB318" s="93" t="str">
        <f ca="1">IF($M318,IF('临-间接'!W318=0,"",'临-间接'!W318),"")</f>
        <v/>
      </c>
      <c r="AC318" s="93" t="str">
        <f ca="1">IF($M318,$AB318*U318/项目参数!$J$29,"")</f>
        <v/>
      </c>
      <c r="AD318" s="93" t="str">
        <f ca="1">IF($M318,$AB318*V318/项目参数!$J$29,"")</f>
        <v/>
      </c>
      <c r="AE318" s="95" t="str">
        <f ca="1">IF(OR('临-间接'!R318=0,'临-间接'!R318="(空白)"),"",'临-间接'!R318)</f>
        <v/>
      </c>
      <c r="AF318" s="32" t="str">
        <f ca="1">IF(O318,IF(K318&lt;&gt;"", K318, IF(OR(H318="暂停",H318="取消"), IFERROR(WORKDAY.INTL($J318,$L318*$G318,1,项目参数!$B$2:$B$200),WORKDAY($J318,$L318*$G318,1)),TODAY())),"")</f>
        <v/>
      </c>
      <c r="AG318">
        <f ca="1">IF(AND(M318,O318),IF(OR('临-间接'!S318="",'临-间接'!S318="(空白)"),0,'临-间接'!S318),0)</f>
        <v>0</v>
      </c>
      <c r="AH318" s="32" t="str">
        <f ca="1">IF($M318,IF('临-间接'!T318=0,"",'临-间接'!T318),"")</f>
        <v/>
      </c>
      <c r="AI318" s="32" t="str">
        <f ca="1">IF($M318,IF('临-间接'!U318=0,"",'临-间接'!U318),"")</f>
        <v/>
      </c>
      <c r="AJ318" s="32" t="str">
        <f t="shared" ca="1" si="66"/>
        <v/>
      </c>
    </row>
    <row r="319" spans="1:36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IF('临-间接'!H319="(空白)","",'临-间接'!H319)</f>
        <v>0</v>
      </c>
      <c r="F319">
        <f ca="1">IF('临-间接'!K319="(空白)","",'临-间接'!K319)</f>
        <v>0</v>
      </c>
      <c r="G319">
        <f ca="1">IF('临-间接'!L319="(空白)",0,'临-间接'!L319)</f>
        <v>0</v>
      </c>
      <c r="H319" t="str">
        <f ca="1">IF(OR('临-间接'!Q319=0,'临-间接'!Q319="(空白)"),"",'临-间接'!Q319)</f>
        <v/>
      </c>
      <c r="I319" s="32" t="str">
        <f ca="1">IF(OR('临-间接'!M319=0,'临-间接'!M319="(空白)"),"",'临-间接'!M319)</f>
        <v/>
      </c>
      <c r="J319" s="32" t="str">
        <f ca="1">IF(OR('临-间接'!N319=0,'临-间接'!N319="(空白)"),"",'临-间接'!N319)</f>
        <v/>
      </c>
      <c r="K319" s="32" t="str">
        <f ca="1">IF(OR('临-间接'!O319=0,'临-间接'!O319="(空白)"),"",'临-间接'!O319)</f>
        <v/>
      </c>
      <c r="L319">
        <f ca="1">IF('临-间接'!P319="(空白)",0,'临-间接'!P319)</f>
        <v>0</v>
      </c>
      <c r="M319" s="93" t="b">
        <f t="shared" ca="1" si="54"/>
        <v>0</v>
      </c>
      <c r="N319" s="93" t="b">
        <f t="shared" ca="1" si="55"/>
        <v>0</v>
      </c>
      <c r="O319" s="93" t="b">
        <f t="shared" ca="1" si="56"/>
        <v>0</v>
      </c>
      <c r="P319" s="93" t="b">
        <f t="shared" ca="1" si="57"/>
        <v>0</v>
      </c>
      <c r="Q319" s="93" t="b">
        <f t="shared" ca="1" si="58"/>
        <v>0</v>
      </c>
      <c r="R319" s="93" t="str">
        <f t="shared" ca="1" si="59"/>
        <v>未开始</v>
      </c>
      <c r="S319" s="93">
        <f ca="1">IF(AND(M319,O319,NOT(P319)),NETWORKDAYS(J319,AF319,项目参数!$B$2:$B$200),0)</f>
        <v>0</v>
      </c>
      <c r="T319" s="94">
        <f t="shared" ca="1" si="60"/>
        <v>0</v>
      </c>
      <c r="U319" s="113">
        <f t="shared" ca="1" si="61"/>
        <v>0</v>
      </c>
      <c r="V319" s="113">
        <f t="shared" ca="1" si="62"/>
        <v>0</v>
      </c>
      <c r="W319" s="113" t="str">
        <f t="shared" ca="1" si="63"/>
        <v/>
      </c>
      <c r="X319" s="93">
        <f t="shared" ca="1" si="64"/>
        <v>0</v>
      </c>
      <c r="Y319" s="93">
        <f t="shared" ca="1" si="65"/>
        <v>0</v>
      </c>
      <c r="Z319" s="93">
        <f ca="1">IF(AND(M319,O319,J319&gt;项目信息!$C$18),INT((IF(P319,K319,J319)-项目信息!$C$18)/30)+1,0)</f>
        <v>0</v>
      </c>
      <c r="AA319" s="93" t="str">
        <f ca="1">IF(M319,WEEKNUM(IF(K319&lt;&gt;"",K319,IF(J319&lt;&gt;"",J319,I319)-项目信息!$C$18)+1),"")</f>
        <v/>
      </c>
      <c r="AB319" s="93" t="str">
        <f ca="1">IF($M319,IF('临-间接'!W319=0,"",'临-间接'!W319),"")</f>
        <v/>
      </c>
      <c r="AC319" s="93" t="str">
        <f ca="1">IF($M319,$AB319*U319/项目参数!$J$29,"")</f>
        <v/>
      </c>
      <c r="AD319" s="93" t="str">
        <f ca="1">IF($M319,$AB319*V319/项目参数!$J$29,"")</f>
        <v/>
      </c>
      <c r="AE319" s="95" t="str">
        <f ca="1">IF(OR('临-间接'!R319=0,'临-间接'!R319="(空白)"),"",'临-间接'!R319)</f>
        <v/>
      </c>
      <c r="AF319" s="32" t="str">
        <f ca="1">IF(O319,IF(K319&lt;&gt;"", K319, IF(OR(H319="暂停",H319="取消"), IFERROR(WORKDAY.INTL($J319,$L319*$G319,1,项目参数!$B$2:$B$200),WORKDAY($J319,$L319*$G319,1)),TODAY())),"")</f>
        <v/>
      </c>
      <c r="AG319">
        <f ca="1">IF(AND(M319,O319),IF(OR('临-间接'!S319="",'临-间接'!S319="(空白)"),0,'临-间接'!S319),0)</f>
        <v>0</v>
      </c>
      <c r="AH319" s="32" t="str">
        <f ca="1">IF($M319,IF('临-间接'!T319=0,"",'临-间接'!T319),"")</f>
        <v/>
      </c>
      <c r="AI319" s="32" t="str">
        <f ca="1">IF($M319,IF('临-间接'!U319=0,"",'临-间接'!U319),"")</f>
        <v/>
      </c>
      <c r="AJ319" s="32" t="str">
        <f t="shared" ca="1" si="66"/>
        <v/>
      </c>
    </row>
    <row r="320" spans="1:36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IF('临-间接'!H320="(空白)","",'临-间接'!H320)</f>
        <v>0</v>
      </c>
      <c r="F320">
        <f ca="1">IF('临-间接'!K320="(空白)","",'临-间接'!K320)</f>
        <v>0</v>
      </c>
      <c r="G320">
        <f ca="1">IF('临-间接'!L320="(空白)",0,'临-间接'!L320)</f>
        <v>0</v>
      </c>
      <c r="H320" t="str">
        <f ca="1">IF(OR('临-间接'!Q320=0,'临-间接'!Q320="(空白)"),"",'临-间接'!Q320)</f>
        <v/>
      </c>
      <c r="I320" s="32" t="str">
        <f ca="1">IF(OR('临-间接'!M320=0,'临-间接'!M320="(空白)"),"",'临-间接'!M320)</f>
        <v/>
      </c>
      <c r="J320" s="32" t="str">
        <f ca="1">IF(OR('临-间接'!N320=0,'临-间接'!N320="(空白)"),"",'临-间接'!N320)</f>
        <v/>
      </c>
      <c r="K320" s="32" t="str">
        <f ca="1">IF(OR('临-间接'!O320=0,'临-间接'!O320="(空白)"),"",'临-间接'!O320)</f>
        <v/>
      </c>
      <c r="L320">
        <f ca="1">IF('临-间接'!P320="(空白)",0,'临-间接'!P320)</f>
        <v>0</v>
      </c>
      <c r="M320" s="93" t="b">
        <f t="shared" ca="1" si="54"/>
        <v>0</v>
      </c>
      <c r="N320" s="93" t="b">
        <f t="shared" ca="1" si="55"/>
        <v>0</v>
      </c>
      <c r="O320" s="93" t="b">
        <f t="shared" ca="1" si="56"/>
        <v>0</v>
      </c>
      <c r="P320" s="93" t="b">
        <f t="shared" ca="1" si="57"/>
        <v>0</v>
      </c>
      <c r="Q320" s="93" t="b">
        <f t="shared" ca="1" si="58"/>
        <v>0</v>
      </c>
      <c r="R320" s="93" t="str">
        <f t="shared" ca="1" si="59"/>
        <v>未开始</v>
      </c>
      <c r="S320" s="93">
        <f ca="1">IF(AND(M320,O320,NOT(P320)),NETWORKDAYS(J320,AF320,项目参数!$B$2:$B$200),0)</f>
        <v>0</v>
      </c>
      <c r="T320" s="94">
        <f t="shared" ca="1" si="60"/>
        <v>0</v>
      </c>
      <c r="U320" s="113">
        <f t="shared" ca="1" si="61"/>
        <v>0</v>
      </c>
      <c r="V320" s="113">
        <f t="shared" ca="1" si="62"/>
        <v>0</v>
      </c>
      <c r="W320" s="113" t="str">
        <f t="shared" ca="1" si="63"/>
        <v/>
      </c>
      <c r="X320" s="93">
        <f t="shared" ca="1" si="64"/>
        <v>0</v>
      </c>
      <c r="Y320" s="93">
        <f t="shared" ca="1" si="65"/>
        <v>0</v>
      </c>
      <c r="Z320" s="93">
        <f ca="1">IF(AND(M320,O320,J320&gt;项目信息!$C$18),INT((IF(P320,K320,J320)-项目信息!$C$18)/30)+1,0)</f>
        <v>0</v>
      </c>
      <c r="AA320" s="93" t="str">
        <f ca="1">IF(M320,WEEKNUM(IF(K320&lt;&gt;"",K320,IF(J320&lt;&gt;"",J320,I320)-项目信息!$C$18)+1),"")</f>
        <v/>
      </c>
      <c r="AB320" s="93" t="str">
        <f ca="1">IF($M320,IF('临-间接'!W320=0,"",'临-间接'!W320),"")</f>
        <v/>
      </c>
      <c r="AC320" s="93" t="str">
        <f ca="1">IF($M320,$AB320*U320/项目参数!$J$29,"")</f>
        <v/>
      </c>
      <c r="AD320" s="93" t="str">
        <f ca="1">IF($M320,$AB320*V320/项目参数!$J$29,"")</f>
        <v/>
      </c>
      <c r="AE320" s="95" t="str">
        <f ca="1">IF(OR('临-间接'!R320=0,'临-间接'!R320="(空白)"),"",'临-间接'!R320)</f>
        <v/>
      </c>
      <c r="AF320" s="32" t="str">
        <f ca="1">IF(O320,IF(K320&lt;&gt;"", K320, IF(OR(H320="暂停",H320="取消"), IFERROR(WORKDAY.INTL($J320,$L320*$G320,1,项目参数!$B$2:$B$200),WORKDAY($J320,$L320*$G320,1)),TODAY())),"")</f>
        <v/>
      </c>
      <c r="AG320">
        <f ca="1">IF(AND(M320,O320),IF(OR('临-间接'!S320="",'临-间接'!S320="(空白)"),0,'临-间接'!S320),0)</f>
        <v>0</v>
      </c>
      <c r="AH320" s="32" t="str">
        <f ca="1">IF($M320,IF('临-间接'!T320=0,"",'临-间接'!T320),"")</f>
        <v/>
      </c>
      <c r="AI320" s="32" t="str">
        <f ca="1">IF($M320,IF('临-间接'!U320=0,"",'临-间接'!U320),"")</f>
        <v/>
      </c>
      <c r="AJ320" s="32" t="str">
        <f t="shared" ca="1" si="66"/>
        <v/>
      </c>
    </row>
    <row r="321" spans="1:36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IF('临-间接'!H321="(空白)","",'临-间接'!H321)</f>
        <v>0</v>
      </c>
      <c r="F321">
        <f ca="1">IF('临-间接'!K321="(空白)","",'临-间接'!K321)</f>
        <v>0</v>
      </c>
      <c r="G321">
        <f ca="1">IF('临-间接'!L321="(空白)",0,'临-间接'!L321)</f>
        <v>0</v>
      </c>
      <c r="H321" t="str">
        <f ca="1">IF(OR('临-间接'!Q321=0,'临-间接'!Q321="(空白)"),"",'临-间接'!Q321)</f>
        <v/>
      </c>
      <c r="I321" s="32" t="str">
        <f ca="1">IF(OR('临-间接'!M321=0,'临-间接'!M321="(空白)"),"",'临-间接'!M321)</f>
        <v/>
      </c>
      <c r="J321" s="32" t="str">
        <f ca="1">IF(OR('临-间接'!N321=0,'临-间接'!N321="(空白)"),"",'临-间接'!N321)</f>
        <v/>
      </c>
      <c r="K321" s="32" t="str">
        <f ca="1">IF(OR('临-间接'!O321=0,'临-间接'!O321="(空白)"),"",'临-间接'!O321)</f>
        <v/>
      </c>
      <c r="L321">
        <f ca="1">IF('临-间接'!P321="(空白)",0,'临-间接'!P321)</f>
        <v>0</v>
      </c>
      <c r="M321" s="93" t="b">
        <f t="shared" ca="1" si="54"/>
        <v>0</v>
      </c>
      <c r="N321" s="93" t="b">
        <f t="shared" ca="1" si="55"/>
        <v>0</v>
      </c>
      <c r="O321" s="93" t="b">
        <f t="shared" ca="1" si="56"/>
        <v>0</v>
      </c>
      <c r="P321" s="93" t="b">
        <f t="shared" ca="1" si="57"/>
        <v>0</v>
      </c>
      <c r="Q321" s="93" t="b">
        <f t="shared" ca="1" si="58"/>
        <v>0</v>
      </c>
      <c r="R321" s="93" t="str">
        <f t="shared" ca="1" si="59"/>
        <v>未开始</v>
      </c>
      <c r="S321" s="93">
        <f ca="1">IF(AND(M321,O321,NOT(P321)),NETWORKDAYS(J321,AF321,项目参数!$B$2:$B$200),0)</f>
        <v>0</v>
      </c>
      <c r="T321" s="94">
        <f t="shared" ca="1" si="60"/>
        <v>0</v>
      </c>
      <c r="U321" s="113">
        <f t="shared" ca="1" si="61"/>
        <v>0</v>
      </c>
      <c r="V321" s="113">
        <f t="shared" ca="1" si="62"/>
        <v>0</v>
      </c>
      <c r="W321" s="113" t="str">
        <f t="shared" ca="1" si="63"/>
        <v/>
      </c>
      <c r="X321" s="93">
        <f t="shared" ca="1" si="64"/>
        <v>0</v>
      </c>
      <c r="Y321" s="93">
        <f t="shared" ca="1" si="65"/>
        <v>0</v>
      </c>
      <c r="Z321" s="93">
        <f ca="1">IF(AND(M321,O321,J321&gt;项目信息!$C$18),INT((IF(P321,K321,J321)-项目信息!$C$18)/30)+1,0)</f>
        <v>0</v>
      </c>
      <c r="AA321" s="93" t="str">
        <f ca="1">IF(M321,WEEKNUM(IF(K321&lt;&gt;"",K321,IF(J321&lt;&gt;"",J321,I321)-项目信息!$C$18)+1),"")</f>
        <v/>
      </c>
      <c r="AB321" s="93" t="str">
        <f ca="1">IF($M321,IF('临-间接'!W321=0,"",'临-间接'!W321),"")</f>
        <v/>
      </c>
      <c r="AC321" s="93" t="str">
        <f ca="1">IF($M321,$AB321*U321/项目参数!$J$29,"")</f>
        <v/>
      </c>
      <c r="AD321" s="93" t="str">
        <f ca="1">IF($M321,$AB321*V321/项目参数!$J$29,"")</f>
        <v/>
      </c>
      <c r="AE321" s="95" t="str">
        <f ca="1">IF(OR('临-间接'!R321=0,'临-间接'!R321="(空白)"),"",'临-间接'!R321)</f>
        <v/>
      </c>
      <c r="AF321" s="32" t="str">
        <f ca="1">IF(O321,IF(K321&lt;&gt;"", K321, IF(OR(H321="暂停",H321="取消"), IFERROR(WORKDAY.INTL($J321,$L321*$G321,1,项目参数!$B$2:$B$200),WORKDAY($J321,$L321*$G321,1)),TODAY())),"")</f>
        <v/>
      </c>
      <c r="AG321">
        <f ca="1">IF(AND(M321,O321),IF(OR('临-间接'!S321="",'临-间接'!S321="(空白)"),0,'临-间接'!S321),0)</f>
        <v>0</v>
      </c>
      <c r="AH321" s="32" t="str">
        <f ca="1">IF($M321,IF('临-间接'!T321=0,"",'临-间接'!T321),"")</f>
        <v/>
      </c>
      <c r="AI321" s="32" t="str">
        <f ca="1">IF($M321,IF('临-间接'!U321=0,"",'临-间接'!U321),"")</f>
        <v/>
      </c>
      <c r="AJ321" s="32" t="str">
        <f t="shared" ca="1" si="66"/>
        <v/>
      </c>
    </row>
    <row r="322" spans="1:36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IF('临-间接'!H322="(空白)","",'临-间接'!H322)</f>
        <v>0</v>
      </c>
      <c r="F322">
        <f ca="1">IF('临-间接'!K322="(空白)","",'临-间接'!K322)</f>
        <v>0</v>
      </c>
      <c r="G322">
        <f ca="1">IF('临-间接'!L322="(空白)",0,'临-间接'!L322)</f>
        <v>0</v>
      </c>
      <c r="H322" t="str">
        <f ca="1">IF(OR('临-间接'!Q322=0,'临-间接'!Q322="(空白)"),"",'临-间接'!Q322)</f>
        <v/>
      </c>
      <c r="I322" s="32" t="str">
        <f ca="1">IF(OR('临-间接'!M322=0,'临-间接'!M322="(空白)"),"",'临-间接'!M322)</f>
        <v/>
      </c>
      <c r="J322" s="32" t="str">
        <f ca="1">IF(OR('临-间接'!N322=0,'临-间接'!N322="(空白)"),"",'临-间接'!N322)</f>
        <v/>
      </c>
      <c r="K322" s="32" t="str">
        <f ca="1">IF(OR('临-间接'!O322=0,'临-间接'!O322="(空白)"),"",'临-间接'!O322)</f>
        <v/>
      </c>
      <c r="L322">
        <f ca="1">IF('临-间接'!P322="(空白)",0,'临-间接'!P322)</f>
        <v>0</v>
      </c>
      <c r="M322" s="93" t="b">
        <f t="shared" ref="M322:M385" ca="1" si="67">AND(LEN(A322)&gt;0,LEN(E322)&gt;3,LEN(F322)&gt;1,G322&gt;0,OR(I322="",I322=0,I322&gt;40000),OR(J322="",J322=0,J322&gt;40000))</f>
        <v>0</v>
      </c>
      <c r="N322" s="93" t="b">
        <f t="shared" ca="1" si="55"/>
        <v>0</v>
      </c>
      <c r="O322" s="93" t="b">
        <f t="shared" ca="1" si="56"/>
        <v>0</v>
      </c>
      <c r="P322" s="93" t="b">
        <f t="shared" ca="1" si="57"/>
        <v>0</v>
      </c>
      <c r="Q322" s="93" t="b">
        <f t="shared" ca="1" si="58"/>
        <v>0</v>
      </c>
      <c r="R322" s="93" t="str">
        <f t="shared" ca="1" si="59"/>
        <v>未开始</v>
      </c>
      <c r="S322" s="93">
        <f ca="1">IF(AND(M322,O322,NOT(P322)),NETWORKDAYS(J322,AF322,项目参数!$B$2:$B$200),0)</f>
        <v>0</v>
      </c>
      <c r="T322" s="94">
        <f t="shared" ca="1" si="60"/>
        <v>0</v>
      </c>
      <c r="U322" s="113">
        <f t="shared" ca="1" si="61"/>
        <v>0</v>
      </c>
      <c r="V322" s="113">
        <f t="shared" ca="1" si="62"/>
        <v>0</v>
      </c>
      <c r="W322" s="113" t="str">
        <f t="shared" ca="1" si="63"/>
        <v/>
      </c>
      <c r="X322" s="93">
        <f t="shared" ca="1" si="64"/>
        <v>0</v>
      </c>
      <c r="Y322" s="93">
        <f t="shared" ca="1" si="65"/>
        <v>0</v>
      </c>
      <c r="Z322" s="93">
        <f ca="1">IF(AND(M322,O322,J322&gt;项目信息!$C$18),INT((IF(P322,K322,J322)-项目信息!$C$18)/30)+1,0)</f>
        <v>0</v>
      </c>
      <c r="AA322" s="93" t="str">
        <f ca="1">IF(M322,WEEKNUM(IF(K322&lt;&gt;"",K322,IF(J322&lt;&gt;"",J322,I322)-项目信息!$C$18)+1),"")</f>
        <v/>
      </c>
      <c r="AB322" s="93" t="str">
        <f ca="1">IF($M322,IF('临-间接'!W322=0,"",'临-间接'!W322),"")</f>
        <v/>
      </c>
      <c r="AC322" s="93" t="str">
        <f ca="1">IF($M322,$AB322*U322/项目参数!$J$29,"")</f>
        <v/>
      </c>
      <c r="AD322" s="93" t="str">
        <f ca="1">IF($M322,$AB322*V322/项目参数!$J$29,"")</f>
        <v/>
      </c>
      <c r="AE322" s="95" t="str">
        <f ca="1">IF(OR('临-间接'!R322=0,'临-间接'!R322="(空白)"),"",'临-间接'!R322)</f>
        <v/>
      </c>
      <c r="AF322" s="32" t="str">
        <f ca="1">IF(O322,IF(K322&lt;&gt;"", K322, IF(OR(H322="暂停",H322="取消"), IFERROR(WORKDAY.INTL($J322,$L322*$G322,1,项目参数!$B$2:$B$200),WORKDAY($J322,$L322*$G322,1)),TODAY())),"")</f>
        <v/>
      </c>
      <c r="AG322">
        <f ca="1">IF(AND(M322,O322),IF(OR('临-间接'!S322="",'临-间接'!S322="(空白)"),0,'临-间接'!S322),0)</f>
        <v>0</v>
      </c>
      <c r="AH322" s="32" t="str">
        <f ca="1">IF($M322,IF('临-间接'!T322=0,"",'临-间接'!T322),"")</f>
        <v/>
      </c>
      <c r="AI322" s="32" t="str">
        <f ca="1">IF($M322,IF('临-间接'!U322=0,"",'临-间接'!U322),"")</f>
        <v/>
      </c>
      <c r="AJ322" s="32" t="str">
        <f t="shared" ca="1" si="66"/>
        <v/>
      </c>
    </row>
    <row r="323" spans="1:36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IF('临-间接'!H323="(空白)","",'临-间接'!H323)</f>
        <v>0</v>
      </c>
      <c r="F323">
        <f ca="1">IF('临-间接'!K323="(空白)","",'临-间接'!K323)</f>
        <v>0</v>
      </c>
      <c r="G323">
        <f ca="1">IF('临-间接'!L323="(空白)",0,'临-间接'!L323)</f>
        <v>0</v>
      </c>
      <c r="H323" t="str">
        <f ca="1">IF(OR('临-间接'!Q323=0,'临-间接'!Q323="(空白)"),"",'临-间接'!Q323)</f>
        <v/>
      </c>
      <c r="I323" s="32" t="str">
        <f ca="1">IF(OR('临-间接'!M323=0,'临-间接'!M323="(空白)"),"",'临-间接'!M323)</f>
        <v/>
      </c>
      <c r="J323" s="32" t="str">
        <f ca="1">IF(OR('临-间接'!N323=0,'临-间接'!N323="(空白)"),"",'临-间接'!N323)</f>
        <v/>
      </c>
      <c r="K323" s="32" t="str">
        <f ca="1">IF(OR('临-间接'!O323=0,'临-间接'!O323="(空白)"),"",'临-间接'!O323)</f>
        <v/>
      </c>
      <c r="L323">
        <f ca="1">IF('临-间接'!P323="(空白)",0,'临-间接'!P323)</f>
        <v>0</v>
      </c>
      <c r="M323" s="93" t="b">
        <f t="shared" ca="1" si="67"/>
        <v>0</v>
      </c>
      <c r="N323" s="93" t="b">
        <f t="shared" ref="N323:N386" ca="1" si="68">AND(M323,OR(H323="",H323=0,LEN(H323)=0,H323="正常"))</f>
        <v>0</v>
      </c>
      <c r="O323" s="93" t="b">
        <f t="shared" ref="O323:O386" ca="1" si="69">AND(J323&lt;&gt;"",J323&gt;40000)</f>
        <v>0</v>
      </c>
      <c r="P323" s="93" t="b">
        <f t="shared" ref="P323:P386" ca="1" si="70">AND(K323&lt;&gt;"",J323&lt;&gt;"",K323&gt;=J323)</f>
        <v>0</v>
      </c>
      <c r="Q323" s="93" t="b">
        <f t="shared" ref="Q323:Q386" ca="1" si="71">AND(M323,I323="",O323)</f>
        <v>0</v>
      </c>
      <c r="R323" s="93" t="str">
        <f t="shared" ref="R323:R386" ca="1" si="72">IF(E323&lt;&gt;"",IF(OR(H323="正常",H323=""),IF(J323&lt;&gt;"",IF(K323&lt;&gt;"","完成","执行"),"未开始"),H323),"")</f>
        <v>未开始</v>
      </c>
      <c r="S323" s="93">
        <f ca="1">IF(AND(M323,O323,NOT(P323)),NETWORKDAYS(J323,AF323,项目参数!$B$2:$B$200),0)</f>
        <v>0</v>
      </c>
      <c r="T323" s="94">
        <f t="shared" ref="T323:T386" ca="1" si="73">IF(L323&gt;0,S323/L323,0)</f>
        <v>0</v>
      </c>
      <c r="U323" s="113">
        <f t="shared" ref="U323:U386" ca="1" si="74">IF(AND(M323,O323),AG323+S323,0)</f>
        <v>0</v>
      </c>
      <c r="V323" s="113">
        <f t="shared" ref="V323:V386" ca="1" si="75">IF(AND(N323,P323),G323,0)</f>
        <v>0</v>
      </c>
      <c r="W323" s="113" t="str">
        <f t="shared" ref="W323:W386" ca="1" si="76">IF(M323,G323*L323,"")</f>
        <v/>
      </c>
      <c r="X323" s="93">
        <f t="shared" ref="X323:X386" ca="1" si="77">IF(AND(N323,O323),G323/U323,0)</f>
        <v>0</v>
      </c>
      <c r="Y323" s="93">
        <f t="shared" ref="Y323:Y386" ca="1" si="78">IF(AND(M323,O323),MONTH(IF(P323,K323,J323)),0)</f>
        <v>0</v>
      </c>
      <c r="Z323" s="93">
        <f ca="1">IF(AND(M323,O323,J323&gt;项目信息!$C$18),INT((IF(P323,K323,J323)-项目信息!$C$18)/30)+1,0)</f>
        <v>0</v>
      </c>
      <c r="AA323" s="93" t="str">
        <f ca="1">IF(M323,WEEKNUM(IF(K323&lt;&gt;"",K323,IF(J323&lt;&gt;"",J323,I323)-项目信息!$C$18)+1),"")</f>
        <v/>
      </c>
      <c r="AB323" s="93" t="str">
        <f ca="1">IF($M323,IF('临-间接'!W323=0,"",'临-间接'!W323),"")</f>
        <v/>
      </c>
      <c r="AC323" s="93" t="str">
        <f ca="1">IF($M323,$AB323*U323/项目参数!$J$29,"")</f>
        <v/>
      </c>
      <c r="AD323" s="93" t="str">
        <f ca="1">IF($M323,$AB323*V323/项目参数!$J$29,"")</f>
        <v/>
      </c>
      <c r="AE323" s="95" t="str">
        <f ca="1">IF(OR('临-间接'!R323=0,'临-间接'!R323="(空白)"),"",'临-间接'!R323)</f>
        <v/>
      </c>
      <c r="AF323" s="32" t="str">
        <f ca="1">IF(O323,IF(K323&lt;&gt;"", K323, IF(OR(H323="暂停",H323="取消"), IFERROR(WORKDAY.INTL($J323,$L323*$G323,1,项目参数!$B$2:$B$200),WORKDAY($J323,$L323*$G323,1)),TODAY())),"")</f>
        <v/>
      </c>
      <c r="AG323">
        <f ca="1">IF(AND(M323,O323),IF(OR('临-间接'!S323="",'临-间接'!S323="(空白)"),0,'临-间接'!S323),0)</f>
        <v>0</v>
      </c>
      <c r="AH323" s="32" t="str">
        <f ca="1">IF($M323,IF('临-间接'!T323=0,"",'临-间接'!T323),"")</f>
        <v/>
      </c>
      <c r="AI323" s="32" t="str">
        <f ca="1">IF($M323,IF('临-间接'!U323=0,"",'临-间接'!U323),"")</f>
        <v/>
      </c>
      <c r="AJ323" s="32" t="str">
        <f t="shared" ref="AJ323:AJ386" ca="1" si="79">IF(M323,IF(Q323,J323,I323),"")</f>
        <v/>
      </c>
    </row>
    <row r="324" spans="1:36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IF('临-间接'!H324="(空白)","",'临-间接'!H324)</f>
        <v>0</v>
      </c>
      <c r="F324">
        <f ca="1">IF('临-间接'!K324="(空白)","",'临-间接'!K324)</f>
        <v>0</v>
      </c>
      <c r="G324">
        <f ca="1">IF('临-间接'!L324="(空白)",0,'临-间接'!L324)</f>
        <v>0</v>
      </c>
      <c r="H324" t="str">
        <f ca="1">IF(OR('临-间接'!Q324=0,'临-间接'!Q324="(空白)"),"",'临-间接'!Q324)</f>
        <v/>
      </c>
      <c r="I324" s="32" t="str">
        <f ca="1">IF(OR('临-间接'!M324=0,'临-间接'!M324="(空白)"),"",'临-间接'!M324)</f>
        <v/>
      </c>
      <c r="J324" s="32" t="str">
        <f ca="1">IF(OR('临-间接'!N324=0,'临-间接'!N324="(空白)"),"",'临-间接'!N324)</f>
        <v/>
      </c>
      <c r="K324" s="32" t="str">
        <f ca="1">IF(OR('临-间接'!O324=0,'临-间接'!O324="(空白)"),"",'临-间接'!O324)</f>
        <v/>
      </c>
      <c r="L324">
        <f ca="1">IF('临-间接'!P324="(空白)",0,'临-间接'!P324)</f>
        <v>0</v>
      </c>
      <c r="M324" s="93" t="b">
        <f t="shared" ca="1" si="67"/>
        <v>0</v>
      </c>
      <c r="N324" s="93" t="b">
        <f t="shared" ca="1" si="68"/>
        <v>0</v>
      </c>
      <c r="O324" s="93" t="b">
        <f t="shared" ca="1" si="69"/>
        <v>0</v>
      </c>
      <c r="P324" s="93" t="b">
        <f t="shared" ca="1" si="70"/>
        <v>0</v>
      </c>
      <c r="Q324" s="93" t="b">
        <f t="shared" ca="1" si="71"/>
        <v>0</v>
      </c>
      <c r="R324" s="93" t="str">
        <f t="shared" ca="1" si="72"/>
        <v>未开始</v>
      </c>
      <c r="S324" s="93">
        <f ca="1">IF(AND(M324,O324,NOT(P324)),NETWORKDAYS(J324,AF324,项目参数!$B$2:$B$200),0)</f>
        <v>0</v>
      </c>
      <c r="T324" s="94">
        <f t="shared" ca="1" si="73"/>
        <v>0</v>
      </c>
      <c r="U324" s="113">
        <f t="shared" ca="1" si="74"/>
        <v>0</v>
      </c>
      <c r="V324" s="113">
        <f t="shared" ca="1" si="75"/>
        <v>0</v>
      </c>
      <c r="W324" s="113" t="str">
        <f t="shared" ca="1" si="76"/>
        <v/>
      </c>
      <c r="X324" s="93">
        <f t="shared" ca="1" si="77"/>
        <v>0</v>
      </c>
      <c r="Y324" s="93">
        <f t="shared" ca="1" si="78"/>
        <v>0</v>
      </c>
      <c r="Z324" s="93">
        <f ca="1">IF(AND(M324,O324,J324&gt;项目信息!$C$18),INT((IF(P324,K324,J324)-项目信息!$C$18)/30)+1,0)</f>
        <v>0</v>
      </c>
      <c r="AA324" s="93" t="str">
        <f ca="1">IF(M324,WEEKNUM(IF(K324&lt;&gt;"",K324,IF(J324&lt;&gt;"",J324,I324)-项目信息!$C$18)+1),"")</f>
        <v/>
      </c>
      <c r="AB324" s="93" t="str">
        <f ca="1">IF($M324,IF('临-间接'!W324=0,"",'临-间接'!W324),"")</f>
        <v/>
      </c>
      <c r="AC324" s="93" t="str">
        <f ca="1">IF($M324,$AB324*U324/项目参数!$J$29,"")</f>
        <v/>
      </c>
      <c r="AD324" s="93" t="str">
        <f ca="1">IF($M324,$AB324*V324/项目参数!$J$29,"")</f>
        <v/>
      </c>
      <c r="AE324" s="95" t="str">
        <f ca="1">IF(OR('临-间接'!R324=0,'临-间接'!R324="(空白)"),"",'临-间接'!R324)</f>
        <v/>
      </c>
      <c r="AF324" s="32" t="str">
        <f ca="1">IF(O324,IF(K324&lt;&gt;"", K324, IF(OR(H324="暂停",H324="取消"), IFERROR(WORKDAY.INTL($J324,$L324*$G324,1,项目参数!$B$2:$B$200),WORKDAY($J324,$L324*$G324,1)),TODAY())),"")</f>
        <v/>
      </c>
      <c r="AG324">
        <f ca="1">IF(AND(M324,O324),IF(OR('临-间接'!S324="",'临-间接'!S324="(空白)"),0,'临-间接'!S324),0)</f>
        <v>0</v>
      </c>
      <c r="AH324" s="32" t="str">
        <f ca="1">IF($M324,IF('临-间接'!T324=0,"",'临-间接'!T324),"")</f>
        <v/>
      </c>
      <c r="AI324" s="32" t="str">
        <f ca="1">IF($M324,IF('临-间接'!U324=0,"",'临-间接'!U324),"")</f>
        <v/>
      </c>
      <c r="AJ324" s="32" t="str">
        <f t="shared" ca="1" si="79"/>
        <v/>
      </c>
    </row>
    <row r="325" spans="1:36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IF('临-间接'!H325="(空白)","",'临-间接'!H325)</f>
        <v>0</v>
      </c>
      <c r="F325">
        <f ca="1">IF('临-间接'!K325="(空白)","",'临-间接'!K325)</f>
        <v>0</v>
      </c>
      <c r="G325">
        <f ca="1">IF('临-间接'!L325="(空白)",0,'临-间接'!L325)</f>
        <v>0</v>
      </c>
      <c r="H325" t="str">
        <f ca="1">IF(OR('临-间接'!Q325=0,'临-间接'!Q325="(空白)"),"",'临-间接'!Q325)</f>
        <v/>
      </c>
      <c r="I325" s="32" t="str">
        <f ca="1">IF(OR('临-间接'!M325=0,'临-间接'!M325="(空白)"),"",'临-间接'!M325)</f>
        <v/>
      </c>
      <c r="J325" s="32" t="str">
        <f ca="1">IF(OR('临-间接'!N325=0,'临-间接'!N325="(空白)"),"",'临-间接'!N325)</f>
        <v/>
      </c>
      <c r="K325" s="32" t="str">
        <f ca="1">IF(OR('临-间接'!O325=0,'临-间接'!O325="(空白)"),"",'临-间接'!O325)</f>
        <v/>
      </c>
      <c r="L325">
        <f ca="1">IF('临-间接'!P325="(空白)",0,'临-间接'!P325)</f>
        <v>0</v>
      </c>
      <c r="M325" s="93" t="b">
        <f t="shared" ca="1" si="67"/>
        <v>0</v>
      </c>
      <c r="N325" s="93" t="b">
        <f t="shared" ca="1" si="68"/>
        <v>0</v>
      </c>
      <c r="O325" s="93" t="b">
        <f t="shared" ca="1" si="69"/>
        <v>0</v>
      </c>
      <c r="P325" s="93" t="b">
        <f t="shared" ca="1" si="70"/>
        <v>0</v>
      </c>
      <c r="Q325" s="93" t="b">
        <f t="shared" ca="1" si="71"/>
        <v>0</v>
      </c>
      <c r="R325" s="93" t="str">
        <f t="shared" ca="1" si="72"/>
        <v>未开始</v>
      </c>
      <c r="S325" s="93">
        <f ca="1">IF(AND(M325,O325,NOT(P325)),NETWORKDAYS(J325,AF325,项目参数!$B$2:$B$200),0)</f>
        <v>0</v>
      </c>
      <c r="T325" s="94">
        <f t="shared" ca="1" si="73"/>
        <v>0</v>
      </c>
      <c r="U325" s="113">
        <f t="shared" ca="1" si="74"/>
        <v>0</v>
      </c>
      <c r="V325" s="113">
        <f t="shared" ca="1" si="75"/>
        <v>0</v>
      </c>
      <c r="W325" s="113" t="str">
        <f t="shared" ca="1" si="76"/>
        <v/>
      </c>
      <c r="X325" s="93">
        <f t="shared" ca="1" si="77"/>
        <v>0</v>
      </c>
      <c r="Y325" s="93">
        <f t="shared" ca="1" si="78"/>
        <v>0</v>
      </c>
      <c r="Z325" s="93">
        <f ca="1">IF(AND(M325,O325,J325&gt;项目信息!$C$18),INT((IF(P325,K325,J325)-项目信息!$C$18)/30)+1,0)</f>
        <v>0</v>
      </c>
      <c r="AA325" s="93" t="str">
        <f ca="1">IF(M325,WEEKNUM(IF(K325&lt;&gt;"",K325,IF(J325&lt;&gt;"",J325,I325)-项目信息!$C$18)+1),"")</f>
        <v/>
      </c>
      <c r="AB325" s="93" t="str">
        <f ca="1">IF($M325,IF('临-间接'!W325=0,"",'临-间接'!W325),"")</f>
        <v/>
      </c>
      <c r="AC325" s="93" t="str">
        <f ca="1">IF($M325,$AB325*U325/项目参数!$J$29,"")</f>
        <v/>
      </c>
      <c r="AD325" s="93" t="str">
        <f ca="1">IF($M325,$AB325*V325/项目参数!$J$29,"")</f>
        <v/>
      </c>
      <c r="AE325" s="95" t="str">
        <f ca="1">IF(OR('临-间接'!R325=0,'临-间接'!R325="(空白)"),"",'临-间接'!R325)</f>
        <v/>
      </c>
      <c r="AF325" s="32" t="str">
        <f ca="1">IF(O325,IF(K325&lt;&gt;"", K325, IF(OR(H325="暂停",H325="取消"), IFERROR(WORKDAY.INTL($J325,$L325*$G325,1,项目参数!$B$2:$B$200),WORKDAY($J325,$L325*$G325,1)),TODAY())),"")</f>
        <v/>
      </c>
      <c r="AG325">
        <f ca="1">IF(AND(M325,O325),IF(OR('临-间接'!S325="",'临-间接'!S325="(空白)"),0,'临-间接'!S325),0)</f>
        <v>0</v>
      </c>
      <c r="AH325" s="32" t="str">
        <f ca="1">IF($M325,IF('临-间接'!T325=0,"",'临-间接'!T325),"")</f>
        <v/>
      </c>
      <c r="AI325" s="32" t="str">
        <f ca="1">IF($M325,IF('临-间接'!U325=0,"",'临-间接'!U325),"")</f>
        <v/>
      </c>
      <c r="AJ325" s="32" t="str">
        <f t="shared" ca="1" si="79"/>
        <v/>
      </c>
    </row>
    <row r="326" spans="1:36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IF('临-间接'!H326="(空白)","",'临-间接'!H326)</f>
        <v>0</v>
      </c>
      <c r="F326">
        <f ca="1">IF('临-间接'!K326="(空白)","",'临-间接'!K326)</f>
        <v>0</v>
      </c>
      <c r="G326">
        <f ca="1">IF('临-间接'!L326="(空白)",0,'临-间接'!L326)</f>
        <v>0</v>
      </c>
      <c r="H326" t="str">
        <f ca="1">IF(OR('临-间接'!Q326=0,'临-间接'!Q326="(空白)"),"",'临-间接'!Q326)</f>
        <v/>
      </c>
      <c r="I326" s="32" t="str">
        <f ca="1">IF(OR('临-间接'!M326=0,'临-间接'!M326="(空白)"),"",'临-间接'!M326)</f>
        <v/>
      </c>
      <c r="J326" s="32" t="str">
        <f ca="1">IF(OR('临-间接'!N326=0,'临-间接'!N326="(空白)"),"",'临-间接'!N326)</f>
        <v/>
      </c>
      <c r="K326" s="32" t="str">
        <f ca="1">IF(OR('临-间接'!O326=0,'临-间接'!O326="(空白)"),"",'临-间接'!O326)</f>
        <v/>
      </c>
      <c r="L326">
        <f ca="1">IF('临-间接'!P326="(空白)",0,'临-间接'!P326)</f>
        <v>0</v>
      </c>
      <c r="M326" s="93" t="b">
        <f t="shared" ca="1" si="67"/>
        <v>0</v>
      </c>
      <c r="N326" s="93" t="b">
        <f t="shared" ca="1" si="68"/>
        <v>0</v>
      </c>
      <c r="O326" s="93" t="b">
        <f t="shared" ca="1" si="69"/>
        <v>0</v>
      </c>
      <c r="P326" s="93" t="b">
        <f t="shared" ca="1" si="70"/>
        <v>0</v>
      </c>
      <c r="Q326" s="93" t="b">
        <f t="shared" ca="1" si="71"/>
        <v>0</v>
      </c>
      <c r="R326" s="93" t="str">
        <f t="shared" ca="1" si="72"/>
        <v>未开始</v>
      </c>
      <c r="S326" s="93">
        <f ca="1">IF(AND(M326,O326,NOT(P326)),NETWORKDAYS(J326,AF326,项目参数!$B$2:$B$200),0)</f>
        <v>0</v>
      </c>
      <c r="T326" s="94">
        <f t="shared" ca="1" si="73"/>
        <v>0</v>
      </c>
      <c r="U326" s="113">
        <f t="shared" ca="1" si="74"/>
        <v>0</v>
      </c>
      <c r="V326" s="113">
        <f t="shared" ca="1" si="75"/>
        <v>0</v>
      </c>
      <c r="W326" s="113" t="str">
        <f t="shared" ca="1" si="76"/>
        <v/>
      </c>
      <c r="X326" s="93">
        <f t="shared" ca="1" si="77"/>
        <v>0</v>
      </c>
      <c r="Y326" s="93">
        <f t="shared" ca="1" si="78"/>
        <v>0</v>
      </c>
      <c r="Z326" s="93">
        <f ca="1">IF(AND(M326,O326,J326&gt;项目信息!$C$18),INT((IF(P326,K326,J326)-项目信息!$C$18)/30)+1,0)</f>
        <v>0</v>
      </c>
      <c r="AA326" s="93" t="str">
        <f ca="1">IF(M326,WEEKNUM(IF(K326&lt;&gt;"",K326,IF(J326&lt;&gt;"",J326,I326)-项目信息!$C$18)+1),"")</f>
        <v/>
      </c>
      <c r="AB326" s="93" t="str">
        <f ca="1">IF($M326,IF('临-间接'!W326=0,"",'临-间接'!W326),"")</f>
        <v/>
      </c>
      <c r="AC326" s="93" t="str">
        <f ca="1">IF($M326,$AB326*U326/项目参数!$J$29,"")</f>
        <v/>
      </c>
      <c r="AD326" s="93" t="str">
        <f ca="1">IF($M326,$AB326*V326/项目参数!$J$29,"")</f>
        <v/>
      </c>
      <c r="AE326" s="95" t="str">
        <f ca="1">IF(OR('临-间接'!R326=0,'临-间接'!R326="(空白)"),"",'临-间接'!R326)</f>
        <v/>
      </c>
      <c r="AF326" s="32" t="str">
        <f ca="1">IF(O326,IF(K326&lt;&gt;"", K326, IF(OR(H326="暂停",H326="取消"), IFERROR(WORKDAY.INTL($J326,$L326*$G326,1,项目参数!$B$2:$B$200),WORKDAY($J326,$L326*$G326,1)),TODAY())),"")</f>
        <v/>
      </c>
      <c r="AG326">
        <f ca="1">IF(AND(M326,O326),IF(OR('临-间接'!S326="",'临-间接'!S326="(空白)"),0,'临-间接'!S326),0)</f>
        <v>0</v>
      </c>
      <c r="AH326" s="32" t="str">
        <f ca="1">IF($M326,IF('临-间接'!T326=0,"",'临-间接'!T326),"")</f>
        <v/>
      </c>
      <c r="AI326" s="32" t="str">
        <f ca="1">IF($M326,IF('临-间接'!U326=0,"",'临-间接'!U326),"")</f>
        <v/>
      </c>
      <c r="AJ326" s="32" t="str">
        <f t="shared" ca="1" si="79"/>
        <v/>
      </c>
    </row>
    <row r="327" spans="1:36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IF('临-间接'!H327="(空白)","",'临-间接'!H327)</f>
        <v>0</v>
      </c>
      <c r="F327">
        <f ca="1">IF('临-间接'!K327="(空白)","",'临-间接'!K327)</f>
        <v>0</v>
      </c>
      <c r="G327">
        <f ca="1">IF('临-间接'!L327="(空白)",0,'临-间接'!L327)</f>
        <v>0</v>
      </c>
      <c r="H327" t="str">
        <f ca="1">IF(OR('临-间接'!Q327=0,'临-间接'!Q327="(空白)"),"",'临-间接'!Q327)</f>
        <v/>
      </c>
      <c r="I327" s="32" t="str">
        <f ca="1">IF(OR('临-间接'!M327=0,'临-间接'!M327="(空白)"),"",'临-间接'!M327)</f>
        <v/>
      </c>
      <c r="J327" s="32" t="str">
        <f ca="1">IF(OR('临-间接'!N327=0,'临-间接'!N327="(空白)"),"",'临-间接'!N327)</f>
        <v/>
      </c>
      <c r="K327" s="32" t="str">
        <f ca="1">IF(OR('临-间接'!O327=0,'临-间接'!O327="(空白)"),"",'临-间接'!O327)</f>
        <v/>
      </c>
      <c r="L327">
        <f ca="1">IF('临-间接'!P327="(空白)",0,'临-间接'!P327)</f>
        <v>0</v>
      </c>
      <c r="M327" s="93" t="b">
        <f t="shared" ca="1" si="67"/>
        <v>0</v>
      </c>
      <c r="N327" s="93" t="b">
        <f t="shared" ca="1" si="68"/>
        <v>0</v>
      </c>
      <c r="O327" s="93" t="b">
        <f t="shared" ca="1" si="69"/>
        <v>0</v>
      </c>
      <c r="P327" s="93" t="b">
        <f t="shared" ca="1" si="70"/>
        <v>0</v>
      </c>
      <c r="Q327" s="93" t="b">
        <f t="shared" ca="1" si="71"/>
        <v>0</v>
      </c>
      <c r="R327" s="93" t="str">
        <f t="shared" ca="1" si="72"/>
        <v>未开始</v>
      </c>
      <c r="S327" s="93">
        <f ca="1">IF(AND(M327,O327,NOT(P327)),NETWORKDAYS(J327,AF327,项目参数!$B$2:$B$200),0)</f>
        <v>0</v>
      </c>
      <c r="T327" s="94">
        <f t="shared" ca="1" si="73"/>
        <v>0</v>
      </c>
      <c r="U327" s="113">
        <f t="shared" ca="1" si="74"/>
        <v>0</v>
      </c>
      <c r="V327" s="113">
        <f t="shared" ca="1" si="75"/>
        <v>0</v>
      </c>
      <c r="W327" s="113" t="str">
        <f t="shared" ca="1" si="76"/>
        <v/>
      </c>
      <c r="X327" s="93">
        <f t="shared" ca="1" si="77"/>
        <v>0</v>
      </c>
      <c r="Y327" s="93">
        <f t="shared" ca="1" si="78"/>
        <v>0</v>
      </c>
      <c r="Z327" s="93">
        <f ca="1">IF(AND(M327,O327,J327&gt;项目信息!$C$18),INT((IF(P327,K327,J327)-项目信息!$C$18)/30)+1,0)</f>
        <v>0</v>
      </c>
      <c r="AA327" s="93" t="str">
        <f ca="1">IF(M327,WEEKNUM(IF(K327&lt;&gt;"",K327,IF(J327&lt;&gt;"",J327,I327)-项目信息!$C$18)+1),"")</f>
        <v/>
      </c>
      <c r="AB327" s="93" t="str">
        <f ca="1">IF($M327,IF('临-间接'!W327=0,"",'临-间接'!W327),"")</f>
        <v/>
      </c>
      <c r="AC327" s="93" t="str">
        <f ca="1">IF($M327,$AB327*U327/项目参数!$J$29,"")</f>
        <v/>
      </c>
      <c r="AD327" s="93" t="str">
        <f ca="1">IF($M327,$AB327*V327/项目参数!$J$29,"")</f>
        <v/>
      </c>
      <c r="AE327" s="95" t="str">
        <f ca="1">IF(OR('临-间接'!R327=0,'临-间接'!R327="(空白)"),"",'临-间接'!R327)</f>
        <v/>
      </c>
      <c r="AF327" s="32" t="str">
        <f ca="1">IF(O327,IF(K327&lt;&gt;"", K327, IF(OR(H327="暂停",H327="取消"), IFERROR(WORKDAY.INTL($J327,$L327*$G327,1,项目参数!$B$2:$B$200),WORKDAY($J327,$L327*$G327,1)),TODAY())),"")</f>
        <v/>
      </c>
      <c r="AG327">
        <f ca="1">IF(AND(M327,O327),IF(OR('临-间接'!S327="",'临-间接'!S327="(空白)"),0,'临-间接'!S327),0)</f>
        <v>0</v>
      </c>
      <c r="AH327" s="32" t="str">
        <f ca="1">IF($M327,IF('临-间接'!T327=0,"",'临-间接'!T327),"")</f>
        <v/>
      </c>
      <c r="AI327" s="32" t="str">
        <f ca="1">IF($M327,IF('临-间接'!U327=0,"",'临-间接'!U327),"")</f>
        <v/>
      </c>
      <c r="AJ327" s="32" t="str">
        <f t="shared" ca="1" si="79"/>
        <v/>
      </c>
    </row>
    <row r="328" spans="1:36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IF('临-间接'!H328="(空白)","",'临-间接'!H328)</f>
        <v>0</v>
      </c>
      <c r="F328">
        <f ca="1">IF('临-间接'!K328="(空白)","",'临-间接'!K328)</f>
        <v>0</v>
      </c>
      <c r="G328">
        <f ca="1">IF('临-间接'!L328="(空白)",0,'临-间接'!L328)</f>
        <v>0</v>
      </c>
      <c r="H328" t="str">
        <f ca="1">IF(OR('临-间接'!Q328=0,'临-间接'!Q328="(空白)"),"",'临-间接'!Q328)</f>
        <v/>
      </c>
      <c r="I328" s="32" t="str">
        <f ca="1">IF(OR('临-间接'!M328=0,'临-间接'!M328="(空白)"),"",'临-间接'!M328)</f>
        <v/>
      </c>
      <c r="J328" s="32" t="str">
        <f ca="1">IF(OR('临-间接'!N328=0,'临-间接'!N328="(空白)"),"",'临-间接'!N328)</f>
        <v/>
      </c>
      <c r="K328" s="32" t="str">
        <f ca="1">IF(OR('临-间接'!O328=0,'临-间接'!O328="(空白)"),"",'临-间接'!O328)</f>
        <v/>
      </c>
      <c r="L328">
        <f ca="1">IF('临-间接'!P328="(空白)",0,'临-间接'!P328)</f>
        <v>0</v>
      </c>
      <c r="M328" s="93" t="b">
        <f t="shared" ca="1" si="67"/>
        <v>0</v>
      </c>
      <c r="N328" s="93" t="b">
        <f t="shared" ca="1" si="68"/>
        <v>0</v>
      </c>
      <c r="O328" s="93" t="b">
        <f t="shared" ca="1" si="69"/>
        <v>0</v>
      </c>
      <c r="P328" s="93" t="b">
        <f t="shared" ca="1" si="70"/>
        <v>0</v>
      </c>
      <c r="Q328" s="93" t="b">
        <f t="shared" ca="1" si="71"/>
        <v>0</v>
      </c>
      <c r="R328" s="93" t="str">
        <f t="shared" ca="1" si="72"/>
        <v>未开始</v>
      </c>
      <c r="S328" s="93">
        <f ca="1">IF(AND(M328,O328,NOT(P328)),NETWORKDAYS(J328,AF328,项目参数!$B$2:$B$200),0)</f>
        <v>0</v>
      </c>
      <c r="T328" s="94">
        <f t="shared" ca="1" si="73"/>
        <v>0</v>
      </c>
      <c r="U328" s="113">
        <f t="shared" ca="1" si="74"/>
        <v>0</v>
      </c>
      <c r="V328" s="113">
        <f t="shared" ca="1" si="75"/>
        <v>0</v>
      </c>
      <c r="W328" s="113" t="str">
        <f t="shared" ca="1" si="76"/>
        <v/>
      </c>
      <c r="X328" s="93">
        <f t="shared" ca="1" si="77"/>
        <v>0</v>
      </c>
      <c r="Y328" s="93">
        <f t="shared" ca="1" si="78"/>
        <v>0</v>
      </c>
      <c r="Z328" s="93">
        <f ca="1">IF(AND(M328,O328,J328&gt;项目信息!$C$18),INT((IF(P328,K328,J328)-项目信息!$C$18)/30)+1,0)</f>
        <v>0</v>
      </c>
      <c r="AA328" s="93" t="str">
        <f ca="1">IF(M328,WEEKNUM(IF(K328&lt;&gt;"",K328,IF(J328&lt;&gt;"",J328,I328)-项目信息!$C$18)+1),"")</f>
        <v/>
      </c>
      <c r="AB328" s="93" t="str">
        <f ca="1">IF($M328,IF('临-间接'!W328=0,"",'临-间接'!W328),"")</f>
        <v/>
      </c>
      <c r="AC328" s="93" t="str">
        <f ca="1">IF($M328,$AB328*U328/项目参数!$J$29,"")</f>
        <v/>
      </c>
      <c r="AD328" s="93" t="str">
        <f ca="1">IF($M328,$AB328*V328/项目参数!$J$29,"")</f>
        <v/>
      </c>
      <c r="AE328" s="95" t="str">
        <f ca="1">IF(OR('临-间接'!R328=0,'临-间接'!R328="(空白)"),"",'临-间接'!R328)</f>
        <v/>
      </c>
      <c r="AF328" s="32" t="str">
        <f ca="1">IF(O328,IF(K328&lt;&gt;"", K328, IF(OR(H328="暂停",H328="取消"), IFERROR(WORKDAY.INTL($J328,$L328*$G328,1,项目参数!$B$2:$B$200),WORKDAY($J328,$L328*$G328,1)),TODAY())),"")</f>
        <v/>
      </c>
      <c r="AG328">
        <f ca="1">IF(AND(M328,O328),IF(OR('临-间接'!S328="",'临-间接'!S328="(空白)"),0,'临-间接'!S328),0)</f>
        <v>0</v>
      </c>
      <c r="AH328" s="32" t="str">
        <f ca="1">IF($M328,IF('临-间接'!T328=0,"",'临-间接'!T328),"")</f>
        <v/>
      </c>
      <c r="AI328" s="32" t="str">
        <f ca="1">IF($M328,IF('临-间接'!U328=0,"",'临-间接'!U328),"")</f>
        <v/>
      </c>
      <c r="AJ328" s="32" t="str">
        <f t="shared" ca="1" si="79"/>
        <v/>
      </c>
    </row>
    <row r="329" spans="1:36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IF('临-间接'!H329="(空白)","",'临-间接'!H329)</f>
        <v>0</v>
      </c>
      <c r="F329">
        <f ca="1">IF('临-间接'!K329="(空白)","",'临-间接'!K329)</f>
        <v>0</v>
      </c>
      <c r="G329">
        <f ca="1">IF('临-间接'!L329="(空白)",0,'临-间接'!L329)</f>
        <v>0</v>
      </c>
      <c r="H329" t="str">
        <f ca="1">IF(OR('临-间接'!Q329=0,'临-间接'!Q329="(空白)"),"",'临-间接'!Q329)</f>
        <v/>
      </c>
      <c r="I329" s="32" t="str">
        <f ca="1">IF(OR('临-间接'!M329=0,'临-间接'!M329="(空白)"),"",'临-间接'!M329)</f>
        <v/>
      </c>
      <c r="J329" s="32" t="str">
        <f ca="1">IF(OR('临-间接'!N329=0,'临-间接'!N329="(空白)"),"",'临-间接'!N329)</f>
        <v/>
      </c>
      <c r="K329" s="32" t="str">
        <f ca="1">IF(OR('临-间接'!O329=0,'临-间接'!O329="(空白)"),"",'临-间接'!O329)</f>
        <v/>
      </c>
      <c r="L329">
        <f ca="1">IF('临-间接'!P329="(空白)",0,'临-间接'!P329)</f>
        <v>0</v>
      </c>
      <c r="M329" s="93" t="b">
        <f t="shared" ca="1" si="67"/>
        <v>0</v>
      </c>
      <c r="N329" s="93" t="b">
        <f t="shared" ca="1" si="68"/>
        <v>0</v>
      </c>
      <c r="O329" s="93" t="b">
        <f t="shared" ca="1" si="69"/>
        <v>0</v>
      </c>
      <c r="P329" s="93" t="b">
        <f t="shared" ca="1" si="70"/>
        <v>0</v>
      </c>
      <c r="Q329" s="93" t="b">
        <f t="shared" ca="1" si="71"/>
        <v>0</v>
      </c>
      <c r="R329" s="93" t="str">
        <f t="shared" ca="1" si="72"/>
        <v>未开始</v>
      </c>
      <c r="S329" s="93">
        <f ca="1">IF(AND(M329,O329,NOT(P329)),NETWORKDAYS(J329,AF329,项目参数!$B$2:$B$200),0)</f>
        <v>0</v>
      </c>
      <c r="T329" s="94">
        <f t="shared" ca="1" si="73"/>
        <v>0</v>
      </c>
      <c r="U329" s="113">
        <f t="shared" ca="1" si="74"/>
        <v>0</v>
      </c>
      <c r="V329" s="113">
        <f t="shared" ca="1" si="75"/>
        <v>0</v>
      </c>
      <c r="W329" s="113" t="str">
        <f t="shared" ca="1" si="76"/>
        <v/>
      </c>
      <c r="X329" s="93">
        <f t="shared" ca="1" si="77"/>
        <v>0</v>
      </c>
      <c r="Y329" s="93">
        <f t="shared" ca="1" si="78"/>
        <v>0</v>
      </c>
      <c r="Z329" s="93">
        <f ca="1">IF(AND(M329,O329,J329&gt;项目信息!$C$18),INT((IF(P329,K329,J329)-项目信息!$C$18)/30)+1,0)</f>
        <v>0</v>
      </c>
      <c r="AA329" s="93" t="str">
        <f ca="1">IF(M329,WEEKNUM(IF(K329&lt;&gt;"",K329,IF(J329&lt;&gt;"",J329,I329)-项目信息!$C$18)+1),"")</f>
        <v/>
      </c>
      <c r="AB329" s="93" t="str">
        <f ca="1">IF($M329,IF('临-间接'!W329=0,"",'临-间接'!W329),"")</f>
        <v/>
      </c>
      <c r="AC329" s="93" t="str">
        <f ca="1">IF($M329,$AB329*U329/项目参数!$J$29,"")</f>
        <v/>
      </c>
      <c r="AD329" s="93" t="str">
        <f ca="1">IF($M329,$AB329*V329/项目参数!$J$29,"")</f>
        <v/>
      </c>
      <c r="AE329" s="95" t="str">
        <f ca="1">IF(OR('临-间接'!R329=0,'临-间接'!R329="(空白)"),"",'临-间接'!R329)</f>
        <v/>
      </c>
      <c r="AF329" s="32" t="str">
        <f ca="1">IF(O329,IF(K329&lt;&gt;"", K329, IF(OR(H329="暂停",H329="取消"), IFERROR(WORKDAY.INTL($J329,$L329*$G329,1,项目参数!$B$2:$B$200),WORKDAY($J329,$L329*$G329,1)),TODAY())),"")</f>
        <v/>
      </c>
      <c r="AG329">
        <f ca="1">IF(AND(M329,O329),IF(OR('临-间接'!S329="",'临-间接'!S329="(空白)"),0,'临-间接'!S329),0)</f>
        <v>0</v>
      </c>
      <c r="AH329" s="32" t="str">
        <f ca="1">IF($M329,IF('临-间接'!T329=0,"",'临-间接'!T329),"")</f>
        <v/>
      </c>
      <c r="AI329" s="32" t="str">
        <f ca="1">IF($M329,IF('临-间接'!U329=0,"",'临-间接'!U329),"")</f>
        <v/>
      </c>
      <c r="AJ329" s="32" t="str">
        <f t="shared" ca="1" si="79"/>
        <v/>
      </c>
    </row>
    <row r="330" spans="1:36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IF('临-间接'!H330="(空白)","",'临-间接'!H330)</f>
        <v>0</v>
      </c>
      <c r="F330">
        <f ca="1">IF('临-间接'!K330="(空白)","",'临-间接'!K330)</f>
        <v>0</v>
      </c>
      <c r="G330">
        <f ca="1">IF('临-间接'!L330="(空白)",0,'临-间接'!L330)</f>
        <v>0</v>
      </c>
      <c r="H330" t="str">
        <f ca="1">IF(OR('临-间接'!Q330=0,'临-间接'!Q330="(空白)"),"",'临-间接'!Q330)</f>
        <v/>
      </c>
      <c r="I330" s="32" t="str">
        <f ca="1">IF(OR('临-间接'!M330=0,'临-间接'!M330="(空白)"),"",'临-间接'!M330)</f>
        <v/>
      </c>
      <c r="J330" s="32" t="str">
        <f ca="1">IF(OR('临-间接'!N330=0,'临-间接'!N330="(空白)"),"",'临-间接'!N330)</f>
        <v/>
      </c>
      <c r="K330" s="32" t="str">
        <f ca="1">IF(OR('临-间接'!O330=0,'临-间接'!O330="(空白)"),"",'临-间接'!O330)</f>
        <v/>
      </c>
      <c r="L330">
        <f ca="1">IF('临-间接'!P330="(空白)",0,'临-间接'!P330)</f>
        <v>0</v>
      </c>
      <c r="M330" s="93" t="b">
        <f t="shared" ca="1" si="67"/>
        <v>0</v>
      </c>
      <c r="N330" s="93" t="b">
        <f t="shared" ca="1" si="68"/>
        <v>0</v>
      </c>
      <c r="O330" s="93" t="b">
        <f t="shared" ca="1" si="69"/>
        <v>0</v>
      </c>
      <c r="P330" s="93" t="b">
        <f t="shared" ca="1" si="70"/>
        <v>0</v>
      </c>
      <c r="Q330" s="93" t="b">
        <f t="shared" ca="1" si="71"/>
        <v>0</v>
      </c>
      <c r="R330" s="93" t="str">
        <f t="shared" ca="1" si="72"/>
        <v>未开始</v>
      </c>
      <c r="S330" s="93">
        <f ca="1">IF(AND(M330,O330,NOT(P330)),NETWORKDAYS(J330,AF330,项目参数!$B$2:$B$200),0)</f>
        <v>0</v>
      </c>
      <c r="T330" s="94">
        <f t="shared" ca="1" si="73"/>
        <v>0</v>
      </c>
      <c r="U330" s="113">
        <f t="shared" ca="1" si="74"/>
        <v>0</v>
      </c>
      <c r="V330" s="113">
        <f t="shared" ca="1" si="75"/>
        <v>0</v>
      </c>
      <c r="W330" s="113" t="str">
        <f t="shared" ca="1" si="76"/>
        <v/>
      </c>
      <c r="X330" s="93">
        <f t="shared" ca="1" si="77"/>
        <v>0</v>
      </c>
      <c r="Y330" s="93">
        <f t="shared" ca="1" si="78"/>
        <v>0</v>
      </c>
      <c r="Z330" s="93">
        <f ca="1">IF(AND(M330,O330,J330&gt;项目信息!$C$18),INT((IF(P330,K330,J330)-项目信息!$C$18)/30)+1,0)</f>
        <v>0</v>
      </c>
      <c r="AA330" s="93" t="str">
        <f ca="1">IF(M330,WEEKNUM(IF(K330&lt;&gt;"",K330,IF(J330&lt;&gt;"",J330,I330)-项目信息!$C$18)+1),"")</f>
        <v/>
      </c>
      <c r="AB330" s="93" t="str">
        <f ca="1">IF($M330,IF('临-间接'!W330=0,"",'临-间接'!W330),"")</f>
        <v/>
      </c>
      <c r="AC330" s="93" t="str">
        <f ca="1">IF($M330,$AB330*U330/项目参数!$J$29,"")</f>
        <v/>
      </c>
      <c r="AD330" s="93" t="str">
        <f ca="1">IF($M330,$AB330*V330/项目参数!$J$29,"")</f>
        <v/>
      </c>
      <c r="AE330" s="95" t="str">
        <f ca="1">IF(OR('临-间接'!R330=0,'临-间接'!R330="(空白)"),"",'临-间接'!R330)</f>
        <v/>
      </c>
      <c r="AF330" s="32" t="str">
        <f ca="1">IF(O330,IF(K330&lt;&gt;"", K330, IF(OR(H330="暂停",H330="取消"), IFERROR(WORKDAY.INTL($J330,$L330*$G330,1,项目参数!$B$2:$B$200),WORKDAY($J330,$L330*$G330,1)),TODAY())),"")</f>
        <v/>
      </c>
      <c r="AG330">
        <f ca="1">IF(AND(M330,O330),IF(OR('临-间接'!S330="",'临-间接'!S330="(空白)"),0,'临-间接'!S330),0)</f>
        <v>0</v>
      </c>
      <c r="AH330" s="32" t="str">
        <f ca="1">IF($M330,IF('临-间接'!T330=0,"",'临-间接'!T330),"")</f>
        <v/>
      </c>
      <c r="AI330" s="32" t="str">
        <f ca="1">IF($M330,IF('临-间接'!U330=0,"",'临-间接'!U330),"")</f>
        <v/>
      </c>
      <c r="AJ330" s="32" t="str">
        <f t="shared" ca="1" si="79"/>
        <v/>
      </c>
    </row>
    <row r="331" spans="1:36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IF('临-间接'!H331="(空白)","",'临-间接'!H331)</f>
        <v>0</v>
      </c>
      <c r="F331">
        <f ca="1">IF('临-间接'!K331="(空白)","",'临-间接'!K331)</f>
        <v>0</v>
      </c>
      <c r="G331">
        <f ca="1">IF('临-间接'!L331="(空白)",0,'临-间接'!L331)</f>
        <v>0</v>
      </c>
      <c r="H331" t="str">
        <f ca="1">IF(OR('临-间接'!Q331=0,'临-间接'!Q331="(空白)"),"",'临-间接'!Q331)</f>
        <v/>
      </c>
      <c r="I331" s="32" t="str">
        <f ca="1">IF(OR('临-间接'!M331=0,'临-间接'!M331="(空白)"),"",'临-间接'!M331)</f>
        <v/>
      </c>
      <c r="J331" s="32" t="str">
        <f ca="1">IF(OR('临-间接'!N331=0,'临-间接'!N331="(空白)"),"",'临-间接'!N331)</f>
        <v/>
      </c>
      <c r="K331" s="32" t="str">
        <f ca="1">IF(OR('临-间接'!O331=0,'临-间接'!O331="(空白)"),"",'临-间接'!O331)</f>
        <v/>
      </c>
      <c r="L331">
        <f ca="1">IF('临-间接'!P331="(空白)",0,'临-间接'!P331)</f>
        <v>0</v>
      </c>
      <c r="M331" s="93" t="b">
        <f t="shared" ca="1" si="67"/>
        <v>0</v>
      </c>
      <c r="N331" s="93" t="b">
        <f t="shared" ca="1" si="68"/>
        <v>0</v>
      </c>
      <c r="O331" s="93" t="b">
        <f t="shared" ca="1" si="69"/>
        <v>0</v>
      </c>
      <c r="P331" s="93" t="b">
        <f t="shared" ca="1" si="70"/>
        <v>0</v>
      </c>
      <c r="Q331" s="93" t="b">
        <f t="shared" ca="1" si="71"/>
        <v>0</v>
      </c>
      <c r="R331" s="93" t="str">
        <f t="shared" ca="1" si="72"/>
        <v>未开始</v>
      </c>
      <c r="S331" s="93">
        <f ca="1">IF(AND(M331,O331,NOT(P331)),NETWORKDAYS(J331,AF331,项目参数!$B$2:$B$200),0)</f>
        <v>0</v>
      </c>
      <c r="T331" s="94">
        <f t="shared" ca="1" si="73"/>
        <v>0</v>
      </c>
      <c r="U331" s="113">
        <f t="shared" ca="1" si="74"/>
        <v>0</v>
      </c>
      <c r="V331" s="113">
        <f t="shared" ca="1" si="75"/>
        <v>0</v>
      </c>
      <c r="W331" s="113" t="str">
        <f t="shared" ca="1" si="76"/>
        <v/>
      </c>
      <c r="X331" s="93">
        <f t="shared" ca="1" si="77"/>
        <v>0</v>
      </c>
      <c r="Y331" s="93">
        <f t="shared" ca="1" si="78"/>
        <v>0</v>
      </c>
      <c r="Z331" s="93">
        <f ca="1">IF(AND(M331,O331,J331&gt;项目信息!$C$18),INT((IF(P331,K331,J331)-项目信息!$C$18)/30)+1,0)</f>
        <v>0</v>
      </c>
      <c r="AA331" s="93" t="str">
        <f ca="1">IF(M331,WEEKNUM(IF(K331&lt;&gt;"",K331,IF(J331&lt;&gt;"",J331,I331)-项目信息!$C$18)+1),"")</f>
        <v/>
      </c>
      <c r="AB331" s="93" t="str">
        <f ca="1">IF($M331,IF('临-间接'!W331=0,"",'临-间接'!W331),"")</f>
        <v/>
      </c>
      <c r="AC331" s="93" t="str">
        <f ca="1">IF($M331,$AB331*U331/项目参数!$J$29,"")</f>
        <v/>
      </c>
      <c r="AD331" s="93" t="str">
        <f ca="1">IF($M331,$AB331*V331/项目参数!$J$29,"")</f>
        <v/>
      </c>
      <c r="AE331" s="95" t="str">
        <f ca="1">IF(OR('临-间接'!R331=0,'临-间接'!R331="(空白)"),"",'临-间接'!R331)</f>
        <v/>
      </c>
      <c r="AF331" s="32" t="str">
        <f ca="1">IF(O331,IF(K331&lt;&gt;"", K331, IF(OR(H331="暂停",H331="取消"), IFERROR(WORKDAY.INTL($J331,$L331*$G331,1,项目参数!$B$2:$B$200),WORKDAY($J331,$L331*$G331,1)),TODAY())),"")</f>
        <v/>
      </c>
      <c r="AG331">
        <f ca="1">IF(AND(M331,O331),IF(OR('临-间接'!S331="",'临-间接'!S331="(空白)"),0,'临-间接'!S331),0)</f>
        <v>0</v>
      </c>
      <c r="AH331" s="32" t="str">
        <f ca="1">IF($M331,IF('临-间接'!T331=0,"",'临-间接'!T331),"")</f>
        <v/>
      </c>
      <c r="AI331" s="32" t="str">
        <f ca="1">IF($M331,IF('临-间接'!U331=0,"",'临-间接'!U331),"")</f>
        <v/>
      </c>
      <c r="AJ331" s="32" t="str">
        <f t="shared" ca="1" si="79"/>
        <v/>
      </c>
    </row>
    <row r="332" spans="1:36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IF('临-间接'!H332="(空白)","",'临-间接'!H332)</f>
        <v>0</v>
      </c>
      <c r="F332">
        <f ca="1">IF('临-间接'!K332="(空白)","",'临-间接'!K332)</f>
        <v>0</v>
      </c>
      <c r="G332">
        <f ca="1">IF('临-间接'!L332="(空白)",0,'临-间接'!L332)</f>
        <v>0</v>
      </c>
      <c r="H332" t="str">
        <f ca="1">IF(OR('临-间接'!Q332=0,'临-间接'!Q332="(空白)"),"",'临-间接'!Q332)</f>
        <v/>
      </c>
      <c r="I332" s="32" t="str">
        <f ca="1">IF(OR('临-间接'!M332=0,'临-间接'!M332="(空白)"),"",'临-间接'!M332)</f>
        <v/>
      </c>
      <c r="J332" s="32" t="str">
        <f ca="1">IF(OR('临-间接'!N332=0,'临-间接'!N332="(空白)"),"",'临-间接'!N332)</f>
        <v/>
      </c>
      <c r="K332" s="32" t="str">
        <f ca="1">IF(OR('临-间接'!O332=0,'临-间接'!O332="(空白)"),"",'临-间接'!O332)</f>
        <v/>
      </c>
      <c r="L332">
        <f ca="1">IF('临-间接'!P332="(空白)",0,'临-间接'!P332)</f>
        <v>0</v>
      </c>
      <c r="M332" s="93" t="b">
        <f t="shared" ca="1" si="67"/>
        <v>0</v>
      </c>
      <c r="N332" s="93" t="b">
        <f t="shared" ca="1" si="68"/>
        <v>0</v>
      </c>
      <c r="O332" s="93" t="b">
        <f t="shared" ca="1" si="69"/>
        <v>0</v>
      </c>
      <c r="P332" s="93" t="b">
        <f t="shared" ca="1" si="70"/>
        <v>0</v>
      </c>
      <c r="Q332" s="93" t="b">
        <f t="shared" ca="1" si="71"/>
        <v>0</v>
      </c>
      <c r="R332" s="93" t="str">
        <f t="shared" ca="1" si="72"/>
        <v>未开始</v>
      </c>
      <c r="S332" s="93">
        <f ca="1">IF(AND(M332,O332,NOT(P332)),NETWORKDAYS(J332,AF332,项目参数!$B$2:$B$200),0)</f>
        <v>0</v>
      </c>
      <c r="T332" s="94">
        <f t="shared" ca="1" si="73"/>
        <v>0</v>
      </c>
      <c r="U332" s="113">
        <f t="shared" ca="1" si="74"/>
        <v>0</v>
      </c>
      <c r="V332" s="113">
        <f t="shared" ca="1" si="75"/>
        <v>0</v>
      </c>
      <c r="W332" s="113" t="str">
        <f t="shared" ca="1" si="76"/>
        <v/>
      </c>
      <c r="X332" s="93">
        <f t="shared" ca="1" si="77"/>
        <v>0</v>
      </c>
      <c r="Y332" s="93">
        <f t="shared" ca="1" si="78"/>
        <v>0</v>
      </c>
      <c r="Z332" s="93">
        <f ca="1">IF(AND(M332,O332,J332&gt;项目信息!$C$18),INT((IF(P332,K332,J332)-项目信息!$C$18)/30)+1,0)</f>
        <v>0</v>
      </c>
      <c r="AA332" s="93" t="str">
        <f ca="1">IF(M332,WEEKNUM(IF(K332&lt;&gt;"",K332,IF(J332&lt;&gt;"",J332,I332)-项目信息!$C$18)+1),"")</f>
        <v/>
      </c>
      <c r="AB332" s="93" t="str">
        <f ca="1">IF($M332,IF('临-间接'!W332=0,"",'临-间接'!W332),"")</f>
        <v/>
      </c>
      <c r="AC332" s="93" t="str">
        <f ca="1">IF($M332,$AB332*U332/项目参数!$J$29,"")</f>
        <v/>
      </c>
      <c r="AD332" s="93" t="str">
        <f ca="1">IF($M332,$AB332*V332/项目参数!$J$29,"")</f>
        <v/>
      </c>
      <c r="AE332" s="95" t="str">
        <f ca="1">IF(OR('临-间接'!R332=0,'临-间接'!R332="(空白)"),"",'临-间接'!R332)</f>
        <v/>
      </c>
      <c r="AF332" s="32" t="str">
        <f ca="1">IF(O332,IF(K332&lt;&gt;"", K332, IF(OR(H332="暂停",H332="取消"), IFERROR(WORKDAY.INTL($J332,$L332*$G332,1,项目参数!$B$2:$B$200),WORKDAY($J332,$L332*$G332,1)),TODAY())),"")</f>
        <v/>
      </c>
      <c r="AG332">
        <f ca="1">IF(AND(M332,O332),IF(OR('临-间接'!S332="",'临-间接'!S332="(空白)"),0,'临-间接'!S332),0)</f>
        <v>0</v>
      </c>
      <c r="AH332" s="32" t="str">
        <f ca="1">IF($M332,IF('临-间接'!T332=0,"",'临-间接'!T332),"")</f>
        <v/>
      </c>
      <c r="AI332" s="32" t="str">
        <f ca="1">IF($M332,IF('临-间接'!U332=0,"",'临-间接'!U332),"")</f>
        <v/>
      </c>
      <c r="AJ332" s="32" t="str">
        <f t="shared" ca="1" si="79"/>
        <v/>
      </c>
    </row>
    <row r="333" spans="1:36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IF('临-间接'!H333="(空白)","",'临-间接'!H333)</f>
        <v>0</v>
      </c>
      <c r="F333">
        <f ca="1">IF('临-间接'!K333="(空白)","",'临-间接'!K333)</f>
        <v>0</v>
      </c>
      <c r="G333">
        <f ca="1">IF('临-间接'!L333="(空白)",0,'临-间接'!L333)</f>
        <v>0</v>
      </c>
      <c r="H333" t="str">
        <f ca="1">IF(OR('临-间接'!Q333=0,'临-间接'!Q333="(空白)"),"",'临-间接'!Q333)</f>
        <v/>
      </c>
      <c r="I333" s="32" t="str">
        <f ca="1">IF(OR('临-间接'!M333=0,'临-间接'!M333="(空白)"),"",'临-间接'!M333)</f>
        <v/>
      </c>
      <c r="J333" s="32" t="str">
        <f ca="1">IF(OR('临-间接'!N333=0,'临-间接'!N333="(空白)"),"",'临-间接'!N333)</f>
        <v/>
      </c>
      <c r="K333" s="32" t="str">
        <f ca="1">IF(OR('临-间接'!O333=0,'临-间接'!O333="(空白)"),"",'临-间接'!O333)</f>
        <v/>
      </c>
      <c r="L333">
        <f ca="1">IF('临-间接'!P333="(空白)",0,'临-间接'!P333)</f>
        <v>0</v>
      </c>
      <c r="M333" s="93" t="b">
        <f t="shared" ca="1" si="67"/>
        <v>0</v>
      </c>
      <c r="N333" s="93" t="b">
        <f t="shared" ca="1" si="68"/>
        <v>0</v>
      </c>
      <c r="O333" s="93" t="b">
        <f t="shared" ca="1" si="69"/>
        <v>0</v>
      </c>
      <c r="P333" s="93" t="b">
        <f t="shared" ca="1" si="70"/>
        <v>0</v>
      </c>
      <c r="Q333" s="93" t="b">
        <f t="shared" ca="1" si="71"/>
        <v>0</v>
      </c>
      <c r="R333" s="93" t="str">
        <f t="shared" ca="1" si="72"/>
        <v>未开始</v>
      </c>
      <c r="S333" s="93">
        <f ca="1">IF(AND(M333,O333,NOT(P333)),NETWORKDAYS(J333,AF333,项目参数!$B$2:$B$200),0)</f>
        <v>0</v>
      </c>
      <c r="T333" s="94">
        <f t="shared" ca="1" si="73"/>
        <v>0</v>
      </c>
      <c r="U333" s="113">
        <f t="shared" ca="1" si="74"/>
        <v>0</v>
      </c>
      <c r="V333" s="113">
        <f t="shared" ca="1" si="75"/>
        <v>0</v>
      </c>
      <c r="W333" s="113" t="str">
        <f t="shared" ca="1" si="76"/>
        <v/>
      </c>
      <c r="X333" s="93">
        <f t="shared" ca="1" si="77"/>
        <v>0</v>
      </c>
      <c r="Y333" s="93">
        <f t="shared" ca="1" si="78"/>
        <v>0</v>
      </c>
      <c r="Z333" s="93">
        <f ca="1">IF(AND(M333,O333,J333&gt;项目信息!$C$18),INT((IF(P333,K333,J333)-项目信息!$C$18)/30)+1,0)</f>
        <v>0</v>
      </c>
      <c r="AA333" s="93" t="str">
        <f ca="1">IF(M333,WEEKNUM(IF(K333&lt;&gt;"",K333,IF(J333&lt;&gt;"",J333,I333)-项目信息!$C$18)+1),"")</f>
        <v/>
      </c>
      <c r="AB333" s="93" t="str">
        <f ca="1">IF($M333,IF('临-间接'!W333=0,"",'临-间接'!W333),"")</f>
        <v/>
      </c>
      <c r="AC333" s="93" t="str">
        <f ca="1">IF($M333,$AB333*U333/项目参数!$J$29,"")</f>
        <v/>
      </c>
      <c r="AD333" s="93" t="str">
        <f ca="1">IF($M333,$AB333*V333/项目参数!$J$29,"")</f>
        <v/>
      </c>
      <c r="AE333" s="95" t="str">
        <f ca="1">IF(OR('临-间接'!R333=0,'临-间接'!R333="(空白)"),"",'临-间接'!R333)</f>
        <v/>
      </c>
      <c r="AF333" s="32" t="str">
        <f ca="1">IF(O333,IF(K333&lt;&gt;"", K333, IF(OR(H333="暂停",H333="取消"), IFERROR(WORKDAY.INTL($J333,$L333*$G333,1,项目参数!$B$2:$B$200),WORKDAY($J333,$L333*$G333,1)),TODAY())),"")</f>
        <v/>
      </c>
      <c r="AG333">
        <f ca="1">IF(AND(M333,O333),IF(OR('临-间接'!S333="",'临-间接'!S333="(空白)"),0,'临-间接'!S333),0)</f>
        <v>0</v>
      </c>
      <c r="AH333" s="32" t="str">
        <f ca="1">IF($M333,IF('临-间接'!T333=0,"",'临-间接'!T333),"")</f>
        <v/>
      </c>
      <c r="AI333" s="32" t="str">
        <f ca="1">IF($M333,IF('临-间接'!U333=0,"",'临-间接'!U333),"")</f>
        <v/>
      </c>
      <c r="AJ333" s="32" t="str">
        <f t="shared" ca="1" si="79"/>
        <v/>
      </c>
    </row>
    <row r="334" spans="1:36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IF('临-间接'!H334="(空白)","",'临-间接'!H334)</f>
        <v>0</v>
      </c>
      <c r="F334">
        <f ca="1">IF('临-间接'!K334="(空白)","",'临-间接'!K334)</f>
        <v>0</v>
      </c>
      <c r="G334">
        <f ca="1">IF('临-间接'!L334="(空白)",0,'临-间接'!L334)</f>
        <v>0</v>
      </c>
      <c r="H334" t="str">
        <f ca="1">IF(OR('临-间接'!Q334=0,'临-间接'!Q334="(空白)"),"",'临-间接'!Q334)</f>
        <v/>
      </c>
      <c r="I334" s="32" t="str">
        <f ca="1">IF(OR('临-间接'!M334=0,'临-间接'!M334="(空白)"),"",'临-间接'!M334)</f>
        <v/>
      </c>
      <c r="J334" s="32" t="str">
        <f ca="1">IF(OR('临-间接'!N334=0,'临-间接'!N334="(空白)"),"",'临-间接'!N334)</f>
        <v/>
      </c>
      <c r="K334" s="32" t="str">
        <f ca="1">IF(OR('临-间接'!O334=0,'临-间接'!O334="(空白)"),"",'临-间接'!O334)</f>
        <v/>
      </c>
      <c r="L334">
        <f ca="1">IF('临-间接'!P334="(空白)",0,'临-间接'!P334)</f>
        <v>0</v>
      </c>
      <c r="M334" s="93" t="b">
        <f t="shared" ca="1" si="67"/>
        <v>0</v>
      </c>
      <c r="N334" s="93" t="b">
        <f t="shared" ca="1" si="68"/>
        <v>0</v>
      </c>
      <c r="O334" s="93" t="b">
        <f t="shared" ca="1" si="69"/>
        <v>0</v>
      </c>
      <c r="P334" s="93" t="b">
        <f t="shared" ca="1" si="70"/>
        <v>0</v>
      </c>
      <c r="Q334" s="93" t="b">
        <f t="shared" ca="1" si="71"/>
        <v>0</v>
      </c>
      <c r="R334" s="93" t="str">
        <f t="shared" ca="1" si="72"/>
        <v>未开始</v>
      </c>
      <c r="S334" s="93">
        <f ca="1">IF(AND(M334,O334,NOT(P334)),NETWORKDAYS(J334,AF334,项目参数!$B$2:$B$200),0)</f>
        <v>0</v>
      </c>
      <c r="T334" s="94">
        <f t="shared" ca="1" si="73"/>
        <v>0</v>
      </c>
      <c r="U334" s="113">
        <f t="shared" ca="1" si="74"/>
        <v>0</v>
      </c>
      <c r="V334" s="113">
        <f t="shared" ca="1" si="75"/>
        <v>0</v>
      </c>
      <c r="W334" s="113" t="str">
        <f t="shared" ca="1" si="76"/>
        <v/>
      </c>
      <c r="X334" s="93">
        <f t="shared" ca="1" si="77"/>
        <v>0</v>
      </c>
      <c r="Y334" s="93">
        <f t="shared" ca="1" si="78"/>
        <v>0</v>
      </c>
      <c r="Z334" s="93">
        <f ca="1">IF(AND(M334,O334,J334&gt;项目信息!$C$18),INT((IF(P334,K334,J334)-项目信息!$C$18)/30)+1,0)</f>
        <v>0</v>
      </c>
      <c r="AA334" s="93" t="str">
        <f ca="1">IF(M334,WEEKNUM(IF(K334&lt;&gt;"",K334,IF(J334&lt;&gt;"",J334,I334)-项目信息!$C$18)+1),"")</f>
        <v/>
      </c>
      <c r="AB334" s="93" t="str">
        <f ca="1">IF($M334,IF('临-间接'!W334=0,"",'临-间接'!W334),"")</f>
        <v/>
      </c>
      <c r="AC334" s="93" t="str">
        <f ca="1">IF($M334,$AB334*U334/项目参数!$J$29,"")</f>
        <v/>
      </c>
      <c r="AD334" s="93" t="str">
        <f ca="1">IF($M334,$AB334*V334/项目参数!$J$29,"")</f>
        <v/>
      </c>
      <c r="AE334" s="95" t="str">
        <f ca="1">IF(OR('临-间接'!R334=0,'临-间接'!R334="(空白)"),"",'临-间接'!R334)</f>
        <v/>
      </c>
      <c r="AF334" s="32" t="str">
        <f ca="1">IF(O334,IF(K334&lt;&gt;"", K334, IF(OR(H334="暂停",H334="取消"), IFERROR(WORKDAY.INTL($J334,$L334*$G334,1,项目参数!$B$2:$B$200),WORKDAY($J334,$L334*$G334,1)),TODAY())),"")</f>
        <v/>
      </c>
      <c r="AG334">
        <f ca="1">IF(AND(M334,O334),IF(OR('临-间接'!S334="",'临-间接'!S334="(空白)"),0,'临-间接'!S334),0)</f>
        <v>0</v>
      </c>
      <c r="AH334" s="32" t="str">
        <f ca="1">IF($M334,IF('临-间接'!T334=0,"",'临-间接'!T334),"")</f>
        <v/>
      </c>
      <c r="AI334" s="32" t="str">
        <f ca="1">IF($M334,IF('临-间接'!U334=0,"",'临-间接'!U334),"")</f>
        <v/>
      </c>
      <c r="AJ334" s="32" t="str">
        <f t="shared" ca="1" si="79"/>
        <v/>
      </c>
    </row>
    <row r="335" spans="1:36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IF('临-间接'!H335="(空白)","",'临-间接'!H335)</f>
        <v>0</v>
      </c>
      <c r="F335">
        <f ca="1">IF('临-间接'!K335="(空白)","",'临-间接'!K335)</f>
        <v>0</v>
      </c>
      <c r="G335">
        <f ca="1">IF('临-间接'!L335="(空白)",0,'临-间接'!L335)</f>
        <v>0</v>
      </c>
      <c r="H335" t="str">
        <f ca="1">IF(OR('临-间接'!Q335=0,'临-间接'!Q335="(空白)"),"",'临-间接'!Q335)</f>
        <v/>
      </c>
      <c r="I335" s="32" t="str">
        <f ca="1">IF(OR('临-间接'!M335=0,'临-间接'!M335="(空白)"),"",'临-间接'!M335)</f>
        <v/>
      </c>
      <c r="J335" s="32" t="str">
        <f ca="1">IF(OR('临-间接'!N335=0,'临-间接'!N335="(空白)"),"",'临-间接'!N335)</f>
        <v/>
      </c>
      <c r="K335" s="32" t="str">
        <f ca="1">IF(OR('临-间接'!O335=0,'临-间接'!O335="(空白)"),"",'临-间接'!O335)</f>
        <v/>
      </c>
      <c r="L335">
        <f ca="1">IF('临-间接'!P335="(空白)",0,'临-间接'!P335)</f>
        <v>0</v>
      </c>
      <c r="M335" s="93" t="b">
        <f t="shared" ca="1" si="67"/>
        <v>0</v>
      </c>
      <c r="N335" s="93" t="b">
        <f t="shared" ca="1" si="68"/>
        <v>0</v>
      </c>
      <c r="O335" s="93" t="b">
        <f t="shared" ca="1" si="69"/>
        <v>0</v>
      </c>
      <c r="P335" s="93" t="b">
        <f t="shared" ca="1" si="70"/>
        <v>0</v>
      </c>
      <c r="Q335" s="93" t="b">
        <f t="shared" ca="1" si="71"/>
        <v>0</v>
      </c>
      <c r="R335" s="93" t="str">
        <f t="shared" ca="1" si="72"/>
        <v>未开始</v>
      </c>
      <c r="S335" s="93">
        <f ca="1">IF(AND(M335,O335,NOT(P335)),NETWORKDAYS(J335,AF335,项目参数!$B$2:$B$200),0)</f>
        <v>0</v>
      </c>
      <c r="T335" s="94">
        <f t="shared" ca="1" si="73"/>
        <v>0</v>
      </c>
      <c r="U335" s="113">
        <f t="shared" ca="1" si="74"/>
        <v>0</v>
      </c>
      <c r="V335" s="113">
        <f t="shared" ca="1" si="75"/>
        <v>0</v>
      </c>
      <c r="W335" s="113" t="str">
        <f t="shared" ca="1" si="76"/>
        <v/>
      </c>
      <c r="X335" s="93">
        <f t="shared" ca="1" si="77"/>
        <v>0</v>
      </c>
      <c r="Y335" s="93">
        <f t="shared" ca="1" si="78"/>
        <v>0</v>
      </c>
      <c r="Z335" s="93">
        <f ca="1">IF(AND(M335,O335,J335&gt;项目信息!$C$18),INT((IF(P335,K335,J335)-项目信息!$C$18)/30)+1,0)</f>
        <v>0</v>
      </c>
      <c r="AA335" s="93" t="str">
        <f ca="1">IF(M335,WEEKNUM(IF(K335&lt;&gt;"",K335,IF(J335&lt;&gt;"",J335,I335)-项目信息!$C$18)+1),"")</f>
        <v/>
      </c>
      <c r="AB335" s="93" t="str">
        <f ca="1">IF($M335,IF('临-间接'!W335=0,"",'临-间接'!W335),"")</f>
        <v/>
      </c>
      <c r="AC335" s="93" t="str">
        <f ca="1">IF($M335,$AB335*U335/项目参数!$J$29,"")</f>
        <v/>
      </c>
      <c r="AD335" s="93" t="str">
        <f ca="1">IF($M335,$AB335*V335/项目参数!$J$29,"")</f>
        <v/>
      </c>
      <c r="AE335" s="95" t="str">
        <f ca="1">IF(OR('临-间接'!R335=0,'临-间接'!R335="(空白)"),"",'临-间接'!R335)</f>
        <v/>
      </c>
      <c r="AF335" s="32" t="str">
        <f ca="1">IF(O335,IF(K335&lt;&gt;"", K335, IF(OR(H335="暂停",H335="取消"), IFERROR(WORKDAY.INTL($J335,$L335*$G335,1,项目参数!$B$2:$B$200),WORKDAY($J335,$L335*$G335,1)),TODAY())),"")</f>
        <v/>
      </c>
      <c r="AG335">
        <f ca="1">IF(AND(M335,O335),IF(OR('临-间接'!S335="",'临-间接'!S335="(空白)"),0,'临-间接'!S335),0)</f>
        <v>0</v>
      </c>
      <c r="AH335" s="32" t="str">
        <f ca="1">IF($M335,IF('临-间接'!T335=0,"",'临-间接'!T335),"")</f>
        <v/>
      </c>
      <c r="AI335" s="32" t="str">
        <f ca="1">IF($M335,IF('临-间接'!U335=0,"",'临-间接'!U335),"")</f>
        <v/>
      </c>
      <c r="AJ335" s="32" t="str">
        <f t="shared" ca="1" si="79"/>
        <v/>
      </c>
    </row>
    <row r="336" spans="1:36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IF('临-间接'!H336="(空白)","",'临-间接'!H336)</f>
        <v>0</v>
      </c>
      <c r="F336">
        <f ca="1">IF('临-间接'!K336="(空白)","",'临-间接'!K336)</f>
        <v>0</v>
      </c>
      <c r="G336">
        <f ca="1">IF('临-间接'!L336="(空白)",0,'临-间接'!L336)</f>
        <v>0</v>
      </c>
      <c r="H336" t="str">
        <f ca="1">IF(OR('临-间接'!Q336=0,'临-间接'!Q336="(空白)"),"",'临-间接'!Q336)</f>
        <v/>
      </c>
      <c r="I336" s="32" t="str">
        <f ca="1">IF(OR('临-间接'!M336=0,'临-间接'!M336="(空白)"),"",'临-间接'!M336)</f>
        <v/>
      </c>
      <c r="J336" s="32" t="str">
        <f ca="1">IF(OR('临-间接'!N336=0,'临-间接'!N336="(空白)"),"",'临-间接'!N336)</f>
        <v/>
      </c>
      <c r="K336" s="32" t="str">
        <f ca="1">IF(OR('临-间接'!O336=0,'临-间接'!O336="(空白)"),"",'临-间接'!O336)</f>
        <v/>
      </c>
      <c r="L336">
        <f ca="1">IF('临-间接'!P336="(空白)",0,'临-间接'!P336)</f>
        <v>0</v>
      </c>
      <c r="M336" s="93" t="b">
        <f t="shared" ca="1" si="67"/>
        <v>0</v>
      </c>
      <c r="N336" s="93" t="b">
        <f t="shared" ca="1" si="68"/>
        <v>0</v>
      </c>
      <c r="O336" s="93" t="b">
        <f t="shared" ca="1" si="69"/>
        <v>0</v>
      </c>
      <c r="P336" s="93" t="b">
        <f t="shared" ca="1" si="70"/>
        <v>0</v>
      </c>
      <c r="Q336" s="93" t="b">
        <f t="shared" ca="1" si="71"/>
        <v>0</v>
      </c>
      <c r="R336" s="93" t="str">
        <f t="shared" ca="1" si="72"/>
        <v>未开始</v>
      </c>
      <c r="S336" s="93">
        <f ca="1">IF(AND(M336,O336,NOT(P336)),NETWORKDAYS(J336,AF336,项目参数!$B$2:$B$200),0)</f>
        <v>0</v>
      </c>
      <c r="T336" s="94">
        <f t="shared" ca="1" si="73"/>
        <v>0</v>
      </c>
      <c r="U336" s="113">
        <f t="shared" ca="1" si="74"/>
        <v>0</v>
      </c>
      <c r="V336" s="113">
        <f t="shared" ca="1" si="75"/>
        <v>0</v>
      </c>
      <c r="W336" s="113" t="str">
        <f t="shared" ca="1" si="76"/>
        <v/>
      </c>
      <c r="X336" s="93">
        <f t="shared" ca="1" si="77"/>
        <v>0</v>
      </c>
      <c r="Y336" s="93">
        <f t="shared" ca="1" si="78"/>
        <v>0</v>
      </c>
      <c r="Z336" s="93">
        <f ca="1">IF(AND(M336,O336,J336&gt;项目信息!$C$18),INT((IF(P336,K336,J336)-项目信息!$C$18)/30)+1,0)</f>
        <v>0</v>
      </c>
      <c r="AA336" s="93" t="str">
        <f ca="1">IF(M336,WEEKNUM(IF(K336&lt;&gt;"",K336,IF(J336&lt;&gt;"",J336,I336)-项目信息!$C$18)+1),"")</f>
        <v/>
      </c>
      <c r="AB336" s="93" t="str">
        <f ca="1">IF($M336,IF('临-间接'!W336=0,"",'临-间接'!W336),"")</f>
        <v/>
      </c>
      <c r="AC336" s="93" t="str">
        <f ca="1">IF($M336,$AB336*U336/项目参数!$J$29,"")</f>
        <v/>
      </c>
      <c r="AD336" s="93" t="str">
        <f ca="1">IF($M336,$AB336*V336/项目参数!$J$29,"")</f>
        <v/>
      </c>
      <c r="AE336" s="95" t="str">
        <f ca="1">IF(OR('临-间接'!R336=0,'临-间接'!R336="(空白)"),"",'临-间接'!R336)</f>
        <v/>
      </c>
      <c r="AF336" s="32" t="str">
        <f ca="1">IF(O336,IF(K336&lt;&gt;"", K336, IF(OR(H336="暂停",H336="取消"), IFERROR(WORKDAY.INTL($J336,$L336*$G336,1,项目参数!$B$2:$B$200),WORKDAY($J336,$L336*$G336,1)),TODAY())),"")</f>
        <v/>
      </c>
      <c r="AG336">
        <f ca="1">IF(AND(M336,O336),IF(OR('临-间接'!S336="",'临-间接'!S336="(空白)"),0,'临-间接'!S336),0)</f>
        <v>0</v>
      </c>
      <c r="AH336" s="32" t="str">
        <f ca="1">IF($M336,IF('临-间接'!T336=0,"",'临-间接'!T336),"")</f>
        <v/>
      </c>
      <c r="AI336" s="32" t="str">
        <f ca="1">IF($M336,IF('临-间接'!U336=0,"",'临-间接'!U336),"")</f>
        <v/>
      </c>
      <c r="AJ336" s="32" t="str">
        <f t="shared" ca="1" si="79"/>
        <v/>
      </c>
    </row>
    <row r="337" spans="1:36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IF('临-间接'!H337="(空白)","",'临-间接'!H337)</f>
        <v>0</v>
      </c>
      <c r="F337">
        <f ca="1">IF('临-间接'!K337="(空白)","",'临-间接'!K337)</f>
        <v>0</v>
      </c>
      <c r="G337">
        <f ca="1">IF('临-间接'!L337="(空白)",0,'临-间接'!L337)</f>
        <v>0</v>
      </c>
      <c r="H337" t="str">
        <f ca="1">IF(OR('临-间接'!Q337=0,'临-间接'!Q337="(空白)"),"",'临-间接'!Q337)</f>
        <v/>
      </c>
      <c r="I337" s="32" t="str">
        <f ca="1">IF(OR('临-间接'!M337=0,'临-间接'!M337="(空白)"),"",'临-间接'!M337)</f>
        <v/>
      </c>
      <c r="J337" s="32" t="str">
        <f ca="1">IF(OR('临-间接'!N337=0,'临-间接'!N337="(空白)"),"",'临-间接'!N337)</f>
        <v/>
      </c>
      <c r="K337" s="32" t="str">
        <f ca="1">IF(OR('临-间接'!O337=0,'临-间接'!O337="(空白)"),"",'临-间接'!O337)</f>
        <v/>
      </c>
      <c r="L337">
        <f ca="1">IF('临-间接'!P337="(空白)",0,'临-间接'!P337)</f>
        <v>0</v>
      </c>
      <c r="M337" s="93" t="b">
        <f t="shared" ca="1" si="67"/>
        <v>0</v>
      </c>
      <c r="N337" s="93" t="b">
        <f t="shared" ca="1" si="68"/>
        <v>0</v>
      </c>
      <c r="O337" s="93" t="b">
        <f t="shared" ca="1" si="69"/>
        <v>0</v>
      </c>
      <c r="P337" s="93" t="b">
        <f t="shared" ca="1" si="70"/>
        <v>0</v>
      </c>
      <c r="Q337" s="93" t="b">
        <f t="shared" ca="1" si="71"/>
        <v>0</v>
      </c>
      <c r="R337" s="93" t="str">
        <f t="shared" ca="1" si="72"/>
        <v>未开始</v>
      </c>
      <c r="S337" s="93">
        <f ca="1">IF(AND(M337,O337,NOT(P337)),NETWORKDAYS(J337,AF337,项目参数!$B$2:$B$200),0)</f>
        <v>0</v>
      </c>
      <c r="T337" s="94">
        <f t="shared" ca="1" si="73"/>
        <v>0</v>
      </c>
      <c r="U337" s="113">
        <f t="shared" ca="1" si="74"/>
        <v>0</v>
      </c>
      <c r="V337" s="113">
        <f t="shared" ca="1" si="75"/>
        <v>0</v>
      </c>
      <c r="W337" s="113" t="str">
        <f t="shared" ca="1" si="76"/>
        <v/>
      </c>
      <c r="X337" s="93">
        <f t="shared" ca="1" si="77"/>
        <v>0</v>
      </c>
      <c r="Y337" s="93">
        <f t="shared" ca="1" si="78"/>
        <v>0</v>
      </c>
      <c r="Z337" s="93">
        <f ca="1">IF(AND(M337,O337,J337&gt;项目信息!$C$18),INT((IF(P337,K337,J337)-项目信息!$C$18)/30)+1,0)</f>
        <v>0</v>
      </c>
      <c r="AA337" s="93" t="str">
        <f ca="1">IF(M337,WEEKNUM(IF(K337&lt;&gt;"",K337,IF(J337&lt;&gt;"",J337,I337)-项目信息!$C$18)+1),"")</f>
        <v/>
      </c>
      <c r="AB337" s="93" t="str">
        <f ca="1">IF($M337,IF('临-间接'!W337=0,"",'临-间接'!W337),"")</f>
        <v/>
      </c>
      <c r="AC337" s="93" t="str">
        <f ca="1">IF($M337,$AB337*U337/项目参数!$J$29,"")</f>
        <v/>
      </c>
      <c r="AD337" s="93" t="str">
        <f ca="1">IF($M337,$AB337*V337/项目参数!$J$29,"")</f>
        <v/>
      </c>
      <c r="AE337" s="95" t="str">
        <f ca="1">IF(OR('临-间接'!R337=0,'临-间接'!R337="(空白)"),"",'临-间接'!R337)</f>
        <v/>
      </c>
      <c r="AF337" s="32" t="str">
        <f ca="1">IF(O337,IF(K337&lt;&gt;"", K337, IF(OR(H337="暂停",H337="取消"), IFERROR(WORKDAY.INTL($J337,$L337*$G337,1,项目参数!$B$2:$B$200),WORKDAY($J337,$L337*$G337,1)),TODAY())),"")</f>
        <v/>
      </c>
      <c r="AG337">
        <f ca="1">IF(AND(M337,O337),IF(OR('临-间接'!S337="",'临-间接'!S337="(空白)"),0,'临-间接'!S337),0)</f>
        <v>0</v>
      </c>
      <c r="AH337" s="32" t="str">
        <f ca="1">IF($M337,IF('临-间接'!T337=0,"",'临-间接'!T337),"")</f>
        <v/>
      </c>
      <c r="AI337" s="32" t="str">
        <f ca="1">IF($M337,IF('临-间接'!U337=0,"",'临-间接'!U337),"")</f>
        <v/>
      </c>
      <c r="AJ337" s="32" t="str">
        <f t="shared" ca="1" si="79"/>
        <v/>
      </c>
    </row>
    <row r="338" spans="1:36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IF('临-间接'!H338="(空白)","",'临-间接'!H338)</f>
        <v>0</v>
      </c>
      <c r="F338">
        <f ca="1">IF('临-间接'!K338="(空白)","",'临-间接'!K338)</f>
        <v>0</v>
      </c>
      <c r="G338">
        <f ca="1">IF('临-间接'!L338="(空白)",0,'临-间接'!L338)</f>
        <v>0</v>
      </c>
      <c r="H338" t="str">
        <f ca="1">IF(OR('临-间接'!Q338=0,'临-间接'!Q338="(空白)"),"",'临-间接'!Q338)</f>
        <v/>
      </c>
      <c r="I338" s="32" t="str">
        <f ca="1">IF(OR('临-间接'!M338=0,'临-间接'!M338="(空白)"),"",'临-间接'!M338)</f>
        <v/>
      </c>
      <c r="J338" s="32" t="str">
        <f ca="1">IF(OR('临-间接'!N338=0,'临-间接'!N338="(空白)"),"",'临-间接'!N338)</f>
        <v/>
      </c>
      <c r="K338" s="32" t="str">
        <f ca="1">IF(OR('临-间接'!O338=0,'临-间接'!O338="(空白)"),"",'临-间接'!O338)</f>
        <v/>
      </c>
      <c r="L338">
        <f ca="1">IF('临-间接'!P338="(空白)",0,'临-间接'!P338)</f>
        <v>0</v>
      </c>
      <c r="M338" s="93" t="b">
        <f t="shared" ca="1" si="67"/>
        <v>0</v>
      </c>
      <c r="N338" s="93" t="b">
        <f t="shared" ca="1" si="68"/>
        <v>0</v>
      </c>
      <c r="O338" s="93" t="b">
        <f t="shared" ca="1" si="69"/>
        <v>0</v>
      </c>
      <c r="P338" s="93" t="b">
        <f t="shared" ca="1" si="70"/>
        <v>0</v>
      </c>
      <c r="Q338" s="93" t="b">
        <f t="shared" ca="1" si="71"/>
        <v>0</v>
      </c>
      <c r="R338" s="93" t="str">
        <f t="shared" ca="1" si="72"/>
        <v>未开始</v>
      </c>
      <c r="S338" s="93">
        <f ca="1">IF(AND(M338,O338,NOT(P338)),NETWORKDAYS(J338,AF338,项目参数!$B$2:$B$200),0)</f>
        <v>0</v>
      </c>
      <c r="T338" s="94">
        <f t="shared" ca="1" si="73"/>
        <v>0</v>
      </c>
      <c r="U338" s="113">
        <f t="shared" ca="1" si="74"/>
        <v>0</v>
      </c>
      <c r="V338" s="113">
        <f t="shared" ca="1" si="75"/>
        <v>0</v>
      </c>
      <c r="W338" s="113" t="str">
        <f t="shared" ca="1" si="76"/>
        <v/>
      </c>
      <c r="X338" s="93">
        <f t="shared" ca="1" si="77"/>
        <v>0</v>
      </c>
      <c r="Y338" s="93">
        <f t="shared" ca="1" si="78"/>
        <v>0</v>
      </c>
      <c r="Z338" s="93">
        <f ca="1">IF(AND(M338,O338,J338&gt;项目信息!$C$18),INT((IF(P338,K338,J338)-项目信息!$C$18)/30)+1,0)</f>
        <v>0</v>
      </c>
      <c r="AA338" s="93" t="str">
        <f ca="1">IF(M338,WEEKNUM(IF(K338&lt;&gt;"",K338,IF(J338&lt;&gt;"",J338,I338)-项目信息!$C$18)+1),"")</f>
        <v/>
      </c>
      <c r="AB338" s="93" t="str">
        <f ca="1">IF($M338,IF('临-间接'!W338=0,"",'临-间接'!W338),"")</f>
        <v/>
      </c>
      <c r="AC338" s="93" t="str">
        <f ca="1">IF($M338,$AB338*U338/项目参数!$J$29,"")</f>
        <v/>
      </c>
      <c r="AD338" s="93" t="str">
        <f ca="1">IF($M338,$AB338*V338/项目参数!$J$29,"")</f>
        <v/>
      </c>
      <c r="AE338" s="95" t="str">
        <f ca="1">IF(OR('临-间接'!R338=0,'临-间接'!R338="(空白)"),"",'临-间接'!R338)</f>
        <v/>
      </c>
      <c r="AF338" s="32" t="str">
        <f ca="1">IF(O338,IF(K338&lt;&gt;"", K338, IF(OR(H338="暂停",H338="取消"), IFERROR(WORKDAY.INTL($J338,$L338*$G338,1,项目参数!$B$2:$B$200),WORKDAY($J338,$L338*$G338,1)),TODAY())),"")</f>
        <v/>
      </c>
      <c r="AG338">
        <f ca="1">IF(AND(M338,O338),IF(OR('临-间接'!S338="",'临-间接'!S338="(空白)"),0,'临-间接'!S338),0)</f>
        <v>0</v>
      </c>
      <c r="AH338" s="32" t="str">
        <f ca="1">IF($M338,IF('临-间接'!T338=0,"",'临-间接'!T338),"")</f>
        <v/>
      </c>
      <c r="AI338" s="32" t="str">
        <f ca="1">IF($M338,IF('临-间接'!U338=0,"",'临-间接'!U338),"")</f>
        <v/>
      </c>
      <c r="AJ338" s="32" t="str">
        <f t="shared" ca="1" si="79"/>
        <v/>
      </c>
    </row>
    <row r="339" spans="1:36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IF('临-间接'!H339="(空白)","",'临-间接'!H339)</f>
        <v>0</v>
      </c>
      <c r="F339">
        <f ca="1">IF('临-间接'!K339="(空白)","",'临-间接'!K339)</f>
        <v>0</v>
      </c>
      <c r="G339">
        <f ca="1">IF('临-间接'!L339="(空白)",0,'临-间接'!L339)</f>
        <v>0</v>
      </c>
      <c r="H339" t="str">
        <f ca="1">IF(OR('临-间接'!Q339=0,'临-间接'!Q339="(空白)"),"",'临-间接'!Q339)</f>
        <v/>
      </c>
      <c r="I339" s="32" t="str">
        <f ca="1">IF(OR('临-间接'!M339=0,'临-间接'!M339="(空白)"),"",'临-间接'!M339)</f>
        <v/>
      </c>
      <c r="J339" s="32" t="str">
        <f ca="1">IF(OR('临-间接'!N339=0,'临-间接'!N339="(空白)"),"",'临-间接'!N339)</f>
        <v/>
      </c>
      <c r="K339" s="32" t="str">
        <f ca="1">IF(OR('临-间接'!O339=0,'临-间接'!O339="(空白)"),"",'临-间接'!O339)</f>
        <v/>
      </c>
      <c r="L339">
        <f ca="1">IF('临-间接'!P339="(空白)",0,'临-间接'!P339)</f>
        <v>0</v>
      </c>
      <c r="M339" s="93" t="b">
        <f t="shared" ca="1" si="67"/>
        <v>0</v>
      </c>
      <c r="N339" s="93" t="b">
        <f t="shared" ca="1" si="68"/>
        <v>0</v>
      </c>
      <c r="O339" s="93" t="b">
        <f t="shared" ca="1" si="69"/>
        <v>0</v>
      </c>
      <c r="P339" s="93" t="b">
        <f t="shared" ca="1" si="70"/>
        <v>0</v>
      </c>
      <c r="Q339" s="93" t="b">
        <f t="shared" ca="1" si="71"/>
        <v>0</v>
      </c>
      <c r="R339" s="93" t="str">
        <f t="shared" ca="1" si="72"/>
        <v>未开始</v>
      </c>
      <c r="S339" s="93">
        <f ca="1">IF(AND(M339,O339,NOT(P339)),NETWORKDAYS(J339,AF339,项目参数!$B$2:$B$200),0)</f>
        <v>0</v>
      </c>
      <c r="T339" s="94">
        <f t="shared" ca="1" si="73"/>
        <v>0</v>
      </c>
      <c r="U339" s="113">
        <f t="shared" ca="1" si="74"/>
        <v>0</v>
      </c>
      <c r="V339" s="113">
        <f t="shared" ca="1" si="75"/>
        <v>0</v>
      </c>
      <c r="W339" s="113" t="str">
        <f t="shared" ca="1" si="76"/>
        <v/>
      </c>
      <c r="X339" s="93">
        <f t="shared" ca="1" si="77"/>
        <v>0</v>
      </c>
      <c r="Y339" s="93">
        <f t="shared" ca="1" si="78"/>
        <v>0</v>
      </c>
      <c r="Z339" s="93">
        <f ca="1">IF(AND(M339,O339,J339&gt;项目信息!$C$18),INT((IF(P339,K339,J339)-项目信息!$C$18)/30)+1,0)</f>
        <v>0</v>
      </c>
      <c r="AA339" s="93" t="str">
        <f ca="1">IF(M339,WEEKNUM(IF(K339&lt;&gt;"",K339,IF(J339&lt;&gt;"",J339,I339)-项目信息!$C$18)+1),"")</f>
        <v/>
      </c>
      <c r="AB339" s="93" t="str">
        <f ca="1">IF($M339,IF('临-间接'!W339=0,"",'临-间接'!W339),"")</f>
        <v/>
      </c>
      <c r="AC339" s="93" t="str">
        <f ca="1">IF($M339,$AB339*U339/项目参数!$J$29,"")</f>
        <v/>
      </c>
      <c r="AD339" s="93" t="str">
        <f ca="1">IF($M339,$AB339*V339/项目参数!$J$29,"")</f>
        <v/>
      </c>
      <c r="AE339" s="95" t="str">
        <f ca="1">IF(OR('临-间接'!R339=0,'临-间接'!R339="(空白)"),"",'临-间接'!R339)</f>
        <v/>
      </c>
      <c r="AF339" s="32" t="str">
        <f ca="1">IF(O339,IF(K339&lt;&gt;"", K339, IF(OR(H339="暂停",H339="取消"), IFERROR(WORKDAY.INTL($J339,$L339*$G339,1,项目参数!$B$2:$B$200),WORKDAY($J339,$L339*$G339,1)),TODAY())),"")</f>
        <v/>
      </c>
      <c r="AG339">
        <f ca="1">IF(AND(M339,O339),IF(OR('临-间接'!S339="",'临-间接'!S339="(空白)"),0,'临-间接'!S339),0)</f>
        <v>0</v>
      </c>
      <c r="AH339" s="32" t="str">
        <f ca="1">IF($M339,IF('临-间接'!T339=0,"",'临-间接'!T339),"")</f>
        <v/>
      </c>
      <c r="AI339" s="32" t="str">
        <f ca="1">IF($M339,IF('临-间接'!U339=0,"",'临-间接'!U339),"")</f>
        <v/>
      </c>
      <c r="AJ339" s="32" t="str">
        <f t="shared" ca="1" si="79"/>
        <v/>
      </c>
    </row>
    <row r="340" spans="1:36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IF('临-间接'!H340="(空白)","",'临-间接'!H340)</f>
        <v>0</v>
      </c>
      <c r="F340">
        <f ca="1">IF('临-间接'!K340="(空白)","",'临-间接'!K340)</f>
        <v>0</v>
      </c>
      <c r="G340">
        <f ca="1">IF('临-间接'!L340="(空白)",0,'临-间接'!L340)</f>
        <v>0</v>
      </c>
      <c r="H340" t="str">
        <f ca="1">IF(OR('临-间接'!Q340=0,'临-间接'!Q340="(空白)"),"",'临-间接'!Q340)</f>
        <v/>
      </c>
      <c r="I340" s="32" t="str">
        <f ca="1">IF(OR('临-间接'!M340=0,'临-间接'!M340="(空白)"),"",'临-间接'!M340)</f>
        <v/>
      </c>
      <c r="J340" s="32" t="str">
        <f ca="1">IF(OR('临-间接'!N340=0,'临-间接'!N340="(空白)"),"",'临-间接'!N340)</f>
        <v/>
      </c>
      <c r="K340" s="32" t="str">
        <f ca="1">IF(OR('临-间接'!O340=0,'临-间接'!O340="(空白)"),"",'临-间接'!O340)</f>
        <v/>
      </c>
      <c r="L340">
        <f ca="1">IF('临-间接'!P340="(空白)",0,'临-间接'!P340)</f>
        <v>0</v>
      </c>
      <c r="M340" s="93" t="b">
        <f t="shared" ca="1" si="67"/>
        <v>0</v>
      </c>
      <c r="N340" s="93" t="b">
        <f t="shared" ca="1" si="68"/>
        <v>0</v>
      </c>
      <c r="O340" s="93" t="b">
        <f t="shared" ca="1" si="69"/>
        <v>0</v>
      </c>
      <c r="P340" s="93" t="b">
        <f t="shared" ca="1" si="70"/>
        <v>0</v>
      </c>
      <c r="Q340" s="93" t="b">
        <f t="shared" ca="1" si="71"/>
        <v>0</v>
      </c>
      <c r="R340" s="93" t="str">
        <f t="shared" ca="1" si="72"/>
        <v>未开始</v>
      </c>
      <c r="S340" s="93">
        <f ca="1">IF(AND(M340,O340,NOT(P340)),NETWORKDAYS(J340,AF340,项目参数!$B$2:$B$200),0)</f>
        <v>0</v>
      </c>
      <c r="T340" s="94">
        <f t="shared" ca="1" si="73"/>
        <v>0</v>
      </c>
      <c r="U340" s="113">
        <f t="shared" ca="1" si="74"/>
        <v>0</v>
      </c>
      <c r="V340" s="113">
        <f t="shared" ca="1" si="75"/>
        <v>0</v>
      </c>
      <c r="W340" s="113" t="str">
        <f t="shared" ca="1" si="76"/>
        <v/>
      </c>
      <c r="X340" s="93">
        <f t="shared" ca="1" si="77"/>
        <v>0</v>
      </c>
      <c r="Y340" s="93">
        <f t="shared" ca="1" si="78"/>
        <v>0</v>
      </c>
      <c r="Z340" s="93">
        <f ca="1">IF(AND(M340,O340,J340&gt;项目信息!$C$18),INT((IF(P340,K340,J340)-项目信息!$C$18)/30)+1,0)</f>
        <v>0</v>
      </c>
      <c r="AA340" s="93" t="str">
        <f ca="1">IF(M340,WEEKNUM(IF(K340&lt;&gt;"",K340,IF(J340&lt;&gt;"",J340,I340)-项目信息!$C$18)+1),"")</f>
        <v/>
      </c>
      <c r="AB340" s="93" t="str">
        <f ca="1">IF($M340,IF('临-间接'!W340=0,"",'临-间接'!W340),"")</f>
        <v/>
      </c>
      <c r="AC340" s="93" t="str">
        <f ca="1">IF($M340,$AB340*U340/项目参数!$J$29,"")</f>
        <v/>
      </c>
      <c r="AD340" s="93" t="str">
        <f ca="1">IF($M340,$AB340*V340/项目参数!$J$29,"")</f>
        <v/>
      </c>
      <c r="AE340" s="95" t="str">
        <f ca="1">IF(OR('临-间接'!R340=0,'临-间接'!R340="(空白)"),"",'临-间接'!R340)</f>
        <v/>
      </c>
      <c r="AF340" s="32" t="str">
        <f ca="1">IF(O340,IF(K340&lt;&gt;"", K340, IF(OR(H340="暂停",H340="取消"), IFERROR(WORKDAY.INTL($J340,$L340*$G340,1,项目参数!$B$2:$B$200),WORKDAY($J340,$L340*$G340,1)),TODAY())),"")</f>
        <v/>
      </c>
      <c r="AG340">
        <f ca="1">IF(AND(M340,O340),IF(OR('临-间接'!S340="",'临-间接'!S340="(空白)"),0,'临-间接'!S340),0)</f>
        <v>0</v>
      </c>
      <c r="AH340" s="32" t="str">
        <f ca="1">IF($M340,IF('临-间接'!T340=0,"",'临-间接'!T340),"")</f>
        <v/>
      </c>
      <c r="AI340" s="32" t="str">
        <f ca="1">IF($M340,IF('临-间接'!U340=0,"",'临-间接'!U340),"")</f>
        <v/>
      </c>
      <c r="AJ340" s="32" t="str">
        <f t="shared" ca="1" si="79"/>
        <v/>
      </c>
    </row>
    <row r="341" spans="1:36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IF('临-间接'!H341="(空白)","",'临-间接'!H341)</f>
        <v>0</v>
      </c>
      <c r="F341">
        <f ca="1">IF('临-间接'!K341="(空白)","",'临-间接'!K341)</f>
        <v>0</v>
      </c>
      <c r="G341">
        <f ca="1">IF('临-间接'!L341="(空白)",0,'临-间接'!L341)</f>
        <v>0</v>
      </c>
      <c r="H341" t="str">
        <f ca="1">IF(OR('临-间接'!Q341=0,'临-间接'!Q341="(空白)"),"",'临-间接'!Q341)</f>
        <v/>
      </c>
      <c r="I341" s="32" t="str">
        <f ca="1">IF(OR('临-间接'!M341=0,'临-间接'!M341="(空白)"),"",'临-间接'!M341)</f>
        <v/>
      </c>
      <c r="J341" s="32" t="str">
        <f ca="1">IF(OR('临-间接'!N341=0,'临-间接'!N341="(空白)"),"",'临-间接'!N341)</f>
        <v/>
      </c>
      <c r="K341" s="32" t="str">
        <f ca="1">IF(OR('临-间接'!O341=0,'临-间接'!O341="(空白)"),"",'临-间接'!O341)</f>
        <v/>
      </c>
      <c r="L341">
        <f ca="1">IF('临-间接'!P341="(空白)",0,'临-间接'!P341)</f>
        <v>0</v>
      </c>
      <c r="M341" s="93" t="b">
        <f t="shared" ca="1" si="67"/>
        <v>0</v>
      </c>
      <c r="N341" s="93" t="b">
        <f t="shared" ca="1" si="68"/>
        <v>0</v>
      </c>
      <c r="O341" s="93" t="b">
        <f t="shared" ca="1" si="69"/>
        <v>0</v>
      </c>
      <c r="P341" s="93" t="b">
        <f t="shared" ca="1" si="70"/>
        <v>0</v>
      </c>
      <c r="Q341" s="93" t="b">
        <f t="shared" ca="1" si="71"/>
        <v>0</v>
      </c>
      <c r="R341" s="93" t="str">
        <f t="shared" ca="1" si="72"/>
        <v>未开始</v>
      </c>
      <c r="S341" s="93">
        <f ca="1">IF(AND(M341,O341,NOT(P341)),NETWORKDAYS(J341,AF341,项目参数!$B$2:$B$200),0)</f>
        <v>0</v>
      </c>
      <c r="T341" s="94">
        <f t="shared" ca="1" si="73"/>
        <v>0</v>
      </c>
      <c r="U341" s="113">
        <f t="shared" ca="1" si="74"/>
        <v>0</v>
      </c>
      <c r="V341" s="113">
        <f t="shared" ca="1" si="75"/>
        <v>0</v>
      </c>
      <c r="W341" s="113" t="str">
        <f t="shared" ca="1" si="76"/>
        <v/>
      </c>
      <c r="X341" s="93">
        <f t="shared" ca="1" si="77"/>
        <v>0</v>
      </c>
      <c r="Y341" s="93">
        <f t="shared" ca="1" si="78"/>
        <v>0</v>
      </c>
      <c r="Z341" s="93">
        <f ca="1">IF(AND(M341,O341,J341&gt;项目信息!$C$18),INT((IF(P341,K341,J341)-项目信息!$C$18)/30)+1,0)</f>
        <v>0</v>
      </c>
      <c r="AA341" s="93" t="str">
        <f ca="1">IF(M341,WEEKNUM(IF(K341&lt;&gt;"",K341,IF(J341&lt;&gt;"",J341,I341)-项目信息!$C$18)+1),"")</f>
        <v/>
      </c>
      <c r="AB341" s="93" t="str">
        <f ca="1">IF($M341,IF('临-间接'!W341=0,"",'临-间接'!W341),"")</f>
        <v/>
      </c>
      <c r="AC341" s="93" t="str">
        <f ca="1">IF($M341,$AB341*U341/项目参数!$J$29,"")</f>
        <v/>
      </c>
      <c r="AD341" s="93" t="str">
        <f ca="1">IF($M341,$AB341*V341/项目参数!$J$29,"")</f>
        <v/>
      </c>
      <c r="AE341" s="95" t="str">
        <f ca="1">IF(OR('临-间接'!R341=0,'临-间接'!R341="(空白)"),"",'临-间接'!R341)</f>
        <v/>
      </c>
      <c r="AF341" s="32" t="str">
        <f ca="1">IF(O341,IF(K341&lt;&gt;"", K341, IF(OR(H341="暂停",H341="取消"), IFERROR(WORKDAY.INTL($J341,$L341*$G341,1,项目参数!$B$2:$B$200),WORKDAY($J341,$L341*$G341,1)),TODAY())),"")</f>
        <v/>
      </c>
      <c r="AG341">
        <f ca="1">IF(AND(M341,O341),IF(OR('临-间接'!S341="",'临-间接'!S341="(空白)"),0,'临-间接'!S341),0)</f>
        <v>0</v>
      </c>
      <c r="AH341" s="32" t="str">
        <f ca="1">IF($M341,IF('临-间接'!T341=0,"",'临-间接'!T341),"")</f>
        <v/>
      </c>
      <c r="AI341" s="32" t="str">
        <f ca="1">IF($M341,IF('临-间接'!U341=0,"",'临-间接'!U341),"")</f>
        <v/>
      </c>
      <c r="AJ341" s="32" t="str">
        <f t="shared" ca="1" si="79"/>
        <v/>
      </c>
    </row>
    <row r="342" spans="1:36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IF('临-间接'!H342="(空白)","",'临-间接'!H342)</f>
        <v>0</v>
      </c>
      <c r="F342">
        <f ca="1">IF('临-间接'!K342="(空白)","",'临-间接'!K342)</f>
        <v>0</v>
      </c>
      <c r="G342">
        <f ca="1">IF('临-间接'!L342="(空白)",0,'临-间接'!L342)</f>
        <v>0</v>
      </c>
      <c r="H342" t="str">
        <f ca="1">IF(OR('临-间接'!Q342=0,'临-间接'!Q342="(空白)"),"",'临-间接'!Q342)</f>
        <v/>
      </c>
      <c r="I342" s="32" t="str">
        <f ca="1">IF(OR('临-间接'!M342=0,'临-间接'!M342="(空白)"),"",'临-间接'!M342)</f>
        <v/>
      </c>
      <c r="J342" s="32" t="str">
        <f ca="1">IF(OR('临-间接'!N342=0,'临-间接'!N342="(空白)"),"",'临-间接'!N342)</f>
        <v/>
      </c>
      <c r="K342" s="32" t="str">
        <f ca="1">IF(OR('临-间接'!O342=0,'临-间接'!O342="(空白)"),"",'临-间接'!O342)</f>
        <v/>
      </c>
      <c r="L342">
        <f ca="1">IF('临-间接'!P342="(空白)",0,'临-间接'!P342)</f>
        <v>0</v>
      </c>
      <c r="M342" s="93" t="b">
        <f t="shared" ca="1" si="67"/>
        <v>0</v>
      </c>
      <c r="N342" s="93" t="b">
        <f t="shared" ca="1" si="68"/>
        <v>0</v>
      </c>
      <c r="O342" s="93" t="b">
        <f t="shared" ca="1" si="69"/>
        <v>0</v>
      </c>
      <c r="P342" s="93" t="b">
        <f t="shared" ca="1" si="70"/>
        <v>0</v>
      </c>
      <c r="Q342" s="93" t="b">
        <f t="shared" ca="1" si="71"/>
        <v>0</v>
      </c>
      <c r="R342" s="93" t="str">
        <f t="shared" ca="1" si="72"/>
        <v>未开始</v>
      </c>
      <c r="S342" s="93">
        <f ca="1">IF(AND(M342,O342,NOT(P342)),NETWORKDAYS(J342,AF342,项目参数!$B$2:$B$200),0)</f>
        <v>0</v>
      </c>
      <c r="T342" s="94">
        <f t="shared" ca="1" si="73"/>
        <v>0</v>
      </c>
      <c r="U342" s="113">
        <f t="shared" ca="1" si="74"/>
        <v>0</v>
      </c>
      <c r="V342" s="113">
        <f t="shared" ca="1" si="75"/>
        <v>0</v>
      </c>
      <c r="W342" s="113" t="str">
        <f t="shared" ca="1" si="76"/>
        <v/>
      </c>
      <c r="X342" s="93">
        <f t="shared" ca="1" si="77"/>
        <v>0</v>
      </c>
      <c r="Y342" s="93">
        <f t="shared" ca="1" si="78"/>
        <v>0</v>
      </c>
      <c r="Z342" s="93">
        <f ca="1">IF(AND(M342,O342,J342&gt;项目信息!$C$18),INT((IF(P342,K342,J342)-项目信息!$C$18)/30)+1,0)</f>
        <v>0</v>
      </c>
      <c r="AA342" s="93" t="str">
        <f ca="1">IF(M342,WEEKNUM(IF(K342&lt;&gt;"",K342,IF(J342&lt;&gt;"",J342,I342)-项目信息!$C$18)+1),"")</f>
        <v/>
      </c>
      <c r="AB342" s="93" t="str">
        <f ca="1">IF($M342,IF('临-间接'!W342=0,"",'临-间接'!W342),"")</f>
        <v/>
      </c>
      <c r="AC342" s="93" t="str">
        <f ca="1">IF($M342,$AB342*U342/项目参数!$J$29,"")</f>
        <v/>
      </c>
      <c r="AD342" s="93" t="str">
        <f ca="1">IF($M342,$AB342*V342/项目参数!$J$29,"")</f>
        <v/>
      </c>
      <c r="AE342" s="95" t="str">
        <f ca="1">IF(OR('临-间接'!R342=0,'临-间接'!R342="(空白)"),"",'临-间接'!R342)</f>
        <v/>
      </c>
      <c r="AF342" s="32" t="str">
        <f ca="1">IF(O342,IF(K342&lt;&gt;"", K342, IF(OR(H342="暂停",H342="取消"), IFERROR(WORKDAY.INTL($J342,$L342*$G342,1,项目参数!$B$2:$B$200),WORKDAY($J342,$L342*$G342,1)),TODAY())),"")</f>
        <v/>
      </c>
      <c r="AG342">
        <f ca="1">IF(AND(M342,O342),IF(OR('临-间接'!S342="",'临-间接'!S342="(空白)"),0,'临-间接'!S342),0)</f>
        <v>0</v>
      </c>
      <c r="AH342" s="32" t="str">
        <f ca="1">IF($M342,IF('临-间接'!T342=0,"",'临-间接'!T342),"")</f>
        <v/>
      </c>
      <c r="AI342" s="32" t="str">
        <f ca="1">IF($M342,IF('临-间接'!U342=0,"",'临-间接'!U342),"")</f>
        <v/>
      </c>
      <c r="AJ342" s="32" t="str">
        <f t="shared" ca="1" si="79"/>
        <v/>
      </c>
    </row>
    <row r="343" spans="1:36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IF('临-间接'!H343="(空白)","",'临-间接'!H343)</f>
        <v>0</v>
      </c>
      <c r="F343">
        <f ca="1">IF('临-间接'!K343="(空白)","",'临-间接'!K343)</f>
        <v>0</v>
      </c>
      <c r="G343">
        <f ca="1">IF('临-间接'!L343="(空白)",0,'临-间接'!L343)</f>
        <v>0</v>
      </c>
      <c r="H343" t="str">
        <f ca="1">IF(OR('临-间接'!Q343=0,'临-间接'!Q343="(空白)"),"",'临-间接'!Q343)</f>
        <v/>
      </c>
      <c r="I343" s="32" t="str">
        <f ca="1">IF(OR('临-间接'!M343=0,'临-间接'!M343="(空白)"),"",'临-间接'!M343)</f>
        <v/>
      </c>
      <c r="J343" s="32" t="str">
        <f ca="1">IF(OR('临-间接'!N343=0,'临-间接'!N343="(空白)"),"",'临-间接'!N343)</f>
        <v/>
      </c>
      <c r="K343" s="32" t="str">
        <f ca="1">IF(OR('临-间接'!O343=0,'临-间接'!O343="(空白)"),"",'临-间接'!O343)</f>
        <v/>
      </c>
      <c r="L343">
        <f ca="1">IF('临-间接'!P343="(空白)",0,'临-间接'!P343)</f>
        <v>0</v>
      </c>
      <c r="M343" s="93" t="b">
        <f t="shared" ca="1" si="67"/>
        <v>0</v>
      </c>
      <c r="N343" s="93" t="b">
        <f t="shared" ca="1" si="68"/>
        <v>0</v>
      </c>
      <c r="O343" s="93" t="b">
        <f t="shared" ca="1" si="69"/>
        <v>0</v>
      </c>
      <c r="P343" s="93" t="b">
        <f t="shared" ca="1" si="70"/>
        <v>0</v>
      </c>
      <c r="Q343" s="93" t="b">
        <f t="shared" ca="1" si="71"/>
        <v>0</v>
      </c>
      <c r="R343" s="93" t="str">
        <f t="shared" ca="1" si="72"/>
        <v>未开始</v>
      </c>
      <c r="S343" s="93">
        <f ca="1">IF(AND(M343,O343,NOT(P343)),NETWORKDAYS(J343,AF343,项目参数!$B$2:$B$200),0)</f>
        <v>0</v>
      </c>
      <c r="T343" s="94">
        <f t="shared" ca="1" si="73"/>
        <v>0</v>
      </c>
      <c r="U343" s="113">
        <f t="shared" ca="1" si="74"/>
        <v>0</v>
      </c>
      <c r="V343" s="113">
        <f t="shared" ca="1" si="75"/>
        <v>0</v>
      </c>
      <c r="W343" s="113" t="str">
        <f t="shared" ca="1" si="76"/>
        <v/>
      </c>
      <c r="X343" s="93">
        <f t="shared" ca="1" si="77"/>
        <v>0</v>
      </c>
      <c r="Y343" s="93">
        <f t="shared" ca="1" si="78"/>
        <v>0</v>
      </c>
      <c r="Z343" s="93">
        <f ca="1">IF(AND(M343,O343,J343&gt;项目信息!$C$18),INT((IF(P343,K343,J343)-项目信息!$C$18)/30)+1,0)</f>
        <v>0</v>
      </c>
      <c r="AA343" s="93" t="str">
        <f ca="1">IF(M343,WEEKNUM(IF(K343&lt;&gt;"",K343,IF(J343&lt;&gt;"",J343,I343)-项目信息!$C$18)+1),"")</f>
        <v/>
      </c>
      <c r="AB343" s="93" t="str">
        <f ca="1">IF($M343,IF('临-间接'!W343=0,"",'临-间接'!W343),"")</f>
        <v/>
      </c>
      <c r="AC343" s="93" t="str">
        <f ca="1">IF($M343,$AB343*U343/项目参数!$J$29,"")</f>
        <v/>
      </c>
      <c r="AD343" s="93" t="str">
        <f ca="1">IF($M343,$AB343*V343/项目参数!$J$29,"")</f>
        <v/>
      </c>
      <c r="AE343" s="95" t="str">
        <f ca="1">IF(OR('临-间接'!R343=0,'临-间接'!R343="(空白)"),"",'临-间接'!R343)</f>
        <v/>
      </c>
      <c r="AF343" s="32" t="str">
        <f ca="1">IF(O343,IF(K343&lt;&gt;"", K343, IF(OR(H343="暂停",H343="取消"), IFERROR(WORKDAY.INTL($J343,$L343*$G343,1,项目参数!$B$2:$B$200),WORKDAY($J343,$L343*$G343,1)),TODAY())),"")</f>
        <v/>
      </c>
      <c r="AG343">
        <f ca="1">IF(AND(M343,O343),IF(OR('临-间接'!S343="",'临-间接'!S343="(空白)"),0,'临-间接'!S343),0)</f>
        <v>0</v>
      </c>
      <c r="AH343" s="32" t="str">
        <f ca="1">IF($M343,IF('临-间接'!T343=0,"",'临-间接'!T343),"")</f>
        <v/>
      </c>
      <c r="AI343" s="32" t="str">
        <f ca="1">IF($M343,IF('临-间接'!U343=0,"",'临-间接'!U343),"")</f>
        <v/>
      </c>
      <c r="AJ343" s="32" t="str">
        <f t="shared" ca="1" si="79"/>
        <v/>
      </c>
    </row>
    <row r="344" spans="1:36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IF('临-间接'!H344="(空白)","",'临-间接'!H344)</f>
        <v>0</v>
      </c>
      <c r="F344">
        <f ca="1">IF('临-间接'!K344="(空白)","",'临-间接'!K344)</f>
        <v>0</v>
      </c>
      <c r="G344">
        <f ca="1">IF('临-间接'!L344="(空白)",0,'临-间接'!L344)</f>
        <v>0</v>
      </c>
      <c r="H344" t="str">
        <f ca="1">IF(OR('临-间接'!Q344=0,'临-间接'!Q344="(空白)"),"",'临-间接'!Q344)</f>
        <v/>
      </c>
      <c r="I344" s="32" t="str">
        <f ca="1">IF(OR('临-间接'!M344=0,'临-间接'!M344="(空白)"),"",'临-间接'!M344)</f>
        <v/>
      </c>
      <c r="J344" s="32" t="str">
        <f ca="1">IF(OR('临-间接'!N344=0,'临-间接'!N344="(空白)"),"",'临-间接'!N344)</f>
        <v/>
      </c>
      <c r="K344" s="32" t="str">
        <f ca="1">IF(OR('临-间接'!O344=0,'临-间接'!O344="(空白)"),"",'临-间接'!O344)</f>
        <v/>
      </c>
      <c r="L344">
        <f ca="1">IF('临-间接'!P344="(空白)",0,'临-间接'!P344)</f>
        <v>0</v>
      </c>
      <c r="M344" s="93" t="b">
        <f t="shared" ca="1" si="67"/>
        <v>0</v>
      </c>
      <c r="N344" s="93" t="b">
        <f t="shared" ca="1" si="68"/>
        <v>0</v>
      </c>
      <c r="O344" s="93" t="b">
        <f t="shared" ca="1" si="69"/>
        <v>0</v>
      </c>
      <c r="P344" s="93" t="b">
        <f t="shared" ca="1" si="70"/>
        <v>0</v>
      </c>
      <c r="Q344" s="93" t="b">
        <f t="shared" ca="1" si="71"/>
        <v>0</v>
      </c>
      <c r="R344" s="93" t="str">
        <f t="shared" ca="1" si="72"/>
        <v>未开始</v>
      </c>
      <c r="S344" s="93">
        <f ca="1">IF(AND(M344,O344,NOT(P344)),NETWORKDAYS(J344,AF344,项目参数!$B$2:$B$200),0)</f>
        <v>0</v>
      </c>
      <c r="T344" s="94">
        <f t="shared" ca="1" si="73"/>
        <v>0</v>
      </c>
      <c r="U344" s="113">
        <f t="shared" ca="1" si="74"/>
        <v>0</v>
      </c>
      <c r="V344" s="113">
        <f t="shared" ca="1" si="75"/>
        <v>0</v>
      </c>
      <c r="W344" s="113" t="str">
        <f t="shared" ca="1" si="76"/>
        <v/>
      </c>
      <c r="X344" s="93">
        <f t="shared" ca="1" si="77"/>
        <v>0</v>
      </c>
      <c r="Y344" s="93">
        <f t="shared" ca="1" si="78"/>
        <v>0</v>
      </c>
      <c r="Z344" s="93">
        <f ca="1">IF(AND(M344,O344,J344&gt;项目信息!$C$18),INT((IF(P344,K344,J344)-项目信息!$C$18)/30)+1,0)</f>
        <v>0</v>
      </c>
      <c r="AA344" s="93" t="str">
        <f ca="1">IF(M344,WEEKNUM(IF(K344&lt;&gt;"",K344,IF(J344&lt;&gt;"",J344,I344)-项目信息!$C$18)+1),"")</f>
        <v/>
      </c>
      <c r="AB344" s="93" t="str">
        <f ca="1">IF($M344,IF('临-间接'!W344=0,"",'临-间接'!W344),"")</f>
        <v/>
      </c>
      <c r="AC344" s="93" t="str">
        <f ca="1">IF($M344,$AB344*U344/项目参数!$J$29,"")</f>
        <v/>
      </c>
      <c r="AD344" s="93" t="str">
        <f ca="1">IF($M344,$AB344*V344/项目参数!$J$29,"")</f>
        <v/>
      </c>
      <c r="AE344" s="95" t="str">
        <f ca="1">IF(OR('临-间接'!R344=0,'临-间接'!R344="(空白)"),"",'临-间接'!R344)</f>
        <v/>
      </c>
      <c r="AF344" s="32" t="str">
        <f ca="1">IF(O344,IF(K344&lt;&gt;"", K344, IF(OR(H344="暂停",H344="取消"), IFERROR(WORKDAY.INTL($J344,$L344*$G344,1,项目参数!$B$2:$B$200),WORKDAY($J344,$L344*$G344,1)),TODAY())),"")</f>
        <v/>
      </c>
      <c r="AG344">
        <f ca="1">IF(AND(M344,O344),IF(OR('临-间接'!S344="",'临-间接'!S344="(空白)"),0,'临-间接'!S344),0)</f>
        <v>0</v>
      </c>
      <c r="AH344" s="32" t="str">
        <f ca="1">IF($M344,IF('临-间接'!T344=0,"",'临-间接'!T344),"")</f>
        <v/>
      </c>
      <c r="AI344" s="32" t="str">
        <f ca="1">IF($M344,IF('临-间接'!U344=0,"",'临-间接'!U344),"")</f>
        <v/>
      </c>
      <c r="AJ344" s="32" t="str">
        <f t="shared" ca="1" si="79"/>
        <v/>
      </c>
    </row>
    <row r="345" spans="1:36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IF('临-间接'!H345="(空白)","",'临-间接'!H345)</f>
        <v>0</v>
      </c>
      <c r="F345">
        <f ca="1">IF('临-间接'!K345="(空白)","",'临-间接'!K345)</f>
        <v>0</v>
      </c>
      <c r="G345">
        <f ca="1">IF('临-间接'!L345="(空白)",0,'临-间接'!L345)</f>
        <v>0</v>
      </c>
      <c r="H345" t="str">
        <f ca="1">IF(OR('临-间接'!Q345=0,'临-间接'!Q345="(空白)"),"",'临-间接'!Q345)</f>
        <v/>
      </c>
      <c r="I345" s="32" t="str">
        <f ca="1">IF(OR('临-间接'!M345=0,'临-间接'!M345="(空白)"),"",'临-间接'!M345)</f>
        <v/>
      </c>
      <c r="J345" s="32" t="str">
        <f ca="1">IF(OR('临-间接'!N345=0,'临-间接'!N345="(空白)"),"",'临-间接'!N345)</f>
        <v/>
      </c>
      <c r="K345" s="32" t="str">
        <f ca="1">IF(OR('临-间接'!O345=0,'临-间接'!O345="(空白)"),"",'临-间接'!O345)</f>
        <v/>
      </c>
      <c r="L345">
        <f ca="1">IF('临-间接'!P345="(空白)",0,'临-间接'!P345)</f>
        <v>0</v>
      </c>
      <c r="M345" s="93" t="b">
        <f t="shared" ca="1" si="67"/>
        <v>0</v>
      </c>
      <c r="N345" s="93" t="b">
        <f t="shared" ca="1" si="68"/>
        <v>0</v>
      </c>
      <c r="O345" s="93" t="b">
        <f t="shared" ca="1" si="69"/>
        <v>0</v>
      </c>
      <c r="P345" s="93" t="b">
        <f t="shared" ca="1" si="70"/>
        <v>0</v>
      </c>
      <c r="Q345" s="93" t="b">
        <f t="shared" ca="1" si="71"/>
        <v>0</v>
      </c>
      <c r="R345" s="93" t="str">
        <f t="shared" ca="1" si="72"/>
        <v>未开始</v>
      </c>
      <c r="S345" s="93">
        <f ca="1">IF(AND(M345,O345,NOT(P345)),NETWORKDAYS(J345,AF345,项目参数!$B$2:$B$200),0)</f>
        <v>0</v>
      </c>
      <c r="T345" s="94">
        <f t="shared" ca="1" si="73"/>
        <v>0</v>
      </c>
      <c r="U345" s="113">
        <f t="shared" ca="1" si="74"/>
        <v>0</v>
      </c>
      <c r="V345" s="113">
        <f t="shared" ca="1" si="75"/>
        <v>0</v>
      </c>
      <c r="W345" s="113" t="str">
        <f t="shared" ca="1" si="76"/>
        <v/>
      </c>
      <c r="X345" s="93">
        <f t="shared" ca="1" si="77"/>
        <v>0</v>
      </c>
      <c r="Y345" s="93">
        <f t="shared" ca="1" si="78"/>
        <v>0</v>
      </c>
      <c r="Z345" s="93">
        <f ca="1">IF(AND(M345,O345,J345&gt;项目信息!$C$18),INT((IF(P345,K345,J345)-项目信息!$C$18)/30)+1,0)</f>
        <v>0</v>
      </c>
      <c r="AA345" s="93" t="str">
        <f ca="1">IF(M345,WEEKNUM(IF(K345&lt;&gt;"",K345,IF(J345&lt;&gt;"",J345,I345)-项目信息!$C$18)+1),"")</f>
        <v/>
      </c>
      <c r="AB345" s="93" t="str">
        <f ca="1">IF($M345,IF('临-间接'!W345=0,"",'临-间接'!W345),"")</f>
        <v/>
      </c>
      <c r="AC345" s="93" t="str">
        <f ca="1">IF($M345,$AB345*U345/项目参数!$J$29,"")</f>
        <v/>
      </c>
      <c r="AD345" s="93" t="str">
        <f ca="1">IF($M345,$AB345*V345/项目参数!$J$29,"")</f>
        <v/>
      </c>
      <c r="AE345" s="95" t="str">
        <f ca="1">IF(OR('临-间接'!R345=0,'临-间接'!R345="(空白)"),"",'临-间接'!R345)</f>
        <v/>
      </c>
      <c r="AF345" s="32" t="str">
        <f ca="1">IF(O345,IF(K345&lt;&gt;"", K345, IF(OR(H345="暂停",H345="取消"), IFERROR(WORKDAY.INTL($J345,$L345*$G345,1,项目参数!$B$2:$B$200),WORKDAY($J345,$L345*$G345,1)),TODAY())),"")</f>
        <v/>
      </c>
      <c r="AG345">
        <f ca="1">IF(AND(M345,O345),IF(OR('临-间接'!S345="",'临-间接'!S345="(空白)"),0,'临-间接'!S345),0)</f>
        <v>0</v>
      </c>
      <c r="AH345" s="32" t="str">
        <f ca="1">IF($M345,IF('临-间接'!T345=0,"",'临-间接'!T345),"")</f>
        <v/>
      </c>
      <c r="AI345" s="32" t="str">
        <f ca="1">IF($M345,IF('临-间接'!U345=0,"",'临-间接'!U345),"")</f>
        <v/>
      </c>
      <c r="AJ345" s="32" t="str">
        <f t="shared" ca="1" si="79"/>
        <v/>
      </c>
    </row>
    <row r="346" spans="1:36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IF('临-间接'!H346="(空白)","",'临-间接'!H346)</f>
        <v>0</v>
      </c>
      <c r="F346">
        <f ca="1">IF('临-间接'!K346="(空白)","",'临-间接'!K346)</f>
        <v>0</v>
      </c>
      <c r="G346">
        <f ca="1">IF('临-间接'!L346="(空白)",0,'临-间接'!L346)</f>
        <v>0</v>
      </c>
      <c r="H346" t="str">
        <f ca="1">IF(OR('临-间接'!Q346=0,'临-间接'!Q346="(空白)"),"",'临-间接'!Q346)</f>
        <v/>
      </c>
      <c r="I346" s="32" t="str">
        <f ca="1">IF(OR('临-间接'!M346=0,'临-间接'!M346="(空白)"),"",'临-间接'!M346)</f>
        <v/>
      </c>
      <c r="J346" s="32" t="str">
        <f ca="1">IF(OR('临-间接'!N346=0,'临-间接'!N346="(空白)"),"",'临-间接'!N346)</f>
        <v/>
      </c>
      <c r="K346" s="32" t="str">
        <f ca="1">IF(OR('临-间接'!O346=0,'临-间接'!O346="(空白)"),"",'临-间接'!O346)</f>
        <v/>
      </c>
      <c r="L346">
        <f ca="1">IF('临-间接'!P346="(空白)",0,'临-间接'!P346)</f>
        <v>0</v>
      </c>
      <c r="M346" s="93" t="b">
        <f t="shared" ca="1" si="67"/>
        <v>0</v>
      </c>
      <c r="N346" s="93" t="b">
        <f t="shared" ca="1" si="68"/>
        <v>0</v>
      </c>
      <c r="O346" s="93" t="b">
        <f t="shared" ca="1" si="69"/>
        <v>0</v>
      </c>
      <c r="P346" s="93" t="b">
        <f t="shared" ca="1" si="70"/>
        <v>0</v>
      </c>
      <c r="Q346" s="93" t="b">
        <f t="shared" ca="1" si="71"/>
        <v>0</v>
      </c>
      <c r="R346" s="93" t="str">
        <f t="shared" ca="1" si="72"/>
        <v>未开始</v>
      </c>
      <c r="S346" s="93">
        <f ca="1">IF(AND(M346,O346,NOT(P346)),NETWORKDAYS(J346,AF346,项目参数!$B$2:$B$200),0)</f>
        <v>0</v>
      </c>
      <c r="T346" s="94">
        <f t="shared" ca="1" si="73"/>
        <v>0</v>
      </c>
      <c r="U346" s="113">
        <f t="shared" ca="1" si="74"/>
        <v>0</v>
      </c>
      <c r="V346" s="113">
        <f t="shared" ca="1" si="75"/>
        <v>0</v>
      </c>
      <c r="W346" s="113" t="str">
        <f t="shared" ca="1" si="76"/>
        <v/>
      </c>
      <c r="X346" s="93">
        <f t="shared" ca="1" si="77"/>
        <v>0</v>
      </c>
      <c r="Y346" s="93">
        <f t="shared" ca="1" si="78"/>
        <v>0</v>
      </c>
      <c r="Z346" s="93">
        <f ca="1">IF(AND(M346,O346,J346&gt;项目信息!$C$18),INT((IF(P346,K346,J346)-项目信息!$C$18)/30)+1,0)</f>
        <v>0</v>
      </c>
      <c r="AA346" s="93" t="str">
        <f ca="1">IF(M346,WEEKNUM(IF(K346&lt;&gt;"",K346,IF(J346&lt;&gt;"",J346,I346)-项目信息!$C$18)+1),"")</f>
        <v/>
      </c>
      <c r="AB346" s="93" t="str">
        <f ca="1">IF($M346,IF('临-间接'!W346=0,"",'临-间接'!W346),"")</f>
        <v/>
      </c>
      <c r="AC346" s="93" t="str">
        <f ca="1">IF($M346,$AB346*U346/项目参数!$J$29,"")</f>
        <v/>
      </c>
      <c r="AD346" s="93" t="str">
        <f ca="1">IF($M346,$AB346*V346/项目参数!$J$29,"")</f>
        <v/>
      </c>
      <c r="AE346" s="95" t="str">
        <f ca="1">IF(OR('临-间接'!R346=0,'临-间接'!R346="(空白)"),"",'临-间接'!R346)</f>
        <v/>
      </c>
      <c r="AF346" s="32" t="str">
        <f ca="1">IF(O346,IF(K346&lt;&gt;"", K346, IF(OR(H346="暂停",H346="取消"), IFERROR(WORKDAY.INTL($J346,$L346*$G346,1,项目参数!$B$2:$B$200),WORKDAY($J346,$L346*$G346,1)),TODAY())),"")</f>
        <v/>
      </c>
      <c r="AG346">
        <f ca="1">IF(AND(M346,O346),IF(OR('临-间接'!S346="",'临-间接'!S346="(空白)"),0,'临-间接'!S346),0)</f>
        <v>0</v>
      </c>
      <c r="AH346" s="32" t="str">
        <f ca="1">IF($M346,IF('临-间接'!T346=0,"",'临-间接'!T346),"")</f>
        <v/>
      </c>
      <c r="AI346" s="32" t="str">
        <f ca="1">IF($M346,IF('临-间接'!U346=0,"",'临-间接'!U346),"")</f>
        <v/>
      </c>
      <c r="AJ346" s="32" t="str">
        <f t="shared" ca="1" si="79"/>
        <v/>
      </c>
    </row>
    <row r="347" spans="1:36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IF('临-间接'!H347="(空白)","",'临-间接'!H347)</f>
        <v>0</v>
      </c>
      <c r="F347">
        <f ca="1">IF('临-间接'!K347="(空白)","",'临-间接'!K347)</f>
        <v>0</v>
      </c>
      <c r="G347">
        <f ca="1">IF('临-间接'!L347="(空白)",0,'临-间接'!L347)</f>
        <v>0</v>
      </c>
      <c r="H347" t="str">
        <f ca="1">IF(OR('临-间接'!Q347=0,'临-间接'!Q347="(空白)"),"",'临-间接'!Q347)</f>
        <v/>
      </c>
      <c r="I347" s="32" t="str">
        <f ca="1">IF(OR('临-间接'!M347=0,'临-间接'!M347="(空白)"),"",'临-间接'!M347)</f>
        <v/>
      </c>
      <c r="J347" s="32" t="str">
        <f ca="1">IF(OR('临-间接'!N347=0,'临-间接'!N347="(空白)"),"",'临-间接'!N347)</f>
        <v/>
      </c>
      <c r="K347" s="32" t="str">
        <f ca="1">IF(OR('临-间接'!O347=0,'临-间接'!O347="(空白)"),"",'临-间接'!O347)</f>
        <v/>
      </c>
      <c r="L347">
        <f ca="1">IF('临-间接'!P347="(空白)",0,'临-间接'!P347)</f>
        <v>0</v>
      </c>
      <c r="M347" s="93" t="b">
        <f t="shared" ca="1" si="67"/>
        <v>0</v>
      </c>
      <c r="N347" s="93" t="b">
        <f t="shared" ca="1" si="68"/>
        <v>0</v>
      </c>
      <c r="O347" s="93" t="b">
        <f t="shared" ca="1" si="69"/>
        <v>0</v>
      </c>
      <c r="P347" s="93" t="b">
        <f t="shared" ca="1" si="70"/>
        <v>0</v>
      </c>
      <c r="Q347" s="93" t="b">
        <f t="shared" ca="1" si="71"/>
        <v>0</v>
      </c>
      <c r="R347" s="93" t="str">
        <f t="shared" ca="1" si="72"/>
        <v>未开始</v>
      </c>
      <c r="S347" s="93">
        <f ca="1">IF(AND(M347,O347,NOT(P347)),NETWORKDAYS(J347,AF347,项目参数!$B$2:$B$200),0)</f>
        <v>0</v>
      </c>
      <c r="T347" s="94">
        <f t="shared" ca="1" si="73"/>
        <v>0</v>
      </c>
      <c r="U347" s="113">
        <f t="shared" ca="1" si="74"/>
        <v>0</v>
      </c>
      <c r="V347" s="113">
        <f t="shared" ca="1" si="75"/>
        <v>0</v>
      </c>
      <c r="W347" s="113" t="str">
        <f t="shared" ca="1" si="76"/>
        <v/>
      </c>
      <c r="X347" s="93">
        <f t="shared" ca="1" si="77"/>
        <v>0</v>
      </c>
      <c r="Y347" s="93">
        <f t="shared" ca="1" si="78"/>
        <v>0</v>
      </c>
      <c r="Z347" s="93">
        <f ca="1">IF(AND(M347,O347,J347&gt;项目信息!$C$18),INT((IF(P347,K347,J347)-项目信息!$C$18)/30)+1,0)</f>
        <v>0</v>
      </c>
      <c r="AA347" s="93" t="str">
        <f ca="1">IF(M347,WEEKNUM(IF(K347&lt;&gt;"",K347,IF(J347&lt;&gt;"",J347,I347)-项目信息!$C$18)+1),"")</f>
        <v/>
      </c>
      <c r="AB347" s="93" t="str">
        <f ca="1">IF($M347,IF('临-间接'!W347=0,"",'临-间接'!W347),"")</f>
        <v/>
      </c>
      <c r="AC347" s="93" t="str">
        <f ca="1">IF($M347,$AB347*U347/项目参数!$J$29,"")</f>
        <v/>
      </c>
      <c r="AD347" s="93" t="str">
        <f ca="1">IF($M347,$AB347*V347/项目参数!$J$29,"")</f>
        <v/>
      </c>
      <c r="AE347" s="95" t="str">
        <f ca="1">IF(OR('临-间接'!R347=0,'临-间接'!R347="(空白)"),"",'临-间接'!R347)</f>
        <v/>
      </c>
      <c r="AF347" s="32" t="str">
        <f ca="1">IF(O347,IF(K347&lt;&gt;"", K347, IF(OR(H347="暂停",H347="取消"), IFERROR(WORKDAY.INTL($J347,$L347*$G347,1,项目参数!$B$2:$B$200),WORKDAY($J347,$L347*$G347,1)),TODAY())),"")</f>
        <v/>
      </c>
      <c r="AG347">
        <f ca="1">IF(AND(M347,O347),IF(OR('临-间接'!S347="",'临-间接'!S347="(空白)"),0,'临-间接'!S347),0)</f>
        <v>0</v>
      </c>
      <c r="AH347" s="32" t="str">
        <f ca="1">IF($M347,IF('临-间接'!T347=0,"",'临-间接'!T347),"")</f>
        <v/>
      </c>
      <c r="AI347" s="32" t="str">
        <f ca="1">IF($M347,IF('临-间接'!U347=0,"",'临-间接'!U347),"")</f>
        <v/>
      </c>
      <c r="AJ347" s="32" t="str">
        <f t="shared" ca="1" si="79"/>
        <v/>
      </c>
    </row>
    <row r="348" spans="1:36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IF('临-间接'!H348="(空白)","",'临-间接'!H348)</f>
        <v>0</v>
      </c>
      <c r="F348">
        <f ca="1">IF('临-间接'!K348="(空白)","",'临-间接'!K348)</f>
        <v>0</v>
      </c>
      <c r="G348">
        <f ca="1">IF('临-间接'!L348="(空白)",0,'临-间接'!L348)</f>
        <v>0</v>
      </c>
      <c r="H348" t="str">
        <f ca="1">IF(OR('临-间接'!Q348=0,'临-间接'!Q348="(空白)"),"",'临-间接'!Q348)</f>
        <v/>
      </c>
      <c r="I348" s="32" t="str">
        <f ca="1">IF(OR('临-间接'!M348=0,'临-间接'!M348="(空白)"),"",'临-间接'!M348)</f>
        <v/>
      </c>
      <c r="J348" s="32" t="str">
        <f ca="1">IF(OR('临-间接'!N348=0,'临-间接'!N348="(空白)"),"",'临-间接'!N348)</f>
        <v/>
      </c>
      <c r="K348" s="32" t="str">
        <f ca="1">IF(OR('临-间接'!O348=0,'临-间接'!O348="(空白)"),"",'临-间接'!O348)</f>
        <v/>
      </c>
      <c r="L348">
        <f ca="1">IF('临-间接'!P348="(空白)",0,'临-间接'!P348)</f>
        <v>0</v>
      </c>
      <c r="M348" s="93" t="b">
        <f t="shared" ca="1" si="67"/>
        <v>0</v>
      </c>
      <c r="N348" s="93" t="b">
        <f t="shared" ca="1" si="68"/>
        <v>0</v>
      </c>
      <c r="O348" s="93" t="b">
        <f t="shared" ca="1" si="69"/>
        <v>0</v>
      </c>
      <c r="P348" s="93" t="b">
        <f t="shared" ca="1" si="70"/>
        <v>0</v>
      </c>
      <c r="Q348" s="93" t="b">
        <f t="shared" ca="1" si="71"/>
        <v>0</v>
      </c>
      <c r="R348" s="93" t="str">
        <f t="shared" ca="1" si="72"/>
        <v>未开始</v>
      </c>
      <c r="S348" s="93">
        <f ca="1">IF(AND(M348,O348,NOT(P348)),NETWORKDAYS(J348,AF348,项目参数!$B$2:$B$200),0)</f>
        <v>0</v>
      </c>
      <c r="T348" s="94">
        <f t="shared" ca="1" si="73"/>
        <v>0</v>
      </c>
      <c r="U348" s="113">
        <f t="shared" ca="1" si="74"/>
        <v>0</v>
      </c>
      <c r="V348" s="113">
        <f t="shared" ca="1" si="75"/>
        <v>0</v>
      </c>
      <c r="W348" s="113" t="str">
        <f t="shared" ca="1" si="76"/>
        <v/>
      </c>
      <c r="X348" s="93">
        <f t="shared" ca="1" si="77"/>
        <v>0</v>
      </c>
      <c r="Y348" s="93">
        <f t="shared" ca="1" si="78"/>
        <v>0</v>
      </c>
      <c r="Z348" s="93">
        <f ca="1">IF(AND(M348,O348,J348&gt;项目信息!$C$18),INT((IF(P348,K348,J348)-项目信息!$C$18)/30)+1,0)</f>
        <v>0</v>
      </c>
      <c r="AA348" s="93" t="str">
        <f ca="1">IF(M348,WEEKNUM(IF(K348&lt;&gt;"",K348,IF(J348&lt;&gt;"",J348,I348)-项目信息!$C$18)+1),"")</f>
        <v/>
      </c>
      <c r="AB348" s="93" t="str">
        <f ca="1">IF($M348,IF('临-间接'!W348=0,"",'临-间接'!W348),"")</f>
        <v/>
      </c>
      <c r="AC348" s="93" t="str">
        <f ca="1">IF($M348,$AB348*U348/项目参数!$J$29,"")</f>
        <v/>
      </c>
      <c r="AD348" s="93" t="str">
        <f ca="1">IF($M348,$AB348*V348/项目参数!$J$29,"")</f>
        <v/>
      </c>
      <c r="AE348" s="95" t="str">
        <f ca="1">IF(OR('临-间接'!R348=0,'临-间接'!R348="(空白)"),"",'临-间接'!R348)</f>
        <v/>
      </c>
      <c r="AF348" s="32" t="str">
        <f ca="1">IF(O348,IF(K348&lt;&gt;"", K348, IF(OR(H348="暂停",H348="取消"), IFERROR(WORKDAY.INTL($J348,$L348*$G348,1,项目参数!$B$2:$B$200),WORKDAY($J348,$L348*$G348,1)),TODAY())),"")</f>
        <v/>
      </c>
      <c r="AG348">
        <f ca="1">IF(AND(M348,O348),IF(OR('临-间接'!S348="",'临-间接'!S348="(空白)"),0,'临-间接'!S348),0)</f>
        <v>0</v>
      </c>
      <c r="AH348" s="32" t="str">
        <f ca="1">IF($M348,IF('临-间接'!T348=0,"",'临-间接'!T348),"")</f>
        <v/>
      </c>
      <c r="AI348" s="32" t="str">
        <f ca="1">IF($M348,IF('临-间接'!U348=0,"",'临-间接'!U348),"")</f>
        <v/>
      </c>
      <c r="AJ348" s="32" t="str">
        <f t="shared" ca="1" si="79"/>
        <v/>
      </c>
    </row>
    <row r="349" spans="1:36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IF('临-间接'!H349="(空白)","",'临-间接'!H349)</f>
        <v>0</v>
      </c>
      <c r="F349">
        <f ca="1">IF('临-间接'!K349="(空白)","",'临-间接'!K349)</f>
        <v>0</v>
      </c>
      <c r="G349">
        <f ca="1">IF('临-间接'!L349="(空白)",0,'临-间接'!L349)</f>
        <v>0</v>
      </c>
      <c r="H349" t="str">
        <f ca="1">IF(OR('临-间接'!Q349=0,'临-间接'!Q349="(空白)"),"",'临-间接'!Q349)</f>
        <v/>
      </c>
      <c r="I349" s="32" t="str">
        <f ca="1">IF(OR('临-间接'!M349=0,'临-间接'!M349="(空白)"),"",'临-间接'!M349)</f>
        <v/>
      </c>
      <c r="J349" s="32" t="str">
        <f ca="1">IF(OR('临-间接'!N349=0,'临-间接'!N349="(空白)"),"",'临-间接'!N349)</f>
        <v/>
      </c>
      <c r="K349" s="32" t="str">
        <f ca="1">IF(OR('临-间接'!O349=0,'临-间接'!O349="(空白)"),"",'临-间接'!O349)</f>
        <v/>
      </c>
      <c r="L349">
        <f ca="1">IF('临-间接'!P349="(空白)",0,'临-间接'!P349)</f>
        <v>0</v>
      </c>
      <c r="M349" s="93" t="b">
        <f t="shared" ca="1" si="67"/>
        <v>0</v>
      </c>
      <c r="N349" s="93" t="b">
        <f t="shared" ca="1" si="68"/>
        <v>0</v>
      </c>
      <c r="O349" s="93" t="b">
        <f t="shared" ca="1" si="69"/>
        <v>0</v>
      </c>
      <c r="P349" s="93" t="b">
        <f t="shared" ca="1" si="70"/>
        <v>0</v>
      </c>
      <c r="Q349" s="93" t="b">
        <f t="shared" ca="1" si="71"/>
        <v>0</v>
      </c>
      <c r="R349" s="93" t="str">
        <f t="shared" ca="1" si="72"/>
        <v>未开始</v>
      </c>
      <c r="S349" s="93">
        <f ca="1">IF(AND(M349,O349,NOT(P349)),NETWORKDAYS(J349,AF349,项目参数!$B$2:$B$200),0)</f>
        <v>0</v>
      </c>
      <c r="T349" s="94">
        <f t="shared" ca="1" si="73"/>
        <v>0</v>
      </c>
      <c r="U349" s="113">
        <f t="shared" ca="1" si="74"/>
        <v>0</v>
      </c>
      <c r="V349" s="113">
        <f t="shared" ca="1" si="75"/>
        <v>0</v>
      </c>
      <c r="W349" s="113" t="str">
        <f t="shared" ca="1" si="76"/>
        <v/>
      </c>
      <c r="X349" s="93">
        <f t="shared" ca="1" si="77"/>
        <v>0</v>
      </c>
      <c r="Y349" s="93">
        <f t="shared" ca="1" si="78"/>
        <v>0</v>
      </c>
      <c r="Z349" s="93">
        <f ca="1">IF(AND(M349,O349,J349&gt;项目信息!$C$18),INT((IF(P349,K349,J349)-项目信息!$C$18)/30)+1,0)</f>
        <v>0</v>
      </c>
      <c r="AA349" s="93" t="str">
        <f ca="1">IF(M349,WEEKNUM(IF(K349&lt;&gt;"",K349,IF(J349&lt;&gt;"",J349,I349)-项目信息!$C$18)+1),"")</f>
        <v/>
      </c>
      <c r="AB349" s="93" t="str">
        <f ca="1">IF($M349,IF('临-间接'!W349=0,"",'临-间接'!W349),"")</f>
        <v/>
      </c>
      <c r="AC349" s="93" t="str">
        <f ca="1">IF($M349,$AB349*U349/项目参数!$J$29,"")</f>
        <v/>
      </c>
      <c r="AD349" s="93" t="str">
        <f ca="1">IF($M349,$AB349*V349/项目参数!$J$29,"")</f>
        <v/>
      </c>
      <c r="AE349" s="95" t="str">
        <f ca="1">IF(OR('临-间接'!R349=0,'临-间接'!R349="(空白)"),"",'临-间接'!R349)</f>
        <v/>
      </c>
      <c r="AF349" s="32" t="str">
        <f ca="1">IF(O349,IF(K349&lt;&gt;"", K349, IF(OR(H349="暂停",H349="取消"), IFERROR(WORKDAY.INTL($J349,$L349*$G349,1,项目参数!$B$2:$B$200),WORKDAY($J349,$L349*$G349,1)),TODAY())),"")</f>
        <v/>
      </c>
      <c r="AG349">
        <f ca="1">IF(AND(M349,O349),IF(OR('临-间接'!S349="",'临-间接'!S349="(空白)"),0,'临-间接'!S349),0)</f>
        <v>0</v>
      </c>
      <c r="AH349" s="32" t="str">
        <f ca="1">IF($M349,IF('临-间接'!T349=0,"",'临-间接'!T349),"")</f>
        <v/>
      </c>
      <c r="AI349" s="32" t="str">
        <f ca="1">IF($M349,IF('临-间接'!U349=0,"",'临-间接'!U349),"")</f>
        <v/>
      </c>
      <c r="AJ349" s="32" t="str">
        <f t="shared" ca="1" si="79"/>
        <v/>
      </c>
    </row>
    <row r="350" spans="1:36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IF('临-间接'!H350="(空白)","",'临-间接'!H350)</f>
        <v>0</v>
      </c>
      <c r="F350">
        <f ca="1">IF('临-间接'!K350="(空白)","",'临-间接'!K350)</f>
        <v>0</v>
      </c>
      <c r="G350">
        <f ca="1">IF('临-间接'!L350="(空白)",0,'临-间接'!L350)</f>
        <v>0</v>
      </c>
      <c r="H350" t="str">
        <f ca="1">IF(OR('临-间接'!Q350=0,'临-间接'!Q350="(空白)"),"",'临-间接'!Q350)</f>
        <v/>
      </c>
      <c r="I350" s="32" t="str">
        <f ca="1">IF(OR('临-间接'!M350=0,'临-间接'!M350="(空白)"),"",'临-间接'!M350)</f>
        <v/>
      </c>
      <c r="J350" s="32" t="str">
        <f ca="1">IF(OR('临-间接'!N350=0,'临-间接'!N350="(空白)"),"",'临-间接'!N350)</f>
        <v/>
      </c>
      <c r="K350" s="32" t="str">
        <f ca="1">IF(OR('临-间接'!O350=0,'临-间接'!O350="(空白)"),"",'临-间接'!O350)</f>
        <v/>
      </c>
      <c r="L350">
        <f ca="1">IF('临-间接'!P350="(空白)",0,'临-间接'!P350)</f>
        <v>0</v>
      </c>
      <c r="M350" s="93" t="b">
        <f t="shared" ca="1" si="67"/>
        <v>0</v>
      </c>
      <c r="N350" s="93" t="b">
        <f t="shared" ca="1" si="68"/>
        <v>0</v>
      </c>
      <c r="O350" s="93" t="b">
        <f t="shared" ca="1" si="69"/>
        <v>0</v>
      </c>
      <c r="P350" s="93" t="b">
        <f t="shared" ca="1" si="70"/>
        <v>0</v>
      </c>
      <c r="Q350" s="93" t="b">
        <f t="shared" ca="1" si="71"/>
        <v>0</v>
      </c>
      <c r="R350" s="93" t="str">
        <f t="shared" ca="1" si="72"/>
        <v>未开始</v>
      </c>
      <c r="S350" s="93">
        <f ca="1">IF(AND(M350,O350,NOT(P350)),NETWORKDAYS(J350,AF350,项目参数!$B$2:$B$200),0)</f>
        <v>0</v>
      </c>
      <c r="T350" s="94">
        <f t="shared" ca="1" si="73"/>
        <v>0</v>
      </c>
      <c r="U350" s="113">
        <f t="shared" ca="1" si="74"/>
        <v>0</v>
      </c>
      <c r="V350" s="113">
        <f t="shared" ca="1" si="75"/>
        <v>0</v>
      </c>
      <c r="W350" s="113" t="str">
        <f t="shared" ca="1" si="76"/>
        <v/>
      </c>
      <c r="X350" s="93">
        <f t="shared" ca="1" si="77"/>
        <v>0</v>
      </c>
      <c r="Y350" s="93">
        <f t="shared" ca="1" si="78"/>
        <v>0</v>
      </c>
      <c r="Z350" s="93">
        <f ca="1">IF(AND(M350,O350,J350&gt;项目信息!$C$18),INT((IF(P350,K350,J350)-项目信息!$C$18)/30)+1,0)</f>
        <v>0</v>
      </c>
      <c r="AA350" s="93" t="str">
        <f ca="1">IF(M350,WEEKNUM(IF(K350&lt;&gt;"",K350,IF(J350&lt;&gt;"",J350,I350)-项目信息!$C$18)+1),"")</f>
        <v/>
      </c>
      <c r="AB350" s="93" t="str">
        <f ca="1">IF($M350,IF('临-间接'!W350=0,"",'临-间接'!W350),"")</f>
        <v/>
      </c>
      <c r="AC350" s="93" t="str">
        <f ca="1">IF($M350,$AB350*U350/项目参数!$J$29,"")</f>
        <v/>
      </c>
      <c r="AD350" s="93" t="str">
        <f ca="1">IF($M350,$AB350*V350/项目参数!$J$29,"")</f>
        <v/>
      </c>
      <c r="AE350" s="95" t="str">
        <f ca="1">IF(OR('临-间接'!R350=0,'临-间接'!R350="(空白)"),"",'临-间接'!R350)</f>
        <v/>
      </c>
      <c r="AF350" s="32" t="str">
        <f ca="1">IF(O350,IF(K350&lt;&gt;"", K350, IF(OR(H350="暂停",H350="取消"), IFERROR(WORKDAY.INTL($J350,$L350*$G350,1,项目参数!$B$2:$B$200),WORKDAY($J350,$L350*$G350,1)),TODAY())),"")</f>
        <v/>
      </c>
      <c r="AG350">
        <f ca="1">IF(AND(M350,O350),IF(OR('临-间接'!S350="",'临-间接'!S350="(空白)"),0,'临-间接'!S350),0)</f>
        <v>0</v>
      </c>
      <c r="AH350" s="32" t="str">
        <f ca="1">IF($M350,IF('临-间接'!T350=0,"",'临-间接'!T350),"")</f>
        <v/>
      </c>
      <c r="AI350" s="32" t="str">
        <f ca="1">IF($M350,IF('临-间接'!U350=0,"",'临-间接'!U350),"")</f>
        <v/>
      </c>
      <c r="AJ350" s="32" t="str">
        <f t="shared" ca="1" si="79"/>
        <v/>
      </c>
    </row>
    <row r="351" spans="1:36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IF('临-间接'!H351="(空白)","",'临-间接'!H351)</f>
        <v>0</v>
      </c>
      <c r="F351">
        <f ca="1">IF('临-间接'!K351="(空白)","",'临-间接'!K351)</f>
        <v>0</v>
      </c>
      <c r="G351">
        <f ca="1">IF('临-间接'!L351="(空白)",0,'临-间接'!L351)</f>
        <v>0</v>
      </c>
      <c r="H351" t="str">
        <f ca="1">IF(OR('临-间接'!Q351=0,'临-间接'!Q351="(空白)"),"",'临-间接'!Q351)</f>
        <v/>
      </c>
      <c r="I351" s="32" t="str">
        <f ca="1">IF(OR('临-间接'!M351=0,'临-间接'!M351="(空白)"),"",'临-间接'!M351)</f>
        <v/>
      </c>
      <c r="J351" s="32" t="str">
        <f ca="1">IF(OR('临-间接'!N351=0,'临-间接'!N351="(空白)"),"",'临-间接'!N351)</f>
        <v/>
      </c>
      <c r="K351" s="32" t="str">
        <f ca="1">IF(OR('临-间接'!O351=0,'临-间接'!O351="(空白)"),"",'临-间接'!O351)</f>
        <v/>
      </c>
      <c r="L351">
        <f ca="1">IF('临-间接'!P351="(空白)",0,'临-间接'!P351)</f>
        <v>0</v>
      </c>
      <c r="M351" s="93" t="b">
        <f t="shared" ca="1" si="67"/>
        <v>0</v>
      </c>
      <c r="N351" s="93" t="b">
        <f t="shared" ca="1" si="68"/>
        <v>0</v>
      </c>
      <c r="O351" s="93" t="b">
        <f t="shared" ca="1" si="69"/>
        <v>0</v>
      </c>
      <c r="P351" s="93" t="b">
        <f t="shared" ca="1" si="70"/>
        <v>0</v>
      </c>
      <c r="Q351" s="93" t="b">
        <f t="shared" ca="1" si="71"/>
        <v>0</v>
      </c>
      <c r="R351" s="93" t="str">
        <f t="shared" ca="1" si="72"/>
        <v>未开始</v>
      </c>
      <c r="S351" s="93">
        <f ca="1">IF(AND(M351,O351,NOT(P351)),NETWORKDAYS(J351,AF351,项目参数!$B$2:$B$200),0)</f>
        <v>0</v>
      </c>
      <c r="T351" s="94">
        <f t="shared" ca="1" si="73"/>
        <v>0</v>
      </c>
      <c r="U351" s="113">
        <f t="shared" ca="1" si="74"/>
        <v>0</v>
      </c>
      <c r="V351" s="113">
        <f t="shared" ca="1" si="75"/>
        <v>0</v>
      </c>
      <c r="W351" s="113" t="str">
        <f t="shared" ca="1" si="76"/>
        <v/>
      </c>
      <c r="X351" s="93">
        <f t="shared" ca="1" si="77"/>
        <v>0</v>
      </c>
      <c r="Y351" s="93">
        <f t="shared" ca="1" si="78"/>
        <v>0</v>
      </c>
      <c r="Z351" s="93">
        <f ca="1">IF(AND(M351,O351,J351&gt;项目信息!$C$18),INT((IF(P351,K351,J351)-项目信息!$C$18)/30)+1,0)</f>
        <v>0</v>
      </c>
      <c r="AA351" s="93" t="str">
        <f ca="1">IF(M351,WEEKNUM(IF(K351&lt;&gt;"",K351,IF(J351&lt;&gt;"",J351,I351)-项目信息!$C$18)+1),"")</f>
        <v/>
      </c>
      <c r="AB351" s="93" t="str">
        <f ca="1">IF($M351,IF('临-间接'!W351=0,"",'临-间接'!W351),"")</f>
        <v/>
      </c>
      <c r="AC351" s="93" t="str">
        <f ca="1">IF($M351,$AB351*U351/项目参数!$J$29,"")</f>
        <v/>
      </c>
      <c r="AD351" s="93" t="str">
        <f ca="1">IF($M351,$AB351*V351/项目参数!$J$29,"")</f>
        <v/>
      </c>
      <c r="AE351" s="95" t="str">
        <f ca="1">IF(OR('临-间接'!R351=0,'临-间接'!R351="(空白)"),"",'临-间接'!R351)</f>
        <v/>
      </c>
      <c r="AF351" s="32" t="str">
        <f ca="1">IF(O351,IF(K351&lt;&gt;"", K351, IF(OR(H351="暂停",H351="取消"), IFERROR(WORKDAY.INTL($J351,$L351*$G351,1,项目参数!$B$2:$B$200),WORKDAY($J351,$L351*$G351,1)),TODAY())),"")</f>
        <v/>
      </c>
      <c r="AG351">
        <f ca="1">IF(AND(M351,O351),IF(OR('临-间接'!S351="",'临-间接'!S351="(空白)"),0,'临-间接'!S351),0)</f>
        <v>0</v>
      </c>
      <c r="AH351" s="32" t="str">
        <f ca="1">IF($M351,IF('临-间接'!T351=0,"",'临-间接'!T351),"")</f>
        <v/>
      </c>
      <c r="AI351" s="32" t="str">
        <f ca="1">IF($M351,IF('临-间接'!U351=0,"",'临-间接'!U351),"")</f>
        <v/>
      </c>
      <c r="AJ351" s="32" t="str">
        <f t="shared" ca="1" si="79"/>
        <v/>
      </c>
    </row>
    <row r="352" spans="1:36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IF('临-间接'!H352="(空白)","",'临-间接'!H352)</f>
        <v>0</v>
      </c>
      <c r="F352">
        <f ca="1">IF('临-间接'!K352="(空白)","",'临-间接'!K352)</f>
        <v>0</v>
      </c>
      <c r="G352">
        <f ca="1">IF('临-间接'!L352="(空白)",0,'临-间接'!L352)</f>
        <v>0</v>
      </c>
      <c r="H352" t="str">
        <f ca="1">IF(OR('临-间接'!Q352=0,'临-间接'!Q352="(空白)"),"",'临-间接'!Q352)</f>
        <v/>
      </c>
      <c r="I352" s="32" t="str">
        <f ca="1">IF(OR('临-间接'!M352=0,'临-间接'!M352="(空白)"),"",'临-间接'!M352)</f>
        <v/>
      </c>
      <c r="J352" s="32" t="str">
        <f ca="1">IF(OR('临-间接'!N352=0,'临-间接'!N352="(空白)"),"",'临-间接'!N352)</f>
        <v/>
      </c>
      <c r="K352" s="32" t="str">
        <f ca="1">IF(OR('临-间接'!O352=0,'临-间接'!O352="(空白)"),"",'临-间接'!O352)</f>
        <v/>
      </c>
      <c r="L352">
        <f ca="1">IF('临-间接'!P352="(空白)",0,'临-间接'!P352)</f>
        <v>0</v>
      </c>
      <c r="M352" s="93" t="b">
        <f t="shared" ca="1" si="67"/>
        <v>0</v>
      </c>
      <c r="N352" s="93" t="b">
        <f t="shared" ca="1" si="68"/>
        <v>0</v>
      </c>
      <c r="O352" s="93" t="b">
        <f t="shared" ca="1" si="69"/>
        <v>0</v>
      </c>
      <c r="P352" s="93" t="b">
        <f t="shared" ca="1" si="70"/>
        <v>0</v>
      </c>
      <c r="Q352" s="93" t="b">
        <f t="shared" ca="1" si="71"/>
        <v>0</v>
      </c>
      <c r="R352" s="93" t="str">
        <f t="shared" ca="1" si="72"/>
        <v>未开始</v>
      </c>
      <c r="S352" s="93">
        <f ca="1">IF(AND(M352,O352,NOT(P352)),NETWORKDAYS(J352,AF352,项目参数!$B$2:$B$200),0)</f>
        <v>0</v>
      </c>
      <c r="T352" s="94">
        <f t="shared" ca="1" si="73"/>
        <v>0</v>
      </c>
      <c r="U352" s="113">
        <f t="shared" ca="1" si="74"/>
        <v>0</v>
      </c>
      <c r="V352" s="113">
        <f t="shared" ca="1" si="75"/>
        <v>0</v>
      </c>
      <c r="W352" s="113" t="str">
        <f t="shared" ca="1" si="76"/>
        <v/>
      </c>
      <c r="X352" s="93">
        <f t="shared" ca="1" si="77"/>
        <v>0</v>
      </c>
      <c r="Y352" s="93">
        <f t="shared" ca="1" si="78"/>
        <v>0</v>
      </c>
      <c r="Z352" s="93">
        <f ca="1">IF(AND(M352,O352,J352&gt;项目信息!$C$18),INT((IF(P352,K352,J352)-项目信息!$C$18)/30)+1,0)</f>
        <v>0</v>
      </c>
      <c r="AA352" s="93" t="str">
        <f ca="1">IF(M352,WEEKNUM(IF(K352&lt;&gt;"",K352,IF(J352&lt;&gt;"",J352,I352)-项目信息!$C$18)+1),"")</f>
        <v/>
      </c>
      <c r="AB352" s="93" t="str">
        <f ca="1">IF($M352,IF('临-间接'!W352=0,"",'临-间接'!W352),"")</f>
        <v/>
      </c>
      <c r="AC352" s="93" t="str">
        <f ca="1">IF($M352,$AB352*U352/项目参数!$J$29,"")</f>
        <v/>
      </c>
      <c r="AD352" s="93" t="str">
        <f ca="1">IF($M352,$AB352*V352/项目参数!$J$29,"")</f>
        <v/>
      </c>
      <c r="AE352" s="95" t="str">
        <f ca="1">IF(OR('临-间接'!R352=0,'临-间接'!R352="(空白)"),"",'临-间接'!R352)</f>
        <v/>
      </c>
      <c r="AF352" s="32" t="str">
        <f ca="1">IF(O352,IF(K352&lt;&gt;"", K352, IF(OR(H352="暂停",H352="取消"), IFERROR(WORKDAY.INTL($J352,$L352*$G352,1,项目参数!$B$2:$B$200),WORKDAY($J352,$L352*$G352,1)),TODAY())),"")</f>
        <v/>
      </c>
      <c r="AG352">
        <f ca="1">IF(AND(M352,O352),IF(OR('临-间接'!S352="",'临-间接'!S352="(空白)"),0,'临-间接'!S352),0)</f>
        <v>0</v>
      </c>
      <c r="AH352" s="32" t="str">
        <f ca="1">IF($M352,IF('临-间接'!T352=0,"",'临-间接'!T352),"")</f>
        <v/>
      </c>
      <c r="AI352" s="32" t="str">
        <f ca="1">IF($M352,IF('临-间接'!U352=0,"",'临-间接'!U352),"")</f>
        <v/>
      </c>
      <c r="AJ352" s="32" t="str">
        <f t="shared" ca="1" si="79"/>
        <v/>
      </c>
    </row>
    <row r="353" spans="1:36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IF('临-间接'!H353="(空白)","",'临-间接'!H353)</f>
        <v>0</v>
      </c>
      <c r="F353">
        <f ca="1">IF('临-间接'!K353="(空白)","",'临-间接'!K353)</f>
        <v>0</v>
      </c>
      <c r="G353">
        <f ca="1">IF('临-间接'!L353="(空白)",0,'临-间接'!L353)</f>
        <v>0</v>
      </c>
      <c r="H353" t="str">
        <f ca="1">IF(OR('临-间接'!Q353=0,'临-间接'!Q353="(空白)"),"",'临-间接'!Q353)</f>
        <v/>
      </c>
      <c r="I353" s="32" t="str">
        <f ca="1">IF(OR('临-间接'!M353=0,'临-间接'!M353="(空白)"),"",'临-间接'!M353)</f>
        <v/>
      </c>
      <c r="J353" s="32" t="str">
        <f ca="1">IF(OR('临-间接'!N353=0,'临-间接'!N353="(空白)"),"",'临-间接'!N353)</f>
        <v/>
      </c>
      <c r="K353" s="32" t="str">
        <f ca="1">IF(OR('临-间接'!O353=0,'临-间接'!O353="(空白)"),"",'临-间接'!O353)</f>
        <v/>
      </c>
      <c r="L353">
        <f ca="1">IF('临-间接'!P353="(空白)",0,'临-间接'!P353)</f>
        <v>0</v>
      </c>
      <c r="M353" s="93" t="b">
        <f t="shared" ca="1" si="67"/>
        <v>0</v>
      </c>
      <c r="N353" s="93" t="b">
        <f t="shared" ca="1" si="68"/>
        <v>0</v>
      </c>
      <c r="O353" s="93" t="b">
        <f t="shared" ca="1" si="69"/>
        <v>0</v>
      </c>
      <c r="P353" s="93" t="b">
        <f t="shared" ca="1" si="70"/>
        <v>0</v>
      </c>
      <c r="Q353" s="93" t="b">
        <f t="shared" ca="1" si="71"/>
        <v>0</v>
      </c>
      <c r="R353" s="93" t="str">
        <f t="shared" ca="1" si="72"/>
        <v>未开始</v>
      </c>
      <c r="S353" s="93">
        <f ca="1">IF(AND(M353,O353,NOT(P353)),NETWORKDAYS(J353,AF353,项目参数!$B$2:$B$200),0)</f>
        <v>0</v>
      </c>
      <c r="T353" s="94">
        <f t="shared" ca="1" si="73"/>
        <v>0</v>
      </c>
      <c r="U353" s="113">
        <f t="shared" ca="1" si="74"/>
        <v>0</v>
      </c>
      <c r="V353" s="113">
        <f t="shared" ca="1" si="75"/>
        <v>0</v>
      </c>
      <c r="W353" s="113" t="str">
        <f t="shared" ca="1" si="76"/>
        <v/>
      </c>
      <c r="X353" s="93">
        <f t="shared" ca="1" si="77"/>
        <v>0</v>
      </c>
      <c r="Y353" s="93">
        <f t="shared" ca="1" si="78"/>
        <v>0</v>
      </c>
      <c r="Z353" s="93">
        <f ca="1">IF(AND(M353,O353,J353&gt;项目信息!$C$18),INT((IF(P353,K353,J353)-项目信息!$C$18)/30)+1,0)</f>
        <v>0</v>
      </c>
      <c r="AA353" s="93" t="str">
        <f ca="1">IF(M353,WEEKNUM(IF(K353&lt;&gt;"",K353,IF(J353&lt;&gt;"",J353,I353)-项目信息!$C$18)+1),"")</f>
        <v/>
      </c>
      <c r="AB353" s="93" t="str">
        <f ca="1">IF($M353,IF('临-间接'!W353=0,"",'临-间接'!W353),"")</f>
        <v/>
      </c>
      <c r="AC353" s="93" t="str">
        <f ca="1">IF($M353,$AB353*U353/项目参数!$J$29,"")</f>
        <v/>
      </c>
      <c r="AD353" s="93" t="str">
        <f ca="1">IF($M353,$AB353*V353/项目参数!$J$29,"")</f>
        <v/>
      </c>
      <c r="AE353" s="95" t="str">
        <f ca="1">IF(OR('临-间接'!R353=0,'临-间接'!R353="(空白)"),"",'临-间接'!R353)</f>
        <v/>
      </c>
      <c r="AF353" s="32" t="str">
        <f ca="1">IF(O353,IF(K353&lt;&gt;"", K353, IF(OR(H353="暂停",H353="取消"), IFERROR(WORKDAY.INTL($J353,$L353*$G353,1,项目参数!$B$2:$B$200),WORKDAY($J353,$L353*$G353,1)),TODAY())),"")</f>
        <v/>
      </c>
      <c r="AG353">
        <f ca="1">IF(AND(M353,O353),IF(OR('临-间接'!S353="",'临-间接'!S353="(空白)"),0,'临-间接'!S353),0)</f>
        <v>0</v>
      </c>
      <c r="AH353" s="32" t="str">
        <f ca="1">IF($M353,IF('临-间接'!T353=0,"",'临-间接'!T353),"")</f>
        <v/>
      </c>
      <c r="AI353" s="32" t="str">
        <f ca="1">IF($M353,IF('临-间接'!U353=0,"",'临-间接'!U353),"")</f>
        <v/>
      </c>
      <c r="AJ353" s="32" t="str">
        <f t="shared" ca="1" si="79"/>
        <v/>
      </c>
    </row>
    <row r="354" spans="1:36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IF('临-间接'!H354="(空白)","",'临-间接'!H354)</f>
        <v>0</v>
      </c>
      <c r="F354">
        <f ca="1">IF('临-间接'!K354="(空白)","",'临-间接'!K354)</f>
        <v>0</v>
      </c>
      <c r="G354">
        <f ca="1">IF('临-间接'!L354="(空白)",0,'临-间接'!L354)</f>
        <v>0</v>
      </c>
      <c r="H354" t="str">
        <f ca="1">IF(OR('临-间接'!Q354=0,'临-间接'!Q354="(空白)"),"",'临-间接'!Q354)</f>
        <v/>
      </c>
      <c r="I354" s="32" t="str">
        <f ca="1">IF(OR('临-间接'!M354=0,'临-间接'!M354="(空白)"),"",'临-间接'!M354)</f>
        <v/>
      </c>
      <c r="J354" s="32" t="str">
        <f ca="1">IF(OR('临-间接'!N354=0,'临-间接'!N354="(空白)"),"",'临-间接'!N354)</f>
        <v/>
      </c>
      <c r="K354" s="32" t="str">
        <f ca="1">IF(OR('临-间接'!O354=0,'临-间接'!O354="(空白)"),"",'临-间接'!O354)</f>
        <v/>
      </c>
      <c r="L354">
        <f ca="1">IF('临-间接'!P354="(空白)",0,'临-间接'!P354)</f>
        <v>0</v>
      </c>
      <c r="M354" s="93" t="b">
        <f t="shared" ca="1" si="67"/>
        <v>0</v>
      </c>
      <c r="N354" s="93" t="b">
        <f t="shared" ca="1" si="68"/>
        <v>0</v>
      </c>
      <c r="O354" s="93" t="b">
        <f t="shared" ca="1" si="69"/>
        <v>0</v>
      </c>
      <c r="P354" s="93" t="b">
        <f t="shared" ca="1" si="70"/>
        <v>0</v>
      </c>
      <c r="Q354" s="93" t="b">
        <f t="shared" ca="1" si="71"/>
        <v>0</v>
      </c>
      <c r="R354" s="93" t="str">
        <f t="shared" ca="1" si="72"/>
        <v>未开始</v>
      </c>
      <c r="S354" s="93">
        <f ca="1">IF(AND(M354,O354,NOT(P354)),NETWORKDAYS(J354,AF354,项目参数!$B$2:$B$200),0)</f>
        <v>0</v>
      </c>
      <c r="T354" s="94">
        <f t="shared" ca="1" si="73"/>
        <v>0</v>
      </c>
      <c r="U354" s="113">
        <f t="shared" ca="1" si="74"/>
        <v>0</v>
      </c>
      <c r="V354" s="113">
        <f t="shared" ca="1" si="75"/>
        <v>0</v>
      </c>
      <c r="W354" s="113" t="str">
        <f t="shared" ca="1" si="76"/>
        <v/>
      </c>
      <c r="X354" s="93">
        <f t="shared" ca="1" si="77"/>
        <v>0</v>
      </c>
      <c r="Y354" s="93">
        <f t="shared" ca="1" si="78"/>
        <v>0</v>
      </c>
      <c r="Z354" s="93">
        <f ca="1">IF(AND(M354,O354,J354&gt;项目信息!$C$18),INT((IF(P354,K354,J354)-项目信息!$C$18)/30)+1,0)</f>
        <v>0</v>
      </c>
      <c r="AA354" s="93" t="str">
        <f ca="1">IF(M354,WEEKNUM(IF(K354&lt;&gt;"",K354,IF(J354&lt;&gt;"",J354,I354)-项目信息!$C$18)+1),"")</f>
        <v/>
      </c>
      <c r="AB354" s="93" t="str">
        <f ca="1">IF($M354,IF('临-间接'!W354=0,"",'临-间接'!W354),"")</f>
        <v/>
      </c>
      <c r="AC354" s="93" t="str">
        <f ca="1">IF($M354,$AB354*U354/项目参数!$J$29,"")</f>
        <v/>
      </c>
      <c r="AD354" s="93" t="str">
        <f ca="1">IF($M354,$AB354*V354/项目参数!$J$29,"")</f>
        <v/>
      </c>
      <c r="AE354" s="95" t="str">
        <f ca="1">IF(OR('临-间接'!R354=0,'临-间接'!R354="(空白)"),"",'临-间接'!R354)</f>
        <v/>
      </c>
      <c r="AF354" s="32" t="str">
        <f ca="1">IF(O354,IF(K354&lt;&gt;"", K354, IF(OR(H354="暂停",H354="取消"), IFERROR(WORKDAY.INTL($J354,$L354*$G354,1,项目参数!$B$2:$B$200),WORKDAY($J354,$L354*$G354,1)),TODAY())),"")</f>
        <v/>
      </c>
      <c r="AG354">
        <f ca="1">IF(AND(M354,O354),IF(OR('临-间接'!S354="",'临-间接'!S354="(空白)"),0,'临-间接'!S354),0)</f>
        <v>0</v>
      </c>
      <c r="AH354" s="32" t="str">
        <f ca="1">IF($M354,IF('临-间接'!T354=0,"",'临-间接'!T354),"")</f>
        <v/>
      </c>
      <c r="AI354" s="32" t="str">
        <f ca="1">IF($M354,IF('临-间接'!U354=0,"",'临-间接'!U354),"")</f>
        <v/>
      </c>
      <c r="AJ354" s="32" t="str">
        <f t="shared" ca="1" si="79"/>
        <v/>
      </c>
    </row>
    <row r="355" spans="1:36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IF('临-间接'!H355="(空白)","",'临-间接'!H355)</f>
        <v>0</v>
      </c>
      <c r="F355">
        <f ca="1">IF('临-间接'!K355="(空白)","",'临-间接'!K355)</f>
        <v>0</v>
      </c>
      <c r="G355">
        <f ca="1">IF('临-间接'!L355="(空白)",0,'临-间接'!L355)</f>
        <v>0</v>
      </c>
      <c r="H355" t="str">
        <f ca="1">IF(OR('临-间接'!Q355=0,'临-间接'!Q355="(空白)"),"",'临-间接'!Q355)</f>
        <v/>
      </c>
      <c r="I355" s="32" t="str">
        <f ca="1">IF(OR('临-间接'!M355=0,'临-间接'!M355="(空白)"),"",'临-间接'!M355)</f>
        <v/>
      </c>
      <c r="J355" s="32" t="str">
        <f ca="1">IF(OR('临-间接'!N355=0,'临-间接'!N355="(空白)"),"",'临-间接'!N355)</f>
        <v/>
      </c>
      <c r="K355" s="32" t="str">
        <f ca="1">IF(OR('临-间接'!O355=0,'临-间接'!O355="(空白)"),"",'临-间接'!O355)</f>
        <v/>
      </c>
      <c r="L355">
        <f ca="1">IF('临-间接'!P355="(空白)",0,'临-间接'!P355)</f>
        <v>0</v>
      </c>
      <c r="M355" s="93" t="b">
        <f t="shared" ca="1" si="67"/>
        <v>0</v>
      </c>
      <c r="N355" s="93" t="b">
        <f t="shared" ca="1" si="68"/>
        <v>0</v>
      </c>
      <c r="O355" s="93" t="b">
        <f t="shared" ca="1" si="69"/>
        <v>0</v>
      </c>
      <c r="P355" s="93" t="b">
        <f t="shared" ca="1" si="70"/>
        <v>0</v>
      </c>
      <c r="Q355" s="93" t="b">
        <f t="shared" ca="1" si="71"/>
        <v>0</v>
      </c>
      <c r="R355" s="93" t="str">
        <f t="shared" ca="1" si="72"/>
        <v>未开始</v>
      </c>
      <c r="S355" s="93">
        <f ca="1">IF(AND(M355,O355,NOT(P355)),NETWORKDAYS(J355,AF355,项目参数!$B$2:$B$200),0)</f>
        <v>0</v>
      </c>
      <c r="T355" s="94">
        <f t="shared" ca="1" si="73"/>
        <v>0</v>
      </c>
      <c r="U355" s="113">
        <f t="shared" ca="1" si="74"/>
        <v>0</v>
      </c>
      <c r="V355" s="113">
        <f t="shared" ca="1" si="75"/>
        <v>0</v>
      </c>
      <c r="W355" s="113" t="str">
        <f t="shared" ca="1" si="76"/>
        <v/>
      </c>
      <c r="X355" s="93">
        <f t="shared" ca="1" si="77"/>
        <v>0</v>
      </c>
      <c r="Y355" s="93">
        <f t="shared" ca="1" si="78"/>
        <v>0</v>
      </c>
      <c r="Z355" s="93">
        <f ca="1">IF(AND(M355,O355,J355&gt;项目信息!$C$18),INT((IF(P355,K355,J355)-项目信息!$C$18)/30)+1,0)</f>
        <v>0</v>
      </c>
      <c r="AA355" s="93" t="str">
        <f ca="1">IF(M355,WEEKNUM(IF(K355&lt;&gt;"",K355,IF(J355&lt;&gt;"",J355,I355)-项目信息!$C$18)+1),"")</f>
        <v/>
      </c>
      <c r="AB355" s="93" t="str">
        <f ca="1">IF($M355,IF('临-间接'!W355=0,"",'临-间接'!W355),"")</f>
        <v/>
      </c>
      <c r="AC355" s="93" t="str">
        <f ca="1">IF($M355,$AB355*U355/项目参数!$J$29,"")</f>
        <v/>
      </c>
      <c r="AD355" s="93" t="str">
        <f ca="1">IF($M355,$AB355*V355/项目参数!$J$29,"")</f>
        <v/>
      </c>
      <c r="AE355" s="95" t="str">
        <f ca="1">IF(OR('临-间接'!R355=0,'临-间接'!R355="(空白)"),"",'临-间接'!R355)</f>
        <v/>
      </c>
      <c r="AF355" s="32" t="str">
        <f ca="1">IF(O355,IF(K355&lt;&gt;"", K355, IF(OR(H355="暂停",H355="取消"), IFERROR(WORKDAY.INTL($J355,$L355*$G355,1,项目参数!$B$2:$B$200),WORKDAY($J355,$L355*$G355,1)),TODAY())),"")</f>
        <v/>
      </c>
      <c r="AG355">
        <f ca="1">IF(AND(M355,O355),IF(OR('临-间接'!S355="",'临-间接'!S355="(空白)"),0,'临-间接'!S355),0)</f>
        <v>0</v>
      </c>
      <c r="AH355" s="32" t="str">
        <f ca="1">IF($M355,IF('临-间接'!T355=0,"",'临-间接'!T355),"")</f>
        <v/>
      </c>
      <c r="AI355" s="32" t="str">
        <f ca="1">IF($M355,IF('临-间接'!U355=0,"",'临-间接'!U355),"")</f>
        <v/>
      </c>
      <c r="AJ355" s="32" t="str">
        <f t="shared" ca="1" si="79"/>
        <v/>
      </c>
    </row>
    <row r="356" spans="1:36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IF('临-间接'!H356="(空白)","",'临-间接'!H356)</f>
        <v>0</v>
      </c>
      <c r="F356">
        <f ca="1">IF('临-间接'!K356="(空白)","",'临-间接'!K356)</f>
        <v>0</v>
      </c>
      <c r="G356">
        <f ca="1">IF('临-间接'!L356="(空白)",0,'临-间接'!L356)</f>
        <v>0</v>
      </c>
      <c r="H356" t="str">
        <f ca="1">IF(OR('临-间接'!Q356=0,'临-间接'!Q356="(空白)"),"",'临-间接'!Q356)</f>
        <v/>
      </c>
      <c r="I356" s="32" t="str">
        <f ca="1">IF(OR('临-间接'!M356=0,'临-间接'!M356="(空白)"),"",'临-间接'!M356)</f>
        <v/>
      </c>
      <c r="J356" s="32" t="str">
        <f ca="1">IF(OR('临-间接'!N356=0,'临-间接'!N356="(空白)"),"",'临-间接'!N356)</f>
        <v/>
      </c>
      <c r="K356" s="32" t="str">
        <f ca="1">IF(OR('临-间接'!O356=0,'临-间接'!O356="(空白)"),"",'临-间接'!O356)</f>
        <v/>
      </c>
      <c r="L356">
        <f ca="1">IF('临-间接'!P356="(空白)",0,'临-间接'!P356)</f>
        <v>0</v>
      </c>
      <c r="M356" s="93" t="b">
        <f t="shared" ca="1" si="67"/>
        <v>0</v>
      </c>
      <c r="N356" s="93" t="b">
        <f t="shared" ca="1" si="68"/>
        <v>0</v>
      </c>
      <c r="O356" s="93" t="b">
        <f t="shared" ca="1" si="69"/>
        <v>0</v>
      </c>
      <c r="P356" s="93" t="b">
        <f t="shared" ca="1" si="70"/>
        <v>0</v>
      </c>
      <c r="Q356" s="93" t="b">
        <f t="shared" ca="1" si="71"/>
        <v>0</v>
      </c>
      <c r="R356" s="93" t="str">
        <f t="shared" ca="1" si="72"/>
        <v>未开始</v>
      </c>
      <c r="S356" s="93">
        <f ca="1">IF(AND(M356,O356,NOT(P356)),NETWORKDAYS(J356,AF356,项目参数!$B$2:$B$200),0)</f>
        <v>0</v>
      </c>
      <c r="T356" s="94">
        <f t="shared" ca="1" si="73"/>
        <v>0</v>
      </c>
      <c r="U356" s="113">
        <f t="shared" ca="1" si="74"/>
        <v>0</v>
      </c>
      <c r="V356" s="113">
        <f t="shared" ca="1" si="75"/>
        <v>0</v>
      </c>
      <c r="W356" s="113" t="str">
        <f t="shared" ca="1" si="76"/>
        <v/>
      </c>
      <c r="X356" s="93">
        <f t="shared" ca="1" si="77"/>
        <v>0</v>
      </c>
      <c r="Y356" s="93">
        <f t="shared" ca="1" si="78"/>
        <v>0</v>
      </c>
      <c r="Z356" s="93">
        <f ca="1">IF(AND(M356,O356,J356&gt;项目信息!$C$18),INT((IF(P356,K356,J356)-项目信息!$C$18)/30)+1,0)</f>
        <v>0</v>
      </c>
      <c r="AA356" s="93" t="str">
        <f ca="1">IF(M356,WEEKNUM(IF(K356&lt;&gt;"",K356,IF(J356&lt;&gt;"",J356,I356)-项目信息!$C$18)+1),"")</f>
        <v/>
      </c>
      <c r="AB356" s="93" t="str">
        <f ca="1">IF($M356,IF('临-间接'!W356=0,"",'临-间接'!W356),"")</f>
        <v/>
      </c>
      <c r="AC356" s="93" t="str">
        <f ca="1">IF($M356,$AB356*U356/项目参数!$J$29,"")</f>
        <v/>
      </c>
      <c r="AD356" s="93" t="str">
        <f ca="1">IF($M356,$AB356*V356/项目参数!$J$29,"")</f>
        <v/>
      </c>
      <c r="AE356" s="95" t="str">
        <f ca="1">IF(OR('临-间接'!R356=0,'临-间接'!R356="(空白)"),"",'临-间接'!R356)</f>
        <v/>
      </c>
      <c r="AF356" s="32" t="str">
        <f ca="1">IF(O356,IF(K356&lt;&gt;"", K356, IF(OR(H356="暂停",H356="取消"), IFERROR(WORKDAY.INTL($J356,$L356*$G356,1,项目参数!$B$2:$B$200),WORKDAY($J356,$L356*$G356,1)),TODAY())),"")</f>
        <v/>
      </c>
      <c r="AG356">
        <f ca="1">IF(AND(M356,O356),IF(OR('临-间接'!S356="",'临-间接'!S356="(空白)"),0,'临-间接'!S356),0)</f>
        <v>0</v>
      </c>
      <c r="AH356" s="32" t="str">
        <f ca="1">IF($M356,IF('临-间接'!T356=0,"",'临-间接'!T356),"")</f>
        <v/>
      </c>
      <c r="AI356" s="32" t="str">
        <f ca="1">IF($M356,IF('临-间接'!U356=0,"",'临-间接'!U356),"")</f>
        <v/>
      </c>
      <c r="AJ356" s="32" t="str">
        <f t="shared" ca="1" si="79"/>
        <v/>
      </c>
    </row>
    <row r="357" spans="1:36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IF('临-间接'!H357="(空白)","",'临-间接'!H357)</f>
        <v>0</v>
      </c>
      <c r="F357">
        <f ca="1">IF('临-间接'!K357="(空白)","",'临-间接'!K357)</f>
        <v>0</v>
      </c>
      <c r="G357">
        <f ca="1">IF('临-间接'!L357="(空白)",0,'临-间接'!L357)</f>
        <v>0</v>
      </c>
      <c r="H357" t="str">
        <f ca="1">IF(OR('临-间接'!Q357=0,'临-间接'!Q357="(空白)"),"",'临-间接'!Q357)</f>
        <v/>
      </c>
      <c r="I357" s="32" t="str">
        <f ca="1">IF(OR('临-间接'!M357=0,'临-间接'!M357="(空白)"),"",'临-间接'!M357)</f>
        <v/>
      </c>
      <c r="J357" s="32" t="str">
        <f ca="1">IF(OR('临-间接'!N357=0,'临-间接'!N357="(空白)"),"",'临-间接'!N357)</f>
        <v/>
      </c>
      <c r="K357" s="32" t="str">
        <f ca="1">IF(OR('临-间接'!O357=0,'临-间接'!O357="(空白)"),"",'临-间接'!O357)</f>
        <v/>
      </c>
      <c r="L357">
        <f ca="1">IF('临-间接'!P357="(空白)",0,'临-间接'!P357)</f>
        <v>0</v>
      </c>
      <c r="M357" s="93" t="b">
        <f t="shared" ca="1" si="67"/>
        <v>0</v>
      </c>
      <c r="N357" s="93" t="b">
        <f t="shared" ca="1" si="68"/>
        <v>0</v>
      </c>
      <c r="O357" s="93" t="b">
        <f t="shared" ca="1" si="69"/>
        <v>0</v>
      </c>
      <c r="P357" s="93" t="b">
        <f t="shared" ca="1" si="70"/>
        <v>0</v>
      </c>
      <c r="Q357" s="93" t="b">
        <f t="shared" ca="1" si="71"/>
        <v>0</v>
      </c>
      <c r="R357" s="93" t="str">
        <f t="shared" ca="1" si="72"/>
        <v>未开始</v>
      </c>
      <c r="S357" s="93">
        <f ca="1">IF(AND(M357,O357,NOT(P357)),NETWORKDAYS(J357,AF357,项目参数!$B$2:$B$200),0)</f>
        <v>0</v>
      </c>
      <c r="T357" s="94">
        <f t="shared" ca="1" si="73"/>
        <v>0</v>
      </c>
      <c r="U357" s="113">
        <f t="shared" ca="1" si="74"/>
        <v>0</v>
      </c>
      <c r="V357" s="113">
        <f t="shared" ca="1" si="75"/>
        <v>0</v>
      </c>
      <c r="W357" s="113" t="str">
        <f t="shared" ca="1" si="76"/>
        <v/>
      </c>
      <c r="X357" s="93">
        <f t="shared" ca="1" si="77"/>
        <v>0</v>
      </c>
      <c r="Y357" s="93">
        <f t="shared" ca="1" si="78"/>
        <v>0</v>
      </c>
      <c r="Z357" s="93">
        <f ca="1">IF(AND(M357,O357,J357&gt;项目信息!$C$18),INT((IF(P357,K357,J357)-项目信息!$C$18)/30)+1,0)</f>
        <v>0</v>
      </c>
      <c r="AA357" s="93" t="str">
        <f ca="1">IF(M357,WEEKNUM(IF(K357&lt;&gt;"",K357,IF(J357&lt;&gt;"",J357,I357)-项目信息!$C$18)+1),"")</f>
        <v/>
      </c>
      <c r="AB357" s="93" t="str">
        <f ca="1">IF($M357,IF('临-间接'!W357=0,"",'临-间接'!W357),"")</f>
        <v/>
      </c>
      <c r="AC357" s="93" t="str">
        <f ca="1">IF($M357,$AB357*U357/项目参数!$J$29,"")</f>
        <v/>
      </c>
      <c r="AD357" s="93" t="str">
        <f ca="1">IF($M357,$AB357*V357/项目参数!$J$29,"")</f>
        <v/>
      </c>
      <c r="AE357" s="95" t="str">
        <f ca="1">IF(OR('临-间接'!R357=0,'临-间接'!R357="(空白)"),"",'临-间接'!R357)</f>
        <v/>
      </c>
      <c r="AF357" s="32" t="str">
        <f ca="1">IF(O357,IF(K357&lt;&gt;"", K357, IF(OR(H357="暂停",H357="取消"), IFERROR(WORKDAY.INTL($J357,$L357*$G357,1,项目参数!$B$2:$B$200),WORKDAY($J357,$L357*$G357,1)),TODAY())),"")</f>
        <v/>
      </c>
      <c r="AG357">
        <f ca="1">IF(AND(M357,O357),IF(OR('临-间接'!S357="",'临-间接'!S357="(空白)"),0,'临-间接'!S357),0)</f>
        <v>0</v>
      </c>
      <c r="AH357" s="32" t="str">
        <f ca="1">IF($M357,IF('临-间接'!T357=0,"",'临-间接'!T357),"")</f>
        <v/>
      </c>
      <c r="AI357" s="32" t="str">
        <f ca="1">IF($M357,IF('临-间接'!U357=0,"",'临-间接'!U357),"")</f>
        <v/>
      </c>
      <c r="AJ357" s="32" t="str">
        <f t="shared" ca="1" si="79"/>
        <v/>
      </c>
    </row>
    <row r="358" spans="1:36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IF('临-间接'!H358="(空白)","",'临-间接'!H358)</f>
        <v>0</v>
      </c>
      <c r="F358">
        <f ca="1">IF('临-间接'!K358="(空白)","",'临-间接'!K358)</f>
        <v>0</v>
      </c>
      <c r="G358">
        <f ca="1">IF('临-间接'!L358="(空白)",0,'临-间接'!L358)</f>
        <v>0</v>
      </c>
      <c r="H358" t="str">
        <f ca="1">IF(OR('临-间接'!Q358=0,'临-间接'!Q358="(空白)"),"",'临-间接'!Q358)</f>
        <v/>
      </c>
      <c r="I358" s="32" t="str">
        <f ca="1">IF(OR('临-间接'!M358=0,'临-间接'!M358="(空白)"),"",'临-间接'!M358)</f>
        <v/>
      </c>
      <c r="J358" s="32" t="str">
        <f ca="1">IF(OR('临-间接'!N358=0,'临-间接'!N358="(空白)"),"",'临-间接'!N358)</f>
        <v/>
      </c>
      <c r="K358" s="32" t="str">
        <f ca="1">IF(OR('临-间接'!O358=0,'临-间接'!O358="(空白)"),"",'临-间接'!O358)</f>
        <v/>
      </c>
      <c r="L358">
        <f ca="1">IF('临-间接'!P358="(空白)",0,'临-间接'!P358)</f>
        <v>0</v>
      </c>
      <c r="M358" s="93" t="b">
        <f t="shared" ca="1" si="67"/>
        <v>0</v>
      </c>
      <c r="N358" s="93" t="b">
        <f t="shared" ca="1" si="68"/>
        <v>0</v>
      </c>
      <c r="O358" s="93" t="b">
        <f t="shared" ca="1" si="69"/>
        <v>0</v>
      </c>
      <c r="P358" s="93" t="b">
        <f t="shared" ca="1" si="70"/>
        <v>0</v>
      </c>
      <c r="Q358" s="93" t="b">
        <f t="shared" ca="1" si="71"/>
        <v>0</v>
      </c>
      <c r="R358" s="93" t="str">
        <f t="shared" ca="1" si="72"/>
        <v>未开始</v>
      </c>
      <c r="S358" s="93">
        <f ca="1">IF(AND(M358,O358,NOT(P358)),NETWORKDAYS(J358,AF358,项目参数!$B$2:$B$200),0)</f>
        <v>0</v>
      </c>
      <c r="T358" s="94">
        <f t="shared" ca="1" si="73"/>
        <v>0</v>
      </c>
      <c r="U358" s="113">
        <f t="shared" ca="1" si="74"/>
        <v>0</v>
      </c>
      <c r="V358" s="113">
        <f t="shared" ca="1" si="75"/>
        <v>0</v>
      </c>
      <c r="W358" s="113" t="str">
        <f t="shared" ca="1" si="76"/>
        <v/>
      </c>
      <c r="X358" s="93">
        <f t="shared" ca="1" si="77"/>
        <v>0</v>
      </c>
      <c r="Y358" s="93">
        <f t="shared" ca="1" si="78"/>
        <v>0</v>
      </c>
      <c r="Z358" s="93">
        <f ca="1">IF(AND(M358,O358,J358&gt;项目信息!$C$18),INT((IF(P358,K358,J358)-项目信息!$C$18)/30)+1,0)</f>
        <v>0</v>
      </c>
      <c r="AA358" s="93" t="str">
        <f ca="1">IF(M358,WEEKNUM(IF(K358&lt;&gt;"",K358,IF(J358&lt;&gt;"",J358,I358)-项目信息!$C$18)+1),"")</f>
        <v/>
      </c>
      <c r="AB358" s="93" t="str">
        <f ca="1">IF($M358,IF('临-间接'!W358=0,"",'临-间接'!W358),"")</f>
        <v/>
      </c>
      <c r="AC358" s="93" t="str">
        <f ca="1">IF($M358,$AB358*U358/项目参数!$J$29,"")</f>
        <v/>
      </c>
      <c r="AD358" s="93" t="str">
        <f ca="1">IF($M358,$AB358*V358/项目参数!$J$29,"")</f>
        <v/>
      </c>
      <c r="AE358" s="95" t="str">
        <f ca="1">IF(OR('临-间接'!R358=0,'临-间接'!R358="(空白)"),"",'临-间接'!R358)</f>
        <v/>
      </c>
      <c r="AF358" s="32" t="str">
        <f ca="1">IF(O358,IF(K358&lt;&gt;"", K358, IF(OR(H358="暂停",H358="取消"), IFERROR(WORKDAY.INTL($J358,$L358*$G358,1,项目参数!$B$2:$B$200),WORKDAY($J358,$L358*$G358,1)),TODAY())),"")</f>
        <v/>
      </c>
      <c r="AG358">
        <f ca="1">IF(AND(M358,O358),IF(OR('临-间接'!S358="",'临-间接'!S358="(空白)"),0,'临-间接'!S358),0)</f>
        <v>0</v>
      </c>
      <c r="AH358" s="32" t="str">
        <f ca="1">IF($M358,IF('临-间接'!T358=0,"",'临-间接'!T358),"")</f>
        <v/>
      </c>
      <c r="AI358" s="32" t="str">
        <f ca="1">IF($M358,IF('临-间接'!U358=0,"",'临-间接'!U358),"")</f>
        <v/>
      </c>
      <c r="AJ358" s="32" t="str">
        <f t="shared" ca="1" si="79"/>
        <v/>
      </c>
    </row>
    <row r="359" spans="1:36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IF('临-间接'!H359="(空白)","",'临-间接'!H359)</f>
        <v>0</v>
      </c>
      <c r="F359">
        <f ca="1">IF('临-间接'!K359="(空白)","",'临-间接'!K359)</f>
        <v>0</v>
      </c>
      <c r="G359">
        <f ca="1">IF('临-间接'!L359="(空白)",0,'临-间接'!L359)</f>
        <v>0</v>
      </c>
      <c r="H359" t="str">
        <f ca="1">IF(OR('临-间接'!Q359=0,'临-间接'!Q359="(空白)"),"",'临-间接'!Q359)</f>
        <v/>
      </c>
      <c r="I359" s="32" t="str">
        <f ca="1">IF(OR('临-间接'!M359=0,'临-间接'!M359="(空白)"),"",'临-间接'!M359)</f>
        <v/>
      </c>
      <c r="J359" s="32" t="str">
        <f ca="1">IF(OR('临-间接'!N359=0,'临-间接'!N359="(空白)"),"",'临-间接'!N359)</f>
        <v/>
      </c>
      <c r="K359" s="32" t="str">
        <f ca="1">IF(OR('临-间接'!O359=0,'临-间接'!O359="(空白)"),"",'临-间接'!O359)</f>
        <v/>
      </c>
      <c r="L359">
        <f ca="1">IF('临-间接'!P359="(空白)",0,'临-间接'!P359)</f>
        <v>0</v>
      </c>
      <c r="M359" s="93" t="b">
        <f t="shared" ca="1" si="67"/>
        <v>0</v>
      </c>
      <c r="N359" s="93" t="b">
        <f t="shared" ca="1" si="68"/>
        <v>0</v>
      </c>
      <c r="O359" s="93" t="b">
        <f t="shared" ca="1" si="69"/>
        <v>0</v>
      </c>
      <c r="P359" s="93" t="b">
        <f t="shared" ca="1" si="70"/>
        <v>0</v>
      </c>
      <c r="Q359" s="93" t="b">
        <f t="shared" ca="1" si="71"/>
        <v>0</v>
      </c>
      <c r="R359" s="93" t="str">
        <f t="shared" ca="1" si="72"/>
        <v>未开始</v>
      </c>
      <c r="S359" s="93">
        <f ca="1">IF(AND(M359,O359,NOT(P359)),NETWORKDAYS(J359,AF359,项目参数!$B$2:$B$200),0)</f>
        <v>0</v>
      </c>
      <c r="T359" s="94">
        <f t="shared" ca="1" si="73"/>
        <v>0</v>
      </c>
      <c r="U359" s="113">
        <f t="shared" ca="1" si="74"/>
        <v>0</v>
      </c>
      <c r="V359" s="113">
        <f t="shared" ca="1" si="75"/>
        <v>0</v>
      </c>
      <c r="W359" s="113" t="str">
        <f t="shared" ca="1" si="76"/>
        <v/>
      </c>
      <c r="X359" s="93">
        <f t="shared" ca="1" si="77"/>
        <v>0</v>
      </c>
      <c r="Y359" s="93">
        <f t="shared" ca="1" si="78"/>
        <v>0</v>
      </c>
      <c r="Z359" s="93">
        <f ca="1">IF(AND(M359,O359,J359&gt;项目信息!$C$18),INT((IF(P359,K359,J359)-项目信息!$C$18)/30)+1,0)</f>
        <v>0</v>
      </c>
      <c r="AA359" s="93" t="str">
        <f ca="1">IF(M359,WEEKNUM(IF(K359&lt;&gt;"",K359,IF(J359&lt;&gt;"",J359,I359)-项目信息!$C$18)+1),"")</f>
        <v/>
      </c>
      <c r="AB359" s="93" t="str">
        <f ca="1">IF($M359,IF('临-间接'!W359=0,"",'临-间接'!W359),"")</f>
        <v/>
      </c>
      <c r="AC359" s="93" t="str">
        <f ca="1">IF($M359,$AB359*U359/项目参数!$J$29,"")</f>
        <v/>
      </c>
      <c r="AD359" s="93" t="str">
        <f ca="1">IF($M359,$AB359*V359/项目参数!$J$29,"")</f>
        <v/>
      </c>
      <c r="AE359" s="95" t="str">
        <f ca="1">IF(OR('临-间接'!R359=0,'临-间接'!R359="(空白)"),"",'临-间接'!R359)</f>
        <v/>
      </c>
      <c r="AF359" s="32" t="str">
        <f ca="1">IF(O359,IF(K359&lt;&gt;"", K359, IF(OR(H359="暂停",H359="取消"), IFERROR(WORKDAY.INTL($J359,$L359*$G359,1,项目参数!$B$2:$B$200),WORKDAY($J359,$L359*$G359,1)),TODAY())),"")</f>
        <v/>
      </c>
      <c r="AG359">
        <f ca="1">IF(AND(M359,O359),IF(OR('临-间接'!S359="",'临-间接'!S359="(空白)"),0,'临-间接'!S359),0)</f>
        <v>0</v>
      </c>
      <c r="AH359" s="32" t="str">
        <f ca="1">IF($M359,IF('临-间接'!T359=0,"",'临-间接'!T359),"")</f>
        <v/>
      </c>
      <c r="AI359" s="32" t="str">
        <f ca="1">IF($M359,IF('临-间接'!U359=0,"",'临-间接'!U359),"")</f>
        <v/>
      </c>
      <c r="AJ359" s="32" t="str">
        <f t="shared" ca="1" si="79"/>
        <v/>
      </c>
    </row>
    <row r="360" spans="1:36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IF('临-间接'!H360="(空白)","",'临-间接'!H360)</f>
        <v>0</v>
      </c>
      <c r="F360">
        <f ca="1">IF('临-间接'!K360="(空白)","",'临-间接'!K360)</f>
        <v>0</v>
      </c>
      <c r="G360">
        <f ca="1">IF('临-间接'!L360="(空白)",0,'临-间接'!L360)</f>
        <v>0</v>
      </c>
      <c r="H360" t="str">
        <f ca="1">IF(OR('临-间接'!Q360=0,'临-间接'!Q360="(空白)"),"",'临-间接'!Q360)</f>
        <v/>
      </c>
      <c r="I360" s="32" t="str">
        <f ca="1">IF(OR('临-间接'!M360=0,'临-间接'!M360="(空白)"),"",'临-间接'!M360)</f>
        <v/>
      </c>
      <c r="J360" s="32" t="str">
        <f ca="1">IF(OR('临-间接'!N360=0,'临-间接'!N360="(空白)"),"",'临-间接'!N360)</f>
        <v/>
      </c>
      <c r="K360" s="32" t="str">
        <f ca="1">IF(OR('临-间接'!O360=0,'临-间接'!O360="(空白)"),"",'临-间接'!O360)</f>
        <v/>
      </c>
      <c r="L360">
        <f ca="1">IF('临-间接'!P360="(空白)",0,'临-间接'!P360)</f>
        <v>0</v>
      </c>
      <c r="M360" s="93" t="b">
        <f t="shared" ca="1" si="67"/>
        <v>0</v>
      </c>
      <c r="N360" s="93" t="b">
        <f t="shared" ca="1" si="68"/>
        <v>0</v>
      </c>
      <c r="O360" s="93" t="b">
        <f t="shared" ca="1" si="69"/>
        <v>0</v>
      </c>
      <c r="P360" s="93" t="b">
        <f t="shared" ca="1" si="70"/>
        <v>0</v>
      </c>
      <c r="Q360" s="93" t="b">
        <f t="shared" ca="1" si="71"/>
        <v>0</v>
      </c>
      <c r="R360" s="93" t="str">
        <f t="shared" ca="1" si="72"/>
        <v>未开始</v>
      </c>
      <c r="S360" s="93">
        <f ca="1">IF(AND(M360,O360,NOT(P360)),NETWORKDAYS(J360,AF360,项目参数!$B$2:$B$200),0)</f>
        <v>0</v>
      </c>
      <c r="T360" s="94">
        <f t="shared" ca="1" si="73"/>
        <v>0</v>
      </c>
      <c r="U360" s="113">
        <f t="shared" ca="1" si="74"/>
        <v>0</v>
      </c>
      <c r="V360" s="113">
        <f t="shared" ca="1" si="75"/>
        <v>0</v>
      </c>
      <c r="W360" s="113" t="str">
        <f t="shared" ca="1" si="76"/>
        <v/>
      </c>
      <c r="X360" s="93">
        <f t="shared" ca="1" si="77"/>
        <v>0</v>
      </c>
      <c r="Y360" s="93">
        <f t="shared" ca="1" si="78"/>
        <v>0</v>
      </c>
      <c r="Z360" s="93">
        <f ca="1">IF(AND(M360,O360,J360&gt;项目信息!$C$18),INT((IF(P360,K360,J360)-项目信息!$C$18)/30)+1,0)</f>
        <v>0</v>
      </c>
      <c r="AA360" s="93" t="str">
        <f ca="1">IF(M360,WEEKNUM(IF(K360&lt;&gt;"",K360,IF(J360&lt;&gt;"",J360,I360)-项目信息!$C$18)+1),"")</f>
        <v/>
      </c>
      <c r="AB360" s="93" t="str">
        <f ca="1">IF($M360,IF('临-间接'!W360=0,"",'临-间接'!W360),"")</f>
        <v/>
      </c>
      <c r="AC360" s="93" t="str">
        <f ca="1">IF($M360,$AB360*U360/项目参数!$J$29,"")</f>
        <v/>
      </c>
      <c r="AD360" s="93" t="str">
        <f ca="1">IF($M360,$AB360*V360/项目参数!$J$29,"")</f>
        <v/>
      </c>
      <c r="AE360" s="95" t="str">
        <f ca="1">IF(OR('临-间接'!R360=0,'临-间接'!R360="(空白)"),"",'临-间接'!R360)</f>
        <v/>
      </c>
      <c r="AF360" s="32" t="str">
        <f ca="1">IF(O360,IF(K360&lt;&gt;"", K360, IF(OR(H360="暂停",H360="取消"), IFERROR(WORKDAY.INTL($J360,$L360*$G360,1,项目参数!$B$2:$B$200),WORKDAY($J360,$L360*$G360,1)),TODAY())),"")</f>
        <v/>
      </c>
      <c r="AG360">
        <f ca="1">IF(AND(M360,O360),IF(OR('临-间接'!S360="",'临-间接'!S360="(空白)"),0,'临-间接'!S360),0)</f>
        <v>0</v>
      </c>
      <c r="AH360" s="32" t="str">
        <f ca="1">IF($M360,IF('临-间接'!T360=0,"",'临-间接'!T360),"")</f>
        <v/>
      </c>
      <c r="AI360" s="32" t="str">
        <f ca="1">IF($M360,IF('临-间接'!U360=0,"",'临-间接'!U360),"")</f>
        <v/>
      </c>
      <c r="AJ360" s="32" t="str">
        <f t="shared" ca="1" si="79"/>
        <v/>
      </c>
    </row>
    <row r="361" spans="1:36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IF('临-间接'!H361="(空白)","",'临-间接'!H361)</f>
        <v>0</v>
      </c>
      <c r="F361">
        <f ca="1">IF('临-间接'!K361="(空白)","",'临-间接'!K361)</f>
        <v>0</v>
      </c>
      <c r="G361">
        <f ca="1">IF('临-间接'!L361="(空白)",0,'临-间接'!L361)</f>
        <v>0</v>
      </c>
      <c r="H361" t="str">
        <f ca="1">IF(OR('临-间接'!Q361=0,'临-间接'!Q361="(空白)"),"",'临-间接'!Q361)</f>
        <v/>
      </c>
      <c r="I361" s="32" t="str">
        <f ca="1">IF(OR('临-间接'!M361=0,'临-间接'!M361="(空白)"),"",'临-间接'!M361)</f>
        <v/>
      </c>
      <c r="J361" s="32" t="str">
        <f ca="1">IF(OR('临-间接'!N361=0,'临-间接'!N361="(空白)"),"",'临-间接'!N361)</f>
        <v/>
      </c>
      <c r="K361" s="32" t="str">
        <f ca="1">IF(OR('临-间接'!O361=0,'临-间接'!O361="(空白)"),"",'临-间接'!O361)</f>
        <v/>
      </c>
      <c r="L361">
        <f ca="1">IF('临-间接'!P361="(空白)",0,'临-间接'!P361)</f>
        <v>0</v>
      </c>
      <c r="M361" s="93" t="b">
        <f t="shared" ca="1" si="67"/>
        <v>0</v>
      </c>
      <c r="N361" s="93" t="b">
        <f t="shared" ca="1" si="68"/>
        <v>0</v>
      </c>
      <c r="O361" s="93" t="b">
        <f t="shared" ca="1" si="69"/>
        <v>0</v>
      </c>
      <c r="P361" s="93" t="b">
        <f t="shared" ca="1" si="70"/>
        <v>0</v>
      </c>
      <c r="Q361" s="93" t="b">
        <f t="shared" ca="1" si="71"/>
        <v>0</v>
      </c>
      <c r="R361" s="93" t="str">
        <f t="shared" ca="1" si="72"/>
        <v>未开始</v>
      </c>
      <c r="S361" s="93">
        <f ca="1">IF(AND(M361,O361,NOT(P361)),NETWORKDAYS(J361,AF361,项目参数!$B$2:$B$200),0)</f>
        <v>0</v>
      </c>
      <c r="T361" s="94">
        <f t="shared" ca="1" si="73"/>
        <v>0</v>
      </c>
      <c r="U361" s="113">
        <f t="shared" ca="1" si="74"/>
        <v>0</v>
      </c>
      <c r="V361" s="113">
        <f t="shared" ca="1" si="75"/>
        <v>0</v>
      </c>
      <c r="W361" s="113" t="str">
        <f t="shared" ca="1" si="76"/>
        <v/>
      </c>
      <c r="X361" s="93">
        <f t="shared" ca="1" si="77"/>
        <v>0</v>
      </c>
      <c r="Y361" s="93">
        <f t="shared" ca="1" si="78"/>
        <v>0</v>
      </c>
      <c r="Z361" s="93">
        <f ca="1">IF(AND(M361,O361,J361&gt;项目信息!$C$18),INT((IF(P361,K361,J361)-项目信息!$C$18)/30)+1,0)</f>
        <v>0</v>
      </c>
      <c r="AA361" s="93" t="str">
        <f ca="1">IF(M361,WEEKNUM(IF(K361&lt;&gt;"",K361,IF(J361&lt;&gt;"",J361,I361)-项目信息!$C$18)+1),"")</f>
        <v/>
      </c>
      <c r="AB361" s="93" t="str">
        <f ca="1">IF($M361,IF('临-间接'!W361=0,"",'临-间接'!W361),"")</f>
        <v/>
      </c>
      <c r="AC361" s="93" t="str">
        <f ca="1">IF($M361,$AB361*U361/项目参数!$J$29,"")</f>
        <v/>
      </c>
      <c r="AD361" s="93" t="str">
        <f ca="1">IF($M361,$AB361*V361/项目参数!$J$29,"")</f>
        <v/>
      </c>
      <c r="AE361" s="95" t="str">
        <f ca="1">IF(OR('临-间接'!R361=0,'临-间接'!R361="(空白)"),"",'临-间接'!R361)</f>
        <v/>
      </c>
      <c r="AF361" s="32" t="str">
        <f ca="1">IF(O361,IF(K361&lt;&gt;"", K361, IF(OR(H361="暂停",H361="取消"), IFERROR(WORKDAY.INTL($J361,$L361*$G361,1,项目参数!$B$2:$B$200),WORKDAY($J361,$L361*$G361,1)),TODAY())),"")</f>
        <v/>
      </c>
      <c r="AG361">
        <f ca="1">IF(AND(M361,O361),IF(OR('临-间接'!S361="",'临-间接'!S361="(空白)"),0,'临-间接'!S361),0)</f>
        <v>0</v>
      </c>
      <c r="AH361" s="32" t="str">
        <f ca="1">IF($M361,IF('临-间接'!T361=0,"",'临-间接'!T361),"")</f>
        <v/>
      </c>
      <c r="AI361" s="32" t="str">
        <f ca="1">IF($M361,IF('临-间接'!U361=0,"",'临-间接'!U361),"")</f>
        <v/>
      </c>
      <c r="AJ361" s="32" t="str">
        <f t="shared" ca="1" si="79"/>
        <v/>
      </c>
    </row>
    <row r="362" spans="1:36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IF('临-间接'!H362="(空白)","",'临-间接'!H362)</f>
        <v>0</v>
      </c>
      <c r="F362">
        <f ca="1">IF('临-间接'!K362="(空白)","",'临-间接'!K362)</f>
        <v>0</v>
      </c>
      <c r="G362">
        <f ca="1">IF('临-间接'!L362="(空白)",0,'临-间接'!L362)</f>
        <v>0</v>
      </c>
      <c r="H362" t="str">
        <f ca="1">IF(OR('临-间接'!Q362=0,'临-间接'!Q362="(空白)"),"",'临-间接'!Q362)</f>
        <v/>
      </c>
      <c r="I362" s="32" t="str">
        <f ca="1">IF(OR('临-间接'!M362=0,'临-间接'!M362="(空白)"),"",'临-间接'!M362)</f>
        <v/>
      </c>
      <c r="J362" s="32" t="str">
        <f ca="1">IF(OR('临-间接'!N362=0,'临-间接'!N362="(空白)"),"",'临-间接'!N362)</f>
        <v/>
      </c>
      <c r="K362" s="32" t="str">
        <f ca="1">IF(OR('临-间接'!O362=0,'临-间接'!O362="(空白)"),"",'临-间接'!O362)</f>
        <v/>
      </c>
      <c r="L362">
        <f ca="1">IF('临-间接'!P362="(空白)",0,'临-间接'!P362)</f>
        <v>0</v>
      </c>
      <c r="M362" s="93" t="b">
        <f t="shared" ca="1" si="67"/>
        <v>0</v>
      </c>
      <c r="N362" s="93" t="b">
        <f t="shared" ca="1" si="68"/>
        <v>0</v>
      </c>
      <c r="O362" s="93" t="b">
        <f t="shared" ca="1" si="69"/>
        <v>0</v>
      </c>
      <c r="P362" s="93" t="b">
        <f t="shared" ca="1" si="70"/>
        <v>0</v>
      </c>
      <c r="Q362" s="93" t="b">
        <f t="shared" ca="1" si="71"/>
        <v>0</v>
      </c>
      <c r="R362" s="93" t="str">
        <f t="shared" ca="1" si="72"/>
        <v>未开始</v>
      </c>
      <c r="S362" s="93">
        <f ca="1">IF(AND(M362,O362,NOT(P362)),NETWORKDAYS(J362,AF362,项目参数!$B$2:$B$200),0)</f>
        <v>0</v>
      </c>
      <c r="T362" s="94">
        <f t="shared" ca="1" si="73"/>
        <v>0</v>
      </c>
      <c r="U362" s="113">
        <f t="shared" ca="1" si="74"/>
        <v>0</v>
      </c>
      <c r="V362" s="113">
        <f t="shared" ca="1" si="75"/>
        <v>0</v>
      </c>
      <c r="W362" s="113" t="str">
        <f t="shared" ca="1" si="76"/>
        <v/>
      </c>
      <c r="X362" s="93">
        <f t="shared" ca="1" si="77"/>
        <v>0</v>
      </c>
      <c r="Y362" s="93">
        <f t="shared" ca="1" si="78"/>
        <v>0</v>
      </c>
      <c r="Z362" s="93">
        <f ca="1">IF(AND(M362,O362,J362&gt;项目信息!$C$18),INT((IF(P362,K362,J362)-项目信息!$C$18)/30)+1,0)</f>
        <v>0</v>
      </c>
      <c r="AA362" s="93" t="str">
        <f ca="1">IF(M362,WEEKNUM(IF(K362&lt;&gt;"",K362,IF(J362&lt;&gt;"",J362,I362)-项目信息!$C$18)+1),"")</f>
        <v/>
      </c>
      <c r="AB362" s="93" t="str">
        <f ca="1">IF($M362,IF('临-间接'!W362=0,"",'临-间接'!W362),"")</f>
        <v/>
      </c>
      <c r="AC362" s="93" t="str">
        <f ca="1">IF($M362,$AB362*U362/项目参数!$J$29,"")</f>
        <v/>
      </c>
      <c r="AD362" s="93" t="str">
        <f ca="1">IF($M362,$AB362*V362/项目参数!$J$29,"")</f>
        <v/>
      </c>
      <c r="AE362" s="95" t="str">
        <f ca="1">IF(OR('临-间接'!R362=0,'临-间接'!R362="(空白)"),"",'临-间接'!R362)</f>
        <v/>
      </c>
      <c r="AF362" s="32" t="str">
        <f ca="1">IF(O362,IF(K362&lt;&gt;"", K362, IF(OR(H362="暂停",H362="取消"), IFERROR(WORKDAY.INTL($J362,$L362*$G362,1,项目参数!$B$2:$B$200),WORKDAY($J362,$L362*$G362,1)),TODAY())),"")</f>
        <v/>
      </c>
      <c r="AG362">
        <f ca="1">IF(AND(M362,O362),IF(OR('临-间接'!S362="",'临-间接'!S362="(空白)"),0,'临-间接'!S362),0)</f>
        <v>0</v>
      </c>
      <c r="AH362" s="32" t="str">
        <f ca="1">IF($M362,IF('临-间接'!T362=0,"",'临-间接'!T362),"")</f>
        <v/>
      </c>
      <c r="AI362" s="32" t="str">
        <f ca="1">IF($M362,IF('临-间接'!U362=0,"",'临-间接'!U362),"")</f>
        <v/>
      </c>
      <c r="AJ362" s="32" t="str">
        <f t="shared" ca="1" si="79"/>
        <v/>
      </c>
    </row>
    <row r="363" spans="1:36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IF('临-间接'!H363="(空白)","",'临-间接'!H363)</f>
        <v>0</v>
      </c>
      <c r="F363">
        <f ca="1">IF('临-间接'!K363="(空白)","",'临-间接'!K363)</f>
        <v>0</v>
      </c>
      <c r="G363">
        <f ca="1">IF('临-间接'!L363="(空白)",0,'临-间接'!L363)</f>
        <v>0</v>
      </c>
      <c r="H363" t="str">
        <f ca="1">IF(OR('临-间接'!Q363=0,'临-间接'!Q363="(空白)"),"",'临-间接'!Q363)</f>
        <v/>
      </c>
      <c r="I363" s="32" t="str">
        <f ca="1">IF(OR('临-间接'!M363=0,'临-间接'!M363="(空白)"),"",'临-间接'!M363)</f>
        <v/>
      </c>
      <c r="J363" s="32" t="str">
        <f ca="1">IF(OR('临-间接'!N363=0,'临-间接'!N363="(空白)"),"",'临-间接'!N363)</f>
        <v/>
      </c>
      <c r="K363" s="32" t="str">
        <f ca="1">IF(OR('临-间接'!O363=0,'临-间接'!O363="(空白)"),"",'临-间接'!O363)</f>
        <v/>
      </c>
      <c r="L363">
        <f ca="1">IF('临-间接'!P363="(空白)",0,'临-间接'!P363)</f>
        <v>0</v>
      </c>
      <c r="M363" s="93" t="b">
        <f t="shared" ca="1" si="67"/>
        <v>0</v>
      </c>
      <c r="N363" s="93" t="b">
        <f t="shared" ca="1" si="68"/>
        <v>0</v>
      </c>
      <c r="O363" s="93" t="b">
        <f t="shared" ca="1" si="69"/>
        <v>0</v>
      </c>
      <c r="P363" s="93" t="b">
        <f t="shared" ca="1" si="70"/>
        <v>0</v>
      </c>
      <c r="Q363" s="93" t="b">
        <f t="shared" ca="1" si="71"/>
        <v>0</v>
      </c>
      <c r="R363" s="93" t="str">
        <f t="shared" ca="1" si="72"/>
        <v>未开始</v>
      </c>
      <c r="S363" s="93">
        <f ca="1">IF(AND(M363,O363,NOT(P363)),NETWORKDAYS(J363,AF363,项目参数!$B$2:$B$200),0)</f>
        <v>0</v>
      </c>
      <c r="T363" s="94">
        <f t="shared" ca="1" si="73"/>
        <v>0</v>
      </c>
      <c r="U363" s="113">
        <f t="shared" ca="1" si="74"/>
        <v>0</v>
      </c>
      <c r="V363" s="113">
        <f t="shared" ca="1" si="75"/>
        <v>0</v>
      </c>
      <c r="W363" s="113" t="str">
        <f t="shared" ca="1" si="76"/>
        <v/>
      </c>
      <c r="X363" s="93">
        <f t="shared" ca="1" si="77"/>
        <v>0</v>
      </c>
      <c r="Y363" s="93">
        <f t="shared" ca="1" si="78"/>
        <v>0</v>
      </c>
      <c r="Z363" s="93">
        <f ca="1">IF(AND(M363,O363,J363&gt;项目信息!$C$18),INT((IF(P363,K363,J363)-项目信息!$C$18)/30)+1,0)</f>
        <v>0</v>
      </c>
      <c r="AA363" s="93" t="str">
        <f ca="1">IF(M363,WEEKNUM(IF(K363&lt;&gt;"",K363,IF(J363&lt;&gt;"",J363,I363)-项目信息!$C$18)+1),"")</f>
        <v/>
      </c>
      <c r="AB363" s="93" t="str">
        <f ca="1">IF($M363,IF('临-间接'!W363=0,"",'临-间接'!W363),"")</f>
        <v/>
      </c>
      <c r="AC363" s="93" t="str">
        <f ca="1">IF($M363,$AB363*U363/项目参数!$J$29,"")</f>
        <v/>
      </c>
      <c r="AD363" s="93" t="str">
        <f ca="1">IF($M363,$AB363*V363/项目参数!$J$29,"")</f>
        <v/>
      </c>
      <c r="AE363" s="95" t="str">
        <f ca="1">IF(OR('临-间接'!R363=0,'临-间接'!R363="(空白)"),"",'临-间接'!R363)</f>
        <v/>
      </c>
      <c r="AF363" s="32" t="str">
        <f ca="1">IF(O363,IF(K363&lt;&gt;"", K363, IF(OR(H363="暂停",H363="取消"), IFERROR(WORKDAY.INTL($J363,$L363*$G363,1,项目参数!$B$2:$B$200),WORKDAY($J363,$L363*$G363,1)),TODAY())),"")</f>
        <v/>
      </c>
      <c r="AG363">
        <f ca="1">IF(AND(M363,O363),IF(OR('临-间接'!S363="",'临-间接'!S363="(空白)"),0,'临-间接'!S363),0)</f>
        <v>0</v>
      </c>
      <c r="AH363" s="32" t="str">
        <f ca="1">IF($M363,IF('临-间接'!T363=0,"",'临-间接'!T363),"")</f>
        <v/>
      </c>
      <c r="AI363" s="32" t="str">
        <f ca="1">IF($M363,IF('临-间接'!U363=0,"",'临-间接'!U363),"")</f>
        <v/>
      </c>
      <c r="AJ363" s="32" t="str">
        <f t="shared" ca="1" si="79"/>
        <v/>
      </c>
    </row>
    <row r="364" spans="1:36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IF('临-间接'!H364="(空白)","",'临-间接'!H364)</f>
        <v>0</v>
      </c>
      <c r="F364">
        <f ca="1">IF('临-间接'!K364="(空白)","",'临-间接'!K364)</f>
        <v>0</v>
      </c>
      <c r="G364">
        <f ca="1">IF('临-间接'!L364="(空白)",0,'临-间接'!L364)</f>
        <v>0</v>
      </c>
      <c r="H364" t="str">
        <f ca="1">IF(OR('临-间接'!Q364=0,'临-间接'!Q364="(空白)"),"",'临-间接'!Q364)</f>
        <v/>
      </c>
      <c r="I364" s="32" t="str">
        <f ca="1">IF(OR('临-间接'!M364=0,'临-间接'!M364="(空白)"),"",'临-间接'!M364)</f>
        <v/>
      </c>
      <c r="J364" s="32" t="str">
        <f ca="1">IF(OR('临-间接'!N364=0,'临-间接'!N364="(空白)"),"",'临-间接'!N364)</f>
        <v/>
      </c>
      <c r="K364" s="32" t="str">
        <f ca="1">IF(OR('临-间接'!O364=0,'临-间接'!O364="(空白)"),"",'临-间接'!O364)</f>
        <v/>
      </c>
      <c r="L364">
        <f ca="1">IF('临-间接'!P364="(空白)",0,'临-间接'!P364)</f>
        <v>0</v>
      </c>
      <c r="M364" s="93" t="b">
        <f t="shared" ca="1" si="67"/>
        <v>0</v>
      </c>
      <c r="N364" s="93" t="b">
        <f t="shared" ca="1" si="68"/>
        <v>0</v>
      </c>
      <c r="O364" s="93" t="b">
        <f t="shared" ca="1" si="69"/>
        <v>0</v>
      </c>
      <c r="P364" s="93" t="b">
        <f t="shared" ca="1" si="70"/>
        <v>0</v>
      </c>
      <c r="Q364" s="93" t="b">
        <f t="shared" ca="1" si="71"/>
        <v>0</v>
      </c>
      <c r="R364" s="93" t="str">
        <f t="shared" ca="1" si="72"/>
        <v>未开始</v>
      </c>
      <c r="S364" s="93">
        <f ca="1">IF(AND(M364,O364,NOT(P364)),NETWORKDAYS(J364,AF364,项目参数!$B$2:$B$200),0)</f>
        <v>0</v>
      </c>
      <c r="T364" s="94">
        <f t="shared" ca="1" si="73"/>
        <v>0</v>
      </c>
      <c r="U364" s="113">
        <f t="shared" ca="1" si="74"/>
        <v>0</v>
      </c>
      <c r="V364" s="113">
        <f t="shared" ca="1" si="75"/>
        <v>0</v>
      </c>
      <c r="W364" s="113" t="str">
        <f t="shared" ca="1" si="76"/>
        <v/>
      </c>
      <c r="X364" s="93">
        <f t="shared" ca="1" si="77"/>
        <v>0</v>
      </c>
      <c r="Y364" s="93">
        <f t="shared" ca="1" si="78"/>
        <v>0</v>
      </c>
      <c r="Z364" s="93">
        <f ca="1">IF(AND(M364,O364,J364&gt;项目信息!$C$18),INT((IF(P364,K364,J364)-项目信息!$C$18)/30)+1,0)</f>
        <v>0</v>
      </c>
      <c r="AA364" s="93" t="str">
        <f ca="1">IF(M364,WEEKNUM(IF(K364&lt;&gt;"",K364,IF(J364&lt;&gt;"",J364,I364)-项目信息!$C$18)+1),"")</f>
        <v/>
      </c>
      <c r="AB364" s="93" t="str">
        <f ca="1">IF($M364,IF('临-间接'!W364=0,"",'临-间接'!W364),"")</f>
        <v/>
      </c>
      <c r="AC364" s="93" t="str">
        <f ca="1">IF($M364,$AB364*U364/项目参数!$J$29,"")</f>
        <v/>
      </c>
      <c r="AD364" s="93" t="str">
        <f ca="1">IF($M364,$AB364*V364/项目参数!$J$29,"")</f>
        <v/>
      </c>
      <c r="AE364" s="95" t="str">
        <f ca="1">IF(OR('临-间接'!R364=0,'临-间接'!R364="(空白)"),"",'临-间接'!R364)</f>
        <v/>
      </c>
      <c r="AF364" s="32" t="str">
        <f ca="1">IF(O364,IF(K364&lt;&gt;"", K364, IF(OR(H364="暂停",H364="取消"), IFERROR(WORKDAY.INTL($J364,$L364*$G364,1,项目参数!$B$2:$B$200),WORKDAY($J364,$L364*$G364,1)),TODAY())),"")</f>
        <v/>
      </c>
      <c r="AG364">
        <f ca="1">IF(AND(M364,O364),IF(OR('临-间接'!S364="",'临-间接'!S364="(空白)"),0,'临-间接'!S364),0)</f>
        <v>0</v>
      </c>
      <c r="AH364" s="32" t="str">
        <f ca="1">IF($M364,IF('临-间接'!T364=0,"",'临-间接'!T364),"")</f>
        <v/>
      </c>
      <c r="AI364" s="32" t="str">
        <f ca="1">IF($M364,IF('临-间接'!U364=0,"",'临-间接'!U364),"")</f>
        <v/>
      </c>
      <c r="AJ364" s="32" t="str">
        <f t="shared" ca="1" si="79"/>
        <v/>
      </c>
    </row>
    <row r="365" spans="1:36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IF('临-间接'!H365="(空白)","",'临-间接'!H365)</f>
        <v>0</v>
      </c>
      <c r="F365">
        <f ca="1">IF('临-间接'!K365="(空白)","",'临-间接'!K365)</f>
        <v>0</v>
      </c>
      <c r="G365">
        <f ca="1">IF('临-间接'!L365="(空白)",0,'临-间接'!L365)</f>
        <v>0</v>
      </c>
      <c r="H365" t="str">
        <f ca="1">IF(OR('临-间接'!Q365=0,'临-间接'!Q365="(空白)"),"",'临-间接'!Q365)</f>
        <v/>
      </c>
      <c r="I365" s="32" t="str">
        <f ca="1">IF(OR('临-间接'!M365=0,'临-间接'!M365="(空白)"),"",'临-间接'!M365)</f>
        <v/>
      </c>
      <c r="J365" s="32" t="str">
        <f ca="1">IF(OR('临-间接'!N365=0,'临-间接'!N365="(空白)"),"",'临-间接'!N365)</f>
        <v/>
      </c>
      <c r="K365" s="32" t="str">
        <f ca="1">IF(OR('临-间接'!O365=0,'临-间接'!O365="(空白)"),"",'临-间接'!O365)</f>
        <v/>
      </c>
      <c r="L365">
        <f ca="1">IF('临-间接'!P365="(空白)",0,'临-间接'!P365)</f>
        <v>0</v>
      </c>
      <c r="M365" s="93" t="b">
        <f t="shared" ca="1" si="67"/>
        <v>0</v>
      </c>
      <c r="N365" s="93" t="b">
        <f t="shared" ca="1" si="68"/>
        <v>0</v>
      </c>
      <c r="O365" s="93" t="b">
        <f t="shared" ca="1" si="69"/>
        <v>0</v>
      </c>
      <c r="P365" s="93" t="b">
        <f t="shared" ca="1" si="70"/>
        <v>0</v>
      </c>
      <c r="Q365" s="93" t="b">
        <f t="shared" ca="1" si="71"/>
        <v>0</v>
      </c>
      <c r="R365" s="93" t="str">
        <f t="shared" ca="1" si="72"/>
        <v>未开始</v>
      </c>
      <c r="S365" s="93">
        <f ca="1">IF(AND(M365,O365,NOT(P365)),NETWORKDAYS(J365,AF365,项目参数!$B$2:$B$200),0)</f>
        <v>0</v>
      </c>
      <c r="T365" s="94">
        <f t="shared" ca="1" si="73"/>
        <v>0</v>
      </c>
      <c r="U365" s="113">
        <f t="shared" ca="1" si="74"/>
        <v>0</v>
      </c>
      <c r="V365" s="113">
        <f t="shared" ca="1" si="75"/>
        <v>0</v>
      </c>
      <c r="W365" s="113" t="str">
        <f t="shared" ca="1" si="76"/>
        <v/>
      </c>
      <c r="X365" s="93">
        <f t="shared" ca="1" si="77"/>
        <v>0</v>
      </c>
      <c r="Y365" s="93">
        <f t="shared" ca="1" si="78"/>
        <v>0</v>
      </c>
      <c r="Z365" s="93">
        <f ca="1">IF(AND(M365,O365,J365&gt;项目信息!$C$18),INT((IF(P365,K365,J365)-项目信息!$C$18)/30)+1,0)</f>
        <v>0</v>
      </c>
      <c r="AA365" s="93" t="str">
        <f ca="1">IF(M365,WEEKNUM(IF(K365&lt;&gt;"",K365,IF(J365&lt;&gt;"",J365,I365)-项目信息!$C$18)+1),"")</f>
        <v/>
      </c>
      <c r="AB365" s="93" t="str">
        <f ca="1">IF($M365,IF('临-间接'!W365=0,"",'临-间接'!W365),"")</f>
        <v/>
      </c>
      <c r="AC365" s="93" t="str">
        <f ca="1">IF($M365,$AB365*U365/项目参数!$J$29,"")</f>
        <v/>
      </c>
      <c r="AD365" s="93" t="str">
        <f ca="1">IF($M365,$AB365*V365/项目参数!$J$29,"")</f>
        <v/>
      </c>
      <c r="AE365" s="95" t="str">
        <f ca="1">IF(OR('临-间接'!R365=0,'临-间接'!R365="(空白)"),"",'临-间接'!R365)</f>
        <v/>
      </c>
      <c r="AF365" s="32" t="str">
        <f ca="1">IF(O365,IF(K365&lt;&gt;"", K365, IF(OR(H365="暂停",H365="取消"), IFERROR(WORKDAY.INTL($J365,$L365*$G365,1,项目参数!$B$2:$B$200),WORKDAY($J365,$L365*$G365,1)),TODAY())),"")</f>
        <v/>
      </c>
      <c r="AG365">
        <f ca="1">IF(AND(M365,O365),IF(OR('临-间接'!S365="",'临-间接'!S365="(空白)"),0,'临-间接'!S365),0)</f>
        <v>0</v>
      </c>
      <c r="AH365" s="32" t="str">
        <f ca="1">IF($M365,IF('临-间接'!T365=0,"",'临-间接'!T365),"")</f>
        <v/>
      </c>
      <c r="AI365" s="32" t="str">
        <f ca="1">IF($M365,IF('临-间接'!U365=0,"",'临-间接'!U365),"")</f>
        <v/>
      </c>
      <c r="AJ365" s="32" t="str">
        <f t="shared" ca="1" si="79"/>
        <v/>
      </c>
    </row>
    <row r="366" spans="1:36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IF('临-间接'!H366="(空白)","",'临-间接'!H366)</f>
        <v>0</v>
      </c>
      <c r="F366">
        <f ca="1">IF('临-间接'!K366="(空白)","",'临-间接'!K366)</f>
        <v>0</v>
      </c>
      <c r="G366">
        <f ca="1">IF('临-间接'!L366="(空白)",0,'临-间接'!L366)</f>
        <v>0</v>
      </c>
      <c r="H366" t="str">
        <f ca="1">IF(OR('临-间接'!Q366=0,'临-间接'!Q366="(空白)"),"",'临-间接'!Q366)</f>
        <v/>
      </c>
      <c r="I366" s="32" t="str">
        <f ca="1">IF(OR('临-间接'!M366=0,'临-间接'!M366="(空白)"),"",'临-间接'!M366)</f>
        <v/>
      </c>
      <c r="J366" s="32" t="str">
        <f ca="1">IF(OR('临-间接'!N366=0,'临-间接'!N366="(空白)"),"",'临-间接'!N366)</f>
        <v/>
      </c>
      <c r="K366" s="32" t="str">
        <f ca="1">IF(OR('临-间接'!O366=0,'临-间接'!O366="(空白)"),"",'临-间接'!O366)</f>
        <v/>
      </c>
      <c r="L366">
        <f ca="1">IF('临-间接'!P366="(空白)",0,'临-间接'!P366)</f>
        <v>0</v>
      </c>
      <c r="M366" s="93" t="b">
        <f t="shared" ca="1" si="67"/>
        <v>0</v>
      </c>
      <c r="N366" s="93" t="b">
        <f t="shared" ca="1" si="68"/>
        <v>0</v>
      </c>
      <c r="O366" s="93" t="b">
        <f t="shared" ca="1" si="69"/>
        <v>0</v>
      </c>
      <c r="P366" s="93" t="b">
        <f t="shared" ca="1" si="70"/>
        <v>0</v>
      </c>
      <c r="Q366" s="93" t="b">
        <f t="shared" ca="1" si="71"/>
        <v>0</v>
      </c>
      <c r="R366" s="93" t="str">
        <f t="shared" ca="1" si="72"/>
        <v>未开始</v>
      </c>
      <c r="S366" s="93">
        <f ca="1">IF(AND(M366,O366,NOT(P366)),NETWORKDAYS(J366,AF366,项目参数!$B$2:$B$200),0)</f>
        <v>0</v>
      </c>
      <c r="T366" s="94">
        <f t="shared" ca="1" si="73"/>
        <v>0</v>
      </c>
      <c r="U366" s="113">
        <f t="shared" ca="1" si="74"/>
        <v>0</v>
      </c>
      <c r="V366" s="113">
        <f t="shared" ca="1" si="75"/>
        <v>0</v>
      </c>
      <c r="W366" s="113" t="str">
        <f t="shared" ca="1" si="76"/>
        <v/>
      </c>
      <c r="X366" s="93">
        <f t="shared" ca="1" si="77"/>
        <v>0</v>
      </c>
      <c r="Y366" s="93">
        <f t="shared" ca="1" si="78"/>
        <v>0</v>
      </c>
      <c r="Z366" s="93">
        <f ca="1">IF(AND(M366,O366,J366&gt;项目信息!$C$18),INT((IF(P366,K366,J366)-项目信息!$C$18)/30)+1,0)</f>
        <v>0</v>
      </c>
      <c r="AA366" s="93" t="str">
        <f ca="1">IF(M366,WEEKNUM(IF(K366&lt;&gt;"",K366,IF(J366&lt;&gt;"",J366,I366)-项目信息!$C$18)+1),"")</f>
        <v/>
      </c>
      <c r="AB366" s="93" t="str">
        <f ca="1">IF($M366,IF('临-间接'!W366=0,"",'临-间接'!W366),"")</f>
        <v/>
      </c>
      <c r="AC366" s="93" t="str">
        <f ca="1">IF($M366,$AB366*U366/项目参数!$J$29,"")</f>
        <v/>
      </c>
      <c r="AD366" s="93" t="str">
        <f ca="1">IF($M366,$AB366*V366/项目参数!$J$29,"")</f>
        <v/>
      </c>
      <c r="AE366" s="95" t="str">
        <f ca="1">IF(OR('临-间接'!R366=0,'临-间接'!R366="(空白)"),"",'临-间接'!R366)</f>
        <v/>
      </c>
      <c r="AF366" s="32" t="str">
        <f ca="1">IF(O366,IF(K366&lt;&gt;"", K366, IF(OR(H366="暂停",H366="取消"), IFERROR(WORKDAY.INTL($J366,$L366*$G366,1,项目参数!$B$2:$B$200),WORKDAY($J366,$L366*$G366,1)),TODAY())),"")</f>
        <v/>
      </c>
      <c r="AG366">
        <f ca="1">IF(AND(M366,O366),IF(OR('临-间接'!S366="",'临-间接'!S366="(空白)"),0,'临-间接'!S366),0)</f>
        <v>0</v>
      </c>
      <c r="AH366" s="32" t="str">
        <f ca="1">IF($M366,IF('临-间接'!T366=0,"",'临-间接'!T366),"")</f>
        <v/>
      </c>
      <c r="AI366" s="32" t="str">
        <f ca="1">IF($M366,IF('临-间接'!U366=0,"",'临-间接'!U366),"")</f>
        <v/>
      </c>
      <c r="AJ366" s="32" t="str">
        <f t="shared" ca="1" si="79"/>
        <v/>
      </c>
    </row>
    <row r="367" spans="1:36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IF('临-间接'!H367="(空白)","",'临-间接'!H367)</f>
        <v>0</v>
      </c>
      <c r="F367">
        <f ca="1">IF('临-间接'!K367="(空白)","",'临-间接'!K367)</f>
        <v>0</v>
      </c>
      <c r="G367">
        <f ca="1">IF('临-间接'!L367="(空白)",0,'临-间接'!L367)</f>
        <v>0</v>
      </c>
      <c r="H367" t="str">
        <f ca="1">IF(OR('临-间接'!Q367=0,'临-间接'!Q367="(空白)"),"",'临-间接'!Q367)</f>
        <v/>
      </c>
      <c r="I367" s="32" t="str">
        <f ca="1">IF(OR('临-间接'!M367=0,'临-间接'!M367="(空白)"),"",'临-间接'!M367)</f>
        <v/>
      </c>
      <c r="J367" s="32" t="str">
        <f ca="1">IF(OR('临-间接'!N367=0,'临-间接'!N367="(空白)"),"",'临-间接'!N367)</f>
        <v/>
      </c>
      <c r="K367" s="32" t="str">
        <f ca="1">IF(OR('临-间接'!O367=0,'临-间接'!O367="(空白)"),"",'临-间接'!O367)</f>
        <v/>
      </c>
      <c r="L367">
        <f ca="1">IF('临-间接'!P367="(空白)",0,'临-间接'!P367)</f>
        <v>0</v>
      </c>
      <c r="M367" s="93" t="b">
        <f t="shared" ca="1" si="67"/>
        <v>0</v>
      </c>
      <c r="N367" s="93" t="b">
        <f t="shared" ca="1" si="68"/>
        <v>0</v>
      </c>
      <c r="O367" s="93" t="b">
        <f t="shared" ca="1" si="69"/>
        <v>0</v>
      </c>
      <c r="P367" s="93" t="b">
        <f t="shared" ca="1" si="70"/>
        <v>0</v>
      </c>
      <c r="Q367" s="93" t="b">
        <f t="shared" ca="1" si="71"/>
        <v>0</v>
      </c>
      <c r="R367" s="93" t="str">
        <f t="shared" ca="1" si="72"/>
        <v>未开始</v>
      </c>
      <c r="S367" s="93">
        <f ca="1">IF(AND(M367,O367,NOT(P367)),NETWORKDAYS(J367,AF367,项目参数!$B$2:$B$200),0)</f>
        <v>0</v>
      </c>
      <c r="T367" s="94">
        <f t="shared" ca="1" si="73"/>
        <v>0</v>
      </c>
      <c r="U367" s="113">
        <f t="shared" ca="1" si="74"/>
        <v>0</v>
      </c>
      <c r="V367" s="113">
        <f t="shared" ca="1" si="75"/>
        <v>0</v>
      </c>
      <c r="W367" s="113" t="str">
        <f t="shared" ca="1" si="76"/>
        <v/>
      </c>
      <c r="X367" s="93">
        <f t="shared" ca="1" si="77"/>
        <v>0</v>
      </c>
      <c r="Y367" s="93">
        <f t="shared" ca="1" si="78"/>
        <v>0</v>
      </c>
      <c r="Z367" s="93">
        <f ca="1">IF(AND(M367,O367,J367&gt;项目信息!$C$18),INT((IF(P367,K367,J367)-项目信息!$C$18)/30)+1,0)</f>
        <v>0</v>
      </c>
      <c r="AA367" s="93" t="str">
        <f ca="1">IF(M367,WEEKNUM(IF(K367&lt;&gt;"",K367,IF(J367&lt;&gt;"",J367,I367)-项目信息!$C$18)+1),"")</f>
        <v/>
      </c>
      <c r="AB367" s="93" t="str">
        <f ca="1">IF($M367,IF('临-间接'!W367=0,"",'临-间接'!W367),"")</f>
        <v/>
      </c>
      <c r="AC367" s="93" t="str">
        <f ca="1">IF($M367,$AB367*U367/项目参数!$J$29,"")</f>
        <v/>
      </c>
      <c r="AD367" s="93" t="str">
        <f ca="1">IF($M367,$AB367*V367/项目参数!$J$29,"")</f>
        <v/>
      </c>
      <c r="AE367" s="95" t="str">
        <f ca="1">IF(OR('临-间接'!R367=0,'临-间接'!R367="(空白)"),"",'临-间接'!R367)</f>
        <v/>
      </c>
      <c r="AF367" s="32" t="str">
        <f ca="1">IF(O367,IF(K367&lt;&gt;"", K367, IF(OR(H367="暂停",H367="取消"), IFERROR(WORKDAY.INTL($J367,$L367*$G367,1,项目参数!$B$2:$B$200),WORKDAY($J367,$L367*$G367,1)),TODAY())),"")</f>
        <v/>
      </c>
      <c r="AG367">
        <f ca="1">IF(AND(M367,O367),IF(OR('临-间接'!S367="",'临-间接'!S367="(空白)"),0,'临-间接'!S367),0)</f>
        <v>0</v>
      </c>
      <c r="AH367" s="32" t="str">
        <f ca="1">IF($M367,IF('临-间接'!T367=0,"",'临-间接'!T367),"")</f>
        <v/>
      </c>
      <c r="AI367" s="32" t="str">
        <f ca="1">IF($M367,IF('临-间接'!U367=0,"",'临-间接'!U367),"")</f>
        <v/>
      </c>
      <c r="AJ367" s="32" t="str">
        <f t="shared" ca="1" si="79"/>
        <v/>
      </c>
    </row>
    <row r="368" spans="1:36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IF('临-间接'!H368="(空白)","",'临-间接'!H368)</f>
        <v>0</v>
      </c>
      <c r="F368">
        <f ca="1">IF('临-间接'!K368="(空白)","",'临-间接'!K368)</f>
        <v>0</v>
      </c>
      <c r="G368">
        <f ca="1">IF('临-间接'!L368="(空白)",0,'临-间接'!L368)</f>
        <v>0</v>
      </c>
      <c r="H368" t="str">
        <f ca="1">IF(OR('临-间接'!Q368=0,'临-间接'!Q368="(空白)"),"",'临-间接'!Q368)</f>
        <v/>
      </c>
      <c r="I368" s="32" t="str">
        <f ca="1">IF(OR('临-间接'!M368=0,'临-间接'!M368="(空白)"),"",'临-间接'!M368)</f>
        <v/>
      </c>
      <c r="J368" s="32" t="str">
        <f ca="1">IF(OR('临-间接'!N368=0,'临-间接'!N368="(空白)"),"",'临-间接'!N368)</f>
        <v/>
      </c>
      <c r="K368" s="32" t="str">
        <f ca="1">IF(OR('临-间接'!O368=0,'临-间接'!O368="(空白)"),"",'临-间接'!O368)</f>
        <v/>
      </c>
      <c r="L368">
        <f ca="1">IF('临-间接'!P368="(空白)",0,'临-间接'!P368)</f>
        <v>0</v>
      </c>
      <c r="M368" s="93" t="b">
        <f t="shared" ca="1" si="67"/>
        <v>0</v>
      </c>
      <c r="N368" s="93" t="b">
        <f t="shared" ca="1" si="68"/>
        <v>0</v>
      </c>
      <c r="O368" s="93" t="b">
        <f t="shared" ca="1" si="69"/>
        <v>0</v>
      </c>
      <c r="P368" s="93" t="b">
        <f t="shared" ca="1" si="70"/>
        <v>0</v>
      </c>
      <c r="Q368" s="93" t="b">
        <f t="shared" ca="1" si="71"/>
        <v>0</v>
      </c>
      <c r="R368" s="93" t="str">
        <f t="shared" ca="1" si="72"/>
        <v>未开始</v>
      </c>
      <c r="S368" s="93">
        <f ca="1">IF(AND(M368,O368,NOT(P368)),NETWORKDAYS(J368,AF368,项目参数!$B$2:$B$200),0)</f>
        <v>0</v>
      </c>
      <c r="T368" s="94">
        <f t="shared" ca="1" si="73"/>
        <v>0</v>
      </c>
      <c r="U368" s="113">
        <f t="shared" ca="1" si="74"/>
        <v>0</v>
      </c>
      <c r="V368" s="113">
        <f t="shared" ca="1" si="75"/>
        <v>0</v>
      </c>
      <c r="W368" s="113" t="str">
        <f t="shared" ca="1" si="76"/>
        <v/>
      </c>
      <c r="X368" s="93">
        <f t="shared" ca="1" si="77"/>
        <v>0</v>
      </c>
      <c r="Y368" s="93">
        <f t="shared" ca="1" si="78"/>
        <v>0</v>
      </c>
      <c r="Z368" s="93">
        <f ca="1">IF(AND(M368,O368,J368&gt;项目信息!$C$18),INT((IF(P368,K368,J368)-项目信息!$C$18)/30)+1,0)</f>
        <v>0</v>
      </c>
      <c r="AA368" s="93" t="str">
        <f ca="1">IF(M368,WEEKNUM(IF(K368&lt;&gt;"",K368,IF(J368&lt;&gt;"",J368,I368)-项目信息!$C$18)+1),"")</f>
        <v/>
      </c>
      <c r="AB368" s="93" t="str">
        <f ca="1">IF($M368,IF('临-间接'!W368=0,"",'临-间接'!W368),"")</f>
        <v/>
      </c>
      <c r="AC368" s="93" t="str">
        <f ca="1">IF($M368,$AB368*U368/项目参数!$J$29,"")</f>
        <v/>
      </c>
      <c r="AD368" s="93" t="str">
        <f ca="1">IF($M368,$AB368*V368/项目参数!$J$29,"")</f>
        <v/>
      </c>
      <c r="AE368" s="95" t="str">
        <f ca="1">IF(OR('临-间接'!R368=0,'临-间接'!R368="(空白)"),"",'临-间接'!R368)</f>
        <v/>
      </c>
      <c r="AF368" s="32" t="str">
        <f ca="1">IF(O368,IF(K368&lt;&gt;"", K368, IF(OR(H368="暂停",H368="取消"), IFERROR(WORKDAY.INTL($J368,$L368*$G368,1,项目参数!$B$2:$B$200),WORKDAY($J368,$L368*$G368,1)),TODAY())),"")</f>
        <v/>
      </c>
      <c r="AG368">
        <f ca="1">IF(AND(M368,O368),IF(OR('临-间接'!S368="",'临-间接'!S368="(空白)"),0,'临-间接'!S368),0)</f>
        <v>0</v>
      </c>
      <c r="AH368" s="32" t="str">
        <f ca="1">IF($M368,IF('临-间接'!T368=0,"",'临-间接'!T368),"")</f>
        <v/>
      </c>
      <c r="AI368" s="32" t="str">
        <f ca="1">IF($M368,IF('临-间接'!U368=0,"",'临-间接'!U368),"")</f>
        <v/>
      </c>
      <c r="AJ368" s="32" t="str">
        <f t="shared" ca="1" si="79"/>
        <v/>
      </c>
    </row>
    <row r="369" spans="1:36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IF('临-间接'!H369="(空白)","",'临-间接'!H369)</f>
        <v>0</v>
      </c>
      <c r="F369">
        <f ca="1">IF('临-间接'!K369="(空白)","",'临-间接'!K369)</f>
        <v>0</v>
      </c>
      <c r="G369">
        <f ca="1">IF('临-间接'!L369="(空白)",0,'临-间接'!L369)</f>
        <v>0</v>
      </c>
      <c r="H369" t="str">
        <f ca="1">IF(OR('临-间接'!Q369=0,'临-间接'!Q369="(空白)"),"",'临-间接'!Q369)</f>
        <v/>
      </c>
      <c r="I369" s="32" t="str">
        <f ca="1">IF(OR('临-间接'!M369=0,'临-间接'!M369="(空白)"),"",'临-间接'!M369)</f>
        <v/>
      </c>
      <c r="J369" s="32" t="str">
        <f ca="1">IF(OR('临-间接'!N369=0,'临-间接'!N369="(空白)"),"",'临-间接'!N369)</f>
        <v/>
      </c>
      <c r="K369" s="32" t="str">
        <f ca="1">IF(OR('临-间接'!O369=0,'临-间接'!O369="(空白)"),"",'临-间接'!O369)</f>
        <v/>
      </c>
      <c r="L369">
        <f ca="1">IF('临-间接'!P369="(空白)",0,'临-间接'!P369)</f>
        <v>0</v>
      </c>
      <c r="M369" s="93" t="b">
        <f t="shared" ca="1" si="67"/>
        <v>0</v>
      </c>
      <c r="N369" s="93" t="b">
        <f t="shared" ca="1" si="68"/>
        <v>0</v>
      </c>
      <c r="O369" s="93" t="b">
        <f t="shared" ca="1" si="69"/>
        <v>0</v>
      </c>
      <c r="P369" s="93" t="b">
        <f t="shared" ca="1" si="70"/>
        <v>0</v>
      </c>
      <c r="Q369" s="93" t="b">
        <f t="shared" ca="1" si="71"/>
        <v>0</v>
      </c>
      <c r="R369" s="93" t="str">
        <f t="shared" ca="1" si="72"/>
        <v>未开始</v>
      </c>
      <c r="S369" s="93">
        <f ca="1">IF(AND(M369,O369,NOT(P369)),NETWORKDAYS(J369,AF369,项目参数!$B$2:$B$200),0)</f>
        <v>0</v>
      </c>
      <c r="T369" s="94">
        <f t="shared" ca="1" si="73"/>
        <v>0</v>
      </c>
      <c r="U369" s="113">
        <f t="shared" ca="1" si="74"/>
        <v>0</v>
      </c>
      <c r="V369" s="113">
        <f t="shared" ca="1" si="75"/>
        <v>0</v>
      </c>
      <c r="W369" s="113" t="str">
        <f t="shared" ca="1" si="76"/>
        <v/>
      </c>
      <c r="X369" s="93">
        <f t="shared" ca="1" si="77"/>
        <v>0</v>
      </c>
      <c r="Y369" s="93">
        <f t="shared" ca="1" si="78"/>
        <v>0</v>
      </c>
      <c r="Z369" s="93">
        <f ca="1">IF(AND(M369,O369,J369&gt;项目信息!$C$18),INT((IF(P369,K369,J369)-项目信息!$C$18)/30)+1,0)</f>
        <v>0</v>
      </c>
      <c r="AA369" s="93" t="str">
        <f ca="1">IF(M369,WEEKNUM(IF(K369&lt;&gt;"",K369,IF(J369&lt;&gt;"",J369,I369)-项目信息!$C$18)+1),"")</f>
        <v/>
      </c>
      <c r="AB369" s="93" t="str">
        <f ca="1">IF($M369,IF('临-间接'!W369=0,"",'临-间接'!W369),"")</f>
        <v/>
      </c>
      <c r="AC369" s="93" t="str">
        <f ca="1">IF($M369,$AB369*U369/项目参数!$J$29,"")</f>
        <v/>
      </c>
      <c r="AD369" s="93" t="str">
        <f ca="1">IF($M369,$AB369*V369/项目参数!$J$29,"")</f>
        <v/>
      </c>
      <c r="AE369" s="95" t="str">
        <f ca="1">IF(OR('临-间接'!R369=0,'临-间接'!R369="(空白)"),"",'临-间接'!R369)</f>
        <v/>
      </c>
      <c r="AF369" s="32" t="str">
        <f ca="1">IF(O369,IF(K369&lt;&gt;"", K369, IF(OR(H369="暂停",H369="取消"), IFERROR(WORKDAY.INTL($J369,$L369*$G369,1,项目参数!$B$2:$B$200),WORKDAY($J369,$L369*$G369,1)),TODAY())),"")</f>
        <v/>
      </c>
      <c r="AG369">
        <f ca="1">IF(AND(M369,O369),IF(OR('临-间接'!S369="",'临-间接'!S369="(空白)"),0,'临-间接'!S369),0)</f>
        <v>0</v>
      </c>
      <c r="AH369" s="32" t="str">
        <f ca="1">IF($M369,IF('临-间接'!T369=0,"",'临-间接'!T369),"")</f>
        <v/>
      </c>
      <c r="AI369" s="32" t="str">
        <f ca="1">IF($M369,IF('临-间接'!U369=0,"",'临-间接'!U369),"")</f>
        <v/>
      </c>
      <c r="AJ369" s="32" t="str">
        <f t="shared" ca="1" si="79"/>
        <v/>
      </c>
    </row>
    <row r="370" spans="1:36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IF('临-间接'!H370="(空白)","",'临-间接'!H370)</f>
        <v>0</v>
      </c>
      <c r="F370">
        <f ca="1">IF('临-间接'!K370="(空白)","",'临-间接'!K370)</f>
        <v>0</v>
      </c>
      <c r="G370">
        <f ca="1">IF('临-间接'!L370="(空白)",0,'临-间接'!L370)</f>
        <v>0</v>
      </c>
      <c r="H370" t="str">
        <f ca="1">IF(OR('临-间接'!Q370=0,'临-间接'!Q370="(空白)"),"",'临-间接'!Q370)</f>
        <v/>
      </c>
      <c r="I370" s="32" t="str">
        <f ca="1">IF(OR('临-间接'!M370=0,'临-间接'!M370="(空白)"),"",'临-间接'!M370)</f>
        <v/>
      </c>
      <c r="J370" s="32" t="str">
        <f ca="1">IF(OR('临-间接'!N370=0,'临-间接'!N370="(空白)"),"",'临-间接'!N370)</f>
        <v/>
      </c>
      <c r="K370" s="32" t="str">
        <f ca="1">IF(OR('临-间接'!O370=0,'临-间接'!O370="(空白)"),"",'临-间接'!O370)</f>
        <v/>
      </c>
      <c r="L370">
        <f ca="1">IF('临-间接'!P370="(空白)",0,'临-间接'!P370)</f>
        <v>0</v>
      </c>
      <c r="M370" s="93" t="b">
        <f t="shared" ca="1" si="67"/>
        <v>0</v>
      </c>
      <c r="N370" s="93" t="b">
        <f t="shared" ca="1" si="68"/>
        <v>0</v>
      </c>
      <c r="O370" s="93" t="b">
        <f t="shared" ca="1" si="69"/>
        <v>0</v>
      </c>
      <c r="P370" s="93" t="b">
        <f t="shared" ca="1" si="70"/>
        <v>0</v>
      </c>
      <c r="Q370" s="93" t="b">
        <f t="shared" ca="1" si="71"/>
        <v>0</v>
      </c>
      <c r="R370" s="93" t="str">
        <f t="shared" ca="1" si="72"/>
        <v>未开始</v>
      </c>
      <c r="S370" s="93">
        <f ca="1">IF(AND(M370,O370,NOT(P370)),NETWORKDAYS(J370,AF370,项目参数!$B$2:$B$200),0)</f>
        <v>0</v>
      </c>
      <c r="T370" s="94">
        <f t="shared" ca="1" si="73"/>
        <v>0</v>
      </c>
      <c r="U370" s="113">
        <f t="shared" ca="1" si="74"/>
        <v>0</v>
      </c>
      <c r="V370" s="113">
        <f t="shared" ca="1" si="75"/>
        <v>0</v>
      </c>
      <c r="W370" s="113" t="str">
        <f t="shared" ca="1" si="76"/>
        <v/>
      </c>
      <c r="X370" s="93">
        <f t="shared" ca="1" si="77"/>
        <v>0</v>
      </c>
      <c r="Y370" s="93">
        <f t="shared" ca="1" si="78"/>
        <v>0</v>
      </c>
      <c r="Z370" s="93">
        <f ca="1">IF(AND(M370,O370,J370&gt;项目信息!$C$18),INT((IF(P370,K370,J370)-项目信息!$C$18)/30)+1,0)</f>
        <v>0</v>
      </c>
      <c r="AA370" s="93" t="str">
        <f ca="1">IF(M370,WEEKNUM(IF(K370&lt;&gt;"",K370,IF(J370&lt;&gt;"",J370,I370)-项目信息!$C$18)+1),"")</f>
        <v/>
      </c>
      <c r="AB370" s="93" t="str">
        <f ca="1">IF($M370,IF('临-间接'!W370=0,"",'临-间接'!W370),"")</f>
        <v/>
      </c>
      <c r="AC370" s="93" t="str">
        <f ca="1">IF($M370,$AB370*U370/项目参数!$J$29,"")</f>
        <v/>
      </c>
      <c r="AD370" s="93" t="str">
        <f ca="1">IF($M370,$AB370*V370/项目参数!$J$29,"")</f>
        <v/>
      </c>
      <c r="AE370" s="95" t="str">
        <f ca="1">IF(OR('临-间接'!R370=0,'临-间接'!R370="(空白)"),"",'临-间接'!R370)</f>
        <v/>
      </c>
      <c r="AF370" s="32" t="str">
        <f ca="1">IF(O370,IF(K370&lt;&gt;"", K370, IF(OR(H370="暂停",H370="取消"), IFERROR(WORKDAY.INTL($J370,$L370*$G370,1,项目参数!$B$2:$B$200),WORKDAY($J370,$L370*$G370,1)),TODAY())),"")</f>
        <v/>
      </c>
      <c r="AG370">
        <f ca="1">IF(AND(M370,O370),IF(OR('临-间接'!S370="",'临-间接'!S370="(空白)"),0,'临-间接'!S370),0)</f>
        <v>0</v>
      </c>
      <c r="AH370" s="32" t="str">
        <f ca="1">IF($M370,IF('临-间接'!T370=0,"",'临-间接'!T370),"")</f>
        <v/>
      </c>
      <c r="AI370" s="32" t="str">
        <f ca="1">IF($M370,IF('临-间接'!U370=0,"",'临-间接'!U370),"")</f>
        <v/>
      </c>
      <c r="AJ370" s="32" t="str">
        <f t="shared" ca="1" si="79"/>
        <v/>
      </c>
    </row>
    <row r="371" spans="1:36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IF('临-间接'!H371="(空白)","",'临-间接'!H371)</f>
        <v>0</v>
      </c>
      <c r="F371">
        <f ca="1">IF('临-间接'!K371="(空白)","",'临-间接'!K371)</f>
        <v>0</v>
      </c>
      <c r="G371">
        <f ca="1">IF('临-间接'!L371="(空白)",0,'临-间接'!L371)</f>
        <v>0</v>
      </c>
      <c r="H371" t="str">
        <f ca="1">IF(OR('临-间接'!Q371=0,'临-间接'!Q371="(空白)"),"",'临-间接'!Q371)</f>
        <v/>
      </c>
      <c r="I371" s="32" t="str">
        <f ca="1">IF(OR('临-间接'!M371=0,'临-间接'!M371="(空白)"),"",'临-间接'!M371)</f>
        <v/>
      </c>
      <c r="J371" s="32" t="str">
        <f ca="1">IF(OR('临-间接'!N371=0,'临-间接'!N371="(空白)"),"",'临-间接'!N371)</f>
        <v/>
      </c>
      <c r="K371" s="32" t="str">
        <f ca="1">IF(OR('临-间接'!O371=0,'临-间接'!O371="(空白)"),"",'临-间接'!O371)</f>
        <v/>
      </c>
      <c r="L371">
        <f ca="1">IF('临-间接'!P371="(空白)",0,'临-间接'!P371)</f>
        <v>0</v>
      </c>
      <c r="M371" s="93" t="b">
        <f t="shared" ca="1" si="67"/>
        <v>0</v>
      </c>
      <c r="N371" s="93" t="b">
        <f t="shared" ca="1" si="68"/>
        <v>0</v>
      </c>
      <c r="O371" s="93" t="b">
        <f t="shared" ca="1" si="69"/>
        <v>0</v>
      </c>
      <c r="P371" s="93" t="b">
        <f t="shared" ca="1" si="70"/>
        <v>0</v>
      </c>
      <c r="Q371" s="93" t="b">
        <f t="shared" ca="1" si="71"/>
        <v>0</v>
      </c>
      <c r="R371" s="93" t="str">
        <f t="shared" ca="1" si="72"/>
        <v>未开始</v>
      </c>
      <c r="S371" s="93">
        <f ca="1">IF(AND(M371,O371,NOT(P371)),NETWORKDAYS(J371,AF371,项目参数!$B$2:$B$200),0)</f>
        <v>0</v>
      </c>
      <c r="T371" s="94">
        <f t="shared" ca="1" si="73"/>
        <v>0</v>
      </c>
      <c r="U371" s="113">
        <f t="shared" ca="1" si="74"/>
        <v>0</v>
      </c>
      <c r="V371" s="113">
        <f t="shared" ca="1" si="75"/>
        <v>0</v>
      </c>
      <c r="W371" s="113" t="str">
        <f t="shared" ca="1" si="76"/>
        <v/>
      </c>
      <c r="X371" s="93">
        <f t="shared" ca="1" si="77"/>
        <v>0</v>
      </c>
      <c r="Y371" s="93">
        <f t="shared" ca="1" si="78"/>
        <v>0</v>
      </c>
      <c r="Z371" s="93">
        <f ca="1">IF(AND(M371,O371,J371&gt;项目信息!$C$18),INT((IF(P371,K371,J371)-项目信息!$C$18)/30)+1,0)</f>
        <v>0</v>
      </c>
      <c r="AA371" s="93" t="str">
        <f ca="1">IF(M371,WEEKNUM(IF(K371&lt;&gt;"",K371,IF(J371&lt;&gt;"",J371,I371)-项目信息!$C$18)+1),"")</f>
        <v/>
      </c>
      <c r="AB371" s="93" t="str">
        <f ca="1">IF($M371,IF('临-间接'!W371=0,"",'临-间接'!W371),"")</f>
        <v/>
      </c>
      <c r="AC371" s="93" t="str">
        <f ca="1">IF($M371,$AB371*U371/项目参数!$J$29,"")</f>
        <v/>
      </c>
      <c r="AD371" s="93" t="str">
        <f ca="1">IF($M371,$AB371*V371/项目参数!$J$29,"")</f>
        <v/>
      </c>
      <c r="AE371" s="95" t="str">
        <f ca="1">IF(OR('临-间接'!R371=0,'临-间接'!R371="(空白)"),"",'临-间接'!R371)</f>
        <v/>
      </c>
      <c r="AF371" s="32" t="str">
        <f ca="1">IF(O371,IF(K371&lt;&gt;"", K371, IF(OR(H371="暂停",H371="取消"), IFERROR(WORKDAY.INTL($J371,$L371*$G371,1,项目参数!$B$2:$B$200),WORKDAY($J371,$L371*$G371,1)),TODAY())),"")</f>
        <v/>
      </c>
      <c r="AG371">
        <f ca="1">IF(AND(M371,O371),IF(OR('临-间接'!S371="",'临-间接'!S371="(空白)"),0,'临-间接'!S371),0)</f>
        <v>0</v>
      </c>
      <c r="AH371" s="32" t="str">
        <f ca="1">IF($M371,IF('临-间接'!T371=0,"",'临-间接'!T371),"")</f>
        <v/>
      </c>
      <c r="AI371" s="32" t="str">
        <f ca="1">IF($M371,IF('临-间接'!U371=0,"",'临-间接'!U371),"")</f>
        <v/>
      </c>
      <c r="AJ371" s="32" t="str">
        <f t="shared" ca="1" si="79"/>
        <v/>
      </c>
    </row>
    <row r="372" spans="1:36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IF('临-间接'!H372="(空白)","",'临-间接'!H372)</f>
        <v>0</v>
      </c>
      <c r="F372">
        <f ca="1">IF('临-间接'!K372="(空白)","",'临-间接'!K372)</f>
        <v>0</v>
      </c>
      <c r="G372">
        <f ca="1">IF('临-间接'!L372="(空白)",0,'临-间接'!L372)</f>
        <v>0</v>
      </c>
      <c r="H372" t="str">
        <f ca="1">IF(OR('临-间接'!Q372=0,'临-间接'!Q372="(空白)"),"",'临-间接'!Q372)</f>
        <v/>
      </c>
      <c r="I372" s="32" t="str">
        <f ca="1">IF(OR('临-间接'!M372=0,'临-间接'!M372="(空白)"),"",'临-间接'!M372)</f>
        <v/>
      </c>
      <c r="J372" s="32" t="str">
        <f ca="1">IF(OR('临-间接'!N372=0,'临-间接'!N372="(空白)"),"",'临-间接'!N372)</f>
        <v/>
      </c>
      <c r="K372" s="32" t="str">
        <f ca="1">IF(OR('临-间接'!O372=0,'临-间接'!O372="(空白)"),"",'临-间接'!O372)</f>
        <v/>
      </c>
      <c r="L372">
        <f ca="1">IF('临-间接'!P372="(空白)",0,'临-间接'!P372)</f>
        <v>0</v>
      </c>
      <c r="M372" s="93" t="b">
        <f t="shared" ca="1" si="67"/>
        <v>0</v>
      </c>
      <c r="N372" s="93" t="b">
        <f t="shared" ca="1" si="68"/>
        <v>0</v>
      </c>
      <c r="O372" s="93" t="b">
        <f t="shared" ca="1" si="69"/>
        <v>0</v>
      </c>
      <c r="P372" s="93" t="b">
        <f t="shared" ca="1" si="70"/>
        <v>0</v>
      </c>
      <c r="Q372" s="93" t="b">
        <f t="shared" ca="1" si="71"/>
        <v>0</v>
      </c>
      <c r="R372" s="93" t="str">
        <f t="shared" ca="1" si="72"/>
        <v>未开始</v>
      </c>
      <c r="S372" s="93">
        <f ca="1">IF(AND(M372,O372,NOT(P372)),NETWORKDAYS(J372,AF372,项目参数!$B$2:$B$200),0)</f>
        <v>0</v>
      </c>
      <c r="T372" s="94">
        <f t="shared" ca="1" si="73"/>
        <v>0</v>
      </c>
      <c r="U372" s="113">
        <f t="shared" ca="1" si="74"/>
        <v>0</v>
      </c>
      <c r="V372" s="113">
        <f t="shared" ca="1" si="75"/>
        <v>0</v>
      </c>
      <c r="W372" s="113" t="str">
        <f t="shared" ca="1" si="76"/>
        <v/>
      </c>
      <c r="X372" s="93">
        <f t="shared" ca="1" si="77"/>
        <v>0</v>
      </c>
      <c r="Y372" s="93">
        <f t="shared" ca="1" si="78"/>
        <v>0</v>
      </c>
      <c r="Z372" s="93">
        <f ca="1">IF(AND(M372,O372,J372&gt;项目信息!$C$18),INT((IF(P372,K372,J372)-项目信息!$C$18)/30)+1,0)</f>
        <v>0</v>
      </c>
      <c r="AA372" s="93" t="str">
        <f ca="1">IF(M372,WEEKNUM(IF(K372&lt;&gt;"",K372,IF(J372&lt;&gt;"",J372,I372)-项目信息!$C$18)+1),"")</f>
        <v/>
      </c>
      <c r="AB372" s="93" t="str">
        <f ca="1">IF($M372,IF('临-间接'!W372=0,"",'临-间接'!W372),"")</f>
        <v/>
      </c>
      <c r="AC372" s="93" t="str">
        <f ca="1">IF($M372,$AB372*U372/项目参数!$J$29,"")</f>
        <v/>
      </c>
      <c r="AD372" s="93" t="str">
        <f ca="1">IF($M372,$AB372*V372/项目参数!$J$29,"")</f>
        <v/>
      </c>
      <c r="AE372" s="95" t="str">
        <f ca="1">IF(OR('临-间接'!R372=0,'临-间接'!R372="(空白)"),"",'临-间接'!R372)</f>
        <v/>
      </c>
      <c r="AF372" s="32" t="str">
        <f ca="1">IF(O372,IF(K372&lt;&gt;"", K372, IF(OR(H372="暂停",H372="取消"), IFERROR(WORKDAY.INTL($J372,$L372*$G372,1,项目参数!$B$2:$B$200),WORKDAY($J372,$L372*$G372,1)),TODAY())),"")</f>
        <v/>
      </c>
      <c r="AG372">
        <f ca="1">IF(AND(M372,O372),IF(OR('临-间接'!S372="",'临-间接'!S372="(空白)"),0,'临-间接'!S372),0)</f>
        <v>0</v>
      </c>
      <c r="AH372" s="32" t="str">
        <f ca="1">IF($M372,IF('临-间接'!T372=0,"",'临-间接'!T372),"")</f>
        <v/>
      </c>
      <c r="AI372" s="32" t="str">
        <f ca="1">IF($M372,IF('临-间接'!U372=0,"",'临-间接'!U372),"")</f>
        <v/>
      </c>
      <c r="AJ372" s="32" t="str">
        <f t="shared" ca="1" si="79"/>
        <v/>
      </c>
    </row>
    <row r="373" spans="1:36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IF('临-间接'!H373="(空白)","",'临-间接'!H373)</f>
        <v>0</v>
      </c>
      <c r="F373">
        <f ca="1">IF('临-间接'!K373="(空白)","",'临-间接'!K373)</f>
        <v>0</v>
      </c>
      <c r="G373">
        <f ca="1">IF('临-间接'!L373="(空白)",0,'临-间接'!L373)</f>
        <v>0</v>
      </c>
      <c r="H373" t="str">
        <f ca="1">IF(OR('临-间接'!Q373=0,'临-间接'!Q373="(空白)"),"",'临-间接'!Q373)</f>
        <v/>
      </c>
      <c r="I373" s="32" t="str">
        <f ca="1">IF(OR('临-间接'!M373=0,'临-间接'!M373="(空白)"),"",'临-间接'!M373)</f>
        <v/>
      </c>
      <c r="J373" s="32" t="str">
        <f ca="1">IF(OR('临-间接'!N373=0,'临-间接'!N373="(空白)"),"",'临-间接'!N373)</f>
        <v/>
      </c>
      <c r="K373" s="32" t="str">
        <f ca="1">IF(OR('临-间接'!O373=0,'临-间接'!O373="(空白)"),"",'临-间接'!O373)</f>
        <v/>
      </c>
      <c r="L373">
        <f ca="1">IF('临-间接'!P373="(空白)",0,'临-间接'!P373)</f>
        <v>0</v>
      </c>
      <c r="M373" s="93" t="b">
        <f t="shared" ca="1" si="67"/>
        <v>0</v>
      </c>
      <c r="N373" s="93" t="b">
        <f t="shared" ca="1" si="68"/>
        <v>0</v>
      </c>
      <c r="O373" s="93" t="b">
        <f t="shared" ca="1" si="69"/>
        <v>0</v>
      </c>
      <c r="P373" s="93" t="b">
        <f t="shared" ca="1" si="70"/>
        <v>0</v>
      </c>
      <c r="Q373" s="93" t="b">
        <f t="shared" ca="1" si="71"/>
        <v>0</v>
      </c>
      <c r="R373" s="93" t="str">
        <f t="shared" ca="1" si="72"/>
        <v>未开始</v>
      </c>
      <c r="S373" s="93">
        <f ca="1">IF(AND(M373,O373,NOT(P373)),NETWORKDAYS(J373,AF373,项目参数!$B$2:$B$200),0)</f>
        <v>0</v>
      </c>
      <c r="T373" s="94">
        <f t="shared" ca="1" si="73"/>
        <v>0</v>
      </c>
      <c r="U373" s="113">
        <f t="shared" ca="1" si="74"/>
        <v>0</v>
      </c>
      <c r="V373" s="113">
        <f t="shared" ca="1" si="75"/>
        <v>0</v>
      </c>
      <c r="W373" s="113" t="str">
        <f t="shared" ca="1" si="76"/>
        <v/>
      </c>
      <c r="X373" s="93">
        <f t="shared" ca="1" si="77"/>
        <v>0</v>
      </c>
      <c r="Y373" s="93">
        <f t="shared" ca="1" si="78"/>
        <v>0</v>
      </c>
      <c r="Z373" s="93">
        <f ca="1">IF(AND(M373,O373,J373&gt;项目信息!$C$18),INT((IF(P373,K373,J373)-项目信息!$C$18)/30)+1,0)</f>
        <v>0</v>
      </c>
      <c r="AA373" s="93" t="str">
        <f ca="1">IF(M373,WEEKNUM(IF(K373&lt;&gt;"",K373,IF(J373&lt;&gt;"",J373,I373)-项目信息!$C$18)+1),"")</f>
        <v/>
      </c>
      <c r="AB373" s="93" t="str">
        <f ca="1">IF($M373,IF('临-间接'!W373=0,"",'临-间接'!W373),"")</f>
        <v/>
      </c>
      <c r="AC373" s="93" t="str">
        <f ca="1">IF($M373,$AB373*U373/项目参数!$J$29,"")</f>
        <v/>
      </c>
      <c r="AD373" s="93" t="str">
        <f ca="1">IF($M373,$AB373*V373/项目参数!$J$29,"")</f>
        <v/>
      </c>
      <c r="AE373" s="95" t="str">
        <f ca="1">IF(OR('临-间接'!R373=0,'临-间接'!R373="(空白)"),"",'临-间接'!R373)</f>
        <v/>
      </c>
      <c r="AF373" s="32" t="str">
        <f ca="1">IF(O373,IF(K373&lt;&gt;"", K373, IF(OR(H373="暂停",H373="取消"), IFERROR(WORKDAY.INTL($J373,$L373*$G373,1,项目参数!$B$2:$B$200),WORKDAY($J373,$L373*$G373,1)),TODAY())),"")</f>
        <v/>
      </c>
      <c r="AG373">
        <f ca="1">IF(AND(M373,O373),IF(OR('临-间接'!S373="",'临-间接'!S373="(空白)"),0,'临-间接'!S373),0)</f>
        <v>0</v>
      </c>
      <c r="AH373" s="32" t="str">
        <f ca="1">IF($M373,IF('临-间接'!T373=0,"",'临-间接'!T373),"")</f>
        <v/>
      </c>
      <c r="AI373" s="32" t="str">
        <f ca="1">IF($M373,IF('临-间接'!U373=0,"",'临-间接'!U373),"")</f>
        <v/>
      </c>
      <c r="AJ373" s="32" t="str">
        <f t="shared" ca="1" si="79"/>
        <v/>
      </c>
    </row>
    <row r="374" spans="1:36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IF('临-间接'!H374="(空白)","",'临-间接'!H374)</f>
        <v>0</v>
      </c>
      <c r="F374">
        <f ca="1">IF('临-间接'!K374="(空白)","",'临-间接'!K374)</f>
        <v>0</v>
      </c>
      <c r="G374">
        <f ca="1">IF('临-间接'!L374="(空白)",0,'临-间接'!L374)</f>
        <v>0</v>
      </c>
      <c r="H374" t="str">
        <f ca="1">IF(OR('临-间接'!Q374=0,'临-间接'!Q374="(空白)"),"",'临-间接'!Q374)</f>
        <v/>
      </c>
      <c r="I374" s="32" t="str">
        <f ca="1">IF(OR('临-间接'!M374=0,'临-间接'!M374="(空白)"),"",'临-间接'!M374)</f>
        <v/>
      </c>
      <c r="J374" s="32" t="str">
        <f ca="1">IF(OR('临-间接'!N374=0,'临-间接'!N374="(空白)"),"",'临-间接'!N374)</f>
        <v/>
      </c>
      <c r="K374" s="32" t="str">
        <f ca="1">IF(OR('临-间接'!O374=0,'临-间接'!O374="(空白)"),"",'临-间接'!O374)</f>
        <v/>
      </c>
      <c r="L374">
        <f ca="1">IF('临-间接'!P374="(空白)",0,'临-间接'!P374)</f>
        <v>0</v>
      </c>
      <c r="M374" s="93" t="b">
        <f t="shared" ca="1" si="67"/>
        <v>0</v>
      </c>
      <c r="N374" s="93" t="b">
        <f t="shared" ca="1" si="68"/>
        <v>0</v>
      </c>
      <c r="O374" s="93" t="b">
        <f t="shared" ca="1" si="69"/>
        <v>0</v>
      </c>
      <c r="P374" s="93" t="b">
        <f t="shared" ca="1" si="70"/>
        <v>0</v>
      </c>
      <c r="Q374" s="93" t="b">
        <f t="shared" ca="1" si="71"/>
        <v>0</v>
      </c>
      <c r="R374" s="93" t="str">
        <f t="shared" ca="1" si="72"/>
        <v>未开始</v>
      </c>
      <c r="S374" s="93">
        <f ca="1">IF(AND(M374,O374,NOT(P374)),NETWORKDAYS(J374,AF374,项目参数!$B$2:$B$200),0)</f>
        <v>0</v>
      </c>
      <c r="T374" s="94">
        <f t="shared" ca="1" si="73"/>
        <v>0</v>
      </c>
      <c r="U374" s="113">
        <f t="shared" ca="1" si="74"/>
        <v>0</v>
      </c>
      <c r="V374" s="113">
        <f t="shared" ca="1" si="75"/>
        <v>0</v>
      </c>
      <c r="W374" s="113" t="str">
        <f t="shared" ca="1" si="76"/>
        <v/>
      </c>
      <c r="X374" s="93">
        <f t="shared" ca="1" si="77"/>
        <v>0</v>
      </c>
      <c r="Y374" s="93">
        <f t="shared" ca="1" si="78"/>
        <v>0</v>
      </c>
      <c r="Z374" s="93">
        <f ca="1">IF(AND(M374,O374,J374&gt;项目信息!$C$18),INT((IF(P374,K374,J374)-项目信息!$C$18)/30)+1,0)</f>
        <v>0</v>
      </c>
      <c r="AA374" s="93" t="str">
        <f ca="1">IF(M374,WEEKNUM(IF(K374&lt;&gt;"",K374,IF(J374&lt;&gt;"",J374,I374)-项目信息!$C$18)+1),"")</f>
        <v/>
      </c>
      <c r="AB374" s="93" t="str">
        <f ca="1">IF($M374,IF('临-间接'!W374=0,"",'临-间接'!W374),"")</f>
        <v/>
      </c>
      <c r="AC374" s="93" t="str">
        <f ca="1">IF($M374,$AB374*U374/项目参数!$J$29,"")</f>
        <v/>
      </c>
      <c r="AD374" s="93" t="str">
        <f ca="1">IF($M374,$AB374*V374/项目参数!$J$29,"")</f>
        <v/>
      </c>
      <c r="AE374" s="95" t="str">
        <f ca="1">IF(OR('临-间接'!R374=0,'临-间接'!R374="(空白)"),"",'临-间接'!R374)</f>
        <v/>
      </c>
      <c r="AF374" s="32" t="str">
        <f ca="1">IF(O374,IF(K374&lt;&gt;"", K374, IF(OR(H374="暂停",H374="取消"), IFERROR(WORKDAY.INTL($J374,$L374*$G374,1,项目参数!$B$2:$B$200),WORKDAY($J374,$L374*$G374,1)),TODAY())),"")</f>
        <v/>
      </c>
      <c r="AG374">
        <f ca="1">IF(AND(M374,O374),IF(OR('临-间接'!S374="",'临-间接'!S374="(空白)"),0,'临-间接'!S374),0)</f>
        <v>0</v>
      </c>
      <c r="AH374" s="32" t="str">
        <f ca="1">IF($M374,IF('临-间接'!T374=0,"",'临-间接'!T374),"")</f>
        <v/>
      </c>
      <c r="AI374" s="32" t="str">
        <f ca="1">IF($M374,IF('临-间接'!U374=0,"",'临-间接'!U374),"")</f>
        <v/>
      </c>
      <c r="AJ374" s="32" t="str">
        <f t="shared" ca="1" si="79"/>
        <v/>
      </c>
    </row>
    <row r="375" spans="1:36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IF('临-间接'!H375="(空白)","",'临-间接'!H375)</f>
        <v>0</v>
      </c>
      <c r="F375">
        <f ca="1">IF('临-间接'!K375="(空白)","",'临-间接'!K375)</f>
        <v>0</v>
      </c>
      <c r="G375">
        <f ca="1">IF('临-间接'!L375="(空白)",0,'临-间接'!L375)</f>
        <v>0</v>
      </c>
      <c r="H375" t="str">
        <f ca="1">IF(OR('临-间接'!Q375=0,'临-间接'!Q375="(空白)"),"",'临-间接'!Q375)</f>
        <v/>
      </c>
      <c r="I375" s="32" t="str">
        <f ca="1">IF(OR('临-间接'!M375=0,'临-间接'!M375="(空白)"),"",'临-间接'!M375)</f>
        <v/>
      </c>
      <c r="J375" s="32" t="str">
        <f ca="1">IF(OR('临-间接'!N375=0,'临-间接'!N375="(空白)"),"",'临-间接'!N375)</f>
        <v/>
      </c>
      <c r="K375" s="32" t="str">
        <f ca="1">IF(OR('临-间接'!O375=0,'临-间接'!O375="(空白)"),"",'临-间接'!O375)</f>
        <v/>
      </c>
      <c r="L375">
        <f ca="1">IF('临-间接'!P375="(空白)",0,'临-间接'!P375)</f>
        <v>0</v>
      </c>
      <c r="M375" s="93" t="b">
        <f t="shared" ca="1" si="67"/>
        <v>0</v>
      </c>
      <c r="N375" s="93" t="b">
        <f t="shared" ca="1" si="68"/>
        <v>0</v>
      </c>
      <c r="O375" s="93" t="b">
        <f t="shared" ca="1" si="69"/>
        <v>0</v>
      </c>
      <c r="P375" s="93" t="b">
        <f t="shared" ca="1" si="70"/>
        <v>0</v>
      </c>
      <c r="Q375" s="93" t="b">
        <f t="shared" ca="1" si="71"/>
        <v>0</v>
      </c>
      <c r="R375" s="93" t="str">
        <f t="shared" ca="1" si="72"/>
        <v>未开始</v>
      </c>
      <c r="S375" s="93">
        <f ca="1">IF(AND(M375,O375,NOT(P375)),NETWORKDAYS(J375,AF375,项目参数!$B$2:$B$200),0)</f>
        <v>0</v>
      </c>
      <c r="T375" s="94">
        <f t="shared" ca="1" si="73"/>
        <v>0</v>
      </c>
      <c r="U375" s="113">
        <f t="shared" ca="1" si="74"/>
        <v>0</v>
      </c>
      <c r="V375" s="113">
        <f t="shared" ca="1" si="75"/>
        <v>0</v>
      </c>
      <c r="W375" s="113" t="str">
        <f t="shared" ca="1" si="76"/>
        <v/>
      </c>
      <c r="X375" s="93">
        <f t="shared" ca="1" si="77"/>
        <v>0</v>
      </c>
      <c r="Y375" s="93">
        <f t="shared" ca="1" si="78"/>
        <v>0</v>
      </c>
      <c r="Z375" s="93">
        <f ca="1">IF(AND(M375,O375,J375&gt;项目信息!$C$18),INT((IF(P375,K375,J375)-项目信息!$C$18)/30)+1,0)</f>
        <v>0</v>
      </c>
      <c r="AA375" s="93" t="str">
        <f ca="1">IF(M375,WEEKNUM(IF(K375&lt;&gt;"",K375,IF(J375&lt;&gt;"",J375,I375)-项目信息!$C$18)+1),"")</f>
        <v/>
      </c>
      <c r="AB375" s="93" t="str">
        <f ca="1">IF($M375,IF('临-间接'!W375=0,"",'临-间接'!W375),"")</f>
        <v/>
      </c>
      <c r="AC375" s="93" t="str">
        <f ca="1">IF($M375,$AB375*U375/项目参数!$J$29,"")</f>
        <v/>
      </c>
      <c r="AD375" s="93" t="str">
        <f ca="1">IF($M375,$AB375*V375/项目参数!$J$29,"")</f>
        <v/>
      </c>
      <c r="AE375" s="95" t="str">
        <f ca="1">IF(OR('临-间接'!R375=0,'临-间接'!R375="(空白)"),"",'临-间接'!R375)</f>
        <v/>
      </c>
      <c r="AF375" s="32" t="str">
        <f ca="1">IF(O375,IF(K375&lt;&gt;"", K375, IF(OR(H375="暂停",H375="取消"), IFERROR(WORKDAY.INTL($J375,$L375*$G375,1,项目参数!$B$2:$B$200),WORKDAY($J375,$L375*$G375,1)),TODAY())),"")</f>
        <v/>
      </c>
      <c r="AG375">
        <f ca="1">IF(AND(M375,O375),IF(OR('临-间接'!S375="",'临-间接'!S375="(空白)"),0,'临-间接'!S375),0)</f>
        <v>0</v>
      </c>
      <c r="AH375" s="32" t="str">
        <f ca="1">IF($M375,IF('临-间接'!T375=0,"",'临-间接'!T375),"")</f>
        <v/>
      </c>
      <c r="AI375" s="32" t="str">
        <f ca="1">IF($M375,IF('临-间接'!U375=0,"",'临-间接'!U375),"")</f>
        <v/>
      </c>
      <c r="AJ375" s="32" t="str">
        <f t="shared" ca="1" si="79"/>
        <v/>
      </c>
    </row>
    <row r="376" spans="1:36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IF('临-间接'!H376="(空白)","",'临-间接'!H376)</f>
        <v>0</v>
      </c>
      <c r="F376">
        <f ca="1">IF('临-间接'!K376="(空白)","",'临-间接'!K376)</f>
        <v>0</v>
      </c>
      <c r="G376">
        <f ca="1">IF('临-间接'!L376="(空白)",0,'临-间接'!L376)</f>
        <v>0</v>
      </c>
      <c r="H376" t="str">
        <f ca="1">IF(OR('临-间接'!Q376=0,'临-间接'!Q376="(空白)"),"",'临-间接'!Q376)</f>
        <v/>
      </c>
      <c r="I376" s="32" t="str">
        <f ca="1">IF(OR('临-间接'!M376=0,'临-间接'!M376="(空白)"),"",'临-间接'!M376)</f>
        <v/>
      </c>
      <c r="J376" s="32" t="str">
        <f ca="1">IF(OR('临-间接'!N376=0,'临-间接'!N376="(空白)"),"",'临-间接'!N376)</f>
        <v/>
      </c>
      <c r="K376" s="32" t="str">
        <f ca="1">IF(OR('临-间接'!O376=0,'临-间接'!O376="(空白)"),"",'临-间接'!O376)</f>
        <v/>
      </c>
      <c r="L376">
        <f ca="1">IF('临-间接'!P376="(空白)",0,'临-间接'!P376)</f>
        <v>0</v>
      </c>
      <c r="M376" s="93" t="b">
        <f t="shared" ca="1" si="67"/>
        <v>0</v>
      </c>
      <c r="N376" s="93" t="b">
        <f t="shared" ca="1" si="68"/>
        <v>0</v>
      </c>
      <c r="O376" s="93" t="b">
        <f t="shared" ca="1" si="69"/>
        <v>0</v>
      </c>
      <c r="P376" s="93" t="b">
        <f t="shared" ca="1" si="70"/>
        <v>0</v>
      </c>
      <c r="Q376" s="93" t="b">
        <f t="shared" ca="1" si="71"/>
        <v>0</v>
      </c>
      <c r="R376" s="93" t="str">
        <f t="shared" ca="1" si="72"/>
        <v>未开始</v>
      </c>
      <c r="S376" s="93">
        <f ca="1">IF(AND(M376,O376,NOT(P376)),NETWORKDAYS(J376,AF376,项目参数!$B$2:$B$200),0)</f>
        <v>0</v>
      </c>
      <c r="T376" s="94">
        <f t="shared" ca="1" si="73"/>
        <v>0</v>
      </c>
      <c r="U376" s="113">
        <f t="shared" ca="1" si="74"/>
        <v>0</v>
      </c>
      <c r="V376" s="113">
        <f t="shared" ca="1" si="75"/>
        <v>0</v>
      </c>
      <c r="W376" s="113" t="str">
        <f t="shared" ca="1" si="76"/>
        <v/>
      </c>
      <c r="X376" s="93">
        <f t="shared" ca="1" si="77"/>
        <v>0</v>
      </c>
      <c r="Y376" s="93">
        <f t="shared" ca="1" si="78"/>
        <v>0</v>
      </c>
      <c r="Z376" s="93">
        <f ca="1">IF(AND(M376,O376,J376&gt;项目信息!$C$18),INT((IF(P376,K376,J376)-项目信息!$C$18)/30)+1,0)</f>
        <v>0</v>
      </c>
      <c r="AA376" s="93" t="str">
        <f ca="1">IF(M376,WEEKNUM(IF(K376&lt;&gt;"",K376,IF(J376&lt;&gt;"",J376,I376)-项目信息!$C$18)+1),"")</f>
        <v/>
      </c>
      <c r="AB376" s="93" t="str">
        <f ca="1">IF($M376,IF('临-间接'!W376=0,"",'临-间接'!W376),"")</f>
        <v/>
      </c>
      <c r="AC376" s="93" t="str">
        <f ca="1">IF($M376,$AB376*U376/项目参数!$J$29,"")</f>
        <v/>
      </c>
      <c r="AD376" s="93" t="str">
        <f ca="1">IF($M376,$AB376*V376/项目参数!$J$29,"")</f>
        <v/>
      </c>
      <c r="AE376" s="95" t="str">
        <f ca="1">IF(OR('临-间接'!R376=0,'临-间接'!R376="(空白)"),"",'临-间接'!R376)</f>
        <v/>
      </c>
      <c r="AF376" s="32" t="str">
        <f ca="1">IF(O376,IF(K376&lt;&gt;"", K376, IF(OR(H376="暂停",H376="取消"), IFERROR(WORKDAY.INTL($J376,$L376*$G376,1,项目参数!$B$2:$B$200),WORKDAY($J376,$L376*$G376,1)),TODAY())),"")</f>
        <v/>
      </c>
      <c r="AG376">
        <f ca="1">IF(AND(M376,O376),IF(OR('临-间接'!S376="",'临-间接'!S376="(空白)"),0,'临-间接'!S376),0)</f>
        <v>0</v>
      </c>
      <c r="AH376" s="32" t="str">
        <f ca="1">IF($M376,IF('临-间接'!T376=0,"",'临-间接'!T376),"")</f>
        <v/>
      </c>
      <c r="AI376" s="32" t="str">
        <f ca="1">IF($M376,IF('临-间接'!U376=0,"",'临-间接'!U376),"")</f>
        <v/>
      </c>
      <c r="AJ376" s="32" t="str">
        <f t="shared" ca="1" si="79"/>
        <v/>
      </c>
    </row>
    <row r="377" spans="1:36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IF('临-间接'!H377="(空白)","",'临-间接'!H377)</f>
        <v>0</v>
      </c>
      <c r="F377">
        <f ca="1">IF('临-间接'!K377="(空白)","",'临-间接'!K377)</f>
        <v>0</v>
      </c>
      <c r="G377">
        <f ca="1">IF('临-间接'!L377="(空白)",0,'临-间接'!L377)</f>
        <v>0</v>
      </c>
      <c r="H377" t="str">
        <f ca="1">IF(OR('临-间接'!Q377=0,'临-间接'!Q377="(空白)"),"",'临-间接'!Q377)</f>
        <v/>
      </c>
      <c r="I377" s="32" t="str">
        <f ca="1">IF(OR('临-间接'!M377=0,'临-间接'!M377="(空白)"),"",'临-间接'!M377)</f>
        <v/>
      </c>
      <c r="J377" s="32" t="str">
        <f ca="1">IF(OR('临-间接'!N377=0,'临-间接'!N377="(空白)"),"",'临-间接'!N377)</f>
        <v/>
      </c>
      <c r="K377" s="32" t="str">
        <f ca="1">IF(OR('临-间接'!O377=0,'临-间接'!O377="(空白)"),"",'临-间接'!O377)</f>
        <v/>
      </c>
      <c r="L377">
        <f ca="1">IF('临-间接'!P377="(空白)",0,'临-间接'!P377)</f>
        <v>0</v>
      </c>
      <c r="M377" s="93" t="b">
        <f t="shared" ca="1" si="67"/>
        <v>0</v>
      </c>
      <c r="N377" s="93" t="b">
        <f t="shared" ca="1" si="68"/>
        <v>0</v>
      </c>
      <c r="O377" s="93" t="b">
        <f t="shared" ca="1" si="69"/>
        <v>0</v>
      </c>
      <c r="P377" s="93" t="b">
        <f t="shared" ca="1" si="70"/>
        <v>0</v>
      </c>
      <c r="Q377" s="93" t="b">
        <f t="shared" ca="1" si="71"/>
        <v>0</v>
      </c>
      <c r="R377" s="93" t="str">
        <f t="shared" ca="1" si="72"/>
        <v>未开始</v>
      </c>
      <c r="S377" s="93">
        <f ca="1">IF(AND(M377,O377,NOT(P377)),NETWORKDAYS(J377,AF377,项目参数!$B$2:$B$200),0)</f>
        <v>0</v>
      </c>
      <c r="T377" s="94">
        <f t="shared" ca="1" si="73"/>
        <v>0</v>
      </c>
      <c r="U377" s="113">
        <f t="shared" ca="1" si="74"/>
        <v>0</v>
      </c>
      <c r="V377" s="113">
        <f t="shared" ca="1" si="75"/>
        <v>0</v>
      </c>
      <c r="W377" s="113" t="str">
        <f t="shared" ca="1" si="76"/>
        <v/>
      </c>
      <c r="X377" s="93">
        <f t="shared" ca="1" si="77"/>
        <v>0</v>
      </c>
      <c r="Y377" s="93">
        <f t="shared" ca="1" si="78"/>
        <v>0</v>
      </c>
      <c r="Z377" s="93">
        <f ca="1">IF(AND(M377,O377,J377&gt;项目信息!$C$18),INT((IF(P377,K377,J377)-项目信息!$C$18)/30)+1,0)</f>
        <v>0</v>
      </c>
      <c r="AA377" s="93" t="str">
        <f ca="1">IF(M377,WEEKNUM(IF(K377&lt;&gt;"",K377,IF(J377&lt;&gt;"",J377,I377)-项目信息!$C$18)+1),"")</f>
        <v/>
      </c>
      <c r="AB377" s="93" t="str">
        <f ca="1">IF($M377,IF('临-间接'!W377=0,"",'临-间接'!W377),"")</f>
        <v/>
      </c>
      <c r="AC377" s="93" t="str">
        <f ca="1">IF($M377,$AB377*U377/项目参数!$J$29,"")</f>
        <v/>
      </c>
      <c r="AD377" s="93" t="str">
        <f ca="1">IF($M377,$AB377*V377/项目参数!$J$29,"")</f>
        <v/>
      </c>
      <c r="AE377" s="95" t="str">
        <f ca="1">IF(OR('临-间接'!R377=0,'临-间接'!R377="(空白)"),"",'临-间接'!R377)</f>
        <v/>
      </c>
      <c r="AF377" s="32" t="str">
        <f ca="1">IF(O377,IF(K377&lt;&gt;"", K377, IF(OR(H377="暂停",H377="取消"), IFERROR(WORKDAY.INTL($J377,$L377*$G377,1,项目参数!$B$2:$B$200),WORKDAY($J377,$L377*$G377,1)),TODAY())),"")</f>
        <v/>
      </c>
      <c r="AG377">
        <f ca="1">IF(AND(M377,O377),IF(OR('临-间接'!S377="",'临-间接'!S377="(空白)"),0,'临-间接'!S377),0)</f>
        <v>0</v>
      </c>
      <c r="AH377" s="32" t="str">
        <f ca="1">IF($M377,IF('临-间接'!T377=0,"",'临-间接'!T377),"")</f>
        <v/>
      </c>
      <c r="AI377" s="32" t="str">
        <f ca="1">IF($M377,IF('临-间接'!U377=0,"",'临-间接'!U377),"")</f>
        <v/>
      </c>
      <c r="AJ377" s="32" t="str">
        <f t="shared" ca="1" si="79"/>
        <v/>
      </c>
    </row>
    <row r="378" spans="1:36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IF('临-间接'!H378="(空白)","",'临-间接'!H378)</f>
        <v>0</v>
      </c>
      <c r="F378">
        <f ca="1">IF('临-间接'!K378="(空白)","",'临-间接'!K378)</f>
        <v>0</v>
      </c>
      <c r="G378">
        <f ca="1">IF('临-间接'!L378="(空白)",0,'临-间接'!L378)</f>
        <v>0</v>
      </c>
      <c r="H378" t="str">
        <f ca="1">IF(OR('临-间接'!Q378=0,'临-间接'!Q378="(空白)"),"",'临-间接'!Q378)</f>
        <v/>
      </c>
      <c r="I378" s="32" t="str">
        <f ca="1">IF(OR('临-间接'!M378=0,'临-间接'!M378="(空白)"),"",'临-间接'!M378)</f>
        <v/>
      </c>
      <c r="J378" s="32" t="str">
        <f ca="1">IF(OR('临-间接'!N378=0,'临-间接'!N378="(空白)"),"",'临-间接'!N378)</f>
        <v/>
      </c>
      <c r="K378" s="32" t="str">
        <f ca="1">IF(OR('临-间接'!O378=0,'临-间接'!O378="(空白)"),"",'临-间接'!O378)</f>
        <v/>
      </c>
      <c r="L378">
        <f ca="1">IF('临-间接'!P378="(空白)",0,'临-间接'!P378)</f>
        <v>0</v>
      </c>
      <c r="M378" s="93" t="b">
        <f t="shared" ca="1" si="67"/>
        <v>0</v>
      </c>
      <c r="N378" s="93" t="b">
        <f t="shared" ca="1" si="68"/>
        <v>0</v>
      </c>
      <c r="O378" s="93" t="b">
        <f t="shared" ca="1" si="69"/>
        <v>0</v>
      </c>
      <c r="P378" s="93" t="b">
        <f t="shared" ca="1" si="70"/>
        <v>0</v>
      </c>
      <c r="Q378" s="93" t="b">
        <f t="shared" ca="1" si="71"/>
        <v>0</v>
      </c>
      <c r="R378" s="93" t="str">
        <f t="shared" ca="1" si="72"/>
        <v>未开始</v>
      </c>
      <c r="S378" s="93">
        <f ca="1">IF(AND(M378,O378,NOT(P378)),NETWORKDAYS(J378,AF378,项目参数!$B$2:$B$200),0)</f>
        <v>0</v>
      </c>
      <c r="T378" s="94">
        <f t="shared" ca="1" si="73"/>
        <v>0</v>
      </c>
      <c r="U378" s="113">
        <f t="shared" ca="1" si="74"/>
        <v>0</v>
      </c>
      <c r="V378" s="113">
        <f t="shared" ca="1" si="75"/>
        <v>0</v>
      </c>
      <c r="W378" s="113" t="str">
        <f t="shared" ca="1" si="76"/>
        <v/>
      </c>
      <c r="X378" s="93">
        <f t="shared" ca="1" si="77"/>
        <v>0</v>
      </c>
      <c r="Y378" s="93">
        <f t="shared" ca="1" si="78"/>
        <v>0</v>
      </c>
      <c r="Z378" s="93">
        <f ca="1">IF(AND(M378,O378,J378&gt;项目信息!$C$18),INT((IF(P378,K378,J378)-项目信息!$C$18)/30)+1,0)</f>
        <v>0</v>
      </c>
      <c r="AA378" s="93" t="str">
        <f ca="1">IF(M378,WEEKNUM(IF(K378&lt;&gt;"",K378,IF(J378&lt;&gt;"",J378,I378)-项目信息!$C$18)+1),"")</f>
        <v/>
      </c>
      <c r="AB378" s="93" t="str">
        <f ca="1">IF($M378,IF('临-间接'!W378=0,"",'临-间接'!W378),"")</f>
        <v/>
      </c>
      <c r="AC378" s="93" t="str">
        <f ca="1">IF($M378,$AB378*U378/项目参数!$J$29,"")</f>
        <v/>
      </c>
      <c r="AD378" s="93" t="str">
        <f ca="1">IF($M378,$AB378*V378/项目参数!$J$29,"")</f>
        <v/>
      </c>
      <c r="AE378" s="95" t="str">
        <f ca="1">IF(OR('临-间接'!R378=0,'临-间接'!R378="(空白)"),"",'临-间接'!R378)</f>
        <v/>
      </c>
      <c r="AF378" s="32" t="str">
        <f ca="1">IF(O378,IF(K378&lt;&gt;"", K378, IF(OR(H378="暂停",H378="取消"), IFERROR(WORKDAY.INTL($J378,$L378*$G378,1,项目参数!$B$2:$B$200),WORKDAY($J378,$L378*$G378,1)),TODAY())),"")</f>
        <v/>
      </c>
      <c r="AG378">
        <f ca="1">IF(AND(M378,O378),IF(OR('临-间接'!S378="",'临-间接'!S378="(空白)"),0,'临-间接'!S378),0)</f>
        <v>0</v>
      </c>
      <c r="AH378" s="32" t="str">
        <f ca="1">IF($M378,IF('临-间接'!T378=0,"",'临-间接'!T378),"")</f>
        <v/>
      </c>
      <c r="AI378" s="32" t="str">
        <f ca="1">IF($M378,IF('临-间接'!U378=0,"",'临-间接'!U378),"")</f>
        <v/>
      </c>
      <c r="AJ378" s="32" t="str">
        <f t="shared" ca="1" si="79"/>
        <v/>
      </c>
    </row>
    <row r="379" spans="1:36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IF('临-间接'!H379="(空白)","",'临-间接'!H379)</f>
        <v>0</v>
      </c>
      <c r="F379">
        <f ca="1">IF('临-间接'!K379="(空白)","",'临-间接'!K379)</f>
        <v>0</v>
      </c>
      <c r="G379">
        <f ca="1">IF('临-间接'!L379="(空白)",0,'临-间接'!L379)</f>
        <v>0</v>
      </c>
      <c r="H379" t="str">
        <f ca="1">IF(OR('临-间接'!Q379=0,'临-间接'!Q379="(空白)"),"",'临-间接'!Q379)</f>
        <v/>
      </c>
      <c r="I379" s="32" t="str">
        <f ca="1">IF(OR('临-间接'!M379=0,'临-间接'!M379="(空白)"),"",'临-间接'!M379)</f>
        <v/>
      </c>
      <c r="J379" s="32" t="str">
        <f ca="1">IF(OR('临-间接'!N379=0,'临-间接'!N379="(空白)"),"",'临-间接'!N379)</f>
        <v/>
      </c>
      <c r="K379" s="32" t="str">
        <f ca="1">IF(OR('临-间接'!O379=0,'临-间接'!O379="(空白)"),"",'临-间接'!O379)</f>
        <v/>
      </c>
      <c r="L379">
        <f ca="1">IF('临-间接'!P379="(空白)",0,'临-间接'!P379)</f>
        <v>0</v>
      </c>
      <c r="M379" s="93" t="b">
        <f t="shared" ca="1" si="67"/>
        <v>0</v>
      </c>
      <c r="N379" s="93" t="b">
        <f t="shared" ca="1" si="68"/>
        <v>0</v>
      </c>
      <c r="O379" s="93" t="b">
        <f t="shared" ca="1" si="69"/>
        <v>0</v>
      </c>
      <c r="P379" s="93" t="b">
        <f t="shared" ca="1" si="70"/>
        <v>0</v>
      </c>
      <c r="Q379" s="93" t="b">
        <f t="shared" ca="1" si="71"/>
        <v>0</v>
      </c>
      <c r="R379" s="93" t="str">
        <f t="shared" ca="1" si="72"/>
        <v>未开始</v>
      </c>
      <c r="S379" s="93">
        <f ca="1">IF(AND(M379,O379,NOT(P379)),NETWORKDAYS(J379,AF379,项目参数!$B$2:$B$200),0)</f>
        <v>0</v>
      </c>
      <c r="T379" s="94">
        <f t="shared" ca="1" si="73"/>
        <v>0</v>
      </c>
      <c r="U379" s="113">
        <f t="shared" ca="1" si="74"/>
        <v>0</v>
      </c>
      <c r="V379" s="113">
        <f t="shared" ca="1" si="75"/>
        <v>0</v>
      </c>
      <c r="W379" s="113" t="str">
        <f t="shared" ca="1" si="76"/>
        <v/>
      </c>
      <c r="X379" s="93">
        <f t="shared" ca="1" si="77"/>
        <v>0</v>
      </c>
      <c r="Y379" s="93">
        <f t="shared" ca="1" si="78"/>
        <v>0</v>
      </c>
      <c r="Z379" s="93">
        <f ca="1">IF(AND(M379,O379,J379&gt;项目信息!$C$18),INT((IF(P379,K379,J379)-项目信息!$C$18)/30)+1,0)</f>
        <v>0</v>
      </c>
      <c r="AA379" s="93" t="str">
        <f ca="1">IF(M379,WEEKNUM(IF(K379&lt;&gt;"",K379,IF(J379&lt;&gt;"",J379,I379)-项目信息!$C$18)+1),"")</f>
        <v/>
      </c>
      <c r="AB379" s="93" t="str">
        <f ca="1">IF($M379,IF('临-间接'!W379=0,"",'临-间接'!W379),"")</f>
        <v/>
      </c>
      <c r="AC379" s="93" t="str">
        <f ca="1">IF($M379,$AB379*U379/项目参数!$J$29,"")</f>
        <v/>
      </c>
      <c r="AD379" s="93" t="str">
        <f ca="1">IF($M379,$AB379*V379/项目参数!$J$29,"")</f>
        <v/>
      </c>
      <c r="AE379" s="95" t="str">
        <f ca="1">IF(OR('临-间接'!R379=0,'临-间接'!R379="(空白)"),"",'临-间接'!R379)</f>
        <v/>
      </c>
      <c r="AF379" s="32" t="str">
        <f ca="1">IF(O379,IF(K379&lt;&gt;"", K379, IF(OR(H379="暂停",H379="取消"), IFERROR(WORKDAY.INTL($J379,$L379*$G379,1,项目参数!$B$2:$B$200),WORKDAY($J379,$L379*$G379,1)),TODAY())),"")</f>
        <v/>
      </c>
      <c r="AG379">
        <f ca="1">IF(AND(M379,O379),IF(OR('临-间接'!S379="",'临-间接'!S379="(空白)"),0,'临-间接'!S379),0)</f>
        <v>0</v>
      </c>
      <c r="AH379" s="32" t="str">
        <f ca="1">IF($M379,IF('临-间接'!T379=0,"",'临-间接'!T379),"")</f>
        <v/>
      </c>
      <c r="AI379" s="32" t="str">
        <f ca="1">IF($M379,IF('临-间接'!U379=0,"",'临-间接'!U379),"")</f>
        <v/>
      </c>
      <c r="AJ379" s="32" t="str">
        <f t="shared" ca="1" si="79"/>
        <v/>
      </c>
    </row>
    <row r="380" spans="1:36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IF('临-间接'!H380="(空白)","",'临-间接'!H380)</f>
        <v>0</v>
      </c>
      <c r="F380">
        <f ca="1">IF('临-间接'!K380="(空白)","",'临-间接'!K380)</f>
        <v>0</v>
      </c>
      <c r="G380">
        <f ca="1">IF('临-间接'!L380="(空白)",0,'临-间接'!L380)</f>
        <v>0</v>
      </c>
      <c r="H380" t="str">
        <f ca="1">IF(OR('临-间接'!Q380=0,'临-间接'!Q380="(空白)"),"",'临-间接'!Q380)</f>
        <v/>
      </c>
      <c r="I380" s="32" t="str">
        <f ca="1">IF(OR('临-间接'!M380=0,'临-间接'!M380="(空白)"),"",'临-间接'!M380)</f>
        <v/>
      </c>
      <c r="J380" s="32" t="str">
        <f ca="1">IF(OR('临-间接'!N380=0,'临-间接'!N380="(空白)"),"",'临-间接'!N380)</f>
        <v/>
      </c>
      <c r="K380" s="32" t="str">
        <f ca="1">IF(OR('临-间接'!O380=0,'临-间接'!O380="(空白)"),"",'临-间接'!O380)</f>
        <v/>
      </c>
      <c r="L380">
        <f ca="1">IF('临-间接'!P380="(空白)",0,'临-间接'!P380)</f>
        <v>0</v>
      </c>
      <c r="M380" s="93" t="b">
        <f t="shared" ca="1" si="67"/>
        <v>0</v>
      </c>
      <c r="N380" s="93" t="b">
        <f t="shared" ca="1" si="68"/>
        <v>0</v>
      </c>
      <c r="O380" s="93" t="b">
        <f t="shared" ca="1" si="69"/>
        <v>0</v>
      </c>
      <c r="P380" s="93" t="b">
        <f t="shared" ca="1" si="70"/>
        <v>0</v>
      </c>
      <c r="Q380" s="93" t="b">
        <f t="shared" ca="1" si="71"/>
        <v>0</v>
      </c>
      <c r="R380" s="93" t="str">
        <f t="shared" ca="1" si="72"/>
        <v>未开始</v>
      </c>
      <c r="S380" s="93">
        <f ca="1">IF(AND(M380,O380,NOT(P380)),NETWORKDAYS(J380,AF380,项目参数!$B$2:$B$200),0)</f>
        <v>0</v>
      </c>
      <c r="T380" s="94">
        <f t="shared" ca="1" si="73"/>
        <v>0</v>
      </c>
      <c r="U380" s="113">
        <f t="shared" ca="1" si="74"/>
        <v>0</v>
      </c>
      <c r="V380" s="113">
        <f t="shared" ca="1" si="75"/>
        <v>0</v>
      </c>
      <c r="W380" s="113" t="str">
        <f t="shared" ca="1" si="76"/>
        <v/>
      </c>
      <c r="X380" s="93">
        <f t="shared" ca="1" si="77"/>
        <v>0</v>
      </c>
      <c r="Y380" s="93">
        <f t="shared" ca="1" si="78"/>
        <v>0</v>
      </c>
      <c r="Z380" s="93">
        <f ca="1">IF(AND(M380,O380,J380&gt;项目信息!$C$18),INT((IF(P380,K380,J380)-项目信息!$C$18)/30)+1,0)</f>
        <v>0</v>
      </c>
      <c r="AA380" s="93" t="str">
        <f ca="1">IF(M380,WEEKNUM(IF(K380&lt;&gt;"",K380,IF(J380&lt;&gt;"",J380,I380)-项目信息!$C$18)+1),"")</f>
        <v/>
      </c>
      <c r="AB380" s="93" t="str">
        <f ca="1">IF($M380,IF('临-间接'!W380=0,"",'临-间接'!W380),"")</f>
        <v/>
      </c>
      <c r="AC380" s="93" t="str">
        <f ca="1">IF($M380,$AB380*U380/项目参数!$J$29,"")</f>
        <v/>
      </c>
      <c r="AD380" s="93" t="str">
        <f ca="1">IF($M380,$AB380*V380/项目参数!$J$29,"")</f>
        <v/>
      </c>
      <c r="AE380" s="95" t="str">
        <f ca="1">IF(OR('临-间接'!R380=0,'临-间接'!R380="(空白)"),"",'临-间接'!R380)</f>
        <v/>
      </c>
      <c r="AF380" s="32" t="str">
        <f ca="1">IF(O380,IF(K380&lt;&gt;"", K380, IF(OR(H380="暂停",H380="取消"), IFERROR(WORKDAY.INTL($J380,$L380*$G380,1,项目参数!$B$2:$B$200),WORKDAY($J380,$L380*$G380,1)),TODAY())),"")</f>
        <v/>
      </c>
      <c r="AG380">
        <f ca="1">IF(AND(M380,O380),IF(OR('临-间接'!S380="",'临-间接'!S380="(空白)"),0,'临-间接'!S380),0)</f>
        <v>0</v>
      </c>
      <c r="AH380" s="32" t="str">
        <f ca="1">IF($M380,IF('临-间接'!T380=0,"",'临-间接'!T380),"")</f>
        <v/>
      </c>
      <c r="AI380" s="32" t="str">
        <f ca="1">IF($M380,IF('临-间接'!U380=0,"",'临-间接'!U380),"")</f>
        <v/>
      </c>
      <c r="AJ380" s="32" t="str">
        <f t="shared" ca="1" si="79"/>
        <v/>
      </c>
    </row>
    <row r="381" spans="1:36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IF('临-间接'!H381="(空白)","",'临-间接'!H381)</f>
        <v>0</v>
      </c>
      <c r="F381">
        <f ca="1">IF('临-间接'!K381="(空白)","",'临-间接'!K381)</f>
        <v>0</v>
      </c>
      <c r="G381">
        <f ca="1">IF('临-间接'!L381="(空白)",0,'临-间接'!L381)</f>
        <v>0</v>
      </c>
      <c r="H381" t="str">
        <f ca="1">IF(OR('临-间接'!Q381=0,'临-间接'!Q381="(空白)"),"",'临-间接'!Q381)</f>
        <v/>
      </c>
      <c r="I381" s="32" t="str">
        <f ca="1">IF(OR('临-间接'!M381=0,'临-间接'!M381="(空白)"),"",'临-间接'!M381)</f>
        <v/>
      </c>
      <c r="J381" s="32" t="str">
        <f ca="1">IF(OR('临-间接'!N381=0,'临-间接'!N381="(空白)"),"",'临-间接'!N381)</f>
        <v/>
      </c>
      <c r="K381" s="32" t="str">
        <f ca="1">IF(OR('临-间接'!O381=0,'临-间接'!O381="(空白)"),"",'临-间接'!O381)</f>
        <v/>
      </c>
      <c r="L381">
        <f ca="1">IF('临-间接'!P381="(空白)",0,'临-间接'!P381)</f>
        <v>0</v>
      </c>
      <c r="M381" s="93" t="b">
        <f t="shared" ca="1" si="67"/>
        <v>0</v>
      </c>
      <c r="N381" s="93" t="b">
        <f t="shared" ca="1" si="68"/>
        <v>0</v>
      </c>
      <c r="O381" s="93" t="b">
        <f t="shared" ca="1" si="69"/>
        <v>0</v>
      </c>
      <c r="P381" s="93" t="b">
        <f t="shared" ca="1" si="70"/>
        <v>0</v>
      </c>
      <c r="Q381" s="93" t="b">
        <f t="shared" ca="1" si="71"/>
        <v>0</v>
      </c>
      <c r="R381" s="93" t="str">
        <f t="shared" ca="1" si="72"/>
        <v>未开始</v>
      </c>
      <c r="S381" s="93">
        <f ca="1">IF(AND(M381,O381,NOT(P381)),NETWORKDAYS(J381,AF381,项目参数!$B$2:$B$200),0)</f>
        <v>0</v>
      </c>
      <c r="T381" s="94">
        <f t="shared" ca="1" si="73"/>
        <v>0</v>
      </c>
      <c r="U381" s="113">
        <f t="shared" ca="1" si="74"/>
        <v>0</v>
      </c>
      <c r="V381" s="113">
        <f t="shared" ca="1" si="75"/>
        <v>0</v>
      </c>
      <c r="W381" s="113" t="str">
        <f t="shared" ca="1" si="76"/>
        <v/>
      </c>
      <c r="X381" s="93">
        <f t="shared" ca="1" si="77"/>
        <v>0</v>
      </c>
      <c r="Y381" s="93">
        <f t="shared" ca="1" si="78"/>
        <v>0</v>
      </c>
      <c r="Z381" s="93">
        <f ca="1">IF(AND(M381,O381,J381&gt;项目信息!$C$18),INT((IF(P381,K381,J381)-项目信息!$C$18)/30)+1,0)</f>
        <v>0</v>
      </c>
      <c r="AA381" s="93" t="str">
        <f ca="1">IF(M381,WEEKNUM(IF(K381&lt;&gt;"",K381,IF(J381&lt;&gt;"",J381,I381)-项目信息!$C$18)+1),"")</f>
        <v/>
      </c>
      <c r="AB381" s="93" t="str">
        <f ca="1">IF($M381,IF('临-间接'!W381=0,"",'临-间接'!W381),"")</f>
        <v/>
      </c>
      <c r="AC381" s="93" t="str">
        <f ca="1">IF($M381,$AB381*U381/项目参数!$J$29,"")</f>
        <v/>
      </c>
      <c r="AD381" s="93" t="str">
        <f ca="1">IF($M381,$AB381*V381/项目参数!$J$29,"")</f>
        <v/>
      </c>
      <c r="AE381" s="95" t="str">
        <f ca="1">IF(OR('临-间接'!R381=0,'临-间接'!R381="(空白)"),"",'临-间接'!R381)</f>
        <v/>
      </c>
      <c r="AF381" s="32" t="str">
        <f ca="1">IF(O381,IF(K381&lt;&gt;"", K381, IF(OR(H381="暂停",H381="取消"), IFERROR(WORKDAY.INTL($J381,$L381*$G381,1,项目参数!$B$2:$B$200),WORKDAY($J381,$L381*$G381,1)),TODAY())),"")</f>
        <v/>
      </c>
      <c r="AG381">
        <f ca="1">IF(AND(M381,O381),IF(OR('临-间接'!S381="",'临-间接'!S381="(空白)"),0,'临-间接'!S381),0)</f>
        <v>0</v>
      </c>
      <c r="AH381" s="32" t="str">
        <f ca="1">IF($M381,IF('临-间接'!T381=0,"",'临-间接'!T381),"")</f>
        <v/>
      </c>
      <c r="AI381" s="32" t="str">
        <f ca="1">IF($M381,IF('临-间接'!U381=0,"",'临-间接'!U381),"")</f>
        <v/>
      </c>
      <c r="AJ381" s="32" t="str">
        <f t="shared" ca="1" si="79"/>
        <v/>
      </c>
    </row>
    <row r="382" spans="1:36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IF('临-间接'!H382="(空白)","",'临-间接'!H382)</f>
        <v>0</v>
      </c>
      <c r="F382">
        <f ca="1">IF('临-间接'!K382="(空白)","",'临-间接'!K382)</f>
        <v>0</v>
      </c>
      <c r="G382">
        <f ca="1">IF('临-间接'!L382="(空白)",0,'临-间接'!L382)</f>
        <v>0</v>
      </c>
      <c r="H382" t="str">
        <f ca="1">IF(OR('临-间接'!Q382=0,'临-间接'!Q382="(空白)"),"",'临-间接'!Q382)</f>
        <v/>
      </c>
      <c r="I382" s="32" t="str">
        <f ca="1">IF(OR('临-间接'!M382=0,'临-间接'!M382="(空白)"),"",'临-间接'!M382)</f>
        <v/>
      </c>
      <c r="J382" s="32" t="str">
        <f ca="1">IF(OR('临-间接'!N382=0,'临-间接'!N382="(空白)"),"",'临-间接'!N382)</f>
        <v/>
      </c>
      <c r="K382" s="32" t="str">
        <f ca="1">IF(OR('临-间接'!O382=0,'临-间接'!O382="(空白)"),"",'临-间接'!O382)</f>
        <v/>
      </c>
      <c r="L382">
        <f ca="1">IF('临-间接'!P382="(空白)",0,'临-间接'!P382)</f>
        <v>0</v>
      </c>
      <c r="M382" s="93" t="b">
        <f t="shared" ca="1" si="67"/>
        <v>0</v>
      </c>
      <c r="N382" s="93" t="b">
        <f t="shared" ca="1" si="68"/>
        <v>0</v>
      </c>
      <c r="O382" s="93" t="b">
        <f t="shared" ca="1" si="69"/>
        <v>0</v>
      </c>
      <c r="P382" s="93" t="b">
        <f t="shared" ca="1" si="70"/>
        <v>0</v>
      </c>
      <c r="Q382" s="93" t="b">
        <f t="shared" ca="1" si="71"/>
        <v>0</v>
      </c>
      <c r="R382" s="93" t="str">
        <f t="shared" ca="1" si="72"/>
        <v>未开始</v>
      </c>
      <c r="S382" s="93">
        <f ca="1">IF(AND(M382,O382,NOT(P382)),NETWORKDAYS(J382,AF382,项目参数!$B$2:$B$200),0)</f>
        <v>0</v>
      </c>
      <c r="T382" s="94">
        <f t="shared" ca="1" si="73"/>
        <v>0</v>
      </c>
      <c r="U382" s="113">
        <f t="shared" ca="1" si="74"/>
        <v>0</v>
      </c>
      <c r="V382" s="113">
        <f t="shared" ca="1" si="75"/>
        <v>0</v>
      </c>
      <c r="W382" s="113" t="str">
        <f t="shared" ca="1" si="76"/>
        <v/>
      </c>
      <c r="X382" s="93">
        <f t="shared" ca="1" si="77"/>
        <v>0</v>
      </c>
      <c r="Y382" s="93">
        <f t="shared" ca="1" si="78"/>
        <v>0</v>
      </c>
      <c r="Z382" s="93">
        <f ca="1">IF(AND(M382,O382,J382&gt;项目信息!$C$18),INT((IF(P382,K382,J382)-项目信息!$C$18)/30)+1,0)</f>
        <v>0</v>
      </c>
      <c r="AA382" s="93" t="str">
        <f ca="1">IF(M382,WEEKNUM(IF(K382&lt;&gt;"",K382,IF(J382&lt;&gt;"",J382,I382)-项目信息!$C$18)+1),"")</f>
        <v/>
      </c>
      <c r="AB382" s="93" t="str">
        <f ca="1">IF($M382,IF('临-间接'!W382=0,"",'临-间接'!W382),"")</f>
        <v/>
      </c>
      <c r="AC382" s="93" t="str">
        <f ca="1">IF($M382,$AB382*U382/项目参数!$J$29,"")</f>
        <v/>
      </c>
      <c r="AD382" s="93" t="str">
        <f ca="1">IF($M382,$AB382*V382/项目参数!$J$29,"")</f>
        <v/>
      </c>
      <c r="AE382" s="95" t="str">
        <f ca="1">IF(OR('临-间接'!R382=0,'临-间接'!R382="(空白)"),"",'临-间接'!R382)</f>
        <v/>
      </c>
      <c r="AF382" s="32" t="str">
        <f ca="1">IF(O382,IF(K382&lt;&gt;"", K382, IF(OR(H382="暂停",H382="取消"), IFERROR(WORKDAY.INTL($J382,$L382*$G382,1,项目参数!$B$2:$B$200),WORKDAY($J382,$L382*$G382,1)),TODAY())),"")</f>
        <v/>
      </c>
      <c r="AG382">
        <f ca="1">IF(AND(M382,O382),IF(OR('临-间接'!S382="",'临-间接'!S382="(空白)"),0,'临-间接'!S382),0)</f>
        <v>0</v>
      </c>
      <c r="AH382" s="32" t="str">
        <f ca="1">IF($M382,IF('临-间接'!T382=0,"",'临-间接'!T382),"")</f>
        <v/>
      </c>
      <c r="AI382" s="32" t="str">
        <f ca="1">IF($M382,IF('临-间接'!U382=0,"",'临-间接'!U382),"")</f>
        <v/>
      </c>
      <c r="AJ382" s="32" t="str">
        <f t="shared" ca="1" si="79"/>
        <v/>
      </c>
    </row>
    <row r="383" spans="1:36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IF('临-间接'!H383="(空白)","",'临-间接'!H383)</f>
        <v>0</v>
      </c>
      <c r="F383">
        <f ca="1">IF('临-间接'!K383="(空白)","",'临-间接'!K383)</f>
        <v>0</v>
      </c>
      <c r="G383">
        <f ca="1">IF('临-间接'!L383="(空白)",0,'临-间接'!L383)</f>
        <v>0</v>
      </c>
      <c r="H383" t="str">
        <f ca="1">IF(OR('临-间接'!Q383=0,'临-间接'!Q383="(空白)"),"",'临-间接'!Q383)</f>
        <v/>
      </c>
      <c r="I383" s="32" t="str">
        <f ca="1">IF(OR('临-间接'!M383=0,'临-间接'!M383="(空白)"),"",'临-间接'!M383)</f>
        <v/>
      </c>
      <c r="J383" s="32" t="str">
        <f ca="1">IF(OR('临-间接'!N383=0,'临-间接'!N383="(空白)"),"",'临-间接'!N383)</f>
        <v/>
      </c>
      <c r="K383" s="32" t="str">
        <f ca="1">IF(OR('临-间接'!O383=0,'临-间接'!O383="(空白)"),"",'临-间接'!O383)</f>
        <v/>
      </c>
      <c r="L383">
        <f ca="1">IF('临-间接'!P383="(空白)",0,'临-间接'!P383)</f>
        <v>0</v>
      </c>
      <c r="M383" s="93" t="b">
        <f t="shared" ca="1" si="67"/>
        <v>0</v>
      </c>
      <c r="N383" s="93" t="b">
        <f t="shared" ca="1" si="68"/>
        <v>0</v>
      </c>
      <c r="O383" s="93" t="b">
        <f t="shared" ca="1" si="69"/>
        <v>0</v>
      </c>
      <c r="P383" s="93" t="b">
        <f t="shared" ca="1" si="70"/>
        <v>0</v>
      </c>
      <c r="Q383" s="93" t="b">
        <f t="shared" ca="1" si="71"/>
        <v>0</v>
      </c>
      <c r="R383" s="93" t="str">
        <f t="shared" ca="1" si="72"/>
        <v>未开始</v>
      </c>
      <c r="S383" s="93">
        <f ca="1">IF(AND(M383,O383,NOT(P383)),NETWORKDAYS(J383,AF383,项目参数!$B$2:$B$200),0)</f>
        <v>0</v>
      </c>
      <c r="T383" s="94">
        <f t="shared" ca="1" si="73"/>
        <v>0</v>
      </c>
      <c r="U383" s="113">
        <f t="shared" ca="1" si="74"/>
        <v>0</v>
      </c>
      <c r="V383" s="113">
        <f t="shared" ca="1" si="75"/>
        <v>0</v>
      </c>
      <c r="W383" s="113" t="str">
        <f t="shared" ca="1" si="76"/>
        <v/>
      </c>
      <c r="X383" s="93">
        <f t="shared" ca="1" si="77"/>
        <v>0</v>
      </c>
      <c r="Y383" s="93">
        <f t="shared" ca="1" si="78"/>
        <v>0</v>
      </c>
      <c r="Z383" s="93">
        <f ca="1">IF(AND(M383,O383,J383&gt;项目信息!$C$18),INT((IF(P383,K383,J383)-项目信息!$C$18)/30)+1,0)</f>
        <v>0</v>
      </c>
      <c r="AA383" s="93" t="str">
        <f ca="1">IF(M383,WEEKNUM(IF(K383&lt;&gt;"",K383,IF(J383&lt;&gt;"",J383,I383)-项目信息!$C$18)+1),"")</f>
        <v/>
      </c>
      <c r="AB383" s="93" t="str">
        <f ca="1">IF($M383,IF('临-间接'!W383=0,"",'临-间接'!W383),"")</f>
        <v/>
      </c>
      <c r="AC383" s="93" t="str">
        <f ca="1">IF($M383,$AB383*U383/项目参数!$J$29,"")</f>
        <v/>
      </c>
      <c r="AD383" s="93" t="str">
        <f ca="1">IF($M383,$AB383*V383/项目参数!$J$29,"")</f>
        <v/>
      </c>
      <c r="AE383" s="95" t="str">
        <f ca="1">IF(OR('临-间接'!R383=0,'临-间接'!R383="(空白)"),"",'临-间接'!R383)</f>
        <v/>
      </c>
      <c r="AF383" s="32" t="str">
        <f ca="1">IF(O383,IF(K383&lt;&gt;"", K383, IF(OR(H383="暂停",H383="取消"), IFERROR(WORKDAY.INTL($J383,$L383*$G383,1,项目参数!$B$2:$B$200),WORKDAY($J383,$L383*$G383,1)),TODAY())),"")</f>
        <v/>
      </c>
      <c r="AG383">
        <f ca="1">IF(AND(M383,O383),IF(OR('临-间接'!S383="",'临-间接'!S383="(空白)"),0,'临-间接'!S383),0)</f>
        <v>0</v>
      </c>
      <c r="AH383" s="32" t="str">
        <f ca="1">IF($M383,IF('临-间接'!T383=0,"",'临-间接'!T383),"")</f>
        <v/>
      </c>
      <c r="AI383" s="32" t="str">
        <f ca="1">IF($M383,IF('临-间接'!U383=0,"",'临-间接'!U383),"")</f>
        <v/>
      </c>
      <c r="AJ383" s="32" t="str">
        <f t="shared" ca="1" si="79"/>
        <v/>
      </c>
    </row>
    <row r="384" spans="1:36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IF('临-间接'!H384="(空白)","",'临-间接'!H384)</f>
        <v>0</v>
      </c>
      <c r="F384">
        <f ca="1">IF('临-间接'!K384="(空白)","",'临-间接'!K384)</f>
        <v>0</v>
      </c>
      <c r="G384">
        <f ca="1">IF('临-间接'!L384="(空白)",0,'临-间接'!L384)</f>
        <v>0</v>
      </c>
      <c r="H384" t="str">
        <f ca="1">IF(OR('临-间接'!Q384=0,'临-间接'!Q384="(空白)"),"",'临-间接'!Q384)</f>
        <v/>
      </c>
      <c r="I384" s="32" t="str">
        <f ca="1">IF(OR('临-间接'!M384=0,'临-间接'!M384="(空白)"),"",'临-间接'!M384)</f>
        <v/>
      </c>
      <c r="J384" s="32" t="str">
        <f ca="1">IF(OR('临-间接'!N384=0,'临-间接'!N384="(空白)"),"",'临-间接'!N384)</f>
        <v/>
      </c>
      <c r="K384" s="32" t="str">
        <f ca="1">IF(OR('临-间接'!O384=0,'临-间接'!O384="(空白)"),"",'临-间接'!O384)</f>
        <v/>
      </c>
      <c r="L384">
        <f ca="1">IF('临-间接'!P384="(空白)",0,'临-间接'!P384)</f>
        <v>0</v>
      </c>
      <c r="M384" s="93" t="b">
        <f t="shared" ca="1" si="67"/>
        <v>0</v>
      </c>
      <c r="N384" s="93" t="b">
        <f t="shared" ca="1" si="68"/>
        <v>0</v>
      </c>
      <c r="O384" s="93" t="b">
        <f t="shared" ca="1" si="69"/>
        <v>0</v>
      </c>
      <c r="P384" s="93" t="b">
        <f t="shared" ca="1" si="70"/>
        <v>0</v>
      </c>
      <c r="Q384" s="93" t="b">
        <f t="shared" ca="1" si="71"/>
        <v>0</v>
      </c>
      <c r="R384" s="93" t="str">
        <f t="shared" ca="1" si="72"/>
        <v>未开始</v>
      </c>
      <c r="S384" s="93">
        <f ca="1">IF(AND(M384,O384,NOT(P384)),NETWORKDAYS(J384,AF384,项目参数!$B$2:$B$200),0)</f>
        <v>0</v>
      </c>
      <c r="T384" s="94">
        <f t="shared" ca="1" si="73"/>
        <v>0</v>
      </c>
      <c r="U384" s="113">
        <f t="shared" ca="1" si="74"/>
        <v>0</v>
      </c>
      <c r="V384" s="113">
        <f t="shared" ca="1" si="75"/>
        <v>0</v>
      </c>
      <c r="W384" s="113" t="str">
        <f t="shared" ca="1" si="76"/>
        <v/>
      </c>
      <c r="X384" s="93">
        <f t="shared" ca="1" si="77"/>
        <v>0</v>
      </c>
      <c r="Y384" s="93">
        <f t="shared" ca="1" si="78"/>
        <v>0</v>
      </c>
      <c r="Z384" s="93">
        <f ca="1">IF(AND(M384,O384,J384&gt;项目信息!$C$18),INT((IF(P384,K384,J384)-项目信息!$C$18)/30)+1,0)</f>
        <v>0</v>
      </c>
      <c r="AA384" s="93" t="str">
        <f ca="1">IF(M384,WEEKNUM(IF(K384&lt;&gt;"",K384,IF(J384&lt;&gt;"",J384,I384)-项目信息!$C$18)+1),"")</f>
        <v/>
      </c>
      <c r="AB384" s="93" t="str">
        <f ca="1">IF($M384,IF('临-间接'!W384=0,"",'临-间接'!W384),"")</f>
        <v/>
      </c>
      <c r="AC384" s="93" t="str">
        <f ca="1">IF($M384,$AB384*U384/项目参数!$J$29,"")</f>
        <v/>
      </c>
      <c r="AD384" s="93" t="str">
        <f ca="1">IF($M384,$AB384*V384/项目参数!$J$29,"")</f>
        <v/>
      </c>
      <c r="AE384" s="95" t="str">
        <f ca="1">IF(OR('临-间接'!R384=0,'临-间接'!R384="(空白)"),"",'临-间接'!R384)</f>
        <v/>
      </c>
      <c r="AF384" s="32" t="str">
        <f ca="1">IF(O384,IF(K384&lt;&gt;"", K384, IF(OR(H384="暂停",H384="取消"), IFERROR(WORKDAY.INTL($J384,$L384*$G384,1,项目参数!$B$2:$B$200),WORKDAY($J384,$L384*$G384,1)),TODAY())),"")</f>
        <v/>
      </c>
      <c r="AG384">
        <f ca="1">IF(AND(M384,O384),IF(OR('临-间接'!S384="",'临-间接'!S384="(空白)"),0,'临-间接'!S384),0)</f>
        <v>0</v>
      </c>
      <c r="AH384" s="32" t="str">
        <f ca="1">IF($M384,IF('临-间接'!T384=0,"",'临-间接'!T384),"")</f>
        <v/>
      </c>
      <c r="AI384" s="32" t="str">
        <f ca="1">IF($M384,IF('临-间接'!U384=0,"",'临-间接'!U384),"")</f>
        <v/>
      </c>
      <c r="AJ384" s="32" t="str">
        <f t="shared" ca="1" si="79"/>
        <v/>
      </c>
    </row>
    <row r="385" spans="1:36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IF('临-间接'!H385="(空白)","",'临-间接'!H385)</f>
        <v>0</v>
      </c>
      <c r="F385">
        <f ca="1">IF('临-间接'!K385="(空白)","",'临-间接'!K385)</f>
        <v>0</v>
      </c>
      <c r="G385">
        <f ca="1">IF('临-间接'!L385="(空白)",0,'临-间接'!L385)</f>
        <v>0</v>
      </c>
      <c r="H385" t="str">
        <f ca="1">IF(OR('临-间接'!Q385=0,'临-间接'!Q385="(空白)"),"",'临-间接'!Q385)</f>
        <v/>
      </c>
      <c r="I385" s="32" t="str">
        <f ca="1">IF(OR('临-间接'!M385=0,'临-间接'!M385="(空白)"),"",'临-间接'!M385)</f>
        <v/>
      </c>
      <c r="J385" s="32" t="str">
        <f ca="1">IF(OR('临-间接'!N385=0,'临-间接'!N385="(空白)"),"",'临-间接'!N385)</f>
        <v/>
      </c>
      <c r="K385" s="32" t="str">
        <f ca="1">IF(OR('临-间接'!O385=0,'临-间接'!O385="(空白)"),"",'临-间接'!O385)</f>
        <v/>
      </c>
      <c r="L385">
        <f ca="1">IF('临-间接'!P385="(空白)",0,'临-间接'!P385)</f>
        <v>0</v>
      </c>
      <c r="M385" s="93" t="b">
        <f t="shared" ca="1" si="67"/>
        <v>0</v>
      </c>
      <c r="N385" s="93" t="b">
        <f t="shared" ca="1" si="68"/>
        <v>0</v>
      </c>
      <c r="O385" s="93" t="b">
        <f t="shared" ca="1" si="69"/>
        <v>0</v>
      </c>
      <c r="P385" s="93" t="b">
        <f t="shared" ca="1" si="70"/>
        <v>0</v>
      </c>
      <c r="Q385" s="93" t="b">
        <f t="shared" ca="1" si="71"/>
        <v>0</v>
      </c>
      <c r="R385" s="93" t="str">
        <f t="shared" ca="1" si="72"/>
        <v>未开始</v>
      </c>
      <c r="S385" s="93">
        <f ca="1">IF(AND(M385,O385,NOT(P385)),NETWORKDAYS(J385,AF385,项目参数!$B$2:$B$200),0)</f>
        <v>0</v>
      </c>
      <c r="T385" s="94">
        <f t="shared" ca="1" si="73"/>
        <v>0</v>
      </c>
      <c r="U385" s="113">
        <f t="shared" ca="1" si="74"/>
        <v>0</v>
      </c>
      <c r="V385" s="113">
        <f t="shared" ca="1" si="75"/>
        <v>0</v>
      </c>
      <c r="W385" s="113" t="str">
        <f t="shared" ca="1" si="76"/>
        <v/>
      </c>
      <c r="X385" s="93">
        <f t="shared" ca="1" si="77"/>
        <v>0</v>
      </c>
      <c r="Y385" s="93">
        <f t="shared" ca="1" si="78"/>
        <v>0</v>
      </c>
      <c r="Z385" s="93">
        <f ca="1">IF(AND(M385,O385,J385&gt;项目信息!$C$18),INT((IF(P385,K385,J385)-项目信息!$C$18)/30)+1,0)</f>
        <v>0</v>
      </c>
      <c r="AA385" s="93" t="str">
        <f ca="1">IF(M385,WEEKNUM(IF(K385&lt;&gt;"",K385,IF(J385&lt;&gt;"",J385,I385)-项目信息!$C$18)+1),"")</f>
        <v/>
      </c>
      <c r="AB385" s="93" t="str">
        <f ca="1">IF($M385,IF('临-间接'!W385=0,"",'临-间接'!W385),"")</f>
        <v/>
      </c>
      <c r="AC385" s="93" t="str">
        <f ca="1">IF($M385,$AB385*U385/项目参数!$J$29,"")</f>
        <v/>
      </c>
      <c r="AD385" s="93" t="str">
        <f ca="1">IF($M385,$AB385*V385/项目参数!$J$29,"")</f>
        <v/>
      </c>
      <c r="AE385" s="95" t="str">
        <f ca="1">IF(OR('临-间接'!R385=0,'临-间接'!R385="(空白)"),"",'临-间接'!R385)</f>
        <v/>
      </c>
      <c r="AF385" s="32" t="str">
        <f ca="1">IF(O385,IF(K385&lt;&gt;"", K385, IF(OR(H385="暂停",H385="取消"), IFERROR(WORKDAY.INTL($J385,$L385*$G385,1,项目参数!$B$2:$B$200),WORKDAY($J385,$L385*$G385,1)),TODAY())),"")</f>
        <v/>
      </c>
      <c r="AG385">
        <f ca="1">IF(AND(M385,O385),IF(OR('临-间接'!S385="",'临-间接'!S385="(空白)"),0,'临-间接'!S385),0)</f>
        <v>0</v>
      </c>
      <c r="AH385" s="32" t="str">
        <f ca="1">IF($M385,IF('临-间接'!T385=0,"",'临-间接'!T385),"")</f>
        <v/>
      </c>
      <c r="AI385" s="32" t="str">
        <f ca="1">IF($M385,IF('临-间接'!U385=0,"",'临-间接'!U385),"")</f>
        <v/>
      </c>
      <c r="AJ385" s="32" t="str">
        <f t="shared" ca="1" si="79"/>
        <v/>
      </c>
    </row>
    <row r="386" spans="1:36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IF('临-间接'!H386="(空白)","",'临-间接'!H386)</f>
        <v>0</v>
      </c>
      <c r="F386">
        <f ca="1">IF('临-间接'!K386="(空白)","",'临-间接'!K386)</f>
        <v>0</v>
      </c>
      <c r="G386">
        <f ca="1">IF('临-间接'!L386="(空白)",0,'临-间接'!L386)</f>
        <v>0</v>
      </c>
      <c r="H386" t="str">
        <f ca="1">IF(OR('临-间接'!Q386=0,'临-间接'!Q386="(空白)"),"",'临-间接'!Q386)</f>
        <v/>
      </c>
      <c r="I386" s="32" t="str">
        <f ca="1">IF(OR('临-间接'!M386=0,'临-间接'!M386="(空白)"),"",'临-间接'!M386)</f>
        <v/>
      </c>
      <c r="J386" s="32" t="str">
        <f ca="1">IF(OR('临-间接'!N386=0,'临-间接'!N386="(空白)"),"",'临-间接'!N386)</f>
        <v/>
      </c>
      <c r="K386" s="32" t="str">
        <f ca="1">IF(OR('临-间接'!O386=0,'临-间接'!O386="(空白)"),"",'临-间接'!O386)</f>
        <v/>
      </c>
      <c r="L386">
        <f ca="1">IF('临-间接'!P386="(空白)",0,'临-间接'!P386)</f>
        <v>0</v>
      </c>
      <c r="M386" s="93" t="b">
        <f t="shared" ref="M386:M449" ca="1" si="80">AND(LEN(A386)&gt;0,LEN(E386)&gt;3,LEN(F386)&gt;1,G386&gt;0,OR(I386="",I386=0,I386&gt;40000),OR(J386="",J386=0,J386&gt;40000))</f>
        <v>0</v>
      </c>
      <c r="N386" s="93" t="b">
        <f t="shared" ca="1" si="68"/>
        <v>0</v>
      </c>
      <c r="O386" s="93" t="b">
        <f t="shared" ca="1" si="69"/>
        <v>0</v>
      </c>
      <c r="P386" s="93" t="b">
        <f t="shared" ca="1" si="70"/>
        <v>0</v>
      </c>
      <c r="Q386" s="93" t="b">
        <f t="shared" ca="1" si="71"/>
        <v>0</v>
      </c>
      <c r="R386" s="93" t="str">
        <f t="shared" ca="1" si="72"/>
        <v>未开始</v>
      </c>
      <c r="S386" s="93">
        <f ca="1">IF(AND(M386,O386,NOT(P386)),NETWORKDAYS(J386,AF386,项目参数!$B$2:$B$200),0)</f>
        <v>0</v>
      </c>
      <c r="T386" s="94">
        <f t="shared" ca="1" si="73"/>
        <v>0</v>
      </c>
      <c r="U386" s="113">
        <f t="shared" ca="1" si="74"/>
        <v>0</v>
      </c>
      <c r="V386" s="113">
        <f t="shared" ca="1" si="75"/>
        <v>0</v>
      </c>
      <c r="W386" s="113" t="str">
        <f t="shared" ca="1" si="76"/>
        <v/>
      </c>
      <c r="X386" s="93">
        <f t="shared" ca="1" si="77"/>
        <v>0</v>
      </c>
      <c r="Y386" s="93">
        <f t="shared" ca="1" si="78"/>
        <v>0</v>
      </c>
      <c r="Z386" s="93">
        <f ca="1">IF(AND(M386,O386,J386&gt;项目信息!$C$18),INT((IF(P386,K386,J386)-项目信息!$C$18)/30)+1,0)</f>
        <v>0</v>
      </c>
      <c r="AA386" s="93" t="str">
        <f ca="1">IF(M386,WEEKNUM(IF(K386&lt;&gt;"",K386,IF(J386&lt;&gt;"",J386,I386)-项目信息!$C$18)+1),"")</f>
        <v/>
      </c>
      <c r="AB386" s="93" t="str">
        <f ca="1">IF($M386,IF('临-间接'!W386=0,"",'临-间接'!W386),"")</f>
        <v/>
      </c>
      <c r="AC386" s="93" t="str">
        <f ca="1">IF($M386,$AB386*U386/项目参数!$J$29,"")</f>
        <v/>
      </c>
      <c r="AD386" s="93" t="str">
        <f ca="1">IF($M386,$AB386*V386/项目参数!$J$29,"")</f>
        <v/>
      </c>
      <c r="AE386" s="95" t="str">
        <f ca="1">IF(OR('临-间接'!R386=0,'临-间接'!R386="(空白)"),"",'临-间接'!R386)</f>
        <v/>
      </c>
      <c r="AF386" s="32" t="str">
        <f ca="1">IF(O386,IF(K386&lt;&gt;"", K386, IF(OR(H386="暂停",H386="取消"), IFERROR(WORKDAY.INTL($J386,$L386*$G386,1,项目参数!$B$2:$B$200),WORKDAY($J386,$L386*$G386,1)),TODAY())),"")</f>
        <v/>
      </c>
      <c r="AG386">
        <f ca="1">IF(AND(M386,O386),IF(OR('临-间接'!S386="",'临-间接'!S386="(空白)"),0,'临-间接'!S386),0)</f>
        <v>0</v>
      </c>
      <c r="AH386" s="32" t="str">
        <f ca="1">IF($M386,IF('临-间接'!T386=0,"",'临-间接'!T386),"")</f>
        <v/>
      </c>
      <c r="AI386" s="32" t="str">
        <f ca="1">IF($M386,IF('临-间接'!U386=0,"",'临-间接'!U386),"")</f>
        <v/>
      </c>
      <c r="AJ386" s="32" t="str">
        <f t="shared" ca="1" si="79"/>
        <v/>
      </c>
    </row>
    <row r="387" spans="1:36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IF('临-间接'!H387="(空白)","",'临-间接'!H387)</f>
        <v>0</v>
      </c>
      <c r="F387">
        <f ca="1">IF('临-间接'!K387="(空白)","",'临-间接'!K387)</f>
        <v>0</v>
      </c>
      <c r="G387">
        <f ca="1">IF('临-间接'!L387="(空白)",0,'临-间接'!L387)</f>
        <v>0</v>
      </c>
      <c r="H387" t="str">
        <f ca="1">IF(OR('临-间接'!Q387=0,'临-间接'!Q387="(空白)"),"",'临-间接'!Q387)</f>
        <v/>
      </c>
      <c r="I387" s="32" t="str">
        <f ca="1">IF(OR('临-间接'!M387=0,'临-间接'!M387="(空白)"),"",'临-间接'!M387)</f>
        <v/>
      </c>
      <c r="J387" s="32" t="str">
        <f ca="1">IF(OR('临-间接'!N387=0,'临-间接'!N387="(空白)"),"",'临-间接'!N387)</f>
        <v/>
      </c>
      <c r="K387" s="32" t="str">
        <f ca="1">IF(OR('临-间接'!O387=0,'临-间接'!O387="(空白)"),"",'临-间接'!O387)</f>
        <v/>
      </c>
      <c r="L387">
        <f ca="1">IF('临-间接'!P387="(空白)",0,'临-间接'!P387)</f>
        <v>0</v>
      </c>
      <c r="M387" s="93" t="b">
        <f t="shared" ca="1" si="80"/>
        <v>0</v>
      </c>
      <c r="N387" s="93" t="b">
        <f t="shared" ref="N387:N450" ca="1" si="81">AND(M387,OR(H387="",H387=0,LEN(H387)=0,H387="正常"))</f>
        <v>0</v>
      </c>
      <c r="O387" s="93" t="b">
        <f t="shared" ref="O387:O450" ca="1" si="82">AND(J387&lt;&gt;"",J387&gt;40000)</f>
        <v>0</v>
      </c>
      <c r="P387" s="93" t="b">
        <f t="shared" ref="P387:P450" ca="1" si="83">AND(K387&lt;&gt;"",J387&lt;&gt;"",K387&gt;=J387)</f>
        <v>0</v>
      </c>
      <c r="Q387" s="93" t="b">
        <f t="shared" ref="Q387:Q450" ca="1" si="84">AND(M387,I387="",O387)</f>
        <v>0</v>
      </c>
      <c r="R387" s="93" t="str">
        <f t="shared" ref="R387:R450" ca="1" si="85">IF(E387&lt;&gt;"",IF(OR(H387="正常",H387=""),IF(J387&lt;&gt;"",IF(K387&lt;&gt;"","完成","执行"),"未开始"),H387),"")</f>
        <v>未开始</v>
      </c>
      <c r="S387" s="93">
        <f ca="1">IF(AND(M387,O387,NOT(P387)),NETWORKDAYS(J387,AF387,项目参数!$B$2:$B$200),0)</f>
        <v>0</v>
      </c>
      <c r="T387" s="94">
        <f t="shared" ref="T387:T450" ca="1" si="86">IF(L387&gt;0,S387/L387,0)</f>
        <v>0</v>
      </c>
      <c r="U387" s="113">
        <f t="shared" ref="U387:U450" ca="1" si="87">IF(AND(M387,O387),AG387+S387,0)</f>
        <v>0</v>
      </c>
      <c r="V387" s="113">
        <f t="shared" ref="V387:V450" ca="1" si="88">IF(AND(N387,P387),G387,0)</f>
        <v>0</v>
      </c>
      <c r="W387" s="113" t="str">
        <f t="shared" ref="W387:W450" ca="1" si="89">IF(M387,G387*L387,"")</f>
        <v/>
      </c>
      <c r="X387" s="93">
        <f t="shared" ref="X387:X450" ca="1" si="90">IF(AND(N387,O387),G387/U387,0)</f>
        <v>0</v>
      </c>
      <c r="Y387" s="93">
        <f t="shared" ref="Y387:Y450" ca="1" si="91">IF(AND(M387,O387),MONTH(IF(P387,K387,J387)),0)</f>
        <v>0</v>
      </c>
      <c r="Z387" s="93">
        <f ca="1">IF(AND(M387,O387,J387&gt;项目信息!$C$18),INT((IF(P387,K387,J387)-项目信息!$C$18)/30)+1,0)</f>
        <v>0</v>
      </c>
      <c r="AA387" s="93" t="str">
        <f ca="1">IF(M387,WEEKNUM(IF(K387&lt;&gt;"",K387,IF(J387&lt;&gt;"",J387,I387)-项目信息!$C$18)+1),"")</f>
        <v/>
      </c>
      <c r="AB387" s="93" t="str">
        <f ca="1">IF($M387,IF('临-间接'!W387=0,"",'临-间接'!W387),"")</f>
        <v/>
      </c>
      <c r="AC387" s="93" t="str">
        <f ca="1">IF($M387,$AB387*U387/项目参数!$J$29,"")</f>
        <v/>
      </c>
      <c r="AD387" s="93" t="str">
        <f ca="1">IF($M387,$AB387*V387/项目参数!$J$29,"")</f>
        <v/>
      </c>
      <c r="AE387" s="95" t="str">
        <f ca="1">IF(OR('临-间接'!R387=0,'临-间接'!R387="(空白)"),"",'临-间接'!R387)</f>
        <v/>
      </c>
      <c r="AF387" s="32" t="str">
        <f ca="1">IF(O387,IF(K387&lt;&gt;"", K387, IF(OR(H387="暂停",H387="取消"), IFERROR(WORKDAY.INTL($J387,$L387*$G387,1,项目参数!$B$2:$B$200),WORKDAY($J387,$L387*$G387,1)),TODAY())),"")</f>
        <v/>
      </c>
      <c r="AG387">
        <f ca="1">IF(AND(M387,O387),IF(OR('临-间接'!S387="",'临-间接'!S387="(空白)"),0,'临-间接'!S387),0)</f>
        <v>0</v>
      </c>
      <c r="AH387" s="32" t="str">
        <f ca="1">IF($M387,IF('临-间接'!T387=0,"",'临-间接'!T387),"")</f>
        <v/>
      </c>
      <c r="AI387" s="32" t="str">
        <f ca="1">IF($M387,IF('临-间接'!U387=0,"",'临-间接'!U387),"")</f>
        <v/>
      </c>
      <c r="AJ387" s="32" t="str">
        <f t="shared" ref="AJ387:AJ450" ca="1" si="92">IF(M387,IF(Q387,J387,I387),"")</f>
        <v/>
      </c>
    </row>
    <row r="388" spans="1:36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IF('临-间接'!H388="(空白)","",'临-间接'!H388)</f>
        <v>0</v>
      </c>
      <c r="F388">
        <f ca="1">IF('临-间接'!K388="(空白)","",'临-间接'!K388)</f>
        <v>0</v>
      </c>
      <c r="G388">
        <f ca="1">IF('临-间接'!L388="(空白)",0,'临-间接'!L388)</f>
        <v>0</v>
      </c>
      <c r="H388" t="str">
        <f ca="1">IF(OR('临-间接'!Q388=0,'临-间接'!Q388="(空白)"),"",'临-间接'!Q388)</f>
        <v/>
      </c>
      <c r="I388" s="32" t="str">
        <f ca="1">IF(OR('临-间接'!M388=0,'临-间接'!M388="(空白)"),"",'临-间接'!M388)</f>
        <v/>
      </c>
      <c r="J388" s="32" t="str">
        <f ca="1">IF(OR('临-间接'!N388=0,'临-间接'!N388="(空白)"),"",'临-间接'!N388)</f>
        <v/>
      </c>
      <c r="K388" s="32" t="str">
        <f ca="1">IF(OR('临-间接'!O388=0,'临-间接'!O388="(空白)"),"",'临-间接'!O388)</f>
        <v/>
      </c>
      <c r="L388">
        <f ca="1">IF('临-间接'!P388="(空白)",0,'临-间接'!P388)</f>
        <v>0</v>
      </c>
      <c r="M388" s="93" t="b">
        <f t="shared" ca="1" si="80"/>
        <v>0</v>
      </c>
      <c r="N388" s="93" t="b">
        <f t="shared" ca="1" si="81"/>
        <v>0</v>
      </c>
      <c r="O388" s="93" t="b">
        <f t="shared" ca="1" si="82"/>
        <v>0</v>
      </c>
      <c r="P388" s="93" t="b">
        <f t="shared" ca="1" si="83"/>
        <v>0</v>
      </c>
      <c r="Q388" s="93" t="b">
        <f t="shared" ca="1" si="84"/>
        <v>0</v>
      </c>
      <c r="R388" s="93" t="str">
        <f t="shared" ca="1" si="85"/>
        <v>未开始</v>
      </c>
      <c r="S388" s="93">
        <f ca="1">IF(AND(M388,O388,NOT(P388)),NETWORKDAYS(J388,AF388,项目参数!$B$2:$B$200),0)</f>
        <v>0</v>
      </c>
      <c r="T388" s="94">
        <f t="shared" ca="1" si="86"/>
        <v>0</v>
      </c>
      <c r="U388" s="113">
        <f t="shared" ca="1" si="87"/>
        <v>0</v>
      </c>
      <c r="V388" s="113">
        <f t="shared" ca="1" si="88"/>
        <v>0</v>
      </c>
      <c r="W388" s="113" t="str">
        <f t="shared" ca="1" si="89"/>
        <v/>
      </c>
      <c r="X388" s="93">
        <f t="shared" ca="1" si="90"/>
        <v>0</v>
      </c>
      <c r="Y388" s="93">
        <f t="shared" ca="1" si="91"/>
        <v>0</v>
      </c>
      <c r="Z388" s="93">
        <f ca="1">IF(AND(M388,O388,J388&gt;项目信息!$C$18),INT((IF(P388,K388,J388)-项目信息!$C$18)/30)+1,0)</f>
        <v>0</v>
      </c>
      <c r="AA388" s="93" t="str">
        <f ca="1">IF(M388,WEEKNUM(IF(K388&lt;&gt;"",K388,IF(J388&lt;&gt;"",J388,I388)-项目信息!$C$18)+1),"")</f>
        <v/>
      </c>
      <c r="AB388" s="93" t="str">
        <f ca="1">IF($M388,IF('临-间接'!W388=0,"",'临-间接'!W388),"")</f>
        <v/>
      </c>
      <c r="AC388" s="93" t="str">
        <f ca="1">IF($M388,$AB388*U388/项目参数!$J$29,"")</f>
        <v/>
      </c>
      <c r="AD388" s="93" t="str">
        <f ca="1">IF($M388,$AB388*V388/项目参数!$J$29,"")</f>
        <v/>
      </c>
      <c r="AE388" s="95" t="str">
        <f ca="1">IF(OR('临-间接'!R388=0,'临-间接'!R388="(空白)"),"",'临-间接'!R388)</f>
        <v/>
      </c>
      <c r="AF388" s="32" t="str">
        <f ca="1">IF(O388,IF(K388&lt;&gt;"", K388, IF(OR(H388="暂停",H388="取消"), IFERROR(WORKDAY.INTL($J388,$L388*$G388,1,项目参数!$B$2:$B$200),WORKDAY($J388,$L388*$G388,1)),TODAY())),"")</f>
        <v/>
      </c>
      <c r="AG388">
        <f ca="1">IF(AND(M388,O388),IF(OR('临-间接'!S388="",'临-间接'!S388="(空白)"),0,'临-间接'!S388),0)</f>
        <v>0</v>
      </c>
      <c r="AH388" s="32" t="str">
        <f ca="1">IF($M388,IF('临-间接'!T388=0,"",'临-间接'!T388),"")</f>
        <v/>
      </c>
      <c r="AI388" s="32" t="str">
        <f ca="1">IF($M388,IF('临-间接'!U388=0,"",'临-间接'!U388),"")</f>
        <v/>
      </c>
      <c r="AJ388" s="32" t="str">
        <f t="shared" ca="1" si="92"/>
        <v/>
      </c>
    </row>
    <row r="389" spans="1:36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IF('临-间接'!H389="(空白)","",'临-间接'!H389)</f>
        <v>0</v>
      </c>
      <c r="F389">
        <f ca="1">IF('临-间接'!K389="(空白)","",'临-间接'!K389)</f>
        <v>0</v>
      </c>
      <c r="G389">
        <f ca="1">IF('临-间接'!L389="(空白)",0,'临-间接'!L389)</f>
        <v>0</v>
      </c>
      <c r="H389" t="str">
        <f ca="1">IF(OR('临-间接'!Q389=0,'临-间接'!Q389="(空白)"),"",'临-间接'!Q389)</f>
        <v/>
      </c>
      <c r="I389" s="32" t="str">
        <f ca="1">IF(OR('临-间接'!M389=0,'临-间接'!M389="(空白)"),"",'临-间接'!M389)</f>
        <v/>
      </c>
      <c r="J389" s="32" t="str">
        <f ca="1">IF(OR('临-间接'!N389=0,'临-间接'!N389="(空白)"),"",'临-间接'!N389)</f>
        <v/>
      </c>
      <c r="K389" s="32" t="str">
        <f ca="1">IF(OR('临-间接'!O389=0,'临-间接'!O389="(空白)"),"",'临-间接'!O389)</f>
        <v/>
      </c>
      <c r="L389">
        <f ca="1">IF('临-间接'!P389="(空白)",0,'临-间接'!P389)</f>
        <v>0</v>
      </c>
      <c r="M389" s="93" t="b">
        <f t="shared" ca="1" si="80"/>
        <v>0</v>
      </c>
      <c r="N389" s="93" t="b">
        <f t="shared" ca="1" si="81"/>
        <v>0</v>
      </c>
      <c r="O389" s="93" t="b">
        <f t="shared" ca="1" si="82"/>
        <v>0</v>
      </c>
      <c r="P389" s="93" t="b">
        <f t="shared" ca="1" si="83"/>
        <v>0</v>
      </c>
      <c r="Q389" s="93" t="b">
        <f t="shared" ca="1" si="84"/>
        <v>0</v>
      </c>
      <c r="R389" s="93" t="str">
        <f t="shared" ca="1" si="85"/>
        <v>未开始</v>
      </c>
      <c r="S389" s="93">
        <f ca="1">IF(AND(M389,O389,NOT(P389)),NETWORKDAYS(J389,AF389,项目参数!$B$2:$B$200),0)</f>
        <v>0</v>
      </c>
      <c r="T389" s="94">
        <f t="shared" ca="1" si="86"/>
        <v>0</v>
      </c>
      <c r="U389" s="113">
        <f t="shared" ca="1" si="87"/>
        <v>0</v>
      </c>
      <c r="V389" s="113">
        <f t="shared" ca="1" si="88"/>
        <v>0</v>
      </c>
      <c r="W389" s="113" t="str">
        <f t="shared" ca="1" si="89"/>
        <v/>
      </c>
      <c r="X389" s="93">
        <f t="shared" ca="1" si="90"/>
        <v>0</v>
      </c>
      <c r="Y389" s="93">
        <f t="shared" ca="1" si="91"/>
        <v>0</v>
      </c>
      <c r="Z389" s="93">
        <f ca="1">IF(AND(M389,O389,J389&gt;项目信息!$C$18),INT((IF(P389,K389,J389)-项目信息!$C$18)/30)+1,0)</f>
        <v>0</v>
      </c>
      <c r="AA389" s="93" t="str">
        <f ca="1">IF(M389,WEEKNUM(IF(K389&lt;&gt;"",K389,IF(J389&lt;&gt;"",J389,I389)-项目信息!$C$18)+1),"")</f>
        <v/>
      </c>
      <c r="AB389" s="93" t="str">
        <f ca="1">IF($M389,IF('临-间接'!W389=0,"",'临-间接'!W389),"")</f>
        <v/>
      </c>
      <c r="AC389" s="93" t="str">
        <f ca="1">IF($M389,$AB389*U389/项目参数!$J$29,"")</f>
        <v/>
      </c>
      <c r="AD389" s="93" t="str">
        <f ca="1">IF($M389,$AB389*V389/项目参数!$J$29,"")</f>
        <v/>
      </c>
      <c r="AE389" s="95" t="str">
        <f ca="1">IF(OR('临-间接'!R389=0,'临-间接'!R389="(空白)"),"",'临-间接'!R389)</f>
        <v/>
      </c>
      <c r="AF389" s="32" t="str">
        <f ca="1">IF(O389,IF(K389&lt;&gt;"", K389, IF(OR(H389="暂停",H389="取消"), IFERROR(WORKDAY.INTL($J389,$L389*$G389,1,项目参数!$B$2:$B$200),WORKDAY($J389,$L389*$G389,1)),TODAY())),"")</f>
        <v/>
      </c>
      <c r="AG389">
        <f ca="1">IF(AND(M389,O389),IF(OR('临-间接'!S389="",'临-间接'!S389="(空白)"),0,'临-间接'!S389),0)</f>
        <v>0</v>
      </c>
      <c r="AH389" s="32" t="str">
        <f ca="1">IF($M389,IF('临-间接'!T389=0,"",'临-间接'!T389),"")</f>
        <v/>
      </c>
      <c r="AI389" s="32" t="str">
        <f ca="1">IF($M389,IF('临-间接'!U389=0,"",'临-间接'!U389),"")</f>
        <v/>
      </c>
      <c r="AJ389" s="32" t="str">
        <f t="shared" ca="1" si="92"/>
        <v/>
      </c>
    </row>
    <row r="390" spans="1:36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IF('临-间接'!H390="(空白)","",'临-间接'!H390)</f>
        <v>0</v>
      </c>
      <c r="F390">
        <f ca="1">IF('临-间接'!K390="(空白)","",'临-间接'!K390)</f>
        <v>0</v>
      </c>
      <c r="G390">
        <f ca="1">IF('临-间接'!L390="(空白)",0,'临-间接'!L390)</f>
        <v>0</v>
      </c>
      <c r="H390" t="str">
        <f ca="1">IF(OR('临-间接'!Q390=0,'临-间接'!Q390="(空白)"),"",'临-间接'!Q390)</f>
        <v/>
      </c>
      <c r="I390" s="32" t="str">
        <f ca="1">IF(OR('临-间接'!M390=0,'临-间接'!M390="(空白)"),"",'临-间接'!M390)</f>
        <v/>
      </c>
      <c r="J390" s="32" t="str">
        <f ca="1">IF(OR('临-间接'!N390=0,'临-间接'!N390="(空白)"),"",'临-间接'!N390)</f>
        <v/>
      </c>
      <c r="K390" s="32" t="str">
        <f ca="1">IF(OR('临-间接'!O390=0,'临-间接'!O390="(空白)"),"",'临-间接'!O390)</f>
        <v/>
      </c>
      <c r="L390">
        <f ca="1">IF('临-间接'!P390="(空白)",0,'临-间接'!P390)</f>
        <v>0</v>
      </c>
      <c r="M390" s="93" t="b">
        <f t="shared" ca="1" si="80"/>
        <v>0</v>
      </c>
      <c r="N390" s="93" t="b">
        <f t="shared" ca="1" si="81"/>
        <v>0</v>
      </c>
      <c r="O390" s="93" t="b">
        <f t="shared" ca="1" si="82"/>
        <v>0</v>
      </c>
      <c r="P390" s="93" t="b">
        <f t="shared" ca="1" si="83"/>
        <v>0</v>
      </c>
      <c r="Q390" s="93" t="b">
        <f t="shared" ca="1" si="84"/>
        <v>0</v>
      </c>
      <c r="R390" s="93" t="str">
        <f t="shared" ca="1" si="85"/>
        <v>未开始</v>
      </c>
      <c r="S390" s="93">
        <f ca="1">IF(AND(M390,O390,NOT(P390)),NETWORKDAYS(J390,AF390,项目参数!$B$2:$B$200),0)</f>
        <v>0</v>
      </c>
      <c r="T390" s="94">
        <f t="shared" ca="1" si="86"/>
        <v>0</v>
      </c>
      <c r="U390" s="113">
        <f t="shared" ca="1" si="87"/>
        <v>0</v>
      </c>
      <c r="V390" s="113">
        <f t="shared" ca="1" si="88"/>
        <v>0</v>
      </c>
      <c r="W390" s="113" t="str">
        <f t="shared" ca="1" si="89"/>
        <v/>
      </c>
      <c r="X390" s="93">
        <f t="shared" ca="1" si="90"/>
        <v>0</v>
      </c>
      <c r="Y390" s="93">
        <f t="shared" ca="1" si="91"/>
        <v>0</v>
      </c>
      <c r="Z390" s="93">
        <f ca="1">IF(AND(M390,O390,J390&gt;项目信息!$C$18),INT((IF(P390,K390,J390)-项目信息!$C$18)/30)+1,0)</f>
        <v>0</v>
      </c>
      <c r="AA390" s="93" t="str">
        <f ca="1">IF(M390,WEEKNUM(IF(K390&lt;&gt;"",K390,IF(J390&lt;&gt;"",J390,I390)-项目信息!$C$18)+1),"")</f>
        <v/>
      </c>
      <c r="AB390" s="93" t="str">
        <f ca="1">IF($M390,IF('临-间接'!W390=0,"",'临-间接'!W390),"")</f>
        <v/>
      </c>
      <c r="AC390" s="93" t="str">
        <f ca="1">IF($M390,$AB390*U390/项目参数!$J$29,"")</f>
        <v/>
      </c>
      <c r="AD390" s="93" t="str">
        <f ca="1">IF($M390,$AB390*V390/项目参数!$J$29,"")</f>
        <v/>
      </c>
      <c r="AE390" s="95" t="str">
        <f ca="1">IF(OR('临-间接'!R390=0,'临-间接'!R390="(空白)"),"",'临-间接'!R390)</f>
        <v/>
      </c>
      <c r="AF390" s="32" t="str">
        <f ca="1">IF(O390,IF(K390&lt;&gt;"", K390, IF(OR(H390="暂停",H390="取消"), IFERROR(WORKDAY.INTL($J390,$L390*$G390,1,项目参数!$B$2:$B$200),WORKDAY($J390,$L390*$G390,1)),TODAY())),"")</f>
        <v/>
      </c>
      <c r="AG390">
        <f ca="1">IF(AND(M390,O390),IF(OR('临-间接'!S390="",'临-间接'!S390="(空白)"),0,'临-间接'!S390),0)</f>
        <v>0</v>
      </c>
      <c r="AH390" s="32" t="str">
        <f ca="1">IF($M390,IF('临-间接'!T390=0,"",'临-间接'!T390),"")</f>
        <v/>
      </c>
      <c r="AI390" s="32" t="str">
        <f ca="1">IF($M390,IF('临-间接'!U390=0,"",'临-间接'!U390),"")</f>
        <v/>
      </c>
      <c r="AJ390" s="32" t="str">
        <f t="shared" ca="1" si="92"/>
        <v/>
      </c>
    </row>
    <row r="391" spans="1:36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IF('临-间接'!H391="(空白)","",'临-间接'!H391)</f>
        <v>0</v>
      </c>
      <c r="F391">
        <f ca="1">IF('临-间接'!K391="(空白)","",'临-间接'!K391)</f>
        <v>0</v>
      </c>
      <c r="G391">
        <f ca="1">IF('临-间接'!L391="(空白)",0,'临-间接'!L391)</f>
        <v>0</v>
      </c>
      <c r="H391" t="str">
        <f ca="1">IF(OR('临-间接'!Q391=0,'临-间接'!Q391="(空白)"),"",'临-间接'!Q391)</f>
        <v/>
      </c>
      <c r="I391" s="32" t="str">
        <f ca="1">IF(OR('临-间接'!M391=0,'临-间接'!M391="(空白)"),"",'临-间接'!M391)</f>
        <v/>
      </c>
      <c r="J391" s="32" t="str">
        <f ca="1">IF(OR('临-间接'!N391=0,'临-间接'!N391="(空白)"),"",'临-间接'!N391)</f>
        <v/>
      </c>
      <c r="K391" s="32" t="str">
        <f ca="1">IF(OR('临-间接'!O391=0,'临-间接'!O391="(空白)"),"",'临-间接'!O391)</f>
        <v/>
      </c>
      <c r="L391">
        <f ca="1">IF('临-间接'!P391="(空白)",0,'临-间接'!P391)</f>
        <v>0</v>
      </c>
      <c r="M391" s="93" t="b">
        <f t="shared" ca="1" si="80"/>
        <v>0</v>
      </c>
      <c r="N391" s="93" t="b">
        <f t="shared" ca="1" si="81"/>
        <v>0</v>
      </c>
      <c r="O391" s="93" t="b">
        <f t="shared" ca="1" si="82"/>
        <v>0</v>
      </c>
      <c r="P391" s="93" t="b">
        <f t="shared" ca="1" si="83"/>
        <v>0</v>
      </c>
      <c r="Q391" s="93" t="b">
        <f t="shared" ca="1" si="84"/>
        <v>0</v>
      </c>
      <c r="R391" s="93" t="str">
        <f t="shared" ca="1" si="85"/>
        <v>未开始</v>
      </c>
      <c r="S391" s="93">
        <f ca="1">IF(AND(M391,O391,NOT(P391)),NETWORKDAYS(J391,AF391,项目参数!$B$2:$B$200),0)</f>
        <v>0</v>
      </c>
      <c r="T391" s="94">
        <f t="shared" ca="1" si="86"/>
        <v>0</v>
      </c>
      <c r="U391" s="113">
        <f t="shared" ca="1" si="87"/>
        <v>0</v>
      </c>
      <c r="V391" s="113">
        <f t="shared" ca="1" si="88"/>
        <v>0</v>
      </c>
      <c r="W391" s="113" t="str">
        <f t="shared" ca="1" si="89"/>
        <v/>
      </c>
      <c r="X391" s="93">
        <f t="shared" ca="1" si="90"/>
        <v>0</v>
      </c>
      <c r="Y391" s="93">
        <f t="shared" ca="1" si="91"/>
        <v>0</v>
      </c>
      <c r="Z391" s="93">
        <f ca="1">IF(AND(M391,O391,J391&gt;项目信息!$C$18),INT((IF(P391,K391,J391)-项目信息!$C$18)/30)+1,0)</f>
        <v>0</v>
      </c>
      <c r="AA391" s="93" t="str">
        <f ca="1">IF(M391,WEEKNUM(IF(K391&lt;&gt;"",K391,IF(J391&lt;&gt;"",J391,I391)-项目信息!$C$18)+1),"")</f>
        <v/>
      </c>
      <c r="AB391" s="93" t="str">
        <f ca="1">IF($M391,IF('临-间接'!W391=0,"",'临-间接'!W391),"")</f>
        <v/>
      </c>
      <c r="AC391" s="93" t="str">
        <f ca="1">IF($M391,$AB391*U391/项目参数!$J$29,"")</f>
        <v/>
      </c>
      <c r="AD391" s="93" t="str">
        <f ca="1">IF($M391,$AB391*V391/项目参数!$J$29,"")</f>
        <v/>
      </c>
      <c r="AE391" s="95" t="str">
        <f ca="1">IF(OR('临-间接'!R391=0,'临-间接'!R391="(空白)"),"",'临-间接'!R391)</f>
        <v/>
      </c>
      <c r="AF391" s="32" t="str">
        <f ca="1">IF(O391,IF(K391&lt;&gt;"", K391, IF(OR(H391="暂停",H391="取消"), IFERROR(WORKDAY.INTL($J391,$L391*$G391,1,项目参数!$B$2:$B$200),WORKDAY($J391,$L391*$G391,1)),TODAY())),"")</f>
        <v/>
      </c>
      <c r="AG391">
        <f ca="1">IF(AND(M391,O391),IF(OR('临-间接'!S391="",'临-间接'!S391="(空白)"),0,'临-间接'!S391),0)</f>
        <v>0</v>
      </c>
      <c r="AH391" s="32" t="str">
        <f ca="1">IF($M391,IF('临-间接'!T391=0,"",'临-间接'!T391),"")</f>
        <v/>
      </c>
      <c r="AI391" s="32" t="str">
        <f ca="1">IF($M391,IF('临-间接'!U391=0,"",'临-间接'!U391),"")</f>
        <v/>
      </c>
      <c r="AJ391" s="32" t="str">
        <f t="shared" ca="1" si="92"/>
        <v/>
      </c>
    </row>
    <row r="392" spans="1:36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IF('临-间接'!H392="(空白)","",'临-间接'!H392)</f>
        <v>0</v>
      </c>
      <c r="F392">
        <f ca="1">IF('临-间接'!K392="(空白)","",'临-间接'!K392)</f>
        <v>0</v>
      </c>
      <c r="G392">
        <f ca="1">IF('临-间接'!L392="(空白)",0,'临-间接'!L392)</f>
        <v>0</v>
      </c>
      <c r="H392" t="str">
        <f ca="1">IF(OR('临-间接'!Q392=0,'临-间接'!Q392="(空白)"),"",'临-间接'!Q392)</f>
        <v/>
      </c>
      <c r="I392" s="32" t="str">
        <f ca="1">IF(OR('临-间接'!M392=0,'临-间接'!M392="(空白)"),"",'临-间接'!M392)</f>
        <v/>
      </c>
      <c r="J392" s="32" t="str">
        <f ca="1">IF(OR('临-间接'!N392=0,'临-间接'!N392="(空白)"),"",'临-间接'!N392)</f>
        <v/>
      </c>
      <c r="K392" s="32" t="str">
        <f ca="1">IF(OR('临-间接'!O392=0,'临-间接'!O392="(空白)"),"",'临-间接'!O392)</f>
        <v/>
      </c>
      <c r="L392">
        <f ca="1">IF('临-间接'!P392="(空白)",0,'临-间接'!P392)</f>
        <v>0</v>
      </c>
      <c r="M392" s="93" t="b">
        <f t="shared" ca="1" si="80"/>
        <v>0</v>
      </c>
      <c r="N392" s="93" t="b">
        <f t="shared" ca="1" si="81"/>
        <v>0</v>
      </c>
      <c r="O392" s="93" t="b">
        <f t="shared" ca="1" si="82"/>
        <v>0</v>
      </c>
      <c r="P392" s="93" t="b">
        <f t="shared" ca="1" si="83"/>
        <v>0</v>
      </c>
      <c r="Q392" s="93" t="b">
        <f t="shared" ca="1" si="84"/>
        <v>0</v>
      </c>
      <c r="R392" s="93" t="str">
        <f t="shared" ca="1" si="85"/>
        <v>未开始</v>
      </c>
      <c r="S392" s="93">
        <f ca="1">IF(AND(M392,O392,NOT(P392)),NETWORKDAYS(J392,AF392,项目参数!$B$2:$B$200),0)</f>
        <v>0</v>
      </c>
      <c r="T392" s="94">
        <f t="shared" ca="1" si="86"/>
        <v>0</v>
      </c>
      <c r="U392" s="113">
        <f t="shared" ca="1" si="87"/>
        <v>0</v>
      </c>
      <c r="V392" s="113">
        <f t="shared" ca="1" si="88"/>
        <v>0</v>
      </c>
      <c r="W392" s="113" t="str">
        <f t="shared" ca="1" si="89"/>
        <v/>
      </c>
      <c r="X392" s="93">
        <f t="shared" ca="1" si="90"/>
        <v>0</v>
      </c>
      <c r="Y392" s="93">
        <f t="shared" ca="1" si="91"/>
        <v>0</v>
      </c>
      <c r="Z392" s="93">
        <f ca="1">IF(AND(M392,O392,J392&gt;项目信息!$C$18),INT((IF(P392,K392,J392)-项目信息!$C$18)/30)+1,0)</f>
        <v>0</v>
      </c>
      <c r="AA392" s="93" t="str">
        <f ca="1">IF(M392,WEEKNUM(IF(K392&lt;&gt;"",K392,IF(J392&lt;&gt;"",J392,I392)-项目信息!$C$18)+1),"")</f>
        <v/>
      </c>
      <c r="AB392" s="93" t="str">
        <f ca="1">IF($M392,IF('临-间接'!W392=0,"",'临-间接'!W392),"")</f>
        <v/>
      </c>
      <c r="AC392" s="93" t="str">
        <f ca="1">IF($M392,$AB392*U392/项目参数!$J$29,"")</f>
        <v/>
      </c>
      <c r="AD392" s="93" t="str">
        <f ca="1">IF($M392,$AB392*V392/项目参数!$J$29,"")</f>
        <v/>
      </c>
      <c r="AE392" s="95" t="str">
        <f ca="1">IF(OR('临-间接'!R392=0,'临-间接'!R392="(空白)"),"",'临-间接'!R392)</f>
        <v/>
      </c>
      <c r="AF392" s="32" t="str">
        <f ca="1">IF(O392,IF(K392&lt;&gt;"", K392, IF(OR(H392="暂停",H392="取消"), IFERROR(WORKDAY.INTL($J392,$L392*$G392,1,项目参数!$B$2:$B$200),WORKDAY($J392,$L392*$G392,1)),TODAY())),"")</f>
        <v/>
      </c>
      <c r="AG392">
        <f ca="1">IF(AND(M392,O392),IF(OR('临-间接'!S392="",'临-间接'!S392="(空白)"),0,'临-间接'!S392),0)</f>
        <v>0</v>
      </c>
      <c r="AH392" s="32" t="str">
        <f ca="1">IF($M392,IF('临-间接'!T392=0,"",'临-间接'!T392),"")</f>
        <v/>
      </c>
      <c r="AI392" s="32" t="str">
        <f ca="1">IF($M392,IF('临-间接'!U392=0,"",'临-间接'!U392),"")</f>
        <v/>
      </c>
      <c r="AJ392" s="32" t="str">
        <f t="shared" ca="1" si="92"/>
        <v/>
      </c>
    </row>
    <row r="393" spans="1:36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IF('临-间接'!H393="(空白)","",'临-间接'!H393)</f>
        <v>0</v>
      </c>
      <c r="F393">
        <f ca="1">IF('临-间接'!K393="(空白)","",'临-间接'!K393)</f>
        <v>0</v>
      </c>
      <c r="G393">
        <f ca="1">IF('临-间接'!L393="(空白)",0,'临-间接'!L393)</f>
        <v>0</v>
      </c>
      <c r="H393" t="str">
        <f ca="1">IF(OR('临-间接'!Q393=0,'临-间接'!Q393="(空白)"),"",'临-间接'!Q393)</f>
        <v/>
      </c>
      <c r="I393" s="32" t="str">
        <f ca="1">IF(OR('临-间接'!M393=0,'临-间接'!M393="(空白)"),"",'临-间接'!M393)</f>
        <v/>
      </c>
      <c r="J393" s="32" t="str">
        <f ca="1">IF(OR('临-间接'!N393=0,'临-间接'!N393="(空白)"),"",'临-间接'!N393)</f>
        <v/>
      </c>
      <c r="K393" s="32" t="str">
        <f ca="1">IF(OR('临-间接'!O393=0,'临-间接'!O393="(空白)"),"",'临-间接'!O393)</f>
        <v/>
      </c>
      <c r="L393">
        <f ca="1">IF('临-间接'!P393="(空白)",0,'临-间接'!P393)</f>
        <v>0</v>
      </c>
      <c r="M393" s="93" t="b">
        <f t="shared" ca="1" si="80"/>
        <v>0</v>
      </c>
      <c r="N393" s="93" t="b">
        <f t="shared" ca="1" si="81"/>
        <v>0</v>
      </c>
      <c r="O393" s="93" t="b">
        <f t="shared" ca="1" si="82"/>
        <v>0</v>
      </c>
      <c r="P393" s="93" t="b">
        <f t="shared" ca="1" si="83"/>
        <v>0</v>
      </c>
      <c r="Q393" s="93" t="b">
        <f t="shared" ca="1" si="84"/>
        <v>0</v>
      </c>
      <c r="R393" s="93" t="str">
        <f t="shared" ca="1" si="85"/>
        <v>未开始</v>
      </c>
      <c r="S393" s="93">
        <f ca="1">IF(AND(M393,O393,NOT(P393)),NETWORKDAYS(J393,AF393,项目参数!$B$2:$B$200),0)</f>
        <v>0</v>
      </c>
      <c r="T393" s="94">
        <f t="shared" ca="1" si="86"/>
        <v>0</v>
      </c>
      <c r="U393" s="113">
        <f t="shared" ca="1" si="87"/>
        <v>0</v>
      </c>
      <c r="V393" s="113">
        <f t="shared" ca="1" si="88"/>
        <v>0</v>
      </c>
      <c r="W393" s="113" t="str">
        <f t="shared" ca="1" si="89"/>
        <v/>
      </c>
      <c r="X393" s="93">
        <f t="shared" ca="1" si="90"/>
        <v>0</v>
      </c>
      <c r="Y393" s="93">
        <f t="shared" ca="1" si="91"/>
        <v>0</v>
      </c>
      <c r="Z393" s="93">
        <f ca="1">IF(AND(M393,O393,J393&gt;项目信息!$C$18),INT((IF(P393,K393,J393)-项目信息!$C$18)/30)+1,0)</f>
        <v>0</v>
      </c>
      <c r="AA393" s="93" t="str">
        <f ca="1">IF(M393,WEEKNUM(IF(K393&lt;&gt;"",K393,IF(J393&lt;&gt;"",J393,I393)-项目信息!$C$18)+1),"")</f>
        <v/>
      </c>
      <c r="AB393" s="93" t="str">
        <f ca="1">IF($M393,IF('临-间接'!W393=0,"",'临-间接'!W393),"")</f>
        <v/>
      </c>
      <c r="AC393" s="93" t="str">
        <f ca="1">IF($M393,$AB393*U393/项目参数!$J$29,"")</f>
        <v/>
      </c>
      <c r="AD393" s="93" t="str">
        <f ca="1">IF($M393,$AB393*V393/项目参数!$J$29,"")</f>
        <v/>
      </c>
      <c r="AE393" s="95" t="str">
        <f ca="1">IF(OR('临-间接'!R393=0,'临-间接'!R393="(空白)"),"",'临-间接'!R393)</f>
        <v/>
      </c>
      <c r="AF393" s="32" t="str">
        <f ca="1">IF(O393,IF(K393&lt;&gt;"", K393, IF(OR(H393="暂停",H393="取消"), IFERROR(WORKDAY.INTL($J393,$L393*$G393,1,项目参数!$B$2:$B$200),WORKDAY($J393,$L393*$G393,1)),TODAY())),"")</f>
        <v/>
      </c>
      <c r="AG393">
        <f ca="1">IF(AND(M393,O393),IF(OR('临-间接'!S393="",'临-间接'!S393="(空白)"),0,'临-间接'!S393),0)</f>
        <v>0</v>
      </c>
      <c r="AH393" s="32" t="str">
        <f ca="1">IF($M393,IF('临-间接'!T393=0,"",'临-间接'!T393),"")</f>
        <v/>
      </c>
      <c r="AI393" s="32" t="str">
        <f ca="1">IF($M393,IF('临-间接'!U393=0,"",'临-间接'!U393),"")</f>
        <v/>
      </c>
      <c r="AJ393" s="32" t="str">
        <f t="shared" ca="1" si="92"/>
        <v/>
      </c>
    </row>
    <row r="394" spans="1:36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IF('临-间接'!H394="(空白)","",'临-间接'!H394)</f>
        <v>0</v>
      </c>
      <c r="F394">
        <f ca="1">IF('临-间接'!K394="(空白)","",'临-间接'!K394)</f>
        <v>0</v>
      </c>
      <c r="G394">
        <f ca="1">IF('临-间接'!L394="(空白)",0,'临-间接'!L394)</f>
        <v>0</v>
      </c>
      <c r="H394" t="str">
        <f ca="1">IF(OR('临-间接'!Q394=0,'临-间接'!Q394="(空白)"),"",'临-间接'!Q394)</f>
        <v/>
      </c>
      <c r="I394" s="32" t="str">
        <f ca="1">IF(OR('临-间接'!M394=0,'临-间接'!M394="(空白)"),"",'临-间接'!M394)</f>
        <v/>
      </c>
      <c r="J394" s="32" t="str">
        <f ca="1">IF(OR('临-间接'!N394=0,'临-间接'!N394="(空白)"),"",'临-间接'!N394)</f>
        <v/>
      </c>
      <c r="K394" s="32" t="str">
        <f ca="1">IF(OR('临-间接'!O394=0,'临-间接'!O394="(空白)"),"",'临-间接'!O394)</f>
        <v/>
      </c>
      <c r="L394">
        <f ca="1">IF('临-间接'!P394="(空白)",0,'临-间接'!P394)</f>
        <v>0</v>
      </c>
      <c r="M394" s="93" t="b">
        <f t="shared" ca="1" si="80"/>
        <v>0</v>
      </c>
      <c r="N394" s="93" t="b">
        <f t="shared" ca="1" si="81"/>
        <v>0</v>
      </c>
      <c r="O394" s="93" t="b">
        <f t="shared" ca="1" si="82"/>
        <v>0</v>
      </c>
      <c r="P394" s="93" t="b">
        <f t="shared" ca="1" si="83"/>
        <v>0</v>
      </c>
      <c r="Q394" s="93" t="b">
        <f t="shared" ca="1" si="84"/>
        <v>0</v>
      </c>
      <c r="R394" s="93" t="str">
        <f t="shared" ca="1" si="85"/>
        <v>未开始</v>
      </c>
      <c r="S394" s="93">
        <f ca="1">IF(AND(M394,O394,NOT(P394)),NETWORKDAYS(J394,AF394,项目参数!$B$2:$B$200),0)</f>
        <v>0</v>
      </c>
      <c r="T394" s="94">
        <f t="shared" ca="1" si="86"/>
        <v>0</v>
      </c>
      <c r="U394" s="113">
        <f t="shared" ca="1" si="87"/>
        <v>0</v>
      </c>
      <c r="V394" s="113">
        <f t="shared" ca="1" si="88"/>
        <v>0</v>
      </c>
      <c r="W394" s="113" t="str">
        <f t="shared" ca="1" si="89"/>
        <v/>
      </c>
      <c r="X394" s="93">
        <f t="shared" ca="1" si="90"/>
        <v>0</v>
      </c>
      <c r="Y394" s="93">
        <f t="shared" ca="1" si="91"/>
        <v>0</v>
      </c>
      <c r="Z394" s="93">
        <f ca="1">IF(AND(M394,O394,J394&gt;项目信息!$C$18),INT((IF(P394,K394,J394)-项目信息!$C$18)/30)+1,0)</f>
        <v>0</v>
      </c>
      <c r="AA394" s="93" t="str">
        <f ca="1">IF(M394,WEEKNUM(IF(K394&lt;&gt;"",K394,IF(J394&lt;&gt;"",J394,I394)-项目信息!$C$18)+1),"")</f>
        <v/>
      </c>
      <c r="AB394" s="93" t="str">
        <f ca="1">IF($M394,IF('临-间接'!W394=0,"",'临-间接'!W394),"")</f>
        <v/>
      </c>
      <c r="AC394" s="93" t="str">
        <f ca="1">IF($M394,$AB394*U394/项目参数!$J$29,"")</f>
        <v/>
      </c>
      <c r="AD394" s="93" t="str">
        <f ca="1">IF($M394,$AB394*V394/项目参数!$J$29,"")</f>
        <v/>
      </c>
      <c r="AE394" s="95" t="str">
        <f ca="1">IF(OR('临-间接'!R394=0,'临-间接'!R394="(空白)"),"",'临-间接'!R394)</f>
        <v/>
      </c>
      <c r="AF394" s="32" t="str">
        <f ca="1">IF(O394,IF(K394&lt;&gt;"", K394, IF(OR(H394="暂停",H394="取消"), IFERROR(WORKDAY.INTL($J394,$L394*$G394,1,项目参数!$B$2:$B$200),WORKDAY($J394,$L394*$G394,1)),TODAY())),"")</f>
        <v/>
      </c>
      <c r="AG394">
        <f ca="1">IF(AND(M394,O394),IF(OR('临-间接'!S394="",'临-间接'!S394="(空白)"),0,'临-间接'!S394),0)</f>
        <v>0</v>
      </c>
      <c r="AH394" s="32" t="str">
        <f ca="1">IF($M394,IF('临-间接'!T394=0,"",'临-间接'!T394),"")</f>
        <v/>
      </c>
      <c r="AI394" s="32" t="str">
        <f ca="1">IF($M394,IF('临-间接'!U394=0,"",'临-间接'!U394),"")</f>
        <v/>
      </c>
      <c r="AJ394" s="32" t="str">
        <f t="shared" ca="1" si="92"/>
        <v/>
      </c>
    </row>
    <row r="395" spans="1:36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IF('临-间接'!H395="(空白)","",'临-间接'!H395)</f>
        <v>0</v>
      </c>
      <c r="F395">
        <f ca="1">IF('临-间接'!K395="(空白)","",'临-间接'!K395)</f>
        <v>0</v>
      </c>
      <c r="G395">
        <f ca="1">IF('临-间接'!L395="(空白)",0,'临-间接'!L395)</f>
        <v>0</v>
      </c>
      <c r="H395" t="str">
        <f ca="1">IF(OR('临-间接'!Q395=0,'临-间接'!Q395="(空白)"),"",'临-间接'!Q395)</f>
        <v/>
      </c>
      <c r="I395" s="32" t="str">
        <f ca="1">IF(OR('临-间接'!M395=0,'临-间接'!M395="(空白)"),"",'临-间接'!M395)</f>
        <v/>
      </c>
      <c r="J395" s="32" t="str">
        <f ca="1">IF(OR('临-间接'!N395=0,'临-间接'!N395="(空白)"),"",'临-间接'!N395)</f>
        <v/>
      </c>
      <c r="K395" s="32" t="str">
        <f ca="1">IF(OR('临-间接'!O395=0,'临-间接'!O395="(空白)"),"",'临-间接'!O395)</f>
        <v/>
      </c>
      <c r="L395">
        <f ca="1">IF('临-间接'!P395="(空白)",0,'临-间接'!P395)</f>
        <v>0</v>
      </c>
      <c r="M395" s="93" t="b">
        <f t="shared" ca="1" si="80"/>
        <v>0</v>
      </c>
      <c r="N395" s="93" t="b">
        <f t="shared" ca="1" si="81"/>
        <v>0</v>
      </c>
      <c r="O395" s="93" t="b">
        <f t="shared" ca="1" si="82"/>
        <v>0</v>
      </c>
      <c r="P395" s="93" t="b">
        <f t="shared" ca="1" si="83"/>
        <v>0</v>
      </c>
      <c r="Q395" s="93" t="b">
        <f t="shared" ca="1" si="84"/>
        <v>0</v>
      </c>
      <c r="R395" s="93" t="str">
        <f t="shared" ca="1" si="85"/>
        <v>未开始</v>
      </c>
      <c r="S395" s="93">
        <f ca="1">IF(AND(M395,O395,NOT(P395)),NETWORKDAYS(J395,AF395,项目参数!$B$2:$B$200),0)</f>
        <v>0</v>
      </c>
      <c r="T395" s="94">
        <f t="shared" ca="1" si="86"/>
        <v>0</v>
      </c>
      <c r="U395" s="113">
        <f t="shared" ca="1" si="87"/>
        <v>0</v>
      </c>
      <c r="V395" s="113">
        <f t="shared" ca="1" si="88"/>
        <v>0</v>
      </c>
      <c r="W395" s="113" t="str">
        <f t="shared" ca="1" si="89"/>
        <v/>
      </c>
      <c r="X395" s="93">
        <f t="shared" ca="1" si="90"/>
        <v>0</v>
      </c>
      <c r="Y395" s="93">
        <f t="shared" ca="1" si="91"/>
        <v>0</v>
      </c>
      <c r="Z395" s="93">
        <f ca="1">IF(AND(M395,O395,J395&gt;项目信息!$C$18),INT((IF(P395,K395,J395)-项目信息!$C$18)/30)+1,0)</f>
        <v>0</v>
      </c>
      <c r="AA395" s="93" t="str">
        <f ca="1">IF(M395,WEEKNUM(IF(K395&lt;&gt;"",K395,IF(J395&lt;&gt;"",J395,I395)-项目信息!$C$18)+1),"")</f>
        <v/>
      </c>
      <c r="AB395" s="93" t="str">
        <f ca="1">IF($M395,IF('临-间接'!W395=0,"",'临-间接'!W395),"")</f>
        <v/>
      </c>
      <c r="AC395" s="93" t="str">
        <f ca="1">IF($M395,$AB395*U395/项目参数!$J$29,"")</f>
        <v/>
      </c>
      <c r="AD395" s="93" t="str">
        <f ca="1">IF($M395,$AB395*V395/项目参数!$J$29,"")</f>
        <v/>
      </c>
      <c r="AE395" s="95" t="str">
        <f ca="1">IF(OR('临-间接'!R395=0,'临-间接'!R395="(空白)"),"",'临-间接'!R395)</f>
        <v/>
      </c>
      <c r="AF395" s="32" t="str">
        <f ca="1">IF(O395,IF(K395&lt;&gt;"", K395, IF(OR(H395="暂停",H395="取消"), IFERROR(WORKDAY.INTL($J395,$L395*$G395,1,项目参数!$B$2:$B$200),WORKDAY($J395,$L395*$G395,1)),TODAY())),"")</f>
        <v/>
      </c>
      <c r="AG395">
        <f ca="1">IF(AND(M395,O395),IF(OR('临-间接'!S395="",'临-间接'!S395="(空白)"),0,'临-间接'!S395),0)</f>
        <v>0</v>
      </c>
      <c r="AH395" s="32" t="str">
        <f ca="1">IF($M395,IF('临-间接'!T395=0,"",'临-间接'!T395),"")</f>
        <v/>
      </c>
      <c r="AI395" s="32" t="str">
        <f ca="1">IF($M395,IF('临-间接'!U395=0,"",'临-间接'!U395),"")</f>
        <v/>
      </c>
      <c r="AJ395" s="32" t="str">
        <f t="shared" ca="1" si="92"/>
        <v/>
      </c>
    </row>
    <row r="396" spans="1:36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IF('临-间接'!H396="(空白)","",'临-间接'!H396)</f>
        <v>0</v>
      </c>
      <c r="F396">
        <f ca="1">IF('临-间接'!K396="(空白)","",'临-间接'!K396)</f>
        <v>0</v>
      </c>
      <c r="G396">
        <f ca="1">IF('临-间接'!L396="(空白)",0,'临-间接'!L396)</f>
        <v>0</v>
      </c>
      <c r="H396" t="str">
        <f ca="1">IF(OR('临-间接'!Q396=0,'临-间接'!Q396="(空白)"),"",'临-间接'!Q396)</f>
        <v/>
      </c>
      <c r="I396" s="32" t="str">
        <f ca="1">IF(OR('临-间接'!M396=0,'临-间接'!M396="(空白)"),"",'临-间接'!M396)</f>
        <v/>
      </c>
      <c r="J396" s="32" t="str">
        <f ca="1">IF(OR('临-间接'!N396=0,'临-间接'!N396="(空白)"),"",'临-间接'!N396)</f>
        <v/>
      </c>
      <c r="K396" s="32" t="str">
        <f ca="1">IF(OR('临-间接'!O396=0,'临-间接'!O396="(空白)"),"",'临-间接'!O396)</f>
        <v/>
      </c>
      <c r="L396">
        <f ca="1">IF('临-间接'!P396="(空白)",0,'临-间接'!P396)</f>
        <v>0</v>
      </c>
      <c r="M396" s="93" t="b">
        <f t="shared" ca="1" si="80"/>
        <v>0</v>
      </c>
      <c r="N396" s="93" t="b">
        <f t="shared" ca="1" si="81"/>
        <v>0</v>
      </c>
      <c r="O396" s="93" t="b">
        <f t="shared" ca="1" si="82"/>
        <v>0</v>
      </c>
      <c r="P396" s="93" t="b">
        <f t="shared" ca="1" si="83"/>
        <v>0</v>
      </c>
      <c r="Q396" s="93" t="b">
        <f t="shared" ca="1" si="84"/>
        <v>0</v>
      </c>
      <c r="R396" s="93" t="str">
        <f t="shared" ca="1" si="85"/>
        <v>未开始</v>
      </c>
      <c r="S396" s="93">
        <f ca="1">IF(AND(M396,O396,NOT(P396)),NETWORKDAYS(J396,AF396,项目参数!$B$2:$B$200),0)</f>
        <v>0</v>
      </c>
      <c r="T396" s="94">
        <f t="shared" ca="1" si="86"/>
        <v>0</v>
      </c>
      <c r="U396" s="113">
        <f t="shared" ca="1" si="87"/>
        <v>0</v>
      </c>
      <c r="V396" s="113">
        <f t="shared" ca="1" si="88"/>
        <v>0</v>
      </c>
      <c r="W396" s="113" t="str">
        <f t="shared" ca="1" si="89"/>
        <v/>
      </c>
      <c r="X396" s="93">
        <f t="shared" ca="1" si="90"/>
        <v>0</v>
      </c>
      <c r="Y396" s="93">
        <f t="shared" ca="1" si="91"/>
        <v>0</v>
      </c>
      <c r="Z396" s="93">
        <f ca="1">IF(AND(M396,O396,J396&gt;项目信息!$C$18),INT((IF(P396,K396,J396)-项目信息!$C$18)/30)+1,0)</f>
        <v>0</v>
      </c>
      <c r="AA396" s="93" t="str">
        <f ca="1">IF(M396,WEEKNUM(IF(K396&lt;&gt;"",K396,IF(J396&lt;&gt;"",J396,I396)-项目信息!$C$18)+1),"")</f>
        <v/>
      </c>
      <c r="AB396" s="93" t="str">
        <f ca="1">IF($M396,IF('临-间接'!W396=0,"",'临-间接'!W396),"")</f>
        <v/>
      </c>
      <c r="AC396" s="93" t="str">
        <f ca="1">IF($M396,$AB396*U396/项目参数!$J$29,"")</f>
        <v/>
      </c>
      <c r="AD396" s="93" t="str">
        <f ca="1">IF($M396,$AB396*V396/项目参数!$J$29,"")</f>
        <v/>
      </c>
      <c r="AE396" s="95" t="str">
        <f ca="1">IF(OR('临-间接'!R396=0,'临-间接'!R396="(空白)"),"",'临-间接'!R396)</f>
        <v/>
      </c>
      <c r="AF396" s="32" t="str">
        <f ca="1">IF(O396,IF(K396&lt;&gt;"", K396, IF(OR(H396="暂停",H396="取消"), IFERROR(WORKDAY.INTL($J396,$L396*$G396,1,项目参数!$B$2:$B$200),WORKDAY($J396,$L396*$G396,1)),TODAY())),"")</f>
        <v/>
      </c>
      <c r="AG396">
        <f ca="1">IF(AND(M396,O396),IF(OR('临-间接'!S396="",'临-间接'!S396="(空白)"),0,'临-间接'!S396),0)</f>
        <v>0</v>
      </c>
      <c r="AH396" s="32" t="str">
        <f ca="1">IF($M396,IF('临-间接'!T396=0,"",'临-间接'!T396),"")</f>
        <v/>
      </c>
      <c r="AI396" s="32" t="str">
        <f ca="1">IF($M396,IF('临-间接'!U396=0,"",'临-间接'!U396),"")</f>
        <v/>
      </c>
      <c r="AJ396" s="32" t="str">
        <f t="shared" ca="1" si="92"/>
        <v/>
      </c>
    </row>
    <row r="397" spans="1:36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IF('临-间接'!H397="(空白)","",'临-间接'!H397)</f>
        <v>0</v>
      </c>
      <c r="F397">
        <f ca="1">IF('临-间接'!K397="(空白)","",'临-间接'!K397)</f>
        <v>0</v>
      </c>
      <c r="G397">
        <f ca="1">IF('临-间接'!L397="(空白)",0,'临-间接'!L397)</f>
        <v>0</v>
      </c>
      <c r="H397" t="str">
        <f ca="1">IF(OR('临-间接'!Q397=0,'临-间接'!Q397="(空白)"),"",'临-间接'!Q397)</f>
        <v/>
      </c>
      <c r="I397" s="32" t="str">
        <f ca="1">IF(OR('临-间接'!M397=0,'临-间接'!M397="(空白)"),"",'临-间接'!M397)</f>
        <v/>
      </c>
      <c r="J397" s="32" t="str">
        <f ca="1">IF(OR('临-间接'!N397=0,'临-间接'!N397="(空白)"),"",'临-间接'!N397)</f>
        <v/>
      </c>
      <c r="K397" s="32" t="str">
        <f ca="1">IF(OR('临-间接'!O397=0,'临-间接'!O397="(空白)"),"",'临-间接'!O397)</f>
        <v/>
      </c>
      <c r="L397">
        <f ca="1">IF('临-间接'!P397="(空白)",0,'临-间接'!P397)</f>
        <v>0</v>
      </c>
      <c r="M397" s="93" t="b">
        <f t="shared" ca="1" si="80"/>
        <v>0</v>
      </c>
      <c r="N397" s="93" t="b">
        <f t="shared" ca="1" si="81"/>
        <v>0</v>
      </c>
      <c r="O397" s="93" t="b">
        <f t="shared" ca="1" si="82"/>
        <v>0</v>
      </c>
      <c r="P397" s="93" t="b">
        <f t="shared" ca="1" si="83"/>
        <v>0</v>
      </c>
      <c r="Q397" s="93" t="b">
        <f t="shared" ca="1" si="84"/>
        <v>0</v>
      </c>
      <c r="R397" s="93" t="str">
        <f t="shared" ca="1" si="85"/>
        <v>未开始</v>
      </c>
      <c r="S397" s="93">
        <f ca="1">IF(AND(M397,O397,NOT(P397)),NETWORKDAYS(J397,AF397,项目参数!$B$2:$B$200),0)</f>
        <v>0</v>
      </c>
      <c r="T397" s="94">
        <f t="shared" ca="1" si="86"/>
        <v>0</v>
      </c>
      <c r="U397" s="113">
        <f t="shared" ca="1" si="87"/>
        <v>0</v>
      </c>
      <c r="V397" s="113">
        <f t="shared" ca="1" si="88"/>
        <v>0</v>
      </c>
      <c r="W397" s="113" t="str">
        <f t="shared" ca="1" si="89"/>
        <v/>
      </c>
      <c r="X397" s="93">
        <f t="shared" ca="1" si="90"/>
        <v>0</v>
      </c>
      <c r="Y397" s="93">
        <f t="shared" ca="1" si="91"/>
        <v>0</v>
      </c>
      <c r="Z397" s="93">
        <f ca="1">IF(AND(M397,O397,J397&gt;项目信息!$C$18),INT((IF(P397,K397,J397)-项目信息!$C$18)/30)+1,0)</f>
        <v>0</v>
      </c>
      <c r="AA397" s="93" t="str">
        <f ca="1">IF(M397,WEEKNUM(IF(K397&lt;&gt;"",K397,IF(J397&lt;&gt;"",J397,I397)-项目信息!$C$18)+1),"")</f>
        <v/>
      </c>
      <c r="AB397" s="93" t="str">
        <f ca="1">IF($M397,IF('临-间接'!W397=0,"",'临-间接'!W397),"")</f>
        <v/>
      </c>
      <c r="AC397" s="93" t="str">
        <f ca="1">IF($M397,$AB397*U397/项目参数!$J$29,"")</f>
        <v/>
      </c>
      <c r="AD397" s="93" t="str">
        <f ca="1">IF($M397,$AB397*V397/项目参数!$J$29,"")</f>
        <v/>
      </c>
      <c r="AE397" s="95" t="str">
        <f ca="1">IF(OR('临-间接'!R397=0,'临-间接'!R397="(空白)"),"",'临-间接'!R397)</f>
        <v/>
      </c>
      <c r="AF397" s="32" t="str">
        <f ca="1">IF(O397,IF(K397&lt;&gt;"", K397, IF(OR(H397="暂停",H397="取消"), IFERROR(WORKDAY.INTL($J397,$L397*$G397,1,项目参数!$B$2:$B$200),WORKDAY($J397,$L397*$G397,1)),TODAY())),"")</f>
        <v/>
      </c>
      <c r="AG397">
        <f ca="1">IF(AND(M397,O397),IF(OR('临-间接'!S397="",'临-间接'!S397="(空白)"),0,'临-间接'!S397),0)</f>
        <v>0</v>
      </c>
      <c r="AH397" s="32" t="str">
        <f ca="1">IF($M397,IF('临-间接'!T397=0,"",'临-间接'!T397),"")</f>
        <v/>
      </c>
      <c r="AI397" s="32" t="str">
        <f ca="1">IF($M397,IF('临-间接'!U397=0,"",'临-间接'!U397),"")</f>
        <v/>
      </c>
      <c r="AJ397" s="32" t="str">
        <f t="shared" ca="1" si="92"/>
        <v/>
      </c>
    </row>
    <row r="398" spans="1:36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IF('临-间接'!H398="(空白)","",'临-间接'!H398)</f>
        <v>0</v>
      </c>
      <c r="F398">
        <f ca="1">IF('临-间接'!K398="(空白)","",'临-间接'!K398)</f>
        <v>0</v>
      </c>
      <c r="G398">
        <f ca="1">IF('临-间接'!L398="(空白)",0,'临-间接'!L398)</f>
        <v>0</v>
      </c>
      <c r="H398" t="str">
        <f ca="1">IF(OR('临-间接'!Q398=0,'临-间接'!Q398="(空白)"),"",'临-间接'!Q398)</f>
        <v/>
      </c>
      <c r="I398" s="32" t="str">
        <f ca="1">IF(OR('临-间接'!M398=0,'临-间接'!M398="(空白)"),"",'临-间接'!M398)</f>
        <v/>
      </c>
      <c r="J398" s="32" t="str">
        <f ca="1">IF(OR('临-间接'!N398=0,'临-间接'!N398="(空白)"),"",'临-间接'!N398)</f>
        <v/>
      </c>
      <c r="K398" s="32" t="str">
        <f ca="1">IF(OR('临-间接'!O398=0,'临-间接'!O398="(空白)"),"",'临-间接'!O398)</f>
        <v/>
      </c>
      <c r="L398">
        <f ca="1">IF('临-间接'!P398="(空白)",0,'临-间接'!P398)</f>
        <v>0</v>
      </c>
      <c r="M398" s="93" t="b">
        <f t="shared" ca="1" si="80"/>
        <v>0</v>
      </c>
      <c r="N398" s="93" t="b">
        <f t="shared" ca="1" si="81"/>
        <v>0</v>
      </c>
      <c r="O398" s="93" t="b">
        <f t="shared" ca="1" si="82"/>
        <v>0</v>
      </c>
      <c r="P398" s="93" t="b">
        <f t="shared" ca="1" si="83"/>
        <v>0</v>
      </c>
      <c r="Q398" s="93" t="b">
        <f t="shared" ca="1" si="84"/>
        <v>0</v>
      </c>
      <c r="R398" s="93" t="str">
        <f t="shared" ca="1" si="85"/>
        <v>未开始</v>
      </c>
      <c r="S398" s="93">
        <f ca="1">IF(AND(M398,O398,NOT(P398)),NETWORKDAYS(J398,AF398,项目参数!$B$2:$B$200),0)</f>
        <v>0</v>
      </c>
      <c r="T398" s="94">
        <f t="shared" ca="1" si="86"/>
        <v>0</v>
      </c>
      <c r="U398" s="113">
        <f t="shared" ca="1" si="87"/>
        <v>0</v>
      </c>
      <c r="V398" s="113">
        <f t="shared" ca="1" si="88"/>
        <v>0</v>
      </c>
      <c r="W398" s="113" t="str">
        <f t="shared" ca="1" si="89"/>
        <v/>
      </c>
      <c r="X398" s="93">
        <f t="shared" ca="1" si="90"/>
        <v>0</v>
      </c>
      <c r="Y398" s="93">
        <f t="shared" ca="1" si="91"/>
        <v>0</v>
      </c>
      <c r="Z398" s="93">
        <f ca="1">IF(AND(M398,O398,J398&gt;项目信息!$C$18),INT((IF(P398,K398,J398)-项目信息!$C$18)/30)+1,0)</f>
        <v>0</v>
      </c>
      <c r="AA398" s="93" t="str">
        <f ca="1">IF(M398,WEEKNUM(IF(K398&lt;&gt;"",K398,IF(J398&lt;&gt;"",J398,I398)-项目信息!$C$18)+1),"")</f>
        <v/>
      </c>
      <c r="AB398" s="93" t="str">
        <f ca="1">IF($M398,IF('临-间接'!W398=0,"",'临-间接'!W398),"")</f>
        <v/>
      </c>
      <c r="AC398" s="93" t="str">
        <f ca="1">IF($M398,$AB398*U398/项目参数!$J$29,"")</f>
        <v/>
      </c>
      <c r="AD398" s="93" t="str">
        <f ca="1">IF($M398,$AB398*V398/项目参数!$J$29,"")</f>
        <v/>
      </c>
      <c r="AE398" s="95" t="str">
        <f ca="1">IF(OR('临-间接'!R398=0,'临-间接'!R398="(空白)"),"",'临-间接'!R398)</f>
        <v/>
      </c>
      <c r="AF398" s="32" t="str">
        <f ca="1">IF(O398,IF(K398&lt;&gt;"", K398, IF(OR(H398="暂停",H398="取消"), IFERROR(WORKDAY.INTL($J398,$L398*$G398,1,项目参数!$B$2:$B$200),WORKDAY($J398,$L398*$G398,1)),TODAY())),"")</f>
        <v/>
      </c>
      <c r="AG398">
        <f ca="1">IF(AND(M398,O398),IF(OR('临-间接'!S398="",'临-间接'!S398="(空白)"),0,'临-间接'!S398),0)</f>
        <v>0</v>
      </c>
      <c r="AH398" s="32" t="str">
        <f ca="1">IF($M398,IF('临-间接'!T398=0,"",'临-间接'!T398),"")</f>
        <v/>
      </c>
      <c r="AI398" s="32" t="str">
        <f ca="1">IF($M398,IF('临-间接'!U398=0,"",'临-间接'!U398),"")</f>
        <v/>
      </c>
      <c r="AJ398" s="32" t="str">
        <f t="shared" ca="1" si="92"/>
        <v/>
      </c>
    </row>
    <row r="399" spans="1:36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IF('临-间接'!H399="(空白)","",'临-间接'!H399)</f>
        <v>0</v>
      </c>
      <c r="F399">
        <f ca="1">IF('临-间接'!K399="(空白)","",'临-间接'!K399)</f>
        <v>0</v>
      </c>
      <c r="G399">
        <f ca="1">IF('临-间接'!L399="(空白)",0,'临-间接'!L399)</f>
        <v>0</v>
      </c>
      <c r="H399" t="str">
        <f ca="1">IF(OR('临-间接'!Q399=0,'临-间接'!Q399="(空白)"),"",'临-间接'!Q399)</f>
        <v/>
      </c>
      <c r="I399" s="32" t="str">
        <f ca="1">IF(OR('临-间接'!M399=0,'临-间接'!M399="(空白)"),"",'临-间接'!M399)</f>
        <v/>
      </c>
      <c r="J399" s="32" t="str">
        <f ca="1">IF(OR('临-间接'!N399=0,'临-间接'!N399="(空白)"),"",'临-间接'!N399)</f>
        <v/>
      </c>
      <c r="K399" s="32" t="str">
        <f ca="1">IF(OR('临-间接'!O399=0,'临-间接'!O399="(空白)"),"",'临-间接'!O399)</f>
        <v/>
      </c>
      <c r="L399">
        <f ca="1">IF('临-间接'!P399="(空白)",0,'临-间接'!P399)</f>
        <v>0</v>
      </c>
      <c r="M399" s="93" t="b">
        <f t="shared" ca="1" si="80"/>
        <v>0</v>
      </c>
      <c r="N399" s="93" t="b">
        <f t="shared" ca="1" si="81"/>
        <v>0</v>
      </c>
      <c r="O399" s="93" t="b">
        <f t="shared" ca="1" si="82"/>
        <v>0</v>
      </c>
      <c r="P399" s="93" t="b">
        <f t="shared" ca="1" si="83"/>
        <v>0</v>
      </c>
      <c r="Q399" s="93" t="b">
        <f t="shared" ca="1" si="84"/>
        <v>0</v>
      </c>
      <c r="R399" s="93" t="str">
        <f t="shared" ca="1" si="85"/>
        <v>未开始</v>
      </c>
      <c r="S399" s="93">
        <f ca="1">IF(AND(M399,O399,NOT(P399)),NETWORKDAYS(J399,AF399,项目参数!$B$2:$B$200),0)</f>
        <v>0</v>
      </c>
      <c r="T399" s="94">
        <f t="shared" ca="1" si="86"/>
        <v>0</v>
      </c>
      <c r="U399" s="113">
        <f t="shared" ca="1" si="87"/>
        <v>0</v>
      </c>
      <c r="V399" s="113">
        <f t="shared" ca="1" si="88"/>
        <v>0</v>
      </c>
      <c r="W399" s="113" t="str">
        <f t="shared" ca="1" si="89"/>
        <v/>
      </c>
      <c r="X399" s="93">
        <f t="shared" ca="1" si="90"/>
        <v>0</v>
      </c>
      <c r="Y399" s="93">
        <f t="shared" ca="1" si="91"/>
        <v>0</v>
      </c>
      <c r="Z399" s="93">
        <f ca="1">IF(AND(M399,O399,J399&gt;项目信息!$C$18),INT((IF(P399,K399,J399)-项目信息!$C$18)/30)+1,0)</f>
        <v>0</v>
      </c>
      <c r="AA399" s="93" t="str">
        <f ca="1">IF(M399,WEEKNUM(IF(K399&lt;&gt;"",K399,IF(J399&lt;&gt;"",J399,I399)-项目信息!$C$18)+1),"")</f>
        <v/>
      </c>
      <c r="AB399" s="93" t="str">
        <f ca="1">IF($M399,IF('临-间接'!W399=0,"",'临-间接'!W399),"")</f>
        <v/>
      </c>
      <c r="AC399" s="93" t="str">
        <f ca="1">IF($M399,$AB399*U399/项目参数!$J$29,"")</f>
        <v/>
      </c>
      <c r="AD399" s="93" t="str">
        <f ca="1">IF($M399,$AB399*V399/项目参数!$J$29,"")</f>
        <v/>
      </c>
      <c r="AE399" s="95" t="str">
        <f ca="1">IF(OR('临-间接'!R399=0,'临-间接'!R399="(空白)"),"",'临-间接'!R399)</f>
        <v/>
      </c>
      <c r="AF399" s="32" t="str">
        <f ca="1">IF(O399,IF(K399&lt;&gt;"", K399, IF(OR(H399="暂停",H399="取消"), IFERROR(WORKDAY.INTL($J399,$L399*$G399,1,项目参数!$B$2:$B$200),WORKDAY($J399,$L399*$G399,1)),TODAY())),"")</f>
        <v/>
      </c>
      <c r="AG399">
        <f ca="1">IF(AND(M399,O399),IF(OR('临-间接'!S399="",'临-间接'!S399="(空白)"),0,'临-间接'!S399),0)</f>
        <v>0</v>
      </c>
      <c r="AH399" s="32" t="str">
        <f ca="1">IF($M399,IF('临-间接'!T399=0,"",'临-间接'!T399),"")</f>
        <v/>
      </c>
      <c r="AI399" s="32" t="str">
        <f ca="1">IF($M399,IF('临-间接'!U399=0,"",'临-间接'!U399),"")</f>
        <v/>
      </c>
      <c r="AJ399" s="32" t="str">
        <f t="shared" ca="1" si="92"/>
        <v/>
      </c>
    </row>
    <row r="400" spans="1:36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IF('临-间接'!H400="(空白)","",'临-间接'!H400)</f>
        <v>0</v>
      </c>
      <c r="F400">
        <f ca="1">IF('临-间接'!K400="(空白)","",'临-间接'!K400)</f>
        <v>0</v>
      </c>
      <c r="G400">
        <f ca="1">IF('临-间接'!L400="(空白)",0,'临-间接'!L400)</f>
        <v>0</v>
      </c>
      <c r="H400" t="str">
        <f ca="1">IF(OR('临-间接'!Q400=0,'临-间接'!Q400="(空白)"),"",'临-间接'!Q400)</f>
        <v/>
      </c>
      <c r="I400" s="32" t="str">
        <f ca="1">IF(OR('临-间接'!M400=0,'临-间接'!M400="(空白)"),"",'临-间接'!M400)</f>
        <v/>
      </c>
      <c r="J400" s="32" t="str">
        <f ca="1">IF(OR('临-间接'!N400=0,'临-间接'!N400="(空白)"),"",'临-间接'!N400)</f>
        <v/>
      </c>
      <c r="K400" s="32" t="str">
        <f ca="1">IF(OR('临-间接'!O400=0,'临-间接'!O400="(空白)"),"",'临-间接'!O400)</f>
        <v/>
      </c>
      <c r="L400">
        <f ca="1">IF('临-间接'!P400="(空白)",0,'临-间接'!P400)</f>
        <v>0</v>
      </c>
      <c r="M400" s="93" t="b">
        <f t="shared" ca="1" si="80"/>
        <v>0</v>
      </c>
      <c r="N400" s="93" t="b">
        <f t="shared" ca="1" si="81"/>
        <v>0</v>
      </c>
      <c r="O400" s="93" t="b">
        <f t="shared" ca="1" si="82"/>
        <v>0</v>
      </c>
      <c r="P400" s="93" t="b">
        <f t="shared" ca="1" si="83"/>
        <v>0</v>
      </c>
      <c r="Q400" s="93" t="b">
        <f t="shared" ca="1" si="84"/>
        <v>0</v>
      </c>
      <c r="R400" s="93" t="str">
        <f t="shared" ca="1" si="85"/>
        <v>未开始</v>
      </c>
      <c r="S400" s="93">
        <f ca="1">IF(AND(M400,O400,NOT(P400)),NETWORKDAYS(J400,AF400,项目参数!$B$2:$B$200),0)</f>
        <v>0</v>
      </c>
      <c r="T400" s="94">
        <f t="shared" ca="1" si="86"/>
        <v>0</v>
      </c>
      <c r="U400" s="113">
        <f t="shared" ca="1" si="87"/>
        <v>0</v>
      </c>
      <c r="V400" s="113">
        <f t="shared" ca="1" si="88"/>
        <v>0</v>
      </c>
      <c r="W400" s="113" t="str">
        <f t="shared" ca="1" si="89"/>
        <v/>
      </c>
      <c r="X400" s="93">
        <f t="shared" ca="1" si="90"/>
        <v>0</v>
      </c>
      <c r="Y400" s="93">
        <f t="shared" ca="1" si="91"/>
        <v>0</v>
      </c>
      <c r="Z400" s="93">
        <f ca="1">IF(AND(M400,O400,J400&gt;项目信息!$C$18),INT((IF(P400,K400,J400)-项目信息!$C$18)/30)+1,0)</f>
        <v>0</v>
      </c>
      <c r="AA400" s="93" t="str">
        <f ca="1">IF(M400,WEEKNUM(IF(K400&lt;&gt;"",K400,IF(J400&lt;&gt;"",J400,I400)-项目信息!$C$18)+1),"")</f>
        <v/>
      </c>
      <c r="AB400" s="93" t="str">
        <f ca="1">IF($M400,IF('临-间接'!W400=0,"",'临-间接'!W400),"")</f>
        <v/>
      </c>
      <c r="AC400" s="93" t="str">
        <f ca="1">IF($M400,$AB400*U400/项目参数!$J$29,"")</f>
        <v/>
      </c>
      <c r="AD400" s="93" t="str">
        <f ca="1">IF($M400,$AB400*V400/项目参数!$J$29,"")</f>
        <v/>
      </c>
      <c r="AE400" s="95" t="str">
        <f ca="1">IF(OR('临-间接'!R400=0,'临-间接'!R400="(空白)"),"",'临-间接'!R400)</f>
        <v/>
      </c>
      <c r="AF400" s="32" t="str">
        <f ca="1">IF(O400,IF(K400&lt;&gt;"", K400, IF(OR(H400="暂停",H400="取消"), IFERROR(WORKDAY.INTL($J400,$L400*$G400,1,项目参数!$B$2:$B$200),WORKDAY($J400,$L400*$G400,1)),TODAY())),"")</f>
        <v/>
      </c>
      <c r="AG400">
        <f ca="1">IF(AND(M400,O400),IF(OR('临-间接'!S400="",'临-间接'!S400="(空白)"),0,'临-间接'!S400),0)</f>
        <v>0</v>
      </c>
      <c r="AH400" s="32" t="str">
        <f ca="1">IF($M400,IF('临-间接'!T400=0,"",'临-间接'!T400),"")</f>
        <v/>
      </c>
      <c r="AI400" s="32" t="str">
        <f ca="1">IF($M400,IF('临-间接'!U400=0,"",'临-间接'!U400),"")</f>
        <v/>
      </c>
      <c r="AJ400" s="32" t="str">
        <f t="shared" ca="1" si="92"/>
        <v/>
      </c>
    </row>
    <row r="401" spans="1:36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IF('临-间接'!H401="(空白)","",'临-间接'!H401)</f>
        <v>0</v>
      </c>
      <c r="F401">
        <f ca="1">IF('临-间接'!K401="(空白)","",'临-间接'!K401)</f>
        <v>0</v>
      </c>
      <c r="G401">
        <f ca="1">IF('临-间接'!L401="(空白)",0,'临-间接'!L401)</f>
        <v>0</v>
      </c>
      <c r="H401" t="str">
        <f ca="1">IF(OR('临-间接'!Q401=0,'临-间接'!Q401="(空白)"),"",'临-间接'!Q401)</f>
        <v/>
      </c>
      <c r="I401" s="32" t="str">
        <f ca="1">IF(OR('临-间接'!M401=0,'临-间接'!M401="(空白)"),"",'临-间接'!M401)</f>
        <v/>
      </c>
      <c r="J401" s="32" t="str">
        <f ca="1">IF(OR('临-间接'!N401=0,'临-间接'!N401="(空白)"),"",'临-间接'!N401)</f>
        <v/>
      </c>
      <c r="K401" s="32" t="str">
        <f ca="1">IF(OR('临-间接'!O401=0,'临-间接'!O401="(空白)"),"",'临-间接'!O401)</f>
        <v/>
      </c>
      <c r="L401">
        <f ca="1">IF('临-间接'!P401="(空白)",0,'临-间接'!P401)</f>
        <v>0</v>
      </c>
      <c r="M401" s="93" t="b">
        <f t="shared" ca="1" si="80"/>
        <v>0</v>
      </c>
      <c r="N401" s="93" t="b">
        <f t="shared" ca="1" si="81"/>
        <v>0</v>
      </c>
      <c r="O401" s="93" t="b">
        <f t="shared" ca="1" si="82"/>
        <v>0</v>
      </c>
      <c r="P401" s="93" t="b">
        <f t="shared" ca="1" si="83"/>
        <v>0</v>
      </c>
      <c r="Q401" s="93" t="b">
        <f t="shared" ca="1" si="84"/>
        <v>0</v>
      </c>
      <c r="R401" s="93" t="str">
        <f t="shared" ca="1" si="85"/>
        <v>未开始</v>
      </c>
      <c r="S401" s="93">
        <f ca="1">IF(AND(M401,O401,NOT(P401)),NETWORKDAYS(J401,AF401,项目参数!$B$2:$B$200),0)</f>
        <v>0</v>
      </c>
      <c r="T401" s="94">
        <f t="shared" ca="1" si="86"/>
        <v>0</v>
      </c>
      <c r="U401" s="113">
        <f t="shared" ca="1" si="87"/>
        <v>0</v>
      </c>
      <c r="V401" s="113">
        <f t="shared" ca="1" si="88"/>
        <v>0</v>
      </c>
      <c r="W401" s="113" t="str">
        <f t="shared" ca="1" si="89"/>
        <v/>
      </c>
      <c r="X401" s="93">
        <f t="shared" ca="1" si="90"/>
        <v>0</v>
      </c>
      <c r="Y401" s="93">
        <f t="shared" ca="1" si="91"/>
        <v>0</v>
      </c>
      <c r="Z401" s="93">
        <f ca="1">IF(AND(M401,O401,J401&gt;项目信息!$C$18),INT((IF(P401,K401,J401)-项目信息!$C$18)/30)+1,0)</f>
        <v>0</v>
      </c>
      <c r="AA401" s="93" t="str">
        <f ca="1">IF(M401,WEEKNUM(IF(K401&lt;&gt;"",K401,IF(J401&lt;&gt;"",J401,I401)-项目信息!$C$18)+1),"")</f>
        <v/>
      </c>
      <c r="AB401" s="93" t="str">
        <f ca="1">IF($M401,IF('临-间接'!W401=0,"",'临-间接'!W401),"")</f>
        <v/>
      </c>
      <c r="AC401" s="93" t="str">
        <f ca="1">IF($M401,$AB401*U401/项目参数!$J$29,"")</f>
        <v/>
      </c>
      <c r="AD401" s="93" t="str">
        <f ca="1">IF($M401,$AB401*V401/项目参数!$J$29,"")</f>
        <v/>
      </c>
      <c r="AE401" s="95" t="str">
        <f ca="1">IF(OR('临-间接'!R401=0,'临-间接'!R401="(空白)"),"",'临-间接'!R401)</f>
        <v/>
      </c>
      <c r="AF401" s="32" t="str">
        <f ca="1">IF(O401,IF(K401&lt;&gt;"", K401, IF(OR(H401="暂停",H401="取消"), IFERROR(WORKDAY.INTL($J401,$L401*$G401,1,项目参数!$B$2:$B$200),WORKDAY($J401,$L401*$G401,1)),TODAY())),"")</f>
        <v/>
      </c>
      <c r="AG401">
        <f ca="1">IF(AND(M401,O401),IF(OR('临-间接'!S401="",'临-间接'!S401="(空白)"),0,'临-间接'!S401),0)</f>
        <v>0</v>
      </c>
      <c r="AH401" s="32" t="str">
        <f ca="1">IF($M401,IF('临-间接'!T401=0,"",'临-间接'!T401),"")</f>
        <v/>
      </c>
      <c r="AI401" s="32" t="str">
        <f ca="1">IF($M401,IF('临-间接'!U401=0,"",'临-间接'!U401),"")</f>
        <v/>
      </c>
      <c r="AJ401" s="32" t="str">
        <f t="shared" ca="1" si="92"/>
        <v/>
      </c>
    </row>
    <row r="402" spans="1:36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IF('临-间接'!H402="(空白)","",'临-间接'!H402)</f>
        <v>0</v>
      </c>
      <c r="F402">
        <f ca="1">IF('临-间接'!K402="(空白)","",'临-间接'!K402)</f>
        <v>0</v>
      </c>
      <c r="G402">
        <f ca="1">IF('临-间接'!L402="(空白)",0,'临-间接'!L402)</f>
        <v>0</v>
      </c>
      <c r="H402" t="str">
        <f ca="1">IF(OR('临-间接'!Q402=0,'临-间接'!Q402="(空白)"),"",'临-间接'!Q402)</f>
        <v/>
      </c>
      <c r="I402" s="32" t="str">
        <f ca="1">IF(OR('临-间接'!M402=0,'临-间接'!M402="(空白)"),"",'临-间接'!M402)</f>
        <v/>
      </c>
      <c r="J402" s="32" t="str">
        <f ca="1">IF(OR('临-间接'!N402=0,'临-间接'!N402="(空白)"),"",'临-间接'!N402)</f>
        <v/>
      </c>
      <c r="K402" s="32" t="str">
        <f ca="1">IF(OR('临-间接'!O402=0,'临-间接'!O402="(空白)"),"",'临-间接'!O402)</f>
        <v/>
      </c>
      <c r="L402">
        <f ca="1">IF('临-间接'!P402="(空白)",0,'临-间接'!P402)</f>
        <v>0</v>
      </c>
      <c r="M402" s="93" t="b">
        <f t="shared" ca="1" si="80"/>
        <v>0</v>
      </c>
      <c r="N402" s="93" t="b">
        <f t="shared" ca="1" si="81"/>
        <v>0</v>
      </c>
      <c r="O402" s="93" t="b">
        <f t="shared" ca="1" si="82"/>
        <v>0</v>
      </c>
      <c r="P402" s="93" t="b">
        <f t="shared" ca="1" si="83"/>
        <v>0</v>
      </c>
      <c r="Q402" s="93" t="b">
        <f t="shared" ca="1" si="84"/>
        <v>0</v>
      </c>
      <c r="R402" s="93" t="str">
        <f t="shared" ca="1" si="85"/>
        <v>未开始</v>
      </c>
      <c r="S402" s="93">
        <f ca="1">IF(AND(M402,O402,NOT(P402)),NETWORKDAYS(J402,AF402,项目参数!$B$2:$B$200),0)</f>
        <v>0</v>
      </c>
      <c r="T402" s="94">
        <f t="shared" ca="1" si="86"/>
        <v>0</v>
      </c>
      <c r="U402" s="113">
        <f t="shared" ca="1" si="87"/>
        <v>0</v>
      </c>
      <c r="V402" s="113">
        <f t="shared" ca="1" si="88"/>
        <v>0</v>
      </c>
      <c r="W402" s="113" t="str">
        <f t="shared" ca="1" si="89"/>
        <v/>
      </c>
      <c r="X402" s="93">
        <f t="shared" ca="1" si="90"/>
        <v>0</v>
      </c>
      <c r="Y402" s="93">
        <f t="shared" ca="1" si="91"/>
        <v>0</v>
      </c>
      <c r="Z402" s="93">
        <f ca="1">IF(AND(M402,O402,J402&gt;项目信息!$C$18),INT((IF(P402,K402,J402)-项目信息!$C$18)/30)+1,0)</f>
        <v>0</v>
      </c>
      <c r="AA402" s="93" t="str">
        <f ca="1">IF(M402,WEEKNUM(IF(K402&lt;&gt;"",K402,IF(J402&lt;&gt;"",J402,I402)-项目信息!$C$18)+1),"")</f>
        <v/>
      </c>
      <c r="AB402" s="93" t="str">
        <f ca="1">IF($M402,IF('临-间接'!W402=0,"",'临-间接'!W402),"")</f>
        <v/>
      </c>
      <c r="AC402" s="93" t="str">
        <f ca="1">IF($M402,$AB402*U402/项目参数!$J$29,"")</f>
        <v/>
      </c>
      <c r="AD402" s="93" t="str">
        <f ca="1">IF($M402,$AB402*V402/项目参数!$J$29,"")</f>
        <v/>
      </c>
      <c r="AE402" s="95" t="str">
        <f ca="1">IF(OR('临-间接'!R402=0,'临-间接'!R402="(空白)"),"",'临-间接'!R402)</f>
        <v/>
      </c>
      <c r="AF402" s="32" t="str">
        <f ca="1">IF(O402,IF(K402&lt;&gt;"", K402, IF(OR(H402="暂停",H402="取消"), IFERROR(WORKDAY.INTL($J402,$L402*$G402,1,项目参数!$B$2:$B$200),WORKDAY($J402,$L402*$G402,1)),TODAY())),"")</f>
        <v/>
      </c>
      <c r="AG402">
        <f ca="1">IF(AND(M402,O402),IF(OR('临-间接'!S402="",'临-间接'!S402="(空白)"),0,'临-间接'!S402),0)</f>
        <v>0</v>
      </c>
      <c r="AH402" s="32" t="str">
        <f ca="1">IF($M402,IF('临-间接'!T402=0,"",'临-间接'!T402),"")</f>
        <v/>
      </c>
      <c r="AI402" s="32" t="str">
        <f ca="1">IF($M402,IF('临-间接'!U402=0,"",'临-间接'!U402),"")</f>
        <v/>
      </c>
      <c r="AJ402" s="32" t="str">
        <f t="shared" ca="1" si="92"/>
        <v/>
      </c>
    </row>
    <row r="403" spans="1:36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IF('临-间接'!H403="(空白)","",'临-间接'!H403)</f>
        <v>0</v>
      </c>
      <c r="F403">
        <f ca="1">IF('临-间接'!K403="(空白)","",'临-间接'!K403)</f>
        <v>0</v>
      </c>
      <c r="G403">
        <f ca="1">IF('临-间接'!L403="(空白)",0,'临-间接'!L403)</f>
        <v>0</v>
      </c>
      <c r="H403" t="str">
        <f ca="1">IF(OR('临-间接'!Q403=0,'临-间接'!Q403="(空白)"),"",'临-间接'!Q403)</f>
        <v/>
      </c>
      <c r="I403" s="32" t="str">
        <f ca="1">IF(OR('临-间接'!M403=0,'临-间接'!M403="(空白)"),"",'临-间接'!M403)</f>
        <v/>
      </c>
      <c r="J403" s="32" t="str">
        <f ca="1">IF(OR('临-间接'!N403=0,'临-间接'!N403="(空白)"),"",'临-间接'!N403)</f>
        <v/>
      </c>
      <c r="K403" s="32" t="str">
        <f ca="1">IF(OR('临-间接'!O403=0,'临-间接'!O403="(空白)"),"",'临-间接'!O403)</f>
        <v/>
      </c>
      <c r="L403">
        <f ca="1">IF('临-间接'!P403="(空白)",0,'临-间接'!P403)</f>
        <v>0</v>
      </c>
      <c r="M403" s="93" t="b">
        <f t="shared" ca="1" si="80"/>
        <v>0</v>
      </c>
      <c r="N403" s="93" t="b">
        <f t="shared" ca="1" si="81"/>
        <v>0</v>
      </c>
      <c r="O403" s="93" t="b">
        <f t="shared" ca="1" si="82"/>
        <v>0</v>
      </c>
      <c r="P403" s="93" t="b">
        <f t="shared" ca="1" si="83"/>
        <v>0</v>
      </c>
      <c r="Q403" s="93" t="b">
        <f t="shared" ca="1" si="84"/>
        <v>0</v>
      </c>
      <c r="R403" s="93" t="str">
        <f t="shared" ca="1" si="85"/>
        <v>未开始</v>
      </c>
      <c r="S403" s="93">
        <f ca="1">IF(AND(M403,O403,NOT(P403)),NETWORKDAYS(J403,AF403,项目参数!$B$2:$B$200),0)</f>
        <v>0</v>
      </c>
      <c r="T403" s="94">
        <f t="shared" ca="1" si="86"/>
        <v>0</v>
      </c>
      <c r="U403" s="113">
        <f t="shared" ca="1" si="87"/>
        <v>0</v>
      </c>
      <c r="V403" s="113">
        <f t="shared" ca="1" si="88"/>
        <v>0</v>
      </c>
      <c r="W403" s="113" t="str">
        <f t="shared" ca="1" si="89"/>
        <v/>
      </c>
      <c r="X403" s="93">
        <f t="shared" ca="1" si="90"/>
        <v>0</v>
      </c>
      <c r="Y403" s="93">
        <f t="shared" ca="1" si="91"/>
        <v>0</v>
      </c>
      <c r="Z403" s="93">
        <f ca="1">IF(AND(M403,O403,J403&gt;项目信息!$C$18),INT((IF(P403,K403,J403)-项目信息!$C$18)/30)+1,0)</f>
        <v>0</v>
      </c>
      <c r="AA403" s="93" t="str">
        <f ca="1">IF(M403,WEEKNUM(IF(K403&lt;&gt;"",K403,IF(J403&lt;&gt;"",J403,I403)-项目信息!$C$18)+1),"")</f>
        <v/>
      </c>
      <c r="AB403" s="93" t="str">
        <f ca="1">IF($M403,IF('临-间接'!W403=0,"",'临-间接'!W403),"")</f>
        <v/>
      </c>
      <c r="AC403" s="93" t="str">
        <f ca="1">IF($M403,$AB403*U403/项目参数!$J$29,"")</f>
        <v/>
      </c>
      <c r="AD403" s="93" t="str">
        <f ca="1">IF($M403,$AB403*V403/项目参数!$J$29,"")</f>
        <v/>
      </c>
      <c r="AE403" s="95" t="str">
        <f ca="1">IF(OR('临-间接'!R403=0,'临-间接'!R403="(空白)"),"",'临-间接'!R403)</f>
        <v/>
      </c>
      <c r="AF403" s="32" t="str">
        <f ca="1">IF(O403,IF(K403&lt;&gt;"", K403, IF(OR(H403="暂停",H403="取消"), IFERROR(WORKDAY.INTL($J403,$L403*$G403,1,项目参数!$B$2:$B$200),WORKDAY($J403,$L403*$G403,1)),TODAY())),"")</f>
        <v/>
      </c>
      <c r="AG403">
        <f ca="1">IF(AND(M403,O403),IF(OR('临-间接'!S403="",'临-间接'!S403="(空白)"),0,'临-间接'!S403),0)</f>
        <v>0</v>
      </c>
      <c r="AH403" s="32" t="str">
        <f ca="1">IF($M403,IF('临-间接'!T403=0,"",'临-间接'!T403),"")</f>
        <v/>
      </c>
      <c r="AI403" s="32" t="str">
        <f ca="1">IF($M403,IF('临-间接'!U403=0,"",'临-间接'!U403),"")</f>
        <v/>
      </c>
      <c r="AJ403" s="32" t="str">
        <f t="shared" ca="1" si="92"/>
        <v/>
      </c>
    </row>
    <row r="404" spans="1:36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IF('临-间接'!H404="(空白)","",'临-间接'!H404)</f>
        <v>0</v>
      </c>
      <c r="F404">
        <f ca="1">IF('临-间接'!K404="(空白)","",'临-间接'!K404)</f>
        <v>0</v>
      </c>
      <c r="G404">
        <f ca="1">IF('临-间接'!L404="(空白)",0,'临-间接'!L404)</f>
        <v>0</v>
      </c>
      <c r="H404" t="str">
        <f ca="1">IF(OR('临-间接'!Q404=0,'临-间接'!Q404="(空白)"),"",'临-间接'!Q404)</f>
        <v/>
      </c>
      <c r="I404" s="32" t="str">
        <f ca="1">IF(OR('临-间接'!M404=0,'临-间接'!M404="(空白)"),"",'临-间接'!M404)</f>
        <v/>
      </c>
      <c r="J404" s="32" t="str">
        <f ca="1">IF(OR('临-间接'!N404=0,'临-间接'!N404="(空白)"),"",'临-间接'!N404)</f>
        <v/>
      </c>
      <c r="K404" s="32" t="str">
        <f ca="1">IF(OR('临-间接'!O404=0,'临-间接'!O404="(空白)"),"",'临-间接'!O404)</f>
        <v/>
      </c>
      <c r="L404">
        <f ca="1">IF('临-间接'!P404="(空白)",0,'临-间接'!P404)</f>
        <v>0</v>
      </c>
      <c r="M404" s="93" t="b">
        <f t="shared" ca="1" si="80"/>
        <v>0</v>
      </c>
      <c r="N404" s="93" t="b">
        <f t="shared" ca="1" si="81"/>
        <v>0</v>
      </c>
      <c r="O404" s="93" t="b">
        <f t="shared" ca="1" si="82"/>
        <v>0</v>
      </c>
      <c r="P404" s="93" t="b">
        <f t="shared" ca="1" si="83"/>
        <v>0</v>
      </c>
      <c r="Q404" s="93" t="b">
        <f t="shared" ca="1" si="84"/>
        <v>0</v>
      </c>
      <c r="R404" s="93" t="str">
        <f t="shared" ca="1" si="85"/>
        <v>未开始</v>
      </c>
      <c r="S404" s="93">
        <f ca="1">IF(AND(M404,O404,NOT(P404)),NETWORKDAYS(J404,AF404,项目参数!$B$2:$B$200),0)</f>
        <v>0</v>
      </c>
      <c r="T404" s="94">
        <f t="shared" ca="1" si="86"/>
        <v>0</v>
      </c>
      <c r="U404" s="113">
        <f t="shared" ca="1" si="87"/>
        <v>0</v>
      </c>
      <c r="V404" s="113">
        <f t="shared" ca="1" si="88"/>
        <v>0</v>
      </c>
      <c r="W404" s="113" t="str">
        <f t="shared" ca="1" si="89"/>
        <v/>
      </c>
      <c r="X404" s="93">
        <f t="shared" ca="1" si="90"/>
        <v>0</v>
      </c>
      <c r="Y404" s="93">
        <f t="shared" ca="1" si="91"/>
        <v>0</v>
      </c>
      <c r="Z404" s="93">
        <f ca="1">IF(AND(M404,O404,J404&gt;项目信息!$C$18),INT((IF(P404,K404,J404)-项目信息!$C$18)/30)+1,0)</f>
        <v>0</v>
      </c>
      <c r="AA404" s="93" t="str">
        <f ca="1">IF(M404,WEEKNUM(IF(K404&lt;&gt;"",K404,IF(J404&lt;&gt;"",J404,I404)-项目信息!$C$18)+1),"")</f>
        <v/>
      </c>
      <c r="AB404" s="93" t="str">
        <f ca="1">IF($M404,IF('临-间接'!W404=0,"",'临-间接'!W404),"")</f>
        <v/>
      </c>
      <c r="AC404" s="93" t="str">
        <f ca="1">IF($M404,$AB404*U404/项目参数!$J$29,"")</f>
        <v/>
      </c>
      <c r="AD404" s="93" t="str">
        <f ca="1">IF($M404,$AB404*V404/项目参数!$J$29,"")</f>
        <v/>
      </c>
      <c r="AE404" s="95" t="str">
        <f ca="1">IF(OR('临-间接'!R404=0,'临-间接'!R404="(空白)"),"",'临-间接'!R404)</f>
        <v/>
      </c>
      <c r="AF404" s="32" t="str">
        <f ca="1">IF(O404,IF(K404&lt;&gt;"", K404, IF(OR(H404="暂停",H404="取消"), IFERROR(WORKDAY.INTL($J404,$L404*$G404,1,项目参数!$B$2:$B$200),WORKDAY($J404,$L404*$G404,1)),TODAY())),"")</f>
        <v/>
      </c>
      <c r="AG404">
        <f ca="1">IF(AND(M404,O404),IF(OR('临-间接'!S404="",'临-间接'!S404="(空白)"),0,'临-间接'!S404),0)</f>
        <v>0</v>
      </c>
      <c r="AH404" s="32" t="str">
        <f ca="1">IF($M404,IF('临-间接'!T404=0,"",'临-间接'!T404),"")</f>
        <v/>
      </c>
      <c r="AI404" s="32" t="str">
        <f ca="1">IF($M404,IF('临-间接'!U404=0,"",'临-间接'!U404),"")</f>
        <v/>
      </c>
      <c r="AJ404" s="32" t="str">
        <f t="shared" ca="1" si="92"/>
        <v/>
      </c>
    </row>
    <row r="405" spans="1:36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IF('临-间接'!H405="(空白)","",'临-间接'!H405)</f>
        <v>0</v>
      </c>
      <c r="F405">
        <f ca="1">IF('临-间接'!K405="(空白)","",'临-间接'!K405)</f>
        <v>0</v>
      </c>
      <c r="G405">
        <f ca="1">IF('临-间接'!L405="(空白)",0,'临-间接'!L405)</f>
        <v>0</v>
      </c>
      <c r="H405" t="str">
        <f ca="1">IF(OR('临-间接'!Q405=0,'临-间接'!Q405="(空白)"),"",'临-间接'!Q405)</f>
        <v/>
      </c>
      <c r="I405" s="32" t="str">
        <f ca="1">IF(OR('临-间接'!M405=0,'临-间接'!M405="(空白)"),"",'临-间接'!M405)</f>
        <v/>
      </c>
      <c r="J405" s="32" t="str">
        <f ca="1">IF(OR('临-间接'!N405=0,'临-间接'!N405="(空白)"),"",'临-间接'!N405)</f>
        <v/>
      </c>
      <c r="K405" s="32" t="str">
        <f ca="1">IF(OR('临-间接'!O405=0,'临-间接'!O405="(空白)"),"",'临-间接'!O405)</f>
        <v/>
      </c>
      <c r="L405">
        <f ca="1">IF('临-间接'!P405="(空白)",0,'临-间接'!P405)</f>
        <v>0</v>
      </c>
      <c r="M405" s="93" t="b">
        <f t="shared" ca="1" si="80"/>
        <v>0</v>
      </c>
      <c r="N405" s="93" t="b">
        <f t="shared" ca="1" si="81"/>
        <v>0</v>
      </c>
      <c r="O405" s="93" t="b">
        <f t="shared" ca="1" si="82"/>
        <v>0</v>
      </c>
      <c r="P405" s="93" t="b">
        <f t="shared" ca="1" si="83"/>
        <v>0</v>
      </c>
      <c r="Q405" s="93" t="b">
        <f t="shared" ca="1" si="84"/>
        <v>0</v>
      </c>
      <c r="R405" s="93" t="str">
        <f t="shared" ca="1" si="85"/>
        <v>未开始</v>
      </c>
      <c r="S405" s="93">
        <f ca="1">IF(AND(M405,O405,NOT(P405)),NETWORKDAYS(J405,AF405,项目参数!$B$2:$B$200),0)</f>
        <v>0</v>
      </c>
      <c r="T405" s="94">
        <f t="shared" ca="1" si="86"/>
        <v>0</v>
      </c>
      <c r="U405" s="113">
        <f t="shared" ca="1" si="87"/>
        <v>0</v>
      </c>
      <c r="V405" s="113">
        <f t="shared" ca="1" si="88"/>
        <v>0</v>
      </c>
      <c r="W405" s="113" t="str">
        <f t="shared" ca="1" si="89"/>
        <v/>
      </c>
      <c r="X405" s="93">
        <f t="shared" ca="1" si="90"/>
        <v>0</v>
      </c>
      <c r="Y405" s="93">
        <f t="shared" ca="1" si="91"/>
        <v>0</v>
      </c>
      <c r="Z405" s="93">
        <f ca="1">IF(AND(M405,O405,J405&gt;项目信息!$C$18),INT((IF(P405,K405,J405)-项目信息!$C$18)/30)+1,0)</f>
        <v>0</v>
      </c>
      <c r="AA405" s="93" t="str">
        <f ca="1">IF(M405,WEEKNUM(IF(K405&lt;&gt;"",K405,IF(J405&lt;&gt;"",J405,I405)-项目信息!$C$18)+1),"")</f>
        <v/>
      </c>
      <c r="AB405" s="93" t="str">
        <f ca="1">IF($M405,IF('临-间接'!W405=0,"",'临-间接'!W405),"")</f>
        <v/>
      </c>
      <c r="AC405" s="93" t="str">
        <f ca="1">IF($M405,$AB405*U405/项目参数!$J$29,"")</f>
        <v/>
      </c>
      <c r="AD405" s="93" t="str">
        <f ca="1">IF($M405,$AB405*V405/项目参数!$J$29,"")</f>
        <v/>
      </c>
      <c r="AE405" s="95" t="str">
        <f ca="1">IF(OR('临-间接'!R405=0,'临-间接'!R405="(空白)"),"",'临-间接'!R405)</f>
        <v/>
      </c>
      <c r="AF405" s="32" t="str">
        <f ca="1">IF(O405,IF(K405&lt;&gt;"", K405, IF(OR(H405="暂停",H405="取消"), IFERROR(WORKDAY.INTL($J405,$L405*$G405,1,项目参数!$B$2:$B$200),WORKDAY($J405,$L405*$G405,1)),TODAY())),"")</f>
        <v/>
      </c>
      <c r="AG405">
        <f ca="1">IF(AND(M405,O405),IF(OR('临-间接'!S405="",'临-间接'!S405="(空白)"),0,'临-间接'!S405),0)</f>
        <v>0</v>
      </c>
      <c r="AH405" s="32" t="str">
        <f ca="1">IF($M405,IF('临-间接'!T405=0,"",'临-间接'!T405),"")</f>
        <v/>
      </c>
      <c r="AI405" s="32" t="str">
        <f ca="1">IF($M405,IF('临-间接'!U405=0,"",'临-间接'!U405),"")</f>
        <v/>
      </c>
      <c r="AJ405" s="32" t="str">
        <f t="shared" ca="1" si="92"/>
        <v/>
      </c>
    </row>
    <row r="406" spans="1:36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IF('临-间接'!H406="(空白)","",'临-间接'!H406)</f>
        <v>0</v>
      </c>
      <c r="F406">
        <f ca="1">IF('临-间接'!K406="(空白)","",'临-间接'!K406)</f>
        <v>0</v>
      </c>
      <c r="G406">
        <f ca="1">IF('临-间接'!L406="(空白)",0,'临-间接'!L406)</f>
        <v>0</v>
      </c>
      <c r="H406" t="str">
        <f ca="1">IF(OR('临-间接'!Q406=0,'临-间接'!Q406="(空白)"),"",'临-间接'!Q406)</f>
        <v/>
      </c>
      <c r="I406" s="32" t="str">
        <f ca="1">IF(OR('临-间接'!M406=0,'临-间接'!M406="(空白)"),"",'临-间接'!M406)</f>
        <v/>
      </c>
      <c r="J406" s="32" t="str">
        <f ca="1">IF(OR('临-间接'!N406=0,'临-间接'!N406="(空白)"),"",'临-间接'!N406)</f>
        <v/>
      </c>
      <c r="K406" s="32" t="str">
        <f ca="1">IF(OR('临-间接'!O406=0,'临-间接'!O406="(空白)"),"",'临-间接'!O406)</f>
        <v/>
      </c>
      <c r="L406">
        <f ca="1">IF('临-间接'!P406="(空白)",0,'临-间接'!P406)</f>
        <v>0</v>
      </c>
      <c r="M406" s="93" t="b">
        <f t="shared" ca="1" si="80"/>
        <v>0</v>
      </c>
      <c r="N406" s="93" t="b">
        <f t="shared" ca="1" si="81"/>
        <v>0</v>
      </c>
      <c r="O406" s="93" t="b">
        <f t="shared" ca="1" si="82"/>
        <v>0</v>
      </c>
      <c r="P406" s="93" t="b">
        <f t="shared" ca="1" si="83"/>
        <v>0</v>
      </c>
      <c r="Q406" s="93" t="b">
        <f t="shared" ca="1" si="84"/>
        <v>0</v>
      </c>
      <c r="R406" s="93" t="str">
        <f t="shared" ca="1" si="85"/>
        <v>未开始</v>
      </c>
      <c r="S406" s="93">
        <f ca="1">IF(AND(M406,O406,NOT(P406)),NETWORKDAYS(J406,AF406,项目参数!$B$2:$B$200),0)</f>
        <v>0</v>
      </c>
      <c r="T406" s="94">
        <f t="shared" ca="1" si="86"/>
        <v>0</v>
      </c>
      <c r="U406" s="113">
        <f t="shared" ca="1" si="87"/>
        <v>0</v>
      </c>
      <c r="V406" s="113">
        <f t="shared" ca="1" si="88"/>
        <v>0</v>
      </c>
      <c r="W406" s="113" t="str">
        <f t="shared" ca="1" si="89"/>
        <v/>
      </c>
      <c r="X406" s="93">
        <f t="shared" ca="1" si="90"/>
        <v>0</v>
      </c>
      <c r="Y406" s="93">
        <f t="shared" ca="1" si="91"/>
        <v>0</v>
      </c>
      <c r="Z406" s="93">
        <f ca="1">IF(AND(M406,O406,J406&gt;项目信息!$C$18),INT((IF(P406,K406,J406)-项目信息!$C$18)/30)+1,0)</f>
        <v>0</v>
      </c>
      <c r="AA406" s="93" t="str">
        <f ca="1">IF(M406,WEEKNUM(IF(K406&lt;&gt;"",K406,IF(J406&lt;&gt;"",J406,I406)-项目信息!$C$18)+1),"")</f>
        <v/>
      </c>
      <c r="AB406" s="93" t="str">
        <f ca="1">IF($M406,IF('临-间接'!W406=0,"",'临-间接'!W406),"")</f>
        <v/>
      </c>
      <c r="AC406" s="93" t="str">
        <f ca="1">IF($M406,$AB406*U406/项目参数!$J$29,"")</f>
        <v/>
      </c>
      <c r="AD406" s="93" t="str">
        <f ca="1">IF($M406,$AB406*V406/项目参数!$J$29,"")</f>
        <v/>
      </c>
      <c r="AE406" s="95" t="str">
        <f ca="1">IF(OR('临-间接'!R406=0,'临-间接'!R406="(空白)"),"",'临-间接'!R406)</f>
        <v/>
      </c>
      <c r="AF406" s="32" t="str">
        <f ca="1">IF(O406,IF(K406&lt;&gt;"", K406, IF(OR(H406="暂停",H406="取消"), IFERROR(WORKDAY.INTL($J406,$L406*$G406,1,项目参数!$B$2:$B$200),WORKDAY($J406,$L406*$G406,1)),TODAY())),"")</f>
        <v/>
      </c>
      <c r="AG406">
        <f ca="1">IF(AND(M406,O406),IF(OR('临-间接'!S406="",'临-间接'!S406="(空白)"),0,'临-间接'!S406),0)</f>
        <v>0</v>
      </c>
      <c r="AH406" s="32" t="str">
        <f ca="1">IF($M406,IF('临-间接'!T406=0,"",'临-间接'!T406),"")</f>
        <v/>
      </c>
      <c r="AI406" s="32" t="str">
        <f ca="1">IF($M406,IF('临-间接'!U406=0,"",'临-间接'!U406),"")</f>
        <v/>
      </c>
      <c r="AJ406" s="32" t="str">
        <f t="shared" ca="1" si="92"/>
        <v/>
      </c>
    </row>
    <row r="407" spans="1:36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IF('临-间接'!H407="(空白)","",'临-间接'!H407)</f>
        <v>0</v>
      </c>
      <c r="F407">
        <f ca="1">IF('临-间接'!K407="(空白)","",'临-间接'!K407)</f>
        <v>0</v>
      </c>
      <c r="G407">
        <f ca="1">IF('临-间接'!L407="(空白)",0,'临-间接'!L407)</f>
        <v>0</v>
      </c>
      <c r="H407" t="str">
        <f ca="1">IF(OR('临-间接'!Q407=0,'临-间接'!Q407="(空白)"),"",'临-间接'!Q407)</f>
        <v/>
      </c>
      <c r="I407" s="32" t="str">
        <f ca="1">IF(OR('临-间接'!M407=0,'临-间接'!M407="(空白)"),"",'临-间接'!M407)</f>
        <v/>
      </c>
      <c r="J407" s="32" t="str">
        <f ca="1">IF(OR('临-间接'!N407=0,'临-间接'!N407="(空白)"),"",'临-间接'!N407)</f>
        <v/>
      </c>
      <c r="K407" s="32" t="str">
        <f ca="1">IF(OR('临-间接'!O407=0,'临-间接'!O407="(空白)"),"",'临-间接'!O407)</f>
        <v/>
      </c>
      <c r="L407">
        <f ca="1">IF('临-间接'!P407="(空白)",0,'临-间接'!P407)</f>
        <v>0</v>
      </c>
      <c r="M407" s="93" t="b">
        <f t="shared" ca="1" si="80"/>
        <v>0</v>
      </c>
      <c r="N407" s="93" t="b">
        <f t="shared" ca="1" si="81"/>
        <v>0</v>
      </c>
      <c r="O407" s="93" t="b">
        <f t="shared" ca="1" si="82"/>
        <v>0</v>
      </c>
      <c r="P407" s="93" t="b">
        <f t="shared" ca="1" si="83"/>
        <v>0</v>
      </c>
      <c r="Q407" s="93" t="b">
        <f t="shared" ca="1" si="84"/>
        <v>0</v>
      </c>
      <c r="R407" s="93" t="str">
        <f t="shared" ca="1" si="85"/>
        <v>未开始</v>
      </c>
      <c r="S407" s="93">
        <f ca="1">IF(AND(M407,O407,NOT(P407)),NETWORKDAYS(J407,AF407,项目参数!$B$2:$B$200),0)</f>
        <v>0</v>
      </c>
      <c r="T407" s="94">
        <f t="shared" ca="1" si="86"/>
        <v>0</v>
      </c>
      <c r="U407" s="113">
        <f t="shared" ca="1" si="87"/>
        <v>0</v>
      </c>
      <c r="V407" s="113">
        <f t="shared" ca="1" si="88"/>
        <v>0</v>
      </c>
      <c r="W407" s="113" t="str">
        <f t="shared" ca="1" si="89"/>
        <v/>
      </c>
      <c r="X407" s="93">
        <f t="shared" ca="1" si="90"/>
        <v>0</v>
      </c>
      <c r="Y407" s="93">
        <f t="shared" ca="1" si="91"/>
        <v>0</v>
      </c>
      <c r="Z407" s="93">
        <f ca="1">IF(AND(M407,O407,J407&gt;项目信息!$C$18),INT((IF(P407,K407,J407)-项目信息!$C$18)/30)+1,0)</f>
        <v>0</v>
      </c>
      <c r="AA407" s="93" t="str">
        <f ca="1">IF(M407,WEEKNUM(IF(K407&lt;&gt;"",K407,IF(J407&lt;&gt;"",J407,I407)-项目信息!$C$18)+1),"")</f>
        <v/>
      </c>
      <c r="AB407" s="93" t="str">
        <f ca="1">IF($M407,IF('临-间接'!W407=0,"",'临-间接'!W407),"")</f>
        <v/>
      </c>
      <c r="AC407" s="93" t="str">
        <f ca="1">IF($M407,$AB407*U407/项目参数!$J$29,"")</f>
        <v/>
      </c>
      <c r="AD407" s="93" t="str">
        <f ca="1">IF($M407,$AB407*V407/项目参数!$J$29,"")</f>
        <v/>
      </c>
      <c r="AE407" s="95" t="str">
        <f ca="1">IF(OR('临-间接'!R407=0,'临-间接'!R407="(空白)"),"",'临-间接'!R407)</f>
        <v/>
      </c>
      <c r="AF407" s="32" t="str">
        <f ca="1">IF(O407,IF(K407&lt;&gt;"", K407, IF(OR(H407="暂停",H407="取消"), IFERROR(WORKDAY.INTL($J407,$L407*$G407,1,项目参数!$B$2:$B$200),WORKDAY($J407,$L407*$G407,1)),TODAY())),"")</f>
        <v/>
      </c>
      <c r="AG407">
        <f ca="1">IF(AND(M407,O407),IF(OR('临-间接'!S407="",'临-间接'!S407="(空白)"),0,'临-间接'!S407),0)</f>
        <v>0</v>
      </c>
      <c r="AH407" s="32" t="str">
        <f ca="1">IF($M407,IF('临-间接'!T407=0,"",'临-间接'!T407),"")</f>
        <v/>
      </c>
      <c r="AI407" s="32" t="str">
        <f ca="1">IF($M407,IF('临-间接'!U407=0,"",'临-间接'!U407),"")</f>
        <v/>
      </c>
      <c r="AJ407" s="32" t="str">
        <f t="shared" ca="1" si="92"/>
        <v/>
      </c>
    </row>
    <row r="408" spans="1:36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IF('临-间接'!H408="(空白)","",'临-间接'!H408)</f>
        <v>0</v>
      </c>
      <c r="F408">
        <f ca="1">IF('临-间接'!K408="(空白)","",'临-间接'!K408)</f>
        <v>0</v>
      </c>
      <c r="G408">
        <f ca="1">IF('临-间接'!L408="(空白)",0,'临-间接'!L408)</f>
        <v>0</v>
      </c>
      <c r="H408" t="str">
        <f ca="1">IF(OR('临-间接'!Q408=0,'临-间接'!Q408="(空白)"),"",'临-间接'!Q408)</f>
        <v/>
      </c>
      <c r="I408" s="32" t="str">
        <f ca="1">IF(OR('临-间接'!M408=0,'临-间接'!M408="(空白)"),"",'临-间接'!M408)</f>
        <v/>
      </c>
      <c r="J408" s="32" t="str">
        <f ca="1">IF(OR('临-间接'!N408=0,'临-间接'!N408="(空白)"),"",'临-间接'!N408)</f>
        <v/>
      </c>
      <c r="K408" s="32" t="str">
        <f ca="1">IF(OR('临-间接'!O408=0,'临-间接'!O408="(空白)"),"",'临-间接'!O408)</f>
        <v/>
      </c>
      <c r="L408">
        <f ca="1">IF('临-间接'!P408="(空白)",0,'临-间接'!P408)</f>
        <v>0</v>
      </c>
      <c r="M408" s="93" t="b">
        <f t="shared" ca="1" si="80"/>
        <v>0</v>
      </c>
      <c r="N408" s="93" t="b">
        <f t="shared" ca="1" si="81"/>
        <v>0</v>
      </c>
      <c r="O408" s="93" t="b">
        <f t="shared" ca="1" si="82"/>
        <v>0</v>
      </c>
      <c r="P408" s="93" t="b">
        <f t="shared" ca="1" si="83"/>
        <v>0</v>
      </c>
      <c r="Q408" s="93" t="b">
        <f t="shared" ca="1" si="84"/>
        <v>0</v>
      </c>
      <c r="R408" s="93" t="str">
        <f t="shared" ca="1" si="85"/>
        <v>未开始</v>
      </c>
      <c r="S408" s="93">
        <f ca="1">IF(AND(M408,O408,NOT(P408)),NETWORKDAYS(J408,AF408,项目参数!$B$2:$B$200),0)</f>
        <v>0</v>
      </c>
      <c r="T408" s="94">
        <f t="shared" ca="1" si="86"/>
        <v>0</v>
      </c>
      <c r="U408" s="113">
        <f t="shared" ca="1" si="87"/>
        <v>0</v>
      </c>
      <c r="V408" s="113">
        <f t="shared" ca="1" si="88"/>
        <v>0</v>
      </c>
      <c r="W408" s="113" t="str">
        <f t="shared" ca="1" si="89"/>
        <v/>
      </c>
      <c r="X408" s="93">
        <f t="shared" ca="1" si="90"/>
        <v>0</v>
      </c>
      <c r="Y408" s="93">
        <f t="shared" ca="1" si="91"/>
        <v>0</v>
      </c>
      <c r="Z408" s="93">
        <f ca="1">IF(AND(M408,O408,J408&gt;项目信息!$C$18),INT((IF(P408,K408,J408)-项目信息!$C$18)/30)+1,0)</f>
        <v>0</v>
      </c>
      <c r="AA408" s="93" t="str">
        <f ca="1">IF(M408,WEEKNUM(IF(K408&lt;&gt;"",K408,IF(J408&lt;&gt;"",J408,I408)-项目信息!$C$18)+1),"")</f>
        <v/>
      </c>
      <c r="AB408" s="93" t="str">
        <f ca="1">IF($M408,IF('临-间接'!W408=0,"",'临-间接'!W408),"")</f>
        <v/>
      </c>
      <c r="AC408" s="93" t="str">
        <f ca="1">IF($M408,$AB408*U408/项目参数!$J$29,"")</f>
        <v/>
      </c>
      <c r="AD408" s="93" t="str">
        <f ca="1">IF($M408,$AB408*V408/项目参数!$J$29,"")</f>
        <v/>
      </c>
      <c r="AE408" s="95" t="str">
        <f ca="1">IF(OR('临-间接'!R408=0,'临-间接'!R408="(空白)"),"",'临-间接'!R408)</f>
        <v/>
      </c>
      <c r="AF408" s="32" t="str">
        <f ca="1">IF(O408,IF(K408&lt;&gt;"", K408, IF(OR(H408="暂停",H408="取消"), IFERROR(WORKDAY.INTL($J408,$L408*$G408,1,项目参数!$B$2:$B$200),WORKDAY($J408,$L408*$G408,1)),TODAY())),"")</f>
        <v/>
      </c>
      <c r="AG408">
        <f ca="1">IF(AND(M408,O408),IF(OR('临-间接'!S408="",'临-间接'!S408="(空白)"),0,'临-间接'!S408),0)</f>
        <v>0</v>
      </c>
      <c r="AH408" s="32" t="str">
        <f ca="1">IF($M408,IF('临-间接'!T408=0,"",'临-间接'!T408),"")</f>
        <v/>
      </c>
      <c r="AI408" s="32" t="str">
        <f ca="1">IF($M408,IF('临-间接'!U408=0,"",'临-间接'!U408),"")</f>
        <v/>
      </c>
      <c r="AJ408" s="32" t="str">
        <f t="shared" ca="1" si="92"/>
        <v/>
      </c>
    </row>
    <row r="409" spans="1:36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IF('临-间接'!H409="(空白)","",'临-间接'!H409)</f>
        <v>0</v>
      </c>
      <c r="F409">
        <f ca="1">IF('临-间接'!K409="(空白)","",'临-间接'!K409)</f>
        <v>0</v>
      </c>
      <c r="G409">
        <f ca="1">IF('临-间接'!L409="(空白)",0,'临-间接'!L409)</f>
        <v>0</v>
      </c>
      <c r="H409" t="str">
        <f ca="1">IF(OR('临-间接'!Q409=0,'临-间接'!Q409="(空白)"),"",'临-间接'!Q409)</f>
        <v/>
      </c>
      <c r="I409" s="32" t="str">
        <f ca="1">IF(OR('临-间接'!M409=0,'临-间接'!M409="(空白)"),"",'临-间接'!M409)</f>
        <v/>
      </c>
      <c r="J409" s="32" t="str">
        <f ca="1">IF(OR('临-间接'!N409=0,'临-间接'!N409="(空白)"),"",'临-间接'!N409)</f>
        <v/>
      </c>
      <c r="K409" s="32" t="str">
        <f ca="1">IF(OR('临-间接'!O409=0,'临-间接'!O409="(空白)"),"",'临-间接'!O409)</f>
        <v/>
      </c>
      <c r="L409">
        <f ca="1">IF('临-间接'!P409="(空白)",0,'临-间接'!P409)</f>
        <v>0</v>
      </c>
      <c r="M409" s="93" t="b">
        <f t="shared" ca="1" si="80"/>
        <v>0</v>
      </c>
      <c r="N409" s="93" t="b">
        <f t="shared" ca="1" si="81"/>
        <v>0</v>
      </c>
      <c r="O409" s="93" t="b">
        <f t="shared" ca="1" si="82"/>
        <v>0</v>
      </c>
      <c r="P409" s="93" t="b">
        <f t="shared" ca="1" si="83"/>
        <v>0</v>
      </c>
      <c r="Q409" s="93" t="b">
        <f t="shared" ca="1" si="84"/>
        <v>0</v>
      </c>
      <c r="R409" s="93" t="str">
        <f t="shared" ca="1" si="85"/>
        <v>未开始</v>
      </c>
      <c r="S409" s="93">
        <f ca="1">IF(AND(M409,O409,NOT(P409)),NETWORKDAYS(J409,AF409,项目参数!$B$2:$B$200),0)</f>
        <v>0</v>
      </c>
      <c r="T409" s="94">
        <f t="shared" ca="1" si="86"/>
        <v>0</v>
      </c>
      <c r="U409" s="113">
        <f t="shared" ca="1" si="87"/>
        <v>0</v>
      </c>
      <c r="V409" s="113">
        <f t="shared" ca="1" si="88"/>
        <v>0</v>
      </c>
      <c r="W409" s="113" t="str">
        <f t="shared" ca="1" si="89"/>
        <v/>
      </c>
      <c r="X409" s="93">
        <f t="shared" ca="1" si="90"/>
        <v>0</v>
      </c>
      <c r="Y409" s="93">
        <f t="shared" ca="1" si="91"/>
        <v>0</v>
      </c>
      <c r="Z409" s="93">
        <f ca="1">IF(AND(M409,O409,J409&gt;项目信息!$C$18),INT((IF(P409,K409,J409)-项目信息!$C$18)/30)+1,0)</f>
        <v>0</v>
      </c>
      <c r="AA409" s="93" t="str">
        <f ca="1">IF(M409,WEEKNUM(IF(K409&lt;&gt;"",K409,IF(J409&lt;&gt;"",J409,I409)-项目信息!$C$18)+1),"")</f>
        <v/>
      </c>
      <c r="AB409" s="93" t="str">
        <f ca="1">IF($M409,IF('临-间接'!W409=0,"",'临-间接'!W409),"")</f>
        <v/>
      </c>
      <c r="AC409" s="93" t="str">
        <f ca="1">IF($M409,$AB409*U409/项目参数!$J$29,"")</f>
        <v/>
      </c>
      <c r="AD409" s="93" t="str">
        <f ca="1">IF($M409,$AB409*V409/项目参数!$J$29,"")</f>
        <v/>
      </c>
      <c r="AE409" s="95" t="str">
        <f ca="1">IF(OR('临-间接'!R409=0,'临-间接'!R409="(空白)"),"",'临-间接'!R409)</f>
        <v/>
      </c>
      <c r="AF409" s="32" t="str">
        <f ca="1">IF(O409,IF(K409&lt;&gt;"", K409, IF(OR(H409="暂停",H409="取消"), IFERROR(WORKDAY.INTL($J409,$L409*$G409,1,项目参数!$B$2:$B$200),WORKDAY($J409,$L409*$G409,1)),TODAY())),"")</f>
        <v/>
      </c>
      <c r="AG409">
        <f ca="1">IF(AND(M409,O409),IF(OR('临-间接'!S409="",'临-间接'!S409="(空白)"),0,'临-间接'!S409),0)</f>
        <v>0</v>
      </c>
      <c r="AH409" s="32" t="str">
        <f ca="1">IF($M409,IF('临-间接'!T409=0,"",'临-间接'!T409),"")</f>
        <v/>
      </c>
      <c r="AI409" s="32" t="str">
        <f ca="1">IF($M409,IF('临-间接'!U409=0,"",'临-间接'!U409),"")</f>
        <v/>
      </c>
      <c r="AJ409" s="32" t="str">
        <f t="shared" ca="1" si="92"/>
        <v/>
      </c>
    </row>
    <row r="410" spans="1:36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IF('临-间接'!H410="(空白)","",'临-间接'!H410)</f>
        <v>0</v>
      </c>
      <c r="F410">
        <f ca="1">IF('临-间接'!K410="(空白)","",'临-间接'!K410)</f>
        <v>0</v>
      </c>
      <c r="G410">
        <f ca="1">IF('临-间接'!L410="(空白)",0,'临-间接'!L410)</f>
        <v>0</v>
      </c>
      <c r="H410" t="str">
        <f ca="1">IF(OR('临-间接'!Q410=0,'临-间接'!Q410="(空白)"),"",'临-间接'!Q410)</f>
        <v/>
      </c>
      <c r="I410" s="32" t="str">
        <f ca="1">IF(OR('临-间接'!M410=0,'临-间接'!M410="(空白)"),"",'临-间接'!M410)</f>
        <v/>
      </c>
      <c r="J410" s="32" t="str">
        <f ca="1">IF(OR('临-间接'!N410=0,'临-间接'!N410="(空白)"),"",'临-间接'!N410)</f>
        <v/>
      </c>
      <c r="K410" s="32" t="str">
        <f ca="1">IF(OR('临-间接'!O410=0,'临-间接'!O410="(空白)"),"",'临-间接'!O410)</f>
        <v/>
      </c>
      <c r="L410">
        <f ca="1">IF('临-间接'!P410="(空白)",0,'临-间接'!P410)</f>
        <v>0</v>
      </c>
      <c r="M410" s="93" t="b">
        <f t="shared" ca="1" si="80"/>
        <v>0</v>
      </c>
      <c r="N410" s="93" t="b">
        <f t="shared" ca="1" si="81"/>
        <v>0</v>
      </c>
      <c r="O410" s="93" t="b">
        <f t="shared" ca="1" si="82"/>
        <v>0</v>
      </c>
      <c r="P410" s="93" t="b">
        <f t="shared" ca="1" si="83"/>
        <v>0</v>
      </c>
      <c r="Q410" s="93" t="b">
        <f t="shared" ca="1" si="84"/>
        <v>0</v>
      </c>
      <c r="R410" s="93" t="str">
        <f t="shared" ca="1" si="85"/>
        <v>未开始</v>
      </c>
      <c r="S410" s="93">
        <f ca="1">IF(AND(M410,O410,NOT(P410)),NETWORKDAYS(J410,AF410,项目参数!$B$2:$B$200),0)</f>
        <v>0</v>
      </c>
      <c r="T410" s="94">
        <f t="shared" ca="1" si="86"/>
        <v>0</v>
      </c>
      <c r="U410" s="113">
        <f t="shared" ca="1" si="87"/>
        <v>0</v>
      </c>
      <c r="V410" s="113">
        <f t="shared" ca="1" si="88"/>
        <v>0</v>
      </c>
      <c r="W410" s="113" t="str">
        <f t="shared" ca="1" si="89"/>
        <v/>
      </c>
      <c r="X410" s="93">
        <f t="shared" ca="1" si="90"/>
        <v>0</v>
      </c>
      <c r="Y410" s="93">
        <f t="shared" ca="1" si="91"/>
        <v>0</v>
      </c>
      <c r="Z410" s="93">
        <f ca="1">IF(AND(M410,O410,J410&gt;项目信息!$C$18),INT((IF(P410,K410,J410)-项目信息!$C$18)/30)+1,0)</f>
        <v>0</v>
      </c>
      <c r="AA410" s="93" t="str">
        <f ca="1">IF(M410,WEEKNUM(IF(K410&lt;&gt;"",K410,IF(J410&lt;&gt;"",J410,I410)-项目信息!$C$18)+1),"")</f>
        <v/>
      </c>
      <c r="AB410" s="93" t="str">
        <f ca="1">IF($M410,IF('临-间接'!W410=0,"",'临-间接'!W410),"")</f>
        <v/>
      </c>
      <c r="AC410" s="93" t="str">
        <f ca="1">IF($M410,$AB410*U410/项目参数!$J$29,"")</f>
        <v/>
      </c>
      <c r="AD410" s="93" t="str">
        <f ca="1">IF($M410,$AB410*V410/项目参数!$J$29,"")</f>
        <v/>
      </c>
      <c r="AE410" s="95" t="str">
        <f ca="1">IF(OR('临-间接'!R410=0,'临-间接'!R410="(空白)"),"",'临-间接'!R410)</f>
        <v/>
      </c>
      <c r="AF410" s="32" t="str">
        <f ca="1">IF(O410,IF(K410&lt;&gt;"", K410, IF(OR(H410="暂停",H410="取消"), IFERROR(WORKDAY.INTL($J410,$L410*$G410,1,项目参数!$B$2:$B$200),WORKDAY($J410,$L410*$G410,1)),TODAY())),"")</f>
        <v/>
      </c>
      <c r="AG410">
        <f ca="1">IF(AND(M410,O410),IF(OR('临-间接'!S410="",'临-间接'!S410="(空白)"),0,'临-间接'!S410),0)</f>
        <v>0</v>
      </c>
      <c r="AH410" s="32" t="str">
        <f ca="1">IF($M410,IF('临-间接'!T410=0,"",'临-间接'!T410),"")</f>
        <v/>
      </c>
      <c r="AI410" s="32" t="str">
        <f ca="1">IF($M410,IF('临-间接'!U410=0,"",'临-间接'!U410),"")</f>
        <v/>
      </c>
      <c r="AJ410" s="32" t="str">
        <f t="shared" ca="1" si="92"/>
        <v/>
      </c>
    </row>
    <row r="411" spans="1:36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IF('临-间接'!H411="(空白)","",'临-间接'!H411)</f>
        <v>0</v>
      </c>
      <c r="F411">
        <f ca="1">IF('临-间接'!K411="(空白)","",'临-间接'!K411)</f>
        <v>0</v>
      </c>
      <c r="G411">
        <f ca="1">IF('临-间接'!L411="(空白)",0,'临-间接'!L411)</f>
        <v>0</v>
      </c>
      <c r="H411" t="str">
        <f ca="1">IF(OR('临-间接'!Q411=0,'临-间接'!Q411="(空白)"),"",'临-间接'!Q411)</f>
        <v/>
      </c>
      <c r="I411" s="32" t="str">
        <f ca="1">IF(OR('临-间接'!M411=0,'临-间接'!M411="(空白)"),"",'临-间接'!M411)</f>
        <v/>
      </c>
      <c r="J411" s="32" t="str">
        <f ca="1">IF(OR('临-间接'!N411=0,'临-间接'!N411="(空白)"),"",'临-间接'!N411)</f>
        <v/>
      </c>
      <c r="K411" s="32" t="str">
        <f ca="1">IF(OR('临-间接'!O411=0,'临-间接'!O411="(空白)"),"",'临-间接'!O411)</f>
        <v/>
      </c>
      <c r="L411">
        <f ca="1">IF('临-间接'!P411="(空白)",0,'临-间接'!P411)</f>
        <v>0</v>
      </c>
      <c r="M411" s="93" t="b">
        <f t="shared" ca="1" si="80"/>
        <v>0</v>
      </c>
      <c r="N411" s="93" t="b">
        <f t="shared" ca="1" si="81"/>
        <v>0</v>
      </c>
      <c r="O411" s="93" t="b">
        <f t="shared" ca="1" si="82"/>
        <v>0</v>
      </c>
      <c r="P411" s="93" t="b">
        <f t="shared" ca="1" si="83"/>
        <v>0</v>
      </c>
      <c r="Q411" s="93" t="b">
        <f t="shared" ca="1" si="84"/>
        <v>0</v>
      </c>
      <c r="R411" s="93" t="str">
        <f t="shared" ca="1" si="85"/>
        <v>未开始</v>
      </c>
      <c r="S411" s="93">
        <f ca="1">IF(AND(M411,O411,NOT(P411)),NETWORKDAYS(J411,AF411,项目参数!$B$2:$B$200),0)</f>
        <v>0</v>
      </c>
      <c r="T411" s="94">
        <f t="shared" ca="1" si="86"/>
        <v>0</v>
      </c>
      <c r="U411" s="113">
        <f t="shared" ca="1" si="87"/>
        <v>0</v>
      </c>
      <c r="V411" s="113">
        <f t="shared" ca="1" si="88"/>
        <v>0</v>
      </c>
      <c r="W411" s="113" t="str">
        <f t="shared" ca="1" si="89"/>
        <v/>
      </c>
      <c r="X411" s="93">
        <f t="shared" ca="1" si="90"/>
        <v>0</v>
      </c>
      <c r="Y411" s="93">
        <f t="shared" ca="1" si="91"/>
        <v>0</v>
      </c>
      <c r="Z411" s="93">
        <f ca="1">IF(AND(M411,O411,J411&gt;项目信息!$C$18),INT((IF(P411,K411,J411)-项目信息!$C$18)/30)+1,0)</f>
        <v>0</v>
      </c>
      <c r="AA411" s="93" t="str">
        <f ca="1">IF(M411,WEEKNUM(IF(K411&lt;&gt;"",K411,IF(J411&lt;&gt;"",J411,I411)-项目信息!$C$18)+1),"")</f>
        <v/>
      </c>
      <c r="AB411" s="93" t="str">
        <f ca="1">IF($M411,IF('临-间接'!W411=0,"",'临-间接'!W411),"")</f>
        <v/>
      </c>
      <c r="AC411" s="93" t="str">
        <f ca="1">IF($M411,$AB411*U411/项目参数!$J$29,"")</f>
        <v/>
      </c>
      <c r="AD411" s="93" t="str">
        <f ca="1">IF($M411,$AB411*V411/项目参数!$J$29,"")</f>
        <v/>
      </c>
      <c r="AE411" s="95" t="str">
        <f ca="1">IF(OR('临-间接'!R411=0,'临-间接'!R411="(空白)"),"",'临-间接'!R411)</f>
        <v/>
      </c>
      <c r="AF411" s="32" t="str">
        <f ca="1">IF(O411,IF(K411&lt;&gt;"", K411, IF(OR(H411="暂停",H411="取消"), IFERROR(WORKDAY.INTL($J411,$L411*$G411,1,项目参数!$B$2:$B$200),WORKDAY($J411,$L411*$G411,1)),TODAY())),"")</f>
        <v/>
      </c>
      <c r="AG411">
        <f ca="1">IF(AND(M411,O411),IF(OR('临-间接'!S411="",'临-间接'!S411="(空白)"),0,'临-间接'!S411),0)</f>
        <v>0</v>
      </c>
      <c r="AH411" s="32" t="str">
        <f ca="1">IF($M411,IF('临-间接'!T411=0,"",'临-间接'!T411),"")</f>
        <v/>
      </c>
      <c r="AI411" s="32" t="str">
        <f ca="1">IF($M411,IF('临-间接'!U411=0,"",'临-间接'!U411),"")</f>
        <v/>
      </c>
      <c r="AJ411" s="32" t="str">
        <f t="shared" ca="1" si="92"/>
        <v/>
      </c>
    </row>
    <row r="412" spans="1:36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IF('临-间接'!H412="(空白)","",'临-间接'!H412)</f>
        <v>0</v>
      </c>
      <c r="F412">
        <f ca="1">IF('临-间接'!K412="(空白)","",'临-间接'!K412)</f>
        <v>0</v>
      </c>
      <c r="G412">
        <f ca="1">IF('临-间接'!L412="(空白)",0,'临-间接'!L412)</f>
        <v>0</v>
      </c>
      <c r="H412" t="str">
        <f ca="1">IF(OR('临-间接'!Q412=0,'临-间接'!Q412="(空白)"),"",'临-间接'!Q412)</f>
        <v/>
      </c>
      <c r="I412" s="32" t="str">
        <f ca="1">IF(OR('临-间接'!M412=0,'临-间接'!M412="(空白)"),"",'临-间接'!M412)</f>
        <v/>
      </c>
      <c r="J412" s="32" t="str">
        <f ca="1">IF(OR('临-间接'!N412=0,'临-间接'!N412="(空白)"),"",'临-间接'!N412)</f>
        <v/>
      </c>
      <c r="K412" s="32" t="str">
        <f ca="1">IF(OR('临-间接'!O412=0,'临-间接'!O412="(空白)"),"",'临-间接'!O412)</f>
        <v/>
      </c>
      <c r="L412">
        <f ca="1">IF('临-间接'!P412="(空白)",0,'临-间接'!P412)</f>
        <v>0</v>
      </c>
      <c r="M412" s="93" t="b">
        <f t="shared" ca="1" si="80"/>
        <v>0</v>
      </c>
      <c r="N412" s="93" t="b">
        <f t="shared" ca="1" si="81"/>
        <v>0</v>
      </c>
      <c r="O412" s="93" t="b">
        <f t="shared" ca="1" si="82"/>
        <v>0</v>
      </c>
      <c r="P412" s="93" t="b">
        <f t="shared" ca="1" si="83"/>
        <v>0</v>
      </c>
      <c r="Q412" s="93" t="b">
        <f t="shared" ca="1" si="84"/>
        <v>0</v>
      </c>
      <c r="R412" s="93" t="str">
        <f t="shared" ca="1" si="85"/>
        <v>未开始</v>
      </c>
      <c r="S412" s="93">
        <f ca="1">IF(AND(M412,O412,NOT(P412)),NETWORKDAYS(J412,AF412,项目参数!$B$2:$B$200),0)</f>
        <v>0</v>
      </c>
      <c r="T412" s="94">
        <f t="shared" ca="1" si="86"/>
        <v>0</v>
      </c>
      <c r="U412" s="113">
        <f t="shared" ca="1" si="87"/>
        <v>0</v>
      </c>
      <c r="V412" s="113">
        <f t="shared" ca="1" si="88"/>
        <v>0</v>
      </c>
      <c r="W412" s="113" t="str">
        <f t="shared" ca="1" si="89"/>
        <v/>
      </c>
      <c r="X412" s="93">
        <f t="shared" ca="1" si="90"/>
        <v>0</v>
      </c>
      <c r="Y412" s="93">
        <f t="shared" ca="1" si="91"/>
        <v>0</v>
      </c>
      <c r="Z412" s="93">
        <f ca="1">IF(AND(M412,O412,J412&gt;项目信息!$C$18),INT((IF(P412,K412,J412)-项目信息!$C$18)/30)+1,0)</f>
        <v>0</v>
      </c>
      <c r="AA412" s="93" t="str">
        <f ca="1">IF(M412,WEEKNUM(IF(K412&lt;&gt;"",K412,IF(J412&lt;&gt;"",J412,I412)-项目信息!$C$18)+1),"")</f>
        <v/>
      </c>
      <c r="AB412" s="93" t="str">
        <f ca="1">IF($M412,IF('临-间接'!W412=0,"",'临-间接'!W412),"")</f>
        <v/>
      </c>
      <c r="AC412" s="93" t="str">
        <f ca="1">IF($M412,$AB412*U412/项目参数!$J$29,"")</f>
        <v/>
      </c>
      <c r="AD412" s="93" t="str">
        <f ca="1">IF($M412,$AB412*V412/项目参数!$J$29,"")</f>
        <v/>
      </c>
      <c r="AE412" s="95" t="str">
        <f ca="1">IF(OR('临-间接'!R412=0,'临-间接'!R412="(空白)"),"",'临-间接'!R412)</f>
        <v/>
      </c>
      <c r="AF412" s="32" t="str">
        <f ca="1">IF(O412,IF(K412&lt;&gt;"", K412, IF(OR(H412="暂停",H412="取消"), IFERROR(WORKDAY.INTL($J412,$L412*$G412,1,项目参数!$B$2:$B$200),WORKDAY($J412,$L412*$G412,1)),TODAY())),"")</f>
        <v/>
      </c>
      <c r="AG412">
        <f ca="1">IF(AND(M412,O412),IF(OR('临-间接'!S412="",'临-间接'!S412="(空白)"),0,'临-间接'!S412),0)</f>
        <v>0</v>
      </c>
      <c r="AH412" s="32" t="str">
        <f ca="1">IF($M412,IF('临-间接'!T412=0,"",'临-间接'!T412),"")</f>
        <v/>
      </c>
      <c r="AI412" s="32" t="str">
        <f ca="1">IF($M412,IF('临-间接'!U412=0,"",'临-间接'!U412),"")</f>
        <v/>
      </c>
      <c r="AJ412" s="32" t="str">
        <f t="shared" ca="1" si="92"/>
        <v/>
      </c>
    </row>
    <row r="413" spans="1:36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IF('临-间接'!H413="(空白)","",'临-间接'!H413)</f>
        <v>0</v>
      </c>
      <c r="F413">
        <f ca="1">IF('临-间接'!K413="(空白)","",'临-间接'!K413)</f>
        <v>0</v>
      </c>
      <c r="G413">
        <f ca="1">IF('临-间接'!L413="(空白)",0,'临-间接'!L413)</f>
        <v>0</v>
      </c>
      <c r="H413" t="str">
        <f ca="1">IF(OR('临-间接'!Q413=0,'临-间接'!Q413="(空白)"),"",'临-间接'!Q413)</f>
        <v/>
      </c>
      <c r="I413" s="32" t="str">
        <f ca="1">IF(OR('临-间接'!M413=0,'临-间接'!M413="(空白)"),"",'临-间接'!M413)</f>
        <v/>
      </c>
      <c r="J413" s="32" t="str">
        <f ca="1">IF(OR('临-间接'!N413=0,'临-间接'!N413="(空白)"),"",'临-间接'!N413)</f>
        <v/>
      </c>
      <c r="K413" s="32" t="str">
        <f ca="1">IF(OR('临-间接'!O413=0,'临-间接'!O413="(空白)"),"",'临-间接'!O413)</f>
        <v/>
      </c>
      <c r="L413">
        <f ca="1">IF('临-间接'!P413="(空白)",0,'临-间接'!P413)</f>
        <v>0</v>
      </c>
      <c r="M413" s="93" t="b">
        <f t="shared" ca="1" si="80"/>
        <v>0</v>
      </c>
      <c r="N413" s="93" t="b">
        <f t="shared" ca="1" si="81"/>
        <v>0</v>
      </c>
      <c r="O413" s="93" t="b">
        <f t="shared" ca="1" si="82"/>
        <v>0</v>
      </c>
      <c r="P413" s="93" t="b">
        <f t="shared" ca="1" si="83"/>
        <v>0</v>
      </c>
      <c r="Q413" s="93" t="b">
        <f t="shared" ca="1" si="84"/>
        <v>0</v>
      </c>
      <c r="R413" s="93" t="str">
        <f t="shared" ca="1" si="85"/>
        <v>未开始</v>
      </c>
      <c r="S413" s="93">
        <f ca="1">IF(AND(M413,O413,NOT(P413)),NETWORKDAYS(J413,AF413,项目参数!$B$2:$B$200),0)</f>
        <v>0</v>
      </c>
      <c r="T413" s="94">
        <f t="shared" ca="1" si="86"/>
        <v>0</v>
      </c>
      <c r="U413" s="113">
        <f t="shared" ca="1" si="87"/>
        <v>0</v>
      </c>
      <c r="V413" s="113">
        <f t="shared" ca="1" si="88"/>
        <v>0</v>
      </c>
      <c r="W413" s="113" t="str">
        <f t="shared" ca="1" si="89"/>
        <v/>
      </c>
      <c r="X413" s="93">
        <f t="shared" ca="1" si="90"/>
        <v>0</v>
      </c>
      <c r="Y413" s="93">
        <f t="shared" ca="1" si="91"/>
        <v>0</v>
      </c>
      <c r="Z413" s="93">
        <f ca="1">IF(AND(M413,O413,J413&gt;项目信息!$C$18),INT((IF(P413,K413,J413)-项目信息!$C$18)/30)+1,0)</f>
        <v>0</v>
      </c>
      <c r="AA413" s="93" t="str">
        <f ca="1">IF(M413,WEEKNUM(IF(K413&lt;&gt;"",K413,IF(J413&lt;&gt;"",J413,I413)-项目信息!$C$18)+1),"")</f>
        <v/>
      </c>
      <c r="AB413" s="93" t="str">
        <f ca="1">IF($M413,IF('临-间接'!W413=0,"",'临-间接'!W413),"")</f>
        <v/>
      </c>
      <c r="AC413" s="93" t="str">
        <f ca="1">IF($M413,$AB413*U413/项目参数!$J$29,"")</f>
        <v/>
      </c>
      <c r="AD413" s="93" t="str">
        <f ca="1">IF($M413,$AB413*V413/项目参数!$J$29,"")</f>
        <v/>
      </c>
      <c r="AE413" s="95" t="str">
        <f ca="1">IF(OR('临-间接'!R413=0,'临-间接'!R413="(空白)"),"",'临-间接'!R413)</f>
        <v/>
      </c>
      <c r="AF413" s="32" t="str">
        <f ca="1">IF(O413,IF(K413&lt;&gt;"", K413, IF(OR(H413="暂停",H413="取消"), IFERROR(WORKDAY.INTL($J413,$L413*$G413,1,项目参数!$B$2:$B$200),WORKDAY($J413,$L413*$G413,1)),TODAY())),"")</f>
        <v/>
      </c>
      <c r="AG413">
        <f ca="1">IF(AND(M413,O413),IF(OR('临-间接'!S413="",'临-间接'!S413="(空白)"),0,'临-间接'!S413),0)</f>
        <v>0</v>
      </c>
      <c r="AH413" s="32" t="str">
        <f ca="1">IF($M413,IF('临-间接'!T413=0,"",'临-间接'!T413),"")</f>
        <v/>
      </c>
      <c r="AI413" s="32" t="str">
        <f ca="1">IF($M413,IF('临-间接'!U413=0,"",'临-间接'!U413),"")</f>
        <v/>
      </c>
      <c r="AJ413" s="32" t="str">
        <f t="shared" ca="1" si="92"/>
        <v/>
      </c>
    </row>
    <row r="414" spans="1:36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IF('临-间接'!H414="(空白)","",'临-间接'!H414)</f>
        <v>0</v>
      </c>
      <c r="F414">
        <f ca="1">IF('临-间接'!K414="(空白)","",'临-间接'!K414)</f>
        <v>0</v>
      </c>
      <c r="G414">
        <f ca="1">IF('临-间接'!L414="(空白)",0,'临-间接'!L414)</f>
        <v>0</v>
      </c>
      <c r="H414" t="str">
        <f ca="1">IF(OR('临-间接'!Q414=0,'临-间接'!Q414="(空白)"),"",'临-间接'!Q414)</f>
        <v/>
      </c>
      <c r="I414" s="32" t="str">
        <f ca="1">IF(OR('临-间接'!M414=0,'临-间接'!M414="(空白)"),"",'临-间接'!M414)</f>
        <v/>
      </c>
      <c r="J414" s="32" t="str">
        <f ca="1">IF(OR('临-间接'!N414=0,'临-间接'!N414="(空白)"),"",'临-间接'!N414)</f>
        <v/>
      </c>
      <c r="K414" s="32" t="str">
        <f ca="1">IF(OR('临-间接'!O414=0,'临-间接'!O414="(空白)"),"",'临-间接'!O414)</f>
        <v/>
      </c>
      <c r="L414">
        <f ca="1">IF('临-间接'!P414="(空白)",0,'临-间接'!P414)</f>
        <v>0</v>
      </c>
      <c r="M414" s="93" t="b">
        <f t="shared" ca="1" si="80"/>
        <v>0</v>
      </c>
      <c r="N414" s="93" t="b">
        <f t="shared" ca="1" si="81"/>
        <v>0</v>
      </c>
      <c r="O414" s="93" t="b">
        <f t="shared" ca="1" si="82"/>
        <v>0</v>
      </c>
      <c r="P414" s="93" t="b">
        <f t="shared" ca="1" si="83"/>
        <v>0</v>
      </c>
      <c r="Q414" s="93" t="b">
        <f t="shared" ca="1" si="84"/>
        <v>0</v>
      </c>
      <c r="R414" s="93" t="str">
        <f t="shared" ca="1" si="85"/>
        <v>未开始</v>
      </c>
      <c r="S414" s="93">
        <f ca="1">IF(AND(M414,O414,NOT(P414)),NETWORKDAYS(J414,AF414,项目参数!$B$2:$B$200),0)</f>
        <v>0</v>
      </c>
      <c r="T414" s="94">
        <f t="shared" ca="1" si="86"/>
        <v>0</v>
      </c>
      <c r="U414" s="113">
        <f t="shared" ca="1" si="87"/>
        <v>0</v>
      </c>
      <c r="V414" s="113">
        <f t="shared" ca="1" si="88"/>
        <v>0</v>
      </c>
      <c r="W414" s="113" t="str">
        <f t="shared" ca="1" si="89"/>
        <v/>
      </c>
      <c r="X414" s="93">
        <f t="shared" ca="1" si="90"/>
        <v>0</v>
      </c>
      <c r="Y414" s="93">
        <f t="shared" ca="1" si="91"/>
        <v>0</v>
      </c>
      <c r="Z414" s="93">
        <f ca="1">IF(AND(M414,O414,J414&gt;项目信息!$C$18),INT((IF(P414,K414,J414)-项目信息!$C$18)/30)+1,0)</f>
        <v>0</v>
      </c>
      <c r="AA414" s="93" t="str">
        <f ca="1">IF(M414,WEEKNUM(IF(K414&lt;&gt;"",K414,IF(J414&lt;&gt;"",J414,I414)-项目信息!$C$18)+1),"")</f>
        <v/>
      </c>
      <c r="AB414" s="93" t="str">
        <f ca="1">IF($M414,IF('临-间接'!W414=0,"",'临-间接'!W414),"")</f>
        <v/>
      </c>
      <c r="AC414" s="93" t="str">
        <f ca="1">IF($M414,$AB414*U414/项目参数!$J$29,"")</f>
        <v/>
      </c>
      <c r="AD414" s="93" t="str">
        <f ca="1">IF($M414,$AB414*V414/项目参数!$J$29,"")</f>
        <v/>
      </c>
      <c r="AE414" s="95" t="str">
        <f ca="1">IF(OR('临-间接'!R414=0,'临-间接'!R414="(空白)"),"",'临-间接'!R414)</f>
        <v/>
      </c>
      <c r="AF414" s="32" t="str">
        <f ca="1">IF(O414,IF(K414&lt;&gt;"", K414, IF(OR(H414="暂停",H414="取消"), IFERROR(WORKDAY.INTL($J414,$L414*$G414,1,项目参数!$B$2:$B$200),WORKDAY($J414,$L414*$G414,1)),TODAY())),"")</f>
        <v/>
      </c>
      <c r="AG414">
        <f ca="1">IF(AND(M414,O414),IF(OR('临-间接'!S414="",'临-间接'!S414="(空白)"),0,'临-间接'!S414),0)</f>
        <v>0</v>
      </c>
      <c r="AH414" s="32" t="str">
        <f ca="1">IF($M414,IF('临-间接'!T414=0,"",'临-间接'!T414),"")</f>
        <v/>
      </c>
      <c r="AI414" s="32" t="str">
        <f ca="1">IF($M414,IF('临-间接'!U414=0,"",'临-间接'!U414),"")</f>
        <v/>
      </c>
      <c r="AJ414" s="32" t="str">
        <f t="shared" ca="1" si="92"/>
        <v/>
      </c>
    </row>
    <row r="415" spans="1:36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IF('临-间接'!H415="(空白)","",'临-间接'!H415)</f>
        <v>0</v>
      </c>
      <c r="F415">
        <f ca="1">IF('临-间接'!K415="(空白)","",'临-间接'!K415)</f>
        <v>0</v>
      </c>
      <c r="G415">
        <f ca="1">IF('临-间接'!L415="(空白)",0,'临-间接'!L415)</f>
        <v>0</v>
      </c>
      <c r="H415" t="str">
        <f ca="1">IF(OR('临-间接'!Q415=0,'临-间接'!Q415="(空白)"),"",'临-间接'!Q415)</f>
        <v/>
      </c>
      <c r="I415" s="32" t="str">
        <f ca="1">IF(OR('临-间接'!M415=0,'临-间接'!M415="(空白)"),"",'临-间接'!M415)</f>
        <v/>
      </c>
      <c r="J415" s="32" t="str">
        <f ca="1">IF(OR('临-间接'!N415=0,'临-间接'!N415="(空白)"),"",'临-间接'!N415)</f>
        <v/>
      </c>
      <c r="K415" s="32" t="str">
        <f ca="1">IF(OR('临-间接'!O415=0,'临-间接'!O415="(空白)"),"",'临-间接'!O415)</f>
        <v/>
      </c>
      <c r="L415">
        <f ca="1">IF('临-间接'!P415="(空白)",0,'临-间接'!P415)</f>
        <v>0</v>
      </c>
      <c r="M415" s="93" t="b">
        <f t="shared" ca="1" si="80"/>
        <v>0</v>
      </c>
      <c r="N415" s="93" t="b">
        <f t="shared" ca="1" si="81"/>
        <v>0</v>
      </c>
      <c r="O415" s="93" t="b">
        <f t="shared" ca="1" si="82"/>
        <v>0</v>
      </c>
      <c r="P415" s="93" t="b">
        <f t="shared" ca="1" si="83"/>
        <v>0</v>
      </c>
      <c r="Q415" s="93" t="b">
        <f t="shared" ca="1" si="84"/>
        <v>0</v>
      </c>
      <c r="R415" s="93" t="str">
        <f t="shared" ca="1" si="85"/>
        <v>未开始</v>
      </c>
      <c r="S415" s="93">
        <f ca="1">IF(AND(M415,O415,NOT(P415)),NETWORKDAYS(J415,AF415,项目参数!$B$2:$B$200),0)</f>
        <v>0</v>
      </c>
      <c r="T415" s="94">
        <f t="shared" ca="1" si="86"/>
        <v>0</v>
      </c>
      <c r="U415" s="113">
        <f t="shared" ca="1" si="87"/>
        <v>0</v>
      </c>
      <c r="V415" s="113">
        <f t="shared" ca="1" si="88"/>
        <v>0</v>
      </c>
      <c r="W415" s="113" t="str">
        <f t="shared" ca="1" si="89"/>
        <v/>
      </c>
      <c r="X415" s="93">
        <f t="shared" ca="1" si="90"/>
        <v>0</v>
      </c>
      <c r="Y415" s="93">
        <f t="shared" ca="1" si="91"/>
        <v>0</v>
      </c>
      <c r="Z415" s="93">
        <f ca="1">IF(AND(M415,O415,J415&gt;项目信息!$C$18),INT((IF(P415,K415,J415)-项目信息!$C$18)/30)+1,0)</f>
        <v>0</v>
      </c>
      <c r="AA415" s="93" t="str">
        <f ca="1">IF(M415,WEEKNUM(IF(K415&lt;&gt;"",K415,IF(J415&lt;&gt;"",J415,I415)-项目信息!$C$18)+1),"")</f>
        <v/>
      </c>
      <c r="AB415" s="93" t="str">
        <f ca="1">IF($M415,IF('临-间接'!W415=0,"",'临-间接'!W415),"")</f>
        <v/>
      </c>
      <c r="AC415" s="93" t="str">
        <f ca="1">IF($M415,$AB415*U415/项目参数!$J$29,"")</f>
        <v/>
      </c>
      <c r="AD415" s="93" t="str">
        <f ca="1">IF($M415,$AB415*V415/项目参数!$J$29,"")</f>
        <v/>
      </c>
      <c r="AE415" s="95" t="str">
        <f ca="1">IF(OR('临-间接'!R415=0,'临-间接'!R415="(空白)"),"",'临-间接'!R415)</f>
        <v/>
      </c>
      <c r="AF415" s="32" t="str">
        <f ca="1">IF(O415,IF(K415&lt;&gt;"", K415, IF(OR(H415="暂停",H415="取消"), IFERROR(WORKDAY.INTL($J415,$L415*$G415,1,项目参数!$B$2:$B$200),WORKDAY($J415,$L415*$G415,1)),TODAY())),"")</f>
        <v/>
      </c>
      <c r="AG415">
        <f ca="1">IF(AND(M415,O415),IF(OR('临-间接'!S415="",'临-间接'!S415="(空白)"),0,'临-间接'!S415),0)</f>
        <v>0</v>
      </c>
      <c r="AH415" s="32" t="str">
        <f ca="1">IF($M415,IF('临-间接'!T415=0,"",'临-间接'!T415),"")</f>
        <v/>
      </c>
      <c r="AI415" s="32" t="str">
        <f ca="1">IF($M415,IF('临-间接'!U415=0,"",'临-间接'!U415),"")</f>
        <v/>
      </c>
      <c r="AJ415" s="32" t="str">
        <f t="shared" ca="1" si="92"/>
        <v/>
      </c>
    </row>
    <row r="416" spans="1:36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IF('临-间接'!H416="(空白)","",'临-间接'!H416)</f>
        <v>0</v>
      </c>
      <c r="F416">
        <f ca="1">IF('临-间接'!K416="(空白)","",'临-间接'!K416)</f>
        <v>0</v>
      </c>
      <c r="G416">
        <f ca="1">IF('临-间接'!L416="(空白)",0,'临-间接'!L416)</f>
        <v>0</v>
      </c>
      <c r="H416" t="str">
        <f ca="1">IF(OR('临-间接'!Q416=0,'临-间接'!Q416="(空白)"),"",'临-间接'!Q416)</f>
        <v/>
      </c>
      <c r="I416" s="32" t="str">
        <f ca="1">IF(OR('临-间接'!M416=0,'临-间接'!M416="(空白)"),"",'临-间接'!M416)</f>
        <v/>
      </c>
      <c r="J416" s="32" t="str">
        <f ca="1">IF(OR('临-间接'!N416=0,'临-间接'!N416="(空白)"),"",'临-间接'!N416)</f>
        <v/>
      </c>
      <c r="K416" s="32" t="str">
        <f ca="1">IF(OR('临-间接'!O416=0,'临-间接'!O416="(空白)"),"",'临-间接'!O416)</f>
        <v/>
      </c>
      <c r="L416">
        <f ca="1">IF('临-间接'!P416="(空白)",0,'临-间接'!P416)</f>
        <v>0</v>
      </c>
      <c r="M416" s="93" t="b">
        <f t="shared" ca="1" si="80"/>
        <v>0</v>
      </c>
      <c r="N416" s="93" t="b">
        <f t="shared" ca="1" si="81"/>
        <v>0</v>
      </c>
      <c r="O416" s="93" t="b">
        <f t="shared" ca="1" si="82"/>
        <v>0</v>
      </c>
      <c r="P416" s="93" t="b">
        <f t="shared" ca="1" si="83"/>
        <v>0</v>
      </c>
      <c r="Q416" s="93" t="b">
        <f t="shared" ca="1" si="84"/>
        <v>0</v>
      </c>
      <c r="R416" s="93" t="str">
        <f t="shared" ca="1" si="85"/>
        <v>未开始</v>
      </c>
      <c r="S416" s="93">
        <f ca="1">IF(AND(M416,O416,NOT(P416)),NETWORKDAYS(J416,AF416,项目参数!$B$2:$B$200),0)</f>
        <v>0</v>
      </c>
      <c r="T416" s="94">
        <f t="shared" ca="1" si="86"/>
        <v>0</v>
      </c>
      <c r="U416" s="113">
        <f t="shared" ca="1" si="87"/>
        <v>0</v>
      </c>
      <c r="V416" s="113">
        <f t="shared" ca="1" si="88"/>
        <v>0</v>
      </c>
      <c r="W416" s="113" t="str">
        <f t="shared" ca="1" si="89"/>
        <v/>
      </c>
      <c r="X416" s="93">
        <f t="shared" ca="1" si="90"/>
        <v>0</v>
      </c>
      <c r="Y416" s="93">
        <f t="shared" ca="1" si="91"/>
        <v>0</v>
      </c>
      <c r="Z416" s="93">
        <f ca="1">IF(AND(M416,O416,J416&gt;项目信息!$C$18),INT((IF(P416,K416,J416)-项目信息!$C$18)/30)+1,0)</f>
        <v>0</v>
      </c>
      <c r="AA416" s="93" t="str">
        <f ca="1">IF(M416,WEEKNUM(IF(K416&lt;&gt;"",K416,IF(J416&lt;&gt;"",J416,I416)-项目信息!$C$18)+1),"")</f>
        <v/>
      </c>
      <c r="AB416" s="93" t="str">
        <f ca="1">IF($M416,IF('临-间接'!W416=0,"",'临-间接'!W416),"")</f>
        <v/>
      </c>
      <c r="AC416" s="93" t="str">
        <f ca="1">IF($M416,$AB416*U416/项目参数!$J$29,"")</f>
        <v/>
      </c>
      <c r="AD416" s="93" t="str">
        <f ca="1">IF($M416,$AB416*V416/项目参数!$J$29,"")</f>
        <v/>
      </c>
      <c r="AE416" s="95" t="str">
        <f ca="1">IF(OR('临-间接'!R416=0,'临-间接'!R416="(空白)"),"",'临-间接'!R416)</f>
        <v/>
      </c>
      <c r="AF416" s="32" t="str">
        <f ca="1">IF(O416,IF(K416&lt;&gt;"", K416, IF(OR(H416="暂停",H416="取消"), IFERROR(WORKDAY.INTL($J416,$L416*$G416,1,项目参数!$B$2:$B$200),WORKDAY($J416,$L416*$G416,1)),TODAY())),"")</f>
        <v/>
      </c>
      <c r="AG416">
        <f ca="1">IF(AND(M416,O416),IF(OR('临-间接'!S416="",'临-间接'!S416="(空白)"),0,'临-间接'!S416),0)</f>
        <v>0</v>
      </c>
      <c r="AH416" s="32" t="str">
        <f ca="1">IF($M416,IF('临-间接'!T416=0,"",'临-间接'!T416),"")</f>
        <v/>
      </c>
      <c r="AI416" s="32" t="str">
        <f ca="1">IF($M416,IF('临-间接'!U416=0,"",'临-间接'!U416),"")</f>
        <v/>
      </c>
      <c r="AJ416" s="32" t="str">
        <f t="shared" ca="1" si="92"/>
        <v/>
      </c>
    </row>
    <row r="417" spans="1:36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IF('临-间接'!H417="(空白)","",'临-间接'!H417)</f>
        <v>0</v>
      </c>
      <c r="F417">
        <f ca="1">IF('临-间接'!K417="(空白)","",'临-间接'!K417)</f>
        <v>0</v>
      </c>
      <c r="G417">
        <f ca="1">IF('临-间接'!L417="(空白)",0,'临-间接'!L417)</f>
        <v>0</v>
      </c>
      <c r="H417" t="str">
        <f ca="1">IF(OR('临-间接'!Q417=0,'临-间接'!Q417="(空白)"),"",'临-间接'!Q417)</f>
        <v/>
      </c>
      <c r="I417" s="32" t="str">
        <f ca="1">IF(OR('临-间接'!M417=0,'临-间接'!M417="(空白)"),"",'临-间接'!M417)</f>
        <v/>
      </c>
      <c r="J417" s="32" t="str">
        <f ca="1">IF(OR('临-间接'!N417=0,'临-间接'!N417="(空白)"),"",'临-间接'!N417)</f>
        <v/>
      </c>
      <c r="K417" s="32" t="str">
        <f ca="1">IF(OR('临-间接'!O417=0,'临-间接'!O417="(空白)"),"",'临-间接'!O417)</f>
        <v/>
      </c>
      <c r="L417">
        <f ca="1">IF('临-间接'!P417="(空白)",0,'临-间接'!P417)</f>
        <v>0</v>
      </c>
      <c r="M417" s="93" t="b">
        <f t="shared" ca="1" si="80"/>
        <v>0</v>
      </c>
      <c r="N417" s="93" t="b">
        <f t="shared" ca="1" si="81"/>
        <v>0</v>
      </c>
      <c r="O417" s="93" t="b">
        <f t="shared" ca="1" si="82"/>
        <v>0</v>
      </c>
      <c r="P417" s="93" t="b">
        <f t="shared" ca="1" si="83"/>
        <v>0</v>
      </c>
      <c r="Q417" s="93" t="b">
        <f t="shared" ca="1" si="84"/>
        <v>0</v>
      </c>
      <c r="R417" s="93" t="str">
        <f t="shared" ca="1" si="85"/>
        <v>未开始</v>
      </c>
      <c r="S417" s="93">
        <f ca="1">IF(AND(M417,O417,NOT(P417)),NETWORKDAYS(J417,AF417,项目参数!$B$2:$B$200),0)</f>
        <v>0</v>
      </c>
      <c r="T417" s="94">
        <f t="shared" ca="1" si="86"/>
        <v>0</v>
      </c>
      <c r="U417" s="113">
        <f t="shared" ca="1" si="87"/>
        <v>0</v>
      </c>
      <c r="V417" s="113">
        <f t="shared" ca="1" si="88"/>
        <v>0</v>
      </c>
      <c r="W417" s="113" t="str">
        <f t="shared" ca="1" si="89"/>
        <v/>
      </c>
      <c r="X417" s="93">
        <f t="shared" ca="1" si="90"/>
        <v>0</v>
      </c>
      <c r="Y417" s="93">
        <f t="shared" ca="1" si="91"/>
        <v>0</v>
      </c>
      <c r="Z417" s="93">
        <f ca="1">IF(AND(M417,O417,J417&gt;项目信息!$C$18),INT((IF(P417,K417,J417)-项目信息!$C$18)/30)+1,0)</f>
        <v>0</v>
      </c>
      <c r="AA417" s="93" t="str">
        <f ca="1">IF(M417,WEEKNUM(IF(K417&lt;&gt;"",K417,IF(J417&lt;&gt;"",J417,I417)-项目信息!$C$18)+1),"")</f>
        <v/>
      </c>
      <c r="AB417" s="93" t="str">
        <f ca="1">IF($M417,IF('临-间接'!W417=0,"",'临-间接'!W417),"")</f>
        <v/>
      </c>
      <c r="AC417" s="93" t="str">
        <f ca="1">IF($M417,$AB417*U417/项目参数!$J$29,"")</f>
        <v/>
      </c>
      <c r="AD417" s="93" t="str">
        <f ca="1">IF($M417,$AB417*V417/项目参数!$J$29,"")</f>
        <v/>
      </c>
      <c r="AE417" s="95" t="str">
        <f ca="1">IF(OR('临-间接'!R417=0,'临-间接'!R417="(空白)"),"",'临-间接'!R417)</f>
        <v/>
      </c>
      <c r="AF417" s="32" t="str">
        <f ca="1">IF(O417,IF(K417&lt;&gt;"", K417, IF(OR(H417="暂停",H417="取消"), IFERROR(WORKDAY.INTL($J417,$L417*$G417,1,项目参数!$B$2:$B$200),WORKDAY($J417,$L417*$G417,1)),TODAY())),"")</f>
        <v/>
      </c>
      <c r="AG417">
        <f ca="1">IF(AND(M417,O417),IF(OR('临-间接'!S417="",'临-间接'!S417="(空白)"),0,'临-间接'!S417),0)</f>
        <v>0</v>
      </c>
      <c r="AH417" s="32" t="str">
        <f ca="1">IF($M417,IF('临-间接'!T417=0,"",'临-间接'!T417),"")</f>
        <v/>
      </c>
      <c r="AI417" s="32" t="str">
        <f ca="1">IF($M417,IF('临-间接'!U417=0,"",'临-间接'!U417),"")</f>
        <v/>
      </c>
      <c r="AJ417" s="32" t="str">
        <f t="shared" ca="1" si="92"/>
        <v/>
      </c>
    </row>
    <row r="418" spans="1:36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IF('临-间接'!H418="(空白)","",'临-间接'!H418)</f>
        <v>0</v>
      </c>
      <c r="F418">
        <f ca="1">IF('临-间接'!K418="(空白)","",'临-间接'!K418)</f>
        <v>0</v>
      </c>
      <c r="G418">
        <f ca="1">IF('临-间接'!L418="(空白)",0,'临-间接'!L418)</f>
        <v>0</v>
      </c>
      <c r="H418" t="str">
        <f ca="1">IF(OR('临-间接'!Q418=0,'临-间接'!Q418="(空白)"),"",'临-间接'!Q418)</f>
        <v/>
      </c>
      <c r="I418" s="32" t="str">
        <f ca="1">IF(OR('临-间接'!M418=0,'临-间接'!M418="(空白)"),"",'临-间接'!M418)</f>
        <v/>
      </c>
      <c r="J418" s="32" t="str">
        <f ca="1">IF(OR('临-间接'!N418=0,'临-间接'!N418="(空白)"),"",'临-间接'!N418)</f>
        <v/>
      </c>
      <c r="K418" s="32" t="str">
        <f ca="1">IF(OR('临-间接'!O418=0,'临-间接'!O418="(空白)"),"",'临-间接'!O418)</f>
        <v/>
      </c>
      <c r="L418">
        <f ca="1">IF('临-间接'!P418="(空白)",0,'临-间接'!P418)</f>
        <v>0</v>
      </c>
      <c r="M418" s="93" t="b">
        <f t="shared" ca="1" si="80"/>
        <v>0</v>
      </c>
      <c r="N418" s="93" t="b">
        <f t="shared" ca="1" si="81"/>
        <v>0</v>
      </c>
      <c r="O418" s="93" t="b">
        <f t="shared" ca="1" si="82"/>
        <v>0</v>
      </c>
      <c r="P418" s="93" t="b">
        <f t="shared" ca="1" si="83"/>
        <v>0</v>
      </c>
      <c r="Q418" s="93" t="b">
        <f t="shared" ca="1" si="84"/>
        <v>0</v>
      </c>
      <c r="R418" s="93" t="str">
        <f t="shared" ca="1" si="85"/>
        <v>未开始</v>
      </c>
      <c r="S418" s="93">
        <f ca="1">IF(AND(M418,O418,NOT(P418)),NETWORKDAYS(J418,AF418,项目参数!$B$2:$B$200),0)</f>
        <v>0</v>
      </c>
      <c r="T418" s="94">
        <f t="shared" ca="1" si="86"/>
        <v>0</v>
      </c>
      <c r="U418" s="113">
        <f t="shared" ca="1" si="87"/>
        <v>0</v>
      </c>
      <c r="V418" s="113">
        <f t="shared" ca="1" si="88"/>
        <v>0</v>
      </c>
      <c r="W418" s="113" t="str">
        <f t="shared" ca="1" si="89"/>
        <v/>
      </c>
      <c r="X418" s="93">
        <f t="shared" ca="1" si="90"/>
        <v>0</v>
      </c>
      <c r="Y418" s="93">
        <f t="shared" ca="1" si="91"/>
        <v>0</v>
      </c>
      <c r="Z418" s="93">
        <f ca="1">IF(AND(M418,O418,J418&gt;项目信息!$C$18),INT((IF(P418,K418,J418)-项目信息!$C$18)/30)+1,0)</f>
        <v>0</v>
      </c>
      <c r="AA418" s="93" t="str">
        <f ca="1">IF(M418,WEEKNUM(IF(K418&lt;&gt;"",K418,IF(J418&lt;&gt;"",J418,I418)-项目信息!$C$18)+1),"")</f>
        <v/>
      </c>
      <c r="AB418" s="93" t="str">
        <f ca="1">IF($M418,IF('临-间接'!W418=0,"",'临-间接'!W418),"")</f>
        <v/>
      </c>
      <c r="AC418" s="93" t="str">
        <f ca="1">IF($M418,$AB418*U418/项目参数!$J$29,"")</f>
        <v/>
      </c>
      <c r="AD418" s="93" t="str">
        <f ca="1">IF($M418,$AB418*V418/项目参数!$J$29,"")</f>
        <v/>
      </c>
      <c r="AE418" s="95" t="str">
        <f ca="1">IF(OR('临-间接'!R418=0,'临-间接'!R418="(空白)"),"",'临-间接'!R418)</f>
        <v/>
      </c>
      <c r="AF418" s="32" t="str">
        <f ca="1">IF(O418,IF(K418&lt;&gt;"", K418, IF(OR(H418="暂停",H418="取消"), IFERROR(WORKDAY.INTL($J418,$L418*$G418,1,项目参数!$B$2:$B$200),WORKDAY($J418,$L418*$G418,1)),TODAY())),"")</f>
        <v/>
      </c>
      <c r="AG418">
        <f ca="1">IF(AND(M418,O418),IF(OR('临-间接'!S418="",'临-间接'!S418="(空白)"),0,'临-间接'!S418),0)</f>
        <v>0</v>
      </c>
      <c r="AH418" s="32" t="str">
        <f ca="1">IF($M418,IF('临-间接'!T418=0,"",'临-间接'!T418),"")</f>
        <v/>
      </c>
      <c r="AI418" s="32" t="str">
        <f ca="1">IF($M418,IF('临-间接'!U418=0,"",'临-间接'!U418),"")</f>
        <v/>
      </c>
      <c r="AJ418" s="32" t="str">
        <f t="shared" ca="1" si="92"/>
        <v/>
      </c>
    </row>
    <row r="419" spans="1:36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IF('临-间接'!H419="(空白)","",'临-间接'!H419)</f>
        <v>0</v>
      </c>
      <c r="F419">
        <f ca="1">IF('临-间接'!K419="(空白)","",'临-间接'!K419)</f>
        <v>0</v>
      </c>
      <c r="G419">
        <f ca="1">IF('临-间接'!L419="(空白)",0,'临-间接'!L419)</f>
        <v>0</v>
      </c>
      <c r="H419" t="str">
        <f ca="1">IF(OR('临-间接'!Q419=0,'临-间接'!Q419="(空白)"),"",'临-间接'!Q419)</f>
        <v/>
      </c>
      <c r="I419" s="32" t="str">
        <f ca="1">IF(OR('临-间接'!M419=0,'临-间接'!M419="(空白)"),"",'临-间接'!M419)</f>
        <v/>
      </c>
      <c r="J419" s="32" t="str">
        <f ca="1">IF(OR('临-间接'!N419=0,'临-间接'!N419="(空白)"),"",'临-间接'!N419)</f>
        <v/>
      </c>
      <c r="K419" s="32" t="str">
        <f ca="1">IF(OR('临-间接'!O419=0,'临-间接'!O419="(空白)"),"",'临-间接'!O419)</f>
        <v/>
      </c>
      <c r="L419">
        <f ca="1">IF('临-间接'!P419="(空白)",0,'临-间接'!P419)</f>
        <v>0</v>
      </c>
      <c r="M419" s="93" t="b">
        <f t="shared" ca="1" si="80"/>
        <v>0</v>
      </c>
      <c r="N419" s="93" t="b">
        <f t="shared" ca="1" si="81"/>
        <v>0</v>
      </c>
      <c r="O419" s="93" t="b">
        <f t="shared" ca="1" si="82"/>
        <v>0</v>
      </c>
      <c r="P419" s="93" t="b">
        <f t="shared" ca="1" si="83"/>
        <v>0</v>
      </c>
      <c r="Q419" s="93" t="b">
        <f t="shared" ca="1" si="84"/>
        <v>0</v>
      </c>
      <c r="R419" s="93" t="str">
        <f t="shared" ca="1" si="85"/>
        <v>未开始</v>
      </c>
      <c r="S419" s="93">
        <f ca="1">IF(AND(M419,O419,NOT(P419)),NETWORKDAYS(J419,AF419,项目参数!$B$2:$B$200),0)</f>
        <v>0</v>
      </c>
      <c r="T419" s="94">
        <f t="shared" ca="1" si="86"/>
        <v>0</v>
      </c>
      <c r="U419" s="113">
        <f t="shared" ca="1" si="87"/>
        <v>0</v>
      </c>
      <c r="V419" s="113">
        <f t="shared" ca="1" si="88"/>
        <v>0</v>
      </c>
      <c r="W419" s="113" t="str">
        <f t="shared" ca="1" si="89"/>
        <v/>
      </c>
      <c r="X419" s="93">
        <f t="shared" ca="1" si="90"/>
        <v>0</v>
      </c>
      <c r="Y419" s="93">
        <f t="shared" ca="1" si="91"/>
        <v>0</v>
      </c>
      <c r="Z419" s="93">
        <f ca="1">IF(AND(M419,O419,J419&gt;项目信息!$C$18),INT((IF(P419,K419,J419)-项目信息!$C$18)/30)+1,0)</f>
        <v>0</v>
      </c>
      <c r="AA419" s="93" t="str">
        <f ca="1">IF(M419,WEEKNUM(IF(K419&lt;&gt;"",K419,IF(J419&lt;&gt;"",J419,I419)-项目信息!$C$18)+1),"")</f>
        <v/>
      </c>
      <c r="AB419" s="93" t="str">
        <f ca="1">IF($M419,IF('临-间接'!W419=0,"",'临-间接'!W419),"")</f>
        <v/>
      </c>
      <c r="AC419" s="93" t="str">
        <f ca="1">IF($M419,$AB419*U419/项目参数!$J$29,"")</f>
        <v/>
      </c>
      <c r="AD419" s="93" t="str">
        <f ca="1">IF($M419,$AB419*V419/项目参数!$J$29,"")</f>
        <v/>
      </c>
      <c r="AE419" s="95" t="str">
        <f ca="1">IF(OR('临-间接'!R419=0,'临-间接'!R419="(空白)"),"",'临-间接'!R419)</f>
        <v/>
      </c>
      <c r="AF419" s="32" t="str">
        <f ca="1">IF(O419,IF(K419&lt;&gt;"", K419, IF(OR(H419="暂停",H419="取消"), IFERROR(WORKDAY.INTL($J419,$L419*$G419,1,项目参数!$B$2:$B$200),WORKDAY($J419,$L419*$G419,1)),TODAY())),"")</f>
        <v/>
      </c>
      <c r="AG419">
        <f ca="1">IF(AND(M419,O419),IF(OR('临-间接'!S419="",'临-间接'!S419="(空白)"),0,'临-间接'!S419),0)</f>
        <v>0</v>
      </c>
      <c r="AH419" s="32" t="str">
        <f ca="1">IF($M419,IF('临-间接'!T419=0,"",'临-间接'!T419),"")</f>
        <v/>
      </c>
      <c r="AI419" s="32" t="str">
        <f ca="1">IF($M419,IF('临-间接'!U419=0,"",'临-间接'!U419),"")</f>
        <v/>
      </c>
      <c r="AJ419" s="32" t="str">
        <f t="shared" ca="1" si="92"/>
        <v/>
      </c>
    </row>
    <row r="420" spans="1:36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IF('临-间接'!H420="(空白)","",'临-间接'!H420)</f>
        <v>0</v>
      </c>
      <c r="F420">
        <f ca="1">IF('临-间接'!K420="(空白)","",'临-间接'!K420)</f>
        <v>0</v>
      </c>
      <c r="G420">
        <f ca="1">IF('临-间接'!L420="(空白)",0,'临-间接'!L420)</f>
        <v>0</v>
      </c>
      <c r="H420" t="str">
        <f ca="1">IF(OR('临-间接'!Q420=0,'临-间接'!Q420="(空白)"),"",'临-间接'!Q420)</f>
        <v/>
      </c>
      <c r="I420" s="32" t="str">
        <f ca="1">IF(OR('临-间接'!M420=0,'临-间接'!M420="(空白)"),"",'临-间接'!M420)</f>
        <v/>
      </c>
      <c r="J420" s="32" t="str">
        <f ca="1">IF(OR('临-间接'!N420=0,'临-间接'!N420="(空白)"),"",'临-间接'!N420)</f>
        <v/>
      </c>
      <c r="K420" s="32" t="str">
        <f ca="1">IF(OR('临-间接'!O420=0,'临-间接'!O420="(空白)"),"",'临-间接'!O420)</f>
        <v/>
      </c>
      <c r="L420">
        <f ca="1">IF('临-间接'!P420="(空白)",0,'临-间接'!P420)</f>
        <v>0</v>
      </c>
      <c r="M420" s="93" t="b">
        <f t="shared" ca="1" si="80"/>
        <v>0</v>
      </c>
      <c r="N420" s="93" t="b">
        <f t="shared" ca="1" si="81"/>
        <v>0</v>
      </c>
      <c r="O420" s="93" t="b">
        <f t="shared" ca="1" si="82"/>
        <v>0</v>
      </c>
      <c r="P420" s="93" t="b">
        <f t="shared" ca="1" si="83"/>
        <v>0</v>
      </c>
      <c r="Q420" s="93" t="b">
        <f t="shared" ca="1" si="84"/>
        <v>0</v>
      </c>
      <c r="R420" s="93" t="str">
        <f t="shared" ca="1" si="85"/>
        <v>未开始</v>
      </c>
      <c r="S420" s="93">
        <f ca="1">IF(AND(M420,O420,NOT(P420)),NETWORKDAYS(J420,AF420,项目参数!$B$2:$B$200),0)</f>
        <v>0</v>
      </c>
      <c r="T420" s="94">
        <f t="shared" ca="1" si="86"/>
        <v>0</v>
      </c>
      <c r="U420" s="113">
        <f t="shared" ca="1" si="87"/>
        <v>0</v>
      </c>
      <c r="V420" s="113">
        <f t="shared" ca="1" si="88"/>
        <v>0</v>
      </c>
      <c r="W420" s="113" t="str">
        <f t="shared" ca="1" si="89"/>
        <v/>
      </c>
      <c r="X420" s="93">
        <f t="shared" ca="1" si="90"/>
        <v>0</v>
      </c>
      <c r="Y420" s="93">
        <f t="shared" ca="1" si="91"/>
        <v>0</v>
      </c>
      <c r="Z420" s="93">
        <f ca="1">IF(AND(M420,O420,J420&gt;项目信息!$C$18),INT((IF(P420,K420,J420)-项目信息!$C$18)/30)+1,0)</f>
        <v>0</v>
      </c>
      <c r="AA420" s="93" t="str">
        <f ca="1">IF(M420,WEEKNUM(IF(K420&lt;&gt;"",K420,IF(J420&lt;&gt;"",J420,I420)-项目信息!$C$18)+1),"")</f>
        <v/>
      </c>
      <c r="AB420" s="93" t="str">
        <f ca="1">IF($M420,IF('临-间接'!W420=0,"",'临-间接'!W420),"")</f>
        <v/>
      </c>
      <c r="AC420" s="93" t="str">
        <f ca="1">IF($M420,$AB420*U420/项目参数!$J$29,"")</f>
        <v/>
      </c>
      <c r="AD420" s="93" t="str">
        <f ca="1">IF($M420,$AB420*V420/项目参数!$J$29,"")</f>
        <v/>
      </c>
      <c r="AE420" s="95" t="str">
        <f ca="1">IF(OR('临-间接'!R420=0,'临-间接'!R420="(空白)"),"",'临-间接'!R420)</f>
        <v/>
      </c>
      <c r="AF420" s="32" t="str">
        <f ca="1">IF(O420,IF(K420&lt;&gt;"", K420, IF(OR(H420="暂停",H420="取消"), IFERROR(WORKDAY.INTL($J420,$L420*$G420,1,项目参数!$B$2:$B$200),WORKDAY($J420,$L420*$G420,1)),TODAY())),"")</f>
        <v/>
      </c>
      <c r="AG420">
        <f ca="1">IF(AND(M420,O420),IF(OR('临-间接'!S420="",'临-间接'!S420="(空白)"),0,'临-间接'!S420),0)</f>
        <v>0</v>
      </c>
      <c r="AH420" s="32" t="str">
        <f ca="1">IF($M420,IF('临-间接'!T420=0,"",'临-间接'!T420),"")</f>
        <v/>
      </c>
      <c r="AI420" s="32" t="str">
        <f ca="1">IF($M420,IF('临-间接'!U420=0,"",'临-间接'!U420),"")</f>
        <v/>
      </c>
      <c r="AJ420" s="32" t="str">
        <f t="shared" ca="1" si="92"/>
        <v/>
      </c>
    </row>
    <row r="421" spans="1:36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IF('临-间接'!H421="(空白)","",'临-间接'!H421)</f>
        <v>0</v>
      </c>
      <c r="F421">
        <f ca="1">IF('临-间接'!K421="(空白)","",'临-间接'!K421)</f>
        <v>0</v>
      </c>
      <c r="G421">
        <f ca="1">IF('临-间接'!L421="(空白)",0,'临-间接'!L421)</f>
        <v>0</v>
      </c>
      <c r="H421" t="str">
        <f ca="1">IF(OR('临-间接'!Q421=0,'临-间接'!Q421="(空白)"),"",'临-间接'!Q421)</f>
        <v/>
      </c>
      <c r="I421" s="32" t="str">
        <f ca="1">IF(OR('临-间接'!M421=0,'临-间接'!M421="(空白)"),"",'临-间接'!M421)</f>
        <v/>
      </c>
      <c r="J421" s="32" t="str">
        <f ca="1">IF(OR('临-间接'!N421=0,'临-间接'!N421="(空白)"),"",'临-间接'!N421)</f>
        <v/>
      </c>
      <c r="K421" s="32" t="str">
        <f ca="1">IF(OR('临-间接'!O421=0,'临-间接'!O421="(空白)"),"",'临-间接'!O421)</f>
        <v/>
      </c>
      <c r="L421">
        <f ca="1">IF('临-间接'!P421="(空白)",0,'临-间接'!P421)</f>
        <v>0</v>
      </c>
      <c r="M421" s="93" t="b">
        <f t="shared" ca="1" si="80"/>
        <v>0</v>
      </c>
      <c r="N421" s="93" t="b">
        <f t="shared" ca="1" si="81"/>
        <v>0</v>
      </c>
      <c r="O421" s="93" t="b">
        <f t="shared" ca="1" si="82"/>
        <v>0</v>
      </c>
      <c r="P421" s="93" t="b">
        <f t="shared" ca="1" si="83"/>
        <v>0</v>
      </c>
      <c r="Q421" s="93" t="b">
        <f t="shared" ca="1" si="84"/>
        <v>0</v>
      </c>
      <c r="R421" s="93" t="str">
        <f t="shared" ca="1" si="85"/>
        <v>未开始</v>
      </c>
      <c r="S421" s="93">
        <f ca="1">IF(AND(M421,O421,NOT(P421)),NETWORKDAYS(J421,AF421,项目参数!$B$2:$B$200),0)</f>
        <v>0</v>
      </c>
      <c r="T421" s="94">
        <f t="shared" ca="1" si="86"/>
        <v>0</v>
      </c>
      <c r="U421" s="113">
        <f t="shared" ca="1" si="87"/>
        <v>0</v>
      </c>
      <c r="V421" s="113">
        <f t="shared" ca="1" si="88"/>
        <v>0</v>
      </c>
      <c r="W421" s="113" t="str">
        <f t="shared" ca="1" si="89"/>
        <v/>
      </c>
      <c r="X421" s="93">
        <f t="shared" ca="1" si="90"/>
        <v>0</v>
      </c>
      <c r="Y421" s="93">
        <f t="shared" ca="1" si="91"/>
        <v>0</v>
      </c>
      <c r="Z421" s="93">
        <f ca="1">IF(AND(M421,O421,J421&gt;项目信息!$C$18),INT((IF(P421,K421,J421)-项目信息!$C$18)/30)+1,0)</f>
        <v>0</v>
      </c>
      <c r="AA421" s="93" t="str">
        <f ca="1">IF(M421,WEEKNUM(IF(K421&lt;&gt;"",K421,IF(J421&lt;&gt;"",J421,I421)-项目信息!$C$18)+1),"")</f>
        <v/>
      </c>
      <c r="AB421" s="93" t="str">
        <f ca="1">IF($M421,IF('临-间接'!W421=0,"",'临-间接'!W421),"")</f>
        <v/>
      </c>
      <c r="AC421" s="93" t="str">
        <f ca="1">IF($M421,$AB421*U421/项目参数!$J$29,"")</f>
        <v/>
      </c>
      <c r="AD421" s="93" t="str">
        <f ca="1">IF($M421,$AB421*V421/项目参数!$J$29,"")</f>
        <v/>
      </c>
      <c r="AE421" s="95" t="str">
        <f ca="1">IF(OR('临-间接'!R421=0,'临-间接'!R421="(空白)"),"",'临-间接'!R421)</f>
        <v/>
      </c>
      <c r="AF421" s="32" t="str">
        <f ca="1">IF(O421,IF(K421&lt;&gt;"", K421, IF(OR(H421="暂停",H421="取消"), IFERROR(WORKDAY.INTL($J421,$L421*$G421,1,项目参数!$B$2:$B$200),WORKDAY($J421,$L421*$G421,1)),TODAY())),"")</f>
        <v/>
      </c>
      <c r="AG421">
        <f ca="1">IF(AND(M421,O421),IF(OR('临-间接'!S421="",'临-间接'!S421="(空白)"),0,'临-间接'!S421),0)</f>
        <v>0</v>
      </c>
      <c r="AH421" s="32" t="str">
        <f ca="1">IF($M421,IF('临-间接'!T421=0,"",'临-间接'!T421),"")</f>
        <v/>
      </c>
      <c r="AI421" s="32" t="str">
        <f ca="1">IF($M421,IF('临-间接'!U421=0,"",'临-间接'!U421),"")</f>
        <v/>
      </c>
      <c r="AJ421" s="32" t="str">
        <f t="shared" ca="1" si="92"/>
        <v/>
      </c>
    </row>
    <row r="422" spans="1:36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IF('临-间接'!H422="(空白)","",'临-间接'!H422)</f>
        <v>0</v>
      </c>
      <c r="F422">
        <f ca="1">IF('临-间接'!K422="(空白)","",'临-间接'!K422)</f>
        <v>0</v>
      </c>
      <c r="G422">
        <f ca="1">IF('临-间接'!L422="(空白)",0,'临-间接'!L422)</f>
        <v>0</v>
      </c>
      <c r="H422" t="str">
        <f ca="1">IF(OR('临-间接'!Q422=0,'临-间接'!Q422="(空白)"),"",'临-间接'!Q422)</f>
        <v/>
      </c>
      <c r="I422" s="32" t="str">
        <f ca="1">IF(OR('临-间接'!M422=0,'临-间接'!M422="(空白)"),"",'临-间接'!M422)</f>
        <v/>
      </c>
      <c r="J422" s="32" t="str">
        <f ca="1">IF(OR('临-间接'!N422=0,'临-间接'!N422="(空白)"),"",'临-间接'!N422)</f>
        <v/>
      </c>
      <c r="K422" s="32" t="str">
        <f ca="1">IF(OR('临-间接'!O422=0,'临-间接'!O422="(空白)"),"",'临-间接'!O422)</f>
        <v/>
      </c>
      <c r="L422">
        <f ca="1">IF('临-间接'!P422="(空白)",0,'临-间接'!P422)</f>
        <v>0</v>
      </c>
      <c r="M422" s="93" t="b">
        <f t="shared" ca="1" si="80"/>
        <v>0</v>
      </c>
      <c r="N422" s="93" t="b">
        <f t="shared" ca="1" si="81"/>
        <v>0</v>
      </c>
      <c r="O422" s="93" t="b">
        <f t="shared" ca="1" si="82"/>
        <v>0</v>
      </c>
      <c r="P422" s="93" t="b">
        <f t="shared" ca="1" si="83"/>
        <v>0</v>
      </c>
      <c r="Q422" s="93" t="b">
        <f t="shared" ca="1" si="84"/>
        <v>0</v>
      </c>
      <c r="R422" s="93" t="str">
        <f t="shared" ca="1" si="85"/>
        <v>未开始</v>
      </c>
      <c r="S422" s="93">
        <f ca="1">IF(AND(M422,O422,NOT(P422)),NETWORKDAYS(J422,AF422,项目参数!$B$2:$B$200),0)</f>
        <v>0</v>
      </c>
      <c r="T422" s="94">
        <f t="shared" ca="1" si="86"/>
        <v>0</v>
      </c>
      <c r="U422" s="113">
        <f t="shared" ca="1" si="87"/>
        <v>0</v>
      </c>
      <c r="V422" s="113">
        <f t="shared" ca="1" si="88"/>
        <v>0</v>
      </c>
      <c r="W422" s="113" t="str">
        <f t="shared" ca="1" si="89"/>
        <v/>
      </c>
      <c r="X422" s="93">
        <f t="shared" ca="1" si="90"/>
        <v>0</v>
      </c>
      <c r="Y422" s="93">
        <f t="shared" ca="1" si="91"/>
        <v>0</v>
      </c>
      <c r="Z422" s="93">
        <f ca="1">IF(AND(M422,O422,J422&gt;项目信息!$C$18),INT((IF(P422,K422,J422)-项目信息!$C$18)/30)+1,0)</f>
        <v>0</v>
      </c>
      <c r="AA422" s="93" t="str">
        <f ca="1">IF(M422,WEEKNUM(IF(K422&lt;&gt;"",K422,IF(J422&lt;&gt;"",J422,I422)-项目信息!$C$18)+1),"")</f>
        <v/>
      </c>
      <c r="AB422" s="93" t="str">
        <f ca="1">IF($M422,IF('临-间接'!W422=0,"",'临-间接'!W422),"")</f>
        <v/>
      </c>
      <c r="AC422" s="93" t="str">
        <f ca="1">IF($M422,$AB422*U422/项目参数!$J$29,"")</f>
        <v/>
      </c>
      <c r="AD422" s="93" t="str">
        <f ca="1">IF($M422,$AB422*V422/项目参数!$J$29,"")</f>
        <v/>
      </c>
      <c r="AE422" s="95" t="str">
        <f ca="1">IF(OR('临-间接'!R422=0,'临-间接'!R422="(空白)"),"",'临-间接'!R422)</f>
        <v/>
      </c>
      <c r="AF422" s="32" t="str">
        <f ca="1">IF(O422,IF(K422&lt;&gt;"", K422, IF(OR(H422="暂停",H422="取消"), IFERROR(WORKDAY.INTL($J422,$L422*$G422,1,项目参数!$B$2:$B$200),WORKDAY($J422,$L422*$G422,1)),TODAY())),"")</f>
        <v/>
      </c>
      <c r="AG422">
        <f ca="1">IF(AND(M422,O422),IF(OR('临-间接'!S422="",'临-间接'!S422="(空白)"),0,'临-间接'!S422),0)</f>
        <v>0</v>
      </c>
      <c r="AH422" s="32" t="str">
        <f ca="1">IF($M422,IF('临-间接'!T422=0,"",'临-间接'!T422),"")</f>
        <v/>
      </c>
      <c r="AI422" s="32" t="str">
        <f ca="1">IF($M422,IF('临-间接'!U422=0,"",'临-间接'!U422),"")</f>
        <v/>
      </c>
      <c r="AJ422" s="32" t="str">
        <f t="shared" ca="1" si="92"/>
        <v/>
      </c>
    </row>
    <row r="423" spans="1:36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IF('临-间接'!H423="(空白)","",'临-间接'!H423)</f>
        <v>0</v>
      </c>
      <c r="F423">
        <f ca="1">IF('临-间接'!K423="(空白)","",'临-间接'!K423)</f>
        <v>0</v>
      </c>
      <c r="G423">
        <f ca="1">IF('临-间接'!L423="(空白)",0,'临-间接'!L423)</f>
        <v>0</v>
      </c>
      <c r="H423" t="str">
        <f ca="1">IF(OR('临-间接'!Q423=0,'临-间接'!Q423="(空白)"),"",'临-间接'!Q423)</f>
        <v/>
      </c>
      <c r="I423" s="32" t="str">
        <f ca="1">IF(OR('临-间接'!M423=0,'临-间接'!M423="(空白)"),"",'临-间接'!M423)</f>
        <v/>
      </c>
      <c r="J423" s="32" t="str">
        <f ca="1">IF(OR('临-间接'!N423=0,'临-间接'!N423="(空白)"),"",'临-间接'!N423)</f>
        <v/>
      </c>
      <c r="K423" s="32" t="str">
        <f ca="1">IF(OR('临-间接'!O423=0,'临-间接'!O423="(空白)"),"",'临-间接'!O423)</f>
        <v/>
      </c>
      <c r="L423">
        <f ca="1">IF('临-间接'!P423="(空白)",0,'临-间接'!P423)</f>
        <v>0</v>
      </c>
      <c r="M423" s="93" t="b">
        <f t="shared" ca="1" si="80"/>
        <v>0</v>
      </c>
      <c r="N423" s="93" t="b">
        <f t="shared" ca="1" si="81"/>
        <v>0</v>
      </c>
      <c r="O423" s="93" t="b">
        <f t="shared" ca="1" si="82"/>
        <v>0</v>
      </c>
      <c r="P423" s="93" t="b">
        <f t="shared" ca="1" si="83"/>
        <v>0</v>
      </c>
      <c r="Q423" s="93" t="b">
        <f t="shared" ca="1" si="84"/>
        <v>0</v>
      </c>
      <c r="R423" s="93" t="str">
        <f t="shared" ca="1" si="85"/>
        <v>未开始</v>
      </c>
      <c r="S423" s="93">
        <f ca="1">IF(AND(M423,O423,NOT(P423)),NETWORKDAYS(J423,AF423,项目参数!$B$2:$B$200),0)</f>
        <v>0</v>
      </c>
      <c r="T423" s="94">
        <f t="shared" ca="1" si="86"/>
        <v>0</v>
      </c>
      <c r="U423" s="113">
        <f t="shared" ca="1" si="87"/>
        <v>0</v>
      </c>
      <c r="V423" s="113">
        <f t="shared" ca="1" si="88"/>
        <v>0</v>
      </c>
      <c r="W423" s="113" t="str">
        <f t="shared" ca="1" si="89"/>
        <v/>
      </c>
      <c r="X423" s="93">
        <f t="shared" ca="1" si="90"/>
        <v>0</v>
      </c>
      <c r="Y423" s="93">
        <f t="shared" ca="1" si="91"/>
        <v>0</v>
      </c>
      <c r="Z423" s="93">
        <f ca="1">IF(AND(M423,O423,J423&gt;项目信息!$C$18),INT((IF(P423,K423,J423)-项目信息!$C$18)/30)+1,0)</f>
        <v>0</v>
      </c>
      <c r="AA423" s="93" t="str">
        <f ca="1">IF(M423,WEEKNUM(IF(K423&lt;&gt;"",K423,IF(J423&lt;&gt;"",J423,I423)-项目信息!$C$18)+1),"")</f>
        <v/>
      </c>
      <c r="AB423" s="93" t="str">
        <f ca="1">IF($M423,IF('临-间接'!W423=0,"",'临-间接'!W423),"")</f>
        <v/>
      </c>
      <c r="AC423" s="93" t="str">
        <f ca="1">IF($M423,$AB423*U423/项目参数!$J$29,"")</f>
        <v/>
      </c>
      <c r="AD423" s="93" t="str">
        <f ca="1">IF($M423,$AB423*V423/项目参数!$J$29,"")</f>
        <v/>
      </c>
      <c r="AE423" s="95" t="str">
        <f ca="1">IF(OR('临-间接'!R423=0,'临-间接'!R423="(空白)"),"",'临-间接'!R423)</f>
        <v/>
      </c>
      <c r="AF423" s="32" t="str">
        <f ca="1">IF(O423,IF(K423&lt;&gt;"", K423, IF(OR(H423="暂停",H423="取消"), IFERROR(WORKDAY.INTL($J423,$L423*$G423,1,项目参数!$B$2:$B$200),WORKDAY($J423,$L423*$G423,1)),TODAY())),"")</f>
        <v/>
      </c>
      <c r="AG423">
        <f ca="1">IF(AND(M423,O423),IF(OR('临-间接'!S423="",'临-间接'!S423="(空白)"),0,'临-间接'!S423),0)</f>
        <v>0</v>
      </c>
      <c r="AH423" s="32" t="str">
        <f ca="1">IF($M423,IF('临-间接'!T423=0,"",'临-间接'!T423),"")</f>
        <v/>
      </c>
      <c r="AI423" s="32" t="str">
        <f ca="1">IF($M423,IF('临-间接'!U423=0,"",'临-间接'!U423),"")</f>
        <v/>
      </c>
      <c r="AJ423" s="32" t="str">
        <f t="shared" ca="1" si="92"/>
        <v/>
      </c>
    </row>
    <row r="424" spans="1:36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IF('临-间接'!H424="(空白)","",'临-间接'!H424)</f>
        <v>0</v>
      </c>
      <c r="F424">
        <f ca="1">IF('临-间接'!K424="(空白)","",'临-间接'!K424)</f>
        <v>0</v>
      </c>
      <c r="G424">
        <f ca="1">IF('临-间接'!L424="(空白)",0,'临-间接'!L424)</f>
        <v>0</v>
      </c>
      <c r="H424" t="str">
        <f ca="1">IF(OR('临-间接'!Q424=0,'临-间接'!Q424="(空白)"),"",'临-间接'!Q424)</f>
        <v/>
      </c>
      <c r="I424" s="32" t="str">
        <f ca="1">IF(OR('临-间接'!M424=0,'临-间接'!M424="(空白)"),"",'临-间接'!M424)</f>
        <v/>
      </c>
      <c r="J424" s="32" t="str">
        <f ca="1">IF(OR('临-间接'!N424=0,'临-间接'!N424="(空白)"),"",'临-间接'!N424)</f>
        <v/>
      </c>
      <c r="K424" s="32" t="str">
        <f ca="1">IF(OR('临-间接'!O424=0,'临-间接'!O424="(空白)"),"",'临-间接'!O424)</f>
        <v/>
      </c>
      <c r="L424">
        <f ca="1">IF('临-间接'!P424="(空白)",0,'临-间接'!P424)</f>
        <v>0</v>
      </c>
      <c r="M424" s="93" t="b">
        <f t="shared" ca="1" si="80"/>
        <v>0</v>
      </c>
      <c r="N424" s="93" t="b">
        <f t="shared" ca="1" si="81"/>
        <v>0</v>
      </c>
      <c r="O424" s="93" t="b">
        <f t="shared" ca="1" si="82"/>
        <v>0</v>
      </c>
      <c r="P424" s="93" t="b">
        <f t="shared" ca="1" si="83"/>
        <v>0</v>
      </c>
      <c r="Q424" s="93" t="b">
        <f t="shared" ca="1" si="84"/>
        <v>0</v>
      </c>
      <c r="R424" s="93" t="str">
        <f t="shared" ca="1" si="85"/>
        <v>未开始</v>
      </c>
      <c r="S424" s="93">
        <f ca="1">IF(AND(M424,O424,NOT(P424)),NETWORKDAYS(J424,AF424,项目参数!$B$2:$B$200),0)</f>
        <v>0</v>
      </c>
      <c r="T424" s="94">
        <f t="shared" ca="1" si="86"/>
        <v>0</v>
      </c>
      <c r="U424" s="113">
        <f t="shared" ca="1" si="87"/>
        <v>0</v>
      </c>
      <c r="V424" s="113">
        <f t="shared" ca="1" si="88"/>
        <v>0</v>
      </c>
      <c r="W424" s="113" t="str">
        <f t="shared" ca="1" si="89"/>
        <v/>
      </c>
      <c r="X424" s="93">
        <f t="shared" ca="1" si="90"/>
        <v>0</v>
      </c>
      <c r="Y424" s="93">
        <f t="shared" ca="1" si="91"/>
        <v>0</v>
      </c>
      <c r="Z424" s="93">
        <f ca="1">IF(AND(M424,O424,J424&gt;项目信息!$C$18),INT((IF(P424,K424,J424)-项目信息!$C$18)/30)+1,0)</f>
        <v>0</v>
      </c>
      <c r="AA424" s="93" t="str">
        <f ca="1">IF(M424,WEEKNUM(IF(K424&lt;&gt;"",K424,IF(J424&lt;&gt;"",J424,I424)-项目信息!$C$18)+1),"")</f>
        <v/>
      </c>
      <c r="AB424" s="93" t="str">
        <f ca="1">IF($M424,IF('临-间接'!W424=0,"",'临-间接'!W424),"")</f>
        <v/>
      </c>
      <c r="AC424" s="93" t="str">
        <f ca="1">IF($M424,$AB424*U424/项目参数!$J$29,"")</f>
        <v/>
      </c>
      <c r="AD424" s="93" t="str">
        <f ca="1">IF($M424,$AB424*V424/项目参数!$J$29,"")</f>
        <v/>
      </c>
      <c r="AE424" s="95" t="str">
        <f ca="1">IF(OR('临-间接'!R424=0,'临-间接'!R424="(空白)"),"",'临-间接'!R424)</f>
        <v/>
      </c>
      <c r="AF424" s="32" t="str">
        <f ca="1">IF(O424,IF(K424&lt;&gt;"", K424, IF(OR(H424="暂停",H424="取消"), IFERROR(WORKDAY.INTL($J424,$L424*$G424,1,项目参数!$B$2:$B$200),WORKDAY($J424,$L424*$G424,1)),TODAY())),"")</f>
        <v/>
      </c>
      <c r="AG424">
        <f ca="1">IF(AND(M424,O424),IF(OR('临-间接'!S424="",'临-间接'!S424="(空白)"),0,'临-间接'!S424),0)</f>
        <v>0</v>
      </c>
      <c r="AH424" s="32" t="str">
        <f ca="1">IF($M424,IF('临-间接'!T424=0,"",'临-间接'!T424),"")</f>
        <v/>
      </c>
      <c r="AI424" s="32" t="str">
        <f ca="1">IF($M424,IF('临-间接'!U424=0,"",'临-间接'!U424),"")</f>
        <v/>
      </c>
      <c r="AJ424" s="32" t="str">
        <f t="shared" ca="1" si="92"/>
        <v/>
      </c>
    </row>
    <row r="425" spans="1:36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IF('临-间接'!H425="(空白)","",'临-间接'!H425)</f>
        <v>0</v>
      </c>
      <c r="F425">
        <f ca="1">IF('临-间接'!K425="(空白)","",'临-间接'!K425)</f>
        <v>0</v>
      </c>
      <c r="G425">
        <f ca="1">IF('临-间接'!L425="(空白)",0,'临-间接'!L425)</f>
        <v>0</v>
      </c>
      <c r="H425" t="str">
        <f ca="1">IF(OR('临-间接'!Q425=0,'临-间接'!Q425="(空白)"),"",'临-间接'!Q425)</f>
        <v/>
      </c>
      <c r="I425" s="32" t="str">
        <f ca="1">IF(OR('临-间接'!M425=0,'临-间接'!M425="(空白)"),"",'临-间接'!M425)</f>
        <v/>
      </c>
      <c r="J425" s="32" t="str">
        <f ca="1">IF(OR('临-间接'!N425=0,'临-间接'!N425="(空白)"),"",'临-间接'!N425)</f>
        <v/>
      </c>
      <c r="K425" s="32" t="str">
        <f ca="1">IF(OR('临-间接'!O425=0,'临-间接'!O425="(空白)"),"",'临-间接'!O425)</f>
        <v/>
      </c>
      <c r="L425">
        <f ca="1">IF('临-间接'!P425="(空白)",0,'临-间接'!P425)</f>
        <v>0</v>
      </c>
      <c r="M425" s="93" t="b">
        <f t="shared" ca="1" si="80"/>
        <v>0</v>
      </c>
      <c r="N425" s="93" t="b">
        <f t="shared" ca="1" si="81"/>
        <v>0</v>
      </c>
      <c r="O425" s="93" t="b">
        <f t="shared" ca="1" si="82"/>
        <v>0</v>
      </c>
      <c r="P425" s="93" t="b">
        <f t="shared" ca="1" si="83"/>
        <v>0</v>
      </c>
      <c r="Q425" s="93" t="b">
        <f t="shared" ca="1" si="84"/>
        <v>0</v>
      </c>
      <c r="R425" s="93" t="str">
        <f t="shared" ca="1" si="85"/>
        <v>未开始</v>
      </c>
      <c r="S425" s="93">
        <f ca="1">IF(AND(M425,O425,NOT(P425)),NETWORKDAYS(J425,AF425,项目参数!$B$2:$B$200),0)</f>
        <v>0</v>
      </c>
      <c r="T425" s="94">
        <f t="shared" ca="1" si="86"/>
        <v>0</v>
      </c>
      <c r="U425" s="113">
        <f t="shared" ca="1" si="87"/>
        <v>0</v>
      </c>
      <c r="V425" s="113">
        <f t="shared" ca="1" si="88"/>
        <v>0</v>
      </c>
      <c r="W425" s="113" t="str">
        <f t="shared" ca="1" si="89"/>
        <v/>
      </c>
      <c r="X425" s="93">
        <f t="shared" ca="1" si="90"/>
        <v>0</v>
      </c>
      <c r="Y425" s="93">
        <f t="shared" ca="1" si="91"/>
        <v>0</v>
      </c>
      <c r="Z425" s="93">
        <f ca="1">IF(AND(M425,O425,J425&gt;项目信息!$C$18),INT((IF(P425,K425,J425)-项目信息!$C$18)/30)+1,0)</f>
        <v>0</v>
      </c>
      <c r="AA425" s="93" t="str">
        <f ca="1">IF(M425,WEEKNUM(IF(K425&lt;&gt;"",K425,IF(J425&lt;&gt;"",J425,I425)-项目信息!$C$18)+1),"")</f>
        <v/>
      </c>
      <c r="AB425" s="93" t="str">
        <f ca="1">IF($M425,IF('临-间接'!W425=0,"",'临-间接'!W425),"")</f>
        <v/>
      </c>
      <c r="AC425" s="93" t="str">
        <f ca="1">IF($M425,$AB425*U425/项目参数!$J$29,"")</f>
        <v/>
      </c>
      <c r="AD425" s="93" t="str">
        <f ca="1">IF($M425,$AB425*V425/项目参数!$J$29,"")</f>
        <v/>
      </c>
      <c r="AE425" s="95" t="str">
        <f ca="1">IF(OR('临-间接'!R425=0,'临-间接'!R425="(空白)"),"",'临-间接'!R425)</f>
        <v/>
      </c>
      <c r="AF425" s="32" t="str">
        <f ca="1">IF(O425,IF(K425&lt;&gt;"", K425, IF(OR(H425="暂停",H425="取消"), IFERROR(WORKDAY.INTL($J425,$L425*$G425,1,项目参数!$B$2:$B$200),WORKDAY($J425,$L425*$G425,1)),TODAY())),"")</f>
        <v/>
      </c>
      <c r="AG425">
        <f ca="1">IF(AND(M425,O425),IF(OR('临-间接'!S425="",'临-间接'!S425="(空白)"),0,'临-间接'!S425),0)</f>
        <v>0</v>
      </c>
      <c r="AH425" s="32" t="str">
        <f ca="1">IF($M425,IF('临-间接'!T425=0,"",'临-间接'!T425),"")</f>
        <v/>
      </c>
      <c r="AI425" s="32" t="str">
        <f ca="1">IF($M425,IF('临-间接'!U425=0,"",'临-间接'!U425),"")</f>
        <v/>
      </c>
      <c r="AJ425" s="32" t="str">
        <f t="shared" ca="1" si="92"/>
        <v/>
      </c>
    </row>
    <row r="426" spans="1:36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IF('临-间接'!H426="(空白)","",'临-间接'!H426)</f>
        <v>0</v>
      </c>
      <c r="F426">
        <f ca="1">IF('临-间接'!K426="(空白)","",'临-间接'!K426)</f>
        <v>0</v>
      </c>
      <c r="G426">
        <f ca="1">IF('临-间接'!L426="(空白)",0,'临-间接'!L426)</f>
        <v>0</v>
      </c>
      <c r="H426" t="str">
        <f ca="1">IF(OR('临-间接'!Q426=0,'临-间接'!Q426="(空白)"),"",'临-间接'!Q426)</f>
        <v/>
      </c>
      <c r="I426" s="32" t="str">
        <f ca="1">IF(OR('临-间接'!M426=0,'临-间接'!M426="(空白)"),"",'临-间接'!M426)</f>
        <v/>
      </c>
      <c r="J426" s="32" t="str">
        <f ca="1">IF(OR('临-间接'!N426=0,'临-间接'!N426="(空白)"),"",'临-间接'!N426)</f>
        <v/>
      </c>
      <c r="K426" s="32" t="str">
        <f ca="1">IF(OR('临-间接'!O426=0,'临-间接'!O426="(空白)"),"",'临-间接'!O426)</f>
        <v/>
      </c>
      <c r="L426">
        <f ca="1">IF('临-间接'!P426="(空白)",0,'临-间接'!P426)</f>
        <v>0</v>
      </c>
      <c r="M426" s="93" t="b">
        <f t="shared" ca="1" si="80"/>
        <v>0</v>
      </c>
      <c r="N426" s="93" t="b">
        <f t="shared" ca="1" si="81"/>
        <v>0</v>
      </c>
      <c r="O426" s="93" t="b">
        <f t="shared" ca="1" si="82"/>
        <v>0</v>
      </c>
      <c r="P426" s="93" t="b">
        <f t="shared" ca="1" si="83"/>
        <v>0</v>
      </c>
      <c r="Q426" s="93" t="b">
        <f t="shared" ca="1" si="84"/>
        <v>0</v>
      </c>
      <c r="R426" s="93" t="str">
        <f t="shared" ca="1" si="85"/>
        <v>未开始</v>
      </c>
      <c r="S426" s="93">
        <f ca="1">IF(AND(M426,O426,NOT(P426)),NETWORKDAYS(J426,AF426,项目参数!$B$2:$B$200),0)</f>
        <v>0</v>
      </c>
      <c r="T426" s="94">
        <f t="shared" ca="1" si="86"/>
        <v>0</v>
      </c>
      <c r="U426" s="113">
        <f t="shared" ca="1" si="87"/>
        <v>0</v>
      </c>
      <c r="V426" s="113">
        <f t="shared" ca="1" si="88"/>
        <v>0</v>
      </c>
      <c r="W426" s="113" t="str">
        <f t="shared" ca="1" si="89"/>
        <v/>
      </c>
      <c r="X426" s="93">
        <f t="shared" ca="1" si="90"/>
        <v>0</v>
      </c>
      <c r="Y426" s="93">
        <f t="shared" ca="1" si="91"/>
        <v>0</v>
      </c>
      <c r="Z426" s="93">
        <f ca="1">IF(AND(M426,O426,J426&gt;项目信息!$C$18),INT((IF(P426,K426,J426)-项目信息!$C$18)/30)+1,0)</f>
        <v>0</v>
      </c>
      <c r="AA426" s="93" t="str">
        <f ca="1">IF(M426,WEEKNUM(IF(K426&lt;&gt;"",K426,IF(J426&lt;&gt;"",J426,I426)-项目信息!$C$18)+1),"")</f>
        <v/>
      </c>
      <c r="AB426" s="93" t="str">
        <f ca="1">IF($M426,IF('临-间接'!W426=0,"",'临-间接'!W426),"")</f>
        <v/>
      </c>
      <c r="AC426" s="93" t="str">
        <f ca="1">IF($M426,$AB426*U426/项目参数!$J$29,"")</f>
        <v/>
      </c>
      <c r="AD426" s="93" t="str">
        <f ca="1">IF($M426,$AB426*V426/项目参数!$J$29,"")</f>
        <v/>
      </c>
      <c r="AE426" s="95" t="str">
        <f ca="1">IF(OR('临-间接'!R426=0,'临-间接'!R426="(空白)"),"",'临-间接'!R426)</f>
        <v/>
      </c>
      <c r="AF426" s="32" t="str">
        <f ca="1">IF(O426,IF(K426&lt;&gt;"", K426, IF(OR(H426="暂停",H426="取消"), IFERROR(WORKDAY.INTL($J426,$L426*$G426,1,项目参数!$B$2:$B$200),WORKDAY($J426,$L426*$G426,1)),TODAY())),"")</f>
        <v/>
      </c>
      <c r="AG426">
        <f ca="1">IF(AND(M426,O426),IF(OR('临-间接'!S426="",'临-间接'!S426="(空白)"),0,'临-间接'!S426),0)</f>
        <v>0</v>
      </c>
      <c r="AH426" s="32" t="str">
        <f ca="1">IF($M426,IF('临-间接'!T426=0,"",'临-间接'!T426),"")</f>
        <v/>
      </c>
      <c r="AI426" s="32" t="str">
        <f ca="1">IF($M426,IF('临-间接'!U426=0,"",'临-间接'!U426),"")</f>
        <v/>
      </c>
      <c r="AJ426" s="32" t="str">
        <f t="shared" ca="1" si="92"/>
        <v/>
      </c>
    </row>
    <row r="427" spans="1:36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IF('临-间接'!H427="(空白)","",'临-间接'!H427)</f>
        <v>0</v>
      </c>
      <c r="F427">
        <f ca="1">IF('临-间接'!K427="(空白)","",'临-间接'!K427)</f>
        <v>0</v>
      </c>
      <c r="G427">
        <f ca="1">IF('临-间接'!L427="(空白)",0,'临-间接'!L427)</f>
        <v>0</v>
      </c>
      <c r="H427" t="str">
        <f ca="1">IF(OR('临-间接'!Q427=0,'临-间接'!Q427="(空白)"),"",'临-间接'!Q427)</f>
        <v/>
      </c>
      <c r="I427" s="32" t="str">
        <f ca="1">IF(OR('临-间接'!M427=0,'临-间接'!M427="(空白)"),"",'临-间接'!M427)</f>
        <v/>
      </c>
      <c r="J427" s="32" t="str">
        <f ca="1">IF(OR('临-间接'!N427=0,'临-间接'!N427="(空白)"),"",'临-间接'!N427)</f>
        <v/>
      </c>
      <c r="K427" s="32" t="str">
        <f ca="1">IF(OR('临-间接'!O427=0,'临-间接'!O427="(空白)"),"",'临-间接'!O427)</f>
        <v/>
      </c>
      <c r="L427">
        <f ca="1">IF('临-间接'!P427="(空白)",0,'临-间接'!P427)</f>
        <v>0</v>
      </c>
      <c r="M427" s="93" t="b">
        <f t="shared" ca="1" si="80"/>
        <v>0</v>
      </c>
      <c r="N427" s="93" t="b">
        <f t="shared" ca="1" si="81"/>
        <v>0</v>
      </c>
      <c r="O427" s="93" t="b">
        <f t="shared" ca="1" si="82"/>
        <v>0</v>
      </c>
      <c r="P427" s="93" t="b">
        <f t="shared" ca="1" si="83"/>
        <v>0</v>
      </c>
      <c r="Q427" s="93" t="b">
        <f t="shared" ca="1" si="84"/>
        <v>0</v>
      </c>
      <c r="R427" s="93" t="str">
        <f t="shared" ca="1" si="85"/>
        <v>未开始</v>
      </c>
      <c r="S427" s="93">
        <f ca="1">IF(AND(M427,O427,NOT(P427)),NETWORKDAYS(J427,AF427,项目参数!$B$2:$B$200),0)</f>
        <v>0</v>
      </c>
      <c r="T427" s="94">
        <f t="shared" ca="1" si="86"/>
        <v>0</v>
      </c>
      <c r="U427" s="113">
        <f t="shared" ca="1" si="87"/>
        <v>0</v>
      </c>
      <c r="V427" s="113">
        <f t="shared" ca="1" si="88"/>
        <v>0</v>
      </c>
      <c r="W427" s="113" t="str">
        <f t="shared" ca="1" si="89"/>
        <v/>
      </c>
      <c r="X427" s="93">
        <f t="shared" ca="1" si="90"/>
        <v>0</v>
      </c>
      <c r="Y427" s="93">
        <f t="shared" ca="1" si="91"/>
        <v>0</v>
      </c>
      <c r="Z427" s="93">
        <f ca="1">IF(AND(M427,O427,J427&gt;项目信息!$C$18),INT((IF(P427,K427,J427)-项目信息!$C$18)/30)+1,0)</f>
        <v>0</v>
      </c>
      <c r="AA427" s="93" t="str">
        <f ca="1">IF(M427,WEEKNUM(IF(K427&lt;&gt;"",K427,IF(J427&lt;&gt;"",J427,I427)-项目信息!$C$18)+1),"")</f>
        <v/>
      </c>
      <c r="AB427" s="93" t="str">
        <f ca="1">IF($M427,IF('临-间接'!W427=0,"",'临-间接'!W427),"")</f>
        <v/>
      </c>
      <c r="AC427" s="93" t="str">
        <f ca="1">IF($M427,$AB427*U427/项目参数!$J$29,"")</f>
        <v/>
      </c>
      <c r="AD427" s="93" t="str">
        <f ca="1">IF($M427,$AB427*V427/项目参数!$J$29,"")</f>
        <v/>
      </c>
      <c r="AE427" s="95" t="str">
        <f ca="1">IF(OR('临-间接'!R427=0,'临-间接'!R427="(空白)"),"",'临-间接'!R427)</f>
        <v/>
      </c>
      <c r="AF427" s="32" t="str">
        <f ca="1">IF(O427,IF(K427&lt;&gt;"", K427, IF(OR(H427="暂停",H427="取消"), IFERROR(WORKDAY.INTL($J427,$L427*$G427,1,项目参数!$B$2:$B$200),WORKDAY($J427,$L427*$G427,1)),TODAY())),"")</f>
        <v/>
      </c>
      <c r="AG427">
        <f ca="1">IF(AND(M427,O427),IF(OR('临-间接'!S427="",'临-间接'!S427="(空白)"),0,'临-间接'!S427),0)</f>
        <v>0</v>
      </c>
      <c r="AH427" s="32" t="str">
        <f ca="1">IF($M427,IF('临-间接'!T427=0,"",'临-间接'!T427),"")</f>
        <v/>
      </c>
      <c r="AI427" s="32" t="str">
        <f ca="1">IF($M427,IF('临-间接'!U427=0,"",'临-间接'!U427),"")</f>
        <v/>
      </c>
      <c r="AJ427" s="32" t="str">
        <f t="shared" ca="1" si="92"/>
        <v/>
      </c>
    </row>
    <row r="428" spans="1:36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IF('临-间接'!H428="(空白)","",'临-间接'!H428)</f>
        <v>0</v>
      </c>
      <c r="F428">
        <f ca="1">IF('临-间接'!K428="(空白)","",'临-间接'!K428)</f>
        <v>0</v>
      </c>
      <c r="G428">
        <f ca="1">IF('临-间接'!L428="(空白)",0,'临-间接'!L428)</f>
        <v>0</v>
      </c>
      <c r="H428" t="str">
        <f ca="1">IF(OR('临-间接'!Q428=0,'临-间接'!Q428="(空白)"),"",'临-间接'!Q428)</f>
        <v/>
      </c>
      <c r="I428" s="32" t="str">
        <f ca="1">IF(OR('临-间接'!M428=0,'临-间接'!M428="(空白)"),"",'临-间接'!M428)</f>
        <v/>
      </c>
      <c r="J428" s="32" t="str">
        <f ca="1">IF(OR('临-间接'!N428=0,'临-间接'!N428="(空白)"),"",'临-间接'!N428)</f>
        <v/>
      </c>
      <c r="K428" s="32" t="str">
        <f ca="1">IF(OR('临-间接'!O428=0,'临-间接'!O428="(空白)"),"",'临-间接'!O428)</f>
        <v/>
      </c>
      <c r="L428">
        <f ca="1">IF('临-间接'!P428="(空白)",0,'临-间接'!P428)</f>
        <v>0</v>
      </c>
      <c r="M428" s="93" t="b">
        <f t="shared" ca="1" si="80"/>
        <v>0</v>
      </c>
      <c r="N428" s="93" t="b">
        <f t="shared" ca="1" si="81"/>
        <v>0</v>
      </c>
      <c r="O428" s="93" t="b">
        <f t="shared" ca="1" si="82"/>
        <v>0</v>
      </c>
      <c r="P428" s="93" t="b">
        <f t="shared" ca="1" si="83"/>
        <v>0</v>
      </c>
      <c r="Q428" s="93" t="b">
        <f t="shared" ca="1" si="84"/>
        <v>0</v>
      </c>
      <c r="R428" s="93" t="str">
        <f t="shared" ca="1" si="85"/>
        <v>未开始</v>
      </c>
      <c r="S428" s="93">
        <f ca="1">IF(AND(M428,O428,NOT(P428)),NETWORKDAYS(J428,AF428,项目参数!$B$2:$B$200),0)</f>
        <v>0</v>
      </c>
      <c r="T428" s="94">
        <f t="shared" ca="1" si="86"/>
        <v>0</v>
      </c>
      <c r="U428" s="113">
        <f t="shared" ca="1" si="87"/>
        <v>0</v>
      </c>
      <c r="V428" s="113">
        <f t="shared" ca="1" si="88"/>
        <v>0</v>
      </c>
      <c r="W428" s="113" t="str">
        <f t="shared" ca="1" si="89"/>
        <v/>
      </c>
      <c r="X428" s="93">
        <f t="shared" ca="1" si="90"/>
        <v>0</v>
      </c>
      <c r="Y428" s="93">
        <f t="shared" ca="1" si="91"/>
        <v>0</v>
      </c>
      <c r="Z428" s="93">
        <f ca="1">IF(AND(M428,O428,J428&gt;项目信息!$C$18),INT((IF(P428,K428,J428)-项目信息!$C$18)/30)+1,0)</f>
        <v>0</v>
      </c>
      <c r="AA428" s="93" t="str">
        <f ca="1">IF(M428,WEEKNUM(IF(K428&lt;&gt;"",K428,IF(J428&lt;&gt;"",J428,I428)-项目信息!$C$18)+1),"")</f>
        <v/>
      </c>
      <c r="AB428" s="93" t="str">
        <f ca="1">IF($M428,IF('临-间接'!W428=0,"",'临-间接'!W428),"")</f>
        <v/>
      </c>
      <c r="AC428" s="93" t="str">
        <f ca="1">IF($M428,$AB428*U428/项目参数!$J$29,"")</f>
        <v/>
      </c>
      <c r="AD428" s="93" t="str">
        <f ca="1">IF($M428,$AB428*V428/项目参数!$J$29,"")</f>
        <v/>
      </c>
      <c r="AE428" s="95" t="str">
        <f ca="1">IF(OR('临-间接'!R428=0,'临-间接'!R428="(空白)"),"",'临-间接'!R428)</f>
        <v/>
      </c>
      <c r="AF428" s="32" t="str">
        <f ca="1">IF(O428,IF(K428&lt;&gt;"", K428, IF(OR(H428="暂停",H428="取消"), IFERROR(WORKDAY.INTL($J428,$L428*$G428,1,项目参数!$B$2:$B$200),WORKDAY($J428,$L428*$G428,1)),TODAY())),"")</f>
        <v/>
      </c>
      <c r="AG428">
        <f ca="1">IF(AND(M428,O428),IF(OR('临-间接'!S428="",'临-间接'!S428="(空白)"),0,'临-间接'!S428),0)</f>
        <v>0</v>
      </c>
      <c r="AH428" s="32" t="str">
        <f ca="1">IF($M428,IF('临-间接'!T428=0,"",'临-间接'!T428),"")</f>
        <v/>
      </c>
      <c r="AI428" s="32" t="str">
        <f ca="1">IF($M428,IF('临-间接'!U428=0,"",'临-间接'!U428),"")</f>
        <v/>
      </c>
      <c r="AJ428" s="32" t="str">
        <f t="shared" ca="1" si="92"/>
        <v/>
      </c>
    </row>
    <row r="429" spans="1:36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IF('临-间接'!H429="(空白)","",'临-间接'!H429)</f>
        <v>0</v>
      </c>
      <c r="F429">
        <f ca="1">IF('临-间接'!K429="(空白)","",'临-间接'!K429)</f>
        <v>0</v>
      </c>
      <c r="G429">
        <f ca="1">IF('临-间接'!L429="(空白)",0,'临-间接'!L429)</f>
        <v>0</v>
      </c>
      <c r="H429" t="str">
        <f ca="1">IF(OR('临-间接'!Q429=0,'临-间接'!Q429="(空白)"),"",'临-间接'!Q429)</f>
        <v/>
      </c>
      <c r="I429" s="32" t="str">
        <f ca="1">IF(OR('临-间接'!M429=0,'临-间接'!M429="(空白)"),"",'临-间接'!M429)</f>
        <v/>
      </c>
      <c r="J429" s="32" t="str">
        <f ca="1">IF(OR('临-间接'!N429=0,'临-间接'!N429="(空白)"),"",'临-间接'!N429)</f>
        <v/>
      </c>
      <c r="K429" s="32" t="str">
        <f ca="1">IF(OR('临-间接'!O429=0,'临-间接'!O429="(空白)"),"",'临-间接'!O429)</f>
        <v/>
      </c>
      <c r="L429">
        <f ca="1">IF('临-间接'!P429="(空白)",0,'临-间接'!P429)</f>
        <v>0</v>
      </c>
      <c r="M429" s="93" t="b">
        <f t="shared" ca="1" si="80"/>
        <v>0</v>
      </c>
      <c r="N429" s="93" t="b">
        <f t="shared" ca="1" si="81"/>
        <v>0</v>
      </c>
      <c r="O429" s="93" t="b">
        <f t="shared" ca="1" si="82"/>
        <v>0</v>
      </c>
      <c r="P429" s="93" t="b">
        <f t="shared" ca="1" si="83"/>
        <v>0</v>
      </c>
      <c r="Q429" s="93" t="b">
        <f t="shared" ca="1" si="84"/>
        <v>0</v>
      </c>
      <c r="R429" s="93" t="str">
        <f t="shared" ca="1" si="85"/>
        <v>未开始</v>
      </c>
      <c r="S429" s="93">
        <f ca="1">IF(AND(M429,O429,NOT(P429)),NETWORKDAYS(J429,AF429,项目参数!$B$2:$B$200),0)</f>
        <v>0</v>
      </c>
      <c r="T429" s="94">
        <f t="shared" ca="1" si="86"/>
        <v>0</v>
      </c>
      <c r="U429" s="113">
        <f t="shared" ca="1" si="87"/>
        <v>0</v>
      </c>
      <c r="V429" s="113">
        <f t="shared" ca="1" si="88"/>
        <v>0</v>
      </c>
      <c r="W429" s="113" t="str">
        <f t="shared" ca="1" si="89"/>
        <v/>
      </c>
      <c r="X429" s="93">
        <f t="shared" ca="1" si="90"/>
        <v>0</v>
      </c>
      <c r="Y429" s="93">
        <f t="shared" ca="1" si="91"/>
        <v>0</v>
      </c>
      <c r="Z429" s="93">
        <f ca="1">IF(AND(M429,O429,J429&gt;项目信息!$C$18),INT((IF(P429,K429,J429)-项目信息!$C$18)/30)+1,0)</f>
        <v>0</v>
      </c>
      <c r="AA429" s="93" t="str">
        <f ca="1">IF(M429,WEEKNUM(IF(K429&lt;&gt;"",K429,IF(J429&lt;&gt;"",J429,I429)-项目信息!$C$18)+1),"")</f>
        <v/>
      </c>
      <c r="AB429" s="93" t="str">
        <f ca="1">IF($M429,IF('临-间接'!W429=0,"",'临-间接'!W429),"")</f>
        <v/>
      </c>
      <c r="AC429" s="93" t="str">
        <f ca="1">IF($M429,$AB429*U429/项目参数!$J$29,"")</f>
        <v/>
      </c>
      <c r="AD429" s="93" t="str">
        <f ca="1">IF($M429,$AB429*V429/项目参数!$J$29,"")</f>
        <v/>
      </c>
      <c r="AE429" s="95" t="str">
        <f ca="1">IF(OR('临-间接'!R429=0,'临-间接'!R429="(空白)"),"",'临-间接'!R429)</f>
        <v/>
      </c>
      <c r="AF429" s="32" t="str">
        <f ca="1">IF(O429,IF(K429&lt;&gt;"", K429, IF(OR(H429="暂停",H429="取消"), IFERROR(WORKDAY.INTL($J429,$L429*$G429,1,项目参数!$B$2:$B$200),WORKDAY($J429,$L429*$G429,1)),TODAY())),"")</f>
        <v/>
      </c>
      <c r="AG429">
        <f ca="1">IF(AND(M429,O429),IF(OR('临-间接'!S429="",'临-间接'!S429="(空白)"),0,'临-间接'!S429),0)</f>
        <v>0</v>
      </c>
      <c r="AH429" s="32" t="str">
        <f ca="1">IF($M429,IF('临-间接'!T429=0,"",'临-间接'!T429),"")</f>
        <v/>
      </c>
      <c r="AI429" s="32" t="str">
        <f ca="1">IF($M429,IF('临-间接'!U429=0,"",'临-间接'!U429),"")</f>
        <v/>
      </c>
      <c r="AJ429" s="32" t="str">
        <f t="shared" ca="1" si="92"/>
        <v/>
      </c>
    </row>
    <row r="430" spans="1:36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IF('临-间接'!H430="(空白)","",'临-间接'!H430)</f>
        <v>0</v>
      </c>
      <c r="F430">
        <f ca="1">IF('临-间接'!K430="(空白)","",'临-间接'!K430)</f>
        <v>0</v>
      </c>
      <c r="G430">
        <f ca="1">IF('临-间接'!L430="(空白)",0,'临-间接'!L430)</f>
        <v>0</v>
      </c>
      <c r="H430" t="str">
        <f ca="1">IF(OR('临-间接'!Q430=0,'临-间接'!Q430="(空白)"),"",'临-间接'!Q430)</f>
        <v/>
      </c>
      <c r="I430" s="32" t="str">
        <f ca="1">IF(OR('临-间接'!M430=0,'临-间接'!M430="(空白)"),"",'临-间接'!M430)</f>
        <v/>
      </c>
      <c r="J430" s="32" t="str">
        <f ca="1">IF(OR('临-间接'!N430=0,'临-间接'!N430="(空白)"),"",'临-间接'!N430)</f>
        <v/>
      </c>
      <c r="K430" s="32" t="str">
        <f ca="1">IF(OR('临-间接'!O430=0,'临-间接'!O430="(空白)"),"",'临-间接'!O430)</f>
        <v/>
      </c>
      <c r="L430">
        <f ca="1">IF('临-间接'!P430="(空白)",0,'临-间接'!P430)</f>
        <v>0</v>
      </c>
      <c r="M430" s="93" t="b">
        <f t="shared" ca="1" si="80"/>
        <v>0</v>
      </c>
      <c r="N430" s="93" t="b">
        <f t="shared" ca="1" si="81"/>
        <v>0</v>
      </c>
      <c r="O430" s="93" t="b">
        <f t="shared" ca="1" si="82"/>
        <v>0</v>
      </c>
      <c r="P430" s="93" t="b">
        <f t="shared" ca="1" si="83"/>
        <v>0</v>
      </c>
      <c r="Q430" s="93" t="b">
        <f t="shared" ca="1" si="84"/>
        <v>0</v>
      </c>
      <c r="R430" s="93" t="str">
        <f t="shared" ca="1" si="85"/>
        <v>未开始</v>
      </c>
      <c r="S430" s="93">
        <f ca="1">IF(AND(M430,O430,NOT(P430)),NETWORKDAYS(J430,AF430,项目参数!$B$2:$B$200),0)</f>
        <v>0</v>
      </c>
      <c r="T430" s="94">
        <f t="shared" ca="1" si="86"/>
        <v>0</v>
      </c>
      <c r="U430" s="113">
        <f t="shared" ca="1" si="87"/>
        <v>0</v>
      </c>
      <c r="V430" s="113">
        <f t="shared" ca="1" si="88"/>
        <v>0</v>
      </c>
      <c r="W430" s="113" t="str">
        <f t="shared" ca="1" si="89"/>
        <v/>
      </c>
      <c r="X430" s="93">
        <f t="shared" ca="1" si="90"/>
        <v>0</v>
      </c>
      <c r="Y430" s="93">
        <f t="shared" ca="1" si="91"/>
        <v>0</v>
      </c>
      <c r="Z430" s="93">
        <f ca="1">IF(AND(M430,O430,J430&gt;项目信息!$C$18),INT((IF(P430,K430,J430)-项目信息!$C$18)/30)+1,0)</f>
        <v>0</v>
      </c>
      <c r="AA430" s="93" t="str">
        <f ca="1">IF(M430,WEEKNUM(IF(K430&lt;&gt;"",K430,IF(J430&lt;&gt;"",J430,I430)-项目信息!$C$18)+1),"")</f>
        <v/>
      </c>
      <c r="AB430" s="93" t="str">
        <f ca="1">IF($M430,IF('临-间接'!W430=0,"",'临-间接'!W430),"")</f>
        <v/>
      </c>
      <c r="AC430" s="93" t="str">
        <f ca="1">IF($M430,$AB430*U430/项目参数!$J$29,"")</f>
        <v/>
      </c>
      <c r="AD430" s="93" t="str">
        <f ca="1">IF($M430,$AB430*V430/项目参数!$J$29,"")</f>
        <v/>
      </c>
      <c r="AE430" s="95" t="str">
        <f ca="1">IF(OR('临-间接'!R430=0,'临-间接'!R430="(空白)"),"",'临-间接'!R430)</f>
        <v/>
      </c>
      <c r="AF430" s="32" t="str">
        <f ca="1">IF(O430,IF(K430&lt;&gt;"", K430, IF(OR(H430="暂停",H430="取消"), IFERROR(WORKDAY.INTL($J430,$L430*$G430,1,项目参数!$B$2:$B$200),WORKDAY($J430,$L430*$G430,1)),TODAY())),"")</f>
        <v/>
      </c>
      <c r="AG430">
        <f ca="1">IF(AND(M430,O430),IF(OR('临-间接'!S430="",'临-间接'!S430="(空白)"),0,'临-间接'!S430),0)</f>
        <v>0</v>
      </c>
      <c r="AH430" s="32" t="str">
        <f ca="1">IF($M430,IF('临-间接'!T430=0,"",'临-间接'!T430),"")</f>
        <v/>
      </c>
      <c r="AI430" s="32" t="str">
        <f ca="1">IF($M430,IF('临-间接'!U430=0,"",'临-间接'!U430),"")</f>
        <v/>
      </c>
      <c r="AJ430" s="32" t="str">
        <f t="shared" ca="1" si="92"/>
        <v/>
      </c>
    </row>
    <row r="431" spans="1:36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IF('临-间接'!H431="(空白)","",'临-间接'!H431)</f>
        <v>0</v>
      </c>
      <c r="F431">
        <f ca="1">IF('临-间接'!K431="(空白)","",'临-间接'!K431)</f>
        <v>0</v>
      </c>
      <c r="G431">
        <f ca="1">IF('临-间接'!L431="(空白)",0,'临-间接'!L431)</f>
        <v>0</v>
      </c>
      <c r="H431" t="str">
        <f ca="1">IF(OR('临-间接'!Q431=0,'临-间接'!Q431="(空白)"),"",'临-间接'!Q431)</f>
        <v/>
      </c>
      <c r="I431" s="32" t="str">
        <f ca="1">IF(OR('临-间接'!M431=0,'临-间接'!M431="(空白)"),"",'临-间接'!M431)</f>
        <v/>
      </c>
      <c r="J431" s="32" t="str">
        <f ca="1">IF(OR('临-间接'!N431=0,'临-间接'!N431="(空白)"),"",'临-间接'!N431)</f>
        <v/>
      </c>
      <c r="K431" s="32" t="str">
        <f ca="1">IF(OR('临-间接'!O431=0,'临-间接'!O431="(空白)"),"",'临-间接'!O431)</f>
        <v/>
      </c>
      <c r="L431">
        <f ca="1">IF('临-间接'!P431="(空白)",0,'临-间接'!P431)</f>
        <v>0</v>
      </c>
      <c r="M431" s="93" t="b">
        <f t="shared" ca="1" si="80"/>
        <v>0</v>
      </c>
      <c r="N431" s="93" t="b">
        <f t="shared" ca="1" si="81"/>
        <v>0</v>
      </c>
      <c r="O431" s="93" t="b">
        <f t="shared" ca="1" si="82"/>
        <v>0</v>
      </c>
      <c r="P431" s="93" t="b">
        <f t="shared" ca="1" si="83"/>
        <v>0</v>
      </c>
      <c r="Q431" s="93" t="b">
        <f t="shared" ca="1" si="84"/>
        <v>0</v>
      </c>
      <c r="R431" s="93" t="str">
        <f t="shared" ca="1" si="85"/>
        <v>未开始</v>
      </c>
      <c r="S431" s="93">
        <f ca="1">IF(AND(M431,O431,NOT(P431)),NETWORKDAYS(J431,AF431,项目参数!$B$2:$B$200),0)</f>
        <v>0</v>
      </c>
      <c r="T431" s="94">
        <f t="shared" ca="1" si="86"/>
        <v>0</v>
      </c>
      <c r="U431" s="113">
        <f t="shared" ca="1" si="87"/>
        <v>0</v>
      </c>
      <c r="V431" s="113">
        <f t="shared" ca="1" si="88"/>
        <v>0</v>
      </c>
      <c r="W431" s="113" t="str">
        <f t="shared" ca="1" si="89"/>
        <v/>
      </c>
      <c r="X431" s="93">
        <f t="shared" ca="1" si="90"/>
        <v>0</v>
      </c>
      <c r="Y431" s="93">
        <f t="shared" ca="1" si="91"/>
        <v>0</v>
      </c>
      <c r="Z431" s="93">
        <f ca="1">IF(AND(M431,O431,J431&gt;项目信息!$C$18),INT((IF(P431,K431,J431)-项目信息!$C$18)/30)+1,0)</f>
        <v>0</v>
      </c>
      <c r="AA431" s="93" t="str">
        <f ca="1">IF(M431,WEEKNUM(IF(K431&lt;&gt;"",K431,IF(J431&lt;&gt;"",J431,I431)-项目信息!$C$18)+1),"")</f>
        <v/>
      </c>
      <c r="AB431" s="93" t="str">
        <f ca="1">IF($M431,IF('临-间接'!W431=0,"",'临-间接'!W431),"")</f>
        <v/>
      </c>
      <c r="AC431" s="93" t="str">
        <f ca="1">IF($M431,$AB431*U431/项目参数!$J$29,"")</f>
        <v/>
      </c>
      <c r="AD431" s="93" t="str">
        <f ca="1">IF($M431,$AB431*V431/项目参数!$J$29,"")</f>
        <v/>
      </c>
      <c r="AE431" s="95" t="str">
        <f ca="1">IF(OR('临-间接'!R431=0,'临-间接'!R431="(空白)"),"",'临-间接'!R431)</f>
        <v/>
      </c>
      <c r="AF431" s="32" t="str">
        <f ca="1">IF(O431,IF(K431&lt;&gt;"", K431, IF(OR(H431="暂停",H431="取消"), IFERROR(WORKDAY.INTL($J431,$L431*$G431,1,项目参数!$B$2:$B$200),WORKDAY($J431,$L431*$G431,1)),TODAY())),"")</f>
        <v/>
      </c>
      <c r="AG431">
        <f ca="1">IF(AND(M431,O431),IF(OR('临-间接'!S431="",'临-间接'!S431="(空白)"),0,'临-间接'!S431),0)</f>
        <v>0</v>
      </c>
      <c r="AH431" s="32" t="str">
        <f ca="1">IF($M431,IF('临-间接'!T431=0,"",'临-间接'!T431),"")</f>
        <v/>
      </c>
      <c r="AI431" s="32" t="str">
        <f ca="1">IF($M431,IF('临-间接'!U431=0,"",'临-间接'!U431),"")</f>
        <v/>
      </c>
      <c r="AJ431" s="32" t="str">
        <f t="shared" ca="1" si="92"/>
        <v/>
      </c>
    </row>
    <row r="432" spans="1:36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IF('临-间接'!H432="(空白)","",'临-间接'!H432)</f>
        <v>0</v>
      </c>
      <c r="F432">
        <f ca="1">IF('临-间接'!K432="(空白)","",'临-间接'!K432)</f>
        <v>0</v>
      </c>
      <c r="G432">
        <f ca="1">IF('临-间接'!L432="(空白)",0,'临-间接'!L432)</f>
        <v>0</v>
      </c>
      <c r="H432" t="str">
        <f ca="1">IF(OR('临-间接'!Q432=0,'临-间接'!Q432="(空白)"),"",'临-间接'!Q432)</f>
        <v/>
      </c>
      <c r="I432" s="32" t="str">
        <f ca="1">IF(OR('临-间接'!M432=0,'临-间接'!M432="(空白)"),"",'临-间接'!M432)</f>
        <v/>
      </c>
      <c r="J432" s="32" t="str">
        <f ca="1">IF(OR('临-间接'!N432=0,'临-间接'!N432="(空白)"),"",'临-间接'!N432)</f>
        <v/>
      </c>
      <c r="K432" s="32" t="str">
        <f ca="1">IF(OR('临-间接'!O432=0,'临-间接'!O432="(空白)"),"",'临-间接'!O432)</f>
        <v/>
      </c>
      <c r="L432">
        <f ca="1">IF('临-间接'!P432="(空白)",0,'临-间接'!P432)</f>
        <v>0</v>
      </c>
      <c r="M432" s="93" t="b">
        <f t="shared" ca="1" si="80"/>
        <v>0</v>
      </c>
      <c r="N432" s="93" t="b">
        <f t="shared" ca="1" si="81"/>
        <v>0</v>
      </c>
      <c r="O432" s="93" t="b">
        <f t="shared" ca="1" si="82"/>
        <v>0</v>
      </c>
      <c r="P432" s="93" t="b">
        <f t="shared" ca="1" si="83"/>
        <v>0</v>
      </c>
      <c r="Q432" s="93" t="b">
        <f t="shared" ca="1" si="84"/>
        <v>0</v>
      </c>
      <c r="R432" s="93" t="str">
        <f t="shared" ca="1" si="85"/>
        <v>未开始</v>
      </c>
      <c r="S432" s="93">
        <f ca="1">IF(AND(M432,O432,NOT(P432)),NETWORKDAYS(J432,AF432,项目参数!$B$2:$B$200),0)</f>
        <v>0</v>
      </c>
      <c r="T432" s="94">
        <f t="shared" ca="1" si="86"/>
        <v>0</v>
      </c>
      <c r="U432" s="113">
        <f t="shared" ca="1" si="87"/>
        <v>0</v>
      </c>
      <c r="V432" s="113">
        <f t="shared" ca="1" si="88"/>
        <v>0</v>
      </c>
      <c r="W432" s="113" t="str">
        <f t="shared" ca="1" si="89"/>
        <v/>
      </c>
      <c r="X432" s="93">
        <f t="shared" ca="1" si="90"/>
        <v>0</v>
      </c>
      <c r="Y432" s="93">
        <f t="shared" ca="1" si="91"/>
        <v>0</v>
      </c>
      <c r="Z432" s="93">
        <f ca="1">IF(AND(M432,O432,J432&gt;项目信息!$C$18),INT((IF(P432,K432,J432)-项目信息!$C$18)/30)+1,0)</f>
        <v>0</v>
      </c>
      <c r="AA432" s="93" t="str">
        <f ca="1">IF(M432,WEEKNUM(IF(K432&lt;&gt;"",K432,IF(J432&lt;&gt;"",J432,I432)-项目信息!$C$18)+1),"")</f>
        <v/>
      </c>
      <c r="AB432" s="93" t="str">
        <f ca="1">IF($M432,IF('临-间接'!W432=0,"",'临-间接'!W432),"")</f>
        <v/>
      </c>
      <c r="AC432" s="93" t="str">
        <f ca="1">IF($M432,$AB432*U432/项目参数!$J$29,"")</f>
        <v/>
      </c>
      <c r="AD432" s="93" t="str">
        <f ca="1">IF($M432,$AB432*V432/项目参数!$J$29,"")</f>
        <v/>
      </c>
      <c r="AE432" s="95" t="str">
        <f ca="1">IF(OR('临-间接'!R432=0,'临-间接'!R432="(空白)"),"",'临-间接'!R432)</f>
        <v/>
      </c>
      <c r="AF432" s="32" t="str">
        <f ca="1">IF(O432,IF(K432&lt;&gt;"", K432, IF(OR(H432="暂停",H432="取消"), IFERROR(WORKDAY.INTL($J432,$L432*$G432,1,项目参数!$B$2:$B$200),WORKDAY($J432,$L432*$G432,1)),TODAY())),"")</f>
        <v/>
      </c>
      <c r="AG432">
        <f ca="1">IF(AND(M432,O432),IF(OR('临-间接'!S432="",'临-间接'!S432="(空白)"),0,'临-间接'!S432),0)</f>
        <v>0</v>
      </c>
      <c r="AH432" s="32" t="str">
        <f ca="1">IF($M432,IF('临-间接'!T432=0,"",'临-间接'!T432),"")</f>
        <v/>
      </c>
      <c r="AI432" s="32" t="str">
        <f ca="1">IF($M432,IF('临-间接'!U432=0,"",'临-间接'!U432),"")</f>
        <v/>
      </c>
      <c r="AJ432" s="32" t="str">
        <f t="shared" ca="1" si="92"/>
        <v/>
      </c>
    </row>
    <row r="433" spans="1:36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IF('临-间接'!H433="(空白)","",'临-间接'!H433)</f>
        <v>0</v>
      </c>
      <c r="F433">
        <f ca="1">IF('临-间接'!K433="(空白)","",'临-间接'!K433)</f>
        <v>0</v>
      </c>
      <c r="G433">
        <f ca="1">IF('临-间接'!L433="(空白)",0,'临-间接'!L433)</f>
        <v>0</v>
      </c>
      <c r="H433" t="str">
        <f ca="1">IF(OR('临-间接'!Q433=0,'临-间接'!Q433="(空白)"),"",'临-间接'!Q433)</f>
        <v/>
      </c>
      <c r="I433" s="32" t="str">
        <f ca="1">IF(OR('临-间接'!M433=0,'临-间接'!M433="(空白)"),"",'临-间接'!M433)</f>
        <v/>
      </c>
      <c r="J433" s="32" t="str">
        <f ca="1">IF(OR('临-间接'!N433=0,'临-间接'!N433="(空白)"),"",'临-间接'!N433)</f>
        <v/>
      </c>
      <c r="K433" s="32" t="str">
        <f ca="1">IF(OR('临-间接'!O433=0,'临-间接'!O433="(空白)"),"",'临-间接'!O433)</f>
        <v/>
      </c>
      <c r="L433">
        <f ca="1">IF('临-间接'!P433="(空白)",0,'临-间接'!P433)</f>
        <v>0</v>
      </c>
      <c r="M433" s="93" t="b">
        <f t="shared" ca="1" si="80"/>
        <v>0</v>
      </c>
      <c r="N433" s="93" t="b">
        <f t="shared" ca="1" si="81"/>
        <v>0</v>
      </c>
      <c r="O433" s="93" t="b">
        <f t="shared" ca="1" si="82"/>
        <v>0</v>
      </c>
      <c r="P433" s="93" t="b">
        <f t="shared" ca="1" si="83"/>
        <v>0</v>
      </c>
      <c r="Q433" s="93" t="b">
        <f t="shared" ca="1" si="84"/>
        <v>0</v>
      </c>
      <c r="R433" s="93" t="str">
        <f t="shared" ca="1" si="85"/>
        <v>未开始</v>
      </c>
      <c r="S433" s="93">
        <f ca="1">IF(AND(M433,O433,NOT(P433)),NETWORKDAYS(J433,AF433,项目参数!$B$2:$B$200),0)</f>
        <v>0</v>
      </c>
      <c r="T433" s="94">
        <f t="shared" ca="1" si="86"/>
        <v>0</v>
      </c>
      <c r="U433" s="113">
        <f t="shared" ca="1" si="87"/>
        <v>0</v>
      </c>
      <c r="V433" s="113">
        <f t="shared" ca="1" si="88"/>
        <v>0</v>
      </c>
      <c r="W433" s="113" t="str">
        <f t="shared" ca="1" si="89"/>
        <v/>
      </c>
      <c r="X433" s="93">
        <f t="shared" ca="1" si="90"/>
        <v>0</v>
      </c>
      <c r="Y433" s="93">
        <f t="shared" ca="1" si="91"/>
        <v>0</v>
      </c>
      <c r="Z433" s="93">
        <f ca="1">IF(AND(M433,O433,J433&gt;项目信息!$C$18),INT((IF(P433,K433,J433)-项目信息!$C$18)/30)+1,0)</f>
        <v>0</v>
      </c>
      <c r="AA433" s="93" t="str">
        <f ca="1">IF(M433,WEEKNUM(IF(K433&lt;&gt;"",K433,IF(J433&lt;&gt;"",J433,I433)-项目信息!$C$18)+1),"")</f>
        <v/>
      </c>
      <c r="AB433" s="93" t="str">
        <f ca="1">IF($M433,IF('临-间接'!W433=0,"",'临-间接'!W433),"")</f>
        <v/>
      </c>
      <c r="AC433" s="93" t="str">
        <f ca="1">IF($M433,$AB433*U433/项目参数!$J$29,"")</f>
        <v/>
      </c>
      <c r="AD433" s="93" t="str">
        <f ca="1">IF($M433,$AB433*V433/项目参数!$J$29,"")</f>
        <v/>
      </c>
      <c r="AE433" s="95" t="str">
        <f ca="1">IF(OR('临-间接'!R433=0,'临-间接'!R433="(空白)"),"",'临-间接'!R433)</f>
        <v/>
      </c>
      <c r="AF433" s="32" t="str">
        <f ca="1">IF(O433,IF(K433&lt;&gt;"", K433, IF(OR(H433="暂停",H433="取消"), IFERROR(WORKDAY.INTL($J433,$L433*$G433,1,项目参数!$B$2:$B$200),WORKDAY($J433,$L433*$G433,1)),TODAY())),"")</f>
        <v/>
      </c>
      <c r="AG433">
        <f ca="1">IF(AND(M433,O433),IF(OR('临-间接'!S433="",'临-间接'!S433="(空白)"),0,'临-间接'!S433),0)</f>
        <v>0</v>
      </c>
      <c r="AH433" s="32" t="str">
        <f ca="1">IF($M433,IF('临-间接'!T433=0,"",'临-间接'!T433),"")</f>
        <v/>
      </c>
      <c r="AI433" s="32" t="str">
        <f ca="1">IF($M433,IF('临-间接'!U433=0,"",'临-间接'!U433),"")</f>
        <v/>
      </c>
      <c r="AJ433" s="32" t="str">
        <f t="shared" ca="1" si="92"/>
        <v/>
      </c>
    </row>
    <row r="434" spans="1:36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IF('临-间接'!H434="(空白)","",'临-间接'!H434)</f>
        <v>0</v>
      </c>
      <c r="F434">
        <f ca="1">IF('临-间接'!K434="(空白)","",'临-间接'!K434)</f>
        <v>0</v>
      </c>
      <c r="G434">
        <f ca="1">IF('临-间接'!L434="(空白)",0,'临-间接'!L434)</f>
        <v>0</v>
      </c>
      <c r="H434" t="str">
        <f ca="1">IF(OR('临-间接'!Q434=0,'临-间接'!Q434="(空白)"),"",'临-间接'!Q434)</f>
        <v/>
      </c>
      <c r="I434" s="32" t="str">
        <f ca="1">IF(OR('临-间接'!M434=0,'临-间接'!M434="(空白)"),"",'临-间接'!M434)</f>
        <v/>
      </c>
      <c r="J434" s="32" t="str">
        <f ca="1">IF(OR('临-间接'!N434=0,'临-间接'!N434="(空白)"),"",'临-间接'!N434)</f>
        <v/>
      </c>
      <c r="K434" s="32" t="str">
        <f ca="1">IF(OR('临-间接'!O434=0,'临-间接'!O434="(空白)"),"",'临-间接'!O434)</f>
        <v/>
      </c>
      <c r="L434">
        <f ca="1">IF('临-间接'!P434="(空白)",0,'临-间接'!P434)</f>
        <v>0</v>
      </c>
      <c r="M434" s="93" t="b">
        <f t="shared" ca="1" si="80"/>
        <v>0</v>
      </c>
      <c r="N434" s="93" t="b">
        <f t="shared" ca="1" si="81"/>
        <v>0</v>
      </c>
      <c r="O434" s="93" t="b">
        <f t="shared" ca="1" si="82"/>
        <v>0</v>
      </c>
      <c r="P434" s="93" t="b">
        <f t="shared" ca="1" si="83"/>
        <v>0</v>
      </c>
      <c r="Q434" s="93" t="b">
        <f t="shared" ca="1" si="84"/>
        <v>0</v>
      </c>
      <c r="R434" s="93" t="str">
        <f t="shared" ca="1" si="85"/>
        <v>未开始</v>
      </c>
      <c r="S434" s="93">
        <f ca="1">IF(AND(M434,O434,NOT(P434)),NETWORKDAYS(J434,AF434,项目参数!$B$2:$B$200),0)</f>
        <v>0</v>
      </c>
      <c r="T434" s="94">
        <f t="shared" ca="1" si="86"/>
        <v>0</v>
      </c>
      <c r="U434" s="113">
        <f t="shared" ca="1" si="87"/>
        <v>0</v>
      </c>
      <c r="V434" s="113">
        <f t="shared" ca="1" si="88"/>
        <v>0</v>
      </c>
      <c r="W434" s="113" t="str">
        <f t="shared" ca="1" si="89"/>
        <v/>
      </c>
      <c r="X434" s="93">
        <f t="shared" ca="1" si="90"/>
        <v>0</v>
      </c>
      <c r="Y434" s="93">
        <f t="shared" ca="1" si="91"/>
        <v>0</v>
      </c>
      <c r="Z434" s="93">
        <f ca="1">IF(AND(M434,O434,J434&gt;项目信息!$C$18),INT((IF(P434,K434,J434)-项目信息!$C$18)/30)+1,0)</f>
        <v>0</v>
      </c>
      <c r="AA434" s="93" t="str">
        <f ca="1">IF(M434,WEEKNUM(IF(K434&lt;&gt;"",K434,IF(J434&lt;&gt;"",J434,I434)-项目信息!$C$18)+1),"")</f>
        <v/>
      </c>
      <c r="AB434" s="93" t="str">
        <f ca="1">IF($M434,IF('临-间接'!W434=0,"",'临-间接'!W434),"")</f>
        <v/>
      </c>
      <c r="AC434" s="93" t="str">
        <f ca="1">IF($M434,$AB434*U434/项目参数!$J$29,"")</f>
        <v/>
      </c>
      <c r="AD434" s="93" t="str">
        <f ca="1">IF($M434,$AB434*V434/项目参数!$J$29,"")</f>
        <v/>
      </c>
      <c r="AE434" s="95" t="str">
        <f ca="1">IF(OR('临-间接'!R434=0,'临-间接'!R434="(空白)"),"",'临-间接'!R434)</f>
        <v/>
      </c>
      <c r="AF434" s="32" t="str">
        <f ca="1">IF(O434,IF(K434&lt;&gt;"", K434, IF(OR(H434="暂停",H434="取消"), IFERROR(WORKDAY.INTL($J434,$L434*$G434,1,项目参数!$B$2:$B$200),WORKDAY($J434,$L434*$G434,1)),TODAY())),"")</f>
        <v/>
      </c>
      <c r="AG434">
        <f ca="1">IF(AND(M434,O434),IF(OR('临-间接'!S434="",'临-间接'!S434="(空白)"),0,'临-间接'!S434),0)</f>
        <v>0</v>
      </c>
      <c r="AH434" s="32" t="str">
        <f ca="1">IF($M434,IF('临-间接'!T434=0,"",'临-间接'!T434),"")</f>
        <v/>
      </c>
      <c r="AI434" s="32" t="str">
        <f ca="1">IF($M434,IF('临-间接'!U434=0,"",'临-间接'!U434),"")</f>
        <v/>
      </c>
      <c r="AJ434" s="32" t="str">
        <f t="shared" ca="1" si="92"/>
        <v/>
      </c>
    </row>
    <row r="435" spans="1:36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IF('临-间接'!H435="(空白)","",'临-间接'!H435)</f>
        <v>0</v>
      </c>
      <c r="F435">
        <f ca="1">IF('临-间接'!K435="(空白)","",'临-间接'!K435)</f>
        <v>0</v>
      </c>
      <c r="G435">
        <f ca="1">IF('临-间接'!L435="(空白)",0,'临-间接'!L435)</f>
        <v>0</v>
      </c>
      <c r="H435" t="str">
        <f ca="1">IF(OR('临-间接'!Q435=0,'临-间接'!Q435="(空白)"),"",'临-间接'!Q435)</f>
        <v/>
      </c>
      <c r="I435" s="32" t="str">
        <f ca="1">IF(OR('临-间接'!M435=0,'临-间接'!M435="(空白)"),"",'临-间接'!M435)</f>
        <v/>
      </c>
      <c r="J435" s="32" t="str">
        <f ca="1">IF(OR('临-间接'!N435=0,'临-间接'!N435="(空白)"),"",'临-间接'!N435)</f>
        <v/>
      </c>
      <c r="K435" s="32" t="str">
        <f ca="1">IF(OR('临-间接'!O435=0,'临-间接'!O435="(空白)"),"",'临-间接'!O435)</f>
        <v/>
      </c>
      <c r="L435">
        <f ca="1">IF('临-间接'!P435="(空白)",0,'临-间接'!P435)</f>
        <v>0</v>
      </c>
      <c r="M435" s="93" t="b">
        <f t="shared" ca="1" si="80"/>
        <v>0</v>
      </c>
      <c r="N435" s="93" t="b">
        <f t="shared" ca="1" si="81"/>
        <v>0</v>
      </c>
      <c r="O435" s="93" t="b">
        <f t="shared" ca="1" si="82"/>
        <v>0</v>
      </c>
      <c r="P435" s="93" t="b">
        <f t="shared" ca="1" si="83"/>
        <v>0</v>
      </c>
      <c r="Q435" s="93" t="b">
        <f t="shared" ca="1" si="84"/>
        <v>0</v>
      </c>
      <c r="R435" s="93" t="str">
        <f t="shared" ca="1" si="85"/>
        <v>未开始</v>
      </c>
      <c r="S435" s="93">
        <f ca="1">IF(AND(M435,O435,NOT(P435)),NETWORKDAYS(J435,AF435,项目参数!$B$2:$B$200),0)</f>
        <v>0</v>
      </c>
      <c r="T435" s="94">
        <f t="shared" ca="1" si="86"/>
        <v>0</v>
      </c>
      <c r="U435" s="113">
        <f t="shared" ca="1" si="87"/>
        <v>0</v>
      </c>
      <c r="V435" s="113">
        <f t="shared" ca="1" si="88"/>
        <v>0</v>
      </c>
      <c r="W435" s="113" t="str">
        <f t="shared" ca="1" si="89"/>
        <v/>
      </c>
      <c r="X435" s="93">
        <f t="shared" ca="1" si="90"/>
        <v>0</v>
      </c>
      <c r="Y435" s="93">
        <f t="shared" ca="1" si="91"/>
        <v>0</v>
      </c>
      <c r="Z435" s="93">
        <f ca="1">IF(AND(M435,O435,J435&gt;项目信息!$C$18),INT((IF(P435,K435,J435)-项目信息!$C$18)/30)+1,0)</f>
        <v>0</v>
      </c>
      <c r="AA435" s="93" t="str">
        <f ca="1">IF(M435,WEEKNUM(IF(K435&lt;&gt;"",K435,IF(J435&lt;&gt;"",J435,I435)-项目信息!$C$18)+1),"")</f>
        <v/>
      </c>
      <c r="AB435" s="93" t="str">
        <f ca="1">IF($M435,IF('临-间接'!W435=0,"",'临-间接'!W435),"")</f>
        <v/>
      </c>
      <c r="AC435" s="93" t="str">
        <f ca="1">IF($M435,$AB435*U435/项目参数!$J$29,"")</f>
        <v/>
      </c>
      <c r="AD435" s="93" t="str">
        <f ca="1">IF($M435,$AB435*V435/项目参数!$J$29,"")</f>
        <v/>
      </c>
      <c r="AE435" s="95" t="str">
        <f ca="1">IF(OR('临-间接'!R435=0,'临-间接'!R435="(空白)"),"",'临-间接'!R435)</f>
        <v/>
      </c>
      <c r="AF435" s="32" t="str">
        <f ca="1">IF(O435,IF(K435&lt;&gt;"", K435, IF(OR(H435="暂停",H435="取消"), IFERROR(WORKDAY.INTL($J435,$L435*$G435,1,项目参数!$B$2:$B$200),WORKDAY($J435,$L435*$G435,1)),TODAY())),"")</f>
        <v/>
      </c>
      <c r="AG435">
        <f ca="1">IF(AND(M435,O435),IF(OR('临-间接'!S435="",'临-间接'!S435="(空白)"),0,'临-间接'!S435),0)</f>
        <v>0</v>
      </c>
      <c r="AH435" s="32" t="str">
        <f ca="1">IF($M435,IF('临-间接'!T435=0,"",'临-间接'!T435),"")</f>
        <v/>
      </c>
      <c r="AI435" s="32" t="str">
        <f ca="1">IF($M435,IF('临-间接'!U435=0,"",'临-间接'!U435),"")</f>
        <v/>
      </c>
      <c r="AJ435" s="32" t="str">
        <f t="shared" ca="1" si="92"/>
        <v/>
      </c>
    </row>
    <row r="436" spans="1:36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IF('临-间接'!H436="(空白)","",'临-间接'!H436)</f>
        <v>0</v>
      </c>
      <c r="F436">
        <f ca="1">IF('临-间接'!K436="(空白)","",'临-间接'!K436)</f>
        <v>0</v>
      </c>
      <c r="G436">
        <f ca="1">IF('临-间接'!L436="(空白)",0,'临-间接'!L436)</f>
        <v>0</v>
      </c>
      <c r="H436" t="str">
        <f ca="1">IF(OR('临-间接'!Q436=0,'临-间接'!Q436="(空白)"),"",'临-间接'!Q436)</f>
        <v/>
      </c>
      <c r="I436" s="32" t="str">
        <f ca="1">IF(OR('临-间接'!M436=0,'临-间接'!M436="(空白)"),"",'临-间接'!M436)</f>
        <v/>
      </c>
      <c r="J436" s="32" t="str">
        <f ca="1">IF(OR('临-间接'!N436=0,'临-间接'!N436="(空白)"),"",'临-间接'!N436)</f>
        <v/>
      </c>
      <c r="K436" s="32" t="str">
        <f ca="1">IF(OR('临-间接'!O436=0,'临-间接'!O436="(空白)"),"",'临-间接'!O436)</f>
        <v/>
      </c>
      <c r="L436">
        <f ca="1">IF('临-间接'!P436="(空白)",0,'临-间接'!P436)</f>
        <v>0</v>
      </c>
      <c r="M436" s="93" t="b">
        <f t="shared" ca="1" si="80"/>
        <v>0</v>
      </c>
      <c r="N436" s="93" t="b">
        <f t="shared" ca="1" si="81"/>
        <v>0</v>
      </c>
      <c r="O436" s="93" t="b">
        <f t="shared" ca="1" si="82"/>
        <v>0</v>
      </c>
      <c r="P436" s="93" t="b">
        <f t="shared" ca="1" si="83"/>
        <v>0</v>
      </c>
      <c r="Q436" s="93" t="b">
        <f t="shared" ca="1" si="84"/>
        <v>0</v>
      </c>
      <c r="R436" s="93" t="str">
        <f t="shared" ca="1" si="85"/>
        <v>未开始</v>
      </c>
      <c r="S436" s="93">
        <f ca="1">IF(AND(M436,O436,NOT(P436)),NETWORKDAYS(J436,AF436,项目参数!$B$2:$B$200),0)</f>
        <v>0</v>
      </c>
      <c r="T436" s="94">
        <f t="shared" ca="1" si="86"/>
        <v>0</v>
      </c>
      <c r="U436" s="113">
        <f t="shared" ca="1" si="87"/>
        <v>0</v>
      </c>
      <c r="V436" s="113">
        <f t="shared" ca="1" si="88"/>
        <v>0</v>
      </c>
      <c r="W436" s="113" t="str">
        <f t="shared" ca="1" si="89"/>
        <v/>
      </c>
      <c r="X436" s="93">
        <f t="shared" ca="1" si="90"/>
        <v>0</v>
      </c>
      <c r="Y436" s="93">
        <f t="shared" ca="1" si="91"/>
        <v>0</v>
      </c>
      <c r="Z436" s="93">
        <f ca="1">IF(AND(M436,O436,J436&gt;项目信息!$C$18),INT((IF(P436,K436,J436)-项目信息!$C$18)/30)+1,0)</f>
        <v>0</v>
      </c>
      <c r="AA436" s="93" t="str">
        <f ca="1">IF(M436,WEEKNUM(IF(K436&lt;&gt;"",K436,IF(J436&lt;&gt;"",J436,I436)-项目信息!$C$18)+1),"")</f>
        <v/>
      </c>
      <c r="AB436" s="93" t="str">
        <f ca="1">IF($M436,IF('临-间接'!W436=0,"",'临-间接'!W436),"")</f>
        <v/>
      </c>
      <c r="AC436" s="93" t="str">
        <f ca="1">IF($M436,$AB436*U436/项目参数!$J$29,"")</f>
        <v/>
      </c>
      <c r="AD436" s="93" t="str">
        <f ca="1">IF($M436,$AB436*V436/项目参数!$J$29,"")</f>
        <v/>
      </c>
      <c r="AE436" s="95" t="str">
        <f ca="1">IF(OR('临-间接'!R436=0,'临-间接'!R436="(空白)"),"",'临-间接'!R436)</f>
        <v/>
      </c>
      <c r="AF436" s="32" t="str">
        <f ca="1">IF(O436,IF(K436&lt;&gt;"", K436, IF(OR(H436="暂停",H436="取消"), IFERROR(WORKDAY.INTL($J436,$L436*$G436,1,项目参数!$B$2:$B$200),WORKDAY($J436,$L436*$G436,1)),TODAY())),"")</f>
        <v/>
      </c>
      <c r="AG436">
        <f ca="1">IF(AND(M436,O436),IF(OR('临-间接'!S436="",'临-间接'!S436="(空白)"),0,'临-间接'!S436),0)</f>
        <v>0</v>
      </c>
      <c r="AH436" s="32" t="str">
        <f ca="1">IF($M436,IF('临-间接'!T436=0,"",'临-间接'!T436),"")</f>
        <v/>
      </c>
      <c r="AI436" s="32" t="str">
        <f ca="1">IF($M436,IF('临-间接'!U436=0,"",'临-间接'!U436),"")</f>
        <v/>
      </c>
      <c r="AJ436" s="32" t="str">
        <f t="shared" ca="1" si="92"/>
        <v/>
      </c>
    </row>
    <row r="437" spans="1:36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IF('临-间接'!H437="(空白)","",'临-间接'!H437)</f>
        <v>0</v>
      </c>
      <c r="F437">
        <f ca="1">IF('临-间接'!K437="(空白)","",'临-间接'!K437)</f>
        <v>0</v>
      </c>
      <c r="G437">
        <f ca="1">IF('临-间接'!L437="(空白)",0,'临-间接'!L437)</f>
        <v>0</v>
      </c>
      <c r="H437" t="str">
        <f ca="1">IF(OR('临-间接'!Q437=0,'临-间接'!Q437="(空白)"),"",'临-间接'!Q437)</f>
        <v/>
      </c>
      <c r="I437" s="32" t="str">
        <f ca="1">IF(OR('临-间接'!M437=0,'临-间接'!M437="(空白)"),"",'临-间接'!M437)</f>
        <v/>
      </c>
      <c r="J437" s="32" t="str">
        <f ca="1">IF(OR('临-间接'!N437=0,'临-间接'!N437="(空白)"),"",'临-间接'!N437)</f>
        <v/>
      </c>
      <c r="K437" s="32" t="str">
        <f ca="1">IF(OR('临-间接'!O437=0,'临-间接'!O437="(空白)"),"",'临-间接'!O437)</f>
        <v/>
      </c>
      <c r="L437">
        <f ca="1">IF('临-间接'!P437="(空白)",0,'临-间接'!P437)</f>
        <v>0</v>
      </c>
      <c r="M437" s="93" t="b">
        <f t="shared" ca="1" si="80"/>
        <v>0</v>
      </c>
      <c r="N437" s="93" t="b">
        <f t="shared" ca="1" si="81"/>
        <v>0</v>
      </c>
      <c r="O437" s="93" t="b">
        <f t="shared" ca="1" si="82"/>
        <v>0</v>
      </c>
      <c r="P437" s="93" t="b">
        <f t="shared" ca="1" si="83"/>
        <v>0</v>
      </c>
      <c r="Q437" s="93" t="b">
        <f t="shared" ca="1" si="84"/>
        <v>0</v>
      </c>
      <c r="R437" s="93" t="str">
        <f t="shared" ca="1" si="85"/>
        <v>未开始</v>
      </c>
      <c r="S437" s="93">
        <f ca="1">IF(AND(M437,O437,NOT(P437)),NETWORKDAYS(J437,AF437,项目参数!$B$2:$B$200),0)</f>
        <v>0</v>
      </c>
      <c r="T437" s="94">
        <f t="shared" ca="1" si="86"/>
        <v>0</v>
      </c>
      <c r="U437" s="113">
        <f t="shared" ca="1" si="87"/>
        <v>0</v>
      </c>
      <c r="V437" s="113">
        <f t="shared" ca="1" si="88"/>
        <v>0</v>
      </c>
      <c r="W437" s="113" t="str">
        <f t="shared" ca="1" si="89"/>
        <v/>
      </c>
      <c r="X437" s="93">
        <f t="shared" ca="1" si="90"/>
        <v>0</v>
      </c>
      <c r="Y437" s="93">
        <f t="shared" ca="1" si="91"/>
        <v>0</v>
      </c>
      <c r="Z437" s="93">
        <f ca="1">IF(AND(M437,O437,J437&gt;项目信息!$C$18),INT((IF(P437,K437,J437)-项目信息!$C$18)/30)+1,0)</f>
        <v>0</v>
      </c>
      <c r="AA437" s="93" t="str">
        <f ca="1">IF(M437,WEEKNUM(IF(K437&lt;&gt;"",K437,IF(J437&lt;&gt;"",J437,I437)-项目信息!$C$18)+1),"")</f>
        <v/>
      </c>
      <c r="AB437" s="93" t="str">
        <f ca="1">IF($M437,IF('临-间接'!W437=0,"",'临-间接'!W437),"")</f>
        <v/>
      </c>
      <c r="AC437" s="93" t="str">
        <f ca="1">IF($M437,$AB437*U437/项目参数!$J$29,"")</f>
        <v/>
      </c>
      <c r="AD437" s="93" t="str">
        <f ca="1">IF($M437,$AB437*V437/项目参数!$J$29,"")</f>
        <v/>
      </c>
      <c r="AE437" s="95" t="str">
        <f ca="1">IF(OR('临-间接'!R437=0,'临-间接'!R437="(空白)"),"",'临-间接'!R437)</f>
        <v/>
      </c>
      <c r="AF437" s="32" t="str">
        <f ca="1">IF(O437,IF(K437&lt;&gt;"", K437, IF(OR(H437="暂停",H437="取消"), IFERROR(WORKDAY.INTL($J437,$L437*$G437,1,项目参数!$B$2:$B$200),WORKDAY($J437,$L437*$G437,1)),TODAY())),"")</f>
        <v/>
      </c>
      <c r="AG437">
        <f ca="1">IF(AND(M437,O437),IF(OR('临-间接'!S437="",'临-间接'!S437="(空白)"),0,'临-间接'!S437),0)</f>
        <v>0</v>
      </c>
      <c r="AH437" s="32" t="str">
        <f ca="1">IF($M437,IF('临-间接'!T437=0,"",'临-间接'!T437),"")</f>
        <v/>
      </c>
      <c r="AI437" s="32" t="str">
        <f ca="1">IF($M437,IF('临-间接'!U437=0,"",'临-间接'!U437),"")</f>
        <v/>
      </c>
      <c r="AJ437" s="32" t="str">
        <f t="shared" ca="1" si="92"/>
        <v/>
      </c>
    </row>
    <row r="438" spans="1:36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IF('临-间接'!H438="(空白)","",'临-间接'!H438)</f>
        <v>0</v>
      </c>
      <c r="F438">
        <f ca="1">IF('临-间接'!K438="(空白)","",'临-间接'!K438)</f>
        <v>0</v>
      </c>
      <c r="G438">
        <f ca="1">IF('临-间接'!L438="(空白)",0,'临-间接'!L438)</f>
        <v>0</v>
      </c>
      <c r="H438" t="str">
        <f ca="1">IF(OR('临-间接'!Q438=0,'临-间接'!Q438="(空白)"),"",'临-间接'!Q438)</f>
        <v/>
      </c>
      <c r="I438" s="32" t="str">
        <f ca="1">IF(OR('临-间接'!M438=0,'临-间接'!M438="(空白)"),"",'临-间接'!M438)</f>
        <v/>
      </c>
      <c r="J438" s="32" t="str">
        <f ca="1">IF(OR('临-间接'!N438=0,'临-间接'!N438="(空白)"),"",'临-间接'!N438)</f>
        <v/>
      </c>
      <c r="K438" s="32" t="str">
        <f ca="1">IF(OR('临-间接'!O438=0,'临-间接'!O438="(空白)"),"",'临-间接'!O438)</f>
        <v/>
      </c>
      <c r="L438">
        <f ca="1">IF('临-间接'!P438="(空白)",0,'临-间接'!P438)</f>
        <v>0</v>
      </c>
      <c r="M438" s="93" t="b">
        <f t="shared" ca="1" si="80"/>
        <v>0</v>
      </c>
      <c r="N438" s="93" t="b">
        <f t="shared" ca="1" si="81"/>
        <v>0</v>
      </c>
      <c r="O438" s="93" t="b">
        <f t="shared" ca="1" si="82"/>
        <v>0</v>
      </c>
      <c r="P438" s="93" t="b">
        <f t="shared" ca="1" si="83"/>
        <v>0</v>
      </c>
      <c r="Q438" s="93" t="b">
        <f t="shared" ca="1" si="84"/>
        <v>0</v>
      </c>
      <c r="R438" s="93" t="str">
        <f t="shared" ca="1" si="85"/>
        <v>未开始</v>
      </c>
      <c r="S438" s="93">
        <f ca="1">IF(AND(M438,O438,NOT(P438)),NETWORKDAYS(J438,AF438,项目参数!$B$2:$B$200),0)</f>
        <v>0</v>
      </c>
      <c r="T438" s="94">
        <f t="shared" ca="1" si="86"/>
        <v>0</v>
      </c>
      <c r="U438" s="113">
        <f t="shared" ca="1" si="87"/>
        <v>0</v>
      </c>
      <c r="V438" s="113">
        <f t="shared" ca="1" si="88"/>
        <v>0</v>
      </c>
      <c r="W438" s="113" t="str">
        <f t="shared" ca="1" si="89"/>
        <v/>
      </c>
      <c r="X438" s="93">
        <f t="shared" ca="1" si="90"/>
        <v>0</v>
      </c>
      <c r="Y438" s="93">
        <f t="shared" ca="1" si="91"/>
        <v>0</v>
      </c>
      <c r="Z438" s="93">
        <f ca="1">IF(AND(M438,O438,J438&gt;项目信息!$C$18),INT((IF(P438,K438,J438)-项目信息!$C$18)/30)+1,0)</f>
        <v>0</v>
      </c>
      <c r="AA438" s="93" t="str">
        <f ca="1">IF(M438,WEEKNUM(IF(K438&lt;&gt;"",K438,IF(J438&lt;&gt;"",J438,I438)-项目信息!$C$18)+1),"")</f>
        <v/>
      </c>
      <c r="AB438" s="93" t="str">
        <f ca="1">IF($M438,IF('临-间接'!W438=0,"",'临-间接'!W438),"")</f>
        <v/>
      </c>
      <c r="AC438" s="93" t="str">
        <f ca="1">IF($M438,$AB438*U438/项目参数!$J$29,"")</f>
        <v/>
      </c>
      <c r="AD438" s="93" t="str">
        <f ca="1">IF($M438,$AB438*V438/项目参数!$J$29,"")</f>
        <v/>
      </c>
      <c r="AE438" s="95" t="str">
        <f ca="1">IF(OR('临-间接'!R438=0,'临-间接'!R438="(空白)"),"",'临-间接'!R438)</f>
        <v/>
      </c>
      <c r="AF438" s="32" t="str">
        <f ca="1">IF(O438,IF(K438&lt;&gt;"", K438, IF(OR(H438="暂停",H438="取消"), IFERROR(WORKDAY.INTL($J438,$L438*$G438,1,项目参数!$B$2:$B$200),WORKDAY($J438,$L438*$G438,1)),TODAY())),"")</f>
        <v/>
      </c>
      <c r="AG438">
        <f ca="1">IF(AND(M438,O438),IF(OR('临-间接'!S438="",'临-间接'!S438="(空白)"),0,'临-间接'!S438),0)</f>
        <v>0</v>
      </c>
      <c r="AH438" s="32" t="str">
        <f ca="1">IF($M438,IF('临-间接'!T438=0,"",'临-间接'!T438),"")</f>
        <v/>
      </c>
      <c r="AI438" s="32" t="str">
        <f ca="1">IF($M438,IF('临-间接'!U438=0,"",'临-间接'!U438),"")</f>
        <v/>
      </c>
      <c r="AJ438" s="32" t="str">
        <f t="shared" ca="1" si="92"/>
        <v/>
      </c>
    </row>
    <row r="439" spans="1:36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IF('临-间接'!H439="(空白)","",'临-间接'!H439)</f>
        <v>0</v>
      </c>
      <c r="F439">
        <f ca="1">IF('临-间接'!K439="(空白)","",'临-间接'!K439)</f>
        <v>0</v>
      </c>
      <c r="G439">
        <f ca="1">IF('临-间接'!L439="(空白)",0,'临-间接'!L439)</f>
        <v>0</v>
      </c>
      <c r="H439" t="str">
        <f ca="1">IF(OR('临-间接'!Q439=0,'临-间接'!Q439="(空白)"),"",'临-间接'!Q439)</f>
        <v/>
      </c>
      <c r="I439" s="32" t="str">
        <f ca="1">IF(OR('临-间接'!M439=0,'临-间接'!M439="(空白)"),"",'临-间接'!M439)</f>
        <v/>
      </c>
      <c r="J439" s="32" t="str">
        <f ca="1">IF(OR('临-间接'!N439=0,'临-间接'!N439="(空白)"),"",'临-间接'!N439)</f>
        <v/>
      </c>
      <c r="K439" s="32" t="str">
        <f ca="1">IF(OR('临-间接'!O439=0,'临-间接'!O439="(空白)"),"",'临-间接'!O439)</f>
        <v/>
      </c>
      <c r="L439">
        <f ca="1">IF('临-间接'!P439="(空白)",0,'临-间接'!P439)</f>
        <v>0</v>
      </c>
      <c r="M439" s="93" t="b">
        <f t="shared" ca="1" si="80"/>
        <v>0</v>
      </c>
      <c r="N439" s="93" t="b">
        <f t="shared" ca="1" si="81"/>
        <v>0</v>
      </c>
      <c r="O439" s="93" t="b">
        <f t="shared" ca="1" si="82"/>
        <v>0</v>
      </c>
      <c r="P439" s="93" t="b">
        <f t="shared" ca="1" si="83"/>
        <v>0</v>
      </c>
      <c r="Q439" s="93" t="b">
        <f t="shared" ca="1" si="84"/>
        <v>0</v>
      </c>
      <c r="R439" s="93" t="str">
        <f t="shared" ca="1" si="85"/>
        <v>未开始</v>
      </c>
      <c r="S439" s="93">
        <f ca="1">IF(AND(M439,O439,NOT(P439)),NETWORKDAYS(J439,AF439,项目参数!$B$2:$B$200),0)</f>
        <v>0</v>
      </c>
      <c r="T439" s="94">
        <f t="shared" ca="1" si="86"/>
        <v>0</v>
      </c>
      <c r="U439" s="113">
        <f t="shared" ca="1" si="87"/>
        <v>0</v>
      </c>
      <c r="V439" s="113">
        <f t="shared" ca="1" si="88"/>
        <v>0</v>
      </c>
      <c r="W439" s="113" t="str">
        <f t="shared" ca="1" si="89"/>
        <v/>
      </c>
      <c r="X439" s="93">
        <f t="shared" ca="1" si="90"/>
        <v>0</v>
      </c>
      <c r="Y439" s="93">
        <f t="shared" ca="1" si="91"/>
        <v>0</v>
      </c>
      <c r="Z439" s="93">
        <f ca="1">IF(AND(M439,O439,J439&gt;项目信息!$C$18),INT((IF(P439,K439,J439)-项目信息!$C$18)/30)+1,0)</f>
        <v>0</v>
      </c>
      <c r="AA439" s="93" t="str">
        <f ca="1">IF(M439,WEEKNUM(IF(K439&lt;&gt;"",K439,IF(J439&lt;&gt;"",J439,I439)-项目信息!$C$18)+1),"")</f>
        <v/>
      </c>
      <c r="AB439" s="93" t="str">
        <f ca="1">IF($M439,IF('临-间接'!W439=0,"",'临-间接'!W439),"")</f>
        <v/>
      </c>
      <c r="AC439" s="93" t="str">
        <f ca="1">IF($M439,$AB439*U439/项目参数!$J$29,"")</f>
        <v/>
      </c>
      <c r="AD439" s="93" t="str">
        <f ca="1">IF($M439,$AB439*V439/项目参数!$J$29,"")</f>
        <v/>
      </c>
      <c r="AE439" s="95" t="str">
        <f ca="1">IF(OR('临-间接'!R439=0,'临-间接'!R439="(空白)"),"",'临-间接'!R439)</f>
        <v/>
      </c>
      <c r="AF439" s="32" t="str">
        <f ca="1">IF(O439,IF(K439&lt;&gt;"", K439, IF(OR(H439="暂停",H439="取消"), IFERROR(WORKDAY.INTL($J439,$L439*$G439,1,项目参数!$B$2:$B$200),WORKDAY($J439,$L439*$G439,1)),TODAY())),"")</f>
        <v/>
      </c>
      <c r="AG439">
        <f ca="1">IF(AND(M439,O439),IF(OR('临-间接'!S439="",'临-间接'!S439="(空白)"),0,'临-间接'!S439),0)</f>
        <v>0</v>
      </c>
      <c r="AH439" s="32" t="str">
        <f ca="1">IF($M439,IF('临-间接'!T439=0,"",'临-间接'!T439),"")</f>
        <v/>
      </c>
      <c r="AI439" s="32" t="str">
        <f ca="1">IF($M439,IF('临-间接'!U439=0,"",'临-间接'!U439),"")</f>
        <v/>
      </c>
      <c r="AJ439" s="32" t="str">
        <f t="shared" ca="1" si="92"/>
        <v/>
      </c>
    </row>
    <row r="440" spans="1:36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IF('临-间接'!H440="(空白)","",'临-间接'!H440)</f>
        <v>0</v>
      </c>
      <c r="F440">
        <f ca="1">IF('临-间接'!K440="(空白)","",'临-间接'!K440)</f>
        <v>0</v>
      </c>
      <c r="G440">
        <f ca="1">IF('临-间接'!L440="(空白)",0,'临-间接'!L440)</f>
        <v>0</v>
      </c>
      <c r="H440" t="str">
        <f ca="1">IF(OR('临-间接'!Q440=0,'临-间接'!Q440="(空白)"),"",'临-间接'!Q440)</f>
        <v/>
      </c>
      <c r="I440" s="32" t="str">
        <f ca="1">IF(OR('临-间接'!M440=0,'临-间接'!M440="(空白)"),"",'临-间接'!M440)</f>
        <v/>
      </c>
      <c r="J440" s="32" t="str">
        <f ca="1">IF(OR('临-间接'!N440=0,'临-间接'!N440="(空白)"),"",'临-间接'!N440)</f>
        <v/>
      </c>
      <c r="K440" s="32" t="str">
        <f ca="1">IF(OR('临-间接'!O440=0,'临-间接'!O440="(空白)"),"",'临-间接'!O440)</f>
        <v/>
      </c>
      <c r="L440">
        <f ca="1">IF('临-间接'!P440="(空白)",0,'临-间接'!P440)</f>
        <v>0</v>
      </c>
      <c r="M440" s="93" t="b">
        <f t="shared" ca="1" si="80"/>
        <v>0</v>
      </c>
      <c r="N440" s="93" t="b">
        <f t="shared" ca="1" si="81"/>
        <v>0</v>
      </c>
      <c r="O440" s="93" t="b">
        <f t="shared" ca="1" si="82"/>
        <v>0</v>
      </c>
      <c r="P440" s="93" t="b">
        <f t="shared" ca="1" si="83"/>
        <v>0</v>
      </c>
      <c r="Q440" s="93" t="b">
        <f t="shared" ca="1" si="84"/>
        <v>0</v>
      </c>
      <c r="R440" s="93" t="str">
        <f t="shared" ca="1" si="85"/>
        <v>未开始</v>
      </c>
      <c r="S440" s="93">
        <f ca="1">IF(AND(M440,O440,NOT(P440)),NETWORKDAYS(J440,AF440,项目参数!$B$2:$B$200),0)</f>
        <v>0</v>
      </c>
      <c r="T440" s="94">
        <f t="shared" ca="1" si="86"/>
        <v>0</v>
      </c>
      <c r="U440" s="113">
        <f t="shared" ca="1" si="87"/>
        <v>0</v>
      </c>
      <c r="V440" s="113">
        <f t="shared" ca="1" si="88"/>
        <v>0</v>
      </c>
      <c r="W440" s="113" t="str">
        <f t="shared" ca="1" si="89"/>
        <v/>
      </c>
      <c r="X440" s="93">
        <f t="shared" ca="1" si="90"/>
        <v>0</v>
      </c>
      <c r="Y440" s="93">
        <f t="shared" ca="1" si="91"/>
        <v>0</v>
      </c>
      <c r="Z440" s="93">
        <f ca="1">IF(AND(M440,O440,J440&gt;项目信息!$C$18),INT((IF(P440,K440,J440)-项目信息!$C$18)/30)+1,0)</f>
        <v>0</v>
      </c>
      <c r="AA440" s="93" t="str">
        <f ca="1">IF(M440,WEEKNUM(IF(K440&lt;&gt;"",K440,IF(J440&lt;&gt;"",J440,I440)-项目信息!$C$18)+1),"")</f>
        <v/>
      </c>
      <c r="AB440" s="93" t="str">
        <f ca="1">IF($M440,IF('临-间接'!W440=0,"",'临-间接'!W440),"")</f>
        <v/>
      </c>
      <c r="AC440" s="93" t="str">
        <f ca="1">IF($M440,$AB440*U440/项目参数!$J$29,"")</f>
        <v/>
      </c>
      <c r="AD440" s="93" t="str">
        <f ca="1">IF($M440,$AB440*V440/项目参数!$J$29,"")</f>
        <v/>
      </c>
      <c r="AE440" s="95" t="str">
        <f ca="1">IF(OR('临-间接'!R440=0,'临-间接'!R440="(空白)"),"",'临-间接'!R440)</f>
        <v/>
      </c>
      <c r="AF440" s="32" t="str">
        <f ca="1">IF(O440,IF(K440&lt;&gt;"", K440, IF(OR(H440="暂停",H440="取消"), IFERROR(WORKDAY.INTL($J440,$L440*$G440,1,项目参数!$B$2:$B$200),WORKDAY($J440,$L440*$G440,1)),TODAY())),"")</f>
        <v/>
      </c>
      <c r="AG440">
        <f ca="1">IF(AND(M440,O440),IF(OR('临-间接'!S440="",'临-间接'!S440="(空白)"),0,'临-间接'!S440),0)</f>
        <v>0</v>
      </c>
      <c r="AH440" s="32" t="str">
        <f ca="1">IF($M440,IF('临-间接'!T440=0,"",'临-间接'!T440),"")</f>
        <v/>
      </c>
      <c r="AI440" s="32" t="str">
        <f ca="1">IF($M440,IF('临-间接'!U440=0,"",'临-间接'!U440),"")</f>
        <v/>
      </c>
      <c r="AJ440" s="32" t="str">
        <f t="shared" ca="1" si="92"/>
        <v/>
      </c>
    </row>
    <row r="441" spans="1:36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IF('临-间接'!H441="(空白)","",'临-间接'!H441)</f>
        <v>0</v>
      </c>
      <c r="F441">
        <f ca="1">IF('临-间接'!K441="(空白)","",'临-间接'!K441)</f>
        <v>0</v>
      </c>
      <c r="G441">
        <f ca="1">IF('临-间接'!L441="(空白)",0,'临-间接'!L441)</f>
        <v>0</v>
      </c>
      <c r="H441" t="str">
        <f ca="1">IF(OR('临-间接'!Q441=0,'临-间接'!Q441="(空白)"),"",'临-间接'!Q441)</f>
        <v/>
      </c>
      <c r="I441" s="32" t="str">
        <f ca="1">IF(OR('临-间接'!M441=0,'临-间接'!M441="(空白)"),"",'临-间接'!M441)</f>
        <v/>
      </c>
      <c r="J441" s="32" t="str">
        <f ca="1">IF(OR('临-间接'!N441=0,'临-间接'!N441="(空白)"),"",'临-间接'!N441)</f>
        <v/>
      </c>
      <c r="K441" s="32" t="str">
        <f ca="1">IF(OR('临-间接'!O441=0,'临-间接'!O441="(空白)"),"",'临-间接'!O441)</f>
        <v/>
      </c>
      <c r="L441">
        <f ca="1">IF('临-间接'!P441="(空白)",0,'临-间接'!P441)</f>
        <v>0</v>
      </c>
      <c r="M441" s="93" t="b">
        <f t="shared" ca="1" si="80"/>
        <v>0</v>
      </c>
      <c r="N441" s="93" t="b">
        <f t="shared" ca="1" si="81"/>
        <v>0</v>
      </c>
      <c r="O441" s="93" t="b">
        <f t="shared" ca="1" si="82"/>
        <v>0</v>
      </c>
      <c r="P441" s="93" t="b">
        <f t="shared" ca="1" si="83"/>
        <v>0</v>
      </c>
      <c r="Q441" s="93" t="b">
        <f t="shared" ca="1" si="84"/>
        <v>0</v>
      </c>
      <c r="R441" s="93" t="str">
        <f t="shared" ca="1" si="85"/>
        <v>未开始</v>
      </c>
      <c r="S441" s="93">
        <f ca="1">IF(AND(M441,O441,NOT(P441)),NETWORKDAYS(J441,AF441,项目参数!$B$2:$B$200),0)</f>
        <v>0</v>
      </c>
      <c r="T441" s="94">
        <f t="shared" ca="1" si="86"/>
        <v>0</v>
      </c>
      <c r="U441" s="113">
        <f t="shared" ca="1" si="87"/>
        <v>0</v>
      </c>
      <c r="V441" s="113">
        <f t="shared" ca="1" si="88"/>
        <v>0</v>
      </c>
      <c r="W441" s="113" t="str">
        <f t="shared" ca="1" si="89"/>
        <v/>
      </c>
      <c r="X441" s="93">
        <f t="shared" ca="1" si="90"/>
        <v>0</v>
      </c>
      <c r="Y441" s="93">
        <f t="shared" ca="1" si="91"/>
        <v>0</v>
      </c>
      <c r="Z441" s="93">
        <f ca="1">IF(AND(M441,O441,J441&gt;项目信息!$C$18),INT((IF(P441,K441,J441)-项目信息!$C$18)/30)+1,0)</f>
        <v>0</v>
      </c>
      <c r="AA441" s="93" t="str">
        <f ca="1">IF(M441,WEEKNUM(IF(K441&lt;&gt;"",K441,IF(J441&lt;&gt;"",J441,I441)-项目信息!$C$18)+1),"")</f>
        <v/>
      </c>
      <c r="AB441" s="93" t="str">
        <f ca="1">IF($M441,IF('临-间接'!W441=0,"",'临-间接'!W441),"")</f>
        <v/>
      </c>
      <c r="AC441" s="93" t="str">
        <f ca="1">IF($M441,$AB441*U441/项目参数!$J$29,"")</f>
        <v/>
      </c>
      <c r="AD441" s="93" t="str">
        <f ca="1">IF($M441,$AB441*V441/项目参数!$J$29,"")</f>
        <v/>
      </c>
      <c r="AE441" s="95" t="str">
        <f ca="1">IF(OR('临-间接'!R441=0,'临-间接'!R441="(空白)"),"",'临-间接'!R441)</f>
        <v/>
      </c>
      <c r="AF441" s="32" t="str">
        <f ca="1">IF(O441,IF(K441&lt;&gt;"", K441, IF(OR(H441="暂停",H441="取消"), IFERROR(WORKDAY.INTL($J441,$L441*$G441,1,项目参数!$B$2:$B$200),WORKDAY($J441,$L441*$G441,1)),TODAY())),"")</f>
        <v/>
      </c>
      <c r="AG441">
        <f ca="1">IF(AND(M441,O441),IF(OR('临-间接'!S441="",'临-间接'!S441="(空白)"),0,'临-间接'!S441),0)</f>
        <v>0</v>
      </c>
      <c r="AH441" s="32" t="str">
        <f ca="1">IF($M441,IF('临-间接'!T441=0,"",'临-间接'!T441),"")</f>
        <v/>
      </c>
      <c r="AI441" s="32" t="str">
        <f ca="1">IF($M441,IF('临-间接'!U441=0,"",'临-间接'!U441),"")</f>
        <v/>
      </c>
      <c r="AJ441" s="32" t="str">
        <f t="shared" ca="1" si="92"/>
        <v/>
      </c>
    </row>
    <row r="442" spans="1:36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IF('临-间接'!H442="(空白)","",'临-间接'!H442)</f>
        <v>0</v>
      </c>
      <c r="F442">
        <f ca="1">IF('临-间接'!K442="(空白)","",'临-间接'!K442)</f>
        <v>0</v>
      </c>
      <c r="G442">
        <f ca="1">IF('临-间接'!L442="(空白)",0,'临-间接'!L442)</f>
        <v>0</v>
      </c>
      <c r="H442" t="str">
        <f ca="1">IF(OR('临-间接'!Q442=0,'临-间接'!Q442="(空白)"),"",'临-间接'!Q442)</f>
        <v/>
      </c>
      <c r="I442" s="32" t="str">
        <f ca="1">IF(OR('临-间接'!M442=0,'临-间接'!M442="(空白)"),"",'临-间接'!M442)</f>
        <v/>
      </c>
      <c r="J442" s="32" t="str">
        <f ca="1">IF(OR('临-间接'!N442=0,'临-间接'!N442="(空白)"),"",'临-间接'!N442)</f>
        <v/>
      </c>
      <c r="K442" s="32" t="str">
        <f ca="1">IF(OR('临-间接'!O442=0,'临-间接'!O442="(空白)"),"",'临-间接'!O442)</f>
        <v/>
      </c>
      <c r="L442">
        <f ca="1">IF('临-间接'!P442="(空白)",0,'临-间接'!P442)</f>
        <v>0</v>
      </c>
      <c r="M442" s="93" t="b">
        <f t="shared" ca="1" si="80"/>
        <v>0</v>
      </c>
      <c r="N442" s="93" t="b">
        <f t="shared" ca="1" si="81"/>
        <v>0</v>
      </c>
      <c r="O442" s="93" t="b">
        <f t="shared" ca="1" si="82"/>
        <v>0</v>
      </c>
      <c r="P442" s="93" t="b">
        <f t="shared" ca="1" si="83"/>
        <v>0</v>
      </c>
      <c r="Q442" s="93" t="b">
        <f t="shared" ca="1" si="84"/>
        <v>0</v>
      </c>
      <c r="R442" s="93" t="str">
        <f t="shared" ca="1" si="85"/>
        <v>未开始</v>
      </c>
      <c r="S442" s="93">
        <f ca="1">IF(AND(M442,O442,NOT(P442)),NETWORKDAYS(J442,AF442,项目参数!$B$2:$B$200),0)</f>
        <v>0</v>
      </c>
      <c r="T442" s="94">
        <f t="shared" ca="1" si="86"/>
        <v>0</v>
      </c>
      <c r="U442" s="113">
        <f t="shared" ca="1" si="87"/>
        <v>0</v>
      </c>
      <c r="V442" s="113">
        <f t="shared" ca="1" si="88"/>
        <v>0</v>
      </c>
      <c r="W442" s="113" t="str">
        <f t="shared" ca="1" si="89"/>
        <v/>
      </c>
      <c r="X442" s="93">
        <f t="shared" ca="1" si="90"/>
        <v>0</v>
      </c>
      <c r="Y442" s="93">
        <f t="shared" ca="1" si="91"/>
        <v>0</v>
      </c>
      <c r="Z442" s="93">
        <f ca="1">IF(AND(M442,O442,J442&gt;项目信息!$C$18),INT((IF(P442,K442,J442)-项目信息!$C$18)/30)+1,0)</f>
        <v>0</v>
      </c>
      <c r="AA442" s="93" t="str">
        <f ca="1">IF(M442,WEEKNUM(IF(K442&lt;&gt;"",K442,IF(J442&lt;&gt;"",J442,I442)-项目信息!$C$18)+1),"")</f>
        <v/>
      </c>
      <c r="AB442" s="93" t="str">
        <f ca="1">IF($M442,IF('临-间接'!W442=0,"",'临-间接'!W442),"")</f>
        <v/>
      </c>
      <c r="AC442" s="93" t="str">
        <f ca="1">IF($M442,$AB442*U442/项目参数!$J$29,"")</f>
        <v/>
      </c>
      <c r="AD442" s="93" t="str">
        <f ca="1">IF($M442,$AB442*V442/项目参数!$J$29,"")</f>
        <v/>
      </c>
      <c r="AE442" s="95" t="str">
        <f ca="1">IF(OR('临-间接'!R442=0,'临-间接'!R442="(空白)"),"",'临-间接'!R442)</f>
        <v/>
      </c>
      <c r="AF442" s="32" t="str">
        <f ca="1">IF(O442,IF(K442&lt;&gt;"", K442, IF(OR(H442="暂停",H442="取消"), IFERROR(WORKDAY.INTL($J442,$L442*$G442,1,项目参数!$B$2:$B$200),WORKDAY($J442,$L442*$G442,1)),TODAY())),"")</f>
        <v/>
      </c>
      <c r="AG442">
        <f ca="1">IF(AND(M442,O442),IF(OR('临-间接'!S442="",'临-间接'!S442="(空白)"),0,'临-间接'!S442),0)</f>
        <v>0</v>
      </c>
      <c r="AH442" s="32" t="str">
        <f ca="1">IF($M442,IF('临-间接'!T442=0,"",'临-间接'!T442),"")</f>
        <v/>
      </c>
      <c r="AI442" s="32" t="str">
        <f ca="1">IF($M442,IF('临-间接'!U442=0,"",'临-间接'!U442),"")</f>
        <v/>
      </c>
      <c r="AJ442" s="32" t="str">
        <f t="shared" ca="1" si="92"/>
        <v/>
      </c>
    </row>
    <row r="443" spans="1:36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IF('临-间接'!H443="(空白)","",'临-间接'!H443)</f>
        <v>0</v>
      </c>
      <c r="F443">
        <f ca="1">IF('临-间接'!K443="(空白)","",'临-间接'!K443)</f>
        <v>0</v>
      </c>
      <c r="G443">
        <f ca="1">IF('临-间接'!L443="(空白)",0,'临-间接'!L443)</f>
        <v>0</v>
      </c>
      <c r="H443" t="str">
        <f ca="1">IF(OR('临-间接'!Q443=0,'临-间接'!Q443="(空白)"),"",'临-间接'!Q443)</f>
        <v/>
      </c>
      <c r="I443" s="32" t="str">
        <f ca="1">IF(OR('临-间接'!M443=0,'临-间接'!M443="(空白)"),"",'临-间接'!M443)</f>
        <v/>
      </c>
      <c r="J443" s="32" t="str">
        <f ca="1">IF(OR('临-间接'!N443=0,'临-间接'!N443="(空白)"),"",'临-间接'!N443)</f>
        <v/>
      </c>
      <c r="K443" s="32" t="str">
        <f ca="1">IF(OR('临-间接'!O443=0,'临-间接'!O443="(空白)"),"",'临-间接'!O443)</f>
        <v/>
      </c>
      <c r="L443">
        <f ca="1">IF('临-间接'!P443="(空白)",0,'临-间接'!P443)</f>
        <v>0</v>
      </c>
      <c r="M443" s="93" t="b">
        <f t="shared" ca="1" si="80"/>
        <v>0</v>
      </c>
      <c r="N443" s="93" t="b">
        <f t="shared" ca="1" si="81"/>
        <v>0</v>
      </c>
      <c r="O443" s="93" t="b">
        <f t="shared" ca="1" si="82"/>
        <v>0</v>
      </c>
      <c r="P443" s="93" t="b">
        <f t="shared" ca="1" si="83"/>
        <v>0</v>
      </c>
      <c r="Q443" s="93" t="b">
        <f t="shared" ca="1" si="84"/>
        <v>0</v>
      </c>
      <c r="R443" s="93" t="str">
        <f t="shared" ca="1" si="85"/>
        <v>未开始</v>
      </c>
      <c r="S443" s="93">
        <f ca="1">IF(AND(M443,O443,NOT(P443)),NETWORKDAYS(J443,AF443,项目参数!$B$2:$B$200),0)</f>
        <v>0</v>
      </c>
      <c r="T443" s="94">
        <f t="shared" ca="1" si="86"/>
        <v>0</v>
      </c>
      <c r="U443" s="113">
        <f t="shared" ca="1" si="87"/>
        <v>0</v>
      </c>
      <c r="V443" s="113">
        <f t="shared" ca="1" si="88"/>
        <v>0</v>
      </c>
      <c r="W443" s="113" t="str">
        <f t="shared" ca="1" si="89"/>
        <v/>
      </c>
      <c r="X443" s="93">
        <f t="shared" ca="1" si="90"/>
        <v>0</v>
      </c>
      <c r="Y443" s="93">
        <f t="shared" ca="1" si="91"/>
        <v>0</v>
      </c>
      <c r="Z443" s="93">
        <f ca="1">IF(AND(M443,O443,J443&gt;项目信息!$C$18),INT((IF(P443,K443,J443)-项目信息!$C$18)/30)+1,0)</f>
        <v>0</v>
      </c>
      <c r="AA443" s="93" t="str">
        <f ca="1">IF(M443,WEEKNUM(IF(K443&lt;&gt;"",K443,IF(J443&lt;&gt;"",J443,I443)-项目信息!$C$18)+1),"")</f>
        <v/>
      </c>
      <c r="AB443" s="93" t="str">
        <f ca="1">IF($M443,IF('临-间接'!W443=0,"",'临-间接'!W443),"")</f>
        <v/>
      </c>
      <c r="AC443" s="93" t="str">
        <f ca="1">IF($M443,$AB443*U443/项目参数!$J$29,"")</f>
        <v/>
      </c>
      <c r="AD443" s="93" t="str">
        <f ca="1">IF($M443,$AB443*V443/项目参数!$J$29,"")</f>
        <v/>
      </c>
      <c r="AE443" s="95" t="str">
        <f ca="1">IF(OR('临-间接'!R443=0,'临-间接'!R443="(空白)"),"",'临-间接'!R443)</f>
        <v/>
      </c>
      <c r="AF443" s="32" t="str">
        <f ca="1">IF(O443,IF(K443&lt;&gt;"", K443, IF(OR(H443="暂停",H443="取消"), IFERROR(WORKDAY.INTL($J443,$L443*$G443,1,项目参数!$B$2:$B$200),WORKDAY($J443,$L443*$G443,1)),TODAY())),"")</f>
        <v/>
      </c>
      <c r="AG443">
        <f ca="1">IF(AND(M443,O443),IF(OR('临-间接'!S443="",'临-间接'!S443="(空白)"),0,'临-间接'!S443),0)</f>
        <v>0</v>
      </c>
      <c r="AH443" s="32" t="str">
        <f ca="1">IF($M443,IF('临-间接'!T443=0,"",'临-间接'!T443),"")</f>
        <v/>
      </c>
      <c r="AI443" s="32" t="str">
        <f ca="1">IF($M443,IF('临-间接'!U443=0,"",'临-间接'!U443),"")</f>
        <v/>
      </c>
      <c r="AJ443" s="32" t="str">
        <f t="shared" ca="1" si="92"/>
        <v/>
      </c>
    </row>
    <row r="444" spans="1:36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IF('临-间接'!H444="(空白)","",'临-间接'!H444)</f>
        <v>0</v>
      </c>
      <c r="F444">
        <f ca="1">IF('临-间接'!K444="(空白)","",'临-间接'!K444)</f>
        <v>0</v>
      </c>
      <c r="G444">
        <f ca="1">IF('临-间接'!L444="(空白)",0,'临-间接'!L444)</f>
        <v>0</v>
      </c>
      <c r="H444" t="str">
        <f ca="1">IF(OR('临-间接'!Q444=0,'临-间接'!Q444="(空白)"),"",'临-间接'!Q444)</f>
        <v/>
      </c>
      <c r="I444" s="32" t="str">
        <f ca="1">IF(OR('临-间接'!M444=0,'临-间接'!M444="(空白)"),"",'临-间接'!M444)</f>
        <v/>
      </c>
      <c r="J444" s="32" t="str">
        <f ca="1">IF(OR('临-间接'!N444=0,'临-间接'!N444="(空白)"),"",'临-间接'!N444)</f>
        <v/>
      </c>
      <c r="K444" s="32" t="str">
        <f ca="1">IF(OR('临-间接'!O444=0,'临-间接'!O444="(空白)"),"",'临-间接'!O444)</f>
        <v/>
      </c>
      <c r="L444">
        <f ca="1">IF('临-间接'!P444="(空白)",0,'临-间接'!P444)</f>
        <v>0</v>
      </c>
      <c r="M444" s="93" t="b">
        <f t="shared" ca="1" si="80"/>
        <v>0</v>
      </c>
      <c r="N444" s="93" t="b">
        <f t="shared" ca="1" si="81"/>
        <v>0</v>
      </c>
      <c r="O444" s="93" t="b">
        <f t="shared" ca="1" si="82"/>
        <v>0</v>
      </c>
      <c r="P444" s="93" t="b">
        <f t="shared" ca="1" si="83"/>
        <v>0</v>
      </c>
      <c r="Q444" s="93" t="b">
        <f t="shared" ca="1" si="84"/>
        <v>0</v>
      </c>
      <c r="R444" s="93" t="str">
        <f t="shared" ca="1" si="85"/>
        <v>未开始</v>
      </c>
      <c r="S444" s="93">
        <f ca="1">IF(AND(M444,O444,NOT(P444)),NETWORKDAYS(J444,AF444,项目参数!$B$2:$B$200),0)</f>
        <v>0</v>
      </c>
      <c r="T444" s="94">
        <f t="shared" ca="1" si="86"/>
        <v>0</v>
      </c>
      <c r="U444" s="113">
        <f t="shared" ca="1" si="87"/>
        <v>0</v>
      </c>
      <c r="V444" s="113">
        <f t="shared" ca="1" si="88"/>
        <v>0</v>
      </c>
      <c r="W444" s="113" t="str">
        <f t="shared" ca="1" si="89"/>
        <v/>
      </c>
      <c r="X444" s="93">
        <f t="shared" ca="1" si="90"/>
        <v>0</v>
      </c>
      <c r="Y444" s="93">
        <f t="shared" ca="1" si="91"/>
        <v>0</v>
      </c>
      <c r="Z444" s="93">
        <f ca="1">IF(AND(M444,O444,J444&gt;项目信息!$C$18),INT((IF(P444,K444,J444)-项目信息!$C$18)/30)+1,0)</f>
        <v>0</v>
      </c>
      <c r="AA444" s="93" t="str">
        <f ca="1">IF(M444,WEEKNUM(IF(K444&lt;&gt;"",K444,IF(J444&lt;&gt;"",J444,I444)-项目信息!$C$18)+1),"")</f>
        <v/>
      </c>
      <c r="AB444" s="93" t="str">
        <f ca="1">IF($M444,IF('临-间接'!W444=0,"",'临-间接'!W444),"")</f>
        <v/>
      </c>
      <c r="AC444" s="93" t="str">
        <f ca="1">IF($M444,$AB444*U444/项目参数!$J$29,"")</f>
        <v/>
      </c>
      <c r="AD444" s="93" t="str">
        <f ca="1">IF($M444,$AB444*V444/项目参数!$J$29,"")</f>
        <v/>
      </c>
      <c r="AE444" s="95" t="str">
        <f ca="1">IF(OR('临-间接'!R444=0,'临-间接'!R444="(空白)"),"",'临-间接'!R444)</f>
        <v/>
      </c>
      <c r="AF444" s="32" t="str">
        <f ca="1">IF(O444,IF(K444&lt;&gt;"", K444, IF(OR(H444="暂停",H444="取消"), IFERROR(WORKDAY.INTL($J444,$L444*$G444,1,项目参数!$B$2:$B$200),WORKDAY($J444,$L444*$G444,1)),TODAY())),"")</f>
        <v/>
      </c>
      <c r="AG444">
        <f ca="1">IF(AND(M444,O444),IF(OR('临-间接'!S444="",'临-间接'!S444="(空白)"),0,'临-间接'!S444),0)</f>
        <v>0</v>
      </c>
      <c r="AH444" s="32" t="str">
        <f ca="1">IF($M444,IF('临-间接'!T444=0,"",'临-间接'!T444),"")</f>
        <v/>
      </c>
      <c r="AI444" s="32" t="str">
        <f ca="1">IF($M444,IF('临-间接'!U444=0,"",'临-间接'!U444),"")</f>
        <v/>
      </c>
      <c r="AJ444" s="32" t="str">
        <f t="shared" ca="1" si="92"/>
        <v/>
      </c>
    </row>
    <row r="445" spans="1:36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IF('临-间接'!H445="(空白)","",'临-间接'!H445)</f>
        <v>0</v>
      </c>
      <c r="F445">
        <f ca="1">IF('临-间接'!K445="(空白)","",'临-间接'!K445)</f>
        <v>0</v>
      </c>
      <c r="G445">
        <f ca="1">IF('临-间接'!L445="(空白)",0,'临-间接'!L445)</f>
        <v>0</v>
      </c>
      <c r="H445" t="str">
        <f ca="1">IF(OR('临-间接'!Q445=0,'临-间接'!Q445="(空白)"),"",'临-间接'!Q445)</f>
        <v/>
      </c>
      <c r="I445" s="32" t="str">
        <f ca="1">IF(OR('临-间接'!M445=0,'临-间接'!M445="(空白)"),"",'临-间接'!M445)</f>
        <v/>
      </c>
      <c r="J445" s="32" t="str">
        <f ca="1">IF(OR('临-间接'!N445=0,'临-间接'!N445="(空白)"),"",'临-间接'!N445)</f>
        <v/>
      </c>
      <c r="K445" s="32" t="str">
        <f ca="1">IF(OR('临-间接'!O445=0,'临-间接'!O445="(空白)"),"",'临-间接'!O445)</f>
        <v/>
      </c>
      <c r="L445">
        <f ca="1">IF('临-间接'!P445="(空白)",0,'临-间接'!P445)</f>
        <v>0</v>
      </c>
      <c r="M445" s="93" t="b">
        <f t="shared" ca="1" si="80"/>
        <v>0</v>
      </c>
      <c r="N445" s="93" t="b">
        <f t="shared" ca="1" si="81"/>
        <v>0</v>
      </c>
      <c r="O445" s="93" t="b">
        <f t="shared" ca="1" si="82"/>
        <v>0</v>
      </c>
      <c r="P445" s="93" t="b">
        <f t="shared" ca="1" si="83"/>
        <v>0</v>
      </c>
      <c r="Q445" s="93" t="b">
        <f t="shared" ca="1" si="84"/>
        <v>0</v>
      </c>
      <c r="R445" s="93" t="str">
        <f t="shared" ca="1" si="85"/>
        <v>未开始</v>
      </c>
      <c r="S445" s="93">
        <f ca="1">IF(AND(M445,O445,NOT(P445)),NETWORKDAYS(J445,AF445,项目参数!$B$2:$B$200),0)</f>
        <v>0</v>
      </c>
      <c r="T445" s="94">
        <f t="shared" ca="1" si="86"/>
        <v>0</v>
      </c>
      <c r="U445" s="113">
        <f t="shared" ca="1" si="87"/>
        <v>0</v>
      </c>
      <c r="V445" s="113">
        <f t="shared" ca="1" si="88"/>
        <v>0</v>
      </c>
      <c r="W445" s="113" t="str">
        <f t="shared" ca="1" si="89"/>
        <v/>
      </c>
      <c r="X445" s="93">
        <f t="shared" ca="1" si="90"/>
        <v>0</v>
      </c>
      <c r="Y445" s="93">
        <f t="shared" ca="1" si="91"/>
        <v>0</v>
      </c>
      <c r="Z445" s="93">
        <f ca="1">IF(AND(M445,O445,J445&gt;项目信息!$C$18),INT((IF(P445,K445,J445)-项目信息!$C$18)/30)+1,0)</f>
        <v>0</v>
      </c>
      <c r="AA445" s="93" t="str">
        <f ca="1">IF(M445,WEEKNUM(IF(K445&lt;&gt;"",K445,IF(J445&lt;&gt;"",J445,I445)-项目信息!$C$18)+1),"")</f>
        <v/>
      </c>
      <c r="AB445" s="93" t="str">
        <f ca="1">IF($M445,IF('临-间接'!W445=0,"",'临-间接'!W445),"")</f>
        <v/>
      </c>
      <c r="AC445" s="93" t="str">
        <f ca="1">IF($M445,$AB445*U445/项目参数!$J$29,"")</f>
        <v/>
      </c>
      <c r="AD445" s="93" t="str">
        <f ca="1">IF($M445,$AB445*V445/项目参数!$J$29,"")</f>
        <v/>
      </c>
      <c r="AE445" s="95" t="str">
        <f ca="1">IF(OR('临-间接'!R445=0,'临-间接'!R445="(空白)"),"",'临-间接'!R445)</f>
        <v/>
      </c>
      <c r="AF445" s="32" t="str">
        <f ca="1">IF(O445,IF(K445&lt;&gt;"", K445, IF(OR(H445="暂停",H445="取消"), IFERROR(WORKDAY.INTL($J445,$L445*$G445,1,项目参数!$B$2:$B$200),WORKDAY($J445,$L445*$G445,1)),TODAY())),"")</f>
        <v/>
      </c>
      <c r="AG445">
        <f ca="1">IF(AND(M445,O445),IF(OR('临-间接'!S445="",'临-间接'!S445="(空白)"),0,'临-间接'!S445),0)</f>
        <v>0</v>
      </c>
      <c r="AH445" s="32" t="str">
        <f ca="1">IF($M445,IF('临-间接'!T445=0,"",'临-间接'!T445),"")</f>
        <v/>
      </c>
      <c r="AI445" s="32" t="str">
        <f ca="1">IF($M445,IF('临-间接'!U445=0,"",'临-间接'!U445),"")</f>
        <v/>
      </c>
      <c r="AJ445" s="32" t="str">
        <f t="shared" ca="1" si="92"/>
        <v/>
      </c>
    </row>
    <row r="446" spans="1:36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IF('临-间接'!H446="(空白)","",'临-间接'!H446)</f>
        <v>0</v>
      </c>
      <c r="F446">
        <f ca="1">IF('临-间接'!K446="(空白)","",'临-间接'!K446)</f>
        <v>0</v>
      </c>
      <c r="G446">
        <f ca="1">IF('临-间接'!L446="(空白)",0,'临-间接'!L446)</f>
        <v>0</v>
      </c>
      <c r="H446" t="str">
        <f ca="1">IF(OR('临-间接'!Q446=0,'临-间接'!Q446="(空白)"),"",'临-间接'!Q446)</f>
        <v/>
      </c>
      <c r="I446" s="32" t="str">
        <f ca="1">IF(OR('临-间接'!M446=0,'临-间接'!M446="(空白)"),"",'临-间接'!M446)</f>
        <v/>
      </c>
      <c r="J446" s="32" t="str">
        <f ca="1">IF(OR('临-间接'!N446=0,'临-间接'!N446="(空白)"),"",'临-间接'!N446)</f>
        <v/>
      </c>
      <c r="K446" s="32" t="str">
        <f ca="1">IF(OR('临-间接'!O446=0,'临-间接'!O446="(空白)"),"",'临-间接'!O446)</f>
        <v/>
      </c>
      <c r="L446">
        <f ca="1">IF('临-间接'!P446="(空白)",0,'临-间接'!P446)</f>
        <v>0</v>
      </c>
      <c r="M446" s="93" t="b">
        <f t="shared" ca="1" si="80"/>
        <v>0</v>
      </c>
      <c r="N446" s="93" t="b">
        <f t="shared" ca="1" si="81"/>
        <v>0</v>
      </c>
      <c r="O446" s="93" t="b">
        <f t="shared" ca="1" si="82"/>
        <v>0</v>
      </c>
      <c r="P446" s="93" t="b">
        <f t="shared" ca="1" si="83"/>
        <v>0</v>
      </c>
      <c r="Q446" s="93" t="b">
        <f t="shared" ca="1" si="84"/>
        <v>0</v>
      </c>
      <c r="R446" s="93" t="str">
        <f t="shared" ca="1" si="85"/>
        <v>未开始</v>
      </c>
      <c r="S446" s="93">
        <f ca="1">IF(AND(M446,O446,NOT(P446)),NETWORKDAYS(J446,AF446,项目参数!$B$2:$B$200),0)</f>
        <v>0</v>
      </c>
      <c r="T446" s="94">
        <f t="shared" ca="1" si="86"/>
        <v>0</v>
      </c>
      <c r="U446" s="113">
        <f t="shared" ca="1" si="87"/>
        <v>0</v>
      </c>
      <c r="V446" s="113">
        <f t="shared" ca="1" si="88"/>
        <v>0</v>
      </c>
      <c r="W446" s="113" t="str">
        <f t="shared" ca="1" si="89"/>
        <v/>
      </c>
      <c r="X446" s="93">
        <f t="shared" ca="1" si="90"/>
        <v>0</v>
      </c>
      <c r="Y446" s="93">
        <f t="shared" ca="1" si="91"/>
        <v>0</v>
      </c>
      <c r="Z446" s="93">
        <f ca="1">IF(AND(M446,O446,J446&gt;项目信息!$C$18),INT((IF(P446,K446,J446)-项目信息!$C$18)/30)+1,0)</f>
        <v>0</v>
      </c>
      <c r="AA446" s="93" t="str">
        <f ca="1">IF(M446,WEEKNUM(IF(K446&lt;&gt;"",K446,IF(J446&lt;&gt;"",J446,I446)-项目信息!$C$18)+1),"")</f>
        <v/>
      </c>
      <c r="AB446" s="93" t="str">
        <f ca="1">IF($M446,IF('临-间接'!W446=0,"",'临-间接'!W446),"")</f>
        <v/>
      </c>
      <c r="AC446" s="93" t="str">
        <f ca="1">IF($M446,$AB446*U446/项目参数!$J$29,"")</f>
        <v/>
      </c>
      <c r="AD446" s="93" t="str">
        <f ca="1">IF($M446,$AB446*V446/项目参数!$J$29,"")</f>
        <v/>
      </c>
      <c r="AE446" s="95" t="str">
        <f ca="1">IF(OR('临-间接'!R446=0,'临-间接'!R446="(空白)"),"",'临-间接'!R446)</f>
        <v/>
      </c>
      <c r="AF446" s="32" t="str">
        <f ca="1">IF(O446,IF(K446&lt;&gt;"", K446, IF(OR(H446="暂停",H446="取消"), IFERROR(WORKDAY.INTL($J446,$L446*$G446,1,项目参数!$B$2:$B$200),WORKDAY($J446,$L446*$G446,1)),TODAY())),"")</f>
        <v/>
      </c>
      <c r="AG446">
        <f ca="1">IF(AND(M446,O446),IF(OR('临-间接'!S446="",'临-间接'!S446="(空白)"),0,'临-间接'!S446),0)</f>
        <v>0</v>
      </c>
      <c r="AH446" s="32" t="str">
        <f ca="1">IF($M446,IF('临-间接'!T446=0,"",'临-间接'!T446),"")</f>
        <v/>
      </c>
      <c r="AI446" s="32" t="str">
        <f ca="1">IF($M446,IF('临-间接'!U446=0,"",'临-间接'!U446),"")</f>
        <v/>
      </c>
      <c r="AJ446" s="32" t="str">
        <f t="shared" ca="1" si="92"/>
        <v/>
      </c>
    </row>
    <row r="447" spans="1:36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IF('临-间接'!H447="(空白)","",'临-间接'!H447)</f>
        <v>0</v>
      </c>
      <c r="F447">
        <f ca="1">IF('临-间接'!K447="(空白)","",'临-间接'!K447)</f>
        <v>0</v>
      </c>
      <c r="G447">
        <f ca="1">IF('临-间接'!L447="(空白)",0,'临-间接'!L447)</f>
        <v>0</v>
      </c>
      <c r="H447" t="str">
        <f ca="1">IF(OR('临-间接'!Q447=0,'临-间接'!Q447="(空白)"),"",'临-间接'!Q447)</f>
        <v/>
      </c>
      <c r="I447" s="32" t="str">
        <f ca="1">IF(OR('临-间接'!M447=0,'临-间接'!M447="(空白)"),"",'临-间接'!M447)</f>
        <v/>
      </c>
      <c r="J447" s="32" t="str">
        <f ca="1">IF(OR('临-间接'!N447=0,'临-间接'!N447="(空白)"),"",'临-间接'!N447)</f>
        <v/>
      </c>
      <c r="K447" s="32" t="str">
        <f ca="1">IF(OR('临-间接'!O447=0,'临-间接'!O447="(空白)"),"",'临-间接'!O447)</f>
        <v/>
      </c>
      <c r="L447">
        <f ca="1">IF('临-间接'!P447="(空白)",0,'临-间接'!P447)</f>
        <v>0</v>
      </c>
      <c r="M447" s="93" t="b">
        <f t="shared" ca="1" si="80"/>
        <v>0</v>
      </c>
      <c r="N447" s="93" t="b">
        <f t="shared" ca="1" si="81"/>
        <v>0</v>
      </c>
      <c r="O447" s="93" t="b">
        <f t="shared" ca="1" si="82"/>
        <v>0</v>
      </c>
      <c r="P447" s="93" t="b">
        <f t="shared" ca="1" si="83"/>
        <v>0</v>
      </c>
      <c r="Q447" s="93" t="b">
        <f t="shared" ca="1" si="84"/>
        <v>0</v>
      </c>
      <c r="R447" s="93" t="str">
        <f t="shared" ca="1" si="85"/>
        <v>未开始</v>
      </c>
      <c r="S447" s="93">
        <f ca="1">IF(AND(M447,O447,NOT(P447)),NETWORKDAYS(J447,AF447,项目参数!$B$2:$B$200),0)</f>
        <v>0</v>
      </c>
      <c r="T447" s="94">
        <f t="shared" ca="1" si="86"/>
        <v>0</v>
      </c>
      <c r="U447" s="113">
        <f t="shared" ca="1" si="87"/>
        <v>0</v>
      </c>
      <c r="V447" s="113">
        <f t="shared" ca="1" si="88"/>
        <v>0</v>
      </c>
      <c r="W447" s="113" t="str">
        <f t="shared" ca="1" si="89"/>
        <v/>
      </c>
      <c r="X447" s="93">
        <f t="shared" ca="1" si="90"/>
        <v>0</v>
      </c>
      <c r="Y447" s="93">
        <f t="shared" ca="1" si="91"/>
        <v>0</v>
      </c>
      <c r="Z447" s="93">
        <f ca="1">IF(AND(M447,O447,J447&gt;项目信息!$C$18),INT((IF(P447,K447,J447)-项目信息!$C$18)/30)+1,0)</f>
        <v>0</v>
      </c>
      <c r="AA447" s="93" t="str">
        <f ca="1">IF(M447,WEEKNUM(IF(K447&lt;&gt;"",K447,IF(J447&lt;&gt;"",J447,I447)-项目信息!$C$18)+1),"")</f>
        <v/>
      </c>
      <c r="AB447" s="93" t="str">
        <f ca="1">IF($M447,IF('临-间接'!W447=0,"",'临-间接'!W447),"")</f>
        <v/>
      </c>
      <c r="AC447" s="93" t="str">
        <f ca="1">IF($M447,$AB447*U447/项目参数!$J$29,"")</f>
        <v/>
      </c>
      <c r="AD447" s="93" t="str">
        <f ca="1">IF($M447,$AB447*V447/项目参数!$J$29,"")</f>
        <v/>
      </c>
      <c r="AE447" s="95" t="str">
        <f ca="1">IF(OR('临-间接'!R447=0,'临-间接'!R447="(空白)"),"",'临-间接'!R447)</f>
        <v/>
      </c>
      <c r="AF447" s="32" t="str">
        <f ca="1">IF(O447,IF(K447&lt;&gt;"", K447, IF(OR(H447="暂停",H447="取消"), IFERROR(WORKDAY.INTL($J447,$L447*$G447,1,项目参数!$B$2:$B$200),WORKDAY($J447,$L447*$G447,1)),TODAY())),"")</f>
        <v/>
      </c>
      <c r="AG447">
        <f ca="1">IF(AND(M447,O447),IF(OR('临-间接'!S447="",'临-间接'!S447="(空白)"),0,'临-间接'!S447),0)</f>
        <v>0</v>
      </c>
      <c r="AH447" s="32" t="str">
        <f ca="1">IF($M447,IF('临-间接'!T447=0,"",'临-间接'!T447),"")</f>
        <v/>
      </c>
      <c r="AI447" s="32" t="str">
        <f ca="1">IF($M447,IF('临-间接'!U447=0,"",'临-间接'!U447),"")</f>
        <v/>
      </c>
      <c r="AJ447" s="32" t="str">
        <f t="shared" ca="1" si="92"/>
        <v/>
      </c>
    </row>
    <row r="448" spans="1:36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IF('临-间接'!H448="(空白)","",'临-间接'!H448)</f>
        <v>0</v>
      </c>
      <c r="F448">
        <f ca="1">IF('临-间接'!K448="(空白)","",'临-间接'!K448)</f>
        <v>0</v>
      </c>
      <c r="G448">
        <f ca="1">IF('临-间接'!L448="(空白)",0,'临-间接'!L448)</f>
        <v>0</v>
      </c>
      <c r="H448" t="str">
        <f ca="1">IF(OR('临-间接'!Q448=0,'临-间接'!Q448="(空白)"),"",'临-间接'!Q448)</f>
        <v/>
      </c>
      <c r="I448" s="32" t="str">
        <f ca="1">IF(OR('临-间接'!M448=0,'临-间接'!M448="(空白)"),"",'临-间接'!M448)</f>
        <v/>
      </c>
      <c r="J448" s="32" t="str">
        <f ca="1">IF(OR('临-间接'!N448=0,'临-间接'!N448="(空白)"),"",'临-间接'!N448)</f>
        <v/>
      </c>
      <c r="K448" s="32" t="str">
        <f ca="1">IF(OR('临-间接'!O448=0,'临-间接'!O448="(空白)"),"",'临-间接'!O448)</f>
        <v/>
      </c>
      <c r="L448">
        <f ca="1">IF('临-间接'!P448="(空白)",0,'临-间接'!P448)</f>
        <v>0</v>
      </c>
      <c r="M448" s="93" t="b">
        <f t="shared" ca="1" si="80"/>
        <v>0</v>
      </c>
      <c r="N448" s="93" t="b">
        <f t="shared" ca="1" si="81"/>
        <v>0</v>
      </c>
      <c r="O448" s="93" t="b">
        <f t="shared" ca="1" si="82"/>
        <v>0</v>
      </c>
      <c r="P448" s="93" t="b">
        <f t="shared" ca="1" si="83"/>
        <v>0</v>
      </c>
      <c r="Q448" s="93" t="b">
        <f t="shared" ca="1" si="84"/>
        <v>0</v>
      </c>
      <c r="R448" s="93" t="str">
        <f t="shared" ca="1" si="85"/>
        <v>未开始</v>
      </c>
      <c r="S448" s="93">
        <f ca="1">IF(AND(M448,O448,NOT(P448)),NETWORKDAYS(J448,AF448,项目参数!$B$2:$B$200),0)</f>
        <v>0</v>
      </c>
      <c r="T448" s="94">
        <f t="shared" ca="1" si="86"/>
        <v>0</v>
      </c>
      <c r="U448" s="113">
        <f t="shared" ca="1" si="87"/>
        <v>0</v>
      </c>
      <c r="V448" s="113">
        <f t="shared" ca="1" si="88"/>
        <v>0</v>
      </c>
      <c r="W448" s="113" t="str">
        <f t="shared" ca="1" si="89"/>
        <v/>
      </c>
      <c r="X448" s="93">
        <f t="shared" ca="1" si="90"/>
        <v>0</v>
      </c>
      <c r="Y448" s="93">
        <f t="shared" ca="1" si="91"/>
        <v>0</v>
      </c>
      <c r="Z448" s="93">
        <f ca="1">IF(AND(M448,O448,J448&gt;项目信息!$C$18),INT((IF(P448,K448,J448)-项目信息!$C$18)/30)+1,0)</f>
        <v>0</v>
      </c>
      <c r="AA448" s="93" t="str">
        <f ca="1">IF(M448,WEEKNUM(IF(K448&lt;&gt;"",K448,IF(J448&lt;&gt;"",J448,I448)-项目信息!$C$18)+1),"")</f>
        <v/>
      </c>
      <c r="AB448" s="93" t="str">
        <f ca="1">IF($M448,IF('临-间接'!W448=0,"",'临-间接'!W448),"")</f>
        <v/>
      </c>
      <c r="AC448" s="93" t="str">
        <f ca="1">IF($M448,$AB448*U448/项目参数!$J$29,"")</f>
        <v/>
      </c>
      <c r="AD448" s="93" t="str">
        <f ca="1">IF($M448,$AB448*V448/项目参数!$J$29,"")</f>
        <v/>
      </c>
      <c r="AE448" s="95" t="str">
        <f ca="1">IF(OR('临-间接'!R448=0,'临-间接'!R448="(空白)"),"",'临-间接'!R448)</f>
        <v/>
      </c>
      <c r="AF448" s="32" t="str">
        <f ca="1">IF(O448,IF(K448&lt;&gt;"", K448, IF(OR(H448="暂停",H448="取消"), IFERROR(WORKDAY.INTL($J448,$L448*$G448,1,项目参数!$B$2:$B$200),WORKDAY($J448,$L448*$G448,1)),TODAY())),"")</f>
        <v/>
      </c>
      <c r="AG448">
        <f ca="1">IF(AND(M448,O448),IF(OR('临-间接'!S448="",'临-间接'!S448="(空白)"),0,'临-间接'!S448),0)</f>
        <v>0</v>
      </c>
      <c r="AH448" s="32" t="str">
        <f ca="1">IF($M448,IF('临-间接'!T448=0,"",'临-间接'!T448),"")</f>
        <v/>
      </c>
      <c r="AI448" s="32" t="str">
        <f ca="1">IF($M448,IF('临-间接'!U448=0,"",'临-间接'!U448),"")</f>
        <v/>
      </c>
      <c r="AJ448" s="32" t="str">
        <f t="shared" ca="1" si="92"/>
        <v/>
      </c>
    </row>
    <row r="449" spans="1:36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IF('临-间接'!H449="(空白)","",'临-间接'!H449)</f>
        <v>0</v>
      </c>
      <c r="F449">
        <f ca="1">IF('临-间接'!K449="(空白)","",'临-间接'!K449)</f>
        <v>0</v>
      </c>
      <c r="G449">
        <f ca="1">IF('临-间接'!L449="(空白)",0,'临-间接'!L449)</f>
        <v>0</v>
      </c>
      <c r="H449" t="str">
        <f ca="1">IF(OR('临-间接'!Q449=0,'临-间接'!Q449="(空白)"),"",'临-间接'!Q449)</f>
        <v/>
      </c>
      <c r="I449" s="32" t="str">
        <f ca="1">IF(OR('临-间接'!M449=0,'临-间接'!M449="(空白)"),"",'临-间接'!M449)</f>
        <v/>
      </c>
      <c r="J449" s="32" t="str">
        <f ca="1">IF(OR('临-间接'!N449=0,'临-间接'!N449="(空白)"),"",'临-间接'!N449)</f>
        <v/>
      </c>
      <c r="K449" s="32" t="str">
        <f ca="1">IF(OR('临-间接'!O449=0,'临-间接'!O449="(空白)"),"",'临-间接'!O449)</f>
        <v/>
      </c>
      <c r="L449">
        <f ca="1">IF('临-间接'!P449="(空白)",0,'临-间接'!P449)</f>
        <v>0</v>
      </c>
      <c r="M449" s="93" t="b">
        <f t="shared" ca="1" si="80"/>
        <v>0</v>
      </c>
      <c r="N449" s="93" t="b">
        <f t="shared" ca="1" si="81"/>
        <v>0</v>
      </c>
      <c r="O449" s="93" t="b">
        <f t="shared" ca="1" si="82"/>
        <v>0</v>
      </c>
      <c r="P449" s="93" t="b">
        <f t="shared" ca="1" si="83"/>
        <v>0</v>
      </c>
      <c r="Q449" s="93" t="b">
        <f t="shared" ca="1" si="84"/>
        <v>0</v>
      </c>
      <c r="R449" s="93" t="str">
        <f t="shared" ca="1" si="85"/>
        <v>未开始</v>
      </c>
      <c r="S449" s="93">
        <f ca="1">IF(AND(M449,O449,NOT(P449)),NETWORKDAYS(J449,AF449,项目参数!$B$2:$B$200),0)</f>
        <v>0</v>
      </c>
      <c r="T449" s="94">
        <f t="shared" ca="1" si="86"/>
        <v>0</v>
      </c>
      <c r="U449" s="113">
        <f t="shared" ca="1" si="87"/>
        <v>0</v>
      </c>
      <c r="V449" s="113">
        <f t="shared" ca="1" si="88"/>
        <v>0</v>
      </c>
      <c r="W449" s="113" t="str">
        <f t="shared" ca="1" si="89"/>
        <v/>
      </c>
      <c r="X449" s="93">
        <f t="shared" ca="1" si="90"/>
        <v>0</v>
      </c>
      <c r="Y449" s="93">
        <f t="shared" ca="1" si="91"/>
        <v>0</v>
      </c>
      <c r="Z449" s="93">
        <f ca="1">IF(AND(M449,O449,J449&gt;项目信息!$C$18),INT((IF(P449,K449,J449)-项目信息!$C$18)/30)+1,0)</f>
        <v>0</v>
      </c>
      <c r="AA449" s="93" t="str">
        <f ca="1">IF(M449,WEEKNUM(IF(K449&lt;&gt;"",K449,IF(J449&lt;&gt;"",J449,I449)-项目信息!$C$18)+1),"")</f>
        <v/>
      </c>
      <c r="AB449" s="93" t="str">
        <f ca="1">IF($M449,IF('临-间接'!W449=0,"",'临-间接'!W449),"")</f>
        <v/>
      </c>
      <c r="AC449" s="93" t="str">
        <f ca="1">IF($M449,$AB449*U449/项目参数!$J$29,"")</f>
        <v/>
      </c>
      <c r="AD449" s="93" t="str">
        <f ca="1">IF($M449,$AB449*V449/项目参数!$J$29,"")</f>
        <v/>
      </c>
      <c r="AE449" s="95" t="str">
        <f ca="1">IF(OR('临-间接'!R449=0,'临-间接'!R449="(空白)"),"",'临-间接'!R449)</f>
        <v/>
      </c>
      <c r="AF449" s="32" t="str">
        <f ca="1">IF(O449,IF(K449&lt;&gt;"", K449, IF(OR(H449="暂停",H449="取消"), IFERROR(WORKDAY.INTL($J449,$L449*$G449,1,项目参数!$B$2:$B$200),WORKDAY($J449,$L449*$G449,1)),TODAY())),"")</f>
        <v/>
      </c>
      <c r="AG449">
        <f ca="1">IF(AND(M449,O449),IF(OR('临-间接'!S449="",'临-间接'!S449="(空白)"),0,'临-间接'!S449),0)</f>
        <v>0</v>
      </c>
      <c r="AH449" s="32" t="str">
        <f ca="1">IF($M449,IF('临-间接'!T449=0,"",'临-间接'!T449),"")</f>
        <v/>
      </c>
      <c r="AI449" s="32" t="str">
        <f ca="1">IF($M449,IF('临-间接'!U449=0,"",'临-间接'!U449),"")</f>
        <v/>
      </c>
      <c r="AJ449" s="32" t="str">
        <f t="shared" ca="1" si="92"/>
        <v/>
      </c>
    </row>
    <row r="450" spans="1:36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IF('临-间接'!H450="(空白)","",'临-间接'!H450)</f>
        <v>0</v>
      </c>
      <c r="F450">
        <f ca="1">IF('临-间接'!K450="(空白)","",'临-间接'!K450)</f>
        <v>0</v>
      </c>
      <c r="G450">
        <f ca="1">IF('临-间接'!L450="(空白)",0,'临-间接'!L450)</f>
        <v>0</v>
      </c>
      <c r="H450" t="str">
        <f ca="1">IF(OR('临-间接'!Q450=0,'临-间接'!Q450="(空白)"),"",'临-间接'!Q450)</f>
        <v/>
      </c>
      <c r="I450" s="32" t="str">
        <f ca="1">IF(OR('临-间接'!M450=0,'临-间接'!M450="(空白)"),"",'临-间接'!M450)</f>
        <v/>
      </c>
      <c r="J450" s="32" t="str">
        <f ca="1">IF(OR('临-间接'!N450=0,'临-间接'!N450="(空白)"),"",'临-间接'!N450)</f>
        <v/>
      </c>
      <c r="K450" s="32" t="str">
        <f ca="1">IF(OR('临-间接'!O450=0,'临-间接'!O450="(空白)"),"",'临-间接'!O450)</f>
        <v/>
      </c>
      <c r="L450">
        <f ca="1">IF('临-间接'!P450="(空白)",0,'临-间接'!P450)</f>
        <v>0</v>
      </c>
      <c r="M450" s="93" t="b">
        <f t="shared" ref="M450:M500" ca="1" si="93">AND(LEN(A450)&gt;0,LEN(E450)&gt;3,LEN(F450)&gt;1,G450&gt;0,OR(I450="",I450=0,I450&gt;40000),OR(J450="",J450=0,J450&gt;40000))</f>
        <v>0</v>
      </c>
      <c r="N450" s="93" t="b">
        <f t="shared" ca="1" si="81"/>
        <v>0</v>
      </c>
      <c r="O450" s="93" t="b">
        <f t="shared" ca="1" si="82"/>
        <v>0</v>
      </c>
      <c r="P450" s="93" t="b">
        <f t="shared" ca="1" si="83"/>
        <v>0</v>
      </c>
      <c r="Q450" s="93" t="b">
        <f t="shared" ca="1" si="84"/>
        <v>0</v>
      </c>
      <c r="R450" s="93" t="str">
        <f t="shared" ca="1" si="85"/>
        <v>未开始</v>
      </c>
      <c r="S450" s="93">
        <f ca="1">IF(AND(M450,O450,NOT(P450)),NETWORKDAYS(J450,AF450,项目参数!$B$2:$B$200),0)</f>
        <v>0</v>
      </c>
      <c r="T450" s="94">
        <f t="shared" ca="1" si="86"/>
        <v>0</v>
      </c>
      <c r="U450" s="113">
        <f t="shared" ca="1" si="87"/>
        <v>0</v>
      </c>
      <c r="V450" s="113">
        <f t="shared" ca="1" si="88"/>
        <v>0</v>
      </c>
      <c r="W450" s="113" t="str">
        <f t="shared" ca="1" si="89"/>
        <v/>
      </c>
      <c r="X450" s="93">
        <f t="shared" ca="1" si="90"/>
        <v>0</v>
      </c>
      <c r="Y450" s="93">
        <f t="shared" ca="1" si="91"/>
        <v>0</v>
      </c>
      <c r="Z450" s="93">
        <f ca="1">IF(AND(M450,O450,J450&gt;项目信息!$C$18),INT((IF(P450,K450,J450)-项目信息!$C$18)/30)+1,0)</f>
        <v>0</v>
      </c>
      <c r="AA450" s="93" t="str">
        <f ca="1">IF(M450,WEEKNUM(IF(K450&lt;&gt;"",K450,IF(J450&lt;&gt;"",J450,I450)-项目信息!$C$18)+1),"")</f>
        <v/>
      </c>
      <c r="AB450" s="93" t="str">
        <f ca="1">IF($M450,IF('临-间接'!W450=0,"",'临-间接'!W450),"")</f>
        <v/>
      </c>
      <c r="AC450" s="93" t="str">
        <f ca="1">IF($M450,$AB450*U450/项目参数!$J$29,"")</f>
        <v/>
      </c>
      <c r="AD450" s="93" t="str">
        <f ca="1">IF($M450,$AB450*V450/项目参数!$J$29,"")</f>
        <v/>
      </c>
      <c r="AE450" s="95" t="str">
        <f ca="1">IF(OR('临-间接'!R450=0,'临-间接'!R450="(空白)"),"",'临-间接'!R450)</f>
        <v/>
      </c>
      <c r="AF450" s="32" t="str">
        <f ca="1">IF(O450,IF(K450&lt;&gt;"", K450, IF(OR(H450="暂停",H450="取消"), IFERROR(WORKDAY.INTL($J450,$L450*$G450,1,项目参数!$B$2:$B$200),WORKDAY($J450,$L450*$G450,1)),TODAY())),"")</f>
        <v/>
      </c>
      <c r="AG450">
        <f ca="1">IF(AND(M450,O450),IF(OR('临-间接'!S450="",'临-间接'!S450="(空白)"),0,'临-间接'!S450),0)</f>
        <v>0</v>
      </c>
      <c r="AH450" s="32" t="str">
        <f ca="1">IF($M450,IF('临-间接'!T450=0,"",'临-间接'!T450),"")</f>
        <v/>
      </c>
      <c r="AI450" s="32" t="str">
        <f ca="1">IF($M450,IF('临-间接'!U450=0,"",'临-间接'!U450),"")</f>
        <v/>
      </c>
      <c r="AJ450" s="32" t="str">
        <f t="shared" ca="1" si="92"/>
        <v/>
      </c>
    </row>
    <row r="451" spans="1:36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IF('临-间接'!H451="(空白)","",'临-间接'!H451)</f>
        <v>0</v>
      </c>
      <c r="F451">
        <f ca="1">IF('临-间接'!K451="(空白)","",'临-间接'!K451)</f>
        <v>0</v>
      </c>
      <c r="G451">
        <f ca="1">IF('临-间接'!L451="(空白)",0,'临-间接'!L451)</f>
        <v>0</v>
      </c>
      <c r="H451" t="str">
        <f ca="1">IF(OR('临-间接'!Q451=0,'临-间接'!Q451="(空白)"),"",'临-间接'!Q451)</f>
        <v/>
      </c>
      <c r="I451" s="32" t="str">
        <f ca="1">IF(OR('临-间接'!M451=0,'临-间接'!M451="(空白)"),"",'临-间接'!M451)</f>
        <v/>
      </c>
      <c r="J451" s="32" t="str">
        <f ca="1">IF(OR('临-间接'!N451=0,'临-间接'!N451="(空白)"),"",'临-间接'!N451)</f>
        <v/>
      </c>
      <c r="K451" s="32" t="str">
        <f ca="1">IF(OR('临-间接'!O451=0,'临-间接'!O451="(空白)"),"",'临-间接'!O451)</f>
        <v/>
      </c>
      <c r="L451">
        <f ca="1">IF('临-间接'!P451="(空白)",0,'临-间接'!P451)</f>
        <v>0</v>
      </c>
      <c r="M451" s="93" t="b">
        <f t="shared" ca="1" si="93"/>
        <v>0</v>
      </c>
      <c r="N451" s="93" t="b">
        <f t="shared" ref="N451:N500" ca="1" si="94">AND(M451,OR(H451="",H451=0,LEN(H451)=0,H451="正常"))</f>
        <v>0</v>
      </c>
      <c r="O451" s="93" t="b">
        <f t="shared" ref="O451:O500" ca="1" si="95">AND(J451&lt;&gt;"",J451&gt;40000)</f>
        <v>0</v>
      </c>
      <c r="P451" s="93" t="b">
        <f t="shared" ref="P451:P500" ca="1" si="96">AND(K451&lt;&gt;"",J451&lt;&gt;"",K451&gt;=J451)</f>
        <v>0</v>
      </c>
      <c r="Q451" s="93" t="b">
        <f t="shared" ref="Q451:Q500" ca="1" si="97">AND(M451,I451="",O451)</f>
        <v>0</v>
      </c>
      <c r="R451" s="93" t="str">
        <f t="shared" ref="R451:R500" ca="1" si="98">IF(E451&lt;&gt;"",IF(OR(H451="正常",H451=""),IF(J451&lt;&gt;"",IF(K451&lt;&gt;"","完成","执行"),"未开始"),H451),"")</f>
        <v>未开始</v>
      </c>
      <c r="S451" s="93">
        <f ca="1">IF(AND(M451,O451,NOT(P451)),NETWORKDAYS(J451,AF451,项目参数!$B$2:$B$200),0)</f>
        <v>0</v>
      </c>
      <c r="T451" s="94">
        <f t="shared" ref="T451:T500" ca="1" si="99">IF(L451&gt;0,S451/L451,0)</f>
        <v>0</v>
      </c>
      <c r="U451" s="113">
        <f t="shared" ref="U451:U500" ca="1" si="100">IF(AND(M451,O451),AG451+S451,0)</f>
        <v>0</v>
      </c>
      <c r="V451" s="113">
        <f t="shared" ref="V451:V500" ca="1" si="101">IF(AND(N451,P451),G451,0)</f>
        <v>0</v>
      </c>
      <c r="W451" s="113" t="str">
        <f t="shared" ref="W451:W500" ca="1" si="102">IF(M451,G451*L451,"")</f>
        <v/>
      </c>
      <c r="X451" s="93">
        <f t="shared" ref="X451:X500" ca="1" si="103">IF(AND(N451,O451),G451/U451,0)</f>
        <v>0</v>
      </c>
      <c r="Y451" s="93">
        <f t="shared" ref="Y451:Y500" ca="1" si="104">IF(AND(M451,O451),MONTH(IF(P451,K451,J451)),0)</f>
        <v>0</v>
      </c>
      <c r="Z451" s="93">
        <f ca="1">IF(AND(M451,O451,J451&gt;项目信息!$C$18),INT((IF(P451,K451,J451)-项目信息!$C$18)/30)+1,0)</f>
        <v>0</v>
      </c>
      <c r="AA451" s="93" t="str">
        <f ca="1">IF(M451,WEEKNUM(IF(K451&lt;&gt;"",K451,IF(J451&lt;&gt;"",J451,I451)-项目信息!$C$18)+1),"")</f>
        <v/>
      </c>
      <c r="AB451" s="93" t="str">
        <f ca="1">IF($M451,IF('临-间接'!W451=0,"",'临-间接'!W451),"")</f>
        <v/>
      </c>
      <c r="AC451" s="93" t="str">
        <f ca="1">IF($M451,$AB451*U451/项目参数!$J$29,"")</f>
        <v/>
      </c>
      <c r="AD451" s="93" t="str">
        <f ca="1">IF($M451,$AB451*V451/项目参数!$J$29,"")</f>
        <v/>
      </c>
      <c r="AE451" s="95" t="str">
        <f ca="1">IF(OR('临-间接'!R451=0,'临-间接'!R451="(空白)"),"",'临-间接'!R451)</f>
        <v/>
      </c>
      <c r="AF451" s="32" t="str">
        <f ca="1">IF(O451,IF(K451&lt;&gt;"", K451, IF(OR(H451="暂停",H451="取消"), IFERROR(WORKDAY.INTL($J451,$L451*$G451,1,项目参数!$B$2:$B$200),WORKDAY($J451,$L451*$G451,1)),TODAY())),"")</f>
        <v/>
      </c>
      <c r="AG451">
        <f ca="1">IF(AND(M451,O451),IF(OR('临-间接'!S451="",'临-间接'!S451="(空白)"),0,'临-间接'!S451),0)</f>
        <v>0</v>
      </c>
      <c r="AH451" s="32" t="str">
        <f ca="1">IF($M451,IF('临-间接'!T451=0,"",'临-间接'!T451),"")</f>
        <v/>
      </c>
      <c r="AI451" s="32" t="str">
        <f ca="1">IF($M451,IF('临-间接'!U451=0,"",'临-间接'!U451),"")</f>
        <v/>
      </c>
      <c r="AJ451" s="32" t="str">
        <f t="shared" ref="AJ451:AJ500" ca="1" si="105">IF(M451,IF(Q451,J451,I451),"")</f>
        <v/>
      </c>
    </row>
    <row r="452" spans="1:36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IF('临-间接'!H452="(空白)","",'临-间接'!H452)</f>
        <v>0</v>
      </c>
      <c r="F452">
        <f ca="1">IF('临-间接'!K452="(空白)","",'临-间接'!K452)</f>
        <v>0</v>
      </c>
      <c r="G452">
        <f ca="1">IF('临-间接'!L452="(空白)",0,'临-间接'!L452)</f>
        <v>0</v>
      </c>
      <c r="H452" t="str">
        <f ca="1">IF(OR('临-间接'!Q452=0,'临-间接'!Q452="(空白)"),"",'临-间接'!Q452)</f>
        <v/>
      </c>
      <c r="I452" s="32" t="str">
        <f ca="1">IF(OR('临-间接'!M452=0,'临-间接'!M452="(空白)"),"",'临-间接'!M452)</f>
        <v/>
      </c>
      <c r="J452" s="32" t="str">
        <f ca="1">IF(OR('临-间接'!N452=0,'临-间接'!N452="(空白)"),"",'临-间接'!N452)</f>
        <v/>
      </c>
      <c r="K452" s="32" t="str">
        <f ca="1">IF(OR('临-间接'!O452=0,'临-间接'!O452="(空白)"),"",'临-间接'!O452)</f>
        <v/>
      </c>
      <c r="L452">
        <f ca="1">IF('临-间接'!P452="(空白)",0,'临-间接'!P452)</f>
        <v>0</v>
      </c>
      <c r="M452" s="93" t="b">
        <f t="shared" ca="1" si="93"/>
        <v>0</v>
      </c>
      <c r="N452" s="93" t="b">
        <f t="shared" ca="1" si="94"/>
        <v>0</v>
      </c>
      <c r="O452" s="93" t="b">
        <f t="shared" ca="1" si="95"/>
        <v>0</v>
      </c>
      <c r="P452" s="93" t="b">
        <f t="shared" ca="1" si="96"/>
        <v>0</v>
      </c>
      <c r="Q452" s="93" t="b">
        <f t="shared" ca="1" si="97"/>
        <v>0</v>
      </c>
      <c r="R452" s="93" t="str">
        <f t="shared" ca="1" si="98"/>
        <v>未开始</v>
      </c>
      <c r="S452" s="93">
        <f ca="1">IF(AND(M452,O452,NOT(P452)),NETWORKDAYS(J452,AF452,项目参数!$B$2:$B$200),0)</f>
        <v>0</v>
      </c>
      <c r="T452" s="94">
        <f t="shared" ca="1" si="99"/>
        <v>0</v>
      </c>
      <c r="U452" s="113">
        <f t="shared" ca="1" si="100"/>
        <v>0</v>
      </c>
      <c r="V452" s="113">
        <f t="shared" ca="1" si="101"/>
        <v>0</v>
      </c>
      <c r="W452" s="113" t="str">
        <f t="shared" ca="1" si="102"/>
        <v/>
      </c>
      <c r="X452" s="93">
        <f t="shared" ca="1" si="103"/>
        <v>0</v>
      </c>
      <c r="Y452" s="93">
        <f t="shared" ca="1" si="104"/>
        <v>0</v>
      </c>
      <c r="Z452" s="93">
        <f ca="1">IF(AND(M452,O452,J452&gt;项目信息!$C$18),INT((IF(P452,K452,J452)-项目信息!$C$18)/30)+1,0)</f>
        <v>0</v>
      </c>
      <c r="AA452" s="93" t="str">
        <f ca="1">IF(M452,WEEKNUM(IF(K452&lt;&gt;"",K452,IF(J452&lt;&gt;"",J452,I452)-项目信息!$C$18)+1),"")</f>
        <v/>
      </c>
      <c r="AB452" s="93" t="str">
        <f ca="1">IF($M452,IF('临-间接'!W452=0,"",'临-间接'!W452),"")</f>
        <v/>
      </c>
      <c r="AC452" s="93" t="str">
        <f ca="1">IF($M452,$AB452*U452/项目参数!$J$29,"")</f>
        <v/>
      </c>
      <c r="AD452" s="93" t="str">
        <f ca="1">IF($M452,$AB452*V452/项目参数!$J$29,"")</f>
        <v/>
      </c>
      <c r="AE452" s="95" t="str">
        <f ca="1">IF(OR('临-间接'!R452=0,'临-间接'!R452="(空白)"),"",'临-间接'!R452)</f>
        <v/>
      </c>
      <c r="AF452" s="32" t="str">
        <f ca="1">IF(O452,IF(K452&lt;&gt;"", K452, IF(OR(H452="暂停",H452="取消"), IFERROR(WORKDAY.INTL($J452,$L452*$G452,1,项目参数!$B$2:$B$200),WORKDAY($J452,$L452*$G452,1)),TODAY())),"")</f>
        <v/>
      </c>
      <c r="AG452">
        <f ca="1">IF(AND(M452,O452),IF(OR('临-间接'!S452="",'临-间接'!S452="(空白)"),0,'临-间接'!S452),0)</f>
        <v>0</v>
      </c>
      <c r="AH452" s="32" t="str">
        <f ca="1">IF($M452,IF('临-间接'!T452=0,"",'临-间接'!T452),"")</f>
        <v/>
      </c>
      <c r="AI452" s="32" t="str">
        <f ca="1">IF($M452,IF('临-间接'!U452=0,"",'临-间接'!U452),"")</f>
        <v/>
      </c>
      <c r="AJ452" s="32" t="str">
        <f t="shared" ca="1" si="105"/>
        <v/>
      </c>
    </row>
    <row r="453" spans="1:36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IF('临-间接'!H453="(空白)","",'临-间接'!H453)</f>
        <v>0</v>
      </c>
      <c r="F453">
        <f ca="1">IF('临-间接'!K453="(空白)","",'临-间接'!K453)</f>
        <v>0</v>
      </c>
      <c r="G453">
        <f ca="1">IF('临-间接'!L453="(空白)",0,'临-间接'!L453)</f>
        <v>0</v>
      </c>
      <c r="H453" t="str">
        <f ca="1">IF(OR('临-间接'!Q453=0,'临-间接'!Q453="(空白)"),"",'临-间接'!Q453)</f>
        <v/>
      </c>
      <c r="I453" s="32" t="str">
        <f ca="1">IF(OR('临-间接'!M453=0,'临-间接'!M453="(空白)"),"",'临-间接'!M453)</f>
        <v/>
      </c>
      <c r="J453" s="32" t="str">
        <f ca="1">IF(OR('临-间接'!N453=0,'临-间接'!N453="(空白)"),"",'临-间接'!N453)</f>
        <v/>
      </c>
      <c r="K453" s="32" t="str">
        <f ca="1">IF(OR('临-间接'!O453=0,'临-间接'!O453="(空白)"),"",'临-间接'!O453)</f>
        <v/>
      </c>
      <c r="L453">
        <f ca="1">IF('临-间接'!P453="(空白)",0,'临-间接'!P453)</f>
        <v>0</v>
      </c>
      <c r="M453" s="93" t="b">
        <f t="shared" ca="1" si="93"/>
        <v>0</v>
      </c>
      <c r="N453" s="93" t="b">
        <f t="shared" ca="1" si="94"/>
        <v>0</v>
      </c>
      <c r="O453" s="93" t="b">
        <f t="shared" ca="1" si="95"/>
        <v>0</v>
      </c>
      <c r="P453" s="93" t="b">
        <f t="shared" ca="1" si="96"/>
        <v>0</v>
      </c>
      <c r="Q453" s="93" t="b">
        <f t="shared" ca="1" si="97"/>
        <v>0</v>
      </c>
      <c r="R453" s="93" t="str">
        <f t="shared" ca="1" si="98"/>
        <v>未开始</v>
      </c>
      <c r="S453" s="93">
        <f ca="1">IF(AND(M453,O453,NOT(P453)),NETWORKDAYS(J453,AF453,项目参数!$B$2:$B$200),0)</f>
        <v>0</v>
      </c>
      <c r="T453" s="94">
        <f t="shared" ca="1" si="99"/>
        <v>0</v>
      </c>
      <c r="U453" s="113">
        <f t="shared" ca="1" si="100"/>
        <v>0</v>
      </c>
      <c r="V453" s="113">
        <f t="shared" ca="1" si="101"/>
        <v>0</v>
      </c>
      <c r="W453" s="113" t="str">
        <f t="shared" ca="1" si="102"/>
        <v/>
      </c>
      <c r="X453" s="93">
        <f t="shared" ca="1" si="103"/>
        <v>0</v>
      </c>
      <c r="Y453" s="93">
        <f t="shared" ca="1" si="104"/>
        <v>0</v>
      </c>
      <c r="Z453" s="93">
        <f ca="1">IF(AND(M453,O453,J453&gt;项目信息!$C$18),INT((IF(P453,K453,J453)-项目信息!$C$18)/30)+1,0)</f>
        <v>0</v>
      </c>
      <c r="AA453" s="93" t="str">
        <f ca="1">IF(M453,WEEKNUM(IF(K453&lt;&gt;"",K453,IF(J453&lt;&gt;"",J453,I453)-项目信息!$C$18)+1),"")</f>
        <v/>
      </c>
      <c r="AB453" s="93" t="str">
        <f ca="1">IF($M453,IF('临-间接'!W453=0,"",'临-间接'!W453),"")</f>
        <v/>
      </c>
      <c r="AC453" s="93" t="str">
        <f ca="1">IF($M453,$AB453*U453/项目参数!$J$29,"")</f>
        <v/>
      </c>
      <c r="AD453" s="93" t="str">
        <f ca="1">IF($M453,$AB453*V453/项目参数!$J$29,"")</f>
        <v/>
      </c>
      <c r="AE453" s="95" t="str">
        <f ca="1">IF(OR('临-间接'!R453=0,'临-间接'!R453="(空白)"),"",'临-间接'!R453)</f>
        <v/>
      </c>
      <c r="AF453" s="32" t="str">
        <f ca="1">IF(O453,IF(K453&lt;&gt;"", K453, IF(OR(H453="暂停",H453="取消"), IFERROR(WORKDAY.INTL($J453,$L453*$G453,1,项目参数!$B$2:$B$200),WORKDAY($J453,$L453*$G453,1)),TODAY())),"")</f>
        <v/>
      </c>
      <c r="AG453">
        <f ca="1">IF(AND(M453,O453),IF(OR('临-间接'!S453="",'临-间接'!S453="(空白)"),0,'临-间接'!S453),0)</f>
        <v>0</v>
      </c>
      <c r="AH453" s="32" t="str">
        <f ca="1">IF($M453,IF('临-间接'!T453=0,"",'临-间接'!T453),"")</f>
        <v/>
      </c>
      <c r="AI453" s="32" t="str">
        <f ca="1">IF($M453,IF('临-间接'!U453=0,"",'临-间接'!U453),"")</f>
        <v/>
      </c>
      <c r="AJ453" s="32" t="str">
        <f t="shared" ca="1" si="105"/>
        <v/>
      </c>
    </row>
    <row r="454" spans="1:36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IF('临-间接'!H454="(空白)","",'临-间接'!H454)</f>
        <v>0</v>
      </c>
      <c r="F454">
        <f ca="1">IF('临-间接'!K454="(空白)","",'临-间接'!K454)</f>
        <v>0</v>
      </c>
      <c r="G454">
        <f ca="1">IF('临-间接'!L454="(空白)",0,'临-间接'!L454)</f>
        <v>0</v>
      </c>
      <c r="H454" t="str">
        <f ca="1">IF(OR('临-间接'!Q454=0,'临-间接'!Q454="(空白)"),"",'临-间接'!Q454)</f>
        <v/>
      </c>
      <c r="I454" s="32" t="str">
        <f ca="1">IF(OR('临-间接'!M454=0,'临-间接'!M454="(空白)"),"",'临-间接'!M454)</f>
        <v/>
      </c>
      <c r="J454" s="32" t="str">
        <f ca="1">IF(OR('临-间接'!N454=0,'临-间接'!N454="(空白)"),"",'临-间接'!N454)</f>
        <v/>
      </c>
      <c r="K454" s="32" t="str">
        <f ca="1">IF(OR('临-间接'!O454=0,'临-间接'!O454="(空白)"),"",'临-间接'!O454)</f>
        <v/>
      </c>
      <c r="L454">
        <f ca="1">IF('临-间接'!P454="(空白)",0,'临-间接'!P454)</f>
        <v>0</v>
      </c>
      <c r="M454" s="93" t="b">
        <f t="shared" ca="1" si="93"/>
        <v>0</v>
      </c>
      <c r="N454" s="93" t="b">
        <f t="shared" ca="1" si="94"/>
        <v>0</v>
      </c>
      <c r="O454" s="93" t="b">
        <f t="shared" ca="1" si="95"/>
        <v>0</v>
      </c>
      <c r="P454" s="93" t="b">
        <f t="shared" ca="1" si="96"/>
        <v>0</v>
      </c>
      <c r="Q454" s="93" t="b">
        <f t="shared" ca="1" si="97"/>
        <v>0</v>
      </c>
      <c r="R454" s="93" t="str">
        <f t="shared" ca="1" si="98"/>
        <v>未开始</v>
      </c>
      <c r="S454" s="93">
        <f ca="1">IF(AND(M454,O454,NOT(P454)),NETWORKDAYS(J454,AF454,项目参数!$B$2:$B$200),0)</f>
        <v>0</v>
      </c>
      <c r="T454" s="94">
        <f t="shared" ca="1" si="99"/>
        <v>0</v>
      </c>
      <c r="U454" s="113">
        <f t="shared" ca="1" si="100"/>
        <v>0</v>
      </c>
      <c r="V454" s="113">
        <f t="shared" ca="1" si="101"/>
        <v>0</v>
      </c>
      <c r="W454" s="113" t="str">
        <f t="shared" ca="1" si="102"/>
        <v/>
      </c>
      <c r="X454" s="93">
        <f t="shared" ca="1" si="103"/>
        <v>0</v>
      </c>
      <c r="Y454" s="93">
        <f t="shared" ca="1" si="104"/>
        <v>0</v>
      </c>
      <c r="Z454" s="93">
        <f ca="1">IF(AND(M454,O454,J454&gt;项目信息!$C$18),INT((IF(P454,K454,J454)-项目信息!$C$18)/30)+1,0)</f>
        <v>0</v>
      </c>
      <c r="AA454" s="93" t="str">
        <f ca="1">IF(M454,WEEKNUM(IF(K454&lt;&gt;"",K454,IF(J454&lt;&gt;"",J454,I454)-项目信息!$C$18)+1),"")</f>
        <v/>
      </c>
      <c r="AB454" s="93" t="str">
        <f ca="1">IF($M454,IF('临-间接'!W454=0,"",'临-间接'!W454),"")</f>
        <v/>
      </c>
      <c r="AC454" s="93" t="str">
        <f ca="1">IF($M454,$AB454*U454/项目参数!$J$29,"")</f>
        <v/>
      </c>
      <c r="AD454" s="93" t="str">
        <f ca="1">IF($M454,$AB454*V454/项目参数!$J$29,"")</f>
        <v/>
      </c>
      <c r="AE454" s="95" t="str">
        <f ca="1">IF(OR('临-间接'!R454=0,'临-间接'!R454="(空白)"),"",'临-间接'!R454)</f>
        <v/>
      </c>
      <c r="AF454" s="32" t="str">
        <f ca="1">IF(O454,IF(K454&lt;&gt;"", K454, IF(OR(H454="暂停",H454="取消"), IFERROR(WORKDAY.INTL($J454,$L454*$G454,1,项目参数!$B$2:$B$200),WORKDAY($J454,$L454*$G454,1)),TODAY())),"")</f>
        <v/>
      </c>
      <c r="AG454">
        <f ca="1">IF(AND(M454,O454),IF(OR('临-间接'!S454="",'临-间接'!S454="(空白)"),0,'临-间接'!S454),0)</f>
        <v>0</v>
      </c>
      <c r="AH454" s="32" t="str">
        <f ca="1">IF($M454,IF('临-间接'!T454=0,"",'临-间接'!T454),"")</f>
        <v/>
      </c>
      <c r="AI454" s="32" t="str">
        <f ca="1">IF($M454,IF('临-间接'!U454=0,"",'临-间接'!U454),"")</f>
        <v/>
      </c>
      <c r="AJ454" s="32" t="str">
        <f t="shared" ca="1" si="105"/>
        <v/>
      </c>
    </row>
    <row r="455" spans="1:36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IF('临-间接'!H455="(空白)","",'临-间接'!H455)</f>
        <v>0</v>
      </c>
      <c r="F455">
        <f ca="1">IF('临-间接'!K455="(空白)","",'临-间接'!K455)</f>
        <v>0</v>
      </c>
      <c r="G455">
        <f ca="1">IF('临-间接'!L455="(空白)",0,'临-间接'!L455)</f>
        <v>0</v>
      </c>
      <c r="H455" t="str">
        <f ca="1">IF(OR('临-间接'!Q455=0,'临-间接'!Q455="(空白)"),"",'临-间接'!Q455)</f>
        <v/>
      </c>
      <c r="I455" s="32" t="str">
        <f ca="1">IF(OR('临-间接'!M455=0,'临-间接'!M455="(空白)"),"",'临-间接'!M455)</f>
        <v/>
      </c>
      <c r="J455" s="32" t="str">
        <f ca="1">IF(OR('临-间接'!N455=0,'临-间接'!N455="(空白)"),"",'临-间接'!N455)</f>
        <v/>
      </c>
      <c r="K455" s="32" t="str">
        <f ca="1">IF(OR('临-间接'!O455=0,'临-间接'!O455="(空白)"),"",'临-间接'!O455)</f>
        <v/>
      </c>
      <c r="L455">
        <f ca="1">IF('临-间接'!P455="(空白)",0,'临-间接'!P455)</f>
        <v>0</v>
      </c>
      <c r="M455" s="93" t="b">
        <f t="shared" ca="1" si="93"/>
        <v>0</v>
      </c>
      <c r="N455" s="93" t="b">
        <f t="shared" ca="1" si="94"/>
        <v>0</v>
      </c>
      <c r="O455" s="93" t="b">
        <f t="shared" ca="1" si="95"/>
        <v>0</v>
      </c>
      <c r="P455" s="93" t="b">
        <f t="shared" ca="1" si="96"/>
        <v>0</v>
      </c>
      <c r="Q455" s="93" t="b">
        <f t="shared" ca="1" si="97"/>
        <v>0</v>
      </c>
      <c r="R455" s="93" t="str">
        <f t="shared" ca="1" si="98"/>
        <v>未开始</v>
      </c>
      <c r="S455" s="93">
        <f ca="1">IF(AND(M455,O455,NOT(P455)),NETWORKDAYS(J455,AF455,项目参数!$B$2:$B$200),0)</f>
        <v>0</v>
      </c>
      <c r="T455" s="94">
        <f t="shared" ca="1" si="99"/>
        <v>0</v>
      </c>
      <c r="U455" s="113">
        <f t="shared" ca="1" si="100"/>
        <v>0</v>
      </c>
      <c r="V455" s="113">
        <f t="shared" ca="1" si="101"/>
        <v>0</v>
      </c>
      <c r="W455" s="113" t="str">
        <f t="shared" ca="1" si="102"/>
        <v/>
      </c>
      <c r="X455" s="93">
        <f t="shared" ca="1" si="103"/>
        <v>0</v>
      </c>
      <c r="Y455" s="93">
        <f t="shared" ca="1" si="104"/>
        <v>0</v>
      </c>
      <c r="Z455" s="93">
        <f ca="1">IF(AND(M455,O455,J455&gt;项目信息!$C$18),INT((IF(P455,K455,J455)-项目信息!$C$18)/30)+1,0)</f>
        <v>0</v>
      </c>
      <c r="AA455" s="93" t="str">
        <f ca="1">IF(M455,WEEKNUM(IF(K455&lt;&gt;"",K455,IF(J455&lt;&gt;"",J455,I455)-项目信息!$C$18)+1),"")</f>
        <v/>
      </c>
      <c r="AB455" s="93" t="str">
        <f ca="1">IF($M455,IF('临-间接'!W455=0,"",'临-间接'!W455),"")</f>
        <v/>
      </c>
      <c r="AC455" s="93" t="str">
        <f ca="1">IF($M455,$AB455*U455/项目参数!$J$29,"")</f>
        <v/>
      </c>
      <c r="AD455" s="93" t="str">
        <f ca="1">IF($M455,$AB455*V455/项目参数!$J$29,"")</f>
        <v/>
      </c>
      <c r="AE455" s="95" t="str">
        <f ca="1">IF(OR('临-间接'!R455=0,'临-间接'!R455="(空白)"),"",'临-间接'!R455)</f>
        <v/>
      </c>
      <c r="AF455" s="32" t="str">
        <f ca="1">IF(O455,IF(K455&lt;&gt;"", K455, IF(OR(H455="暂停",H455="取消"), IFERROR(WORKDAY.INTL($J455,$L455*$G455,1,项目参数!$B$2:$B$200),WORKDAY($J455,$L455*$G455,1)),TODAY())),"")</f>
        <v/>
      </c>
      <c r="AG455">
        <f ca="1">IF(AND(M455,O455),IF(OR('临-间接'!S455="",'临-间接'!S455="(空白)"),0,'临-间接'!S455),0)</f>
        <v>0</v>
      </c>
      <c r="AH455" s="32" t="str">
        <f ca="1">IF($M455,IF('临-间接'!T455=0,"",'临-间接'!T455),"")</f>
        <v/>
      </c>
      <c r="AI455" s="32" t="str">
        <f ca="1">IF($M455,IF('临-间接'!U455=0,"",'临-间接'!U455),"")</f>
        <v/>
      </c>
      <c r="AJ455" s="32" t="str">
        <f t="shared" ca="1" si="105"/>
        <v/>
      </c>
    </row>
    <row r="456" spans="1:36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IF('临-间接'!H456="(空白)","",'临-间接'!H456)</f>
        <v>0</v>
      </c>
      <c r="F456">
        <f ca="1">IF('临-间接'!K456="(空白)","",'临-间接'!K456)</f>
        <v>0</v>
      </c>
      <c r="G456">
        <f ca="1">IF('临-间接'!L456="(空白)",0,'临-间接'!L456)</f>
        <v>0</v>
      </c>
      <c r="H456" t="str">
        <f ca="1">IF(OR('临-间接'!Q456=0,'临-间接'!Q456="(空白)"),"",'临-间接'!Q456)</f>
        <v/>
      </c>
      <c r="I456" s="32" t="str">
        <f ca="1">IF(OR('临-间接'!M456=0,'临-间接'!M456="(空白)"),"",'临-间接'!M456)</f>
        <v/>
      </c>
      <c r="J456" s="32" t="str">
        <f ca="1">IF(OR('临-间接'!N456=0,'临-间接'!N456="(空白)"),"",'临-间接'!N456)</f>
        <v/>
      </c>
      <c r="K456" s="32" t="str">
        <f ca="1">IF(OR('临-间接'!O456=0,'临-间接'!O456="(空白)"),"",'临-间接'!O456)</f>
        <v/>
      </c>
      <c r="L456">
        <f ca="1">IF('临-间接'!P456="(空白)",0,'临-间接'!P456)</f>
        <v>0</v>
      </c>
      <c r="M456" s="93" t="b">
        <f t="shared" ca="1" si="93"/>
        <v>0</v>
      </c>
      <c r="N456" s="93" t="b">
        <f t="shared" ca="1" si="94"/>
        <v>0</v>
      </c>
      <c r="O456" s="93" t="b">
        <f t="shared" ca="1" si="95"/>
        <v>0</v>
      </c>
      <c r="P456" s="93" t="b">
        <f t="shared" ca="1" si="96"/>
        <v>0</v>
      </c>
      <c r="Q456" s="93" t="b">
        <f t="shared" ca="1" si="97"/>
        <v>0</v>
      </c>
      <c r="R456" s="93" t="str">
        <f t="shared" ca="1" si="98"/>
        <v>未开始</v>
      </c>
      <c r="S456" s="93">
        <f ca="1">IF(AND(M456,O456,NOT(P456)),NETWORKDAYS(J456,AF456,项目参数!$B$2:$B$200),0)</f>
        <v>0</v>
      </c>
      <c r="T456" s="94">
        <f t="shared" ca="1" si="99"/>
        <v>0</v>
      </c>
      <c r="U456" s="113">
        <f t="shared" ca="1" si="100"/>
        <v>0</v>
      </c>
      <c r="V456" s="113">
        <f t="shared" ca="1" si="101"/>
        <v>0</v>
      </c>
      <c r="W456" s="113" t="str">
        <f t="shared" ca="1" si="102"/>
        <v/>
      </c>
      <c r="X456" s="93">
        <f t="shared" ca="1" si="103"/>
        <v>0</v>
      </c>
      <c r="Y456" s="93">
        <f t="shared" ca="1" si="104"/>
        <v>0</v>
      </c>
      <c r="Z456" s="93">
        <f ca="1">IF(AND(M456,O456,J456&gt;项目信息!$C$18),INT((IF(P456,K456,J456)-项目信息!$C$18)/30)+1,0)</f>
        <v>0</v>
      </c>
      <c r="AA456" s="93" t="str">
        <f ca="1">IF(M456,WEEKNUM(IF(K456&lt;&gt;"",K456,IF(J456&lt;&gt;"",J456,I456)-项目信息!$C$18)+1),"")</f>
        <v/>
      </c>
      <c r="AB456" s="93" t="str">
        <f ca="1">IF($M456,IF('临-间接'!W456=0,"",'临-间接'!W456),"")</f>
        <v/>
      </c>
      <c r="AC456" s="93" t="str">
        <f ca="1">IF($M456,$AB456*U456/项目参数!$J$29,"")</f>
        <v/>
      </c>
      <c r="AD456" s="93" t="str">
        <f ca="1">IF($M456,$AB456*V456/项目参数!$J$29,"")</f>
        <v/>
      </c>
      <c r="AE456" s="95" t="str">
        <f ca="1">IF(OR('临-间接'!R456=0,'临-间接'!R456="(空白)"),"",'临-间接'!R456)</f>
        <v/>
      </c>
      <c r="AF456" s="32" t="str">
        <f ca="1">IF(O456,IF(K456&lt;&gt;"", K456, IF(OR(H456="暂停",H456="取消"), IFERROR(WORKDAY.INTL($J456,$L456*$G456,1,项目参数!$B$2:$B$200),WORKDAY($J456,$L456*$G456,1)),TODAY())),"")</f>
        <v/>
      </c>
      <c r="AG456">
        <f ca="1">IF(AND(M456,O456),IF(OR('临-间接'!S456="",'临-间接'!S456="(空白)"),0,'临-间接'!S456),0)</f>
        <v>0</v>
      </c>
      <c r="AH456" s="32" t="str">
        <f ca="1">IF($M456,IF('临-间接'!T456=0,"",'临-间接'!T456),"")</f>
        <v/>
      </c>
      <c r="AI456" s="32" t="str">
        <f ca="1">IF($M456,IF('临-间接'!U456=0,"",'临-间接'!U456),"")</f>
        <v/>
      </c>
      <c r="AJ456" s="32" t="str">
        <f t="shared" ca="1" si="105"/>
        <v/>
      </c>
    </row>
    <row r="457" spans="1:36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IF('临-间接'!H457="(空白)","",'临-间接'!H457)</f>
        <v>0</v>
      </c>
      <c r="F457">
        <f ca="1">IF('临-间接'!K457="(空白)","",'临-间接'!K457)</f>
        <v>0</v>
      </c>
      <c r="G457">
        <f ca="1">IF('临-间接'!L457="(空白)",0,'临-间接'!L457)</f>
        <v>0</v>
      </c>
      <c r="H457" t="str">
        <f ca="1">IF(OR('临-间接'!Q457=0,'临-间接'!Q457="(空白)"),"",'临-间接'!Q457)</f>
        <v/>
      </c>
      <c r="I457" s="32" t="str">
        <f ca="1">IF(OR('临-间接'!M457=0,'临-间接'!M457="(空白)"),"",'临-间接'!M457)</f>
        <v/>
      </c>
      <c r="J457" s="32" t="str">
        <f ca="1">IF(OR('临-间接'!N457=0,'临-间接'!N457="(空白)"),"",'临-间接'!N457)</f>
        <v/>
      </c>
      <c r="K457" s="32" t="str">
        <f ca="1">IF(OR('临-间接'!O457=0,'临-间接'!O457="(空白)"),"",'临-间接'!O457)</f>
        <v/>
      </c>
      <c r="L457">
        <f ca="1">IF('临-间接'!P457="(空白)",0,'临-间接'!P457)</f>
        <v>0</v>
      </c>
      <c r="M457" s="93" t="b">
        <f t="shared" ca="1" si="93"/>
        <v>0</v>
      </c>
      <c r="N457" s="93" t="b">
        <f t="shared" ca="1" si="94"/>
        <v>0</v>
      </c>
      <c r="O457" s="93" t="b">
        <f t="shared" ca="1" si="95"/>
        <v>0</v>
      </c>
      <c r="P457" s="93" t="b">
        <f t="shared" ca="1" si="96"/>
        <v>0</v>
      </c>
      <c r="Q457" s="93" t="b">
        <f t="shared" ca="1" si="97"/>
        <v>0</v>
      </c>
      <c r="R457" s="93" t="str">
        <f t="shared" ca="1" si="98"/>
        <v>未开始</v>
      </c>
      <c r="S457" s="93">
        <f ca="1">IF(AND(M457,O457,NOT(P457)),NETWORKDAYS(J457,AF457,项目参数!$B$2:$B$200),0)</f>
        <v>0</v>
      </c>
      <c r="T457" s="94">
        <f t="shared" ca="1" si="99"/>
        <v>0</v>
      </c>
      <c r="U457" s="113">
        <f t="shared" ca="1" si="100"/>
        <v>0</v>
      </c>
      <c r="V457" s="113">
        <f t="shared" ca="1" si="101"/>
        <v>0</v>
      </c>
      <c r="W457" s="113" t="str">
        <f t="shared" ca="1" si="102"/>
        <v/>
      </c>
      <c r="X457" s="93">
        <f t="shared" ca="1" si="103"/>
        <v>0</v>
      </c>
      <c r="Y457" s="93">
        <f t="shared" ca="1" si="104"/>
        <v>0</v>
      </c>
      <c r="Z457" s="93">
        <f ca="1">IF(AND(M457,O457,J457&gt;项目信息!$C$18),INT((IF(P457,K457,J457)-项目信息!$C$18)/30)+1,0)</f>
        <v>0</v>
      </c>
      <c r="AA457" s="93" t="str">
        <f ca="1">IF(M457,WEEKNUM(IF(K457&lt;&gt;"",K457,IF(J457&lt;&gt;"",J457,I457)-项目信息!$C$18)+1),"")</f>
        <v/>
      </c>
      <c r="AB457" s="93" t="str">
        <f ca="1">IF($M457,IF('临-间接'!W457=0,"",'临-间接'!W457),"")</f>
        <v/>
      </c>
      <c r="AC457" s="93" t="str">
        <f ca="1">IF($M457,$AB457*U457/项目参数!$J$29,"")</f>
        <v/>
      </c>
      <c r="AD457" s="93" t="str">
        <f ca="1">IF($M457,$AB457*V457/项目参数!$J$29,"")</f>
        <v/>
      </c>
      <c r="AE457" s="95" t="str">
        <f ca="1">IF(OR('临-间接'!R457=0,'临-间接'!R457="(空白)"),"",'临-间接'!R457)</f>
        <v/>
      </c>
      <c r="AF457" s="32" t="str">
        <f ca="1">IF(O457,IF(K457&lt;&gt;"", K457, IF(OR(H457="暂停",H457="取消"), IFERROR(WORKDAY.INTL($J457,$L457*$G457,1,项目参数!$B$2:$B$200),WORKDAY($J457,$L457*$G457,1)),TODAY())),"")</f>
        <v/>
      </c>
      <c r="AG457">
        <f ca="1">IF(AND(M457,O457),IF(OR('临-间接'!S457="",'临-间接'!S457="(空白)"),0,'临-间接'!S457),0)</f>
        <v>0</v>
      </c>
      <c r="AH457" s="32" t="str">
        <f ca="1">IF($M457,IF('临-间接'!T457=0,"",'临-间接'!T457),"")</f>
        <v/>
      </c>
      <c r="AI457" s="32" t="str">
        <f ca="1">IF($M457,IF('临-间接'!U457=0,"",'临-间接'!U457),"")</f>
        <v/>
      </c>
      <c r="AJ457" s="32" t="str">
        <f t="shared" ca="1" si="105"/>
        <v/>
      </c>
    </row>
    <row r="458" spans="1:36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IF('临-间接'!H458="(空白)","",'临-间接'!H458)</f>
        <v>0</v>
      </c>
      <c r="F458">
        <f ca="1">IF('临-间接'!K458="(空白)","",'临-间接'!K458)</f>
        <v>0</v>
      </c>
      <c r="G458">
        <f ca="1">IF('临-间接'!L458="(空白)",0,'临-间接'!L458)</f>
        <v>0</v>
      </c>
      <c r="H458" t="str">
        <f ca="1">IF(OR('临-间接'!Q458=0,'临-间接'!Q458="(空白)"),"",'临-间接'!Q458)</f>
        <v/>
      </c>
      <c r="I458" s="32" t="str">
        <f ca="1">IF(OR('临-间接'!M458=0,'临-间接'!M458="(空白)"),"",'临-间接'!M458)</f>
        <v/>
      </c>
      <c r="J458" s="32" t="str">
        <f ca="1">IF(OR('临-间接'!N458=0,'临-间接'!N458="(空白)"),"",'临-间接'!N458)</f>
        <v/>
      </c>
      <c r="K458" s="32" t="str">
        <f ca="1">IF(OR('临-间接'!O458=0,'临-间接'!O458="(空白)"),"",'临-间接'!O458)</f>
        <v/>
      </c>
      <c r="L458">
        <f ca="1">IF('临-间接'!P458="(空白)",0,'临-间接'!P458)</f>
        <v>0</v>
      </c>
      <c r="M458" s="93" t="b">
        <f t="shared" ca="1" si="93"/>
        <v>0</v>
      </c>
      <c r="N458" s="93" t="b">
        <f t="shared" ca="1" si="94"/>
        <v>0</v>
      </c>
      <c r="O458" s="93" t="b">
        <f t="shared" ca="1" si="95"/>
        <v>0</v>
      </c>
      <c r="P458" s="93" t="b">
        <f t="shared" ca="1" si="96"/>
        <v>0</v>
      </c>
      <c r="Q458" s="93" t="b">
        <f t="shared" ca="1" si="97"/>
        <v>0</v>
      </c>
      <c r="R458" s="93" t="str">
        <f t="shared" ca="1" si="98"/>
        <v>未开始</v>
      </c>
      <c r="S458" s="93">
        <f ca="1">IF(AND(M458,O458,NOT(P458)),NETWORKDAYS(J458,AF458,项目参数!$B$2:$B$200),0)</f>
        <v>0</v>
      </c>
      <c r="T458" s="94">
        <f t="shared" ca="1" si="99"/>
        <v>0</v>
      </c>
      <c r="U458" s="113">
        <f t="shared" ca="1" si="100"/>
        <v>0</v>
      </c>
      <c r="V458" s="113">
        <f t="shared" ca="1" si="101"/>
        <v>0</v>
      </c>
      <c r="W458" s="113" t="str">
        <f t="shared" ca="1" si="102"/>
        <v/>
      </c>
      <c r="X458" s="93">
        <f t="shared" ca="1" si="103"/>
        <v>0</v>
      </c>
      <c r="Y458" s="93">
        <f t="shared" ca="1" si="104"/>
        <v>0</v>
      </c>
      <c r="Z458" s="93">
        <f ca="1">IF(AND(M458,O458,J458&gt;项目信息!$C$18),INT((IF(P458,K458,J458)-项目信息!$C$18)/30)+1,0)</f>
        <v>0</v>
      </c>
      <c r="AA458" s="93" t="str">
        <f ca="1">IF(M458,WEEKNUM(IF(K458&lt;&gt;"",K458,IF(J458&lt;&gt;"",J458,I458)-项目信息!$C$18)+1),"")</f>
        <v/>
      </c>
      <c r="AB458" s="93" t="str">
        <f ca="1">IF($M458,IF('临-间接'!W458=0,"",'临-间接'!W458),"")</f>
        <v/>
      </c>
      <c r="AC458" s="93" t="str">
        <f ca="1">IF($M458,$AB458*U458/项目参数!$J$29,"")</f>
        <v/>
      </c>
      <c r="AD458" s="93" t="str">
        <f ca="1">IF($M458,$AB458*V458/项目参数!$J$29,"")</f>
        <v/>
      </c>
      <c r="AE458" s="95" t="str">
        <f ca="1">IF(OR('临-间接'!R458=0,'临-间接'!R458="(空白)"),"",'临-间接'!R458)</f>
        <v/>
      </c>
      <c r="AF458" s="32" t="str">
        <f ca="1">IF(O458,IF(K458&lt;&gt;"", K458, IF(OR(H458="暂停",H458="取消"), IFERROR(WORKDAY.INTL($J458,$L458*$G458,1,项目参数!$B$2:$B$200),WORKDAY($J458,$L458*$G458,1)),TODAY())),"")</f>
        <v/>
      </c>
      <c r="AG458">
        <f ca="1">IF(AND(M458,O458),IF(OR('临-间接'!S458="",'临-间接'!S458="(空白)"),0,'临-间接'!S458),0)</f>
        <v>0</v>
      </c>
      <c r="AH458" s="32" t="str">
        <f ca="1">IF($M458,IF('临-间接'!T458=0,"",'临-间接'!T458),"")</f>
        <v/>
      </c>
      <c r="AI458" s="32" t="str">
        <f ca="1">IF($M458,IF('临-间接'!U458=0,"",'临-间接'!U458),"")</f>
        <v/>
      </c>
      <c r="AJ458" s="32" t="str">
        <f t="shared" ca="1" si="105"/>
        <v/>
      </c>
    </row>
    <row r="459" spans="1:36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IF('临-间接'!H459="(空白)","",'临-间接'!H459)</f>
        <v>0</v>
      </c>
      <c r="F459">
        <f ca="1">IF('临-间接'!K459="(空白)","",'临-间接'!K459)</f>
        <v>0</v>
      </c>
      <c r="G459">
        <f ca="1">IF('临-间接'!L459="(空白)",0,'临-间接'!L459)</f>
        <v>0</v>
      </c>
      <c r="H459" t="str">
        <f ca="1">IF(OR('临-间接'!Q459=0,'临-间接'!Q459="(空白)"),"",'临-间接'!Q459)</f>
        <v/>
      </c>
      <c r="I459" s="32" t="str">
        <f ca="1">IF(OR('临-间接'!M459=0,'临-间接'!M459="(空白)"),"",'临-间接'!M459)</f>
        <v/>
      </c>
      <c r="J459" s="32" t="str">
        <f ca="1">IF(OR('临-间接'!N459=0,'临-间接'!N459="(空白)"),"",'临-间接'!N459)</f>
        <v/>
      </c>
      <c r="K459" s="32" t="str">
        <f ca="1">IF(OR('临-间接'!O459=0,'临-间接'!O459="(空白)"),"",'临-间接'!O459)</f>
        <v/>
      </c>
      <c r="L459">
        <f ca="1">IF('临-间接'!P459="(空白)",0,'临-间接'!P459)</f>
        <v>0</v>
      </c>
      <c r="M459" s="93" t="b">
        <f t="shared" ca="1" si="93"/>
        <v>0</v>
      </c>
      <c r="N459" s="93" t="b">
        <f t="shared" ca="1" si="94"/>
        <v>0</v>
      </c>
      <c r="O459" s="93" t="b">
        <f t="shared" ca="1" si="95"/>
        <v>0</v>
      </c>
      <c r="P459" s="93" t="b">
        <f t="shared" ca="1" si="96"/>
        <v>0</v>
      </c>
      <c r="Q459" s="93" t="b">
        <f t="shared" ca="1" si="97"/>
        <v>0</v>
      </c>
      <c r="R459" s="93" t="str">
        <f t="shared" ca="1" si="98"/>
        <v>未开始</v>
      </c>
      <c r="S459" s="93">
        <f ca="1">IF(AND(M459,O459,NOT(P459)),NETWORKDAYS(J459,AF459,项目参数!$B$2:$B$200),0)</f>
        <v>0</v>
      </c>
      <c r="T459" s="94">
        <f t="shared" ca="1" si="99"/>
        <v>0</v>
      </c>
      <c r="U459" s="113">
        <f t="shared" ca="1" si="100"/>
        <v>0</v>
      </c>
      <c r="V459" s="113">
        <f t="shared" ca="1" si="101"/>
        <v>0</v>
      </c>
      <c r="W459" s="113" t="str">
        <f t="shared" ca="1" si="102"/>
        <v/>
      </c>
      <c r="X459" s="93">
        <f t="shared" ca="1" si="103"/>
        <v>0</v>
      </c>
      <c r="Y459" s="93">
        <f t="shared" ca="1" si="104"/>
        <v>0</v>
      </c>
      <c r="Z459" s="93">
        <f ca="1">IF(AND(M459,O459,J459&gt;项目信息!$C$18),INT((IF(P459,K459,J459)-项目信息!$C$18)/30)+1,0)</f>
        <v>0</v>
      </c>
      <c r="AA459" s="93" t="str">
        <f ca="1">IF(M459,WEEKNUM(IF(K459&lt;&gt;"",K459,IF(J459&lt;&gt;"",J459,I459)-项目信息!$C$18)+1),"")</f>
        <v/>
      </c>
      <c r="AB459" s="93" t="str">
        <f ca="1">IF($M459,IF('临-间接'!W459=0,"",'临-间接'!W459),"")</f>
        <v/>
      </c>
      <c r="AC459" s="93" t="str">
        <f ca="1">IF($M459,$AB459*U459/项目参数!$J$29,"")</f>
        <v/>
      </c>
      <c r="AD459" s="93" t="str">
        <f ca="1">IF($M459,$AB459*V459/项目参数!$J$29,"")</f>
        <v/>
      </c>
      <c r="AE459" s="95" t="str">
        <f ca="1">IF(OR('临-间接'!R459=0,'临-间接'!R459="(空白)"),"",'临-间接'!R459)</f>
        <v/>
      </c>
      <c r="AF459" s="32" t="str">
        <f ca="1">IF(O459,IF(K459&lt;&gt;"", K459, IF(OR(H459="暂停",H459="取消"), IFERROR(WORKDAY.INTL($J459,$L459*$G459,1,项目参数!$B$2:$B$200),WORKDAY($J459,$L459*$G459,1)),TODAY())),"")</f>
        <v/>
      </c>
      <c r="AG459">
        <f ca="1">IF(AND(M459,O459),IF(OR('临-间接'!S459="",'临-间接'!S459="(空白)"),0,'临-间接'!S459),0)</f>
        <v>0</v>
      </c>
      <c r="AH459" s="32" t="str">
        <f ca="1">IF($M459,IF('临-间接'!T459=0,"",'临-间接'!T459),"")</f>
        <v/>
      </c>
      <c r="AI459" s="32" t="str">
        <f ca="1">IF($M459,IF('临-间接'!U459=0,"",'临-间接'!U459),"")</f>
        <v/>
      </c>
      <c r="AJ459" s="32" t="str">
        <f t="shared" ca="1" si="105"/>
        <v/>
      </c>
    </row>
    <row r="460" spans="1:36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IF('临-间接'!H460="(空白)","",'临-间接'!H460)</f>
        <v>0</v>
      </c>
      <c r="F460">
        <f ca="1">IF('临-间接'!K460="(空白)","",'临-间接'!K460)</f>
        <v>0</v>
      </c>
      <c r="G460">
        <f ca="1">IF('临-间接'!L460="(空白)",0,'临-间接'!L460)</f>
        <v>0</v>
      </c>
      <c r="H460" t="str">
        <f ca="1">IF(OR('临-间接'!Q460=0,'临-间接'!Q460="(空白)"),"",'临-间接'!Q460)</f>
        <v/>
      </c>
      <c r="I460" s="32" t="str">
        <f ca="1">IF(OR('临-间接'!M460=0,'临-间接'!M460="(空白)"),"",'临-间接'!M460)</f>
        <v/>
      </c>
      <c r="J460" s="32" t="str">
        <f ca="1">IF(OR('临-间接'!N460=0,'临-间接'!N460="(空白)"),"",'临-间接'!N460)</f>
        <v/>
      </c>
      <c r="K460" s="32" t="str">
        <f ca="1">IF(OR('临-间接'!O460=0,'临-间接'!O460="(空白)"),"",'临-间接'!O460)</f>
        <v/>
      </c>
      <c r="L460">
        <f ca="1">IF('临-间接'!P460="(空白)",0,'临-间接'!P460)</f>
        <v>0</v>
      </c>
      <c r="M460" s="93" t="b">
        <f t="shared" ca="1" si="93"/>
        <v>0</v>
      </c>
      <c r="N460" s="93" t="b">
        <f t="shared" ca="1" si="94"/>
        <v>0</v>
      </c>
      <c r="O460" s="93" t="b">
        <f t="shared" ca="1" si="95"/>
        <v>0</v>
      </c>
      <c r="P460" s="93" t="b">
        <f t="shared" ca="1" si="96"/>
        <v>0</v>
      </c>
      <c r="Q460" s="93" t="b">
        <f t="shared" ca="1" si="97"/>
        <v>0</v>
      </c>
      <c r="R460" s="93" t="str">
        <f t="shared" ca="1" si="98"/>
        <v>未开始</v>
      </c>
      <c r="S460" s="93">
        <f ca="1">IF(AND(M460,O460,NOT(P460)),NETWORKDAYS(J460,AF460,项目参数!$B$2:$B$200),0)</f>
        <v>0</v>
      </c>
      <c r="T460" s="94">
        <f t="shared" ca="1" si="99"/>
        <v>0</v>
      </c>
      <c r="U460" s="113">
        <f t="shared" ca="1" si="100"/>
        <v>0</v>
      </c>
      <c r="V460" s="113">
        <f t="shared" ca="1" si="101"/>
        <v>0</v>
      </c>
      <c r="W460" s="113" t="str">
        <f t="shared" ca="1" si="102"/>
        <v/>
      </c>
      <c r="X460" s="93">
        <f t="shared" ca="1" si="103"/>
        <v>0</v>
      </c>
      <c r="Y460" s="93">
        <f t="shared" ca="1" si="104"/>
        <v>0</v>
      </c>
      <c r="Z460" s="93">
        <f ca="1">IF(AND(M460,O460,J460&gt;项目信息!$C$18),INT((IF(P460,K460,J460)-项目信息!$C$18)/30)+1,0)</f>
        <v>0</v>
      </c>
      <c r="AA460" s="93" t="str">
        <f ca="1">IF(M460,WEEKNUM(IF(K460&lt;&gt;"",K460,IF(J460&lt;&gt;"",J460,I460)-项目信息!$C$18)+1),"")</f>
        <v/>
      </c>
      <c r="AB460" s="93" t="str">
        <f ca="1">IF($M460,IF('临-间接'!W460=0,"",'临-间接'!W460),"")</f>
        <v/>
      </c>
      <c r="AC460" s="93" t="str">
        <f ca="1">IF($M460,$AB460*U460/项目参数!$J$29,"")</f>
        <v/>
      </c>
      <c r="AD460" s="93" t="str">
        <f ca="1">IF($M460,$AB460*V460/项目参数!$J$29,"")</f>
        <v/>
      </c>
      <c r="AE460" s="95" t="str">
        <f ca="1">IF(OR('临-间接'!R460=0,'临-间接'!R460="(空白)"),"",'临-间接'!R460)</f>
        <v/>
      </c>
      <c r="AF460" s="32" t="str">
        <f ca="1">IF(O460,IF(K460&lt;&gt;"", K460, IF(OR(H460="暂停",H460="取消"), IFERROR(WORKDAY.INTL($J460,$L460*$G460,1,项目参数!$B$2:$B$200),WORKDAY($J460,$L460*$G460,1)),TODAY())),"")</f>
        <v/>
      </c>
      <c r="AG460">
        <f ca="1">IF(AND(M460,O460),IF(OR('临-间接'!S460="",'临-间接'!S460="(空白)"),0,'临-间接'!S460),0)</f>
        <v>0</v>
      </c>
      <c r="AH460" s="32" t="str">
        <f ca="1">IF($M460,IF('临-间接'!T460=0,"",'临-间接'!T460),"")</f>
        <v/>
      </c>
      <c r="AI460" s="32" t="str">
        <f ca="1">IF($M460,IF('临-间接'!U460=0,"",'临-间接'!U460),"")</f>
        <v/>
      </c>
      <c r="AJ460" s="32" t="str">
        <f t="shared" ca="1" si="105"/>
        <v/>
      </c>
    </row>
    <row r="461" spans="1:36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IF('临-间接'!H461="(空白)","",'临-间接'!H461)</f>
        <v>0</v>
      </c>
      <c r="F461">
        <f ca="1">IF('临-间接'!K461="(空白)","",'临-间接'!K461)</f>
        <v>0</v>
      </c>
      <c r="G461">
        <f ca="1">IF('临-间接'!L461="(空白)",0,'临-间接'!L461)</f>
        <v>0</v>
      </c>
      <c r="H461" t="str">
        <f ca="1">IF(OR('临-间接'!Q461=0,'临-间接'!Q461="(空白)"),"",'临-间接'!Q461)</f>
        <v/>
      </c>
      <c r="I461" s="32" t="str">
        <f ca="1">IF(OR('临-间接'!M461=0,'临-间接'!M461="(空白)"),"",'临-间接'!M461)</f>
        <v/>
      </c>
      <c r="J461" s="32" t="str">
        <f ca="1">IF(OR('临-间接'!N461=0,'临-间接'!N461="(空白)"),"",'临-间接'!N461)</f>
        <v/>
      </c>
      <c r="K461" s="32" t="str">
        <f ca="1">IF(OR('临-间接'!O461=0,'临-间接'!O461="(空白)"),"",'临-间接'!O461)</f>
        <v/>
      </c>
      <c r="L461">
        <f ca="1">IF('临-间接'!P461="(空白)",0,'临-间接'!P461)</f>
        <v>0</v>
      </c>
      <c r="M461" s="93" t="b">
        <f t="shared" ca="1" si="93"/>
        <v>0</v>
      </c>
      <c r="N461" s="93" t="b">
        <f t="shared" ca="1" si="94"/>
        <v>0</v>
      </c>
      <c r="O461" s="93" t="b">
        <f t="shared" ca="1" si="95"/>
        <v>0</v>
      </c>
      <c r="P461" s="93" t="b">
        <f t="shared" ca="1" si="96"/>
        <v>0</v>
      </c>
      <c r="Q461" s="93" t="b">
        <f t="shared" ca="1" si="97"/>
        <v>0</v>
      </c>
      <c r="R461" s="93" t="str">
        <f t="shared" ca="1" si="98"/>
        <v>未开始</v>
      </c>
      <c r="S461" s="93">
        <f ca="1">IF(AND(M461,O461,NOT(P461)),NETWORKDAYS(J461,AF461,项目参数!$B$2:$B$200),0)</f>
        <v>0</v>
      </c>
      <c r="T461" s="94">
        <f t="shared" ca="1" si="99"/>
        <v>0</v>
      </c>
      <c r="U461" s="113">
        <f t="shared" ca="1" si="100"/>
        <v>0</v>
      </c>
      <c r="V461" s="113">
        <f t="shared" ca="1" si="101"/>
        <v>0</v>
      </c>
      <c r="W461" s="113" t="str">
        <f t="shared" ca="1" si="102"/>
        <v/>
      </c>
      <c r="X461" s="93">
        <f t="shared" ca="1" si="103"/>
        <v>0</v>
      </c>
      <c r="Y461" s="93">
        <f t="shared" ca="1" si="104"/>
        <v>0</v>
      </c>
      <c r="Z461" s="93">
        <f ca="1">IF(AND(M461,O461,J461&gt;项目信息!$C$18),INT((IF(P461,K461,J461)-项目信息!$C$18)/30)+1,0)</f>
        <v>0</v>
      </c>
      <c r="AA461" s="93" t="str">
        <f ca="1">IF(M461,WEEKNUM(IF(K461&lt;&gt;"",K461,IF(J461&lt;&gt;"",J461,I461)-项目信息!$C$18)+1),"")</f>
        <v/>
      </c>
      <c r="AB461" s="93" t="str">
        <f ca="1">IF($M461,IF('临-间接'!W461=0,"",'临-间接'!W461),"")</f>
        <v/>
      </c>
      <c r="AC461" s="93" t="str">
        <f ca="1">IF($M461,$AB461*U461/项目参数!$J$29,"")</f>
        <v/>
      </c>
      <c r="AD461" s="93" t="str">
        <f ca="1">IF($M461,$AB461*V461/项目参数!$J$29,"")</f>
        <v/>
      </c>
      <c r="AE461" s="95" t="str">
        <f ca="1">IF(OR('临-间接'!R461=0,'临-间接'!R461="(空白)"),"",'临-间接'!R461)</f>
        <v/>
      </c>
      <c r="AF461" s="32" t="str">
        <f ca="1">IF(O461,IF(K461&lt;&gt;"", K461, IF(OR(H461="暂停",H461="取消"), IFERROR(WORKDAY.INTL($J461,$L461*$G461,1,项目参数!$B$2:$B$200),WORKDAY($J461,$L461*$G461,1)),TODAY())),"")</f>
        <v/>
      </c>
      <c r="AG461">
        <f ca="1">IF(AND(M461,O461),IF(OR('临-间接'!S461="",'临-间接'!S461="(空白)"),0,'临-间接'!S461),0)</f>
        <v>0</v>
      </c>
      <c r="AH461" s="32" t="str">
        <f ca="1">IF($M461,IF('临-间接'!T461=0,"",'临-间接'!T461),"")</f>
        <v/>
      </c>
      <c r="AI461" s="32" t="str">
        <f ca="1">IF($M461,IF('临-间接'!U461=0,"",'临-间接'!U461),"")</f>
        <v/>
      </c>
      <c r="AJ461" s="32" t="str">
        <f t="shared" ca="1" si="105"/>
        <v/>
      </c>
    </row>
    <row r="462" spans="1:36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IF('临-间接'!H462="(空白)","",'临-间接'!H462)</f>
        <v>0</v>
      </c>
      <c r="F462">
        <f ca="1">IF('临-间接'!K462="(空白)","",'临-间接'!K462)</f>
        <v>0</v>
      </c>
      <c r="G462">
        <f ca="1">IF('临-间接'!L462="(空白)",0,'临-间接'!L462)</f>
        <v>0</v>
      </c>
      <c r="H462" t="str">
        <f ca="1">IF(OR('临-间接'!Q462=0,'临-间接'!Q462="(空白)"),"",'临-间接'!Q462)</f>
        <v/>
      </c>
      <c r="I462" s="32" t="str">
        <f ca="1">IF(OR('临-间接'!M462=0,'临-间接'!M462="(空白)"),"",'临-间接'!M462)</f>
        <v/>
      </c>
      <c r="J462" s="32" t="str">
        <f ca="1">IF(OR('临-间接'!N462=0,'临-间接'!N462="(空白)"),"",'临-间接'!N462)</f>
        <v/>
      </c>
      <c r="K462" s="32" t="str">
        <f ca="1">IF(OR('临-间接'!O462=0,'临-间接'!O462="(空白)"),"",'临-间接'!O462)</f>
        <v/>
      </c>
      <c r="L462">
        <f ca="1">IF('临-间接'!P462="(空白)",0,'临-间接'!P462)</f>
        <v>0</v>
      </c>
      <c r="M462" s="93" t="b">
        <f t="shared" ca="1" si="93"/>
        <v>0</v>
      </c>
      <c r="N462" s="93" t="b">
        <f t="shared" ca="1" si="94"/>
        <v>0</v>
      </c>
      <c r="O462" s="93" t="b">
        <f t="shared" ca="1" si="95"/>
        <v>0</v>
      </c>
      <c r="P462" s="93" t="b">
        <f t="shared" ca="1" si="96"/>
        <v>0</v>
      </c>
      <c r="Q462" s="93" t="b">
        <f t="shared" ca="1" si="97"/>
        <v>0</v>
      </c>
      <c r="R462" s="93" t="str">
        <f t="shared" ca="1" si="98"/>
        <v>未开始</v>
      </c>
      <c r="S462" s="93">
        <f ca="1">IF(AND(M462,O462,NOT(P462)),NETWORKDAYS(J462,AF462,项目参数!$B$2:$B$200),0)</f>
        <v>0</v>
      </c>
      <c r="T462" s="94">
        <f t="shared" ca="1" si="99"/>
        <v>0</v>
      </c>
      <c r="U462" s="113">
        <f t="shared" ca="1" si="100"/>
        <v>0</v>
      </c>
      <c r="V462" s="113">
        <f t="shared" ca="1" si="101"/>
        <v>0</v>
      </c>
      <c r="W462" s="113" t="str">
        <f t="shared" ca="1" si="102"/>
        <v/>
      </c>
      <c r="X462" s="93">
        <f t="shared" ca="1" si="103"/>
        <v>0</v>
      </c>
      <c r="Y462" s="93">
        <f t="shared" ca="1" si="104"/>
        <v>0</v>
      </c>
      <c r="Z462" s="93">
        <f ca="1">IF(AND(M462,O462,J462&gt;项目信息!$C$18),INT((IF(P462,K462,J462)-项目信息!$C$18)/30)+1,0)</f>
        <v>0</v>
      </c>
      <c r="AA462" s="93" t="str">
        <f ca="1">IF(M462,WEEKNUM(IF(K462&lt;&gt;"",K462,IF(J462&lt;&gt;"",J462,I462)-项目信息!$C$18)+1),"")</f>
        <v/>
      </c>
      <c r="AB462" s="93" t="str">
        <f ca="1">IF($M462,IF('临-间接'!W462=0,"",'临-间接'!W462),"")</f>
        <v/>
      </c>
      <c r="AC462" s="93" t="str">
        <f ca="1">IF($M462,$AB462*U462/项目参数!$J$29,"")</f>
        <v/>
      </c>
      <c r="AD462" s="93" t="str">
        <f ca="1">IF($M462,$AB462*V462/项目参数!$J$29,"")</f>
        <v/>
      </c>
      <c r="AE462" s="95" t="str">
        <f ca="1">IF(OR('临-间接'!R462=0,'临-间接'!R462="(空白)"),"",'临-间接'!R462)</f>
        <v/>
      </c>
      <c r="AF462" s="32" t="str">
        <f ca="1">IF(O462,IF(K462&lt;&gt;"", K462, IF(OR(H462="暂停",H462="取消"), IFERROR(WORKDAY.INTL($J462,$L462*$G462,1,项目参数!$B$2:$B$200),WORKDAY($J462,$L462*$G462,1)),TODAY())),"")</f>
        <v/>
      </c>
      <c r="AG462">
        <f ca="1">IF(AND(M462,O462),IF(OR('临-间接'!S462="",'临-间接'!S462="(空白)"),0,'临-间接'!S462),0)</f>
        <v>0</v>
      </c>
      <c r="AH462" s="32" t="str">
        <f ca="1">IF($M462,IF('临-间接'!T462=0,"",'临-间接'!T462),"")</f>
        <v/>
      </c>
      <c r="AI462" s="32" t="str">
        <f ca="1">IF($M462,IF('临-间接'!U462=0,"",'临-间接'!U462),"")</f>
        <v/>
      </c>
      <c r="AJ462" s="32" t="str">
        <f t="shared" ca="1" si="105"/>
        <v/>
      </c>
    </row>
    <row r="463" spans="1:36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IF('临-间接'!H463="(空白)","",'临-间接'!H463)</f>
        <v>0</v>
      </c>
      <c r="F463">
        <f ca="1">IF('临-间接'!K463="(空白)","",'临-间接'!K463)</f>
        <v>0</v>
      </c>
      <c r="G463">
        <f ca="1">IF('临-间接'!L463="(空白)",0,'临-间接'!L463)</f>
        <v>0</v>
      </c>
      <c r="H463" t="str">
        <f ca="1">IF(OR('临-间接'!Q463=0,'临-间接'!Q463="(空白)"),"",'临-间接'!Q463)</f>
        <v/>
      </c>
      <c r="I463" s="32" t="str">
        <f ca="1">IF(OR('临-间接'!M463=0,'临-间接'!M463="(空白)"),"",'临-间接'!M463)</f>
        <v/>
      </c>
      <c r="J463" s="32" t="str">
        <f ca="1">IF(OR('临-间接'!N463=0,'临-间接'!N463="(空白)"),"",'临-间接'!N463)</f>
        <v/>
      </c>
      <c r="K463" s="32" t="str">
        <f ca="1">IF(OR('临-间接'!O463=0,'临-间接'!O463="(空白)"),"",'临-间接'!O463)</f>
        <v/>
      </c>
      <c r="L463">
        <f ca="1">IF('临-间接'!P463="(空白)",0,'临-间接'!P463)</f>
        <v>0</v>
      </c>
      <c r="M463" s="93" t="b">
        <f t="shared" ca="1" si="93"/>
        <v>0</v>
      </c>
      <c r="N463" s="93" t="b">
        <f t="shared" ca="1" si="94"/>
        <v>0</v>
      </c>
      <c r="O463" s="93" t="b">
        <f t="shared" ca="1" si="95"/>
        <v>0</v>
      </c>
      <c r="P463" s="93" t="b">
        <f t="shared" ca="1" si="96"/>
        <v>0</v>
      </c>
      <c r="Q463" s="93" t="b">
        <f t="shared" ca="1" si="97"/>
        <v>0</v>
      </c>
      <c r="R463" s="93" t="str">
        <f t="shared" ca="1" si="98"/>
        <v>未开始</v>
      </c>
      <c r="S463" s="93">
        <f ca="1">IF(AND(M463,O463,NOT(P463)),NETWORKDAYS(J463,AF463,项目参数!$B$2:$B$200),0)</f>
        <v>0</v>
      </c>
      <c r="T463" s="94">
        <f t="shared" ca="1" si="99"/>
        <v>0</v>
      </c>
      <c r="U463" s="113">
        <f t="shared" ca="1" si="100"/>
        <v>0</v>
      </c>
      <c r="V463" s="113">
        <f t="shared" ca="1" si="101"/>
        <v>0</v>
      </c>
      <c r="W463" s="113" t="str">
        <f t="shared" ca="1" si="102"/>
        <v/>
      </c>
      <c r="X463" s="93">
        <f t="shared" ca="1" si="103"/>
        <v>0</v>
      </c>
      <c r="Y463" s="93">
        <f t="shared" ca="1" si="104"/>
        <v>0</v>
      </c>
      <c r="Z463" s="93">
        <f ca="1">IF(AND(M463,O463,J463&gt;项目信息!$C$18),INT((IF(P463,K463,J463)-项目信息!$C$18)/30)+1,0)</f>
        <v>0</v>
      </c>
      <c r="AA463" s="93" t="str">
        <f ca="1">IF(M463,WEEKNUM(IF(K463&lt;&gt;"",K463,IF(J463&lt;&gt;"",J463,I463)-项目信息!$C$18)+1),"")</f>
        <v/>
      </c>
      <c r="AB463" s="93" t="str">
        <f ca="1">IF($M463,IF('临-间接'!W463=0,"",'临-间接'!W463),"")</f>
        <v/>
      </c>
      <c r="AC463" s="93" t="str">
        <f ca="1">IF($M463,$AB463*U463/项目参数!$J$29,"")</f>
        <v/>
      </c>
      <c r="AD463" s="93" t="str">
        <f ca="1">IF($M463,$AB463*V463/项目参数!$J$29,"")</f>
        <v/>
      </c>
      <c r="AE463" s="95" t="str">
        <f ca="1">IF(OR('临-间接'!R463=0,'临-间接'!R463="(空白)"),"",'临-间接'!R463)</f>
        <v/>
      </c>
      <c r="AF463" s="32" t="str">
        <f ca="1">IF(O463,IF(K463&lt;&gt;"", K463, IF(OR(H463="暂停",H463="取消"), IFERROR(WORKDAY.INTL($J463,$L463*$G463,1,项目参数!$B$2:$B$200),WORKDAY($J463,$L463*$G463,1)),TODAY())),"")</f>
        <v/>
      </c>
      <c r="AG463">
        <f ca="1">IF(AND(M463,O463),IF(OR('临-间接'!S463="",'临-间接'!S463="(空白)"),0,'临-间接'!S463),0)</f>
        <v>0</v>
      </c>
      <c r="AH463" s="32" t="str">
        <f ca="1">IF($M463,IF('临-间接'!T463=0,"",'临-间接'!T463),"")</f>
        <v/>
      </c>
      <c r="AI463" s="32" t="str">
        <f ca="1">IF($M463,IF('临-间接'!U463=0,"",'临-间接'!U463),"")</f>
        <v/>
      </c>
      <c r="AJ463" s="32" t="str">
        <f t="shared" ca="1" si="105"/>
        <v/>
      </c>
    </row>
    <row r="464" spans="1:36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IF('临-间接'!H464="(空白)","",'临-间接'!H464)</f>
        <v>0</v>
      </c>
      <c r="F464">
        <f ca="1">IF('临-间接'!K464="(空白)","",'临-间接'!K464)</f>
        <v>0</v>
      </c>
      <c r="G464">
        <f ca="1">IF('临-间接'!L464="(空白)",0,'临-间接'!L464)</f>
        <v>0</v>
      </c>
      <c r="H464" t="str">
        <f ca="1">IF(OR('临-间接'!Q464=0,'临-间接'!Q464="(空白)"),"",'临-间接'!Q464)</f>
        <v/>
      </c>
      <c r="I464" s="32" t="str">
        <f ca="1">IF(OR('临-间接'!M464=0,'临-间接'!M464="(空白)"),"",'临-间接'!M464)</f>
        <v/>
      </c>
      <c r="J464" s="32" t="str">
        <f ca="1">IF(OR('临-间接'!N464=0,'临-间接'!N464="(空白)"),"",'临-间接'!N464)</f>
        <v/>
      </c>
      <c r="K464" s="32" t="str">
        <f ca="1">IF(OR('临-间接'!O464=0,'临-间接'!O464="(空白)"),"",'临-间接'!O464)</f>
        <v/>
      </c>
      <c r="L464">
        <f ca="1">IF('临-间接'!P464="(空白)",0,'临-间接'!P464)</f>
        <v>0</v>
      </c>
      <c r="M464" s="93" t="b">
        <f t="shared" ca="1" si="93"/>
        <v>0</v>
      </c>
      <c r="N464" s="93" t="b">
        <f t="shared" ca="1" si="94"/>
        <v>0</v>
      </c>
      <c r="O464" s="93" t="b">
        <f t="shared" ca="1" si="95"/>
        <v>0</v>
      </c>
      <c r="P464" s="93" t="b">
        <f t="shared" ca="1" si="96"/>
        <v>0</v>
      </c>
      <c r="Q464" s="93" t="b">
        <f t="shared" ca="1" si="97"/>
        <v>0</v>
      </c>
      <c r="R464" s="93" t="str">
        <f t="shared" ca="1" si="98"/>
        <v>未开始</v>
      </c>
      <c r="S464" s="93">
        <f ca="1">IF(AND(M464,O464,NOT(P464)),NETWORKDAYS(J464,AF464,项目参数!$B$2:$B$200),0)</f>
        <v>0</v>
      </c>
      <c r="T464" s="94">
        <f t="shared" ca="1" si="99"/>
        <v>0</v>
      </c>
      <c r="U464" s="113">
        <f t="shared" ca="1" si="100"/>
        <v>0</v>
      </c>
      <c r="V464" s="113">
        <f t="shared" ca="1" si="101"/>
        <v>0</v>
      </c>
      <c r="W464" s="113" t="str">
        <f t="shared" ca="1" si="102"/>
        <v/>
      </c>
      <c r="X464" s="93">
        <f t="shared" ca="1" si="103"/>
        <v>0</v>
      </c>
      <c r="Y464" s="93">
        <f t="shared" ca="1" si="104"/>
        <v>0</v>
      </c>
      <c r="Z464" s="93">
        <f ca="1">IF(AND(M464,O464,J464&gt;项目信息!$C$18),INT((IF(P464,K464,J464)-项目信息!$C$18)/30)+1,0)</f>
        <v>0</v>
      </c>
      <c r="AA464" s="93" t="str">
        <f ca="1">IF(M464,WEEKNUM(IF(K464&lt;&gt;"",K464,IF(J464&lt;&gt;"",J464,I464)-项目信息!$C$18)+1),"")</f>
        <v/>
      </c>
      <c r="AB464" s="93" t="str">
        <f ca="1">IF($M464,IF('临-间接'!W464=0,"",'临-间接'!W464),"")</f>
        <v/>
      </c>
      <c r="AC464" s="93" t="str">
        <f ca="1">IF($M464,$AB464*U464/项目参数!$J$29,"")</f>
        <v/>
      </c>
      <c r="AD464" s="93" t="str">
        <f ca="1">IF($M464,$AB464*V464/项目参数!$J$29,"")</f>
        <v/>
      </c>
      <c r="AE464" s="95" t="str">
        <f ca="1">IF(OR('临-间接'!R464=0,'临-间接'!R464="(空白)"),"",'临-间接'!R464)</f>
        <v/>
      </c>
      <c r="AF464" s="32" t="str">
        <f ca="1">IF(O464,IF(K464&lt;&gt;"", K464, IF(OR(H464="暂停",H464="取消"), IFERROR(WORKDAY.INTL($J464,$L464*$G464,1,项目参数!$B$2:$B$200),WORKDAY($J464,$L464*$G464,1)),TODAY())),"")</f>
        <v/>
      </c>
      <c r="AG464">
        <f ca="1">IF(AND(M464,O464),IF(OR('临-间接'!S464="",'临-间接'!S464="(空白)"),0,'临-间接'!S464),0)</f>
        <v>0</v>
      </c>
      <c r="AH464" s="32" t="str">
        <f ca="1">IF($M464,IF('临-间接'!T464=0,"",'临-间接'!T464),"")</f>
        <v/>
      </c>
      <c r="AI464" s="32" t="str">
        <f ca="1">IF($M464,IF('临-间接'!U464=0,"",'临-间接'!U464),"")</f>
        <v/>
      </c>
      <c r="AJ464" s="32" t="str">
        <f t="shared" ca="1" si="105"/>
        <v/>
      </c>
    </row>
    <row r="465" spans="1:36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IF('临-间接'!H465="(空白)","",'临-间接'!H465)</f>
        <v>0</v>
      </c>
      <c r="F465">
        <f ca="1">IF('临-间接'!K465="(空白)","",'临-间接'!K465)</f>
        <v>0</v>
      </c>
      <c r="G465">
        <f ca="1">IF('临-间接'!L465="(空白)",0,'临-间接'!L465)</f>
        <v>0</v>
      </c>
      <c r="H465" t="str">
        <f ca="1">IF(OR('临-间接'!Q465=0,'临-间接'!Q465="(空白)"),"",'临-间接'!Q465)</f>
        <v/>
      </c>
      <c r="I465" s="32" t="str">
        <f ca="1">IF(OR('临-间接'!M465=0,'临-间接'!M465="(空白)"),"",'临-间接'!M465)</f>
        <v/>
      </c>
      <c r="J465" s="32" t="str">
        <f ca="1">IF(OR('临-间接'!N465=0,'临-间接'!N465="(空白)"),"",'临-间接'!N465)</f>
        <v/>
      </c>
      <c r="K465" s="32" t="str">
        <f ca="1">IF(OR('临-间接'!O465=0,'临-间接'!O465="(空白)"),"",'临-间接'!O465)</f>
        <v/>
      </c>
      <c r="L465">
        <f ca="1">IF('临-间接'!P465="(空白)",0,'临-间接'!P465)</f>
        <v>0</v>
      </c>
      <c r="M465" s="93" t="b">
        <f t="shared" ca="1" si="93"/>
        <v>0</v>
      </c>
      <c r="N465" s="93" t="b">
        <f t="shared" ca="1" si="94"/>
        <v>0</v>
      </c>
      <c r="O465" s="93" t="b">
        <f t="shared" ca="1" si="95"/>
        <v>0</v>
      </c>
      <c r="P465" s="93" t="b">
        <f t="shared" ca="1" si="96"/>
        <v>0</v>
      </c>
      <c r="Q465" s="93" t="b">
        <f t="shared" ca="1" si="97"/>
        <v>0</v>
      </c>
      <c r="R465" s="93" t="str">
        <f t="shared" ca="1" si="98"/>
        <v>未开始</v>
      </c>
      <c r="S465" s="93">
        <f ca="1">IF(AND(M465,O465,NOT(P465)),NETWORKDAYS(J465,AF465,项目参数!$B$2:$B$200),0)</f>
        <v>0</v>
      </c>
      <c r="T465" s="94">
        <f t="shared" ca="1" si="99"/>
        <v>0</v>
      </c>
      <c r="U465" s="113">
        <f t="shared" ca="1" si="100"/>
        <v>0</v>
      </c>
      <c r="V465" s="113">
        <f t="shared" ca="1" si="101"/>
        <v>0</v>
      </c>
      <c r="W465" s="113" t="str">
        <f t="shared" ca="1" si="102"/>
        <v/>
      </c>
      <c r="X465" s="93">
        <f t="shared" ca="1" si="103"/>
        <v>0</v>
      </c>
      <c r="Y465" s="93">
        <f t="shared" ca="1" si="104"/>
        <v>0</v>
      </c>
      <c r="Z465" s="93">
        <f ca="1">IF(AND(M465,O465,J465&gt;项目信息!$C$18),INT((IF(P465,K465,J465)-项目信息!$C$18)/30)+1,0)</f>
        <v>0</v>
      </c>
      <c r="AA465" s="93" t="str">
        <f ca="1">IF(M465,WEEKNUM(IF(K465&lt;&gt;"",K465,IF(J465&lt;&gt;"",J465,I465)-项目信息!$C$18)+1),"")</f>
        <v/>
      </c>
      <c r="AB465" s="93" t="str">
        <f ca="1">IF($M465,IF('临-间接'!W465=0,"",'临-间接'!W465),"")</f>
        <v/>
      </c>
      <c r="AC465" s="93" t="str">
        <f ca="1">IF($M465,$AB465*U465/项目参数!$J$29,"")</f>
        <v/>
      </c>
      <c r="AD465" s="93" t="str">
        <f ca="1">IF($M465,$AB465*V465/项目参数!$J$29,"")</f>
        <v/>
      </c>
      <c r="AE465" s="95" t="str">
        <f ca="1">IF(OR('临-间接'!R465=0,'临-间接'!R465="(空白)"),"",'临-间接'!R465)</f>
        <v/>
      </c>
      <c r="AF465" s="32" t="str">
        <f ca="1">IF(O465,IF(K465&lt;&gt;"", K465, IF(OR(H465="暂停",H465="取消"), IFERROR(WORKDAY.INTL($J465,$L465*$G465,1,项目参数!$B$2:$B$200),WORKDAY($J465,$L465*$G465,1)),TODAY())),"")</f>
        <v/>
      </c>
      <c r="AG465">
        <f ca="1">IF(AND(M465,O465),IF(OR('临-间接'!S465="",'临-间接'!S465="(空白)"),0,'临-间接'!S465),0)</f>
        <v>0</v>
      </c>
      <c r="AH465" s="32" t="str">
        <f ca="1">IF($M465,IF('临-间接'!T465=0,"",'临-间接'!T465),"")</f>
        <v/>
      </c>
      <c r="AI465" s="32" t="str">
        <f ca="1">IF($M465,IF('临-间接'!U465=0,"",'临-间接'!U465),"")</f>
        <v/>
      </c>
      <c r="AJ465" s="32" t="str">
        <f t="shared" ca="1" si="105"/>
        <v/>
      </c>
    </row>
    <row r="466" spans="1:36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IF('临-间接'!H466="(空白)","",'临-间接'!H466)</f>
        <v>0</v>
      </c>
      <c r="F466">
        <f ca="1">IF('临-间接'!K466="(空白)","",'临-间接'!K466)</f>
        <v>0</v>
      </c>
      <c r="G466">
        <f ca="1">IF('临-间接'!L466="(空白)",0,'临-间接'!L466)</f>
        <v>0</v>
      </c>
      <c r="H466" t="str">
        <f ca="1">IF(OR('临-间接'!Q466=0,'临-间接'!Q466="(空白)"),"",'临-间接'!Q466)</f>
        <v/>
      </c>
      <c r="I466" s="32" t="str">
        <f ca="1">IF(OR('临-间接'!M466=0,'临-间接'!M466="(空白)"),"",'临-间接'!M466)</f>
        <v/>
      </c>
      <c r="J466" s="32" t="str">
        <f ca="1">IF(OR('临-间接'!N466=0,'临-间接'!N466="(空白)"),"",'临-间接'!N466)</f>
        <v/>
      </c>
      <c r="K466" s="32" t="str">
        <f ca="1">IF(OR('临-间接'!O466=0,'临-间接'!O466="(空白)"),"",'临-间接'!O466)</f>
        <v/>
      </c>
      <c r="L466">
        <f ca="1">IF('临-间接'!P466="(空白)",0,'临-间接'!P466)</f>
        <v>0</v>
      </c>
      <c r="M466" s="93" t="b">
        <f t="shared" ca="1" si="93"/>
        <v>0</v>
      </c>
      <c r="N466" s="93" t="b">
        <f t="shared" ca="1" si="94"/>
        <v>0</v>
      </c>
      <c r="O466" s="93" t="b">
        <f t="shared" ca="1" si="95"/>
        <v>0</v>
      </c>
      <c r="P466" s="93" t="b">
        <f t="shared" ca="1" si="96"/>
        <v>0</v>
      </c>
      <c r="Q466" s="93" t="b">
        <f t="shared" ca="1" si="97"/>
        <v>0</v>
      </c>
      <c r="R466" s="93" t="str">
        <f t="shared" ca="1" si="98"/>
        <v>未开始</v>
      </c>
      <c r="S466" s="93">
        <f ca="1">IF(AND(M466,O466,NOT(P466)),NETWORKDAYS(J466,AF466,项目参数!$B$2:$B$200),0)</f>
        <v>0</v>
      </c>
      <c r="T466" s="94">
        <f t="shared" ca="1" si="99"/>
        <v>0</v>
      </c>
      <c r="U466" s="113">
        <f t="shared" ca="1" si="100"/>
        <v>0</v>
      </c>
      <c r="V466" s="113">
        <f t="shared" ca="1" si="101"/>
        <v>0</v>
      </c>
      <c r="W466" s="113" t="str">
        <f t="shared" ca="1" si="102"/>
        <v/>
      </c>
      <c r="X466" s="93">
        <f t="shared" ca="1" si="103"/>
        <v>0</v>
      </c>
      <c r="Y466" s="93">
        <f t="shared" ca="1" si="104"/>
        <v>0</v>
      </c>
      <c r="Z466" s="93">
        <f ca="1">IF(AND(M466,O466,J466&gt;项目信息!$C$18),INT((IF(P466,K466,J466)-项目信息!$C$18)/30)+1,0)</f>
        <v>0</v>
      </c>
      <c r="AA466" s="93" t="str">
        <f ca="1">IF(M466,WEEKNUM(IF(K466&lt;&gt;"",K466,IF(J466&lt;&gt;"",J466,I466)-项目信息!$C$18)+1),"")</f>
        <v/>
      </c>
      <c r="AB466" s="93" t="str">
        <f ca="1">IF($M466,IF('临-间接'!W466=0,"",'临-间接'!W466),"")</f>
        <v/>
      </c>
      <c r="AC466" s="93" t="str">
        <f ca="1">IF($M466,$AB466*U466/项目参数!$J$29,"")</f>
        <v/>
      </c>
      <c r="AD466" s="93" t="str">
        <f ca="1">IF($M466,$AB466*V466/项目参数!$J$29,"")</f>
        <v/>
      </c>
      <c r="AE466" s="95" t="str">
        <f ca="1">IF(OR('临-间接'!R466=0,'临-间接'!R466="(空白)"),"",'临-间接'!R466)</f>
        <v/>
      </c>
      <c r="AF466" s="32" t="str">
        <f ca="1">IF(O466,IF(K466&lt;&gt;"", K466, IF(OR(H466="暂停",H466="取消"), IFERROR(WORKDAY.INTL($J466,$L466*$G466,1,项目参数!$B$2:$B$200),WORKDAY($J466,$L466*$G466,1)),TODAY())),"")</f>
        <v/>
      </c>
      <c r="AG466">
        <f ca="1">IF(AND(M466,O466),IF(OR('临-间接'!S466="",'临-间接'!S466="(空白)"),0,'临-间接'!S466),0)</f>
        <v>0</v>
      </c>
      <c r="AH466" s="32" t="str">
        <f ca="1">IF($M466,IF('临-间接'!T466=0,"",'临-间接'!T466),"")</f>
        <v/>
      </c>
      <c r="AI466" s="32" t="str">
        <f ca="1">IF($M466,IF('临-间接'!U466=0,"",'临-间接'!U466),"")</f>
        <v/>
      </c>
      <c r="AJ466" s="32" t="str">
        <f t="shared" ca="1" si="105"/>
        <v/>
      </c>
    </row>
    <row r="467" spans="1:36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IF('临-间接'!H467="(空白)","",'临-间接'!H467)</f>
        <v>0</v>
      </c>
      <c r="F467">
        <f ca="1">IF('临-间接'!K467="(空白)","",'临-间接'!K467)</f>
        <v>0</v>
      </c>
      <c r="G467">
        <f ca="1">IF('临-间接'!L467="(空白)",0,'临-间接'!L467)</f>
        <v>0</v>
      </c>
      <c r="H467" t="str">
        <f ca="1">IF(OR('临-间接'!Q467=0,'临-间接'!Q467="(空白)"),"",'临-间接'!Q467)</f>
        <v/>
      </c>
      <c r="I467" s="32" t="str">
        <f ca="1">IF(OR('临-间接'!M467=0,'临-间接'!M467="(空白)"),"",'临-间接'!M467)</f>
        <v/>
      </c>
      <c r="J467" s="32" t="str">
        <f ca="1">IF(OR('临-间接'!N467=0,'临-间接'!N467="(空白)"),"",'临-间接'!N467)</f>
        <v/>
      </c>
      <c r="K467" s="32" t="str">
        <f ca="1">IF(OR('临-间接'!O467=0,'临-间接'!O467="(空白)"),"",'临-间接'!O467)</f>
        <v/>
      </c>
      <c r="L467">
        <f ca="1">IF('临-间接'!P467="(空白)",0,'临-间接'!P467)</f>
        <v>0</v>
      </c>
      <c r="M467" s="93" t="b">
        <f t="shared" ca="1" si="93"/>
        <v>0</v>
      </c>
      <c r="N467" s="93" t="b">
        <f t="shared" ca="1" si="94"/>
        <v>0</v>
      </c>
      <c r="O467" s="93" t="b">
        <f t="shared" ca="1" si="95"/>
        <v>0</v>
      </c>
      <c r="P467" s="93" t="b">
        <f t="shared" ca="1" si="96"/>
        <v>0</v>
      </c>
      <c r="Q467" s="93" t="b">
        <f t="shared" ca="1" si="97"/>
        <v>0</v>
      </c>
      <c r="R467" s="93" t="str">
        <f t="shared" ca="1" si="98"/>
        <v>未开始</v>
      </c>
      <c r="S467" s="93">
        <f ca="1">IF(AND(M467,O467,NOT(P467)),NETWORKDAYS(J467,AF467,项目参数!$B$2:$B$200),0)</f>
        <v>0</v>
      </c>
      <c r="T467" s="94">
        <f t="shared" ca="1" si="99"/>
        <v>0</v>
      </c>
      <c r="U467" s="113">
        <f t="shared" ca="1" si="100"/>
        <v>0</v>
      </c>
      <c r="V467" s="113">
        <f t="shared" ca="1" si="101"/>
        <v>0</v>
      </c>
      <c r="W467" s="113" t="str">
        <f t="shared" ca="1" si="102"/>
        <v/>
      </c>
      <c r="X467" s="93">
        <f t="shared" ca="1" si="103"/>
        <v>0</v>
      </c>
      <c r="Y467" s="93">
        <f t="shared" ca="1" si="104"/>
        <v>0</v>
      </c>
      <c r="Z467" s="93">
        <f ca="1">IF(AND(M467,O467,J467&gt;项目信息!$C$18),INT((IF(P467,K467,J467)-项目信息!$C$18)/30)+1,0)</f>
        <v>0</v>
      </c>
      <c r="AA467" s="93" t="str">
        <f ca="1">IF(M467,WEEKNUM(IF(K467&lt;&gt;"",K467,IF(J467&lt;&gt;"",J467,I467)-项目信息!$C$18)+1),"")</f>
        <v/>
      </c>
      <c r="AB467" s="93" t="str">
        <f ca="1">IF($M467,IF('临-间接'!W467=0,"",'临-间接'!W467),"")</f>
        <v/>
      </c>
      <c r="AC467" s="93" t="str">
        <f ca="1">IF($M467,$AB467*U467/项目参数!$J$29,"")</f>
        <v/>
      </c>
      <c r="AD467" s="93" t="str">
        <f ca="1">IF($M467,$AB467*V467/项目参数!$J$29,"")</f>
        <v/>
      </c>
      <c r="AE467" s="95" t="str">
        <f ca="1">IF(OR('临-间接'!R467=0,'临-间接'!R467="(空白)"),"",'临-间接'!R467)</f>
        <v/>
      </c>
      <c r="AF467" s="32" t="str">
        <f ca="1">IF(O467,IF(K467&lt;&gt;"", K467, IF(OR(H467="暂停",H467="取消"), IFERROR(WORKDAY.INTL($J467,$L467*$G467,1,项目参数!$B$2:$B$200),WORKDAY($J467,$L467*$G467,1)),TODAY())),"")</f>
        <v/>
      </c>
      <c r="AG467">
        <f ca="1">IF(AND(M467,O467),IF(OR('临-间接'!S467="",'临-间接'!S467="(空白)"),0,'临-间接'!S467),0)</f>
        <v>0</v>
      </c>
      <c r="AH467" s="32" t="str">
        <f ca="1">IF($M467,IF('临-间接'!T467=0,"",'临-间接'!T467),"")</f>
        <v/>
      </c>
      <c r="AI467" s="32" t="str">
        <f ca="1">IF($M467,IF('临-间接'!U467=0,"",'临-间接'!U467),"")</f>
        <v/>
      </c>
      <c r="AJ467" s="32" t="str">
        <f t="shared" ca="1" si="105"/>
        <v/>
      </c>
    </row>
    <row r="468" spans="1:36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IF('临-间接'!H468="(空白)","",'临-间接'!H468)</f>
        <v>0</v>
      </c>
      <c r="F468">
        <f ca="1">IF('临-间接'!K468="(空白)","",'临-间接'!K468)</f>
        <v>0</v>
      </c>
      <c r="G468">
        <f ca="1">IF('临-间接'!L468="(空白)",0,'临-间接'!L468)</f>
        <v>0</v>
      </c>
      <c r="H468" t="str">
        <f ca="1">IF(OR('临-间接'!Q468=0,'临-间接'!Q468="(空白)"),"",'临-间接'!Q468)</f>
        <v/>
      </c>
      <c r="I468" s="32" t="str">
        <f ca="1">IF(OR('临-间接'!M468=0,'临-间接'!M468="(空白)"),"",'临-间接'!M468)</f>
        <v/>
      </c>
      <c r="J468" s="32" t="str">
        <f ca="1">IF(OR('临-间接'!N468=0,'临-间接'!N468="(空白)"),"",'临-间接'!N468)</f>
        <v/>
      </c>
      <c r="K468" s="32" t="str">
        <f ca="1">IF(OR('临-间接'!O468=0,'临-间接'!O468="(空白)"),"",'临-间接'!O468)</f>
        <v/>
      </c>
      <c r="L468">
        <f ca="1">IF('临-间接'!P468="(空白)",0,'临-间接'!P468)</f>
        <v>0</v>
      </c>
      <c r="M468" s="93" t="b">
        <f t="shared" ca="1" si="93"/>
        <v>0</v>
      </c>
      <c r="N468" s="93" t="b">
        <f t="shared" ca="1" si="94"/>
        <v>0</v>
      </c>
      <c r="O468" s="93" t="b">
        <f t="shared" ca="1" si="95"/>
        <v>0</v>
      </c>
      <c r="P468" s="93" t="b">
        <f t="shared" ca="1" si="96"/>
        <v>0</v>
      </c>
      <c r="Q468" s="93" t="b">
        <f t="shared" ca="1" si="97"/>
        <v>0</v>
      </c>
      <c r="R468" s="93" t="str">
        <f t="shared" ca="1" si="98"/>
        <v>未开始</v>
      </c>
      <c r="S468" s="93">
        <f ca="1">IF(AND(M468,O468,NOT(P468)),NETWORKDAYS(J468,AF468,项目参数!$B$2:$B$200),0)</f>
        <v>0</v>
      </c>
      <c r="T468" s="94">
        <f t="shared" ca="1" si="99"/>
        <v>0</v>
      </c>
      <c r="U468" s="113">
        <f t="shared" ca="1" si="100"/>
        <v>0</v>
      </c>
      <c r="V468" s="113">
        <f t="shared" ca="1" si="101"/>
        <v>0</v>
      </c>
      <c r="W468" s="113" t="str">
        <f t="shared" ca="1" si="102"/>
        <v/>
      </c>
      <c r="X468" s="93">
        <f t="shared" ca="1" si="103"/>
        <v>0</v>
      </c>
      <c r="Y468" s="93">
        <f t="shared" ca="1" si="104"/>
        <v>0</v>
      </c>
      <c r="Z468" s="93">
        <f ca="1">IF(AND(M468,O468,J468&gt;项目信息!$C$18),INT((IF(P468,K468,J468)-项目信息!$C$18)/30)+1,0)</f>
        <v>0</v>
      </c>
      <c r="AA468" s="93" t="str">
        <f ca="1">IF(M468,WEEKNUM(IF(K468&lt;&gt;"",K468,IF(J468&lt;&gt;"",J468,I468)-项目信息!$C$18)+1),"")</f>
        <v/>
      </c>
      <c r="AB468" s="93" t="str">
        <f ca="1">IF($M468,IF('临-间接'!W468=0,"",'临-间接'!W468),"")</f>
        <v/>
      </c>
      <c r="AC468" s="93" t="str">
        <f ca="1">IF($M468,$AB468*U468/项目参数!$J$29,"")</f>
        <v/>
      </c>
      <c r="AD468" s="93" t="str">
        <f ca="1">IF($M468,$AB468*V468/项目参数!$J$29,"")</f>
        <v/>
      </c>
      <c r="AE468" s="95" t="str">
        <f ca="1">IF(OR('临-间接'!R468=0,'临-间接'!R468="(空白)"),"",'临-间接'!R468)</f>
        <v/>
      </c>
      <c r="AF468" s="32" t="str">
        <f ca="1">IF(O468,IF(K468&lt;&gt;"", K468, IF(OR(H468="暂停",H468="取消"), IFERROR(WORKDAY.INTL($J468,$L468*$G468,1,项目参数!$B$2:$B$200),WORKDAY($J468,$L468*$G468,1)),TODAY())),"")</f>
        <v/>
      </c>
      <c r="AG468">
        <f ca="1">IF(AND(M468,O468),IF(OR('临-间接'!S468="",'临-间接'!S468="(空白)"),0,'临-间接'!S468),0)</f>
        <v>0</v>
      </c>
      <c r="AH468" s="32" t="str">
        <f ca="1">IF($M468,IF('临-间接'!T468=0,"",'临-间接'!T468),"")</f>
        <v/>
      </c>
      <c r="AI468" s="32" t="str">
        <f ca="1">IF($M468,IF('临-间接'!U468=0,"",'临-间接'!U468),"")</f>
        <v/>
      </c>
      <c r="AJ468" s="32" t="str">
        <f t="shared" ca="1" si="105"/>
        <v/>
      </c>
    </row>
    <row r="469" spans="1:36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IF('临-间接'!H469="(空白)","",'临-间接'!H469)</f>
        <v>0</v>
      </c>
      <c r="F469">
        <f ca="1">IF('临-间接'!K469="(空白)","",'临-间接'!K469)</f>
        <v>0</v>
      </c>
      <c r="G469">
        <f ca="1">IF('临-间接'!L469="(空白)",0,'临-间接'!L469)</f>
        <v>0</v>
      </c>
      <c r="H469" t="str">
        <f ca="1">IF(OR('临-间接'!Q469=0,'临-间接'!Q469="(空白)"),"",'临-间接'!Q469)</f>
        <v/>
      </c>
      <c r="I469" s="32" t="str">
        <f ca="1">IF(OR('临-间接'!M469=0,'临-间接'!M469="(空白)"),"",'临-间接'!M469)</f>
        <v/>
      </c>
      <c r="J469" s="32" t="str">
        <f ca="1">IF(OR('临-间接'!N469=0,'临-间接'!N469="(空白)"),"",'临-间接'!N469)</f>
        <v/>
      </c>
      <c r="K469" s="32" t="str">
        <f ca="1">IF(OR('临-间接'!O469=0,'临-间接'!O469="(空白)"),"",'临-间接'!O469)</f>
        <v/>
      </c>
      <c r="L469">
        <f ca="1">IF('临-间接'!P469="(空白)",0,'临-间接'!P469)</f>
        <v>0</v>
      </c>
      <c r="M469" s="93" t="b">
        <f t="shared" ca="1" si="93"/>
        <v>0</v>
      </c>
      <c r="N469" s="93" t="b">
        <f t="shared" ca="1" si="94"/>
        <v>0</v>
      </c>
      <c r="O469" s="93" t="b">
        <f t="shared" ca="1" si="95"/>
        <v>0</v>
      </c>
      <c r="P469" s="93" t="b">
        <f t="shared" ca="1" si="96"/>
        <v>0</v>
      </c>
      <c r="Q469" s="93" t="b">
        <f t="shared" ca="1" si="97"/>
        <v>0</v>
      </c>
      <c r="R469" s="93" t="str">
        <f t="shared" ca="1" si="98"/>
        <v>未开始</v>
      </c>
      <c r="S469" s="93">
        <f ca="1">IF(AND(M469,O469,NOT(P469)),NETWORKDAYS(J469,AF469,项目参数!$B$2:$B$200),0)</f>
        <v>0</v>
      </c>
      <c r="T469" s="94">
        <f t="shared" ca="1" si="99"/>
        <v>0</v>
      </c>
      <c r="U469" s="113">
        <f t="shared" ca="1" si="100"/>
        <v>0</v>
      </c>
      <c r="V469" s="113">
        <f t="shared" ca="1" si="101"/>
        <v>0</v>
      </c>
      <c r="W469" s="113" t="str">
        <f t="shared" ca="1" si="102"/>
        <v/>
      </c>
      <c r="X469" s="93">
        <f t="shared" ca="1" si="103"/>
        <v>0</v>
      </c>
      <c r="Y469" s="93">
        <f t="shared" ca="1" si="104"/>
        <v>0</v>
      </c>
      <c r="Z469" s="93">
        <f ca="1">IF(AND(M469,O469,J469&gt;项目信息!$C$18),INT((IF(P469,K469,J469)-项目信息!$C$18)/30)+1,0)</f>
        <v>0</v>
      </c>
      <c r="AA469" s="93" t="str">
        <f ca="1">IF(M469,WEEKNUM(IF(K469&lt;&gt;"",K469,IF(J469&lt;&gt;"",J469,I469)-项目信息!$C$18)+1),"")</f>
        <v/>
      </c>
      <c r="AB469" s="93" t="str">
        <f ca="1">IF($M469,IF('临-间接'!W469=0,"",'临-间接'!W469),"")</f>
        <v/>
      </c>
      <c r="AC469" s="93" t="str">
        <f ca="1">IF($M469,$AB469*U469/项目参数!$J$29,"")</f>
        <v/>
      </c>
      <c r="AD469" s="93" t="str">
        <f ca="1">IF($M469,$AB469*V469/项目参数!$J$29,"")</f>
        <v/>
      </c>
      <c r="AE469" s="95" t="str">
        <f ca="1">IF(OR('临-间接'!R469=0,'临-间接'!R469="(空白)"),"",'临-间接'!R469)</f>
        <v/>
      </c>
      <c r="AF469" s="32" t="str">
        <f ca="1">IF(O469,IF(K469&lt;&gt;"", K469, IF(OR(H469="暂停",H469="取消"), IFERROR(WORKDAY.INTL($J469,$L469*$G469,1,项目参数!$B$2:$B$200),WORKDAY($J469,$L469*$G469,1)),TODAY())),"")</f>
        <v/>
      </c>
      <c r="AG469">
        <f ca="1">IF(AND(M469,O469),IF(OR('临-间接'!S469="",'临-间接'!S469="(空白)"),0,'临-间接'!S469),0)</f>
        <v>0</v>
      </c>
      <c r="AH469" s="32" t="str">
        <f ca="1">IF($M469,IF('临-间接'!T469=0,"",'临-间接'!T469),"")</f>
        <v/>
      </c>
      <c r="AI469" s="32" t="str">
        <f ca="1">IF($M469,IF('临-间接'!U469=0,"",'临-间接'!U469),"")</f>
        <v/>
      </c>
      <c r="AJ469" s="32" t="str">
        <f t="shared" ca="1" si="105"/>
        <v/>
      </c>
    </row>
    <row r="470" spans="1:36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IF('临-间接'!H470="(空白)","",'临-间接'!H470)</f>
        <v>0</v>
      </c>
      <c r="F470">
        <f ca="1">IF('临-间接'!K470="(空白)","",'临-间接'!K470)</f>
        <v>0</v>
      </c>
      <c r="G470">
        <f ca="1">IF('临-间接'!L470="(空白)",0,'临-间接'!L470)</f>
        <v>0</v>
      </c>
      <c r="H470" t="str">
        <f ca="1">IF(OR('临-间接'!Q470=0,'临-间接'!Q470="(空白)"),"",'临-间接'!Q470)</f>
        <v/>
      </c>
      <c r="I470" s="32" t="str">
        <f ca="1">IF(OR('临-间接'!M470=0,'临-间接'!M470="(空白)"),"",'临-间接'!M470)</f>
        <v/>
      </c>
      <c r="J470" s="32" t="str">
        <f ca="1">IF(OR('临-间接'!N470=0,'临-间接'!N470="(空白)"),"",'临-间接'!N470)</f>
        <v/>
      </c>
      <c r="K470" s="32" t="str">
        <f ca="1">IF(OR('临-间接'!O470=0,'临-间接'!O470="(空白)"),"",'临-间接'!O470)</f>
        <v/>
      </c>
      <c r="L470">
        <f ca="1">IF('临-间接'!P470="(空白)",0,'临-间接'!P470)</f>
        <v>0</v>
      </c>
      <c r="M470" s="93" t="b">
        <f t="shared" ca="1" si="93"/>
        <v>0</v>
      </c>
      <c r="N470" s="93" t="b">
        <f t="shared" ca="1" si="94"/>
        <v>0</v>
      </c>
      <c r="O470" s="93" t="b">
        <f t="shared" ca="1" si="95"/>
        <v>0</v>
      </c>
      <c r="P470" s="93" t="b">
        <f t="shared" ca="1" si="96"/>
        <v>0</v>
      </c>
      <c r="Q470" s="93" t="b">
        <f t="shared" ca="1" si="97"/>
        <v>0</v>
      </c>
      <c r="R470" s="93" t="str">
        <f t="shared" ca="1" si="98"/>
        <v>未开始</v>
      </c>
      <c r="S470" s="93">
        <f ca="1">IF(AND(M470,O470,NOT(P470)),NETWORKDAYS(J470,AF470,项目参数!$B$2:$B$200),0)</f>
        <v>0</v>
      </c>
      <c r="T470" s="94">
        <f t="shared" ca="1" si="99"/>
        <v>0</v>
      </c>
      <c r="U470" s="113">
        <f t="shared" ca="1" si="100"/>
        <v>0</v>
      </c>
      <c r="V470" s="113">
        <f t="shared" ca="1" si="101"/>
        <v>0</v>
      </c>
      <c r="W470" s="113" t="str">
        <f t="shared" ca="1" si="102"/>
        <v/>
      </c>
      <c r="X470" s="93">
        <f t="shared" ca="1" si="103"/>
        <v>0</v>
      </c>
      <c r="Y470" s="93">
        <f t="shared" ca="1" si="104"/>
        <v>0</v>
      </c>
      <c r="Z470" s="93">
        <f ca="1">IF(AND(M470,O470,J470&gt;项目信息!$C$18),INT((IF(P470,K470,J470)-项目信息!$C$18)/30)+1,0)</f>
        <v>0</v>
      </c>
      <c r="AA470" s="93" t="str">
        <f ca="1">IF(M470,WEEKNUM(IF(K470&lt;&gt;"",K470,IF(J470&lt;&gt;"",J470,I470)-项目信息!$C$18)+1),"")</f>
        <v/>
      </c>
      <c r="AB470" s="93" t="str">
        <f ca="1">IF($M470,IF('临-间接'!W470=0,"",'临-间接'!W470),"")</f>
        <v/>
      </c>
      <c r="AC470" s="93" t="str">
        <f ca="1">IF($M470,$AB470*U470/项目参数!$J$29,"")</f>
        <v/>
      </c>
      <c r="AD470" s="93" t="str">
        <f ca="1">IF($M470,$AB470*V470/项目参数!$J$29,"")</f>
        <v/>
      </c>
      <c r="AE470" s="95" t="str">
        <f ca="1">IF(OR('临-间接'!R470=0,'临-间接'!R470="(空白)"),"",'临-间接'!R470)</f>
        <v/>
      </c>
      <c r="AF470" s="32" t="str">
        <f ca="1">IF(O470,IF(K470&lt;&gt;"", K470, IF(OR(H470="暂停",H470="取消"), IFERROR(WORKDAY.INTL($J470,$L470*$G470,1,项目参数!$B$2:$B$200),WORKDAY($J470,$L470*$G470,1)),TODAY())),"")</f>
        <v/>
      </c>
      <c r="AG470">
        <f ca="1">IF(AND(M470,O470),IF(OR('临-间接'!S470="",'临-间接'!S470="(空白)"),0,'临-间接'!S470),0)</f>
        <v>0</v>
      </c>
      <c r="AH470" s="32" t="str">
        <f ca="1">IF($M470,IF('临-间接'!T470=0,"",'临-间接'!T470),"")</f>
        <v/>
      </c>
      <c r="AI470" s="32" t="str">
        <f ca="1">IF($M470,IF('临-间接'!U470=0,"",'临-间接'!U470),"")</f>
        <v/>
      </c>
      <c r="AJ470" s="32" t="str">
        <f t="shared" ca="1" si="105"/>
        <v/>
      </c>
    </row>
    <row r="471" spans="1:36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IF('临-间接'!H471="(空白)","",'临-间接'!H471)</f>
        <v>0</v>
      </c>
      <c r="F471">
        <f ca="1">IF('临-间接'!K471="(空白)","",'临-间接'!K471)</f>
        <v>0</v>
      </c>
      <c r="G471">
        <f ca="1">IF('临-间接'!L471="(空白)",0,'临-间接'!L471)</f>
        <v>0</v>
      </c>
      <c r="H471" t="str">
        <f ca="1">IF(OR('临-间接'!Q471=0,'临-间接'!Q471="(空白)"),"",'临-间接'!Q471)</f>
        <v/>
      </c>
      <c r="I471" s="32" t="str">
        <f ca="1">IF(OR('临-间接'!M471=0,'临-间接'!M471="(空白)"),"",'临-间接'!M471)</f>
        <v/>
      </c>
      <c r="J471" s="32" t="str">
        <f ca="1">IF(OR('临-间接'!N471=0,'临-间接'!N471="(空白)"),"",'临-间接'!N471)</f>
        <v/>
      </c>
      <c r="K471" s="32" t="str">
        <f ca="1">IF(OR('临-间接'!O471=0,'临-间接'!O471="(空白)"),"",'临-间接'!O471)</f>
        <v/>
      </c>
      <c r="L471">
        <f ca="1">IF('临-间接'!P471="(空白)",0,'临-间接'!P471)</f>
        <v>0</v>
      </c>
      <c r="M471" s="93" t="b">
        <f t="shared" ca="1" si="93"/>
        <v>0</v>
      </c>
      <c r="N471" s="93" t="b">
        <f t="shared" ca="1" si="94"/>
        <v>0</v>
      </c>
      <c r="O471" s="93" t="b">
        <f t="shared" ca="1" si="95"/>
        <v>0</v>
      </c>
      <c r="P471" s="93" t="b">
        <f t="shared" ca="1" si="96"/>
        <v>0</v>
      </c>
      <c r="Q471" s="93" t="b">
        <f t="shared" ca="1" si="97"/>
        <v>0</v>
      </c>
      <c r="R471" s="93" t="str">
        <f t="shared" ca="1" si="98"/>
        <v>未开始</v>
      </c>
      <c r="S471" s="93">
        <f ca="1">IF(AND(M471,O471,NOT(P471)),NETWORKDAYS(J471,AF471,项目参数!$B$2:$B$200),0)</f>
        <v>0</v>
      </c>
      <c r="T471" s="94">
        <f t="shared" ca="1" si="99"/>
        <v>0</v>
      </c>
      <c r="U471" s="113">
        <f t="shared" ca="1" si="100"/>
        <v>0</v>
      </c>
      <c r="V471" s="113">
        <f t="shared" ca="1" si="101"/>
        <v>0</v>
      </c>
      <c r="W471" s="113" t="str">
        <f t="shared" ca="1" si="102"/>
        <v/>
      </c>
      <c r="X471" s="93">
        <f t="shared" ca="1" si="103"/>
        <v>0</v>
      </c>
      <c r="Y471" s="93">
        <f t="shared" ca="1" si="104"/>
        <v>0</v>
      </c>
      <c r="Z471" s="93">
        <f ca="1">IF(AND(M471,O471,J471&gt;项目信息!$C$18),INT((IF(P471,K471,J471)-项目信息!$C$18)/30)+1,0)</f>
        <v>0</v>
      </c>
      <c r="AA471" s="93" t="str">
        <f ca="1">IF(M471,WEEKNUM(IF(K471&lt;&gt;"",K471,IF(J471&lt;&gt;"",J471,I471)-项目信息!$C$18)+1),"")</f>
        <v/>
      </c>
      <c r="AB471" s="93" t="str">
        <f ca="1">IF($M471,IF('临-间接'!W471=0,"",'临-间接'!W471),"")</f>
        <v/>
      </c>
      <c r="AC471" s="93" t="str">
        <f ca="1">IF($M471,$AB471*U471/项目参数!$J$29,"")</f>
        <v/>
      </c>
      <c r="AD471" s="93" t="str">
        <f ca="1">IF($M471,$AB471*V471/项目参数!$J$29,"")</f>
        <v/>
      </c>
      <c r="AE471" s="95" t="str">
        <f ca="1">IF(OR('临-间接'!R471=0,'临-间接'!R471="(空白)"),"",'临-间接'!R471)</f>
        <v/>
      </c>
      <c r="AF471" s="32" t="str">
        <f ca="1">IF(O471,IF(K471&lt;&gt;"", K471, IF(OR(H471="暂停",H471="取消"), IFERROR(WORKDAY.INTL($J471,$L471*$G471,1,项目参数!$B$2:$B$200),WORKDAY($J471,$L471*$G471,1)),TODAY())),"")</f>
        <v/>
      </c>
      <c r="AG471">
        <f ca="1">IF(AND(M471,O471),IF(OR('临-间接'!S471="",'临-间接'!S471="(空白)"),0,'临-间接'!S471),0)</f>
        <v>0</v>
      </c>
      <c r="AH471" s="32" t="str">
        <f ca="1">IF($M471,IF('临-间接'!T471=0,"",'临-间接'!T471),"")</f>
        <v/>
      </c>
      <c r="AI471" s="32" t="str">
        <f ca="1">IF($M471,IF('临-间接'!U471=0,"",'临-间接'!U471),"")</f>
        <v/>
      </c>
      <c r="AJ471" s="32" t="str">
        <f t="shared" ca="1" si="105"/>
        <v/>
      </c>
    </row>
    <row r="472" spans="1:36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IF('临-间接'!H472="(空白)","",'临-间接'!H472)</f>
        <v>0</v>
      </c>
      <c r="F472">
        <f ca="1">IF('临-间接'!K472="(空白)","",'临-间接'!K472)</f>
        <v>0</v>
      </c>
      <c r="G472">
        <f ca="1">IF('临-间接'!L472="(空白)",0,'临-间接'!L472)</f>
        <v>0</v>
      </c>
      <c r="H472" t="str">
        <f ca="1">IF(OR('临-间接'!Q472=0,'临-间接'!Q472="(空白)"),"",'临-间接'!Q472)</f>
        <v/>
      </c>
      <c r="I472" s="32" t="str">
        <f ca="1">IF(OR('临-间接'!M472=0,'临-间接'!M472="(空白)"),"",'临-间接'!M472)</f>
        <v/>
      </c>
      <c r="J472" s="32" t="str">
        <f ca="1">IF(OR('临-间接'!N472=0,'临-间接'!N472="(空白)"),"",'临-间接'!N472)</f>
        <v/>
      </c>
      <c r="K472" s="32" t="str">
        <f ca="1">IF(OR('临-间接'!O472=0,'临-间接'!O472="(空白)"),"",'临-间接'!O472)</f>
        <v/>
      </c>
      <c r="L472">
        <f ca="1">IF('临-间接'!P472="(空白)",0,'临-间接'!P472)</f>
        <v>0</v>
      </c>
      <c r="M472" s="93" t="b">
        <f t="shared" ca="1" si="93"/>
        <v>0</v>
      </c>
      <c r="N472" s="93" t="b">
        <f t="shared" ca="1" si="94"/>
        <v>0</v>
      </c>
      <c r="O472" s="93" t="b">
        <f t="shared" ca="1" si="95"/>
        <v>0</v>
      </c>
      <c r="P472" s="93" t="b">
        <f t="shared" ca="1" si="96"/>
        <v>0</v>
      </c>
      <c r="Q472" s="93" t="b">
        <f t="shared" ca="1" si="97"/>
        <v>0</v>
      </c>
      <c r="R472" s="93" t="str">
        <f t="shared" ca="1" si="98"/>
        <v>未开始</v>
      </c>
      <c r="S472" s="93">
        <f ca="1">IF(AND(M472,O472,NOT(P472)),NETWORKDAYS(J472,AF472,项目参数!$B$2:$B$200),0)</f>
        <v>0</v>
      </c>
      <c r="T472" s="94">
        <f t="shared" ca="1" si="99"/>
        <v>0</v>
      </c>
      <c r="U472" s="113">
        <f t="shared" ca="1" si="100"/>
        <v>0</v>
      </c>
      <c r="V472" s="113">
        <f t="shared" ca="1" si="101"/>
        <v>0</v>
      </c>
      <c r="W472" s="113" t="str">
        <f t="shared" ca="1" si="102"/>
        <v/>
      </c>
      <c r="X472" s="93">
        <f t="shared" ca="1" si="103"/>
        <v>0</v>
      </c>
      <c r="Y472" s="93">
        <f t="shared" ca="1" si="104"/>
        <v>0</v>
      </c>
      <c r="Z472" s="93">
        <f ca="1">IF(AND(M472,O472,J472&gt;项目信息!$C$18),INT((IF(P472,K472,J472)-项目信息!$C$18)/30)+1,0)</f>
        <v>0</v>
      </c>
      <c r="AA472" s="93" t="str">
        <f ca="1">IF(M472,WEEKNUM(IF(K472&lt;&gt;"",K472,IF(J472&lt;&gt;"",J472,I472)-项目信息!$C$18)+1),"")</f>
        <v/>
      </c>
      <c r="AB472" s="93" t="str">
        <f ca="1">IF($M472,IF('临-间接'!W472=0,"",'临-间接'!W472),"")</f>
        <v/>
      </c>
      <c r="AC472" s="93" t="str">
        <f ca="1">IF($M472,$AB472*U472/项目参数!$J$29,"")</f>
        <v/>
      </c>
      <c r="AD472" s="93" t="str">
        <f ca="1">IF($M472,$AB472*V472/项目参数!$J$29,"")</f>
        <v/>
      </c>
      <c r="AE472" s="95" t="str">
        <f ca="1">IF(OR('临-间接'!R472=0,'临-间接'!R472="(空白)"),"",'临-间接'!R472)</f>
        <v/>
      </c>
      <c r="AF472" s="32" t="str">
        <f ca="1">IF(O472,IF(K472&lt;&gt;"", K472, IF(OR(H472="暂停",H472="取消"), IFERROR(WORKDAY.INTL($J472,$L472*$G472,1,项目参数!$B$2:$B$200),WORKDAY($J472,$L472*$G472,1)),TODAY())),"")</f>
        <v/>
      </c>
      <c r="AG472">
        <f ca="1">IF(AND(M472,O472),IF(OR('临-间接'!S472="",'临-间接'!S472="(空白)"),0,'临-间接'!S472),0)</f>
        <v>0</v>
      </c>
      <c r="AH472" s="32" t="str">
        <f ca="1">IF($M472,IF('临-间接'!T472=0,"",'临-间接'!T472),"")</f>
        <v/>
      </c>
      <c r="AI472" s="32" t="str">
        <f ca="1">IF($M472,IF('临-间接'!U472=0,"",'临-间接'!U472),"")</f>
        <v/>
      </c>
      <c r="AJ472" s="32" t="str">
        <f t="shared" ca="1" si="105"/>
        <v/>
      </c>
    </row>
    <row r="473" spans="1:36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IF('临-间接'!H473="(空白)","",'临-间接'!H473)</f>
        <v>0</v>
      </c>
      <c r="F473">
        <f ca="1">IF('临-间接'!K473="(空白)","",'临-间接'!K473)</f>
        <v>0</v>
      </c>
      <c r="G473">
        <f ca="1">IF('临-间接'!L473="(空白)",0,'临-间接'!L473)</f>
        <v>0</v>
      </c>
      <c r="H473" t="str">
        <f ca="1">IF(OR('临-间接'!Q473=0,'临-间接'!Q473="(空白)"),"",'临-间接'!Q473)</f>
        <v/>
      </c>
      <c r="I473" s="32" t="str">
        <f ca="1">IF(OR('临-间接'!M473=0,'临-间接'!M473="(空白)"),"",'临-间接'!M473)</f>
        <v/>
      </c>
      <c r="J473" s="32" t="str">
        <f ca="1">IF(OR('临-间接'!N473=0,'临-间接'!N473="(空白)"),"",'临-间接'!N473)</f>
        <v/>
      </c>
      <c r="K473" s="32" t="str">
        <f ca="1">IF(OR('临-间接'!O473=0,'临-间接'!O473="(空白)"),"",'临-间接'!O473)</f>
        <v/>
      </c>
      <c r="L473">
        <f ca="1">IF('临-间接'!P473="(空白)",0,'临-间接'!P473)</f>
        <v>0</v>
      </c>
      <c r="M473" s="93" t="b">
        <f t="shared" ca="1" si="93"/>
        <v>0</v>
      </c>
      <c r="N473" s="93" t="b">
        <f t="shared" ca="1" si="94"/>
        <v>0</v>
      </c>
      <c r="O473" s="93" t="b">
        <f t="shared" ca="1" si="95"/>
        <v>0</v>
      </c>
      <c r="P473" s="93" t="b">
        <f t="shared" ca="1" si="96"/>
        <v>0</v>
      </c>
      <c r="Q473" s="93" t="b">
        <f t="shared" ca="1" si="97"/>
        <v>0</v>
      </c>
      <c r="R473" s="93" t="str">
        <f t="shared" ca="1" si="98"/>
        <v>未开始</v>
      </c>
      <c r="S473" s="93">
        <f ca="1">IF(AND(M473,O473,NOT(P473)),NETWORKDAYS(J473,AF473,项目参数!$B$2:$B$200),0)</f>
        <v>0</v>
      </c>
      <c r="T473" s="94">
        <f t="shared" ca="1" si="99"/>
        <v>0</v>
      </c>
      <c r="U473" s="113">
        <f t="shared" ca="1" si="100"/>
        <v>0</v>
      </c>
      <c r="V473" s="113">
        <f t="shared" ca="1" si="101"/>
        <v>0</v>
      </c>
      <c r="W473" s="113" t="str">
        <f t="shared" ca="1" si="102"/>
        <v/>
      </c>
      <c r="X473" s="93">
        <f t="shared" ca="1" si="103"/>
        <v>0</v>
      </c>
      <c r="Y473" s="93">
        <f t="shared" ca="1" si="104"/>
        <v>0</v>
      </c>
      <c r="Z473" s="93">
        <f ca="1">IF(AND(M473,O473,J473&gt;项目信息!$C$18),INT((IF(P473,K473,J473)-项目信息!$C$18)/30)+1,0)</f>
        <v>0</v>
      </c>
      <c r="AA473" s="93" t="str">
        <f ca="1">IF(M473,WEEKNUM(IF(K473&lt;&gt;"",K473,IF(J473&lt;&gt;"",J473,I473)-项目信息!$C$18)+1),"")</f>
        <v/>
      </c>
      <c r="AB473" s="93" t="str">
        <f ca="1">IF($M473,IF('临-间接'!W473=0,"",'临-间接'!W473),"")</f>
        <v/>
      </c>
      <c r="AC473" s="93" t="str">
        <f ca="1">IF($M473,$AB473*U473/项目参数!$J$29,"")</f>
        <v/>
      </c>
      <c r="AD473" s="93" t="str">
        <f ca="1">IF($M473,$AB473*V473/项目参数!$J$29,"")</f>
        <v/>
      </c>
      <c r="AE473" s="95" t="str">
        <f ca="1">IF(OR('临-间接'!R473=0,'临-间接'!R473="(空白)"),"",'临-间接'!R473)</f>
        <v/>
      </c>
      <c r="AF473" s="32" t="str">
        <f ca="1">IF(O473,IF(K473&lt;&gt;"", K473, IF(OR(H473="暂停",H473="取消"), IFERROR(WORKDAY.INTL($J473,$L473*$G473,1,项目参数!$B$2:$B$200),WORKDAY($J473,$L473*$G473,1)),TODAY())),"")</f>
        <v/>
      </c>
      <c r="AG473">
        <f ca="1">IF(AND(M473,O473),IF(OR('临-间接'!S473="",'临-间接'!S473="(空白)"),0,'临-间接'!S473),0)</f>
        <v>0</v>
      </c>
      <c r="AH473" s="32" t="str">
        <f ca="1">IF($M473,IF('临-间接'!T473=0,"",'临-间接'!T473),"")</f>
        <v/>
      </c>
      <c r="AI473" s="32" t="str">
        <f ca="1">IF($M473,IF('临-间接'!U473=0,"",'临-间接'!U473),"")</f>
        <v/>
      </c>
      <c r="AJ473" s="32" t="str">
        <f t="shared" ca="1" si="105"/>
        <v/>
      </c>
    </row>
    <row r="474" spans="1:36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IF('临-间接'!H474="(空白)","",'临-间接'!H474)</f>
        <v>0</v>
      </c>
      <c r="F474">
        <f ca="1">IF('临-间接'!K474="(空白)","",'临-间接'!K474)</f>
        <v>0</v>
      </c>
      <c r="G474">
        <f ca="1">IF('临-间接'!L474="(空白)",0,'临-间接'!L474)</f>
        <v>0</v>
      </c>
      <c r="H474" t="str">
        <f ca="1">IF(OR('临-间接'!Q474=0,'临-间接'!Q474="(空白)"),"",'临-间接'!Q474)</f>
        <v/>
      </c>
      <c r="I474" s="32" t="str">
        <f ca="1">IF(OR('临-间接'!M474=0,'临-间接'!M474="(空白)"),"",'临-间接'!M474)</f>
        <v/>
      </c>
      <c r="J474" s="32" t="str">
        <f ca="1">IF(OR('临-间接'!N474=0,'临-间接'!N474="(空白)"),"",'临-间接'!N474)</f>
        <v/>
      </c>
      <c r="K474" s="32" t="str">
        <f ca="1">IF(OR('临-间接'!O474=0,'临-间接'!O474="(空白)"),"",'临-间接'!O474)</f>
        <v/>
      </c>
      <c r="L474">
        <f ca="1">IF('临-间接'!P474="(空白)",0,'临-间接'!P474)</f>
        <v>0</v>
      </c>
      <c r="M474" s="93" t="b">
        <f t="shared" ca="1" si="93"/>
        <v>0</v>
      </c>
      <c r="N474" s="93" t="b">
        <f t="shared" ca="1" si="94"/>
        <v>0</v>
      </c>
      <c r="O474" s="93" t="b">
        <f t="shared" ca="1" si="95"/>
        <v>0</v>
      </c>
      <c r="P474" s="93" t="b">
        <f t="shared" ca="1" si="96"/>
        <v>0</v>
      </c>
      <c r="Q474" s="93" t="b">
        <f t="shared" ca="1" si="97"/>
        <v>0</v>
      </c>
      <c r="R474" s="93" t="str">
        <f t="shared" ca="1" si="98"/>
        <v>未开始</v>
      </c>
      <c r="S474" s="93">
        <f ca="1">IF(AND(M474,O474,NOT(P474)),NETWORKDAYS(J474,AF474,项目参数!$B$2:$B$200),0)</f>
        <v>0</v>
      </c>
      <c r="T474" s="94">
        <f t="shared" ca="1" si="99"/>
        <v>0</v>
      </c>
      <c r="U474" s="113">
        <f t="shared" ca="1" si="100"/>
        <v>0</v>
      </c>
      <c r="V474" s="113">
        <f t="shared" ca="1" si="101"/>
        <v>0</v>
      </c>
      <c r="W474" s="113" t="str">
        <f t="shared" ca="1" si="102"/>
        <v/>
      </c>
      <c r="X474" s="93">
        <f t="shared" ca="1" si="103"/>
        <v>0</v>
      </c>
      <c r="Y474" s="93">
        <f t="shared" ca="1" si="104"/>
        <v>0</v>
      </c>
      <c r="Z474" s="93">
        <f ca="1">IF(AND(M474,O474,J474&gt;项目信息!$C$18),INT((IF(P474,K474,J474)-项目信息!$C$18)/30)+1,0)</f>
        <v>0</v>
      </c>
      <c r="AA474" s="93" t="str">
        <f ca="1">IF(M474,WEEKNUM(IF(K474&lt;&gt;"",K474,IF(J474&lt;&gt;"",J474,I474)-项目信息!$C$18)+1),"")</f>
        <v/>
      </c>
      <c r="AB474" s="93" t="str">
        <f ca="1">IF($M474,IF('临-间接'!W474=0,"",'临-间接'!W474),"")</f>
        <v/>
      </c>
      <c r="AC474" s="93" t="str">
        <f ca="1">IF($M474,$AB474*U474/项目参数!$J$29,"")</f>
        <v/>
      </c>
      <c r="AD474" s="93" t="str">
        <f ca="1">IF($M474,$AB474*V474/项目参数!$J$29,"")</f>
        <v/>
      </c>
      <c r="AE474" s="95" t="str">
        <f ca="1">IF(OR('临-间接'!R474=0,'临-间接'!R474="(空白)"),"",'临-间接'!R474)</f>
        <v/>
      </c>
      <c r="AF474" s="32" t="str">
        <f ca="1">IF(O474,IF(K474&lt;&gt;"", K474, IF(OR(H474="暂停",H474="取消"), IFERROR(WORKDAY.INTL($J474,$L474*$G474,1,项目参数!$B$2:$B$200),WORKDAY($J474,$L474*$G474,1)),TODAY())),"")</f>
        <v/>
      </c>
      <c r="AG474">
        <f ca="1">IF(AND(M474,O474),IF(OR('临-间接'!S474="",'临-间接'!S474="(空白)"),0,'临-间接'!S474),0)</f>
        <v>0</v>
      </c>
      <c r="AH474" s="32" t="str">
        <f ca="1">IF($M474,IF('临-间接'!T474=0,"",'临-间接'!T474),"")</f>
        <v/>
      </c>
      <c r="AI474" s="32" t="str">
        <f ca="1">IF($M474,IF('临-间接'!U474=0,"",'临-间接'!U474),"")</f>
        <v/>
      </c>
      <c r="AJ474" s="32" t="str">
        <f t="shared" ca="1" si="105"/>
        <v/>
      </c>
    </row>
    <row r="475" spans="1:36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IF('临-间接'!H475="(空白)","",'临-间接'!H475)</f>
        <v>0</v>
      </c>
      <c r="F475">
        <f ca="1">IF('临-间接'!K475="(空白)","",'临-间接'!K475)</f>
        <v>0</v>
      </c>
      <c r="G475">
        <f ca="1">IF('临-间接'!L475="(空白)",0,'临-间接'!L475)</f>
        <v>0</v>
      </c>
      <c r="H475" t="str">
        <f ca="1">IF(OR('临-间接'!Q475=0,'临-间接'!Q475="(空白)"),"",'临-间接'!Q475)</f>
        <v/>
      </c>
      <c r="I475" s="32" t="str">
        <f ca="1">IF(OR('临-间接'!M475=0,'临-间接'!M475="(空白)"),"",'临-间接'!M475)</f>
        <v/>
      </c>
      <c r="J475" s="32" t="str">
        <f ca="1">IF(OR('临-间接'!N475=0,'临-间接'!N475="(空白)"),"",'临-间接'!N475)</f>
        <v/>
      </c>
      <c r="K475" s="32" t="str">
        <f ca="1">IF(OR('临-间接'!O475=0,'临-间接'!O475="(空白)"),"",'临-间接'!O475)</f>
        <v/>
      </c>
      <c r="L475">
        <f ca="1">IF('临-间接'!P475="(空白)",0,'临-间接'!P475)</f>
        <v>0</v>
      </c>
      <c r="M475" s="93" t="b">
        <f t="shared" ca="1" si="93"/>
        <v>0</v>
      </c>
      <c r="N475" s="93" t="b">
        <f t="shared" ca="1" si="94"/>
        <v>0</v>
      </c>
      <c r="O475" s="93" t="b">
        <f t="shared" ca="1" si="95"/>
        <v>0</v>
      </c>
      <c r="P475" s="93" t="b">
        <f t="shared" ca="1" si="96"/>
        <v>0</v>
      </c>
      <c r="Q475" s="93" t="b">
        <f t="shared" ca="1" si="97"/>
        <v>0</v>
      </c>
      <c r="R475" s="93" t="str">
        <f t="shared" ca="1" si="98"/>
        <v>未开始</v>
      </c>
      <c r="S475" s="93">
        <f ca="1">IF(AND(M475,O475,NOT(P475)),NETWORKDAYS(J475,AF475,项目参数!$B$2:$B$200),0)</f>
        <v>0</v>
      </c>
      <c r="T475" s="94">
        <f t="shared" ca="1" si="99"/>
        <v>0</v>
      </c>
      <c r="U475" s="113">
        <f t="shared" ca="1" si="100"/>
        <v>0</v>
      </c>
      <c r="V475" s="113">
        <f t="shared" ca="1" si="101"/>
        <v>0</v>
      </c>
      <c r="W475" s="113" t="str">
        <f t="shared" ca="1" si="102"/>
        <v/>
      </c>
      <c r="X475" s="93">
        <f t="shared" ca="1" si="103"/>
        <v>0</v>
      </c>
      <c r="Y475" s="93">
        <f t="shared" ca="1" si="104"/>
        <v>0</v>
      </c>
      <c r="Z475" s="93">
        <f ca="1">IF(AND(M475,O475,J475&gt;项目信息!$C$18),INT((IF(P475,K475,J475)-项目信息!$C$18)/30)+1,0)</f>
        <v>0</v>
      </c>
      <c r="AA475" s="93" t="str">
        <f ca="1">IF(M475,WEEKNUM(IF(K475&lt;&gt;"",K475,IF(J475&lt;&gt;"",J475,I475)-项目信息!$C$18)+1),"")</f>
        <v/>
      </c>
      <c r="AB475" s="93" t="str">
        <f ca="1">IF($M475,IF('临-间接'!W475=0,"",'临-间接'!W475),"")</f>
        <v/>
      </c>
      <c r="AC475" s="93" t="str">
        <f ca="1">IF($M475,$AB475*U475/项目参数!$J$29,"")</f>
        <v/>
      </c>
      <c r="AD475" s="93" t="str">
        <f ca="1">IF($M475,$AB475*V475/项目参数!$J$29,"")</f>
        <v/>
      </c>
      <c r="AE475" s="95" t="str">
        <f ca="1">IF(OR('临-间接'!R475=0,'临-间接'!R475="(空白)"),"",'临-间接'!R475)</f>
        <v/>
      </c>
      <c r="AF475" s="32" t="str">
        <f ca="1">IF(O475,IF(K475&lt;&gt;"", K475, IF(OR(H475="暂停",H475="取消"), IFERROR(WORKDAY.INTL($J475,$L475*$G475,1,项目参数!$B$2:$B$200),WORKDAY($J475,$L475*$G475,1)),TODAY())),"")</f>
        <v/>
      </c>
      <c r="AG475">
        <f ca="1">IF(AND(M475,O475),IF(OR('临-间接'!S475="",'临-间接'!S475="(空白)"),0,'临-间接'!S475),0)</f>
        <v>0</v>
      </c>
      <c r="AH475" s="32" t="str">
        <f ca="1">IF($M475,IF('临-间接'!T475=0,"",'临-间接'!T475),"")</f>
        <v/>
      </c>
      <c r="AI475" s="32" t="str">
        <f ca="1">IF($M475,IF('临-间接'!U475=0,"",'临-间接'!U475),"")</f>
        <v/>
      </c>
      <c r="AJ475" s="32" t="str">
        <f t="shared" ca="1" si="105"/>
        <v/>
      </c>
    </row>
    <row r="476" spans="1:36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IF('临-间接'!H476="(空白)","",'临-间接'!H476)</f>
        <v>0</v>
      </c>
      <c r="F476">
        <f ca="1">IF('临-间接'!K476="(空白)","",'临-间接'!K476)</f>
        <v>0</v>
      </c>
      <c r="G476">
        <f ca="1">IF('临-间接'!L476="(空白)",0,'临-间接'!L476)</f>
        <v>0</v>
      </c>
      <c r="H476" t="str">
        <f ca="1">IF(OR('临-间接'!Q476=0,'临-间接'!Q476="(空白)"),"",'临-间接'!Q476)</f>
        <v/>
      </c>
      <c r="I476" s="32" t="str">
        <f ca="1">IF(OR('临-间接'!M476=0,'临-间接'!M476="(空白)"),"",'临-间接'!M476)</f>
        <v/>
      </c>
      <c r="J476" s="32" t="str">
        <f ca="1">IF(OR('临-间接'!N476=0,'临-间接'!N476="(空白)"),"",'临-间接'!N476)</f>
        <v/>
      </c>
      <c r="K476" s="32" t="str">
        <f ca="1">IF(OR('临-间接'!O476=0,'临-间接'!O476="(空白)"),"",'临-间接'!O476)</f>
        <v/>
      </c>
      <c r="L476">
        <f ca="1">IF('临-间接'!P476="(空白)",0,'临-间接'!P476)</f>
        <v>0</v>
      </c>
      <c r="M476" s="93" t="b">
        <f t="shared" ca="1" si="93"/>
        <v>0</v>
      </c>
      <c r="N476" s="93" t="b">
        <f t="shared" ca="1" si="94"/>
        <v>0</v>
      </c>
      <c r="O476" s="93" t="b">
        <f t="shared" ca="1" si="95"/>
        <v>0</v>
      </c>
      <c r="P476" s="93" t="b">
        <f t="shared" ca="1" si="96"/>
        <v>0</v>
      </c>
      <c r="Q476" s="93" t="b">
        <f t="shared" ca="1" si="97"/>
        <v>0</v>
      </c>
      <c r="R476" s="93" t="str">
        <f t="shared" ca="1" si="98"/>
        <v>未开始</v>
      </c>
      <c r="S476" s="93">
        <f ca="1">IF(AND(M476,O476,NOT(P476)),NETWORKDAYS(J476,AF476,项目参数!$B$2:$B$200),0)</f>
        <v>0</v>
      </c>
      <c r="T476" s="94">
        <f t="shared" ca="1" si="99"/>
        <v>0</v>
      </c>
      <c r="U476" s="113">
        <f t="shared" ca="1" si="100"/>
        <v>0</v>
      </c>
      <c r="V476" s="113">
        <f t="shared" ca="1" si="101"/>
        <v>0</v>
      </c>
      <c r="W476" s="113" t="str">
        <f t="shared" ca="1" si="102"/>
        <v/>
      </c>
      <c r="X476" s="93">
        <f t="shared" ca="1" si="103"/>
        <v>0</v>
      </c>
      <c r="Y476" s="93">
        <f t="shared" ca="1" si="104"/>
        <v>0</v>
      </c>
      <c r="Z476" s="93">
        <f ca="1">IF(AND(M476,O476,J476&gt;项目信息!$C$18),INT((IF(P476,K476,J476)-项目信息!$C$18)/30)+1,0)</f>
        <v>0</v>
      </c>
      <c r="AA476" s="93" t="str">
        <f ca="1">IF(M476,WEEKNUM(IF(K476&lt;&gt;"",K476,IF(J476&lt;&gt;"",J476,I476)-项目信息!$C$18)+1),"")</f>
        <v/>
      </c>
      <c r="AB476" s="93" t="str">
        <f ca="1">IF($M476,IF('临-间接'!W476=0,"",'临-间接'!W476),"")</f>
        <v/>
      </c>
      <c r="AC476" s="93" t="str">
        <f ca="1">IF($M476,$AB476*U476/项目参数!$J$29,"")</f>
        <v/>
      </c>
      <c r="AD476" s="93" t="str">
        <f ca="1">IF($M476,$AB476*V476/项目参数!$J$29,"")</f>
        <v/>
      </c>
      <c r="AE476" s="95" t="str">
        <f ca="1">IF(OR('临-间接'!R476=0,'临-间接'!R476="(空白)"),"",'临-间接'!R476)</f>
        <v/>
      </c>
      <c r="AF476" s="32" t="str">
        <f ca="1">IF(O476,IF(K476&lt;&gt;"", K476, IF(OR(H476="暂停",H476="取消"), IFERROR(WORKDAY.INTL($J476,$L476*$G476,1,项目参数!$B$2:$B$200),WORKDAY($J476,$L476*$G476,1)),TODAY())),"")</f>
        <v/>
      </c>
      <c r="AG476">
        <f ca="1">IF(AND(M476,O476),IF(OR('临-间接'!S476="",'临-间接'!S476="(空白)"),0,'临-间接'!S476),0)</f>
        <v>0</v>
      </c>
      <c r="AH476" s="32" t="str">
        <f ca="1">IF($M476,IF('临-间接'!T476=0,"",'临-间接'!T476),"")</f>
        <v/>
      </c>
      <c r="AI476" s="32" t="str">
        <f ca="1">IF($M476,IF('临-间接'!U476=0,"",'临-间接'!U476),"")</f>
        <v/>
      </c>
      <c r="AJ476" s="32" t="str">
        <f t="shared" ca="1" si="105"/>
        <v/>
      </c>
    </row>
    <row r="477" spans="1:36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IF('临-间接'!H477="(空白)","",'临-间接'!H477)</f>
        <v>0</v>
      </c>
      <c r="F477">
        <f ca="1">IF('临-间接'!K477="(空白)","",'临-间接'!K477)</f>
        <v>0</v>
      </c>
      <c r="G477">
        <f ca="1">IF('临-间接'!L477="(空白)",0,'临-间接'!L477)</f>
        <v>0</v>
      </c>
      <c r="H477" t="str">
        <f ca="1">IF(OR('临-间接'!Q477=0,'临-间接'!Q477="(空白)"),"",'临-间接'!Q477)</f>
        <v/>
      </c>
      <c r="I477" s="32" t="str">
        <f ca="1">IF(OR('临-间接'!M477=0,'临-间接'!M477="(空白)"),"",'临-间接'!M477)</f>
        <v/>
      </c>
      <c r="J477" s="32" t="str">
        <f ca="1">IF(OR('临-间接'!N477=0,'临-间接'!N477="(空白)"),"",'临-间接'!N477)</f>
        <v/>
      </c>
      <c r="K477" s="32" t="str">
        <f ca="1">IF(OR('临-间接'!O477=0,'临-间接'!O477="(空白)"),"",'临-间接'!O477)</f>
        <v/>
      </c>
      <c r="L477">
        <f ca="1">IF('临-间接'!P477="(空白)",0,'临-间接'!P477)</f>
        <v>0</v>
      </c>
      <c r="M477" s="93" t="b">
        <f t="shared" ca="1" si="93"/>
        <v>0</v>
      </c>
      <c r="N477" s="93" t="b">
        <f t="shared" ca="1" si="94"/>
        <v>0</v>
      </c>
      <c r="O477" s="93" t="b">
        <f t="shared" ca="1" si="95"/>
        <v>0</v>
      </c>
      <c r="P477" s="93" t="b">
        <f t="shared" ca="1" si="96"/>
        <v>0</v>
      </c>
      <c r="Q477" s="93" t="b">
        <f t="shared" ca="1" si="97"/>
        <v>0</v>
      </c>
      <c r="R477" s="93" t="str">
        <f t="shared" ca="1" si="98"/>
        <v>未开始</v>
      </c>
      <c r="S477" s="93">
        <f ca="1">IF(AND(M477,O477,NOT(P477)),NETWORKDAYS(J477,AF477,项目参数!$B$2:$B$200),0)</f>
        <v>0</v>
      </c>
      <c r="T477" s="94">
        <f t="shared" ca="1" si="99"/>
        <v>0</v>
      </c>
      <c r="U477" s="113">
        <f t="shared" ca="1" si="100"/>
        <v>0</v>
      </c>
      <c r="V477" s="113">
        <f t="shared" ca="1" si="101"/>
        <v>0</v>
      </c>
      <c r="W477" s="113" t="str">
        <f t="shared" ca="1" si="102"/>
        <v/>
      </c>
      <c r="X477" s="93">
        <f t="shared" ca="1" si="103"/>
        <v>0</v>
      </c>
      <c r="Y477" s="93">
        <f t="shared" ca="1" si="104"/>
        <v>0</v>
      </c>
      <c r="Z477" s="93">
        <f ca="1">IF(AND(M477,O477,J477&gt;项目信息!$C$18),INT((IF(P477,K477,J477)-项目信息!$C$18)/30)+1,0)</f>
        <v>0</v>
      </c>
      <c r="AA477" s="93" t="str">
        <f ca="1">IF(M477,WEEKNUM(IF(K477&lt;&gt;"",K477,IF(J477&lt;&gt;"",J477,I477)-项目信息!$C$18)+1),"")</f>
        <v/>
      </c>
      <c r="AB477" s="93" t="str">
        <f ca="1">IF($M477,IF('临-间接'!W477=0,"",'临-间接'!W477),"")</f>
        <v/>
      </c>
      <c r="AC477" s="93" t="str">
        <f ca="1">IF($M477,$AB477*U477/项目参数!$J$29,"")</f>
        <v/>
      </c>
      <c r="AD477" s="93" t="str">
        <f ca="1">IF($M477,$AB477*V477/项目参数!$J$29,"")</f>
        <v/>
      </c>
      <c r="AE477" s="95" t="str">
        <f ca="1">IF(OR('临-间接'!R477=0,'临-间接'!R477="(空白)"),"",'临-间接'!R477)</f>
        <v/>
      </c>
      <c r="AF477" s="32" t="str">
        <f ca="1">IF(O477,IF(K477&lt;&gt;"", K477, IF(OR(H477="暂停",H477="取消"), IFERROR(WORKDAY.INTL($J477,$L477*$G477,1,项目参数!$B$2:$B$200),WORKDAY($J477,$L477*$G477,1)),TODAY())),"")</f>
        <v/>
      </c>
      <c r="AG477">
        <f ca="1">IF(AND(M477,O477),IF(OR('临-间接'!S477="",'临-间接'!S477="(空白)"),0,'临-间接'!S477),0)</f>
        <v>0</v>
      </c>
      <c r="AH477" s="32" t="str">
        <f ca="1">IF($M477,IF('临-间接'!T477=0,"",'临-间接'!T477),"")</f>
        <v/>
      </c>
      <c r="AI477" s="32" t="str">
        <f ca="1">IF($M477,IF('临-间接'!U477=0,"",'临-间接'!U477),"")</f>
        <v/>
      </c>
      <c r="AJ477" s="32" t="str">
        <f t="shared" ca="1" si="105"/>
        <v/>
      </c>
    </row>
    <row r="478" spans="1:36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IF('临-间接'!H478="(空白)","",'临-间接'!H478)</f>
        <v>0</v>
      </c>
      <c r="F478">
        <f ca="1">IF('临-间接'!K478="(空白)","",'临-间接'!K478)</f>
        <v>0</v>
      </c>
      <c r="G478">
        <f ca="1">IF('临-间接'!L478="(空白)",0,'临-间接'!L478)</f>
        <v>0</v>
      </c>
      <c r="H478" t="str">
        <f ca="1">IF(OR('临-间接'!Q478=0,'临-间接'!Q478="(空白)"),"",'临-间接'!Q478)</f>
        <v/>
      </c>
      <c r="I478" s="32" t="str">
        <f ca="1">IF(OR('临-间接'!M478=0,'临-间接'!M478="(空白)"),"",'临-间接'!M478)</f>
        <v/>
      </c>
      <c r="J478" s="32" t="str">
        <f ca="1">IF(OR('临-间接'!N478=0,'临-间接'!N478="(空白)"),"",'临-间接'!N478)</f>
        <v/>
      </c>
      <c r="K478" s="32" t="str">
        <f ca="1">IF(OR('临-间接'!O478=0,'临-间接'!O478="(空白)"),"",'临-间接'!O478)</f>
        <v/>
      </c>
      <c r="L478">
        <f ca="1">IF('临-间接'!P478="(空白)",0,'临-间接'!P478)</f>
        <v>0</v>
      </c>
      <c r="M478" s="93" t="b">
        <f t="shared" ca="1" si="93"/>
        <v>0</v>
      </c>
      <c r="N478" s="93" t="b">
        <f t="shared" ca="1" si="94"/>
        <v>0</v>
      </c>
      <c r="O478" s="93" t="b">
        <f t="shared" ca="1" si="95"/>
        <v>0</v>
      </c>
      <c r="P478" s="93" t="b">
        <f t="shared" ca="1" si="96"/>
        <v>0</v>
      </c>
      <c r="Q478" s="93" t="b">
        <f t="shared" ca="1" si="97"/>
        <v>0</v>
      </c>
      <c r="R478" s="93" t="str">
        <f t="shared" ca="1" si="98"/>
        <v>未开始</v>
      </c>
      <c r="S478" s="93">
        <f ca="1">IF(AND(M478,O478,NOT(P478)),NETWORKDAYS(J478,AF478,项目参数!$B$2:$B$200),0)</f>
        <v>0</v>
      </c>
      <c r="T478" s="94">
        <f t="shared" ca="1" si="99"/>
        <v>0</v>
      </c>
      <c r="U478" s="113">
        <f t="shared" ca="1" si="100"/>
        <v>0</v>
      </c>
      <c r="V478" s="113">
        <f t="shared" ca="1" si="101"/>
        <v>0</v>
      </c>
      <c r="W478" s="113" t="str">
        <f t="shared" ca="1" si="102"/>
        <v/>
      </c>
      <c r="X478" s="93">
        <f t="shared" ca="1" si="103"/>
        <v>0</v>
      </c>
      <c r="Y478" s="93">
        <f t="shared" ca="1" si="104"/>
        <v>0</v>
      </c>
      <c r="Z478" s="93">
        <f ca="1">IF(AND(M478,O478,J478&gt;项目信息!$C$18),INT((IF(P478,K478,J478)-项目信息!$C$18)/30)+1,0)</f>
        <v>0</v>
      </c>
      <c r="AA478" s="93" t="str">
        <f ca="1">IF(M478,WEEKNUM(IF(K478&lt;&gt;"",K478,IF(J478&lt;&gt;"",J478,I478)-项目信息!$C$18)+1),"")</f>
        <v/>
      </c>
      <c r="AB478" s="93" t="str">
        <f ca="1">IF($M478,IF('临-间接'!W478=0,"",'临-间接'!W478),"")</f>
        <v/>
      </c>
      <c r="AC478" s="93" t="str">
        <f ca="1">IF($M478,$AB478*U478/项目参数!$J$29,"")</f>
        <v/>
      </c>
      <c r="AD478" s="93" t="str">
        <f ca="1">IF($M478,$AB478*V478/项目参数!$J$29,"")</f>
        <v/>
      </c>
      <c r="AE478" s="95" t="str">
        <f ca="1">IF(OR('临-间接'!R478=0,'临-间接'!R478="(空白)"),"",'临-间接'!R478)</f>
        <v/>
      </c>
      <c r="AF478" s="32" t="str">
        <f ca="1">IF(O478,IF(K478&lt;&gt;"", K478, IF(OR(H478="暂停",H478="取消"), IFERROR(WORKDAY.INTL($J478,$L478*$G478,1,项目参数!$B$2:$B$200),WORKDAY($J478,$L478*$G478,1)),TODAY())),"")</f>
        <v/>
      </c>
      <c r="AG478">
        <f ca="1">IF(AND(M478,O478),IF(OR('临-间接'!S478="",'临-间接'!S478="(空白)"),0,'临-间接'!S478),0)</f>
        <v>0</v>
      </c>
      <c r="AH478" s="32" t="str">
        <f ca="1">IF($M478,IF('临-间接'!T478=0,"",'临-间接'!T478),"")</f>
        <v/>
      </c>
      <c r="AI478" s="32" t="str">
        <f ca="1">IF($M478,IF('临-间接'!U478=0,"",'临-间接'!U478),"")</f>
        <v/>
      </c>
      <c r="AJ478" s="32" t="str">
        <f t="shared" ca="1" si="105"/>
        <v/>
      </c>
    </row>
    <row r="479" spans="1:36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IF('临-间接'!H479="(空白)","",'临-间接'!H479)</f>
        <v>0</v>
      </c>
      <c r="F479">
        <f ca="1">IF('临-间接'!K479="(空白)","",'临-间接'!K479)</f>
        <v>0</v>
      </c>
      <c r="G479">
        <f ca="1">IF('临-间接'!L479="(空白)",0,'临-间接'!L479)</f>
        <v>0</v>
      </c>
      <c r="H479" t="str">
        <f ca="1">IF(OR('临-间接'!Q479=0,'临-间接'!Q479="(空白)"),"",'临-间接'!Q479)</f>
        <v/>
      </c>
      <c r="I479" s="32" t="str">
        <f ca="1">IF(OR('临-间接'!M479=0,'临-间接'!M479="(空白)"),"",'临-间接'!M479)</f>
        <v/>
      </c>
      <c r="J479" s="32" t="str">
        <f ca="1">IF(OR('临-间接'!N479=0,'临-间接'!N479="(空白)"),"",'临-间接'!N479)</f>
        <v/>
      </c>
      <c r="K479" s="32" t="str">
        <f ca="1">IF(OR('临-间接'!O479=0,'临-间接'!O479="(空白)"),"",'临-间接'!O479)</f>
        <v/>
      </c>
      <c r="L479">
        <f ca="1">IF('临-间接'!P479="(空白)",0,'临-间接'!P479)</f>
        <v>0</v>
      </c>
      <c r="M479" s="93" t="b">
        <f t="shared" ca="1" si="93"/>
        <v>0</v>
      </c>
      <c r="N479" s="93" t="b">
        <f t="shared" ca="1" si="94"/>
        <v>0</v>
      </c>
      <c r="O479" s="93" t="b">
        <f t="shared" ca="1" si="95"/>
        <v>0</v>
      </c>
      <c r="P479" s="93" t="b">
        <f t="shared" ca="1" si="96"/>
        <v>0</v>
      </c>
      <c r="Q479" s="93" t="b">
        <f t="shared" ca="1" si="97"/>
        <v>0</v>
      </c>
      <c r="R479" s="93" t="str">
        <f t="shared" ca="1" si="98"/>
        <v>未开始</v>
      </c>
      <c r="S479" s="93">
        <f ca="1">IF(AND(M479,O479,NOT(P479)),NETWORKDAYS(J479,AF479,项目参数!$B$2:$B$200),0)</f>
        <v>0</v>
      </c>
      <c r="T479" s="94">
        <f t="shared" ca="1" si="99"/>
        <v>0</v>
      </c>
      <c r="U479" s="113">
        <f t="shared" ca="1" si="100"/>
        <v>0</v>
      </c>
      <c r="V479" s="113">
        <f t="shared" ca="1" si="101"/>
        <v>0</v>
      </c>
      <c r="W479" s="113" t="str">
        <f t="shared" ca="1" si="102"/>
        <v/>
      </c>
      <c r="X479" s="93">
        <f t="shared" ca="1" si="103"/>
        <v>0</v>
      </c>
      <c r="Y479" s="93">
        <f t="shared" ca="1" si="104"/>
        <v>0</v>
      </c>
      <c r="Z479" s="93">
        <f ca="1">IF(AND(M479,O479,J479&gt;项目信息!$C$18),INT((IF(P479,K479,J479)-项目信息!$C$18)/30)+1,0)</f>
        <v>0</v>
      </c>
      <c r="AA479" s="93" t="str">
        <f ca="1">IF(M479,WEEKNUM(IF(K479&lt;&gt;"",K479,IF(J479&lt;&gt;"",J479,I479)-项目信息!$C$18)+1),"")</f>
        <v/>
      </c>
      <c r="AB479" s="93" t="str">
        <f ca="1">IF($M479,IF('临-间接'!W479=0,"",'临-间接'!W479),"")</f>
        <v/>
      </c>
      <c r="AC479" s="93" t="str">
        <f ca="1">IF($M479,$AB479*U479/项目参数!$J$29,"")</f>
        <v/>
      </c>
      <c r="AD479" s="93" t="str">
        <f ca="1">IF($M479,$AB479*V479/项目参数!$J$29,"")</f>
        <v/>
      </c>
      <c r="AE479" s="95" t="str">
        <f ca="1">IF(OR('临-间接'!R479=0,'临-间接'!R479="(空白)"),"",'临-间接'!R479)</f>
        <v/>
      </c>
      <c r="AF479" s="32" t="str">
        <f ca="1">IF(O479,IF(K479&lt;&gt;"", K479, IF(OR(H479="暂停",H479="取消"), IFERROR(WORKDAY.INTL($J479,$L479*$G479,1,项目参数!$B$2:$B$200),WORKDAY($J479,$L479*$G479,1)),TODAY())),"")</f>
        <v/>
      </c>
      <c r="AG479">
        <f ca="1">IF(AND(M479,O479),IF(OR('临-间接'!S479="",'临-间接'!S479="(空白)"),0,'临-间接'!S479),0)</f>
        <v>0</v>
      </c>
      <c r="AH479" s="32" t="str">
        <f ca="1">IF($M479,IF('临-间接'!T479=0,"",'临-间接'!T479),"")</f>
        <v/>
      </c>
      <c r="AI479" s="32" t="str">
        <f ca="1">IF($M479,IF('临-间接'!U479=0,"",'临-间接'!U479),"")</f>
        <v/>
      </c>
      <c r="AJ479" s="32" t="str">
        <f t="shared" ca="1" si="105"/>
        <v/>
      </c>
    </row>
    <row r="480" spans="1:36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IF('临-间接'!H480="(空白)","",'临-间接'!H480)</f>
        <v>0</v>
      </c>
      <c r="F480">
        <f ca="1">IF('临-间接'!K480="(空白)","",'临-间接'!K480)</f>
        <v>0</v>
      </c>
      <c r="G480">
        <f ca="1">IF('临-间接'!L480="(空白)",0,'临-间接'!L480)</f>
        <v>0</v>
      </c>
      <c r="H480" t="str">
        <f ca="1">IF(OR('临-间接'!Q480=0,'临-间接'!Q480="(空白)"),"",'临-间接'!Q480)</f>
        <v/>
      </c>
      <c r="I480" s="32" t="str">
        <f ca="1">IF(OR('临-间接'!M480=0,'临-间接'!M480="(空白)"),"",'临-间接'!M480)</f>
        <v/>
      </c>
      <c r="J480" s="32" t="str">
        <f ca="1">IF(OR('临-间接'!N480=0,'临-间接'!N480="(空白)"),"",'临-间接'!N480)</f>
        <v/>
      </c>
      <c r="K480" s="32" t="str">
        <f ca="1">IF(OR('临-间接'!O480=0,'临-间接'!O480="(空白)"),"",'临-间接'!O480)</f>
        <v/>
      </c>
      <c r="L480">
        <f ca="1">IF('临-间接'!P480="(空白)",0,'临-间接'!P480)</f>
        <v>0</v>
      </c>
      <c r="M480" s="93" t="b">
        <f t="shared" ca="1" si="93"/>
        <v>0</v>
      </c>
      <c r="N480" s="93" t="b">
        <f t="shared" ca="1" si="94"/>
        <v>0</v>
      </c>
      <c r="O480" s="93" t="b">
        <f t="shared" ca="1" si="95"/>
        <v>0</v>
      </c>
      <c r="P480" s="93" t="b">
        <f t="shared" ca="1" si="96"/>
        <v>0</v>
      </c>
      <c r="Q480" s="93" t="b">
        <f t="shared" ca="1" si="97"/>
        <v>0</v>
      </c>
      <c r="R480" s="93" t="str">
        <f t="shared" ca="1" si="98"/>
        <v>未开始</v>
      </c>
      <c r="S480" s="93">
        <f ca="1">IF(AND(M480,O480,NOT(P480)),NETWORKDAYS(J480,AF480,项目参数!$B$2:$B$200),0)</f>
        <v>0</v>
      </c>
      <c r="T480" s="94">
        <f t="shared" ca="1" si="99"/>
        <v>0</v>
      </c>
      <c r="U480" s="113">
        <f t="shared" ca="1" si="100"/>
        <v>0</v>
      </c>
      <c r="V480" s="113">
        <f t="shared" ca="1" si="101"/>
        <v>0</v>
      </c>
      <c r="W480" s="113" t="str">
        <f t="shared" ca="1" si="102"/>
        <v/>
      </c>
      <c r="X480" s="93">
        <f t="shared" ca="1" si="103"/>
        <v>0</v>
      </c>
      <c r="Y480" s="93">
        <f t="shared" ca="1" si="104"/>
        <v>0</v>
      </c>
      <c r="Z480" s="93">
        <f ca="1">IF(AND(M480,O480,J480&gt;项目信息!$C$18),INT((IF(P480,K480,J480)-项目信息!$C$18)/30)+1,0)</f>
        <v>0</v>
      </c>
      <c r="AA480" s="93" t="str">
        <f ca="1">IF(M480,WEEKNUM(IF(K480&lt;&gt;"",K480,IF(J480&lt;&gt;"",J480,I480)-项目信息!$C$18)+1),"")</f>
        <v/>
      </c>
      <c r="AB480" s="93" t="str">
        <f ca="1">IF($M480,IF('临-间接'!W480=0,"",'临-间接'!W480),"")</f>
        <v/>
      </c>
      <c r="AC480" s="93" t="str">
        <f ca="1">IF($M480,$AB480*U480/项目参数!$J$29,"")</f>
        <v/>
      </c>
      <c r="AD480" s="93" t="str">
        <f ca="1">IF($M480,$AB480*V480/项目参数!$J$29,"")</f>
        <v/>
      </c>
      <c r="AE480" s="95" t="str">
        <f ca="1">IF(OR('临-间接'!R480=0,'临-间接'!R480="(空白)"),"",'临-间接'!R480)</f>
        <v/>
      </c>
      <c r="AF480" s="32" t="str">
        <f ca="1">IF(O480,IF(K480&lt;&gt;"", K480, IF(OR(H480="暂停",H480="取消"), IFERROR(WORKDAY.INTL($J480,$L480*$G480,1,项目参数!$B$2:$B$200),WORKDAY($J480,$L480*$G480,1)),TODAY())),"")</f>
        <v/>
      </c>
      <c r="AG480">
        <f ca="1">IF(AND(M480,O480),IF(OR('临-间接'!S480="",'临-间接'!S480="(空白)"),0,'临-间接'!S480),0)</f>
        <v>0</v>
      </c>
      <c r="AH480" s="32" t="str">
        <f ca="1">IF($M480,IF('临-间接'!T480=0,"",'临-间接'!T480),"")</f>
        <v/>
      </c>
      <c r="AI480" s="32" t="str">
        <f ca="1">IF($M480,IF('临-间接'!U480=0,"",'临-间接'!U480),"")</f>
        <v/>
      </c>
      <c r="AJ480" s="32" t="str">
        <f t="shared" ca="1" si="105"/>
        <v/>
      </c>
    </row>
    <row r="481" spans="1:36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IF('临-间接'!H481="(空白)","",'临-间接'!H481)</f>
        <v>0</v>
      </c>
      <c r="F481">
        <f ca="1">IF('临-间接'!K481="(空白)","",'临-间接'!K481)</f>
        <v>0</v>
      </c>
      <c r="G481">
        <f ca="1">IF('临-间接'!L481="(空白)",0,'临-间接'!L481)</f>
        <v>0</v>
      </c>
      <c r="H481" t="str">
        <f ca="1">IF(OR('临-间接'!Q481=0,'临-间接'!Q481="(空白)"),"",'临-间接'!Q481)</f>
        <v/>
      </c>
      <c r="I481" s="32" t="str">
        <f ca="1">IF(OR('临-间接'!M481=0,'临-间接'!M481="(空白)"),"",'临-间接'!M481)</f>
        <v/>
      </c>
      <c r="J481" s="32" t="str">
        <f ca="1">IF(OR('临-间接'!N481=0,'临-间接'!N481="(空白)"),"",'临-间接'!N481)</f>
        <v/>
      </c>
      <c r="K481" s="32" t="str">
        <f ca="1">IF(OR('临-间接'!O481=0,'临-间接'!O481="(空白)"),"",'临-间接'!O481)</f>
        <v/>
      </c>
      <c r="L481">
        <f ca="1">IF('临-间接'!P481="(空白)",0,'临-间接'!P481)</f>
        <v>0</v>
      </c>
      <c r="M481" s="93" t="b">
        <f t="shared" ca="1" si="93"/>
        <v>0</v>
      </c>
      <c r="N481" s="93" t="b">
        <f t="shared" ca="1" si="94"/>
        <v>0</v>
      </c>
      <c r="O481" s="93" t="b">
        <f t="shared" ca="1" si="95"/>
        <v>0</v>
      </c>
      <c r="P481" s="93" t="b">
        <f t="shared" ca="1" si="96"/>
        <v>0</v>
      </c>
      <c r="Q481" s="93" t="b">
        <f t="shared" ca="1" si="97"/>
        <v>0</v>
      </c>
      <c r="R481" s="93" t="str">
        <f t="shared" ca="1" si="98"/>
        <v>未开始</v>
      </c>
      <c r="S481" s="93">
        <f ca="1">IF(AND(M481,O481,NOT(P481)),NETWORKDAYS(J481,AF481,项目参数!$B$2:$B$200),0)</f>
        <v>0</v>
      </c>
      <c r="T481" s="94">
        <f t="shared" ca="1" si="99"/>
        <v>0</v>
      </c>
      <c r="U481" s="113">
        <f t="shared" ca="1" si="100"/>
        <v>0</v>
      </c>
      <c r="V481" s="113">
        <f t="shared" ca="1" si="101"/>
        <v>0</v>
      </c>
      <c r="W481" s="113" t="str">
        <f t="shared" ca="1" si="102"/>
        <v/>
      </c>
      <c r="X481" s="93">
        <f t="shared" ca="1" si="103"/>
        <v>0</v>
      </c>
      <c r="Y481" s="93">
        <f t="shared" ca="1" si="104"/>
        <v>0</v>
      </c>
      <c r="Z481" s="93">
        <f ca="1">IF(AND(M481,O481,J481&gt;项目信息!$C$18),INT((IF(P481,K481,J481)-项目信息!$C$18)/30)+1,0)</f>
        <v>0</v>
      </c>
      <c r="AA481" s="93" t="str">
        <f ca="1">IF(M481,WEEKNUM(IF(K481&lt;&gt;"",K481,IF(J481&lt;&gt;"",J481,I481)-项目信息!$C$18)+1),"")</f>
        <v/>
      </c>
      <c r="AB481" s="93" t="str">
        <f ca="1">IF($M481,IF('临-间接'!W481=0,"",'临-间接'!W481),"")</f>
        <v/>
      </c>
      <c r="AC481" s="93" t="str">
        <f ca="1">IF($M481,$AB481*U481/项目参数!$J$29,"")</f>
        <v/>
      </c>
      <c r="AD481" s="93" t="str">
        <f ca="1">IF($M481,$AB481*V481/项目参数!$J$29,"")</f>
        <v/>
      </c>
      <c r="AE481" s="95" t="str">
        <f ca="1">IF(OR('临-间接'!R481=0,'临-间接'!R481="(空白)"),"",'临-间接'!R481)</f>
        <v/>
      </c>
      <c r="AF481" s="32" t="str">
        <f ca="1">IF(O481,IF(K481&lt;&gt;"", K481, IF(OR(H481="暂停",H481="取消"), IFERROR(WORKDAY.INTL($J481,$L481*$G481,1,项目参数!$B$2:$B$200),WORKDAY($J481,$L481*$G481,1)),TODAY())),"")</f>
        <v/>
      </c>
      <c r="AG481">
        <f ca="1">IF(AND(M481,O481),IF(OR('临-间接'!S481="",'临-间接'!S481="(空白)"),0,'临-间接'!S481),0)</f>
        <v>0</v>
      </c>
      <c r="AH481" s="32" t="str">
        <f ca="1">IF($M481,IF('临-间接'!T481=0,"",'临-间接'!T481),"")</f>
        <v/>
      </c>
      <c r="AI481" s="32" t="str">
        <f ca="1">IF($M481,IF('临-间接'!U481=0,"",'临-间接'!U481),"")</f>
        <v/>
      </c>
      <c r="AJ481" s="32" t="str">
        <f t="shared" ca="1" si="105"/>
        <v/>
      </c>
    </row>
    <row r="482" spans="1:36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IF('临-间接'!H482="(空白)","",'临-间接'!H482)</f>
        <v>0</v>
      </c>
      <c r="F482">
        <f ca="1">IF('临-间接'!K482="(空白)","",'临-间接'!K482)</f>
        <v>0</v>
      </c>
      <c r="G482">
        <f ca="1">IF('临-间接'!L482="(空白)",0,'临-间接'!L482)</f>
        <v>0</v>
      </c>
      <c r="H482" t="str">
        <f ca="1">IF(OR('临-间接'!Q482=0,'临-间接'!Q482="(空白)"),"",'临-间接'!Q482)</f>
        <v/>
      </c>
      <c r="I482" s="32" t="str">
        <f ca="1">IF(OR('临-间接'!M482=0,'临-间接'!M482="(空白)"),"",'临-间接'!M482)</f>
        <v/>
      </c>
      <c r="J482" s="32" t="str">
        <f ca="1">IF(OR('临-间接'!N482=0,'临-间接'!N482="(空白)"),"",'临-间接'!N482)</f>
        <v/>
      </c>
      <c r="K482" s="32" t="str">
        <f ca="1">IF(OR('临-间接'!O482=0,'临-间接'!O482="(空白)"),"",'临-间接'!O482)</f>
        <v/>
      </c>
      <c r="L482">
        <f ca="1">IF('临-间接'!P482="(空白)",0,'临-间接'!P482)</f>
        <v>0</v>
      </c>
      <c r="M482" s="93" t="b">
        <f t="shared" ca="1" si="93"/>
        <v>0</v>
      </c>
      <c r="N482" s="93" t="b">
        <f t="shared" ca="1" si="94"/>
        <v>0</v>
      </c>
      <c r="O482" s="93" t="b">
        <f t="shared" ca="1" si="95"/>
        <v>0</v>
      </c>
      <c r="P482" s="93" t="b">
        <f t="shared" ca="1" si="96"/>
        <v>0</v>
      </c>
      <c r="Q482" s="93" t="b">
        <f t="shared" ca="1" si="97"/>
        <v>0</v>
      </c>
      <c r="R482" s="93" t="str">
        <f t="shared" ca="1" si="98"/>
        <v>未开始</v>
      </c>
      <c r="S482" s="93">
        <f ca="1">IF(AND(M482,O482,NOT(P482)),NETWORKDAYS(J482,AF482,项目参数!$B$2:$B$200),0)</f>
        <v>0</v>
      </c>
      <c r="T482" s="94">
        <f t="shared" ca="1" si="99"/>
        <v>0</v>
      </c>
      <c r="U482" s="113">
        <f t="shared" ca="1" si="100"/>
        <v>0</v>
      </c>
      <c r="V482" s="113">
        <f t="shared" ca="1" si="101"/>
        <v>0</v>
      </c>
      <c r="W482" s="113" t="str">
        <f t="shared" ca="1" si="102"/>
        <v/>
      </c>
      <c r="X482" s="93">
        <f t="shared" ca="1" si="103"/>
        <v>0</v>
      </c>
      <c r="Y482" s="93">
        <f t="shared" ca="1" si="104"/>
        <v>0</v>
      </c>
      <c r="Z482" s="93">
        <f ca="1">IF(AND(M482,O482,J482&gt;项目信息!$C$18),INT((IF(P482,K482,J482)-项目信息!$C$18)/30)+1,0)</f>
        <v>0</v>
      </c>
      <c r="AA482" s="93" t="str">
        <f ca="1">IF(M482,WEEKNUM(IF(K482&lt;&gt;"",K482,IF(J482&lt;&gt;"",J482,I482)-项目信息!$C$18)+1),"")</f>
        <v/>
      </c>
      <c r="AB482" s="93" t="str">
        <f ca="1">IF($M482,IF('临-间接'!W482=0,"",'临-间接'!W482),"")</f>
        <v/>
      </c>
      <c r="AC482" s="93" t="str">
        <f ca="1">IF($M482,$AB482*U482/项目参数!$J$29,"")</f>
        <v/>
      </c>
      <c r="AD482" s="93" t="str">
        <f ca="1">IF($M482,$AB482*V482/项目参数!$J$29,"")</f>
        <v/>
      </c>
      <c r="AE482" s="95" t="str">
        <f ca="1">IF(OR('临-间接'!R482=0,'临-间接'!R482="(空白)"),"",'临-间接'!R482)</f>
        <v/>
      </c>
      <c r="AF482" s="32" t="str">
        <f ca="1">IF(O482,IF(K482&lt;&gt;"", K482, IF(OR(H482="暂停",H482="取消"), IFERROR(WORKDAY.INTL($J482,$L482*$G482,1,项目参数!$B$2:$B$200),WORKDAY($J482,$L482*$G482,1)),TODAY())),"")</f>
        <v/>
      </c>
      <c r="AG482">
        <f ca="1">IF(AND(M482,O482),IF(OR('临-间接'!S482="",'临-间接'!S482="(空白)"),0,'临-间接'!S482),0)</f>
        <v>0</v>
      </c>
      <c r="AH482" s="32" t="str">
        <f ca="1">IF($M482,IF('临-间接'!T482=0,"",'临-间接'!T482),"")</f>
        <v/>
      </c>
      <c r="AI482" s="32" t="str">
        <f ca="1">IF($M482,IF('临-间接'!U482=0,"",'临-间接'!U482),"")</f>
        <v/>
      </c>
      <c r="AJ482" s="32" t="str">
        <f t="shared" ca="1" si="105"/>
        <v/>
      </c>
    </row>
    <row r="483" spans="1:36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IF('临-间接'!H483="(空白)","",'临-间接'!H483)</f>
        <v>0</v>
      </c>
      <c r="F483">
        <f ca="1">IF('临-间接'!K483="(空白)","",'临-间接'!K483)</f>
        <v>0</v>
      </c>
      <c r="G483">
        <f ca="1">IF('临-间接'!L483="(空白)",0,'临-间接'!L483)</f>
        <v>0</v>
      </c>
      <c r="H483" t="str">
        <f ca="1">IF(OR('临-间接'!Q483=0,'临-间接'!Q483="(空白)"),"",'临-间接'!Q483)</f>
        <v/>
      </c>
      <c r="I483" s="32" t="str">
        <f ca="1">IF(OR('临-间接'!M483=0,'临-间接'!M483="(空白)"),"",'临-间接'!M483)</f>
        <v/>
      </c>
      <c r="J483" s="32" t="str">
        <f ca="1">IF(OR('临-间接'!N483=0,'临-间接'!N483="(空白)"),"",'临-间接'!N483)</f>
        <v/>
      </c>
      <c r="K483" s="32" t="str">
        <f ca="1">IF(OR('临-间接'!O483=0,'临-间接'!O483="(空白)"),"",'临-间接'!O483)</f>
        <v/>
      </c>
      <c r="L483">
        <f ca="1">IF('临-间接'!P483="(空白)",0,'临-间接'!P483)</f>
        <v>0</v>
      </c>
      <c r="M483" s="93" t="b">
        <f t="shared" ca="1" si="93"/>
        <v>0</v>
      </c>
      <c r="N483" s="93" t="b">
        <f t="shared" ca="1" si="94"/>
        <v>0</v>
      </c>
      <c r="O483" s="93" t="b">
        <f t="shared" ca="1" si="95"/>
        <v>0</v>
      </c>
      <c r="P483" s="93" t="b">
        <f t="shared" ca="1" si="96"/>
        <v>0</v>
      </c>
      <c r="Q483" s="93" t="b">
        <f t="shared" ca="1" si="97"/>
        <v>0</v>
      </c>
      <c r="R483" s="93" t="str">
        <f t="shared" ca="1" si="98"/>
        <v>未开始</v>
      </c>
      <c r="S483" s="93">
        <f ca="1">IF(AND(M483,O483,NOT(P483)),NETWORKDAYS(J483,AF483,项目参数!$B$2:$B$200),0)</f>
        <v>0</v>
      </c>
      <c r="T483" s="94">
        <f t="shared" ca="1" si="99"/>
        <v>0</v>
      </c>
      <c r="U483" s="113">
        <f t="shared" ca="1" si="100"/>
        <v>0</v>
      </c>
      <c r="V483" s="113">
        <f t="shared" ca="1" si="101"/>
        <v>0</v>
      </c>
      <c r="W483" s="113" t="str">
        <f t="shared" ca="1" si="102"/>
        <v/>
      </c>
      <c r="X483" s="93">
        <f t="shared" ca="1" si="103"/>
        <v>0</v>
      </c>
      <c r="Y483" s="93">
        <f t="shared" ca="1" si="104"/>
        <v>0</v>
      </c>
      <c r="Z483" s="93">
        <f ca="1">IF(AND(M483,O483,J483&gt;项目信息!$C$18),INT((IF(P483,K483,J483)-项目信息!$C$18)/30)+1,0)</f>
        <v>0</v>
      </c>
      <c r="AA483" s="93" t="str">
        <f ca="1">IF(M483,WEEKNUM(IF(K483&lt;&gt;"",K483,IF(J483&lt;&gt;"",J483,I483)-项目信息!$C$18)+1),"")</f>
        <v/>
      </c>
      <c r="AB483" s="93" t="str">
        <f ca="1">IF($M483,IF('临-间接'!W483=0,"",'临-间接'!W483),"")</f>
        <v/>
      </c>
      <c r="AC483" s="93" t="str">
        <f ca="1">IF($M483,$AB483*U483/项目参数!$J$29,"")</f>
        <v/>
      </c>
      <c r="AD483" s="93" t="str">
        <f ca="1">IF($M483,$AB483*V483/项目参数!$J$29,"")</f>
        <v/>
      </c>
      <c r="AE483" s="95" t="str">
        <f ca="1">IF(OR('临-间接'!R483=0,'临-间接'!R483="(空白)"),"",'临-间接'!R483)</f>
        <v/>
      </c>
      <c r="AF483" s="32" t="str">
        <f ca="1">IF(O483,IF(K483&lt;&gt;"", K483, IF(OR(H483="暂停",H483="取消"), IFERROR(WORKDAY.INTL($J483,$L483*$G483,1,项目参数!$B$2:$B$200),WORKDAY($J483,$L483*$G483,1)),TODAY())),"")</f>
        <v/>
      </c>
      <c r="AG483">
        <f ca="1">IF(AND(M483,O483),IF(OR('临-间接'!S483="",'临-间接'!S483="(空白)"),0,'临-间接'!S483),0)</f>
        <v>0</v>
      </c>
      <c r="AH483" s="32" t="str">
        <f ca="1">IF($M483,IF('临-间接'!T483=0,"",'临-间接'!T483),"")</f>
        <v/>
      </c>
      <c r="AI483" s="32" t="str">
        <f ca="1">IF($M483,IF('临-间接'!U483=0,"",'临-间接'!U483),"")</f>
        <v/>
      </c>
      <c r="AJ483" s="32" t="str">
        <f t="shared" ca="1" si="105"/>
        <v/>
      </c>
    </row>
    <row r="484" spans="1:36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IF('临-间接'!H484="(空白)","",'临-间接'!H484)</f>
        <v>0</v>
      </c>
      <c r="F484">
        <f ca="1">IF('临-间接'!K484="(空白)","",'临-间接'!K484)</f>
        <v>0</v>
      </c>
      <c r="G484">
        <f ca="1">IF('临-间接'!L484="(空白)",0,'临-间接'!L484)</f>
        <v>0</v>
      </c>
      <c r="H484" t="str">
        <f ca="1">IF(OR('临-间接'!Q484=0,'临-间接'!Q484="(空白)"),"",'临-间接'!Q484)</f>
        <v/>
      </c>
      <c r="I484" s="32" t="str">
        <f ca="1">IF(OR('临-间接'!M484=0,'临-间接'!M484="(空白)"),"",'临-间接'!M484)</f>
        <v/>
      </c>
      <c r="J484" s="32" t="str">
        <f ca="1">IF(OR('临-间接'!N484=0,'临-间接'!N484="(空白)"),"",'临-间接'!N484)</f>
        <v/>
      </c>
      <c r="K484" s="32" t="str">
        <f ca="1">IF(OR('临-间接'!O484=0,'临-间接'!O484="(空白)"),"",'临-间接'!O484)</f>
        <v/>
      </c>
      <c r="L484">
        <f ca="1">IF('临-间接'!P484="(空白)",0,'临-间接'!P484)</f>
        <v>0</v>
      </c>
      <c r="M484" s="93" t="b">
        <f t="shared" ca="1" si="93"/>
        <v>0</v>
      </c>
      <c r="N484" s="93" t="b">
        <f t="shared" ca="1" si="94"/>
        <v>0</v>
      </c>
      <c r="O484" s="93" t="b">
        <f t="shared" ca="1" si="95"/>
        <v>0</v>
      </c>
      <c r="P484" s="93" t="b">
        <f t="shared" ca="1" si="96"/>
        <v>0</v>
      </c>
      <c r="Q484" s="93" t="b">
        <f t="shared" ca="1" si="97"/>
        <v>0</v>
      </c>
      <c r="R484" s="93" t="str">
        <f t="shared" ca="1" si="98"/>
        <v>未开始</v>
      </c>
      <c r="S484" s="93">
        <f ca="1">IF(AND(M484,O484,NOT(P484)),NETWORKDAYS(J484,AF484,项目参数!$B$2:$B$200),0)</f>
        <v>0</v>
      </c>
      <c r="T484" s="94">
        <f t="shared" ca="1" si="99"/>
        <v>0</v>
      </c>
      <c r="U484" s="113">
        <f t="shared" ca="1" si="100"/>
        <v>0</v>
      </c>
      <c r="V484" s="113">
        <f t="shared" ca="1" si="101"/>
        <v>0</v>
      </c>
      <c r="W484" s="113" t="str">
        <f t="shared" ca="1" si="102"/>
        <v/>
      </c>
      <c r="X484" s="93">
        <f t="shared" ca="1" si="103"/>
        <v>0</v>
      </c>
      <c r="Y484" s="93">
        <f t="shared" ca="1" si="104"/>
        <v>0</v>
      </c>
      <c r="Z484" s="93">
        <f ca="1">IF(AND(M484,O484,J484&gt;项目信息!$C$18),INT((IF(P484,K484,J484)-项目信息!$C$18)/30)+1,0)</f>
        <v>0</v>
      </c>
      <c r="AA484" s="93" t="str">
        <f ca="1">IF(M484,WEEKNUM(IF(K484&lt;&gt;"",K484,IF(J484&lt;&gt;"",J484,I484)-项目信息!$C$18)+1),"")</f>
        <v/>
      </c>
      <c r="AB484" s="93" t="str">
        <f ca="1">IF($M484,IF('临-间接'!W484=0,"",'临-间接'!W484),"")</f>
        <v/>
      </c>
      <c r="AC484" s="93" t="str">
        <f ca="1">IF($M484,$AB484*U484/项目参数!$J$29,"")</f>
        <v/>
      </c>
      <c r="AD484" s="93" t="str">
        <f ca="1">IF($M484,$AB484*V484/项目参数!$J$29,"")</f>
        <v/>
      </c>
      <c r="AE484" s="95" t="str">
        <f ca="1">IF(OR('临-间接'!R484=0,'临-间接'!R484="(空白)"),"",'临-间接'!R484)</f>
        <v/>
      </c>
      <c r="AF484" s="32" t="str">
        <f ca="1">IF(O484,IF(K484&lt;&gt;"", K484, IF(OR(H484="暂停",H484="取消"), IFERROR(WORKDAY.INTL($J484,$L484*$G484,1,项目参数!$B$2:$B$200),WORKDAY($J484,$L484*$G484,1)),TODAY())),"")</f>
        <v/>
      </c>
      <c r="AG484">
        <f ca="1">IF(AND(M484,O484),IF(OR('临-间接'!S484="",'临-间接'!S484="(空白)"),0,'临-间接'!S484),0)</f>
        <v>0</v>
      </c>
      <c r="AH484" s="32" t="str">
        <f ca="1">IF($M484,IF('临-间接'!T484=0,"",'临-间接'!T484),"")</f>
        <v/>
      </c>
      <c r="AI484" s="32" t="str">
        <f ca="1">IF($M484,IF('临-间接'!U484=0,"",'临-间接'!U484),"")</f>
        <v/>
      </c>
      <c r="AJ484" s="32" t="str">
        <f t="shared" ca="1" si="105"/>
        <v/>
      </c>
    </row>
    <row r="485" spans="1:36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IF('临-间接'!H485="(空白)","",'临-间接'!H485)</f>
        <v>0</v>
      </c>
      <c r="F485">
        <f ca="1">IF('临-间接'!K485="(空白)","",'临-间接'!K485)</f>
        <v>0</v>
      </c>
      <c r="G485">
        <f ca="1">IF('临-间接'!L485="(空白)",0,'临-间接'!L485)</f>
        <v>0</v>
      </c>
      <c r="H485" t="str">
        <f ca="1">IF(OR('临-间接'!Q485=0,'临-间接'!Q485="(空白)"),"",'临-间接'!Q485)</f>
        <v/>
      </c>
      <c r="I485" s="32" t="str">
        <f ca="1">IF(OR('临-间接'!M485=0,'临-间接'!M485="(空白)"),"",'临-间接'!M485)</f>
        <v/>
      </c>
      <c r="J485" s="32" t="str">
        <f ca="1">IF(OR('临-间接'!N485=0,'临-间接'!N485="(空白)"),"",'临-间接'!N485)</f>
        <v/>
      </c>
      <c r="K485" s="32" t="str">
        <f ca="1">IF(OR('临-间接'!O485=0,'临-间接'!O485="(空白)"),"",'临-间接'!O485)</f>
        <v/>
      </c>
      <c r="L485">
        <f ca="1">IF('临-间接'!P485="(空白)",0,'临-间接'!P485)</f>
        <v>0</v>
      </c>
      <c r="M485" s="93" t="b">
        <f t="shared" ca="1" si="93"/>
        <v>0</v>
      </c>
      <c r="N485" s="93" t="b">
        <f t="shared" ca="1" si="94"/>
        <v>0</v>
      </c>
      <c r="O485" s="93" t="b">
        <f t="shared" ca="1" si="95"/>
        <v>0</v>
      </c>
      <c r="P485" s="93" t="b">
        <f t="shared" ca="1" si="96"/>
        <v>0</v>
      </c>
      <c r="Q485" s="93" t="b">
        <f t="shared" ca="1" si="97"/>
        <v>0</v>
      </c>
      <c r="R485" s="93" t="str">
        <f t="shared" ca="1" si="98"/>
        <v>未开始</v>
      </c>
      <c r="S485" s="93">
        <f ca="1">IF(AND(M485,O485,NOT(P485)),NETWORKDAYS(J485,AF485,项目参数!$B$2:$B$200),0)</f>
        <v>0</v>
      </c>
      <c r="T485" s="94">
        <f t="shared" ca="1" si="99"/>
        <v>0</v>
      </c>
      <c r="U485" s="113">
        <f t="shared" ca="1" si="100"/>
        <v>0</v>
      </c>
      <c r="V485" s="113">
        <f t="shared" ca="1" si="101"/>
        <v>0</v>
      </c>
      <c r="W485" s="113" t="str">
        <f t="shared" ca="1" si="102"/>
        <v/>
      </c>
      <c r="X485" s="93">
        <f t="shared" ca="1" si="103"/>
        <v>0</v>
      </c>
      <c r="Y485" s="93">
        <f t="shared" ca="1" si="104"/>
        <v>0</v>
      </c>
      <c r="Z485" s="93">
        <f ca="1">IF(AND(M485,O485,J485&gt;项目信息!$C$18),INT((IF(P485,K485,J485)-项目信息!$C$18)/30)+1,0)</f>
        <v>0</v>
      </c>
      <c r="AA485" s="93" t="str">
        <f ca="1">IF(M485,WEEKNUM(IF(K485&lt;&gt;"",K485,IF(J485&lt;&gt;"",J485,I485)-项目信息!$C$18)+1),"")</f>
        <v/>
      </c>
      <c r="AB485" s="93" t="str">
        <f ca="1">IF($M485,IF('临-间接'!W485=0,"",'临-间接'!W485),"")</f>
        <v/>
      </c>
      <c r="AC485" s="93" t="str">
        <f ca="1">IF($M485,$AB485*U485/项目参数!$J$29,"")</f>
        <v/>
      </c>
      <c r="AD485" s="93" t="str">
        <f ca="1">IF($M485,$AB485*V485/项目参数!$J$29,"")</f>
        <v/>
      </c>
      <c r="AE485" s="95" t="str">
        <f ca="1">IF(OR('临-间接'!R485=0,'临-间接'!R485="(空白)"),"",'临-间接'!R485)</f>
        <v/>
      </c>
      <c r="AF485" s="32" t="str">
        <f ca="1">IF(O485,IF(K485&lt;&gt;"", K485, IF(OR(H485="暂停",H485="取消"), IFERROR(WORKDAY.INTL($J485,$L485*$G485,1,项目参数!$B$2:$B$200),WORKDAY($J485,$L485*$G485,1)),TODAY())),"")</f>
        <v/>
      </c>
      <c r="AG485">
        <f ca="1">IF(AND(M485,O485),IF(OR('临-间接'!S485="",'临-间接'!S485="(空白)"),0,'临-间接'!S485),0)</f>
        <v>0</v>
      </c>
      <c r="AH485" s="32" t="str">
        <f ca="1">IF($M485,IF('临-间接'!T485=0,"",'临-间接'!T485),"")</f>
        <v/>
      </c>
      <c r="AI485" s="32" t="str">
        <f ca="1">IF($M485,IF('临-间接'!U485=0,"",'临-间接'!U485),"")</f>
        <v/>
      </c>
      <c r="AJ485" s="32" t="str">
        <f t="shared" ca="1" si="105"/>
        <v/>
      </c>
    </row>
    <row r="486" spans="1:36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IF('临-间接'!H486="(空白)","",'临-间接'!H486)</f>
        <v>0</v>
      </c>
      <c r="F486">
        <f ca="1">IF('临-间接'!K486="(空白)","",'临-间接'!K486)</f>
        <v>0</v>
      </c>
      <c r="G486">
        <f ca="1">IF('临-间接'!L486="(空白)",0,'临-间接'!L486)</f>
        <v>0</v>
      </c>
      <c r="H486" t="str">
        <f ca="1">IF(OR('临-间接'!Q486=0,'临-间接'!Q486="(空白)"),"",'临-间接'!Q486)</f>
        <v/>
      </c>
      <c r="I486" s="32" t="str">
        <f ca="1">IF(OR('临-间接'!M486=0,'临-间接'!M486="(空白)"),"",'临-间接'!M486)</f>
        <v/>
      </c>
      <c r="J486" s="32" t="str">
        <f ca="1">IF(OR('临-间接'!N486=0,'临-间接'!N486="(空白)"),"",'临-间接'!N486)</f>
        <v/>
      </c>
      <c r="K486" s="32" t="str">
        <f ca="1">IF(OR('临-间接'!O486=0,'临-间接'!O486="(空白)"),"",'临-间接'!O486)</f>
        <v/>
      </c>
      <c r="L486">
        <f ca="1">IF('临-间接'!P486="(空白)",0,'临-间接'!P486)</f>
        <v>0</v>
      </c>
      <c r="M486" s="93" t="b">
        <f t="shared" ca="1" si="93"/>
        <v>0</v>
      </c>
      <c r="N486" s="93" t="b">
        <f t="shared" ca="1" si="94"/>
        <v>0</v>
      </c>
      <c r="O486" s="93" t="b">
        <f t="shared" ca="1" si="95"/>
        <v>0</v>
      </c>
      <c r="P486" s="93" t="b">
        <f t="shared" ca="1" si="96"/>
        <v>0</v>
      </c>
      <c r="Q486" s="93" t="b">
        <f t="shared" ca="1" si="97"/>
        <v>0</v>
      </c>
      <c r="R486" s="93" t="str">
        <f t="shared" ca="1" si="98"/>
        <v>未开始</v>
      </c>
      <c r="S486" s="93">
        <f ca="1">IF(AND(M486,O486,NOT(P486)),NETWORKDAYS(J486,AF486,项目参数!$B$2:$B$200),0)</f>
        <v>0</v>
      </c>
      <c r="T486" s="94">
        <f t="shared" ca="1" si="99"/>
        <v>0</v>
      </c>
      <c r="U486" s="113">
        <f t="shared" ca="1" si="100"/>
        <v>0</v>
      </c>
      <c r="V486" s="113">
        <f t="shared" ca="1" si="101"/>
        <v>0</v>
      </c>
      <c r="W486" s="113" t="str">
        <f t="shared" ca="1" si="102"/>
        <v/>
      </c>
      <c r="X486" s="93">
        <f t="shared" ca="1" si="103"/>
        <v>0</v>
      </c>
      <c r="Y486" s="93">
        <f t="shared" ca="1" si="104"/>
        <v>0</v>
      </c>
      <c r="Z486" s="93">
        <f ca="1">IF(AND(M486,O486,J486&gt;项目信息!$C$18),INT((IF(P486,K486,J486)-项目信息!$C$18)/30)+1,0)</f>
        <v>0</v>
      </c>
      <c r="AA486" s="93" t="str">
        <f ca="1">IF(M486,WEEKNUM(IF(K486&lt;&gt;"",K486,IF(J486&lt;&gt;"",J486,I486)-项目信息!$C$18)+1),"")</f>
        <v/>
      </c>
      <c r="AB486" s="93" t="str">
        <f ca="1">IF($M486,IF('临-间接'!W486=0,"",'临-间接'!W486),"")</f>
        <v/>
      </c>
      <c r="AC486" s="93" t="str">
        <f ca="1">IF($M486,$AB486*U486/项目参数!$J$29,"")</f>
        <v/>
      </c>
      <c r="AD486" s="93" t="str">
        <f ca="1">IF($M486,$AB486*V486/项目参数!$J$29,"")</f>
        <v/>
      </c>
      <c r="AE486" s="95" t="str">
        <f ca="1">IF(OR('临-间接'!R486=0,'临-间接'!R486="(空白)"),"",'临-间接'!R486)</f>
        <v/>
      </c>
      <c r="AF486" s="32" t="str">
        <f ca="1">IF(O486,IF(K486&lt;&gt;"", K486, IF(OR(H486="暂停",H486="取消"), IFERROR(WORKDAY.INTL($J486,$L486*$G486,1,项目参数!$B$2:$B$200),WORKDAY($J486,$L486*$G486,1)),TODAY())),"")</f>
        <v/>
      </c>
      <c r="AG486">
        <f ca="1">IF(AND(M486,O486),IF(OR('临-间接'!S486="",'临-间接'!S486="(空白)"),0,'临-间接'!S486),0)</f>
        <v>0</v>
      </c>
      <c r="AH486" s="32" t="str">
        <f ca="1">IF($M486,IF('临-间接'!T486=0,"",'临-间接'!T486),"")</f>
        <v/>
      </c>
      <c r="AI486" s="32" t="str">
        <f ca="1">IF($M486,IF('临-间接'!U486=0,"",'临-间接'!U486),"")</f>
        <v/>
      </c>
      <c r="AJ486" s="32" t="str">
        <f t="shared" ca="1" si="105"/>
        <v/>
      </c>
    </row>
    <row r="487" spans="1:36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IF('临-间接'!H487="(空白)","",'临-间接'!H487)</f>
        <v>0</v>
      </c>
      <c r="F487">
        <f ca="1">IF('临-间接'!K487="(空白)","",'临-间接'!K487)</f>
        <v>0</v>
      </c>
      <c r="G487">
        <f ca="1">IF('临-间接'!L487="(空白)",0,'临-间接'!L487)</f>
        <v>0</v>
      </c>
      <c r="H487" t="str">
        <f ca="1">IF(OR('临-间接'!Q487=0,'临-间接'!Q487="(空白)"),"",'临-间接'!Q487)</f>
        <v/>
      </c>
      <c r="I487" s="32" t="str">
        <f ca="1">IF(OR('临-间接'!M487=0,'临-间接'!M487="(空白)"),"",'临-间接'!M487)</f>
        <v/>
      </c>
      <c r="J487" s="32" t="str">
        <f ca="1">IF(OR('临-间接'!N487=0,'临-间接'!N487="(空白)"),"",'临-间接'!N487)</f>
        <v/>
      </c>
      <c r="K487" s="32" t="str">
        <f ca="1">IF(OR('临-间接'!O487=0,'临-间接'!O487="(空白)"),"",'临-间接'!O487)</f>
        <v/>
      </c>
      <c r="L487">
        <f ca="1">IF('临-间接'!P487="(空白)",0,'临-间接'!P487)</f>
        <v>0</v>
      </c>
      <c r="M487" s="93" t="b">
        <f t="shared" ca="1" si="93"/>
        <v>0</v>
      </c>
      <c r="N487" s="93" t="b">
        <f t="shared" ca="1" si="94"/>
        <v>0</v>
      </c>
      <c r="O487" s="93" t="b">
        <f t="shared" ca="1" si="95"/>
        <v>0</v>
      </c>
      <c r="P487" s="93" t="b">
        <f t="shared" ca="1" si="96"/>
        <v>0</v>
      </c>
      <c r="Q487" s="93" t="b">
        <f t="shared" ca="1" si="97"/>
        <v>0</v>
      </c>
      <c r="R487" s="93" t="str">
        <f t="shared" ca="1" si="98"/>
        <v>未开始</v>
      </c>
      <c r="S487" s="93">
        <f ca="1">IF(AND(M487,O487,NOT(P487)),NETWORKDAYS(J487,AF487,项目参数!$B$2:$B$200),0)</f>
        <v>0</v>
      </c>
      <c r="T487" s="94">
        <f t="shared" ca="1" si="99"/>
        <v>0</v>
      </c>
      <c r="U487" s="113">
        <f t="shared" ca="1" si="100"/>
        <v>0</v>
      </c>
      <c r="V487" s="113">
        <f t="shared" ca="1" si="101"/>
        <v>0</v>
      </c>
      <c r="W487" s="113" t="str">
        <f t="shared" ca="1" si="102"/>
        <v/>
      </c>
      <c r="X487" s="93">
        <f t="shared" ca="1" si="103"/>
        <v>0</v>
      </c>
      <c r="Y487" s="93">
        <f t="shared" ca="1" si="104"/>
        <v>0</v>
      </c>
      <c r="Z487" s="93">
        <f ca="1">IF(AND(M487,O487,J487&gt;项目信息!$C$18),INT((IF(P487,K487,J487)-项目信息!$C$18)/30)+1,0)</f>
        <v>0</v>
      </c>
      <c r="AA487" s="93" t="str">
        <f ca="1">IF(M487,WEEKNUM(IF(K487&lt;&gt;"",K487,IF(J487&lt;&gt;"",J487,I487)-项目信息!$C$18)+1),"")</f>
        <v/>
      </c>
      <c r="AB487" s="93" t="str">
        <f ca="1">IF($M487,IF('临-间接'!W487=0,"",'临-间接'!W487),"")</f>
        <v/>
      </c>
      <c r="AC487" s="93" t="str">
        <f ca="1">IF($M487,$AB487*U487/项目参数!$J$29,"")</f>
        <v/>
      </c>
      <c r="AD487" s="93" t="str">
        <f ca="1">IF($M487,$AB487*V487/项目参数!$J$29,"")</f>
        <v/>
      </c>
      <c r="AE487" s="95" t="str">
        <f ca="1">IF(OR('临-间接'!R487=0,'临-间接'!R487="(空白)"),"",'临-间接'!R487)</f>
        <v/>
      </c>
      <c r="AF487" s="32" t="str">
        <f ca="1">IF(O487,IF(K487&lt;&gt;"", K487, IF(OR(H487="暂停",H487="取消"), IFERROR(WORKDAY.INTL($J487,$L487*$G487,1,项目参数!$B$2:$B$200),WORKDAY($J487,$L487*$G487,1)),TODAY())),"")</f>
        <v/>
      </c>
      <c r="AG487">
        <f ca="1">IF(AND(M487,O487),IF(OR('临-间接'!S487="",'临-间接'!S487="(空白)"),0,'临-间接'!S487),0)</f>
        <v>0</v>
      </c>
      <c r="AH487" s="32" t="str">
        <f ca="1">IF($M487,IF('临-间接'!T487=0,"",'临-间接'!T487),"")</f>
        <v/>
      </c>
      <c r="AI487" s="32" t="str">
        <f ca="1">IF($M487,IF('临-间接'!U487=0,"",'临-间接'!U487),"")</f>
        <v/>
      </c>
      <c r="AJ487" s="32" t="str">
        <f t="shared" ca="1" si="105"/>
        <v/>
      </c>
    </row>
    <row r="488" spans="1:36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IF('临-间接'!H488="(空白)","",'临-间接'!H488)</f>
        <v>0</v>
      </c>
      <c r="F488">
        <f ca="1">IF('临-间接'!K488="(空白)","",'临-间接'!K488)</f>
        <v>0</v>
      </c>
      <c r="G488">
        <f ca="1">IF('临-间接'!L488="(空白)",0,'临-间接'!L488)</f>
        <v>0</v>
      </c>
      <c r="H488" t="str">
        <f ca="1">IF(OR('临-间接'!Q488=0,'临-间接'!Q488="(空白)"),"",'临-间接'!Q488)</f>
        <v/>
      </c>
      <c r="I488" s="32" t="str">
        <f ca="1">IF(OR('临-间接'!M488=0,'临-间接'!M488="(空白)"),"",'临-间接'!M488)</f>
        <v/>
      </c>
      <c r="J488" s="32" t="str">
        <f ca="1">IF(OR('临-间接'!N488=0,'临-间接'!N488="(空白)"),"",'临-间接'!N488)</f>
        <v/>
      </c>
      <c r="K488" s="32" t="str">
        <f ca="1">IF(OR('临-间接'!O488=0,'临-间接'!O488="(空白)"),"",'临-间接'!O488)</f>
        <v/>
      </c>
      <c r="L488">
        <f ca="1">IF('临-间接'!P488="(空白)",0,'临-间接'!P488)</f>
        <v>0</v>
      </c>
      <c r="M488" s="93" t="b">
        <f t="shared" ca="1" si="93"/>
        <v>0</v>
      </c>
      <c r="N488" s="93" t="b">
        <f t="shared" ca="1" si="94"/>
        <v>0</v>
      </c>
      <c r="O488" s="93" t="b">
        <f t="shared" ca="1" si="95"/>
        <v>0</v>
      </c>
      <c r="P488" s="93" t="b">
        <f t="shared" ca="1" si="96"/>
        <v>0</v>
      </c>
      <c r="Q488" s="93" t="b">
        <f t="shared" ca="1" si="97"/>
        <v>0</v>
      </c>
      <c r="R488" s="93" t="str">
        <f t="shared" ca="1" si="98"/>
        <v>未开始</v>
      </c>
      <c r="S488" s="93">
        <f ca="1">IF(AND(M488,O488,NOT(P488)),NETWORKDAYS(J488,AF488,项目参数!$B$2:$B$200),0)</f>
        <v>0</v>
      </c>
      <c r="T488" s="94">
        <f t="shared" ca="1" si="99"/>
        <v>0</v>
      </c>
      <c r="U488" s="113">
        <f t="shared" ca="1" si="100"/>
        <v>0</v>
      </c>
      <c r="V488" s="113">
        <f t="shared" ca="1" si="101"/>
        <v>0</v>
      </c>
      <c r="W488" s="113" t="str">
        <f t="shared" ca="1" si="102"/>
        <v/>
      </c>
      <c r="X488" s="93">
        <f t="shared" ca="1" si="103"/>
        <v>0</v>
      </c>
      <c r="Y488" s="93">
        <f t="shared" ca="1" si="104"/>
        <v>0</v>
      </c>
      <c r="Z488" s="93">
        <f ca="1">IF(AND(M488,O488,J488&gt;项目信息!$C$18),INT((IF(P488,K488,J488)-项目信息!$C$18)/30)+1,0)</f>
        <v>0</v>
      </c>
      <c r="AA488" s="93" t="str">
        <f ca="1">IF(M488,WEEKNUM(IF(K488&lt;&gt;"",K488,IF(J488&lt;&gt;"",J488,I488)-项目信息!$C$18)+1),"")</f>
        <v/>
      </c>
      <c r="AB488" s="93" t="str">
        <f ca="1">IF($M488,IF('临-间接'!W488=0,"",'临-间接'!W488),"")</f>
        <v/>
      </c>
      <c r="AC488" s="93" t="str">
        <f ca="1">IF($M488,$AB488*U488/项目参数!$J$29,"")</f>
        <v/>
      </c>
      <c r="AD488" s="93" t="str">
        <f ca="1">IF($M488,$AB488*V488/项目参数!$J$29,"")</f>
        <v/>
      </c>
      <c r="AE488" s="95" t="str">
        <f ca="1">IF(OR('临-间接'!R488=0,'临-间接'!R488="(空白)"),"",'临-间接'!R488)</f>
        <v/>
      </c>
      <c r="AF488" s="32" t="str">
        <f ca="1">IF(O488,IF(K488&lt;&gt;"", K488, IF(OR(H488="暂停",H488="取消"), IFERROR(WORKDAY.INTL($J488,$L488*$G488,1,项目参数!$B$2:$B$200),WORKDAY($J488,$L488*$G488,1)),TODAY())),"")</f>
        <v/>
      </c>
      <c r="AG488">
        <f ca="1">IF(AND(M488,O488),IF(OR('临-间接'!S488="",'临-间接'!S488="(空白)"),0,'临-间接'!S488),0)</f>
        <v>0</v>
      </c>
      <c r="AH488" s="32" t="str">
        <f ca="1">IF($M488,IF('临-间接'!T488=0,"",'临-间接'!T488),"")</f>
        <v/>
      </c>
      <c r="AI488" s="32" t="str">
        <f ca="1">IF($M488,IF('临-间接'!U488=0,"",'临-间接'!U488),"")</f>
        <v/>
      </c>
      <c r="AJ488" s="32" t="str">
        <f t="shared" ca="1" si="105"/>
        <v/>
      </c>
    </row>
    <row r="489" spans="1:36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IF('临-间接'!H489="(空白)","",'临-间接'!H489)</f>
        <v>0</v>
      </c>
      <c r="F489">
        <f ca="1">IF('临-间接'!K489="(空白)","",'临-间接'!K489)</f>
        <v>0</v>
      </c>
      <c r="G489">
        <f ca="1">IF('临-间接'!L489="(空白)",0,'临-间接'!L489)</f>
        <v>0</v>
      </c>
      <c r="H489" t="str">
        <f ca="1">IF(OR('临-间接'!Q489=0,'临-间接'!Q489="(空白)"),"",'临-间接'!Q489)</f>
        <v/>
      </c>
      <c r="I489" s="32" t="str">
        <f ca="1">IF(OR('临-间接'!M489=0,'临-间接'!M489="(空白)"),"",'临-间接'!M489)</f>
        <v/>
      </c>
      <c r="J489" s="32" t="str">
        <f ca="1">IF(OR('临-间接'!N489=0,'临-间接'!N489="(空白)"),"",'临-间接'!N489)</f>
        <v/>
      </c>
      <c r="K489" s="32" t="str">
        <f ca="1">IF(OR('临-间接'!O489=0,'临-间接'!O489="(空白)"),"",'临-间接'!O489)</f>
        <v/>
      </c>
      <c r="L489">
        <f ca="1">IF('临-间接'!P489="(空白)",0,'临-间接'!P489)</f>
        <v>0</v>
      </c>
      <c r="M489" s="93" t="b">
        <f t="shared" ca="1" si="93"/>
        <v>0</v>
      </c>
      <c r="N489" s="93" t="b">
        <f t="shared" ca="1" si="94"/>
        <v>0</v>
      </c>
      <c r="O489" s="93" t="b">
        <f t="shared" ca="1" si="95"/>
        <v>0</v>
      </c>
      <c r="P489" s="93" t="b">
        <f t="shared" ca="1" si="96"/>
        <v>0</v>
      </c>
      <c r="Q489" s="93" t="b">
        <f t="shared" ca="1" si="97"/>
        <v>0</v>
      </c>
      <c r="R489" s="93" t="str">
        <f t="shared" ca="1" si="98"/>
        <v>未开始</v>
      </c>
      <c r="S489" s="93">
        <f ca="1">IF(AND(M489,O489,NOT(P489)),NETWORKDAYS(J489,AF489,项目参数!$B$2:$B$200),0)</f>
        <v>0</v>
      </c>
      <c r="T489" s="94">
        <f t="shared" ca="1" si="99"/>
        <v>0</v>
      </c>
      <c r="U489" s="113">
        <f t="shared" ca="1" si="100"/>
        <v>0</v>
      </c>
      <c r="V489" s="113">
        <f t="shared" ca="1" si="101"/>
        <v>0</v>
      </c>
      <c r="W489" s="113" t="str">
        <f t="shared" ca="1" si="102"/>
        <v/>
      </c>
      <c r="X489" s="93">
        <f t="shared" ca="1" si="103"/>
        <v>0</v>
      </c>
      <c r="Y489" s="93">
        <f t="shared" ca="1" si="104"/>
        <v>0</v>
      </c>
      <c r="Z489" s="93">
        <f ca="1">IF(AND(M489,O489,J489&gt;项目信息!$C$18),INT((IF(P489,K489,J489)-项目信息!$C$18)/30)+1,0)</f>
        <v>0</v>
      </c>
      <c r="AA489" s="93" t="str">
        <f ca="1">IF(M489,WEEKNUM(IF(K489&lt;&gt;"",K489,IF(J489&lt;&gt;"",J489,I489)-项目信息!$C$18)+1),"")</f>
        <v/>
      </c>
      <c r="AB489" s="93" t="str">
        <f ca="1">IF($M489,IF('临-间接'!W489=0,"",'临-间接'!W489),"")</f>
        <v/>
      </c>
      <c r="AC489" s="93" t="str">
        <f ca="1">IF($M489,$AB489*U489/项目参数!$J$29,"")</f>
        <v/>
      </c>
      <c r="AD489" s="93" t="str">
        <f ca="1">IF($M489,$AB489*V489/项目参数!$J$29,"")</f>
        <v/>
      </c>
      <c r="AE489" s="95" t="str">
        <f ca="1">IF(OR('临-间接'!R489=0,'临-间接'!R489="(空白)"),"",'临-间接'!R489)</f>
        <v/>
      </c>
      <c r="AF489" s="32" t="str">
        <f ca="1">IF(O489,IF(K489&lt;&gt;"", K489, IF(OR(H489="暂停",H489="取消"), IFERROR(WORKDAY.INTL($J489,$L489*$G489,1,项目参数!$B$2:$B$200),WORKDAY($J489,$L489*$G489,1)),TODAY())),"")</f>
        <v/>
      </c>
      <c r="AG489">
        <f ca="1">IF(AND(M489,O489),IF(OR('临-间接'!S489="",'临-间接'!S489="(空白)"),0,'临-间接'!S489),0)</f>
        <v>0</v>
      </c>
      <c r="AH489" s="32" t="str">
        <f ca="1">IF($M489,IF('临-间接'!T489=0,"",'临-间接'!T489),"")</f>
        <v/>
      </c>
      <c r="AI489" s="32" t="str">
        <f ca="1">IF($M489,IF('临-间接'!U489=0,"",'临-间接'!U489),"")</f>
        <v/>
      </c>
      <c r="AJ489" s="32" t="str">
        <f t="shared" ca="1" si="105"/>
        <v/>
      </c>
    </row>
    <row r="490" spans="1:36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IF('临-间接'!H490="(空白)","",'临-间接'!H490)</f>
        <v>0</v>
      </c>
      <c r="F490">
        <f ca="1">IF('临-间接'!K490="(空白)","",'临-间接'!K490)</f>
        <v>0</v>
      </c>
      <c r="G490">
        <f ca="1">IF('临-间接'!L490="(空白)",0,'临-间接'!L490)</f>
        <v>0</v>
      </c>
      <c r="H490" t="str">
        <f ca="1">IF(OR('临-间接'!Q490=0,'临-间接'!Q490="(空白)"),"",'临-间接'!Q490)</f>
        <v/>
      </c>
      <c r="I490" s="32" t="str">
        <f ca="1">IF(OR('临-间接'!M490=0,'临-间接'!M490="(空白)"),"",'临-间接'!M490)</f>
        <v/>
      </c>
      <c r="J490" s="32" t="str">
        <f ca="1">IF(OR('临-间接'!N490=0,'临-间接'!N490="(空白)"),"",'临-间接'!N490)</f>
        <v/>
      </c>
      <c r="K490" s="32" t="str">
        <f ca="1">IF(OR('临-间接'!O490=0,'临-间接'!O490="(空白)"),"",'临-间接'!O490)</f>
        <v/>
      </c>
      <c r="L490">
        <f ca="1">IF('临-间接'!P490="(空白)",0,'临-间接'!P490)</f>
        <v>0</v>
      </c>
      <c r="M490" s="93" t="b">
        <f t="shared" ca="1" si="93"/>
        <v>0</v>
      </c>
      <c r="N490" s="93" t="b">
        <f t="shared" ca="1" si="94"/>
        <v>0</v>
      </c>
      <c r="O490" s="93" t="b">
        <f t="shared" ca="1" si="95"/>
        <v>0</v>
      </c>
      <c r="P490" s="93" t="b">
        <f t="shared" ca="1" si="96"/>
        <v>0</v>
      </c>
      <c r="Q490" s="93" t="b">
        <f t="shared" ca="1" si="97"/>
        <v>0</v>
      </c>
      <c r="R490" s="93" t="str">
        <f t="shared" ca="1" si="98"/>
        <v>未开始</v>
      </c>
      <c r="S490" s="93">
        <f ca="1">IF(AND(M490,O490,NOT(P490)),NETWORKDAYS(J490,AF490,项目参数!$B$2:$B$200),0)</f>
        <v>0</v>
      </c>
      <c r="T490" s="94">
        <f t="shared" ca="1" si="99"/>
        <v>0</v>
      </c>
      <c r="U490" s="113">
        <f t="shared" ca="1" si="100"/>
        <v>0</v>
      </c>
      <c r="V490" s="113">
        <f t="shared" ca="1" si="101"/>
        <v>0</v>
      </c>
      <c r="W490" s="113" t="str">
        <f t="shared" ca="1" si="102"/>
        <v/>
      </c>
      <c r="X490" s="93">
        <f t="shared" ca="1" si="103"/>
        <v>0</v>
      </c>
      <c r="Y490" s="93">
        <f t="shared" ca="1" si="104"/>
        <v>0</v>
      </c>
      <c r="Z490" s="93">
        <f ca="1">IF(AND(M490,O490,J490&gt;项目信息!$C$18),INT((IF(P490,K490,J490)-项目信息!$C$18)/30)+1,0)</f>
        <v>0</v>
      </c>
      <c r="AA490" s="93" t="str">
        <f ca="1">IF(M490,WEEKNUM(IF(K490&lt;&gt;"",K490,IF(J490&lt;&gt;"",J490,I490)-项目信息!$C$18)+1),"")</f>
        <v/>
      </c>
      <c r="AB490" s="93" t="str">
        <f ca="1">IF($M490,IF('临-间接'!W490=0,"",'临-间接'!W490),"")</f>
        <v/>
      </c>
      <c r="AC490" s="93" t="str">
        <f ca="1">IF($M490,$AB490*U490/项目参数!$J$29,"")</f>
        <v/>
      </c>
      <c r="AD490" s="93" t="str">
        <f ca="1">IF($M490,$AB490*V490/项目参数!$J$29,"")</f>
        <v/>
      </c>
      <c r="AE490" s="95" t="str">
        <f ca="1">IF(OR('临-间接'!R490=0,'临-间接'!R490="(空白)"),"",'临-间接'!R490)</f>
        <v/>
      </c>
      <c r="AF490" s="32" t="str">
        <f ca="1">IF(O490,IF(K490&lt;&gt;"", K490, IF(OR(H490="暂停",H490="取消"), IFERROR(WORKDAY.INTL($J490,$L490*$G490,1,项目参数!$B$2:$B$200),WORKDAY($J490,$L490*$G490,1)),TODAY())),"")</f>
        <v/>
      </c>
      <c r="AG490">
        <f ca="1">IF(AND(M490,O490),IF(OR('临-间接'!S490="",'临-间接'!S490="(空白)"),0,'临-间接'!S490),0)</f>
        <v>0</v>
      </c>
      <c r="AH490" s="32" t="str">
        <f ca="1">IF($M490,IF('临-间接'!T490=0,"",'临-间接'!T490),"")</f>
        <v/>
      </c>
      <c r="AI490" s="32" t="str">
        <f ca="1">IF($M490,IF('临-间接'!U490=0,"",'临-间接'!U490),"")</f>
        <v/>
      </c>
      <c r="AJ490" s="32" t="str">
        <f t="shared" ca="1" si="105"/>
        <v/>
      </c>
    </row>
    <row r="491" spans="1:36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IF('临-间接'!H491="(空白)","",'临-间接'!H491)</f>
        <v>0</v>
      </c>
      <c r="F491">
        <f ca="1">IF('临-间接'!K491="(空白)","",'临-间接'!K491)</f>
        <v>0</v>
      </c>
      <c r="G491">
        <f ca="1">IF('临-间接'!L491="(空白)",0,'临-间接'!L491)</f>
        <v>0</v>
      </c>
      <c r="H491" t="str">
        <f ca="1">IF(OR('临-间接'!Q491=0,'临-间接'!Q491="(空白)"),"",'临-间接'!Q491)</f>
        <v/>
      </c>
      <c r="I491" s="32" t="str">
        <f ca="1">IF(OR('临-间接'!M491=0,'临-间接'!M491="(空白)"),"",'临-间接'!M491)</f>
        <v/>
      </c>
      <c r="J491" s="32" t="str">
        <f ca="1">IF(OR('临-间接'!N491=0,'临-间接'!N491="(空白)"),"",'临-间接'!N491)</f>
        <v/>
      </c>
      <c r="K491" s="32" t="str">
        <f ca="1">IF(OR('临-间接'!O491=0,'临-间接'!O491="(空白)"),"",'临-间接'!O491)</f>
        <v/>
      </c>
      <c r="L491">
        <f ca="1">IF('临-间接'!P491="(空白)",0,'临-间接'!P491)</f>
        <v>0</v>
      </c>
      <c r="M491" s="93" t="b">
        <f t="shared" ca="1" si="93"/>
        <v>0</v>
      </c>
      <c r="N491" s="93" t="b">
        <f t="shared" ca="1" si="94"/>
        <v>0</v>
      </c>
      <c r="O491" s="93" t="b">
        <f t="shared" ca="1" si="95"/>
        <v>0</v>
      </c>
      <c r="P491" s="93" t="b">
        <f t="shared" ca="1" si="96"/>
        <v>0</v>
      </c>
      <c r="Q491" s="93" t="b">
        <f t="shared" ca="1" si="97"/>
        <v>0</v>
      </c>
      <c r="R491" s="93" t="str">
        <f t="shared" ca="1" si="98"/>
        <v>未开始</v>
      </c>
      <c r="S491" s="93">
        <f ca="1">IF(AND(M491,O491,NOT(P491)),NETWORKDAYS(J491,AF491,项目参数!$B$2:$B$200),0)</f>
        <v>0</v>
      </c>
      <c r="T491" s="94">
        <f t="shared" ca="1" si="99"/>
        <v>0</v>
      </c>
      <c r="U491" s="113">
        <f t="shared" ca="1" si="100"/>
        <v>0</v>
      </c>
      <c r="V491" s="113">
        <f t="shared" ca="1" si="101"/>
        <v>0</v>
      </c>
      <c r="W491" s="113" t="str">
        <f t="shared" ca="1" si="102"/>
        <v/>
      </c>
      <c r="X491" s="93">
        <f t="shared" ca="1" si="103"/>
        <v>0</v>
      </c>
      <c r="Y491" s="93">
        <f t="shared" ca="1" si="104"/>
        <v>0</v>
      </c>
      <c r="Z491" s="93">
        <f ca="1">IF(AND(M491,O491,J491&gt;项目信息!$C$18),INT((IF(P491,K491,J491)-项目信息!$C$18)/30)+1,0)</f>
        <v>0</v>
      </c>
      <c r="AA491" s="93" t="str">
        <f ca="1">IF(M491,WEEKNUM(IF(K491&lt;&gt;"",K491,IF(J491&lt;&gt;"",J491,I491)-项目信息!$C$18)+1),"")</f>
        <v/>
      </c>
      <c r="AB491" s="93" t="str">
        <f ca="1">IF($M491,IF('临-间接'!W491=0,"",'临-间接'!W491),"")</f>
        <v/>
      </c>
      <c r="AC491" s="93" t="str">
        <f ca="1">IF($M491,$AB491*U491/项目参数!$J$29,"")</f>
        <v/>
      </c>
      <c r="AD491" s="93" t="str">
        <f ca="1">IF($M491,$AB491*V491/项目参数!$J$29,"")</f>
        <v/>
      </c>
      <c r="AE491" s="95" t="str">
        <f ca="1">IF(OR('临-间接'!R491=0,'临-间接'!R491="(空白)"),"",'临-间接'!R491)</f>
        <v/>
      </c>
      <c r="AF491" s="32" t="str">
        <f ca="1">IF(O491,IF(K491&lt;&gt;"", K491, IF(OR(H491="暂停",H491="取消"), IFERROR(WORKDAY.INTL($J491,$L491*$G491,1,项目参数!$B$2:$B$200),WORKDAY($J491,$L491*$G491,1)),TODAY())),"")</f>
        <v/>
      </c>
      <c r="AG491">
        <f ca="1">IF(AND(M491,O491),IF(OR('临-间接'!S491="",'临-间接'!S491="(空白)"),0,'临-间接'!S491),0)</f>
        <v>0</v>
      </c>
      <c r="AH491" s="32" t="str">
        <f ca="1">IF($M491,IF('临-间接'!T491=0,"",'临-间接'!T491),"")</f>
        <v/>
      </c>
      <c r="AI491" s="32" t="str">
        <f ca="1">IF($M491,IF('临-间接'!U491=0,"",'临-间接'!U491),"")</f>
        <v/>
      </c>
      <c r="AJ491" s="32" t="str">
        <f t="shared" ca="1" si="105"/>
        <v/>
      </c>
    </row>
    <row r="492" spans="1:36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IF('临-间接'!H492="(空白)","",'临-间接'!H492)</f>
        <v>0</v>
      </c>
      <c r="F492">
        <f ca="1">IF('临-间接'!K492="(空白)","",'临-间接'!K492)</f>
        <v>0</v>
      </c>
      <c r="G492">
        <f ca="1">IF('临-间接'!L492="(空白)",0,'临-间接'!L492)</f>
        <v>0</v>
      </c>
      <c r="H492" t="str">
        <f ca="1">IF(OR('临-间接'!Q492=0,'临-间接'!Q492="(空白)"),"",'临-间接'!Q492)</f>
        <v/>
      </c>
      <c r="I492" s="32" t="str">
        <f ca="1">IF(OR('临-间接'!M492=0,'临-间接'!M492="(空白)"),"",'临-间接'!M492)</f>
        <v/>
      </c>
      <c r="J492" s="32" t="str">
        <f ca="1">IF(OR('临-间接'!N492=0,'临-间接'!N492="(空白)"),"",'临-间接'!N492)</f>
        <v/>
      </c>
      <c r="K492" s="32" t="str">
        <f ca="1">IF(OR('临-间接'!O492=0,'临-间接'!O492="(空白)"),"",'临-间接'!O492)</f>
        <v/>
      </c>
      <c r="L492">
        <f ca="1">IF('临-间接'!P492="(空白)",0,'临-间接'!P492)</f>
        <v>0</v>
      </c>
      <c r="M492" s="93" t="b">
        <f t="shared" ca="1" si="93"/>
        <v>0</v>
      </c>
      <c r="N492" s="93" t="b">
        <f t="shared" ca="1" si="94"/>
        <v>0</v>
      </c>
      <c r="O492" s="93" t="b">
        <f t="shared" ca="1" si="95"/>
        <v>0</v>
      </c>
      <c r="P492" s="93" t="b">
        <f t="shared" ca="1" si="96"/>
        <v>0</v>
      </c>
      <c r="Q492" s="93" t="b">
        <f t="shared" ca="1" si="97"/>
        <v>0</v>
      </c>
      <c r="R492" s="93" t="str">
        <f t="shared" ca="1" si="98"/>
        <v>未开始</v>
      </c>
      <c r="S492" s="93">
        <f ca="1">IF(AND(M492,O492,NOT(P492)),NETWORKDAYS(J492,AF492,项目参数!$B$2:$B$200),0)</f>
        <v>0</v>
      </c>
      <c r="T492" s="94">
        <f t="shared" ca="1" si="99"/>
        <v>0</v>
      </c>
      <c r="U492" s="113">
        <f t="shared" ca="1" si="100"/>
        <v>0</v>
      </c>
      <c r="V492" s="113">
        <f t="shared" ca="1" si="101"/>
        <v>0</v>
      </c>
      <c r="W492" s="113" t="str">
        <f t="shared" ca="1" si="102"/>
        <v/>
      </c>
      <c r="X492" s="93">
        <f t="shared" ca="1" si="103"/>
        <v>0</v>
      </c>
      <c r="Y492" s="93">
        <f t="shared" ca="1" si="104"/>
        <v>0</v>
      </c>
      <c r="Z492" s="93">
        <f ca="1">IF(AND(M492,O492,J492&gt;项目信息!$C$18),INT((IF(P492,K492,J492)-项目信息!$C$18)/30)+1,0)</f>
        <v>0</v>
      </c>
      <c r="AA492" s="93" t="str">
        <f ca="1">IF(M492,WEEKNUM(IF(K492&lt;&gt;"",K492,IF(J492&lt;&gt;"",J492,I492)-项目信息!$C$18)+1),"")</f>
        <v/>
      </c>
      <c r="AB492" s="93" t="str">
        <f ca="1">IF($M492,IF('临-间接'!W492=0,"",'临-间接'!W492),"")</f>
        <v/>
      </c>
      <c r="AC492" s="93" t="str">
        <f ca="1">IF($M492,$AB492*U492/项目参数!$J$29,"")</f>
        <v/>
      </c>
      <c r="AD492" s="93" t="str">
        <f ca="1">IF($M492,$AB492*V492/项目参数!$J$29,"")</f>
        <v/>
      </c>
      <c r="AE492" s="95" t="str">
        <f ca="1">IF(OR('临-间接'!R492=0,'临-间接'!R492="(空白)"),"",'临-间接'!R492)</f>
        <v/>
      </c>
      <c r="AF492" s="32" t="str">
        <f ca="1">IF(O492,IF(K492&lt;&gt;"", K492, IF(OR(H492="暂停",H492="取消"), IFERROR(WORKDAY.INTL($J492,$L492*$G492,1,项目参数!$B$2:$B$200),WORKDAY($J492,$L492*$G492,1)),TODAY())),"")</f>
        <v/>
      </c>
      <c r="AG492">
        <f ca="1">IF(AND(M492,O492),IF(OR('临-间接'!S492="",'临-间接'!S492="(空白)"),0,'临-间接'!S492),0)</f>
        <v>0</v>
      </c>
      <c r="AH492" s="32" t="str">
        <f ca="1">IF($M492,IF('临-间接'!T492=0,"",'临-间接'!T492),"")</f>
        <v/>
      </c>
      <c r="AI492" s="32" t="str">
        <f ca="1">IF($M492,IF('临-间接'!U492=0,"",'临-间接'!U492),"")</f>
        <v/>
      </c>
      <c r="AJ492" s="32" t="str">
        <f t="shared" ca="1" si="105"/>
        <v/>
      </c>
    </row>
    <row r="493" spans="1:36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IF('临-间接'!H493="(空白)","",'临-间接'!H493)</f>
        <v>0</v>
      </c>
      <c r="F493">
        <f ca="1">IF('临-间接'!K493="(空白)","",'临-间接'!K493)</f>
        <v>0</v>
      </c>
      <c r="G493">
        <f ca="1">IF('临-间接'!L493="(空白)",0,'临-间接'!L493)</f>
        <v>0</v>
      </c>
      <c r="H493" t="str">
        <f ca="1">IF(OR('临-间接'!Q493=0,'临-间接'!Q493="(空白)"),"",'临-间接'!Q493)</f>
        <v/>
      </c>
      <c r="I493" s="32" t="str">
        <f ca="1">IF(OR('临-间接'!M493=0,'临-间接'!M493="(空白)"),"",'临-间接'!M493)</f>
        <v/>
      </c>
      <c r="J493" s="32" t="str">
        <f ca="1">IF(OR('临-间接'!N493=0,'临-间接'!N493="(空白)"),"",'临-间接'!N493)</f>
        <v/>
      </c>
      <c r="K493" s="32" t="str">
        <f ca="1">IF(OR('临-间接'!O493=0,'临-间接'!O493="(空白)"),"",'临-间接'!O493)</f>
        <v/>
      </c>
      <c r="L493">
        <f ca="1">IF('临-间接'!P493="(空白)",0,'临-间接'!P493)</f>
        <v>0</v>
      </c>
      <c r="M493" s="93" t="b">
        <f t="shared" ca="1" si="93"/>
        <v>0</v>
      </c>
      <c r="N493" s="93" t="b">
        <f t="shared" ca="1" si="94"/>
        <v>0</v>
      </c>
      <c r="O493" s="93" t="b">
        <f t="shared" ca="1" si="95"/>
        <v>0</v>
      </c>
      <c r="P493" s="93" t="b">
        <f t="shared" ca="1" si="96"/>
        <v>0</v>
      </c>
      <c r="Q493" s="93" t="b">
        <f t="shared" ca="1" si="97"/>
        <v>0</v>
      </c>
      <c r="R493" s="93" t="str">
        <f t="shared" ca="1" si="98"/>
        <v>未开始</v>
      </c>
      <c r="S493" s="93">
        <f ca="1">IF(AND(M493,O493,NOT(P493)),NETWORKDAYS(J493,AF493,项目参数!$B$2:$B$200),0)</f>
        <v>0</v>
      </c>
      <c r="T493" s="94">
        <f t="shared" ca="1" si="99"/>
        <v>0</v>
      </c>
      <c r="U493" s="113">
        <f t="shared" ca="1" si="100"/>
        <v>0</v>
      </c>
      <c r="V493" s="113">
        <f t="shared" ca="1" si="101"/>
        <v>0</v>
      </c>
      <c r="W493" s="113" t="str">
        <f t="shared" ca="1" si="102"/>
        <v/>
      </c>
      <c r="X493" s="93">
        <f t="shared" ca="1" si="103"/>
        <v>0</v>
      </c>
      <c r="Y493" s="93">
        <f t="shared" ca="1" si="104"/>
        <v>0</v>
      </c>
      <c r="Z493" s="93">
        <f ca="1">IF(AND(M493,O493,J493&gt;项目信息!$C$18),INT((IF(P493,K493,J493)-项目信息!$C$18)/30)+1,0)</f>
        <v>0</v>
      </c>
      <c r="AA493" s="93" t="str">
        <f ca="1">IF(M493,WEEKNUM(IF(K493&lt;&gt;"",K493,IF(J493&lt;&gt;"",J493,I493)-项目信息!$C$18)+1),"")</f>
        <v/>
      </c>
      <c r="AB493" s="93" t="str">
        <f ca="1">IF($M493,IF('临-间接'!W493=0,"",'临-间接'!W493),"")</f>
        <v/>
      </c>
      <c r="AC493" s="93" t="str">
        <f ca="1">IF($M493,$AB493*U493/项目参数!$J$29,"")</f>
        <v/>
      </c>
      <c r="AD493" s="93" t="str">
        <f ca="1">IF($M493,$AB493*V493/项目参数!$J$29,"")</f>
        <v/>
      </c>
      <c r="AE493" s="95" t="str">
        <f ca="1">IF(OR('临-间接'!R493=0,'临-间接'!R493="(空白)"),"",'临-间接'!R493)</f>
        <v/>
      </c>
      <c r="AF493" s="32" t="str">
        <f ca="1">IF(O493,IF(K493&lt;&gt;"", K493, IF(OR(H493="暂停",H493="取消"), IFERROR(WORKDAY.INTL($J493,$L493*$G493,1,项目参数!$B$2:$B$200),WORKDAY($J493,$L493*$G493,1)),TODAY())),"")</f>
        <v/>
      </c>
      <c r="AG493">
        <f ca="1">IF(AND(M493,O493),IF(OR('临-间接'!S493="",'临-间接'!S493="(空白)"),0,'临-间接'!S493),0)</f>
        <v>0</v>
      </c>
      <c r="AH493" s="32" t="str">
        <f ca="1">IF($M493,IF('临-间接'!T493=0,"",'临-间接'!T493),"")</f>
        <v/>
      </c>
      <c r="AI493" s="32" t="str">
        <f ca="1">IF($M493,IF('临-间接'!U493=0,"",'临-间接'!U493),"")</f>
        <v/>
      </c>
      <c r="AJ493" s="32" t="str">
        <f t="shared" ca="1" si="105"/>
        <v/>
      </c>
    </row>
    <row r="494" spans="1:36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IF('临-间接'!H494="(空白)","",'临-间接'!H494)</f>
        <v>0</v>
      </c>
      <c r="F494">
        <f ca="1">IF('临-间接'!K494="(空白)","",'临-间接'!K494)</f>
        <v>0</v>
      </c>
      <c r="G494">
        <f ca="1">IF('临-间接'!L494="(空白)",0,'临-间接'!L494)</f>
        <v>0</v>
      </c>
      <c r="H494" t="str">
        <f ca="1">IF(OR('临-间接'!Q494=0,'临-间接'!Q494="(空白)"),"",'临-间接'!Q494)</f>
        <v/>
      </c>
      <c r="I494" s="32" t="str">
        <f ca="1">IF(OR('临-间接'!M494=0,'临-间接'!M494="(空白)"),"",'临-间接'!M494)</f>
        <v/>
      </c>
      <c r="J494" s="32" t="str">
        <f ca="1">IF(OR('临-间接'!N494=0,'临-间接'!N494="(空白)"),"",'临-间接'!N494)</f>
        <v/>
      </c>
      <c r="K494" s="32" t="str">
        <f ca="1">IF(OR('临-间接'!O494=0,'临-间接'!O494="(空白)"),"",'临-间接'!O494)</f>
        <v/>
      </c>
      <c r="L494">
        <f ca="1">IF('临-间接'!P494="(空白)",0,'临-间接'!P494)</f>
        <v>0</v>
      </c>
      <c r="M494" s="93" t="b">
        <f t="shared" ca="1" si="93"/>
        <v>0</v>
      </c>
      <c r="N494" s="93" t="b">
        <f t="shared" ca="1" si="94"/>
        <v>0</v>
      </c>
      <c r="O494" s="93" t="b">
        <f t="shared" ca="1" si="95"/>
        <v>0</v>
      </c>
      <c r="P494" s="93" t="b">
        <f t="shared" ca="1" si="96"/>
        <v>0</v>
      </c>
      <c r="Q494" s="93" t="b">
        <f t="shared" ca="1" si="97"/>
        <v>0</v>
      </c>
      <c r="R494" s="93" t="str">
        <f t="shared" ca="1" si="98"/>
        <v>未开始</v>
      </c>
      <c r="S494" s="93">
        <f ca="1">IF(AND(M494,O494,NOT(P494)),NETWORKDAYS(J494,AF494,项目参数!$B$2:$B$200),0)</f>
        <v>0</v>
      </c>
      <c r="T494" s="94">
        <f t="shared" ca="1" si="99"/>
        <v>0</v>
      </c>
      <c r="U494" s="113">
        <f t="shared" ca="1" si="100"/>
        <v>0</v>
      </c>
      <c r="V494" s="113">
        <f t="shared" ca="1" si="101"/>
        <v>0</v>
      </c>
      <c r="W494" s="113" t="str">
        <f t="shared" ca="1" si="102"/>
        <v/>
      </c>
      <c r="X494" s="93">
        <f t="shared" ca="1" si="103"/>
        <v>0</v>
      </c>
      <c r="Y494" s="93">
        <f t="shared" ca="1" si="104"/>
        <v>0</v>
      </c>
      <c r="Z494" s="93">
        <f ca="1">IF(AND(M494,O494,J494&gt;项目信息!$C$18),INT((IF(P494,K494,J494)-项目信息!$C$18)/30)+1,0)</f>
        <v>0</v>
      </c>
      <c r="AA494" s="93" t="str">
        <f ca="1">IF(M494,WEEKNUM(IF(K494&lt;&gt;"",K494,IF(J494&lt;&gt;"",J494,I494)-项目信息!$C$18)+1),"")</f>
        <v/>
      </c>
      <c r="AB494" s="93" t="str">
        <f ca="1">IF($M494,IF('临-间接'!W494=0,"",'临-间接'!W494),"")</f>
        <v/>
      </c>
      <c r="AC494" s="93" t="str">
        <f ca="1">IF($M494,$AB494*U494/项目参数!$J$29,"")</f>
        <v/>
      </c>
      <c r="AD494" s="93" t="str">
        <f ca="1">IF($M494,$AB494*V494/项目参数!$J$29,"")</f>
        <v/>
      </c>
      <c r="AE494" s="95" t="str">
        <f ca="1">IF(OR('临-间接'!R494=0,'临-间接'!R494="(空白)"),"",'临-间接'!R494)</f>
        <v/>
      </c>
      <c r="AF494" s="32" t="str">
        <f ca="1">IF(O494,IF(K494&lt;&gt;"", K494, IF(OR(H494="暂停",H494="取消"), IFERROR(WORKDAY.INTL($J494,$L494*$G494,1,项目参数!$B$2:$B$200),WORKDAY($J494,$L494*$G494,1)),TODAY())),"")</f>
        <v/>
      </c>
      <c r="AG494">
        <f ca="1">IF(AND(M494,O494),IF(OR('临-间接'!S494="",'临-间接'!S494="(空白)"),0,'临-间接'!S494),0)</f>
        <v>0</v>
      </c>
      <c r="AH494" s="32" t="str">
        <f ca="1">IF($M494,IF('临-间接'!T494=0,"",'临-间接'!T494),"")</f>
        <v/>
      </c>
      <c r="AI494" s="32" t="str">
        <f ca="1">IF($M494,IF('临-间接'!U494=0,"",'临-间接'!U494),"")</f>
        <v/>
      </c>
      <c r="AJ494" s="32" t="str">
        <f t="shared" ca="1" si="105"/>
        <v/>
      </c>
    </row>
    <row r="495" spans="1:36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IF('临-间接'!H495="(空白)","",'临-间接'!H495)</f>
        <v>0</v>
      </c>
      <c r="F495">
        <f ca="1">IF('临-间接'!K495="(空白)","",'临-间接'!K495)</f>
        <v>0</v>
      </c>
      <c r="G495">
        <f ca="1">IF('临-间接'!L495="(空白)",0,'临-间接'!L495)</f>
        <v>0</v>
      </c>
      <c r="H495" t="str">
        <f ca="1">IF(OR('临-间接'!Q495=0,'临-间接'!Q495="(空白)"),"",'临-间接'!Q495)</f>
        <v/>
      </c>
      <c r="I495" s="32" t="str">
        <f ca="1">IF(OR('临-间接'!M495=0,'临-间接'!M495="(空白)"),"",'临-间接'!M495)</f>
        <v/>
      </c>
      <c r="J495" s="32" t="str">
        <f ca="1">IF(OR('临-间接'!N495=0,'临-间接'!N495="(空白)"),"",'临-间接'!N495)</f>
        <v/>
      </c>
      <c r="K495" s="32" t="str">
        <f ca="1">IF(OR('临-间接'!O495=0,'临-间接'!O495="(空白)"),"",'临-间接'!O495)</f>
        <v/>
      </c>
      <c r="L495">
        <f ca="1">IF('临-间接'!P495="(空白)",0,'临-间接'!P495)</f>
        <v>0</v>
      </c>
      <c r="M495" s="93" t="b">
        <f t="shared" ca="1" si="93"/>
        <v>0</v>
      </c>
      <c r="N495" s="93" t="b">
        <f t="shared" ca="1" si="94"/>
        <v>0</v>
      </c>
      <c r="O495" s="93" t="b">
        <f t="shared" ca="1" si="95"/>
        <v>0</v>
      </c>
      <c r="P495" s="93" t="b">
        <f t="shared" ca="1" si="96"/>
        <v>0</v>
      </c>
      <c r="Q495" s="93" t="b">
        <f t="shared" ca="1" si="97"/>
        <v>0</v>
      </c>
      <c r="R495" s="93" t="str">
        <f t="shared" ca="1" si="98"/>
        <v>未开始</v>
      </c>
      <c r="S495" s="93">
        <f ca="1">IF(AND(M495,O495,NOT(P495)),NETWORKDAYS(J495,AF495,项目参数!$B$2:$B$200),0)</f>
        <v>0</v>
      </c>
      <c r="T495" s="94">
        <f t="shared" ca="1" si="99"/>
        <v>0</v>
      </c>
      <c r="U495" s="113">
        <f t="shared" ca="1" si="100"/>
        <v>0</v>
      </c>
      <c r="V495" s="113">
        <f t="shared" ca="1" si="101"/>
        <v>0</v>
      </c>
      <c r="W495" s="113" t="str">
        <f t="shared" ca="1" si="102"/>
        <v/>
      </c>
      <c r="X495" s="93">
        <f t="shared" ca="1" si="103"/>
        <v>0</v>
      </c>
      <c r="Y495" s="93">
        <f t="shared" ca="1" si="104"/>
        <v>0</v>
      </c>
      <c r="Z495" s="93">
        <f ca="1">IF(AND(M495,O495,J495&gt;项目信息!$C$18),INT((IF(P495,K495,J495)-项目信息!$C$18)/30)+1,0)</f>
        <v>0</v>
      </c>
      <c r="AA495" s="93" t="str">
        <f ca="1">IF(M495,WEEKNUM(IF(K495&lt;&gt;"",K495,IF(J495&lt;&gt;"",J495,I495)-项目信息!$C$18)+1),"")</f>
        <v/>
      </c>
      <c r="AB495" s="93" t="str">
        <f ca="1">IF($M495,IF('临-间接'!W495=0,"",'临-间接'!W495),"")</f>
        <v/>
      </c>
      <c r="AC495" s="93" t="str">
        <f ca="1">IF($M495,$AB495*U495/项目参数!$J$29,"")</f>
        <v/>
      </c>
      <c r="AD495" s="93" t="str">
        <f ca="1">IF($M495,$AB495*V495/项目参数!$J$29,"")</f>
        <v/>
      </c>
      <c r="AE495" s="95" t="str">
        <f ca="1">IF(OR('临-间接'!R495=0,'临-间接'!R495="(空白)"),"",'临-间接'!R495)</f>
        <v/>
      </c>
      <c r="AF495" s="32" t="str">
        <f ca="1">IF(O495,IF(K495&lt;&gt;"", K495, IF(OR(H495="暂停",H495="取消"), IFERROR(WORKDAY.INTL($J495,$L495*$G495,1,项目参数!$B$2:$B$200),WORKDAY($J495,$L495*$G495,1)),TODAY())),"")</f>
        <v/>
      </c>
      <c r="AG495">
        <f ca="1">IF(AND(M495,O495),IF(OR('临-间接'!S495="",'临-间接'!S495="(空白)"),0,'临-间接'!S495),0)</f>
        <v>0</v>
      </c>
      <c r="AH495" s="32" t="str">
        <f ca="1">IF($M495,IF('临-间接'!T495=0,"",'临-间接'!T495),"")</f>
        <v/>
      </c>
      <c r="AI495" s="32" t="str">
        <f ca="1">IF($M495,IF('临-间接'!U495=0,"",'临-间接'!U495),"")</f>
        <v/>
      </c>
      <c r="AJ495" s="32" t="str">
        <f t="shared" ca="1" si="105"/>
        <v/>
      </c>
    </row>
    <row r="496" spans="1:36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IF('临-间接'!H496="(空白)","",'临-间接'!H496)</f>
        <v>0</v>
      </c>
      <c r="F496">
        <f ca="1">IF('临-间接'!K496="(空白)","",'临-间接'!K496)</f>
        <v>0</v>
      </c>
      <c r="G496">
        <f ca="1">IF('临-间接'!L496="(空白)",0,'临-间接'!L496)</f>
        <v>0</v>
      </c>
      <c r="H496" t="str">
        <f ca="1">IF(OR('临-间接'!Q496=0,'临-间接'!Q496="(空白)"),"",'临-间接'!Q496)</f>
        <v/>
      </c>
      <c r="I496" s="32" t="str">
        <f ca="1">IF(OR('临-间接'!M496=0,'临-间接'!M496="(空白)"),"",'临-间接'!M496)</f>
        <v/>
      </c>
      <c r="J496" s="32" t="str">
        <f ca="1">IF(OR('临-间接'!N496=0,'临-间接'!N496="(空白)"),"",'临-间接'!N496)</f>
        <v/>
      </c>
      <c r="K496" s="32" t="str">
        <f ca="1">IF(OR('临-间接'!O496=0,'临-间接'!O496="(空白)"),"",'临-间接'!O496)</f>
        <v/>
      </c>
      <c r="L496">
        <f ca="1">IF('临-间接'!P496="(空白)",0,'临-间接'!P496)</f>
        <v>0</v>
      </c>
      <c r="M496" s="93" t="b">
        <f t="shared" ca="1" si="93"/>
        <v>0</v>
      </c>
      <c r="N496" s="93" t="b">
        <f t="shared" ca="1" si="94"/>
        <v>0</v>
      </c>
      <c r="O496" s="93" t="b">
        <f t="shared" ca="1" si="95"/>
        <v>0</v>
      </c>
      <c r="P496" s="93" t="b">
        <f t="shared" ca="1" si="96"/>
        <v>0</v>
      </c>
      <c r="Q496" s="93" t="b">
        <f t="shared" ca="1" si="97"/>
        <v>0</v>
      </c>
      <c r="R496" s="93" t="str">
        <f t="shared" ca="1" si="98"/>
        <v>未开始</v>
      </c>
      <c r="S496" s="93">
        <f ca="1">IF(AND(M496,O496,NOT(P496)),NETWORKDAYS(J496,AF496,项目参数!$B$2:$B$200),0)</f>
        <v>0</v>
      </c>
      <c r="T496" s="94">
        <f t="shared" ca="1" si="99"/>
        <v>0</v>
      </c>
      <c r="U496" s="113">
        <f t="shared" ca="1" si="100"/>
        <v>0</v>
      </c>
      <c r="V496" s="113">
        <f t="shared" ca="1" si="101"/>
        <v>0</v>
      </c>
      <c r="W496" s="113" t="str">
        <f t="shared" ca="1" si="102"/>
        <v/>
      </c>
      <c r="X496" s="93">
        <f t="shared" ca="1" si="103"/>
        <v>0</v>
      </c>
      <c r="Y496" s="93">
        <f t="shared" ca="1" si="104"/>
        <v>0</v>
      </c>
      <c r="Z496" s="93">
        <f ca="1">IF(AND(M496,O496,J496&gt;项目信息!$C$18),INT((IF(P496,K496,J496)-项目信息!$C$18)/30)+1,0)</f>
        <v>0</v>
      </c>
      <c r="AA496" s="93" t="str">
        <f ca="1">IF(M496,WEEKNUM(IF(K496&lt;&gt;"",K496,IF(J496&lt;&gt;"",J496,I496)-项目信息!$C$18)+1),"")</f>
        <v/>
      </c>
      <c r="AB496" s="93" t="str">
        <f ca="1">IF($M496,IF('临-间接'!W496=0,"",'临-间接'!W496),"")</f>
        <v/>
      </c>
      <c r="AC496" s="93" t="str">
        <f ca="1">IF($M496,$AB496*U496/项目参数!$J$29,"")</f>
        <v/>
      </c>
      <c r="AD496" s="93" t="str">
        <f ca="1">IF($M496,$AB496*V496/项目参数!$J$29,"")</f>
        <v/>
      </c>
      <c r="AE496" s="95" t="str">
        <f ca="1">IF(OR('临-间接'!R496=0,'临-间接'!R496="(空白)"),"",'临-间接'!R496)</f>
        <v/>
      </c>
      <c r="AF496" s="32" t="str">
        <f ca="1">IF(O496,IF(K496&lt;&gt;"", K496, IF(OR(H496="暂停",H496="取消"), IFERROR(WORKDAY.INTL($J496,$L496*$G496,1,项目参数!$B$2:$B$200),WORKDAY($J496,$L496*$G496,1)),TODAY())),"")</f>
        <v/>
      </c>
      <c r="AG496">
        <f ca="1">IF(AND(M496,O496),IF(OR('临-间接'!S496="",'临-间接'!S496="(空白)"),0,'临-间接'!S496),0)</f>
        <v>0</v>
      </c>
      <c r="AH496" s="32" t="str">
        <f ca="1">IF($M496,IF('临-间接'!T496=0,"",'临-间接'!T496),"")</f>
        <v/>
      </c>
      <c r="AI496" s="32" t="str">
        <f ca="1">IF($M496,IF('临-间接'!U496=0,"",'临-间接'!U496),"")</f>
        <v/>
      </c>
      <c r="AJ496" s="32" t="str">
        <f t="shared" ca="1" si="105"/>
        <v/>
      </c>
    </row>
    <row r="497" spans="1:36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IF('临-间接'!H497="(空白)","",'临-间接'!H497)</f>
        <v>0</v>
      </c>
      <c r="F497">
        <f ca="1">IF('临-间接'!K497="(空白)","",'临-间接'!K497)</f>
        <v>0</v>
      </c>
      <c r="G497">
        <f ca="1">IF('临-间接'!L497="(空白)",0,'临-间接'!L497)</f>
        <v>0</v>
      </c>
      <c r="H497" t="str">
        <f ca="1">IF(OR('临-间接'!Q497=0,'临-间接'!Q497="(空白)"),"",'临-间接'!Q497)</f>
        <v/>
      </c>
      <c r="I497" s="32" t="str">
        <f ca="1">IF(OR('临-间接'!M497=0,'临-间接'!M497="(空白)"),"",'临-间接'!M497)</f>
        <v/>
      </c>
      <c r="J497" s="32" t="str">
        <f ca="1">IF(OR('临-间接'!N497=0,'临-间接'!N497="(空白)"),"",'临-间接'!N497)</f>
        <v/>
      </c>
      <c r="K497" s="32" t="str">
        <f ca="1">IF(OR('临-间接'!O497=0,'临-间接'!O497="(空白)"),"",'临-间接'!O497)</f>
        <v/>
      </c>
      <c r="L497">
        <f ca="1">IF('临-间接'!P497="(空白)",0,'临-间接'!P497)</f>
        <v>0</v>
      </c>
      <c r="M497" s="93" t="b">
        <f t="shared" ca="1" si="93"/>
        <v>0</v>
      </c>
      <c r="N497" s="93" t="b">
        <f t="shared" ca="1" si="94"/>
        <v>0</v>
      </c>
      <c r="O497" s="93" t="b">
        <f t="shared" ca="1" si="95"/>
        <v>0</v>
      </c>
      <c r="P497" s="93" t="b">
        <f t="shared" ca="1" si="96"/>
        <v>0</v>
      </c>
      <c r="Q497" s="93" t="b">
        <f t="shared" ca="1" si="97"/>
        <v>0</v>
      </c>
      <c r="R497" s="93" t="str">
        <f t="shared" ca="1" si="98"/>
        <v>未开始</v>
      </c>
      <c r="S497" s="93">
        <f ca="1">IF(AND(M497,O497,NOT(P497)),NETWORKDAYS(J497,AF497,项目参数!$B$2:$B$200),0)</f>
        <v>0</v>
      </c>
      <c r="T497" s="94">
        <f t="shared" ca="1" si="99"/>
        <v>0</v>
      </c>
      <c r="U497" s="113">
        <f t="shared" ca="1" si="100"/>
        <v>0</v>
      </c>
      <c r="V497" s="113">
        <f t="shared" ca="1" si="101"/>
        <v>0</v>
      </c>
      <c r="W497" s="113" t="str">
        <f t="shared" ca="1" si="102"/>
        <v/>
      </c>
      <c r="X497" s="93">
        <f t="shared" ca="1" si="103"/>
        <v>0</v>
      </c>
      <c r="Y497" s="93">
        <f t="shared" ca="1" si="104"/>
        <v>0</v>
      </c>
      <c r="Z497" s="93">
        <f ca="1">IF(AND(M497,O497,J497&gt;项目信息!$C$18),INT((IF(P497,K497,J497)-项目信息!$C$18)/30)+1,0)</f>
        <v>0</v>
      </c>
      <c r="AA497" s="93" t="str">
        <f ca="1">IF(M497,WEEKNUM(IF(K497&lt;&gt;"",K497,IF(J497&lt;&gt;"",J497,I497)-项目信息!$C$18)+1),"")</f>
        <v/>
      </c>
      <c r="AB497" s="93" t="str">
        <f ca="1">IF($M497,IF('临-间接'!W497=0,"",'临-间接'!W497),"")</f>
        <v/>
      </c>
      <c r="AC497" s="93" t="str">
        <f ca="1">IF($M497,$AB497*U497/项目参数!$J$29,"")</f>
        <v/>
      </c>
      <c r="AD497" s="93" t="str">
        <f ca="1">IF($M497,$AB497*V497/项目参数!$J$29,"")</f>
        <v/>
      </c>
      <c r="AE497" s="95" t="str">
        <f ca="1">IF(OR('临-间接'!R497=0,'临-间接'!R497="(空白)"),"",'临-间接'!R497)</f>
        <v/>
      </c>
      <c r="AF497" s="32" t="str">
        <f ca="1">IF(O497,IF(K497&lt;&gt;"", K497, IF(OR(H497="暂停",H497="取消"), IFERROR(WORKDAY.INTL($J497,$L497*$G497,1,项目参数!$B$2:$B$200),WORKDAY($J497,$L497*$G497,1)),TODAY())),"")</f>
        <v/>
      </c>
      <c r="AG497">
        <f ca="1">IF(AND(M497,O497),IF(OR('临-间接'!S497="",'临-间接'!S497="(空白)"),0,'临-间接'!S497),0)</f>
        <v>0</v>
      </c>
      <c r="AH497" s="32" t="str">
        <f ca="1">IF($M497,IF('临-间接'!T497=0,"",'临-间接'!T497),"")</f>
        <v/>
      </c>
      <c r="AI497" s="32" t="str">
        <f ca="1">IF($M497,IF('临-间接'!U497=0,"",'临-间接'!U497),"")</f>
        <v/>
      </c>
      <c r="AJ497" s="32" t="str">
        <f t="shared" ca="1" si="105"/>
        <v/>
      </c>
    </row>
    <row r="498" spans="1:36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IF('临-间接'!H498="(空白)","",'临-间接'!H498)</f>
        <v>0</v>
      </c>
      <c r="F498">
        <f ca="1">IF('临-间接'!K498="(空白)","",'临-间接'!K498)</f>
        <v>0</v>
      </c>
      <c r="G498">
        <f ca="1">IF('临-间接'!L498="(空白)",0,'临-间接'!L498)</f>
        <v>0</v>
      </c>
      <c r="H498" t="str">
        <f ca="1">IF(OR('临-间接'!Q498=0,'临-间接'!Q498="(空白)"),"",'临-间接'!Q498)</f>
        <v/>
      </c>
      <c r="I498" s="32" t="str">
        <f ca="1">IF(OR('临-间接'!M498=0,'临-间接'!M498="(空白)"),"",'临-间接'!M498)</f>
        <v/>
      </c>
      <c r="J498" s="32" t="str">
        <f ca="1">IF(OR('临-间接'!N498=0,'临-间接'!N498="(空白)"),"",'临-间接'!N498)</f>
        <v/>
      </c>
      <c r="K498" s="32" t="str">
        <f ca="1">IF(OR('临-间接'!O498=0,'临-间接'!O498="(空白)"),"",'临-间接'!O498)</f>
        <v/>
      </c>
      <c r="L498">
        <f ca="1">IF('临-间接'!P498="(空白)",0,'临-间接'!P498)</f>
        <v>0</v>
      </c>
      <c r="M498" s="93" t="b">
        <f t="shared" ca="1" si="93"/>
        <v>0</v>
      </c>
      <c r="N498" s="93" t="b">
        <f t="shared" ca="1" si="94"/>
        <v>0</v>
      </c>
      <c r="O498" s="93" t="b">
        <f t="shared" ca="1" si="95"/>
        <v>0</v>
      </c>
      <c r="P498" s="93" t="b">
        <f t="shared" ca="1" si="96"/>
        <v>0</v>
      </c>
      <c r="Q498" s="93" t="b">
        <f t="shared" ca="1" si="97"/>
        <v>0</v>
      </c>
      <c r="R498" s="93" t="str">
        <f t="shared" ca="1" si="98"/>
        <v>未开始</v>
      </c>
      <c r="S498" s="93">
        <f ca="1">IF(AND(M498,O498,NOT(P498)),NETWORKDAYS(J498,AF498,项目参数!$B$2:$B$200),0)</f>
        <v>0</v>
      </c>
      <c r="T498" s="94">
        <f t="shared" ca="1" si="99"/>
        <v>0</v>
      </c>
      <c r="U498" s="113">
        <f t="shared" ca="1" si="100"/>
        <v>0</v>
      </c>
      <c r="V498" s="113">
        <f t="shared" ca="1" si="101"/>
        <v>0</v>
      </c>
      <c r="W498" s="113" t="str">
        <f t="shared" ca="1" si="102"/>
        <v/>
      </c>
      <c r="X498" s="93">
        <f t="shared" ca="1" si="103"/>
        <v>0</v>
      </c>
      <c r="Y498" s="93">
        <f t="shared" ca="1" si="104"/>
        <v>0</v>
      </c>
      <c r="Z498" s="93">
        <f ca="1">IF(AND(M498,O498,J498&gt;项目信息!$C$18),INT((IF(P498,K498,J498)-项目信息!$C$18)/30)+1,0)</f>
        <v>0</v>
      </c>
      <c r="AA498" s="93" t="str">
        <f ca="1">IF(M498,WEEKNUM(IF(K498&lt;&gt;"",K498,IF(J498&lt;&gt;"",J498,I498)-项目信息!$C$18)+1),"")</f>
        <v/>
      </c>
      <c r="AB498" s="93" t="str">
        <f ca="1">IF($M498,IF('临-间接'!W498=0,"",'临-间接'!W498),"")</f>
        <v/>
      </c>
      <c r="AC498" s="93" t="str">
        <f ca="1">IF($M498,$AB498*U498/项目参数!$J$29,"")</f>
        <v/>
      </c>
      <c r="AD498" s="93" t="str">
        <f ca="1">IF($M498,$AB498*V498/项目参数!$J$29,"")</f>
        <v/>
      </c>
      <c r="AE498" s="95" t="str">
        <f ca="1">IF(OR('临-间接'!R498=0,'临-间接'!R498="(空白)"),"",'临-间接'!R498)</f>
        <v/>
      </c>
      <c r="AF498" s="32" t="str">
        <f ca="1">IF(O498,IF(K498&lt;&gt;"", K498, IF(OR(H498="暂停",H498="取消"), IFERROR(WORKDAY.INTL($J498,$L498*$G498,1,项目参数!$B$2:$B$200),WORKDAY($J498,$L498*$G498,1)),TODAY())),"")</f>
        <v/>
      </c>
      <c r="AG498">
        <f ca="1">IF(AND(M498,O498),IF(OR('临-间接'!S498="",'临-间接'!S498="(空白)"),0,'临-间接'!S498),0)</f>
        <v>0</v>
      </c>
      <c r="AH498" s="32" t="str">
        <f ca="1">IF($M498,IF('临-间接'!T498=0,"",'临-间接'!T498),"")</f>
        <v/>
      </c>
      <c r="AI498" s="32" t="str">
        <f ca="1">IF($M498,IF('临-间接'!U498=0,"",'临-间接'!U498),"")</f>
        <v/>
      </c>
      <c r="AJ498" s="32" t="str">
        <f t="shared" ca="1" si="105"/>
        <v/>
      </c>
    </row>
    <row r="499" spans="1:36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IF('临-间接'!H499="(空白)","",'临-间接'!H499)</f>
        <v>0</v>
      </c>
      <c r="F499">
        <f ca="1">IF('临-间接'!K499="(空白)","",'临-间接'!K499)</f>
        <v>0</v>
      </c>
      <c r="G499">
        <f ca="1">IF('临-间接'!L499="(空白)",0,'临-间接'!L499)</f>
        <v>0</v>
      </c>
      <c r="H499" t="str">
        <f ca="1">IF(OR('临-间接'!Q499=0,'临-间接'!Q499="(空白)"),"",'临-间接'!Q499)</f>
        <v/>
      </c>
      <c r="I499" s="32" t="str">
        <f ca="1">IF(OR('临-间接'!M499=0,'临-间接'!M499="(空白)"),"",'临-间接'!M499)</f>
        <v/>
      </c>
      <c r="J499" s="32" t="str">
        <f ca="1">IF(OR('临-间接'!N499=0,'临-间接'!N499="(空白)"),"",'临-间接'!N499)</f>
        <v/>
      </c>
      <c r="K499" s="32" t="str">
        <f ca="1">IF(OR('临-间接'!O499=0,'临-间接'!O499="(空白)"),"",'临-间接'!O499)</f>
        <v/>
      </c>
      <c r="L499">
        <f ca="1">IF('临-间接'!P499="(空白)",0,'临-间接'!P499)</f>
        <v>0</v>
      </c>
      <c r="M499" s="93" t="b">
        <f t="shared" ca="1" si="93"/>
        <v>0</v>
      </c>
      <c r="N499" s="93" t="b">
        <f t="shared" ca="1" si="94"/>
        <v>0</v>
      </c>
      <c r="O499" s="93" t="b">
        <f t="shared" ca="1" si="95"/>
        <v>0</v>
      </c>
      <c r="P499" s="93" t="b">
        <f t="shared" ca="1" si="96"/>
        <v>0</v>
      </c>
      <c r="Q499" s="93" t="b">
        <f t="shared" ca="1" si="97"/>
        <v>0</v>
      </c>
      <c r="R499" s="93" t="str">
        <f t="shared" ca="1" si="98"/>
        <v>未开始</v>
      </c>
      <c r="S499" s="93">
        <f ca="1">IF(AND(M499,O499,NOT(P499)),NETWORKDAYS(J499,AF499,项目参数!$B$2:$B$200),0)</f>
        <v>0</v>
      </c>
      <c r="T499" s="94">
        <f t="shared" ca="1" si="99"/>
        <v>0</v>
      </c>
      <c r="U499" s="113">
        <f t="shared" ca="1" si="100"/>
        <v>0</v>
      </c>
      <c r="V499" s="113">
        <f t="shared" ca="1" si="101"/>
        <v>0</v>
      </c>
      <c r="W499" s="113" t="str">
        <f t="shared" ca="1" si="102"/>
        <v/>
      </c>
      <c r="X499" s="93">
        <f t="shared" ca="1" si="103"/>
        <v>0</v>
      </c>
      <c r="Y499" s="93">
        <f t="shared" ca="1" si="104"/>
        <v>0</v>
      </c>
      <c r="Z499" s="93">
        <f ca="1">IF(AND(M499,O499,J499&gt;项目信息!$C$18),INT((IF(P499,K499,J499)-项目信息!$C$18)/30)+1,0)</f>
        <v>0</v>
      </c>
      <c r="AA499" s="93" t="str">
        <f ca="1">IF(M499,WEEKNUM(IF(K499&lt;&gt;"",K499,IF(J499&lt;&gt;"",J499,I499)-项目信息!$C$18)+1),"")</f>
        <v/>
      </c>
      <c r="AB499" s="93" t="str">
        <f ca="1">IF($M499,IF('临-间接'!W499=0,"",'临-间接'!W499),"")</f>
        <v/>
      </c>
      <c r="AC499" s="93" t="str">
        <f ca="1">IF($M499,$AB499*U499/项目参数!$J$29,"")</f>
        <v/>
      </c>
      <c r="AD499" s="93" t="str">
        <f ca="1">IF($M499,$AB499*V499/项目参数!$J$29,"")</f>
        <v/>
      </c>
      <c r="AE499" s="95" t="str">
        <f ca="1">IF(OR('临-间接'!R499=0,'临-间接'!R499="(空白)"),"",'临-间接'!R499)</f>
        <v/>
      </c>
      <c r="AF499" s="32" t="str">
        <f ca="1">IF(O499,IF(K499&lt;&gt;"", K499, IF(OR(H499="暂停",H499="取消"), IFERROR(WORKDAY.INTL($J499,$L499*$G499,1,项目参数!$B$2:$B$200),WORKDAY($J499,$L499*$G499,1)),TODAY())),"")</f>
        <v/>
      </c>
      <c r="AG499">
        <f ca="1">IF(AND(M499,O499),IF(OR('临-间接'!S499="",'临-间接'!S499="(空白)"),0,'临-间接'!S499),0)</f>
        <v>0</v>
      </c>
      <c r="AH499" s="32" t="str">
        <f ca="1">IF($M499,IF('临-间接'!T499=0,"",'临-间接'!T499),"")</f>
        <v/>
      </c>
      <c r="AI499" s="32" t="str">
        <f ca="1">IF($M499,IF('临-间接'!U499=0,"",'临-间接'!U499),"")</f>
        <v/>
      </c>
      <c r="AJ499" s="32" t="str">
        <f t="shared" ca="1" si="105"/>
        <v/>
      </c>
    </row>
    <row r="500" spans="1:36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IF('临-间接'!H500="(空白)","",'临-间接'!H500)</f>
        <v>0</v>
      </c>
      <c r="F500">
        <f ca="1">IF('临-间接'!K500="(空白)","",'临-间接'!K500)</f>
        <v>0</v>
      </c>
      <c r="G500">
        <f ca="1">IF('临-间接'!L500="(空白)",0,'临-间接'!L500)</f>
        <v>0</v>
      </c>
      <c r="H500" t="str">
        <f ca="1">IF(OR('临-间接'!Q500=0,'临-间接'!Q500="(空白)"),"",'临-间接'!Q500)</f>
        <v/>
      </c>
      <c r="I500" s="32" t="str">
        <f ca="1">IF(OR('临-间接'!M500=0,'临-间接'!M500="(空白)"),"",'临-间接'!M500)</f>
        <v/>
      </c>
      <c r="J500" s="32" t="str">
        <f ca="1">IF(OR('临-间接'!N500=0,'临-间接'!N500="(空白)"),"",'临-间接'!N500)</f>
        <v/>
      </c>
      <c r="K500" s="32" t="str">
        <f ca="1">IF(OR('临-间接'!O500=0,'临-间接'!O500="(空白)"),"",'临-间接'!O500)</f>
        <v/>
      </c>
      <c r="L500">
        <f ca="1">IF('临-间接'!P500="(空白)",0,'临-间接'!P500)</f>
        <v>0</v>
      </c>
      <c r="M500" s="93" t="b">
        <f t="shared" ca="1" si="93"/>
        <v>0</v>
      </c>
      <c r="N500" s="93" t="b">
        <f t="shared" ca="1" si="94"/>
        <v>0</v>
      </c>
      <c r="O500" s="93" t="b">
        <f t="shared" ca="1" si="95"/>
        <v>0</v>
      </c>
      <c r="P500" s="93" t="b">
        <f t="shared" ca="1" si="96"/>
        <v>0</v>
      </c>
      <c r="Q500" s="93" t="b">
        <f t="shared" ca="1" si="97"/>
        <v>0</v>
      </c>
      <c r="R500" s="93" t="str">
        <f t="shared" ca="1" si="98"/>
        <v>未开始</v>
      </c>
      <c r="S500" s="93">
        <f ca="1">IF(AND(M500,O500,NOT(P500)),NETWORKDAYS(J500,AF500,项目参数!$B$2:$B$200),0)</f>
        <v>0</v>
      </c>
      <c r="T500" s="94">
        <f t="shared" ca="1" si="99"/>
        <v>0</v>
      </c>
      <c r="U500" s="113">
        <f t="shared" ca="1" si="100"/>
        <v>0</v>
      </c>
      <c r="V500" s="113">
        <f t="shared" ca="1" si="101"/>
        <v>0</v>
      </c>
      <c r="W500" s="113" t="str">
        <f t="shared" ca="1" si="102"/>
        <v/>
      </c>
      <c r="X500" s="93">
        <f t="shared" ca="1" si="103"/>
        <v>0</v>
      </c>
      <c r="Y500" s="93">
        <f t="shared" ca="1" si="104"/>
        <v>0</v>
      </c>
      <c r="Z500" s="93">
        <f ca="1">IF(AND(M500,O500,J500&gt;项目信息!$C$18),INT((IF(P500,K500,J500)-项目信息!$C$18)/30)+1,0)</f>
        <v>0</v>
      </c>
      <c r="AA500" s="93" t="str">
        <f ca="1">IF(M500,WEEKNUM(IF(K500&lt;&gt;"",K500,IF(J500&lt;&gt;"",J500,I500)-项目信息!$C$18)+1),"")</f>
        <v/>
      </c>
      <c r="AB500" s="93" t="str">
        <f ca="1">IF($M500,IF('临-间接'!W500=0,"",'临-间接'!W500),"")</f>
        <v/>
      </c>
      <c r="AC500" s="93" t="str">
        <f ca="1">IF($M500,$AB500*U500/项目参数!$J$29,"")</f>
        <v/>
      </c>
      <c r="AD500" s="93" t="str">
        <f ca="1">IF($M500,$AB500*V500/项目参数!$J$29,"")</f>
        <v/>
      </c>
      <c r="AE500" s="95" t="str">
        <f ca="1">IF(OR('临-间接'!R500=0,'临-间接'!R500="(空白)"),"",'临-间接'!R500)</f>
        <v/>
      </c>
      <c r="AF500" s="32" t="str">
        <f ca="1">IF(O500,IF(K500&lt;&gt;"", K500, IF(OR(H500="暂停",H500="取消"), IFERROR(WORKDAY.INTL($J500,$L500*$G500,1,项目参数!$B$2:$B$200),WORKDAY($J500,$L500*$G500,1)),TODAY())),"")</f>
        <v/>
      </c>
      <c r="AG500">
        <f ca="1">IF(AND(M500,O500),IF(OR('临-间接'!S500="",'临-间接'!S500="(空白)"),0,'临-间接'!S500),0)</f>
        <v>0</v>
      </c>
      <c r="AH500" s="32" t="str">
        <f ca="1">IF($M500,IF('临-间接'!T500=0,"",'临-间接'!T500),"")</f>
        <v/>
      </c>
      <c r="AI500" s="32" t="str">
        <f ca="1">IF($M500,IF('临-间接'!U500=0,"",'临-间接'!U500),"")</f>
        <v/>
      </c>
      <c r="AJ500" s="32" t="str">
        <f t="shared" ca="1" si="105"/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AJ500"/>
  <sheetViews>
    <sheetView topLeftCell="V1" workbookViewId="0">
      <selection activeCell="U20" sqref="U20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customWidth="1"/>
    <col min="7" max="7" width="22" customWidth="1"/>
    <col min="8" max="8" width="17.625" customWidth="1"/>
    <col min="10" max="10" width="10.875" customWidth="1"/>
    <col min="12" max="12" width="11.375" style="32" customWidth="1"/>
    <col min="13" max="13" width="9" style="104" bestFit="1" customWidth="1"/>
    <col min="14" max="15" width="9" style="104"/>
    <col min="16" max="16" width="4.25" style="108" customWidth="1"/>
    <col min="17" max="17" width="10.5" style="108" customWidth="1"/>
    <col min="18" max="19" width="27.625" style="108" customWidth="1"/>
    <col min="20" max="20" width="23.125" style="108" customWidth="1"/>
    <col min="21" max="21" width="13.125" style="108" customWidth="1"/>
    <col min="22" max="24" width="9" style="108"/>
    <col min="25" max="25" width="10.5" style="69" bestFit="1" customWidth="1"/>
    <col min="30" max="30" width="9.5" style="108" bestFit="1" customWidth="1"/>
    <col min="31" max="32" width="9" style="108"/>
    <col min="33" max="34" width="9" style="111"/>
  </cols>
  <sheetData>
    <row r="1" spans="1:36" s="52" customFormat="1" ht="71.25" customHeight="1">
      <c r="J1" s="52" t="s">
        <v>457</v>
      </c>
      <c r="L1" s="56" t="s">
        <v>450</v>
      </c>
      <c r="M1" s="105" t="s">
        <v>458</v>
      </c>
      <c r="N1" s="105" t="s">
        <v>522</v>
      </c>
      <c r="O1" s="105" t="s">
        <v>466</v>
      </c>
      <c r="P1" s="107"/>
      <c r="Q1"/>
      <c r="R1"/>
      <c r="S1" s="107"/>
      <c r="T1" s="107"/>
      <c r="U1" s="107"/>
      <c r="V1" s="107"/>
      <c r="W1" s="107"/>
      <c r="X1" s="107"/>
      <c r="Y1" s="56" t="s">
        <v>450</v>
      </c>
      <c r="Z1" s="52" t="s">
        <v>533</v>
      </c>
      <c r="AA1" s="52" t="s">
        <v>459</v>
      </c>
      <c r="AB1" s="52" t="s">
        <v>460</v>
      </c>
      <c r="AC1" s="52" t="s">
        <v>461</v>
      </c>
      <c r="AD1" s="105" t="s">
        <v>458</v>
      </c>
      <c r="AE1" s="105" t="s">
        <v>522</v>
      </c>
      <c r="AF1" s="105" t="s">
        <v>466</v>
      </c>
      <c r="AG1" s="109" t="s">
        <v>462</v>
      </c>
      <c r="AH1" s="109" t="s">
        <v>463</v>
      </c>
      <c r="AI1" s="52" t="s">
        <v>464</v>
      </c>
      <c r="AJ1" s="52" t="s">
        <v>465</v>
      </c>
    </row>
    <row r="2" spans="1:36">
      <c r="A2" s="74" t="s">
        <v>447</v>
      </c>
      <c r="B2" t="s">
        <v>441</v>
      </c>
      <c r="F2" s="74" t="s">
        <v>447</v>
      </c>
      <c r="G2" t="s">
        <v>441</v>
      </c>
      <c r="J2" s="102" t="s">
        <v>453</v>
      </c>
      <c r="L2" s="40">
        <f ca="1">IF(ROW()-$J$17&lt;$J$7,OFFSET($A$1,ROW()-$J$17+$J$3,$J$5-1),IF(ROW()-$J$17-$J$7&lt;$J$14,OFFSET($A$1,ROW()-$J$17-$J$7+$J$10,$J$12-1),""))</f>
        <v>0</v>
      </c>
      <c r="M2" s="106">
        <f ca="1">IF(ROW()-$J$17&lt;$J$7,OFFSET($A$1,ROW()-$J$17+$J$3,$J$5-1+1),IF(ROW()-$J$17-$J$7&lt;$J$14,0,""))</f>
        <v>6</v>
      </c>
      <c r="N2" s="106">
        <f ca="1">IF(ROW()-$J$17&lt;$J$7,0,IF(ROW()-$J$17-$J$7&lt;$J$14,OFFSET($A$1,ROW()-$J$17-$J$7+$J$10,$J$12-1+2),""))</f>
        <v>0</v>
      </c>
      <c r="O2" s="106">
        <f ca="1">IF(ROW()-$J$17&lt;$J$7,0,IF(ROW()-$J$17-$J$7&lt;$J$14,OFFSET($A$1,ROW()-$J$17-$J$7+$J$10,$J$12-1+1),""))</f>
        <v>0</v>
      </c>
      <c r="Q2"/>
      <c r="R2" t="s">
        <v>451</v>
      </c>
      <c r="S2" t="s">
        <v>524</v>
      </c>
      <c r="T2" t="s">
        <v>452</v>
      </c>
      <c r="W2" s="106" t="s">
        <v>707</v>
      </c>
      <c r="Y2" s="40">
        <f ca="1">IF(ROW()-2&lt;$J$26,OFFSET($Q$1,ROW()-2+$J$22-1,0),NA())</f>
        <v>40544</v>
      </c>
      <c r="Z2" s="8">
        <f ca="1">IF(Y2="","",项目信息!$C$16)</f>
        <v>100</v>
      </c>
      <c r="AA2" s="131">
        <f ca="1">AD2</f>
        <v>1</v>
      </c>
      <c r="AB2" s="131">
        <f ca="1">AE2</f>
        <v>0</v>
      </c>
      <c r="AC2" s="131">
        <f ca="1">AF2</f>
        <v>0</v>
      </c>
      <c r="AD2" s="106">
        <f ca="1">IF(ROW()-2&lt;$J$26,OFFSET($Q$1,ROW()-2+$J$22-1,1),"")</f>
        <v>1</v>
      </c>
      <c r="AE2" s="106">
        <f ca="1">IF(ROW()-2&lt;$J$26,OFFSET($Q$1,ROW()-2+$J$22-1,2),"")</f>
        <v>0</v>
      </c>
      <c r="AF2" s="106">
        <f ca="1">IF(ROW()-2&lt;$J$26,OFFSET($Q$1,ROW()-2+$J$22-1,3),"")</f>
        <v>0</v>
      </c>
      <c r="AG2" s="110">
        <f t="shared" ref="AG2:AG65" ca="1" si="0">IF(Y2&lt;&gt;"",AC2-AB2,"")</f>
        <v>0</v>
      </c>
      <c r="AH2" s="110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3">
        <v>4</v>
      </c>
      <c r="L3" s="40">
        <f t="shared" ref="L3:L66" ca="1" si="4">IF(ROW()-$J$17&lt;$J$7,OFFSET($A$1,ROW()-$J$17+$J$3,$J$5-1),IF(ROW()-$J$17-$J$7&lt;$J$14,OFFSET($A$1,ROW()-$J$17-$J$7+$J$10,$J$12-1),""))</f>
        <v>41306</v>
      </c>
      <c r="M3" s="106">
        <f t="shared" ref="M3:M66" ca="1" si="5">IF(ROW()-$J$17&lt;$J$7,OFFSET($A$1,ROW()-$J$17+$J$3,$J$5-1+1),IF(ROW()-$J$17-$J$7&lt;$J$14,0,""))</f>
        <v>12</v>
      </c>
      <c r="N3" s="106">
        <f t="shared" ref="N3:N66" ca="1" si="6">IF(ROW()-$J$17&lt;$J$7,0,IF(ROW()-$J$17-$J$7&lt;$J$14,OFFSET($A$1,ROW()-$J$17-$J$7+$J$10,$J$12-1+2),""))</f>
        <v>0</v>
      </c>
      <c r="O3" s="106">
        <f t="shared" ref="O3:O66" ca="1" si="7">IF(ROW()-$J$17&lt;$J$7,0,IF(ROW()-$J$17-$J$7&lt;$J$14,OFFSET($A$1,ROW()-$J$17-$J$7+$J$10,$J$12-1+1),""))</f>
        <v>0</v>
      </c>
      <c r="Q3"/>
      <c r="R3" s="74" t="s">
        <v>708</v>
      </c>
      <c r="S3"/>
      <c r="T3"/>
      <c r="U3"/>
      <c r="W3" s="106">
        <f>MATCH("总计",$Q:$Q,0)-5+1</f>
        <v>11</v>
      </c>
      <c r="Y3" s="40">
        <f t="shared" ref="Y3:Y66" ca="1" si="8">IF(ROW()-2&lt;$J$26,OFFSET($Q$1,ROW()-2+$J$22-1,0),NA())</f>
        <v>41283</v>
      </c>
      <c r="Z3" s="8">
        <f ca="1">IF(Y3="","",项目信息!$C$16)</f>
        <v>100</v>
      </c>
      <c r="AA3" s="106">
        <f ca="1">IF(AD3&lt;&gt;"",AD3+AA2,NA())</f>
        <v>1</v>
      </c>
      <c r="AB3" s="106">
        <f ca="1">IF(AE3&lt;&gt;"",AE3+AB2,NA())</f>
        <v>48</v>
      </c>
      <c r="AC3" s="106">
        <f ca="1">IF(AF3&lt;&gt;"",AF3+AC2,NA())</f>
        <v>8</v>
      </c>
      <c r="AD3" s="106">
        <f t="shared" ref="AD3:AD66" ca="1" si="9">IF(ROW()-2&lt;$J$26,OFFSET($Q$1,ROW()-2+$J$22-1,1),"")</f>
        <v>0</v>
      </c>
      <c r="AE3" s="106">
        <f t="shared" ref="AE3:AE66" ca="1" si="10">IF(ROW()-2&lt;$J$26,OFFSET($Q$1,ROW()-2+$J$22-1,2),"")</f>
        <v>48</v>
      </c>
      <c r="AF3" s="106">
        <f t="shared" ref="AF3:AF66" ca="1" si="11">IF(ROW()-2&lt;$J$26,OFFSET($Q$1,ROW()-2+$J$22-1,3),"")</f>
        <v>8</v>
      </c>
      <c r="AG3" s="110">
        <f t="shared" ca="1" si="0"/>
        <v>-40</v>
      </c>
      <c r="AH3" s="110">
        <f t="shared" ca="1" si="1"/>
        <v>7</v>
      </c>
      <c r="AI3" s="8">
        <f t="shared" ca="1" si="2"/>
        <v>0.16666666666666666</v>
      </c>
      <c r="AJ3" s="8">
        <f t="shared" ca="1" si="3"/>
        <v>8</v>
      </c>
    </row>
    <row r="4" spans="1:36">
      <c r="A4" s="74" t="s">
        <v>402</v>
      </c>
      <c r="B4" t="s">
        <v>517</v>
      </c>
      <c r="G4" s="74" t="s">
        <v>708</v>
      </c>
      <c r="J4" s="103" t="s">
        <v>454</v>
      </c>
      <c r="L4" s="40">
        <f t="shared" ca="1" si="4"/>
        <v>41307</v>
      </c>
      <c r="M4" s="106">
        <f t="shared" ca="1" si="5"/>
        <v>1</v>
      </c>
      <c r="N4" s="106">
        <f t="shared" ca="1" si="6"/>
        <v>0</v>
      </c>
      <c r="O4" s="106">
        <f t="shared" ca="1" si="7"/>
        <v>0</v>
      </c>
      <c r="Q4" s="74" t="s">
        <v>402</v>
      </c>
      <c r="R4" t="s">
        <v>467</v>
      </c>
      <c r="S4" t="s">
        <v>523</v>
      </c>
      <c r="T4" t="s">
        <v>468</v>
      </c>
      <c r="U4" t="s">
        <v>469</v>
      </c>
      <c r="Y4" s="40">
        <f t="shared" ca="1" si="8"/>
        <v>41294</v>
      </c>
      <c r="Z4" s="8">
        <f ca="1">IF(Y4="","",项目信息!$C$16)</f>
        <v>100</v>
      </c>
      <c r="AA4" s="106">
        <f t="shared" ref="AA4:AA67" ca="1" si="12">IF(AD4&lt;&gt;"",AD4+AA3,NA())</f>
        <v>1</v>
      </c>
      <c r="AB4" s="106">
        <f t="shared" ref="AB4:AB67" ca="1" si="13">IF(AE4&lt;&gt;"",AE4+AB3,NA())</f>
        <v>88</v>
      </c>
      <c r="AC4" s="106">
        <f t="shared" ref="AC4:AC67" ca="1" si="14">IF(AF4&lt;&gt;"",AF4+AC3,NA())</f>
        <v>9</v>
      </c>
      <c r="AD4" s="106">
        <f t="shared" ca="1" si="9"/>
        <v>0</v>
      </c>
      <c r="AE4" s="106">
        <f t="shared" ca="1" si="10"/>
        <v>40</v>
      </c>
      <c r="AF4" s="106">
        <f t="shared" ca="1" si="11"/>
        <v>1</v>
      </c>
      <c r="AG4" s="110">
        <f t="shared" ca="1" si="0"/>
        <v>-79</v>
      </c>
      <c r="AH4" s="110">
        <f t="shared" ca="1" si="1"/>
        <v>8</v>
      </c>
      <c r="AI4" s="8">
        <f t="shared" ca="1" si="2"/>
        <v>0.10227272727272728</v>
      </c>
      <c r="AJ4" s="8">
        <f t="shared" ca="1" si="3"/>
        <v>9</v>
      </c>
    </row>
    <row r="5" spans="1:36">
      <c r="A5" s="75"/>
      <c r="B5" s="88">
        <v>6</v>
      </c>
      <c r="F5" s="74" t="s">
        <v>402</v>
      </c>
      <c r="G5" t="s">
        <v>518</v>
      </c>
      <c r="H5" t="s">
        <v>521</v>
      </c>
      <c r="J5" s="103">
        <v>1</v>
      </c>
      <c r="L5" s="40">
        <f t="shared" ca="1" si="4"/>
        <v>41308</v>
      </c>
      <c r="M5" s="106">
        <f t="shared" ca="1" si="5"/>
        <v>2</v>
      </c>
      <c r="N5" s="106">
        <f t="shared" ca="1" si="6"/>
        <v>0</v>
      </c>
      <c r="O5" s="106">
        <f t="shared" ca="1" si="7"/>
        <v>0</v>
      </c>
      <c r="Q5" s="101">
        <v>40544</v>
      </c>
      <c r="R5" s="88">
        <v>1</v>
      </c>
      <c r="S5" s="88">
        <v>0</v>
      </c>
      <c r="T5" s="88">
        <v>0</v>
      </c>
      <c r="U5" s="88">
        <v>40544</v>
      </c>
      <c r="Y5" s="40">
        <f t="shared" ca="1" si="8"/>
        <v>41306</v>
      </c>
      <c r="Z5" s="8">
        <f ca="1">IF(Y5="","",项目信息!$C$16)</f>
        <v>100</v>
      </c>
      <c r="AA5" s="106">
        <f t="shared" ca="1" si="12"/>
        <v>13</v>
      </c>
      <c r="AB5" s="106">
        <f t="shared" ca="1" si="13"/>
        <v>88</v>
      </c>
      <c r="AC5" s="106">
        <f t="shared" ca="1" si="14"/>
        <v>9</v>
      </c>
      <c r="AD5" s="106">
        <f t="shared" ca="1" si="9"/>
        <v>12</v>
      </c>
      <c r="AE5" s="106">
        <f t="shared" ca="1" si="10"/>
        <v>0</v>
      </c>
      <c r="AF5" s="106">
        <f t="shared" ca="1" si="11"/>
        <v>0</v>
      </c>
      <c r="AG5" s="110">
        <f t="shared" ca="1" si="0"/>
        <v>-79</v>
      </c>
      <c r="AH5" s="110">
        <f t="shared" ca="1" si="1"/>
        <v>-4</v>
      </c>
      <c r="AI5" s="8">
        <f t="shared" ca="1" si="2"/>
        <v>0.10227272727272728</v>
      </c>
      <c r="AJ5" s="8">
        <f t="shared" ca="1" si="3"/>
        <v>0.69230769230769229</v>
      </c>
    </row>
    <row r="6" spans="1:36">
      <c r="A6" s="101">
        <v>41306</v>
      </c>
      <c r="B6" s="88">
        <v>12</v>
      </c>
      <c r="F6" s="75"/>
      <c r="G6" s="88">
        <v>0</v>
      </c>
      <c r="H6" s="88">
        <v>0</v>
      </c>
      <c r="J6" s="103" t="s">
        <v>448</v>
      </c>
      <c r="L6" s="40">
        <f t="shared" ca="1" si="4"/>
        <v>40544</v>
      </c>
      <c r="M6" s="106">
        <f t="shared" ca="1" si="5"/>
        <v>1</v>
      </c>
      <c r="N6" s="106">
        <f t="shared" ca="1" si="6"/>
        <v>0</v>
      </c>
      <c r="O6" s="106">
        <f t="shared" ca="1" si="7"/>
        <v>0</v>
      </c>
      <c r="Q6" s="101">
        <v>41283</v>
      </c>
      <c r="R6" s="88">
        <v>0</v>
      </c>
      <c r="S6" s="88">
        <v>48</v>
      </c>
      <c r="T6" s="88">
        <v>8</v>
      </c>
      <c r="U6" s="88">
        <v>41283</v>
      </c>
      <c r="Y6" s="40">
        <f t="shared" ca="1" si="8"/>
        <v>41307</v>
      </c>
      <c r="Z6" s="8">
        <f ca="1">IF(Y6="","",项目信息!$C$16)</f>
        <v>100</v>
      </c>
      <c r="AA6" s="106">
        <f t="shared" ca="1" si="12"/>
        <v>14</v>
      </c>
      <c r="AB6" s="106">
        <f t="shared" ca="1" si="13"/>
        <v>88</v>
      </c>
      <c r="AC6" s="106">
        <f t="shared" ca="1" si="14"/>
        <v>9</v>
      </c>
      <c r="AD6" s="106">
        <f t="shared" ca="1" si="9"/>
        <v>1</v>
      </c>
      <c r="AE6" s="106">
        <f t="shared" ca="1" si="10"/>
        <v>0</v>
      </c>
      <c r="AF6" s="106">
        <f t="shared" ca="1" si="11"/>
        <v>0</v>
      </c>
      <c r="AG6" s="110">
        <f t="shared" ca="1" si="0"/>
        <v>-79</v>
      </c>
      <c r="AH6" s="110">
        <f t="shared" ca="1" si="1"/>
        <v>-5</v>
      </c>
      <c r="AI6" s="8">
        <f t="shared" ca="1" si="2"/>
        <v>0.10227272727272728</v>
      </c>
      <c r="AJ6" s="8">
        <f t="shared" ca="1" si="3"/>
        <v>0.6428571428571429</v>
      </c>
    </row>
    <row r="7" spans="1:36">
      <c r="A7" s="101">
        <v>41307</v>
      </c>
      <c r="B7" s="88">
        <v>1</v>
      </c>
      <c r="F7" s="101">
        <v>41283</v>
      </c>
      <c r="G7" s="88">
        <v>8</v>
      </c>
      <c r="H7" s="88">
        <v>48</v>
      </c>
      <c r="J7" s="66">
        <f>MATCH("总计",A:A,0)-5</f>
        <v>5</v>
      </c>
      <c r="L7" s="40">
        <f t="shared" ca="1" si="4"/>
        <v>0</v>
      </c>
      <c r="M7" s="106">
        <f t="shared" ca="1" si="5"/>
        <v>0</v>
      </c>
      <c r="N7" s="106">
        <f t="shared" ca="1" si="6"/>
        <v>0</v>
      </c>
      <c r="O7" s="106">
        <f t="shared" ca="1" si="7"/>
        <v>0</v>
      </c>
      <c r="Q7" s="101">
        <v>41294</v>
      </c>
      <c r="R7" s="88">
        <v>0</v>
      </c>
      <c r="S7" s="88">
        <v>40</v>
      </c>
      <c r="T7" s="88">
        <v>1</v>
      </c>
      <c r="U7" s="88">
        <v>41294</v>
      </c>
      <c r="Y7" s="40">
        <f t="shared" ca="1" si="8"/>
        <v>41308</v>
      </c>
      <c r="Z7" s="8">
        <f ca="1">IF(Y7="","",项目信息!$C$16)</f>
        <v>100</v>
      </c>
      <c r="AA7" s="106">
        <f t="shared" ca="1" si="12"/>
        <v>16</v>
      </c>
      <c r="AB7" s="106">
        <f t="shared" ca="1" si="13"/>
        <v>88</v>
      </c>
      <c r="AC7" s="106">
        <f t="shared" ca="1" si="14"/>
        <v>9</v>
      </c>
      <c r="AD7" s="106">
        <f t="shared" ca="1" si="9"/>
        <v>2</v>
      </c>
      <c r="AE7" s="106">
        <f t="shared" ca="1" si="10"/>
        <v>0</v>
      </c>
      <c r="AF7" s="106">
        <f t="shared" ca="1" si="11"/>
        <v>0</v>
      </c>
      <c r="AG7" s="110">
        <f t="shared" ca="1" si="0"/>
        <v>-79</v>
      </c>
      <c r="AH7" s="110">
        <f t="shared" ca="1" si="1"/>
        <v>-7</v>
      </c>
      <c r="AI7" s="8">
        <f t="shared" ca="1" si="2"/>
        <v>0.10227272727272728</v>
      </c>
      <c r="AJ7" s="8">
        <f t="shared" ca="1" si="3"/>
        <v>0.5625</v>
      </c>
    </row>
    <row r="8" spans="1:36">
      <c r="A8" s="101">
        <v>41308</v>
      </c>
      <c r="B8" s="88">
        <v>2</v>
      </c>
      <c r="F8" s="101">
        <v>41294</v>
      </c>
      <c r="G8" s="88">
        <v>1</v>
      </c>
      <c r="H8" s="88">
        <v>40</v>
      </c>
      <c r="L8" s="40">
        <f t="shared" ca="1" si="4"/>
        <v>41283</v>
      </c>
      <c r="M8" s="106">
        <f t="shared" ca="1" si="5"/>
        <v>0</v>
      </c>
      <c r="N8" s="106">
        <f t="shared" ca="1" si="6"/>
        <v>48</v>
      </c>
      <c r="O8" s="106">
        <f t="shared" ca="1" si="7"/>
        <v>8</v>
      </c>
      <c r="Q8" s="101">
        <v>41306</v>
      </c>
      <c r="R8" s="88">
        <v>12</v>
      </c>
      <c r="S8" s="88">
        <v>0</v>
      </c>
      <c r="T8" s="88">
        <v>0</v>
      </c>
      <c r="U8" s="88">
        <v>41306</v>
      </c>
      <c r="Y8" s="40">
        <f t="shared" ca="1" si="8"/>
        <v>41310</v>
      </c>
      <c r="Z8" s="8">
        <f ca="1">IF(Y8="","",项目信息!$C$16)</f>
        <v>100</v>
      </c>
      <c r="AA8" s="106">
        <f t="shared" ca="1" si="12"/>
        <v>16</v>
      </c>
      <c r="AB8" s="106">
        <f t="shared" ca="1" si="13"/>
        <v>112</v>
      </c>
      <c r="AC8" s="106">
        <f t="shared" ca="1" si="14"/>
        <v>11</v>
      </c>
      <c r="AD8" s="106">
        <f t="shared" ca="1" si="9"/>
        <v>0</v>
      </c>
      <c r="AE8" s="106">
        <f t="shared" ca="1" si="10"/>
        <v>24</v>
      </c>
      <c r="AF8" s="106">
        <f t="shared" ca="1" si="11"/>
        <v>2</v>
      </c>
      <c r="AG8" s="110">
        <f t="shared" ca="1" si="0"/>
        <v>-101</v>
      </c>
      <c r="AH8" s="110">
        <f t="shared" ca="1" si="1"/>
        <v>-5</v>
      </c>
      <c r="AI8" s="8">
        <f t="shared" ca="1" si="2"/>
        <v>9.8214285714285712E-2</v>
      </c>
      <c r="AJ8" s="8">
        <f t="shared" ca="1" si="3"/>
        <v>0.6875</v>
      </c>
    </row>
    <row r="9" spans="1:36">
      <c r="A9" s="101">
        <v>40544</v>
      </c>
      <c r="B9" s="88">
        <v>1</v>
      </c>
      <c r="F9" s="101">
        <v>41310</v>
      </c>
      <c r="G9" s="88">
        <v>2</v>
      </c>
      <c r="H9" s="88">
        <v>24</v>
      </c>
      <c r="J9" s="102" t="s">
        <v>455</v>
      </c>
      <c r="L9" s="40">
        <f t="shared" ca="1" si="4"/>
        <v>41294</v>
      </c>
      <c r="M9" s="106">
        <f t="shared" ca="1" si="5"/>
        <v>0</v>
      </c>
      <c r="N9" s="106">
        <f t="shared" ca="1" si="6"/>
        <v>40</v>
      </c>
      <c r="O9" s="106">
        <f t="shared" ca="1" si="7"/>
        <v>1</v>
      </c>
      <c r="Q9" s="101">
        <v>41307</v>
      </c>
      <c r="R9" s="88">
        <v>1</v>
      </c>
      <c r="S9" s="88">
        <v>0</v>
      </c>
      <c r="T9" s="88">
        <v>0</v>
      </c>
      <c r="U9" s="88">
        <v>41307</v>
      </c>
      <c r="Y9" s="40">
        <f t="shared" ca="1" si="8"/>
        <v>41311</v>
      </c>
      <c r="Z9" s="8">
        <f ca="1">IF(Y9="","",项目信息!$C$16)</f>
        <v>100</v>
      </c>
      <c r="AA9" s="106">
        <f t="shared" ca="1" si="12"/>
        <v>16</v>
      </c>
      <c r="AB9" s="106">
        <f t="shared" ca="1" si="13"/>
        <v>152</v>
      </c>
      <c r="AC9" s="106">
        <f t="shared" ca="1" si="14"/>
        <v>11</v>
      </c>
      <c r="AD9" s="106">
        <f t="shared" ca="1" si="9"/>
        <v>0</v>
      </c>
      <c r="AE9" s="106">
        <f t="shared" ca="1" si="10"/>
        <v>40</v>
      </c>
      <c r="AF9" s="106">
        <f t="shared" ca="1" si="11"/>
        <v>0</v>
      </c>
      <c r="AG9" s="110">
        <f t="shared" ca="1" si="0"/>
        <v>-141</v>
      </c>
      <c r="AH9" s="110">
        <f t="shared" ca="1" si="1"/>
        <v>-5</v>
      </c>
      <c r="AI9" s="8">
        <f t="shared" ca="1" si="2"/>
        <v>7.2368421052631582E-2</v>
      </c>
      <c r="AJ9" s="8">
        <f t="shared" ca="1" si="3"/>
        <v>0.6875</v>
      </c>
    </row>
    <row r="10" spans="1:36">
      <c r="A10" s="75" t="s">
        <v>405</v>
      </c>
      <c r="B10" s="88">
        <v>22</v>
      </c>
      <c r="F10" s="101">
        <v>41311</v>
      </c>
      <c r="G10" s="88">
        <v>0</v>
      </c>
      <c r="H10" s="88">
        <v>40</v>
      </c>
      <c r="J10" s="103">
        <v>5</v>
      </c>
      <c r="L10" s="40">
        <f t="shared" ca="1" si="4"/>
        <v>41310</v>
      </c>
      <c r="M10" s="106">
        <f t="shared" ca="1" si="5"/>
        <v>0</v>
      </c>
      <c r="N10" s="106">
        <f t="shared" ca="1" si="6"/>
        <v>24</v>
      </c>
      <c r="O10" s="106">
        <f t="shared" ca="1" si="7"/>
        <v>2</v>
      </c>
      <c r="Q10" s="101">
        <v>41308</v>
      </c>
      <c r="R10" s="88">
        <v>2</v>
      </c>
      <c r="S10" s="88">
        <v>0</v>
      </c>
      <c r="T10" s="88">
        <v>0</v>
      </c>
      <c r="U10" s="88">
        <v>41308</v>
      </c>
      <c r="Y10" s="40">
        <f t="shared" ca="1" si="8"/>
        <v>41313</v>
      </c>
      <c r="Z10" s="8">
        <f ca="1">IF(Y10="","",项目信息!$C$16)</f>
        <v>100</v>
      </c>
      <c r="AA10" s="106">
        <f t="shared" ca="1" si="12"/>
        <v>16</v>
      </c>
      <c r="AB10" s="106">
        <f t="shared" ca="1" si="13"/>
        <v>154</v>
      </c>
      <c r="AC10" s="106">
        <f t="shared" ca="1" si="14"/>
        <v>11</v>
      </c>
      <c r="AD10" s="106">
        <f t="shared" ca="1" si="9"/>
        <v>0</v>
      </c>
      <c r="AE10" s="106">
        <f t="shared" ca="1" si="10"/>
        <v>2</v>
      </c>
      <c r="AF10" s="106">
        <f t="shared" ca="1" si="11"/>
        <v>0</v>
      </c>
      <c r="AG10" s="110">
        <f t="shared" ca="1" si="0"/>
        <v>-143</v>
      </c>
      <c r="AH10" s="110">
        <f t="shared" ca="1" si="1"/>
        <v>-5</v>
      </c>
      <c r="AI10" s="8">
        <f t="shared" ca="1" si="2"/>
        <v>7.1428571428571425E-2</v>
      </c>
      <c r="AJ10" s="8">
        <f t="shared" ca="1" si="3"/>
        <v>0.6875</v>
      </c>
    </row>
    <row r="11" spans="1:36">
      <c r="F11" s="101">
        <v>41313</v>
      </c>
      <c r="G11" s="88">
        <v>0</v>
      </c>
      <c r="H11" s="88">
        <v>2</v>
      </c>
      <c r="J11" s="103" t="s">
        <v>456</v>
      </c>
      <c r="L11" s="40">
        <f t="shared" ca="1" si="4"/>
        <v>41311</v>
      </c>
      <c r="M11" s="106">
        <f t="shared" ca="1" si="5"/>
        <v>0</v>
      </c>
      <c r="N11" s="106">
        <f t="shared" ca="1" si="6"/>
        <v>40</v>
      </c>
      <c r="O11" s="106">
        <f t="shared" ca="1" si="7"/>
        <v>0</v>
      </c>
      <c r="Q11" s="101">
        <v>41310</v>
      </c>
      <c r="R11" s="88">
        <v>0</v>
      </c>
      <c r="S11" s="88">
        <v>24</v>
      </c>
      <c r="T11" s="88">
        <v>2</v>
      </c>
      <c r="U11" s="88">
        <v>41310</v>
      </c>
      <c r="Y11" s="40">
        <f t="shared" ca="1" si="8"/>
        <v>41348</v>
      </c>
      <c r="Z11" s="8">
        <f ca="1">IF(Y11="","",项目信息!$C$16)</f>
        <v>100</v>
      </c>
      <c r="AA11" s="106">
        <f t="shared" ca="1" si="12"/>
        <v>16</v>
      </c>
      <c r="AB11" s="106">
        <f t="shared" ca="1" si="13"/>
        <v>179</v>
      </c>
      <c r="AC11" s="106">
        <f t="shared" ca="1" si="14"/>
        <v>11</v>
      </c>
      <c r="AD11" s="106">
        <f t="shared" ca="1" si="9"/>
        <v>0</v>
      </c>
      <c r="AE11" s="106">
        <f t="shared" ca="1" si="10"/>
        <v>25</v>
      </c>
      <c r="AF11" s="106">
        <f t="shared" ca="1" si="11"/>
        <v>0</v>
      </c>
      <c r="AG11" s="110">
        <f t="shared" ca="1" si="0"/>
        <v>-168</v>
      </c>
      <c r="AH11" s="110">
        <f t="shared" ca="1" si="1"/>
        <v>-5</v>
      </c>
      <c r="AI11" s="8">
        <f t="shared" ca="1" si="2"/>
        <v>6.1452513966480445E-2</v>
      </c>
      <c r="AJ11" s="8">
        <f t="shared" ca="1" si="3"/>
        <v>0.6875</v>
      </c>
    </row>
    <row r="12" spans="1:36">
      <c r="F12" s="101">
        <v>41348</v>
      </c>
      <c r="G12" s="88">
        <v>0</v>
      </c>
      <c r="H12" s="88">
        <v>25</v>
      </c>
      <c r="J12" s="103">
        <v>6</v>
      </c>
      <c r="L12" s="40">
        <f t="shared" ca="1" si="4"/>
        <v>41313</v>
      </c>
      <c r="M12" s="106">
        <f t="shared" ca="1" si="5"/>
        <v>0</v>
      </c>
      <c r="N12" s="106">
        <f t="shared" ca="1" si="6"/>
        <v>2</v>
      </c>
      <c r="O12" s="106">
        <f t="shared" ca="1" si="7"/>
        <v>0</v>
      </c>
      <c r="Q12" s="101">
        <v>41311</v>
      </c>
      <c r="R12" s="88">
        <v>0</v>
      </c>
      <c r="S12" s="88">
        <v>40</v>
      </c>
      <c r="T12" s="88">
        <v>0</v>
      </c>
      <c r="U12" s="88">
        <v>41311</v>
      </c>
      <c r="Y12" s="40" t="e">
        <f t="shared" ca="1" si="8"/>
        <v>#N/A</v>
      </c>
      <c r="Z12" s="8" t="e">
        <f ca="1">IF(Y12="","",项目信息!$C$16)</f>
        <v>#N/A</v>
      </c>
      <c r="AA12" s="106" t="e">
        <f t="shared" ca="1" si="12"/>
        <v>#N/A</v>
      </c>
      <c r="AB12" s="106" t="e">
        <f t="shared" ca="1" si="13"/>
        <v>#N/A</v>
      </c>
      <c r="AC12" s="106" t="e">
        <f t="shared" ca="1" si="14"/>
        <v>#N/A</v>
      </c>
      <c r="AD12" s="106" t="str">
        <f t="shared" ca="1" si="9"/>
        <v/>
      </c>
      <c r="AE12" s="106" t="str">
        <f t="shared" ca="1" si="10"/>
        <v/>
      </c>
      <c r="AF12" s="106" t="str">
        <f t="shared" ca="1" si="11"/>
        <v/>
      </c>
      <c r="AG12" s="110" t="e">
        <f t="shared" ca="1" si="0"/>
        <v>#N/A</v>
      </c>
      <c r="AH12" s="110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F13" s="75" t="s">
        <v>405</v>
      </c>
      <c r="G13" s="88">
        <v>11</v>
      </c>
      <c r="H13" s="88">
        <v>179</v>
      </c>
      <c r="J13" s="103" t="s">
        <v>449</v>
      </c>
      <c r="L13" s="40">
        <f t="shared" ca="1" si="4"/>
        <v>41348</v>
      </c>
      <c r="M13" s="106">
        <f t="shared" ca="1" si="5"/>
        <v>0</v>
      </c>
      <c r="N13" s="106">
        <f t="shared" ca="1" si="6"/>
        <v>25</v>
      </c>
      <c r="O13" s="106">
        <f t="shared" ca="1" si="7"/>
        <v>0</v>
      </c>
      <c r="Q13" s="101">
        <v>41313</v>
      </c>
      <c r="R13" s="88">
        <v>0</v>
      </c>
      <c r="S13" s="88">
        <v>2</v>
      </c>
      <c r="T13" s="88">
        <v>0</v>
      </c>
      <c r="U13" s="88">
        <v>41313</v>
      </c>
      <c r="Y13" s="40" t="e">
        <f t="shared" ca="1" si="8"/>
        <v>#N/A</v>
      </c>
      <c r="Z13" s="8" t="e">
        <f ca="1">IF(Y13="","",项目信息!$C$16)</f>
        <v>#N/A</v>
      </c>
      <c r="AA13" s="106" t="e">
        <f t="shared" ca="1" si="12"/>
        <v>#N/A</v>
      </c>
      <c r="AB13" s="106" t="e">
        <f t="shared" ca="1" si="13"/>
        <v>#N/A</v>
      </c>
      <c r="AC13" s="106" t="e">
        <f t="shared" ca="1" si="14"/>
        <v>#N/A</v>
      </c>
      <c r="AD13" s="106" t="str">
        <f t="shared" ca="1" si="9"/>
        <v/>
      </c>
      <c r="AE13" s="106" t="str">
        <f t="shared" ca="1" si="10"/>
        <v/>
      </c>
      <c r="AF13" s="106" t="str">
        <f t="shared" ca="1" si="11"/>
        <v/>
      </c>
      <c r="AG13" s="110" t="e">
        <f t="shared" ca="1" si="0"/>
        <v>#N/A</v>
      </c>
      <c r="AH13" s="110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6">
        <f>MATCH("总计",F:F,0)-5</f>
        <v>8</v>
      </c>
      <c r="L14" s="40" t="str">
        <f t="shared" ca="1" si="4"/>
        <v>总计</v>
      </c>
      <c r="M14" s="106">
        <f t="shared" ca="1" si="5"/>
        <v>0</v>
      </c>
      <c r="N14" s="106">
        <f t="shared" ca="1" si="6"/>
        <v>179</v>
      </c>
      <c r="O14" s="106">
        <f t="shared" ca="1" si="7"/>
        <v>11</v>
      </c>
      <c r="Q14" s="101">
        <v>41348</v>
      </c>
      <c r="R14" s="88">
        <v>0</v>
      </c>
      <c r="S14" s="88">
        <v>25</v>
      </c>
      <c r="T14" s="88">
        <v>0</v>
      </c>
      <c r="U14" s="88">
        <v>41348</v>
      </c>
      <c r="Y14" s="40" t="e">
        <f t="shared" ca="1" si="8"/>
        <v>#N/A</v>
      </c>
      <c r="Z14" s="8" t="e">
        <f ca="1">IF(Y14="","",项目信息!$C$16)</f>
        <v>#N/A</v>
      </c>
      <c r="AA14" s="106" t="e">
        <f t="shared" ca="1" si="12"/>
        <v>#N/A</v>
      </c>
      <c r="AB14" s="106" t="e">
        <f t="shared" ca="1" si="13"/>
        <v>#N/A</v>
      </c>
      <c r="AC14" s="106" t="e">
        <f t="shared" ca="1" si="14"/>
        <v>#N/A</v>
      </c>
      <c r="AD14" s="106" t="str">
        <f t="shared" ca="1" si="9"/>
        <v/>
      </c>
      <c r="AE14" s="106" t="str">
        <f t="shared" ca="1" si="10"/>
        <v/>
      </c>
      <c r="AF14" s="106" t="str">
        <f t="shared" ca="1" si="11"/>
        <v/>
      </c>
      <c r="AG14" s="110" t="e">
        <f t="shared" ca="1" si="0"/>
        <v>#N/A</v>
      </c>
      <c r="AH14" s="110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0" t="str">
        <f t="shared" ca="1" si="4"/>
        <v/>
      </c>
      <c r="M15" s="106" t="str">
        <f t="shared" ca="1" si="5"/>
        <v/>
      </c>
      <c r="N15" s="106" t="str">
        <f t="shared" ca="1" si="6"/>
        <v/>
      </c>
      <c r="O15" s="106" t="str">
        <f t="shared" ca="1" si="7"/>
        <v/>
      </c>
      <c r="Q15" s="75" t="s">
        <v>405</v>
      </c>
      <c r="R15" s="88">
        <v>16</v>
      </c>
      <c r="S15" s="88">
        <v>179</v>
      </c>
      <c r="T15" s="88">
        <v>11</v>
      </c>
      <c r="U15" s="88">
        <v>412324</v>
      </c>
      <c r="Y15" s="40" t="e">
        <f t="shared" ca="1" si="8"/>
        <v>#N/A</v>
      </c>
      <c r="Z15" s="8" t="e">
        <f ca="1">IF(Y15="","",项目信息!$C$16)</f>
        <v>#N/A</v>
      </c>
      <c r="AA15" s="106" t="e">
        <f t="shared" ca="1" si="12"/>
        <v>#N/A</v>
      </c>
      <c r="AB15" s="106" t="e">
        <f t="shared" ca="1" si="13"/>
        <v>#N/A</v>
      </c>
      <c r="AC15" s="106" t="e">
        <f t="shared" ca="1" si="14"/>
        <v>#N/A</v>
      </c>
      <c r="AD15" s="106" t="str">
        <f t="shared" ca="1" si="9"/>
        <v/>
      </c>
      <c r="AE15" s="106" t="str">
        <f t="shared" ca="1" si="10"/>
        <v/>
      </c>
      <c r="AF15" s="106" t="str">
        <f t="shared" ca="1" si="11"/>
        <v/>
      </c>
      <c r="AG15" s="110" t="e">
        <f t="shared" ca="1" si="0"/>
        <v>#N/A</v>
      </c>
      <c r="AH15" s="110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2" t="s">
        <v>472</v>
      </c>
      <c r="L16" s="40" t="str">
        <f t="shared" ca="1" si="4"/>
        <v/>
      </c>
      <c r="M16" s="106" t="str">
        <f t="shared" ca="1" si="5"/>
        <v/>
      </c>
      <c r="N16" s="106" t="str">
        <f t="shared" ca="1" si="6"/>
        <v/>
      </c>
      <c r="O16" s="106" t="str">
        <f t="shared" ca="1" si="7"/>
        <v/>
      </c>
      <c r="Q16"/>
      <c r="R16"/>
      <c r="S16"/>
      <c r="Y16" s="40" t="e">
        <f t="shared" ca="1" si="8"/>
        <v>#N/A</v>
      </c>
      <c r="Z16" s="8" t="e">
        <f ca="1">IF(Y16="","",项目信息!$C$16)</f>
        <v>#N/A</v>
      </c>
      <c r="AA16" s="106" t="e">
        <f t="shared" ca="1" si="12"/>
        <v>#N/A</v>
      </c>
      <c r="AB16" s="106" t="e">
        <f t="shared" ca="1" si="13"/>
        <v>#N/A</v>
      </c>
      <c r="AC16" s="106" t="e">
        <f t="shared" ca="1" si="14"/>
        <v>#N/A</v>
      </c>
      <c r="AD16" s="106" t="str">
        <f t="shared" ca="1" si="9"/>
        <v/>
      </c>
      <c r="AE16" s="106" t="str">
        <f t="shared" ca="1" si="10"/>
        <v/>
      </c>
      <c r="AF16" s="106" t="str">
        <f t="shared" ca="1" si="11"/>
        <v/>
      </c>
      <c r="AG16" s="110" t="e">
        <f t="shared" ca="1" si="0"/>
        <v>#N/A</v>
      </c>
      <c r="AH16" s="110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3">
        <v>2</v>
      </c>
      <c r="L17" s="40" t="str">
        <f t="shared" ca="1" si="4"/>
        <v/>
      </c>
      <c r="M17" s="106" t="str">
        <f t="shared" ca="1" si="5"/>
        <v/>
      </c>
      <c r="N17" s="106" t="str">
        <f t="shared" ca="1" si="6"/>
        <v/>
      </c>
      <c r="O17" s="106" t="str">
        <f t="shared" ca="1" si="7"/>
        <v/>
      </c>
      <c r="Q17"/>
      <c r="R17"/>
      <c r="S17"/>
      <c r="Y17" s="40" t="e">
        <f t="shared" ca="1" si="8"/>
        <v>#N/A</v>
      </c>
      <c r="Z17" s="8" t="e">
        <f ca="1">IF(Y17="","",项目信息!$C$16)</f>
        <v>#N/A</v>
      </c>
      <c r="AA17" s="106" t="e">
        <f t="shared" ca="1" si="12"/>
        <v>#N/A</v>
      </c>
      <c r="AB17" s="106" t="e">
        <f t="shared" ca="1" si="13"/>
        <v>#N/A</v>
      </c>
      <c r="AC17" s="106" t="e">
        <f t="shared" ca="1" si="14"/>
        <v>#N/A</v>
      </c>
      <c r="AD17" s="106" t="str">
        <f t="shared" ca="1" si="9"/>
        <v/>
      </c>
      <c r="AE17" s="106" t="str">
        <f t="shared" ca="1" si="10"/>
        <v/>
      </c>
      <c r="AF17" s="106" t="str">
        <f t="shared" ca="1" si="11"/>
        <v/>
      </c>
      <c r="AG17" s="110" t="e">
        <f t="shared" ca="1" si="0"/>
        <v>#N/A</v>
      </c>
      <c r="AH17" s="110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3" t="s">
        <v>473</v>
      </c>
      <c r="L18" s="40" t="str">
        <f t="shared" ca="1" si="4"/>
        <v/>
      </c>
      <c r="M18" s="106" t="str">
        <f t="shared" ca="1" si="5"/>
        <v/>
      </c>
      <c r="N18" s="106" t="str">
        <f t="shared" ca="1" si="6"/>
        <v/>
      </c>
      <c r="O18" s="106" t="str">
        <f t="shared" ca="1" si="7"/>
        <v/>
      </c>
      <c r="Q18"/>
      <c r="R18"/>
      <c r="S18"/>
      <c r="Y18" s="40" t="e">
        <f t="shared" ca="1" si="8"/>
        <v>#N/A</v>
      </c>
      <c r="Z18" s="8" t="e">
        <f ca="1">IF(Y18="","",项目信息!$C$16)</f>
        <v>#N/A</v>
      </c>
      <c r="AA18" s="106" t="e">
        <f t="shared" ca="1" si="12"/>
        <v>#N/A</v>
      </c>
      <c r="AB18" s="106" t="e">
        <f t="shared" ca="1" si="13"/>
        <v>#N/A</v>
      </c>
      <c r="AC18" s="106" t="e">
        <f t="shared" ca="1" si="14"/>
        <v>#N/A</v>
      </c>
      <c r="AD18" s="106" t="str">
        <f t="shared" ca="1" si="9"/>
        <v/>
      </c>
      <c r="AE18" s="106" t="str">
        <f t="shared" ca="1" si="10"/>
        <v/>
      </c>
      <c r="AF18" s="106" t="str">
        <f t="shared" ca="1" si="11"/>
        <v/>
      </c>
      <c r="AG18" s="110" t="e">
        <f t="shared" ca="1" si="0"/>
        <v>#N/A</v>
      </c>
      <c r="AH18" s="110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6">
        <v>12</v>
      </c>
      <c r="L19" s="40" t="str">
        <f t="shared" ca="1" si="4"/>
        <v/>
      </c>
      <c r="M19" s="106" t="str">
        <f t="shared" ca="1" si="5"/>
        <v/>
      </c>
      <c r="N19" s="106" t="str">
        <f t="shared" ca="1" si="6"/>
        <v/>
      </c>
      <c r="O19" s="106" t="str">
        <f t="shared" ca="1" si="7"/>
        <v/>
      </c>
      <c r="Q19"/>
      <c r="R19"/>
      <c r="S19"/>
      <c r="Y19" s="40" t="e">
        <f t="shared" ca="1" si="8"/>
        <v>#N/A</v>
      </c>
      <c r="Z19" s="8" t="e">
        <f ca="1">IF(Y19="","",项目信息!$C$16)</f>
        <v>#N/A</v>
      </c>
      <c r="AA19" s="106" t="e">
        <f t="shared" ca="1" si="12"/>
        <v>#N/A</v>
      </c>
      <c r="AB19" s="106" t="e">
        <f t="shared" ca="1" si="13"/>
        <v>#N/A</v>
      </c>
      <c r="AC19" s="106" t="e">
        <f t="shared" ca="1" si="14"/>
        <v>#N/A</v>
      </c>
      <c r="AD19" s="106" t="str">
        <f t="shared" ca="1" si="9"/>
        <v/>
      </c>
      <c r="AE19" s="106" t="str">
        <f t="shared" ca="1" si="10"/>
        <v/>
      </c>
      <c r="AF19" s="106" t="str">
        <f t="shared" ca="1" si="11"/>
        <v/>
      </c>
      <c r="AG19" s="110" t="e">
        <f t="shared" ca="1" si="0"/>
        <v>#N/A</v>
      </c>
      <c r="AH19" s="110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0" t="str">
        <f t="shared" ca="1" si="4"/>
        <v/>
      </c>
      <c r="M20" s="106" t="str">
        <f t="shared" ca="1" si="5"/>
        <v/>
      </c>
      <c r="N20" s="106" t="str">
        <f t="shared" ca="1" si="6"/>
        <v/>
      </c>
      <c r="O20" s="106" t="str">
        <f t="shared" ca="1" si="7"/>
        <v/>
      </c>
      <c r="Y20" s="40" t="e">
        <f t="shared" ca="1" si="8"/>
        <v>#N/A</v>
      </c>
      <c r="Z20" s="8" t="e">
        <f ca="1">IF(Y20="","",项目信息!$C$16)</f>
        <v>#N/A</v>
      </c>
      <c r="AA20" s="106" t="e">
        <f t="shared" ca="1" si="12"/>
        <v>#N/A</v>
      </c>
      <c r="AB20" s="106" t="e">
        <f t="shared" ca="1" si="13"/>
        <v>#N/A</v>
      </c>
      <c r="AC20" s="106" t="e">
        <f t="shared" ca="1" si="14"/>
        <v>#N/A</v>
      </c>
      <c r="AD20" s="106" t="str">
        <f t="shared" ca="1" si="9"/>
        <v/>
      </c>
      <c r="AE20" s="106" t="str">
        <f t="shared" ca="1" si="10"/>
        <v/>
      </c>
      <c r="AF20" s="106" t="str">
        <f t="shared" ca="1" si="11"/>
        <v/>
      </c>
      <c r="AG20" s="110" t="e">
        <f t="shared" ca="1" si="0"/>
        <v>#N/A</v>
      </c>
      <c r="AH20" s="110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2" t="s">
        <v>470</v>
      </c>
      <c r="L21" s="40" t="str">
        <f t="shared" ca="1" si="4"/>
        <v/>
      </c>
      <c r="M21" s="106" t="str">
        <f t="shared" ca="1" si="5"/>
        <v/>
      </c>
      <c r="N21" s="106" t="str">
        <f t="shared" ca="1" si="6"/>
        <v/>
      </c>
      <c r="O21" s="106" t="str">
        <f t="shared" ca="1" si="7"/>
        <v/>
      </c>
      <c r="Y21" s="40" t="e">
        <f t="shared" ca="1" si="8"/>
        <v>#N/A</v>
      </c>
      <c r="Z21" s="8" t="e">
        <f ca="1">IF(Y21="","",项目信息!$C$16)</f>
        <v>#N/A</v>
      </c>
      <c r="AA21" s="106" t="e">
        <f t="shared" ca="1" si="12"/>
        <v>#N/A</v>
      </c>
      <c r="AB21" s="106" t="e">
        <f t="shared" ca="1" si="13"/>
        <v>#N/A</v>
      </c>
      <c r="AC21" s="106" t="e">
        <f t="shared" ca="1" si="14"/>
        <v>#N/A</v>
      </c>
      <c r="AD21" s="106" t="str">
        <f t="shared" ca="1" si="9"/>
        <v/>
      </c>
      <c r="AE21" s="106" t="str">
        <f t="shared" ca="1" si="10"/>
        <v/>
      </c>
      <c r="AF21" s="106" t="str">
        <f t="shared" ca="1" si="11"/>
        <v/>
      </c>
      <c r="AG21" s="110" t="e">
        <f t="shared" ca="1" si="0"/>
        <v>#N/A</v>
      </c>
      <c r="AH21" s="110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3">
        <v>5</v>
      </c>
      <c r="L22" s="40" t="str">
        <f t="shared" ca="1" si="4"/>
        <v/>
      </c>
      <c r="M22" s="106" t="str">
        <f t="shared" ca="1" si="5"/>
        <v/>
      </c>
      <c r="N22" s="106" t="str">
        <f t="shared" ca="1" si="6"/>
        <v/>
      </c>
      <c r="O22" s="106" t="str">
        <f t="shared" ca="1" si="7"/>
        <v/>
      </c>
      <c r="Y22" s="40" t="e">
        <f t="shared" ca="1" si="8"/>
        <v>#N/A</v>
      </c>
      <c r="Z22" s="8" t="e">
        <f ca="1">IF(Y22="","",项目信息!$C$16)</f>
        <v>#N/A</v>
      </c>
      <c r="AA22" s="106" t="e">
        <f t="shared" ca="1" si="12"/>
        <v>#N/A</v>
      </c>
      <c r="AB22" s="106" t="e">
        <f t="shared" ca="1" si="13"/>
        <v>#N/A</v>
      </c>
      <c r="AC22" s="106" t="e">
        <f t="shared" ca="1" si="14"/>
        <v>#N/A</v>
      </c>
      <c r="AD22" s="106" t="str">
        <f t="shared" ca="1" si="9"/>
        <v/>
      </c>
      <c r="AE22" s="106" t="str">
        <f t="shared" ca="1" si="10"/>
        <v/>
      </c>
      <c r="AF22" s="106" t="str">
        <f t="shared" ca="1" si="11"/>
        <v/>
      </c>
      <c r="AG22" s="110" t="e">
        <f t="shared" ca="1" si="0"/>
        <v>#N/A</v>
      </c>
      <c r="AH22" s="110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3" t="s">
        <v>471</v>
      </c>
      <c r="L23" s="40" t="str">
        <f t="shared" ca="1" si="4"/>
        <v/>
      </c>
      <c r="M23" s="106" t="str">
        <f t="shared" ca="1" si="5"/>
        <v/>
      </c>
      <c r="N23" s="106" t="str">
        <f t="shared" ca="1" si="6"/>
        <v/>
      </c>
      <c r="O23" s="106" t="str">
        <f t="shared" ca="1" si="7"/>
        <v/>
      </c>
      <c r="Y23" s="40" t="e">
        <f t="shared" ca="1" si="8"/>
        <v>#N/A</v>
      </c>
      <c r="Z23" s="8" t="e">
        <f ca="1">IF(Y23="","",项目信息!$C$16)</f>
        <v>#N/A</v>
      </c>
      <c r="AA23" s="106" t="e">
        <f t="shared" ca="1" si="12"/>
        <v>#N/A</v>
      </c>
      <c r="AB23" s="106" t="e">
        <f t="shared" ca="1" si="13"/>
        <v>#N/A</v>
      </c>
      <c r="AC23" s="106" t="e">
        <f t="shared" ca="1" si="14"/>
        <v>#N/A</v>
      </c>
      <c r="AD23" s="106" t="str">
        <f t="shared" ca="1" si="9"/>
        <v/>
      </c>
      <c r="AE23" s="106" t="str">
        <f t="shared" ca="1" si="10"/>
        <v/>
      </c>
      <c r="AF23" s="106" t="str">
        <f t="shared" ca="1" si="11"/>
        <v/>
      </c>
      <c r="AG23" s="110" t="e">
        <f t="shared" ca="1" si="0"/>
        <v>#N/A</v>
      </c>
      <c r="AH23" s="110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3">
        <v>17</v>
      </c>
      <c r="L24" s="40" t="str">
        <f t="shared" ca="1" si="4"/>
        <v/>
      </c>
      <c r="M24" s="106" t="str">
        <f t="shared" ca="1" si="5"/>
        <v/>
      </c>
      <c r="N24" s="106" t="str">
        <f t="shared" ca="1" si="6"/>
        <v/>
      </c>
      <c r="O24" s="106" t="str">
        <f t="shared" ca="1" si="7"/>
        <v/>
      </c>
      <c r="Y24" s="40" t="e">
        <f t="shared" ca="1" si="8"/>
        <v>#N/A</v>
      </c>
      <c r="Z24" s="8" t="e">
        <f ca="1">IF(Y24="","",项目信息!$C$16)</f>
        <v>#N/A</v>
      </c>
      <c r="AA24" s="106" t="e">
        <f t="shared" ca="1" si="12"/>
        <v>#N/A</v>
      </c>
      <c r="AB24" s="106" t="e">
        <f t="shared" ca="1" si="13"/>
        <v>#N/A</v>
      </c>
      <c r="AC24" s="106" t="e">
        <f t="shared" ca="1" si="14"/>
        <v>#N/A</v>
      </c>
      <c r="AD24" s="106" t="str">
        <f t="shared" ca="1" si="9"/>
        <v/>
      </c>
      <c r="AE24" s="106" t="str">
        <f t="shared" ca="1" si="10"/>
        <v/>
      </c>
      <c r="AF24" s="106" t="str">
        <f t="shared" ca="1" si="11"/>
        <v/>
      </c>
      <c r="AG24" s="110" t="e">
        <f t="shared" ca="1" si="0"/>
        <v>#N/A</v>
      </c>
      <c r="AH24" s="110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3" t="s">
        <v>474</v>
      </c>
      <c r="L25" s="40" t="str">
        <f t="shared" ca="1" si="4"/>
        <v/>
      </c>
      <c r="M25" s="106" t="str">
        <f t="shared" ca="1" si="5"/>
        <v/>
      </c>
      <c r="N25" s="106" t="str">
        <f t="shared" ca="1" si="6"/>
        <v/>
      </c>
      <c r="O25" s="106" t="str">
        <f t="shared" ca="1" si="7"/>
        <v/>
      </c>
      <c r="Y25" s="40" t="e">
        <f t="shared" ca="1" si="8"/>
        <v>#N/A</v>
      </c>
      <c r="Z25" s="8" t="e">
        <f ca="1">IF(Y25="","",项目信息!$C$16)</f>
        <v>#N/A</v>
      </c>
      <c r="AA25" s="106" t="e">
        <f t="shared" ca="1" si="12"/>
        <v>#N/A</v>
      </c>
      <c r="AB25" s="106" t="e">
        <f t="shared" ca="1" si="13"/>
        <v>#N/A</v>
      </c>
      <c r="AC25" s="106" t="e">
        <f t="shared" ca="1" si="14"/>
        <v>#N/A</v>
      </c>
      <c r="AD25" s="106" t="str">
        <f t="shared" ca="1" si="9"/>
        <v/>
      </c>
      <c r="AE25" s="106" t="str">
        <f t="shared" ca="1" si="10"/>
        <v/>
      </c>
      <c r="AF25" s="106" t="str">
        <f t="shared" ca="1" si="11"/>
        <v/>
      </c>
      <c r="AG25" s="110" t="e">
        <f t="shared" ca="1" si="0"/>
        <v>#N/A</v>
      </c>
      <c r="AH25" s="110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6">
        <f>MATCH("总计",Q:Q,0)-5</f>
        <v>10</v>
      </c>
      <c r="L26" s="40" t="str">
        <f t="shared" ca="1" si="4"/>
        <v/>
      </c>
      <c r="M26" s="106" t="str">
        <f t="shared" ca="1" si="5"/>
        <v/>
      </c>
      <c r="N26" s="106" t="str">
        <f t="shared" ca="1" si="6"/>
        <v/>
      </c>
      <c r="O26" s="106" t="str">
        <f t="shared" ca="1" si="7"/>
        <v/>
      </c>
      <c r="Y26" s="40" t="e">
        <f t="shared" ca="1" si="8"/>
        <v>#N/A</v>
      </c>
      <c r="Z26" s="8" t="e">
        <f ca="1">IF(Y26="","",项目信息!$C$16)</f>
        <v>#N/A</v>
      </c>
      <c r="AA26" s="106" t="e">
        <f t="shared" ca="1" si="12"/>
        <v>#N/A</v>
      </c>
      <c r="AB26" s="106" t="e">
        <f t="shared" ca="1" si="13"/>
        <v>#N/A</v>
      </c>
      <c r="AC26" s="106" t="e">
        <f t="shared" ca="1" si="14"/>
        <v>#N/A</v>
      </c>
      <c r="AD26" s="106" t="str">
        <f t="shared" ca="1" si="9"/>
        <v/>
      </c>
      <c r="AE26" s="106" t="str">
        <f t="shared" ca="1" si="10"/>
        <v/>
      </c>
      <c r="AF26" s="106" t="str">
        <f t="shared" ca="1" si="11"/>
        <v/>
      </c>
      <c r="AG26" s="110" t="e">
        <f t="shared" ca="1" si="0"/>
        <v>#N/A</v>
      </c>
      <c r="AH26" s="110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0" t="str">
        <f t="shared" ca="1" si="4"/>
        <v/>
      </c>
      <c r="M27" s="106" t="str">
        <f t="shared" ca="1" si="5"/>
        <v/>
      </c>
      <c r="N27" s="106" t="str">
        <f t="shared" ca="1" si="6"/>
        <v/>
      </c>
      <c r="O27" s="106" t="str">
        <f t="shared" ca="1" si="7"/>
        <v/>
      </c>
      <c r="Y27" s="40" t="e">
        <f t="shared" ca="1" si="8"/>
        <v>#N/A</v>
      </c>
      <c r="Z27" s="8" t="e">
        <f ca="1">IF(Y27="","",项目信息!$C$16)</f>
        <v>#N/A</v>
      </c>
      <c r="AA27" s="106" t="e">
        <f t="shared" ca="1" si="12"/>
        <v>#N/A</v>
      </c>
      <c r="AB27" s="106" t="e">
        <f t="shared" ca="1" si="13"/>
        <v>#N/A</v>
      </c>
      <c r="AC27" s="106" t="e">
        <f t="shared" ca="1" si="14"/>
        <v>#N/A</v>
      </c>
      <c r="AD27" s="106" t="str">
        <f t="shared" ca="1" si="9"/>
        <v/>
      </c>
      <c r="AE27" s="106" t="str">
        <f t="shared" ca="1" si="10"/>
        <v/>
      </c>
      <c r="AF27" s="106" t="str">
        <f t="shared" ca="1" si="11"/>
        <v/>
      </c>
      <c r="AG27" s="110" t="e">
        <f t="shared" ca="1" si="0"/>
        <v>#N/A</v>
      </c>
      <c r="AH27" s="110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0" t="str">
        <f t="shared" ca="1" si="4"/>
        <v/>
      </c>
      <c r="M28" s="106" t="str">
        <f t="shared" ca="1" si="5"/>
        <v/>
      </c>
      <c r="N28" s="106" t="str">
        <f t="shared" ca="1" si="6"/>
        <v/>
      </c>
      <c r="O28" s="106" t="str">
        <f t="shared" ca="1" si="7"/>
        <v/>
      </c>
      <c r="Y28" s="40" t="e">
        <f t="shared" ca="1" si="8"/>
        <v>#N/A</v>
      </c>
      <c r="Z28" s="8" t="e">
        <f ca="1">IF(Y28="","",项目信息!$C$16)</f>
        <v>#N/A</v>
      </c>
      <c r="AA28" s="106" t="e">
        <f t="shared" ca="1" si="12"/>
        <v>#N/A</v>
      </c>
      <c r="AB28" s="106" t="e">
        <f t="shared" ca="1" si="13"/>
        <v>#N/A</v>
      </c>
      <c r="AC28" s="106" t="e">
        <f t="shared" ca="1" si="14"/>
        <v>#N/A</v>
      </c>
      <c r="AD28" s="106" t="str">
        <f t="shared" ca="1" si="9"/>
        <v/>
      </c>
      <c r="AE28" s="106" t="str">
        <f t="shared" ca="1" si="10"/>
        <v/>
      </c>
      <c r="AF28" s="106" t="str">
        <f t="shared" ca="1" si="11"/>
        <v/>
      </c>
      <c r="AG28" s="110" t="e">
        <f t="shared" ca="1" si="0"/>
        <v>#N/A</v>
      </c>
      <c r="AH28" s="110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0" t="str">
        <f t="shared" ca="1" si="4"/>
        <v/>
      </c>
      <c r="M29" s="106" t="str">
        <f t="shared" ca="1" si="5"/>
        <v/>
      </c>
      <c r="N29" s="106" t="str">
        <f t="shared" ca="1" si="6"/>
        <v/>
      </c>
      <c r="O29" s="106" t="str">
        <f t="shared" ca="1" si="7"/>
        <v/>
      </c>
      <c r="Y29" s="40" t="e">
        <f t="shared" ca="1" si="8"/>
        <v>#N/A</v>
      </c>
      <c r="Z29" s="8" t="e">
        <f ca="1">IF(Y29="","",项目信息!$C$16)</f>
        <v>#N/A</v>
      </c>
      <c r="AA29" s="106" t="e">
        <f t="shared" ca="1" si="12"/>
        <v>#N/A</v>
      </c>
      <c r="AB29" s="106" t="e">
        <f t="shared" ca="1" si="13"/>
        <v>#N/A</v>
      </c>
      <c r="AC29" s="106" t="e">
        <f t="shared" ca="1" si="14"/>
        <v>#N/A</v>
      </c>
      <c r="AD29" s="106" t="str">
        <f t="shared" ca="1" si="9"/>
        <v/>
      </c>
      <c r="AE29" s="106" t="str">
        <f t="shared" ca="1" si="10"/>
        <v/>
      </c>
      <c r="AF29" s="106" t="str">
        <f t="shared" ca="1" si="11"/>
        <v/>
      </c>
      <c r="AG29" s="110" t="e">
        <f t="shared" ca="1" si="0"/>
        <v>#N/A</v>
      </c>
      <c r="AH29" s="110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0" t="str">
        <f t="shared" ca="1" si="4"/>
        <v/>
      </c>
      <c r="M30" s="106" t="str">
        <f t="shared" ca="1" si="5"/>
        <v/>
      </c>
      <c r="N30" s="106" t="str">
        <f t="shared" ca="1" si="6"/>
        <v/>
      </c>
      <c r="O30" s="106" t="str">
        <f t="shared" ca="1" si="7"/>
        <v/>
      </c>
      <c r="Y30" s="40" t="e">
        <f t="shared" ca="1" si="8"/>
        <v>#N/A</v>
      </c>
      <c r="Z30" s="8" t="e">
        <f ca="1">IF(Y30="","",项目信息!$C$16)</f>
        <v>#N/A</v>
      </c>
      <c r="AA30" s="106" t="e">
        <f t="shared" ca="1" si="12"/>
        <v>#N/A</v>
      </c>
      <c r="AB30" s="106" t="e">
        <f t="shared" ca="1" si="13"/>
        <v>#N/A</v>
      </c>
      <c r="AC30" s="106" t="e">
        <f t="shared" ca="1" si="14"/>
        <v>#N/A</v>
      </c>
      <c r="AD30" s="106" t="str">
        <f t="shared" ca="1" si="9"/>
        <v/>
      </c>
      <c r="AE30" s="106" t="str">
        <f t="shared" ca="1" si="10"/>
        <v/>
      </c>
      <c r="AF30" s="106" t="str">
        <f t="shared" ca="1" si="11"/>
        <v/>
      </c>
      <c r="AG30" s="110" t="e">
        <f t="shared" ca="1" si="0"/>
        <v>#N/A</v>
      </c>
      <c r="AH30" s="110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0" t="str">
        <f t="shared" ca="1" si="4"/>
        <v/>
      </c>
      <c r="M31" s="106" t="str">
        <f t="shared" ca="1" si="5"/>
        <v/>
      </c>
      <c r="N31" s="106" t="str">
        <f t="shared" ca="1" si="6"/>
        <v/>
      </c>
      <c r="O31" s="106" t="str">
        <f t="shared" ca="1" si="7"/>
        <v/>
      </c>
      <c r="Y31" s="40" t="e">
        <f t="shared" ca="1" si="8"/>
        <v>#N/A</v>
      </c>
      <c r="Z31" s="8" t="e">
        <f ca="1">IF(Y31="","",项目信息!$C$16)</f>
        <v>#N/A</v>
      </c>
      <c r="AA31" s="106" t="e">
        <f t="shared" ca="1" si="12"/>
        <v>#N/A</v>
      </c>
      <c r="AB31" s="106" t="e">
        <f t="shared" ca="1" si="13"/>
        <v>#N/A</v>
      </c>
      <c r="AC31" s="106" t="e">
        <f t="shared" ca="1" si="14"/>
        <v>#N/A</v>
      </c>
      <c r="AD31" s="106" t="str">
        <f t="shared" ca="1" si="9"/>
        <v/>
      </c>
      <c r="AE31" s="106" t="str">
        <f t="shared" ca="1" si="10"/>
        <v/>
      </c>
      <c r="AF31" s="106" t="str">
        <f t="shared" ca="1" si="11"/>
        <v/>
      </c>
      <c r="AG31" s="110" t="e">
        <f t="shared" ca="1" si="0"/>
        <v>#N/A</v>
      </c>
      <c r="AH31" s="110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0" t="str">
        <f t="shared" ca="1" si="4"/>
        <v/>
      </c>
      <c r="M32" s="106" t="str">
        <f t="shared" ca="1" si="5"/>
        <v/>
      </c>
      <c r="N32" s="106" t="str">
        <f t="shared" ca="1" si="6"/>
        <v/>
      </c>
      <c r="O32" s="106" t="str">
        <f t="shared" ca="1" si="7"/>
        <v/>
      </c>
      <c r="Y32" s="40" t="e">
        <f t="shared" ca="1" si="8"/>
        <v>#N/A</v>
      </c>
      <c r="Z32" s="8" t="e">
        <f ca="1">IF(Y32="","",项目信息!$C$16)</f>
        <v>#N/A</v>
      </c>
      <c r="AA32" s="106" t="e">
        <f t="shared" ca="1" si="12"/>
        <v>#N/A</v>
      </c>
      <c r="AB32" s="106" t="e">
        <f t="shared" ca="1" si="13"/>
        <v>#N/A</v>
      </c>
      <c r="AC32" s="106" t="e">
        <f t="shared" ca="1" si="14"/>
        <v>#N/A</v>
      </c>
      <c r="AD32" s="106" t="str">
        <f t="shared" ca="1" si="9"/>
        <v/>
      </c>
      <c r="AE32" s="106" t="str">
        <f t="shared" ca="1" si="10"/>
        <v/>
      </c>
      <c r="AF32" s="106" t="str">
        <f t="shared" ca="1" si="11"/>
        <v/>
      </c>
      <c r="AG32" s="110" t="e">
        <f t="shared" ca="1" si="0"/>
        <v>#N/A</v>
      </c>
      <c r="AH32" s="110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0" t="str">
        <f t="shared" ca="1" si="4"/>
        <v/>
      </c>
      <c r="M33" s="106" t="str">
        <f t="shared" ca="1" si="5"/>
        <v/>
      </c>
      <c r="N33" s="106" t="str">
        <f t="shared" ca="1" si="6"/>
        <v/>
      </c>
      <c r="O33" s="106" t="str">
        <f t="shared" ca="1" si="7"/>
        <v/>
      </c>
      <c r="Y33" s="40" t="e">
        <f t="shared" ca="1" si="8"/>
        <v>#N/A</v>
      </c>
      <c r="Z33" s="8" t="e">
        <f ca="1">IF(Y33="","",项目信息!$C$16)</f>
        <v>#N/A</v>
      </c>
      <c r="AA33" s="106" t="e">
        <f t="shared" ca="1" si="12"/>
        <v>#N/A</v>
      </c>
      <c r="AB33" s="106" t="e">
        <f t="shared" ca="1" si="13"/>
        <v>#N/A</v>
      </c>
      <c r="AC33" s="106" t="e">
        <f t="shared" ca="1" si="14"/>
        <v>#N/A</v>
      </c>
      <c r="AD33" s="106" t="str">
        <f t="shared" ca="1" si="9"/>
        <v/>
      </c>
      <c r="AE33" s="106" t="str">
        <f t="shared" ca="1" si="10"/>
        <v/>
      </c>
      <c r="AF33" s="106" t="str">
        <f t="shared" ca="1" si="11"/>
        <v/>
      </c>
      <c r="AG33" s="110" t="e">
        <f t="shared" ca="1" si="0"/>
        <v>#N/A</v>
      </c>
      <c r="AH33" s="110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0" t="str">
        <f t="shared" ca="1" si="4"/>
        <v/>
      </c>
      <c r="M34" s="106" t="str">
        <f t="shared" ca="1" si="5"/>
        <v/>
      </c>
      <c r="N34" s="106" t="str">
        <f t="shared" ca="1" si="6"/>
        <v/>
      </c>
      <c r="O34" s="106" t="str">
        <f t="shared" ca="1" si="7"/>
        <v/>
      </c>
      <c r="Y34" s="40" t="e">
        <f t="shared" ca="1" si="8"/>
        <v>#N/A</v>
      </c>
      <c r="Z34" s="8" t="e">
        <f ca="1">IF(Y34="","",项目信息!$C$16)</f>
        <v>#N/A</v>
      </c>
      <c r="AA34" s="106" t="e">
        <f t="shared" ca="1" si="12"/>
        <v>#N/A</v>
      </c>
      <c r="AB34" s="106" t="e">
        <f t="shared" ca="1" si="13"/>
        <v>#N/A</v>
      </c>
      <c r="AC34" s="106" t="e">
        <f t="shared" ca="1" si="14"/>
        <v>#N/A</v>
      </c>
      <c r="AD34" s="106" t="str">
        <f t="shared" ca="1" si="9"/>
        <v/>
      </c>
      <c r="AE34" s="106" t="str">
        <f t="shared" ca="1" si="10"/>
        <v/>
      </c>
      <c r="AF34" s="106" t="str">
        <f t="shared" ca="1" si="11"/>
        <v/>
      </c>
      <c r="AG34" s="110" t="e">
        <f t="shared" ca="1" si="0"/>
        <v>#N/A</v>
      </c>
      <c r="AH34" s="110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0" t="str">
        <f t="shared" ca="1" si="4"/>
        <v/>
      </c>
      <c r="M35" s="106" t="str">
        <f t="shared" ca="1" si="5"/>
        <v/>
      </c>
      <c r="N35" s="106" t="str">
        <f t="shared" ca="1" si="6"/>
        <v/>
      </c>
      <c r="O35" s="106" t="str">
        <f t="shared" ca="1" si="7"/>
        <v/>
      </c>
      <c r="Y35" s="40" t="e">
        <f t="shared" ca="1" si="8"/>
        <v>#N/A</v>
      </c>
      <c r="Z35" s="8" t="e">
        <f ca="1">IF(Y35="","",项目信息!$C$16)</f>
        <v>#N/A</v>
      </c>
      <c r="AA35" s="106" t="e">
        <f t="shared" ca="1" si="12"/>
        <v>#N/A</v>
      </c>
      <c r="AB35" s="106" t="e">
        <f t="shared" ca="1" si="13"/>
        <v>#N/A</v>
      </c>
      <c r="AC35" s="106" t="e">
        <f t="shared" ca="1" si="14"/>
        <v>#N/A</v>
      </c>
      <c r="AD35" s="106" t="str">
        <f t="shared" ca="1" si="9"/>
        <v/>
      </c>
      <c r="AE35" s="106" t="str">
        <f t="shared" ca="1" si="10"/>
        <v/>
      </c>
      <c r="AF35" s="106" t="str">
        <f t="shared" ca="1" si="11"/>
        <v/>
      </c>
      <c r="AG35" s="110" t="e">
        <f t="shared" ca="1" si="0"/>
        <v>#N/A</v>
      </c>
      <c r="AH35" s="110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0" t="str">
        <f t="shared" ca="1" si="4"/>
        <v/>
      </c>
      <c r="M36" s="106" t="str">
        <f t="shared" ca="1" si="5"/>
        <v/>
      </c>
      <c r="N36" s="106" t="str">
        <f t="shared" ca="1" si="6"/>
        <v/>
      </c>
      <c r="O36" s="106" t="str">
        <f t="shared" ca="1" si="7"/>
        <v/>
      </c>
      <c r="Y36" s="40" t="e">
        <f t="shared" ca="1" si="8"/>
        <v>#N/A</v>
      </c>
      <c r="Z36" s="8" t="e">
        <f ca="1">IF(Y36="","",项目信息!$C$16)</f>
        <v>#N/A</v>
      </c>
      <c r="AA36" s="106" t="e">
        <f t="shared" ca="1" si="12"/>
        <v>#N/A</v>
      </c>
      <c r="AB36" s="106" t="e">
        <f t="shared" ca="1" si="13"/>
        <v>#N/A</v>
      </c>
      <c r="AC36" s="106" t="e">
        <f t="shared" ca="1" si="14"/>
        <v>#N/A</v>
      </c>
      <c r="AD36" s="106" t="str">
        <f t="shared" ca="1" si="9"/>
        <v/>
      </c>
      <c r="AE36" s="106" t="str">
        <f t="shared" ca="1" si="10"/>
        <v/>
      </c>
      <c r="AF36" s="106" t="str">
        <f t="shared" ca="1" si="11"/>
        <v/>
      </c>
      <c r="AG36" s="110" t="e">
        <f t="shared" ca="1" si="0"/>
        <v>#N/A</v>
      </c>
      <c r="AH36" s="110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0" t="str">
        <f t="shared" ca="1" si="4"/>
        <v/>
      </c>
      <c r="M37" s="106" t="str">
        <f t="shared" ca="1" si="5"/>
        <v/>
      </c>
      <c r="N37" s="106" t="str">
        <f t="shared" ca="1" si="6"/>
        <v/>
      </c>
      <c r="O37" s="106" t="str">
        <f t="shared" ca="1" si="7"/>
        <v/>
      </c>
      <c r="Y37" s="40" t="e">
        <f t="shared" ca="1" si="8"/>
        <v>#N/A</v>
      </c>
      <c r="Z37" s="8" t="e">
        <f ca="1">IF(Y37="","",项目信息!$C$16)</f>
        <v>#N/A</v>
      </c>
      <c r="AA37" s="106" t="e">
        <f t="shared" ca="1" si="12"/>
        <v>#N/A</v>
      </c>
      <c r="AB37" s="106" t="e">
        <f t="shared" ca="1" si="13"/>
        <v>#N/A</v>
      </c>
      <c r="AC37" s="106" t="e">
        <f t="shared" ca="1" si="14"/>
        <v>#N/A</v>
      </c>
      <c r="AD37" s="106" t="str">
        <f t="shared" ca="1" si="9"/>
        <v/>
      </c>
      <c r="AE37" s="106" t="str">
        <f t="shared" ca="1" si="10"/>
        <v/>
      </c>
      <c r="AF37" s="106" t="str">
        <f t="shared" ca="1" si="11"/>
        <v/>
      </c>
      <c r="AG37" s="110" t="e">
        <f t="shared" ca="1" si="0"/>
        <v>#N/A</v>
      </c>
      <c r="AH37" s="110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0" t="str">
        <f t="shared" ca="1" si="4"/>
        <v/>
      </c>
      <c r="M38" s="106" t="str">
        <f t="shared" ca="1" si="5"/>
        <v/>
      </c>
      <c r="N38" s="106" t="str">
        <f t="shared" ca="1" si="6"/>
        <v/>
      </c>
      <c r="O38" s="106" t="str">
        <f t="shared" ca="1" si="7"/>
        <v/>
      </c>
      <c r="Y38" s="40" t="e">
        <f t="shared" ca="1" si="8"/>
        <v>#N/A</v>
      </c>
      <c r="Z38" s="8" t="e">
        <f ca="1">IF(Y38="","",项目信息!$C$16)</f>
        <v>#N/A</v>
      </c>
      <c r="AA38" s="106" t="e">
        <f t="shared" ca="1" si="12"/>
        <v>#N/A</v>
      </c>
      <c r="AB38" s="106" t="e">
        <f t="shared" ca="1" si="13"/>
        <v>#N/A</v>
      </c>
      <c r="AC38" s="106" t="e">
        <f t="shared" ca="1" si="14"/>
        <v>#N/A</v>
      </c>
      <c r="AD38" s="106" t="str">
        <f t="shared" ca="1" si="9"/>
        <v/>
      </c>
      <c r="AE38" s="106" t="str">
        <f t="shared" ca="1" si="10"/>
        <v/>
      </c>
      <c r="AF38" s="106" t="str">
        <f t="shared" ca="1" si="11"/>
        <v/>
      </c>
      <c r="AG38" s="110" t="e">
        <f t="shared" ca="1" si="0"/>
        <v>#N/A</v>
      </c>
      <c r="AH38" s="110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0" t="str">
        <f t="shared" ca="1" si="4"/>
        <v/>
      </c>
      <c r="M39" s="106" t="str">
        <f t="shared" ca="1" si="5"/>
        <v/>
      </c>
      <c r="N39" s="106" t="str">
        <f t="shared" ca="1" si="6"/>
        <v/>
      </c>
      <c r="O39" s="106" t="str">
        <f t="shared" ca="1" si="7"/>
        <v/>
      </c>
      <c r="Y39" s="40" t="e">
        <f t="shared" ca="1" si="8"/>
        <v>#N/A</v>
      </c>
      <c r="Z39" s="8" t="e">
        <f ca="1">IF(Y39="","",项目信息!$C$16)</f>
        <v>#N/A</v>
      </c>
      <c r="AA39" s="106" t="e">
        <f t="shared" ca="1" si="12"/>
        <v>#N/A</v>
      </c>
      <c r="AB39" s="106" t="e">
        <f t="shared" ca="1" si="13"/>
        <v>#N/A</v>
      </c>
      <c r="AC39" s="106" t="e">
        <f t="shared" ca="1" si="14"/>
        <v>#N/A</v>
      </c>
      <c r="AD39" s="106" t="str">
        <f t="shared" ca="1" si="9"/>
        <v/>
      </c>
      <c r="AE39" s="106" t="str">
        <f t="shared" ca="1" si="10"/>
        <v/>
      </c>
      <c r="AF39" s="106" t="str">
        <f t="shared" ca="1" si="11"/>
        <v/>
      </c>
      <c r="AG39" s="110" t="e">
        <f t="shared" ca="1" si="0"/>
        <v>#N/A</v>
      </c>
      <c r="AH39" s="110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0" t="str">
        <f t="shared" ca="1" si="4"/>
        <v/>
      </c>
      <c r="M40" s="106" t="str">
        <f t="shared" ca="1" si="5"/>
        <v/>
      </c>
      <c r="N40" s="106" t="str">
        <f t="shared" ca="1" si="6"/>
        <v/>
      </c>
      <c r="O40" s="106" t="str">
        <f t="shared" ca="1" si="7"/>
        <v/>
      </c>
      <c r="Y40" s="40" t="e">
        <f t="shared" ca="1" si="8"/>
        <v>#N/A</v>
      </c>
      <c r="Z40" s="8" t="e">
        <f ca="1">IF(Y40="","",项目信息!$C$16)</f>
        <v>#N/A</v>
      </c>
      <c r="AA40" s="106" t="e">
        <f t="shared" ca="1" si="12"/>
        <v>#N/A</v>
      </c>
      <c r="AB40" s="106" t="e">
        <f t="shared" ca="1" si="13"/>
        <v>#N/A</v>
      </c>
      <c r="AC40" s="106" t="e">
        <f t="shared" ca="1" si="14"/>
        <v>#N/A</v>
      </c>
      <c r="AD40" s="106" t="str">
        <f t="shared" ca="1" si="9"/>
        <v/>
      </c>
      <c r="AE40" s="106" t="str">
        <f t="shared" ca="1" si="10"/>
        <v/>
      </c>
      <c r="AF40" s="106" t="str">
        <f t="shared" ca="1" si="11"/>
        <v/>
      </c>
      <c r="AG40" s="110" t="e">
        <f t="shared" ca="1" si="0"/>
        <v>#N/A</v>
      </c>
      <c r="AH40" s="110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0" t="str">
        <f t="shared" ca="1" si="4"/>
        <v/>
      </c>
      <c r="M41" s="106" t="str">
        <f t="shared" ca="1" si="5"/>
        <v/>
      </c>
      <c r="N41" s="106" t="str">
        <f t="shared" ca="1" si="6"/>
        <v/>
      </c>
      <c r="O41" s="106" t="str">
        <f t="shared" ca="1" si="7"/>
        <v/>
      </c>
      <c r="Y41" s="40" t="e">
        <f t="shared" ca="1" si="8"/>
        <v>#N/A</v>
      </c>
      <c r="Z41" s="8" t="e">
        <f ca="1">IF(Y41="","",项目信息!$C$16)</f>
        <v>#N/A</v>
      </c>
      <c r="AA41" s="106" t="e">
        <f t="shared" ca="1" si="12"/>
        <v>#N/A</v>
      </c>
      <c r="AB41" s="106" t="e">
        <f t="shared" ca="1" si="13"/>
        <v>#N/A</v>
      </c>
      <c r="AC41" s="106" t="e">
        <f t="shared" ca="1" si="14"/>
        <v>#N/A</v>
      </c>
      <c r="AD41" s="106" t="str">
        <f t="shared" ca="1" si="9"/>
        <v/>
      </c>
      <c r="AE41" s="106" t="str">
        <f t="shared" ca="1" si="10"/>
        <v/>
      </c>
      <c r="AF41" s="106" t="str">
        <f t="shared" ca="1" si="11"/>
        <v/>
      </c>
      <c r="AG41" s="110" t="e">
        <f t="shared" ca="1" si="0"/>
        <v>#N/A</v>
      </c>
      <c r="AH41" s="110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0" t="str">
        <f t="shared" ca="1" si="4"/>
        <v/>
      </c>
      <c r="M42" s="106" t="str">
        <f t="shared" ca="1" si="5"/>
        <v/>
      </c>
      <c r="N42" s="106" t="str">
        <f t="shared" ca="1" si="6"/>
        <v/>
      </c>
      <c r="O42" s="106" t="str">
        <f t="shared" ca="1" si="7"/>
        <v/>
      </c>
      <c r="Y42" s="40" t="e">
        <f t="shared" ca="1" si="8"/>
        <v>#N/A</v>
      </c>
      <c r="Z42" s="8" t="e">
        <f ca="1">IF(Y42="","",项目信息!$C$16)</f>
        <v>#N/A</v>
      </c>
      <c r="AA42" s="106" t="e">
        <f t="shared" ca="1" si="12"/>
        <v>#N/A</v>
      </c>
      <c r="AB42" s="106" t="e">
        <f t="shared" ca="1" si="13"/>
        <v>#N/A</v>
      </c>
      <c r="AC42" s="106" t="e">
        <f t="shared" ca="1" si="14"/>
        <v>#N/A</v>
      </c>
      <c r="AD42" s="106" t="str">
        <f t="shared" ca="1" si="9"/>
        <v/>
      </c>
      <c r="AE42" s="106" t="str">
        <f t="shared" ca="1" si="10"/>
        <v/>
      </c>
      <c r="AF42" s="106" t="str">
        <f t="shared" ca="1" si="11"/>
        <v/>
      </c>
      <c r="AG42" s="110" t="e">
        <f t="shared" ca="1" si="0"/>
        <v>#N/A</v>
      </c>
      <c r="AH42" s="110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0" t="str">
        <f t="shared" ca="1" si="4"/>
        <v/>
      </c>
      <c r="M43" s="106" t="str">
        <f t="shared" ca="1" si="5"/>
        <v/>
      </c>
      <c r="N43" s="106" t="str">
        <f t="shared" ca="1" si="6"/>
        <v/>
      </c>
      <c r="O43" s="106" t="str">
        <f t="shared" ca="1" si="7"/>
        <v/>
      </c>
      <c r="Y43" s="40" t="e">
        <f t="shared" ca="1" si="8"/>
        <v>#N/A</v>
      </c>
      <c r="Z43" s="8" t="e">
        <f ca="1">IF(Y43="","",项目信息!$C$16)</f>
        <v>#N/A</v>
      </c>
      <c r="AA43" s="106" t="e">
        <f t="shared" ca="1" si="12"/>
        <v>#N/A</v>
      </c>
      <c r="AB43" s="106" t="e">
        <f t="shared" ca="1" si="13"/>
        <v>#N/A</v>
      </c>
      <c r="AC43" s="106" t="e">
        <f t="shared" ca="1" si="14"/>
        <v>#N/A</v>
      </c>
      <c r="AD43" s="106" t="str">
        <f t="shared" ca="1" si="9"/>
        <v/>
      </c>
      <c r="AE43" s="106" t="str">
        <f t="shared" ca="1" si="10"/>
        <v/>
      </c>
      <c r="AF43" s="106" t="str">
        <f t="shared" ca="1" si="11"/>
        <v/>
      </c>
      <c r="AG43" s="110" t="e">
        <f t="shared" ca="1" si="0"/>
        <v>#N/A</v>
      </c>
      <c r="AH43" s="110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0" t="str">
        <f t="shared" ca="1" si="4"/>
        <v/>
      </c>
      <c r="M44" s="106" t="str">
        <f t="shared" ca="1" si="5"/>
        <v/>
      </c>
      <c r="N44" s="106" t="str">
        <f t="shared" ca="1" si="6"/>
        <v/>
      </c>
      <c r="O44" s="106" t="str">
        <f t="shared" ca="1" si="7"/>
        <v/>
      </c>
      <c r="Y44" s="40" t="e">
        <f t="shared" ca="1" si="8"/>
        <v>#N/A</v>
      </c>
      <c r="Z44" s="8" t="e">
        <f ca="1">IF(Y44="","",项目信息!$C$16)</f>
        <v>#N/A</v>
      </c>
      <c r="AA44" s="106" t="e">
        <f t="shared" ca="1" si="12"/>
        <v>#N/A</v>
      </c>
      <c r="AB44" s="106" t="e">
        <f t="shared" ca="1" si="13"/>
        <v>#N/A</v>
      </c>
      <c r="AC44" s="106" t="e">
        <f t="shared" ca="1" si="14"/>
        <v>#N/A</v>
      </c>
      <c r="AD44" s="106" t="str">
        <f t="shared" ca="1" si="9"/>
        <v/>
      </c>
      <c r="AE44" s="106" t="str">
        <f t="shared" ca="1" si="10"/>
        <v/>
      </c>
      <c r="AF44" s="106" t="str">
        <f t="shared" ca="1" si="11"/>
        <v/>
      </c>
      <c r="AG44" s="110" t="e">
        <f t="shared" ca="1" si="0"/>
        <v>#N/A</v>
      </c>
      <c r="AH44" s="110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0" t="str">
        <f t="shared" ca="1" si="4"/>
        <v/>
      </c>
      <c r="M45" s="106" t="str">
        <f t="shared" ca="1" si="5"/>
        <v/>
      </c>
      <c r="N45" s="106" t="str">
        <f t="shared" ca="1" si="6"/>
        <v/>
      </c>
      <c r="O45" s="106" t="str">
        <f t="shared" ca="1" si="7"/>
        <v/>
      </c>
      <c r="Y45" s="40" t="e">
        <f t="shared" ca="1" si="8"/>
        <v>#N/A</v>
      </c>
      <c r="Z45" s="8" t="e">
        <f ca="1">IF(Y45="","",项目信息!$C$16)</f>
        <v>#N/A</v>
      </c>
      <c r="AA45" s="106" t="e">
        <f t="shared" ca="1" si="12"/>
        <v>#N/A</v>
      </c>
      <c r="AB45" s="106" t="e">
        <f t="shared" ca="1" si="13"/>
        <v>#N/A</v>
      </c>
      <c r="AC45" s="106" t="e">
        <f t="shared" ca="1" si="14"/>
        <v>#N/A</v>
      </c>
      <c r="AD45" s="106" t="str">
        <f t="shared" ca="1" si="9"/>
        <v/>
      </c>
      <c r="AE45" s="106" t="str">
        <f t="shared" ca="1" si="10"/>
        <v/>
      </c>
      <c r="AF45" s="106" t="str">
        <f t="shared" ca="1" si="11"/>
        <v/>
      </c>
      <c r="AG45" s="110" t="e">
        <f t="shared" ca="1" si="0"/>
        <v>#N/A</v>
      </c>
      <c r="AH45" s="110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0" t="str">
        <f t="shared" ca="1" si="4"/>
        <v/>
      </c>
      <c r="M46" s="106" t="str">
        <f t="shared" ca="1" si="5"/>
        <v/>
      </c>
      <c r="N46" s="106" t="str">
        <f t="shared" ca="1" si="6"/>
        <v/>
      </c>
      <c r="O46" s="106" t="str">
        <f t="shared" ca="1" si="7"/>
        <v/>
      </c>
      <c r="Y46" s="40" t="e">
        <f t="shared" ca="1" si="8"/>
        <v>#N/A</v>
      </c>
      <c r="Z46" s="8" t="e">
        <f ca="1">IF(Y46="","",项目信息!$C$16)</f>
        <v>#N/A</v>
      </c>
      <c r="AA46" s="106" t="e">
        <f t="shared" ca="1" si="12"/>
        <v>#N/A</v>
      </c>
      <c r="AB46" s="106" t="e">
        <f t="shared" ca="1" si="13"/>
        <v>#N/A</v>
      </c>
      <c r="AC46" s="106" t="e">
        <f t="shared" ca="1" si="14"/>
        <v>#N/A</v>
      </c>
      <c r="AD46" s="106" t="str">
        <f t="shared" ca="1" si="9"/>
        <v/>
      </c>
      <c r="AE46" s="106" t="str">
        <f t="shared" ca="1" si="10"/>
        <v/>
      </c>
      <c r="AF46" s="106" t="str">
        <f t="shared" ca="1" si="11"/>
        <v/>
      </c>
      <c r="AG46" s="110" t="e">
        <f t="shared" ca="1" si="0"/>
        <v>#N/A</v>
      </c>
      <c r="AH46" s="110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0" t="str">
        <f t="shared" ca="1" si="4"/>
        <v/>
      </c>
      <c r="M47" s="106" t="str">
        <f t="shared" ca="1" si="5"/>
        <v/>
      </c>
      <c r="N47" s="106" t="str">
        <f t="shared" ca="1" si="6"/>
        <v/>
      </c>
      <c r="O47" s="106" t="str">
        <f t="shared" ca="1" si="7"/>
        <v/>
      </c>
      <c r="Y47" s="40" t="e">
        <f t="shared" ca="1" si="8"/>
        <v>#N/A</v>
      </c>
      <c r="Z47" s="8" t="e">
        <f ca="1">IF(Y47="","",项目信息!$C$16)</f>
        <v>#N/A</v>
      </c>
      <c r="AA47" s="106" t="e">
        <f t="shared" ca="1" si="12"/>
        <v>#N/A</v>
      </c>
      <c r="AB47" s="106" t="e">
        <f t="shared" ca="1" si="13"/>
        <v>#N/A</v>
      </c>
      <c r="AC47" s="106" t="e">
        <f t="shared" ca="1" si="14"/>
        <v>#N/A</v>
      </c>
      <c r="AD47" s="106" t="str">
        <f t="shared" ca="1" si="9"/>
        <v/>
      </c>
      <c r="AE47" s="106" t="str">
        <f t="shared" ca="1" si="10"/>
        <v/>
      </c>
      <c r="AF47" s="106" t="str">
        <f t="shared" ca="1" si="11"/>
        <v/>
      </c>
      <c r="AG47" s="110" t="e">
        <f t="shared" ca="1" si="0"/>
        <v>#N/A</v>
      </c>
      <c r="AH47" s="110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0" t="str">
        <f t="shared" ca="1" si="4"/>
        <v/>
      </c>
      <c r="M48" s="106" t="str">
        <f t="shared" ca="1" si="5"/>
        <v/>
      </c>
      <c r="N48" s="106" t="str">
        <f t="shared" ca="1" si="6"/>
        <v/>
      </c>
      <c r="O48" s="106" t="str">
        <f t="shared" ca="1" si="7"/>
        <v/>
      </c>
      <c r="Y48" s="40" t="e">
        <f t="shared" ca="1" si="8"/>
        <v>#N/A</v>
      </c>
      <c r="Z48" s="8" t="e">
        <f ca="1">IF(Y48="","",项目信息!$C$16)</f>
        <v>#N/A</v>
      </c>
      <c r="AA48" s="106" t="e">
        <f t="shared" ca="1" si="12"/>
        <v>#N/A</v>
      </c>
      <c r="AB48" s="106" t="e">
        <f t="shared" ca="1" si="13"/>
        <v>#N/A</v>
      </c>
      <c r="AC48" s="106" t="e">
        <f t="shared" ca="1" si="14"/>
        <v>#N/A</v>
      </c>
      <c r="AD48" s="106" t="str">
        <f t="shared" ca="1" si="9"/>
        <v/>
      </c>
      <c r="AE48" s="106" t="str">
        <f t="shared" ca="1" si="10"/>
        <v/>
      </c>
      <c r="AF48" s="106" t="str">
        <f t="shared" ca="1" si="11"/>
        <v/>
      </c>
      <c r="AG48" s="110" t="e">
        <f t="shared" ca="1" si="0"/>
        <v>#N/A</v>
      </c>
      <c r="AH48" s="110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0" t="str">
        <f t="shared" ca="1" si="4"/>
        <v/>
      </c>
      <c r="M49" s="106" t="str">
        <f t="shared" ca="1" si="5"/>
        <v/>
      </c>
      <c r="N49" s="106" t="str">
        <f t="shared" ca="1" si="6"/>
        <v/>
      </c>
      <c r="O49" s="106" t="str">
        <f t="shared" ca="1" si="7"/>
        <v/>
      </c>
      <c r="Y49" s="40" t="e">
        <f t="shared" ca="1" si="8"/>
        <v>#N/A</v>
      </c>
      <c r="Z49" s="8" t="e">
        <f ca="1">IF(Y49="","",项目信息!$C$16)</f>
        <v>#N/A</v>
      </c>
      <c r="AA49" s="106" t="e">
        <f t="shared" ca="1" si="12"/>
        <v>#N/A</v>
      </c>
      <c r="AB49" s="106" t="e">
        <f t="shared" ca="1" si="13"/>
        <v>#N/A</v>
      </c>
      <c r="AC49" s="106" t="e">
        <f t="shared" ca="1" si="14"/>
        <v>#N/A</v>
      </c>
      <c r="AD49" s="106" t="str">
        <f t="shared" ca="1" si="9"/>
        <v/>
      </c>
      <c r="AE49" s="106" t="str">
        <f t="shared" ca="1" si="10"/>
        <v/>
      </c>
      <c r="AF49" s="106" t="str">
        <f t="shared" ca="1" si="11"/>
        <v/>
      </c>
      <c r="AG49" s="110" t="e">
        <f t="shared" ca="1" si="0"/>
        <v>#N/A</v>
      </c>
      <c r="AH49" s="110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0" t="str">
        <f t="shared" ca="1" si="4"/>
        <v/>
      </c>
      <c r="M50" s="106" t="str">
        <f t="shared" ca="1" si="5"/>
        <v/>
      </c>
      <c r="N50" s="106" t="str">
        <f t="shared" ca="1" si="6"/>
        <v/>
      </c>
      <c r="O50" s="106" t="str">
        <f t="shared" ca="1" si="7"/>
        <v/>
      </c>
      <c r="Y50" s="40" t="e">
        <f t="shared" ca="1" si="8"/>
        <v>#N/A</v>
      </c>
      <c r="Z50" s="8" t="e">
        <f ca="1">IF(Y50="","",项目信息!$C$16)</f>
        <v>#N/A</v>
      </c>
      <c r="AA50" s="106" t="e">
        <f t="shared" ca="1" si="12"/>
        <v>#N/A</v>
      </c>
      <c r="AB50" s="106" t="e">
        <f t="shared" ca="1" si="13"/>
        <v>#N/A</v>
      </c>
      <c r="AC50" s="106" t="e">
        <f t="shared" ca="1" si="14"/>
        <v>#N/A</v>
      </c>
      <c r="AD50" s="106" t="str">
        <f t="shared" ca="1" si="9"/>
        <v/>
      </c>
      <c r="AE50" s="106" t="str">
        <f t="shared" ca="1" si="10"/>
        <v/>
      </c>
      <c r="AF50" s="106" t="str">
        <f t="shared" ca="1" si="11"/>
        <v/>
      </c>
      <c r="AG50" s="110" t="e">
        <f t="shared" ca="1" si="0"/>
        <v>#N/A</v>
      </c>
      <c r="AH50" s="110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0" t="str">
        <f t="shared" ca="1" si="4"/>
        <v/>
      </c>
      <c r="M51" s="106" t="str">
        <f t="shared" ca="1" si="5"/>
        <v/>
      </c>
      <c r="N51" s="106" t="str">
        <f t="shared" ca="1" si="6"/>
        <v/>
      </c>
      <c r="O51" s="106" t="str">
        <f t="shared" ca="1" si="7"/>
        <v/>
      </c>
      <c r="Y51" s="40" t="e">
        <f t="shared" ca="1" si="8"/>
        <v>#N/A</v>
      </c>
      <c r="Z51" s="8" t="e">
        <f ca="1">IF(Y51="","",项目信息!$C$16)</f>
        <v>#N/A</v>
      </c>
      <c r="AA51" s="106" t="e">
        <f t="shared" ca="1" si="12"/>
        <v>#N/A</v>
      </c>
      <c r="AB51" s="106" t="e">
        <f t="shared" ca="1" si="13"/>
        <v>#N/A</v>
      </c>
      <c r="AC51" s="106" t="e">
        <f t="shared" ca="1" si="14"/>
        <v>#N/A</v>
      </c>
      <c r="AD51" s="106" t="str">
        <f t="shared" ca="1" si="9"/>
        <v/>
      </c>
      <c r="AE51" s="106" t="str">
        <f t="shared" ca="1" si="10"/>
        <v/>
      </c>
      <c r="AF51" s="106" t="str">
        <f t="shared" ca="1" si="11"/>
        <v/>
      </c>
      <c r="AG51" s="110" t="e">
        <f t="shared" ca="1" si="0"/>
        <v>#N/A</v>
      </c>
      <c r="AH51" s="110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0" t="str">
        <f t="shared" ca="1" si="4"/>
        <v/>
      </c>
      <c r="M52" s="106" t="str">
        <f t="shared" ca="1" si="5"/>
        <v/>
      </c>
      <c r="N52" s="106" t="str">
        <f t="shared" ca="1" si="6"/>
        <v/>
      </c>
      <c r="O52" s="106" t="str">
        <f t="shared" ca="1" si="7"/>
        <v/>
      </c>
      <c r="Y52" s="40" t="e">
        <f t="shared" ca="1" si="8"/>
        <v>#N/A</v>
      </c>
      <c r="Z52" s="8" t="e">
        <f ca="1">IF(Y52="","",项目信息!$C$16)</f>
        <v>#N/A</v>
      </c>
      <c r="AA52" s="106" t="e">
        <f t="shared" ca="1" si="12"/>
        <v>#N/A</v>
      </c>
      <c r="AB52" s="106" t="e">
        <f t="shared" ca="1" si="13"/>
        <v>#N/A</v>
      </c>
      <c r="AC52" s="106" t="e">
        <f t="shared" ca="1" si="14"/>
        <v>#N/A</v>
      </c>
      <c r="AD52" s="106" t="str">
        <f t="shared" ca="1" si="9"/>
        <v/>
      </c>
      <c r="AE52" s="106" t="str">
        <f t="shared" ca="1" si="10"/>
        <v/>
      </c>
      <c r="AF52" s="106" t="str">
        <f t="shared" ca="1" si="11"/>
        <v/>
      </c>
      <c r="AG52" s="110" t="e">
        <f t="shared" ca="1" si="0"/>
        <v>#N/A</v>
      </c>
      <c r="AH52" s="110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0" t="str">
        <f t="shared" ca="1" si="4"/>
        <v/>
      </c>
      <c r="M53" s="106" t="str">
        <f t="shared" ca="1" si="5"/>
        <v/>
      </c>
      <c r="N53" s="106" t="str">
        <f t="shared" ca="1" si="6"/>
        <v/>
      </c>
      <c r="O53" s="106" t="str">
        <f t="shared" ca="1" si="7"/>
        <v/>
      </c>
      <c r="Y53" s="40" t="e">
        <f t="shared" ca="1" si="8"/>
        <v>#N/A</v>
      </c>
      <c r="Z53" s="8" t="e">
        <f ca="1">IF(Y53="","",项目信息!$C$16)</f>
        <v>#N/A</v>
      </c>
      <c r="AA53" s="106" t="e">
        <f t="shared" ca="1" si="12"/>
        <v>#N/A</v>
      </c>
      <c r="AB53" s="106" t="e">
        <f t="shared" ca="1" si="13"/>
        <v>#N/A</v>
      </c>
      <c r="AC53" s="106" t="e">
        <f t="shared" ca="1" si="14"/>
        <v>#N/A</v>
      </c>
      <c r="AD53" s="106" t="str">
        <f t="shared" ca="1" si="9"/>
        <v/>
      </c>
      <c r="AE53" s="106" t="str">
        <f t="shared" ca="1" si="10"/>
        <v/>
      </c>
      <c r="AF53" s="106" t="str">
        <f t="shared" ca="1" si="11"/>
        <v/>
      </c>
      <c r="AG53" s="110" t="e">
        <f t="shared" ca="1" si="0"/>
        <v>#N/A</v>
      </c>
      <c r="AH53" s="110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0" t="str">
        <f t="shared" ca="1" si="4"/>
        <v/>
      </c>
      <c r="M54" s="106" t="str">
        <f t="shared" ca="1" si="5"/>
        <v/>
      </c>
      <c r="N54" s="106" t="str">
        <f t="shared" ca="1" si="6"/>
        <v/>
      </c>
      <c r="O54" s="106" t="str">
        <f t="shared" ca="1" si="7"/>
        <v/>
      </c>
      <c r="Y54" s="40" t="e">
        <f t="shared" ca="1" si="8"/>
        <v>#N/A</v>
      </c>
      <c r="Z54" s="8" t="e">
        <f ca="1">IF(Y54="","",项目信息!$C$16)</f>
        <v>#N/A</v>
      </c>
      <c r="AA54" s="106" t="e">
        <f t="shared" ca="1" si="12"/>
        <v>#N/A</v>
      </c>
      <c r="AB54" s="106" t="e">
        <f t="shared" ca="1" si="13"/>
        <v>#N/A</v>
      </c>
      <c r="AC54" s="106" t="e">
        <f t="shared" ca="1" si="14"/>
        <v>#N/A</v>
      </c>
      <c r="AD54" s="106" t="str">
        <f t="shared" ca="1" si="9"/>
        <v/>
      </c>
      <c r="AE54" s="106" t="str">
        <f t="shared" ca="1" si="10"/>
        <v/>
      </c>
      <c r="AF54" s="106" t="str">
        <f t="shared" ca="1" si="11"/>
        <v/>
      </c>
      <c r="AG54" s="110" t="e">
        <f t="shared" ca="1" si="0"/>
        <v>#N/A</v>
      </c>
      <c r="AH54" s="110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0" t="str">
        <f t="shared" ca="1" si="4"/>
        <v/>
      </c>
      <c r="M55" s="106" t="str">
        <f t="shared" ca="1" si="5"/>
        <v/>
      </c>
      <c r="N55" s="106" t="str">
        <f t="shared" ca="1" si="6"/>
        <v/>
      </c>
      <c r="O55" s="106" t="str">
        <f t="shared" ca="1" si="7"/>
        <v/>
      </c>
      <c r="Y55" s="40" t="e">
        <f t="shared" ca="1" si="8"/>
        <v>#N/A</v>
      </c>
      <c r="Z55" s="8" t="e">
        <f ca="1">IF(Y55="","",项目信息!$C$16)</f>
        <v>#N/A</v>
      </c>
      <c r="AA55" s="106" t="e">
        <f t="shared" ca="1" si="12"/>
        <v>#N/A</v>
      </c>
      <c r="AB55" s="106" t="e">
        <f t="shared" ca="1" si="13"/>
        <v>#N/A</v>
      </c>
      <c r="AC55" s="106" t="e">
        <f t="shared" ca="1" si="14"/>
        <v>#N/A</v>
      </c>
      <c r="AD55" s="106" t="str">
        <f t="shared" ca="1" si="9"/>
        <v/>
      </c>
      <c r="AE55" s="106" t="str">
        <f t="shared" ca="1" si="10"/>
        <v/>
      </c>
      <c r="AF55" s="106" t="str">
        <f t="shared" ca="1" si="11"/>
        <v/>
      </c>
      <c r="AG55" s="110" t="e">
        <f t="shared" ca="1" si="0"/>
        <v>#N/A</v>
      </c>
      <c r="AH55" s="110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0" t="str">
        <f t="shared" ca="1" si="4"/>
        <v/>
      </c>
      <c r="M56" s="106" t="str">
        <f t="shared" ca="1" si="5"/>
        <v/>
      </c>
      <c r="N56" s="106" t="str">
        <f t="shared" ca="1" si="6"/>
        <v/>
      </c>
      <c r="O56" s="106" t="str">
        <f t="shared" ca="1" si="7"/>
        <v/>
      </c>
      <c r="Y56" s="40" t="e">
        <f t="shared" ca="1" si="8"/>
        <v>#N/A</v>
      </c>
      <c r="Z56" s="8" t="e">
        <f ca="1">IF(Y56="","",项目信息!$C$16)</f>
        <v>#N/A</v>
      </c>
      <c r="AA56" s="106" t="e">
        <f t="shared" ca="1" si="12"/>
        <v>#N/A</v>
      </c>
      <c r="AB56" s="106" t="e">
        <f t="shared" ca="1" si="13"/>
        <v>#N/A</v>
      </c>
      <c r="AC56" s="106" t="e">
        <f t="shared" ca="1" si="14"/>
        <v>#N/A</v>
      </c>
      <c r="AD56" s="106" t="str">
        <f t="shared" ca="1" si="9"/>
        <v/>
      </c>
      <c r="AE56" s="106" t="str">
        <f t="shared" ca="1" si="10"/>
        <v/>
      </c>
      <c r="AF56" s="106" t="str">
        <f t="shared" ca="1" si="11"/>
        <v/>
      </c>
      <c r="AG56" s="110" t="e">
        <f t="shared" ca="1" si="0"/>
        <v>#N/A</v>
      </c>
      <c r="AH56" s="110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0" t="str">
        <f t="shared" ca="1" si="4"/>
        <v/>
      </c>
      <c r="M57" s="106" t="str">
        <f t="shared" ca="1" si="5"/>
        <v/>
      </c>
      <c r="N57" s="106" t="str">
        <f t="shared" ca="1" si="6"/>
        <v/>
      </c>
      <c r="O57" s="106" t="str">
        <f t="shared" ca="1" si="7"/>
        <v/>
      </c>
      <c r="Y57" s="40" t="e">
        <f t="shared" ca="1" si="8"/>
        <v>#N/A</v>
      </c>
      <c r="Z57" s="8" t="e">
        <f ca="1">IF(Y57="","",项目信息!$C$16)</f>
        <v>#N/A</v>
      </c>
      <c r="AA57" s="106" t="e">
        <f t="shared" ca="1" si="12"/>
        <v>#N/A</v>
      </c>
      <c r="AB57" s="106" t="e">
        <f t="shared" ca="1" si="13"/>
        <v>#N/A</v>
      </c>
      <c r="AC57" s="106" t="e">
        <f t="shared" ca="1" si="14"/>
        <v>#N/A</v>
      </c>
      <c r="AD57" s="106" t="str">
        <f t="shared" ca="1" si="9"/>
        <v/>
      </c>
      <c r="AE57" s="106" t="str">
        <f t="shared" ca="1" si="10"/>
        <v/>
      </c>
      <c r="AF57" s="106" t="str">
        <f t="shared" ca="1" si="11"/>
        <v/>
      </c>
      <c r="AG57" s="110" t="e">
        <f t="shared" ca="1" si="0"/>
        <v>#N/A</v>
      </c>
      <c r="AH57" s="110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0" t="str">
        <f t="shared" ca="1" si="4"/>
        <v/>
      </c>
      <c r="M58" s="106" t="str">
        <f t="shared" ca="1" si="5"/>
        <v/>
      </c>
      <c r="N58" s="106" t="str">
        <f t="shared" ca="1" si="6"/>
        <v/>
      </c>
      <c r="O58" s="106" t="str">
        <f t="shared" ca="1" si="7"/>
        <v/>
      </c>
      <c r="Y58" s="40" t="e">
        <f t="shared" ca="1" si="8"/>
        <v>#N/A</v>
      </c>
      <c r="Z58" s="8" t="e">
        <f ca="1">IF(Y58="","",项目信息!$C$16)</f>
        <v>#N/A</v>
      </c>
      <c r="AA58" s="106" t="e">
        <f t="shared" ca="1" si="12"/>
        <v>#N/A</v>
      </c>
      <c r="AB58" s="106" t="e">
        <f t="shared" ca="1" si="13"/>
        <v>#N/A</v>
      </c>
      <c r="AC58" s="106" t="e">
        <f t="shared" ca="1" si="14"/>
        <v>#N/A</v>
      </c>
      <c r="AD58" s="106" t="str">
        <f t="shared" ca="1" si="9"/>
        <v/>
      </c>
      <c r="AE58" s="106" t="str">
        <f t="shared" ca="1" si="10"/>
        <v/>
      </c>
      <c r="AF58" s="106" t="str">
        <f t="shared" ca="1" si="11"/>
        <v/>
      </c>
      <c r="AG58" s="110" t="e">
        <f t="shared" ca="1" si="0"/>
        <v>#N/A</v>
      </c>
      <c r="AH58" s="110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0" t="str">
        <f t="shared" ca="1" si="4"/>
        <v/>
      </c>
      <c r="M59" s="106" t="str">
        <f t="shared" ca="1" si="5"/>
        <v/>
      </c>
      <c r="N59" s="106" t="str">
        <f t="shared" ca="1" si="6"/>
        <v/>
      </c>
      <c r="O59" s="106" t="str">
        <f t="shared" ca="1" si="7"/>
        <v/>
      </c>
      <c r="Y59" s="40" t="e">
        <f t="shared" ca="1" si="8"/>
        <v>#N/A</v>
      </c>
      <c r="Z59" s="8" t="e">
        <f ca="1">IF(Y59="","",项目信息!$C$16)</f>
        <v>#N/A</v>
      </c>
      <c r="AA59" s="106" t="e">
        <f t="shared" ca="1" si="12"/>
        <v>#N/A</v>
      </c>
      <c r="AB59" s="106" t="e">
        <f t="shared" ca="1" si="13"/>
        <v>#N/A</v>
      </c>
      <c r="AC59" s="106" t="e">
        <f t="shared" ca="1" si="14"/>
        <v>#N/A</v>
      </c>
      <c r="AD59" s="106" t="str">
        <f t="shared" ca="1" si="9"/>
        <v/>
      </c>
      <c r="AE59" s="106" t="str">
        <f t="shared" ca="1" si="10"/>
        <v/>
      </c>
      <c r="AF59" s="106" t="str">
        <f t="shared" ca="1" si="11"/>
        <v/>
      </c>
      <c r="AG59" s="110" t="e">
        <f t="shared" ca="1" si="0"/>
        <v>#N/A</v>
      </c>
      <c r="AH59" s="110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0" t="str">
        <f t="shared" ca="1" si="4"/>
        <v/>
      </c>
      <c r="M60" s="106" t="str">
        <f t="shared" ca="1" si="5"/>
        <v/>
      </c>
      <c r="N60" s="106" t="str">
        <f t="shared" ca="1" si="6"/>
        <v/>
      </c>
      <c r="O60" s="106" t="str">
        <f t="shared" ca="1" si="7"/>
        <v/>
      </c>
      <c r="Y60" s="40" t="e">
        <f t="shared" ca="1" si="8"/>
        <v>#N/A</v>
      </c>
      <c r="Z60" s="8" t="e">
        <f ca="1">IF(Y60="","",项目信息!$C$16)</f>
        <v>#N/A</v>
      </c>
      <c r="AA60" s="106" t="e">
        <f t="shared" ca="1" si="12"/>
        <v>#N/A</v>
      </c>
      <c r="AB60" s="106" t="e">
        <f t="shared" ca="1" si="13"/>
        <v>#N/A</v>
      </c>
      <c r="AC60" s="106" t="e">
        <f t="shared" ca="1" si="14"/>
        <v>#N/A</v>
      </c>
      <c r="AD60" s="106" t="str">
        <f t="shared" ca="1" si="9"/>
        <v/>
      </c>
      <c r="AE60" s="106" t="str">
        <f t="shared" ca="1" si="10"/>
        <v/>
      </c>
      <c r="AF60" s="106" t="str">
        <f t="shared" ca="1" si="11"/>
        <v/>
      </c>
      <c r="AG60" s="110" t="e">
        <f t="shared" ca="1" si="0"/>
        <v>#N/A</v>
      </c>
      <c r="AH60" s="110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0" t="str">
        <f t="shared" ca="1" si="4"/>
        <v/>
      </c>
      <c r="M61" s="106" t="str">
        <f t="shared" ca="1" si="5"/>
        <v/>
      </c>
      <c r="N61" s="106" t="str">
        <f t="shared" ca="1" si="6"/>
        <v/>
      </c>
      <c r="O61" s="106" t="str">
        <f t="shared" ca="1" si="7"/>
        <v/>
      </c>
      <c r="Y61" s="40" t="e">
        <f t="shared" ca="1" si="8"/>
        <v>#N/A</v>
      </c>
      <c r="Z61" s="8" t="e">
        <f ca="1">IF(Y61="","",项目信息!$C$16)</f>
        <v>#N/A</v>
      </c>
      <c r="AA61" s="106" t="e">
        <f t="shared" ca="1" si="12"/>
        <v>#N/A</v>
      </c>
      <c r="AB61" s="106" t="e">
        <f t="shared" ca="1" si="13"/>
        <v>#N/A</v>
      </c>
      <c r="AC61" s="106" t="e">
        <f t="shared" ca="1" si="14"/>
        <v>#N/A</v>
      </c>
      <c r="AD61" s="106" t="str">
        <f t="shared" ca="1" si="9"/>
        <v/>
      </c>
      <c r="AE61" s="106" t="str">
        <f t="shared" ca="1" si="10"/>
        <v/>
      </c>
      <c r="AF61" s="106" t="str">
        <f t="shared" ca="1" si="11"/>
        <v/>
      </c>
      <c r="AG61" s="110" t="e">
        <f t="shared" ca="1" si="0"/>
        <v>#N/A</v>
      </c>
      <c r="AH61" s="110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0" t="str">
        <f t="shared" ca="1" si="4"/>
        <v/>
      </c>
      <c r="M62" s="106" t="str">
        <f t="shared" ca="1" si="5"/>
        <v/>
      </c>
      <c r="N62" s="106" t="str">
        <f t="shared" ca="1" si="6"/>
        <v/>
      </c>
      <c r="O62" s="106" t="str">
        <f t="shared" ca="1" si="7"/>
        <v/>
      </c>
      <c r="Y62" s="40" t="e">
        <f t="shared" ca="1" si="8"/>
        <v>#N/A</v>
      </c>
      <c r="Z62" s="8" t="e">
        <f ca="1">IF(Y62="","",项目信息!$C$16)</f>
        <v>#N/A</v>
      </c>
      <c r="AA62" s="106" t="e">
        <f t="shared" ca="1" si="12"/>
        <v>#N/A</v>
      </c>
      <c r="AB62" s="106" t="e">
        <f t="shared" ca="1" si="13"/>
        <v>#N/A</v>
      </c>
      <c r="AC62" s="106" t="e">
        <f t="shared" ca="1" si="14"/>
        <v>#N/A</v>
      </c>
      <c r="AD62" s="106" t="str">
        <f t="shared" ca="1" si="9"/>
        <v/>
      </c>
      <c r="AE62" s="106" t="str">
        <f t="shared" ca="1" si="10"/>
        <v/>
      </c>
      <c r="AF62" s="106" t="str">
        <f t="shared" ca="1" si="11"/>
        <v/>
      </c>
      <c r="AG62" s="110" t="e">
        <f t="shared" ca="1" si="0"/>
        <v>#N/A</v>
      </c>
      <c r="AH62" s="110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0" t="str">
        <f t="shared" ca="1" si="4"/>
        <v/>
      </c>
      <c r="M63" s="106" t="str">
        <f t="shared" ca="1" si="5"/>
        <v/>
      </c>
      <c r="N63" s="106" t="str">
        <f t="shared" ca="1" si="6"/>
        <v/>
      </c>
      <c r="O63" s="106" t="str">
        <f t="shared" ca="1" si="7"/>
        <v/>
      </c>
      <c r="Y63" s="40" t="e">
        <f t="shared" ca="1" si="8"/>
        <v>#N/A</v>
      </c>
      <c r="Z63" s="8" t="e">
        <f ca="1">IF(Y63="","",项目信息!$C$16)</f>
        <v>#N/A</v>
      </c>
      <c r="AA63" s="106" t="e">
        <f t="shared" ca="1" si="12"/>
        <v>#N/A</v>
      </c>
      <c r="AB63" s="106" t="e">
        <f t="shared" ca="1" si="13"/>
        <v>#N/A</v>
      </c>
      <c r="AC63" s="106" t="e">
        <f t="shared" ca="1" si="14"/>
        <v>#N/A</v>
      </c>
      <c r="AD63" s="106" t="str">
        <f t="shared" ca="1" si="9"/>
        <v/>
      </c>
      <c r="AE63" s="106" t="str">
        <f t="shared" ca="1" si="10"/>
        <v/>
      </c>
      <c r="AF63" s="106" t="str">
        <f t="shared" ca="1" si="11"/>
        <v/>
      </c>
      <c r="AG63" s="110" t="e">
        <f t="shared" ca="1" si="0"/>
        <v>#N/A</v>
      </c>
      <c r="AH63" s="110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0" t="str">
        <f t="shared" ca="1" si="4"/>
        <v/>
      </c>
      <c r="M64" s="106" t="str">
        <f t="shared" ca="1" si="5"/>
        <v/>
      </c>
      <c r="N64" s="106" t="str">
        <f t="shared" ca="1" si="6"/>
        <v/>
      </c>
      <c r="O64" s="106" t="str">
        <f t="shared" ca="1" si="7"/>
        <v/>
      </c>
      <c r="Y64" s="40" t="e">
        <f t="shared" ca="1" si="8"/>
        <v>#N/A</v>
      </c>
      <c r="Z64" s="8" t="e">
        <f ca="1">IF(Y64="","",项目信息!$C$16)</f>
        <v>#N/A</v>
      </c>
      <c r="AA64" s="106" t="e">
        <f t="shared" ca="1" si="12"/>
        <v>#N/A</v>
      </c>
      <c r="AB64" s="106" t="e">
        <f t="shared" ca="1" si="13"/>
        <v>#N/A</v>
      </c>
      <c r="AC64" s="106" t="e">
        <f t="shared" ca="1" si="14"/>
        <v>#N/A</v>
      </c>
      <c r="AD64" s="106" t="str">
        <f t="shared" ca="1" si="9"/>
        <v/>
      </c>
      <c r="AE64" s="106" t="str">
        <f t="shared" ca="1" si="10"/>
        <v/>
      </c>
      <c r="AF64" s="106" t="str">
        <f t="shared" ca="1" si="11"/>
        <v/>
      </c>
      <c r="AG64" s="110" t="e">
        <f t="shared" ca="1" si="0"/>
        <v>#N/A</v>
      </c>
      <c r="AH64" s="110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0" t="str">
        <f t="shared" ca="1" si="4"/>
        <v/>
      </c>
      <c r="M65" s="106" t="str">
        <f t="shared" ca="1" si="5"/>
        <v/>
      </c>
      <c r="N65" s="106" t="str">
        <f t="shared" ca="1" si="6"/>
        <v/>
      </c>
      <c r="O65" s="106" t="str">
        <f t="shared" ca="1" si="7"/>
        <v/>
      </c>
      <c r="Y65" s="40" t="e">
        <f t="shared" ca="1" si="8"/>
        <v>#N/A</v>
      </c>
      <c r="Z65" s="8" t="e">
        <f ca="1">IF(Y65="","",项目信息!$C$16)</f>
        <v>#N/A</v>
      </c>
      <c r="AA65" s="106" t="e">
        <f t="shared" ca="1" si="12"/>
        <v>#N/A</v>
      </c>
      <c r="AB65" s="106" t="e">
        <f t="shared" ca="1" si="13"/>
        <v>#N/A</v>
      </c>
      <c r="AC65" s="106" t="e">
        <f t="shared" ca="1" si="14"/>
        <v>#N/A</v>
      </c>
      <c r="AD65" s="106" t="str">
        <f t="shared" ca="1" si="9"/>
        <v/>
      </c>
      <c r="AE65" s="106" t="str">
        <f t="shared" ca="1" si="10"/>
        <v/>
      </c>
      <c r="AF65" s="106" t="str">
        <f t="shared" ca="1" si="11"/>
        <v/>
      </c>
      <c r="AG65" s="110" t="e">
        <f t="shared" ca="1" si="0"/>
        <v>#N/A</v>
      </c>
      <c r="AH65" s="110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0" t="str">
        <f t="shared" ca="1" si="4"/>
        <v/>
      </c>
      <c r="M66" s="106" t="str">
        <f t="shared" ca="1" si="5"/>
        <v/>
      </c>
      <c r="N66" s="106" t="str">
        <f t="shared" ca="1" si="6"/>
        <v/>
      </c>
      <c r="O66" s="106" t="str">
        <f t="shared" ca="1" si="7"/>
        <v/>
      </c>
      <c r="Y66" s="40" t="e">
        <f t="shared" ca="1" si="8"/>
        <v>#N/A</v>
      </c>
      <c r="Z66" s="8" t="e">
        <f ca="1">IF(Y66="","",项目信息!$C$16)</f>
        <v>#N/A</v>
      </c>
      <c r="AA66" s="106" t="e">
        <f t="shared" ca="1" si="12"/>
        <v>#N/A</v>
      </c>
      <c r="AB66" s="106" t="e">
        <f t="shared" ca="1" si="13"/>
        <v>#N/A</v>
      </c>
      <c r="AC66" s="106" t="e">
        <f t="shared" ca="1" si="14"/>
        <v>#N/A</v>
      </c>
      <c r="AD66" s="106" t="str">
        <f t="shared" ca="1" si="9"/>
        <v/>
      </c>
      <c r="AE66" s="106" t="str">
        <f t="shared" ca="1" si="10"/>
        <v/>
      </c>
      <c r="AF66" s="106" t="str">
        <f t="shared" ca="1" si="11"/>
        <v/>
      </c>
      <c r="AG66" s="110" t="e">
        <f t="shared" ref="AG66:AG129" ca="1" si="15">IF(Y66&lt;&gt;"",AC66-AB66,"")</f>
        <v>#N/A</v>
      </c>
      <c r="AH66" s="110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0" t="str">
        <f t="shared" ref="L67:L130" ca="1" si="19">IF(ROW()-$J$17&lt;$J$7,OFFSET($A$1,ROW()-$J$17+$J$3,$J$5-1),IF(ROW()-$J$17-$J$7&lt;$J$14,OFFSET($A$1,ROW()-$J$17-$J$7+$J$10,$J$12-1),""))</f>
        <v/>
      </c>
      <c r="M67" s="106" t="str">
        <f t="shared" ref="M67:M130" ca="1" si="20">IF(ROW()-$J$17&lt;$J$7,OFFSET($A$1,ROW()-$J$17+$J$3,$J$5-1+1),IF(ROW()-$J$17-$J$7&lt;$J$14,0,""))</f>
        <v/>
      </c>
      <c r="N67" s="106" t="str">
        <f t="shared" ref="N67:N130" ca="1" si="21">IF(ROW()-$J$17&lt;$J$7,0,IF(ROW()-$J$17-$J$7&lt;$J$14,OFFSET($A$1,ROW()-$J$17-$J$7+$J$10,$J$12-1+2),""))</f>
        <v/>
      </c>
      <c r="O67" s="106" t="str">
        <f t="shared" ref="O67:O130" ca="1" si="22">IF(ROW()-$J$17&lt;$J$7,0,IF(ROW()-$J$17-$J$7&lt;$J$14,OFFSET($A$1,ROW()-$J$17-$J$7+$J$10,$J$12-1+1),""))</f>
        <v/>
      </c>
      <c r="Y67" s="40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06" t="e">
        <f t="shared" ca="1" si="12"/>
        <v>#N/A</v>
      </c>
      <c r="AB67" s="106" t="e">
        <f t="shared" ca="1" si="13"/>
        <v>#N/A</v>
      </c>
      <c r="AC67" s="106" t="e">
        <f t="shared" ca="1" si="14"/>
        <v>#N/A</v>
      </c>
      <c r="AD67" s="106" t="str">
        <f t="shared" ref="AD67:AD130" ca="1" si="24">IF(ROW()-2&lt;$J$26,OFFSET($Q$1,ROW()-2+$J$22-1,1),"")</f>
        <v/>
      </c>
      <c r="AE67" s="106" t="str">
        <f t="shared" ref="AE67:AE130" ca="1" si="25">IF(ROW()-2&lt;$J$26,OFFSET($Q$1,ROW()-2+$J$22-1,2),"")</f>
        <v/>
      </c>
      <c r="AF67" s="106" t="str">
        <f t="shared" ref="AF67:AF130" ca="1" si="26">IF(ROW()-2&lt;$J$26,OFFSET($Q$1,ROW()-2+$J$22-1,3),"")</f>
        <v/>
      </c>
      <c r="AG67" s="110" t="e">
        <f t="shared" ca="1" si="15"/>
        <v>#N/A</v>
      </c>
      <c r="AH67" s="110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0" t="str">
        <f t="shared" ca="1" si="19"/>
        <v/>
      </c>
      <c r="M68" s="106" t="str">
        <f t="shared" ca="1" si="20"/>
        <v/>
      </c>
      <c r="N68" s="106" t="str">
        <f t="shared" ca="1" si="21"/>
        <v/>
      </c>
      <c r="O68" s="106" t="str">
        <f t="shared" ca="1" si="22"/>
        <v/>
      </c>
      <c r="Y68" s="40" t="e">
        <f t="shared" ca="1" si="23"/>
        <v>#N/A</v>
      </c>
      <c r="Z68" s="8" t="e">
        <f ca="1">IF(Y68="","",项目信息!$C$16)</f>
        <v>#N/A</v>
      </c>
      <c r="AA68" s="106" t="e">
        <f t="shared" ref="AA68:AA131" ca="1" si="27">IF(AD68&lt;&gt;"",AD68+AA67,NA())</f>
        <v>#N/A</v>
      </c>
      <c r="AB68" s="106" t="e">
        <f t="shared" ref="AB68:AB131" ca="1" si="28">IF(AE68&lt;&gt;"",AE68+AB67,NA())</f>
        <v>#N/A</v>
      </c>
      <c r="AC68" s="106" t="e">
        <f t="shared" ref="AC68:AC131" ca="1" si="29">IF(AF68&lt;&gt;"",AF68+AC67,NA())</f>
        <v>#N/A</v>
      </c>
      <c r="AD68" s="106" t="str">
        <f t="shared" ca="1" si="24"/>
        <v/>
      </c>
      <c r="AE68" s="106" t="str">
        <f t="shared" ca="1" si="25"/>
        <v/>
      </c>
      <c r="AF68" s="106" t="str">
        <f t="shared" ca="1" si="26"/>
        <v/>
      </c>
      <c r="AG68" s="110" t="e">
        <f t="shared" ca="1" si="15"/>
        <v>#N/A</v>
      </c>
      <c r="AH68" s="110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0" t="str">
        <f t="shared" ca="1" si="19"/>
        <v/>
      </c>
      <c r="M69" s="106" t="str">
        <f t="shared" ca="1" si="20"/>
        <v/>
      </c>
      <c r="N69" s="106" t="str">
        <f t="shared" ca="1" si="21"/>
        <v/>
      </c>
      <c r="O69" s="106" t="str">
        <f t="shared" ca="1" si="22"/>
        <v/>
      </c>
      <c r="Y69" s="40" t="e">
        <f t="shared" ca="1" si="23"/>
        <v>#N/A</v>
      </c>
      <c r="Z69" s="8" t="e">
        <f ca="1">IF(Y69="","",项目信息!$C$16)</f>
        <v>#N/A</v>
      </c>
      <c r="AA69" s="106" t="e">
        <f t="shared" ca="1" si="27"/>
        <v>#N/A</v>
      </c>
      <c r="AB69" s="106" t="e">
        <f t="shared" ca="1" si="28"/>
        <v>#N/A</v>
      </c>
      <c r="AC69" s="106" t="e">
        <f t="shared" ca="1" si="29"/>
        <v>#N/A</v>
      </c>
      <c r="AD69" s="106" t="str">
        <f t="shared" ca="1" si="24"/>
        <v/>
      </c>
      <c r="AE69" s="106" t="str">
        <f t="shared" ca="1" si="25"/>
        <v/>
      </c>
      <c r="AF69" s="106" t="str">
        <f t="shared" ca="1" si="26"/>
        <v/>
      </c>
      <c r="AG69" s="110" t="e">
        <f t="shared" ca="1" si="15"/>
        <v>#N/A</v>
      </c>
      <c r="AH69" s="110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0" t="str">
        <f t="shared" ca="1" si="19"/>
        <v/>
      </c>
      <c r="M70" s="106" t="str">
        <f t="shared" ca="1" si="20"/>
        <v/>
      </c>
      <c r="N70" s="106" t="str">
        <f t="shared" ca="1" si="21"/>
        <v/>
      </c>
      <c r="O70" s="106" t="str">
        <f t="shared" ca="1" si="22"/>
        <v/>
      </c>
      <c r="Y70" s="40" t="e">
        <f t="shared" ca="1" si="23"/>
        <v>#N/A</v>
      </c>
      <c r="Z70" s="8" t="e">
        <f ca="1">IF(Y70="","",项目信息!$C$16)</f>
        <v>#N/A</v>
      </c>
      <c r="AA70" s="106" t="e">
        <f t="shared" ca="1" si="27"/>
        <v>#N/A</v>
      </c>
      <c r="AB70" s="106" t="e">
        <f t="shared" ca="1" si="28"/>
        <v>#N/A</v>
      </c>
      <c r="AC70" s="106" t="e">
        <f t="shared" ca="1" si="29"/>
        <v>#N/A</v>
      </c>
      <c r="AD70" s="106" t="str">
        <f t="shared" ca="1" si="24"/>
        <v/>
      </c>
      <c r="AE70" s="106" t="str">
        <f t="shared" ca="1" si="25"/>
        <v/>
      </c>
      <c r="AF70" s="106" t="str">
        <f t="shared" ca="1" si="26"/>
        <v/>
      </c>
      <c r="AG70" s="110" t="e">
        <f t="shared" ca="1" si="15"/>
        <v>#N/A</v>
      </c>
      <c r="AH70" s="110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0" t="str">
        <f t="shared" ca="1" si="19"/>
        <v/>
      </c>
      <c r="M71" s="106" t="str">
        <f t="shared" ca="1" si="20"/>
        <v/>
      </c>
      <c r="N71" s="106" t="str">
        <f t="shared" ca="1" si="21"/>
        <v/>
      </c>
      <c r="O71" s="106" t="str">
        <f t="shared" ca="1" si="22"/>
        <v/>
      </c>
      <c r="Y71" s="40" t="e">
        <f t="shared" ca="1" si="23"/>
        <v>#N/A</v>
      </c>
      <c r="Z71" s="8" t="e">
        <f ca="1">IF(Y71="","",项目信息!$C$16)</f>
        <v>#N/A</v>
      </c>
      <c r="AA71" s="106" t="e">
        <f t="shared" ca="1" si="27"/>
        <v>#N/A</v>
      </c>
      <c r="AB71" s="106" t="e">
        <f t="shared" ca="1" si="28"/>
        <v>#N/A</v>
      </c>
      <c r="AC71" s="106" t="e">
        <f t="shared" ca="1" si="29"/>
        <v>#N/A</v>
      </c>
      <c r="AD71" s="106" t="str">
        <f t="shared" ca="1" si="24"/>
        <v/>
      </c>
      <c r="AE71" s="106" t="str">
        <f t="shared" ca="1" si="25"/>
        <v/>
      </c>
      <c r="AF71" s="106" t="str">
        <f t="shared" ca="1" si="26"/>
        <v/>
      </c>
      <c r="AG71" s="110" t="e">
        <f t="shared" ca="1" si="15"/>
        <v>#N/A</v>
      </c>
      <c r="AH71" s="110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0" t="str">
        <f t="shared" ca="1" si="19"/>
        <v/>
      </c>
      <c r="M72" s="106" t="str">
        <f t="shared" ca="1" si="20"/>
        <v/>
      </c>
      <c r="N72" s="106" t="str">
        <f t="shared" ca="1" si="21"/>
        <v/>
      </c>
      <c r="O72" s="106" t="str">
        <f t="shared" ca="1" si="22"/>
        <v/>
      </c>
      <c r="Y72" s="40" t="e">
        <f t="shared" ca="1" si="23"/>
        <v>#N/A</v>
      </c>
      <c r="Z72" s="8" t="e">
        <f ca="1">IF(Y72="","",项目信息!$C$16)</f>
        <v>#N/A</v>
      </c>
      <c r="AA72" s="106" t="e">
        <f t="shared" ca="1" si="27"/>
        <v>#N/A</v>
      </c>
      <c r="AB72" s="106" t="e">
        <f t="shared" ca="1" si="28"/>
        <v>#N/A</v>
      </c>
      <c r="AC72" s="106" t="e">
        <f t="shared" ca="1" si="29"/>
        <v>#N/A</v>
      </c>
      <c r="AD72" s="106" t="str">
        <f t="shared" ca="1" si="24"/>
        <v/>
      </c>
      <c r="AE72" s="106" t="str">
        <f t="shared" ca="1" si="25"/>
        <v/>
      </c>
      <c r="AF72" s="106" t="str">
        <f t="shared" ca="1" si="26"/>
        <v/>
      </c>
      <c r="AG72" s="110" t="e">
        <f t="shared" ca="1" si="15"/>
        <v>#N/A</v>
      </c>
      <c r="AH72" s="110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0" t="str">
        <f t="shared" ca="1" si="19"/>
        <v/>
      </c>
      <c r="M73" s="106" t="str">
        <f t="shared" ca="1" si="20"/>
        <v/>
      </c>
      <c r="N73" s="106" t="str">
        <f t="shared" ca="1" si="21"/>
        <v/>
      </c>
      <c r="O73" s="106" t="str">
        <f t="shared" ca="1" si="22"/>
        <v/>
      </c>
      <c r="Y73" s="40" t="e">
        <f t="shared" ca="1" si="23"/>
        <v>#N/A</v>
      </c>
      <c r="Z73" s="8" t="e">
        <f ca="1">IF(Y73="","",项目信息!$C$16)</f>
        <v>#N/A</v>
      </c>
      <c r="AA73" s="106" t="e">
        <f t="shared" ca="1" si="27"/>
        <v>#N/A</v>
      </c>
      <c r="AB73" s="106" t="e">
        <f t="shared" ca="1" si="28"/>
        <v>#N/A</v>
      </c>
      <c r="AC73" s="106" t="e">
        <f t="shared" ca="1" si="29"/>
        <v>#N/A</v>
      </c>
      <c r="AD73" s="106" t="str">
        <f t="shared" ca="1" si="24"/>
        <v/>
      </c>
      <c r="AE73" s="106" t="str">
        <f t="shared" ca="1" si="25"/>
        <v/>
      </c>
      <c r="AF73" s="106" t="str">
        <f t="shared" ca="1" si="26"/>
        <v/>
      </c>
      <c r="AG73" s="110" t="e">
        <f t="shared" ca="1" si="15"/>
        <v>#N/A</v>
      </c>
      <c r="AH73" s="110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0" t="str">
        <f t="shared" ca="1" si="19"/>
        <v/>
      </c>
      <c r="M74" s="106" t="str">
        <f t="shared" ca="1" si="20"/>
        <v/>
      </c>
      <c r="N74" s="106" t="str">
        <f t="shared" ca="1" si="21"/>
        <v/>
      </c>
      <c r="O74" s="106" t="str">
        <f t="shared" ca="1" si="22"/>
        <v/>
      </c>
      <c r="Y74" s="40" t="e">
        <f t="shared" ca="1" si="23"/>
        <v>#N/A</v>
      </c>
      <c r="Z74" s="8" t="e">
        <f ca="1">IF(Y74="","",项目信息!$C$16)</f>
        <v>#N/A</v>
      </c>
      <c r="AA74" s="106" t="e">
        <f t="shared" ca="1" si="27"/>
        <v>#N/A</v>
      </c>
      <c r="AB74" s="106" t="e">
        <f t="shared" ca="1" si="28"/>
        <v>#N/A</v>
      </c>
      <c r="AC74" s="106" t="e">
        <f t="shared" ca="1" si="29"/>
        <v>#N/A</v>
      </c>
      <c r="AD74" s="106" t="str">
        <f t="shared" ca="1" si="24"/>
        <v/>
      </c>
      <c r="AE74" s="106" t="str">
        <f t="shared" ca="1" si="25"/>
        <v/>
      </c>
      <c r="AF74" s="106" t="str">
        <f t="shared" ca="1" si="26"/>
        <v/>
      </c>
      <c r="AG74" s="110" t="e">
        <f t="shared" ca="1" si="15"/>
        <v>#N/A</v>
      </c>
      <c r="AH74" s="110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0" t="str">
        <f t="shared" ca="1" si="19"/>
        <v/>
      </c>
      <c r="M75" s="106" t="str">
        <f t="shared" ca="1" si="20"/>
        <v/>
      </c>
      <c r="N75" s="106" t="str">
        <f t="shared" ca="1" si="21"/>
        <v/>
      </c>
      <c r="O75" s="106" t="str">
        <f t="shared" ca="1" si="22"/>
        <v/>
      </c>
      <c r="Y75" s="40" t="e">
        <f t="shared" ca="1" si="23"/>
        <v>#N/A</v>
      </c>
      <c r="Z75" s="8" t="e">
        <f ca="1">IF(Y75="","",项目信息!$C$16)</f>
        <v>#N/A</v>
      </c>
      <c r="AA75" s="106" t="e">
        <f t="shared" ca="1" si="27"/>
        <v>#N/A</v>
      </c>
      <c r="AB75" s="106" t="e">
        <f t="shared" ca="1" si="28"/>
        <v>#N/A</v>
      </c>
      <c r="AC75" s="106" t="e">
        <f t="shared" ca="1" si="29"/>
        <v>#N/A</v>
      </c>
      <c r="AD75" s="106" t="str">
        <f t="shared" ca="1" si="24"/>
        <v/>
      </c>
      <c r="AE75" s="106" t="str">
        <f t="shared" ca="1" si="25"/>
        <v/>
      </c>
      <c r="AF75" s="106" t="str">
        <f t="shared" ca="1" si="26"/>
        <v/>
      </c>
      <c r="AG75" s="110" t="e">
        <f t="shared" ca="1" si="15"/>
        <v>#N/A</v>
      </c>
      <c r="AH75" s="110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0" t="str">
        <f t="shared" ca="1" si="19"/>
        <v/>
      </c>
      <c r="M76" s="106" t="str">
        <f t="shared" ca="1" si="20"/>
        <v/>
      </c>
      <c r="N76" s="106" t="str">
        <f t="shared" ca="1" si="21"/>
        <v/>
      </c>
      <c r="O76" s="106" t="str">
        <f t="shared" ca="1" si="22"/>
        <v/>
      </c>
      <c r="Y76" s="40" t="e">
        <f t="shared" ca="1" si="23"/>
        <v>#N/A</v>
      </c>
      <c r="Z76" s="8" t="e">
        <f ca="1">IF(Y76="","",项目信息!$C$16)</f>
        <v>#N/A</v>
      </c>
      <c r="AA76" s="106" t="e">
        <f t="shared" ca="1" si="27"/>
        <v>#N/A</v>
      </c>
      <c r="AB76" s="106" t="e">
        <f t="shared" ca="1" si="28"/>
        <v>#N/A</v>
      </c>
      <c r="AC76" s="106" t="e">
        <f t="shared" ca="1" si="29"/>
        <v>#N/A</v>
      </c>
      <c r="AD76" s="106" t="str">
        <f t="shared" ca="1" si="24"/>
        <v/>
      </c>
      <c r="AE76" s="106" t="str">
        <f t="shared" ca="1" si="25"/>
        <v/>
      </c>
      <c r="AF76" s="106" t="str">
        <f t="shared" ca="1" si="26"/>
        <v/>
      </c>
      <c r="AG76" s="110" t="e">
        <f t="shared" ca="1" si="15"/>
        <v>#N/A</v>
      </c>
      <c r="AH76" s="110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0" t="str">
        <f t="shared" ca="1" si="19"/>
        <v/>
      </c>
      <c r="M77" s="106" t="str">
        <f t="shared" ca="1" si="20"/>
        <v/>
      </c>
      <c r="N77" s="106" t="str">
        <f t="shared" ca="1" si="21"/>
        <v/>
      </c>
      <c r="O77" s="106" t="str">
        <f t="shared" ca="1" si="22"/>
        <v/>
      </c>
      <c r="Y77" s="40" t="e">
        <f t="shared" ca="1" si="23"/>
        <v>#N/A</v>
      </c>
      <c r="Z77" s="8" t="e">
        <f ca="1">IF(Y77="","",项目信息!$C$16)</f>
        <v>#N/A</v>
      </c>
      <c r="AA77" s="106" t="e">
        <f t="shared" ca="1" si="27"/>
        <v>#N/A</v>
      </c>
      <c r="AB77" s="106" t="e">
        <f t="shared" ca="1" si="28"/>
        <v>#N/A</v>
      </c>
      <c r="AC77" s="106" t="e">
        <f t="shared" ca="1" si="29"/>
        <v>#N/A</v>
      </c>
      <c r="AD77" s="106" t="str">
        <f t="shared" ca="1" si="24"/>
        <v/>
      </c>
      <c r="AE77" s="106" t="str">
        <f t="shared" ca="1" si="25"/>
        <v/>
      </c>
      <c r="AF77" s="106" t="str">
        <f t="shared" ca="1" si="26"/>
        <v/>
      </c>
      <c r="AG77" s="110" t="e">
        <f t="shared" ca="1" si="15"/>
        <v>#N/A</v>
      </c>
      <c r="AH77" s="110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0" t="str">
        <f t="shared" ca="1" si="19"/>
        <v/>
      </c>
      <c r="M78" s="106" t="str">
        <f t="shared" ca="1" si="20"/>
        <v/>
      </c>
      <c r="N78" s="106" t="str">
        <f t="shared" ca="1" si="21"/>
        <v/>
      </c>
      <c r="O78" s="106" t="str">
        <f t="shared" ca="1" si="22"/>
        <v/>
      </c>
      <c r="Y78" s="40" t="e">
        <f t="shared" ca="1" si="23"/>
        <v>#N/A</v>
      </c>
      <c r="Z78" s="8" t="e">
        <f ca="1">IF(Y78="","",项目信息!$C$16)</f>
        <v>#N/A</v>
      </c>
      <c r="AA78" s="106" t="e">
        <f t="shared" ca="1" si="27"/>
        <v>#N/A</v>
      </c>
      <c r="AB78" s="106" t="e">
        <f t="shared" ca="1" si="28"/>
        <v>#N/A</v>
      </c>
      <c r="AC78" s="106" t="e">
        <f t="shared" ca="1" si="29"/>
        <v>#N/A</v>
      </c>
      <c r="AD78" s="106" t="str">
        <f t="shared" ca="1" si="24"/>
        <v/>
      </c>
      <c r="AE78" s="106" t="str">
        <f t="shared" ca="1" si="25"/>
        <v/>
      </c>
      <c r="AF78" s="106" t="str">
        <f t="shared" ca="1" si="26"/>
        <v/>
      </c>
      <c r="AG78" s="110" t="e">
        <f t="shared" ca="1" si="15"/>
        <v>#N/A</v>
      </c>
      <c r="AH78" s="110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0" t="str">
        <f t="shared" ca="1" si="19"/>
        <v/>
      </c>
      <c r="M79" s="106" t="str">
        <f t="shared" ca="1" si="20"/>
        <v/>
      </c>
      <c r="N79" s="106" t="str">
        <f t="shared" ca="1" si="21"/>
        <v/>
      </c>
      <c r="O79" s="106" t="str">
        <f t="shared" ca="1" si="22"/>
        <v/>
      </c>
      <c r="Y79" s="40" t="e">
        <f t="shared" ca="1" si="23"/>
        <v>#N/A</v>
      </c>
      <c r="Z79" s="8" t="e">
        <f ca="1">IF(Y79="","",项目信息!$C$16)</f>
        <v>#N/A</v>
      </c>
      <c r="AA79" s="106" t="e">
        <f t="shared" ca="1" si="27"/>
        <v>#N/A</v>
      </c>
      <c r="AB79" s="106" t="e">
        <f t="shared" ca="1" si="28"/>
        <v>#N/A</v>
      </c>
      <c r="AC79" s="106" t="e">
        <f t="shared" ca="1" si="29"/>
        <v>#N/A</v>
      </c>
      <c r="AD79" s="106" t="str">
        <f t="shared" ca="1" si="24"/>
        <v/>
      </c>
      <c r="AE79" s="106" t="str">
        <f t="shared" ca="1" si="25"/>
        <v/>
      </c>
      <c r="AF79" s="106" t="str">
        <f t="shared" ca="1" si="26"/>
        <v/>
      </c>
      <c r="AG79" s="110" t="e">
        <f t="shared" ca="1" si="15"/>
        <v>#N/A</v>
      </c>
      <c r="AH79" s="110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0" t="str">
        <f t="shared" ca="1" si="19"/>
        <v/>
      </c>
      <c r="M80" s="106" t="str">
        <f t="shared" ca="1" si="20"/>
        <v/>
      </c>
      <c r="N80" s="106" t="str">
        <f t="shared" ca="1" si="21"/>
        <v/>
      </c>
      <c r="O80" s="106" t="str">
        <f t="shared" ca="1" si="22"/>
        <v/>
      </c>
      <c r="Y80" s="40" t="e">
        <f t="shared" ca="1" si="23"/>
        <v>#N/A</v>
      </c>
      <c r="Z80" s="8" t="e">
        <f ca="1">IF(Y80="","",项目信息!$C$16)</f>
        <v>#N/A</v>
      </c>
      <c r="AA80" s="106" t="e">
        <f t="shared" ca="1" si="27"/>
        <v>#N/A</v>
      </c>
      <c r="AB80" s="106" t="e">
        <f t="shared" ca="1" si="28"/>
        <v>#N/A</v>
      </c>
      <c r="AC80" s="106" t="e">
        <f t="shared" ca="1" si="29"/>
        <v>#N/A</v>
      </c>
      <c r="AD80" s="106" t="str">
        <f t="shared" ca="1" si="24"/>
        <v/>
      </c>
      <c r="AE80" s="106" t="str">
        <f t="shared" ca="1" si="25"/>
        <v/>
      </c>
      <c r="AF80" s="106" t="str">
        <f t="shared" ca="1" si="26"/>
        <v/>
      </c>
      <c r="AG80" s="110" t="e">
        <f t="shared" ca="1" si="15"/>
        <v>#N/A</v>
      </c>
      <c r="AH80" s="110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0" t="str">
        <f t="shared" ca="1" si="19"/>
        <v/>
      </c>
      <c r="M81" s="106" t="str">
        <f t="shared" ca="1" si="20"/>
        <v/>
      </c>
      <c r="N81" s="106" t="str">
        <f t="shared" ca="1" si="21"/>
        <v/>
      </c>
      <c r="O81" s="106" t="str">
        <f t="shared" ca="1" si="22"/>
        <v/>
      </c>
      <c r="Y81" s="40" t="e">
        <f t="shared" ca="1" si="23"/>
        <v>#N/A</v>
      </c>
      <c r="Z81" s="8" t="e">
        <f ca="1">IF(Y81="","",项目信息!$C$16)</f>
        <v>#N/A</v>
      </c>
      <c r="AA81" s="106" t="e">
        <f t="shared" ca="1" si="27"/>
        <v>#N/A</v>
      </c>
      <c r="AB81" s="106" t="e">
        <f t="shared" ca="1" si="28"/>
        <v>#N/A</v>
      </c>
      <c r="AC81" s="106" t="e">
        <f t="shared" ca="1" si="29"/>
        <v>#N/A</v>
      </c>
      <c r="AD81" s="106" t="str">
        <f t="shared" ca="1" si="24"/>
        <v/>
      </c>
      <c r="AE81" s="106" t="str">
        <f t="shared" ca="1" si="25"/>
        <v/>
      </c>
      <c r="AF81" s="106" t="str">
        <f t="shared" ca="1" si="26"/>
        <v/>
      </c>
      <c r="AG81" s="110" t="e">
        <f t="shared" ca="1" si="15"/>
        <v>#N/A</v>
      </c>
      <c r="AH81" s="110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0" t="str">
        <f t="shared" ca="1" si="19"/>
        <v/>
      </c>
      <c r="M82" s="106" t="str">
        <f t="shared" ca="1" si="20"/>
        <v/>
      </c>
      <c r="N82" s="106" t="str">
        <f t="shared" ca="1" si="21"/>
        <v/>
      </c>
      <c r="O82" s="106" t="str">
        <f t="shared" ca="1" si="22"/>
        <v/>
      </c>
      <c r="Y82" s="40" t="e">
        <f t="shared" ca="1" si="23"/>
        <v>#N/A</v>
      </c>
      <c r="Z82" s="8" t="e">
        <f ca="1">IF(Y82="","",项目信息!$C$16)</f>
        <v>#N/A</v>
      </c>
      <c r="AA82" s="106" t="e">
        <f t="shared" ca="1" si="27"/>
        <v>#N/A</v>
      </c>
      <c r="AB82" s="106" t="e">
        <f t="shared" ca="1" si="28"/>
        <v>#N/A</v>
      </c>
      <c r="AC82" s="106" t="e">
        <f t="shared" ca="1" si="29"/>
        <v>#N/A</v>
      </c>
      <c r="AD82" s="106" t="str">
        <f t="shared" ca="1" si="24"/>
        <v/>
      </c>
      <c r="AE82" s="106" t="str">
        <f t="shared" ca="1" si="25"/>
        <v/>
      </c>
      <c r="AF82" s="106" t="str">
        <f t="shared" ca="1" si="26"/>
        <v/>
      </c>
      <c r="AG82" s="110" t="e">
        <f t="shared" ca="1" si="15"/>
        <v>#N/A</v>
      </c>
      <c r="AH82" s="110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0" t="str">
        <f t="shared" ca="1" si="19"/>
        <v/>
      </c>
      <c r="M83" s="106" t="str">
        <f t="shared" ca="1" si="20"/>
        <v/>
      </c>
      <c r="N83" s="106" t="str">
        <f t="shared" ca="1" si="21"/>
        <v/>
      </c>
      <c r="O83" s="106" t="str">
        <f t="shared" ca="1" si="22"/>
        <v/>
      </c>
      <c r="Y83" s="40" t="e">
        <f t="shared" ca="1" si="23"/>
        <v>#N/A</v>
      </c>
      <c r="Z83" s="8" t="e">
        <f ca="1">IF(Y83="","",项目信息!$C$16)</f>
        <v>#N/A</v>
      </c>
      <c r="AA83" s="106" t="e">
        <f t="shared" ca="1" si="27"/>
        <v>#N/A</v>
      </c>
      <c r="AB83" s="106" t="e">
        <f t="shared" ca="1" si="28"/>
        <v>#N/A</v>
      </c>
      <c r="AC83" s="106" t="e">
        <f t="shared" ca="1" si="29"/>
        <v>#N/A</v>
      </c>
      <c r="AD83" s="106" t="str">
        <f t="shared" ca="1" si="24"/>
        <v/>
      </c>
      <c r="AE83" s="106" t="str">
        <f t="shared" ca="1" si="25"/>
        <v/>
      </c>
      <c r="AF83" s="106" t="str">
        <f t="shared" ca="1" si="26"/>
        <v/>
      </c>
      <c r="AG83" s="110" t="e">
        <f t="shared" ca="1" si="15"/>
        <v>#N/A</v>
      </c>
      <c r="AH83" s="110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0" t="str">
        <f t="shared" ca="1" si="19"/>
        <v/>
      </c>
      <c r="M84" s="106" t="str">
        <f t="shared" ca="1" si="20"/>
        <v/>
      </c>
      <c r="N84" s="106" t="str">
        <f t="shared" ca="1" si="21"/>
        <v/>
      </c>
      <c r="O84" s="106" t="str">
        <f t="shared" ca="1" si="22"/>
        <v/>
      </c>
      <c r="Y84" s="40" t="e">
        <f t="shared" ca="1" si="23"/>
        <v>#N/A</v>
      </c>
      <c r="Z84" s="8" t="e">
        <f ca="1">IF(Y84="","",项目信息!$C$16)</f>
        <v>#N/A</v>
      </c>
      <c r="AA84" s="106" t="e">
        <f t="shared" ca="1" si="27"/>
        <v>#N/A</v>
      </c>
      <c r="AB84" s="106" t="e">
        <f t="shared" ca="1" si="28"/>
        <v>#N/A</v>
      </c>
      <c r="AC84" s="106" t="e">
        <f t="shared" ca="1" si="29"/>
        <v>#N/A</v>
      </c>
      <c r="AD84" s="106" t="str">
        <f t="shared" ca="1" si="24"/>
        <v/>
      </c>
      <c r="AE84" s="106" t="str">
        <f t="shared" ca="1" si="25"/>
        <v/>
      </c>
      <c r="AF84" s="106" t="str">
        <f t="shared" ca="1" si="26"/>
        <v/>
      </c>
      <c r="AG84" s="110" t="e">
        <f t="shared" ca="1" si="15"/>
        <v>#N/A</v>
      </c>
      <c r="AH84" s="110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0" t="str">
        <f t="shared" ca="1" si="19"/>
        <v/>
      </c>
      <c r="M85" s="106" t="str">
        <f t="shared" ca="1" si="20"/>
        <v/>
      </c>
      <c r="N85" s="106" t="str">
        <f t="shared" ca="1" si="21"/>
        <v/>
      </c>
      <c r="O85" s="106" t="str">
        <f t="shared" ca="1" si="22"/>
        <v/>
      </c>
      <c r="Y85" s="40" t="e">
        <f t="shared" ca="1" si="23"/>
        <v>#N/A</v>
      </c>
      <c r="Z85" s="8" t="e">
        <f ca="1">IF(Y85="","",项目信息!$C$16)</f>
        <v>#N/A</v>
      </c>
      <c r="AA85" s="106" t="e">
        <f t="shared" ca="1" si="27"/>
        <v>#N/A</v>
      </c>
      <c r="AB85" s="106" t="e">
        <f t="shared" ca="1" si="28"/>
        <v>#N/A</v>
      </c>
      <c r="AC85" s="106" t="e">
        <f t="shared" ca="1" si="29"/>
        <v>#N/A</v>
      </c>
      <c r="AD85" s="106" t="str">
        <f t="shared" ca="1" si="24"/>
        <v/>
      </c>
      <c r="AE85" s="106" t="str">
        <f t="shared" ca="1" si="25"/>
        <v/>
      </c>
      <c r="AF85" s="106" t="str">
        <f t="shared" ca="1" si="26"/>
        <v/>
      </c>
      <c r="AG85" s="110" t="e">
        <f t="shared" ca="1" si="15"/>
        <v>#N/A</v>
      </c>
      <c r="AH85" s="110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0" t="str">
        <f t="shared" ca="1" si="19"/>
        <v/>
      </c>
      <c r="M86" s="106" t="str">
        <f t="shared" ca="1" si="20"/>
        <v/>
      </c>
      <c r="N86" s="106" t="str">
        <f t="shared" ca="1" si="21"/>
        <v/>
      </c>
      <c r="O86" s="106" t="str">
        <f t="shared" ca="1" si="22"/>
        <v/>
      </c>
      <c r="Y86" s="40" t="e">
        <f t="shared" ca="1" si="23"/>
        <v>#N/A</v>
      </c>
      <c r="Z86" s="8" t="e">
        <f ca="1">IF(Y86="","",项目信息!$C$16)</f>
        <v>#N/A</v>
      </c>
      <c r="AA86" s="106" t="e">
        <f t="shared" ca="1" si="27"/>
        <v>#N/A</v>
      </c>
      <c r="AB86" s="106" t="e">
        <f t="shared" ca="1" si="28"/>
        <v>#N/A</v>
      </c>
      <c r="AC86" s="106" t="e">
        <f t="shared" ca="1" si="29"/>
        <v>#N/A</v>
      </c>
      <c r="AD86" s="106" t="str">
        <f t="shared" ca="1" si="24"/>
        <v/>
      </c>
      <c r="AE86" s="106" t="str">
        <f t="shared" ca="1" si="25"/>
        <v/>
      </c>
      <c r="AF86" s="106" t="str">
        <f t="shared" ca="1" si="26"/>
        <v/>
      </c>
      <c r="AG86" s="110" t="e">
        <f t="shared" ca="1" si="15"/>
        <v>#N/A</v>
      </c>
      <c r="AH86" s="110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0" t="str">
        <f t="shared" ca="1" si="19"/>
        <v/>
      </c>
      <c r="M87" s="106" t="str">
        <f t="shared" ca="1" si="20"/>
        <v/>
      </c>
      <c r="N87" s="106" t="str">
        <f t="shared" ca="1" si="21"/>
        <v/>
      </c>
      <c r="O87" s="106" t="str">
        <f t="shared" ca="1" si="22"/>
        <v/>
      </c>
      <c r="Y87" s="40" t="e">
        <f t="shared" ca="1" si="23"/>
        <v>#N/A</v>
      </c>
      <c r="Z87" s="8" t="e">
        <f ca="1">IF(Y87="","",项目信息!$C$16)</f>
        <v>#N/A</v>
      </c>
      <c r="AA87" s="106" t="e">
        <f t="shared" ca="1" si="27"/>
        <v>#N/A</v>
      </c>
      <c r="AB87" s="106" t="e">
        <f t="shared" ca="1" si="28"/>
        <v>#N/A</v>
      </c>
      <c r="AC87" s="106" t="e">
        <f t="shared" ca="1" si="29"/>
        <v>#N/A</v>
      </c>
      <c r="AD87" s="106" t="str">
        <f t="shared" ca="1" si="24"/>
        <v/>
      </c>
      <c r="AE87" s="106" t="str">
        <f t="shared" ca="1" si="25"/>
        <v/>
      </c>
      <c r="AF87" s="106" t="str">
        <f t="shared" ca="1" si="26"/>
        <v/>
      </c>
      <c r="AG87" s="110" t="e">
        <f t="shared" ca="1" si="15"/>
        <v>#N/A</v>
      </c>
      <c r="AH87" s="110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0" t="str">
        <f t="shared" ca="1" si="19"/>
        <v/>
      </c>
      <c r="M88" s="106" t="str">
        <f t="shared" ca="1" si="20"/>
        <v/>
      </c>
      <c r="N88" s="106" t="str">
        <f t="shared" ca="1" si="21"/>
        <v/>
      </c>
      <c r="O88" s="106" t="str">
        <f t="shared" ca="1" si="22"/>
        <v/>
      </c>
      <c r="Y88" s="40" t="e">
        <f t="shared" ca="1" si="23"/>
        <v>#N/A</v>
      </c>
      <c r="Z88" s="8" t="e">
        <f ca="1">IF(Y88="","",项目信息!$C$16)</f>
        <v>#N/A</v>
      </c>
      <c r="AA88" s="106" t="e">
        <f t="shared" ca="1" si="27"/>
        <v>#N/A</v>
      </c>
      <c r="AB88" s="106" t="e">
        <f t="shared" ca="1" si="28"/>
        <v>#N/A</v>
      </c>
      <c r="AC88" s="106" t="e">
        <f t="shared" ca="1" si="29"/>
        <v>#N/A</v>
      </c>
      <c r="AD88" s="106" t="str">
        <f t="shared" ca="1" si="24"/>
        <v/>
      </c>
      <c r="AE88" s="106" t="str">
        <f t="shared" ca="1" si="25"/>
        <v/>
      </c>
      <c r="AF88" s="106" t="str">
        <f t="shared" ca="1" si="26"/>
        <v/>
      </c>
      <c r="AG88" s="110" t="e">
        <f t="shared" ca="1" si="15"/>
        <v>#N/A</v>
      </c>
      <c r="AH88" s="110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0" t="str">
        <f t="shared" ca="1" si="19"/>
        <v/>
      </c>
      <c r="M89" s="106" t="str">
        <f t="shared" ca="1" si="20"/>
        <v/>
      </c>
      <c r="N89" s="106" t="str">
        <f t="shared" ca="1" si="21"/>
        <v/>
      </c>
      <c r="O89" s="106" t="str">
        <f t="shared" ca="1" si="22"/>
        <v/>
      </c>
      <c r="Y89" s="40" t="e">
        <f t="shared" ca="1" si="23"/>
        <v>#N/A</v>
      </c>
      <c r="Z89" s="8" t="e">
        <f ca="1">IF(Y89="","",项目信息!$C$16)</f>
        <v>#N/A</v>
      </c>
      <c r="AA89" s="106" t="e">
        <f t="shared" ca="1" si="27"/>
        <v>#N/A</v>
      </c>
      <c r="AB89" s="106" t="e">
        <f t="shared" ca="1" si="28"/>
        <v>#N/A</v>
      </c>
      <c r="AC89" s="106" t="e">
        <f t="shared" ca="1" si="29"/>
        <v>#N/A</v>
      </c>
      <c r="AD89" s="106" t="str">
        <f t="shared" ca="1" si="24"/>
        <v/>
      </c>
      <c r="AE89" s="106" t="str">
        <f t="shared" ca="1" si="25"/>
        <v/>
      </c>
      <c r="AF89" s="106" t="str">
        <f t="shared" ca="1" si="26"/>
        <v/>
      </c>
      <c r="AG89" s="110" t="e">
        <f t="shared" ca="1" si="15"/>
        <v>#N/A</v>
      </c>
      <c r="AH89" s="110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0" t="str">
        <f t="shared" ca="1" si="19"/>
        <v/>
      </c>
      <c r="M90" s="106" t="str">
        <f t="shared" ca="1" si="20"/>
        <v/>
      </c>
      <c r="N90" s="106" t="str">
        <f t="shared" ca="1" si="21"/>
        <v/>
      </c>
      <c r="O90" s="106" t="str">
        <f t="shared" ca="1" si="22"/>
        <v/>
      </c>
      <c r="Y90" s="40" t="e">
        <f t="shared" ca="1" si="23"/>
        <v>#N/A</v>
      </c>
      <c r="Z90" s="8" t="e">
        <f ca="1">IF(Y90="","",项目信息!$C$16)</f>
        <v>#N/A</v>
      </c>
      <c r="AA90" s="106" t="e">
        <f t="shared" ca="1" si="27"/>
        <v>#N/A</v>
      </c>
      <c r="AB90" s="106" t="e">
        <f t="shared" ca="1" si="28"/>
        <v>#N/A</v>
      </c>
      <c r="AC90" s="106" t="e">
        <f t="shared" ca="1" si="29"/>
        <v>#N/A</v>
      </c>
      <c r="AD90" s="106" t="str">
        <f t="shared" ca="1" si="24"/>
        <v/>
      </c>
      <c r="AE90" s="106" t="str">
        <f t="shared" ca="1" si="25"/>
        <v/>
      </c>
      <c r="AF90" s="106" t="str">
        <f t="shared" ca="1" si="26"/>
        <v/>
      </c>
      <c r="AG90" s="110" t="e">
        <f t="shared" ca="1" si="15"/>
        <v>#N/A</v>
      </c>
      <c r="AH90" s="110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0" t="str">
        <f t="shared" ca="1" si="19"/>
        <v/>
      </c>
      <c r="M91" s="106" t="str">
        <f t="shared" ca="1" si="20"/>
        <v/>
      </c>
      <c r="N91" s="106" t="str">
        <f t="shared" ca="1" si="21"/>
        <v/>
      </c>
      <c r="O91" s="106" t="str">
        <f t="shared" ca="1" si="22"/>
        <v/>
      </c>
      <c r="Y91" s="40" t="e">
        <f t="shared" ca="1" si="23"/>
        <v>#N/A</v>
      </c>
      <c r="Z91" s="8" t="e">
        <f ca="1">IF(Y91="","",项目信息!$C$16)</f>
        <v>#N/A</v>
      </c>
      <c r="AA91" s="106" t="e">
        <f t="shared" ca="1" si="27"/>
        <v>#N/A</v>
      </c>
      <c r="AB91" s="106" t="e">
        <f t="shared" ca="1" si="28"/>
        <v>#N/A</v>
      </c>
      <c r="AC91" s="106" t="e">
        <f t="shared" ca="1" si="29"/>
        <v>#N/A</v>
      </c>
      <c r="AD91" s="106" t="str">
        <f t="shared" ca="1" si="24"/>
        <v/>
      </c>
      <c r="AE91" s="106" t="str">
        <f t="shared" ca="1" si="25"/>
        <v/>
      </c>
      <c r="AF91" s="106" t="str">
        <f t="shared" ca="1" si="26"/>
        <v/>
      </c>
      <c r="AG91" s="110" t="e">
        <f t="shared" ca="1" si="15"/>
        <v>#N/A</v>
      </c>
      <c r="AH91" s="110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0" t="str">
        <f t="shared" ca="1" si="19"/>
        <v/>
      </c>
      <c r="M92" s="106" t="str">
        <f t="shared" ca="1" si="20"/>
        <v/>
      </c>
      <c r="N92" s="106" t="str">
        <f t="shared" ca="1" si="21"/>
        <v/>
      </c>
      <c r="O92" s="106" t="str">
        <f t="shared" ca="1" si="22"/>
        <v/>
      </c>
      <c r="Y92" s="40" t="e">
        <f t="shared" ca="1" si="23"/>
        <v>#N/A</v>
      </c>
      <c r="Z92" s="8" t="e">
        <f ca="1">IF(Y92="","",项目信息!$C$16)</f>
        <v>#N/A</v>
      </c>
      <c r="AA92" s="106" t="e">
        <f t="shared" ca="1" si="27"/>
        <v>#N/A</v>
      </c>
      <c r="AB92" s="106" t="e">
        <f t="shared" ca="1" si="28"/>
        <v>#N/A</v>
      </c>
      <c r="AC92" s="106" t="e">
        <f t="shared" ca="1" si="29"/>
        <v>#N/A</v>
      </c>
      <c r="AD92" s="106" t="str">
        <f t="shared" ca="1" si="24"/>
        <v/>
      </c>
      <c r="AE92" s="106" t="str">
        <f t="shared" ca="1" si="25"/>
        <v/>
      </c>
      <c r="AF92" s="106" t="str">
        <f t="shared" ca="1" si="26"/>
        <v/>
      </c>
      <c r="AG92" s="110" t="e">
        <f t="shared" ca="1" si="15"/>
        <v>#N/A</v>
      </c>
      <c r="AH92" s="110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0" t="str">
        <f t="shared" ca="1" si="19"/>
        <v/>
      </c>
      <c r="M93" s="106" t="str">
        <f t="shared" ca="1" si="20"/>
        <v/>
      </c>
      <c r="N93" s="106" t="str">
        <f t="shared" ca="1" si="21"/>
        <v/>
      </c>
      <c r="O93" s="106" t="str">
        <f t="shared" ca="1" si="22"/>
        <v/>
      </c>
      <c r="Y93" s="40" t="e">
        <f t="shared" ca="1" si="23"/>
        <v>#N/A</v>
      </c>
      <c r="Z93" s="8" t="e">
        <f ca="1">IF(Y93="","",项目信息!$C$16)</f>
        <v>#N/A</v>
      </c>
      <c r="AA93" s="106" t="e">
        <f t="shared" ca="1" si="27"/>
        <v>#N/A</v>
      </c>
      <c r="AB93" s="106" t="e">
        <f t="shared" ca="1" si="28"/>
        <v>#N/A</v>
      </c>
      <c r="AC93" s="106" t="e">
        <f t="shared" ca="1" si="29"/>
        <v>#N/A</v>
      </c>
      <c r="AD93" s="106" t="str">
        <f t="shared" ca="1" si="24"/>
        <v/>
      </c>
      <c r="AE93" s="106" t="str">
        <f t="shared" ca="1" si="25"/>
        <v/>
      </c>
      <c r="AF93" s="106" t="str">
        <f t="shared" ca="1" si="26"/>
        <v/>
      </c>
      <c r="AG93" s="110" t="e">
        <f t="shared" ca="1" si="15"/>
        <v>#N/A</v>
      </c>
      <c r="AH93" s="110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0" t="str">
        <f t="shared" ca="1" si="19"/>
        <v/>
      </c>
      <c r="M94" s="106" t="str">
        <f t="shared" ca="1" si="20"/>
        <v/>
      </c>
      <c r="N94" s="106" t="str">
        <f t="shared" ca="1" si="21"/>
        <v/>
      </c>
      <c r="O94" s="106" t="str">
        <f t="shared" ca="1" si="22"/>
        <v/>
      </c>
      <c r="Y94" s="40" t="e">
        <f t="shared" ca="1" si="23"/>
        <v>#N/A</v>
      </c>
      <c r="Z94" s="8" t="e">
        <f ca="1">IF(Y94="","",项目信息!$C$16)</f>
        <v>#N/A</v>
      </c>
      <c r="AA94" s="106" t="e">
        <f t="shared" ca="1" si="27"/>
        <v>#N/A</v>
      </c>
      <c r="AB94" s="106" t="e">
        <f t="shared" ca="1" si="28"/>
        <v>#N/A</v>
      </c>
      <c r="AC94" s="106" t="e">
        <f t="shared" ca="1" si="29"/>
        <v>#N/A</v>
      </c>
      <c r="AD94" s="106" t="str">
        <f t="shared" ca="1" si="24"/>
        <v/>
      </c>
      <c r="AE94" s="106" t="str">
        <f t="shared" ca="1" si="25"/>
        <v/>
      </c>
      <c r="AF94" s="106" t="str">
        <f t="shared" ca="1" si="26"/>
        <v/>
      </c>
      <c r="AG94" s="110" t="e">
        <f t="shared" ca="1" si="15"/>
        <v>#N/A</v>
      </c>
      <c r="AH94" s="110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0" t="str">
        <f t="shared" ca="1" si="19"/>
        <v/>
      </c>
      <c r="M95" s="106" t="str">
        <f t="shared" ca="1" si="20"/>
        <v/>
      </c>
      <c r="N95" s="106" t="str">
        <f t="shared" ca="1" si="21"/>
        <v/>
      </c>
      <c r="O95" s="106" t="str">
        <f t="shared" ca="1" si="22"/>
        <v/>
      </c>
      <c r="Y95" s="40" t="e">
        <f t="shared" ca="1" si="23"/>
        <v>#N/A</v>
      </c>
      <c r="Z95" s="8" t="e">
        <f ca="1">IF(Y95="","",项目信息!$C$16)</f>
        <v>#N/A</v>
      </c>
      <c r="AA95" s="106" t="e">
        <f t="shared" ca="1" si="27"/>
        <v>#N/A</v>
      </c>
      <c r="AB95" s="106" t="e">
        <f t="shared" ca="1" si="28"/>
        <v>#N/A</v>
      </c>
      <c r="AC95" s="106" t="e">
        <f t="shared" ca="1" si="29"/>
        <v>#N/A</v>
      </c>
      <c r="AD95" s="106" t="str">
        <f t="shared" ca="1" si="24"/>
        <v/>
      </c>
      <c r="AE95" s="106" t="str">
        <f t="shared" ca="1" si="25"/>
        <v/>
      </c>
      <c r="AF95" s="106" t="str">
        <f t="shared" ca="1" si="26"/>
        <v/>
      </c>
      <c r="AG95" s="110" t="e">
        <f t="shared" ca="1" si="15"/>
        <v>#N/A</v>
      </c>
      <c r="AH95" s="110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0" t="str">
        <f t="shared" ca="1" si="19"/>
        <v/>
      </c>
      <c r="M96" s="106" t="str">
        <f t="shared" ca="1" si="20"/>
        <v/>
      </c>
      <c r="N96" s="106" t="str">
        <f t="shared" ca="1" si="21"/>
        <v/>
      </c>
      <c r="O96" s="106" t="str">
        <f t="shared" ca="1" si="22"/>
        <v/>
      </c>
      <c r="Y96" s="40" t="e">
        <f t="shared" ca="1" si="23"/>
        <v>#N/A</v>
      </c>
      <c r="Z96" s="8" t="e">
        <f ca="1">IF(Y96="","",项目信息!$C$16)</f>
        <v>#N/A</v>
      </c>
      <c r="AA96" s="106" t="e">
        <f t="shared" ca="1" si="27"/>
        <v>#N/A</v>
      </c>
      <c r="AB96" s="106" t="e">
        <f t="shared" ca="1" si="28"/>
        <v>#N/A</v>
      </c>
      <c r="AC96" s="106" t="e">
        <f t="shared" ca="1" si="29"/>
        <v>#N/A</v>
      </c>
      <c r="AD96" s="106" t="str">
        <f t="shared" ca="1" si="24"/>
        <v/>
      </c>
      <c r="AE96" s="106" t="str">
        <f t="shared" ca="1" si="25"/>
        <v/>
      </c>
      <c r="AF96" s="106" t="str">
        <f t="shared" ca="1" si="26"/>
        <v/>
      </c>
      <c r="AG96" s="110" t="e">
        <f t="shared" ca="1" si="15"/>
        <v>#N/A</v>
      </c>
      <c r="AH96" s="110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0" t="str">
        <f t="shared" ca="1" si="19"/>
        <v/>
      </c>
      <c r="M97" s="106" t="str">
        <f t="shared" ca="1" si="20"/>
        <v/>
      </c>
      <c r="N97" s="106" t="str">
        <f t="shared" ca="1" si="21"/>
        <v/>
      </c>
      <c r="O97" s="106" t="str">
        <f t="shared" ca="1" si="22"/>
        <v/>
      </c>
      <c r="Y97" s="40" t="e">
        <f t="shared" ca="1" si="23"/>
        <v>#N/A</v>
      </c>
      <c r="Z97" s="8" t="e">
        <f ca="1">IF(Y97="","",项目信息!$C$16)</f>
        <v>#N/A</v>
      </c>
      <c r="AA97" s="106" t="e">
        <f t="shared" ca="1" si="27"/>
        <v>#N/A</v>
      </c>
      <c r="AB97" s="106" t="e">
        <f t="shared" ca="1" si="28"/>
        <v>#N/A</v>
      </c>
      <c r="AC97" s="106" t="e">
        <f t="shared" ca="1" si="29"/>
        <v>#N/A</v>
      </c>
      <c r="AD97" s="106" t="str">
        <f t="shared" ca="1" si="24"/>
        <v/>
      </c>
      <c r="AE97" s="106" t="str">
        <f t="shared" ca="1" si="25"/>
        <v/>
      </c>
      <c r="AF97" s="106" t="str">
        <f t="shared" ca="1" si="26"/>
        <v/>
      </c>
      <c r="AG97" s="110" t="e">
        <f t="shared" ca="1" si="15"/>
        <v>#N/A</v>
      </c>
      <c r="AH97" s="110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0" t="str">
        <f t="shared" ca="1" si="19"/>
        <v/>
      </c>
      <c r="M98" s="106" t="str">
        <f t="shared" ca="1" si="20"/>
        <v/>
      </c>
      <c r="N98" s="106" t="str">
        <f t="shared" ca="1" si="21"/>
        <v/>
      </c>
      <c r="O98" s="106" t="str">
        <f t="shared" ca="1" si="22"/>
        <v/>
      </c>
      <c r="Y98" s="40" t="e">
        <f t="shared" ca="1" si="23"/>
        <v>#N/A</v>
      </c>
      <c r="Z98" s="8" t="e">
        <f ca="1">IF(Y98="","",项目信息!$C$16)</f>
        <v>#N/A</v>
      </c>
      <c r="AA98" s="106" t="e">
        <f t="shared" ca="1" si="27"/>
        <v>#N/A</v>
      </c>
      <c r="AB98" s="106" t="e">
        <f t="shared" ca="1" si="28"/>
        <v>#N/A</v>
      </c>
      <c r="AC98" s="106" t="e">
        <f t="shared" ca="1" si="29"/>
        <v>#N/A</v>
      </c>
      <c r="AD98" s="106" t="str">
        <f t="shared" ca="1" si="24"/>
        <v/>
      </c>
      <c r="AE98" s="106" t="str">
        <f t="shared" ca="1" si="25"/>
        <v/>
      </c>
      <c r="AF98" s="106" t="str">
        <f t="shared" ca="1" si="26"/>
        <v/>
      </c>
      <c r="AG98" s="110" t="e">
        <f t="shared" ca="1" si="15"/>
        <v>#N/A</v>
      </c>
      <c r="AH98" s="110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0" t="str">
        <f t="shared" ca="1" si="19"/>
        <v/>
      </c>
      <c r="M99" s="106" t="str">
        <f t="shared" ca="1" si="20"/>
        <v/>
      </c>
      <c r="N99" s="106" t="str">
        <f t="shared" ca="1" si="21"/>
        <v/>
      </c>
      <c r="O99" s="106" t="str">
        <f t="shared" ca="1" si="22"/>
        <v/>
      </c>
      <c r="Y99" s="40" t="e">
        <f t="shared" ca="1" si="23"/>
        <v>#N/A</v>
      </c>
      <c r="Z99" s="8" t="e">
        <f ca="1">IF(Y99="","",项目信息!$C$16)</f>
        <v>#N/A</v>
      </c>
      <c r="AA99" s="106" t="e">
        <f t="shared" ca="1" si="27"/>
        <v>#N/A</v>
      </c>
      <c r="AB99" s="106" t="e">
        <f t="shared" ca="1" si="28"/>
        <v>#N/A</v>
      </c>
      <c r="AC99" s="106" t="e">
        <f t="shared" ca="1" si="29"/>
        <v>#N/A</v>
      </c>
      <c r="AD99" s="106" t="str">
        <f t="shared" ca="1" si="24"/>
        <v/>
      </c>
      <c r="AE99" s="106" t="str">
        <f t="shared" ca="1" si="25"/>
        <v/>
      </c>
      <c r="AF99" s="106" t="str">
        <f t="shared" ca="1" si="26"/>
        <v/>
      </c>
      <c r="AG99" s="110" t="e">
        <f t="shared" ca="1" si="15"/>
        <v>#N/A</v>
      </c>
      <c r="AH99" s="110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0" t="str">
        <f t="shared" ca="1" si="19"/>
        <v/>
      </c>
      <c r="M100" s="106" t="str">
        <f t="shared" ca="1" si="20"/>
        <v/>
      </c>
      <c r="N100" s="106" t="str">
        <f t="shared" ca="1" si="21"/>
        <v/>
      </c>
      <c r="O100" s="106" t="str">
        <f t="shared" ca="1" si="22"/>
        <v/>
      </c>
      <c r="Y100" s="40" t="e">
        <f t="shared" ca="1" si="23"/>
        <v>#N/A</v>
      </c>
      <c r="Z100" s="8" t="e">
        <f ca="1">IF(Y100="","",项目信息!$C$16)</f>
        <v>#N/A</v>
      </c>
      <c r="AA100" s="106" t="e">
        <f t="shared" ca="1" si="27"/>
        <v>#N/A</v>
      </c>
      <c r="AB100" s="106" t="e">
        <f t="shared" ca="1" si="28"/>
        <v>#N/A</v>
      </c>
      <c r="AC100" s="106" t="e">
        <f t="shared" ca="1" si="29"/>
        <v>#N/A</v>
      </c>
      <c r="AD100" s="106" t="str">
        <f t="shared" ca="1" si="24"/>
        <v/>
      </c>
      <c r="AE100" s="106" t="str">
        <f t="shared" ca="1" si="25"/>
        <v/>
      </c>
      <c r="AF100" s="106" t="str">
        <f t="shared" ca="1" si="26"/>
        <v/>
      </c>
      <c r="AG100" s="110" t="e">
        <f t="shared" ca="1" si="15"/>
        <v>#N/A</v>
      </c>
      <c r="AH100" s="110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0" t="str">
        <f t="shared" ca="1" si="19"/>
        <v/>
      </c>
      <c r="M101" s="106" t="str">
        <f t="shared" ca="1" si="20"/>
        <v/>
      </c>
      <c r="N101" s="106" t="str">
        <f t="shared" ca="1" si="21"/>
        <v/>
      </c>
      <c r="O101" s="106" t="str">
        <f t="shared" ca="1" si="22"/>
        <v/>
      </c>
      <c r="Y101" s="40" t="e">
        <f t="shared" ca="1" si="23"/>
        <v>#N/A</v>
      </c>
      <c r="Z101" s="8" t="e">
        <f ca="1">IF(Y101="","",项目信息!$C$16)</f>
        <v>#N/A</v>
      </c>
      <c r="AA101" s="106" t="e">
        <f t="shared" ca="1" si="27"/>
        <v>#N/A</v>
      </c>
      <c r="AB101" s="106" t="e">
        <f t="shared" ca="1" si="28"/>
        <v>#N/A</v>
      </c>
      <c r="AC101" s="106" t="e">
        <f t="shared" ca="1" si="29"/>
        <v>#N/A</v>
      </c>
      <c r="AD101" s="106" t="str">
        <f t="shared" ca="1" si="24"/>
        <v/>
      </c>
      <c r="AE101" s="106" t="str">
        <f t="shared" ca="1" si="25"/>
        <v/>
      </c>
      <c r="AF101" s="106" t="str">
        <f t="shared" ca="1" si="26"/>
        <v/>
      </c>
      <c r="AG101" s="110" t="e">
        <f t="shared" ca="1" si="15"/>
        <v>#N/A</v>
      </c>
      <c r="AH101" s="110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0" t="str">
        <f t="shared" ca="1" si="19"/>
        <v/>
      </c>
      <c r="M102" s="106" t="str">
        <f t="shared" ca="1" si="20"/>
        <v/>
      </c>
      <c r="N102" s="106" t="str">
        <f t="shared" ca="1" si="21"/>
        <v/>
      </c>
      <c r="O102" s="106" t="str">
        <f t="shared" ca="1" si="22"/>
        <v/>
      </c>
      <c r="Y102" s="40" t="e">
        <f t="shared" ca="1" si="23"/>
        <v>#N/A</v>
      </c>
      <c r="Z102" s="8" t="e">
        <f ca="1">IF(Y102="","",项目信息!$C$16)</f>
        <v>#N/A</v>
      </c>
      <c r="AA102" s="106" t="e">
        <f t="shared" ca="1" si="27"/>
        <v>#N/A</v>
      </c>
      <c r="AB102" s="106" t="e">
        <f t="shared" ca="1" si="28"/>
        <v>#N/A</v>
      </c>
      <c r="AC102" s="106" t="e">
        <f t="shared" ca="1" si="29"/>
        <v>#N/A</v>
      </c>
      <c r="AD102" s="106" t="str">
        <f t="shared" ca="1" si="24"/>
        <v/>
      </c>
      <c r="AE102" s="106" t="str">
        <f t="shared" ca="1" si="25"/>
        <v/>
      </c>
      <c r="AF102" s="106" t="str">
        <f t="shared" ca="1" si="26"/>
        <v/>
      </c>
      <c r="AG102" s="110" t="e">
        <f t="shared" ca="1" si="15"/>
        <v>#N/A</v>
      </c>
      <c r="AH102" s="110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0" t="str">
        <f t="shared" ca="1" si="19"/>
        <v/>
      </c>
      <c r="M103" s="106" t="str">
        <f t="shared" ca="1" si="20"/>
        <v/>
      </c>
      <c r="N103" s="106" t="str">
        <f t="shared" ca="1" si="21"/>
        <v/>
      </c>
      <c r="O103" s="106" t="str">
        <f t="shared" ca="1" si="22"/>
        <v/>
      </c>
      <c r="Y103" s="40" t="e">
        <f t="shared" ca="1" si="23"/>
        <v>#N/A</v>
      </c>
      <c r="Z103" s="8" t="e">
        <f ca="1">IF(Y103="","",项目信息!$C$16)</f>
        <v>#N/A</v>
      </c>
      <c r="AA103" s="106" t="e">
        <f t="shared" ca="1" si="27"/>
        <v>#N/A</v>
      </c>
      <c r="AB103" s="106" t="e">
        <f t="shared" ca="1" si="28"/>
        <v>#N/A</v>
      </c>
      <c r="AC103" s="106" t="e">
        <f t="shared" ca="1" si="29"/>
        <v>#N/A</v>
      </c>
      <c r="AD103" s="106" t="str">
        <f t="shared" ca="1" si="24"/>
        <v/>
      </c>
      <c r="AE103" s="106" t="str">
        <f t="shared" ca="1" si="25"/>
        <v/>
      </c>
      <c r="AF103" s="106" t="str">
        <f t="shared" ca="1" si="26"/>
        <v/>
      </c>
      <c r="AG103" s="110" t="e">
        <f t="shared" ca="1" si="15"/>
        <v>#N/A</v>
      </c>
      <c r="AH103" s="110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0" t="str">
        <f t="shared" ca="1" si="19"/>
        <v/>
      </c>
      <c r="M104" s="106" t="str">
        <f t="shared" ca="1" si="20"/>
        <v/>
      </c>
      <c r="N104" s="106" t="str">
        <f t="shared" ca="1" si="21"/>
        <v/>
      </c>
      <c r="O104" s="106" t="str">
        <f t="shared" ca="1" si="22"/>
        <v/>
      </c>
      <c r="Y104" s="40" t="e">
        <f t="shared" ca="1" si="23"/>
        <v>#N/A</v>
      </c>
      <c r="Z104" s="8" t="e">
        <f ca="1">IF(Y104="","",项目信息!$C$16)</f>
        <v>#N/A</v>
      </c>
      <c r="AA104" s="106" t="e">
        <f t="shared" ca="1" si="27"/>
        <v>#N/A</v>
      </c>
      <c r="AB104" s="106" t="e">
        <f t="shared" ca="1" si="28"/>
        <v>#N/A</v>
      </c>
      <c r="AC104" s="106" t="e">
        <f t="shared" ca="1" si="29"/>
        <v>#N/A</v>
      </c>
      <c r="AD104" s="106" t="str">
        <f t="shared" ca="1" si="24"/>
        <v/>
      </c>
      <c r="AE104" s="106" t="str">
        <f t="shared" ca="1" si="25"/>
        <v/>
      </c>
      <c r="AF104" s="106" t="str">
        <f t="shared" ca="1" si="26"/>
        <v/>
      </c>
      <c r="AG104" s="110" t="e">
        <f t="shared" ca="1" si="15"/>
        <v>#N/A</v>
      </c>
      <c r="AH104" s="110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0" t="str">
        <f t="shared" ca="1" si="19"/>
        <v/>
      </c>
      <c r="M105" s="106" t="str">
        <f t="shared" ca="1" si="20"/>
        <v/>
      </c>
      <c r="N105" s="106" t="str">
        <f t="shared" ca="1" si="21"/>
        <v/>
      </c>
      <c r="O105" s="106" t="str">
        <f t="shared" ca="1" si="22"/>
        <v/>
      </c>
      <c r="Y105" s="40" t="e">
        <f t="shared" ca="1" si="23"/>
        <v>#N/A</v>
      </c>
      <c r="Z105" s="8" t="e">
        <f ca="1">IF(Y105="","",项目信息!$C$16)</f>
        <v>#N/A</v>
      </c>
      <c r="AA105" s="106" t="e">
        <f t="shared" ca="1" si="27"/>
        <v>#N/A</v>
      </c>
      <c r="AB105" s="106" t="e">
        <f t="shared" ca="1" si="28"/>
        <v>#N/A</v>
      </c>
      <c r="AC105" s="106" t="e">
        <f t="shared" ca="1" si="29"/>
        <v>#N/A</v>
      </c>
      <c r="AD105" s="106" t="str">
        <f t="shared" ca="1" si="24"/>
        <v/>
      </c>
      <c r="AE105" s="106" t="str">
        <f t="shared" ca="1" si="25"/>
        <v/>
      </c>
      <c r="AF105" s="106" t="str">
        <f t="shared" ca="1" si="26"/>
        <v/>
      </c>
      <c r="AG105" s="110" t="e">
        <f t="shared" ca="1" si="15"/>
        <v>#N/A</v>
      </c>
      <c r="AH105" s="110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0" t="str">
        <f t="shared" ca="1" si="19"/>
        <v/>
      </c>
      <c r="M106" s="106" t="str">
        <f t="shared" ca="1" si="20"/>
        <v/>
      </c>
      <c r="N106" s="106" t="str">
        <f t="shared" ca="1" si="21"/>
        <v/>
      </c>
      <c r="O106" s="106" t="str">
        <f t="shared" ca="1" si="22"/>
        <v/>
      </c>
      <c r="Y106" s="40" t="e">
        <f t="shared" ca="1" si="23"/>
        <v>#N/A</v>
      </c>
      <c r="Z106" s="8" t="e">
        <f ca="1">IF(Y106="","",项目信息!$C$16)</f>
        <v>#N/A</v>
      </c>
      <c r="AA106" s="106" t="e">
        <f t="shared" ca="1" si="27"/>
        <v>#N/A</v>
      </c>
      <c r="AB106" s="106" t="e">
        <f t="shared" ca="1" si="28"/>
        <v>#N/A</v>
      </c>
      <c r="AC106" s="106" t="e">
        <f t="shared" ca="1" si="29"/>
        <v>#N/A</v>
      </c>
      <c r="AD106" s="106" t="str">
        <f t="shared" ca="1" si="24"/>
        <v/>
      </c>
      <c r="AE106" s="106" t="str">
        <f t="shared" ca="1" si="25"/>
        <v/>
      </c>
      <c r="AF106" s="106" t="str">
        <f t="shared" ca="1" si="26"/>
        <v/>
      </c>
      <c r="AG106" s="110" t="e">
        <f t="shared" ca="1" si="15"/>
        <v>#N/A</v>
      </c>
      <c r="AH106" s="110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0" t="str">
        <f t="shared" ca="1" si="19"/>
        <v/>
      </c>
      <c r="M107" s="106" t="str">
        <f t="shared" ca="1" si="20"/>
        <v/>
      </c>
      <c r="N107" s="106" t="str">
        <f t="shared" ca="1" si="21"/>
        <v/>
      </c>
      <c r="O107" s="106" t="str">
        <f t="shared" ca="1" si="22"/>
        <v/>
      </c>
      <c r="Y107" s="40" t="e">
        <f t="shared" ca="1" si="23"/>
        <v>#N/A</v>
      </c>
      <c r="Z107" s="8" t="e">
        <f ca="1">IF(Y107="","",项目信息!$C$16)</f>
        <v>#N/A</v>
      </c>
      <c r="AA107" s="106" t="e">
        <f t="shared" ca="1" si="27"/>
        <v>#N/A</v>
      </c>
      <c r="AB107" s="106" t="e">
        <f t="shared" ca="1" si="28"/>
        <v>#N/A</v>
      </c>
      <c r="AC107" s="106" t="e">
        <f t="shared" ca="1" si="29"/>
        <v>#N/A</v>
      </c>
      <c r="AD107" s="106" t="str">
        <f t="shared" ca="1" si="24"/>
        <v/>
      </c>
      <c r="AE107" s="106" t="str">
        <f t="shared" ca="1" si="25"/>
        <v/>
      </c>
      <c r="AF107" s="106" t="str">
        <f t="shared" ca="1" si="26"/>
        <v/>
      </c>
      <c r="AG107" s="110" t="e">
        <f t="shared" ca="1" si="15"/>
        <v>#N/A</v>
      </c>
      <c r="AH107" s="110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0" t="str">
        <f t="shared" ca="1" si="19"/>
        <v/>
      </c>
      <c r="M108" s="106" t="str">
        <f t="shared" ca="1" si="20"/>
        <v/>
      </c>
      <c r="N108" s="106" t="str">
        <f t="shared" ca="1" si="21"/>
        <v/>
      </c>
      <c r="O108" s="106" t="str">
        <f t="shared" ca="1" si="22"/>
        <v/>
      </c>
      <c r="Y108" s="40" t="e">
        <f t="shared" ca="1" si="23"/>
        <v>#N/A</v>
      </c>
      <c r="Z108" s="8" t="e">
        <f ca="1">IF(Y108="","",项目信息!$C$16)</f>
        <v>#N/A</v>
      </c>
      <c r="AA108" s="106" t="e">
        <f t="shared" ca="1" si="27"/>
        <v>#N/A</v>
      </c>
      <c r="AB108" s="106" t="e">
        <f t="shared" ca="1" si="28"/>
        <v>#N/A</v>
      </c>
      <c r="AC108" s="106" t="e">
        <f t="shared" ca="1" si="29"/>
        <v>#N/A</v>
      </c>
      <c r="AD108" s="106" t="str">
        <f t="shared" ca="1" si="24"/>
        <v/>
      </c>
      <c r="AE108" s="106" t="str">
        <f t="shared" ca="1" si="25"/>
        <v/>
      </c>
      <c r="AF108" s="106" t="str">
        <f t="shared" ca="1" si="26"/>
        <v/>
      </c>
      <c r="AG108" s="110" t="e">
        <f t="shared" ca="1" si="15"/>
        <v>#N/A</v>
      </c>
      <c r="AH108" s="110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0" t="str">
        <f t="shared" ca="1" si="19"/>
        <v/>
      </c>
      <c r="M109" s="106" t="str">
        <f t="shared" ca="1" si="20"/>
        <v/>
      </c>
      <c r="N109" s="106" t="str">
        <f t="shared" ca="1" si="21"/>
        <v/>
      </c>
      <c r="O109" s="106" t="str">
        <f t="shared" ca="1" si="22"/>
        <v/>
      </c>
      <c r="Y109" s="40" t="e">
        <f t="shared" ca="1" si="23"/>
        <v>#N/A</v>
      </c>
      <c r="Z109" s="8" t="e">
        <f ca="1">IF(Y109="","",项目信息!$C$16)</f>
        <v>#N/A</v>
      </c>
      <c r="AA109" s="106" t="e">
        <f t="shared" ca="1" si="27"/>
        <v>#N/A</v>
      </c>
      <c r="AB109" s="106" t="e">
        <f t="shared" ca="1" si="28"/>
        <v>#N/A</v>
      </c>
      <c r="AC109" s="106" t="e">
        <f t="shared" ca="1" si="29"/>
        <v>#N/A</v>
      </c>
      <c r="AD109" s="106" t="str">
        <f t="shared" ca="1" si="24"/>
        <v/>
      </c>
      <c r="AE109" s="106" t="str">
        <f t="shared" ca="1" si="25"/>
        <v/>
      </c>
      <c r="AF109" s="106" t="str">
        <f t="shared" ca="1" si="26"/>
        <v/>
      </c>
      <c r="AG109" s="110" t="e">
        <f t="shared" ca="1" si="15"/>
        <v>#N/A</v>
      </c>
      <c r="AH109" s="110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0" t="str">
        <f t="shared" ca="1" si="19"/>
        <v/>
      </c>
      <c r="M110" s="106" t="str">
        <f t="shared" ca="1" si="20"/>
        <v/>
      </c>
      <c r="N110" s="106" t="str">
        <f t="shared" ca="1" si="21"/>
        <v/>
      </c>
      <c r="O110" s="106" t="str">
        <f t="shared" ca="1" si="22"/>
        <v/>
      </c>
      <c r="Y110" s="40" t="e">
        <f t="shared" ca="1" si="23"/>
        <v>#N/A</v>
      </c>
      <c r="Z110" s="8" t="e">
        <f ca="1">IF(Y110="","",项目信息!$C$16)</f>
        <v>#N/A</v>
      </c>
      <c r="AA110" s="106" t="e">
        <f t="shared" ca="1" si="27"/>
        <v>#N/A</v>
      </c>
      <c r="AB110" s="106" t="e">
        <f t="shared" ca="1" si="28"/>
        <v>#N/A</v>
      </c>
      <c r="AC110" s="106" t="e">
        <f t="shared" ca="1" si="29"/>
        <v>#N/A</v>
      </c>
      <c r="AD110" s="106" t="str">
        <f t="shared" ca="1" si="24"/>
        <v/>
      </c>
      <c r="AE110" s="106" t="str">
        <f t="shared" ca="1" si="25"/>
        <v/>
      </c>
      <c r="AF110" s="106" t="str">
        <f t="shared" ca="1" si="26"/>
        <v/>
      </c>
      <c r="AG110" s="110" t="e">
        <f t="shared" ca="1" si="15"/>
        <v>#N/A</v>
      </c>
      <c r="AH110" s="110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0" t="str">
        <f t="shared" ca="1" si="19"/>
        <v/>
      </c>
      <c r="M111" s="106" t="str">
        <f t="shared" ca="1" si="20"/>
        <v/>
      </c>
      <c r="N111" s="106" t="str">
        <f t="shared" ca="1" si="21"/>
        <v/>
      </c>
      <c r="O111" s="106" t="str">
        <f t="shared" ca="1" si="22"/>
        <v/>
      </c>
      <c r="Y111" s="40" t="e">
        <f t="shared" ca="1" si="23"/>
        <v>#N/A</v>
      </c>
      <c r="Z111" s="8" t="e">
        <f ca="1">IF(Y111="","",项目信息!$C$16)</f>
        <v>#N/A</v>
      </c>
      <c r="AA111" s="106" t="e">
        <f t="shared" ca="1" si="27"/>
        <v>#N/A</v>
      </c>
      <c r="AB111" s="106" t="e">
        <f t="shared" ca="1" si="28"/>
        <v>#N/A</v>
      </c>
      <c r="AC111" s="106" t="e">
        <f t="shared" ca="1" si="29"/>
        <v>#N/A</v>
      </c>
      <c r="AD111" s="106" t="str">
        <f t="shared" ca="1" si="24"/>
        <v/>
      </c>
      <c r="AE111" s="106" t="str">
        <f t="shared" ca="1" si="25"/>
        <v/>
      </c>
      <c r="AF111" s="106" t="str">
        <f t="shared" ca="1" si="26"/>
        <v/>
      </c>
      <c r="AG111" s="110" t="e">
        <f t="shared" ca="1" si="15"/>
        <v>#N/A</v>
      </c>
      <c r="AH111" s="110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0" t="str">
        <f t="shared" ca="1" si="19"/>
        <v/>
      </c>
      <c r="M112" s="106" t="str">
        <f t="shared" ca="1" si="20"/>
        <v/>
      </c>
      <c r="N112" s="106" t="str">
        <f t="shared" ca="1" si="21"/>
        <v/>
      </c>
      <c r="O112" s="106" t="str">
        <f t="shared" ca="1" si="22"/>
        <v/>
      </c>
      <c r="Y112" s="40" t="e">
        <f t="shared" ca="1" si="23"/>
        <v>#N/A</v>
      </c>
      <c r="Z112" s="8" t="e">
        <f ca="1">IF(Y112="","",项目信息!$C$16)</f>
        <v>#N/A</v>
      </c>
      <c r="AA112" s="106" t="e">
        <f t="shared" ca="1" si="27"/>
        <v>#N/A</v>
      </c>
      <c r="AB112" s="106" t="e">
        <f t="shared" ca="1" si="28"/>
        <v>#N/A</v>
      </c>
      <c r="AC112" s="106" t="e">
        <f t="shared" ca="1" si="29"/>
        <v>#N/A</v>
      </c>
      <c r="AD112" s="106" t="str">
        <f t="shared" ca="1" si="24"/>
        <v/>
      </c>
      <c r="AE112" s="106" t="str">
        <f t="shared" ca="1" si="25"/>
        <v/>
      </c>
      <c r="AF112" s="106" t="str">
        <f t="shared" ca="1" si="26"/>
        <v/>
      </c>
      <c r="AG112" s="110" t="e">
        <f t="shared" ca="1" si="15"/>
        <v>#N/A</v>
      </c>
      <c r="AH112" s="110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0" t="str">
        <f t="shared" ca="1" si="19"/>
        <v/>
      </c>
      <c r="M113" s="106" t="str">
        <f t="shared" ca="1" si="20"/>
        <v/>
      </c>
      <c r="N113" s="106" t="str">
        <f t="shared" ca="1" si="21"/>
        <v/>
      </c>
      <c r="O113" s="106" t="str">
        <f t="shared" ca="1" si="22"/>
        <v/>
      </c>
      <c r="Y113" s="40" t="e">
        <f t="shared" ca="1" si="23"/>
        <v>#N/A</v>
      </c>
      <c r="Z113" s="8" t="e">
        <f ca="1">IF(Y113="","",项目信息!$C$16)</f>
        <v>#N/A</v>
      </c>
      <c r="AA113" s="106" t="e">
        <f t="shared" ca="1" si="27"/>
        <v>#N/A</v>
      </c>
      <c r="AB113" s="106" t="e">
        <f t="shared" ca="1" si="28"/>
        <v>#N/A</v>
      </c>
      <c r="AC113" s="106" t="e">
        <f t="shared" ca="1" si="29"/>
        <v>#N/A</v>
      </c>
      <c r="AD113" s="106" t="str">
        <f t="shared" ca="1" si="24"/>
        <v/>
      </c>
      <c r="AE113" s="106" t="str">
        <f t="shared" ca="1" si="25"/>
        <v/>
      </c>
      <c r="AF113" s="106" t="str">
        <f t="shared" ca="1" si="26"/>
        <v/>
      </c>
      <c r="AG113" s="110" t="e">
        <f t="shared" ca="1" si="15"/>
        <v>#N/A</v>
      </c>
      <c r="AH113" s="110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0" t="str">
        <f t="shared" ca="1" si="19"/>
        <v/>
      </c>
      <c r="M114" s="106" t="str">
        <f t="shared" ca="1" si="20"/>
        <v/>
      </c>
      <c r="N114" s="106" t="str">
        <f t="shared" ca="1" si="21"/>
        <v/>
      </c>
      <c r="O114" s="106" t="str">
        <f t="shared" ca="1" si="22"/>
        <v/>
      </c>
      <c r="Y114" s="40" t="e">
        <f t="shared" ca="1" si="23"/>
        <v>#N/A</v>
      </c>
      <c r="Z114" s="8" t="e">
        <f ca="1">IF(Y114="","",项目信息!$C$16)</f>
        <v>#N/A</v>
      </c>
      <c r="AA114" s="106" t="e">
        <f t="shared" ca="1" si="27"/>
        <v>#N/A</v>
      </c>
      <c r="AB114" s="106" t="e">
        <f t="shared" ca="1" si="28"/>
        <v>#N/A</v>
      </c>
      <c r="AC114" s="106" t="e">
        <f t="shared" ca="1" si="29"/>
        <v>#N/A</v>
      </c>
      <c r="AD114" s="106" t="str">
        <f t="shared" ca="1" si="24"/>
        <v/>
      </c>
      <c r="AE114" s="106" t="str">
        <f t="shared" ca="1" si="25"/>
        <v/>
      </c>
      <c r="AF114" s="106" t="str">
        <f t="shared" ca="1" si="26"/>
        <v/>
      </c>
      <c r="AG114" s="110" t="e">
        <f t="shared" ca="1" si="15"/>
        <v>#N/A</v>
      </c>
      <c r="AH114" s="110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0" t="str">
        <f t="shared" ca="1" si="19"/>
        <v/>
      </c>
      <c r="M115" s="106" t="str">
        <f t="shared" ca="1" si="20"/>
        <v/>
      </c>
      <c r="N115" s="106" t="str">
        <f t="shared" ca="1" si="21"/>
        <v/>
      </c>
      <c r="O115" s="106" t="str">
        <f t="shared" ca="1" si="22"/>
        <v/>
      </c>
      <c r="Y115" s="40" t="e">
        <f t="shared" ca="1" si="23"/>
        <v>#N/A</v>
      </c>
      <c r="Z115" s="8" t="e">
        <f ca="1">IF(Y115="","",项目信息!$C$16)</f>
        <v>#N/A</v>
      </c>
      <c r="AA115" s="106" t="e">
        <f t="shared" ca="1" si="27"/>
        <v>#N/A</v>
      </c>
      <c r="AB115" s="106" t="e">
        <f t="shared" ca="1" si="28"/>
        <v>#N/A</v>
      </c>
      <c r="AC115" s="106" t="e">
        <f t="shared" ca="1" si="29"/>
        <v>#N/A</v>
      </c>
      <c r="AD115" s="106" t="str">
        <f t="shared" ca="1" si="24"/>
        <v/>
      </c>
      <c r="AE115" s="106" t="str">
        <f t="shared" ca="1" si="25"/>
        <v/>
      </c>
      <c r="AF115" s="106" t="str">
        <f t="shared" ca="1" si="26"/>
        <v/>
      </c>
      <c r="AG115" s="110" t="e">
        <f t="shared" ca="1" si="15"/>
        <v>#N/A</v>
      </c>
      <c r="AH115" s="110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0" t="str">
        <f t="shared" ca="1" si="19"/>
        <v/>
      </c>
      <c r="M116" s="106" t="str">
        <f t="shared" ca="1" si="20"/>
        <v/>
      </c>
      <c r="N116" s="106" t="str">
        <f t="shared" ca="1" si="21"/>
        <v/>
      </c>
      <c r="O116" s="106" t="str">
        <f t="shared" ca="1" si="22"/>
        <v/>
      </c>
      <c r="Y116" s="40" t="e">
        <f t="shared" ca="1" si="23"/>
        <v>#N/A</v>
      </c>
      <c r="Z116" s="8" t="e">
        <f ca="1">IF(Y116="","",项目信息!$C$16)</f>
        <v>#N/A</v>
      </c>
      <c r="AA116" s="106" t="e">
        <f t="shared" ca="1" si="27"/>
        <v>#N/A</v>
      </c>
      <c r="AB116" s="106" t="e">
        <f t="shared" ca="1" si="28"/>
        <v>#N/A</v>
      </c>
      <c r="AC116" s="106" t="e">
        <f t="shared" ca="1" si="29"/>
        <v>#N/A</v>
      </c>
      <c r="AD116" s="106" t="str">
        <f t="shared" ca="1" si="24"/>
        <v/>
      </c>
      <c r="AE116" s="106" t="str">
        <f t="shared" ca="1" si="25"/>
        <v/>
      </c>
      <c r="AF116" s="106" t="str">
        <f t="shared" ca="1" si="26"/>
        <v/>
      </c>
      <c r="AG116" s="110" t="e">
        <f t="shared" ca="1" si="15"/>
        <v>#N/A</v>
      </c>
      <c r="AH116" s="110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0" t="str">
        <f t="shared" ca="1" si="19"/>
        <v/>
      </c>
      <c r="M117" s="106" t="str">
        <f t="shared" ca="1" si="20"/>
        <v/>
      </c>
      <c r="N117" s="106" t="str">
        <f t="shared" ca="1" si="21"/>
        <v/>
      </c>
      <c r="O117" s="106" t="str">
        <f t="shared" ca="1" si="22"/>
        <v/>
      </c>
      <c r="Y117" s="40" t="e">
        <f t="shared" ca="1" si="23"/>
        <v>#N/A</v>
      </c>
      <c r="Z117" s="8" t="e">
        <f ca="1">IF(Y117="","",项目信息!$C$16)</f>
        <v>#N/A</v>
      </c>
      <c r="AA117" s="106" t="e">
        <f t="shared" ca="1" si="27"/>
        <v>#N/A</v>
      </c>
      <c r="AB117" s="106" t="e">
        <f t="shared" ca="1" si="28"/>
        <v>#N/A</v>
      </c>
      <c r="AC117" s="106" t="e">
        <f t="shared" ca="1" si="29"/>
        <v>#N/A</v>
      </c>
      <c r="AD117" s="106" t="str">
        <f t="shared" ca="1" si="24"/>
        <v/>
      </c>
      <c r="AE117" s="106" t="str">
        <f t="shared" ca="1" si="25"/>
        <v/>
      </c>
      <c r="AF117" s="106" t="str">
        <f t="shared" ca="1" si="26"/>
        <v/>
      </c>
      <c r="AG117" s="110" t="e">
        <f t="shared" ca="1" si="15"/>
        <v>#N/A</v>
      </c>
      <c r="AH117" s="110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0" t="str">
        <f t="shared" ca="1" si="19"/>
        <v/>
      </c>
      <c r="M118" s="106" t="str">
        <f t="shared" ca="1" si="20"/>
        <v/>
      </c>
      <c r="N118" s="106" t="str">
        <f t="shared" ca="1" si="21"/>
        <v/>
      </c>
      <c r="O118" s="106" t="str">
        <f t="shared" ca="1" si="22"/>
        <v/>
      </c>
      <c r="Y118" s="40" t="e">
        <f t="shared" ca="1" si="23"/>
        <v>#N/A</v>
      </c>
      <c r="Z118" s="8" t="e">
        <f ca="1">IF(Y118="","",项目信息!$C$16)</f>
        <v>#N/A</v>
      </c>
      <c r="AA118" s="106" t="e">
        <f t="shared" ca="1" si="27"/>
        <v>#N/A</v>
      </c>
      <c r="AB118" s="106" t="e">
        <f t="shared" ca="1" si="28"/>
        <v>#N/A</v>
      </c>
      <c r="AC118" s="106" t="e">
        <f t="shared" ca="1" si="29"/>
        <v>#N/A</v>
      </c>
      <c r="AD118" s="106" t="str">
        <f t="shared" ca="1" si="24"/>
        <v/>
      </c>
      <c r="AE118" s="106" t="str">
        <f t="shared" ca="1" si="25"/>
        <v/>
      </c>
      <c r="AF118" s="106" t="str">
        <f t="shared" ca="1" si="26"/>
        <v/>
      </c>
      <c r="AG118" s="110" t="e">
        <f t="shared" ca="1" si="15"/>
        <v>#N/A</v>
      </c>
      <c r="AH118" s="110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0" t="str">
        <f t="shared" ca="1" si="19"/>
        <v/>
      </c>
      <c r="M119" s="106" t="str">
        <f t="shared" ca="1" si="20"/>
        <v/>
      </c>
      <c r="N119" s="106" t="str">
        <f t="shared" ca="1" si="21"/>
        <v/>
      </c>
      <c r="O119" s="106" t="str">
        <f t="shared" ca="1" si="22"/>
        <v/>
      </c>
      <c r="Y119" s="40" t="e">
        <f t="shared" ca="1" si="23"/>
        <v>#N/A</v>
      </c>
      <c r="Z119" s="8" t="e">
        <f ca="1">IF(Y119="","",项目信息!$C$16)</f>
        <v>#N/A</v>
      </c>
      <c r="AA119" s="106" t="e">
        <f t="shared" ca="1" si="27"/>
        <v>#N/A</v>
      </c>
      <c r="AB119" s="106" t="e">
        <f t="shared" ca="1" si="28"/>
        <v>#N/A</v>
      </c>
      <c r="AC119" s="106" t="e">
        <f t="shared" ca="1" si="29"/>
        <v>#N/A</v>
      </c>
      <c r="AD119" s="106" t="str">
        <f t="shared" ca="1" si="24"/>
        <v/>
      </c>
      <c r="AE119" s="106" t="str">
        <f t="shared" ca="1" si="25"/>
        <v/>
      </c>
      <c r="AF119" s="106" t="str">
        <f t="shared" ca="1" si="26"/>
        <v/>
      </c>
      <c r="AG119" s="110" t="e">
        <f t="shared" ca="1" si="15"/>
        <v>#N/A</v>
      </c>
      <c r="AH119" s="110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0" t="str">
        <f t="shared" ca="1" si="19"/>
        <v/>
      </c>
      <c r="M120" s="106" t="str">
        <f t="shared" ca="1" si="20"/>
        <v/>
      </c>
      <c r="N120" s="106" t="str">
        <f t="shared" ca="1" si="21"/>
        <v/>
      </c>
      <c r="O120" s="106" t="str">
        <f t="shared" ca="1" si="22"/>
        <v/>
      </c>
      <c r="Y120" s="40" t="e">
        <f t="shared" ca="1" si="23"/>
        <v>#N/A</v>
      </c>
      <c r="Z120" s="8" t="e">
        <f ca="1">IF(Y120="","",项目信息!$C$16)</f>
        <v>#N/A</v>
      </c>
      <c r="AA120" s="106" t="e">
        <f t="shared" ca="1" si="27"/>
        <v>#N/A</v>
      </c>
      <c r="AB120" s="106" t="e">
        <f t="shared" ca="1" si="28"/>
        <v>#N/A</v>
      </c>
      <c r="AC120" s="106" t="e">
        <f t="shared" ca="1" si="29"/>
        <v>#N/A</v>
      </c>
      <c r="AD120" s="106" t="str">
        <f t="shared" ca="1" si="24"/>
        <v/>
      </c>
      <c r="AE120" s="106" t="str">
        <f t="shared" ca="1" si="25"/>
        <v/>
      </c>
      <c r="AF120" s="106" t="str">
        <f t="shared" ca="1" si="26"/>
        <v/>
      </c>
      <c r="AG120" s="110" t="e">
        <f t="shared" ca="1" si="15"/>
        <v>#N/A</v>
      </c>
      <c r="AH120" s="110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0" t="str">
        <f t="shared" ca="1" si="19"/>
        <v/>
      </c>
      <c r="M121" s="106" t="str">
        <f t="shared" ca="1" si="20"/>
        <v/>
      </c>
      <c r="N121" s="106" t="str">
        <f t="shared" ca="1" si="21"/>
        <v/>
      </c>
      <c r="O121" s="106" t="str">
        <f t="shared" ca="1" si="22"/>
        <v/>
      </c>
      <c r="Y121" s="40" t="e">
        <f t="shared" ca="1" si="23"/>
        <v>#N/A</v>
      </c>
      <c r="Z121" s="8" t="e">
        <f ca="1">IF(Y121="","",项目信息!$C$16)</f>
        <v>#N/A</v>
      </c>
      <c r="AA121" s="106" t="e">
        <f t="shared" ca="1" si="27"/>
        <v>#N/A</v>
      </c>
      <c r="AB121" s="106" t="e">
        <f t="shared" ca="1" si="28"/>
        <v>#N/A</v>
      </c>
      <c r="AC121" s="106" t="e">
        <f t="shared" ca="1" si="29"/>
        <v>#N/A</v>
      </c>
      <c r="AD121" s="106" t="str">
        <f t="shared" ca="1" si="24"/>
        <v/>
      </c>
      <c r="AE121" s="106" t="str">
        <f t="shared" ca="1" si="25"/>
        <v/>
      </c>
      <c r="AF121" s="106" t="str">
        <f t="shared" ca="1" si="26"/>
        <v/>
      </c>
      <c r="AG121" s="110" t="e">
        <f t="shared" ca="1" si="15"/>
        <v>#N/A</v>
      </c>
      <c r="AH121" s="110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0" t="str">
        <f t="shared" ca="1" si="19"/>
        <v/>
      </c>
      <c r="M122" s="106" t="str">
        <f t="shared" ca="1" si="20"/>
        <v/>
      </c>
      <c r="N122" s="106" t="str">
        <f t="shared" ca="1" si="21"/>
        <v/>
      </c>
      <c r="O122" s="106" t="str">
        <f t="shared" ca="1" si="22"/>
        <v/>
      </c>
      <c r="Y122" s="40" t="e">
        <f t="shared" ca="1" si="23"/>
        <v>#N/A</v>
      </c>
      <c r="Z122" s="8" t="e">
        <f ca="1">IF(Y122="","",项目信息!$C$16)</f>
        <v>#N/A</v>
      </c>
      <c r="AA122" s="106" t="e">
        <f t="shared" ca="1" si="27"/>
        <v>#N/A</v>
      </c>
      <c r="AB122" s="106" t="e">
        <f t="shared" ca="1" si="28"/>
        <v>#N/A</v>
      </c>
      <c r="AC122" s="106" t="e">
        <f t="shared" ca="1" si="29"/>
        <v>#N/A</v>
      </c>
      <c r="AD122" s="106" t="str">
        <f t="shared" ca="1" si="24"/>
        <v/>
      </c>
      <c r="AE122" s="106" t="str">
        <f t="shared" ca="1" si="25"/>
        <v/>
      </c>
      <c r="AF122" s="106" t="str">
        <f t="shared" ca="1" si="26"/>
        <v/>
      </c>
      <c r="AG122" s="110" t="e">
        <f t="shared" ca="1" si="15"/>
        <v>#N/A</v>
      </c>
      <c r="AH122" s="110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0" t="str">
        <f t="shared" ca="1" si="19"/>
        <v/>
      </c>
      <c r="M123" s="106" t="str">
        <f t="shared" ca="1" si="20"/>
        <v/>
      </c>
      <c r="N123" s="106" t="str">
        <f t="shared" ca="1" si="21"/>
        <v/>
      </c>
      <c r="O123" s="106" t="str">
        <f t="shared" ca="1" si="22"/>
        <v/>
      </c>
      <c r="Y123" s="40" t="e">
        <f t="shared" ca="1" si="23"/>
        <v>#N/A</v>
      </c>
      <c r="Z123" s="8" t="e">
        <f ca="1">IF(Y123="","",项目信息!$C$16)</f>
        <v>#N/A</v>
      </c>
      <c r="AA123" s="106" t="e">
        <f t="shared" ca="1" si="27"/>
        <v>#N/A</v>
      </c>
      <c r="AB123" s="106" t="e">
        <f t="shared" ca="1" si="28"/>
        <v>#N/A</v>
      </c>
      <c r="AC123" s="106" t="e">
        <f t="shared" ca="1" si="29"/>
        <v>#N/A</v>
      </c>
      <c r="AD123" s="106" t="str">
        <f t="shared" ca="1" si="24"/>
        <v/>
      </c>
      <c r="AE123" s="106" t="str">
        <f t="shared" ca="1" si="25"/>
        <v/>
      </c>
      <c r="AF123" s="106" t="str">
        <f t="shared" ca="1" si="26"/>
        <v/>
      </c>
      <c r="AG123" s="110" t="e">
        <f t="shared" ca="1" si="15"/>
        <v>#N/A</v>
      </c>
      <c r="AH123" s="110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0" t="str">
        <f t="shared" ca="1" si="19"/>
        <v/>
      </c>
      <c r="M124" s="106" t="str">
        <f t="shared" ca="1" si="20"/>
        <v/>
      </c>
      <c r="N124" s="106" t="str">
        <f t="shared" ca="1" si="21"/>
        <v/>
      </c>
      <c r="O124" s="106" t="str">
        <f t="shared" ca="1" si="22"/>
        <v/>
      </c>
      <c r="Y124" s="40" t="e">
        <f t="shared" ca="1" si="23"/>
        <v>#N/A</v>
      </c>
      <c r="Z124" s="8" t="e">
        <f ca="1">IF(Y124="","",项目信息!$C$16)</f>
        <v>#N/A</v>
      </c>
      <c r="AA124" s="106" t="e">
        <f t="shared" ca="1" si="27"/>
        <v>#N/A</v>
      </c>
      <c r="AB124" s="106" t="e">
        <f t="shared" ca="1" si="28"/>
        <v>#N/A</v>
      </c>
      <c r="AC124" s="106" t="e">
        <f t="shared" ca="1" si="29"/>
        <v>#N/A</v>
      </c>
      <c r="AD124" s="106" t="str">
        <f t="shared" ca="1" si="24"/>
        <v/>
      </c>
      <c r="AE124" s="106" t="str">
        <f t="shared" ca="1" si="25"/>
        <v/>
      </c>
      <c r="AF124" s="106" t="str">
        <f t="shared" ca="1" si="26"/>
        <v/>
      </c>
      <c r="AG124" s="110" t="e">
        <f t="shared" ca="1" si="15"/>
        <v>#N/A</v>
      </c>
      <c r="AH124" s="110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0" t="str">
        <f t="shared" ca="1" si="19"/>
        <v/>
      </c>
      <c r="M125" s="106" t="str">
        <f t="shared" ca="1" si="20"/>
        <v/>
      </c>
      <c r="N125" s="106" t="str">
        <f t="shared" ca="1" si="21"/>
        <v/>
      </c>
      <c r="O125" s="106" t="str">
        <f t="shared" ca="1" si="22"/>
        <v/>
      </c>
      <c r="Y125" s="40" t="e">
        <f t="shared" ca="1" si="23"/>
        <v>#N/A</v>
      </c>
      <c r="Z125" s="8" t="e">
        <f ca="1">IF(Y125="","",项目信息!$C$16)</f>
        <v>#N/A</v>
      </c>
      <c r="AA125" s="106" t="e">
        <f t="shared" ca="1" si="27"/>
        <v>#N/A</v>
      </c>
      <c r="AB125" s="106" t="e">
        <f t="shared" ca="1" si="28"/>
        <v>#N/A</v>
      </c>
      <c r="AC125" s="106" t="e">
        <f t="shared" ca="1" si="29"/>
        <v>#N/A</v>
      </c>
      <c r="AD125" s="106" t="str">
        <f t="shared" ca="1" si="24"/>
        <v/>
      </c>
      <c r="AE125" s="106" t="str">
        <f t="shared" ca="1" si="25"/>
        <v/>
      </c>
      <c r="AF125" s="106" t="str">
        <f t="shared" ca="1" si="26"/>
        <v/>
      </c>
      <c r="AG125" s="110" t="e">
        <f t="shared" ca="1" si="15"/>
        <v>#N/A</v>
      </c>
      <c r="AH125" s="110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0" t="str">
        <f t="shared" ca="1" si="19"/>
        <v/>
      </c>
      <c r="M126" s="106" t="str">
        <f t="shared" ca="1" si="20"/>
        <v/>
      </c>
      <c r="N126" s="106" t="str">
        <f t="shared" ca="1" si="21"/>
        <v/>
      </c>
      <c r="O126" s="106" t="str">
        <f t="shared" ca="1" si="22"/>
        <v/>
      </c>
      <c r="Y126" s="40" t="e">
        <f t="shared" ca="1" si="23"/>
        <v>#N/A</v>
      </c>
      <c r="Z126" s="8" t="e">
        <f ca="1">IF(Y126="","",项目信息!$C$16)</f>
        <v>#N/A</v>
      </c>
      <c r="AA126" s="106" t="e">
        <f t="shared" ca="1" si="27"/>
        <v>#N/A</v>
      </c>
      <c r="AB126" s="106" t="e">
        <f t="shared" ca="1" si="28"/>
        <v>#N/A</v>
      </c>
      <c r="AC126" s="106" t="e">
        <f t="shared" ca="1" si="29"/>
        <v>#N/A</v>
      </c>
      <c r="AD126" s="106" t="str">
        <f t="shared" ca="1" si="24"/>
        <v/>
      </c>
      <c r="AE126" s="106" t="str">
        <f t="shared" ca="1" si="25"/>
        <v/>
      </c>
      <c r="AF126" s="106" t="str">
        <f t="shared" ca="1" si="26"/>
        <v/>
      </c>
      <c r="AG126" s="110" t="e">
        <f t="shared" ca="1" si="15"/>
        <v>#N/A</v>
      </c>
      <c r="AH126" s="110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0" t="str">
        <f t="shared" ca="1" si="19"/>
        <v/>
      </c>
      <c r="M127" s="106" t="str">
        <f t="shared" ca="1" si="20"/>
        <v/>
      </c>
      <c r="N127" s="106" t="str">
        <f t="shared" ca="1" si="21"/>
        <v/>
      </c>
      <c r="O127" s="106" t="str">
        <f t="shared" ca="1" si="22"/>
        <v/>
      </c>
      <c r="Y127" s="40" t="e">
        <f t="shared" ca="1" si="23"/>
        <v>#N/A</v>
      </c>
      <c r="Z127" s="8" t="e">
        <f ca="1">IF(Y127="","",项目信息!$C$16)</f>
        <v>#N/A</v>
      </c>
      <c r="AA127" s="106" t="e">
        <f t="shared" ca="1" si="27"/>
        <v>#N/A</v>
      </c>
      <c r="AB127" s="106" t="e">
        <f t="shared" ca="1" si="28"/>
        <v>#N/A</v>
      </c>
      <c r="AC127" s="106" t="e">
        <f t="shared" ca="1" si="29"/>
        <v>#N/A</v>
      </c>
      <c r="AD127" s="106" t="str">
        <f t="shared" ca="1" si="24"/>
        <v/>
      </c>
      <c r="AE127" s="106" t="str">
        <f t="shared" ca="1" si="25"/>
        <v/>
      </c>
      <c r="AF127" s="106" t="str">
        <f t="shared" ca="1" si="26"/>
        <v/>
      </c>
      <c r="AG127" s="110" t="e">
        <f t="shared" ca="1" si="15"/>
        <v>#N/A</v>
      </c>
      <c r="AH127" s="110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0" t="str">
        <f t="shared" ca="1" si="19"/>
        <v/>
      </c>
      <c r="M128" s="106" t="str">
        <f t="shared" ca="1" si="20"/>
        <v/>
      </c>
      <c r="N128" s="106" t="str">
        <f t="shared" ca="1" si="21"/>
        <v/>
      </c>
      <c r="O128" s="106" t="str">
        <f t="shared" ca="1" si="22"/>
        <v/>
      </c>
      <c r="Y128" s="40" t="e">
        <f t="shared" ca="1" si="23"/>
        <v>#N/A</v>
      </c>
      <c r="Z128" s="8" t="e">
        <f ca="1">IF(Y128="","",项目信息!$C$16)</f>
        <v>#N/A</v>
      </c>
      <c r="AA128" s="106" t="e">
        <f t="shared" ca="1" si="27"/>
        <v>#N/A</v>
      </c>
      <c r="AB128" s="106" t="e">
        <f t="shared" ca="1" si="28"/>
        <v>#N/A</v>
      </c>
      <c r="AC128" s="106" t="e">
        <f t="shared" ca="1" si="29"/>
        <v>#N/A</v>
      </c>
      <c r="AD128" s="106" t="str">
        <f t="shared" ca="1" si="24"/>
        <v/>
      </c>
      <c r="AE128" s="106" t="str">
        <f t="shared" ca="1" si="25"/>
        <v/>
      </c>
      <c r="AF128" s="106" t="str">
        <f t="shared" ca="1" si="26"/>
        <v/>
      </c>
      <c r="AG128" s="110" t="e">
        <f t="shared" ca="1" si="15"/>
        <v>#N/A</v>
      </c>
      <c r="AH128" s="110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0" t="str">
        <f t="shared" ca="1" si="19"/>
        <v/>
      </c>
      <c r="M129" s="106" t="str">
        <f t="shared" ca="1" si="20"/>
        <v/>
      </c>
      <c r="N129" s="106" t="str">
        <f t="shared" ca="1" si="21"/>
        <v/>
      </c>
      <c r="O129" s="106" t="str">
        <f t="shared" ca="1" si="22"/>
        <v/>
      </c>
      <c r="Y129" s="40" t="e">
        <f t="shared" ca="1" si="23"/>
        <v>#N/A</v>
      </c>
      <c r="Z129" s="8" t="e">
        <f ca="1">IF(Y129="","",项目信息!$C$16)</f>
        <v>#N/A</v>
      </c>
      <c r="AA129" s="106" t="e">
        <f t="shared" ca="1" si="27"/>
        <v>#N/A</v>
      </c>
      <c r="AB129" s="106" t="e">
        <f t="shared" ca="1" si="28"/>
        <v>#N/A</v>
      </c>
      <c r="AC129" s="106" t="e">
        <f t="shared" ca="1" si="29"/>
        <v>#N/A</v>
      </c>
      <c r="AD129" s="106" t="str">
        <f t="shared" ca="1" si="24"/>
        <v/>
      </c>
      <c r="AE129" s="106" t="str">
        <f t="shared" ca="1" si="25"/>
        <v/>
      </c>
      <c r="AF129" s="106" t="str">
        <f t="shared" ca="1" si="26"/>
        <v/>
      </c>
      <c r="AG129" s="110" t="e">
        <f t="shared" ca="1" si="15"/>
        <v>#N/A</v>
      </c>
      <c r="AH129" s="110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0" t="str">
        <f t="shared" ca="1" si="19"/>
        <v/>
      </c>
      <c r="M130" s="106" t="str">
        <f t="shared" ca="1" si="20"/>
        <v/>
      </c>
      <c r="N130" s="106" t="str">
        <f t="shared" ca="1" si="21"/>
        <v/>
      </c>
      <c r="O130" s="106" t="str">
        <f t="shared" ca="1" si="22"/>
        <v/>
      </c>
      <c r="Y130" s="40" t="e">
        <f t="shared" ca="1" si="23"/>
        <v>#N/A</v>
      </c>
      <c r="Z130" s="8" t="e">
        <f ca="1">IF(Y130="","",项目信息!$C$16)</f>
        <v>#N/A</v>
      </c>
      <c r="AA130" s="106" t="e">
        <f t="shared" ca="1" si="27"/>
        <v>#N/A</v>
      </c>
      <c r="AB130" s="106" t="e">
        <f t="shared" ca="1" si="28"/>
        <v>#N/A</v>
      </c>
      <c r="AC130" s="106" t="e">
        <f t="shared" ca="1" si="29"/>
        <v>#N/A</v>
      </c>
      <c r="AD130" s="106" t="str">
        <f t="shared" ca="1" si="24"/>
        <v/>
      </c>
      <c r="AE130" s="106" t="str">
        <f t="shared" ca="1" si="25"/>
        <v/>
      </c>
      <c r="AF130" s="106" t="str">
        <f t="shared" ca="1" si="26"/>
        <v/>
      </c>
      <c r="AG130" s="110" t="e">
        <f t="shared" ref="AG130:AG193" ca="1" si="30">IF(Y130&lt;&gt;"",AC130-AB130,"")</f>
        <v>#N/A</v>
      </c>
      <c r="AH130" s="110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0" t="str">
        <f t="shared" ref="L131:L194" ca="1" si="34">IF(ROW()-$J$17&lt;$J$7,OFFSET($A$1,ROW()-$J$17+$J$3,$J$5-1),IF(ROW()-$J$17-$J$7&lt;$J$14,OFFSET($A$1,ROW()-$J$17-$J$7+$J$10,$J$12-1),""))</f>
        <v/>
      </c>
      <c r="M131" s="106" t="str">
        <f t="shared" ref="M131:M194" ca="1" si="35">IF(ROW()-$J$17&lt;$J$7,OFFSET($A$1,ROW()-$J$17+$J$3,$J$5-1+1),IF(ROW()-$J$17-$J$7&lt;$J$14,0,""))</f>
        <v/>
      </c>
      <c r="N131" s="106" t="str">
        <f t="shared" ref="N131:N194" ca="1" si="36">IF(ROW()-$J$17&lt;$J$7,0,IF(ROW()-$J$17-$J$7&lt;$J$14,OFFSET($A$1,ROW()-$J$17-$J$7+$J$10,$J$12-1+2),""))</f>
        <v/>
      </c>
      <c r="O131" s="106" t="str">
        <f t="shared" ref="O131:O194" ca="1" si="37">IF(ROW()-$J$17&lt;$J$7,0,IF(ROW()-$J$17-$J$7&lt;$J$14,OFFSET($A$1,ROW()-$J$17-$J$7+$J$10,$J$12-1+1),""))</f>
        <v/>
      </c>
      <c r="Y131" s="40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06" t="e">
        <f t="shared" ca="1" si="27"/>
        <v>#N/A</v>
      </c>
      <c r="AB131" s="106" t="e">
        <f t="shared" ca="1" si="28"/>
        <v>#N/A</v>
      </c>
      <c r="AC131" s="106" t="e">
        <f t="shared" ca="1" si="29"/>
        <v>#N/A</v>
      </c>
      <c r="AD131" s="106" t="str">
        <f t="shared" ref="AD131:AD194" ca="1" si="39">IF(ROW()-2&lt;$J$26,OFFSET($Q$1,ROW()-2+$J$22-1,1),"")</f>
        <v/>
      </c>
      <c r="AE131" s="106" t="str">
        <f t="shared" ref="AE131:AE194" ca="1" si="40">IF(ROW()-2&lt;$J$26,OFFSET($Q$1,ROW()-2+$J$22-1,2),"")</f>
        <v/>
      </c>
      <c r="AF131" s="106" t="str">
        <f t="shared" ref="AF131:AF194" ca="1" si="41">IF(ROW()-2&lt;$J$26,OFFSET($Q$1,ROW()-2+$J$22-1,3),"")</f>
        <v/>
      </c>
      <c r="AG131" s="110" t="e">
        <f t="shared" ca="1" si="30"/>
        <v>#N/A</v>
      </c>
      <c r="AH131" s="110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0" t="str">
        <f t="shared" ca="1" si="34"/>
        <v/>
      </c>
      <c r="M132" s="106" t="str">
        <f t="shared" ca="1" si="35"/>
        <v/>
      </c>
      <c r="N132" s="106" t="str">
        <f t="shared" ca="1" si="36"/>
        <v/>
      </c>
      <c r="O132" s="106" t="str">
        <f t="shared" ca="1" si="37"/>
        <v/>
      </c>
      <c r="Y132" s="40" t="e">
        <f t="shared" ca="1" si="38"/>
        <v>#N/A</v>
      </c>
      <c r="Z132" s="8" t="e">
        <f ca="1">IF(Y132="","",项目信息!$C$16)</f>
        <v>#N/A</v>
      </c>
      <c r="AA132" s="106" t="e">
        <f t="shared" ref="AA132:AA195" ca="1" si="42">IF(AD132&lt;&gt;"",AD132+AA131,NA())</f>
        <v>#N/A</v>
      </c>
      <c r="AB132" s="106" t="e">
        <f t="shared" ref="AB132:AB195" ca="1" si="43">IF(AE132&lt;&gt;"",AE132+AB131,NA())</f>
        <v>#N/A</v>
      </c>
      <c r="AC132" s="106" t="e">
        <f t="shared" ref="AC132:AC195" ca="1" si="44">IF(AF132&lt;&gt;"",AF132+AC131,NA())</f>
        <v>#N/A</v>
      </c>
      <c r="AD132" s="106" t="str">
        <f t="shared" ca="1" si="39"/>
        <v/>
      </c>
      <c r="AE132" s="106" t="str">
        <f t="shared" ca="1" si="40"/>
        <v/>
      </c>
      <c r="AF132" s="106" t="str">
        <f t="shared" ca="1" si="41"/>
        <v/>
      </c>
      <c r="AG132" s="110" t="e">
        <f t="shared" ca="1" si="30"/>
        <v>#N/A</v>
      </c>
      <c r="AH132" s="110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0" t="str">
        <f t="shared" ca="1" si="34"/>
        <v/>
      </c>
      <c r="M133" s="106" t="str">
        <f t="shared" ca="1" si="35"/>
        <v/>
      </c>
      <c r="N133" s="106" t="str">
        <f t="shared" ca="1" si="36"/>
        <v/>
      </c>
      <c r="O133" s="106" t="str">
        <f t="shared" ca="1" si="37"/>
        <v/>
      </c>
      <c r="Y133" s="40" t="e">
        <f t="shared" ca="1" si="38"/>
        <v>#N/A</v>
      </c>
      <c r="Z133" s="8" t="e">
        <f ca="1">IF(Y133="","",项目信息!$C$16)</f>
        <v>#N/A</v>
      </c>
      <c r="AA133" s="106" t="e">
        <f t="shared" ca="1" si="42"/>
        <v>#N/A</v>
      </c>
      <c r="AB133" s="106" t="e">
        <f t="shared" ca="1" si="43"/>
        <v>#N/A</v>
      </c>
      <c r="AC133" s="106" t="e">
        <f t="shared" ca="1" si="44"/>
        <v>#N/A</v>
      </c>
      <c r="AD133" s="106" t="str">
        <f t="shared" ca="1" si="39"/>
        <v/>
      </c>
      <c r="AE133" s="106" t="str">
        <f t="shared" ca="1" si="40"/>
        <v/>
      </c>
      <c r="AF133" s="106" t="str">
        <f t="shared" ca="1" si="41"/>
        <v/>
      </c>
      <c r="AG133" s="110" t="e">
        <f t="shared" ca="1" si="30"/>
        <v>#N/A</v>
      </c>
      <c r="AH133" s="110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0" t="str">
        <f t="shared" ca="1" si="34"/>
        <v/>
      </c>
      <c r="M134" s="106" t="str">
        <f t="shared" ca="1" si="35"/>
        <v/>
      </c>
      <c r="N134" s="106" t="str">
        <f t="shared" ca="1" si="36"/>
        <v/>
      </c>
      <c r="O134" s="106" t="str">
        <f t="shared" ca="1" si="37"/>
        <v/>
      </c>
      <c r="Y134" s="40" t="e">
        <f t="shared" ca="1" si="38"/>
        <v>#N/A</v>
      </c>
      <c r="Z134" s="8" t="e">
        <f ca="1">IF(Y134="","",项目信息!$C$16)</f>
        <v>#N/A</v>
      </c>
      <c r="AA134" s="106" t="e">
        <f t="shared" ca="1" si="42"/>
        <v>#N/A</v>
      </c>
      <c r="AB134" s="106" t="e">
        <f t="shared" ca="1" si="43"/>
        <v>#N/A</v>
      </c>
      <c r="AC134" s="106" t="e">
        <f t="shared" ca="1" si="44"/>
        <v>#N/A</v>
      </c>
      <c r="AD134" s="106" t="str">
        <f t="shared" ca="1" si="39"/>
        <v/>
      </c>
      <c r="AE134" s="106" t="str">
        <f t="shared" ca="1" si="40"/>
        <v/>
      </c>
      <c r="AF134" s="106" t="str">
        <f t="shared" ca="1" si="41"/>
        <v/>
      </c>
      <c r="AG134" s="110" t="e">
        <f t="shared" ca="1" si="30"/>
        <v>#N/A</v>
      </c>
      <c r="AH134" s="110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0" t="str">
        <f t="shared" ca="1" si="34"/>
        <v/>
      </c>
      <c r="M135" s="106" t="str">
        <f t="shared" ca="1" si="35"/>
        <v/>
      </c>
      <c r="N135" s="106" t="str">
        <f t="shared" ca="1" si="36"/>
        <v/>
      </c>
      <c r="O135" s="106" t="str">
        <f t="shared" ca="1" si="37"/>
        <v/>
      </c>
      <c r="Y135" s="40" t="e">
        <f t="shared" ca="1" si="38"/>
        <v>#N/A</v>
      </c>
      <c r="Z135" s="8" t="e">
        <f ca="1">IF(Y135="","",项目信息!$C$16)</f>
        <v>#N/A</v>
      </c>
      <c r="AA135" s="106" t="e">
        <f t="shared" ca="1" si="42"/>
        <v>#N/A</v>
      </c>
      <c r="AB135" s="106" t="e">
        <f t="shared" ca="1" si="43"/>
        <v>#N/A</v>
      </c>
      <c r="AC135" s="106" t="e">
        <f t="shared" ca="1" si="44"/>
        <v>#N/A</v>
      </c>
      <c r="AD135" s="106" t="str">
        <f t="shared" ca="1" si="39"/>
        <v/>
      </c>
      <c r="AE135" s="106" t="str">
        <f t="shared" ca="1" si="40"/>
        <v/>
      </c>
      <c r="AF135" s="106" t="str">
        <f t="shared" ca="1" si="41"/>
        <v/>
      </c>
      <c r="AG135" s="110" t="e">
        <f t="shared" ca="1" si="30"/>
        <v>#N/A</v>
      </c>
      <c r="AH135" s="110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0" t="str">
        <f t="shared" ca="1" si="34"/>
        <v/>
      </c>
      <c r="M136" s="106" t="str">
        <f t="shared" ca="1" si="35"/>
        <v/>
      </c>
      <c r="N136" s="106" t="str">
        <f t="shared" ca="1" si="36"/>
        <v/>
      </c>
      <c r="O136" s="106" t="str">
        <f t="shared" ca="1" si="37"/>
        <v/>
      </c>
      <c r="Y136" s="40" t="e">
        <f t="shared" ca="1" si="38"/>
        <v>#N/A</v>
      </c>
      <c r="Z136" s="8" t="e">
        <f ca="1">IF(Y136="","",项目信息!$C$16)</f>
        <v>#N/A</v>
      </c>
      <c r="AA136" s="106" t="e">
        <f t="shared" ca="1" si="42"/>
        <v>#N/A</v>
      </c>
      <c r="AB136" s="106" t="e">
        <f t="shared" ca="1" si="43"/>
        <v>#N/A</v>
      </c>
      <c r="AC136" s="106" t="e">
        <f t="shared" ca="1" si="44"/>
        <v>#N/A</v>
      </c>
      <c r="AD136" s="106" t="str">
        <f t="shared" ca="1" si="39"/>
        <v/>
      </c>
      <c r="AE136" s="106" t="str">
        <f t="shared" ca="1" si="40"/>
        <v/>
      </c>
      <c r="AF136" s="106" t="str">
        <f t="shared" ca="1" si="41"/>
        <v/>
      </c>
      <c r="AG136" s="110" t="e">
        <f t="shared" ca="1" si="30"/>
        <v>#N/A</v>
      </c>
      <c r="AH136" s="110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0" t="str">
        <f t="shared" ca="1" si="34"/>
        <v/>
      </c>
      <c r="M137" s="106" t="str">
        <f t="shared" ca="1" si="35"/>
        <v/>
      </c>
      <c r="N137" s="106" t="str">
        <f t="shared" ca="1" si="36"/>
        <v/>
      </c>
      <c r="O137" s="106" t="str">
        <f t="shared" ca="1" si="37"/>
        <v/>
      </c>
      <c r="Y137" s="40" t="e">
        <f t="shared" ca="1" si="38"/>
        <v>#N/A</v>
      </c>
      <c r="Z137" s="8" t="e">
        <f ca="1">IF(Y137="","",项目信息!$C$16)</f>
        <v>#N/A</v>
      </c>
      <c r="AA137" s="106" t="e">
        <f t="shared" ca="1" si="42"/>
        <v>#N/A</v>
      </c>
      <c r="AB137" s="106" t="e">
        <f t="shared" ca="1" si="43"/>
        <v>#N/A</v>
      </c>
      <c r="AC137" s="106" t="e">
        <f t="shared" ca="1" si="44"/>
        <v>#N/A</v>
      </c>
      <c r="AD137" s="106" t="str">
        <f t="shared" ca="1" si="39"/>
        <v/>
      </c>
      <c r="AE137" s="106" t="str">
        <f t="shared" ca="1" si="40"/>
        <v/>
      </c>
      <c r="AF137" s="106" t="str">
        <f t="shared" ca="1" si="41"/>
        <v/>
      </c>
      <c r="AG137" s="110" t="e">
        <f t="shared" ca="1" si="30"/>
        <v>#N/A</v>
      </c>
      <c r="AH137" s="110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0" t="str">
        <f t="shared" ca="1" si="34"/>
        <v/>
      </c>
      <c r="M138" s="106" t="str">
        <f t="shared" ca="1" si="35"/>
        <v/>
      </c>
      <c r="N138" s="106" t="str">
        <f t="shared" ca="1" si="36"/>
        <v/>
      </c>
      <c r="O138" s="106" t="str">
        <f t="shared" ca="1" si="37"/>
        <v/>
      </c>
      <c r="Y138" s="40" t="e">
        <f t="shared" ca="1" si="38"/>
        <v>#N/A</v>
      </c>
      <c r="Z138" s="8" t="e">
        <f ca="1">IF(Y138="","",项目信息!$C$16)</f>
        <v>#N/A</v>
      </c>
      <c r="AA138" s="106" t="e">
        <f t="shared" ca="1" si="42"/>
        <v>#N/A</v>
      </c>
      <c r="AB138" s="106" t="e">
        <f t="shared" ca="1" si="43"/>
        <v>#N/A</v>
      </c>
      <c r="AC138" s="106" t="e">
        <f t="shared" ca="1" si="44"/>
        <v>#N/A</v>
      </c>
      <c r="AD138" s="106" t="str">
        <f t="shared" ca="1" si="39"/>
        <v/>
      </c>
      <c r="AE138" s="106" t="str">
        <f t="shared" ca="1" si="40"/>
        <v/>
      </c>
      <c r="AF138" s="106" t="str">
        <f t="shared" ca="1" si="41"/>
        <v/>
      </c>
      <c r="AG138" s="110" t="e">
        <f t="shared" ca="1" si="30"/>
        <v>#N/A</v>
      </c>
      <c r="AH138" s="110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0" t="str">
        <f t="shared" ca="1" si="34"/>
        <v/>
      </c>
      <c r="M139" s="106" t="str">
        <f t="shared" ca="1" si="35"/>
        <v/>
      </c>
      <c r="N139" s="106" t="str">
        <f t="shared" ca="1" si="36"/>
        <v/>
      </c>
      <c r="O139" s="106" t="str">
        <f t="shared" ca="1" si="37"/>
        <v/>
      </c>
      <c r="Y139" s="40" t="e">
        <f t="shared" ca="1" si="38"/>
        <v>#N/A</v>
      </c>
      <c r="Z139" s="8" t="e">
        <f ca="1">IF(Y139="","",项目信息!$C$16)</f>
        <v>#N/A</v>
      </c>
      <c r="AA139" s="106" t="e">
        <f t="shared" ca="1" si="42"/>
        <v>#N/A</v>
      </c>
      <c r="AB139" s="106" t="e">
        <f t="shared" ca="1" si="43"/>
        <v>#N/A</v>
      </c>
      <c r="AC139" s="106" t="e">
        <f t="shared" ca="1" si="44"/>
        <v>#N/A</v>
      </c>
      <c r="AD139" s="106" t="str">
        <f t="shared" ca="1" si="39"/>
        <v/>
      </c>
      <c r="AE139" s="106" t="str">
        <f t="shared" ca="1" si="40"/>
        <v/>
      </c>
      <c r="AF139" s="106" t="str">
        <f t="shared" ca="1" si="41"/>
        <v/>
      </c>
      <c r="AG139" s="110" t="e">
        <f t="shared" ca="1" si="30"/>
        <v>#N/A</v>
      </c>
      <c r="AH139" s="110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0" t="str">
        <f t="shared" ca="1" si="34"/>
        <v/>
      </c>
      <c r="M140" s="106" t="str">
        <f t="shared" ca="1" si="35"/>
        <v/>
      </c>
      <c r="N140" s="106" t="str">
        <f t="shared" ca="1" si="36"/>
        <v/>
      </c>
      <c r="O140" s="106" t="str">
        <f t="shared" ca="1" si="37"/>
        <v/>
      </c>
      <c r="Y140" s="40" t="e">
        <f t="shared" ca="1" si="38"/>
        <v>#N/A</v>
      </c>
      <c r="Z140" s="8" t="e">
        <f ca="1">IF(Y140="","",项目信息!$C$16)</f>
        <v>#N/A</v>
      </c>
      <c r="AA140" s="106" t="e">
        <f t="shared" ca="1" si="42"/>
        <v>#N/A</v>
      </c>
      <c r="AB140" s="106" t="e">
        <f t="shared" ca="1" si="43"/>
        <v>#N/A</v>
      </c>
      <c r="AC140" s="106" t="e">
        <f t="shared" ca="1" si="44"/>
        <v>#N/A</v>
      </c>
      <c r="AD140" s="106" t="str">
        <f t="shared" ca="1" si="39"/>
        <v/>
      </c>
      <c r="AE140" s="106" t="str">
        <f t="shared" ca="1" si="40"/>
        <v/>
      </c>
      <c r="AF140" s="106" t="str">
        <f t="shared" ca="1" si="41"/>
        <v/>
      </c>
      <c r="AG140" s="110" t="e">
        <f t="shared" ca="1" si="30"/>
        <v>#N/A</v>
      </c>
      <c r="AH140" s="110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0" t="str">
        <f t="shared" ca="1" si="34"/>
        <v/>
      </c>
      <c r="M141" s="106" t="str">
        <f t="shared" ca="1" si="35"/>
        <v/>
      </c>
      <c r="N141" s="106" t="str">
        <f t="shared" ca="1" si="36"/>
        <v/>
      </c>
      <c r="O141" s="106" t="str">
        <f t="shared" ca="1" si="37"/>
        <v/>
      </c>
      <c r="Y141" s="40" t="e">
        <f t="shared" ca="1" si="38"/>
        <v>#N/A</v>
      </c>
      <c r="Z141" s="8" t="e">
        <f ca="1">IF(Y141="","",项目信息!$C$16)</f>
        <v>#N/A</v>
      </c>
      <c r="AA141" s="106" t="e">
        <f t="shared" ca="1" si="42"/>
        <v>#N/A</v>
      </c>
      <c r="AB141" s="106" t="e">
        <f t="shared" ca="1" si="43"/>
        <v>#N/A</v>
      </c>
      <c r="AC141" s="106" t="e">
        <f t="shared" ca="1" si="44"/>
        <v>#N/A</v>
      </c>
      <c r="AD141" s="106" t="str">
        <f t="shared" ca="1" si="39"/>
        <v/>
      </c>
      <c r="AE141" s="106" t="str">
        <f t="shared" ca="1" si="40"/>
        <v/>
      </c>
      <c r="AF141" s="106" t="str">
        <f t="shared" ca="1" si="41"/>
        <v/>
      </c>
      <c r="AG141" s="110" t="e">
        <f t="shared" ca="1" si="30"/>
        <v>#N/A</v>
      </c>
      <c r="AH141" s="110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0" t="str">
        <f t="shared" ca="1" si="34"/>
        <v/>
      </c>
      <c r="M142" s="106" t="str">
        <f t="shared" ca="1" si="35"/>
        <v/>
      </c>
      <c r="N142" s="106" t="str">
        <f t="shared" ca="1" si="36"/>
        <v/>
      </c>
      <c r="O142" s="106" t="str">
        <f t="shared" ca="1" si="37"/>
        <v/>
      </c>
      <c r="Y142" s="40" t="e">
        <f t="shared" ca="1" si="38"/>
        <v>#N/A</v>
      </c>
      <c r="Z142" s="8" t="e">
        <f ca="1">IF(Y142="","",项目信息!$C$16)</f>
        <v>#N/A</v>
      </c>
      <c r="AA142" s="106" t="e">
        <f t="shared" ca="1" si="42"/>
        <v>#N/A</v>
      </c>
      <c r="AB142" s="106" t="e">
        <f t="shared" ca="1" si="43"/>
        <v>#N/A</v>
      </c>
      <c r="AC142" s="106" t="e">
        <f t="shared" ca="1" si="44"/>
        <v>#N/A</v>
      </c>
      <c r="AD142" s="106" t="str">
        <f t="shared" ca="1" si="39"/>
        <v/>
      </c>
      <c r="AE142" s="106" t="str">
        <f t="shared" ca="1" si="40"/>
        <v/>
      </c>
      <c r="AF142" s="106" t="str">
        <f t="shared" ca="1" si="41"/>
        <v/>
      </c>
      <c r="AG142" s="110" t="e">
        <f t="shared" ca="1" si="30"/>
        <v>#N/A</v>
      </c>
      <c r="AH142" s="110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0" t="str">
        <f t="shared" ca="1" si="34"/>
        <v/>
      </c>
      <c r="M143" s="106" t="str">
        <f t="shared" ca="1" si="35"/>
        <v/>
      </c>
      <c r="N143" s="106" t="str">
        <f t="shared" ca="1" si="36"/>
        <v/>
      </c>
      <c r="O143" s="106" t="str">
        <f t="shared" ca="1" si="37"/>
        <v/>
      </c>
      <c r="Y143" s="40" t="e">
        <f t="shared" ca="1" si="38"/>
        <v>#N/A</v>
      </c>
      <c r="Z143" s="8" t="e">
        <f ca="1">IF(Y143="","",项目信息!$C$16)</f>
        <v>#N/A</v>
      </c>
      <c r="AA143" s="106" t="e">
        <f t="shared" ca="1" si="42"/>
        <v>#N/A</v>
      </c>
      <c r="AB143" s="106" t="e">
        <f t="shared" ca="1" si="43"/>
        <v>#N/A</v>
      </c>
      <c r="AC143" s="106" t="e">
        <f t="shared" ca="1" si="44"/>
        <v>#N/A</v>
      </c>
      <c r="AD143" s="106" t="str">
        <f t="shared" ca="1" si="39"/>
        <v/>
      </c>
      <c r="AE143" s="106" t="str">
        <f t="shared" ca="1" si="40"/>
        <v/>
      </c>
      <c r="AF143" s="106" t="str">
        <f t="shared" ca="1" si="41"/>
        <v/>
      </c>
      <c r="AG143" s="110" t="e">
        <f t="shared" ca="1" si="30"/>
        <v>#N/A</v>
      </c>
      <c r="AH143" s="110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0" t="str">
        <f t="shared" ca="1" si="34"/>
        <v/>
      </c>
      <c r="M144" s="106" t="str">
        <f t="shared" ca="1" si="35"/>
        <v/>
      </c>
      <c r="N144" s="106" t="str">
        <f t="shared" ca="1" si="36"/>
        <v/>
      </c>
      <c r="O144" s="106" t="str">
        <f t="shared" ca="1" si="37"/>
        <v/>
      </c>
      <c r="Y144" s="40" t="e">
        <f t="shared" ca="1" si="38"/>
        <v>#N/A</v>
      </c>
      <c r="Z144" s="8" t="e">
        <f ca="1">IF(Y144="","",项目信息!$C$16)</f>
        <v>#N/A</v>
      </c>
      <c r="AA144" s="106" t="e">
        <f t="shared" ca="1" si="42"/>
        <v>#N/A</v>
      </c>
      <c r="AB144" s="106" t="e">
        <f t="shared" ca="1" si="43"/>
        <v>#N/A</v>
      </c>
      <c r="AC144" s="106" t="e">
        <f t="shared" ca="1" si="44"/>
        <v>#N/A</v>
      </c>
      <c r="AD144" s="106" t="str">
        <f t="shared" ca="1" si="39"/>
        <v/>
      </c>
      <c r="AE144" s="106" t="str">
        <f t="shared" ca="1" si="40"/>
        <v/>
      </c>
      <c r="AF144" s="106" t="str">
        <f t="shared" ca="1" si="41"/>
        <v/>
      </c>
      <c r="AG144" s="110" t="e">
        <f t="shared" ca="1" si="30"/>
        <v>#N/A</v>
      </c>
      <c r="AH144" s="110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0" t="str">
        <f t="shared" ca="1" si="34"/>
        <v/>
      </c>
      <c r="M145" s="106" t="str">
        <f t="shared" ca="1" si="35"/>
        <v/>
      </c>
      <c r="N145" s="106" t="str">
        <f t="shared" ca="1" si="36"/>
        <v/>
      </c>
      <c r="O145" s="106" t="str">
        <f t="shared" ca="1" si="37"/>
        <v/>
      </c>
      <c r="Y145" s="40" t="e">
        <f t="shared" ca="1" si="38"/>
        <v>#N/A</v>
      </c>
      <c r="Z145" s="8" t="e">
        <f ca="1">IF(Y145="","",项目信息!$C$16)</f>
        <v>#N/A</v>
      </c>
      <c r="AA145" s="106" t="e">
        <f t="shared" ca="1" si="42"/>
        <v>#N/A</v>
      </c>
      <c r="AB145" s="106" t="e">
        <f t="shared" ca="1" si="43"/>
        <v>#N/A</v>
      </c>
      <c r="AC145" s="106" t="e">
        <f t="shared" ca="1" si="44"/>
        <v>#N/A</v>
      </c>
      <c r="AD145" s="106" t="str">
        <f t="shared" ca="1" si="39"/>
        <v/>
      </c>
      <c r="AE145" s="106" t="str">
        <f t="shared" ca="1" si="40"/>
        <v/>
      </c>
      <c r="AF145" s="106" t="str">
        <f t="shared" ca="1" si="41"/>
        <v/>
      </c>
      <c r="AG145" s="110" t="e">
        <f t="shared" ca="1" si="30"/>
        <v>#N/A</v>
      </c>
      <c r="AH145" s="110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0" t="str">
        <f t="shared" ca="1" si="34"/>
        <v/>
      </c>
      <c r="M146" s="106" t="str">
        <f t="shared" ca="1" si="35"/>
        <v/>
      </c>
      <c r="N146" s="106" t="str">
        <f t="shared" ca="1" si="36"/>
        <v/>
      </c>
      <c r="O146" s="106" t="str">
        <f t="shared" ca="1" si="37"/>
        <v/>
      </c>
      <c r="Y146" s="40" t="e">
        <f t="shared" ca="1" si="38"/>
        <v>#N/A</v>
      </c>
      <c r="Z146" s="8" t="e">
        <f ca="1">IF(Y146="","",项目信息!$C$16)</f>
        <v>#N/A</v>
      </c>
      <c r="AA146" s="106" t="e">
        <f t="shared" ca="1" si="42"/>
        <v>#N/A</v>
      </c>
      <c r="AB146" s="106" t="e">
        <f t="shared" ca="1" si="43"/>
        <v>#N/A</v>
      </c>
      <c r="AC146" s="106" t="e">
        <f t="shared" ca="1" si="44"/>
        <v>#N/A</v>
      </c>
      <c r="AD146" s="106" t="str">
        <f t="shared" ca="1" si="39"/>
        <v/>
      </c>
      <c r="AE146" s="106" t="str">
        <f t="shared" ca="1" si="40"/>
        <v/>
      </c>
      <c r="AF146" s="106" t="str">
        <f t="shared" ca="1" si="41"/>
        <v/>
      </c>
      <c r="AG146" s="110" t="e">
        <f t="shared" ca="1" si="30"/>
        <v>#N/A</v>
      </c>
      <c r="AH146" s="110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0" t="str">
        <f t="shared" ca="1" si="34"/>
        <v/>
      </c>
      <c r="M147" s="106" t="str">
        <f t="shared" ca="1" si="35"/>
        <v/>
      </c>
      <c r="N147" s="106" t="str">
        <f t="shared" ca="1" si="36"/>
        <v/>
      </c>
      <c r="O147" s="106" t="str">
        <f t="shared" ca="1" si="37"/>
        <v/>
      </c>
      <c r="Y147" s="40" t="e">
        <f t="shared" ca="1" si="38"/>
        <v>#N/A</v>
      </c>
      <c r="Z147" s="8" t="e">
        <f ca="1">IF(Y147="","",项目信息!$C$16)</f>
        <v>#N/A</v>
      </c>
      <c r="AA147" s="106" t="e">
        <f t="shared" ca="1" si="42"/>
        <v>#N/A</v>
      </c>
      <c r="AB147" s="106" t="e">
        <f t="shared" ca="1" si="43"/>
        <v>#N/A</v>
      </c>
      <c r="AC147" s="106" t="e">
        <f t="shared" ca="1" si="44"/>
        <v>#N/A</v>
      </c>
      <c r="AD147" s="106" t="str">
        <f t="shared" ca="1" si="39"/>
        <v/>
      </c>
      <c r="AE147" s="106" t="str">
        <f t="shared" ca="1" si="40"/>
        <v/>
      </c>
      <c r="AF147" s="106" t="str">
        <f t="shared" ca="1" si="41"/>
        <v/>
      </c>
      <c r="AG147" s="110" t="e">
        <f t="shared" ca="1" si="30"/>
        <v>#N/A</v>
      </c>
      <c r="AH147" s="110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0" t="str">
        <f t="shared" ca="1" si="34"/>
        <v/>
      </c>
      <c r="M148" s="106" t="str">
        <f t="shared" ca="1" si="35"/>
        <v/>
      </c>
      <c r="N148" s="106" t="str">
        <f t="shared" ca="1" si="36"/>
        <v/>
      </c>
      <c r="O148" s="106" t="str">
        <f t="shared" ca="1" si="37"/>
        <v/>
      </c>
      <c r="Y148" s="40" t="e">
        <f t="shared" ca="1" si="38"/>
        <v>#N/A</v>
      </c>
      <c r="Z148" s="8" t="e">
        <f ca="1">IF(Y148="","",项目信息!$C$16)</f>
        <v>#N/A</v>
      </c>
      <c r="AA148" s="106" t="e">
        <f t="shared" ca="1" si="42"/>
        <v>#N/A</v>
      </c>
      <c r="AB148" s="106" t="e">
        <f t="shared" ca="1" si="43"/>
        <v>#N/A</v>
      </c>
      <c r="AC148" s="106" t="e">
        <f t="shared" ca="1" si="44"/>
        <v>#N/A</v>
      </c>
      <c r="AD148" s="106" t="str">
        <f t="shared" ca="1" si="39"/>
        <v/>
      </c>
      <c r="AE148" s="106" t="str">
        <f t="shared" ca="1" si="40"/>
        <v/>
      </c>
      <c r="AF148" s="106" t="str">
        <f t="shared" ca="1" si="41"/>
        <v/>
      </c>
      <c r="AG148" s="110" t="e">
        <f t="shared" ca="1" si="30"/>
        <v>#N/A</v>
      </c>
      <c r="AH148" s="110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0" t="str">
        <f t="shared" ca="1" si="34"/>
        <v/>
      </c>
      <c r="M149" s="106" t="str">
        <f t="shared" ca="1" si="35"/>
        <v/>
      </c>
      <c r="N149" s="106" t="str">
        <f t="shared" ca="1" si="36"/>
        <v/>
      </c>
      <c r="O149" s="106" t="str">
        <f t="shared" ca="1" si="37"/>
        <v/>
      </c>
      <c r="Y149" s="40" t="e">
        <f t="shared" ca="1" si="38"/>
        <v>#N/A</v>
      </c>
      <c r="Z149" s="8" t="e">
        <f ca="1">IF(Y149="","",项目信息!$C$16)</f>
        <v>#N/A</v>
      </c>
      <c r="AA149" s="106" t="e">
        <f t="shared" ca="1" si="42"/>
        <v>#N/A</v>
      </c>
      <c r="AB149" s="106" t="e">
        <f t="shared" ca="1" si="43"/>
        <v>#N/A</v>
      </c>
      <c r="AC149" s="106" t="e">
        <f t="shared" ca="1" si="44"/>
        <v>#N/A</v>
      </c>
      <c r="AD149" s="106" t="str">
        <f t="shared" ca="1" si="39"/>
        <v/>
      </c>
      <c r="AE149" s="106" t="str">
        <f t="shared" ca="1" si="40"/>
        <v/>
      </c>
      <c r="AF149" s="106" t="str">
        <f t="shared" ca="1" si="41"/>
        <v/>
      </c>
      <c r="AG149" s="110" t="e">
        <f t="shared" ca="1" si="30"/>
        <v>#N/A</v>
      </c>
      <c r="AH149" s="110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0" t="str">
        <f t="shared" ca="1" si="34"/>
        <v/>
      </c>
      <c r="M150" s="106" t="str">
        <f t="shared" ca="1" si="35"/>
        <v/>
      </c>
      <c r="N150" s="106" t="str">
        <f t="shared" ca="1" si="36"/>
        <v/>
      </c>
      <c r="O150" s="106" t="str">
        <f t="shared" ca="1" si="37"/>
        <v/>
      </c>
      <c r="Y150" s="40" t="e">
        <f t="shared" ca="1" si="38"/>
        <v>#N/A</v>
      </c>
      <c r="Z150" s="8" t="e">
        <f ca="1">IF(Y150="","",项目信息!$C$16)</f>
        <v>#N/A</v>
      </c>
      <c r="AA150" s="106" t="e">
        <f t="shared" ca="1" si="42"/>
        <v>#N/A</v>
      </c>
      <c r="AB150" s="106" t="e">
        <f t="shared" ca="1" si="43"/>
        <v>#N/A</v>
      </c>
      <c r="AC150" s="106" t="e">
        <f t="shared" ca="1" si="44"/>
        <v>#N/A</v>
      </c>
      <c r="AD150" s="106" t="str">
        <f t="shared" ca="1" si="39"/>
        <v/>
      </c>
      <c r="AE150" s="106" t="str">
        <f t="shared" ca="1" si="40"/>
        <v/>
      </c>
      <c r="AF150" s="106" t="str">
        <f t="shared" ca="1" si="41"/>
        <v/>
      </c>
      <c r="AG150" s="110" t="e">
        <f t="shared" ca="1" si="30"/>
        <v>#N/A</v>
      </c>
      <c r="AH150" s="110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0" t="str">
        <f t="shared" ca="1" si="34"/>
        <v/>
      </c>
      <c r="M151" s="106" t="str">
        <f t="shared" ca="1" si="35"/>
        <v/>
      </c>
      <c r="N151" s="106" t="str">
        <f t="shared" ca="1" si="36"/>
        <v/>
      </c>
      <c r="O151" s="106" t="str">
        <f t="shared" ca="1" si="37"/>
        <v/>
      </c>
      <c r="Y151" s="40" t="e">
        <f t="shared" ca="1" si="38"/>
        <v>#N/A</v>
      </c>
      <c r="Z151" s="8" t="e">
        <f ca="1">IF(Y151="","",项目信息!$C$16)</f>
        <v>#N/A</v>
      </c>
      <c r="AA151" s="106" t="e">
        <f t="shared" ca="1" si="42"/>
        <v>#N/A</v>
      </c>
      <c r="AB151" s="106" t="e">
        <f t="shared" ca="1" si="43"/>
        <v>#N/A</v>
      </c>
      <c r="AC151" s="106" t="e">
        <f t="shared" ca="1" si="44"/>
        <v>#N/A</v>
      </c>
      <c r="AD151" s="106" t="str">
        <f t="shared" ca="1" si="39"/>
        <v/>
      </c>
      <c r="AE151" s="106" t="str">
        <f t="shared" ca="1" si="40"/>
        <v/>
      </c>
      <c r="AF151" s="106" t="str">
        <f t="shared" ca="1" si="41"/>
        <v/>
      </c>
      <c r="AG151" s="110" t="e">
        <f t="shared" ca="1" si="30"/>
        <v>#N/A</v>
      </c>
      <c r="AH151" s="110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0" t="str">
        <f t="shared" ca="1" si="34"/>
        <v/>
      </c>
      <c r="M152" s="106" t="str">
        <f t="shared" ca="1" si="35"/>
        <v/>
      </c>
      <c r="N152" s="106" t="str">
        <f t="shared" ca="1" si="36"/>
        <v/>
      </c>
      <c r="O152" s="106" t="str">
        <f t="shared" ca="1" si="37"/>
        <v/>
      </c>
      <c r="Y152" s="40" t="e">
        <f t="shared" ca="1" si="38"/>
        <v>#N/A</v>
      </c>
      <c r="Z152" s="8" t="e">
        <f ca="1">IF(Y152="","",项目信息!$C$16)</f>
        <v>#N/A</v>
      </c>
      <c r="AA152" s="106" t="e">
        <f t="shared" ca="1" si="42"/>
        <v>#N/A</v>
      </c>
      <c r="AB152" s="106" t="e">
        <f t="shared" ca="1" si="43"/>
        <v>#N/A</v>
      </c>
      <c r="AC152" s="106" t="e">
        <f t="shared" ca="1" si="44"/>
        <v>#N/A</v>
      </c>
      <c r="AD152" s="106" t="str">
        <f t="shared" ca="1" si="39"/>
        <v/>
      </c>
      <c r="AE152" s="106" t="str">
        <f t="shared" ca="1" si="40"/>
        <v/>
      </c>
      <c r="AF152" s="106" t="str">
        <f t="shared" ca="1" si="41"/>
        <v/>
      </c>
      <c r="AG152" s="110" t="e">
        <f t="shared" ca="1" si="30"/>
        <v>#N/A</v>
      </c>
      <c r="AH152" s="110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0" t="str">
        <f t="shared" ca="1" si="34"/>
        <v/>
      </c>
      <c r="M153" s="106" t="str">
        <f t="shared" ca="1" si="35"/>
        <v/>
      </c>
      <c r="N153" s="106" t="str">
        <f t="shared" ca="1" si="36"/>
        <v/>
      </c>
      <c r="O153" s="106" t="str">
        <f t="shared" ca="1" si="37"/>
        <v/>
      </c>
      <c r="Y153" s="40" t="e">
        <f t="shared" ca="1" si="38"/>
        <v>#N/A</v>
      </c>
      <c r="Z153" s="8" t="e">
        <f ca="1">IF(Y153="","",项目信息!$C$16)</f>
        <v>#N/A</v>
      </c>
      <c r="AA153" s="106" t="e">
        <f t="shared" ca="1" si="42"/>
        <v>#N/A</v>
      </c>
      <c r="AB153" s="106" t="e">
        <f t="shared" ca="1" si="43"/>
        <v>#N/A</v>
      </c>
      <c r="AC153" s="106" t="e">
        <f t="shared" ca="1" si="44"/>
        <v>#N/A</v>
      </c>
      <c r="AD153" s="106" t="str">
        <f t="shared" ca="1" si="39"/>
        <v/>
      </c>
      <c r="AE153" s="106" t="str">
        <f t="shared" ca="1" si="40"/>
        <v/>
      </c>
      <c r="AF153" s="106" t="str">
        <f t="shared" ca="1" si="41"/>
        <v/>
      </c>
      <c r="AG153" s="110" t="e">
        <f t="shared" ca="1" si="30"/>
        <v>#N/A</v>
      </c>
      <c r="AH153" s="110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0" t="str">
        <f t="shared" ca="1" si="34"/>
        <v/>
      </c>
      <c r="M154" s="106" t="str">
        <f t="shared" ca="1" si="35"/>
        <v/>
      </c>
      <c r="N154" s="106" t="str">
        <f t="shared" ca="1" si="36"/>
        <v/>
      </c>
      <c r="O154" s="106" t="str">
        <f t="shared" ca="1" si="37"/>
        <v/>
      </c>
      <c r="Y154" s="40" t="e">
        <f t="shared" ca="1" si="38"/>
        <v>#N/A</v>
      </c>
      <c r="Z154" s="8" t="e">
        <f ca="1">IF(Y154="","",项目信息!$C$16)</f>
        <v>#N/A</v>
      </c>
      <c r="AA154" s="106" t="e">
        <f t="shared" ca="1" si="42"/>
        <v>#N/A</v>
      </c>
      <c r="AB154" s="106" t="e">
        <f t="shared" ca="1" si="43"/>
        <v>#N/A</v>
      </c>
      <c r="AC154" s="106" t="e">
        <f t="shared" ca="1" si="44"/>
        <v>#N/A</v>
      </c>
      <c r="AD154" s="106" t="str">
        <f t="shared" ca="1" si="39"/>
        <v/>
      </c>
      <c r="AE154" s="106" t="str">
        <f t="shared" ca="1" si="40"/>
        <v/>
      </c>
      <c r="AF154" s="106" t="str">
        <f t="shared" ca="1" si="41"/>
        <v/>
      </c>
      <c r="AG154" s="110" t="e">
        <f t="shared" ca="1" si="30"/>
        <v>#N/A</v>
      </c>
      <c r="AH154" s="110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0" t="str">
        <f t="shared" ca="1" si="34"/>
        <v/>
      </c>
      <c r="M155" s="106" t="str">
        <f t="shared" ca="1" si="35"/>
        <v/>
      </c>
      <c r="N155" s="106" t="str">
        <f t="shared" ca="1" si="36"/>
        <v/>
      </c>
      <c r="O155" s="106" t="str">
        <f t="shared" ca="1" si="37"/>
        <v/>
      </c>
      <c r="Y155" s="40" t="e">
        <f t="shared" ca="1" si="38"/>
        <v>#N/A</v>
      </c>
      <c r="Z155" s="8" t="e">
        <f ca="1">IF(Y155="","",项目信息!$C$16)</f>
        <v>#N/A</v>
      </c>
      <c r="AA155" s="106" t="e">
        <f t="shared" ca="1" si="42"/>
        <v>#N/A</v>
      </c>
      <c r="AB155" s="106" t="e">
        <f t="shared" ca="1" si="43"/>
        <v>#N/A</v>
      </c>
      <c r="AC155" s="106" t="e">
        <f t="shared" ca="1" si="44"/>
        <v>#N/A</v>
      </c>
      <c r="AD155" s="106" t="str">
        <f t="shared" ca="1" si="39"/>
        <v/>
      </c>
      <c r="AE155" s="106" t="str">
        <f t="shared" ca="1" si="40"/>
        <v/>
      </c>
      <c r="AF155" s="106" t="str">
        <f t="shared" ca="1" si="41"/>
        <v/>
      </c>
      <c r="AG155" s="110" t="e">
        <f t="shared" ca="1" si="30"/>
        <v>#N/A</v>
      </c>
      <c r="AH155" s="110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0" t="str">
        <f t="shared" ca="1" si="34"/>
        <v/>
      </c>
      <c r="M156" s="106" t="str">
        <f t="shared" ca="1" si="35"/>
        <v/>
      </c>
      <c r="N156" s="106" t="str">
        <f t="shared" ca="1" si="36"/>
        <v/>
      </c>
      <c r="O156" s="106" t="str">
        <f t="shared" ca="1" si="37"/>
        <v/>
      </c>
      <c r="Y156" s="40" t="e">
        <f t="shared" ca="1" si="38"/>
        <v>#N/A</v>
      </c>
      <c r="Z156" s="8" t="e">
        <f ca="1">IF(Y156="","",项目信息!$C$16)</f>
        <v>#N/A</v>
      </c>
      <c r="AA156" s="106" t="e">
        <f t="shared" ca="1" si="42"/>
        <v>#N/A</v>
      </c>
      <c r="AB156" s="106" t="e">
        <f t="shared" ca="1" si="43"/>
        <v>#N/A</v>
      </c>
      <c r="AC156" s="106" t="e">
        <f t="shared" ca="1" si="44"/>
        <v>#N/A</v>
      </c>
      <c r="AD156" s="106" t="str">
        <f t="shared" ca="1" si="39"/>
        <v/>
      </c>
      <c r="AE156" s="106" t="str">
        <f t="shared" ca="1" si="40"/>
        <v/>
      </c>
      <c r="AF156" s="106" t="str">
        <f t="shared" ca="1" si="41"/>
        <v/>
      </c>
      <c r="AG156" s="110" t="e">
        <f t="shared" ca="1" si="30"/>
        <v>#N/A</v>
      </c>
      <c r="AH156" s="110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0" t="str">
        <f t="shared" ca="1" si="34"/>
        <v/>
      </c>
      <c r="M157" s="106" t="str">
        <f t="shared" ca="1" si="35"/>
        <v/>
      </c>
      <c r="N157" s="106" t="str">
        <f t="shared" ca="1" si="36"/>
        <v/>
      </c>
      <c r="O157" s="106" t="str">
        <f t="shared" ca="1" si="37"/>
        <v/>
      </c>
      <c r="Y157" s="40" t="e">
        <f t="shared" ca="1" si="38"/>
        <v>#N/A</v>
      </c>
      <c r="Z157" s="8" t="e">
        <f ca="1">IF(Y157="","",项目信息!$C$16)</f>
        <v>#N/A</v>
      </c>
      <c r="AA157" s="106" t="e">
        <f t="shared" ca="1" si="42"/>
        <v>#N/A</v>
      </c>
      <c r="AB157" s="106" t="e">
        <f t="shared" ca="1" si="43"/>
        <v>#N/A</v>
      </c>
      <c r="AC157" s="106" t="e">
        <f t="shared" ca="1" si="44"/>
        <v>#N/A</v>
      </c>
      <c r="AD157" s="106" t="str">
        <f t="shared" ca="1" si="39"/>
        <v/>
      </c>
      <c r="AE157" s="106" t="str">
        <f t="shared" ca="1" si="40"/>
        <v/>
      </c>
      <c r="AF157" s="106" t="str">
        <f t="shared" ca="1" si="41"/>
        <v/>
      </c>
      <c r="AG157" s="110" t="e">
        <f t="shared" ca="1" si="30"/>
        <v>#N/A</v>
      </c>
      <c r="AH157" s="110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0" t="str">
        <f t="shared" ca="1" si="34"/>
        <v/>
      </c>
      <c r="M158" s="106" t="str">
        <f t="shared" ca="1" si="35"/>
        <v/>
      </c>
      <c r="N158" s="106" t="str">
        <f t="shared" ca="1" si="36"/>
        <v/>
      </c>
      <c r="O158" s="106" t="str">
        <f t="shared" ca="1" si="37"/>
        <v/>
      </c>
      <c r="Y158" s="40" t="e">
        <f t="shared" ca="1" si="38"/>
        <v>#N/A</v>
      </c>
      <c r="Z158" s="8" t="e">
        <f ca="1">IF(Y158="","",项目信息!$C$16)</f>
        <v>#N/A</v>
      </c>
      <c r="AA158" s="106" t="e">
        <f t="shared" ca="1" si="42"/>
        <v>#N/A</v>
      </c>
      <c r="AB158" s="106" t="e">
        <f t="shared" ca="1" si="43"/>
        <v>#N/A</v>
      </c>
      <c r="AC158" s="106" t="e">
        <f t="shared" ca="1" si="44"/>
        <v>#N/A</v>
      </c>
      <c r="AD158" s="106" t="str">
        <f t="shared" ca="1" si="39"/>
        <v/>
      </c>
      <c r="AE158" s="106" t="str">
        <f t="shared" ca="1" si="40"/>
        <v/>
      </c>
      <c r="AF158" s="106" t="str">
        <f t="shared" ca="1" si="41"/>
        <v/>
      </c>
      <c r="AG158" s="110" t="e">
        <f t="shared" ca="1" si="30"/>
        <v>#N/A</v>
      </c>
      <c r="AH158" s="110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0" t="str">
        <f t="shared" ca="1" si="34"/>
        <v/>
      </c>
      <c r="M159" s="106" t="str">
        <f t="shared" ca="1" si="35"/>
        <v/>
      </c>
      <c r="N159" s="106" t="str">
        <f t="shared" ca="1" si="36"/>
        <v/>
      </c>
      <c r="O159" s="106" t="str">
        <f t="shared" ca="1" si="37"/>
        <v/>
      </c>
      <c r="Y159" s="40" t="e">
        <f t="shared" ca="1" si="38"/>
        <v>#N/A</v>
      </c>
      <c r="Z159" s="8" t="e">
        <f ca="1">IF(Y159="","",项目信息!$C$16)</f>
        <v>#N/A</v>
      </c>
      <c r="AA159" s="106" t="e">
        <f t="shared" ca="1" si="42"/>
        <v>#N/A</v>
      </c>
      <c r="AB159" s="106" t="e">
        <f t="shared" ca="1" si="43"/>
        <v>#N/A</v>
      </c>
      <c r="AC159" s="106" t="e">
        <f t="shared" ca="1" si="44"/>
        <v>#N/A</v>
      </c>
      <c r="AD159" s="106" t="str">
        <f t="shared" ca="1" si="39"/>
        <v/>
      </c>
      <c r="AE159" s="106" t="str">
        <f t="shared" ca="1" si="40"/>
        <v/>
      </c>
      <c r="AF159" s="106" t="str">
        <f t="shared" ca="1" si="41"/>
        <v/>
      </c>
      <c r="AG159" s="110" t="e">
        <f t="shared" ca="1" si="30"/>
        <v>#N/A</v>
      </c>
      <c r="AH159" s="110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0" t="str">
        <f t="shared" ca="1" si="34"/>
        <v/>
      </c>
      <c r="M160" s="106" t="str">
        <f t="shared" ca="1" si="35"/>
        <v/>
      </c>
      <c r="N160" s="106" t="str">
        <f t="shared" ca="1" si="36"/>
        <v/>
      </c>
      <c r="O160" s="106" t="str">
        <f t="shared" ca="1" si="37"/>
        <v/>
      </c>
      <c r="Y160" s="40" t="e">
        <f t="shared" ca="1" si="38"/>
        <v>#N/A</v>
      </c>
      <c r="Z160" s="8" t="e">
        <f ca="1">IF(Y160="","",项目信息!$C$16)</f>
        <v>#N/A</v>
      </c>
      <c r="AA160" s="106" t="e">
        <f t="shared" ca="1" si="42"/>
        <v>#N/A</v>
      </c>
      <c r="AB160" s="106" t="e">
        <f t="shared" ca="1" si="43"/>
        <v>#N/A</v>
      </c>
      <c r="AC160" s="106" t="e">
        <f t="shared" ca="1" si="44"/>
        <v>#N/A</v>
      </c>
      <c r="AD160" s="106" t="str">
        <f t="shared" ca="1" si="39"/>
        <v/>
      </c>
      <c r="AE160" s="106" t="str">
        <f t="shared" ca="1" si="40"/>
        <v/>
      </c>
      <c r="AF160" s="106" t="str">
        <f t="shared" ca="1" si="41"/>
        <v/>
      </c>
      <c r="AG160" s="110" t="e">
        <f t="shared" ca="1" si="30"/>
        <v>#N/A</v>
      </c>
      <c r="AH160" s="110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0" t="str">
        <f t="shared" ca="1" si="34"/>
        <v/>
      </c>
      <c r="M161" s="106" t="str">
        <f t="shared" ca="1" si="35"/>
        <v/>
      </c>
      <c r="N161" s="106" t="str">
        <f t="shared" ca="1" si="36"/>
        <v/>
      </c>
      <c r="O161" s="106" t="str">
        <f t="shared" ca="1" si="37"/>
        <v/>
      </c>
      <c r="Y161" s="40" t="e">
        <f t="shared" ca="1" si="38"/>
        <v>#N/A</v>
      </c>
      <c r="Z161" s="8" t="e">
        <f ca="1">IF(Y161="","",项目信息!$C$16)</f>
        <v>#N/A</v>
      </c>
      <c r="AA161" s="106" t="e">
        <f t="shared" ca="1" si="42"/>
        <v>#N/A</v>
      </c>
      <c r="AB161" s="106" t="e">
        <f t="shared" ca="1" si="43"/>
        <v>#N/A</v>
      </c>
      <c r="AC161" s="106" t="e">
        <f t="shared" ca="1" si="44"/>
        <v>#N/A</v>
      </c>
      <c r="AD161" s="106" t="str">
        <f t="shared" ca="1" si="39"/>
        <v/>
      </c>
      <c r="AE161" s="106" t="str">
        <f t="shared" ca="1" si="40"/>
        <v/>
      </c>
      <c r="AF161" s="106" t="str">
        <f t="shared" ca="1" si="41"/>
        <v/>
      </c>
      <c r="AG161" s="110" t="e">
        <f t="shared" ca="1" si="30"/>
        <v>#N/A</v>
      </c>
      <c r="AH161" s="110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0" t="str">
        <f t="shared" ca="1" si="34"/>
        <v/>
      </c>
      <c r="M162" s="106" t="str">
        <f t="shared" ca="1" si="35"/>
        <v/>
      </c>
      <c r="N162" s="106" t="str">
        <f t="shared" ca="1" si="36"/>
        <v/>
      </c>
      <c r="O162" s="106" t="str">
        <f t="shared" ca="1" si="37"/>
        <v/>
      </c>
      <c r="Y162" s="40" t="e">
        <f t="shared" ca="1" si="38"/>
        <v>#N/A</v>
      </c>
      <c r="Z162" s="8" t="e">
        <f ca="1">IF(Y162="","",项目信息!$C$16)</f>
        <v>#N/A</v>
      </c>
      <c r="AA162" s="106" t="e">
        <f t="shared" ca="1" si="42"/>
        <v>#N/A</v>
      </c>
      <c r="AB162" s="106" t="e">
        <f t="shared" ca="1" si="43"/>
        <v>#N/A</v>
      </c>
      <c r="AC162" s="106" t="e">
        <f t="shared" ca="1" si="44"/>
        <v>#N/A</v>
      </c>
      <c r="AD162" s="106" t="str">
        <f t="shared" ca="1" si="39"/>
        <v/>
      </c>
      <c r="AE162" s="106" t="str">
        <f t="shared" ca="1" si="40"/>
        <v/>
      </c>
      <c r="AF162" s="106" t="str">
        <f t="shared" ca="1" si="41"/>
        <v/>
      </c>
      <c r="AG162" s="110" t="e">
        <f t="shared" ca="1" si="30"/>
        <v>#N/A</v>
      </c>
      <c r="AH162" s="110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0" t="str">
        <f t="shared" ca="1" si="34"/>
        <v/>
      </c>
      <c r="M163" s="106" t="str">
        <f t="shared" ca="1" si="35"/>
        <v/>
      </c>
      <c r="N163" s="106" t="str">
        <f t="shared" ca="1" si="36"/>
        <v/>
      </c>
      <c r="O163" s="106" t="str">
        <f t="shared" ca="1" si="37"/>
        <v/>
      </c>
      <c r="Y163" s="40" t="e">
        <f t="shared" ca="1" si="38"/>
        <v>#N/A</v>
      </c>
      <c r="Z163" s="8" t="e">
        <f ca="1">IF(Y163="","",项目信息!$C$16)</f>
        <v>#N/A</v>
      </c>
      <c r="AA163" s="106" t="e">
        <f t="shared" ca="1" si="42"/>
        <v>#N/A</v>
      </c>
      <c r="AB163" s="106" t="e">
        <f t="shared" ca="1" si="43"/>
        <v>#N/A</v>
      </c>
      <c r="AC163" s="106" t="e">
        <f t="shared" ca="1" si="44"/>
        <v>#N/A</v>
      </c>
      <c r="AD163" s="106" t="str">
        <f t="shared" ca="1" si="39"/>
        <v/>
      </c>
      <c r="AE163" s="106" t="str">
        <f t="shared" ca="1" si="40"/>
        <v/>
      </c>
      <c r="AF163" s="106" t="str">
        <f t="shared" ca="1" si="41"/>
        <v/>
      </c>
      <c r="AG163" s="110" t="e">
        <f t="shared" ca="1" si="30"/>
        <v>#N/A</v>
      </c>
      <c r="AH163" s="110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0" t="str">
        <f t="shared" ca="1" si="34"/>
        <v/>
      </c>
      <c r="M164" s="106" t="str">
        <f t="shared" ca="1" si="35"/>
        <v/>
      </c>
      <c r="N164" s="106" t="str">
        <f t="shared" ca="1" si="36"/>
        <v/>
      </c>
      <c r="O164" s="106" t="str">
        <f t="shared" ca="1" si="37"/>
        <v/>
      </c>
      <c r="Y164" s="40" t="e">
        <f t="shared" ca="1" si="38"/>
        <v>#N/A</v>
      </c>
      <c r="Z164" s="8" t="e">
        <f ca="1">IF(Y164="","",项目信息!$C$16)</f>
        <v>#N/A</v>
      </c>
      <c r="AA164" s="106" t="e">
        <f t="shared" ca="1" si="42"/>
        <v>#N/A</v>
      </c>
      <c r="AB164" s="106" t="e">
        <f t="shared" ca="1" si="43"/>
        <v>#N/A</v>
      </c>
      <c r="AC164" s="106" t="e">
        <f t="shared" ca="1" si="44"/>
        <v>#N/A</v>
      </c>
      <c r="AD164" s="106" t="str">
        <f t="shared" ca="1" si="39"/>
        <v/>
      </c>
      <c r="AE164" s="106" t="str">
        <f t="shared" ca="1" si="40"/>
        <v/>
      </c>
      <c r="AF164" s="106" t="str">
        <f t="shared" ca="1" si="41"/>
        <v/>
      </c>
      <c r="AG164" s="110" t="e">
        <f t="shared" ca="1" si="30"/>
        <v>#N/A</v>
      </c>
      <c r="AH164" s="110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0" t="str">
        <f t="shared" ca="1" si="34"/>
        <v/>
      </c>
      <c r="M165" s="106" t="str">
        <f t="shared" ca="1" si="35"/>
        <v/>
      </c>
      <c r="N165" s="106" t="str">
        <f t="shared" ca="1" si="36"/>
        <v/>
      </c>
      <c r="O165" s="106" t="str">
        <f t="shared" ca="1" si="37"/>
        <v/>
      </c>
      <c r="Y165" s="40" t="e">
        <f t="shared" ca="1" si="38"/>
        <v>#N/A</v>
      </c>
      <c r="Z165" s="8" t="e">
        <f ca="1">IF(Y165="","",项目信息!$C$16)</f>
        <v>#N/A</v>
      </c>
      <c r="AA165" s="106" t="e">
        <f t="shared" ca="1" si="42"/>
        <v>#N/A</v>
      </c>
      <c r="AB165" s="106" t="e">
        <f t="shared" ca="1" si="43"/>
        <v>#N/A</v>
      </c>
      <c r="AC165" s="106" t="e">
        <f t="shared" ca="1" si="44"/>
        <v>#N/A</v>
      </c>
      <c r="AD165" s="106" t="str">
        <f t="shared" ca="1" si="39"/>
        <v/>
      </c>
      <c r="AE165" s="106" t="str">
        <f t="shared" ca="1" si="40"/>
        <v/>
      </c>
      <c r="AF165" s="106" t="str">
        <f t="shared" ca="1" si="41"/>
        <v/>
      </c>
      <c r="AG165" s="110" t="e">
        <f t="shared" ca="1" si="30"/>
        <v>#N/A</v>
      </c>
      <c r="AH165" s="110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0" t="str">
        <f t="shared" ca="1" si="34"/>
        <v/>
      </c>
      <c r="M166" s="106" t="str">
        <f t="shared" ca="1" si="35"/>
        <v/>
      </c>
      <c r="N166" s="106" t="str">
        <f t="shared" ca="1" si="36"/>
        <v/>
      </c>
      <c r="O166" s="106" t="str">
        <f t="shared" ca="1" si="37"/>
        <v/>
      </c>
      <c r="Y166" s="40" t="e">
        <f t="shared" ca="1" si="38"/>
        <v>#N/A</v>
      </c>
      <c r="Z166" s="8" t="e">
        <f ca="1">IF(Y166="","",项目信息!$C$16)</f>
        <v>#N/A</v>
      </c>
      <c r="AA166" s="106" t="e">
        <f t="shared" ca="1" si="42"/>
        <v>#N/A</v>
      </c>
      <c r="AB166" s="106" t="e">
        <f t="shared" ca="1" si="43"/>
        <v>#N/A</v>
      </c>
      <c r="AC166" s="106" t="e">
        <f t="shared" ca="1" si="44"/>
        <v>#N/A</v>
      </c>
      <c r="AD166" s="106" t="str">
        <f t="shared" ca="1" si="39"/>
        <v/>
      </c>
      <c r="AE166" s="106" t="str">
        <f t="shared" ca="1" si="40"/>
        <v/>
      </c>
      <c r="AF166" s="106" t="str">
        <f t="shared" ca="1" si="41"/>
        <v/>
      </c>
      <c r="AG166" s="110" t="e">
        <f t="shared" ca="1" si="30"/>
        <v>#N/A</v>
      </c>
      <c r="AH166" s="110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0" t="str">
        <f t="shared" ca="1" si="34"/>
        <v/>
      </c>
      <c r="M167" s="106" t="str">
        <f t="shared" ca="1" si="35"/>
        <v/>
      </c>
      <c r="N167" s="106" t="str">
        <f t="shared" ca="1" si="36"/>
        <v/>
      </c>
      <c r="O167" s="106" t="str">
        <f t="shared" ca="1" si="37"/>
        <v/>
      </c>
      <c r="Y167" s="40" t="e">
        <f t="shared" ca="1" si="38"/>
        <v>#N/A</v>
      </c>
      <c r="Z167" s="8" t="e">
        <f ca="1">IF(Y167="","",项目信息!$C$16)</f>
        <v>#N/A</v>
      </c>
      <c r="AA167" s="106" t="e">
        <f t="shared" ca="1" si="42"/>
        <v>#N/A</v>
      </c>
      <c r="AB167" s="106" t="e">
        <f t="shared" ca="1" si="43"/>
        <v>#N/A</v>
      </c>
      <c r="AC167" s="106" t="e">
        <f t="shared" ca="1" si="44"/>
        <v>#N/A</v>
      </c>
      <c r="AD167" s="106" t="str">
        <f t="shared" ca="1" si="39"/>
        <v/>
      </c>
      <c r="AE167" s="106" t="str">
        <f t="shared" ca="1" si="40"/>
        <v/>
      </c>
      <c r="AF167" s="106" t="str">
        <f t="shared" ca="1" si="41"/>
        <v/>
      </c>
      <c r="AG167" s="110" t="e">
        <f t="shared" ca="1" si="30"/>
        <v>#N/A</v>
      </c>
      <c r="AH167" s="110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0" t="str">
        <f t="shared" ca="1" si="34"/>
        <v/>
      </c>
      <c r="M168" s="106" t="str">
        <f t="shared" ca="1" si="35"/>
        <v/>
      </c>
      <c r="N168" s="106" t="str">
        <f t="shared" ca="1" si="36"/>
        <v/>
      </c>
      <c r="O168" s="106" t="str">
        <f t="shared" ca="1" si="37"/>
        <v/>
      </c>
      <c r="Y168" s="40" t="e">
        <f t="shared" ca="1" si="38"/>
        <v>#N/A</v>
      </c>
      <c r="Z168" s="8" t="e">
        <f ca="1">IF(Y168="","",项目信息!$C$16)</f>
        <v>#N/A</v>
      </c>
      <c r="AA168" s="106" t="e">
        <f t="shared" ca="1" si="42"/>
        <v>#N/A</v>
      </c>
      <c r="AB168" s="106" t="e">
        <f t="shared" ca="1" si="43"/>
        <v>#N/A</v>
      </c>
      <c r="AC168" s="106" t="e">
        <f t="shared" ca="1" si="44"/>
        <v>#N/A</v>
      </c>
      <c r="AD168" s="106" t="str">
        <f t="shared" ca="1" si="39"/>
        <v/>
      </c>
      <c r="AE168" s="106" t="str">
        <f t="shared" ca="1" si="40"/>
        <v/>
      </c>
      <c r="AF168" s="106" t="str">
        <f t="shared" ca="1" si="41"/>
        <v/>
      </c>
      <c r="AG168" s="110" t="e">
        <f t="shared" ca="1" si="30"/>
        <v>#N/A</v>
      </c>
      <c r="AH168" s="110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0" t="str">
        <f t="shared" ca="1" si="34"/>
        <v/>
      </c>
      <c r="M169" s="106" t="str">
        <f t="shared" ca="1" si="35"/>
        <v/>
      </c>
      <c r="N169" s="106" t="str">
        <f t="shared" ca="1" si="36"/>
        <v/>
      </c>
      <c r="O169" s="106" t="str">
        <f t="shared" ca="1" si="37"/>
        <v/>
      </c>
      <c r="Y169" s="40" t="e">
        <f t="shared" ca="1" si="38"/>
        <v>#N/A</v>
      </c>
      <c r="Z169" s="8" t="e">
        <f ca="1">IF(Y169="","",项目信息!$C$16)</f>
        <v>#N/A</v>
      </c>
      <c r="AA169" s="106" t="e">
        <f t="shared" ca="1" si="42"/>
        <v>#N/A</v>
      </c>
      <c r="AB169" s="106" t="e">
        <f t="shared" ca="1" si="43"/>
        <v>#N/A</v>
      </c>
      <c r="AC169" s="106" t="e">
        <f t="shared" ca="1" si="44"/>
        <v>#N/A</v>
      </c>
      <c r="AD169" s="106" t="str">
        <f t="shared" ca="1" si="39"/>
        <v/>
      </c>
      <c r="AE169" s="106" t="str">
        <f t="shared" ca="1" si="40"/>
        <v/>
      </c>
      <c r="AF169" s="106" t="str">
        <f t="shared" ca="1" si="41"/>
        <v/>
      </c>
      <c r="AG169" s="110" t="e">
        <f t="shared" ca="1" si="30"/>
        <v>#N/A</v>
      </c>
      <c r="AH169" s="110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0" t="str">
        <f t="shared" ca="1" si="34"/>
        <v/>
      </c>
      <c r="M170" s="106" t="str">
        <f t="shared" ca="1" si="35"/>
        <v/>
      </c>
      <c r="N170" s="106" t="str">
        <f t="shared" ca="1" si="36"/>
        <v/>
      </c>
      <c r="O170" s="106" t="str">
        <f t="shared" ca="1" si="37"/>
        <v/>
      </c>
      <c r="Y170" s="40" t="e">
        <f t="shared" ca="1" si="38"/>
        <v>#N/A</v>
      </c>
      <c r="Z170" s="8" t="e">
        <f ca="1">IF(Y170="","",项目信息!$C$16)</f>
        <v>#N/A</v>
      </c>
      <c r="AA170" s="106" t="e">
        <f t="shared" ca="1" si="42"/>
        <v>#N/A</v>
      </c>
      <c r="AB170" s="106" t="e">
        <f t="shared" ca="1" si="43"/>
        <v>#N/A</v>
      </c>
      <c r="AC170" s="106" t="e">
        <f t="shared" ca="1" si="44"/>
        <v>#N/A</v>
      </c>
      <c r="AD170" s="106" t="str">
        <f t="shared" ca="1" si="39"/>
        <v/>
      </c>
      <c r="AE170" s="106" t="str">
        <f t="shared" ca="1" si="40"/>
        <v/>
      </c>
      <c r="AF170" s="106" t="str">
        <f t="shared" ca="1" si="41"/>
        <v/>
      </c>
      <c r="AG170" s="110" t="e">
        <f t="shared" ca="1" si="30"/>
        <v>#N/A</v>
      </c>
      <c r="AH170" s="110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0" t="str">
        <f t="shared" ca="1" si="34"/>
        <v/>
      </c>
      <c r="M171" s="106" t="str">
        <f t="shared" ca="1" si="35"/>
        <v/>
      </c>
      <c r="N171" s="106" t="str">
        <f t="shared" ca="1" si="36"/>
        <v/>
      </c>
      <c r="O171" s="106" t="str">
        <f t="shared" ca="1" si="37"/>
        <v/>
      </c>
      <c r="Y171" s="40" t="e">
        <f t="shared" ca="1" si="38"/>
        <v>#N/A</v>
      </c>
      <c r="Z171" s="8" t="e">
        <f ca="1">IF(Y171="","",项目信息!$C$16)</f>
        <v>#N/A</v>
      </c>
      <c r="AA171" s="106" t="e">
        <f t="shared" ca="1" si="42"/>
        <v>#N/A</v>
      </c>
      <c r="AB171" s="106" t="e">
        <f t="shared" ca="1" si="43"/>
        <v>#N/A</v>
      </c>
      <c r="AC171" s="106" t="e">
        <f t="shared" ca="1" si="44"/>
        <v>#N/A</v>
      </c>
      <c r="AD171" s="106" t="str">
        <f t="shared" ca="1" si="39"/>
        <v/>
      </c>
      <c r="AE171" s="106" t="str">
        <f t="shared" ca="1" si="40"/>
        <v/>
      </c>
      <c r="AF171" s="106" t="str">
        <f t="shared" ca="1" si="41"/>
        <v/>
      </c>
      <c r="AG171" s="110" t="e">
        <f t="shared" ca="1" si="30"/>
        <v>#N/A</v>
      </c>
      <c r="AH171" s="110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0" t="str">
        <f t="shared" ca="1" si="34"/>
        <v/>
      </c>
      <c r="M172" s="106" t="str">
        <f t="shared" ca="1" si="35"/>
        <v/>
      </c>
      <c r="N172" s="106" t="str">
        <f t="shared" ca="1" si="36"/>
        <v/>
      </c>
      <c r="O172" s="106" t="str">
        <f t="shared" ca="1" si="37"/>
        <v/>
      </c>
      <c r="Y172" s="40" t="e">
        <f t="shared" ca="1" si="38"/>
        <v>#N/A</v>
      </c>
      <c r="Z172" s="8" t="e">
        <f ca="1">IF(Y172="","",项目信息!$C$16)</f>
        <v>#N/A</v>
      </c>
      <c r="AA172" s="106" t="e">
        <f t="shared" ca="1" si="42"/>
        <v>#N/A</v>
      </c>
      <c r="AB172" s="106" t="e">
        <f t="shared" ca="1" si="43"/>
        <v>#N/A</v>
      </c>
      <c r="AC172" s="106" t="e">
        <f t="shared" ca="1" si="44"/>
        <v>#N/A</v>
      </c>
      <c r="AD172" s="106" t="str">
        <f t="shared" ca="1" si="39"/>
        <v/>
      </c>
      <c r="AE172" s="106" t="str">
        <f t="shared" ca="1" si="40"/>
        <v/>
      </c>
      <c r="AF172" s="106" t="str">
        <f t="shared" ca="1" si="41"/>
        <v/>
      </c>
      <c r="AG172" s="110" t="e">
        <f t="shared" ca="1" si="30"/>
        <v>#N/A</v>
      </c>
      <c r="AH172" s="110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0" t="str">
        <f t="shared" ca="1" si="34"/>
        <v/>
      </c>
      <c r="M173" s="106" t="str">
        <f t="shared" ca="1" si="35"/>
        <v/>
      </c>
      <c r="N173" s="106" t="str">
        <f t="shared" ca="1" si="36"/>
        <v/>
      </c>
      <c r="O173" s="106" t="str">
        <f t="shared" ca="1" si="37"/>
        <v/>
      </c>
      <c r="Y173" s="40" t="e">
        <f t="shared" ca="1" si="38"/>
        <v>#N/A</v>
      </c>
      <c r="Z173" s="8" t="e">
        <f ca="1">IF(Y173="","",项目信息!$C$16)</f>
        <v>#N/A</v>
      </c>
      <c r="AA173" s="106" t="e">
        <f t="shared" ca="1" si="42"/>
        <v>#N/A</v>
      </c>
      <c r="AB173" s="106" t="e">
        <f t="shared" ca="1" si="43"/>
        <v>#N/A</v>
      </c>
      <c r="AC173" s="106" t="e">
        <f t="shared" ca="1" si="44"/>
        <v>#N/A</v>
      </c>
      <c r="AD173" s="106" t="str">
        <f t="shared" ca="1" si="39"/>
        <v/>
      </c>
      <c r="AE173" s="106" t="str">
        <f t="shared" ca="1" si="40"/>
        <v/>
      </c>
      <c r="AF173" s="106" t="str">
        <f t="shared" ca="1" si="41"/>
        <v/>
      </c>
      <c r="AG173" s="110" t="e">
        <f t="shared" ca="1" si="30"/>
        <v>#N/A</v>
      </c>
      <c r="AH173" s="110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0" t="str">
        <f t="shared" ca="1" si="34"/>
        <v/>
      </c>
      <c r="M174" s="106" t="str">
        <f t="shared" ca="1" si="35"/>
        <v/>
      </c>
      <c r="N174" s="106" t="str">
        <f t="shared" ca="1" si="36"/>
        <v/>
      </c>
      <c r="O174" s="106" t="str">
        <f t="shared" ca="1" si="37"/>
        <v/>
      </c>
      <c r="Y174" s="40" t="e">
        <f t="shared" ca="1" si="38"/>
        <v>#N/A</v>
      </c>
      <c r="Z174" s="8" t="e">
        <f ca="1">IF(Y174="","",项目信息!$C$16)</f>
        <v>#N/A</v>
      </c>
      <c r="AA174" s="106" t="e">
        <f t="shared" ca="1" si="42"/>
        <v>#N/A</v>
      </c>
      <c r="AB174" s="106" t="e">
        <f t="shared" ca="1" si="43"/>
        <v>#N/A</v>
      </c>
      <c r="AC174" s="106" t="e">
        <f t="shared" ca="1" si="44"/>
        <v>#N/A</v>
      </c>
      <c r="AD174" s="106" t="str">
        <f t="shared" ca="1" si="39"/>
        <v/>
      </c>
      <c r="AE174" s="106" t="str">
        <f t="shared" ca="1" si="40"/>
        <v/>
      </c>
      <c r="AF174" s="106" t="str">
        <f t="shared" ca="1" si="41"/>
        <v/>
      </c>
      <c r="AG174" s="110" t="e">
        <f t="shared" ca="1" si="30"/>
        <v>#N/A</v>
      </c>
      <c r="AH174" s="110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0" t="str">
        <f t="shared" ca="1" si="34"/>
        <v/>
      </c>
      <c r="M175" s="106" t="str">
        <f t="shared" ca="1" si="35"/>
        <v/>
      </c>
      <c r="N175" s="106" t="str">
        <f t="shared" ca="1" si="36"/>
        <v/>
      </c>
      <c r="O175" s="106" t="str">
        <f t="shared" ca="1" si="37"/>
        <v/>
      </c>
      <c r="Y175" s="40" t="e">
        <f t="shared" ca="1" si="38"/>
        <v>#N/A</v>
      </c>
      <c r="Z175" s="8" t="e">
        <f ca="1">IF(Y175="","",项目信息!$C$16)</f>
        <v>#N/A</v>
      </c>
      <c r="AA175" s="106" t="e">
        <f t="shared" ca="1" si="42"/>
        <v>#N/A</v>
      </c>
      <c r="AB175" s="106" t="e">
        <f t="shared" ca="1" si="43"/>
        <v>#N/A</v>
      </c>
      <c r="AC175" s="106" t="e">
        <f t="shared" ca="1" si="44"/>
        <v>#N/A</v>
      </c>
      <c r="AD175" s="106" t="str">
        <f t="shared" ca="1" si="39"/>
        <v/>
      </c>
      <c r="AE175" s="106" t="str">
        <f t="shared" ca="1" si="40"/>
        <v/>
      </c>
      <c r="AF175" s="106" t="str">
        <f t="shared" ca="1" si="41"/>
        <v/>
      </c>
      <c r="AG175" s="110" t="e">
        <f t="shared" ca="1" si="30"/>
        <v>#N/A</v>
      </c>
      <c r="AH175" s="110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0" t="str">
        <f t="shared" ca="1" si="34"/>
        <v/>
      </c>
      <c r="M176" s="106" t="str">
        <f t="shared" ca="1" si="35"/>
        <v/>
      </c>
      <c r="N176" s="106" t="str">
        <f t="shared" ca="1" si="36"/>
        <v/>
      </c>
      <c r="O176" s="106" t="str">
        <f t="shared" ca="1" si="37"/>
        <v/>
      </c>
      <c r="Y176" s="40" t="e">
        <f t="shared" ca="1" si="38"/>
        <v>#N/A</v>
      </c>
      <c r="Z176" s="8" t="e">
        <f ca="1">IF(Y176="","",项目信息!$C$16)</f>
        <v>#N/A</v>
      </c>
      <c r="AA176" s="106" t="e">
        <f t="shared" ca="1" si="42"/>
        <v>#N/A</v>
      </c>
      <c r="AB176" s="106" t="e">
        <f t="shared" ca="1" si="43"/>
        <v>#N/A</v>
      </c>
      <c r="AC176" s="106" t="e">
        <f t="shared" ca="1" si="44"/>
        <v>#N/A</v>
      </c>
      <c r="AD176" s="106" t="str">
        <f t="shared" ca="1" si="39"/>
        <v/>
      </c>
      <c r="AE176" s="106" t="str">
        <f t="shared" ca="1" si="40"/>
        <v/>
      </c>
      <c r="AF176" s="106" t="str">
        <f t="shared" ca="1" si="41"/>
        <v/>
      </c>
      <c r="AG176" s="110" t="e">
        <f t="shared" ca="1" si="30"/>
        <v>#N/A</v>
      </c>
      <c r="AH176" s="110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0" t="str">
        <f t="shared" ca="1" si="34"/>
        <v/>
      </c>
      <c r="M177" s="106" t="str">
        <f t="shared" ca="1" si="35"/>
        <v/>
      </c>
      <c r="N177" s="106" t="str">
        <f t="shared" ca="1" si="36"/>
        <v/>
      </c>
      <c r="O177" s="106" t="str">
        <f t="shared" ca="1" si="37"/>
        <v/>
      </c>
      <c r="Y177" s="40" t="e">
        <f t="shared" ca="1" si="38"/>
        <v>#N/A</v>
      </c>
      <c r="Z177" s="8" t="e">
        <f ca="1">IF(Y177="","",项目信息!$C$16)</f>
        <v>#N/A</v>
      </c>
      <c r="AA177" s="106" t="e">
        <f t="shared" ca="1" si="42"/>
        <v>#N/A</v>
      </c>
      <c r="AB177" s="106" t="e">
        <f t="shared" ca="1" si="43"/>
        <v>#N/A</v>
      </c>
      <c r="AC177" s="106" t="e">
        <f t="shared" ca="1" si="44"/>
        <v>#N/A</v>
      </c>
      <c r="AD177" s="106" t="str">
        <f t="shared" ca="1" si="39"/>
        <v/>
      </c>
      <c r="AE177" s="106" t="str">
        <f t="shared" ca="1" si="40"/>
        <v/>
      </c>
      <c r="AF177" s="106" t="str">
        <f t="shared" ca="1" si="41"/>
        <v/>
      </c>
      <c r="AG177" s="110" t="e">
        <f t="shared" ca="1" si="30"/>
        <v>#N/A</v>
      </c>
      <c r="AH177" s="110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0" t="str">
        <f t="shared" ca="1" si="34"/>
        <v/>
      </c>
      <c r="M178" s="106" t="str">
        <f t="shared" ca="1" si="35"/>
        <v/>
      </c>
      <c r="N178" s="106" t="str">
        <f t="shared" ca="1" si="36"/>
        <v/>
      </c>
      <c r="O178" s="106" t="str">
        <f t="shared" ca="1" si="37"/>
        <v/>
      </c>
      <c r="Y178" s="40" t="e">
        <f t="shared" ca="1" si="38"/>
        <v>#N/A</v>
      </c>
      <c r="Z178" s="8" t="e">
        <f ca="1">IF(Y178="","",项目信息!$C$16)</f>
        <v>#N/A</v>
      </c>
      <c r="AA178" s="106" t="e">
        <f t="shared" ca="1" si="42"/>
        <v>#N/A</v>
      </c>
      <c r="AB178" s="106" t="e">
        <f t="shared" ca="1" si="43"/>
        <v>#N/A</v>
      </c>
      <c r="AC178" s="106" t="e">
        <f t="shared" ca="1" si="44"/>
        <v>#N/A</v>
      </c>
      <c r="AD178" s="106" t="str">
        <f t="shared" ca="1" si="39"/>
        <v/>
      </c>
      <c r="AE178" s="106" t="str">
        <f t="shared" ca="1" si="40"/>
        <v/>
      </c>
      <c r="AF178" s="106" t="str">
        <f t="shared" ca="1" si="41"/>
        <v/>
      </c>
      <c r="AG178" s="110" t="e">
        <f t="shared" ca="1" si="30"/>
        <v>#N/A</v>
      </c>
      <c r="AH178" s="110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0" t="str">
        <f t="shared" ca="1" si="34"/>
        <v/>
      </c>
      <c r="M179" s="106" t="str">
        <f t="shared" ca="1" si="35"/>
        <v/>
      </c>
      <c r="N179" s="106" t="str">
        <f t="shared" ca="1" si="36"/>
        <v/>
      </c>
      <c r="O179" s="106" t="str">
        <f t="shared" ca="1" si="37"/>
        <v/>
      </c>
      <c r="Y179" s="40" t="e">
        <f t="shared" ca="1" si="38"/>
        <v>#N/A</v>
      </c>
      <c r="Z179" s="8" t="e">
        <f ca="1">IF(Y179="","",项目信息!$C$16)</f>
        <v>#N/A</v>
      </c>
      <c r="AA179" s="106" t="e">
        <f t="shared" ca="1" si="42"/>
        <v>#N/A</v>
      </c>
      <c r="AB179" s="106" t="e">
        <f t="shared" ca="1" si="43"/>
        <v>#N/A</v>
      </c>
      <c r="AC179" s="106" t="e">
        <f t="shared" ca="1" si="44"/>
        <v>#N/A</v>
      </c>
      <c r="AD179" s="106" t="str">
        <f t="shared" ca="1" si="39"/>
        <v/>
      </c>
      <c r="AE179" s="106" t="str">
        <f t="shared" ca="1" si="40"/>
        <v/>
      </c>
      <c r="AF179" s="106" t="str">
        <f t="shared" ca="1" si="41"/>
        <v/>
      </c>
      <c r="AG179" s="110" t="e">
        <f t="shared" ca="1" si="30"/>
        <v>#N/A</v>
      </c>
      <c r="AH179" s="110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0" t="str">
        <f t="shared" ca="1" si="34"/>
        <v/>
      </c>
      <c r="M180" s="106" t="str">
        <f t="shared" ca="1" si="35"/>
        <v/>
      </c>
      <c r="N180" s="106" t="str">
        <f t="shared" ca="1" si="36"/>
        <v/>
      </c>
      <c r="O180" s="106" t="str">
        <f t="shared" ca="1" si="37"/>
        <v/>
      </c>
      <c r="Y180" s="40" t="e">
        <f t="shared" ca="1" si="38"/>
        <v>#N/A</v>
      </c>
      <c r="Z180" s="8" t="e">
        <f ca="1">IF(Y180="","",项目信息!$C$16)</f>
        <v>#N/A</v>
      </c>
      <c r="AA180" s="106" t="e">
        <f t="shared" ca="1" si="42"/>
        <v>#N/A</v>
      </c>
      <c r="AB180" s="106" t="e">
        <f t="shared" ca="1" si="43"/>
        <v>#N/A</v>
      </c>
      <c r="AC180" s="106" t="e">
        <f t="shared" ca="1" si="44"/>
        <v>#N/A</v>
      </c>
      <c r="AD180" s="106" t="str">
        <f t="shared" ca="1" si="39"/>
        <v/>
      </c>
      <c r="AE180" s="106" t="str">
        <f t="shared" ca="1" si="40"/>
        <v/>
      </c>
      <c r="AF180" s="106" t="str">
        <f t="shared" ca="1" si="41"/>
        <v/>
      </c>
      <c r="AG180" s="110" t="e">
        <f t="shared" ca="1" si="30"/>
        <v>#N/A</v>
      </c>
      <c r="AH180" s="110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0" t="str">
        <f t="shared" ca="1" si="34"/>
        <v/>
      </c>
      <c r="M181" s="106" t="str">
        <f t="shared" ca="1" si="35"/>
        <v/>
      </c>
      <c r="N181" s="106" t="str">
        <f t="shared" ca="1" si="36"/>
        <v/>
      </c>
      <c r="O181" s="106" t="str">
        <f t="shared" ca="1" si="37"/>
        <v/>
      </c>
      <c r="Y181" s="40" t="e">
        <f t="shared" ca="1" si="38"/>
        <v>#N/A</v>
      </c>
      <c r="Z181" s="8" t="e">
        <f ca="1">IF(Y181="","",项目信息!$C$16)</f>
        <v>#N/A</v>
      </c>
      <c r="AA181" s="106" t="e">
        <f t="shared" ca="1" si="42"/>
        <v>#N/A</v>
      </c>
      <c r="AB181" s="106" t="e">
        <f t="shared" ca="1" si="43"/>
        <v>#N/A</v>
      </c>
      <c r="AC181" s="106" t="e">
        <f t="shared" ca="1" si="44"/>
        <v>#N/A</v>
      </c>
      <c r="AD181" s="106" t="str">
        <f t="shared" ca="1" si="39"/>
        <v/>
      </c>
      <c r="AE181" s="106" t="str">
        <f t="shared" ca="1" si="40"/>
        <v/>
      </c>
      <c r="AF181" s="106" t="str">
        <f t="shared" ca="1" si="41"/>
        <v/>
      </c>
      <c r="AG181" s="110" t="e">
        <f t="shared" ca="1" si="30"/>
        <v>#N/A</v>
      </c>
      <c r="AH181" s="110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0" t="str">
        <f t="shared" ca="1" si="34"/>
        <v/>
      </c>
      <c r="M182" s="106" t="str">
        <f t="shared" ca="1" si="35"/>
        <v/>
      </c>
      <c r="N182" s="106" t="str">
        <f t="shared" ca="1" si="36"/>
        <v/>
      </c>
      <c r="O182" s="106" t="str">
        <f t="shared" ca="1" si="37"/>
        <v/>
      </c>
      <c r="Y182" s="40" t="e">
        <f t="shared" ca="1" si="38"/>
        <v>#N/A</v>
      </c>
      <c r="Z182" s="8" t="e">
        <f ca="1">IF(Y182="","",项目信息!$C$16)</f>
        <v>#N/A</v>
      </c>
      <c r="AA182" s="106" t="e">
        <f t="shared" ca="1" si="42"/>
        <v>#N/A</v>
      </c>
      <c r="AB182" s="106" t="e">
        <f t="shared" ca="1" si="43"/>
        <v>#N/A</v>
      </c>
      <c r="AC182" s="106" t="e">
        <f t="shared" ca="1" si="44"/>
        <v>#N/A</v>
      </c>
      <c r="AD182" s="106" t="str">
        <f t="shared" ca="1" si="39"/>
        <v/>
      </c>
      <c r="AE182" s="106" t="str">
        <f t="shared" ca="1" si="40"/>
        <v/>
      </c>
      <c r="AF182" s="106" t="str">
        <f t="shared" ca="1" si="41"/>
        <v/>
      </c>
      <c r="AG182" s="110" t="e">
        <f t="shared" ca="1" si="30"/>
        <v>#N/A</v>
      </c>
      <c r="AH182" s="110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0" t="str">
        <f t="shared" ca="1" si="34"/>
        <v/>
      </c>
      <c r="M183" s="106" t="str">
        <f t="shared" ca="1" si="35"/>
        <v/>
      </c>
      <c r="N183" s="106" t="str">
        <f t="shared" ca="1" si="36"/>
        <v/>
      </c>
      <c r="O183" s="106" t="str">
        <f t="shared" ca="1" si="37"/>
        <v/>
      </c>
      <c r="Y183" s="40" t="e">
        <f t="shared" ca="1" si="38"/>
        <v>#N/A</v>
      </c>
      <c r="Z183" s="8" t="e">
        <f ca="1">IF(Y183="","",项目信息!$C$16)</f>
        <v>#N/A</v>
      </c>
      <c r="AA183" s="106" t="e">
        <f t="shared" ca="1" si="42"/>
        <v>#N/A</v>
      </c>
      <c r="AB183" s="106" t="e">
        <f t="shared" ca="1" si="43"/>
        <v>#N/A</v>
      </c>
      <c r="AC183" s="106" t="e">
        <f t="shared" ca="1" si="44"/>
        <v>#N/A</v>
      </c>
      <c r="AD183" s="106" t="str">
        <f t="shared" ca="1" si="39"/>
        <v/>
      </c>
      <c r="AE183" s="106" t="str">
        <f t="shared" ca="1" si="40"/>
        <v/>
      </c>
      <c r="AF183" s="106" t="str">
        <f t="shared" ca="1" si="41"/>
        <v/>
      </c>
      <c r="AG183" s="110" t="e">
        <f t="shared" ca="1" si="30"/>
        <v>#N/A</v>
      </c>
      <c r="AH183" s="110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0" t="str">
        <f t="shared" ca="1" si="34"/>
        <v/>
      </c>
      <c r="M184" s="106" t="str">
        <f t="shared" ca="1" si="35"/>
        <v/>
      </c>
      <c r="N184" s="106" t="str">
        <f t="shared" ca="1" si="36"/>
        <v/>
      </c>
      <c r="O184" s="106" t="str">
        <f t="shared" ca="1" si="37"/>
        <v/>
      </c>
      <c r="Y184" s="40" t="e">
        <f t="shared" ca="1" si="38"/>
        <v>#N/A</v>
      </c>
      <c r="Z184" s="8" t="e">
        <f ca="1">IF(Y184="","",项目信息!$C$16)</f>
        <v>#N/A</v>
      </c>
      <c r="AA184" s="106" t="e">
        <f t="shared" ca="1" si="42"/>
        <v>#N/A</v>
      </c>
      <c r="AB184" s="106" t="e">
        <f t="shared" ca="1" si="43"/>
        <v>#N/A</v>
      </c>
      <c r="AC184" s="106" t="e">
        <f t="shared" ca="1" si="44"/>
        <v>#N/A</v>
      </c>
      <c r="AD184" s="106" t="str">
        <f t="shared" ca="1" si="39"/>
        <v/>
      </c>
      <c r="AE184" s="106" t="str">
        <f t="shared" ca="1" si="40"/>
        <v/>
      </c>
      <c r="AF184" s="106" t="str">
        <f t="shared" ca="1" si="41"/>
        <v/>
      </c>
      <c r="AG184" s="110" t="e">
        <f t="shared" ca="1" si="30"/>
        <v>#N/A</v>
      </c>
      <c r="AH184" s="110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0" t="str">
        <f t="shared" ca="1" si="34"/>
        <v/>
      </c>
      <c r="M185" s="106" t="str">
        <f t="shared" ca="1" si="35"/>
        <v/>
      </c>
      <c r="N185" s="106" t="str">
        <f t="shared" ca="1" si="36"/>
        <v/>
      </c>
      <c r="O185" s="106" t="str">
        <f t="shared" ca="1" si="37"/>
        <v/>
      </c>
      <c r="Y185" s="40" t="e">
        <f t="shared" ca="1" si="38"/>
        <v>#N/A</v>
      </c>
      <c r="Z185" s="8" t="e">
        <f ca="1">IF(Y185="","",项目信息!$C$16)</f>
        <v>#N/A</v>
      </c>
      <c r="AA185" s="106" t="e">
        <f t="shared" ca="1" si="42"/>
        <v>#N/A</v>
      </c>
      <c r="AB185" s="106" t="e">
        <f t="shared" ca="1" si="43"/>
        <v>#N/A</v>
      </c>
      <c r="AC185" s="106" t="e">
        <f t="shared" ca="1" si="44"/>
        <v>#N/A</v>
      </c>
      <c r="AD185" s="106" t="str">
        <f t="shared" ca="1" si="39"/>
        <v/>
      </c>
      <c r="AE185" s="106" t="str">
        <f t="shared" ca="1" si="40"/>
        <v/>
      </c>
      <c r="AF185" s="106" t="str">
        <f t="shared" ca="1" si="41"/>
        <v/>
      </c>
      <c r="AG185" s="110" t="e">
        <f t="shared" ca="1" si="30"/>
        <v>#N/A</v>
      </c>
      <c r="AH185" s="110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0" t="str">
        <f t="shared" ca="1" si="34"/>
        <v/>
      </c>
      <c r="M186" s="106" t="str">
        <f t="shared" ca="1" si="35"/>
        <v/>
      </c>
      <c r="N186" s="106" t="str">
        <f t="shared" ca="1" si="36"/>
        <v/>
      </c>
      <c r="O186" s="106" t="str">
        <f t="shared" ca="1" si="37"/>
        <v/>
      </c>
      <c r="Y186" s="40" t="e">
        <f t="shared" ca="1" si="38"/>
        <v>#N/A</v>
      </c>
      <c r="Z186" s="8" t="e">
        <f ca="1">IF(Y186="","",项目信息!$C$16)</f>
        <v>#N/A</v>
      </c>
      <c r="AA186" s="106" t="e">
        <f t="shared" ca="1" si="42"/>
        <v>#N/A</v>
      </c>
      <c r="AB186" s="106" t="e">
        <f t="shared" ca="1" si="43"/>
        <v>#N/A</v>
      </c>
      <c r="AC186" s="106" t="e">
        <f t="shared" ca="1" si="44"/>
        <v>#N/A</v>
      </c>
      <c r="AD186" s="106" t="str">
        <f t="shared" ca="1" si="39"/>
        <v/>
      </c>
      <c r="AE186" s="106" t="str">
        <f t="shared" ca="1" si="40"/>
        <v/>
      </c>
      <c r="AF186" s="106" t="str">
        <f t="shared" ca="1" si="41"/>
        <v/>
      </c>
      <c r="AG186" s="110" t="e">
        <f t="shared" ca="1" si="30"/>
        <v>#N/A</v>
      </c>
      <c r="AH186" s="110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0" t="str">
        <f t="shared" ca="1" si="34"/>
        <v/>
      </c>
      <c r="M187" s="106" t="str">
        <f t="shared" ca="1" si="35"/>
        <v/>
      </c>
      <c r="N187" s="106" t="str">
        <f t="shared" ca="1" si="36"/>
        <v/>
      </c>
      <c r="O187" s="106" t="str">
        <f t="shared" ca="1" si="37"/>
        <v/>
      </c>
      <c r="Y187" s="40" t="e">
        <f t="shared" ca="1" si="38"/>
        <v>#N/A</v>
      </c>
      <c r="Z187" s="8" t="e">
        <f ca="1">IF(Y187="","",项目信息!$C$16)</f>
        <v>#N/A</v>
      </c>
      <c r="AA187" s="106" t="e">
        <f t="shared" ca="1" si="42"/>
        <v>#N/A</v>
      </c>
      <c r="AB187" s="106" t="e">
        <f t="shared" ca="1" si="43"/>
        <v>#N/A</v>
      </c>
      <c r="AC187" s="106" t="e">
        <f t="shared" ca="1" si="44"/>
        <v>#N/A</v>
      </c>
      <c r="AD187" s="106" t="str">
        <f t="shared" ca="1" si="39"/>
        <v/>
      </c>
      <c r="AE187" s="106" t="str">
        <f t="shared" ca="1" si="40"/>
        <v/>
      </c>
      <c r="AF187" s="106" t="str">
        <f t="shared" ca="1" si="41"/>
        <v/>
      </c>
      <c r="AG187" s="110" t="e">
        <f t="shared" ca="1" si="30"/>
        <v>#N/A</v>
      </c>
      <c r="AH187" s="110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0" t="str">
        <f t="shared" ca="1" si="34"/>
        <v/>
      </c>
      <c r="M188" s="106" t="str">
        <f t="shared" ca="1" si="35"/>
        <v/>
      </c>
      <c r="N188" s="106" t="str">
        <f t="shared" ca="1" si="36"/>
        <v/>
      </c>
      <c r="O188" s="106" t="str">
        <f t="shared" ca="1" si="37"/>
        <v/>
      </c>
      <c r="Y188" s="40" t="e">
        <f t="shared" ca="1" si="38"/>
        <v>#N/A</v>
      </c>
      <c r="Z188" s="8" t="e">
        <f ca="1">IF(Y188="","",项目信息!$C$16)</f>
        <v>#N/A</v>
      </c>
      <c r="AA188" s="106" t="e">
        <f t="shared" ca="1" si="42"/>
        <v>#N/A</v>
      </c>
      <c r="AB188" s="106" t="e">
        <f t="shared" ca="1" si="43"/>
        <v>#N/A</v>
      </c>
      <c r="AC188" s="106" t="e">
        <f t="shared" ca="1" si="44"/>
        <v>#N/A</v>
      </c>
      <c r="AD188" s="106" t="str">
        <f t="shared" ca="1" si="39"/>
        <v/>
      </c>
      <c r="AE188" s="106" t="str">
        <f t="shared" ca="1" si="40"/>
        <v/>
      </c>
      <c r="AF188" s="106" t="str">
        <f t="shared" ca="1" si="41"/>
        <v/>
      </c>
      <c r="AG188" s="110" t="e">
        <f t="shared" ca="1" si="30"/>
        <v>#N/A</v>
      </c>
      <c r="AH188" s="110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0" t="str">
        <f t="shared" ca="1" si="34"/>
        <v/>
      </c>
      <c r="M189" s="106" t="str">
        <f t="shared" ca="1" si="35"/>
        <v/>
      </c>
      <c r="N189" s="106" t="str">
        <f t="shared" ca="1" si="36"/>
        <v/>
      </c>
      <c r="O189" s="106" t="str">
        <f t="shared" ca="1" si="37"/>
        <v/>
      </c>
      <c r="Y189" s="40" t="e">
        <f t="shared" ca="1" si="38"/>
        <v>#N/A</v>
      </c>
      <c r="Z189" s="8" t="e">
        <f ca="1">IF(Y189="","",项目信息!$C$16)</f>
        <v>#N/A</v>
      </c>
      <c r="AA189" s="106" t="e">
        <f t="shared" ca="1" si="42"/>
        <v>#N/A</v>
      </c>
      <c r="AB189" s="106" t="e">
        <f t="shared" ca="1" si="43"/>
        <v>#N/A</v>
      </c>
      <c r="AC189" s="106" t="e">
        <f t="shared" ca="1" si="44"/>
        <v>#N/A</v>
      </c>
      <c r="AD189" s="106" t="str">
        <f t="shared" ca="1" si="39"/>
        <v/>
      </c>
      <c r="AE189" s="106" t="str">
        <f t="shared" ca="1" si="40"/>
        <v/>
      </c>
      <c r="AF189" s="106" t="str">
        <f t="shared" ca="1" si="41"/>
        <v/>
      </c>
      <c r="AG189" s="110" t="e">
        <f t="shared" ca="1" si="30"/>
        <v>#N/A</v>
      </c>
      <c r="AH189" s="110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0" t="str">
        <f t="shared" ca="1" si="34"/>
        <v/>
      </c>
      <c r="M190" s="106" t="str">
        <f t="shared" ca="1" si="35"/>
        <v/>
      </c>
      <c r="N190" s="106" t="str">
        <f t="shared" ca="1" si="36"/>
        <v/>
      </c>
      <c r="O190" s="106" t="str">
        <f t="shared" ca="1" si="37"/>
        <v/>
      </c>
      <c r="Y190" s="40" t="e">
        <f t="shared" ca="1" si="38"/>
        <v>#N/A</v>
      </c>
      <c r="Z190" s="8" t="e">
        <f ca="1">IF(Y190="","",项目信息!$C$16)</f>
        <v>#N/A</v>
      </c>
      <c r="AA190" s="106" t="e">
        <f t="shared" ca="1" si="42"/>
        <v>#N/A</v>
      </c>
      <c r="AB190" s="106" t="e">
        <f t="shared" ca="1" si="43"/>
        <v>#N/A</v>
      </c>
      <c r="AC190" s="106" t="e">
        <f t="shared" ca="1" si="44"/>
        <v>#N/A</v>
      </c>
      <c r="AD190" s="106" t="str">
        <f t="shared" ca="1" si="39"/>
        <v/>
      </c>
      <c r="AE190" s="106" t="str">
        <f t="shared" ca="1" si="40"/>
        <v/>
      </c>
      <c r="AF190" s="106" t="str">
        <f t="shared" ca="1" si="41"/>
        <v/>
      </c>
      <c r="AG190" s="110" t="e">
        <f t="shared" ca="1" si="30"/>
        <v>#N/A</v>
      </c>
      <c r="AH190" s="110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0" t="str">
        <f t="shared" ca="1" si="34"/>
        <v/>
      </c>
      <c r="M191" s="106" t="str">
        <f t="shared" ca="1" si="35"/>
        <v/>
      </c>
      <c r="N191" s="106" t="str">
        <f t="shared" ca="1" si="36"/>
        <v/>
      </c>
      <c r="O191" s="106" t="str">
        <f t="shared" ca="1" si="37"/>
        <v/>
      </c>
      <c r="Y191" s="40" t="e">
        <f t="shared" ca="1" si="38"/>
        <v>#N/A</v>
      </c>
      <c r="Z191" s="8" t="e">
        <f ca="1">IF(Y191="","",项目信息!$C$16)</f>
        <v>#N/A</v>
      </c>
      <c r="AA191" s="106" t="e">
        <f t="shared" ca="1" si="42"/>
        <v>#N/A</v>
      </c>
      <c r="AB191" s="106" t="e">
        <f t="shared" ca="1" si="43"/>
        <v>#N/A</v>
      </c>
      <c r="AC191" s="106" t="e">
        <f t="shared" ca="1" si="44"/>
        <v>#N/A</v>
      </c>
      <c r="AD191" s="106" t="str">
        <f t="shared" ca="1" si="39"/>
        <v/>
      </c>
      <c r="AE191" s="106" t="str">
        <f t="shared" ca="1" si="40"/>
        <v/>
      </c>
      <c r="AF191" s="106" t="str">
        <f t="shared" ca="1" si="41"/>
        <v/>
      </c>
      <c r="AG191" s="110" t="e">
        <f t="shared" ca="1" si="30"/>
        <v>#N/A</v>
      </c>
      <c r="AH191" s="110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0" t="str">
        <f t="shared" ca="1" si="34"/>
        <v/>
      </c>
      <c r="M192" s="106" t="str">
        <f t="shared" ca="1" si="35"/>
        <v/>
      </c>
      <c r="N192" s="106" t="str">
        <f t="shared" ca="1" si="36"/>
        <v/>
      </c>
      <c r="O192" s="106" t="str">
        <f t="shared" ca="1" si="37"/>
        <v/>
      </c>
      <c r="Y192" s="40" t="e">
        <f t="shared" ca="1" si="38"/>
        <v>#N/A</v>
      </c>
      <c r="Z192" s="8" t="e">
        <f ca="1">IF(Y192="","",项目信息!$C$16)</f>
        <v>#N/A</v>
      </c>
      <c r="AA192" s="106" t="e">
        <f t="shared" ca="1" si="42"/>
        <v>#N/A</v>
      </c>
      <c r="AB192" s="106" t="e">
        <f t="shared" ca="1" si="43"/>
        <v>#N/A</v>
      </c>
      <c r="AC192" s="106" t="e">
        <f t="shared" ca="1" si="44"/>
        <v>#N/A</v>
      </c>
      <c r="AD192" s="106" t="str">
        <f t="shared" ca="1" si="39"/>
        <v/>
      </c>
      <c r="AE192" s="106" t="str">
        <f t="shared" ca="1" si="40"/>
        <v/>
      </c>
      <c r="AF192" s="106" t="str">
        <f t="shared" ca="1" si="41"/>
        <v/>
      </c>
      <c r="AG192" s="110" t="e">
        <f t="shared" ca="1" si="30"/>
        <v>#N/A</v>
      </c>
      <c r="AH192" s="110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0" t="str">
        <f t="shared" ca="1" si="34"/>
        <v/>
      </c>
      <c r="M193" s="106" t="str">
        <f t="shared" ca="1" si="35"/>
        <v/>
      </c>
      <c r="N193" s="106" t="str">
        <f t="shared" ca="1" si="36"/>
        <v/>
      </c>
      <c r="O193" s="106" t="str">
        <f t="shared" ca="1" si="37"/>
        <v/>
      </c>
      <c r="Y193" s="40" t="e">
        <f t="shared" ca="1" si="38"/>
        <v>#N/A</v>
      </c>
      <c r="Z193" s="8" t="e">
        <f ca="1">IF(Y193="","",项目信息!$C$16)</f>
        <v>#N/A</v>
      </c>
      <c r="AA193" s="106" t="e">
        <f t="shared" ca="1" si="42"/>
        <v>#N/A</v>
      </c>
      <c r="AB193" s="106" t="e">
        <f t="shared" ca="1" si="43"/>
        <v>#N/A</v>
      </c>
      <c r="AC193" s="106" t="e">
        <f t="shared" ca="1" si="44"/>
        <v>#N/A</v>
      </c>
      <c r="AD193" s="106" t="str">
        <f t="shared" ca="1" si="39"/>
        <v/>
      </c>
      <c r="AE193" s="106" t="str">
        <f t="shared" ca="1" si="40"/>
        <v/>
      </c>
      <c r="AF193" s="106" t="str">
        <f t="shared" ca="1" si="41"/>
        <v/>
      </c>
      <c r="AG193" s="110" t="e">
        <f t="shared" ca="1" si="30"/>
        <v>#N/A</v>
      </c>
      <c r="AH193" s="110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0" t="str">
        <f t="shared" ca="1" si="34"/>
        <v/>
      </c>
      <c r="M194" s="106" t="str">
        <f t="shared" ca="1" si="35"/>
        <v/>
      </c>
      <c r="N194" s="106" t="str">
        <f t="shared" ca="1" si="36"/>
        <v/>
      </c>
      <c r="O194" s="106" t="str">
        <f t="shared" ca="1" si="37"/>
        <v/>
      </c>
      <c r="Y194" s="40" t="e">
        <f t="shared" ca="1" si="38"/>
        <v>#N/A</v>
      </c>
      <c r="Z194" s="8" t="e">
        <f ca="1">IF(Y194="","",项目信息!$C$16)</f>
        <v>#N/A</v>
      </c>
      <c r="AA194" s="106" t="e">
        <f t="shared" ca="1" si="42"/>
        <v>#N/A</v>
      </c>
      <c r="AB194" s="106" t="e">
        <f t="shared" ca="1" si="43"/>
        <v>#N/A</v>
      </c>
      <c r="AC194" s="106" t="e">
        <f t="shared" ca="1" si="44"/>
        <v>#N/A</v>
      </c>
      <c r="AD194" s="106" t="str">
        <f t="shared" ca="1" si="39"/>
        <v/>
      </c>
      <c r="AE194" s="106" t="str">
        <f t="shared" ca="1" si="40"/>
        <v/>
      </c>
      <c r="AF194" s="106" t="str">
        <f t="shared" ca="1" si="41"/>
        <v/>
      </c>
      <c r="AG194" s="110" t="e">
        <f t="shared" ref="AG194:AG257" ca="1" si="45">IF(Y194&lt;&gt;"",AC194-AB194,"")</f>
        <v>#N/A</v>
      </c>
      <c r="AH194" s="110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0" t="str">
        <f t="shared" ref="L195:L258" ca="1" si="49">IF(ROW()-$J$17&lt;$J$7,OFFSET($A$1,ROW()-$J$17+$J$3,$J$5-1),IF(ROW()-$J$17-$J$7&lt;$J$14,OFFSET($A$1,ROW()-$J$17-$J$7+$J$10,$J$12-1),""))</f>
        <v/>
      </c>
      <c r="M195" s="106" t="str">
        <f t="shared" ref="M195:M258" ca="1" si="50">IF(ROW()-$J$17&lt;$J$7,OFFSET($A$1,ROW()-$J$17+$J$3,$J$5-1+1),IF(ROW()-$J$17-$J$7&lt;$J$14,0,""))</f>
        <v/>
      </c>
      <c r="N195" s="106" t="str">
        <f t="shared" ref="N195:N258" ca="1" si="51">IF(ROW()-$J$17&lt;$J$7,0,IF(ROW()-$J$17-$J$7&lt;$J$14,OFFSET($A$1,ROW()-$J$17-$J$7+$J$10,$J$12-1+2),""))</f>
        <v/>
      </c>
      <c r="O195" s="106" t="str">
        <f t="shared" ref="O195:O258" ca="1" si="52">IF(ROW()-$J$17&lt;$J$7,0,IF(ROW()-$J$17-$J$7&lt;$J$14,OFFSET($A$1,ROW()-$J$17-$J$7+$J$10,$J$12-1+1),""))</f>
        <v/>
      </c>
      <c r="Y195" s="40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06" t="e">
        <f t="shared" ca="1" si="42"/>
        <v>#N/A</v>
      </c>
      <c r="AB195" s="106" t="e">
        <f t="shared" ca="1" si="43"/>
        <v>#N/A</v>
      </c>
      <c r="AC195" s="106" t="e">
        <f t="shared" ca="1" si="44"/>
        <v>#N/A</v>
      </c>
      <c r="AD195" s="106" t="str">
        <f t="shared" ref="AD195:AD258" ca="1" si="54">IF(ROW()-2&lt;$J$26,OFFSET($Q$1,ROW()-2+$J$22-1,1),"")</f>
        <v/>
      </c>
      <c r="AE195" s="106" t="str">
        <f t="shared" ref="AE195:AE258" ca="1" si="55">IF(ROW()-2&lt;$J$26,OFFSET($Q$1,ROW()-2+$J$22-1,2),"")</f>
        <v/>
      </c>
      <c r="AF195" s="106" t="str">
        <f t="shared" ref="AF195:AF258" ca="1" si="56">IF(ROW()-2&lt;$J$26,OFFSET($Q$1,ROW()-2+$J$22-1,3),"")</f>
        <v/>
      </c>
      <c r="AG195" s="110" t="e">
        <f t="shared" ca="1" si="45"/>
        <v>#N/A</v>
      </c>
      <c r="AH195" s="110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0" t="str">
        <f t="shared" ca="1" si="49"/>
        <v/>
      </c>
      <c r="M196" s="106" t="str">
        <f t="shared" ca="1" si="50"/>
        <v/>
      </c>
      <c r="N196" s="106" t="str">
        <f t="shared" ca="1" si="51"/>
        <v/>
      </c>
      <c r="O196" s="106" t="str">
        <f t="shared" ca="1" si="52"/>
        <v/>
      </c>
      <c r="Y196" s="40" t="e">
        <f t="shared" ca="1" si="53"/>
        <v>#N/A</v>
      </c>
      <c r="Z196" s="8" t="e">
        <f ca="1">IF(Y196="","",项目信息!$C$16)</f>
        <v>#N/A</v>
      </c>
      <c r="AA196" s="106" t="e">
        <f t="shared" ref="AA196:AA259" ca="1" si="57">IF(AD196&lt;&gt;"",AD196+AA195,NA())</f>
        <v>#N/A</v>
      </c>
      <c r="AB196" s="106" t="e">
        <f t="shared" ref="AB196:AB259" ca="1" si="58">IF(AE196&lt;&gt;"",AE196+AB195,NA())</f>
        <v>#N/A</v>
      </c>
      <c r="AC196" s="106" t="e">
        <f t="shared" ref="AC196:AC259" ca="1" si="59">IF(AF196&lt;&gt;"",AF196+AC195,NA())</f>
        <v>#N/A</v>
      </c>
      <c r="AD196" s="106" t="str">
        <f t="shared" ca="1" si="54"/>
        <v/>
      </c>
      <c r="AE196" s="106" t="str">
        <f t="shared" ca="1" si="55"/>
        <v/>
      </c>
      <c r="AF196" s="106" t="str">
        <f t="shared" ca="1" si="56"/>
        <v/>
      </c>
      <c r="AG196" s="110" t="e">
        <f t="shared" ca="1" si="45"/>
        <v>#N/A</v>
      </c>
      <c r="AH196" s="110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0" t="str">
        <f t="shared" ca="1" si="49"/>
        <v/>
      </c>
      <c r="M197" s="106" t="str">
        <f t="shared" ca="1" si="50"/>
        <v/>
      </c>
      <c r="N197" s="106" t="str">
        <f t="shared" ca="1" si="51"/>
        <v/>
      </c>
      <c r="O197" s="106" t="str">
        <f t="shared" ca="1" si="52"/>
        <v/>
      </c>
      <c r="Y197" s="40" t="e">
        <f t="shared" ca="1" si="53"/>
        <v>#N/A</v>
      </c>
      <c r="Z197" s="8" t="e">
        <f ca="1">IF(Y197="","",项目信息!$C$16)</f>
        <v>#N/A</v>
      </c>
      <c r="AA197" s="106" t="e">
        <f t="shared" ca="1" si="57"/>
        <v>#N/A</v>
      </c>
      <c r="AB197" s="106" t="e">
        <f t="shared" ca="1" si="58"/>
        <v>#N/A</v>
      </c>
      <c r="AC197" s="106" t="e">
        <f t="shared" ca="1" si="59"/>
        <v>#N/A</v>
      </c>
      <c r="AD197" s="106" t="str">
        <f t="shared" ca="1" si="54"/>
        <v/>
      </c>
      <c r="AE197" s="106" t="str">
        <f t="shared" ca="1" si="55"/>
        <v/>
      </c>
      <c r="AF197" s="106" t="str">
        <f t="shared" ca="1" si="56"/>
        <v/>
      </c>
      <c r="AG197" s="110" t="e">
        <f t="shared" ca="1" si="45"/>
        <v>#N/A</v>
      </c>
      <c r="AH197" s="110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0" t="str">
        <f t="shared" ca="1" si="49"/>
        <v/>
      </c>
      <c r="M198" s="106" t="str">
        <f t="shared" ca="1" si="50"/>
        <v/>
      </c>
      <c r="N198" s="106" t="str">
        <f t="shared" ca="1" si="51"/>
        <v/>
      </c>
      <c r="O198" s="106" t="str">
        <f t="shared" ca="1" si="52"/>
        <v/>
      </c>
      <c r="Y198" s="40" t="e">
        <f t="shared" ca="1" si="53"/>
        <v>#N/A</v>
      </c>
      <c r="Z198" s="8" t="e">
        <f ca="1">IF(Y198="","",项目信息!$C$16)</f>
        <v>#N/A</v>
      </c>
      <c r="AA198" s="106" t="e">
        <f t="shared" ca="1" si="57"/>
        <v>#N/A</v>
      </c>
      <c r="AB198" s="106" t="e">
        <f t="shared" ca="1" si="58"/>
        <v>#N/A</v>
      </c>
      <c r="AC198" s="106" t="e">
        <f t="shared" ca="1" si="59"/>
        <v>#N/A</v>
      </c>
      <c r="AD198" s="106" t="str">
        <f t="shared" ca="1" si="54"/>
        <v/>
      </c>
      <c r="AE198" s="106" t="str">
        <f t="shared" ca="1" si="55"/>
        <v/>
      </c>
      <c r="AF198" s="106" t="str">
        <f t="shared" ca="1" si="56"/>
        <v/>
      </c>
      <c r="AG198" s="110" t="e">
        <f t="shared" ca="1" si="45"/>
        <v>#N/A</v>
      </c>
      <c r="AH198" s="110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0" t="str">
        <f t="shared" ca="1" si="49"/>
        <v/>
      </c>
      <c r="M199" s="106" t="str">
        <f t="shared" ca="1" si="50"/>
        <v/>
      </c>
      <c r="N199" s="106" t="str">
        <f t="shared" ca="1" si="51"/>
        <v/>
      </c>
      <c r="O199" s="106" t="str">
        <f t="shared" ca="1" si="52"/>
        <v/>
      </c>
      <c r="Y199" s="40" t="e">
        <f t="shared" ca="1" si="53"/>
        <v>#N/A</v>
      </c>
      <c r="Z199" s="8" t="e">
        <f ca="1">IF(Y199="","",项目信息!$C$16)</f>
        <v>#N/A</v>
      </c>
      <c r="AA199" s="106" t="e">
        <f t="shared" ca="1" si="57"/>
        <v>#N/A</v>
      </c>
      <c r="AB199" s="106" t="e">
        <f t="shared" ca="1" si="58"/>
        <v>#N/A</v>
      </c>
      <c r="AC199" s="106" t="e">
        <f t="shared" ca="1" si="59"/>
        <v>#N/A</v>
      </c>
      <c r="AD199" s="106" t="str">
        <f t="shared" ca="1" si="54"/>
        <v/>
      </c>
      <c r="AE199" s="106" t="str">
        <f t="shared" ca="1" si="55"/>
        <v/>
      </c>
      <c r="AF199" s="106" t="str">
        <f t="shared" ca="1" si="56"/>
        <v/>
      </c>
      <c r="AG199" s="110" t="e">
        <f t="shared" ca="1" si="45"/>
        <v>#N/A</v>
      </c>
      <c r="AH199" s="110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0" t="str">
        <f t="shared" ca="1" si="49"/>
        <v/>
      </c>
      <c r="M200" s="106" t="str">
        <f t="shared" ca="1" si="50"/>
        <v/>
      </c>
      <c r="N200" s="106" t="str">
        <f t="shared" ca="1" si="51"/>
        <v/>
      </c>
      <c r="O200" s="106" t="str">
        <f t="shared" ca="1" si="52"/>
        <v/>
      </c>
      <c r="Y200" s="40" t="e">
        <f t="shared" ca="1" si="53"/>
        <v>#N/A</v>
      </c>
      <c r="Z200" s="8" t="e">
        <f ca="1">IF(Y200="","",项目信息!$C$16)</f>
        <v>#N/A</v>
      </c>
      <c r="AA200" s="106" t="e">
        <f t="shared" ca="1" si="57"/>
        <v>#N/A</v>
      </c>
      <c r="AB200" s="106" t="e">
        <f t="shared" ca="1" si="58"/>
        <v>#N/A</v>
      </c>
      <c r="AC200" s="106" t="e">
        <f t="shared" ca="1" si="59"/>
        <v>#N/A</v>
      </c>
      <c r="AD200" s="106" t="str">
        <f t="shared" ca="1" si="54"/>
        <v/>
      </c>
      <c r="AE200" s="106" t="str">
        <f t="shared" ca="1" si="55"/>
        <v/>
      </c>
      <c r="AF200" s="106" t="str">
        <f t="shared" ca="1" si="56"/>
        <v/>
      </c>
      <c r="AG200" s="110" t="e">
        <f t="shared" ca="1" si="45"/>
        <v>#N/A</v>
      </c>
      <c r="AH200" s="110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0" t="str">
        <f t="shared" ca="1" si="49"/>
        <v/>
      </c>
      <c r="M201" s="106" t="str">
        <f t="shared" ca="1" si="50"/>
        <v/>
      </c>
      <c r="N201" s="106" t="str">
        <f t="shared" ca="1" si="51"/>
        <v/>
      </c>
      <c r="O201" s="106" t="str">
        <f t="shared" ca="1" si="52"/>
        <v/>
      </c>
      <c r="Y201" s="40" t="e">
        <f t="shared" ca="1" si="53"/>
        <v>#N/A</v>
      </c>
      <c r="Z201" s="8" t="e">
        <f ca="1">IF(Y201="","",项目信息!$C$16)</f>
        <v>#N/A</v>
      </c>
      <c r="AA201" s="106" t="e">
        <f t="shared" ca="1" si="57"/>
        <v>#N/A</v>
      </c>
      <c r="AB201" s="106" t="e">
        <f t="shared" ca="1" si="58"/>
        <v>#N/A</v>
      </c>
      <c r="AC201" s="106" t="e">
        <f t="shared" ca="1" si="59"/>
        <v>#N/A</v>
      </c>
      <c r="AD201" s="106" t="str">
        <f t="shared" ca="1" si="54"/>
        <v/>
      </c>
      <c r="AE201" s="106" t="str">
        <f t="shared" ca="1" si="55"/>
        <v/>
      </c>
      <c r="AF201" s="106" t="str">
        <f t="shared" ca="1" si="56"/>
        <v/>
      </c>
      <c r="AG201" s="110" t="e">
        <f t="shared" ca="1" si="45"/>
        <v>#N/A</v>
      </c>
      <c r="AH201" s="110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0" t="str">
        <f t="shared" ca="1" si="49"/>
        <v/>
      </c>
      <c r="M202" s="106" t="str">
        <f t="shared" ca="1" si="50"/>
        <v/>
      </c>
      <c r="N202" s="106" t="str">
        <f t="shared" ca="1" si="51"/>
        <v/>
      </c>
      <c r="O202" s="106" t="str">
        <f t="shared" ca="1" si="52"/>
        <v/>
      </c>
      <c r="Y202" s="40" t="e">
        <f t="shared" ca="1" si="53"/>
        <v>#N/A</v>
      </c>
      <c r="Z202" s="8" t="e">
        <f ca="1">IF(Y202="","",项目信息!$C$16)</f>
        <v>#N/A</v>
      </c>
      <c r="AA202" s="106" t="e">
        <f t="shared" ca="1" si="57"/>
        <v>#N/A</v>
      </c>
      <c r="AB202" s="106" t="e">
        <f t="shared" ca="1" si="58"/>
        <v>#N/A</v>
      </c>
      <c r="AC202" s="106" t="e">
        <f t="shared" ca="1" si="59"/>
        <v>#N/A</v>
      </c>
      <c r="AD202" s="106" t="str">
        <f t="shared" ca="1" si="54"/>
        <v/>
      </c>
      <c r="AE202" s="106" t="str">
        <f t="shared" ca="1" si="55"/>
        <v/>
      </c>
      <c r="AF202" s="106" t="str">
        <f t="shared" ca="1" si="56"/>
        <v/>
      </c>
      <c r="AG202" s="110" t="e">
        <f t="shared" ca="1" si="45"/>
        <v>#N/A</v>
      </c>
      <c r="AH202" s="110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0" t="str">
        <f t="shared" ca="1" si="49"/>
        <v/>
      </c>
      <c r="M203" s="106" t="str">
        <f t="shared" ca="1" si="50"/>
        <v/>
      </c>
      <c r="N203" s="106" t="str">
        <f t="shared" ca="1" si="51"/>
        <v/>
      </c>
      <c r="O203" s="106" t="str">
        <f t="shared" ca="1" si="52"/>
        <v/>
      </c>
      <c r="Y203" s="40" t="e">
        <f t="shared" ca="1" si="53"/>
        <v>#N/A</v>
      </c>
      <c r="Z203" s="8" t="e">
        <f ca="1">IF(Y203="","",项目信息!$C$16)</f>
        <v>#N/A</v>
      </c>
      <c r="AA203" s="106" t="e">
        <f t="shared" ca="1" si="57"/>
        <v>#N/A</v>
      </c>
      <c r="AB203" s="106" t="e">
        <f t="shared" ca="1" si="58"/>
        <v>#N/A</v>
      </c>
      <c r="AC203" s="106" t="e">
        <f t="shared" ca="1" si="59"/>
        <v>#N/A</v>
      </c>
      <c r="AD203" s="106" t="str">
        <f t="shared" ca="1" si="54"/>
        <v/>
      </c>
      <c r="AE203" s="106" t="str">
        <f t="shared" ca="1" si="55"/>
        <v/>
      </c>
      <c r="AF203" s="106" t="str">
        <f t="shared" ca="1" si="56"/>
        <v/>
      </c>
      <c r="AG203" s="110" t="e">
        <f t="shared" ca="1" si="45"/>
        <v>#N/A</v>
      </c>
      <c r="AH203" s="110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0" t="str">
        <f t="shared" ca="1" si="49"/>
        <v/>
      </c>
      <c r="M204" s="106" t="str">
        <f t="shared" ca="1" si="50"/>
        <v/>
      </c>
      <c r="N204" s="106" t="str">
        <f t="shared" ca="1" si="51"/>
        <v/>
      </c>
      <c r="O204" s="106" t="str">
        <f t="shared" ca="1" si="52"/>
        <v/>
      </c>
      <c r="Y204" s="40" t="e">
        <f t="shared" ca="1" si="53"/>
        <v>#N/A</v>
      </c>
      <c r="Z204" s="8" t="e">
        <f ca="1">IF(Y204="","",项目信息!$C$16)</f>
        <v>#N/A</v>
      </c>
      <c r="AA204" s="106" t="e">
        <f t="shared" ca="1" si="57"/>
        <v>#N/A</v>
      </c>
      <c r="AB204" s="106" t="e">
        <f t="shared" ca="1" si="58"/>
        <v>#N/A</v>
      </c>
      <c r="AC204" s="106" t="e">
        <f t="shared" ca="1" si="59"/>
        <v>#N/A</v>
      </c>
      <c r="AD204" s="106" t="str">
        <f t="shared" ca="1" si="54"/>
        <v/>
      </c>
      <c r="AE204" s="106" t="str">
        <f t="shared" ca="1" si="55"/>
        <v/>
      </c>
      <c r="AF204" s="106" t="str">
        <f t="shared" ca="1" si="56"/>
        <v/>
      </c>
      <c r="AG204" s="110" t="e">
        <f t="shared" ca="1" si="45"/>
        <v>#N/A</v>
      </c>
      <c r="AH204" s="110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0" t="str">
        <f t="shared" ca="1" si="49"/>
        <v/>
      </c>
      <c r="M205" s="106" t="str">
        <f t="shared" ca="1" si="50"/>
        <v/>
      </c>
      <c r="N205" s="106" t="str">
        <f t="shared" ca="1" si="51"/>
        <v/>
      </c>
      <c r="O205" s="106" t="str">
        <f t="shared" ca="1" si="52"/>
        <v/>
      </c>
      <c r="Y205" s="40" t="e">
        <f t="shared" ca="1" si="53"/>
        <v>#N/A</v>
      </c>
      <c r="Z205" s="8" t="e">
        <f ca="1">IF(Y205="","",项目信息!$C$16)</f>
        <v>#N/A</v>
      </c>
      <c r="AA205" s="106" t="e">
        <f t="shared" ca="1" si="57"/>
        <v>#N/A</v>
      </c>
      <c r="AB205" s="106" t="e">
        <f t="shared" ca="1" si="58"/>
        <v>#N/A</v>
      </c>
      <c r="AC205" s="106" t="e">
        <f t="shared" ca="1" si="59"/>
        <v>#N/A</v>
      </c>
      <c r="AD205" s="106" t="str">
        <f t="shared" ca="1" si="54"/>
        <v/>
      </c>
      <c r="AE205" s="106" t="str">
        <f t="shared" ca="1" si="55"/>
        <v/>
      </c>
      <c r="AF205" s="106" t="str">
        <f t="shared" ca="1" si="56"/>
        <v/>
      </c>
      <c r="AG205" s="110" t="e">
        <f t="shared" ca="1" si="45"/>
        <v>#N/A</v>
      </c>
      <c r="AH205" s="110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0" t="str">
        <f t="shared" ca="1" si="49"/>
        <v/>
      </c>
      <c r="M206" s="106" t="str">
        <f t="shared" ca="1" si="50"/>
        <v/>
      </c>
      <c r="N206" s="106" t="str">
        <f t="shared" ca="1" si="51"/>
        <v/>
      </c>
      <c r="O206" s="106" t="str">
        <f t="shared" ca="1" si="52"/>
        <v/>
      </c>
      <c r="Y206" s="40" t="e">
        <f t="shared" ca="1" si="53"/>
        <v>#N/A</v>
      </c>
      <c r="Z206" s="8" t="e">
        <f ca="1">IF(Y206="","",项目信息!$C$16)</f>
        <v>#N/A</v>
      </c>
      <c r="AA206" s="106" t="e">
        <f t="shared" ca="1" si="57"/>
        <v>#N/A</v>
      </c>
      <c r="AB206" s="106" t="e">
        <f t="shared" ca="1" si="58"/>
        <v>#N/A</v>
      </c>
      <c r="AC206" s="106" t="e">
        <f t="shared" ca="1" si="59"/>
        <v>#N/A</v>
      </c>
      <c r="AD206" s="106" t="str">
        <f t="shared" ca="1" si="54"/>
        <v/>
      </c>
      <c r="AE206" s="106" t="str">
        <f t="shared" ca="1" si="55"/>
        <v/>
      </c>
      <c r="AF206" s="106" t="str">
        <f t="shared" ca="1" si="56"/>
        <v/>
      </c>
      <c r="AG206" s="110" t="e">
        <f t="shared" ca="1" si="45"/>
        <v>#N/A</v>
      </c>
      <c r="AH206" s="110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0" t="str">
        <f t="shared" ca="1" si="49"/>
        <v/>
      </c>
      <c r="M207" s="106" t="str">
        <f t="shared" ca="1" si="50"/>
        <v/>
      </c>
      <c r="N207" s="106" t="str">
        <f t="shared" ca="1" si="51"/>
        <v/>
      </c>
      <c r="O207" s="106" t="str">
        <f t="shared" ca="1" si="52"/>
        <v/>
      </c>
      <c r="Y207" s="40" t="e">
        <f t="shared" ca="1" si="53"/>
        <v>#N/A</v>
      </c>
      <c r="Z207" s="8" t="e">
        <f ca="1">IF(Y207="","",项目信息!$C$16)</f>
        <v>#N/A</v>
      </c>
      <c r="AA207" s="106" t="e">
        <f t="shared" ca="1" si="57"/>
        <v>#N/A</v>
      </c>
      <c r="AB207" s="106" t="e">
        <f t="shared" ca="1" si="58"/>
        <v>#N/A</v>
      </c>
      <c r="AC207" s="106" t="e">
        <f t="shared" ca="1" si="59"/>
        <v>#N/A</v>
      </c>
      <c r="AD207" s="106" t="str">
        <f t="shared" ca="1" si="54"/>
        <v/>
      </c>
      <c r="AE207" s="106" t="str">
        <f t="shared" ca="1" si="55"/>
        <v/>
      </c>
      <c r="AF207" s="106" t="str">
        <f t="shared" ca="1" si="56"/>
        <v/>
      </c>
      <c r="AG207" s="110" t="e">
        <f t="shared" ca="1" si="45"/>
        <v>#N/A</v>
      </c>
      <c r="AH207" s="110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0" t="str">
        <f t="shared" ca="1" si="49"/>
        <v/>
      </c>
      <c r="M208" s="106" t="str">
        <f t="shared" ca="1" si="50"/>
        <v/>
      </c>
      <c r="N208" s="106" t="str">
        <f t="shared" ca="1" si="51"/>
        <v/>
      </c>
      <c r="O208" s="106" t="str">
        <f t="shared" ca="1" si="52"/>
        <v/>
      </c>
      <c r="Y208" s="40" t="e">
        <f t="shared" ca="1" si="53"/>
        <v>#N/A</v>
      </c>
      <c r="Z208" s="8" t="e">
        <f ca="1">IF(Y208="","",项目信息!$C$16)</f>
        <v>#N/A</v>
      </c>
      <c r="AA208" s="106" t="e">
        <f t="shared" ca="1" si="57"/>
        <v>#N/A</v>
      </c>
      <c r="AB208" s="106" t="e">
        <f t="shared" ca="1" si="58"/>
        <v>#N/A</v>
      </c>
      <c r="AC208" s="106" t="e">
        <f t="shared" ca="1" si="59"/>
        <v>#N/A</v>
      </c>
      <c r="AD208" s="106" t="str">
        <f t="shared" ca="1" si="54"/>
        <v/>
      </c>
      <c r="AE208" s="106" t="str">
        <f t="shared" ca="1" si="55"/>
        <v/>
      </c>
      <c r="AF208" s="106" t="str">
        <f t="shared" ca="1" si="56"/>
        <v/>
      </c>
      <c r="AG208" s="110" t="e">
        <f t="shared" ca="1" si="45"/>
        <v>#N/A</v>
      </c>
      <c r="AH208" s="110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0" t="str">
        <f t="shared" ca="1" si="49"/>
        <v/>
      </c>
      <c r="M209" s="106" t="str">
        <f t="shared" ca="1" si="50"/>
        <v/>
      </c>
      <c r="N209" s="106" t="str">
        <f t="shared" ca="1" si="51"/>
        <v/>
      </c>
      <c r="O209" s="106" t="str">
        <f t="shared" ca="1" si="52"/>
        <v/>
      </c>
      <c r="Y209" s="40" t="e">
        <f t="shared" ca="1" si="53"/>
        <v>#N/A</v>
      </c>
      <c r="Z209" s="8" t="e">
        <f ca="1">IF(Y209="","",项目信息!$C$16)</f>
        <v>#N/A</v>
      </c>
      <c r="AA209" s="106" t="e">
        <f t="shared" ca="1" si="57"/>
        <v>#N/A</v>
      </c>
      <c r="AB209" s="106" t="e">
        <f t="shared" ca="1" si="58"/>
        <v>#N/A</v>
      </c>
      <c r="AC209" s="106" t="e">
        <f t="shared" ca="1" si="59"/>
        <v>#N/A</v>
      </c>
      <c r="AD209" s="106" t="str">
        <f t="shared" ca="1" si="54"/>
        <v/>
      </c>
      <c r="AE209" s="106" t="str">
        <f t="shared" ca="1" si="55"/>
        <v/>
      </c>
      <c r="AF209" s="106" t="str">
        <f t="shared" ca="1" si="56"/>
        <v/>
      </c>
      <c r="AG209" s="110" t="e">
        <f t="shared" ca="1" si="45"/>
        <v>#N/A</v>
      </c>
      <c r="AH209" s="110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0" t="str">
        <f t="shared" ca="1" si="49"/>
        <v/>
      </c>
      <c r="M210" s="106" t="str">
        <f t="shared" ca="1" si="50"/>
        <v/>
      </c>
      <c r="N210" s="106" t="str">
        <f t="shared" ca="1" si="51"/>
        <v/>
      </c>
      <c r="O210" s="106" t="str">
        <f t="shared" ca="1" si="52"/>
        <v/>
      </c>
      <c r="Y210" s="40" t="e">
        <f t="shared" ca="1" si="53"/>
        <v>#N/A</v>
      </c>
      <c r="Z210" s="8" t="e">
        <f ca="1">IF(Y210="","",项目信息!$C$16)</f>
        <v>#N/A</v>
      </c>
      <c r="AA210" s="106" t="e">
        <f t="shared" ca="1" si="57"/>
        <v>#N/A</v>
      </c>
      <c r="AB210" s="106" t="e">
        <f t="shared" ca="1" si="58"/>
        <v>#N/A</v>
      </c>
      <c r="AC210" s="106" t="e">
        <f t="shared" ca="1" si="59"/>
        <v>#N/A</v>
      </c>
      <c r="AD210" s="106" t="str">
        <f t="shared" ca="1" si="54"/>
        <v/>
      </c>
      <c r="AE210" s="106" t="str">
        <f t="shared" ca="1" si="55"/>
        <v/>
      </c>
      <c r="AF210" s="106" t="str">
        <f t="shared" ca="1" si="56"/>
        <v/>
      </c>
      <c r="AG210" s="110" t="e">
        <f t="shared" ca="1" si="45"/>
        <v>#N/A</v>
      </c>
      <c r="AH210" s="110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0" t="str">
        <f t="shared" ca="1" si="49"/>
        <v/>
      </c>
      <c r="M211" s="106" t="str">
        <f t="shared" ca="1" si="50"/>
        <v/>
      </c>
      <c r="N211" s="106" t="str">
        <f t="shared" ca="1" si="51"/>
        <v/>
      </c>
      <c r="O211" s="106" t="str">
        <f t="shared" ca="1" si="52"/>
        <v/>
      </c>
      <c r="Y211" s="40" t="e">
        <f t="shared" ca="1" si="53"/>
        <v>#N/A</v>
      </c>
      <c r="Z211" s="8" t="e">
        <f ca="1">IF(Y211="","",项目信息!$C$16)</f>
        <v>#N/A</v>
      </c>
      <c r="AA211" s="106" t="e">
        <f t="shared" ca="1" si="57"/>
        <v>#N/A</v>
      </c>
      <c r="AB211" s="106" t="e">
        <f t="shared" ca="1" si="58"/>
        <v>#N/A</v>
      </c>
      <c r="AC211" s="106" t="e">
        <f t="shared" ca="1" si="59"/>
        <v>#N/A</v>
      </c>
      <c r="AD211" s="106" t="str">
        <f t="shared" ca="1" si="54"/>
        <v/>
      </c>
      <c r="AE211" s="106" t="str">
        <f t="shared" ca="1" si="55"/>
        <v/>
      </c>
      <c r="AF211" s="106" t="str">
        <f t="shared" ca="1" si="56"/>
        <v/>
      </c>
      <c r="AG211" s="110" t="e">
        <f t="shared" ca="1" si="45"/>
        <v>#N/A</v>
      </c>
      <c r="AH211" s="110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0" t="str">
        <f t="shared" ca="1" si="49"/>
        <v/>
      </c>
      <c r="M212" s="106" t="str">
        <f t="shared" ca="1" si="50"/>
        <v/>
      </c>
      <c r="N212" s="106" t="str">
        <f t="shared" ca="1" si="51"/>
        <v/>
      </c>
      <c r="O212" s="106" t="str">
        <f t="shared" ca="1" si="52"/>
        <v/>
      </c>
      <c r="Y212" s="40" t="e">
        <f t="shared" ca="1" si="53"/>
        <v>#N/A</v>
      </c>
      <c r="Z212" s="8" t="e">
        <f ca="1">IF(Y212="","",项目信息!$C$16)</f>
        <v>#N/A</v>
      </c>
      <c r="AA212" s="106" t="e">
        <f t="shared" ca="1" si="57"/>
        <v>#N/A</v>
      </c>
      <c r="AB212" s="106" t="e">
        <f t="shared" ca="1" si="58"/>
        <v>#N/A</v>
      </c>
      <c r="AC212" s="106" t="e">
        <f t="shared" ca="1" si="59"/>
        <v>#N/A</v>
      </c>
      <c r="AD212" s="106" t="str">
        <f t="shared" ca="1" si="54"/>
        <v/>
      </c>
      <c r="AE212" s="106" t="str">
        <f t="shared" ca="1" si="55"/>
        <v/>
      </c>
      <c r="AF212" s="106" t="str">
        <f t="shared" ca="1" si="56"/>
        <v/>
      </c>
      <c r="AG212" s="110" t="e">
        <f t="shared" ca="1" si="45"/>
        <v>#N/A</v>
      </c>
      <c r="AH212" s="110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0" t="str">
        <f t="shared" ca="1" si="49"/>
        <v/>
      </c>
      <c r="M213" s="106" t="str">
        <f t="shared" ca="1" si="50"/>
        <v/>
      </c>
      <c r="N213" s="106" t="str">
        <f t="shared" ca="1" si="51"/>
        <v/>
      </c>
      <c r="O213" s="106" t="str">
        <f t="shared" ca="1" si="52"/>
        <v/>
      </c>
      <c r="Y213" s="40" t="e">
        <f t="shared" ca="1" si="53"/>
        <v>#N/A</v>
      </c>
      <c r="Z213" s="8" t="e">
        <f ca="1">IF(Y213="","",项目信息!$C$16)</f>
        <v>#N/A</v>
      </c>
      <c r="AA213" s="106" t="e">
        <f t="shared" ca="1" si="57"/>
        <v>#N/A</v>
      </c>
      <c r="AB213" s="106" t="e">
        <f t="shared" ca="1" si="58"/>
        <v>#N/A</v>
      </c>
      <c r="AC213" s="106" t="e">
        <f t="shared" ca="1" si="59"/>
        <v>#N/A</v>
      </c>
      <c r="AD213" s="106" t="str">
        <f t="shared" ca="1" si="54"/>
        <v/>
      </c>
      <c r="AE213" s="106" t="str">
        <f t="shared" ca="1" si="55"/>
        <v/>
      </c>
      <c r="AF213" s="106" t="str">
        <f t="shared" ca="1" si="56"/>
        <v/>
      </c>
      <c r="AG213" s="110" t="e">
        <f t="shared" ca="1" si="45"/>
        <v>#N/A</v>
      </c>
      <c r="AH213" s="110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0" t="str">
        <f t="shared" ca="1" si="49"/>
        <v/>
      </c>
      <c r="M214" s="106" t="str">
        <f t="shared" ca="1" si="50"/>
        <v/>
      </c>
      <c r="N214" s="106" t="str">
        <f t="shared" ca="1" si="51"/>
        <v/>
      </c>
      <c r="O214" s="106" t="str">
        <f t="shared" ca="1" si="52"/>
        <v/>
      </c>
      <c r="Y214" s="40" t="e">
        <f t="shared" ca="1" si="53"/>
        <v>#N/A</v>
      </c>
      <c r="Z214" s="8" t="e">
        <f ca="1">IF(Y214="","",项目信息!$C$16)</f>
        <v>#N/A</v>
      </c>
      <c r="AA214" s="106" t="e">
        <f t="shared" ca="1" si="57"/>
        <v>#N/A</v>
      </c>
      <c r="AB214" s="106" t="e">
        <f t="shared" ca="1" si="58"/>
        <v>#N/A</v>
      </c>
      <c r="AC214" s="106" t="e">
        <f t="shared" ca="1" si="59"/>
        <v>#N/A</v>
      </c>
      <c r="AD214" s="106" t="str">
        <f t="shared" ca="1" si="54"/>
        <v/>
      </c>
      <c r="AE214" s="106" t="str">
        <f t="shared" ca="1" si="55"/>
        <v/>
      </c>
      <c r="AF214" s="106" t="str">
        <f t="shared" ca="1" si="56"/>
        <v/>
      </c>
      <c r="AG214" s="110" t="e">
        <f t="shared" ca="1" si="45"/>
        <v>#N/A</v>
      </c>
      <c r="AH214" s="110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0" t="str">
        <f t="shared" ca="1" si="49"/>
        <v/>
      </c>
      <c r="M215" s="106" t="str">
        <f t="shared" ca="1" si="50"/>
        <v/>
      </c>
      <c r="N215" s="106" t="str">
        <f t="shared" ca="1" si="51"/>
        <v/>
      </c>
      <c r="O215" s="106" t="str">
        <f t="shared" ca="1" si="52"/>
        <v/>
      </c>
      <c r="Y215" s="40" t="e">
        <f t="shared" ca="1" si="53"/>
        <v>#N/A</v>
      </c>
      <c r="Z215" s="8" t="e">
        <f ca="1">IF(Y215="","",项目信息!$C$16)</f>
        <v>#N/A</v>
      </c>
      <c r="AA215" s="106" t="e">
        <f t="shared" ca="1" si="57"/>
        <v>#N/A</v>
      </c>
      <c r="AB215" s="106" t="e">
        <f t="shared" ca="1" si="58"/>
        <v>#N/A</v>
      </c>
      <c r="AC215" s="106" t="e">
        <f t="shared" ca="1" si="59"/>
        <v>#N/A</v>
      </c>
      <c r="AD215" s="106" t="str">
        <f t="shared" ca="1" si="54"/>
        <v/>
      </c>
      <c r="AE215" s="106" t="str">
        <f t="shared" ca="1" si="55"/>
        <v/>
      </c>
      <c r="AF215" s="106" t="str">
        <f t="shared" ca="1" si="56"/>
        <v/>
      </c>
      <c r="AG215" s="110" t="e">
        <f t="shared" ca="1" si="45"/>
        <v>#N/A</v>
      </c>
      <c r="AH215" s="110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0" t="str">
        <f t="shared" ca="1" si="49"/>
        <v/>
      </c>
      <c r="M216" s="106" t="str">
        <f t="shared" ca="1" si="50"/>
        <v/>
      </c>
      <c r="N216" s="106" t="str">
        <f t="shared" ca="1" si="51"/>
        <v/>
      </c>
      <c r="O216" s="106" t="str">
        <f t="shared" ca="1" si="52"/>
        <v/>
      </c>
      <c r="Y216" s="40" t="e">
        <f t="shared" ca="1" si="53"/>
        <v>#N/A</v>
      </c>
      <c r="Z216" s="8" t="e">
        <f ca="1">IF(Y216="","",项目信息!$C$16)</f>
        <v>#N/A</v>
      </c>
      <c r="AA216" s="106" t="e">
        <f t="shared" ca="1" si="57"/>
        <v>#N/A</v>
      </c>
      <c r="AB216" s="106" t="e">
        <f t="shared" ca="1" si="58"/>
        <v>#N/A</v>
      </c>
      <c r="AC216" s="106" t="e">
        <f t="shared" ca="1" si="59"/>
        <v>#N/A</v>
      </c>
      <c r="AD216" s="106" t="str">
        <f t="shared" ca="1" si="54"/>
        <v/>
      </c>
      <c r="AE216" s="106" t="str">
        <f t="shared" ca="1" si="55"/>
        <v/>
      </c>
      <c r="AF216" s="106" t="str">
        <f t="shared" ca="1" si="56"/>
        <v/>
      </c>
      <c r="AG216" s="110" t="e">
        <f t="shared" ca="1" si="45"/>
        <v>#N/A</v>
      </c>
      <c r="AH216" s="110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0" t="str">
        <f t="shared" ca="1" si="49"/>
        <v/>
      </c>
      <c r="M217" s="106" t="str">
        <f t="shared" ca="1" si="50"/>
        <v/>
      </c>
      <c r="N217" s="106" t="str">
        <f t="shared" ca="1" si="51"/>
        <v/>
      </c>
      <c r="O217" s="106" t="str">
        <f t="shared" ca="1" si="52"/>
        <v/>
      </c>
      <c r="Y217" s="40" t="e">
        <f t="shared" ca="1" si="53"/>
        <v>#N/A</v>
      </c>
      <c r="Z217" s="8" t="e">
        <f ca="1">IF(Y217="","",项目信息!$C$16)</f>
        <v>#N/A</v>
      </c>
      <c r="AA217" s="106" t="e">
        <f t="shared" ca="1" si="57"/>
        <v>#N/A</v>
      </c>
      <c r="AB217" s="106" t="e">
        <f t="shared" ca="1" si="58"/>
        <v>#N/A</v>
      </c>
      <c r="AC217" s="106" t="e">
        <f t="shared" ca="1" si="59"/>
        <v>#N/A</v>
      </c>
      <c r="AD217" s="106" t="str">
        <f t="shared" ca="1" si="54"/>
        <v/>
      </c>
      <c r="AE217" s="106" t="str">
        <f t="shared" ca="1" si="55"/>
        <v/>
      </c>
      <c r="AF217" s="106" t="str">
        <f t="shared" ca="1" si="56"/>
        <v/>
      </c>
      <c r="AG217" s="110" t="e">
        <f t="shared" ca="1" si="45"/>
        <v>#N/A</v>
      </c>
      <c r="AH217" s="110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0" t="str">
        <f t="shared" ca="1" si="49"/>
        <v/>
      </c>
      <c r="M218" s="106" t="str">
        <f t="shared" ca="1" si="50"/>
        <v/>
      </c>
      <c r="N218" s="106" t="str">
        <f t="shared" ca="1" si="51"/>
        <v/>
      </c>
      <c r="O218" s="106" t="str">
        <f t="shared" ca="1" si="52"/>
        <v/>
      </c>
      <c r="Y218" s="40" t="e">
        <f t="shared" ca="1" si="53"/>
        <v>#N/A</v>
      </c>
      <c r="Z218" s="8" t="e">
        <f ca="1">IF(Y218="","",项目信息!$C$16)</f>
        <v>#N/A</v>
      </c>
      <c r="AA218" s="106" t="e">
        <f t="shared" ca="1" si="57"/>
        <v>#N/A</v>
      </c>
      <c r="AB218" s="106" t="e">
        <f t="shared" ca="1" si="58"/>
        <v>#N/A</v>
      </c>
      <c r="AC218" s="106" t="e">
        <f t="shared" ca="1" si="59"/>
        <v>#N/A</v>
      </c>
      <c r="AD218" s="106" t="str">
        <f t="shared" ca="1" si="54"/>
        <v/>
      </c>
      <c r="AE218" s="106" t="str">
        <f t="shared" ca="1" si="55"/>
        <v/>
      </c>
      <c r="AF218" s="106" t="str">
        <f t="shared" ca="1" si="56"/>
        <v/>
      </c>
      <c r="AG218" s="110" t="e">
        <f t="shared" ca="1" si="45"/>
        <v>#N/A</v>
      </c>
      <c r="AH218" s="110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0" t="str">
        <f t="shared" ca="1" si="49"/>
        <v/>
      </c>
      <c r="M219" s="106" t="str">
        <f t="shared" ca="1" si="50"/>
        <v/>
      </c>
      <c r="N219" s="106" t="str">
        <f t="shared" ca="1" si="51"/>
        <v/>
      </c>
      <c r="O219" s="106" t="str">
        <f t="shared" ca="1" si="52"/>
        <v/>
      </c>
      <c r="Y219" s="40" t="e">
        <f t="shared" ca="1" si="53"/>
        <v>#N/A</v>
      </c>
      <c r="Z219" s="8" t="e">
        <f ca="1">IF(Y219="","",项目信息!$C$16)</f>
        <v>#N/A</v>
      </c>
      <c r="AA219" s="106" t="e">
        <f t="shared" ca="1" si="57"/>
        <v>#N/A</v>
      </c>
      <c r="AB219" s="106" t="e">
        <f t="shared" ca="1" si="58"/>
        <v>#N/A</v>
      </c>
      <c r="AC219" s="106" t="e">
        <f t="shared" ca="1" si="59"/>
        <v>#N/A</v>
      </c>
      <c r="AD219" s="106" t="str">
        <f t="shared" ca="1" si="54"/>
        <v/>
      </c>
      <c r="AE219" s="106" t="str">
        <f t="shared" ca="1" si="55"/>
        <v/>
      </c>
      <c r="AF219" s="106" t="str">
        <f t="shared" ca="1" si="56"/>
        <v/>
      </c>
      <c r="AG219" s="110" t="e">
        <f t="shared" ca="1" si="45"/>
        <v>#N/A</v>
      </c>
      <c r="AH219" s="110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0" t="str">
        <f t="shared" ca="1" si="49"/>
        <v/>
      </c>
      <c r="M220" s="106" t="str">
        <f t="shared" ca="1" si="50"/>
        <v/>
      </c>
      <c r="N220" s="106" t="str">
        <f t="shared" ca="1" si="51"/>
        <v/>
      </c>
      <c r="O220" s="106" t="str">
        <f t="shared" ca="1" si="52"/>
        <v/>
      </c>
      <c r="Y220" s="40" t="e">
        <f t="shared" ca="1" si="53"/>
        <v>#N/A</v>
      </c>
      <c r="Z220" s="8" t="e">
        <f ca="1">IF(Y220="","",项目信息!$C$16)</f>
        <v>#N/A</v>
      </c>
      <c r="AA220" s="106" t="e">
        <f t="shared" ca="1" si="57"/>
        <v>#N/A</v>
      </c>
      <c r="AB220" s="106" t="e">
        <f t="shared" ca="1" si="58"/>
        <v>#N/A</v>
      </c>
      <c r="AC220" s="106" t="e">
        <f t="shared" ca="1" si="59"/>
        <v>#N/A</v>
      </c>
      <c r="AD220" s="106" t="str">
        <f t="shared" ca="1" si="54"/>
        <v/>
      </c>
      <c r="AE220" s="106" t="str">
        <f t="shared" ca="1" si="55"/>
        <v/>
      </c>
      <c r="AF220" s="106" t="str">
        <f t="shared" ca="1" si="56"/>
        <v/>
      </c>
      <c r="AG220" s="110" t="e">
        <f t="shared" ca="1" si="45"/>
        <v>#N/A</v>
      </c>
      <c r="AH220" s="110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0" t="str">
        <f t="shared" ca="1" si="49"/>
        <v/>
      </c>
      <c r="M221" s="106" t="str">
        <f t="shared" ca="1" si="50"/>
        <v/>
      </c>
      <c r="N221" s="106" t="str">
        <f t="shared" ca="1" si="51"/>
        <v/>
      </c>
      <c r="O221" s="106" t="str">
        <f t="shared" ca="1" si="52"/>
        <v/>
      </c>
      <c r="Y221" s="40" t="e">
        <f t="shared" ca="1" si="53"/>
        <v>#N/A</v>
      </c>
      <c r="Z221" s="8" t="e">
        <f ca="1">IF(Y221="","",项目信息!$C$16)</f>
        <v>#N/A</v>
      </c>
      <c r="AA221" s="106" t="e">
        <f t="shared" ca="1" si="57"/>
        <v>#N/A</v>
      </c>
      <c r="AB221" s="106" t="e">
        <f t="shared" ca="1" si="58"/>
        <v>#N/A</v>
      </c>
      <c r="AC221" s="106" t="e">
        <f t="shared" ca="1" si="59"/>
        <v>#N/A</v>
      </c>
      <c r="AD221" s="106" t="str">
        <f t="shared" ca="1" si="54"/>
        <v/>
      </c>
      <c r="AE221" s="106" t="str">
        <f t="shared" ca="1" si="55"/>
        <v/>
      </c>
      <c r="AF221" s="106" t="str">
        <f t="shared" ca="1" si="56"/>
        <v/>
      </c>
      <c r="AG221" s="110" t="e">
        <f t="shared" ca="1" si="45"/>
        <v>#N/A</v>
      </c>
      <c r="AH221" s="110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0" t="str">
        <f t="shared" ca="1" si="49"/>
        <v/>
      </c>
      <c r="M222" s="106" t="str">
        <f t="shared" ca="1" si="50"/>
        <v/>
      </c>
      <c r="N222" s="106" t="str">
        <f t="shared" ca="1" si="51"/>
        <v/>
      </c>
      <c r="O222" s="106" t="str">
        <f t="shared" ca="1" si="52"/>
        <v/>
      </c>
      <c r="Y222" s="40" t="e">
        <f t="shared" ca="1" si="53"/>
        <v>#N/A</v>
      </c>
      <c r="Z222" s="8" t="e">
        <f ca="1">IF(Y222="","",项目信息!$C$16)</f>
        <v>#N/A</v>
      </c>
      <c r="AA222" s="106" t="e">
        <f t="shared" ca="1" si="57"/>
        <v>#N/A</v>
      </c>
      <c r="AB222" s="106" t="e">
        <f t="shared" ca="1" si="58"/>
        <v>#N/A</v>
      </c>
      <c r="AC222" s="106" t="e">
        <f t="shared" ca="1" si="59"/>
        <v>#N/A</v>
      </c>
      <c r="AD222" s="106" t="str">
        <f t="shared" ca="1" si="54"/>
        <v/>
      </c>
      <c r="AE222" s="106" t="str">
        <f t="shared" ca="1" si="55"/>
        <v/>
      </c>
      <c r="AF222" s="106" t="str">
        <f t="shared" ca="1" si="56"/>
        <v/>
      </c>
      <c r="AG222" s="110" t="e">
        <f t="shared" ca="1" si="45"/>
        <v>#N/A</v>
      </c>
      <c r="AH222" s="110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0" t="str">
        <f t="shared" ca="1" si="49"/>
        <v/>
      </c>
      <c r="M223" s="106" t="str">
        <f t="shared" ca="1" si="50"/>
        <v/>
      </c>
      <c r="N223" s="106" t="str">
        <f t="shared" ca="1" si="51"/>
        <v/>
      </c>
      <c r="O223" s="106" t="str">
        <f t="shared" ca="1" si="52"/>
        <v/>
      </c>
      <c r="Y223" s="40" t="e">
        <f t="shared" ca="1" si="53"/>
        <v>#N/A</v>
      </c>
      <c r="Z223" s="8" t="e">
        <f ca="1">IF(Y223="","",项目信息!$C$16)</f>
        <v>#N/A</v>
      </c>
      <c r="AA223" s="106" t="e">
        <f t="shared" ca="1" si="57"/>
        <v>#N/A</v>
      </c>
      <c r="AB223" s="106" t="e">
        <f t="shared" ca="1" si="58"/>
        <v>#N/A</v>
      </c>
      <c r="AC223" s="106" t="e">
        <f t="shared" ca="1" si="59"/>
        <v>#N/A</v>
      </c>
      <c r="AD223" s="106" t="str">
        <f t="shared" ca="1" si="54"/>
        <v/>
      </c>
      <c r="AE223" s="106" t="str">
        <f t="shared" ca="1" si="55"/>
        <v/>
      </c>
      <c r="AF223" s="106" t="str">
        <f t="shared" ca="1" si="56"/>
        <v/>
      </c>
      <c r="AG223" s="110" t="e">
        <f t="shared" ca="1" si="45"/>
        <v>#N/A</v>
      </c>
      <c r="AH223" s="110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0" t="str">
        <f t="shared" ca="1" si="49"/>
        <v/>
      </c>
      <c r="M224" s="106" t="str">
        <f t="shared" ca="1" si="50"/>
        <v/>
      </c>
      <c r="N224" s="106" t="str">
        <f t="shared" ca="1" si="51"/>
        <v/>
      </c>
      <c r="O224" s="106" t="str">
        <f t="shared" ca="1" si="52"/>
        <v/>
      </c>
      <c r="Y224" s="40" t="e">
        <f t="shared" ca="1" si="53"/>
        <v>#N/A</v>
      </c>
      <c r="Z224" s="8" t="e">
        <f ca="1">IF(Y224="","",项目信息!$C$16)</f>
        <v>#N/A</v>
      </c>
      <c r="AA224" s="106" t="e">
        <f t="shared" ca="1" si="57"/>
        <v>#N/A</v>
      </c>
      <c r="AB224" s="106" t="e">
        <f t="shared" ca="1" si="58"/>
        <v>#N/A</v>
      </c>
      <c r="AC224" s="106" t="e">
        <f t="shared" ca="1" si="59"/>
        <v>#N/A</v>
      </c>
      <c r="AD224" s="106" t="str">
        <f t="shared" ca="1" si="54"/>
        <v/>
      </c>
      <c r="AE224" s="106" t="str">
        <f t="shared" ca="1" si="55"/>
        <v/>
      </c>
      <c r="AF224" s="106" t="str">
        <f t="shared" ca="1" si="56"/>
        <v/>
      </c>
      <c r="AG224" s="110" t="e">
        <f t="shared" ca="1" si="45"/>
        <v>#N/A</v>
      </c>
      <c r="AH224" s="110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0" t="str">
        <f t="shared" ca="1" si="49"/>
        <v/>
      </c>
      <c r="M225" s="106" t="str">
        <f t="shared" ca="1" si="50"/>
        <v/>
      </c>
      <c r="N225" s="106" t="str">
        <f t="shared" ca="1" si="51"/>
        <v/>
      </c>
      <c r="O225" s="106" t="str">
        <f t="shared" ca="1" si="52"/>
        <v/>
      </c>
      <c r="Y225" s="40" t="e">
        <f t="shared" ca="1" si="53"/>
        <v>#N/A</v>
      </c>
      <c r="Z225" s="8" t="e">
        <f ca="1">IF(Y225="","",项目信息!$C$16)</f>
        <v>#N/A</v>
      </c>
      <c r="AA225" s="106" t="e">
        <f t="shared" ca="1" si="57"/>
        <v>#N/A</v>
      </c>
      <c r="AB225" s="106" t="e">
        <f t="shared" ca="1" si="58"/>
        <v>#N/A</v>
      </c>
      <c r="AC225" s="106" t="e">
        <f t="shared" ca="1" si="59"/>
        <v>#N/A</v>
      </c>
      <c r="AD225" s="106" t="str">
        <f t="shared" ca="1" si="54"/>
        <v/>
      </c>
      <c r="AE225" s="106" t="str">
        <f t="shared" ca="1" si="55"/>
        <v/>
      </c>
      <c r="AF225" s="106" t="str">
        <f t="shared" ca="1" si="56"/>
        <v/>
      </c>
      <c r="AG225" s="110" t="e">
        <f t="shared" ca="1" si="45"/>
        <v>#N/A</v>
      </c>
      <c r="AH225" s="110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0" t="str">
        <f t="shared" ca="1" si="49"/>
        <v/>
      </c>
      <c r="M226" s="106" t="str">
        <f t="shared" ca="1" si="50"/>
        <v/>
      </c>
      <c r="N226" s="106" t="str">
        <f t="shared" ca="1" si="51"/>
        <v/>
      </c>
      <c r="O226" s="106" t="str">
        <f t="shared" ca="1" si="52"/>
        <v/>
      </c>
      <c r="Y226" s="40" t="e">
        <f t="shared" ca="1" si="53"/>
        <v>#N/A</v>
      </c>
      <c r="Z226" s="8" t="e">
        <f ca="1">IF(Y226="","",项目信息!$C$16)</f>
        <v>#N/A</v>
      </c>
      <c r="AA226" s="106" t="e">
        <f t="shared" ca="1" si="57"/>
        <v>#N/A</v>
      </c>
      <c r="AB226" s="106" t="e">
        <f t="shared" ca="1" si="58"/>
        <v>#N/A</v>
      </c>
      <c r="AC226" s="106" t="e">
        <f t="shared" ca="1" si="59"/>
        <v>#N/A</v>
      </c>
      <c r="AD226" s="106" t="str">
        <f t="shared" ca="1" si="54"/>
        <v/>
      </c>
      <c r="AE226" s="106" t="str">
        <f t="shared" ca="1" si="55"/>
        <v/>
      </c>
      <c r="AF226" s="106" t="str">
        <f t="shared" ca="1" si="56"/>
        <v/>
      </c>
      <c r="AG226" s="110" t="e">
        <f t="shared" ca="1" si="45"/>
        <v>#N/A</v>
      </c>
      <c r="AH226" s="110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0" t="str">
        <f t="shared" ca="1" si="49"/>
        <v/>
      </c>
      <c r="M227" s="106" t="str">
        <f t="shared" ca="1" si="50"/>
        <v/>
      </c>
      <c r="N227" s="106" t="str">
        <f t="shared" ca="1" si="51"/>
        <v/>
      </c>
      <c r="O227" s="106" t="str">
        <f t="shared" ca="1" si="52"/>
        <v/>
      </c>
      <c r="Y227" s="40" t="e">
        <f t="shared" ca="1" si="53"/>
        <v>#N/A</v>
      </c>
      <c r="Z227" s="8" t="e">
        <f ca="1">IF(Y227="","",项目信息!$C$16)</f>
        <v>#N/A</v>
      </c>
      <c r="AA227" s="106" t="e">
        <f t="shared" ca="1" si="57"/>
        <v>#N/A</v>
      </c>
      <c r="AB227" s="106" t="e">
        <f t="shared" ca="1" si="58"/>
        <v>#N/A</v>
      </c>
      <c r="AC227" s="106" t="e">
        <f t="shared" ca="1" si="59"/>
        <v>#N/A</v>
      </c>
      <c r="AD227" s="106" t="str">
        <f t="shared" ca="1" si="54"/>
        <v/>
      </c>
      <c r="AE227" s="106" t="str">
        <f t="shared" ca="1" si="55"/>
        <v/>
      </c>
      <c r="AF227" s="106" t="str">
        <f t="shared" ca="1" si="56"/>
        <v/>
      </c>
      <c r="AG227" s="110" t="e">
        <f t="shared" ca="1" si="45"/>
        <v>#N/A</v>
      </c>
      <c r="AH227" s="110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0" t="str">
        <f t="shared" ca="1" si="49"/>
        <v/>
      </c>
      <c r="M228" s="106" t="str">
        <f t="shared" ca="1" si="50"/>
        <v/>
      </c>
      <c r="N228" s="106" t="str">
        <f t="shared" ca="1" si="51"/>
        <v/>
      </c>
      <c r="O228" s="106" t="str">
        <f t="shared" ca="1" si="52"/>
        <v/>
      </c>
      <c r="Y228" s="40" t="e">
        <f t="shared" ca="1" si="53"/>
        <v>#N/A</v>
      </c>
      <c r="Z228" s="8" t="e">
        <f ca="1">IF(Y228="","",项目信息!$C$16)</f>
        <v>#N/A</v>
      </c>
      <c r="AA228" s="106" t="e">
        <f t="shared" ca="1" si="57"/>
        <v>#N/A</v>
      </c>
      <c r="AB228" s="106" t="e">
        <f t="shared" ca="1" si="58"/>
        <v>#N/A</v>
      </c>
      <c r="AC228" s="106" t="e">
        <f t="shared" ca="1" si="59"/>
        <v>#N/A</v>
      </c>
      <c r="AD228" s="106" t="str">
        <f t="shared" ca="1" si="54"/>
        <v/>
      </c>
      <c r="AE228" s="106" t="str">
        <f t="shared" ca="1" si="55"/>
        <v/>
      </c>
      <c r="AF228" s="106" t="str">
        <f t="shared" ca="1" si="56"/>
        <v/>
      </c>
      <c r="AG228" s="110" t="e">
        <f t="shared" ca="1" si="45"/>
        <v>#N/A</v>
      </c>
      <c r="AH228" s="110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0" t="str">
        <f t="shared" ca="1" si="49"/>
        <v/>
      </c>
      <c r="M229" s="106" t="str">
        <f t="shared" ca="1" si="50"/>
        <v/>
      </c>
      <c r="N229" s="106" t="str">
        <f t="shared" ca="1" si="51"/>
        <v/>
      </c>
      <c r="O229" s="106" t="str">
        <f t="shared" ca="1" si="52"/>
        <v/>
      </c>
      <c r="Y229" s="40" t="e">
        <f t="shared" ca="1" si="53"/>
        <v>#N/A</v>
      </c>
      <c r="Z229" s="8" t="e">
        <f ca="1">IF(Y229="","",项目信息!$C$16)</f>
        <v>#N/A</v>
      </c>
      <c r="AA229" s="106" t="e">
        <f t="shared" ca="1" si="57"/>
        <v>#N/A</v>
      </c>
      <c r="AB229" s="106" t="e">
        <f t="shared" ca="1" si="58"/>
        <v>#N/A</v>
      </c>
      <c r="AC229" s="106" t="e">
        <f t="shared" ca="1" si="59"/>
        <v>#N/A</v>
      </c>
      <c r="AD229" s="106" t="str">
        <f t="shared" ca="1" si="54"/>
        <v/>
      </c>
      <c r="AE229" s="106" t="str">
        <f t="shared" ca="1" si="55"/>
        <v/>
      </c>
      <c r="AF229" s="106" t="str">
        <f t="shared" ca="1" si="56"/>
        <v/>
      </c>
      <c r="AG229" s="110" t="e">
        <f t="shared" ca="1" si="45"/>
        <v>#N/A</v>
      </c>
      <c r="AH229" s="110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0" t="str">
        <f t="shared" ca="1" si="49"/>
        <v/>
      </c>
      <c r="M230" s="106" t="str">
        <f t="shared" ca="1" si="50"/>
        <v/>
      </c>
      <c r="N230" s="106" t="str">
        <f t="shared" ca="1" si="51"/>
        <v/>
      </c>
      <c r="O230" s="106" t="str">
        <f t="shared" ca="1" si="52"/>
        <v/>
      </c>
      <c r="Y230" s="40" t="e">
        <f t="shared" ca="1" si="53"/>
        <v>#N/A</v>
      </c>
      <c r="Z230" s="8" t="e">
        <f ca="1">IF(Y230="","",项目信息!$C$16)</f>
        <v>#N/A</v>
      </c>
      <c r="AA230" s="106" t="e">
        <f t="shared" ca="1" si="57"/>
        <v>#N/A</v>
      </c>
      <c r="AB230" s="106" t="e">
        <f t="shared" ca="1" si="58"/>
        <v>#N/A</v>
      </c>
      <c r="AC230" s="106" t="e">
        <f t="shared" ca="1" si="59"/>
        <v>#N/A</v>
      </c>
      <c r="AD230" s="106" t="str">
        <f t="shared" ca="1" si="54"/>
        <v/>
      </c>
      <c r="AE230" s="106" t="str">
        <f t="shared" ca="1" si="55"/>
        <v/>
      </c>
      <c r="AF230" s="106" t="str">
        <f t="shared" ca="1" si="56"/>
        <v/>
      </c>
      <c r="AG230" s="110" t="e">
        <f t="shared" ca="1" si="45"/>
        <v>#N/A</v>
      </c>
      <c r="AH230" s="110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0" t="str">
        <f t="shared" ca="1" si="49"/>
        <v/>
      </c>
      <c r="M231" s="106" t="str">
        <f t="shared" ca="1" si="50"/>
        <v/>
      </c>
      <c r="N231" s="106" t="str">
        <f t="shared" ca="1" si="51"/>
        <v/>
      </c>
      <c r="O231" s="106" t="str">
        <f t="shared" ca="1" si="52"/>
        <v/>
      </c>
      <c r="Y231" s="40" t="e">
        <f t="shared" ca="1" si="53"/>
        <v>#N/A</v>
      </c>
      <c r="Z231" s="8" t="e">
        <f ca="1">IF(Y231="","",项目信息!$C$16)</f>
        <v>#N/A</v>
      </c>
      <c r="AA231" s="106" t="e">
        <f t="shared" ca="1" si="57"/>
        <v>#N/A</v>
      </c>
      <c r="AB231" s="106" t="e">
        <f t="shared" ca="1" si="58"/>
        <v>#N/A</v>
      </c>
      <c r="AC231" s="106" t="e">
        <f t="shared" ca="1" si="59"/>
        <v>#N/A</v>
      </c>
      <c r="AD231" s="106" t="str">
        <f t="shared" ca="1" si="54"/>
        <v/>
      </c>
      <c r="AE231" s="106" t="str">
        <f t="shared" ca="1" si="55"/>
        <v/>
      </c>
      <c r="AF231" s="106" t="str">
        <f t="shared" ca="1" si="56"/>
        <v/>
      </c>
      <c r="AG231" s="110" t="e">
        <f t="shared" ca="1" si="45"/>
        <v>#N/A</v>
      </c>
      <c r="AH231" s="110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0" t="str">
        <f t="shared" ca="1" si="49"/>
        <v/>
      </c>
      <c r="M232" s="106" t="str">
        <f t="shared" ca="1" si="50"/>
        <v/>
      </c>
      <c r="N232" s="106" t="str">
        <f t="shared" ca="1" si="51"/>
        <v/>
      </c>
      <c r="O232" s="106" t="str">
        <f t="shared" ca="1" si="52"/>
        <v/>
      </c>
      <c r="Y232" s="40" t="e">
        <f t="shared" ca="1" si="53"/>
        <v>#N/A</v>
      </c>
      <c r="Z232" s="8" t="e">
        <f ca="1">IF(Y232="","",项目信息!$C$16)</f>
        <v>#N/A</v>
      </c>
      <c r="AA232" s="106" t="e">
        <f t="shared" ca="1" si="57"/>
        <v>#N/A</v>
      </c>
      <c r="AB232" s="106" t="e">
        <f t="shared" ca="1" si="58"/>
        <v>#N/A</v>
      </c>
      <c r="AC232" s="106" t="e">
        <f t="shared" ca="1" si="59"/>
        <v>#N/A</v>
      </c>
      <c r="AD232" s="106" t="str">
        <f t="shared" ca="1" si="54"/>
        <v/>
      </c>
      <c r="AE232" s="106" t="str">
        <f t="shared" ca="1" si="55"/>
        <v/>
      </c>
      <c r="AF232" s="106" t="str">
        <f t="shared" ca="1" si="56"/>
        <v/>
      </c>
      <c r="AG232" s="110" t="e">
        <f t="shared" ca="1" si="45"/>
        <v>#N/A</v>
      </c>
      <c r="AH232" s="110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0" t="str">
        <f t="shared" ca="1" si="49"/>
        <v/>
      </c>
      <c r="M233" s="106" t="str">
        <f t="shared" ca="1" si="50"/>
        <v/>
      </c>
      <c r="N233" s="106" t="str">
        <f t="shared" ca="1" si="51"/>
        <v/>
      </c>
      <c r="O233" s="106" t="str">
        <f t="shared" ca="1" si="52"/>
        <v/>
      </c>
      <c r="Y233" s="40" t="e">
        <f t="shared" ca="1" si="53"/>
        <v>#N/A</v>
      </c>
      <c r="Z233" s="8" t="e">
        <f ca="1">IF(Y233="","",项目信息!$C$16)</f>
        <v>#N/A</v>
      </c>
      <c r="AA233" s="106" t="e">
        <f t="shared" ca="1" si="57"/>
        <v>#N/A</v>
      </c>
      <c r="AB233" s="106" t="e">
        <f t="shared" ca="1" si="58"/>
        <v>#N/A</v>
      </c>
      <c r="AC233" s="106" t="e">
        <f t="shared" ca="1" si="59"/>
        <v>#N/A</v>
      </c>
      <c r="AD233" s="106" t="str">
        <f t="shared" ca="1" si="54"/>
        <v/>
      </c>
      <c r="AE233" s="106" t="str">
        <f t="shared" ca="1" si="55"/>
        <v/>
      </c>
      <c r="AF233" s="106" t="str">
        <f t="shared" ca="1" si="56"/>
        <v/>
      </c>
      <c r="AG233" s="110" t="e">
        <f t="shared" ca="1" si="45"/>
        <v>#N/A</v>
      </c>
      <c r="AH233" s="110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0" t="str">
        <f t="shared" ca="1" si="49"/>
        <v/>
      </c>
      <c r="M234" s="106" t="str">
        <f t="shared" ca="1" si="50"/>
        <v/>
      </c>
      <c r="N234" s="106" t="str">
        <f t="shared" ca="1" si="51"/>
        <v/>
      </c>
      <c r="O234" s="106" t="str">
        <f t="shared" ca="1" si="52"/>
        <v/>
      </c>
      <c r="Y234" s="40" t="e">
        <f t="shared" ca="1" si="53"/>
        <v>#N/A</v>
      </c>
      <c r="Z234" s="8" t="e">
        <f ca="1">IF(Y234="","",项目信息!$C$16)</f>
        <v>#N/A</v>
      </c>
      <c r="AA234" s="106" t="e">
        <f t="shared" ca="1" si="57"/>
        <v>#N/A</v>
      </c>
      <c r="AB234" s="106" t="e">
        <f t="shared" ca="1" si="58"/>
        <v>#N/A</v>
      </c>
      <c r="AC234" s="106" t="e">
        <f t="shared" ca="1" si="59"/>
        <v>#N/A</v>
      </c>
      <c r="AD234" s="106" t="str">
        <f t="shared" ca="1" si="54"/>
        <v/>
      </c>
      <c r="AE234" s="106" t="str">
        <f t="shared" ca="1" si="55"/>
        <v/>
      </c>
      <c r="AF234" s="106" t="str">
        <f t="shared" ca="1" si="56"/>
        <v/>
      </c>
      <c r="AG234" s="110" t="e">
        <f t="shared" ca="1" si="45"/>
        <v>#N/A</v>
      </c>
      <c r="AH234" s="110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0" t="str">
        <f t="shared" ca="1" si="49"/>
        <v/>
      </c>
      <c r="M235" s="106" t="str">
        <f t="shared" ca="1" si="50"/>
        <v/>
      </c>
      <c r="N235" s="106" t="str">
        <f t="shared" ca="1" si="51"/>
        <v/>
      </c>
      <c r="O235" s="106" t="str">
        <f t="shared" ca="1" si="52"/>
        <v/>
      </c>
      <c r="Y235" s="40" t="e">
        <f t="shared" ca="1" si="53"/>
        <v>#N/A</v>
      </c>
      <c r="Z235" s="8" t="e">
        <f ca="1">IF(Y235="","",项目信息!$C$16)</f>
        <v>#N/A</v>
      </c>
      <c r="AA235" s="106" t="e">
        <f t="shared" ca="1" si="57"/>
        <v>#N/A</v>
      </c>
      <c r="AB235" s="106" t="e">
        <f t="shared" ca="1" si="58"/>
        <v>#N/A</v>
      </c>
      <c r="AC235" s="106" t="e">
        <f t="shared" ca="1" si="59"/>
        <v>#N/A</v>
      </c>
      <c r="AD235" s="106" t="str">
        <f t="shared" ca="1" si="54"/>
        <v/>
      </c>
      <c r="AE235" s="106" t="str">
        <f t="shared" ca="1" si="55"/>
        <v/>
      </c>
      <c r="AF235" s="106" t="str">
        <f t="shared" ca="1" si="56"/>
        <v/>
      </c>
      <c r="AG235" s="110" t="e">
        <f t="shared" ca="1" si="45"/>
        <v>#N/A</v>
      </c>
      <c r="AH235" s="110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0" t="str">
        <f t="shared" ca="1" si="49"/>
        <v/>
      </c>
      <c r="M236" s="106" t="str">
        <f t="shared" ca="1" si="50"/>
        <v/>
      </c>
      <c r="N236" s="106" t="str">
        <f t="shared" ca="1" si="51"/>
        <v/>
      </c>
      <c r="O236" s="106" t="str">
        <f t="shared" ca="1" si="52"/>
        <v/>
      </c>
      <c r="Y236" s="40" t="e">
        <f t="shared" ca="1" si="53"/>
        <v>#N/A</v>
      </c>
      <c r="Z236" s="8" t="e">
        <f ca="1">IF(Y236="","",项目信息!$C$16)</f>
        <v>#N/A</v>
      </c>
      <c r="AA236" s="106" t="e">
        <f t="shared" ca="1" si="57"/>
        <v>#N/A</v>
      </c>
      <c r="AB236" s="106" t="e">
        <f t="shared" ca="1" si="58"/>
        <v>#N/A</v>
      </c>
      <c r="AC236" s="106" t="e">
        <f t="shared" ca="1" si="59"/>
        <v>#N/A</v>
      </c>
      <c r="AD236" s="106" t="str">
        <f t="shared" ca="1" si="54"/>
        <v/>
      </c>
      <c r="AE236" s="106" t="str">
        <f t="shared" ca="1" si="55"/>
        <v/>
      </c>
      <c r="AF236" s="106" t="str">
        <f t="shared" ca="1" si="56"/>
        <v/>
      </c>
      <c r="AG236" s="110" t="e">
        <f t="shared" ca="1" si="45"/>
        <v>#N/A</v>
      </c>
      <c r="AH236" s="110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0" t="str">
        <f t="shared" ca="1" si="49"/>
        <v/>
      </c>
      <c r="M237" s="106" t="str">
        <f t="shared" ca="1" si="50"/>
        <v/>
      </c>
      <c r="N237" s="106" t="str">
        <f t="shared" ca="1" si="51"/>
        <v/>
      </c>
      <c r="O237" s="106" t="str">
        <f t="shared" ca="1" si="52"/>
        <v/>
      </c>
      <c r="Y237" s="40" t="e">
        <f t="shared" ca="1" si="53"/>
        <v>#N/A</v>
      </c>
      <c r="Z237" s="8" t="e">
        <f ca="1">IF(Y237="","",项目信息!$C$16)</f>
        <v>#N/A</v>
      </c>
      <c r="AA237" s="106" t="e">
        <f t="shared" ca="1" si="57"/>
        <v>#N/A</v>
      </c>
      <c r="AB237" s="106" t="e">
        <f t="shared" ca="1" si="58"/>
        <v>#N/A</v>
      </c>
      <c r="AC237" s="106" t="e">
        <f t="shared" ca="1" si="59"/>
        <v>#N/A</v>
      </c>
      <c r="AD237" s="106" t="str">
        <f t="shared" ca="1" si="54"/>
        <v/>
      </c>
      <c r="AE237" s="106" t="str">
        <f t="shared" ca="1" si="55"/>
        <v/>
      </c>
      <c r="AF237" s="106" t="str">
        <f t="shared" ca="1" si="56"/>
        <v/>
      </c>
      <c r="AG237" s="110" t="e">
        <f t="shared" ca="1" si="45"/>
        <v>#N/A</v>
      </c>
      <c r="AH237" s="110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0" t="str">
        <f t="shared" ca="1" si="49"/>
        <v/>
      </c>
      <c r="M238" s="106" t="str">
        <f t="shared" ca="1" si="50"/>
        <v/>
      </c>
      <c r="N238" s="106" t="str">
        <f t="shared" ca="1" si="51"/>
        <v/>
      </c>
      <c r="O238" s="106" t="str">
        <f t="shared" ca="1" si="52"/>
        <v/>
      </c>
      <c r="Y238" s="40" t="e">
        <f t="shared" ca="1" si="53"/>
        <v>#N/A</v>
      </c>
      <c r="Z238" s="8" t="e">
        <f ca="1">IF(Y238="","",项目信息!$C$16)</f>
        <v>#N/A</v>
      </c>
      <c r="AA238" s="106" t="e">
        <f t="shared" ca="1" si="57"/>
        <v>#N/A</v>
      </c>
      <c r="AB238" s="106" t="e">
        <f t="shared" ca="1" si="58"/>
        <v>#N/A</v>
      </c>
      <c r="AC238" s="106" t="e">
        <f t="shared" ca="1" si="59"/>
        <v>#N/A</v>
      </c>
      <c r="AD238" s="106" t="str">
        <f t="shared" ca="1" si="54"/>
        <v/>
      </c>
      <c r="AE238" s="106" t="str">
        <f t="shared" ca="1" si="55"/>
        <v/>
      </c>
      <c r="AF238" s="106" t="str">
        <f t="shared" ca="1" si="56"/>
        <v/>
      </c>
      <c r="AG238" s="110" t="e">
        <f t="shared" ca="1" si="45"/>
        <v>#N/A</v>
      </c>
      <c r="AH238" s="110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0" t="str">
        <f t="shared" ca="1" si="49"/>
        <v/>
      </c>
      <c r="M239" s="106" t="str">
        <f t="shared" ca="1" si="50"/>
        <v/>
      </c>
      <c r="N239" s="106" t="str">
        <f t="shared" ca="1" si="51"/>
        <v/>
      </c>
      <c r="O239" s="106" t="str">
        <f t="shared" ca="1" si="52"/>
        <v/>
      </c>
      <c r="Y239" s="40" t="e">
        <f t="shared" ca="1" si="53"/>
        <v>#N/A</v>
      </c>
      <c r="Z239" s="8" t="e">
        <f ca="1">IF(Y239="","",项目信息!$C$16)</f>
        <v>#N/A</v>
      </c>
      <c r="AA239" s="106" t="e">
        <f t="shared" ca="1" si="57"/>
        <v>#N/A</v>
      </c>
      <c r="AB239" s="106" t="e">
        <f t="shared" ca="1" si="58"/>
        <v>#N/A</v>
      </c>
      <c r="AC239" s="106" t="e">
        <f t="shared" ca="1" si="59"/>
        <v>#N/A</v>
      </c>
      <c r="AD239" s="106" t="str">
        <f t="shared" ca="1" si="54"/>
        <v/>
      </c>
      <c r="AE239" s="106" t="str">
        <f t="shared" ca="1" si="55"/>
        <v/>
      </c>
      <c r="AF239" s="106" t="str">
        <f t="shared" ca="1" si="56"/>
        <v/>
      </c>
      <c r="AG239" s="110" t="e">
        <f t="shared" ca="1" si="45"/>
        <v>#N/A</v>
      </c>
      <c r="AH239" s="110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0" t="str">
        <f t="shared" ca="1" si="49"/>
        <v/>
      </c>
      <c r="M240" s="106" t="str">
        <f t="shared" ca="1" si="50"/>
        <v/>
      </c>
      <c r="N240" s="106" t="str">
        <f t="shared" ca="1" si="51"/>
        <v/>
      </c>
      <c r="O240" s="106" t="str">
        <f t="shared" ca="1" si="52"/>
        <v/>
      </c>
      <c r="Y240" s="40" t="e">
        <f t="shared" ca="1" si="53"/>
        <v>#N/A</v>
      </c>
      <c r="Z240" s="8" t="e">
        <f ca="1">IF(Y240="","",项目信息!$C$16)</f>
        <v>#N/A</v>
      </c>
      <c r="AA240" s="106" t="e">
        <f t="shared" ca="1" si="57"/>
        <v>#N/A</v>
      </c>
      <c r="AB240" s="106" t="e">
        <f t="shared" ca="1" si="58"/>
        <v>#N/A</v>
      </c>
      <c r="AC240" s="106" t="e">
        <f t="shared" ca="1" si="59"/>
        <v>#N/A</v>
      </c>
      <c r="AD240" s="106" t="str">
        <f t="shared" ca="1" si="54"/>
        <v/>
      </c>
      <c r="AE240" s="106" t="str">
        <f t="shared" ca="1" si="55"/>
        <v/>
      </c>
      <c r="AF240" s="106" t="str">
        <f t="shared" ca="1" si="56"/>
        <v/>
      </c>
      <c r="AG240" s="110" t="e">
        <f t="shared" ca="1" si="45"/>
        <v>#N/A</v>
      </c>
      <c r="AH240" s="110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0" t="str">
        <f t="shared" ca="1" si="49"/>
        <v/>
      </c>
      <c r="M241" s="106" t="str">
        <f t="shared" ca="1" si="50"/>
        <v/>
      </c>
      <c r="N241" s="106" t="str">
        <f t="shared" ca="1" si="51"/>
        <v/>
      </c>
      <c r="O241" s="106" t="str">
        <f t="shared" ca="1" si="52"/>
        <v/>
      </c>
      <c r="Y241" s="40" t="e">
        <f t="shared" ca="1" si="53"/>
        <v>#N/A</v>
      </c>
      <c r="Z241" s="8" t="e">
        <f ca="1">IF(Y241="","",项目信息!$C$16)</f>
        <v>#N/A</v>
      </c>
      <c r="AA241" s="106" t="e">
        <f t="shared" ca="1" si="57"/>
        <v>#N/A</v>
      </c>
      <c r="AB241" s="106" t="e">
        <f t="shared" ca="1" si="58"/>
        <v>#N/A</v>
      </c>
      <c r="AC241" s="106" t="e">
        <f t="shared" ca="1" si="59"/>
        <v>#N/A</v>
      </c>
      <c r="AD241" s="106" t="str">
        <f t="shared" ca="1" si="54"/>
        <v/>
      </c>
      <c r="AE241" s="106" t="str">
        <f t="shared" ca="1" si="55"/>
        <v/>
      </c>
      <c r="AF241" s="106" t="str">
        <f t="shared" ca="1" si="56"/>
        <v/>
      </c>
      <c r="AG241" s="110" t="e">
        <f t="shared" ca="1" si="45"/>
        <v>#N/A</v>
      </c>
      <c r="AH241" s="110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0" t="str">
        <f t="shared" ca="1" si="49"/>
        <v/>
      </c>
      <c r="M242" s="106" t="str">
        <f t="shared" ca="1" si="50"/>
        <v/>
      </c>
      <c r="N242" s="106" t="str">
        <f t="shared" ca="1" si="51"/>
        <v/>
      </c>
      <c r="O242" s="106" t="str">
        <f t="shared" ca="1" si="52"/>
        <v/>
      </c>
      <c r="Y242" s="40" t="e">
        <f t="shared" ca="1" si="53"/>
        <v>#N/A</v>
      </c>
      <c r="Z242" s="8" t="e">
        <f ca="1">IF(Y242="","",项目信息!$C$16)</f>
        <v>#N/A</v>
      </c>
      <c r="AA242" s="106" t="e">
        <f t="shared" ca="1" si="57"/>
        <v>#N/A</v>
      </c>
      <c r="AB242" s="106" t="e">
        <f t="shared" ca="1" si="58"/>
        <v>#N/A</v>
      </c>
      <c r="AC242" s="106" t="e">
        <f t="shared" ca="1" si="59"/>
        <v>#N/A</v>
      </c>
      <c r="AD242" s="106" t="str">
        <f t="shared" ca="1" si="54"/>
        <v/>
      </c>
      <c r="AE242" s="106" t="str">
        <f t="shared" ca="1" si="55"/>
        <v/>
      </c>
      <c r="AF242" s="106" t="str">
        <f t="shared" ca="1" si="56"/>
        <v/>
      </c>
      <c r="AG242" s="110" t="e">
        <f t="shared" ca="1" si="45"/>
        <v>#N/A</v>
      </c>
      <c r="AH242" s="110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0" t="str">
        <f t="shared" ca="1" si="49"/>
        <v/>
      </c>
      <c r="M243" s="106" t="str">
        <f t="shared" ca="1" si="50"/>
        <v/>
      </c>
      <c r="N243" s="106" t="str">
        <f t="shared" ca="1" si="51"/>
        <v/>
      </c>
      <c r="O243" s="106" t="str">
        <f t="shared" ca="1" si="52"/>
        <v/>
      </c>
      <c r="Y243" s="40" t="e">
        <f t="shared" ca="1" si="53"/>
        <v>#N/A</v>
      </c>
      <c r="Z243" s="8" t="e">
        <f ca="1">IF(Y243="","",项目信息!$C$16)</f>
        <v>#N/A</v>
      </c>
      <c r="AA243" s="106" t="e">
        <f t="shared" ca="1" si="57"/>
        <v>#N/A</v>
      </c>
      <c r="AB243" s="106" t="e">
        <f t="shared" ca="1" si="58"/>
        <v>#N/A</v>
      </c>
      <c r="AC243" s="106" t="e">
        <f t="shared" ca="1" si="59"/>
        <v>#N/A</v>
      </c>
      <c r="AD243" s="106" t="str">
        <f t="shared" ca="1" si="54"/>
        <v/>
      </c>
      <c r="AE243" s="106" t="str">
        <f t="shared" ca="1" si="55"/>
        <v/>
      </c>
      <c r="AF243" s="106" t="str">
        <f t="shared" ca="1" si="56"/>
        <v/>
      </c>
      <c r="AG243" s="110" t="e">
        <f t="shared" ca="1" si="45"/>
        <v>#N/A</v>
      </c>
      <c r="AH243" s="110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0" t="str">
        <f t="shared" ca="1" si="49"/>
        <v/>
      </c>
      <c r="M244" s="106" t="str">
        <f t="shared" ca="1" si="50"/>
        <v/>
      </c>
      <c r="N244" s="106" t="str">
        <f t="shared" ca="1" si="51"/>
        <v/>
      </c>
      <c r="O244" s="106" t="str">
        <f t="shared" ca="1" si="52"/>
        <v/>
      </c>
      <c r="Y244" s="40" t="e">
        <f t="shared" ca="1" si="53"/>
        <v>#N/A</v>
      </c>
      <c r="Z244" s="8" t="e">
        <f ca="1">IF(Y244="","",项目信息!$C$16)</f>
        <v>#N/A</v>
      </c>
      <c r="AA244" s="106" t="e">
        <f t="shared" ca="1" si="57"/>
        <v>#N/A</v>
      </c>
      <c r="AB244" s="106" t="e">
        <f t="shared" ca="1" si="58"/>
        <v>#N/A</v>
      </c>
      <c r="AC244" s="106" t="e">
        <f t="shared" ca="1" si="59"/>
        <v>#N/A</v>
      </c>
      <c r="AD244" s="106" t="str">
        <f t="shared" ca="1" si="54"/>
        <v/>
      </c>
      <c r="AE244" s="106" t="str">
        <f t="shared" ca="1" si="55"/>
        <v/>
      </c>
      <c r="AF244" s="106" t="str">
        <f t="shared" ca="1" si="56"/>
        <v/>
      </c>
      <c r="AG244" s="110" t="e">
        <f t="shared" ca="1" si="45"/>
        <v>#N/A</v>
      </c>
      <c r="AH244" s="110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0" t="str">
        <f t="shared" ca="1" si="49"/>
        <v/>
      </c>
      <c r="M245" s="106" t="str">
        <f t="shared" ca="1" si="50"/>
        <v/>
      </c>
      <c r="N245" s="106" t="str">
        <f t="shared" ca="1" si="51"/>
        <v/>
      </c>
      <c r="O245" s="106" t="str">
        <f t="shared" ca="1" si="52"/>
        <v/>
      </c>
      <c r="Y245" s="40" t="e">
        <f t="shared" ca="1" si="53"/>
        <v>#N/A</v>
      </c>
      <c r="Z245" s="8" t="e">
        <f ca="1">IF(Y245="","",项目信息!$C$16)</f>
        <v>#N/A</v>
      </c>
      <c r="AA245" s="106" t="e">
        <f t="shared" ca="1" si="57"/>
        <v>#N/A</v>
      </c>
      <c r="AB245" s="106" t="e">
        <f t="shared" ca="1" si="58"/>
        <v>#N/A</v>
      </c>
      <c r="AC245" s="106" t="e">
        <f t="shared" ca="1" si="59"/>
        <v>#N/A</v>
      </c>
      <c r="AD245" s="106" t="str">
        <f t="shared" ca="1" si="54"/>
        <v/>
      </c>
      <c r="AE245" s="106" t="str">
        <f t="shared" ca="1" si="55"/>
        <v/>
      </c>
      <c r="AF245" s="106" t="str">
        <f t="shared" ca="1" si="56"/>
        <v/>
      </c>
      <c r="AG245" s="110" t="e">
        <f t="shared" ca="1" si="45"/>
        <v>#N/A</v>
      </c>
      <c r="AH245" s="110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0" t="str">
        <f t="shared" ca="1" si="49"/>
        <v/>
      </c>
      <c r="M246" s="106" t="str">
        <f t="shared" ca="1" si="50"/>
        <v/>
      </c>
      <c r="N246" s="106" t="str">
        <f t="shared" ca="1" si="51"/>
        <v/>
      </c>
      <c r="O246" s="106" t="str">
        <f t="shared" ca="1" si="52"/>
        <v/>
      </c>
      <c r="Y246" s="40" t="e">
        <f t="shared" ca="1" si="53"/>
        <v>#N/A</v>
      </c>
      <c r="Z246" s="8" t="e">
        <f ca="1">IF(Y246="","",项目信息!$C$16)</f>
        <v>#N/A</v>
      </c>
      <c r="AA246" s="106" t="e">
        <f t="shared" ca="1" si="57"/>
        <v>#N/A</v>
      </c>
      <c r="AB246" s="106" t="e">
        <f t="shared" ca="1" si="58"/>
        <v>#N/A</v>
      </c>
      <c r="AC246" s="106" t="e">
        <f t="shared" ca="1" si="59"/>
        <v>#N/A</v>
      </c>
      <c r="AD246" s="106" t="str">
        <f t="shared" ca="1" si="54"/>
        <v/>
      </c>
      <c r="AE246" s="106" t="str">
        <f t="shared" ca="1" si="55"/>
        <v/>
      </c>
      <c r="AF246" s="106" t="str">
        <f t="shared" ca="1" si="56"/>
        <v/>
      </c>
      <c r="AG246" s="110" t="e">
        <f t="shared" ca="1" si="45"/>
        <v>#N/A</v>
      </c>
      <c r="AH246" s="110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0" t="str">
        <f t="shared" ca="1" si="49"/>
        <v/>
      </c>
      <c r="M247" s="106" t="str">
        <f t="shared" ca="1" si="50"/>
        <v/>
      </c>
      <c r="N247" s="106" t="str">
        <f t="shared" ca="1" si="51"/>
        <v/>
      </c>
      <c r="O247" s="106" t="str">
        <f t="shared" ca="1" si="52"/>
        <v/>
      </c>
      <c r="Y247" s="40" t="e">
        <f t="shared" ca="1" si="53"/>
        <v>#N/A</v>
      </c>
      <c r="Z247" s="8" t="e">
        <f ca="1">IF(Y247="","",项目信息!$C$16)</f>
        <v>#N/A</v>
      </c>
      <c r="AA247" s="106" t="e">
        <f t="shared" ca="1" si="57"/>
        <v>#N/A</v>
      </c>
      <c r="AB247" s="106" t="e">
        <f t="shared" ca="1" si="58"/>
        <v>#N/A</v>
      </c>
      <c r="AC247" s="106" t="e">
        <f t="shared" ca="1" si="59"/>
        <v>#N/A</v>
      </c>
      <c r="AD247" s="106" t="str">
        <f t="shared" ca="1" si="54"/>
        <v/>
      </c>
      <c r="AE247" s="106" t="str">
        <f t="shared" ca="1" si="55"/>
        <v/>
      </c>
      <c r="AF247" s="106" t="str">
        <f t="shared" ca="1" si="56"/>
        <v/>
      </c>
      <c r="AG247" s="110" t="e">
        <f t="shared" ca="1" si="45"/>
        <v>#N/A</v>
      </c>
      <c r="AH247" s="110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0" t="str">
        <f t="shared" ca="1" si="49"/>
        <v/>
      </c>
      <c r="M248" s="106" t="str">
        <f t="shared" ca="1" si="50"/>
        <v/>
      </c>
      <c r="N248" s="106" t="str">
        <f t="shared" ca="1" si="51"/>
        <v/>
      </c>
      <c r="O248" s="106" t="str">
        <f t="shared" ca="1" si="52"/>
        <v/>
      </c>
      <c r="Y248" s="40" t="e">
        <f t="shared" ca="1" si="53"/>
        <v>#N/A</v>
      </c>
      <c r="Z248" s="8" t="e">
        <f ca="1">IF(Y248="","",项目信息!$C$16)</f>
        <v>#N/A</v>
      </c>
      <c r="AA248" s="106" t="e">
        <f t="shared" ca="1" si="57"/>
        <v>#N/A</v>
      </c>
      <c r="AB248" s="106" t="e">
        <f t="shared" ca="1" si="58"/>
        <v>#N/A</v>
      </c>
      <c r="AC248" s="106" t="e">
        <f t="shared" ca="1" si="59"/>
        <v>#N/A</v>
      </c>
      <c r="AD248" s="106" t="str">
        <f t="shared" ca="1" si="54"/>
        <v/>
      </c>
      <c r="AE248" s="106" t="str">
        <f t="shared" ca="1" si="55"/>
        <v/>
      </c>
      <c r="AF248" s="106" t="str">
        <f t="shared" ca="1" si="56"/>
        <v/>
      </c>
      <c r="AG248" s="110" t="e">
        <f t="shared" ca="1" si="45"/>
        <v>#N/A</v>
      </c>
      <c r="AH248" s="110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0" t="str">
        <f t="shared" ca="1" si="49"/>
        <v/>
      </c>
      <c r="M249" s="106" t="str">
        <f t="shared" ca="1" si="50"/>
        <v/>
      </c>
      <c r="N249" s="106" t="str">
        <f t="shared" ca="1" si="51"/>
        <v/>
      </c>
      <c r="O249" s="106" t="str">
        <f t="shared" ca="1" si="52"/>
        <v/>
      </c>
      <c r="Y249" s="40" t="e">
        <f t="shared" ca="1" si="53"/>
        <v>#N/A</v>
      </c>
      <c r="Z249" s="8" t="e">
        <f ca="1">IF(Y249="","",项目信息!$C$16)</f>
        <v>#N/A</v>
      </c>
      <c r="AA249" s="106" t="e">
        <f t="shared" ca="1" si="57"/>
        <v>#N/A</v>
      </c>
      <c r="AB249" s="106" t="e">
        <f t="shared" ca="1" si="58"/>
        <v>#N/A</v>
      </c>
      <c r="AC249" s="106" t="e">
        <f t="shared" ca="1" si="59"/>
        <v>#N/A</v>
      </c>
      <c r="AD249" s="106" t="str">
        <f t="shared" ca="1" si="54"/>
        <v/>
      </c>
      <c r="AE249" s="106" t="str">
        <f t="shared" ca="1" si="55"/>
        <v/>
      </c>
      <c r="AF249" s="106" t="str">
        <f t="shared" ca="1" si="56"/>
        <v/>
      </c>
      <c r="AG249" s="110" t="e">
        <f t="shared" ca="1" si="45"/>
        <v>#N/A</v>
      </c>
      <c r="AH249" s="110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0" t="str">
        <f t="shared" ca="1" si="49"/>
        <v/>
      </c>
      <c r="M250" s="106" t="str">
        <f t="shared" ca="1" si="50"/>
        <v/>
      </c>
      <c r="N250" s="106" t="str">
        <f t="shared" ca="1" si="51"/>
        <v/>
      </c>
      <c r="O250" s="106" t="str">
        <f t="shared" ca="1" si="52"/>
        <v/>
      </c>
      <c r="Y250" s="40" t="e">
        <f t="shared" ca="1" si="53"/>
        <v>#N/A</v>
      </c>
      <c r="Z250" s="8" t="e">
        <f ca="1">IF(Y250="","",项目信息!$C$16)</f>
        <v>#N/A</v>
      </c>
      <c r="AA250" s="106" t="e">
        <f t="shared" ca="1" si="57"/>
        <v>#N/A</v>
      </c>
      <c r="AB250" s="106" t="e">
        <f t="shared" ca="1" si="58"/>
        <v>#N/A</v>
      </c>
      <c r="AC250" s="106" t="e">
        <f t="shared" ca="1" si="59"/>
        <v>#N/A</v>
      </c>
      <c r="AD250" s="106" t="str">
        <f t="shared" ca="1" si="54"/>
        <v/>
      </c>
      <c r="AE250" s="106" t="str">
        <f t="shared" ca="1" si="55"/>
        <v/>
      </c>
      <c r="AF250" s="106" t="str">
        <f t="shared" ca="1" si="56"/>
        <v/>
      </c>
      <c r="AG250" s="110" t="e">
        <f t="shared" ca="1" si="45"/>
        <v>#N/A</v>
      </c>
      <c r="AH250" s="110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0" t="str">
        <f t="shared" ca="1" si="49"/>
        <v/>
      </c>
      <c r="M251" s="106" t="str">
        <f t="shared" ca="1" si="50"/>
        <v/>
      </c>
      <c r="N251" s="106" t="str">
        <f t="shared" ca="1" si="51"/>
        <v/>
      </c>
      <c r="O251" s="106" t="str">
        <f t="shared" ca="1" si="52"/>
        <v/>
      </c>
      <c r="Y251" s="40" t="e">
        <f t="shared" ca="1" si="53"/>
        <v>#N/A</v>
      </c>
      <c r="Z251" s="8" t="e">
        <f ca="1">IF(Y251="","",项目信息!$C$16)</f>
        <v>#N/A</v>
      </c>
      <c r="AA251" s="106" t="e">
        <f t="shared" ca="1" si="57"/>
        <v>#N/A</v>
      </c>
      <c r="AB251" s="106" t="e">
        <f t="shared" ca="1" si="58"/>
        <v>#N/A</v>
      </c>
      <c r="AC251" s="106" t="e">
        <f t="shared" ca="1" si="59"/>
        <v>#N/A</v>
      </c>
      <c r="AD251" s="106" t="str">
        <f t="shared" ca="1" si="54"/>
        <v/>
      </c>
      <c r="AE251" s="106" t="str">
        <f t="shared" ca="1" si="55"/>
        <v/>
      </c>
      <c r="AF251" s="106" t="str">
        <f t="shared" ca="1" si="56"/>
        <v/>
      </c>
      <c r="AG251" s="110" t="e">
        <f t="shared" ca="1" si="45"/>
        <v>#N/A</v>
      </c>
      <c r="AH251" s="110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0" t="str">
        <f t="shared" ca="1" si="49"/>
        <v/>
      </c>
      <c r="M252" s="106" t="str">
        <f t="shared" ca="1" si="50"/>
        <v/>
      </c>
      <c r="N252" s="106" t="str">
        <f t="shared" ca="1" si="51"/>
        <v/>
      </c>
      <c r="O252" s="106" t="str">
        <f t="shared" ca="1" si="52"/>
        <v/>
      </c>
      <c r="Y252" s="40" t="e">
        <f t="shared" ca="1" si="53"/>
        <v>#N/A</v>
      </c>
      <c r="Z252" s="8" t="e">
        <f ca="1">IF(Y252="","",项目信息!$C$16)</f>
        <v>#N/A</v>
      </c>
      <c r="AA252" s="106" t="e">
        <f t="shared" ca="1" si="57"/>
        <v>#N/A</v>
      </c>
      <c r="AB252" s="106" t="e">
        <f t="shared" ca="1" si="58"/>
        <v>#N/A</v>
      </c>
      <c r="AC252" s="106" t="e">
        <f t="shared" ca="1" si="59"/>
        <v>#N/A</v>
      </c>
      <c r="AD252" s="106" t="str">
        <f t="shared" ca="1" si="54"/>
        <v/>
      </c>
      <c r="AE252" s="106" t="str">
        <f t="shared" ca="1" si="55"/>
        <v/>
      </c>
      <c r="AF252" s="106" t="str">
        <f t="shared" ca="1" si="56"/>
        <v/>
      </c>
      <c r="AG252" s="110" t="e">
        <f t="shared" ca="1" si="45"/>
        <v>#N/A</v>
      </c>
      <c r="AH252" s="110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0" t="str">
        <f t="shared" ca="1" si="49"/>
        <v/>
      </c>
      <c r="M253" s="106" t="str">
        <f t="shared" ca="1" si="50"/>
        <v/>
      </c>
      <c r="N253" s="106" t="str">
        <f t="shared" ca="1" si="51"/>
        <v/>
      </c>
      <c r="O253" s="106" t="str">
        <f t="shared" ca="1" si="52"/>
        <v/>
      </c>
      <c r="Y253" s="40" t="e">
        <f t="shared" ca="1" si="53"/>
        <v>#N/A</v>
      </c>
      <c r="Z253" s="8" t="e">
        <f ca="1">IF(Y253="","",项目信息!$C$16)</f>
        <v>#N/A</v>
      </c>
      <c r="AA253" s="106" t="e">
        <f t="shared" ca="1" si="57"/>
        <v>#N/A</v>
      </c>
      <c r="AB253" s="106" t="e">
        <f t="shared" ca="1" si="58"/>
        <v>#N/A</v>
      </c>
      <c r="AC253" s="106" t="e">
        <f t="shared" ca="1" si="59"/>
        <v>#N/A</v>
      </c>
      <c r="AD253" s="106" t="str">
        <f t="shared" ca="1" si="54"/>
        <v/>
      </c>
      <c r="AE253" s="106" t="str">
        <f t="shared" ca="1" si="55"/>
        <v/>
      </c>
      <c r="AF253" s="106" t="str">
        <f t="shared" ca="1" si="56"/>
        <v/>
      </c>
      <c r="AG253" s="110" t="e">
        <f t="shared" ca="1" si="45"/>
        <v>#N/A</v>
      </c>
      <c r="AH253" s="110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0" t="str">
        <f t="shared" ca="1" si="49"/>
        <v/>
      </c>
      <c r="M254" s="106" t="str">
        <f t="shared" ca="1" si="50"/>
        <v/>
      </c>
      <c r="N254" s="106" t="str">
        <f t="shared" ca="1" si="51"/>
        <v/>
      </c>
      <c r="O254" s="106" t="str">
        <f t="shared" ca="1" si="52"/>
        <v/>
      </c>
      <c r="Y254" s="40" t="e">
        <f t="shared" ca="1" si="53"/>
        <v>#N/A</v>
      </c>
      <c r="Z254" s="8" t="e">
        <f ca="1">IF(Y254="","",项目信息!$C$16)</f>
        <v>#N/A</v>
      </c>
      <c r="AA254" s="106" t="e">
        <f t="shared" ca="1" si="57"/>
        <v>#N/A</v>
      </c>
      <c r="AB254" s="106" t="e">
        <f t="shared" ca="1" si="58"/>
        <v>#N/A</v>
      </c>
      <c r="AC254" s="106" t="e">
        <f t="shared" ca="1" si="59"/>
        <v>#N/A</v>
      </c>
      <c r="AD254" s="106" t="str">
        <f t="shared" ca="1" si="54"/>
        <v/>
      </c>
      <c r="AE254" s="106" t="str">
        <f t="shared" ca="1" si="55"/>
        <v/>
      </c>
      <c r="AF254" s="106" t="str">
        <f t="shared" ca="1" si="56"/>
        <v/>
      </c>
      <c r="AG254" s="110" t="e">
        <f t="shared" ca="1" si="45"/>
        <v>#N/A</v>
      </c>
      <c r="AH254" s="110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0" t="str">
        <f t="shared" ca="1" si="49"/>
        <v/>
      </c>
      <c r="M255" s="106" t="str">
        <f t="shared" ca="1" si="50"/>
        <v/>
      </c>
      <c r="N255" s="106" t="str">
        <f t="shared" ca="1" si="51"/>
        <v/>
      </c>
      <c r="O255" s="106" t="str">
        <f t="shared" ca="1" si="52"/>
        <v/>
      </c>
      <c r="Y255" s="40" t="e">
        <f t="shared" ca="1" si="53"/>
        <v>#N/A</v>
      </c>
      <c r="Z255" s="8" t="e">
        <f ca="1">IF(Y255="","",项目信息!$C$16)</f>
        <v>#N/A</v>
      </c>
      <c r="AA255" s="106" t="e">
        <f t="shared" ca="1" si="57"/>
        <v>#N/A</v>
      </c>
      <c r="AB255" s="106" t="e">
        <f t="shared" ca="1" si="58"/>
        <v>#N/A</v>
      </c>
      <c r="AC255" s="106" t="e">
        <f t="shared" ca="1" si="59"/>
        <v>#N/A</v>
      </c>
      <c r="AD255" s="106" t="str">
        <f t="shared" ca="1" si="54"/>
        <v/>
      </c>
      <c r="AE255" s="106" t="str">
        <f t="shared" ca="1" si="55"/>
        <v/>
      </c>
      <c r="AF255" s="106" t="str">
        <f t="shared" ca="1" si="56"/>
        <v/>
      </c>
      <c r="AG255" s="110" t="e">
        <f t="shared" ca="1" si="45"/>
        <v>#N/A</v>
      </c>
      <c r="AH255" s="110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0" t="str">
        <f t="shared" ca="1" si="49"/>
        <v/>
      </c>
      <c r="M256" s="106" t="str">
        <f t="shared" ca="1" si="50"/>
        <v/>
      </c>
      <c r="N256" s="106" t="str">
        <f t="shared" ca="1" si="51"/>
        <v/>
      </c>
      <c r="O256" s="106" t="str">
        <f t="shared" ca="1" si="52"/>
        <v/>
      </c>
      <c r="Y256" s="40" t="e">
        <f t="shared" ca="1" si="53"/>
        <v>#N/A</v>
      </c>
      <c r="Z256" s="8" t="e">
        <f ca="1">IF(Y256="","",项目信息!$C$16)</f>
        <v>#N/A</v>
      </c>
      <c r="AA256" s="106" t="e">
        <f t="shared" ca="1" si="57"/>
        <v>#N/A</v>
      </c>
      <c r="AB256" s="106" t="e">
        <f t="shared" ca="1" si="58"/>
        <v>#N/A</v>
      </c>
      <c r="AC256" s="106" t="e">
        <f t="shared" ca="1" si="59"/>
        <v>#N/A</v>
      </c>
      <c r="AD256" s="106" t="str">
        <f t="shared" ca="1" si="54"/>
        <v/>
      </c>
      <c r="AE256" s="106" t="str">
        <f t="shared" ca="1" si="55"/>
        <v/>
      </c>
      <c r="AF256" s="106" t="str">
        <f t="shared" ca="1" si="56"/>
        <v/>
      </c>
      <c r="AG256" s="110" t="e">
        <f t="shared" ca="1" si="45"/>
        <v>#N/A</v>
      </c>
      <c r="AH256" s="110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0" t="str">
        <f t="shared" ca="1" si="49"/>
        <v/>
      </c>
      <c r="M257" s="106" t="str">
        <f t="shared" ca="1" si="50"/>
        <v/>
      </c>
      <c r="N257" s="106" t="str">
        <f t="shared" ca="1" si="51"/>
        <v/>
      </c>
      <c r="O257" s="106" t="str">
        <f t="shared" ca="1" si="52"/>
        <v/>
      </c>
      <c r="Y257" s="40" t="e">
        <f t="shared" ca="1" si="53"/>
        <v>#N/A</v>
      </c>
      <c r="Z257" s="8" t="e">
        <f ca="1">IF(Y257="","",项目信息!$C$16)</f>
        <v>#N/A</v>
      </c>
      <c r="AA257" s="106" t="e">
        <f t="shared" ca="1" si="57"/>
        <v>#N/A</v>
      </c>
      <c r="AB257" s="106" t="e">
        <f t="shared" ca="1" si="58"/>
        <v>#N/A</v>
      </c>
      <c r="AC257" s="106" t="e">
        <f t="shared" ca="1" si="59"/>
        <v>#N/A</v>
      </c>
      <c r="AD257" s="106" t="str">
        <f t="shared" ca="1" si="54"/>
        <v/>
      </c>
      <c r="AE257" s="106" t="str">
        <f t="shared" ca="1" si="55"/>
        <v/>
      </c>
      <c r="AF257" s="106" t="str">
        <f t="shared" ca="1" si="56"/>
        <v/>
      </c>
      <c r="AG257" s="110" t="e">
        <f t="shared" ca="1" si="45"/>
        <v>#N/A</v>
      </c>
      <c r="AH257" s="110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0" t="str">
        <f t="shared" ca="1" si="49"/>
        <v/>
      </c>
      <c r="M258" s="106" t="str">
        <f t="shared" ca="1" si="50"/>
        <v/>
      </c>
      <c r="N258" s="106" t="str">
        <f t="shared" ca="1" si="51"/>
        <v/>
      </c>
      <c r="O258" s="106" t="str">
        <f t="shared" ca="1" si="52"/>
        <v/>
      </c>
      <c r="Y258" s="40" t="e">
        <f t="shared" ca="1" si="53"/>
        <v>#N/A</v>
      </c>
      <c r="Z258" s="8" t="e">
        <f ca="1">IF(Y258="","",项目信息!$C$16)</f>
        <v>#N/A</v>
      </c>
      <c r="AA258" s="106" t="e">
        <f t="shared" ca="1" si="57"/>
        <v>#N/A</v>
      </c>
      <c r="AB258" s="106" t="e">
        <f t="shared" ca="1" si="58"/>
        <v>#N/A</v>
      </c>
      <c r="AC258" s="106" t="e">
        <f t="shared" ca="1" si="59"/>
        <v>#N/A</v>
      </c>
      <c r="AD258" s="106" t="str">
        <f t="shared" ca="1" si="54"/>
        <v/>
      </c>
      <c r="AE258" s="106" t="str">
        <f t="shared" ca="1" si="55"/>
        <v/>
      </c>
      <c r="AF258" s="106" t="str">
        <f t="shared" ca="1" si="56"/>
        <v/>
      </c>
      <c r="AG258" s="110" t="e">
        <f t="shared" ref="AG258:AG321" ca="1" si="60">IF(Y258&lt;&gt;"",AC258-AB258,"")</f>
        <v>#N/A</v>
      </c>
      <c r="AH258" s="110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0" t="str">
        <f t="shared" ref="L259:L322" ca="1" si="64">IF(ROW()-$J$17&lt;$J$7,OFFSET($A$1,ROW()-$J$17+$J$3,$J$5-1),IF(ROW()-$J$17-$J$7&lt;$J$14,OFFSET($A$1,ROW()-$J$17-$J$7+$J$10,$J$12-1),""))</f>
        <v/>
      </c>
      <c r="M259" s="106" t="str">
        <f t="shared" ref="M259:M322" ca="1" si="65">IF(ROW()-$J$17&lt;$J$7,OFFSET($A$1,ROW()-$J$17+$J$3,$J$5-1+1),IF(ROW()-$J$17-$J$7&lt;$J$14,0,""))</f>
        <v/>
      </c>
      <c r="N259" s="106" t="str">
        <f t="shared" ref="N259:N322" ca="1" si="66">IF(ROW()-$J$17&lt;$J$7,0,IF(ROW()-$J$17-$J$7&lt;$J$14,OFFSET($A$1,ROW()-$J$17-$J$7+$J$10,$J$12-1+2),""))</f>
        <v/>
      </c>
      <c r="O259" s="106" t="str">
        <f t="shared" ref="O259:O322" ca="1" si="67">IF(ROW()-$J$17&lt;$J$7,0,IF(ROW()-$J$17-$J$7&lt;$J$14,OFFSET($A$1,ROW()-$J$17-$J$7+$J$10,$J$12-1+1),""))</f>
        <v/>
      </c>
      <c r="Y259" s="40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06" t="e">
        <f t="shared" ca="1" si="57"/>
        <v>#N/A</v>
      </c>
      <c r="AB259" s="106" t="e">
        <f t="shared" ca="1" si="58"/>
        <v>#N/A</v>
      </c>
      <c r="AC259" s="106" t="e">
        <f t="shared" ca="1" si="59"/>
        <v>#N/A</v>
      </c>
      <c r="AD259" s="106" t="str">
        <f t="shared" ref="AD259:AD322" ca="1" si="69">IF(ROW()-2&lt;$J$26,OFFSET($Q$1,ROW()-2+$J$22-1,1),"")</f>
        <v/>
      </c>
      <c r="AE259" s="106" t="str">
        <f t="shared" ref="AE259:AE322" ca="1" si="70">IF(ROW()-2&lt;$J$26,OFFSET($Q$1,ROW()-2+$J$22-1,2),"")</f>
        <v/>
      </c>
      <c r="AF259" s="106" t="str">
        <f t="shared" ref="AF259:AF322" ca="1" si="71">IF(ROW()-2&lt;$J$26,OFFSET($Q$1,ROW()-2+$J$22-1,3),"")</f>
        <v/>
      </c>
      <c r="AG259" s="110" t="e">
        <f t="shared" ca="1" si="60"/>
        <v>#N/A</v>
      </c>
      <c r="AH259" s="110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0" t="str">
        <f t="shared" ca="1" si="64"/>
        <v/>
      </c>
      <c r="M260" s="106" t="str">
        <f t="shared" ca="1" si="65"/>
        <v/>
      </c>
      <c r="N260" s="106" t="str">
        <f t="shared" ca="1" si="66"/>
        <v/>
      </c>
      <c r="O260" s="106" t="str">
        <f t="shared" ca="1" si="67"/>
        <v/>
      </c>
      <c r="Y260" s="40" t="e">
        <f t="shared" ca="1" si="68"/>
        <v>#N/A</v>
      </c>
      <c r="Z260" s="8" t="e">
        <f ca="1">IF(Y260="","",项目信息!$C$16)</f>
        <v>#N/A</v>
      </c>
      <c r="AA260" s="106" t="e">
        <f t="shared" ref="AA260:AA323" ca="1" si="72">IF(AD260&lt;&gt;"",AD260+AA259,NA())</f>
        <v>#N/A</v>
      </c>
      <c r="AB260" s="106" t="e">
        <f t="shared" ref="AB260:AB323" ca="1" si="73">IF(AE260&lt;&gt;"",AE260+AB259,NA())</f>
        <v>#N/A</v>
      </c>
      <c r="AC260" s="106" t="e">
        <f t="shared" ref="AC260:AC323" ca="1" si="74">IF(AF260&lt;&gt;"",AF260+AC259,NA())</f>
        <v>#N/A</v>
      </c>
      <c r="AD260" s="106" t="str">
        <f t="shared" ca="1" si="69"/>
        <v/>
      </c>
      <c r="AE260" s="106" t="str">
        <f t="shared" ca="1" si="70"/>
        <v/>
      </c>
      <c r="AF260" s="106" t="str">
        <f t="shared" ca="1" si="71"/>
        <v/>
      </c>
      <c r="AG260" s="110" t="e">
        <f t="shared" ca="1" si="60"/>
        <v>#N/A</v>
      </c>
      <c r="AH260" s="110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0" t="str">
        <f t="shared" ca="1" si="64"/>
        <v/>
      </c>
      <c r="M261" s="106" t="str">
        <f t="shared" ca="1" si="65"/>
        <v/>
      </c>
      <c r="N261" s="106" t="str">
        <f t="shared" ca="1" si="66"/>
        <v/>
      </c>
      <c r="O261" s="106" t="str">
        <f t="shared" ca="1" si="67"/>
        <v/>
      </c>
      <c r="Y261" s="40" t="e">
        <f t="shared" ca="1" si="68"/>
        <v>#N/A</v>
      </c>
      <c r="Z261" s="8" t="e">
        <f ca="1">IF(Y261="","",项目信息!$C$16)</f>
        <v>#N/A</v>
      </c>
      <c r="AA261" s="106" t="e">
        <f t="shared" ca="1" si="72"/>
        <v>#N/A</v>
      </c>
      <c r="AB261" s="106" t="e">
        <f t="shared" ca="1" si="73"/>
        <v>#N/A</v>
      </c>
      <c r="AC261" s="106" t="e">
        <f t="shared" ca="1" si="74"/>
        <v>#N/A</v>
      </c>
      <c r="AD261" s="106" t="str">
        <f t="shared" ca="1" si="69"/>
        <v/>
      </c>
      <c r="AE261" s="106" t="str">
        <f t="shared" ca="1" si="70"/>
        <v/>
      </c>
      <c r="AF261" s="106" t="str">
        <f t="shared" ca="1" si="71"/>
        <v/>
      </c>
      <c r="AG261" s="110" t="e">
        <f t="shared" ca="1" si="60"/>
        <v>#N/A</v>
      </c>
      <c r="AH261" s="110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0" t="str">
        <f t="shared" ca="1" si="64"/>
        <v/>
      </c>
      <c r="M262" s="106" t="str">
        <f t="shared" ca="1" si="65"/>
        <v/>
      </c>
      <c r="N262" s="106" t="str">
        <f t="shared" ca="1" si="66"/>
        <v/>
      </c>
      <c r="O262" s="106" t="str">
        <f t="shared" ca="1" si="67"/>
        <v/>
      </c>
      <c r="Y262" s="40" t="e">
        <f t="shared" ca="1" si="68"/>
        <v>#N/A</v>
      </c>
      <c r="Z262" s="8" t="e">
        <f ca="1">IF(Y262="","",项目信息!$C$16)</f>
        <v>#N/A</v>
      </c>
      <c r="AA262" s="106" t="e">
        <f t="shared" ca="1" si="72"/>
        <v>#N/A</v>
      </c>
      <c r="AB262" s="106" t="e">
        <f t="shared" ca="1" si="73"/>
        <v>#N/A</v>
      </c>
      <c r="AC262" s="106" t="e">
        <f t="shared" ca="1" si="74"/>
        <v>#N/A</v>
      </c>
      <c r="AD262" s="106" t="str">
        <f t="shared" ca="1" si="69"/>
        <v/>
      </c>
      <c r="AE262" s="106" t="str">
        <f t="shared" ca="1" si="70"/>
        <v/>
      </c>
      <c r="AF262" s="106" t="str">
        <f t="shared" ca="1" si="71"/>
        <v/>
      </c>
      <c r="AG262" s="110" t="e">
        <f t="shared" ca="1" si="60"/>
        <v>#N/A</v>
      </c>
      <c r="AH262" s="110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0" t="str">
        <f t="shared" ca="1" si="64"/>
        <v/>
      </c>
      <c r="M263" s="106" t="str">
        <f t="shared" ca="1" si="65"/>
        <v/>
      </c>
      <c r="N263" s="106" t="str">
        <f t="shared" ca="1" si="66"/>
        <v/>
      </c>
      <c r="O263" s="106" t="str">
        <f t="shared" ca="1" si="67"/>
        <v/>
      </c>
      <c r="Y263" s="40" t="e">
        <f t="shared" ca="1" si="68"/>
        <v>#N/A</v>
      </c>
      <c r="Z263" s="8" t="e">
        <f ca="1">IF(Y263="","",项目信息!$C$16)</f>
        <v>#N/A</v>
      </c>
      <c r="AA263" s="106" t="e">
        <f t="shared" ca="1" si="72"/>
        <v>#N/A</v>
      </c>
      <c r="AB263" s="106" t="e">
        <f t="shared" ca="1" si="73"/>
        <v>#N/A</v>
      </c>
      <c r="AC263" s="106" t="e">
        <f t="shared" ca="1" si="74"/>
        <v>#N/A</v>
      </c>
      <c r="AD263" s="106" t="str">
        <f t="shared" ca="1" si="69"/>
        <v/>
      </c>
      <c r="AE263" s="106" t="str">
        <f t="shared" ca="1" si="70"/>
        <v/>
      </c>
      <c r="AF263" s="106" t="str">
        <f t="shared" ca="1" si="71"/>
        <v/>
      </c>
      <c r="AG263" s="110" t="e">
        <f t="shared" ca="1" si="60"/>
        <v>#N/A</v>
      </c>
      <c r="AH263" s="110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0" t="str">
        <f t="shared" ca="1" si="64"/>
        <v/>
      </c>
      <c r="M264" s="106" t="str">
        <f t="shared" ca="1" si="65"/>
        <v/>
      </c>
      <c r="N264" s="106" t="str">
        <f t="shared" ca="1" si="66"/>
        <v/>
      </c>
      <c r="O264" s="106" t="str">
        <f t="shared" ca="1" si="67"/>
        <v/>
      </c>
      <c r="Y264" s="40" t="e">
        <f t="shared" ca="1" si="68"/>
        <v>#N/A</v>
      </c>
      <c r="Z264" s="8" t="e">
        <f ca="1">IF(Y264="","",项目信息!$C$16)</f>
        <v>#N/A</v>
      </c>
      <c r="AA264" s="106" t="e">
        <f t="shared" ca="1" si="72"/>
        <v>#N/A</v>
      </c>
      <c r="AB264" s="106" t="e">
        <f t="shared" ca="1" si="73"/>
        <v>#N/A</v>
      </c>
      <c r="AC264" s="106" t="e">
        <f t="shared" ca="1" si="74"/>
        <v>#N/A</v>
      </c>
      <c r="AD264" s="106" t="str">
        <f t="shared" ca="1" si="69"/>
        <v/>
      </c>
      <c r="AE264" s="106" t="str">
        <f t="shared" ca="1" si="70"/>
        <v/>
      </c>
      <c r="AF264" s="106" t="str">
        <f t="shared" ca="1" si="71"/>
        <v/>
      </c>
      <c r="AG264" s="110" t="e">
        <f t="shared" ca="1" si="60"/>
        <v>#N/A</v>
      </c>
      <c r="AH264" s="110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0" t="str">
        <f t="shared" ca="1" si="64"/>
        <v/>
      </c>
      <c r="M265" s="106" t="str">
        <f t="shared" ca="1" si="65"/>
        <v/>
      </c>
      <c r="N265" s="106" t="str">
        <f t="shared" ca="1" si="66"/>
        <v/>
      </c>
      <c r="O265" s="106" t="str">
        <f t="shared" ca="1" si="67"/>
        <v/>
      </c>
      <c r="Y265" s="40" t="e">
        <f t="shared" ca="1" si="68"/>
        <v>#N/A</v>
      </c>
      <c r="Z265" s="8" t="e">
        <f ca="1">IF(Y265="","",项目信息!$C$16)</f>
        <v>#N/A</v>
      </c>
      <c r="AA265" s="106" t="e">
        <f t="shared" ca="1" si="72"/>
        <v>#N/A</v>
      </c>
      <c r="AB265" s="106" t="e">
        <f t="shared" ca="1" si="73"/>
        <v>#N/A</v>
      </c>
      <c r="AC265" s="106" t="e">
        <f t="shared" ca="1" si="74"/>
        <v>#N/A</v>
      </c>
      <c r="AD265" s="106" t="str">
        <f t="shared" ca="1" si="69"/>
        <v/>
      </c>
      <c r="AE265" s="106" t="str">
        <f t="shared" ca="1" si="70"/>
        <v/>
      </c>
      <c r="AF265" s="106" t="str">
        <f t="shared" ca="1" si="71"/>
        <v/>
      </c>
      <c r="AG265" s="110" t="e">
        <f t="shared" ca="1" si="60"/>
        <v>#N/A</v>
      </c>
      <c r="AH265" s="110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0" t="str">
        <f t="shared" ca="1" si="64"/>
        <v/>
      </c>
      <c r="M266" s="106" t="str">
        <f t="shared" ca="1" si="65"/>
        <v/>
      </c>
      <c r="N266" s="106" t="str">
        <f t="shared" ca="1" si="66"/>
        <v/>
      </c>
      <c r="O266" s="106" t="str">
        <f t="shared" ca="1" si="67"/>
        <v/>
      </c>
      <c r="Y266" s="40" t="e">
        <f t="shared" ca="1" si="68"/>
        <v>#N/A</v>
      </c>
      <c r="Z266" s="8" t="e">
        <f ca="1">IF(Y266="","",项目信息!$C$16)</f>
        <v>#N/A</v>
      </c>
      <c r="AA266" s="106" t="e">
        <f t="shared" ca="1" si="72"/>
        <v>#N/A</v>
      </c>
      <c r="AB266" s="106" t="e">
        <f t="shared" ca="1" si="73"/>
        <v>#N/A</v>
      </c>
      <c r="AC266" s="106" t="e">
        <f t="shared" ca="1" si="74"/>
        <v>#N/A</v>
      </c>
      <c r="AD266" s="106" t="str">
        <f t="shared" ca="1" si="69"/>
        <v/>
      </c>
      <c r="AE266" s="106" t="str">
        <f t="shared" ca="1" si="70"/>
        <v/>
      </c>
      <c r="AF266" s="106" t="str">
        <f t="shared" ca="1" si="71"/>
        <v/>
      </c>
      <c r="AG266" s="110" t="e">
        <f t="shared" ca="1" si="60"/>
        <v>#N/A</v>
      </c>
      <c r="AH266" s="110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0" t="str">
        <f t="shared" ca="1" si="64"/>
        <v/>
      </c>
      <c r="M267" s="106" t="str">
        <f t="shared" ca="1" si="65"/>
        <v/>
      </c>
      <c r="N267" s="106" t="str">
        <f t="shared" ca="1" si="66"/>
        <v/>
      </c>
      <c r="O267" s="106" t="str">
        <f t="shared" ca="1" si="67"/>
        <v/>
      </c>
      <c r="Y267" s="40" t="e">
        <f t="shared" ca="1" si="68"/>
        <v>#N/A</v>
      </c>
      <c r="Z267" s="8" t="e">
        <f ca="1">IF(Y267="","",项目信息!$C$16)</f>
        <v>#N/A</v>
      </c>
      <c r="AA267" s="106" t="e">
        <f t="shared" ca="1" si="72"/>
        <v>#N/A</v>
      </c>
      <c r="AB267" s="106" t="e">
        <f t="shared" ca="1" si="73"/>
        <v>#N/A</v>
      </c>
      <c r="AC267" s="106" t="e">
        <f t="shared" ca="1" si="74"/>
        <v>#N/A</v>
      </c>
      <c r="AD267" s="106" t="str">
        <f t="shared" ca="1" si="69"/>
        <v/>
      </c>
      <c r="AE267" s="106" t="str">
        <f t="shared" ca="1" si="70"/>
        <v/>
      </c>
      <c r="AF267" s="106" t="str">
        <f t="shared" ca="1" si="71"/>
        <v/>
      </c>
      <c r="AG267" s="110" t="e">
        <f t="shared" ca="1" si="60"/>
        <v>#N/A</v>
      </c>
      <c r="AH267" s="110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0" t="str">
        <f t="shared" ca="1" si="64"/>
        <v/>
      </c>
      <c r="M268" s="106" t="str">
        <f t="shared" ca="1" si="65"/>
        <v/>
      </c>
      <c r="N268" s="106" t="str">
        <f t="shared" ca="1" si="66"/>
        <v/>
      </c>
      <c r="O268" s="106" t="str">
        <f t="shared" ca="1" si="67"/>
        <v/>
      </c>
      <c r="Y268" s="40" t="e">
        <f t="shared" ca="1" si="68"/>
        <v>#N/A</v>
      </c>
      <c r="Z268" s="8" t="e">
        <f ca="1">IF(Y268="","",项目信息!$C$16)</f>
        <v>#N/A</v>
      </c>
      <c r="AA268" s="106" t="e">
        <f t="shared" ca="1" si="72"/>
        <v>#N/A</v>
      </c>
      <c r="AB268" s="106" t="e">
        <f t="shared" ca="1" si="73"/>
        <v>#N/A</v>
      </c>
      <c r="AC268" s="106" t="e">
        <f t="shared" ca="1" si="74"/>
        <v>#N/A</v>
      </c>
      <c r="AD268" s="106" t="str">
        <f t="shared" ca="1" si="69"/>
        <v/>
      </c>
      <c r="AE268" s="106" t="str">
        <f t="shared" ca="1" si="70"/>
        <v/>
      </c>
      <c r="AF268" s="106" t="str">
        <f t="shared" ca="1" si="71"/>
        <v/>
      </c>
      <c r="AG268" s="110" t="e">
        <f t="shared" ca="1" si="60"/>
        <v>#N/A</v>
      </c>
      <c r="AH268" s="110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0" t="str">
        <f t="shared" ca="1" si="64"/>
        <v/>
      </c>
      <c r="M269" s="106" t="str">
        <f t="shared" ca="1" si="65"/>
        <v/>
      </c>
      <c r="N269" s="106" t="str">
        <f t="shared" ca="1" si="66"/>
        <v/>
      </c>
      <c r="O269" s="106" t="str">
        <f t="shared" ca="1" si="67"/>
        <v/>
      </c>
      <c r="Y269" s="40" t="e">
        <f t="shared" ca="1" si="68"/>
        <v>#N/A</v>
      </c>
      <c r="Z269" s="8" t="e">
        <f ca="1">IF(Y269="","",项目信息!$C$16)</f>
        <v>#N/A</v>
      </c>
      <c r="AA269" s="106" t="e">
        <f t="shared" ca="1" si="72"/>
        <v>#N/A</v>
      </c>
      <c r="AB269" s="106" t="e">
        <f t="shared" ca="1" si="73"/>
        <v>#N/A</v>
      </c>
      <c r="AC269" s="106" t="e">
        <f t="shared" ca="1" si="74"/>
        <v>#N/A</v>
      </c>
      <c r="AD269" s="106" t="str">
        <f t="shared" ca="1" si="69"/>
        <v/>
      </c>
      <c r="AE269" s="106" t="str">
        <f t="shared" ca="1" si="70"/>
        <v/>
      </c>
      <c r="AF269" s="106" t="str">
        <f t="shared" ca="1" si="71"/>
        <v/>
      </c>
      <c r="AG269" s="110" t="e">
        <f t="shared" ca="1" si="60"/>
        <v>#N/A</v>
      </c>
      <c r="AH269" s="110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0" t="str">
        <f t="shared" ca="1" si="64"/>
        <v/>
      </c>
      <c r="M270" s="106" t="str">
        <f t="shared" ca="1" si="65"/>
        <v/>
      </c>
      <c r="N270" s="106" t="str">
        <f t="shared" ca="1" si="66"/>
        <v/>
      </c>
      <c r="O270" s="106" t="str">
        <f t="shared" ca="1" si="67"/>
        <v/>
      </c>
      <c r="Y270" s="40" t="e">
        <f t="shared" ca="1" si="68"/>
        <v>#N/A</v>
      </c>
      <c r="Z270" s="8" t="e">
        <f ca="1">IF(Y270="","",项目信息!$C$16)</f>
        <v>#N/A</v>
      </c>
      <c r="AA270" s="106" t="e">
        <f t="shared" ca="1" si="72"/>
        <v>#N/A</v>
      </c>
      <c r="AB270" s="106" t="e">
        <f t="shared" ca="1" si="73"/>
        <v>#N/A</v>
      </c>
      <c r="AC270" s="106" t="e">
        <f t="shared" ca="1" si="74"/>
        <v>#N/A</v>
      </c>
      <c r="AD270" s="106" t="str">
        <f t="shared" ca="1" si="69"/>
        <v/>
      </c>
      <c r="AE270" s="106" t="str">
        <f t="shared" ca="1" si="70"/>
        <v/>
      </c>
      <c r="AF270" s="106" t="str">
        <f t="shared" ca="1" si="71"/>
        <v/>
      </c>
      <c r="AG270" s="110" t="e">
        <f t="shared" ca="1" si="60"/>
        <v>#N/A</v>
      </c>
      <c r="AH270" s="110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0" t="str">
        <f t="shared" ca="1" si="64"/>
        <v/>
      </c>
      <c r="M271" s="106" t="str">
        <f t="shared" ca="1" si="65"/>
        <v/>
      </c>
      <c r="N271" s="106" t="str">
        <f t="shared" ca="1" si="66"/>
        <v/>
      </c>
      <c r="O271" s="106" t="str">
        <f t="shared" ca="1" si="67"/>
        <v/>
      </c>
      <c r="Y271" s="40" t="e">
        <f t="shared" ca="1" si="68"/>
        <v>#N/A</v>
      </c>
      <c r="Z271" s="8" t="e">
        <f ca="1">IF(Y271="","",项目信息!$C$16)</f>
        <v>#N/A</v>
      </c>
      <c r="AA271" s="106" t="e">
        <f t="shared" ca="1" si="72"/>
        <v>#N/A</v>
      </c>
      <c r="AB271" s="106" t="e">
        <f t="shared" ca="1" si="73"/>
        <v>#N/A</v>
      </c>
      <c r="AC271" s="106" t="e">
        <f t="shared" ca="1" si="74"/>
        <v>#N/A</v>
      </c>
      <c r="AD271" s="106" t="str">
        <f t="shared" ca="1" si="69"/>
        <v/>
      </c>
      <c r="AE271" s="106" t="str">
        <f t="shared" ca="1" si="70"/>
        <v/>
      </c>
      <c r="AF271" s="106" t="str">
        <f t="shared" ca="1" si="71"/>
        <v/>
      </c>
      <c r="AG271" s="110" t="e">
        <f t="shared" ca="1" si="60"/>
        <v>#N/A</v>
      </c>
      <c r="AH271" s="110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0" t="str">
        <f t="shared" ca="1" si="64"/>
        <v/>
      </c>
      <c r="M272" s="106" t="str">
        <f t="shared" ca="1" si="65"/>
        <v/>
      </c>
      <c r="N272" s="106" t="str">
        <f t="shared" ca="1" si="66"/>
        <v/>
      </c>
      <c r="O272" s="106" t="str">
        <f t="shared" ca="1" si="67"/>
        <v/>
      </c>
      <c r="Y272" s="40" t="e">
        <f t="shared" ca="1" si="68"/>
        <v>#N/A</v>
      </c>
      <c r="Z272" s="8" t="e">
        <f ca="1">IF(Y272="","",项目信息!$C$16)</f>
        <v>#N/A</v>
      </c>
      <c r="AA272" s="106" t="e">
        <f t="shared" ca="1" si="72"/>
        <v>#N/A</v>
      </c>
      <c r="AB272" s="106" t="e">
        <f t="shared" ca="1" si="73"/>
        <v>#N/A</v>
      </c>
      <c r="AC272" s="106" t="e">
        <f t="shared" ca="1" si="74"/>
        <v>#N/A</v>
      </c>
      <c r="AD272" s="106" t="str">
        <f t="shared" ca="1" si="69"/>
        <v/>
      </c>
      <c r="AE272" s="106" t="str">
        <f t="shared" ca="1" si="70"/>
        <v/>
      </c>
      <c r="AF272" s="106" t="str">
        <f t="shared" ca="1" si="71"/>
        <v/>
      </c>
      <c r="AG272" s="110" t="e">
        <f t="shared" ca="1" si="60"/>
        <v>#N/A</v>
      </c>
      <c r="AH272" s="110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0" t="str">
        <f t="shared" ca="1" si="64"/>
        <v/>
      </c>
      <c r="M273" s="106" t="str">
        <f t="shared" ca="1" si="65"/>
        <v/>
      </c>
      <c r="N273" s="106" t="str">
        <f t="shared" ca="1" si="66"/>
        <v/>
      </c>
      <c r="O273" s="106" t="str">
        <f t="shared" ca="1" si="67"/>
        <v/>
      </c>
      <c r="Y273" s="40" t="e">
        <f t="shared" ca="1" si="68"/>
        <v>#N/A</v>
      </c>
      <c r="Z273" s="8" t="e">
        <f ca="1">IF(Y273="","",项目信息!$C$16)</f>
        <v>#N/A</v>
      </c>
      <c r="AA273" s="106" t="e">
        <f t="shared" ca="1" si="72"/>
        <v>#N/A</v>
      </c>
      <c r="AB273" s="106" t="e">
        <f t="shared" ca="1" si="73"/>
        <v>#N/A</v>
      </c>
      <c r="AC273" s="106" t="e">
        <f t="shared" ca="1" si="74"/>
        <v>#N/A</v>
      </c>
      <c r="AD273" s="106" t="str">
        <f t="shared" ca="1" si="69"/>
        <v/>
      </c>
      <c r="AE273" s="106" t="str">
        <f t="shared" ca="1" si="70"/>
        <v/>
      </c>
      <c r="AF273" s="106" t="str">
        <f t="shared" ca="1" si="71"/>
        <v/>
      </c>
      <c r="AG273" s="110" t="e">
        <f t="shared" ca="1" si="60"/>
        <v>#N/A</v>
      </c>
      <c r="AH273" s="110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0" t="str">
        <f t="shared" ca="1" si="64"/>
        <v/>
      </c>
      <c r="M274" s="106" t="str">
        <f t="shared" ca="1" si="65"/>
        <v/>
      </c>
      <c r="N274" s="106" t="str">
        <f t="shared" ca="1" si="66"/>
        <v/>
      </c>
      <c r="O274" s="106" t="str">
        <f t="shared" ca="1" si="67"/>
        <v/>
      </c>
      <c r="Y274" s="40" t="e">
        <f t="shared" ca="1" si="68"/>
        <v>#N/A</v>
      </c>
      <c r="Z274" s="8" t="e">
        <f ca="1">IF(Y274="","",项目信息!$C$16)</f>
        <v>#N/A</v>
      </c>
      <c r="AA274" s="106" t="e">
        <f t="shared" ca="1" si="72"/>
        <v>#N/A</v>
      </c>
      <c r="AB274" s="106" t="e">
        <f t="shared" ca="1" si="73"/>
        <v>#N/A</v>
      </c>
      <c r="AC274" s="106" t="e">
        <f t="shared" ca="1" si="74"/>
        <v>#N/A</v>
      </c>
      <c r="AD274" s="106" t="str">
        <f t="shared" ca="1" si="69"/>
        <v/>
      </c>
      <c r="AE274" s="106" t="str">
        <f t="shared" ca="1" si="70"/>
        <v/>
      </c>
      <c r="AF274" s="106" t="str">
        <f t="shared" ca="1" si="71"/>
        <v/>
      </c>
      <c r="AG274" s="110" t="e">
        <f t="shared" ca="1" si="60"/>
        <v>#N/A</v>
      </c>
      <c r="AH274" s="110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0" t="str">
        <f t="shared" ca="1" si="64"/>
        <v/>
      </c>
      <c r="M275" s="106" t="str">
        <f t="shared" ca="1" si="65"/>
        <v/>
      </c>
      <c r="N275" s="106" t="str">
        <f t="shared" ca="1" si="66"/>
        <v/>
      </c>
      <c r="O275" s="106" t="str">
        <f t="shared" ca="1" si="67"/>
        <v/>
      </c>
      <c r="Y275" s="40" t="e">
        <f t="shared" ca="1" si="68"/>
        <v>#N/A</v>
      </c>
      <c r="Z275" s="8" t="e">
        <f ca="1">IF(Y275="","",项目信息!$C$16)</f>
        <v>#N/A</v>
      </c>
      <c r="AA275" s="106" t="e">
        <f t="shared" ca="1" si="72"/>
        <v>#N/A</v>
      </c>
      <c r="AB275" s="106" t="e">
        <f t="shared" ca="1" si="73"/>
        <v>#N/A</v>
      </c>
      <c r="AC275" s="106" t="e">
        <f t="shared" ca="1" si="74"/>
        <v>#N/A</v>
      </c>
      <c r="AD275" s="106" t="str">
        <f t="shared" ca="1" si="69"/>
        <v/>
      </c>
      <c r="AE275" s="106" t="str">
        <f t="shared" ca="1" si="70"/>
        <v/>
      </c>
      <c r="AF275" s="106" t="str">
        <f t="shared" ca="1" si="71"/>
        <v/>
      </c>
      <c r="AG275" s="110" t="e">
        <f t="shared" ca="1" si="60"/>
        <v>#N/A</v>
      </c>
      <c r="AH275" s="110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0" t="str">
        <f t="shared" ca="1" si="64"/>
        <v/>
      </c>
      <c r="M276" s="106" t="str">
        <f t="shared" ca="1" si="65"/>
        <v/>
      </c>
      <c r="N276" s="106" t="str">
        <f t="shared" ca="1" si="66"/>
        <v/>
      </c>
      <c r="O276" s="106" t="str">
        <f t="shared" ca="1" si="67"/>
        <v/>
      </c>
      <c r="Y276" s="40" t="e">
        <f t="shared" ca="1" si="68"/>
        <v>#N/A</v>
      </c>
      <c r="Z276" s="8" t="e">
        <f ca="1">IF(Y276="","",项目信息!$C$16)</f>
        <v>#N/A</v>
      </c>
      <c r="AA276" s="106" t="e">
        <f t="shared" ca="1" si="72"/>
        <v>#N/A</v>
      </c>
      <c r="AB276" s="106" t="e">
        <f t="shared" ca="1" si="73"/>
        <v>#N/A</v>
      </c>
      <c r="AC276" s="106" t="e">
        <f t="shared" ca="1" si="74"/>
        <v>#N/A</v>
      </c>
      <c r="AD276" s="106" t="str">
        <f t="shared" ca="1" si="69"/>
        <v/>
      </c>
      <c r="AE276" s="106" t="str">
        <f t="shared" ca="1" si="70"/>
        <v/>
      </c>
      <c r="AF276" s="106" t="str">
        <f t="shared" ca="1" si="71"/>
        <v/>
      </c>
      <c r="AG276" s="110" t="e">
        <f t="shared" ca="1" si="60"/>
        <v>#N/A</v>
      </c>
      <c r="AH276" s="110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0" t="str">
        <f t="shared" ca="1" si="64"/>
        <v/>
      </c>
      <c r="M277" s="106" t="str">
        <f t="shared" ca="1" si="65"/>
        <v/>
      </c>
      <c r="N277" s="106" t="str">
        <f t="shared" ca="1" si="66"/>
        <v/>
      </c>
      <c r="O277" s="106" t="str">
        <f t="shared" ca="1" si="67"/>
        <v/>
      </c>
      <c r="Y277" s="40" t="e">
        <f t="shared" ca="1" si="68"/>
        <v>#N/A</v>
      </c>
      <c r="Z277" s="8" t="e">
        <f ca="1">IF(Y277="","",项目信息!$C$16)</f>
        <v>#N/A</v>
      </c>
      <c r="AA277" s="106" t="e">
        <f t="shared" ca="1" si="72"/>
        <v>#N/A</v>
      </c>
      <c r="AB277" s="106" t="e">
        <f t="shared" ca="1" si="73"/>
        <v>#N/A</v>
      </c>
      <c r="AC277" s="106" t="e">
        <f t="shared" ca="1" si="74"/>
        <v>#N/A</v>
      </c>
      <c r="AD277" s="106" t="str">
        <f t="shared" ca="1" si="69"/>
        <v/>
      </c>
      <c r="AE277" s="106" t="str">
        <f t="shared" ca="1" si="70"/>
        <v/>
      </c>
      <c r="AF277" s="106" t="str">
        <f t="shared" ca="1" si="71"/>
        <v/>
      </c>
      <c r="AG277" s="110" t="e">
        <f t="shared" ca="1" si="60"/>
        <v>#N/A</v>
      </c>
      <c r="AH277" s="110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0" t="str">
        <f t="shared" ca="1" si="64"/>
        <v/>
      </c>
      <c r="M278" s="106" t="str">
        <f t="shared" ca="1" si="65"/>
        <v/>
      </c>
      <c r="N278" s="106" t="str">
        <f t="shared" ca="1" si="66"/>
        <v/>
      </c>
      <c r="O278" s="106" t="str">
        <f t="shared" ca="1" si="67"/>
        <v/>
      </c>
      <c r="Y278" s="40" t="e">
        <f t="shared" ca="1" si="68"/>
        <v>#N/A</v>
      </c>
      <c r="Z278" s="8" t="e">
        <f ca="1">IF(Y278="","",项目信息!$C$16)</f>
        <v>#N/A</v>
      </c>
      <c r="AA278" s="106" t="e">
        <f t="shared" ca="1" si="72"/>
        <v>#N/A</v>
      </c>
      <c r="AB278" s="106" t="e">
        <f t="shared" ca="1" si="73"/>
        <v>#N/A</v>
      </c>
      <c r="AC278" s="106" t="e">
        <f t="shared" ca="1" si="74"/>
        <v>#N/A</v>
      </c>
      <c r="AD278" s="106" t="str">
        <f t="shared" ca="1" si="69"/>
        <v/>
      </c>
      <c r="AE278" s="106" t="str">
        <f t="shared" ca="1" si="70"/>
        <v/>
      </c>
      <c r="AF278" s="106" t="str">
        <f t="shared" ca="1" si="71"/>
        <v/>
      </c>
      <c r="AG278" s="110" t="e">
        <f t="shared" ca="1" si="60"/>
        <v>#N/A</v>
      </c>
      <c r="AH278" s="110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0" t="str">
        <f t="shared" ca="1" si="64"/>
        <v/>
      </c>
      <c r="M279" s="106" t="str">
        <f t="shared" ca="1" si="65"/>
        <v/>
      </c>
      <c r="N279" s="106" t="str">
        <f t="shared" ca="1" si="66"/>
        <v/>
      </c>
      <c r="O279" s="106" t="str">
        <f t="shared" ca="1" si="67"/>
        <v/>
      </c>
      <c r="Y279" s="40" t="e">
        <f t="shared" ca="1" si="68"/>
        <v>#N/A</v>
      </c>
      <c r="Z279" s="8" t="e">
        <f ca="1">IF(Y279="","",项目信息!$C$16)</f>
        <v>#N/A</v>
      </c>
      <c r="AA279" s="106" t="e">
        <f t="shared" ca="1" si="72"/>
        <v>#N/A</v>
      </c>
      <c r="AB279" s="106" t="e">
        <f t="shared" ca="1" si="73"/>
        <v>#N/A</v>
      </c>
      <c r="AC279" s="106" t="e">
        <f t="shared" ca="1" si="74"/>
        <v>#N/A</v>
      </c>
      <c r="AD279" s="106" t="str">
        <f t="shared" ca="1" si="69"/>
        <v/>
      </c>
      <c r="AE279" s="106" t="str">
        <f t="shared" ca="1" si="70"/>
        <v/>
      </c>
      <c r="AF279" s="106" t="str">
        <f t="shared" ca="1" si="71"/>
        <v/>
      </c>
      <c r="AG279" s="110" t="e">
        <f t="shared" ca="1" si="60"/>
        <v>#N/A</v>
      </c>
      <c r="AH279" s="110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0" t="str">
        <f t="shared" ca="1" si="64"/>
        <v/>
      </c>
      <c r="M280" s="106" t="str">
        <f t="shared" ca="1" si="65"/>
        <v/>
      </c>
      <c r="N280" s="106" t="str">
        <f t="shared" ca="1" si="66"/>
        <v/>
      </c>
      <c r="O280" s="106" t="str">
        <f t="shared" ca="1" si="67"/>
        <v/>
      </c>
      <c r="Y280" s="40" t="e">
        <f t="shared" ca="1" si="68"/>
        <v>#N/A</v>
      </c>
      <c r="Z280" s="8" t="e">
        <f ca="1">IF(Y280="","",项目信息!$C$16)</f>
        <v>#N/A</v>
      </c>
      <c r="AA280" s="106" t="e">
        <f t="shared" ca="1" si="72"/>
        <v>#N/A</v>
      </c>
      <c r="AB280" s="106" t="e">
        <f t="shared" ca="1" si="73"/>
        <v>#N/A</v>
      </c>
      <c r="AC280" s="106" t="e">
        <f t="shared" ca="1" si="74"/>
        <v>#N/A</v>
      </c>
      <c r="AD280" s="106" t="str">
        <f t="shared" ca="1" si="69"/>
        <v/>
      </c>
      <c r="AE280" s="106" t="str">
        <f t="shared" ca="1" si="70"/>
        <v/>
      </c>
      <c r="AF280" s="106" t="str">
        <f t="shared" ca="1" si="71"/>
        <v/>
      </c>
      <c r="AG280" s="110" t="e">
        <f t="shared" ca="1" si="60"/>
        <v>#N/A</v>
      </c>
      <c r="AH280" s="110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0" t="str">
        <f t="shared" ca="1" si="64"/>
        <v/>
      </c>
      <c r="M281" s="106" t="str">
        <f t="shared" ca="1" si="65"/>
        <v/>
      </c>
      <c r="N281" s="106" t="str">
        <f t="shared" ca="1" si="66"/>
        <v/>
      </c>
      <c r="O281" s="106" t="str">
        <f t="shared" ca="1" si="67"/>
        <v/>
      </c>
      <c r="Y281" s="40" t="e">
        <f t="shared" ca="1" si="68"/>
        <v>#N/A</v>
      </c>
      <c r="Z281" s="8" t="e">
        <f ca="1">IF(Y281="","",项目信息!$C$16)</f>
        <v>#N/A</v>
      </c>
      <c r="AA281" s="106" t="e">
        <f t="shared" ca="1" si="72"/>
        <v>#N/A</v>
      </c>
      <c r="AB281" s="106" t="e">
        <f t="shared" ca="1" si="73"/>
        <v>#N/A</v>
      </c>
      <c r="AC281" s="106" t="e">
        <f t="shared" ca="1" si="74"/>
        <v>#N/A</v>
      </c>
      <c r="AD281" s="106" t="str">
        <f t="shared" ca="1" si="69"/>
        <v/>
      </c>
      <c r="AE281" s="106" t="str">
        <f t="shared" ca="1" si="70"/>
        <v/>
      </c>
      <c r="AF281" s="106" t="str">
        <f t="shared" ca="1" si="71"/>
        <v/>
      </c>
      <c r="AG281" s="110" t="e">
        <f t="shared" ca="1" si="60"/>
        <v>#N/A</v>
      </c>
      <c r="AH281" s="110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0" t="str">
        <f t="shared" ca="1" si="64"/>
        <v/>
      </c>
      <c r="M282" s="106" t="str">
        <f t="shared" ca="1" si="65"/>
        <v/>
      </c>
      <c r="N282" s="106" t="str">
        <f t="shared" ca="1" si="66"/>
        <v/>
      </c>
      <c r="O282" s="106" t="str">
        <f t="shared" ca="1" si="67"/>
        <v/>
      </c>
      <c r="Y282" s="40" t="e">
        <f t="shared" ca="1" si="68"/>
        <v>#N/A</v>
      </c>
      <c r="Z282" s="8" t="e">
        <f ca="1">IF(Y282="","",项目信息!$C$16)</f>
        <v>#N/A</v>
      </c>
      <c r="AA282" s="106" t="e">
        <f t="shared" ca="1" si="72"/>
        <v>#N/A</v>
      </c>
      <c r="AB282" s="106" t="e">
        <f t="shared" ca="1" si="73"/>
        <v>#N/A</v>
      </c>
      <c r="AC282" s="106" t="e">
        <f t="shared" ca="1" si="74"/>
        <v>#N/A</v>
      </c>
      <c r="AD282" s="106" t="str">
        <f t="shared" ca="1" si="69"/>
        <v/>
      </c>
      <c r="AE282" s="106" t="str">
        <f t="shared" ca="1" si="70"/>
        <v/>
      </c>
      <c r="AF282" s="106" t="str">
        <f t="shared" ca="1" si="71"/>
        <v/>
      </c>
      <c r="AG282" s="110" t="e">
        <f t="shared" ca="1" si="60"/>
        <v>#N/A</v>
      </c>
      <c r="AH282" s="110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0" t="str">
        <f t="shared" ca="1" si="64"/>
        <v/>
      </c>
      <c r="M283" s="106" t="str">
        <f t="shared" ca="1" si="65"/>
        <v/>
      </c>
      <c r="N283" s="106" t="str">
        <f t="shared" ca="1" si="66"/>
        <v/>
      </c>
      <c r="O283" s="106" t="str">
        <f t="shared" ca="1" si="67"/>
        <v/>
      </c>
      <c r="Y283" s="40" t="e">
        <f t="shared" ca="1" si="68"/>
        <v>#N/A</v>
      </c>
      <c r="Z283" s="8" t="e">
        <f ca="1">IF(Y283="","",项目信息!$C$16)</f>
        <v>#N/A</v>
      </c>
      <c r="AA283" s="106" t="e">
        <f t="shared" ca="1" si="72"/>
        <v>#N/A</v>
      </c>
      <c r="AB283" s="106" t="e">
        <f t="shared" ca="1" si="73"/>
        <v>#N/A</v>
      </c>
      <c r="AC283" s="106" t="e">
        <f t="shared" ca="1" si="74"/>
        <v>#N/A</v>
      </c>
      <c r="AD283" s="106" t="str">
        <f t="shared" ca="1" si="69"/>
        <v/>
      </c>
      <c r="AE283" s="106" t="str">
        <f t="shared" ca="1" si="70"/>
        <v/>
      </c>
      <c r="AF283" s="106" t="str">
        <f t="shared" ca="1" si="71"/>
        <v/>
      </c>
      <c r="AG283" s="110" t="e">
        <f t="shared" ca="1" si="60"/>
        <v>#N/A</v>
      </c>
      <c r="AH283" s="110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0" t="str">
        <f t="shared" ca="1" si="64"/>
        <v/>
      </c>
      <c r="M284" s="106" t="str">
        <f t="shared" ca="1" si="65"/>
        <v/>
      </c>
      <c r="N284" s="106" t="str">
        <f t="shared" ca="1" si="66"/>
        <v/>
      </c>
      <c r="O284" s="106" t="str">
        <f t="shared" ca="1" si="67"/>
        <v/>
      </c>
      <c r="Y284" s="40" t="e">
        <f t="shared" ca="1" si="68"/>
        <v>#N/A</v>
      </c>
      <c r="Z284" s="8" t="e">
        <f ca="1">IF(Y284="","",项目信息!$C$16)</f>
        <v>#N/A</v>
      </c>
      <c r="AA284" s="106" t="e">
        <f t="shared" ca="1" si="72"/>
        <v>#N/A</v>
      </c>
      <c r="AB284" s="106" t="e">
        <f t="shared" ca="1" si="73"/>
        <v>#N/A</v>
      </c>
      <c r="AC284" s="106" t="e">
        <f t="shared" ca="1" si="74"/>
        <v>#N/A</v>
      </c>
      <c r="AD284" s="106" t="str">
        <f t="shared" ca="1" si="69"/>
        <v/>
      </c>
      <c r="AE284" s="106" t="str">
        <f t="shared" ca="1" si="70"/>
        <v/>
      </c>
      <c r="AF284" s="106" t="str">
        <f t="shared" ca="1" si="71"/>
        <v/>
      </c>
      <c r="AG284" s="110" t="e">
        <f t="shared" ca="1" si="60"/>
        <v>#N/A</v>
      </c>
      <c r="AH284" s="110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0" t="str">
        <f t="shared" ca="1" si="64"/>
        <v/>
      </c>
      <c r="M285" s="106" t="str">
        <f t="shared" ca="1" si="65"/>
        <v/>
      </c>
      <c r="N285" s="106" t="str">
        <f t="shared" ca="1" si="66"/>
        <v/>
      </c>
      <c r="O285" s="106" t="str">
        <f t="shared" ca="1" si="67"/>
        <v/>
      </c>
      <c r="Y285" s="40" t="e">
        <f t="shared" ca="1" si="68"/>
        <v>#N/A</v>
      </c>
      <c r="Z285" s="8" t="e">
        <f ca="1">IF(Y285="","",项目信息!$C$16)</f>
        <v>#N/A</v>
      </c>
      <c r="AA285" s="106" t="e">
        <f t="shared" ca="1" si="72"/>
        <v>#N/A</v>
      </c>
      <c r="AB285" s="106" t="e">
        <f t="shared" ca="1" si="73"/>
        <v>#N/A</v>
      </c>
      <c r="AC285" s="106" t="e">
        <f t="shared" ca="1" si="74"/>
        <v>#N/A</v>
      </c>
      <c r="AD285" s="106" t="str">
        <f t="shared" ca="1" si="69"/>
        <v/>
      </c>
      <c r="AE285" s="106" t="str">
        <f t="shared" ca="1" si="70"/>
        <v/>
      </c>
      <c r="AF285" s="106" t="str">
        <f t="shared" ca="1" si="71"/>
        <v/>
      </c>
      <c r="AG285" s="110" t="e">
        <f t="shared" ca="1" si="60"/>
        <v>#N/A</v>
      </c>
      <c r="AH285" s="110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0" t="str">
        <f t="shared" ca="1" si="64"/>
        <v/>
      </c>
      <c r="M286" s="106" t="str">
        <f t="shared" ca="1" si="65"/>
        <v/>
      </c>
      <c r="N286" s="106" t="str">
        <f t="shared" ca="1" si="66"/>
        <v/>
      </c>
      <c r="O286" s="106" t="str">
        <f t="shared" ca="1" si="67"/>
        <v/>
      </c>
      <c r="Y286" s="40" t="e">
        <f t="shared" ca="1" si="68"/>
        <v>#N/A</v>
      </c>
      <c r="Z286" s="8" t="e">
        <f ca="1">IF(Y286="","",项目信息!$C$16)</f>
        <v>#N/A</v>
      </c>
      <c r="AA286" s="106" t="e">
        <f t="shared" ca="1" si="72"/>
        <v>#N/A</v>
      </c>
      <c r="AB286" s="106" t="e">
        <f t="shared" ca="1" si="73"/>
        <v>#N/A</v>
      </c>
      <c r="AC286" s="106" t="e">
        <f t="shared" ca="1" si="74"/>
        <v>#N/A</v>
      </c>
      <c r="AD286" s="106" t="str">
        <f t="shared" ca="1" si="69"/>
        <v/>
      </c>
      <c r="AE286" s="106" t="str">
        <f t="shared" ca="1" si="70"/>
        <v/>
      </c>
      <c r="AF286" s="106" t="str">
        <f t="shared" ca="1" si="71"/>
        <v/>
      </c>
      <c r="AG286" s="110" t="e">
        <f t="shared" ca="1" si="60"/>
        <v>#N/A</v>
      </c>
      <c r="AH286" s="110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0" t="str">
        <f t="shared" ca="1" si="64"/>
        <v/>
      </c>
      <c r="M287" s="106" t="str">
        <f t="shared" ca="1" si="65"/>
        <v/>
      </c>
      <c r="N287" s="106" t="str">
        <f t="shared" ca="1" si="66"/>
        <v/>
      </c>
      <c r="O287" s="106" t="str">
        <f t="shared" ca="1" si="67"/>
        <v/>
      </c>
      <c r="Y287" s="40" t="e">
        <f t="shared" ca="1" si="68"/>
        <v>#N/A</v>
      </c>
      <c r="Z287" s="8" t="e">
        <f ca="1">IF(Y287="","",项目信息!$C$16)</f>
        <v>#N/A</v>
      </c>
      <c r="AA287" s="106" t="e">
        <f t="shared" ca="1" si="72"/>
        <v>#N/A</v>
      </c>
      <c r="AB287" s="106" t="e">
        <f t="shared" ca="1" si="73"/>
        <v>#N/A</v>
      </c>
      <c r="AC287" s="106" t="e">
        <f t="shared" ca="1" si="74"/>
        <v>#N/A</v>
      </c>
      <c r="AD287" s="106" t="str">
        <f t="shared" ca="1" si="69"/>
        <v/>
      </c>
      <c r="AE287" s="106" t="str">
        <f t="shared" ca="1" si="70"/>
        <v/>
      </c>
      <c r="AF287" s="106" t="str">
        <f t="shared" ca="1" si="71"/>
        <v/>
      </c>
      <c r="AG287" s="110" t="e">
        <f t="shared" ca="1" si="60"/>
        <v>#N/A</v>
      </c>
      <c r="AH287" s="110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0" t="str">
        <f t="shared" ca="1" si="64"/>
        <v/>
      </c>
      <c r="M288" s="106" t="str">
        <f t="shared" ca="1" si="65"/>
        <v/>
      </c>
      <c r="N288" s="106" t="str">
        <f t="shared" ca="1" si="66"/>
        <v/>
      </c>
      <c r="O288" s="106" t="str">
        <f t="shared" ca="1" si="67"/>
        <v/>
      </c>
      <c r="Y288" s="40" t="e">
        <f t="shared" ca="1" si="68"/>
        <v>#N/A</v>
      </c>
      <c r="Z288" s="8" t="e">
        <f ca="1">IF(Y288="","",项目信息!$C$16)</f>
        <v>#N/A</v>
      </c>
      <c r="AA288" s="106" t="e">
        <f t="shared" ca="1" si="72"/>
        <v>#N/A</v>
      </c>
      <c r="AB288" s="106" t="e">
        <f t="shared" ca="1" si="73"/>
        <v>#N/A</v>
      </c>
      <c r="AC288" s="106" t="e">
        <f t="shared" ca="1" si="74"/>
        <v>#N/A</v>
      </c>
      <c r="AD288" s="106" t="str">
        <f t="shared" ca="1" si="69"/>
        <v/>
      </c>
      <c r="AE288" s="106" t="str">
        <f t="shared" ca="1" si="70"/>
        <v/>
      </c>
      <c r="AF288" s="106" t="str">
        <f t="shared" ca="1" si="71"/>
        <v/>
      </c>
      <c r="AG288" s="110" t="e">
        <f t="shared" ca="1" si="60"/>
        <v>#N/A</v>
      </c>
      <c r="AH288" s="110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0" t="str">
        <f t="shared" ca="1" si="64"/>
        <v/>
      </c>
      <c r="M289" s="106" t="str">
        <f t="shared" ca="1" si="65"/>
        <v/>
      </c>
      <c r="N289" s="106" t="str">
        <f t="shared" ca="1" si="66"/>
        <v/>
      </c>
      <c r="O289" s="106" t="str">
        <f t="shared" ca="1" si="67"/>
        <v/>
      </c>
      <c r="Y289" s="40" t="e">
        <f t="shared" ca="1" si="68"/>
        <v>#N/A</v>
      </c>
      <c r="Z289" s="8" t="e">
        <f ca="1">IF(Y289="","",项目信息!$C$16)</f>
        <v>#N/A</v>
      </c>
      <c r="AA289" s="106" t="e">
        <f t="shared" ca="1" si="72"/>
        <v>#N/A</v>
      </c>
      <c r="AB289" s="106" t="e">
        <f t="shared" ca="1" si="73"/>
        <v>#N/A</v>
      </c>
      <c r="AC289" s="106" t="e">
        <f t="shared" ca="1" si="74"/>
        <v>#N/A</v>
      </c>
      <c r="AD289" s="106" t="str">
        <f t="shared" ca="1" si="69"/>
        <v/>
      </c>
      <c r="AE289" s="106" t="str">
        <f t="shared" ca="1" si="70"/>
        <v/>
      </c>
      <c r="AF289" s="106" t="str">
        <f t="shared" ca="1" si="71"/>
        <v/>
      </c>
      <c r="AG289" s="110" t="e">
        <f t="shared" ca="1" si="60"/>
        <v>#N/A</v>
      </c>
      <c r="AH289" s="110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0" t="str">
        <f t="shared" ca="1" si="64"/>
        <v/>
      </c>
      <c r="M290" s="106" t="str">
        <f t="shared" ca="1" si="65"/>
        <v/>
      </c>
      <c r="N290" s="106" t="str">
        <f t="shared" ca="1" si="66"/>
        <v/>
      </c>
      <c r="O290" s="106" t="str">
        <f t="shared" ca="1" si="67"/>
        <v/>
      </c>
      <c r="Y290" s="40" t="e">
        <f t="shared" ca="1" si="68"/>
        <v>#N/A</v>
      </c>
      <c r="Z290" s="8" t="e">
        <f ca="1">IF(Y290="","",项目信息!$C$16)</f>
        <v>#N/A</v>
      </c>
      <c r="AA290" s="106" t="e">
        <f t="shared" ca="1" si="72"/>
        <v>#N/A</v>
      </c>
      <c r="AB290" s="106" t="e">
        <f t="shared" ca="1" si="73"/>
        <v>#N/A</v>
      </c>
      <c r="AC290" s="106" t="e">
        <f t="shared" ca="1" si="74"/>
        <v>#N/A</v>
      </c>
      <c r="AD290" s="106" t="str">
        <f t="shared" ca="1" si="69"/>
        <v/>
      </c>
      <c r="AE290" s="106" t="str">
        <f t="shared" ca="1" si="70"/>
        <v/>
      </c>
      <c r="AF290" s="106" t="str">
        <f t="shared" ca="1" si="71"/>
        <v/>
      </c>
      <c r="AG290" s="110" t="e">
        <f t="shared" ca="1" si="60"/>
        <v>#N/A</v>
      </c>
      <c r="AH290" s="110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0" t="str">
        <f t="shared" ca="1" si="64"/>
        <v/>
      </c>
      <c r="M291" s="106" t="str">
        <f t="shared" ca="1" si="65"/>
        <v/>
      </c>
      <c r="N291" s="106" t="str">
        <f t="shared" ca="1" si="66"/>
        <v/>
      </c>
      <c r="O291" s="106" t="str">
        <f t="shared" ca="1" si="67"/>
        <v/>
      </c>
      <c r="Y291" s="40" t="e">
        <f t="shared" ca="1" si="68"/>
        <v>#N/A</v>
      </c>
      <c r="Z291" s="8" t="e">
        <f ca="1">IF(Y291="","",项目信息!$C$16)</f>
        <v>#N/A</v>
      </c>
      <c r="AA291" s="106" t="e">
        <f t="shared" ca="1" si="72"/>
        <v>#N/A</v>
      </c>
      <c r="AB291" s="106" t="e">
        <f t="shared" ca="1" si="73"/>
        <v>#N/A</v>
      </c>
      <c r="AC291" s="106" t="e">
        <f t="shared" ca="1" si="74"/>
        <v>#N/A</v>
      </c>
      <c r="AD291" s="106" t="str">
        <f t="shared" ca="1" si="69"/>
        <v/>
      </c>
      <c r="AE291" s="106" t="str">
        <f t="shared" ca="1" si="70"/>
        <v/>
      </c>
      <c r="AF291" s="106" t="str">
        <f t="shared" ca="1" si="71"/>
        <v/>
      </c>
      <c r="AG291" s="110" t="e">
        <f t="shared" ca="1" si="60"/>
        <v>#N/A</v>
      </c>
      <c r="AH291" s="110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0" t="str">
        <f t="shared" ca="1" si="64"/>
        <v/>
      </c>
      <c r="M292" s="106" t="str">
        <f t="shared" ca="1" si="65"/>
        <v/>
      </c>
      <c r="N292" s="106" t="str">
        <f t="shared" ca="1" si="66"/>
        <v/>
      </c>
      <c r="O292" s="106" t="str">
        <f t="shared" ca="1" si="67"/>
        <v/>
      </c>
      <c r="Y292" s="40" t="e">
        <f t="shared" ca="1" si="68"/>
        <v>#N/A</v>
      </c>
      <c r="Z292" s="8" t="e">
        <f ca="1">IF(Y292="","",项目信息!$C$16)</f>
        <v>#N/A</v>
      </c>
      <c r="AA292" s="106" t="e">
        <f t="shared" ca="1" si="72"/>
        <v>#N/A</v>
      </c>
      <c r="AB292" s="106" t="e">
        <f t="shared" ca="1" si="73"/>
        <v>#N/A</v>
      </c>
      <c r="AC292" s="106" t="e">
        <f t="shared" ca="1" si="74"/>
        <v>#N/A</v>
      </c>
      <c r="AD292" s="106" t="str">
        <f t="shared" ca="1" si="69"/>
        <v/>
      </c>
      <c r="AE292" s="106" t="str">
        <f t="shared" ca="1" si="70"/>
        <v/>
      </c>
      <c r="AF292" s="106" t="str">
        <f t="shared" ca="1" si="71"/>
        <v/>
      </c>
      <c r="AG292" s="110" t="e">
        <f t="shared" ca="1" si="60"/>
        <v>#N/A</v>
      </c>
      <c r="AH292" s="110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0" t="str">
        <f t="shared" ca="1" si="64"/>
        <v/>
      </c>
      <c r="M293" s="106" t="str">
        <f t="shared" ca="1" si="65"/>
        <v/>
      </c>
      <c r="N293" s="106" t="str">
        <f t="shared" ca="1" si="66"/>
        <v/>
      </c>
      <c r="O293" s="106" t="str">
        <f t="shared" ca="1" si="67"/>
        <v/>
      </c>
      <c r="Y293" s="40" t="e">
        <f t="shared" ca="1" si="68"/>
        <v>#N/A</v>
      </c>
      <c r="Z293" s="8" t="e">
        <f ca="1">IF(Y293="","",项目信息!$C$16)</f>
        <v>#N/A</v>
      </c>
      <c r="AA293" s="106" t="e">
        <f t="shared" ca="1" si="72"/>
        <v>#N/A</v>
      </c>
      <c r="AB293" s="106" t="e">
        <f t="shared" ca="1" si="73"/>
        <v>#N/A</v>
      </c>
      <c r="AC293" s="106" t="e">
        <f t="shared" ca="1" si="74"/>
        <v>#N/A</v>
      </c>
      <c r="AD293" s="106" t="str">
        <f t="shared" ca="1" si="69"/>
        <v/>
      </c>
      <c r="AE293" s="106" t="str">
        <f t="shared" ca="1" si="70"/>
        <v/>
      </c>
      <c r="AF293" s="106" t="str">
        <f t="shared" ca="1" si="71"/>
        <v/>
      </c>
      <c r="AG293" s="110" t="e">
        <f t="shared" ca="1" si="60"/>
        <v>#N/A</v>
      </c>
      <c r="AH293" s="110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0" t="str">
        <f t="shared" ca="1" si="64"/>
        <v/>
      </c>
      <c r="M294" s="106" t="str">
        <f t="shared" ca="1" si="65"/>
        <v/>
      </c>
      <c r="N294" s="106" t="str">
        <f t="shared" ca="1" si="66"/>
        <v/>
      </c>
      <c r="O294" s="106" t="str">
        <f t="shared" ca="1" si="67"/>
        <v/>
      </c>
      <c r="Y294" s="40" t="e">
        <f t="shared" ca="1" si="68"/>
        <v>#N/A</v>
      </c>
      <c r="Z294" s="8" t="e">
        <f ca="1">IF(Y294="","",项目信息!$C$16)</f>
        <v>#N/A</v>
      </c>
      <c r="AA294" s="106" t="e">
        <f t="shared" ca="1" si="72"/>
        <v>#N/A</v>
      </c>
      <c r="AB294" s="106" t="e">
        <f t="shared" ca="1" si="73"/>
        <v>#N/A</v>
      </c>
      <c r="AC294" s="106" t="e">
        <f t="shared" ca="1" si="74"/>
        <v>#N/A</v>
      </c>
      <c r="AD294" s="106" t="str">
        <f t="shared" ca="1" si="69"/>
        <v/>
      </c>
      <c r="AE294" s="106" t="str">
        <f t="shared" ca="1" si="70"/>
        <v/>
      </c>
      <c r="AF294" s="106" t="str">
        <f t="shared" ca="1" si="71"/>
        <v/>
      </c>
      <c r="AG294" s="110" t="e">
        <f t="shared" ca="1" si="60"/>
        <v>#N/A</v>
      </c>
      <c r="AH294" s="110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0" t="str">
        <f t="shared" ca="1" si="64"/>
        <v/>
      </c>
      <c r="M295" s="106" t="str">
        <f t="shared" ca="1" si="65"/>
        <v/>
      </c>
      <c r="N295" s="106" t="str">
        <f t="shared" ca="1" si="66"/>
        <v/>
      </c>
      <c r="O295" s="106" t="str">
        <f t="shared" ca="1" si="67"/>
        <v/>
      </c>
      <c r="Y295" s="40" t="e">
        <f t="shared" ca="1" si="68"/>
        <v>#N/A</v>
      </c>
      <c r="Z295" s="8" t="e">
        <f ca="1">IF(Y295="","",项目信息!$C$16)</f>
        <v>#N/A</v>
      </c>
      <c r="AA295" s="106" t="e">
        <f t="shared" ca="1" si="72"/>
        <v>#N/A</v>
      </c>
      <c r="AB295" s="106" t="e">
        <f t="shared" ca="1" si="73"/>
        <v>#N/A</v>
      </c>
      <c r="AC295" s="106" t="e">
        <f t="shared" ca="1" si="74"/>
        <v>#N/A</v>
      </c>
      <c r="AD295" s="106" t="str">
        <f t="shared" ca="1" si="69"/>
        <v/>
      </c>
      <c r="AE295" s="106" t="str">
        <f t="shared" ca="1" si="70"/>
        <v/>
      </c>
      <c r="AF295" s="106" t="str">
        <f t="shared" ca="1" si="71"/>
        <v/>
      </c>
      <c r="AG295" s="110" t="e">
        <f t="shared" ca="1" si="60"/>
        <v>#N/A</v>
      </c>
      <c r="AH295" s="110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0" t="str">
        <f t="shared" ca="1" si="64"/>
        <v/>
      </c>
      <c r="M296" s="106" t="str">
        <f t="shared" ca="1" si="65"/>
        <v/>
      </c>
      <c r="N296" s="106" t="str">
        <f t="shared" ca="1" si="66"/>
        <v/>
      </c>
      <c r="O296" s="106" t="str">
        <f t="shared" ca="1" si="67"/>
        <v/>
      </c>
      <c r="Y296" s="40" t="e">
        <f t="shared" ca="1" si="68"/>
        <v>#N/A</v>
      </c>
      <c r="Z296" s="8" t="e">
        <f ca="1">IF(Y296="","",项目信息!$C$16)</f>
        <v>#N/A</v>
      </c>
      <c r="AA296" s="106" t="e">
        <f t="shared" ca="1" si="72"/>
        <v>#N/A</v>
      </c>
      <c r="AB296" s="106" t="e">
        <f t="shared" ca="1" si="73"/>
        <v>#N/A</v>
      </c>
      <c r="AC296" s="106" t="e">
        <f t="shared" ca="1" si="74"/>
        <v>#N/A</v>
      </c>
      <c r="AD296" s="106" t="str">
        <f t="shared" ca="1" si="69"/>
        <v/>
      </c>
      <c r="AE296" s="106" t="str">
        <f t="shared" ca="1" si="70"/>
        <v/>
      </c>
      <c r="AF296" s="106" t="str">
        <f t="shared" ca="1" si="71"/>
        <v/>
      </c>
      <c r="AG296" s="110" t="e">
        <f t="shared" ca="1" si="60"/>
        <v>#N/A</v>
      </c>
      <c r="AH296" s="110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0" t="str">
        <f t="shared" ca="1" si="64"/>
        <v/>
      </c>
      <c r="M297" s="106" t="str">
        <f t="shared" ca="1" si="65"/>
        <v/>
      </c>
      <c r="N297" s="106" t="str">
        <f t="shared" ca="1" si="66"/>
        <v/>
      </c>
      <c r="O297" s="106" t="str">
        <f t="shared" ca="1" si="67"/>
        <v/>
      </c>
      <c r="Y297" s="40" t="e">
        <f t="shared" ca="1" si="68"/>
        <v>#N/A</v>
      </c>
      <c r="Z297" s="8" t="e">
        <f ca="1">IF(Y297="","",项目信息!$C$16)</f>
        <v>#N/A</v>
      </c>
      <c r="AA297" s="106" t="e">
        <f t="shared" ca="1" si="72"/>
        <v>#N/A</v>
      </c>
      <c r="AB297" s="106" t="e">
        <f t="shared" ca="1" si="73"/>
        <v>#N/A</v>
      </c>
      <c r="AC297" s="106" t="e">
        <f t="shared" ca="1" si="74"/>
        <v>#N/A</v>
      </c>
      <c r="AD297" s="106" t="str">
        <f t="shared" ca="1" si="69"/>
        <v/>
      </c>
      <c r="AE297" s="106" t="str">
        <f t="shared" ca="1" si="70"/>
        <v/>
      </c>
      <c r="AF297" s="106" t="str">
        <f t="shared" ca="1" si="71"/>
        <v/>
      </c>
      <c r="AG297" s="110" t="e">
        <f t="shared" ca="1" si="60"/>
        <v>#N/A</v>
      </c>
      <c r="AH297" s="110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0" t="str">
        <f t="shared" ca="1" si="64"/>
        <v/>
      </c>
      <c r="M298" s="106" t="str">
        <f t="shared" ca="1" si="65"/>
        <v/>
      </c>
      <c r="N298" s="106" t="str">
        <f t="shared" ca="1" si="66"/>
        <v/>
      </c>
      <c r="O298" s="106" t="str">
        <f t="shared" ca="1" si="67"/>
        <v/>
      </c>
      <c r="Y298" s="40" t="e">
        <f t="shared" ca="1" si="68"/>
        <v>#N/A</v>
      </c>
      <c r="Z298" s="8" t="e">
        <f ca="1">IF(Y298="","",项目信息!$C$16)</f>
        <v>#N/A</v>
      </c>
      <c r="AA298" s="106" t="e">
        <f t="shared" ca="1" si="72"/>
        <v>#N/A</v>
      </c>
      <c r="AB298" s="106" t="e">
        <f t="shared" ca="1" si="73"/>
        <v>#N/A</v>
      </c>
      <c r="AC298" s="106" t="e">
        <f t="shared" ca="1" si="74"/>
        <v>#N/A</v>
      </c>
      <c r="AD298" s="106" t="str">
        <f t="shared" ca="1" si="69"/>
        <v/>
      </c>
      <c r="AE298" s="106" t="str">
        <f t="shared" ca="1" si="70"/>
        <v/>
      </c>
      <c r="AF298" s="106" t="str">
        <f t="shared" ca="1" si="71"/>
        <v/>
      </c>
      <c r="AG298" s="110" t="e">
        <f t="shared" ca="1" si="60"/>
        <v>#N/A</v>
      </c>
      <c r="AH298" s="110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0" t="str">
        <f t="shared" ca="1" si="64"/>
        <v/>
      </c>
      <c r="M299" s="106" t="str">
        <f t="shared" ca="1" si="65"/>
        <v/>
      </c>
      <c r="N299" s="106" t="str">
        <f t="shared" ca="1" si="66"/>
        <v/>
      </c>
      <c r="O299" s="106" t="str">
        <f t="shared" ca="1" si="67"/>
        <v/>
      </c>
      <c r="Y299" s="40" t="e">
        <f t="shared" ca="1" si="68"/>
        <v>#N/A</v>
      </c>
      <c r="Z299" s="8" t="e">
        <f ca="1">IF(Y299="","",项目信息!$C$16)</f>
        <v>#N/A</v>
      </c>
      <c r="AA299" s="106" t="e">
        <f t="shared" ca="1" si="72"/>
        <v>#N/A</v>
      </c>
      <c r="AB299" s="106" t="e">
        <f t="shared" ca="1" si="73"/>
        <v>#N/A</v>
      </c>
      <c r="AC299" s="106" t="e">
        <f t="shared" ca="1" si="74"/>
        <v>#N/A</v>
      </c>
      <c r="AD299" s="106" t="str">
        <f t="shared" ca="1" si="69"/>
        <v/>
      </c>
      <c r="AE299" s="106" t="str">
        <f t="shared" ca="1" si="70"/>
        <v/>
      </c>
      <c r="AF299" s="106" t="str">
        <f t="shared" ca="1" si="71"/>
        <v/>
      </c>
      <c r="AG299" s="110" t="e">
        <f t="shared" ca="1" si="60"/>
        <v>#N/A</v>
      </c>
      <c r="AH299" s="110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0" t="str">
        <f t="shared" ca="1" si="64"/>
        <v/>
      </c>
      <c r="M300" s="106" t="str">
        <f t="shared" ca="1" si="65"/>
        <v/>
      </c>
      <c r="N300" s="106" t="str">
        <f t="shared" ca="1" si="66"/>
        <v/>
      </c>
      <c r="O300" s="106" t="str">
        <f t="shared" ca="1" si="67"/>
        <v/>
      </c>
      <c r="Y300" s="40" t="e">
        <f t="shared" ca="1" si="68"/>
        <v>#N/A</v>
      </c>
      <c r="Z300" s="8" t="e">
        <f ca="1">IF(Y300="","",项目信息!$C$16)</f>
        <v>#N/A</v>
      </c>
      <c r="AA300" s="106" t="e">
        <f t="shared" ca="1" si="72"/>
        <v>#N/A</v>
      </c>
      <c r="AB300" s="106" t="e">
        <f t="shared" ca="1" si="73"/>
        <v>#N/A</v>
      </c>
      <c r="AC300" s="106" t="e">
        <f t="shared" ca="1" si="74"/>
        <v>#N/A</v>
      </c>
      <c r="AD300" s="106" t="str">
        <f t="shared" ca="1" si="69"/>
        <v/>
      </c>
      <c r="AE300" s="106" t="str">
        <f t="shared" ca="1" si="70"/>
        <v/>
      </c>
      <c r="AF300" s="106" t="str">
        <f t="shared" ca="1" si="71"/>
        <v/>
      </c>
      <c r="AG300" s="110" t="e">
        <f t="shared" ca="1" si="60"/>
        <v>#N/A</v>
      </c>
      <c r="AH300" s="110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0" t="str">
        <f t="shared" ca="1" si="64"/>
        <v/>
      </c>
      <c r="M301" s="106" t="str">
        <f t="shared" ca="1" si="65"/>
        <v/>
      </c>
      <c r="N301" s="106" t="str">
        <f t="shared" ca="1" si="66"/>
        <v/>
      </c>
      <c r="O301" s="106" t="str">
        <f t="shared" ca="1" si="67"/>
        <v/>
      </c>
      <c r="Y301" s="40" t="e">
        <f t="shared" ca="1" si="68"/>
        <v>#N/A</v>
      </c>
      <c r="Z301" s="8" t="e">
        <f ca="1">IF(Y301="","",项目信息!$C$16)</f>
        <v>#N/A</v>
      </c>
      <c r="AA301" s="106" t="e">
        <f t="shared" ca="1" si="72"/>
        <v>#N/A</v>
      </c>
      <c r="AB301" s="106" t="e">
        <f t="shared" ca="1" si="73"/>
        <v>#N/A</v>
      </c>
      <c r="AC301" s="106" t="e">
        <f t="shared" ca="1" si="74"/>
        <v>#N/A</v>
      </c>
      <c r="AD301" s="106" t="str">
        <f t="shared" ca="1" si="69"/>
        <v/>
      </c>
      <c r="AE301" s="106" t="str">
        <f t="shared" ca="1" si="70"/>
        <v/>
      </c>
      <c r="AF301" s="106" t="str">
        <f t="shared" ca="1" si="71"/>
        <v/>
      </c>
      <c r="AG301" s="110" t="e">
        <f t="shared" ca="1" si="60"/>
        <v>#N/A</v>
      </c>
      <c r="AH301" s="110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0" t="str">
        <f t="shared" ca="1" si="64"/>
        <v/>
      </c>
      <c r="M302" s="106" t="str">
        <f t="shared" ca="1" si="65"/>
        <v/>
      </c>
      <c r="N302" s="106" t="str">
        <f t="shared" ca="1" si="66"/>
        <v/>
      </c>
      <c r="O302" s="106" t="str">
        <f t="shared" ca="1" si="67"/>
        <v/>
      </c>
      <c r="Y302" s="40" t="e">
        <f t="shared" ca="1" si="68"/>
        <v>#N/A</v>
      </c>
      <c r="Z302" s="8" t="e">
        <f ca="1">IF(Y302="","",项目信息!$C$16)</f>
        <v>#N/A</v>
      </c>
      <c r="AA302" s="106" t="e">
        <f t="shared" ca="1" si="72"/>
        <v>#N/A</v>
      </c>
      <c r="AB302" s="106" t="e">
        <f t="shared" ca="1" si="73"/>
        <v>#N/A</v>
      </c>
      <c r="AC302" s="106" t="e">
        <f t="shared" ca="1" si="74"/>
        <v>#N/A</v>
      </c>
      <c r="AD302" s="106" t="str">
        <f t="shared" ca="1" si="69"/>
        <v/>
      </c>
      <c r="AE302" s="106" t="str">
        <f t="shared" ca="1" si="70"/>
        <v/>
      </c>
      <c r="AF302" s="106" t="str">
        <f t="shared" ca="1" si="71"/>
        <v/>
      </c>
      <c r="AG302" s="110" t="e">
        <f t="shared" ca="1" si="60"/>
        <v>#N/A</v>
      </c>
      <c r="AH302" s="110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0" t="str">
        <f t="shared" ca="1" si="64"/>
        <v/>
      </c>
      <c r="M303" s="106" t="str">
        <f t="shared" ca="1" si="65"/>
        <v/>
      </c>
      <c r="N303" s="106" t="str">
        <f t="shared" ca="1" si="66"/>
        <v/>
      </c>
      <c r="O303" s="106" t="str">
        <f t="shared" ca="1" si="67"/>
        <v/>
      </c>
      <c r="Y303" s="40" t="e">
        <f t="shared" ca="1" si="68"/>
        <v>#N/A</v>
      </c>
      <c r="Z303" s="8" t="e">
        <f ca="1">IF(Y303="","",项目信息!$C$16)</f>
        <v>#N/A</v>
      </c>
      <c r="AA303" s="106" t="e">
        <f t="shared" ca="1" si="72"/>
        <v>#N/A</v>
      </c>
      <c r="AB303" s="106" t="e">
        <f t="shared" ca="1" si="73"/>
        <v>#N/A</v>
      </c>
      <c r="AC303" s="106" t="e">
        <f t="shared" ca="1" si="74"/>
        <v>#N/A</v>
      </c>
      <c r="AD303" s="106" t="str">
        <f t="shared" ca="1" si="69"/>
        <v/>
      </c>
      <c r="AE303" s="106" t="str">
        <f t="shared" ca="1" si="70"/>
        <v/>
      </c>
      <c r="AF303" s="106" t="str">
        <f t="shared" ca="1" si="71"/>
        <v/>
      </c>
      <c r="AG303" s="110" t="e">
        <f t="shared" ca="1" si="60"/>
        <v>#N/A</v>
      </c>
      <c r="AH303" s="110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0" t="str">
        <f t="shared" ca="1" si="64"/>
        <v/>
      </c>
      <c r="M304" s="106" t="str">
        <f t="shared" ca="1" si="65"/>
        <v/>
      </c>
      <c r="N304" s="106" t="str">
        <f t="shared" ca="1" si="66"/>
        <v/>
      </c>
      <c r="O304" s="106" t="str">
        <f t="shared" ca="1" si="67"/>
        <v/>
      </c>
      <c r="Y304" s="40" t="e">
        <f t="shared" ca="1" si="68"/>
        <v>#N/A</v>
      </c>
      <c r="Z304" s="8" t="e">
        <f ca="1">IF(Y304="","",项目信息!$C$16)</f>
        <v>#N/A</v>
      </c>
      <c r="AA304" s="106" t="e">
        <f t="shared" ca="1" si="72"/>
        <v>#N/A</v>
      </c>
      <c r="AB304" s="106" t="e">
        <f t="shared" ca="1" si="73"/>
        <v>#N/A</v>
      </c>
      <c r="AC304" s="106" t="e">
        <f t="shared" ca="1" si="74"/>
        <v>#N/A</v>
      </c>
      <c r="AD304" s="106" t="str">
        <f t="shared" ca="1" si="69"/>
        <v/>
      </c>
      <c r="AE304" s="106" t="str">
        <f t="shared" ca="1" si="70"/>
        <v/>
      </c>
      <c r="AF304" s="106" t="str">
        <f t="shared" ca="1" si="71"/>
        <v/>
      </c>
      <c r="AG304" s="110" t="e">
        <f t="shared" ca="1" si="60"/>
        <v>#N/A</v>
      </c>
      <c r="AH304" s="110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0" t="str">
        <f t="shared" ca="1" si="64"/>
        <v/>
      </c>
      <c r="M305" s="106" t="str">
        <f t="shared" ca="1" si="65"/>
        <v/>
      </c>
      <c r="N305" s="106" t="str">
        <f t="shared" ca="1" si="66"/>
        <v/>
      </c>
      <c r="O305" s="106" t="str">
        <f t="shared" ca="1" si="67"/>
        <v/>
      </c>
      <c r="Y305" s="40" t="e">
        <f t="shared" ca="1" si="68"/>
        <v>#N/A</v>
      </c>
      <c r="Z305" s="8" t="e">
        <f ca="1">IF(Y305="","",项目信息!$C$16)</f>
        <v>#N/A</v>
      </c>
      <c r="AA305" s="106" t="e">
        <f t="shared" ca="1" si="72"/>
        <v>#N/A</v>
      </c>
      <c r="AB305" s="106" t="e">
        <f t="shared" ca="1" si="73"/>
        <v>#N/A</v>
      </c>
      <c r="AC305" s="106" t="e">
        <f t="shared" ca="1" si="74"/>
        <v>#N/A</v>
      </c>
      <c r="AD305" s="106" t="str">
        <f t="shared" ca="1" si="69"/>
        <v/>
      </c>
      <c r="AE305" s="106" t="str">
        <f t="shared" ca="1" si="70"/>
        <v/>
      </c>
      <c r="AF305" s="106" t="str">
        <f t="shared" ca="1" si="71"/>
        <v/>
      </c>
      <c r="AG305" s="110" t="e">
        <f t="shared" ca="1" si="60"/>
        <v>#N/A</v>
      </c>
      <c r="AH305" s="110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0" t="str">
        <f t="shared" ca="1" si="64"/>
        <v/>
      </c>
      <c r="M306" s="106" t="str">
        <f t="shared" ca="1" si="65"/>
        <v/>
      </c>
      <c r="N306" s="106" t="str">
        <f t="shared" ca="1" si="66"/>
        <v/>
      </c>
      <c r="O306" s="106" t="str">
        <f t="shared" ca="1" si="67"/>
        <v/>
      </c>
      <c r="Y306" s="40" t="e">
        <f t="shared" ca="1" si="68"/>
        <v>#N/A</v>
      </c>
      <c r="Z306" s="8" t="e">
        <f ca="1">IF(Y306="","",项目信息!$C$16)</f>
        <v>#N/A</v>
      </c>
      <c r="AA306" s="106" t="e">
        <f t="shared" ca="1" si="72"/>
        <v>#N/A</v>
      </c>
      <c r="AB306" s="106" t="e">
        <f t="shared" ca="1" si="73"/>
        <v>#N/A</v>
      </c>
      <c r="AC306" s="106" t="e">
        <f t="shared" ca="1" si="74"/>
        <v>#N/A</v>
      </c>
      <c r="AD306" s="106" t="str">
        <f t="shared" ca="1" si="69"/>
        <v/>
      </c>
      <c r="AE306" s="106" t="str">
        <f t="shared" ca="1" si="70"/>
        <v/>
      </c>
      <c r="AF306" s="106" t="str">
        <f t="shared" ca="1" si="71"/>
        <v/>
      </c>
      <c r="AG306" s="110" t="e">
        <f t="shared" ca="1" si="60"/>
        <v>#N/A</v>
      </c>
      <c r="AH306" s="110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0" t="str">
        <f t="shared" ca="1" si="64"/>
        <v/>
      </c>
      <c r="M307" s="106" t="str">
        <f t="shared" ca="1" si="65"/>
        <v/>
      </c>
      <c r="N307" s="106" t="str">
        <f t="shared" ca="1" si="66"/>
        <v/>
      </c>
      <c r="O307" s="106" t="str">
        <f t="shared" ca="1" si="67"/>
        <v/>
      </c>
      <c r="Y307" s="40" t="e">
        <f t="shared" ca="1" si="68"/>
        <v>#N/A</v>
      </c>
      <c r="Z307" s="8" t="e">
        <f ca="1">IF(Y307="","",项目信息!$C$16)</f>
        <v>#N/A</v>
      </c>
      <c r="AA307" s="106" t="e">
        <f t="shared" ca="1" si="72"/>
        <v>#N/A</v>
      </c>
      <c r="AB307" s="106" t="e">
        <f t="shared" ca="1" si="73"/>
        <v>#N/A</v>
      </c>
      <c r="AC307" s="106" t="e">
        <f t="shared" ca="1" si="74"/>
        <v>#N/A</v>
      </c>
      <c r="AD307" s="106" t="str">
        <f t="shared" ca="1" si="69"/>
        <v/>
      </c>
      <c r="AE307" s="106" t="str">
        <f t="shared" ca="1" si="70"/>
        <v/>
      </c>
      <c r="AF307" s="106" t="str">
        <f t="shared" ca="1" si="71"/>
        <v/>
      </c>
      <c r="AG307" s="110" t="e">
        <f t="shared" ca="1" si="60"/>
        <v>#N/A</v>
      </c>
      <c r="AH307" s="110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0" t="str">
        <f t="shared" ca="1" si="64"/>
        <v/>
      </c>
      <c r="M308" s="106" t="str">
        <f t="shared" ca="1" si="65"/>
        <v/>
      </c>
      <c r="N308" s="106" t="str">
        <f t="shared" ca="1" si="66"/>
        <v/>
      </c>
      <c r="O308" s="106" t="str">
        <f t="shared" ca="1" si="67"/>
        <v/>
      </c>
      <c r="Y308" s="40" t="e">
        <f t="shared" ca="1" si="68"/>
        <v>#N/A</v>
      </c>
      <c r="Z308" s="8" t="e">
        <f ca="1">IF(Y308="","",项目信息!$C$16)</f>
        <v>#N/A</v>
      </c>
      <c r="AA308" s="106" t="e">
        <f t="shared" ca="1" si="72"/>
        <v>#N/A</v>
      </c>
      <c r="AB308" s="106" t="e">
        <f t="shared" ca="1" si="73"/>
        <v>#N/A</v>
      </c>
      <c r="AC308" s="106" t="e">
        <f t="shared" ca="1" si="74"/>
        <v>#N/A</v>
      </c>
      <c r="AD308" s="106" t="str">
        <f t="shared" ca="1" si="69"/>
        <v/>
      </c>
      <c r="AE308" s="106" t="str">
        <f t="shared" ca="1" si="70"/>
        <v/>
      </c>
      <c r="AF308" s="106" t="str">
        <f t="shared" ca="1" si="71"/>
        <v/>
      </c>
      <c r="AG308" s="110" t="e">
        <f t="shared" ca="1" si="60"/>
        <v>#N/A</v>
      </c>
      <c r="AH308" s="110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0" t="str">
        <f t="shared" ca="1" si="64"/>
        <v/>
      </c>
      <c r="M309" s="106" t="str">
        <f t="shared" ca="1" si="65"/>
        <v/>
      </c>
      <c r="N309" s="106" t="str">
        <f t="shared" ca="1" si="66"/>
        <v/>
      </c>
      <c r="O309" s="106" t="str">
        <f t="shared" ca="1" si="67"/>
        <v/>
      </c>
      <c r="Y309" s="40" t="e">
        <f t="shared" ca="1" si="68"/>
        <v>#N/A</v>
      </c>
      <c r="Z309" s="8" t="e">
        <f ca="1">IF(Y309="","",项目信息!$C$16)</f>
        <v>#N/A</v>
      </c>
      <c r="AA309" s="106" t="e">
        <f t="shared" ca="1" si="72"/>
        <v>#N/A</v>
      </c>
      <c r="AB309" s="106" t="e">
        <f t="shared" ca="1" si="73"/>
        <v>#N/A</v>
      </c>
      <c r="AC309" s="106" t="e">
        <f t="shared" ca="1" si="74"/>
        <v>#N/A</v>
      </c>
      <c r="AD309" s="106" t="str">
        <f t="shared" ca="1" si="69"/>
        <v/>
      </c>
      <c r="AE309" s="106" t="str">
        <f t="shared" ca="1" si="70"/>
        <v/>
      </c>
      <c r="AF309" s="106" t="str">
        <f t="shared" ca="1" si="71"/>
        <v/>
      </c>
      <c r="AG309" s="110" t="e">
        <f t="shared" ca="1" si="60"/>
        <v>#N/A</v>
      </c>
      <c r="AH309" s="110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0" t="str">
        <f t="shared" ca="1" si="64"/>
        <v/>
      </c>
      <c r="M310" s="106" t="str">
        <f t="shared" ca="1" si="65"/>
        <v/>
      </c>
      <c r="N310" s="106" t="str">
        <f t="shared" ca="1" si="66"/>
        <v/>
      </c>
      <c r="O310" s="106" t="str">
        <f t="shared" ca="1" si="67"/>
        <v/>
      </c>
      <c r="Y310" s="40" t="e">
        <f t="shared" ca="1" si="68"/>
        <v>#N/A</v>
      </c>
      <c r="Z310" s="8" t="e">
        <f ca="1">IF(Y310="","",项目信息!$C$16)</f>
        <v>#N/A</v>
      </c>
      <c r="AA310" s="106" t="e">
        <f t="shared" ca="1" si="72"/>
        <v>#N/A</v>
      </c>
      <c r="AB310" s="106" t="e">
        <f t="shared" ca="1" si="73"/>
        <v>#N/A</v>
      </c>
      <c r="AC310" s="106" t="e">
        <f t="shared" ca="1" si="74"/>
        <v>#N/A</v>
      </c>
      <c r="AD310" s="106" t="str">
        <f t="shared" ca="1" si="69"/>
        <v/>
      </c>
      <c r="AE310" s="106" t="str">
        <f t="shared" ca="1" si="70"/>
        <v/>
      </c>
      <c r="AF310" s="106" t="str">
        <f t="shared" ca="1" si="71"/>
        <v/>
      </c>
      <c r="AG310" s="110" t="e">
        <f t="shared" ca="1" si="60"/>
        <v>#N/A</v>
      </c>
      <c r="AH310" s="110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0" t="str">
        <f t="shared" ca="1" si="64"/>
        <v/>
      </c>
      <c r="M311" s="106" t="str">
        <f t="shared" ca="1" si="65"/>
        <v/>
      </c>
      <c r="N311" s="106" t="str">
        <f t="shared" ca="1" si="66"/>
        <v/>
      </c>
      <c r="O311" s="106" t="str">
        <f t="shared" ca="1" si="67"/>
        <v/>
      </c>
      <c r="Y311" s="40" t="e">
        <f t="shared" ca="1" si="68"/>
        <v>#N/A</v>
      </c>
      <c r="Z311" s="8" t="e">
        <f ca="1">IF(Y311="","",项目信息!$C$16)</f>
        <v>#N/A</v>
      </c>
      <c r="AA311" s="106" t="e">
        <f t="shared" ca="1" si="72"/>
        <v>#N/A</v>
      </c>
      <c r="AB311" s="106" t="e">
        <f t="shared" ca="1" si="73"/>
        <v>#N/A</v>
      </c>
      <c r="AC311" s="106" t="e">
        <f t="shared" ca="1" si="74"/>
        <v>#N/A</v>
      </c>
      <c r="AD311" s="106" t="str">
        <f t="shared" ca="1" si="69"/>
        <v/>
      </c>
      <c r="AE311" s="106" t="str">
        <f t="shared" ca="1" si="70"/>
        <v/>
      </c>
      <c r="AF311" s="106" t="str">
        <f t="shared" ca="1" si="71"/>
        <v/>
      </c>
      <c r="AG311" s="110" t="e">
        <f t="shared" ca="1" si="60"/>
        <v>#N/A</v>
      </c>
      <c r="AH311" s="110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0" t="str">
        <f t="shared" ca="1" si="64"/>
        <v/>
      </c>
      <c r="M312" s="106" t="str">
        <f t="shared" ca="1" si="65"/>
        <v/>
      </c>
      <c r="N312" s="106" t="str">
        <f t="shared" ca="1" si="66"/>
        <v/>
      </c>
      <c r="O312" s="106" t="str">
        <f t="shared" ca="1" si="67"/>
        <v/>
      </c>
      <c r="Y312" s="40" t="e">
        <f t="shared" ca="1" si="68"/>
        <v>#N/A</v>
      </c>
      <c r="Z312" s="8" t="e">
        <f ca="1">IF(Y312="","",项目信息!$C$16)</f>
        <v>#N/A</v>
      </c>
      <c r="AA312" s="106" t="e">
        <f t="shared" ca="1" si="72"/>
        <v>#N/A</v>
      </c>
      <c r="AB312" s="106" t="e">
        <f t="shared" ca="1" si="73"/>
        <v>#N/A</v>
      </c>
      <c r="AC312" s="106" t="e">
        <f t="shared" ca="1" si="74"/>
        <v>#N/A</v>
      </c>
      <c r="AD312" s="106" t="str">
        <f t="shared" ca="1" si="69"/>
        <v/>
      </c>
      <c r="AE312" s="106" t="str">
        <f t="shared" ca="1" si="70"/>
        <v/>
      </c>
      <c r="AF312" s="106" t="str">
        <f t="shared" ca="1" si="71"/>
        <v/>
      </c>
      <c r="AG312" s="110" t="e">
        <f t="shared" ca="1" si="60"/>
        <v>#N/A</v>
      </c>
      <c r="AH312" s="110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0" t="str">
        <f t="shared" ca="1" si="64"/>
        <v/>
      </c>
      <c r="M313" s="106" t="str">
        <f t="shared" ca="1" si="65"/>
        <v/>
      </c>
      <c r="N313" s="106" t="str">
        <f t="shared" ca="1" si="66"/>
        <v/>
      </c>
      <c r="O313" s="106" t="str">
        <f t="shared" ca="1" si="67"/>
        <v/>
      </c>
      <c r="Y313" s="40" t="e">
        <f t="shared" ca="1" si="68"/>
        <v>#N/A</v>
      </c>
      <c r="Z313" s="8" t="e">
        <f ca="1">IF(Y313="","",项目信息!$C$16)</f>
        <v>#N/A</v>
      </c>
      <c r="AA313" s="106" t="e">
        <f t="shared" ca="1" si="72"/>
        <v>#N/A</v>
      </c>
      <c r="AB313" s="106" t="e">
        <f t="shared" ca="1" si="73"/>
        <v>#N/A</v>
      </c>
      <c r="AC313" s="106" t="e">
        <f t="shared" ca="1" si="74"/>
        <v>#N/A</v>
      </c>
      <c r="AD313" s="106" t="str">
        <f t="shared" ca="1" si="69"/>
        <v/>
      </c>
      <c r="AE313" s="106" t="str">
        <f t="shared" ca="1" si="70"/>
        <v/>
      </c>
      <c r="AF313" s="106" t="str">
        <f t="shared" ca="1" si="71"/>
        <v/>
      </c>
      <c r="AG313" s="110" t="e">
        <f t="shared" ca="1" si="60"/>
        <v>#N/A</v>
      </c>
      <c r="AH313" s="110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0" t="str">
        <f t="shared" ca="1" si="64"/>
        <v/>
      </c>
      <c r="M314" s="106" t="str">
        <f t="shared" ca="1" si="65"/>
        <v/>
      </c>
      <c r="N314" s="106" t="str">
        <f t="shared" ca="1" si="66"/>
        <v/>
      </c>
      <c r="O314" s="106" t="str">
        <f t="shared" ca="1" si="67"/>
        <v/>
      </c>
      <c r="Y314" s="40" t="e">
        <f t="shared" ca="1" si="68"/>
        <v>#N/A</v>
      </c>
      <c r="Z314" s="8" t="e">
        <f ca="1">IF(Y314="","",项目信息!$C$16)</f>
        <v>#N/A</v>
      </c>
      <c r="AA314" s="106" t="e">
        <f t="shared" ca="1" si="72"/>
        <v>#N/A</v>
      </c>
      <c r="AB314" s="106" t="e">
        <f t="shared" ca="1" si="73"/>
        <v>#N/A</v>
      </c>
      <c r="AC314" s="106" t="e">
        <f t="shared" ca="1" si="74"/>
        <v>#N/A</v>
      </c>
      <c r="AD314" s="106" t="str">
        <f t="shared" ca="1" si="69"/>
        <v/>
      </c>
      <c r="AE314" s="106" t="str">
        <f t="shared" ca="1" si="70"/>
        <v/>
      </c>
      <c r="AF314" s="106" t="str">
        <f t="shared" ca="1" si="71"/>
        <v/>
      </c>
      <c r="AG314" s="110" t="e">
        <f t="shared" ca="1" si="60"/>
        <v>#N/A</v>
      </c>
      <c r="AH314" s="110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0" t="str">
        <f t="shared" ca="1" si="64"/>
        <v/>
      </c>
      <c r="M315" s="106" t="str">
        <f t="shared" ca="1" si="65"/>
        <v/>
      </c>
      <c r="N315" s="106" t="str">
        <f t="shared" ca="1" si="66"/>
        <v/>
      </c>
      <c r="O315" s="106" t="str">
        <f t="shared" ca="1" si="67"/>
        <v/>
      </c>
      <c r="Y315" s="40" t="e">
        <f t="shared" ca="1" si="68"/>
        <v>#N/A</v>
      </c>
      <c r="Z315" s="8" t="e">
        <f ca="1">IF(Y315="","",项目信息!$C$16)</f>
        <v>#N/A</v>
      </c>
      <c r="AA315" s="106" t="e">
        <f t="shared" ca="1" si="72"/>
        <v>#N/A</v>
      </c>
      <c r="AB315" s="106" t="e">
        <f t="shared" ca="1" si="73"/>
        <v>#N/A</v>
      </c>
      <c r="AC315" s="106" t="e">
        <f t="shared" ca="1" si="74"/>
        <v>#N/A</v>
      </c>
      <c r="AD315" s="106" t="str">
        <f t="shared" ca="1" si="69"/>
        <v/>
      </c>
      <c r="AE315" s="106" t="str">
        <f t="shared" ca="1" si="70"/>
        <v/>
      </c>
      <c r="AF315" s="106" t="str">
        <f t="shared" ca="1" si="71"/>
        <v/>
      </c>
      <c r="AG315" s="110" t="e">
        <f t="shared" ca="1" si="60"/>
        <v>#N/A</v>
      </c>
      <c r="AH315" s="110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0" t="str">
        <f t="shared" ca="1" si="64"/>
        <v/>
      </c>
      <c r="M316" s="106" t="str">
        <f t="shared" ca="1" si="65"/>
        <v/>
      </c>
      <c r="N316" s="106" t="str">
        <f t="shared" ca="1" si="66"/>
        <v/>
      </c>
      <c r="O316" s="106" t="str">
        <f t="shared" ca="1" si="67"/>
        <v/>
      </c>
      <c r="Y316" s="40" t="e">
        <f t="shared" ca="1" si="68"/>
        <v>#N/A</v>
      </c>
      <c r="Z316" s="8" t="e">
        <f ca="1">IF(Y316="","",项目信息!$C$16)</f>
        <v>#N/A</v>
      </c>
      <c r="AA316" s="106" t="e">
        <f t="shared" ca="1" si="72"/>
        <v>#N/A</v>
      </c>
      <c r="AB316" s="106" t="e">
        <f t="shared" ca="1" si="73"/>
        <v>#N/A</v>
      </c>
      <c r="AC316" s="106" t="e">
        <f t="shared" ca="1" si="74"/>
        <v>#N/A</v>
      </c>
      <c r="AD316" s="106" t="str">
        <f t="shared" ca="1" si="69"/>
        <v/>
      </c>
      <c r="AE316" s="106" t="str">
        <f t="shared" ca="1" si="70"/>
        <v/>
      </c>
      <c r="AF316" s="106" t="str">
        <f t="shared" ca="1" si="71"/>
        <v/>
      </c>
      <c r="AG316" s="110" t="e">
        <f t="shared" ca="1" si="60"/>
        <v>#N/A</v>
      </c>
      <c r="AH316" s="110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0" t="str">
        <f t="shared" ca="1" si="64"/>
        <v/>
      </c>
      <c r="M317" s="106" t="str">
        <f t="shared" ca="1" si="65"/>
        <v/>
      </c>
      <c r="N317" s="106" t="str">
        <f t="shared" ca="1" si="66"/>
        <v/>
      </c>
      <c r="O317" s="106" t="str">
        <f t="shared" ca="1" si="67"/>
        <v/>
      </c>
      <c r="Y317" s="40" t="e">
        <f t="shared" ca="1" si="68"/>
        <v>#N/A</v>
      </c>
      <c r="Z317" s="8" t="e">
        <f ca="1">IF(Y317="","",项目信息!$C$16)</f>
        <v>#N/A</v>
      </c>
      <c r="AA317" s="106" t="e">
        <f t="shared" ca="1" si="72"/>
        <v>#N/A</v>
      </c>
      <c r="AB317" s="106" t="e">
        <f t="shared" ca="1" si="73"/>
        <v>#N/A</v>
      </c>
      <c r="AC317" s="106" t="e">
        <f t="shared" ca="1" si="74"/>
        <v>#N/A</v>
      </c>
      <c r="AD317" s="106" t="str">
        <f t="shared" ca="1" si="69"/>
        <v/>
      </c>
      <c r="AE317" s="106" t="str">
        <f t="shared" ca="1" si="70"/>
        <v/>
      </c>
      <c r="AF317" s="106" t="str">
        <f t="shared" ca="1" si="71"/>
        <v/>
      </c>
      <c r="AG317" s="110" t="e">
        <f t="shared" ca="1" si="60"/>
        <v>#N/A</v>
      </c>
      <c r="AH317" s="110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0" t="str">
        <f t="shared" ca="1" si="64"/>
        <v/>
      </c>
      <c r="M318" s="106" t="str">
        <f t="shared" ca="1" si="65"/>
        <v/>
      </c>
      <c r="N318" s="106" t="str">
        <f t="shared" ca="1" si="66"/>
        <v/>
      </c>
      <c r="O318" s="106" t="str">
        <f t="shared" ca="1" si="67"/>
        <v/>
      </c>
      <c r="Y318" s="40" t="e">
        <f t="shared" ca="1" si="68"/>
        <v>#N/A</v>
      </c>
      <c r="Z318" s="8" t="e">
        <f ca="1">IF(Y318="","",项目信息!$C$16)</f>
        <v>#N/A</v>
      </c>
      <c r="AA318" s="106" t="e">
        <f t="shared" ca="1" si="72"/>
        <v>#N/A</v>
      </c>
      <c r="AB318" s="106" t="e">
        <f t="shared" ca="1" si="73"/>
        <v>#N/A</v>
      </c>
      <c r="AC318" s="106" t="e">
        <f t="shared" ca="1" si="74"/>
        <v>#N/A</v>
      </c>
      <c r="AD318" s="106" t="str">
        <f t="shared" ca="1" si="69"/>
        <v/>
      </c>
      <c r="AE318" s="106" t="str">
        <f t="shared" ca="1" si="70"/>
        <v/>
      </c>
      <c r="AF318" s="106" t="str">
        <f t="shared" ca="1" si="71"/>
        <v/>
      </c>
      <c r="AG318" s="110" t="e">
        <f t="shared" ca="1" si="60"/>
        <v>#N/A</v>
      </c>
      <c r="AH318" s="110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0" t="str">
        <f t="shared" ca="1" si="64"/>
        <v/>
      </c>
      <c r="M319" s="106" t="str">
        <f t="shared" ca="1" si="65"/>
        <v/>
      </c>
      <c r="N319" s="106" t="str">
        <f t="shared" ca="1" si="66"/>
        <v/>
      </c>
      <c r="O319" s="106" t="str">
        <f t="shared" ca="1" si="67"/>
        <v/>
      </c>
      <c r="Y319" s="40" t="e">
        <f t="shared" ca="1" si="68"/>
        <v>#N/A</v>
      </c>
      <c r="Z319" s="8" t="e">
        <f ca="1">IF(Y319="","",项目信息!$C$16)</f>
        <v>#N/A</v>
      </c>
      <c r="AA319" s="106" t="e">
        <f t="shared" ca="1" si="72"/>
        <v>#N/A</v>
      </c>
      <c r="AB319" s="106" t="e">
        <f t="shared" ca="1" si="73"/>
        <v>#N/A</v>
      </c>
      <c r="AC319" s="106" t="e">
        <f t="shared" ca="1" si="74"/>
        <v>#N/A</v>
      </c>
      <c r="AD319" s="106" t="str">
        <f t="shared" ca="1" si="69"/>
        <v/>
      </c>
      <c r="AE319" s="106" t="str">
        <f t="shared" ca="1" si="70"/>
        <v/>
      </c>
      <c r="AF319" s="106" t="str">
        <f t="shared" ca="1" si="71"/>
        <v/>
      </c>
      <c r="AG319" s="110" t="e">
        <f t="shared" ca="1" si="60"/>
        <v>#N/A</v>
      </c>
      <c r="AH319" s="110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0" t="str">
        <f t="shared" ca="1" si="64"/>
        <v/>
      </c>
      <c r="M320" s="106" t="str">
        <f t="shared" ca="1" si="65"/>
        <v/>
      </c>
      <c r="N320" s="106" t="str">
        <f t="shared" ca="1" si="66"/>
        <v/>
      </c>
      <c r="O320" s="106" t="str">
        <f t="shared" ca="1" si="67"/>
        <v/>
      </c>
      <c r="Y320" s="40" t="e">
        <f t="shared" ca="1" si="68"/>
        <v>#N/A</v>
      </c>
      <c r="Z320" s="8" t="e">
        <f ca="1">IF(Y320="","",项目信息!$C$16)</f>
        <v>#N/A</v>
      </c>
      <c r="AA320" s="106" t="e">
        <f t="shared" ca="1" si="72"/>
        <v>#N/A</v>
      </c>
      <c r="AB320" s="106" t="e">
        <f t="shared" ca="1" si="73"/>
        <v>#N/A</v>
      </c>
      <c r="AC320" s="106" t="e">
        <f t="shared" ca="1" si="74"/>
        <v>#N/A</v>
      </c>
      <c r="AD320" s="106" t="str">
        <f t="shared" ca="1" si="69"/>
        <v/>
      </c>
      <c r="AE320" s="106" t="str">
        <f t="shared" ca="1" si="70"/>
        <v/>
      </c>
      <c r="AF320" s="106" t="str">
        <f t="shared" ca="1" si="71"/>
        <v/>
      </c>
      <c r="AG320" s="110" t="e">
        <f t="shared" ca="1" si="60"/>
        <v>#N/A</v>
      </c>
      <c r="AH320" s="110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0" t="str">
        <f t="shared" ca="1" si="64"/>
        <v/>
      </c>
      <c r="M321" s="106" t="str">
        <f t="shared" ca="1" si="65"/>
        <v/>
      </c>
      <c r="N321" s="106" t="str">
        <f t="shared" ca="1" si="66"/>
        <v/>
      </c>
      <c r="O321" s="106" t="str">
        <f t="shared" ca="1" si="67"/>
        <v/>
      </c>
      <c r="Y321" s="40" t="e">
        <f t="shared" ca="1" si="68"/>
        <v>#N/A</v>
      </c>
      <c r="Z321" s="8" t="e">
        <f ca="1">IF(Y321="","",项目信息!$C$16)</f>
        <v>#N/A</v>
      </c>
      <c r="AA321" s="106" t="e">
        <f t="shared" ca="1" si="72"/>
        <v>#N/A</v>
      </c>
      <c r="AB321" s="106" t="e">
        <f t="shared" ca="1" si="73"/>
        <v>#N/A</v>
      </c>
      <c r="AC321" s="106" t="e">
        <f t="shared" ca="1" si="74"/>
        <v>#N/A</v>
      </c>
      <c r="AD321" s="106" t="str">
        <f t="shared" ca="1" si="69"/>
        <v/>
      </c>
      <c r="AE321" s="106" t="str">
        <f t="shared" ca="1" si="70"/>
        <v/>
      </c>
      <c r="AF321" s="106" t="str">
        <f t="shared" ca="1" si="71"/>
        <v/>
      </c>
      <c r="AG321" s="110" t="e">
        <f t="shared" ca="1" si="60"/>
        <v>#N/A</v>
      </c>
      <c r="AH321" s="110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0" t="str">
        <f t="shared" ca="1" si="64"/>
        <v/>
      </c>
      <c r="M322" s="106" t="str">
        <f t="shared" ca="1" si="65"/>
        <v/>
      </c>
      <c r="N322" s="106" t="str">
        <f t="shared" ca="1" si="66"/>
        <v/>
      </c>
      <c r="O322" s="106" t="str">
        <f t="shared" ca="1" si="67"/>
        <v/>
      </c>
      <c r="Y322" s="40" t="e">
        <f t="shared" ca="1" si="68"/>
        <v>#N/A</v>
      </c>
      <c r="Z322" s="8" t="e">
        <f ca="1">IF(Y322="","",项目信息!$C$16)</f>
        <v>#N/A</v>
      </c>
      <c r="AA322" s="106" t="e">
        <f t="shared" ca="1" si="72"/>
        <v>#N/A</v>
      </c>
      <c r="AB322" s="106" t="e">
        <f t="shared" ca="1" si="73"/>
        <v>#N/A</v>
      </c>
      <c r="AC322" s="106" t="e">
        <f t="shared" ca="1" si="74"/>
        <v>#N/A</v>
      </c>
      <c r="AD322" s="106" t="str">
        <f t="shared" ca="1" si="69"/>
        <v/>
      </c>
      <c r="AE322" s="106" t="str">
        <f t="shared" ca="1" si="70"/>
        <v/>
      </c>
      <c r="AF322" s="106" t="str">
        <f t="shared" ca="1" si="71"/>
        <v/>
      </c>
      <c r="AG322" s="110" t="e">
        <f t="shared" ref="AG322:AG385" ca="1" si="75">IF(Y322&lt;&gt;"",AC322-AB322,"")</f>
        <v>#N/A</v>
      </c>
      <c r="AH322" s="110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0" t="str">
        <f t="shared" ref="L323:L386" ca="1" si="79">IF(ROW()-$J$17&lt;$J$7,OFFSET($A$1,ROW()-$J$17+$J$3,$J$5-1),IF(ROW()-$J$17-$J$7&lt;$J$14,OFFSET($A$1,ROW()-$J$17-$J$7+$J$10,$J$12-1),""))</f>
        <v/>
      </c>
      <c r="M323" s="106" t="str">
        <f t="shared" ref="M323:M386" ca="1" si="80">IF(ROW()-$J$17&lt;$J$7,OFFSET($A$1,ROW()-$J$17+$J$3,$J$5-1+1),IF(ROW()-$J$17-$J$7&lt;$J$14,0,""))</f>
        <v/>
      </c>
      <c r="N323" s="106" t="str">
        <f t="shared" ref="N323:N386" ca="1" si="81">IF(ROW()-$J$17&lt;$J$7,0,IF(ROW()-$J$17-$J$7&lt;$J$14,OFFSET($A$1,ROW()-$J$17-$J$7+$J$10,$J$12-1+2),""))</f>
        <v/>
      </c>
      <c r="O323" s="106" t="str">
        <f t="shared" ref="O323:O386" ca="1" si="82">IF(ROW()-$J$17&lt;$J$7,0,IF(ROW()-$J$17-$J$7&lt;$J$14,OFFSET($A$1,ROW()-$J$17-$J$7+$J$10,$J$12-1+1),""))</f>
        <v/>
      </c>
      <c r="Y323" s="40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06" t="e">
        <f t="shared" ca="1" si="72"/>
        <v>#N/A</v>
      </c>
      <c r="AB323" s="106" t="e">
        <f t="shared" ca="1" si="73"/>
        <v>#N/A</v>
      </c>
      <c r="AC323" s="106" t="e">
        <f t="shared" ca="1" si="74"/>
        <v>#N/A</v>
      </c>
      <c r="AD323" s="106" t="str">
        <f t="shared" ref="AD323:AD386" ca="1" si="84">IF(ROW()-2&lt;$J$26,OFFSET($Q$1,ROW()-2+$J$22-1,1),"")</f>
        <v/>
      </c>
      <c r="AE323" s="106" t="str">
        <f t="shared" ref="AE323:AE386" ca="1" si="85">IF(ROW()-2&lt;$J$26,OFFSET($Q$1,ROW()-2+$J$22-1,2),"")</f>
        <v/>
      </c>
      <c r="AF323" s="106" t="str">
        <f t="shared" ref="AF323:AF386" ca="1" si="86">IF(ROW()-2&lt;$J$26,OFFSET($Q$1,ROW()-2+$J$22-1,3),"")</f>
        <v/>
      </c>
      <c r="AG323" s="110" t="e">
        <f t="shared" ca="1" si="75"/>
        <v>#N/A</v>
      </c>
      <c r="AH323" s="110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0" t="str">
        <f t="shared" ca="1" si="79"/>
        <v/>
      </c>
      <c r="M324" s="106" t="str">
        <f t="shared" ca="1" si="80"/>
        <v/>
      </c>
      <c r="N324" s="106" t="str">
        <f t="shared" ca="1" si="81"/>
        <v/>
      </c>
      <c r="O324" s="106" t="str">
        <f t="shared" ca="1" si="82"/>
        <v/>
      </c>
      <c r="Y324" s="40" t="e">
        <f t="shared" ca="1" si="83"/>
        <v>#N/A</v>
      </c>
      <c r="Z324" s="8" t="e">
        <f ca="1">IF(Y324="","",项目信息!$C$16)</f>
        <v>#N/A</v>
      </c>
      <c r="AA324" s="106" t="e">
        <f t="shared" ref="AA324:AA387" ca="1" si="87">IF(AD324&lt;&gt;"",AD324+AA323,NA())</f>
        <v>#N/A</v>
      </c>
      <c r="AB324" s="106" t="e">
        <f t="shared" ref="AB324:AB387" ca="1" si="88">IF(AE324&lt;&gt;"",AE324+AB323,NA())</f>
        <v>#N/A</v>
      </c>
      <c r="AC324" s="106" t="e">
        <f t="shared" ref="AC324:AC387" ca="1" si="89">IF(AF324&lt;&gt;"",AF324+AC323,NA())</f>
        <v>#N/A</v>
      </c>
      <c r="AD324" s="106" t="str">
        <f t="shared" ca="1" si="84"/>
        <v/>
      </c>
      <c r="AE324" s="106" t="str">
        <f t="shared" ca="1" si="85"/>
        <v/>
      </c>
      <c r="AF324" s="106" t="str">
        <f t="shared" ca="1" si="86"/>
        <v/>
      </c>
      <c r="AG324" s="110" t="e">
        <f t="shared" ca="1" si="75"/>
        <v>#N/A</v>
      </c>
      <c r="AH324" s="110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0" t="str">
        <f t="shared" ca="1" si="79"/>
        <v/>
      </c>
      <c r="M325" s="106" t="str">
        <f t="shared" ca="1" si="80"/>
        <v/>
      </c>
      <c r="N325" s="106" t="str">
        <f t="shared" ca="1" si="81"/>
        <v/>
      </c>
      <c r="O325" s="106" t="str">
        <f t="shared" ca="1" si="82"/>
        <v/>
      </c>
      <c r="Y325" s="40" t="e">
        <f t="shared" ca="1" si="83"/>
        <v>#N/A</v>
      </c>
      <c r="Z325" s="8" t="e">
        <f ca="1">IF(Y325="","",项目信息!$C$16)</f>
        <v>#N/A</v>
      </c>
      <c r="AA325" s="106" t="e">
        <f t="shared" ca="1" si="87"/>
        <v>#N/A</v>
      </c>
      <c r="AB325" s="106" t="e">
        <f t="shared" ca="1" si="88"/>
        <v>#N/A</v>
      </c>
      <c r="AC325" s="106" t="e">
        <f t="shared" ca="1" si="89"/>
        <v>#N/A</v>
      </c>
      <c r="AD325" s="106" t="str">
        <f t="shared" ca="1" si="84"/>
        <v/>
      </c>
      <c r="AE325" s="106" t="str">
        <f t="shared" ca="1" si="85"/>
        <v/>
      </c>
      <c r="AF325" s="106" t="str">
        <f t="shared" ca="1" si="86"/>
        <v/>
      </c>
      <c r="AG325" s="110" t="e">
        <f t="shared" ca="1" si="75"/>
        <v>#N/A</v>
      </c>
      <c r="AH325" s="110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0" t="str">
        <f t="shared" ca="1" si="79"/>
        <v/>
      </c>
      <c r="M326" s="106" t="str">
        <f t="shared" ca="1" si="80"/>
        <v/>
      </c>
      <c r="N326" s="106" t="str">
        <f t="shared" ca="1" si="81"/>
        <v/>
      </c>
      <c r="O326" s="106" t="str">
        <f t="shared" ca="1" si="82"/>
        <v/>
      </c>
      <c r="Y326" s="40" t="e">
        <f t="shared" ca="1" si="83"/>
        <v>#N/A</v>
      </c>
      <c r="Z326" s="8" t="e">
        <f ca="1">IF(Y326="","",项目信息!$C$16)</f>
        <v>#N/A</v>
      </c>
      <c r="AA326" s="106" t="e">
        <f t="shared" ca="1" si="87"/>
        <v>#N/A</v>
      </c>
      <c r="AB326" s="106" t="e">
        <f t="shared" ca="1" si="88"/>
        <v>#N/A</v>
      </c>
      <c r="AC326" s="106" t="e">
        <f t="shared" ca="1" si="89"/>
        <v>#N/A</v>
      </c>
      <c r="AD326" s="106" t="str">
        <f t="shared" ca="1" si="84"/>
        <v/>
      </c>
      <c r="AE326" s="106" t="str">
        <f t="shared" ca="1" si="85"/>
        <v/>
      </c>
      <c r="AF326" s="106" t="str">
        <f t="shared" ca="1" si="86"/>
        <v/>
      </c>
      <c r="AG326" s="110" t="e">
        <f t="shared" ca="1" si="75"/>
        <v>#N/A</v>
      </c>
      <c r="AH326" s="110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0" t="str">
        <f t="shared" ca="1" si="79"/>
        <v/>
      </c>
      <c r="M327" s="106" t="str">
        <f t="shared" ca="1" si="80"/>
        <v/>
      </c>
      <c r="N327" s="106" t="str">
        <f t="shared" ca="1" si="81"/>
        <v/>
      </c>
      <c r="O327" s="106" t="str">
        <f t="shared" ca="1" si="82"/>
        <v/>
      </c>
      <c r="Y327" s="40" t="e">
        <f t="shared" ca="1" si="83"/>
        <v>#N/A</v>
      </c>
      <c r="Z327" s="8" t="e">
        <f ca="1">IF(Y327="","",项目信息!$C$16)</f>
        <v>#N/A</v>
      </c>
      <c r="AA327" s="106" t="e">
        <f t="shared" ca="1" si="87"/>
        <v>#N/A</v>
      </c>
      <c r="AB327" s="106" t="e">
        <f t="shared" ca="1" si="88"/>
        <v>#N/A</v>
      </c>
      <c r="AC327" s="106" t="e">
        <f t="shared" ca="1" si="89"/>
        <v>#N/A</v>
      </c>
      <c r="AD327" s="106" t="str">
        <f t="shared" ca="1" si="84"/>
        <v/>
      </c>
      <c r="AE327" s="106" t="str">
        <f t="shared" ca="1" si="85"/>
        <v/>
      </c>
      <c r="AF327" s="106" t="str">
        <f t="shared" ca="1" si="86"/>
        <v/>
      </c>
      <c r="AG327" s="110" t="e">
        <f t="shared" ca="1" si="75"/>
        <v>#N/A</v>
      </c>
      <c r="AH327" s="110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0" t="str">
        <f t="shared" ca="1" si="79"/>
        <v/>
      </c>
      <c r="M328" s="106" t="str">
        <f t="shared" ca="1" si="80"/>
        <v/>
      </c>
      <c r="N328" s="106" t="str">
        <f t="shared" ca="1" si="81"/>
        <v/>
      </c>
      <c r="O328" s="106" t="str">
        <f t="shared" ca="1" si="82"/>
        <v/>
      </c>
      <c r="Y328" s="40" t="e">
        <f t="shared" ca="1" si="83"/>
        <v>#N/A</v>
      </c>
      <c r="Z328" s="8" t="e">
        <f ca="1">IF(Y328="","",项目信息!$C$16)</f>
        <v>#N/A</v>
      </c>
      <c r="AA328" s="106" t="e">
        <f t="shared" ca="1" si="87"/>
        <v>#N/A</v>
      </c>
      <c r="AB328" s="106" t="e">
        <f t="shared" ca="1" si="88"/>
        <v>#N/A</v>
      </c>
      <c r="AC328" s="106" t="e">
        <f t="shared" ca="1" si="89"/>
        <v>#N/A</v>
      </c>
      <c r="AD328" s="106" t="str">
        <f t="shared" ca="1" si="84"/>
        <v/>
      </c>
      <c r="AE328" s="106" t="str">
        <f t="shared" ca="1" si="85"/>
        <v/>
      </c>
      <c r="AF328" s="106" t="str">
        <f t="shared" ca="1" si="86"/>
        <v/>
      </c>
      <c r="AG328" s="110" t="e">
        <f t="shared" ca="1" si="75"/>
        <v>#N/A</v>
      </c>
      <c r="AH328" s="110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0" t="str">
        <f t="shared" ca="1" si="79"/>
        <v/>
      </c>
      <c r="M329" s="106" t="str">
        <f t="shared" ca="1" si="80"/>
        <v/>
      </c>
      <c r="N329" s="106" t="str">
        <f t="shared" ca="1" si="81"/>
        <v/>
      </c>
      <c r="O329" s="106" t="str">
        <f t="shared" ca="1" si="82"/>
        <v/>
      </c>
      <c r="Y329" s="40" t="e">
        <f t="shared" ca="1" si="83"/>
        <v>#N/A</v>
      </c>
      <c r="Z329" s="8" t="e">
        <f ca="1">IF(Y329="","",项目信息!$C$16)</f>
        <v>#N/A</v>
      </c>
      <c r="AA329" s="106" t="e">
        <f t="shared" ca="1" si="87"/>
        <v>#N/A</v>
      </c>
      <c r="AB329" s="106" t="e">
        <f t="shared" ca="1" si="88"/>
        <v>#N/A</v>
      </c>
      <c r="AC329" s="106" t="e">
        <f t="shared" ca="1" si="89"/>
        <v>#N/A</v>
      </c>
      <c r="AD329" s="106" t="str">
        <f t="shared" ca="1" si="84"/>
        <v/>
      </c>
      <c r="AE329" s="106" t="str">
        <f t="shared" ca="1" si="85"/>
        <v/>
      </c>
      <c r="AF329" s="106" t="str">
        <f t="shared" ca="1" si="86"/>
        <v/>
      </c>
      <c r="AG329" s="110" t="e">
        <f t="shared" ca="1" si="75"/>
        <v>#N/A</v>
      </c>
      <c r="AH329" s="110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0" t="str">
        <f t="shared" ca="1" si="79"/>
        <v/>
      </c>
      <c r="M330" s="106" t="str">
        <f t="shared" ca="1" si="80"/>
        <v/>
      </c>
      <c r="N330" s="106" t="str">
        <f t="shared" ca="1" si="81"/>
        <v/>
      </c>
      <c r="O330" s="106" t="str">
        <f t="shared" ca="1" si="82"/>
        <v/>
      </c>
      <c r="Y330" s="40" t="e">
        <f t="shared" ca="1" si="83"/>
        <v>#N/A</v>
      </c>
      <c r="Z330" s="8" t="e">
        <f ca="1">IF(Y330="","",项目信息!$C$16)</f>
        <v>#N/A</v>
      </c>
      <c r="AA330" s="106" t="e">
        <f t="shared" ca="1" si="87"/>
        <v>#N/A</v>
      </c>
      <c r="AB330" s="106" t="e">
        <f t="shared" ca="1" si="88"/>
        <v>#N/A</v>
      </c>
      <c r="AC330" s="106" t="e">
        <f t="shared" ca="1" si="89"/>
        <v>#N/A</v>
      </c>
      <c r="AD330" s="106" t="str">
        <f t="shared" ca="1" si="84"/>
        <v/>
      </c>
      <c r="AE330" s="106" t="str">
        <f t="shared" ca="1" si="85"/>
        <v/>
      </c>
      <c r="AF330" s="106" t="str">
        <f t="shared" ca="1" si="86"/>
        <v/>
      </c>
      <c r="AG330" s="110" t="e">
        <f t="shared" ca="1" si="75"/>
        <v>#N/A</v>
      </c>
      <c r="AH330" s="110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0" t="str">
        <f t="shared" ca="1" si="79"/>
        <v/>
      </c>
      <c r="M331" s="106" t="str">
        <f t="shared" ca="1" si="80"/>
        <v/>
      </c>
      <c r="N331" s="106" t="str">
        <f t="shared" ca="1" si="81"/>
        <v/>
      </c>
      <c r="O331" s="106" t="str">
        <f t="shared" ca="1" si="82"/>
        <v/>
      </c>
      <c r="Y331" s="40" t="e">
        <f t="shared" ca="1" si="83"/>
        <v>#N/A</v>
      </c>
      <c r="Z331" s="8" t="e">
        <f ca="1">IF(Y331="","",项目信息!$C$16)</f>
        <v>#N/A</v>
      </c>
      <c r="AA331" s="106" t="e">
        <f t="shared" ca="1" si="87"/>
        <v>#N/A</v>
      </c>
      <c r="AB331" s="106" t="e">
        <f t="shared" ca="1" si="88"/>
        <v>#N/A</v>
      </c>
      <c r="AC331" s="106" t="e">
        <f t="shared" ca="1" si="89"/>
        <v>#N/A</v>
      </c>
      <c r="AD331" s="106" t="str">
        <f t="shared" ca="1" si="84"/>
        <v/>
      </c>
      <c r="AE331" s="106" t="str">
        <f t="shared" ca="1" si="85"/>
        <v/>
      </c>
      <c r="AF331" s="106" t="str">
        <f t="shared" ca="1" si="86"/>
        <v/>
      </c>
      <c r="AG331" s="110" t="e">
        <f t="shared" ca="1" si="75"/>
        <v>#N/A</v>
      </c>
      <c r="AH331" s="110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0" t="str">
        <f t="shared" ca="1" si="79"/>
        <v/>
      </c>
      <c r="M332" s="106" t="str">
        <f t="shared" ca="1" si="80"/>
        <v/>
      </c>
      <c r="N332" s="106" t="str">
        <f t="shared" ca="1" si="81"/>
        <v/>
      </c>
      <c r="O332" s="106" t="str">
        <f t="shared" ca="1" si="82"/>
        <v/>
      </c>
      <c r="Y332" s="40" t="e">
        <f t="shared" ca="1" si="83"/>
        <v>#N/A</v>
      </c>
      <c r="Z332" s="8" t="e">
        <f ca="1">IF(Y332="","",项目信息!$C$16)</f>
        <v>#N/A</v>
      </c>
      <c r="AA332" s="106" t="e">
        <f t="shared" ca="1" si="87"/>
        <v>#N/A</v>
      </c>
      <c r="AB332" s="106" t="e">
        <f t="shared" ca="1" si="88"/>
        <v>#N/A</v>
      </c>
      <c r="AC332" s="106" t="e">
        <f t="shared" ca="1" si="89"/>
        <v>#N/A</v>
      </c>
      <c r="AD332" s="106" t="str">
        <f t="shared" ca="1" si="84"/>
        <v/>
      </c>
      <c r="AE332" s="106" t="str">
        <f t="shared" ca="1" si="85"/>
        <v/>
      </c>
      <c r="AF332" s="106" t="str">
        <f t="shared" ca="1" si="86"/>
        <v/>
      </c>
      <c r="AG332" s="110" t="e">
        <f t="shared" ca="1" si="75"/>
        <v>#N/A</v>
      </c>
      <c r="AH332" s="110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0" t="str">
        <f t="shared" ca="1" si="79"/>
        <v/>
      </c>
      <c r="M333" s="106" t="str">
        <f t="shared" ca="1" si="80"/>
        <v/>
      </c>
      <c r="N333" s="106" t="str">
        <f t="shared" ca="1" si="81"/>
        <v/>
      </c>
      <c r="O333" s="106" t="str">
        <f t="shared" ca="1" si="82"/>
        <v/>
      </c>
      <c r="Y333" s="40" t="e">
        <f t="shared" ca="1" si="83"/>
        <v>#N/A</v>
      </c>
      <c r="Z333" s="8" t="e">
        <f ca="1">IF(Y333="","",项目信息!$C$16)</f>
        <v>#N/A</v>
      </c>
      <c r="AA333" s="106" t="e">
        <f t="shared" ca="1" si="87"/>
        <v>#N/A</v>
      </c>
      <c r="AB333" s="106" t="e">
        <f t="shared" ca="1" si="88"/>
        <v>#N/A</v>
      </c>
      <c r="AC333" s="106" t="e">
        <f t="shared" ca="1" si="89"/>
        <v>#N/A</v>
      </c>
      <c r="AD333" s="106" t="str">
        <f t="shared" ca="1" si="84"/>
        <v/>
      </c>
      <c r="AE333" s="106" t="str">
        <f t="shared" ca="1" si="85"/>
        <v/>
      </c>
      <c r="AF333" s="106" t="str">
        <f t="shared" ca="1" si="86"/>
        <v/>
      </c>
      <c r="AG333" s="110" t="e">
        <f t="shared" ca="1" si="75"/>
        <v>#N/A</v>
      </c>
      <c r="AH333" s="110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0" t="str">
        <f t="shared" ca="1" si="79"/>
        <v/>
      </c>
      <c r="M334" s="106" t="str">
        <f t="shared" ca="1" si="80"/>
        <v/>
      </c>
      <c r="N334" s="106" t="str">
        <f t="shared" ca="1" si="81"/>
        <v/>
      </c>
      <c r="O334" s="106" t="str">
        <f t="shared" ca="1" si="82"/>
        <v/>
      </c>
      <c r="Y334" s="40" t="e">
        <f t="shared" ca="1" si="83"/>
        <v>#N/A</v>
      </c>
      <c r="Z334" s="8" t="e">
        <f ca="1">IF(Y334="","",项目信息!$C$16)</f>
        <v>#N/A</v>
      </c>
      <c r="AA334" s="106" t="e">
        <f t="shared" ca="1" si="87"/>
        <v>#N/A</v>
      </c>
      <c r="AB334" s="106" t="e">
        <f t="shared" ca="1" si="88"/>
        <v>#N/A</v>
      </c>
      <c r="AC334" s="106" t="e">
        <f t="shared" ca="1" si="89"/>
        <v>#N/A</v>
      </c>
      <c r="AD334" s="106" t="str">
        <f t="shared" ca="1" si="84"/>
        <v/>
      </c>
      <c r="AE334" s="106" t="str">
        <f t="shared" ca="1" si="85"/>
        <v/>
      </c>
      <c r="AF334" s="106" t="str">
        <f t="shared" ca="1" si="86"/>
        <v/>
      </c>
      <c r="AG334" s="110" t="e">
        <f t="shared" ca="1" si="75"/>
        <v>#N/A</v>
      </c>
      <c r="AH334" s="110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0" t="str">
        <f t="shared" ca="1" si="79"/>
        <v/>
      </c>
      <c r="M335" s="106" t="str">
        <f t="shared" ca="1" si="80"/>
        <v/>
      </c>
      <c r="N335" s="106" t="str">
        <f t="shared" ca="1" si="81"/>
        <v/>
      </c>
      <c r="O335" s="106" t="str">
        <f t="shared" ca="1" si="82"/>
        <v/>
      </c>
      <c r="Y335" s="40" t="e">
        <f t="shared" ca="1" si="83"/>
        <v>#N/A</v>
      </c>
      <c r="Z335" s="8" t="e">
        <f ca="1">IF(Y335="","",项目信息!$C$16)</f>
        <v>#N/A</v>
      </c>
      <c r="AA335" s="106" t="e">
        <f t="shared" ca="1" si="87"/>
        <v>#N/A</v>
      </c>
      <c r="AB335" s="106" t="e">
        <f t="shared" ca="1" si="88"/>
        <v>#N/A</v>
      </c>
      <c r="AC335" s="106" t="e">
        <f t="shared" ca="1" si="89"/>
        <v>#N/A</v>
      </c>
      <c r="AD335" s="106" t="str">
        <f t="shared" ca="1" si="84"/>
        <v/>
      </c>
      <c r="AE335" s="106" t="str">
        <f t="shared" ca="1" si="85"/>
        <v/>
      </c>
      <c r="AF335" s="106" t="str">
        <f t="shared" ca="1" si="86"/>
        <v/>
      </c>
      <c r="AG335" s="110" t="e">
        <f t="shared" ca="1" si="75"/>
        <v>#N/A</v>
      </c>
      <c r="AH335" s="110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0" t="str">
        <f t="shared" ca="1" si="79"/>
        <v/>
      </c>
      <c r="M336" s="106" t="str">
        <f t="shared" ca="1" si="80"/>
        <v/>
      </c>
      <c r="N336" s="106" t="str">
        <f t="shared" ca="1" si="81"/>
        <v/>
      </c>
      <c r="O336" s="106" t="str">
        <f t="shared" ca="1" si="82"/>
        <v/>
      </c>
      <c r="Y336" s="40" t="e">
        <f t="shared" ca="1" si="83"/>
        <v>#N/A</v>
      </c>
      <c r="Z336" s="8" t="e">
        <f ca="1">IF(Y336="","",项目信息!$C$16)</f>
        <v>#N/A</v>
      </c>
      <c r="AA336" s="106" t="e">
        <f t="shared" ca="1" si="87"/>
        <v>#N/A</v>
      </c>
      <c r="AB336" s="106" t="e">
        <f t="shared" ca="1" si="88"/>
        <v>#N/A</v>
      </c>
      <c r="AC336" s="106" t="e">
        <f t="shared" ca="1" si="89"/>
        <v>#N/A</v>
      </c>
      <c r="AD336" s="106" t="str">
        <f t="shared" ca="1" si="84"/>
        <v/>
      </c>
      <c r="AE336" s="106" t="str">
        <f t="shared" ca="1" si="85"/>
        <v/>
      </c>
      <c r="AF336" s="106" t="str">
        <f t="shared" ca="1" si="86"/>
        <v/>
      </c>
      <c r="AG336" s="110" t="e">
        <f t="shared" ca="1" si="75"/>
        <v>#N/A</v>
      </c>
      <c r="AH336" s="110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0" t="str">
        <f t="shared" ca="1" si="79"/>
        <v/>
      </c>
      <c r="M337" s="106" t="str">
        <f t="shared" ca="1" si="80"/>
        <v/>
      </c>
      <c r="N337" s="106" t="str">
        <f t="shared" ca="1" si="81"/>
        <v/>
      </c>
      <c r="O337" s="106" t="str">
        <f t="shared" ca="1" si="82"/>
        <v/>
      </c>
      <c r="Y337" s="40" t="e">
        <f t="shared" ca="1" si="83"/>
        <v>#N/A</v>
      </c>
      <c r="Z337" s="8" t="e">
        <f ca="1">IF(Y337="","",项目信息!$C$16)</f>
        <v>#N/A</v>
      </c>
      <c r="AA337" s="106" t="e">
        <f t="shared" ca="1" si="87"/>
        <v>#N/A</v>
      </c>
      <c r="AB337" s="106" t="e">
        <f t="shared" ca="1" si="88"/>
        <v>#N/A</v>
      </c>
      <c r="AC337" s="106" t="e">
        <f t="shared" ca="1" si="89"/>
        <v>#N/A</v>
      </c>
      <c r="AD337" s="106" t="str">
        <f t="shared" ca="1" si="84"/>
        <v/>
      </c>
      <c r="AE337" s="106" t="str">
        <f t="shared" ca="1" si="85"/>
        <v/>
      </c>
      <c r="AF337" s="106" t="str">
        <f t="shared" ca="1" si="86"/>
        <v/>
      </c>
      <c r="AG337" s="110" t="e">
        <f t="shared" ca="1" si="75"/>
        <v>#N/A</v>
      </c>
      <c r="AH337" s="110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0" t="str">
        <f t="shared" ca="1" si="79"/>
        <v/>
      </c>
      <c r="M338" s="106" t="str">
        <f t="shared" ca="1" si="80"/>
        <v/>
      </c>
      <c r="N338" s="106" t="str">
        <f t="shared" ca="1" si="81"/>
        <v/>
      </c>
      <c r="O338" s="106" t="str">
        <f t="shared" ca="1" si="82"/>
        <v/>
      </c>
      <c r="Y338" s="40" t="e">
        <f t="shared" ca="1" si="83"/>
        <v>#N/A</v>
      </c>
      <c r="Z338" s="8" t="e">
        <f ca="1">IF(Y338="","",项目信息!$C$16)</f>
        <v>#N/A</v>
      </c>
      <c r="AA338" s="106" t="e">
        <f t="shared" ca="1" si="87"/>
        <v>#N/A</v>
      </c>
      <c r="AB338" s="106" t="e">
        <f t="shared" ca="1" si="88"/>
        <v>#N/A</v>
      </c>
      <c r="AC338" s="106" t="e">
        <f t="shared" ca="1" si="89"/>
        <v>#N/A</v>
      </c>
      <c r="AD338" s="106" t="str">
        <f t="shared" ca="1" si="84"/>
        <v/>
      </c>
      <c r="AE338" s="106" t="str">
        <f t="shared" ca="1" si="85"/>
        <v/>
      </c>
      <c r="AF338" s="106" t="str">
        <f t="shared" ca="1" si="86"/>
        <v/>
      </c>
      <c r="AG338" s="110" t="e">
        <f t="shared" ca="1" si="75"/>
        <v>#N/A</v>
      </c>
      <c r="AH338" s="110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0" t="str">
        <f t="shared" ca="1" si="79"/>
        <v/>
      </c>
      <c r="M339" s="106" t="str">
        <f t="shared" ca="1" si="80"/>
        <v/>
      </c>
      <c r="N339" s="106" t="str">
        <f t="shared" ca="1" si="81"/>
        <v/>
      </c>
      <c r="O339" s="106" t="str">
        <f t="shared" ca="1" si="82"/>
        <v/>
      </c>
      <c r="Y339" s="40" t="e">
        <f t="shared" ca="1" si="83"/>
        <v>#N/A</v>
      </c>
      <c r="Z339" s="8" t="e">
        <f ca="1">IF(Y339="","",项目信息!$C$16)</f>
        <v>#N/A</v>
      </c>
      <c r="AA339" s="106" t="e">
        <f t="shared" ca="1" si="87"/>
        <v>#N/A</v>
      </c>
      <c r="AB339" s="106" t="e">
        <f t="shared" ca="1" si="88"/>
        <v>#N/A</v>
      </c>
      <c r="AC339" s="106" t="e">
        <f t="shared" ca="1" si="89"/>
        <v>#N/A</v>
      </c>
      <c r="AD339" s="106" t="str">
        <f t="shared" ca="1" si="84"/>
        <v/>
      </c>
      <c r="AE339" s="106" t="str">
        <f t="shared" ca="1" si="85"/>
        <v/>
      </c>
      <c r="AF339" s="106" t="str">
        <f t="shared" ca="1" si="86"/>
        <v/>
      </c>
      <c r="AG339" s="110" t="e">
        <f t="shared" ca="1" si="75"/>
        <v>#N/A</v>
      </c>
      <c r="AH339" s="110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0" t="str">
        <f t="shared" ca="1" si="79"/>
        <v/>
      </c>
      <c r="M340" s="106" t="str">
        <f t="shared" ca="1" si="80"/>
        <v/>
      </c>
      <c r="N340" s="106" t="str">
        <f t="shared" ca="1" si="81"/>
        <v/>
      </c>
      <c r="O340" s="106" t="str">
        <f t="shared" ca="1" si="82"/>
        <v/>
      </c>
      <c r="Y340" s="40" t="e">
        <f t="shared" ca="1" si="83"/>
        <v>#N/A</v>
      </c>
      <c r="Z340" s="8" t="e">
        <f ca="1">IF(Y340="","",项目信息!$C$16)</f>
        <v>#N/A</v>
      </c>
      <c r="AA340" s="106" t="e">
        <f t="shared" ca="1" si="87"/>
        <v>#N/A</v>
      </c>
      <c r="AB340" s="106" t="e">
        <f t="shared" ca="1" si="88"/>
        <v>#N/A</v>
      </c>
      <c r="AC340" s="106" t="e">
        <f t="shared" ca="1" si="89"/>
        <v>#N/A</v>
      </c>
      <c r="AD340" s="106" t="str">
        <f t="shared" ca="1" si="84"/>
        <v/>
      </c>
      <c r="AE340" s="106" t="str">
        <f t="shared" ca="1" si="85"/>
        <v/>
      </c>
      <c r="AF340" s="106" t="str">
        <f t="shared" ca="1" si="86"/>
        <v/>
      </c>
      <c r="AG340" s="110" t="e">
        <f t="shared" ca="1" si="75"/>
        <v>#N/A</v>
      </c>
      <c r="AH340" s="110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0" t="str">
        <f t="shared" ca="1" si="79"/>
        <v/>
      </c>
      <c r="M341" s="106" t="str">
        <f t="shared" ca="1" si="80"/>
        <v/>
      </c>
      <c r="N341" s="106" t="str">
        <f t="shared" ca="1" si="81"/>
        <v/>
      </c>
      <c r="O341" s="106" t="str">
        <f t="shared" ca="1" si="82"/>
        <v/>
      </c>
      <c r="Y341" s="40" t="e">
        <f t="shared" ca="1" si="83"/>
        <v>#N/A</v>
      </c>
      <c r="Z341" s="8" t="e">
        <f ca="1">IF(Y341="","",项目信息!$C$16)</f>
        <v>#N/A</v>
      </c>
      <c r="AA341" s="106" t="e">
        <f t="shared" ca="1" si="87"/>
        <v>#N/A</v>
      </c>
      <c r="AB341" s="106" t="e">
        <f t="shared" ca="1" si="88"/>
        <v>#N/A</v>
      </c>
      <c r="AC341" s="106" t="e">
        <f t="shared" ca="1" si="89"/>
        <v>#N/A</v>
      </c>
      <c r="AD341" s="106" t="str">
        <f t="shared" ca="1" si="84"/>
        <v/>
      </c>
      <c r="AE341" s="106" t="str">
        <f t="shared" ca="1" si="85"/>
        <v/>
      </c>
      <c r="AF341" s="106" t="str">
        <f t="shared" ca="1" si="86"/>
        <v/>
      </c>
      <c r="AG341" s="110" t="e">
        <f t="shared" ca="1" si="75"/>
        <v>#N/A</v>
      </c>
      <c r="AH341" s="110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0" t="str">
        <f t="shared" ca="1" si="79"/>
        <v/>
      </c>
      <c r="M342" s="106" t="str">
        <f t="shared" ca="1" si="80"/>
        <v/>
      </c>
      <c r="N342" s="106" t="str">
        <f t="shared" ca="1" si="81"/>
        <v/>
      </c>
      <c r="O342" s="106" t="str">
        <f t="shared" ca="1" si="82"/>
        <v/>
      </c>
      <c r="Y342" s="40" t="e">
        <f t="shared" ca="1" si="83"/>
        <v>#N/A</v>
      </c>
      <c r="Z342" s="8" t="e">
        <f ca="1">IF(Y342="","",项目信息!$C$16)</f>
        <v>#N/A</v>
      </c>
      <c r="AA342" s="106" t="e">
        <f t="shared" ca="1" si="87"/>
        <v>#N/A</v>
      </c>
      <c r="AB342" s="106" t="e">
        <f t="shared" ca="1" si="88"/>
        <v>#N/A</v>
      </c>
      <c r="AC342" s="106" t="e">
        <f t="shared" ca="1" si="89"/>
        <v>#N/A</v>
      </c>
      <c r="AD342" s="106" t="str">
        <f t="shared" ca="1" si="84"/>
        <v/>
      </c>
      <c r="AE342" s="106" t="str">
        <f t="shared" ca="1" si="85"/>
        <v/>
      </c>
      <c r="AF342" s="106" t="str">
        <f t="shared" ca="1" si="86"/>
        <v/>
      </c>
      <c r="AG342" s="110" t="e">
        <f t="shared" ca="1" si="75"/>
        <v>#N/A</v>
      </c>
      <c r="AH342" s="110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0" t="str">
        <f t="shared" ca="1" si="79"/>
        <v/>
      </c>
      <c r="M343" s="106" t="str">
        <f t="shared" ca="1" si="80"/>
        <v/>
      </c>
      <c r="N343" s="106" t="str">
        <f t="shared" ca="1" si="81"/>
        <v/>
      </c>
      <c r="O343" s="106" t="str">
        <f t="shared" ca="1" si="82"/>
        <v/>
      </c>
      <c r="Y343" s="40" t="e">
        <f t="shared" ca="1" si="83"/>
        <v>#N/A</v>
      </c>
      <c r="Z343" s="8" t="e">
        <f ca="1">IF(Y343="","",项目信息!$C$16)</f>
        <v>#N/A</v>
      </c>
      <c r="AA343" s="106" t="e">
        <f t="shared" ca="1" si="87"/>
        <v>#N/A</v>
      </c>
      <c r="AB343" s="106" t="e">
        <f t="shared" ca="1" si="88"/>
        <v>#N/A</v>
      </c>
      <c r="AC343" s="106" t="e">
        <f t="shared" ca="1" si="89"/>
        <v>#N/A</v>
      </c>
      <c r="AD343" s="106" t="str">
        <f t="shared" ca="1" si="84"/>
        <v/>
      </c>
      <c r="AE343" s="106" t="str">
        <f t="shared" ca="1" si="85"/>
        <v/>
      </c>
      <c r="AF343" s="106" t="str">
        <f t="shared" ca="1" si="86"/>
        <v/>
      </c>
      <c r="AG343" s="110" t="e">
        <f t="shared" ca="1" si="75"/>
        <v>#N/A</v>
      </c>
      <c r="AH343" s="110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0" t="str">
        <f t="shared" ca="1" si="79"/>
        <v/>
      </c>
      <c r="M344" s="106" t="str">
        <f t="shared" ca="1" si="80"/>
        <v/>
      </c>
      <c r="N344" s="106" t="str">
        <f t="shared" ca="1" si="81"/>
        <v/>
      </c>
      <c r="O344" s="106" t="str">
        <f t="shared" ca="1" si="82"/>
        <v/>
      </c>
      <c r="Y344" s="40" t="e">
        <f t="shared" ca="1" si="83"/>
        <v>#N/A</v>
      </c>
      <c r="Z344" s="8" t="e">
        <f ca="1">IF(Y344="","",项目信息!$C$16)</f>
        <v>#N/A</v>
      </c>
      <c r="AA344" s="106" t="e">
        <f t="shared" ca="1" si="87"/>
        <v>#N/A</v>
      </c>
      <c r="AB344" s="106" t="e">
        <f t="shared" ca="1" si="88"/>
        <v>#N/A</v>
      </c>
      <c r="AC344" s="106" t="e">
        <f t="shared" ca="1" si="89"/>
        <v>#N/A</v>
      </c>
      <c r="AD344" s="106" t="str">
        <f t="shared" ca="1" si="84"/>
        <v/>
      </c>
      <c r="AE344" s="106" t="str">
        <f t="shared" ca="1" si="85"/>
        <v/>
      </c>
      <c r="AF344" s="106" t="str">
        <f t="shared" ca="1" si="86"/>
        <v/>
      </c>
      <c r="AG344" s="110" t="e">
        <f t="shared" ca="1" si="75"/>
        <v>#N/A</v>
      </c>
      <c r="AH344" s="110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0" t="str">
        <f t="shared" ca="1" si="79"/>
        <v/>
      </c>
      <c r="M345" s="106" t="str">
        <f t="shared" ca="1" si="80"/>
        <v/>
      </c>
      <c r="N345" s="106" t="str">
        <f t="shared" ca="1" si="81"/>
        <v/>
      </c>
      <c r="O345" s="106" t="str">
        <f t="shared" ca="1" si="82"/>
        <v/>
      </c>
      <c r="Y345" s="40" t="e">
        <f t="shared" ca="1" si="83"/>
        <v>#N/A</v>
      </c>
      <c r="Z345" s="8" t="e">
        <f ca="1">IF(Y345="","",项目信息!$C$16)</f>
        <v>#N/A</v>
      </c>
      <c r="AA345" s="106" t="e">
        <f t="shared" ca="1" si="87"/>
        <v>#N/A</v>
      </c>
      <c r="AB345" s="106" t="e">
        <f t="shared" ca="1" si="88"/>
        <v>#N/A</v>
      </c>
      <c r="AC345" s="106" t="e">
        <f t="shared" ca="1" si="89"/>
        <v>#N/A</v>
      </c>
      <c r="AD345" s="106" t="str">
        <f t="shared" ca="1" si="84"/>
        <v/>
      </c>
      <c r="AE345" s="106" t="str">
        <f t="shared" ca="1" si="85"/>
        <v/>
      </c>
      <c r="AF345" s="106" t="str">
        <f t="shared" ca="1" si="86"/>
        <v/>
      </c>
      <c r="AG345" s="110" t="e">
        <f t="shared" ca="1" si="75"/>
        <v>#N/A</v>
      </c>
      <c r="AH345" s="110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0" t="str">
        <f t="shared" ca="1" si="79"/>
        <v/>
      </c>
      <c r="M346" s="106" t="str">
        <f t="shared" ca="1" si="80"/>
        <v/>
      </c>
      <c r="N346" s="106" t="str">
        <f t="shared" ca="1" si="81"/>
        <v/>
      </c>
      <c r="O346" s="106" t="str">
        <f t="shared" ca="1" si="82"/>
        <v/>
      </c>
      <c r="Y346" s="40" t="e">
        <f t="shared" ca="1" si="83"/>
        <v>#N/A</v>
      </c>
      <c r="Z346" s="8" t="e">
        <f ca="1">IF(Y346="","",项目信息!$C$16)</f>
        <v>#N/A</v>
      </c>
      <c r="AA346" s="106" t="e">
        <f t="shared" ca="1" si="87"/>
        <v>#N/A</v>
      </c>
      <c r="AB346" s="106" t="e">
        <f t="shared" ca="1" si="88"/>
        <v>#N/A</v>
      </c>
      <c r="AC346" s="106" t="e">
        <f t="shared" ca="1" si="89"/>
        <v>#N/A</v>
      </c>
      <c r="AD346" s="106" t="str">
        <f t="shared" ca="1" si="84"/>
        <v/>
      </c>
      <c r="AE346" s="106" t="str">
        <f t="shared" ca="1" si="85"/>
        <v/>
      </c>
      <c r="AF346" s="106" t="str">
        <f t="shared" ca="1" si="86"/>
        <v/>
      </c>
      <c r="AG346" s="110" t="e">
        <f t="shared" ca="1" si="75"/>
        <v>#N/A</v>
      </c>
      <c r="AH346" s="110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0" t="str">
        <f t="shared" ca="1" si="79"/>
        <v/>
      </c>
      <c r="M347" s="106" t="str">
        <f t="shared" ca="1" si="80"/>
        <v/>
      </c>
      <c r="N347" s="106" t="str">
        <f t="shared" ca="1" si="81"/>
        <v/>
      </c>
      <c r="O347" s="106" t="str">
        <f t="shared" ca="1" si="82"/>
        <v/>
      </c>
      <c r="Y347" s="40" t="e">
        <f t="shared" ca="1" si="83"/>
        <v>#N/A</v>
      </c>
      <c r="Z347" s="8" t="e">
        <f ca="1">IF(Y347="","",项目信息!$C$16)</f>
        <v>#N/A</v>
      </c>
      <c r="AA347" s="106" t="e">
        <f t="shared" ca="1" si="87"/>
        <v>#N/A</v>
      </c>
      <c r="AB347" s="106" t="e">
        <f t="shared" ca="1" si="88"/>
        <v>#N/A</v>
      </c>
      <c r="AC347" s="106" t="e">
        <f t="shared" ca="1" si="89"/>
        <v>#N/A</v>
      </c>
      <c r="AD347" s="106" t="str">
        <f t="shared" ca="1" si="84"/>
        <v/>
      </c>
      <c r="AE347" s="106" t="str">
        <f t="shared" ca="1" si="85"/>
        <v/>
      </c>
      <c r="AF347" s="106" t="str">
        <f t="shared" ca="1" si="86"/>
        <v/>
      </c>
      <c r="AG347" s="110" t="e">
        <f t="shared" ca="1" si="75"/>
        <v>#N/A</v>
      </c>
      <c r="AH347" s="110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0" t="str">
        <f t="shared" ca="1" si="79"/>
        <v/>
      </c>
      <c r="M348" s="106" t="str">
        <f t="shared" ca="1" si="80"/>
        <v/>
      </c>
      <c r="N348" s="106" t="str">
        <f t="shared" ca="1" si="81"/>
        <v/>
      </c>
      <c r="O348" s="106" t="str">
        <f t="shared" ca="1" si="82"/>
        <v/>
      </c>
      <c r="Y348" s="40" t="e">
        <f t="shared" ca="1" si="83"/>
        <v>#N/A</v>
      </c>
      <c r="Z348" s="8" t="e">
        <f ca="1">IF(Y348="","",项目信息!$C$16)</f>
        <v>#N/A</v>
      </c>
      <c r="AA348" s="106" t="e">
        <f t="shared" ca="1" si="87"/>
        <v>#N/A</v>
      </c>
      <c r="AB348" s="106" t="e">
        <f t="shared" ca="1" si="88"/>
        <v>#N/A</v>
      </c>
      <c r="AC348" s="106" t="e">
        <f t="shared" ca="1" si="89"/>
        <v>#N/A</v>
      </c>
      <c r="AD348" s="106" t="str">
        <f t="shared" ca="1" si="84"/>
        <v/>
      </c>
      <c r="AE348" s="106" t="str">
        <f t="shared" ca="1" si="85"/>
        <v/>
      </c>
      <c r="AF348" s="106" t="str">
        <f t="shared" ca="1" si="86"/>
        <v/>
      </c>
      <c r="AG348" s="110" t="e">
        <f t="shared" ca="1" si="75"/>
        <v>#N/A</v>
      </c>
      <c r="AH348" s="110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0" t="str">
        <f t="shared" ca="1" si="79"/>
        <v/>
      </c>
      <c r="M349" s="106" t="str">
        <f t="shared" ca="1" si="80"/>
        <v/>
      </c>
      <c r="N349" s="106" t="str">
        <f t="shared" ca="1" si="81"/>
        <v/>
      </c>
      <c r="O349" s="106" t="str">
        <f t="shared" ca="1" si="82"/>
        <v/>
      </c>
      <c r="Y349" s="40" t="e">
        <f t="shared" ca="1" si="83"/>
        <v>#N/A</v>
      </c>
      <c r="Z349" s="8" t="e">
        <f ca="1">IF(Y349="","",项目信息!$C$16)</f>
        <v>#N/A</v>
      </c>
      <c r="AA349" s="106" t="e">
        <f t="shared" ca="1" si="87"/>
        <v>#N/A</v>
      </c>
      <c r="AB349" s="106" t="e">
        <f t="shared" ca="1" si="88"/>
        <v>#N/A</v>
      </c>
      <c r="AC349" s="106" t="e">
        <f t="shared" ca="1" si="89"/>
        <v>#N/A</v>
      </c>
      <c r="AD349" s="106" t="str">
        <f t="shared" ca="1" si="84"/>
        <v/>
      </c>
      <c r="AE349" s="106" t="str">
        <f t="shared" ca="1" si="85"/>
        <v/>
      </c>
      <c r="AF349" s="106" t="str">
        <f t="shared" ca="1" si="86"/>
        <v/>
      </c>
      <c r="AG349" s="110" t="e">
        <f t="shared" ca="1" si="75"/>
        <v>#N/A</v>
      </c>
      <c r="AH349" s="110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0" t="str">
        <f t="shared" ca="1" si="79"/>
        <v/>
      </c>
      <c r="M350" s="106" t="str">
        <f t="shared" ca="1" si="80"/>
        <v/>
      </c>
      <c r="N350" s="106" t="str">
        <f t="shared" ca="1" si="81"/>
        <v/>
      </c>
      <c r="O350" s="106" t="str">
        <f t="shared" ca="1" si="82"/>
        <v/>
      </c>
      <c r="Y350" s="40" t="e">
        <f t="shared" ca="1" si="83"/>
        <v>#N/A</v>
      </c>
      <c r="Z350" s="8" t="e">
        <f ca="1">IF(Y350="","",项目信息!$C$16)</f>
        <v>#N/A</v>
      </c>
      <c r="AA350" s="106" t="e">
        <f t="shared" ca="1" si="87"/>
        <v>#N/A</v>
      </c>
      <c r="AB350" s="106" t="e">
        <f t="shared" ca="1" si="88"/>
        <v>#N/A</v>
      </c>
      <c r="AC350" s="106" t="e">
        <f t="shared" ca="1" si="89"/>
        <v>#N/A</v>
      </c>
      <c r="AD350" s="106" t="str">
        <f t="shared" ca="1" si="84"/>
        <v/>
      </c>
      <c r="AE350" s="106" t="str">
        <f t="shared" ca="1" si="85"/>
        <v/>
      </c>
      <c r="AF350" s="106" t="str">
        <f t="shared" ca="1" si="86"/>
        <v/>
      </c>
      <c r="AG350" s="110" t="e">
        <f t="shared" ca="1" si="75"/>
        <v>#N/A</v>
      </c>
      <c r="AH350" s="110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0" t="str">
        <f t="shared" ca="1" si="79"/>
        <v/>
      </c>
      <c r="M351" s="106" t="str">
        <f t="shared" ca="1" si="80"/>
        <v/>
      </c>
      <c r="N351" s="106" t="str">
        <f t="shared" ca="1" si="81"/>
        <v/>
      </c>
      <c r="O351" s="106" t="str">
        <f t="shared" ca="1" si="82"/>
        <v/>
      </c>
      <c r="Y351" s="40" t="e">
        <f t="shared" ca="1" si="83"/>
        <v>#N/A</v>
      </c>
      <c r="Z351" s="8" t="e">
        <f ca="1">IF(Y351="","",项目信息!$C$16)</f>
        <v>#N/A</v>
      </c>
      <c r="AA351" s="106" t="e">
        <f t="shared" ca="1" si="87"/>
        <v>#N/A</v>
      </c>
      <c r="AB351" s="106" t="e">
        <f t="shared" ca="1" si="88"/>
        <v>#N/A</v>
      </c>
      <c r="AC351" s="106" t="e">
        <f t="shared" ca="1" si="89"/>
        <v>#N/A</v>
      </c>
      <c r="AD351" s="106" t="str">
        <f t="shared" ca="1" si="84"/>
        <v/>
      </c>
      <c r="AE351" s="106" t="str">
        <f t="shared" ca="1" si="85"/>
        <v/>
      </c>
      <c r="AF351" s="106" t="str">
        <f t="shared" ca="1" si="86"/>
        <v/>
      </c>
      <c r="AG351" s="110" t="e">
        <f t="shared" ca="1" si="75"/>
        <v>#N/A</v>
      </c>
      <c r="AH351" s="110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0" t="str">
        <f t="shared" ca="1" si="79"/>
        <v/>
      </c>
      <c r="M352" s="106" t="str">
        <f t="shared" ca="1" si="80"/>
        <v/>
      </c>
      <c r="N352" s="106" t="str">
        <f t="shared" ca="1" si="81"/>
        <v/>
      </c>
      <c r="O352" s="106" t="str">
        <f t="shared" ca="1" si="82"/>
        <v/>
      </c>
      <c r="Y352" s="40" t="e">
        <f t="shared" ca="1" si="83"/>
        <v>#N/A</v>
      </c>
      <c r="Z352" s="8" t="e">
        <f ca="1">IF(Y352="","",项目信息!$C$16)</f>
        <v>#N/A</v>
      </c>
      <c r="AA352" s="106" t="e">
        <f t="shared" ca="1" si="87"/>
        <v>#N/A</v>
      </c>
      <c r="AB352" s="106" t="e">
        <f t="shared" ca="1" si="88"/>
        <v>#N/A</v>
      </c>
      <c r="AC352" s="106" t="e">
        <f t="shared" ca="1" si="89"/>
        <v>#N/A</v>
      </c>
      <c r="AD352" s="106" t="str">
        <f t="shared" ca="1" si="84"/>
        <v/>
      </c>
      <c r="AE352" s="106" t="str">
        <f t="shared" ca="1" si="85"/>
        <v/>
      </c>
      <c r="AF352" s="106" t="str">
        <f t="shared" ca="1" si="86"/>
        <v/>
      </c>
      <c r="AG352" s="110" t="e">
        <f t="shared" ca="1" si="75"/>
        <v>#N/A</v>
      </c>
      <c r="AH352" s="110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0" t="str">
        <f t="shared" ca="1" si="79"/>
        <v/>
      </c>
      <c r="M353" s="106" t="str">
        <f t="shared" ca="1" si="80"/>
        <v/>
      </c>
      <c r="N353" s="106" t="str">
        <f t="shared" ca="1" si="81"/>
        <v/>
      </c>
      <c r="O353" s="106" t="str">
        <f t="shared" ca="1" si="82"/>
        <v/>
      </c>
      <c r="Y353" s="40" t="e">
        <f t="shared" ca="1" si="83"/>
        <v>#N/A</v>
      </c>
      <c r="Z353" s="8" t="e">
        <f ca="1">IF(Y353="","",项目信息!$C$16)</f>
        <v>#N/A</v>
      </c>
      <c r="AA353" s="106" t="e">
        <f t="shared" ca="1" si="87"/>
        <v>#N/A</v>
      </c>
      <c r="AB353" s="106" t="e">
        <f t="shared" ca="1" si="88"/>
        <v>#N/A</v>
      </c>
      <c r="AC353" s="106" t="e">
        <f t="shared" ca="1" si="89"/>
        <v>#N/A</v>
      </c>
      <c r="AD353" s="106" t="str">
        <f t="shared" ca="1" si="84"/>
        <v/>
      </c>
      <c r="AE353" s="106" t="str">
        <f t="shared" ca="1" si="85"/>
        <v/>
      </c>
      <c r="AF353" s="106" t="str">
        <f t="shared" ca="1" si="86"/>
        <v/>
      </c>
      <c r="AG353" s="110" t="e">
        <f t="shared" ca="1" si="75"/>
        <v>#N/A</v>
      </c>
      <c r="AH353" s="110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0" t="str">
        <f t="shared" ca="1" si="79"/>
        <v/>
      </c>
      <c r="M354" s="106" t="str">
        <f t="shared" ca="1" si="80"/>
        <v/>
      </c>
      <c r="N354" s="106" t="str">
        <f t="shared" ca="1" si="81"/>
        <v/>
      </c>
      <c r="O354" s="106" t="str">
        <f t="shared" ca="1" si="82"/>
        <v/>
      </c>
      <c r="Y354" s="40" t="e">
        <f t="shared" ca="1" si="83"/>
        <v>#N/A</v>
      </c>
      <c r="Z354" s="8" t="e">
        <f ca="1">IF(Y354="","",项目信息!$C$16)</f>
        <v>#N/A</v>
      </c>
      <c r="AA354" s="106" t="e">
        <f t="shared" ca="1" si="87"/>
        <v>#N/A</v>
      </c>
      <c r="AB354" s="106" t="e">
        <f t="shared" ca="1" si="88"/>
        <v>#N/A</v>
      </c>
      <c r="AC354" s="106" t="e">
        <f t="shared" ca="1" si="89"/>
        <v>#N/A</v>
      </c>
      <c r="AD354" s="106" t="str">
        <f t="shared" ca="1" si="84"/>
        <v/>
      </c>
      <c r="AE354" s="106" t="str">
        <f t="shared" ca="1" si="85"/>
        <v/>
      </c>
      <c r="AF354" s="106" t="str">
        <f t="shared" ca="1" si="86"/>
        <v/>
      </c>
      <c r="AG354" s="110" t="e">
        <f t="shared" ca="1" si="75"/>
        <v>#N/A</v>
      </c>
      <c r="AH354" s="110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0" t="str">
        <f t="shared" ca="1" si="79"/>
        <v/>
      </c>
      <c r="M355" s="106" t="str">
        <f t="shared" ca="1" si="80"/>
        <v/>
      </c>
      <c r="N355" s="106" t="str">
        <f t="shared" ca="1" si="81"/>
        <v/>
      </c>
      <c r="O355" s="106" t="str">
        <f t="shared" ca="1" si="82"/>
        <v/>
      </c>
      <c r="Y355" s="40" t="e">
        <f t="shared" ca="1" si="83"/>
        <v>#N/A</v>
      </c>
      <c r="Z355" s="8" t="e">
        <f ca="1">IF(Y355="","",项目信息!$C$16)</f>
        <v>#N/A</v>
      </c>
      <c r="AA355" s="106" t="e">
        <f t="shared" ca="1" si="87"/>
        <v>#N/A</v>
      </c>
      <c r="AB355" s="106" t="e">
        <f t="shared" ca="1" si="88"/>
        <v>#N/A</v>
      </c>
      <c r="AC355" s="106" t="e">
        <f t="shared" ca="1" si="89"/>
        <v>#N/A</v>
      </c>
      <c r="AD355" s="106" t="str">
        <f t="shared" ca="1" si="84"/>
        <v/>
      </c>
      <c r="AE355" s="106" t="str">
        <f t="shared" ca="1" si="85"/>
        <v/>
      </c>
      <c r="AF355" s="106" t="str">
        <f t="shared" ca="1" si="86"/>
        <v/>
      </c>
      <c r="AG355" s="110" t="e">
        <f t="shared" ca="1" si="75"/>
        <v>#N/A</v>
      </c>
      <c r="AH355" s="110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0" t="str">
        <f t="shared" ca="1" si="79"/>
        <v/>
      </c>
      <c r="M356" s="106" t="str">
        <f t="shared" ca="1" si="80"/>
        <v/>
      </c>
      <c r="N356" s="106" t="str">
        <f t="shared" ca="1" si="81"/>
        <v/>
      </c>
      <c r="O356" s="106" t="str">
        <f t="shared" ca="1" si="82"/>
        <v/>
      </c>
      <c r="Y356" s="40" t="e">
        <f t="shared" ca="1" si="83"/>
        <v>#N/A</v>
      </c>
      <c r="Z356" s="8" t="e">
        <f ca="1">IF(Y356="","",项目信息!$C$16)</f>
        <v>#N/A</v>
      </c>
      <c r="AA356" s="106" t="e">
        <f t="shared" ca="1" si="87"/>
        <v>#N/A</v>
      </c>
      <c r="AB356" s="106" t="e">
        <f t="shared" ca="1" si="88"/>
        <v>#N/A</v>
      </c>
      <c r="AC356" s="106" t="e">
        <f t="shared" ca="1" si="89"/>
        <v>#N/A</v>
      </c>
      <c r="AD356" s="106" t="str">
        <f t="shared" ca="1" si="84"/>
        <v/>
      </c>
      <c r="AE356" s="106" t="str">
        <f t="shared" ca="1" si="85"/>
        <v/>
      </c>
      <c r="AF356" s="106" t="str">
        <f t="shared" ca="1" si="86"/>
        <v/>
      </c>
      <c r="AG356" s="110" t="e">
        <f t="shared" ca="1" si="75"/>
        <v>#N/A</v>
      </c>
      <c r="AH356" s="110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0" t="str">
        <f t="shared" ca="1" si="79"/>
        <v/>
      </c>
      <c r="M357" s="106" t="str">
        <f t="shared" ca="1" si="80"/>
        <v/>
      </c>
      <c r="N357" s="106" t="str">
        <f t="shared" ca="1" si="81"/>
        <v/>
      </c>
      <c r="O357" s="106" t="str">
        <f t="shared" ca="1" si="82"/>
        <v/>
      </c>
      <c r="Y357" s="40" t="e">
        <f t="shared" ca="1" si="83"/>
        <v>#N/A</v>
      </c>
      <c r="Z357" s="8" t="e">
        <f ca="1">IF(Y357="","",项目信息!$C$16)</f>
        <v>#N/A</v>
      </c>
      <c r="AA357" s="106" t="e">
        <f t="shared" ca="1" si="87"/>
        <v>#N/A</v>
      </c>
      <c r="AB357" s="106" t="e">
        <f t="shared" ca="1" si="88"/>
        <v>#N/A</v>
      </c>
      <c r="AC357" s="106" t="e">
        <f t="shared" ca="1" si="89"/>
        <v>#N/A</v>
      </c>
      <c r="AD357" s="106" t="str">
        <f t="shared" ca="1" si="84"/>
        <v/>
      </c>
      <c r="AE357" s="106" t="str">
        <f t="shared" ca="1" si="85"/>
        <v/>
      </c>
      <c r="AF357" s="106" t="str">
        <f t="shared" ca="1" si="86"/>
        <v/>
      </c>
      <c r="AG357" s="110" t="e">
        <f t="shared" ca="1" si="75"/>
        <v>#N/A</v>
      </c>
      <c r="AH357" s="110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0" t="str">
        <f t="shared" ca="1" si="79"/>
        <v/>
      </c>
      <c r="M358" s="106" t="str">
        <f t="shared" ca="1" si="80"/>
        <v/>
      </c>
      <c r="N358" s="106" t="str">
        <f t="shared" ca="1" si="81"/>
        <v/>
      </c>
      <c r="O358" s="106" t="str">
        <f t="shared" ca="1" si="82"/>
        <v/>
      </c>
      <c r="Y358" s="40" t="e">
        <f t="shared" ca="1" si="83"/>
        <v>#N/A</v>
      </c>
      <c r="Z358" s="8" t="e">
        <f ca="1">IF(Y358="","",项目信息!$C$16)</f>
        <v>#N/A</v>
      </c>
      <c r="AA358" s="106" t="e">
        <f t="shared" ca="1" si="87"/>
        <v>#N/A</v>
      </c>
      <c r="AB358" s="106" t="e">
        <f t="shared" ca="1" si="88"/>
        <v>#N/A</v>
      </c>
      <c r="AC358" s="106" t="e">
        <f t="shared" ca="1" si="89"/>
        <v>#N/A</v>
      </c>
      <c r="AD358" s="106" t="str">
        <f t="shared" ca="1" si="84"/>
        <v/>
      </c>
      <c r="AE358" s="106" t="str">
        <f t="shared" ca="1" si="85"/>
        <v/>
      </c>
      <c r="AF358" s="106" t="str">
        <f t="shared" ca="1" si="86"/>
        <v/>
      </c>
      <c r="AG358" s="110" t="e">
        <f t="shared" ca="1" si="75"/>
        <v>#N/A</v>
      </c>
      <c r="AH358" s="110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0" t="str">
        <f t="shared" ca="1" si="79"/>
        <v/>
      </c>
      <c r="M359" s="106" t="str">
        <f t="shared" ca="1" si="80"/>
        <v/>
      </c>
      <c r="N359" s="106" t="str">
        <f t="shared" ca="1" si="81"/>
        <v/>
      </c>
      <c r="O359" s="106" t="str">
        <f t="shared" ca="1" si="82"/>
        <v/>
      </c>
      <c r="Y359" s="40" t="e">
        <f t="shared" ca="1" si="83"/>
        <v>#N/A</v>
      </c>
      <c r="Z359" s="8" t="e">
        <f ca="1">IF(Y359="","",项目信息!$C$16)</f>
        <v>#N/A</v>
      </c>
      <c r="AA359" s="106" t="e">
        <f t="shared" ca="1" si="87"/>
        <v>#N/A</v>
      </c>
      <c r="AB359" s="106" t="e">
        <f t="shared" ca="1" si="88"/>
        <v>#N/A</v>
      </c>
      <c r="AC359" s="106" t="e">
        <f t="shared" ca="1" si="89"/>
        <v>#N/A</v>
      </c>
      <c r="AD359" s="106" t="str">
        <f t="shared" ca="1" si="84"/>
        <v/>
      </c>
      <c r="AE359" s="106" t="str">
        <f t="shared" ca="1" si="85"/>
        <v/>
      </c>
      <c r="AF359" s="106" t="str">
        <f t="shared" ca="1" si="86"/>
        <v/>
      </c>
      <c r="AG359" s="110" t="e">
        <f t="shared" ca="1" si="75"/>
        <v>#N/A</v>
      </c>
      <c r="AH359" s="110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0" t="str">
        <f t="shared" ca="1" si="79"/>
        <v/>
      </c>
      <c r="M360" s="106" t="str">
        <f t="shared" ca="1" si="80"/>
        <v/>
      </c>
      <c r="N360" s="106" t="str">
        <f t="shared" ca="1" si="81"/>
        <v/>
      </c>
      <c r="O360" s="106" t="str">
        <f t="shared" ca="1" si="82"/>
        <v/>
      </c>
      <c r="Y360" s="40" t="e">
        <f t="shared" ca="1" si="83"/>
        <v>#N/A</v>
      </c>
      <c r="Z360" s="8" t="e">
        <f ca="1">IF(Y360="","",项目信息!$C$16)</f>
        <v>#N/A</v>
      </c>
      <c r="AA360" s="106" t="e">
        <f t="shared" ca="1" si="87"/>
        <v>#N/A</v>
      </c>
      <c r="AB360" s="106" t="e">
        <f t="shared" ca="1" si="88"/>
        <v>#N/A</v>
      </c>
      <c r="AC360" s="106" t="e">
        <f t="shared" ca="1" si="89"/>
        <v>#N/A</v>
      </c>
      <c r="AD360" s="106" t="str">
        <f t="shared" ca="1" si="84"/>
        <v/>
      </c>
      <c r="AE360" s="106" t="str">
        <f t="shared" ca="1" si="85"/>
        <v/>
      </c>
      <c r="AF360" s="106" t="str">
        <f t="shared" ca="1" si="86"/>
        <v/>
      </c>
      <c r="AG360" s="110" t="e">
        <f t="shared" ca="1" si="75"/>
        <v>#N/A</v>
      </c>
      <c r="AH360" s="110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0" t="str">
        <f t="shared" ca="1" si="79"/>
        <v/>
      </c>
      <c r="M361" s="106" t="str">
        <f t="shared" ca="1" si="80"/>
        <v/>
      </c>
      <c r="N361" s="106" t="str">
        <f t="shared" ca="1" si="81"/>
        <v/>
      </c>
      <c r="O361" s="106" t="str">
        <f t="shared" ca="1" si="82"/>
        <v/>
      </c>
      <c r="Y361" s="40" t="e">
        <f t="shared" ca="1" si="83"/>
        <v>#N/A</v>
      </c>
      <c r="Z361" s="8" t="e">
        <f ca="1">IF(Y361="","",项目信息!$C$16)</f>
        <v>#N/A</v>
      </c>
      <c r="AA361" s="106" t="e">
        <f t="shared" ca="1" si="87"/>
        <v>#N/A</v>
      </c>
      <c r="AB361" s="106" t="e">
        <f t="shared" ca="1" si="88"/>
        <v>#N/A</v>
      </c>
      <c r="AC361" s="106" t="e">
        <f t="shared" ca="1" si="89"/>
        <v>#N/A</v>
      </c>
      <c r="AD361" s="106" t="str">
        <f t="shared" ca="1" si="84"/>
        <v/>
      </c>
      <c r="AE361" s="106" t="str">
        <f t="shared" ca="1" si="85"/>
        <v/>
      </c>
      <c r="AF361" s="106" t="str">
        <f t="shared" ca="1" si="86"/>
        <v/>
      </c>
      <c r="AG361" s="110" t="e">
        <f t="shared" ca="1" si="75"/>
        <v>#N/A</v>
      </c>
      <c r="AH361" s="110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0" t="str">
        <f t="shared" ca="1" si="79"/>
        <v/>
      </c>
      <c r="M362" s="106" t="str">
        <f t="shared" ca="1" si="80"/>
        <v/>
      </c>
      <c r="N362" s="106" t="str">
        <f t="shared" ca="1" si="81"/>
        <v/>
      </c>
      <c r="O362" s="106" t="str">
        <f t="shared" ca="1" si="82"/>
        <v/>
      </c>
      <c r="Y362" s="40" t="e">
        <f t="shared" ca="1" si="83"/>
        <v>#N/A</v>
      </c>
      <c r="Z362" s="8" t="e">
        <f ca="1">IF(Y362="","",项目信息!$C$16)</f>
        <v>#N/A</v>
      </c>
      <c r="AA362" s="106" t="e">
        <f t="shared" ca="1" si="87"/>
        <v>#N/A</v>
      </c>
      <c r="AB362" s="106" t="e">
        <f t="shared" ca="1" si="88"/>
        <v>#N/A</v>
      </c>
      <c r="AC362" s="106" t="e">
        <f t="shared" ca="1" si="89"/>
        <v>#N/A</v>
      </c>
      <c r="AD362" s="106" t="str">
        <f t="shared" ca="1" si="84"/>
        <v/>
      </c>
      <c r="AE362" s="106" t="str">
        <f t="shared" ca="1" si="85"/>
        <v/>
      </c>
      <c r="AF362" s="106" t="str">
        <f t="shared" ca="1" si="86"/>
        <v/>
      </c>
      <c r="AG362" s="110" t="e">
        <f t="shared" ca="1" si="75"/>
        <v>#N/A</v>
      </c>
      <c r="AH362" s="110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0" t="str">
        <f t="shared" ca="1" si="79"/>
        <v/>
      </c>
      <c r="M363" s="106" t="str">
        <f t="shared" ca="1" si="80"/>
        <v/>
      </c>
      <c r="N363" s="106" t="str">
        <f t="shared" ca="1" si="81"/>
        <v/>
      </c>
      <c r="O363" s="106" t="str">
        <f t="shared" ca="1" si="82"/>
        <v/>
      </c>
      <c r="Y363" s="40" t="e">
        <f t="shared" ca="1" si="83"/>
        <v>#N/A</v>
      </c>
      <c r="Z363" s="8" t="e">
        <f ca="1">IF(Y363="","",项目信息!$C$16)</f>
        <v>#N/A</v>
      </c>
      <c r="AA363" s="106" t="e">
        <f t="shared" ca="1" si="87"/>
        <v>#N/A</v>
      </c>
      <c r="AB363" s="106" t="e">
        <f t="shared" ca="1" si="88"/>
        <v>#N/A</v>
      </c>
      <c r="AC363" s="106" t="e">
        <f t="shared" ca="1" si="89"/>
        <v>#N/A</v>
      </c>
      <c r="AD363" s="106" t="str">
        <f t="shared" ca="1" si="84"/>
        <v/>
      </c>
      <c r="AE363" s="106" t="str">
        <f t="shared" ca="1" si="85"/>
        <v/>
      </c>
      <c r="AF363" s="106" t="str">
        <f t="shared" ca="1" si="86"/>
        <v/>
      </c>
      <c r="AG363" s="110" t="e">
        <f t="shared" ca="1" si="75"/>
        <v>#N/A</v>
      </c>
      <c r="AH363" s="110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0" t="str">
        <f t="shared" ca="1" si="79"/>
        <v/>
      </c>
      <c r="M364" s="106" t="str">
        <f t="shared" ca="1" si="80"/>
        <v/>
      </c>
      <c r="N364" s="106" t="str">
        <f t="shared" ca="1" si="81"/>
        <v/>
      </c>
      <c r="O364" s="106" t="str">
        <f t="shared" ca="1" si="82"/>
        <v/>
      </c>
      <c r="Y364" s="40" t="e">
        <f t="shared" ca="1" si="83"/>
        <v>#N/A</v>
      </c>
      <c r="Z364" s="8" t="e">
        <f ca="1">IF(Y364="","",项目信息!$C$16)</f>
        <v>#N/A</v>
      </c>
      <c r="AA364" s="106" t="e">
        <f t="shared" ca="1" si="87"/>
        <v>#N/A</v>
      </c>
      <c r="AB364" s="106" t="e">
        <f t="shared" ca="1" si="88"/>
        <v>#N/A</v>
      </c>
      <c r="AC364" s="106" t="e">
        <f t="shared" ca="1" si="89"/>
        <v>#N/A</v>
      </c>
      <c r="AD364" s="106" t="str">
        <f t="shared" ca="1" si="84"/>
        <v/>
      </c>
      <c r="AE364" s="106" t="str">
        <f t="shared" ca="1" si="85"/>
        <v/>
      </c>
      <c r="AF364" s="106" t="str">
        <f t="shared" ca="1" si="86"/>
        <v/>
      </c>
      <c r="AG364" s="110" t="e">
        <f t="shared" ca="1" si="75"/>
        <v>#N/A</v>
      </c>
      <c r="AH364" s="110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0" t="str">
        <f t="shared" ca="1" si="79"/>
        <v/>
      </c>
      <c r="M365" s="106" t="str">
        <f t="shared" ca="1" si="80"/>
        <v/>
      </c>
      <c r="N365" s="106" t="str">
        <f t="shared" ca="1" si="81"/>
        <v/>
      </c>
      <c r="O365" s="106" t="str">
        <f t="shared" ca="1" si="82"/>
        <v/>
      </c>
      <c r="Y365" s="40" t="e">
        <f t="shared" ca="1" si="83"/>
        <v>#N/A</v>
      </c>
      <c r="Z365" s="8" t="e">
        <f ca="1">IF(Y365="","",项目信息!$C$16)</f>
        <v>#N/A</v>
      </c>
      <c r="AA365" s="106" t="e">
        <f t="shared" ca="1" si="87"/>
        <v>#N/A</v>
      </c>
      <c r="AB365" s="106" t="e">
        <f t="shared" ca="1" si="88"/>
        <v>#N/A</v>
      </c>
      <c r="AC365" s="106" t="e">
        <f t="shared" ca="1" si="89"/>
        <v>#N/A</v>
      </c>
      <c r="AD365" s="106" t="str">
        <f t="shared" ca="1" si="84"/>
        <v/>
      </c>
      <c r="AE365" s="106" t="str">
        <f t="shared" ca="1" si="85"/>
        <v/>
      </c>
      <c r="AF365" s="106" t="str">
        <f t="shared" ca="1" si="86"/>
        <v/>
      </c>
      <c r="AG365" s="110" t="e">
        <f t="shared" ca="1" si="75"/>
        <v>#N/A</v>
      </c>
      <c r="AH365" s="110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0" t="str">
        <f t="shared" ca="1" si="79"/>
        <v/>
      </c>
      <c r="M366" s="106" t="str">
        <f t="shared" ca="1" si="80"/>
        <v/>
      </c>
      <c r="N366" s="106" t="str">
        <f t="shared" ca="1" si="81"/>
        <v/>
      </c>
      <c r="O366" s="106" t="str">
        <f t="shared" ca="1" si="82"/>
        <v/>
      </c>
      <c r="Y366" s="40" t="e">
        <f t="shared" ca="1" si="83"/>
        <v>#N/A</v>
      </c>
      <c r="Z366" s="8" t="e">
        <f ca="1">IF(Y366="","",项目信息!$C$16)</f>
        <v>#N/A</v>
      </c>
      <c r="AA366" s="106" t="e">
        <f t="shared" ca="1" si="87"/>
        <v>#N/A</v>
      </c>
      <c r="AB366" s="106" t="e">
        <f t="shared" ca="1" si="88"/>
        <v>#N/A</v>
      </c>
      <c r="AC366" s="106" t="e">
        <f t="shared" ca="1" si="89"/>
        <v>#N/A</v>
      </c>
      <c r="AD366" s="106" t="str">
        <f t="shared" ca="1" si="84"/>
        <v/>
      </c>
      <c r="AE366" s="106" t="str">
        <f t="shared" ca="1" si="85"/>
        <v/>
      </c>
      <c r="AF366" s="106" t="str">
        <f t="shared" ca="1" si="86"/>
        <v/>
      </c>
      <c r="AG366" s="110" t="e">
        <f t="shared" ca="1" si="75"/>
        <v>#N/A</v>
      </c>
      <c r="AH366" s="110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0" t="str">
        <f t="shared" ca="1" si="79"/>
        <v/>
      </c>
      <c r="M367" s="106" t="str">
        <f t="shared" ca="1" si="80"/>
        <v/>
      </c>
      <c r="N367" s="106" t="str">
        <f t="shared" ca="1" si="81"/>
        <v/>
      </c>
      <c r="O367" s="106" t="str">
        <f t="shared" ca="1" si="82"/>
        <v/>
      </c>
      <c r="Y367" s="40" t="e">
        <f t="shared" ca="1" si="83"/>
        <v>#N/A</v>
      </c>
      <c r="Z367" s="8" t="e">
        <f ca="1">IF(Y367="","",项目信息!$C$16)</f>
        <v>#N/A</v>
      </c>
      <c r="AA367" s="106" t="e">
        <f t="shared" ca="1" si="87"/>
        <v>#N/A</v>
      </c>
      <c r="AB367" s="106" t="e">
        <f t="shared" ca="1" si="88"/>
        <v>#N/A</v>
      </c>
      <c r="AC367" s="106" t="e">
        <f t="shared" ca="1" si="89"/>
        <v>#N/A</v>
      </c>
      <c r="AD367" s="106" t="str">
        <f t="shared" ca="1" si="84"/>
        <v/>
      </c>
      <c r="AE367" s="106" t="str">
        <f t="shared" ca="1" si="85"/>
        <v/>
      </c>
      <c r="AF367" s="106" t="str">
        <f t="shared" ca="1" si="86"/>
        <v/>
      </c>
      <c r="AG367" s="110" t="e">
        <f t="shared" ca="1" si="75"/>
        <v>#N/A</v>
      </c>
      <c r="AH367" s="110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0" t="str">
        <f t="shared" ca="1" si="79"/>
        <v/>
      </c>
      <c r="M368" s="106" t="str">
        <f t="shared" ca="1" si="80"/>
        <v/>
      </c>
      <c r="N368" s="106" t="str">
        <f t="shared" ca="1" si="81"/>
        <v/>
      </c>
      <c r="O368" s="106" t="str">
        <f t="shared" ca="1" si="82"/>
        <v/>
      </c>
      <c r="Y368" s="40" t="e">
        <f t="shared" ca="1" si="83"/>
        <v>#N/A</v>
      </c>
      <c r="Z368" s="8" t="e">
        <f ca="1">IF(Y368="","",项目信息!$C$16)</f>
        <v>#N/A</v>
      </c>
      <c r="AA368" s="106" t="e">
        <f t="shared" ca="1" si="87"/>
        <v>#N/A</v>
      </c>
      <c r="AB368" s="106" t="e">
        <f t="shared" ca="1" si="88"/>
        <v>#N/A</v>
      </c>
      <c r="AC368" s="106" t="e">
        <f t="shared" ca="1" si="89"/>
        <v>#N/A</v>
      </c>
      <c r="AD368" s="106" t="str">
        <f t="shared" ca="1" si="84"/>
        <v/>
      </c>
      <c r="AE368" s="106" t="str">
        <f t="shared" ca="1" si="85"/>
        <v/>
      </c>
      <c r="AF368" s="106" t="str">
        <f t="shared" ca="1" si="86"/>
        <v/>
      </c>
      <c r="AG368" s="110" t="e">
        <f t="shared" ca="1" si="75"/>
        <v>#N/A</v>
      </c>
      <c r="AH368" s="110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0" t="str">
        <f t="shared" ca="1" si="79"/>
        <v/>
      </c>
      <c r="M369" s="106" t="str">
        <f t="shared" ca="1" si="80"/>
        <v/>
      </c>
      <c r="N369" s="106" t="str">
        <f t="shared" ca="1" si="81"/>
        <v/>
      </c>
      <c r="O369" s="106" t="str">
        <f t="shared" ca="1" si="82"/>
        <v/>
      </c>
      <c r="Y369" s="40" t="e">
        <f t="shared" ca="1" si="83"/>
        <v>#N/A</v>
      </c>
      <c r="Z369" s="8" t="e">
        <f ca="1">IF(Y369="","",项目信息!$C$16)</f>
        <v>#N/A</v>
      </c>
      <c r="AA369" s="106" t="e">
        <f t="shared" ca="1" si="87"/>
        <v>#N/A</v>
      </c>
      <c r="AB369" s="106" t="e">
        <f t="shared" ca="1" si="88"/>
        <v>#N/A</v>
      </c>
      <c r="AC369" s="106" t="e">
        <f t="shared" ca="1" si="89"/>
        <v>#N/A</v>
      </c>
      <c r="AD369" s="106" t="str">
        <f t="shared" ca="1" si="84"/>
        <v/>
      </c>
      <c r="AE369" s="106" t="str">
        <f t="shared" ca="1" si="85"/>
        <v/>
      </c>
      <c r="AF369" s="106" t="str">
        <f t="shared" ca="1" si="86"/>
        <v/>
      </c>
      <c r="AG369" s="110" t="e">
        <f t="shared" ca="1" si="75"/>
        <v>#N/A</v>
      </c>
      <c r="AH369" s="110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0" t="str">
        <f t="shared" ca="1" si="79"/>
        <v/>
      </c>
      <c r="M370" s="106" t="str">
        <f t="shared" ca="1" si="80"/>
        <v/>
      </c>
      <c r="N370" s="106" t="str">
        <f t="shared" ca="1" si="81"/>
        <v/>
      </c>
      <c r="O370" s="106" t="str">
        <f t="shared" ca="1" si="82"/>
        <v/>
      </c>
      <c r="Y370" s="40" t="e">
        <f t="shared" ca="1" si="83"/>
        <v>#N/A</v>
      </c>
      <c r="Z370" s="8" t="e">
        <f ca="1">IF(Y370="","",项目信息!$C$16)</f>
        <v>#N/A</v>
      </c>
      <c r="AA370" s="106" t="e">
        <f t="shared" ca="1" si="87"/>
        <v>#N/A</v>
      </c>
      <c r="AB370" s="106" t="e">
        <f t="shared" ca="1" si="88"/>
        <v>#N/A</v>
      </c>
      <c r="AC370" s="106" t="e">
        <f t="shared" ca="1" si="89"/>
        <v>#N/A</v>
      </c>
      <c r="AD370" s="106" t="str">
        <f t="shared" ca="1" si="84"/>
        <v/>
      </c>
      <c r="AE370" s="106" t="str">
        <f t="shared" ca="1" si="85"/>
        <v/>
      </c>
      <c r="AF370" s="106" t="str">
        <f t="shared" ca="1" si="86"/>
        <v/>
      </c>
      <c r="AG370" s="110" t="e">
        <f t="shared" ca="1" si="75"/>
        <v>#N/A</v>
      </c>
      <c r="AH370" s="110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0" t="str">
        <f t="shared" ca="1" si="79"/>
        <v/>
      </c>
      <c r="M371" s="106" t="str">
        <f t="shared" ca="1" si="80"/>
        <v/>
      </c>
      <c r="N371" s="106" t="str">
        <f t="shared" ca="1" si="81"/>
        <v/>
      </c>
      <c r="O371" s="106" t="str">
        <f t="shared" ca="1" si="82"/>
        <v/>
      </c>
      <c r="Y371" s="40" t="e">
        <f t="shared" ca="1" si="83"/>
        <v>#N/A</v>
      </c>
      <c r="Z371" s="8" t="e">
        <f ca="1">IF(Y371="","",项目信息!$C$16)</f>
        <v>#N/A</v>
      </c>
      <c r="AA371" s="106" t="e">
        <f t="shared" ca="1" si="87"/>
        <v>#N/A</v>
      </c>
      <c r="AB371" s="106" t="e">
        <f t="shared" ca="1" si="88"/>
        <v>#N/A</v>
      </c>
      <c r="AC371" s="106" t="e">
        <f t="shared" ca="1" si="89"/>
        <v>#N/A</v>
      </c>
      <c r="AD371" s="106" t="str">
        <f t="shared" ca="1" si="84"/>
        <v/>
      </c>
      <c r="AE371" s="106" t="str">
        <f t="shared" ca="1" si="85"/>
        <v/>
      </c>
      <c r="AF371" s="106" t="str">
        <f t="shared" ca="1" si="86"/>
        <v/>
      </c>
      <c r="AG371" s="110" t="e">
        <f t="shared" ca="1" si="75"/>
        <v>#N/A</v>
      </c>
      <c r="AH371" s="110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0" t="str">
        <f t="shared" ca="1" si="79"/>
        <v/>
      </c>
      <c r="M372" s="106" t="str">
        <f t="shared" ca="1" si="80"/>
        <v/>
      </c>
      <c r="N372" s="106" t="str">
        <f t="shared" ca="1" si="81"/>
        <v/>
      </c>
      <c r="O372" s="106" t="str">
        <f t="shared" ca="1" si="82"/>
        <v/>
      </c>
      <c r="Y372" s="40" t="e">
        <f t="shared" ca="1" si="83"/>
        <v>#N/A</v>
      </c>
      <c r="Z372" s="8" t="e">
        <f ca="1">IF(Y372="","",项目信息!$C$16)</f>
        <v>#N/A</v>
      </c>
      <c r="AA372" s="106" t="e">
        <f t="shared" ca="1" si="87"/>
        <v>#N/A</v>
      </c>
      <c r="AB372" s="106" t="e">
        <f t="shared" ca="1" si="88"/>
        <v>#N/A</v>
      </c>
      <c r="AC372" s="106" t="e">
        <f t="shared" ca="1" si="89"/>
        <v>#N/A</v>
      </c>
      <c r="AD372" s="106" t="str">
        <f t="shared" ca="1" si="84"/>
        <v/>
      </c>
      <c r="AE372" s="106" t="str">
        <f t="shared" ca="1" si="85"/>
        <v/>
      </c>
      <c r="AF372" s="106" t="str">
        <f t="shared" ca="1" si="86"/>
        <v/>
      </c>
      <c r="AG372" s="110" t="e">
        <f t="shared" ca="1" si="75"/>
        <v>#N/A</v>
      </c>
      <c r="AH372" s="110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0" t="str">
        <f t="shared" ca="1" si="79"/>
        <v/>
      </c>
      <c r="M373" s="106" t="str">
        <f t="shared" ca="1" si="80"/>
        <v/>
      </c>
      <c r="N373" s="106" t="str">
        <f t="shared" ca="1" si="81"/>
        <v/>
      </c>
      <c r="O373" s="106" t="str">
        <f t="shared" ca="1" si="82"/>
        <v/>
      </c>
      <c r="Y373" s="40" t="e">
        <f t="shared" ca="1" si="83"/>
        <v>#N/A</v>
      </c>
      <c r="Z373" s="8" t="e">
        <f ca="1">IF(Y373="","",项目信息!$C$16)</f>
        <v>#N/A</v>
      </c>
      <c r="AA373" s="106" t="e">
        <f t="shared" ca="1" si="87"/>
        <v>#N/A</v>
      </c>
      <c r="AB373" s="106" t="e">
        <f t="shared" ca="1" si="88"/>
        <v>#N/A</v>
      </c>
      <c r="AC373" s="106" t="e">
        <f t="shared" ca="1" si="89"/>
        <v>#N/A</v>
      </c>
      <c r="AD373" s="106" t="str">
        <f t="shared" ca="1" si="84"/>
        <v/>
      </c>
      <c r="AE373" s="106" t="str">
        <f t="shared" ca="1" si="85"/>
        <v/>
      </c>
      <c r="AF373" s="106" t="str">
        <f t="shared" ca="1" si="86"/>
        <v/>
      </c>
      <c r="AG373" s="110" t="e">
        <f t="shared" ca="1" si="75"/>
        <v>#N/A</v>
      </c>
      <c r="AH373" s="110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0" t="str">
        <f t="shared" ca="1" si="79"/>
        <v/>
      </c>
      <c r="M374" s="106" t="str">
        <f t="shared" ca="1" si="80"/>
        <v/>
      </c>
      <c r="N374" s="106" t="str">
        <f t="shared" ca="1" si="81"/>
        <v/>
      </c>
      <c r="O374" s="106" t="str">
        <f t="shared" ca="1" si="82"/>
        <v/>
      </c>
      <c r="Y374" s="40" t="e">
        <f t="shared" ca="1" si="83"/>
        <v>#N/A</v>
      </c>
      <c r="Z374" s="8" t="e">
        <f ca="1">IF(Y374="","",项目信息!$C$16)</f>
        <v>#N/A</v>
      </c>
      <c r="AA374" s="106" t="e">
        <f t="shared" ca="1" si="87"/>
        <v>#N/A</v>
      </c>
      <c r="AB374" s="106" t="e">
        <f t="shared" ca="1" si="88"/>
        <v>#N/A</v>
      </c>
      <c r="AC374" s="106" t="e">
        <f t="shared" ca="1" si="89"/>
        <v>#N/A</v>
      </c>
      <c r="AD374" s="106" t="str">
        <f t="shared" ca="1" si="84"/>
        <v/>
      </c>
      <c r="AE374" s="106" t="str">
        <f t="shared" ca="1" si="85"/>
        <v/>
      </c>
      <c r="AF374" s="106" t="str">
        <f t="shared" ca="1" si="86"/>
        <v/>
      </c>
      <c r="AG374" s="110" t="e">
        <f t="shared" ca="1" si="75"/>
        <v>#N/A</v>
      </c>
      <c r="AH374" s="110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0" t="str">
        <f t="shared" ca="1" si="79"/>
        <v/>
      </c>
      <c r="M375" s="106" t="str">
        <f t="shared" ca="1" si="80"/>
        <v/>
      </c>
      <c r="N375" s="106" t="str">
        <f t="shared" ca="1" si="81"/>
        <v/>
      </c>
      <c r="O375" s="106" t="str">
        <f t="shared" ca="1" si="82"/>
        <v/>
      </c>
      <c r="Y375" s="40" t="e">
        <f t="shared" ca="1" si="83"/>
        <v>#N/A</v>
      </c>
      <c r="Z375" s="8" t="e">
        <f ca="1">IF(Y375="","",项目信息!$C$16)</f>
        <v>#N/A</v>
      </c>
      <c r="AA375" s="106" t="e">
        <f t="shared" ca="1" si="87"/>
        <v>#N/A</v>
      </c>
      <c r="AB375" s="106" t="e">
        <f t="shared" ca="1" si="88"/>
        <v>#N/A</v>
      </c>
      <c r="AC375" s="106" t="e">
        <f t="shared" ca="1" si="89"/>
        <v>#N/A</v>
      </c>
      <c r="AD375" s="106" t="str">
        <f t="shared" ca="1" si="84"/>
        <v/>
      </c>
      <c r="AE375" s="106" t="str">
        <f t="shared" ca="1" si="85"/>
        <v/>
      </c>
      <c r="AF375" s="106" t="str">
        <f t="shared" ca="1" si="86"/>
        <v/>
      </c>
      <c r="AG375" s="110" t="e">
        <f t="shared" ca="1" si="75"/>
        <v>#N/A</v>
      </c>
      <c r="AH375" s="110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0" t="str">
        <f t="shared" ca="1" si="79"/>
        <v/>
      </c>
      <c r="M376" s="106" t="str">
        <f t="shared" ca="1" si="80"/>
        <v/>
      </c>
      <c r="N376" s="106" t="str">
        <f t="shared" ca="1" si="81"/>
        <v/>
      </c>
      <c r="O376" s="106" t="str">
        <f t="shared" ca="1" si="82"/>
        <v/>
      </c>
      <c r="Y376" s="40" t="e">
        <f t="shared" ca="1" si="83"/>
        <v>#N/A</v>
      </c>
      <c r="Z376" s="8" t="e">
        <f ca="1">IF(Y376="","",项目信息!$C$16)</f>
        <v>#N/A</v>
      </c>
      <c r="AA376" s="106" t="e">
        <f t="shared" ca="1" si="87"/>
        <v>#N/A</v>
      </c>
      <c r="AB376" s="106" t="e">
        <f t="shared" ca="1" si="88"/>
        <v>#N/A</v>
      </c>
      <c r="AC376" s="106" t="e">
        <f t="shared" ca="1" si="89"/>
        <v>#N/A</v>
      </c>
      <c r="AD376" s="106" t="str">
        <f t="shared" ca="1" si="84"/>
        <v/>
      </c>
      <c r="AE376" s="106" t="str">
        <f t="shared" ca="1" si="85"/>
        <v/>
      </c>
      <c r="AF376" s="106" t="str">
        <f t="shared" ca="1" si="86"/>
        <v/>
      </c>
      <c r="AG376" s="110" t="e">
        <f t="shared" ca="1" si="75"/>
        <v>#N/A</v>
      </c>
      <c r="AH376" s="110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0" t="str">
        <f t="shared" ca="1" si="79"/>
        <v/>
      </c>
      <c r="M377" s="106" t="str">
        <f t="shared" ca="1" si="80"/>
        <v/>
      </c>
      <c r="N377" s="106" t="str">
        <f t="shared" ca="1" si="81"/>
        <v/>
      </c>
      <c r="O377" s="106" t="str">
        <f t="shared" ca="1" si="82"/>
        <v/>
      </c>
      <c r="Y377" s="40" t="e">
        <f t="shared" ca="1" si="83"/>
        <v>#N/A</v>
      </c>
      <c r="Z377" s="8" t="e">
        <f ca="1">IF(Y377="","",项目信息!$C$16)</f>
        <v>#N/A</v>
      </c>
      <c r="AA377" s="106" t="e">
        <f t="shared" ca="1" si="87"/>
        <v>#N/A</v>
      </c>
      <c r="AB377" s="106" t="e">
        <f t="shared" ca="1" si="88"/>
        <v>#N/A</v>
      </c>
      <c r="AC377" s="106" t="e">
        <f t="shared" ca="1" si="89"/>
        <v>#N/A</v>
      </c>
      <c r="AD377" s="106" t="str">
        <f t="shared" ca="1" si="84"/>
        <v/>
      </c>
      <c r="AE377" s="106" t="str">
        <f t="shared" ca="1" si="85"/>
        <v/>
      </c>
      <c r="AF377" s="106" t="str">
        <f t="shared" ca="1" si="86"/>
        <v/>
      </c>
      <c r="AG377" s="110" t="e">
        <f t="shared" ca="1" si="75"/>
        <v>#N/A</v>
      </c>
      <c r="AH377" s="110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0" t="str">
        <f t="shared" ca="1" si="79"/>
        <v/>
      </c>
      <c r="M378" s="106" t="str">
        <f t="shared" ca="1" si="80"/>
        <v/>
      </c>
      <c r="N378" s="106" t="str">
        <f t="shared" ca="1" si="81"/>
        <v/>
      </c>
      <c r="O378" s="106" t="str">
        <f t="shared" ca="1" si="82"/>
        <v/>
      </c>
      <c r="Y378" s="40" t="e">
        <f t="shared" ca="1" si="83"/>
        <v>#N/A</v>
      </c>
      <c r="Z378" s="8" t="e">
        <f ca="1">IF(Y378="","",项目信息!$C$16)</f>
        <v>#N/A</v>
      </c>
      <c r="AA378" s="106" t="e">
        <f t="shared" ca="1" si="87"/>
        <v>#N/A</v>
      </c>
      <c r="AB378" s="106" t="e">
        <f t="shared" ca="1" si="88"/>
        <v>#N/A</v>
      </c>
      <c r="AC378" s="106" t="e">
        <f t="shared" ca="1" si="89"/>
        <v>#N/A</v>
      </c>
      <c r="AD378" s="106" t="str">
        <f t="shared" ca="1" si="84"/>
        <v/>
      </c>
      <c r="AE378" s="106" t="str">
        <f t="shared" ca="1" si="85"/>
        <v/>
      </c>
      <c r="AF378" s="106" t="str">
        <f t="shared" ca="1" si="86"/>
        <v/>
      </c>
      <c r="AG378" s="110" t="e">
        <f t="shared" ca="1" si="75"/>
        <v>#N/A</v>
      </c>
      <c r="AH378" s="110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0" t="str">
        <f t="shared" ca="1" si="79"/>
        <v/>
      </c>
      <c r="M379" s="106" t="str">
        <f t="shared" ca="1" si="80"/>
        <v/>
      </c>
      <c r="N379" s="106" t="str">
        <f t="shared" ca="1" si="81"/>
        <v/>
      </c>
      <c r="O379" s="106" t="str">
        <f t="shared" ca="1" si="82"/>
        <v/>
      </c>
      <c r="Y379" s="40" t="e">
        <f t="shared" ca="1" si="83"/>
        <v>#N/A</v>
      </c>
      <c r="Z379" s="8" t="e">
        <f ca="1">IF(Y379="","",项目信息!$C$16)</f>
        <v>#N/A</v>
      </c>
      <c r="AA379" s="106" t="e">
        <f t="shared" ca="1" si="87"/>
        <v>#N/A</v>
      </c>
      <c r="AB379" s="106" t="e">
        <f t="shared" ca="1" si="88"/>
        <v>#N/A</v>
      </c>
      <c r="AC379" s="106" t="e">
        <f t="shared" ca="1" si="89"/>
        <v>#N/A</v>
      </c>
      <c r="AD379" s="106" t="str">
        <f t="shared" ca="1" si="84"/>
        <v/>
      </c>
      <c r="AE379" s="106" t="str">
        <f t="shared" ca="1" si="85"/>
        <v/>
      </c>
      <c r="AF379" s="106" t="str">
        <f t="shared" ca="1" si="86"/>
        <v/>
      </c>
      <c r="AG379" s="110" t="e">
        <f t="shared" ca="1" si="75"/>
        <v>#N/A</v>
      </c>
      <c r="AH379" s="110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0" t="str">
        <f t="shared" ca="1" si="79"/>
        <v/>
      </c>
      <c r="M380" s="106" t="str">
        <f t="shared" ca="1" si="80"/>
        <v/>
      </c>
      <c r="N380" s="106" t="str">
        <f t="shared" ca="1" si="81"/>
        <v/>
      </c>
      <c r="O380" s="106" t="str">
        <f t="shared" ca="1" si="82"/>
        <v/>
      </c>
      <c r="Y380" s="40" t="e">
        <f t="shared" ca="1" si="83"/>
        <v>#N/A</v>
      </c>
      <c r="Z380" s="8" t="e">
        <f ca="1">IF(Y380="","",项目信息!$C$16)</f>
        <v>#N/A</v>
      </c>
      <c r="AA380" s="106" t="e">
        <f t="shared" ca="1" si="87"/>
        <v>#N/A</v>
      </c>
      <c r="AB380" s="106" t="e">
        <f t="shared" ca="1" si="88"/>
        <v>#N/A</v>
      </c>
      <c r="AC380" s="106" t="e">
        <f t="shared" ca="1" si="89"/>
        <v>#N/A</v>
      </c>
      <c r="AD380" s="106" t="str">
        <f t="shared" ca="1" si="84"/>
        <v/>
      </c>
      <c r="AE380" s="106" t="str">
        <f t="shared" ca="1" si="85"/>
        <v/>
      </c>
      <c r="AF380" s="106" t="str">
        <f t="shared" ca="1" si="86"/>
        <v/>
      </c>
      <c r="AG380" s="110" t="e">
        <f t="shared" ca="1" si="75"/>
        <v>#N/A</v>
      </c>
      <c r="AH380" s="110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0" t="str">
        <f t="shared" ca="1" si="79"/>
        <v/>
      </c>
      <c r="M381" s="106" t="str">
        <f t="shared" ca="1" si="80"/>
        <v/>
      </c>
      <c r="N381" s="106" t="str">
        <f t="shared" ca="1" si="81"/>
        <v/>
      </c>
      <c r="O381" s="106" t="str">
        <f t="shared" ca="1" si="82"/>
        <v/>
      </c>
      <c r="Y381" s="40" t="e">
        <f t="shared" ca="1" si="83"/>
        <v>#N/A</v>
      </c>
      <c r="Z381" s="8" t="e">
        <f ca="1">IF(Y381="","",项目信息!$C$16)</f>
        <v>#N/A</v>
      </c>
      <c r="AA381" s="106" t="e">
        <f t="shared" ca="1" si="87"/>
        <v>#N/A</v>
      </c>
      <c r="AB381" s="106" t="e">
        <f t="shared" ca="1" si="88"/>
        <v>#N/A</v>
      </c>
      <c r="AC381" s="106" t="e">
        <f t="shared" ca="1" si="89"/>
        <v>#N/A</v>
      </c>
      <c r="AD381" s="106" t="str">
        <f t="shared" ca="1" si="84"/>
        <v/>
      </c>
      <c r="AE381" s="106" t="str">
        <f t="shared" ca="1" si="85"/>
        <v/>
      </c>
      <c r="AF381" s="106" t="str">
        <f t="shared" ca="1" si="86"/>
        <v/>
      </c>
      <c r="AG381" s="110" t="e">
        <f t="shared" ca="1" si="75"/>
        <v>#N/A</v>
      </c>
      <c r="AH381" s="110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0" t="str">
        <f t="shared" ca="1" si="79"/>
        <v/>
      </c>
      <c r="M382" s="106" t="str">
        <f t="shared" ca="1" si="80"/>
        <v/>
      </c>
      <c r="N382" s="106" t="str">
        <f t="shared" ca="1" si="81"/>
        <v/>
      </c>
      <c r="O382" s="106" t="str">
        <f t="shared" ca="1" si="82"/>
        <v/>
      </c>
      <c r="Y382" s="40" t="e">
        <f t="shared" ca="1" si="83"/>
        <v>#N/A</v>
      </c>
      <c r="Z382" s="8" t="e">
        <f ca="1">IF(Y382="","",项目信息!$C$16)</f>
        <v>#N/A</v>
      </c>
      <c r="AA382" s="106" t="e">
        <f t="shared" ca="1" si="87"/>
        <v>#N/A</v>
      </c>
      <c r="AB382" s="106" t="e">
        <f t="shared" ca="1" si="88"/>
        <v>#N/A</v>
      </c>
      <c r="AC382" s="106" t="e">
        <f t="shared" ca="1" si="89"/>
        <v>#N/A</v>
      </c>
      <c r="AD382" s="106" t="str">
        <f t="shared" ca="1" si="84"/>
        <v/>
      </c>
      <c r="AE382" s="106" t="str">
        <f t="shared" ca="1" si="85"/>
        <v/>
      </c>
      <c r="AF382" s="106" t="str">
        <f t="shared" ca="1" si="86"/>
        <v/>
      </c>
      <c r="AG382" s="110" t="e">
        <f t="shared" ca="1" si="75"/>
        <v>#N/A</v>
      </c>
      <c r="AH382" s="110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0" t="str">
        <f t="shared" ca="1" si="79"/>
        <v/>
      </c>
      <c r="M383" s="106" t="str">
        <f t="shared" ca="1" si="80"/>
        <v/>
      </c>
      <c r="N383" s="106" t="str">
        <f t="shared" ca="1" si="81"/>
        <v/>
      </c>
      <c r="O383" s="106" t="str">
        <f t="shared" ca="1" si="82"/>
        <v/>
      </c>
      <c r="Y383" s="40" t="e">
        <f t="shared" ca="1" si="83"/>
        <v>#N/A</v>
      </c>
      <c r="Z383" s="8" t="e">
        <f ca="1">IF(Y383="","",项目信息!$C$16)</f>
        <v>#N/A</v>
      </c>
      <c r="AA383" s="106" t="e">
        <f t="shared" ca="1" si="87"/>
        <v>#N/A</v>
      </c>
      <c r="AB383" s="106" t="e">
        <f t="shared" ca="1" si="88"/>
        <v>#N/A</v>
      </c>
      <c r="AC383" s="106" t="e">
        <f t="shared" ca="1" si="89"/>
        <v>#N/A</v>
      </c>
      <c r="AD383" s="106" t="str">
        <f t="shared" ca="1" si="84"/>
        <v/>
      </c>
      <c r="AE383" s="106" t="str">
        <f t="shared" ca="1" si="85"/>
        <v/>
      </c>
      <c r="AF383" s="106" t="str">
        <f t="shared" ca="1" si="86"/>
        <v/>
      </c>
      <c r="AG383" s="110" t="e">
        <f t="shared" ca="1" si="75"/>
        <v>#N/A</v>
      </c>
      <c r="AH383" s="110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0" t="str">
        <f t="shared" ca="1" si="79"/>
        <v/>
      </c>
      <c r="M384" s="106" t="str">
        <f t="shared" ca="1" si="80"/>
        <v/>
      </c>
      <c r="N384" s="106" t="str">
        <f t="shared" ca="1" si="81"/>
        <v/>
      </c>
      <c r="O384" s="106" t="str">
        <f t="shared" ca="1" si="82"/>
        <v/>
      </c>
      <c r="Y384" s="40" t="e">
        <f t="shared" ca="1" si="83"/>
        <v>#N/A</v>
      </c>
      <c r="Z384" s="8" t="e">
        <f ca="1">IF(Y384="","",项目信息!$C$16)</f>
        <v>#N/A</v>
      </c>
      <c r="AA384" s="106" t="e">
        <f t="shared" ca="1" si="87"/>
        <v>#N/A</v>
      </c>
      <c r="AB384" s="106" t="e">
        <f t="shared" ca="1" si="88"/>
        <v>#N/A</v>
      </c>
      <c r="AC384" s="106" t="e">
        <f t="shared" ca="1" si="89"/>
        <v>#N/A</v>
      </c>
      <c r="AD384" s="106" t="str">
        <f t="shared" ca="1" si="84"/>
        <v/>
      </c>
      <c r="AE384" s="106" t="str">
        <f t="shared" ca="1" si="85"/>
        <v/>
      </c>
      <c r="AF384" s="106" t="str">
        <f t="shared" ca="1" si="86"/>
        <v/>
      </c>
      <c r="AG384" s="110" t="e">
        <f t="shared" ca="1" si="75"/>
        <v>#N/A</v>
      </c>
      <c r="AH384" s="110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0" t="str">
        <f t="shared" ca="1" si="79"/>
        <v/>
      </c>
      <c r="M385" s="106" t="str">
        <f t="shared" ca="1" si="80"/>
        <v/>
      </c>
      <c r="N385" s="106" t="str">
        <f t="shared" ca="1" si="81"/>
        <v/>
      </c>
      <c r="O385" s="106" t="str">
        <f t="shared" ca="1" si="82"/>
        <v/>
      </c>
      <c r="Y385" s="40" t="e">
        <f t="shared" ca="1" si="83"/>
        <v>#N/A</v>
      </c>
      <c r="Z385" s="8" t="e">
        <f ca="1">IF(Y385="","",项目信息!$C$16)</f>
        <v>#N/A</v>
      </c>
      <c r="AA385" s="106" t="e">
        <f t="shared" ca="1" si="87"/>
        <v>#N/A</v>
      </c>
      <c r="AB385" s="106" t="e">
        <f t="shared" ca="1" si="88"/>
        <v>#N/A</v>
      </c>
      <c r="AC385" s="106" t="e">
        <f t="shared" ca="1" si="89"/>
        <v>#N/A</v>
      </c>
      <c r="AD385" s="106" t="str">
        <f t="shared" ca="1" si="84"/>
        <v/>
      </c>
      <c r="AE385" s="106" t="str">
        <f t="shared" ca="1" si="85"/>
        <v/>
      </c>
      <c r="AF385" s="106" t="str">
        <f t="shared" ca="1" si="86"/>
        <v/>
      </c>
      <c r="AG385" s="110" t="e">
        <f t="shared" ca="1" si="75"/>
        <v>#N/A</v>
      </c>
      <c r="AH385" s="110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0" t="str">
        <f t="shared" ca="1" si="79"/>
        <v/>
      </c>
      <c r="M386" s="106" t="str">
        <f t="shared" ca="1" si="80"/>
        <v/>
      </c>
      <c r="N386" s="106" t="str">
        <f t="shared" ca="1" si="81"/>
        <v/>
      </c>
      <c r="O386" s="106" t="str">
        <f t="shared" ca="1" si="82"/>
        <v/>
      </c>
      <c r="Y386" s="40" t="e">
        <f t="shared" ca="1" si="83"/>
        <v>#N/A</v>
      </c>
      <c r="Z386" s="8" t="e">
        <f ca="1">IF(Y386="","",项目信息!$C$16)</f>
        <v>#N/A</v>
      </c>
      <c r="AA386" s="106" t="e">
        <f t="shared" ca="1" si="87"/>
        <v>#N/A</v>
      </c>
      <c r="AB386" s="106" t="e">
        <f t="shared" ca="1" si="88"/>
        <v>#N/A</v>
      </c>
      <c r="AC386" s="106" t="e">
        <f t="shared" ca="1" si="89"/>
        <v>#N/A</v>
      </c>
      <c r="AD386" s="106" t="str">
        <f t="shared" ca="1" si="84"/>
        <v/>
      </c>
      <c r="AE386" s="106" t="str">
        <f t="shared" ca="1" si="85"/>
        <v/>
      </c>
      <c r="AF386" s="106" t="str">
        <f t="shared" ca="1" si="86"/>
        <v/>
      </c>
      <c r="AG386" s="110" t="e">
        <f t="shared" ref="AG386:AG449" ca="1" si="90">IF(Y386&lt;&gt;"",AC386-AB386,"")</f>
        <v>#N/A</v>
      </c>
      <c r="AH386" s="110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0" t="str">
        <f t="shared" ref="L387:L450" ca="1" si="94">IF(ROW()-$J$17&lt;$J$7,OFFSET($A$1,ROW()-$J$17+$J$3,$J$5-1),IF(ROW()-$J$17-$J$7&lt;$J$14,OFFSET($A$1,ROW()-$J$17-$J$7+$J$10,$J$12-1),""))</f>
        <v/>
      </c>
      <c r="M387" s="106" t="str">
        <f t="shared" ref="M387:M450" ca="1" si="95">IF(ROW()-$J$17&lt;$J$7,OFFSET($A$1,ROW()-$J$17+$J$3,$J$5-1+1),IF(ROW()-$J$17-$J$7&lt;$J$14,0,""))</f>
        <v/>
      </c>
      <c r="N387" s="106" t="str">
        <f t="shared" ref="N387:N450" ca="1" si="96">IF(ROW()-$J$17&lt;$J$7,0,IF(ROW()-$J$17-$J$7&lt;$J$14,OFFSET($A$1,ROW()-$J$17-$J$7+$J$10,$J$12-1+2),""))</f>
        <v/>
      </c>
      <c r="O387" s="106" t="str">
        <f t="shared" ref="O387:O450" ca="1" si="97">IF(ROW()-$J$17&lt;$J$7,0,IF(ROW()-$J$17-$J$7&lt;$J$14,OFFSET($A$1,ROW()-$J$17-$J$7+$J$10,$J$12-1+1),""))</f>
        <v/>
      </c>
      <c r="Y387" s="40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06" t="e">
        <f t="shared" ca="1" si="87"/>
        <v>#N/A</v>
      </c>
      <c r="AB387" s="106" t="e">
        <f t="shared" ca="1" si="88"/>
        <v>#N/A</v>
      </c>
      <c r="AC387" s="106" t="e">
        <f t="shared" ca="1" si="89"/>
        <v>#N/A</v>
      </c>
      <c r="AD387" s="106" t="str">
        <f t="shared" ref="AD387:AD450" ca="1" si="99">IF(ROW()-2&lt;$J$26,OFFSET($Q$1,ROW()-2+$J$22-1,1),"")</f>
        <v/>
      </c>
      <c r="AE387" s="106" t="str">
        <f t="shared" ref="AE387:AE450" ca="1" si="100">IF(ROW()-2&lt;$J$26,OFFSET($Q$1,ROW()-2+$J$22-1,2),"")</f>
        <v/>
      </c>
      <c r="AF387" s="106" t="str">
        <f t="shared" ref="AF387:AF450" ca="1" si="101">IF(ROW()-2&lt;$J$26,OFFSET($Q$1,ROW()-2+$J$22-1,3),"")</f>
        <v/>
      </c>
      <c r="AG387" s="110" t="e">
        <f t="shared" ca="1" si="90"/>
        <v>#N/A</v>
      </c>
      <c r="AH387" s="110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0" t="str">
        <f t="shared" ca="1" si="94"/>
        <v/>
      </c>
      <c r="M388" s="106" t="str">
        <f t="shared" ca="1" si="95"/>
        <v/>
      </c>
      <c r="N388" s="106" t="str">
        <f t="shared" ca="1" si="96"/>
        <v/>
      </c>
      <c r="O388" s="106" t="str">
        <f t="shared" ca="1" si="97"/>
        <v/>
      </c>
      <c r="Y388" s="40" t="e">
        <f t="shared" ca="1" si="98"/>
        <v>#N/A</v>
      </c>
      <c r="Z388" s="8" t="e">
        <f ca="1">IF(Y388="","",项目信息!$C$16)</f>
        <v>#N/A</v>
      </c>
      <c r="AA388" s="106" t="e">
        <f t="shared" ref="AA388:AA451" ca="1" si="102">IF(AD388&lt;&gt;"",AD388+AA387,NA())</f>
        <v>#N/A</v>
      </c>
      <c r="AB388" s="106" t="e">
        <f t="shared" ref="AB388:AB451" ca="1" si="103">IF(AE388&lt;&gt;"",AE388+AB387,NA())</f>
        <v>#N/A</v>
      </c>
      <c r="AC388" s="106" t="e">
        <f t="shared" ref="AC388:AC451" ca="1" si="104">IF(AF388&lt;&gt;"",AF388+AC387,NA())</f>
        <v>#N/A</v>
      </c>
      <c r="AD388" s="106" t="str">
        <f t="shared" ca="1" si="99"/>
        <v/>
      </c>
      <c r="AE388" s="106" t="str">
        <f t="shared" ca="1" si="100"/>
        <v/>
      </c>
      <c r="AF388" s="106" t="str">
        <f t="shared" ca="1" si="101"/>
        <v/>
      </c>
      <c r="AG388" s="110" t="e">
        <f t="shared" ca="1" si="90"/>
        <v>#N/A</v>
      </c>
      <c r="AH388" s="110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0" t="str">
        <f t="shared" ca="1" si="94"/>
        <v/>
      </c>
      <c r="M389" s="106" t="str">
        <f t="shared" ca="1" si="95"/>
        <v/>
      </c>
      <c r="N389" s="106" t="str">
        <f t="shared" ca="1" si="96"/>
        <v/>
      </c>
      <c r="O389" s="106" t="str">
        <f t="shared" ca="1" si="97"/>
        <v/>
      </c>
      <c r="Y389" s="40" t="e">
        <f t="shared" ca="1" si="98"/>
        <v>#N/A</v>
      </c>
      <c r="Z389" s="8" t="e">
        <f ca="1">IF(Y389="","",项目信息!$C$16)</f>
        <v>#N/A</v>
      </c>
      <c r="AA389" s="106" t="e">
        <f t="shared" ca="1" si="102"/>
        <v>#N/A</v>
      </c>
      <c r="AB389" s="106" t="e">
        <f t="shared" ca="1" si="103"/>
        <v>#N/A</v>
      </c>
      <c r="AC389" s="106" t="e">
        <f t="shared" ca="1" si="104"/>
        <v>#N/A</v>
      </c>
      <c r="AD389" s="106" t="str">
        <f t="shared" ca="1" si="99"/>
        <v/>
      </c>
      <c r="AE389" s="106" t="str">
        <f t="shared" ca="1" si="100"/>
        <v/>
      </c>
      <c r="AF389" s="106" t="str">
        <f t="shared" ca="1" si="101"/>
        <v/>
      </c>
      <c r="AG389" s="110" t="e">
        <f t="shared" ca="1" si="90"/>
        <v>#N/A</v>
      </c>
      <c r="AH389" s="110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0" t="str">
        <f t="shared" ca="1" si="94"/>
        <v/>
      </c>
      <c r="M390" s="106" t="str">
        <f t="shared" ca="1" si="95"/>
        <v/>
      </c>
      <c r="N390" s="106" t="str">
        <f t="shared" ca="1" si="96"/>
        <v/>
      </c>
      <c r="O390" s="106" t="str">
        <f t="shared" ca="1" si="97"/>
        <v/>
      </c>
      <c r="Y390" s="40" t="e">
        <f t="shared" ca="1" si="98"/>
        <v>#N/A</v>
      </c>
      <c r="Z390" s="8" t="e">
        <f ca="1">IF(Y390="","",项目信息!$C$16)</f>
        <v>#N/A</v>
      </c>
      <c r="AA390" s="106" t="e">
        <f t="shared" ca="1" si="102"/>
        <v>#N/A</v>
      </c>
      <c r="AB390" s="106" t="e">
        <f t="shared" ca="1" si="103"/>
        <v>#N/A</v>
      </c>
      <c r="AC390" s="106" t="e">
        <f t="shared" ca="1" si="104"/>
        <v>#N/A</v>
      </c>
      <c r="AD390" s="106" t="str">
        <f t="shared" ca="1" si="99"/>
        <v/>
      </c>
      <c r="AE390" s="106" t="str">
        <f t="shared" ca="1" si="100"/>
        <v/>
      </c>
      <c r="AF390" s="106" t="str">
        <f t="shared" ca="1" si="101"/>
        <v/>
      </c>
      <c r="AG390" s="110" t="e">
        <f t="shared" ca="1" si="90"/>
        <v>#N/A</v>
      </c>
      <c r="AH390" s="110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0" t="str">
        <f t="shared" ca="1" si="94"/>
        <v/>
      </c>
      <c r="M391" s="106" t="str">
        <f t="shared" ca="1" si="95"/>
        <v/>
      </c>
      <c r="N391" s="106" t="str">
        <f t="shared" ca="1" si="96"/>
        <v/>
      </c>
      <c r="O391" s="106" t="str">
        <f t="shared" ca="1" si="97"/>
        <v/>
      </c>
      <c r="Y391" s="40" t="e">
        <f t="shared" ca="1" si="98"/>
        <v>#N/A</v>
      </c>
      <c r="Z391" s="8" t="e">
        <f ca="1">IF(Y391="","",项目信息!$C$16)</f>
        <v>#N/A</v>
      </c>
      <c r="AA391" s="106" t="e">
        <f t="shared" ca="1" si="102"/>
        <v>#N/A</v>
      </c>
      <c r="AB391" s="106" t="e">
        <f t="shared" ca="1" si="103"/>
        <v>#N/A</v>
      </c>
      <c r="AC391" s="106" t="e">
        <f t="shared" ca="1" si="104"/>
        <v>#N/A</v>
      </c>
      <c r="AD391" s="106" t="str">
        <f t="shared" ca="1" si="99"/>
        <v/>
      </c>
      <c r="AE391" s="106" t="str">
        <f t="shared" ca="1" si="100"/>
        <v/>
      </c>
      <c r="AF391" s="106" t="str">
        <f t="shared" ca="1" si="101"/>
        <v/>
      </c>
      <c r="AG391" s="110" t="e">
        <f t="shared" ca="1" si="90"/>
        <v>#N/A</v>
      </c>
      <c r="AH391" s="110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0" t="str">
        <f t="shared" ca="1" si="94"/>
        <v/>
      </c>
      <c r="M392" s="106" t="str">
        <f t="shared" ca="1" si="95"/>
        <v/>
      </c>
      <c r="N392" s="106" t="str">
        <f t="shared" ca="1" si="96"/>
        <v/>
      </c>
      <c r="O392" s="106" t="str">
        <f t="shared" ca="1" si="97"/>
        <v/>
      </c>
      <c r="Y392" s="40" t="e">
        <f t="shared" ca="1" si="98"/>
        <v>#N/A</v>
      </c>
      <c r="Z392" s="8" t="e">
        <f ca="1">IF(Y392="","",项目信息!$C$16)</f>
        <v>#N/A</v>
      </c>
      <c r="AA392" s="106" t="e">
        <f t="shared" ca="1" si="102"/>
        <v>#N/A</v>
      </c>
      <c r="AB392" s="106" t="e">
        <f t="shared" ca="1" si="103"/>
        <v>#N/A</v>
      </c>
      <c r="AC392" s="106" t="e">
        <f t="shared" ca="1" si="104"/>
        <v>#N/A</v>
      </c>
      <c r="AD392" s="106" t="str">
        <f t="shared" ca="1" si="99"/>
        <v/>
      </c>
      <c r="AE392" s="106" t="str">
        <f t="shared" ca="1" si="100"/>
        <v/>
      </c>
      <c r="AF392" s="106" t="str">
        <f t="shared" ca="1" si="101"/>
        <v/>
      </c>
      <c r="AG392" s="110" t="e">
        <f t="shared" ca="1" si="90"/>
        <v>#N/A</v>
      </c>
      <c r="AH392" s="110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0" t="str">
        <f t="shared" ca="1" si="94"/>
        <v/>
      </c>
      <c r="M393" s="106" t="str">
        <f t="shared" ca="1" si="95"/>
        <v/>
      </c>
      <c r="N393" s="106" t="str">
        <f t="shared" ca="1" si="96"/>
        <v/>
      </c>
      <c r="O393" s="106" t="str">
        <f t="shared" ca="1" si="97"/>
        <v/>
      </c>
      <c r="Y393" s="40" t="e">
        <f t="shared" ca="1" si="98"/>
        <v>#N/A</v>
      </c>
      <c r="Z393" s="8" t="e">
        <f ca="1">IF(Y393="","",项目信息!$C$16)</f>
        <v>#N/A</v>
      </c>
      <c r="AA393" s="106" t="e">
        <f t="shared" ca="1" si="102"/>
        <v>#N/A</v>
      </c>
      <c r="AB393" s="106" t="e">
        <f t="shared" ca="1" si="103"/>
        <v>#N/A</v>
      </c>
      <c r="AC393" s="106" t="e">
        <f t="shared" ca="1" si="104"/>
        <v>#N/A</v>
      </c>
      <c r="AD393" s="106" t="str">
        <f t="shared" ca="1" si="99"/>
        <v/>
      </c>
      <c r="AE393" s="106" t="str">
        <f t="shared" ca="1" si="100"/>
        <v/>
      </c>
      <c r="AF393" s="106" t="str">
        <f t="shared" ca="1" si="101"/>
        <v/>
      </c>
      <c r="AG393" s="110" t="e">
        <f t="shared" ca="1" si="90"/>
        <v>#N/A</v>
      </c>
      <c r="AH393" s="110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0" t="str">
        <f t="shared" ca="1" si="94"/>
        <v/>
      </c>
      <c r="M394" s="106" t="str">
        <f t="shared" ca="1" si="95"/>
        <v/>
      </c>
      <c r="N394" s="106" t="str">
        <f t="shared" ca="1" si="96"/>
        <v/>
      </c>
      <c r="O394" s="106" t="str">
        <f t="shared" ca="1" si="97"/>
        <v/>
      </c>
      <c r="Y394" s="40" t="e">
        <f t="shared" ca="1" si="98"/>
        <v>#N/A</v>
      </c>
      <c r="Z394" s="8" t="e">
        <f ca="1">IF(Y394="","",项目信息!$C$16)</f>
        <v>#N/A</v>
      </c>
      <c r="AA394" s="106" t="e">
        <f t="shared" ca="1" si="102"/>
        <v>#N/A</v>
      </c>
      <c r="AB394" s="106" t="e">
        <f t="shared" ca="1" si="103"/>
        <v>#N/A</v>
      </c>
      <c r="AC394" s="106" t="e">
        <f t="shared" ca="1" si="104"/>
        <v>#N/A</v>
      </c>
      <c r="AD394" s="106" t="str">
        <f t="shared" ca="1" si="99"/>
        <v/>
      </c>
      <c r="AE394" s="106" t="str">
        <f t="shared" ca="1" si="100"/>
        <v/>
      </c>
      <c r="AF394" s="106" t="str">
        <f t="shared" ca="1" si="101"/>
        <v/>
      </c>
      <c r="AG394" s="110" t="e">
        <f t="shared" ca="1" si="90"/>
        <v>#N/A</v>
      </c>
      <c r="AH394" s="110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0" t="str">
        <f t="shared" ca="1" si="94"/>
        <v/>
      </c>
      <c r="M395" s="106" t="str">
        <f t="shared" ca="1" si="95"/>
        <v/>
      </c>
      <c r="N395" s="106" t="str">
        <f t="shared" ca="1" si="96"/>
        <v/>
      </c>
      <c r="O395" s="106" t="str">
        <f t="shared" ca="1" si="97"/>
        <v/>
      </c>
      <c r="Y395" s="40" t="e">
        <f t="shared" ca="1" si="98"/>
        <v>#N/A</v>
      </c>
      <c r="Z395" s="8" t="e">
        <f ca="1">IF(Y395="","",项目信息!$C$16)</f>
        <v>#N/A</v>
      </c>
      <c r="AA395" s="106" t="e">
        <f t="shared" ca="1" si="102"/>
        <v>#N/A</v>
      </c>
      <c r="AB395" s="106" t="e">
        <f t="shared" ca="1" si="103"/>
        <v>#N/A</v>
      </c>
      <c r="AC395" s="106" t="e">
        <f t="shared" ca="1" si="104"/>
        <v>#N/A</v>
      </c>
      <c r="AD395" s="106" t="str">
        <f t="shared" ca="1" si="99"/>
        <v/>
      </c>
      <c r="AE395" s="106" t="str">
        <f t="shared" ca="1" si="100"/>
        <v/>
      </c>
      <c r="AF395" s="106" t="str">
        <f t="shared" ca="1" si="101"/>
        <v/>
      </c>
      <c r="AG395" s="110" t="e">
        <f t="shared" ca="1" si="90"/>
        <v>#N/A</v>
      </c>
      <c r="AH395" s="110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0" t="str">
        <f t="shared" ca="1" si="94"/>
        <v/>
      </c>
      <c r="M396" s="106" t="str">
        <f t="shared" ca="1" si="95"/>
        <v/>
      </c>
      <c r="N396" s="106" t="str">
        <f t="shared" ca="1" si="96"/>
        <v/>
      </c>
      <c r="O396" s="106" t="str">
        <f t="shared" ca="1" si="97"/>
        <v/>
      </c>
      <c r="Y396" s="40" t="e">
        <f t="shared" ca="1" si="98"/>
        <v>#N/A</v>
      </c>
      <c r="Z396" s="8" t="e">
        <f ca="1">IF(Y396="","",项目信息!$C$16)</f>
        <v>#N/A</v>
      </c>
      <c r="AA396" s="106" t="e">
        <f t="shared" ca="1" si="102"/>
        <v>#N/A</v>
      </c>
      <c r="AB396" s="106" t="e">
        <f t="shared" ca="1" si="103"/>
        <v>#N/A</v>
      </c>
      <c r="AC396" s="106" t="e">
        <f t="shared" ca="1" si="104"/>
        <v>#N/A</v>
      </c>
      <c r="AD396" s="106" t="str">
        <f t="shared" ca="1" si="99"/>
        <v/>
      </c>
      <c r="AE396" s="106" t="str">
        <f t="shared" ca="1" si="100"/>
        <v/>
      </c>
      <c r="AF396" s="106" t="str">
        <f t="shared" ca="1" si="101"/>
        <v/>
      </c>
      <c r="AG396" s="110" t="e">
        <f t="shared" ca="1" si="90"/>
        <v>#N/A</v>
      </c>
      <c r="AH396" s="110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0" t="str">
        <f t="shared" ca="1" si="94"/>
        <v/>
      </c>
      <c r="M397" s="106" t="str">
        <f t="shared" ca="1" si="95"/>
        <v/>
      </c>
      <c r="N397" s="106" t="str">
        <f t="shared" ca="1" si="96"/>
        <v/>
      </c>
      <c r="O397" s="106" t="str">
        <f t="shared" ca="1" si="97"/>
        <v/>
      </c>
      <c r="Y397" s="40" t="e">
        <f t="shared" ca="1" si="98"/>
        <v>#N/A</v>
      </c>
      <c r="Z397" s="8" t="e">
        <f ca="1">IF(Y397="","",项目信息!$C$16)</f>
        <v>#N/A</v>
      </c>
      <c r="AA397" s="106" t="e">
        <f t="shared" ca="1" si="102"/>
        <v>#N/A</v>
      </c>
      <c r="AB397" s="106" t="e">
        <f t="shared" ca="1" si="103"/>
        <v>#N/A</v>
      </c>
      <c r="AC397" s="106" t="e">
        <f t="shared" ca="1" si="104"/>
        <v>#N/A</v>
      </c>
      <c r="AD397" s="106" t="str">
        <f t="shared" ca="1" si="99"/>
        <v/>
      </c>
      <c r="AE397" s="106" t="str">
        <f t="shared" ca="1" si="100"/>
        <v/>
      </c>
      <c r="AF397" s="106" t="str">
        <f t="shared" ca="1" si="101"/>
        <v/>
      </c>
      <c r="AG397" s="110" t="e">
        <f t="shared" ca="1" si="90"/>
        <v>#N/A</v>
      </c>
      <c r="AH397" s="110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0" t="str">
        <f t="shared" ca="1" si="94"/>
        <v/>
      </c>
      <c r="M398" s="106" t="str">
        <f t="shared" ca="1" si="95"/>
        <v/>
      </c>
      <c r="N398" s="106" t="str">
        <f t="shared" ca="1" si="96"/>
        <v/>
      </c>
      <c r="O398" s="106" t="str">
        <f t="shared" ca="1" si="97"/>
        <v/>
      </c>
      <c r="Y398" s="40" t="e">
        <f t="shared" ca="1" si="98"/>
        <v>#N/A</v>
      </c>
      <c r="Z398" s="8" t="e">
        <f ca="1">IF(Y398="","",项目信息!$C$16)</f>
        <v>#N/A</v>
      </c>
      <c r="AA398" s="106" t="e">
        <f t="shared" ca="1" si="102"/>
        <v>#N/A</v>
      </c>
      <c r="AB398" s="106" t="e">
        <f t="shared" ca="1" si="103"/>
        <v>#N/A</v>
      </c>
      <c r="AC398" s="106" t="e">
        <f t="shared" ca="1" si="104"/>
        <v>#N/A</v>
      </c>
      <c r="AD398" s="106" t="str">
        <f t="shared" ca="1" si="99"/>
        <v/>
      </c>
      <c r="AE398" s="106" t="str">
        <f t="shared" ca="1" si="100"/>
        <v/>
      </c>
      <c r="AF398" s="106" t="str">
        <f t="shared" ca="1" si="101"/>
        <v/>
      </c>
      <c r="AG398" s="110" t="e">
        <f t="shared" ca="1" si="90"/>
        <v>#N/A</v>
      </c>
      <c r="AH398" s="110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0" t="str">
        <f t="shared" ca="1" si="94"/>
        <v/>
      </c>
      <c r="M399" s="106" t="str">
        <f t="shared" ca="1" si="95"/>
        <v/>
      </c>
      <c r="N399" s="106" t="str">
        <f t="shared" ca="1" si="96"/>
        <v/>
      </c>
      <c r="O399" s="106" t="str">
        <f t="shared" ca="1" si="97"/>
        <v/>
      </c>
      <c r="Y399" s="40" t="e">
        <f t="shared" ca="1" si="98"/>
        <v>#N/A</v>
      </c>
      <c r="Z399" s="8" t="e">
        <f ca="1">IF(Y399="","",项目信息!$C$16)</f>
        <v>#N/A</v>
      </c>
      <c r="AA399" s="106" t="e">
        <f t="shared" ca="1" si="102"/>
        <v>#N/A</v>
      </c>
      <c r="AB399" s="106" t="e">
        <f t="shared" ca="1" si="103"/>
        <v>#N/A</v>
      </c>
      <c r="AC399" s="106" t="e">
        <f t="shared" ca="1" si="104"/>
        <v>#N/A</v>
      </c>
      <c r="AD399" s="106" t="str">
        <f t="shared" ca="1" si="99"/>
        <v/>
      </c>
      <c r="AE399" s="106" t="str">
        <f t="shared" ca="1" si="100"/>
        <v/>
      </c>
      <c r="AF399" s="106" t="str">
        <f t="shared" ca="1" si="101"/>
        <v/>
      </c>
      <c r="AG399" s="110" t="e">
        <f t="shared" ca="1" si="90"/>
        <v>#N/A</v>
      </c>
      <c r="AH399" s="110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0" t="str">
        <f t="shared" ca="1" si="94"/>
        <v/>
      </c>
      <c r="M400" s="106" t="str">
        <f t="shared" ca="1" si="95"/>
        <v/>
      </c>
      <c r="N400" s="106" t="str">
        <f t="shared" ca="1" si="96"/>
        <v/>
      </c>
      <c r="O400" s="106" t="str">
        <f t="shared" ca="1" si="97"/>
        <v/>
      </c>
      <c r="Y400" s="40" t="e">
        <f t="shared" ca="1" si="98"/>
        <v>#N/A</v>
      </c>
      <c r="Z400" s="8" t="e">
        <f ca="1">IF(Y400="","",项目信息!$C$16)</f>
        <v>#N/A</v>
      </c>
      <c r="AA400" s="106" t="e">
        <f t="shared" ca="1" si="102"/>
        <v>#N/A</v>
      </c>
      <c r="AB400" s="106" t="e">
        <f t="shared" ca="1" si="103"/>
        <v>#N/A</v>
      </c>
      <c r="AC400" s="106" t="e">
        <f t="shared" ca="1" si="104"/>
        <v>#N/A</v>
      </c>
      <c r="AD400" s="106" t="str">
        <f t="shared" ca="1" si="99"/>
        <v/>
      </c>
      <c r="AE400" s="106" t="str">
        <f t="shared" ca="1" si="100"/>
        <v/>
      </c>
      <c r="AF400" s="106" t="str">
        <f t="shared" ca="1" si="101"/>
        <v/>
      </c>
      <c r="AG400" s="110" t="e">
        <f t="shared" ca="1" si="90"/>
        <v>#N/A</v>
      </c>
      <c r="AH400" s="110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0" t="str">
        <f t="shared" ca="1" si="94"/>
        <v/>
      </c>
      <c r="M401" s="106" t="str">
        <f t="shared" ca="1" si="95"/>
        <v/>
      </c>
      <c r="N401" s="106" t="str">
        <f t="shared" ca="1" si="96"/>
        <v/>
      </c>
      <c r="O401" s="106" t="str">
        <f t="shared" ca="1" si="97"/>
        <v/>
      </c>
      <c r="Y401" s="40" t="e">
        <f t="shared" ca="1" si="98"/>
        <v>#N/A</v>
      </c>
      <c r="Z401" s="8" t="e">
        <f ca="1">IF(Y401="","",项目信息!$C$16)</f>
        <v>#N/A</v>
      </c>
      <c r="AA401" s="106" t="e">
        <f t="shared" ca="1" si="102"/>
        <v>#N/A</v>
      </c>
      <c r="AB401" s="106" t="e">
        <f t="shared" ca="1" si="103"/>
        <v>#N/A</v>
      </c>
      <c r="AC401" s="106" t="e">
        <f t="shared" ca="1" si="104"/>
        <v>#N/A</v>
      </c>
      <c r="AD401" s="106" t="str">
        <f t="shared" ca="1" si="99"/>
        <v/>
      </c>
      <c r="AE401" s="106" t="str">
        <f t="shared" ca="1" si="100"/>
        <v/>
      </c>
      <c r="AF401" s="106" t="str">
        <f t="shared" ca="1" si="101"/>
        <v/>
      </c>
      <c r="AG401" s="110" t="e">
        <f t="shared" ca="1" si="90"/>
        <v>#N/A</v>
      </c>
      <c r="AH401" s="110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0" t="str">
        <f t="shared" ca="1" si="94"/>
        <v/>
      </c>
      <c r="M402" s="106" t="str">
        <f t="shared" ca="1" si="95"/>
        <v/>
      </c>
      <c r="N402" s="106" t="str">
        <f t="shared" ca="1" si="96"/>
        <v/>
      </c>
      <c r="O402" s="106" t="str">
        <f t="shared" ca="1" si="97"/>
        <v/>
      </c>
      <c r="Y402" s="40" t="e">
        <f t="shared" ca="1" si="98"/>
        <v>#N/A</v>
      </c>
      <c r="Z402" s="8" t="e">
        <f ca="1">IF(Y402="","",项目信息!$C$16)</f>
        <v>#N/A</v>
      </c>
      <c r="AA402" s="106" t="e">
        <f t="shared" ca="1" si="102"/>
        <v>#N/A</v>
      </c>
      <c r="AB402" s="106" t="e">
        <f t="shared" ca="1" si="103"/>
        <v>#N/A</v>
      </c>
      <c r="AC402" s="106" t="e">
        <f t="shared" ca="1" si="104"/>
        <v>#N/A</v>
      </c>
      <c r="AD402" s="106" t="str">
        <f t="shared" ca="1" si="99"/>
        <v/>
      </c>
      <c r="AE402" s="106" t="str">
        <f t="shared" ca="1" si="100"/>
        <v/>
      </c>
      <c r="AF402" s="106" t="str">
        <f t="shared" ca="1" si="101"/>
        <v/>
      </c>
      <c r="AG402" s="110" t="e">
        <f t="shared" ca="1" si="90"/>
        <v>#N/A</v>
      </c>
      <c r="AH402" s="110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0" t="str">
        <f t="shared" ca="1" si="94"/>
        <v/>
      </c>
      <c r="M403" s="106" t="str">
        <f t="shared" ca="1" si="95"/>
        <v/>
      </c>
      <c r="N403" s="106" t="str">
        <f t="shared" ca="1" si="96"/>
        <v/>
      </c>
      <c r="O403" s="106" t="str">
        <f t="shared" ca="1" si="97"/>
        <v/>
      </c>
      <c r="Y403" s="40" t="e">
        <f t="shared" ca="1" si="98"/>
        <v>#N/A</v>
      </c>
      <c r="Z403" s="8" t="e">
        <f ca="1">IF(Y403="","",项目信息!$C$16)</f>
        <v>#N/A</v>
      </c>
      <c r="AA403" s="106" t="e">
        <f t="shared" ca="1" si="102"/>
        <v>#N/A</v>
      </c>
      <c r="AB403" s="106" t="e">
        <f t="shared" ca="1" si="103"/>
        <v>#N/A</v>
      </c>
      <c r="AC403" s="106" t="e">
        <f t="shared" ca="1" si="104"/>
        <v>#N/A</v>
      </c>
      <c r="AD403" s="106" t="str">
        <f t="shared" ca="1" si="99"/>
        <v/>
      </c>
      <c r="AE403" s="106" t="str">
        <f t="shared" ca="1" si="100"/>
        <v/>
      </c>
      <c r="AF403" s="106" t="str">
        <f t="shared" ca="1" si="101"/>
        <v/>
      </c>
      <c r="AG403" s="110" t="e">
        <f t="shared" ca="1" si="90"/>
        <v>#N/A</v>
      </c>
      <c r="AH403" s="110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0" t="str">
        <f t="shared" ca="1" si="94"/>
        <v/>
      </c>
      <c r="M404" s="106" t="str">
        <f t="shared" ca="1" si="95"/>
        <v/>
      </c>
      <c r="N404" s="106" t="str">
        <f t="shared" ca="1" si="96"/>
        <v/>
      </c>
      <c r="O404" s="106" t="str">
        <f t="shared" ca="1" si="97"/>
        <v/>
      </c>
      <c r="Y404" s="40" t="e">
        <f t="shared" ca="1" si="98"/>
        <v>#N/A</v>
      </c>
      <c r="Z404" s="8" t="e">
        <f ca="1">IF(Y404="","",项目信息!$C$16)</f>
        <v>#N/A</v>
      </c>
      <c r="AA404" s="106" t="e">
        <f t="shared" ca="1" si="102"/>
        <v>#N/A</v>
      </c>
      <c r="AB404" s="106" t="e">
        <f t="shared" ca="1" si="103"/>
        <v>#N/A</v>
      </c>
      <c r="AC404" s="106" t="e">
        <f t="shared" ca="1" si="104"/>
        <v>#N/A</v>
      </c>
      <c r="AD404" s="106" t="str">
        <f t="shared" ca="1" si="99"/>
        <v/>
      </c>
      <c r="AE404" s="106" t="str">
        <f t="shared" ca="1" si="100"/>
        <v/>
      </c>
      <c r="AF404" s="106" t="str">
        <f t="shared" ca="1" si="101"/>
        <v/>
      </c>
      <c r="AG404" s="110" t="e">
        <f t="shared" ca="1" si="90"/>
        <v>#N/A</v>
      </c>
      <c r="AH404" s="110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0" t="str">
        <f t="shared" ca="1" si="94"/>
        <v/>
      </c>
      <c r="M405" s="106" t="str">
        <f t="shared" ca="1" si="95"/>
        <v/>
      </c>
      <c r="N405" s="106" t="str">
        <f t="shared" ca="1" si="96"/>
        <v/>
      </c>
      <c r="O405" s="106" t="str">
        <f t="shared" ca="1" si="97"/>
        <v/>
      </c>
      <c r="Y405" s="40" t="e">
        <f t="shared" ca="1" si="98"/>
        <v>#N/A</v>
      </c>
      <c r="Z405" s="8" t="e">
        <f ca="1">IF(Y405="","",项目信息!$C$16)</f>
        <v>#N/A</v>
      </c>
      <c r="AA405" s="106" t="e">
        <f t="shared" ca="1" si="102"/>
        <v>#N/A</v>
      </c>
      <c r="AB405" s="106" t="e">
        <f t="shared" ca="1" si="103"/>
        <v>#N/A</v>
      </c>
      <c r="AC405" s="106" t="e">
        <f t="shared" ca="1" si="104"/>
        <v>#N/A</v>
      </c>
      <c r="AD405" s="106" t="str">
        <f t="shared" ca="1" si="99"/>
        <v/>
      </c>
      <c r="AE405" s="106" t="str">
        <f t="shared" ca="1" si="100"/>
        <v/>
      </c>
      <c r="AF405" s="106" t="str">
        <f t="shared" ca="1" si="101"/>
        <v/>
      </c>
      <c r="AG405" s="110" t="e">
        <f t="shared" ca="1" si="90"/>
        <v>#N/A</v>
      </c>
      <c r="AH405" s="110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0" t="str">
        <f t="shared" ca="1" si="94"/>
        <v/>
      </c>
      <c r="M406" s="106" t="str">
        <f t="shared" ca="1" si="95"/>
        <v/>
      </c>
      <c r="N406" s="106" t="str">
        <f t="shared" ca="1" si="96"/>
        <v/>
      </c>
      <c r="O406" s="106" t="str">
        <f t="shared" ca="1" si="97"/>
        <v/>
      </c>
      <c r="Y406" s="40" t="e">
        <f t="shared" ca="1" si="98"/>
        <v>#N/A</v>
      </c>
      <c r="Z406" s="8" t="e">
        <f ca="1">IF(Y406="","",项目信息!$C$16)</f>
        <v>#N/A</v>
      </c>
      <c r="AA406" s="106" t="e">
        <f t="shared" ca="1" si="102"/>
        <v>#N/A</v>
      </c>
      <c r="AB406" s="106" t="e">
        <f t="shared" ca="1" si="103"/>
        <v>#N/A</v>
      </c>
      <c r="AC406" s="106" t="e">
        <f t="shared" ca="1" si="104"/>
        <v>#N/A</v>
      </c>
      <c r="AD406" s="106" t="str">
        <f t="shared" ca="1" si="99"/>
        <v/>
      </c>
      <c r="AE406" s="106" t="str">
        <f t="shared" ca="1" si="100"/>
        <v/>
      </c>
      <c r="AF406" s="106" t="str">
        <f t="shared" ca="1" si="101"/>
        <v/>
      </c>
      <c r="AG406" s="110" t="e">
        <f t="shared" ca="1" si="90"/>
        <v>#N/A</v>
      </c>
      <c r="AH406" s="110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0" t="str">
        <f t="shared" ca="1" si="94"/>
        <v/>
      </c>
      <c r="M407" s="106" t="str">
        <f t="shared" ca="1" si="95"/>
        <v/>
      </c>
      <c r="N407" s="106" t="str">
        <f t="shared" ca="1" si="96"/>
        <v/>
      </c>
      <c r="O407" s="106" t="str">
        <f t="shared" ca="1" si="97"/>
        <v/>
      </c>
      <c r="Y407" s="40" t="e">
        <f t="shared" ca="1" si="98"/>
        <v>#N/A</v>
      </c>
      <c r="Z407" s="8" t="e">
        <f ca="1">IF(Y407="","",项目信息!$C$16)</f>
        <v>#N/A</v>
      </c>
      <c r="AA407" s="106" t="e">
        <f t="shared" ca="1" si="102"/>
        <v>#N/A</v>
      </c>
      <c r="AB407" s="106" t="e">
        <f t="shared" ca="1" si="103"/>
        <v>#N/A</v>
      </c>
      <c r="AC407" s="106" t="e">
        <f t="shared" ca="1" si="104"/>
        <v>#N/A</v>
      </c>
      <c r="AD407" s="106" t="str">
        <f t="shared" ca="1" si="99"/>
        <v/>
      </c>
      <c r="AE407" s="106" t="str">
        <f t="shared" ca="1" si="100"/>
        <v/>
      </c>
      <c r="AF407" s="106" t="str">
        <f t="shared" ca="1" si="101"/>
        <v/>
      </c>
      <c r="AG407" s="110" t="e">
        <f t="shared" ca="1" si="90"/>
        <v>#N/A</v>
      </c>
      <c r="AH407" s="110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0" t="str">
        <f t="shared" ca="1" si="94"/>
        <v/>
      </c>
      <c r="M408" s="106" t="str">
        <f t="shared" ca="1" si="95"/>
        <v/>
      </c>
      <c r="N408" s="106" t="str">
        <f t="shared" ca="1" si="96"/>
        <v/>
      </c>
      <c r="O408" s="106" t="str">
        <f t="shared" ca="1" si="97"/>
        <v/>
      </c>
      <c r="Y408" s="40" t="e">
        <f t="shared" ca="1" si="98"/>
        <v>#N/A</v>
      </c>
      <c r="Z408" s="8" t="e">
        <f ca="1">IF(Y408="","",项目信息!$C$16)</f>
        <v>#N/A</v>
      </c>
      <c r="AA408" s="106" t="e">
        <f t="shared" ca="1" si="102"/>
        <v>#N/A</v>
      </c>
      <c r="AB408" s="106" t="e">
        <f t="shared" ca="1" si="103"/>
        <v>#N/A</v>
      </c>
      <c r="AC408" s="106" t="e">
        <f t="shared" ca="1" si="104"/>
        <v>#N/A</v>
      </c>
      <c r="AD408" s="106" t="str">
        <f t="shared" ca="1" si="99"/>
        <v/>
      </c>
      <c r="AE408" s="106" t="str">
        <f t="shared" ca="1" si="100"/>
        <v/>
      </c>
      <c r="AF408" s="106" t="str">
        <f t="shared" ca="1" si="101"/>
        <v/>
      </c>
      <c r="AG408" s="110" t="e">
        <f t="shared" ca="1" si="90"/>
        <v>#N/A</v>
      </c>
      <c r="AH408" s="110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0" t="str">
        <f t="shared" ca="1" si="94"/>
        <v/>
      </c>
      <c r="M409" s="106" t="str">
        <f t="shared" ca="1" si="95"/>
        <v/>
      </c>
      <c r="N409" s="106" t="str">
        <f t="shared" ca="1" si="96"/>
        <v/>
      </c>
      <c r="O409" s="106" t="str">
        <f t="shared" ca="1" si="97"/>
        <v/>
      </c>
      <c r="Y409" s="40" t="e">
        <f t="shared" ca="1" si="98"/>
        <v>#N/A</v>
      </c>
      <c r="Z409" s="8" t="e">
        <f ca="1">IF(Y409="","",项目信息!$C$16)</f>
        <v>#N/A</v>
      </c>
      <c r="AA409" s="106" t="e">
        <f t="shared" ca="1" si="102"/>
        <v>#N/A</v>
      </c>
      <c r="AB409" s="106" t="e">
        <f t="shared" ca="1" si="103"/>
        <v>#N/A</v>
      </c>
      <c r="AC409" s="106" t="e">
        <f t="shared" ca="1" si="104"/>
        <v>#N/A</v>
      </c>
      <c r="AD409" s="106" t="str">
        <f t="shared" ca="1" si="99"/>
        <v/>
      </c>
      <c r="AE409" s="106" t="str">
        <f t="shared" ca="1" si="100"/>
        <v/>
      </c>
      <c r="AF409" s="106" t="str">
        <f t="shared" ca="1" si="101"/>
        <v/>
      </c>
      <c r="AG409" s="110" t="e">
        <f t="shared" ca="1" si="90"/>
        <v>#N/A</v>
      </c>
      <c r="AH409" s="110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0" t="str">
        <f t="shared" ca="1" si="94"/>
        <v/>
      </c>
      <c r="M410" s="106" t="str">
        <f t="shared" ca="1" si="95"/>
        <v/>
      </c>
      <c r="N410" s="106" t="str">
        <f t="shared" ca="1" si="96"/>
        <v/>
      </c>
      <c r="O410" s="106" t="str">
        <f t="shared" ca="1" si="97"/>
        <v/>
      </c>
      <c r="Y410" s="40" t="e">
        <f t="shared" ca="1" si="98"/>
        <v>#N/A</v>
      </c>
      <c r="Z410" s="8" t="e">
        <f ca="1">IF(Y410="","",项目信息!$C$16)</f>
        <v>#N/A</v>
      </c>
      <c r="AA410" s="106" t="e">
        <f t="shared" ca="1" si="102"/>
        <v>#N/A</v>
      </c>
      <c r="AB410" s="106" t="e">
        <f t="shared" ca="1" si="103"/>
        <v>#N/A</v>
      </c>
      <c r="AC410" s="106" t="e">
        <f t="shared" ca="1" si="104"/>
        <v>#N/A</v>
      </c>
      <c r="AD410" s="106" t="str">
        <f t="shared" ca="1" si="99"/>
        <v/>
      </c>
      <c r="AE410" s="106" t="str">
        <f t="shared" ca="1" si="100"/>
        <v/>
      </c>
      <c r="AF410" s="106" t="str">
        <f t="shared" ca="1" si="101"/>
        <v/>
      </c>
      <c r="AG410" s="110" t="e">
        <f t="shared" ca="1" si="90"/>
        <v>#N/A</v>
      </c>
      <c r="AH410" s="110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0" t="str">
        <f t="shared" ca="1" si="94"/>
        <v/>
      </c>
      <c r="M411" s="106" t="str">
        <f t="shared" ca="1" si="95"/>
        <v/>
      </c>
      <c r="N411" s="106" t="str">
        <f t="shared" ca="1" si="96"/>
        <v/>
      </c>
      <c r="O411" s="106" t="str">
        <f t="shared" ca="1" si="97"/>
        <v/>
      </c>
      <c r="Y411" s="40" t="e">
        <f t="shared" ca="1" si="98"/>
        <v>#N/A</v>
      </c>
      <c r="Z411" s="8" t="e">
        <f ca="1">IF(Y411="","",项目信息!$C$16)</f>
        <v>#N/A</v>
      </c>
      <c r="AA411" s="106" t="e">
        <f t="shared" ca="1" si="102"/>
        <v>#N/A</v>
      </c>
      <c r="AB411" s="106" t="e">
        <f t="shared" ca="1" si="103"/>
        <v>#N/A</v>
      </c>
      <c r="AC411" s="106" t="e">
        <f t="shared" ca="1" si="104"/>
        <v>#N/A</v>
      </c>
      <c r="AD411" s="106" t="str">
        <f t="shared" ca="1" si="99"/>
        <v/>
      </c>
      <c r="AE411" s="106" t="str">
        <f t="shared" ca="1" si="100"/>
        <v/>
      </c>
      <c r="AF411" s="106" t="str">
        <f t="shared" ca="1" si="101"/>
        <v/>
      </c>
      <c r="AG411" s="110" t="e">
        <f t="shared" ca="1" si="90"/>
        <v>#N/A</v>
      </c>
      <c r="AH411" s="110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0" t="str">
        <f t="shared" ca="1" si="94"/>
        <v/>
      </c>
      <c r="M412" s="106" t="str">
        <f t="shared" ca="1" si="95"/>
        <v/>
      </c>
      <c r="N412" s="106" t="str">
        <f t="shared" ca="1" si="96"/>
        <v/>
      </c>
      <c r="O412" s="106" t="str">
        <f t="shared" ca="1" si="97"/>
        <v/>
      </c>
      <c r="Y412" s="40" t="e">
        <f t="shared" ca="1" si="98"/>
        <v>#N/A</v>
      </c>
      <c r="Z412" s="8" t="e">
        <f ca="1">IF(Y412="","",项目信息!$C$16)</f>
        <v>#N/A</v>
      </c>
      <c r="AA412" s="106" t="e">
        <f t="shared" ca="1" si="102"/>
        <v>#N/A</v>
      </c>
      <c r="AB412" s="106" t="e">
        <f t="shared" ca="1" si="103"/>
        <v>#N/A</v>
      </c>
      <c r="AC412" s="106" t="e">
        <f t="shared" ca="1" si="104"/>
        <v>#N/A</v>
      </c>
      <c r="AD412" s="106" t="str">
        <f t="shared" ca="1" si="99"/>
        <v/>
      </c>
      <c r="AE412" s="106" t="str">
        <f t="shared" ca="1" si="100"/>
        <v/>
      </c>
      <c r="AF412" s="106" t="str">
        <f t="shared" ca="1" si="101"/>
        <v/>
      </c>
      <c r="AG412" s="110" t="e">
        <f t="shared" ca="1" si="90"/>
        <v>#N/A</v>
      </c>
      <c r="AH412" s="110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0" t="str">
        <f t="shared" ca="1" si="94"/>
        <v/>
      </c>
      <c r="M413" s="106" t="str">
        <f t="shared" ca="1" si="95"/>
        <v/>
      </c>
      <c r="N413" s="106" t="str">
        <f t="shared" ca="1" si="96"/>
        <v/>
      </c>
      <c r="O413" s="106" t="str">
        <f t="shared" ca="1" si="97"/>
        <v/>
      </c>
      <c r="Y413" s="40" t="e">
        <f t="shared" ca="1" si="98"/>
        <v>#N/A</v>
      </c>
      <c r="Z413" s="8" t="e">
        <f ca="1">IF(Y413="","",项目信息!$C$16)</f>
        <v>#N/A</v>
      </c>
      <c r="AA413" s="106" t="e">
        <f t="shared" ca="1" si="102"/>
        <v>#N/A</v>
      </c>
      <c r="AB413" s="106" t="e">
        <f t="shared" ca="1" si="103"/>
        <v>#N/A</v>
      </c>
      <c r="AC413" s="106" t="e">
        <f t="shared" ca="1" si="104"/>
        <v>#N/A</v>
      </c>
      <c r="AD413" s="106" t="str">
        <f t="shared" ca="1" si="99"/>
        <v/>
      </c>
      <c r="AE413" s="106" t="str">
        <f t="shared" ca="1" si="100"/>
        <v/>
      </c>
      <c r="AF413" s="106" t="str">
        <f t="shared" ca="1" si="101"/>
        <v/>
      </c>
      <c r="AG413" s="110" t="e">
        <f t="shared" ca="1" si="90"/>
        <v>#N/A</v>
      </c>
      <c r="AH413" s="110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0" t="str">
        <f t="shared" ca="1" si="94"/>
        <v/>
      </c>
      <c r="M414" s="106" t="str">
        <f t="shared" ca="1" si="95"/>
        <v/>
      </c>
      <c r="N414" s="106" t="str">
        <f t="shared" ca="1" si="96"/>
        <v/>
      </c>
      <c r="O414" s="106" t="str">
        <f t="shared" ca="1" si="97"/>
        <v/>
      </c>
      <c r="Y414" s="40" t="e">
        <f t="shared" ca="1" si="98"/>
        <v>#N/A</v>
      </c>
      <c r="Z414" s="8" t="e">
        <f ca="1">IF(Y414="","",项目信息!$C$16)</f>
        <v>#N/A</v>
      </c>
      <c r="AA414" s="106" t="e">
        <f t="shared" ca="1" si="102"/>
        <v>#N/A</v>
      </c>
      <c r="AB414" s="106" t="e">
        <f t="shared" ca="1" si="103"/>
        <v>#N/A</v>
      </c>
      <c r="AC414" s="106" t="e">
        <f t="shared" ca="1" si="104"/>
        <v>#N/A</v>
      </c>
      <c r="AD414" s="106" t="str">
        <f t="shared" ca="1" si="99"/>
        <v/>
      </c>
      <c r="AE414" s="106" t="str">
        <f t="shared" ca="1" si="100"/>
        <v/>
      </c>
      <c r="AF414" s="106" t="str">
        <f t="shared" ca="1" si="101"/>
        <v/>
      </c>
      <c r="AG414" s="110" t="e">
        <f t="shared" ca="1" si="90"/>
        <v>#N/A</v>
      </c>
      <c r="AH414" s="110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0" t="str">
        <f t="shared" ca="1" si="94"/>
        <v/>
      </c>
      <c r="M415" s="106" t="str">
        <f t="shared" ca="1" si="95"/>
        <v/>
      </c>
      <c r="N415" s="106" t="str">
        <f t="shared" ca="1" si="96"/>
        <v/>
      </c>
      <c r="O415" s="106" t="str">
        <f t="shared" ca="1" si="97"/>
        <v/>
      </c>
      <c r="Y415" s="40" t="e">
        <f t="shared" ca="1" si="98"/>
        <v>#N/A</v>
      </c>
      <c r="Z415" s="8" t="e">
        <f ca="1">IF(Y415="","",项目信息!$C$16)</f>
        <v>#N/A</v>
      </c>
      <c r="AA415" s="106" t="e">
        <f t="shared" ca="1" si="102"/>
        <v>#N/A</v>
      </c>
      <c r="AB415" s="106" t="e">
        <f t="shared" ca="1" si="103"/>
        <v>#N/A</v>
      </c>
      <c r="AC415" s="106" t="e">
        <f t="shared" ca="1" si="104"/>
        <v>#N/A</v>
      </c>
      <c r="AD415" s="106" t="str">
        <f t="shared" ca="1" si="99"/>
        <v/>
      </c>
      <c r="AE415" s="106" t="str">
        <f t="shared" ca="1" si="100"/>
        <v/>
      </c>
      <c r="AF415" s="106" t="str">
        <f t="shared" ca="1" si="101"/>
        <v/>
      </c>
      <c r="AG415" s="110" t="e">
        <f t="shared" ca="1" si="90"/>
        <v>#N/A</v>
      </c>
      <c r="AH415" s="110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0" t="str">
        <f t="shared" ca="1" si="94"/>
        <v/>
      </c>
      <c r="M416" s="106" t="str">
        <f t="shared" ca="1" si="95"/>
        <v/>
      </c>
      <c r="N416" s="106" t="str">
        <f t="shared" ca="1" si="96"/>
        <v/>
      </c>
      <c r="O416" s="106" t="str">
        <f t="shared" ca="1" si="97"/>
        <v/>
      </c>
      <c r="Y416" s="40" t="e">
        <f t="shared" ca="1" si="98"/>
        <v>#N/A</v>
      </c>
      <c r="Z416" s="8" t="e">
        <f ca="1">IF(Y416="","",项目信息!$C$16)</f>
        <v>#N/A</v>
      </c>
      <c r="AA416" s="106" t="e">
        <f t="shared" ca="1" si="102"/>
        <v>#N/A</v>
      </c>
      <c r="AB416" s="106" t="e">
        <f t="shared" ca="1" si="103"/>
        <v>#N/A</v>
      </c>
      <c r="AC416" s="106" t="e">
        <f t="shared" ca="1" si="104"/>
        <v>#N/A</v>
      </c>
      <c r="AD416" s="106" t="str">
        <f t="shared" ca="1" si="99"/>
        <v/>
      </c>
      <c r="AE416" s="106" t="str">
        <f t="shared" ca="1" si="100"/>
        <v/>
      </c>
      <c r="AF416" s="106" t="str">
        <f t="shared" ca="1" si="101"/>
        <v/>
      </c>
      <c r="AG416" s="110" t="e">
        <f t="shared" ca="1" si="90"/>
        <v>#N/A</v>
      </c>
      <c r="AH416" s="110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0" t="str">
        <f t="shared" ca="1" si="94"/>
        <v/>
      </c>
      <c r="M417" s="106" t="str">
        <f t="shared" ca="1" si="95"/>
        <v/>
      </c>
      <c r="N417" s="106" t="str">
        <f t="shared" ca="1" si="96"/>
        <v/>
      </c>
      <c r="O417" s="106" t="str">
        <f t="shared" ca="1" si="97"/>
        <v/>
      </c>
      <c r="Y417" s="40" t="e">
        <f t="shared" ca="1" si="98"/>
        <v>#N/A</v>
      </c>
      <c r="Z417" s="8" t="e">
        <f ca="1">IF(Y417="","",项目信息!$C$16)</f>
        <v>#N/A</v>
      </c>
      <c r="AA417" s="106" t="e">
        <f t="shared" ca="1" si="102"/>
        <v>#N/A</v>
      </c>
      <c r="AB417" s="106" t="e">
        <f t="shared" ca="1" si="103"/>
        <v>#N/A</v>
      </c>
      <c r="AC417" s="106" t="e">
        <f t="shared" ca="1" si="104"/>
        <v>#N/A</v>
      </c>
      <c r="AD417" s="106" t="str">
        <f t="shared" ca="1" si="99"/>
        <v/>
      </c>
      <c r="AE417" s="106" t="str">
        <f t="shared" ca="1" si="100"/>
        <v/>
      </c>
      <c r="AF417" s="106" t="str">
        <f t="shared" ca="1" si="101"/>
        <v/>
      </c>
      <c r="AG417" s="110" t="e">
        <f t="shared" ca="1" si="90"/>
        <v>#N/A</v>
      </c>
      <c r="AH417" s="110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0" t="str">
        <f t="shared" ca="1" si="94"/>
        <v/>
      </c>
      <c r="M418" s="106" t="str">
        <f t="shared" ca="1" si="95"/>
        <v/>
      </c>
      <c r="N418" s="106" t="str">
        <f t="shared" ca="1" si="96"/>
        <v/>
      </c>
      <c r="O418" s="106" t="str">
        <f t="shared" ca="1" si="97"/>
        <v/>
      </c>
      <c r="Y418" s="40" t="e">
        <f t="shared" ca="1" si="98"/>
        <v>#N/A</v>
      </c>
      <c r="Z418" s="8" t="e">
        <f ca="1">IF(Y418="","",项目信息!$C$16)</f>
        <v>#N/A</v>
      </c>
      <c r="AA418" s="106" t="e">
        <f t="shared" ca="1" si="102"/>
        <v>#N/A</v>
      </c>
      <c r="AB418" s="106" t="e">
        <f t="shared" ca="1" si="103"/>
        <v>#N/A</v>
      </c>
      <c r="AC418" s="106" t="e">
        <f t="shared" ca="1" si="104"/>
        <v>#N/A</v>
      </c>
      <c r="AD418" s="106" t="str">
        <f t="shared" ca="1" si="99"/>
        <v/>
      </c>
      <c r="AE418" s="106" t="str">
        <f t="shared" ca="1" si="100"/>
        <v/>
      </c>
      <c r="AF418" s="106" t="str">
        <f t="shared" ca="1" si="101"/>
        <v/>
      </c>
      <c r="AG418" s="110" t="e">
        <f t="shared" ca="1" si="90"/>
        <v>#N/A</v>
      </c>
      <c r="AH418" s="110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0" t="str">
        <f t="shared" ca="1" si="94"/>
        <v/>
      </c>
      <c r="M419" s="106" t="str">
        <f t="shared" ca="1" si="95"/>
        <v/>
      </c>
      <c r="N419" s="106" t="str">
        <f t="shared" ca="1" si="96"/>
        <v/>
      </c>
      <c r="O419" s="106" t="str">
        <f t="shared" ca="1" si="97"/>
        <v/>
      </c>
      <c r="Y419" s="40" t="e">
        <f t="shared" ca="1" si="98"/>
        <v>#N/A</v>
      </c>
      <c r="Z419" s="8" t="e">
        <f ca="1">IF(Y419="","",项目信息!$C$16)</f>
        <v>#N/A</v>
      </c>
      <c r="AA419" s="106" t="e">
        <f t="shared" ca="1" si="102"/>
        <v>#N/A</v>
      </c>
      <c r="AB419" s="106" t="e">
        <f t="shared" ca="1" si="103"/>
        <v>#N/A</v>
      </c>
      <c r="AC419" s="106" t="e">
        <f t="shared" ca="1" si="104"/>
        <v>#N/A</v>
      </c>
      <c r="AD419" s="106" t="str">
        <f t="shared" ca="1" si="99"/>
        <v/>
      </c>
      <c r="AE419" s="106" t="str">
        <f t="shared" ca="1" si="100"/>
        <v/>
      </c>
      <c r="AF419" s="106" t="str">
        <f t="shared" ca="1" si="101"/>
        <v/>
      </c>
      <c r="AG419" s="110" t="e">
        <f t="shared" ca="1" si="90"/>
        <v>#N/A</v>
      </c>
      <c r="AH419" s="110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0" t="str">
        <f t="shared" ca="1" si="94"/>
        <v/>
      </c>
      <c r="M420" s="106" t="str">
        <f t="shared" ca="1" si="95"/>
        <v/>
      </c>
      <c r="N420" s="106" t="str">
        <f t="shared" ca="1" si="96"/>
        <v/>
      </c>
      <c r="O420" s="106" t="str">
        <f t="shared" ca="1" si="97"/>
        <v/>
      </c>
      <c r="Y420" s="40" t="e">
        <f t="shared" ca="1" si="98"/>
        <v>#N/A</v>
      </c>
      <c r="Z420" s="8" t="e">
        <f ca="1">IF(Y420="","",项目信息!$C$16)</f>
        <v>#N/A</v>
      </c>
      <c r="AA420" s="106" t="e">
        <f t="shared" ca="1" si="102"/>
        <v>#N/A</v>
      </c>
      <c r="AB420" s="106" t="e">
        <f t="shared" ca="1" si="103"/>
        <v>#N/A</v>
      </c>
      <c r="AC420" s="106" t="e">
        <f t="shared" ca="1" si="104"/>
        <v>#N/A</v>
      </c>
      <c r="AD420" s="106" t="str">
        <f t="shared" ca="1" si="99"/>
        <v/>
      </c>
      <c r="AE420" s="106" t="str">
        <f t="shared" ca="1" si="100"/>
        <v/>
      </c>
      <c r="AF420" s="106" t="str">
        <f t="shared" ca="1" si="101"/>
        <v/>
      </c>
      <c r="AG420" s="110" t="e">
        <f t="shared" ca="1" si="90"/>
        <v>#N/A</v>
      </c>
      <c r="AH420" s="110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0" t="str">
        <f t="shared" ca="1" si="94"/>
        <v/>
      </c>
      <c r="M421" s="106" t="str">
        <f t="shared" ca="1" si="95"/>
        <v/>
      </c>
      <c r="N421" s="106" t="str">
        <f t="shared" ca="1" si="96"/>
        <v/>
      </c>
      <c r="O421" s="106" t="str">
        <f t="shared" ca="1" si="97"/>
        <v/>
      </c>
      <c r="Y421" s="40" t="e">
        <f t="shared" ca="1" si="98"/>
        <v>#N/A</v>
      </c>
      <c r="Z421" s="8" t="e">
        <f ca="1">IF(Y421="","",项目信息!$C$16)</f>
        <v>#N/A</v>
      </c>
      <c r="AA421" s="106" t="e">
        <f t="shared" ca="1" si="102"/>
        <v>#N/A</v>
      </c>
      <c r="AB421" s="106" t="e">
        <f t="shared" ca="1" si="103"/>
        <v>#N/A</v>
      </c>
      <c r="AC421" s="106" t="e">
        <f t="shared" ca="1" si="104"/>
        <v>#N/A</v>
      </c>
      <c r="AD421" s="106" t="str">
        <f t="shared" ca="1" si="99"/>
        <v/>
      </c>
      <c r="AE421" s="106" t="str">
        <f t="shared" ca="1" si="100"/>
        <v/>
      </c>
      <c r="AF421" s="106" t="str">
        <f t="shared" ca="1" si="101"/>
        <v/>
      </c>
      <c r="AG421" s="110" t="e">
        <f t="shared" ca="1" si="90"/>
        <v>#N/A</v>
      </c>
      <c r="AH421" s="110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0" t="str">
        <f t="shared" ca="1" si="94"/>
        <v/>
      </c>
      <c r="M422" s="106" t="str">
        <f t="shared" ca="1" si="95"/>
        <v/>
      </c>
      <c r="N422" s="106" t="str">
        <f t="shared" ca="1" si="96"/>
        <v/>
      </c>
      <c r="O422" s="106" t="str">
        <f t="shared" ca="1" si="97"/>
        <v/>
      </c>
      <c r="Y422" s="40" t="e">
        <f t="shared" ca="1" si="98"/>
        <v>#N/A</v>
      </c>
      <c r="Z422" s="8" t="e">
        <f ca="1">IF(Y422="","",项目信息!$C$16)</f>
        <v>#N/A</v>
      </c>
      <c r="AA422" s="106" t="e">
        <f t="shared" ca="1" si="102"/>
        <v>#N/A</v>
      </c>
      <c r="AB422" s="106" t="e">
        <f t="shared" ca="1" si="103"/>
        <v>#N/A</v>
      </c>
      <c r="AC422" s="106" t="e">
        <f t="shared" ca="1" si="104"/>
        <v>#N/A</v>
      </c>
      <c r="AD422" s="106" t="str">
        <f t="shared" ca="1" si="99"/>
        <v/>
      </c>
      <c r="AE422" s="106" t="str">
        <f t="shared" ca="1" si="100"/>
        <v/>
      </c>
      <c r="AF422" s="106" t="str">
        <f t="shared" ca="1" si="101"/>
        <v/>
      </c>
      <c r="AG422" s="110" t="e">
        <f t="shared" ca="1" si="90"/>
        <v>#N/A</v>
      </c>
      <c r="AH422" s="110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0" t="str">
        <f t="shared" ca="1" si="94"/>
        <v/>
      </c>
      <c r="M423" s="106" t="str">
        <f t="shared" ca="1" si="95"/>
        <v/>
      </c>
      <c r="N423" s="106" t="str">
        <f t="shared" ca="1" si="96"/>
        <v/>
      </c>
      <c r="O423" s="106" t="str">
        <f t="shared" ca="1" si="97"/>
        <v/>
      </c>
      <c r="Y423" s="40" t="e">
        <f t="shared" ca="1" si="98"/>
        <v>#N/A</v>
      </c>
      <c r="Z423" s="8" t="e">
        <f ca="1">IF(Y423="","",项目信息!$C$16)</f>
        <v>#N/A</v>
      </c>
      <c r="AA423" s="106" t="e">
        <f t="shared" ca="1" si="102"/>
        <v>#N/A</v>
      </c>
      <c r="AB423" s="106" t="e">
        <f t="shared" ca="1" si="103"/>
        <v>#N/A</v>
      </c>
      <c r="AC423" s="106" t="e">
        <f t="shared" ca="1" si="104"/>
        <v>#N/A</v>
      </c>
      <c r="AD423" s="106" t="str">
        <f t="shared" ca="1" si="99"/>
        <v/>
      </c>
      <c r="AE423" s="106" t="str">
        <f t="shared" ca="1" si="100"/>
        <v/>
      </c>
      <c r="AF423" s="106" t="str">
        <f t="shared" ca="1" si="101"/>
        <v/>
      </c>
      <c r="AG423" s="110" t="e">
        <f t="shared" ca="1" si="90"/>
        <v>#N/A</v>
      </c>
      <c r="AH423" s="110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0" t="str">
        <f t="shared" ca="1" si="94"/>
        <v/>
      </c>
      <c r="M424" s="106" t="str">
        <f t="shared" ca="1" si="95"/>
        <v/>
      </c>
      <c r="N424" s="106" t="str">
        <f t="shared" ca="1" si="96"/>
        <v/>
      </c>
      <c r="O424" s="106" t="str">
        <f t="shared" ca="1" si="97"/>
        <v/>
      </c>
      <c r="Y424" s="40" t="e">
        <f t="shared" ca="1" si="98"/>
        <v>#N/A</v>
      </c>
      <c r="Z424" s="8" t="e">
        <f ca="1">IF(Y424="","",项目信息!$C$16)</f>
        <v>#N/A</v>
      </c>
      <c r="AA424" s="106" t="e">
        <f t="shared" ca="1" si="102"/>
        <v>#N/A</v>
      </c>
      <c r="AB424" s="106" t="e">
        <f t="shared" ca="1" si="103"/>
        <v>#N/A</v>
      </c>
      <c r="AC424" s="106" t="e">
        <f t="shared" ca="1" si="104"/>
        <v>#N/A</v>
      </c>
      <c r="AD424" s="106" t="str">
        <f t="shared" ca="1" si="99"/>
        <v/>
      </c>
      <c r="AE424" s="106" t="str">
        <f t="shared" ca="1" si="100"/>
        <v/>
      </c>
      <c r="AF424" s="106" t="str">
        <f t="shared" ca="1" si="101"/>
        <v/>
      </c>
      <c r="AG424" s="110" t="e">
        <f t="shared" ca="1" si="90"/>
        <v>#N/A</v>
      </c>
      <c r="AH424" s="110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0" t="str">
        <f t="shared" ca="1" si="94"/>
        <v/>
      </c>
      <c r="M425" s="106" t="str">
        <f t="shared" ca="1" si="95"/>
        <v/>
      </c>
      <c r="N425" s="106" t="str">
        <f t="shared" ca="1" si="96"/>
        <v/>
      </c>
      <c r="O425" s="106" t="str">
        <f t="shared" ca="1" si="97"/>
        <v/>
      </c>
      <c r="Y425" s="40" t="e">
        <f t="shared" ca="1" si="98"/>
        <v>#N/A</v>
      </c>
      <c r="Z425" s="8" t="e">
        <f ca="1">IF(Y425="","",项目信息!$C$16)</f>
        <v>#N/A</v>
      </c>
      <c r="AA425" s="106" t="e">
        <f t="shared" ca="1" si="102"/>
        <v>#N/A</v>
      </c>
      <c r="AB425" s="106" t="e">
        <f t="shared" ca="1" si="103"/>
        <v>#N/A</v>
      </c>
      <c r="AC425" s="106" t="e">
        <f t="shared" ca="1" si="104"/>
        <v>#N/A</v>
      </c>
      <c r="AD425" s="106" t="str">
        <f t="shared" ca="1" si="99"/>
        <v/>
      </c>
      <c r="AE425" s="106" t="str">
        <f t="shared" ca="1" si="100"/>
        <v/>
      </c>
      <c r="AF425" s="106" t="str">
        <f t="shared" ca="1" si="101"/>
        <v/>
      </c>
      <c r="AG425" s="110" t="e">
        <f t="shared" ca="1" si="90"/>
        <v>#N/A</v>
      </c>
      <c r="AH425" s="110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0" t="str">
        <f t="shared" ca="1" si="94"/>
        <v/>
      </c>
      <c r="M426" s="106" t="str">
        <f t="shared" ca="1" si="95"/>
        <v/>
      </c>
      <c r="N426" s="106" t="str">
        <f t="shared" ca="1" si="96"/>
        <v/>
      </c>
      <c r="O426" s="106" t="str">
        <f t="shared" ca="1" si="97"/>
        <v/>
      </c>
      <c r="Y426" s="40" t="e">
        <f t="shared" ca="1" si="98"/>
        <v>#N/A</v>
      </c>
      <c r="Z426" s="8" t="e">
        <f ca="1">IF(Y426="","",项目信息!$C$16)</f>
        <v>#N/A</v>
      </c>
      <c r="AA426" s="106" t="e">
        <f t="shared" ca="1" si="102"/>
        <v>#N/A</v>
      </c>
      <c r="AB426" s="106" t="e">
        <f t="shared" ca="1" si="103"/>
        <v>#N/A</v>
      </c>
      <c r="AC426" s="106" t="e">
        <f t="shared" ca="1" si="104"/>
        <v>#N/A</v>
      </c>
      <c r="AD426" s="106" t="str">
        <f t="shared" ca="1" si="99"/>
        <v/>
      </c>
      <c r="AE426" s="106" t="str">
        <f t="shared" ca="1" si="100"/>
        <v/>
      </c>
      <c r="AF426" s="106" t="str">
        <f t="shared" ca="1" si="101"/>
        <v/>
      </c>
      <c r="AG426" s="110" t="e">
        <f t="shared" ca="1" si="90"/>
        <v>#N/A</v>
      </c>
      <c r="AH426" s="110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0" t="str">
        <f t="shared" ca="1" si="94"/>
        <v/>
      </c>
      <c r="M427" s="106" t="str">
        <f t="shared" ca="1" si="95"/>
        <v/>
      </c>
      <c r="N427" s="106" t="str">
        <f t="shared" ca="1" si="96"/>
        <v/>
      </c>
      <c r="O427" s="106" t="str">
        <f t="shared" ca="1" si="97"/>
        <v/>
      </c>
      <c r="Y427" s="40" t="e">
        <f t="shared" ca="1" si="98"/>
        <v>#N/A</v>
      </c>
      <c r="Z427" s="8" t="e">
        <f ca="1">IF(Y427="","",项目信息!$C$16)</f>
        <v>#N/A</v>
      </c>
      <c r="AA427" s="106" t="e">
        <f t="shared" ca="1" si="102"/>
        <v>#N/A</v>
      </c>
      <c r="AB427" s="106" t="e">
        <f t="shared" ca="1" si="103"/>
        <v>#N/A</v>
      </c>
      <c r="AC427" s="106" t="e">
        <f t="shared" ca="1" si="104"/>
        <v>#N/A</v>
      </c>
      <c r="AD427" s="106" t="str">
        <f t="shared" ca="1" si="99"/>
        <v/>
      </c>
      <c r="AE427" s="106" t="str">
        <f t="shared" ca="1" si="100"/>
        <v/>
      </c>
      <c r="AF427" s="106" t="str">
        <f t="shared" ca="1" si="101"/>
        <v/>
      </c>
      <c r="AG427" s="110" t="e">
        <f t="shared" ca="1" si="90"/>
        <v>#N/A</v>
      </c>
      <c r="AH427" s="110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0" t="str">
        <f t="shared" ca="1" si="94"/>
        <v/>
      </c>
      <c r="M428" s="106" t="str">
        <f t="shared" ca="1" si="95"/>
        <v/>
      </c>
      <c r="N428" s="106" t="str">
        <f t="shared" ca="1" si="96"/>
        <v/>
      </c>
      <c r="O428" s="106" t="str">
        <f t="shared" ca="1" si="97"/>
        <v/>
      </c>
      <c r="Y428" s="40" t="e">
        <f t="shared" ca="1" si="98"/>
        <v>#N/A</v>
      </c>
      <c r="Z428" s="8" t="e">
        <f ca="1">IF(Y428="","",项目信息!$C$16)</f>
        <v>#N/A</v>
      </c>
      <c r="AA428" s="106" t="e">
        <f t="shared" ca="1" si="102"/>
        <v>#N/A</v>
      </c>
      <c r="AB428" s="106" t="e">
        <f t="shared" ca="1" si="103"/>
        <v>#N/A</v>
      </c>
      <c r="AC428" s="106" t="e">
        <f t="shared" ca="1" si="104"/>
        <v>#N/A</v>
      </c>
      <c r="AD428" s="106" t="str">
        <f t="shared" ca="1" si="99"/>
        <v/>
      </c>
      <c r="AE428" s="106" t="str">
        <f t="shared" ca="1" si="100"/>
        <v/>
      </c>
      <c r="AF428" s="106" t="str">
        <f t="shared" ca="1" si="101"/>
        <v/>
      </c>
      <c r="AG428" s="110" t="e">
        <f t="shared" ca="1" si="90"/>
        <v>#N/A</v>
      </c>
      <c r="AH428" s="110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0" t="str">
        <f t="shared" ca="1" si="94"/>
        <v/>
      </c>
      <c r="M429" s="106" t="str">
        <f t="shared" ca="1" si="95"/>
        <v/>
      </c>
      <c r="N429" s="106" t="str">
        <f t="shared" ca="1" si="96"/>
        <v/>
      </c>
      <c r="O429" s="106" t="str">
        <f t="shared" ca="1" si="97"/>
        <v/>
      </c>
      <c r="Y429" s="40" t="e">
        <f t="shared" ca="1" si="98"/>
        <v>#N/A</v>
      </c>
      <c r="Z429" s="8" t="e">
        <f ca="1">IF(Y429="","",项目信息!$C$16)</f>
        <v>#N/A</v>
      </c>
      <c r="AA429" s="106" t="e">
        <f t="shared" ca="1" si="102"/>
        <v>#N/A</v>
      </c>
      <c r="AB429" s="106" t="e">
        <f t="shared" ca="1" si="103"/>
        <v>#N/A</v>
      </c>
      <c r="AC429" s="106" t="e">
        <f t="shared" ca="1" si="104"/>
        <v>#N/A</v>
      </c>
      <c r="AD429" s="106" t="str">
        <f t="shared" ca="1" si="99"/>
        <v/>
      </c>
      <c r="AE429" s="106" t="str">
        <f t="shared" ca="1" si="100"/>
        <v/>
      </c>
      <c r="AF429" s="106" t="str">
        <f t="shared" ca="1" si="101"/>
        <v/>
      </c>
      <c r="AG429" s="110" t="e">
        <f t="shared" ca="1" si="90"/>
        <v>#N/A</v>
      </c>
      <c r="AH429" s="110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0" t="str">
        <f t="shared" ca="1" si="94"/>
        <v/>
      </c>
      <c r="M430" s="106" t="str">
        <f t="shared" ca="1" si="95"/>
        <v/>
      </c>
      <c r="N430" s="106" t="str">
        <f t="shared" ca="1" si="96"/>
        <v/>
      </c>
      <c r="O430" s="106" t="str">
        <f t="shared" ca="1" si="97"/>
        <v/>
      </c>
      <c r="Y430" s="40" t="e">
        <f t="shared" ca="1" si="98"/>
        <v>#N/A</v>
      </c>
      <c r="Z430" s="8" t="e">
        <f ca="1">IF(Y430="","",项目信息!$C$16)</f>
        <v>#N/A</v>
      </c>
      <c r="AA430" s="106" t="e">
        <f t="shared" ca="1" si="102"/>
        <v>#N/A</v>
      </c>
      <c r="AB430" s="106" t="e">
        <f t="shared" ca="1" si="103"/>
        <v>#N/A</v>
      </c>
      <c r="AC430" s="106" t="e">
        <f t="shared" ca="1" si="104"/>
        <v>#N/A</v>
      </c>
      <c r="AD430" s="106" t="str">
        <f t="shared" ca="1" si="99"/>
        <v/>
      </c>
      <c r="AE430" s="106" t="str">
        <f t="shared" ca="1" si="100"/>
        <v/>
      </c>
      <c r="AF430" s="106" t="str">
        <f t="shared" ca="1" si="101"/>
        <v/>
      </c>
      <c r="AG430" s="110" t="e">
        <f t="shared" ca="1" si="90"/>
        <v>#N/A</v>
      </c>
      <c r="AH430" s="110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0" t="str">
        <f t="shared" ca="1" si="94"/>
        <v/>
      </c>
      <c r="M431" s="106" t="str">
        <f t="shared" ca="1" si="95"/>
        <v/>
      </c>
      <c r="N431" s="106" t="str">
        <f t="shared" ca="1" si="96"/>
        <v/>
      </c>
      <c r="O431" s="106" t="str">
        <f t="shared" ca="1" si="97"/>
        <v/>
      </c>
      <c r="Y431" s="40" t="e">
        <f t="shared" ca="1" si="98"/>
        <v>#N/A</v>
      </c>
      <c r="Z431" s="8" t="e">
        <f ca="1">IF(Y431="","",项目信息!$C$16)</f>
        <v>#N/A</v>
      </c>
      <c r="AA431" s="106" t="e">
        <f t="shared" ca="1" si="102"/>
        <v>#N/A</v>
      </c>
      <c r="AB431" s="106" t="e">
        <f t="shared" ca="1" si="103"/>
        <v>#N/A</v>
      </c>
      <c r="AC431" s="106" t="e">
        <f t="shared" ca="1" si="104"/>
        <v>#N/A</v>
      </c>
      <c r="AD431" s="106" t="str">
        <f t="shared" ca="1" si="99"/>
        <v/>
      </c>
      <c r="AE431" s="106" t="str">
        <f t="shared" ca="1" si="100"/>
        <v/>
      </c>
      <c r="AF431" s="106" t="str">
        <f t="shared" ca="1" si="101"/>
        <v/>
      </c>
      <c r="AG431" s="110" t="e">
        <f t="shared" ca="1" si="90"/>
        <v>#N/A</v>
      </c>
      <c r="AH431" s="110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0" t="str">
        <f t="shared" ca="1" si="94"/>
        <v/>
      </c>
      <c r="M432" s="106" t="str">
        <f t="shared" ca="1" si="95"/>
        <v/>
      </c>
      <c r="N432" s="106" t="str">
        <f t="shared" ca="1" si="96"/>
        <v/>
      </c>
      <c r="O432" s="106" t="str">
        <f t="shared" ca="1" si="97"/>
        <v/>
      </c>
      <c r="Y432" s="40" t="e">
        <f t="shared" ca="1" si="98"/>
        <v>#N/A</v>
      </c>
      <c r="Z432" s="8" t="e">
        <f ca="1">IF(Y432="","",项目信息!$C$16)</f>
        <v>#N/A</v>
      </c>
      <c r="AA432" s="106" t="e">
        <f t="shared" ca="1" si="102"/>
        <v>#N/A</v>
      </c>
      <c r="AB432" s="106" t="e">
        <f t="shared" ca="1" si="103"/>
        <v>#N/A</v>
      </c>
      <c r="AC432" s="106" t="e">
        <f t="shared" ca="1" si="104"/>
        <v>#N/A</v>
      </c>
      <c r="AD432" s="106" t="str">
        <f t="shared" ca="1" si="99"/>
        <v/>
      </c>
      <c r="AE432" s="106" t="str">
        <f t="shared" ca="1" si="100"/>
        <v/>
      </c>
      <c r="AF432" s="106" t="str">
        <f t="shared" ca="1" si="101"/>
        <v/>
      </c>
      <c r="AG432" s="110" t="e">
        <f t="shared" ca="1" si="90"/>
        <v>#N/A</v>
      </c>
      <c r="AH432" s="110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0" t="str">
        <f t="shared" ca="1" si="94"/>
        <v/>
      </c>
      <c r="M433" s="106" t="str">
        <f t="shared" ca="1" si="95"/>
        <v/>
      </c>
      <c r="N433" s="106" t="str">
        <f t="shared" ca="1" si="96"/>
        <v/>
      </c>
      <c r="O433" s="106" t="str">
        <f t="shared" ca="1" si="97"/>
        <v/>
      </c>
      <c r="Y433" s="40" t="e">
        <f t="shared" ca="1" si="98"/>
        <v>#N/A</v>
      </c>
      <c r="Z433" s="8" t="e">
        <f ca="1">IF(Y433="","",项目信息!$C$16)</f>
        <v>#N/A</v>
      </c>
      <c r="AA433" s="106" t="e">
        <f t="shared" ca="1" si="102"/>
        <v>#N/A</v>
      </c>
      <c r="AB433" s="106" t="e">
        <f t="shared" ca="1" si="103"/>
        <v>#N/A</v>
      </c>
      <c r="AC433" s="106" t="e">
        <f t="shared" ca="1" si="104"/>
        <v>#N/A</v>
      </c>
      <c r="AD433" s="106" t="str">
        <f t="shared" ca="1" si="99"/>
        <v/>
      </c>
      <c r="AE433" s="106" t="str">
        <f t="shared" ca="1" si="100"/>
        <v/>
      </c>
      <c r="AF433" s="106" t="str">
        <f t="shared" ca="1" si="101"/>
        <v/>
      </c>
      <c r="AG433" s="110" t="e">
        <f t="shared" ca="1" si="90"/>
        <v>#N/A</v>
      </c>
      <c r="AH433" s="110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0" t="str">
        <f t="shared" ca="1" si="94"/>
        <v/>
      </c>
      <c r="M434" s="106" t="str">
        <f t="shared" ca="1" si="95"/>
        <v/>
      </c>
      <c r="N434" s="106" t="str">
        <f t="shared" ca="1" si="96"/>
        <v/>
      </c>
      <c r="O434" s="106" t="str">
        <f t="shared" ca="1" si="97"/>
        <v/>
      </c>
      <c r="Y434" s="40" t="e">
        <f t="shared" ca="1" si="98"/>
        <v>#N/A</v>
      </c>
      <c r="Z434" s="8" t="e">
        <f ca="1">IF(Y434="","",项目信息!$C$16)</f>
        <v>#N/A</v>
      </c>
      <c r="AA434" s="106" t="e">
        <f t="shared" ca="1" si="102"/>
        <v>#N/A</v>
      </c>
      <c r="AB434" s="106" t="e">
        <f t="shared" ca="1" si="103"/>
        <v>#N/A</v>
      </c>
      <c r="AC434" s="106" t="e">
        <f t="shared" ca="1" si="104"/>
        <v>#N/A</v>
      </c>
      <c r="AD434" s="106" t="str">
        <f t="shared" ca="1" si="99"/>
        <v/>
      </c>
      <c r="AE434" s="106" t="str">
        <f t="shared" ca="1" si="100"/>
        <v/>
      </c>
      <c r="AF434" s="106" t="str">
        <f t="shared" ca="1" si="101"/>
        <v/>
      </c>
      <c r="AG434" s="110" t="e">
        <f t="shared" ca="1" si="90"/>
        <v>#N/A</v>
      </c>
      <c r="AH434" s="110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0" t="str">
        <f t="shared" ca="1" si="94"/>
        <v/>
      </c>
      <c r="M435" s="106" t="str">
        <f t="shared" ca="1" si="95"/>
        <v/>
      </c>
      <c r="N435" s="106" t="str">
        <f t="shared" ca="1" si="96"/>
        <v/>
      </c>
      <c r="O435" s="106" t="str">
        <f t="shared" ca="1" si="97"/>
        <v/>
      </c>
      <c r="Y435" s="40" t="e">
        <f t="shared" ca="1" si="98"/>
        <v>#N/A</v>
      </c>
      <c r="Z435" s="8" t="e">
        <f ca="1">IF(Y435="","",项目信息!$C$16)</f>
        <v>#N/A</v>
      </c>
      <c r="AA435" s="106" t="e">
        <f t="shared" ca="1" si="102"/>
        <v>#N/A</v>
      </c>
      <c r="AB435" s="106" t="e">
        <f t="shared" ca="1" si="103"/>
        <v>#N/A</v>
      </c>
      <c r="AC435" s="106" t="e">
        <f t="shared" ca="1" si="104"/>
        <v>#N/A</v>
      </c>
      <c r="AD435" s="106" t="str">
        <f t="shared" ca="1" si="99"/>
        <v/>
      </c>
      <c r="AE435" s="106" t="str">
        <f t="shared" ca="1" si="100"/>
        <v/>
      </c>
      <c r="AF435" s="106" t="str">
        <f t="shared" ca="1" si="101"/>
        <v/>
      </c>
      <c r="AG435" s="110" t="e">
        <f t="shared" ca="1" si="90"/>
        <v>#N/A</v>
      </c>
      <c r="AH435" s="110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0" t="str">
        <f t="shared" ca="1" si="94"/>
        <v/>
      </c>
      <c r="M436" s="106" t="str">
        <f t="shared" ca="1" si="95"/>
        <v/>
      </c>
      <c r="N436" s="106" t="str">
        <f t="shared" ca="1" si="96"/>
        <v/>
      </c>
      <c r="O436" s="106" t="str">
        <f t="shared" ca="1" si="97"/>
        <v/>
      </c>
      <c r="Y436" s="40" t="e">
        <f t="shared" ca="1" si="98"/>
        <v>#N/A</v>
      </c>
      <c r="Z436" s="8" t="e">
        <f ca="1">IF(Y436="","",项目信息!$C$16)</f>
        <v>#N/A</v>
      </c>
      <c r="AA436" s="106" t="e">
        <f t="shared" ca="1" si="102"/>
        <v>#N/A</v>
      </c>
      <c r="AB436" s="106" t="e">
        <f t="shared" ca="1" si="103"/>
        <v>#N/A</v>
      </c>
      <c r="AC436" s="106" t="e">
        <f t="shared" ca="1" si="104"/>
        <v>#N/A</v>
      </c>
      <c r="AD436" s="106" t="str">
        <f t="shared" ca="1" si="99"/>
        <v/>
      </c>
      <c r="AE436" s="106" t="str">
        <f t="shared" ca="1" si="100"/>
        <v/>
      </c>
      <c r="AF436" s="106" t="str">
        <f t="shared" ca="1" si="101"/>
        <v/>
      </c>
      <c r="AG436" s="110" t="e">
        <f t="shared" ca="1" si="90"/>
        <v>#N/A</v>
      </c>
      <c r="AH436" s="110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0" t="str">
        <f t="shared" ca="1" si="94"/>
        <v/>
      </c>
      <c r="M437" s="106" t="str">
        <f t="shared" ca="1" si="95"/>
        <v/>
      </c>
      <c r="N437" s="106" t="str">
        <f t="shared" ca="1" si="96"/>
        <v/>
      </c>
      <c r="O437" s="106" t="str">
        <f t="shared" ca="1" si="97"/>
        <v/>
      </c>
      <c r="Y437" s="40" t="e">
        <f t="shared" ca="1" si="98"/>
        <v>#N/A</v>
      </c>
      <c r="Z437" s="8" t="e">
        <f ca="1">IF(Y437="","",项目信息!$C$16)</f>
        <v>#N/A</v>
      </c>
      <c r="AA437" s="106" t="e">
        <f t="shared" ca="1" si="102"/>
        <v>#N/A</v>
      </c>
      <c r="AB437" s="106" t="e">
        <f t="shared" ca="1" si="103"/>
        <v>#N/A</v>
      </c>
      <c r="AC437" s="106" t="e">
        <f t="shared" ca="1" si="104"/>
        <v>#N/A</v>
      </c>
      <c r="AD437" s="106" t="str">
        <f t="shared" ca="1" si="99"/>
        <v/>
      </c>
      <c r="AE437" s="106" t="str">
        <f t="shared" ca="1" si="100"/>
        <v/>
      </c>
      <c r="AF437" s="106" t="str">
        <f t="shared" ca="1" si="101"/>
        <v/>
      </c>
      <c r="AG437" s="110" t="e">
        <f t="shared" ca="1" si="90"/>
        <v>#N/A</v>
      </c>
      <c r="AH437" s="110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0" t="str">
        <f t="shared" ca="1" si="94"/>
        <v/>
      </c>
      <c r="M438" s="106" t="str">
        <f t="shared" ca="1" si="95"/>
        <v/>
      </c>
      <c r="N438" s="106" t="str">
        <f t="shared" ca="1" si="96"/>
        <v/>
      </c>
      <c r="O438" s="106" t="str">
        <f t="shared" ca="1" si="97"/>
        <v/>
      </c>
      <c r="Y438" s="40" t="e">
        <f t="shared" ca="1" si="98"/>
        <v>#N/A</v>
      </c>
      <c r="Z438" s="8" t="e">
        <f ca="1">IF(Y438="","",项目信息!$C$16)</f>
        <v>#N/A</v>
      </c>
      <c r="AA438" s="106" t="e">
        <f t="shared" ca="1" si="102"/>
        <v>#N/A</v>
      </c>
      <c r="AB438" s="106" t="e">
        <f t="shared" ca="1" si="103"/>
        <v>#N/A</v>
      </c>
      <c r="AC438" s="106" t="e">
        <f t="shared" ca="1" si="104"/>
        <v>#N/A</v>
      </c>
      <c r="AD438" s="106" t="str">
        <f t="shared" ca="1" si="99"/>
        <v/>
      </c>
      <c r="AE438" s="106" t="str">
        <f t="shared" ca="1" si="100"/>
        <v/>
      </c>
      <c r="AF438" s="106" t="str">
        <f t="shared" ca="1" si="101"/>
        <v/>
      </c>
      <c r="AG438" s="110" t="e">
        <f t="shared" ca="1" si="90"/>
        <v>#N/A</v>
      </c>
      <c r="AH438" s="110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0" t="str">
        <f t="shared" ca="1" si="94"/>
        <v/>
      </c>
      <c r="M439" s="106" t="str">
        <f t="shared" ca="1" si="95"/>
        <v/>
      </c>
      <c r="N439" s="106" t="str">
        <f t="shared" ca="1" si="96"/>
        <v/>
      </c>
      <c r="O439" s="106" t="str">
        <f t="shared" ca="1" si="97"/>
        <v/>
      </c>
      <c r="Y439" s="40" t="e">
        <f t="shared" ca="1" si="98"/>
        <v>#N/A</v>
      </c>
      <c r="Z439" s="8" t="e">
        <f ca="1">IF(Y439="","",项目信息!$C$16)</f>
        <v>#N/A</v>
      </c>
      <c r="AA439" s="106" t="e">
        <f t="shared" ca="1" si="102"/>
        <v>#N/A</v>
      </c>
      <c r="AB439" s="106" t="e">
        <f t="shared" ca="1" si="103"/>
        <v>#N/A</v>
      </c>
      <c r="AC439" s="106" t="e">
        <f t="shared" ca="1" si="104"/>
        <v>#N/A</v>
      </c>
      <c r="AD439" s="106" t="str">
        <f t="shared" ca="1" si="99"/>
        <v/>
      </c>
      <c r="AE439" s="106" t="str">
        <f t="shared" ca="1" si="100"/>
        <v/>
      </c>
      <c r="AF439" s="106" t="str">
        <f t="shared" ca="1" si="101"/>
        <v/>
      </c>
      <c r="AG439" s="110" t="e">
        <f t="shared" ca="1" si="90"/>
        <v>#N/A</v>
      </c>
      <c r="AH439" s="110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0" t="str">
        <f t="shared" ca="1" si="94"/>
        <v/>
      </c>
      <c r="M440" s="106" t="str">
        <f t="shared" ca="1" si="95"/>
        <v/>
      </c>
      <c r="N440" s="106" t="str">
        <f t="shared" ca="1" si="96"/>
        <v/>
      </c>
      <c r="O440" s="106" t="str">
        <f t="shared" ca="1" si="97"/>
        <v/>
      </c>
      <c r="Y440" s="40" t="e">
        <f t="shared" ca="1" si="98"/>
        <v>#N/A</v>
      </c>
      <c r="Z440" s="8" t="e">
        <f ca="1">IF(Y440="","",项目信息!$C$16)</f>
        <v>#N/A</v>
      </c>
      <c r="AA440" s="106" t="e">
        <f t="shared" ca="1" si="102"/>
        <v>#N/A</v>
      </c>
      <c r="AB440" s="106" t="e">
        <f t="shared" ca="1" si="103"/>
        <v>#N/A</v>
      </c>
      <c r="AC440" s="106" t="e">
        <f t="shared" ca="1" si="104"/>
        <v>#N/A</v>
      </c>
      <c r="AD440" s="106" t="str">
        <f t="shared" ca="1" si="99"/>
        <v/>
      </c>
      <c r="AE440" s="106" t="str">
        <f t="shared" ca="1" si="100"/>
        <v/>
      </c>
      <c r="AF440" s="106" t="str">
        <f t="shared" ca="1" si="101"/>
        <v/>
      </c>
      <c r="AG440" s="110" t="e">
        <f t="shared" ca="1" si="90"/>
        <v>#N/A</v>
      </c>
      <c r="AH440" s="110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0" t="str">
        <f t="shared" ca="1" si="94"/>
        <v/>
      </c>
      <c r="M441" s="106" t="str">
        <f t="shared" ca="1" si="95"/>
        <v/>
      </c>
      <c r="N441" s="106" t="str">
        <f t="shared" ca="1" si="96"/>
        <v/>
      </c>
      <c r="O441" s="106" t="str">
        <f t="shared" ca="1" si="97"/>
        <v/>
      </c>
      <c r="Y441" s="40" t="e">
        <f t="shared" ca="1" si="98"/>
        <v>#N/A</v>
      </c>
      <c r="Z441" s="8" t="e">
        <f ca="1">IF(Y441="","",项目信息!$C$16)</f>
        <v>#N/A</v>
      </c>
      <c r="AA441" s="106" t="e">
        <f t="shared" ca="1" si="102"/>
        <v>#N/A</v>
      </c>
      <c r="AB441" s="106" t="e">
        <f t="shared" ca="1" si="103"/>
        <v>#N/A</v>
      </c>
      <c r="AC441" s="106" t="e">
        <f t="shared" ca="1" si="104"/>
        <v>#N/A</v>
      </c>
      <c r="AD441" s="106" t="str">
        <f t="shared" ca="1" si="99"/>
        <v/>
      </c>
      <c r="AE441" s="106" t="str">
        <f t="shared" ca="1" si="100"/>
        <v/>
      </c>
      <c r="AF441" s="106" t="str">
        <f t="shared" ca="1" si="101"/>
        <v/>
      </c>
      <c r="AG441" s="110" t="e">
        <f t="shared" ca="1" si="90"/>
        <v>#N/A</v>
      </c>
      <c r="AH441" s="110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0" t="str">
        <f t="shared" ca="1" si="94"/>
        <v/>
      </c>
      <c r="M442" s="106" t="str">
        <f t="shared" ca="1" si="95"/>
        <v/>
      </c>
      <c r="N442" s="106" t="str">
        <f t="shared" ca="1" si="96"/>
        <v/>
      </c>
      <c r="O442" s="106" t="str">
        <f t="shared" ca="1" si="97"/>
        <v/>
      </c>
      <c r="Y442" s="40" t="e">
        <f t="shared" ca="1" si="98"/>
        <v>#N/A</v>
      </c>
      <c r="Z442" s="8" t="e">
        <f ca="1">IF(Y442="","",项目信息!$C$16)</f>
        <v>#N/A</v>
      </c>
      <c r="AA442" s="106" t="e">
        <f t="shared" ca="1" si="102"/>
        <v>#N/A</v>
      </c>
      <c r="AB442" s="106" t="e">
        <f t="shared" ca="1" si="103"/>
        <v>#N/A</v>
      </c>
      <c r="AC442" s="106" t="e">
        <f t="shared" ca="1" si="104"/>
        <v>#N/A</v>
      </c>
      <c r="AD442" s="106" t="str">
        <f t="shared" ca="1" si="99"/>
        <v/>
      </c>
      <c r="AE442" s="106" t="str">
        <f t="shared" ca="1" si="100"/>
        <v/>
      </c>
      <c r="AF442" s="106" t="str">
        <f t="shared" ca="1" si="101"/>
        <v/>
      </c>
      <c r="AG442" s="110" t="e">
        <f t="shared" ca="1" si="90"/>
        <v>#N/A</v>
      </c>
      <c r="AH442" s="110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0" t="str">
        <f t="shared" ca="1" si="94"/>
        <v/>
      </c>
      <c r="M443" s="106" t="str">
        <f t="shared" ca="1" si="95"/>
        <v/>
      </c>
      <c r="N443" s="106" t="str">
        <f t="shared" ca="1" si="96"/>
        <v/>
      </c>
      <c r="O443" s="106" t="str">
        <f t="shared" ca="1" si="97"/>
        <v/>
      </c>
      <c r="Y443" s="40" t="e">
        <f t="shared" ca="1" si="98"/>
        <v>#N/A</v>
      </c>
      <c r="Z443" s="8" t="e">
        <f ca="1">IF(Y443="","",项目信息!$C$16)</f>
        <v>#N/A</v>
      </c>
      <c r="AA443" s="106" t="e">
        <f t="shared" ca="1" si="102"/>
        <v>#N/A</v>
      </c>
      <c r="AB443" s="106" t="e">
        <f t="shared" ca="1" si="103"/>
        <v>#N/A</v>
      </c>
      <c r="AC443" s="106" t="e">
        <f t="shared" ca="1" si="104"/>
        <v>#N/A</v>
      </c>
      <c r="AD443" s="106" t="str">
        <f t="shared" ca="1" si="99"/>
        <v/>
      </c>
      <c r="AE443" s="106" t="str">
        <f t="shared" ca="1" si="100"/>
        <v/>
      </c>
      <c r="AF443" s="106" t="str">
        <f t="shared" ca="1" si="101"/>
        <v/>
      </c>
      <c r="AG443" s="110" t="e">
        <f t="shared" ca="1" si="90"/>
        <v>#N/A</v>
      </c>
      <c r="AH443" s="110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0" t="str">
        <f t="shared" ca="1" si="94"/>
        <v/>
      </c>
      <c r="M444" s="106" t="str">
        <f t="shared" ca="1" si="95"/>
        <v/>
      </c>
      <c r="N444" s="106" t="str">
        <f t="shared" ca="1" si="96"/>
        <v/>
      </c>
      <c r="O444" s="106" t="str">
        <f t="shared" ca="1" si="97"/>
        <v/>
      </c>
      <c r="Y444" s="40" t="e">
        <f t="shared" ca="1" si="98"/>
        <v>#N/A</v>
      </c>
      <c r="Z444" s="8" t="e">
        <f ca="1">IF(Y444="","",项目信息!$C$16)</f>
        <v>#N/A</v>
      </c>
      <c r="AA444" s="106" t="e">
        <f t="shared" ca="1" si="102"/>
        <v>#N/A</v>
      </c>
      <c r="AB444" s="106" t="e">
        <f t="shared" ca="1" si="103"/>
        <v>#N/A</v>
      </c>
      <c r="AC444" s="106" t="e">
        <f t="shared" ca="1" si="104"/>
        <v>#N/A</v>
      </c>
      <c r="AD444" s="106" t="str">
        <f t="shared" ca="1" si="99"/>
        <v/>
      </c>
      <c r="AE444" s="106" t="str">
        <f t="shared" ca="1" si="100"/>
        <v/>
      </c>
      <c r="AF444" s="106" t="str">
        <f t="shared" ca="1" si="101"/>
        <v/>
      </c>
      <c r="AG444" s="110" t="e">
        <f t="shared" ca="1" si="90"/>
        <v>#N/A</v>
      </c>
      <c r="AH444" s="110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0" t="str">
        <f t="shared" ca="1" si="94"/>
        <v/>
      </c>
      <c r="M445" s="106" t="str">
        <f t="shared" ca="1" si="95"/>
        <v/>
      </c>
      <c r="N445" s="106" t="str">
        <f t="shared" ca="1" si="96"/>
        <v/>
      </c>
      <c r="O445" s="106" t="str">
        <f t="shared" ca="1" si="97"/>
        <v/>
      </c>
      <c r="Y445" s="40" t="e">
        <f t="shared" ca="1" si="98"/>
        <v>#N/A</v>
      </c>
      <c r="Z445" s="8" t="e">
        <f ca="1">IF(Y445="","",项目信息!$C$16)</f>
        <v>#N/A</v>
      </c>
      <c r="AA445" s="106" t="e">
        <f t="shared" ca="1" si="102"/>
        <v>#N/A</v>
      </c>
      <c r="AB445" s="106" t="e">
        <f t="shared" ca="1" si="103"/>
        <v>#N/A</v>
      </c>
      <c r="AC445" s="106" t="e">
        <f t="shared" ca="1" si="104"/>
        <v>#N/A</v>
      </c>
      <c r="AD445" s="106" t="str">
        <f t="shared" ca="1" si="99"/>
        <v/>
      </c>
      <c r="AE445" s="106" t="str">
        <f t="shared" ca="1" si="100"/>
        <v/>
      </c>
      <c r="AF445" s="106" t="str">
        <f t="shared" ca="1" si="101"/>
        <v/>
      </c>
      <c r="AG445" s="110" t="e">
        <f t="shared" ca="1" si="90"/>
        <v>#N/A</v>
      </c>
      <c r="AH445" s="110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0" t="str">
        <f t="shared" ca="1" si="94"/>
        <v/>
      </c>
      <c r="M446" s="106" t="str">
        <f t="shared" ca="1" si="95"/>
        <v/>
      </c>
      <c r="N446" s="106" t="str">
        <f t="shared" ca="1" si="96"/>
        <v/>
      </c>
      <c r="O446" s="106" t="str">
        <f t="shared" ca="1" si="97"/>
        <v/>
      </c>
      <c r="Y446" s="40" t="e">
        <f t="shared" ca="1" si="98"/>
        <v>#N/A</v>
      </c>
      <c r="Z446" s="8" t="e">
        <f ca="1">IF(Y446="","",项目信息!$C$16)</f>
        <v>#N/A</v>
      </c>
      <c r="AA446" s="106" t="e">
        <f t="shared" ca="1" si="102"/>
        <v>#N/A</v>
      </c>
      <c r="AB446" s="106" t="e">
        <f t="shared" ca="1" si="103"/>
        <v>#N/A</v>
      </c>
      <c r="AC446" s="106" t="e">
        <f t="shared" ca="1" si="104"/>
        <v>#N/A</v>
      </c>
      <c r="AD446" s="106" t="str">
        <f t="shared" ca="1" si="99"/>
        <v/>
      </c>
      <c r="AE446" s="106" t="str">
        <f t="shared" ca="1" si="100"/>
        <v/>
      </c>
      <c r="AF446" s="106" t="str">
        <f t="shared" ca="1" si="101"/>
        <v/>
      </c>
      <c r="AG446" s="110" t="e">
        <f t="shared" ca="1" si="90"/>
        <v>#N/A</v>
      </c>
      <c r="AH446" s="110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0" t="str">
        <f t="shared" ca="1" si="94"/>
        <v/>
      </c>
      <c r="M447" s="106" t="str">
        <f t="shared" ca="1" si="95"/>
        <v/>
      </c>
      <c r="N447" s="106" t="str">
        <f t="shared" ca="1" si="96"/>
        <v/>
      </c>
      <c r="O447" s="106" t="str">
        <f t="shared" ca="1" si="97"/>
        <v/>
      </c>
      <c r="Y447" s="40" t="e">
        <f t="shared" ca="1" si="98"/>
        <v>#N/A</v>
      </c>
      <c r="Z447" s="8" t="e">
        <f ca="1">IF(Y447="","",项目信息!$C$16)</f>
        <v>#N/A</v>
      </c>
      <c r="AA447" s="106" t="e">
        <f t="shared" ca="1" si="102"/>
        <v>#N/A</v>
      </c>
      <c r="AB447" s="106" t="e">
        <f t="shared" ca="1" si="103"/>
        <v>#N/A</v>
      </c>
      <c r="AC447" s="106" t="e">
        <f t="shared" ca="1" si="104"/>
        <v>#N/A</v>
      </c>
      <c r="AD447" s="106" t="str">
        <f t="shared" ca="1" si="99"/>
        <v/>
      </c>
      <c r="AE447" s="106" t="str">
        <f t="shared" ca="1" si="100"/>
        <v/>
      </c>
      <c r="AF447" s="106" t="str">
        <f t="shared" ca="1" si="101"/>
        <v/>
      </c>
      <c r="AG447" s="110" t="e">
        <f t="shared" ca="1" si="90"/>
        <v>#N/A</v>
      </c>
      <c r="AH447" s="110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0" t="str">
        <f t="shared" ca="1" si="94"/>
        <v/>
      </c>
      <c r="M448" s="106" t="str">
        <f t="shared" ca="1" si="95"/>
        <v/>
      </c>
      <c r="N448" s="106" t="str">
        <f t="shared" ca="1" si="96"/>
        <v/>
      </c>
      <c r="O448" s="106" t="str">
        <f t="shared" ca="1" si="97"/>
        <v/>
      </c>
      <c r="Y448" s="40" t="e">
        <f t="shared" ca="1" si="98"/>
        <v>#N/A</v>
      </c>
      <c r="Z448" s="8" t="e">
        <f ca="1">IF(Y448="","",项目信息!$C$16)</f>
        <v>#N/A</v>
      </c>
      <c r="AA448" s="106" t="e">
        <f t="shared" ca="1" si="102"/>
        <v>#N/A</v>
      </c>
      <c r="AB448" s="106" t="e">
        <f t="shared" ca="1" si="103"/>
        <v>#N/A</v>
      </c>
      <c r="AC448" s="106" t="e">
        <f t="shared" ca="1" si="104"/>
        <v>#N/A</v>
      </c>
      <c r="AD448" s="106" t="str">
        <f t="shared" ca="1" si="99"/>
        <v/>
      </c>
      <c r="AE448" s="106" t="str">
        <f t="shared" ca="1" si="100"/>
        <v/>
      </c>
      <c r="AF448" s="106" t="str">
        <f t="shared" ca="1" si="101"/>
        <v/>
      </c>
      <c r="AG448" s="110" t="e">
        <f t="shared" ca="1" si="90"/>
        <v>#N/A</v>
      </c>
      <c r="AH448" s="110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0" t="str">
        <f t="shared" ca="1" si="94"/>
        <v/>
      </c>
      <c r="M449" s="106" t="str">
        <f t="shared" ca="1" si="95"/>
        <v/>
      </c>
      <c r="N449" s="106" t="str">
        <f t="shared" ca="1" si="96"/>
        <v/>
      </c>
      <c r="O449" s="106" t="str">
        <f t="shared" ca="1" si="97"/>
        <v/>
      </c>
      <c r="Y449" s="40" t="e">
        <f t="shared" ca="1" si="98"/>
        <v>#N/A</v>
      </c>
      <c r="Z449" s="8" t="e">
        <f ca="1">IF(Y449="","",项目信息!$C$16)</f>
        <v>#N/A</v>
      </c>
      <c r="AA449" s="106" t="e">
        <f t="shared" ca="1" si="102"/>
        <v>#N/A</v>
      </c>
      <c r="AB449" s="106" t="e">
        <f t="shared" ca="1" si="103"/>
        <v>#N/A</v>
      </c>
      <c r="AC449" s="106" t="e">
        <f t="shared" ca="1" si="104"/>
        <v>#N/A</v>
      </c>
      <c r="AD449" s="106" t="str">
        <f t="shared" ca="1" si="99"/>
        <v/>
      </c>
      <c r="AE449" s="106" t="str">
        <f t="shared" ca="1" si="100"/>
        <v/>
      </c>
      <c r="AF449" s="106" t="str">
        <f t="shared" ca="1" si="101"/>
        <v/>
      </c>
      <c r="AG449" s="110" t="e">
        <f t="shared" ca="1" si="90"/>
        <v>#N/A</v>
      </c>
      <c r="AH449" s="110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0" t="str">
        <f t="shared" ca="1" si="94"/>
        <v/>
      </c>
      <c r="M450" s="106" t="str">
        <f t="shared" ca="1" si="95"/>
        <v/>
      </c>
      <c r="N450" s="106" t="str">
        <f t="shared" ca="1" si="96"/>
        <v/>
      </c>
      <c r="O450" s="106" t="str">
        <f t="shared" ca="1" si="97"/>
        <v/>
      </c>
      <c r="Y450" s="40" t="e">
        <f t="shared" ca="1" si="98"/>
        <v>#N/A</v>
      </c>
      <c r="Z450" s="8" t="e">
        <f ca="1">IF(Y450="","",项目信息!$C$16)</f>
        <v>#N/A</v>
      </c>
      <c r="AA450" s="106" t="e">
        <f t="shared" ca="1" si="102"/>
        <v>#N/A</v>
      </c>
      <c r="AB450" s="106" t="e">
        <f t="shared" ca="1" si="103"/>
        <v>#N/A</v>
      </c>
      <c r="AC450" s="106" t="e">
        <f t="shared" ca="1" si="104"/>
        <v>#N/A</v>
      </c>
      <c r="AD450" s="106" t="str">
        <f t="shared" ca="1" si="99"/>
        <v/>
      </c>
      <c r="AE450" s="106" t="str">
        <f t="shared" ca="1" si="100"/>
        <v/>
      </c>
      <c r="AF450" s="106" t="str">
        <f t="shared" ca="1" si="101"/>
        <v/>
      </c>
      <c r="AG450" s="110" t="e">
        <f t="shared" ref="AG450:AG500" ca="1" si="105">IF(Y450&lt;&gt;"",AC450-AB450,"")</f>
        <v>#N/A</v>
      </c>
      <c r="AH450" s="110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0" t="str">
        <f t="shared" ref="L451:L500" ca="1" si="109">IF(ROW()-$J$17&lt;$J$7,OFFSET($A$1,ROW()-$J$17+$J$3,$J$5-1),IF(ROW()-$J$17-$J$7&lt;$J$14,OFFSET($A$1,ROW()-$J$17-$J$7+$J$10,$J$12-1),""))</f>
        <v/>
      </c>
      <c r="M451" s="106" t="str">
        <f t="shared" ref="M451:M500" ca="1" si="110">IF(ROW()-$J$17&lt;$J$7,OFFSET($A$1,ROW()-$J$17+$J$3,$J$5-1+1),IF(ROW()-$J$17-$J$7&lt;$J$14,0,""))</f>
        <v/>
      </c>
      <c r="N451" s="106" t="str">
        <f t="shared" ref="N451:N500" ca="1" si="111">IF(ROW()-$J$17&lt;$J$7,0,IF(ROW()-$J$17-$J$7&lt;$J$14,OFFSET($A$1,ROW()-$J$17-$J$7+$J$10,$J$12-1+2),""))</f>
        <v/>
      </c>
      <c r="O451" s="106" t="str">
        <f t="shared" ref="O451:O500" ca="1" si="112">IF(ROW()-$J$17&lt;$J$7,0,IF(ROW()-$J$17-$J$7&lt;$J$14,OFFSET($A$1,ROW()-$J$17-$J$7+$J$10,$J$12-1+1),""))</f>
        <v/>
      </c>
      <c r="Y451" s="40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06" t="e">
        <f t="shared" ca="1" si="102"/>
        <v>#N/A</v>
      </c>
      <c r="AB451" s="106" t="e">
        <f t="shared" ca="1" si="103"/>
        <v>#N/A</v>
      </c>
      <c r="AC451" s="106" t="e">
        <f t="shared" ca="1" si="104"/>
        <v>#N/A</v>
      </c>
      <c r="AD451" s="106" t="str">
        <f t="shared" ref="AD451:AD500" ca="1" si="114">IF(ROW()-2&lt;$J$26,OFFSET($Q$1,ROW()-2+$J$22-1,1),"")</f>
        <v/>
      </c>
      <c r="AE451" s="106" t="str">
        <f t="shared" ref="AE451:AE500" ca="1" si="115">IF(ROW()-2&lt;$J$26,OFFSET($Q$1,ROW()-2+$J$22-1,2),"")</f>
        <v/>
      </c>
      <c r="AF451" s="106" t="str">
        <f t="shared" ref="AF451:AF500" ca="1" si="116">IF(ROW()-2&lt;$J$26,OFFSET($Q$1,ROW()-2+$J$22-1,3),"")</f>
        <v/>
      </c>
      <c r="AG451" s="110" t="e">
        <f t="shared" ca="1" si="105"/>
        <v>#N/A</v>
      </c>
      <c r="AH451" s="110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0" t="str">
        <f t="shared" ca="1" si="109"/>
        <v/>
      </c>
      <c r="M452" s="106" t="str">
        <f t="shared" ca="1" si="110"/>
        <v/>
      </c>
      <c r="N452" s="106" t="str">
        <f t="shared" ca="1" si="111"/>
        <v/>
      </c>
      <c r="O452" s="106" t="str">
        <f t="shared" ca="1" si="112"/>
        <v/>
      </c>
      <c r="Y452" s="40" t="e">
        <f t="shared" ca="1" si="113"/>
        <v>#N/A</v>
      </c>
      <c r="Z452" s="8" t="e">
        <f ca="1">IF(Y452="","",项目信息!$C$16)</f>
        <v>#N/A</v>
      </c>
      <c r="AA452" s="106" t="e">
        <f t="shared" ref="AA452:AA500" ca="1" si="117">IF(AD452&lt;&gt;"",AD452+AA451,NA())</f>
        <v>#N/A</v>
      </c>
      <c r="AB452" s="106" t="e">
        <f t="shared" ref="AB452:AB500" ca="1" si="118">IF(AE452&lt;&gt;"",AE452+AB451,NA())</f>
        <v>#N/A</v>
      </c>
      <c r="AC452" s="106" t="e">
        <f t="shared" ref="AC452:AC500" ca="1" si="119">IF(AF452&lt;&gt;"",AF452+AC451,NA())</f>
        <v>#N/A</v>
      </c>
      <c r="AD452" s="106" t="str">
        <f t="shared" ca="1" si="114"/>
        <v/>
      </c>
      <c r="AE452" s="106" t="str">
        <f t="shared" ca="1" si="115"/>
        <v/>
      </c>
      <c r="AF452" s="106" t="str">
        <f t="shared" ca="1" si="116"/>
        <v/>
      </c>
      <c r="AG452" s="110" t="e">
        <f t="shared" ca="1" si="105"/>
        <v>#N/A</v>
      </c>
      <c r="AH452" s="110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0" t="str">
        <f t="shared" ca="1" si="109"/>
        <v/>
      </c>
      <c r="M453" s="106" t="str">
        <f t="shared" ca="1" si="110"/>
        <v/>
      </c>
      <c r="N453" s="106" t="str">
        <f t="shared" ca="1" si="111"/>
        <v/>
      </c>
      <c r="O453" s="106" t="str">
        <f t="shared" ca="1" si="112"/>
        <v/>
      </c>
      <c r="Y453" s="40" t="e">
        <f t="shared" ca="1" si="113"/>
        <v>#N/A</v>
      </c>
      <c r="Z453" s="8" t="e">
        <f ca="1">IF(Y453="","",项目信息!$C$16)</f>
        <v>#N/A</v>
      </c>
      <c r="AA453" s="106" t="e">
        <f t="shared" ca="1" si="117"/>
        <v>#N/A</v>
      </c>
      <c r="AB453" s="106" t="e">
        <f t="shared" ca="1" si="118"/>
        <v>#N/A</v>
      </c>
      <c r="AC453" s="106" t="e">
        <f t="shared" ca="1" si="119"/>
        <v>#N/A</v>
      </c>
      <c r="AD453" s="106" t="str">
        <f t="shared" ca="1" si="114"/>
        <v/>
      </c>
      <c r="AE453" s="106" t="str">
        <f t="shared" ca="1" si="115"/>
        <v/>
      </c>
      <c r="AF453" s="106" t="str">
        <f t="shared" ca="1" si="116"/>
        <v/>
      </c>
      <c r="AG453" s="110" t="e">
        <f t="shared" ca="1" si="105"/>
        <v>#N/A</v>
      </c>
      <c r="AH453" s="110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0" t="str">
        <f t="shared" ca="1" si="109"/>
        <v/>
      </c>
      <c r="M454" s="106" t="str">
        <f t="shared" ca="1" si="110"/>
        <v/>
      </c>
      <c r="N454" s="106" t="str">
        <f t="shared" ca="1" si="111"/>
        <v/>
      </c>
      <c r="O454" s="106" t="str">
        <f t="shared" ca="1" si="112"/>
        <v/>
      </c>
      <c r="Y454" s="40" t="e">
        <f t="shared" ca="1" si="113"/>
        <v>#N/A</v>
      </c>
      <c r="Z454" s="8" t="e">
        <f ca="1">IF(Y454="","",项目信息!$C$16)</f>
        <v>#N/A</v>
      </c>
      <c r="AA454" s="106" t="e">
        <f t="shared" ca="1" si="117"/>
        <v>#N/A</v>
      </c>
      <c r="AB454" s="106" t="e">
        <f t="shared" ca="1" si="118"/>
        <v>#N/A</v>
      </c>
      <c r="AC454" s="106" t="e">
        <f t="shared" ca="1" si="119"/>
        <v>#N/A</v>
      </c>
      <c r="AD454" s="106" t="str">
        <f t="shared" ca="1" si="114"/>
        <v/>
      </c>
      <c r="AE454" s="106" t="str">
        <f t="shared" ca="1" si="115"/>
        <v/>
      </c>
      <c r="AF454" s="106" t="str">
        <f t="shared" ca="1" si="116"/>
        <v/>
      </c>
      <c r="AG454" s="110" t="e">
        <f t="shared" ca="1" si="105"/>
        <v>#N/A</v>
      </c>
      <c r="AH454" s="110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0" t="str">
        <f t="shared" ca="1" si="109"/>
        <v/>
      </c>
      <c r="M455" s="106" t="str">
        <f t="shared" ca="1" si="110"/>
        <v/>
      </c>
      <c r="N455" s="106" t="str">
        <f t="shared" ca="1" si="111"/>
        <v/>
      </c>
      <c r="O455" s="106" t="str">
        <f t="shared" ca="1" si="112"/>
        <v/>
      </c>
      <c r="Y455" s="40" t="e">
        <f t="shared" ca="1" si="113"/>
        <v>#N/A</v>
      </c>
      <c r="Z455" s="8" t="e">
        <f ca="1">IF(Y455="","",项目信息!$C$16)</f>
        <v>#N/A</v>
      </c>
      <c r="AA455" s="106" t="e">
        <f t="shared" ca="1" si="117"/>
        <v>#N/A</v>
      </c>
      <c r="AB455" s="106" t="e">
        <f t="shared" ca="1" si="118"/>
        <v>#N/A</v>
      </c>
      <c r="AC455" s="106" t="e">
        <f t="shared" ca="1" si="119"/>
        <v>#N/A</v>
      </c>
      <c r="AD455" s="106" t="str">
        <f t="shared" ca="1" si="114"/>
        <v/>
      </c>
      <c r="AE455" s="106" t="str">
        <f t="shared" ca="1" si="115"/>
        <v/>
      </c>
      <c r="AF455" s="106" t="str">
        <f t="shared" ca="1" si="116"/>
        <v/>
      </c>
      <c r="AG455" s="110" t="e">
        <f t="shared" ca="1" si="105"/>
        <v>#N/A</v>
      </c>
      <c r="AH455" s="110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0" t="str">
        <f t="shared" ca="1" si="109"/>
        <v/>
      </c>
      <c r="M456" s="106" t="str">
        <f t="shared" ca="1" si="110"/>
        <v/>
      </c>
      <c r="N456" s="106" t="str">
        <f t="shared" ca="1" si="111"/>
        <v/>
      </c>
      <c r="O456" s="106" t="str">
        <f t="shared" ca="1" si="112"/>
        <v/>
      </c>
      <c r="Y456" s="40" t="e">
        <f t="shared" ca="1" si="113"/>
        <v>#N/A</v>
      </c>
      <c r="Z456" s="8" t="e">
        <f ca="1">IF(Y456="","",项目信息!$C$16)</f>
        <v>#N/A</v>
      </c>
      <c r="AA456" s="106" t="e">
        <f t="shared" ca="1" si="117"/>
        <v>#N/A</v>
      </c>
      <c r="AB456" s="106" t="e">
        <f t="shared" ca="1" si="118"/>
        <v>#N/A</v>
      </c>
      <c r="AC456" s="106" t="e">
        <f t="shared" ca="1" si="119"/>
        <v>#N/A</v>
      </c>
      <c r="AD456" s="106" t="str">
        <f t="shared" ca="1" si="114"/>
        <v/>
      </c>
      <c r="AE456" s="106" t="str">
        <f t="shared" ca="1" si="115"/>
        <v/>
      </c>
      <c r="AF456" s="106" t="str">
        <f t="shared" ca="1" si="116"/>
        <v/>
      </c>
      <c r="AG456" s="110" t="e">
        <f t="shared" ca="1" si="105"/>
        <v>#N/A</v>
      </c>
      <c r="AH456" s="110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0" t="str">
        <f t="shared" ca="1" si="109"/>
        <v/>
      </c>
      <c r="M457" s="106" t="str">
        <f t="shared" ca="1" si="110"/>
        <v/>
      </c>
      <c r="N457" s="106" t="str">
        <f t="shared" ca="1" si="111"/>
        <v/>
      </c>
      <c r="O457" s="106" t="str">
        <f t="shared" ca="1" si="112"/>
        <v/>
      </c>
      <c r="Y457" s="40" t="e">
        <f t="shared" ca="1" si="113"/>
        <v>#N/A</v>
      </c>
      <c r="Z457" s="8" t="e">
        <f ca="1">IF(Y457="","",项目信息!$C$16)</f>
        <v>#N/A</v>
      </c>
      <c r="AA457" s="106" t="e">
        <f t="shared" ca="1" si="117"/>
        <v>#N/A</v>
      </c>
      <c r="AB457" s="106" t="e">
        <f t="shared" ca="1" si="118"/>
        <v>#N/A</v>
      </c>
      <c r="AC457" s="106" t="e">
        <f t="shared" ca="1" si="119"/>
        <v>#N/A</v>
      </c>
      <c r="AD457" s="106" t="str">
        <f t="shared" ca="1" si="114"/>
        <v/>
      </c>
      <c r="AE457" s="106" t="str">
        <f t="shared" ca="1" si="115"/>
        <v/>
      </c>
      <c r="AF457" s="106" t="str">
        <f t="shared" ca="1" si="116"/>
        <v/>
      </c>
      <c r="AG457" s="110" t="e">
        <f t="shared" ca="1" si="105"/>
        <v>#N/A</v>
      </c>
      <c r="AH457" s="110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0" t="str">
        <f t="shared" ca="1" si="109"/>
        <v/>
      </c>
      <c r="M458" s="106" t="str">
        <f t="shared" ca="1" si="110"/>
        <v/>
      </c>
      <c r="N458" s="106" t="str">
        <f t="shared" ca="1" si="111"/>
        <v/>
      </c>
      <c r="O458" s="106" t="str">
        <f t="shared" ca="1" si="112"/>
        <v/>
      </c>
      <c r="Y458" s="40" t="e">
        <f t="shared" ca="1" si="113"/>
        <v>#N/A</v>
      </c>
      <c r="Z458" s="8" t="e">
        <f ca="1">IF(Y458="","",项目信息!$C$16)</f>
        <v>#N/A</v>
      </c>
      <c r="AA458" s="106" t="e">
        <f t="shared" ca="1" si="117"/>
        <v>#N/A</v>
      </c>
      <c r="AB458" s="106" t="e">
        <f t="shared" ca="1" si="118"/>
        <v>#N/A</v>
      </c>
      <c r="AC458" s="106" t="e">
        <f t="shared" ca="1" si="119"/>
        <v>#N/A</v>
      </c>
      <c r="AD458" s="106" t="str">
        <f t="shared" ca="1" si="114"/>
        <v/>
      </c>
      <c r="AE458" s="106" t="str">
        <f t="shared" ca="1" si="115"/>
        <v/>
      </c>
      <c r="AF458" s="106" t="str">
        <f t="shared" ca="1" si="116"/>
        <v/>
      </c>
      <c r="AG458" s="110" t="e">
        <f t="shared" ca="1" si="105"/>
        <v>#N/A</v>
      </c>
      <c r="AH458" s="110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0" t="str">
        <f t="shared" ca="1" si="109"/>
        <v/>
      </c>
      <c r="M459" s="106" t="str">
        <f t="shared" ca="1" si="110"/>
        <v/>
      </c>
      <c r="N459" s="106" t="str">
        <f t="shared" ca="1" si="111"/>
        <v/>
      </c>
      <c r="O459" s="106" t="str">
        <f t="shared" ca="1" si="112"/>
        <v/>
      </c>
      <c r="Y459" s="40" t="e">
        <f t="shared" ca="1" si="113"/>
        <v>#N/A</v>
      </c>
      <c r="Z459" s="8" t="e">
        <f ca="1">IF(Y459="","",项目信息!$C$16)</f>
        <v>#N/A</v>
      </c>
      <c r="AA459" s="106" t="e">
        <f t="shared" ca="1" si="117"/>
        <v>#N/A</v>
      </c>
      <c r="AB459" s="106" t="e">
        <f t="shared" ca="1" si="118"/>
        <v>#N/A</v>
      </c>
      <c r="AC459" s="106" t="e">
        <f t="shared" ca="1" si="119"/>
        <v>#N/A</v>
      </c>
      <c r="AD459" s="106" t="str">
        <f t="shared" ca="1" si="114"/>
        <v/>
      </c>
      <c r="AE459" s="106" t="str">
        <f t="shared" ca="1" si="115"/>
        <v/>
      </c>
      <c r="AF459" s="106" t="str">
        <f t="shared" ca="1" si="116"/>
        <v/>
      </c>
      <c r="AG459" s="110" t="e">
        <f t="shared" ca="1" si="105"/>
        <v>#N/A</v>
      </c>
      <c r="AH459" s="110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0" t="str">
        <f t="shared" ca="1" si="109"/>
        <v/>
      </c>
      <c r="M460" s="106" t="str">
        <f t="shared" ca="1" si="110"/>
        <v/>
      </c>
      <c r="N460" s="106" t="str">
        <f t="shared" ca="1" si="111"/>
        <v/>
      </c>
      <c r="O460" s="106" t="str">
        <f t="shared" ca="1" si="112"/>
        <v/>
      </c>
      <c r="Y460" s="40" t="e">
        <f t="shared" ca="1" si="113"/>
        <v>#N/A</v>
      </c>
      <c r="Z460" s="8" t="e">
        <f ca="1">IF(Y460="","",项目信息!$C$16)</f>
        <v>#N/A</v>
      </c>
      <c r="AA460" s="106" t="e">
        <f t="shared" ca="1" si="117"/>
        <v>#N/A</v>
      </c>
      <c r="AB460" s="106" t="e">
        <f t="shared" ca="1" si="118"/>
        <v>#N/A</v>
      </c>
      <c r="AC460" s="106" t="e">
        <f t="shared" ca="1" si="119"/>
        <v>#N/A</v>
      </c>
      <c r="AD460" s="106" t="str">
        <f t="shared" ca="1" si="114"/>
        <v/>
      </c>
      <c r="AE460" s="106" t="str">
        <f t="shared" ca="1" si="115"/>
        <v/>
      </c>
      <c r="AF460" s="106" t="str">
        <f t="shared" ca="1" si="116"/>
        <v/>
      </c>
      <c r="AG460" s="110" t="e">
        <f t="shared" ca="1" si="105"/>
        <v>#N/A</v>
      </c>
      <c r="AH460" s="110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0" t="str">
        <f t="shared" ca="1" si="109"/>
        <v/>
      </c>
      <c r="M461" s="106" t="str">
        <f t="shared" ca="1" si="110"/>
        <v/>
      </c>
      <c r="N461" s="106" t="str">
        <f t="shared" ca="1" si="111"/>
        <v/>
      </c>
      <c r="O461" s="106" t="str">
        <f t="shared" ca="1" si="112"/>
        <v/>
      </c>
      <c r="Y461" s="40" t="e">
        <f t="shared" ca="1" si="113"/>
        <v>#N/A</v>
      </c>
      <c r="Z461" s="8" t="e">
        <f ca="1">IF(Y461="","",项目信息!$C$16)</f>
        <v>#N/A</v>
      </c>
      <c r="AA461" s="106" t="e">
        <f t="shared" ca="1" si="117"/>
        <v>#N/A</v>
      </c>
      <c r="AB461" s="106" t="e">
        <f t="shared" ca="1" si="118"/>
        <v>#N/A</v>
      </c>
      <c r="AC461" s="106" t="e">
        <f t="shared" ca="1" si="119"/>
        <v>#N/A</v>
      </c>
      <c r="AD461" s="106" t="str">
        <f t="shared" ca="1" si="114"/>
        <v/>
      </c>
      <c r="AE461" s="106" t="str">
        <f t="shared" ca="1" si="115"/>
        <v/>
      </c>
      <c r="AF461" s="106" t="str">
        <f t="shared" ca="1" si="116"/>
        <v/>
      </c>
      <c r="AG461" s="110" t="e">
        <f t="shared" ca="1" si="105"/>
        <v>#N/A</v>
      </c>
      <c r="AH461" s="110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0" t="str">
        <f t="shared" ca="1" si="109"/>
        <v/>
      </c>
      <c r="M462" s="106" t="str">
        <f t="shared" ca="1" si="110"/>
        <v/>
      </c>
      <c r="N462" s="106" t="str">
        <f t="shared" ca="1" si="111"/>
        <v/>
      </c>
      <c r="O462" s="106" t="str">
        <f t="shared" ca="1" si="112"/>
        <v/>
      </c>
      <c r="Y462" s="40" t="e">
        <f t="shared" ca="1" si="113"/>
        <v>#N/A</v>
      </c>
      <c r="Z462" s="8" t="e">
        <f ca="1">IF(Y462="","",项目信息!$C$16)</f>
        <v>#N/A</v>
      </c>
      <c r="AA462" s="106" t="e">
        <f t="shared" ca="1" si="117"/>
        <v>#N/A</v>
      </c>
      <c r="AB462" s="106" t="e">
        <f t="shared" ca="1" si="118"/>
        <v>#N/A</v>
      </c>
      <c r="AC462" s="106" t="e">
        <f t="shared" ca="1" si="119"/>
        <v>#N/A</v>
      </c>
      <c r="AD462" s="106" t="str">
        <f t="shared" ca="1" si="114"/>
        <v/>
      </c>
      <c r="AE462" s="106" t="str">
        <f t="shared" ca="1" si="115"/>
        <v/>
      </c>
      <c r="AF462" s="106" t="str">
        <f t="shared" ca="1" si="116"/>
        <v/>
      </c>
      <c r="AG462" s="110" t="e">
        <f t="shared" ca="1" si="105"/>
        <v>#N/A</v>
      </c>
      <c r="AH462" s="110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0" t="str">
        <f t="shared" ca="1" si="109"/>
        <v/>
      </c>
      <c r="M463" s="106" t="str">
        <f t="shared" ca="1" si="110"/>
        <v/>
      </c>
      <c r="N463" s="106" t="str">
        <f t="shared" ca="1" si="111"/>
        <v/>
      </c>
      <c r="O463" s="106" t="str">
        <f t="shared" ca="1" si="112"/>
        <v/>
      </c>
      <c r="Y463" s="40" t="e">
        <f t="shared" ca="1" si="113"/>
        <v>#N/A</v>
      </c>
      <c r="Z463" s="8" t="e">
        <f ca="1">IF(Y463="","",项目信息!$C$16)</f>
        <v>#N/A</v>
      </c>
      <c r="AA463" s="106" t="e">
        <f t="shared" ca="1" si="117"/>
        <v>#N/A</v>
      </c>
      <c r="AB463" s="106" t="e">
        <f t="shared" ca="1" si="118"/>
        <v>#N/A</v>
      </c>
      <c r="AC463" s="106" t="e">
        <f t="shared" ca="1" si="119"/>
        <v>#N/A</v>
      </c>
      <c r="AD463" s="106" t="str">
        <f t="shared" ca="1" si="114"/>
        <v/>
      </c>
      <c r="AE463" s="106" t="str">
        <f t="shared" ca="1" si="115"/>
        <v/>
      </c>
      <c r="AF463" s="106" t="str">
        <f t="shared" ca="1" si="116"/>
        <v/>
      </c>
      <c r="AG463" s="110" t="e">
        <f t="shared" ca="1" si="105"/>
        <v>#N/A</v>
      </c>
      <c r="AH463" s="110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0" t="str">
        <f t="shared" ca="1" si="109"/>
        <v/>
      </c>
      <c r="M464" s="106" t="str">
        <f t="shared" ca="1" si="110"/>
        <v/>
      </c>
      <c r="N464" s="106" t="str">
        <f t="shared" ca="1" si="111"/>
        <v/>
      </c>
      <c r="O464" s="106" t="str">
        <f t="shared" ca="1" si="112"/>
        <v/>
      </c>
      <c r="Y464" s="40" t="e">
        <f t="shared" ca="1" si="113"/>
        <v>#N/A</v>
      </c>
      <c r="Z464" s="8" t="e">
        <f ca="1">IF(Y464="","",项目信息!$C$16)</f>
        <v>#N/A</v>
      </c>
      <c r="AA464" s="106" t="e">
        <f t="shared" ca="1" si="117"/>
        <v>#N/A</v>
      </c>
      <c r="AB464" s="106" t="e">
        <f t="shared" ca="1" si="118"/>
        <v>#N/A</v>
      </c>
      <c r="AC464" s="106" t="e">
        <f t="shared" ca="1" si="119"/>
        <v>#N/A</v>
      </c>
      <c r="AD464" s="106" t="str">
        <f t="shared" ca="1" si="114"/>
        <v/>
      </c>
      <c r="AE464" s="106" t="str">
        <f t="shared" ca="1" si="115"/>
        <v/>
      </c>
      <c r="AF464" s="106" t="str">
        <f t="shared" ca="1" si="116"/>
        <v/>
      </c>
      <c r="AG464" s="110" t="e">
        <f t="shared" ca="1" si="105"/>
        <v>#N/A</v>
      </c>
      <c r="AH464" s="110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0" t="str">
        <f t="shared" ca="1" si="109"/>
        <v/>
      </c>
      <c r="M465" s="106" t="str">
        <f t="shared" ca="1" si="110"/>
        <v/>
      </c>
      <c r="N465" s="106" t="str">
        <f t="shared" ca="1" si="111"/>
        <v/>
      </c>
      <c r="O465" s="106" t="str">
        <f t="shared" ca="1" si="112"/>
        <v/>
      </c>
      <c r="Y465" s="40" t="e">
        <f t="shared" ca="1" si="113"/>
        <v>#N/A</v>
      </c>
      <c r="Z465" s="8" t="e">
        <f ca="1">IF(Y465="","",项目信息!$C$16)</f>
        <v>#N/A</v>
      </c>
      <c r="AA465" s="106" t="e">
        <f t="shared" ca="1" si="117"/>
        <v>#N/A</v>
      </c>
      <c r="AB465" s="106" t="e">
        <f t="shared" ca="1" si="118"/>
        <v>#N/A</v>
      </c>
      <c r="AC465" s="106" t="e">
        <f t="shared" ca="1" si="119"/>
        <v>#N/A</v>
      </c>
      <c r="AD465" s="106" t="str">
        <f t="shared" ca="1" si="114"/>
        <v/>
      </c>
      <c r="AE465" s="106" t="str">
        <f t="shared" ca="1" si="115"/>
        <v/>
      </c>
      <c r="AF465" s="106" t="str">
        <f t="shared" ca="1" si="116"/>
        <v/>
      </c>
      <c r="AG465" s="110" t="e">
        <f t="shared" ca="1" si="105"/>
        <v>#N/A</v>
      </c>
      <c r="AH465" s="110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0" t="str">
        <f t="shared" ca="1" si="109"/>
        <v/>
      </c>
      <c r="M466" s="106" t="str">
        <f t="shared" ca="1" si="110"/>
        <v/>
      </c>
      <c r="N466" s="106" t="str">
        <f t="shared" ca="1" si="111"/>
        <v/>
      </c>
      <c r="O466" s="106" t="str">
        <f t="shared" ca="1" si="112"/>
        <v/>
      </c>
      <c r="Y466" s="40" t="e">
        <f t="shared" ca="1" si="113"/>
        <v>#N/A</v>
      </c>
      <c r="Z466" s="8" t="e">
        <f ca="1">IF(Y466="","",项目信息!$C$16)</f>
        <v>#N/A</v>
      </c>
      <c r="AA466" s="106" t="e">
        <f t="shared" ca="1" si="117"/>
        <v>#N/A</v>
      </c>
      <c r="AB466" s="106" t="e">
        <f t="shared" ca="1" si="118"/>
        <v>#N/A</v>
      </c>
      <c r="AC466" s="106" t="e">
        <f t="shared" ca="1" si="119"/>
        <v>#N/A</v>
      </c>
      <c r="AD466" s="106" t="str">
        <f t="shared" ca="1" si="114"/>
        <v/>
      </c>
      <c r="AE466" s="106" t="str">
        <f t="shared" ca="1" si="115"/>
        <v/>
      </c>
      <c r="AF466" s="106" t="str">
        <f t="shared" ca="1" si="116"/>
        <v/>
      </c>
      <c r="AG466" s="110" t="e">
        <f t="shared" ca="1" si="105"/>
        <v>#N/A</v>
      </c>
      <c r="AH466" s="110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0" t="str">
        <f t="shared" ca="1" si="109"/>
        <v/>
      </c>
      <c r="M467" s="106" t="str">
        <f t="shared" ca="1" si="110"/>
        <v/>
      </c>
      <c r="N467" s="106" t="str">
        <f t="shared" ca="1" si="111"/>
        <v/>
      </c>
      <c r="O467" s="106" t="str">
        <f t="shared" ca="1" si="112"/>
        <v/>
      </c>
      <c r="Y467" s="40" t="e">
        <f t="shared" ca="1" si="113"/>
        <v>#N/A</v>
      </c>
      <c r="Z467" s="8" t="e">
        <f ca="1">IF(Y467="","",项目信息!$C$16)</f>
        <v>#N/A</v>
      </c>
      <c r="AA467" s="106" t="e">
        <f t="shared" ca="1" si="117"/>
        <v>#N/A</v>
      </c>
      <c r="AB467" s="106" t="e">
        <f t="shared" ca="1" si="118"/>
        <v>#N/A</v>
      </c>
      <c r="AC467" s="106" t="e">
        <f t="shared" ca="1" si="119"/>
        <v>#N/A</v>
      </c>
      <c r="AD467" s="106" t="str">
        <f t="shared" ca="1" si="114"/>
        <v/>
      </c>
      <c r="AE467" s="106" t="str">
        <f t="shared" ca="1" si="115"/>
        <v/>
      </c>
      <c r="AF467" s="106" t="str">
        <f t="shared" ca="1" si="116"/>
        <v/>
      </c>
      <c r="AG467" s="110" t="e">
        <f t="shared" ca="1" si="105"/>
        <v>#N/A</v>
      </c>
      <c r="AH467" s="110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0" t="str">
        <f t="shared" ca="1" si="109"/>
        <v/>
      </c>
      <c r="M468" s="106" t="str">
        <f t="shared" ca="1" si="110"/>
        <v/>
      </c>
      <c r="N468" s="106" t="str">
        <f t="shared" ca="1" si="111"/>
        <v/>
      </c>
      <c r="O468" s="106" t="str">
        <f t="shared" ca="1" si="112"/>
        <v/>
      </c>
      <c r="Y468" s="40" t="e">
        <f t="shared" ca="1" si="113"/>
        <v>#N/A</v>
      </c>
      <c r="Z468" s="8" t="e">
        <f ca="1">IF(Y468="","",项目信息!$C$16)</f>
        <v>#N/A</v>
      </c>
      <c r="AA468" s="106" t="e">
        <f t="shared" ca="1" si="117"/>
        <v>#N/A</v>
      </c>
      <c r="AB468" s="106" t="e">
        <f t="shared" ca="1" si="118"/>
        <v>#N/A</v>
      </c>
      <c r="AC468" s="106" t="e">
        <f t="shared" ca="1" si="119"/>
        <v>#N/A</v>
      </c>
      <c r="AD468" s="106" t="str">
        <f t="shared" ca="1" si="114"/>
        <v/>
      </c>
      <c r="AE468" s="106" t="str">
        <f t="shared" ca="1" si="115"/>
        <v/>
      </c>
      <c r="AF468" s="106" t="str">
        <f t="shared" ca="1" si="116"/>
        <v/>
      </c>
      <c r="AG468" s="110" t="e">
        <f t="shared" ca="1" si="105"/>
        <v>#N/A</v>
      </c>
      <c r="AH468" s="110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0" t="str">
        <f t="shared" ca="1" si="109"/>
        <v/>
      </c>
      <c r="M469" s="106" t="str">
        <f t="shared" ca="1" si="110"/>
        <v/>
      </c>
      <c r="N469" s="106" t="str">
        <f t="shared" ca="1" si="111"/>
        <v/>
      </c>
      <c r="O469" s="106" t="str">
        <f t="shared" ca="1" si="112"/>
        <v/>
      </c>
      <c r="Y469" s="40" t="e">
        <f t="shared" ca="1" si="113"/>
        <v>#N/A</v>
      </c>
      <c r="Z469" s="8" t="e">
        <f ca="1">IF(Y469="","",项目信息!$C$16)</f>
        <v>#N/A</v>
      </c>
      <c r="AA469" s="106" t="e">
        <f t="shared" ca="1" si="117"/>
        <v>#N/A</v>
      </c>
      <c r="AB469" s="106" t="e">
        <f t="shared" ca="1" si="118"/>
        <v>#N/A</v>
      </c>
      <c r="AC469" s="106" t="e">
        <f t="shared" ca="1" si="119"/>
        <v>#N/A</v>
      </c>
      <c r="AD469" s="106" t="str">
        <f t="shared" ca="1" si="114"/>
        <v/>
      </c>
      <c r="AE469" s="106" t="str">
        <f t="shared" ca="1" si="115"/>
        <v/>
      </c>
      <c r="AF469" s="106" t="str">
        <f t="shared" ca="1" si="116"/>
        <v/>
      </c>
      <c r="AG469" s="110" t="e">
        <f t="shared" ca="1" si="105"/>
        <v>#N/A</v>
      </c>
      <c r="AH469" s="110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0" t="str">
        <f t="shared" ca="1" si="109"/>
        <v/>
      </c>
      <c r="M470" s="106" t="str">
        <f t="shared" ca="1" si="110"/>
        <v/>
      </c>
      <c r="N470" s="106" t="str">
        <f t="shared" ca="1" si="111"/>
        <v/>
      </c>
      <c r="O470" s="106" t="str">
        <f t="shared" ca="1" si="112"/>
        <v/>
      </c>
      <c r="Y470" s="40" t="e">
        <f t="shared" ca="1" si="113"/>
        <v>#N/A</v>
      </c>
      <c r="Z470" s="8" t="e">
        <f ca="1">IF(Y470="","",项目信息!$C$16)</f>
        <v>#N/A</v>
      </c>
      <c r="AA470" s="106" t="e">
        <f t="shared" ca="1" si="117"/>
        <v>#N/A</v>
      </c>
      <c r="AB470" s="106" t="e">
        <f t="shared" ca="1" si="118"/>
        <v>#N/A</v>
      </c>
      <c r="AC470" s="106" t="e">
        <f t="shared" ca="1" si="119"/>
        <v>#N/A</v>
      </c>
      <c r="AD470" s="106" t="str">
        <f t="shared" ca="1" si="114"/>
        <v/>
      </c>
      <c r="AE470" s="106" t="str">
        <f t="shared" ca="1" si="115"/>
        <v/>
      </c>
      <c r="AF470" s="106" t="str">
        <f t="shared" ca="1" si="116"/>
        <v/>
      </c>
      <c r="AG470" s="110" t="e">
        <f t="shared" ca="1" si="105"/>
        <v>#N/A</v>
      </c>
      <c r="AH470" s="110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0" t="str">
        <f t="shared" ca="1" si="109"/>
        <v/>
      </c>
      <c r="M471" s="106" t="str">
        <f t="shared" ca="1" si="110"/>
        <v/>
      </c>
      <c r="N471" s="106" t="str">
        <f t="shared" ca="1" si="111"/>
        <v/>
      </c>
      <c r="O471" s="106" t="str">
        <f t="shared" ca="1" si="112"/>
        <v/>
      </c>
      <c r="Y471" s="40" t="e">
        <f t="shared" ca="1" si="113"/>
        <v>#N/A</v>
      </c>
      <c r="Z471" s="8" t="e">
        <f ca="1">IF(Y471="","",项目信息!$C$16)</f>
        <v>#N/A</v>
      </c>
      <c r="AA471" s="106" t="e">
        <f t="shared" ca="1" si="117"/>
        <v>#N/A</v>
      </c>
      <c r="AB471" s="106" t="e">
        <f t="shared" ca="1" si="118"/>
        <v>#N/A</v>
      </c>
      <c r="AC471" s="106" t="e">
        <f t="shared" ca="1" si="119"/>
        <v>#N/A</v>
      </c>
      <c r="AD471" s="106" t="str">
        <f t="shared" ca="1" si="114"/>
        <v/>
      </c>
      <c r="AE471" s="106" t="str">
        <f t="shared" ca="1" si="115"/>
        <v/>
      </c>
      <c r="AF471" s="106" t="str">
        <f t="shared" ca="1" si="116"/>
        <v/>
      </c>
      <c r="AG471" s="110" t="e">
        <f t="shared" ca="1" si="105"/>
        <v>#N/A</v>
      </c>
      <c r="AH471" s="110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0" t="str">
        <f t="shared" ca="1" si="109"/>
        <v/>
      </c>
      <c r="M472" s="106" t="str">
        <f t="shared" ca="1" si="110"/>
        <v/>
      </c>
      <c r="N472" s="106" t="str">
        <f t="shared" ca="1" si="111"/>
        <v/>
      </c>
      <c r="O472" s="106" t="str">
        <f t="shared" ca="1" si="112"/>
        <v/>
      </c>
      <c r="Y472" s="40" t="e">
        <f t="shared" ca="1" si="113"/>
        <v>#N/A</v>
      </c>
      <c r="Z472" s="8" t="e">
        <f ca="1">IF(Y472="","",项目信息!$C$16)</f>
        <v>#N/A</v>
      </c>
      <c r="AA472" s="106" t="e">
        <f t="shared" ca="1" si="117"/>
        <v>#N/A</v>
      </c>
      <c r="AB472" s="106" t="e">
        <f t="shared" ca="1" si="118"/>
        <v>#N/A</v>
      </c>
      <c r="AC472" s="106" t="e">
        <f t="shared" ca="1" si="119"/>
        <v>#N/A</v>
      </c>
      <c r="AD472" s="106" t="str">
        <f t="shared" ca="1" si="114"/>
        <v/>
      </c>
      <c r="AE472" s="106" t="str">
        <f t="shared" ca="1" si="115"/>
        <v/>
      </c>
      <c r="AF472" s="106" t="str">
        <f t="shared" ca="1" si="116"/>
        <v/>
      </c>
      <c r="AG472" s="110" t="e">
        <f t="shared" ca="1" si="105"/>
        <v>#N/A</v>
      </c>
      <c r="AH472" s="110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0" t="str">
        <f t="shared" ca="1" si="109"/>
        <v/>
      </c>
      <c r="M473" s="106" t="str">
        <f t="shared" ca="1" si="110"/>
        <v/>
      </c>
      <c r="N473" s="106" t="str">
        <f t="shared" ca="1" si="111"/>
        <v/>
      </c>
      <c r="O473" s="106" t="str">
        <f t="shared" ca="1" si="112"/>
        <v/>
      </c>
      <c r="Y473" s="40" t="e">
        <f t="shared" ca="1" si="113"/>
        <v>#N/A</v>
      </c>
      <c r="Z473" s="8" t="e">
        <f ca="1">IF(Y473="","",项目信息!$C$16)</f>
        <v>#N/A</v>
      </c>
      <c r="AA473" s="106" t="e">
        <f t="shared" ca="1" si="117"/>
        <v>#N/A</v>
      </c>
      <c r="AB473" s="106" t="e">
        <f t="shared" ca="1" si="118"/>
        <v>#N/A</v>
      </c>
      <c r="AC473" s="106" t="e">
        <f t="shared" ca="1" si="119"/>
        <v>#N/A</v>
      </c>
      <c r="AD473" s="106" t="str">
        <f t="shared" ca="1" si="114"/>
        <v/>
      </c>
      <c r="AE473" s="106" t="str">
        <f t="shared" ca="1" si="115"/>
        <v/>
      </c>
      <c r="AF473" s="106" t="str">
        <f t="shared" ca="1" si="116"/>
        <v/>
      </c>
      <c r="AG473" s="110" t="e">
        <f t="shared" ca="1" si="105"/>
        <v>#N/A</v>
      </c>
      <c r="AH473" s="110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0" t="str">
        <f t="shared" ca="1" si="109"/>
        <v/>
      </c>
      <c r="M474" s="106" t="str">
        <f t="shared" ca="1" si="110"/>
        <v/>
      </c>
      <c r="N474" s="106" t="str">
        <f t="shared" ca="1" si="111"/>
        <v/>
      </c>
      <c r="O474" s="106" t="str">
        <f t="shared" ca="1" si="112"/>
        <v/>
      </c>
      <c r="Y474" s="40" t="e">
        <f t="shared" ca="1" si="113"/>
        <v>#N/A</v>
      </c>
      <c r="Z474" s="8" t="e">
        <f ca="1">IF(Y474="","",项目信息!$C$16)</f>
        <v>#N/A</v>
      </c>
      <c r="AA474" s="106" t="e">
        <f t="shared" ca="1" si="117"/>
        <v>#N/A</v>
      </c>
      <c r="AB474" s="106" t="e">
        <f t="shared" ca="1" si="118"/>
        <v>#N/A</v>
      </c>
      <c r="AC474" s="106" t="e">
        <f t="shared" ca="1" si="119"/>
        <v>#N/A</v>
      </c>
      <c r="AD474" s="106" t="str">
        <f t="shared" ca="1" si="114"/>
        <v/>
      </c>
      <c r="AE474" s="106" t="str">
        <f t="shared" ca="1" si="115"/>
        <v/>
      </c>
      <c r="AF474" s="106" t="str">
        <f t="shared" ca="1" si="116"/>
        <v/>
      </c>
      <c r="AG474" s="110" t="e">
        <f t="shared" ca="1" si="105"/>
        <v>#N/A</v>
      </c>
      <c r="AH474" s="110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0" t="str">
        <f t="shared" ca="1" si="109"/>
        <v/>
      </c>
      <c r="M475" s="106" t="str">
        <f t="shared" ca="1" si="110"/>
        <v/>
      </c>
      <c r="N475" s="106" t="str">
        <f t="shared" ca="1" si="111"/>
        <v/>
      </c>
      <c r="O475" s="106" t="str">
        <f t="shared" ca="1" si="112"/>
        <v/>
      </c>
      <c r="Y475" s="40" t="e">
        <f t="shared" ca="1" si="113"/>
        <v>#N/A</v>
      </c>
      <c r="Z475" s="8" t="e">
        <f ca="1">IF(Y475="","",项目信息!$C$16)</f>
        <v>#N/A</v>
      </c>
      <c r="AA475" s="106" t="e">
        <f t="shared" ca="1" si="117"/>
        <v>#N/A</v>
      </c>
      <c r="AB475" s="106" t="e">
        <f t="shared" ca="1" si="118"/>
        <v>#N/A</v>
      </c>
      <c r="AC475" s="106" t="e">
        <f t="shared" ca="1" si="119"/>
        <v>#N/A</v>
      </c>
      <c r="AD475" s="106" t="str">
        <f t="shared" ca="1" si="114"/>
        <v/>
      </c>
      <c r="AE475" s="106" t="str">
        <f t="shared" ca="1" si="115"/>
        <v/>
      </c>
      <c r="AF475" s="106" t="str">
        <f t="shared" ca="1" si="116"/>
        <v/>
      </c>
      <c r="AG475" s="110" t="e">
        <f t="shared" ca="1" si="105"/>
        <v>#N/A</v>
      </c>
      <c r="AH475" s="110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0" t="str">
        <f t="shared" ca="1" si="109"/>
        <v/>
      </c>
      <c r="M476" s="106" t="str">
        <f t="shared" ca="1" si="110"/>
        <v/>
      </c>
      <c r="N476" s="106" t="str">
        <f t="shared" ca="1" si="111"/>
        <v/>
      </c>
      <c r="O476" s="106" t="str">
        <f t="shared" ca="1" si="112"/>
        <v/>
      </c>
      <c r="Y476" s="40" t="e">
        <f t="shared" ca="1" si="113"/>
        <v>#N/A</v>
      </c>
      <c r="Z476" s="8" t="e">
        <f ca="1">IF(Y476="","",项目信息!$C$16)</f>
        <v>#N/A</v>
      </c>
      <c r="AA476" s="106" t="e">
        <f t="shared" ca="1" si="117"/>
        <v>#N/A</v>
      </c>
      <c r="AB476" s="106" t="e">
        <f t="shared" ca="1" si="118"/>
        <v>#N/A</v>
      </c>
      <c r="AC476" s="106" t="e">
        <f t="shared" ca="1" si="119"/>
        <v>#N/A</v>
      </c>
      <c r="AD476" s="106" t="str">
        <f t="shared" ca="1" si="114"/>
        <v/>
      </c>
      <c r="AE476" s="106" t="str">
        <f t="shared" ca="1" si="115"/>
        <v/>
      </c>
      <c r="AF476" s="106" t="str">
        <f t="shared" ca="1" si="116"/>
        <v/>
      </c>
      <c r="AG476" s="110" t="e">
        <f t="shared" ca="1" si="105"/>
        <v>#N/A</v>
      </c>
      <c r="AH476" s="110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0" t="str">
        <f t="shared" ca="1" si="109"/>
        <v/>
      </c>
      <c r="M477" s="106" t="str">
        <f t="shared" ca="1" si="110"/>
        <v/>
      </c>
      <c r="N477" s="106" t="str">
        <f t="shared" ca="1" si="111"/>
        <v/>
      </c>
      <c r="O477" s="106" t="str">
        <f t="shared" ca="1" si="112"/>
        <v/>
      </c>
      <c r="Y477" s="40" t="e">
        <f t="shared" ca="1" si="113"/>
        <v>#N/A</v>
      </c>
      <c r="Z477" s="8" t="e">
        <f ca="1">IF(Y477="","",项目信息!$C$16)</f>
        <v>#N/A</v>
      </c>
      <c r="AA477" s="106" t="e">
        <f t="shared" ca="1" si="117"/>
        <v>#N/A</v>
      </c>
      <c r="AB477" s="106" t="e">
        <f t="shared" ca="1" si="118"/>
        <v>#N/A</v>
      </c>
      <c r="AC477" s="106" t="e">
        <f t="shared" ca="1" si="119"/>
        <v>#N/A</v>
      </c>
      <c r="AD477" s="106" t="str">
        <f t="shared" ca="1" si="114"/>
        <v/>
      </c>
      <c r="AE477" s="106" t="str">
        <f t="shared" ca="1" si="115"/>
        <v/>
      </c>
      <c r="AF477" s="106" t="str">
        <f t="shared" ca="1" si="116"/>
        <v/>
      </c>
      <c r="AG477" s="110" t="e">
        <f t="shared" ca="1" si="105"/>
        <v>#N/A</v>
      </c>
      <c r="AH477" s="110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0" t="str">
        <f t="shared" ca="1" si="109"/>
        <v/>
      </c>
      <c r="M478" s="106" t="str">
        <f t="shared" ca="1" si="110"/>
        <v/>
      </c>
      <c r="N478" s="106" t="str">
        <f t="shared" ca="1" si="111"/>
        <v/>
      </c>
      <c r="O478" s="106" t="str">
        <f t="shared" ca="1" si="112"/>
        <v/>
      </c>
      <c r="Y478" s="40" t="e">
        <f t="shared" ca="1" si="113"/>
        <v>#N/A</v>
      </c>
      <c r="Z478" s="8" t="e">
        <f ca="1">IF(Y478="","",项目信息!$C$16)</f>
        <v>#N/A</v>
      </c>
      <c r="AA478" s="106" t="e">
        <f t="shared" ca="1" si="117"/>
        <v>#N/A</v>
      </c>
      <c r="AB478" s="106" t="e">
        <f t="shared" ca="1" si="118"/>
        <v>#N/A</v>
      </c>
      <c r="AC478" s="106" t="e">
        <f t="shared" ca="1" si="119"/>
        <v>#N/A</v>
      </c>
      <c r="AD478" s="106" t="str">
        <f t="shared" ca="1" si="114"/>
        <v/>
      </c>
      <c r="AE478" s="106" t="str">
        <f t="shared" ca="1" si="115"/>
        <v/>
      </c>
      <c r="AF478" s="106" t="str">
        <f t="shared" ca="1" si="116"/>
        <v/>
      </c>
      <c r="AG478" s="110" t="e">
        <f t="shared" ca="1" si="105"/>
        <v>#N/A</v>
      </c>
      <c r="AH478" s="110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0" t="str">
        <f t="shared" ca="1" si="109"/>
        <v/>
      </c>
      <c r="M479" s="106" t="str">
        <f t="shared" ca="1" si="110"/>
        <v/>
      </c>
      <c r="N479" s="106" t="str">
        <f t="shared" ca="1" si="111"/>
        <v/>
      </c>
      <c r="O479" s="106" t="str">
        <f t="shared" ca="1" si="112"/>
        <v/>
      </c>
      <c r="Y479" s="40" t="e">
        <f t="shared" ca="1" si="113"/>
        <v>#N/A</v>
      </c>
      <c r="Z479" s="8" t="e">
        <f ca="1">IF(Y479="","",项目信息!$C$16)</f>
        <v>#N/A</v>
      </c>
      <c r="AA479" s="106" t="e">
        <f t="shared" ca="1" si="117"/>
        <v>#N/A</v>
      </c>
      <c r="AB479" s="106" t="e">
        <f t="shared" ca="1" si="118"/>
        <v>#N/A</v>
      </c>
      <c r="AC479" s="106" t="e">
        <f t="shared" ca="1" si="119"/>
        <v>#N/A</v>
      </c>
      <c r="AD479" s="106" t="str">
        <f t="shared" ca="1" si="114"/>
        <v/>
      </c>
      <c r="AE479" s="106" t="str">
        <f t="shared" ca="1" si="115"/>
        <v/>
      </c>
      <c r="AF479" s="106" t="str">
        <f t="shared" ca="1" si="116"/>
        <v/>
      </c>
      <c r="AG479" s="110" t="e">
        <f t="shared" ca="1" si="105"/>
        <v>#N/A</v>
      </c>
      <c r="AH479" s="110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0" t="str">
        <f t="shared" ca="1" si="109"/>
        <v/>
      </c>
      <c r="M480" s="106" t="str">
        <f t="shared" ca="1" si="110"/>
        <v/>
      </c>
      <c r="N480" s="106" t="str">
        <f t="shared" ca="1" si="111"/>
        <v/>
      </c>
      <c r="O480" s="106" t="str">
        <f t="shared" ca="1" si="112"/>
        <v/>
      </c>
      <c r="Y480" s="40" t="e">
        <f t="shared" ca="1" si="113"/>
        <v>#N/A</v>
      </c>
      <c r="Z480" s="8" t="e">
        <f ca="1">IF(Y480="","",项目信息!$C$16)</f>
        <v>#N/A</v>
      </c>
      <c r="AA480" s="106" t="e">
        <f t="shared" ca="1" si="117"/>
        <v>#N/A</v>
      </c>
      <c r="AB480" s="106" t="e">
        <f t="shared" ca="1" si="118"/>
        <v>#N/A</v>
      </c>
      <c r="AC480" s="106" t="e">
        <f t="shared" ca="1" si="119"/>
        <v>#N/A</v>
      </c>
      <c r="AD480" s="106" t="str">
        <f t="shared" ca="1" si="114"/>
        <v/>
      </c>
      <c r="AE480" s="106" t="str">
        <f t="shared" ca="1" si="115"/>
        <v/>
      </c>
      <c r="AF480" s="106" t="str">
        <f t="shared" ca="1" si="116"/>
        <v/>
      </c>
      <c r="AG480" s="110" t="e">
        <f t="shared" ca="1" si="105"/>
        <v>#N/A</v>
      </c>
      <c r="AH480" s="110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0" t="str">
        <f t="shared" ca="1" si="109"/>
        <v/>
      </c>
      <c r="M481" s="106" t="str">
        <f t="shared" ca="1" si="110"/>
        <v/>
      </c>
      <c r="N481" s="106" t="str">
        <f t="shared" ca="1" si="111"/>
        <v/>
      </c>
      <c r="O481" s="106" t="str">
        <f t="shared" ca="1" si="112"/>
        <v/>
      </c>
      <c r="Y481" s="40" t="e">
        <f t="shared" ca="1" si="113"/>
        <v>#N/A</v>
      </c>
      <c r="Z481" s="8" t="e">
        <f ca="1">IF(Y481="","",项目信息!$C$16)</f>
        <v>#N/A</v>
      </c>
      <c r="AA481" s="106" t="e">
        <f t="shared" ca="1" si="117"/>
        <v>#N/A</v>
      </c>
      <c r="AB481" s="106" t="e">
        <f t="shared" ca="1" si="118"/>
        <v>#N/A</v>
      </c>
      <c r="AC481" s="106" t="e">
        <f t="shared" ca="1" si="119"/>
        <v>#N/A</v>
      </c>
      <c r="AD481" s="106" t="str">
        <f t="shared" ca="1" si="114"/>
        <v/>
      </c>
      <c r="AE481" s="106" t="str">
        <f t="shared" ca="1" si="115"/>
        <v/>
      </c>
      <c r="AF481" s="106" t="str">
        <f t="shared" ca="1" si="116"/>
        <v/>
      </c>
      <c r="AG481" s="110" t="e">
        <f t="shared" ca="1" si="105"/>
        <v>#N/A</v>
      </c>
      <c r="AH481" s="110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0" t="str">
        <f t="shared" ca="1" si="109"/>
        <v/>
      </c>
      <c r="M482" s="106" t="str">
        <f t="shared" ca="1" si="110"/>
        <v/>
      </c>
      <c r="N482" s="106" t="str">
        <f t="shared" ca="1" si="111"/>
        <v/>
      </c>
      <c r="O482" s="106" t="str">
        <f t="shared" ca="1" si="112"/>
        <v/>
      </c>
      <c r="Y482" s="40" t="e">
        <f t="shared" ca="1" si="113"/>
        <v>#N/A</v>
      </c>
      <c r="Z482" s="8" t="e">
        <f ca="1">IF(Y482="","",项目信息!$C$16)</f>
        <v>#N/A</v>
      </c>
      <c r="AA482" s="106" t="e">
        <f t="shared" ca="1" si="117"/>
        <v>#N/A</v>
      </c>
      <c r="AB482" s="106" t="e">
        <f t="shared" ca="1" si="118"/>
        <v>#N/A</v>
      </c>
      <c r="AC482" s="106" t="e">
        <f t="shared" ca="1" si="119"/>
        <v>#N/A</v>
      </c>
      <c r="AD482" s="106" t="str">
        <f t="shared" ca="1" si="114"/>
        <v/>
      </c>
      <c r="AE482" s="106" t="str">
        <f t="shared" ca="1" si="115"/>
        <v/>
      </c>
      <c r="AF482" s="106" t="str">
        <f t="shared" ca="1" si="116"/>
        <v/>
      </c>
      <c r="AG482" s="110" t="e">
        <f t="shared" ca="1" si="105"/>
        <v>#N/A</v>
      </c>
      <c r="AH482" s="110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0" t="str">
        <f t="shared" ca="1" si="109"/>
        <v/>
      </c>
      <c r="M483" s="106" t="str">
        <f t="shared" ca="1" si="110"/>
        <v/>
      </c>
      <c r="N483" s="106" t="str">
        <f t="shared" ca="1" si="111"/>
        <v/>
      </c>
      <c r="O483" s="106" t="str">
        <f t="shared" ca="1" si="112"/>
        <v/>
      </c>
      <c r="Y483" s="40" t="e">
        <f t="shared" ca="1" si="113"/>
        <v>#N/A</v>
      </c>
      <c r="Z483" s="8" t="e">
        <f ca="1">IF(Y483="","",项目信息!$C$16)</f>
        <v>#N/A</v>
      </c>
      <c r="AA483" s="106" t="e">
        <f t="shared" ca="1" si="117"/>
        <v>#N/A</v>
      </c>
      <c r="AB483" s="106" t="e">
        <f t="shared" ca="1" si="118"/>
        <v>#N/A</v>
      </c>
      <c r="AC483" s="106" t="e">
        <f t="shared" ca="1" si="119"/>
        <v>#N/A</v>
      </c>
      <c r="AD483" s="106" t="str">
        <f t="shared" ca="1" si="114"/>
        <v/>
      </c>
      <c r="AE483" s="106" t="str">
        <f t="shared" ca="1" si="115"/>
        <v/>
      </c>
      <c r="AF483" s="106" t="str">
        <f t="shared" ca="1" si="116"/>
        <v/>
      </c>
      <c r="AG483" s="110" t="e">
        <f t="shared" ca="1" si="105"/>
        <v>#N/A</v>
      </c>
      <c r="AH483" s="110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0" t="str">
        <f t="shared" ca="1" si="109"/>
        <v/>
      </c>
      <c r="M484" s="106" t="str">
        <f t="shared" ca="1" si="110"/>
        <v/>
      </c>
      <c r="N484" s="106" t="str">
        <f t="shared" ca="1" si="111"/>
        <v/>
      </c>
      <c r="O484" s="106" t="str">
        <f t="shared" ca="1" si="112"/>
        <v/>
      </c>
      <c r="Y484" s="40" t="e">
        <f t="shared" ca="1" si="113"/>
        <v>#N/A</v>
      </c>
      <c r="Z484" s="8" t="e">
        <f ca="1">IF(Y484="","",项目信息!$C$16)</f>
        <v>#N/A</v>
      </c>
      <c r="AA484" s="106" t="e">
        <f t="shared" ca="1" si="117"/>
        <v>#N/A</v>
      </c>
      <c r="AB484" s="106" t="e">
        <f t="shared" ca="1" si="118"/>
        <v>#N/A</v>
      </c>
      <c r="AC484" s="106" t="e">
        <f t="shared" ca="1" si="119"/>
        <v>#N/A</v>
      </c>
      <c r="AD484" s="106" t="str">
        <f t="shared" ca="1" si="114"/>
        <v/>
      </c>
      <c r="AE484" s="106" t="str">
        <f t="shared" ca="1" si="115"/>
        <v/>
      </c>
      <c r="AF484" s="106" t="str">
        <f t="shared" ca="1" si="116"/>
        <v/>
      </c>
      <c r="AG484" s="110" t="e">
        <f t="shared" ca="1" si="105"/>
        <v>#N/A</v>
      </c>
      <c r="AH484" s="110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0" t="str">
        <f t="shared" ca="1" si="109"/>
        <v/>
      </c>
      <c r="M485" s="106" t="str">
        <f t="shared" ca="1" si="110"/>
        <v/>
      </c>
      <c r="N485" s="106" t="str">
        <f t="shared" ca="1" si="111"/>
        <v/>
      </c>
      <c r="O485" s="106" t="str">
        <f t="shared" ca="1" si="112"/>
        <v/>
      </c>
      <c r="Y485" s="40" t="e">
        <f t="shared" ca="1" si="113"/>
        <v>#N/A</v>
      </c>
      <c r="Z485" s="8" t="e">
        <f ca="1">IF(Y485="","",项目信息!$C$16)</f>
        <v>#N/A</v>
      </c>
      <c r="AA485" s="106" t="e">
        <f t="shared" ca="1" si="117"/>
        <v>#N/A</v>
      </c>
      <c r="AB485" s="106" t="e">
        <f t="shared" ca="1" si="118"/>
        <v>#N/A</v>
      </c>
      <c r="AC485" s="106" t="e">
        <f t="shared" ca="1" si="119"/>
        <v>#N/A</v>
      </c>
      <c r="AD485" s="106" t="str">
        <f t="shared" ca="1" si="114"/>
        <v/>
      </c>
      <c r="AE485" s="106" t="str">
        <f t="shared" ca="1" si="115"/>
        <v/>
      </c>
      <c r="AF485" s="106" t="str">
        <f t="shared" ca="1" si="116"/>
        <v/>
      </c>
      <c r="AG485" s="110" t="e">
        <f t="shared" ca="1" si="105"/>
        <v>#N/A</v>
      </c>
      <c r="AH485" s="110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0" t="str">
        <f t="shared" ca="1" si="109"/>
        <v/>
      </c>
      <c r="M486" s="106" t="str">
        <f t="shared" ca="1" si="110"/>
        <v/>
      </c>
      <c r="N486" s="106" t="str">
        <f t="shared" ca="1" si="111"/>
        <v/>
      </c>
      <c r="O486" s="106" t="str">
        <f t="shared" ca="1" si="112"/>
        <v/>
      </c>
      <c r="Y486" s="40" t="e">
        <f t="shared" ca="1" si="113"/>
        <v>#N/A</v>
      </c>
      <c r="Z486" s="8" t="e">
        <f ca="1">IF(Y486="","",项目信息!$C$16)</f>
        <v>#N/A</v>
      </c>
      <c r="AA486" s="106" t="e">
        <f t="shared" ca="1" si="117"/>
        <v>#N/A</v>
      </c>
      <c r="AB486" s="106" t="e">
        <f t="shared" ca="1" si="118"/>
        <v>#N/A</v>
      </c>
      <c r="AC486" s="106" t="e">
        <f t="shared" ca="1" si="119"/>
        <v>#N/A</v>
      </c>
      <c r="AD486" s="106" t="str">
        <f t="shared" ca="1" si="114"/>
        <v/>
      </c>
      <c r="AE486" s="106" t="str">
        <f t="shared" ca="1" si="115"/>
        <v/>
      </c>
      <c r="AF486" s="106" t="str">
        <f t="shared" ca="1" si="116"/>
        <v/>
      </c>
      <c r="AG486" s="110" t="e">
        <f t="shared" ca="1" si="105"/>
        <v>#N/A</v>
      </c>
      <c r="AH486" s="110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0" t="str">
        <f t="shared" ca="1" si="109"/>
        <v/>
      </c>
      <c r="M487" s="106" t="str">
        <f t="shared" ca="1" si="110"/>
        <v/>
      </c>
      <c r="N487" s="106" t="str">
        <f t="shared" ca="1" si="111"/>
        <v/>
      </c>
      <c r="O487" s="106" t="str">
        <f t="shared" ca="1" si="112"/>
        <v/>
      </c>
      <c r="Y487" s="40" t="e">
        <f t="shared" ca="1" si="113"/>
        <v>#N/A</v>
      </c>
      <c r="Z487" s="8" t="e">
        <f ca="1">IF(Y487="","",项目信息!$C$16)</f>
        <v>#N/A</v>
      </c>
      <c r="AA487" s="106" t="e">
        <f t="shared" ca="1" si="117"/>
        <v>#N/A</v>
      </c>
      <c r="AB487" s="106" t="e">
        <f t="shared" ca="1" si="118"/>
        <v>#N/A</v>
      </c>
      <c r="AC487" s="106" t="e">
        <f t="shared" ca="1" si="119"/>
        <v>#N/A</v>
      </c>
      <c r="AD487" s="106" t="str">
        <f t="shared" ca="1" si="114"/>
        <v/>
      </c>
      <c r="AE487" s="106" t="str">
        <f t="shared" ca="1" si="115"/>
        <v/>
      </c>
      <c r="AF487" s="106" t="str">
        <f t="shared" ca="1" si="116"/>
        <v/>
      </c>
      <c r="AG487" s="110" t="e">
        <f t="shared" ca="1" si="105"/>
        <v>#N/A</v>
      </c>
      <c r="AH487" s="110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0" t="str">
        <f t="shared" ca="1" si="109"/>
        <v/>
      </c>
      <c r="M488" s="106" t="str">
        <f t="shared" ca="1" si="110"/>
        <v/>
      </c>
      <c r="N488" s="106" t="str">
        <f t="shared" ca="1" si="111"/>
        <v/>
      </c>
      <c r="O488" s="106" t="str">
        <f t="shared" ca="1" si="112"/>
        <v/>
      </c>
      <c r="Y488" s="40" t="e">
        <f t="shared" ca="1" si="113"/>
        <v>#N/A</v>
      </c>
      <c r="Z488" s="8" t="e">
        <f ca="1">IF(Y488="","",项目信息!$C$16)</f>
        <v>#N/A</v>
      </c>
      <c r="AA488" s="106" t="e">
        <f t="shared" ca="1" si="117"/>
        <v>#N/A</v>
      </c>
      <c r="AB488" s="106" t="e">
        <f t="shared" ca="1" si="118"/>
        <v>#N/A</v>
      </c>
      <c r="AC488" s="106" t="e">
        <f t="shared" ca="1" si="119"/>
        <v>#N/A</v>
      </c>
      <c r="AD488" s="106" t="str">
        <f t="shared" ca="1" si="114"/>
        <v/>
      </c>
      <c r="AE488" s="106" t="str">
        <f t="shared" ca="1" si="115"/>
        <v/>
      </c>
      <c r="AF488" s="106" t="str">
        <f t="shared" ca="1" si="116"/>
        <v/>
      </c>
      <c r="AG488" s="110" t="e">
        <f t="shared" ca="1" si="105"/>
        <v>#N/A</v>
      </c>
      <c r="AH488" s="110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0" t="str">
        <f t="shared" ca="1" si="109"/>
        <v/>
      </c>
      <c r="M489" s="106" t="str">
        <f t="shared" ca="1" si="110"/>
        <v/>
      </c>
      <c r="N489" s="106" t="str">
        <f t="shared" ca="1" si="111"/>
        <v/>
      </c>
      <c r="O489" s="106" t="str">
        <f t="shared" ca="1" si="112"/>
        <v/>
      </c>
      <c r="Y489" s="40" t="e">
        <f t="shared" ca="1" si="113"/>
        <v>#N/A</v>
      </c>
      <c r="Z489" s="8" t="e">
        <f ca="1">IF(Y489="","",项目信息!$C$16)</f>
        <v>#N/A</v>
      </c>
      <c r="AA489" s="106" t="e">
        <f t="shared" ca="1" si="117"/>
        <v>#N/A</v>
      </c>
      <c r="AB489" s="106" t="e">
        <f t="shared" ca="1" si="118"/>
        <v>#N/A</v>
      </c>
      <c r="AC489" s="106" t="e">
        <f t="shared" ca="1" si="119"/>
        <v>#N/A</v>
      </c>
      <c r="AD489" s="106" t="str">
        <f t="shared" ca="1" si="114"/>
        <v/>
      </c>
      <c r="AE489" s="106" t="str">
        <f t="shared" ca="1" si="115"/>
        <v/>
      </c>
      <c r="AF489" s="106" t="str">
        <f t="shared" ca="1" si="116"/>
        <v/>
      </c>
      <c r="AG489" s="110" t="e">
        <f t="shared" ca="1" si="105"/>
        <v>#N/A</v>
      </c>
      <c r="AH489" s="110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0" t="str">
        <f t="shared" ca="1" si="109"/>
        <v/>
      </c>
      <c r="M490" s="106" t="str">
        <f t="shared" ca="1" si="110"/>
        <v/>
      </c>
      <c r="N490" s="106" t="str">
        <f t="shared" ca="1" si="111"/>
        <v/>
      </c>
      <c r="O490" s="106" t="str">
        <f t="shared" ca="1" si="112"/>
        <v/>
      </c>
      <c r="Y490" s="40" t="e">
        <f t="shared" ca="1" si="113"/>
        <v>#N/A</v>
      </c>
      <c r="Z490" s="8" t="e">
        <f ca="1">IF(Y490="","",项目信息!$C$16)</f>
        <v>#N/A</v>
      </c>
      <c r="AA490" s="106" t="e">
        <f t="shared" ca="1" si="117"/>
        <v>#N/A</v>
      </c>
      <c r="AB490" s="106" t="e">
        <f t="shared" ca="1" si="118"/>
        <v>#N/A</v>
      </c>
      <c r="AC490" s="106" t="e">
        <f t="shared" ca="1" si="119"/>
        <v>#N/A</v>
      </c>
      <c r="AD490" s="106" t="str">
        <f t="shared" ca="1" si="114"/>
        <v/>
      </c>
      <c r="AE490" s="106" t="str">
        <f t="shared" ca="1" si="115"/>
        <v/>
      </c>
      <c r="AF490" s="106" t="str">
        <f t="shared" ca="1" si="116"/>
        <v/>
      </c>
      <c r="AG490" s="110" t="e">
        <f t="shared" ca="1" si="105"/>
        <v>#N/A</v>
      </c>
      <c r="AH490" s="110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0" t="str">
        <f t="shared" ca="1" si="109"/>
        <v/>
      </c>
      <c r="M491" s="106" t="str">
        <f t="shared" ca="1" si="110"/>
        <v/>
      </c>
      <c r="N491" s="106" t="str">
        <f t="shared" ca="1" si="111"/>
        <v/>
      </c>
      <c r="O491" s="106" t="str">
        <f t="shared" ca="1" si="112"/>
        <v/>
      </c>
      <c r="Y491" s="40" t="e">
        <f t="shared" ca="1" si="113"/>
        <v>#N/A</v>
      </c>
      <c r="Z491" s="8" t="e">
        <f ca="1">IF(Y491="","",项目信息!$C$16)</f>
        <v>#N/A</v>
      </c>
      <c r="AA491" s="106" t="e">
        <f t="shared" ca="1" si="117"/>
        <v>#N/A</v>
      </c>
      <c r="AB491" s="106" t="e">
        <f t="shared" ca="1" si="118"/>
        <v>#N/A</v>
      </c>
      <c r="AC491" s="106" t="e">
        <f t="shared" ca="1" si="119"/>
        <v>#N/A</v>
      </c>
      <c r="AD491" s="106" t="str">
        <f t="shared" ca="1" si="114"/>
        <v/>
      </c>
      <c r="AE491" s="106" t="str">
        <f t="shared" ca="1" si="115"/>
        <v/>
      </c>
      <c r="AF491" s="106" t="str">
        <f t="shared" ca="1" si="116"/>
        <v/>
      </c>
      <c r="AG491" s="110" t="e">
        <f t="shared" ca="1" si="105"/>
        <v>#N/A</v>
      </c>
      <c r="AH491" s="110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0" t="str">
        <f t="shared" ca="1" si="109"/>
        <v/>
      </c>
      <c r="M492" s="106" t="str">
        <f t="shared" ca="1" si="110"/>
        <v/>
      </c>
      <c r="N492" s="106" t="str">
        <f t="shared" ca="1" si="111"/>
        <v/>
      </c>
      <c r="O492" s="106" t="str">
        <f t="shared" ca="1" si="112"/>
        <v/>
      </c>
      <c r="Y492" s="40" t="e">
        <f t="shared" ca="1" si="113"/>
        <v>#N/A</v>
      </c>
      <c r="Z492" s="8" t="e">
        <f ca="1">IF(Y492="","",项目信息!$C$16)</f>
        <v>#N/A</v>
      </c>
      <c r="AA492" s="106" t="e">
        <f t="shared" ca="1" si="117"/>
        <v>#N/A</v>
      </c>
      <c r="AB492" s="106" t="e">
        <f t="shared" ca="1" si="118"/>
        <v>#N/A</v>
      </c>
      <c r="AC492" s="106" t="e">
        <f t="shared" ca="1" si="119"/>
        <v>#N/A</v>
      </c>
      <c r="AD492" s="106" t="str">
        <f t="shared" ca="1" si="114"/>
        <v/>
      </c>
      <c r="AE492" s="106" t="str">
        <f t="shared" ca="1" si="115"/>
        <v/>
      </c>
      <c r="AF492" s="106" t="str">
        <f t="shared" ca="1" si="116"/>
        <v/>
      </c>
      <c r="AG492" s="110" t="e">
        <f t="shared" ca="1" si="105"/>
        <v>#N/A</v>
      </c>
      <c r="AH492" s="110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0" t="str">
        <f t="shared" ca="1" si="109"/>
        <v/>
      </c>
      <c r="M493" s="106" t="str">
        <f t="shared" ca="1" si="110"/>
        <v/>
      </c>
      <c r="N493" s="106" t="str">
        <f t="shared" ca="1" si="111"/>
        <v/>
      </c>
      <c r="O493" s="106" t="str">
        <f t="shared" ca="1" si="112"/>
        <v/>
      </c>
      <c r="Y493" s="40" t="e">
        <f t="shared" ca="1" si="113"/>
        <v>#N/A</v>
      </c>
      <c r="Z493" s="8" t="e">
        <f ca="1">IF(Y493="","",项目信息!$C$16)</f>
        <v>#N/A</v>
      </c>
      <c r="AA493" s="106" t="e">
        <f t="shared" ca="1" si="117"/>
        <v>#N/A</v>
      </c>
      <c r="AB493" s="106" t="e">
        <f t="shared" ca="1" si="118"/>
        <v>#N/A</v>
      </c>
      <c r="AC493" s="106" t="e">
        <f t="shared" ca="1" si="119"/>
        <v>#N/A</v>
      </c>
      <c r="AD493" s="106" t="str">
        <f t="shared" ca="1" si="114"/>
        <v/>
      </c>
      <c r="AE493" s="106" t="str">
        <f t="shared" ca="1" si="115"/>
        <v/>
      </c>
      <c r="AF493" s="106" t="str">
        <f t="shared" ca="1" si="116"/>
        <v/>
      </c>
      <c r="AG493" s="110" t="e">
        <f t="shared" ca="1" si="105"/>
        <v>#N/A</v>
      </c>
      <c r="AH493" s="110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0" t="str">
        <f t="shared" ca="1" si="109"/>
        <v/>
      </c>
      <c r="M494" s="106" t="str">
        <f t="shared" ca="1" si="110"/>
        <v/>
      </c>
      <c r="N494" s="106" t="str">
        <f t="shared" ca="1" si="111"/>
        <v/>
      </c>
      <c r="O494" s="106" t="str">
        <f t="shared" ca="1" si="112"/>
        <v/>
      </c>
      <c r="Y494" s="40" t="e">
        <f t="shared" ca="1" si="113"/>
        <v>#N/A</v>
      </c>
      <c r="Z494" s="8" t="e">
        <f ca="1">IF(Y494="","",项目信息!$C$16)</f>
        <v>#N/A</v>
      </c>
      <c r="AA494" s="106" t="e">
        <f t="shared" ca="1" si="117"/>
        <v>#N/A</v>
      </c>
      <c r="AB494" s="106" t="e">
        <f t="shared" ca="1" si="118"/>
        <v>#N/A</v>
      </c>
      <c r="AC494" s="106" t="e">
        <f t="shared" ca="1" si="119"/>
        <v>#N/A</v>
      </c>
      <c r="AD494" s="106" t="str">
        <f t="shared" ca="1" si="114"/>
        <v/>
      </c>
      <c r="AE494" s="106" t="str">
        <f t="shared" ca="1" si="115"/>
        <v/>
      </c>
      <c r="AF494" s="106" t="str">
        <f t="shared" ca="1" si="116"/>
        <v/>
      </c>
      <c r="AG494" s="110" t="e">
        <f t="shared" ca="1" si="105"/>
        <v>#N/A</v>
      </c>
      <c r="AH494" s="110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0" t="str">
        <f t="shared" ca="1" si="109"/>
        <v/>
      </c>
      <c r="M495" s="106" t="str">
        <f t="shared" ca="1" si="110"/>
        <v/>
      </c>
      <c r="N495" s="106" t="str">
        <f t="shared" ca="1" si="111"/>
        <v/>
      </c>
      <c r="O495" s="106" t="str">
        <f t="shared" ca="1" si="112"/>
        <v/>
      </c>
      <c r="Y495" s="40" t="e">
        <f t="shared" ca="1" si="113"/>
        <v>#N/A</v>
      </c>
      <c r="Z495" s="8" t="e">
        <f ca="1">IF(Y495="","",项目信息!$C$16)</f>
        <v>#N/A</v>
      </c>
      <c r="AA495" s="106" t="e">
        <f t="shared" ca="1" si="117"/>
        <v>#N/A</v>
      </c>
      <c r="AB495" s="106" t="e">
        <f t="shared" ca="1" si="118"/>
        <v>#N/A</v>
      </c>
      <c r="AC495" s="106" t="e">
        <f t="shared" ca="1" si="119"/>
        <v>#N/A</v>
      </c>
      <c r="AD495" s="106" t="str">
        <f t="shared" ca="1" si="114"/>
        <v/>
      </c>
      <c r="AE495" s="106" t="str">
        <f t="shared" ca="1" si="115"/>
        <v/>
      </c>
      <c r="AF495" s="106" t="str">
        <f t="shared" ca="1" si="116"/>
        <v/>
      </c>
      <c r="AG495" s="110" t="e">
        <f t="shared" ca="1" si="105"/>
        <v>#N/A</v>
      </c>
      <c r="AH495" s="110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0" t="str">
        <f t="shared" ca="1" si="109"/>
        <v/>
      </c>
      <c r="M496" s="106" t="str">
        <f t="shared" ca="1" si="110"/>
        <v/>
      </c>
      <c r="N496" s="106" t="str">
        <f t="shared" ca="1" si="111"/>
        <v/>
      </c>
      <c r="O496" s="106" t="str">
        <f t="shared" ca="1" si="112"/>
        <v/>
      </c>
      <c r="Y496" s="40" t="e">
        <f t="shared" ca="1" si="113"/>
        <v>#N/A</v>
      </c>
      <c r="Z496" s="8" t="e">
        <f ca="1">IF(Y496="","",项目信息!$C$16)</f>
        <v>#N/A</v>
      </c>
      <c r="AA496" s="106" t="e">
        <f t="shared" ca="1" si="117"/>
        <v>#N/A</v>
      </c>
      <c r="AB496" s="106" t="e">
        <f t="shared" ca="1" si="118"/>
        <v>#N/A</v>
      </c>
      <c r="AC496" s="106" t="e">
        <f t="shared" ca="1" si="119"/>
        <v>#N/A</v>
      </c>
      <c r="AD496" s="106" t="str">
        <f t="shared" ca="1" si="114"/>
        <v/>
      </c>
      <c r="AE496" s="106" t="str">
        <f t="shared" ca="1" si="115"/>
        <v/>
      </c>
      <c r="AF496" s="106" t="str">
        <f t="shared" ca="1" si="116"/>
        <v/>
      </c>
      <c r="AG496" s="110" t="e">
        <f t="shared" ca="1" si="105"/>
        <v>#N/A</v>
      </c>
      <c r="AH496" s="110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0" t="str">
        <f t="shared" ca="1" si="109"/>
        <v/>
      </c>
      <c r="M497" s="106" t="str">
        <f t="shared" ca="1" si="110"/>
        <v/>
      </c>
      <c r="N497" s="106" t="str">
        <f t="shared" ca="1" si="111"/>
        <v/>
      </c>
      <c r="O497" s="106" t="str">
        <f t="shared" ca="1" si="112"/>
        <v/>
      </c>
      <c r="Y497" s="40" t="e">
        <f t="shared" ca="1" si="113"/>
        <v>#N/A</v>
      </c>
      <c r="Z497" s="8" t="e">
        <f ca="1">IF(Y497="","",项目信息!$C$16)</f>
        <v>#N/A</v>
      </c>
      <c r="AA497" s="106" t="e">
        <f t="shared" ca="1" si="117"/>
        <v>#N/A</v>
      </c>
      <c r="AB497" s="106" t="e">
        <f t="shared" ca="1" si="118"/>
        <v>#N/A</v>
      </c>
      <c r="AC497" s="106" t="e">
        <f t="shared" ca="1" si="119"/>
        <v>#N/A</v>
      </c>
      <c r="AD497" s="106" t="str">
        <f t="shared" ca="1" si="114"/>
        <v/>
      </c>
      <c r="AE497" s="106" t="str">
        <f t="shared" ca="1" si="115"/>
        <v/>
      </c>
      <c r="AF497" s="106" t="str">
        <f t="shared" ca="1" si="116"/>
        <v/>
      </c>
      <c r="AG497" s="110" t="e">
        <f t="shared" ca="1" si="105"/>
        <v>#N/A</v>
      </c>
      <c r="AH497" s="110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0" t="str">
        <f t="shared" ca="1" si="109"/>
        <v/>
      </c>
      <c r="M498" s="106" t="str">
        <f t="shared" ca="1" si="110"/>
        <v/>
      </c>
      <c r="N498" s="106" t="str">
        <f t="shared" ca="1" si="111"/>
        <v/>
      </c>
      <c r="O498" s="106" t="str">
        <f t="shared" ca="1" si="112"/>
        <v/>
      </c>
      <c r="Y498" s="40" t="e">
        <f t="shared" ca="1" si="113"/>
        <v>#N/A</v>
      </c>
      <c r="Z498" s="8" t="e">
        <f ca="1">IF(Y498="","",项目信息!$C$16)</f>
        <v>#N/A</v>
      </c>
      <c r="AA498" s="106" t="e">
        <f t="shared" ca="1" si="117"/>
        <v>#N/A</v>
      </c>
      <c r="AB498" s="106" t="e">
        <f t="shared" ca="1" si="118"/>
        <v>#N/A</v>
      </c>
      <c r="AC498" s="106" t="e">
        <f t="shared" ca="1" si="119"/>
        <v>#N/A</v>
      </c>
      <c r="AD498" s="106" t="str">
        <f t="shared" ca="1" si="114"/>
        <v/>
      </c>
      <c r="AE498" s="106" t="str">
        <f t="shared" ca="1" si="115"/>
        <v/>
      </c>
      <c r="AF498" s="106" t="str">
        <f t="shared" ca="1" si="116"/>
        <v/>
      </c>
      <c r="AG498" s="110" t="e">
        <f t="shared" ca="1" si="105"/>
        <v>#N/A</v>
      </c>
      <c r="AH498" s="110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0" t="str">
        <f t="shared" ca="1" si="109"/>
        <v/>
      </c>
      <c r="M499" s="106" t="str">
        <f t="shared" ca="1" si="110"/>
        <v/>
      </c>
      <c r="N499" s="106" t="str">
        <f t="shared" ca="1" si="111"/>
        <v/>
      </c>
      <c r="O499" s="106" t="str">
        <f t="shared" ca="1" si="112"/>
        <v/>
      </c>
      <c r="Y499" s="40" t="e">
        <f t="shared" ca="1" si="113"/>
        <v>#N/A</v>
      </c>
      <c r="Z499" s="8" t="e">
        <f ca="1">IF(Y499="","",项目信息!$C$16)</f>
        <v>#N/A</v>
      </c>
      <c r="AA499" s="106" t="e">
        <f t="shared" ca="1" si="117"/>
        <v>#N/A</v>
      </c>
      <c r="AB499" s="106" t="e">
        <f t="shared" ca="1" si="118"/>
        <v>#N/A</v>
      </c>
      <c r="AC499" s="106" t="e">
        <f t="shared" ca="1" si="119"/>
        <v>#N/A</v>
      </c>
      <c r="AD499" s="106" t="str">
        <f t="shared" ca="1" si="114"/>
        <v/>
      </c>
      <c r="AE499" s="106" t="str">
        <f t="shared" ca="1" si="115"/>
        <v/>
      </c>
      <c r="AF499" s="106" t="str">
        <f t="shared" ca="1" si="116"/>
        <v/>
      </c>
      <c r="AG499" s="110" t="e">
        <f t="shared" ca="1" si="105"/>
        <v>#N/A</v>
      </c>
      <c r="AH499" s="110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0" t="str">
        <f t="shared" ca="1" si="109"/>
        <v/>
      </c>
      <c r="M500" s="106" t="str">
        <f t="shared" ca="1" si="110"/>
        <v/>
      </c>
      <c r="N500" s="106" t="str">
        <f t="shared" ca="1" si="111"/>
        <v/>
      </c>
      <c r="O500" s="106" t="str">
        <f t="shared" ca="1" si="112"/>
        <v/>
      </c>
      <c r="Y500" s="40" t="e">
        <f t="shared" ca="1" si="113"/>
        <v>#N/A</v>
      </c>
      <c r="Z500" s="8" t="e">
        <f ca="1">IF(Y500="","",项目信息!$C$16)</f>
        <v>#N/A</v>
      </c>
      <c r="AA500" s="106" t="e">
        <f t="shared" ca="1" si="117"/>
        <v>#N/A</v>
      </c>
      <c r="AB500" s="106" t="e">
        <f t="shared" ca="1" si="118"/>
        <v>#N/A</v>
      </c>
      <c r="AC500" s="106" t="e">
        <f t="shared" ca="1" si="119"/>
        <v>#N/A</v>
      </c>
      <c r="AD500" s="106" t="str">
        <f t="shared" ca="1" si="114"/>
        <v/>
      </c>
      <c r="AE500" s="106" t="str">
        <f t="shared" ca="1" si="115"/>
        <v/>
      </c>
      <c r="AF500" s="106" t="str">
        <f t="shared" ca="1" si="116"/>
        <v/>
      </c>
      <c r="AG500" s="110" t="e">
        <f t="shared" ca="1" si="105"/>
        <v>#N/A</v>
      </c>
      <c r="AH500" s="110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H500"/>
  <sheetViews>
    <sheetView workbookViewId="0">
      <selection activeCell="A3" sqref="A3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59" customWidth="1"/>
    <col min="15" max="15" width="9" style="159"/>
    <col min="16" max="16" width="13.375" style="159" bestFit="1" customWidth="1"/>
    <col min="17" max="18" width="9" style="159"/>
    <col min="19" max="19" width="5.75" style="159" bestFit="1" customWidth="1"/>
    <col min="20" max="24" width="9" style="44"/>
    <col min="25" max="29" width="9" style="158"/>
    <col min="30" max="34" width="9" style="157"/>
  </cols>
  <sheetData>
    <row r="1" spans="1:34">
      <c r="A1" s="74" t="s">
        <v>447</v>
      </c>
      <c r="B1" t="s">
        <v>441</v>
      </c>
      <c r="G1" s="8" t="s">
        <v>675</v>
      </c>
      <c r="H1" s="8">
        <f>MATCH("总计",A:A,0)-5</f>
        <v>11</v>
      </c>
      <c r="J1" s="8" t="s">
        <v>676</v>
      </c>
      <c r="K1" s="8">
        <f>COUNTIF(J5:J500,"?*")</f>
        <v>3</v>
      </c>
      <c r="N1" s="159" t="s">
        <v>685</v>
      </c>
      <c r="O1" s="159" t="s">
        <v>684</v>
      </c>
      <c r="P1" s="159" t="s">
        <v>682</v>
      </c>
      <c r="Q1" s="159" t="s">
        <v>683</v>
      </c>
      <c r="R1" s="159" t="s">
        <v>674</v>
      </c>
      <c r="S1" s="159" t="s">
        <v>687</v>
      </c>
      <c r="T1" s="44" t="s">
        <v>688</v>
      </c>
      <c r="U1" s="44" t="s">
        <v>689</v>
      </c>
      <c r="V1" s="44" t="s">
        <v>690</v>
      </c>
      <c r="W1" s="44" t="s">
        <v>691</v>
      </c>
      <c r="X1" s="44" t="s">
        <v>692</v>
      </c>
      <c r="Y1" s="158" t="s">
        <v>693</v>
      </c>
      <c r="Z1" s="158" t="s">
        <v>694</v>
      </c>
      <c r="AA1" s="158" t="s">
        <v>695</v>
      </c>
      <c r="AB1" s="158" t="s">
        <v>696</v>
      </c>
      <c r="AC1" s="158" t="s">
        <v>697</v>
      </c>
      <c r="AD1" s="157" t="s">
        <v>698</v>
      </c>
      <c r="AE1" s="157" t="s">
        <v>699</v>
      </c>
      <c r="AF1" s="157" t="s">
        <v>700</v>
      </c>
      <c r="AG1" s="157" t="s">
        <v>701</v>
      </c>
      <c r="AH1" s="157" t="s">
        <v>702</v>
      </c>
    </row>
    <row r="2" spans="1:34">
      <c r="G2" s="8" t="s">
        <v>686</v>
      </c>
      <c r="H2" s="8">
        <f>H1-K1</f>
        <v>8</v>
      </c>
      <c r="J2" s="8" t="s">
        <v>677</v>
      </c>
      <c r="K2" s="8">
        <f>SUM(K5:K500)+K1</f>
        <v>7</v>
      </c>
      <c r="N2" s="160">
        <f>IF(ROW()-1&gt;$K$2,"",IF(ROW()&lt;=2,2,IF(ROW()&lt;=N1+Q1,N1,ROW())))</f>
        <v>2</v>
      </c>
      <c r="O2" s="163">
        <v>5</v>
      </c>
      <c r="P2" s="160" t="str">
        <f ca="1">OFFSET($J$1,O2-1,0)</f>
        <v>基础架构搭建</v>
      </c>
      <c r="Q2" s="160">
        <f ca="1">OFFSET($K$1,O2-1,0)</f>
        <v>1</v>
      </c>
      <c r="R2" s="160">
        <f ca="1">OFFSET($L$1,O2-1,0)</f>
        <v>1</v>
      </c>
      <c r="S2" s="160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61" t="str">
        <f>IF(OR($N2="",$S2),"",IF(T2&lt;=$O2+$R2,T2,""))</f>
        <v/>
      </c>
      <c r="Z2" s="161" t="str">
        <f t="shared" ref="Z2:AC2" si="0">IF(OR($N2="",$S2),"",IF(U2&lt;=$O2+$R2,U2,""))</f>
        <v/>
      </c>
      <c r="AA2" s="161" t="str">
        <f t="shared" si="0"/>
        <v/>
      </c>
      <c r="AB2" s="161" t="str">
        <f t="shared" si="0"/>
        <v/>
      </c>
      <c r="AC2" s="161" t="str">
        <f t="shared" si="0"/>
        <v/>
      </c>
      <c r="AD2" s="162" t="str">
        <f ca="1">IF(OR($N2="",$S2,Y2=""),"",OFFSET($A$1,Y2-1,0))</f>
        <v/>
      </c>
      <c r="AE2" s="162" t="str">
        <f t="shared" ref="AE2:AH2" ca="1" si="1">IF(OR($N2="",$S2,Z2=""),"",OFFSET($A$1,Z2-1,0))</f>
        <v/>
      </c>
      <c r="AF2" s="162" t="str">
        <f t="shared" ca="1" si="1"/>
        <v/>
      </c>
      <c r="AG2" s="162" t="str">
        <f t="shared" ca="1" si="1"/>
        <v/>
      </c>
      <c r="AH2" s="162" t="str">
        <f t="shared" ca="1" si="1"/>
        <v/>
      </c>
    </row>
    <row r="3" spans="1:34">
      <c r="A3" s="74" t="s">
        <v>562</v>
      </c>
      <c r="B3" s="74" t="s">
        <v>538</v>
      </c>
      <c r="N3" s="160">
        <f t="shared" ref="N3" ca="1" si="2">IF(ROW()-1&gt;$K$2,"",IF(ROW()&lt;=2,2,IF(ROW()&lt;=N2+Q2,N2,ROW())))</f>
        <v>2</v>
      </c>
      <c r="O3" s="160">
        <f ca="1">IF(N2=N3,O2,O2+R2+1)</f>
        <v>5</v>
      </c>
      <c r="P3" s="160" t="str">
        <f ca="1">OFFSET($J$1,O3-1,0)</f>
        <v>基础架构搭建</v>
      </c>
      <c r="Q3" s="160">
        <f ca="1">OFFSET($K$1,O3-1,0)</f>
        <v>1</v>
      </c>
      <c r="R3" s="160">
        <f ca="1">OFFSET($L$1,O3-1,0)</f>
        <v>1</v>
      </c>
      <c r="S3" s="160" t="b">
        <f t="shared" ref="S3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" ca="1" si="4">IFERROR(IF(OR($N3="",$S3),"",IF(ISNUMBER(V2),V2,$O3)+MATCH(1,INDIRECT("d"&amp;(IF(ISNUMBER(V2),V2,$O3)+1)&amp;":d500"),0)),"")</f>
        <v>13</v>
      </c>
      <c r="W3" s="9">
        <f t="shared" ref="W3" ca="1" si="5">IFERROR(IF(OR($N3="",$S3),"",IF(ISNUMBER(W2),W2,$O3)+MATCH(1,INDIRECT("e"&amp;(IF(ISNUMBER(W2),W2,$O3)+1)&amp;":e500"),0)),"")</f>
        <v>10</v>
      </c>
      <c r="X3" s="9">
        <f t="shared" ref="X3" ca="1" si="6">IFERROR(IF(OR($N3="",$S3),"",IF(ISNUMBER(X2),X2,$O3)+MATCH(1,INDIRECT("f"&amp;(IF(ISNUMBER(X2),X2,$O3)+1)&amp;":f500"),0)),"")</f>
        <v>13</v>
      </c>
      <c r="Y3" s="161" t="str">
        <f t="shared" ref="Y3" ca="1" si="7">IF(OR($N3="",$S3),"",IF(T3&lt;=$O3+$R3,T3,""))</f>
        <v/>
      </c>
      <c r="Z3" s="161">
        <f t="shared" ref="Z3" ca="1" si="8">IF(OR($N3="",$S3),"",IF(U3&lt;=$O3+$R3,U3,""))</f>
        <v>6</v>
      </c>
      <c r="AA3" s="161" t="str">
        <f t="shared" ref="AA3" ca="1" si="9">IF(OR($N3="",$S3),"",IF(V3&lt;=$O3+$R3,V3,""))</f>
        <v/>
      </c>
      <c r="AB3" s="161" t="str">
        <f t="shared" ref="AB3" ca="1" si="10">IF(OR($N3="",$S3),"",IF(W3&lt;=$O3+$R3,W3,""))</f>
        <v/>
      </c>
      <c r="AC3" s="161" t="str">
        <f t="shared" ref="AC3" ca="1" si="11">IF(OR($N3="",$S3),"",IF(X3&lt;=$O3+$R3,X3,""))</f>
        <v/>
      </c>
      <c r="AD3" s="162" t="str">
        <f t="shared" ref="AD3" ca="1" si="12">IF(OR($N3="",$S3,Y3=""),"",OFFSET($A$1,Y3-1,0))</f>
        <v/>
      </c>
      <c r="AE3" s="162" t="str">
        <f t="shared" ref="AE3" ca="1" si="13">IF(OR($N3="",$S3,Z3=""),"",OFFSET($A$1,Z3-1,0))</f>
        <v>T-002</v>
      </c>
      <c r="AF3" s="162" t="str">
        <f t="shared" ref="AF3" ca="1" si="14">IF(OR($N3="",$S3,AA3=""),"",OFFSET($A$1,AA3-1,0))</f>
        <v/>
      </c>
      <c r="AG3" s="162" t="str">
        <f t="shared" ref="AG3" ca="1" si="15">IF(OR($N3="",$S3,AB3=""),"",OFFSET($A$1,AB3-1,0))</f>
        <v/>
      </c>
      <c r="AH3" s="162" t="str">
        <f t="shared" ref="AH3" ca="1" si="16">IF(OR($N3="",$S3,AC3=""),"",OFFSET($A$1,AC3-1,0))</f>
        <v/>
      </c>
    </row>
    <row r="4" spans="1:34">
      <c r="A4" s="74" t="s">
        <v>402</v>
      </c>
      <c r="B4" t="s">
        <v>412</v>
      </c>
      <c r="C4" t="s">
        <v>670</v>
      </c>
      <c r="D4" t="s">
        <v>665</v>
      </c>
      <c r="E4" t="s">
        <v>411</v>
      </c>
      <c r="F4" t="s">
        <v>671</v>
      </c>
      <c r="G4" s="156" t="s">
        <v>681</v>
      </c>
      <c r="H4" s="156" t="s">
        <v>101</v>
      </c>
      <c r="I4" s="156" t="s">
        <v>680</v>
      </c>
      <c r="J4" s="156" t="s">
        <v>679</v>
      </c>
      <c r="K4" s="156" t="s">
        <v>678</v>
      </c>
      <c r="L4" s="156" t="s">
        <v>673</v>
      </c>
      <c r="N4" s="160">
        <f t="shared" ref="N4:N67" ca="1" si="17">IF(ROW()-1&gt;$K$2,"",IF(ROW()&lt;=2,2,IF(ROW()&lt;=N3+Q3,N3,ROW())))</f>
        <v>4</v>
      </c>
      <c r="O4" s="160">
        <f t="shared" ref="O4:O67" ca="1" si="18">IF(N3=N4,O3,O3+R3+1)</f>
        <v>7</v>
      </c>
      <c r="P4" s="160" t="str">
        <f t="shared" ref="P4:P67" ca="1" si="19">OFFSET($J$1,O4-1,0)</f>
        <v>需求调研</v>
      </c>
      <c r="Q4" s="160">
        <f t="shared" ref="Q4:Q67" ca="1" si="20">OFFSET($K$1,O4-1,0)</f>
        <v>2</v>
      </c>
      <c r="R4" s="160">
        <f t="shared" ref="R4:R67" ca="1" si="21">OFFSET($L$1,O4-1,0)</f>
        <v>5</v>
      </c>
      <c r="S4" s="160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61" t="str">
        <f t="shared" ref="Y4:Y67" ca="1" si="28">IF(OR($N4="",$S4),"",IF(T4&lt;=$O4+$R4,T4,""))</f>
        <v/>
      </c>
      <c r="Z4" s="161" t="str">
        <f t="shared" ref="Z4:Z67" ca="1" si="29">IF(OR($N4="",$S4),"",IF(U4&lt;=$O4+$R4,U4,""))</f>
        <v/>
      </c>
      <c r="AA4" s="161" t="str">
        <f t="shared" ref="AA4:AA67" ca="1" si="30">IF(OR($N4="",$S4),"",IF(V4&lt;=$O4+$R4,V4,""))</f>
        <v/>
      </c>
      <c r="AB4" s="161" t="str">
        <f t="shared" ref="AB4:AB67" ca="1" si="31">IF(OR($N4="",$S4),"",IF(W4&lt;=$O4+$R4,W4,""))</f>
        <v/>
      </c>
      <c r="AC4" s="161" t="str">
        <f t="shared" ref="AC4:AC67" ca="1" si="32">IF(OR($N4="",$S4),"",IF(X4&lt;=$O4+$R4,X4,""))</f>
        <v/>
      </c>
      <c r="AD4" s="162" t="str">
        <f t="shared" ref="AD4:AD67" ca="1" si="33">IF(OR($N4="",$S4,Y4=""),"",OFFSET($A$1,Y4-1,0))</f>
        <v/>
      </c>
      <c r="AE4" s="162" t="str">
        <f t="shared" ref="AE4:AE67" ca="1" si="34">IF(OR($N4="",$S4,Z4=""),"",OFFSET($A$1,Z4-1,0))</f>
        <v/>
      </c>
      <c r="AF4" s="162" t="str">
        <f t="shared" ref="AF4:AF67" ca="1" si="35">IF(OR($N4="",$S4,AA4=""),"",OFFSET($A$1,AA4-1,0))</f>
        <v/>
      </c>
      <c r="AG4" s="162" t="str">
        <f t="shared" ref="AG4:AG67" ca="1" si="36">IF(OR($N4="",$S4,AB4=""),"",OFFSET($A$1,AB4-1,0))</f>
        <v/>
      </c>
      <c r="AH4" s="162" t="str">
        <f t="shared" ref="AH4:AH67" ca="1" si="37">IF(OR($N4="",$S4,AC4=""),"",OFFSET($A$1,AC4-1,0))</f>
        <v/>
      </c>
    </row>
    <row r="5" spans="1:34">
      <c r="A5" s="75" t="s">
        <v>150</v>
      </c>
      <c r="B5" s="88"/>
      <c r="C5" s="88">
        <v>1</v>
      </c>
      <c r="D5" s="88"/>
      <c r="E5" s="88"/>
      <c r="F5" s="88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60">
        <f t="shared" ca="1" si="17"/>
        <v>4</v>
      </c>
      <c r="O5" s="160">
        <f t="shared" ca="1" si="18"/>
        <v>7</v>
      </c>
      <c r="P5" s="160" t="str">
        <f t="shared" ca="1" si="19"/>
        <v>需求调研</v>
      </c>
      <c r="Q5" s="160">
        <f t="shared" ca="1" si="20"/>
        <v>2</v>
      </c>
      <c r="R5" s="160">
        <f t="shared" ca="1" si="21"/>
        <v>5</v>
      </c>
      <c r="S5" s="160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61">
        <f t="shared" ca="1" si="28"/>
        <v>11</v>
      </c>
      <c r="Z5" s="161">
        <f t="shared" ca="1" si="29"/>
        <v>8</v>
      </c>
      <c r="AA5" s="161" t="str">
        <f t="shared" ca="1" si="30"/>
        <v/>
      </c>
      <c r="AB5" s="161">
        <f t="shared" ca="1" si="31"/>
        <v>10</v>
      </c>
      <c r="AC5" s="161" t="str">
        <f t="shared" ca="1" si="32"/>
        <v/>
      </c>
      <c r="AD5" s="162" t="str">
        <f t="shared" ca="1" si="33"/>
        <v>T-006</v>
      </c>
      <c r="AE5" s="162" t="str">
        <f t="shared" ca="1" si="34"/>
        <v>T-001</v>
      </c>
      <c r="AF5" s="162" t="str">
        <f t="shared" ca="1" si="35"/>
        <v/>
      </c>
      <c r="AG5" s="162" t="str">
        <f t="shared" ca="1" si="36"/>
        <v>T-005</v>
      </c>
      <c r="AH5" s="162" t="str">
        <f t="shared" ca="1" si="37"/>
        <v/>
      </c>
    </row>
    <row r="6" spans="1:34">
      <c r="A6" s="76" t="s">
        <v>351</v>
      </c>
      <c r="B6" s="88"/>
      <c r="C6" s="88">
        <v>1</v>
      </c>
      <c r="D6" s="88"/>
      <c r="E6" s="88"/>
      <c r="F6" s="88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60">
        <f t="shared" ca="1" si="17"/>
        <v>4</v>
      </c>
      <c r="O6" s="160">
        <f t="shared" ca="1" si="18"/>
        <v>7</v>
      </c>
      <c r="P6" s="160" t="str">
        <f t="shared" ca="1" si="19"/>
        <v>需求调研</v>
      </c>
      <c r="Q6" s="160">
        <f t="shared" ca="1" si="20"/>
        <v>2</v>
      </c>
      <c r="R6" s="160">
        <f t="shared" ca="1" si="21"/>
        <v>5</v>
      </c>
      <c r="S6" s="160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61" t="str">
        <f t="shared" ca="1" si="28"/>
        <v/>
      </c>
      <c r="Z6" s="161">
        <f t="shared" ca="1" si="29"/>
        <v>9</v>
      </c>
      <c r="AA6" s="161" t="str">
        <f t="shared" ca="1" si="30"/>
        <v/>
      </c>
      <c r="AB6" s="161">
        <f t="shared" ca="1" si="31"/>
        <v>12</v>
      </c>
      <c r="AC6" s="161" t="str">
        <f t="shared" ca="1" si="32"/>
        <v/>
      </c>
      <c r="AD6" s="162" t="str">
        <f t="shared" ca="1" si="33"/>
        <v/>
      </c>
      <c r="AE6" s="162" t="str">
        <f t="shared" ca="1" si="34"/>
        <v>T-004</v>
      </c>
      <c r="AF6" s="162" t="str">
        <f t="shared" ca="1" si="35"/>
        <v/>
      </c>
      <c r="AG6" s="162" t="str">
        <f t="shared" ca="1" si="36"/>
        <v>T-007</v>
      </c>
      <c r="AH6" s="162" t="str">
        <f t="shared" ca="1" si="37"/>
        <v/>
      </c>
    </row>
    <row r="7" spans="1:34">
      <c r="A7" s="75" t="s">
        <v>146</v>
      </c>
      <c r="B7" s="88">
        <v>1</v>
      </c>
      <c r="C7" s="88">
        <v>2</v>
      </c>
      <c r="D7" s="88"/>
      <c r="E7" s="88">
        <v>2</v>
      </c>
      <c r="F7" s="88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60">
        <f t="shared" ca="1" si="17"/>
        <v>7</v>
      </c>
      <c r="O7" s="160">
        <f t="shared" ca="1" si="18"/>
        <v>13</v>
      </c>
      <c r="P7" s="160" t="str">
        <f t="shared" ca="1" si="19"/>
        <v>用户授权功能</v>
      </c>
      <c r="Q7" s="160">
        <f t="shared" ca="1" si="20"/>
        <v>1</v>
      </c>
      <c r="R7" s="160">
        <f t="shared" ca="1" si="21"/>
        <v>2</v>
      </c>
      <c r="S7" s="160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61" t="str">
        <f t="shared" ca="1" si="28"/>
        <v/>
      </c>
      <c r="Z7" s="161" t="str">
        <f t="shared" ca="1" si="29"/>
        <v/>
      </c>
      <c r="AA7" s="161" t="str">
        <f t="shared" ca="1" si="30"/>
        <v/>
      </c>
      <c r="AB7" s="161" t="str">
        <f t="shared" ca="1" si="31"/>
        <v/>
      </c>
      <c r="AC7" s="161" t="str">
        <f t="shared" ca="1" si="32"/>
        <v/>
      </c>
      <c r="AD7" s="162" t="str">
        <f t="shared" ca="1" si="33"/>
        <v/>
      </c>
      <c r="AE7" s="162" t="str">
        <f t="shared" ca="1" si="34"/>
        <v/>
      </c>
      <c r="AF7" s="162" t="str">
        <f t="shared" ca="1" si="35"/>
        <v/>
      </c>
      <c r="AG7" s="162" t="str">
        <f t="shared" ca="1" si="36"/>
        <v/>
      </c>
      <c r="AH7" s="162" t="str">
        <f t="shared" ca="1" si="37"/>
        <v/>
      </c>
    </row>
    <row r="8" spans="1:34">
      <c r="A8" s="76" t="s">
        <v>403</v>
      </c>
      <c r="B8" s="88"/>
      <c r="C8" s="88">
        <v>1</v>
      </c>
      <c r="D8" s="88"/>
      <c r="E8" s="88"/>
      <c r="F8" s="88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60">
        <f t="shared" ca="1" si="17"/>
        <v>7</v>
      </c>
      <c r="O8" s="160">
        <f t="shared" ca="1" si="18"/>
        <v>13</v>
      </c>
      <c r="P8" s="160" t="str">
        <f t="shared" ca="1" si="19"/>
        <v>用户授权功能</v>
      </c>
      <c r="Q8" s="160">
        <f t="shared" ca="1" si="20"/>
        <v>1</v>
      </c>
      <c r="R8" s="160">
        <f t="shared" ca="1" si="21"/>
        <v>2</v>
      </c>
      <c r="S8" s="160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61" t="str">
        <f t="shared" ca="1" si="28"/>
        <v/>
      </c>
      <c r="Z8" s="161" t="str">
        <f t="shared" ca="1" si="29"/>
        <v/>
      </c>
      <c r="AA8" s="161">
        <f t="shared" ca="1" si="30"/>
        <v>15</v>
      </c>
      <c r="AB8" s="161" t="str">
        <f t="shared" ca="1" si="31"/>
        <v/>
      </c>
      <c r="AC8" s="161">
        <f t="shared" ca="1" si="32"/>
        <v>14</v>
      </c>
      <c r="AD8" s="162" t="str">
        <f t="shared" ca="1" si="33"/>
        <v/>
      </c>
      <c r="AE8" s="162" t="str">
        <f t="shared" ca="1" si="34"/>
        <v/>
      </c>
      <c r="AF8" s="162" t="str">
        <f t="shared" ca="1" si="35"/>
        <v>T-008</v>
      </c>
      <c r="AG8" s="162" t="str">
        <f t="shared" ca="1" si="36"/>
        <v/>
      </c>
      <c r="AH8" s="162" t="str">
        <f t="shared" ca="1" si="37"/>
        <v>T-003</v>
      </c>
    </row>
    <row r="9" spans="1:34">
      <c r="A9" s="76" t="s">
        <v>398</v>
      </c>
      <c r="B9" s="88"/>
      <c r="C9" s="88">
        <v>1</v>
      </c>
      <c r="D9" s="88"/>
      <c r="E9" s="88"/>
      <c r="F9" s="88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60" t="str">
        <f t="shared" si="17"/>
        <v/>
      </c>
      <c r="O9" s="160">
        <f t="shared" ca="1" si="18"/>
        <v>16</v>
      </c>
      <c r="P9" s="160" t="str">
        <f t="shared" ca="1" si="19"/>
        <v/>
      </c>
      <c r="Q9" s="160" t="str">
        <f t="shared" ca="1" si="20"/>
        <v/>
      </c>
      <c r="R9" s="160" t="str">
        <f t="shared" ca="1" si="21"/>
        <v/>
      </c>
      <c r="S9" s="160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61" t="str">
        <f t="shared" ca="1" si="28"/>
        <v/>
      </c>
      <c r="Z9" s="161" t="str">
        <f t="shared" ca="1" si="29"/>
        <v/>
      </c>
      <c r="AA9" s="161" t="str">
        <f t="shared" ca="1" si="30"/>
        <v/>
      </c>
      <c r="AB9" s="161" t="str">
        <f t="shared" ca="1" si="31"/>
        <v/>
      </c>
      <c r="AC9" s="161" t="str">
        <f t="shared" ca="1" si="32"/>
        <v/>
      </c>
      <c r="AD9" s="162" t="str">
        <f t="shared" ca="1" si="33"/>
        <v/>
      </c>
      <c r="AE9" s="162" t="str">
        <f t="shared" ca="1" si="34"/>
        <v/>
      </c>
      <c r="AF9" s="162" t="str">
        <f t="shared" ca="1" si="35"/>
        <v/>
      </c>
      <c r="AG9" s="162" t="str">
        <f t="shared" ca="1" si="36"/>
        <v/>
      </c>
      <c r="AH9" s="162" t="str">
        <f t="shared" ca="1" si="37"/>
        <v/>
      </c>
    </row>
    <row r="10" spans="1:34">
      <c r="A10" s="76" t="s">
        <v>423</v>
      </c>
      <c r="B10" s="88"/>
      <c r="C10" s="88"/>
      <c r="D10" s="88"/>
      <c r="E10" s="88">
        <v>1</v>
      </c>
      <c r="F10" s="88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60" t="str">
        <f t="shared" si="17"/>
        <v/>
      </c>
      <c r="O10" s="160">
        <f t="shared" ca="1" si="18"/>
        <v>16</v>
      </c>
      <c r="P10" s="160" t="str">
        <f t="shared" ca="1" si="19"/>
        <v/>
      </c>
      <c r="Q10" s="160" t="str">
        <f t="shared" ca="1" si="20"/>
        <v/>
      </c>
      <c r="R10" s="160" t="str">
        <f t="shared" ca="1" si="21"/>
        <v/>
      </c>
      <c r="S10" s="160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61" t="str">
        <f t="shared" si="28"/>
        <v/>
      </c>
      <c r="Z10" s="161" t="str">
        <f t="shared" si="29"/>
        <v/>
      </c>
      <c r="AA10" s="161" t="str">
        <f t="shared" si="30"/>
        <v/>
      </c>
      <c r="AB10" s="161" t="str">
        <f t="shared" si="31"/>
        <v/>
      </c>
      <c r="AC10" s="161" t="str">
        <f t="shared" si="32"/>
        <v/>
      </c>
      <c r="AD10" s="162" t="str">
        <f t="shared" ca="1" si="33"/>
        <v/>
      </c>
      <c r="AE10" s="162" t="str">
        <f t="shared" ca="1" si="34"/>
        <v/>
      </c>
      <c r="AF10" s="162" t="str">
        <f t="shared" ca="1" si="35"/>
        <v/>
      </c>
      <c r="AG10" s="162" t="str">
        <f t="shared" ca="1" si="36"/>
        <v/>
      </c>
      <c r="AH10" s="162" t="str">
        <f t="shared" ca="1" si="37"/>
        <v/>
      </c>
    </row>
    <row r="11" spans="1:34">
      <c r="A11" s="76" t="s">
        <v>424</v>
      </c>
      <c r="B11" s="88">
        <v>1</v>
      </c>
      <c r="C11" s="88"/>
      <c r="D11" s="88"/>
      <c r="E11" s="88"/>
      <c r="F11" s="88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60" t="str">
        <f t="shared" si="17"/>
        <v/>
      </c>
      <c r="O11" s="160">
        <f t="shared" ca="1" si="18"/>
        <v>16</v>
      </c>
      <c r="P11" s="160" t="str">
        <f t="shared" ca="1" si="19"/>
        <v/>
      </c>
      <c r="Q11" s="160" t="str">
        <f t="shared" ca="1" si="20"/>
        <v/>
      </c>
      <c r="R11" s="160" t="str">
        <f t="shared" ca="1" si="21"/>
        <v/>
      </c>
      <c r="S11" s="160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61" t="str">
        <f t="shared" si="28"/>
        <v/>
      </c>
      <c r="Z11" s="161" t="str">
        <f t="shared" si="29"/>
        <v/>
      </c>
      <c r="AA11" s="161" t="str">
        <f t="shared" si="30"/>
        <v/>
      </c>
      <c r="AB11" s="161" t="str">
        <f t="shared" si="31"/>
        <v/>
      </c>
      <c r="AC11" s="161" t="str">
        <f t="shared" si="32"/>
        <v/>
      </c>
      <c r="AD11" s="162" t="str">
        <f t="shared" ca="1" si="33"/>
        <v/>
      </c>
      <c r="AE11" s="162" t="str">
        <f t="shared" ca="1" si="34"/>
        <v/>
      </c>
      <c r="AF11" s="162" t="str">
        <f t="shared" ca="1" si="35"/>
        <v/>
      </c>
      <c r="AG11" s="162" t="str">
        <f t="shared" ca="1" si="36"/>
        <v/>
      </c>
      <c r="AH11" s="162" t="str">
        <f t="shared" ca="1" si="37"/>
        <v/>
      </c>
    </row>
    <row r="12" spans="1:34">
      <c r="A12" s="76" t="s">
        <v>425</v>
      </c>
      <c r="B12" s="88"/>
      <c r="C12" s="88"/>
      <c r="D12" s="88"/>
      <c r="E12" s="88">
        <v>1</v>
      </c>
      <c r="F12" s="88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60" t="str">
        <f t="shared" si="17"/>
        <v/>
      </c>
      <c r="O12" s="160">
        <f t="shared" ca="1" si="18"/>
        <v>16</v>
      </c>
      <c r="P12" s="160" t="str">
        <f t="shared" ca="1" si="19"/>
        <v/>
      </c>
      <c r="Q12" s="160" t="str">
        <f t="shared" ca="1" si="20"/>
        <v/>
      </c>
      <c r="R12" s="160" t="str">
        <f t="shared" ca="1" si="21"/>
        <v/>
      </c>
      <c r="S12" s="160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61" t="str">
        <f t="shared" si="28"/>
        <v/>
      </c>
      <c r="Z12" s="161" t="str">
        <f t="shared" si="29"/>
        <v/>
      </c>
      <c r="AA12" s="161" t="str">
        <f t="shared" si="30"/>
        <v/>
      </c>
      <c r="AB12" s="161" t="str">
        <f t="shared" si="31"/>
        <v/>
      </c>
      <c r="AC12" s="161" t="str">
        <f t="shared" si="32"/>
        <v/>
      </c>
      <c r="AD12" s="162" t="str">
        <f t="shared" ca="1" si="33"/>
        <v/>
      </c>
      <c r="AE12" s="162" t="str">
        <f t="shared" ca="1" si="34"/>
        <v/>
      </c>
      <c r="AF12" s="162" t="str">
        <f t="shared" ca="1" si="35"/>
        <v/>
      </c>
      <c r="AG12" s="162" t="str">
        <f t="shared" ca="1" si="36"/>
        <v/>
      </c>
      <c r="AH12" s="162" t="str">
        <f t="shared" ca="1" si="37"/>
        <v/>
      </c>
    </row>
    <row r="13" spans="1:34">
      <c r="A13" s="75" t="s">
        <v>364</v>
      </c>
      <c r="B13" s="88"/>
      <c r="C13" s="88"/>
      <c r="D13" s="88">
        <v>1</v>
      </c>
      <c r="E13" s="88"/>
      <c r="F13" s="88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60" t="str">
        <f t="shared" si="17"/>
        <v/>
      </c>
      <c r="O13" s="160">
        <f t="shared" ca="1" si="18"/>
        <v>16</v>
      </c>
      <c r="P13" s="160" t="str">
        <f t="shared" ca="1" si="19"/>
        <v/>
      </c>
      <c r="Q13" s="160" t="str">
        <f t="shared" ca="1" si="20"/>
        <v/>
      </c>
      <c r="R13" s="160" t="str">
        <f t="shared" ca="1" si="21"/>
        <v/>
      </c>
      <c r="S13" s="160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61" t="str">
        <f t="shared" si="28"/>
        <v/>
      </c>
      <c r="Z13" s="161" t="str">
        <f t="shared" si="29"/>
        <v/>
      </c>
      <c r="AA13" s="161" t="str">
        <f t="shared" si="30"/>
        <v/>
      </c>
      <c r="AB13" s="161" t="str">
        <f t="shared" si="31"/>
        <v/>
      </c>
      <c r="AC13" s="161" t="str">
        <f t="shared" si="32"/>
        <v/>
      </c>
      <c r="AD13" s="162" t="str">
        <f t="shared" ca="1" si="33"/>
        <v/>
      </c>
      <c r="AE13" s="162" t="str">
        <f t="shared" ca="1" si="34"/>
        <v/>
      </c>
      <c r="AF13" s="162" t="str">
        <f t="shared" ca="1" si="35"/>
        <v/>
      </c>
      <c r="AG13" s="162" t="str">
        <f t="shared" ca="1" si="36"/>
        <v/>
      </c>
      <c r="AH13" s="162" t="str">
        <f t="shared" ca="1" si="37"/>
        <v/>
      </c>
    </row>
    <row r="14" spans="1:34">
      <c r="A14" s="76" t="s">
        <v>363</v>
      </c>
      <c r="B14" s="88"/>
      <c r="C14" s="88"/>
      <c r="D14" s="88"/>
      <c r="E14" s="88"/>
      <c r="F14" s="88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60" t="str">
        <f t="shared" si="17"/>
        <v/>
      </c>
      <c r="O14" s="160">
        <f t="shared" ca="1" si="18"/>
        <v>16</v>
      </c>
      <c r="P14" s="160" t="str">
        <f t="shared" ca="1" si="19"/>
        <v/>
      </c>
      <c r="Q14" s="160" t="str">
        <f t="shared" ca="1" si="20"/>
        <v/>
      </c>
      <c r="R14" s="160" t="str">
        <f t="shared" ca="1" si="21"/>
        <v/>
      </c>
      <c r="S14" s="160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61" t="str">
        <f t="shared" si="28"/>
        <v/>
      </c>
      <c r="Z14" s="161" t="str">
        <f t="shared" si="29"/>
        <v/>
      </c>
      <c r="AA14" s="161" t="str">
        <f t="shared" si="30"/>
        <v/>
      </c>
      <c r="AB14" s="161" t="str">
        <f t="shared" si="31"/>
        <v/>
      </c>
      <c r="AC14" s="161" t="str">
        <f t="shared" si="32"/>
        <v/>
      </c>
      <c r="AD14" s="162" t="str">
        <f t="shared" ca="1" si="33"/>
        <v/>
      </c>
      <c r="AE14" s="162" t="str">
        <f t="shared" ca="1" si="34"/>
        <v/>
      </c>
      <c r="AF14" s="162" t="str">
        <f t="shared" ca="1" si="35"/>
        <v/>
      </c>
      <c r="AG14" s="162" t="str">
        <f t="shared" ca="1" si="36"/>
        <v/>
      </c>
      <c r="AH14" s="162" t="str">
        <f t="shared" ca="1" si="37"/>
        <v/>
      </c>
    </row>
    <row r="15" spans="1:34">
      <c r="A15" s="76" t="s">
        <v>426</v>
      </c>
      <c r="B15" s="88"/>
      <c r="C15" s="88"/>
      <c r="D15" s="88">
        <v>1</v>
      </c>
      <c r="E15" s="88"/>
      <c r="F15" s="88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60" t="str">
        <f t="shared" si="17"/>
        <v/>
      </c>
      <c r="O15" s="160">
        <f t="shared" ca="1" si="18"/>
        <v>16</v>
      </c>
      <c r="P15" s="160" t="str">
        <f t="shared" ca="1" si="19"/>
        <v/>
      </c>
      <c r="Q15" s="160" t="str">
        <f t="shared" ca="1" si="20"/>
        <v/>
      </c>
      <c r="R15" s="160" t="str">
        <f t="shared" ca="1" si="21"/>
        <v/>
      </c>
      <c r="S15" s="160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61" t="str">
        <f t="shared" si="28"/>
        <v/>
      </c>
      <c r="Z15" s="161" t="str">
        <f t="shared" si="29"/>
        <v/>
      </c>
      <c r="AA15" s="161" t="str">
        <f t="shared" si="30"/>
        <v/>
      </c>
      <c r="AB15" s="161" t="str">
        <f t="shared" si="31"/>
        <v/>
      </c>
      <c r="AC15" s="161" t="str">
        <f t="shared" si="32"/>
        <v/>
      </c>
      <c r="AD15" s="162" t="str">
        <f t="shared" ca="1" si="33"/>
        <v/>
      </c>
      <c r="AE15" s="162" t="str">
        <f t="shared" ca="1" si="34"/>
        <v/>
      </c>
      <c r="AF15" s="162" t="str">
        <f t="shared" ca="1" si="35"/>
        <v/>
      </c>
      <c r="AG15" s="162" t="str">
        <f t="shared" ca="1" si="36"/>
        <v/>
      </c>
      <c r="AH15" s="162" t="str">
        <f t="shared" ca="1" si="37"/>
        <v/>
      </c>
    </row>
    <row r="16" spans="1:34">
      <c r="A16" s="75" t="s">
        <v>405</v>
      </c>
      <c r="B16" s="88">
        <v>1</v>
      </c>
      <c r="C16" s="88">
        <v>3</v>
      </c>
      <c r="D16" s="88">
        <v>1</v>
      </c>
      <c r="E16" s="88">
        <v>2</v>
      </c>
      <c r="F16" s="88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60" t="str">
        <f t="shared" si="17"/>
        <v/>
      </c>
      <c r="O16" s="160">
        <f t="shared" ca="1" si="18"/>
        <v>16</v>
      </c>
      <c r="P16" s="160" t="str">
        <f t="shared" ca="1" si="19"/>
        <v/>
      </c>
      <c r="Q16" s="160" t="str">
        <f t="shared" ca="1" si="20"/>
        <v/>
      </c>
      <c r="R16" s="160" t="str">
        <f t="shared" ca="1" si="21"/>
        <v/>
      </c>
      <c r="S16" s="160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61" t="str">
        <f t="shared" si="28"/>
        <v/>
      </c>
      <c r="Z16" s="161" t="str">
        <f t="shared" si="29"/>
        <v/>
      </c>
      <c r="AA16" s="161" t="str">
        <f t="shared" si="30"/>
        <v/>
      </c>
      <c r="AB16" s="161" t="str">
        <f t="shared" si="31"/>
        <v/>
      </c>
      <c r="AC16" s="161" t="str">
        <f t="shared" si="32"/>
        <v/>
      </c>
      <c r="AD16" s="162" t="str">
        <f t="shared" ca="1" si="33"/>
        <v/>
      </c>
      <c r="AE16" s="162" t="str">
        <f t="shared" ca="1" si="34"/>
        <v/>
      </c>
      <c r="AF16" s="162" t="str">
        <f t="shared" ca="1" si="35"/>
        <v/>
      </c>
      <c r="AG16" s="162" t="str">
        <f t="shared" ca="1" si="36"/>
        <v/>
      </c>
      <c r="AH16" s="162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60" t="str">
        <f t="shared" si="17"/>
        <v/>
      </c>
      <c r="O17" s="160">
        <f t="shared" ca="1" si="18"/>
        <v>16</v>
      </c>
      <c r="P17" s="160" t="str">
        <f t="shared" ca="1" si="19"/>
        <v/>
      </c>
      <c r="Q17" s="160" t="str">
        <f t="shared" ca="1" si="20"/>
        <v/>
      </c>
      <c r="R17" s="160" t="str">
        <f t="shared" ca="1" si="21"/>
        <v/>
      </c>
      <c r="S17" s="160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61" t="str">
        <f t="shared" si="28"/>
        <v/>
      </c>
      <c r="Z17" s="161" t="str">
        <f t="shared" si="29"/>
        <v/>
      </c>
      <c r="AA17" s="161" t="str">
        <f t="shared" si="30"/>
        <v/>
      </c>
      <c r="AB17" s="161" t="str">
        <f t="shared" si="31"/>
        <v/>
      </c>
      <c r="AC17" s="161" t="str">
        <f t="shared" si="32"/>
        <v/>
      </c>
      <c r="AD17" s="162" t="str">
        <f t="shared" ca="1" si="33"/>
        <v/>
      </c>
      <c r="AE17" s="162" t="str">
        <f t="shared" ca="1" si="34"/>
        <v/>
      </c>
      <c r="AF17" s="162" t="str">
        <f t="shared" ca="1" si="35"/>
        <v/>
      </c>
      <c r="AG17" s="162" t="str">
        <f t="shared" ca="1" si="36"/>
        <v/>
      </c>
      <c r="AH17" s="162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60" t="str">
        <f t="shared" si="17"/>
        <v/>
      </c>
      <c r="O18" s="160">
        <f t="shared" ca="1" si="18"/>
        <v>16</v>
      </c>
      <c r="P18" s="160" t="str">
        <f t="shared" ca="1" si="19"/>
        <v/>
      </c>
      <c r="Q18" s="160" t="str">
        <f t="shared" ca="1" si="20"/>
        <v/>
      </c>
      <c r="R18" s="160" t="str">
        <f t="shared" ca="1" si="21"/>
        <v/>
      </c>
      <c r="S18" s="160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61" t="str">
        <f t="shared" si="28"/>
        <v/>
      </c>
      <c r="Z18" s="161" t="str">
        <f t="shared" si="29"/>
        <v/>
      </c>
      <c r="AA18" s="161" t="str">
        <f t="shared" si="30"/>
        <v/>
      </c>
      <c r="AB18" s="161" t="str">
        <f t="shared" si="31"/>
        <v/>
      </c>
      <c r="AC18" s="161" t="str">
        <f t="shared" si="32"/>
        <v/>
      </c>
      <c r="AD18" s="162" t="str">
        <f t="shared" ca="1" si="33"/>
        <v/>
      </c>
      <c r="AE18" s="162" t="str">
        <f t="shared" ca="1" si="34"/>
        <v/>
      </c>
      <c r="AF18" s="162" t="str">
        <f t="shared" ca="1" si="35"/>
        <v/>
      </c>
      <c r="AG18" s="162" t="str">
        <f t="shared" ca="1" si="36"/>
        <v/>
      </c>
      <c r="AH18" s="162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60" t="str">
        <f t="shared" si="17"/>
        <v/>
      </c>
      <c r="O19" s="160">
        <f t="shared" ca="1" si="18"/>
        <v>16</v>
      </c>
      <c r="P19" s="160" t="str">
        <f t="shared" ca="1" si="19"/>
        <v/>
      </c>
      <c r="Q19" s="160" t="str">
        <f t="shared" ca="1" si="20"/>
        <v/>
      </c>
      <c r="R19" s="160" t="str">
        <f t="shared" ca="1" si="21"/>
        <v/>
      </c>
      <c r="S19" s="160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61" t="str">
        <f t="shared" si="28"/>
        <v/>
      </c>
      <c r="Z19" s="161" t="str">
        <f t="shared" si="29"/>
        <v/>
      </c>
      <c r="AA19" s="161" t="str">
        <f t="shared" si="30"/>
        <v/>
      </c>
      <c r="AB19" s="161" t="str">
        <f t="shared" si="31"/>
        <v/>
      </c>
      <c r="AC19" s="161" t="str">
        <f t="shared" si="32"/>
        <v/>
      </c>
      <c r="AD19" s="162" t="str">
        <f t="shared" ca="1" si="33"/>
        <v/>
      </c>
      <c r="AE19" s="162" t="str">
        <f t="shared" ca="1" si="34"/>
        <v/>
      </c>
      <c r="AF19" s="162" t="str">
        <f t="shared" ca="1" si="35"/>
        <v/>
      </c>
      <c r="AG19" s="162" t="str">
        <f t="shared" ca="1" si="36"/>
        <v/>
      </c>
      <c r="AH19" s="162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60" t="str">
        <f t="shared" si="17"/>
        <v/>
      </c>
      <c r="O20" s="160">
        <f t="shared" ca="1" si="18"/>
        <v>16</v>
      </c>
      <c r="P20" s="160" t="str">
        <f t="shared" ca="1" si="19"/>
        <v/>
      </c>
      <c r="Q20" s="160" t="str">
        <f t="shared" ca="1" si="20"/>
        <v/>
      </c>
      <c r="R20" s="160" t="str">
        <f t="shared" ca="1" si="21"/>
        <v/>
      </c>
      <c r="S20" s="160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61" t="str">
        <f t="shared" si="28"/>
        <v/>
      </c>
      <c r="Z20" s="161" t="str">
        <f t="shared" si="29"/>
        <v/>
      </c>
      <c r="AA20" s="161" t="str">
        <f t="shared" si="30"/>
        <v/>
      </c>
      <c r="AB20" s="161" t="str">
        <f t="shared" si="31"/>
        <v/>
      </c>
      <c r="AC20" s="161" t="str">
        <f t="shared" si="32"/>
        <v/>
      </c>
      <c r="AD20" s="162" t="str">
        <f t="shared" ca="1" si="33"/>
        <v/>
      </c>
      <c r="AE20" s="162" t="str">
        <f t="shared" ca="1" si="34"/>
        <v/>
      </c>
      <c r="AF20" s="162" t="str">
        <f t="shared" ca="1" si="35"/>
        <v/>
      </c>
      <c r="AG20" s="162" t="str">
        <f t="shared" ca="1" si="36"/>
        <v/>
      </c>
      <c r="AH20" s="162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60" t="str">
        <f t="shared" si="17"/>
        <v/>
      </c>
      <c r="O21" s="160">
        <f t="shared" ca="1" si="18"/>
        <v>16</v>
      </c>
      <c r="P21" s="160" t="str">
        <f t="shared" ca="1" si="19"/>
        <v/>
      </c>
      <c r="Q21" s="160" t="str">
        <f t="shared" ca="1" si="20"/>
        <v/>
      </c>
      <c r="R21" s="160" t="str">
        <f t="shared" ca="1" si="21"/>
        <v/>
      </c>
      <c r="S21" s="160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61" t="str">
        <f t="shared" si="28"/>
        <v/>
      </c>
      <c r="Z21" s="161" t="str">
        <f t="shared" si="29"/>
        <v/>
      </c>
      <c r="AA21" s="161" t="str">
        <f t="shared" si="30"/>
        <v/>
      </c>
      <c r="AB21" s="161" t="str">
        <f t="shared" si="31"/>
        <v/>
      </c>
      <c r="AC21" s="161" t="str">
        <f t="shared" si="32"/>
        <v/>
      </c>
      <c r="AD21" s="162" t="str">
        <f t="shared" ca="1" si="33"/>
        <v/>
      </c>
      <c r="AE21" s="162" t="str">
        <f t="shared" ca="1" si="34"/>
        <v/>
      </c>
      <c r="AF21" s="162" t="str">
        <f t="shared" ca="1" si="35"/>
        <v/>
      </c>
      <c r="AG21" s="162" t="str">
        <f t="shared" ca="1" si="36"/>
        <v/>
      </c>
      <c r="AH21" s="162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60" t="str">
        <f t="shared" si="17"/>
        <v/>
      </c>
      <c r="O22" s="160">
        <f t="shared" ca="1" si="18"/>
        <v>16</v>
      </c>
      <c r="P22" s="160" t="str">
        <f t="shared" ca="1" si="19"/>
        <v/>
      </c>
      <c r="Q22" s="160" t="str">
        <f t="shared" ca="1" si="20"/>
        <v/>
      </c>
      <c r="R22" s="160" t="str">
        <f t="shared" ca="1" si="21"/>
        <v/>
      </c>
      <c r="S22" s="160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61" t="str">
        <f t="shared" si="28"/>
        <v/>
      </c>
      <c r="Z22" s="161" t="str">
        <f t="shared" si="29"/>
        <v/>
      </c>
      <c r="AA22" s="161" t="str">
        <f t="shared" si="30"/>
        <v/>
      </c>
      <c r="AB22" s="161" t="str">
        <f t="shared" si="31"/>
        <v/>
      </c>
      <c r="AC22" s="161" t="str">
        <f t="shared" si="32"/>
        <v/>
      </c>
      <c r="AD22" s="162" t="str">
        <f t="shared" ca="1" si="33"/>
        <v/>
      </c>
      <c r="AE22" s="162" t="str">
        <f t="shared" ca="1" si="34"/>
        <v/>
      </c>
      <c r="AF22" s="162" t="str">
        <f t="shared" ca="1" si="35"/>
        <v/>
      </c>
      <c r="AG22" s="162" t="str">
        <f t="shared" ca="1" si="36"/>
        <v/>
      </c>
      <c r="AH22" s="162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60" t="str">
        <f t="shared" si="17"/>
        <v/>
      </c>
      <c r="O23" s="160">
        <f t="shared" ca="1" si="18"/>
        <v>16</v>
      </c>
      <c r="P23" s="160" t="str">
        <f t="shared" ca="1" si="19"/>
        <v/>
      </c>
      <c r="Q23" s="160" t="str">
        <f t="shared" ca="1" si="20"/>
        <v/>
      </c>
      <c r="R23" s="160" t="str">
        <f t="shared" ca="1" si="21"/>
        <v/>
      </c>
      <c r="S23" s="160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61" t="str">
        <f t="shared" si="28"/>
        <v/>
      </c>
      <c r="Z23" s="161" t="str">
        <f t="shared" si="29"/>
        <v/>
      </c>
      <c r="AA23" s="161" t="str">
        <f t="shared" si="30"/>
        <v/>
      </c>
      <c r="AB23" s="161" t="str">
        <f t="shared" si="31"/>
        <v/>
      </c>
      <c r="AC23" s="161" t="str">
        <f t="shared" si="32"/>
        <v/>
      </c>
      <c r="AD23" s="162" t="str">
        <f t="shared" ca="1" si="33"/>
        <v/>
      </c>
      <c r="AE23" s="162" t="str">
        <f t="shared" ca="1" si="34"/>
        <v/>
      </c>
      <c r="AF23" s="162" t="str">
        <f t="shared" ca="1" si="35"/>
        <v/>
      </c>
      <c r="AG23" s="162" t="str">
        <f t="shared" ca="1" si="36"/>
        <v/>
      </c>
      <c r="AH23" s="162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60" t="str">
        <f t="shared" si="17"/>
        <v/>
      </c>
      <c r="O24" s="160">
        <f t="shared" ca="1" si="18"/>
        <v>16</v>
      </c>
      <c r="P24" s="160" t="str">
        <f t="shared" ca="1" si="19"/>
        <v/>
      </c>
      <c r="Q24" s="160" t="str">
        <f t="shared" ca="1" si="20"/>
        <v/>
      </c>
      <c r="R24" s="160" t="str">
        <f t="shared" ca="1" si="21"/>
        <v/>
      </c>
      <c r="S24" s="160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61" t="str">
        <f t="shared" si="28"/>
        <v/>
      </c>
      <c r="Z24" s="161" t="str">
        <f t="shared" si="29"/>
        <v/>
      </c>
      <c r="AA24" s="161" t="str">
        <f t="shared" si="30"/>
        <v/>
      </c>
      <c r="AB24" s="161" t="str">
        <f t="shared" si="31"/>
        <v/>
      </c>
      <c r="AC24" s="161" t="str">
        <f t="shared" si="32"/>
        <v/>
      </c>
      <c r="AD24" s="162" t="str">
        <f t="shared" ca="1" si="33"/>
        <v/>
      </c>
      <c r="AE24" s="162" t="str">
        <f t="shared" ca="1" si="34"/>
        <v/>
      </c>
      <c r="AF24" s="162" t="str">
        <f t="shared" ca="1" si="35"/>
        <v/>
      </c>
      <c r="AG24" s="162" t="str">
        <f t="shared" ca="1" si="36"/>
        <v/>
      </c>
      <c r="AH24" s="162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60" t="str">
        <f t="shared" si="17"/>
        <v/>
      </c>
      <c r="O25" s="160">
        <f t="shared" ca="1" si="18"/>
        <v>16</v>
      </c>
      <c r="P25" s="160" t="str">
        <f t="shared" ca="1" si="19"/>
        <v/>
      </c>
      <c r="Q25" s="160" t="str">
        <f t="shared" ca="1" si="20"/>
        <v/>
      </c>
      <c r="R25" s="160" t="str">
        <f t="shared" ca="1" si="21"/>
        <v/>
      </c>
      <c r="S25" s="160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61" t="str">
        <f t="shared" si="28"/>
        <v/>
      </c>
      <c r="Z25" s="161" t="str">
        <f t="shared" si="29"/>
        <v/>
      </c>
      <c r="AA25" s="161" t="str">
        <f t="shared" si="30"/>
        <v/>
      </c>
      <c r="AB25" s="161" t="str">
        <f t="shared" si="31"/>
        <v/>
      </c>
      <c r="AC25" s="161" t="str">
        <f t="shared" si="32"/>
        <v/>
      </c>
      <c r="AD25" s="162" t="str">
        <f t="shared" ca="1" si="33"/>
        <v/>
      </c>
      <c r="AE25" s="162" t="str">
        <f t="shared" ca="1" si="34"/>
        <v/>
      </c>
      <c r="AF25" s="162" t="str">
        <f t="shared" ca="1" si="35"/>
        <v/>
      </c>
      <c r="AG25" s="162" t="str">
        <f t="shared" ca="1" si="36"/>
        <v/>
      </c>
      <c r="AH25" s="162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60" t="str">
        <f t="shared" si="17"/>
        <v/>
      </c>
      <c r="O26" s="160">
        <f t="shared" ca="1" si="18"/>
        <v>16</v>
      </c>
      <c r="P26" s="160" t="str">
        <f t="shared" ca="1" si="19"/>
        <v/>
      </c>
      <c r="Q26" s="160" t="str">
        <f t="shared" ca="1" si="20"/>
        <v/>
      </c>
      <c r="R26" s="160" t="str">
        <f t="shared" ca="1" si="21"/>
        <v/>
      </c>
      <c r="S26" s="160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61" t="str">
        <f t="shared" si="28"/>
        <v/>
      </c>
      <c r="Z26" s="161" t="str">
        <f t="shared" si="29"/>
        <v/>
      </c>
      <c r="AA26" s="161" t="str">
        <f t="shared" si="30"/>
        <v/>
      </c>
      <c r="AB26" s="161" t="str">
        <f t="shared" si="31"/>
        <v/>
      </c>
      <c r="AC26" s="161" t="str">
        <f t="shared" si="32"/>
        <v/>
      </c>
      <c r="AD26" s="162" t="str">
        <f t="shared" ca="1" si="33"/>
        <v/>
      </c>
      <c r="AE26" s="162" t="str">
        <f t="shared" ca="1" si="34"/>
        <v/>
      </c>
      <c r="AF26" s="162" t="str">
        <f t="shared" ca="1" si="35"/>
        <v/>
      </c>
      <c r="AG26" s="162" t="str">
        <f t="shared" ca="1" si="36"/>
        <v/>
      </c>
      <c r="AH26" s="162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60" t="str">
        <f t="shared" si="17"/>
        <v/>
      </c>
      <c r="O27" s="160">
        <f t="shared" ca="1" si="18"/>
        <v>16</v>
      </c>
      <c r="P27" s="160" t="str">
        <f t="shared" ca="1" si="19"/>
        <v/>
      </c>
      <c r="Q27" s="160" t="str">
        <f t="shared" ca="1" si="20"/>
        <v/>
      </c>
      <c r="R27" s="160" t="str">
        <f t="shared" ca="1" si="21"/>
        <v/>
      </c>
      <c r="S27" s="160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61" t="str">
        <f t="shared" si="28"/>
        <v/>
      </c>
      <c r="Z27" s="161" t="str">
        <f t="shared" si="29"/>
        <v/>
      </c>
      <c r="AA27" s="161" t="str">
        <f t="shared" si="30"/>
        <v/>
      </c>
      <c r="AB27" s="161" t="str">
        <f t="shared" si="31"/>
        <v/>
      </c>
      <c r="AC27" s="161" t="str">
        <f t="shared" si="32"/>
        <v/>
      </c>
      <c r="AD27" s="162" t="str">
        <f t="shared" ca="1" si="33"/>
        <v/>
      </c>
      <c r="AE27" s="162" t="str">
        <f t="shared" ca="1" si="34"/>
        <v/>
      </c>
      <c r="AF27" s="162" t="str">
        <f t="shared" ca="1" si="35"/>
        <v/>
      </c>
      <c r="AG27" s="162" t="str">
        <f t="shared" ca="1" si="36"/>
        <v/>
      </c>
      <c r="AH27" s="162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60" t="str">
        <f t="shared" si="17"/>
        <v/>
      </c>
      <c r="O28" s="160">
        <f t="shared" ca="1" si="18"/>
        <v>16</v>
      </c>
      <c r="P28" s="160" t="str">
        <f t="shared" ca="1" si="19"/>
        <v/>
      </c>
      <c r="Q28" s="160" t="str">
        <f t="shared" ca="1" si="20"/>
        <v/>
      </c>
      <c r="R28" s="160" t="str">
        <f t="shared" ca="1" si="21"/>
        <v/>
      </c>
      <c r="S28" s="160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61" t="str">
        <f t="shared" si="28"/>
        <v/>
      </c>
      <c r="Z28" s="161" t="str">
        <f t="shared" si="29"/>
        <v/>
      </c>
      <c r="AA28" s="161" t="str">
        <f t="shared" si="30"/>
        <v/>
      </c>
      <c r="AB28" s="161" t="str">
        <f t="shared" si="31"/>
        <v/>
      </c>
      <c r="AC28" s="161" t="str">
        <f t="shared" si="32"/>
        <v/>
      </c>
      <c r="AD28" s="162" t="str">
        <f t="shared" ca="1" si="33"/>
        <v/>
      </c>
      <c r="AE28" s="162" t="str">
        <f t="shared" ca="1" si="34"/>
        <v/>
      </c>
      <c r="AF28" s="162" t="str">
        <f t="shared" ca="1" si="35"/>
        <v/>
      </c>
      <c r="AG28" s="162" t="str">
        <f t="shared" ca="1" si="36"/>
        <v/>
      </c>
      <c r="AH28" s="162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60" t="str">
        <f t="shared" si="17"/>
        <v/>
      </c>
      <c r="O29" s="160">
        <f t="shared" ca="1" si="18"/>
        <v>16</v>
      </c>
      <c r="P29" s="160" t="str">
        <f t="shared" ca="1" si="19"/>
        <v/>
      </c>
      <c r="Q29" s="160" t="str">
        <f t="shared" ca="1" si="20"/>
        <v/>
      </c>
      <c r="R29" s="160" t="str">
        <f t="shared" ca="1" si="21"/>
        <v/>
      </c>
      <c r="S29" s="160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61" t="str">
        <f t="shared" si="28"/>
        <v/>
      </c>
      <c r="Z29" s="161" t="str">
        <f t="shared" si="29"/>
        <v/>
      </c>
      <c r="AA29" s="161" t="str">
        <f t="shared" si="30"/>
        <v/>
      </c>
      <c r="AB29" s="161" t="str">
        <f t="shared" si="31"/>
        <v/>
      </c>
      <c r="AC29" s="161" t="str">
        <f t="shared" si="32"/>
        <v/>
      </c>
      <c r="AD29" s="162" t="str">
        <f t="shared" ca="1" si="33"/>
        <v/>
      </c>
      <c r="AE29" s="162" t="str">
        <f t="shared" ca="1" si="34"/>
        <v/>
      </c>
      <c r="AF29" s="162" t="str">
        <f t="shared" ca="1" si="35"/>
        <v/>
      </c>
      <c r="AG29" s="162" t="str">
        <f t="shared" ca="1" si="36"/>
        <v/>
      </c>
      <c r="AH29" s="162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60" t="str">
        <f t="shared" si="17"/>
        <v/>
      </c>
      <c r="O30" s="160">
        <f t="shared" ca="1" si="18"/>
        <v>16</v>
      </c>
      <c r="P30" s="160" t="str">
        <f t="shared" ca="1" si="19"/>
        <v/>
      </c>
      <c r="Q30" s="160" t="str">
        <f t="shared" ca="1" si="20"/>
        <v/>
      </c>
      <c r="R30" s="160" t="str">
        <f t="shared" ca="1" si="21"/>
        <v/>
      </c>
      <c r="S30" s="160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61" t="str">
        <f t="shared" si="28"/>
        <v/>
      </c>
      <c r="Z30" s="161" t="str">
        <f t="shared" si="29"/>
        <v/>
      </c>
      <c r="AA30" s="161" t="str">
        <f t="shared" si="30"/>
        <v/>
      </c>
      <c r="AB30" s="161" t="str">
        <f t="shared" si="31"/>
        <v/>
      </c>
      <c r="AC30" s="161" t="str">
        <f t="shared" si="32"/>
        <v/>
      </c>
      <c r="AD30" s="162" t="str">
        <f t="shared" ca="1" si="33"/>
        <v/>
      </c>
      <c r="AE30" s="162" t="str">
        <f t="shared" ca="1" si="34"/>
        <v/>
      </c>
      <c r="AF30" s="162" t="str">
        <f t="shared" ca="1" si="35"/>
        <v/>
      </c>
      <c r="AG30" s="162" t="str">
        <f t="shared" ca="1" si="36"/>
        <v/>
      </c>
      <c r="AH30" s="162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60" t="str">
        <f t="shared" si="17"/>
        <v/>
      </c>
      <c r="O31" s="160">
        <f t="shared" ca="1" si="18"/>
        <v>16</v>
      </c>
      <c r="P31" s="160" t="str">
        <f t="shared" ca="1" si="19"/>
        <v/>
      </c>
      <c r="Q31" s="160" t="str">
        <f t="shared" ca="1" si="20"/>
        <v/>
      </c>
      <c r="R31" s="160" t="str">
        <f t="shared" ca="1" si="21"/>
        <v/>
      </c>
      <c r="S31" s="160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61" t="str">
        <f t="shared" si="28"/>
        <v/>
      </c>
      <c r="Z31" s="161" t="str">
        <f t="shared" si="29"/>
        <v/>
      </c>
      <c r="AA31" s="161" t="str">
        <f t="shared" si="30"/>
        <v/>
      </c>
      <c r="AB31" s="161" t="str">
        <f t="shared" si="31"/>
        <v/>
      </c>
      <c r="AC31" s="161" t="str">
        <f t="shared" si="32"/>
        <v/>
      </c>
      <c r="AD31" s="162" t="str">
        <f t="shared" ca="1" si="33"/>
        <v/>
      </c>
      <c r="AE31" s="162" t="str">
        <f t="shared" ca="1" si="34"/>
        <v/>
      </c>
      <c r="AF31" s="162" t="str">
        <f t="shared" ca="1" si="35"/>
        <v/>
      </c>
      <c r="AG31" s="162" t="str">
        <f t="shared" ca="1" si="36"/>
        <v/>
      </c>
      <c r="AH31" s="162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60" t="str">
        <f t="shared" si="17"/>
        <v/>
      </c>
      <c r="O32" s="160">
        <f t="shared" ca="1" si="18"/>
        <v>16</v>
      </c>
      <c r="P32" s="160" t="str">
        <f t="shared" ca="1" si="19"/>
        <v/>
      </c>
      <c r="Q32" s="160" t="str">
        <f t="shared" ca="1" si="20"/>
        <v/>
      </c>
      <c r="R32" s="160" t="str">
        <f t="shared" ca="1" si="21"/>
        <v/>
      </c>
      <c r="S32" s="160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61" t="str">
        <f t="shared" si="28"/>
        <v/>
      </c>
      <c r="Z32" s="161" t="str">
        <f t="shared" si="29"/>
        <v/>
      </c>
      <c r="AA32" s="161" t="str">
        <f t="shared" si="30"/>
        <v/>
      </c>
      <c r="AB32" s="161" t="str">
        <f t="shared" si="31"/>
        <v/>
      </c>
      <c r="AC32" s="161" t="str">
        <f t="shared" si="32"/>
        <v/>
      </c>
      <c r="AD32" s="162" t="str">
        <f t="shared" ca="1" si="33"/>
        <v/>
      </c>
      <c r="AE32" s="162" t="str">
        <f t="shared" ca="1" si="34"/>
        <v/>
      </c>
      <c r="AF32" s="162" t="str">
        <f t="shared" ca="1" si="35"/>
        <v/>
      </c>
      <c r="AG32" s="162" t="str">
        <f t="shared" ca="1" si="36"/>
        <v/>
      </c>
      <c r="AH32" s="162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60" t="str">
        <f t="shared" si="17"/>
        <v/>
      </c>
      <c r="O33" s="160">
        <f t="shared" ca="1" si="18"/>
        <v>16</v>
      </c>
      <c r="P33" s="160" t="str">
        <f t="shared" ca="1" si="19"/>
        <v/>
      </c>
      <c r="Q33" s="160" t="str">
        <f t="shared" ca="1" si="20"/>
        <v/>
      </c>
      <c r="R33" s="160" t="str">
        <f t="shared" ca="1" si="21"/>
        <v/>
      </c>
      <c r="S33" s="160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61" t="str">
        <f t="shared" si="28"/>
        <v/>
      </c>
      <c r="Z33" s="161" t="str">
        <f t="shared" si="29"/>
        <v/>
      </c>
      <c r="AA33" s="161" t="str">
        <f t="shared" si="30"/>
        <v/>
      </c>
      <c r="AB33" s="161" t="str">
        <f t="shared" si="31"/>
        <v/>
      </c>
      <c r="AC33" s="161" t="str">
        <f t="shared" si="32"/>
        <v/>
      </c>
      <c r="AD33" s="162" t="str">
        <f t="shared" ca="1" si="33"/>
        <v/>
      </c>
      <c r="AE33" s="162" t="str">
        <f t="shared" ca="1" si="34"/>
        <v/>
      </c>
      <c r="AF33" s="162" t="str">
        <f t="shared" ca="1" si="35"/>
        <v/>
      </c>
      <c r="AG33" s="162" t="str">
        <f t="shared" ca="1" si="36"/>
        <v/>
      </c>
      <c r="AH33" s="162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60" t="str">
        <f t="shared" si="17"/>
        <v/>
      </c>
      <c r="O34" s="160">
        <f t="shared" ca="1" si="18"/>
        <v>16</v>
      </c>
      <c r="P34" s="160" t="str">
        <f t="shared" ca="1" si="19"/>
        <v/>
      </c>
      <c r="Q34" s="160" t="str">
        <f t="shared" ca="1" si="20"/>
        <v/>
      </c>
      <c r="R34" s="160" t="str">
        <f t="shared" ca="1" si="21"/>
        <v/>
      </c>
      <c r="S34" s="160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61" t="str">
        <f t="shared" si="28"/>
        <v/>
      </c>
      <c r="Z34" s="161" t="str">
        <f t="shared" si="29"/>
        <v/>
      </c>
      <c r="AA34" s="161" t="str">
        <f t="shared" si="30"/>
        <v/>
      </c>
      <c r="AB34" s="161" t="str">
        <f t="shared" si="31"/>
        <v/>
      </c>
      <c r="AC34" s="161" t="str">
        <f t="shared" si="32"/>
        <v/>
      </c>
      <c r="AD34" s="162" t="str">
        <f t="shared" ca="1" si="33"/>
        <v/>
      </c>
      <c r="AE34" s="162" t="str">
        <f t="shared" ca="1" si="34"/>
        <v/>
      </c>
      <c r="AF34" s="162" t="str">
        <f t="shared" ca="1" si="35"/>
        <v/>
      </c>
      <c r="AG34" s="162" t="str">
        <f t="shared" ca="1" si="36"/>
        <v/>
      </c>
      <c r="AH34" s="162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60" t="str">
        <f t="shared" si="17"/>
        <v/>
      </c>
      <c r="O35" s="160">
        <f t="shared" ca="1" si="18"/>
        <v>16</v>
      </c>
      <c r="P35" s="160" t="str">
        <f t="shared" ca="1" si="19"/>
        <v/>
      </c>
      <c r="Q35" s="160" t="str">
        <f t="shared" ca="1" si="20"/>
        <v/>
      </c>
      <c r="R35" s="160" t="str">
        <f t="shared" ca="1" si="21"/>
        <v/>
      </c>
      <c r="S35" s="160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61" t="str">
        <f t="shared" si="28"/>
        <v/>
      </c>
      <c r="Z35" s="161" t="str">
        <f t="shared" si="29"/>
        <v/>
      </c>
      <c r="AA35" s="161" t="str">
        <f t="shared" si="30"/>
        <v/>
      </c>
      <c r="AB35" s="161" t="str">
        <f t="shared" si="31"/>
        <v/>
      </c>
      <c r="AC35" s="161" t="str">
        <f t="shared" si="32"/>
        <v/>
      </c>
      <c r="AD35" s="162" t="str">
        <f t="shared" ca="1" si="33"/>
        <v/>
      </c>
      <c r="AE35" s="162" t="str">
        <f t="shared" ca="1" si="34"/>
        <v/>
      </c>
      <c r="AF35" s="162" t="str">
        <f t="shared" ca="1" si="35"/>
        <v/>
      </c>
      <c r="AG35" s="162" t="str">
        <f t="shared" ca="1" si="36"/>
        <v/>
      </c>
      <c r="AH35" s="162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60" t="str">
        <f t="shared" si="17"/>
        <v/>
      </c>
      <c r="O36" s="160">
        <f t="shared" ca="1" si="18"/>
        <v>16</v>
      </c>
      <c r="P36" s="160" t="str">
        <f t="shared" ca="1" si="19"/>
        <v/>
      </c>
      <c r="Q36" s="160" t="str">
        <f t="shared" ca="1" si="20"/>
        <v/>
      </c>
      <c r="R36" s="160" t="str">
        <f t="shared" ca="1" si="21"/>
        <v/>
      </c>
      <c r="S36" s="160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61" t="str">
        <f t="shared" si="28"/>
        <v/>
      </c>
      <c r="Z36" s="161" t="str">
        <f t="shared" si="29"/>
        <v/>
      </c>
      <c r="AA36" s="161" t="str">
        <f t="shared" si="30"/>
        <v/>
      </c>
      <c r="AB36" s="161" t="str">
        <f t="shared" si="31"/>
        <v/>
      </c>
      <c r="AC36" s="161" t="str">
        <f t="shared" si="32"/>
        <v/>
      </c>
      <c r="AD36" s="162" t="str">
        <f t="shared" ca="1" si="33"/>
        <v/>
      </c>
      <c r="AE36" s="162" t="str">
        <f t="shared" ca="1" si="34"/>
        <v/>
      </c>
      <c r="AF36" s="162" t="str">
        <f t="shared" ca="1" si="35"/>
        <v/>
      </c>
      <c r="AG36" s="162" t="str">
        <f t="shared" ca="1" si="36"/>
        <v/>
      </c>
      <c r="AH36" s="162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60" t="str">
        <f t="shared" si="17"/>
        <v/>
      </c>
      <c r="O37" s="160">
        <f t="shared" ca="1" si="18"/>
        <v>16</v>
      </c>
      <c r="P37" s="160" t="str">
        <f t="shared" ca="1" si="19"/>
        <v/>
      </c>
      <c r="Q37" s="160" t="str">
        <f t="shared" ca="1" si="20"/>
        <v/>
      </c>
      <c r="R37" s="160" t="str">
        <f t="shared" ca="1" si="21"/>
        <v/>
      </c>
      <c r="S37" s="160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61" t="str">
        <f t="shared" si="28"/>
        <v/>
      </c>
      <c r="Z37" s="161" t="str">
        <f t="shared" si="29"/>
        <v/>
      </c>
      <c r="AA37" s="161" t="str">
        <f t="shared" si="30"/>
        <v/>
      </c>
      <c r="AB37" s="161" t="str">
        <f t="shared" si="31"/>
        <v/>
      </c>
      <c r="AC37" s="161" t="str">
        <f t="shared" si="32"/>
        <v/>
      </c>
      <c r="AD37" s="162" t="str">
        <f t="shared" ca="1" si="33"/>
        <v/>
      </c>
      <c r="AE37" s="162" t="str">
        <f t="shared" ca="1" si="34"/>
        <v/>
      </c>
      <c r="AF37" s="162" t="str">
        <f t="shared" ca="1" si="35"/>
        <v/>
      </c>
      <c r="AG37" s="162" t="str">
        <f t="shared" ca="1" si="36"/>
        <v/>
      </c>
      <c r="AH37" s="162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60" t="str">
        <f t="shared" si="17"/>
        <v/>
      </c>
      <c r="O38" s="160">
        <f t="shared" ca="1" si="18"/>
        <v>16</v>
      </c>
      <c r="P38" s="160" t="str">
        <f t="shared" ca="1" si="19"/>
        <v/>
      </c>
      <c r="Q38" s="160" t="str">
        <f t="shared" ca="1" si="20"/>
        <v/>
      </c>
      <c r="R38" s="160" t="str">
        <f t="shared" ca="1" si="21"/>
        <v/>
      </c>
      <c r="S38" s="160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61" t="str">
        <f t="shared" si="28"/>
        <v/>
      </c>
      <c r="Z38" s="161" t="str">
        <f t="shared" si="29"/>
        <v/>
      </c>
      <c r="AA38" s="161" t="str">
        <f t="shared" si="30"/>
        <v/>
      </c>
      <c r="AB38" s="161" t="str">
        <f t="shared" si="31"/>
        <v/>
      </c>
      <c r="AC38" s="161" t="str">
        <f t="shared" si="32"/>
        <v/>
      </c>
      <c r="AD38" s="162" t="str">
        <f t="shared" ca="1" si="33"/>
        <v/>
      </c>
      <c r="AE38" s="162" t="str">
        <f t="shared" ca="1" si="34"/>
        <v/>
      </c>
      <c r="AF38" s="162" t="str">
        <f t="shared" ca="1" si="35"/>
        <v/>
      </c>
      <c r="AG38" s="162" t="str">
        <f t="shared" ca="1" si="36"/>
        <v/>
      </c>
      <c r="AH38" s="162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60" t="str">
        <f t="shared" si="17"/>
        <v/>
      </c>
      <c r="O39" s="160">
        <f t="shared" ca="1" si="18"/>
        <v>16</v>
      </c>
      <c r="P39" s="160" t="str">
        <f t="shared" ca="1" si="19"/>
        <v/>
      </c>
      <c r="Q39" s="160" t="str">
        <f t="shared" ca="1" si="20"/>
        <v/>
      </c>
      <c r="R39" s="160" t="str">
        <f t="shared" ca="1" si="21"/>
        <v/>
      </c>
      <c r="S39" s="160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61" t="str">
        <f t="shared" si="28"/>
        <v/>
      </c>
      <c r="Z39" s="161" t="str">
        <f t="shared" si="29"/>
        <v/>
      </c>
      <c r="AA39" s="161" t="str">
        <f t="shared" si="30"/>
        <v/>
      </c>
      <c r="AB39" s="161" t="str">
        <f t="shared" si="31"/>
        <v/>
      </c>
      <c r="AC39" s="161" t="str">
        <f t="shared" si="32"/>
        <v/>
      </c>
      <c r="AD39" s="162" t="str">
        <f t="shared" ca="1" si="33"/>
        <v/>
      </c>
      <c r="AE39" s="162" t="str">
        <f t="shared" ca="1" si="34"/>
        <v/>
      </c>
      <c r="AF39" s="162" t="str">
        <f t="shared" ca="1" si="35"/>
        <v/>
      </c>
      <c r="AG39" s="162" t="str">
        <f t="shared" ca="1" si="36"/>
        <v/>
      </c>
      <c r="AH39" s="162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60" t="str">
        <f t="shared" si="17"/>
        <v/>
      </c>
      <c r="O40" s="160">
        <f t="shared" ca="1" si="18"/>
        <v>16</v>
      </c>
      <c r="P40" s="160" t="str">
        <f t="shared" ca="1" si="19"/>
        <v/>
      </c>
      <c r="Q40" s="160" t="str">
        <f t="shared" ca="1" si="20"/>
        <v/>
      </c>
      <c r="R40" s="160" t="str">
        <f t="shared" ca="1" si="21"/>
        <v/>
      </c>
      <c r="S40" s="160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61" t="str">
        <f t="shared" si="28"/>
        <v/>
      </c>
      <c r="Z40" s="161" t="str">
        <f t="shared" si="29"/>
        <v/>
      </c>
      <c r="AA40" s="161" t="str">
        <f t="shared" si="30"/>
        <v/>
      </c>
      <c r="AB40" s="161" t="str">
        <f t="shared" si="31"/>
        <v/>
      </c>
      <c r="AC40" s="161" t="str">
        <f t="shared" si="32"/>
        <v/>
      </c>
      <c r="AD40" s="162" t="str">
        <f t="shared" ca="1" si="33"/>
        <v/>
      </c>
      <c r="AE40" s="162" t="str">
        <f t="shared" ca="1" si="34"/>
        <v/>
      </c>
      <c r="AF40" s="162" t="str">
        <f t="shared" ca="1" si="35"/>
        <v/>
      </c>
      <c r="AG40" s="162" t="str">
        <f t="shared" ca="1" si="36"/>
        <v/>
      </c>
      <c r="AH40" s="162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60" t="str">
        <f t="shared" si="17"/>
        <v/>
      </c>
      <c r="O41" s="160">
        <f t="shared" ca="1" si="18"/>
        <v>16</v>
      </c>
      <c r="P41" s="160" t="str">
        <f t="shared" ca="1" si="19"/>
        <v/>
      </c>
      <c r="Q41" s="160" t="str">
        <f t="shared" ca="1" si="20"/>
        <v/>
      </c>
      <c r="R41" s="160" t="str">
        <f t="shared" ca="1" si="21"/>
        <v/>
      </c>
      <c r="S41" s="160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61" t="str">
        <f t="shared" si="28"/>
        <v/>
      </c>
      <c r="Z41" s="161" t="str">
        <f t="shared" si="29"/>
        <v/>
      </c>
      <c r="AA41" s="161" t="str">
        <f t="shared" si="30"/>
        <v/>
      </c>
      <c r="AB41" s="161" t="str">
        <f t="shared" si="31"/>
        <v/>
      </c>
      <c r="AC41" s="161" t="str">
        <f t="shared" si="32"/>
        <v/>
      </c>
      <c r="AD41" s="162" t="str">
        <f t="shared" ca="1" si="33"/>
        <v/>
      </c>
      <c r="AE41" s="162" t="str">
        <f t="shared" ca="1" si="34"/>
        <v/>
      </c>
      <c r="AF41" s="162" t="str">
        <f t="shared" ca="1" si="35"/>
        <v/>
      </c>
      <c r="AG41" s="162" t="str">
        <f t="shared" ca="1" si="36"/>
        <v/>
      </c>
      <c r="AH41" s="162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60" t="str">
        <f t="shared" si="17"/>
        <v/>
      </c>
      <c r="O42" s="160">
        <f t="shared" ca="1" si="18"/>
        <v>16</v>
      </c>
      <c r="P42" s="160" t="str">
        <f t="shared" ca="1" si="19"/>
        <v/>
      </c>
      <c r="Q42" s="160" t="str">
        <f t="shared" ca="1" si="20"/>
        <v/>
      </c>
      <c r="R42" s="160" t="str">
        <f t="shared" ca="1" si="21"/>
        <v/>
      </c>
      <c r="S42" s="160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61" t="str">
        <f t="shared" si="28"/>
        <v/>
      </c>
      <c r="Z42" s="161" t="str">
        <f t="shared" si="29"/>
        <v/>
      </c>
      <c r="AA42" s="161" t="str">
        <f t="shared" si="30"/>
        <v/>
      </c>
      <c r="AB42" s="161" t="str">
        <f t="shared" si="31"/>
        <v/>
      </c>
      <c r="AC42" s="161" t="str">
        <f t="shared" si="32"/>
        <v/>
      </c>
      <c r="AD42" s="162" t="str">
        <f t="shared" ca="1" si="33"/>
        <v/>
      </c>
      <c r="AE42" s="162" t="str">
        <f t="shared" ca="1" si="34"/>
        <v/>
      </c>
      <c r="AF42" s="162" t="str">
        <f t="shared" ca="1" si="35"/>
        <v/>
      </c>
      <c r="AG42" s="162" t="str">
        <f t="shared" ca="1" si="36"/>
        <v/>
      </c>
      <c r="AH42" s="162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60" t="str">
        <f t="shared" si="17"/>
        <v/>
      </c>
      <c r="O43" s="160">
        <f t="shared" ca="1" si="18"/>
        <v>16</v>
      </c>
      <c r="P43" s="160" t="str">
        <f t="shared" ca="1" si="19"/>
        <v/>
      </c>
      <c r="Q43" s="160" t="str">
        <f t="shared" ca="1" si="20"/>
        <v/>
      </c>
      <c r="R43" s="160" t="str">
        <f t="shared" ca="1" si="21"/>
        <v/>
      </c>
      <c r="S43" s="160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61" t="str">
        <f t="shared" si="28"/>
        <v/>
      </c>
      <c r="Z43" s="161" t="str">
        <f t="shared" si="29"/>
        <v/>
      </c>
      <c r="AA43" s="161" t="str">
        <f t="shared" si="30"/>
        <v/>
      </c>
      <c r="AB43" s="161" t="str">
        <f t="shared" si="31"/>
        <v/>
      </c>
      <c r="AC43" s="161" t="str">
        <f t="shared" si="32"/>
        <v/>
      </c>
      <c r="AD43" s="162" t="str">
        <f t="shared" ca="1" si="33"/>
        <v/>
      </c>
      <c r="AE43" s="162" t="str">
        <f t="shared" ca="1" si="34"/>
        <v/>
      </c>
      <c r="AF43" s="162" t="str">
        <f t="shared" ca="1" si="35"/>
        <v/>
      </c>
      <c r="AG43" s="162" t="str">
        <f t="shared" ca="1" si="36"/>
        <v/>
      </c>
      <c r="AH43" s="162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60" t="str">
        <f t="shared" si="17"/>
        <v/>
      </c>
      <c r="O44" s="160">
        <f t="shared" ca="1" si="18"/>
        <v>16</v>
      </c>
      <c r="P44" s="160" t="str">
        <f t="shared" ca="1" si="19"/>
        <v/>
      </c>
      <c r="Q44" s="160" t="str">
        <f t="shared" ca="1" si="20"/>
        <v/>
      </c>
      <c r="R44" s="160" t="str">
        <f t="shared" ca="1" si="21"/>
        <v/>
      </c>
      <c r="S44" s="160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61" t="str">
        <f t="shared" si="28"/>
        <v/>
      </c>
      <c r="Z44" s="161" t="str">
        <f t="shared" si="29"/>
        <v/>
      </c>
      <c r="AA44" s="161" t="str">
        <f t="shared" si="30"/>
        <v/>
      </c>
      <c r="AB44" s="161" t="str">
        <f t="shared" si="31"/>
        <v/>
      </c>
      <c r="AC44" s="161" t="str">
        <f t="shared" si="32"/>
        <v/>
      </c>
      <c r="AD44" s="162" t="str">
        <f t="shared" ca="1" si="33"/>
        <v/>
      </c>
      <c r="AE44" s="162" t="str">
        <f t="shared" ca="1" si="34"/>
        <v/>
      </c>
      <c r="AF44" s="162" t="str">
        <f t="shared" ca="1" si="35"/>
        <v/>
      </c>
      <c r="AG44" s="162" t="str">
        <f t="shared" ca="1" si="36"/>
        <v/>
      </c>
      <c r="AH44" s="162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60" t="str">
        <f t="shared" si="17"/>
        <v/>
      </c>
      <c r="O45" s="160">
        <f t="shared" ca="1" si="18"/>
        <v>16</v>
      </c>
      <c r="P45" s="160" t="str">
        <f t="shared" ca="1" si="19"/>
        <v/>
      </c>
      <c r="Q45" s="160" t="str">
        <f t="shared" ca="1" si="20"/>
        <v/>
      </c>
      <c r="R45" s="160" t="str">
        <f t="shared" ca="1" si="21"/>
        <v/>
      </c>
      <c r="S45" s="160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61" t="str">
        <f t="shared" si="28"/>
        <v/>
      </c>
      <c r="Z45" s="161" t="str">
        <f t="shared" si="29"/>
        <v/>
      </c>
      <c r="AA45" s="161" t="str">
        <f t="shared" si="30"/>
        <v/>
      </c>
      <c r="AB45" s="161" t="str">
        <f t="shared" si="31"/>
        <v/>
      </c>
      <c r="AC45" s="161" t="str">
        <f t="shared" si="32"/>
        <v/>
      </c>
      <c r="AD45" s="162" t="str">
        <f t="shared" ca="1" si="33"/>
        <v/>
      </c>
      <c r="AE45" s="162" t="str">
        <f t="shared" ca="1" si="34"/>
        <v/>
      </c>
      <c r="AF45" s="162" t="str">
        <f t="shared" ca="1" si="35"/>
        <v/>
      </c>
      <c r="AG45" s="162" t="str">
        <f t="shared" ca="1" si="36"/>
        <v/>
      </c>
      <c r="AH45" s="162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60" t="str">
        <f t="shared" si="17"/>
        <v/>
      </c>
      <c r="O46" s="160">
        <f t="shared" ca="1" si="18"/>
        <v>16</v>
      </c>
      <c r="P46" s="160" t="str">
        <f t="shared" ca="1" si="19"/>
        <v/>
      </c>
      <c r="Q46" s="160" t="str">
        <f t="shared" ca="1" si="20"/>
        <v/>
      </c>
      <c r="R46" s="160" t="str">
        <f t="shared" ca="1" si="21"/>
        <v/>
      </c>
      <c r="S46" s="160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61" t="str">
        <f t="shared" si="28"/>
        <v/>
      </c>
      <c r="Z46" s="161" t="str">
        <f t="shared" si="29"/>
        <v/>
      </c>
      <c r="AA46" s="161" t="str">
        <f t="shared" si="30"/>
        <v/>
      </c>
      <c r="AB46" s="161" t="str">
        <f t="shared" si="31"/>
        <v/>
      </c>
      <c r="AC46" s="161" t="str">
        <f t="shared" si="32"/>
        <v/>
      </c>
      <c r="AD46" s="162" t="str">
        <f t="shared" ca="1" si="33"/>
        <v/>
      </c>
      <c r="AE46" s="162" t="str">
        <f t="shared" ca="1" si="34"/>
        <v/>
      </c>
      <c r="AF46" s="162" t="str">
        <f t="shared" ca="1" si="35"/>
        <v/>
      </c>
      <c r="AG46" s="162" t="str">
        <f t="shared" ca="1" si="36"/>
        <v/>
      </c>
      <c r="AH46" s="162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60" t="str">
        <f t="shared" si="17"/>
        <v/>
      </c>
      <c r="O47" s="160">
        <f t="shared" ca="1" si="18"/>
        <v>16</v>
      </c>
      <c r="P47" s="160" t="str">
        <f t="shared" ca="1" si="19"/>
        <v/>
      </c>
      <c r="Q47" s="160" t="str">
        <f t="shared" ca="1" si="20"/>
        <v/>
      </c>
      <c r="R47" s="160" t="str">
        <f t="shared" ca="1" si="21"/>
        <v/>
      </c>
      <c r="S47" s="160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61" t="str">
        <f t="shared" si="28"/>
        <v/>
      </c>
      <c r="Z47" s="161" t="str">
        <f t="shared" si="29"/>
        <v/>
      </c>
      <c r="AA47" s="161" t="str">
        <f t="shared" si="30"/>
        <v/>
      </c>
      <c r="AB47" s="161" t="str">
        <f t="shared" si="31"/>
        <v/>
      </c>
      <c r="AC47" s="161" t="str">
        <f t="shared" si="32"/>
        <v/>
      </c>
      <c r="AD47" s="162" t="str">
        <f t="shared" ca="1" si="33"/>
        <v/>
      </c>
      <c r="AE47" s="162" t="str">
        <f t="shared" ca="1" si="34"/>
        <v/>
      </c>
      <c r="AF47" s="162" t="str">
        <f t="shared" ca="1" si="35"/>
        <v/>
      </c>
      <c r="AG47" s="162" t="str">
        <f t="shared" ca="1" si="36"/>
        <v/>
      </c>
      <c r="AH47" s="162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60" t="str">
        <f t="shared" si="17"/>
        <v/>
      </c>
      <c r="O48" s="160">
        <f t="shared" ca="1" si="18"/>
        <v>16</v>
      </c>
      <c r="P48" s="160" t="str">
        <f t="shared" ca="1" si="19"/>
        <v/>
      </c>
      <c r="Q48" s="160" t="str">
        <f t="shared" ca="1" si="20"/>
        <v/>
      </c>
      <c r="R48" s="160" t="str">
        <f t="shared" ca="1" si="21"/>
        <v/>
      </c>
      <c r="S48" s="160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61" t="str">
        <f t="shared" si="28"/>
        <v/>
      </c>
      <c r="Z48" s="161" t="str">
        <f t="shared" si="29"/>
        <v/>
      </c>
      <c r="AA48" s="161" t="str">
        <f t="shared" si="30"/>
        <v/>
      </c>
      <c r="AB48" s="161" t="str">
        <f t="shared" si="31"/>
        <v/>
      </c>
      <c r="AC48" s="161" t="str">
        <f t="shared" si="32"/>
        <v/>
      </c>
      <c r="AD48" s="162" t="str">
        <f t="shared" ca="1" si="33"/>
        <v/>
      </c>
      <c r="AE48" s="162" t="str">
        <f t="shared" ca="1" si="34"/>
        <v/>
      </c>
      <c r="AF48" s="162" t="str">
        <f t="shared" ca="1" si="35"/>
        <v/>
      </c>
      <c r="AG48" s="162" t="str">
        <f t="shared" ca="1" si="36"/>
        <v/>
      </c>
      <c r="AH48" s="162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60" t="str">
        <f t="shared" si="17"/>
        <v/>
      </c>
      <c r="O49" s="160">
        <f t="shared" ca="1" si="18"/>
        <v>16</v>
      </c>
      <c r="P49" s="160" t="str">
        <f t="shared" ca="1" si="19"/>
        <v/>
      </c>
      <c r="Q49" s="160" t="str">
        <f t="shared" ca="1" si="20"/>
        <v/>
      </c>
      <c r="R49" s="160" t="str">
        <f t="shared" ca="1" si="21"/>
        <v/>
      </c>
      <c r="S49" s="160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61" t="str">
        <f t="shared" si="28"/>
        <v/>
      </c>
      <c r="Z49" s="161" t="str">
        <f t="shared" si="29"/>
        <v/>
      </c>
      <c r="AA49" s="161" t="str">
        <f t="shared" si="30"/>
        <v/>
      </c>
      <c r="AB49" s="161" t="str">
        <f t="shared" si="31"/>
        <v/>
      </c>
      <c r="AC49" s="161" t="str">
        <f t="shared" si="32"/>
        <v/>
      </c>
      <c r="AD49" s="162" t="str">
        <f t="shared" ca="1" si="33"/>
        <v/>
      </c>
      <c r="AE49" s="162" t="str">
        <f t="shared" ca="1" si="34"/>
        <v/>
      </c>
      <c r="AF49" s="162" t="str">
        <f t="shared" ca="1" si="35"/>
        <v/>
      </c>
      <c r="AG49" s="162" t="str">
        <f t="shared" ca="1" si="36"/>
        <v/>
      </c>
      <c r="AH49" s="162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60" t="str">
        <f t="shared" si="17"/>
        <v/>
      </c>
      <c r="O50" s="160">
        <f t="shared" ca="1" si="18"/>
        <v>16</v>
      </c>
      <c r="P50" s="160" t="str">
        <f t="shared" ca="1" si="19"/>
        <v/>
      </c>
      <c r="Q50" s="160" t="str">
        <f t="shared" ca="1" si="20"/>
        <v/>
      </c>
      <c r="R50" s="160" t="str">
        <f t="shared" ca="1" si="21"/>
        <v/>
      </c>
      <c r="S50" s="160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61" t="str">
        <f t="shared" si="28"/>
        <v/>
      </c>
      <c r="Z50" s="161" t="str">
        <f t="shared" si="29"/>
        <v/>
      </c>
      <c r="AA50" s="161" t="str">
        <f t="shared" si="30"/>
        <v/>
      </c>
      <c r="AB50" s="161" t="str">
        <f t="shared" si="31"/>
        <v/>
      </c>
      <c r="AC50" s="161" t="str">
        <f t="shared" si="32"/>
        <v/>
      </c>
      <c r="AD50" s="162" t="str">
        <f t="shared" ca="1" si="33"/>
        <v/>
      </c>
      <c r="AE50" s="162" t="str">
        <f t="shared" ca="1" si="34"/>
        <v/>
      </c>
      <c r="AF50" s="162" t="str">
        <f t="shared" ca="1" si="35"/>
        <v/>
      </c>
      <c r="AG50" s="162" t="str">
        <f t="shared" ca="1" si="36"/>
        <v/>
      </c>
      <c r="AH50" s="162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60" t="str">
        <f t="shared" si="17"/>
        <v/>
      </c>
      <c r="O51" s="160">
        <f t="shared" ca="1" si="18"/>
        <v>16</v>
      </c>
      <c r="P51" s="160" t="str">
        <f t="shared" ca="1" si="19"/>
        <v/>
      </c>
      <c r="Q51" s="160" t="str">
        <f t="shared" ca="1" si="20"/>
        <v/>
      </c>
      <c r="R51" s="160" t="str">
        <f t="shared" ca="1" si="21"/>
        <v/>
      </c>
      <c r="S51" s="160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61" t="str">
        <f t="shared" si="28"/>
        <v/>
      </c>
      <c r="Z51" s="161" t="str">
        <f t="shared" si="29"/>
        <v/>
      </c>
      <c r="AA51" s="161" t="str">
        <f t="shared" si="30"/>
        <v/>
      </c>
      <c r="AB51" s="161" t="str">
        <f t="shared" si="31"/>
        <v/>
      </c>
      <c r="AC51" s="161" t="str">
        <f t="shared" si="32"/>
        <v/>
      </c>
      <c r="AD51" s="162" t="str">
        <f t="shared" ca="1" si="33"/>
        <v/>
      </c>
      <c r="AE51" s="162" t="str">
        <f t="shared" ca="1" si="34"/>
        <v/>
      </c>
      <c r="AF51" s="162" t="str">
        <f t="shared" ca="1" si="35"/>
        <v/>
      </c>
      <c r="AG51" s="162" t="str">
        <f t="shared" ca="1" si="36"/>
        <v/>
      </c>
      <c r="AH51" s="162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60" t="str">
        <f t="shared" si="17"/>
        <v/>
      </c>
      <c r="O52" s="160">
        <f t="shared" ca="1" si="18"/>
        <v>16</v>
      </c>
      <c r="P52" s="160" t="str">
        <f t="shared" ca="1" si="19"/>
        <v/>
      </c>
      <c r="Q52" s="160" t="str">
        <f t="shared" ca="1" si="20"/>
        <v/>
      </c>
      <c r="R52" s="160" t="str">
        <f t="shared" ca="1" si="21"/>
        <v/>
      </c>
      <c r="S52" s="160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61" t="str">
        <f t="shared" si="28"/>
        <v/>
      </c>
      <c r="Z52" s="161" t="str">
        <f t="shared" si="29"/>
        <v/>
      </c>
      <c r="AA52" s="161" t="str">
        <f t="shared" si="30"/>
        <v/>
      </c>
      <c r="AB52" s="161" t="str">
        <f t="shared" si="31"/>
        <v/>
      </c>
      <c r="AC52" s="161" t="str">
        <f t="shared" si="32"/>
        <v/>
      </c>
      <c r="AD52" s="162" t="str">
        <f t="shared" ca="1" si="33"/>
        <v/>
      </c>
      <c r="AE52" s="162" t="str">
        <f t="shared" ca="1" si="34"/>
        <v/>
      </c>
      <c r="AF52" s="162" t="str">
        <f t="shared" ca="1" si="35"/>
        <v/>
      </c>
      <c r="AG52" s="162" t="str">
        <f t="shared" ca="1" si="36"/>
        <v/>
      </c>
      <c r="AH52" s="162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60" t="str">
        <f t="shared" si="17"/>
        <v/>
      </c>
      <c r="O53" s="160">
        <f t="shared" ca="1" si="18"/>
        <v>16</v>
      </c>
      <c r="P53" s="160" t="str">
        <f t="shared" ca="1" si="19"/>
        <v/>
      </c>
      <c r="Q53" s="160" t="str">
        <f t="shared" ca="1" si="20"/>
        <v/>
      </c>
      <c r="R53" s="160" t="str">
        <f t="shared" ca="1" si="21"/>
        <v/>
      </c>
      <c r="S53" s="160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61" t="str">
        <f t="shared" si="28"/>
        <v/>
      </c>
      <c r="Z53" s="161" t="str">
        <f t="shared" si="29"/>
        <v/>
      </c>
      <c r="AA53" s="161" t="str">
        <f t="shared" si="30"/>
        <v/>
      </c>
      <c r="AB53" s="161" t="str">
        <f t="shared" si="31"/>
        <v/>
      </c>
      <c r="AC53" s="161" t="str">
        <f t="shared" si="32"/>
        <v/>
      </c>
      <c r="AD53" s="162" t="str">
        <f t="shared" ca="1" si="33"/>
        <v/>
      </c>
      <c r="AE53" s="162" t="str">
        <f t="shared" ca="1" si="34"/>
        <v/>
      </c>
      <c r="AF53" s="162" t="str">
        <f t="shared" ca="1" si="35"/>
        <v/>
      </c>
      <c r="AG53" s="162" t="str">
        <f t="shared" ca="1" si="36"/>
        <v/>
      </c>
      <c r="AH53" s="162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60" t="str">
        <f t="shared" si="17"/>
        <v/>
      </c>
      <c r="O54" s="160">
        <f t="shared" ca="1" si="18"/>
        <v>16</v>
      </c>
      <c r="P54" s="160" t="str">
        <f t="shared" ca="1" si="19"/>
        <v/>
      </c>
      <c r="Q54" s="160" t="str">
        <f t="shared" ca="1" si="20"/>
        <v/>
      </c>
      <c r="R54" s="160" t="str">
        <f t="shared" ca="1" si="21"/>
        <v/>
      </c>
      <c r="S54" s="160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61" t="str">
        <f t="shared" si="28"/>
        <v/>
      </c>
      <c r="Z54" s="161" t="str">
        <f t="shared" si="29"/>
        <v/>
      </c>
      <c r="AA54" s="161" t="str">
        <f t="shared" si="30"/>
        <v/>
      </c>
      <c r="AB54" s="161" t="str">
        <f t="shared" si="31"/>
        <v/>
      </c>
      <c r="AC54" s="161" t="str">
        <f t="shared" si="32"/>
        <v/>
      </c>
      <c r="AD54" s="162" t="str">
        <f t="shared" ca="1" si="33"/>
        <v/>
      </c>
      <c r="AE54" s="162" t="str">
        <f t="shared" ca="1" si="34"/>
        <v/>
      </c>
      <c r="AF54" s="162" t="str">
        <f t="shared" ca="1" si="35"/>
        <v/>
      </c>
      <c r="AG54" s="162" t="str">
        <f t="shared" ca="1" si="36"/>
        <v/>
      </c>
      <c r="AH54" s="162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60" t="str">
        <f t="shared" si="17"/>
        <v/>
      </c>
      <c r="O55" s="160">
        <f t="shared" ca="1" si="18"/>
        <v>16</v>
      </c>
      <c r="P55" s="160" t="str">
        <f t="shared" ca="1" si="19"/>
        <v/>
      </c>
      <c r="Q55" s="160" t="str">
        <f t="shared" ca="1" si="20"/>
        <v/>
      </c>
      <c r="R55" s="160" t="str">
        <f t="shared" ca="1" si="21"/>
        <v/>
      </c>
      <c r="S55" s="160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61" t="str">
        <f t="shared" si="28"/>
        <v/>
      </c>
      <c r="Z55" s="161" t="str">
        <f t="shared" si="29"/>
        <v/>
      </c>
      <c r="AA55" s="161" t="str">
        <f t="shared" si="30"/>
        <v/>
      </c>
      <c r="AB55" s="161" t="str">
        <f t="shared" si="31"/>
        <v/>
      </c>
      <c r="AC55" s="161" t="str">
        <f t="shared" si="32"/>
        <v/>
      </c>
      <c r="AD55" s="162" t="str">
        <f t="shared" ca="1" si="33"/>
        <v/>
      </c>
      <c r="AE55" s="162" t="str">
        <f t="shared" ca="1" si="34"/>
        <v/>
      </c>
      <c r="AF55" s="162" t="str">
        <f t="shared" ca="1" si="35"/>
        <v/>
      </c>
      <c r="AG55" s="162" t="str">
        <f t="shared" ca="1" si="36"/>
        <v/>
      </c>
      <c r="AH55" s="162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60" t="str">
        <f t="shared" si="17"/>
        <v/>
      </c>
      <c r="O56" s="160">
        <f t="shared" ca="1" si="18"/>
        <v>16</v>
      </c>
      <c r="P56" s="160" t="str">
        <f t="shared" ca="1" si="19"/>
        <v/>
      </c>
      <c r="Q56" s="160" t="str">
        <f t="shared" ca="1" si="20"/>
        <v/>
      </c>
      <c r="R56" s="160" t="str">
        <f t="shared" ca="1" si="21"/>
        <v/>
      </c>
      <c r="S56" s="160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61" t="str">
        <f t="shared" si="28"/>
        <v/>
      </c>
      <c r="Z56" s="161" t="str">
        <f t="shared" si="29"/>
        <v/>
      </c>
      <c r="AA56" s="161" t="str">
        <f t="shared" si="30"/>
        <v/>
      </c>
      <c r="AB56" s="161" t="str">
        <f t="shared" si="31"/>
        <v/>
      </c>
      <c r="AC56" s="161" t="str">
        <f t="shared" si="32"/>
        <v/>
      </c>
      <c r="AD56" s="162" t="str">
        <f t="shared" ca="1" si="33"/>
        <v/>
      </c>
      <c r="AE56" s="162" t="str">
        <f t="shared" ca="1" si="34"/>
        <v/>
      </c>
      <c r="AF56" s="162" t="str">
        <f t="shared" ca="1" si="35"/>
        <v/>
      </c>
      <c r="AG56" s="162" t="str">
        <f t="shared" ca="1" si="36"/>
        <v/>
      </c>
      <c r="AH56" s="162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60" t="str">
        <f t="shared" si="17"/>
        <v/>
      </c>
      <c r="O57" s="160">
        <f t="shared" ca="1" si="18"/>
        <v>16</v>
      </c>
      <c r="P57" s="160" t="str">
        <f t="shared" ca="1" si="19"/>
        <v/>
      </c>
      <c r="Q57" s="160" t="str">
        <f t="shared" ca="1" si="20"/>
        <v/>
      </c>
      <c r="R57" s="160" t="str">
        <f t="shared" ca="1" si="21"/>
        <v/>
      </c>
      <c r="S57" s="160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61" t="str">
        <f t="shared" si="28"/>
        <v/>
      </c>
      <c r="Z57" s="161" t="str">
        <f t="shared" si="29"/>
        <v/>
      </c>
      <c r="AA57" s="161" t="str">
        <f t="shared" si="30"/>
        <v/>
      </c>
      <c r="AB57" s="161" t="str">
        <f t="shared" si="31"/>
        <v/>
      </c>
      <c r="AC57" s="161" t="str">
        <f t="shared" si="32"/>
        <v/>
      </c>
      <c r="AD57" s="162" t="str">
        <f t="shared" ca="1" si="33"/>
        <v/>
      </c>
      <c r="AE57" s="162" t="str">
        <f t="shared" ca="1" si="34"/>
        <v/>
      </c>
      <c r="AF57" s="162" t="str">
        <f t="shared" ca="1" si="35"/>
        <v/>
      </c>
      <c r="AG57" s="162" t="str">
        <f t="shared" ca="1" si="36"/>
        <v/>
      </c>
      <c r="AH57" s="162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60" t="str">
        <f t="shared" si="17"/>
        <v/>
      </c>
      <c r="O58" s="160">
        <f t="shared" ca="1" si="18"/>
        <v>16</v>
      </c>
      <c r="P58" s="160" t="str">
        <f t="shared" ca="1" si="19"/>
        <v/>
      </c>
      <c r="Q58" s="160" t="str">
        <f t="shared" ca="1" si="20"/>
        <v/>
      </c>
      <c r="R58" s="160" t="str">
        <f t="shared" ca="1" si="21"/>
        <v/>
      </c>
      <c r="S58" s="160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61" t="str">
        <f t="shared" si="28"/>
        <v/>
      </c>
      <c r="Z58" s="161" t="str">
        <f t="shared" si="29"/>
        <v/>
      </c>
      <c r="AA58" s="161" t="str">
        <f t="shared" si="30"/>
        <v/>
      </c>
      <c r="AB58" s="161" t="str">
        <f t="shared" si="31"/>
        <v/>
      </c>
      <c r="AC58" s="161" t="str">
        <f t="shared" si="32"/>
        <v/>
      </c>
      <c r="AD58" s="162" t="str">
        <f t="shared" ca="1" si="33"/>
        <v/>
      </c>
      <c r="AE58" s="162" t="str">
        <f t="shared" ca="1" si="34"/>
        <v/>
      </c>
      <c r="AF58" s="162" t="str">
        <f t="shared" ca="1" si="35"/>
        <v/>
      </c>
      <c r="AG58" s="162" t="str">
        <f t="shared" ca="1" si="36"/>
        <v/>
      </c>
      <c r="AH58" s="162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60" t="str">
        <f t="shared" si="17"/>
        <v/>
      </c>
      <c r="O59" s="160">
        <f t="shared" ca="1" si="18"/>
        <v>16</v>
      </c>
      <c r="P59" s="160" t="str">
        <f t="shared" ca="1" si="19"/>
        <v/>
      </c>
      <c r="Q59" s="160" t="str">
        <f t="shared" ca="1" si="20"/>
        <v/>
      </c>
      <c r="R59" s="160" t="str">
        <f t="shared" ca="1" si="21"/>
        <v/>
      </c>
      <c r="S59" s="160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61" t="str">
        <f t="shared" si="28"/>
        <v/>
      </c>
      <c r="Z59" s="161" t="str">
        <f t="shared" si="29"/>
        <v/>
      </c>
      <c r="AA59" s="161" t="str">
        <f t="shared" si="30"/>
        <v/>
      </c>
      <c r="AB59" s="161" t="str">
        <f t="shared" si="31"/>
        <v/>
      </c>
      <c r="AC59" s="161" t="str">
        <f t="shared" si="32"/>
        <v/>
      </c>
      <c r="AD59" s="162" t="str">
        <f t="shared" ca="1" si="33"/>
        <v/>
      </c>
      <c r="AE59" s="162" t="str">
        <f t="shared" ca="1" si="34"/>
        <v/>
      </c>
      <c r="AF59" s="162" t="str">
        <f t="shared" ca="1" si="35"/>
        <v/>
      </c>
      <c r="AG59" s="162" t="str">
        <f t="shared" ca="1" si="36"/>
        <v/>
      </c>
      <c r="AH59" s="162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60" t="str">
        <f t="shared" si="17"/>
        <v/>
      </c>
      <c r="O60" s="160">
        <f t="shared" ca="1" si="18"/>
        <v>16</v>
      </c>
      <c r="P60" s="160" t="str">
        <f t="shared" ca="1" si="19"/>
        <v/>
      </c>
      <c r="Q60" s="160" t="str">
        <f t="shared" ca="1" si="20"/>
        <v/>
      </c>
      <c r="R60" s="160" t="str">
        <f t="shared" ca="1" si="21"/>
        <v/>
      </c>
      <c r="S60" s="160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61" t="str">
        <f t="shared" si="28"/>
        <v/>
      </c>
      <c r="Z60" s="161" t="str">
        <f t="shared" si="29"/>
        <v/>
      </c>
      <c r="AA60" s="161" t="str">
        <f t="shared" si="30"/>
        <v/>
      </c>
      <c r="AB60" s="161" t="str">
        <f t="shared" si="31"/>
        <v/>
      </c>
      <c r="AC60" s="161" t="str">
        <f t="shared" si="32"/>
        <v/>
      </c>
      <c r="AD60" s="162" t="str">
        <f t="shared" ca="1" si="33"/>
        <v/>
      </c>
      <c r="AE60" s="162" t="str">
        <f t="shared" ca="1" si="34"/>
        <v/>
      </c>
      <c r="AF60" s="162" t="str">
        <f t="shared" ca="1" si="35"/>
        <v/>
      </c>
      <c r="AG60" s="162" t="str">
        <f t="shared" ca="1" si="36"/>
        <v/>
      </c>
      <c r="AH60" s="162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60" t="str">
        <f t="shared" si="17"/>
        <v/>
      </c>
      <c r="O61" s="160">
        <f t="shared" ca="1" si="18"/>
        <v>16</v>
      </c>
      <c r="P61" s="160" t="str">
        <f t="shared" ca="1" si="19"/>
        <v/>
      </c>
      <c r="Q61" s="160" t="str">
        <f t="shared" ca="1" si="20"/>
        <v/>
      </c>
      <c r="R61" s="160" t="str">
        <f t="shared" ca="1" si="21"/>
        <v/>
      </c>
      <c r="S61" s="160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61" t="str">
        <f t="shared" si="28"/>
        <v/>
      </c>
      <c r="Z61" s="161" t="str">
        <f t="shared" si="29"/>
        <v/>
      </c>
      <c r="AA61" s="161" t="str">
        <f t="shared" si="30"/>
        <v/>
      </c>
      <c r="AB61" s="161" t="str">
        <f t="shared" si="31"/>
        <v/>
      </c>
      <c r="AC61" s="161" t="str">
        <f t="shared" si="32"/>
        <v/>
      </c>
      <c r="AD61" s="162" t="str">
        <f t="shared" ca="1" si="33"/>
        <v/>
      </c>
      <c r="AE61" s="162" t="str">
        <f t="shared" ca="1" si="34"/>
        <v/>
      </c>
      <c r="AF61" s="162" t="str">
        <f t="shared" ca="1" si="35"/>
        <v/>
      </c>
      <c r="AG61" s="162" t="str">
        <f t="shared" ca="1" si="36"/>
        <v/>
      </c>
      <c r="AH61" s="162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60" t="str">
        <f t="shared" si="17"/>
        <v/>
      </c>
      <c r="O62" s="160">
        <f t="shared" ca="1" si="18"/>
        <v>16</v>
      </c>
      <c r="P62" s="160" t="str">
        <f t="shared" ca="1" si="19"/>
        <v/>
      </c>
      <c r="Q62" s="160" t="str">
        <f t="shared" ca="1" si="20"/>
        <v/>
      </c>
      <c r="R62" s="160" t="str">
        <f t="shared" ca="1" si="21"/>
        <v/>
      </c>
      <c r="S62" s="160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61" t="str">
        <f t="shared" si="28"/>
        <v/>
      </c>
      <c r="Z62" s="161" t="str">
        <f t="shared" si="29"/>
        <v/>
      </c>
      <c r="AA62" s="161" t="str">
        <f t="shared" si="30"/>
        <v/>
      </c>
      <c r="AB62" s="161" t="str">
        <f t="shared" si="31"/>
        <v/>
      </c>
      <c r="AC62" s="161" t="str">
        <f t="shared" si="32"/>
        <v/>
      </c>
      <c r="AD62" s="162" t="str">
        <f t="shared" ca="1" si="33"/>
        <v/>
      </c>
      <c r="AE62" s="162" t="str">
        <f t="shared" ca="1" si="34"/>
        <v/>
      </c>
      <c r="AF62" s="162" t="str">
        <f t="shared" ca="1" si="35"/>
        <v/>
      </c>
      <c r="AG62" s="162" t="str">
        <f t="shared" ca="1" si="36"/>
        <v/>
      </c>
      <c r="AH62" s="162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60" t="str">
        <f t="shared" si="17"/>
        <v/>
      </c>
      <c r="O63" s="160">
        <f t="shared" ca="1" si="18"/>
        <v>16</v>
      </c>
      <c r="P63" s="160" t="str">
        <f t="shared" ca="1" si="19"/>
        <v/>
      </c>
      <c r="Q63" s="160" t="str">
        <f t="shared" ca="1" si="20"/>
        <v/>
      </c>
      <c r="R63" s="160" t="str">
        <f t="shared" ca="1" si="21"/>
        <v/>
      </c>
      <c r="S63" s="160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61" t="str">
        <f t="shared" si="28"/>
        <v/>
      </c>
      <c r="Z63" s="161" t="str">
        <f t="shared" si="29"/>
        <v/>
      </c>
      <c r="AA63" s="161" t="str">
        <f t="shared" si="30"/>
        <v/>
      </c>
      <c r="AB63" s="161" t="str">
        <f t="shared" si="31"/>
        <v/>
      </c>
      <c r="AC63" s="161" t="str">
        <f t="shared" si="32"/>
        <v/>
      </c>
      <c r="AD63" s="162" t="str">
        <f t="shared" ca="1" si="33"/>
        <v/>
      </c>
      <c r="AE63" s="162" t="str">
        <f t="shared" ca="1" si="34"/>
        <v/>
      </c>
      <c r="AF63" s="162" t="str">
        <f t="shared" ca="1" si="35"/>
        <v/>
      </c>
      <c r="AG63" s="162" t="str">
        <f t="shared" ca="1" si="36"/>
        <v/>
      </c>
      <c r="AH63" s="162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60" t="str">
        <f t="shared" si="17"/>
        <v/>
      </c>
      <c r="O64" s="160">
        <f t="shared" ca="1" si="18"/>
        <v>16</v>
      </c>
      <c r="P64" s="160" t="str">
        <f t="shared" ca="1" si="19"/>
        <v/>
      </c>
      <c r="Q64" s="160" t="str">
        <f t="shared" ca="1" si="20"/>
        <v/>
      </c>
      <c r="R64" s="160" t="str">
        <f t="shared" ca="1" si="21"/>
        <v/>
      </c>
      <c r="S64" s="160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61" t="str">
        <f t="shared" si="28"/>
        <v/>
      </c>
      <c r="Z64" s="161" t="str">
        <f t="shared" si="29"/>
        <v/>
      </c>
      <c r="AA64" s="161" t="str">
        <f t="shared" si="30"/>
        <v/>
      </c>
      <c r="AB64" s="161" t="str">
        <f t="shared" si="31"/>
        <v/>
      </c>
      <c r="AC64" s="161" t="str">
        <f t="shared" si="32"/>
        <v/>
      </c>
      <c r="AD64" s="162" t="str">
        <f t="shared" ca="1" si="33"/>
        <v/>
      </c>
      <c r="AE64" s="162" t="str">
        <f t="shared" ca="1" si="34"/>
        <v/>
      </c>
      <c r="AF64" s="162" t="str">
        <f t="shared" ca="1" si="35"/>
        <v/>
      </c>
      <c r="AG64" s="162" t="str">
        <f t="shared" ca="1" si="36"/>
        <v/>
      </c>
      <c r="AH64" s="162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60" t="str">
        <f t="shared" si="17"/>
        <v/>
      </c>
      <c r="O65" s="160">
        <f t="shared" ca="1" si="18"/>
        <v>16</v>
      </c>
      <c r="P65" s="160" t="str">
        <f t="shared" ca="1" si="19"/>
        <v/>
      </c>
      <c r="Q65" s="160" t="str">
        <f t="shared" ca="1" si="20"/>
        <v/>
      </c>
      <c r="R65" s="160" t="str">
        <f t="shared" ca="1" si="21"/>
        <v/>
      </c>
      <c r="S65" s="160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61" t="str">
        <f t="shared" si="28"/>
        <v/>
      </c>
      <c r="Z65" s="161" t="str">
        <f t="shared" si="29"/>
        <v/>
      </c>
      <c r="AA65" s="161" t="str">
        <f t="shared" si="30"/>
        <v/>
      </c>
      <c r="AB65" s="161" t="str">
        <f t="shared" si="31"/>
        <v/>
      </c>
      <c r="AC65" s="161" t="str">
        <f t="shared" si="32"/>
        <v/>
      </c>
      <c r="AD65" s="162" t="str">
        <f t="shared" ca="1" si="33"/>
        <v/>
      </c>
      <c r="AE65" s="162" t="str">
        <f t="shared" ca="1" si="34"/>
        <v/>
      </c>
      <c r="AF65" s="162" t="str">
        <f t="shared" ca="1" si="35"/>
        <v/>
      </c>
      <c r="AG65" s="162" t="str">
        <f t="shared" ca="1" si="36"/>
        <v/>
      </c>
      <c r="AH65" s="162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60" t="str">
        <f t="shared" si="17"/>
        <v/>
      </c>
      <c r="O66" s="160">
        <f t="shared" ca="1" si="18"/>
        <v>16</v>
      </c>
      <c r="P66" s="160" t="str">
        <f t="shared" ca="1" si="19"/>
        <v/>
      </c>
      <c r="Q66" s="160" t="str">
        <f t="shared" ca="1" si="20"/>
        <v/>
      </c>
      <c r="R66" s="160" t="str">
        <f t="shared" ca="1" si="21"/>
        <v/>
      </c>
      <c r="S66" s="160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61" t="str">
        <f t="shared" si="28"/>
        <v/>
      </c>
      <c r="Z66" s="161" t="str">
        <f t="shared" si="29"/>
        <v/>
      </c>
      <c r="AA66" s="161" t="str">
        <f t="shared" si="30"/>
        <v/>
      </c>
      <c r="AB66" s="161" t="str">
        <f t="shared" si="31"/>
        <v/>
      </c>
      <c r="AC66" s="161" t="str">
        <f t="shared" si="32"/>
        <v/>
      </c>
      <c r="AD66" s="162" t="str">
        <f t="shared" ca="1" si="33"/>
        <v/>
      </c>
      <c r="AE66" s="162" t="str">
        <f t="shared" ca="1" si="34"/>
        <v/>
      </c>
      <c r="AF66" s="162" t="str">
        <f t="shared" ca="1" si="35"/>
        <v/>
      </c>
      <c r="AG66" s="162" t="str">
        <f t="shared" ca="1" si="36"/>
        <v/>
      </c>
      <c r="AH66" s="162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60" t="str">
        <f t="shared" si="17"/>
        <v/>
      </c>
      <c r="O67" s="160">
        <f t="shared" ca="1" si="18"/>
        <v>16</v>
      </c>
      <c r="P67" s="160" t="str">
        <f t="shared" ca="1" si="19"/>
        <v/>
      </c>
      <c r="Q67" s="160" t="str">
        <f t="shared" ca="1" si="20"/>
        <v/>
      </c>
      <c r="R67" s="160" t="str">
        <f t="shared" ca="1" si="21"/>
        <v/>
      </c>
      <c r="S67" s="160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61" t="str">
        <f t="shared" si="28"/>
        <v/>
      </c>
      <c r="Z67" s="161" t="str">
        <f t="shared" si="29"/>
        <v/>
      </c>
      <c r="AA67" s="161" t="str">
        <f t="shared" si="30"/>
        <v/>
      </c>
      <c r="AB67" s="161" t="str">
        <f t="shared" si="31"/>
        <v/>
      </c>
      <c r="AC67" s="161" t="str">
        <f t="shared" si="32"/>
        <v/>
      </c>
      <c r="AD67" s="162" t="str">
        <f t="shared" ca="1" si="33"/>
        <v/>
      </c>
      <c r="AE67" s="162" t="str">
        <f t="shared" ca="1" si="34"/>
        <v/>
      </c>
      <c r="AF67" s="162" t="str">
        <f t="shared" ca="1" si="35"/>
        <v/>
      </c>
      <c r="AG67" s="162" t="str">
        <f t="shared" ca="1" si="36"/>
        <v/>
      </c>
      <c r="AH67" s="162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60" t="str">
        <f t="shared" ref="N68:N131" si="42">IF(ROW()-1&gt;$K$2,"",IF(ROW()&lt;=2,2,IF(ROW()&lt;=N67+Q67,N67,ROW())))</f>
        <v/>
      </c>
      <c r="O68" s="160">
        <f t="shared" ref="O68:O131" ca="1" si="43">IF(N67=N68,O67,O67+R67+1)</f>
        <v>16</v>
      </c>
      <c r="P68" s="160" t="str">
        <f t="shared" ref="P68:P131" ca="1" si="44">OFFSET($J$1,O68-1,0)</f>
        <v/>
      </c>
      <c r="Q68" s="160" t="str">
        <f t="shared" ref="Q68:Q131" ca="1" si="45">OFFSET($K$1,O68-1,0)</f>
        <v/>
      </c>
      <c r="R68" s="160" t="str">
        <f t="shared" ref="R68:R131" ca="1" si="46">OFFSET($L$1,O68-1,0)</f>
        <v/>
      </c>
      <c r="S68" s="160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61" t="str">
        <f t="shared" ref="Y68:Y131" si="53">IF(OR($N68="",$S68),"",IF(T68&lt;=$O68+$R68,T68,""))</f>
        <v/>
      </c>
      <c r="Z68" s="161" t="str">
        <f t="shared" ref="Z68:Z131" si="54">IF(OR($N68="",$S68),"",IF(U68&lt;=$O68+$R68,U68,""))</f>
        <v/>
      </c>
      <c r="AA68" s="161" t="str">
        <f t="shared" ref="AA68:AA131" si="55">IF(OR($N68="",$S68),"",IF(V68&lt;=$O68+$R68,V68,""))</f>
        <v/>
      </c>
      <c r="AB68" s="161" t="str">
        <f t="shared" ref="AB68:AB131" si="56">IF(OR($N68="",$S68),"",IF(W68&lt;=$O68+$R68,W68,""))</f>
        <v/>
      </c>
      <c r="AC68" s="161" t="str">
        <f t="shared" ref="AC68:AC131" si="57">IF(OR($N68="",$S68),"",IF(X68&lt;=$O68+$R68,X68,""))</f>
        <v/>
      </c>
      <c r="AD68" s="162" t="str">
        <f t="shared" ref="AD68:AD131" ca="1" si="58">IF(OR($N68="",$S68,Y68=""),"",OFFSET($A$1,Y68-1,0))</f>
        <v/>
      </c>
      <c r="AE68" s="162" t="str">
        <f t="shared" ref="AE68:AE131" ca="1" si="59">IF(OR($N68="",$S68,Z68=""),"",OFFSET($A$1,Z68-1,0))</f>
        <v/>
      </c>
      <c r="AF68" s="162" t="str">
        <f t="shared" ref="AF68:AF131" ca="1" si="60">IF(OR($N68="",$S68,AA68=""),"",OFFSET($A$1,AA68-1,0))</f>
        <v/>
      </c>
      <c r="AG68" s="162" t="str">
        <f t="shared" ref="AG68:AG131" ca="1" si="61">IF(OR($N68="",$S68,AB68=""),"",OFFSET($A$1,AB68-1,0))</f>
        <v/>
      </c>
      <c r="AH68" s="162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60" t="str">
        <f t="shared" si="42"/>
        <v/>
      </c>
      <c r="O69" s="160">
        <f t="shared" ca="1" si="43"/>
        <v>16</v>
      </c>
      <c r="P69" s="160" t="str">
        <f t="shared" ca="1" si="44"/>
        <v/>
      </c>
      <c r="Q69" s="160" t="str">
        <f t="shared" ca="1" si="45"/>
        <v/>
      </c>
      <c r="R69" s="160" t="str">
        <f t="shared" ca="1" si="46"/>
        <v/>
      </c>
      <c r="S69" s="160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61" t="str">
        <f t="shared" si="53"/>
        <v/>
      </c>
      <c r="Z69" s="161" t="str">
        <f t="shared" si="54"/>
        <v/>
      </c>
      <c r="AA69" s="161" t="str">
        <f t="shared" si="55"/>
        <v/>
      </c>
      <c r="AB69" s="161" t="str">
        <f t="shared" si="56"/>
        <v/>
      </c>
      <c r="AC69" s="161" t="str">
        <f t="shared" si="57"/>
        <v/>
      </c>
      <c r="AD69" s="162" t="str">
        <f t="shared" ca="1" si="58"/>
        <v/>
      </c>
      <c r="AE69" s="162" t="str">
        <f t="shared" ca="1" si="59"/>
        <v/>
      </c>
      <c r="AF69" s="162" t="str">
        <f t="shared" ca="1" si="60"/>
        <v/>
      </c>
      <c r="AG69" s="162" t="str">
        <f t="shared" ca="1" si="61"/>
        <v/>
      </c>
      <c r="AH69" s="162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60" t="str">
        <f t="shared" si="42"/>
        <v/>
      </c>
      <c r="O70" s="160">
        <f t="shared" ca="1" si="43"/>
        <v>16</v>
      </c>
      <c r="P70" s="160" t="str">
        <f t="shared" ca="1" si="44"/>
        <v/>
      </c>
      <c r="Q70" s="160" t="str">
        <f t="shared" ca="1" si="45"/>
        <v/>
      </c>
      <c r="R70" s="160" t="str">
        <f t="shared" ca="1" si="46"/>
        <v/>
      </c>
      <c r="S70" s="160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61" t="str">
        <f t="shared" si="53"/>
        <v/>
      </c>
      <c r="Z70" s="161" t="str">
        <f t="shared" si="54"/>
        <v/>
      </c>
      <c r="AA70" s="161" t="str">
        <f t="shared" si="55"/>
        <v/>
      </c>
      <c r="AB70" s="161" t="str">
        <f t="shared" si="56"/>
        <v/>
      </c>
      <c r="AC70" s="161" t="str">
        <f t="shared" si="57"/>
        <v/>
      </c>
      <c r="AD70" s="162" t="str">
        <f t="shared" ca="1" si="58"/>
        <v/>
      </c>
      <c r="AE70" s="162" t="str">
        <f t="shared" ca="1" si="59"/>
        <v/>
      </c>
      <c r="AF70" s="162" t="str">
        <f t="shared" ca="1" si="60"/>
        <v/>
      </c>
      <c r="AG70" s="162" t="str">
        <f t="shared" ca="1" si="61"/>
        <v/>
      </c>
      <c r="AH70" s="162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60" t="str">
        <f t="shared" si="42"/>
        <v/>
      </c>
      <c r="O71" s="160">
        <f t="shared" ca="1" si="43"/>
        <v>16</v>
      </c>
      <c r="P71" s="160" t="str">
        <f t="shared" ca="1" si="44"/>
        <v/>
      </c>
      <c r="Q71" s="160" t="str">
        <f t="shared" ca="1" si="45"/>
        <v/>
      </c>
      <c r="R71" s="160" t="str">
        <f t="shared" ca="1" si="46"/>
        <v/>
      </c>
      <c r="S71" s="160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61" t="str">
        <f t="shared" si="53"/>
        <v/>
      </c>
      <c r="Z71" s="161" t="str">
        <f t="shared" si="54"/>
        <v/>
      </c>
      <c r="AA71" s="161" t="str">
        <f t="shared" si="55"/>
        <v/>
      </c>
      <c r="AB71" s="161" t="str">
        <f t="shared" si="56"/>
        <v/>
      </c>
      <c r="AC71" s="161" t="str">
        <f t="shared" si="57"/>
        <v/>
      </c>
      <c r="AD71" s="162" t="str">
        <f t="shared" ca="1" si="58"/>
        <v/>
      </c>
      <c r="AE71" s="162" t="str">
        <f t="shared" ca="1" si="59"/>
        <v/>
      </c>
      <c r="AF71" s="162" t="str">
        <f t="shared" ca="1" si="60"/>
        <v/>
      </c>
      <c r="AG71" s="162" t="str">
        <f t="shared" ca="1" si="61"/>
        <v/>
      </c>
      <c r="AH71" s="162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60" t="str">
        <f t="shared" si="42"/>
        <v/>
      </c>
      <c r="O72" s="160">
        <f t="shared" ca="1" si="43"/>
        <v>16</v>
      </c>
      <c r="P72" s="160" t="str">
        <f t="shared" ca="1" si="44"/>
        <v/>
      </c>
      <c r="Q72" s="160" t="str">
        <f t="shared" ca="1" si="45"/>
        <v/>
      </c>
      <c r="R72" s="160" t="str">
        <f t="shared" ca="1" si="46"/>
        <v/>
      </c>
      <c r="S72" s="160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61" t="str">
        <f t="shared" si="53"/>
        <v/>
      </c>
      <c r="Z72" s="161" t="str">
        <f t="shared" si="54"/>
        <v/>
      </c>
      <c r="AA72" s="161" t="str">
        <f t="shared" si="55"/>
        <v/>
      </c>
      <c r="AB72" s="161" t="str">
        <f t="shared" si="56"/>
        <v/>
      </c>
      <c r="AC72" s="161" t="str">
        <f t="shared" si="57"/>
        <v/>
      </c>
      <c r="AD72" s="162" t="str">
        <f t="shared" ca="1" si="58"/>
        <v/>
      </c>
      <c r="AE72" s="162" t="str">
        <f t="shared" ca="1" si="59"/>
        <v/>
      </c>
      <c r="AF72" s="162" t="str">
        <f t="shared" ca="1" si="60"/>
        <v/>
      </c>
      <c r="AG72" s="162" t="str">
        <f t="shared" ca="1" si="61"/>
        <v/>
      </c>
      <c r="AH72" s="162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60" t="str">
        <f t="shared" si="42"/>
        <v/>
      </c>
      <c r="O73" s="160">
        <f t="shared" ca="1" si="43"/>
        <v>16</v>
      </c>
      <c r="P73" s="160" t="str">
        <f t="shared" ca="1" si="44"/>
        <v/>
      </c>
      <c r="Q73" s="160" t="str">
        <f t="shared" ca="1" si="45"/>
        <v/>
      </c>
      <c r="R73" s="160" t="str">
        <f t="shared" ca="1" si="46"/>
        <v/>
      </c>
      <c r="S73" s="160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61" t="str">
        <f t="shared" si="53"/>
        <v/>
      </c>
      <c r="Z73" s="161" t="str">
        <f t="shared" si="54"/>
        <v/>
      </c>
      <c r="AA73" s="161" t="str">
        <f t="shared" si="55"/>
        <v/>
      </c>
      <c r="AB73" s="161" t="str">
        <f t="shared" si="56"/>
        <v/>
      </c>
      <c r="AC73" s="161" t="str">
        <f t="shared" si="57"/>
        <v/>
      </c>
      <c r="AD73" s="162" t="str">
        <f t="shared" ca="1" si="58"/>
        <v/>
      </c>
      <c r="AE73" s="162" t="str">
        <f t="shared" ca="1" si="59"/>
        <v/>
      </c>
      <c r="AF73" s="162" t="str">
        <f t="shared" ca="1" si="60"/>
        <v/>
      </c>
      <c r="AG73" s="162" t="str">
        <f t="shared" ca="1" si="61"/>
        <v/>
      </c>
      <c r="AH73" s="162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60" t="str">
        <f t="shared" si="42"/>
        <v/>
      </c>
      <c r="O74" s="160">
        <f t="shared" ca="1" si="43"/>
        <v>16</v>
      </c>
      <c r="P74" s="160" t="str">
        <f t="shared" ca="1" si="44"/>
        <v/>
      </c>
      <c r="Q74" s="160" t="str">
        <f t="shared" ca="1" si="45"/>
        <v/>
      </c>
      <c r="R74" s="160" t="str">
        <f t="shared" ca="1" si="46"/>
        <v/>
      </c>
      <c r="S74" s="160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61" t="str">
        <f t="shared" si="53"/>
        <v/>
      </c>
      <c r="Z74" s="161" t="str">
        <f t="shared" si="54"/>
        <v/>
      </c>
      <c r="AA74" s="161" t="str">
        <f t="shared" si="55"/>
        <v/>
      </c>
      <c r="AB74" s="161" t="str">
        <f t="shared" si="56"/>
        <v/>
      </c>
      <c r="AC74" s="161" t="str">
        <f t="shared" si="57"/>
        <v/>
      </c>
      <c r="AD74" s="162" t="str">
        <f t="shared" ca="1" si="58"/>
        <v/>
      </c>
      <c r="AE74" s="162" t="str">
        <f t="shared" ca="1" si="59"/>
        <v/>
      </c>
      <c r="AF74" s="162" t="str">
        <f t="shared" ca="1" si="60"/>
        <v/>
      </c>
      <c r="AG74" s="162" t="str">
        <f t="shared" ca="1" si="61"/>
        <v/>
      </c>
      <c r="AH74" s="162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60" t="str">
        <f t="shared" si="42"/>
        <v/>
      </c>
      <c r="O75" s="160">
        <f t="shared" ca="1" si="43"/>
        <v>16</v>
      </c>
      <c r="P75" s="160" t="str">
        <f t="shared" ca="1" si="44"/>
        <v/>
      </c>
      <c r="Q75" s="160" t="str">
        <f t="shared" ca="1" si="45"/>
        <v/>
      </c>
      <c r="R75" s="160" t="str">
        <f t="shared" ca="1" si="46"/>
        <v/>
      </c>
      <c r="S75" s="160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61" t="str">
        <f t="shared" si="53"/>
        <v/>
      </c>
      <c r="Z75" s="161" t="str">
        <f t="shared" si="54"/>
        <v/>
      </c>
      <c r="AA75" s="161" t="str">
        <f t="shared" si="55"/>
        <v/>
      </c>
      <c r="AB75" s="161" t="str">
        <f t="shared" si="56"/>
        <v/>
      </c>
      <c r="AC75" s="161" t="str">
        <f t="shared" si="57"/>
        <v/>
      </c>
      <c r="AD75" s="162" t="str">
        <f t="shared" ca="1" si="58"/>
        <v/>
      </c>
      <c r="AE75" s="162" t="str">
        <f t="shared" ca="1" si="59"/>
        <v/>
      </c>
      <c r="AF75" s="162" t="str">
        <f t="shared" ca="1" si="60"/>
        <v/>
      </c>
      <c r="AG75" s="162" t="str">
        <f t="shared" ca="1" si="61"/>
        <v/>
      </c>
      <c r="AH75" s="162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60" t="str">
        <f t="shared" si="42"/>
        <v/>
      </c>
      <c r="O76" s="160">
        <f t="shared" ca="1" si="43"/>
        <v>16</v>
      </c>
      <c r="P76" s="160" t="str">
        <f t="shared" ca="1" si="44"/>
        <v/>
      </c>
      <c r="Q76" s="160" t="str">
        <f t="shared" ca="1" si="45"/>
        <v/>
      </c>
      <c r="R76" s="160" t="str">
        <f t="shared" ca="1" si="46"/>
        <v/>
      </c>
      <c r="S76" s="160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61" t="str">
        <f t="shared" si="53"/>
        <v/>
      </c>
      <c r="Z76" s="161" t="str">
        <f t="shared" si="54"/>
        <v/>
      </c>
      <c r="AA76" s="161" t="str">
        <f t="shared" si="55"/>
        <v/>
      </c>
      <c r="AB76" s="161" t="str">
        <f t="shared" si="56"/>
        <v/>
      </c>
      <c r="AC76" s="161" t="str">
        <f t="shared" si="57"/>
        <v/>
      </c>
      <c r="AD76" s="162" t="str">
        <f t="shared" ca="1" si="58"/>
        <v/>
      </c>
      <c r="AE76" s="162" t="str">
        <f t="shared" ca="1" si="59"/>
        <v/>
      </c>
      <c r="AF76" s="162" t="str">
        <f t="shared" ca="1" si="60"/>
        <v/>
      </c>
      <c r="AG76" s="162" t="str">
        <f t="shared" ca="1" si="61"/>
        <v/>
      </c>
      <c r="AH76" s="162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60" t="str">
        <f t="shared" si="42"/>
        <v/>
      </c>
      <c r="O77" s="160">
        <f t="shared" ca="1" si="43"/>
        <v>16</v>
      </c>
      <c r="P77" s="160" t="str">
        <f t="shared" ca="1" si="44"/>
        <v/>
      </c>
      <c r="Q77" s="160" t="str">
        <f t="shared" ca="1" si="45"/>
        <v/>
      </c>
      <c r="R77" s="160" t="str">
        <f t="shared" ca="1" si="46"/>
        <v/>
      </c>
      <c r="S77" s="160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61" t="str">
        <f t="shared" si="53"/>
        <v/>
      </c>
      <c r="Z77" s="161" t="str">
        <f t="shared" si="54"/>
        <v/>
      </c>
      <c r="AA77" s="161" t="str">
        <f t="shared" si="55"/>
        <v/>
      </c>
      <c r="AB77" s="161" t="str">
        <f t="shared" si="56"/>
        <v/>
      </c>
      <c r="AC77" s="161" t="str">
        <f t="shared" si="57"/>
        <v/>
      </c>
      <c r="AD77" s="162" t="str">
        <f t="shared" ca="1" si="58"/>
        <v/>
      </c>
      <c r="AE77" s="162" t="str">
        <f t="shared" ca="1" si="59"/>
        <v/>
      </c>
      <c r="AF77" s="162" t="str">
        <f t="shared" ca="1" si="60"/>
        <v/>
      </c>
      <c r="AG77" s="162" t="str">
        <f t="shared" ca="1" si="61"/>
        <v/>
      </c>
      <c r="AH77" s="162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60" t="str">
        <f t="shared" si="42"/>
        <v/>
      </c>
      <c r="O78" s="160">
        <f t="shared" ca="1" si="43"/>
        <v>16</v>
      </c>
      <c r="P78" s="160" t="str">
        <f t="shared" ca="1" si="44"/>
        <v/>
      </c>
      <c r="Q78" s="160" t="str">
        <f t="shared" ca="1" si="45"/>
        <v/>
      </c>
      <c r="R78" s="160" t="str">
        <f t="shared" ca="1" si="46"/>
        <v/>
      </c>
      <c r="S78" s="160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61" t="str">
        <f t="shared" si="53"/>
        <v/>
      </c>
      <c r="Z78" s="161" t="str">
        <f t="shared" si="54"/>
        <v/>
      </c>
      <c r="AA78" s="161" t="str">
        <f t="shared" si="55"/>
        <v/>
      </c>
      <c r="AB78" s="161" t="str">
        <f t="shared" si="56"/>
        <v/>
      </c>
      <c r="AC78" s="161" t="str">
        <f t="shared" si="57"/>
        <v/>
      </c>
      <c r="AD78" s="162" t="str">
        <f t="shared" ca="1" si="58"/>
        <v/>
      </c>
      <c r="AE78" s="162" t="str">
        <f t="shared" ca="1" si="59"/>
        <v/>
      </c>
      <c r="AF78" s="162" t="str">
        <f t="shared" ca="1" si="60"/>
        <v/>
      </c>
      <c r="AG78" s="162" t="str">
        <f t="shared" ca="1" si="61"/>
        <v/>
      </c>
      <c r="AH78" s="162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60" t="str">
        <f t="shared" si="42"/>
        <v/>
      </c>
      <c r="O79" s="160">
        <f t="shared" ca="1" si="43"/>
        <v>16</v>
      </c>
      <c r="P79" s="160" t="str">
        <f t="shared" ca="1" si="44"/>
        <v/>
      </c>
      <c r="Q79" s="160" t="str">
        <f t="shared" ca="1" si="45"/>
        <v/>
      </c>
      <c r="R79" s="160" t="str">
        <f t="shared" ca="1" si="46"/>
        <v/>
      </c>
      <c r="S79" s="160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61" t="str">
        <f t="shared" si="53"/>
        <v/>
      </c>
      <c r="Z79" s="161" t="str">
        <f t="shared" si="54"/>
        <v/>
      </c>
      <c r="AA79" s="161" t="str">
        <f t="shared" si="55"/>
        <v/>
      </c>
      <c r="AB79" s="161" t="str">
        <f t="shared" si="56"/>
        <v/>
      </c>
      <c r="AC79" s="161" t="str">
        <f t="shared" si="57"/>
        <v/>
      </c>
      <c r="AD79" s="162" t="str">
        <f t="shared" ca="1" si="58"/>
        <v/>
      </c>
      <c r="AE79" s="162" t="str">
        <f t="shared" ca="1" si="59"/>
        <v/>
      </c>
      <c r="AF79" s="162" t="str">
        <f t="shared" ca="1" si="60"/>
        <v/>
      </c>
      <c r="AG79" s="162" t="str">
        <f t="shared" ca="1" si="61"/>
        <v/>
      </c>
      <c r="AH79" s="162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60" t="str">
        <f t="shared" si="42"/>
        <v/>
      </c>
      <c r="O80" s="160">
        <f t="shared" ca="1" si="43"/>
        <v>16</v>
      </c>
      <c r="P80" s="160" t="str">
        <f t="shared" ca="1" si="44"/>
        <v/>
      </c>
      <c r="Q80" s="160" t="str">
        <f t="shared" ca="1" si="45"/>
        <v/>
      </c>
      <c r="R80" s="160" t="str">
        <f t="shared" ca="1" si="46"/>
        <v/>
      </c>
      <c r="S80" s="160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61" t="str">
        <f t="shared" si="53"/>
        <v/>
      </c>
      <c r="Z80" s="161" t="str">
        <f t="shared" si="54"/>
        <v/>
      </c>
      <c r="AA80" s="161" t="str">
        <f t="shared" si="55"/>
        <v/>
      </c>
      <c r="AB80" s="161" t="str">
        <f t="shared" si="56"/>
        <v/>
      </c>
      <c r="AC80" s="161" t="str">
        <f t="shared" si="57"/>
        <v/>
      </c>
      <c r="AD80" s="162" t="str">
        <f t="shared" ca="1" si="58"/>
        <v/>
      </c>
      <c r="AE80" s="162" t="str">
        <f t="shared" ca="1" si="59"/>
        <v/>
      </c>
      <c r="AF80" s="162" t="str">
        <f t="shared" ca="1" si="60"/>
        <v/>
      </c>
      <c r="AG80" s="162" t="str">
        <f t="shared" ca="1" si="61"/>
        <v/>
      </c>
      <c r="AH80" s="162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60" t="str">
        <f t="shared" si="42"/>
        <v/>
      </c>
      <c r="O81" s="160">
        <f t="shared" ca="1" si="43"/>
        <v>16</v>
      </c>
      <c r="P81" s="160" t="str">
        <f t="shared" ca="1" si="44"/>
        <v/>
      </c>
      <c r="Q81" s="160" t="str">
        <f t="shared" ca="1" si="45"/>
        <v/>
      </c>
      <c r="R81" s="160" t="str">
        <f t="shared" ca="1" si="46"/>
        <v/>
      </c>
      <c r="S81" s="160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61" t="str">
        <f t="shared" si="53"/>
        <v/>
      </c>
      <c r="Z81" s="161" t="str">
        <f t="shared" si="54"/>
        <v/>
      </c>
      <c r="AA81" s="161" t="str">
        <f t="shared" si="55"/>
        <v/>
      </c>
      <c r="AB81" s="161" t="str">
        <f t="shared" si="56"/>
        <v/>
      </c>
      <c r="AC81" s="161" t="str">
        <f t="shared" si="57"/>
        <v/>
      </c>
      <c r="AD81" s="162" t="str">
        <f t="shared" ca="1" si="58"/>
        <v/>
      </c>
      <c r="AE81" s="162" t="str">
        <f t="shared" ca="1" si="59"/>
        <v/>
      </c>
      <c r="AF81" s="162" t="str">
        <f t="shared" ca="1" si="60"/>
        <v/>
      </c>
      <c r="AG81" s="162" t="str">
        <f t="shared" ca="1" si="61"/>
        <v/>
      </c>
      <c r="AH81" s="162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60" t="str">
        <f t="shared" si="42"/>
        <v/>
      </c>
      <c r="O82" s="160">
        <f t="shared" ca="1" si="43"/>
        <v>16</v>
      </c>
      <c r="P82" s="160" t="str">
        <f t="shared" ca="1" si="44"/>
        <v/>
      </c>
      <c r="Q82" s="160" t="str">
        <f t="shared" ca="1" si="45"/>
        <v/>
      </c>
      <c r="R82" s="160" t="str">
        <f t="shared" ca="1" si="46"/>
        <v/>
      </c>
      <c r="S82" s="160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61" t="str">
        <f t="shared" si="53"/>
        <v/>
      </c>
      <c r="Z82" s="161" t="str">
        <f t="shared" si="54"/>
        <v/>
      </c>
      <c r="AA82" s="161" t="str">
        <f t="shared" si="55"/>
        <v/>
      </c>
      <c r="AB82" s="161" t="str">
        <f t="shared" si="56"/>
        <v/>
      </c>
      <c r="AC82" s="161" t="str">
        <f t="shared" si="57"/>
        <v/>
      </c>
      <c r="AD82" s="162" t="str">
        <f t="shared" ca="1" si="58"/>
        <v/>
      </c>
      <c r="AE82" s="162" t="str">
        <f t="shared" ca="1" si="59"/>
        <v/>
      </c>
      <c r="AF82" s="162" t="str">
        <f t="shared" ca="1" si="60"/>
        <v/>
      </c>
      <c r="AG82" s="162" t="str">
        <f t="shared" ca="1" si="61"/>
        <v/>
      </c>
      <c r="AH82" s="162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60" t="str">
        <f t="shared" si="42"/>
        <v/>
      </c>
      <c r="O83" s="160">
        <f t="shared" ca="1" si="43"/>
        <v>16</v>
      </c>
      <c r="P83" s="160" t="str">
        <f t="shared" ca="1" si="44"/>
        <v/>
      </c>
      <c r="Q83" s="160" t="str">
        <f t="shared" ca="1" si="45"/>
        <v/>
      </c>
      <c r="R83" s="160" t="str">
        <f t="shared" ca="1" si="46"/>
        <v/>
      </c>
      <c r="S83" s="160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61" t="str">
        <f t="shared" si="53"/>
        <v/>
      </c>
      <c r="Z83" s="161" t="str">
        <f t="shared" si="54"/>
        <v/>
      </c>
      <c r="AA83" s="161" t="str">
        <f t="shared" si="55"/>
        <v/>
      </c>
      <c r="AB83" s="161" t="str">
        <f t="shared" si="56"/>
        <v/>
      </c>
      <c r="AC83" s="161" t="str">
        <f t="shared" si="57"/>
        <v/>
      </c>
      <c r="AD83" s="162" t="str">
        <f t="shared" ca="1" si="58"/>
        <v/>
      </c>
      <c r="AE83" s="162" t="str">
        <f t="shared" ca="1" si="59"/>
        <v/>
      </c>
      <c r="AF83" s="162" t="str">
        <f t="shared" ca="1" si="60"/>
        <v/>
      </c>
      <c r="AG83" s="162" t="str">
        <f t="shared" ca="1" si="61"/>
        <v/>
      </c>
      <c r="AH83" s="162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60" t="str">
        <f t="shared" si="42"/>
        <v/>
      </c>
      <c r="O84" s="160">
        <f t="shared" ca="1" si="43"/>
        <v>16</v>
      </c>
      <c r="P84" s="160" t="str">
        <f t="shared" ca="1" si="44"/>
        <v/>
      </c>
      <c r="Q84" s="160" t="str">
        <f t="shared" ca="1" si="45"/>
        <v/>
      </c>
      <c r="R84" s="160" t="str">
        <f t="shared" ca="1" si="46"/>
        <v/>
      </c>
      <c r="S84" s="160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61" t="str">
        <f t="shared" si="53"/>
        <v/>
      </c>
      <c r="Z84" s="161" t="str">
        <f t="shared" si="54"/>
        <v/>
      </c>
      <c r="AA84" s="161" t="str">
        <f t="shared" si="55"/>
        <v/>
      </c>
      <c r="AB84" s="161" t="str">
        <f t="shared" si="56"/>
        <v/>
      </c>
      <c r="AC84" s="161" t="str">
        <f t="shared" si="57"/>
        <v/>
      </c>
      <c r="AD84" s="162" t="str">
        <f t="shared" ca="1" si="58"/>
        <v/>
      </c>
      <c r="AE84" s="162" t="str">
        <f t="shared" ca="1" si="59"/>
        <v/>
      </c>
      <c r="AF84" s="162" t="str">
        <f t="shared" ca="1" si="60"/>
        <v/>
      </c>
      <c r="AG84" s="162" t="str">
        <f t="shared" ca="1" si="61"/>
        <v/>
      </c>
      <c r="AH84" s="162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60" t="str">
        <f t="shared" si="42"/>
        <v/>
      </c>
      <c r="O85" s="160">
        <f t="shared" ca="1" si="43"/>
        <v>16</v>
      </c>
      <c r="P85" s="160" t="str">
        <f t="shared" ca="1" si="44"/>
        <v/>
      </c>
      <c r="Q85" s="160" t="str">
        <f t="shared" ca="1" si="45"/>
        <v/>
      </c>
      <c r="R85" s="160" t="str">
        <f t="shared" ca="1" si="46"/>
        <v/>
      </c>
      <c r="S85" s="160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61" t="str">
        <f t="shared" si="53"/>
        <v/>
      </c>
      <c r="Z85" s="161" t="str">
        <f t="shared" si="54"/>
        <v/>
      </c>
      <c r="AA85" s="161" t="str">
        <f t="shared" si="55"/>
        <v/>
      </c>
      <c r="AB85" s="161" t="str">
        <f t="shared" si="56"/>
        <v/>
      </c>
      <c r="AC85" s="161" t="str">
        <f t="shared" si="57"/>
        <v/>
      </c>
      <c r="AD85" s="162" t="str">
        <f t="shared" ca="1" si="58"/>
        <v/>
      </c>
      <c r="AE85" s="162" t="str">
        <f t="shared" ca="1" si="59"/>
        <v/>
      </c>
      <c r="AF85" s="162" t="str">
        <f t="shared" ca="1" si="60"/>
        <v/>
      </c>
      <c r="AG85" s="162" t="str">
        <f t="shared" ca="1" si="61"/>
        <v/>
      </c>
      <c r="AH85" s="162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60" t="str">
        <f t="shared" si="42"/>
        <v/>
      </c>
      <c r="O86" s="160">
        <f t="shared" ca="1" si="43"/>
        <v>16</v>
      </c>
      <c r="P86" s="160" t="str">
        <f t="shared" ca="1" si="44"/>
        <v/>
      </c>
      <c r="Q86" s="160" t="str">
        <f t="shared" ca="1" si="45"/>
        <v/>
      </c>
      <c r="R86" s="160" t="str">
        <f t="shared" ca="1" si="46"/>
        <v/>
      </c>
      <c r="S86" s="160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61" t="str">
        <f t="shared" si="53"/>
        <v/>
      </c>
      <c r="Z86" s="161" t="str">
        <f t="shared" si="54"/>
        <v/>
      </c>
      <c r="AA86" s="161" t="str">
        <f t="shared" si="55"/>
        <v/>
      </c>
      <c r="AB86" s="161" t="str">
        <f t="shared" si="56"/>
        <v/>
      </c>
      <c r="AC86" s="161" t="str">
        <f t="shared" si="57"/>
        <v/>
      </c>
      <c r="AD86" s="162" t="str">
        <f t="shared" ca="1" si="58"/>
        <v/>
      </c>
      <c r="AE86" s="162" t="str">
        <f t="shared" ca="1" si="59"/>
        <v/>
      </c>
      <c r="AF86" s="162" t="str">
        <f t="shared" ca="1" si="60"/>
        <v/>
      </c>
      <c r="AG86" s="162" t="str">
        <f t="shared" ca="1" si="61"/>
        <v/>
      </c>
      <c r="AH86" s="162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60" t="str">
        <f t="shared" si="42"/>
        <v/>
      </c>
      <c r="O87" s="160">
        <f t="shared" ca="1" si="43"/>
        <v>16</v>
      </c>
      <c r="P87" s="160" t="str">
        <f t="shared" ca="1" si="44"/>
        <v/>
      </c>
      <c r="Q87" s="160" t="str">
        <f t="shared" ca="1" si="45"/>
        <v/>
      </c>
      <c r="R87" s="160" t="str">
        <f t="shared" ca="1" si="46"/>
        <v/>
      </c>
      <c r="S87" s="160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61" t="str">
        <f t="shared" si="53"/>
        <v/>
      </c>
      <c r="Z87" s="161" t="str">
        <f t="shared" si="54"/>
        <v/>
      </c>
      <c r="AA87" s="161" t="str">
        <f t="shared" si="55"/>
        <v/>
      </c>
      <c r="AB87" s="161" t="str">
        <f t="shared" si="56"/>
        <v/>
      </c>
      <c r="AC87" s="161" t="str">
        <f t="shared" si="57"/>
        <v/>
      </c>
      <c r="AD87" s="162" t="str">
        <f t="shared" ca="1" si="58"/>
        <v/>
      </c>
      <c r="AE87" s="162" t="str">
        <f t="shared" ca="1" si="59"/>
        <v/>
      </c>
      <c r="AF87" s="162" t="str">
        <f t="shared" ca="1" si="60"/>
        <v/>
      </c>
      <c r="AG87" s="162" t="str">
        <f t="shared" ca="1" si="61"/>
        <v/>
      </c>
      <c r="AH87" s="162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60" t="str">
        <f t="shared" si="42"/>
        <v/>
      </c>
      <c r="O88" s="160">
        <f t="shared" ca="1" si="43"/>
        <v>16</v>
      </c>
      <c r="P88" s="160" t="str">
        <f t="shared" ca="1" si="44"/>
        <v/>
      </c>
      <c r="Q88" s="160" t="str">
        <f t="shared" ca="1" si="45"/>
        <v/>
      </c>
      <c r="R88" s="160" t="str">
        <f t="shared" ca="1" si="46"/>
        <v/>
      </c>
      <c r="S88" s="160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61" t="str">
        <f t="shared" si="53"/>
        <v/>
      </c>
      <c r="Z88" s="161" t="str">
        <f t="shared" si="54"/>
        <v/>
      </c>
      <c r="AA88" s="161" t="str">
        <f t="shared" si="55"/>
        <v/>
      </c>
      <c r="AB88" s="161" t="str">
        <f t="shared" si="56"/>
        <v/>
      </c>
      <c r="AC88" s="161" t="str">
        <f t="shared" si="57"/>
        <v/>
      </c>
      <c r="AD88" s="162" t="str">
        <f t="shared" ca="1" si="58"/>
        <v/>
      </c>
      <c r="AE88" s="162" t="str">
        <f t="shared" ca="1" si="59"/>
        <v/>
      </c>
      <c r="AF88" s="162" t="str">
        <f t="shared" ca="1" si="60"/>
        <v/>
      </c>
      <c r="AG88" s="162" t="str">
        <f t="shared" ca="1" si="61"/>
        <v/>
      </c>
      <c r="AH88" s="162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60" t="str">
        <f t="shared" si="42"/>
        <v/>
      </c>
      <c r="O89" s="160">
        <f t="shared" ca="1" si="43"/>
        <v>16</v>
      </c>
      <c r="P89" s="160" t="str">
        <f t="shared" ca="1" si="44"/>
        <v/>
      </c>
      <c r="Q89" s="160" t="str">
        <f t="shared" ca="1" si="45"/>
        <v/>
      </c>
      <c r="R89" s="160" t="str">
        <f t="shared" ca="1" si="46"/>
        <v/>
      </c>
      <c r="S89" s="160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61" t="str">
        <f t="shared" si="53"/>
        <v/>
      </c>
      <c r="Z89" s="161" t="str">
        <f t="shared" si="54"/>
        <v/>
      </c>
      <c r="AA89" s="161" t="str">
        <f t="shared" si="55"/>
        <v/>
      </c>
      <c r="AB89" s="161" t="str">
        <f t="shared" si="56"/>
        <v/>
      </c>
      <c r="AC89" s="161" t="str">
        <f t="shared" si="57"/>
        <v/>
      </c>
      <c r="AD89" s="162" t="str">
        <f t="shared" ca="1" si="58"/>
        <v/>
      </c>
      <c r="AE89" s="162" t="str">
        <f t="shared" ca="1" si="59"/>
        <v/>
      </c>
      <c r="AF89" s="162" t="str">
        <f t="shared" ca="1" si="60"/>
        <v/>
      </c>
      <c r="AG89" s="162" t="str">
        <f t="shared" ca="1" si="61"/>
        <v/>
      </c>
      <c r="AH89" s="162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60" t="str">
        <f t="shared" si="42"/>
        <v/>
      </c>
      <c r="O90" s="160">
        <f t="shared" ca="1" si="43"/>
        <v>16</v>
      </c>
      <c r="P90" s="160" t="str">
        <f t="shared" ca="1" si="44"/>
        <v/>
      </c>
      <c r="Q90" s="160" t="str">
        <f t="shared" ca="1" si="45"/>
        <v/>
      </c>
      <c r="R90" s="160" t="str">
        <f t="shared" ca="1" si="46"/>
        <v/>
      </c>
      <c r="S90" s="160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61" t="str">
        <f t="shared" si="53"/>
        <v/>
      </c>
      <c r="Z90" s="161" t="str">
        <f t="shared" si="54"/>
        <v/>
      </c>
      <c r="AA90" s="161" t="str">
        <f t="shared" si="55"/>
        <v/>
      </c>
      <c r="AB90" s="161" t="str">
        <f t="shared" si="56"/>
        <v/>
      </c>
      <c r="AC90" s="161" t="str">
        <f t="shared" si="57"/>
        <v/>
      </c>
      <c r="AD90" s="162" t="str">
        <f t="shared" ca="1" si="58"/>
        <v/>
      </c>
      <c r="AE90" s="162" t="str">
        <f t="shared" ca="1" si="59"/>
        <v/>
      </c>
      <c r="AF90" s="162" t="str">
        <f t="shared" ca="1" si="60"/>
        <v/>
      </c>
      <c r="AG90" s="162" t="str">
        <f t="shared" ca="1" si="61"/>
        <v/>
      </c>
      <c r="AH90" s="162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60" t="str">
        <f t="shared" si="42"/>
        <v/>
      </c>
      <c r="O91" s="160">
        <f t="shared" ca="1" si="43"/>
        <v>16</v>
      </c>
      <c r="P91" s="160" t="str">
        <f t="shared" ca="1" si="44"/>
        <v/>
      </c>
      <c r="Q91" s="160" t="str">
        <f t="shared" ca="1" si="45"/>
        <v/>
      </c>
      <c r="R91" s="160" t="str">
        <f t="shared" ca="1" si="46"/>
        <v/>
      </c>
      <c r="S91" s="160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61" t="str">
        <f t="shared" si="53"/>
        <v/>
      </c>
      <c r="Z91" s="161" t="str">
        <f t="shared" si="54"/>
        <v/>
      </c>
      <c r="AA91" s="161" t="str">
        <f t="shared" si="55"/>
        <v/>
      </c>
      <c r="AB91" s="161" t="str">
        <f t="shared" si="56"/>
        <v/>
      </c>
      <c r="AC91" s="161" t="str">
        <f t="shared" si="57"/>
        <v/>
      </c>
      <c r="AD91" s="162" t="str">
        <f t="shared" ca="1" si="58"/>
        <v/>
      </c>
      <c r="AE91" s="162" t="str">
        <f t="shared" ca="1" si="59"/>
        <v/>
      </c>
      <c r="AF91" s="162" t="str">
        <f t="shared" ca="1" si="60"/>
        <v/>
      </c>
      <c r="AG91" s="162" t="str">
        <f t="shared" ca="1" si="61"/>
        <v/>
      </c>
      <c r="AH91" s="162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60" t="str">
        <f t="shared" si="42"/>
        <v/>
      </c>
      <c r="O92" s="160">
        <f t="shared" ca="1" si="43"/>
        <v>16</v>
      </c>
      <c r="P92" s="160" t="str">
        <f t="shared" ca="1" si="44"/>
        <v/>
      </c>
      <c r="Q92" s="160" t="str">
        <f t="shared" ca="1" si="45"/>
        <v/>
      </c>
      <c r="R92" s="160" t="str">
        <f t="shared" ca="1" si="46"/>
        <v/>
      </c>
      <c r="S92" s="160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61" t="str">
        <f t="shared" si="53"/>
        <v/>
      </c>
      <c r="Z92" s="161" t="str">
        <f t="shared" si="54"/>
        <v/>
      </c>
      <c r="AA92" s="161" t="str">
        <f t="shared" si="55"/>
        <v/>
      </c>
      <c r="AB92" s="161" t="str">
        <f t="shared" si="56"/>
        <v/>
      </c>
      <c r="AC92" s="161" t="str">
        <f t="shared" si="57"/>
        <v/>
      </c>
      <c r="AD92" s="162" t="str">
        <f t="shared" ca="1" si="58"/>
        <v/>
      </c>
      <c r="AE92" s="162" t="str">
        <f t="shared" ca="1" si="59"/>
        <v/>
      </c>
      <c r="AF92" s="162" t="str">
        <f t="shared" ca="1" si="60"/>
        <v/>
      </c>
      <c r="AG92" s="162" t="str">
        <f t="shared" ca="1" si="61"/>
        <v/>
      </c>
      <c r="AH92" s="162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60" t="str">
        <f t="shared" si="42"/>
        <v/>
      </c>
      <c r="O93" s="160">
        <f t="shared" ca="1" si="43"/>
        <v>16</v>
      </c>
      <c r="P93" s="160" t="str">
        <f t="shared" ca="1" si="44"/>
        <v/>
      </c>
      <c r="Q93" s="160" t="str">
        <f t="shared" ca="1" si="45"/>
        <v/>
      </c>
      <c r="R93" s="160" t="str">
        <f t="shared" ca="1" si="46"/>
        <v/>
      </c>
      <c r="S93" s="160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61" t="str">
        <f t="shared" si="53"/>
        <v/>
      </c>
      <c r="Z93" s="161" t="str">
        <f t="shared" si="54"/>
        <v/>
      </c>
      <c r="AA93" s="161" t="str">
        <f t="shared" si="55"/>
        <v/>
      </c>
      <c r="AB93" s="161" t="str">
        <f t="shared" si="56"/>
        <v/>
      </c>
      <c r="AC93" s="161" t="str">
        <f t="shared" si="57"/>
        <v/>
      </c>
      <c r="AD93" s="162" t="str">
        <f t="shared" ca="1" si="58"/>
        <v/>
      </c>
      <c r="AE93" s="162" t="str">
        <f t="shared" ca="1" si="59"/>
        <v/>
      </c>
      <c r="AF93" s="162" t="str">
        <f t="shared" ca="1" si="60"/>
        <v/>
      </c>
      <c r="AG93" s="162" t="str">
        <f t="shared" ca="1" si="61"/>
        <v/>
      </c>
      <c r="AH93" s="162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60" t="str">
        <f t="shared" si="42"/>
        <v/>
      </c>
      <c r="O94" s="160">
        <f t="shared" ca="1" si="43"/>
        <v>16</v>
      </c>
      <c r="P94" s="160" t="str">
        <f t="shared" ca="1" si="44"/>
        <v/>
      </c>
      <c r="Q94" s="160" t="str">
        <f t="shared" ca="1" si="45"/>
        <v/>
      </c>
      <c r="R94" s="160" t="str">
        <f t="shared" ca="1" si="46"/>
        <v/>
      </c>
      <c r="S94" s="160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61" t="str">
        <f t="shared" si="53"/>
        <v/>
      </c>
      <c r="Z94" s="161" t="str">
        <f t="shared" si="54"/>
        <v/>
      </c>
      <c r="AA94" s="161" t="str">
        <f t="shared" si="55"/>
        <v/>
      </c>
      <c r="AB94" s="161" t="str">
        <f t="shared" si="56"/>
        <v/>
      </c>
      <c r="AC94" s="161" t="str">
        <f t="shared" si="57"/>
        <v/>
      </c>
      <c r="AD94" s="162" t="str">
        <f t="shared" ca="1" si="58"/>
        <v/>
      </c>
      <c r="AE94" s="162" t="str">
        <f t="shared" ca="1" si="59"/>
        <v/>
      </c>
      <c r="AF94" s="162" t="str">
        <f t="shared" ca="1" si="60"/>
        <v/>
      </c>
      <c r="AG94" s="162" t="str">
        <f t="shared" ca="1" si="61"/>
        <v/>
      </c>
      <c r="AH94" s="162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60" t="str">
        <f t="shared" si="42"/>
        <v/>
      </c>
      <c r="O95" s="160">
        <f t="shared" ca="1" si="43"/>
        <v>16</v>
      </c>
      <c r="P95" s="160" t="str">
        <f t="shared" ca="1" si="44"/>
        <v/>
      </c>
      <c r="Q95" s="160" t="str">
        <f t="shared" ca="1" si="45"/>
        <v/>
      </c>
      <c r="R95" s="160" t="str">
        <f t="shared" ca="1" si="46"/>
        <v/>
      </c>
      <c r="S95" s="160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61" t="str">
        <f t="shared" si="53"/>
        <v/>
      </c>
      <c r="Z95" s="161" t="str">
        <f t="shared" si="54"/>
        <v/>
      </c>
      <c r="AA95" s="161" t="str">
        <f t="shared" si="55"/>
        <v/>
      </c>
      <c r="AB95" s="161" t="str">
        <f t="shared" si="56"/>
        <v/>
      </c>
      <c r="AC95" s="161" t="str">
        <f t="shared" si="57"/>
        <v/>
      </c>
      <c r="AD95" s="162" t="str">
        <f t="shared" ca="1" si="58"/>
        <v/>
      </c>
      <c r="AE95" s="162" t="str">
        <f t="shared" ca="1" si="59"/>
        <v/>
      </c>
      <c r="AF95" s="162" t="str">
        <f t="shared" ca="1" si="60"/>
        <v/>
      </c>
      <c r="AG95" s="162" t="str">
        <f t="shared" ca="1" si="61"/>
        <v/>
      </c>
      <c r="AH95" s="162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60" t="str">
        <f t="shared" si="42"/>
        <v/>
      </c>
      <c r="O96" s="160">
        <f t="shared" ca="1" si="43"/>
        <v>16</v>
      </c>
      <c r="P96" s="160" t="str">
        <f t="shared" ca="1" si="44"/>
        <v/>
      </c>
      <c r="Q96" s="160" t="str">
        <f t="shared" ca="1" si="45"/>
        <v/>
      </c>
      <c r="R96" s="160" t="str">
        <f t="shared" ca="1" si="46"/>
        <v/>
      </c>
      <c r="S96" s="160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61" t="str">
        <f t="shared" si="53"/>
        <v/>
      </c>
      <c r="Z96" s="161" t="str">
        <f t="shared" si="54"/>
        <v/>
      </c>
      <c r="AA96" s="161" t="str">
        <f t="shared" si="55"/>
        <v/>
      </c>
      <c r="AB96" s="161" t="str">
        <f t="shared" si="56"/>
        <v/>
      </c>
      <c r="AC96" s="161" t="str">
        <f t="shared" si="57"/>
        <v/>
      </c>
      <c r="AD96" s="162" t="str">
        <f t="shared" ca="1" si="58"/>
        <v/>
      </c>
      <c r="AE96" s="162" t="str">
        <f t="shared" ca="1" si="59"/>
        <v/>
      </c>
      <c r="AF96" s="162" t="str">
        <f t="shared" ca="1" si="60"/>
        <v/>
      </c>
      <c r="AG96" s="162" t="str">
        <f t="shared" ca="1" si="61"/>
        <v/>
      </c>
      <c r="AH96" s="162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60" t="str">
        <f t="shared" si="42"/>
        <v/>
      </c>
      <c r="O97" s="160">
        <f t="shared" ca="1" si="43"/>
        <v>16</v>
      </c>
      <c r="P97" s="160" t="str">
        <f t="shared" ca="1" si="44"/>
        <v/>
      </c>
      <c r="Q97" s="160" t="str">
        <f t="shared" ca="1" si="45"/>
        <v/>
      </c>
      <c r="R97" s="160" t="str">
        <f t="shared" ca="1" si="46"/>
        <v/>
      </c>
      <c r="S97" s="160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61" t="str">
        <f t="shared" si="53"/>
        <v/>
      </c>
      <c r="Z97" s="161" t="str">
        <f t="shared" si="54"/>
        <v/>
      </c>
      <c r="AA97" s="161" t="str">
        <f t="shared" si="55"/>
        <v/>
      </c>
      <c r="AB97" s="161" t="str">
        <f t="shared" si="56"/>
        <v/>
      </c>
      <c r="AC97" s="161" t="str">
        <f t="shared" si="57"/>
        <v/>
      </c>
      <c r="AD97" s="162" t="str">
        <f t="shared" ca="1" si="58"/>
        <v/>
      </c>
      <c r="AE97" s="162" t="str">
        <f t="shared" ca="1" si="59"/>
        <v/>
      </c>
      <c r="AF97" s="162" t="str">
        <f t="shared" ca="1" si="60"/>
        <v/>
      </c>
      <c r="AG97" s="162" t="str">
        <f t="shared" ca="1" si="61"/>
        <v/>
      </c>
      <c r="AH97" s="162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60" t="str">
        <f t="shared" si="42"/>
        <v/>
      </c>
      <c r="O98" s="160">
        <f t="shared" ca="1" si="43"/>
        <v>16</v>
      </c>
      <c r="P98" s="160" t="str">
        <f t="shared" ca="1" si="44"/>
        <v/>
      </c>
      <c r="Q98" s="160" t="str">
        <f t="shared" ca="1" si="45"/>
        <v/>
      </c>
      <c r="R98" s="160" t="str">
        <f t="shared" ca="1" si="46"/>
        <v/>
      </c>
      <c r="S98" s="160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61" t="str">
        <f t="shared" si="53"/>
        <v/>
      </c>
      <c r="Z98" s="161" t="str">
        <f t="shared" si="54"/>
        <v/>
      </c>
      <c r="AA98" s="161" t="str">
        <f t="shared" si="55"/>
        <v/>
      </c>
      <c r="AB98" s="161" t="str">
        <f t="shared" si="56"/>
        <v/>
      </c>
      <c r="AC98" s="161" t="str">
        <f t="shared" si="57"/>
        <v/>
      </c>
      <c r="AD98" s="162" t="str">
        <f t="shared" ca="1" si="58"/>
        <v/>
      </c>
      <c r="AE98" s="162" t="str">
        <f t="shared" ca="1" si="59"/>
        <v/>
      </c>
      <c r="AF98" s="162" t="str">
        <f t="shared" ca="1" si="60"/>
        <v/>
      </c>
      <c r="AG98" s="162" t="str">
        <f t="shared" ca="1" si="61"/>
        <v/>
      </c>
      <c r="AH98" s="162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60" t="str">
        <f t="shared" si="42"/>
        <v/>
      </c>
      <c r="O99" s="160">
        <f t="shared" ca="1" si="43"/>
        <v>16</v>
      </c>
      <c r="P99" s="160" t="str">
        <f t="shared" ca="1" si="44"/>
        <v/>
      </c>
      <c r="Q99" s="160" t="str">
        <f t="shared" ca="1" si="45"/>
        <v/>
      </c>
      <c r="R99" s="160" t="str">
        <f t="shared" ca="1" si="46"/>
        <v/>
      </c>
      <c r="S99" s="160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61" t="str">
        <f t="shared" si="53"/>
        <v/>
      </c>
      <c r="Z99" s="161" t="str">
        <f t="shared" si="54"/>
        <v/>
      </c>
      <c r="AA99" s="161" t="str">
        <f t="shared" si="55"/>
        <v/>
      </c>
      <c r="AB99" s="161" t="str">
        <f t="shared" si="56"/>
        <v/>
      </c>
      <c r="AC99" s="161" t="str">
        <f t="shared" si="57"/>
        <v/>
      </c>
      <c r="AD99" s="162" t="str">
        <f t="shared" ca="1" si="58"/>
        <v/>
      </c>
      <c r="AE99" s="162" t="str">
        <f t="shared" ca="1" si="59"/>
        <v/>
      </c>
      <c r="AF99" s="162" t="str">
        <f t="shared" ca="1" si="60"/>
        <v/>
      </c>
      <c r="AG99" s="162" t="str">
        <f t="shared" ca="1" si="61"/>
        <v/>
      </c>
      <c r="AH99" s="162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60" t="str">
        <f t="shared" si="42"/>
        <v/>
      </c>
      <c r="O100" s="160">
        <f t="shared" ca="1" si="43"/>
        <v>16</v>
      </c>
      <c r="P100" s="160" t="str">
        <f t="shared" ca="1" si="44"/>
        <v/>
      </c>
      <c r="Q100" s="160" t="str">
        <f t="shared" ca="1" si="45"/>
        <v/>
      </c>
      <c r="R100" s="160" t="str">
        <f t="shared" ca="1" si="46"/>
        <v/>
      </c>
      <c r="S100" s="160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61" t="str">
        <f t="shared" si="53"/>
        <v/>
      </c>
      <c r="Z100" s="161" t="str">
        <f t="shared" si="54"/>
        <v/>
      </c>
      <c r="AA100" s="161" t="str">
        <f t="shared" si="55"/>
        <v/>
      </c>
      <c r="AB100" s="161" t="str">
        <f t="shared" si="56"/>
        <v/>
      </c>
      <c r="AC100" s="161" t="str">
        <f t="shared" si="57"/>
        <v/>
      </c>
      <c r="AD100" s="162" t="str">
        <f t="shared" ca="1" si="58"/>
        <v/>
      </c>
      <c r="AE100" s="162" t="str">
        <f t="shared" ca="1" si="59"/>
        <v/>
      </c>
      <c r="AF100" s="162" t="str">
        <f t="shared" ca="1" si="60"/>
        <v/>
      </c>
      <c r="AG100" s="162" t="str">
        <f t="shared" ca="1" si="61"/>
        <v/>
      </c>
      <c r="AH100" s="162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60" t="str">
        <f t="shared" si="42"/>
        <v/>
      </c>
      <c r="O101" s="160">
        <f t="shared" ca="1" si="43"/>
        <v>16</v>
      </c>
      <c r="P101" s="160" t="str">
        <f t="shared" ca="1" si="44"/>
        <v/>
      </c>
      <c r="Q101" s="160" t="str">
        <f t="shared" ca="1" si="45"/>
        <v/>
      </c>
      <c r="R101" s="160" t="str">
        <f t="shared" ca="1" si="46"/>
        <v/>
      </c>
      <c r="S101" s="160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61" t="str">
        <f t="shared" si="53"/>
        <v/>
      </c>
      <c r="Z101" s="161" t="str">
        <f t="shared" si="54"/>
        <v/>
      </c>
      <c r="AA101" s="161" t="str">
        <f t="shared" si="55"/>
        <v/>
      </c>
      <c r="AB101" s="161" t="str">
        <f t="shared" si="56"/>
        <v/>
      </c>
      <c r="AC101" s="161" t="str">
        <f t="shared" si="57"/>
        <v/>
      </c>
      <c r="AD101" s="162" t="str">
        <f t="shared" ca="1" si="58"/>
        <v/>
      </c>
      <c r="AE101" s="162" t="str">
        <f t="shared" ca="1" si="59"/>
        <v/>
      </c>
      <c r="AF101" s="162" t="str">
        <f t="shared" ca="1" si="60"/>
        <v/>
      </c>
      <c r="AG101" s="162" t="str">
        <f t="shared" ca="1" si="61"/>
        <v/>
      </c>
      <c r="AH101" s="162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60" t="str">
        <f t="shared" si="42"/>
        <v/>
      </c>
      <c r="O102" s="160">
        <f t="shared" ca="1" si="43"/>
        <v>16</v>
      </c>
      <c r="P102" s="160" t="str">
        <f t="shared" ca="1" si="44"/>
        <v/>
      </c>
      <c r="Q102" s="160" t="str">
        <f t="shared" ca="1" si="45"/>
        <v/>
      </c>
      <c r="R102" s="160" t="str">
        <f t="shared" ca="1" si="46"/>
        <v/>
      </c>
      <c r="S102" s="160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61" t="str">
        <f t="shared" si="53"/>
        <v/>
      </c>
      <c r="Z102" s="161" t="str">
        <f t="shared" si="54"/>
        <v/>
      </c>
      <c r="AA102" s="161" t="str">
        <f t="shared" si="55"/>
        <v/>
      </c>
      <c r="AB102" s="161" t="str">
        <f t="shared" si="56"/>
        <v/>
      </c>
      <c r="AC102" s="161" t="str">
        <f t="shared" si="57"/>
        <v/>
      </c>
      <c r="AD102" s="162" t="str">
        <f t="shared" ca="1" si="58"/>
        <v/>
      </c>
      <c r="AE102" s="162" t="str">
        <f t="shared" ca="1" si="59"/>
        <v/>
      </c>
      <c r="AF102" s="162" t="str">
        <f t="shared" ca="1" si="60"/>
        <v/>
      </c>
      <c r="AG102" s="162" t="str">
        <f t="shared" ca="1" si="61"/>
        <v/>
      </c>
      <c r="AH102" s="162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60" t="str">
        <f t="shared" si="42"/>
        <v/>
      </c>
      <c r="O103" s="160">
        <f t="shared" ca="1" si="43"/>
        <v>16</v>
      </c>
      <c r="P103" s="160" t="str">
        <f t="shared" ca="1" si="44"/>
        <v/>
      </c>
      <c r="Q103" s="160" t="str">
        <f t="shared" ca="1" si="45"/>
        <v/>
      </c>
      <c r="R103" s="160" t="str">
        <f t="shared" ca="1" si="46"/>
        <v/>
      </c>
      <c r="S103" s="160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61" t="str">
        <f t="shared" si="53"/>
        <v/>
      </c>
      <c r="Z103" s="161" t="str">
        <f t="shared" si="54"/>
        <v/>
      </c>
      <c r="AA103" s="161" t="str">
        <f t="shared" si="55"/>
        <v/>
      </c>
      <c r="AB103" s="161" t="str">
        <f t="shared" si="56"/>
        <v/>
      </c>
      <c r="AC103" s="161" t="str">
        <f t="shared" si="57"/>
        <v/>
      </c>
      <c r="AD103" s="162" t="str">
        <f t="shared" ca="1" si="58"/>
        <v/>
      </c>
      <c r="AE103" s="162" t="str">
        <f t="shared" ca="1" si="59"/>
        <v/>
      </c>
      <c r="AF103" s="162" t="str">
        <f t="shared" ca="1" si="60"/>
        <v/>
      </c>
      <c r="AG103" s="162" t="str">
        <f t="shared" ca="1" si="61"/>
        <v/>
      </c>
      <c r="AH103" s="162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60" t="str">
        <f t="shared" si="42"/>
        <v/>
      </c>
      <c r="O104" s="160">
        <f t="shared" ca="1" si="43"/>
        <v>16</v>
      </c>
      <c r="P104" s="160" t="str">
        <f t="shared" ca="1" si="44"/>
        <v/>
      </c>
      <c r="Q104" s="160" t="str">
        <f t="shared" ca="1" si="45"/>
        <v/>
      </c>
      <c r="R104" s="160" t="str">
        <f t="shared" ca="1" si="46"/>
        <v/>
      </c>
      <c r="S104" s="160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61" t="str">
        <f t="shared" si="53"/>
        <v/>
      </c>
      <c r="Z104" s="161" t="str">
        <f t="shared" si="54"/>
        <v/>
      </c>
      <c r="AA104" s="161" t="str">
        <f t="shared" si="55"/>
        <v/>
      </c>
      <c r="AB104" s="161" t="str">
        <f t="shared" si="56"/>
        <v/>
      </c>
      <c r="AC104" s="161" t="str">
        <f t="shared" si="57"/>
        <v/>
      </c>
      <c r="AD104" s="162" t="str">
        <f t="shared" ca="1" si="58"/>
        <v/>
      </c>
      <c r="AE104" s="162" t="str">
        <f t="shared" ca="1" si="59"/>
        <v/>
      </c>
      <c r="AF104" s="162" t="str">
        <f t="shared" ca="1" si="60"/>
        <v/>
      </c>
      <c r="AG104" s="162" t="str">
        <f t="shared" ca="1" si="61"/>
        <v/>
      </c>
      <c r="AH104" s="162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60" t="str">
        <f t="shared" si="42"/>
        <v/>
      </c>
      <c r="O105" s="160">
        <f t="shared" ca="1" si="43"/>
        <v>16</v>
      </c>
      <c r="P105" s="160" t="str">
        <f t="shared" ca="1" si="44"/>
        <v/>
      </c>
      <c r="Q105" s="160" t="str">
        <f t="shared" ca="1" si="45"/>
        <v/>
      </c>
      <c r="R105" s="160" t="str">
        <f t="shared" ca="1" si="46"/>
        <v/>
      </c>
      <c r="S105" s="160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61" t="str">
        <f t="shared" si="53"/>
        <v/>
      </c>
      <c r="Z105" s="161" t="str">
        <f t="shared" si="54"/>
        <v/>
      </c>
      <c r="AA105" s="161" t="str">
        <f t="shared" si="55"/>
        <v/>
      </c>
      <c r="AB105" s="161" t="str">
        <f t="shared" si="56"/>
        <v/>
      </c>
      <c r="AC105" s="161" t="str">
        <f t="shared" si="57"/>
        <v/>
      </c>
      <c r="AD105" s="162" t="str">
        <f t="shared" ca="1" si="58"/>
        <v/>
      </c>
      <c r="AE105" s="162" t="str">
        <f t="shared" ca="1" si="59"/>
        <v/>
      </c>
      <c r="AF105" s="162" t="str">
        <f t="shared" ca="1" si="60"/>
        <v/>
      </c>
      <c r="AG105" s="162" t="str">
        <f t="shared" ca="1" si="61"/>
        <v/>
      </c>
      <c r="AH105" s="162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60" t="str">
        <f t="shared" si="42"/>
        <v/>
      </c>
      <c r="O106" s="160">
        <f t="shared" ca="1" si="43"/>
        <v>16</v>
      </c>
      <c r="P106" s="160" t="str">
        <f t="shared" ca="1" si="44"/>
        <v/>
      </c>
      <c r="Q106" s="160" t="str">
        <f t="shared" ca="1" si="45"/>
        <v/>
      </c>
      <c r="R106" s="160" t="str">
        <f t="shared" ca="1" si="46"/>
        <v/>
      </c>
      <c r="S106" s="160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61" t="str">
        <f t="shared" si="53"/>
        <v/>
      </c>
      <c r="Z106" s="161" t="str">
        <f t="shared" si="54"/>
        <v/>
      </c>
      <c r="AA106" s="161" t="str">
        <f t="shared" si="55"/>
        <v/>
      </c>
      <c r="AB106" s="161" t="str">
        <f t="shared" si="56"/>
        <v/>
      </c>
      <c r="AC106" s="161" t="str">
        <f t="shared" si="57"/>
        <v/>
      </c>
      <c r="AD106" s="162" t="str">
        <f t="shared" ca="1" si="58"/>
        <v/>
      </c>
      <c r="AE106" s="162" t="str">
        <f t="shared" ca="1" si="59"/>
        <v/>
      </c>
      <c r="AF106" s="162" t="str">
        <f t="shared" ca="1" si="60"/>
        <v/>
      </c>
      <c r="AG106" s="162" t="str">
        <f t="shared" ca="1" si="61"/>
        <v/>
      </c>
      <c r="AH106" s="162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60" t="str">
        <f t="shared" si="42"/>
        <v/>
      </c>
      <c r="O107" s="160">
        <f t="shared" ca="1" si="43"/>
        <v>16</v>
      </c>
      <c r="P107" s="160" t="str">
        <f t="shared" ca="1" si="44"/>
        <v/>
      </c>
      <c r="Q107" s="160" t="str">
        <f t="shared" ca="1" si="45"/>
        <v/>
      </c>
      <c r="R107" s="160" t="str">
        <f t="shared" ca="1" si="46"/>
        <v/>
      </c>
      <c r="S107" s="160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61" t="str">
        <f t="shared" si="53"/>
        <v/>
      </c>
      <c r="Z107" s="161" t="str">
        <f t="shared" si="54"/>
        <v/>
      </c>
      <c r="AA107" s="161" t="str">
        <f t="shared" si="55"/>
        <v/>
      </c>
      <c r="AB107" s="161" t="str">
        <f t="shared" si="56"/>
        <v/>
      </c>
      <c r="AC107" s="161" t="str">
        <f t="shared" si="57"/>
        <v/>
      </c>
      <c r="AD107" s="162" t="str">
        <f t="shared" ca="1" si="58"/>
        <v/>
      </c>
      <c r="AE107" s="162" t="str">
        <f t="shared" ca="1" si="59"/>
        <v/>
      </c>
      <c r="AF107" s="162" t="str">
        <f t="shared" ca="1" si="60"/>
        <v/>
      </c>
      <c r="AG107" s="162" t="str">
        <f t="shared" ca="1" si="61"/>
        <v/>
      </c>
      <c r="AH107" s="162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60" t="str">
        <f t="shared" si="42"/>
        <v/>
      </c>
      <c r="O108" s="160">
        <f t="shared" ca="1" si="43"/>
        <v>16</v>
      </c>
      <c r="P108" s="160" t="str">
        <f t="shared" ca="1" si="44"/>
        <v/>
      </c>
      <c r="Q108" s="160" t="str">
        <f t="shared" ca="1" si="45"/>
        <v/>
      </c>
      <c r="R108" s="160" t="str">
        <f t="shared" ca="1" si="46"/>
        <v/>
      </c>
      <c r="S108" s="160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61" t="str">
        <f t="shared" si="53"/>
        <v/>
      </c>
      <c r="Z108" s="161" t="str">
        <f t="shared" si="54"/>
        <v/>
      </c>
      <c r="AA108" s="161" t="str">
        <f t="shared" si="55"/>
        <v/>
      </c>
      <c r="AB108" s="161" t="str">
        <f t="shared" si="56"/>
        <v/>
      </c>
      <c r="AC108" s="161" t="str">
        <f t="shared" si="57"/>
        <v/>
      </c>
      <c r="AD108" s="162" t="str">
        <f t="shared" ca="1" si="58"/>
        <v/>
      </c>
      <c r="AE108" s="162" t="str">
        <f t="shared" ca="1" si="59"/>
        <v/>
      </c>
      <c r="AF108" s="162" t="str">
        <f t="shared" ca="1" si="60"/>
        <v/>
      </c>
      <c r="AG108" s="162" t="str">
        <f t="shared" ca="1" si="61"/>
        <v/>
      </c>
      <c r="AH108" s="162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60" t="str">
        <f t="shared" si="42"/>
        <v/>
      </c>
      <c r="O109" s="160">
        <f t="shared" ca="1" si="43"/>
        <v>16</v>
      </c>
      <c r="P109" s="160" t="str">
        <f t="shared" ca="1" si="44"/>
        <v/>
      </c>
      <c r="Q109" s="160" t="str">
        <f t="shared" ca="1" si="45"/>
        <v/>
      </c>
      <c r="R109" s="160" t="str">
        <f t="shared" ca="1" si="46"/>
        <v/>
      </c>
      <c r="S109" s="160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61" t="str">
        <f t="shared" si="53"/>
        <v/>
      </c>
      <c r="Z109" s="161" t="str">
        <f t="shared" si="54"/>
        <v/>
      </c>
      <c r="AA109" s="161" t="str">
        <f t="shared" si="55"/>
        <v/>
      </c>
      <c r="AB109" s="161" t="str">
        <f t="shared" si="56"/>
        <v/>
      </c>
      <c r="AC109" s="161" t="str">
        <f t="shared" si="57"/>
        <v/>
      </c>
      <c r="AD109" s="162" t="str">
        <f t="shared" ca="1" si="58"/>
        <v/>
      </c>
      <c r="AE109" s="162" t="str">
        <f t="shared" ca="1" si="59"/>
        <v/>
      </c>
      <c r="AF109" s="162" t="str">
        <f t="shared" ca="1" si="60"/>
        <v/>
      </c>
      <c r="AG109" s="162" t="str">
        <f t="shared" ca="1" si="61"/>
        <v/>
      </c>
      <c r="AH109" s="162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60" t="str">
        <f t="shared" si="42"/>
        <v/>
      </c>
      <c r="O110" s="160">
        <f t="shared" ca="1" si="43"/>
        <v>16</v>
      </c>
      <c r="P110" s="160" t="str">
        <f t="shared" ca="1" si="44"/>
        <v/>
      </c>
      <c r="Q110" s="160" t="str">
        <f t="shared" ca="1" si="45"/>
        <v/>
      </c>
      <c r="R110" s="160" t="str">
        <f t="shared" ca="1" si="46"/>
        <v/>
      </c>
      <c r="S110" s="160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61" t="str">
        <f t="shared" si="53"/>
        <v/>
      </c>
      <c r="Z110" s="161" t="str">
        <f t="shared" si="54"/>
        <v/>
      </c>
      <c r="AA110" s="161" t="str">
        <f t="shared" si="55"/>
        <v/>
      </c>
      <c r="AB110" s="161" t="str">
        <f t="shared" si="56"/>
        <v/>
      </c>
      <c r="AC110" s="161" t="str">
        <f t="shared" si="57"/>
        <v/>
      </c>
      <c r="AD110" s="162" t="str">
        <f t="shared" ca="1" si="58"/>
        <v/>
      </c>
      <c r="AE110" s="162" t="str">
        <f t="shared" ca="1" si="59"/>
        <v/>
      </c>
      <c r="AF110" s="162" t="str">
        <f t="shared" ca="1" si="60"/>
        <v/>
      </c>
      <c r="AG110" s="162" t="str">
        <f t="shared" ca="1" si="61"/>
        <v/>
      </c>
      <c r="AH110" s="162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60" t="str">
        <f t="shared" si="42"/>
        <v/>
      </c>
      <c r="O111" s="160">
        <f t="shared" ca="1" si="43"/>
        <v>16</v>
      </c>
      <c r="P111" s="160" t="str">
        <f t="shared" ca="1" si="44"/>
        <v/>
      </c>
      <c r="Q111" s="160" t="str">
        <f t="shared" ca="1" si="45"/>
        <v/>
      </c>
      <c r="R111" s="160" t="str">
        <f t="shared" ca="1" si="46"/>
        <v/>
      </c>
      <c r="S111" s="160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61" t="str">
        <f t="shared" si="53"/>
        <v/>
      </c>
      <c r="Z111" s="161" t="str">
        <f t="shared" si="54"/>
        <v/>
      </c>
      <c r="AA111" s="161" t="str">
        <f t="shared" si="55"/>
        <v/>
      </c>
      <c r="AB111" s="161" t="str">
        <f t="shared" si="56"/>
        <v/>
      </c>
      <c r="AC111" s="161" t="str">
        <f t="shared" si="57"/>
        <v/>
      </c>
      <c r="AD111" s="162" t="str">
        <f t="shared" ca="1" si="58"/>
        <v/>
      </c>
      <c r="AE111" s="162" t="str">
        <f t="shared" ca="1" si="59"/>
        <v/>
      </c>
      <c r="AF111" s="162" t="str">
        <f t="shared" ca="1" si="60"/>
        <v/>
      </c>
      <c r="AG111" s="162" t="str">
        <f t="shared" ca="1" si="61"/>
        <v/>
      </c>
      <c r="AH111" s="162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60" t="str">
        <f t="shared" si="42"/>
        <v/>
      </c>
      <c r="O112" s="160">
        <f t="shared" ca="1" si="43"/>
        <v>16</v>
      </c>
      <c r="P112" s="160" t="str">
        <f t="shared" ca="1" si="44"/>
        <v/>
      </c>
      <c r="Q112" s="160" t="str">
        <f t="shared" ca="1" si="45"/>
        <v/>
      </c>
      <c r="R112" s="160" t="str">
        <f t="shared" ca="1" si="46"/>
        <v/>
      </c>
      <c r="S112" s="160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61" t="str">
        <f t="shared" si="53"/>
        <v/>
      </c>
      <c r="Z112" s="161" t="str">
        <f t="shared" si="54"/>
        <v/>
      </c>
      <c r="AA112" s="161" t="str">
        <f t="shared" si="55"/>
        <v/>
      </c>
      <c r="AB112" s="161" t="str">
        <f t="shared" si="56"/>
        <v/>
      </c>
      <c r="AC112" s="161" t="str">
        <f t="shared" si="57"/>
        <v/>
      </c>
      <c r="AD112" s="162" t="str">
        <f t="shared" ca="1" si="58"/>
        <v/>
      </c>
      <c r="AE112" s="162" t="str">
        <f t="shared" ca="1" si="59"/>
        <v/>
      </c>
      <c r="AF112" s="162" t="str">
        <f t="shared" ca="1" si="60"/>
        <v/>
      </c>
      <c r="AG112" s="162" t="str">
        <f t="shared" ca="1" si="61"/>
        <v/>
      </c>
      <c r="AH112" s="162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60" t="str">
        <f t="shared" si="42"/>
        <v/>
      </c>
      <c r="O113" s="160">
        <f t="shared" ca="1" si="43"/>
        <v>16</v>
      </c>
      <c r="P113" s="160" t="str">
        <f t="shared" ca="1" si="44"/>
        <v/>
      </c>
      <c r="Q113" s="160" t="str">
        <f t="shared" ca="1" si="45"/>
        <v/>
      </c>
      <c r="R113" s="160" t="str">
        <f t="shared" ca="1" si="46"/>
        <v/>
      </c>
      <c r="S113" s="160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61" t="str">
        <f t="shared" si="53"/>
        <v/>
      </c>
      <c r="Z113" s="161" t="str">
        <f t="shared" si="54"/>
        <v/>
      </c>
      <c r="AA113" s="161" t="str">
        <f t="shared" si="55"/>
        <v/>
      </c>
      <c r="AB113" s="161" t="str">
        <f t="shared" si="56"/>
        <v/>
      </c>
      <c r="AC113" s="161" t="str">
        <f t="shared" si="57"/>
        <v/>
      </c>
      <c r="AD113" s="162" t="str">
        <f t="shared" ca="1" si="58"/>
        <v/>
      </c>
      <c r="AE113" s="162" t="str">
        <f t="shared" ca="1" si="59"/>
        <v/>
      </c>
      <c r="AF113" s="162" t="str">
        <f t="shared" ca="1" si="60"/>
        <v/>
      </c>
      <c r="AG113" s="162" t="str">
        <f t="shared" ca="1" si="61"/>
        <v/>
      </c>
      <c r="AH113" s="162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60" t="str">
        <f t="shared" si="42"/>
        <v/>
      </c>
      <c r="O114" s="160">
        <f t="shared" ca="1" si="43"/>
        <v>16</v>
      </c>
      <c r="P114" s="160" t="str">
        <f t="shared" ca="1" si="44"/>
        <v/>
      </c>
      <c r="Q114" s="160" t="str">
        <f t="shared" ca="1" si="45"/>
        <v/>
      </c>
      <c r="R114" s="160" t="str">
        <f t="shared" ca="1" si="46"/>
        <v/>
      </c>
      <c r="S114" s="160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61" t="str">
        <f t="shared" si="53"/>
        <v/>
      </c>
      <c r="Z114" s="161" t="str">
        <f t="shared" si="54"/>
        <v/>
      </c>
      <c r="AA114" s="161" t="str">
        <f t="shared" si="55"/>
        <v/>
      </c>
      <c r="AB114" s="161" t="str">
        <f t="shared" si="56"/>
        <v/>
      </c>
      <c r="AC114" s="161" t="str">
        <f t="shared" si="57"/>
        <v/>
      </c>
      <c r="AD114" s="162" t="str">
        <f t="shared" ca="1" si="58"/>
        <v/>
      </c>
      <c r="AE114" s="162" t="str">
        <f t="shared" ca="1" si="59"/>
        <v/>
      </c>
      <c r="AF114" s="162" t="str">
        <f t="shared" ca="1" si="60"/>
        <v/>
      </c>
      <c r="AG114" s="162" t="str">
        <f t="shared" ca="1" si="61"/>
        <v/>
      </c>
      <c r="AH114" s="162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60" t="str">
        <f t="shared" si="42"/>
        <v/>
      </c>
      <c r="O115" s="160">
        <f t="shared" ca="1" si="43"/>
        <v>16</v>
      </c>
      <c r="P115" s="160" t="str">
        <f t="shared" ca="1" si="44"/>
        <v/>
      </c>
      <c r="Q115" s="160" t="str">
        <f t="shared" ca="1" si="45"/>
        <v/>
      </c>
      <c r="R115" s="160" t="str">
        <f t="shared" ca="1" si="46"/>
        <v/>
      </c>
      <c r="S115" s="160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61" t="str">
        <f t="shared" si="53"/>
        <v/>
      </c>
      <c r="Z115" s="161" t="str">
        <f t="shared" si="54"/>
        <v/>
      </c>
      <c r="AA115" s="161" t="str">
        <f t="shared" si="55"/>
        <v/>
      </c>
      <c r="AB115" s="161" t="str">
        <f t="shared" si="56"/>
        <v/>
      </c>
      <c r="AC115" s="161" t="str">
        <f t="shared" si="57"/>
        <v/>
      </c>
      <c r="AD115" s="162" t="str">
        <f t="shared" ca="1" si="58"/>
        <v/>
      </c>
      <c r="AE115" s="162" t="str">
        <f t="shared" ca="1" si="59"/>
        <v/>
      </c>
      <c r="AF115" s="162" t="str">
        <f t="shared" ca="1" si="60"/>
        <v/>
      </c>
      <c r="AG115" s="162" t="str">
        <f t="shared" ca="1" si="61"/>
        <v/>
      </c>
      <c r="AH115" s="162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60" t="str">
        <f t="shared" si="42"/>
        <v/>
      </c>
      <c r="O116" s="160">
        <f t="shared" ca="1" si="43"/>
        <v>16</v>
      </c>
      <c r="P116" s="160" t="str">
        <f t="shared" ca="1" si="44"/>
        <v/>
      </c>
      <c r="Q116" s="160" t="str">
        <f t="shared" ca="1" si="45"/>
        <v/>
      </c>
      <c r="R116" s="160" t="str">
        <f t="shared" ca="1" si="46"/>
        <v/>
      </c>
      <c r="S116" s="160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61" t="str">
        <f t="shared" si="53"/>
        <v/>
      </c>
      <c r="Z116" s="161" t="str">
        <f t="shared" si="54"/>
        <v/>
      </c>
      <c r="AA116" s="161" t="str">
        <f t="shared" si="55"/>
        <v/>
      </c>
      <c r="AB116" s="161" t="str">
        <f t="shared" si="56"/>
        <v/>
      </c>
      <c r="AC116" s="161" t="str">
        <f t="shared" si="57"/>
        <v/>
      </c>
      <c r="AD116" s="162" t="str">
        <f t="shared" ca="1" si="58"/>
        <v/>
      </c>
      <c r="AE116" s="162" t="str">
        <f t="shared" ca="1" si="59"/>
        <v/>
      </c>
      <c r="AF116" s="162" t="str">
        <f t="shared" ca="1" si="60"/>
        <v/>
      </c>
      <c r="AG116" s="162" t="str">
        <f t="shared" ca="1" si="61"/>
        <v/>
      </c>
      <c r="AH116" s="162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60" t="str">
        <f t="shared" si="42"/>
        <v/>
      </c>
      <c r="O117" s="160">
        <f t="shared" ca="1" si="43"/>
        <v>16</v>
      </c>
      <c r="P117" s="160" t="str">
        <f t="shared" ca="1" si="44"/>
        <v/>
      </c>
      <c r="Q117" s="160" t="str">
        <f t="shared" ca="1" si="45"/>
        <v/>
      </c>
      <c r="R117" s="160" t="str">
        <f t="shared" ca="1" si="46"/>
        <v/>
      </c>
      <c r="S117" s="160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61" t="str">
        <f t="shared" si="53"/>
        <v/>
      </c>
      <c r="Z117" s="161" t="str">
        <f t="shared" si="54"/>
        <v/>
      </c>
      <c r="AA117" s="161" t="str">
        <f t="shared" si="55"/>
        <v/>
      </c>
      <c r="AB117" s="161" t="str">
        <f t="shared" si="56"/>
        <v/>
      </c>
      <c r="AC117" s="161" t="str">
        <f t="shared" si="57"/>
        <v/>
      </c>
      <c r="AD117" s="162" t="str">
        <f t="shared" ca="1" si="58"/>
        <v/>
      </c>
      <c r="AE117" s="162" t="str">
        <f t="shared" ca="1" si="59"/>
        <v/>
      </c>
      <c r="AF117" s="162" t="str">
        <f t="shared" ca="1" si="60"/>
        <v/>
      </c>
      <c r="AG117" s="162" t="str">
        <f t="shared" ca="1" si="61"/>
        <v/>
      </c>
      <c r="AH117" s="162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60" t="str">
        <f t="shared" si="42"/>
        <v/>
      </c>
      <c r="O118" s="160">
        <f t="shared" ca="1" si="43"/>
        <v>16</v>
      </c>
      <c r="P118" s="160" t="str">
        <f t="shared" ca="1" si="44"/>
        <v/>
      </c>
      <c r="Q118" s="160" t="str">
        <f t="shared" ca="1" si="45"/>
        <v/>
      </c>
      <c r="R118" s="160" t="str">
        <f t="shared" ca="1" si="46"/>
        <v/>
      </c>
      <c r="S118" s="160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61" t="str">
        <f t="shared" si="53"/>
        <v/>
      </c>
      <c r="Z118" s="161" t="str">
        <f t="shared" si="54"/>
        <v/>
      </c>
      <c r="AA118" s="161" t="str">
        <f t="shared" si="55"/>
        <v/>
      </c>
      <c r="AB118" s="161" t="str">
        <f t="shared" si="56"/>
        <v/>
      </c>
      <c r="AC118" s="161" t="str">
        <f t="shared" si="57"/>
        <v/>
      </c>
      <c r="AD118" s="162" t="str">
        <f t="shared" ca="1" si="58"/>
        <v/>
      </c>
      <c r="AE118" s="162" t="str">
        <f t="shared" ca="1" si="59"/>
        <v/>
      </c>
      <c r="AF118" s="162" t="str">
        <f t="shared" ca="1" si="60"/>
        <v/>
      </c>
      <c r="AG118" s="162" t="str">
        <f t="shared" ca="1" si="61"/>
        <v/>
      </c>
      <c r="AH118" s="162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60" t="str">
        <f t="shared" si="42"/>
        <v/>
      </c>
      <c r="O119" s="160">
        <f t="shared" ca="1" si="43"/>
        <v>16</v>
      </c>
      <c r="P119" s="160" t="str">
        <f t="shared" ca="1" si="44"/>
        <v/>
      </c>
      <c r="Q119" s="160" t="str">
        <f t="shared" ca="1" si="45"/>
        <v/>
      </c>
      <c r="R119" s="160" t="str">
        <f t="shared" ca="1" si="46"/>
        <v/>
      </c>
      <c r="S119" s="160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61" t="str">
        <f t="shared" si="53"/>
        <v/>
      </c>
      <c r="Z119" s="161" t="str">
        <f t="shared" si="54"/>
        <v/>
      </c>
      <c r="AA119" s="161" t="str">
        <f t="shared" si="55"/>
        <v/>
      </c>
      <c r="AB119" s="161" t="str">
        <f t="shared" si="56"/>
        <v/>
      </c>
      <c r="AC119" s="161" t="str">
        <f t="shared" si="57"/>
        <v/>
      </c>
      <c r="AD119" s="162" t="str">
        <f t="shared" ca="1" si="58"/>
        <v/>
      </c>
      <c r="AE119" s="162" t="str">
        <f t="shared" ca="1" si="59"/>
        <v/>
      </c>
      <c r="AF119" s="162" t="str">
        <f t="shared" ca="1" si="60"/>
        <v/>
      </c>
      <c r="AG119" s="162" t="str">
        <f t="shared" ca="1" si="61"/>
        <v/>
      </c>
      <c r="AH119" s="162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60" t="str">
        <f t="shared" si="42"/>
        <v/>
      </c>
      <c r="O120" s="160">
        <f t="shared" ca="1" si="43"/>
        <v>16</v>
      </c>
      <c r="P120" s="160" t="str">
        <f t="shared" ca="1" si="44"/>
        <v/>
      </c>
      <c r="Q120" s="160" t="str">
        <f t="shared" ca="1" si="45"/>
        <v/>
      </c>
      <c r="R120" s="160" t="str">
        <f t="shared" ca="1" si="46"/>
        <v/>
      </c>
      <c r="S120" s="160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61" t="str">
        <f t="shared" si="53"/>
        <v/>
      </c>
      <c r="Z120" s="161" t="str">
        <f t="shared" si="54"/>
        <v/>
      </c>
      <c r="AA120" s="161" t="str">
        <f t="shared" si="55"/>
        <v/>
      </c>
      <c r="AB120" s="161" t="str">
        <f t="shared" si="56"/>
        <v/>
      </c>
      <c r="AC120" s="161" t="str">
        <f t="shared" si="57"/>
        <v/>
      </c>
      <c r="AD120" s="162" t="str">
        <f t="shared" ca="1" si="58"/>
        <v/>
      </c>
      <c r="AE120" s="162" t="str">
        <f t="shared" ca="1" si="59"/>
        <v/>
      </c>
      <c r="AF120" s="162" t="str">
        <f t="shared" ca="1" si="60"/>
        <v/>
      </c>
      <c r="AG120" s="162" t="str">
        <f t="shared" ca="1" si="61"/>
        <v/>
      </c>
      <c r="AH120" s="162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60" t="str">
        <f t="shared" si="42"/>
        <v/>
      </c>
      <c r="O121" s="160">
        <f t="shared" ca="1" si="43"/>
        <v>16</v>
      </c>
      <c r="P121" s="160" t="str">
        <f t="shared" ca="1" si="44"/>
        <v/>
      </c>
      <c r="Q121" s="160" t="str">
        <f t="shared" ca="1" si="45"/>
        <v/>
      </c>
      <c r="R121" s="160" t="str">
        <f t="shared" ca="1" si="46"/>
        <v/>
      </c>
      <c r="S121" s="160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61" t="str">
        <f t="shared" si="53"/>
        <v/>
      </c>
      <c r="Z121" s="161" t="str">
        <f t="shared" si="54"/>
        <v/>
      </c>
      <c r="AA121" s="161" t="str">
        <f t="shared" si="55"/>
        <v/>
      </c>
      <c r="AB121" s="161" t="str">
        <f t="shared" si="56"/>
        <v/>
      </c>
      <c r="AC121" s="161" t="str">
        <f t="shared" si="57"/>
        <v/>
      </c>
      <c r="AD121" s="162" t="str">
        <f t="shared" ca="1" si="58"/>
        <v/>
      </c>
      <c r="AE121" s="162" t="str">
        <f t="shared" ca="1" si="59"/>
        <v/>
      </c>
      <c r="AF121" s="162" t="str">
        <f t="shared" ca="1" si="60"/>
        <v/>
      </c>
      <c r="AG121" s="162" t="str">
        <f t="shared" ca="1" si="61"/>
        <v/>
      </c>
      <c r="AH121" s="162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60" t="str">
        <f t="shared" si="42"/>
        <v/>
      </c>
      <c r="O122" s="160">
        <f t="shared" ca="1" si="43"/>
        <v>16</v>
      </c>
      <c r="P122" s="160" t="str">
        <f t="shared" ca="1" si="44"/>
        <v/>
      </c>
      <c r="Q122" s="160" t="str">
        <f t="shared" ca="1" si="45"/>
        <v/>
      </c>
      <c r="R122" s="160" t="str">
        <f t="shared" ca="1" si="46"/>
        <v/>
      </c>
      <c r="S122" s="160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61" t="str">
        <f t="shared" si="53"/>
        <v/>
      </c>
      <c r="Z122" s="161" t="str">
        <f t="shared" si="54"/>
        <v/>
      </c>
      <c r="AA122" s="161" t="str">
        <f t="shared" si="55"/>
        <v/>
      </c>
      <c r="AB122" s="161" t="str">
        <f t="shared" si="56"/>
        <v/>
      </c>
      <c r="AC122" s="161" t="str">
        <f t="shared" si="57"/>
        <v/>
      </c>
      <c r="AD122" s="162" t="str">
        <f t="shared" ca="1" si="58"/>
        <v/>
      </c>
      <c r="AE122" s="162" t="str">
        <f t="shared" ca="1" si="59"/>
        <v/>
      </c>
      <c r="AF122" s="162" t="str">
        <f t="shared" ca="1" si="60"/>
        <v/>
      </c>
      <c r="AG122" s="162" t="str">
        <f t="shared" ca="1" si="61"/>
        <v/>
      </c>
      <c r="AH122" s="162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60" t="str">
        <f t="shared" si="42"/>
        <v/>
      </c>
      <c r="O123" s="160">
        <f t="shared" ca="1" si="43"/>
        <v>16</v>
      </c>
      <c r="P123" s="160" t="str">
        <f t="shared" ca="1" si="44"/>
        <v/>
      </c>
      <c r="Q123" s="160" t="str">
        <f t="shared" ca="1" si="45"/>
        <v/>
      </c>
      <c r="R123" s="160" t="str">
        <f t="shared" ca="1" si="46"/>
        <v/>
      </c>
      <c r="S123" s="160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61" t="str">
        <f t="shared" si="53"/>
        <v/>
      </c>
      <c r="Z123" s="161" t="str">
        <f t="shared" si="54"/>
        <v/>
      </c>
      <c r="AA123" s="161" t="str">
        <f t="shared" si="55"/>
        <v/>
      </c>
      <c r="AB123" s="161" t="str">
        <f t="shared" si="56"/>
        <v/>
      </c>
      <c r="AC123" s="161" t="str">
        <f t="shared" si="57"/>
        <v/>
      </c>
      <c r="AD123" s="162" t="str">
        <f t="shared" ca="1" si="58"/>
        <v/>
      </c>
      <c r="AE123" s="162" t="str">
        <f t="shared" ca="1" si="59"/>
        <v/>
      </c>
      <c r="AF123" s="162" t="str">
        <f t="shared" ca="1" si="60"/>
        <v/>
      </c>
      <c r="AG123" s="162" t="str">
        <f t="shared" ca="1" si="61"/>
        <v/>
      </c>
      <c r="AH123" s="162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60" t="str">
        <f t="shared" si="42"/>
        <v/>
      </c>
      <c r="O124" s="160">
        <f t="shared" ca="1" si="43"/>
        <v>16</v>
      </c>
      <c r="P124" s="160" t="str">
        <f t="shared" ca="1" si="44"/>
        <v/>
      </c>
      <c r="Q124" s="160" t="str">
        <f t="shared" ca="1" si="45"/>
        <v/>
      </c>
      <c r="R124" s="160" t="str">
        <f t="shared" ca="1" si="46"/>
        <v/>
      </c>
      <c r="S124" s="160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61" t="str">
        <f t="shared" si="53"/>
        <v/>
      </c>
      <c r="Z124" s="161" t="str">
        <f t="shared" si="54"/>
        <v/>
      </c>
      <c r="AA124" s="161" t="str">
        <f t="shared" si="55"/>
        <v/>
      </c>
      <c r="AB124" s="161" t="str">
        <f t="shared" si="56"/>
        <v/>
      </c>
      <c r="AC124" s="161" t="str">
        <f t="shared" si="57"/>
        <v/>
      </c>
      <c r="AD124" s="162" t="str">
        <f t="shared" ca="1" si="58"/>
        <v/>
      </c>
      <c r="AE124" s="162" t="str">
        <f t="shared" ca="1" si="59"/>
        <v/>
      </c>
      <c r="AF124" s="162" t="str">
        <f t="shared" ca="1" si="60"/>
        <v/>
      </c>
      <c r="AG124" s="162" t="str">
        <f t="shared" ca="1" si="61"/>
        <v/>
      </c>
      <c r="AH124" s="162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60" t="str">
        <f t="shared" si="42"/>
        <v/>
      </c>
      <c r="O125" s="160">
        <f t="shared" ca="1" si="43"/>
        <v>16</v>
      </c>
      <c r="P125" s="160" t="str">
        <f t="shared" ca="1" si="44"/>
        <v/>
      </c>
      <c r="Q125" s="160" t="str">
        <f t="shared" ca="1" si="45"/>
        <v/>
      </c>
      <c r="R125" s="160" t="str">
        <f t="shared" ca="1" si="46"/>
        <v/>
      </c>
      <c r="S125" s="160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61" t="str">
        <f t="shared" si="53"/>
        <v/>
      </c>
      <c r="Z125" s="161" t="str">
        <f t="shared" si="54"/>
        <v/>
      </c>
      <c r="AA125" s="161" t="str">
        <f t="shared" si="55"/>
        <v/>
      </c>
      <c r="AB125" s="161" t="str">
        <f t="shared" si="56"/>
        <v/>
      </c>
      <c r="AC125" s="161" t="str">
        <f t="shared" si="57"/>
        <v/>
      </c>
      <c r="AD125" s="162" t="str">
        <f t="shared" ca="1" si="58"/>
        <v/>
      </c>
      <c r="AE125" s="162" t="str">
        <f t="shared" ca="1" si="59"/>
        <v/>
      </c>
      <c r="AF125" s="162" t="str">
        <f t="shared" ca="1" si="60"/>
        <v/>
      </c>
      <c r="AG125" s="162" t="str">
        <f t="shared" ca="1" si="61"/>
        <v/>
      </c>
      <c r="AH125" s="162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60" t="str">
        <f t="shared" si="42"/>
        <v/>
      </c>
      <c r="O126" s="160">
        <f t="shared" ca="1" si="43"/>
        <v>16</v>
      </c>
      <c r="P126" s="160" t="str">
        <f t="shared" ca="1" si="44"/>
        <v/>
      </c>
      <c r="Q126" s="160" t="str">
        <f t="shared" ca="1" si="45"/>
        <v/>
      </c>
      <c r="R126" s="160" t="str">
        <f t="shared" ca="1" si="46"/>
        <v/>
      </c>
      <c r="S126" s="160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61" t="str">
        <f t="shared" si="53"/>
        <v/>
      </c>
      <c r="Z126" s="161" t="str">
        <f t="shared" si="54"/>
        <v/>
      </c>
      <c r="AA126" s="161" t="str">
        <f t="shared" si="55"/>
        <v/>
      </c>
      <c r="AB126" s="161" t="str">
        <f t="shared" si="56"/>
        <v/>
      </c>
      <c r="AC126" s="161" t="str">
        <f t="shared" si="57"/>
        <v/>
      </c>
      <c r="AD126" s="162" t="str">
        <f t="shared" ca="1" si="58"/>
        <v/>
      </c>
      <c r="AE126" s="162" t="str">
        <f t="shared" ca="1" si="59"/>
        <v/>
      </c>
      <c r="AF126" s="162" t="str">
        <f t="shared" ca="1" si="60"/>
        <v/>
      </c>
      <c r="AG126" s="162" t="str">
        <f t="shared" ca="1" si="61"/>
        <v/>
      </c>
      <c r="AH126" s="162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60" t="str">
        <f t="shared" si="42"/>
        <v/>
      </c>
      <c r="O127" s="160">
        <f t="shared" ca="1" si="43"/>
        <v>16</v>
      </c>
      <c r="P127" s="160" t="str">
        <f t="shared" ca="1" si="44"/>
        <v/>
      </c>
      <c r="Q127" s="160" t="str">
        <f t="shared" ca="1" si="45"/>
        <v/>
      </c>
      <c r="R127" s="160" t="str">
        <f t="shared" ca="1" si="46"/>
        <v/>
      </c>
      <c r="S127" s="160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61" t="str">
        <f t="shared" si="53"/>
        <v/>
      </c>
      <c r="Z127" s="161" t="str">
        <f t="shared" si="54"/>
        <v/>
      </c>
      <c r="AA127" s="161" t="str">
        <f t="shared" si="55"/>
        <v/>
      </c>
      <c r="AB127" s="161" t="str">
        <f t="shared" si="56"/>
        <v/>
      </c>
      <c r="AC127" s="161" t="str">
        <f t="shared" si="57"/>
        <v/>
      </c>
      <c r="AD127" s="162" t="str">
        <f t="shared" ca="1" si="58"/>
        <v/>
      </c>
      <c r="AE127" s="162" t="str">
        <f t="shared" ca="1" si="59"/>
        <v/>
      </c>
      <c r="AF127" s="162" t="str">
        <f t="shared" ca="1" si="60"/>
        <v/>
      </c>
      <c r="AG127" s="162" t="str">
        <f t="shared" ca="1" si="61"/>
        <v/>
      </c>
      <c r="AH127" s="162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60" t="str">
        <f t="shared" si="42"/>
        <v/>
      </c>
      <c r="O128" s="160">
        <f t="shared" ca="1" si="43"/>
        <v>16</v>
      </c>
      <c r="P128" s="160" t="str">
        <f t="shared" ca="1" si="44"/>
        <v/>
      </c>
      <c r="Q128" s="160" t="str">
        <f t="shared" ca="1" si="45"/>
        <v/>
      </c>
      <c r="R128" s="160" t="str">
        <f t="shared" ca="1" si="46"/>
        <v/>
      </c>
      <c r="S128" s="160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61" t="str">
        <f t="shared" si="53"/>
        <v/>
      </c>
      <c r="Z128" s="161" t="str">
        <f t="shared" si="54"/>
        <v/>
      </c>
      <c r="AA128" s="161" t="str">
        <f t="shared" si="55"/>
        <v/>
      </c>
      <c r="AB128" s="161" t="str">
        <f t="shared" si="56"/>
        <v/>
      </c>
      <c r="AC128" s="161" t="str">
        <f t="shared" si="57"/>
        <v/>
      </c>
      <c r="AD128" s="162" t="str">
        <f t="shared" ca="1" si="58"/>
        <v/>
      </c>
      <c r="AE128" s="162" t="str">
        <f t="shared" ca="1" si="59"/>
        <v/>
      </c>
      <c r="AF128" s="162" t="str">
        <f t="shared" ca="1" si="60"/>
        <v/>
      </c>
      <c r="AG128" s="162" t="str">
        <f t="shared" ca="1" si="61"/>
        <v/>
      </c>
      <c r="AH128" s="162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60" t="str">
        <f t="shared" si="42"/>
        <v/>
      </c>
      <c r="O129" s="160">
        <f t="shared" ca="1" si="43"/>
        <v>16</v>
      </c>
      <c r="P129" s="160" t="str">
        <f t="shared" ca="1" si="44"/>
        <v/>
      </c>
      <c r="Q129" s="160" t="str">
        <f t="shared" ca="1" si="45"/>
        <v/>
      </c>
      <c r="R129" s="160" t="str">
        <f t="shared" ca="1" si="46"/>
        <v/>
      </c>
      <c r="S129" s="160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61" t="str">
        <f t="shared" si="53"/>
        <v/>
      </c>
      <c r="Z129" s="161" t="str">
        <f t="shared" si="54"/>
        <v/>
      </c>
      <c r="AA129" s="161" t="str">
        <f t="shared" si="55"/>
        <v/>
      </c>
      <c r="AB129" s="161" t="str">
        <f t="shared" si="56"/>
        <v/>
      </c>
      <c r="AC129" s="161" t="str">
        <f t="shared" si="57"/>
        <v/>
      </c>
      <c r="AD129" s="162" t="str">
        <f t="shared" ca="1" si="58"/>
        <v/>
      </c>
      <c r="AE129" s="162" t="str">
        <f t="shared" ca="1" si="59"/>
        <v/>
      </c>
      <c r="AF129" s="162" t="str">
        <f t="shared" ca="1" si="60"/>
        <v/>
      </c>
      <c r="AG129" s="162" t="str">
        <f t="shared" ca="1" si="61"/>
        <v/>
      </c>
      <c r="AH129" s="162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60" t="str">
        <f t="shared" si="42"/>
        <v/>
      </c>
      <c r="O130" s="160">
        <f t="shared" ca="1" si="43"/>
        <v>16</v>
      </c>
      <c r="P130" s="160" t="str">
        <f t="shared" ca="1" si="44"/>
        <v/>
      </c>
      <c r="Q130" s="160" t="str">
        <f t="shared" ca="1" si="45"/>
        <v/>
      </c>
      <c r="R130" s="160" t="str">
        <f t="shared" ca="1" si="46"/>
        <v/>
      </c>
      <c r="S130" s="160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61" t="str">
        <f t="shared" si="53"/>
        <v/>
      </c>
      <c r="Z130" s="161" t="str">
        <f t="shared" si="54"/>
        <v/>
      </c>
      <c r="AA130" s="161" t="str">
        <f t="shared" si="55"/>
        <v/>
      </c>
      <c r="AB130" s="161" t="str">
        <f t="shared" si="56"/>
        <v/>
      </c>
      <c r="AC130" s="161" t="str">
        <f t="shared" si="57"/>
        <v/>
      </c>
      <c r="AD130" s="162" t="str">
        <f t="shared" ca="1" si="58"/>
        <v/>
      </c>
      <c r="AE130" s="162" t="str">
        <f t="shared" ca="1" si="59"/>
        <v/>
      </c>
      <c r="AF130" s="162" t="str">
        <f t="shared" ca="1" si="60"/>
        <v/>
      </c>
      <c r="AG130" s="162" t="str">
        <f t="shared" ca="1" si="61"/>
        <v/>
      </c>
      <c r="AH130" s="162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60" t="str">
        <f t="shared" si="42"/>
        <v/>
      </c>
      <c r="O131" s="160">
        <f t="shared" ca="1" si="43"/>
        <v>16</v>
      </c>
      <c r="P131" s="160" t="str">
        <f t="shared" ca="1" si="44"/>
        <v/>
      </c>
      <c r="Q131" s="160" t="str">
        <f t="shared" ca="1" si="45"/>
        <v/>
      </c>
      <c r="R131" s="160" t="str">
        <f t="shared" ca="1" si="46"/>
        <v/>
      </c>
      <c r="S131" s="160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61" t="str">
        <f t="shared" si="53"/>
        <v/>
      </c>
      <c r="Z131" s="161" t="str">
        <f t="shared" si="54"/>
        <v/>
      </c>
      <c r="AA131" s="161" t="str">
        <f t="shared" si="55"/>
        <v/>
      </c>
      <c r="AB131" s="161" t="str">
        <f t="shared" si="56"/>
        <v/>
      </c>
      <c r="AC131" s="161" t="str">
        <f t="shared" si="57"/>
        <v/>
      </c>
      <c r="AD131" s="162" t="str">
        <f t="shared" ca="1" si="58"/>
        <v/>
      </c>
      <c r="AE131" s="162" t="str">
        <f t="shared" ca="1" si="59"/>
        <v/>
      </c>
      <c r="AF131" s="162" t="str">
        <f t="shared" ca="1" si="60"/>
        <v/>
      </c>
      <c r="AG131" s="162" t="str">
        <f t="shared" ca="1" si="61"/>
        <v/>
      </c>
      <c r="AH131" s="162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60" t="str">
        <f t="shared" ref="N132:N195" si="67">IF(ROW()-1&gt;$K$2,"",IF(ROW()&lt;=2,2,IF(ROW()&lt;=N131+Q131,N131,ROW())))</f>
        <v/>
      </c>
      <c r="O132" s="160">
        <f t="shared" ref="O132:O195" ca="1" si="68">IF(N131=N132,O131,O131+R131+1)</f>
        <v>16</v>
      </c>
      <c r="P132" s="160" t="str">
        <f t="shared" ref="P132:P195" ca="1" si="69">OFFSET($J$1,O132-1,0)</f>
        <v/>
      </c>
      <c r="Q132" s="160" t="str">
        <f t="shared" ref="Q132:Q195" ca="1" si="70">OFFSET($K$1,O132-1,0)</f>
        <v/>
      </c>
      <c r="R132" s="160" t="str">
        <f t="shared" ref="R132:R195" ca="1" si="71">OFFSET($L$1,O132-1,0)</f>
        <v/>
      </c>
      <c r="S132" s="160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61" t="str">
        <f t="shared" ref="Y132:Y195" si="78">IF(OR($N132="",$S132),"",IF(T132&lt;=$O132+$R132,T132,""))</f>
        <v/>
      </c>
      <c r="Z132" s="161" t="str">
        <f t="shared" ref="Z132:Z195" si="79">IF(OR($N132="",$S132),"",IF(U132&lt;=$O132+$R132,U132,""))</f>
        <v/>
      </c>
      <c r="AA132" s="161" t="str">
        <f t="shared" ref="AA132:AA195" si="80">IF(OR($N132="",$S132),"",IF(V132&lt;=$O132+$R132,V132,""))</f>
        <v/>
      </c>
      <c r="AB132" s="161" t="str">
        <f t="shared" ref="AB132:AB195" si="81">IF(OR($N132="",$S132),"",IF(W132&lt;=$O132+$R132,W132,""))</f>
        <v/>
      </c>
      <c r="AC132" s="161" t="str">
        <f t="shared" ref="AC132:AC195" si="82">IF(OR($N132="",$S132),"",IF(X132&lt;=$O132+$R132,X132,""))</f>
        <v/>
      </c>
      <c r="AD132" s="162" t="str">
        <f t="shared" ref="AD132:AD195" ca="1" si="83">IF(OR($N132="",$S132,Y132=""),"",OFFSET($A$1,Y132-1,0))</f>
        <v/>
      </c>
      <c r="AE132" s="162" t="str">
        <f t="shared" ref="AE132:AE195" ca="1" si="84">IF(OR($N132="",$S132,Z132=""),"",OFFSET($A$1,Z132-1,0))</f>
        <v/>
      </c>
      <c r="AF132" s="162" t="str">
        <f t="shared" ref="AF132:AF195" ca="1" si="85">IF(OR($N132="",$S132,AA132=""),"",OFFSET($A$1,AA132-1,0))</f>
        <v/>
      </c>
      <c r="AG132" s="162" t="str">
        <f t="shared" ref="AG132:AG195" ca="1" si="86">IF(OR($N132="",$S132,AB132=""),"",OFFSET($A$1,AB132-1,0))</f>
        <v/>
      </c>
      <c r="AH132" s="162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60" t="str">
        <f t="shared" si="67"/>
        <v/>
      </c>
      <c r="O133" s="160">
        <f t="shared" ca="1" si="68"/>
        <v>16</v>
      </c>
      <c r="P133" s="160" t="str">
        <f t="shared" ca="1" si="69"/>
        <v/>
      </c>
      <c r="Q133" s="160" t="str">
        <f t="shared" ca="1" si="70"/>
        <v/>
      </c>
      <c r="R133" s="160" t="str">
        <f t="shared" ca="1" si="71"/>
        <v/>
      </c>
      <c r="S133" s="160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61" t="str">
        <f t="shared" si="78"/>
        <v/>
      </c>
      <c r="Z133" s="161" t="str">
        <f t="shared" si="79"/>
        <v/>
      </c>
      <c r="AA133" s="161" t="str">
        <f t="shared" si="80"/>
        <v/>
      </c>
      <c r="AB133" s="161" t="str">
        <f t="shared" si="81"/>
        <v/>
      </c>
      <c r="AC133" s="161" t="str">
        <f t="shared" si="82"/>
        <v/>
      </c>
      <c r="AD133" s="162" t="str">
        <f t="shared" ca="1" si="83"/>
        <v/>
      </c>
      <c r="AE133" s="162" t="str">
        <f t="shared" ca="1" si="84"/>
        <v/>
      </c>
      <c r="AF133" s="162" t="str">
        <f t="shared" ca="1" si="85"/>
        <v/>
      </c>
      <c r="AG133" s="162" t="str">
        <f t="shared" ca="1" si="86"/>
        <v/>
      </c>
      <c r="AH133" s="162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60" t="str">
        <f t="shared" si="67"/>
        <v/>
      </c>
      <c r="O134" s="160">
        <f t="shared" ca="1" si="68"/>
        <v>16</v>
      </c>
      <c r="P134" s="160" t="str">
        <f t="shared" ca="1" si="69"/>
        <v/>
      </c>
      <c r="Q134" s="160" t="str">
        <f t="shared" ca="1" si="70"/>
        <v/>
      </c>
      <c r="R134" s="160" t="str">
        <f t="shared" ca="1" si="71"/>
        <v/>
      </c>
      <c r="S134" s="160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61" t="str">
        <f t="shared" si="78"/>
        <v/>
      </c>
      <c r="Z134" s="161" t="str">
        <f t="shared" si="79"/>
        <v/>
      </c>
      <c r="AA134" s="161" t="str">
        <f t="shared" si="80"/>
        <v/>
      </c>
      <c r="AB134" s="161" t="str">
        <f t="shared" si="81"/>
        <v/>
      </c>
      <c r="AC134" s="161" t="str">
        <f t="shared" si="82"/>
        <v/>
      </c>
      <c r="AD134" s="162" t="str">
        <f t="shared" ca="1" si="83"/>
        <v/>
      </c>
      <c r="AE134" s="162" t="str">
        <f t="shared" ca="1" si="84"/>
        <v/>
      </c>
      <c r="AF134" s="162" t="str">
        <f t="shared" ca="1" si="85"/>
        <v/>
      </c>
      <c r="AG134" s="162" t="str">
        <f t="shared" ca="1" si="86"/>
        <v/>
      </c>
      <c r="AH134" s="162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60" t="str">
        <f t="shared" si="67"/>
        <v/>
      </c>
      <c r="O135" s="160">
        <f t="shared" ca="1" si="68"/>
        <v>16</v>
      </c>
      <c r="P135" s="160" t="str">
        <f t="shared" ca="1" si="69"/>
        <v/>
      </c>
      <c r="Q135" s="160" t="str">
        <f t="shared" ca="1" si="70"/>
        <v/>
      </c>
      <c r="R135" s="160" t="str">
        <f t="shared" ca="1" si="71"/>
        <v/>
      </c>
      <c r="S135" s="160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61" t="str">
        <f t="shared" si="78"/>
        <v/>
      </c>
      <c r="Z135" s="161" t="str">
        <f t="shared" si="79"/>
        <v/>
      </c>
      <c r="AA135" s="161" t="str">
        <f t="shared" si="80"/>
        <v/>
      </c>
      <c r="AB135" s="161" t="str">
        <f t="shared" si="81"/>
        <v/>
      </c>
      <c r="AC135" s="161" t="str">
        <f t="shared" si="82"/>
        <v/>
      </c>
      <c r="AD135" s="162" t="str">
        <f t="shared" ca="1" si="83"/>
        <v/>
      </c>
      <c r="AE135" s="162" t="str">
        <f t="shared" ca="1" si="84"/>
        <v/>
      </c>
      <c r="AF135" s="162" t="str">
        <f t="shared" ca="1" si="85"/>
        <v/>
      </c>
      <c r="AG135" s="162" t="str">
        <f t="shared" ca="1" si="86"/>
        <v/>
      </c>
      <c r="AH135" s="162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60" t="str">
        <f t="shared" si="67"/>
        <v/>
      </c>
      <c r="O136" s="160">
        <f t="shared" ca="1" si="68"/>
        <v>16</v>
      </c>
      <c r="P136" s="160" t="str">
        <f t="shared" ca="1" si="69"/>
        <v/>
      </c>
      <c r="Q136" s="160" t="str">
        <f t="shared" ca="1" si="70"/>
        <v/>
      </c>
      <c r="R136" s="160" t="str">
        <f t="shared" ca="1" si="71"/>
        <v/>
      </c>
      <c r="S136" s="160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61" t="str">
        <f t="shared" si="78"/>
        <v/>
      </c>
      <c r="Z136" s="161" t="str">
        <f t="shared" si="79"/>
        <v/>
      </c>
      <c r="AA136" s="161" t="str">
        <f t="shared" si="80"/>
        <v/>
      </c>
      <c r="AB136" s="161" t="str">
        <f t="shared" si="81"/>
        <v/>
      </c>
      <c r="AC136" s="161" t="str">
        <f t="shared" si="82"/>
        <v/>
      </c>
      <c r="AD136" s="162" t="str">
        <f t="shared" ca="1" si="83"/>
        <v/>
      </c>
      <c r="AE136" s="162" t="str">
        <f t="shared" ca="1" si="84"/>
        <v/>
      </c>
      <c r="AF136" s="162" t="str">
        <f t="shared" ca="1" si="85"/>
        <v/>
      </c>
      <c r="AG136" s="162" t="str">
        <f t="shared" ca="1" si="86"/>
        <v/>
      </c>
      <c r="AH136" s="162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60" t="str">
        <f t="shared" si="67"/>
        <v/>
      </c>
      <c r="O137" s="160">
        <f t="shared" ca="1" si="68"/>
        <v>16</v>
      </c>
      <c r="P137" s="160" t="str">
        <f t="shared" ca="1" si="69"/>
        <v/>
      </c>
      <c r="Q137" s="160" t="str">
        <f t="shared" ca="1" si="70"/>
        <v/>
      </c>
      <c r="R137" s="160" t="str">
        <f t="shared" ca="1" si="71"/>
        <v/>
      </c>
      <c r="S137" s="160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61" t="str">
        <f t="shared" si="78"/>
        <v/>
      </c>
      <c r="Z137" s="161" t="str">
        <f t="shared" si="79"/>
        <v/>
      </c>
      <c r="AA137" s="161" t="str">
        <f t="shared" si="80"/>
        <v/>
      </c>
      <c r="AB137" s="161" t="str">
        <f t="shared" si="81"/>
        <v/>
      </c>
      <c r="AC137" s="161" t="str">
        <f t="shared" si="82"/>
        <v/>
      </c>
      <c r="AD137" s="162" t="str">
        <f t="shared" ca="1" si="83"/>
        <v/>
      </c>
      <c r="AE137" s="162" t="str">
        <f t="shared" ca="1" si="84"/>
        <v/>
      </c>
      <c r="AF137" s="162" t="str">
        <f t="shared" ca="1" si="85"/>
        <v/>
      </c>
      <c r="AG137" s="162" t="str">
        <f t="shared" ca="1" si="86"/>
        <v/>
      </c>
      <c r="AH137" s="162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60" t="str">
        <f t="shared" si="67"/>
        <v/>
      </c>
      <c r="O138" s="160">
        <f t="shared" ca="1" si="68"/>
        <v>16</v>
      </c>
      <c r="P138" s="160" t="str">
        <f t="shared" ca="1" si="69"/>
        <v/>
      </c>
      <c r="Q138" s="160" t="str">
        <f t="shared" ca="1" si="70"/>
        <v/>
      </c>
      <c r="R138" s="160" t="str">
        <f t="shared" ca="1" si="71"/>
        <v/>
      </c>
      <c r="S138" s="160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61" t="str">
        <f t="shared" si="78"/>
        <v/>
      </c>
      <c r="Z138" s="161" t="str">
        <f t="shared" si="79"/>
        <v/>
      </c>
      <c r="AA138" s="161" t="str">
        <f t="shared" si="80"/>
        <v/>
      </c>
      <c r="AB138" s="161" t="str">
        <f t="shared" si="81"/>
        <v/>
      </c>
      <c r="AC138" s="161" t="str">
        <f t="shared" si="82"/>
        <v/>
      </c>
      <c r="AD138" s="162" t="str">
        <f t="shared" ca="1" si="83"/>
        <v/>
      </c>
      <c r="AE138" s="162" t="str">
        <f t="shared" ca="1" si="84"/>
        <v/>
      </c>
      <c r="AF138" s="162" t="str">
        <f t="shared" ca="1" si="85"/>
        <v/>
      </c>
      <c r="AG138" s="162" t="str">
        <f t="shared" ca="1" si="86"/>
        <v/>
      </c>
      <c r="AH138" s="162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60" t="str">
        <f t="shared" si="67"/>
        <v/>
      </c>
      <c r="O139" s="160">
        <f t="shared" ca="1" si="68"/>
        <v>16</v>
      </c>
      <c r="P139" s="160" t="str">
        <f t="shared" ca="1" si="69"/>
        <v/>
      </c>
      <c r="Q139" s="160" t="str">
        <f t="shared" ca="1" si="70"/>
        <v/>
      </c>
      <c r="R139" s="160" t="str">
        <f t="shared" ca="1" si="71"/>
        <v/>
      </c>
      <c r="S139" s="160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61" t="str">
        <f t="shared" si="78"/>
        <v/>
      </c>
      <c r="Z139" s="161" t="str">
        <f t="shared" si="79"/>
        <v/>
      </c>
      <c r="AA139" s="161" t="str">
        <f t="shared" si="80"/>
        <v/>
      </c>
      <c r="AB139" s="161" t="str">
        <f t="shared" si="81"/>
        <v/>
      </c>
      <c r="AC139" s="161" t="str">
        <f t="shared" si="82"/>
        <v/>
      </c>
      <c r="AD139" s="162" t="str">
        <f t="shared" ca="1" si="83"/>
        <v/>
      </c>
      <c r="AE139" s="162" t="str">
        <f t="shared" ca="1" si="84"/>
        <v/>
      </c>
      <c r="AF139" s="162" t="str">
        <f t="shared" ca="1" si="85"/>
        <v/>
      </c>
      <c r="AG139" s="162" t="str">
        <f t="shared" ca="1" si="86"/>
        <v/>
      </c>
      <c r="AH139" s="162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60" t="str">
        <f t="shared" si="67"/>
        <v/>
      </c>
      <c r="O140" s="160">
        <f t="shared" ca="1" si="68"/>
        <v>16</v>
      </c>
      <c r="P140" s="160" t="str">
        <f t="shared" ca="1" si="69"/>
        <v/>
      </c>
      <c r="Q140" s="160" t="str">
        <f t="shared" ca="1" si="70"/>
        <v/>
      </c>
      <c r="R140" s="160" t="str">
        <f t="shared" ca="1" si="71"/>
        <v/>
      </c>
      <c r="S140" s="160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61" t="str">
        <f t="shared" si="78"/>
        <v/>
      </c>
      <c r="Z140" s="161" t="str">
        <f t="shared" si="79"/>
        <v/>
      </c>
      <c r="AA140" s="161" t="str">
        <f t="shared" si="80"/>
        <v/>
      </c>
      <c r="AB140" s="161" t="str">
        <f t="shared" si="81"/>
        <v/>
      </c>
      <c r="AC140" s="161" t="str">
        <f t="shared" si="82"/>
        <v/>
      </c>
      <c r="AD140" s="162" t="str">
        <f t="shared" ca="1" si="83"/>
        <v/>
      </c>
      <c r="AE140" s="162" t="str">
        <f t="shared" ca="1" si="84"/>
        <v/>
      </c>
      <c r="AF140" s="162" t="str">
        <f t="shared" ca="1" si="85"/>
        <v/>
      </c>
      <c r="AG140" s="162" t="str">
        <f t="shared" ca="1" si="86"/>
        <v/>
      </c>
      <c r="AH140" s="162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60" t="str">
        <f t="shared" si="67"/>
        <v/>
      </c>
      <c r="O141" s="160">
        <f t="shared" ca="1" si="68"/>
        <v>16</v>
      </c>
      <c r="P141" s="160" t="str">
        <f t="shared" ca="1" si="69"/>
        <v/>
      </c>
      <c r="Q141" s="160" t="str">
        <f t="shared" ca="1" si="70"/>
        <v/>
      </c>
      <c r="R141" s="160" t="str">
        <f t="shared" ca="1" si="71"/>
        <v/>
      </c>
      <c r="S141" s="160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61" t="str">
        <f t="shared" si="78"/>
        <v/>
      </c>
      <c r="Z141" s="161" t="str">
        <f t="shared" si="79"/>
        <v/>
      </c>
      <c r="AA141" s="161" t="str">
        <f t="shared" si="80"/>
        <v/>
      </c>
      <c r="AB141" s="161" t="str">
        <f t="shared" si="81"/>
        <v/>
      </c>
      <c r="AC141" s="161" t="str">
        <f t="shared" si="82"/>
        <v/>
      </c>
      <c r="AD141" s="162" t="str">
        <f t="shared" ca="1" si="83"/>
        <v/>
      </c>
      <c r="AE141" s="162" t="str">
        <f t="shared" ca="1" si="84"/>
        <v/>
      </c>
      <c r="AF141" s="162" t="str">
        <f t="shared" ca="1" si="85"/>
        <v/>
      </c>
      <c r="AG141" s="162" t="str">
        <f t="shared" ca="1" si="86"/>
        <v/>
      </c>
      <c r="AH141" s="162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60" t="str">
        <f t="shared" si="67"/>
        <v/>
      </c>
      <c r="O142" s="160">
        <f t="shared" ca="1" si="68"/>
        <v>16</v>
      </c>
      <c r="P142" s="160" t="str">
        <f t="shared" ca="1" si="69"/>
        <v/>
      </c>
      <c r="Q142" s="160" t="str">
        <f t="shared" ca="1" si="70"/>
        <v/>
      </c>
      <c r="R142" s="160" t="str">
        <f t="shared" ca="1" si="71"/>
        <v/>
      </c>
      <c r="S142" s="160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61" t="str">
        <f t="shared" si="78"/>
        <v/>
      </c>
      <c r="Z142" s="161" t="str">
        <f t="shared" si="79"/>
        <v/>
      </c>
      <c r="AA142" s="161" t="str">
        <f t="shared" si="80"/>
        <v/>
      </c>
      <c r="AB142" s="161" t="str">
        <f t="shared" si="81"/>
        <v/>
      </c>
      <c r="AC142" s="161" t="str">
        <f t="shared" si="82"/>
        <v/>
      </c>
      <c r="AD142" s="162" t="str">
        <f t="shared" ca="1" si="83"/>
        <v/>
      </c>
      <c r="AE142" s="162" t="str">
        <f t="shared" ca="1" si="84"/>
        <v/>
      </c>
      <c r="AF142" s="162" t="str">
        <f t="shared" ca="1" si="85"/>
        <v/>
      </c>
      <c r="AG142" s="162" t="str">
        <f t="shared" ca="1" si="86"/>
        <v/>
      </c>
      <c r="AH142" s="162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60" t="str">
        <f t="shared" si="67"/>
        <v/>
      </c>
      <c r="O143" s="160">
        <f t="shared" ca="1" si="68"/>
        <v>16</v>
      </c>
      <c r="P143" s="160" t="str">
        <f t="shared" ca="1" si="69"/>
        <v/>
      </c>
      <c r="Q143" s="160" t="str">
        <f t="shared" ca="1" si="70"/>
        <v/>
      </c>
      <c r="R143" s="160" t="str">
        <f t="shared" ca="1" si="71"/>
        <v/>
      </c>
      <c r="S143" s="160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61" t="str">
        <f t="shared" si="78"/>
        <v/>
      </c>
      <c r="Z143" s="161" t="str">
        <f t="shared" si="79"/>
        <v/>
      </c>
      <c r="AA143" s="161" t="str">
        <f t="shared" si="80"/>
        <v/>
      </c>
      <c r="AB143" s="161" t="str">
        <f t="shared" si="81"/>
        <v/>
      </c>
      <c r="AC143" s="161" t="str">
        <f t="shared" si="82"/>
        <v/>
      </c>
      <c r="AD143" s="162" t="str">
        <f t="shared" ca="1" si="83"/>
        <v/>
      </c>
      <c r="AE143" s="162" t="str">
        <f t="shared" ca="1" si="84"/>
        <v/>
      </c>
      <c r="AF143" s="162" t="str">
        <f t="shared" ca="1" si="85"/>
        <v/>
      </c>
      <c r="AG143" s="162" t="str">
        <f t="shared" ca="1" si="86"/>
        <v/>
      </c>
      <c r="AH143" s="162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60" t="str">
        <f t="shared" si="67"/>
        <v/>
      </c>
      <c r="O144" s="160">
        <f t="shared" ca="1" si="68"/>
        <v>16</v>
      </c>
      <c r="P144" s="160" t="str">
        <f t="shared" ca="1" si="69"/>
        <v/>
      </c>
      <c r="Q144" s="160" t="str">
        <f t="shared" ca="1" si="70"/>
        <v/>
      </c>
      <c r="R144" s="160" t="str">
        <f t="shared" ca="1" si="71"/>
        <v/>
      </c>
      <c r="S144" s="160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61" t="str">
        <f t="shared" si="78"/>
        <v/>
      </c>
      <c r="Z144" s="161" t="str">
        <f t="shared" si="79"/>
        <v/>
      </c>
      <c r="AA144" s="161" t="str">
        <f t="shared" si="80"/>
        <v/>
      </c>
      <c r="AB144" s="161" t="str">
        <f t="shared" si="81"/>
        <v/>
      </c>
      <c r="AC144" s="161" t="str">
        <f t="shared" si="82"/>
        <v/>
      </c>
      <c r="AD144" s="162" t="str">
        <f t="shared" ca="1" si="83"/>
        <v/>
      </c>
      <c r="AE144" s="162" t="str">
        <f t="shared" ca="1" si="84"/>
        <v/>
      </c>
      <c r="AF144" s="162" t="str">
        <f t="shared" ca="1" si="85"/>
        <v/>
      </c>
      <c r="AG144" s="162" t="str">
        <f t="shared" ca="1" si="86"/>
        <v/>
      </c>
      <c r="AH144" s="162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60" t="str">
        <f t="shared" si="67"/>
        <v/>
      </c>
      <c r="O145" s="160">
        <f t="shared" ca="1" si="68"/>
        <v>16</v>
      </c>
      <c r="P145" s="160" t="str">
        <f t="shared" ca="1" si="69"/>
        <v/>
      </c>
      <c r="Q145" s="160" t="str">
        <f t="shared" ca="1" si="70"/>
        <v/>
      </c>
      <c r="R145" s="160" t="str">
        <f t="shared" ca="1" si="71"/>
        <v/>
      </c>
      <c r="S145" s="160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61" t="str">
        <f t="shared" si="78"/>
        <v/>
      </c>
      <c r="Z145" s="161" t="str">
        <f t="shared" si="79"/>
        <v/>
      </c>
      <c r="AA145" s="161" t="str">
        <f t="shared" si="80"/>
        <v/>
      </c>
      <c r="AB145" s="161" t="str">
        <f t="shared" si="81"/>
        <v/>
      </c>
      <c r="AC145" s="161" t="str">
        <f t="shared" si="82"/>
        <v/>
      </c>
      <c r="AD145" s="162" t="str">
        <f t="shared" ca="1" si="83"/>
        <v/>
      </c>
      <c r="AE145" s="162" t="str">
        <f t="shared" ca="1" si="84"/>
        <v/>
      </c>
      <c r="AF145" s="162" t="str">
        <f t="shared" ca="1" si="85"/>
        <v/>
      </c>
      <c r="AG145" s="162" t="str">
        <f t="shared" ca="1" si="86"/>
        <v/>
      </c>
      <c r="AH145" s="162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60" t="str">
        <f t="shared" si="67"/>
        <v/>
      </c>
      <c r="O146" s="160">
        <f t="shared" ca="1" si="68"/>
        <v>16</v>
      </c>
      <c r="P146" s="160" t="str">
        <f t="shared" ca="1" si="69"/>
        <v/>
      </c>
      <c r="Q146" s="160" t="str">
        <f t="shared" ca="1" si="70"/>
        <v/>
      </c>
      <c r="R146" s="160" t="str">
        <f t="shared" ca="1" si="71"/>
        <v/>
      </c>
      <c r="S146" s="160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61" t="str">
        <f t="shared" si="78"/>
        <v/>
      </c>
      <c r="Z146" s="161" t="str">
        <f t="shared" si="79"/>
        <v/>
      </c>
      <c r="AA146" s="161" t="str">
        <f t="shared" si="80"/>
        <v/>
      </c>
      <c r="AB146" s="161" t="str">
        <f t="shared" si="81"/>
        <v/>
      </c>
      <c r="AC146" s="161" t="str">
        <f t="shared" si="82"/>
        <v/>
      </c>
      <c r="AD146" s="162" t="str">
        <f t="shared" ca="1" si="83"/>
        <v/>
      </c>
      <c r="AE146" s="162" t="str">
        <f t="shared" ca="1" si="84"/>
        <v/>
      </c>
      <c r="AF146" s="162" t="str">
        <f t="shared" ca="1" si="85"/>
        <v/>
      </c>
      <c r="AG146" s="162" t="str">
        <f t="shared" ca="1" si="86"/>
        <v/>
      </c>
      <c r="AH146" s="162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60" t="str">
        <f t="shared" si="67"/>
        <v/>
      </c>
      <c r="O147" s="160">
        <f t="shared" ca="1" si="68"/>
        <v>16</v>
      </c>
      <c r="P147" s="160" t="str">
        <f t="shared" ca="1" si="69"/>
        <v/>
      </c>
      <c r="Q147" s="160" t="str">
        <f t="shared" ca="1" si="70"/>
        <v/>
      </c>
      <c r="R147" s="160" t="str">
        <f t="shared" ca="1" si="71"/>
        <v/>
      </c>
      <c r="S147" s="160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61" t="str">
        <f t="shared" si="78"/>
        <v/>
      </c>
      <c r="Z147" s="161" t="str">
        <f t="shared" si="79"/>
        <v/>
      </c>
      <c r="AA147" s="161" t="str">
        <f t="shared" si="80"/>
        <v/>
      </c>
      <c r="AB147" s="161" t="str">
        <f t="shared" si="81"/>
        <v/>
      </c>
      <c r="AC147" s="161" t="str">
        <f t="shared" si="82"/>
        <v/>
      </c>
      <c r="AD147" s="162" t="str">
        <f t="shared" ca="1" si="83"/>
        <v/>
      </c>
      <c r="AE147" s="162" t="str">
        <f t="shared" ca="1" si="84"/>
        <v/>
      </c>
      <c r="AF147" s="162" t="str">
        <f t="shared" ca="1" si="85"/>
        <v/>
      </c>
      <c r="AG147" s="162" t="str">
        <f t="shared" ca="1" si="86"/>
        <v/>
      </c>
      <c r="AH147" s="162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60" t="str">
        <f t="shared" si="67"/>
        <v/>
      </c>
      <c r="O148" s="160">
        <f t="shared" ca="1" si="68"/>
        <v>16</v>
      </c>
      <c r="P148" s="160" t="str">
        <f t="shared" ca="1" si="69"/>
        <v/>
      </c>
      <c r="Q148" s="160" t="str">
        <f t="shared" ca="1" si="70"/>
        <v/>
      </c>
      <c r="R148" s="160" t="str">
        <f t="shared" ca="1" si="71"/>
        <v/>
      </c>
      <c r="S148" s="160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61" t="str">
        <f t="shared" si="78"/>
        <v/>
      </c>
      <c r="Z148" s="161" t="str">
        <f t="shared" si="79"/>
        <v/>
      </c>
      <c r="AA148" s="161" t="str">
        <f t="shared" si="80"/>
        <v/>
      </c>
      <c r="AB148" s="161" t="str">
        <f t="shared" si="81"/>
        <v/>
      </c>
      <c r="AC148" s="161" t="str">
        <f t="shared" si="82"/>
        <v/>
      </c>
      <c r="AD148" s="162" t="str">
        <f t="shared" ca="1" si="83"/>
        <v/>
      </c>
      <c r="AE148" s="162" t="str">
        <f t="shared" ca="1" si="84"/>
        <v/>
      </c>
      <c r="AF148" s="162" t="str">
        <f t="shared" ca="1" si="85"/>
        <v/>
      </c>
      <c r="AG148" s="162" t="str">
        <f t="shared" ca="1" si="86"/>
        <v/>
      </c>
      <c r="AH148" s="162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60" t="str">
        <f t="shared" si="67"/>
        <v/>
      </c>
      <c r="O149" s="160">
        <f t="shared" ca="1" si="68"/>
        <v>16</v>
      </c>
      <c r="P149" s="160" t="str">
        <f t="shared" ca="1" si="69"/>
        <v/>
      </c>
      <c r="Q149" s="160" t="str">
        <f t="shared" ca="1" si="70"/>
        <v/>
      </c>
      <c r="R149" s="160" t="str">
        <f t="shared" ca="1" si="71"/>
        <v/>
      </c>
      <c r="S149" s="160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61" t="str">
        <f t="shared" si="78"/>
        <v/>
      </c>
      <c r="Z149" s="161" t="str">
        <f t="shared" si="79"/>
        <v/>
      </c>
      <c r="AA149" s="161" t="str">
        <f t="shared" si="80"/>
        <v/>
      </c>
      <c r="AB149" s="161" t="str">
        <f t="shared" si="81"/>
        <v/>
      </c>
      <c r="AC149" s="161" t="str">
        <f t="shared" si="82"/>
        <v/>
      </c>
      <c r="AD149" s="162" t="str">
        <f t="shared" ca="1" si="83"/>
        <v/>
      </c>
      <c r="AE149" s="162" t="str">
        <f t="shared" ca="1" si="84"/>
        <v/>
      </c>
      <c r="AF149" s="162" t="str">
        <f t="shared" ca="1" si="85"/>
        <v/>
      </c>
      <c r="AG149" s="162" t="str">
        <f t="shared" ca="1" si="86"/>
        <v/>
      </c>
      <c r="AH149" s="162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60" t="str">
        <f t="shared" si="67"/>
        <v/>
      </c>
      <c r="O150" s="160">
        <f t="shared" ca="1" si="68"/>
        <v>16</v>
      </c>
      <c r="P150" s="160" t="str">
        <f t="shared" ca="1" si="69"/>
        <v/>
      </c>
      <c r="Q150" s="160" t="str">
        <f t="shared" ca="1" si="70"/>
        <v/>
      </c>
      <c r="R150" s="160" t="str">
        <f t="shared" ca="1" si="71"/>
        <v/>
      </c>
      <c r="S150" s="160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61" t="str">
        <f t="shared" si="78"/>
        <v/>
      </c>
      <c r="Z150" s="161" t="str">
        <f t="shared" si="79"/>
        <v/>
      </c>
      <c r="AA150" s="161" t="str">
        <f t="shared" si="80"/>
        <v/>
      </c>
      <c r="AB150" s="161" t="str">
        <f t="shared" si="81"/>
        <v/>
      </c>
      <c r="AC150" s="161" t="str">
        <f t="shared" si="82"/>
        <v/>
      </c>
      <c r="AD150" s="162" t="str">
        <f t="shared" ca="1" si="83"/>
        <v/>
      </c>
      <c r="AE150" s="162" t="str">
        <f t="shared" ca="1" si="84"/>
        <v/>
      </c>
      <c r="AF150" s="162" t="str">
        <f t="shared" ca="1" si="85"/>
        <v/>
      </c>
      <c r="AG150" s="162" t="str">
        <f t="shared" ca="1" si="86"/>
        <v/>
      </c>
      <c r="AH150" s="162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60" t="str">
        <f t="shared" si="67"/>
        <v/>
      </c>
      <c r="O151" s="160">
        <f t="shared" ca="1" si="68"/>
        <v>16</v>
      </c>
      <c r="P151" s="160" t="str">
        <f t="shared" ca="1" si="69"/>
        <v/>
      </c>
      <c r="Q151" s="160" t="str">
        <f t="shared" ca="1" si="70"/>
        <v/>
      </c>
      <c r="R151" s="160" t="str">
        <f t="shared" ca="1" si="71"/>
        <v/>
      </c>
      <c r="S151" s="160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61" t="str">
        <f t="shared" si="78"/>
        <v/>
      </c>
      <c r="Z151" s="161" t="str">
        <f t="shared" si="79"/>
        <v/>
      </c>
      <c r="AA151" s="161" t="str">
        <f t="shared" si="80"/>
        <v/>
      </c>
      <c r="AB151" s="161" t="str">
        <f t="shared" si="81"/>
        <v/>
      </c>
      <c r="AC151" s="161" t="str">
        <f t="shared" si="82"/>
        <v/>
      </c>
      <c r="AD151" s="162" t="str">
        <f t="shared" ca="1" si="83"/>
        <v/>
      </c>
      <c r="AE151" s="162" t="str">
        <f t="shared" ca="1" si="84"/>
        <v/>
      </c>
      <c r="AF151" s="162" t="str">
        <f t="shared" ca="1" si="85"/>
        <v/>
      </c>
      <c r="AG151" s="162" t="str">
        <f t="shared" ca="1" si="86"/>
        <v/>
      </c>
      <c r="AH151" s="162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60" t="str">
        <f t="shared" si="67"/>
        <v/>
      </c>
      <c r="O152" s="160">
        <f t="shared" ca="1" si="68"/>
        <v>16</v>
      </c>
      <c r="P152" s="160" t="str">
        <f t="shared" ca="1" si="69"/>
        <v/>
      </c>
      <c r="Q152" s="160" t="str">
        <f t="shared" ca="1" si="70"/>
        <v/>
      </c>
      <c r="R152" s="160" t="str">
        <f t="shared" ca="1" si="71"/>
        <v/>
      </c>
      <c r="S152" s="160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61" t="str">
        <f t="shared" si="78"/>
        <v/>
      </c>
      <c r="Z152" s="161" t="str">
        <f t="shared" si="79"/>
        <v/>
      </c>
      <c r="AA152" s="161" t="str">
        <f t="shared" si="80"/>
        <v/>
      </c>
      <c r="AB152" s="161" t="str">
        <f t="shared" si="81"/>
        <v/>
      </c>
      <c r="AC152" s="161" t="str">
        <f t="shared" si="82"/>
        <v/>
      </c>
      <c r="AD152" s="162" t="str">
        <f t="shared" ca="1" si="83"/>
        <v/>
      </c>
      <c r="AE152" s="162" t="str">
        <f t="shared" ca="1" si="84"/>
        <v/>
      </c>
      <c r="AF152" s="162" t="str">
        <f t="shared" ca="1" si="85"/>
        <v/>
      </c>
      <c r="AG152" s="162" t="str">
        <f t="shared" ca="1" si="86"/>
        <v/>
      </c>
      <c r="AH152" s="162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60" t="str">
        <f t="shared" si="67"/>
        <v/>
      </c>
      <c r="O153" s="160">
        <f t="shared" ca="1" si="68"/>
        <v>16</v>
      </c>
      <c r="P153" s="160" t="str">
        <f t="shared" ca="1" si="69"/>
        <v/>
      </c>
      <c r="Q153" s="160" t="str">
        <f t="shared" ca="1" si="70"/>
        <v/>
      </c>
      <c r="R153" s="160" t="str">
        <f t="shared" ca="1" si="71"/>
        <v/>
      </c>
      <c r="S153" s="160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61" t="str">
        <f t="shared" si="78"/>
        <v/>
      </c>
      <c r="Z153" s="161" t="str">
        <f t="shared" si="79"/>
        <v/>
      </c>
      <c r="AA153" s="161" t="str">
        <f t="shared" si="80"/>
        <v/>
      </c>
      <c r="AB153" s="161" t="str">
        <f t="shared" si="81"/>
        <v/>
      </c>
      <c r="AC153" s="161" t="str">
        <f t="shared" si="82"/>
        <v/>
      </c>
      <c r="AD153" s="162" t="str">
        <f t="shared" ca="1" si="83"/>
        <v/>
      </c>
      <c r="AE153" s="162" t="str">
        <f t="shared" ca="1" si="84"/>
        <v/>
      </c>
      <c r="AF153" s="162" t="str">
        <f t="shared" ca="1" si="85"/>
        <v/>
      </c>
      <c r="AG153" s="162" t="str">
        <f t="shared" ca="1" si="86"/>
        <v/>
      </c>
      <c r="AH153" s="162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60" t="str">
        <f t="shared" si="67"/>
        <v/>
      </c>
      <c r="O154" s="160">
        <f t="shared" ca="1" si="68"/>
        <v>16</v>
      </c>
      <c r="P154" s="160" t="str">
        <f t="shared" ca="1" si="69"/>
        <v/>
      </c>
      <c r="Q154" s="160" t="str">
        <f t="shared" ca="1" si="70"/>
        <v/>
      </c>
      <c r="R154" s="160" t="str">
        <f t="shared" ca="1" si="71"/>
        <v/>
      </c>
      <c r="S154" s="160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61" t="str">
        <f t="shared" si="78"/>
        <v/>
      </c>
      <c r="Z154" s="161" t="str">
        <f t="shared" si="79"/>
        <v/>
      </c>
      <c r="AA154" s="161" t="str">
        <f t="shared" si="80"/>
        <v/>
      </c>
      <c r="AB154" s="161" t="str">
        <f t="shared" si="81"/>
        <v/>
      </c>
      <c r="AC154" s="161" t="str">
        <f t="shared" si="82"/>
        <v/>
      </c>
      <c r="AD154" s="162" t="str">
        <f t="shared" ca="1" si="83"/>
        <v/>
      </c>
      <c r="AE154" s="162" t="str">
        <f t="shared" ca="1" si="84"/>
        <v/>
      </c>
      <c r="AF154" s="162" t="str">
        <f t="shared" ca="1" si="85"/>
        <v/>
      </c>
      <c r="AG154" s="162" t="str">
        <f t="shared" ca="1" si="86"/>
        <v/>
      </c>
      <c r="AH154" s="162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60" t="str">
        <f t="shared" si="67"/>
        <v/>
      </c>
      <c r="O155" s="160">
        <f t="shared" ca="1" si="68"/>
        <v>16</v>
      </c>
      <c r="P155" s="160" t="str">
        <f t="shared" ca="1" si="69"/>
        <v/>
      </c>
      <c r="Q155" s="160" t="str">
        <f t="shared" ca="1" si="70"/>
        <v/>
      </c>
      <c r="R155" s="160" t="str">
        <f t="shared" ca="1" si="71"/>
        <v/>
      </c>
      <c r="S155" s="160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61" t="str">
        <f t="shared" si="78"/>
        <v/>
      </c>
      <c r="Z155" s="161" t="str">
        <f t="shared" si="79"/>
        <v/>
      </c>
      <c r="AA155" s="161" t="str">
        <f t="shared" si="80"/>
        <v/>
      </c>
      <c r="AB155" s="161" t="str">
        <f t="shared" si="81"/>
        <v/>
      </c>
      <c r="AC155" s="161" t="str">
        <f t="shared" si="82"/>
        <v/>
      </c>
      <c r="AD155" s="162" t="str">
        <f t="shared" ca="1" si="83"/>
        <v/>
      </c>
      <c r="AE155" s="162" t="str">
        <f t="shared" ca="1" si="84"/>
        <v/>
      </c>
      <c r="AF155" s="162" t="str">
        <f t="shared" ca="1" si="85"/>
        <v/>
      </c>
      <c r="AG155" s="162" t="str">
        <f t="shared" ca="1" si="86"/>
        <v/>
      </c>
      <c r="AH155" s="162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60" t="str">
        <f t="shared" si="67"/>
        <v/>
      </c>
      <c r="O156" s="160">
        <f t="shared" ca="1" si="68"/>
        <v>16</v>
      </c>
      <c r="P156" s="160" t="str">
        <f t="shared" ca="1" si="69"/>
        <v/>
      </c>
      <c r="Q156" s="160" t="str">
        <f t="shared" ca="1" si="70"/>
        <v/>
      </c>
      <c r="R156" s="160" t="str">
        <f t="shared" ca="1" si="71"/>
        <v/>
      </c>
      <c r="S156" s="160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61" t="str">
        <f t="shared" si="78"/>
        <v/>
      </c>
      <c r="Z156" s="161" t="str">
        <f t="shared" si="79"/>
        <v/>
      </c>
      <c r="AA156" s="161" t="str">
        <f t="shared" si="80"/>
        <v/>
      </c>
      <c r="AB156" s="161" t="str">
        <f t="shared" si="81"/>
        <v/>
      </c>
      <c r="AC156" s="161" t="str">
        <f t="shared" si="82"/>
        <v/>
      </c>
      <c r="AD156" s="162" t="str">
        <f t="shared" ca="1" si="83"/>
        <v/>
      </c>
      <c r="AE156" s="162" t="str">
        <f t="shared" ca="1" si="84"/>
        <v/>
      </c>
      <c r="AF156" s="162" t="str">
        <f t="shared" ca="1" si="85"/>
        <v/>
      </c>
      <c r="AG156" s="162" t="str">
        <f t="shared" ca="1" si="86"/>
        <v/>
      </c>
      <c r="AH156" s="162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60" t="str">
        <f t="shared" si="67"/>
        <v/>
      </c>
      <c r="O157" s="160">
        <f t="shared" ca="1" si="68"/>
        <v>16</v>
      </c>
      <c r="P157" s="160" t="str">
        <f t="shared" ca="1" si="69"/>
        <v/>
      </c>
      <c r="Q157" s="160" t="str">
        <f t="shared" ca="1" si="70"/>
        <v/>
      </c>
      <c r="R157" s="160" t="str">
        <f t="shared" ca="1" si="71"/>
        <v/>
      </c>
      <c r="S157" s="160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61" t="str">
        <f t="shared" si="78"/>
        <v/>
      </c>
      <c r="Z157" s="161" t="str">
        <f t="shared" si="79"/>
        <v/>
      </c>
      <c r="AA157" s="161" t="str">
        <f t="shared" si="80"/>
        <v/>
      </c>
      <c r="AB157" s="161" t="str">
        <f t="shared" si="81"/>
        <v/>
      </c>
      <c r="AC157" s="161" t="str">
        <f t="shared" si="82"/>
        <v/>
      </c>
      <c r="AD157" s="162" t="str">
        <f t="shared" ca="1" si="83"/>
        <v/>
      </c>
      <c r="AE157" s="162" t="str">
        <f t="shared" ca="1" si="84"/>
        <v/>
      </c>
      <c r="AF157" s="162" t="str">
        <f t="shared" ca="1" si="85"/>
        <v/>
      </c>
      <c r="AG157" s="162" t="str">
        <f t="shared" ca="1" si="86"/>
        <v/>
      </c>
      <c r="AH157" s="162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60" t="str">
        <f t="shared" si="67"/>
        <v/>
      </c>
      <c r="O158" s="160">
        <f t="shared" ca="1" si="68"/>
        <v>16</v>
      </c>
      <c r="P158" s="160" t="str">
        <f t="shared" ca="1" si="69"/>
        <v/>
      </c>
      <c r="Q158" s="160" t="str">
        <f t="shared" ca="1" si="70"/>
        <v/>
      </c>
      <c r="R158" s="160" t="str">
        <f t="shared" ca="1" si="71"/>
        <v/>
      </c>
      <c r="S158" s="160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61" t="str">
        <f t="shared" si="78"/>
        <v/>
      </c>
      <c r="Z158" s="161" t="str">
        <f t="shared" si="79"/>
        <v/>
      </c>
      <c r="AA158" s="161" t="str">
        <f t="shared" si="80"/>
        <v/>
      </c>
      <c r="AB158" s="161" t="str">
        <f t="shared" si="81"/>
        <v/>
      </c>
      <c r="AC158" s="161" t="str">
        <f t="shared" si="82"/>
        <v/>
      </c>
      <c r="AD158" s="162" t="str">
        <f t="shared" ca="1" si="83"/>
        <v/>
      </c>
      <c r="AE158" s="162" t="str">
        <f t="shared" ca="1" si="84"/>
        <v/>
      </c>
      <c r="AF158" s="162" t="str">
        <f t="shared" ca="1" si="85"/>
        <v/>
      </c>
      <c r="AG158" s="162" t="str">
        <f t="shared" ca="1" si="86"/>
        <v/>
      </c>
      <c r="AH158" s="162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60" t="str">
        <f t="shared" si="67"/>
        <v/>
      </c>
      <c r="O159" s="160">
        <f t="shared" ca="1" si="68"/>
        <v>16</v>
      </c>
      <c r="P159" s="160" t="str">
        <f t="shared" ca="1" si="69"/>
        <v/>
      </c>
      <c r="Q159" s="160" t="str">
        <f t="shared" ca="1" si="70"/>
        <v/>
      </c>
      <c r="R159" s="160" t="str">
        <f t="shared" ca="1" si="71"/>
        <v/>
      </c>
      <c r="S159" s="160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61" t="str">
        <f t="shared" si="78"/>
        <v/>
      </c>
      <c r="Z159" s="161" t="str">
        <f t="shared" si="79"/>
        <v/>
      </c>
      <c r="AA159" s="161" t="str">
        <f t="shared" si="80"/>
        <v/>
      </c>
      <c r="AB159" s="161" t="str">
        <f t="shared" si="81"/>
        <v/>
      </c>
      <c r="AC159" s="161" t="str">
        <f t="shared" si="82"/>
        <v/>
      </c>
      <c r="AD159" s="162" t="str">
        <f t="shared" ca="1" si="83"/>
        <v/>
      </c>
      <c r="AE159" s="162" t="str">
        <f t="shared" ca="1" si="84"/>
        <v/>
      </c>
      <c r="AF159" s="162" t="str">
        <f t="shared" ca="1" si="85"/>
        <v/>
      </c>
      <c r="AG159" s="162" t="str">
        <f t="shared" ca="1" si="86"/>
        <v/>
      </c>
      <c r="AH159" s="162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60" t="str">
        <f t="shared" si="67"/>
        <v/>
      </c>
      <c r="O160" s="160">
        <f t="shared" ca="1" si="68"/>
        <v>16</v>
      </c>
      <c r="P160" s="160" t="str">
        <f t="shared" ca="1" si="69"/>
        <v/>
      </c>
      <c r="Q160" s="160" t="str">
        <f t="shared" ca="1" si="70"/>
        <v/>
      </c>
      <c r="R160" s="160" t="str">
        <f t="shared" ca="1" si="71"/>
        <v/>
      </c>
      <c r="S160" s="160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61" t="str">
        <f t="shared" si="78"/>
        <v/>
      </c>
      <c r="Z160" s="161" t="str">
        <f t="shared" si="79"/>
        <v/>
      </c>
      <c r="AA160" s="161" t="str">
        <f t="shared" si="80"/>
        <v/>
      </c>
      <c r="AB160" s="161" t="str">
        <f t="shared" si="81"/>
        <v/>
      </c>
      <c r="AC160" s="161" t="str">
        <f t="shared" si="82"/>
        <v/>
      </c>
      <c r="AD160" s="162" t="str">
        <f t="shared" ca="1" si="83"/>
        <v/>
      </c>
      <c r="AE160" s="162" t="str">
        <f t="shared" ca="1" si="84"/>
        <v/>
      </c>
      <c r="AF160" s="162" t="str">
        <f t="shared" ca="1" si="85"/>
        <v/>
      </c>
      <c r="AG160" s="162" t="str">
        <f t="shared" ca="1" si="86"/>
        <v/>
      </c>
      <c r="AH160" s="162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60" t="str">
        <f t="shared" si="67"/>
        <v/>
      </c>
      <c r="O161" s="160">
        <f t="shared" ca="1" si="68"/>
        <v>16</v>
      </c>
      <c r="P161" s="160" t="str">
        <f t="shared" ca="1" si="69"/>
        <v/>
      </c>
      <c r="Q161" s="160" t="str">
        <f t="shared" ca="1" si="70"/>
        <v/>
      </c>
      <c r="R161" s="160" t="str">
        <f t="shared" ca="1" si="71"/>
        <v/>
      </c>
      <c r="S161" s="160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61" t="str">
        <f t="shared" si="78"/>
        <v/>
      </c>
      <c r="Z161" s="161" t="str">
        <f t="shared" si="79"/>
        <v/>
      </c>
      <c r="AA161" s="161" t="str">
        <f t="shared" si="80"/>
        <v/>
      </c>
      <c r="AB161" s="161" t="str">
        <f t="shared" si="81"/>
        <v/>
      </c>
      <c r="AC161" s="161" t="str">
        <f t="shared" si="82"/>
        <v/>
      </c>
      <c r="AD161" s="162" t="str">
        <f t="shared" ca="1" si="83"/>
        <v/>
      </c>
      <c r="AE161" s="162" t="str">
        <f t="shared" ca="1" si="84"/>
        <v/>
      </c>
      <c r="AF161" s="162" t="str">
        <f t="shared" ca="1" si="85"/>
        <v/>
      </c>
      <c r="AG161" s="162" t="str">
        <f t="shared" ca="1" si="86"/>
        <v/>
      </c>
      <c r="AH161" s="162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60" t="str">
        <f t="shared" si="67"/>
        <v/>
      </c>
      <c r="O162" s="160">
        <f t="shared" ca="1" si="68"/>
        <v>16</v>
      </c>
      <c r="P162" s="160" t="str">
        <f t="shared" ca="1" si="69"/>
        <v/>
      </c>
      <c r="Q162" s="160" t="str">
        <f t="shared" ca="1" si="70"/>
        <v/>
      </c>
      <c r="R162" s="160" t="str">
        <f t="shared" ca="1" si="71"/>
        <v/>
      </c>
      <c r="S162" s="160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61" t="str">
        <f t="shared" si="78"/>
        <v/>
      </c>
      <c r="Z162" s="161" t="str">
        <f t="shared" si="79"/>
        <v/>
      </c>
      <c r="AA162" s="161" t="str">
        <f t="shared" si="80"/>
        <v/>
      </c>
      <c r="AB162" s="161" t="str">
        <f t="shared" si="81"/>
        <v/>
      </c>
      <c r="AC162" s="161" t="str">
        <f t="shared" si="82"/>
        <v/>
      </c>
      <c r="AD162" s="162" t="str">
        <f t="shared" ca="1" si="83"/>
        <v/>
      </c>
      <c r="AE162" s="162" t="str">
        <f t="shared" ca="1" si="84"/>
        <v/>
      </c>
      <c r="AF162" s="162" t="str">
        <f t="shared" ca="1" si="85"/>
        <v/>
      </c>
      <c r="AG162" s="162" t="str">
        <f t="shared" ca="1" si="86"/>
        <v/>
      </c>
      <c r="AH162" s="162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60" t="str">
        <f t="shared" si="67"/>
        <v/>
      </c>
      <c r="O163" s="160">
        <f t="shared" ca="1" si="68"/>
        <v>16</v>
      </c>
      <c r="P163" s="160" t="str">
        <f t="shared" ca="1" si="69"/>
        <v/>
      </c>
      <c r="Q163" s="160" t="str">
        <f t="shared" ca="1" si="70"/>
        <v/>
      </c>
      <c r="R163" s="160" t="str">
        <f t="shared" ca="1" si="71"/>
        <v/>
      </c>
      <c r="S163" s="160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61" t="str">
        <f t="shared" si="78"/>
        <v/>
      </c>
      <c r="Z163" s="161" t="str">
        <f t="shared" si="79"/>
        <v/>
      </c>
      <c r="AA163" s="161" t="str">
        <f t="shared" si="80"/>
        <v/>
      </c>
      <c r="AB163" s="161" t="str">
        <f t="shared" si="81"/>
        <v/>
      </c>
      <c r="AC163" s="161" t="str">
        <f t="shared" si="82"/>
        <v/>
      </c>
      <c r="AD163" s="162" t="str">
        <f t="shared" ca="1" si="83"/>
        <v/>
      </c>
      <c r="AE163" s="162" t="str">
        <f t="shared" ca="1" si="84"/>
        <v/>
      </c>
      <c r="AF163" s="162" t="str">
        <f t="shared" ca="1" si="85"/>
        <v/>
      </c>
      <c r="AG163" s="162" t="str">
        <f t="shared" ca="1" si="86"/>
        <v/>
      </c>
      <c r="AH163" s="162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60" t="str">
        <f t="shared" si="67"/>
        <v/>
      </c>
      <c r="O164" s="160">
        <f t="shared" ca="1" si="68"/>
        <v>16</v>
      </c>
      <c r="P164" s="160" t="str">
        <f t="shared" ca="1" si="69"/>
        <v/>
      </c>
      <c r="Q164" s="160" t="str">
        <f t="shared" ca="1" si="70"/>
        <v/>
      </c>
      <c r="R164" s="160" t="str">
        <f t="shared" ca="1" si="71"/>
        <v/>
      </c>
      <c r="S164" s="160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61" t="str">
        <f t="shared" si="78"/>
        <v/>
      </c>
      <c r="Z164" s="161" t="str">
        <f t="shared" si="79"/>
        <v/>
      </c>
      <c r="AA164" s="161" t="str">
        <f t="shared" si="80"/>
        <v/>
      </c>
      <c r="AB164" s="161" t="str">
        <f t="shared" si="81"/>
        <v/>
      </c>
      <c r="AC164" s="161" t="str">
        <f t="shared" si="82"/>
        <v/>
      </c>
      <c r="AD164" s="162" t="str">
        <f t="shared" ca="1" si="83"/>
        <v/>
      </c>
      <c r="AE164" s="162" t="str">
        <f t="shared" ca="1" si="84"/>
        <v/>
      </c>
      <c r="AF164" s="162" t="str">
        <f t="shared" ca="1" si="85"/>
        <v/>
      </c>
      <c r="AG164" s="162" t="str">
        <f t="shared" ca="1" si="86"/>
        <v/>
      </c>
      <c r="AH164" s="162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60" t="str">
        <f t="shared" si="67"/>
        <v/>
      </c>
      <c r="O165" s="160">
        <f t="shared" ca="1" si="68"/>
        <v>16</v>
      </c>
      <c r="P165" s="160" t="str">
        <f t="shared" ca="1" si="69"/>
        <v/>
      </c>
      <c r="Q165" s="160" t="str">
        <f t="shared" ca="1" si="70"/>
        <v/>
      </c>
      <c r="R165" s="160" t="str">
        <f t="shared" ca="1" si="71"/>
        <v/>
      </c>
      <c r="S165" s="160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61" t="str">
        <f t="shared" si="78"/>
        <v/>
      </c>
      <c r="Z165" s="161" t="str">
        <f t="shared" si="79"/>
        <v/>
      </c>
      <c r="AA165" s="161" t="str">
        <f t="shared" si="80"/>
        <v/>
      </c>
      <c r="AB165" s="161" t="str">
        <f t="shared" si="81"/>
        <v/>
      </c>
      <c r="AC165" s="161" t="str">
        <f t="shared" si="82"/>
        <v/>
      </c>
      <c r="AD165" s="162" t="str">
        <f t="shared" ca="1" si="83"/>
        <v/>
      </c>
      <c r="AE165" s="162" t="str">
        <f t="shared" ca="1" si="84"/>
        <v/>
      </c>
      <c r="AF165" s="162" t="str">
        <f t="shared" ca="1" si="85"/>
        <v/>
      </c>
      <c r="AG165" s="162" t="str">
        <f t="shared" ca="1" si="86"/>
        <v/>
      </c>
      <c r="AH165" s="162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60" t="str">
        <f t="shared" si="67"/>
        <v/>
      </c>
      <c r="O166" s="160">
        <f t="shared" ca="1" si="68"/>
        <v>16</v>
      </c>
      <c r="P166" s="160" t="str">
        <f t="shared" ca="1" si="69"/>
        <v/>
      </c>
      <c r="Q166" s="160" t="str">
        <f t="shared" ca="1" si="70"/>
        <v/>
      </c>
      <c r="R166" s="160" t="str">
        <f t="shared" ca="1" si="71"/>
        <v/>
      </c>
      <c r="S166" s="160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61" t="str">
        <f t="shared" si="78"/>
        <v/>
      </c>
      <c r="Z166" s="161" t="str">
        <f t="shared" si="79"/>
        <v/>
      </c>
      <c r="AA166" s="161" t="str">
        <f t="shared" si="80"/>
        <v/>
      </c>
      <c r="AB166" s="161" t="str">
        <f t="shared" si="81"/>
        <v/>
      </c>
      <c r="AC166" s="161" t="str">
        <f t="shared" si="82"/>
        <v/>
      </c>
      <c r="AD166" s="162" t="str">
        <f t="shared" ca="1" si="83"/>
        <v/>
      </c>
      <c r="AE166" s="162" t="str">
        <f t="shared" ca="1" si="84"/>
        <v/>
      </c>
      <c r="AF166" s="162" t="str">
        <f t="shared" ca="1" si="85"/>
        <v/>
      </c>
      <c r="AG166" s="162" t="str">
        <f t="shared" ca="1" si="86"/>
        <v/>
      </c>
      <c r="AH166" s="162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60" t="str">
        <f t="shared" si="67"/>
        <v/>
      </c>
      <c r="O167" s="160">
        <f t="shared" ca="1" si="68"/>
        <v>16</v>
      </c>
      <c r="P167" s="160" t="str">
        <f t="shared" ca="1" si="69"/>
        <v/>
      </c>
      <c r="Q167" s="160" t="str">
        <f t="shared" ca="1" si="70"/>
        <v/>
      </c>
      <c r="R167" s="160" t="str">
        <f t="shared" ca="1" si="71"/>
        <v/>
      </c>
      <c r="S167" s="160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61" t="str">
        <f t="shared" si="78"/>
        <v/>
      </c>
      <c r="Z167" s="161" t="str">
        <f t="shared" si="79"/>
        <v/>
      </c>
      <c r="AA167" s="161" t="str">
        <f t="shared" si="80"/>
        <v/>
      </c>
      <c r="AB167" s="161" t="str">
        <f t="shared" si="81"/>
        <v/>
      </c>
      <c r="AC167" s="161" t="str">
        <f t="shared" si="82"/>
        <v/>
      </c>
      <c r="AD167" s="162" t="str">
        <f t="shared" ca="1" si="83"/>
        <v/>
      </c>
      <c r="AE167" s="162" t="str">
        <f t="shared" ca="1" si="84"/>
        <v/>
      </c>
      <c r="AF167" s="162" t="str">
        <f t="shared" ca="1" si="85"/>
        <v/>
      </c>
      <c r="AG167" s="162" t="str">
        <f t="shared" ca="1" si="86"/>
        <v/>
      </c>
      <c r="AH167" s="162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60" t="str">
        <f t="shared" si="67"/>
        <v/>
      </c>
      <c r="O168" s="160">
        <f t="shared" ca="1" si="68"/>
        <v>16</v>
      </c>
      <c r="P168" s="160" t="str">
        <f t="shared" ca="1" si="69"/>
        <v/>
      </c>
      <c r="Q168" s="160" t="str">
        <f t="shared" ca="1" si="70"/>
        <v/>
      </c>
      <c r="R168" s="160" t="str">
        <f t="shared" ca="1" si="71"/>
        <v/>
      </c>
      <c r="S168" s="160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61" t="str">
        <f t="shared" si="78"/>
        <v/>
      </c>
      <c r="Z168" s="161" t="str">
        <f t="shared" si="79"/>
        <v/>
      </c>
      <c r="AA168" s="161" t="str">
        <f t="shared" si="80"/>
        <v/>
      </c>
      <c r="AB168" s="161" t="str">
        <f t="shared" si="81"/>
        <v/>
      </c>
      <c r="AC168" s="161" t="str">
        <f t="shared" si="82"/>
        <v/>
      </c>
      <c r="AD168" s="162" t="str">
        <f t="shared" ca="1" si="83"/>
        <v/>
      </c>
      <c r="AE168" s="162" t="str">
        <f t="shared" ca="1" si="84"/>
        <v/>
      </c>
      <c r="AF168" s="162" t="str">
        <f t="shared" ca="1" si="85"/>
        <v/>
      </c>
      <c r="AG168" s="162" t="str">
        <f t="shared" ca="1" si="86"/>
        <v/>
      </c>
      <c r="AH168" s="162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60" t="str">
        <f t="shared" si="67"/>
        <v/>
      </c>
      <c r="O169" s="160">
        <f t="shared" ca="1" si="68"/>
        <v>16</v>
      </c>
      <c r="P169" s="160" t="str">
        <f t="shared" ca="1" si="69"/>
        <v/>
      </c>
      <c r="Q169" s="160" t="str">
        <f t="shared" ca="1" si="70"/>
        <v/>
      </c>
      <c r="R169" s="160" t="str">
        <f t="shared" ca="1" si="71"/>
        <v/>
      </c>
      <c r="S169" s="160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61" t="str">
        <f t="shared" si="78"/>
        <v/>
      </c>
      <c r="Z169" s="161" t="str">
        <f t="shared" si="79"/>
        <v/>
      </c>
      <c r="AA169" s="161" t="str">
        <f t="shared" si="80"/>
        <v/>
      </c>
      <c r="AB169" s="161" t="str">
        <f t="shared" si="81"/>
        <v/>
      </c>
      <c r="AC169" s="161" t="str">
        <f t="shared" si="82"/>
        <v/>
      </c>
      <c r="AD169" s="162" t="str">
        <f t="shared" ca="1" si="83"/>
        <v/>
      </c>
      <c r="AE169" s="162" t="str">
        <f t="shared" ca="1" si="84"/>
        <v/>
      </c>
      <c r="AF169" s="162" t="str">
        <f t="shared" ca="1" si="85"/>
        <v/>
      </c>
      <c r="AG169" s="162" t="str">
        <f t="shared" ca="1" si="86"/>
        <v/>
      </c>
      <c r="AH169" s="162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60" t="str">
        <f t="shared" si="67"/>
        <v/>
      </c>
      <c r="O170" s="160">
        <f t="shared" ca="1" si="68"/>
        <v>16</v>
      </c>
      <c r="P170" s="160" t="str">
        <f t="shared" ca="1" si="69"/>
        <v/>
      </c>
      <c r="Q170" s="160" t="str">
        <f t="shared" ca="1" si="70"/>
        <v/>
      </c>
      <c r="R170" s="160" t="str">
        <f t="shared" ca="1" si="71"/>
        <v/>
      </c>
      <c r="S170" s="160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61" t="str">
        <f t="shared" si="78"/>
        <v/>
      </c>
      <c r="Z170" s="161" t="str">
        <f t="shared" si="79"/>
        <v/>
      </c>
      <c r="AA170" s="161" t="str">
        <f t="shared" si="80"/>
        <v/>
      </c>
      <c r="AB170" s="161" t="str">
        <f t="shared" si="81"/>
        <v/>
      </c>
      <c r="AC170" s="161" t="str">
        <f t="shared" si="82"/>
        <v/>
      </c>
      <c r="AD170" s="162" t="str">
        <f t="shared" ca="1" si="83"/>
        <v/>
      </c>
      <c r="AE170" s="162" t="str">
        <f t="shared" ca="1" si="84"/>
        <v/>
      </c>
      <c r="AF170" s="162" t="str">
        <f t="shared" ca="1" si="85"/>
        <v/>
      </c>
      <c r="AG170" s="162" t="str">
        <f t="shared" ca="1" si="86"/>
        <v/>
      </c>
      <c r="AH170" s="162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60" t="str">
        <f t="shared" si="67"/>
        <v/>
      </c>
      <c r="O171" s="160">
        <f t="shared" ca="1" si="68"/>
        <v>16</v>
      </c>
      <c r="P171" s="160" t="str">
        <f t="shared" ca="1" si="69"/>
        <v/>
      </c>
      <c r="Q171" s="160" t="str">
        <f t="shared" ca="1" si="70"/>
        <v/>
      </c>
      <c r="R171" s="160" t="str">
        <f t="shared" ca="1" si="71"/>
        <v/>
      </c>
      <c r="S171" s="160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61" t="str">
        <f t="shared" si="78"/>
        <v/>
      </c>
      <c r="Z171" s="161" t="str">
        <f t="shared" si="79"/>
        <v/>
      </c>
      <c r="AA171" s="161" t="str">
        <f t="shared" si="80"/>
        <v/>
      </c>
      <c r="AB171" s="161" t="str">
        <f t="shared" si="81"/>
        <v/>
      </c>
      <c r="AC171" s="161" t="str">
        <f t="shared" si="82"/>
        <v/>
      </c>
      <c r="AD171" s="162" t="str">
        <f t="shared" ca="1" si="83"/>
        <v/>
      </c>
      <c r="AE171" s="162" t="str">
        <f t="shared" ca="1" si="84"/>
        <v/>
      </c>
      <c r="AF171" s="162" t="str">
        <f t="shared" ca="1" si="85"/>
        <v/>
      </c>
      <c r="AG171" s="162" t="str">
        <f t="shared" ca="1" si="86"/>
        <v/>
      </c>
      <c r="AH171" s="162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60" t="str">
        <f t="shared" si="67"/>
        <v/>
      </c>
      <c r="O172" s="160">
        <f t="shared" ca="1" si="68"/>
        <v>16</v>
      </c>
      <c r="P172" s="160" t="str">
        <f t="shared" ca="1" si="69"/>
        <v/>
      </c>
      <c r="Q172" s="160" t="str">
        <f t="shared" ca="1" si="70"/>
        <v/>
      </c>
      <c r="R172" s="160" t="str">
        <f t="shared" ca="1" si="71"/>
        <v/>
      </c>
      <c r="S172" s="160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61" t="str">
        <f t="shared" si="78"/>
        <v/>
      </c>
      <c r="Z172" s="161" t="str">
        <f t="shared" si="79"/>
        <v/>
      </c>
      <c r="AA172" s="161" t="str">
        <f t="shared" si="80"/>
        <v/>
      </c>
      <c r="AB172" s="161" t="str">
        <f t="shared" si="81"/>
        <v/>
      </c>
      <c r="AC172" s="161" t="str">
        <f t="shared" si="82"/>
        <v/>
      </c>
      <c r="AD172" s="162" t="str">
        <f t="shared" ca="1" si="83"/>
        <v/>
      </c>
      <c r="AE172" s="162" t="str">
        <f t="shared" ca="1" si="84"/>
        <v/>
      </c>
      <c r="AF172" s="162" t="str">
        <f t="shared" ca="1" si="85"/>
        <v/>
      </c>
      <c r="AG172" s="162" t="str">
        <f t="shared" ca="1" si="86"/>
        <v/>
      </c>
      <c r="AH172" s="162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60" t="str">
        <f t="shared" si="67"/>
        <v/>
      </c>
      <c r="O173" s="160">
        <f t="shared" ca="1" si="68"/>
        <v>16</v>
      </c>
      <c r="P173" s="160" t="str">
        <f t="shared" ca="1" si="69"/>
        <v/>
      </c>
      <c r="Q173" s="160" t="str">
        <f t="shared" ca="1" si="70"/>
        <v/>
      </c>
      <c r="R173" s="160" t="str">
        <f t="shared" ca="1" si="71"/>
        <v/>
      </c>
      <c r="S173" s="160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61" t="str">
        <f t="shared" si="78"/>
        <v/>
      </c>
      <c r="Z173" s="161" t="str">
        <f t="shared" si="79"/>
        <v/>
      </c>
      <c r="AA173" s="161" t="str">
        <f t="shared" si="80"/>
        <v/>
      </c>
      <c r="AB173" s="161" t="str">
        <f t="shared" si="81"/>
        <v/>
      </c>
      <c r="AC173" s="161" t="str">
        <f t="shared" si="82"/>
        <v/>
      </c>
      <c r="AD173" s="162" t="str">
        <f t="shared" ca="1" si="83"/>
        <v/>
      </c>
      <c r="AE173" s="162" t="str">
        <f t="shared" ca="1" si="84"/>
        <v/>
      </c>
      <c r="AF173" s="162" t="str">
        <f t="shared" ca="1" si="85"/>
        <v/>
      </c>
      <c r="AG173" s="162" t="str">
        <f t="shared" ca="1" si="86"/>
        <v/>
      </c>
      <c r="AH173" s="162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60" t="str">
        <f t="shared" si="67"/>
        <v/>
      </c>
      <c r="O174" s="160">
        <f t="shared" ca="1" si="68"/>
        <v>16</v>
      </c>
      <c r="P174" s="160" t="str">
        <f t="shared" ca="1" si="69"/>
        <v/>
      </c>
      <c r="Q174" s="160" t="str">
        <f t="shared" ca="1" si="70"/>
        <v/>
      </c>
      <c r="R174" s="160" t="str">
        <f t="shared" ca="1" si="71"/>
        <v/>
      </c>
      <c r="S174" s="160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61" t="str">
        <f t="shared" si="78"/>
        <v/>
      </c>
      <c r="Z174" s="161" t="str">
        <f t="shared" si="79"/>
        <v/>
      </c>
      <c r="AA174" s="161" t="str">
        <f t="shared" si="80"/>
        <v/>
      </c>
      <c r="AB174" s="161" t="str">
        <f t="shared" si="81"/>
        <v/>
      </c>
      <c r="AC174" s="161" t="str">
        <f t="shared" si="82"/>
        <v/>
      </c>
      <c r="AD174" s="162" t="str">
        <f t="shared" ca="1" si="83"/>
        <v/>
      </c>
      <c r="AE174" s="162" t="str">
        <f t="shared" ca="1" si="84"/>
        <v/>
      </c>
      <c r="AF174" s="162" t="str">
        <f t="shared" ca="1" si="85"/>
        <v/>
      </c>
      <c r="AG174" s="162" t="str">
        <f t="shared" ca="1" si="86"/>
        <v/>
      </c>
      <c r="AH174" s="162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60" t="str">
        <f t="shared" si="67"/>
        <v/>
      </c>
      <c r="O175" s="160">
        <f t="shared" ca="1" si="68"/>
        <v>16</v>
      </c>
      <c r="P175" s="160" t="str">
        <f t="shared" ca="1" si="69"/>
        <v/>
      </c>
      <c r="Q175" s="160" t="str">
        <f t="shared" ca="1" si="70"/>
        <v/>
      </c>
      <c r="R175" s="160" t="str">
        <f t="shared" ca="1" si="71"/>
        <v/>
      </c>
      <c r="S175" s="160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61" t="str">
        <f t="shared" si="78"/>
        <v/>
      </c>
      <c r="Z175" s="161" t="str">
        <f t="shared" si="79"/>
        <v/>
      </c>
      <c r="AA175" s="161" t="str">
        <f t="shared" si="80"/>
        <v/>
      </c>
      <c r="AB175" s="161" t="str">
        <f t="shared" si="81"/>
        <v/>
      </c>
      <c r="AC175" s="161" t="str">
        <f t="shared" si="82"/>
        <v/>
      </c>
      <c r="AD175" s="162" t="str">
        <f t="shared" ca="1" si="83"/>
        <v/>
      </c>
      <c r="AE175" s="162" t="str">
        <f t="shared" ca="1" si="84"/>
        <v/>
      </c>
      <c r="AF175" s="162" t="str">
        <f t="shared" ca="1" si="85"/>
        <v/>
      </c>
      <c r="AG175" s="162" t="str">
        <f t="shared" ca="1" si="86"/>
        <v/>
      </c>
      <c r="AH175" s="162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60" t="str">
        <f t="shared" si="67"/>
        <v/>
      </c>
      <c r="O176" s="160">
        <f t="shared" ca="1" si="68"/>
        <v>16</v>
      </c>
      <c r="P176" s="160" t="str">
        <f t="shared" ca="1" si="69"/>
        <v/>
      </c>
      <c r="Q176" s="160" t="str">
        <f t="shared" ca="1" si="70"/>
        <v/>
      </c>
      <c r="R176" s="160" t="str">
        <f t="shared" ca="1" si="71"/>
        <v/>
      </c>
      <c r="S176" s="160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61" t="str">
        <f t="shared" si="78"/>
        <v/>
      </c>
      <c r="Z176" s="161" t="str">
        <f t="shared" si="79"/>
        <v/>
      </c>
      <c r="AA176" s="161" t="str">
        <f t="shared" si="80"/>
        <v/>
      </c>
      <c r="AB176" s="161" t="str">
        <f t="shared" si="81"/>
        <v/>
      </c>
      <c r="AC176" s="161" t="str">
        <f t="shared" si="82"/>
        <v/>
      </c>
      <c r="AD176" s="162" t="str">
        <f t="shared" ca="1" si="83"/>
        <v/>
      </c>
      <c r="AE176" s="162" t="str">
        <f t="shared" ca="1" si="84"/>
        <v/>
      </c>
      <c r="AF176" s="162" t="str">
        <f t="shared" ca="1" si="85"/>
        <v/>
      </c>
      <c r="AG176" s="162" t="str">
        <f t="shared" ca="1" si="86"/>
        <v/>
      </c>
      <c r="AH176" s="162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60" t="str">
        <f t="shared" si="67"/>
        <v/>
      </c>
      <c r="O177" s="160">
        <f t="shared" ca="1" si="68"/>
        <v>16</v>
      </c>
      <c r="P177" s="160" t="str">
        <f t="shared" ca="1" si="69"/>
        <v/>
      </c>
      <c r="Q177" s="160" t="str">
        <f t="shared" ca="1" si="70"/>
        <v/>
      </c>
      <c r="R177" s="160" t="str">
        <f t="shared" ca="1" si="71"/>
        <v/>
      </c>
      <c r="S177" s="160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61" t="str">
        <f t="shared" si="78"/>
        <v/>
      </c>
      <c r="Z177" s="161" t="str">
        <f t="shared" si="79"/>
        <v/>
      </c>
      <c r="AA177" s="161" t="str">
        <f t="shared" si="80"/>
        <v/>
      </c>
      <c r="AB177" s="161" t="str">
        <f t="shared" si="81"/>
        <v/>
      </c>
      <c r="AC177" s="161" t="str">
        <f t="shared" si="82"/>
        <v/>
      </c>
      <c r="AD177" s="162" t="str">
        <f t="shared" ca="1" si="83"/>
        <v/>
      </c>
      <c r="AE177" s="162" t="str">
        <f t="shared" ca="1" si="84"/>
        <v/>
      </c>
      <c r="AF177" s="162" t="str">
        <f t="shared" ca="1" si="85"/>
        <v/>
      </c>
      <c r="AG177" s="162" t="str">
        <f t="shared" ca="1" si="86"/>
        <v/>
      </c>
      <c r="AH177" s="162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60" t="str">
        <f t="shared" si="67"/>
        <v/>
      </c>
      <c r="O178" s="160">
        <f t="shared" ca="1" si="68"/>
        <v>16</v>
      </c>
      <c r="P178" s="160" t="str">
        <f t="shared" ca="1" si="69"/>
        <v/>
      </c>
      <c r="Q178" s="160" t="str">
        <f t="shared" ca="1" si="70"/>
        <v/>
      </c>
      <c r="R178" s="160" t="str">
        <f t="shared" ca="1" si="71"/>
        <v/>
      </c>
      <c r="S178" s="160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61" t="str">
        <f t="shared" si="78"/>
        <v/>
      </c>
      <c r="Z178" s="161" t="str">
        <f t="shared" si="79"/>
        <v/>
      </c>
      <c r="AA178" s="161" t="str">
        <f t="shared" si="80"/>
        <v/>
      </c>
      <c r="AB178" s="161" t="str">
        <f t="shared" si="81"/>
        <v/>
      </c>
      <c r="AC178" s="161" t="str">
        <f t="shared" si="82"/>
        <v/>
      </c>
      <c r="AD178" s="162" t="str">
        <f t="shared" ca="1" si="83"/>
        <v/>
      </c>
      <c r="AE178" s="162" t="str">
        <f t="shared" ca="1" si="84"/>
        <v/>
      </c>
      <c r="AF178" s="162" t="str">
        <f t="shared" ca="1" si="85"/>
        <v/>
      </c>
      <c r="AG178" s="162" t="str">
        <f t="shared" ca="1" si="86"/>
        <v/>
      </c>
      <c r="AH178" s="162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60" t="str">
        <f t="shared" si="67"/>
        <v/>
      </c>
      <c r="O179" s="160">
        <f t="shared" ca="1" si="68"/>
        <v>16</v>
      </c>
      <c r="P179" s="160" t="str">
        <f t="shared" ca="1" si="69"/>
        <v/>
      </c>
      <c r="Q179" s="160" t="str">
        <f t="shared" ca="1" si="70"/>
        <v/>
      </c>
      <c r="R179" s="160" t="str">
        <f t="shared" ca="1" si="71"/>
        <v/>
      </c>
      <c r="S179" s="160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61" t="str">
        <f t="shared" si="78"/>
        <v/>
      </c>
      <c r="Z179" s="161" t="str">
        <f t="shared" si="79"/>
        <v/>
      </c>
      <c r="AA179" s="161" t="str">
        <f t="shared" si="80"/>
        <v/>
      </c>
      <c r="AB179" s="161" t="str">
        <f t="shared" si="81"/>
        <v/>
      </c>
      <c r="AC179" s="161" t="str">
        <f t="shared" si="82"/>
        <v/>
      </c>
      <c r="AD179" s="162" t="str">
        <f t="shared" ca="1" si="83"/>
        <v/>
      </c>
      <c r="AE179" s="162" t="str">
        <f t="shared" ca="1" si="84"/>
        <v/>
      </c>
      <c r="AF179" s="162" t="str">
        <f t="shared" ca="1" si="85"/>
        <v/>
      </c>
      <c r="AG179" s="162" t="str">
        <f t="shared" ca="1" si="86"/>
        <v/>
      </c>
      <c r="AH179" s="162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60" t="str">
        <f t="shared" si="67"/>
        <v/>
      </c>
      <c r="O180" s="160">
        <f t="shared" ca="1" si="68"/>
        <v>16</v>
      </c>
      <c r="P180" s="160" t="str">
        <f t="shared" ca="1" si="69"/>
        <v/>
      </c>
      <c r="Q180" s="160" t="str">
        <f t="shared" ca="1" si="70"/>
        <v/>
      </c>
      <c r="R180" s="160" t="str">
        <f t="shared" ca="1" si="71"/>
        <v/>
      </c>
      <c r="S180" s="160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61" t="str">
        <f t="shared" si="78"/>
        <v/>
      </c>
      <c r="Z180" s="161" t="str">
        <f t="shared" si="79"/>
        <v/>
      </c>
      <c r="AA180" s="161" t="str">
        <f t="shared" si="80"/>
        <v/>
      </c>
      <c r="AB180" s="161" t="str">
        <f t="shared" si="81"/>
        <v/>
      </c>
      <c r="AC180" s="161" t="str">
        <f t="shared" si="82"/>
        <v/>
      </c>
      <c r="AD180" s="162" t="str">
        <f t="shared" ca="1" si="83"/>
        <v/>
      </c>
      <c r="AE180" s="162" t="str">
        <f t="shared" ca="1" si="84"/>
        <v/>
      </c>
      <c r="AF180" s="162" t="str">
        <f t="shared" ca="1" si="85"/>
        <v/>
      </c>
      <c r="AG180" s="162" t="str">
        <f t="shared" ca="1" si="86"/>
        <v/>
      </c>
      <c r="AH180" s="162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60" t="str">
        <f t="shared" si="67"/>
        <v/>
      </c>
      <c r="O181" s="160">
        <f t="shared" ca="1" si="68"/>
        <v>16</v>
      </c>
      <c r="P181" s="160" t="str">
        <f t="shared" ca="1" si="69"/>
        <v/>
      </c>
      <c r="Q181" s="160" t="str">
        <f t="shared" ca="1" si="70"/>
        <v/>
      </c>
      <c r="R181" s="160" t="str">
        <f t="shared" ca="1" si="71"/>
        <v/>
      </c>
      <c r="S181" s="160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61" t="str">
        <f t="shared" si="78"/>
        <v/>
      </c>
      <c r="Z181" s="161" t="str">
        <f t="shared" si="79"/>
        <v/>
      </c>
      <c r="AA181" s="161" t="str">
        <f t="shared" si="80"/>
        <v/>
      </c>
      <c r="AB181" s="161" t="str">
        <f t="shared" si="81"/>
        <v/>
      </c>
      <c r="AC181" s="161" t="str">
        <f t="shared" si="82"/>
        <v/>
      </c>
      <c r="AD181" s="162" t="str">
        <f t="shared" ca="1" si="83"/>
        <v/>
      </c>
      <c r="AE181" s="162" t="str">
        <f t="shared" ca="1" si="84"/>
        <v/>
      </c>
      <c r="AF181" s="162" t="str">
        <f t="shared" ca="1" si="85"/>
        <v/>
      </c>
      <c r="AG181" s="162" t="str">
        <f t="shared" ca="1" si="86"/>
        <v/>
      </c>
      <c r="AH181" s="162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60" t="str">
        <f t="shared" si="67"/>
        <v/>
      </c>
      <c r="O182" s="160">
        <f t="shared" ca="1" si="68"/>
        <v>16</v>
      </c>
      <c r="P182" s="160" t="str">
        <f t="shared" ca="1" si="69"/>
        <v/>
      </c>
      <c r="Q182" s="160" t="str">
        <f t="shared" ca="1" si="70"/>
        <v/>
      </c>
      <c r="R182" s="160" t="str">
        <f t="shared" ca="1" si="71"/>
        <v/>
      </c>
      <c r="S182" s="160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61" t="str">
        <f t="shared" si="78"/>
        <v/>
      </c>
      <c r="Z182" s="161" t="str">
        <f t="shared" si="79"/>
        <v/>
      </c>
      <c r="AA182" s="161" t="str">
        <f t="shared" si="80"/>
        <v/>
      </c>
      <c r="AB182" s="161" t="str">
        <f t="shared" si="81"/>
        <v/>
      </c>
      <c r="AC182" s="161" t="str">
        <f t="shared" si="82"/>
        <v/>
      </c>
      <c r="AD182" s="162" t="str">
        <f t="shared" ca="1" si="83"/>
        <v/>
      </c>
      <c r="AE182" s="162" t="str">
        <f t="shared" ca="1" si="84"/>
        <v/>
      </c>
      <c r="AF182" s="162" t="str">
        <f t="shared" ca="1" si="85"/>
        <v/>
      </c>
      <c r="AG182" s="162" t="str">
        <f t="shared" ca="1" si="86"/>
        <v/>
      </c>
      <c r="AH182" s="162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60" t="str">
        <f t="shared" si="67"/>
        <v/>
      </c>
      <c r="O183" s="160">
        <f t="shared" ca="1" si="68"/>
        <v>16</v>
      </c>
      <c r="P183" s="160" t="str">
        <f t="shared" ca="1" si="69"/>
        <v/>
      </c>
      <c r="Q183" s="160" t="str">
        <f t="shared" ca="1" si="70"/>
        <v/>
      </c>
      <c r="R183" s="160" t="str">
        <f t="shared" ca="1" si="71"/>
        <v/>
      </c>
      <c r="S183" s="160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61" t="str">
        <f t="shared" si="78"/>
        <v/>
      </c>
      <c r="Z183" s="161" t="str">
        <f t="shared" si="79"/>
        <v/>
      </c>
      <c r="AA183" s="161" t="str">
        <f t="shared" si="80"/>
        <v/>
      </c>
      <c r="AB183" s="161" t="str">
        <f t="shared" si="81"/>
        <v/>
      </c>
      <c r="AC183" s="161" t="str">
        <f t="shared" si="82"/>
        <v/>
      </c>
      <c r="AD183" s="162" t="str">
        <f t="shared" ca="1" si="83"/>
        <v/>
      </c>
      <c r="AE183" s="162" t="str">
        <f t="shared" ca="1" si="84"/>
        <v/>
      </c>
      <c r="AF183" s="162" t="str">
        <f t="shared" ca="1" si="85"/>
        <v/>
      </c>
      <c r="AG183" s="162" t="str">
        <f t="shared" ca="1" si="86"/>
        <v/>
      </c>
      <c r="AH183" s="162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60" t="str">
        <f t="shared" si="67"/>
        <v/>
      </c>
      <c r="O184" s="160">
        <f t="shared" ca="1" si="68"/>
        <v>16</v>
      </c>
      <c r="P184" s="160" t="str">
        <f t="shared" ca="1" si="69"/>
        <v/>
      </c>
      <c r="Q184" s="160" t="str">
        <f t="shared" ca="1" si="70"/>
        <v/>
      </c>
      <c r="R184" s="160" t="str">
        <f t="shared" ca="1" si="71"/>
        <v/>
      </c>
      <c r="S184" s="160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61" t="str">
        <f t="shared" si="78"/>
        <v/>
      </c>
      <c r="Z184" s="161" t="str">
        <f t="shared" si="79"/>
        <v/>
      </c>
      <c r="AA184" s="161" t="str">
        <f t="shared" si="80"/>
        <v/>
      </c>
      <c r="AB184" s="161" t="str">
        <f t="shared" si="81"/>
        <v/>
      </c>
      <c r="AC184" s="161" t="str">
        <f t="shared" si="82"/>
        <v/>
      </c>
      <c r="AD184" s="162" t="str">
        <f t="shared" ca="1" si="83"/>
        <v/>
      </c>
      <c r="AE184" s="162" t="str">
        <f t="shared" ca="1" si="84"/>
        <v/>
      </c>
      <c r="AF184" s="162" t="str">
        <f t="shared" ca="1" si="85"/>
        <v/>
      </c>
      <c r="AG184" s="162" t="str">
        <f t="shared" ca="1" si="86"/>
        <v/>
      </c>
      <c r="AH184" s="162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60" t="str">
        <f t="shared" si="67"/>
        <v/>
      </c>
      <c r="O185" s="160">
        <f t="shared" ca="1" si="68"/>
        <v>16</v>
      </c>
      <c r="P185" s="160" t="str">
        <f t="shared" ca="1" si="69"/>
        <v/>
      </c>
      <c r="Q185" s="160" t="str">
        <f t="shared" ca="1" si="70"/>
        <v/>
      </c>
      <c r="R185" s="160" t="str">
        <f t="shared" ca="1" si="71"/>
        <v/>
      </c>
      <c r="S185" s="160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61" t="str">
        <f t="shared" si="78"/>
        <v/>
      </c>
      <c r="Z185" s="161" t="str">
        <f t="shared" si="79"/>
        <v/>
      </c>
      <c r="AA185" s="161" t="str">
        <f t="shared" si="80"/>
        <v/>
      </c>
      <c r="AB185" s="161" t="str">
        <f t="shared" si="81"/>
        <v/>
      </c>
      <c r="AC185" s="161" t="str">
        <f t="shared" si="82"/>
        <v/>
      </c>
      <c r="AD185" s="162" t="str">
        <f t="shared" ca="1" si="83"/>
        <v/>
      </c>
      <c r="AE185" s="162" t="str">
        <f t="shared" ca="1" si="84"/>
        <v/>
      </c>
      <c r="AF185" s="162" t="str">
        <f t="shared" ca="1" si="85"/>
        <v/>
      </c>
      <c r="AG185" s="162" t="str">
        <f t="shared" ca="1" si="86"/>
        <v/>
      </c>
      <c r="AH185" s="162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60" t="str">
        <f t="shared" si="67"/>
        <v/>
      </c>
      <c r="O186" s="160">
        <f t="shared" ca="1" si="68"/>
        <v>16</v>
      </c>
      <c r="P186" s="160" t="str">
        <f t="shared" ca="1" si="69"/>
        <v/>
      </c>
      <c r="Q186" s="160" t="str">
        <f t="shared" ca="1" si="70"/>
        <v/>
      </c>
      <c r="R186" s="160" t="str">
        <f t="shared" ca="1" si="71"/>
        <v/>
      </c>
      <c r="S186" s="160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61" t="str">
        <f t="shared" si="78"/>
        <v/>
      </c>
      <c r="Z186" s="161" t="str">
        <f t="shared" si="79"/>
        <v/>
      </c>
      <c r="AA186" s="161" t="str">
        <f t="shared" si="80"/>
        <v/>
      </c>
      <c r="AB186" s="161" t="str">
        <f t="shared" si="81"/>
        <v/>
      </c>
      <c r="AC186" s="161" t="str">
        <f t="shared" si="82"/>
        <v/>
      </c>
      <c r="AD186" s="162" t="str">
        <f t="shared" ca="1" si="83"/>
        <v/>
      </c>
      <c r="AE186" s="162" t="str">
        <f t="shared" ca="1" si="84"/>
        <v/>
      </c>
      <c r="AF186" s="162" t="str">
        <f t="shared" ca="1" si="85"/>
        <v/>
      </c>
      <c r="AG186" s="162" t="str">
        <f t="shared" ca="1" si="86"/>
        <v/>
      </c>
      <c r="AH186" s="162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60" t="str">
        <f t="shared" si="67"/>
        <v/>
      </c>
      <c r="O187" s="160">
        <f t="shared" ca="1" si="68"/>
        <v>16</v>
      </c>
      <c r="P187" s="160" t="str">
        <f t="shared" ca="1" si="69"/>
        <v/>
      </c>
      <c r="Q187" s="160" t="str">
        <f t="shared" ca="1" si="70"/>
        <v/>
      </c>
      <c r="R187" s="160" t="str">
        <f t="shared" ca="1" si="71"/>
        <v/>
      </c>
      <c r="S187" s="160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61" t="str">
        <f t="shared" si="78"/>
        <v/>
      </c>
      <c r="Z187" s="161" t="str">
        <f t="shared" si="79"/>
        <v/>
      </c>
      <c r="AA187" s="161" t="str">
        <f t="shared" si="80"/>
        <v/>
      </c>
      <c r="AB187" s="161" t="str">
        <f t="shared" si="81"/>
        <v/>
      </c>
      <c r="AC187" s="161" t="str">
        <f t="shared" si="82"/>
        <v/>
      </c>
      <c r="AD187" s="162" t="str">
        <f t="shared" ca="1" si="83"/>
        <v/>
      </c>
      <c r="AE187" s="162" t="str">
        <f t="shared" ca="1" si="84"/>
        <v/>
      </c>
      <c r="AF187" s="162" t="str">
        <f t="shared" ca="1" si="85"/>
        <v/>
      </c>
      <c r="AG187" s="162" t="str">
        <f t="shared" ca="1" si="86"/>
        <v/>
      </c>
      <c r="AH187" s="162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60" t="str">
        <f t="shared" si="67"/>
        <v/>
      </c>
      <c r="O188" s="160">
        <f t="shared" ca="1" si="68"/>
        <v>16</v>
      </c>
      <c r="P188" s="160" t="str">
        <f t="shared" ca="1" si="69"/>
        <v/>
      </c>
      <c r="Q188" s="160" t="str">
        <f t="shared" ca="1" si="70"/>
        <v/>
      </c>
      <c r="R188" s="160" t="str">
        <f t="shared" ca="1" si="71"/>
        <v/>
      </c>
      <c r="S188" s="160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61" t="str">
        <f t="shared" si="78"/>
        <v/>
      </c>
      <c r="Z188" s="161" t="str">
        <f t="shared" si="79"/>
        <v/>
      </c>
      <c r="AA188" s="161" t="str">
        <f t="shared" si="80"/>
        <v/>
      </c>
      <c r="AB188" s="161" t="str">
        <f t="shared" si="81"/>
        <v/>
      </c>
      <c r="AC188" s="161" t="str">
        <f t="shared" si="82"/>
        <v/>
      </c>
      <c r="AD188" s="162" t="str">
        <f t="shared" ca="1" si="83"/>
        <v/>
      </c>
      <c r="AE188" s="162" t="str">
        <f t="shared" ca="1" si="84"/>
        <v/>
      </c>
      <c r="AF188" s="162" t="str">
        <f t="shared" ca="1" si="85"/>
        <v/>
      </c>
      <c r="AG188" s="162" t="str">
        <f t="shared" ca="1" si="86"/>
        <v/>
      </c>
      <c r="AH188" s="162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60" t="str">
        <f t="shared" si="67"/>
        <v/>
      </c>
      <c r="O189" s="160">
        <f t="shared" ca="1" si="68"/>
        <v>16</v>
      </c>
      <c r="P189" s="160" t="str">
        <f t="shared" ca="1" si="69"/>
        <v/>
      </c>
      <c r="Q189" s="160" t="str">
        <f t="shared" ca="1" si="70"/>
        <v/>
      </c>
      <c r="R189" s="160" t="str">
        <f t="shared" ca="1" si="71"/>
        <v/>
      </c>
      <c r="S189" s="160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61" t="str">
        <f t="shared" si="78"/>
        <v/>
      </c>
      <c r="Z189" s="161" t="str">
        <f t="shared" si="79"/>
        <v/>
      </c>
      <c r="AA189" s="161" t="str">
        <f t="shared" si="80"/>
        <v/>
      </c>
      <c r="AB189" s="161" t="str">
        <f t="shared" si="81"/>
        <v/>
      </c>
      <c r="AC189" s="161" t="str">
        <f t="shared" si="82"/>
        <v/>
      </c>
      <c r="AD189" s="162" t="str">
        <f t="shared" ca="1" si="83"/>
        <v/>
      </c>
      <c r="AE189" s="162" t="str">
        <f t="shared" ca="1" si="84"/>
        <v/>
      </c>
      <c r="AF189" s="162" t="str">
        <f t="shared" ca="1" si="85"/>
        <v/>
      </c>
      <c r="AG189" s="162" t="str">
        <f t="shared" ca="1" si="86"/>
        <v/>
      </c>
      <c r="AH189" s="162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60" t="str">
        <f t="shared" si="67"/>
        <v/>
      </c>
      <c r="O190" s="160">
        <f t="shared" ca="1" si="68"/>
        <v>16</v>
      </c>
      <c r="P190" s="160" t="str">
        <f t="shared" ca="1" si="69"/>
        <v/>
      </c>
      <c r="Q190" s="160" t="str">
        <f t="shared" ca="1" si="70"/>
        <v/>
      </c>
      <c r="R190" s="160" t="str">
        <f t="shared" ca="1" si="71"/>
        <v/>
      </c>
      <c r="S190" s="160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61" t="str">
        <f t="shared" si="78"/>
        <v/>
      </c>
      <c r="Z190" s="161" t="str">
        <f t="shared" si="79"/>
        <v/>
      </c>
      <c r="AA190" s="161" t="str">
        <f t="shared" si="80"/>
        <v/>
      </c>
      <c r="AB190" s="161" t="str">
        <f t="shared" si="81"/>
        <v/>
      </c>
      <c r="AC190" s="161" t="str">
        <f t="shared" si="82"/>
        <v/>
      </c>
      <c r="AD190" s="162" t="str">
        <f t="shared" ca="1" si="83"/>
        <v/>
      </c>
      <c r="AE190" s="162" t="str">
        <f t="shared" ca="1" si="84"/>
        <v/>
      </c>
      <c r="AF190" s="162" t="str">
        <f t="shared" ca="1" si="85"/>
        <v/>
      </c>
      <c r="AG190" s="162" t="str">
        <f t="shared" ca="1" si="86"/>
        <v/>
      </c>
      <c r="AH190" s="162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60" t="str">
        <f t="shared" si="67"/>
        <v/>
      </c>
      <c r="O191" s="160">
        <f t="shared" ca="1" si="68"/>
        <v>16</v>
      </c>
      <c r="P191" s="160" t="str">
        <f t="shared" ca="1" si="69"/>
        <v/>
      </c>
      <c r="Q191" s="160" t="str">
        <f t="shared" ca="1" si="70"/>
        <v/>
      </c>
      <c r="R191" s="160" t="str">
        <f t="shared" ca="1" si="71"/>
        <v/>
      </c>
      <c r="S191" s="160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61" t="str">
        <f t="shared" si="78"/>
        <v/>
      </c>
      <c r="Z191" s="161" t="str">
        <f t="shared" si="79"/>
        <v/>
      </c>
      <c r="AA191" s="161" t="str">
        <f t="shared" si="80"/>
        <v/>
      </c>
      <c r="AB191" s="161" t="str">
        <f t="shared" si="81"/>
        <v/>
      </c>
      <c r="AC191" s="161" t="str">
        <f t="shared" si="82"/>
        <v/>
      </c>
      <c r="AD191" s="162" t="str">
        <f t="shared" ca="1" si="83"/>
        <v/>
      </c>
      <c r="AE191" s="162" t="str">
        <f t="shared" ca="1" si="84"/>
        <v/>
      </c>
      <c r="AF191" s="162" t="str">
        <f t="shared" ca="1" si="85"/>
        <v/>
      </c>
      <c r="AG191" s="162" t="str">
        <f t="shared" ca="1" si="86"/>
        <v/>
      </c>
      <c r="AH191" s="162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60" t="str">
        <f t="shared" si="67"/>
        <v/>
      </c>
      <c r="O192" s="160">
        <f t="shared" ca="1" si="68"/>
        <v>16</v>
      </c>
      <c r="P192" s="160" t="str">
        <f t="shared" ca="1" si="69"/>
        <v/>
      </c>
      <c r="Q192" s="160" t="str">
        <f t="shared" ca="1" si="70"/>
        <v/>
      </c>
      <c r="R192" s="160" t="str">
        <f t="shared" ca="1" si="71"/>
        <v/>
      </c>
      <c r="S192" s="160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61" t="str">
        <f t="shared" si="78"/>
        <v/>
      </c>
      <c r="Z192" s="161" t="str">
        <f t="shared" si="79"/>
        <v/>
      </c>
      <c r="AA192" s="161" t="str">
        <f t="shared" si="80"/>
        <v/>
      </c>
      <c r="AB192" s="161" t="str">
        <f t="shared" si="81"/>
        <v/>
      </c>
      <c r="AC192" s="161" t="str">
        <f t="shared" si="82"/>
        <v/>
      </c>
      <c r="AD192" s="162" t="str">
        <f t="shared" ca="1" si="83"/>
        <v/>
      </c>
      <c r="AE192" s="162" t="str">
        <f t="shared" ca="1" si="84"/>
        <v/>
      </c>
      <c r="AF192" s="162" t="str">
        <f t="shared" ca="1" si="85"/>
        <v/>
      </c>
      <c r="AG192" s="162" t="str">
        <f t="shared" ca="1" si="86"/>
        <v/>
      </c>
      <c r="AH192" s="162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60" t="str">
        <f t="shared" si="67"/>
        <v/>
      </c>
      <c r="O193" s="160">
        <f t="shared" ca="1" si="68"/>
        <v>16</v>
      </c>
      <c r="P193" s="160" t="str">
        <f t="shared" ca="1" si="69"/>
        <v/>
      </c>
      <c r="Q193" s="160" t="str">
        <f t="shared" ca="1" si="70"/>
        <v/>
      </c>
      <c r="R193" s="160" t="str">
        <f t="shared" ca="1" si="71"/>
        <v/>
      </c>
      <c r="S193" s="160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61" t="str">
        <f t="shared" si="78"/>
        <v/>
      </c>
      <c r="Z193" s="161" t="str">
        <f t="shared" si="79"/>
        <v/>
      </c>
      <c r="AA193" s="161" t="str">
        <f t="shared" si="80"/>
        <v/>
      </c>
      <c r="AB193" s="161" t="str">
        <f t="shared" si="81"/>
        <v/>
      </c>
      <c r="AC193" s="161" t="str">
        <f t="shared" si="82"/>
        <v/>
      </c>
      <c r="AD193" s="162" t="str">
        <f t="shared" ca="1" si="83"/>
        <v/>
      </c>
      <c r="AE193" s="162" t="str">
        <f t="shared" ca="1" si="84"/>
        <v/>
      </c>
      <c r="AF193" s="162" t="str">
        <f t="shared" ca="1" si="85"/>
        <v/>
      </c>
      <c r="AG193" s="162" t="str">
        <f t="shared" ca="1" si="86"/>
        <v/>
      </c>
      <c r="AH193" s="162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60" t="str">
        <f t="shared" si="67"/>
        <v/>
      </c>
      <c r="O194" s="160">
        <f t="shared" ca="1" si="68"/>
        <v>16</v>
      </c>
      <c r="P194" s="160" t="str">
        <f t="shared" ca="1" si="69"/>
        <v/>
      </c>
      <c r="Q194" s="160" t="str">
        <f t="shared" ca="1" si="70"/>
        <v/>
      </c>
      <c r="R194" s="160" t="str">
        <f t="shared" ca="1" si="71"/>
        <v/>
      </c>
      <c r="S194" s="160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61" t="str">
        <f t="shared" si="78"/>
        <v/>
      </c>
      <c r="Z194" s="161" t="str">
        <f t="shared" si="79"/>
        <v/>
      </c>
      <c r="AA194" s="161" t="str">
        <f t="shared" si="80"/>
        <v/>
      </c>
      <c r="AB194" s="161" t="str">
        <f t="shared" si="81"/>
        <v/>
      </c>
      <c r="AC194" s="161" t="str">
        <f t="shared" si="82"/>
        <v/>
      </c>
      <c r="AD194" s="162" t="str">
        <f t="shared" ca="1" si="83"/>
        <v/>
      </c>
      <c r="AE194" s="162" t="str">
        <f t="shared" ca="1" si="84"/>
        <v/>
      </c>
      <c r="AF194" s="162" t="str">
        <f t="shared" ca="1" si="85"/>
        <v/>
      </c>
      <c r="AG194" s="162" t="str">
        <f t="shared" ca="1" si="86"/>
        <v/>
      </c>
      <c r="AH194" s="162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60" t="str">
        <f t="shared" si="67"/>
        <v/>
      </c>
      <c r="O195" s="160">
        <f t="shared" ca="1" si="68"/>
        <v>16</v>
      </c>
      <c r="P195" s="160" t="str">
        <f t="shared" ca="1" si="69"/>
        <v/>
      </c>
      <c r="Q195" s="160" t="str">
        <f t="shared" ca="1" si="70"/>
        <v/>
      </c>
      <c r="R195" s="160" t="str">
        <f t="shared" ca="1" si="71"/>
        <v/>
      </c>
      <c r="S195" s="160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61" t="str">
        <f t="shared" si="78"/>
        <v/>
      </c>
      <c r="Z195" s="161" t="str">
        <f t="shared" si="79"/>
        <v/>
      </c>
      <c r="AA195" s="161" t="str">
        <f t="shared" si="80"/>
        <v/>
      </c>
      <c r="AB195" s="161" t="str">
        <f t="shared" si="81"/>
        <v/>
      </c>
      <c r="AC195" s="161" t="str">
        <f t="shared" si="82"/>
        <v/>
      </c>
      <c r="AD195" s="162" t="str">
        <f t="shared" ca="1" si="83"/>
        <v/>
      </c>
      <c r="AE195" s="162" t="str">
        <f t="shared" ca="1" si="84"/>
        <v/>
      </c>
      <c r="AF195" s="162" t="str">
        <f t="shared" ca="1" si="85"/>
        <v/>
      </c>
      <c r="AG195" s="162" t="str">
        <f t="shared" ca="1" si="86"/>
        <v/>
      </c>
      <c r="AH195" s="162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60" t="str">
        <f t="shared" ref="N196:N259" si="92">IF(ROW()-1&gt;$K$2,"",IF(ROW()&lt;=2,2,IF(ROW()&lt;=N195+Q195,N195,ROW())))</f>
        <v/>
      </c>
      <c r="O196" s="160">
        <f t="shared" ref="O196:O259" ca="1" si="93">IF(N195=N196,O195,O195+R195+1)</f>
        <v>16</v>
      </c>
      <c r="P196" s="160" t="str">
        <f t="shared" ref="P196:P259" ca="1" si="94">OFFSET($J$1,O196-1,0)</f>
        <v/>
      </c>
      <c r="Q196" s="160" t="str">
        <f t="shared" ref="Q196:Q259" ca="1" si="95">OFFSET($K$1,O196-1,0)</f>
        <v/>
      </c>
      <c r="R196" s="160" t="str">
        <f t="shared" ref="R196:R259" ca="1" si="96">OFFSET($L$1,O196-1,0)</f>
        <v/>
      </c>
      <c r="S196" s="160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61" t="str">
        <f t="shared" ref="Y196:Y259" si="103">IF(OR($N196="",$S196),"",IF(T196&lt;=$O196+$R196,T196,""))</f>
        <v/>
      </c>
      <c r="Z196" s="161" t="str">
        <f t="shared" ref="Z196:Z259" si="104">IF(OR($N196="",$S196),"",IF(U196&lt;=$O196+$R196,U196,""))</f>
        <v/>
      </c>
      <c r="AA196" s="161" t="str">
        <f t="shared" ref="AA196:AA259" si="105">IF(OR($N196="",$S196),"",IF(V196&lt;=$O196+$R196,V196,""))</f>
        <v/>
      </c>
      <c r="AB196" s="161" t="str">
        <f t="shared" ref="AB196:AB259" si="106">IF(OR($N196="",$S196),"",IF(W196&lt;=$O196+$R196,W196,""))</f>
        <v/>
      </c>
      <c r="AC196" s="161" t="str">
        <f t="shared" ref="AC196:AC259" si="107">IF(OR($N196="",$S196),"",IF(X196&lt;=$O196+$R196,X196,""))</f>
        <v/>
      </c>
      <c r="AD196" s="162" t="str">
        <f t="shared" ref="AD196:AD259" ca="1" si="108">IF(OR($N196="",$S196,Y196=""),"",OFFSET($A$1,Y196-1,0))</f>
        <v/>
      </c>
      <c r="AE196" s="162" t="str">
        <f t="shared" ref="AE196:AE259" ca="1" si="109">IF(OR($N196="",$S196,Z196=""),"",OFFSET($A$1,Z196-1,0))</f>
        <v/>
      </c>
      <c r="AF196" s="162" t="str">
        <f t="shared" ref="AF196:AF259" ca="1" si="110">IF(OR($N196="",$S196,AA196=""),"",OFFSET($A$1,AA196-1,0))</f>
        <v/>
      </c>
      <c r="AG196" s="162" t="str">
        <f t="shared" ref="AG196:AG259" ca="1" si="111">IF(OR($N196="",$S196,AB196=""),"",OFFSET($A$1,AB196-1,0))</f>
        <v/>
      </c>
      <c r="AH196" s="162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60" t="str">
        <f t="shared" si="92"/>
        <v/>
      </c>
      <c r="O197" s="160">
        <f t="shared" ca="1" si="93"/>
        <v>16</v>
      </c>
      <c r="P197" s="160" t="str">
        <f t="shared" ca="1" si="94"/>
        <v/>
      </c>
      <c r="Q197" s="160" t="str">
        <f t="shared" ca="1" si="95"/>
        <v/>
      </c>
      <c r="R197" s="160" t="str">
        <f t="shared" ca="1" si="96"/>
        <v/>
      </c>
      <c r="S197" s="160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61" t="str">
        <f t="shared" si="103"/>
        <v/>
      </c>
      <c r="Z197" s="161" t="str">
        <f t="shared" si="104"/>
        <v/>
      </c>
      <c r="AA197" s="161" t="str">
        <f t="shared" si="105"/>
        <v/>
      </c>
      <c r="AB197" s="161" t="str">
        <f t="shared" si="106"/>
        <v/>
      </c>
      <c r="AC197" s="161" t="str">
        <f t="shared" si="107"/>
        <v/>
      </c>
      <c r="AD197" s="162" t="str">
        <f t="shared" ca="1" si="108"/>
        <v/>
      </c>
      <c r="AE197" s="162" t="str">
        <f t="shared" ca="1" si="109"/>
        <v/>
      </c>
      <c r="AF197" s="162" t="str">
        <f t="shared" ca="1" si="110"/>
        <v/>
      </c>
      <c r="AG197" s="162" t="str">
        <f t="shared" ca="1" si="111"/>
        <v/>
      </c>
      <c r="AH197" s="162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60" t="str">
        <f t="shared" si="92"/>
        <v/>
      </c>
      <c r="O198" s="160">
        <f t="shared" ca="1" si="93"/>
        <v>16</v>
      </c>
      <c r="P198" s="160" t="str">
        <f t="shared" ca="1" si="94"/>
        <v/>
      </c>
      <c r="Q198" s="160" t="str">
        <f t="shared" ca="1" si="95"/>
        <v/>
      </c>
      <c r="R198" s="160" t="str">
        <f t="shared" ca="1" si="96"/>
        <v/>
      </c>
      <c r="S198" s="160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61" t="str">
        <f t="shared" si="103"/>
        <v/>
      </c>
      <c r="Z198" s="161" t="str">
        <f t="shared" si="104"/>
        <v/>
      </c>
      <c r="AA198" s="161" t="str">
        <f t="shared" si="105"/>
        <v/>
      </c>
      <c r="AB198" s="161" t="str">
        <f t="shared" si="106"/>
        <v/>
      </c>
      <c r="AC198" s="161" t="str">
        <f t="shared" si="107"/>
        <v/>
      </c>
      <c r="AD198" s="162" t="str">
        <f t="shared" ca="1" si="108"/>
        <v/>
      </c>
      <c r="AE198" s="162" t="str">
        <f t="shared" ca="1" si="109"/>
        <v/>
      </c>
      <c r="AF198" s="162" t="str">
        <f t="shared" ca="1" si="110"/>
        <v/>
      </c>
      <c r="AG198" s="162" t="str">
        <f t="shared" ca="1" si="111"/>
        <v/>
      </c>
      <c r="AH198" s="162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60" t="str">
        <f t="shared" si="92"/>
        <v/>
      </c>
      <c r="O199" s="160">
        <f t="shared" ca="1" si="93"/>
        <v>16</v>
      </c>
      <c r="P199" s="160" t="str">
        <f t="shared" ca="1" si="94"/>
        <v/>
      </c>
      <c r="Q199" s="160" t="str">
        <f t="shared" ca="1" si="95"/>
        <v/>
      </c>
      <c r="R199" s="160" t="str">
        <f t="shared" ca="1" si="96"/>
        <v/>
      </c>
      <c r="S199" s="160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61" t="str">
        <f t="shared" si="103"/>
        <v/>
      </c>
      <c r="Z199" s="161" t="str">
        <f t="shared" si="104"/>
        <v/>
      </c>
      <c r="AA199" s="161" t="str">
        <f t="shared" si="105"/>
        <v/>
      </c>
      <c r="AB199" s="161" t="str">
        <f t="shared" si="106"/>
        <v/>
      </c>
      <c r="AC199" s="161" t="str">
        <f t="shared" si="107"/>
        <v/>
      </c>
      <c r="AD199" s="162" t="str">
        <f t="shared" ca="1" si="108"/>
        <v/>
      </c>
      <c r="AE199" s="162" t="str">
        <f t="shared" ca="1" si="109"/>
        <v/>
      </c>
      <c r="AF199" s="162" t="str">
        <f t="shared" ca="1" si="110"/>
        <v/>
      </c>
      <c r="AG199" s="162" t="str">
        <f t="shared" ca="1" si="111"/>
        <v/>
      </c>
      <c r="AH199" s="162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60" t="str">
        <f t="shared" si="92"/>
        <v/>
      </c>
      <c r="O200" s="160">
        <f t="shared" ca="1" si="93"/>
        <v>16</v>
      </c>
      <c r="P200" s="160" t="str">
        <f t="shared" ca="1" si="94"/>
        <v/>
      </c>
      <c r="Q200" s="160" t="str">
        <f t="shared" ca="1" si="95"/>
        <v/>
      </c>
      <c r="R200" s="160" t="str">
        <f t="shared" ca="1" si="96"/>
        <v/>
      </c>
      <c r="S200" s="160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61" t="str">
        <f t="shared" si="103"/>
        <v/>
      </c>
      <c r="Z200" s="161" t="str">
        <f t="shared" si="104"/>
        <v/>
      </c>
      <c r="AA200" s="161" t="str">
        <f t="shared" si="105"/>
        <v/>
      </c>
      <c r="AB200" s="161" t="str">
        <f t="shared" si="106"/>
        <v/>
      </c>
      <c r="AC200" s="161" t="str">
        <f t="shared" si="107"/>
        <v/>
      </c>
      <c r="AD200" s="162" t="str">
        <f t="shared" ca="1" si="108"/>
        <v/>
      </c>
      <c r="AE200" s="162" t="str">
        <f t="shared" ca="1" si="109"/>
        <v/>
      </c>
      <c r="AF200" s="162" t="str">
        <f t="shared" ca="1" si="110"/>
        <v/>
      </c>
      <c r="AG200" s="162" t="str">
        <f t="shared" ca="1" si="111"/>
        <v/>
      </c>
      <c r="AH200" s="162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60" t="str">
        <f t="shared" si="92"/>
        <v/>
      </c>
      <c r="O201" s="160">
        <f t="shared" ca="1" si="93"/>
        <v>16</v>
      </c>
      <c r="P201" s="160" t="str">
        <f t="shared" ca="1" si="94"/>
        <v/>
      </c>
      <c r="Q201" s="160" t="str">
        <f t="shared" ca="1" si="95"/>
        <v/>
      </c>
      <c r="R201" s="160" t="str">
        <f t="shared" ca="1" si="96"/>
        <v/>
      </c>
      <c r="S201" s="160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61" t="str">
        <f t="shared" si="103"/>
        <v/>
      </c>
      <c r="Z201" s="161" t="str">
        <f t="shared" si="104"/>
        <v/>
      </c>
      <c r="AA201" s="161" t="str">
        <f t="shared" si="105"/>
        <v/>
      </c>
      <c r="AB201" s="161" t="str">
        <f t="shared" si="106"/>
        <v/>
      </c>
      <c r="AC201" s="161" t="str">
        <f t="shared" si="107"/>
        <v/>
      </c>
      <c r="AD201" s="162" t="str">
        <f t="shared" ca="1" si="108"/>
        <v/>
      </c>
      <c r="AE201" s="162" t="str">
        <f t="shared" ca="1" si="109"/>
        <v/>
      </c>
      <c r="AF201" s="162" t="str">
        <f t="shared" ca="1" si="110"/>
        <v/>
      </c>
      <c r="AG201" s="162" t="str">
        <f t="shared" ca="1" si="111"/>
        <v/>
      </c>
      <c r="AH201" s="162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60" t="str">
        <f t="shared" si="92"/>
        <v/>
      </c>
      <c r="O202" s="160">
        <f t="shared" ca="1" si="93"/>
        <v>16</v>
      </c>
      <c r="P202" s="160" t="str">
        <f t="shared" ca="1" si="94"/>
        <v/>
      </c>
      <c r="Q202" s="160" t="str">
        <f t="shared" ca="1" si="95"/>
        <v/>
      </c>
      <c r="R202" s="160" t="str">
        <f t="shared" ca="1" si="96"/>
        <v/>
      </c>
      <c r="S202" s="160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61" t="str">
        <f t="shared" si="103"/>
        <v/>
      </c>
      <c r="Z202" s="161" t="str">
        <f t="shared" si="104"/>
        <v/>
      </c>
      <c r="AA202" s="161" t="str">
        <f t="shared" si="105"/>
        <v/>
      </c>
      <c r="AB202" s="161" t="str">
        <f t="shared" si="106"/>
        <v/>
      </c>
      <c r="AC202" s="161" t="str">
        <f t="shared" si="107"/>
        <v/>
      </c>
      <c r="AD202" s="162" t="str">
        <f t="shared" ca="1" si="108"/>
        <v/>
      </c>
      <c r="AE202" s="162" t="str">
        <f t="shared" ca="1" si="109"/>
        <v/>
      </c>
      <c r="AF202" s="162" t="str">
        <f t="shared" ca="1" si="110"/>
        <v/>
      </c>
      <c r="AG202" s="162" t="str">
        <f t="shared" ca="1" si="111"/>
        <v/>
      </c>
      <c r="AH202" s="162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60" t="str">
        <f t="shared" si="92"/>
        <v/>
      </c>
      <c r="O203" s="160">
        <f t="shared" ca="1" si="93"/>
        <v>16</v>
      </c>
      <c r="P203" s="160" t="str">
        <f t="shared" ca="1" si="94"/>
        <v/>
      </c>
      <c r="Q203" s="160" t="str">
        <f t="shared" ca="1" si="95"/>
        <v/>
      </c>
      <c r="R203" s="160" t="str">
        <f t="shared" ca="1" si="96"/>
        <v/>
      </c>
      <c r="S203" s="160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61" t="str">
        <f t="shared" si="103"/>
        <v/>
      </c>
      <c r="Z203" s="161" t="str">
        <f t="shared" si="104"/>
        <v/>
      </c>
      <c r="AA203" s="161" t="str">
        <f t="shared" si="105"/>
        <v/>
      </c>
      <c r="AB203" s="161" t="str">
        <f t="shared" si="106"/>
        <v/>
      </c>
      <c r="AC203" s="161" t="str">
        <f t="shared" si="107"/>
        <v/>
      </c>
      <c r="AD203" s="162" t="str">
        <f t="shared" ca="1" si="108"/>
        <v/>
      </c>
      <c r="AE203" s="162" t="str">
        <f t="shared" ca="1" si="109"/>
        <v/>
      </c>
      <c r="AF203" s="162" t="str">
        <f t="shared" ca="1" si="110"/>
        <v/>
      </c>
      <c r="AG203" s="162" t="str">
        <f t="shared" ca="1" si="111"/>
        <v/>
      </c>
      <c r="AH203" s="162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60" t="str">
        <f t="shared" si="92"/>
        <v/>
      </c>
      <c r="O204" s="160">
        <f t="shared" ca="1" si="93"/>
        <v>16</v>
      </c>
      <c r="P204" s="160" t="str">
        <f t="shared" ca="1" si="94"/>
        <v/>
      </c>
      <c r="Q204" s="160" t="str">
        <f t="shared" ca="1" si="95"/>
        <v/>
      </c>
      <c r="R204" s="160" t="str">
        <f t="shared" ca="1" si="96"/>
        <v/>
      </c>
      <c r="S204" s="160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61" t="str">
        <f t="shared" si="103"/>
        <v/>
      </c>
      <c r="Z204" s="161" t="str">
        <f t="shared" si="104"/>
        <v/>
      </c>
      <c r="AA204" s="161" t="str">
        <f t="shared" si="105"/>
        <v/>
      </c>
      <c r="AB204" s="161" t="str">
        <f t="shared" si="106"/>
        <v/>
      </c>
      <c r="AC204" s="161" t="str">
        <f t="shared" si="107"/>
        <v/>
      </c>
      <c r="AD204" s="162" t="str">
        <f t="shared" ca="1" si="108"/>
        <v/>
      </c>
      <c r="AE204" s="162" t="str">
        <f t="shared" ca="1" si="109"/>
        <v/>
      </c>
      <c r="AF204" s="162" t="str">
        <f t="shared" ca="1" si="110"/>
        <v/>
      </c>
      <c r="AG204" s="162" t="str">
        <f t="shared" ca="1" si="111"/>
        <v/>
      </c>
      <c r="AH204" s="162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60" t="str">
        <f t="shared" si="92"/>
        <v/>
      </c>
      <c r="O205" s="160">
        <f t="shared" ca="1" si="93"/>
        <v>16</v>
      </c>
      <c r="P205" s="160" t="str">
        <f t="shared" ca="1" si="94"/>
        <v/>
      </c>
      <c r="Q205" s="160" t="str">
        <f t="shared" ca="1" si="95"/>
        <v/>
      </c>
      <c r="R205" s="160" t="str">
        <f t="shared" ca="1" si="96"/>
        <v/>
      </c>
      <c r="S205" s="160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61" t="str">
        <f t="shared" si="103"/>
        <v/>
      </c>
      <c r="Z205" s="161" t="str">
        <f t="shared" si="104"/>
        <v/>
      </c>
      <c r="AA205" s="161" t="str">
        <f t="shared" si="105"/>
        <v/>
      </c>
      <c r="AB205" s="161" t="str">
        <f t="shared" si="106"/>
        <v/>
      </c>
      <c r="AC205" s="161" t="str">
        <f t="shared" si="107"/>
        <v/>
      </c>
      <c r="AD205" s="162" t="str">
        <f t="shared" ca="1" si="108"/>
        <v/>
      </c>
      <c r="AE205" s="162" t="str">
        <f t="shared" ca="1" si="109"/>
        <v/>
      </c>
      <c r="AF205" s="162" t="str">
        <f t="shared" ca="1" si="110"/>
        <v/>
      </c>
      <c r="AG205" s="162" t="str">
        <f t="shared" ca="1" si="111"/>
        <v/>
      </c>
      <c r="AH205" s="162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60" t="str">
        <f t="shared" si="92"/>
        <v/>
      </c>
      <c r="O206" s="160">
        <f t="shared" ca="1" si="93"/>
        <v>16</v>
      </c>
      <c r="P206" s="160" t="str">
        <f t="shared" ca="1" si="94"/>
        <v/>
      </c>
      <c r="Q206" s="160" t="str">
        <f t="shared" ca="1" si="95"/>
        <v/>
      </c>
      <c r="R206" s="160" t="str">
        <f t="shared" ca="1" si="96"/>
        <v/>
      </c>
      <c r="S206" s="160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61" t="str">
        <f t="shared" si="103"/>
        <v/>
      </c>
      <c r="Z206" s="161" t="str">
        <f t="shared" si="104"/>
        <v/>
      </c>
      <c r="AA206" s="161" t="str">
        <f t="shared" si="105"/>
        <v/>
      </c>
      <c r="AB206" s="161" t="str">
        <f t="shared" si="106"/>
        <v/>
      </c>
      <c r="AC206" s="161" t="str">
        <f t="shared" si="107"/>
        <v/>
      </c>
      <c r="AD206" s="162" t="str">
        <f t="shared" ca="1" si="108"/>
        <v/>
      </c>
      <c r="AE206" s="162" t="str">
        <f t="shared" ca="1" si="109"/>
        <v/>
      </c>
      <c r="AF206" s="162" t="str">
        <f t="shared" ca="1" si="110"/>
        <v/>
      </c>
      <c r="AG206" s="162" t="str">
        <f t="shared" ca="1" si="111"/>
        <v/>
      </c>
      <c r="AH206" s="162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60" t="str">
        <f t="shared" si="92"/>
        <v/>
      </c>
      <c r="O207" s="160">
        <f t="shared" ca="1" si="93"/>
        <v>16</v>
      </c>
      <c r="P207" s="160" t="str">
        <f t="shared" ca="1" si="94"/>
        <v/>
      </c>
      <c r="Q207" s="160" t="str">
        <f t="shared" ca="1" si="95"/>
        <v/>
      </c>
      <c r="R207" s="160" t="str">
        <f t="shared" ca="1" si="96"/>
        <v/>
      </c>
      <c r="S207" s="160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61" t="str">
        <f t="shared" si="103"/>
        <v/>
      </c>
      <c r="Z207" s="161" t="str">
        <f t="shared" si="104"/>
        <v/>
      </c>
      <c r="AA207" s="161" t="str">
        <f t="shared" si="105"/>
        <v/>
      </c>
      <c r="AB207" s="161" t="str">
        <f t="shared" si="106"/>
        <v/>
      </c>
      <c r="AC207" s="161" t="str">
        <f t="shared" si="107"/>
        <v/>
      </c>
      <c r="AD207" s="162" t="str">
        <f t="shared" ca="1" si="108"/>
        <v/>
      </c>
      <c r="AE207" s="162" t="str">
        <f t="shared" ca="1" si="109"/>
        <v/>
      </c>
      <c r="AF207" s="162" t="str">
        <f t="shared" ca="1" si="110"/>
        <v/>
      </c>
      <c r="AG207" s="162" t="str">
        <f t="shared" ca="1" si="111"/>
        <v/>
      </c>
      <c r="AH207" s="162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60" t="str">
        <f t="shared" si="92"/>
        <v/>
      </c>
      <c r="O208" s="160">
        <f t="shared" ca="1" si="93"/>
        <v>16</v>
      </c>
      <c r="P208" s="160" t="str">
        <f t="shared" ca="1" si="94"/>
        <v/>
      </c>
      <c r="Q208" s="160" t="str">
        <f t="shared" ca="1" si="95"/>
        <v/>
      </c>
      <c r="R208" s="160" t="str">
        <f t="shared" ca="1" si="96"/>
        <v/>
      </c>
      <c r="S208" s="160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61" t="str">
        <f t="shared" si="103"/>
        <v/>
      </c>
      <c r="Z208" s="161" t="str">
        <f t="shared" si="104"/>
        <v/>
      </c>
      <c r="AA208" s="161" t="str">
        <f t="shared" si="105"/>
        <v/>
      </c>
      <c r="AB208" s="161" t="str">
        <f t="shared" si="106"/>
        <v/>
      </c>
      <c r="AC208" s="161" t="str">
        <f t="shared" si="107"/>
        <v/>
      </c>
      <c r="AD208" s="162" t="str">
        <f t="shared" ca="1" si="108"/>
        <v/>
      </c>
      <c r="AE208" s="162" t="str">
        <f t="shared" ca="1" si="109"/>
        <v/>
      </c>
      <c r="AF208" s="162" t="str">
        <f t="shared" ca="1" si="110"/>
        <v/>
      </c>
      <c r="AG208" s="162" t="str">
        <f t="shared" ca="1" si="111"/>
        <v/>
      </c>
      <c r="AH208" s="162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60" t="str">
        <f t="shared" si="92"/>
        <v/>
      </c>
      <c r="O209" s="160">
        <f t="shared" ca="1" si="93"/>
        <v>16</v>
      </c>
      <c r="P209" s="160" t="str">
        <f t="shared" ca="1" si="94"/>
        <v/>
      </c>
      <c r="Q209" s="160" t="str">
        <f t="shared" ca="1" si="95"/>
        <v/>
      </c>
      <c r="R209" s="160" t="str">
        <f t="shared" ca="1" si="96"/>
        <v/>
      </c>
      <c r="S209" s="160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61" t="str">
        <f t="shared" si="103"/>
        <v/>
      </c>
      <c r="Z209" s="161" t="str">
        <f t="shared" si="104"/>
        <v/>
      </c>
      <c r="AA209" s="161" t="str">
        <f t="shared" si="105"/>
        <v/>
      </c>
      <c r="AB209" s="161" t="str">
        <f t="shared" si="106"/>
        <v/>
      </c>
      <c r="AC209" s="161" t="str">
        <f t="shared" si="107"/>
        <v/>
      </c>
      <c r="AD209" s="162" t="str">
        <f t="shared" ca="1" si="108"/>
        <v/>
      </c>
      <c r="AE209" s="162" t="str">
        <f t="shared" ca="1" si="109"/>
        <v/>
      </c>
      <c r="AF209" s="162" t="str">
        <f t="shared" ca="1" si="110"/>
        <v/>
      </c>
      <c r="AG209" s="162" t="str">
        <f t="shared" ca="1" si="111"/>
        <v/>
      </c>
      <c r="AH209" s="162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60" t="str">
        <f t="shared" si="92"/>
        <v/>
      </c>
      <c r="O210" s="160">
        <f t="shared" ca="1" si="93"/>
        <v>16</v>
      </c>
      <c r="P210" s="160" t="str">
        <f t="shared" ca="1" si="94"/>
        <v/>
      </c>
      <c r="Q210" s="160" t="str">
        <f t="shared" ca="1" si="95"/>
        <v/>
      </c>
      <c r="R210" s="160" t="str">
        <f t="shared" ca="1" si="96"/>
        <v/>
      </c>
      <c r="S210" s="160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61" t="str">
        <f t="shared" si="103"/>
        <v/>
      </c>
      <c r="Z210" s="161" t="str">
        <f t="shared" si="104"/>
        <v/>
      </c>
      <c r="AA210" s="161" t="str">
        <f t="shared" si="105"/>
        <v/>
      </c>
      <c r="AB210" s="161" t="str">
        <f t="shared" si="106"/>
        <v/>
      </c>
      <c r="AC210" s="161" t="str">
        <f t="shared" si="107"/>
        <v/>
      </c>
      <c r="AD210" s="162" t="str">
        <f t="shared" ca="1" si="108"/>
        <v/>
      </c>
      <c r="AE210" s="162" t="str">
        <f t="shared" ca="1" si="109"/>
        <v/>
      </c>
      <c r="AF210" s="162" t="str">
        <f t="shared" ca="1" si="110"/>
        <v/>
      </c>
      <c r="AG210" s="162" t="str">
        <f t="shared" ca="1" si="111"/>
        <v/>
      </c>
      <c r="AH210" s="162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60" t="str">
        <f t="shared" si="92"/>
        <v/>
      </c>
      <c r="O211" s="160">
        <f t="shared" ca="1" si="93"/>
        <v>16</v>
      </c>
      <c r="P211" s="160" t="str">
        <f t="shared" ca="1" si="94"/>
        <v/>
      </c>
      <c r="Q211" s="160" t="str">
        <f t="shared" ca="1" si="95"/>
        <v/>
      </c>
      <c r="R211" s="160" t="str">
        <f t="shared" ca="1" si="96"/>
        <v/>
      </c>
      <c r="S211" s="160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61" t="str">
        <f t="shared" si="103"/>
        <v/>
      </c>
      <c r="Z211" s="161" t="str">
        <f t="shared" si="104"/>
        <v/>
      </c>
      <c r="AA211" s="161" t="str">
        <f t="shared" si="105"/>
        <v/>
      </c>
      <c r="AB211" s="161" t="str">
        <f t="shared" si="106"/>
        <v/>
      </c>
      <c r="AC211" s="161" t="str">
        <f t="shared" si="107"/>
        <v/>
      </c>
      <c r="AD211" s="162" t="str">
        <f t="shared" ca="1" si="108"/>
        <v/>
      </c>
      <c r="AE211" s="162" t="str">
        <f t="shared" ca="1" si="109"/>
        <v/>
      </c>
      <c r="AF211" s="162" t="str">
        <f t="shared" ca="1" si="110"/>
        <v/>
      </c>
      <c r="AG211" s="162" t="str">
        <f t="shared" ca="1" si="111"/>
        <v/>
      </c>
      <c r="AH211" s="162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60" t="str">
        <f t="shared" si="92"/>
        <v/>
      </c>
      <c r="O212" s="160">
        <f t="shared" ca="1" si="93"/>
        <v>16</v>
      </c>
      <c r="P212" s="160" t="str">
        <f t="shared" ca="1" si="94"/>
        <v/>
      </c>
      <c r="Q212" s="160" t="str">
        <f t="shared" ca="1" si="95"/>
        <v/>
      </c>
      <c r="R212" s="160" t="str">
        <f t="shared" ca="1" si="96"/>
        <v/>
      </c>
      <c r="S212" s="160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61" t="str">
        <f t="shared" si="103"/>
        <v/>
      </c>
      <c r="Z212" s="161" t="str">
        <f t="shared" si="104"/>
        <v/>
      </c>
      <c r="AA212" s="161" t="str">
        <f t="shared" si="105"/>
        <v/>
      </c>
      <c r="AB212" s="161" t="str">
        <f t="shared" si="106"/>
        <v/>
      </c>
      <c r="AC212" s="161" t="str">
        <f t="shared" si="107"/>
        <v/>
      </c>
      <c r="AD212" s="162" t="str">
        <f t="shared" ca="1" si="108"/>
        <v/>
      </c>
      <c r="AE212" s="162" t="str">
        <f t="shared" ca="1" si="109"/>
        <v/>
      </c>
      <c r="AF212" s="162" t="str">
        <f t="shared" ca="1" si="110"/>
        <v/>
      </c>
      <c r="AG212" s="162" t="str">
        <f t="shared" ca="1" si="111"/>
        <v/>
      </c>
      <c r="AH212" s="162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60" t="str">
        <f t="shared" si="92"/>
        <v/>
      </c>
      <c r="O213" s="160">
        <f t="shared" ca="1" si="93"/>
        <v>16</v>
      </c>
      <c r="P213" s="160" t="str">
        <f t="shared" ca="1" si="94"/>
        <v/>
      </c>
      <c r="Q213" s="160" t="str">
        <f t="shared" ca="1" si="95"/>
        <v/>
      </c>
      <c r="R213" s="160" t="str">
        <f t="shared" ca="1" si="96"/>
        <v/>
      </c>
      <c r="S213" s="160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61" t="str">
        <f t="shared" si="103"/>
        <v/>
      </c>
      <c r="Z213" s="161" t="str">
        <f t="shared" si="104"/>
        <v/>
      </c>
      <c r="AA213" s="161" t="str">
        <f t="shared" si="105"/>
        <v/>
      </c>
      <c r="AB213" s="161" t="str">
        <f t="shared" si="106"/>
        <v/>
      </c>
      <c r="AC213" s="161" t="str">
        <f t="shared" si="107"/>
        <v/>
      </c>
      <c r="AD213" s="162" t="str">
        <f t="shared" ca="1" si="108"/>
        <v/>
      </c>
      <c r="AE213" s="162" t="str">
        <f t="shared" ca="1" si="109"/>
        <v/>
      </c>
      <c r="AF213" s="162" t="str">
        <f t="shared" ca="1" si="110"/>
        <v/>
      </c>
      <c r="AG213" s="162" t="str">
        <f t="shared" ca="1" si="111"/>
        <v/>
      </c>
      <c r="AH213" s="162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60" t="str">
        <f t="shared" si="92"/>
        <v/>
      </c>
      <c r="O214" s="160">
        <f t="shared" ca="1" si="93"/>
        <v>16</v>
      </c>
      <c r="P214" s="160" t="str">
        <f t="shared" ca="1" si="94"/>
        <v/>
      </c>
      <c r="Q214" s="160" t="str">
        <f t="shared" ca="1" si="95"/>
        <v/>
      </c>
      <c r="R214" s="160" t="str">
        <f t="shared" ca="1" si="96"/>
        <v/>
      </c>
      <c r="S214" s="160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61" t="str">
        <f t="shared" si="103"/>
        <v/>
      </c>
      <c r="Z214" s="161" t="str">
        <f t="shared" si="104"/>
        <v/>
      </c>
      <c r="AA214" s="161" t="str">
        <f t="shared" si="105"/>
        <v/>
      </c>
      <c r="AB214" s="161" t="str">
        <f t="shared" si="106"/>
        <v/>
      </c>
      <c r="AC214" s="161" t="str">
        <f t="shared" si="107"/>
        <v/>
      </c>
      <c r="AD214" s="162" t="str">
        <f t="shared" ca="1" si="108"/>
        <v/>
      </c>
      <c r="AE214" s="162" t="str">
        <f t="shared" ca="1" si="109"/>
        <v/>
      </c>
      <c r="AF214" s="162" t="str">
        <f t="shared" ca="1" si="110"/>
        <v/>
      </c>
      <c r="AG214" s="162" t="str">
        <f t="shared" ca="1" si="111"/>
        <v/>
      </c>
      <c r="AH214" s="162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60" t="str">
        <f t="shared" si="92"/>
        <v/>
      </c>
      <c r="O215" s="160">
        <f t="shared" ca="1" si="93"/>
        <v>16</v>
      </c>
      <c r="P215" s="160" t="str">
        <f t="shared" ca="1" si="94"/>
        <v/>
      </c>
      <c r="Q215" s="160" t="str">
        <f t="shared" ca="1" si="95"/>
        <v/>
      </c>
      <c r="R215" s="160" t="str">
        <f t="shared" ca="1" si="96"/>
        <v/>
      </c>
      <c r="S215" s="160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61" t="str">
        <f t="shared" si="103"/>
        <v/>
      </c>
      <c r="Z215" s="161" t="str">
        <f t="shared" si="104"/>
        <v/>
      </c>
      <c r="AA215" s="161" t="str">
        <f t="shared" si="105"/>
        <v/>
      </c>
      <c r="AB215" s="161" t="str">
        <f t="shared" si="106"/>
        <v/>
      </c>
      <c r="AC215" s="161" t="str">
        <f t="shared" si="107"/>
        <v/>
      </c>
      <c r="AD215" s="162" t="str">
        <f t="shared" ca="1" si="108"/>
        <v/>
      </c>
      <c r="AE215" s="162" t="str">
        <f t="shared" ca="1" si="109"/>
        <v/>
      </c>
      <c r="AF215" s="162" t="str">
        <f t="shared" ca="1" si="110"/>
        <v/>
      </c>
      <c r="AG215" s="162" t="str">
        <f t="shared" ca="1" si="111"/>
        <v/>
      </c>
      <c r="AH215" s="162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60" t="str">
        <f t="shared" si="92"/>
        <v/>
      </c>
      <c r="O216" s="160">
        <f t="shared" ca="1" si="93"/>
        <v>16</v>
      </c>
      <c r="P216" s="160" t="str">
        <f t="shared" ca="1" si="94"/>
        <v/>
      </c>
      <c r="Q216" s="160" t="str">
        <f t="shared" ca="1" si="95"/>
        <v/>
      </c>
      <c r="R216" s="160" t="str">
        <f t="shared" ca="1" si="96"/>
        <v/>
      </c>
      <c r="S216" s="160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61" t="str">
        <f t="shared" si="103"/>
        <v/>
      </c>
      <c r="Z216" s="161" t="str">
        <f t="shared" si="104"/>
        <v/>
      </c>
      <c r="AA216" s="161" t="str">
        <f t="shared" si="105"/>
        <v/>
      </c>
      <c r="AB216" s="161" t="str">
        <f t="shared" si="106"/>
        <v/>
      </c>
      <c r="AC216" s="161" t="str">
        <f t="shared" si="107"/>
        <v/>
      </c>
      <c r="AD216" s="162" t="str">
        <f t="shared" ca="1" si="108"/>
        <v/>
      </c>
      <c r="AE216" s="162" t="str">
        <f t="shared" ca="1" si="109"/>
        <v/>
      </c>
      <c r="AF216" s="162" t="str">
        <f t="shared" ca="1" si="110"/>
        <v/>
      </c>
      <c r="AG216" s="162" t="str">
        <f t="shared" ca="1" si="111"/>
        <v/>
      </c>
      <c r="AH216" s="162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60" t="str">
        <f t="shared" si="92"/>
        <v/>
      </c>
      <c r="O217" s="160">
        <f t="shared" ca="1" si="93"/>
        <v>16</v>
      </c>
      <c r="P217" s="160" t="str">
        <f t="shared" ca="1" si="94"/>
        <v/>
      </c>
      <c r="Q217" s="160" t="str">
        <f t="shared" ca="1" si="95"/>
        <v/>
      </c>
      <c r="R217" s="160" t="str">
        <f t="shared" ca="1" si="96"/>
        <v/>
      </c>
      <c r="S217" s="160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61" t="str">
        <f t="shared" si="103"/>
        <v/>
      </c>
      <c r="Z217" s="161" t="str">
        <f t="shared" si="104"/>
        <v/>
      </c>
      <c r="AA217" s="161" t="str">
        <f t="shared" si="105"/>
        <v/>
      </c>
      <c r="AB217" s="161" t="str">
        <f t="shared" si="106"/>
        <v/>
      </c>
      <c r="AC217" s="161" t="str">
        <f t="shared" si="107"/>
        <v/>
      </c>
      <c r="AD217" s="162" t="str">
        <f t="shared" ca="1" si="108"/>
        <v/>
      </c>
      <c r="AE217" s="162" t="str">
        <f t="shared" ca="1" si="109"/>
        <v/>
      </c>
      <c r="AF217" s="162" t="str">
        <f t="shared" ca="1" si="110"/>
        <v/>
      </c>
      <c r="AG217" s="162" t="str">
        <f t="shared" ca="1" si="111"/>
        <v/>
      </c>
      <c r="AH217" s="162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60" t="str">
        <f t="shared" si="92"/>
        <v/>
      </c>
      <c r="O218" s="160">
        <f t="shared" ca="1" si="93"/>
        <v>16</v>
      </c>
      <c r="P218" s="160" t="str">
        <f t="shared" ca="1" si="94"/>
        <v/>
      </c>
      <c r="Q218" s="160" t="str">
        <f t="shared" ca="1" si="95"/>
        <v/>
      </c>
      <c r="R218" s="160" t="str">
        <f t="shared" ca="1" si="96"/>
        <v/>
      </c>
      <c r="S218" s="160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61" t="str">
        <f t="shared" si="103"/>
        <v/>
      </c>
      <c r="Z218" s="161" t="str">
        <f t="shared" si="104"/>
        <v/>
      </c>
      <c r="AA218" s="161" t="str">
        <f t="shared" si="105"/>
        <v/>
      </c>
      <c r="AB218" s="161" t="str">
        <f t="shared" si="106"/>
        <v/>
      </c>
      <c r="AC218" s="161" t="str">
        <f t="shared" si="107"/>
        <v/>
      </c>
      <c r="AD218" s="162" t="str">
        <f t="shared" ca="1" si="108"/>
        <v/>
      </c>
      <c r="AE218" s="162" t="str">
        <f t="shared" ca="1" si="109"/>
        <v/>
      </c>
      <c r="AF218" s="162" t="str">
        <f t="shared" ca="1" si="110"/>
        <v/>
      </c>
      <c r="AG218" s="162" t="str">
        <f t="shared" ca="1" si="111"/>
        <v/>
      </c>
      <c r="AH218" s="162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60" t="str">
        <f t="shared" si="92"/>
        <v/>
      </c>
      <c r="O219" s="160">
        <f t="shared" ca="1" si="93"/>
        <v>16</v>
      </c>
      <c r="P219" s="160" t="str">
        <f t="shared" ca="1" si="94"/>
        <v/>
      </c>
      <c r="Q219" s="160" t="str">
        <f t="shared" ca="1" si="95"/>
        <v/>
      </c>
      <c r="R219" s="160" t="str">
        <f t="shared" ca="1" si="96"/>
        <v/>
      </c>
      <c r="S219" s="160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61" t="str">
        <f t="shared" si="103"/>
        <v/>
      </c>
      <c r="Z219" s="161" t="str">
        <f t="shared" si="104"/>
        <v/>
      </c>
      <c r="AA219" s="161" t="str">
        <f t="shared" si="105"/>
        <v/>
      </c>
      <c r="AB219" s="161" t="str">
        <f t="shared" si="106"/>
        <v/>
      </c>
      <c r="AC219" s="161" t="str">
        <f t="shared" si="107"/>
        <v/>
      </c>
      <c r="AD219" s="162" t="str">
        <f t="shared" ca="1" si="108"/>
        <v/>
      </c>
      <c r="AE219" s="162" t="str">
        <f t="shared" ca="1" si="109"/>
        <v/>
      </c>
      <c r="AF219" s="162" t="str">
        <f t="shared" ca="1" si="110"/>
        <v/>
      </c>
      <c r="AG219" s="162" t="str">
        <f t="shared" ca="1" si="111"/>
        <v/>
      </c>
      <c r="AH219" s="162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60" t="str">
        <f t="shared" si="92"/>
        <v/>
      </c>
      <c r="O220" s="160">
        <f t="shared" ca="1" si="93"/>
        <v>16</v>
      </c>
      <c r="P220" s="160" t="str">
        <f t="shared" ca="1" si="94"/>
        <v/>
      </c>
      <c r="Q220" s="160" t="str">
        <f t="shared" ca="1" si="95"/>
        <v/>
      </c>
      <c r="R220" s="160" t="str">
        <f t="shared" ca="1" si="96"/>
        <v/>
      </c>
      <c r="S220" s="160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61" t="str">
        <f t="shared" si="103"/>
        <v/>
      </c>
      <c r="Z220" s="161" t="str">
        <f t="shared" si="104"/>
        <v/>
      </c>
      <c r="AA220" s="161" t="str">
        <f t="shared" si="105"/>
        <v/>
      </c>
      <c r="AB220" s="161" t="str">
        <f t="shared" si="106"/>
        <v/>
      </c>
      <c r="AC220" s="161" t="str">
        <f t="shared" si="107"/>
        <v/>
      </c>
      <c r="AD220" s="162" t="str">
        <f t="shared" ca="1" si="108"/>
        <v/>
      </c>
      <c r="AE220" s="162" t="str">
        <f t="shared" ca="1" si="109"/>
        <v/>
      </c>
      <c r="AF220" s="162" t="str">
        <f t="shared" ca="1" si="110"/>
        <v/>
      </c>
      <c r="AG220" s="162" t="str">
        <f t="shared" ca="1" si="111"/>
        <v/>
      </c>
      <c r="AH220" s="162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60" t="str">
        <f t="shared" si="92"/>
        <v/>
      </c>
      <c r="O221" s="160">
        <f t="shared" ca="1" si="93"/>
        <v>16</v>
      </c>
      <c r="P221" s="160" t="str">
        <f t="shared" ca="1" si="94"/>
        <v/>
      </c>
      <c r="Q221" s="160" t="str">
        <f t="shared" ca="1" si="95"/>
        <v/>
      </c>
      <c r="R221" s="160" t="str">
        <f t="shared" ca="1" si="96"/>
        <v/>
      </c>
      <c r="S221" s="160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61" t="str">
        <f t="shared" si="103"/>
        <v/>
      </c>
      <c r="Z221" s="161" t="str">
        <f t="shared" si="104"/>
        <v/>
      </c>
      <c r="AA221" s="161" t="str">
        <f t="shared" si="105"/>
        <v/>
      </c>
      <c r="AB221" s="161" t="str">
        <f t="shared" si="106"/>
        <v/>
      </c>
      <c r="AC221" s="161" t="str">
        <f t="shared" si="107"/>
        <v/>
      </c>
      <c r="AD221" s="162" t="str">
        <f t="shared" ca="1" si="108"/>
        <v/>
      </c>
      <c r="AE221" s="162" t="str">
        <f t="shared" ca="1" si="109"/>
        <v/>
      </c>
      <c r="AF221" s="162" t="str">
        <f t="shared" ca="1" si="110"/>
        <v/>
      </c>
      <c r="AG221" s="162" t="str">
        <f t="shared" ca="1" si="111"/>
        <v/>
      </c>
      <c r="AH221" s="162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60" t="str">
        <f t="shared" si="92"/>
        <v/>
      </c>
      <c r="O222" s="160">
        <f t="shared" ca="1" si="93"/>
        <v>16</v>
      </c>
      <c r="P222" s="160" t="str">
        <f t="shared" ca="1" si="94"/>
        <v/>
      </c>
      <c r="Q222" s="160" t="str">
        <f t="shared" ca="1" si="95"/>
        <v/>
      </c>
      <c r="R222" s="160" t="str">
        <f t="shared" ca="1" si="96"/>
        <v/>
      </c>
      <c r="S222" s="160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61" t="str">
        <f t="shared" si="103"/>
        <v/>
      </c>
      <c r="Z222" s="161" t="str">
        <f t="shared" si="104"/>
        <v/>
      </c>
      <c r="AA222" s="161" t="str">
        <f t="shared" si="105"/>
        <v/>
      </c>
      <c r="AB222" s="161" t="str">
        <f t="shared" si="106"/>
        <v/>
      </c>
      <c r="AC222" s="161" t="str">
        <f t="shared" si="107"/>
        <v/>
      </c>
      <c r="AD222" s="162" t="str">
        <f t="shared" ca="1" si="108"/>
        <v/>
      </c>
      <c r="AE222" s="162" t="str">
        <f t="shared" ca="1" si="109"/>
        <v/>
      </c>
      <c r="AF222" s="162" t="str">
        <f t="shared" ca="1" si="110"/>
        <v/>
      </c>
      <c r="AG222" s="162" t="str">
        <f t="shared" ca="1" si="111"/>
        <v/>
      </c>
      <c r="AH222" s="162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60" t="str">
        <f t="shared" si="92"/>
        <v/>
      </c>
      <c r="O223" s="160">
        <f t="shared" ca="1" si="93"/>
        <v>16</v>
      </c>
      <c r="P223" s="160" t="str">
        <f t="shared" ca="1" si="94"/>
        <v/>
      </c>
      <c r="Q223" s="160" t="str">
        <f t="shared" ca="1" si="95"/>
        <v/>
      </c>
      <c r="R223" s="160" t="str">
        <f t="shared" ca="1" si="96"/>
        <v/>
      </c>
      <c r="S223" s="160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61" t="str">
        <f t="shared" si="103"/>
        <v/>
      </c>
      <c r="Z223" s="161" t="str">
        <f t="shared" si="104"/>
        <v/>
      </c>
      <c r="AA223" s="161" t="str">
        <f t="shared" si="105"/>
        <v/>
      </c>
      <c r="AB223" s="161" t="str">
        <f t="shared" si="106"/>
        <v/>
      </c>
      <c r="AC223" s="161" t="str">
        <f t="shared" si="107"/>
        <v/>
      </c>
      <c r="AD223" s="162" t="str">
        <f t="shared" ca="1" si="108"/>
        <v/>
      </c>
      <c r="AE223" s="162" t="str">
        <f t="shared" ca="1" si="109"/>
        <v/>
      </c>
      <c r="AF223" s="162" t="str">
        <f t="shared" ca="1" si="110"/>
        <v/>
      </c>
      <c r="AG223" s="162" t="str">
        <f t="shared" ca="1" si="111"/>
        <v/>
      </c>
      <c r="AH223" s="162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60" t="str">
        <f t="shared" si="92"/>
        <v/>
      </c>
      <c r="O224" s="160">
        <f t="shared" ca="1" si="93"/>
        <v>16</v>
      </c>
      <c r="P224" s="160" t="str">
        <f t="shared" ca="1" si="94"/>
        <v/>
      </c>
      <c r="Q224" s="160" t="str">
        <f t="shared" ca="1" si="95"/>
        <v/>
      </c>
      <c r="R224" s="160" t="str">
        <f t="shared" ca="1" si="96"/>
        <v/>
      </c>
      <c r="S224" s="160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61" t="str">
        <f t="shared" si="103"/>
        <v/>
      </c>
      <c r="Z224" s="161" t="str">
        <f t="shared" si="104"/>
        <v/>
      </c>
      <c r="AA224" s="161" t="str">
        <f t="shared" si="105"/>
        <v/>
      </c>
      <c r="AB224" s="161" t="str">
        <f t="shared" si="106"/>
        <v/>
      </c>
      <c r="AC224" s="161" t="str">
        <f t="shared" si="107"/>
        <v/>
      </c>
      <c r="AD224" s="162" t="str">
        <f t="shared" ca="1" si="108"/>
        <v/>
      </c>
      <c r="AE224" s="162" t="str">
        <f t="shared" ca="1" si="109"/>
        <v/>
      </c>
      <c r="AF224" s="162" t="str">
        <f t="shared" ca="1" si="110"/>
        <v/>
      </c>
      <c r="AG224" s="162" t="str">
        <f t="shared" ca="1" si="111"/>
        <v/>
      </c>
      <c r="AH224" s="162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60" t="str">
        <f t="shared" si="92"/>
        <v/>
      </c>
      <c r="O225" s="160">
        <f t="shared" ca="1" si="93"/>
        <v>16</v>
      </c>
      <c r="P225" s="160" t="str">
        <f t="shared" ca="1" si="94"/>
        <v/>
      </c>
      <c r="Q225" s="160" t="str">
        <f t="shared" ca="1" si="95"/>
        <v/>
      </c>
      <c r="R225" s="160" t="str">
        <f t="shared" ca="1" si="96"/>
        <v/>
      </c>
      <c r="S225" s="160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61" t="str">
        <f t="shared" si="103"/>
        <v/>
      </c>
      <c r="Z225" s="161" t="str">
        <f t="shared" si="104"/>
        <v/>
      </c>
      <c r="AA225" s="161" t="str">
        <f t="shared" si="105"/>
        <v/>
      </c>
      <c r="AB225" s="161" t="str">
        <f t="shared" si="106"/>
        <v/>
      </c>
      <c r="AC225" s="161" t="str">
        <f t="shared" si="107"/>
        <v/>
      </c>
      <c r="AD225" s="162" t="str">
        <f t="shared" ca="1" si="108"/>
        <v/>
      </c>
      <c r="AE225" s="162" t="str">
        <f t="shared" ca="1" si="109"/>
        <v/>
      </c>
      <c r="AF225" s="162" t="str">
        <f t="shared" ca="1" si="110"/>
        <v/>
      </c>
      <c r="AG225" s="162" t="str">
        <f t="shared" ca="1" si="111"/>
        <v/>
      </c>
      <c r="AH225" s="162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60" t="str">
        <f t="shared" si="92"/>
        <v/>
      </c>
      <c r="O226" s="160">
        <f t="shared" ca="1" si="93"/>
        <v>16</v>
      </c>
      <c r="P226" s="160" t="str">
        <f t="shared" ca="1" si="94"/>
        <v/>
      </c>
      <c r="Q226" s="160" t="str">
        <f t="shared" ca="1" si="95"/>
        <v/>
      </c>
      <c r="R226" s="160" t="str">
        <f t="shared" ca="1" si="96"/>
        <v/>
      </c>
      <c r="S226" s="160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61" t="str">
        <f t="shared" si="103"/>
        <v/>
      </c>
      <c r="Z226" s="161" t="str">
        <f t="shared" si="104"/>
        <v/>
      </c>
      <c r="AA226" s="161" t="str">
        <f t="shared" si="105"/>
        <v/>
      </c>
      <c r="AB226" s="161" t="str">
        <f t="shared" si="106"/>
        <v/>
      </c>
      <c r="AC226" s="161" t="str">
        <f t="shared" si="107"/>
        <v/>
      </c>
      <c r="AD226" s="162" t="str">
        <f t="shared" ca="1" si="108"/>
        <v/>
      </c>
      <c r="AE226" s="162" t="str">
        <f t="shared" ca="1" si="109"/>
        <v/>
      </c>
      <c r="AF226" s="162" t="str">
        <f t="shared" ca="1" si="110"/>
        <v/>
      </c>
      <c r="AG226" s="162" t="str">
        <f t="shared" ca="1" si="111"/>
        <v/>
      </c>
      <c r="AH226" s="162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60" t="str">
        <f t="shared" si="92"/>
        <v/>
      </c>
      <c r="O227" s="160">
        <f t="shared" ca="1" si="93"/>
        <v>16</v>
      </c>
      <c r="P227" s="160" t="str">
        <f t="shared" ca="1" si="94"/>
        <v/>
      </c>
      <c r="Q227" s="160" t="str">
        <f t="shared" ca="1" si="95"/>
        <v/>
      </c>
      <c r="R227" s="160" t="str">
        <f t="shared" ca="1" si="96"/>
        <v/>
      </c>
      <c r="S227" s="160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61" t="str">
        <f t="shared" si="103"/>
        <v/>
      </c>
      <c r="Z227" s="161" t="str">
        <f t="shared" si="104"/>
        <v/>
      </c>
      <c r="AA227" s="161" t="str">
        <f t="shared" si="105"/>
        <v/>
      </c>
      <c r="AB227" s="161" t="str">
        <f t="shared" si="106"/>
        <v/>
      </c>
      <c r="AC227" s="161" t="str">
        <f t="shared" si="107"/>
        <v/>
      </c>
      <c r="AD227" s="162" t="str">
        <f t="shared" ca="1" si="108"/>
        <v/>
      </c>
      <c r="AE227" s="162" t="str">
        <f t="shared" ca="1" si="109"/>
        <v/>
      </c>
      <c r="AF227" s="162" t="str">
        <f t="shared" ca="1" si="110"/>
        <v/>
      </c>
      <c r="AG227" s="162" t="str">
        <f t="shared" ca="1" si="111"/>
        <v/>
      </c>
      <c r="AH227" s="162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60" t="str">
        <f t="shared" si="92"/>
        <v/>
      </c>
      <c r="O228" s="160">
        <f t="shared" ca="1" si="93"/>
        <v>16</v>
      </c>
      <c r="P228" s="160" t="str">
        <f t="shared" ca="1" si="94"/>
        <v/>
      </c>
      <c r="Q228" s="160" t="str">
        <f t="shared" ca="1" si="95"/>
        <v/>
      </c>
      <c r="R228" s="160" t="str">
        <f t="shared" ca="1" si="96"/>
        <v/>
      </c>
      <c r="S228" s="160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61" t="str">
        <f t="shared" si="103"/>
        <v/>
      </c>
      <c r="Z228" s="161" t="str">
        <f t="shared" si="104"/>
        <v/>
      </c>
      <c r="AA228" s="161" t="str">
        <f t="shared" si="105"/>
        <v/>
      </c>
      <c r="AB228" s="161" t="str">
        <f t="shared" si="106"/>
        <v/>
      </c>
      <c r="AC228" s="161" t="str">
        <f t="shared" si="107"/>
        <v/>
      </c>
      <c r="AD228" s="162" t="str">
        <f t="shared" ca="1" si="108"/>
        <v/>
      </c>
      <c r="AE228" s="162" t="str">
        <f t="shared" ca="1" si="109"/>
        <v/>
      </c>
      <c r="AF228" s="162" t="str">
        <f t="shared" ca="1" si="110"/>
        <v/>
      </c>
      <c r="AG228" s="162" t="str">
        <f t="shared" ca="1" si="111"/>
        <v/>
      </c>
      <c r="AH228" s="162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60" t="str">
        <f t="shared" si="92"/>
        <v/>
      </c>
      <c r="O229" s="160">
        <f t="shared" ca="1" si="93"/>
        <v>16</v>
      </c>
      <c r="P229" s="160" t="str">
        <f t="shared" ca="1" si="94"/>
        <v/>
      </c>
      <c r="Q229" s="160" t="str">
        <f t="shared" ca="1" si="95"/>
        <v/>
      </c>
      <c r="R229" s="160" t="str">
        <f t="shared" ca="1" si="96"/>
        <v/>
      </c>
      <c r="S229" s="160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61" t="str">
        <f t="shared" si="103"/>
        <v/>
      </c>
      <c r="Z229" s="161" t="str">
        <f t="shared" si="104"/>
        <v/>
      </c>
      <c r="AA229" s="161" t="str">
        <f t="shared" si="105"/>
        <v/>
      </c>
      <c r="AB229" s="161" t="str">
        <f t="shared" si="106"/>
        <v/>
      </c>
      <c r="AC229" s="161" t="str">
        <f t="shared" si="107"/>
        <v/>
      </c>
      <c r="AD229" s="162" t="str">
        <f t="shared" ca="1" si="108"/>
        <v/>
      </c>
      <c r="AE229" s="162" t="str">
        <f t="shared" ca="1" si="109"/>
        <v/>
      </c>
      <c r="AF229" s="162" t="str">
        <f t="shared" ca="1" si="110"/>
        <v/>
      </c>
      <c r="AG229" s="162" t="str">
        <f t="shared" ca="1" si="111"/>
        <v/>
      </c>
      <c r="AH229" s="162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60" t="str">
        <f t="shared" si="92"/>
        <v/>
      </c>
      <c r="O230" s="160">
        <f t="shared" ca="1" si="93"/>
        <v>16</v>
      </c>
      <c r="P230" s="160" t="str">
        <f t="shared" ca="1" si="94"/>
        <v/>
      </c>
      <c r="Q230" s="160" t="str">
        <f t="shared" ca="1" si="95"/>
        <v/>
      </c>
      <c r="R230" s="160" t="str">
        <f t="shared" ca="1" si="96"/>
        <v/>
      </c>
      <c r="S230" s="160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61" t="str">
        <f t="shared" si="103"/>
        <v/>
      </c>
      <c r="Z230" s="161" t="str">
        <f t="shared" si="104"/>
        <v/>
      </c>
      <c r="AA230" s="161" t="str">
        <f t="shared" si="105"/>
        <v/>
      </c>
      <c r="AB230" s="161" t="str">
        <f t="shared" si="106"/>
        <v/>
      </c>
      <c r="AC230" s="161" t="str">
        <f t="shared" si="107"/>
        <v/>
      </c>
      <c r="AD230" s="162" t="str">
        <f t="shared" ca="1" si="108"/>
        <v/>
      </c>
      <c r="AE230" s="162" t="str">
        <f t="shared" ca="1" si="109"/>
        <v/>
      </c>
      <c r="AF230" s="162" t="str">
        <f t="shared" ca="1" si="110"/>
        <v/>
      </c>
      <c r="AG230" s="162" t="str">
        <f t="shared" ca="1" si="111"/>
        <v/>
      </c>
      <c r="AH230" s="162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60" t="str">
        <f t="shared" si="92"/>
        <v/>
      </c>
      <c r="O231" s="160">
        <f t="shared" ca="1" si="93"/>
        <v>16</v>
      </c>
      <c r="P231" s="160" t="str">
        <f t="shared" ca="1" si="94"/>
        <v/>
      </c>
      <c r="Q231" s="160" t="str">
        <f t="shared" ca="1" si="95"/>
        <v/>
      </c>
      <c r="R231" s="160" t="str">
        <f t="shared" ca="1" si="96"/>
        <v/>
      </c>
      <c r="S231" s="160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61" t="str">
        <f t="shared" si="103"/>
        <v/>
      </c>
      <c r="Z231" s="161" t="str">
        <f t="shared" si="104"/>
        <v/>
      </c>
      <c r="AA231" s="161" t="str">
        <f t="shared" si="105"/>
        <v/>
      </c>
      <c r="AB231" s="161" t="str">
        <f t="shared" si="106"/>
        <v/>
      </c>
      <c r="AC231" s="161" t="str">
        <f t="shared" si="107"/>
        <v/>
      </c>
      <c r="AD231" s="162" t="str">
        <f t="shared" ca="1" si="108"/>
        <v/>
      </c>
      <c r="AE231" s="162" t="str">
        <f t="shared" ca="1" si="109"/>
        <v/>
      </c>
      <c r="AF231" s="162" t="str">
        <f t="shared" ca="1" si="110"/>
        <v/>
      </c>
      <c r="AG231" s="162" t="str">
        <f t="shared" ca="1" si="111"/>
        <v/>
      </c>
      <c r="AH231" s="162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60" t="str">
        <f t="shared" si="92"/>
        <v/>
      </c>
      <c r="O232" s="160">
        <f t="shared" ca="1" si="93"/>
        <v>16</v>
      </c>
      <c r="P232" s="160" t="str">
        <f t="shared" ca="1" si="94"/>
        <v/>
      </c>
      <c r="Q232" s="160" t="str">
        <f t="shared" ca="1" si="95"/>
        <v/>
      </c>
      <c r="R232" s="160" t="str">
        <f t="shared" ca="1" si="96"/>
        <v/>
      </c>
      <c r="S232" s="160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61" t="str">
        <f t="shared" si="103"/>
        <v/>
      </c>
      <c r="Z232" s="161" t="str">
        <f t="shared" si="104"/>
        <v/>
      </c>
      <c r="AA232" s="161" t="str">
        <f t="shared" si="105"/>
        <v/>
      </c>
      <c r="AB232" s="161" t="str">
        <f t="shared" si="106"/>
        <v/>
      </c>
      <c r="AC232" s="161" t="str">
        <f t="shared" si="107"/>
        <v/>
      </c>
      <c r="AD232" s="162" t="str">
        <f t="shared" ca="1" si="108"/>
        <v/>
      </c>
      <c r="AE232" s="162" t="str">
        <f t="shared" ca="1" si="109"/>
        <v/>
      </c>
      <c r="AF232" s="162" t="str">
        <f t="shared" ca="1" si="110"/>
        <v/>
      </c>
      <c r="AG232" s="162" t="str">
        <f t="shared" ca="1" si="111"/>
        <v/>
      </c>
      <c r="AH232" s="162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60" t="str">
        <f t="shared" si="92"/>
        <v/>
      </c>
      <c r="O233" s="160">
        <f t="shared" ca="1" si="93"/>
        <v>16</v>
      </c>
      <c r="P233" s="160" t="str">
        <f t="shared" ca="1" si="94"/>
        <v/>
      </c>
      <c r="Q233" s="160" t="str">
        <f t="shared" ca="1" si="95"/>
        <v/>
      </c>
      <c r="R233" s="160" t="str">
        <f t="shared" ca="1" si="96"/>
        <v/>
      </c>
      <c r="S233" s="160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61" t="str">
        <f t="shared" si="103"/>
        <v/>
      </c>
      <c r="Z233" s="161" t="str">
        <f t="shared" si="104"/>
        <v/>
      </c>
      <c r="AA233" s="161" t="str">
        <f t="shared" si="105"/>
        <v/>
      </c>
      <c r="AB233" s="161" t="str">
        <f t="shared" si="106"/>
        <v/>
      </c>
      <c r="AC233" s="161" t="str">
        <f t="shared" si="107"/>
        <v/>
      </c>
      <c r="AD233" s="162" t="str">
        <f t="shared" ca="1" si="108"/>
        <v/>
      </c>
      <c r="AE233" s="162" t="str">
        <f t="shared" ca="1" si="109"/>
        <v/>
      </c>
      <c r="AF233" s="162" t="str">
        <f t="shared" ca="1" si="110"/>
        <v/>
      </c>
      <c r="AG233" s="162" t="str">
        <f t="shared" ca="1" si="111"/>
        <v/>
      </c>
      <c r="AH233" s="162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60" t="str">
        <f t="shared" si="92"/>
        <v/>
      </c>
      <c r="O234" s="160">
        <f t="shared" ca="1" si="93"/>
        <v>16</v>
      </c>
      <c r="P234" s="160" t="str">
        <f t="shared" ca="1" si="94"/>
        <v/>
      </c>
      <c r="Q234" s="160" t="str">
        <f t="shared" ca="1" si="95"/>
        <v/>
      </c>
      <c r="R234" s="160" t="str">
        <f t="shared" ca="1" si="96"/>
        <v/>
      </c>
      <c r="S234" s="160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61" t="str">
        <f t="shared" si="103"/>
        <v/>
      </c>
      <c r="Z234" s="161" t="str">
        <f t="shared" si="104"/>
        <v/>
      </c>
      <c r="AA234" s="161" t="str">
        <f t="shared" si="105"/>
        <v/>
      </c>
      <c r="AB234" s="161" t="str">
        <f t="shared" si="106"/>
        <v/>
      </c>
      <c r="AC234" s="161" t="str">
        <f t="shared" si="107"/>
        <v/>
      </c>
      <c r="AD234" s="162" t="str">
        <f t="shared" ca="1" si="108"/>
        <v/>
      </c>
      <c r="AE234" s="162" t="str">
        <f t="shared" ca="1" si="109"/>
        <v/>
      </c>
      <c r="AF234" s="162" t="str">
        <f t="shared" ca="1" si="110"/>
        <v/>
      </c>
      <c r="AG234" s="162" t="str">
        <f t="shared" ca="1" si="111"/>
        <v/>
      </c>
      <c r="AH234" s="162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60" t="str">
        <f t="shared" si="92"/>
        <v/>
      </c>
      <c r="O235" s="160">
        <f t="shared" ca="1" si="93"/>
        <v>16</v>
      </c>
      <c r="P235" s="160" t="str">
        <f t="shared" ca="1" si="94"/>
        <v/>
      </c>
      <c r="Q235" s="160" t="str">
        <f t="shared" ca="1" si="95"/>
        <v/>
      </c>
      <c r="R235" s="160" t="str">
        <f t="shared" ca="1" si="96"/>
        <v/>
      </c>
      <c r="S235" s="160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61" t="str">
        <f t="shared" si="103"/>
        <v/>
      </c>
      <c r="Z235" s="161" t="str">
        <f t="shared" si="104"/>
        <v/>
      </c>
      <c r="AA235" s="161" t="str">
        <f t="shared" si="105"/>
        <v/>
      </c>
      <c r="AB235" s="161" t="str">
        <f t="shared" si="106"/>
        <v/>
      </c>
      <c r="AC235" s="161" t="str">
        <f t="shared" si="107"/>
        <v/>
      </c>
      <c r="AD235" s="162" t="str">
        <f t="shared" ca="1" si="108"/>
        <v/>
      </c>
      <c r="AE235" s="162" t="str">
        <f t="shared" ca="1" si="109"/>
        <v/>
      </c>
      <c r="AF235" s="162" t="str">
        <f t="shared" ca="1" si="110"/>
        <v/>
      </c>
      <c r="AG235" s="162" t="str">
        <f t="shared" ca="1" si="111"/>
        <v/>
      </c>
      <c r="AH235" s="162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60" t="str">
        <f t="shared" si="92"/>
        <v/>
      </c>
      <c r="O236" s="160">
        <f t="shared" ca="1" si="93"/>
        <v>16</v>
      </c>
      <c r="P236" s="160" t="str">
        <f t="shared" ca="1" si="94"/>
        <v/>
      </c>
      <c r="Q236" s="160" t="str">
        <f t="shared" ca="1" si="95"/>
        <v/>
      </c>
      <c r="R236" s="160" t="str">
        <f t="shared" ca="1" si="96"/>
        <v/>
      </c>
      <c r="S236" s="160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61" t="str">
        <f t="shared" si="103"/>
        <v/>
      </c>
      <c r="Z236" s="161" t="str">
        <f t="shared" si="104"/>
        <v/>
      </c>
      <c r="AA236" s="161" t="str">
        <f t="shared" si="105"/>
        <v/>
      </c>
      <c r="AB236" s="161" t="str">
        <f t="shared" si="106"/>
        <v/>
      </c>
      <c r="AC236" s="161" t="str">
        <f t="shared" si="107"/>
        <v/>
      </c>
      <c r="AD236" s="162" t="str">
        <f t="shared" ca="1" si="108"/>
        <v/>
      </c>
      <c r="AE236" s="162" t="str">
        <f t="shared" ca="1" si="109"/>
        <v/>
      </c>
      <c r="AF236" s="162" t="str">
        <f t="shared" ca="1" si="110"/>
        <v/>
      </c>
      <c r="AG236" s="162" t="str">
        <f t="shared" ca="1" si="111"/>
        <v/>
      </c>
      <c r="AH236" s="162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60" t="str">
        <f t="shared" si="92"/>
        <v/>
      </c>
      <c r="O237" s="160">
        <f t="shared" ca="1" si="93"/>
        <v>16</v>
      </c>
      <c r="P237" s="160" t="str">
        <f t="shared" ca="1" si="94"/>
        <v/>
      </c>
      <c r="Q237" s="160" t="str">
        <f t="shared" ca="1" si="95"/>
        <v/>
      </c>
      <c r="R237" s="160" t="str">
        <f t="shared" ca="1" si="96"/>
        <v/>
      </c>
      <c r="S237" s="160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61" t="str">
        <f t="shared" si="103"/>
        <v/>
      </c>
      <c r="Z237" s="161" t="str">
        <f t="shared" si="104"/>
        <v/>
      </c>
      <c r="AA237" s="161" t="str">
        <f t="shared" si="105"/>
        <v/>
      </c>
      <c r="AB237" s="161" t="str">
        <f t="shared" si="106"/>
        <v/>
      </c>
      <c r="AC237" s="161" t="str">
        <f t="shared" si="107"/>
        <v/>
      </c>
      <c r="AD237" s="162" t="str">
        <f t="shared" ca="1" si="108"/>
        <v/>
      </c>
      <c r="AE237" s="162" t="str">
        <f t="shared" ca="1" si="109"/>
        <v/>
      </c>
      <c r="AF237" s="162" t="str">
        <f t="shared" ca="1" si="110"/>
        <v/>
      </c>
      <c r="AG237" s="162" t="str">
        <f t="shared" ca="1" si="111"/>
        <v/>
      </c>
      <c r="AH237" s="162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60" t="str">
        <f t="shared" si="92"/>
        <v/>
      </c>
      <c r="O238" s="160">
        <f t="shared" ca="1" si="93"/>
        <v>16</v>
      </c>
      <c r="P238" s="160" t="str">
        <f t="shared" ca="1" si="94"/>
        <v/>
      </c>
      <c r="Q238" s="160" t="str">
        <f t="shared" ca="1" si="95"/>
        <v/>
      </c>
      <c r="R238" s="160" t="str">
        <f t="shared" ca="1" si="96"/>
        <v/>
      </c>
      <c r="S238" s="160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61" t="str">
        <f t="shared" si="103"/>
        <v/>
      </c>
      <c r="Z238" s="161" t="str">
        <f t="shared" si="104"/>
        <v/>
      </c>
      <c r="AA238" s="161" t="str">
        <f t="shared" si="105"/>
        <v/>
      </c>
      <c r="AB238" s="161" t="str">
        <f t="shared" si="106"/>
        <v/>
      </c>
      <c r="AC238" s="161" t="str">
        <f t="shared" si="107"/>
        <v/>
      </c>
      <c r="AD238" s="162" t="str">
        <f t="shared" ca="1" si="108"/>
        <v/>
      </c>
      <c r="AE238" s="162" t="str">
        <f t="shared" ca="1" si="109"/>
        <v/>
      </c>
      <c r="AF238" s="162" t="str">
        <f t="shared" ca="1" si="110"/>
        <v/>
      </c>
      <c r="AG238" s="162" t="str">
        <f t="shared" ca="1" si="111"/>
        <v/>
      </c>
      <c r="AH238" s="162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60" t="str">
        <f t="shared" si="92"/>
        <v/>
      </c>
      <c r="O239" s="160">
        <f t="shared" ca="1" si="93"/>
        <v>16</v>
      </c>
      <c r="P239" s="160" t="str">
        <f t="shared" ca="1" si="94"/>
        <v/>
      </c>
      <c r="Q239" s="160" t="str">
        <f t="shared" ca="1" si="95"/>
        <v/>
      </c>
      <c r="R239" s="160" t="str">
        <f t="shared" ca="1" si="96"/>
        <v/>
      </c>
      <c r="S239" s="160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61" t="str">
        <f t="shared" si="103"/>
        <v/>
      </c>
      <c r="Z239" s="161" t="str">
        <f t="shared" si="104"/>
        <v/>
      </c>
      <c r="AA239" s="161" t="str">
        <f t="shared" si="105"/>
        <v/>
      </c>
      <c r="AB239" s="161" t="str">
        <f t="shared" si="106"/>
        <v/>
      </c>
      <c r="AC239" s="161" t="str">
        <f t="shared" si="107"/>
        <v/>
      </c>
      <c r="AD239" s="162" t="str">
        <f t="shared" ca="1" si="108"/>
        <v/>
      </c>
      <c r="AE239" s="162" t="str">
        <f t="shared" ca="1" si="109"/>
        <v/>
      </c>
      <c r="AF239" s="162" t="str">
        <f t="shared" ca="1" si="110"/>
        <v/>
      </c>
      <c r="AG239" s="162" t="str">
        <f t="shared" ca="1" si="111"/>
        <v/>
      </c>
      <c r="AH239" s="162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60" t="str">
        <f t="shared" si="92"/>
        <v/>
      </c>
      <c r="O240" s="160">
        <f t="shared" ca="1" si="93"/>
        <v>16</v>
      </c>
      <c r="P240" s="160" t="str">
        <f t="shared" ca="1" si="94"/>
        <v/>
      </c>
      <c r="Q240" s="160" t="str">
        <f t="shared" ca="1" si="95"/>
        <v/>
      </c>
      <c r="R240" s="160" t="str">
        <f t="shared" ca="1" si="96"/>
        <v/>
      </c>
      <c r="S240" s="160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61" t="str">
        <f t="shared" si="103"/>
        <v/>
      </c>
      <c r="Z240" s="161" t="str">
        <f t="shared" si="104"/>
        <v/>
      </c>
      <c r="AA240" s="161" t="str">
        <f t="shared" si="105"/>
        <v/>
      </c>
      <c r="AB240" s="161" t="str">
        <f t="shared" si="106"/>
        <v/>
      </c>
      <c r="AC240" s="161" t="str">
        <f t="shared" si="107"/>
        <v/>
      </c>
      <c r="AD240" s="162" t="str">
        <f t="shared" ca="1" si="108"/>
        <v/>
      </c>
      <c r="AE240" s="162" t="str">
        <f t="shared" ca="1" si="109"/>
        <v/>
      </c>
      <c r="AF240" s="162" t="str">
        <f t="shared" ca="1" si="110"/>
        <v/>
      </c>
      <c r="AG240" s="162" t="str">
        <f t="shared" ca="1" si="111"/>
        <v/>
      </c>
      <c r="AH240" s="162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60" t="str">
        <f t="shared" si="92"/>
        <v/>
      </c>
      <c r="O241" s="160">
        <f t="shared" ca="1" si="93"/>
        <v>16</v>
      </c>
      <c r="P241" s="160" t="str">
        <f t="shared" ca="1" si="94"/>
        <v/>
      </c>
      <c r="Q241" s="160" t="str">
        <f t="shared" ca="1" si="95"/>
        <v/>
      </c>
      <c r="R241" s="160" t="str">
        <f t="shared" ca="1" si="96"/>
        <v/>
      </c>
      <c r="S241" s="160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61" t="str">
        <f t="shared" si="103"/>
        <v/>
      </c>
      <c r="Z241" s="161" t="str">
        <f t="shared" si="104"/>
        <v/>
      </c>
      <c r="AA241" s="161" t="str">
        <f t="shared" si="105"/>
        <v/>
      </c>
      <c r="AB241" s="161" t="str">
        <f t="shared" si="106"/>
        <v/>
      </c>
      <c r="AC241" s="161" t="str">
        <f t="shared" si="107"/>
        <v/>
      </c>
      <c r="AD241" s="162" t="str">
        <f t="shared" ca="1" si="108"/>
        <v/>
      </c>
      <c r="AE241" s="162" t="str">
        <f t="shared" ca="1" si="109"/>
        <v/>
      </c>
      <c r="AF241" s="162" t="str">
        <f t="shared" ca="1" si="110"/>
        <v/>
      </c>
      <c r="AG241" s="162" t="str">
        <f t="shared" ca="1" si="111"/>
        <v/>
      </c>
      <c r="AH241" s="162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60" t="str">
        <f t="shared" si="92"/>
        <v/>
      </c>
      <c r="O242" s="160">
        <f t="shared" ca="1" si="93"/>
        <v>16</v>
      </c>
      <c r="P242" s="160" t="str">
        <f t="shared" ca="1" si="94"/>
        <v/>
      </c>
      <c r="Q242" s="160" t="str">
        <f t="shared" ca="1" si="95"/>
        <v/>
      </c>
      <c r="R242" s="160" t="str">
        <f t="shared" ca="1" si="96"/>
        <v/>
      </c>
      <c r="S242" s="160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61" t="str">
        <f t="shared" si="103"/>
        <v/>
      </c>
      <c r="Z242" s="161" t="str">
        <f t="shared" si="104"/>
        <v/>
      </c>
      <c r="AA242" s="161" t="str">
        <f t="shared" si="105"/>
        <v/>
      </c>
      <c r="AB242" s="161" t="str">
        <f t="shared" si="106"/>
        <v/>
      </c>
      <c r="AC242" s="161" t="str">
        <f t="shared" si="107"/>
        <v/>
      </c>
      <c r="AD242" s="162" t="str">
        <f t="shared" ca="1" si="108"/>
        <v/>
      </c>
      <c r="AE242" s="162" t="str">
        <f t="shared" ca="1" si="109"/>
        <v/>
      </c>
      <c r="AF242" s="162" t="str">
        <f t="shared" ca="1" si="110"/>
        <v/>
      </c>
      <c r="AG242" s="162" t="str">
        <f t="shared" ca="1" si="111"/>
        <v/>
      </c>
      <c r="AH242" s="162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60" t="str">
        <f t="shared" si="92"/>
        <v/>
      </c>
      <c r="O243" s="160">
        <f t="shared" ca="1" si="93"/>
        <v>16</v>
      </c>
      <c r="P243" s="160" t="str">
        <f t="shared" ca="1" si="94"/>
        <v/>
      </c>
      <c r="Q243" s="160" t="str">
        <f t="shared" ca="1" si="95"/>
        <v/>
      </c>
      <c r="R243" s="160" t="str">
        <f t="shared" ca="1" si="96"/>
        <v/>
      </c>
      <c r="S243" s="160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61" t="str">
        <f t="shared" si="103"/>
        <v/>
      </c>
      <c r="Z243" s="161" t="str">
        <f t="shared" si="104"/>
        <v/>
      </c>
      <c r="AA243" s="161" t="str">
        <f t="shared" si="105"/>
        <v/>
      </c>
      <c r="AB243" s="161" t="str">
        <f t="shared" si="106"/>
        <v/>
      </c>
      <c r="AC243" s="161" t="str">
        <f t="shared" si="107"/>
        <v/>
      </c>
      <c r="AD243" s="162" t="str">
        <f t="shared" ca="1" si="108"/>
        <v/>
      </c>
      <c r="AE243" s="162" t="str">
        <f t="shared" ca="1" si="109"/>
        <v/>
      </c>
      <c r="AF243" s="162" t="str">
        <f t="shared" ca="1" si="110"/>
        <v/>
      </c>
      <c r="AG243" s="162" t="str">
        <f t="shared" ca="1" si="111"/>
        <v/>
      </c>
      <c r="AH243" s="162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60" t="str">
        <f t="shared" si="92"/>
        <v/>
      </c>
      <c r="O244" s="160">
        <f t="shared" ca="1" si="93"/>
        <v>16</v>
      </c>
      <c r="P244" s="160" t="str">
        <f t="shared" ca="1" si="94"/>
        <v/>
      </c>
      <c r="Q244" s="160" t="str">
        <f t="shared" ca="1" si="95"/>
        <v/>
      </c>
      <c r="R244" s="160" t="str">
        <f t="shared" ca="1" si="96"/>
        <v/>
      </c>
      <c r="S244" s="160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61" t="str">
        <f t="shared" si="103"/>
        <v/>
      </c>
      <c r="Z244" s="161" t="str">
        <f t="shared" si="104"/>
        <v/>
      </c>
      <c r="AA244" s="161" t="str">
        <f t="shared" si="105"/>
        <v/>
      </c>
      <c r="AB244" s="161" t="str">
        <f t="shared" si="106"/>
        <v/>
      </c>
      <c r="AC244" s="161" t="str">
        <f t="shared" si="107"/>
        <v/>
      </c>
      <c r="AD244" s="162" t="str">
        <f t="shared" ca="1" si="108"/>
        <v/>
      </c>
      <c r="AE244" s="162" t="str">
        <f t="shared" ca="1" si="109"/>
        <v/>
      </c>
      <c r="AF244" s="162" t="str">
        <f t="shared" ca="1" si="110"/>
        <v/>
      </c>
      <c r="AG244" s="162" t="str">
        <f t="shared" ca="1" si="111"/>
        <v/>
      </c>
      <c r="AH244" s="162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60" t="str">
        <f t="shared" si="92"/>
        <v/>
      </c>
      <c r="O245" s="160">
        <f t="shared" ca="1" si="93"/>
        <v>16</v>
      </c>
      <c r="P245" s="160" t="str">
        <f t="shared" ca="1" si="94"/>
        <v/>
      </c>
      <c r="Q245" s="160" t="str">
        <f t="shared" ca="1" si="95"/>
        <v/>
      </c>
      <c r="R245" s="160" t="str">
        <f t="shared" ca="1" si="96"/>
        <v/>
      </c>
      <c r="S245" s="160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61" t="str">
        <f t="shared" si="103"/>
        <v/>
      </c>
      <c r="Z245" s="161" t="str">
        <f t="shared" si="104"/>
        <v/>
      </c>
      <c r="AA245" s="161" t="str">
        <f t="shared" si="105"/>
        <v/>
      </c>
      <c r="AB245" s="161" t="str">
        <f t="shared" si="106"/>
        <v/>
      </c>
      <c r="AC245" s="161" t="str">
        <f t="shared" si="107"/>
        <v/>
      </c>
      <c r="AD245" s="162" t="str">
        <f t="shared" ca="1" si="108"/>
        <v/>
      </c>
      <c r="AE245" s="162" t="str">
        <f t="shared" ca="1" si="109"/>
        <v/>
      </c>
      <c r="AF245" s="162" t="str">
        <f t="shared" ca="1" si="110"/>
        <v/>
      </c>
      <c r="AG245" s="162" t="str">
        <f t="shared" ca="1" si="111"/>
        <v/>
      </c>
      <c r="AH245" s="162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60" t="str">
        <f t="shared" si="92"/>
        <v/>
      </c>
      <c r="O246" s="160">
        <f t="shared" ca="1" si="93"/>
        <v>16</v>
      </c>
      <c r="P246" s="160" t="str">
        <f t="shared" ca="1" si="94"/>
        <v/>
      </c>
      <c r="Q246" s="160" t="str">
        <f t="shared" ca="1" si="95"/>
        <v/>
      </c>
      <c r="R246" s="160" t="str">
        <f t="shared" ca="1" si="96"/>
        <v/>
      </c>
      <c r="S246" s="160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61" t="str">
        <f t="shared" si="103"/>
        <v/>
      </c>
      <c r="Z246" s="161" t="str">
        <f t="shared" si="104"/>
        <v/>
      </c>
      <c r="AA246" s="161" t="str">
        <f t="shared" si="105"/>
        <v/>
      </c>
      <c r="AB246" s="161" t="str">
        <f t="shared" si="106"/>
        <v/>
      </c>
      <c r="AC246" s="161" t="str">
        <f t="shared" si="107"/>
        <v/>
      </c>
      <c r="AD246" s="162" t="str">
        <f t="shared" ca="1" si="108"/>
        <v/>
      </c>
      <c r="AE246" s="162" t="str">
        <f t="shared" ca="1" si="109"/>
        <v/>
      </c>
      <c r="AF246" s="162" t="str">
        <f t="shared" ca="1" si="110"/>
        <v/>
      </c>
      <c r="AG246" s="162" t="str">
        <f t="shared" ca="1" si="111"/>
        <v/>
      </c>
      <c r="AH246" s="162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60" t="str">
        <f t="shared" si="92"/>
        <v/>
      </c>
      <c r="O247" s="160">
        <f t="shared" ca="1" si="93"/>
        <v>16</v>
      </c>
      <c r="P247" s="160" t="str">
        <f t="shared" ca="1" si="94"/>
        <v/>
      </c>
      <c r="Q247" s="160" t="str">
        <f t="shared" ca="1" si="95"/>
        <v/>
      </c>
      <c r="R247" s="160" t="str">
        <f t="shared" ca="1" si="96"/>
        <v/>
      </c>
      <c r="S247" s="160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61" t="str">
        <f t="shared" si="103"/>
        <v/>
      </c>
      <c r="Z247" s="161" t="str">
        <f t="shared" si="104"/>
        <v/>
      </c>
      <c r="AA247" s="161" t="str">
        <f t="shared" si="105"/>
        <v/>
      </c>
      <c r="AB247" s="161" t="str">
        <f t="shared" si="106"/>
        <v/>
      </c>
      <c r="AC247" s="161" t="str">
        <f t="shared" si="107"/>
        <v/>
      </c>
      <c r="AD247" s="162" t="str">
        <f t="shared" ca="1" si="108"/>
        <v/>
      </c>
      <c r="AE247" s="162" t="str">
        <f t="shared" ca="1" si="109"/>
        <v/>
      </c>
      <c r="AF247" s="162" t="str">
        <f t="shared" ca="1" si="110"/>
        <v/>
      </c>
      <c r="AG247" s="162" t="str">
        <f t="shared" ca="1" si="111"/>
        <v/>
      </c>
      <c r="AH247" s="162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60" t="str">
        <f t="shared" si="92"/>
        <v/>
      </c>
      <c r="O248" s="160">
        <f t="shared" ca="1" si="93"/>
        <v>16</v>
      </c>
      <c r="P248" s="160" t="str">
        <f t="shared" ca="1" si="94"/>
        <v/>
      </c>
      <c r="Q248" s="160" t="str">
        <f t="shared" ca="1" si="95"/>
        <v/>
      </c>
      <c r="R248" s="160" t="str">
        <f t="shared" ca="1" si="96"/>
        <v/>
      </c>
      <c r="S248" s="160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61" t="str">
        <f t="shared" si="103"/>
        <v/>
      </c>
      <c r="Z248" s="161" t="str">
        <f t="shared" si="104"/>
        <v/>
      </c>
      <c r="AA248" s="161" t="str">
        <f t="shared" si="105"/>
        <v/>
      </c>
      <c r="AB248" s="161" t="str">
        <f t="shared" si="106"/>
        <v/>
      </c>
      <c r="AC248" s="161" t="str">
        <f t="shared" si="107"/>
        <v/>
      </c>
      <c r="AD248" s="162" t="str">
        <f t="shared" ca="1" si="108"/>
        <v/>
      </c>
      <c r="AE248" s="162" t="str">
        <f t="shared" ca="1" si="109"/>
        <v/>
      </c>
      <c r="AF248" s="162" t="str">
        <f t="shared" ca="1" si="110"/>
        <v/>
      </c>
      <c r="AG248" s="162" t="str">
        <f t="shared" ca="1" si="111"/>
        <v/>
      </c>
      <c r="AH248" s="162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60" t="str">
        <f t="shared" si="92"/>
        <v/>
      </c>
      <c r="O249" s="160">
        <f t="shared" ca="1" si="93"/>
        <v>16</v>
      </c>
      <c r="P249" s="160" t="str">
        <f t="shared" ca="1" si="94"/>
        <v/>
      </c>
      <c r="Q249" s="160" t="str">
        <f t="shared" ca="1" si="95"/>
        <v/>
      </c>
      <c r="R249" s="160" t="str">
        <f t="shared" ca="1" si="96"/>
        <v/>
      </c>
      <c r="S249" s="160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61" t="str">
        <f t="shared" si="103"/>
        <v/>
      </c>
      <c r="Z249" s="161" t="str">
        <f t="shared" si="104"/>
        <v/>
      </c>
      <c r="AA249" s="161" t="str">
        <f t="shared" si="105"/>
        <v/>
      </c>
      <c r="AB249" s="161" t="str">
        <f t="shared" si="106"/>
        <v/>
      </c>
      <c r="AC249" s="161" t="str">
        <f t="shared" si="107"/>
        <v/>
      </c>
      <c r="AD249" s="162" t="str">
        <f t="shared" ca="1" si="108"/>
        <v/>
      </c>
      <c r="AE249" s="162" t="str">
        <f t="shared" ca="1" si="109"/>
        <v/>
      </c>
      <c r="AF249" s="162" t="str">
        <f t="shared" ca="1" si="110"/>
        <v/>
      </c>
      <c r="AG249" s="162" t="str">
        <f t="shared" ca="1" si="111"/>
        <v/>
      </c>
      <c r="AH249" s="162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60" t="str">
        <f t="shared" si="92"/>
        <v/>
      </c>
      <c r="O250" s="160">
        <f t="shared" ca="1" si="93"/>
        <v>16</v>
      </c>
      <c r="P250" s="160" t="str">
        <f t="shared" ca="1" si="94"/>
        <v/>
      </c>
      <c r="Q250" s="160" t="str">
        <f t="shared" ca="1" si="95"/>
        <v/>
      </c>
      <c r="R250" s="160" t="str">
        <f t="shared" ca="1" si="96"/>
        <v/>
      </c>
      <c r="S250" s="160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61" t="str">
        <f t="shared" si="103"/>
        <v/>
      </c>
      <c r="Z250" s="161" t="str">
        <f t="shared" si="104"/>
        <v/>
      </c>
      <c r="AA250" s="161" t="str">
        <f t="shared" si="105"/>
        <v/>
      </c>
      <c r="AB250" s="161" t="str">
        <f t="shared" si="106"/>
        <v/>
      </c>
      <c r="AC250" s="161" t="str">
        <f t="shared" si="107"/>
        <v/>
      </c>
      <c r="AD250" s="162" t="str">
        <f t="shared" ca="1" si="108"/>
        <v/>
      </c>
      <c r="AE250" s="162" t="str">
        <f t="shared" ca="1" si="109"/>
        <v/>
      </c>
      <c r="AF250" s="162" t="str">
        <f t="shared" ca="1" si="110"/>
        <v/>
      </c>
      <c r="AG250" s="162" t="str">
        <f t="shared" ca="1" si="111"/>
        <v/>
      </c>
      <c r="AH250" s="162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60" t="str">
        <f t="shared" si="92"/>
        <v/>
      </c>
      <c r="O251" s="160">
        <f t="shared" ca="1" si="93"/>
        <v>16</v>
      </c>
      <c r="P251" s="160" t="str">
        <f t="shared" ca="1" si="94"/>
        <v/>
      </c>
      <c r="Q251" s="160" t="str">
        <f t="shared" ca="1" si="95"/>
        <v/>
      </c>
      <c r="R251" s="160" t="str">
        <f t="shared" ca="1" si="96"/>
        <v/>
      </c>
      <c r="S251" s="160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61" t="str">
        <f t="shared" si="103"/>
        <v/>
      </c>
      <c r="Z251" s="161" t="str">
        <f t="shared" si="104"/>
        <v/>
      </c>
      <c r="AA251" s="161" t="str">
        <f t="shared" si="105"/>
        <v/>
      </c>
      <c r="AB251" s="161" t="str">
        <f t="shared" si="106"/>
        <v/>
      </c>
      <c r="AC251" s="161" t="str">
        <f t="shared" si="107"/>
        <v/>
      </c>
      <c r="AD251" s="162" t="str">
        <f t="shared" ca="1" si="108"/>
        <v/>
      </c>
      <c r="AE251" s="162" t="str">
        <f t="shared" ca="1" si="109"/>
        <v/>
      </c>
      <c r="AF251" s="162" t="str">
        <f t="shared" ca="1" si="110"/>
        <v/>
      </c>
      <c r="AG251" s="162" t="str">
        <f t="shared" ca="1" si="111"/>
        <v/>
      </c>
      <c r="AH251" s="162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60" t="str">
        <f t="shared" si="92"/>
        <v/>
      </c>
      <c r="O252" s="160">
        <f t="shared" ca="1" si="93"/>
        <v>16</v>
      </c>
      <c r="P252" s="160" t="str">
        <f t="shared" ca="1" si="94"/>
        <v/>
      </c>
      <c r="Q252" s="160" t="str">
        <f t="shared" ca="1" si="95"/>
        <v/>
      </c>
      <c r="R252" s="160" t="str">
        <f t="shared" ca="1" si="96"/>
        <v/>
      </c>
      <c r="S252" s="160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61" t="str">
        <f t="shared" si="103"/>
        <v/>
      </c>
      <c r="Z252" s="161" t="str">
        <f t="shared" si="104"/>
        <v/>
      </c>
      <c r="AA252" s="161" t="str">
        <f t="shared" si="105"/>
        <v/>
      </c>
      <c r="AB252" s="161" t="str">
        <f t="shared" si="106"/>
        <v/>
      </c>
      <c r="AC252" s="161" t="str">
        <f t="shared" si="107"/>
        <v/>
      </c>
      <c r="AD252" s="162" t="str">
        <f t="shared" ca="1" si="108"/>
        <v/>
      </c>
      <c r="AE252" s="162" t="str">
        <f t="shared" ca="1" si="109"/>
        <v/>
      </c>
      <c r="AF252" s="162" t="str">
        <f t="shared" ca="1" si="110"/>
        <v/>
      </c>
      <c r="AG252" s="162" t="str">
        <f t="shared" ca="1" si="111"/>
        <v/>
      </c>
      <c r="AH252" s="162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60" t="str">
        <f t="shared" si="92"/>
        <v/>
      </c>
      <c r="O253" s="160">
        <f t="shared" ca="1" si="93"/>
        <v>16</v>
      </c>
      <c r="P253" s="160" t="str">
        <f t="shared" ca="1" si="94"/>
        <v/>
      </c>
      <c r="Q253" s="160" t="str">
        <f t="shared" ca="1" si="95"/>
        <v/>
      </c>
      <c r="R253" s="160" t="str">
        <f t="shared" ca="1" si="96"/>
        <v/>
      </c>
      <c r="S253" s="160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61" t="str">
        <f t="shared" si="103"/>
        <v/>
      </c>
      <c r="Z253" s="161" t="str">
        <f t="shared" si="104"/>
        <v/>
      </c>
      <c r="AA253" s="161" t="str">
        <f t="shared" si="105"/>
        <v/>
      </c>
      <c r="AB253" s="161" t="str">
        <f t="shared" si="106"/>
        <v/>
      </c>
      <c r="AC253" s="161" t="str">
        <f t="shared" si="107"/>
        <v/>
      </c>
      <c r="AD253" s="162" t="str">
        <f t="shared" ca="1" si="108"/>
        <v/>
      </c>
      <c r="AE253" s="162" t="str">
        <f t="shared" ca="1" si="109"/>
        <v/>
      </c>
      <c r="AF253" s="162" t="str">
        <f t="shared" ca="1" si="110"/>
        <v/>
      </c>
      <c r="AG253" s="162" t="str">
        <f t="shared" ca="1" si="111"/>
        <v/>
      </c>
      <c r="AH253" s="162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60" t="str">
        <f t="shared" si="92"/>
        <v/>
      </c>
      <c r="O254" s="160">
        <f t="shared" ca="1" si="93"/>
        <v>16</v>
      </c>
      <c r="P254" s="160" t="str">
        <f t="shared" ca="1" si="94"/>
        <v/>
      </c>
      <c r="Q254" s="160" t="str">
        <f t="shared" ca="1" si="95"/>
        <v/>
      </c>
      <c r="R254" s="160" t="str">
        <f t="shared" ca="1" si="96"/>
        <v/>
      </c>
      <c r="S254" s="160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61" t="str">
        <f t="shared" si="103"/>
        <v/>
      </c>
      <c r="Z254" s="161" t="str">
        <f t="shared" si="104"/>
        <v/>
      </c>
      <c r="AA254" s="161" t="str">
        <f t="shared" si="105"/>
        <v/>
      </c>
      <c r="AB254" s="161" t="str">
        <f t="shared" si="106"/>
        <v/>
      </c>
      <c r="AC254" s="161" t="str">
        <f t="shared" si="107"/>
        <v/>
      </c>
      <c r="AD254" s="162" t="str">
        <f t="shared" ca="1" si="108"/>
        <v/>
      </c>
      <c r="AE254" s="162" t="str">
        <f t="shared" ca="1" si="109"/>
        <v/>
      </c>
      <c r="AF254" s="162" t="str">
        <f t="shared" ca="1" si="110"/>
        <v/>
      </c>
      <c r="AG254" s="162" t="str">
        <f t="shared" ca="1" si="111"/>
        <v/>
      </c>
      <c r="AH254" s="162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60" t="str">
        <f t="shared" si="92"/>
        <v/>
      </c>
      <c r="O255" s="160">
        <f t="shared" ca="1" si="93"/>
        <v>16</v>
      </c>
      <c r="P255" s="160" t="str">
        <f t="shared" ca="1" si="94"/>
        <v/>
      </c>
      <c r="Q255" s="160" t="str">
        <f t="shared" ca="1" si="95"/>
        <v/>
      </c>
      <c r="R255" s="160" t="str">
        <f t="shared" ca="1" si="96"/>
        <v/>
      </c>
      <c r="S255" s="160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61" t="str">
        <f t="shared" si="103"/>
        <v/>
      </c>
      <c r="Z255" s="161" t="str">
        <f t="shared" si="104"/>
        <v/>
      </c>
      <c r="AA255" s="161" t="str">
        <f t="shared" si="105"/>
        <v/>
      </c>
      <c r="AB255" s="161" t="str">
        <f t="shared" si="106"/>
        <v/>
      </c>
      <c r="AC255" s="161" t="str">
        <f t="shared" si="107"/>
        <v/>
      </c>
      <c r="AD255" s="162" t="str">
        <f t="shared" ca="1" si="108"/>
        <v/>
      </c>
      <c r="AE255" s="162" t="str">
        <f t="shared" ca="1" si="109"/>
        <v/>
      </c>
      <c r="AF255" s="162" t="str">
        <f t="shared" ca="1" si="110"/>
        <v/>
      </c>
      <c r="AG255" s="162" t="str">
        <f t="shared" ca="1" si="111"/>
        <v/>
      </c>
      <c r="AH255" s="162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60" t="str">
        <f t="shared" si="92"/>
        <v/>
      </c>
      <c r="O256" s="160">
        <f t="shared" ca="1" si="93"/>
        <v>16</v>
      </c>
      <c r="P256" s="160" t="str">
        <f t="shared" ca="1" si="94"/>
        <v/>
      </c>
      <c r="Q256" s="160" t="str">
        <f t="shared" ca="1" si="95"/>
        <v/>
      </c>
      <c r="R256" s="160" t="str">
        <f t="shared" ca="1" si="96"/>
        <v/>
      </c>
      <c r="S256" s="160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61" t="str">
        <f t="shared" si="103"/>
        <v/>
      </c>
      <c r="Z256" s="161" t="str">
        <f t="shared" si="104"/>
        <v/>
      </c>
      <c r="AA256" s="161" t="str">
        <f t="shared" si="105"/>
        <v/>
      </c>
      <c r="AB256" s="161" t="str">
        <f t="shared" si="106"/>
        <v/>
      </c>
      <c r="AC256" s="161" t="str">
        <f t="shared" si="107"/>
        <v/>
      </c>
      <c r="AD256" s="162" t="str">
        <f t="shared" ca="1" si="108"/>
        <v/>
      </c>
      <c r="AE256" s="162" t="str">
        <f t="shared" ca="1" si="109"/>
        <v/>
      </c>
      <c r="AF256" s="162" t="str">
        <f t="shared" ca="1" si="110"/>
        <v/>
      </c>
      <c r="AG256" s="162" t="str">
        <f t="shared" ca="1" si="111"/>
        <v/>
      </c>
      <c r="AH256" s="162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60" t="str">
        <f t="shared" si="92"/>
        <v/>
      </c>
      <c r="O257" s="160">
        <f t="shared" ca="1" si="93"/>
        <v>16</v>
      </c>
      <c r="P257" s="160" t="str">
        <f t="shared" ca="1" si="94"/>
        <v/>
      </c>
      <c r="Q257" s="160" t="str">
        <f t="shared" ca="1" si="95"/>
        <v/>
      </c>
      <c r="R257" s="160" t="str">
        <f t="shared" ca="1" si="96"/>
        <v/>
      </c>
      <c r="S257" s="160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61" t="str">
        <f t="shared" si="103"/>
        <v/>
      </c>
      <c r="Z257" s="161" t="str">
        <f t="shared" si="104"/>
        <v/>
      </c>
      <c r="AA257" s="161" t="str">
        <f t="shared" si="105"/>
        <v/>
      </c>
      <c r="AB257" s="161" t="str">
        <f t="shared" si="106"/>
        <v/>
      </c>
      <c r="AC257" s="161" t="str">
        <f t="shared" si="107"/>
        <v/>
      </c>
      <c r="AD257" s="162" t="str">
        <f t="shared" ca="1" si="108"/>
        <v/>
      </c>
      <c r="AE257" s="162" t="str">
        <f t="shared" ca="1" si="109"/>
        <v/>
      </c>
      <c r="AF257" s="162" t="str">
        <f t="shared" ca="1" si="110"/>
        <v/>
      </c>
      <c r="AG257" s="162" t="str">
        <f t="shared" ca="1" si="111"/>
        <v/>
      </c>
      <c r="AH257" s="162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60" t="str">
        <f t="shared" si="92"/>
        <v/>
      </c>
      <c r="O258" s="160">
        <f t="shared" ca="1" si="93"/>
        <v>16</v>
      </c>
      <c r="P258" s="160" t="str">
        <f t="shared" ca="1" si="94"/>
        <v/>
      </c>
      <c r="Q258" s="160" t="str">
        <f t="shared" ca="1" si="95"/>
        <v/>
      </c>
      <c r="R258" s="160" t="str">
        <f t="shared" ca="1" si="96"/>
        <v/>
      </c>
      <c r="S258" s="160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61" t="str">
        <f t="shared" si="103"/>
        <v/>
      </c>
      <c r="Z258" s="161" t="str">
        <f t="shared" si="104"/>
        <v/>
      </c>
      <c r="AA258" s="161" t="str">
        <f t="shared" si="105"/>
        <v/>
      </c>
      <c r="AB258" s="161" t="str">
        <f t="shared" si="106"/>
        <v/>
      </c>
      <c r="AC258" s="161" t="str">
        <f t="shared" si="107"/>
        <v/>
      </c>
      <c r="AD258" s="162" t="str">
        <f t="shared" ca="1" si="108"/>
        <v/>
      </c>
      <c r="AE258" s="162" t="str">
        <f t="shared" ca="1" si="109"/>
        <v/>
      </c>
      <c r="AF258" s="162" t="str">
        <f t="shared" ca="1" si="110"/>
        <v/>
      </c>
      <c r="AG258" s="162" t="str">
        <f t="shared" ca="1" si="111"/>
        <v/>
      </c>
      <c r="AH258" s="162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60" t="str">
        <f t="shared" si="92"/>
        <v/>
      </c>
      <c r="O259" s="160">
        <f t="shared" ca="1" si="93"/>
        <v>16</v>
      </c>
      <c r="P259" s="160" t="str">
        <f t="shared" ca="1" si="94"/>
        <v/>
      </c>
      <c r="Q259" s="160" t="str">
        <f t="shared" ca="1" si="95"/>
        <v/>
      </c>
      <c r="R259" s="160" t="str">
        <f t="shared" ca="1" si="96"/>
        <v/>
      </c>
      <c r="S259" s="160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61" t="str">
        <f t="shared" si="103"/>
        <v/>
      </c>
      <c r="Z259" s="161" t="str">
        <f t="shared" si="104"/>
        <v/>
      </c>
      <c r="AA259" s="161" t="str">
        <f t="shared" si="105"/>
        <v/>
      </c>
      <c r="AB259" s="161" t="str">
        <f t="shared" si="106"/>
        <v/>
      </c>
      <c r="AC259" s="161" t="str">
        <f t="shared" si="107"/>
        <v/>
      </c>
      <c r="AD259" s="162" t="str">
        <f t="shared" ca="1" si="108"/>
        <v/>
      </c>
      <c r="AE259" s="162" t="str">
        <f t="shared" ca="1" si="109"/>
        <v/>
      </c>
      <c r="AF259" s="162" t="str">
        <f t="shared" ca="1" si="110"/>
        <v/>
      </c>
      <c r="AG259" s="162" t="str">
        <f t="shared" ca="1" si="111"/>
        <v/>
      </c>
      <c r="AH259" s="162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60" t="str">
        <f t="shared" ref="N260:N323" si="117">IF(ROW()-1&gt;$K$2,"",IF(ROW()&lt;=2,2,IF(ROW()&lt;=N259+Q259,N259,ROW())))</f>
        <v/>
      </c>
      <c r="O260" s="160">
        <f t="shared" ref="O260:O323" ca="1" si="118">IF(N259=N260,O259,O259+R259+1)</f>
        <v>16</v>
      </c>
      <c r="P260" s="160" t="str">
        <f t="shared" ref="P260:P323" ca="1" si="119">OFFSET($J$1,O260-1,0)</f>
        <v/>
      </c>
      <c r="Q260" s="160" t="str">
        <f t="shared" ref="Q260:Q323" ca="1" si="120">OFFSET($K$1,O260-1,0)</f>
        <v/>
      </c>
      <c r="R260" s="160" t="str">
        <f t="shared" ref="R260:R323" ca="1" si="121">OFFSET($L$1,O260-1,0)</f>
        <v/>
      </c>
      <c r="S260" s="160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61" t="str">
        <f t="shared" ref="Y260:Y323" si="128">IF(OR($N260="",$S260),"",IF(T260&lt;=$O260+$R260,T260,""))</f>
        <v/>
      </c>
      <c r="Z260" s="161" t="str">
        <f t="shared" ref="Z260:Z323" si="129">IF(OR($N260="",$S260),"",IF(U260&lt;=$O260+$R260,U260,""))</f>
        <v/>
      </c>
      <c r="AA260" s="161" t="str">
        <f t="shared" ref="AA260:AA323" si="130">IF(OR($N260="",$S260),"",IF(V260&lt;=$O260+$R260,V260,""))</f>
        <v/>
      </c>
      <c r="AB260" s="161" t="str">
        <f t="shared" ref="AB260:AB323" si="131">IF(OR($N260="",$S260),"",IF(W260&lt;=$O260+$R260,W260,""))</f>
        <v/>
      </c>
      <c r="AC260" s="161" t="str">
        <f t="shared" ref="AC260:AC323" si="132">IF(OR($N260="",$S260),"",IF(X260&lt;=$O260+$R260,X260,""))</f>
        <v/>
      </c>
      <c r="AD260" s="162" t="str">
        <f t="shared" ref="AD260:AD323" ca="1" si="133">IF(OR($N260="",$S260,Y260=""),"",OFFSET($A$1,Y260-1,0))</f>
        <v/>
      </c>
      <c r="AE260" s="162" t="str">
        <f t="shared" ref="AE260:AE323" ca="1" si="134">IF(OR($N260="",$S260,Z260=""),"",OFFSET($A$1,Z260-1,0))</f>
        <v/>
      </c>
      <c r="AF260" s="162" t="str">
        <f t="shared" ref="AF260:AF323" ca="1" si="135">IF(OR($N260="",$S260,AA260=""),"",OFFSET($A$1,AA260-1,0))</f>
        <v/>
      </c>
      <c r="AG260" s="162" t="str">
        <f t="shared" ref="AG260:AG323" ca="1" si="136">IF(OR($N260="",$S260,AB260=""),"",OFFSET($A$1,AB260-1,0))</f>
        <v/>
      </c>
      <c r="AH260" s="162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60" t="str">
        <f t="shared" si="117"/>
        <v/>
      </c>
      <c r="O261" s="160">
        <f t="shared" ca="1" si="118"/>
        <v>16</v>
      </c>
      <c r="P261" s="160" t="str">
        <f t="shared" ca="1" si="119"/>
        <v/>
      </c>
      <c r="Q261" s="160" t="str">
        <f t="shared" ca="1" si="120"/>
        <v/>
      </c>
      <c r="R261" s="160" t="str">
        <f t="shared" ca="1" si="121"/>
        <v/>
      </c>
      <c r="S261" s="160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61" t="str">
        <f t="shared" si="128"/>
        <v/>
      </c>
      <c r="Z261" s="161" t="str">
        <f t="shared" si="129"/>
        <v/>
      </c>
      <c r="AA261" s="161" t="str">
        <f t="shared" si="130"/>
        <v/>
      </c>
      <c r="AB261" s="161" t="str">
        <f t="shared" si="131"/>
        <v/>
      </c>
      <c r="AC261" s="161" t="str">
        <f t="shared" si="132"/>
        <v/>
      </c>
      <c r="AD261" s="162" t="str">
        <f t="shared" ca="1" si="133"/>
        <v/>
      </c>
      <c r="AE261" s="162" t="str">
        <f t="shared" ca="1" si="134"/>
        <v/>
      </c>
      <c r="AF261" s="162" t="str">
        <f t="shared" ca="1" si="135"/>
        <v/>
      </c>
      <c r="AG261" s="162" t="str">
        <f t="shared" ca="1" si="136"/>
        <v/>
      </c>
      <c r="AH261" s="162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60" t="str">
        <f t="shared" si="117"/>
        <v/>
      </c>
      <c r="O262" s="160">
        <f t="shared" ca="1" si="118"/>
        <v>16</v>
      </c>
      <c r="P262" s="160" t="str">
        <f t="shared" ca="1" si="119"/>
        <v/>
      </c>
      <c r="Q262" s="160" t="str">
        <f t="shared" ca="1" si="120"/>
        <v/>
      </c>
      <c r="R262" s="160" t="str">
        <f t="shared" ca="1" si="121"/>
        <v/>
      </c>
      <c r="S262" s="160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61" t="str">
        <f t="shared" si="128"/>
        <v/>
      </c>
      <c r="Z262" s="161" t="str">
        <f t="shared" si="129"/>
        <v/>
      </c>
      <c r="AA262" s="161" t="str">
        <f t="shared" si="130"/>
        <v/>
      </c>
      <c r="AB262" s="161" t="str">
        <f t="shared" si="131"/>
        <v/>
      </c>
      <c r="AC262" s="161" t="str">
        <f t="shared" si="132"/>
        <v/>
      </c>
      <c r="AD262" s="162" t="str">
        <f t="shared" ca="1" si="133"/>
        <v/>
      </c>
      <c r="AE262" s="162" t="str">
        <f t="shared" ca="1" si="134"/>
        <v/>
      </c>
      <c r="AF262" s="162" t="str">
        <f t="shared" ca="1" si="135"/>
        <v/>
      </c>
      <c r="AG262" s="162" t="str">
        <f t="shared" ca="1" si="136"/>
        <v/>
      </c>
      <c r="AH262" s="162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60" t="str">
        <f t="shared" si="117"/>
        <v/>
      </c>
      <c r="O263" s="160">
        <f t="shared" ca="1" si="118"/>
        <v>16</v>
      </c>
      <c r="P263" s="160" t="str">
        <f t="shared" ca="1" si="119"/>
        <v/>
      </c>
      <c r="Q263" s="160" t="str">
        <f t="shared" ca="1" si="120"/>
        <v/>
      </c>
      <c r="R263" s="160" t="str">
        <f t="shared" ca="1" si="121"/>
        <v/>
      </c>
      <c r="S263" s="160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61" t="str">
        <f t="shared" si="128"/>
        <v/>
      </c>
      <c r="Z263" s="161" t="str">
        <f t="shared" si="129"/>
        <v/>
      </c>
      <c r="AA263" s="161" t="str">
        <f t="shared" si="130"/>
        <v/>
      </c>
      <c r="AB263" s="161" t="str">
        <f t="shared" si="131"/>
        <v/>
      </c>
      <c r="AC263" s="161" t="str">
        <f t="shared" si="132"/>
        <v/>
      </c>
      <c r="AD263" s="162" t="str">
        <f t="shared" ca="1" si="133"/>
        <v/>
      </c>
      <c r="AE263" s="162" t="str">
        <f t="shared" ca="1" si="134"/>
        <v/>
      </c>
      <c r="AF263" s="162" t="str">
        <f t="shared" ca="1" si="135"/>
        <v/>
      </c>
      <c r="AG263" s="162" t="str">
        <f t="shared" ca="1" si="136"/>
        <v/>
      </c>
      <c r="AH263" s="162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60" t="str">
        <f t="shared" si="117"/>
        <v/>
      </c>
      <c r="O264" s="160">
        <f t="shared" ca="1" si="118"/>
        <v>16</v>
      </c>
      <c r="P264" s="160" t="str">
        <f t="shared" ca="1" si="119"/>
        <v/>
      </c>
      <c r="Q264" s="160" t="str">
        <f t="shared" ca="1" si="120"/>
        <v/>
      </c>
      <c r="R264" s="160" t="str">
        <f t="shared" ca="1" si="121"/>
        <v/>
      </c>
      <c r="S264" s="160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61" t="str">
        <f t="shared" si="128"/>
        <v/>
      </c>
      <c r="Z264" s="161" t="str">
        <f t="shared" si="129"/>
        <v/>
      </c>
      <c r="AA264" s="161" t="str">
        <f t="shared" si="130"/>
        <v/>
      </c>
      <c r="AB264" s="161" t="str">
        <f t="shared" si="131"/>
        <v/>
      </c>
      <c r="AC264" s="161" t="str">
        <f t="shared" si="132"/>
        <v/>
      </c>
      <c r="AD264" s="162" t="str">
        <f t="shared" ca="1" si="133"/>
        <v/>
      </c>
      <c r="AE264" s="162" t="str">
        <f t="shared" ca="1" si="134"/>
        <v/>
      </c>
      <c r="AF264" s="162" t="str">
        <f t="shared" ca="1" si="135"/>
        <v/>
      </c>
      <c r="AG264" s="162" t="str">
        <f t="shared" ca="1" si="136"/>
        <v/>
      </c>
      <c r="AH264" s="162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60" t="str">
        <f t="shared" si="117"/>
        <v/>
      </c>
      <c r="O265" s="160">
        <f t="shared" ca="1" si="118"/>
        <v>16</v>
      </c>
      <c r="P265" s="160" t="str">
        <f t="shared" ca="1" si="119"/>
        <v/>
      </c>
      <c r="Q265" s="160" t="str">
        <f t="shared" ca="1" si="120"/>
        <v/>
      </c>
      <c r="R265" s="160" t="str">
        <f t="shared" ca="1" si="121"/>
        <v/>
      </c>
      <c r="S265" s="160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61" t="str">
        <f t="shared" si="128"/>
        <v/>
      </c>
      <c r="Z265" s="161" t="str">
        <f t="shared" si="129"/>
        <v/>
      </c>
      <c r="AA265" s="161" t="str">
        <f t="shared" si="130"/>
        <v/>
      </c>
      <c r="AB265" s="161" t="str">
        <f t="shared" si="131"/>
        <v/>
      </c>
      <c r="AC265" s="161" t="str">
        <f t="shared" si="132"/>
        <v/>
      </c>
      <c r="AD265" s="162" t="str">
        <f t="shared" ca="1" si="133"/>
        <v/>
      </c>
      <c r="AE265" s="162" t="str">
        <f t="shared" ca="1" si="134"/>
        <v/>
      </c>
      <c r="AF265" s="162" t="str">
        <f t="shared" ca="1" si="135"/>
        <v/>
      </c>
      <c r="AG265" s="162" t="str">
        <f t="shared" ca="1" si="136"/>
        <v/>
      </c>
      <c r="AH265" s="162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60" t="str">
        <f t="shared" si="117"/>
        <v/>
      </c>
      <c r="O266" s="160">
        <f t="shared" ca="1" si="118"/>
        <v>16</v>
      </c>
      <c r="P266" s="160" t="str">
        <f t="shared" ca="1" si="119"/>
        <v/>
      </c>
      <c r="Q266" s="160" t="str">
        <f t="shared" ca="1" si="120"/>
        <v/>
      </c>
      <c r="R266" s="160" t="str">
        <f t="shared" ca="1" si="121"/>
        <v/>
      </c>
      <c r="S266" s="160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61" t="str">
        <f t="shared" si="128"/>
        <v/>
      </c>
      <c r="Z266" s="161" t="str">
        <f t="shared" si="129"/>
        <v/>
      </c>
      <c r="AA266" s="161" t="str">
        <f t="shared" si="130"/>
        <v/>
      </c>
      <c r="AB266" s="161" t="str">
        <f t="shared" si="131"/>
        <v/>
      </c>
      <c r="AC266" s="161" t="str">
        <f t="shared" si="132"/>
        <v/>
      </c>
      <c r="AD266" s="162" t="str">
        <f t="shared" ca="1" si="133"/>
        <v/>
      </c>
      <c r="AE266" s="162" t="str">
        <f t="shared" ca="1" si="134"/>
        <v/>
      </c>
      <c r="AF266" s="162" t="str">
        <f t="shared" ca="1" si="135"/>
        <v/>
      </c>
      <c r="AG266" s="162" t="str">
        <f t="shared" ca="1" si="136"/>
        <v/>
      </c>
      <c r="AH266" s="162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60" t="str">
        <f t="shared" si="117"/>
        <v/>
      </c>
      <c r="O267" s="160">
        <f t="shared" ca="1" si="118"/>
        <v>16</v>
      </c>
      <c r="P267" s="160" t="str">
        <f t="shared" ca="1" si="119"/>
        <v/>
      </c>
      <c r="Q267" s="160" t="str">
        <f t="shared" ca="1" si="120"/>
        <v/>
      </c>
      <c r="R267" s="160" t="str">
        <f t="shared" ca="1" si="121"/>
        <v/>
      </c>
      <c r="S267" s="160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61" t="str">
        <f t="shared" si="128"/>
        <v/>
      </c>
      <c r="Z267" s="161" t="str">
        <f t="shared" si="129"/>
        <v/>
      </c>
      <c r="AA267" s="161" t="str">
        <f t="shared" si="130"/>
        <v/>
      </c>
      <c r="AB267" s="161" t="str">
        <f t="shared" si="131"/>
        <v/>
      </c>
      <c r="AC267" s="161" t="str">
        <f t="shared" si="132"/>
        <v/>
      </c>
      <c r="AD267" s="162" t="str">
        <f t="shared" ca="1" si="133"/>
        <v/>
      </c>
      <c r="AE267" s="162" t="str">
        <f t="shared" ca="1" si="134"/>
        <v/>
      </c>
      <c r="AF267" s="162" t="str">
        <f t="shared" ca="1" si="135"/>
        <v/>
      </c>
      <c r="AG267" s="162" t="str">
        <f t="shared" ca="1" si="136"/>
        <v/>
      </c>
      <c r="AH267" s="162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60" t="str">
        <f t="shared" si="117"/>
        <v/>
      </c>
      <c r="O268" s="160">
        <f t="shared" ca="1" si="118"/>
        <v>16</v>
      </c>
      <c r="P268" s="160" t="str">
        <f t="shared" ca="1" si="119"/>
        <v/>
      </c>
      <c r="Q268" s="160" t="str">
        <f t="shared" ca="1" si="120"/>
        <v/>
      </c>
      <c r="R268" s="160" t="str">
        <f t="shared" ca="1" si="121"/>
        <v/>
      </c>
      <c r="S268" s="160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61" t="str">
        <f t="shared" si="128"/>
        <v/>
      </c>
      <c r="Z268" s="161" t="str">
        <f t="shared" si="129"/>
        <v/>
      </c>
      <c r="AA268" s="161" t="str">
        <f t="shared" si="130"/>
        <v/>
      </c>
      <c r="AB268" s="161" t="str">
        <f t="shared" si="131"/>
        <v/>
      </c>
      <c r="AC268" s="161" t="str">
        <f t="shared" si="132"/>
        <v/>
      </c>
      <c r="AD268" s="162" t="str">
        <f t="shared" ca="1" si="133"/>
        <v/>
      </c>
      <c r="AE268" s="162" t="str">
        <f t="shared" ca="1" si="134"/>
        <v/>
      </c>
      <c r="AF268" s="162" t="str">
        <f t="shared" ca="1" si="135"/>
        <v/>
      </c>
      <c r="AG268" s="162" t="str">
        <f t="shared" ca="1" si="136"/>
        <v/>
      </c>
      <c r="AH268" s="162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60" t="str">
        <f t="shared" si="117"/>
        <v/>
      </c>
      <c r="O269" s="160">
        <f t="shared" ca="1" si="118"/>
        <v>16</v>
      </c>
      <c r="P269" s="160" t="str">
        <f t="shared" ca="1" si="119"/>
        <v/>
      </c>
      <c r="Q269" s="160" t="str">
        <f t="shared" ca="1" si="120"/>
        <v/>
      </c>
      <c r="R269" s="160" t="str">
        <f t="shared" ca="1" si="121"/>
        <v/>
      </c>
      <c r="S269" s="160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61" t="str">
        <f t="shared" si="128"/>
        <v/>
      </c>
      <c r="Z269" s="161" t="str">
        <f t="shared" si="129"/>
        <v/>
      </c>
      <c r="AA269" s="161" t="str">
        <f t="shared" si="130"/>
        <v/>
      </c>
      <c r="AB269" s="161" t="str">
        <f t="shared" si="131"/>
        <v/>
      </c>
      <c r="AC269" s="161" t="str">
        <f t="shared" si="132"/>
        <v/>
      </c>
      <c r="AD269" s="162" t="str">
        <f t="shared" ca="1" si="133"/>
        <v/>
      </c>
      <c r="AE269" s="162" t="str">
        <f t="shared" ca="1" si="134"/>
        <v/>
      </c>
      <c r="AF269" s="162" t="str">
        <f t="shared" ca="1" si="135"/>
        <v/>
      </c>
      <c r="AG269" s="162" t="str">
        <f t="shared" ca="1" si="136"/>
        <v/>
      </c>
      <c r="AH269" s="162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60" t="str">
        <f t="shared" si="117"/>
        <v/>
      </c>
      <c r="O270" s="160">
        <f t="shared" ca="1" si="118"/>
        <v>16</v>
      </c>
      <c r="P270" s="160" t="str">
        <f t="shared" ca="1" si="119"/>
        <v/>
      </c>
      <c r="Q270" s="160" t="str">
        <f t="shared" ca="1" si="120"/>
        <v/>
      </c>
      <c r="R270" s="160" t="str">
        <f t="shared" ca="1" si="121"/>
        <v/>
      </c>
      <c r="S270" s="160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61" t="str">
        <f t="shared" si="128"/>
        <v/>
      </c>
      <c r="Z270" s="161" t="str">
        <f t="shared" si="129"/>
        <v/>
      </c>
      <c r="AA270" s="161" t="str">
        <f t="shared" si="130"/>
        <v/>
      </c>
      <c r="AB270" s="161" t="str">
        <f t="shared" si="131"/>
        <v/>
      </c>
      <c r="AC270" s="161" t="str">
        <f t="shared" si="132"/>
        <v/>
      </c>
      <c r="AD270" s="162" t="str">
        <f t="shared" ca="1" si="133"/>
        <v/>
      </c>
      <c r="AE270" s="162" t="str">
        <f t="shared" ca="1" si="134"/>
        <v/>
      </c>
      <c r="AF270" s="162" t="str">
        <f t="shared" ca="1" si="135"/>
        <v/>
      </c>
      <c r="AG270" s="162" t="str">
        <f t="shared" ca="1" si="136"/>
        <v/>
      </c>
      <c r="AH270" s="162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60" t="str">
        <f t="shared" si="117"/>
        <v/>
      </c>
      <c r="O271" s="160">
        <f t="shared" ca="1" si="118"/>
        <v>16</v>
      </c>
      <c r="P271" s="160" t="str">
        <f t="shared" ca="1" si="119"/>
        <v/>
      </c>
      <c r="Q271" s="160" t="str">
        <f t="shared" ca="1" si="120"/>
        <v/>
      </c>
      <c r="R271" s="160" t="str">
        <f t="shared" ca="1" si="121"/>
        <v/>
      </c>
      <c r="S271" s="160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61" t="str">
        <f t="shared" si="128"/>
        <v/>
      </c>
      <c r="Z271" s="161" t="str">
        <f t="shared" si="129"/>
        <v/>
      </c>
      <c r="AA271" s="161" t="str">
        <f t="shared" si="130"/>
        <v/>
      </c>
      <c r="AB271" s="161" t="str">
        <f t="shared" si="131"/>
        <v/>
      </c>
      <c r="AC271" s="161" t="str">
        <f t="shared" si="132"/>
        <v/>
      </c>
      <c r="AD271" s="162" t="str">
        <f t="shared" ca="1" si="133"/>
        <v/>
      </c>
      <c r="AE271" s="162" t="str">
        <f t="shared" ca="1" si="134"/>
        <v/>
      </c>
      <c r="AF271" s="162" t="str">
        <f t="shared" ca="1" si="135"/>
        <v/>
      </c>
      <c r="AG271" s="162" t="str">
        <f t="shared" ca="1" si="136"/>
        <v/>
      </c>
      <c r="AH271" s="162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60" t="str">
        <f t="shared" si="117"/>
        <v/>
      </c>
      <c r="O272" s="160">
        <f t="shared" ca="1" si="118"/>
        <v>16</v>
      </c>
      <c r="P272" s="160" t="str">
        <f t="shared" ca="1" si="119"/>
        <v/>
      </c>
      <c r="Q272" s="160" t="str">
        <f t="shared" ca="1" si="120"/>
        <v/>
      </c>
      <c r="R272" s="160" t="str">
        <f t="shared" ca="1" si="121"/>
        <v/>
      </c>
      <c r="S272" s="160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61" t="str">
        <f t="shared" si="128"/>
        <v/>
      </c>
      <c r="Z272" s="161" t="str">
        <f t="shared" si="129"/>
        <v/>
      </c>
      <c r="AA272" s="161" t="str">
        <f t="shared" si="130"/>
        <v/>
      </c>
      <c r="AB272" s="161" t="str">
        <f t="shared" si="131"/>
        <v/>
      </c>
      <c r="AC272" s="161" t="str">
        <f t="shared" si="132"/>
        <v/>
      </c>
      <c r="AD272" s="162" t="str">
        <f t="shared" ca="1" si="133"/>
        <v/>
      </c>
      <c r="AE272" s="162" t="str">
        <f t="shared" ca="1" si="134"/>
        <v/>
      </c>
      <c r="AF272" s="162" t="str">
        <f t="shared" ca="1" si="135"/>
        <v/>
      </c>
      <c r="AG272" s="162" t="str">
        <f t="shared" ca="1" si="136"/>
        <v/>
      </c>
      <c r="AH272" s="162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60" t="str">
        <f t="shared" si="117"/>
        <v/>
      </c>
      <c r="O273" s="160">
        <f t="shared" ca="1" si="118"/>
        <v>16</v>
      </c>
      <c r="P273" s="160" t="str">
        <f t="shared" ca="1" si="119"/>
        <v/>
      </c>
      <c r="Q273" s="160" t="str">
        <f t="shared" ca="1" si="120"/>
        <v/>
      </c>
      <c r="R273" s="160" t="str">
        <f t="shared" ca="1" si="121"/>
        <v/>
      </c>
      <c r="S273" s="160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61" t="str">
        <f t="shared" si="128"/>
        <v/>
      </c>
      <c r="Z273" s="161" t="str">
        <f t="shared" si="129"/>
        <v/>
      </c>
      <c r="AA273" s="161" t="str">
        <f t="shared" si="130"/>
        <v/>
      </c>
      <c r="AB273" s="161" t="str">
        <f t="shared" si="131"/>
        <v/>
      </c>
      <c r="AC273" s="161" t="str">
        <f t="shared" si="132"/>
        <v/>
      </c>
      <c r="AD273" s="162" t="str">
        <f t="shared" ca="1" si="133"/>
        <v/>
      </c>
      <c r="AE273" s="162" t="str">
        <f t="shared" ca="1" si="134"/>
        <v/>
      </c>
      <c r="AF273" s="162" t="str">
        <f t="shared" ca="1" si="135"/>
        <v/>
      </c>
      <c r="AG273" s="162" t="str">
        <f t="shared" ca="1" si="136"/>
        <v/>
      </c>
      <c r="AH273" s="162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60" t="str">
        <f t="shared" si="117"/>
        <v/>
      </c>
      <c r="O274" s="160">
        <f t="shared" ca="1" si="118"/>
        <v>16</v>
      </c>
      <c r="P274" s="160" t="str">
        <f t="shared" ca="1" si="119"/>
        <v/>
      </c>
      <c r="Q274" s="160" t="str">
        <f t="shared" ca="1" si="120"/>
        <v/>
      </c>
      <c r="R274" s="160" t="str">
        <f t="shared" ca="1" si="121"/>
        <v/>
      </c>
      <c r="S274" s="160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61" t="str">
        <f t="shared" si="128"/>
        <v/>
      </c>
      <c r="Z274" s="161" t="str">
        <f t="shared" si="129"/>
        <v/>
      </c>
      <c r="AA274" s="161" t="str">
        <f t="shared" si="130"/>
        <v/>
      </c>
      <c r="AB274" s="161" t="str">
        <f t="shared" si="131"/>
        <v/>
      </c>
      <c r="AC274" s="161" t="str">
        <f t="shared" si="132"/>
        <v/>
      </c>
      <c r="AD274" s="162" t="str">
        <f t="shared" ca="1" si="133"/>
        <v/>
      </c>
      <c r="AE274" s="162" t="str">
        <f t="shared" ca="1" si="134"/>
        <v/>
      </c>
      <c r="AF274" s="162" t="str">
        <f t="shared" ca="1" si="135"/>
        <v/>
      </c>
      <c r="AG274" s="162" t="str">
        <f t="shared" ca="1" si="136"/>
        <v/>
      </c>
      <c r="AH274" s="162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60" t="str">
        <f t="shared" si="117"/>
        <v/>
      </c>
      <c r="O275" s="160">
        <f t="shared" ca="1" si="118"/>
        <v>16</v>
      </c>
      <c r="P275" s="160" t="str">
        <f t="shared" ca="1" si="119"/>
        <v/>
      </c>
      <c r="Q275" s="160" t="str">
        <f t="shared" ca="1" si="120"/>
        <v/>
      </c>
      <c r="R275" s="160" t="str">
        <f t="shared" ca="1" si="121"/>
        <v/>
      </c>
      <c r="S275" s="160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61" t="str">
        <f t="shared" si="128"/>
        <v/>
      </c>
      <c r="Z275" s="161" t="str">
        <f t="shared" si="129"/>
        <v/>
      </c>
      <c r="AA275" s="161" t="str">
        <f t="shared" si="130"/>
        <v/>
      </c>
      <c r="AB275" s="161" t="str">
        <f t="shared" si="131"/>
        <v/>
      </c>
      <c r="AC275" s="161" t="str">
        <f t="shared" si="132"/>
        <v/>
      </c>
      <c r="AD275" s="162" t="str">
        <f t="shared" ca="1" si="133"/>
        <v/>
      </c>
      <c r="AE275" s="162" t="str">
        <f t="shared" ca="1" si="134"/>
        <v/>
      </c>
      <c r="AF275" s="162" t="str">
        <f t="shared" ca="1" si="135"/>
        <v/>
      </c>
      <c r="AG275" s="162" t="str">
        <f t="shared" ca="1" si="136"/>
        <v/>
      </c>
      <c r="AH275" s="162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60" t="str">
        <f t="shared" si="117"/>
        <v/>
      </c>
      <c r="O276" s="160">
        <f t="shared" ca="1" si="118"/>
        <v>16</v>
      </c>
      <c r="P276" s="160" t="str">
        <f t="shared" ca="1" si="119"/>
        <v/>
      </c>
      <c r="Q276" s="160" t="str">
        <f t="shared" ca="1" si="120"/>
        <v/>
      </c>
      <c r="R276" s="160" t="str">
        <f t="shared" ca="1" si="121"/>
        <v/>
      </c>
      <c r="S276" s="160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61" t="str">
        <f t="shared" si="128"/>
        <v/>
      </c>
      <c r="Z276" s="161" t="str">
        <f t="shared" si="129"/>
        <v/>
      </c>
      <c r="AA276" s="161" t="str">
        <f t="shared" si="130"/>
        <v/>
      </c>
      <c r="AB276" s="161" t="str">
        <f t="shared" si="131"/>
        <v/>
      </c>
      <c r="AC276" s="161" t="str">
        <f t="shared" si="132"/>
        <v/>
      </c>
      <c r="AD276" s="162" t="str">
        <f t="shared" ca="1" si="133"/>
        <v/>
      </c>
      <c r="AE276" s="162" t="str">
        <f t="shared" ca="1" si="134"/>
        <v/>
      </c>
      <c r="AF276" s="162" t="str">
        <f t="shared" ca="1" si="135"/>
        <v/>
      </c>
      <c r="AG276" s="162" t="str">
        <f t="shared" ca="1" si="136"/>
        <v/>
      </c>
      <c r="AH276" s="162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60" t="str">
        <f t="shared" si="117"/>
        <v/>
      </c>
      <c r="O277" s="160">
        <f t="shared" ca="1" si="118"/>
        <v>16</v>
      </c>
      <c r="P277" s="160" t="str">
        <f t="shared" ca="1" si="119"/>
        <v/>
      </c>
      <c r="Q277" s="160" t="str">
        <f t="shared" ca="1" si="120"/>
        <v/>
      </c>
      <c r="R277" s="160" t="str">
        <f t="shared" ca="1" si="121"/>
        <v/>
      </c>
      <c r="S277" s="160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61" t="str">
        <f t="shared" si="128"/>
        <v/>
      </c>
      <c r="Z277" s="161" t="str">
        <f t="shared" si="129"/>
        <v/>
      </c>
      <c r="AA277" s="161" t="str">
        <f t="shared" si="130"/>
        <v/>
      </c>
      <c r="AB277" s="161" t="str">
        <f t="shared" si="131"/>
        <v/>
      </c>
      <c r="AC277" s="161" t="str">
        <f t="shared" si="132"/>
        <v/>
      </c>
      <c r="AD277" s="162" t="str">
        <f t="shared" ca="1" si="133"/>
        <v/>
      </c>
      <c r="AE277" s="162" t="str">
        <f t="shared" ca="1" si="134"/>
        <v/>
      </c>
      <c r="AF277" s="162" t="str">
        <f t="shared" ca="1" si="135"/>
        <v/>
      </c>
      <c r="AG277" s="162" t="str">
        <f t="shared" ca="1" si="136"/>
        <v/>
      </c>
      <c r="AH277" s="162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60" t="str">
        <f t="shared" si="117"/>
        <v/>
      </c>
      <c r="O278" s="160">
        <f t="shared" ca="1" si="118"/>
        <v>16</v>
      </c>
      <c r="P278" s="160" t="str">
        <f t="shared" ca="1" si="119"/>
        <v/>
      </c>
      <c r="Q278" s="160" t="str">
        <f t="shared" ca="1" si="120"/>
        <v/>
      </c>
      <c r="R278" s="160" t="str">
        <f t="shared" ca="1" si="121"/>
        <v/>
      </c>
      <c r="S278" s="160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61" t="str">
        <f t="shared" si="128"/>
        <v/>
      </c>
      <c r="Z278" s="161" t="str">
        <f t="shared" si="129"/>
        <v/>
      </c>
      <c r="AA278" s="161" t="str">
        <f t="shared" si="130"/>
        <v/>
      </c>
      <c r="AB278" s="161" t="str">
        <f t="shared" si="131"/>
        <v/>
      </c>
      <c r="AC278" s="161" t="str">
        <f t="shared" si="132"/>
        <v/>
      </c>
      <c r="AD278" s="162" t="str">
        <f t="shared" ca="1" si="133"/>
        <v/>
      </c>
      <c r="AE278" s="162" t="str">
        <f t="shared" ca="1" si="134"/>
        <v/>
      </c>
      <c r="AF278" s="162" t="str">
        <f t="shared" ca="1" si="135"/>
        <v/>
      </c>
      <c r="AG278" s="162" t="str">
        <f t="shared" ca="1" si="136"/>
        <v/>
      </c>
      <c r="AH278" s="162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60" t="str">
        <f t="shared" si="117"/>
        <v/>
      </c>
      <c r="O279" s="160">
        <f t="shared" ca="1" si="118"/>
        <v>16</v>
      </c>
      <c r="P279" s="160" t="str">
        <f t="shared" ca="1" si="119"/>
        <v/>
      </c>
      <c r="Q279" s="160" t="str">
        <f t="shared" ca="1" si="120"/>
        <v/>
      </c>
      <c r="R279" s="160" t="str">
        <f t="shared" ca="1" si="121"/>
        <v/>
      </c>
      <c r="S279" s="160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61" t="str">
        <f t="shared" si="128"/>
        <v/>
      </c>
      <c r="Z279" s="161" t="str">
        <f t="shared" si="129"/>
        <v/>
      </c>
      <c r="AA279" s="161" t="str">
        <f t="shared" si="130"/>
        <v/>
      </c>
      <c r="AB279" s="161" t="str">
        <f t="shared" si="131"/>
        <v/>
      </c>
      <c r="AC279" s="161" t="str">
        <f t="shared" si="132"/>
        <v/>
      </c>
      <c r="AD279" s="162" t="str">
        <f t="shared" ca="1" si="133"/>
        <v/>
      </c>
      <c r="AE279" s="162" t="str">
        <f t="shared" ca="1" si="134"/>
        <v/>
      </c>
      <c r="AF279" s="162" t="str">
        <f t="shared" ca="1" si="135"/>
        <v/>
      </c>
      <c r="AG279" s="162" t="str">
        <f t="shared" ca="1" si="136"/>
        <v/>
      </c>
      <c r="AH279" s="162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60" t="str">
        <f t="shared" si="117"/>
        <v/>
      </c>
      <c r="O280" s="160">
        <f t="shared" ca="1" si="118"/>
        <v>16</v>
      </c>
      <c r="P280" s="160" t="str">
        <f t="shared" ca="1" si="119"/>
        <v/>
      </c>
      <c r="Q280" s="160" t="str">
        <f t="shared" ca="1" si="120"/>
        <v/>
      </c>
      <c r="R280" s="160" t="str">
        <f t="shared" ca="1" si="121"/>
        <v/>
      </c>
      <c r="S280" s="160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61" t="str">
        <f t="shared" si="128"/>
        <v/>
      </c>
      <c r="Z280" s="161" t="str">
        <f t="shared" si="129"/>
        <v/>
      </c>
      <c r="AA280" s="161" t="str">
        <f t="shared" si="130"/>
        <v/>
      </c>
      <c r="AB280" s="161" t="str">
        <f t="shared" si="131"/>
        <v/>
      </c>
      <c r="AC280" s="161" t="str">
        <f t="shared" si="132"/>
        <v/>
      </c>
      <c r="AD280" s="162" t="str">
        <f t="shared" ca="1" si="133"/>
        <v/>
      </c>
      <c r="AE280" s="162" t="str">
        <f t="shared" ca="1" si="134"/>
        <v/>
      </c>
      <c r="AF280" s="162" t="str">
        <f t="shared" ca="1" si="135"/>
        <v/>
      </c>
      <c r="AG280" s="162" t="str">
        <f t="shared" ca="1" si="136"/>
        <v/>
      </c>
      <c r="AH280" s="162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60" t="str">
        <f t="shared" si="117"/>
        <v/>
      </c>
      <c r="O281" s="160">
        <f t="shared" ca="1" si="118"/>
        <v>16</v>
      </c>
      <c r="P281" s="160" t="str">
        <f t="shared" ca="1" si="119"/>
        <v/>
      </c>
      <c r="Q281" s="160" t="str">
        <f t="shared" ca="1" si="120"/>
        <v/>
      </c>
      <c r="R281" s="160" t="str">
        <f t="shared" ca="1" si="121"/>
        <v/>
      </c>
      <c r="S281" s="160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61" t="str">
        <f t="shared" si="128"/>
        <v/>
      </c>
      <c r="Z281" s="161" t="str">
        <f t="shared" si="129"/>
        <v/>
      </c>
      <c r="AA281" s="161" t="str">
        <f t="shared" si="130"/>
        <v/>
      </c>
      <c r="AB281" s="161" t="str">
        <f t="shared" si="131"/>
        <v/>
      </c>
      <c r="AC281" s="161" t="str">
        <f t="shared" si="132"/>
        <v/>
      </c>
      <c r="AD281" s="162" t="str">
        <f t="shared" ca="1" si="133"/>
        <v/>
      </c>
      <c r="AE281" s="162" t="str">
        <f t="shared" ca="1" si="134"/>
        <v/>
      </c>
      <c r="AF281" s="162" t="str">
        <f t="shared" ca="1" si="135"/>
        <v/>
      </c>
      <c r="AG281" s="162" t="str">
        <f t="shared" ca="1" si="136"/>
        <v/>
      </c>
      <c r="AH281" s="162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60" t="str">
        <f t="shared" si="117"/>
        <v/>
      </c>
      <c r="O282" s="160">
        <f t="shared" ca="1" si="118"/>
        <v>16</v>
      </c>
      <c r="P282" s="160" t="str">
        <f t="shared" ca="1" si="119"/>
        <v/>
      </c>
      <c r="Q282" s="160" t="str">
        <f t="shared" ca="1" si="120"/>
        <v/>
      </c>
      <c r="R282" s="160" t="str">
        <f t="shared" ca="1" si="121"/>
        <v/>
      </c>
      <c r="S282" s="160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61" t="str">
        <f t="shared" si="128"/>
        <v/>
      </c>
      <c r="Z282" s="161" t="str">
        <f t="shared" si="129"/>
        <v/>
      </c>
      <c r="AA282" s="161" t="str">
        <f t="shared" si="130"/>
        <v/>
      </c>
      <c r="AB282" s="161" t="str">
        <f t="shared" si="131"/>
        <v/>
      </c>
      <c r="AC282" s="161" t="str">
        <f t="shared" si="132"/>
        <v/>
      </c>
      <c r="AD282" s="162" t="str">
        <f t="shared" ca="1" si="133"/>
        <v/>
      </c>
      <c r="AE282" s="162" t="str">
        <f t="shared" ca="1" si="134"/>
        <v/>
      </c>
      <c r="AF282" s="162" t="str">
        <f t="shared" ca="1" si="135"/>
        <v/>
      </c>
      <c r="AG282" s="162" t="str">
        <f t="shared" ca="1" si="136"/>
        <v/>
      </c>
      <c r="AH282" s="162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60" t="str">
        <f t="shared" si="117"/>
        <v/>
      </c>
      <c r="O283" s="160">
        <f t="shared" ca="1" si="118"/>
        <v>16</v>
      </c>
      <c r="P283" s="160" t="str">
        <f t="shared" ca="1" si="119"/>
        <v/>
      </c>
      <c r="Q283" s="160" t="str">
        <f t="shared" ca="1" si="120"/>
        <v/>
      </c>
      <c r="R283" s="160" t="str">
        <f t="shared" ca="1" si="121"/>
        <v/>
      </c>
      <c r="S283" s="160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61" t="str">
        <f t="shared" si="128"/>
        <v/>
      </c>
      <c r="Z283" s="161" t="str">
        <f t="shared" si="129"/>
        <v/>
      </c>
      <c r="AA283" s="161" t="str">
        <f t="shared" si="130"/>
        <v/>
      </c>
      <c r="AB283" s="161" t="str">
        <f t="shared" si="131"/>
        <v/>
      </c>
      <c r="AC283" s="161" t="str">
        <f t="shared" si="132"/>
        <v/>
      </c>
      <c r="AD283" s="162" t="str">
        <f t="shared" ca="1" si="133"/>
        <v/>
      </c>
      <c r="AE283" s="162" t="str">
        <f t="shared" ca="1" si="134"/>
        <v/>
      </c>
      <c r="AF283" s="162" t="str">
        <f t="shared" ca="1" si="135"/>
        <v/>
      </c>
      <c r="AG283" s="162" t="str">
        <f t="shared" ca="1" si="136"/>
        <v/>
      </c>
      <c r="AH283" s="162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60" t="str">
        <f t="shared" si="117"/>
        <v/>
      </c>
      <c r="O284" s="160">
        <f t="shared" ca="1" si="118"/>
        <v>16</v>
      </c>
      <c r="P284" s="160" t="str">
        <f t="shared" ca="1" si="119"/>
        <v/>
      </c>
      <c r="Q284" s="160" t="str">
        <f t="shared" ca="1" si="120"/>
        <v/>
      </c>
      <c r="R284" s="160" t="str">
        <f t="shared" ca="1" si="121"/>
        <v/>
      </c>
      <c r="S284" s="160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61" t="str">
        <f t="shared" si="128"/>
        <v/>
      </c>
      <c r="Z284" s="161" t="str">
        <f t="shared" si="129"/>
        <v/>
      </c>
      <c r="AA284" s="161" t="str">
        <f t="shared" si="130"/>
        <v/>
      </c>
      <c r="AB284" s="161" t="str">
        <f t="shared" si="131"/>
        <v/>
      </c>
      <c r="AC284" s="161" t="str">
        <f t="shared" si="132"/>
        <v/>
      </c>
      <c r="AD284" s="162" t="str">
        <f t="shared" ca="1" si="133"/>
        <v/>
      </c>
      <c r="AE284" s="162" t="str">
        <f t="shared" ca="1" si="134"/>
        <v/>
      </c>
      <c r="AF284" s="162" t="str">
        <f t="shared" ca="1" si="135"/>
        <v/>
      </c>
      <c r="AG284" s="162" t="str">
        <f t="shared" ca="1" si="136"/>
        <v/>
      </c>
      <c r="AH284" s="162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60" t="str">
        <f t="shared" si="117"/>
        <v/>
      </c>
      <c r="O285" s="160">
        <f t="shared" ca="1" si="118"/>
        <v>16</v>
      </c>
      <c r="P285" s="160" t="str">
        <f t="shared" ca="1" si="119"/>
        <v/>
      </c>
      <c r="Q285" s="160" t="str">
        <f t="shared" ca="1" si="120"/>
        <v/>
      </c>
      <c r="R285" s="160" t="str">
        <f t="shared" ca="1" si="121"/>
        <v/>
      </c>
      <c r="S285" s="160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61" t="str">
        <f t="shared" si="128"/>
        <v/>
      </c>
      <c r="Z285" s="161" t="str">
        <f t="shared" si="129"/>
        <v/>
      </c>
      <c r="AA285" s="161" t="str">
        <f t="shared" si="130"/>
        <v/>
      </c>
      <c r="AB285" s="161" t="str">
        <f t="shared" si="131"/>
        <v/>
      </c>
      <c r="AC285" s="161" t="str">
        <f t="shared" si="132"/>
        <v/>
      </c>
      <c r="AD285" s="162" t="str">
        <f t="shared" ca="1" si="133"/>
        <v/>
      </c>
      <c r="AE285" s="162" t="str">
        <f t="shared" ca="1" si="134"/>
        <v/>
      </c>
      <c r="AF285" s="162" t="str">
        <f t="shared" ca="1" si="135"/>
        <v/>
      </c>
      <c r="AG285" s="162" t="str">
        <f t="shared" ca="1" si="136"/>
        <v/>
      </c>
      <c r="AH285" s="162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60" t="str">
        <f t="shared" si="117"/>
        <v/>
      </c>
      <c r="O286" s="160">
        <f t="shared" ca="1" si="118"/>
        <v>16</v>
      </c>
      <c r="P286" s="160" t="str">
        <f t="shared" ca="1" si="119"/>
        <v/>
      </c>
      <c r="Q286" s="160" t="str">
        <f t="shared" ca="1" si="120"/>
        <v/>
      </c>
      <c r="R286" s="160" t="str">
        <f t="shared" ca="1" si="121"/>
        <v/>
      </c>
      <c r="S286" s="160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61" t="str">
        <f t="shared" si="128"/>
        <v/>
      </c>
      <c r="Z286" s="161" t="str">
        <f t="shared" si="129"/>
        <v/>
      </c>
      <c r="AA286" s="161" t="str">
        <f t="shared" si="130"/>
        <v/>
      </c>
      <c r="AB286" s="161" t="str">
        <f t="shared" si="131"/>
        <v/>
      </c>
      <c r="AC286" s="161" t="str">
        <f t="shared" si="132"/>
        <v/>
      </c>
      <c r="AD286" s="162" t="str">
        <f t="shared" ca="1" si="133"/>
        <v/>
      </c>
      <c r="AE286" s="162" t="str">
        <f t="shared" ca="1" si="134"/>
        <v/>
      </c>
      <c r="AF286" s="162" t="str">
        <f t="shared" ca="1" si="135"/>
        <v/>
      </c>
      <c r="AG286" s="162" t="str">
        <f t="shared" ca="1" si="136"/>
        <v/>
      </c>
      <c r="AH286" s="162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60" t="str">
        <f t="shared" si="117"/>
        <v/>
      </c>
      <c r="O287" s="160">
        <f t="shared" ca="1" si="118"/>
        <v>16</v>
      </c>
      <c r="P287" s="160" t="str">
        <f t="shared" ca="1" si="119"/>
        <v/>
      </c>
      <c r="Q287" s="160" t="str">
        <f t="shared" ca="1" si="120"/>
        <v/>
      </c>
      <c r="R287" s="160" t="str">
        <f t="shared" ca="1" si="121"/>
        <v/>
      </c>
      <c r="S287" s="160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61" t="str">
        <f t="shared" si="128"/>
        <v/>
      </c>
      <c r="Z287" s="161" t="str">
        <f t="shared" si="129"/>
        <v/>
      </c>
      <c r="AA287" s="161" t="str">
        <f t="shared" si="130"/>
        <v/>
      </c>
      <c r="AB287" s="161" t="str">
        <f t="shared" si="131"/>
        <v/>
      </c>
      <c r="AC287" s="161" t="str">
        <f t="shared" si="132"/>
        <v/>
      </c>
      <c r="AD287" s="162" t="str">
        <f t="shared" ca="1" si="133"/>
        <v/>
      </c>
      <c r="AE287" s="162" t="str">
        <f t="shared" ca="1" si="134"/>
        <v/>
      </c>
      <c r="AF287" s="162" t="str">
        <f t="shared" ca="1" si="135"/>
        <v/>
      </c>
      <c r="AG287" s="162" t="str">
        <f t="shared" ca="1" si="136"/>
        <v/>
      </c>
      <c r="AH287" s="162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60" t="str">
        <f t="shared" si="117"/>
        <v/>
      </c>
      <c r="O288" s="160">
        <f t="shared" ca="1" si="118"/>
        <v>16</v>
      </c>
      <c r="P288" s="160" t="str">
        <f t="shared" ca="1" si="119"/>
        <v/>
      </c>
      <c r="Q288" s="160" t="str">
        <f t="shared" ca="1" si="120"/>
        <v/>
      </c>
      <c r="R288" s="160" t="str">
        <f t="shared" ca="1" si="121"/>
        <v/>
      </c>
      <c r="S288" s="160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61" t="str">
        <f t="shared" si="128"/>
        <v/>
      </c>
      <c r="Z288" s="161" t="str">
        <f t="shared" si="129"/>
        <v/>
      </c>
      <c r="AA288" s="161" t="str">
        <f t="shared" si="130"/>
        <v/>
      </c>
      <c r="AB288" s="161" t="str">
        <f t="shared" si="131"/>
        <v/>
      </c>
      <c r="AC288" s="161" t="str">
        <f t="shared" si="132"/>
        <v/>
      </c>
      <c r="AD288" s="162" t="str">
        <f t="shared" ca="1" si="133"/>
        <v/>
      </c>
      <c r="AE288" s="162" t="str">
        <f t="shared" ca="1" si="134"/>
        <v/>
      </c>
      <c r="AF288" s="162" t="str">
        <f t="shared" ca="1" si="135"/>
        <v/>
      </c>
      <c r="AG288" s="162" t="str">
        <f t="shared" ca="1" si="136"/>
        <v/>
      </c>
      <c r="AH288" s="162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60" t="str">
        <f t="shared" si="117"/>
        <v/>
      </c>
      <c r="O289" s="160">
        <f t="shared" ca="1" si="118"/>
        <v>16</v>
      </c>
      <c r="P289" s="160" t="str">
        <f t="shared" ca="1" si="119"/>
        <v/>
      </c>
      <c r="Q289" s="160" t="str">
        <f t="shared" ca="1" si="120"/>
        <v/>
      </c>
      <c r="R289" s="160" t="str">
        <f t="shared" ca="1" si="121"/>
        <v/>
      </c>
      <c r="S289" s="160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61" t="str">
        <f t="shared" si="128"/>
        <v/>
      </c>
      <c r="Z289" s="161" t="str">
        <f t="shared" si="129"/>
        <v/>
      </c>
      <c r="AA289" s="161" t="str">
        <f t="shared" si="130"/>
        <v/>
      </c>
      <c r="AB289" s="161" t="str">
        <f t="shared" si="131"/>
        <v/>
      </c>
      <c r="AC289" s="161" t="str">
        <f t="shared" si="132"/>
        <v/>
      </c>
      <c r="AD289" s="162" t="str">
        <f t="shared" ca="1" si="133"/>
        <v/>
      </c>
      <c r="AE289" s="162" t="str">
        <f t="shared" ca="1" si="134"/>
        <v/>
      </c>
      <c r="AF289" s="162" t="str">
        <f t="shared" ca="1" si="135"/>
        <v/>
      </c>
      <c r="AG289" s="162" t="str">
        <f t="shared" ca="1" si="136"/>
        <v/>
      </c>
      <c r="AH289" s="162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60" t="str">
        <f t="shared" si="117"/>
        <v/>
      </c>
      <c r="O290" s="160">
        <f t="shared" ca="1" si="118"/>
        <v>16</v>
      </c>
      <c r="P290" s="160" t="str">
        <f t="shared" ca="1" si="119"/>
        <v/>
      </c>
      <c r="Q290" s="160" t="str">
        <f t="shared" ca="1" si="120"/>
        <v/>
      </c>
      <c r="R290" s="160" t="str">
        <f t="shared" ca="1" si="121"/>
        <v/>
      </c>
      <c r="S290" s="160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61" t="str">
        <f t="shared" si="128"/>
        <v/>
      </c>
      <c r="Z290" s="161" t="str">
        <f t="shared" si="129"/>
        <v/>
      </c>
      <c r="AA290" s="161" t="str">
        <f t="shared" si="130"/>
        <v/>
      </c>
      <c r="AB290" s="161" t="str">
        <f t="shared" si="131"/>
        <v/>
      </c>
      <c r="AC290" s="161" t="str">
        <f t="shared" si="132"/>
        <v/>
      </c>
      <c r="AD290" s="162" t="str">
        <f t="shared" ca="1" si="133"/>
        <v/>
      </c>
      <c r="AE290" s="162" t="str">
        <f t="shared" ca="1" si="134"/>
        <v/>
      </c>
      <c r="AF290" s="162" t="str">
        <f t="shared" ca="1" si="135"/>
        <v/>
      </c>
      <c r="AG290" s="162" t="str">
        <f t="shared" ca="1" si="136"/>
        <v/>
      </c>
      <c r="AH290" s="162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60" t="str">
        <f t="shared" si="117"/>
        <v/>
      </c>
      <c r="O291" s="160">
        <f t="shared" ca="1" si="118"/>
        <v>16</v>
      </c>
      <c r="P291" s="160" t="str">
        <f t="shared" ca="1" si="119"/>
        <v/>
      </c>
      <c r="Q291" s="160" t="str">
        <f t="shared" ca="1" si="120"/>
        <v/>
      </c>
      <c r="R291" s="160" t="str">
        <f t="shared" ca="1" si="121"/>
        <v/>
      </c>
      <c r="S291" s="160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61" t="str">
        <f t="shared" si="128"/>
        <v/>
      </c>
      <c r="Z291" s="161" t="str">
        <f t="shared" si="129"/>
        <v/>
      </c>
      <c r="AA291" s="161" t="str">
        <f t="shared" si="130"/>
        <v/>
      </c>
      <c r="AB291" s="161" t="str">
        <f t="shared" si="131"/>
        <v/>
      </c>
      <c r="AC291" s="161" t="str">
        <f t="shared" si="132"/>
        <v/>
      </c>
      <c r="AD291" s="162" t="str">
        <f t="shared" ca="1" si="133"/>
        <v/>
      </c>
      <c r="AE291" s="162" t="str">
        <f t="shared" ca="1" si="134"/>
        <v/>
      </c>
      <c r="AF291" s="162" t="str">
        <f t="shared" ca="1" si="135"/>
        <v/>
      </c>
      <c r="AG291" s="162" t="str">
        <f t="shared" ca="1" si="136"/>
        <v/>
      </c>
      <c r="AH291" s="162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60" t="str">
        <f t="shared" si="117"/>
        <v/>
      </c>
      <c r="O292" s="160">
        <f t="shared" ca="1" si="118"/>
        <v>16</v>
      </c>
      <c r="P292" s="160" t="str">
        <f t="shared" ca="1" si="119"/>
        <v/>
      </c>
      <c r="Q292" s="160" t="str">
        <f t="shared" ca="1" si="120"/>
        <v/>
      </c>
      <c r="R292" s="160" t="str">
        <f t="shared" ca="1" si="121"/>
        <v/>
      </c>
      <c r="S292" s="160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61" t="str">
        <f t="shared" si="128"/>
        <v/>
      </c>
      <c r="Z292" s="161" t="str">
        <f t="shared" si="129"/>
        <v/>
      </c>
      <c r="AA292" s="161" t="str">
        <f t="shared" si="130"/>
        <v/>
      </c>
      <c r="AB292" s="161" t="str">
        <f t="shared" si="131"/>
        <v/>
      </c>
      <c r="AC292" s="161" t="str">
        <f t="shared" si="132"/>
        <v/>
      </c>
      <c r="AD292" s="162" t="str">
        <f t="shared" ca="1" si="133"/>
        <v/>
      </c>
      <c r="AE292" s="162" t="str">
        <f t="shared" ca="1" si="134"/>
        <v/>
      </c>
      <c r="AF292" s="162" t="str">
        <f t="shared" ca="1" si="135"/>
        <v/>
      </c>
      <c r="AG292" s="162" t="str">
        <f t="shared" ca="1" si="136"/>
        <v/>
      </c>
      <c r="AH292" s="162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60" t="str">
        <f t="shared" si="117"/>
        <v/>
      </c>
      <c r="O293" s="160">
        <f t="shared" ca="1" si="118"/>
        <v>16</v>
      </c>
      <c r="P293" s="160" t="str">
        <f t="shared" ca="1" si="119"/>
        <v/>
      </c>
      <c r="Q293" s="160" t="str">
        <f t="shared" ca="1" si="120"/>
        <v/>
      </c>
      <c r="R293" s="160" t="str">
        <f t="shared" ca="1" si="121"/>
        <v/>
      </c>
      <c r="S293" s="160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61" t="str">
        <f t="shared" si="128"/>
        <v/>
      </c>
      <c r="Z293" s="161" t="str">
        <f t="shared" si="129"/>
        <v/>
      </c>
      <c r="AA293" s="161" t="str">
        <f t="shared" si="130"/>
        <v/>
      </c>
      <c r="AB293" s="161" t="str">
        <f t="shared" si="131"/>
        <v/>
      </c>
      <c r="AC293" s="161" t="str">
        <f t="shared" si="132"/>
        <v/>
      </c>
      <c r="AD293" s="162" t="str">
        <f t="shared" ca="1" si="133"/>
        <v/>
      </c>
      <c r="AE293" s="162" t="str">
        <f t="shared" ca="1" si="134"/>
        <v/>
      </c>
      <c r="AF293" s="162" t="str">
        <f t="shared" ca="1" si="135"/>
        <v/>
      </c>
      <c r="AG293" s="162" t="str">
        <f t="shared" ca="1" si="136"/>
        <v/>
      </c>
      <c r="AH293" s="162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60" t="str">
        <f t="shared" si="117"/>
        <v/>
      </c>
      <c r="O294" s="160">
        <f t="shared" ca="1" si="118"/>
        <v>16</v>
      </c>
      <c r="P294" s="160" t="str">
        <f t="shared" ca="1" si="119"/>
        <v/>
      </c>
      <c r="Q294" s="160" t="str">
        <f t="shared" ca="1" si="120"/>
        <v/>
      </c>
      <c r="R294" s="160" t="str">
        <f t="shared" ca="1" si="121"/>
        <v/>
      </c>
      <c r="S294" s="160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61" t="str">
        <f t="shared" si="128"/>
        <v/>
      </c>
      <c r="Z294" s="161" t="str">
        <f t="shared" si="129"/>
        <v/>
      </c>
      <c r="AA294" s="161" t="str">
        <f t="shared" si="130"/>
        <v/>
      </c>
      <c r="AB294" s="161" t="str">
        <f t="shared" si="131"/>
        <v/>
      </c>
      <c r="AC294" s="161" t="str">
        <f t="shared" si="132"/>
        <v/>
      </c>
      <c r="AD294" s="162" t="str">
        <f t="shared" ca="1" si="133"/>
        <v/>
      </c>
      <c r="AE294" s="162" t="str">
        <f t="shared" ca="1" si="134"/>
        <v/>
      </c>
      <c r="AF294" s="162" t="str">
        <f t="shared" ca="1" si="135"/>
        <v/>
      </c>
      <c r="AG294" s="162" t="str">
        <f t="shared" ca="1" si="136"/>
        <v/>
      </c>
      <c r="AH294" s="162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60" t="str">
        <f t="shared" si="117"/>
        <v/>
      </c>
      <c r="O295" s="160">
        <f t="shared" ca="1" si="118"/>
        <v>16</v>
      </c>
      <c r="P295" s="160" t="str">
        <f t="shared" ca="1" si="119"/>
        <v/>
      </c>
      <c r="Q295" s="160" t="str">
        <f t="shared" ca="1" si="120"/>
        <v/>
      </c>
      <c r="R295" s="160" t="str">
        <f t="shared" ca="1" si="121"/>
        <v/>
      </c>
      <c r="S295" s="160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61" t="str">
        <f t="shared" si="128"/>
        <v/>
      </c>
      <c r="Z295" s="161" t="str">
        <f t="shared" si="129"/>
        <v/>
      </c>
      <c r="AA295" s="161" t="str">
        <f t="shared" si="130"/>
        <v/>
      </c>
      <c r="AB295" s="161" t="str">
        <f t="shared" si="131"/>
        <v/>
      </c>
      <c r="AC295" s="161" t="str">
        <f t="shared" si="132"/>
        <v/>
      </c>
      <c r="AD295" s="162" t="str">
        <f t="shared" ca="1" si="133"/>
        <v/>
      </c>
      <c r="AE295" s="162" t="str">
        <f t="shared" ca="1" si="134"/>
        <v/>
      </c>
      <c r="AF295" s="162" t="str">
        <f t="shared" ca="1" si="135"/>
        <v/>
      </c>
      <c r="AG295" s="162" t="str">
        <f t="shared" ca="1" si="136"/>
        <v/>
      </c>
      <c r="AH295" s="162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60" t="str">
        <f t="shared" si="117"/>
        <v/>
      </c>
      <c r="O296" s="160">
        <f t="shared" ca="1" si="118"/>
        <v>16</v>
      </c>
      <c r="P296" s="160" t="str">
        <f t="shared" ca="1" si="119"/>
        <v/>
      </c>
      <c r="Q296" s="160" t="str">
        <f t="shared" ca="1" si="120"/>
        <v/>
      </c>
      <c r="R296" s="160" t="str">
        <f t="shared" ca="1" si="121"/>
        <v/>
      </c>
      <c r="S296" s="160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61" t="str">
        <f t="shared" si="128"/>
        <v/>
      </c>
      <c r="Z296" s="161" t="str">
        <f t="shared" si="129"/>
        <v/>
      </c>
      <c r="AA296" s="161" t="str">
        <f t="shared" si="130"/>
        <v/>
      </c>
      <c r="AB296" s="161" t="str">
        <f t="shared" si="131"/>
        <v/>
      </c>
      <c r="AC296" s="161" t="str">
        <f t="shared" si="132"/>
        <v/>
      </c>
      <c r="AD296" s="162" t="str">
        <f t="shared" ca="1" si="133"/>
        <v/>
      </c>
      <c r="AE296" s="162" t="str">
        <f t="shared" ca="1" si="134"/>
        <v/>
      </c>
      <c r="AF296" s="162" t="str">
        <f t="shared" ca="1" si="135"/>
        <v/>
      </c>
      <c r="AG296" s="162" t="str">
        <f t="shared" ca="1" si="136"/>
        <v/>
      </c>
      <c r="AH296" s="162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60" t="str">
        <f t="shared" si="117"/>
        <v/>
      </c>
      <c r="O297" s="160">
        <f t="shared" ca="1" si="118"/>
        <v>16</v>
      </c>
      <c r="P297" s="160" t="str">
        <f t="shared" ca="1" si="119"/>
        <v/>
      </c>
      <c r="Q297" s="160" t="str">
        <f t="shared" ca="1" si="120"/>
        <v/>
      </c>
      <c r="R297" s="160" t="str">
        <f t="shared" ca="1" si="121"/>
        <v/>
      </c>
      <c r="S297" s="160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61" t="str">
        <f t="shared" si="128"/>
        <v/>
      </c>
      <c r="Z297" s="161" t="str">
        <f t="shared" si="129"/>
        <v/>
      </c>
      <c r="AA297" s="161" t="str">
        <f t="shared" si="130"/>
        <v/>
      </c>
      <c r="AB297" s="161" t="str">
        <f t="shared" si="131"/>
        <v/>
      </c>
      <c r="AC297" s="161" t="str">
        <f t="shared" si="132"/>
        <v/>
      </c>
      <c r="AD297" s="162" t="str">
        <f t="shared" ca="1" si="133"/>
        <v/>
      </c>
      <c r="AE297" s="162" t="str">
        <f t="shared" ca="1" si="134"/>
        <v/>
      </c>
      <c r="AF297" s="162" t="str">
        <f t="shared" ca="1" si="135"/>
        <v/>
      </c>
      <c r="AG297" s="162" t="str">
        <f t="shared" ca="1" si="136"/>
        <v/>
      </c>
      <c r="AH297" s="162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60" t="str">
        <f t="shared" si="117"/>
        <v/>
      </c>
      <c r="O298" s="160">
        <f t="shared" ca="1" si="118"/>
        <v>16</v>
      </c>
      <c r="P298" s="160" t="str">
        <f t="shared" ca="1" si="119"/>
        <v/>
      </c>
      <c r="Q298" s="160" t="str">
        <f t="shared" ca="1" si="120"/>
        <v/>
      </c>
      <c r="R298" s="160" t="str">
        <f t="shared" ca="1" si="121"/>
        <v/>
      </c>
      <c r="S298" s="160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61" t="str">
        <f t="shared" si="128"/>
        <v/>
      </c>
      <c r="Z298" s="161" t="str">
        <f t="shared" si="129"/>
        <v/>
      </c>
      <c r="AA298" s="161" t="str">
        <f t="shared" si="130"/>
        <v/>
      </c>
      <c r="AB298" s="161" t="str">
        <f t="shared" si="131"/>
        <v/>
      </c>
      <c r="AC298" s="161" t="str">
        <f t="shared" si="132"/>
        <v/>
      </c>
      <c r="AD298" s="162" t="str">
        <f t="shared" ca="1" si="133"/>
        <v/>
      </c>
      <c r="AE298" s="162" t="str">
        <f t="shared" ca="1" si="134"/>
        <v/>
      </c>
      <c r="AF298" s="162" t="str">
        <f t="shared" ca="1" si="135"/>
        <v/>
      </c>
      <c r="AG298" s="162" t="str">
        <f t="shared" ca="1" si="136"/>
        <v/>
      </c>
      <c r="AH298" s="162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60" t="str">
        <f t="shared" si="117"/>
        <v/>
      </c>
      <c r="O299" s="160">
        <f t="shared" ca="1" si="118"/>
        <v>16</v>
      </c>
      <c r="P299" s="160" t="str">
        <f t="shared" ca="1" si="119"/>
        <v/>
      </c>
      <c r="Q299" s="160" t="str">
        <f t="shared" ca="1" si="120"/>
        <v/>
      </c>
      <c r="R299" s="160" t="str">
        <f t="shared" ca="1" si="121"/>
        <v/>
      </c>
      <c r="S299" s="160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61" t="str">
        <f t="shared" si="128"/>
        <v/>
      </c>
      <c r="Z299" s="161" t="str">
        <f t="shared" si="129"/>
        <v/>
      </c>
      <c r="AA299" s="161" t="str">
        <f t="shared" si="130"/>
        <v/>
      </c>
      <c r="AB299" s="161" t="str">
        <f t="shared" si="131"/>
        <v/>
      </c>
      <c r="AC299" s="161" t="str">
        <f t="shared" si="132"/>
        <v/>
      </c>
      <c r="AD299" s="162" t="str">
        <f t="shared" ca="1" si="133"/>
        <v/>
      </c>
      <c r="AE299" s="162" t="str">
        <f t="shared" ca="1" si="134"/>
        <v/>
      </c>
      <c r="AF299" s="162" t="str">
        <f t="shared" ca="1" si="135"/>
        <v/>
      </c>
      <c r="AG299" s="162" t="str">
        <f t="shared" ca="1" si="136"/>
        <v/>
      </c>
      <c r="AH299" s="162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60" t="str">
        <f t="shared" si="117"/>
        <v/>
      </c>
      <c r="O300" s="160">
        <f t="shared" ca="1" si="118"/>
        <v>16</v>
      </c>
      <c r="P300" s="160" t="str">
        <f t="shared" ca="1" si="119"/>
        <v/>
      </c>
      <c r="Q300" s="160" t="str">
        <f t="shared" ca="1" si="120"/>
        <v/>
      </c>
      <c r="R300" s="160" t="str">
        <f t="shared" ca="1" si="121"/>
        <v/>
      </c>
      <c r="S300" s="160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61" t="str">
        <f t="shared" si="128"/>
        <v/>
      </c>
      <c r="Z300" s="161" t="str">
        <f t="shared" si="129"/>
        <v/>
      </c>
      <c r="AA300" s="161" t="str">
        <f t="shared" si="130"/>
        <v/>
      </c>
      <c r="AB300" s="161" t="str">
        <f t="shared" si="131"/>
        <v/>
      </c>
      <c r="AC300" s="161" t="str">
        <f t="shared" si="132"/>
        <v/>
      </c>
      <c r="AD300" s="162" t="str">
        <f t="shared" ca="1" si="133"/>
        <v/>
      </c>
      <c r="AE300" s="162" t="str">
        <f t="shared" ca="1" si="134"/>
        <v/>
      </c>
      <c r="AF300" s="162" t="str">
        <f t="shared" ca="1" si="135"/>
        <v/>
      </c>
      <c r="AG300" s="162" t="str">
        <f t="shared" ca="1" si="136"/>
        <v/>
      </c>
      <c r="AH300" s="162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60" t="str">
        <f t="shared" si="117"/>
        <v/>
      </c>
      <c r="O301" s="160">
        <f t="shared" ca="1" si="118"/>
        <v>16</v>
      </c>
      <c r="P301" s="160" t="str">
        <f t="shared" ca="1" si="119"/>
        <v/>
      </c>
      <c r="Q301" s="160" t="str">
        <f t="shared" ca="1" si="120"/>
        <v/>
      </c>
      <c r="R301" s="160" t="str">
        <f t="shared" ca="1" si="121"/>
        <v/>
      </c>
      <c r="S301" s="160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61" t="str">
        <f t="shared" si="128"/>
        <v/>
      </c>
      <c r="Z301" s="161" t="str">
        <f t="shared" si="129"/>
        <v/>
      </c>
      <c r="AA301" s="161" t="str">
        <f t="shared" si="130"/>
        <v/>
      </c>
      <c r="AB301" s="161" t="str">
        <f t="shared" si="131"/>
        <v/>
      </c>
      <c r="AC301" s="161" t="str">
        <f t="shared" si="132"/>
        <v/>
      </c>
      <c r="AD301" s="162" t="str">
        <f t="shared" ca="1" si="133"/>
        <v/>
      </c>
      <c r="AE301" s="162" t="str">
        <f t="shared" ca="1" si="134"/>
        <v/>
      </c>
      <c r="AF301" s="162" t="str">
        <f t="shared" ca="1" si="135"/>
        <v/>
      </c>
      <c r="AG301" s="162" t="str">
        <f t="shared" ca="1" si="136"/>
        <v/>
      </c>
      <c r="AH301" s="162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60" t="str">
        <f t="shared" si="117"/>
        <v/>
      </c>
      <c r="O302" s="160">
        <f t="shared" ca="1" si="118"/>
        <v>16</v>
      </c>
      <c r="P302" s="160" t="str">
        <f t="shared" ca="1" si="119"/>
        <v/>
      </c>
      <c r="Q302" s="160" t="str">
        <f t="shared" ca="1" si="120"/>
        <v/>
      </c>
      <c r="R302" s="160" t="str">
        <f t="shared" ca="1" si="121"/>
        <v/>
      </c>
      <c r="S302" s="160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61" t="str">
        <f t="shared" si="128"/>
        <v/>
      </c>
      <c r="Z302" s="161" t="str">
        <f t="shared" si="129"/>
        <v/>
      </c>
      <c r="AA302" s="161" t="str">
        <f t="shared" si="130"/>
        <v/>
      </c>
      <c r="AB302" s="161" t="str">
        <f t="shared" si="131"/>
        <v/>
      </c>
      <c r="AC302" s="161" t="str">
        <f t="shared" si="132"/>
        <v/>
      </c>
      <c r="AD302" s="162" t="str">
        <f t="shared" ca="1" si="133"/>
        <v/>
      </c>
      <c r="AE302" s="162" t="str">
        <f t="shared" ca="1" si="134"/>
        <v/>
      </c>
      <c r="AF302" s="162" t="str">
        <f t="shared" ca="1" si="135"/>
        <v/>
      </c>
      <c r="AG302" s="162" t="str">
        <f t="shared" ca="1" si="136"/>
        <v/>
      </c>
      <c r="AH302" s="162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60" t="str">
        <f t="shared" si="117"/>
        <v/>
      </c>
      <c r="O303" s="160">
        <f t="shared" ca="1" si="118"/>
        <v>16</v>
      </c>
      <c r="P303" s="160" t="str">
        <f t="shared" ca="1" si="119"/>
        <v/>
      </c>
      <c r="Q303" s="160" t="str">
        <f t="shared" ca="1" si="120"/>
        <v/>
      </c>
      <c r="R303" s="160" t="str">
        <f t="shared" ca="1" si="121"/>
        <v/>
      </c>
      <c r="S303" s="160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61" t="str">
        <f t="shared" si="128"/>
        <v/>
      </c>
      <c r="Z303" s="161" t="str">
        <f t="shared" si="129"/>
        <v/>
      </c>
      <c r="AA303" s="161" t="str">
        <f t="shared" si="130"/>
        <v/>
      </c>
      <c r="AB303" s="161" t="str">
        <f t="shared" si="131"/>
        <v/>
      </c>
      <c r="AC303" s="161" t="str">
        <f t="shared" si="132"/>
        <v/>
      </c>
      <c r="AD303" s="162" t="str">
        <f t="shared" ca="1" si="133"/>
        <v/>
      </c>
      <c r="AE303" s="162" t="str">
        <f t="shared" ca="1" si="134"/>
        <v/>
      </c>
      <c r="AF303" s="162" t="str">
        <f t="shared" ca="1" si="135"/>
        <v/>
      </c>
      <c r="AG303" s="162" t="str">
        <f t="shared" ca="1" si="136"/>
        <v/>
      </c>
      <c r="AH303" s="162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60" t="str">
        <f t="shared" si="117"/>
        <v/>
      </c>
      <c r="O304" s="160">
        <f t="shared" ca="1" si="118"/>
        <v>16</v>
      </c>
      <c r="P304" s="160" t="str">
        <f t="shared" ca="1" si="119"/>
        <v/>
      </c>
      <c r="Q304" s="160" t="str">
        <f t="shared" ca="1" si="120"/>
        <v/>
      </c>
      <c r="R304" s="160" t="str">
        <f t="shared" ca="1" si="121"/>
        <v/>
      </c>
      <c r="S304" s="160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61" t="str">
        <f t="shared" si="128"/>
        <v/>
      </c>
      <c r="Z304" s="161" t="str">
        <f t="shared" si="129"/>
        <v/>
      </c>
      <c r="AA304" s="161" t="str">
        <f t="shared" si="130"/>
        <v/>
      </c>
      <c r="AB304" s="161" t="str">
        <f t="shared" si="131"/>
        <v/>
      </c>
      <c r="AC304" s="161" t="str">
        <f t="shared" si="132"/>
        <v/>
      </c>
      <c r="AD304" s="162" t="str">
        <f t="shared" ca="1" si="133"/>
        <v/>
      </c>
      <c r="AE304" s="162" t="str">
        <f t="shared" ca="1" si="134"/>
        <v/>
      </c>
      <c r="AF304" s="162" t="str">
        <f t="shared" ca="1" si="135"/>
        <v/>
      </c>
      <c r="AG304" s="162" t="str">
        <f t="shared" ca="1" si="136"/>
        <v/>
      </c>
      <c r="AH304" s="162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60" t="str">
        <f t="shared" si="117"/>
        <v/>
      </c>
      <c r="O305" s="160">
        <f t="shared" ca="1" si="118"/>
        <v>16</v>
      </c>
      <c r="P305" s="160" t="str">
        <f t="shared" ca="1" si="119"/>
        <v/>
      </c>
      <c r="Q305" s="160" t="str">
        <f t="shared" ca="1" si="120"/>
        <v/>
      </c>
      <c r="R305" s="160" t="str">
        <f t="shared" ca="1" si="121"/>
        <v/>
      </c>
      <c r="S305" s="160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61" t="str">
        <f t="shared" si="128"/>
        <v/>
      </c>
      <c r="Z305" s="161" t="str">
        <f t="shared" si="129"/>
        <v/>
      </c>
      <c r="AA305" s="161" t="str">
        <f t="shared" si="130"/>
        <v/>
      </c>
      <c r="AB305" s="161" t="str">
        <f t="shared" si="131"/>
        <v/>
      </c>
      <c r="AC305" s="161" t="str">
        <f t="shared" si="132"/>
        <v/>
      </c>
      <c r="AD305" s="162" t="str">
        <f t="shared" ca="1" si="133"/>
        <v/>
      </c>
      <c r="AE305" s="162" t="str">
        <f t="shared" ca="1" si="134"/>
        <v/>
      </c>
      <c r="AF305" s="162" t="str">
        <f t="shared" ca="1" si="135"/>
        <v/>
      </c>
      <c r="AG305" s="162" t="str">
        <f t="shared" ca="1" si="136"/>
        <v/>
      </c>
      <c r="AH305" s="162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60" t="str">
        <f t="shared" si="117"/>
        <v/>
      </c>
      <c r="O306" s="160">
        <f t="shared" ca="1" si="118"/>
        <v>16</v>
      </c>
      <c r="P306" s="160" t="str">
        <f t="shared" ca="1" si="119"/>
        <v/>
      </c>
      <c r="Q306" s="160" t="str">
        <f t="shared" ca="1" si="120"/>
        <v/>
      </c>
      <c r="R306" s="160" t="str">
        <f t="shared" ca="1" si="121"/>
        <v/>
      </c>
      <c r="S306" s="160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61" t="str">
        <f t="shared" si="128"/>
        <v/>
      </c>
      <c r="Z306" s="161" t="str">
        <f t="shared" si="129"/>
        <v/>
      </c>
      <c r="AA306" s="161" t="str">
        <f t="shared" si="130"/>
        <v/>
      </c>
      <c r="AB306" s="161" t="str">
        <f t="shared" si="131"/>
        <v/>
      </c>
      <c r="AC306" s="161" t="str">
        <f t="shared" si="132"/>
        <v/>
      </c>
      <c r="AD306" s="162" t="str">
        <f t="shared" ca="1" si="133"/>
        <v/>
      </c>
      <c r="AE306" s="162" t="str">
        <f t="shared" ca="1" si="134"/>
        <v/>
      </c>
      <c r="AF306" s="162" t="str">
        <f t="shared" ca="1" si="135"/>
        <v/>
      </c>
      <c r="AG306" s="162" t="str">
        <f t="shared" ca="1" si="136"/>
        <v/>
      </c>
      <c r="AH306" s="162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60" t="str">
        <f t="shared" si="117"/>
        <v/>
      </c>
      <c r="O307" s="160">
        <f t="shared" ca="1" si="118"/>
        <v>16</v>
      </c>
      <c r="P307" s="160" t="str">
        <f t="shared" ca="1" si="119"/>
        <v/>
      </c>
      <c r="Q307" s="160" t="str">
        <f t="shared" ca="1" si="120"/>
        <v/>
      </c>
      <c r="R307" s="160" t="str">
        <f t="shared" ca="1" si="121"/>
        <v/>
      </c>
      <c r="S307" s="160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61" t="str">
        <f t="shared" si="128"/>
        <v/>
      </c>
      <c r="Z307" s="161" t="str">
        <f t="shared" si="129"/>
        <v/>
      </c>
      <c r="AA307" s="161" t="str">
        <f t="shared" si="130"/>
        <v/>
      </c>
      <c r="AB307" s="161" t="str">
        <f t="shared" si="131"/>
        <v/>
      </c>
      <c r="AC307" s="161" t="str">
        <f t="shared" si="132"/>
        <v/>
      </c>
      <c r="AD307" s="162" t="str">
        <f t="shared" ca="1" si="133"/>
        <v/>
      </c>
      <c r="AE307" s="162" t="str">
        <f t="shared" ca="1" si="134"/>
        <v/>
      </c>
      <c r="AF307" s="162" t="str">
        <f t="shared" ca="1" si="135"/>
        <v/>
      </c>
      <c r="AG307" s="162" t="str">
        <f t="shared" ca="1" si="136"/>
        <v/>
      </c>
      <c r="AH307" s="162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60" t="str">
        <f t="shared" si="117"/>
        <v/>
      </c>
      <c r="O308" s="160">
        <f t="shared" ca="1" si="118"/>
        <v>16</v>
      </c>
      <c r="P308" s="160" t="str">
        <f t="shared" ca="1" si="119"/>
        <v/>
      </c>
      <c r="Q308" s="160" t="str">
        <f t="shared" ca="1" si="120"/>
        <v/>
      </c>
      <c r="R308" s="160" t="str">
        <f t="shared" ca="1" si="121"/>
        <v/>
      </c>
      <c r="S308" s="160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61" t="str">
        <f t="shared" si="128"/>
        <v/>
      </c>
      <c r="Z308" s="161" t="str">
        <f t="shared" si="129"/>
        <v/>
      </c>
      <c r="AA308" s="161" t="str">
        <f t="shared" si="130"/>
        <v/>
      </c>
      <c r="AB308" s="161" t="str">
        <f t="shared" si="131"/>
        <v/>
      </c>
      <c r="AC308" s="161" t="str">
        <f t="shared" si="132"/>
        <v/>
      </c>
      <c r="AD308" s="162" t="str">
        <f t="shared" ca="1" si="133"/>
        <v/>
      </c>
      <c r="AE308" s="162" t="str">
        <f t="shared" ca="1" si="134"/>
        <v/>
      </c>
      <c r="AF308" s="162" t="str">
        <f t="shared" ca="1" si="135"/>
        <v/>
      </c>
      <c r="AG308" s="162" t="str">
        <f t="shared" ca="1" si="136"/>
        <v/>
      </c>
      <c r="AH308" s="162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60" t="str">
        <f t="shared" si="117"/>
        <v/>
      </c>
      <c r="O309" s="160">
        <f t="shared" ca="1" si="118"/>
        <v>16</v>
      </c>
      <c r="P309" s="160" t="str">
        <f t="shared" ca="1" si="119"/>
        <v/>
      </c>
      <c r="Q309" s="160" t="str">
        <f t="shared" ca="1" si="120"/>
        <v/>
      </c>
      <c r="R309" s="160" t="str">
        <f t="shared" ca="1" si="121"/>
        <v/>
      </c>
      <c r="S309" s="160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61" t="str">
        <f t="shared" si="128"/>
        <v/>
      </c>
      <c r="Z309" s="161" t="str">
        <f t="shared" si="129"/>
        <v/>
      </c>
      <c r="AA309" s="161" t="str">
        <f t="shared" si="130"/>
        <v/>
      </c>
      <c r="AB309" s="161" t="str">
        <f t="shared" si="131"/>
        <v/>
      </c>
      <c r="AC309" s="161" t="str">
        <f t="shared" si="132"/>
        <v/>
      </c>
      <c r="AD309" s="162" t="str">
        <f t="shared" ca="1" si="133"/>
        <v/>
      </c>
      <c r="AE309" s="162" t="str">
        <f t="shared" ca="1" si="134"/>
        <v/>
      </c>
      <c r="AF309" s="162" t="str">
        <f t="shared" ca="1" si="135"/>
        <v/>
      </c>
      <c r="AG309" s="162" t="str">
        <f t="shared" ca="1" si="136"/>
        <v/>
      </c>
      <c r="AH309" s="162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60" t="str">
        <f t="shared" si="117"/>
        <v/>
      </c>
      <c r="O310" s="160">
        <f t="shared" ca="1" si="118"/>
        <v>16</v>
      </c>
      <c r="P310" s="160" t="str">
        <f t="shared" ca="1" si="119"/>
        <v/>
      </c>
      <c r="Q310" s="160" t="str">
        <f t="shared" ca="1" si="120"/>
        <v/>
      </c>
      <c r="R310" s="160" t="str">
        <f t="shared" ca="1" si="121"/>
        <v/>
      </c>
      <c r="S310" s="160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61" t="str">
        <f t="shared" si="128"/>
        <v/>
      </c>
      <c r="Z310" s="161" t="str">
        <f t="shared" si="129"/>
        <v/>
      </c>
      <c r="AA310" s="161" t="str">
        <f t="shared" si="130"/>
        <v/>
      </c>
      <c r="AB310" s="161" t="str">
        <f t="shared" si="131"/>
        <v/>
      </c>
      <c r="AC310" s="161" t="str">
        <f t="shared" si="132"/>
        <v/>
      </c>
      <c r="AD310" s="162" t="str">
        <f t="shared" ca="1" si="133"/>
        <v/>
      </c>
      <c r="AE310" s="162" t="str">
        <f t="shared" ca="1" si="134"/>
        <v/>
      </c>
      <c r="AF310" s="162" t="str">
        <f t="shared" ca="1" si="135"/>
        <v/>
      </c>
      <c r="AG310" s="162" t="str">
        <f t="shared" ca="1" si="136"/>
        <v/>
      </c>
      <c r="AH310" s="162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60" t="str">
        <f t="shared" si="117"/>
        <v/>
      </c>
      <c r="O311" s="160">
        <f t="shared" ca="1" si="118"/>
        <v>16</v>
      </c>
      <c r="P311" s="160" t="str">
        <f t="shared" ca="1" si="119"/>
        <v/>
      </c>
      <c r="Q311" s="160" t="str">
        <f t="shared" ca="1" si="120"/>
        <v/>
      </c>
      <c r="R311" s="160" t="str">
        <f t="shared" ca="1" si="121"/>
        <v/>
      </c>
      <c r="S311" s="160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61" t="str">
        <f t="shared" si="128"/>
        <v/>
      </c>
      <c r="Z311" s="161" t="str">
        <f t="shared" si="129"/>
        <v/>
      </c>
      <c r="AA311" s="161" t="str">
        <f t="shared" si="130"/>
        <v/>
      </c>
      <c r="AB311" s="161" t="str">
        <f t="shared" si="131"/>
        <v/>
      </c>
      <c r="AC311" s="161" t="str">
        <f t="shared" si="132"/>
        <v/>
      </c>
      <c r="AD311" s="162" t="str">
        <f t="shared" ca="1" si="133"/>
        <v/>
      </c>
      <c r="AE311" s="162" t="str">
        <f t="shared" ca="1" si="134"/>
        <v/>
      </c>
      <c r="AF311" s="162" t="str">
        <f t="shared" ca="1" si="135"/>
        <v/>
      </c>
      <c r="AG311" s="162" t="str">
        <f t="shared" ca="1" si="136"/>
        <v/>
      </c>
      <c r="AH311" s="162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60" t="str">
        <f t="shared" si="117"/>
        <v/>
      </c>
      <c r="O312" s="160">
        <f t="shared" ca="1" si="118"/>
        <v>16</v>
      </c>
      <c r="P312" s="160" t="str">
        <f t="shared" ca="1" si="119"/>
        <v/>
      </c>
      <c r="Q312" s="160" t="str">
        <f t="shared" ca="1" si="120"/>
        <v/>
      </c>
      <c r="R312" s="160" t="str">
        <f t="shared" ca="1" si="121"/>
        <v/>
      </c>
      <c r="S312" s="160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61" t="str">
        <f t="shared" si="128"/>
        <v/>
      </c>
      <c r="Z312" s="161" t="str">
        <f t="shared" si="129"/>
        <v/>
      </c>
      <c r="AA312" s="161" t="str">
        <f t="shared" si="130"/>
        <v/>
      </c>
      <c r="AB312" s="161" t="str">
        <f t="shared" si="131"/>
        <v/>
      </c>
      <c r="AC312" s="161" t="str">
        <f t="shared" si="132"/>
        <v/>
      </c>
      <c r="AD312" s="162" t="str">
        <f t="shared" ca="1" si="133"/>
        <v/>
      </c>
      <c r="AE312" s="162" t="str">
        <f t="shared" ca="1" si="134"/>
        <v/>
      </c>
      <c r="AF312" s="162" t="str">
        <f t="shared" ca="1" si="135"/>
        <v/>
      </c>
      <c r="AG312" s="162" t="str">
        <f t="shared" ca="1" si="136"/>
        <v/>
      </c>
      <c r="AH312" s="162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60" t="str">
        <f t="shared" si="117"/>
        <v/>
      </c>
      <c r="O313" s="160">
        <f t="shared" ca="1" si="118"/>
        <v>16</v>
      </c>
      <c r="P313" s="160" t="str">
        <f t="shared" ca="1" si="119"/>
        <v/>
      </c>
      <c r="Q313" s="160" t="str">
        <f t="shared" ca="1" si="120"/>
        <v/>
      </c>
      <c r="R313" s="160" t="str">
        <f t="shared" ca="1" si="121"/>
        <v/>
      </c>
      <c r="S313" s="160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61" t="str">
        <f t="shared" si="128"/>
        <v/>
      </c>
      <c r="Z313" s="161" t="str">
        <f t="shared" si="129"/>
        <v/>
      </c>
      <c r="AA313" s="161" t="str">
        <f t="shared" si="130"/>
        <v/>
      </c>
      <c r="AB313" s="161" t="str">
        <f t="shared" si="131"/>
        <v/>
      </c>
      <c r="AC313" s="161" t="str">
        <f t="shared" si="132"/>
        <v/>
      </c>
      <c r="AD313" s="162" t="str">
        <f t="shared" ca="1" si="133"/>
        <v/>
      </c>
      <c r="AE313" s="162" t="str">
        <f t="shared" ca="1" si="134"/>
        <v/>
      </c>
      <c r="AF313" s="162" t="str">
        <f t="shared" ca="1" si="135"/>
        <v/>
      </c>
      <c r="AG313" s="162" t="str">
        <f t="shared" ca="1" si="136"/>
        <v/>
      </c>
      <c r="AH313" s="162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60" t="str">
        <f t="shared" si="117"/>
        <v/>
      </c>
      <c r="O314" s="160">
        <f t="shared" ca="1" si="118"/>
        <v>16</v>
      </c>
      <c r="P314" s="160" t="str">
        <f t="shared" ca="1" si="119"/>
        <v/>
      </c>
      <c r="Q314" s="160" t="str">
        <f t="shared" ca="1" si="120"/>
        <v/>
      </c>
      <c r="R314" s="160" t="str">
        <f t="shared" ca="1" si="121"/>
        <v/>
      </c>
      <c r="S314" s="160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61" t="str">
        <f t="shared" si="128"/>
        <v/>
      </c>
      <c r="Z314" s="161" t="str">
        <f t="shared" si="129"/>
        <v/>
      </c>
      <c r="AA314" s="161" t="str">
        <f t="shared" si="130"/>
        <v/>
      </c>
      <c r="AB314" s="161" t="str">
        <f t="shared" si="131"/>
        <v/>
      </c>
      <c r="AC314" s="161" t="str">
        <f t="shared" si="132"/>
        <v/>
      </c>
      <c r="AD314" s="162" t="str">
        <f t="shared" ca="1" si="133"/>
        <v/>
      </c>
      <c r="AE314" s="162" t="str">
        <f t="shared" ca="1" si="134"/>
        <v/>
      </c>
      <c r="AF314" s="162" t="str">
        <f t="shared" ca="1" si="135"/>
        <v/>
      </c>
      <c r="AG314" s="162" t="str">
        <f t="shared" ca="1" si="136"/>
        <v/>
      </c>
      <c r="AH314" s="162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60" t="str">
        <f t="shared" si="117"/>
        <v/>
      </c>
      <c r="O315" s="160">
        <f t="shared" ca="1" si="118"/>
        <v>16</v>
      </c>
      <c r="P315" s="160" t="str">
        <f t="shared" ca="1" si="119"/>
        <v/>
      </c>
      <c r="Q315" s="160" t="str">
        <f t="shared" ca="1" si="120"/>
        <v/>
      </c>
      <c r="R315" s="160" t="str">
        <f t="shared" ca="1" si="121"/>
        <v/>
      </c>
      <c r="S315" s="160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61" t="str">
        <f t="shared" si="128"/>
        <v/>
      </c>
      <c r="Z315" s="161" t="str">
        <f t="shared" si="129"/>
        <v/>
      </c>
      <c r="AA315" s="161" t="str">
        <f t="shared" si="130"/>
        <v/>
      </c>
      <c r="AB315" s="161" t="str">
        <f t="shared" si="131"/>
        <v/>
      </c>
      <c r="AC315" s="161" t="str">
        <f t="shared" si="132"/>
        <v/>
      </c>
      <c r="AD315" s="162" t="str">
        <f t="shared" ca="1" si="133"/>
        <v/>
      </c>
      <c r="AE315" s="162" t="str">
        <f t="shared" ca="1" si="134"/>
        <v/>
      </c>
      <c r="AF315" s="162" t="str">
        <f t="shared" ca="1" si="135"/>
        <v/>
      </c>
      <c r="AG315" s="162" t="str">
        <f t="shared" ca="1" si="136"/>
        <v/>
      </c>
      <c r="AH315" s="162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60" t="str">
        <f t="shared" si="117"/>
        <v/>
      </c>
      <c r="O316" s="160">
        <f t="shared" ca="1" si="118"/>
        <v>16</v>
      </c>
      <c r="P316" s="160" t="str">
        <f t="shared" ca="1" si="119"/>
        <v/>
      </c>
      <c r="Q316" s="160" t="str">
        <f t="shared" ca="1" si="120"/>
        <v/>
      </c>
      <c r="R316" s="160" t="str">
        <f t="shared" ca="1" si="121"/>
        <v/>
      </c>
      <c r="S316" s="160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61" t="str">
        <f t="shared" si="128"/>
        <v/>
      </c>
      <c r="Z316" s="161" t="str">
        <f t="shared" si="129"/>
        <v/>
      </c>
      <c r="AA316" s="161" t="str">
        <f t="shared" si="130"/>
        <v/>
      </c>
      <c r="AB316" s="161" t="str">
        <f t="shared" si="131"/>
        <v/>
      </c>
      <c r="AC316" s="161" t="str">
        <f t="shared" si="132"/>
        <v/>
      </c>
      <c r="AD316" s="162" t="str">
        <f t="shared" ca="1" si="133"/>
        <v/>
      </c>
      <c r="AE316" s="162" t="str">
        <f t="shared" ca="1" si="134"/>
        <v/>
      </c>
      <c r="AF316" s="162" t="str">
        <f t="shared" ca="1" si="135"/>
        <v/>
      </c>
      <c r="AG316" s="162" t="str">
        <f t="shared" ca="1" si="136"/>
        <v/>
      </c>
      <c r="AH316" s="162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60" t="str">
        <f t="shared" si="117"/>
        <v/>
      </c>
      <c r="O317" s="160">
        <f t="shared" ca="1" si="118"/>
        <v>16</v>
      </c>
      <c r="P317" s="160" t="str">
        <f t="shared" ca="1" si="119"/>
        <v/>
      </c>
      <c r="Q317" s="160" t="str">
        <f t="shared" ca="1" si="120"/>
        <v/>
      </c>
      <c r="R317" s="160" t="str">
        <f t="shared" ca="1" si="121"/>
        <v/>
      </c>
      <c r="S317" s="160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61" t="str">
        <f t="shared" si="128"/>
        <v/>
      </c>
      <c r="Z317" s="161" t="str">
        <f t="shared" si="129"/>
        <v/>
      </c>
      <c r="AA317" s="161" t="str">
        <f t="shared" si="130"/>
        <v/>
      </c>
      <c r="AB317" s="161" t="str">
        <f t="shared" si="131"/>
        <v/>
      </c>
      <c r="AC317" s="161" t="str">
        <f t="shared" si="132"/>
        <v/>
      </c>
      <c r="AD317" s="162" t="str">
        <f t="shared" ca="1" si="133"/>
        <v/>
      </c>
      <c r="AE317" s="162" t="str">
        <f t="shared" ca="1" si="134"/>
        <v/>
      </c>
      <c r="AF317" s="162" t="str">
        <f t="shared" ca="1" si="135"/>
        <v/>
      </c>
      <c r="AG317" s="162" t="str">
        <f t="shared" ca="1" si="136"/>
        <v/>
      </c>
      <c r="AH317" s="162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60" t="str">
        <f t="shared" si="117"/>
        <v/>
      </c>
      <c r="O318" s="160">
        <f t="shared" ca="1" si="118"/>
        <v>16</v>
      </c>
      <c r="P318" s="160" t="str">
        <f t="shared" ca="1" si="119"/>
        <v/>
      </c>
      <c r="Q318" s="160" t="str">
        <f t="shared" ca="1" si="120"/>
        <v/>
      </c>
      <c r="R318" s="160" t="str">
        <f t="shared" ca="1" si="121"/>
        <v/>
      </c>
      <c r="S318" s="160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61" t="str">
        <f t="shared" si="128"/>
        <v/>
      </c>
      <c r="Z318" s="161" t="str">
        <f t="shared" si="129"/>
        <v/>
      </c>
      <c r="AA318" s="161" t="str">
        <f t="shared" si="130"/>
        <v/>
      </c>
      <c r="AB318" s="161" t="str">
        <f t="shared" si="131"/>
        <v/>
      </c>
      <c r="AC318" s="161" t="str">
        <f t="shared" si="132"/>
        <v/>
      </c>
      <c r="AD318" s="162" t="str">
        <f t="shared" ca="1" si="133"/>
        <v/>
      </c>
      <c r="AE318" s="162" t="str">
        <f t="shared" ca="1" si="134"/>
        <v/>
      </c>
      <c r="AF318" s="162" t="str">
        <f t="shared" ca="1" si="135"/>
        <v/>
      </c>
      <c r="AG318" s="162" t="str">
        <f t="shared" ca="1" si="136"/>
        <v/>
      </c>
      <c r="AH318" s="162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60" t="str">
        <f t="shared" si="117"/>
        <v/>
      </c>
      <c r="O319" s="160">
        <f t="shared" ca="1" si="118"/>
        <v>16</v>
      </c>
      <c r="P319" s="160" t="str">
        <f t="shared" ca="1" si="119"/>
        <v/>
      </c>
      <c r="Q319" s="160" t="str">
        <f t="shared" ca="1" si="120"/>
        <v/>
      </c>
      <c r="R319" s="160" t="str">
        <f t="shared" ca="1" si="121"/>
        <v/>
      </c>
      <c r="S319" s="160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61" t="str">
        <f t="shared" si="128"/>
        <v/>
      </c>
      <c r="Z319" s="161" t="str">
        <f t="shared" si="129"/>
        <v/>
      </c>
      <c r="AA319" s="161" t="str">
        <f t="shared" si="130"/>
        <v/>
      </c>
      <c r="AB319" s="161" t="str">
        <f t="shared" si="131"/>
        <v/>
      </c>
      <c r="AC319" s="161" t="str">
        <f t="shared" si="132"/>
        <v/>
      </c>
      <c r="AD319" s="162" t="str">
        <f t="shared" ca="1" si="133"/>
        <v/>
      </c>
      <c r="AE319" s="162" t="str">
        <f t="shared" ca="1" si="134"/>
        <v/>
      </c>
      <c r="AF319" s="162" t="str">
        <f t="shared" ca="1" si="135"/>
        <v/>
      </c>
      <c r="AG319" s="162" t="str">
        <f t="shared" ca="1" si="136"/>
        <v/>
      </c>
      <c r="AH319" s="162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60" t="str">
        <f t="shared" si="117"/>
        <v/>
      </c>
      <c r="O320" s="160">
        <f t="shared" ca="1" si="118"/>
        <v>16</v>
      </c>
      <c r="P320" s="160" t="str">
        <f t="shared" ca="1" si="119"/>
        <v/>
      </c>
      <c r="Q320" s="160" t="str">
        <f t="shared" ca="1" si="120"/>
        <v/>
      </c>
      <c r="R320" s="160" t="str">
        <f t="shared" ca="1" si="121"/>
        <v/>
      </c>
      <c r="S320" s="160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61" t="str">
        <f t="shared" si="128"/>
        <v/>
      </c>
      <c r="Z320" s="161" t="str">
        <f t="shared" si="129"/>
        <v/>
      </c>
      <c r="AA320" s="161" t="str">
        <f t="shared" si="130"/>
        <v/>
      </c>
      <c r="AB320" s="161" t="str">
        <f t="shared" si="131"/>
        <v/>
      </c>
      <c r="AC320" s="161" t="str">
        <f t="shared" si="132"/>
        <v/>
      </c>
      <c r="AD320" s="162" t="str">
        <f t="shared" ca="1" si="133"/>
        <v/>
      </c>
      <c r="AE320" s="162" t="str">
        <f t="shared" ca="1" si="134"/>
        <v/>
      </c>
      <c r="AF320" s="162" t="str">
        <f t="shared" ca="1" si="135"/>
        <v/>
      </c>
      <c r="AG320" s="162" t="str">
        <f t="shared" ca="1" si="136"/>
        <v/>
      </c>
      <c r="AH320" s="162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60" t="str">
        <f t="shared" si="117"/>
        <v/>
      </c>
      <c r="O321" s="160">
        <f t="shared" ca="1" si="118"/>
        <v>16</v>
      </c>
      <c r="P321" s="160" t="str">
        <f t="shared" ca="1" si="119"/>
        <v/>
      </c>
      <c r="Q321" s="160" t="str">
        <f t="shared" ca="1" si="120"/>
        <v/>
      </c>
      <c r="R321" s="160" t="str">
        <f t="shared" ca="1" si="121"/>
        <v/>
      </c>
      <c r="S321" s="160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61" t="str">
        <f t="shared" si="128"/>
        <v/>
      </c>
      <c r="Z321" s="161" t="str">
        <f t="shared" si="129"/>
        <v/>
      </c>
      <c r="AA321" s="161" t="str">
        <f t="shared" si="130"/>
        <v/>
      </c>
      <c r="AB321" s="161" t="str">
        <f t="shared" si="131"/>
        <v/>
      </c>
      <c r="AC321" s="161" t="str">
        <f t="shared" si="132"/>
        <v/>
      </c>
      <c r="AD321" s="162" t="str">
        <f t="shared" ca="1" si="133"/>
        <v/>
      </c>
      <c r="AE321" s="162" t="str">
        <f t="shared" ca="1" si="134"/>
        <v/>
      </c>
      <c r="AF321" s="162" t="str">
        <f t="shared" ca="1" si="135"/>
        <v/>
      </c>
      <c r="AG321" s="162" t="str">
        <f t="shared" ca="1" si="136"/>
        <v/>
      </c>
      <c r="AH321" s="162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60" t="str">
        <f t="shared" si="117"/>
        <v/>
      </c>
      <c r="O322" s="160">
        <f t="shared" ca="1" si="118"/>
        <v>16</v>
      </c>
      <c r="P322" s="160" t="str">
        <f t="shared" ca="1" si="119"/>
        <v/>
      </c>
      <c r="Q322" s="160" t="str">
        <f t="shared" ca="1" si="120"/>
        <v/>
      </c>
      <c r="R322" s="160" t="str">
        <f t="shared" ca="1" si="121"/>
        <v/>
      </c>
      <c r="S322" s="160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61" t="str">
        <f t="shared" si="128"/>
        <v/>
      </c>
      <c r="Z322" s="161" t="str">
        <f t="shared" si="129"/>
        <v/>
      </c>
      <c r="AA322" s="161" t="str">
        <f t="shared" si="130"/>
        <v/>
      </c>
      <c r="AB322" s="161" t="str">
        <f t="shared" si="131"/>
        <v/>
      </c>
      <c r="AC322" s="161" t="str">
        <f t="shared" si="132"/>
        <v/>
      </c>
      <c r="AD322" s="162" t="str">
        <f t="shared" ca="1" si="133"/>
        <v/>
      </c>
      <c r="AE322" s="162" t="str">
        <f t="shared" ca="1" si="134"/>
        <v/>
      </c>
      <c r="AF322" s="162" t="str">
        <f t="shared" ca="1" si="135"/>
        <v/>
      </c>
      <c r="AG322" s="162" t="str">
        <f t="shared" ca="1" si="136"/>
        <v/>
      </c>
      <c r="AH322" s="162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60" t="str">
        <f t="shared" si="117"/>
        <v/>
      </c>
      <c r="O323" s="160">
        <f t="shared" ca="1" si="118"/>
        <v>16</v>
      </c>
      <c r="P323" s="160" t="str">
        <f t="shared" ca="1" si="119"/>
        <v/>
      </c>
      <c r="Q323" s="160" t="str">
        <f t="shared" ca="1" si="120"/>
        <v/>
      </c>
      <c r="R323" s="160" t="str">
        <f t="shared" ca="1" si="121"/>
        <v/>
      </c>
      <c r="S323" s="160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61" t="str">
        <f t="shared" si="128"/>
        <v/>
      </c>
      <c r="Z323" s="161" t="str">
        <f t="shared" si="129"/>
        <v/>
      </c>
      <c r="AA323" s="161" t="str">
        <f t="shared" si="130"/>
        <v/>
      </c>
      <c r="AB323" s="161" t="str">
        <f t="shared" si="131"/>
        <v/>
      </c>
      <c r="AC323" s="161" t="str">
        <f t="shared" si="132"/>
        <v/>
      </c>
      <c r="AD323" s="162" t="str">
        <f t="shared" ca="1" si="133"/>
        <v/>
      </c>
      <c r="AE323" s="162" t="str">
        <f t="shared" ca="1" si="134"/>
        <v/>
      </c>
      <c r="AF323" s="162" t="str">
        <f t="shared" ca="1" si="135"/>
        <v/>
      </c>
      <c r="AG323" s="162" t="str">
        <f t="shared" ca="1" si="136"/>
        <v/>
      </c>
      <c r="AH323" s="162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60" t="str">
        <f t="shared" ref="N324:N387" si="142">IF(ROW()-1&gt;$K$2,"",IF(ROW()&lt;=2,2,IF(ROW()&lt;=N323+Q323,N323,ROW())))</f>
        <v/>
      </c>
      <c r="O324" s="160">
        <f t="shared" ref="O324:O387" ca="1" si="143">IF(N323=N324,O323,O323+R323+1)</f>
        <v>16</v>
      </c>
      <c r="P324" s="160" t="str">
        <f t="shared" ref="P324:P387" ca="1" si="144">OFFSET($J$1,O324-1,0)</f>
        <v/>
      </c>
      <c r="Q324" s="160" t="str">
        <f t="shared" ref="Q324:Q387" ca="1" si="145">OFFSET($K$1,O324-1,0)</f>
        <v/>
      </c>
      <c r="R324" s="160" t="str">
        <f t="shared" ref="R324:R387" ca="1" si="146">OFFSET($L$1,O324-1,0)</f>
        <v/>
      </c>
      <c r="S324" s="160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61" t="str">
        <f t="shared" ref="Y324:Y387" si="153">IF(OR($N324="",$S324),"",IF(T324&lt;=$O324+$R324,T324,""))</f>
        <v/>
      </c>
      <c r="Z324" s="161" t="str">
        <f t="shared" ref="Z324:Z387" si="154">IF(OR($N324="",$S324),"",IF(U324&lt;=$O324+$R324,U324,""))</f>
        <v/>
      </c>
      <c r="AA324" s="161" t="str">
        <f t="shared" ref="AA324:AA387" si="155">IF(OR($N324="",$S324),"",IF(V324&lt;=$O324+$R324,V324,""))</f>
        <v/>
      </c>
      <c r="AB324" s="161" t="str">
        <f t="shared" ref="AB324:AB387" si="156">IF(OR($N324="",$S324),"",IF(W324&lt;=$O324+$R324,W324,""))</f>
        <v/>
      </c>
      <c r="AC324" s="161" t="str">
        <f t="shared" ref="AC324:AC387" si="157">IF(OR($N324="",$S324),"",IF(X324&lt;=$O324+$R324,X324,""))</f>
        <v/>
      </c>
      <c r="AD324" s="162" t="str">
        <f t="shared" ref="AD324:AD387" ca="1" si="158">IF(OR($N324="",$S324,Y324=""),"",OFFSET($A$1,Y324-1,0))</f>
        <v/>
      </c>
      <c r="AE324" s="162" t="str">
        <f t="shared" ref="AE324:AE387" ca="1" si="159">IF(OR($N324="",$S324,Z324=""),"",OFFSET($A$1,Z324-1,0))</f>
        <v/>
      </c>
      <c r="AF324" s="162" t="str">
        <f t="shared" ref="AF324:AF387" ca="1" si="160">IF(OR($N324="",$S324,AA324=""),"",OFFSET($A$1,AA324-1,0))</f>
        <v/>
      </c>
      <c r="AG324" s="162" t="str">
        <f t="shared" ref="AG324:AG387" ca="1" si="161">IF(OR($N324="",$S324,AB324=""),"",OFFSET($A$1,AB324-1,0))</f>
        <v/>
      </c>
      <c r="AH324" s="162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60" t="str">
        <f t="shared" si="142"/>
        <v/>
      </c>
      <c r="O325" s="160">
        <f t="shared" ca="1" si="143"/>
        <v>16</v>
      </c>
      <c r="P325" s="160" t="str">
        <f t="shared" ca="1" si="144"/>
        <v/>
      </c>
      <c r="Q325" s="160" t="str">
        <f t="shared" ca="1" si="145"/>
        <v/>
      </c>
      <c r="R325" s="160" t="str">
        <f t="shared" ca="1" si="146"/>
        <v/>
      </c>
      <c r="S325" s="160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61" t="str">
        <f t="shared" si="153"/>
        <v/>
      </c>
      <c r="Z325" s="161" t="str">
        <f t="shared" si="154"/>
        <v/>
      </c>
      <c r="AA325" s="161" t="str">
        <f t="shared" si="155"/>
        <v/>
      </c>
      <c r="AB325" s="161" t="str">
        <f t="shared" si="156"/>
        <v/>
      </c>
      <c r="AC325" s="161" t="str">
        <f t="shared" si="157"/>
        <v/>
      </c>
      <c r="AD325" s="162" t="str">
        <f t="shared" ca="1" si="158"/>
        <v/>
      </c>
      <c r="AE325" s="162" t="str">
        <f t="shared" ca="1" si="159"/>
        <v/>
      </c>
      <c r="AF325" s="162" t="str">
        <f t="shared" ca="1" si="160"/>
        <v/>
      </c>
      <c r="AG325" s="162" t="str">
        <f t="shared" ca="1" si="161"/>
        <v/>
      </c>
      <c r="AH325" s="162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60" t="str">
        <f t="shared" si="142"/>
        <v/>
      </c>
      <c r="O326" s="160">
        <f t="shared" ca="1" si="143"/>
        <v>16</v>
      </c>
      <c r="P326" s="160" t="str">
        <f t="shared" ca="1" si="144"/>
        <v/>
      </c>
      <c r="Q326" s="160" t="str">
        <f t="shared" ca="1" si="145"/>
        <v/>
      </c>
      <c r="R326" s="160" t="str">
        <f t="shared" ca="1" si="146"/>
        <v/>
      </c>
      <c r="S326" s="160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61" t="str">
        <f t="shared" si="153"/>
        <v/>
      </c>
      <c r="Z326" s="161" t="str">
        <f t="shared" si="154"/>
        <v/>
      </c>
      <c r="AA326" s="161" t="str">
        <f t="shared" si="155"/>
        <v/>
      </c>
      <c r="AB326" s="161" t="str">
        <f t="shared" si="156"/>
        <v/>
      </c>
      <c r="AC326" s="161" t="str">
        <f t="shared" si="157"/>
        <v/>
      </c>
      <c r="AD326" s="162" t="str">
        <f t="shared" ca="1" si="158"/>
        <v/>
      </c>
      <c r="AE326" s="162" t="str">
        <f t="shared" ca="1" si="159"/>
        <v/>
      </c>
      <c r="AF326" s="162" t="str">
        <f t="shared" ca="1" si="160"/>
        <v/>
      </c>
      <c r="AG326" s="162" t="str">
        <f t="shared" ca="1" si="161"/>
        <v/>
      </c>
      <c r="AH326" s="162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60" t="str">
        <f t="shared" si="142"/>
        <v/>
      </c>
      <c r="O327" s="160">
        <f t="shared" ca="1" si="143"/>
        <v>16</v>
      </c>
      <c r="P327" s="160" t="str">
        <f t="shared" ca="1" si="144"/>
        <v/>
      </c>
      <c r="Q327" s="160" t="str">
        <f t="shared" ca="1" si="145"/>
        <v/>
      </c>
      <c r="R327" s="160" t="str">
        <f t="shared" ca="1" si="146"/>
        <v/>
      </c>
      <c r="S327" s="160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61" t="str">
        <f t="shared" si="153"/>
        <v/>
      </c>
      <c r="Z327" s="161" t="str">
        <f t="shared" si="154"/>
        <v/>
      </c>
      <c r="AA327" s="161" t="str">
        <f t="shared" si="155"/>
        <v/>
      </c>
      <c r="AB327" s="161" t="str">
        <f t="shared" si="156"/>
        <v/>
      </c>
      <c r="AC327" s="161" t="str">
        <f t="shared" si="157"/>
        <v/>
      </c>
      <c r="AD327" s="162" t="str">
        <f t="shared" ca="1" si="158"/>
        <v/>
      </c>
      <c r="AE327" s="162" t="str">
        <f t="shared" ca="1" si="159"/>
        <v/>
      </c>
      <c r="AF327" s="162" t="str">
        <f t="shared" ca="1" si="160"/>
        <v/>
      </c>
      <c r="AG327" s="162" t="str">
        <f t="shared" ca="1" si="161"/>
        <v/>
      </c>
      <c r="AH327" s="162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60" t="str">
        <f t="shared" si="142"/>
        <v/>
      </c>
      <c r="O328" s="160">
        <f t="shared" ca="1" si="143"/>
        <v>16</v>
      </c>
      <c r="P328" s="160" t="str">
        <f t="shared" ca="1" si="144"/>
        <v/>
      </c>
      <c r="Q328" s="160" t="str">
        <f t="shared" ca="1" si="145"/>
        <v/>
      </c>
      <c r="R328" s="160" t="str">
        <f t="shared" ca="1" si="146"/>
        <v/>
      </c>
      <c r="S328" s="160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61" t="str">
        <f t="shared" si="153"/>
        <v/>
      </c>
      <c r="Z328" s="161" t="str">
        <f t="shared" si="154"/>
        <v/>
      </c>
      <c r="AA328" s="161" t="str">
        <f t="shared" si="155"/>
        <v/>
      </c>
      <c r="AB328" s="161" t="str">
        <f t="shared" si="156"/>
        <v/>
      </c>
      <c r="AC328" s="161" t="str">
        <f t="shared" si="157"/>
        <v/>
      </c>
      <c r="AD328" s="162" t="str">
        <f t="shared" ca="1" si="158"/>
        <v/>
      </c>
      <c r="AE328" s="162" t="str">
        <f t="shared" ca="1" si="159"/>
        <v/>
      </c>
      <c r="AF328" s="162" t="str">
        <f t="shared" ca="1" si="160"/>
        <v/>
      </c>
      <c r="AG328" s="162" t="str">
        <f t="shared" ca="1" si="161"/>
        <v/>
      </c>
      <c r="AH328" s="162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60" t="str">
        <f t="shared" si="142"/>
        <v/>
      </c>
      <c r="O329" s="160">
        <f t="shared" ca="1" si="143"/>
        <v>16</v>
      </c>
      <c r="P329" s="160" t="str">
        <f t="shared" ca="1" si="144"/>
        <v/>
      </c>
      <c r="Q329" s="160" t="str">
        <f t="shared" ca="1" si="145"/>
        <v/>
      </c>
      <c r="R329" s="160" t="str">
        <f t="shared" ca="1" si="146"/>
        <v/>
      </c>
      <c r="S329" s="160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61" t="str">
        <f t="shared" si="153"/>
        <v/>
      </c>
      <c r="Z329" s="161" t="str">
        <f t="shared" si="154"/>
        <v/>
      </c>
      <c r="AA329" s="161" t="str">
        <f t="shared" si="155"/>
        <v/>
      </c>
      <c r="AB329" s="161" t="str">
        <f t="shared" si="156"/>
        <v/>
      </c>
      <c r="AC329" s="161" t="str">
        <f t="shared" si="157"/>
        <v/>
      </c>
      <c r="AD329" s="162" t="str">
        <f t="shared" ca="1" si="158"/>
        <v/>
      </c>
      <c r="AE329" s="162" t="str">
        <f t="shared" ca="1" si="159"/>
        <v/>
      </c>
      <c r="AF329" s="162" t="str">
        <f t="shared" ca="1" si="160"/>
        <v/>
      </c>
      <c r="AG329" s="162" t="str">
        <f t="shared" ca="1" si="161"/>
        <v/>
      </c>
      <c r="AH329" s="162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60" t="str">
        <f t="shared" si="142"/>
        <v/>
      </c>
      <c r="O330" s="160">
        <f t="shared" ca="1" si="143"/>
        <v>16</v>
      </c>
      <c r="P330" s="160" t="str">
        <f t="shared" ca="1" si="144"/>
        <v/>
      </c>
      <c r="Q330" s="160" t="str">
        <f t="shared" ca="1" si="145"/>
        <v/>
      </c>
      <c r="R330" s="160" t="str">
        <f t="shared" ca="1" si="146"/>
        <v/>
      </c>
      <c r="S330" s="160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61" t="str">
        <f t="shared" si="153"/>
        <v/>
      </c>
      <c r="Z330" s="161" t="str">
        <f t="shared" si="154"/>
        <v/>
      </c>
      <c r="AA330" s="161" t="str">
        <f t="shared" si="155"/>
        <v/>
      </c>
      <c r="AB330" s="161" t="str">
        <f t="shared" si="156"/>
        <v/>
      </c>
      <c r="AC330" s="161" t="str">
        <f t="shared" si="157"/>
        <v/>
      </c>
      <c r="AD330" s="162" t="str">
        <f t="shared" ca="1" si="158"/>
        <v/>
      </c>
      <c r="AE330" s="162" t="str">
        <f t="shared" ca="1" si="159"/>
        <v/>
      </c>
      <c r="AF330" s="162" t="str">
        <f t="shared" ca="1" si="160"/>
        <v/>
      </c>
      <c r="AG330" s="162" t="str">
        <f t="shared" ca="1" si="161"/>
        <v/>
      </c>
      <c r="AH330" s="162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60" t="str">
        <f t="shared" si="142"/>
        <v/>
      </c>
      <c r="O331" s="160">
        <f t="shared" ca="1" si="143"/>
        <v>16</v>
      </c>
      <c r="P331" s="160" t="str">
        <f t="shared" ca="1" si="144"/>
        <v/>
      </c>
      <c r="Q331" s="160" t="str">
        <f t="shared" ca="1" si="145"/>
        <v/>
      </c>
      <c r="R331" s="160" t="str">
        <f t="shared" ca="1" si="146"/>
        <v/>
      </c>
      <c r="S331" s="160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61" t="str">
        <f t="shared" si="153"/>
        <v/>
      </c>
      <c r="Z331" s="161" t="str">
        <f t="shared" si="154"/>
        <v/>
      </c>
      <c r="AA331" s="161" t="str">
        <f t="shared" si="155"/>
        <v/>
      </c>
      <c r="AB331" s="161" t="str">
        <f t="shared" si="156"/>
        <v/>
      </c>
      <c r="AC331" s="161" t="str">
        <f t="shared" si="157"/>
        <v/>
      </c>
      <c r="AD331" s="162" t="str">
        <f t="shared" ca="1" si="158"/>
        <v/>
      </c>
      <c r="AE331" s="162" t="str">
        <f t="shared" ca="1" si="159"/>
        <v/>
      </c>
      <c r="AF331" s="162" t="str">
        <f t="shared" ca="1" si="160"/>
        <v/>
      </c>
      <c r="AG331" s="162" t="str">
        <f t="shared" ca="1" si="161"/>
        <v/>
      </c>
      <c r="AH331" s="162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60" t="str">
        <f t="shared" si="142"/>
        <v/>
      </c>
      <c r="O332" s="160">
        <f t="shared" ca="1" si="143"/>
        <v>16</v>
      </c>
      <c r="P332" s="160" t="str">
        <f t="shared" ca="1" si="144"/>
        <v/>
      </c>
      <c r="Q332" s="160" t="str">
        <f t="shared" ca="1" si="145"/>
        <v/>
      </c>
      <c r="R332" s="160" t="str">
        <f t="shared" ca="1" si="146"/>
        <v/>
      </c>
      <c r="S332" s="160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61" t="str">
        <f t="shared" si="153"/>
        <v/>
      </c>
      <c r="Z332" s="161" t="str">
        <f t="shared" si="154"/>
        <v/>
      </c>
      <c r="AA332" s="161" t="str">
        <f t="shared" si="155"/>
        <v/>
      </c>
      <c r="AB332" s="161" t="str">
        <f t="shared" si="156"/>
        <v/>
      </c>
      <c r="AC332" s="161" t="str">
        <f t="shared" si="157"/>
        <v/>
      </c>
      <c r="AD332" s="162" t="str">
        <f t="shared" ca="1" si="158"/>
        <v/>
      </c>
      <c r="AE332" s="162" t="str">
        <f t="shared" ca="1" si="159"/>
        <v/>
      </c>
      <c r="AF332" s="162" t="str">
        <f t="shared" ca="1" si="160"/>
        <v/>
      </c>
      <c r="AG332" s="162" t="str">
        <f t="shared" ca="1" si="161"/>
        <v/>
      </c>
      <c r="AH332" s="162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60" t="str">
        <f t="shared" si="142"/>
        <v/>
      </c>
      <c r="O333" s="160">
        <f t="shared" ca="1" si="143"/>
        <v>16</v>
      </c>
      <c r="P333" s="160" t="str">
        <f t="shared" ca="1" si="144"/>
        <v/>
      </c>
      <c r="Q333" s="160" t="str">
        <f t="shared" ca="1" si="145"/>
        <v/>
      </c>
      <c r="R333" s="160" t="str">
        <f t="shared" ca="1" si="146"/>
        <v/>
      </c>
      <c r="S333" s="160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61" t="str">
        <f t="shared" si="153"/>
        <v/>
      </c>
      <c r="Z333" s="161" t="str">
        <f t="shared" si="154"/>
        <v/>
      </c>
      <c r="AA333" s="161" t="str">
        <f t="shared" si="155"/>
        <v/>
      </c>
      <c r="AB333" s="161" t="str">
        <f t="shared" si="156"/>
        <v/>
      </c>
      <c r="AC333" s="161" t="str">
        <f t="shared" si="157"/>
        <v/>
      </c>
      <c r="AD333" s="162" t="str">
        <f t="shared" ca="1" si="158"/>
        <v/>
      </c>
      <c r="AE333" s="162" t="str">
        <f t="shared" ca="1" si="159"/>
        <v/>
      </c>
      <c r="AF333" s="162" t="str">
        <f t="shared" ca="1" si="160"/>
        <v/>
      </c>
      <c r="AG333" s="162" t="str">
        <f t="shared" ca="1" si="161"/>
        <v/>
      </c>
      <c r="AH333" s="162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60" t="str">
        <f t="shared" si="142"/>
        <v/>
      </c>
      <c r="O334" s="160">
        <f t="shared" ca="1" si="143"/>
        <v>16</v>
      </c>
      <c r="P334" s="160" t="str">
        <f t="shared" ca="1" si="144"/>
        <v/>
      </c>
      <c r="Q334" s="160" t="str">
        <f t="shared" ca="1" si="145"/>
        <v/>
      </c>
      <c r="R334" s="160" t="str">
        <f t="shared" ca="1" si="146"/>
        <v/>
      </c>
      <c r="S334" s="160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61" t="str">
        <f t="shared" si="153"/>
        <v/>
      </c>
      <c r="Z334" s="161" t="str">
        <f t="shared" si="154"/>
        <v/>
      </c>
      <c r="AA334" s="161" t="str">
        <f t="shared" si="155"/>
        <v/>
      </c>
      <c r="AB334" s="161" t="str">
        <f t="shared" si="156"/>
        <v/>
      </c>
      <c r="AC334" s="161" t="str">
        <f t="shared" si="157"/>
        <v/>
      </c>
      <c r="AD334" s="162" t="str">
        <f t="shared" ca="1" si="158"/>
        <v/>
      </c>
      <c r="AE334" s="162" t="str">
        <f t="shared" ca="1" si="159"/>
        <v/>
      </c>
      <c r="AF334" s="162" t="str">
        <f t="shared" ca="1" si="160"/>
        <v/>
      </c>
      <c r="AG334" s="162" t="str">
        <f t="shared" ca="1" si="161"/>
        <v/>
      </c>
      <c r="AH334" s="162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60" t="str">
        <f t="shared" si="142"/>
        <v/>
      </c>
      <c r="O335" s="160">
        <f t="shared" ca="1" si="143"/>
        <v>16</v>
      </c>
      <c r="P335" s="160" t="str">
        <f t="shared" ca="1" si="144"/>
        <v/>
      </c>
      <c r="Q335" s="160" t="str">
        <f t="shared" ca="1" si="145"/>
        <v/>
      </c>
      <c r="R335" s="160" t="str">
        <f t="shared" ca="1" si="146"/>
        <v/>
      </c>
      <c r="S335" s="160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61" t="str">
        <f t="shared" si="153"/>
        <v/>
      </c>
      <c r="Z335" s="161" t="str">
        <f t="shared" si="154"/>
        <v/>
      </c>
      <c r="AA335" s="161" t="str">
        <f t="shared" si="155"/>
        <v/>
      </c>
      <c r="AB335" s="161" t="str">
        <f t="shared" si="156"/>
        <v/>
      </c>
      <c r="AC335" s="161" t="str">
        <f t="shared" si="157"/>
        <v/>
      </c>
      <c r="AD335" s="162" t="str">
        <f t="shared" ca="1" si="158"/>
        <v/>
      </c>
      <c r="AE335" s="162" t="str">
        <f t="shared" ca="1" si="159"/>
        <v/>
      </c>
      <c r="AF335" s="162" t="str">
        <f t="shared" ca="1" si="160"/>
        <v/>
      </c>
      <c r="AG335" s="162" t="str">
        <f t="shared" ca="1" si="161"/>
        <v/>
      </c>
      <c r="AH335" s="162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60" t="str">
        <f t="shared" si="142"/>
        <v/>
      </c>
      <c r="O336" s="160">
        <f t="shared" ca="1" si="143"/>
        <v>16</v>
      </c>
      <c r="P336" s="160" t="str">
        <f t="shared" ca="1" si="144"/>
        <v/>
      </c>
      <c r="Q336" s="160" t="str">
        <f t="shared" ca="1" si="145"/>
        <v/>
      </c>
      <c r="R336" s="160" t="str">
        <f t="shared" ca="1" si="146"/>
        <v/>
      </c>
      <c r="S336" s="160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61" t="str">
        <f t="shared" si="153"/>
        <v/>
      </c>
      <c r="Z336" s="161" t="str">
        <f t="shared" si="154"/>
        <v/>
      </c>
      <c r="AA336" s="161" t="str">
        <f t="shared" si="155"/>
        <v/>
      </c>
      <c r="AB336" s="161" t="str">
        <f t="shared" si="156"/>
        <v/>
      </c>
      <c r="AC336" s="161" t="str">
        <f t="shared" si="157"/>
        <v/>
      </c>
      <c r="AD336" s="162" t="str">
        <f t="shared" ca="1" si="158"/>
        <v/>
      </c>
      <c r="AE336" s="162" t="str">
        <f t="shared" ca="1" si="159"/>
        <v/>
      </c>
      <c r="AF336" s="162" t="str">
        <f t="shared" ca="1" si="160"/>
        <v/>
      </c>
      <c r="AG336" s="162" t="str">
        <f t="shared" ca="1" si="161"/>
        <v/>
      </c>
      <c r="AH336" s="162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60" t="str">
        <f t="shared" si="142"/>
        <v/>
      </c>
      <c r="O337" s="160">
        <f t="shared" ca="1" si="143"/>
        <v>16</v>
      </c>
      <c r="P337" s="160" t="str">
        <f t="shared" ca="1" si="144"/>
        <v/>
      </c>
      <c r="Q337" s="160" t="str">
        <f t="shared" ca="1" si="145"/>
        <v/>
      </c>
      <c r="R337" s="160" t="str">
        <f t="shared" ca="1" si="146"/>
        <v/>
      </c>
      <c r="S337" s="160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61" t="str">
        <f t="shared" si="153"/>
        <v/>
      </c>
      <c r="Z337" s="161" t="str">
        <f t="shared" si="154"/>
        <v/>
      </c>
      <c r="AA337" s="161" t="str">
        <f t="shared" si="155"/>
        <v/>
      </c>
      <c r="AB337" s="161" t="str">
        <f t="shared" si="156"/>
        <v/>
      </c>
      <c r="AC337" s="161" t="str">
        <f t="shared" si="157"/>
        <v/>
      </c>
      <c r="AD337" s="162" t="str">
        <f t="shared" ca="1" si="158"/>
        <v/>
      </c>
      <c r="AE337" s="162" t="str">
        <f t="shared" ca="1" si="159"/>
        <v/>
      </c>
      <c r="AF337" s="162" t="str">
        <f t="shared" ca="1" si="160"/>
        <v/>
      </c>
      <c r="AG337" s="162" t="str">
        <f t="shared" ca="1" si="161"/>
        <v/>
      </c>
      <c r="AH337" s="162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60" t="str">
        <f t="shared" si="142"/>
        <v/>
      </c>
      <c r="O338" s="160">
        <f t="shared" ca="1" si="143"/>
        <v>16</v>
      </c>
      <c r="P338" s="160" t="str">
        <f t="shared" ca="1" si="144"/>
        <v/>
      </c>
      <c r="Q338" s="160" t="str">
        <f t="shared" ca="1" si="145"/>
        <v/>
      </c>
      <c r="R338" s="160" t="str">
        <f t="shared" ca="1" si="146"/>
        <v/>
      </c>
      <c r="S338" s="160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61" t="str">
        <f t="shared" si="153"/>
        <v/>
      </c>
      <c r="Z338" s="161" t="str">
        <f t="shared" si="154"/>
        <v/>
      </c>
      <c r="AA338" s="161" t="str">
        <f t="shared" si="155"/>
        <v/>
      </c>
      <c r="AB338" s="161" t="str">
        <f t="shared" si="156"/>
        <v/>
      </c>
      <c r="AC338" s="161" t="str">
        <f t="shared" si="157"/>
        <v/>
      </c>
      <c r="AD338" s="162" t="str">
        <f t="shared" ca="1" si="158"/>
        <v/>
      </c>
      <c r="AE338" s="162" t="str">
        <f t="shared" ca="1" si="159"/>
        <v/>
      </c>
      <c r="AF338" s="162" t="str">
        <f t="shared" ca="1" si="160"/>
        <v/>
      </c>
      <c r="AG338" s="162" t="str">
        <f t="shared" ca="1" si="161"/>
        <v/>
      </c>
      <c r="AH338" s="162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60" t="str">
        <f t="shared" si="142"/>
        <v/>
      </c>
      <c r="O339" s="160">
        <f t="shared" ca="1" si="143"/>
        <v>16</v>
      </c>
      <c r="P339" s="160" t="str">
        <f t="shared" ca="1" si="144"/>
        <v/>
      </c>
      <c r="Q339" s="160" t="str">
        <f t="shared" ca="1" si="145"/>
        <v/>
      </c>
      <c r="R339" s="160" t="str">
        <f t="shared" ca="1" si="146"/>
        <v/>
      </c>
      <c r="S339" s="160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61" t="str">
        <f t="shared" si="153"/>
        <v/>
      </c>
      <c r="Z339" s="161" t="str">
        <f t="shared" si="154"/>
        <v/>
      </c>
      <c r="AA339" s="161" t="str">
        <f t="shared" si="155"/>
        <v/>
      </c>
      <c r="AB339" s="161" t="str">
        <f t="shared" si="156"/>
        <v/>
      </c>
      <c r="AC339" s="161" t="str">
        <f t="shared" si="157"/>
        <v/>
      </c>
      <c r="AD339" s="162" t="str">
        <f t="shared" ca="1" si="158"/>
        <v/>
      </c>
      <c r="AE339" s="162" t="str">
        <f t="shared" ca="1" si="159"/>
        <v/>
      </c>
      <c r="AF339" s="162" t="str">
        <f t="shared" ca="1" si="160"/>
        <v/>
      </c>
      <c r="AG339" s="162" t="str">
        <f t="shared" ca="1" si="161"/>
        <v/>
      </c>
      <c r="AH339" s="162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60" t="str">
        <f t="shared" si="142"/>
        <v/>
      </c>
      <c r="O340" s="160">
        <f t="shared" ca="1" si="143"/>
        <v>16</v>
      </c>
      <c r="P340" s="160" t="str">
        <f t="shared" ca="1" si="144"/>
        <v/>
      </c>
      <c r="Q340" s="160" t="str">
        <f t="shared" ca="1" si="145"/>
        <v/>
      </c>
      <c r="R340" s="160" t="str">
        <f t="shared" ca="1" si="146"/>
        <v/>
      </c>
      <c r="S340" s="160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61" t="str">
        <f t="shared" si="153"/>
        <v/>
      </c>
      <c r="Z340" s="161" t="str">
        <f t="shared" si="154"/>
        <v/>
      </c>
      <c r="AA340" s="161" t="str">
        <f t="shared" si="155"/>
        <v/>
      </c>
      <c r="AB340" s="161" t="str">
        <f t="shared" si="156"/>
        <v/>
      </c>
      <c r="AC340" s="161" t="str">
        <f t="shared" si="157"/>
        <v/>
      </c>
      <c r="AD340" s="162" t="str">
        <f t="shared" ca="1" si="158"/>
        <v/>
      </c>
      <c r="AE340" s="162" t="str">
        <f t="shared" ca="1" si="159"/>
        <v/>
      </c>
      <c r="AF340" s="162" t="str">
        <f t="shared" ca="1" si="160"/>
        <v/>
      </c>
      <c r="AG340" s="162" t="str">
        <f t="shared" ca="1" si="161"/>
        <v/>
      </c>
      <c r="AH340" s="162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60" t="str">
        <f t="shared" si="142"/>
        <v/>
      </c>
      <c r="O341" s="160">
        <f t="shared" ca="1" si="143"/>
        <v>16</v>
      </c>
      <c r="P341" s="160" t="str">
        <f t="shared" ca="1" si="144"/>
        <v/>
      </c>
      <c r="Q341" s="160" t="str">
        <f t="shared" ca="1" si="145"/>
        <v/>
      </c>
      <c r="R341" s="160" t="str">
        <f t="shared" ca="1" si="146"/>
        <v/>
      </c>
      <c r="S341" s="160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61" t="str">
        <f t="shared" si="153"/>
        <v/>
      </c>
      <c r="Z341" s="161" t="str">
        <f t="shared" si="154"/>
        <v/>
      </c>
      <c r="AA341" s="161" t="str">
        <f t="shared" si="155"/>
        <v/>
      </c>
      <c r="AB341" s="161" t="str">
        <f t="shared" si="156"/>
        <v/>
      </c>
      <c r="AC341" s="161" t="str">
        <f t="shared" si="157"/>
        <v/>
      </c>
      <c r="AD341" s="162" t="str">
        <f t="shared" ca="1" si="158"/>
        <v/>
      </c>
      <c r="AE341" s="162" t="str">
        <f t="shared" ca="1" si="159"/>
        <v/>
      </c>
      <c r="AF341" s="162" t="str">
        <f t="shared" ca="1" si="160"/>
        <v/>
      </c>
      <c r="AG341" s="162" t="str">
        <f t="shared" ca="1" si="161"/>
        <v/>
      </c>
      <c r="AH341" s="162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60" t="str">
        <f t="shared" si="142"/>
        <v/>
      </c>
      <c r="O342" s="160">
        <f t="shared" ca="1" si="143"/>
        <v>16</v>
      </c>
      <c r="P342" s="160" t="str">
        <f t="shared" ca="1" si="144"/>
        <v/>
      </c>
      <c r="Q342" s="160" t="str">
        <f t="shared" ca="1" si="145"/>
        <v/>
      </c>
      <c r="R342" s="160" t="str">
        <f t="shared" ca="1" si="146"/>
        <v/>
      </c>
      <c r="S342" s="160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61" t="str">
        <f t="shared" si="153"/>
        <v/>
      </c>
      <c r="Z342" s="161" t="str">
        <f t="shared" si="154"/>
        <v/>
      </c>
      <c r="AA342" s="161" t="str">
        <f t="shared" si="155"/>
        <v/>
      </c>
      <c r="AB342" s="161" t="str">
        <f t="shared" si="156"/>
        <v/>
      </c>
      <c r="AC342" s="161" t="str">
        <f t="shared" si="157"/>
        <v/>
      </c>
      <c r="AD342" s="162" t="str">
        <f t="shared" ca="1" si="158"/>
        <v/>
      </c>
      <c r="AE342" s="162" t="str">
        <f t="shared" ca="1" si="159"/>
        <v/>
      </c>
      <c r="AF342" s="162" t="str">
        <f t="shared" ca="1" si="160"/>
        <v/>
      </c>
      <c r="AG342" s="162" t="str">
        <f t="shared" ca="1" si="161"/>
        <v/>
      </c>
      <c r="AH342" s="162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60" t="str">
        <f t="shared" si="142"/>
        <v/>
      </c>
      <c r="O343" s="160">
        <f t="shared" ca="1" si="143"/>
        <v>16</v>
      </c>
      <c r="P343" s="160" t="str">
        <f t="shared" ca="1" si="144"/>
        <v/>
      </c>
      <c r="Q343" s="160" t="str">
        <f t="shared" ca="1" si="145"/>
        <v/>
      </c>
      <c r="R343" s="160" t="str">
        <f t="shared" ca="1" si="146"/>
        <v/>
      </c>
      <c r="S343" s="160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61" t="str">
        <f t="shared" si="153"/>
        <v/>
      </c>
      <c r="Z343" s="161" t="str">
        <f t="shared" si="154"/>
        <v/>
      </c>
      <c r="AA343" s="161" t="str">
        <f t="shared" si="155"/>
        <v/>
      </c>
      <c r="AB343" s="161" t="str">
        <f t="shared" si="156"/>
        <v/>
      </c>
      <c r="AC343" s="161" t="str">
        <f t="shared" si="157"/>
        <v/>
      </c>
      <c r="AD343" s="162" t="str">
        <f t="shared" ca="1" si="158"/>
        <v/>
      </c>
      <c r="AE343" s="162" t="str">
        <f t="shared" ca="1" si="159"/>
        <v/>
      </c>
      <c r="AF343" s="162" t="str">
        <f t="shared" ca="1" si="160"/>
        <v/>
      </c>
      <c r="AG343" s="162" t="str">
        <f t="shared" ca="1" si="161"/>
        <v/>
      </c>
      <c r="AH343" s="162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60" t="str">
        <f t="shared" si="142"/>
        <v/>
      </c>
      <c r="O344" s="160">
        <f t="shared" ca="1" si="143"/>
        <v>16</v>
      </c>
      <c r="P344" s="160" t="str">
        <f t="shared" ca="1" si="144"/>
        <v/>
      </c>
      <c r="Q344" s="160" t="str">
        <f t="shared" ca="1" si="145"/>
        <v/>
      </c>
      <c r="R344" s="160" t="str">
        <f t="shared" ca="1" si="146"/>
        <v/>
      </c>
      <c r="S344" s="160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61" t="str">
        <f t="shared" si="153"/>
        <v/>
      </c>
      <c r="Z344" s="161" t="str">
        <f t="shared" si="154"/>
        <v/>
      </c>
      <c r="AA344" s="161" t="str">
        <f t="shared" si="155"/>
        <v/>
      </c>
      <c r="AB344" s="161" t="str">
        <f t="shared" si="156"/>
        <v/>
      </c>
      <c r="AC344" s="161" t="str">
        <f t="shared" si="157"/>
        <v/>
      </c>
      <c r="AD344" s="162" t="str">
        <f t="shared" ca="1" si="158"/>
        <v/>
      </c>
      <c r="AE344" s="162" t="str">
        <f t="shared" ca="1" si="159"/>
        <v/>
      </c>
      <c r="AF344" s="162" t="str">
        <f t="shared" ca="1" si="160"/>
        <v/>
      </c>
      <c r="AG344" s="162" t="str">
        <f t="shared" ca="1" si="161"/>
        <v/>
      </c>
      <c r="AH344" s="162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60" t="str">
        <f t="shared" si="142"/>
        <v/>
      </c>
      <c r="O345" s="160">
        <f t="shared" ca="1" si="143"/>
        <v>16</v>
      </c>
      <c r="P345" s="160" t="str">
        <f t="shared" ca="1" si="144"/>
        <v/>
      </c>
      <c r="Q345" s="160" t="str">
        <f t="shared" ca="1" si="145"/>
        <v/>
      </c>
      <c r="R345" s="160" t="str">
        <f t="shared" ca="1" si="146"/>
        <v/>
      </c>
      <c r="S345" s="160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61" t="str">
        <f t="shared" si="153"/>
        <v/>
      </c>
      <c r="Z345" s="161" t="str">
        <f t="shared" si="154"/>
        <v/>
      </c>
      <c r="AA345" s="161" t="str">
        <f t="shared" si="155"/>
        <v/>
      </c>
      <c r="AB345" s="161" t="str">
        <f t="shared" si="156"/>
        <v/>
      </c>
      <c r="AC345" s="161" t="str">
        <f t="shared" si="157"/>
        <v/>
      </c>
      <c r="AD345" s="162" t="str">
        <f t="shared" ca="1" si="158"/>
        <v/>
      </c>
      <c r="AE345" s="162" t="str">
        <f t="shared" ca="1" si="159"/>
        <v/>
      </c>
      <c r="AF345" s="162" t="str">
        <f t="shared" ca="1" si="160"/>
        <v/>
      </c>
      <c r="AG345" s="162" t="str">
        <f t="shared" ca="1" si="161"/>
        <v/>
      </c>
      <c r="AH345" s="162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60" t="str">
        <f t="shared" si="142"/>
        <v/>
      </c>
      <c r="O346" s="160">
        <f t="shared" ca="1" si="143"/>
        <v>16</v>
      </c>
      <c r="P346" s="160" t="str">
        <f t="shared" ca="1" si="144"/>
        <v/>
      </c>
      <c r="Q346" s="160" t="str">
        <f t="shared" ca="1" si="145"/>
        <v/>
      </c>
      <c r="R346" s="160" t="str">
        <f t="shared" ca="1" si="146"/>
        <v/>
      </c>
      <c r="S346" s="160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61" t="str">
        <f t="shared" si="153"/>
        <v/>
      </c>
      <c r="Z346" s="161" t="str">
        <f t="shared" si="154"/>
        <v/>
      </c>
      <c r="AA346" s="161" t="str">
        <f t="shared" si="155"/>
        <v/>
      </c>
      <c r="AB346" s="161" t="str">
        <f t="shared" si="156"/>
        <v/>
      </c>
      <c r="AC346" s="161" t="str">
        <f t="shared" si="157"/>
        <v/>
      </c>
      <c r="AD346" s="162" t="str">
        <f t="shared" ca="1" si="158"/>
        <v/>
      </c>
      <c r="AE346" s="162" t="str">
        <f t="shared" ca="1" si="159"/>
        <v/>
      </c>
      <c r="AF346" s="162" t="str">
        <f t="shared" ca="1" si="160"/>
        <v/>
      </c>
      <c r="AG346" s="162" t="str">
        <f t="shared" ca="1" si="161"/>
        <v/>
      </c>
      <c r="AH346" s="162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60" t="str">
        <f t="shared" si="142"/>
        <v/>
      </c>
      <c r="O347" s="160">
        <f t="shared" ca="1" si="143"/>
        <v>16</v>
      </c>
      <c r="P347" s="160" t="str">
        <f t="shared" ca="1" si="144"/>
        <v/>
      </c>
      <c r="Q347" s="160" t="str">
        <f t="shared" ca="1" si="145"/>
        <v/>
      </c>
      <c r="R347" s="160" t="str">
        <f t="shared" ca="1" si="146"/>
        <v/>
      </c>
      <c r="S347" s="160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61" t="str">
        <f t="shared" si="153"/>
        <v/>
      </c>
      <c r="Z347" s="161" t="str">
        <f t="shared" si="154"/>
        <v/>
      </c>
      <c r="AA347" s="161" t="str">
        <f t="shared" si="155"/>
        <v/>
      </c>
      <c r="AB347" s="161" t="str">
        <f t="shared" si="156"/>
        <v/>
      </c>
      <c r="AC347" s="161" t="str">
        <f t="shared" si="157"/>
        <v/>
      </c>
      <c r="AD347" s="162" t="str">
        <f t="shared" ca="1" si="158"/>
        <v/>
      </c>
      <c r="AE347" s="162" t="str">
        <f t="shared" ca="1" si="159"/>
        <v/>
      </c>
      <c r="AF347" s="162" t="str">
        <f t="shared" ca="1" si="160"/>
        <v/>
      </c>
      <c r="AG347" s="162" t="str">
        <f t="shared" ca="1" si="161"/>
        <v/>
      </c>
      <c r="AH347" s="162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60" t="str">
        <f t="shared" si="142"/>
        <v/>
      </c>
      <c r="O348" s="160">
        <f t="shared" ca="1" si="143"/>
        <v>16</v>
      </c>
      <c r="P348" s="160" t="str">
        <f t="shared" ca="1" si="144"/>
        <v/>
      </c>
      <c r="Q348" s="160" t="str">
        <f t="shared" ca="1" si="145"/>
        <v/>
      </c>
      <c r="R348" s="160" t="str">
        <f t="shared" ca="1" si="146"/>
        <v/>
      </c>
      <c r="S348" s="160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61" t="str">
        <f t="shared" si="153"/>
        <v/>
      </c>
      <c r="Z348" s="161" t="str">
        <f t="shared" si="154"/>
        <v/>
      </c>
      <c r="AA348" s="161" t="str">
        <f t="shared" si="155"/>
        <v/>
      </c>
      <c r="AB348" s="161" t="str">
        <f t="shared" si="156"/>
        <v/>
      </c>
      <c r="AC348" s="161" t="str">
        <f t="shared" si="157"/>
        <v/>
      </c>
      <c r="AD348" s="162" t="str">
        <f t="shared" ca="1" si="158"/>
        <v/>
      </c>
      <c r="AE348" s="162" t="str">
        <f t="shared" ca="1" si="159"/>
        <v/>
      </c>
      <c r="AF348" s="162" t="str">
        <f t="shared" ca="1" si="160"/>
        <v/>
      </c>
      <c r="AG348" s="162" t="str">
        <f t="shared" ca="1" si="161"/>
        <v/>
      </c>
      <c r="AH348" s="162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60" t="str">
        <f t="shared" si="142"/>
        <v/>
      </c>
      <c r="O349" s="160">
        <f t="shared" ca="1" si="143"/>
        <v>16</v>
      </c>
      <c r="P349" s="160" t="str">
        <f t="shared" ca="1" si="144"/>
        <v/>
      </c>
      <c r="Q349" s="160" t="str">
        <f t="shared" ca="1" si="145"/>
        <v/>
      </c>
      <c r="R349" s="160" t="str">
        <f t="shared" ca="1" si="146"/>
        <v/>
      </c>
      <c r="S349" s="160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61" t="str">
        <f t="shared" si="153"/>
        <v/>
      </c>
      <c r="Z349" s="161" t="str">
        <f t="shared" si="154"/>
        <v/>
      </c>
      <c r="AA349" s="161" t="str">
        <f t="shared" si="155"/>
        <v/>
      </c>
      <c r="AB349" s="161" t="str">
        <f t="shared" si="156"/>
        <v/>
      </c>
      <c r="AC349" s="161" t="str">
        <f t="shared" si="157"/>
        <v/>
      </c>
      <c r="AD349" s="162" t="str">
        <f t="shared" ca="1" si="158"/>
        <v/>
      </c>
      <c r="AE349" s="162" t="str">
        <f t="shared" ca="1" si="159"/>
        <v/>
      </c>
      <c r="AF349" s="162" t="str">
        <f t="shared" ca="1" si="160"/>
        <v/>
      </c>
      <c r="AG349" s="162" t="str">
        <f t="shared" ca="1" si="161"/>
        <v/>
      </c>
      <c r="AH349" s="162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60" t="str">
        <f t="shared" si="142"/>
        <v/>
      </c>
      <c r="O350" s="160">
        <f t="shared" ca="1" si="143"/>
        <v>16</v>
      </c>
      <c r="P350" s="160" t="str">
        <f t="shared" ca="1" si="144"/>
        <v/>
      </c>
      <c r="Q350" s="160" t="str">
        <f t="shared" ca="1" si="145"/>
        <v/>
      </c>
      <c r="R350" s="160" t="str">
        <f t="shared" ca="1" si="146"/>
        <v/>
      </c>
      <c r="S350" s="160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61" t="str">
        <f t="shared" si="153"/>
        <v/>
      </c>
      <c r="Z350" s="161" t="str">
        <f t="shared" si="154"/>
        <v/>
      </c>
      <c r="AA350" s="161" t="str">
        <f t="shared" si="155"/>
        <v/>
      </c>
      <c r="AB350" s="161" t="str">
        <f t="shared" si="156"/>
        <v/>
      </c>
      <c r="AC350" s="161" t="str">
        <f t="shared" si="157"/>
        <v/>
      </c>
      <c r="AD350" s="162" t="str">
        <f t="shared" ca="1" si="158"/>
        <v/>
      </c>
      <c r="AE350" s="162" t="str">
        <f t="shared" ca="1" si="159"/>
        <v/>
      </c>
      <c r="AF350" s="162" t="str">
        <f t="shared" ca="1" si="160"/>
        <v/>
      </c>
      <c r="AG350" s="162" t="str">
        <f t="shared" ca="1" si="161"/>
        <v/>
      </c>
      <c r="AH350" s="162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60" t="str">
        <f t="shared" si="142"/>
        <v/>
      </c>
      <c r="O351" s="160">
        <f t="shared" ca="1" si="143"/>
        <v>16</v>
      </c>
      <c r="P351" s="160" t="str">
        <f t="shared" ca="1" si="144"/>
        <v/>
      </c>
      <c r="Q351" s="160" t="str">
        <f t="shared" ca="1" si="145"/>
        <v/>
      </c>
      <c r="R351" s="160" t="str">
        <f t="shared" ca="1" si="146"/>
        <v/>
      </c>
      <c r="S351" s="160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61" t="str">
        <f t="shared" si="153"/>
        <v/>
      </c>
      <c r="Z351" s="161" t="str">
        <f t="shared" si="154"/>
        <v/>
      </c>
      <c r="AA351" s="161" t="str">
        <f t="shared" si="155"/>
        <v/>
      </c>
      <c r="AB351" s="161" t="str">
        <f t="shared" si="156"/>
        <v/>
      </c>
      <c r="AC351" s="161" t="str">
        <f t="shared" si="157"/>
        <v/>
      </c>
      <c r="AD351" s="162" t="str">
        <f t="shared" ca="1" si="158"/>
        <v/>
      </c>
      <c r="AE351" s="162" t="str">
        <f t="shared" ca="1" si="159"/>
        <v/>
      </c>
      <c r="AF351" s="162" t="str">
        <f t="shared" ca="1" si="160"/>
        <v/>
      </c>
      <c r="AG351" s="162" t="str">
        <f t="shared" ca="1" si="161"/>
        <v/>
      </c>
      <c r="AH351" s="162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60" t="str">
        <f t="shared" si="142"/>
        <v/>
      </c>
      <c r="O352" s="160">
        <f t="shared" ca="1" si="143"/>
        <v>16</v>
      </c>
      <c r="P352" s="160" t="str">
        <f t="shared" ca="1" si="144"/>
        <v/>
      </c>
      <c r="Q352" s="160" t="str">
        <f t="shared" ca="1" si="145"/>
        <v/>
      </c>
      <c r="R352" s="160" t="str">
        <f t="shared" ca="1" si="146"/>
        <v/>
      </c>
      <c r="S352" s="160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61" t="str">
        <f t="shared" si="153"/>
        <v/>
      </c>
      <c r="Z352" s="161" t="str">
        <f t="shared" si="154"/>
        <v/>
      </c>
      <c r="AA352" s="161" t="str">
        <f t="shared" si="155"/>
        <v/>
      </c>
      <c r="AB352" s="161" t="str">
        <f t="shared" si="156"/>
        <v/>
      </c>
      <c r="AC352" s="161" t="str">
        <f t="shared" si="157"/>
        <v/>
      </c>
      <c r="AD352" s="162" t="str">
        <f t="shared" ca="1" si="158"/>
        <v/>
      </c>
      <c r="AE352" s="162" t="str">
        <f t="shared" ca="1" si="159"/>
        <v/>
      </c>
      <c r="AF352" s="162" t="str">
        <f t="shared" ca="1" si="160"/>
        <v/>
      </c>
      <c r="AG352" s="162" t="str">
        <f t="shared" ca="1" si="161"/>
        <v/>
      </c>
      <c r="AH352" s="162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60" t="str">
        <f t="shared" si="142"/>
        <v/>
      </c>
      <c r="O353" s="160">
        <f t="shared" ca="1" si="143"/>
        <v>16</v>
      </c>
      <c r="P353" s="160" t="str">
        <f t="shared" ca="1" si="144"/>
        <v/>
      </c>
      <c r="Q353" s="160" t="str">
        <f t="shared" ca="1" si="145"/>
        <v/>
      </c>
      <c r="R353" s="160" t="str">
        <f t="shared" ca="1" si="146"/>
        <v/>
      </c>
      <c r="S353" s="160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61" t="str">
        <f t="shared" si="153"/>
        <v/>
      </c>
      <c r="Z353" s="161" t="str">
        <f t="shared" si="154"/>
        <v/>
      </c>
      <c r="AA353" s="161" t="str">
        <f t="shared" si="155"/>
        <v/>
      </c>
      <c r="AB353" s="161" t="str">
        <f t="shared" si="156"/>
        <v/>
      </c>
      <c r="AC353" s="161" t="str">
        <f t="shared" si="157"/>
        <v/>
      </c>
      <c r="AD353" s="162" t="str">
        <f t="shared" ca="1" si="158"/>
        <v/>
      </c>
      <c r="AE353" s="162" t="str">
        <f t="shared" ca="1" si="159"/>
        <v/>
      </c>
      <c r="AF353" s="162" t="str">
        <f t="shared" ca="1" si="160"/>
        <v/>
      </c>
      <c r="AG353" s="162" t="str">
        <f t="shared" ca="1" si="161"/>
        <v/>
      </c>
      <c r="AH353" s="162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60" t="str">
        <f t="shared" si="142"/>
        <v/>
      </c>
      <c r="O354" s="160">
        <f t="shared" ca="1" si="143"/>
        <v>16</v>
      </c>
      <c r="P354" s="160" t="str">
        <f t="shared" ca="1" si="144"/>
        <v/>
      </c>
      <c r="Q354" s="160" t="str">
        <f t="shared" ca="1" si="145"/>
        <v/>
      </c>
      <c r="R354" s="160" t="str">
        <f t="shared" ca="1" si="146"/>
        <v/>
      </c>
      <c r="S354" s="160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61" t="str">
        <f t="shared" si="153"/>
        <v/>
      </c>
      <c r="Z354" s="161" t="str">
        <f t="shared" si="154"/>
        <v/>
      </c>
      <c r="AA354" s="161" t="str">
        <f t="shared" si="155"/>
        <v/>
      </c>
      <c r="AB354" s="161" t="str">
        <f t="shared" si="156"/>
        <v/>
      </c>
      <c r="AC354" s="161" t="str">
        <f t="shared" si="157"/>
        <v/>
      </c>
      <c r="AD354" s="162" t="str">
        <f t="shared" ca="1" si="158"/>
        <v/>
      </c>
      <c r="AE354" s="162" t="str">
        <f t="shared" ca="1" si="159"/>
        <v/>
      </c>
      <c r="AF354" s="162" t="str">
        <f t="shared" ca="1" si="160"/>
        <v/>
      </c>
      <c r="AG354" s="162" t="str">
        <f t="shared" ca="1" si="161"/>
        <v/>
      </c>
      <c r="AH354" s="162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60" t="str">
        <f t="shared" si="142"/>
        <v/>
      </c>
      <c r="O355" s="160">
        <f t="shared" ca="1" si="143"/>
        <v>16</v>
      </c>
      <c r="P355" s="160" t="str">
        <f t="shared" ca="1" si="144"/>
        <v/>
      </c>
      <c r="Q355" s="160" t="str">
        <f t="shared" ca="1" si="145"/>
        <v/>
      </c>
      <c r="R355" s="160" t="str">
        <f t="shared" ca="1" si="146"/>
        <v/>
      </c>
      <c r="S355" s="160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61" t="str">
        <f t="shared" si="153"/>
        <v/>
      </c>
      <c r="Z355" s="161" t="str">
        <f t="shared" si="154"/>
        <v/>
      </c>
      <c r="AA355" s="161" t="str">
        <f t="shared" si="155"/>
        <v/>
      </c>
      <c r="AB355" s="161" t="str">
        <f t="shared" si="156"/>
        <v/>
      </c>
      <c r="AC355" s="161" t="str">
        <f t="shared" si="157"/>
        <v/>
      </c>
      <c r="AD355" s="162" t="str">
        <f t="shared" ca="1" si="158"/>
        <v/>
      </c>
      <c r="AE355" s="162" t="str">
        <f t="shared" ca="1" si="159"/>
        <v/>
      </c>
      <c r="AF355" s="162" t="str">
        <f t="shared" ca="1" si="160"/>
        <v/>
      </c>
      <c r="AG355" s="162" t="str">
        <f t="shared" ca="1" si="161"/>
        <v/>
      </c>
      <c r="AH355" s="162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60" t="str">
        <f t="shared" si="142"/>
        <v/>
      </c>
      <c r="O356" s="160">
        <f t="shared" ca="1" si="143"/>
        <v>16</v>
      </c>
      <c r="P356" s="160" t="str">
        <f t="shared" ca="1" si="144"/>
        <v/>
      </c>
      <c r="Q356" s="160" t="str">
        <f t="shared" ca="1" si="145"/>
        <v/>
      </c>
      <c r="R356" s="160" t="str">
        <f t="shared" ca="1" si="146"/>
        <v/>
      </c>
      <c r="S356" s="160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61" t="str">
        <f t="shared" si="153"/>
        <v/>
      </c>
      <c r="Z356" s="161" t="str">
        <f t="shared" si="154"/>
        <v/>
      </c>
      <c r="AA356" s="161" t="str">
        <f t="shared" si="155"/>
        <v/>
      </c>
      <c r="AB356" s="161" t="str">
        <f t="shared" si="156"/>
        <v/>
      </c>
      <c r="AC356" s="161" t="str">
        <f t="shared" si="157"/>
        <v/>
      </c>
      <c r="AD356" s="162" t="str">
        <f t="shared" ca="1" si="158"/>
        <v/>
      </c>
      <c r="AE356" s="162" t="str">
        <f t="shared" ca="1" si="159"/>
        <v/>
      </c>
      <c r="AF356" s="162" t="str">
        <f t="shared" ca="1" si="160"/>
        <v/>
      </c>
      <c r="AG356" s="162" t="str">
        <f t="shared" ca="1" si="161"/>
        <v/>
      </c>
      <c r="AH356" s="162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60" t="str">
        <f t="shared" si="142"/>
        <v/>
      </c>
      <c r="O357" s="160">
        <f t="shared" ca="1" si="143"/>
        <v>16</v>
      </c>
      <c r="P357" s="160" t="str">
        <f t="shared" ca="1" si="144"/>
        <v/>
      </c>
      <c r="Q357" s="160" t="str">
        <f t="shared" ca="1" si="145"/>
        <v/>
      </c>
      <c r="R357" s="160" t="str">
        <f t="shared" ca="1" si="146"/>
        <v/>
      </c>
      <c r="S357" s="160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61" t="str">
        <f t="shared" si="153"/>
        <v/>
      </c>
      <c r="Z357" s="161" t="str">
        <f t="shared" si="154"/>
        <v/>
      </c>
      <c r="AA357" s="161" t="str">
        <f t="shared" si="155"/>
        <v/>
      </c>
      <c r="AB357" s="161" t="str">
        <f t="shared" si="156"/>
        <v/>
      </c>
      <c r="AC357" s="161" t="str">
        <f t="shared" si="157"/>
        <v/>
      </c>
      <c r="AD357" s="162" t="str">
        <f t="shared" ca="1" si="158"/>
        <v/>
      </c>
      <c r="AE357" s="162" t="str">
        <f t="shared" ca="1" si="159"/>
        <v/>
      </c>
      <c r="AF357" s="162" t="str">
        <f t="shared" ca="1" si="160"/>
        <v/>
      </c>
      <c r="AG357" s="162" t="str">
        <f t="shared" ca="1" si="161"/>
        <v/>
      </c>
      <c r="AH357" s="162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60" t="str">
        <f t="shared" si="142"/>
        <v/>
      </c>
      <c r="O358" s="160">
        <f t="shared" ca="1" si="143"/>
        <v>16</v>
      </c>
      <c r="P358" s="160" t="str">
        <f t="shared" ca="1" si="144"/>
        <v/>
      </c>
      <c r="Q358" s="160" t="str">
        <f t="shared" ca="1" si="145"/>
        <v/>
      </c>
      <c r="R358" s="160" t="str">
        <f t="shared" ca="1" si="146"/>
        <v/>
      </c>
      <c r="S358" s="160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61" t="str">
        <f t="shared" si="153"/>
        <v/>
      </c>
      <c r="Z358" s="161" t="str">
        <f t="shared" si="154"/>
        <v/>
      </c>
      <c r="AA358" s="161" t="str">
        <f t="shared" si="155"/>
        <v/>
      </c>
      <c r="AB358" s="161" t="str">
        <f t="shared" si="156"/>
        <v/>
      </c>
      <c r="AC358" s="161" t="str">
        <f t="shared" si="157"/>
        <v/>
      </c>
      <c r="AD358" s="162" t="str">
        <f t="shared" ca="1" si="158"/>
        <v/>
      </c>
      <c r="AE358" s="162" t="str">
        <f t="shared" ca="1" si="159"/>
        <v/>
      </c>
      <c r="AF358" s="162" t="str">
        <f t="shared" ca="1" si="160"/>
        <v/>
      </c>
      <c r="AG358" s="162" t="str">
        <f t="shared" ca="1" si="161"/>
        <v/>
      </c>
      <c r="AH358" s="162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60" t="str">
        <f t="shared" si="142"/>
        <v/>
      </c>
      <c r="O359" s="160">
        <f t="shared" ca="1" si="143"/>
        <v>16</v>
      </c>
      <c r="P359" s="160" t="str">
        <f t="shared" ca="1" si="144"/>
        <v/>
      </c>
      <c r="Q359" s="160" t="str">
        <f t="shared" ca="1" si="145"/>
        <v/>
      </c>
      <c r="R359" s="160" t="str">
        <f t="shared" ca="1" si="146"/>
        <v/>
      </c>
      <c r="S359" s="160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61" t="str">
        <f t="shared" si="153"/>
        <v/>
      </c>
      <c r="Z359" s="161" t="str">
        <f t="shared" si="154"/>
        <v/>
      </c>
      <c r="AA359" s="161" t="str">
        <f t="shared" si="155"/>
        <v/>
      </c>
      <c r="AB359" s="161" t="str">
        <f t="shared" si="156"/>
        <v/>
      </c>
      <c r="AC359" s="161" t="str">
        <f t="shared" si="157"/>
        <v/>
      </c>
      <c r="AD359" s="162" t="str">
        <f t="shared" ca="1" si="158"/>
        <v/>
      </c>
      <c r="AE359" s="162" t="str">
        <f t="shared" ca="1" si="159"/>
        <v/>
      </c>
      <c r="AF359" s="162" t="str">
        <f t="shared" ca="1" si="160"/>
        <v/>
      </c>
      <c r="AG359" s="162" t="str">
        <f t="shared" ca="1" si="161"/>
        <v/>
      </c>
      <c r="AH359" s="162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60" t="str">
        <f t="shared" si="142"/>
        <v/>
      </c>
      <c r="O360" s="160">
        <f t="shared" ca="1" si="143"/>
        <v>16</v>
      </c>
      <c r="P360" s="160" t="str">
        <f t="shared" ca="1" si="144"/>
        <v/>
      </c>
      <c r="Q360" s="160" t="str">
        <f t="shared" ca="1" si="145"/>
        <v/>
      </c>
      <c r="R360" s="160" t="str">
        <f t="shared" ca="1" si="146"/>
        <v/>
      </c>
      <c r="S360" s="160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61" t="str">
        <f t="shared" si="153"/>
        <v/>
      </c>
      <c r="Z360" s="161" t="str">
        <f t="shared" si="154"/>
        <v/>
      </c>
      <c r="AA360" s="161" t="str">
        <f t="shared" si="155"/>
        <v/>
      </c>
      <c r="AB360" s="161" t="str">
        <f t="shared" si="156"/>
        <v/>
      </c>
      <c r="AC360" s="161" t="str">
        <f t="shared" si="157"/>
        <v/>
      </c>
      <c r="AD360" s="162" t="str">
        <f t="shared" ca="1" si="158"/>
        <v/>
      </c>
      <c r="AE360" s="162" t="str">
        <f t="shared" ca="1" si="159"/>
        <v/>
      </c>
      <c r="AF360" s="162" t="str">
        <f t="shared" ca="1" si="160"/>
        <v/>
      </c>
      <c r="AG360" s="162" t="str">
        <f t="shared" ca="1" si="161"/>
        <v/>
      </c>
      <c r="AH360" s="162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60" t="str">
        <f t="shared" si="142"/>
        <v/>
      </c>
      <c r="O361" s="160">
        <f t="shared" ca="1" si="143"/>
        <v>16</v>
      </c>
      <c r="P361" s="160" t="str">
        <f t="shared" ca="1" si="144"/>
        <v/>
      </c>
      <c r="Q361" s="160" t="str">
        <f t="shared" ca="1" si="145"/>
        <v/>
      </c>
      <c r="R361" s="160" t="str">
        <f t="shared" ca="1" si="146"/>
        <v/>
      </c>
      <c r="S361" s="160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61" t="str">
        <f t="shared" si="153"/>
        <v/>
      </c>
      <c r="Z361" s="161" t="str">
        <f t="shared" si="154"/>
        <v/>
      </c>
      <c r="AA361" s="161" t="str">
        <f t="shared" si="155"/>
        <v/>
      </c>
      <c r="AB361" s="161" t="str">
        <f t="shared" si="156"/>
        <v/>
      </c>
      <c r="AC361" s="161" t="str">
        <f t="shared" si="157"/>
        <v/>
      </c>
      <c r="AD361" s="162" t="str">
        <f t="shared" ca="1" si="158"/>
        <v/>
      </c>
      <c r="AE361" s="162" t="str">
        <f t="shared" ca="1" si="159"/>
        <v/>
      </c>
      <c r="AF361" s="162" t="str">
        <f t="shared" ca="1" si="160"/>
        <v/>
      </c>
      <c r="AG361" s="162" t="str">
        <f t="shared" ca="1" si="161"/>
        <v/>
      </c>
      <c r="AH361" s="162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60" t="str">
        <f t="shared" si="142"/>
        <v/>
      </c>
      <c r="O362" s="160">
        <f t="shared" ca="1" si="143"/>
        <v>16</v>
      </c>
      <c r="P362" s="160" t="str">
        <f t="shared" ca="1" si="144"/>
        <v/>
      </c>
      <c r="Q362" s="160" t="str">
        <f t="shared" ca="1" si="145"/>
        <v/>
      </c>
      <c r="R362" s="160" t="str">
        <f t="shared" ca="1" si="146"/>
        <v/>
      </c>
      <c r="S362" s="160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61" t="str">
        <f t="shared" si="153"/>
        <v/>
      </c>
      <c r="Z362" s="161" t="str">
        <f t="shared" si="154"/>
        <v/>
      </c>
      <c r="AA362" s="161" t="str">
        <f t="shared" si="155"/>
        <v/>
      </c>
      <c r="AB362" s="161" t="str">
        <f t="shared" si="156"/>
        <v/>
      </c>
      <c r="AC362" s="161" t="str">
        <f t="shared" si="157"/>
        <v/>
      </c>
      <c r="AD362" s="162" t="str">
        <f t="shared" ca="1" si="158"/>
        <v/>
      </c>
      <c r="AE362" s="162" t="str">
        <f t="shared" ca="1" si="159"/>
        <v/>
      </c>
      <c r="AF362" s="162" t="str">
        <f t="shared" ca="1" si="160"/>
        <v/>
      </c>
      <c r="AG362" s="162" t="str">
        <f t="shared" ca="1" si="161"/>
        <v/>
      </c>
      <c r="AH362" s="162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60" t="str">
        <f t="shared" si="142"/>
        <v/>
      </c>
      <c r="O363" s="160">
        <f t="shared" ca="1" si="143"/>
        <v>16</v>
      </c>
      <c r="P363" s="160" t="str">
        <f t="shared" ca="1" si="144"/>
        <v/>
      </c>
      <c r="Q363" s="160" t="str">
        <f t="shared" ca="1" si="145"/>
        <v/>
      </c>
      <c r="R363" s="160" t="str">
        <f t="shared" ca="1" si="146"/>
        <v/>
      </c>
      <c r="S363" s="160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61" t="str">
        <f t="shared" si="153"/>
        <v/>
      </c>
      <c r="Z363" s="161" t="str">
        <f t="shared" si="154"/>
        <v/>
      </c>
      <c r="AA363" s="161" t="str">
        <f t="shared" si="155"/>
        <v/>
      </c>
      <c r="AB363" s="161" t="str">
        <f t="shared" si="156"/>
        <v/>
      </c>
      <c r="AC363" s="161" t="str">
        <f t="shared" si="157"/>
        <v/>
      </c>
      <c r="AD363" s="162" t="str">
        <f t="shared" ca="1" si="158"/>
        <v/>
      </c>
      <c r="AE363" s="162" t="str">
        <f t="shared" ca="1" si="159"/>
        <v/>
      </c>
      <c r="AF363" s="162" t="str">
        <f t="shared" ca="1" si="160"/>
        <v/>
      </c>
      <c r="AG363" s="162" t="str">
        <f t="shared" ca="1" si="161"/>
        <v/>
      </c>
      <c r="AH363" s="162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60" t="str">
        <f t="shared" si="142"/>
        <v/>
      </c>
      <c r="O364" s="160">
        <f t="shared" ca="1" si="143"/>
        <v>16</v>
      </c>
      <c r="P364" s="160" t="str">
        <f t="shared" ca="1" si="144"/>
        <v/>
      </c>
      <c r="Q364" s="160" t="str">
        <f t="shared" ca="1" si="145"/>
        <v/>
      </c>
      <c r="R364" s="160" t="str">
        <f t="shared" ca="1" si="146"/>
        <v/>
      </c>
      <c r="S364" s="160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61" t="str">
        <f t="shared" si="153"/>
        <v/>
      </c>
      <c r="Z364" s="161" t="str">
        <f t="shared" si="154"/>
        <v/>
      </c>
      <c r="AA364" s="161" t="str">
        <f t="shared" si="155"/>
        <v/>
      </c>
      <c r="AB364" s="161" t="str">
        <f t="shared" si="156"/>
        <v/>
      </c>
      <c r="AC364" s="161" t="str">
        <f t="shared" si="157"/>
        <v/>
      </c>
      <c r="AD364" s="162" t="str">
        <f t="shared" ca="1" si="158"/>
        <v/>
      </c>
      <c r="AE364" s="162" t="str">
        <f t="shared" ca="1" si="159"/>
        <v/>
      </c>
      <c r="AF364" s="162" t="str">
        <f t="shared" ca="1" si="160"/>
        <v/>
      </c>
      <c r="AG364" s="162" t="str">
        <f t="shared" ca="1" si="161"/>
        <v/>
      </c>
      <c r="AH364" s="162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60" t="str">
        <f t="shared" si="142"/>
        <v/>
      </c>
      <c r="O365" s="160">
        <f t="shared" ca="1" si="143"/>
        <v>16</v>
      </c>
      <c r="P365" s="160" t="str">
        <f t="shared" ca="1" si="144"/>
        <v/>
      </c>
      <c r="Q365" s="160" t="str">
        <f t="shared" ca="1" si="145"/>
        <v/>
      </c>
      <c r="R365" s="160" t="str">
        <f t="shared" ca="1" si="146"/>
        <v/>
      </c>
      <c r="S365" s="160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61" t="str">
        <f t="shared" si="153"/>
        <v/>
      </c>
      <c r="Z365" s="161" t="str">
        <f t="shared" si="154"/>
        <v/>
      </c>
      <c r="AA365" s="161" t="str">
        <f t="shared" si="155"/>
        <v/>
      </c>
      <c r="AB365" s="161" t="str">
        <f t="shared" si="156"/>
        <v/>
      </c>
      <c r="AC365" s="161" t="str">
        <f t="shared" si="157"/>
        <v/>
      </c>
      <c r="AD365" s="162" t="str">
        <f t="shared" ca="1" si="158"/>
        <v/>
      </c>
      <c r="AE365" s="162" t="str">
        <f t="shared" ca="1" si="159"/>
        <v/>
      </c>
      <c r="AF365" s="162" t="str">
        <f t="shared" ca="1" si="160"/>
        <v/>
      </c>
      <c r="AG365" s="162" t="str">
        <f t="shared" ca="1" si="161"/>
        <v/>
      </c>
      <c r="AH365" s="162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60" t="str">
        <f t="shared" si="142"/>
        <v/>
      </c>
      <c r="O366" s="160">
        <f t="shared" ca="1" si="143"/>
        <v>16</v>
      </c>
      <c r="P366" s="160" t="str">
        <f t="shared" ca="1" si="144"/>
        <v/>
      </c>
      <c r="Q366" s="160" t="str">
        <f t="shared" ca="1" si="145"/>
        <v/>
      </c>
      <c r="R366" s="160" t="str">
        <f t="shared" ca="1" si="146"/>
        <v/>
      </c>
      <c r="S366" s="160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61" t="str">
        <f t="shared" si="153"/>
        <v/>
      </c>
      <c r="Z366" s="161" t="str">
        <f t="shared" si="154"/>
        <v/>
      </c>
      <c r="AA366" s="161" t="str">
        <f t="shared" si="155"/>
        <v/>
      </c>
      <c r="AB366" s="161" t="str">
        <f t="shared" si="156"/>
        <v/>
      </c>
      <c r="AC366" s="161" t="str">
        <f t="shared" si="157"/>
        <v/>
      </c>
      <c r="AD366" s="162" t="str">
        <f t="shared" ca="1" si="158"/>
        <v/>
      </c>
      <c r="AE366" s="162" t="str">
        <f t="shared" ca="1" si="159"/>
        <v/>
      </c>
      <c r="AF366" s="162" t="str">
        <f t="shared" ca="1" si="160"/>
        <v/>
      </c>
      <c r="AG366" s="162" t="str">
        <f t="shared" ca="1" si="161"/>
        <v/>
      </c>
      <c r="AH366" s="162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60" t="str">
        <f t="shared" si="142"/>
        <v/>
      </c>
      <c r="O367" s="160">
        <f t="shared" ca="1" si="143"/>
        <v>16</v>
      </c>
      <c r="P367" s="160" t="str">
        <f t="shared" ca="1" si="144"/>
        <v/>
      </c>
      <c r="Q367" s="160" t="str">
        <f t="shared" ca="1" si="145"/>
        <v/>
      </c>
      <c r="R367" s="160" t="str">
        <f t="shared" ca="1" si="146"/>
        <v/>
      </c>
      <c r="S367" s="160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61" t="str">
        <f t="shared" si="153"/>
        <v/>
      </c>
      <c r="Z367" s="161" t="str">
        <f t="shared" si="154"/>
        <v/>
      </c>
      <c r="AA367" s="161" t="str">
        <f t="shared" si="155"/>
        <v/>
      </c>
      <c r="AB367" s="161" t="str">
        <f t="shared" si="156"/>
        <v/>
      </c>
      <c r="AC367" s="161" t="str">
        <f t="shared" si="157"/>
        <v/>
      </c>
      <c r="AD367" s="162" t="str">
        <f t="shared" ca="1" si="158"/>
        <v/>
      </c>
      <c r="AE367" s="162" t="str">
        <f t="shared" ca="1" si="159"/>
        <v/>
      </c>
      <c r="AF367" s="162" t="str">
        <f t="shared" ca="1" si="160"/>
        <v/>
      </c>
      <c r="AG367" s="162" t="str">
        <f t="shared" ca="1" si="161"/>
        <v/>
      </c>
      <c r="AH367" s="162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60" t="str">
        <f t="shared" si="142"/>
        <v/>
      </c>
      <c r="O368" s="160">
        <f t="shared" ca="1" si="143"/>
        <v>16</v>
      </c>
      <c r="P368" s="160" t="str">
        <f t="shared" ca="1" si="144"/>
        <v/>
      </c>
      <c r="Q368" s="160" t="str">
        <f t="shared" ca="1" si="145"/>
        <v/>
      </c>
      <c r="R368" s="160" t="str">
        <f t="shared" ca="1" si="146"/>
        <v/>
      </c>
      <c r="S368" s="160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61" t="str">
        <f t="shared" si="153"/>
        <v/>
      </c>
      <c r="Z368" s="161" t="str">
        <f t="shared" si="154"/>
        <v/>
      </c>
      <c r="AA368" s="161" t="str">
        <f t="shared" si="155"/>
        <v/>
      </c>
      <c r="AB368" s="161" t="str">
        <f t="shared" si="156"/>
        <v/>
      </c>
      <c r="AC368" s="161" t="str">
        <f t="shared" si="157"/>
        <v/>
      </c>
      <c r="AD368" s="162" t="str">
        <f t="shared" ca="1" si="158"/>
        <v/>
      </c>
      <c r="AE368" s="162" t="str">
        <f t="shared" ca="1" si="159"/>
        <v/>
      </c>
      <c r="AF368" s="162" t="str">
        <f t="shared" ca="1" si="160"/>
        <v/>
      </c>
      <c r="AG368" s="162" t="str">
        <f t="shared" ca="1" si="161"/>
        <v/>
      </c>
      <c r="AH368" s="162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60" t="str">
        <f t="shared" si="142"/>
        <v/>
      </c>
      <c r="O369" s="160">
        <f t="shared" ca="1" si="143"/>
        <v>16</v>
      </c>
      <c r="P369" s="160" t="str">
        <f t="shared" ca="1" si="144"/>
        <v/>
      </c>
      <c r="Q369" s="160" t="str">
        <f t="shared" ca="1" si="145"/>
        <v/>
      </c>
      <c r="R369" s="160" t="str">
        <f t="shared" ca="1" si="146"/>
        <v/>
      </c>
      <c r="S369" s="160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61" t="str">
        <f t="shared" si="153"/>
        <v/>
      </c>
      <c r="Z369" s="161" t="str">
        <f t="shared" si="154"/>
        <v/>
      </c>
      <c r="AA369" s="161" t="str">
        <f t="shared" si="155"/>
        <v/>
      </c>
      <c r="AB369" s="161" t="str">
        <f t="shared" si="156"/>
        <v/>
      </c>
      <c r="AC369" s="161" t="str">
        <f t="shared" si="157"/>
        <v/>
      </c>
      <c r="AD369" s="162" t="str">
        <f t="shared" ca="1" si="158"/>
        <v/>
      </c>
      <c r="AE369" s="162" t="str">
        <f t="shared" ca="1" si="159"/>
        <v/>
      </c>
      <c r="AF369" s="162" t="str">
        <f t="shared" ca="1" si="160"/>
        <v/>
      </c>
      <c r="AG369" s="162" t="str">
        <f t="shared" ca="1" si="161"/>
        <v/>
      </c>
      <c r="AH369" s="162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60" t="str">
        <f t="shared" si="142"/>
        <v/>
      </c>
      <c r="O370" s="160">
        <f t="shared" ca="1" si="143"/>
        <v>16</v>
      </c>
      <c r="P370" s="160" t="str">
        <f t="shared" ca="1" si="144"/>
        <v/>
      </c>
      <c r="Q370" s="160" t="str">
        <f t="shared" ca="1" si="145"/>
        <v/>
      </c>
      <c r="R370" s="160" t="str">
        <f t="shared" ca="1" si="146"/>
        <v/>
      </c>
      <c r="S370" s="160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61" t="str">
        <f t="shared" si="153"/>
        <v/>
      </c>
      <c r="Z370" s="161" t="str">
        <f t="shared" si="154"/>
        <v/>
      </c>
      <c r="AA370" s="161" t="str">
        <f t="shared" si="155"/>
        <v/>
      </c>
      <c r="AB370" s="161" t="str">
        <f t="shared" si="156"/>
        <v/>
      </c>
      <c r="AC370" s="161" t="str">
        <f t="shared" si="157"/>
        <v/>
      </c>
      <c r="AD370" s="162" t="str">
        <f t="shared" ca="1" si="158"/>
        <v/>
      </c>
      <c r="AE370" s="162" t="str">
        <f t="shared" ca="1" si="159"/>
        <v/>
      </c>
      <c r="AF370" s="162" t="str">
        <f t="shared" ca="1" si="160"/>
        <v/>
      </c>
      <c r="AG370" s="162" t="str">
        <f t="shared" ca="1" si="161"/>
        <v/>
      </c>
      <c r="AH370" s="162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60" t="str">
        <f t="shared" si="142"/>
        <v/>
      </c>
      <c r="O371" s="160">
        <f t="shared" ca="1" si="143"/>
        <v>16</v>
      </c>
      <c r="P371" s="160" t="str">
        <f t="shared" ca="1" si="144"/>
        <v/>
      </c>
      <c r="Q371" s="160" t="str">
        <f t="shared" ca="1" si="145"/>
        <v/>
      </c>
      <c r="R371" s="160" t="str">
        <f t="shared" ca="1" si="146"/>
        <v/>
      </c>
      <c r="S371" s="160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61" t="str">
        <f t="shared" si="153"/>
        <v/>
      </c>
      <c r="Z371" s="161" t="str">
        <f t="shared" si="154"/>
        <v/>
      </c>
      <c r="AA371" s="161" t="str">
        <f t="shared" si="155"/>
        <v/>
      </c>
      <c r="AB371" s="161" t="str">
        <f t="shared" si="156"/>
        <v/>
      </c>
      <c r="AC371" s="161" t="str">
        <f t="shared" si="157"/>
        <v/>
      </c>
      <c r="AD371" s="162" t="str">
        <f t="shared" ca="1" si="158"/>
        <v/>
      </c>
      <c r="AE371" s="162" t="str">
        <f t="shared" ca="1" si="159"/>
        <v/>
      </c>
      <c r="AF371" s="162" t="str">
        <f t="shared" ca="1" si="160"/>
        <v/>
      </c>
      <c r="AG371" s="162" t="str">
        <f t="shared" ca="1" si="161"/>
        <v/>
      </c>
      <c r="AH371" s="162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60" t="str">
        <f t="shared" si="142"/>
        <v/>
      </c>
      <c r="O372" s="160">
        <f t="shared" ca="1" si="143"/>
        <v>16</v>
      </c>
      <c r="P372" s="160" t="str">
        <f t="shared" ca="1" si="144"/>
        <v/>
      </c>
      <c r="Q372" s="160" t="str">
        <f t="shared" ca="1" si="145"/>
        <v/>
      </c>
      <c r="R372" s="160" t="str">
        <f t="shared" ca="1" si="146"/>
        <v/>
      </c>
      <c r="S372" s="160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61" t="str">
        <f t="shared" si="153"/>
        <v/>
      </c>
      <c r="Z372" s="161" t="str">
        <f t="shared" si="154"/>
        <v/>
      </c>
      <c r="AA372" s="161" t="str">
        <f t="shared" si="155"/>
        <v/>
      </c>
      <c r="AB372" s="161" t="str">
        <f t="shared" si="156"/>
        <v/>
      </c>
      <c r="AC372" s="161" t="str">
        <f t="shared" si="157"/>
        <v/>
      </c>
      <c r="AD372" s="162" t="str">
        <f t="shared" ca="1" si="158"/>
        <v/>
      </c>
      <c r="AE372" s="162" t="str">
        <f t="shared" ca="1" si="159"/>
        <v/>
      </c>
      <c r="AF372" s="162" t="str">
        <f t="shared" ca="1" si="160"/>
        <v/>
      </c>
      <c r="AG372" s="162" t="str">
        <f t="shared" ca="1" si="161"/>
        <v/>
      </c>
      <c r="AH372" s="162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60" t="str">
        <f t="shared" si="142"/>
        <v/>
      </c>
      <c r="O373" s="160">
        <f t="shared" ca="1" si="143"/>
        <v>16</v>
      </c>
      <c r="P373" s="160" t="str">
        <f t="shared" ca="1" si="144"/>
        <v/>
      </c>
      <c r="Q373" s="160" t="str">
        <f t="shared" ca="1" si="145"/>
        <v/>
      </c>
      <c r="R373" s="160" t="str">
        <f t="shared" ca="1" si="146"/>
        <v/>
      </c>
      <c r="S373" s="160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61" t="str">
        <f t="shared" si="153"/>
        <v/>
      </c>
      <c r="Z373" s="161" t="str">
        <f t="shared" si="154"/>
        <v/>
      </c>
      <c r="AA373" s="161" t="str">
        <f t="shared" si="155"/>
        <v/>
      </c>
      <c r="AB373" s="161" t="str">
        <f t="shared" si="156"/>
        <v/>
      </c>
      <c r="AC373" s="161" t="str">
        <f t="shared" si="157"/>
        <v/>
      </c>
      <c r="AD373" s="162" t="str">
        <f t="shared" ca="1" si="158"/>
        <v/>
      </c>
      <c r="AE373" s="162" t="str">
        <f t="shared" ca="1" si="159"/>
        <v/>
      </c>
      <c r="AF373" s="162" t="str">
        <f t="shared" ca="1" si="160"/>
        <v/>
      </c>
      <c r="AG373" s="162" t="str">
        <f t="shared" ca="1" si="161"/>
        <v/>
      </c>
      <c r="AH373" s="162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60" t="str">
        <f t="shared" si="142"/>
        <v/>
      </c>
      <c r="O374" s="160">
        <f t="shared" ca="1" si="143"/>
        <v>16</v>
      </c>
      <c r="P374" s="160" t="str">
        <f t="shared" ca="1" si="144"/>
        <v/>
      </c>
      <c r="Q374" s="160" t="str">
        <f t="shared" ca="1" si="145"/>
        <v/>
      </c>
      <c r="R374" s="160" t="str">
        <f t="shared" ca="1" si="146"/>
        <v/>
      </c>
      <c r="S374" s="160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61" t="str">
        <f t="shared" si="153"/>
        <v/>
      </c>
      <c r="Z374" s="161" t="str">
        <f t="shared" si="154"/>
        <v/>
      </c>
      <c r="AA374" s="161" t="str">
        <f t="shared" si="155"/>
        <v/>
      </c>
      <c r="AB374" s="161" t="str">
        <f t="shared" si="156"/>
        <v/>
      </c>
      <c r="AC374" s="161" t="str">
        <f t="shared" si="157"/>
        <v/>
      </c>
      <c r="AD374" s="162" t="str">
        <f t="shared" ca="1" si="158"/>
        <v/>
      </c>
      <c r="AE374" s="162" t="str">
        <f t="shared" ca="1" si="159"/>
        <v/>
      </c>
      <c r="AF374" s="162" t="str">
        <f t="shared" ca="1" si="160"/>
        <v/>
      </c>
      <c r="AG374" s="162" t="str">
        <f t="shared" ca="1" si="161"/>
        <v/>
      </c>
      <c r="AH374" s="162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60" t="str">
        <f t="shared" si="142"/>
        <v/>
      </c>
      <c r="O375" s="160">
        <f t="shared" ca="1" si="143"/>
        <v>16</v>
      </c>
      <c r="P375" s="160" t="str">
        <f t="shared" ca="1" si="144"/>
        <v/>
      </c>
      <c r="Q375" s="160" t="str">
        <f t="shared" ca="1" si="145"/>
        <v/>
      </c>
      <c r="R375" s="160" t="str">
        <f t="shared" ca="1" si="146"/>
        <v/>
      </c>
      <c r="S375" s="160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61" t="str">
        <f t="shared" si="153"/>
        <v/>
      </c>
      <c r="Z375" s="161" t="str">
        <f t="shared" si="154"/>
        <v/>
      </c>
      <c r="AA375" s="161" t="str">
        <f t="shared" si="155"/>
        <v/>
      </c>
      <c r="AB375" s="161" t="str">
        <f t="shared" si="156"/>
        <v/>
      </c>
      <c r="AC375" s="161" t="str">
        <f t="shared" si="157"/>
        <v/>
      </c>
      <c r="AD375" s="162" t="str">
        <f t="shared" ca="1" si="158"/>
        <v/>
      </c>
      <c r="AE375" s="162" t="str">
        <f t="shared" ca="1" si="159"/>
        <v/>
      </c>
      <c r="AF375" s="162" t="str">
        <f t="shared" ca="1" si="160"/>
        <v/>
      </c>
      <c r="AG375" s="162" t="str">
        <f t="shared" ca="1" si="161"/>
        <v/>
      </c>
      <c r="AH375" s="162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60" t="str">
        <f t="shared" si="142"/>
        <v/>
      </c>
      <c r="O376" s="160">
        <f t="shared" ca="1" si="143"/>
        <v>16</v>
      </c>
      <c r="P376" s="160" t="str">
        <f t="shared" ca="1" si="144"/>
        <v/>
      </c>
      <c r="Q376" s="160" t="str">
        <f t="shared" ca="1" si="145"/>
        <v/>
      </c>
      <c r="R376" s="160" t="str">
        <f t="shared" ca="1" si="146"/>
        <v/>
      </c>
      <c r="S376" s="160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61" t="str">
        <f t="shared" si="153"/>
        <v/>
      </c>
      <c r="Z376" s="161" t="str">
        <f t="shared" si="154"/>
        <v/>
      </c>
      <c r="AA376" s="161" t="str">
        <f t="shared" si="155"/>
        <v/>
      </c>
      <c r="AB376" s="161" t="str">
        <f t="shared" si="156"/>
        <v/>
      </c>
      <c r="AC376" s="161" t="str">
        <f t="shared" si="157"/>
        <v/>
      </c>
      <c r="AD376" s="162" t="str">
        <f t="shared" ca="1" si="158"/>
        <v/>
      </c>
      <c r="AE376" s="162" t="str">
        <f t="shared" ca="1" si="159"/>
        <v/>
      </c>
      <c r="AF376" s="162" t="str">
        <f t="shared" ca="1" si="160"/>
        <v/>
      </c>
      <c r="AG376" s="162" t="str">
        <f t="shared" ca="1" si="161"/>
        <v/>
      </c>
      <c r="AH376" s="162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60" t="str">
        <f t="shared" si="142"/>
        <v/>
      </c>
      <c r="O377" s="160">
        <f t="shared" ca="1" si="143"/>
        <v>16</v>
      </c>
      <c r="P377" s="160" t="str">
        <f t="shared" ca="1" si="144"/>
        <v/>
      </c>
      <c r="Q377" s="160" t="str">
        <f t="shared" ca="1" si="145"/>
        <v/>
      </c>
      <c r="R377" s="160" t="str">
        <f t="shared" ca="1" si="146"/>
        <v/>
      </c>
      <c r="S377" s="160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61" t="str">
        <f t="shared" si="153"/>
        <v/>
      </c>
      <c r="Z377" s="161" t="str">
        <f t="shared" si="154"/>
        <v/>
      </c>
      <c r="AA377" s="161" t="str">
        <f t="shared" si="155"/>
        <v/>
      </c>
      <c r="AB377" s="161" t="str">
        <f t="shared" si="156"/>
        <v/>
      </c>
      <c r="AC377" s="161" t="str">
        <f t="shared" si="157"/>
        <v/>
      </c>
      <c r="AD377" s="162" t="str">
        <f t="shared" ca="1" si="158"/>
        <v/>
      </c>
      <c r="AE377" s="162" t="str">
        <f t="shared" ca="1" si="159"/>
        <v/>
      </c>
      <c r="AF377" s="162" t="str">
        <f t="shared" ca="1" si="160"/>
        <v/>
      </c>
      <c r="AG377" s="162" t="str">
        <f t="shared" ca="1" si="161"/>
        <v/>
      </c>
      <c r="AH377" s="162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60" t="str">
        <f t="shared" si="142"/>
        <v/>
      </c>
      <c r="O378" s="160">
        <f t="shared" ca="1" si="143"/>
        <v>16</v>
      </c>
      <c r="P378" s="160" t="str">
        <f t="shared" ca="1" si="144"/>
        <v/>
      </c>
      <c r="Q378" s="160" t="str">
        <f t="shared" ca="1" si="145"/>
        <v/>
      </c>
      <c r="R378" s="160" t="str">
        <f t="shared" ca="1" si="146"/>
        <v/>
      </c>
      <c r="S378" s="160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61" t="str">
        <f t="shared" si="153"/>
        <v/>
      </c>
      <c r="Z378" s="161" t="str">
        <f t="shared" si="154"/>
        <v/>
      </c>
      <c r="AA378" s="161" t="str">
        <f t="shared" si="155"/>
        <v/>
      </c>
      <c r="AB378" s="161" t="str">
        <f t="shared" si="156"/>
        <v/>
      </c>
      <c r="AC378" s="161" t="str">
        <f t="shared" si="157"/>
        <v/>
      </c>
      <c r="AD378" s="162" t="str">
        <f t="shared" ca="1" si="158"/>
        <v/>
      </c>
      <c r="AE378" s="162" t="str">
        <f t="shared" ca="1" si="159"/>
        <v/>
      </c>
      <c r="AF378" s="162" t="str">
        <f t="shared" ca="1" si="160"/>
        <v/>
      </c>
      <c r="AG378" s="162" t="str">
        <f t="shared" ca="1" si="161"/>
        <v/>
      </c>
      <c r="AH378" s="162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60" t="str">
        <f t="shared" si="142"/>
        <v/>
      </c>
      <c r="O379" s="160">
        <f t="shared" ca="1" si="143"/>
        <v>16</v>
      </c>
      <c r="P379" s="160" t="str">
        <f t="shared" ca="1" si="144"/>
        <v/>
      </c>
      <c r="Q379" s="160" t="str">
        <f t="shared" ca="1" si="145"/>
        <v/>
      </c>
      <c r="R379" s="160" t="str">
        <f t="shared" ca="1" si="146"/>
        <v/>
      </c>
      <c r="S379" s="160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61" t="str">
        <f t="shared" si="153"/>
        <v/>
      </c>
      <c r="Z379" s="161" t="str">
        <f t="shared" si="154"/>
        <v/>
      </c>
      <c r="AA379" s="161" t="str">
        <f t="shared" si="155"/>
        <v/>
      </c>
      <c r="AB379" s="161" t="str">
        <f t="shared" si="156"/>
        <v/>
      </c>
      <c r="AC379" s="161" t="str">
        <f t="shared" si="157"/>
        <v/>
      </c>
      <c r="AD379" s="162" t="str">
        <f t="shared" ca="1" si="158"/>
        <v/>
      </c>
      <c r="AE379" s="162" t="str">
        <f t="shared" ca="1" si="159"/>
        <v/>
      </c>
      <c r="AF379" s="162" t="str">
        <f t="shared" ca="1" si="160"/>
        <v/>
      </c>
      <c r="AG379" s="162" t="str">
        <f t="shared" ca="1" si="161"/>
        <v/>
      </c>
      <c r="AH379" s="162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60" t="str">
        <f t="shared" si="142"/>
        <v/>
      </c>
      <c r="O380" s="160">
        <f t="shared" ca="1" si="143"/>
        <v>16</v>
      </c>
      <c r="P380" s="160" t="str">
        <f t="shared" ca="1" si="144"/>
        <v/>
      </c>
      <c r="Q380" s="160" t="str">
        <f t="shared" ca="1" si="145"/>
        <v/>
      </c>
      <c r="R380" s="160" t="str">
        <f t="shared" ca="1" si="146"/>
        <v/>
      </c>
      <c r="S380" s="160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61" t="str">
        <f t="shared" si="153"/>
        <v/>
      </c>
      <c r="Z380" s="161" t="str">
        <f t="shared" si="154"/>
        <v/>
      </c>
      <c r="AA380" s="161" t="str">
        <f t="shared" si="155"/>
        <v/>
      </c>
      <c r="AB380" s="161" t="str">
        <f t="shared" si="156"/>
        <v/>
      </c>
      <c r="AC380" s="161" t="str">
        <f t="shared" si="157"/>
        <v/>
      </c>
      <c r="AD380" s="162" t="str">
        <f t="shared" ca="1" si="158"/>
        <v/>
      </c>
      <c r="AE380" s="162" t="str">
        <f t="shared" ca="1" si="159"/>
        <v/>
      </c>
      <c r="AF380" s="162" t="str">
        <f t="shared" ca="1" si="160"/>
        <v/>
      </c>
      <c r="AG380" s="162" t="str">
        <f t="shared" ca="1" si="161"/>
        <v/>
      </c>
      <c r="AH380" s="162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60" t="str">
        <f t="shared" si="142"/>
        <v/>
      </c>
      <c r="O381" s="160">
        <f t="shared" ca="1" si="143"/>
        <v>16</v>
      </c>
      <c r="P381" s="160" t="str">
        <f t="shared" ca="1" si="144"/>
        <v/>
      </c>
      <c r="Q381" s="160" t="str">
        <f t="shared" ca="1" si="145"/>
        <v/>
      </c>
      <c r="R381" s="160" t="str">
        <f t="shared" ca="1" si="146"/>
        <v/>
      </c>
      <c r="S381" s="160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61" t="str">
        <f t="shared" si="153"/>
        <v/>
      </c>
      <c r="Z381" s="161" t="str">
        <f t="shared" si="154"/>
        <v/>
      </c>
      <c r="AA381" s="161" t="str">
        <f t="shared" si="155"/>
        <v/>
      </c>
      <c r="AB381" s="161" t="str">
        <f t="shared" si="156"/>
        <v/>
      </c>
      <c r="AC381" s="161" t="str">
        <f t="shared" si="157"/>
        <v/>
      </c>
      <c r="AD381" s="162" t="str">
        <f t="shared" ca="1" si="158"/>
        <v/>
      </c>
      <c r="AE381" s="162" t="str">
        <f t="shared" ca="1" si="159"/>
        <v/>
      </c>
      <c r="AF381" s="162" t="str">
        <f t="shared" ca="1" si="160"/>
        <v/>
      </c>
      <c r="AG381" s="162" t="str">
        <f t="shared" ca="1" si="161"/>
        <v/>
      </c>
      <c r="AH381" s="162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60" t="str">
        <f t="shared" si="142"/>
        <v/>
      </c>
      <c r="O382" s="160">
        <f t="shared" ca="1" si="143"/>
        <v>16</v>
      </c>
      <c r="P382" s="160" t="str">
        <f t="shared" ca="1" si="144"/>
        <v/>
      </c>
      <c r="Q382" s="160" t="str">
        <f t="shared" ca="1" si="145"/>
        <v/>
      </c>
      <c r="R382" s="160" t="str">
        <f t="shared" ca="1" si="146"/>
        <v/>
      </c>
      <c r="S382" s="160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61" t="str">
        <f t="shared" si="153"/>
        <v/>
      </c>
      <c r="Z382" s="161" t="str">
        <f t="shared" si="154"/>
        <v/>
      </c>
      <c r="AA382" s="161" t="str">
        <f t="shared" si="155"/>
        <v/>
      </c>
      <c r="AB382" s="161" t="str">
        <f t="shared" si="156"/>
        <v/>
      </c>
      <c r="AC382" s="161" t="str">
        <f t="shared" si="157"/>
        <v/>
      </c>
      <c r="AD382" s="162" t="str">
        <f t="shared" ca="1" si="158"/>
        <v/>
      </c>
      <c r="AE382" s="162" t="str">
        <f t="shared" ca="1" si="159"/>
        <v/>
      </c>
      <c r="AF382" s="162" t="str">
        <f t="shared" ca="1" si="160"/>
        <v/>
      </c>
      <c r="AG382" s="162" t="str">
        <f t="shared" ca="1" si="161"/>
        <v/>
      </c>
      <c r="AH382" s="162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60" t="str">
        <f t="shared" si="142"/>
        <v/>
      </c>
      <c r="O383" s="160">
        <f t="shared" ca="1" si="143"/>
        <v>16</v>
      </c>
      <c r="P383" s="160" t="str">
        <f t="shared" ca="1" si="144"/>
        <v/>
      </c>
      <c r="Q383" s="160" t="str">
        <f t="shared" ca="1" si="145"/>
        <v/>
      </c>
      <c r="R383" s="160" t="str">
        <f t="shared" ca="1" si="146"/>
        <v/>
      </c>
      <c r="S383" s="160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61" t="str">
        <f t="shared" si="153"/>
        <v/>
      </c>
      <c r="Z383" s="161" t="str">
        <f t="shared" si="154"/>
        <v/>
      </c>
      <c r="AA383" s="161" t="str">
        <f t="shared" si="155"/>
        <v/>
      </c>
      <c r="AB383" s="161" t="str">
        <f t="shared" si="156"/>
        <v/>
      </c>
      <c r="AC383" s="161" t="str">
        <f t="shared" si="157"/>
        <v/>
      </c>
      <c r="AD383" s="162" t="str">
        <f t="shared" ca="1" si="158"/>
        <v/>
      </c>
      <c r="AE383" s="162" t="str">
        <f t="shared" ca="1" si="159"/>
        <v/>
      </c>
      <c r="AF383" s="162" t="str">
        <f t="shared" ca="1" si="160"/>
        <v/>
      </c>
      <c r="AG383" s="162" t="str">
        <f t="shared" ca="1" si="161"/>
        <v/>
      </c>
      <c r="AH383" s="162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60" t="str">
        <f t="shared" si="142"/>
        <v/>
      </c>
      <c r="O384" s="160">
        <f t="shared" ca="1" si="143"/>
        <v>16</v>
      </c>
      <c r="P384" s="160" t="str">
        <f t="shared" ca="1" si="144"/>
        <v/>
      </c>
      <c r="Q384" s="160" t="str">
        <f t="shared" ca="1" si="145"/>
        <v/>
      </c>
      <c r="R384" s="160" t="str">
        <f t="shared" ca="1" si="146"/>
        <v/>
      </c>
      <c r="S384" s="160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61" t="str">
        <f t="shared" si="153"/>
        <v/>
      </c>
      <c r="Z384" s="161" t="str">
        <f t="shared" si="154"/>
        <v/>
      </c>
      <c r="AA384" s="161" t="str">
        <f t="shared" si="155"/>
        <v/>
      </c>
      <c r="AB384" s="161" t="str">
        <f t="shared" si="156"/>
        <v/>
      </c>
      <c r="AC384" s="161" t="str">
        <f t="shared" si="157"/>
        <v/>
      </c>
      <c r="AD384" s="162" t="str">
        <f t="shared" ca="1" si="158"/>
        <v/>
      </c>
      <c r="AE384" s="162" t="str">
        <f t="shared" ca="1" si="159"/>
        <v/>
      </c>
      <c r="AF384" s="162" t="str">
        <f t="shared" ca="1" si="160"/>
        <v/>
      </c>
      <c r="AG384" s="162" t="str">
        <f t="shared" ca="1" si="161"/>
        <v/>
      </c>
      <c r="AH384" s="162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60" t="str">
        <f t="shared" si="142"/>
        <v/>
      </c>
      <c r="O385" s="160">
        <f t="shared" ca="1" si="143"/>
        <v>16</v>
      </c>
      <c r="P385" s="160" t="str">
        <f t="shared" ca="1" si="144"/>
        <v/>
      </c>
      <c r="Q385" s="160" t="str">
        <f t="shared" ca="1" si="145"/>
        <v/>
      </c>
      <c r="R385" s="160" t="str">
        <f t="shared" ca="1" si="146"/>
        <v/>
      </c>
      <c r="S385" s="160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61" t="str">
        <f t="shared" si="153"/>
        <v/>
      </c>
      <c r="Z385" s="161" t="str">
        <f t="shared" si="154"/>
        <v/>
      </c>
      <c r="AA385" s="161" t="str">
        <f t="shared" si="155"/>
        <v/>
      </c>
      <c r="AB385" s="161" t="str">
        <f t="shared" si="156"/>
        <v/>
      </c>
      <c r="AC385" s="161" t="str">
        <f t="shared" si="157"/>
        <v/>
      </c>
      <c r="AD385" s="162" t="str">
        <f t="shared" ca="1" si="158"/>
        <v/>
      </c>
      <c r="AE385" s="162" t="str">
        <f t="shared" ca="1" si="159"/>
        <v/>
      </c>
      <c r="AF385" s="162" t="str">
        <f t="shared" ca="1" si="160"/>
        <v/>
      </c>
      <c r="AG385" s="162" t="str">
        <f t="shared" ca="1" si="161"/>
        <v/>
      </c>
      <c r="AH385" s="162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60" t="str">
        <f t="shared" si="142"/>
        <v/>
      </c>
      <c r="O386" s="160">
        <f t="shared" ca="1" si="143"/>
        <v>16</v>
      </c>
      <c r="P386" s="160" t="str">
        <f t="shared" ca="1" si="144"/>
        <v/>
      </c>
      <c r="Q386" s="160" t="str">
        <f t="shared" ca="1" si="145"/>
        <v/>
      </c>
      <c r="R386" s="160" t="str">
        <f t="shared" ca="1" si="146"/>
        <v/>
      </c>
      <c r="S386" s="160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61" t="str">
        <f t="shared" si="153"/>
        <v/>
      </c>
      <c r="Z386" s="161" t="str">
        <f t="shared" si="154"/>
        <v/>
      </c>
      <c r="AA386" s="161" t="str">
        <f t="shared" si="155"/>
        <v/>
      </c>
      <c r="AB386" s="161" t="str">
        <f t="shared" si="156"/>
        <v/>
      </c>
      <c r="AC386" s="161" t="str">
        <f t="shared" si="157"/>
        <v/>
      </c>
      <c r="AD386" s="162" t="str">
        <f t="shared" ca="1" si="158"/>
        <v/>
      </c>
      <c r="AE386" s="162" t="str">
        <f t="shared" ca="1" si="159"/>
        <v/>
      </c>
      <c r="AF386" s="162" t="str">
        <f t="shared" ca="1" si="160"/>
        <v/>
      </c>
      <c r="AG386" s="162" t="str">
        <f t="shared" ca="1" si="161"/>
        <v/>
      </c>
      <c r="AH386" s="162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60" t="str">
        <f t="shared" si="142"/>
        <v/>
      </c>
      <c r="O387" s="160">
        <f t="shared" ca="1" si="143"/>
        <v>16</v>
      </c>
      <c r="P387" s="160" t="str">
        <f t="shared" ca="1" si="144"/>
        <v/>
      </c>
      <c r="Q387" s="160" t="str">
        <f t="shared" ca="1" si="145"/>
        <v/>
      </c>
      <c r="R387" s="160" t="str">
        <f t="shared" ca="1" si="146"/>
        <v/>
      </c>
      <c r="S387" s="160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61" t="str">
        <f t="shared" si="153"/>
        <v/>
      </c>
      <c r="Z387" s="161" t="str">
        <f t="shared" si="154"/>
        <v/>
      </c>
      <c r="AA387" s="161" t="str">
        <f t="shared" si="155"/>
        <v/>
      </c>
      <c r="AB387" s="161" t="str">
        <f t="shared" si="156"/>
        <v/>
      </c>
      <c r="AC387" s="161" t="str">
        <f t="shared" si="157"/>
        <v/>
      </c>
      <c r="AD387" s="162" t="str">
        <f t="shared" ca="1" si="158"/>
        <v/>
      </c>
      <c r="AE387" s="162" t="str">
        <f t="shared" ca="1" si="159"/>
        <v/>
      </c>
      <c r="AF387" s="162" t="str">
        <f t="shared" ca="1" si="160"/>
        <v/>
      </c>
      <c r="AG387" s="162" t="str">
        <f t="shared" ca="1" si="161"/>
        <v/>
      </c>
      <c r="AH387" s="162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60" t="str">
        <f t="shared" ref="N388:N451" si="167">IF(ROW()-1&gt;$K$2,"",IF(ROW()&lt;=2,2,IF(ROW()&lt;=N387+Q387,N387,ROW())))</f>
        <v/>
      </c>
      <c r="O388" s="160">
        <f t="shared" ref="O388:O451" ca="1" si="168">IF(N387=N388,O387,O387+R387+1)</f>
        <v>16</v>
      </c>
      <c r="P388" s="160" t="str">
        <f t="shared" ref="P388:P451" ca="1" si="169">OFFSET($J$1,O388-1,0)</f>
        <v/>
      </c>
      <c r="Q388" s="160" t="str">
        <f t="shared" ref="Q388:Q451" ca="1" si="170">OFFSET($K$1,O388-1,0)</f>
        <v/>
      </c>
      <c r="R388" s="160" t="str">
        <f t="shared" ref="R388:R451" ca="1" si="171">OFFSET($L$1,O388-1,0)</f>
        <v/>
      </c>
      <c r="S388" s="160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61" t="str">
        <f t="shared" ref="Y388:Y451" si="178">IF(OR($N388="",$S388),"",IF(T388&lt;=$O388+$R388,T388,""))</f>
        <v/>
      </c>
      <c r="Z388" s="161" t="str">
        <f t="shared" ref="Z388:Z451" si="179">IF(OR($N388="",$S388),"",IF(U388&lt;=$O388+$R388,U388,""))</f>
        <v/>
      </c>
      <c r="AA388" s="161" t="str">
        <f t="shared" ref="AA388:AA451" si="180">IF(OR($N388="",$S388),"",IF(V388&lt;=$O388+$R388,V388,""))</f>
        <v/>
      </c>
      <c r="AB388" s="161" t="str">
        <f t="shared" ref="AB388:AB451" si="181">IF(OR($N388="",$S388),"",IF(W388&lt;=$O388+$R388,W388,""))</f>
        <v/>
      </c>
      <c r="AC388" s="161" t="str">
        <f t="shared" ref="AC388:AC451" si="182">IF(OR($N388="",$S388),"",IF(X388&lt;=$O388+$R388,X388,""))</f>
        <v/>
      </c>
      <c r="AD388" s="162" t="str">
        <f t="shared" ref="AD388:AD451" ca="1" si="183">IF(OR($N388="",$S388,Y388=""),"",OFFSET($A$1,Y388-1,0))</f>
        <v/>
      </c>
      <c r="AE388" s="162" t="str">
        <f t="shared" ref="AE388:AE451" ca="1" si="184">IF(OR($N388="",$S388,Z388=""),"",OFFSET($A$1,Z388-1,0))</f>
        <v/>
      </c>
      <c r="AF388" s="162" t="str">
        <f t="shared" ref="AF388:AF451" ca="1" si="185">IF(OR($N388="",$S388,AA388=""),"",OFFSET($A$1,AA388-1,0))</f>
        <v/>
      </c>
      <c r="AG388" s="162" t="str">
        <f t="shared" ref="AG388:AG451" ca="1" si="186">IF(OR($N388="",$S388,AB388=""),"",OFFSET($A$1,AB388-1,0))</f>
        <v/>
      </c>
      <c r="AH388" s="162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60" t="str">
        <f t="shared" si="167"/>
        <v/>
      </c>
      <c r="O389" s="160">
        <f t="shared" ca="1" si="168"/>
        <v>16</v>
      </c>
      <c r="P389" s="160" t="str">
        <f t="shared" ca="1" si="169"/>
        <v/>
      </c>
      <c r="Q389" s="160" t="str">
        <f t="shared" ca="1" si="170"/>
        <v/>
      </c>
      <c r="R389" s="160" t="str">
        <f t="shared" ca="1" si="171"/>
        <v/>
      </c>
      <c r="S389" s="160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61" t="str">
        <f t="shared" si="178"/>
        <v/>
      </c>
      <c r="Z389" s="161" t="str">
        <f t="shared" si="179"/>
        <v/>
      </c>
      <c r="AA389" s="161" t="str">
        <f t="shared" si="180"/>
        <v/>
      </c>
      <c r="AB389" s="161" t="str">
        <f t="shared" si="181"/>
        <v/>
      </c>
      <c r="AC389" s="161" t="str">
        <f t="shared" si="182"/>
        <v/>
      </c>
      <c r="AD389" s="162" t="str">
        <f t="shared" ca="1" si="183"/>
        <v/>
      </c>
      <c r="AE389" s="162" t="str">
        <f t="shared" ca="1" si="184"/>
        <v/>
      </c>
      <c r="AF389" s="162" t="str">
        <f t="shared" ca="1" si="185"/>
        <v/>
      </c>
      <c r="AG389" s="162" t="str">
        <f t="shared" ca="1" si="186"/>
        <v/>
      </c>
      <c r="AH389" s="162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60" t="str">
        <f t="shared" si="167"/>
        <v/>
      </c>
      <c r="O390" s="160">
        <f t="shared" ca="1" si="168"/>
        <v>16</v>
      </c>
      <c r="P390" s="160" t="str">
        <f t="shared" ca="1" si="169"/>
        <v/>
      </c>
      <c r="Q390" s="160" t="str">
        <f t="shared" ca="1" si="170"/>
        <v/>
      </c>
      <c r="R390" s="160" t="str">
        <f t="shared" ca="1" si="171"/>
        <v/>
      </c>
      <c r="S390" s="160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61" t="str">
        <f t="shared" si="178"/>
        <v/>
      </c>
      <c r="Z390" s="161" t="str">
        <f t="shared" si="179"/>
        <v/>
      </c>
      <c r="AA390" s="161" t="str">
        <f t="shared" si="180"/>
        <v/>
      </c>
      <c r="AB390" s="161" t="str">
        <f t="shared" si="181"/>
        <v/>
      </c>
      <c r="AC390" s="161" t="str">
        <f t="shared" si="182"/>
        <v/>
      </c>
      <c r="AD390" s="162" t="str">
        <f t="shared" ca="1" si="183"/>
        <v/>
      </c>
      <c r="AE390" s="162" t="str">
        <f t="shared" ca="1" si="184"/>
        <v/>
      </c>
      <c r="AF390" s="162" t="str">
        <f t="shared" ca="1" si="185"/>
        <v/>
      </c>
      <c r="AG390" s="162" t="str">
        <f t="shared" ca="1" si="186"/>
        <v/>
      </c>
      <c r="AH390" s="162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60" t="str">
        <f t="shared" si="167"/>
        <v/>
      </c>
      <c r="O391" s="160">
        <f t="shared" ca="1" si="168"/>
        <v>16</v>
      </c>
      <c r="P391" s="160" t="str">
        <f t="shared" ca="1" si="169"/>
        <v/>
      </c>
      <c r="Q391" s="160" t="str">
        <f t="shared" ca="1" si="170"/>
        <v/>
      </c>
      <c r="R391" s="160" t="str">
        <f t="shared" ca="1" si="171"/>
        <v/>
      </c>
      <c r="S391" s="160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61" t="str">
        <f t="shared" si="178"/>
        <v/>
      </c>
      <c r="Z391" s="161" t="str">
        <f t="shared" si="179"/>
        <v/>
      </c>
      <c r="AA391" s="161" t="str">
        <f t="shared" si="180"/>
        <v/>
      </c>
      <c r="AB391" s="161" t="str">
        <f t="shared" si="181"/>
        <v/>
      </c>
      <c r="AC391" s="161" t="str">
        <f t="shared" si="182"/>
        <v/>
      </c>
      <c r="AD391" s="162" t="str">
        <f t="shared" ca="1" si="183"/>
        <v/>
      </c>
      <c r="AE391" s="162" t="str">
        <f t="shared" ca="1" si="184"/>
        <v/>
      </c>
      <c r="AF391" s="162" t="str">
        <f t="shared" ca="1" si="185"/>
        <v/>
      </c>
      <c r="AG391" s="162" t="str">
        <f t="shared" ca="1" si="186"/>
        <v/>
      </c>
      <c r="AH391" s="162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60" t="str">
        <f t="shared" si="167"/>
        <v/>
      </c>
      <c r="O392" s="160">
        <f t="shared" ca="1" si="168"/>
        <v>16</v>
      </c>
      <c r="P392" s="160" t="str">
        <f t="shared" ca="1" si="169"/>
        <v/>
      </c>
      <c r="Q392" s="160" t="str">
        <f t="shared" ca="1" si="170"/>
        <v/>
      </c>
      <c r="R392" s="160" t="str">
        <f t="shared" ca="1" si="171"/>
        <v/>
      </c>
      <c r="S392" s="160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61" t="str">
        <f t="shared" si="178"/>
        <v/>
      </c>
      <c r="Z392" s="161" t="str">
        <f t="shared" si="179"/>
        <v/>
      </c>
      <c r="AA392" s="161" t="str">
        <f t="shared" si="180"/>
        <v/>
      </c>
      <c r="AB392" s="161" t="str">
        <f t="shared" si="181"/>
        <v/>
      </c>
      <c r="AC392" s="161" t="str">
        <f t="shared" si="182"/>
        <v/>
      </c>
      <c r="AD392" s="162" t="str">
        <f t="shared" ca="1" si="183"/>
        <v/>
      </c>
      <c r="AE392" s="162" t="str">
        <f t="shared" ca="1" si="184"/>
        <v/>
      </c>
      <c r="AF392" s="162" t="str">
        <f t="shared" ca="1" si="185"/>
        <v/>
      </c>
      <c r="AG392" s="162" t="str">
        <f t="shared" ca="1" si="186"/>
        <v/>
      </c>
      <c r="AH392" s="162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60" t="str">
        <f t="shared" si="167"/>
        <v/>
      </c>
      <c r="O393" s="160">
        <f t="shared" ca="1" si="168"/>
        <v>16</v>
      </c>
      <c r="P393" s="160" t="str">
        <f t="shared" ca="1" si="169"/>
        <v/>
      </c>
      <c r="Q393" s="160" t="str">
        <f t="shared" ca="1" si="170"/>
        <v/>
      </c>
      <c r="R393" s="160" t="str">
        <f t="shared" ca="1" si="171"/>
        <v/>
      </c>
      <c r="S393" s="160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61" t="str">
        <f t="shared" si="178"/>
        <v/>
      </c>
      <c r="Z393" s="161" t="str">
        <f t="shared" si="179"/>
        <v/>
      </c>
      <c r="AA393" s="161" t="str">
        <f t="shared" si="180"/>
        <v/>
      </c>
      <c r="AB393" s="161" t="str">
        <f t="shared" si="181"/>
        <v/>
      </c>
      <c r="AC393" s="161" t="str">
        <f t="shared" si="182"/>
        <v/>
      </c>
      <c r="AD393" s="162" t="str">
        <f t="shared" ca="1" si="183"/>
        <v/>
      </c>
      <c r="AE393" s="162" t="str">
        <f t="shared" ca="1" si="184"/>
        <v/>
      </c>
      <c r="AF393" s="162" t="str">
        <f t="shared" ca="1" si="185"/>
        <v/>
      </c>
      <c r="AG393" s="162" t="str">
        <f t="shared" ca="1" si="186"/>
        <v/>
      </c>
      <c r="AH393" s="162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60" t="str">
        <f t="shared" si="167"/>
        <v/>
      </c>
      <c r="O394" s="160">
        <f t="shared" ca="1" si="168"/>
        <v>16</v>
      </c>
      <c r="P394" s="160" t="str">
        <f t="shared" ca="1" si="169"/>
        <v/>
      </c>
      <c r="Q394" s="160" t="str">
        <f t="shared" ca="1" si="170"/>
        <v/>
      </c>
      <c r="R394" s="160" t="str">
        <f t="shared" ca="1" si="171"/>
        <v/>
      </c>
      <c r="S394" s="160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61" t="str">
        <f t="shared" si="178"/>
        <v/>
      </c>
      <c r="Z394" s="161" t="str">
        <f t="shared" si="179"/>
        <v/>
      </c>
      <c r="AA394" s="161" t="str">
        <f t="shared" si="180"/>
        <v/>
      </c>
      <c r="AB394" s="161" t="str">
        <f t="shared" si="181"/>
        <v/>
      </c>
      <c r="AC394" s="161" t="str">
        <f t="shared" si="182"/>
        <v/>
      </c>
      <c r="AD394" s="162" t="str">
        <f t="shared" ca="1" si="183"/>
        <v/>
      </c>
      <c r="AE394" s="162" t="str">
        <f t="shared" ca="1" si="184"/>
        <v/>
      </c>
      <c r="AF394" s="162" t="str">
        <f t="shared" ca="1" si="185"/>
        <v/>
      </c>
      <c r="AG394" s="162" t="str">
        <f t="shared" ca="1" si="186"/>
        <v/>
      </c>
      <c r="AH394" s="162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60" t="str">
        <f t="shared" si="167"/>
        <v/>
      </c>
      <c r="O395" s="160">
        <f t="shared" ca="1" si="168"/>
        <v>16</v>
      </c>
      <c r="P395" s="160" t="str">
        <f t="shared" ca="1" si="169"/>
        <v/>
      </c>
      <c r="Q395" s="160" t="str">
        <f t="shared" ca="1" si="170"/>
        <v/>
      </c>
      <c r="R395" s="160" t="str">
        <f t="shared" ca="1" si="171"/>
        <v/>
      </c>
      <c r="S395" s="160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61" t="str">
        <f t="shared" si="178"/>
        <v/>
      </c>
      <c r="Z395" s="161" t="str">
        <f t="shared" si="179"/>
        <v/>
      </c>
      <c r="AA395" s="161" t="str">
        <f t="shared" si="180"/>
        <v/>
      </c>
      <c r="AB395" s="161" t="str">
        <f t="shared" si="181"/>
        <v/>
      </c>
      <c r="AC395" s="161" t="str">
        <f t="shared" si="182"/>
        <v/>
      </c>
      <c r="AD395" s="162" t="str">
        <f t="shared" ca="1" si="183"/>
        <v/>
      </c>
      <c r="AE395" s="162" t="str">
        <f t="shared" ca="1" si="184"/>
        <v/>
      </c>
      <c r="AF395" s="162" t="str">
        <f t="shared" ca="1" si="185"/>
        <v/>
      </c>
      <c r="AG395" s="162" t="str">
        <f t="shared" ca="1" si="186"/>
        <v/>
      </c>
      <c r="AH395" s="162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60" t="str">
        <f t="shared" si="167"/>
        <v/>
      </c>
      <c r="O396" s="160">
        <f t="shared" ca="1" si="168"/>
        <v>16</v>
      </c>
      <c r="P396" s="160" t="str">
        <f t="shared" ca="1" si="169"/>
        <v/>
      </c>
      <c r="Q396" s="160" t="str">
        <f t="shared" ca="1" si="170"/>
        <v/>
      </c>
      <c r="R396" s="160" t="str">
        <f t="shared" ca="1" si="171"/>
        <v/>
      </c>
      <c r="S396" s="160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61" t="str">
        <f t="shared" si="178"/>
        <v/>
      </c>
      <c r="Z396" s="161" t="str">
        <f t="shared" si="179"/>
        <v/>
      </c>
      <c r="AA396" s="161" t="str">
        <f t="shared" si="180"/>
        <v/>
      </c>
      <c r="AB396" s="161" t="str">
        <f t="shared" si="181"/>
        <v/>
      </c>
      <c r="AC396" s="161" t="str">
        <f t="shared" si="182"/>
        <v/>
      </c>
      <c r="AD396" s="162" t="str">
        <f t="shared" ca="1" si="183"/>
        <v/>
      </c>
      <c r="AE396" s="162" t="str">
        <f t="shared" ca="1" si="184"/>
        <v/>
      </c>
      <c r="AF396" s="162" t="str">
        <f t="shared" ca="1" si="185"/>
        <v/>
      </c>
      <c r="AG396" s="162" t="str">
        <f t="shared" ca="1" si="186"/>
        <v/>
      </c>
      <c r="AH396" s="162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60" t="str">
        <f t="shared" si="167"/>
        <v/>
      </c>
      <c r="O397" s="160">
        <f t="shared" ca="1" si="168"/>
        <v>16</v>
      </c>
      <c r="P397" s="160" t="str">
        <f t="shared" ca="1" si="169"/>
        <v/>
      </c>
      <c r="Q397" s="160" t="str">
        <f t="shared" ca="1" si="170"/>
        <v/>
      </c>
      <c r="R397" s="160" t="str">
        <f t="shared" ca="1" si="171"/>
        <v/>
      </c>
      <c r="S397" s="160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61" t="str">
        <f t="shared" si="178"/>
        <v/>
      </c>
      <c r="Z397" s="161" t="str">
        <f t="shared" si="179"/>
        <v/>
      </c>
      <c r="AA397" s="161" t="str">
        <f t="shared" si="180"/>
        <v/>
      </c>
      <c r="AB397" s="161" t="str">
        <f t="shared" si="181"/>
        <v/>
      </c>
      <c r="AC397" s="161" t="str">
        <f t="shared" si="182"/>
        <v/>
      </c>
      <c r="AD397" s="162" t="str">
        <f t="shared" ca="1" si="183"/>
        <v/>
      </c>
      <c r="AE397" s="162" t="str">
        <f t="shared" ca="1" si="184"/>
        <v/>
      </c>
      <c r="AF397" s="162" t="str">
        <f t="shared" ca="1" si="185"/>
        <v/>
      </c>
      <c r="AG397" s="162" t="str">
        <f t="shared" ca="1" si="186"/>
        <v/>
      </c>
      <c r="AH397" s="162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60" t="str">
        <f t="shared" si="167"/>
        <v/>
      </c>
      <c r="O398" s="160">
        <f t="shared" ca="1" si="168"/>
        <v>16</v>
      </c>
      <c r="P398" s="160" t="str">
        <f t="shared" ca="1" si="169"/>
        <v/>
      </c>
      <c r="Q398" s="160" t="str">
        <f t="shared" ca="1" si="170"/>
        <v/>
      </c>
      <c r="R398" s="160" t="str">
        <f t="shared" ca="1" si="171"/>
        <v/>
      </c>
      <c r="S398" s="160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61" t="str">
        <f t="shared" si="178"/>
        <v/>
      </c>
      <c r="Z398" s="161" t="str">
        <f t="shared" si="179"/>
        <v/>
      </c>
      <c r="AA398" s="161" t="str">
        <f t="shared" si="180"/>
        <v/>
      </c>
      <c r="AB398" s="161" t="str">
        <f t="shared" si="181"/>
        <v/>
      </c>
      <c r="AC398" s="161" t="str">
        <f t="shared" si="182"/>
        <v/>
      </c>
      <c r="AD398" s="162" t="str">
        <f t="shared" ca="1" si="183"/>
        <v/>
      </c>
      <c r="AE398" s="162" t="str">
        <f t="shared" ca="1" si="184"/>
        <v/>
      </c>
      <c r="AF398" s="162" t="str">
        <f t="shared" ca="1" si="185"/>
        <v/>
      </c>
      <c r="AG398" s="162" t="str">
        <f t="shared" ca="1" si="186"/>
        <v/>
      </c>
      <c r="AH398" s="162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60" t="str">
        <f t="shared" si="167"/>
        <v/>
      </c>
      <c r="O399" s="160">
        <f t="shared" ca="1" si="168"/>
        <v>16</v>
      </c>
      <c r="P399" s="160" t="str">
        <f t="shared" ca="1" si="169"/>
        <v/>
      </c>
      <c r="Q399" s="160" t="str">
        <f t="shared" ca="1" si="170"/>
        <v/>
      </c>
      <c r="R399" s="160" t="str">
        <f t="shared" ca="1" si="171"/>
        <v/>
      </c>
      <c r="S399" s="160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61" t="str">
        <f t="shared" si="178"/>
        <v/>
      </c>
      <c r="Z399" s="161" t="str">
        <f t="shared" si="179"/>
        <v/>
      </c>
      <c r="AA399" s="161" t="str">
        <f t="shared" si="180"/>
        <v/>
      </c>
      <c r="AB399" s="161" t="str">
        <f t="shared" si="181"/>
        <v/>
      </c>
      <c r="AC399" s="161" t="str">
        <f t="shared" si="182"/>
        <v/>
      </c>
      <c r="AD399" s="162" t="str">
        <f t="shared" ca="1" si="183"/>
        <v/>
      </c>
      <c r="AE399" s="162" t="str">
        <f t="shared" ca="1" si="184"/>
        <v/>
      </c>
      <c r="AF399" s="162" t="str">
        <f t="shared" ca="1" si="185"/>
        <v/>
      </c>
      <c r="AG399" s="162" t="str">
        <f t="shared" ca="1" si="186"/>
        <v/>
      </c>
      <c r="AH399" s="162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60" t="str">
        <f t="shared" si="167"/>
        <v/>
      </c>
      <c r="O400" s="160">
        <f t="shared" ca="1" si="168"/>
        <v>16</v>
      </c>
      <c r="P400" s="160" t="str">
        <f t="shared" ca="1" si="169"/>
        <v/>
      </c>
      <c r="Q400" s="160" t="str">
        <f t="shared" ca="1" si="170"/>
        <v/>
      </c>
      <c r="R400" s="160" t="str">
        <f t="shared" ca="1" si="171"/>
        <v/>
      </c>
      <c r="S400" s="160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61" t="str">
        <f t="shared" si="178"/>
        <v/>
      </c>
      <c r="Z400" s="161" t="str">
        <f t="shared" si="179"/>
        <v/>
      </c>
      <c r="AA400" s="161" t="str">
        <f t="shared" si="180"/>
        <v/>
      </c>
      <c r="AB400" s="161" t="str">
        <f t="shared" si="181"/>
        <v/>
      </c>
      <c r="AC400" s="161" t="str">
        <f t="shared" si="182"/>
        <v/>
      </c>
      <c r="AD400" s="162" t="str">
        <f t="shared" ca="1" si="183"/>
        <v/>
      </c>
      <c r="AE400" s="162" t="str">
        <f t="shared" ca="1" si="184"/>
        <v/>
      </c>
      <c r="AF400" s="162" t="str">
        <f t="shared" ca="1" si="185"/>
        <v/>
      </c>
      <c r="AG400" s="162" t="str">
        <f t="shared" ca="1" si="186"/>
        <v/>
      </c>
      <c r="AH400" s="162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60" t="str">
        <f t="shared" si="167"/>
        <v/>
      </c>
      <c r="O401" s="160">
        <f t="shared" ca="1" si="168"/>
        <v>16</v>
      </c>
      <c r="P401" s="160" t="str">
        <f t="shared" ca="1" si="169"/>
        <v/>
      </c>
      <c r="Q401" s="160" t="str">
        <f t="shared" ca="1" si="170"/>
        <v/>
      </c>
      <c r="R401" s="160" t="str">
        <f t="shared" ca="1" si="171"/>
        <v/>
      </c>
      <c r="S401" s="160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61" t="str">
        <f t="shared" si="178"/>
        <v/>
      </c>
      <c r="Z401" s="161" t="str">
        <f t="shared" si="179"/>
        <v/>
      </c>
      <c r="AA401" s="161" t="str">
        <f t="shared" si="180"/>
        <v/>
      </c>
      <c r="AB401" s="161" t="str">
        <f t="shared" si="181"/>
        <v/>
      </c>
      <c r="AC401" s="161" t="str">
        <f t="shared" si="182"/>
        <v/>
      </c>
      <c r="AD401" s="162" t="str">
        <f t="shared" ca="1" si="183"/>
        <v/>
      </c>
      <c r="AE401" s="162" t="str">
        <f t="shared" ca="1" si="184"/>
        <v/>
      </c>
      <c r="AF401" s="162" t="str">
        <f t="shared" ca="1" si="185"/>
        <v/>
      </c>
      <c r="AG401" s="162" t="str">
        <f t="shared" ca="1" si="186"/>
        <v/>
      </c>
      <c r="AH401" s="162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60" t="str">
        <f t="shared" si="167"/>
        <v/>
      </c>
      <c r="O402" s="160">
        <f t="shared" ca="1" si="168"/>
        <v>16</v>
      </c>
      <c r="P402" s="160" t="str">
        <f t="shared" ca="1" si="169"/>
        <v/>
      </c>
      <c r="Q402" s="160" t="str">
        <f t="shared" ca="1" si="170"/>
        <v/>
      </c>
      <c r="R402" s="160" t="str">
        <f t="shared" ca="1" si="171"/>
        <v/>
      </c>
      <c r="S402" s="160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61" t="str">
        <f t="shared" si="178"/>
        <v/>
      </c>
      <c r="Z402" s="161" t="str">
        <f t="shared" si="179"/>
        <v/>
      </c>
      <c r="AA402" s="161" t="str">
        <f t="shared" si="180"/>
        <v/>
      </c>
      <c r="AB402" s="161" t="str">
        <f t="shared" si="181"/>
        <v/>
      </c>
      <c r="AC402" s="161" t="str">
        <f t="shared" si="182"/>
        <v/>
      </c>
      <c r="AD402" s="162" t="str">
        <f t="shared" ca="1" si="183"/>
        <v/>
      </c>
      <c r="AE402" s="162" t="str">
        <f t="shared" ca="1" si="184"/>
        <v/>
      </c>
      <c r="AF402" s="162" t="str">
        <f t="shared" ca="1" si="185"/>
        <v/>
      </c>
      <c r="AG402" s="162" t="str">
        <f t="shared" ca="1" si="186"/>
        <v/>
      </c>
      <c r="AH402" s="162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60" t="str">
        <f t="shared" si="167"/>
        <v/>
      </c>
      <c r="O403" s="160">
        <f t="shared" ca="1" si="168"/>
        <v>16</v>
      </c>
      <c r="P403" s="160" t="str">
        <f t="shared" ca="1" si="169"/>
        <v/>
      </c>
      <c r="Q403" s="160" t="str">
        <f t="shared" ca="1" si="170"/>
        <v/>
      </c>
      <c r="R403" s="160" t="str">
        <f t="shared" ca="1" si="171"/>
        <v/>
      </c>
      <c r="S403" s="160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61" t="str">
        <f t="shared" si="178"/>
        <v/>
      </c>
      <c r="Z403" s="161" t="str">
        <f t="shared" si="179"/>
        <v/>
      </c>
      <c r="AA403" s="161" t="str">
        <f t="shared" si="180"/>
        <v/>
      </c>
      <c r="AB403" s="161" t="str">
        <f t="shared" si="181"/>
        <v/>
      </c>
      <c r="AC403" s="161" t="str">
        <f t="shared" si="182"/>
        <v/>
      </c>
      <c r="AD403" s="162" t="str">
        <f t="shared" ca="1" si="183"/>
        <v/>
      </c>
      <c r="AE403" s="162" t="str">
        <f t="shared" ca="1" si="184"/>
        <v/>
      </c>
      <c r="AF403" s="162" t="str">
        <f t="shared" ca="1" si="185"/>
        <v/>
      </c>
      <c r="AG403" s="162" t="str">
        <f t="shared" ca="1" si="186"/>
        <v/>
      </c>
      <c r="AH403" s="162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60" t="str">
        <f t="shared" si="167"/>
        <v/>
      </c>
      <c r="O404" s="160">
        <f t="shared" ca="1" si="168"/>
        <v>16</v>
      </c>
      <c r="P404" s="160" t="str">
        <f t="shared" ca="1" si="169"/>
        <v/>
      </c>
      <c r="Q404" s="160" t="str">
        <f t="shared" ca="1" si="170"/>
        <v/>
      </c>
      <c r="R404" s="160" t="str">
        <f t="shared" ca="1" si="171"/>
        <v/>
      </c>
      <c r="S404" s="160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61" t="str">
        <f t="shared" si="178"/>
        <v/>
      </c>
      <c r="Z404" s="161" t="str">
        <f t="shared" si="179"/>
        <v/>
      </c>
      <c r="AA404" s="161" t="str">
        <f t="shared" si="180"/>
        <v/>
      </c>
      <c r="AB404" s="161" t="str">
        <f t="shared" si="181"/>
        <v/>
      </c>
      <c r="AC404" s="161" t="str">
        <f t="shared" si="182"/>
        <v/>
      </c>
      <c r="AD404" s="162" t="str">
        <f t="shared" ca="1" si="183"/>
        <v/>
      </c>
      <c r="AE404" s="162" t="str">
        <f t="shared" ca="1" si="184"/>
        <v/>
      </c>
      <c r="AF404" s="162" t="str">
        <f t="shared" ca="1" si="185"/>
        <v/>
      </c>
      <c r="AG404" s="162" t="str">
        <f t="shared" ca="1" si="186"/>
        <v/>
      </c>
      <c r="AH404" s="162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60" t="str">
        <f t="shared" si="167"/>
        <v/>
      </c>
      <c r="O405" s="160">
        <f t="shared" ca="1" si="168"/>
        <v>16</v>
      </c>
      <c r="P405" s="160" t="str">
        <f t="shared" ca="1" si="169"/>
        <v/>
      </c>
      <c r="Q405" s="160" t="str">
        <f t="shared" ca="1" si="170"/>
        <v/>
      </c>
      <c r="R405" s="160" t="str">
        <f t="shared" ca="1" si="171"/>
        <v/>
      </c>
      <c r="S405" s="160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61" t="str">
        <f t="shared" si="178"/>
        <v/>
      </c>
      <c r="Z405" s="161" t="str">
        <f t="shared" si="179"/>
        <v/>
      </c>
      <c r="AA405" s="161" t="str">
        <f t="shared" si="180"/>
        <v/>
      </c>
      <c r="AB405" s="161" t="str">
        <f t="shared" si="181"/>
        <v/>
      </c>
      <c r="AC405" s="161" t="str">
        <f t="shared" si="182"/>
        <v/>
      </c>
      <c r="AD405" s="162" t="str">
        <f t="shared" ca="1" si="183"/>
        <v/>
      </c>
      <c r="AE405" s="162" t="str">
        <f t="shared" ca="1" si="184"/>
        <v/>
      </c>
      <c r="AF405" s="162" t="str">
        <f t="shared" ca="1" si="185"/>
        <v/>
      </c>
      <c r="AG405" s="162" t="str">
        <f t="shared" ca="1" si="186"/>
        <v/>
      </c>
      <c r="AH405" s="162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60" t="str">
        <f t="shared" si="167"/>
        <v/>
      </c>
      <c r="O406" s="160">
        <f t="shared" ca="1" si="168"/>
        <v>16</v>
      </c>
      <c r="P406" s="160" t="str">
        <f t="shared" ca="1" si="169"/>
        <v/>
      </c>
      <c r="Q406" s="160" t="str">
        <f t="shared" ca="1" si="170"/>
        <v/>
      </c>
      <c r="R406" s="160" t="str">
        <f t="shared" ca="1" si="171"/>
        <v/>
      </c>
      <c r="S406" s="160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61" t="str">
        <f t="shared" si="178"/>
        <v/>
      </c>
      <c r="Z406" s="161" t="str">
        <f t="shared" si="179"/>
        <v/>
      </c>
      <c r="AA406" s="161" t="str">
        <f t="shared" si="180"/>
        <v/>
      </c>
      <c r="AB406" s="161" t="str">
        <f t="shared" si="181"/>
        <v/>
      </c>
      <c r="AC406" s="161" t="str">
        <f t="shared" si="182"/>
        <v/>
      </c>
      <c r="AD406" s="162" t="str">
        <f t="shared" ca="1" si="183"/>
        <v/>
      </c>
      <c r="AE406" s="162" t="str">
        <f t="shared" ca="1" si="184"/>
        <v/>
      </c>
      <c r="AF406" s="162" t="str">
        <f t="shared" ca="1" si="185"/>
        <v/>
      </c>
      <c r="AG406" s="162" t="str">
        <f t="shared" ca="1" si="186"/>
        <v/>
      </c>
      <c r="AH406" s="162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60" t="str">
        <f t="shared" si="167"/>
        <v/>
      </c>
      <c r="O407" s="160">
        <f t="shared" ca="1" si="168"/>
        <v>16</v>
      </c>
      <c r="P407" s="160" t="str">
        <f t="shared" ca="1" si="169"/>
        <v/>
      </c>
      <c r="Q407" s="160" t="str">
        <f t="shared" ca="1" si="170"/>
        <v/>
      </c>
      <c r="R407" s="160" t="str">
        <f t="shared" ca="1" si="171"/>
        <v/>
      </c>
      <c r="S407" s="160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61" t="str">
        <f t="shared" si="178"/>
        <v/>
      </c>
      <c r="Z407" s="161" t="str">
        <f t="shared" si="179"/>
        <v/>
      </c>
      <c r="AA407" s="161" t="str">
        <f t="shared" si="180"/>
        <v/>
      </c>
      <c r="AB407" s="161" t="str">
        <f t="shared" si="181"/>
        <v/>
      </c>
      <c r="AC407" s="161" t="str">
        <f t="shared" si="182"/>
        <v/>
      </c>
      <c r="AD407" s="162" t="str">
        <f t="shared" ca="1" si="183"/>
        <v/>
      </c>
      <c r="AE407" s="162" t="str">
        <f t="shared" ca="1" si="184"/>
        <v/>
      </c>
      <c r="AF407" s="162" t="str">
        <f t="shared" ca="1" si="185"/>
        <v/>
      </c>
      <c r="AG407" s="162" t="str">
        <f t="shared" ca="1" si="186"/>
        <v/>
      </c>
      <c r="AH407" s="162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60" t="str">
        <f t="shared" si="167"/>
        <v/>
      </c>
      <c r="O408" s="160">
        <f t="shared" ca="1" si="168"/>
        <v>16</v>
      </c>
      <c r="P408" s="160" t="str">
        <f t="shared" ca="1" si="169"/>
        <v/>
      </c>
      <c r="Q408" s="160" t="str">
        <f t="shared" ca="1" si="170"/>
        <v/>
      </c>
      <c r="R408" s="160" t="str">
        <f t="shared" ca="1" si="171"/>
        <v/>
      </c>
      <c r="S408" s="160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61" t="str">
        <f t="shared" si="178"/>
        <v/>
      </c>
      <c r="Z408" s="161" t="str">
        <f t="shared" si="179"/>
        <v/>
      </c>
      <c r="AA408" s="161" t="str">
        <f t="shared" si="180"/>
        <v/>
      </c>
      <c r="AB408" s="161" t="str">
        <f t="shared" si="181"/>
        <v/>
      </c>
      <c r="AC408" s="161" t="str">
        <f t="shared" si="182"/>
        <v/>
      </c>
      <c r="AD408" s="162" t="str">
        <f t="shared" ca="1" si="183"/>
        <v/>
      </c>
      <c r="AE408" s="162" t="str">
        <f t="shared" ca="1" si="184"/>
        <v/>
      </c>
      <c r="AF408" s="162" t="str">
        <f t="shared" ca="1" si="185"/>
        <v/>
      </c>
      <c r="AG408" s="162" t="str">
        <f t="shared" ca="1" si="186"/>
        <v/>
      </c>
      <c r="AH408" s="162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60" t="str">
        <f t="shared" si="167"/>
        <v/>
      </c>
      <c r="O409" s="160">
        <f t="shared" ca="1" si="168"/>
        <v>16</v>
      </c>
      <c r="P409" s="160" t="str">
        <f t="shared" ca="1" si="169"/>
        <v/>
      </c>
      <c r="Q409" s="160" t="str">
        <f t="shared" ca="1" si="170"/>
        <v/>
      </c>
      <c r="R409" s="160" t="str">
        <f t="shared" ca="1" si="171"/>
        <v/>
      </c>
      <c r="S409" s="160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61" t="str">
        <f t="shared" si="178"/>
        <v/>
      </c>
      <c r="Z409" s="161" t="str">
        <f t="shared" si="179"/>
        <v/>
      </c>
      <c r="AA409" s="161" t="str">
        <f t="shared" si="180"/>
        <v/>
      </c>
      <c r="AB409" s="161" t="str">
        <f t="shared" si="181"/>
        <v/>
      </c>
      <c r="AC409" s="161" t="str">
        <f t="shared" si="182"/>
        <v/>
      </c>
      <c r="AD409" s="162" t="str">
        <f t="shared" ca="1" si="183"/>
        <v/>
      </c>
      <c r="AE409" s="162" t="str">
        <f t="shared" ca="1" si="184"/>
        <v/>
      </c>
      <c r="AF409" s="162" t="str">
        <f t="shared" ca="1" si="185"/>
        <v/>
      </c>
      <c r="AG409" s="162" t="str">
        <f t="shared" ca="1" si="186"/>
        <v/>
      </c>
      <c r="AH409" s="162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60" t="str">
        <f t="shared" si="167"/>
        <v/>
      </c>
      <c r="O410" s="160">
        <f t="shared" ca="1" si="168"/>
        <v>16</v>
      </c>
      <c r="P410" s="160" t="str">
        <f t="shared" ca="1" si="169"/>
        <v/>
      </c>
      <c r="Q410" s="160" t="str">
        <f t="shared" ca="1" si="170"/>
        <v/>
      </c>
      <c r="R410" s="160" t="str">
        <f t="shared" ca="1" si="171"/>
        <v/>
      </c>
      <c r="S410" s="160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61" t="str">
        <f t="shared" si="178"/>
        <v/>
      </c>
      <c r="Z410" s="161" t="str">
        <f t="shared" si="179"/>
        <v/>
      </c>
      <c r="AA410" s="161" t="str">
        <f t="shared" si="180"/>
        <v/>
      </c>
      <c r="AB410" s="161" t="str">
        <f t="shared" si="181"/>
        <v/>
      </c>
      <c r="AC410" s="161" t="str">
        <f t="shared" si="182"/>
        <v/>
      </c>
      <c r="AD410" s="162" t="str">
        <f t="shared" ca="1" si="183"/>
        <v/>
      </c>
      <c r="AE410" s="162" t="str">
        <f t="shared" ca="1" si="184"/>
        <v/>
      </c>
      <c r="AF410" s="162" t="str">
        <f t="shared" ca="1" si="185"/>
        <v/>
      </c>
      <c r="AG410" s="162" t="str">
        <f t="shared" ca="1" si="186"/>
        <v/>
      </c>
      <c r="AH410" s="162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60" t="str">
        <f t="shared" si="167"/>
        <v/>
      </c>
      <c r="O411" s="160">
        <f t="shared" ca="1" si="168"/>
        <v>16</v>
      </c>
      <c r="P411" s="160" t="str">
        <f t="shared" ca="1" si="169"/>
        <v/>
      </c>
      <c r="Q411" s="160" t="str">
        <f t="shared" ca="1" si="170"/>
        <v/>
      </c>
      <c r="R411" s="160" t="str">
        <f t="shared" ca="1" si="171"/>
        <v/>
      </c>
      <c r="S411" s="160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61" t="str">
        <f t="shared" si="178"/>
        <v/>
      </c>
      <c r="Z411" s="161" t="str">
        <f t="shared" si="179"/>
        <v/>
      </c>
      <c r="AA411" s="161" t="str">
        <f t="shared" si="180"/>
        <v/>
      </c>
      <c r="AB411" s="161" t="str">
        <f t="shared" si="181"/>
        <v/>
      </c>
      <c r="AC411" s="161" t="str">
        <f t="shared" si="182"/>
        <v/>
      </c>
      <c r="AD411" s="162" t="str">
        <f t="shared" ca="1" si="183"/>
        <v/>
      </c>
      <c r="AE411" s="162" t="str">
        <f t="shared" ca="1" si="184"/>
        <v/>
      </c>
      <c r="AF411" s="162" t="str">
        <f t="shared" ca="1" si="185"/>
        <v/>
      </c>
      <c r="AG411" s="162" t="str">
        <f t="shared" ca="1" si="186"/>
        <v/>
      </c>
      <c r="AH411" s="162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60" t="str">
        <f t="shared" si="167"/>
        <v/>
      </c>
      <c r="O412" s="160">
        <f t="shared" ca="1" si="168"/>
        <v>16</v>
      </c>
      <c r="P412" s="160" t="str">
        <f t="shared" ca="1" si="169"/>
        <v/>
      </c>
      <c r="Q412" s="160" t="str">
        <f t="shared" ca="1" si="170"/>
        <v/>
      </c>
      <c r="R412" s="160" t="str">
        <f t="shared" ca="1" si="171"/>
        <v/>
      </c>
      <c r="S412" s="160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61" t="str">
        <f t="shared" si="178"/>
        <v/>
      </c>
      <c r="Z412" s="161" t="str">
        <f t="shared" si="179"/>
        <v/>
      </c>
      <c r="AA412" s="161" t="str">
        <f t="shared" si="180"/>
        <v/>
      </c>
      <c r="AB412" s="161" t="str">
        <f t="shared" si="181"/>
        <v/>
      </c>
      <c r="AC412" s="161" t="str">
        <f t="shared" si="182"/>
        <v/>
      </c>
      <c r="AD412" s="162" t="str">
        <f t="shared" ca="1" si="183"/>
        <v/>
      </c>
      <c r="AE412" s="162" t="str">
        <f t="shared" ca="1" si="184"/>
        <v/>
      </c>
      <c r="AF412" s="162" t="str">
        <f t="shared" ca="1" si="185"/>
        <v/>
      </c>
      <c r="AG412" s="162" t="str">
        <f t="shared" ca="1" si="186"/>
        <v/>
      </c>
      <c r="AH412" s="162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60" t="str">
        <f t="shared" si="167"/>
        <v/>
      </c>
      <c r="O413" s="160">
        <f t="shared" ca="1" si="168"/>
        <v>16</v>
      </c>
      <c r="P413" s="160" t="str">
        <f t="shared" ca="1" si="169"/>
        <v/>
      </c>
      <c r="Q413" s="160" t="str">
        <f t="shared" ca="1" si="170"/>
        <v/>
      </c>
      <c r="R413" s="160" t="str">
        <f t="shared" ca="1" si="171"/>
        <v/>
      </c>
      <c r="S413" s="160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61" t="str">
        <f t="shared" si="178"/>
        <v/>
      </c>
      <c r="Z413" s="161" t="str">
        <f t="shared" si="179"/>
        <v/>
      </c>
      <c r="AA413" s="161" t="str">
        <f t="shared" si="180"/>
        <v/>
      </c>
      <c r="AB413" s="161" t="str">
        <f t="shared" si="181"/>
        <v/>
      </c>
      <c r="AC413" s="161" t="str">
        <f t="shared" si="182"/>
        <v/>
      </c>
      <c r="AD413" s="162" t="str">
        <f t="shared" ca="1" si="183"/>
        <v/>
      </c>
      <c r="AE413" s="162" t="str">
        <f t="shared" ca="1" si="184"/>
        <v/>
      </c>
      <c r="AF413" s="162" t="str">
        <f t="shared" ca="1" si="185"/>
        <v/>
      </c>
      <c r="AG413" s="162" t="str">
        <f t="shared" ca="1" si="186"/>
        <v/>
      </c>
      <c r="AH413" s="162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60" t="str">
        <f t="shared" si="167"/>
        <v/>
      </c>
      <c r="O414" s="160">
        <f t="shared" ca="1" si="168"/>
        <v>16</v>
      </c>
      <c r="P414" s="160" t="str">
        <f t="shared" ca="1" si="169"/>
        <v/>
      </c>
      <c r="Q414" s="160" t="str">
        <f t="shared" ca="1" si="170"/>
        <v/>
      </c>
      <c r="R414" s="160" t="str">
        <f t="shared" ca="1" si="171"/>
        <v/>
      </c>
      <c r="S414" s="160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61" t="str">
        <f t="shared" si="178"/>
        <v/>
      </c>
      <c r="Z414" s="161" t="str">
        <f t="shared" si="179"/>
        <v/>
      </c>
      <c r="AA414" s="161" t="str">
        <f t="shared" si="180"/>
        <v/>
      </c>
      <c r="AB414" s="161" t="str">
        <f t="shared" si="181"/>
        <v/>
      </c>
      <c r="AC414" s="161" t="str">
        <f t="shared" si="182"/>
        <v/>
      </c>
      <c r="AD414" s="162" t="str">
        <f t="shared" ca="1" si="183"/>
        <v/>
      </c>
      <c r="AE414" s="162" t="str">
        <f t="shared" ca="1" si="184"/>
        <v/>
      </c>
      <c r="AF414" s="162" t="str">
        <f t="shared" ca="1" si="185"/>
        <v/>
      </c>
      <c r="AG414" s="162" t="str">
        <f t="shared" ca="1" si="186"/>
        <v/>
      </c>
      <c r="AH414" s="162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60" t="str">
        <f t="shared" si="167"/>
        <v/>
      </c>
      <c r="O415" s="160">
        <f t="shared" ca="1" si="168"/>
        <v>16</v>
      </c>
      <c r="P415" s="160" t="str">
        <f t="shared" ca="1" si="169"/>
        <v/>
      </c>
      <c r="Q415" s="160" t="str">
        <f t="shared" ca="1" si="170"/>
        <v/>
      </c>
      <c r="R415" s="160" t="str">
        <f t="shared" ca="1" si="171"/>
        <v/>
      </c>
      <c r="S415" s="160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61" t="str">
        <f t="shared" si="178"/>
        <v/>
      </c>
      <c r="Z415" s="161" t="str">
        <f t="shared" si="179"/>
        <v/>
      </c>
      <c r="AA415" s="161" t="str">
        <f t="shared" si="180"/>
        <v/>
      </c>
      <c r="AB415" s="161" t="str">
        <f t="shared" si="181"/>
        <v/>
      </c>
      <c r="AC415" s="161" t="str">
        <f t="shared" si="182"/>
        <v/>
      </c>
      <c r="AD415" s="162" t="str">
        <f t="shared" ca="1" si="183"/>
        <v/>
      </c>
      <c r="AE415" s="162" t="str">
        <f t="shared" ca="1" si="184"/>
        <v/>
      </c>
      <c r="AF415" s="162" t="str">
        <f t="shared" ca="1" si="185"/>
        <v/>
      </c>
      <c r="AG415" s="162" t="str">
        <f t="shared" ca="1" si="186"/>
        <v/>
      </c>
      <c r="AH415" s="162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60" t="str">
        <f t="shared" si="167"/>
        <v/>
      </c>
      <c r="O416" s="160">
        <f t="shared" ca="1" si="168"/>
        <v>16</v>
      </c>
      <c r="P416" s="160" t="str">
        <f t="shared" ca="1" si="169"/>
        <v/>
      </c>
      <c r="Q416" s="160" t="str">
        <f t="shared" ca="1" si="170"/>
        <v/>
      </c>
      <c r="R416" s="160" t="str">
        <f t="shared" ca="1" si="171"/>
        <v/>
      </c>
      <c r="S416" s="160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61" t="str">
        <f t="shared" si="178"/>
        <v/>
      </c>
      <c r="Z416" s="161" t="str">
        <f t="shared" si="179"/>
        <v/>
      </c>
      <c r="AA416" s="161" t="str">
        <f t="shared" si="180"/>
        <v/>
      </c>
      <c r="AB416" s="161" t="str">
        <f t="shared" si="181"/>
        <v/>
      </c>
      <c r="AC416" s="161" t="str">
        <f t="shared" si="182"/>
        <v/>
      </c>
      <c r="AD416" s="162" t="str">
        <f t="shared" ca="1" si="183"/>
        <v/>
      </c>
      <c r="AE416" s="162" t="str">
        <f t="shared" ca="1" si="184"/>
        <v/>
      </c>
      <c r="AF416" s="162" t="str">
        <f t="shared" ca="1" si="185"/>
        <v/>
      </c>
      <c r="AG416" s="162" t="str">
        <f t="shared" ca="1" si="186"/>
        <v/>
      </c>
      <c r="AH416" s="162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60" t="str">
        <f t="shared" si="167"/>
        <v/>
      </c>
      <c r="O417" s="160">
        <f t="shared" ca="1" si="168"/>
        <v>16</v>
      </c>
      <c r="P417" s="160" t="str">
        <f t="shared" ca="1" si="169"/>
        <v/>
      </c>
      <c r="Q417" s="160" t="str">
        <f t="shared" ca="1" si="170"/>
        <v/>
      </c>
      <c r="R417" s="160" t="str">
        <f t="shared" ca="1" si="171"/>
        <v/>
      </c>
      <c r="S417" s="160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61" t="str">
        <f t="shared" si="178"/>
        <v/>
      </c>
      <c r="Z417" s="161" t="str">
        <f t="shared" si="179"/>
        <v/>
      </c>
      <c r="AA417" s="161" t="str">
        <f t="shared" si="180"/>
        <v/>
      </c>
      <c r="AB417" s="161" t="str">
        <f t="shared" si="181"/>
        <v/>
      </c>
      <c r="AC417" s="161" t="str">
        <f t="shared" si="182"/>
        <v/>
      </c>
      <c r="AD417" s="162" t="str">
        <f t="shared" ca="1" si="183"/>
        <v/>
      </c>
      <c r="AE417" s="162" t="str">
        <f t="shared" ca="1" si="184"/>
        <v/>
      </c>
      <c r="AF417" s="162" t="str">
        <f t="shared" ca="1" si="185"/>
        <v/>
      </c>
      <c r="AG417" s="162" t="str">
        <f t="shared" ca="1" si="186"/>
        <v/>
      </c>
      <c r="AH417" s="162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60" t="str">
        <f t="shared" si="167"/>
        <v/>
      </c>
      <c r="O418" s="160">
        <f t="shared" ca="1" si="168"/>
        <v>16</v>
      </c>
      <c r="P418" s="160" t="str">
        <f t="shared" ca="1" si="169"/>
        <v/>
      </c>
      <c r="Q418" s="160" t="str">
        <f t="shared" ca="1" si="170"/>
        <v/>
      </c>
      <c r="R418" s="160" t="str">
        <f t="shared" ca="1" si="171"/>
        <v/>
      </c>
      <c r="S418" s="160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61" t="str">
        <f t="shared" si="178"/>
        <v/>
      </c>
      <c r="Z418" s="161" t="str">
        <f t="shared" si="179"/>
        <v/>
      </c>
      <c r="AA418" s="161" t="str">
        <f t="shared" si="180"/>
        <v/>
      </c>
      <c r="AB418" s="161" t="str">
        <f t="shared" si="181"/>
        <v/>
      </c>
      <c r="AC418" s="161" t="str">
        <f t="shared" si="182"/>
        <v/>
      </c>
      <c r="AD418" s="162" t="str">
        <f t="shared" ca="1" si="183"/>
        <v/>
      </c>
      <c r="AE418" s="162" t="str">
        <f t="shared" ca="1" si="184"/>
        <v/>
      </c>
      <c r="AF418" s="162" t="str">
        <f t="shared" ca="1" si="185"/>
        <v/>
      </c>
      <c r="AG418" s="162" t="str">
        <f t="shared" ca="1" si="186"/>
        <v/>
      </c>
      <c r="AH418" s="162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60" t="str">
        <f t="shared" si="167"/>
        <v/>
      </c>
      <c r="O419" s="160">
        <f t="shared" ca="1" si="168"/>
        <v>16</v>
      </c>
      <c r="P419" s="160" t="str">
        <f t="shared" ca="1" si="169"/>
        <v/>
      </c>
      <c r="Q419" s="160" t="str">
        <f t="shared" ca="1" si="170"/>
        <v/>
      </c>
      <c r="R419" s="160" t="str">
        <f t="shared" ca="1" si="171"/>
        <v/>
      </c>
      <c r="S419" s="160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61" t="str">
        <f t="shared" si="178"/>
        <v/>
      </c>
      <c r="Z419" s="161" t="str">
        <f t="shared" si="179"/>
        <v/>
      </c>
      <c r="AA419" s="161" t="str">
        <f t="shared" si="180"/>
        <v/>
      </c>
      <c r="AB419" s="161" t="str">
        <f t="shared" si="181"/>
        <v/>
      </c>
      <c r="AC419" s="161" t="str">
        <f t="shared" si="182"/>
        <v/>
      </c>
      <c r="AD419" s="162" t="str">
        <f t="shared" ca="1" si="183"/>
        <v/>
      </c>
      <c r="AE419" s="162" t="str">
        <f t="shared" ca="1" si="184"/>
        <v/>
      </c>
      <c r="AF419" s="162" t="str">
        <f t="shared" ca="1" si="185"/>
        <v/>
      </c>
      <c r="AG419" s="162" t="str">
        <f t="shared" ca="1" si="186"/>
        <v/>
      </c>
      <c r="AH419" s="162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60" t="str">
        <f t="shared" si="167"/>
        <v/>
      </c>
      <c r="O420" s="160">
        <f t="shared" ca="1" si="168"/>
        <v>16</v>
      </c>
      <c r="P420" s="160" t="str">
        <f t="shared" ca="1" si="169"/>
        <v/>
      </c>
      <c r="Q420" s="160" t="str">
        <f t="shared" ca="1" si="170"/>
        <v/>
      </c>
      <c r="R420" s="160" t="str">
        <f t="shared" ca="1" si="171"/>
        <v/>
      </c>
      <c r="S420" s="160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61" t="str">
        <f t="shared" si="178"/>
        <v/>
      </c>
      <c r="Z420" s="161" t="str">
        <f t="shared" si="179"/>
        <v/>
      </c>
      <c r="AA420" s="161" t="str">
        <f t="shared" si="180"/>
        <v/>
      </c>
      <c r="AB420" s="161" t="str">
        <f t="shared" si="181"/>
        <v/>
      </c>
      <c r="AC420" s="161" t="str">
        <f t="shared" si="182"/>
        <v/>
      </c>
      <c r="AD420" s="162" t="str">
        <f t="shared" ca="1" si="183"/>
        <v/>
      </c>
      <c r="AE420" s="162" t="str">
        <f t="shared" ca="1" si="184"/>
        <v/>
      </c>
      <c r="AF420" s="162" t="str">
        <f t="shared" ca="1" si="185"/>
        <v/>
      </c>
      <c r="AG420" s="162" t="str">
        <f t="shared" ca="1" si="186"/>
        <v/>
      </c>
      <c r="AH420" s="162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60" t="str">
        <f t="shared" si="167"/>
        <v/>
      </c>
      <c r="O421" s="160">
        <f t="shared" ca="1" si="168"/>
        <v>16</v>
      </c>
      <c r="P421" s="160" t="str">
        <f t="shared" ca="1" si="169"/>
        <v/>
      </c>
      <c r="Q421" s="160" t="str">
        <f t="shared" ca="1" si="170"/>
        <v/>
      </c>
      <c r="R421" s="160" t="str">
        <f t="shared" ca="1" si="171"/>
        <v/>
      </c>
      <c r="S421" s="160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61" t="str">
        <f t="shared" si="178"/>
        <v/>
      </c>
      <c r="Z421" s="161" t="str">
        <f t="shared" si="179"/>
        <v/>
      </c>
      <c r="AA421" s="161" t="str">
        <f t="shared" si="180"/>
        <v/>
      </c>
      <c r="AB421" s="161" t="str">
        <f t="shared" si="181"/>
        <v/>
      </c>
      <c r="AC421" s="161" t="str">
        <f t="shared" si="182"/>
        <v/>
      </c>
      <c r="AD421" s="162" t="str">
        <f t="shared" ca="1" si="183"/>
        <v/>
      </c>
      <c r="AE421" s="162" t="str">
        <f t="shared" ca="1" si="184"/>
        <v/>
      </c>
      <c r="AF421" s="162" t="str">
        <f t="shared" ca="1" si="185"/>
        <v/>
      </c>
      <c r="AG421" s="162" t="str">
        <f t="shared" ca="1" si="186"/>
        <v/>
      </c>
      <c r="AH421" s="162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60" t="str">
        <f t="shared" si="167"/>
        <v/>
      </c>
      <c r="O422" s="160">
        <f t="shared" ca="1" si="168"/>
        <v>16</v>
      </c>
      <c r="P422" s="160" t="str">
        <f t="shared" ca="1" si="169"/>
        <v/>
      </c>
      <c r="Q422" s="160" t="str">
        <f t="shared" ca="1" si="170"/>
        <v/>
      </c>
      <c r="R422" s="160" t="str">
        <f t="shared" ca="1" si="171"/>
        <v/>
      </c>
      <c r="S422" s="160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61" t="str">
        <f t="shared" si="178"/>
        <v/>
      </c>
      <c r="Z422" s="161" t="str">
        <f t="shared" si="179"/>
        <v/>
      </c>
      <c r="AA422" s="161" t="str">
        <f t="shared" si="180"/>
        <v/>
      </c>
      <c r="AB422" s="161" t="str">
        <f t="shared" si="181"/>
        <v/>
      </c>
      <c r="AC422" s="161" t="str">
        <f t="shared" si="182"/>
        <v/>
      </c>
      <c r="AD422" s="162" t="str">
        <f t="shared" ca="1" si="183"/>
        <v/>
      </c>
      <c r="AE422" s="162" t="str">
        <f t="shared" ca="1" si="184"/>
        <v/>
      </c>
      <c r="AF422" s="162" t="str">
        <f t="shared" ca="1" si="185"/>
        <v/>
      </c>
      <c r="AG422" s="162" t="str">
        <f t="shared" ca="1" si="186"/>
        <v/>
      </c>
      <c r="AH422" s="162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60" t="str">
        <f t="shared" si="167"/>
        <v/>
      </c>
      <c r="O423" s="160">
        <f t="shared" ca="1" si="168"/>
        <v>16</v>
      </c>
      <c r="P423" s="160" t="str">
        <f t="shared" ca="1" si="169"/>
        <v/>
      </c>
      <c r="Q423" s="160" t="str">
        <f t="shared" ca="1" si="170"/>
        <v/>
      </c>
      <c r="R423" s="160" t="str">
        <f t="shared" ca="1" si="171"/>
        <v/>
      </c>
      <c r="S423" s="160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61" t="str">
        <f t="shared" si="178"/>
        <v/>
      </c>
      <c r="Z423" s="161" t="str">
        <f t="shared" si="179"/>
        <v/>
      </c>
      <c r="AA423" s="161" t="str">
        <f t="shared" si="180"/>
        <v/>
      </c>
      <c r="AB423" s="161" t="str">
        <f t="shared" si="181"/>
        <v/>
      </c>
      <c r="AC423" s="161" t="str">
        <f t="shared" si="182"/>
        <v/>
      </c>
      <c r="AD423" s="162" t="str">
        <f t="shared" ca="1" si="183"/>
        <v/>
      </c>
      <c r="AE423" s="162" t="str">
        <f t="shared" ca="1" si="184"/>
        <v/>
      </c>
      <c r="AF423" s="162" t="str">
        <f t="shared" ca="1" si="185"/>
        <v/>
      </c>
      <c r="AG423" s="162" t="str">
        <f t="shared" ca="1" si="186"/>
        <v/>
      </c>
      <c r="AH423" s="162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60" t="str">
        <f t="shared" si="167"/>
        <v/>
      </c>
      <c r="O424" s="160">
        <f t="shared" ca="1" si="168"/>
        <v>16</v>
      </c>
      <c r="P424" s="160" t="str">
        <f t="shared" ca="1" si="169"/>
        <v/>
      </c>
      <c r="Q424" s="160" t="str">
        <f t="shared" ca="1" si="170"/>
        <v/>
      </c>
      <c r="R424" s="160" t="str">
        <f t="shared" ca="1" si="171"/>
        <v/>
      </c>
      <c r="S424" s="160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61" t="str">
        <f t="shared" si="178"/>
        <v/>
      </c>
      <c r="Z424" s="161" t="str">
        <f t="shared" si="179"/>
        <v/>
      </c>
      <c r="AA424" s="161" t="str">
        <f t="shared" si="180"/>
        <v/>
      </c>
      <c r="AB424" s="161" t="str">
        <f t="shared" si="181"/>
        <v/>
      </c>
      <c r="AC424" s="161" t="str">
        <f t="shared" si="182"/>
        <v/>
      </c>
      <c r="AD424" s="162" t="str">
        <f t="shared" ca="1" si="183"/>
        <v/>
      </c>
      <c r="AE424" s="162" t="str">
        <f t="shared" ca="1" si="184"/>
        <v/>
      </c>
      <c r="AF424" s="162" t="str">
        <f t="shared" ca="1" si="185"/>
        <v/>
      </c>
      <c r="AG424" s="162" t="str">
        <f t="shared" ca="1" si="186"/>
        <v/>
      </c>
      <c r="AH424" s="162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60" t="str">
        <f t="shared" si="167"/>
        <v/>
      </c>
      <c r="O425" s="160">
        <f t="shared" ca="1" si="168"/>
        <v>16</v>
      </c>
      <c r="P425" s="160" t="str">
        <f t="shared" ca="1" si="169"/>
        <v/>
      </c>
      <c r="Q425" s="160" t="str">
        <f t="shared" ca="1" si="170"/>
        <v/>
      </c>
      <c r="R425" s="160" t="str">
        <f t="shared" ca="1" si="171"/>
        <v/>
      </c>
      <c r="S425" s="160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61" t="str">
        <f t="shared" si="178"/>
        <v/>
      </c>
      <c r="Z425" s="161" t="str">
        <f t="shared" si="179"/>
        <v/>
      </c>
      <c r="AA425" s="161" t="str">
        <f t="shared" si="180"/>
        <v/>
      </c>
      <c r="AB425" s="161" t="str">
        <f t="shared" si="181"/>
        <v/>
      </c>
      <c r="AC425" s="161" t="str">
        <f t="shared" si="182"/>
        <v/>
      </c>
      <c r="AD425" s="162" t="str">
        <f t="shared" ca="1" si="183"/>
        <v/>
      </c>
      <c r="AE425" s="162" t="str">
        <f t="shared" ca="1" si="184"/>
        <v/>
      </c>
      <c r="AF425" s="162" t="str">
        <f t="shared" ca="1" si="185"/>
        <v/>
      </c>
      <c r="AG425" s="162" t="str">
        <f t="shared" ca="1" si="186"/>
        <v/>
      </c>
      <c r="AH425" s="162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60" t="str">
        <f t="shared" si="167"/>
        <v/>
      </c>
      <c r="O426" s="160">
        <f t="shared" ca="1" si="168"/>
        <v>16</v>
      </c>
      <c r="P426" s="160" t="str">
        <f t="shared" ca="1" si="169"/>
        <v/>
      </c>
      <c r="Q426" s="160" t="str">
        <f t="shared" ca="1" si="170"/>
        <v/>
      </c>
      <c r="R426" s="160" t="str">
        <f t="shared" ca="1" si="171"/>
        <v/>
      </c>
      <c r="S426" s="160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61" t="str">
        <f t="shared" si="178"/>
        <v/>
      </c>
      <c r="Z426" s="161" t="str">
        <f t="shared" si="179"/>
        <v/>
      </c>
      <c r="AA426" s="161" t="str">
        <f t="shared" si="180"/>
        <v/>
      </c>
      <c r="AB426" s="161" t="str">
        <f t="shared" si="181"/>
        <v/>
      </c>
      <c r="AC426" s="161" t="str">
        <f t="shared" si="182"/>
        <v/>
      </c>
      <c r="AD426" s="162" t="str">
        <f t="shared" ca="1" si="183"/>
        <v/>
      </c>
      <c r="AE426" s="162" t="str">
        <f t="shared" ca="1" si="184"/>
        <v/>
      </c>
      <c r="AF426" s="162" t="str">
        <f t="shared" ca="1" si="185"/>
        <v/>
      </c>
      <c r="AG426" s="162" t="str">
        <f t="shared" ca="1" si="186"/>
        <v/>
      </c>
      <c r="AH426" s="162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60" t="str">
        <f t="shared" si="167"/>
        <v/>
      </c>
      <c r="O427" s="160">
        <f t="shared" ca="1" si="168"/>
        <v>16</v>
      </c>
      <c r="P427" s="160" t="str">
        <f t="shared" ca="1" si="169"/>
        <v/>
      </c>
      <c r="Q427" s="160" t="str">
        <f t="shared" ca="1" si="170"/>
        <v/>
      </c>
      <c r="R427" s="160" t="str">
        <f t="shared" ca="1" si="171"/>
        <v/>
      </c>
      <c r="S427" s="160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61" t="str">
        <f t="shared" si="178"/>
        <v/>
      </c>
      <c r="Z427" s="161" t="str">
        <f t="shared" si="179"/>
        <v/>
      </c>
      <c r="AA427" s="161" t="str">
        <f t="shared" si="180"/>
        <v/>
      </c>
      <c r="AB427" s="161" t="str">
        <f t="shared" si="181"/>
        <v/>
      </c>
      <c r="AC427" s="161" t="str">
        <f t="shared" si="182"/>
        <v/>
      </c>
      <c r="AD427" s="162" t="str">
        <f t="shared" ca="1" si="183"/>
        <v/>
      </c>
      <c r="AE427" s="162" t="str">
        <f t="shared" ca="1" si="184"/>
        <v/>
      </c>
      <c r="AF427" s="162" t="str">
        <f t="shared" ca="1" si="185"/>
        <v/>
      </c>
      <c r="AG427" s="162" t="str">
        <f t="shared" ca="1" si="186"/>
        <v/>
      </c>
      <c r="AH427" s="162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60" t="str">
        <f t="shared" si="167"/>
        <v/>
      </c>
      <c r="O428" s="160">
        <f t="shared" ca="1" si="168"/>
        <v>16</v>
      </c>
      <c r="P428" s="160" t="str">
        <f t="shared" ca="1" si="169"/>
        <v/>
      </c>
      <c r="Q428" s="160" t="str">
        <f t="shared" ca="1" si="170"/>
        <v/>
      </c>
      <c r="R428" s="160" t="str">
        <f t="shared" ca="1" si="171"/>
        <v/>
      </c>
      <c r="S428" s="160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61" t="str">
        <f t="shared" si="178"/>
        <v/>
      </c>
      <c r="Z428" s="161" t="str">
        <f t="shared" si="179"/>
        <v/>
      </c>
      <c r="AA428" s="161" t="str">
        <f t="shared" si="180"/>
        <v/>
      </c>
      <c r="AB428" s="161" t="str">
        <f t="shared" si="181"/>
        <v/>
      </c>
      <c r="AC428" s="161" t="str">
        <f t="shared" si="182"/>
        <v/>
      </c>
      <c r="AD428" s="162" t="str">
        <f t="shared" ca="1" si="183"/>
        <v/>
      </c>
      <c r="AE428" s="162" t="str">
        <f t="shared" ca="1" si="184"/>
        <v/>
      </c>
      <c r="AF428" s="162" t="str">
        <f t="shared" ca="1" si="185"/>
        <v/>
      </c>
      <c r="AG428" s="162" t="str">
        <f t="shared" ca="1" si="186"/>
        <v/>
      </c>
      <c r="AH428" s="162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60" t="str">
        <f t="shared" si="167"/>
        <v/>
      </c>
      <c r="O429" s="160">
        <f t="shared" ca="1" si="168"/>
        <v>16</v>
      </c>
      <c r="P429" s="160" t="str">
        <f t="shared" ca="1" si="169"/>
        <v/>
      </c>
      <c r="Q429" s="160" t="str">
        <f t="shared" ca="1" si="170"/>
        <v/>
      </c>
      <c r="R429" s="160" t="str">
        <f t="shared" ca="1" si="171"/>
        <v/>
      </c>
      <c r="S429" s="160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61" t="str">
        <f t="shared" si="178"/>
        <v/>
      </c>
      <c r="Z429" s="161" t="str">
        <f t="shared" si="179"/>
        <v/>
      </c>
      <c r="AA429" s="161" t="str">
        <f t="shared" si="180"/>
        <v/>
      </c>
      <c r="AB429" s="161" t="str">
        <f t="shared" si="181"/>
        <v/>
      </c>
      <c r="AC429" s="161" t="str">
        <f t="shared" si="182"/>
        <v/>
      </c>
      <c r="AD429" s="162" t="str">
        <f t="shared" ca="1" si="183"/>
        <v/>
      </c>
      <c r="AE429" s="162" t="str">
        <f t="shared" ca="1" si="184"/>
        <v/>
      </c>
      <c r="AF429" s="162" t="str">
        <f t="shared" ca="1" si="185"/>
        <v/>
      </c>
      <c r="AG429" s="162" t="str">
        <f t="shared" ca="1" si="186"/>
        <v/>
      </c>
      <c r="AH429" s="162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60" t="str">
        <f t="shared" si="167"/>
        <v/>
      </c>
      <c r="O430" s="160">
        <f t="shared" ca="1" si="168"/>
        <v>16</v>
      </c>
      <c r="P430" s="160" t="str">
        <f t="shared" ca="1" si="169"/>
        <v/>
      </c>
      <c r="Q430" s="160" t="str">
        <f t="shared" ca="1" si="170"/>
        <v/>
      </c>
      <c r="R430" s="160" t="str">
        <f t="shared" ca="1" si="171"/>
        <v/>
      </c>
      <c r="S430" s="160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61" t="str">
        <f t="shared" si="178"/>
        <v/>
      </c>
      <c r="Z430" s="161" t="str">
        <f t="shared" si="179"/>
        <v/>
      </c>
      <c r="AA430" s="161" t="str">
        <f t="shared" si="180"/>
        <v/>
      </c>
      <c r="AB430" s="161" t="str">
        <f t="shared" si="181"/>
        <v/>
      </c>
      <c r="AC430" s="161" t="str">
        <f t="shared" si="182"/>
        <v/>
      </c>
      <c r="AD430" s="162" t="str">
        <f t="shared" ca="1" si="183"/>
        <v/>
      </c>
      <c r="AE430" s="162" t="str">
        <f t="shared" ca="1" si="184"/>
        <v/>
      </c>
      <c r="AF430" s="162" t="str">
        <f t="shared" ca="1" si="185"/>
        <v/>
      </c>
      <c r="AG430" s="162" t="str">
        <f t="shared" ca="1" si="186"/>
        <v/>
      </c>
      <c r="AH430" s="162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60" t="str">
        <f t="shared" si="167"/>
        <v/>
      </c>
      <c r="O431" s="160">
        <f t="shared" ca="1" si="168"/>
        <v>16</v>
      </c>
      <c r="P431" s="160" t="str">
        <f t="shared" ca="1" si="169"/>
        <v/>
      </c>
      <c r="Q431" s="160" t="str">
        <f t="shared" ca="1" si="170"/>
        <v/>
      </c>
      <c r="R431" s="160" t="str">
        <f t="shared" ca="1" si="171"/>
        <v/>
      </c>
      <c r="S431" s="160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61" t="str">
        <f t="shared" si="178"/>
        <v/>
      </c>
      <c r="Z431" s="161" t="str">
        <f t="shared" si="179"/>
        <v/>
      </c>
      <c r="AA431" s="161" t="str">
        <f t="shared" si="180"/>
        <v/>
      </c>
      <c r="AB431" s="161" t="str">
        <f t="shared" si="181"/>
        <v/>
      </c>
      <c r="AC431" s="161" t="str">
        <f t="shared" si="182"/>
        <v/>
      </c>
      <c r="AD431" s="162" t="str">
        <f t="shared" ca="1" si="183"/>
        <v/>
      </c>
      <c r="AE431" s="162" t="str">
        <f t="shared" ca="1" si="184"/>
        <v/>
      </c>
      <c r="AF431" s="162" t="str">
        <f t="shared" ca="1" si="185"/>
        <v/>
      </c>
      <c r="AG431" s="162" t="str">
        <f t="shared" ca="1" si="186"/>
        <v/>
      </c>
      <c r="AH431" s="162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60" t="str">
        <f t="shared" si="167"/>
        <v/>
      </c>
      <c r="O432" s="160">
        <f t="shared" ca="1" si="168"/>
        <v>16</v>
      </c>
      <c r="P432" s="160" t="str">
        <f t="shared" ca="1" si="169"/>
        <v/>
      </c>
      <c r="Q432" s="160" t="str">
        <f t="shared" ca="1" si="170"/>
        <v/>
      </c>
      <c r="R432" s="160" t="str">
        <f t="shared" ca="1" si="171"/>
        <v/>
      </c>
      <c r="S432" s="160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61" t="str">
        <f t="shared" si="178"/>
        <v/>
      </c>
      <c r="Z432" s="161" t="str">
        <f t="shared" si="179"/>
        <v/>
      </c>
      <c r="AA432" s="161" t="str">
        <f t="shared" si="180"/>
        <v/>
      </c>
      <c r="AB432" s="161" t="str">
        <f t="shared" si="181"/>
        <v/>
      </c>
      <c r="AC432" s="161" t="str">
        <f t="shared" si="182"/>
        <v/>
      </c>
      <c r="AD432" s="162" t="str">
        <f t="shared" ca="1" si="183"/>
        <v/>
      </c>
      <c r="AE432" s="162" t="str">
        <f t="shared" ca="1" si="184"/>
        <v/>
      </c>
      <c r="AF432" s="162" t="str">
        <f t="shared" ca="1" si="185"/>
        <v/>
      </c>
      <c r="AG432" s="162" t="str">
        <f t="shared" ca="1" si="186"/>
        <v/>
      </c>
      <c r="AH432" s="162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60" t="str">
        <f t="shared" si="167"/>
        <v/>
      </c>
      <c r="O433" s="160">
        <f t="shared" ca="1" si="168"/>
        <v>16</v>
      </c>
      <c r="P433" s="160" t="str">
        <f t="shared" ca="1" si="169"/>
        <v/>
      </c>
      <c r="Q433" s="160" t="str">
        <f t="shared" ca="1" si="170"/>
        <v/>
      </c>
      <c r="R433" s="160" t="str">
        <f t="shared" ca="1" si="171"/>
        <v/>
      </c>
      <c r="S433" s="160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61" t="str">
        <f t="shared" si="178"/>
        <v/>
      </c>
      <c r="Z433" s="161" t="str">
        <f t="shared" si="179"/>
        <v/>
      </c>
      <c r="AA433" s="161" t="str">
        <f t="shared" si="180"/>
        <v/>
      </c>
      <c r="AB433" s="161" t="str">
        <f t="shared" si="181"/>
        <v/>
      </c>
      <c r="AC433" s="161" t="str">
        <f t="shared" si="182"/>
        <v/>
      </c>
      <c r="AD433" s="162" t="str">
        <f t="shared" ca="1" si="183"/>
        <v/>
      </c>
      <c r="AE433" s="162" t="str">
        <f t="shared" ca="1" si="184"/>
        <v/>
      </c>
      <c r="AF433" s="162" t="str">
        <f t="shared" ca="1" si="185"/>
        <v/>
      </c>
      <c r="AG433" s="162" t="str">
        <f t="shared" ca="1" si="186"/>
        <v/>
      </c>
      <c r="AH433" s="162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60" t="str">
        <f t="shared" si="167"/>
        <v/>
      </c>
      <c r="O434" s="160">
        <f t="shared" ca="1" si="168"/>
        <v>16</v>
      </c>
      <c r="P434" s="160" t="str">
        <f t="shared" ca="1" si="169"/>
        <v/>
      </c>
      <c r="Q434" s="160" t="str">
        <f t="shared" ca="1" si="170"/>
        <v/>
      </c>
      <c r="R434" s="160" t="str">
        <f t="shared" ca="1" si="171"/>
        <v/>
      </c>
      <c r="S434" s="160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61" t="str">
        <f t="shared" si="178"/>
        <v/>
      </c>
      <c r="Z434" s="161" t="str">
        <f t="shared" si="179"/>
        <v/>
      </c>
      <c r="AA434" s="161" t="str">
        <f t="shared" si="180"/>
        <v/>
      </c>
      <c r="AB434" s="161" t="str">
        <f t="shared" si="181"/>
        <v/>
      </c>
      <c r="AC434" s="161" t="str">
        <f t="shared" si="182"/>
        <v/>
      </c>
      <c r="AD434" s="162" t="str">
        <f t="shared" ca="1" si="183"/>
        <v/>
      </c>
      <c r="AE434" s="162" t="str">
        <f t="shared" ca="1" si="184"/>
        <v/>
      </c>
      <c r="AF434" s="162" t="str">
        <f t="shared" ca="1" si="185"/>
        <v/>
      </c>
      <c r="AG434" s="162" t="str">
        <f t="shared" ca="1" si="186"/>
        <v/>
      </c>
      <c r="AH434" s="162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60" t="str">
        <f t="shared" si="167"/>
        <v/>
      </c>
      <c r="O435" s="160">
        <f t="shared" ca="1" si="168"/>
        <v>16</v>
      </c>
      <c r="P435" s="160" t="str">
        <f t="shared" ca="1" si="169"/>
        <v/>
      </c>
      <c r="Q435" s="160" t="str">
        <f t="shared" ca="1" si="170"/>
        <v/>
      </c>
      <c r="R435" s="160" t="str">
        <f t="shared" ca="1" si="171"/>
        <v/>
      </c>
      <c r="S435" s="160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61" t="str">
        <f t="shared" si="178"/>
        <v/>
      </c>
      <c r="Z435" s="161" t="str">
        <f t="shared" si="179"/>
        <v/>
      </c>
      <c r="AA435" s="161" t="str">
        <f t="shared" si="180"/>
        <v/>
      </c>
      <c r="AB435" s="161" t="str">
        <f t="shared" si="181"/>
        <v/>
      </c>
      <c r="AC435" s="161" t="str">
        <f t="shared" si="182"/>
        <v/>
      </c>
      <c r="AD435" s="162" t="str">
        <f t="shared" ca="1" si="183"/>
        <v/>
      </c>
      <c r="AE435" s="162" t="str">
        <f t="shared" ca="1" si="184"/>
        <v/>
      </c>
      <c r="AF435" s="162" t="str">
        <f t="shared" ca="1" si="185"/>
        <v/>
      </c>
      <c r="AG435" s="162" t="str">
        <f t="shared" ca="1" si="186"/>
        <v/>
      </c>
      <c r="AH435" s="162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60" t="str">
        <f t="shared" si="167"/>
        <v/>
      </c>
      <c r="O436" s="160">
        <f t="shared" ca="1" si="168"/>
        <v>16</v>
      </c>
      <c r="P436" s="160" t="str">
        <f t="shared" ca="1" si="169"/>
        <v/>
      </c>
      <c r="Q436" s="160" t="str">
        <f t="shared" ca="1" si="170"/>
        <v/>
      </c>
      <c r="R436" s="160" t="str">
        <f t="shared" ca="1" si="171"/>
        <v/>
      </c>
      <c r="S436" s="160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61" t="str">
        <f t="shared" si="178"/>
        <v/>
      </c>
      <c r="Z436" s="161" t="str">
        <f t="shared" si="179"/>
        <v/>
      </c>
      <c r="AA436" s="161" t="str">
        <f t="shared" si="180"/>
        <v/>
      </c>
      <c r="AB436" s="161" t="str">
        <f t="shared" si="181"/>
        <v/>
      </c>
      <c r="AC436" s="161" t="str">
        <f t="shared" si="182"/>
        <v/>
      </c>
      <c r="AD436" s="162" t="str">
        <f t="shared" ca="1" si="183"/>
        <v/>
      </c>
      <c r="AE436" s="162" t="str">
        <f t="shared" ca="1" si="184"/>
        <v/>
      </c>
      <c r="AF436" s="162" t="str">
        <f t="shared" ca="1" si="185"/>
        <v/>
      </c>
      <c r="AG436" s="162" t="str">
        <f t="shared" ca="1" si="186"/>
        <v/>
      </c>
      <c r="AH436" s="162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60" t="str">
        <f t="shared" si="167"/>
        <v/>
      </c>
      <c r="O437" s="160">
        <f t="shared" ca="1" si="168"/>
        <v>16</v>
      </c>
      <c r="P437" s="160" t="str">
        <f t="shared" ca="1" si="169"/>
        <v/>
      </c>
      <c r="Q437" s="160" t="str">
        <f t="shared" ca="1" si="170"/>
        <v/>
      </c>
      <c r="R437" s="160" t="str">
        <f t="shared" ca="1" si="171"/>
        <v/>
      </c>
      <c r="S437" s="160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61" t="str">
        <f t="shared" si="178"/>
        <v/>
      </c>
      <c r="Z437" s="161" t="str">
        <f t="shared" si="179"/>
        <v/>
      </c>
      <c r="AA437" s="161" t="str">
        <f t="shared" si="180"/>
        <v/>
      </c>
      <c r="AB437" s="161" t="str">
        <f t="shared" si="181"/>
        <v/>
      </c>
      <c r="AC437" s="161" t="str">
        <f t="shared" si="182"/>
        <v/>
      </c>
      <c r="AD437" s="162" t="str">
        <f t="shared" ca="1" si="183"/>
        <v/>
      </c>
      <c r="AE437" s="162" t="str">
        <f t="shared" ca="1" si="184"/>
        <v/>
      </c>
      <c r="AF437" s="162" t="str">
        <f t="shared" ca="1" si="185"/>
        <v/>
      </c>
      <c r="AG437" s="162" t="str">
        <f t="shared" ca="1" si="186"/>
        <v/>
      </c>
      <c r="AH437" s="162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60" t="str">
        <f t="shared" si="167"/>
        <v/>
      </c>
      <c r="O438" s="160">
        <f t="shared" ca="1" si="168"/>
        <v>16</v>
      </c>
      <c r="P438" s="160" t="str">
        <f t="shared" ca="1" si="169"/>
        <v/>
      </c>
      <c r="Q438" s="160" t="str">
        <f t="shared" ca="1" si="170"/>
        <v/>
      </c>
      <c r="R438" s="160" t="str">
        <f t="shared" ca="1" si="171"/>
        <v/>
      </c>
      <c r="S438" s="160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61" t="str">
        <f t="shared" si="178"/>
        <v/>
      </c>
      <c r="Z438" s="161" t="str">
        <f t="shared" si="179"/>
        <v/>
      </c>
      <c r="AA438" s="161" t="str">
        <f t="shared" si="180"/>
        <v/>
      </c>
      <c r="AB438" s="161" t="str">
        <f t="shared" si="181"/>
        <v/>
      </c>
      <c r="AC438" s="161" t="str">
        <f t="shared" si="182"/>
        <v/>
      </c>
      <c r="AD438" s="162" t="str">
        <f t="shared" ca="1" si="183"/>
        <v/>
      </c>
      <c r="AE438" s="162" t="str">
        <f t="shared" ca="1" si="184"/>
        <v/>
      </c>
      <c r="AF438" s="162" t="str">
        <f t="shared" ca="1" si="185"/>
        <v/>
      </c>
      <c r="AG438" s="162" t="str">
        <f t="shared" ca="1" si="186"/>
        <v/>
      </c>
      <c r="AH438" s="162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60" t="str">
        <f t="shared" si="167"/>
        <v/>
      </c>
      <c r="O439" s="160">
        <f t="shared" ca="1" si="168"/>
        <v>16</v>
      </c>
      <c r="P439" s="160" t="str">
        <f t="shared" ca="1" si="169"/>
        <v/>
      </c>
      <c r="Q439" s="160" t="str">
        <f t="shared" ca="1" si="170"/>
        <v/>
      </c>
      <c r="R439" s="160" t="str">
        <f t="shared" ca="1" si="171"/>
        <v/>
      </c>
      <c r="S439" s="160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61" t="str">
        <f t="shared" si="178"/>
        <v/>
      </c>
      <c r="Z439" s="161" t="str">
        <f t="shared" si="179"/>
        <v/>
      </c>
      <c r="AA439" s="161" t="str">
        <f t="shared" si="180"/>
        <v/>
      </c>
      <c r="AB439" s="161" t="str">
        <f t="shared" si="181"/>
        <v/>
      </c>
      <c r="AC439" s="161" t="str">
        <f t="shared" si="182"/>
        <v/>
      </c>
      <c r="AD439" s="162" t="str">
        <f t="shared" ca="1" si="183"/>
        <v/>
      </c>
      <c r="AE439" s="162" t="str">
        <f t="shared" ca="1" si="184"/>
        <v/>
      </c>
      <c r="AF439" s="162" t="str">
        <f t="shared" ca="1" si="185"/>
        <v/>
      </c>
      <c r="AG439" s="162" t="str">
        <f t="shared" ca="1" si="186"/>
        <v/>
      </c>
      <c r="AH439" s="162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60" t="str">
        <f t="shared" si="167"/>
        <v/>
      </c>
      <c r="O440" s="160">
        <f t="shared" ca="1" si="168"/>
        <v>16</v>
      </c>
      <c r="P440" s="160" t="str">
        <f t="shared" ca="1" si="169"/>
        <v/>
      </c>
      <c r="Q440" s="160" t="str">
        <f t="shared" ca="1" si="170"/>
        <v/>
      </c>
      <c r="R440" s="160" t="str">
        <f t="shared" ca="1" si="171"/>
        <v/>
      </c>
      <c r="S440" s="160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61" t="str">
        <f t="shared" si="178"/>
        <v/>
      </c>
      <c r="Z440" s="161" t="str">
        <f t="shared" si="179"/>
        <v/>
      </c>
      <c r="AA440" s="161" t="str">
        <f t="shared" si="180"/>
        <v/>
      </c>
      <c r="AB440" s="161" t="str">
        <f t="shared" si="181"/>
        <v/>
      </c>
      <c r="AC440" s="161" t="str">
        <f t="shared" si="182"/>
        <v/>
      </c>
      <c r="AD440" s="162" t="str">
        <f t="shared" ca="1" si="183"/>
        <v/>
      </c>
      <c r="AE440" s="162" t="str">
        <f t="shared" ca="1" si="184"/>
        <v/>
      </c>
      <c r="AF440" s="162" t="str">
        <f t="shared" ca="1" si="185"/>
        <v/>
      </c>
      <c r="AG440" s="162" t="str">
        <f t="shared" ca="1" si="186"/>
        <v/>
      </c>
      <c r="AH440" s="162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60" t="str">
        <f t="shared" si="167"/>
        <v/>
      </c>
      <c r="O441" s="160">
        <f t="shared" ca="1" si="168"/>
        <v>16</v>
      </c>
      <c r="P441" s="160" t="str">
        <f t="shared" ca="1" si="169"/>
        <v/>
      </c>
      <c r="Q441" s="160" t="str">
        <f t="shared" ca="1" si="170"/>
        <v/>
      </c>
      <c r="R441" s="160" t="str">
        <f t="shared" ca="1" si="171"/>
        <v/>
      </c>
      <c r="S441" s="160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61" t="str">
        <f t="shared" si="178"/>
        <v/>
      </c>
      <c r="Z441" s="161" t="str">
        <f t="shared" si="179"/>
        <v/>
      </c>
      <c r="AA441" s="161" t="str">
        <f t="shared" si="180"/>
        <v/>
      </c>
      <c r="AB441" s="161" t="str">
        <f t="shared" si="181"/>
        <v/>
      </c>
      <c r="AC441" s="161" t="str">
        <f t="shared" si="182"/>
        <v/>
      </c>
      <c r="AD441" s="162" t="str">
        <f t="shared" ca="1" si="183"/>
        <v/>
      </c>
      <c r="AE441" s="162" t="str">
        <f t="shared" ca="1" si="184"/>
        <v/>
      </c>
      <c r="AF441" s="162" t="str">
        <f t="shared" ca="1" si="185"/>
        <v/>
      </c>
      <c r="AG441" s="162" t="str">
        <f t="shared" ca="1" si="186"/>
        <v/>
      </c>
      <c r="AH441" s="162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60" t="str">
        <f t="shared" si="167"/>
        <v/>
      </c>
      <c r="O442" s="160">
        <f t="shared" ca="1" si="168"/>
        <v>16</v>
      </c>
      <c r="P442" s="160" t="str">
        <f t="shared" ca="1" si="169"/>
        <v/>
      </c>
      <c r="Q442" s="160" t="str">
        <f t="shared" ca="1" si="170"/>
        <v/>
      </c>
      <c r="R442" s="160" t="str">
        <f t="shared" ca="1" si="171"/>
        <v/>
      </c>
      <c r="S442" s="160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61" t="str">
        <f t="shared" si="178"/>
        <v/>
      </c>
      <c r="Z442" s="161" t="str">
        <f t="shared" si="179"/>
        <v/>
      </c>
      <c r="AA442" s="161" t="str">
        <f t="shared" si="180"/>
        <v/>
      </c>
      <c r="AB442" s="161" t="str">
        <f t="shared" si="181"/>
        <v/>
      </c>
      <c r="AC442" s="161" t="str">
        <f t="shared" si="182"/>
        <v/>
      </c>
      <c r="AD442" s="162" t="str">
        <f t="shared" ca="1" si="183"/>
        <v/>
      </c>
      <c r="AE442" s="162" t="str">
        <f t="shared" ca="1" si="184"/>
        <v/>
      </c>
      <c r="AF442" s="162" t="str">
        <f t="shared" ca="1" si="185"/>
        <v/>
      </c>
      <c r="AG442" s="162" t="str">
        <f t="shared" ca="1" si="186"/>
        <v/>
      </c>
      <c r="AH442" s="162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60" t="str">
        <f t="shared" si="167"/>
        <v/>
      </c>
      <c r="O443" s="160">
        <f t="shared" ca="1" si="168"/>
        <v>16</v>
      </c>
      <c r="P443" s="160" t="str">
        <f t="shared" ca="1" si="169"/>
        <v/>
      </c>
      <c r="Q443" s="160" t="str">
        <f t="shared" ca="1" si="170"/>
        <v/>
      </c>
      <c r="R443" s="160" t="str">
        <f t="shared" ca="1" si="171"/>
        <v/>
      </c>
      <c r="S443" s="160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61" t="str">
        <f t="shared" si="178"/>
        <v/>
      </c>
      <c r="Z443" s="161" t="str">
        <f t="shared" si="179"/>
        <v/>
      </c>
      <c r="AA443" s="161" t="str">
        <f t="shared" si="180"/>
        <v/>
      </c>
      <c r="AB443" s="161" t="str">
        <f t="shared" si="181"/>
        <v/>
      </c>
      <c r="AC443" s="161" t="str">
        <f t="shared" si="182"/>
        <v/>
      </c>
      <c r="AD443" s="162" t="str">
        <f t="shared" ca="1" si="183"/>
        <v/>
      </c>
      <c r="AE443" s="162" t="str">
        <f t="shared" ca="1" si="184"/>
        <v/>
      </c>
      <c r="AF443" s="162" t="str">
        <f t="shared" ca="1" si="185"/>
        <v/>
      </c>
      <c r="AG443" s="162" t="str">
        <f t="shared" ca="1" si="186"/>
        <v/>
      </c>
      <c r="AH443" s="162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60" t="str">
        <f t="shared" si="167"/>
        <v/>
      </c>
      <c r="O444" s="160">
        <f t="shared" ca="1" si="168"/>
        <v>16</v>
      </c>
      <c r="P444" s="160" t="str">
        <f t="shared" ca="1" si="169"/>
        <v/>
      </c>
      <c r="Q444" s="160" t="str">
        <f t="shared" ca="1" si="170"/>
        <v/>
      </c>
      <c r="R444" s="160" t="str">
        <f t="shared" ca="1" si="171"/>
        <v/>
      </c>
      <c r="S444" s="160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61" t="str">
        <f t="shared" si="178"/>
        <v/>
      </c>
      <c r="Z444" s="161" t="str">
        <f t="shared" si="179"/>
        <v/>
      </c>
      <c r="AA444" s="161" t="str">
        <f t="shared" si="180"/>
        <v/>
      </c>
      <c r="AB444" s="161" t="str">
        <f t="shared" si="181"/>
        <v/>
      </c>
      <c r="AC444" s="161" t="str">
        <f t="shared" si="182"/>
        <v/>
      </c>
      <c r="AD444" s="162" t="str">
        <f t="shared" ca="1" si="183"/>
        <v/>
      </c>
      <c r="AE444" s="162" t="str">
        <f t="shared" ca="1" si="184"/>
        <v/>
      </c>
      <c r="AF444" s="162" t="str">
        <f t="shared" ca="1" si="185"/>
        <v/>
      </c>
      <c r="AG444" s="162" t="str">
        <f t="shared" ca="1" si="186"/>
        <v/>
      </c>
      <c r="AH444" s="162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60" t="str">
        <f t="shared" si="167"/>
        <v/>
      </c>
      <c r="O445" s="160">
        <f t="shared" ca="1" si="168"/>
        <v>16</v>
      </c>
      <c r="P445" s="160" t="str">
        <f t="shared" ca="1" si="169"/>
        <v/>
      </c>
      <c r="Q445" s="160" t="str">
        <f t="shared" ca="1" si="170"/>
        <v/>
      </c>
      <c r="R445" s="160" t="str">
        <f t="shared" ca="1" si="171"/>
        <v/>
      </c>
      <c r="S445" s="160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61" t="str">
        <f t="shared" si="178"/>
        <v/>
      </c>
      <c r="Z445" s="161" t="str">
        <f t="shared" si="179"/>
        <v/>
      </c>
      <c r="AA445" s="161" t="str">
        <f t="shared" si="180"/>
        <v/>
      </c>
      <c r="AB445" s="161" t="str">
        <f t="shared" si="181"/>
        <v/>
      </c>
      <c r="AC445" s="161" t="str">
        <f t="shared" si="182"/>
        <v/>
      </c>
      <c r="AD445" s="162" t="str">
        <f t="shared" ca="1" si="183"/>
        <v/>
      </c>
      <c r="AE445" s="162" t="str">
        <f t="shared" ca="1" si="184"/>
        <v/>
      </c>
      <c r="AF445" s="162" t="str">
        <f t="shared" ca="1" si="185"/>
        <v/>
      </c>
      <c r="AG445" s="162" t="str">
        <f t="shared" ca="1" si="186"/>
        <v/>
      </c>
      <c r="AH445" s="162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60" t="str">
        <f t="shared" si="167"/>
        <v/>
      </c>
      <c r="O446" s="160">
        <f t="shared" ca="1" si="168"/>
        <v>16</v>
      </c>
      <c r="P446" s="160" t="str">
        <f t="shared" ca="1" si="169"/>
        <v/>
      </c>
      <c r="Q446" s="160" t="str">
        <f t="shared" ca="1" si="170"/>
        <v/>
      </c>
      <c r="R446" s="160" t="str">
        <f t="shared" ca="1" si="171"/>
        <v/>
      </c>
      <c r="S446" s="160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61" t="str">
        <f t="shared" si="178"/>
        <v/>
      </c>
      <c r="Z446" s="161" t="str">
        <f t="shared" si="179"/>
        <v/>
      </c>
      <c r="AA446" s="161" t="str">
        <f t="shared" si="180"/>
        <v/>
      </c>
      <c r="AB446" s="161" t="str">
        <f t="shared" si="181"/>
        <v/>
      </c>
      <c r="AC446" s="161" t="str">
        <f t="shared" si="182"/>
        <v/>
      </c>
      <c r="AD446" s="162" t="str">
        <f t="shared" ca="1" si="183"/>
        <v/>
      </c>
      <c r="AE446" s="162" t="str">
        <f t="shared" ca="1" si="184"/>
        <v/>
      </c>
      <c r="AF446" s="162" t="str">
        <f t="shared" ca="1" si="185"/>
        <v/>
      </c>
      <c r="AG446" s="162" t="str">
        <f t="shared" ca="1" si="186"/>
        <v/>
      </c>
      <c r="AH446" s="162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60" t="str">
        <f t="shared" si="167"/>
        <v/>
      </c>
      <c r="O447" s="160">
        <f t="shared" ca="1" si="168"/>
        <v>16</v>
      </c>
      <c r="P447" s="160" t="str">
        <f t="shared" ca="1" si="169"/>
        <v/>
      </c>
      <c r="Q447" s="160" t="str">
        <f t="shared" ca="1" si="170"/>
        <v/>
      </c>
      <c r="R447" s="160" t="str">
        <f t="shared" ca="1" si="171"/>
        <v/>
      </c>
      <c r="S447" s="160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61" t="str">
        <f t="shared" si="178"/>
        <v/>
      </c>
      <c r="Z447" s="161" t="str">
        <f t="shared" si="179"/>
        <v/>
      </c>
      <c r="AA447" s="161" t="str">
        <f t="shared" si="180"/>
        <v/>
      </c>
      <c r="AB447" s="161" t="str">
        <f t="shared" si="181"/>
        <v/>
      </c>
      <c r="AC447" s="161" t="str">
        <f t="shared" si="182"/>
        <v/>
      </c>
      <c r="AD447" s="162" t="str">
        <f t="shared" ca="1" si="183"/>
        <v/>
      </c>
      <c r="AE447" s="162" t="str">
        <f t="shared" ca="1" si="184"/>
        <v/>
      </c>
      <c r="AF447" s="162" t="str">
        <f t="shared" ca="1" si="185"/>
        <v/>
      </c>
      <c r="AG447" s="162" t="str">
        <f t="shared" ca="1" si="186"/>
        <v/>
      </c>
      <c r="AH447" s="162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60" t="str">
        <f t="shared" si="167"/>
        <v/>
      </c>
      <c r="O448" s="160">
        <f t="shared" ca="1" si="168"/>
        <v>16</v>
      </c>
      <c r="P448" s="160" t="str">
        <f t="shared" ca="1" si="169"/>
        <v/>
      </c>
      <c r="Q448" s="160" t="str">
        <f t="shared" ca="1" si="170"/>
        <v/>
      </c>
      <c r="R448" s="160" t="str">
        <f t="shared" ca="1" si="171"/>
        <v/>
      </c>
      <c r="S448" s="160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61" t="str">
        <f t="shared" si="178"/>
        <v/>
      </c>
      <c r="Z448" s="161" t="str">
        <f t="shared" si="179"/>
        <v/>
      </c>
      <c r="AA448" s="161" t="str">
        <f t="shared" si="180"/>
        <v/>
      </c>
      <c r="AB448" s="161" t="str">
        <f t="shared" si="181"/>
        <v/>
      </c>
      <c r="AC448" s="161" t="str">
        <f t="shared" si="182"/>
        <v/>
      </c>
      <c r="AD448" s="162" t="str">
        <f t="shared" ca="1" si="183"/>
        <v/>
      </c>
      <c r="AE448" s="162" t="str">
        <f t="shared" ca="1" si="184"/>
        <v/>
      </c>
      <c r="AF448" s="162" t="str">
        <f t="shared" ca="1" si="185"/>
        <v/>
      </c>
      <c r="AG448" s="162" t="str">
        <f t="shared" ca="1" si="186"/>
        <v/>
      </c>
      <c r="AH448" s="162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60" t="str">
        <f t="shared" si="167"/>
        <v/>
      </c>
      <c r="O449" s="160">
        <f t="shared" ca="1" si="168"/>
        <v>16</v>
      </c>
      <c r="P449" s="160" t="str">
        <f t="shared" ca="1" si="169"/>
        <v/>
      </c>
      <c r="Q449" s="160" t="str">
        <f t="shared" ca="1" si="170"/>
        <v/>
      </c>
      <c r="R449" s="160" t="str">
        <f t="shared" ca="1" si="171"/>
        <v/>
      </c>
      <c r="S449" s="160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61" t="str">
        <f t="shared" si="178"/>
        <v/>
      </c>
      <c r="Z449" s="161" t="str">
        <f t="shared" si="179"/>
        <v/>
      </c>
      <c r="AA449" s="161" t="str">
        <f t="shared" si="180"/>
        <v/>
      </c>
      <c r="AB449" s="161" t="str">
        <f t="shared" si="181"/>
        <v/>
      </c>
      <c r="AC449" s="161" t="str">
        <f t="shared" si="182"/>
        <v/>
      </c>
      <c r="AD449" s="162" t="str">
        <f t="shared" ca="1" si="183"/>
        <v/>
      </c>
      <c r="AE449" s="162" t="str">
        <f t="shared" ca="1" si="184"/>
        <v/>
      </c>
      <c r="AF449" s="162" t="str">
        <f t="shared" ca="1" si="185"/>
        <v/>
      </c>
      <c r="AG449" s="162" t="str">
        <f t="shared" ca="1" si="186"/>
        <v/>
      </c>
      <c r="AH449" s="162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60" t="str">
        <f t="shared" si="167"/>
        <v/>
      </c>
      <c r="O450" s="160">
        <f t="shared" ca="1" si="168"/>
        <v>16</v>
      </c>
      <c r="P450" s="160" t="str">
        <f t="shared" ca="1" si="169"/>
        <v/>
      </c>
      <c r="Q450" s="160" t="str">
        <f t="shared" ca="1" si="170"/>
        <v/>
      </c>
      <c r="R450" s="160" t="str">
        <f t="shared" ca="1" si="171"/>
        <v/>
      </c>
      <c r="S450" s="160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61" t="str">
        <f t="shared" si="178"/>
        <v/>
      </c>
      <c r="Z450" s="161" t="str">
        <f t="shared" si="179"/>
        <v/>
      </c>
      <c r="AA450" s="161" t="str">
        <f t="shared" si="180"/>
        <v/>
      </c>
      <c r="AB450" s="161" t="str">
        <f t="shared" si="181"/>
        <v/>
      </c>
      <c r="AC450" s="161" t="str">
        <f t="shared" si="182"/>
        <v/>
      </c>
      <c r="AD450" s="162" t="str">
        <f t="shared" ca="1" si="183"/>
        <v/>
      </c>
      <c r="AE450" s="162" t="str">
        <f t="shared" ca="1" si="184"/>
        <v/>
      </c>
      <c r="AF450" s="162" t="str">
        <f t="shared" ca="1" si="185"/>
        <v/>
      </c>
      <c r="AG450" s="162" t="str">
        <f t="shared" ca="1" si="186"/>
        <v/>
      </c>
      <c r="AH450" s="162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60" t="str">
        <f t="shared" si="167"/>
        <v/>
      </c>
      <c r="O451" s="160">
        <f t="shared" ca="1" si="168"/>
        <v>16</v>
      </c>
      <c r="P451" s="160" t="str">
        <f t="shared" ca="1" si="169"/>
        <v/>
      </c>
      <c r="Q451" s="160" t="str">
        <f t="shared" ca="1" si="170"/>
        <v/>
      </c>
      <c r="R451" s="160" t="str">
        <f t="shared" ca="1" si="171"/>
        <v/>
      </c>
      <c r="S451" s="160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61" t="str">
        <f t="shared" si="178"/>
        <v/>
      </c>
      <c r="Z451" s="161" t="str">
        <f t="shared" si="179"/>
        <v/>
      </c>
      <c r="AA451" s="161" t="str">
        <f t="shared" si="180"/>
        <v/>
      </c>
      <c r="AB451" s="161" t="str">
        <f t="shared" si="181"/>
        <v/>
      </c>
      <c r="AC451" s="161" t="str">
        <f t="shared" si="182"/>
        <v/>
      </c>
      <c r="AD451" s="162" t="str">
        <f t="shared" ca="1" si="183"/>
        <v/>
      </c>
      <c r="AE451" s="162" t="str">
        <f t="shared" ca="1" si="184"/>
        <v/>
      </c>
      <c r="AF451" s="162" t="str">
        <f t="shared" ca="1" si="185"/>
        <v/>
      </c>
      <c r="AG451" s="162" t="str">
        <f t="shared" ca="1" si="186"/>
        <v/>
      </c>
      <c r="AH451" s="162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60" t="str">
        <f t="shared" ref="N452:N500" si="192">IF(ROW()-1&gt;$K$2,"",IF(ROW()&lt;=2,2,IF(ROW()&lt;=N451+Q451,N451,ROW())))</f>
        <v/>
      </c>
      <c r="O452" s="160">
        <f t="shared" ref="O452:O500" ca="1" si="193">IF(N451=N452,O451,O451+R451+1)</f>
        <v>16</v>
      </c>
      <c r="P452" s="160" t="str">
        <f t="shared" ref="P452:P500" ca="1" si="194">OFFSET($J$1,O452-1,0)</f>
        <v/>
      </c>
      <c r="Q452" s="160" t="str">
        <f t="shared" ref="Q452:Q500" ca="1" si="195">OFFSET($K$1,O452-1,0)</f>
        <v/>
      </c>
      <c r="R452" s="160" t="str">
        <f t="shared" ref="R452:R500" ca="1" si="196">OFFSET($L$1,O452-1,0)</f>
        <v/>
      </c>
      <c r="S452" s="160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61" t="str">
        <f t="shared" ref="Y452:Y500" si="203">IF(OR($N452="",$S452),"",IF(T452&lt;=$O452+$R452,T452,""))</f>
        <v/>
      </c>
      <c r="Z452" s="161" t="str">
        <f t="shared" ref="Z452:Z500" si="204">IF(OR($N452="",$S452),"",IF(U452&lt;=$O452+$R452,U452,""))</f>
        <v/>
      </c>
      <c r="AA452" s="161" t="str">
        <f t="shared" ref="AA452:AA500" si="205">IF(OR($N452="",$S452),"",IF(V452&lt;=$O452+$R452,V452,""))</f>
        <v/>
      </c>
      <c r="AB452" s="161" t="str">
        <f t="shared" ref="AB452:AB500" si="206">IF(OR($N452="",$S452),"",IF(W452&lt;=$O452+$R452,W452,""))</f>
        <v/>
      </c>
      <c r="AC452" s="161" t="str">
        <f t="shared" ref="AC452:AC500" si="207">IF(OR($N452="",$S452),"",IF(X452&lt;=$O452+$R452,X452,""))</f>
        <v/>
      </c>
      <c r="AD452" s="162" t="str">
        <f t="shared" ref="AD452:AD500" ca="1" si="208">IF(OR($N452="",$S452,Y452=""),"",OFFSET($A$1,Y452-1,0))</f>
        <v/>
      </c>
      <c r="AE452" s="162" t="str">
        <f t="shared" ref="AE452:AE500" ca="1" si="209">IF(OR($N452="",$S452,Z452=""),"",OFFSET($A$1,Z452-1,0))</f>
        <v/>
      </c>
      <c r="AF452" s="162" t="str">
        <f t="shared" ref="AF452:AF500" ca="1" si="210">IF(OR($N452="",$S452,AA452=""),"",OFFSET($A$1,AA452-1,0))</f>
        <v/>
      </c>
      <c r="AG452" s="162" t="str">
        <f t="shared" ref="AG452:AG500" ca="1" si="211">IF(OR($N452="",$S452,AB452=""),"",OFFSET($A$1,AB452-1,0))</f>
        <v/>
      </c>
      <c r="AH452" s="162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60" t="str">
        <f t="shared" si="192"/>
        <v/>
      </c>
      <c r="O453" s="160">
        <f t="shared" ca="1" si="193"/>
        <v>16</v>
      </c>
      <c r="P453" s="160" t="str">
        <f t="shared" ca="1" si="194"/>
        <v/>
      </c>
      <c r="Q453" s="160" t="str">
        <f t="shared" ca="1" si="195"/>
        <v/>
      </c>
      <c r="R453" s="160" t="str">
        <f t="shared" ca="1" si="196"/>
        <v/>
      </c>
      <c r="S453" s="160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61" t="str">
        <f t="shared" si="203"/>
        <v/>
      </c>
      <c r="Z453" s="161" t="str">
        <f t="shared" si="204"/>
        <v/>
      </c>
      <c r="AA453" s="161" t="str">
        <f t="shared" si="205"/>
        <v/>
      </c>
      <c r="AB453" s="161" t="str">
        <f t="shared" si="206"/>
        <v/>
      </c>
      <c r="AC453" s="161" t="str">
        <f t="shared" si="207"/>
        <v/>
      </c>
      <c r="AD453" s="162" t="str">
        <f t="shared" ca="1" si="208"/>
        <v/>
      </c>
      <c r="AE453" s="162" t="str">
        <f t="shared" ca="1" si="209"/>
        <v/>
      </c>
      <c r="AF453" s="162" t="str">
        <f t="shared" ca="1" si="210"/>
        <v/>
      </c>
      <c r="AG453" s="162" t="str">
        <f t="shared" ca="1" si="211"/>
        <v/>
      </c>
      <c r="AH453" s="162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60" t="str">
        <f t="shared" si="192"/>
        <v/>
      </c>
      <c r="O454" s="160">
        <f t="shared" ca="1" si="193"/>
        <v>16</v>
      </c>
      <c r="P454" s="160" t="str">
        <f t="shared" ca="1" si="194"/>
        <v/>
      </c>
      <c r="Q454" s="160" t="str">
        <f t="shared" ca="1" si="195"/>
        <v/>
      </c>
      <c r="R454" s="160" t="str">
        <f t="shared" ca="1" si="196"/>
        <v/>
      </c>
      <c r="S454" s="160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61" t="str">
        <f t="shared" si="203"/>
        <v/>
      </c>
      <c r="Z454" s="161" t="str">
        <f t="shared" si="204"/>
        <v/>
      </c>
      <c r="AA454" s="161" t="str">
        <f t="shared" si="205"/>
        <v/>
      </c>
      <c r="AB454" s="161" t="str">
        <f t="shared" si="206"/>
        <v/>
      </c>
      <c r="AC454" s="161" t="str">
        <f t="shared" si="207"/>
        <v/>
      </c>
      <c r="AD454" s="162" t="str">
        <f t="shared" ca="1" si="208"/>
        <v/>
      </c>
      <c r="AE454" s="162" t="str">
        <f t="shared" ca="1" si="209"/>
        <v/>
      </c>
      <c r="AF454" s="162" t="str">
        <f t="shared" ca="1" si="210"/>
        <v/>
      </c>
      <c r="AG454" s="162" t="str">
        <f t="shared" ca="1" si="211"/>
        <v/>
      </c>
      <c r="AH454" s="162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60" t="str">
        <f t="shared" si="192"/>
        <v/>
      </c>
      <c r="O455" s="160">
        <f t="shared" ca="1" si="193"/>
        <v>16</v>
      </c>
      <c r="P455" s="160" t="str">
        <f t="shared" ca="1" si="194"/>
        <v/>
      </c>
      <c r="Q455" s="160" t="str">
        <f t="shared" ca="1" si="195"/>
        <v/>
      </c>
      <c r="R455" s="160" t="str">
        <f t="shared" ca="1" si="196"/>
        <v/>
      </c>
      <c r="S455" s="160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61" t="str">
        <f t="shared" si="203"/>
        <v/>
      </c>
      <c r="Z455" s="161" t="str">
        <f t="shared" si="204"/>
        <v/>
      </c>
      <c r="AA455" s="161" t="str">
        <f t="shared" si="205"/>
        <v/>
      </c>
      <c r="AB455" s="161" t="str">
        <f t="shared" si="206"/>
        <v/>
      </c>
      <c r="AC455" s="161" t="str">
        <f t="shared" si="207"/>
        <v/>
      </c>
      <c r="AD455" s="162" t="str">
        <f t="shared" ca="1" si="208"/>
        <v/>
      </c>
      <c r="AE455" s="162" t="str">
        <f t="shared" ca="1" si="209"/>
        <v/>
      </c>
      <c r="AF455" s="162" t="str">
        <f t="shared" ca="1" si="210"/>
        <v/>
      </c>
      <c r="AG455" s="162" t="str">
        <f t="shared" ca="1" si="211"/>
        <v/>
      </c>
      <c r="AH455" s="162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60" t="str">
        <f t="shared" si="192"/>
        <v/>
      </c>
      <c r="O456" s="160">
        <f t="shared" ca="1" si="193"/>
        <v>16</v>
      </c>
      <c r="P456" s="160" t="str">
        <f t="shared" ca="1" si="194"/>
        <v/>
      </c>
      <c r="Q456" s="160" t="str">
        <f t="shared" ca="1" si="195"/>
        <v/>
      </c>
      <c r="R456" s="160" t="str">
        <f t="shared" ca="1" si="196"/>
        <v/>
      </c>
      <c r="S456" s="160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61" t="str">
        <f t="shared" si="203"/>
        <v/>
      </c>
      <c r="Z456" s="161" t="str">
        <f t="shared" si="204"/>
        <v/>
      </c>
      <c r="AA456" s="161" t="str">
        <f t="shared" si="205"/>
        <v/>
      </c>
      <c r="AB456" s="161" t="str">
        <f t="shared" si="206"/>
        <v/>
      </c>
      <c r="AC456" s="161" t="str">
        <f t="shared" si="207"/>
        <v/>
      </c>
      <c r="AD456" s="162" t="str">
        <f t="shared" ca="1" si="208"/>
        <v/>
      </c>
      <c r="AE456" s="162" t="str">
        <f t="shared" ca="1" si="209"/>
        <v/>
      </c>
      <c r="AF456" s="162" t="str">
        <f t="shared" ca="1" si="210"/>
        <v/>
      </c>
      <c r="AG456" s="162" t="str">
        <f t="shared" ca="1" si="211"/>
        <v/>
      </c>
      <c r="AH456" s="162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60" t="str">
        <f t="shared" si="192"/>
        <v/>
      </c>
      <c r="O457" s="160">
        <f t="shared" ca="1" si="193"/>
        <v>16</v>
      </c>
      <c r="P457" s="160" t="str">
        <f t="shared" ca="1" si="194"/>
        <v/>
      </c>
      <c r="Q457" s="160" t="str">
        <f t="shared" ca="1" si="195"/>
        <v/>
      </c>
      <c r="R457" s="160" t="str">
        <f t="shared" ca="1" si="196"/>
        <v/>
      </c>
      <c r="S457" s="160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61" t="str">
        <f t="shared" si="203"/>
        <v/>
      </c>
      <c r="Z457" s="161" t="str">
        <f t="shared" si="204"/>
        <v/>
      </c>
      <c r="AA457" s="161" t="str">
        <f t="shared" si="205"/>
        <v/>
      </c>
      <c r="AB457" s="161" t="str">
        <f t="shared" si="206"/>
        <v/>
      </c>
      <c r="AC457" s="161" t="str">
        <f t="shared" si="207"/>
        <v/>
      </c>
      <c r="AD457" s="162" t="str">
        <f t="shared" ca="1" si="208"/>
        <v/>
      </c>
      <c r="AE457" s="162" t="str">
        <f t="shared" ca="1" si="209"/>
        <v/>
      </c>
      <c r="AF457" s="162" t="str">
        <f t="shared" ca="1" si="210"/>
        <v/>
      </c>
      <c r="AG457" s="162" t="str">
        <f t="shared" ca="1" si="211"/>
        <v/>
      </c>
      <c r="AH457" s="162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60" t="str">
        <f t="shared" si="192"/>
        <v/>
      </c>
      <c r="O458" s="160">
        <f t="shared" ca="1" si="193"/>
        <v>16</v>
      </c>
      <c r="P458" s="160" t="str">
        <f t="shared" ca="1" si="194"/>
        <v/>
      </c>
      <c r="Q458" s="160" t="str">
        <f t="shared" ca="1" si="195"/>
        <v/>
      </c>
      <c r="R458" s="160" t="str">
        <f t="shared" ca="1" si="196"/>
        <v/>
      </c>
      <c r="S458" s="160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61" t="str">
        <f t="shared" si="203"/>
        <v/>
      </c>
      <c r="Z458" s="161" t="str">
        <f t="shared" si="204"/>
        <v/>
      </c>
      <c r="AA458" s="161" t="str">
        <f t="shared" si="205"/>
        <v/>
      </c>
      <c r="AB458" s="161" t="str">
        <f t="shared" si="206"/>
        <v/>
      </c>
      <c r="AC458" s="161" t="str">
        <f t="shared" si="207"/>
        <v/>
      </c>
      <c r="AD458" s="162" t="str">
        <f t="shared" ca="1" si="208"/>
        <v/>
      </c>
      <c r="AE458" s="162" t="str">
        <f t="shared" ca="1" si="209"/>
        <v/>
      </c>
      <c r="AF458" s="162" t="str">
        <f t="shared" ca="1" si="210"/>
        <v/>
      </c>
      <c r="AG458" s="162" t="str">
        <f t="shared" ca="1" si="211"/>
        <v/>
      </c>
      <c r="AH458" s="162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60" t="str">
        <f t="shared" si="192"/>
        <v/>
      </c>
      <c r="O459" s="160">
        <f t="shared" ca="1" si="193"/>
        <v>16</v>
      </c>
      <c r="P459" s="160" t="str">
        <f t="shared" ca="1" si="194"/>
        <v/>
      </c>
      <c r="Q459" s="160" t="str">
        <f t="shared" ca="1" si="195"/>
        <v/>
      </c>
      <c r="R459" s="160" t="str">
        <f t="shared" ca="1" si="196"/>
        <v/>
      </c>
      <c r="S459" s="160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61" t="str">
        <f t="shared" si="203"/>
        <v/>
      </c>
      <c r="Z459" s="161" t="str">
        <f t="shared" si="204"/>
        <v/>
      </c>
      <c r="AA459" s="161" t="str">
        <f t="shared" si="205"/>
        <v/>
      </c>
      <c r="AB459" s="161" t="str">
        <f t="shared" si="206"/>
        <v/>
      </c>
      <c r="AC459" s="161" t="str">
        <f t="shared" si="207"/>
        <v/>
      </c>
      <c r="AD459" s="162" t="str">
        <f t="shared" ca="1" si="208"/>
        <v/>
      </c>
      <c r="AE459" s="162" t="str">
        <f t="shared" ca="1" si="209"/>
        <v/>
      </c>
      <c r="AF459" s="162" t="str">
        <f t="shared" ca="1" si="210"/>
        <v/>
      </c>
      <c r="AG459" s="162" t="str">
        <f t="shared" ca="1" si="211"/>
        <v/>
      </c>
      <c r="AH459" s="162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60" t="str">
        <f t="shared" si="192"/>
        <v/>
      </c>
      <c r="O460" s="160">
        <f t="shared" ca="1" si="193"/>
        <v>16</v>
      </c>
      <c r="P460" s="160" t="str">
        <f t="shared" ca="1" si="194"/>
        <v/>
      </c>
      <c r="Q460" s="160" t="str">
        <f t="shared" ca="1" si="195"/>
        <v/>
      </c>
      <c r="R460" s="160" t="str">
        <f t="shared" ca="1" si="196"/>
        <v/>
      </c>
      <c r="S460" s="160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61" t="str">
        <f t="shared" si="203"/>
        <v/>
      </c>
      <c r="Z460" s="161" t="str">
        <f t="shared" si="204"/>
        <v/>
      </c>
      <c r="AA460" s="161" t="str">
        <f t="shared" si="205"/>
        <v/>
      </c>
      <c r="AB460" s="161" t="str">
        <f t="shared" si="206"/>
        <v/>
      </c>
      <c r="AC460" s="161" t="str">
        <f t="shared" si="207"/>
        <v/>
      </c>
      <c r="AD460" s="162" t="str">
        <f t="shared" ca="1" si="208"/>
        <v/>
      </c>
      <c r="AE460" s="162" t="str">
        <f t="shared" ca="1" si="209"/>
        <v/>
      </c>
      <c r="AF460" s="162" t="str">
        <f t="shared" ca="1" si="210"/>
        <v/>
      </c>
      <c r="AG460" s="162" t="str">
        <f t="shared" ca="1" si="211"/>
        <v/>
      </c>
      <c r="AH460" s="162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60" t="str">
        <f t="shared" si="192"/>
        <v/>
      </c>
      <c r="O461" s="160">
        <f t="shared" ca="1" si="193"/>
        <v>16</v>
      </c>
      <c r="P461" s="160" t="str">
        <f t="shared" ca="1" si="194"/>
        <v/>
      </c>
      <c r="Q461" s="160" t="str">
        <f t="shared" ca="1" si="195"/>
        <v/>
      </c>
      <c r="R461" s="160" t="str">
        <f t="shared" ca="1" si="196"/>
        <v/>
      </c>
      <c r="S461" s="160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61" t="str">
        <f t="shared" si="203"/>
        <v/>
      </c>
      <c r="Z461" s="161" t="str">
        <f t="shared" si="204"/>
        <v/>
      </c>
      <c r="AA461" s="161" t="str">
        <f t="shared" si="205"/>
        <v/>
      </c>
      <c r="AB461" s="161" t="str">
        <f t="shared" si="206"/>
        <v/>
      </c>
      <c r="AC461" s="161" t="str">
        <f t="shared" si="207"/>
        <v/>
      </c>
      <c r="AD461" s="162" t="str">
        <f t="shared" ca="1" si="208"/>
        <v/>
      </c>
      <c r="AE461" s="162" t="str">
        <f t="shared" ca="1" si="209"/>
        <v/>
      </c>
      <c r="AF461" s="162" t="str">
        <f t="shared" ca="1" si="210"/>
        <v/>
      </c>
      <c r="AG461" s="162" t="str">
        <f t="shared" ca="1" si="211"/>
        <v/>
      </c>
      <c r="AH461" s="162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60" t="str">
        <f t="shared" si="192"/>
        <v/>
      </c>
      <c r="O462" s="160">
        <f t="shared" ca="1" si="193"/>
        <v>16</v>
      </c>
      <c r="P462" s="160" t="str">
        <f t="shared" ca="1" si="194"/>
        <v/>
      </c>
      <c r="Q462" s="160" t="str">
        <f t="shared" ca="1" si="195"/>
        <v/>
      </c>
      <c r="R462" s="160" t="str">
        <f t="shared" ca="1" si="196"/>
        <v/>
      </c>
      <c r="S462" s="160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61" t="str">
        <f t="shared" si="203"/>
        <v/>
      </c>
      <c r="Z462" s="161" t="str">
        <f t="shared" si="204"/>
        <v/>
      </c>
      <c r="AA462" s="161" t="str">
        <f t="shared" si="205"/>
        <v/>
      </c>
      <c r="AB462" s="161" t="str">
        <f t="shared" si="206"/>
        <v/>
      </c>
      <c r="AC462" s="161" t="str">
        <f t="shared" si="207"/>
        <v/>
      </c>
      <c r="AD462" s="162" t="str">
        <f t="shared" ca="1" si="208"/>
        <v/>
      </c>
      <c r="AE462" s="162" t="str">
        <f t="shared" ca="1" si="209"/>
        <v/>
      </c>
      <c r="AF462" s="162" t="str">
        <f t="shared" ca="1" si="210"/>
        <v/>
      </c>
      <c r="AG462" s="162" t="str">
        <f t="shared" ca="1" si="211"/>
        <v/>
      </c>
      <c r="AH462" s="162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60" t="str">
        <f t="shared" si="192"/>
        <v/>
      </c>
      <c r="O463" s="160">
        <f t="shared" ca="1" si="193"/>
        <v>16</v>
      </c>
      <c r="P463" s="160" t="str">
        <f t="shared" ca="1" si="194"/>
        <v/>
      </c>
      <c r="Q463" s="160" t="str">
        <f t="shared" ca="1" si="195"/>
        <v/>
      </c>
      <c r="R463" s="160" t="str">
        <f t="shared" ca="1" si="196"/>
        <v/>
      </c>
      <c r="S463" s="160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61" t="str">
        <f t="shared" si="203"/>
        <v/>
      </c>
      <c r="Z463" s="161" t="str">
        <f t="shared" si="204"/>
        <v/>
      </c>
      <c r="AA463" s="161" t="str">
        <f t="shared" si="205"/>
        <v/>
      </c>
      <c r="AB463" s="161" t="str">
        <f t="shared" si="206"/>
        <v/>
      </c>
      <c r="AC463" s="161" t="str">
        <f t="shared" si="207"/>
        <v/>
      </c>
      <c r="AD463" s="162" t="str">
        <f t="shared" ca="1" si="208"/>
        <v/>
      </c>
      <c r="AE463" s="162" t="str">
        <f t="shared" ca="1" si="209"/>
        <v/>
      </c>
      <c r="AF463" s="162" t="str">
        <f t="shared" ca="1" si="210"/>
        <v/>
      </c>
      <c r="AG463" s="162" t="str">
        <f t="shared" ca="1" si="211"/>
        <v/>
      </c>
      <c r="AH463" s="162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60" t="str">
        <f t="shared" si="192"/>
        <v/>
      </c>
      <c r="O464" s="160">
        <f t="shared" ca="1" si="193"/>
        <v>16</v>
      </c>
      <c r="P464" s="160" t="str">
        <f t="shared" ca="1" si="194"/>
        <v/>
      </c>
      <c r="Q464" s="160" t="str">
        <f t="shared" ca="1" si="195"/>
        <v/>
      </c>
      <c r="R464" s="160" t="str">
        <f t="shared" ca="1" si="196"/>
        <v/>
      </c>
      <c r="S464" s="160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61" t="str">
        <f t="shared" si="203"/>
        <v/>
      </c>
      <c r="Z464" s="161" t="str">
        <f t="shared" si="204"/>
        <v/>
      </c>
      <c r="AA464" s="161" t="str">
        <f t="shared" si="205"/>
        <v/>
      </c>
      <c r="AB464" s="161" t="str">
        <f t="shared" si="206"/>
        <v/>
      </c>
      <c r="AC464" s="161" t="str">
        <f t="shared" si="207"/>
        <v/>
      </c>
      <c r="AD464" s="162" t="str">
        <f t="shared" ca="1" si="208"/>
        <v/>
      </c>
      <c r="AE464" s="162" t="str">
        <f t="shared" ca="1" si="209"/>
        <v/>
      </c>
      <c r="AF464" s="162" t="str">
        <f t="shared" ca="1" si="210"/>
        <v/>
      </c>
      <c r="AG464" s="162" t="str">
        <f t="shared" ca="1" si="211"/>
        <v/>
      </c>
      <c r="AH464" s="162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60" t="str">
        <f t="shared" si="192"/>
        <v/>
      </c>
      <c r="O465" s="160">
        <f t="shared" ca="1" si="193"/>
        <v>16</v>
      </c>
      <c r="P465" s="160" t="str">
        <f t="shared" ca="1" si="194"/>
        <v/>
      </c>
      <c r="Q465" s="160" t="str">
        <f t="shared" ca="1" si="195"/>
        <v/>
      </c>
      <c r="R465" s="160" t="str">
        <f t="shared" ca="1" si="196"/>
        <v/>
      </c>
      <c r="S465" s="160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61" t="str">
        <f t="shared" si="203"/>
        <v/>
      </c>
      <c r="Z465" s="161" t="str">
        <f t="shared" si="204"/>
        <v/>
      </c>
      <c r="AA465" s="161" t="str">
        <f t="shared" si="205"/>
        <v/>
      </c>
      <c r="AB465" s="161" t="str">
        <f t="shared" si="206"/>
        <v/>
      </c>
      <c r="AC465" s="161" t="str">
        <f t="shared" si="207"/>
        <v/>
      </c>
      <c r="AD465" s="162" t="str">
        <f t="shared" ca="1" si="208"/>
        <v/>
      </c>
      <c r="AE465" s="162" t="str">
        <f t="shared" ca="1" si="209"/>
        <v/>
      </c>
      <c r="AF465" s="162" t="str">
        <f t="shared" ca="1" si="210"/>
        <v/>
      </c>
      <c r="AG465" s="162" t="str">
        <f t="shared" ca="1" si="211"/>
        <v/>
      </c>
      <c r="AH465" s="162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60" t="str">
        <f t="shared" si="192"/>
        <v/>
      </c>
      <c r="O466" s="160">
        <f t="shared" ca="1" si="193"/>
        <v>16</v>
      </c>
      <c r="P466" s="160" t="str">
        <f t="shared" ca="1" si="194"/>
        <v/>
      </c>
      <c r="Q466" s="160" t="str">
        <f t="shared" ca="1" si="195"/>
        <v/>
      </c>
      <c r="R466" s="160" t="str">
        <f t="shared" ca="1" si="196"/>
        <v/>
      </c>
      <c r="S466" s="160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61" t="str">
        <f t="shared" si="203"/>
        <v/>
      </c>
      <c r="Z466" s="161" t="str">
        <f t="shared" si="204"/>
        <v/>
      </c>
      <c r="AA466" s="161" t="str">
        <f t="shared" si="205"/>
        <v/>
      </c>
      <c r="AB466" s="161" t="str">
        <f t="shared" si="206"/>
        <v/>
      </c>
      <c r="AC466" s="161" t="str">
        <f t="shared" si="207"/>
        <v/>
      </c>
      <c r="AD466" s="162" t="str">
        <f t="shared" ca="1" si="208"/>
        <v/>
      </c>
      <c r="AE466" s="162" t="str">
        <f t="shared" ca="1" si="209"/>
        <v/>
      </c>
      <c r="AF466" s="162" t="str">
        <f t="shared" ca="1" si="210"/>
        <v/>
      </c>
      <c r="AG466" s="162" t="str">
        <f t="shared" ca="1" si="211"/>
        <v/>
      </c>
      <c r="AH466" s="162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60" t="str">
        <f t="shared" si="192"/>
        <v/>
      </c>
      <c r="O467" s="160">
        <f t="shared" ca="1" si="193"/>
        <v>16</v>
      </c>
      <c r="P467" s="160" t="str">
        <f t="shared" ca="1" si="194"/>
        <v/>
      </c>
      <c r="Q467" s="160" t="str">
        <f t="shared" ca="1" si="195"/>
        <v/>
      </c>
      <c r="R467" s="160" t="str">
        <f t="shared" ca="1" si="196"/>
        <v/>
      </c>
      <c r="S467" s="160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61" t="str">
        <f t="shared" si="203"/>
        <v/>
      </c>
      <c r="Z467" s="161" t="str">
        <f t="shared" si="204"/>
        <v/>
      </c>
      <c r="AA467" s="161" t="str">
        <f t="shared" si="205"/>
        <v/>
      </c>
      <c r="AB467" s="161" t="str">
        <f t="shared" si="206"/>
        <v/>
      </c>
      <c r="AC467" s="161" t="str">
        <f t="shared" si="207"/>
        <v/>
      </c>
      <c r="AD467" s="162" t="str">
        <f t="shared" ca="1" si="208"/>
        <v/>
      </c>
      <c r="AE467" s="162" t="str">
        <f t="shared" ca="1" si="209"/>
        <v/>
      </c>
      <c r="AF467" s="162" t="str">
        <f t="shared" ca="1" si="210"/>
        <v/>
      </c>
      <c r="AG467" s="162" t="str">
        <f t="shared" ca="1" si="211"/>
        <v/>
      </c>
      <c r="AH467" s="162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60" t="str">
        <f t="shared" si="192"/>
        <v/>
      </c>
      <c r="O468" s="160">
        <f t="shared" ca="1" si="193"/>
        <v>16</v>
      </c>
      <c r="P468" s="160" t="str">
        <f t="shared" ca="1" si="194"/>
        <v/>
      </c>
      <c r="Q468" s="160" t="str">
        <f t="shared" ca="1" si="195"/>
        <v/>
      </c>
      <c r="R468" s="160" t="str">
        <f t="shared" ca="1" si="196"/>
        <v/>
      </c>
      <c r="S468" s="160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61" t="str">
        <f t="shared" si="203"/>
        <v/>
      </c>
      <c r="Z468" s="161" t="str">
        <f t="shared" si="204"/>
        <v/>
      </c>
      <c r="AA468" s="161" t="str">
        <f t="shared" si="205"/>
        <v/>
      </c>
      <c r="AB468" s="161" t="str">
        <f t="shared" si="206"/>
        <v/>
      </c>
      <c r="AC468" s="161" t="str">
        <f t="shared" si="207"/>
        <v/>
      </c>
      <c r="AD468" s="162" t="str">
        <f t="shared" ca="1" si="208"/>
        <v/>
      </c>
      <c r="AE468" s="162" t="str">
        <f t="shared" ca="1" si="209"/>
        <v/>
      </c>
      <c r="AF468" s="162" t="str">
        <f t="shared" ca="1" si="210"/>
        <v/>
      </c>
      <c r="AG468" s="162" t="str">
        <f t="shared" ca="1" si="211"/>
        <v/>
      </c>
      <c r="AH468" s="162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60" t="str">
        <f t="shared" si="192"/>
        <v/>
      </c>
      <c r="O469" s="160">
        <f t="shared" ca="1" si="193"/>
        <v>16</v>
      </c>
      <c r="P469" s="160" t="str">
        <f t="shared" ca="1" si="194"/>
        <v/>
      </c>
      <c r="Q469" s="160" t="str">
        <f t="shared" ca="1" si="195"/>
        <v/>
      </c>
      <c r="R469" s="160" t="str">
        <f t="shared" ca="1" si="196"/>
        <v/>
      </c>
      <c r="S469" s="160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61" t="str">
        <f t="shared" si="203"/>
        <v/>
      </c>
      <c r="Z469" s="161" t="str">
        <f t="shared" si="204"/>
        <v/>
      </c>
      <c r="AA469" s="161" t="str">
        <f t="shared" si="205"/>
        <v/>
      </c>
      <c r="AB469" s="161" t="str">
        <f t="shared" si="206"/>
        <v/>
      </c>
      <c r="AC469" s="161" t="str">
        <f t="shared" si="207"/>
        <v/>
      </c>
      <c r="AD469" s="162" t="str">
        <f t="shared" ca="1" si="208"/>
        <v/>
      </c>
      <c r="AE469" s="162" t="str">
        <f t="shared" ca="1" si="209"/>
        <v/>
      </c>
      <c r="AF469" s="162" t="str">
        <f t="shared" ca="1" si="210"/>
        <v/>
      </c>
      <c r="AG469" s="162" t="str">
        <f t="shared" ca="1" si="211"/>
        <v/>
      </c>
      <c r="AH469" s="162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60" t="str">
        <f t="shared" si="192"/>
        <v/>
      </c>
      <c r="O470" s="160">
        <f t="shared" ca="1" si="193"/>
        <v>16</v>
      </c>
      <c r="P470" s="160" t="str">
        <f t="shared" ca="1" si="194"/>
        <v/>
      </c>
      <c r="Q470" s="160" t="str">
        <f t="shared" ca="1" si="195"/>
        <v/>
      </c>
      <c r="R470" s="160" t="str">
        <f t="shared" ca="1" si="196"/>
        <v/>
      </c>
      <c r="S470" s="160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61" t="str">
        <f t="shared" si="203"/>
        <v/>
      </c>
      <c r="Z470" s="161" t="str">
        <f t="shared" si="204"/>
        <v/>
      </c>
      <c r="AA470" s="161" t="str">
        <f t="shared" si="205"/>
        <v/>
      </c>
      <c r="AB470" s="161" t="str">
        <f t="shared" si="206"/>
        <v/>
      </c>
      <c r="AC470" s="161" t="str">
        <f t="shared" si="207"/>
        <v/>
      </c>
      <c r="AD470" s="162" t="str">
        <f t="shared" ca="1" si="208"/>
        <v/>
      </c>
      <c r="AE470" s="162" t="str">
        <f t="shared" ca="1" si="209"/>
        <v/>
      </c>
      <c r="AF470" s="162" t="str">
        <f t="shared" ca="1" si="210"/>
        <v/>
      </c>
      <c r="AG470" s="162" t="str">
        <f t="shared" ca="1" si="211"/>
        <v/>
      </c>
      <c r="AH470" s="162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60" t="str">
        <f t="shared" si="192"/>
        <v/>
      </c>
      <c r="O471" s="160">
        <f t="shared" ca="1" si="193"/>
        <v>16</v>
      </c>
      <c r="P471" s="160" t="str">
        <f t="shared" ca="1" si="194"/>
        <v/>
      </c>
      <c r="Q471" s="160" t="str">
        <f t="shared" ca="1" si="195"/>
        <v/>
      </c>
      <c r="R471" s="160" t="str">
        <f t="shared" ca="1" si="196"/>
        <v/>
      </c>
      <c r="S471" s="160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61" t="str">
        <f t="shared" si="203"/>
        <v/>
      </c>
      <c r="Z471" s="161" t="str">
        <f t="shared" si="204"/>
        <v/>
      </c>
      <c r="AA471" s="161" t="str">
        <f t="shared" si="205"/>
        <v/>
      </c>
      <c r="AB471" s="161" t="str">
        <f t="shared" si="206"/>
        <v/>
      </c>
      <c r="AC471" s="161" t="str">
        <f t="shared" si="207"/>
        <v/>
      </c>
      <c r="AD471" s="162" t="str">
        <f t="shared" ca="1" si="208"/>
        <v/>
      </c>
      <c r="AE471" s="162" t="str">
        <f t="shared" ca="1" si="209"/>
        <v/>
      </c>
      <c r="AF471" s="162" t="str">
        <f t="shared" ca="1" si="210"/>
        <v/>
      </c>
      <c r="AG471" s="162" t="str">
        <f t="shared" ca="1" si="211"/>
        <v/>
      </c>
      <c r="AH471" s="162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60" t="str">
        <f t="shared" si="192"/>
        <v/>
      </c>
      <c r="O472" s="160">
        <f t="shared" ca="1" si="193"/>
        <v>16</v>
      </c>
      <c r="P472" s="160" t="str">
        <f t="shared" ca="1" si="194"/>
        <v/>
      </c>
      <c r="Q472" s="160" t="str">
        <f t="shared" ca="1" si="195"/>
        <v/>
      </c>
      <c r="R472" s="160" t="str">
        <f t="shared" ca="1" si="196"/>
        <v/>
      </c>
      <c r="S472" s="160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61" t="str">
        <f t="shared" si="203"/>
        <v/>
      </c>
      <c r="Z472" s="161" t="str">
        <f t="shared" si="204"/>
        <v/>
      </c>
      <c r="AA472" s="161" t="str">
        <f t="shared" si="205"/>
        <v/>
      </c>
      <c r="AB472" s="161" t="str">
        <f t="shared" si="206"/>
        <v/>
      </c>
      <c r="AC472" s="161" t="str">
        <f t="shared" si="207"/>
        <v/>
      </c>
      <c r="AD472" s="162" t="str">
        <f t="shared" ca="1" si="208"/>
        <v/>
      </c>
      <c r="AE472" s="162" t="str">
        <f t="shared" ca="1" si="209"/>
        <v/>
      </c>
      <c r="AF472" s="162" t="str">
        <f t="shared" ca="1" si="210"/>
        <v/>
      </c>
      <c r="AG472" s="162" t="str">
        <f t="shared" ca="1" si="211"/>
        <v/>
      </c>
      <c r="AH472" s="162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60" t="str">
        <f t="shared" si="192"/>
        <v/>
      </c>
      <c r="O473" s="160">
        <f t="shared" ca="1" si="193"/>
        <v>16</v>
      </c>
      <c r="P473" s="160" t="str">
        <f t="shared" ca="1" si="194"/>
        <v/>
      </c>
      <c r="Q473" s="160" t="str">
        <f t="shared" ca="1" si="195"/>
        <v/>
      </c>
      <c r="R473" s="160" t="str">
        <f t="shared" ca="1" si="196"/>
        <v/>
      </c>
      <c r="S473" s="160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61" t="str">
        <f t="shared" si="203"/>
        <v/>
      </c>
      <c r="Z473" s="161" t="str">
        <f t="shared" si="204"/>
        <v/>
      </c>
      <c r="AA473" s="161" t="str">
        <f t="shared" si="205"/>
        <v/>
      </c>
      <c r="AB473" s="161" t="str">
        <f t="shared" si="206"/>
        <v/>
      </c>
      <c r="AC473" s="161" t="str">
        <f t="shared" si="207"/>
        <v/>
      </c>
      <c r="AD473" s="162" t="str">
        <f t="shared" ca="1" si="208"/>
        <v/>
      </c>
      <c r="AE473" s="162" t="str">
        <f t="shared" ca="1" si="209"/>
        <v/>
      </c>
      <c r="AF473" s="162" t="str">
        <f t="shared" ca="1" si="210"/>
        <v/>
      </c>
      <c r="AG473" s="162" t="str">
        <f t="shared" ca="1" si="211"/>
        <v/>
      </c>
      <c r="AH473" s="162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60" t="str">
        <f t="shared" si="192"/>
        <v/>
      </c>
      <c r="O474" s="160">
        <f t="shared" ca="1" si="193"/>
        <v>16</v>
      </c>
      <c r="P474" s="160" t="str">
        <f t="shared" ca="1" si="194"/>
        <v/>
      </c>
      <c r="Q474" s="160" t="str">
        <f t="shared" ca="1" si="195"/>
        <v/>
      </c>
      <c r="R474" s="160" t="str">
        <f t="shared" ca="1" si="196"/>
        <v/>
      </c>
      <c r="S474" s="160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61" t="str">
        <f t="shared" si="203"/>
        <v/>
      </c>
      <c r="Z474" s="161" t="str">
        <f t="shared" si="204"/>
        <v/>
      </c>
      <c r="AA474" s="161" t="str">
        <f t="shared" si="205"/>
        <v/>
      </c>
      <c r="AB474" s="161" t="str">
        <f t="shared" si="206"/>
        <v/>
      </c>
      <c r="AC474" s="161" t="str">
        <f t="shared" si="207"/>
        <v/>
      </c>
      <c r="AD474" s="162" t="str">
        <f t="shared" ca="1" si="208"/>
        <v/>
      </c>
      <c r="AE474" s="162" t="str">
        <f t="shared" ca="1" si="209"/>
        <v/>
      </c>
      <c r="AF474" s="162" t="str">
        <f t="shared" ca="1" si="210"/>
        <v/>
      </c>
      <c r="AG474" s="162" t="str">
        <f t="shared" ca="1" si="211"/>
        <v/>
      </c>
      <c r="AH474" s="162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60" t="str">
        <f t="shared" si="192"/>
        <v/>
      </c>
      <c r="O475" s="160">
        <f t="shared" ca="1" si="193"/>
        <v>16</v>
      </c>
      <c r="P475" s="160" t="str">
        <f t="shared" ca="1" si="194"/>
        <v/>
      </c>
      <c r="Q475" s="160" t="str">
        <f t="shared" ca="1" si="195"/>
        <v/>
      </c>
      <c r="R475" s="160" t="str">
        <f t="shared" ca="1" si="196"/>
        <v/>
      </c>
      <c r="S475" s="160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61" t="str">
        <f t="shared" si="203"/>
        <v/>
      </c>
      <c r="Z475" s="161" t="str">
        <f t="shared" si="204"/>
        <v/>
      </c>
      <c r="AA475" s="161" t="str">
        <f t="shared" si="205"/>
        <v/>
      </c>
      <c r="AB475" s="161" t="str">
        <f t="shared" si="206"/>
        <v/>
      </c>
      <c r="AC475" s="161" t="str">
        <f t="shared" si="207"/>
        <v/>
      </c>
      <c r="AD475" s="162" t="str">
        <f t="shared" ca="1" si="208"/>
        <v/>
      </c>
      <c r="AE475" s="162" t="str">
        <f t="shared" ca="1" si="209"/>
        <v/>
      </c>
      <c r="AF475" s="162" t="str">
        <f t="shared" ca="1" si="210"/>
        <v/>
      </c>
      <c r="AG475" s="162" t="str">
        <f t="shared" ca="1" si="211"/>
        <v/>
      </c>
      <c r="AH475" s="162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60" t="str">
        <f t="shared" si="192"/>
        <v/>
      </c>
      <c r="O476" s="160">
        <f t="shared" ca="1" si="193"/>
        <v>16</v>
      </c>
      <c r="P476" s="160" t="str">
        <f t="shared" ca="1" si="194"/>
        <v/>
      </c>
      <c r="Q476" s="160" t="str">
        <f t="shared" ca="1" si="195"/>
        <v/>
      </c>
      <c r="R476" s="160" t="str">
        <f t="shared" ca="1" si="196"/>
        <v/>
      </c>
      <c r="S476" s="160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61" t="str">
        <f t="shared" si="203"/>
        <v/>
      </c>
      <c r="Z476" s="161" t="str">
        <f t="shared" si="204"/>
        <v/>
      </c>
      <c r="AA476" s="161" t="str">
        <f t="shared" si="205"/>
        <v/>
      </c>
      <c r="AB476" s="161" t="str">
        <f t="shared" si="206"/>
        <v/>
      </c>
      <c r="AC476" s="161" t="str">
        <f t="shared" si="207"/>
        <v/>
      </c>
      <c r="AD476" s="162" t="str">
        <f t="shared" ca="1" si="208"/>
        <v/>
      </c>
      <c r="AE476" s="162" t="str">
        <f t="shared" ca="1" si="209"/>
        <v/>
      </c>
      <c r="AF476" s="162" t="str">
        <f t="shared" ca="1" si="210"/>
        <v/>
      </c>
      <c r="AG476" s="162" t="str">
        <f t="shared" ca="1" si="211"/>
        <v/>
      </c>
      <c r="AH476" s="162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60" t="str">
        <f t="shared" si="192"/>
        <v/>
      </c>
      <c r="O477" s="160">
        <f t="shared" ca="1" si="193"/>
        <v>16</v>
      </c>
      <c r="P477" s="160" t="str">
        <f t="shared" ca="1" si="194"/>
        <v/>
      </c>
      <c r="Q477" s="160" t="str">
        <f t="shared" ca="1" si="195"/>
        <v/>
      </c>
      <c r="R477" s="160" t="str">
        <f t="shared" ca="1" si="196"/>
        <v/>
      </c>
      <c r="S477" s="160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61" t="str">
        <f t="shared" si="203"/>
        <v/>
      </c>
      <c r="Z477" s="161" t="str">
        <f t="shared" si="204"/>
        <v/>
      </c>
      <c r="AA477" s="161" t="str">
        <f t="shared" si="205"/>
        <v/>
      </c>
      <c r="AB477" s="161" t="str">
        <f t="shared" si="206"/>
        <v/>
      </c>
      <c r="AC477" s="161" t="str">
        <f t="shared" si="207"/>
        <v/>
      </c>
      <c r="AD477" s="162" t="str">
        <f t="shared" ca="1" si="208"/>
        <v/>
      </c>
      <c r="AE477" s="162" t="str">
        <f t="shared" ca="1" si="209"/>
        <v/>
      </c>
      <c r="AF477" s="162" t="str">
        <f t="shared" ca="1" si="210"/>
        <v/>
      </c>
      <c r="AG477" s="162" t="str">
        <f t="shared" ca="1" si="211"/>
        <v/>
      </c>
      <c r="AH477" s="162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60" t="str">
        <f t="shared" si="192"/>
        <v/>
      </c>
      <c r="O478" s="160">
        <f t="shared" ca="1" si="193"/>
        <v>16</v>
      </c>
      <c r="P478" s="160" t="str">
        <f t="shared" ca="1" si="194"/>
        <v/>
      </c>
      <c r="Q478" s="160" t="str">
        <f t="shared" ca="1" si="195"/>
        <v/>
      </c>
      <c r="R478" s="160" t="str">
        <f t="shared" ca="1" si="196"/>
        <v/>
      </c>
      <c r="S478" s="160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61" t="str">
        <f t="shared" si="203"/>
        <v/>
      </c>
      <c r="Z478" s="161" t="str">
        <f t="shared" si="204"/>
        <v/>
      </c>
      <c r="AA478" s="161" t="str">
        <f t="shared" si="205"/>
        <v/>
      </c>
      <c r="AB478" s="161" t="str">
        <f t="shared" si="206"/>
        <v/>
      </c>
      <c r="AC478" s="161" t="str">
        <f t="shared" si="207"/>
        <v/>
      </c>
      <c r="AD478" s="162" t="str">
        <f t="shared" ca="1" si="208"/>
        <v/>
      </c>
      <c r="AE478" s="162" t="str">
        <f t="shared" ca="1" si="209"/>
        <v/>
      </c>
      <c r="AF478" s="162" t="str">
        <f t="shared" ca="1" si="210"/>
        <v/>
      </c>
      <c r="AG478" s="162" t="str">
        <f t="shared" ca="1" si="211"/>
        <v/>
      </c>
      <c r="AH478" s="162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60" t="str">
        <f t="shared" si="192"/>
        <v/>
      </c>
      <c r="O479" s="160">
        <f t="shared" ca="1" si="193"/>
        <v>16</v>
      </c>
      <c r="P479" s="160" t="str">
        <f t="shared" ca="1" si="194"/>
        <v/>
      </c>
      <c r="Q479" s="160" t="str">
        <f t="shared" ca="1" si="195"/>
        <v/>
      </c>
      <c r="R479" s="160" t="str">
        <f t="shared" ca="1" si="196"/>
        <v/>
      </c>
      <c r="S479" s="160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61" t="str">
        <f t="shared" si="203"/>
        <v/>
      </c>
      <c r="Z479" s="161" t="str">
        <f t="shared" si="204"/>
        <v/>
      </c>
      <c r="AA479" s="161" t="str">
        <f t="shared" si="205"/>
        <v/>
      </c>
      <c r="AB479" s="161" t="str">
        <f t="shared" si="206"/>
        <v/>
      </c>
      <c r="AC479" s="161" t="str">
        <f t="shared" si="207"/>
        <v/>
      </c>
      <c r="AD479" s="162" t="str">
        <f t="shared" ca="1" si="208"/>
        <v/>
      </c>
      <c r="AE479" s="162" t="str">
        <f t="shared" ca="1" si="209"/>
        <v/>
      </c>
      <c r="AF479" s="162" t="str">
        <f t="shared" ca="1" si="210"/>
        <v/>
      </c>
      <c r="AG479" s="162" t="str">
        <f t="shared" ca="1" si="211"/>
        <v/>
      </c>
      <c r="AH479" s="162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60" t="str">
        <f t="shared" si="192"/>
        <v/>
      </c>
      <c r="O480" s="160">
        <f t="shared" ca="1" si="193"/>
        <v>16</v>
      </c>
      <c r="P480" s="160" t="str">
        <f t="shared" ca="1" si="194"/>
        <v/>
      </c>
      <c r="Q480" s="160" t="str">
        <f t="shared" ca="1" si="195"/>
        <v/>
      </c>
      <c r="R480" s="160" t="str">
        <f t="shared" ca="1" si="196"/>
        <v/>
      </c>
      <c r="S480" s="160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61" t="str">
        <f t="shared" si="203"/>
        <v/>
      </c>
      <c r="Z480" s="161" t="str">
        <f t="shared" si="204"/>
        <v/>
      </c>
      <c r="AA480" s="161" t="str">
        <f t="shared" si="205"/>
        <v/>
      </c>
      <c r="AB480" s="161" t="str">
        <f t="shared" si="206"/>
        <v/>
      </c>
      <c r="AC480" s="161" t="str">
        <f t="shared" si="207"/>
        <v/>
      </c>
      <c r="AD480" s="162" t="str">
        <f t="shared" ca="1" si="208"/>
        <v/>
      </c>
      <c r="AE480" s="162" t="str">
        <f t="shared" ca="1" si="209"/>
        <v/>
      </c>
      <c r="AF480" s="162" t="str">
        <f t="shared" ca="1" si="210"/>
        <v/>
      </c>
      <c r="AG480" s="162" t="str">
        <f t="shared" ca="1" si="211"/>
        <v/>
      </c>
      <c r="AH480" s="162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60" t="str">
        <f t="shared" si="192"/>
        <v/>
      </c>
      <c r="O481" s="160">
        <f t="shared" ca="1" si="193"/>
        <v>16</v>
      </c>
      <c r="P481" s="160" t="str">
        <f t="shared" ca="1" si="194"/>
        <v/>
      </c>
      <c r="Q481" s="160" t="str">
        <f t="shared" ca="1" si="195"/>
        <v/>
      </c>
      <c r="R481" s="160" t="str">
        <f t="shared" ca="1" si="196"/>
        <v/>
      </c>
      <c r="S481" s="160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61" t="str">
        <f t="shared" si="203"/>
        <v/>
      </c>
      <c r="Z481" s="161" t="str">
        <f t="shared" si="204"/>
        <v/>
      </c>
      <c r="AA481" s="161" t="str">
        <f t="shared" si="205"/>
        <v/>
      </c>
      <c r="AB481" s="161" t="str">
        <f t="shared" si="206"/>
        <v/>
      </c>
      <c r="AC481" s="161" t="str">
        <f t="shared" si="207"/>
        <v/>
      </c>
      <c r="AD481" s="162" t="str">
        <f t="shared" ca="1" si="208"/>
        <v/>
      </c>
      <c r="AE481" s="162" t="str">
        <f t="shared" ca="1" si="209"/>
        <v/>
      </c>
      <c r="AF481" s="162" t="str">
        <f t="shared" ca="1" si="210"/>
        <v/>
      </c>
      <c r="AG481" s="162" t="str">
        <f t="shared" ca="1" si="211"/>
        <v/>
      </c>
      <c r="AH481" s="162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60" t="str">
        <f t="shared" si="192"/>
        <v/>
      </c>
      <c r="O482" s="160">
        <f t="shared" ca="1" si="193"/>
        <v>16</v>
      </c>
      <c r="P482" s="160" t="str">
        <f t="shared" ca="1" si="194"/>
        <v/>
      </c>
      <c r="Q482" s="160" t="str">
        <f t="shared" ca="1" si="195"/>
        <v/>
      </c>
      <c r="R482" s="160" t="str">
        <f t="shared" ca="1" si="196"/>
        <v/>
      </c>
      <c r="S482" s="160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61" t="str">
        <f t="shared" si="203"/>
        <v/>
      </c>
      <c r="Z482" s="161" t="str">
        <f t="shared" si="204"/>
        <v/>
      </c>
      <c r="AA482" s="161" t="str">
        <f t="shared" si="205"/>
        <v/>
      </c>
      <c r="AB482" s="161" t="str">
        <f t="shared" si="206"/>
        <v/>
      </c>
      <c r="AC482" s="161" t="str">
        <f t="shared" si="207"/>
        <v/>
      </c>
      <c r="AD482" s="162" t="str">
        <f t="shared" ca="1" si="208"/>
        <v/>
      </c>
      <c r="AE482" s="162" t="str">
        <f t="shared" ca="1" si="209"/>
        <v/>
      </c>
      <c r="AF482" s="162" t="str">
        <f t="shared" ca="1" si="210"/>
        <v/>
      </c>
      <c r="AG482" s="162" t="str">
        <f t="shared" ca="1" si="211"/>
        <v/>
      </c>
      <c r="AH482" s="162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60" t="str">
        <f t="shared" si="192"/>
        <v/>
      </c>
      <c r="O483" s="160">
        <f t="shared" ca="1" si="193"/>
        <v>16</v>
      </c>
      <c r="P483" s="160" t="str">
        <f t="shared" ca="1" si="194"/>
        <v/>
      </c>
      <c r="Q483" s="160" t="str">
        <f t="shared" ca="1" si="195"/>
        <v/>
      </c>
      <c r="R483" s="160" t="str">
        <f t="shared" ca="1" si="196"/>
        <v/>
      </c>
      <c r="S483" s="160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61" t="str">
        <f t="shared" si="203"/>
        <v/>
      </c>
      <c r="Z483" s="161" t="str">
        <f t="shared" si="204"/>
        <v/>
      </c>
      <c r="AA483" s="161" t="str">
        <f t="shared" si="205"/>
        <v/>
      </c>
      <c r="AB483" s="161" t="str">
        <f t="shared" si="206"/>
        <v/>
      </c>
      <c r="AC483" s="161" t="str">
        <f t="shared" si="207"/>
        <v/>
      </c>
      <c r="AD483" s="162" t="str">
        <f t="shared" ca="1" si="208"/>
        <v/>
      </c>
      <c r="AE483" s="162" t="str">
        <f t="shared" ca="1" si="209"/>
        <v/>
      </c>
      <c r="AF483" s="162" t="str">
        <f t="shared" ca="1" si="210"/>
        <v/>
      </c>
      <c r="AG483" s="162" t="str">
        <f t="shared" ca="1" si="211"/>
        <v/>
      </c>
      <c r="AH483" s="162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60" t="str">
        <f t="shared" si="192"/>
        <v/>
      </c>
      <c r="O484" s="160">
        <f t="shared" ca="1" si="193"/>
        <v>16</v>
      </c>
      <c r="P484" s="160" t="str">
        <f t="shared" ca="1" si="194"/>
        <v/>
      </c>
      <c r="Q484" s="160" t="str">
        <f t="shared" ca="1" si="195"/>
        <v/>
      </c>
      <c r="R484" s="160" t="str">
        <f t="shared" ca="1" si="196"/>
        <v/>
      </c>
      <c r="S484" s="160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61" t="str">
        <f t="shared" si="203"/>
        <v/>
      </c>
      <c r="Z484" s="161" t="str">
        <f t="shared" si="204"/>
        <v/>
      </c>
      <c r="AA484" s="161" t="str">
        <f t="shared" si="205"/>
        <v/>
      </c>
      <c r="AB484" s="161" t="str">
        <f t="shared" si="206"/>
        <v/>
      </c>
      <c r="AC484" s="161" t="str">
        <f t="shared" si="207"/>
        <v/>
      </c>
      <c r="AD484" s="162" t="str">
        <f t="shared" ca="1" si="208"/>
        <v/>
      </c>
      <c r="AE484" s="162" t="str">
        <f t="shared" ca="1" si="209"/>
        <v/>
      </c>
      <c r="AF484" s="162" t="str">
        <f t="shared" ca="1" si="210"/>
        <v/>
      </c>
      <c r="AG484" s="162" t="str">
        <f t="shared" ca="1" si="211"/>
        <v/>
      </c>
      <c r="AH484" s="162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60" t="str">
        <f t="shared" si="192"/>
        <v/>
      </c>
      <c r="O485" s="160">
        <f t="shared" ca="1" si="193"/>
        <v>16</v>
      </c>
      <c r="P485" s="160" t="str">
        <f t="shared" ca="1" si="194"/>
        <v/>
      </c>
      <c r="Q485" s="160" t="str">
        <f t="shared" ca="1" si="195"/>
        <v/>
      </c>
      <c r="R485" s="160" t="str">
        <f t="shared" ca="1" si="196"/>
        <v/>
      </c>
      <c r="S485" s="160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61" t="str">
        <f t="shared" si="203"/>
        <v/>
      </c>
      <c r="Z485" s="161" t="str">
        <f t="shared" si="204"/>
        <v/>
      </c>
      <c r="AA485" s="161" t="str">
        <f t="shared" si="205"/>
        <v/>
      </c>
      <c r="AB485" s="161" t="str">
        <f t="shared" si="206"/>
        <v/>
      </c>
      <c r="AC485" s="161" t="str">
        <f t="shared" si="207"/>
        <v/>
      </c>
      <c r="AD485" s="162" t="str">
        <f t="shared" ca="1" si="208"/>
        <v/>
      </c>
      <c r="AE485" s="162" t="str">
        <f t="shared" ca="1" si="209"/>
        <v/>
      </c>
      <c r="AF485" s="162" t="str">
        <f t="shared" ca="1" si="210"/>
        <v/>
      </c>
      <c r="AG485" s="162" t="str">
        <f t="shared" ca="1" si="211"/>
        <v/>
      </c>
      <c r="AH485" s="162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60" t="str">
        <f t="shared" si="192"/>
        <v/>
      </c>
      <c r="O486" s="160">
        <f t="shared" ca="1" si="193"/>
        <v>16</v>
      </c>
      <c r="P486" s="160" t="str">
        <f t="shared" ca="1" si="194"/>
        <v/>
      </c>
      <c r="Q486" s="160" t="str">
        <f t="shared" ca="1" si="195"/>
        <v/>
      </c>
      <c r="R486" s="160" t="str">
        <f t="shared" ca="1" si="196"/>
        <v/>
      </c>
      <c r="S486" s="160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61" t="str">
        <f t="shared" si="203"/>
        <v/>
      </c>
      <c r="Z486" s="161" t="str">
        <f t="shared" si="204"/>
        <v/>
      </c>
      <c r="AA486" s="161" t="str">
        <f t="shared" si="205"/>
        <v/>
      </c>
      <c r="AB486" s="161" t="str">
        <f t="shared" si="206"/>
        <v/>
      </c>
      <c r="AC486" s="161" t="str">
        <f t="shared" si="207"/>
        <v/>
      </c>
      <c r="AD486" s="162" t="str">
        <f t="shared" ca="1" si="208"/>
        <v/>
      </c>
      <c r="AE486" s="162" t="str">
        <f t="shared" ca="1" si="209"/>
        <v/>
      </c>
      <c r="AF486" s="162" t="str">
        <f t="shared" ca="1" si="210"/>
        <v/>
      </c>
      <c r="AG486" s="162" t="str">
        <f t="shared" ca="1" si="211"/>
        <v/>
      </c>
      <c r="AH486" s="162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60" t="str">
        <f t="shared" si="192"/>
        <v/>
      </c>
      <c r="O487" s="160">
        <f t="shared" ca="1" si="193"/>
        <v>16</v>
      </c>
      <c r="P487" s="160" t="str">
        <f t="shared" ca="1" si="194"/>
        <v/>
      </c>
      <c r="Q487" s="160" t="str">
        <f t="shared" ca="1" si="195"/>
        <v/>
      </c>
      <c r="R487" s="160" t="str">
        <f t="shared" ca="1" si="196"/>
        <v/>
      </c>
      <c r="S487" s="160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61" t="str">
        <f t="shared" si="203"/>
        <v/>
      </c>
      <c r="Z487" s="161" t="str">
        <f t="shared" si="204"/>
        <v/>
      </c>
      <c r="AA487" s="161" t="str">
        <f t="shared" si="205"/>
        <v/>
      </c>
      <c r="AB487" s="161" t="str">
        <f t="shared" si="206"/>
        <v/>
      </c>
      <c r="AC487" s="161" t="str">
        <f t="shared" si="207"/>
        <v/>
      </c>
      <c r="AD487" s="162" t="str">
        <f t="shared" ca="1" si="208"/>
        <v/>
      </c>
      <c r="AE487" s="162" t="str">
        <f t="shared" ca="1" si="209"/>
        <v/>
      </c>
      <c r="AF487" s="162" t="str">
        <f t="shared" ca="1" si="210"/>
        <v/>
      </c>
      <c r="AG487" s="162" t="str">
        <f t="shared" ca="1" si="211"/>
        <v/>
      </c>
      <c r="AH487" s="162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60" t="str">
        <f t="shared" si="192"/>
        <v/>
      </c>
      <c r="O488" s="160">
        <f t="shared" ca="1" si="193"/>
        <v>16</v>
      </c>
      <c r="P488" s="160" t="str">
        <f t="shared" ca="1" si="194"/>
        <v/>
      </c>
      <c r="Q488" s="160" t="str">
        <f t="shared" ca="1" si="195"/>
        <v/>
      </c>
      <c r="R488" s="160" t="str">
        <f t="shared" ca="1" si="196"/>
        <v/>
      </c>
      <c r="S488" s="160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61" t="str">
        <f t="shared" si="203"/>
        <v/>
      </c>
      <c r="Z488" s="161" t="str">
        <f t="shared" si="204"/>
        <v/>
      </c>
      <c r="AA488" s="161" t="str">
        <f t="shared" si="205"/>
        <v/>
      </c>
      <c r="AB488" s="161" t="str">
        <f t="shared" si="206"/>
        <v/>
      </c>
      <c r="AC488" s="161" t="str">
        <f t="shared" si="207"/>
        <v/>
      </c>
      <c r="AD488" s="162" t="str">
        <f t="shared" ca="1" si="208"/>
        <v/>
      </c>
      <c r="AE488" s="162" t="str">
        <f t="shared" ca="1" si="209"/>
        <v/>
      </c>
      <c r="AF488" s="162" t="str">
        <f t="shared" ca="1" si="210"/>
        <v/>
      </c>
      <c r="AG488" s="162" t="str">
        <f t="shared" ca="1" si="211"/>
        <v/>
      </c>
      <c r="AH488" s="162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60" t="str">
        <f t="shared" si="192"/>
        <v/>
      </c>
      <c r="O489" s="160">
        <f t="shared" ca="1" si="193"/>
        <v>16</v>
      </c>
      <c r="P489" s="160" t="str">
        <f t="shared" ca="1" si="194"/>
        <v/>
      </c>
      <c r="Q489" s="160" t="str">
        <f t="shared" ca="1" si="195"/>
        <v/>
      </c>
      <c r="R489" s="160" t="str">
        <f t="shared" ca="1" si="196"/>
        <v/>
      </c>
      <c r="S489" s="160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61" t="str">
        <f t="shared" si="203"/>
        <v/>
      </c>
      <c r="Z489" s="161" t="str">
        <f t="shared" si="204"/>
        <v/>
      </c>
      <c r="AA489" s="161" t="str">
        <f t="shared" si="205"/>
        <v/>
      </c>
      <c r="AB489" s="161" t="str">
        <f t="shared" si="206"/>
        <v/>
      </c>
      <c r="AC489" s="161" t="str">
        <f t="shared" si="207"/>
        <v/>
      </c>
      <c r="AD489" s="162" t="str">
        <f t="shared" ca="1" si="208"/>
        <v/>
      </c>
      <c r="AE489" s="162" t="str">
        <f t="shared" ca="1" si="209"/>
        <v/>
      </c>
      <c r="AF489" s="162" t="str">
        <f t="shared" ca="1" si="210"/>
        <v/>
      </c>
      <c r="AG489" s="162" t="str">
        <f t="shared" ca="1" si="211"/>
        <v/>
      </c>
      <c r="AH489" s="162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60" t="str">
        <f t="shared" si="192"/>
        <v/>
      </c>
      <c r="O490" s="160">
        <f t="shared" ca="1" si="193"/>
        <v>16</v>
      </c>
      <c r="P490" s="160" t="str">
        <f t="shared" ca="1" si="194"/>
        <v/>
      </c>
      <c r="Q490" s="160" t="str">
        <f t="shared" ca="1" si="195"/>
        <v/>
      </c>
      <c r="R490" s="160" t="str">
        <f t="shared" ca="1" si="196"/>
        <v/>
      </c>
      <c r="S490" s="160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61" t="str">
        <f t="shared" si="203"/>
        <v/>
      </c>
      <c r="Z490" s="161" t="str">
        <f t="shared" si="204"/>
        <v/>
      </c>
      <c r="AA490" s="161" t="str">
        <f t="shared" si="205"/>
        <v/>
      </c>
      <c r="AB490" s="161" t="str">
        <f t="shared" si="206"/>
        <v/>
      </c>
      <c r="AC490" s="161" t="str">
        <f t="shared" si="207"/>
        <v/>
      </c>
      <c r="AD490" s="162" t="str">
        <f t="shared" ca="1" si="208"/>
        <v/>
      </c>
      <c r="AE490" s="162" t="str">
        <f t="shared" ca="1" si="209"/>
        <v/>
      </c>
      <c r="AF490" s="162" t="str">
        <f t="shared" ca="1" si="210"/>
        <v/>
      </c>
      <c r="AG490" s="162" t="str">
        <f t="shared" ca="1" si="211"/>
        <v/>
      </c>
      <c r="AH490" s="162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60" t="str">
        <f t="shared" si="192"/>
        <v/>
      </c>
      <c r="O491" s="160">
        <f t="shared" ca="1" si="193"/>
        <v>16</v>
      </c>
      <c r="P491" s="160" t="str">
        <f t="shared" ca="1" si="194"/>
        <v/>
      </c>
      <c r="Q491" s="160" t="str">
        <f t="shared" ca="1" si="195"/>
        <v/>
      </c>
      <c r="R491" s="160" t="str">
        <f t="shared" ca="1" si="196"/>
        <v/>
      </c>
      <c r="S491" s="160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61" t="str">
        <f t="shared" si="203"/>
        <v/>
      </c>
      <c r="Z491" s="161" t="str">
        <f t="shared" si="204"/>
        <v/>
      </c>
      <c r="AA491" s="161" t="str">
        <f t="shared" si="205"/>
        <v/>
      </c>
      <c r="AB491" s="161" t="str">
        <f t="shared" si="206"/>
        <v/>
      </c>
      <c r="AC491" s="161" t="str">
        <f t="shared" si="207"/>
        <v/>
      </c>
      <c r="AD491" s="162" t="str">
        <f t="shared" ca="1" si="208"/>
        <v/>
      </c>
      <c r="AE491" s="162" t="str">
        <f t="shared" ca="1" si="209"/>
        <v/>
      </c>
      <c r="AF491" s="162" t="str">
        <f t="shared" ca="1" si="210"/>
        <v/>
      </c>
      <c r="AG491" s="162" t="str">
        <f t="shared" ca="1" si="211"/>
        <v/>
      </c>
      <c r="AH491" s="162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60" t="str">
        <f t="shared" si="192"/>
        <v/>
      </c>
      <c r="O492" s="160">
        <f t="shared" ca="1" si="193"/>
        <v>16</v>
      </c>
      <c r="P492" s="160" t="str">
        <f t="shared" ca="1" si="194"/>
        <v/>
      </c>
      <c r="Q492" s="160" t="str">
        <f t="shared" ca="1" si="195"/>
        <v/>
      </c>
      <c r="R492" s="160" t="str">
        <f t="shared" ca="1" si="196"/>
        <v/>
      </c>
      <c r="S492" s="160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61" t="str">
        <f t="shared" si="203"/>
        <v/>
      </c>
      <c r="Z492" s="161" t="str">
        <f t="shared" si="204"/>
        <v/>
      </c>
      <c r="AA492" s="161" t="str">
        <f t="shared" si="205"/>
        <v/>
      </c>
      <c r="AB492" s="161" t="str">
        <f t="shared" si="206"/>
        <v/>
      </c>
      <c r="AC492" s="161" t="str">
        <f t="shared" si="207"/>
        <v/>
      </c>
      <c r="AD492" s="162" t="str">
        <f t="shared" ca="1" si="208"/>
        <v/>
      </c>
      <c r="AE492" s="162" t="str">
        <f t="shared" ca="1" si="209"/>
        <v/>
      </c>
      <c r="AF492" s="162" t="str">
        <f t="shared" ca="1" si="210"/>
        <v/>
      </c>
      <c r="AG492" s="162" t="str">
        <f t="shared" ca="1" si="211"/>
        <v/>
      </c>
      <c r="AH492" s="162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60" t="str">
        <f t="shared" si="192"/>
        <v/>
      </c>
      <c r="O493" s="160">
        <f t="shared" ca="1" si="193"/>
        <v>16</v>
      </c>
      <c r="P493" s="160" t="str">
        <f t="shared" ca="1" si="194"/>
        <v/>
      </c>
      <c r="Q493" s="160" t="str">
        <f t="shared" ca="1" si="195"/>
        <v/>
      </c>
      <c r="R493" s="160" t="str">
        <f t="shared" ca="1" si="196"/>
        <v/>
      </c>
      <c r="S493" s="160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61" t="str">
        <f t="shared" si="203"/>
        <v/>
      </c>
      <c r="Z493" s="161" t="str">
        <f t="shared" si="204"/>
        <v/>
      </c>
      <c r="AA493" s="161" t="str">
        <f t="shared" si="205"/>
        <v/>
      </c>
      <c r="AB493" s="161" t="str">
        <f t="shared" si="206"/>
        <v/>
      </c>
      <c r="AC493" s="161" t="str">
        <f t="shared" si="207"/>
        <v/>
      </c>
      <c r="AD493" s="162" t="str">
        <f t="shared" ca="1" si="208"/>
        <v/>
      </c>
      <c r="AE493" s="162" t="str">
        <f t="shared" ca="1" si="209"/>
        <v/>
      </c>
      <c r="AF493" s="162" t="str">
        <f t="shared" ca="1" si="210"/>
        <v/>
      </c>
      <c r="AG493" s="162" t="str">
        <f t="shared" ca="1" si="211"/>
        <v/>
      </c>
      <c r="AH493" s="162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60" t="str">
        <f t="shared" si="192"/>
        <v/>
      </c>
      <c r="O494" s="160">
        <f t="shared" ca="1" si="193"/>
        <v>16</v>
      </c>
      <c r="P494" s="160" t="str">
        <f t="shared" ca="1" si="194"/>
        <v/>
      </c>
      <c r="Q494" s="160" t="str">
        <f t="shared" ca="1" si="195"/>
        <v/>
      </c>
      <c r="R494" s="160" t="str">
        <f t="shared" ca="1" si="196"/>
        <v/>
      </c>
      <c r="S494" s="160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61" t="str">
        <f t="shared" si="203"/>
        <v/>
      </c>
      <c r="Z494" s="161" t="str">
        <f t="shared" si="204"/>
        <v/>
      </c>
      <c r="AA494" s="161" t="str">
        <f t="shared" si="205"/>
        <v/>
      </c>
      <c r="AB494" s="161" t="str">
        <f t="shared" si="206"/>
        <v/>
      </c>
      <c r="AC494" s="161" t="str">
        <f t="shared" si="207"/>
        <v/>
      </c>
      <c r="AD494" s="162" t="str">
        <f t="shared" ca="1" si="208"/>
        <v/>
      </c>
      <c r="AE494" s="162" t="str">
        <f t="shared" ca="1" si="209"/>
        <v/>
      </c>
      <c r="AF494" s="162" t="str">
        <f t="shared" ca="1" si="210"/>
        <v/>
      </c>
      <c r="AG494" s="162" t="str">
        <f t="shared" ca="1" si="211"/>
        <v/>
      </c>
      <c r="AH494" s="162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60" t="str">
        <f t="shared" si="192"/>
        <v/>
      </c>
      <c r="O495" s="160">
        <f t="shared" ca="1" si="193"/>
        <v>16</v>
      </c>
      <c r="P495" s="160" t="str">
        <f t="shared" ca="1" si="194"/>
        <v/>
      </c>
      <c r="Q495" s="160" t="str">
        <f t="shared" ca="1" si="195"/>
        <v/>
      </c>
      <c r="R495" s="160" t="str">
        <f t="shared" ca="1" si="196"/>
        <v/>
      </c>
      <c r="S495" s="160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61" t="str">
        <f t="shared" si="203"/>
        <v/>
      </c>
      <c r="Z495" s="161" t="str">
        <f t="shared" si="204"/>
        <v/>
      </c>
      <c r="AA495" s="161" t="str">
        <f t="shared" si="205"/>
        <v/>
      </c>
      <c r="AB495" s="161" t="str">
        <f t="shared" si="206"/>
        <v/>
      </c>
      <c r="AC495" s="161" t="str">
        <f t="shared" si="207"/>
        <v/>
      </c>
      <c r="AD495" s="162" t="str">
        <f t="shared" ca="1" si="208"/>
        <v/>
      </c>
      <c r="AE495" s="162" t="str">
        <f t="shared" ca="1" si="209"/>
        <v/>
      </c>
      <c r="AF495" s="162" t="str">
        <f t="shared" ca="1" si="210"/>
        <v/>
      </c>
      <c r="AG495" s="162" t="str">
        <f t="shared" ca="1" si="211"/>
        <v/>
      </c>
      <c r="AH495" s="162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60" t="str">
        <f t="shared" si="192"/>
        <v/>
      </c>
      <c r="O496" s="160">
        <f t="shared" ca="1" si="193"/>
        <v>16</v>
      </c>
      <c r="P496" s="160" t="str">
        <f t="shared" ca="1" si="194"/>
        <v/>
      </c>
      <c r="Q496" s="160" t="str">
        <f t="shared" ca="1" si="195"/>
        <v/>
      </c>
      <c r="R496" s="160" t="str">
        <f t="shared" ca="1" si="196"/>
        <v/>
      </c>
      <c r="S496" s="160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61" t="str">
        <f t="shared" si="203"/>
        <v/>
      </c>
      <c r="Z496" s="161" t="str">
        <f t="shared" si="204"/>
        <v/>
      </c>
      <c r="AA496" s="161" t="str">
        <f t="shared" si="205"/>
        <v/>
      </c>
      <c r="AB496" s="161" t="str">
        <f t="shared" si="206"/>
        <v/>
      </c>
      <c r="AC496" s="161" t="str">
        <f t="shared" si="207"/>
        <v/>
      </c>
      <c r="AD496" s="162" t="str">
        <f t="shared" ca="1" si="208"/>
        <v/>
      </c>
      <c r="AE496" s="162" t="str">
        <f t="shared" ca="1" si="209"/>
        <v/>
      </c>
      <c r="AF496" s="162" t="str">
        <f t="shared" ca="1" si="210"/>
        <v/>
      </c>
      <c r="AG496" s="162" t="str">
        <f t="shared" ca="1" si="211"/>
        <v/>
      </c>
      <c r="AH496" s="162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60" t="str">
        <f t="shared" si="192"/>
        <v/>
      </c>
      <c r="O497" s="160">
        <f t="shared" ca="1" si="193"/>
        <v>16</v>
      </c>
      <c r="P497" s="160" t="str">
        <f t="shared" ca="1" si="194"/>
        <v/>
      </c>
      <c r="Q497" s="160" t="str">
        <f t="shared" ca="1" si="195"/>
        <v/>
      </c>
      <c r="R497" s="160" t="str">
        <f t="shared" ca="1" si="196"/>
        <v/>
      </c>
      <c r="S497" s="160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61" t="str">
        <f t="shared" si="203"/>
        <v/>
      </c>
      <c r="Z497" s="161" t="str">
        <f t="shared" si="204"/>
        <v/>
      </c>
      <c r="AA497" s="161" t="str">
        <f t="shared" si="205"/>
        <v/>
      </c>
      <c r="AB497" s="161" t="str">
        <f t="shared" si="206"/>
        <v/>
      </c>
      <c r="AC497" s="161" t="str">
        <f t="shared" si="207"/>
        <v/>
      </c>
      <c r="AD497" s="162" t="str">
        <f t="shared" ca="1" si="208"/>
        <v/>
      </c>
      <c r="AE497" s="162" t="str">
        <f t="shared" ca="1" si="209"/>
        <v/>
      </c>
      <c r="AF497" s="162" t="str">
        <f t="shared" ca="1" si="210"/>
        <v/>
      </c>
      <c r="AG497" s="162" t="str">
        <f t="shared" ca="1" si="211"/>
        <v/>
      </c>
      <c r="AH497" s="162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60" t="str">
        <f t="shared" si="192"/>
        <v/>
      </c>
      <c r="O498" s="160">
        <f t="shared" ca="1" si="193"/>
        <v>16</v>
      </c>
      <c r="P498" s="160" t="str">
        <f t="shared" ca="1" si="194"/>
        <v/>
      </c>
      <c r="Q498" s="160" t="str">
        <f t="shared" ca="1" si="195"/>
        <v/>
      </c>
      <c r="R498" s="160" t="str">
        <f t="shared" ca="1" si="196"/>
        <v/>
      </c>
      <c r="S498" s="160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61" t="str">
        <f t="shared" si="203"/>
        <v/>
      </c>
      <c r="Z498" s="161" t="str">
        <f t="shared" si="204"/>
        <v/>
      </c>
      <c r="AA498" s="161" t="str">
        <f t="shared" si="205"/>
        <v/>
      </c>
      <c r="AB498" s="161" t="str">
        <f t="shared" si="206"/>
        <v/>
      </c>
      <c r="AC498" s="161" t="str">
        <f t="shared" si="207"/>
        <v/>
      </c>
      <c r="AD498" s="162" t="str">
        <f t="shared" ca="1" si="208"/>
        <v/>
      </c>
      <c r="AE498" s="162" t="str">
        <f t="shared" ca="1" si="209"/>
        <v/>
      </c>
      <c r="AF498" s="162" t="str">
        <f t="shared" ca="1" si="210"/>
        <v/>
      </c>
      <c r="AG498" s="162" t="str">
        <f t="shared" ca="1" si="211"/>
        <v/>
      </c>
      <c r="AH498" s="162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60" t="str">
        <f t="shared" si="192"/>
        <v/>
      </c>
      <c r="O499" s="160">
        <f t="shared" ca="1" si="193"/>
        <v>16</v>
      </c>
      <c r="P499" s="160" t="str">
        <f t="shared" ca="1" si="194"/>
        <v/>
      </c>
      <c r="Q499" s="160" t="str">
        <f t="shared" ca="1" si="195"/>
        <v/>
      </c>
      <c r="R499" s="160" t="str">
        <f t="shared" ca="1" si="196"/>
        <v/>
      </c>
      <c r="S499" s="160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61" t="str">
        <f t="shared" si="203"/>
        <v/>
      </c>
      <c r="Z499" s="161" t="str">
        <f t="shared" si="204"/>
        <v/>
      </c>
      <c r="AA499" s="161" t="str">
        <f t="shared" si="205"/>
        <v/>
      </c>
      <c r="AB499" s="161" t="str">
        <f t="shared" si="206"/>
        <v/>
      </c>
      <c r="AC499" s="161" t="str">
        <f t="shared" si="207"/>
        <v/>
      </c>
      <c r="AD499" s="162" t="str">
        <f t="shared" ca="1" si="208"/>
        <v/>
      </c>
      <c r="AE499" s="162" t="str">
        <f t="shared" ca="1" si="209"/>
        <v/>
      </c>
      <c r="AF499" s="162" t="str">
        <f t="shared" ca="1" si="210"/>
        <v/>
      </c>
      <c r="AG499" s="162" t="str">
        <f t="shared" ca="1" si="211"/>
        <v/>
      </c>
      <c r="AH499" s="162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60" t="str">
        <f t="shared" si="192"/>
        <v/>
      </c>
      <c r="O500" s="160">
        <f t="shared" ca="1" si="193"/>
        <v>16</v>
      </c>
      <c r="P500" s="160" t="str">
        <f t="shared" ca="1" si="194"/>
        <v/>
      </c>
      <c r="Q500" s="160" t="str">
        <f t="shared" ca="1" si="195"/>
        <v/>
      </c>
      <c r="R500" s="160" t="str">
        <f t="shared" ca="1" si="196"/>
        <v/>
      </c>
      <c r="S500" s="160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61" t="str">
        <f t="shared" si="203"/>
        <v/>
      </c>
      <c r="Z500" s="161" t="str">
        <f t="shared" si="204"/>
        <v/>
      </c>
      <c r="AA500" s="161" t="str">
        <f t="shared" si="205"/>
        <v/>
      </c>
      <c r="AB500" s="161" t="str">
        <f t="shared" si="206"/>
        <v/>
      </c>
      <c r="AC500" s="161" t="str">
        <f t="shared" si="207"/>
        <v/>
      </c>
      <c r="AD500" s="162" t="str">
        <f t="shared" ca="1" si="208"/>
        <v/>
      </c>
      <c r="AE500" s="162" t="str">
        <f t="shared" ca="1" si="209"/>
        <v/>
      </c>
      <c r="AF500" s="162" t="str">
        <f t="shared" ca="1" si="210"/>
        <v/>
      </c>
      <c r="AG500" s="162" t="str">
        <f t="shared" ca="1" si="211"/>
        <v/>
      </c>
      <c r="AH500" s="162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709</v>
      </c>
      <c r="B1" s="12" t="e">
        <f>IF(OR(ISNA(A1),"总计"='临-燃尽0'!AM2),NA(),'临-燃尽0'!AM2)</f>
        <v>#N/A</v>
      </c>
      <c r="C1" s="12" t="e">
        <f>IF(OR(ISNA(B1),"总计"='临-燃尽0'!AN2),NA(),'临-燃尽0'!AN2)</f>
        <v>#N/A</v>
      </c>
      <c r="D1" s="12" t="e">
        <f>IF(OR(ISNA(C1),"总计"='临-燃尽0'!AO2),NA(),'临-燃尽0'!AO2)</f>
        <v>#N/A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 t="e">
        <f>IF(OR('临-燃尽0'!AL3="",'临-燃尽0'!AL3="总计"),NA(),'临-燃尽0'!AL3)</f>
        <v>#N/A</v>
      </c>
      <c r="B2" s="8" t="e">
        <f>IF(OR(ISNA(B$1),ISNA($A2)),NA(),'临-燃尽0'!AM3)</f>
        <v>#N/A</v>
      </c>
      <c r="C2" s="8" t="e">
        <f>IF(OR(ISNA(C$1),ISNA($A2)),NA(),'临-燃尽0'!AN3)</f>
        <v>#N/A</v>
      </c>
      <c r="D2" s="8" t="e">
        <f>IF(OR(ISNA(D$1),ISNA($A2)),NA(),'临-燃尽0'!AO3)</f>
        <v>#N/A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 t="e">
        <f>IF(OR('临-燃尽0'!AL4="",'临-燃尽0'!AL4="总计"),NA(),'临-燃尽0'!AL4)</f>
        <v>#N/A</v>
      </c>
      <c r="B3" s="8" t="e">
        <f>IF(ISNA($A3),NA(),'临-燃尽0'!AM4)</f>
        <v>#N/A</v>
      </c>
      <c r="C3" s="8" t="e">
        <f>IF(ISNA($A3),NA(),'临-燃尽0'!AN4)</f>
        <v>#N/A</v>
      </c>
      <c r="D3" s="8" t="e">
        <f>IF(ISNA($A3),NA(),'临-燃尽0'!AO4)</f>
        <v>#N/A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 t="e">
        <f>IF(OR('临-燃尽0'!AL5="",'临-燃尽0'!AL5="总计"),NA(),'临-燃尽0'!AL5)</f>
        <v>#N/A</v>
      </c>
      <c r="B4" s="8" t="e">
        <f>IF(ISNA($A4),NA(),'临-燃尽0'!AM5)</f>
        <v>#N/A</v>
      </c>
      <c r="C4" s="8" t="e">
        <f>IF(ISNA($A4),NA(),'临-燃尽0'!AN5)</f>
        <v>#N/A</v>
      </c>
      <c r="D4" s="8" t="e">
        <f>IF(ISNA($A4),NA(),'临-燃尽0'!AO5)</f>
        <v>#N/A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 t="e">
        <f>IF(OR('临-燃尽0'!AL6="",'临-燃尽0'!AL6="总计"),NA(),'临-燃尽0'!AL6)</f>
        <v>#N/A</v>
      </c>
      <c r="B5" s="8" t="e">
        <f>IF(ISNA($A5),NA(),'临-燃尽0'!AM6)</f>
        <v>#N/A</v>
      </c>
      <c r="C5" s="8" t="e">
        <f>IF(ISNA($A5),NA(),'临-燃尽0'!AN6)</f>
        <v>#N/A</v>
      </c>
      <c r="D5" s="8" t="e">
        <f>IF(ISNA($A5),NA(),'临-燃尽0'!AO6)</f>
        <v>#N/A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 t="e">
        <f>IF(OR('临-燃尽0'!AL7="",'临-燃尽0'!AL7="总计"),NA(),'临-燃尽0'!AL7)</f>
        <v>#N/A</v>
      </c>
      <c r="B6" s="8" t="e">
        <f>IF(ISNA($A6),NA(),'临-燃尽0'!AM7)</f>
        <v>#N/A</v>
      </c>
      <c r="C6" s="8" t="e">
        <f>IF(ISNA($A6),NA(),'临-燃尽0'!AN7)</f>
        <v>#N/A</v>
      </c>
      <c r="D6" s="8" t="e">
        <f>IF(ISNA($A6),NA(),'临-燃尽0'!AO7)</f>
        <v>#N/A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 t="e">
        <f>IF(OR('临-燃尽0'!AL8="",'临-燃尽0'!AL8="总计"),NA(),'临-燃尽0'!AL8)</f>
        <v>#N/A</v>
      </c>
      <c r="B7" s="8" t="e">
        <f>IF(ISNA($A7),NA(),'临-燃尽0'!AM8)</f>
        <v>#N/A</v>
      </c>
      <c r="C7" s="8" t="e">
        <f>IF(ISNA($A7),NA(),'临-燃尽0'!AN8)</f>
        <v>#N/A</v>
      </c>
      <c r="D7" s="8" t="e">
        <f>IF(ISNA($A7),NA(),'临-燃尽0'!AO8)</f>
        <v>#N/A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 t="e">
        <f>IF(OR('临-燃尽0'!AL9="",'临-燃尽0'!AL9="总计"),NA(),'临-燃尽0'!AL9)</f>
        <v>#N/A</v>
      </c>
      <c r="B8" s="8" t="e">
        <f>IF(ISNA($A8),NA(),'临-燃尽0'!AM9)</f>
        <v>#N/A</v>
      </c>
      <c r="C8" s="8" t="e">
        <f>IF(ISNA($A8),NA(),'临-燃尽0'!AN9)</f>
        <v>#N/A</v>
      </c>
      <c r="D8" s="8" t="e">
        <f>IF(ISNA($A8),NA(),'临-燃尽0'!AO9)</f>
        <v>#N/A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 t="e">
        <f>IF(OR('临-燃尽0'!AL10="",'临-燃尽0'!AL10="总计"),NA(),'临-燃尽0'!AL10)</f>
        <v>#N/A</v>
      </c>
      <c r="B9" s="8" t="e">
        <f>IF(ISNA($A9),NA(),'临-燃尽0'!AM10)</f>
        <v>#N/A</v>
      </c>
      <c r="C9" s="8" t="e">
        <f>IF(ISNA($A9),NA(),'临-燃尽0'!AN10)</f>
        <v>#N/A</v>
      </c>
      <c r="D9" s="8" t="e">
        <f>IF(ISNA($A9),NA(),'临-燃尽0'!AO10)</f>
        <v>#N/A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 t="e">
        <f>IF(OR('临-燃尽0'!AL11="",'临-燃尽0'!AL11="总计"),NA(),'临-燃尽0'!AL11)</f>
        <v>#N/A</v>
      </c>
      <c r="B10" s="8" t="e">
        <f>IF(ISNA($A10),NA(),'临-燃尽0'!AM11)</f>
        <v>#N/A</v>
      </c>
      <c r="C10" s="8" t="e">
        <f>IF(ISNA($A10),NA(),'临-燃尽0'!AN11)</f>
        <v>#N/A</v>
      </c>
      <c r="D10" s="8" t="e">
        <f>IF(ISNA($A10),NA(),'临-燃尽0'!AO11)</f>
        <v>#N/A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D500"/>
  <sheetViews>
    <sheetView workbookViewId="0">
      <selection activeCell="F6" sqref="F6"/>
    </sheetView>
  </sheetViews>
  <sheetFormatPr defaultRowHeight="13.5"/>
  <cols>
    <col min="1" max="1" width="13" customWidth="1"/>
    <col min="2" max="2" width="19.75" customWidth="1"/>
    <col min="3" max="3" width="5.875" customWidth="1"/>
    <col min="4" max="4" width="4.875" customWidth="1"/>
    <col min="5" max="5" width="13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88" customWidth="1"/>
    <col min="13" max="13" width="13" style="144" customWidth="1"/>
    <col min="14" max="14" width="8.25" style="145" customWidth="1"/>
    <col min="15" max="15" width="7.25" style="137" customWidth="1"/>
    <col min="16" max="16" width="5.75" style="137" customWidth="1"/>
    <col min="17" max="18" width="6.125" style="137" customWidth="1"/>
    <col min="20" max="20" width="9.75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33" t="s">
        <v>447</v>
      </c>
      <c r="B1" s="12" t="s">
        <v>441</v>
      </c>
      <c r="E1" s="133" t="s">
        <v>447</v>
      </c>
      <c r="F1" s="12" t="s">
        <v>441</v>
      </c>
      <c r="K1" s="134" t="s">
        <v>544</v>
      </c>
      <c r="L1" s="12" t="s">
        <v>543</v>
      </c>
      <c r="M1" s="139" t="s">
        <v>541</v>
      </c>
      <c r="N1" s="140" t="s">
        <v>542</v>
      </c>
      <c r="O1" s="138" t="s">
        <v>555</v>
      </c>
      <c r="P1" s="138" t="s">
        <v>556</v>
      </c>
      <c r="Q1" s="138" t="s">
        <v>557</v>
      </c>
      <c r="R1" s="138" t="s">
        <v>567</v>
      </c>
      <c r="T1"/>
      <c r="U1"/>
      <c r="V1"/>
      <c r="W1"/>
      <c r="AA1" s="12" t="s">
        <v>574</v>
      </c>
      <c r="AB1" s="12" t="s">
        <v>573</v>
      </c>
      <c r="AC1" s="12" t="s">
        <v>579</v>
      </c>
      <c r="AD1" s="12" t="s">
        <v>576</v>
      </c>
      <c r="AE1" s="12" t="s">
        <v>575</v>
      </c>
      <c r="AF1" s="12" t="s">
        <v>542</v>
      </c>
      <c r="AG1" s="12" t="s">
        <v>577</v>
      </c>
      <c r="AH1" s="12" t="s">
        <v>578</v>
      </c>
      <c r="AI1" s="12" t="s">
        <v>580</v>
      </c>
      <c r="AL1" s="74" t="s">
        <v>581</v>
      </c>
      <c r="AM1" s="74" t="s">
        <v>538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4" t="s">
        <v>539</v>
      </c>
      <c r="B2" t="s">
        <v>441</v>
      </c>
      <c r="E2" s="74" t="s">
        <v>539</v>
      </c>
      <c r="F2" t="s">
        <v>441</v>
      </c>
      <c r="I2" t="s">
        <v>540</v>
      </c>
      <c r="K2" s="135" t="str">
        <f t="shared" ref="K2:L24" ca="1" si="0">IF(ROW()-$I$19&lt;$I$8,OFFSET($A$1,ROW()-$I$19+$I$4,COLUMN()-$I$21+$I$6),IF(ROW()-$I$19&lt;$I$8+$I$16,OFFSET($A$1,ROW()-$I$19-$I$8+$I$12,COLUMN()-$I$21+$I$14),""))</f>
        <v>基础架构搭建</v>
      </c>
      <c r="L2" s="135">
        <f t="shared" ca="1" si="0"/>
        <v>1</v>
      </c>
      <c r="M2" s="141" t="str">
        <f t="shared" ref="M2:M65" ca="1" si="1">IF(K2="","",IF(NOT(ISNUMBER(K2)),K2,M1))</f>
        <v>基础架构搭建</v>
      </c>
      <c r="N2" s="142" t="str">
        <f t="shared" ref="N2:N65" ca="1" si="2">IF(K2="","",IF(ISNUMBER(K2),K2,IF(ISNUMBER(K3),K3,"")))</f>
        <v/>
      </c>
      <c r="O2" s="143">
        <f t="shared" ref="O2:O65" ca="1" si="3">IF(AND(ROW()-$I$19&lt;$I$8,NOT(ISNUMBER(K2))),L2,"")</f>
        <v>1</v>
      </c>
      <c r="P2" s="143" t="str">
        <f t="shared" ref="P2:P65" ca="1" si="4">IF(AND(K2&lt;&gt;"",ISNUMBER(K2),ROW()-$I$19&lt;$I$8),L2,"")</f>
        <v/>
      </c>
      <c r="Q2" s="143" t="str">
        <f t="shared" ref="Q2:Q65" ca="1" si="5">IF(AND(K2&lt;&gt;"",ISNUMBER(K2),ROW()-$I$19&gt;=$I$8),L2,"")</f>
        <v/>
      </c>
      <c r="R2" s="146"/>
      <c r="AA2" s="8" t="str">
        <f t="shared" ref="AA2:AA65" ca="1" si="6">IF(ROW()-$Y$11&lt;$Y$8,OFFSET($A$1,ROW()-$Y$11+$Y$4,COLUMN()-$Y$13+$Y$6),"")</f>
        <v>行标签</v>
      </c>
      <c r="AB2" s="8" t="str">
        <f t="shared" ref="AB2:AB65" ca="1" si="7">IF(ROW()-$Y$11&lt;$Y$8,IF(ISNUMBER(AA2),AB1,OFFSET($A$1,ROW()-$Y$11+$Y$4,COLUMN()-$Y$13+$Y$6)),"")</f>
        <v>求和项:总工作量</v>
      </c>
      <c r="AC2" s="8" t="str">
        <f t="shared" ref="AC2:AC19" ca="1" si="8">IF(AND(ISNUMBER(AA2),ROW()-$Y$11&lt;$Y$8),OFFSET($A$1,ROW()-$Y$11+$Y$4,COLUMN()-$Y$13+$Y$6),"")</f>
        <v/>
      </c>
      <c r="AD2" s="8" t="str">
        <f t="shared" ref="AD2:AD19" ca="1" si="9">IF(AND(ISNUMBER(AA2),ROW()-$Y$11&lt;$Y$8),OFFSET($A$1,ROW()-$Y$11+$Y$4,COLUMN()-$Y$13+$Y$6),"")</f>
        <v/>
      </c>
      <c r="AE2" s="38" t="str">
        <f t="shared" ref="AE2:AE65" ca="1" si="10">IF(ISNUMBER(AA2),AE1,AA2)</f>
        <v>行标签</v>
      </c>
      <c r="AF2" s="38" t="str">
        <f t="shared" ref="AF2:AF65" ca="1" si="11">IF(ISNUMBER(AA2),AA2,"")</f>
        <v/>
      </c>
      <c r="AG2" s="8" t="str">
        <f t="shared" ref="AG2:AG65" ca="1" si="12">IF(AC2="","",IF(AC1="",AC2,AG1+AC2))</f>
        <v/>
      </c>
      <c r="AH2" s="8" t="str">
        <f t="shared" ref="AH2:AH65" ca="1" si="13">IF(AD2="","",IF(AD1="",AD2,AH1+AD2))</f>
        <v/>
      </c>
      <c r="AI2" s="8" t="str">
        <f t="shared" ref="AI2:AI65" ca="1" si="14">IF(AG2&lt;&gt;"",AG2-AH2,"")</f>
        <v/>
      </c>
      <c r="AL2" s="74" t="s">
        <v>402</v>
      </c>
      <c r="AM2" t="s">
        <v>405</v>
      </c>
    </row>
    <row r="3" spans="1:134">
      <c r="I3" s="8" t="s">
        <v>547</v>
      </c>
      <c r="K3" s="135" t="str">
        <f t="shared" ca="1" si="0"/>
        <v>需求调研</v>
      </c>
      <c r="L3" s="135">
        <f t="shared" ca="1" si="0"/>
        <v>10</v>
      </c>
      <c r="M3" s="141" t="str">
        <f t="shared" ca="1" si="1"/>
        <v>需求调研</v>
      </c>
      <c r="N3" s="142" t="str">
        <f t="shared" ca="1" si="2"/>
        <v/>
      </c>
      <c r="O3" s="143">
        <f t="shared" ca="1" si="3"/>
        <v>10</v>
      </c>
      <c r="P3" s="143" t="str">
        <f t="shared" ca="1" si="4"/>
        <v/>
      </c>
      <c r="Q3" s="143" t="str">
        <f t="shared" ca="1" si="5"/>
        <v/>
      </c>
      <c r="R3" s="146"/>
      <c r="U3" s="74" t="s">
        <v>708</v>
      </c>
      <c r="Y3" s="8" t="s">
        <v>568</v>
      </c>
      <c r="AA3" s="8" t="str">
        <f t="shared" ca="1" si="6"/>
        <v/>
      </c>
      <c r="AB3" s="8" t="str">
        <f t="shared" ca="1" si="7"/>
        <v/>
      </c>
      <c r="AC3" s="8" t="str">
        <f t="shared" ca="1" si="8"/>
        <v/>
      </c>
      <c r="AD3" s="8" t="str">
        <f t="shared" ca="1" si="9"/>
        <v/>
      </c>
      <c r="AE3" s="38" t="str">
        <f t="shared" ca="1" si="10"/>
        <v/>
      </c>
      <c r="AF3" s="38" t="str">
        <f t="shared" ca="1" si="11"/>
        <v/>
      </c>
      <c r="AG3" s="8" t="str">
        <f t="shared" ca="1" si="12"/>
        <v/>
      </c>
      <c r="AH3" s="8" t="str">
        <f t="shared" ca="1" si="13"/>
        <v/>
      </c>
      <c r="AI3" s="8" t="str">
        <f t="shared" ca="1" si="14"/>
        <v/>
      </c>
      <c r="AL3" s="75" t="s">
        <v>405</v>
      </c>
      <c r="AM3" s="88"/>
    </row>
    <row r="4" spans="1:134">
      <c r="A4" s="74" t="s">
        <v>402</v>
      </c>
      <c r="B4" t="s">
        <v>517</v>
      </c>
      <c r="E4" s="74" t="s">
        <v>402</v>
      </c>
      <c r="F4" t="s">
        <v>518</v>
      </c>
      <c r="I4" s="8">
        <v>4</v>
      </c>
      <c r="K4" s="135" t="str">
        <f t="shared" ca="1" si="0"/>
        <v>用户授权功能</v>
      </c>
      <c r="L4" s="135">
        <f t="shared" ca="1" si="0"/>
        <v>6</v>
      </c>
      <c r="M4" s="141" t="str">
        <f t="shared" ca="1" si="1"/>
        <v>用户授权功能</v>
      </c>
      <c r="N4" s="142" t="str">
        <f t="shared" ca="1" si="2"/>
        <v/>
      </c>
      <c r="O4" s="143">
        <f t="shared" ca="1" si="3"/>
        <v>6</v>
      </c>
      <c r="P4" s="143" t="str">
        <f t="shared" ca="1" si="4"/>
        <v/>
      </c>
      <c r="Q4" s="143" t="str">
        <f t="shared" ca="1" si="5"/>
        <v/>
      </c>
      <c r="R4" s="146"/>
      <c r="T4" s="74" t="s">
        <v>402</v>
      </c>
      <c r="U4" t="s">
        <v>566</v>
      </c>
      <c r="V4" t="s">
        <v>558</v>
      </c>
      <c r="W4" t="s">
        <v>559</v>
      </c>
      <c r="Y4" s="8">
        <v>3</v>
      </c>
      <c r="AA4" s="8" t="str">
        <f t="shared" ca="1" si="6"/>
        <v/>
      </c>
      <c r="AB4" s="8" t="str">
        <f t="shared" ca="1" si="7"/>
        <v/>
      </c>
      <c r="AC4" s="8" t="str">
        <f t="shared" ca="1" si="8"/>
        <v/>
      </c>
      <c r="AD4" s="8" t="str">
        <f t="shared" ca="1" si="9"/>
        <v/>
      </c>
      <c r="AE4" s="38" t="str">
        <f t="shared" ca="1" si="10"/>
        <v/>
      </c>
      <c r="AF4" s="38" t="str">
        <f t="shared" ca="1" si="11"/>
        <v/>
      </c>
      <c r="AG4" s="8" t="str">
        <f t="shared" ca="1" si="12"/>
        <v/>
      </c>
      <c r="AH4" s="8" t="str">
        <f t="shared" ca="1" si="13"/>
        <v/>
      </c>
      <c r="AI4" s="8" t="str">
        <f t="shared" ca="1" si="14"/>
        <v/>
      </c>
    </row>
    <row r="5" spans="1:134">
      <c r="A5" s="75" t="s">
        <v>150</v>
      </c>
      <c r="B5" s="88">
        <v>1</v>
      </c>
      <c r="C5" s="88"/>
      <c r="E5" s="75" t="s">
        <v>146</v>
      </c>
      <c r="F5" s="88">
        <v>10</v>
      </c>
      <c r="I5" s="8" t="s">
        <v>548</v>
      </c>
      <c r="K5" s="135" t="str">
        <f t="shared" ca="1" si="0"/>
        <v>需求调研</v>
      </c>
      <c r="L5" s="135">
        <f t="shared" ca="1" si="0"/>
        <v>10</v>
      </c>
      <c r="M5" s="141" t="str">
        <f t="shared" ca="1" si="1"/>
        <v>需求调研</v>
      </c>
      <c r="N5" s="142" t="str">
        <f t="shared" ca="1" si="2"/>
        <v/>
      </c>
      <c r="O5" s="143" t="str">
        <f t="shared" ca="1" si="3"/>
        <v/>
      </c>
      <c r="P5" s="143" t="str">
        <f t="shared" ca="1" si="4"/>
        <v/>
      </c>
      <c r="Q5" s="143" t="str">
        <f t="shared" ca="1" si="5"/>
        <v/>
      </c>
      <c r="R5" s="146"/>
      <c r="T5" s="75" t="s">
        <v>405</v>
      </c>
      <c r="U5" s="88"/>
      <c r="V5" s="88"/>
      <c r="W5" s="88"/>
      <c r="Y5" s="8" t="s">
        <v>569</v>
      </c>
      <c r="AA5" s="8" t="str">
        <f t="shared" ca="1" si="6"/>
        <v/>
      </c>
      <c r="AB5" s="8" t="str">
        <f t="shared" ca="1" si="7"/>
        <v/>
      </c>
      <c r="AC5" s="8" t="str">
        <f t="shared" ca="1" si="8"/>
        <v/>
      </c>
      <c r="AD5" s="8" t="str">
        <f t="shared" ca="1" si="9"/>
        <v/>
      </c>
      <c r="AE5" s="38" t="str">
        <f t="shared" ca="1" si="10"/>
        <v/>
      </c>
      <c r="AF5" s="38" t="str">
        <f t="shared" ca="1" si="11"/>
        <v/>
      </c>
      <c r="AG5" s="8" t="str">
        <f t="shared" ca="1" si="12"/>
        <v/>
      </c>
      <c r="AH5" s="8" t="str">
        <f t="shared" ca="1" si="13"/>
        <v/>
      </c>
      <c r="AI5" s="8" t="str">
        <f t="shared" ca="1" si="14"/>
        <v/>
      </c>
    </row>
    <row r="6" spans="1:134">
      <c r="A6" s="75" t="s">
        <v>146</v>
      </c>
      <c r="B6" s="88">
        <v>10</v>
      </c>
      <c r="C6" s="88"/>
      <c r="E6" s="75" t="s">
        <v>150</v>
      </c>
      <c r="F6" s="88">
        <v>1</v>
      </c>
      <c r="I6" s="8">
        <v>0</v>
      </c>
      <c r="K6" s="135" t="str">
        <f t="shared" ca="1" si="0"/>
        <v>基础架构搭建</v>
      </c>
      <c r="L6" s="135">
        <f t="shared" ca="1" si="0"/>
        <v>1</v>
      </c>
      <c r="M6" s="141" t="str">
        <f t="shared" ca="1" si="1"/>
        <v>基础架构搭建</v>
      </c>
      <c r="N6" s="142" t="str">
        <f t="shared" ca="1" si="2"/>
        <v/>
      </c>
      <c r="O6" s="143" t="str">
        <f t="shared" ca="1" si="3"/>
        <v/>
      </c>
      <c r="P6" s="143" t="str">
        <f t="shared" ca="1" si="4"/>
        <v/>
      </c>
      <c r="Q6" s="143" t="str">
        <f t="shared" ca="1" si="5"/>
        <v/>
      </c>
      <c r="R6" s="146"/>
      <c r="Y6" s="8">
        <v>19</v>
      </c>
      <c r="AA6" s="8" t="str">
        <f t="shared" ca="1" si="6"/>
        <v/>
      </c>
      <c r="AB6" s="8" t="str">
        <f t="shared" ca="1" si="7"/>
        <v/>
      </c>
      <c r="AC6" s="8" t="str">
        <f t="shared" ca="1" si="8"/>
        <v/>
      </c>
      <c r="AD6" s="8" t="str">
        <f t="shared" ca="1" si="9"/>
        <v/>
      </c>
      <c r="AE6" s="38" t="str">
        <f t="shared" ca="1" si="10"/>
        <v/>
      </c>
      <c r="AF6" s="38" t="str">
        <f t="shared" ca="1" si="11"/>
        <v/>
      </c>
      <c r="AG6" s="8" t="str">
        <f t="shared" ca="1" si="12"/>
        <v/>
      </c>
      <c r="AH6" s="8" t="str">
        <f t="shared" ca="1" si="13"/>
        <v/>
      </c>
      <c r="AI6" s="8" t="str">
        <f t="shared" ca="1" si="14"/>
        <v/>
      </c>
    </row>
    <row r="7" spans="1:134">
      <c r="A7" s="75" t="s">
        <v>364</v>
      </c>
      <c r="B7" s="88">
        <v>6</v>
      </c>
      <c r="C7" s="88"/>
      <c r="E7" s="75" t="s">
        <v>364</v>
      </c>
      <c r="F7" s="88">
        <v>0</v>
      </c>
      <c r="I7" s="8" t="s">
        <v>549</v>
      </c>
      <c r="K7" s="135" t="str">
        <f t="shared" ca="1" si="0"/>
        <v>用户授权功能</v>
      </c>
      <c r="L7" s="135">
        <f t="shared" ca="1" si="0"/>
        <v>0</v>
      </c>
      <c r="M7" s="141" t="str">
        <f t="shared" ca="1" si="1"/>
        <v>用户授权功能</v>
      </c>
      <c r="N7" s="142" t="str">
        <f t="shared" ca="1" si="2"/>
        <v/>
      </c>
      <c r="O7" s="143" t="str">
        <f t="shared" ca="1" si="3"/>
        <v/>
      </c>
      <c r="P7" s="143" t="str">
        <f t="shared" ca="1" si="4"/>
        <v/>
      </c>
      <c r="Q7" s="143" t="str">
        <f t="shared" ca="1" si="5"/>
        <v/>
      </c>
      <c r="R7" s="146"/>
      <c r="Y7" s="8" t="s">
        <v>570</v>
      </c>
      <c r="AA7" s="8" t="str">
        <f t="shared" ca="1" si="6"/>
        <v/>
      </c>
      <c r="AB7" s="8" t="str">
        <f t="shared" ca="1" si="7"/>
        <v/>
      </c>
      <c r="AC7" s="8" t="str">
        <f t="shared" ca="1" si="8"/>
        <v/>
      </c>
      <c r="AD7" s="8" t="str">
        <f t="shared" ca="1" si="9"/>
        <v/>
      </c>
      <c r="AE7" s="38" t="str">
        <f t="shared" ca="1" si="10"/>
        <v/>
      </c>
      <c r="AF7" s="38" t="str">
        <f t="shared" ca="1" si="11"/>
        <v/>
      </c>
      <c r="AG7" s="8" t="str">
        <f t="shared" ca="1" si="12"/>
        <v/>
      </c>
      <c r="AH7" s="8" t="str">
        <f t="shared" ca="1" si="13"/>
        <v/>
      </c>
      <c r="AI7" s="8" t="str">
        <f t="shared" ca="1" si="14"/>
        <v/>
      </c>
    </row>
    <row r="8" spans="1:134">
      <c r="A8" s="75" t="s">
        <v>405</v>
      </c>
      <c r="B8" s="88">
        <v>17</v>
      </c>
      <c r="C8" s="88"/>
      <c r="E8" s="75" t="s">
        <v>405</v>
      </c>
      <c r="F8" s="88">
        <v>11</v>
      </c>
      <c r="I8" s="8">
        <f>MATCH("总计",$A:$A,0)-5</f>
        <v>3</v>
      </c>
      <c r="K8" s="135" t="str">
        <f t="shared" ca="1" si="0"/>
        <v/>
      </c>
      <c r="L8" s="135" t="str">
        <f t="shared" ca="1" si="0"/>
        <v/>
      </c>
      <c r="M8" s="141" t="str">
        <f t="shared" ca="1" si="1"/>
        <v/>
      </c>
      <c r="N8" s="142" t="str">
        <f t="shared" ca="1" si="2"/>
        <v/>
      </c>
      <c r="O8" s="143" t="str">
        <f t="shared" ca="1" si="3"/>
        <v/>
      </c>
      <c r="P8" s="143" t="str">
        <f t="shared" ca="1" si="4"/>
        <v/>
      </c>
      <c r="Q8" s="143" t="str">
        <f t="shared" ca="1" si="5"/>
        <v/>
      </c>
      <c r="R8" s="146"/>
      <c r="Y8" s="8">
        <f>MATCH("总计",$T:$T,0)-4</f>
        <v>1</v>
      </c>
      <c r="AA8" s="8" t="str">
        <f t="shared" ca="1" si="6"/>
        <v/>
      </c>
      <c r="AB8" s="8" t="str">
        <f t="shared" ca="1" si="7"/>
        <v/>
      </c>
      <c r="AC8" s="8" t="str">
        <f t="shared" ca="1" si="8"/>
        <v/>
      </c>
      <c r="AD8" s="8" t="str">
        <f t="shared" ca="1" si="9"/>
        <v/>
      </c>
      <c r="AE8" s="38" t="str">
        <f t="shared" ca="1" si="10"/>
        <v/>
      </c>
      <c r="AF8" s="38" t="str">
        <f t="shared" ca="1" si="11"/>
        <v/>
      </c>
      <c r="AG8" s="8" t="str">
        <f t="shared" ca="1" si="12"/>
        <v/>
      </c>
      <c r="AH8" s="8" t="str">
        <f t="shared" ca="1" si="13"/>
        <v/>
      </c>
      <c r="AI8" s="8" t="str">
        <f t="shared" ca="1" si="14"/>
        <v/>
      </c>
    </row>
    <row r="9" spans="1:134">
      <c r="C9" s="88"/>
      <c r="K9" s="135" t="str">
        <f t="shared" ca="1" si="0"/>
        <v/>
      </c>
      <c r="L9" s="135" t="str">
        <f t="shared" ca="1" si="0"/>
        <v/>
      </c>
      <c r="M9" s="141" t="str">
        <f t="shared" ca="1" si="1"/>
        <v/>
      </c>
      <c r="N9" s="142" t="str">
        <f t="shared" ca="1" si="2"/>
        <v/>
      </c>
      <c r="O9" s="143" t="str">
        <f t="shared" ca="1" si="3"/>
        <v/>
      </c>
      <c r="P9" s="143" t="str">
        <f t="shared" ca="1" si="4"/>
        <v/>
      </c>
      <c r="Q9" s="143" t="str">
        <f t="shared" ca="1" si="5"/>
        <v/>
      </c>
      <c r="R9" s="146"/>
      <c r="AA9" s="8" t="str">
        <f t="shared" ca="1" si="6"/>
        <v/>
      </c>
      <c r="AB9" s="8" t="str">
        <f t="shared" ca="1" si="7"/>
        <v/>
      </c>
      <c r="AC9" s="8" t="str">
        <f t="shared" ca="1" si="8"/>
        <v/>
      </c>
      <c r="AD9" s="8" t="str">
        <f t="shared" ca="1" si="9"/>
        <v/>
      </c>
      <c r="AE9" s="38" t="str">
        <f t="shared" ca="1" si="10"/>
        <v/>
      </c>
      <c r="AF9" s="38" t="str">
        <f t="shared" ca="1" si="11"/>
        <v/>
      </c>
      <c r="AG9" s="8" t="str">
        <f t="shared" ca="1" si="12"/>
        <v/>
      </c>
      <c r="AH9" s="8" t="str">
        <f t="shared" ca="1" si="13"/>
        <v/>
      </c>
      <c r="AI9" s="8" t="str">
        <f t="shared" ca="1" si="14"/>
        <v/>
      </c>
    </row>
    <row r="10" spans="1:134">
      <c r="C10" s="88"/>
      <c r="K10" s="135" t="str">
        <f t="shared" ca="1" si="0"/>
        <v/>
      </c>
      <c r="L10" s="135" t="str">
        <f t="shared" ca="1" si="0"/>
        <v/>
      </c>
      <c r="M10" s="141" t="str">
        <f t="shared" ca="1" si="1"/>
        <v/>
      </c>
      <c r="N10" s="142" t="str">
        <f t="shared" ca="1" si="2"/>
        <v/>
      </c>
      <c r="O10" s="143" t="str">
        <f t="shared" ca="1" si="3"/>
        <v/>
      </c>
      <c r="P10" s="143" t="str">
        <f t="shared" ca="1" si="4"/>
        <v/>
      </c>
      <c r="Q10" s="143" t="str">
        <f t="shared" ca="1" si="5"/>
        <v/>
      </c>
      <c r="R10" s="146"/>
      <c r="Y10" s="8" t="s">
        <v>571</v>
      </c>
      <c r="AA10" s="8" t="str">
        <f t="shared" ca="1" si="6"/>
        <v/>
      </c>
      <c r="AB10" s="8" t="str">
        <f t="shared" ca="1" si="7"/>
        <v/>
      </c>
      <c r="AC10" s="8" t="str">
        <f t="shared" ca="1" si="8"/>
        <v/>
      </c>
      <c r="AD10" s="8" t="str">
        <f t="shared" ca="1" si="9"/>
        <v/>
      </c>
      <c r="AE10" s="38" t="str">
        <f t="shared" ca="1" si="10"/>
        <v/>
      </c>
      <c r="AF10" s="38" t="str">
        <f t="shared" ca="1" si="11"/>
        <v/>
      </c>
      <c r="AG10" s="8" t="str">
        <f t="shared" ca="1" si="12"/>
        <v/>
      </c>
      <c r="AH10" s="8" t="str">
        <f t="shared" ca="1" si="13"/>
        <v/>
      </c>
      <c r="AI10" s="8" t="str">
        <f t="shared" ca="1" si="14"/>
        <v/>
      </c>
    </row>
    <row r="11" spans="1:134">
      <c r="C11" s="88"/>
      <c r="I11" s="8" t="s">
        <v>550</v>
      </c>
      <c r="K11" s="135" t="str">
        <f t="shared" ca="1" si="0"/>
        <v/>
      </c>
      <c r="L11" s="135" t="str">
        <f t="shared" ca="1" si="0"/>
        <v/>
      </c>
      <c r="M11" s="141" t="str">
        <f t="shared" ca="1" si="1"/>
        <v/>
      </c>
      <c r="N11" s="142" t="str">
        <f t="shared" ca="1" si="2"/>
        <v/>
      </c>
      <c r="O11" s="143" t="str">
        <f t="shared" ca="1" si="3"/>
        <v/>
      </c>
      <c r="P11" s="143" t="str">
        <f t="shared" ca="1" si="4"/>
        <v/>
      </c>
      <c r="Q11" s="143" t="str">
        <f t="shared" ca="1" si="5"/>
        <v/>
      </c>
      <c r="R11" s="146"/>
      <c r="Y11" s="8">
        <v>2</v>
      </c>
      <c r="AA11" s="8" t="str">
        <f t="shared" ca="1" si="6"/>
        <v/>
      </c>
      <c r="AB11" s="8" t="str">
        <f t="shared" ca="1" si="7"/>
        <v/>
      </c>
      <c r="AC11" s="8" t="str">
        <f t="shared" ca="1" si="8"/>
        <v/>
      </c>
      <c r="AD11" s="8" t="str">
        <f t="shared" ca="1" si="9"/>
        <v/>
      </c>
      <c r="AE11" s="38" t="str">
        <f t="shared" ca="1" si="10"/>
        <v/>
      </c>
      <c r="AF11" s="38" t="str">
        <f t="shared" ca="1" si="11"/>
        <v/>
      </c>
      <c r="AG11" s="8" t="str">
        <f t="shared" ca="1" si="12"/>
        <v/>
      </c>
      <c r="AH11" s="8" t="str">
        <f t="shared" ca="1" si="13"/>
        <v/>
      </c>
      <c r="AI11" s="8" t="str">
        <f t="shared" ca="1" si="14"/>
        <v/>
      </c>
    </row>
    <row r="12" spans="1:134">
      <c r="C12" s="88"/>
      <c r="I12" s="8">
        <v>4</v>
      </c>
      <c r="K12" s="135" t="str">
        <f t="shared" ca="1" si="0"/>
        <v/>
      </c>
      <c r="L12" s="135" t="str">
        <f t="shared" ca="1" si="0"/>
        <v/>
      </c>
      <c r="M12" s="141" t="str">
        <f t="shared" ca="1" si="1"/>
        <v/>
      </c>
      <c r="N12" s="142" t="str">
        <f t="shared" ca="1" si="2"/>
        <v/>
      </c>
      <c r="O12" s="143" t="str">
        <f t="shared" ca="1" si="3"/>
        <v/>
      </c>
      <c r="P12" s="143" t="str">
        <f t="shared" ca="1" si="4"/>
        <v/>
      </c>
      <c r="Q12" s="143" t="str">
        <f t="shared" ca="1" si="5"/>
        <v/>
      </c>
      <c r="R12" s="146"/>
      <c r="Y12" s="8" t="s">
        <v>572</v>
      </c>
      <c r="AA12" s="8" t="str">
        <f t="shared" ca="1" si="6"/>
        <v/>
      </c>
      <c r="AB12" s="8" t="str">
        <f t="shared" ca="1" si="7"/>
        <v/>
      </c>
      <c r="AC12" s="8" t="str">
        <f t="shared" ca="1" si="8"/>
        <v/>
      </c>
      <c r="AD12" s="8" t="str">
        <f t="shared" ca="1" si="9"/>
        <v/>
      </c>
      <c r="AE12" s="38" t="str">
        <f t="shared" ca="1" si="10"/>
        <v/>
      </c>
      <c r="AF12" s="38" t="str">
        <f t="shared" ca="1" si="11"/>
        <v/>
      </c>
      <c r="AG12" s="8" t="str">
        <f t="shared" ca="1" si="12"/>
        <v/>
      </c>
      <c r="AH12" s="8" t="str">
        <f t="shared" ca="1" si="13"/>
        <v/>
      </c>
      <c r="AI12" s="8" t="str">
        <f t="shared" ca="1" si="14"/>
        <v/>
      </c>
    </row>
    <row r="13" spans="1:134">
      <c r="I13" s="8" t="s">
        <v>551</v>
      </c>
      <c r="K13" s="135" t="str">
        <f t="shared" ca="1" si="0"/>
        <v/>
      </c>
      <c r="L13" s="135" t="str">
        <f t="shared" ca="1" si="0"/>
        <v/>
      </c>
      <c r="M13" s="141" t="str">
        <f t="shared" ca="1" si="1"/>
        <v/>
      </c>
      <c r="N13" s="142" t="str">
        <f t="shared" ca="1" si="2"/>
        <v/>
      </c>
      <c r="O13" s="143" t="str">
        <f t="shared" ca="1" si="3"/>
        <v/>
      </c>
      <c r="P13" s="143" t="str">
        <f t="shared" ca="1" si="4"/>
        <v/>
      </c>
      <c r="Q13" s="143" t="str">
        <f t="shared" ca="1" si="5"/>
        <v/>
      </c>
      <c r="R13" s="146"/>
      <c r="Y13" s="8">
        <v>27</v>
      </c>
      <c r="AA13" s="8" t="str">
        <f t="shared" ca="1" si="6"/>
        <v/>
      </c>
      <c r="AB13" s="8" t="str">
        <f t="shared" ca="1" si="7"/>
        <v/>
      </c>
      <c r="AC13" s="8" t="str">
        <f t="shared" ca="1" si="8"/>
        <v/>
      </c>
      <c r="AD13" s="8" t="str">
        <f t="shared" ca="1" si="9"/>
        <v/>
      </c>
      <c r="AE13" s="38" t="str">
        <f t="shared" ca="1" si="10"/>
        <v/>
      </c>
      <c r="AF13" s="38" t="str">
        <f t="shared" ca="1" si="11"/>
        <v/>
      </c>
      <c r="AG13" s="8" t="str">
        <f t="shared" ca="1" si="12"/>
        <v/>
      </c>
      <c r="AH13" s="8" t="str">
        <f t="shared" ca="1" si="13"/>
        <v/>
      </c>
      <c r="AI13" s="8" t="str">
        <f t="shared" ca="1" si="14"/>
        <v/>
      </c>
    </row>
    <row r="14" spans="1:134">
      <c r="I14" s="8">
        <v>4</v>
      </c>
      <c r="K14" s="135" t="str">
        <f t="shared" ca="1" si="0"/>
        <v/>
      </c>
      <c r="L14" s="135" t="str">
        <f t="shared" ca="1" si="0"/>
        <v/>
      </c>
      <c r="M14" s="141" t="str">
        <f t="shared" ca="1" si="1"/>
        <v/>
      </c>
      <c r="N14" s="142" t="str">
        <f t="shared" ca="1" si="2"/>
        <v/>
      </c>
      <c r="O14" s="143" t="str">
        <f t="shared" ca="1" si="3"/>
        <v/>
      </c>
      <c r="P14" s="143" t="str">
        <f t="shared" ca="1" si="4"/>
        <v/>
      </c>
      <c r="Q14" s="143" t="str">
        <f t="shared" ca="1" si="5"/>
        <v/>
      </c>
      <c r="R14" s="146"/>
      <c r="AA14" s="8" t="str">
        <f t="shared" ca="1" si="6"/>
        <v/>
      </c>
      <c r="AB14" s="8" t="str">
        <f t="shared" ca="1" si="7"/>
        <v/>
      </c>
      <c r="AC14" s="8" t="str">
        <f t="shared" ca="1" si="8"/>
        <v/>
      </c>
      <c r="AD14" s="8" t="str">
        <f t="shared" ca="1" si="9"/>
        <v/>
      </c>
      <c r="AE14" s="38" t="str">
        <f t="shared" ca="1" si="10"/>
        <v/>
      </c>
      <c r="AF14" s="38" t="str">
        <f t="shared" ca="1" si="11"/>
        <v/>
      </c>
      <c r="AG14" s="8" t="str">
        <f t="shared" ca="1" si="12"/>
        <v/>
      </c>
      <c r="AH14" s="8" t="str">
        <f t="shared" ca="1" si="13"/>
        <v/>
      </c>
      <c r="AI14" s="8" t="str">
        <f t="shared" ca="1" si="14"/>
        <v/>
      </c>
    </row>
    <row r="15" spans="1:134">
      <c r="I15" s="8" t="s">
        <v>552</v>
      </c>
      <c r="K15" s="135" t="str">
        <f t="shared" ca="1" si="0"/>
        <v/>
      </c>
      <c r="L15" s="135" t="str">
        <f t="shared" ca="1" si="0"/>
        <v/>
      </c>
      <c r="M15" s="141" t="str">
        <f t="shared" ca="1" si="1"/>
        <v/>
      </c>
      <c r="N15" s="142" t="str">
        <f t="shared" ca="1" si="2"/>
        <v/>
      </c>
      <c r="O15" s="143" t="str">
        <f t="shared" ca="1" si="3"/>
        <v/>
      </c>
      <c r="P15" s="143" t="str">
        <f t="shared" ca="1" si="4"/>
        <v/>
      </c>
      <c r="Q15" s="143" t="str">
        <f t="shared" ca="1" si="5"/>
        <v/>
      </c>
      <c r="R15" s="146"/>
      <c r="AA15" s="8" t="str">
        <f t="shared" ca="1" si="6"/>
        <v/>
      </c>
      <c r="AB15" s="8" t="str">
        <f t="shared" ca="1" si="7"/>
        <v/>
      </c>
      <c r="AC15" s="8" t="str">
        <f t="shared" ca="1" si="8"/>
        <v/>
      </c>
      <c r="AD15" s="8" t="str">
        <f t="shared" ca="1" si="9"/>
        <v/>
      </c>
      <c r="AE15" s="38" t="str">
        <f t="shared" ca="1" si="10"/>
        <v/>
      </c>
      <c r="AF15" s="38" t="str">
        <f t="shared" ca="1" si="11"/>
        <v/>
      </c>
      <c r="AG15" s="8" t="str">
        <f t="shared" ca="1" si="12"/>
        <v/>
      </c>
      <c r="AH15" s="8" t="str">
        <f t="shared" ca="1" si="13"/>
        <v/>
      </c>
      <c r="AI15" s="8" t="str">
        <f t="shared" ca="1" si="14"/>
        <v/>
      </c>
    </row>
    <row r="16" spans="1:134">
      <c r="I16" s="8">
        <f>MATCH("总计",$E:$E,0)-5</f>
        <v>3</v>
      </c>
      <c r="K16" s="135" t="str">
        <f t="shared" ca="1" si="0"/>
        <v/>
      </c>
      <c r="L16" s="135" t="str">
        <f t="shared" ca="1" si="0"/>
        <v/>
      </c>
      <c r="M16" s="141" t="str">
        <f t="shared" ca="1" si="1"/>
        <v/>
      </c>
      <c r="N16" s="142" t="str">
        <f t="shared" ca="1" si="2"/>
        <v/>
      </c>
      <c r="O16" s="143" t="str">
        <f t="shared" ca="1" si="3"/>
        <v/>
      </c>
      <c r="P16" s="143" t="str">
        <f t="shared" ca="1" si="4"/>
        <v/>
      </c>
      <c r="Q16" s="143" t="str">
        <f t="shared" ca="1" si="5"/>
        <v/>
      </c>
      <c r="R16" s="146"/>
      <c r="AA16" s="8" t="str">
        <f t="shared" ca="1" si="6"/>
        <v/>
      </c>
      <c r="AB16" s="8" t="str">
        <f t="shared" ca="1" si="7"/>
        <v/>
      </c>
      <c r="AC16" s="8" t="str">
        <f t="shared" ca="1" si="8"/>
        <v/>
      </c>
      <c r="AD16" s="8" t="str">
        <f t="shared" ca="1" si="9"/>
        <v/>
      </c>
      <c r="AE16" s="38" t="str">
        <f t="shared" ca="1" si="10"/>
        <v/>
      </c>
      <c r="AF16" s="38" t="str">
        <f t="shared" ca="1" si="11"/>
        <v/>
      </c>
      <c r="AG16" s="8" t="str">
        <f t="shared" ca="1" si="12"/>
        <v/>
      </c>
      <c r="AH16" s="8" t="str">
        <f t="shared" ca="1" si="13"/>
        <v/>
      </c>
      <c r="AI16" s="8" t="str">
        <f t="shared" ca="1" si="14"/>
        <v/>
      </c>
    </row>
    <row r="17" spans="9:35">
      <c r="K17" s="135" t="str">
        <f t="shared" ca="1" si="0"/>
        <v/>
      </c>
      <c r="L17" s="135" t="str">
        <f t="shared" ca="1" si="0"/>
        <v/>
      </c>
      <c r="M17" s="141" t="str">
        <f t="shared" ca="1" si="1"/>
        <v/>
      </c>
      <c r="N17" s="142" t="str">
        <f t="shared" ca="1" si="2"/>
        <v/>
      </c>
      <c r="O17" s="143" t="str">
        <f t="shared" ca="1" si="3"/>
        <v/>
      </c>
      <c r="P17" s="143" t="str">
        <f t="shared" ca="1" si="4"/>
        <v/>
      </c>
      <c r="Q17" s="143" t="str">
        <f t="shared" ca="1" si="5"/>
        <v/>
      </c>
      <c r="R17" s="146"/>
      <c r="AA17" s="8" t="str">
        <f t="shared" ca="1" si="6"/>
        <v/>
      </c>
      <c r="AB17" s="8" t="str">
        <f t="shared" ca="1" si="7"/>
        <v/>
      </c>
      <c r="AC17" s="8" t="str">
        <f t="shared" ca="1" si="8"/>
        <v/>
      </c>
      <c r="AD17" s="8" t="str">
        <f t="shared" ca="1" si="9"/>
        <v/>
      </c>
      <c r="AE17" s="38" t="str">
        <f t="shared" ca="1" si="10"/>
        <v/>
      </c>
      <c r="AF17" s="38" t="str">
        <f t="shared" ca="1" si="11"/>
        <v/>
      </c>
      <c r="AG17" s="8" t="str">
        <f t="shared" ca="1" si="12"/>
        <v/>
      </c>
      <c r="AH17" s="8" t="str">
        <f t="shared" ca="1" si="13"/>
        <v/>
      </c>
      <c r="AI17" s="8" t="str">
        <f t="shared" ca="1" si="14"/>
        <v/>
      </c>
    </row>
    <row r="18" spans="9:35">
      <c r="I18" s="8" t="s">
        <v>553</v>
      </c>
      <c r="K18" s="135" t="str">
        <f t="shared" ca="1" si="0"/>
        <v/>
      </c>
      <c r="L18" s="135" t="str">
        <f t="shared" ca="1" si="0"/>
        <v/>
      </c>
      <c r="M18" s="141" t="str">
        <f t="shared" ca="1" si="1"/>
        <v/>
      </c>
      <c r="N18" s="142" t="str">
        <f t="shared" ca="1" si="2"/>
        <v/>
      </c>
      <c r="O18" s="143" t="str">
        <f t="shared" ca="1" si="3"/>
        <v/>
      </c>
      <c r="P18" s="143" t="str">
        <f t="shared" ca="1" si="4"/>
        <v/>
      </c>
      <c r="Q18" s="143" t="str">
        <f t="shared" ca="1" si="5"/>
        <v/>
      </c>
      <c r="R18" s="146"/>
      <c r="AA18" s="8" t="str">
        <f t="shared" ca="1" si="6"/>
        <v/>
      </c>
      <c r="AB18" s="8" t="str">
        <f t="shared" ca="1" si="7"/>
        <v/>
      </c>
      <c r="AC18" s="8" t="str">
        <f t="shared" ca="1" si="8"/>
        <v/>
      </c>
      <c r="AD18" s="8" t="str">
        <f t="shared" ca="1" si="9"/>
        <v/>
      </c>
      <c r="AE18" s="38" t="str">
        <f t="shared" ca="1" si="10"/>
        <v/>
      </c>
      <c r="AF18" s="38" t="str">
        <f t="shared" ca="1" si="11"/>
        <v/>
      </c>
      <c r="AG18" s="8" t="str">
        <f t="shared" ca="1" si="12"/>
        <v/>
      </c>
      <c r="AH18" s="8" t="str">
        <f t="shared" ca="1" si="13"/>
        <v/>
      </c>
      <c r="AI18" s="8" t="str">
        <f t="shared" ca="1" si="14"/>
        <v/>
      </c>
    </row>
    <row r="19" spans="9:35">
      <c r="I19" s="8">
        <v>2</v>
      </c>
      <c r="K19" s="135" t="str">
        <f t="shared" ca="1" si="0"/>
        <v/>
      </c>
      <c r="L19" s="135" t="str">
        <f t="shared" ca="1" si="0"/>
        <v/>
      </c>
      <c r="M19" s="141" t="str">
        <f t="shared" ca="1" si="1"/>
        <v/>
      </c>
      <c r="N19" s="142" t="str">
        <f t="shared" ca="1" si="2"/>
        <v/>
      </c>
      <c r="O19" s="143" t="str">
        <f t="shared" ca="1" si="3"/>
        <v/>
      </c>
      <c r="P19" s="143" t="str">
        <f t="shared" ca="1" si="4"/>
        <v/>
      </c>
      <c r="Q19" s="143" t="str">
        <f t="shared" ca="1" si="5"/>
        <v/>
      </c>
      <c r="R19" s="146"/>
      <c r="AA19" s="8" t="str">
        <f t="shared" ca="1" si="6"/>
        <v/>
      </c>
      <c r="AB19" s="8" t="str">
        <f t="shared" ca="1" si="7"/>
        <v/>
      </c>
      <c r="AC19" s="8" t="str">
        <f t="shared" ca="1" si="8"/>
        <v/>
      </c>
      <c r="AD19" s="8" t="str">
        <f t="shared" ca="1" si="9"/>
        <v/>
      </c>
      <c r="AE19" s="38" t="str">
        <f t="shared" ca="1" si="10"/>
        <v/>
      </c>
      <c r="AF19" s="38" t="str">
        <f t="shared" ca="1" si="11"/>
        <v/>
      </c>
      <c r="AG19" s="8" t="str">
        <f t="shared" ca="1" si="12"/>
        <v/>
      </c>
      <c r="AH19" s="8" t="str">
        <f t="shared" ca="1" si="13"/>
        <v/>
      </c>
      <c r="AI19" s="8" t="str">
        <f t="shared" ca="1" si="14"/>
        <v/>
      </c>
    </row>
    <row r="20" spans="9:35">
      <c r="I20" s="8" t="s">
        <v>554</v>
      </c>
      <c r="K20" s="135" t="str">
        <f t="shared" ca="1" si="0"/>
        <v/>
      </c>
      <c r="L20" s="135" t="str">
        <f t="shared" ca="1" si="0"/>
        <v/>
      </c>
      <c r="M20" s="141" t="str">
        <f t="shared" ca="1" si="1"/>
        <v/>
      </c>
      <c r="N20" s="142" t="str">
        <f t="shared" ca="1" si="2"/>
        <v/>
      </c>
      <c r="O20" s="143" t="str">
        <f t="shared" ca="1" si="3"/>
        <v/>
      </c>
      <c r="P20" s="143" t="str">
        <f t="shared" ca="1" si="4"/>
        <v/>
      </c>
      <c r="Q20" s="143" t="str">
        <f t="shared" ca="1" si="5"/>
        <v/>
      </c>
      <c r="R20" s="146"/>
      <c r="AA20" s="8" t="str">
        <f t="shared" ca="1" si="6"/>
        <v/>
      </c>
      <c r="AB20" s="8" t="str">
        <f t="shared" ca="1" si="7"/>
        <v/>
      </c>
      <c r="AC20" s="8" t="str">
        <f t="shared" ref="AC20:AD39" ca="1" si="15">IF(ROW()-$Y$11&lt;$Y$8,OFFSET($A$1,ROW()-$Y$11+$Y$4,COLUMN()-$Y$13+$Y$6),"")</f>
        <v/>
      </c>
      <c r="AD20" s="8" t="str">
        <f t="shared" ca="1" si="15"/>
        <v/>
      </c>
      <c r="AE20" s="38" t="str">
        <f t="shared" ca="1" si="10"/>
        <v/>
      </c>
      <c r="AF20" s="38" t="str">
        <f t="shared" ca="1" si="11"/>
        <v/>
      </c>
      <c r="AG20" s="8" t="str">
        <f t="shared" ca="1" si="12"/>
        <v/>
      </c>
      <c r="AH20" s="8" t="str">
        <f t="shared" ca="1" si="13"/>
        <v/>
      </c>
      <c r="AI20" s="8" t="str">
        <f t="shared" ca="1" si="14"/>
        <v/>
      </c>
    </row>
    <row r="21" spans="9:35">
      <c r="I21" s="8">
        <v>11</v>
      </c>
      <c r="K21" s="135" t="str">
        <f t="shared" ca="1" si="0"/>
        <v/>
      </c>
      <c r="L21" s="135" t="str">
        <f t="shared" ca="1" si="0"/>
        <v/>
      </c>
      <c r="M21" s="141" t="str">
        <f t="shared" ca="1" si="1"/>
        <v/>
      </c>
      <c r="N21" s="142" t="str">
        <f t="shared" ca="1" si="2"/>
        <v/>
      </c>
      <c r="O21" s="143" t="str">
        <f t="shared" ca="1" si="3"/>
        <v/>
      </c>
      <c r="P21" s="143" t="str">
        <f t="shared" ca="1" si="4"/>
        <v/>
      </c>
      <c r="Q21" s="143" t="str">
        <f t="shared" ca="1" si="5"/>
        <v/>
      </c>
      <c r="R21" s="146"/>
      <c r="AA21" s="8" t="str">
        <f t="shared" ca="1" si="6"/>
        <v/>
      </c>
      <c r="AB21" s="8" t="str">
        <f t="shared" ca="1" si="7"/>
        <v/>
      </c>
      <c r="AC21" s="8" t="str">
        <f t="shared" ca="1" si="15"/>
        <v/>
      </c>
      <c r="AD21" s="8" t="str">
        <f t="shared" ca="1" si="15"/>
        <v/>
      </c>
      <c r="AE21" s="38" t="str">
        <f t="shared" ca="1" si="10"/>
        <v/>
      </c>
      <c r="AF21" s="38" t="str">
        <f t="shared" ca="1" si="11"/>
        <v/>
      </c>
      <c r="AG21" s="8" t="str">
        <f t="shared" ca="1" si="12"/>
        <v/>
      </c>
      <c r="AH21" s="8" t="str">
        <f t="shared" ca="1" si="13"/>
        <v/>
      </c>
      <c r="AI21" s="8" t="str">
        <f t="shared" ca="1" si="14"/>
        <v/>
      </c>
    </row>
    <row r="22" spans="9:35">
      <c r="K22" s="135" t="str">
        <f t="shared" ca="1" si="0"/>
        <v/>
      </c>
      <c r="L22" s="135" t="str">
        <f t="shared" ca="1" si="0"/>
        <v/>
      </c>
      <c r="M22" s="141" t="str">
        <f t="shared" ca="1" si="1"/>
        <v/>
      </c>
      <c r="N22" s="142" t="str">
        <f t="shared" ca="1" si="2"/>
        <v/>
      </c>
      <c r="O22" s="143" t="str">
        <f t="shared" ca="1" si="3"/>
        <v/>
      </c>
      <c r="P22" s="143" t="str">
        <f t="shared" ca="1" si="4"/>
        <v/>
      </c>
      <c r="Q22" s="143" t="str">
        <f t="shared" ca="1" si="5"/>
        <v/>
      </c>
      <c r="R22" s="146"/>
      <c r="AA22" s="8" t="str">
        <f t="shared" ca="1" si="6"/>
        <v/>
      </c>
      <c r="AB22" s="8" t="str">
        <f t="shared" ca="1" si="7"/>
        <v/>
      </c>
      <c r="AC22" s="8" t="str">
        <f t="shared" ca="1" si="15"/>
        <v/>
      </c>
      <c r="AD22" s="8" t="str">
        <f t="shared" ca="1" si="15"/>
        <v/>
      </c>
      <c r="AE22" s="38" t="str">
        <f t="shared" ca="1" si="10"/>
        <v/>
      </c>
      <c r="AF22" s="38" t="str">
        <f t="shared" ca="1" si="11"/>
        <v/>
      </c>
      <c r="AG22" s="8" t="str">
        <f t="shared" ca="1" si="12"/>
        <v/>
      </c>
      <c r="AH22" s="8" t="str">
        <f t="shared" ca="1" si="13"/>
        <v/>
      </c>
      <c r="AI22" s="8" t="str">
        <f t="shared" ca="1" si="14"/>
        <v/>
      </c>
    </row>
    <row r="23" spans="9:35">
      <c r="I23" s="8" t="s">
        <v>565</v>
      </c>
      <c r="K23" s="135" t="str">
        <f t="shared" ca="1" si="0"/>
        <v/>
      </c>
      <c r="L23" s="135" t="str">
        <f t="shared" ca="1" si="0"/>
        <v/>
      </c>
      <c r="M23" s="141" t="str">
        <f t="shared" ca="1" si="1"/>
        <v/>
      </c>
      <c r="N23" s="142" t="str">
        <f t="shared" ca="1" si="2"/>
        <v/>
      </c>
      <c r="O23" s="143" t="str">
        <f t="shared" ca="1" si="3"/>
        <v/>
      </c>
      <c r="P23" s="143" t="str">
        <f t="shared" ca="1" si="4"/>
        <v/>
      </c>
      <c r="Q23" s="143" t="str">
        <f t="shared" ca="1" si="5"/>
        <v/>
      </c>
      <c r="R23" s="146"/>
      <c r="AA23" s="8" t="str">
        <f t="shared" ca="1" si="6"/>
        <v/>
      </c>
      <c r="AB23" s="8" t="str">
        <f t="shared" ca="1" si="7"/>
        <v/>
      </c>
      <c r="AC23" s="8" t="str">
        <f t="shared" ca="1" si="15"/>
        <v/>
      </c>
      <c r="AD23" s="8" t="str">
        <f t="shared" ca="1" si="15"/>
        <v/>
      </c>
      <c r="AE23" s="38" t="str">
        <f t="shared" ca="1" si="10"/>
        <v/>
      </c>
      <c r="AF23" s="38" t="str">
        <f t="shared" ca="1" si="11"/>
        <v/>
      </c>
      <c r="AG23" s="8" t="str">
        <f t="shared" ca="1" si="12"/>
        <v/>
      </c>
      <c r="AH23" s="8" t="str">
        <f t="shared" ca="1" si="13"/>
        <v/>
      </c>
      <c r="AI23" s="8" t="str">
        <f t="shared" ca="1" si="14"/>
        <v/>
      </c>
    </row>
    <row r="24" spans="9:35">
      <c r="I24" s="8">
        <f>MAX(项目阶段与里程碑!$G:$G)</f>
        <v>22</v>
      </c>
      <c r="K24" s="135" t="str">
        <f t="shared" ca="1" si="0"/>
        <v/>
      </c>
      <c r="L24" s="135" t="str">
        <f t="shared" ca="1" si="0"/>
        <v/>
      </c>
      <c r="M24" s="141" t="str">
        <f t="shared" ca="1" si="1"/>
        <v/>
      </c>
      <c r="N24" s="142" t="str">
        <f t="shared" ca="1" si="2"/>
        <v/>
      </c>
      <c r="O24" s="143" t="str">
        <f t="shared" ca="1" si="3"/>
        <v/>
      </c>
      <c r="P24" s="143" t="str">
        <f t="shared" ca="1" si="4"/>
        <v/>
      </c>
      <c r="Q24" s="143" t="str">
        <f t="shared" ca="1" si="5"/>
        <v/>
      </c>
      <c r="R24" s="146"/>
      <c r="AA24" s="8" t="str">
        <f t="shared" ca="1" si="6"/>
        <v/>
      </c>
      <c r="AB24" s="8" t="str">
        <f t="shared" ca="1" si="7"/>
        <v/>
      </c>
      <c r="AC24" s="8" t="str">
        <f t="shared" ca="1" si="15"/>
        <v/>
      </c>
      <c r="AD24" s="8" t="str">
        <f t="shared" ca="1" si="15"/>
        <v/>
      </c>
      <c r="AE24" s="38" t="str">
        <f t="shared" ca="1" si="10"/>
        <v/>
      </c>
      <c r="AF24" s="38" t="str">
        <f t="shared" ca="1" si="11"/>
        <v/>
      </c>
      <c r="AG24" s="8" t="str">
        <f t="shared" ca="1" si="12"/>
        <v/>
      </c>
      <c r="AH24" s="8" t="str">
        <f t="shared" ca="1" si="13"/>
        <v/>
      </c>
      <c r="AI24" s="8" t="str">
        <f t="shared" ca="1" si="14"/>
        <v/>
      </c>
    </row>
    <row r="25" spans="9:35">
      <c r="K25" s="135" t="str">
        <f t="shared" ref="K25:K88" ca="1" si="16">IF(ROW()-$I$19&lt;$I$8,OFFSET($A$1,ROW()-$I$19+$I$4,COLUMN()-$I$21+$I$6),IF(ROW()-$I$19&lt;$I$8+$I$16,OFFSET($A$1,ROW()-$I$19-$I$8+$I$12,COLUMN()-$I$21+$I$14),""))</f>
        <v/>
      </c>
      <c r="L25" s="135" t="str">
        <f ca="1">IF(ROW()-$I$19&lt;$I$8,OFFSET(#REF!,ROW()-$I$19+$I$4,COLUMN()-$I$21+$I$6),IF(ROW()-$I$19&lt;$I$8+$I$16,OFFSET(#REF!,ROW()-$I$19-$I$8+$I$12,COLUMN()-$I$21+$I$14),""))</f>
        <v/>
      </c>
      <c r="M25" s="141" t="str">
        <f t="shared" ca="1" si="1"/>
        <v/>
      </c>
      <c r="N25" s="142" t="str">
        <f t="shared" ca="1" si="2"/>
        <v/>
      </c>
      <c r="O25" s="143" t="str">
        <f t="shared" ca="1" si="3"/>
        <v/>
      </c>
      <c r="P25" s="143" t="str">
        <f t="shared" ca="1" si="4"/>
        <v/>
      </c>
      <c r="Q25" s="143" t="str">
        <f t="shared" ca="1" si="5"/>
        <v/>
      </c>
      <c r="R25" s="146"/>
      <c r="AA25" s="8" t="str">
        <f t="shared" ca="1" si="6"/>
        <v/>
      </c>
      <c r="AB25" s="8" t="str">
        <f t="shared" ca="1" si="7"/>
        <v/>
      </c>
      <c r="AC25" s="8" t="str">
        <f t="shared" ca="1" si="15"/>
        <v/>
      </c>
      <c r="AD25" s="8" t="str">
        <f t="shared" ca="1" si="15"/>
        <v/>
      </c>
      <c r="AE25" s="38" t="str">
        <f t="shared" ca="1" si="10"/>
        <v/>
      </c>
      <c r="AF25" s="38" t="str">
        <f t="shared" ca="1" si="11"/>
        <v/>
      </c>
      <c r="AG25" s="8" t="str">
        <f t="shared" ca="1" si="12"/>
        <v/>
      </c>
      <c r="AH25" s="8" t="str">
        <f t="shared" ca="1" si="13"/>
        <v/>
      </c>
      <c r="AI25" s="8" t="str">
        <f t="shared" ca="1" si="14"/>
        <v/>
      </c>
    </row>
    <row r="26" spans="9:35">
      <c r="K26" s="135" t="str">
        <f t="shared" ca="1" si="16"/>
        <v/>
      </c>
      <c r="L26" s="135" t="str">
        <f ca="1">IF(ROW()-$I$19&lt;$I$8,OFFSET(#REF!,ROW()-$I$19+$I$4,COLUMN()-$I$21+$I$6),IF(ROW()-$I$19&lt;$I$8+$I$16,OFFSET(#REF!,ROW()-$I$19-$I$8+$I$12,COLUMN()-$I$21+$I$14),""))</f>
        <v/>
      </c>
      <c r="M26" s="141" t="str">
        <f t="shared" ca="1" si="1"/>
        <v/>
      </c>
      <c r="N26" s="142" t="str">
        <f t="shared" ca="1" si="2"/>
        <v/>
      </c>
      <c r="O26" s="143" t="str">
        <f t="shared" ca="1" si="3"/>
        <v/>
      </c>
      <c r="P26" s="143" t="str">
        <f t="shared" ca="1" si="4"/>
        <v/>
      </c>
      <c r="Q26" s="143" t="str">
        <f t="shared" ca="1" si="5"/>
        <v/>
      </c>
      <c r="R26" s="146"/>
      <c r="AA26" s="8" t="str">
        <f t="shared" ca="1" si="6"/>
        <v/>
      </c>
      <c r="AB26" s="8" t="str">
        <f t="shared" ca="1" si="7"/>
        <v/>
      </c>
      <c r="AC26" s="8" t="str">
        <f t="shared" ca="1" si="15"/>
        <v/>
      </c>
      <c r="AD26" s="8" t="str">
        <f t="shared" ca="1" si="15"/>
        <v/>
      </c>
      <c r="AE26" s="38" t="str">
        <f t="shared" ca="1" si="10"/>
        <v/>
      </c>
      <c r="AF26" s="38" t="str">
        <f t="shared" ca="1" si="11"/>
        <v/>
      </c>
      <c r="AG26" s="8" t="str">
        <f t="shared" ca="1" si="12"/>
        <v/>
      </c>
      <c r="AH26" s="8" t="str">
        <f t="shared" ca="1" si="13"/>
        <v/>
      </c>
      <c r="AI26" s="8" t="str">
        <f t="shared" ca="1" si="14"/>
        <v/>
      </c>
    </row>
    <row r="27" spans="9:35">
      <c r="K27" s="135" t="str">
        <f t="shared" ca="1" si="16"/>
        <v/>
      </c>
      <c r="L27" s="135" t="str">
        <f ca="1">IF(ROW()-$I$19&lt;$I$8,OFFSET(#REF!,ROW()-$I$19+$I$4,COLUMN()-$I$21+$I$6),IF(ROW()-$I$19&lt;$I$8+$I$16,OFFSET(#REF!,ROW()-$I$19-$I$8+$I$12,COLUMN()-$I$21+$I$14),""))</f>
        <v/>
      </c>
      <c r="M27" s="141" t="str">
        <f t="shared" ca="1" si="1"/>
        <v/>
      </c>
      <c r="N27" s="142" t="str">
        <f t="shared" ca="1" si="2"/>
        <v/>
      </c>
      <c r="O27" s="143" t="str">
        <f t="shared" ca="1" si="3"/>
        <v/>
      </c>
      <c r="P27" s="143" t="str">
        <f t="shared" ca="1" si="4"/>
        <v/>
      </c>
      <c r="Q27" s="143" t="str">
        <f t="shared" ca="1" si="5"/>
        <v/>
      </c>
      <c r="R27" s="146"/>
      <c r="AA27" s="8" t="str">
        <f t="shared" ca="1" si="6"/>
        <v/>
      </c>
      <c r="AB27" s="8" t="str">
        <f t="shared" ca="1" si="7"/>
        <v/>
      </c>
      <c r="AC27" s="8" t="str">
        <f t="shared" ca="1" si="15"/>
        <v/>
      </c>
      <c r="AD27" s="8" t="str">
        <f t="shared" ca="1" si="15"/>
        <v/>
      </c>
      <c r="AE27" s="38" t="str">
        <f t="shared" ca="1" si="10"/>
        <v/>
      </c>
      <c r="AF27" s="38" t="str">
        <f t="shared" ca="1" si="11"/>
        <v/>
      </c>
      <c r="AG27" s="8" t="str">
        <f t="shared" ca="1" si="12"/>
        <v/>
      </c>
      <c r="AH27" s="8" t="str">
        <f t="shared" ca="1" si="13"/>
        <v/>
      </c>
      <c r="AI27" s="8" t="str">
        <f t="shared" ca="1" si="14"/>
        <v/>
      </c>
    </row>
    <row r="28" spans="9:35">
      <c r="K28" s="135" t="str">
        <f t="shared" ca="1" si="16"/>
        <v/>
      </c>
      <c r="L28" s="135" t="str">
        <f ca="1">IF(ROW()-$I$19&lt;$I$8,OFFSET(#REF!,ROW()-$I$19+$I$4,COLUMN()-$I$21+$I$6),IF(ROW()-$I$19&lt;$I$8+$I$16,OFFSET(#REF!,ROW()-$I$19-$I$8+$I$12,COLUMN()-$I$21+$I$14),""))</f>
        <v/>
      </c>
      <c r="M28" s="141" t="str">
        <f t="shared" ca="1" si="1"/>
        <v/>
      </c>
      <c r="N28" s="142" t="str">
        <f t="shared" ca="1" si="2"/>
        <v/>
      </c>
      <c r="O28" s="143" t="str">
        <f t="shared" ca="1" si="3"/>
        <v/>
      </c>
      <c r="P28" s="143" t="str">
        <f t="shared" ca="1" si="4"/>
        <v/>
      </c>
      <c r="Q28" s="143" t="str">
        <f t="shared" ca="1" si="5"/>
        <v/>
      </c>
      <c r="R28" s="146"/>
      <c r="AA28" s="8" t="str">
        <f t="shared" ca="1" si="6"/>
        <v/>
      </c>
      <c r="AB28" s="8" t="str">
        <f t="shared" ca="1" si="7"/>
        <v/>
      </c>
      <c r="AC28" s="8" t="str">
        <f t="shared" ca="1" si="15"/>
        <v/>
      </c>
      <c r="AD28" s="8" t="str">
        <f t="shared" ca="1" si="15"/>
        <v/>
      </c>
      <c r="AE28" s="38" t="str">
        <f t="shared" ca="1" si="10"/>
        <v/>
      </c>
      <c r="AF28" s="38" t="str">
        <f t="shared" ca="1" si="11"/>
        <v/>
      </c>
      <c r="AG28" s="8" t="str">
        <f t="shared" ca="1" si="12"/>
        <v/>
      </c>
      <c r="AH28" s="8" t="str">
        <f t="shared" ca="1" si="13"/>
        <v/>
      </c>
      <c r="AI28" s="8" t="str">
        <f t="shared" ca="1" si="14"/>
        <v/>
      </c>
    </row>
    <row r="29" spans="9:35">
      <c r="K29" s="135" t="str">
        <f t="shared" ca="1" si="16"/>
        <v/>
      </c>
      <c r="L29" s="135" t="str">
        <f ca="1">IF(ROW()-$I$19&lt;$I$8,OFFSET(#REF!,ROW()-$I$19+$I$4,COLUMN()-$I$21+$I$6),IF(ROW()-$I$19&lt;$I$8+$I$16,OFFSET(#REF!,ROW()-$I$19-$I$8+$I$12,COLUMN()-$I$21+$I$14),""))</f>
        <v/>
      </c>
      <c r="M29" s="141" t="str">
        <f t="shared" ca="1" si="1"/>
        <v/>
      </c>
      <c r="N29" s="142" t="str">
        <f t="shared" ca="1" si="2"/>
        <v/>
      </c>
      <c r="O29" s="143" t="str">
        <f t="shared" ca="1" si="3"/>
        <v/>
      </c>
      <c r="P29" s="143" t="str">
        <f t="shared" ca="1" si="4"/>
        <v/>
      </c>
      <c r="Q29" s="143" t="str">
        <f t="shared" ca="1" si="5"/>
        <v/>
      </c>
      <c r="R29" s="146"/>
      <c r="AA29" s="8" t="str">
        <f t="shared" ca="1" si="6"/>
        <v/>
      </c>
      <c r="AB29" s="8" t="str">
        <f t="shared" ca="1" si="7"/>
        <v/>
      </c>
      <c r="AC29" s="8" t="str">
        <f t="shared" ca="1" si="15"/>
        <v/>
      </c>
      <c r="AD29" s="8" t="str">
        <f t="shared" ca="1" si="15"/>
        <v/>
      </c>
      <c r="AE29" s="38" t="str">
        <f t="shared" ca="1" si="10"/>
        <v/>
      </c>
      <c r="AF29" s="38" t="str">
        <f t="shared" ca="1" si="11"/>
        <v/>
      </c>
      <c r="AG29" s="8" t="str">
        <f t="shared" ca="1" si="12"/>
        <v/>
      </c>
      <c r="AH29" s="8" t="str">
        <f t="shared" ca="1" si="13"/>
        <v/>
      </c>
      <c r="AI29" s="8" t="str">
        <f t="shared" ca="1" si="14"/>
        <v/>
      </c>
    </row>
    <row r="30" spans="9:35">
      <c r="K30" s="135" t="str">
        <f t="shared" ca="1" si="16"/>
        <v/>
      </c>
      <c r="L30" s="135" t="str">
        <f ca="1">IF(ROW()-$I$19&lt;$I$8,OFFSET(#REF!,ROW()-$I$19+$I$4,COLUMN()-$I$21+$I$6),IF(ROW()-$I$19&lt;$I$8+$I$16,OFFSET(#REF!,ROW()-$I$19-$I$8+$I$12,COLUMN()-$I$21+$I$14),""))</f>
        <v/>
      </c>
      <c r="M30" s="141" t="str">
        <f t="shared" ca="1" si="1"/>
        <v/>
      </c>
      <c r="N30" s="142" t="str">
        <f t="shared" ca="1" si="2"/>
        <v/>
      </c>
      <c r="O30" s="143" t="str">
        <f t="shared" ca="1" si="3"/>
        <v/>
      </c>
      <c r="P30" s="143" t="str">
        <f t="shared" ca="1" si="4"/>
        <v/>
      </c>
      <c r="Q30" s="143" t="str">
        <f t="shared" ca="1" si="5"/>
        <v/>
      </c>
      <c r="R30" s="146"/>
      <c r="AA30" s="8" t="str">
        <f t="shared" ca="1" si="6"/>
        <v/>
      </c>
      <c r="AB30" s="8" t="str">
        <f t="shared" ca="1" si="7"/>
        <v/>
      </c>
      <c r="AC30" s="8" t="str">
        <f t="shared" ca="1" si="15"/>
        <v/>
      </c>
      <c r="AD30" s="8" t="str">
        <f t="shared" ca="1" si="15"/>
        <v/>
      </c>
      <c r="AE30" s="38" t="str">
        <f t="shared" ca="1" si="10"/>
        <v/>
      </c>
      <c r="AF30" s="38" t="str">
        <f t="shared" ca="1" si="11"/>
        <v/>
      </c>
      <c r="AG30" s="8" t="str">
        <f t="shared" ca="1" si="12"/>
        <v/>
      </c>
      <c r="AH30" s="8" t="str">
        <f t="shared" ca="1" si="13"/>
        <v/>
      </c>
      <c r="AI30" s="8" t="str">
        <f t="shared" ca="1" si="14"/>
        <v/>
      </c>
    </row>
    <row r="31" spans="9:35">
      <c r="K31" s="135" t="str">
        <f t="shared" ca="1" si="16"/>
        <v/>
      </c>
      <c r="L31" s="135" t="str">
        <f ca="1">IF(ROW()-$I$19&lt;$I$8,OFFSET(#REF!,ROW()-$I$19+$I$4,COLUMN()-$I$21+$I$6),IF(ROW()-$I$19&lt;$I$8+$I$16,OFFSET(#REF!,ROW()-$I$19-$I$8+$I$12,COLUMN()-$I$21+$I$14),""))</f>
        <v/>
      </c>
      <c r="M31" s="141" t="str">
        <f t="shared" ca="1" si="1"/>
        <v/>
      </c>
      <c r="N31" s="142" t="str">
        <f t="shared" ca="1" si="2"/>
        <v/>
      </c>
      <c r="O31" s="143" t="str">
        <f t="shared" ca="1" si="3"/>
        <v/>
      </c>
      <c r="P31" s="143" t="str">
        <f t="shared" ca="1" si="4"/>
        <v/>
      </c>
      <c r="Q31" s="143" t="str">
        <f t="shared" ca="1" si="5"/>
        <v/>
      </c>
      <c r="R31" s="146"/>
      <c r="AA31" s="8" t="str">
        <f t="shared" ca="1" si="6"/>
        <v/>
      </c>
      <c r="AB31" s="8" t="str">
        <f t="shared" ca="1" si="7"/>
        <v/>
      </c>
      <c r="AC31" s="8" t="str">
        <f t="shared" ca="1" si="15"/>
        <v/>
      </c>
      <c r="AD31" s="8" t="str">
        <f t="shared" ca="1" si="15"/>
        <v/>
      </c>
      <c r="AE31" s="38" t="str">
        <f t="shared" ca="1" si="10"/>
        <v/>
      </c>
      <c r="AF31" s="38" t="str">
        <f t="shared" ca="1" si="11"/>
        <v/>
      </c>
      <c r="AG31" s="8" t="str">
        <f t="shared" ca="1" si="12"/>
        <v/>
      </c>
      <c r="AH31" s="8" t="str">
        <f t="shared" ca="1" si="13"/>
        <v/>
      </c>
      <c r="AI31" s="8" t="str">
        <f t="shared" ca="1" si="14"/>
        <v/>
      </c>
    </row>
    <row r="32" spans="9:35">
      <c r="K32" s="135" t="str">
        <f t="shared" ca="1" si="16"/>
        <v/>
      </c>
      <c r="L32" s="135" t="str">
        <f ca="1">IF(ROW()-$I$19&lt;$I$8,OFFSET(#REF!,ROW()-$I$19+$I$4,COLUMN()-$I$21+$I$6),IF(ROW()-$I$19&lt;$I$8+$I$16,OFFSET(#REF!,ROW()-$I$19-$I$8+$I$12,COLUMN()-$I$21+$I$14),""))</f>
        <v/>
      </c>
      <c r="M32" s="141" t="str">
        <f t="shared" ca="1" si="1"/>
        <v/>
      </c>
      <c r="N32" s="142" t="str">
        <f t="shared" ca="1" si="2"/>
        <v/>
      </c>
      <c r="O32" s="143" t="str">
        <f t="shared" ca="1" si="3"/>
        <v/>
      </c>
      <c r="P32" s="143" t="str">
        <f t="shared" ca="1" si="4"/>
        <v/>
      </c>
      <c r="Q32" s="143" t="str">
        <f t="shared" ca="1" si="5"/>
        <v/>
      </c>
      <c r="R32" s="146"/>
      <c r="AA32" s="8" t="str">
        <f t="shared" ca="1" si="6"/>
        <v/>
      </c>
      <c r="AB32" s="8" t="str">
        <f t="shared" ca="1" si="7"/>
        <v/>
      </c>
      <c r="AC32" s="8" t="str">
        <f t="shared" ca="1" si="15"/>
        <v/>
      </c>
      <c r="AD32" s="8" t="str">
        <f t="shared" ca="1" si="15"/>
        <v/>
      </c>
      <c r="AE32" s="38" t="str">
        <f t="shared" ca="1" si="10"/>
        <v/>
      </c>
      <c r="AF32" s="38" t="str">
        <f t="shared" ca="1" si="11"/>
        <v/>
      </c>
      <c r="AG32" s="8" t="str">
        <f t="shared" ca="1" si="12"/>
        <v/>
      </c>
      <c r="AH32" s="8" t="str">
        <f t="shared" ca="1" si="13"/>
        <v/>
      </c>
      <c r="AI32" s="8" t="str">
        <f t="shared" ca="1" si="14"/>
        <v/>
      </c>
    </row>
    <row r="33" spans="11:35">
      <c r="K33" s="135" t="str">
        <f t="shared" ca="1" si="16"/>
        <v/>
      </c>
      <c r="L33" s="135" t="str">
        <f ca="1">IF(ROW()-$I$19&lt;$I$8,OFFSET(#REF!,ROW()-$I$19+$I$4,COLUMN()-$I$21+$I$6),IF(ROW()-$I$19&lt;$I$8+$I$16,OFFSET(#REF!,ROW()-$I$19-$I$8+$I$12,COLUMN()-$I$21+$I$14),""))</f>
        <v/>
      </c>
      <c r="M33" s="141" t="str">
        <f t="shared" ca="1" si="1"/>
        <v/>
      </c>
      <c r="N33" s="142" t="str">
        <f t="shared" ca="1" si="2"/>
        <v/>
      </c>
      <c r="O33" s="143" t="str">
        <f t="shared" ca="1" si="3"/>
        <v/>
      </c>
      <c r="P33" s="143" t="str">
        <f t="shared" ca="1" si="4"/>
        <v/>
      </c>
      <c r="Q33" s="143" t="str">
        <f t="shared" ca="1" si="5"/>
        <v/>
      </c>
      <c r="R33" s="146"/>
      <c r="AA33" s="8" t="str">
        <f t="shared" ca="1" si="6"/>
        <v/>
      </c>
      <c r="AB33" s="8" t="str">
        <f t="shared" ca="1" si="7"/>
        <v/>
      </c>
      <c r="AC33" s="8" t="str">
        <f t="shared" ca="1" si="15"/>
        <v/>
      </c>
      <c r="AD33" s="8" t="str">
        <f t="shared" ca="1" si="15"/>
        <v/>
      </c>
      <c r="AE33" s="38" t="str">
        <f t="shared" ca="1" si="10"/>
        <v/>
      </c>
      <c r="AF33" s="38" t="str">
        <f t="shared" ca="1" si="11"/>
        <v/>
      </c>
      <c r="AG33" s="8" t="str">
        <f t="shared" ca="1" si="12"/>
        <v/>
      </c>
      <c r="AH33" s="8" t="str">
        <f t="shared" ca="1" si="13"/>
        <v/>
      </c>
      <c r="AI33" s="8" t="str">
        <f t="shared" ca="1" si="14"/>
        <v/>
      </c>
    </row>
    <row r="34" spans="11:35">
      <c r="K34" s="135" t="str">
        <f t="shared" ca="1" si="16"/>
        <v/>
      </c>
      <c r="L34" s="135" t="str">
        <f ca="1">IF(ROW()-$I$19&lt;$I$8,OFFSET(#REF!,ROW()-$I$19+$I$4,COLUMN()-$I$21+$I$6),IF(ROW()-$I$19&lt;$I$8+$I$16,OFFSET(#REF!,ROW()-$I$19-$I$8+$I$12,COLUMN()-$I$21+$I$14),""))</f>
        <v/>
      </c>
      <c r="M34" s="141" t="str">
        <f t="shared" ca="1" si="1"/>
        <v/>
      </c>
      <c r="N34" s="142" t="str">
        <f t="shared" ca="1" si="2"/>
        <v/>
      </c>
      <c r="O34" s="143" t="str">
        <f t="shared" ca="1" si="3"/>
        <v/>
      </c>
      <c r="P34" s="143" t="str">
        <f t="shared" ca="1" si="4"/>
        <v/>
      </c>
      <c r="Q34" s="143" t="str">
        <f t="shared" ca="1" si="5"/>
        <v/>
      </c>
      <c r="R34" s="146"/>
      <c r="AA34" s="8" t="str">
        <f t="shared" ca="1" si="6"/>
        <v/>
      </c>
      <c r="AB34" s="8" t="str">
        <f t="shared" ca="1" si="7"/>
        <v/>
      </c>
      <c r="AC34" s="8" t="str">
        <f t="shared" ca="1" si="15"/>
        <v/>
      </c>
      <c r="AD34" s="8" t="str">
        <f t="shared" ca="1" si="15"/>
        <v/>
      </c>
      <c r="AE34" s="38" t="str">
        <f t="shared" ca="1" si="10"/>
        <v/>
      </c>
      <c r="AF34" s="38" t="str">
        <f t="shared" ca="1" si="11"/>
        <v/>
      </c>
      <c r="AG34" s="8" t="str">
        <f t="shared" ca="1" si="12"/>
        <v/>
      </c>
      <c r="AH34" s="8" t="str">
        <f t="shared" ca="1" si="13"/>
        <v/>
      </c>
      <c r="AI34" s="8" t="str">
        <f t="shared" ca="1" si="14"/>
        <v/>
      </c>
    </row>
    <row r="35" spans="11:35">
      <c r="K35" s="135" t="str">
        <f t="shared" ca="1" si="16"/>
        <v/>
      </c>
      <c r="L35" s="135" t="str">
        <f ca="1">IF(ROW()-$I$19&lt;$I$8,OFFSET(#REF!,ROW()-$I$19+$I$4,COLUMN()-$I$21+$I$6),IF(ROW()-$I$19&lt;$I$8+$I$16,OFFSET(#REF!,ROW()-$I$19-$I$8+$I$12,COLUMN()-$I$21+$I$14),""))</f>
        <v/>
      </c>
      <c r="M35" s="141" t="str">
        <f t="shared" ca="1" si="1"/>
        <v/>
      </c>
      <c r="N35" s="142" t="str">
        <f t="shared" ca="1" si="2"/>
        <v/>
      </c>
      <c r="O35" s="143" t="str">
        <f t="shared" ca="1" si="3"/>
        <v/>
      </c>
      <c r="P35" s="143" t="str">
        <f t="shared" ca="1" si="4"/>
        <v/>
      </c>
      <c r="Q35" s="143" t="str">
        <f t="shared" ca="1" si="5"/>
        <v/>
      </c>
      <c r="R35" s="146"/>
      <c r="AA35" s="8" t="str">
        <f t="shared" ca="1" si="6"/>
        <v/>
      </c>
      <c r="AB35" s="8" t="str">
        <f t="shared" ca="1" si="7"/>
        <v/>
      </c>
      <c r="AC35" s="8" t="str">
        <f t="shared" ca="1" si="15"/>
        <v/>
      </c>
      <c r="AD35" s="8" t="str">
        <f t="shared" ca="1" si="15"/>
        <v/>
      </c>
      <c r="AE35" s="38" t="str">
        <f t="shared" ca="1" si="10"/>
        <v/>
      </c>
      <c r="AF35" s="38" t="str">
        <f t="shared" ca="1" si="11"/>
        <v/>
      </c>
      <c r="AG35" s="8" t="str">
        <f t="shared" ca="1" si="12"/>
        <v/>
      </c>
      <c r="AH35" s="8" t="str">
        <f t="shared" ca="1" si="13"/>
        <v/>
      </c>
      <c r="AI35" s="8" t="str">
        <f t="shared" ca="1" si="14"/>
        <v/>
      </c>
    </row>
    <row r="36" spans="11:35">
      <c r="K36" s="135" t="str">
        <f t="shared" ca="1" si="16"/>
        <v/>
      </c>
      <c r="L36" s="135" t="str">
        <f ca="1">IF(ROW()-$I$19&lt;$I$8,OFFSET(#REF!,ROW()-$I$19+$I$4,COLUMN()-$I$21+$I$6),IF(ROW()-$I$19&lt;$I$8+$I$16,OFFSET(#REF!,ROW()-$I$19-$I$8+$I$12,COLUMN()-$I$21+$I$14),""))</f>
        <v/>
      </c>
      <c r="M36" s="141" t="str">
        <f t="shared" ca="1" si="1"/>
        <v/>
      </c>
      <c r="N36" s="142" t="str">
        <f t="shared" ca="1" si="2"/>
        <v/>
      </c>
      <c r="O36" s="143" t="str">
        <f t="shared" ca="1" si="3"/>
        <v/>
      </c>
      <c r="P36" s="143" t="str">
        <f t="shared" ca="1" si="4"/>
        <v/>
      </c>
      <c r="Q36" s="143" t="str">
        <f t="shared" ca="1" si="5"/>
        <v/>
      </c>
      <c r="R36" s="146"/>
      <c r="AA36" s="8" t="str">
        <f t="shared" ca="1" si="6"/>
        <v/>
      </c>
      <c r="AB36" s="8" t="str">
        <f t="shared" ca="1" si="7"/>
        <v/>
      </c>
      <c r="AC36" s="8" t="str">
        <f t="shared" ca="1" si="15"/>
        <v/>
      </c>
      <c r="AD36" s="8" t="str">
        <f t="shared" ca="1" si="15"/>
        <v/>
      </c>
      <c r="AE36" s="38" t="str">
        <f t="shared" ca="1" si="10"/>
        <v/>
      </c>
      <c r="AF36" s="38" t="str">
        <f t="shared" ca="1" si="11"/>
        <v/>
      </c>
      <c r="AG36" s="8" t="str">
        <f t="shared" ca="1" si="12"/>
        <v/>
      </c>
      <c r="AH36" s="8" t="str">
        <f t="shared" ca="1" si="13"/>
        <v/>
      </c>
      <c r="AI36" s="8" t="str">
        <f t="shared" ca="1" si="14"/>
        <v/>
      </c>
    </row>
    <row r="37" spans="11:35">
      <c r="K37" s="135" t="str">
        <f t="shared" ca="1" si="16"/>
        <v/>
      </c>
      <c r="L37" s="135" t="str">
        <f ca="1">IF(ROW()-$I$19&lt;$I$8,OFFSET(#REF!,ROW()-$I$19+$I$4,COLUMN()-$I$21+$I$6),IF(ROW()-$I$19&lt;$I$8+$I$16,OFFSET(#REF!,ROW()-$I$19-$I$8+$I$12,COLUMN()-$I$21+$I$14),""))</f>
        <v/>
      </c>
      <c r="M37" s="141" t="str">
        <f t="shared" ca="1" si="1"/>
        <v/>
      </c>
      <c r="N37" s="142" t="str">
        <f t="shared" ca="1" si="2"/>
        <v/>
      </c>
      <c r="O37" s="143" t="str">
        <f t="shared" ca="1" si="3"/>
        <v/>
      </c>
      <c r="P37" s="143" t="str">
        <f t="shared" ca="1" si="4"/>
        <v/>
      </c>
      <c r="Q37" s="143" t="str">
        <f t="shared" ca="1" si="5"/>
        <v/>
      </c>
      <c r="R37" s="146"/>
      <c r="AA37" s="8" t="str">
        <f t="shared" ca="1" si="6"/>
        <v/>
      </c>
      <c r="AB37" s="8" t="str">
        <f t="shared" ca="1" si="7"/>
        <v/>
      </c>
      <c r="AC37" s="8" t="str">
        <f t="shared" ca="1" si="15"/>
        <v/>
      </c>
      <c r="AD37" s="8" t="str">
        <f t="shared" ca="1" si="15"/>
        <v/>
      </c>
      <c r="AE37" s="38" t="str">
        <f t="shared" ca="1" si="10"/>
        <v/>
      </c>
      <c r="AF37" s="38" t="str">
        <f t="shared" ca="1" si="11"/>
        <v/>
      </c>
      <c r="AG37" s="8" t="str">
        <f t="shared" ca="1" si="12"/>
        <v/>
      </c>
      <c r="AH37" s="8" t="str">
        <f t="shared" ca="1" si="13"/>
        <v/>
      </c>
      <c r="AI37" s="8" t="str">
        <f t="shared" ca="1" si="14"/>
        <v/>
      </c>
    </row>
    <row r="38" spans="11:35">
      <c r="K38" s="135" t="str">
        <f t="shared" ca="1" si="16"/>
        <v/>
      </c>
      <c r="L38" s="135" t="str">
        <f ca="1">IF(ROW()-$I$19&lt;$I$8,OFFSET(#REF!,ROW()-$I$19+$I$4,COLUMN()-$I$21+$I$6),IF(ROW()-$I$19&lt;$I$8+$I$16,OFFSET(#REF!,ROW()-$I$19-$I$8+$I$12,COLUMN()-$I$21+$I$14),""))</f>
        <v/>
      </c>
      <c r="M38" s="141" t="str">
        <f t="shared" ca="1" si="1"/>
        <v/>
      </c>
      <c r="N38" s="142" t="str">
        <f t="shared" ca="1" si="2"/>
        <v/>
      </c>
      <c r="O38" s="143" t="str">
        <f t="shared" ca="1" si="3"/>
        <v/>
      </c>
      <c r="P38" s="143" t="str">
        <f t="shared" ca="1" si="4"/>
        <v/>
      </c>
      <c r="Q38" s="143" t="str">
        <f t="shared" ca="1" si="5"/>
        <v/>
      </c>
      <c r="R38" s="146"/>
      <c r="AA38" s="8" t="str">
        <f t="shared" ca="1" si="6"/>
        <v/>
      </c>
      <c r="AB38" s="8" t="str">
        <f t="shared" ca="1" si="7"/>
        <v/>
      </c>
      <c r="AC38" s="8" t="str">
        <f t="shared" ca="1" si="15"/>
        <v/>
      </c>
      <c r="AD38" s="8" t="str">
        <f t="shared" ca="1" si="15"/>
        <v/>
      </c>
      <c r="AE38" s="38" t="str">
        <f t="shared" ca="1" si="10"/>
        <v/>
      </c>
      <c r="AF38" s="38" t="str">
        <f t="shared" ca="1" si="11"/>
        <v/>
      </c>
      <c r="AG38" s="8" t="str">
        <f t="shared" ca="1" si="12"/>
        <v/>
      </c>
      <c r="AH38" s="8" t="str">
        <f t="shared" ca="1" si="13"/>
        <v/>
      </c>
      <c r="AI38" s="8" t="str">
        <f t="shared" ca="1" si="14"/>
        <v/>
      </c>
    </row>
    <row r="39" spans="11:35">
      <c r="K39" s="135" t="str">
        <f t="shared" ca="1" si="16"/>
        <v/>
      </c>
      <c r="L39" s="135" t="str">
        <f ca="1">IF(ROW()-$I$19&lt;$I$8,OFFSET(#REF!,ROW()-$I$19+$I$4,COLUMN()-$I$21+$I$6),IF(ROW()-$I$19&lt;$I$8+$I$16,OFFSET(#REF!,ROW()-$I$19-$I$8+$I$12,COLUMN()-$I$21+$I$14),""))</f>
        <v/>
      </c>
      <c r="M39" s="141" t="str">
        <f t="shared" ca="1" si="1"/>
        <v/>
      </c>
      <c r="N39" s="142" t="str">
        <f t="shared" ca="1" si="2"/>
        <v/>
      </c>
      <c r="O39" s="143" t="str">
        <f t="shared" ca="1" si="3"/>
        <v/>
      </c>
      <c r="P39" s="143" t="str">
        <f t="shared" ca="1" si="4"/>
        <v/>
      </c>
      <c r="Q39" s="143" t="str">
        <f t="shared" ca="1" si="5"/>
        <v/>
      </c>
      <c r="R39" s="146"/>
      <c r="AA39" s="8" t="str">
        <f t="shared" ca="1" si="6"/>
        <v/>
      </c>
      <c r="AB39" s="8" t="str">
        <f t="shared" ca="1" si="7"/>
        <v/>
      </c>
      <c r="AC39" s="8" t="str">
        <f t="shared" ca="1" si="15"/>
        <v/>
      </c>
      <c r="AD39" s="8" t="str">
        <f t="shared" ca="1" si="15"/>
        <v/>
      </c>
      <c r="AE39" s="38" t="str">
        <f t="shared" ca="1" si="10"/>
        <v/>
      </c>
      <c r="AF39" s="38" t="str">
        <f t="shared" ca="1" si="11"/>
        <v/>
      </c>
      <c r="AG39" s="8" t="str">
        <f t="shared" ca="1" si="12"/>
        <v/>
      </c>
      <c r="AH39" s="8" t="str">
        <f t="shared" ca="1" si="13"/>
        <v/>
      </c>
      <c r="AI39" s="8" t="str">
        <f t="shared" ca="1" si="14"/>
        <v/>
      </c>
    </row>
    <row r="40" spans="11:35">
      <c r="K40" s="135" t="str">
        <f t="shared" ca="1" si="16"/>
        <v/>
      </c>
      <c r="L40" s="135" t="str">
        <f ca="1">IF(ROW()-$I$19&lt;$I$8,OFFSET(#REF!,ROW()-$I$19+$I$4,COLUMN()-$I$21+$I$6),IF(ROW()-$I$19&lt;$I$8+$I$16,OFFSET(#REF!,ROW()-$I$19-$I$8+$I$12,COLUMN()-$I$21+$I$14),""))</f>
        <v/>
      </c>
      <c r="M40" s="141" t="str">
        <f t="shared" ca="1" si="1"/>
        <v/>
      </c>
      <c r="N40" s="142" t="str">
        <f t="shared" ca="1" si="2"/>
        <v/>
      </c>
      <c r="O40" s="143" t="str">
        <f t="shared" ca="1" si="3"/>
        <v/>
      </c>
      <c r="P40" s="143" t="str">
        <f t="shared" ca="1" si="4"/>
        <v/>
      </c>
      <c r="Q40" s="143" t="str">
        <f t="shared" ca="1" si="5"/>
        <v/>
      </c>
      <c r="R40" s="146"/>
      <c r="AA40" s="8" t="str">
        <f t="shared" ca="1" si="6"/>
        <v/>
      </c>
      <c r="AB40" s="8" t="str">
        <f t="shared" ca="1" si="7"/>
        <v/>
      </c>
      <c r="AC40" s="8" t="str">
        <f t="shared" ref="AC40:AD59" ca="1" si="17">IF(ROW()-$Y$11&lt;$Y$8,OFFSET($A$1,ROW()-$Y$11+$Y$4,COLUMN()-$Y$13+$Y$6),"")</f>
        <v/>
      </c>
      <c r="AD40" s="8" t="str">
        <f t="shared" ca="1" si="17"/>
        <v/>
      </c>
      <c r="AE40" s="38" t="str">
        <f t="shared" ca="1" si="10"/>
        <v/>
      </c>
      <c r="AF40" s="38" t="str">
        <f t="shared" ca="1" si="11"/>
        <v/>
      </c>
      <c r="AG40" s="8" t="str">
        <f t="shared" ca="1" si="12"/>
        <v/>
      </c>
      <c r="AH40" s="8" t="str">
        <f t="shared" ca="1" si="13"/>
        <v/>
      </c>
      <c r="AI40" s="8" t="str">
        <f t="shared" ca="1" si="14"/>
        <v/>
      </c>
    </row>
    <row r="41" spans="11:35">
      <c r="K41" s="135" t="str">
        <f t="shared" ca="1" si="16"/>
        <v/>
      </c>
      <c r="L41" s="135" t="str">
        <f ca="1">IF(ROW()-$I$19&lt;$I$8,OFFSET(#REF!,ROW()-$I$19+$I$4,COLUMN()-$I$21+$I$6),IF(ROW()-$I$19&lt;$I$8+$I$16,OFFSET(#REF!,ROW()-$I$19-$I$8+$I$12,COLUMN()-$I$21+$I$14),""))</f>
        <v/>
      </c>
      <c r="M41" s="141" t="str">
        <f t="shared" ca="1" si="1"/>
        <v/>
      </c>
      <c r="N41" s="142" t="str">
        <f t="shared" ca="1" si="2"/>
        <v/>
      </c>
      <c r="O41" s="143" t="str">
        <f t="shared" ca="1" si="3"/>
        <v/>
      </c>
      <c r="P41" s="143" t="str">
        <f t="shared" ca="1" si="4"/>
        <v/>
      </c>
      <c r="Q41" s="143" t="str">
        <f t="shared" ca="1" si="5"/>
        <v/>
      </c>
      <c r="R41" s="146"/>
      <c r="AA41" s="8" t="str">
        <f t="shared" ca="1" si="6"/>
        <v/>
      </c>
      <c r="AB41" s="8" t="str">
        <f t="shared" ca="1" si="7"/>
        <v/>
      </c>
      <c r="AC41" s="8" t="str">
        <f t="shared" ca="1" si="17"/>
        <v/>
      </c>
      <c r="AD41" s="8" t="str">
        <f t="shared" ca="1" si="17"/>
        <v/>
      </c>
      <c r="AE41" s="38" t="str">
        <f t="shared" ca="1" si="10"/>
        <v/>
      </c>
      <c r="AF41" s="38" t="str">
        <f t="shared" ca="1" si="11"/>
        <v/>
      </c>
      <c r="AG41" s="8" t="str">
        <f t="shared" ca="1" si="12"/>
        <v/>
      </c>
      <c r="AH41" s="8" t="str">
        <f t="shared" ca="1" si="13"/>
        <v/>
      </c>
      <c r="AI41" s="8" t="str">
        <f t="shared" ca="1" si="14"/>
        <v/>
      </c>
    </row>
    <row r="42" spans="11:35">
      <c r="K42" s="135" t="str">
        <f t="shared" ca="1" si="16"/>
        <v/>
      </c>
      <c r="L42" s="135" t="str">
        <f ca="1">IF(ROW()-$I$19&lt;$I$8,OFFSET(#REF!,ROW()-$I$19+$I$4,COLUMN()-$I$21+$I$6),IF(ROW()-$I$19&lt;$I$8+$I$16,OFFSET(#REF!,ROW()-$I$19-$I$8+$I$12,COLUMN()-$I$21+$I$14),""))</f>
        <v/>
      </c>
      <c r="M42" s="141" t="str">
        <f t="shared" ca="1" si="1"/>
        <v/>
      </c>
      <c r="N42" s="142" t="str">
        <f t="shared" ca="1" si="2"/>
        <v/>
      </c>
      <c r="O42" s="143" t="str">
        <f t="shared" ca="1" si="3"/>
        <v/>
      </c>
      <c r="P42" s="143" t="str">
        <f t="shared" ca="1" si="4"/>
        <v/>
      </c>
      <c r="Q42" s="143" t="str">
        <f t="shared" ca="1" si="5"/>
        <v/>
      </c>
      <c r="R42" s="146"/>
      <c r="AA42" s="8" t="str">
        <f t="shared" ca="1" si="6"/>
        <v/>
      </c>
      <c r="AB42" s="8" t="str">
        <f t="shared" ca="1" si="7"/>
        <v/>
      </c>
      <c r="AC42" s="8" t="str">
        <f t="shared" ca="1" si="17"/>
        <v/>
      </c>
      <c r="AD42" s="8" t="str">
        <f t="shared" ca="1" si="17"/>
        <v/>
      </c>
      <c r="AE42" s="38" t="str">
        <f t="shared" ca="1" si="10"/>
        <v/>
      </c>
      <c r="AF42" s="38" t="str">
        <f t="shared" ca="1" si="11"/>
        <v/>
      </c>
      <c r="AG42" s="8" t="str">
        <f t="shared" ca="1" si="12"/>
        <v/>
      </c>
      <c r="AH42" s="8" t="str">
        <f t="shared" ca="1" si="13"/>
        <v/>
      </c>
      <c r="AI42" s="8" t="str">
        <f t="shared" ca="1" si="14"/>
        <v/>
      </c>
    </row>
    <row r="43" spans="11:35">
      <c r="K43" s="135" t="str">
        <f t="shared" ca="1" si="16"/>
        <v/>
      </c>
      <c r="L43" s="135" t="str">
        <f ca="1">IF(ROW()-$I$19&lt;$I$8,OFFSET(#REF!,ROW()-$I$19+$I$4,COLUMN()-$I$21+$I$6),IF(ROW()-$I$19&lt;$I$8+$I$16,OFFSET(#REF!,ROW()-$I$19-$I$8+$I$12,COLUMN()-$I$21+$I$14),""))</f>
        <v/>
      </c>
      <c r="M43" s="141" t="str">
        <f t="shared" ca="1" si="1"/>
        <v/>
      </c>
      <c r="N43" s="142" t="str">
        <f t="shared" ca="1" si="2"/>
        <v/>
      </c>
      <c r="O43" s="143" t="str">
        <f t="shared" ca="1" si="3"/>
        <v/>
      </c>
      <c r="P43" s="143" t="str">
        <f t="shared" ca="1" si="4"/>
        <v/>
      </c>
      <c r="Q43" s="143" t="str">
        <f t="shared" ca="1" si="5"/>
        <v/>
      </c>
      <c r="R43" s="146"/>
      <c r="AA43" s="8" t="str">
        <f t="shared" ca="1" si="6"/>
        <v/>
      </c>
      <c r="AB43" s="8" t="str">
        <f t="shared" ca="1" si="7"/>
        <v/>
      </c>
      <c r="AC43" s="8" t="str">
        <f t="shared" ca="1" si="17"/>
        <v/>
      </c>
      <c r="AD43" s="8" t="str">
        <f t="shared" ca="1" si="17"/>
        <v/>
      </c>
      <c r="AE43" s="38" t="str">
        <f t="shared" ca="1" si="10"/>
        <v/>
      </c>
      <c r="AF43" s="38" t="str">
        <f t="shared" ca="1" si="11"/>
        <v/>
      </c>
      <c r="AG43" s="8" t="str">
        <f t="shared" ca="1" si="12"/>
        <v/>
      </c>
      <c r="AH43" s="8" t="str">
        <f t="shared" ca="1" si="13"/>
        <v/>
      </c>
      <c r="AI43" s="8" t="str">
        <f t="shared" ca="1" si="14"/>
        <v/>
      </c>
    </row>
    <row r="44" spans="11:35">
      <c r="K44" s="135" t="str">
        <f t="shared" ca="1" si="16"/>
        <v/>
      </c>
      <c r="L44" s="135" t="str">
        <f ca="1">IF(ROW()-$I$19&lt;$I$8,OFFSET(#REF!,ROW()-$I$19+$I$4,COLUMN()-$I$21+$I$6),IF(ROW()-$I$19&lt;$I$8+$I$16,OFFSET(#REF!,ROW()-$I$19-$I$8+$I$12,COLUMN()-$I$21+$I$14),""))</f>
        <v/>
      </c>
      <c r="M44" s="141" t="str">
        <f t="shared" ca="1" si="1"/>
        <v/>
      </c>
      <c r="N44" s="142" t="str">
        <f t="shared" ca="1" si="2"/>
        <v/>
      </c>
      <c r="O44" s="143" t="str">
        <f t="shared" ca="1" si="3"/>
        <v/>
      </c>
      <c r="P44" s="143" t="str">
        <f t="shared" ca="1" si="4"/>
        <v/>
      </c>
      <c r="Q44" s="143" t="str">
        <f t="shared" ca="1" si="5"/>
        <v/>
      </c>
      <c r="R44" s="146"/>
      <c r="AA44" s="8" t="str">
        <f t="shared" ca="1" si="6"/>
        <v/>
      </c>
      <c r="AB44" s="8" t="str">
        <f t="shared" ca="1" si="7"/>
        <v/>
      </c>
      <c r="AC44" s="8" t="str">
        <f t="shared" ca="1" si="17"/>
        <v/>
      </c>
      <c r="AD44" s="8" t="str">
        <f t="shared" ca="1" si="17"/>
        <v/>
      </c>
      <c r="AE44" s="38" t="str">
        <f t="shared" ca="1" si="10"/>
        <v/>
      </c>
      <c r="AF44" s="38" t="str">
        <f t="shared" ca="1" si="11"/>
        <v/>
      </c>
      <c r="AG44" s="8" t="str">
        <f t="shared" ca="1" si="12"/>
        <v/>
      </c>
      <c r="AH44" s="8" t="str">
        <f t="shared" ca="1" si="13"/>
        <v/>
      </c>
      <c r="AI44" s="8" t="str">
        <f t="shared" ca="1" si="14"/>
        <v/>
      </c>
    </row>
    <row r="45" spans="11:35">
      <c r="K45" s="135" t="str">
        <f t="shared" ca="1" si="16"/>
        <v/>
      </c>
      <c r="L45" s="135" t="str">
        <f ca="1">IF(ROW()-$I$19&lt;$I$8,OFFSET(#REF!,ROW()-$I$19+$I$4,COLUMN()-$I$21+$I$6),IF(ROW()-$I$19&lt;$I$8+$I$16,OFFSET(#REF!,ROW()-$I$19-$I$8+$I$12,COLUMN()-$I$21+$I$14),""))</f>
        <v/>
      </c>
      <c r="M45" s="141" t="str">
        <f t="shared" ca="1" si="1"/>
        <v/>
      </c>
      <c r="N45" s="142" t="str">
        <f t="shared" ca="1" si="2"/>
        <v/>
      </c>
      <c r="O45" s="143" t="str">
        <f t="shared" ca="1" si="3"/>
        <v/>
      </c>
      <c r="P45" s="143" t="str">
        <f t="shared" ca="1" si="4"/>
        <v/>
      </c>
      <c r="Q45" s="143" t="str">
        <f t="shared" ca="1" si="5"/>
        <v/>
      </c>
      <c r="R45" s="146"/>
      <c r="AA45" s="8" t="str">
        <f t="shared" ca="1" si="6"/>
        <v/>
      </c>
      <c r="AB45" s="8" t="str">
        <f t="shared" ca="1" si="7"/>
        <v/>
      </c>
      <c r="AC45" s="8" t="str">
        <f t="shared" ca="1" si="17"/>
        <v/>
      </c>
      <c r="AD45" s="8" t="str">
        <f t="shared" ca="1" si="17"/>
        <v/>
      </c>
      <c r="AE45" s="38" t="str">
        <f t="shared" ca="1" si="10"/>
        <v/>
      </c>
      <c r="AF45" s="38" t="str">
        <f t="shared" ca="1" si="11"/>
        <v/>
      </c>
      <c r="AG45" s="8" t="str">
        <f t="shared" ca="1" si="12"/>
        <v/>
      </c>
      <c r="AH45" s="8" t="str">
        <f t="shared" ca="1" si="13"/>
        <v/>
      </c>
      <c r="AI45" s="8" t="str">
        <f t="shared" ca="1" si="14"/>
        <v/>
      </c>
    </row>
    <row r="46" spans="11:35">
      <c r="K46" s="135" t="str">
        <f t="shared" ca="1" si="16"/>
        <v/>
      </c>
      <c r="L46" s="135" t="str">
        <f ca="1">IF(ROW()-$I$19&lt;$I$8,OFFSET(#REF!,ROW()-$I$19+$I$4,COLUMN()-$I$21+$I$6),IF(ROW()-$I$19&lt;$I$8+$I$16,OFFSET(#REF!,ROW()-$I$19-$I$8+$I$12,COLUMN()-$I$21+$I$14),""))</f>
        <v/>
      </c>
      <c r="M46" s="141" t="str">
        <f t="shared" ca="1" si="1"/>
        <v/>
      </c>
      <c r="N46" s="142" t="str">
        <f t="shared" ca="1" si="2"/>
        <v/>
      </c>
      <c r="O46" s="143" t="str">
        <f t="shared" ca="1" si="3"/>
        <v/>
      </c>
      <c r="P46" s="143" t="str">
        <f t="shared" ca="1" si="4"/>
        <v/>
      </c>
      <c r="Q46" s="143" t="str">
        <f t="shared" ca="1" si="5"/>
        <v/>
      </c>
      <c r="R46" s="146"/>
      <c r="AA46" s="8" t="str">
        <f t="shared" ca="1" si="6"/>
        <v/>
      </c>
      <c r="AB46" s="8" t="str">
        <f t="shared" ca="1" si="7"/>
        <v/>
      </c>
      <c r="AC46" s="8" t="str">
        <f t="shared" ca="1" si="17"/>
        <v/>
      </c>
      <c r="AD46" s="8" t="str">
        <f t="shared" ca="1" si="17"/>
        <v/>
      </c>
      <c r="AE46" s="38" t="str">
        <f t="shared" ca="1" si="10"/>
        <v/>
      </c>
      <c r="AF46" s="38" t="str">
        <f t="shared" ca="1" si="11"/>
        <v/>
      </c>
      <c r="AG46" s="8" t="str">
        <f t="shared" ca="1" si="12"/>
        <v/>
      </c>
      <c r="AH46" s="8" t="str">
        <f t="shared" ca="1" si="13"/>
        <v/>
      </c>
      <c r="AI46" s="8" t="str">
        <f t="shared" ca="1" si="14"/>
        <v/>
      </c>
    </row>
    <row r="47" spans="11:35">
      <c r="K47" s="135" t="str">
        <f t="shared" ca="1" si="16"/>
        <v/>
      </c>
      <c r="L47" s="135" t="str">
        <f ca="1">IF(ROW()-$I$19&lt;$I$8,OFFSET(#REF!,ROW()-$I$19+$I$4,COLUMN()-$I$21+$I$6),IF(ROW()-$I$19&lt;$I$8+$I$16,OFFSET(#REF!,ROW()-$I$19-$I$8+$I$12,COLUMN()-$I$21+$I$14),""))</f>
        <v/>
      </c>
      <c r="M47" s="141" t="str">
        <f t="shared" ca="1" si="1"/>
        <v/>
      </c>
      <c r="N47" s="142" t="str">
        <f t="shared" ca="1" si="2"/>
        <v/>
      </c>
      <c r="O47" s="143" t="str">
        <f t="shared" ca="1" si="3"/>
        <v/>
      </c>
      <c r="P47" s="143" t="str">
        <f t="shared" ca="1" si="4"/>
        <v/>
      </c>
      <c r="Q47" s="143" t="str">
        <f t="shared" ca="1" si="5"/>
        <v/>
      </c>
      <c r="R47" s="146"/>
      <c r="AA47" s="8" t="str">
        <f t="shared" ca="1" si="6"/>
        <v/>
      </c>
      <c r="AB47" s="8" t="str">
        <f t="shared" ca="1" si="7"/>
        <v/>
      </c>
      <c r="AC47" s="8" t="str">
        <f t="shared" ca="1" si="17"/>
        <v/>
      </c>
      <c r="AD47" s="8" t="str">
        <f t="shared" ca="1" si="17"/>
        <v/>
      </c>
      <c r="AE47" s="38" t="str">
        <f t="shared" ca="1" si="10"/>
        <v/>
      </c>
      <c r="AF47" s="38" t="str">
        <f t="shared" ca="1" si="11"/>
        <v/>
      </c>
      <c r="AG47" s="8" t="str">
        <f t="shared" ca="1" si="12"/>
        <v/>
      </c>
      <c r="AH47" s="8" t="str">
        <f t="shared" ca="1" si="13"/>
        <v/>
      </c>
      <c r="AI47" s="8" t="str">
        <f t="shared" ca="1" si="14"/>
        <v/>
      </c>
    </row>
    <row r="48" spans="11:35">
      <c r="K48" s="135" t="str">
        <f t="shared" ca="1" si="16"/>
        <v/>
      </c>
      <c r="L48" s="135" t="str">
        <f ca="1">IF(ROW()-$I$19&lt;$I$8,OFFSET(#REF!,ROW()-$I$19+$I$4,COLUMN()-$I$21+$I$6),IF(ROW()-$I$19&lt;$I$8+$I$16,OFFSET(#REF!,ROW()-$I$19-$I$8+$I$12,COLUMN()-$I$21+$I$14),""))</f>
        <v/>
      </c>
      <c r="M48" s="141" t="str">
        <f t="shared" ca="1" si="1"/>
        <v/>
      </c>
      <c r="N48" s="142" t="str">
        <f t="shared" ca="1" si="2"/>
        <v/>
      </c>
      <c r="O48" s="143" t="str">
        <f t="shared" ca="1" si="3"/>
        <v/>
      </c>
      <c r="P48" s="143" t="str">
        <f t="shared" ca="1" si="4"/>
        <v/>
      </c>
      <c r="Q48" s="143" t="str">
        <f t="shared" ca="1" si="5"/>
        <v/>
      </c>
      <c r="R48" s="146"/>
      <c r="AA48" s="8" t="str">
        <f t="shared" ca="1" si="6"/>
        <v/>
      </c>
      <c r="AB48" s="8" t="str">
        <f t="shared" ca="1" si="7"/>
        <v/>
      </c>
      <c r="AC48" s="8" t="str">
        <f t="shared" ca="1" si="17"/>
        <v/>
      </c>
      <c r="AD48" s="8" t="str">
        <f t="shared" ca="1" si="17"/>
        <v/>
      </c>
      <c r="AE48" s="38" t="str">
        <f t="shared" ca="1" si="10"/>
        <v/>
      </c>
      <c r="AF48" s="38" t="str">
        <f t="shared" ca="1" si="11"/>
        <v/>
      </c>
      <c r="AG48" s="8" t="str">
        <f t="shared" ca="1" si="12"/>
        <v/>
      </c>
      <c r="AH48" s="8" t="str">
        <f t="shared" ca="1" si="13"/>
        <v/>
      </c>
      <c r="AI48" s="8" t="str">
        <f t="shared" ca="1" si="14"/>
        <v/>
      </c>
    </row>
    <row r="49" spans="11:35">
      <c r="K49" s="135" t="str">
        <f t="shared" ca="1" si="16"/>
        <v/>
      </c>
      <c r="L49" s="135" t="str">
        <f ca="1">IF(ROW()-$I$19&lt;$I$8,OFFSET(#REF!,ROW()-$I$19+$I$4,COLUMN()-$I$21+$I$6),IF(ROW()-$I$19&lt;$I$8+$I$16,OFFSET(#REF!,ROW()-$I$19-$I$8+$I$12,COLUMN()-$I$21+$I$14),""))</f>
        <v/>
      </c>
      <c r="M49" s="141" t="str">
        <f t="shared" ca="1" si="1"/>
        <v/>
      </c>
      <c r="N49" s="142" t="str">
        <f t="shared" ca="1" si="2"/>
        <v/>
      </c>
      <c r="O49" s="143" t="str">
        <f t="shared" ca="1" si="3"/>
        <v/>
      </c>
      <c r="P49" s="143" t="str">
        <f t="shared" ca="1" si="4"/>
        <v/>
      </c>
      <c r="Q49" s="143" t="str">
        <f t="shared" ca="1" si="5"/>
        <v/>
      </c>
      <c r="R49" s="146"/>
      <c r="AA49" s="8" t="str">
        <f t="shared" ca="1" si="6"/>
        <v/>
      </c>
      <c r="AB49" s="8" t="str">
        <f t="shared" ca="1" si="7"/>
        <v/>
      </c>
      <c r="AC49" s="8" t="str">
        <f t="shared" ca="1" si="17"/>
        <v/>
      </c>
      <c r="AD49" s="8" t="str">
        <f t="shared" ca="1" si="17"/>
        <v/>
      </c>
      <c r="AE49" s="38" t="str">
        <f t="shared" ca="1" si="10"/>
        <v/>
      </c>
      <c r="AF49" s="38" t="str">
        <f t="shared" ca="1" si="11"/>
        <v/>
      </c>
      <c r="AG49" s="8" t="str">
        <f t="shared" ca="1" si="12"/>
        <v/>
      </c>
      <c r="AH49" s="8" t="str">
        <f t="shared" ca="1" si="13"/>
        <v/>
      </c>
      <c r="AI49" s="8" t="str">
        <f t="shared" ca="1" si="14"/>
        <v/>
      </c>
    </row>
    <row r="50" spans="11:35">
      <c r="K50" s="135" t="str">
        <f t="shared" ca="1" si="16"/>
        <v/>
      </c>
      <c r="L50" s="135" t="str">
        <f ca="1">IF(ROW()-$I$19&lt;$I$8,OFFSET(#REF!,ROW()-$I$19+$I$4,COLUMN()-$I$21+$I$6),IF(ROW()-$I$19&lt;$I$8+$I$16,OFFSET(#REF!,ROW()-$I$19-$I$8+$I$12,COLUMN()-$I$21+$I$14),""))</f>
        <v/>
      </c>
      <c r="M50" s="141" t="str">
        <f t="shared" ca="1" si="1"/>
        <v/>
      </c>
      <c r="N50" s="142" t="str">
        <f t="shared" ca="1" si="2"/>
        <v/>
      </c>
      <c r="O50" s="143" t="str">
        <f t="shared" ca="1" si="3"/>
        <v/>
      </c>
      <c r="P50" s="143" t="str">
        <f t="shared" ca="1" si="4"/>
        <v/>
      </c>
      <c r="Q50" s="143" t="str">
        <f t="shared" ca="1" si="5"/>
        <v/>
      </c>
      <c r="R50" s="146"/>
      <c r="AA50" s="8" t="str">
        <f t="shared" ca="1" si="6"/>
        <v/>
      </c>
      <c r="AB50" s="8" t="str">
        <f t="shared" ca="1" si="7"/>
        <v/>
      </c>
      <c r="AC50" s="8" t="str">
        <f t="shared" ca="1" si="17"/>
        <v/>
      </c>
      <c r="AD50" s="8" t="str">
        <f t="shared" ca="1" si="17"/>
        <v/>
      </c>
      <c r="AE50" s="38" t="str">
        <f t="shared" ca="1" si="10"/>
        <v/>
      </c>
      <c r="AF50" s="38" t="str">
        <f t="shared" ca="1" si="11"/>
        <v/>
      </c>
      <c r="AG50" s="8" t="str">
        <f t="shared" ca="1" si="12"/>
        <v/>
      </c>
      <c r="AH50" s="8" t="str">
        <f t="shared" ca="1" si="13"/>
        <v/>
      </c>
      <c r="AI50" s="8" t="str">
        <f t="shared" ca="1" si="14"/>
        <v/>
      </c>
    </row>
    <row r="51" spans="11:35">
      <c r="K51" s="135" t="str">
        <f t="shared" ca="1" si="16"/>
        <v/>
      </c>
      <c r="L51" s="135" t="str">
        <f ca="1">IF(ROW()-$I$19&lt;$I$8,OFFSET(#REF!,ROW()-$I$19+$I$4,COLUMN()-$I$21+$I$6),IF(ROW()-$I$19&lt;$I$8+$I$16,OFFSET(#REF!,ROW()-$I$19-$I$8+$I$12,COLUMN()-$I$21+$I$14),""))</f>
        <v/>
      </c>
      <c r="M51" s="141" t="str">
        <f t="shared" ca="1" si="1"/>
        <v/>
      </c>
      <c r="N51" s="142" t="str">
        <f t="shared" ca="1" si="2"/>
        <v/>
      </c>
      <c r="O51" s="143" t="str">
        <f t="shared" ca="1" si="3"/>
        <v/>
      </c>
      <c r="P51" s="143" t="str">
        <f t="shared" ca="1" si="4"/>
        <v/>
      </c>
      <c r="Q51" s="143" t="str">
        <f t="shared" ca="1" si="5"/>
        <v/>
      </c>
      <c r="R51" s="146"/>
      <c r="AA51" s="8" t="str">
        <f t="shared" ca="1" si="6"/>
        <v/>
      </c>
      <c r="AB51" s="8" t="str">
        <f t="shared" ca="1" si="7"/>
        <v/>
      </c>
      <c r="AC51" s="8" t="str">
        <f t="shared" ca="1" si="17"/>
        <v/>
      </c>
      <c r="AD51" s="8" t="str">
        <f t="shared" ca="1" si="17"/>
        <v/>
      </c>
      <c r="AE51" s="38" t="str">
        <f t="shared" ca="1" si="10"/>
        <v/>
      </c>
      <c r="AF51" s="38" t="str">
        <f t="shared" ca="1" si="11"/>
        <v/>
      </c>
      <c r="AG51" s="8" t="str">
        <f t="shared" ca="1" si="12"/>
        <v/>
      </c>
      <c r="AH51" s="8" t="str">
        <f t="shared" ca="1" si="13"/>
        <v/>
      </c>
      <c r="AI51" s="8" t="str">
        <f t="shared" ca="1" si="14"/>
        <v/>
      </c>
    </row>
    <row r="52" spans="11:35">
      <c r="K52" s="135" t="str">
        <f t="shared" ca="1" si="16"/>
        <v/>
      </c>
      <c r="L52" s="135" t="str">
        <f ca="1">IF(ROW()-$I$19&lt;$I$8,OFFSET(#REF!,ROW()-$I$19+$I$4,COLUMN()-$I$21+$I$6),IF(ROW()-$I$19&lt;$I$8+$I$16,OFFSET(#REF!,ROW()-$I$19-$I$8+$I$12,COLUMN()-$I$21+$I$14),""))</f>
        <v/>
      </c>
      <c r="M52" s="141" t="str">
        <f t="shared" ca="1" si="1"/>
        <v/>
      </c>
      <c r="N52" s="142" t="str">
        <f t="shared" ca="1" si="2"/>
        <v/>
      </c>
      <c r="O52" s="143" t="str">
        <f t="shared" ca="1" si="3"/>
        <v/>
      </c>
      <c r="P52" s="143" t="str">
        <f t="shared" ca="1" si="4"/>
        <v/>
      </c>
      <c r="Q52" s="143" t="str">
        <f t="shared" ca="1" si="5"/>
        <v/>
      </c>
      <c r="R52" s="146"/>
      <c r="AA52" s="8" t="str">
        <f t="shared" ca="1" si="6"/>
        <v/>
      </c>
      <c r="AB52" s="8" t="str">
        <f t="shared" ca="1" si="7"/>
        <v/>
      </c>
      <c r="AC52" s="8" t="str">
        <f t="shared" ca="1" si="17"/>
        <v/>
      </c>
      <c r="AD52" s="8" t="str">
        <f t="shared" ca="1" si="17"/>
        <v/>
      </c>
      <c r="AE52" s="38" t="str">
        <f t="shared" ca="1" si="10"/>
        <v/>
      </c>
      <c r="AF52" s="38" t="str">
        <f t="shared" ca="1" si="11"/>
        <v/>
      </c>
      <c r="AG52" s="8" t="str">
        <f t="shared" ca="1" si="12"/>
        <v/>
      </c>
      <c r="AH52" s="8" t="str">
        <f t="shared" ca="1" si="13"/>
        <v/>
      </c>
      <c r="AI52" s="8" t="str">
        <f t="shared" ca="1" si="14"/>
        <v/>
      </c>
    </row>
    <row r="53" spans="11:35">
      <c r="K53" s="135" t="str">
        <f t="shared" ca="1" si="16"/>
        <v/>
      </c>
      <c r="L53" s="135" t="str">
        <f ca="1">IF(ROW()-$I$19&lt;$I$8,OFFSET(#REF!,ROW()-$I$19+$I$4,COLUMN()-$I$21+$I$6),IF(ROW()-$I$19&lt;$I$8+$I$16,OFFSET(#REF!,ROW()-$I$19-$I$8+$I$12,COLUMN()-$I$21+$I$14),""))</f>
        <v/>
      </c>
      <c r="M53" s="141" t="str">
        <f t="shared" ca="1" si="1"/>
        <v/>
      </c>
      <c r="N53" s="142" t="str">
        <f t="shared" ca="1" si="2"/>
        <v/>
      </c>
      <c r="O53" s="143" t="str">
        <f t="shared" ca="1" si="3"/>
        <v/>
      </c>
      <c r="P53" s="143" t="str">
        <f t="shared" ca="1" si="4"/>
        <v/>
      </c>
      <c r="Q53" s="143" t="str">
        <f t="shared" ca="1" si="5"/>
        <v/>
      </c>
      <c r="R53" s="146"/>
      <c r="AA53" s="8" t="str">
        <f t="shared" ca="1" si="6"/>
        <v/>
      </c>
      <c r="AB53" s="8" t="str">
        <f t="shared" ca="1" si="7"/>
        <v/>
      </c>
      <c r="AC53" s="8" t="str">
        <f t="shared" ca="1" si="17"/>
        <v/>
      </c>
      <c r="AD53" s="8" t="str">
        <f t="shared" ca="1" si="17"/>
        <v/>
      </c>
      <c r="AE53" s="38" t="str">
        <f t="shared" ca="1" si="10"/>
        <v/>
      </c>
      <c r="AF53" s="38" t="str">
        <f t="shared" ca="1" si="11"/>
        <v/>
      </c>
      <c r="AG53" s="8" t="str">
        <f t="shared" ca="1" si="12"/>
        <v/>
      </c>
      <c r="AH53" s="8" t="str">
        <f t="shared" ca="1" si="13"/>
        <v/>
      </c>
      <c r="AI53" s="8" t="str">
        <f t="shared" ca="1" si="14"/>
        <v/>
      </c>
    </row>
    <row r="54" spans="11:35">
      <c r="K54" s="135" t="str">
        <f t="shared" ca="1" si="16"/>
        <v/>
      </c>
      <c r="L54" s="135" t="str">
        <f ca="1">IF(ROW()-$I$19&lt;$I$8,OFFSET(#REF!,ROW()-$I$19+$I$4,COLUMN()-$I$21+$I$6),IF(ROW()-$I$19&lt;$I$8+$I$16,OFFSET(#REF!,ROW()-$I$19-$I$8+$I$12,COLUMN()-$I$21+$I$14),""))</f>
        <v/>
      </c>
      <c r="M54" s="141" t="str">
        <f t="shared" ca="1" si="1"/>
        <v/>
      </c>
      <c r="N54" s="142" t="str">
        <f t="shared" ca="1" si="2"/>
        <v/>
      </c>
      <c r="O54" s="143" t="str">
        <f t="shared" ca="1" si="3"/>
        <v/>
      </c>
      <c r="P54" s="143" t="str">
        <f t="shared" ca="1" si="4"/>
        <v/>
      </c>
      <c r="Q54" s="143" t="str">
        <f t="shared" ca="1" si="5"/>
        <v/>
      </c>
      <c r="R54" s="146"/>
      <c r="AA54" s="8" t="str">
        <f t="shared" ca="1" si="6"/>
        <v/>
      </c>
      <c r="AB54" s="8" t="str">
        <f t="shared" ca="1" si="7"/>
        <v/>
      </c>
      <c r="AC54" s="8" t="str">
        <f t="shared" ca="1" si="17"/>
        <v/>
      </c>
      <c r="AD54" s="8" t="str">
        <f t="shared" ca="1" si="17"/>
        <v/>
      </c>
      <c r="AE54" s="38" t="str">
        <f t="shared" ca="1" si="10"/>
        <v/>
      </c>
      <c r="AF54" s="38" t="str">
        <f t="shared" ca="1" si="11"/>
        <v/>
      </c>
      <c r="AG54" s="8" t="str">
        <f t="shared" ca="1" si="12"/>
        <v/>
      </c>
      <c r="AH54" s="8" t="str">
        <f t="shared" ca="1" si="13"/>
        <v/>
      </c>
      <c r="AI54" s="8" t="str">
        <f t="shared" ca="1" si="14"/>
        <v/>
      </c>
    </row>
    <row r="55" spans="11:35">
      <c r="K55" s="135" t="str">
        <f t="shared" ca="1" si="16"/>
        <v/>
      </c>
      <c r="L55" s="135" t="str">
        <f ca="1">IF(ROW()-$I$19&lt;$I$8,OFFSET(#REF!,ROW()-$I$19+$I$4,COLUMN()-$I$21+$I$6),IF(ROW()-$I$19&lt;$I$8+$I$16,OFFSET(#REF!,ROW()-$I$19-$I$8+$I$12,COLUMN()-$I$21+$I$14),""))</f>
        <v/>
      </c>
      <c r="M55" s="141" t="str">
        <f t="shared" ca="1" si="1"/>
        <v/>
      </c>
      <c r="N55" s="142" t="str">
        <f t="shared" ca="1" si="2"/>
        <v/>
      </c>
      <c r="O55" s="143" t="str">
        <f t="shared" ca="1" si="3"/>
        <v/>
      </c>
      <c r="P55" s="143" t="str">
        <f t="shared" ca="1" si="4"/>
        <v/>
      </c>
      <c r="Q55" s="143" t="str">
        <f t="shared" ca="1" si="5"/>
        <v/>
      </c>
      <c r="R55" s="146"/>
      <c r="AA55" s="8" t="str">
        <f t="shared" ca="1" si="6"/>
        <v/>
      </c>
      <c r="AB55" s="8" t="str">
        <f t="shared" ca="1" si="7"/>
        <v/>
      </c>
      <c r="AC55" s="8" t="str">
        <f t="shared" ca="1" si="17"/>
        <v/>
      </c>
      <c r="AD55" s="8" t="str">
        <f t="shared" ca="1" si="17"/>
        <v/>
      </c>
      <c r="AE55" s="38" t="str">
        <f t="shared" ca="1" si="10"/>
        <v/>
      </c>
      <c r="AF55" s="38" t="str">
        <f t="shared" ca="1" si="11"/>
        <v/>
      </c>
      <c r="AG55" s="8" t="str">
        <f t="shared" ca="1" si="12"/>
        <v/>
      </c>
      <c r="AH55" s="8" t="str">
        <f t="shared" ca="1" si="13"/>
        <v/>
      </c>
      <c r="AI55" s="8" t="str">
        <f t="shared" ca="1" si="14"/>
        <v/>
      </c>
    </row>
    <row r="56" spans="11:35">
      <c r="K56" s="135" t="str">
        <f t="shared" ca="1" si="16"/>
        <v/>
      </c>
      <c r="L56" s="135" t="str">
        <f ca="1">IF(ROW()-$I$19&lt;$I$8,OFFSET(#REF!,ROW()-$I$19+$I$4,COLUMN()-$I$21+$I$6),IF(ROW()-$I$19&lt;$I$8+$I$16,OFFSET(#REF!,ROW()-$I$19-$I$8+$I$12,COLUMN()-$I$21+$I$14),""))</f>
        <v/>
      </c>
      <c r="M56" s="141" t="str">
        <f t="shared" ca="1" si="1"/>
        <v/>
      </c>
      <c r="N56" s="142" t="str">
        <f t="shared" ca="1" si="2"/>
        <v/>
      </c>
      <c r="O56" s="143" t="str">
        <f t="shared" ca="1" si="3"/>
        <v/>
      </c>
      <c r="P56" s="143" t="str">
        <f t="shared" ca="1" si="4"/>
        <v/>
      </c>
      <c r="Q56" s="143" t="str">
        <f t="shared" ca="1" si="5"/>
        <v/>
      </c>
      <c r="R56" s="146"/>
      <c r="AA56" s="8" t="str">
        <f t="shared" ca="1" si="6"/>
        <v/>
      </c>
      <c r="AB56" s="8" t="str">
        <f t="shared" ca="1" si="7"/>
        <v/>
      </c>
      <c r="AC56" s="8" t="str">
        <f t="shared" ca="1" si="17"/>
        <v/>
      </c>
      <c r="AD56" s="8" t="str">
        <f t="shared" ca="1" si="17"/>
        <v/>
      </c>
      <c r="AE56" s="38" t="str">
        <f t="shared" ca="1" si="10"/>
        <v/>
      </c>
      <c r="AF56" s="38" t="str">
        <f t="shared" ca="1" si="11"/>
        <v/>
      </c>
      <c r="AG56" s="8" t="str">
        <f t="shared" ca="1" si="12"/>
        <v/>
      </c>
      <c r="AH56" s="8" t="str">
        <f t="shared" ca="1" si="13"/>
        <v/>
      </c>
      <c r="AI56" s="8" t="str">
        <f t="shared" ca="1" si="14"/>
        <v/>
      </c>
    </row>
    <row r="57" spans="11:35">
      <c r="K57" s="135" t="str">
        <f t="shared" ca="1" si="16"/>
        <v/>
      </c>
      <c r="L57" s="135" t="str">
        <f ca="1">IF(ROW()-$I$19&lt;$I$8,OFFSET(#REF!,ROW()-$I$19+$I$4,COLUMN()-$I$21+$I$6),IF(ROW()-$I$19&lt;$I$8+$I$16,OFFSET(#REF!,ROW()-$I$19-$I$8+$I$12,COLUMN()-$I$21+$I$14),""))</f>
        <v/>
      </c>
      <c r="M57" s="141" t="str">
        <f t="shared" ca="1" si="1"/>
        <v/>
      </c>
      <c r="N57" s="142" t="str">
        <f t="shared" ca="1" si="2"/>
        <v/>
      </c>
      <c r="O57" s="143" t="str">
        <f t="shared" ca="1" si="3"/>
        <v/>
      </c>
      <c r="P57" s="143" t="str">
        <f t="shared" ca="1" si="4"/>
        <v/>
      </c>
      <c r="Q57" s="143" t="str">
        <f t="shared" ca="1" si="5"/>
        <v/>
      </c>
      <c r="R57" s="146"/>
      <c r="AA57" s="8" t="str">
        <f t="shared" ca="1" si="6"/>
        <v/>
      </c>
      <c r="AB57" s="8" t="str">
        <f t="shared" ca="1" si="7"/>
        <v/>
      </c>
      <c r="AC57" s="8" t="str">
        <f t="shared" ca="1" si="17"/>
        <v/>
      </c>
      <c r="AD57" s="8" t="str">
        <f t="shared" ca="1" si="17"/>
        <v/>
      </c>
      <c r="AE57" s="38" t="str">
        <f t="shared" ca="1" si="10"/>
        <v/>
      </c>
      <c r="AF57" s="38" t="str">
        <f t="shared" ca="1" si="11"/>
        <v/>
      </c>
      <c r="AG57" s="8" t="str">
        <f t="shared" ca="1" si="12"/>
        <v/>
      </c>
      <c r="AH57" s="8" t="str">
        <f t="shared" ca="1" si="13"/>
        <v/>
      </c>
      <c r="AI57" s="8" t="str">
        <f t="shared" ca="1" si="14"/>
        <v/>
      </c>
    </row>
    <row r="58" spans="11:35">
      <c r="K58" s="135" t="str">
        <f t="shared" ca="1" si="16"/>
        <v/>
      </c>
      <c r="L58" s="135" t="str">
        <f ca="1">IF(ROW()-$I$19&lt;$I$8,OFFSET(#REF!,ROW()-$I$19+$I$4,COLUMN()-$I$21+$I$6),IF(ROW()-$I$19&lt;$I$8+$I$16,OFFSET(#REF!,ROW()-$I$19-$I$8+$I$12,COLUMN()-$I$21+$I$14),""))</f>
        <v/>
      </c>
      <c r="M58" s="141" t="str">
        <f t="shared" ca="1" si="1"/>
        <v/>
      </c>
      <c r="N58" s="142" t="str">
        <f t="shared" ca="1" si="2"/>
        <v/>
      </c>
      <c r="O58" s="143" t="str">
        <f t="shared" ca="1" si="3"/>
        <v/>
      </c>
      <c r="P58" s="143" t="str">
        <f t="shared" ca="1" si="4"/>
        <v/>
      </c>
      <c r="Q58" s="143" t="str">
        <f t="shared" ca="1" si="5"/>
        <v/>
      </c>
      <c r="R58" s="146"/>
      <c r="AA58" s="8" t="str">
        <f t="shared" ca="1" si="6"/>
        <v/>
      </c>
      <c r="AB58" s="8" t="str">
        <f t="shared" ca="1" si="7"/>
        <v/>
      </c>
      <c r="AC58" s="8" t="str">
        <f t="shared" ca="1" si="17"/>
        <v/>
      </c>
      <c r="AD58" s="8" t="str">
        <f t="shared" ca="1" si="17"/>
        <v/>
      </c>
      <c r="AE58" s="38" t="str">
        <f t="shared" ca="1" si="10"/>
        <v/>
      </c>
      <c r="AF58" s="38" t="str">
        <f t="shared" ca="1" si="11"/>
        <v/>
      </c>
      <c r="AG58" s="8" t="str">
        <f t="shared" ca="1" si="12"/>
        <v/>
      </c>
      <c r="AH58" s="8" t="str">
        <f t="shared" ca="1" si="13"/>
        <v/>
      </c>
      <c r="AI58" s="8" t="str">
        <f t="shared" ca="1" si="14"/>
        <v/>
      </c>
    </row>
    <row r="59" spans="11:35">
      <c r="K59" s="135" t="str">
        <f t="shared" ca="1" si="16"/>
        <v/>
      </c>
      <c r="L59" s="135" t="str">
        <f ca="1">IF(ROW()-$I$19&lt;$I$8,OFFSET(#REF!,ROW()-$I$19+$I$4,COLUMN()-$I$21+$I$6),IF(ROW()-$I$19&lt;$I$8+$I$16,OFFSET(#REF!,ROW()-$I$19-$I$8+$I$12,COLUMN()-$I$21+$I$14),""))</f>
        <v/>
      </c>
      <c r="M59" s="141" t="str">
        <f t="shared" ca="1" si="1"/>
        <v/>
      </c>
      <c r="N59" s="142" t="str">
        <f t="shared" ca="1" si="2"/>
        <v/>
      </c>
      <c r="O59" s="143" t="str">
        <f t="shared" ca="1" si="3"/>
        <v/>
      </c>
      <c r="P59" s="143" t="str">
        <f t="shared" ca="1" si="4"/>
        <v/>
      </c>
      <c r="Q59" s="143" t="str">
        <f t="shared" ca="1" si="5"/>
        <v/>
      </c>
      <c r="R59" s="146"/>
      <c r="AA59" s="8" t="str">
        <f t="shared" ca="1" si="6"/>
        <v/>
      </c>
      <c r="AB59" s="8" t="str">
        <f t="shared" ca="1" si="7"/>
        <v/>
      </c>
      <c r="AC59" s="8" t="str">
        <f t="shared" ca="1" si="17"/>
        <v/>
      </c>
      <c r="AD59" s="8" t="str">
        <f t="shared" ca="1" si="17"/>
        <v/>
      </c>
      <c r="AE59" s="38" t="str">
        <f t="shared" ca="1" si="10"/>
        <v/>
      </c>
      <c r="AF59" s="38" t="str">
        <f t="shared" ca="1" si="11"/>
        <v/>
      </c>
      <c r="AG59" s="8" t="str">
        <f t="shared" ca="1" si="12"/>
        <v/>
      </c>
      <c r="AH59" s="8" t="str">
        <f t="shared" ca="1" si="13"/>
        <v/>
      </c>
      <c r="AI59" s="8" t="str">
        <f t="shared" ca="1" si="14"/>
        <v/>
      </c>
    </row>
    <row r="60" spans="11:35">
      <c r="K60" s="135" t="str">
        <f t="shared" ca="1" si="16"/>
        <v/>
      </c>
      <c r="L60" s="135" t="str">
        <f ca="1">IF(ROW()-$I$19&lt;$I$8,OFFSET(#REF!,ROW()-$I$19+$I$4,COLUMN()-$I$21+$I$6),IF(ROW()-$I$19&lt;$I$8+$I$16,OFFSET(#REF!,ROW()-$I$19-$I$8+$I$12,COLUMN()-$I$21+$I$14),""))</f>
        <v/>
      </c>
      <c r="M60" s="141" t="str">
        <f t="shared" ca="1" si="1"/>
        <v/>
      </c>
      <c r="N60" s="142" t="str">
        <f t="shared" ca="1" si="2"/>
        <v/>
      </c>
      <c r="O60" s="143" t="str">
        <f t="shared" ca="1" si="3"/>
        <v/>
      </c>
      <c r="P60" s="143" t="str">
        <f t="shared" ca="1" si="4"/>
        <v/>
      </c>
      <c r="Q60" s="143" t="str">
        <f t="shared" ca="1" si="5"/>
        <v/>
      </c>
      <c r="R60" s="146"/>
      <c r="AA60" s="8" t="str">
        <f t="shared" ca="1" si="6"/>
        <v/>
      </c>
      <c r="AB60" s="8" t="str">
        <f t="shared" ca="1" si="7"/>
        <v/>
      </c>
      <c r="AC60" s="8" t="str">
        <f t="shared" ref="AC60:AD79" ca="1" si="18">IF(ROW()-$Y$11&lt;$Y$8,OFFSET($A$1,ROW()-$Y$11+$Y$4,COLUMN()-$Y$13+$Y$6),"")</f>
        <v/>
      </c>
      <c r="AD60" s="8" t="str">
        <f t="shared" ca="1" si="18"/>
        <v/>
      </c>
      <c r="AE60" s="38" t="str">
        <f t="shared" ca="1" si="10"/>
        <v/>
      </c>
      <c r="AF60" s="38" t="str">
        <f t="shared" ca="1" si="11"/>
        <v/>
      </c>
      <c r="AG60" s="8" t="str">
        <f t="shared" ca="1" si="12"/>
        <v/>
      </c>
      <c r="AH60" s="8" t="str">
        <f t="shared" ca="1" si="13"/>
        <v/>
      </c>
      <c r="AI60" s="8" t="str">
        <f t="shared" ca="1" si="14"/>
        <v/>
      </c>
    </row>
    <row r="61" spans="11:35">
      <c r="K61" s="135" t="str">
        <f t="shared" ca="1" si="16"/>
        <v/>
      </c>
      <c r="L61" s="135" t="str">
        <f ca="1">IF(ROW()-$I$19&lt;$I$8,OFFSET(#REF!,ROW()-$I$19+$I$4,COLUMN()-$I$21+$I$6),IF(ROW()-$I$19&lt;$I$8+$I$16,OFFSET(#REF!,ROW()-$I$19-$I$8+$I$12,COLUMN()-$I$21+$I$14),""))</f>
        <v/>
      </c>
      <c r="M61" s="141" t="str">
        <f t="shared" ca="1" si="1"/>
        <v/>
      </c>
      <c r="N61" s="142" t="str">
        <f t="shared" ca="1" si="2"/>
        <v/>
      </c>
      <c r="O61" s="143" t="str">
        <f t="shared" ca="1" si="3"/>
        <v/>
      </c>
      <c r="P61" s="143" t="str">
        <f t="shared" ca="1" si="4"/>
        <v/>
      </c>
      <c r="Q61" s="143" t="str">
        <f t="shared" ca="1" si="5"/>
        <v/>
      </c>
      <c r="R61" s="146"/>
      <c r="AA61" s="8" t="str">
        <f t="shared" ca="1" si="6"/>
        <v/>
      </c>
      <c r="AB61" s="8" t="str">
        <f t="shared" ca="1" si="7"/>
        <v/>
      </c>
      <c r="AC61" s="8" t="str">
        <f t="shared" ca="1" si="18"/>
        <v/>
      </c>
      <c r="AD61" s="8" t="str">
        <f t="shared" ca="1" si="18"/>
        <v/>
      </c>
      <c r="AE61" s="38" t="str">
        <f t="shared" ca="1" si="10"/>
        <v/>
      </c>
      <c r="AF61" s="38" t="str">
        <f t="shared" ca="1" si="11"/>
        <v/>
      </c>
      <c r="AG61" s="8" t="str">
        <f t="shared" ca="1" si="12"/>
        <v/>
      </c>
      <c r="AH61" s="8" t="str">
        <f t="shared" ca="1" si="13"/>
        <v/>
      </c>
      <c r="AI61" s="8" t="str">
        <f t="shared" ca="1" si="14"/>
        <v/>
      </c>
    </row>
    <row r="62" spans="11:35">
      <c r="K62" s="135" t="str">
        <f t="shared" ca="1" si="16"/>
        <v/>
      </c>
      <c r="L62" s="135" t="str">
        <f ca="1">IF(ROW()-$I$19&lt;$I$8,OFFSET(#REF!,ROW()-$I$19+$I$4,COLUMN()-$I$21+$I$6),IF(ROW()-$I$19&lt;$I$8+$I$16,OFFSET(#REF!,ROW()-$I$19-$I$8+$I$12,COLUMN()-$I$21+$I$14),""))</f>
        <v/>
      </c>
      <c r="M62" s="141" t="str">
        <f t="shared" ca="1" si="1"/>
        <v/>
      </c>
      <c r="N62" s="142" t="str">
        <f t="shared" ca="1" si="2"/>
        <v/>
      </c>
      <c r="O62" s="143" t="str">
        <f t="shared" ca="1" si="3"/>
        <v/>
      </c>
      <c r="P62" s="143" t="str">
        <f t="shared" ca="1" si="4"/>
        <v/>
      </c>
      <c r="Q62" s="143" t="str">
        <f t="shared" ca="1" si="5"/>
        <v/>
      </c>
      <c r="R62" s="146"/>
      <c r="AA62" s="8" t="str">
        <f t="shared" ca="1" si="6"/>
        <v/>
      </c>
      <c r="AB62" s="8" t="str">
        <f t="shared" ca="1" si="7"/>
        <v/>
      </c>
      <c r="AC62" s="8" t="str">
        <f t="shared" ca="1" si="18"/>
        <v/>
      </c>
      <c r="AD62" s="8" t="str">
        <f t="shared" ca="1" si="18"/>
        <v/>
      </c>
      <c r="AE62" s="38" t="str">
        <f t="shared" ca="1" si="10"/>
        <v/>
      </c>
      <c r="AF62" s="38" t="str">
        <f t="shared" ca="1" si="11"/>
        <v/>
      </c>
      <c r="AG62" s="8" t="str">
        <f t="shared" ca="1" si="12"/>
        <v/>
      </c>
      <c r="AH62" s="8" t="str">
        <f t="shared" ca="1" si="13"/>
        <v/>
      </c>
      <c r="AI62" s="8" t="str">
        <f t="shared" ca="1" si="14"/>
        <v/>
      </c>
    </row>
    <row r="63" spans="11:35">
      <c r="K63" s="135" t="str">
        <f t="shared" ca="1" si="16"/>
        <v/>
      </c>
      <c r="L63" s="135" t="str">
        <f ca="1">IF(ROW()-$I$19&lt;$I$8,OFFSET(#REF!,ROW()-$I$19+$I$4,COLUMN()-$I$21+$I$6),IF(ROW()-$I$19&lt;$I$8+$I$16,OFFSET(#REF!,ROW()-$I$19-$I$8+$I$12,COLUMN()-$I$21+$I$14),""))</f>
        <v/>
      </c>
      <c r="M63" s="141" t="str">
        <f t="shared" ca="1" si="1"/>
        <v/>
      </c>
      <c r="N63" s="142" t="str">
        <f t="shared" ca="1" si="2"/>
        <v/>
      </c>
      <c r="O63" s="143" t="str">
        <f t="shared" ca="1" si="3"/>
        <v/>
      </c>
      <c r="P63" s="143" t="str">
        <f t="shared" ca="1" si="4"/>
        <v/>
      </c>
      <c r="Q63" s="143" t="str">
        <f t="shared" ca="1" si="5"/>
        <v/>
      </c>
      <c r="R63" s="146"/>
      <c r="AA63" s="8" t="str">
        <f t="shared" ca="1" si="6"/>
        <v/>
      </c>
      <c r="AB63" s="8" t="str">
        <f t="shared" ca="1" si="7"/>
        <v/>
      </c>
      <c r="AC63" s="8" t="str">
        <f t="shared" ca="1" si="18"/>
        <v/>
      </c>
      <c r="AD63" s="8" t="str">
        <f t="shared" ca="1" si="18"/>
        <v/>
      </c>
      <c r="AE63" s="38" t="str">
        <f t="shared" ca="1" si="10"/>
        <v/>
      </c>
      <c r="AF63" s="38" t="str">
        <f t="shared" ca="1" si="11"/>
        <v/>
      </c>
      <c r="AG63" s="8" t="str">
        <f t="shared" ca="1" si="12"/>
        <v/>
      </c>
      <c r="AH63" s="8" t="str">
        <f t="shared" ca="1" si="13"/>
        <v/>
      </c>
      <c r="AI63" s="8" t="str">
        <f t="shared" ca="1" si="14"/>
        <v/>
      </c>
    </row>
    <row r="64" spans="11:35">
      <c r="K64" s="135" t="str">
        <f t="shared" ca="1" si="16"/>
        <v/>
      </c>
      <c r="L64" s="135" t="str">
        <f ca="1">IF(ROW()-$I$19&lt;$I$8,OFFSET(#REF!,ROW()-$I$19+$I$4,COLUMN()-$I$21+$I$6),IF(ROW()-$I$19&lt;$I$8+$I$16,OFFSET(#REF!,ROW()-$I$19-$I$8+$I$12,COLUMN()-$I$21+$I$14),""))</f>
        <v/>
      </c>
      <c r="M64" s="141" t="str">
        <f t="shared" ca="1" si="1"/>
        <v/>
      </c>
      <c r="N64" s="142" t="str">
        <f t="shared" ca="1" si="2"/>
        <v/>
      </c>
      <c r="O64" s="143" t="str">
        <f t="shared" ca="1" si="3"/>
        <v/>
      </c>
      <c r="P64" s="143" t="str">
        <f t="shared" ca="1" si="4"/>
        <v/>
      </c>
      <c r="Q64" s="143" t="str">
        <f t="shared" ca="1" si="5"/>
        <v/>
      </c>
      <c r="R64" s="146"/>
      <c r="AA64" s="8" t="str">
        <f t="shared" ca="1" si="6"/>
        <v/>
      </c>
      <c r="AB64" s="8" t="str">
        <f t="shared" ca="1" si="7"/>
        <v/>
      </c>
      <c r="AC64" s="8" t="str">
        <f t="shared" ca="1" si="18"/>
        <v/>
      </c>
      <c r="AD64" s="8" t="str">
        <f t="shared" ca="1" si="18"/>
        <v/>
      </c>
      <c r="AE64" s="38" t="str">
        <f t="shared" ca="1" si="10"/>
        <v/>
      </c>
      <c r="AF64" s="38" t="str">
        <f t="shared" ca="1" si="11"/>
        <v/>
      </c>
      <c r="AG64" s="8" t="str">
        <f t="shared" ca="1" si="12"/>
        <v/>
      </c>
      <c r="AH64" s="8" t="str">
        <f t="shared" ca="1" si="13"/>
        <v/>
      </c>
      <c r="AI64" s="8" t="str">
        <f t="shared" ca="1" si="14"/>
        <v/>
      </c>
    </row>
    <row r="65" spans="11:35">
      <c r="K65" s="135" t="str">
        <f t="shared" ca="1" si="16"/>
        <v/>
      </c>
      <c r="L65" s="135" t="str">
        <f ca="1">IF(ROW()-$I$19&lt;$I$8,OFFSET(#REF!,ROW()-$I$19+$I$4,COLUMN()-$I$21+$I$6),IF(ROW()-$I$19&lt;$I$8+$I$16,OFFSET(#REF!,ROW()-$I$19-$I$8+$I$12,COLUMN()-$I$21+$I$14),""))</f>
        <v/>
      </c>
      <c r="M65" s="141" t="str">
        <f t="shared" ca="1" si="1"/>
        <v/>
      </c>
      <c r="N65" s="142" t="str">
        <f t="shared" ca="1" si="2"/>
        <v/>
      </c>
      <c r="O65" s="143" t="str">
        <f t="shared" ca="1" si="3"/>
        <v/>
      </c>
      <c r="P65" s="143" t="str">
        <f t="shared" ca="1" si="4"/>
        <v/>
      </c>
      <c r="Q65" s="143" t="str">
        <f t="shared" ca="1" si="5"/>
        <v/>
      </c>
      <c r="R65" s="146"/>
      <c r="AA65" s="8" t="str">
        <f t="shared" ca="1" si="6"/>
        <v/>
      </c>
      <c r="AB65" s="8" t="str">
        <f t="shared" ca="1" si="7"/>
        <v/>
      </c>
      <c r="AC65" s="8" t="str">
        <f t="shared" ca="1" si="18"/>
        <v/>
      </c>
      <c r="AD65" s="8" t="str">
        <f t="shared" ca="1" si="18"/>
        <v/>
      </c>
      <c r="AE65" s="38" t="str">
        <f t="shared" ca="1" si="10"/>
        <v/>
      </c>
      <c r="AF65" s="38" t="str">
        <f t="shared" ca="1" si="11"/>
        <v/>
      </c>
      <c r="AG65" s="8" t="str">
        <f t="shared" ca="1" si="12"/>
        <v/>
      </c>
      <c r="AH65" s="8" t="str">
        <f t="shared" ca="1" si="13"/>
        <v/>
      </c>
      <c r="AI65" s="8" t="str">
        <f t="shared" ca="1" si="14"/>
        <v/>
      </c>
    </row>
    <row r="66" spans="11:35">
      <c r="K66" s="135" t="str">
        <f t="shared" ca="1" si="16"/>
        <v/>
      </c>
      <c r="L66" s="135" t="str">
        <f ca="1">IF(ROW()-$I$19&lt;$I$8,OFFSET(#REF!,ROW()-$I$19+$I$4,COLUMN()-$I$21+$I$6),IF(ROW()-$I$19&lt;$I$8+$I$16,OFFSET(#REF!,ROW()-$I$19-$I$8+$I$12,COLUMN()-$I$21+$I$14),""))</f>
        <v/>
      </c>
      <c r="M66" s="141" t="str">
        <f t="shared" ref="M66:M129" ca="1" si="19">IF(K66="","",IF(NOT(ISNUMBER(K66)),K66,M65))</f>
        <v/>
      </c>
      <c r="N66" s="142" t="str">
        <f t="shared" ref="N66:N129" ca="1" si="20">IF(K66="","",IF(ISNUMBER(K66),K66,IF(ISNUMBER(K67),K67,"")))</f>
        <v/>
      </c>
      <c r="O66" s="143" t="str">
        <f t="shared" ref="O66:O129" ca="1" si="21">IF(AND(ROW()-$I$19&lt;$I$8,NOT(ISNUMBER(K66))),L66,"")</f>
        <v/>
      </c>
      <c r="P66" s="143" t="str">
        <f t="shared" ref="P66:P129" ca="1" si="22">IF(AND(K66&lt;&gt;"",ISNUMBER(K66),ROW()-$I$19&lt;$I$8),L66,"")</f>
        <v/>
      </c>
      <c r="Q66" s="143" t="str">
        <f t="shared" ref="Q66:Q129" ca="1" si="23">IF(AND(K66&lt;&gt;"",ISNUMBER(K66),ROW()-$I$19&gt;=$I$8),L66,"")</f>
        <v/>
      </c>
      <c r="R66" s="146"/>
      <c r="AA66" s="8" t="str">
        <f t="shared" ref="AA66:AA129" ca="1" si="24">IF(ROW()-$Y$11&lt;$Y$8,OFFSET($A$1,ROW()-$Y$11+$Y$4,COLUMN()-$Y$13+$Y$6),"")</f>
        <v/>
      </c>
      <c r="AB66" s="8" t="str">
        <f t="shared" ref="AB66:AB129" ca="1" si="25">IF(ROW()-$Y$11&lt;$Y$8,IF(ISNUMBER(AA66),AB65,OFFSET($A$1,ROW()-$Y$11+$Y$4,COLUMN()-$Y$13+$Y$6)),"")</f>
        <v/>
      </c>
      <c r="AC66" s="8" t="str">
        <f t="shared" ca="1" si="18"/>
        <v/>
      </c>
      <c r="AD66" s="8" t="str">
        <f t="shared" ca="1" si="18"/>
        <v/>
      </c>
      <c r="AE66" s="38" t="str">
        <f t="shared" ref="AE66:AE129" ca="1" si="26">IF(ISNUMBER(AA66),AE65,AA66)</f>
        <v/>
      </c>
      <c r="AF66" s="38" t="str">
        <f t="shared" ref="AF66:AF129" ca="1" si="27">IF(ISNUMBER(AA66),AA66,"")</f>
        <v/>
      </c>
      <c r="AG66" s="8" t="str">
        <f t="shared" ref="AG66:AG129" ca="1" si="28">IF(AC66="","",IF(AC65="",AC66,AG65+AC66))</f>
        <v/>
      </c>
      <c r="AH66" s="8" t="str">
        <f t="shared" ref="AH66:AH129" ca="1" si="29">IF(AD66="","",IF(AD65="",AD66,AH65+AD66))</f>
        <v/>
      </c>
      <c r="AI66" s="8" t="str">
        <f t="shared" ref="AI66:AI129" ca="1" si="30">IF(AG66&lt;&gt;"",AG66-AH66,"")</f>
        <v/>
      </c>
    </row>
    <row r="67" spans="11:35">
      <c r="K67" s="135" t="str">
        <f t="shared" ca="1" si="16"/>
        <v/>
      </c>
      <c r="L67" s="135" t="str">
        <f ca="1">IF(ROW()-$I$19&lt;$I$8,OFFSET(#REF!,ROW()-$I$19+$I$4,COLUMN()-$I$21+$I$6),IF(ROW()-$I$19&lt;$I$8+$I$16,OFFSET(#REF!,ROW()-$I$19-$I$8+$I$12,COLUMN()-$I$21+$I$14),""))</f>
        <v/>
      </c>
      <c r="M67" s="141" t="str">
        <f t="shared" ca="1" si="19"/>
        <v/>
      </c>
      <c r="N67" s="142" t="str">
        <f t="shared" ca="1" si="20"/>
        <v/>
      </c>
      <c r="O67" s="143" t="str">
        <f t="shared" ca="1" si="21"/>
        <v/>
      </c>
      <c r="P67" s="143" t="str">
        <f t="shared" ca="1" si="22"/>
        <v/>
      </c>
      <c r="Q67" s="143" t="str">
        <f t="shared" ca="1" si="23"/>
        <v/>
      </c>
      <c r="R67" s="146"/>
      <c r="AA67" s="8" t="str">
        <f t="shared" ca="1" si="24"/>
        <v/>
      </c>
      <c r="AB67" s="8" t="str">
        <f t="shared" ca="1" si="25"/>
        <v/>
      </c>
      <c r="AC67" s="8" t="str">
        <f t="shared" ca="1" si="18"/>
        <v/>
      </c>
      <c r="AD67" s="8" t="str">
        <f t="shared" ca="1" si="18"/>
        <v/>
      </c>
      <c r="AE67" s="38" t="str">
        <f t="shared" ca="1" si="26"/>
        <v/>
      </c>
      <c r="AF67" s="38" t="str">
        <f t="shared" ca="1" si="27"/>
        <v/>
      </c>
      <c r="AG67" s="8" t="str">
        <f t="shared" ca="1" si="28"/>
        <v/>
      </c>
      <c r="AH67" s="8" t="str">
        <f t="shared" ca="1" si="29"/>
        <v/>
      </c>
      <c r="AI67" s="8" t="str">
        <f t="shared" ca="1" si="30"/>
        <v/>
      </c>
    </row>
    <row r="68" spans="11:35">
      <c r="K68" s="135" t="str">
        <f t="shared" ca="1" si="16"/>
        <v/>
      </c>
      <c r="L68" s="135" t="str">
        <f ca="1">IF(ROW()-$I$19&lt;$I$8,OFFSET(#REF!,ROW()-$I$19+$I$4,COLUMN()-$I$21+$I$6),IF(ROW()-$I$19&lt;$I$8+$I$16,OFFSET(#REF!,ROW()-$I$19-$I$8+$I$12,COLUMN()-$I$21+$I$14),""))</f>
        <v/>
      </c>
      <c r="M68" s="141" t="str">
        <f t="shared" ca="1" si="19"/>
        <v/>
      </c>
      <c r="N68" s="142" t="str">
        <f t="shared" ca="1" si="20"/>
        <v/>
      </c>
      <c r="O68" s="143" t="str">
        <f t="shared" ca="1" si="21"/>
        <v/>
      </c>
      <c r="P68" s="143" t="str">
        <f t="shared" ca="1" si="22"/>
        <v/>
      </c>
      <c r="Q68" s="143" t="str">
        <f t="shared" ca="1" si="23"/>
        <v/>
      </c>
      <c r="R68" s="146"/>
      <c r="AA68" s="8" t="str">
        <f t="shared" ca="1" si="24"/>
        <v/>
      </c>
      <c r="AB68" s="8" t="str">
        <f t="shared" ca="1" si="25"/>
        <v/>
      </c>
      <c r="AC68" s="8" t="str">
        <f t="shared" ca="1" si="18"/>
        <v/>
      </c>
      <c r="AD68" s="8" t="str">
        <f t="shared" ca="1" si="18"/>
        <v/>
      </c>
      <c r="AE68" s="38" t="str">
        <f t="shared" ca="1" si="26"/>
        <v/>
      </c>
      <c r="AF68" s="38" t="str">
        <f t="shared" ca="1" si="27"/>
        <v/>
      </c>
      <c r="AG68" s="8" t="str">
        <f t="shared" ca="1" si="28"/>
        <v/>
      </c>
      <c r="AH68" s="8" t="str">
        <f t="shared" ca="1" si="29"/>
        <v/>
      </c>
      <c r="AI68" s="8" t="str">
        <f t="shared" ca="1" si="30"/>
        <v/>
      </c>
    </row>
    <row r="69" spans="11:35">
      <c r="K69" s="135" t="str">
        <f t="shared" ca="1" si="16"/>
        <v/>
      </c>
      <c r="L69" s="135" t="str">
        <f ca="1">IF(ROW()-$I$19&lt;$I$8,OFFSET(#REF!,ROW()-$I$19+$I$4,COLUMN()-$I$21+$I$6),IF(ROW()-$I$19&lt;$I$8+$I$16,OFFSET(#REF!,ROW()-$I$19-$I$8+$I$12,COLUMN()-$I$21+$I$14),""))</f>
        <v/>
      </c>
      <c r="M69" s="141" t="str">
        <f t="shared" ca="1" si="19"/>
        <v/>
      </c>
      <c r="N69" s="142" t="str">
        <f t="shared" ca="1" si="20"/>
        <v/>
      </c>
      <c r="O69" s="143" t="str">
        <f t="shared" ca="1" si="21"/>
        <v/>
      </c>
      <c r="P69" s="143" t="str">
        <f t="shared" ca="1" si="22"/>
        <v/>
      </c>
      <c r="Q69" s="143" t="str">
        <f t="shared" ca="1" si="23"/>
        <v/>
      </c>
      <c r="R69" s="146"/>
      <c r="AA69" s="8" t="str">
        <f t="shared" ca="1" si="24"/>
        <v/>
      </c>
      <c r="AB69" s="8" t="str">
        <f t="shared" ca="1" si="25"/>
        <v/>
      </c>
      <c r="AC69" s="8" t="str">
        <f t="shared" ca="1" si="18"/>
        <v/>
      </c>
      <c r="AD69" s="8" t="str">
        <f t="shared" ca="1" si="18"/>
        <v/>
      </c>
      <c r="AE69" s="38" t="str">
        <f t="shared" ca="1" si="26"/>
        <v/>
      </c>
      <c r="AF69" s="38" t="str">
        <f t="shared" ca="1" si="27"/>
        <v/>
      </c>
      <c r="AG69" s="8" t="str">
        <f t="shared" ca="1" si="28"/>
        <v/>
      </c>
      <c r="AH69" s="8" t="str">
        <f t="shared" ca="1" si="29"/>
        <v/>
      </c>
      <c r="AI69" s="8" t="str">
        <f t="shared" ca="1" si="30"/>
        <v/>
      </c>
    </row>
    <row r="70" spans="11:35">
      <c r="K70" s="135" t="str">
        <f t="shared" ca="1" si="16"/>
        <v/>
      </c>
      <c r="L70" s="135" t="str">
        <f ca="1">IF(ROW()-$I$19&lt;$I$8,OFFSET(#REF!,ROW()-$I$19+$I$4,COLUMN()-$I$21+$I$6),IF(ROW()-$I$19&lt;$I$8+$I$16,OFFSET(#REF!,ROW()-$I$19-$I$8+$I$12,COLUMN()-$I$21+$I$14),""))</f>
        <v/>
      </c>
      <c r="M70" s="141" t="str">
        <f t="shared" ca="1" si="19"/>
        <v/>
      </c>
      <c r="N70" s="142" t="str">
        <f t="shared" ca="1" si="20"/>
        <v/>
      </c>
      <c r="O70" s="143" t="str">
        <f t="shared" ca="1" si="21"/>
        <v/>
      </c>
      <c r="P70" s="143" t="str">
        <f t="shared" ca="1" si="22"/>
        <v/>
      </c>
      <c r="Q70" s="143" t="str">
        <f t="shared" ca="1" si="23"/>
        <v/>
      </c>
      <c r="R70" s="146"/>
      <c r="AA70" s="8" t="str">
        <f t="shared" ca="1" si="24"/>
        <v/>
      </c>
      <c r="AB70" s="8" t="str">
        <f t="shared" ca="1" si="25"/>
        <v/>
      </c>
      <c r="AC70" s="8" t="str">
        <f t="shared" ca="1" si="18"/>
        <v/>
      </c>
      <c r="AD70" s="8" t="str">
        <f t="shared" ca="1" si="18"/>
        <v/>
      </c>
      <c r="AE70" s="38" t="str">
        <f t="shared" ca="1" si="26"/>
        <v/>
      </c>
      <c r="AF70" s="38" t="str">
        <f t="shared" ca="1" si="27"/>
        <v/>
      </c>
      <c r="AG70" s="8" t="str">
        <f t="shared" ca="1" si="28"/>
        <v/>
      </c>
      <c r="AH70" s="8" t="str">
        <f t="shared" ca="1" si="29"/>
        <v/>
      </c>
      <c r="AI70" s="8" t="str">
        <f t="shared" ca="1" si="30"/>
        <v/>
      </c>
    </row>
    <row r="71" spans="11:35">
      <c r="K71" s="135" t="str">
        <f t="shared" ca="1" si="16"/>
        <v/>
      </c>
      <c r="L71" s="135" t="str">
        <f ca="1">IF(ROW()-$I$19&lt;$I$8,OFFSET(#REF!,ROW()-$I$19+$I$4,COLUMN()-$I$21+$I$6),IF(ROW()-$I$19&lt;$I$8+$I$16,OFFSET(#REF!,ROW()-$I$19-$I$8+$I$12,COLUMN()-$I$21+$I$14),""))</f>
        <v/>
      </c>
      <c r="M71" s="141" t="str">
        <f t="shared" ca="1" si="19"/>
        <v/>
      </c>
      <c r="N71" s="142" t="str">
        <f t="shared" ca="1" si="20"/>
        <v/>
      </c>
      <c r="O71" s="143" t="str">
        <f t="shared" ca="1" si="21"/>
        <v/>
      </c>
      <c r="P71" s="143" t="str">
        <f t="shared" ca="1" si="22"/>
        <v/>
      </c>
      <c r="Q71" s="143" t="str">
        <f t="shared" ca="1" si="23"/>
        <v/>
      </c>
      <c r="R71" s="146"/>
      <c r="AA71" s="8" t="str">
        <f t="shared" ca="1" si="24"/>
        <v/>
      </c>
      <c r="AB71" s="8" t="str">
        <f t="shared" ca="1" si="25"/>
        <v/>
      </c>
      <c r="AC71" s="8" t="str">
        <f t="shared" ca="1" si="18"/>
        <v/>
      </c>
      <c r="AD71" s="8" t="str">
        <f t="shared" ca="1" si="18"/>
        <v/>
      </c>
      <c r="AE71" s="38" t="str">
        <f t="shared" ca="1" si="26"/>
        <v/>
      </c>
      <c r="AF71" s="38" t="str">
        <f t="shared" ca="1" si="27"/>
        <v/>
      </c>
      <c r="AG71" s="8" t="str">
        <f t="shared" ca="1" si="28"/>
        <v/>
      </c>
      <c r="AH71" s="8" t="str">
        <f t="shared" ca="1" si="29"/>
        <v/>
      </c>
      <c r="AI71" s="8" t="str">
        <f t="shared" ca="1" si="30"/>
        <v/>
      </c>
    </row>
    <row r="72" spans="11:35">
      <c r="K72" s="135" t="str">
        <f t="shared" ca="1" si="16"/>
        <v/>
      </c>
      <c r="L72" s="135" t="str">
        <f ca="1">IF(ROW()-$I$19&lt;$I$8,OFFSET(#REF!,ROW()-$I$19+$I$4,COLUMN()-$I$21+$I$6),IF(ROW()-$I$19&lt;$I$8+$I$16,OFFSET(#REF!,ROW()-$I$19-$I$8+$I$12,COLUMN()-$I$21+$I$14),""))</f>
        <v/>
      </c>
      <c r="M72" s="141" t="str">
        <f t="shared" ca="1" si="19"/>
        <v/>
      </c>
      <c r="N72" s="142" t="str">
        <f t="shared" ca="1" si="20"/>
        <v/>
      </c>
      <c r="O72" s="143" t="str">
        <f t="shared" ca="1" si="21"/>
        <v/>
      </c>
      <c r="P72" s="143" t="str">
        <f t="shared" ca="1" si="22"/>
        <v/>
      </c>
      <c r="Q72" s="143" t="str">
        <f t="shared" ca="1" si="23"/>
        <v/>
      </c>
      <c r="R72" s="146"/>
      <c r="AA72" s="8" t="str">
        <f t="shared" ca="1" si="24"/>
        <v/>
      </c>
      <c r="AB72" s="8" t="str">
        <f t="shared" ca="1" si="25"/>
        <v/>
      </c>
      <c r="AC72" s="8" t="str">
        <f t="shared" ca="1" si="18"/>
        <v/>
      </c>
      <c r="AD72" s="8" t="str">
        <f t="shared" ca="1" si="18"/>
        <v/>
      </c>
      <c r="AE72" s="38" t="str">
        <f t="shared" ca="1" si="26"/>
        <v/>
      </c>
      <c r="AF72" s="38" t="str">
        <f t="shared" ca="1" si="27"/>
        <v/>
      </c>
      <c r="AG72" s="8" t="str">
        <f t="shared" ca="1" si="28"/>
        <v/>
      </c>
      <c r="AH72" s="8" t="str">
        <f t="shared" ca="1" si="29"/>
        <v/>
      </c>
      <c r="AI72" s="8" t="str">
        <f t="shared" ca="1" si="30"/>
        <v/>
      </c>
    </row>
    <row r="73" spans="11:35">
      <c r="K73" s="135" t="str">
        <f t="shared" ca="1" si="16"/>
        <v/>
      </c>
      <c r="L73" s="135" t="str">
        <f ca="1">IF(ROW()-$I$19&lt;$I$8,OFFSET(#REF!,ROW()-$I$19+$I$4,COLUMN()-$I$21+$I$6),IF(ROW()-$I$19&lt;$I$8+$I$16,OFFSET(#REF!,ROW()-$I$19-$I$8+$I$12,COLUMN()-$I$21+$I$14),""))</f>
        <v/>
      </c>
      <c r="M73" s="141" t="str">
        <f t="shared" ca="1" si="19"/>
        <v/>
      </c>
      <c r="N73" s="142" t="str">
        <f t="shared" ca="1" si="20"/>
        <v/>
      </c>
      <c r="O73" s="143" t="str">
        <f t="shared" ca="1" si="21"/>
        <v/>
      </c>
      <c r="P73" s="143" t="str">
        <f t="shared" ca="1" si="22"/>
        <v/>
      </c>
      <c r="Q73" s="143" t="str">
        <f t="shared" ca="1" si="23"/>
        <v/>
      </c>
      <c r="R73" s="146"/>
      <c r="AA73" s="8" t="str">
        <f t="shared" ca="1" si="24"/>
        <v/>
      </c>
      <c r="AB73" s="8" t="str">
        <f t="shared" ca="1" si="25"/>
        <v/>
      </c>
      <c r="AC73" s="8" t="str">
        <f t="shared" ca="1" si="18"/>
        <v/>
      </c>
      <c r="AD73" s="8" t="str">
        <f t="shared" ca="1" si="18"/>
        <v/>
      </c>
      <c r="AE73" s="38" t="str">
        <f t="shared" ca="1" si="26"/>
        <v/>
      </c>
      <c r="AF73" s="38" t="str">
        <f t="shared" ca="1" si="27"/>
        <v/>
      </c>
      <c r="AG73" s="8" t="str">
        <f t="shared" ca="1" si="28"/>
        <v/>
      </c>
      <c r="AH73" s="8" t="str">
        <f t="shared" ca="1" si="29"/>
        <v/>
      </c>
      <c r="AI73" s="8" t="str">
        <f t="shared" ca="1" si="30"/>
        <v/>
      </c>
    </row>
    <row r="74" spans="11:35">
      <c r="K74" s="135" t="str">
        <f t="shared" ca="1" si="16"/>
        <v/>
      </c>
      <c r="L74" s="135" t="str">
        <f ca="1">IF(ROW()-$I$19&lt;$I$8,OFFSET(#REF!,ROW()-$I$19+$I$4,COLUMN()-$I$21+$I$6),IF(ROW()-$I$19&lt;$I$8+$I$16,OFFSET(#REF!,ROW()-$I$19-$I$8+$I$12,COLUMN()-$I$21+$I$14),""))</f>
        <v/>
      </c>
      <c r="M74" s="141" t="str">
        <f t="shared" ca="1" si="19"/>
        <v/>
      </c>
      <c r="N74" s="142" t="str">
        <f t="shared" ca="1" si="20"/>
        <v/>
      </c>
      <c r="O74" s="143" t="str">
        <f t="shared" ca="1" si="21"/>
        <v/>
      </c>
      <c r="P74" s="143" t="str">
        <f t="shared" ca="1" si="22"/>
        <v/>
      </c>
      <c r="Q74" s="143" t="str">
        <f t="shared" ca="1" si="23"/>
        <v/>
      </c>
      <c r="R74" s="146"/>
      <c r="AA74" s="8" t="str">
        <f t="shared" ca="1" si="24"/>
        <v/>
      </c>
      <c r="AB74" s="8" t="str">
        <f t="shared" ca="1" si="25"/>
        <v/>
      </c>
      <c r="AC74" s="8" t="str">
        <f t="shared" ca="1" si="18"/>
        <v/>
      </c>
      <c r="AD74" s="8" t="str">
        <f t="shared" ca="1" si="18"/>
        <v/>
      </c>
      <c r="AE74" s="38" t="str">
        <f t="shared" ca="1" si="26"/>
        <v/>
      </c>
      <c r="AF74" s="38" t="str">
        <f t="shared" ca="1" si="27"/>
        <v/>
      </c>
      <c r="AG74" s="8" t="str">
        <f t="shared" ca="1" si="28"/>
        <v/>
      </c>
      <c r="AH74" s="8" t="str">
        <f t="shared" ca="1" si="29"/>
        <v/>
      </c>
      <c r="AI74" s="8" t="str">
        <f t="shared" ca="1" si="30"/>
        <v/>
      </c>
    </row>
    <row r="75" spans="11:35">
      <c r="K75" s="135" t="str">
        <f t="shared" ca="1" si="16"/>
        <v/>
      </c>
      <c r="L75" s="135" t="str">
        <f ca="1">IF(ROW()-$I$19&lt;$I$8,OFFSET(#REF!,ROW()-$I$19+$I$4,COLUMN()-$I$21+$I$6),IF(ROW()-$I$19&lt;$I$8+$I$16,OFFSET(#REF!,ROW()-$I$19-$I$8+$I$12,COLUMN()-$I$21+$I$14),""))</f>
        <v/>
      </c>
      <c r="M75" s="141" t="str">
        <f t="shared" ca="1" si="19"/>
        <v/>
      </c>
      <c r="N75" s="142" t="str">
        <f t="shared" ca="1" si="20"/>
        <v/>
      </c>
      <c r="O75" s="143" t="str">
        <f t="shared" ca="1" si="21"/>
        <v/>
      </c>
      <c r="P75" s="143" t="str">
        <f t="shared" ca="1" si="22"/>
        <v/>
      </c>
      <c r="Q75" s="143" t="str">
        <f t="shared" ca="1" si="23"/>
        <v/>
      </c>
      <c r="R75" s="146"/>
      <c r="AA75" s="8" t="str">
        <f t="shared" ca="1" si="24"/>
        <v/>
      </c>
      <c r="AB75" s="8" t="str">
        <f t="shared" ca="1" si="25"/>
        <v/>
      </c>
      <c r="AC75" s="8" t="str">
        <f t="shared" ca="1" si="18"/>
        <v/>
      </c>
      <c r="AD75" s="8" t="str">
        <f t="shared" ca="1" si="18"/>
        <v/>
      </c>
      <c r="AE75" s="38" t="str">
        <f t="shared" ca="1" si="26"/>
        <v/>
      </c>
      <c r="AF75" s="38" t="str">
        <f t="shared" ca="1" si="27"/>
        <v/>
      </c>
      <c r="AG75" s="8" t="str">
        <f t="shared" ca="1" si="28"/>
        <v/>
      </c>
      <c r="AH75" s="8" t="str">
        <f t="shared" ca="1" si="29"/>
        <v/>
      </c>
      <c r="AI75" s="8" t="str">
        <f t="shared" ca="1" si="30"/>
        <v/>
      </c>
    </row>
    <row r="76" spans="11:35">
      <c r="K76" s="135" t="str">
        <f t="shared" ca="1" si="16"/>
        <v/>
      </c>
      <c r="L76" s="135" t="str">
        <f ca="1">IF(ROW()-$I$19&lt;$I$8,OFFSET(#REF!,ROW()-$I$19+$I$4,COLUMN()-$I$21+$I$6),IF(ROW()-$I$19&lt;$I$8+$I$16,OFFSET(#REF!,ROW()-$I$19-$I$8+$I$12,COLUMN()-$I$21+$I$14),""))</f>
        <v/>
      </c>
      <c r="M76" s="141" t="str">
        <f t="shared" ca="1" si="19"/>
        <v/>
      </c>
      <c r="N76" s="142" t="str">
        <f t="shared" ca="1" si="20"/>
        <v/>
      </c>
      <c r="O76" s="143" t="str">
        <f t="shared" ca="1" si="21"/>
        <v/>
      </c>
      <c r="P76" s="143" t="str">
        <f t="shared" ca="1" si="22"/>
        <v/>
      </c>
      <c r="Q76" s="143" t="str">
        <f t="shared" ca="1" si="23"/>
        <v/>
      </c>
      <c r="R76" s="146"/>
      <c r="AA76" s="8" t="str">
        <f t="shared" ca="1" si="24"/>
        <v/>
      </c>
      <c r="AB76" s="8" t="str">
        <f t="shared" ca="1" si="25"/>
        <v/>
      </c>
      <c r="AC76" s="8" t="str">
        <f t="shared" ca="1" si="18"/>
        <v/>
      </c>
      <c r="AD76" s="8" t="str">
        <f t="shared" ca="1" si="18"/>
        <v/>
      </c>
      <c r="AE76" s="38" t="str">
        <f t="shared" ca="1" si="26"/>
        <v/>
      </c>
      <c r="AF76" s="38" t="str">
        <f t="shared" ca="1" si="27"/>
        <v/>
      </c>
      <c r="AG76" s="8" t="str">
        <f t="shared" ca="1" si="28"/>
        <v/>
      </c>
      <c r="AH76" s="8" t="str">
        <f t="shared" ca="1" si="29"/>
        <v/>
      </c>
      <c r="AI76" s="8" t="str">
        <f t="shared" ca="1" si="30"/>
        <v/>
      </c>
    </row>
    <row r="77" spans="11:35">
      <c r="K77" s="135" t="str">
        <f t="shared" ca="1" si="16"/>
        <v/>
      </c>
      <c r="L77" s="135" t="str">
        <f ca="1">IF(ROW()-$I$19&lt;$I$8,OFFSET(#REF!,ROW()-$I$19+$I$4,COLUMN()-$I$21+$I$6),IF(ROW()-$I$19&lt;$I$8+$I$16,OFFSET(#REF!,ROW()-$I$19-$I$8+$I$12,COLUMN()-$I$21+$I$14),""))</f>
        <v/>
      </c>
      <c r="M77" s="141" t="str">
        <f t="shared" ca="1" si="19"/>
        <v/>
      </c>
      <c r="N77" s="142" t="str">
        <f t="shared" ca="1" si="20"/>
        <v/>
      </c>
      <c r="O77" s="143" t="str">
        <f t="shared" ca="1" si="21"/>
        <v/>
      </c>
      <c r="P77" s="143" t="str">
        <f t="shared" ca="1" si="22"/>
        <v/>
      </c>
      <c r="Q77" s="143" t="str">
        <f t="shared" ca="1" si="23"/>
        <v/>
      </c>
      <c r="R77" s="146"/>
      <c r="AA77" s="8" t="str">
        <f t="shared" ca="1" si="24"/>
        <v/>
      </c>
      <c r="AB77" s="8" t="str">
        <f t="shared" ca="1" si="25"/>
        <v/>
      </c>
      <c r="AC77" s="8" t="str">
        <f t="shared" ca="1" si="18"/>
        <v/>
      </c>
      <c r="AD77" s="8" t="str">
        <f t="shared" ca="1" si="18"/>
        <v/>
      </c>
      <c r="AE77" s="38" t="str">
        <f t="shared" ca="1" si="26"/>
        <v/>
      </c>
      <c r="AF77" s="38" t="str">
        <f t="shared" ca="1" si="27"/>
        <v/>
      </c>
      <c r="AG77" s="8" t="str">
        <f t="shared" ca="1" si="28"/>
        <v/>
      </c>
      <c r="AH77" s="8" t="str">
        <f t="shared" ca="1" si="29"/>
        <v/>
      </c>
      <c r="AI77" s="8" t="str">
        <f t="shared" ca="1" si="30"/>
        <v/>
      </c>
    </row>
    <row r="78" spans="11:35">
      <c r="K78" s="135" t="str">
        <f t="shared" ca="1" si="16"/>
        <v/>
      </c>
      <c r="L78" s="135" t="str">
        <f ca="1">IF(ROW()-$I$19&lt;$I$8,OFFSET(#REF!,ROW()-$I$19+$I$4,COLUMN()-$I$21+$I$6),IF(ROW()-$I$19&lt;$I$8+$I$16,OFFSET(#REF!,ROW()-$I$19-$I$8+$I$12,COLUMN()-$I$21+$I$14),""))</f>
        <v/>
      </c>
      <c r="M78" s="141" t="str">
        <f t="shared" ca="1" si="19"/>
        <v/>
      </c>
      <c r="N78" s="142" t="str">
        <f t="shared" ca="1" si="20"/>
        <v/>
      </c>
      <c r="O78" s="143" t="str">
        <f t="shared" ca="1" si="21"/>
        <v/>
      </c>
      <c r="P78" s="143" t="str">
        <f t="shared" ca="1" si="22"/>
        <v/>
      </c>
      <c r="Q78" s="143" t="str">
        <f t="shared" ca="1" si="23"/>
        <v/>
      </c>
      <c r="R78" s="146"/>
      <c r="AA78" s="8" t="str">
        <f t="shared" ca="1" si="24"/>
        <v/>
      </c>
      <c r="AB78" s="8" t="str">
        <f t="shared" ca="1" si="25"/>
        <v/>
      </c>
      <c r="AC78" s="8" t="str">
        <f t="shared" ca="1" si="18"/>
        <v/>
      </c>
      <c r="AD78" s="8" t="str">
        <f t="shared" ca="1" si="18"/>
        <v/>
      </c>
      <c r="AE78" s="38" t="str">
        <f t="shared" ca="1" si="26"/>
        <v/>
      </c>
      <c r="AF78" s="38" t="str">
        <f t="shared" ca="1" si="27"/>
        <v/>
      </c>
      <c r="AG78" s="8" t="str">
        <f t="shared" ca="1" si="28"/>
        <v/>
      </c>
      <c r="AH78" s="8" t="str">
        <f t="shared" ca="1" si="29"/>
        <v/>
      </c>
      <c r="AI78" s="8" t="str">
        <f t="shared" ca="1" si="30"/>
        <v/>
      </c>
    </row>
    <row r="79" spans="11:35">
      <c r="K79" s="135" t="str">
        <f t="shared" ca="1" si="16"/>
        <v/>
      </c>
      <c r="L79" s="135" t="str">
        <f ca="1">IF(ROW()-$I$19&lt;$I$8,OFFSET(#REF!,ROW()-$I$19+$I$4,COLUMN()-$I$21+$I$6),IF(ROW()-$I$19&lt;$I$8+$I$16,OFFSET(#REF!,ROW()-$I$19-$I$8+$I$12,COLUMN()-$I$21+$I$14),""))</f>
        <v/>
      </c>
      <c r="M79" s="141" t="str">
        <f t="shared" ca="1" si="19"/>
        <v/>
      </c>
      <c r="N79" s="142" t="str">
        <f t="shared" ca="1" si="20"/>
        <v/>
      </c>
      <c r="O79" s="143" t="str">
        <f t="shared" ca="1" si="21"/>
        <v/>
      </c>
      <c r="P79" s="143" t="str">
        <f t="shared" ca="1" si="22"/>
        <v/>
      </c>
      <c r="Q79" s="143" t="str">
        <f t="shared" ca="1" si="23"/>
        <v/>
      </c>
      <c r="R79" s="146"/>
      <c r="AA79" s="8" t="str">
        <f t="shared" ca="1" si="24"/>
        <v/>
      </c>
      <c r="AB79" s="8" t="str">
        <f t="shared" ca="1" si="25"/>
        <v/>
      </c>
      <c r="AC79" s="8" t="str">
        <f t="shared" ca="1" si="18"/>
        <v/>
      </c>
      <c r="AD79" s="8" t="str">
        <f t="shared" ca="1" si="18"/>
        <v/>
      </c>
      <c r="AE79" s="38" t="str">
        <f t="shared" ca="1" si="26"/>
        <v/>
      </c>
      <c r="AF79" s="38" t="str">
        <f t="shared" ca="1" si="27"/>
        <v/>
      </c>
      <c r="AG79" s="8" t="str">
        <f t="shared" ca="1" si="28"/>
        <v/>
      </c>
      <c r="AH79" s="8" t="str">
        <f t="shared" ca="1" si="29"/>
        <v/>
      </c>
      <c r="AI79" s="8" t="str">
        <f t="shared" ca="1" si="30"/>
        <v/>
      </c>
    </row>
    <row r="80" spans="11:35">
      <c r="K80" s="135" t="str">
        <f t="shared" ca="1" si="16"/>
        <v/>
      </c>
      <c r="L80" s="135" t="str">
        <f ca="1">IF(ROW()-$I$19&lt;$I$8,OFFSET(#REF!,ROW()-$I$19+$I$4,COLUMN()-$I$21+$I$6),IF(ROW()-$I$19&lt;$I$8+$I$16,OFFSET(#REF!,ROW()-$I$19-$I$8+$I$12,COLUMN()-$I$21+$I$14),""))</f>
        <v/>
      </c>
      <c r="M80" s="141" t="str">
        <f t="shared" ca="1" si="19"/>
        <v/>
      </c>
      <c r="N80" s="142" t="str">
        <f t="shared" ca="1" si="20"/>
        <v/>
      </c>
      <c r="O80" s="143" t="str">
        <f t="shared" ca="1" si="21"/>
        <v/>
      </c>
      <c r="P80" s="143" t="str">
        <f t="shared" ca="1" si="22"/>
        <v/>
      </c>
      <c r="Q80" s="143" t="str">
        <f t="shared" ca="1" si="23"/>
        <v/>
      </c>
      <c r="R80" s="146"/>
      <c r="AA80" s="8" t="str">
        <f t="shared" ca="1" si="24"/>
        <v/>
      </c>
      <c r="AB80" s="8" t="str">
        <f t="shared" ca="1" si="25"/>
        <v/>
      </c>
      <c r="AC80" s="8" t="str">
        <f t="shared" ref="AC80:AD99" ca="1" si="31">IF(ROW()-$Y$11&lt;$Y$8,OFFSET($A$1,ROW()-$Y$11+$Y$4,COLUMN()-$Y$13+$Y$6),"")</f>
        <v/>
      </c>
      <c r="AD80" s="8" t="str">
        <f t="shared" ca="1" si="31"/>
        <v/>
      </c>
      <c r="AE80" s="38" t="str">
        <f t="shared" ca="1" si="26"/>
        <v/>
      </c>
      <c r="AF80" s="38" t="str">
        <f t="shared" ca="1" si="27"/>
        <v/>
      </c>
      <c r="AG80" s="8" t="str">
        <f t="shared" ca="1" si="28"/>
        <v/>
      </c>
      <c r="AH80" s="8" t="str">
        <f t="shared" ca="1" si="29"/>
        <v/>
      </c>
      <c r="AI80" s="8" t="str">
        <f t="shared" ca="1" si="30"/>
        <v/>
      </c>
    </row>
    <row r="81" spans="11:35">
      <c r="K81" s="135" t="str">
        <f t="shared" ca="1" si="16"/>
        <v/>
      </c>
      <c r="L81" s="135" t="str">
        <f ca="1">IF(ROW()-$I$19&lt;$I$8,OFFSET(#REF!,ROW()-$I$19+$I$4,COLUMN()-$I$21+$I$6),IF(ROW()-$I$19&lt;$I$8+$I$16,OFFSET(#REF!,ROW()-$I$19-$I$8+$I$12,COLUMN()-$I$21+$I$14),""))</f>
        <v/>
      </c>
      <c r="M81" s="141" t="str">
        <f t="shared" ca="1" si="19"/>
        <v/>
      </c>
      <c r="N81" s="142" t="str">
        <f t="shared" ca="1" si="20"/>
        <v/>
      </c>
      <c r="O81" s="143" t="str">
        <f t="shared" ca="1" si="21"/>
        <v/>
      </c>
      <c r="P81" s="143" t="str">
        <f t="shared" ca="1" si="22"/>
        <v/>
      </c>
      <c r="Q81" s="143" t="str">
        <f t="shared" ca="1" si="23"/>
        <v/>
      </c>
      <c r="R81" s="146"/>
      <c r="AA81" s="8" t="str">
        <f t="shared" ca="1" si="24"/>
        <v/>
      </c>
      <c r="AB81" s="8" t="str">
        <f t="shared" ca="1" si="25"/>
        <v/>
      </c>
      <c r="AC81" s="8" t="str">
        <f t="shared" ca="1" si="31"/>
        <v/>
      </c>
      <c r="AD81" s="8" t="str">
        <f t="shared" ca="1" si="31"/>
        <v/>
      </c>
      <c r="AE81" s="38" t="str">
        <f t="shared" ca="1" si="26"/>
        <v/>
      </c>
      <c r="AF81" s="38" t="str">
        <f t="shared" ca="1" si="27"/>
        <v/>
      </c>
      <c r="AG81" s="8" t="str">
        <f t="shared" ca="1" si="28"/>
        <v/>
      </c>
      <c r="AH81" s="8" t="str">
        <f t="shared" ca="1" si="29"/>
        <v/>
      </c>
      <c r="AI81" s="8" t="str">
        <f t="shared" ca="1" si="30"/>
        <v/>
      </c>
    </row>
    <row r="82" spans="11:35">
      <c r="K82" s="135" t="str">
        <f t="shared" ca="1" si="16"/>
        <v/>
      </c>
      <c r="L82" s="135" t="str">
        <f ca="1">IF(ROW()-$I$19&lt;$I$8,OFFSET(#REF!,ROW()-$I$19+$I$4,COLUMN()-$I$21+$I$6),IF(ROW()-$I$19&lt;$I$8+$I$16,OFFSET(#REF!,ROW()-$I$19-$I$8+$I$12,COLUMN()-$I$21+$I$14),""))</f>
        <v/>
      </c>
      <c r="M82" s="141" t="str">
        <f t="shared" ca="1" si="19"/>
        <v/>
      </c>
      <c r="N82" s="142" t="str">
        <f t="shared" ca="1" si="20"/>
        <v/>
      </c>
      <c r="O82" s="143" t="str">
        <f t="shared" ca="1" si="21"/>
        <v/>
      </c>
      <c r="P82" s="143" t="str">
        <f t="shared" ca="1" si="22"/>
        <v/>
      </c>
      <c r="Q82" s="143" t="str">
        <f t="shared" ca="1" si="23"/>
        <v/>
      </c>
      <c r="R82" s="146"/>
      <c r="AA82" s="8" t="str">
        <f t="shared" ca="1" si="24"/>
        <v/>
      </c>
      <c r="AB82" s="8" t="str">
        <f t="shared" ca="1" si="25"/>
        <v/>
      </c>
      <c r="AC82" s="8" t="str">
        <f t="shared" ca="1" si="31"/>
        <v/>
      </c>
      <c r="AD82" s="8" t="str">
        <f t="shared" ca="1" si="31"/>
        <v/>
      </c>
      <c r="AE82" s="38" t="str">
        <f t="shared" ca="1" si="26"/>
        <v/>
      </c>
      <c r="AF82" s="38" t="str">
        <f t="shared" ca="1" si="27"/>
        <v/>
      </c>
      <c r="AG82" s="8" t="str">
        <f t="shared" ca="1" si="28"/>
        <v/>
      </c>
      <c r="AH82" s="8" t="str">
        <f t="shared" ca="1" si="29"/>
        <v/>
      </c>
      <c r="AI82" s="8" t="str">
        <f t="shared" ca="1" si="30"/>
        <v/>
      </c>
    </row>
    <row r="83" spans="11:35">
      <c r="K83" s="135" t="str">
        <f t="shared" ca="1" si="16"/>
        <v/>
      </c>
      <c r="L83" s="135" t="str">
        <f ca="1">IF(ROW()-$I$19&lt;$I$8,OFFSET(#REF!,ROW()-$I$19+$I$4,COLUMN()-$I$21+$I$6),IF(ROW()-$I$19&lt;$I$8+$I$16,OFFSET(#REF!,ROW()-$I$19-$I$8+$I$12,COLUMN()-$I$21+$I$14),""))</f>
        <v/>
      </c>
      <c r="M83" s="141" t="str">
        <f t="shared" ca="1" si="19"/>
        <v/>
      </c>
      <c r="N83" s="142" t="str">
        <f t="shared" ca="1" si="20"/>
        <v/>
      </c>
      <c r="O83" s="143" t="str">
        <f t="shared" ca="1" si="21"/>
        <v/>
      </c>
      <c r="P83" s="143" t="str">
        <f t="shared" ca="1" si="22"/>
        <v/>
      </c>
      <c r="Q83" s="143" t="str">
        <f t="shared" ca="1" si="23"/>
        <v/>
      </c>
      <c r="R83" s="146"/>
      <c r="AA83" s="8" t="str">
        <f t="shared" ca="1" si="24"/>
        <v/>
      </c>
      <c r="AB83" s="8" t="str">
        <f t="shared" ca="1" si="25"/>
        <v/>
      </c>
      <c r="AC83" s="8" t="str">
        <f t="shared" ca="1" si="31"/>
        <v/>
      </c>
      <c r="AD83" s="8" t="str">
        <f t="shared" ca="1" si="31"/>
        <v/>
      </c>
      <c r="AE83" s="38" t="str">
        <f t="shared" ca="1" si="26"/>
        <v/>
      </c>
      <c r="AF83" s="38" t="str">
        <f t="shared" ca="1" si="27"/>
        <v/>
      </c>
      <c r="AG83" s="8" t="str">
        <f t="shared" ca="1" si="28"/>
        <v/>
      </c>
      <c r="AH83" s="8" t="str">
        <f t="shared" ca="1" si="29"/>
        <v/>
      </c>
      <c r="AI83" s="8" t="str">
        <f t="shared" ca="1" si="30"/>
        <v/>
      </c>
    </row>
    <row r="84" spans="11:35">
      <c r="K84" s="135" t="str">
        <f t="shared" ca="1" si="16"/>
        <v/>
      </c>
      <c r="L84" s="135" t="str">
        <f ca="1">IF(ROW()-$I$19&lt;$I$8,OFFSET(#REF!,ROW()-$I$19+$I$4,COLUMN()-$I$21+$I$6),IF(ROW()-$I$19&lt;$I$8+$I$16,OFFSET(#REF!,ROW()-$I$19-$I$8+$I$12,COLUMN()-$I$21+$I$14),""))</f>
        <v/>
      </c>
      <c r="M84" s="141" t="str">
        <f t="shared" ca="1" si="19"/>
        <v/>
      </c>
      <c r="N84" s="142" t="str">
        <f t="shared" ca="1" si="20"/>
        <v/>
      </c>
      <c r="O84" s="143" t="str">
        <f t="shared" ca="1" si="21"/>
        <v/>
      </c>
      <c r="P84" s="143" t="str">
        <f t="shared" ca="1" si="22"/>
        <v/>
      </c>
      <c r="Q84" s="143" t="str">
        <f t="shared" ca="1" si="23"/>
        <v/>
      </c>
      <c r="R84" s="146"/>
      <c r="AA84" s="8" t="str">
        <f t="shared" ca="1" si="24"/>
        <v/>
      </c>
      <c r="AB84" s="8" t="str">
        <f t="shared" ca="1" si="25"/>
        <v/>
      </c>
      <c r="AC84" s="8" t="str">
        <f t="shared" ca="1" si="31"/>
        <v/>
      </c>
      <c r="AD84" s="8" t="str">
        <f t="shared" ca="1" si="31"/>
        <v/>
      </c>
      <c r="AE84" s="38" t="str">
        <f t="shared" ca="1" si="26"/>
        <v/>
      </c>
      <c r="AF84" s="38" t="str">
        <f t="shared" ca="1" si="27"/>
        <v/>
      </c>
      <c r="AG84" s="8" t="str">
        <f t="shared" ca="1" si="28"/>
        <v/>
      </c>
      <c r="AH84" s="8" t="str">
        <f t="shared" ca="1" si="29"/>
        <v/>
      </c>
      <c r="AI84" s="8" t="str">
        <f t="shared" ca="1" si="30"/>
        <v/>
      </c>
    </row>
    <row r="85" spans="11:35">
      <c r="K85" s="135" t="str">
        <f t="shared" ca="1" si="16"/>
        <v/>
      </c>
      <c r="L85" s="135" t="str">
        <f ca="1">IF(ROW()-$I$19&lt;$I$8,OFFSET(#REF!,ROW()-$I$19+$I$4,COLUMN()-$I$21+$I$6),IF(ROW()-$I$19&lt;$I$8+$I$16,OFFSET(#REF!,ROW()-$I$19-$I$8+$I$12,COLUMN()-$I$21+$I$14),""))</f>
        <v/>
      </c>
      <c r="M85" s="141" t="str">
        <f t="shared" ca="1" si="19"/>
        <v/>
      </c>
      <c r="N85" s="142" t="str">
        <f t="shared" ca="1" si="20"/>
        <v/>
      </c>
      <c r="O85" s="143" t="str">
        <f t="shared" ca="1" si="21"/>
        <v/>
      </c>
      <c r="P85" s="143" t="str">
        <f t="shared" ca="1" si="22"/>
        <v/>
      </c>
      <c r="Q85" s="143" t="str">
        <f t="shared" ca="1" si="23"/>
        <v/>
      </c>
      <c r="R85" s="146"/>
      <c r="AA85" s="8" t="str">
        <f t="shared" ca="1" si="24"/>
        <v/>
      </c>
      <c r="AB85" s="8" t="str">
        <f t="shared" ca="1" si="25"/>
        <v/>
      </c>
      <c r="AC85" s="8" t="str">
        <f t="shared" ca="1" si="31"/>
        <v/>
      </c>
      <c r="AD85" s="8" t="str">
        <f t="shared" ca="1" si="31"/>
        <v/>
      </c>
      <c r="AE85" s="38" t="str">
        <f t="shared" ca="1" si="26"/>
        <v/>
      </c>
      <c r="AF85" s="38" t="str">
        <f t="shared" ca="1" si="27"/>
        <v/>
      </c>
      <c r="AG85" s="8" t="str">
        <f t="shared" ca="1" si="28"/>
        <v/>
      </c>
      <c r="AH85" s="8" t="str">
        <f t="shared" ca="1" si="29"/>
        <v/>
      </c>
      <c r="AI85" s="8" t="str">
        <f t="shared" ca="1" si="30"/>
        <v/>
      </c>
    </row>
    <row r="86" spans="11:35">
      <c r="K86" s="135" t="str">
        <f t="shared" ca="1" si="16"/>
        <v/>
      </c>
      <c r="L86" s="135" t="str">
        <f ca="1">IF(ROW()-$I$19&lt;$I$8,OFFSET(#REF!,ROW()-$I$19+$I$4,COLUMN()-$I$21+$I$6),IF(ROW()-$I$19&lt;$I$8+$I$16,OFFSET(#REF!,ROW()-$I$19-$I$8+$I$12,COLUMN()-$I$21+$I$14),""))</f>
        <v/>
      </c>
      <c r="M86" s="141" t="str">
        <f t="shared" ca="1" si="19"/>
        <v/>
      </c>
      <c r="N86" s="142" t="str">
        <f t="shared" ca="1" si="20"/>
        <v/>
      </c>
      <c r="O86" s="143" t="str">
        <f t="shared" ca="1" si="21"/>
        <v/>
      </c>
      <c r="P86" s="143" t="str">
        <f t="shared" ca="1" si="22"/>
        <v/>
      </c>
      <c r="Q86" s="143" t="str">
        <f t="shared" ca="1" si="23"/>
        <v/>
      </c>
      <c r="R86" s="146"/>
      <c r="AA86" s="8" t="str">
        <f t="shared" ca="1" si="24"/>
        <v/>
      </c>
      <c r="AB86" s="8" t="str">
        <f t="shared" ca="1" si="25"/>
        <v/>
      </c>
      <c r="AC86" s="8" t="str">
        <f t="shared" ca="1" si="31"/>
        <v/>
      </c>
      <c r="AD86" s="8" t="str">
        <f t="shared" ca="1" si="31"/>
        <v/>
      </c>
      <c r="AE86" s="38" t="str">
        <f t="shared" ca="1" si="26"/>
        <v/>
      </c>
      <c r="AF86" s="38" t="str">
        <f t="shared" ca="1" si="27"/>
        <v/>
      </c>
      <c r="AG86" s="8" t="str">
        <f t="shared" ca="1" si="28"/>
        <v/>
      </c>
      <c r="AH86" s="8" t="str">
        <f t="shared" ca="1" si="29"/>
        <v/>
      </c>
      <c r="AI86" s="8" t="str">
        <f t="shared" ca="1" si="30"/>
        <v/>
      </c>
    </row>
    <row r="87" spans="11:35">
      <c r="K87" s="135" t="str">
        <f t="shared" ca="1" si="16"/>
        <v/>
      </c>
      <c r="L87" s="135" t="str">
        <f ca="1">IF(ROW()-$I$19&lt;$I$8,OFFSET(#REF!,ROW()-$I$19+$I$4,COLUMN()-$I$21+$I$6),IF(ROW()-$I$19&lt;$I$8+$I$16,OFFSET(#REF!,ROW()-$I$19-$I$8+$I$12,COLUMN()-$I$21+$I$14),""))</f>
        <v/>
      </c>
      <c r="M87" s="141" t="str">
        <f t="shared" ca="1" si="19"/>
        <v/>
      </c>
      <c r="N87" s="142" t="str">
        <f t="shared" ca="1" si="20"/>
        <v/>
      </c>
      <c r="O87" s="143" t="str">
        <f t="shared" ca="1" si="21"/>
        <v/>
      </c>
      <c r="P87" s="143" t="str">
        <f t="shared" ca="1" si="22"/>
        <v/>
      </c>
      <c r="Q87" s="143" t="str">
        <f t="shared" ca="1" si="23"/>
        <v/>
      </c>
      <c r="R87" s="146"/>
      <c r="AA87" s="8" t="str">
        <f t="shared" ca="1" si="24"/>
        <v/>
      </c>
      <c r="AB87" s="8" t="str">
        <f t="shared" ca="1" si="25"/>
        <v/>
      </c>
      <c r="AC87" s="8" t="str">
        <f t="shared" ca="1" si="31"/>
        <v/>
      </c>
      <c r="AD87" s="8" t="str">
        <f t="shared" ca="1" si="31"/>
        <v/>
      </c>
      <c r="AE87" s="38" t="str">
        <f t="shared" ca="1" si="26"/>
        <v/>
      </c>
      <c r="AF87" s="38" t="str">
        <f t="shared" ca="1" si="27"/>
        <v/>
      </c>
      <c r="AG87" s="8" t="str">
        <f t="shared" ca="1" si="28"/>
        <v/>
      </c>
      <c r="AH87" s="8" t="str">
        <f t="shared" ca="1" si="29"/>
        <v/>
      </c>
      <c r="AI87" s="8" t="str">
        <f t="shared" ca="1" si="30"/>
        <v/>
      </c>
    </row>
    <row r="88" spans="11:35">
      <c r="K88" s="135" t="str">
        <f t="shared" ca="1" si="16"/>
        <v/>
      </c>
      <c r="L88" s="135" t="str">
        <f ca="1">IF(ROW()-$I$19&lt;$I$8,OFFSET(#REF!,ROW()-$I$19+$I$4,COLUMN()-$I$21+$I$6),IF(ROW()-$I$19&lt;$I$8+$I$16,OFFSET(#REF!,ROW()-$I$19-$I$8+$I$12,COLUMN()-$I$21+$I$14),""))</f>
        <v/>
      </c>
      <c r="M88" s="141" t="str">
        <f t="shared" ca="1" si="19"/>
        <v/>
      </c>
      <c r="N88" s="142" t="str">
        <f t="shared" ca="1" si="20"/>
        <v/>
      </c>
      <c r="O88" s="143" t="str">
        <f t="shared" ca="1" si="21"/>
        <v/>
      </c>
      <c r="P88" s="143" t="str">
        <f t="shared" ca="1" si="22"/>
        <v/>
      </c>
      <c r="Q88" s="143" t="str">
        <f t="shared" ca="1" si="23"/>
        <v/>
      </c>
      <c r="R88" s="146"/>
      <c r="AA88" s="8" t="str">
        <f t="shared" ca="1" si="24"/>
        <v/>
      </c>
      <c r="AB88" s="8" t="str">
        <f t="shared" ca="1" si="25"/>
        <v/>
      </c>
      <c r="AC88" s="8" t="str">
        <f t="shared" ca="1" si="31"/>
        <v/>
      </c>
      <c r="AD88" s="8" t="str">
        <f t="shared" ca="1" si="31"/>
        <v/>
      </c>
      <c r="AE88" s="38" t="str">
        <f t="shared" ca="1" si="26"/>
        <v/>
      </c>
      <c r="AF88" s="38" t="str">
        <f t="shared" ca="1" si="27"/>
        <v/>
      </c>
      <c r="AG88" s="8" t="str">
        <f t="shared" ca="1" si="28"/>
        <v/>
      </c>
      <c r="AH88" s="8" t="str">
        <f t="shared" ca="1" si="29"/>
        <v/>
      </c>
      <c r="AI88" s="8" t="str">
        <f t="shared" ca="1" si="30"/>
        <v/>
      </c>
    </row>
    <row r="89" spans="11:35">
      <c r="K89" s="135" t="str">
        <f t="shared" ref="K89:K152" ca="1" si="32">IF(ROW()-$I$19&lt;$I$8,OFFSET($A$1,ROW()-$I$19+$I$4,COLUMN()-$I$21+$I$6),IF(ROW()-$I$19&lt;$I$8+$I$16,OFFSET($A$1,ROW()-$I$19-$I$8+$I$12,COLUMN()-$I$21+$I$14),""))</f>
        <v/>
      </c>
      <c r="L89" s="135" t="str">
        <f ca="1">IF(ROW()-$I$19&lt;$I$8,OFFSET(#REF!,ROW()-$I$19+$I$4,COLUMN()-$I$21+$I$6),IF(ROW()-$I$19&lt;$I$8+$I$16,OFFSET(#REF!,ROW()-$I$19-$I$8+$I$12,COLUMN()-$I$21+$I$14),""))</f>
        <v/>
      </c>
      <c r="M89" s="141" t="str">
        <f t="shared" ca="1" si="19"/>
        <v/>
      </c>
      <c r="N89" s="142" t="str">
        <f t="shared" ca="1" si="20"/>
        <v/>
      </c>
      <c r="O89" s="143" t="str">
        <f t="shared" ca="1" si="21"/>
        <v/>
      </c>
      <c r="P89" s="143" t="str">
        <f t="shared" ca="1" si="22"/>
        <v/>
      </c>
      <c r="Q89" s="143" t="str">
        <f t="shared" ca="1" si="23"/>
        <v/>
      </c>
      <c r="R89" s="146"/>
      <c r="AA89" s="8" t="str">
        <f t="shared" ca="1" si="24"/>
        <v/>
      </c>
      <c r="AB89" s="8" t="str">
        <f t="shared" ca="1" si="25"/>
        <v/>
      </c>
      <c r="AC89" s="8" t="str">
        <f t="shared" ca="1" si="31"/>
        <v/>
      </c>
      <c r="AD89" s="8" t="str">
        <f t="shared" ca="1" si="31"/>
        <v/>
      </c>
      <c r="AE89" s="38" t="str">
        <f t="shared" ca="1" si="26"/>
        <v/>
      </c>
      <c r="AF89" s="38" t="str">
        <f t="shared" ca="1" si="27"/>
        <v/>
      </c>
      <c r="AG89" s="8" t="str">
        <f t="shared" ca="1" si="28"/>
        <v/>
      </c>
      <c r="AH89" s="8" t="str">
        <f t="shared" ca="1" si="29"/>
        <v/>
      </c>
      <c r="AI89" s="8" t="str">
        <f t="shared" ca="1" si="30"/>
        <v/>
      </c>
    </row>
    <row r="90" spans="11:35">
      <c r="K90" s="135" t="str">
        <f t="shared" ca="1" si="32"/>
        <v/>
      </c>
      <c r="L90" s="135" t="str">
        <f ca="1">IF(ROW()-$I$19&lt;$I$8,OFFSET(#REF!,ROW()-$I$19+$I$4,COLUMN()-$I$21+$I$6),IF(ROW()-$I$19&lt;$I$8+$I$16,OFFSET(#REF!,ROW()-$I$19-$I$8+$I$12,COLUMN()-$I$21+$I$14),""))</f>
        <v/>
      </c>
      <c r="M90" s="141" t="str">
        <f t="shared" ca="1" si="19"/>
        <v/>
      </c>
      <c r="N90" s="142" t="str">
        <f t="shared" ca="1" si="20"/>
        <v/>
      </c>
      <c r="O90" s="143" t="str">
        <f t="shared" ca="1" si="21"/>
        <v/>
      </c>
      <c r="P90" s="143" t="str">
        <f t="shared" ca="1" si="22"/>
        <v/>
      </c>
      <c r="Q90" s="143" t="str">
        <f t="shared" ca="1" si="23"/>
        <v/>
      </c>
      <c r="R90" s="146"/>
      <c r="AA90" s="8" t="str">
        <f t="shared" ca="1" si="24"/>
        <v/>
      </c>
      <c r="AB90" s="8" t="str">
        <f t="shared" ca="1" si="25"/>
        <v/>
      </c>
      <c r="AC90" s="8" t="str">
        <f t="shared" ca="1" si="31"/>
        <v/>
      </c>
      <c r="AD90" s="8" t="str">
        <f t="shared" ca="1" si="31"/>
        <v/>
      </c>
      <c r="AE90" s="38" t="str">
        <f t="shared" ca="1" si="26"/>
        <v/>
      </c>
      <c r="AF90" s="38" t="str">
        <f t="shared" ca="1" si="27"/>
        <v/>
      </c>
      <c r="AG90" s="8" t="str">
        <f t="shared" ca="1" si="28"/>
        <v/>
      </c>
      <c r="AH90" s="8" t="str">
        <f t="shared" ca="1" si="29"/>
        <v/>
      </c>
      <c r="AI90" s="8" t="str">
        <f t="shared" ca="1" si="30"/>
        <v/>
      </c>
    </row>
    <row r="91" spans="11:35">
      <c r="K91" s="135" t="str">
        <f t="shared" ca="1" si="32"/>
        <v/>
      </c>
      <c r="L91" s="135" t="str">
        <f ca="1">IF(ROW()-$I$19&lt;$I$8,OFFSET(#REF!,ROW()-$I$19+$I$4,COLUMN()-$I$21+$I$6),IF(ROW()-$I$19&lt;$I$8+$I$16,OFFSET(#REF!,ROW()-$I$19-$I$8+$I$12,COLUMN()-$I$21+$I$14),""))</f>
        <v/>
      </c>
      <c r="M91" s="141" t="str">
        <f t="shared" ca="1" si="19"/>
        <v/>
      </c>
      <c r="N91" s="142" t="str">
        <f t="shared" ca="1" si="20"/>
        <v/>
      </c>
      <c r="O91" s="143" t="str">
        <f t="shared" ca="1" si="21"/>
        <v/>
      </c>
      <c r="P91" s="143" t="str">
        <f t="shared" ca="1" si="22"/>
        <v/>
      </c>
      <c r="Q91" s="143" t="str">
        <f t="shared" ca="1" si="23"/>
        <v/>
      </c>
      <c r="R91" s="146"/>
      <c r="AA91" s="8" t="str">
        <f t="shared" ca="1" si="24"/>
        <v/>
      </c>
      <c r="AB91" s="8" t="str">
        <f t="shared" ca="1" si="25"/>
        <v/>
      </c>
      <c r="AC91" s="8" t="str">
        <f t="shared" ca="1" si="31"/>
        <v/>
      </c>
      <c r="AD91" s="8" t="str">
        <f t="shared" ca="1" si="31"/>
        <v/>
      </c>
      <c r="AE91" s="38" t="str">
        <f t="shared" ca="1" si="26"/>
        <v/>
      </c>
      <c r="AF91" s="38" t="str">
        <f t="shared" ca="1" si="27"/>
        <v/>
      </c>
      <c r="AG91" s="8" t="str">
        <f t="shared" ca="1" si="28"/>
        <v/>
      </c>
      <c r="AH91" s="8" t="str">
        <f t="shared" ca="1" si="29"/>
        <v/>
      </c>
      <c r="AI91" s="8" t="str">
        <f t="shared" ca="1" si="30"/>
        <v/>
      </c>
    </row>
    <row r="92" spans="11:35">
      <c r="K92" s="135" t="str">
        <f t="shared" ca="1" si="32"/>
        <v/>
      </c>
      <c r="L92" s="135" t="str">
        <f ca="1">IF(ROW()-$I$19&lt;$I$8,OFFSET(#REF!,ROW()-$I$19+$I$4,COLUMN()-$I$21+$I$6),IF(ROW()-$I$19&lt;$I$8+$I$16,OFFSET(#REF!,ROW()-$I$19-$I$8+$I$12,COLUMN()-$I$21+$I$14),""))</f>
        <v/>
      </c>
      <c r="M92" s="141" t="str">
        <f t="shared" ca="1" si="19"/>
        <v/>
      </c>
      <c r="N92" s="142" t="str">
        <f t="shared" ca="1" si="20"/>
        <v/>
      </c>
      <c r="O92" s="143" t="str">
        <f t="shared" ca="1" si="21"/>
        <v/>
      </c>
      <c r="P92" s="143" t="str">
        <f t="shared" ca="1" si="22"/>
        <v/>
      </c>
      <c r="Q92" s="143" t="str">
        <f t="shared" ca="1" si="23"/>
        <v/>
      </c>
      <c r="R92" s="146"/>
      <c r="AA92" s="8" t="str">
        <f t="shared" ca="1" si="24"/>
        <v/>
      </c>
      <c r="AB92" s="8" t="str">
        <f t="shared" ca="1" si="25"/>
        <v/>
      </c>
      <c r="AC92" s="8" t="str">
        <f t="shared" ca="1" si="31"/>
        <v/>
      </c>
      <c r="AD92" s="8" t="str">
        <f t="shared" ca="1" si="31"/>
        <v/>
      </c>
      <c r="AE92" s="38" t="str">
        <f t="shared" ca="1" si="26"/>
        <v/>
      </c>
      <c r="AF92" s="38" t="str">
        <f t="shared" ca="1" si="27"/>
        <v/>
      </c>
      <c r="AG92" s="8" t="str">
        <f t="shared" ca="1" si="28"/>
        <v/>
      </c>
      <c r="AH92" s="8" t="str">
        <f t="shared" ca="1" si="29"/>
        <v/>
      </c>
      <c r="AI92" s="8" t="str">
        <f t="shared" ca="1" si="30"/>
        <v/>
      </c>
    </row>
    <row r="93" spans="11:35">
      <c r="K93" s="135" t="str">
        <f t="shared" ca="1" si="32"/>
        <v/>
      </c>
      <c r="L93" s="135" t="str">
        <f ca="1">IF(ROW()-$I$19&lt;$I$8,OFFSET(#REF!,ROW()-$I$19+$I$4,COLUMN()-$I$21+$I$6),IF(ROW()-$I$19&lt;$I$8+$I$16,OFFSET(#REF!,ROW()-$I$19-$I$8+$I$12,COLUMN()-$I$21+$I$14),""))</f>
        <v/>
      </c>
      <c r="M93" s="141" t="str">
        <f t="shared" ca="1" si="19"/>
        <v/>
      </c>
      <c r="N93" s="142" t="str">
        <f t="shared" ca="1" si="20"/>
        <v/>
      </c>
      <c r="O93" s="143" t="str">
        <f t="shared" ca="1" si="21"/>
        <v/>
      </c>
      <c r="P93" s="143" t="str">
        <f t="shared" ca="1" si="22"/>
        <v/>
      </c>
      <c r="Q93" s="143" t="str">
        <f t="shared" ca="1" si="23"/>
        <v/>
      </c>
      <c r="R93" s="146"/>
      <c r="AA93" s="8" t="str">
        <f t="shared" ca="1" si="24"/>
        <v/>
      </c>
      <c r="AB93" s="8" t="str">
        <f t="shared" ca="1" si="25"/>
        <v/>
      </c>
      <c r="AC93" s="8" t="str">
        <f t="shared" ca="1" si="31"/>
        <v/>
      </c>
      <c r="AD93" s="8" t="str">
        <f t="shared" ca="1" si="31"/>
        <v/>
      </c>
      <c r="AE93" s="38" t="str">
        <f t="shared" ca="1" si="26"/>
        <v/>
      </c>
      <c r="AF93" s="38" t="str">
        <f t="shared" ca="1" si="27"/>
        <v/>
      </c>
      <c r="AG93" s="8" t="str">
        <f t="shared" ca="1" si="28"/>
        <v/>
      </c>
      <c r="AH93" s="8" t="str">
        <f t="shared" ca="1" si="29"/>
        <v/>
      </c>
      <c r="AI93" s="8" t="str">
        <f t="shared" ca="1" si="30"/>
        <v/>
      </c>
    </row>
    <row r="94" spans="11:35">
      <c r="K94" s="135" t="str">
        <f t="shared" ca="1" si="32"/>
        <v/>
      </c>
      <c r="L94" s="135" t="str">
        <f ca="1">IF(ROW()-$I$19&lt;$I$8,OFFSET(#REF!,ROW()-$I$19+$I$4,COLUMN()-$I$21+$I$6),IF(ROW()-$I$19&lt;$I$8+$I$16,OFFSET(#REF!,ROW()-$I$19-$I$8+$I$12,COLUMN()-$I$21+$I$14),""))</f>
        <v/>
      </c>
      <c r="M94" s="141" t="str">
        <f t="shared" ca="1" si="19"/>
        <v/>
      </c>
      <c r="N94" s="142" t="str">
        <f t="shared" ca="1" si="20"/>
        <v/>
      </c>
      <c r="O94" s="143" t="str">
        <f t="shared" ca="1" si="21"/>
        <v/>
      </c>
      <c r="P94" s="143" t="str">
        <f t="shared" ca="1" si="22"/>
        <v/>
      </c>
      <c r="Q94" s="143" t="str">
        <f t="shared" ca="1" si="23"/>
        <v/>
      </c>
      <c r="R94" s="146"/>
      <c r="AA94" s="8" t="str">
        <f t="shared" ca="1" si="24"/>
        <v/>
      </c>
      <c r="AB94" s="8" t="str">
        <f t="shared" ca="1" si="25"/>
        <v/>
      </c>
      <c r="AC94" s="8" t="str">
        <f t="shared" ca="1" si="31"/>
        <v/>
      </c>
      <c r="AD94" s="8" t="str">
        <f t="shared" ca="1" si="31"/>
        <v/>
      </c>
      <c r="AE94" s="38" t="str">
        <f t="shared" ca="1" si="26"/>
        <v/>
      </c>
      <c r="AF94" s="38" t="str">
        <f t="shared" ca="1" si="27"/>
        <v/>
      </c>
      <c r="AG94" s="8" t="str">
        <f t="shared" ca="1" si="28"/>
        <v/>
      </c>
      <c r="AH94" s="8" t="str">
        <f t="shared" ca="1" si="29"/>
        <v/>
      </c>
      <c r="AI94" s="8" t="str">
        <f t="shared" ca="1" si="30"/>
        <v/>
      </c>
    </row>
    <row r="95" spans="11:35">
      <c r="K95" s="135" t="str">
        <f t="shared" ca="1" si="32"/>
        <v/>
      </c>
      <c r="L95" s="135" t="str">
        <f ca="1">IF(ROW()-$I$19&lt;$I$8,OFFSET(#REF!,ROW()-$I$19+$I$4,COLUMN()-$I$21+$I$6),IF(ROW()-$I$19&lt;$I$8+$I$16,OFFSET(#REF!,ROW()-$I$19-$I$8+$I$12,COLUMN()-$I$21+$I$14),""))</f>
        <v/>
      </c>
      <c r="M95" s="141" t="str">
        <f t="shared" ca="1" si="19"/>
        <v/>
      </c>
      <c r="N95" s="142" t="str">
        <f t="shared" ca="1" si="20"/>
        <v/>
      </c>
      <c r="O95" s="143" t="str">
        <f t="shared" ca="1" si="21"/>
        <v/>
      </c>
      <c r="P95" s="143" t="str">
        <f t="shared" ca="1" si="22"/>
        <v/>
      </c>
      <c r="Q95" s="143" t="str">
        <f t="shared" ca="1" si="23"/>
        <v/>
      </c>
      <c r="R95" s="146"/>
      <c r="AA95" s="8" t="str">
        <f t="shared" ca="1" si="24"/>
        <v/>
      </c>
      <c r="AB95" s="8" t="str">
        <f t="shared" ca="1" si="25"/>
        <v/>
      </c>
      <c r="AC95" s="8" t="str">
        <f t="shared" ca="1" si="31"/>
        <v/>
      </c>
      <c r="AD95" s="8" t="str">
        <f t="shared" ca="1" si="31"/>
        <v/>
      </c>
      <c r="AE95" s="38" t="str">
        <f t="shared" ca="1" si="26"/>
        <v/>
      </c>
      <c r="AF95" s="38" t="str">
        <f t="shared" ca="1" si="27"/>
        <v/>
      </c>
      <c r="AG95" s="8" t="str">
        <f t="shared" ca="1" si="28"/>
        <v/>
      </c>
      <c r="AH95" s="8" t="str">
        <f t="shared" ca="1" si="29"/>
        <v/>
      </c>
      <c r="AI95" s="8" t="str">
        <f t="shared" ca="1" si="30"/>
        <v/>
      </c>
    </row>
    <row r="96" spans="11:35">
      <c r="K96" s="135" t="str">
        <f t="shared" ca="1" si="32"/>
        <v/>
      </c>
      <c r="L96" s="135" t="str">
        <f ca="1">IF(ROW()-$I$19&lt;$I$8,OFFSET(#REF!,ROW()-$I$19+$I$4,COLUMN()-$I$21+$I$6),IF(ROW()-$I$19&lt;$I$8+$I$16,OFFSET(#REF!,ROW()-$I$19-$I$8+$I$12,COLUMN()-$I$21+$I$14),""))</f>
        <v/>
      </c>
      <c r="M96" s="141" t="str">
        <f t="shared" ca="1" si="19"/>
        <v/>
      </c>
      <c r="N96" s="142" t="str">
        <f t="shared" ca="1" si="20"/>
        <v/>
      </c>
      <c r="O96" s="143" t="str">
        <f t="shared" ca="1" si="21"/>
        <v/>
      </c>
      <c r="P96" s="143" t="str">
        <f t="shared" ca="1" si="22"/>
        <v/>
      </c>
      <c r="Q96" s="143" t="str">
        <f t="shared" ca="1" si="23"/>
        <v/>
      </c>
      <c r="R96" s="146"/>
      <c r="AA96" s="8" t="str">
        <f t="shared" ca="1" si="24"/>
        <v/>
      </c>
      <c r="AB96" s="8" t="str">
        <f t="shared" ca="1" si="25"/>
        <v/>
      </c>
      <c r="AC96" s="8" t="str">
        <f t="shared" ca="1" si="31"/>
        <v/>
      </c>
      <c r="AD96" s="8" t="str">
        <f t="shared" ca="1" si="31"/>
        <v/>
      </c>
      <c r="AE96" s="38" t="str">
        <f t="shared" ca="1" si="26"/>
        <v/>
      </c>
      <c r="AF96" s="38" t="str">
        <f t="shared" ca="1" si="27"/>
        <v/>
      </c>
      <c r="AG96" s="8" t="str">
        <f t="shared" ca="1" si="28"/>
        <v/>
      </c>
      <c r="AH96" s="8" t="str">
        <f t="shared" ca="1" si="29"/>
        <v/>
      </c>
      <c r="AI96" s="8" t="str">
        <f t="shared" ca="1" si="30"/>
        <v/>
      </c>
    </row>
    <row r="97" spans="11:35">
      <c r="K97" s="135" t="str">
        <f t="shared" ca="1" si="32"/>
        <v/>
      </c>
      <c r="L97" s="135" t="str">
        <f ca="1">IF(ROW()-$I$19&lt;$I$8,OFFSET(#REF!,ROW()-$I$19+$I$4,COLUMN()-$I$21+$I$6),IF(ROW()-$I$19&lt;$I$8+$I$16,OFFSET(#REF!,ROW()-$I$19-$I$8+$I$12,COLUMN()-$I$21+$I$14),""))</f>
        <v/>
      </c>
      <c r="M97" s="141" t="str">
        <f t="shared" ca="1" si="19"/>
        <v/>
      </c>
      <c r="N97" s="142" t="str">
        <f t="shared" ca="1" si="20"/>
        <v/>
      </c>
      <c r="O97" s="143" t="str">
        <f t="shared" ca="1" si="21"/>
        <v/>
      </c>
      <c r="P97" s="143" t="str">
        <f t="shared" ca="1" si="22"/>
        <v/>
      </c>
      <c r="Q97" s="143" t="str">
        <f t="shared" ca="1" si="23"/>
        <v/>
      </c>
      <c r="R97" s="146"/>
      <c r="AA97" s="8" t="str">
        <f t="shared" ca="1" si="24"/>
        <v/>
      </c>
      <c r="AB97" s="8" t="str">
        <f t="shared" ca="1" si="25"/>
        <v/>
      </c>
      <c r="AC97" s="8" t="str">
        <f t="shared" ca="1" si="31"/>
        <v/>
      </c>
      <c r="AD97" s="8" t="str">
        <f t="shared" ca="1" si="31"/>
        <v/>
      </c>
      <c r="AE97" s="38" t="str">
        <f t="shared" ca="1" si="26"/>
        <v/>
      </c>
      <c r="AF97" s="38" t="str">
        <f t="shared" ca="1" si="27"/>
        <v/>
      </c>
      <c r="AG97" s="8" t="str">
        <f t="shared" ca="1" si="28"/>
        <v/>
      </c>
      <c r="AH97" s="8" t="str">
        <f t="shared" ca="1" si="29"/>
        <v/>
      </c>
      <c r="AI97" s="8" t="str">
        <f t="shared" ca="1" si="30"/>
        <v/>
      </c>
    </row>
    <row r="98" spans="11:35">
      <c r="K98" s="135" t="str">
        <f t="shared" ca="1" si="32"/>
        <v/>
      </c>
      <c r="L98" s="135" t="str">
        <f ca="1">IF(ROW()-$I$19&lt;$I$8,OFFSET(#REF!,ROW()-$I$19+$I$4,COLUMN()-$I$21+$I$6),IF(ROW()-$I$19&lt;$I$8+$I$16,OFFSET(#REF!,ROW()-$I$19-$I$8+$I$12,COLUMN()-$I$21+$I$14),""))</f>
        <v/>
      </c>
      <c r="M98" s="141" t="str">
        <f t="shared" ca="1" si="19"/>
        <v/>
      </c>
      <c r="N98" s="142" t="str">
        <f t="shared" ca="1" si="20"/>
        <v/>
      </c>
      <c r="O98" s="143" t="str">
        <f t="shared" ca="1" si="21"/>
        <v/>
      </c>
      <c r="P98" s="143" t="str">
        <f t="shared" ca="1" si="22"/>
        <v/>
      </c>
      <c r="Q98" s="143" t="str">
        <f t="shared" ca="1" si="23"/>
        <v/>
      </c>
      <c r="R98" s="146"/>
      <c r="AA98" s="8" t="str">
        <f t="shared" ca="1" si="24"/>
        <v/>
      </c>
      <c r="AB98" s="8" t="str">
        <f t="shared" ca="1" si="25"/>
        <v/>
      </c>
      <c r="AC98" s="8" t="str">
        <f t="shared" ca="1" si="31"/>
        <v/>
      </c>
      <c r="AD98" s="8" t="str">
        <f t="shared" ca="1" si="31"/>
        <v/>
      </c>
      <c r="AE98" s="38" t="str">
        <f t="shared" ca="1" si="26"/>
        <v/>
      </c>
      <c r="AF98" s="38" t="str">
        <f t="shared" ca="1" si="27"/>
        <v/>
      </c>
      <c r="AG98" s="8" t="str">
        <f t="shared" ca="1" si="28"/>
        <v/>
      </c>
      <c r="AH98" s="8" t="str">
        <f t="shared" ca="1" si="29"/>
        <v/>
      </c>
      <c r="AI98" s="8" t="str">
        <f t="shared" ca="1" si="30"/>
        <v/>
      </c>
    </row>
    <row r="99" spans="11:35">
      <c r="K99" s="135" t="str">
        <f t="shared" ca="1" si="32"/>
        <v/>
      </c>
      <c r="L99" s="135" t="str">
        <f ca="1">IF(ROW()-$I$19&lt;$I$8,OFFSET(#REF!,ROW()-$I$19+$I$4,COLUMN()-$I$21+$I$6),IF(ROW()-$I$19&lt;$I$8+$I$16,OFFSET(#REF!,ROW()-$I$19-$I$8+$I$12,COLUMN()-$I$21+$I$14),""))</f>
        <v/>
      </c>
      <c r="M99" s="141" t="str">
        <f t="shared" ca="1" si="19"/>
        <v/>
      </c>
      <c r="N99" s="142" t="str">
        <f t="shared" ca="1" si="20"/>
        <v/>
      </c>
      <c r="O99" s="143" t="str">
        <f t="shared" ca="1" si="21"/>
        <v/>
      </c>
      <c r="P99" s="143" t="str">
        <f t="shared" ca="1" si="22"/>
        <v/>
      </c>
      <c r="Q99" s="143" t="str">
        <f t="shared" ca="1" si="23"/>
        <v/>
      </c>
      <c r="R99" s="146"/>
      <c r="AA99" s="8" t="str">
        <f t="shared" ca="1" si="24"/>
        <v/>
      </c>
      <c r="AB99" s="8" t="str">
        <f t="shared" ca="1" si="25"/>
        <v/>
      </c>
      <c r="AC99" s="8" t="str">
        <f t="shared" ca="1" si="31"/>
        <v/>
      </c>
      <c r="AD99" s="8" t="str">
        <f t="shared" ca="1" si="31"/>
        <v/>
      </c>
      <c r="AE99" s="38" t="str">
        <f t="shared" ca="1" si="26"/>
        <v/>
      </c>
      <c r="AF99" s="38" t="str">
        <f t="shared" ca="1" si="27"/>
        <v/>
      </c>
      <c r="AG99" s="8" t="str">
        <f t="shared" ca="1" si="28"/>
        <v/>
      </c>
      <c r="AH99" s="8" t="str">
        <f t="shared" ca="1" si="29"/>
        <v/>
      </c>
      <c r="AI99" s="8" t="str">
        <f t="shared" ca="1" si="30"/>
        <v/>
      </c>
    </row>
    <row r="100" spans="11:35">
      <c r="K100" s="135" t="str">
        <f t="shared" ca="1" si="32"/>
        <v/>
      </c>
      <c r="L100" s="135" t="str">
        <f ca="1">IF(ROW()-$I$19&lt;$I$8,OFFSET(#REF!,ROW()-$I$19+$I$4,COLUMN()-$I$21+$I$6),IF(ROW()-$I$19&lt;$I$8+$I$16,OFFSET(#REF!,ROW()-$I$19-$I$8+$I$12,COLUMN()-$I$21+$I$14),""))</f>
        <v/>
      </c>
      <c r="M100" s="141" t="str">
        <f t="shared" ca="1" si="19"/>
        <v/>
      </c>
      <c r="N100" s="142" t="str">
        <f t="shared" ca="1" si="20"/>
        <v/>
      </c>
      <c r="O100" s="143" t="str">
        <f t="shared" ca="1" si="21"/>
        <v/>
      </c>
      <c r="P100" s="143" t="str">
        <f t="shared" ca="1" si="22"/>
        <v/>
      </c>
      <c r="Q100" s="143" t="str">
        <f t="shared" ca="1" si="23"/>
        <v/>
      </c>
      <c r="R100" s="146"/>
      <c r="AA100" s="8" t="str">
        <f t="shared" ca="1" si="24"/>
        <v/>
      </c>
      <c r="AB100" s="8" t="str">
        <f t="shared" ca="1" si="25"/>
        <v/>
      </c>
      <c r="AC100" s="8" t="str">
        <f t="shared" ref="AC100:AD119" ca="1" si="33">IF(ROW()-$Y$11&lt;$Y$8,OFFSET($A$1,ROW()-$Y$11+$Y$4,COLUMN()-$Y$13+$Y$6),"")</f>
        <v/>
      </c>
      <c r="AD100" s="8" t="str">
        <f t="shared" ca="1" si="33"/>
        <v/>
      </c>
      <c r="AE100" s="38" t="str">
        <f t="shared" ca="1" si="26"/>
        <v/>
      </c>
      <c r="AF100" s="38" t="str">
        <f t="shared" ca="1" si="27"/>
        <v/>
      </c>
      <c r="AG100" s="8" t="str">
        <f t="shared" ca="1" si="28"/>
        <v/>
      </c>
      <c r="AH100" s="8" t="str">
        <f t="shared" ca="1" si="29"/>
        <v/>
      </c>
      <c r="AI100" s="8" t="str">
        <f t="shared" ca="1" si="30"/>
        <v/>
      </c>
    </row>
    <row r="101" spans="11:35">
      <c r="K101" s="135" t="str">
        <f t="shared" ca="1" si="32"/>
        <v/>
      </c>
      <c r="L101" s="135" t="str">
        <f ca="1">IF(ROW()-$I$19&lt;$I$8,OFFSET(#REF!,ROW()-$I$19+$I$4,COLUMN()-$I$21+$I$6),IF(ROW()-$I$19&lt;$I$8+$I$16,OFFSET(#REF!,ROW()-$I$19-$I$8+$I$12,COLUMN()-$I$21+$I$14),""))</f>
        <v/>
      </c>
      <c r="M101" s="141" t="str">
        <f t="shared" ca="1" si="19"/>
        <v/>
      </c>
      <c r="N101" s="142" t="str">
        <f t="shared" ca="1" si="20"/>
        <v/>
      </c>
      <c r="O101" s="143" t="str">
        <f t="shared" ca="1" si="21"/>
        <v/>
      </c>
      <c r="P101" s="143" t="str">
        <f t="shared" ca="1" si="22"/>
        <v/>
      </c>
      <c r="Q101" s="143" t="str">
        <f t="shared" ca="1" si="23"/>
        <v/>
      </c>
      <c r="R101" s="146"/>
      <c r="AA101" s="8" t="str">
        <f t="shared" ca="1" si="24"/>
        <v/>
      </c>
      <c r="AB101" s="8" t="str">
        <f t="shared" ca="1" si="25"/>
        <v/>
      </c>
      <c r="AC101" s="8" t="str">
        <f t="shared" ca="1" si="33"/>
        <v/>
      </c>
      <c r="AD101" s="8" t="str">
        <f t="shared" ca="1" si="33"/>
        <v/>
      </c>
      <c r="AE101" s="38" t="str">
        <f t="shared" ca="1" si="26"/>
        <v/>
      </c>
      <c r="AF101" s="38" t="str">
        <f t="shared" ca="1" si="27"/>
        <v/>
      </c>
      <c r="AG101" s="8" t="str">
        <f t="shared" ca="1" si="28"/>
        <v/>
      </c>
      <c r="AH101" s="8" t="str">
        <f t="shared" ca="1" si="29"/>
        <v/>
      </c>
      <c r="AI101" s="8" t="str">
        <f t="shared" ca="1" si="30"/>
        <v/>
      </c>
    </row>
    <row r="102" spans="11:35">
      <c r="K102" s="135" t="str">
        <f t="shared" ca="1" si="32"/>
        <v/>
      </c>
      <c r="L102" s="135" t="str">
        <f ca="1">IF(ROW()-$I$19&lt;$I$8,OFFSET(#REF!,ROW()-$I$19+$I$4,COLUMN()-$I$21+$I$6),IF(ROW()-$I$19&lt;$I$8+$I$16,OFFSET(#REF!,ROW()-$I$19-$I$8+$I$12,COLUMN()-$I$21+$I$14),""))</f>
        <v/>
      </c>
      <c r="M102" s="141" t="str">
        <f t="shared" ca="1" si="19"/>
        <v/>
      </c>
      <c r="N102" s="142" t="str">
        <f t="shared" ca="1" si="20"/>
        <v/>
      </c>
      <c r="O102" s="143" t="str">
        <f t="shared" ca="1" si="21"/>
        <v/>
      </c>
      <c r="P102" s="143" t="str">
        <f t="shared" ca="1" si="22"/>
        <v/>
      </c>
      <c r="Q102" s="143" t="str">
        <f t="shared" ca="1" si="23"/>
        <v/>
      </c>
      <c r="R102" s="146"/>
      <c r="AA102" s="8" t="str">
        <f t="shared" ca="1" si="24"/>
        <v/>
      </c>
      <c r="AB102" s="8" t="str">
        <f t="shared" ca="1" si="25"/>
        <v/>
      </c>
      <c r="AC102" s="8" t="str">
        <f t="shared" ca="1" si="33"/>
        <v/>
      </c>
      <c r="AD102" s="8" t="str">
        <f t="shared" ca="1" si="33"/>
        <v/>
      </c>
      <c r="AE102" s="38" t="str">
        <f t="shared" ca="1" si="26"/>
        <v/>
      </c>
      <c r="AF102" s="38" t="str">
        <f t="shared" ca="1" si="27"/>
        <v/>
      </c>
      <c r="AG102" s="8" t="str">
        <f t="shared" ca="1" si="28"/>
        <v/>
      </c>
      <c r="AH102" s="8" t="str">
        <f t="shared" ca="1" si="29"/>
        <v/>
      </c>
      <c r="AI102" s="8" t="str">
        <f t="shared" ca="1" si="30"/>
        <v/>
      </c>
    </row>
    <row r="103" spans="11:35">
      <c r="K103" s="135" t="str">
        <f t="shared" ca="1" si="32"/>
        <v/>
      </c>
      <c r="L103" s="135" t="str">
        <f ca="1">IF(ROW()-$I$19&lt;$I$8,OFFSET(#REF!,ROW()-$I$19+$I$4,COLUMN()-$I$21+$I$6),IF(ROW()-$I$19&lt;$I$8+$I$16,OFFSET(#REF!,ROW()-$I$19-$I$8+$I$12,COLUMN()-$I$21+$I$14),""))</f>
        <v/>
      </c>
      <c r="M103" s="141" t="str">
        <f t="shared" ca="1" si="19"/>
        <v/>
      </c>
      <c r="N103" s="142" t="str">
        <f t="shared" ca="1" si="20"/>
        <v/>
      </c>
      <c r="O103" s="143" t="str">
        <f t="shared" ca="1" si="21"/>
        <v/>
      </c>
      <c r="P103" s="143" t="str">
        <f t="shared" ca="1" si="22"/>
        <v/>
      </c>
      <c r="Q103" s="143" t="str">
        <f t="shared" ca="1" si="23"/>
        <v/>
      </c>
      <c r="R103" s="146"/>
      <c r="AA103" s="8" t="str">
        <f t="shared" ca="1" si="24"/>
        <v/>
      </c>
      <c r="AB103" s="8" t="str">
        <f t="shared" ca="1" si="25"/>
        <v/>
      </c>
      <c r="AC103" s="8" t="str">
        <f t="shared" ca="1" si="33"/>
        <v/>
      </c>
      <c r="AD103" s="8" t="str">
        <f t="shared" ca="1" si="33"/>
        <v/>
      </c>
      <c r="AE103" s="38" t="str">
        <f t="shared" ca="1" si="26"/>
        <v/>
      </c>
      <c r="AF103" s="38" t="str">
        <f t="shared" ca="1" si="27"/>
        <v/>
      </c>
      <c r="AG103" s="8" t="str">
        <f t="shared" ca="1" si="28"/>
        <v/>
      </c>
      <c r="AH103" s="8" t="str">
        <f t="shared" ca="1" si="29"/>
        <v/>
      </c>
      <c r="AI103" s="8" t="str">
        <f t="shared" ca="1" si="30"/>
        <v/>
      </c>
    </row>
    <row r="104" spans="11:35">
      <c r="K104" s="135" t="str">
        <f t="shared" ca="1" si="32"/>
        <v/>
      </c>
      <c r="L104" s="135" t="str">
        <f ca="1">IF(ROW()-$I$19&lt;$I$8,OFFSET(#REF!,ROW()-$I$19+$I$4,COLUMN()-$I$21+$I$6),IF(ROW()-$I$19&lt;$I$8+$I$16,OFFSET(#REF!,ROW()-$I$19-$I$8+$I$12,COLUMN()-$I$21+$I$14),""))</f>
        <v/>
      </c>
      <c r="M104" s="141" t="str">
        <f t="shared" ca="1" si="19"/>
        <v/>
      </c>
      <c r="N104" s="142" t="str">
        <f t="shared" ca="1" si="20"/>
        <v/>
      </c>
      <c r="O104" s="143" t="str">
        <f t="shared" ca="1" si="21"/>
        <v/>
      </c>
      <c r="P104" s="143" t="str">
        <f t="shared" ca="1" si="22"/>
        <v/>
      </c>
      <c r="Q104" s="143" t="str">
        <f t="shared" ca="1" si="23"/>
        <v/>
      </c>
      <c r="R104" s="146"/>
      <c r="AA104" s="8" t="str">
        <f t="shared" ca="1" si="24"/>
        <v/>
      </c>
      <c r="AB104" s="8" t="str">
        <f t="shared" ca="1" si="25"/>
        <v/>
      </c>
      <c r="AC104" s="8" t="str">
        <f t="shared" ca="1" si="33"/>
        <v/>
      </c>
      <c r="AD104" s="8" t="str">
        <f t="shared" ca="1" si="33"/>
        <v/>
      </c>
      <c r="AE104" s="38" t="str">
        <f t="shared" ca="1" si="26"/>
        <v/>
      </c>
      <c r="AF104" s="38" t="str">
        <f t="shared" ca="1" si="27"/>
        <v/>
      </c>
      <c r="AG104" s="8" t="str">
        <f t="shared" ca="1" si="28"/>
        <v/>
      </c>
      <c r="AH104" s="8" t="str">
        <f t="shared" ca="1" si="29"/>
        <v/>
      </c>
      <c r="AI104" s="8" t="str">
        <f t="shared" ca="1" si="30"/>
        <v/>
      </c>
    </row>
    <row r="105" spans="11:35">
      <c r="K105" s="135" t="str">
        <f t="shared" ca="1" si="32"/>
        <v/>
      </c>
      <c r="L105" s="135" t="str">
        <f ca="1">IF(ROW()-$I$19&lt;$I$8,OFFSET(#REF!,ROW()-$I$19+$I$4,COLUMN()-$I$21+$I$6),IF(ROW()-$I$19&lt;$I$8+$I$16,OFFSET(#REF!,ROW()-$I$19-$I$8+$I$12,COLUMN()-$I$21+$I$14),""))</f>
        <v/>
      </c>
      <c r="M105" s="141" t="str">
        <f t="shared" ca="1" si="19"/>
        <v/>
      </c>
      <c r="N105" s="142" t="str">
        <f t="shared" ca="1" si="20"/>
        <v/>
      </c>
      <c r="O105" s="143" t="str">
        <f t="shared" ca="1" si="21"/>
        <v/>
      </c>
      <c r="P105" s="143" t="str">
        <f t="shared" ca="1" si="22"/>
        <v/>
      </c>
      <c r="Q105" s="143" t="str">
        <f t="shared" ca="1" si="23"/>
        <v/>
      </c>
      <c r="R105" s="146"/>
      <c r="AA105" s="8" t="str">
        <f t="shared" ca="1" si="24"/>
        <v/>
      </c>
      <c r="AB105" s="8" t="str">
        <f t="shared" ca="1" si="25"/>
        <v/>
      </c>
      <c r="AC105" s="8" t="str">
        <f t="shared" ca="1" si="33"/>
        <v/>
      </c>
      <c r="AD105" s="8" t="str">
        <f t="shared" ca="1" si="33"/>
        <v/>
      </c>
      <c r="AE105" s="38" t="str">
        <f t="shared" ca="1" si="26"/>
        <v/>
      </c>
      <c r="AF105" s="38" t="str">
        <f t="shared" ca="1" si="27"/>
        <v/>
      </c>
      <c r="AG105" s="8" t="str">
        <f t="shared" ca="1" si="28"/>
        <v/>
      </c>
      <c r="AH105" s="8" t="str">
        <f t="shared" ca="1" si="29"/>
        <v/>
      </c>
      <c r="AI105" s="8" t="str">
        <f t="shared" ca="1" si="30"/>
        <v/>
      </c>
    </row>
    <row r="106" spans="11:35">
      <c r="K106" s="135" t="str">
        <f t="shared" ca="1" si="32"/>
        <v/>
      </c>
      <c r="L106" s="135" t="str">
        <f ca="1">IF(ROW()-$I$19&lt;$I$8,OFFSET(#REF!,ROW()-$I$19+$I$4,COLUMN()-$I$21+$I$6),IF(ROW()-$I$19&lt;$I$8+$I$16,OFFSET(#REF!,ROW()-$I$19-$I$8+$I$12,COLUMN()-$I$21+$I$14),""))</f>
        <v/>
      </c>
      <c r="M106" s="141" t="str">
        <f t="shared" ca="1" si="19"/>
        <v/>
      </c>
      <c r="N106" s="142" t="str">
        <f t="shared" ca="1" si="20"/>
        <v/>
      </c>
      <c r="O106" s="143" t="str">
        <f t="shared" ca="1" si="21"/>
        <v/>
      </c>
      <c r="P106" s="143" t="str">
        <f t="shared" ca="1" si="22"/>
        <v/>
      </c>
      <c r="Q106" s="143" t="str">
        <f t="shared" ca="1" si="23"/>
        <v/>
      </c>
      <c r="R106" s="146"/>
      <c r="AA106" s="8" t="str">
        <f t="shared" ca="1" si="24"/>
        <v/>
      </c>
      <c r="AB106" s="8" t="str">
        <f t="shared" ca="1" si="25"/>
        <v/>
      </c>
      <c r="AC106" s="8" t="str">
        <f t="shared" ca="1" si="33"/>
        <v/>
      </c>
      <c r="AD106" s="8" t="str">
        <f t="shared" ca="1" si="33"/>
        <v/>
      </c>
      <c r="AE106" s="38" t="str">
        <f t="shared" ca="1" si="26"/>
        <v/>
      </c>
      <c r="AF106" s="38" t="str">
        <f t="shared" ca="1" si="27"/>
        <v/>
      </c>
      <c r="AG106" s="8" t="str">
        <f t="shared" ca="1" si="28"/>
        <v/>
      </c>
      <c r="AH106" s="8" t="str">
        <f t="shared" ca="1" si="29"/>
        <v/>
      </c>
      <c r="AI106" s="8" t="str">
        <f t="shared" ca="1" si="30"/>
        <v/>
      </c>
    </row>
    <row r="107" spans="11:35">
      <c r="K107" s="135" t="str">
        <f t="shared" ca="1" si="32"/>
        <v/>
      </c>
      <c r="L107" s="135" t="str">
        <f ca="1">IF(ROW()-$I$19&lt;$I$8,OFFSET(#REF!,ROW()-$I$19+$I$4,COLUMN()-$I$21+$I$6),IF(ROW()-$I$19&lt;$I$8+$I$16,OFFSET(#REF!,ROW()-$I$19-$I$8+$I$12,COLUMN()-$I$21+$I$14),""))</f>
        <v/>
      </c>
      <c r="M107" s="141" t="str">
        <f t="shared" ca="1" si="19"/>
        <v/>
      </c>
      <c r="N107" s="142" t="str">
        <f t="shared" ca="1" si="20"/>
        <v/>
      </c>
      <c r="O107" s="143" t="str">
        <f t="shared" ca="1" si="21"/>
        <v/>
      </c>
      <c r="P107" s="143" t="str">
        <f t="shared" ca="1" si="22"/>
        <v/>
      </c>
      <c r="Q107" s="143" t="str">
        <f t="shared" ca="1" si="23"/>
        <v/>
      </c>
      <c r="R107" s="146"/>
      <c r="AA107" s="8" t="str">
        <f t="shared" ca="1" si="24"/>
        <v/>
      </c>
      <c r="AB107" s="8" t="str">
        <f t="shared" ca="1" si="25"/>
        <v/>
      </c>
      <c r="AC107" s="8" t="str">
        <f t="shared" ca="1" si="33"/>
        <v/>
      </c>
      <c r="AD107" s="8" t="str">
        <f t="shared" ca="1" si="33"/>
        <v/>
      </c>
      <c r="AE107" s="38" t="str">
        <f t="shared" ca="1" si="26"/>
        <v/>
      </c>
      <c r="AF107" s="38" t="str">
        <f t="shared" ca="1" si="27"/>
        <v/>
      </c>
      <c r="AG107" s="8" t="str">
        <f t="shared" ca="1" si="28"/>
        <v/>
      </c>
      <c r="AH107" s="8" t="str">
        <f t="shared" ca="1" si="29"/>
        <v/>
      </c>
      <c r="AI107" s="8" t="str">
        <f t="shared" ca="1" si="30"/>
        <v/>
      </c>
    </row>
    <row r="108" spans="11:35">
      <c r="K108" s="135" t="str">
        <f t="shared" ca="1" si="32"/>
        <v/>
      </c>
      <c r="L108" s="135" t="str">
        <f ca="1">IF(ROW()-$I$19&lt;$I$8,OFFSET(#REF!,ROW()-$I$19+$I$4,COLUMN()-$I$21+$I$6),IF(ROW()-$I$19&lt;$I$8+$I$16,OFFSET(#REF!,ROW()-$I$19-$I$8+$I$12,COLUMN()-$I$21+$I$14),""))</f>
        <v/>
      </c>
      <c r="M108" s="141" t="str">
        <f t="shared" ca="1" si="19"/>
        <v/>
      </c>
      <c r="N108" s="142" t="str">
        <f t="shared" ca="1" si="20"/>
        <v/>
      </c>
      <c r="O108" s="143" t="str">
        <f t="shared" ca="1" si="21"/>
        <v/>
      </c>
      <c r="P108" s="143" t="str">
        <f t="shared" ca="1" si="22"/>
        <v/>
      </c>
      <c r="Q108" s="143" t="str">
        <f t="shared" ca="1" si="23"/>
        <v/>
      </c>
      <c r="R108" s="146"/>
      <c r="AA108" s="8" t="str">
        <f t="shared" ca="1" si="24"/>
        <v/>
      </c>
      <c r="AB108" s="8" t="str">
        <f t="shared" ca="1" si="25"/>
        <v/>
      </c>
      <c r="AC108" s="8" t="str">
        <f t="shared" ca="1" si="33"/>
        <v/>
      </c>
      <c r="AD108" s="8" t="str">
        <f t="shared" ca="1" si="33"/>
        <v/>
      </c>
      <c r="AE108" s="38" t="str">
        <f t="shared" ca="1" si="26"/>
        <v/>
      </c>
      <c r="AF108" s="38" t="str">
        <f t="shared" ca="1" si="27"/>
        <v/>
      </c>
      <c r="AG108" s="8" t="str">
        <f t="shared" ca="1" si="28"/>
        <v/>
      </c>
      <c r="AH108" s="8" t="str">
        <f t="shared" ca="1" si="29"/>
        <v/>
      </c>
      <c r="AI108" s="8" t="str">
        <f t="shared" ca="1" si="30"/>
        <v/>
      </c>
    </row>
    <row r="109" spans="11:35">
      <c r="K109" s="135" t="str">
        <f t="shared" ca="1" si="32"/>
        <v/>
      </c>
      <c r="L109" s="135" t="str">
        <f ca="1">IF(ROW()-$I$19&lt;$I$8,OFFSET(#REF!,ROW()-$I$19+$I$4,COLUMN()-$I$21+$I$6),IF(ROW()-$I$19&lt;$I$8+$I$16,OFFSET(#REF!,ROW()-$I$19-$I$8+$I$12,COLUMN()-$I$21+$I$14),""))</f>
        <v/>
      </c>
      <c r="M109" s="141" t="str">
        <f t="shared" ca="1" si="19"/>
        <v/>
      </c>
      <c r="N109" s="142" t="str">
        <f t="shared" ca="1" si="20"/>
        <v/>
      </c>
      <c r="O109" s="143" t="str">
        <f t="shared" ca="1" si="21"/>
        <v/>
      </c>
      <c r="P109" s="143" t="str">
        <f t="shared" ca="1" si="22"/>
        <v/>
      </c>
      <c r="Q109" s="143" t="str">
        <f t="shared" ca="1" si="23"/>
        <v/>
      </c>
      <c r="R109" s="146"/>
      <c r="AA109" s="8" t="str">
        <f t="shared" ca="1" si="24"/>
        <v/>
      </c>
      <c r="AB109" s="8" t="str">
        <f t="shared" ca="1" si="25"/>
        <v/>
      </c>
      <c r="AC109" s="8" t="str">
        <f t="shared" ca="1" si="33"/>
        <v/>
      </c>
      <c r="AD109" s="8" t="str">
        <f t="shared" ca="1" si="33"/>
        <v/>
      </c>
      <c r="AE109" s="38" t="str">
        <f t="shared" ca="1" si="26"/>
        <v/>
      </c>
      <c r="AF109" s="38" t="str">
        <f t="shared" ca="1" si="27"/>
        <v/>
      </c>
      <c r="AG109" s="8" t="str">
        <f t="shared" ca="1" si="28"/>
        <v/>
      </c>
      <c r="AH109" s="8" t="str">
        <f t="shared" ca="1" si="29"/>
        <v/>
      </c>
      <c r="AI109" s="8" t="str">
        <f t="shared" ca="1" si="30"/>
        <v/>
      </c>
    </row>
    <row r="110" spans="11:35">
      <c r="K110" s="135" t="str">
        <f t="shared" ca="1" si="32"/>
        <v/>
      </c>
      <c r="L110" s="135" t="str">
        <f ca="1">IF(ROW()-$I$19&lt;$I$8,OFFSET(#REF!,ROW()-$I$19+$I$4,COLUMN()-$I$21+$I$6),IF(ROW()-$I$19&lt;$I$8+$I$16,OFFSET(#REF!,ROW()-$I$19-$I$8+$I$12,COLUMN()-$I$21+$I$14),""))</f>
        <v/>
      </c>
      <c r="M110" s="141" t="str">
        <f t="shared" ca="1" si="19"/>
        <v/>
      </c>
      <c r="N110" s="142" t="str">
        <f t="shared" ca="1" si="20"/>
        <v/>
      </c>
      <c r="O110" s="143" t="str">
        <f t="shared" ca="1" si="21"/>
        <v/>
      </c>
      <c r="P110" s="143" t="str">
        <f t="shared" ca="1" si="22"/>
        <v/>
      </c>
      <c r="Q110" s="143" t="str">
        <f t="shared" ca="1" si="23"/>
        <v/>
      </c>
      <c r="R110" s="146"/>
      <c r="AA110" s="8" t="str">
        <f t="shared" ca="1" si="24"/>
        <v/>
      </c>
      <c r="AB110" s="8" t="str">
        <f t="shared" ca="1" si="25"/>
        <v/>
      </c>
      <c r="AC110" s="8" t="str">
        <f t="shared" ca="1" si="33"/>
        <v/>
      </c>
      <c r="AD110" s="8" t="str">
        <f t="shared" ca="1" si="33"/>
        <v/>
      </c>
      <c r="AE110" s="38" t="str">
        <f t="shared" ca="1" si="26"/>
        <v/>
      </c>
      <c r="AF110" s="38" t="str">
        <f t="shared" ca="1" si="27"/>
        <v/>
      </c>
      <c r="AG110" s="8" t="str">
        <f t="shared" ca="1" si="28"/>
        <v/>
      </c>
      <c r="AH110" s="8" t="str">
        <f t="shared" ca="1" si="29"/>
        <v/>
      </c>
      <c r="AI110" s="8" t="str">
        <f t="shared" ca="1" si="30"/>
        <v/>
      </c>
    </row>
    <row r="111" spans="11:35">
      <c r="K111" s="135" t="str">
        <f t="shared" ca="1" si="32"/>
        <v/>
      </c>
      <c r="L111" s="135" t="str">
        <f ca="1">IF(ROW()-$I$19&lt;$I$8,OFFSET(#REF!,ROW()-$I$19+$I$4,COLUMN()-$I$21+$I$6),IF(ROW()-$I$19&lt;$I$8+$I$16,OFFSET(#REF!,ROW()-$I$19-$I$8+$I$12,COLUMN()-$I$21+$I$14),""))</f>
        <v/>
      </c>
      <c r="M111" s="141" t="str">
        <f t="shared" ca="1" si="19"/>
        <v/>
      </c>
      <c r="N111" s="142" t="str">
        <f t="shared" ca="1" si="20"/>
        <v/>
      </c>
      <c r="O111" s="143" t="str">
        <f t="shared" ca="1" si="21"/>
        <v/>
      </c>
      <c r="P111" s="143" t="str">
        <f t="shared" ca="1" si="22"/>
        <v/>
      </c>
      <c r="Q111" s="143" t="str">
        <f t="shared" ca="1" si="23"/>
        <v/>
      </c>
      <c r="R111" s="146"/>
      <c r="AA111" s="8" t="str">
        <f t="shared" ca="1" si="24"/>
        <v/>
      </c>
      <c r="AB111" s="8" t="str">
        <f t="shared" ca="1" si="25"/>
        <v/>
      </c>
      <c r="AC111" s="8" t="str">
        <f t="shared" ca="1" si="33"/>
        <v/>
      </c>
      <c r="AD111" s="8" t="str">
        <f t="shared" ca="1" si="33"/>
        <v/>
      </c>
      <c r="AE111" s="38" t="str">
        <f t="shared" ca="1" si="26"/>
        <v/>
      </c>
      <c r="AF111" s="38" t="str">
        <f t="shared" ca="1" si="27"/>
        <v/>
      </c>
      <c r="AG111" s="8" t="str">
        <f t="shared" ca="1" si="28"/>
        <v/>
      </c>
      <c r="AH111" s="8" t="str">
        <f t="shared" ca="1" si="29"/>
        <v/>
      </c>
      <c r="AI111" s="8" t="str">
        <f t="shared" ca="1" si="30"/>
        <v/>
      </c>
    </row>
    <row r="112" spans="11:35">
      <c r="K112" s="135" t="str">
        <f t="shared" ca="1" si="32"/>
        <v/>
      </c>
      <c r="L112" s="135" t="str">
        <f ca="1">IF(ROW()-$I$19&lt;$I$8,OFFSET(#REF!,ROW()-$I$19+$I$4,COLUMN()-$I$21+$I$6),IF(ROW()-$I$19&lt;$I$8+$I$16,OFFSET(#REF!,ROW()-$I$19-$I$8+$I$12,COLUMN()-$I$21+$I$14),""))</f>
        <v/>
      </c>
      <c r="M112" s="141" t="str">
        <f t="shared" ca="1" si="19"/>
        <v/>
      </c>
      <c r="N112" s="142" t="str">
        <f t="shared" ca="1" si="20"/>
        <v/>
      </c>
      <c r="O112" s="143" t="str">
        <f t="shared" ca="1" si="21"/>
        <v/>
      </c>
      <c r="P112" s="143" t="str">
        <f t="shared" ca="1" si="22"/>
        <v/>
      </c>
      <c r="Q112" s="143" t="str">
        <f t="shared" ca="1" si="23"/>
        <v/>
      </c>
      <c r="R112" s="146"/>
      <c r="AA112" s="8" t="str">
        <f t="shared" ca="1" si="24"/>
        <v/>
      </c>
      <c r="AB112" s="8" t="str">
        <f t="shared" ca="1" si="25"/>
        <v/>
      </c>
      <c r="AC112" s="8" t="str">
        <f t="shared" ca="1" si="33"/>
        <v/>
      </c>
      <c r="AD112" s="8" t="str">
        <f t="shared" ca="1" si="33"/>
        <v/>
      </c>
      <c r="AE112" s="38" t="str">
        <f t="shared" ca="1" si="26"/>
        <v/>
      </c>
      <c r="AF112" s="38" t="str">
        <f t="shared" ca="1" si="27"/>
        <v/>
      </c>
      <c r="AG112" s="8" t="str">
        <f t="shared" ca="1" si="28"/>
        <v/>
      </c>
      <c r="AH112" s="8" t="str">
        <f t="shared" ca="1" si="29"/>
        <v/>
      </c>
      <c r="AI112" s="8" t="str">
        <f t="shared" ca="1" si="30"/>
        <v/>
      </c>
    </row>
    <row r="113" spans="11:35">
      <c r="K113" s="135" t="str">
        <f t="shared" ca="1" si="32"/>
        <v/>
      </c>
      <c r="L113" s="135" t="str">
        <f ca="1">IF(ROW()-$I$19&lt;$I$8,OFFSET(#REF!,ROW()-$I$19+$I$4,COLUMN()-$I$21+$I$6),IF(ROW()-$I$19&lt;$I$8+$I$16,OFFSET(#REF!,ROW()-$I$19-$I$8+$I$12,COLUMN()-$I$21+$I$14),""))</f>
        <v/>
      </c>
      <c r="M113" s="141" t="str">
        <f t="shared" ca="1" si="19"/>
        <v/>
      </c>
      <c r="N113" s="142" t="str">
        <f t="shared" ca="1" si="20"/>
        <v/>
      </c>
      <c r="O113" s="143" t="str">
        <f t="shared" ca="1" si="21"/>
        <v/>
      </c>
      <c r="P113" s="143" t="str">
        <f t="shared" ca="1" si="22"/>
        <v/>
      </c>
      <c r="Q113" s="143" t="str">
        <f t="shared" ca="1" si="23"/>
        <v/>
      </c>
      <c r="R113" s="146"/>
      <c r="AA113" s="8" t="str">
        <f t="shared" ca="1" si="24"/>
        <v/>
      </c>
      <c r="AB113" s="8" t="str">
        <f t="shared" ca="1" si="25"/>
        <v/>
      </c>
      <c r="AC113" s="8" t="str">
        <f t="shared" ca="1" si="33"/>
        <v/>
      </c>
      <c r="AD113" s="8" t="str">
        <f t="shared" ca="1" si="33"/>
        <v/>
      </c>
      <c r="AE113" s="38" t="str">
        <f t="shared" ca="1" si="26"/>
        <v/>
      </c>
      <c r="AF113" s="38" t="str">
        <f t="shared" ca="1" si="27"/>
        <v/>
      </c>
      <c r="AG113" s="8" t="str">
        <f t="shared" ca="1" si="28"/>
        <v/>
      </c>
      <c r="AH113" s="8" t="str">
        <f t="shared" ca="1" si="29"/>
        <v/>
      </c>
      <c r="AI113" s="8" t="str">
        <f t="shared" ca="1" si="30"/>
        <v/>
      </c>
    </row>
    <row r="114" spans="11:35">
      <c r="K114" s="135" t="str">
        <f t="shared" ca="1" si="32"/>
        <v/>
      </c>
      <c r="L114" s="135" t="str">
        <f ca="1">IF(ROW()-$I$19&lt;$I$8,OFFSET(#REF!,ROW()-$I$19+$I$4,COLUMN()-$I$21+$I$6),IF(ROW()-$I$19&lt;$I$8+$I$16,OFFSET(#REF!,ROW()-$I$19-$I$8+$I$12,COLUMN()-$I$21+$I$14),""))</f>
        <v/>
      </c>
      <c r="M114" s="141" t="str">
        <f t="shared" ca="1" si="19"/>
        <v/>
      </c>
      <c r="N114" s="142" t="str">
        <f t="shared" ca="1" si="20"/>
        <v/>
      </c>
      <c r="O114" s="143" t="str">
        <f t="shared" ca="1" si="21"/>
        <v/>
      </c>
      <c r="P114" s="143" t="str">
        <f t="shared" ca="1" si="22"/>
        <v/>
      </c>
      <c r="Q114" s="143" t="str">
        <f t="shared" ca="1" si="23"/>
        <v/>
      </c>
      <c r="R114" s="146"/>
      <c r="AA114" s="8" t="str">
        <f t="shared" ca="1" si="24"/>
        <v/>
      </c>
      <c r="AB114" s="8" t="str">
        <f t="shared" ca="1" si="25"/>
        <v/>
      </c>
      <c r="AC114" s="8" t="str">
        <f t="shared" ca="1" si="33"/>
        <v/>
      </c>
      <c r="AD114" s="8" t="str">
        <f t="shared" ca="1" si="33"/>
        <v/>
      </c>
      <c r="AE114" s="38" t="str">
        <f t="shared" ca="1" si="26"/>
        <v/>
      </c>
      <c r="AF114" s="38" t="str">
        <f t="shared" ca="1" si="27"/>
        <v/>
      </c>
      <c r="AG114" s="8" t="str">
        <f t="shared" ca="1" si="28"/>
        <v/>
      </c>
      <c r="AH114" s="8" t="str">
        <f t="shared" ca="1" si="29"/>
        <v/>
      </c>
      <c r="AI114" s="8" t="str">
        <f t="shared" ca="1" si="30"/>
        <v/>
      </c>
    </row>
    <row r="115" spans="11:35">
      <c r="K115" s="135" t="str">
        <f t="shared" ca="1" si="32"/>
        <v/>
      </c>
      <c r="L115" s="135" t="str">
        <f ca="1">IF(ROW()-$I$19&lt;$I$8,OFFSET(#REF!,ROW()-$I$19+$I$4,COLUMN()-$I$21+$I$6),IF(ROW()-$I$19&lt;$I$8+$I$16,OFFSET(#REF!,ROW()-$I$19-$I$8+$I$12,COLUMN()-$I$21+$I$14),""))</f>
        <v/>
      </c>
      <c r="M115" s="141" t="str">
        <f t="shared" ca="1" si="19"/>
        <v/>
      </c>
      <c r="N115" s="142" t="str">
        <f t="shared" ca="1" si="20"/>
        <v/>
      </c>
      <c r="O115" s="143" t="str">
        <f t="shared" ca="1" si="21"/>
        <v/>
      </c>
      <c r="P115" s="143" t="str">
        <f t="shared" ca="1" si="22"/>
        <v/>
      </c>
      <c r="Q115" s="143" t="str">
        <f t="shared" ca="1" si="23"/>
        <v/>
      </c>
      <c r="R115" s="146"/>
      <c r="AA115" s="8" t="str">
        <f t="shared" ca="1" si="24"/>
        <v/>
      </c>
      <c r="AB115" s="8" t="str">
        <f t="shared" ca="1" si="25"/>
        <v/>
      </c>
      <c r="AC115" s="8" t="str">
        <f t="shared" ca="1" si="33"/>
        <v/>
      </c>
      <c r="AD115" s="8" t="str">
        <f t="shared" ca="1" si="33"/>
        <v/>
      </c>
      <c r="AE115" s="38" t="str">
        <f t="shared" ca="1" si="26"/>
        <v/>
      </c>
      <c r="AF115" s="38" t="str">
        <f t="shared" ca="1" si="27"/>
        <v/>
      </c>
      <c r="AG115" s="8" t="str">
        <f t="shared" ca="1" si="28"/>
        <v/>
      </c>
      <c r="AH115" s="8" t="str">
        <f t="shared" ca="1" si="29"/>
        <v/>
      </c>
      <c r="AI115" s="8" t="str">
        <f t="shared" ca="1" si="30"/>
        <v/>
      </c>
    </row>
    <row r="116" spans="11:35">
      <c r="K116" s="135" t="str">
        <f t="shared" ca="1" si="32"/>
        <v/>
      </c>
      <c r="L116" s="135" t="str">
        <f ca="1">IF(ROW()-$I$19&lt;$I$8,OFFSET(#REF!,ROW()-$I$19+$I$4,COLUMN()-$I$21+$I$6),IF(ROW()-$I$19&lt;$I$8+$I$16,OFFSET(#REF!,ROW()-$I$19-$I$8+$I$12,COLUMN()-$I$21+$I$14),""))</f>
        <v/>
      </c>
      <c r="M116" s="141" t="str">
        <f t="shared" ca="1" si="19"/>
        <v/>
      </c>
      <c r="N116" s="142" t="str">
        <f t="shared" ca="1" si="20"/>
        <v/>
      </c>
      <c r="O116" s="143" t="str">
        <f t="shared" ca="1" si="21"/>
        <v/>
      </c>
      <c r="P116" s="143" t="str">
        <f t="shared" ca="1" si="22"/>
        <v/>
      </c>
      <c r="Q116" s="143" t="str">
        <f t="shared" ca="1" si="23"/>
        <v/>
      </c>
      <c r="R116" s="146"/>
      <c r="AA116" s="8" t="str">
        <f t="shared" ca="1" si="24"/>
        <v/>
      </c>
      <c r="AB116" s="8" t="str">
        <f t="shared" ca="1" si="25"/>
        <v/>
      </c>
      <c r="AC116" s="8" t="str">
        <f t="shared" ca="1" si="33"/>
        <v/>
      </c>
      <c r="AD116" s="8" t="str">
        <f t="shared" ca="1" si="33"/>
        <v/>
      </c>
      <c r="AE116" s="38" t="str">
        <f t="shared" ca="1" si="26"/>
        <v/>
      </c>
      <c r="AF116" s="38" t="str">
        <f t="shared" ca="1" si="27"/>
        <v/>
      </c>
      <c r="AG116" s="8" t="str">
        <f t="shared" ca="1" si="28"/>
        <v/>
      </c>
      <c r="AH116" s="8" t="str">
        <f t="shared" ca="1" si="29"/>
        <v/>
      </c>
      <c r="AI116" s="8" t="str">
        <f t="shared" ca="1" si="30"/>
        <v/>
      </c>
    </row>
    <row r="117" spans="11:35">
      <c r="K117" s="135" t="str">
        <f t="shared" ca="1" si="32"/>
        <v/>
      </c>
      <c r="L117" s="135" t="str">
        <f ca="1">IF(ROW()-$I$19&lt;$I$8,OFFSET(#REF!,ROW()-$I$19+$I$4,COLUMN()-$I$21+$I$6),IF(ROW()-$I$19&lt;$I$8+$I$16,OFFSET(#REF!,ROW()-$I$19-$I$8+$I$12,COLUMN()-$I$21+$I$14),""))</f>
        <v/>
      </c>
      <c r="M117" s="141" t="str">
        <f t="shared" ca="1" si="19"/>
        <v/>
      </c>
      <c r="N117" s="142" t="str">
        <f t="shared" ca="1" si="20"/>
        <v/>
      </c>
      <c r="O117" s="143" t="str">
        <f t="shared" ca="1" si="21"/>
        <v/>
      </c>
      <c r="P117" s="143" t="str">
        <f t="shared" ca="1" si="22"/>
        <v/>
      </c>
      <c r="Q117" s="143" t="str">
        <f t="shared" ca="1" si="23"/>
        <v/>
      </c>
      <c r="R117" s="146"/>
      <c r="AA117" s="8" t="str">
        <f t="shared" ca="1" si="24"/>
        <v/>
      </c>
      <c r="AB117" s="8" t="str">
        <f t="shared" ca="1" si="25"/>
        <v/>
      </c>
      <c r="AC117" s="8" t="str">
        <f t="shared" ca="1" si="33"/>
        <v/>
      </c>
      <c r="AD117" s="8" t="str">
        <f t="shared" ca="1" si="33"/>
        <v/>
      </c>
      <c r="AE117" s="38" t="str">
        <f t="shared" ca="1" si="26"/>
        <v/>
      </c>
      <c r="AF117" s="38" t="str">
        <f t="shared" ca="1" si="27"/>
        <v/>
      </c>
      <c r="AG117" s="8" t="str">
        <f t="shared" ca="1" si="28"/>
        <v/>
      </c>
      <c r="AH117" s="8" t="str">
        <f t="shared" ca="1" si="29"/>
        <v/>
      </c>
      <c r="AI117" s="8" t="str">
        <f t="shared" ca="1" si="30"/>
        <v/>
      </c>
    </row>
    <row r="118" spans="11:35">
      <c r="K118" s="135" t="str">
        <f t="shared" ca="1" si="32"/>
        <v/>
      </c>
      <c r="L118" s="135" t="str">
        <f ca="1">IF(ROW()-$I$19&lt;$I$8,OFFSET(#REF!,ROW()-$I$19+$I$4,COLUMN()-$I$21+$I$6),IF(ROW()-$I$19&lt;$I$8+$I$16,OFFSET(#REF!,ROW()-$I$19-$I$8+$I$12,COLUMN()-$I$21+$I$14),""))</f>
        <v/>
      </c>
      <c r="M118" s="141" t="str">
        <f t="shared" ca="1" si="19"/>
        <v/>
      </c>
      <c r="N118" s="142" t="str">
        <f t="shared" ca="1" si="20"/>
        <v/>
      </c>
      <c r="O118" s="143" t="str">
        <f t="shared" ca="1" si="21"/>
        <v/>
      </c>
      <c r="P118" s="143" t="str">
        <f t="shared" ca="1" si="22"/>
        <v/>
      </c>
      <c r="Q118" s="143" t="str">
        <f t="shared" ca="1" si="23"/>
        <v/>
      </c>
      <c r="R118" s="146"/>
      <c r="AA118" s="8" t="str">
        <f t="shared" ca="1" si="24"/>
        <v/>
      </c>
      <c r="AB118" s="8" t="str">
        <f t="shared" ca="1" si="25"/>
        <v/>
      </c>
      <c r="AC118" s="8" t="str">
        <f t="shared" ca="1" si="33"/>
        <v/>
      </c>
      <c r="AD118" s="8" t="str">
        <f t="shared" ca="1" si="33"/>
        <v/>
      </c>
      <c r="AE118" s="38" t="str">
        <f t="shared" ca="1" si="26"/>
        <v/>
      </c>
      <c r="AF118" s="38" t="str">
        <f t="shared" ca="1" si="27"/>
        <v/>
      </c>
      <c r="AG118" s="8" t="str">
        <f t="shared" ca="1" si="28"/>
        <v/>
      </c>
      <c r="AH118" s="8" t="str">
        <f t="shared" ca="1" si="29"/>
        <v/>
      </c>
      <c r="AI118" s="8" t="str">
        <f t="shared" ca="1" si="30"/>
        <v/>
      </c>
    </row>
    <row r="119" spans="11:35">
      <c r="K119" s="135" t="str">
        <f t="shared" ca="1" si="32"/>
        <v/>
      </c>
      <c r="L119" s="135" t="str">
        <f ca="1">IF(ROW()-$I$19&lt;$I$8,OFFSET(#REF!,ROW()-$I$19+$I$4,COLUMN()-$I$21+$I$6),IF(ROW()-$I$19&lt;$I$8+$I$16,OFFSET(#REF!,ROW()-$I$19-$I$8+$I$12,COLUMN()-$I$21+$I$14),""))</f>
        <v/>
      </c>
      <c r="M119" s="141" t="str">
        <f t="shared" ca="1" si="19"/>
        <v/>
      </c>
      <c r="N119" s="142" t="str">
        <f t="shared" ca="1" si="20"/>
        <v/>
      </c>
      <c r="O119" s="143" t="str">
        <f t="shared" ca="1" si="21"/>
        <v/>
      </c>
      <c r="P119" s="143" t="str">
        <f t="shared" ca="1" si="22"/>
        <v/>
      </c>
      <c r="Q119" s="143" t="str">
        <f t="shared" ca="1" si="23"/>
        <v/>
      </c>
      <c r="R119" s="146"/>
      <c r="AA119" s="8" t="str">
        <f t="shared" ca="1" si="24"/>
        <v/>
      </c>
      <c r="AB119" s="8" t="str">
        <f t="shared" ca="1" si="25"/>
        <v/>
      </c>
      <c r="AC119" s="8" t="str">
        <f t="shared" ca="1" si="33"/>
        <v/>
      </c>
      <c r="AD119" s="8" t="str">
        <f t="shared" ca="1" si="33"/>
        <v/>
      </c>
      <c r="AE119" s="38" t="str">
        <f t="shared" ca="1" si="26"/>
        <v/>
      </c>
      <c r="AF119" s="38" t="str">
        <f t="shared" ca="1" si="27"/>
        <v/>
      </c>
      <c r="AG119" s="8" t="str">
        <f t="shared" ca="1" si="28"/>
        <v/>
      </c>
      <c r="AH119" s="8" t="str">
        <f t="shared" ca="1" si="29"/>
        <v/>
      </c>
      <c r="AI119" s="8" t="str">
        <f t="shared" ca="1" si="30"/>
        <v/>
      </c>
    </row>
    <row r="120" spans="11:35">
      <c r="K120" s="135" t="str">
        <f t="shared" ca="1" si="32"/>
        <v/>
      </c>
      <c r="L120" s="135" t="str">
        <f ca="1">IF(ROW()-$I$19&lt;$I$8,OFFSET(#REF!,ROW()-$I$19+$I$4,COLUMN()-$I$21+$I$6),IF(ROW()-$I$19&lt;$I$8+$I$16,OFFSET(#REF!,ROW()-$I$19-$I$8+$I$12,COLUMN()-$I$21+$I$14),""))</f>
        <v/>
      </c>
      <c r="M120" s="141" t="str">
        <f t="shared" ca="1" si="19"/>
        <v/>
      </c>
      <c r="N120" s="142" t="str">
        <f t="shared" ca="1" si="20"/>
        <v/>
      </c>
      <c r="O120" s="143" t="str">
        <f t="shared" ca="1" si="21"/>
        <v/>
      </c>
      <c r="P120" s="143" t="str">
        <f t="shared" ca="1" si="22"/>
        <v/>
      </c>
      <c r="Q120" s="143" t="str">
        <f t="shared" ca="1" si="23"/>
        <v/>
      </c>
      <c r="R120" s="146"/>
      <c r="AA120" s="8" t="str">
        <f t="shared" ca="1" si="24"/>
        <v/>
      </c>
      <c r="AB120" s="8" t="str">
        <f t="shared" ca="1" si="25"/>
        <v/>
      </c>
      <c r="AC120" s="8" t="str">
        <f t="shared" ref="AC120:AD139" ca="1" si="34">IF(ROW()-$Y$11&lt;$Y$8,OFFSET($A$1,ROW()-$Y$11+$Y$4,COLUMN()-$Y$13+$Y$6),"")</f>
        <v/>
      </c>
      <c r="AD120" s="8" t="str">
        <f t="shared" ca="1" si="34"/>
        <v/>
      </c>
      <c r="AE120" s="38" t="str">
        <f t="shared" ca="1" si="26"/>
        <v/>
      </c>
      <c r="AF120" s="38" t="str">
        <f t="shared" ca="1" si="27"/>
        <v/>
      </c>
      <c r="AG120" s="8" t="str">
        <f t="shared" ca="1" si="28"/>
        <v/>
      </c>
      <c r="AH120" s="8" t="str">
        <f t="shared" ca="1" si="29"/>
        <v/>
      </c>
      <c r="AI120" s="8" t="str">
        <f t="shared" ca="1" si="30"/>
        <v/>
      </c>
    </row>
    <row r="121" spans="11:35">
      <c r="K121" s="135" t="str">
        <f t="shared" ca="1" si="32"/>
        <v/>
      </c>
      <c r="L121" s="135" t="str">
        <f ca="1">IF(ROW()-$I$19&lt;$I$8,OFFSET(#REF!,ROW()-$I$19+$I$4,COLUMN()-$I$21+$I$6),IF(ROW()-$I$19&lt;$I$8+$I$16,OFFSET(#REF!,ROW()-$I$19-$I$8+$I$12,COLUMN()-$I$21+$I$14),""))</f>
        <v/>
      </c>
      <c r="M121" s="141" t="str">
        <f t="shared" ca="1" si="19"/>
        <v/>
      </c>
      <c r="N121" s="142" t="str">
        <f t="shared" ca="1" si="20"/>
        <v/>
      </c>
      <c r="O121" s="143" t="str">
        <f t="shared" ca="1" si="21"/>
        <v/>
      </c>
      <c r="P121" s="143" t="str">
        <f t="shared" ca="1" si="22"/>
        <v/>
      </c>
      <c r="Q121" s="143" t="str">
        <f t="shared" ca="1" si="23"/>
        <v/>
      </c>
      <c r="R121" s="146"/>
      <c r="AA121" s="8" t="str">
        <f t="shared" ca="1" si="24"/>
        <v/>
      </c>
      <c r="AB121" s="8" t="str">
        <f t="shared" ca="1" si="25"/>
        <v/>
      </c>
      <c r="AC121" s="8" t="str">
        <f t="shared" ca="1" si="34"/>
        <v/>
      </c>
      <c r="AD121" s="8" t="str">
        <f t="shared" ca="1" si="34"/>
        <v/>
      </c>
      <c r="AE121" s="38" t="str">
        <f t="shared" ca="1" si="26"/>
        <v/>
      </c>
      <c r="AF121" s="38" t="str">
        <f t="shared" ca="1" si="27"/>
        <v/>
      </c>
      <c r="AG121" s="8" t="str">
        <f t="shared" ca="1" si="28"/>
        <v/>
      </c>
      <c r="AH121" s="8" t="str">
        <f t="shared" ca="1" si="29"/>
        <v/>
      </c>
      <c r="AI121" s="8" t="str">
        <f t="shared" ca="1" si="30"/>
        <v/>
      </c>
    </row>
    <row r="122" spans="11:35">
      <c r="K122" s="135" t="str">
        <f t="shared" ca="1" si="32"/>
        <v/>
      </c>
      <c r="L122" s="135" t="str">
        <f ca="1">IF(ROW()-$I$19&lt;$I$8,OFFSET(#REF!,ROW()-$I$19+$I$4,COLUMN()-$I$21+$I$6),IF(ROW()-$I$19&lt;$I$8+$I$16,OFFSET(#REF!,ROW()-$I$19-$I$8+$I$12,COLUMN()-$I$21+$I$14),""))</f>
        <v/>
      </c>
      <c r="M122" s="141" t="str">
        <f t="shared" ca="1" si="19"/>
        <v/>
      </c>
      <c r="N122" s="142" t="str">
        <f t="shared" ca="1" si="20"/>
        <v/>
      </c>
      <c r="O122" s="143" t="str">
        <f t="shared" ca="1" si="21"/>
        <v/>
      </c>
      <c r="P122" s="143" t="str">
        <f t="shared" ca="1" si="22"/>
        <v/>
      </c>
      <c r="Q122" s="143" t="str">
        <f t="shared" ca="1" si="23"/>
        <v/>
      </c>
      <c r="R122" s="146"/>
      <c r="AA122" s="8" t="str">
        <f t="shared" ca="1" si="24"/>
        <v/>
      </c>
      <c r="AB122" s="8" t="str">
        <f t="shared" ca="1" si="25"/>
        <v/>
      </c>
      <c r="AC122" s="8" t="str">
        <f t="shared" ca="1" si="34"/>
        <v/>
      </c>
      <c r="AD122" s="8" t="str">
        <f t="shared" ca="1" si="34"/>
        <v/>
      </c>
      <c r="AE122" s="38" t="str">
        <f t="shared" ca="1" si="26"/>
        <v/>
      </c>
      <c r="AF122" s="38" t="str">
        <f t="shared" ca="1" si="27"/>
        <v/>
      </c>
      <c r="AG122" s="8" t="str">
        <f t="shared" ca="1" si="28"/>
        <v/>
      </c>
      <c r="AH122" s="8" t="str">
        <f t="shared" ca="1" si="29"/>
        <v/>
      </c>
      <c r="AI122" s="8" t="str">
        <f t="shared" ca="1" si="30"/>
        <v/>
      </c>
    </row>
    <row r="123" spans="11:35">
      <c r="K123" s="135" t="str">
        <f t="shared" ca="1" si="32"/>
        <v/>
      </c>
      <c r="L123" s="135" t="str">
        <f ca="1">IF(ROW()-$I$19&lt;$I$8,OFFSET(#REF!,ROW()-$I$19+$I$4,COLUMN()-$I$21+$I$6),IF(ROW()-$I$19&lt;$I$8+$I$16,OFFSET(#REF!,ROW()-$I$19-$I$8+$I$12,COLUMN()-$I$21+$I$14),""))</f>
        <v/>
      </c>
      <c r="M123" s="141" t="str">
        <f t="shared" ca="1" si="19"/>
        <v/>
      </c>
      <c r="N123" s="142" t="str">
        <f t="shared" ca="1" si="20"/>
        <v/>
      </c>
      <c r="O123" s="143" t="str">
        <f t="shared" ca="1" si="21"/>
        <v/>
      </c>
      <c r="P123" s="143" t="str">
        <f t="shared" ca="1" si="22"/>
        <v/>
      </c>
      <c r="Q123" s="143" t="str">
        <f t="shared" ca="1" si="23"/>
        <v/>
      </c>
      <c r="R123" s="146"/>
      <c r="AA123" s="8" t="str">
        <f t="shared" ca="1" si="24"/>
        <v/>
      </c>
      <c r="AB123" s="8" t="str">
        <f t="shared" ca="1" si="25"/>
        <v/>
      </c>
      <c r="AC123" s="8" t="str">
        <f t="shared" ca="1" si="34"/>
        <v/>
      </c>
      <c r="AD123" s="8" t="str">
        <f t="shared" ca="1" si="34"/>
        <v/>
      </c>
      <c r="AE123" s="38" t="str">
        <f t="shared" ca="1" si="26"/>
        <v/>
      </c>
      <c r="AF123" s="38" t="str">
        <f t="shared" ca="1" si="27"/>
        <v/>
      </c>
      <c r="AG123" s="8" t="str">
        <f t="shared" ca="1" si="28"/>
        <v/>
      </c>
      <c r="AH123" s="8" t="str">
        <f t="shared" ca="1" si="29"/>
        <v/>
      </c>
      <c r="AI123" s="8" t="str">
        <f t="shared" ca="1" si="30"/>
        <v/>
      </c>
    </row>
    <row r="124" spans="11:35">
      <c r="K124" s="135" t="str">
        <f t="shared" ca="1" si="32"/>
        <v/>
      </c>
      <c r="L124" s="135" t="str">
        <f ca="1">IF(ROW()-$I$19&lt;$I$8,OFFSET(#REF!,ROW()-$I$19+$I$4,COLUMN()-$I$21+$I$6),IF(ROW()-$I$19&lt;$I$8+$I$16,OFFSET(#REF!,ROW()-$I$19-$I$8+$I$12,COLUMN()-$I$21+$I$14),""))</f>
        <v/>
      </c>
      <c r="M124" s="141" t="str">
        <f t="shared" ca="1" si="19"/>
        <v/>
      </c>
      <c r="N124" s="142" t="str">
        <f t="shared" ca="1" si="20"/>
        <v/>
      </c>
      <c r="O124" s="143" t="str">
        <f t="shared" ca="1" si="21"/>
        <v/>
      </c>
      <c r="P124" s="143" t="str">
        <f t="shared" ca="1" si="22"/>
        <v/>
      </c>
      <c r="Q124" s="143" t="str">
        <f t="shared" ca="1" si="23"/>
        <v/>
      </c>
      <c r="R124" s="146"/>
      <c r="AA124" s="8" t="str">
        <f t="shared" ca="1" si="24"/>
        <v/>
      </c>
      <c r="AB124" s="8" t="str">
        <f t="shared" ca="1" si="25"/>
        <v/>
      </c>
      <c r="AC124" s="8" t="str">
        <f t="shared" ca="1" si="34"/>
        <v/>
      </c>
      <c r="AD124" s="8" t="str">
        <f t="shared" ca="1" si="34"/>
        <v/>
      </c>
      <c r="AE124" s="38" t="str">
        <f t="shared" ca="1" si="26"/>
        <v/>
      </c>
      <c r="AF124" s="38" t="str">
        <f t="shared" ca="1" si="27"/>
        <v/>
      </c>
      <c r="AG124" s="8" t="str">
        <f t="shared" ca="1" si="28"/>
        <v/>
      </c>
      <c r="AH124" s="8" t="str">
        <f t="shared" ca="1" si="29"/>
        <v/>
      </c>
      <c r="AI124" s="8" t="str">
        <f t="shared" ca="1" si="30"/>
        <v/>
      </c>
    </row>
    <row r="125" spans="11:35">
      <c r="K125" s="135" t="str">
        <f t="shared" ca="1" si="32"/>
        <v/>
      </c>
      <c r="L125" s="135" t="str">
        <f ca="1">IF(ROW()-$I$19&lt;$I$8,OFFSET(#REF!,ROW()-$I$19+$I$4,COLUMN()-$I$21+$I$6),IF(ROW()-$I$19&lt;$I$8+$I$16,OFFSET(#REF!,ROW()-$I$19-$I$8+$I$12,COLUMN()-$I$21+$I$14),""))</f>
        <v/>
      </c>
      <c r="M125" s="141" t="str">
        <f t="shared" ca="1" si="19"/>
        <v/>
      </c>
      <c r="N125" s="142" t="str">
        <f t="shared" ca="1" si="20"/>
        <v/>
      </c>
      <c r="O125" s="143" t="str">
        <f t="shared" ca="1" si="21"/>
        <v/>
      </c>
      <c r="P125" s="143" t="str">
        <f t="shared" ca="1" si="22"/>
        <v/>
      </c>
      <c r="Q125" s="143" t="str">
        <f t="shared" ca="1" si="23"/>
        <v/>
      </c>
      <c r="R125" s="146"/>
      <c r="AA125" s="8" t="str">
        <f t="shared" ca="1" si="24"/>
        <v/>
      </c>
      <c r="AB125" s="8" t="str">
        <f t="shared" ca="1" si="25"/>
        <v/>
      </c>
      <c r="AC125" s="8" t="str">
        <f t="shared" ca="1" si="34"/>
        <v/>
      </c>
      <c r="AD125" s="8" t="str">
        <f t="shared" ca="1" si="34"/>
        <v/>
      </c>
      <c r="AE125" s="38" t="str">
        <f t="shared" ca="1" si="26"/>
        <v/>
      </c>
      <c r="AF125" s="38" t="str">
        <f t="shared" ca="1" si="27"/>
        <v/>
      </c>
      <c r="AG125" s="8" t="str">
        <f t="shared" ca="1" si="28"/>
        <v/>
      </c>
      <c r="AH125" s="8" t="str">
        <f t="shared" ca="1" si="29"/>
        <v/>
      </c>
      <c r="AI125" s="8" t="str">
        <f t="shared" ca="1" si="30"/>
        <v/>
      </c>
    </row>
    <row r="126" spans="11:35">
      <c r="K126" s="135" t="str">
        <f t="shared" ca="1" si="32"/>
        <v/>
      </c>
      <c r="L126" s="135" t="str">
        <f ca="1">IF(ROW()-$I$19&lt;$I$8,OFFSET(#REF!,ROW()-$I$19+$I$4,COLUMN()-$I$21+$I$6),IF(ROW()-$I$19&lt;$I$8+$I$16,OFFSET(#REF!,ROW()-$I$19-$I$8+$I$12,COLUMN()-$I$21+$I$14),""))</f>
        <v/>
      </c>
      <c r="M126" s="141" t="str">
        <f t="shared" ca="1" si="19"/>
        <v/>
      </c>
      <c r="N126" s="142" t="str">
        <f t="shared" ca="1" si="20"/>
        <v/>
      </c>
      <c r="O126" s="143" t="str">
        <f t="shared" ca="1" si="21"/>
        <v/>
      </c>
      <c r="P126" s="143" t="str">
        <f t="shared" ca="1" si="22"/>
        <v/>
      </c>
      <c r="Q126" s="143" t="str">
        <f t="shared" ca="1" si="23"/>
        <v/>
      </c>
      <c r="R126" s="146"/>
      <c r="AA126" s="8" t="str">
        <f t="shared" ca="1" si="24"/>
        <v/>
      </c>
      <c r="AB126" s="8" t="str">
        <f t="shared" ca="1" si="25"/>
        <v/>
      </c>
      <c r="AC126" s="8" t="str">
        <f t="shared" ca="1" si="34"/>
        <v/>
      </c>
      <c r="AD126" s="8" t="str">
        <f t="shared" ca="1" si="34"/>
        <v/>
      </c>
      <c r="AE126" s="38" t="str">
        <f t="shared" ca="1" si="26"/>
        <v/>
      </c>
      <c r="AF126" s="38" t="str">
        <f t="shared" ca="1" si="27"/>
        <v/>
      </c>
      <c r="AG126" s="8" t="str">
        <f t="shared" ca="1" si="28"/>
        <v/>
      </c>
      <c r="AH126" s="8" t="str">
        <f t="shared" ca="1" si="29"/>
        <v/>
      </c>
      <c r="AI126" s="8" t="str">
        <f t="shared" ca="1" si="30"/>
        <v/>
      </c>
    </row>
    <row r="127" spans="11:35">
      <c r="K127" s="135" t="str">
        <f t="shared" ca="1" si="32"/>
        <v/>
      </c>
      <c r="L127" s="135" t="str">
        <f ca="1">IF(ROW()-$I$19&lt;$I$8,OFFSET(#REF!,ROW()-$I$19+$I$4,COLUMN()-$I$21+$I$6),IF(ROW()-$I$19&lt;$I$8+$I$16,OFFSET(#REF!,ROW()-$I$19-$I$8+$I$12,COLUMN()-$I$21+$I$14),""))</f>
        <v/>
      </c>
      <c r="M127" s="141" t="str">
        <f t="shared" ca="1" si="19"/>
        <v/>
      </c>
      <c r="N127" s="142" t="str">
        <f t="shared" ca="1" si="20"/>
        <v/>
      </c>
      <c r="O127" s="143" t="str">
        <f t="shared" ca="1" si="21"/>
        <v/>
      </c>
      <c r="P127" s="143" t="str">
        <f t="shared" ca="1" si="22"/>
        <v/>
      </c>
      <c r="Q127" s="143" t="str">
        <f t="shared" ca="1" si="23"/>
        <v/>
      </c>
      <c r="R127" s="146"/>
      <c r="AA127" s="8" t="str">
        <f t="shared" ca="1" si="24"/>
        <v/>
      </c>
      <c r="AB127" s="8" t="str">
        <f t="shared" ca="1" si="25"/>
        <v/>
      </c>
      <c r="AC127" s="8" t="str">
        <f t="shared" ca="1" si="34"/>
        <v/>
      </c>
      <c r="AD127" s="8" t="str">
        <f t="shared" ca="1" si="34"/>
        <v/>
      </c>
      <c r="AE127" s="38" t="str">
        <f t="shared" ca="1" si="26"/>
        <v/>
      </c>
      <c r="AF127" s="38" t="str">
        <f t="shared" ca="1" si="27"/>
        <v/>
      </c>
      <c r="AG127" s="8" t="str">
        <f t="shared" ca="1" si="28"/>
        <v/>
      </c>
      <c r="AH127" s="8" t="str">
        <f t="shared" ca="1" si="29"/>
        <v/>
      </c>
      <c r="AI127" s="8" t="str">
        <f t="shared" ca="1" si="30"/>
        <v/>
      </c>
    </row>
    <row r="128" spans="11:35">
      <c r="K128" s="135" t="str">
        <f t="shared" ca="1" si="32"/>
        <v/>
      </c>
      <c r="L128" s="135" t="str">
        <f ca="1">IF(ROW()-$I$19&lt;$I$8,OFFSET(#REF!,ROW()-$I$19+$I$4,COLUMN()-$I$21+$I$6),IF(ROW()-$I$19&lt;$I$8+$I$16,OFFSET(#REF!,ROW()-$I$19-$I$8+$I$12,COLUMN()-$I$21+$I$14),""))</f>
        <v/>
      </c>
      <c r="M128" s="141" t="str">
        <f t="shared" ca="1" si="19"/>
        <v/>
      </c>
      <c r="N128" s="142" t="str">
        <f t="shared" ca="1" si="20"/>
        <v/>
      </c>
      <c r="O128" s="143" t="str">
        <f t="shared" ca="1" si="21"/>
        <v/>
      </c>
      <c r="P128" s="143" t="str">
        <f t="shared" ca="1" si="22"/>
        <v/>
      </c>
      <c r="Q128" s="143" t="str">
        <f t="shared" ca="1" si="23"/>
        <v/>
      </c>
      <c r="R128" s="146"/>
      <c r="AA128" s="8" t="str">
        <f t="shared" ca="1" si="24"/>
        <v/>
      </c>
      <c r="AB128" s="8" t="str">
        <f t="shared" ca="1" si="25"/>
        <v/>
      </c>
      <c r="AC128" s="8" t="str">
        <f t="shared" ca="1" si="34"/>
        <v/>
      </c>
      <c r="AD128" s="8" t="str">
        <f t="shared" ca="1" si="34"/>
        <v/>
      </c>
      <c r="AE128" s="38" t="str">
        <f t="shared" ca="1" si="26"/>
        <v/>
      </c>
      <c r="AF128" s="38" t="str">
        <f t="shared" ca="1" si="27"/>
        <v/>
      </c>
      <c r="AG128" s="8" t="str">
        <f t="shared" ca="1" si="28"/>
        <v/>
      </c>
      <c r="AH128" s="8" t="str">
        <f t="shared" ca="1" si="29"/>
        <v/>
      </c>
      <c r="AI128" s="8" t="str">
        <f t="shared" ca="1" si="30"/>
        <v/>
      </c>
    </row>
    <row r="129" spans="11:35">
      <c r="K129" s="135" t="str">
        <f t="shared" ca="1" si="32"/>
        <v/>
      </c>
      <c r="L129" s="135" t="str">
        <f ca="1">IF(ROW()-$I$19&lt;$I$8,OFFSET(#REF!,ROW()-$I$19+$I$4,COLUMN()-$I$21+$I$6),IF(ROW()-$I$19&lt;$I$8+$I$16,OFFSET(#REF!,ROW()-$I$19-$I$8+$I$12,COLUMN()-$I$21+$I$14),""))</f>
        <v/>
      </c>
      <c r="M129" s="141" t="str">
        <f t="shared" ca="1" si="19"/>
        <v/>
      </c>
      <c r="N129" s="142" t="str">
        <f t="shared" ca="1" si="20"/>
        <v/>
      </c>
      <c r="O129" s="143" t="str">
        <f t="shared" ca="1" si="21"/>
        <v/>
      </c>
      <c r="P129" s="143" t="str">
        <f t="shared" ca="1" si="22"/>
        <v/>
      </c>
      <c r="Q129" s="143" t="str">
        <f t="shared" ca="1" si="23"/>
        <v/>
      </c>
      <c r="R129" s="146"/>
      <c r="AA129" s="8" t="str">
        <f t="shared" ca="1" si="24"/>
        <v/>
      </c>
      <c r="AB129" s="8" t="str">
        <f t="shared" ca="1" si="25"/>
        <v/>
      </c>
      <c r="AC129" s="8" t="str">
        <f t="shared" ca="1" si="34"/>
        <v/>
      </c>
      <c r="AD129" s="8" t="str">
        <f t="shared" ca="1" si="34"/>
        <v/>
      </c>
      <c r="AE129" s="38" t="str">
        <f t="shared" ca="1" si="26"/>
        <v/>
      </c>
      <c r="AF129" s="38" t="str">
        <f t="shared" ca="1" si="27"/>
        <v/>
      </c>
      <c r="AG129" s="8" t="str">
        <f t="shared" ca="1" si="28"/>
        <v/>
      </c>
      <c r="AH129" s="8" t="str">
        <f t="shared" ca="1" si="29"/>
        <v/>
      </c>
      <c r="AI129" s="8" t="str">
        <f t="shared" ca="1" si="30"/>
        <v/>
      </c>
    </row>
    <row r="130" spans="11:35">
      <c r="K130" s="135" t="str">
        <f t="shared" ca="1" si="32"/>
        <v/>
      </c>
      <c r="L130" s="135" t="str">
        <f ca="1">IF(ROW()-$I$19&lt;$I$8,OFFSET(#REF!,ROW()-$I$19+$I$4,COLUMN()-$I$21+$I$6),IF(ROW()-$I$19&lt;$I$8+$I$16,OFFSET(#REF!,ROW()-$I$19-$I$8+$I$12,COLUMN()-$I$21+$I$14),""))</f>
        <v/>
      </c>
      <c r="M130" s="141" t="str">
        <f t="shared" ref="M130:M193" ca="1" si="35">IF(K130="","",IF(NOT(ISNUMBER(K130)),K130,M129))</f>
        <v/>
      </c>
      <c r="N130" s="142" t="str">
        <f t="shared" ref="N130:N193" ca="1" si="36">IF(K130="","",IF(ISNUMBER(K130),K130,IF(ISNUMBER(K131),K131,"")))</f>
        <v/>
      </c>
      <c r="O130" s="143" t="str">
        <f t="shared" ref="O130:O193" ca="1" si="37">IF(AND(ROW()-$I$19&lt;$I$8,NOT(ISNUMBER(K130))),L130,"")</f>
        <v/>
      </c>
      <c r="P130" s="143" t="str">
        <f t="shared" ref="P130:P193" ca="1" si="38">IF(AND(K130&lt;&gt;"",ISNUMBER(K130),ROW()-$I$19&lt;$I$8),L130,"")</f>
        <v/>
      </c>
      <c r="Q130" s="143" t="str">
        <f t="shared" ref="Q130:Q193" ca="1" si="39">IF(AND(K130&lt;&gt;"",ISNUMBER(K130),ROW()-$I$19&gt;=$I$8),L130,"")</f>
        <v/>
      </c>
      <c r="R130" s="146"/>
      <c r="AA130" s="8" t="str">
        <f t="shared" ref="AA130:AA193" ca="1" si="40">IF(ROW()-$Y$11&lt;$Y$8,OFFSET($A$1,ROW()-$Y$11+$Y$4,COLUMN()-$Y$13+$Y$6),"")</f>
        <v/>
      </c>
      <c r="AB130" s="8" t="str">
        <f t="shared" ref="AB130:AB193" ca="1" si="41">IF(ROW()-$Y$11&lt;$Y$8,IF(ISNUMBER(AA130),AB129,OFFSET($A$1,ROW()-$Y$11+$Y$4,COLUMN()-$Y$13+$Y$6)),"")</f>
        <v/>
      </c>
      <c r="AC130" s="8" t="str">
        <f t="shared" ca="1" si="34"/>
        <v/>
      </c>
      <c r="AD130" s="8" t="str">
        <f t="shared" ca="1" si="34"/>
        <v/>
      </c>
      <c r="AE130" s="38" t="str">
        <f t="shared" ref="AE130:AE193" ca="1" si="42">IF(ISNUMBER(AA130),AE129,AA130)</f>
        <v/>
      </c>
      <c r="AF130" s="38" t="str">
        <f t="shared" ref="AF130:AF193" ca="1" si="43">IF(ISNUMBER(AA130),AA130,"")</f>
        <v/>
      </c>
      <c r="AG130" s="8" t="str">
        <f t="shared" ref="AG130:AG193" ca="1" si="44">IF(AC130="","",IF(AC129="",AC130,AG129+AC130))</f>
        <v/>
      </c>
      <c r="AH130" s="8" t="str">
        <f t="shared" ref="AH130:AH193" ca="1" si="45">IF(AD130="","",IF(AD129="",AD130,AH129+AD130))</f>
        <v/>
      </c>
      <c r="AI130" s="8" t="str">
        <f t="shared" ref="AI130:AI193" ca="1" si="46">IF(AG130&lt;&gt;"",AG130-AH130,"")</f>
        <v/>
      </c>
    </row>
    <row r="131" spans="11:35">
      <c r="K131" s="135" t="str">
        <f t="shared" ca="1" si="32"/>
        <v/>
      </c>
      <c r="L131" s="135" t="str">
        <f ca="1">IF(ROW()-$I$19&lt;$I$8,OFFSET(#REF!,ROW()-$I$19+$I$4,COLUMN()-$I$21+$I$6),IF(ROW()-$I$19&lt;$I$8+$I$16,OFFSET(#REF!,ROW()-$I$19-$I$8+$I$12,COLUMN()-$I$21+$I$14),""))</f>
        <v/>
      </c>
      <c r="M131" s="141" t="str">
        <f t="shared" ca="1" si="35"/>
        <v/>
      </c>
      <c r="N131" s="142" t="str">
        <f t="shared" ca="1" si="36"/>
        <v/>
      </c>
      <c r="O131" s="143" t="str">
        <f t="shared" ca="1" si="37"/>
        <v/>
      </c>
      <c r="P131" s="143" t="str">
        <f t="shared" ca="1" si="38"/>
        <v/>
      </c>
      <c r="Q131" s="143" t="str">
        <f t="shared" ca="1" si="39"/>
        <v/>
      </c>
      <c r="R131" s="146"/>
      <c r="AA131" s="8" t="str">
        <f t="shared" ca="1" si="40"/>
        <v/>
      </c>
      <c r="AB131" s="8" t="str">
        <f t="shared" ca="1" si="41"/>
        <v/>
      </c>
      <c r="AC131" s="8" t="str">
        <f t="shared" ca="1" si="34"/>
        <v/>
      </c>
      <c r="AD131" s="8" t="str">
        <f t="shared" ca="1" si="34"/>
        <v/>
      </c>
      <c r="AE131" s="38" t="str">
        <f t="shared" ca="1" si="42"/>
        <v/>
      </c>
      <c r="AF131" s="38" t="str">
        <f t="shared" ca="1" si="43"/>
        <v/>
      </c>
      <c r="AG131" s="8" t="str">
        <f t="shared" ca="1" si="44"/>
        <v/>
      </c>
      <c r="AH131" s="8" t="str">
        <f t="shared" ca="1" si="45"/>
        <v/>
      </c>
      <c r="AI131" s="8" t="str">
        <f t="shared" ca="1" si="46"/>
        <v/>
      </c>
    </row>
    <row r="132" spans="11:35">
      <c r="K132" s="135" t="str">
        <f t="shared" ca="1" si="32"/>
        <v/>
      </c>
      <c r="L132" s="135" t="str">
        <f ca="1">IF(ROW()-$I$19&lt;$I$8,OFFSET(#REF!,ROW()-$I$19+$I$4,COLUMN()-$I$21+$I$6),IF(ROW()-$I$19&lt;$I$8+$I$16,OFFSET(#REF!,ROW()-$I$19-$I$8+$I$12,COLUMN()-$I$21+$I$14),""))</f>
        <v/>
      </c>
      <c r="M132" s="141" t="str">
        <f t="shared" ca="1" si="35"/>
        <v/>
      </c>
      <c r="N132" s="142" t="str">
        <f t="shared" ca="1" si="36"/>
        <v/>
      </c>
      <c r="O132" s="143" t="str">
        <f t="shared" ca="1" si="37"/>
        <v/>
      </c>
      <c r="P132" s="143" t="str">
        <f t="shared" ca="1" si="38"/>
        <v/>
      </c>
      <c r="Q132" s="143" t="str">
        <f t="shared" ca="1" si="39"/>
        <v/>
      </c>
      <c r="R132" s="146"/>
      <c r="AA132" s="8" t="str">
        <f t="shared" ca="1" si="40"/>
        <v/>
      </c>
      <c r="AB132" s="8" t="str">
        <f t="shared" ca="1" si="41"/>
        <v/>
      </c>
      <c r="AC132" s="8" t="str">
        <f t="shared" ca="1" si="34"/>
        <v/>
      </c>
      <c r="AD132" s="8" t="str">
        <f t="shared" ca="1" si="34"/>
        <v/>
      </c>
      <c r="AE132" s="38" t="str">
        <f t="shared" ca="1" si="42"/>
        <v/>
      </c>
      <c r="AF132" s="38" t="str">
        <f t="shared" ca="1" si="43"/>
        <v/>
      </c>
      <c r="AG132" s="8" t="str">
        <f t="shared" ca="1" si="44"/>
        <v/>
      </c>
      <c r="AH132" s="8" t="str">
        <f t="shared" ca="1" si="45"/>
        <v/>
      </c>
      <c r="AI132" s="8" t="str">
        <f t="shared" ca="1" si="46"/>
        <v/>
      </c>
    </row>
    <row r="133" spans="11:35">
      <c r="K133" s="135" t="str">
        <f t="shared" ca="1" si="32"/>
        <v/>
      </c>
      <c r="L133" s="135" t="str">
        <f ca="1">IF(ROW()-$I$19&lt;$I$8,OFFSET(#REF!,ROW()-$I$19+$I$4,COLUMN()-$I$21+$I$6),IF(ROW()-$I$19&lt;$I$8+$I$16,OFFSET(#REF!,ROW()-$I$19-$I$8+$I$12,COLUMN()-$I$21+$I$14),""))</f>
        <v/>
      </c>
      <c r="M133" s="141" t="str">
        <f t="shared" ca="1" si="35"/>
        <v/>
      </c>
      <c r="N133" s="142" t="str">
        <f t="shared" ca="1" si="36"/>
        <v/>
      </c>
      <c r="O133" s="143" t="str">
        <f t="shared" ca="1" si="37"/>
        <v/>
      </c>
      <c r="P133" s="143" t="str">
        <f t="shared" ca="1" si="38"/>
        <v/>
      </c>
      <c r="Q133" s="143" t="str">
        <f t="shared" ca="1" si="39"/>
        <v/>
      </c>
      <c r="R133" s="146"/>
      <c r="AA133" s="8" t="str">
        <f t="shared" ca="1" si="40"/>
        <v/>
      </c>
      <c r="AB133" s="8" t="str">
        <f t="shared" ca="1" si="41"/>
        <v/>
      </c>
      <c r="AC133" s="8" t="str">
        <f t="shared" ca="1" si="34"/>
        <v/>
      </c>
      <c r="AD133" s="8" t="str">
        <f t="shared" ca="1" si="34"/>
        <v/>
      </c>
      <c r="AE133" s="38" t="str">
        <f t="shared" ca="1" si="42"/>
        <v/>
      </c>
      <c r="AF133" s="38" t="str">
        <f t="shared" ca="1" si="43"/>
        <v/>
      </c>
      <c r="AG133" s="8" t="str">
        <f t="shared" ca="1" si="44"/>
        <v/>
      </c>
      <c r="AH133" s="8" t="str">
        <f t="shared" ca="1" si="45"/>
        <v/>
      </c>
      <c r="AI133" s="8" t="str">
        <f t="shared" ca="1" si="46"/>
        <v/>
      </c>
    </row>
    <row r="134" spans="11:35">
      <c r="K134" s="135" t="str">
        <f t="shared" ca="1" si="32"/>
        <v/>
      </c>
      <c r="L134" s="135" t="str">
        <f ca="1">IF(ROW()-$I$19&lt;$I$8,OFFSET(#REF!,ROW()-$I$19+$I$4,COLUMN()-$I$21+$I$6),IF(ROW()-$I$19&lt;$I$8+$I$16,OFFSET(#REF!,ROW()-$I$19-$I$8+$I$12,COLUMN()-$I$21+$I$14),""))</f>
        <v/>
      </c>
      <c r="M134" s="141" t="str">
        <f t="shared" ca="1" si="35"/>
        <v/>
      </c>
      <c r="N134" s="142" t="str">
        <f t="shared" ca="1" si="36"/>
        <v/>
      </c>
      <c r="O134" s="143" t="str">
        <f t="shared" ca="1" si="37"/>
        <v/>
      </c>
      <c r="P134" s="143" t="str">
        <f t="shared" ca="1" si="38"/>
        <v/>
      </c>
      <c r="Q134" s="143" t="str">
        <f t="shared" ca="1" si="39"/>
        <v/>
      </c>
      <c r="R134" s="146"/>
      <c r="AA134" s="8" t="str">
        <f t="shared" ca="1" si="40"/>
        <v/>
      </c>
      <c r="AB134" s="8" t="str">
        <f t="shared" ca="1" si="41"/>
        <v/>
      </c>
      <c r="AC134" s="8" t="str">
        <f t="shared" ca="1" si="34"/>
        <v/>
      </c>
      <c r="AD134" s="8" t="str">
        <f t="shared" ca="1" si="34"/>
        <v/>
      </c>
      <c r="AE134" s="38" t="str">
        <f t="shared" ca="1" si="42"/>
        <v/>
      </c>
      <c r="AF134" s="38" t="str">
        <f t="shared" ca="1" si="43"/>
        <v/>
      </c>
      <c r="AG134" s="8" t="str">
        <f t="shared" ca="1" si="44"/>
        <v/>
      </c>
      <c r="AH134" s="8" t="str">
        <f t="shared" ca="1" si="45"/>
        <v/>
      </c>
      <c r="AI134" s="8" t="str">
        <f t="shared" ca="1" si="46"/>
        <v/>
      </c>
    </row>
    <row r="135" spans="11:35">
      <c r="K135" s="135" t="str">
        <f t="shared" ca="1" si="32"/>
        <v/>
      </c>
      <c r="L135" s="135" t="str">
        <f ca="1">IF(ROW()-$I$19&lt;$I$8,OFFSET(#REF!,ROW()-$I$19+$I$4,COLUMN()-$I$21+$I$6),IF(ROW()-$I$19&lt;$I$8+$I$16,OFFSET(#REF!,ROW()-$I$19-$I$8+$I$12,COLUMN()-$I$21+$I$14),""))</f>
        <v/>
      </c>
      <c r="M135" s="141" t="str">
        <f t="shared" ca="1" si="35"/>
        <v/>
      </c>
      <c r="N135" s="142" t="str">
        <f t="shared" ca="1" si="36"/>
        <v/>
      </c>
      <c r="O135" s="143" t="str">
        <f t="shared" ca="1" si="37"/>
        <v/>
      </c>
      <c r="P135" s="143" t="str">
        <f t="shared" ca="1" si="38"/>
        <v/>
      </c>
      <c r="Q135" s="143" t="str">
        <f t="shared" ca="1" si="39"/>
        <v/>
      </c>
      <c r="R135" s="146"/>
      <c r="AA135" s="8" t="str">
        <f t="shared" ca="1" si="40"/>
        <v/>
      </c>
      <c r="AB135" s="8" t="str">
        <f t="shared" ca="1" si="41"/>
        <v/>
      </c>
      <c r="AC135" s="8" t="str">
        <f t="shared" ca="1" si="34"/>
        <v/>
      </c>
      <c r="AD135" s="8" t="str">
        <f t="shared" ca="1" si="34"/>
        <v/>
      </c>
      <c r="AE135" s="38" t="str">
        <f t="shared" ca="1" si="42"/>
        <v/>
      </c>
      <c r="AF135" s="38" t="str">
        <f t="shared" ca="1" si="43"/>
        <v/>
      </c>
      <c r="AG135" s="8" t="str">
        <f t="shared" ca="1" si="44"/>
        <v/>
      </c>
      <c r="AH135" s="8" t="str">
        <f t="shared" ca="1" si="45"/>
        <v/>
      </c>
      <c r="AI135" s="8" t="str">
        <f t="shared" ca="1" si="46"/>
        <v/>
      </c>
    </row>
    <row r="136" spans="11:35">
      <c r="K136" s="135" t="str">
        <f t="shared" ca="1" si="32"/>
        <v/>
      </c>
      <c r="L136" s="135" t="str">
        <f ca="1">IF(ROW()-$I$19&lt;$I$8,OFFSET(#REF!,ROW()-$I$19+$I$4,COLUMN()-$I$21+$I$6),IF(ROW()-$I$19&lt;$I$8+$I$16,OFFSET(#REF!,ROW()-$I$19-$I$8+$I$12,COLUMN()-$I$21+$I$14),""))</f>
        <v/>
      </c>
      <c r="M136" s="141" t="str">
        <f t="shared" ca="1" si="35"/>
        <v/>
      </c>
      <c r="N136" s="142" t="str">
        <f t="shared" ca="1" si="36"/>
        <v/>
      </c>
      <c r="O136" s="143" t="str">
        <f t="shared" ca="1" si="37"/>
        <v/>
      </c>
      <c r="P136" s="143" t="str">
        <f t="shared" ca="1" si="38"/>
        <v/>
      </c>
      <c r="Q136" s="143" t="str">
        <f t="shared" ca="1" si="39"/>
        <v/>
      </c>
      <c r="R136" s="146"/>
      <c r="AA136" s="8" t="str">
        <f t="shared" ca="1" si="40"/>
        <v/>
      </c>
      <c r="AB136" s="8" t="str">
        <f t="shared" ca="1" si="41"/>
        <v/>
      </c>
      <c r="AC136" s="8" t="str">
        <f t="shared" ca="1" si="34"/>
        <v/>
      </c>
      <c r="AD136" s="8" t="str">
        <f t="shared" ca="1" si="34"/>
        <v/>
      </c>
      <c r="AE136" s="38" t="str">
        <f t="shared" ca="1" si="42"/>
        <v/>
      </c>
      <c r="AF136" s="38" t="str">
        <f t="shared" ca="1" si="43"/>
        <v/>
      </c>
      <c r="AG136" s="8" t="str">
        <f t="shared" ca="1" si="44"/>
        <v/>
      </c>
      <c r="AH136" s="8" t="str">
        <f t="shared" ca="1" si="45"/>
        <v/>
      </c>
      <c r="AI136" s="8" t="str">
        <f t="shared" ca="1" si="46"/>
        <v/>
      </c>
    </row>
    <row r="137" spans="11:35">
      <c r="K137" s="135" t="str">
        <f t="shared" ca="1" si="32"/>
        <v/>
      </c>
      <c r="L137" s="135" t="str">
        <f ca="1">IF(ROW()-$I$19&lt;$I$8,OFFSET(#REF!,ROW()-$I$19+$I$4,COLUMN()-$I$21+$I$6),IF(ROW()-$I$19&lt;$I$8+$I$16,OFFSET(#REF!,ROW()-$I$19-$I$8+$I$12,COLUMN()-$I$21+$I$14),""))</f>
        <v/>
      </c>
      <c r="M137" s="141" t="str">
        <f t="shared" ca="1" si="35"/>
        <v/>
      </c>
      <c r="N137" s="142" t="str">
        <f t="shared" ca="1" si="36"/>
        <v/>
      </c>
      <c r="O137" s="143" t="str">
        <f t="shared" ca="1" si="37"/>
        <v/>
      </c>
      <c r="P137" s="143" t="str">
        <f t="shared" ca="1" si="38"/>
        <v/>
      </c>
      <c r="Q137" s="143" t="str">
        <f t="shared" ca="1" si="39"/>
        <v/>
      </c>
      <c r="R137" s="146"/>
      <c r="AA137" s="8" t="str">
        <f t="shared" ca="1" si="40"/>
        <v/>
      </c>
      <c r="AB137" s="8" t="str">
        <f t="shared" ca="1" si="41"/>
        <v/>
      </c>
      <c r="AC137" s="8" t="str">
        <f t="shared" ca="1" si="34"/>
        <v/>
      </c>
      <c r="AD137" s="8" t="str">
        <f t="shared" ca="1" si="34"/>
        <v/>
      </c>
      <c r="AE137" s="38" t="str">
        <f t="shared" ca="1" si="42"/>
        <v/>
      </c>
      <c r="AF137" s="38" t="str">
        <f t="shared" ca="1" si="43"/>
        <v/>
      </c>
      <c r="AG137" s="8" t="str">
        <f t="shared" ca="1" si="44"/>
        <v/>
      </c>
      <c r="AH137" s="8" t="str">
        <f t="shared" ca="1" si="45"/>
        <v/>
      </c>
      <c r="AI137" s="8" t="str">
        <f t="shared" ca="1" si="46"/>
        <v/>
      </c>
    </row>
    <row r="138" spans="11:35">
      <c r="K138" s="135" t="str">
        <f t="shared" ca="1" si="32"/>
        <v/>
      </c>
      <c r="L138" s="135" t="str">
        <f ca="1">IF(ROW()-$I$19&lt;$I$8,OFFSET(#REF!,ROW()-$I$19+$I$4,COLUMN()-$I$21+$I$6),IF(ROW()-$I$19&lt;$I$8+$I$16,OFFSET(#REF!,ROW()-$I$19-$I$8+$I$12,COLUMN()-$I$21+$I$14),""))</f>
        <v/>
      </c>
      <c r="M138" s="141" t="str">
        <f t="shared" ca="1" si="35"/>
        <v/>
      </c>
      <c r="N138" s="142" t="str">
        <f t="shared" ca="1" si="36"/>
        <v/>
      </c>
      <c r="O138" s="143" t="str">
        <f t="shared" ca="1" si="37"/>
        <v/>
      </c>
      <c r="P138" s="143" t="str">
        <f t="shared" ca="1" si="38"/>
        <v/>
      </c>
      <c r="Q138" s="143" t="str">
        <f t="shared" ca="1" si="39"/>
        <v/>
      </c>
      <c r="R138" s="146"/>
      <c r="AA138" s="8" t="str">
        <f t="shared" ca="1" si="40"/>
        <v/>
      </c>
      <c r="AB138" s="8" t="str">
        <f t="shared" ca="1" si="41"/>
        <v/>
      </c>
      <c r="AC138" s="8" t="str">
        <f t="shared" ca="1" si="34"/>
        <v/>
      </c>
      <c r="AD138" s="8" t="str">
        <f t="shared" ca="1" si="34"/>
        <v/>
      </c>
      <c r="AE138" s="38" t="str">
        <f t="shared" ca="1" si="42"/>
        <v/>
      </c>
      <c r="AF138" s="38" t="str">
        <f t="shared" ca="1" si="43"/>
        <v/>
      </c>
      <c r="AG138" s="8" t="str">
        <f t="shared" ca="1" si="44"/>
        <v/>
      </c>
      <c r="AH138" s="8" t="str">
        <f t="shared" ca="1" si="45"/>
        <v/>
      </c>
      <c r="AI138" s="8" t="str">
        <f t="shared" ca="1" si="46"/>
        <v/>
      </c>
    </row>
    <row r="139" spans="11:35">
      <c r="K139" s="135" t="str">
        <f t="shared" ca="1" si="32"/>
        <v/>
      </c>
      <c r="L139" s="135" t="str">
        <f ca="1">IF(ROW()-$I$19&lt;$I$8,OFFSET(#REF!,ROW()-$I$19+$I$4,COLUMN()-$I$21+$I$6),IF(ROW()-$I$19&lt;$I$8+$I$16,OFFSET(#REF!,ROW()-$I$19-$I$8+$I$12,COLUMN()-$I$21+$I$14),""))</f>
        <v/>
      </c>
      <c r="M139" s="141" t="str">
        <f t="shared" ca="1" si="35"/>
        <v/>
      </c>
      <c r="N139" s="142" t="str">
        <f t="shared" ca="1" si="36"/>
        <v/>
      </c>
      <c r="O139" s="143" t="str">
        <f t="shared" ca="1" si="37"/>
        <v/>
      </c>
      <c r="P139" s="143" t="str">
        <f t="shared" ca="1" si="38"/>
        <v/>
      </c>
      <c r="Q139" s="143" t="str">
        <f t="shared" ca="1" si="39"/>
        <v/>
      </c>
      <c r="R139" s="146"/>
      <c r="AA139" s="8" t="str">
        <f t="shared" ca="1" si="40"/>
        <v/>
      </c>
      <c r="AB139" s="8" t="str">
        <f t="shared" ca="1" si="41"/>
        <v/>
      </c>
      <c r="AC139" s="8" t="str">
        <f t="shared" ca="1" si="34"/>
        <v/>
      </c>
      <c r="AD139" s="8" t="str">
        <f t="shared" ca="1" si="34"/>
        <v/>
      </c>
      <c r="AE139" s="38" t="str">
        <f t="shared" ca="1" si="42"/>
        <v/>
      </c>
      <c r="AF139" s="38" t="str">
        <f t="shared" ca="1" si="43"/>
        <v/>
      </c>
      <c r="AG139" s="8" t="str">
        <f t="shared" ca="1" si="44"/>
        <v/>
      </c>
      <c r="AH139" s="8" t="str">
        <f t="shared" ca="1" si="45"/>
        <v/>
      </c>
      <c r="AI139" s="8" t="str">
        <f t="shared" ca="1" si="46"/>
        <v/>
      </c>
    </row>
    <row r="140" spans="11:35">
      <c r="K140" s="135" t="str">
        <f t="shared" ca="1" si="32"/>
        <v/>
      </c>
      <c r="L140" s="135" t="str">
        <f ca="1">IF(ROW()-$I$19&lt;$I$8,OFFSET(#REF!,ROW()-$I$19+$I$4,COLUMN()-$I$21+$I$6),IF(ROW()-$I$19&lt;$I$8+$I$16,OFFSET(#REF!,ROW()-$I$19-$I$8+$I$12,COLUMN()-$I$21+$I$14),""))</f>
        <v/>
      </c>
      <c r="M140" s="141" t="str">
        <f t="shared" ca="1" si="35"/>
        <v/>
      </c>
      <c r="N140" s="142" t="str">
        <f t="shared" ca="1" si="36"/>
        <v/>
      </c>
      <c r="O140" s="143" t="str">
        <f t="shared" ca="1" si="37"/>
        <v/>
      </c>
      <c r="P140" s="143" t="str">
        <f t="shared" ca="1" si="38"/>
        <v/>
      </c>
      <c r="Q140" s="143" t="str">
        <f t="shared" ca="1" si="39"/>
        <v/>
      </c>
      <c r="R140" s="146"/>
      <c r="AA140" s="8" t="str">
        <f t="shared" ca="1" si="40"/>
        <v/>
      </c>
      <c r="AB140" s="8" t="str">
        <f t="shared" ca="1" si="41"/>
        <v/>
      </c>
      <c r="AC140" s="8" t="str">
        <f t="shared" ref="AC140:AD159" ca="1" si="47">IF(ROW()-$Y$11&lt;$Y$8,OFFSET($A$1,ROW()-$Y$11+$Y$4,COLUMN()-$Y$13+$Y$6),"")</f>
        <v/>
      </c>
      <c r="AD140" s="8" t="str">
        <f t="shared" ca="1" si="47"/>
        <v/>
      </c>
      <c r="AE140" s="38" t="str">
        <f t="shared" ca="1" si="42"/>
        <v/>
      </c>
      <c r="AF140" s="38" t="str">
        <f t="shared" ca="1" si="43"/>
        <v/>
      </c>
      <c r="AG140" s="8" t="str">
        <f t="shared" ca="1" si="44"/>
        <v/>
      </c>
      <c r="AH140" s="8" t="str">
        <f t="shared" ca="1" si="45"/>
        <v/>
      </c>
      <c r="AI140" s="8" t="str">
        <f t="shared" ca="1" si="46"/>
        <v/>
      </c>
    </row>
    <row r="141" spans="11:35">
      <c r="K141" s="135" t="str">
        <f t="shared" ca="1" si="32"/>
        <v/>
      </c>
      <c r="L141" s="135" t="str">
        <f ca="1">IF(ROW()-$I$19&lt;$I$8,OFFSET(#REF!,ROW()-$I$19+$I$4,COLUMN()-$I$21+$I$6),IF(ROW()-$I$19&lt;$I$8+$I$16,OFFSET(#REF!,ROW()-$I$19-$I$8+$I$12,COLUMN()-$I$21+$I$14),""))</f>
        <v/>
      </c>
      <c r="M141" s="141" t="str">
        <f t="shared" ca="1" si="35"/>
        <v/>
      </c>
      <c r="N141" s="142" t="str">
        <f t="shared" ca="1" si="36"/>
        <v/>
      </c>
      <c r="O141" s="143" t="str">
        <f t="shared" ca="1" si="37"/>
        <v/>
      </c>
      <c r="P141" s="143" t="str">
        <f t="shared" ca="1" si="38"/>
        <v/>
      </c>
      <c r="Q141" s="143" t="str">
        <f t="shared" ca="1" si="39"/>
        <v/>
      </c>
      <c r="R141" s="146"/>
      <c r="AA141" s="8" t="str">
        <f t="shared" ca="1" si="40"/>
        <v/>
      </c>
      <c r="AB141" s="8" t="str">
        <f t="shared" ca="1" si="41"/>
        <v/>
      </c>
      <c r="AC141" s="8" t="str">
        <f t="shared" ca="1" si="47"/>
        <v/>
      </c>
      <c r="AD141" s="8" t="str">
        <f t="shared" ca="1" si="47"/>
        <v/>
      </c>
      <c r="AE141" s="38" t="str">
        <f t="shared" ca="1" si="42"/>
        <v/>
      </c>
      <c r="AF141" s="38" t="str">
        <f t="shared" ca="1" si="43"/>
        <v/>
      </c>
      <c r="AG141" s="8" t="str">
        <f t="shared" ca="1" si="44"/>
        <v/>
      </c>
      <c r="AH141" s="8" t="str">
        <f t="shared" ca="1" si="45"/>
        <v/>
      </c>
      <c r="AI141" s="8" t="str">
        <f t="shared" ca="1" si="46"/>
        <v/>
      </c>
    </row>
    <row r="142" spans="11:35">
      <c r="K142" s="135" t="str">
        <f t="shared" ca="1" si="32"/>
        <v/>
      </c>
      <c r="L142" s="135" t="str">
        <f ca="1">IF(ROW()-$I$19&lt;$I$8,OFFSET(#REF!,ROW()-$I$19+$I$4,COLUMN()-$I$21+$I$6),IF(ROW()-$I$19&lt;$I$8+$I$16,OFFSET(#REF!,ROW()-$I$19-$I$8+$I$12,COLUMN()-$I$21+$I$14),""))</f>
        <v/>
      </c>
      <c r="M142" s="141" t="str">
        <f t="shared" ca="1" si="35"/>
        <v/>
      </c>
      <c r="N142" s="142" t="str">
        <f t="shared" ca="1" si="36"/>
        <v/>
      </c>
      <c r="O142" s="143" t="str">
        <f t="shared" ca="1" si="37"/>
        <v/>
      </c>
      <c r="P142" s="143" t="str">
        <f t="shared" ca="1" si="38"/>
        <v/>
      </c>
      <c r="Q142" s="143" t="str">
        <f t="shared" ca="1" si="39"/>
        <v/>
      </c>
      <c r="R142" s="146"/>
      <c r="AA142" s="8" t="str">
        <f t="shared" ca="1" si="40"/>
        <v/>
      </c>
      <c r="AB142" s="8" t="str">
        <f t="shared" ca="1" si="41"/>
        <v/>
      </c>
      <c r="AC142" s="8" t="str">
        <f t="shared" ca="1" si="47"/>
        <v/>
      </c>
      <c r="AD142" s="8" t="str">
        <f t="shared" ca="1" si="47"/>
        <v/>
      </c>
      <c r="AE142" s="38" t="str">
        <f t="shared" ca="1" si="42"/>
        <v/>
      </c>
      <c r="AF142" s="38" t="str">
        <f t="shared" ca="1" si="43"/>
        <v/>
      </c>
      <c r="AG142" s="8" t="str">
        <f t="shared" ca="1" si="44"/>
        <v/>
      </c>
      <c r="AH142" s="8" t="str">
        <f t="shared" ca="1" si="45"/>
        <v/>
      </c>
      <c r="AI142" s="8" t="str">
        <f t="shared" ca="1" si="46"/>
        <v/>
      </c>
    </row>
    <row r="143" spans="11:35">
      <c r="K143" s="135" t="str">
        <f t="shared" ca="1" si="32"/>
        <v/>
      </c>
      <c r="L143" s="135" t="str">
        <f ca="1">IF(ROW()-$I$19&lt;$I$8,OFFSET(#REF!,ROW()-$I$19+$I$4,COLUMN()-$I$21+$I$6),IF(ROW()-$I$19&lt;$I$8+$I$16,OFFSET(#REF!,ROW()-$I$19-$I$8+$I$12,COLUMN()-$I$21+$I$14),""))</f>
        <v/>
      </c>
      <c r="M143" s="141" t="str">
        <f t="shared" ca="1" si="35"/>
        <v/>
      </c>
      <c r="N143" s="142" t="str">
        <f t="shared" ca="1" si="36"/>
        <v/>
      </c>
      <c r="O143" s="143" t="str">
        <f t="shared" ca="1" si="37"/>
        <v/>
      </c>
      <c r="P143" s="143" t="str">
        <f t="shared" ca="1" si="38"/>
        <v/>
      </c>
      <c r="Q143" s="143" t="str">
        <f t="shared" ca="1" si="39"/>
        <v/>
      </c>
      <c r="R143" s="146"/>
      <c r="AA143" s="8" t="str">
        <f t="shared" ca="1" si="40"/>
        <v/>
      </c>
      <c r="AB143" s="8" t="str">
        <f t="shared" ca="1" si="41"/>
        <v/>
      </c>
      <c r="AC143" s="8" t="str">
        <f t="shared" ca="1" si="47"/>
        <v/>
      </c>
      <c r="AD143" s="8" t="str">
        <f t="shared" ca="1" si="47"/>
        <v/>
      </c>
      <c r="AE143" s="38" t="str">
        <f t="shared" ca="1" si="42"/>
        <v/>
      </c>
      <c r="AF143" s="38" t="str">
        <f t="shared" ca="1" si="43"/>
        <v/>
      </c>
      <c r="AG143" s="8" t="str">
        <f t="shared" ca="1" si="44"/>
        <v/>
      </c>
      <c r="AH143" s="8" t="str">
        <f t="shared" ca="1" si="45"/>
        <v/>
      </c>
      <c r="AI143" s="8" t="str">
        <f t="shared" ca="1" si="46"/>
        <v/>
      </c>
    </row>
    <row r="144" spans="11:35">
      <c r="K144" s="135" t="str">
        <f t="shared" ca="1" si="32"/>
        <v/>
      </c>
      <c r="L144" s="135" t="str">
        <f ca="1">IF(ROW()-$I$19&lt;$I$8,OFFSET(#REF!,ROW()-$I$19+$I$4,COLUMN()-$I$21+$I$6),IF(ROW()-$I$19&lt;$I$8+$I$16,OFFSET(#REF!,ROW()-$I$19-$I$8+$I$12,COLUMN()-$I$21+$I$14),""))</f>
        <v/>
      </c>
      <c r="M144" s="141" t="str">
        <f t="shared" ca="1" si="35"/>
        <v/>
      </c>
      <c r="N144" s="142" t="str">
        <f t="shared" ca="1" si="36"/>
        <v/>
      </c>
      <c r="O144" s="143" t="str">
        <f t="shared" ca="1" si="37"/>
        <v/>
      </c>
      <c r="P144" s="143" t="str">
        <f t="shared" ca="1" si="38"/>
        <v/>
      </c>
      <c r="Q144" s="143" t="str">
        <f t="shared" ca="1" si="39"/>
        <v/>
      </c>
      <c r="R144" s="146"/>
      <c r="AA144" s="8" t="str">
        <f t="shared" ca="1" si="40"/>
        <v/>
      </c>
      <c r="AB144" s="8" t="str">
        <f t="shared" ca="1" si="41"/>
        <v/>
      </c>
      <c r="AC144" s="8" t="str">
        <f t="shared" ca="1" si="47"/>
        <v/>
      </c>
      <c r="AD144" s="8" t="str">
        <f t="shared" ca="1" si="47"/>
        <v/>
      </c>
      <c r="AE144" s="38" t="str">
        <f t="shared" ca="1" si="42"/>
        <v/>
      </c>
      <c r="AF144" s="38" t="str">
        <f t="shared" ca="1" si="43"/>
        <v/>
      </c>
      <c r="AG144" s="8" t="str">
        <f t="shared" ca="1" si="44"/>
        <v/>
      </c>
      <c r="AH144" s="8" t="str">
        <f t="shared" ca="1" si="45"/>
        <v/>
      </c>
      <c r="AI144" s="8" t="str">
        <f t="shared" ca="1" si="46"/>
        <v/>
      </c>
    </row>
    <row r="145" spans="11:35">
      <c r="K145" s="135" t="str">
        <f t="shared" ca="1" si="32"/>
        <v/>
      </c>
      <c r="L145" s="135" t="str">
        <f ca="1">IF(ROW()-$I$19&lt;$I$8,OFFSET(#REF!,ROW()-$I$19+$I$4,COLUMN()-$I$21+$I$6),IF(ROW()-$I$19&lt;$I$8+$I$16,OFFSET(#REF!,ROW()-$I$19-$I$8+$I$12,COLUMN()-$I$21+$I$14),""))</f>
        <v/>
      </c>
      <c r="M145" s="141" t="str">
        <f t="shared" ca="1" si="35"/>
        <v/>
      </c>
      <c r="N145" s="142" t="str">
        <f t="shared" ca="1" si="36"/>
        <v/>
      </c>
      <c r="O145" s="143" t="str">
        <f t="shared" ca="1" si="37"/>
        <v/>
      </c>
      <c r="P145" s="143" t="str">
        <f t="shared" ca="1" si="38"/>
        <v/>
      </c>
      <c r="Q145" s="143" t="str">
        <f t="shared" ca="1" si="39"/>
        <v/>
      </c>
      <c r="R145" s="146"/>
      <c r="AA145" s="8" t="str">
        <f t="shared" ca="1" si="40"/>
        <v/>
      </c>
      <c r="AB145" s="8" t="str">
        <f t="shared" ca="1" si="41"/>
        <v/>
      </c>
      <c r="AC145" s="8" t="str">
        <f t="shared" ca="1" si="47"/>
        <v/>
      </c>
      <c r="AD145" s="8" t="str">
        <f t="shared" ca="1" si="47"/>
        <v/>
      </c>
      <c r="AE145" s="38" t="str">
        <f t="shared" ca="1" si="42"/>
        <v/>
      </c>
      <c r="AF145" s="38" t="str">
        <f t="shared" ca="1" si="43"/>
        <v/>
      </c>
      <c r="AG145" s="8" t="str">
        <f t="shared" ca="1" si="44"/>
        <v/>
      </c>
      <c r="AH145" s="8" t="str">
        <f t="shared" ca="1" si="45"/>
        <v/>
      </c>
      <c r="AI145" s="8" t="str">
        <f t="shared" ca="1" si="46"/>
        <v/>
      </c>
    </row>
    <row r="146" spans="11:35">
      <c r="K146" s="135" t="str">
        <f t="shared" ca="1" si="32"/>
        <v/>
      </c>
      <c r="L146" s="135" t="str">
        <f ca="1">IF(ROW()-$I$19&lt;$I$8,OFFSET(#REF!,ROW()-$I$19+$I$4,COLUMN()-$I$21+$I$6),IF(ROW()-$I$19&lt;$I$8+$I$16,OFFSET(#REF!,ROW()-$I$19-$I$8+$I$12,COLUMN()-$I$21+$I$14),""))</f>
        <v/>
      </c>
      <c r="M146" s="141" t="str">
        <f t="shared" ca="1" si="35"/>
        <v/>
      </c>
      <c r="N146" s="142" t="str">
        <f t="shared" ca="1" si="36"/>
        <v/>
      </c>
      <c r="O146" s="143" t="str">
        <f t="shared" ca="1" si="37"/>
        <v/>
      </c>
      <c r="P146" s="143" t="str">
        <f t="shared" ca="1" si="38"/>
        <v/>
      </c>
      <c r="Q146" s="143" t="str">
        <f t="shared" ca="1" si="39"/>
        <v/>
      </c>
      <c r="R146" s="146"/>
      <c r="AA146" s="8" t="str">
        <f t="shared" ca="1" si="40"/>
        <v/>
      </c>
      <c r="AB146" s="8" t="str">
        <f t="shared" ca="1" si="41"/>
        <v/>
      </c>
      <c r="AC146" s="8" t="str">
        <f t="shared" ca="1" si="47"/>
        <v/>
      </c>
      <c r="AD146" s="8" t="str">
        <f t="shared" ca="1" si="47"/>
        <v/>
      </c>
      <c r="AE146" s="38" t="str">
        <f t="shared" ca="1" si="42"/>
        <v/>
      </c>
      <c r="AF146" s="38" t="str">
        <f t="shared" ca="1" si="43"/>
        <v/>
      </c>
      <c r="AG146" s="8" t="str">
        <f t="shared" ca="1" si="44"/>
        <v/>
      </c>
      <c r="AH146" s="8" t="str">
        <f t="shared" ca="1" si="45"/>
        <v/>
      </c>
      <c r="AI146" s="8" t="str">
        <f t="shared" ca="1" si="46"/>
        <v/>
      </c>
    </row>
    <row r="147" spans="11:35">
      <c r="K147" s="135" t="str">
        <f t="shared" ca="1" si="32"/>
        <v/>
      </c>
      <c r="L147" s="135" t="str">
        <f ca="1">IF(ROW()-$I$19&lt;$I$8,OFFSET(#REF!,ROW()-$I$19+$I$4,COLUMN()-$I$21+$I$6),IF(ROW()-$I$19&lt;$I$8+$I$16,OFFSET(#REF!,ROW()-$I$19-$I$8+$I$12,COLUMN()-$I$21+$I$14),""))</f>
        <v/>
      </c>
      <c r="M147" s="141" t="str">
        <f t="shared" ca="1" si="35"/>
        <v/>
      </c>
      <c r="N147" s="142" t="str">
        <f t="shared" ca="1" si="36"/>
        <v/>
      </c>
      <c r="O147" s="143" t="str">
        <f t="shared" ca="1" si="37"/>
        <v/>
      </c>
      <c r="P147" s="143" t="str">
        <f t="shared" ca="1" si="38"/>
        <v/>
      </c>
      <c r="Q147" s="143" t="str">
        <f t="shared" ca="1" si="39"/>
        <v/>
      </c>
      <c r="R147" s="146"/>
      <c r="AA147" s="8" t="str">
        <f t="shared" ca="1" si="40"/>
        <v/>
      </c>
      <c r="AB147" s="8" t="str">
        <f t="shared" ca="1" si="41"/>
        <v/>
      </c>
      <c r="AC147" s="8" t="str">
        <f t="shared" ca="1" si="47"/>
        <v/>
      </c>
      <c r="AD147" s="8" t="str">
        <f t="shared" ca="1" si="47"/>
        <v/>
      </c>
      <c r="AE147" s="38" t="str">
        <f t="shared" ca="1" si="42"/>
        <v/>
      </c>
      <c r="AF147" s="38" t="str">
        <f t="shared" ca="1" si="43"/>
        <v/>
      </c>
      <c r="AG147" s="8" t="str">
        <f t="shared" ca="1" si="44"/>
        <v/>
      </c>
      <c r="AH147" s="8" t="str">
        <f t="shared" ca="1" si="45"/>
        <v/>
      </c>
      <c r="AI147" s="8" t="str">
        <f t="shared" ca="1" si="46"/>
        <v/>
      </c>
    </row>
    <row r="148" spans="11:35">
      <c r="K148" s="135" t="str">
        <f t="shared" ca="1" si="32"/>
        <v/>
      </c>
      <c r="L148" s="135" t="str">
        <f ca="1">IF(ROW()-$I$19&lt;$I$8,OFFSET(#REF!,ROW()-$I$19+$I$4,COLUMN()-$I$21+$I$6),IF(ROW()-$I$19&lt;$I$8+$I$16,OFFSET(#REF!,ROW()-$I$19-$I$8+$I$12,COLUMN()-$I$21+$I$14),""))</f>
        <v/>
      </c>
      <c r="M148" s="141" t="str">
        <f t="shared" ca="1" si="35"/>
        <v/>
      </c>
      <c r="N148" s="142" t="str">
        <f t="shared" ca="1" si="36"/>
        <v/>
      </c>
      <c r="O148" s="143" t="str">
        <f t="shared" ca="1" si="37"/>
        <v/>
      </c>
      <c r="P148" s="143" t="str">
        <f t="shared" ca="1" si="38"/>
        <v/>
      </c>
      <c r="Q148" s="143" t="str">
        <f t="shared" ca="1" si="39"/>
        <v/>
      </c>
      <c r="R148" s="146"/>
      <c r="AA148" s="8" t="str">
        <f t="shared" ca="1" si="40"/>
        <v/>
      </c>
      <c r="AB148" s="8" t="str">
        <f t="shared" ca="1" si="41"/>
        <v/>
      </c>
      <c r="AC148" s="8" t="str">
        <f t="shared" ca="1" si="47"/>
        <v/>
      </c>
      <c r="AD148" s="8" t="str">
        <f t="shared" ca="1" si="47"/>
        <v/>
      </c>
      <c r="AE148" s="38" t="str">
        <f t="shared" ca="1" si="42"/>
        <v/>
      </c>
      <c r="AF148" s="38" t="str">
        <f t="shared" ca="1" si="43"/>
        <v/>
      </c>
      <c r="AG148" s="8" t="str">
        <f t="shared" ca="1" si="44"/>
        <v/>
      </c>
      <c r="AH148" s="8" t="str">
        <f t="shared" ca="1" si="45"/>
        <v/>
      </c>
      <c r="AI148" s="8" t="str">
        <f t="shared" ca="1" si="46"/>
        <v/>
      </c>
    </row>
    <row r="149" spans="11:35">
      <c r="K149" s="135" t="str">
        <f t="shared" ca="1" si="32"/>
        <v/>
      </c>
      <c r="L149" s="135" t="str">
        <f ca="1">IF(ROW()-$I$19&lt;$I$8,OFFSET(#REF!,ROW()-$I$19+$I$4,COLUMN()-$I$21+$I$6),IF(ROW()-$I$19&lt;$I$8+$I$16,OFFSET(#REF!,ROW()-$I$19-$I$8+$I$12,COLUMN()-$I$21+$I$14),""))</f>
        <v/>
      </c>
      <c r="M149" s="141" t="str">
        <f t="shared" ca="1" si="35"/>
        <v/>
      </c>
      <c r="N149" s="142" t="str">
        <f t="shared" ca="1" si="36"/>
        <v/>
      </c>
      <c r="O149" s="143" t="str">
        <f t="shared" ca="1" si="37"/>
        <v/>
      </c>
      <c r="P149" s="143" t="str">
        <f t="shared" ca="1" si="38"/>
        <v/>
      </c>
      <c r="Q149" s="143" t="str">
        <f t="shared" ca="1" si="39"/>
        <v/>
      </c>
      <c r="R149" s="146"/>
      <c r="AA149" s="8" t="str">
        <f t="shared" ca="1" si="40"/>
        <v/>
      </c>
      <c r="AB149" s="8" t="str">
        <f t="shared" ca="1" si="41"/>
        <v/>
      </c>
      <c r="AC149" s="8" t="str">
        <f t="shared" ca="1" si="47"/>
        <v/>
      </c>
      <c r="AD149" s="8" t="str">
        <f t="shared" ca="1" si="47"/>
        <v/>
      </c>
      <c r="AE149" s="38" t="str">
        <f t="shared" ca="1" si="42"/>
        <v/>
      </c>
      <c r="AF149" s="38" t="str">
        <f t="shared" ca="1" si="43"/>
        <v/>
      </c>
      <c r="AG149" s="8" t="str">
        <f t="shared" ca="1" si="44"/>
        <v/>
      </c>
      <c r="AH149" s="8" t="str">
        <f t="shared" ca="1" si="45"/>
        <v/>
      </c>
      <c r="AI149" s="8" t="str">
        <f t="shared" ca="1" si="46"/>
        <v/>
      </c>
    </row>
    <row r="150" spans="11:35">
      <c r="K150" s="135" t="str">
        <f t="shared" ca="1" si="32"/>
        <v/>
      </c>
      <c r="L150" s="135" t="str">
        <f ca="1">IF(ROW()-$I$19&lt;$I$8,OFFSET(#REF!,ROW()-$I$19+$I$4,COLUMN()-$I$21+$I$6),IF(ROW()-$I$19&lt;$I$8+$I$16,OFFSET(#REF!,ROW()-$I$19-$I$8+$I$12,COLUMN()-$I$21+$I$14),""))</f>
        <v/>
      </c>
      <c r="M150" s="141" t="str">
        <f t="shared" ca="1" si="35"/>
        <v/>
      </c>
      <c r="N150" s="142" t="str">
        <f t="shared" ca="1" si="36"/>
        <v/>
      </c>
      <c r="O150" s="143" t="str">
        <f t="shared" ca="1" si="37"/>
        <v/>
      </c>
      <c r="P150" s="143" t="str">
        <f t="shared" ca="1" si="38"/>
        <v/>
      </c>
      <c r="Q150" s="143" t="str">
        <f t="shared" ca="1" si="39"/>
        <v/>
      </c>
      <c r="R150" s="146"/>
      <c r="AA150" s="8" t="str">
        <f t="shared" ca="1" si="40"/>
        <v/>
      </c>
      <c r="AB150" s="8" t="str">
        <f t="shared" ca="1" si="41"/>
        <v/>
      </c>
      <c r="AC150" s="8" t="str">
        <f t="shared" ca="1" si="47"/>
        <v/>
      </c>
      <c r="AD150" s="8" t="str">
        <f t="shared" ca="1" si="47"/>
        <v/>
      </c>
      <c r="AE150" s="38" t="str">
        <f t="shared" ca="1" si="42"/>
        <v/>
      </c>
      <c r="AF150" s="38" t="str">
        <f t="shared" ca="1" si="43"/>
        <v/>
      </c>
      <c r="AG150" s="8" t="str">
        <f t="shared" ca="1" si="44"/>
        <v/>
      </c>
      <c r="AH150" s="8" t="str">
        <f t="shared" ca="1" si="45"/>
        <v/>
      </c>
      <c r="AI150" s="8" t="str">
        <f t="shared" ca="1" si="46"/>
        <v/>
      </c>
    </row>
    <row r="151" spans="11:35">
      <c r="K151" s="135" t="str">
        <f t="shared" ca="1" si="32"/>
        <v/>
      </c>
      <c r="L151" s="135" t="str">
        <f ca="1">IF(ROW()-$I$19&lt;$I$8,OFFSET(#REF!,ROW()-$I$19+$I$4,COLUMN()-$I$21+$I$6),IF(ROW()-$I$19&lt;$I$8+$I$16,OFFSET(#REF!,ROW()-$I$19-$I$8+$I$12,COLUMN()-$I$21+$I$14),""))</f>
        <v/>
      </c>
      <c r="M151" s="141" t="str">
        <f t="shared" ca="1" si="35"/>
        <v/>
      </c>
      <c r="N151" s="142" t="str">
        <f t="shared" ca="1" si="36"/>
        <v/>
      </c>
      <c r="O151" s="143" t="str">
        <f t="shared" ca="1" si="37"/>
        <v/>
      </c>
      <c r="P151" s="143" t="str">
        <f t="shared" ca="1" si="38"/>
        <v/>
      </c>
      <c r="Q151" s="143" t="str">
        <f t="shared" ca="1" si="39"/>
        <v/>
      </c>
      <c r="R151" s="146"/>
      <c r="AA151" s="8" t="str">
        <f t="shared" ca="1" si="40"/>
        <v/>
      </c>
      <c r="AB151" s="8" t="str">
        <f t="shared" ca="1" si="41"/>
        <v/>
      </c>
      <c r="AC151" s="8" t="str">
        <f t="shared" ca="1" si="47"/>
        <v/>
      </c>
      <c r="AD151" s="8" t="str">
        <f t="shared" ca="1" si="47"/>
        <v/>
      </c>
      <c r="AE151" s="38" t="str">
        <f t="shared" ca="1" si="42"/>
        <v/>
      </c>
      <c r="AF151" s="38" t="str">
        <f t="shared" ca="1" si="43"/>
        <v/>
      </c>
      <c r="AG151" s="8" t="str">
        <f t="shared" ca="1" si="44"/>
        <v/>
      </c>
      <c r="AH151" s="8" t="str">
        <f t="shared" ca="1" si="45"/>
        <v/>
      </c>
      <c r="AI151" s="8" t="str">
        <f t="shared" ca="1" si="46"/>
        <v/>
      </c>
    </row>
    <row r="152" spans="11:35">
      <c r="K152" s="135" t="str">
        <f t="shared" ca="1" si="32"/>
        <v/>
      </c>
      <c r="L152" s="135" t="str">
        <f ca="1">IF(ROW()-$I$19&lt;$I$8,OFFSET(#REF!,ROW()-$I$19+$I$4,COLUMN()-$I$21+$I$6),IF(ROW()-$I$19&lt;$I$8+$I$16,OFFSET(#REF!,ROW()-$I$19-$I$8+$I$12,COLUMN()-$I$21+$I$14),""))</f>
        <v/>
      </c>
      <c r="M152" s="141" t="str">
        <f t="shared" ca="1" si="35"/>
        <v/>
      </c>
      <c r="N152" s="142" t="str">
        <f t="shared" ca="1" si="36"/>
        <v/>
      </c>
      <c r="O152" s="143" t="str">
        <f t="shared" ca="1" si="37"/>
        <v/>
      </c>
      <c r="P152" s="143" t="str">
        <f t="shared" ca="1" si="38"/>
        <v/>
      </c>
      <c r="Q152" s="143" t="str">
        <f t="shared" ca="1" si="39"/>
        <v/>
      </c>
      <c r="R152" s="146"/>
      <c r="AA152" s="8" t="str">
        <f t="shared" ca="1" si="40"/>
        <v/>
      </c>
      <c r="AB152" s="8" t="str">
        <f t="shared" ca="1" si="41"/>
        <v/>
      </c>
      <c r="AC152" s="8" t="str">
        <f t="shared" ca="1" si="47"/>
        <v/>
      </c>
      <c r="AD152" s="8" t="str">
        <f t="shared" ca="1" si="47"/>
        <v/>
      </c>
      <c r="AE152" s="38" t="str">
        <f t="shared" ca="1" si="42"/>
        <v/>
      </c>
      <c r="AF152" s="38" t="str">
        <f t="shared" ca="1" si="43"/>
        <v/>
      </c>
      <c r="AG152" s="8" t="str">
        <f t="shared" ca="1" si="44"/>
        <v/>
      </c>
      <c r="AH152" s="8" t="str">
        <f t="shared" ca="1" si="45"/>
        <v/>
      </c>
      <c r="AI152" s="8" t="str">
        <f t="shared" ca="1" si="46"/>
        <v/>
      </c>
    </row>
    <row r="153" spans="11:35">
      <c r="K153" s="135" t="str">
        <f t="shared" ref="K153:K216" ca="1" si="48">IF(ROW()-$I$19&lt;$I$8,OFFSET($A$1,ROW()-$I$19+$I$4,COLUMN()-$I$21+$I$6),IF(ROW()-$I$19&lt;$I$8+$I$16,OFFSET($A$1,ROW()-$I$19-$I$8+$I$12,COLUMN()-$I$21+$I$14),""))</f>
        <v/>
      </c>
      <c r="L153" s="135" t="str">
        <f ca="1">IF(ROW()-$I$19&lt;$I$8,OFFSET(#REF!,ROW()-$I$19+$I$4,COLUMN()-$I$21+$I$6),IF(ROW()-$I$19&lt;$I$8+$I$16,OFFSET(#REF!,ROW()-$I$19-$I$8+$I$12,COLUMN()-$I$21+$I$14),""))</f>
        <v/>
      </c>
      <c r="M153" s="141" t="str">
        <f t="shared" ca="1" si="35"/>
        <v/>
      </c>
      <c r="N153" s="142" t="str">
        <f t="shared" ca="1" si="36"/>
        <v/>
      </c>
      <c r="O153" s="143" t="str">
        <f t="shared" ca="1" si="37"/>
        <v/>
      </c>
      <c r="P153" s="143" t="str">
        <f t="shared" ca="1" si="38"/>
        <v/>
      </c>
      <c r="Q153" s="143" t="str">
        <f t="shared" ca="1" si="39"/>
        <v/>
      </c>
      <c r="R153" s="146"/>
      <c r="AA153" s="8" t="str">
        <f t="shared" ca="1" si="40"/>
        <v/>
      </c>
      <c r="AB153" s="8" t="str">
        <f t="shared" ca="1" si="41"/>
        <v/>
      </c>
      <c r="AC153" s="8" t="str">
        <f t="shared" ca="1" si="47"/>
        <v/>
      </c>
      <c r="AD153" s="8" t="str">
        <f t="shared" ca="1" si="47"/>
        <v/>
      </c>
      <c r="AE153" s="38" t="str">
        <f t="shared" ca="1" si="42"/>
        <v/>
      </c>
      <c r="AF153" s="38" t="str">
        <f t="shared" ca="1" si="43"/>
        <v/>
      </c>
      <c r="AG153" s="8" t="str">
        <f t="shared" ca="1" si="44"/>
        <v/>
      </c>
      <c r="AH153" s="8" t="str">
        <f t="shared" ca="1" si="45"/>
        <v/>
      </c>
      <c r="AI153" s="8" t="str">
        <f t="shared" ca="1" si="46"/>
        <v/>
      </c>
    </row>
    <row r="154" spans="11:35">
      <c r="K154" s="135" t="str">
        <f t="shared" ca="1" si="48"/>
        <v/>
      </c>
      <c r="L154" s="135" t="str">
        <f ca="1">IF(ROW()-$I$19&lt;$I$8,OFFSET(#REF!,ROW()-$I$19+$I$4,COLUMN()-$I$21+$I$6),IF(ROW()-$I$19&lt;$I$8+$I$16,OFFSET(#REF!,ROW()-$I$19-$I$8+$I$12,COLUMN()-$I$21+$I$14),""))</f>
        <v/>
      </c>
      <c r="M154" s="141" t="str">
        <f t="shared" ca="1" si="35"/>
        <v/>
      </c>
      <c r="N154" s="142" t="str">
        <f t="shared" ca="1" si="36"/>
        <v/>
      </c>
      <c r="O154" s="143" t="str">
        <f t="shared" ca="1" si="37"/>
        <v/>
      </c>
      <c r="P154" s="143" t="str">
        <f t="shared" ca="1" si="38"/>
        <v/>
      </c>
      <c r="Q154" s="143" t="str">
        <f t="shared" ca="1" si="39"/>
        <v/>
      </c>
      <c r="R154" s="146"/>
      <c r="AA154" s="8" t="str">
        <f t="shared" ca="1" si="40"/>
        <v/>
      </c>
      <c r="AB154" s="8" t="str">
        <f t="shared" ca="1" si="41"/>
        <v/>
      </c>
      <c r="AC154" s="8" t="str">
        <f t="shared" ca="1" si="47"/>
        <v/>
      </c>
      <c r="AD154" s="8" t="str">
        <f t="shared" ca="1" si="47"/>
        <v/>
      </c>
      <c r="AE154" s="38" t="str">
        <f t="shared" ca="1" si="42"/>
        <v/>
      </c>
      <c r="AF154" s="38" t="str">
        <f t="shared" ca="1" si="43"/>
        <v/>
      </c>
      <c r="AG154" s="8" t="str">
        <f t="shared" ca="1" si="44"/>
        <v/>
      </c>
      <c r="AH154" s="8" t="str">
        <f t="shared" ca="1" si="45"/>
        <v/>
      </c>
      <c r="AI154" s="8" t="str">
        <f t="shared" ca="1" si="46"/>
        <v/>
      </c>
    </row>
    <row r="155" spans="11:35">
      <c r="K155" s="135" t="str">
        <f t="shared" ca="1" si="48"/>
        <v/>
      </c>
      <c r="L155" s="135" t="str">
        <f ca="1">IF(ROW()-$I$19&lt;$I$8,OFFSET(#REF!,ROW()-$I$19+$I$4,COLUMN()-$I$21+$I$6),IF(ROW()-$I$19&lt;$I$8+$I$16,OFFSET(#REF!,ROW()-$I$19-$I$8+$I$12,COLUMN()-$I$21+$I$14),""))</f>
        <v/>
      </c>
      <c r="M155" s="141" t="str">
        <f t="shared" ca="1" si="35"/>
        <v/>
      </c>
      <c r="N155" s="142" t="str">
        <f t="shared" ca="1" si="36"/>
        <v/>
      </c>
      <c r="O155" s="143" t="str">
        <f t="shared" ca="1" si="37"/>
        <v/>
      </c>
      <c r="P155" s="143" t="str">
        <f t="shared" ca="1" si="38"/>
        <v/>
      </c>
      <c r="Q155" s="143" t="str">
        <f t="shared" ca="1" si="39"/>
        <v/>
      </c>
      <c r="R155" s="146"/>
      <c r="AA155" s="8" t="str">
        <f t="shared" ca="1" si="40"/>
        <v/>
      </c>
      <c r="AB155" s="8" t="str">
        <f t="shared" ca="1" si="41"/>
        <v/>
      </c>
      <c r="AC155" s="8" t="str">
        <f t="shared" ca="1" si="47"/>
        <v/>
      </c>
      <c r="AD155" s="8" t="str">
        <f t="shared" ca="1" si="47"/>
        <v/>
      </c>
      <c r="AE155" s="38" t="str">
        <f t="shared" ca="1" si="42"/>
        <v/>
      </c>
      <c r="AF155" s="38" t="str">
        <f t="shared" ca="1" si="43"/>
        <v/>
      </c>
      <c r="AG155" s="8" t="str">
        <f t="shared" ca="1" si="44"/>
        <v/>
      </c>
      <c r="AH155" s="8" t="str">
        <f t="shared" ca="1" si="45"/>
        <v/>
      </c>
      <c r="AI155" s="8" t="str">
        <f t="shared" ca="1" si="46"/>
        <v/>
      </c>
    </row>
    <row r="156" spans="11:35">
      <c r="K156" s="135" t="str">
        <f t="shared" ca="1" si="48"/>
        <v/>
      </c>
      <c r="L156" s="135" t="str">
        <f ca="1">IF(ROW()-$I$19&lt;$I$8,OFFSET(#REF!,ROW()-$I$19+$I$4,COLUMN()-$I$21+$I$6),IF(ROW()-$I$19&lt;$I$8+$I$16,OFFSET(#REF!,ROW()-$I$19-$I$8+$I$12,COLUMN()-$I$21+$I$14),""))</f>
        <v/>
      </c>
      <c r="M156" s="141" t="str">
        <f t="shared" ca="1" si="35"/>
        <v/>
      </c>
      <c r="N156" s="142" t="str">
        <f t="shared" ca="1" si="36"/>
        <v/>
      </c>
      <c r="O156" s="143" t="str">
        <f t="shared" ca="1" si="37"/>
        <v/>
      </c>
      <c r="P156" s="143" t="str">
        <f t="shared" ca="1" si="38"/>
        <v/>
      </c>
      <c r="Q156" s="143" t="str">
        <f t="shared" ca="1" si="39"/>
        <v/>
      </c>
      <c r="R156" s="146"/>
      <c r="AA156" s="8" t="str">
        <f t="shared" ca="1" si="40"/>
        <v/>
      </c>
      <c r="AB156" s="8" t="str">
        <f t="shared" ca="1" si="41"/>
        <v/>
      </c>
      <c r="AC156" s="8" t="str">
        <f t="shared" ca="1" si="47"/>
        <v/>
      </c>
      <c r="AD156" s="8" t="str">
        <f t="shared" ca="1" si="47"/>
        <v/>
      </c>
      <c r="AE156" s="38" t="str">
        <f t="shared" ca="1" si="42"/>
        <v/>
      </c>
      <c r="AF156" s="38" t="str">
        <f t="shared" ca="1" si="43"/>
        <v/>
      </c>
      <c r="AG156" s="8" t="str">
        <f t="shared" ca="1" si="44"/>
        <v/>
      </c>
      <c r="AH156" s="8" t="str">
        <f t="shared" ca="1" si="45"/>
        <v/>
      </c>
      <c r="AI156" s="8" t="str">
        <f t="shared" ca="1" si="46"/>
        <v/>
      </c>
    </row>
    <row r="157" spans="11:35">
      <c r="K157" s="135" t="str">
        <f t="shared" ca="1" si="48"/>
        <v/>
      </c>
      <c r="L157" s="135" t="str">
        <f ca="1">IF(ROW()-$I$19&lt;$I$8,OFFSET(#REF!,ROW()-$I$19+$I$4,COLUMN()-$I$21+$I$6),IF(ROW()-$I$19&lt;$I$8+$I$16,OFFSET(#REF!,ROW()-$I$19-$I$8+$I$12,COLUMN()-$I$21+$I$14),""))</f>
        <v/>
      </c>
      <c r="M157" s="141" t="str">
        <f t="shared" ca="1" si="35"/>
        <v/>
      </c>
      <c r="N157" s="142" t="str">
        <f t="shared" ca="1" si="36"/>
        <v/>
      </c>
      <c r="O157" s="143" t="str">
        <f t="shared" ca="1" si="37"/>
        <v/>
      </c>
      <c r="P157" s="143" t="str">
        <f t="shared" ca="1" si="38"/>
        <v/>
      </c>
      <c r="Q157" s="143" t="str">
        <f t="shared" ca="1" si="39"/>
        <v/>
      </c>
      <c r="R157" s="146"/>
      <c r="AA157" s="8" t="str">
        <f t="shared" ca="1" si="40"/>
        <v/>
      </c>
      <c r="AB157" s="8" t="str">
        <f t="shared" ca="1" si="41"/>
        <v/>
      </c>
      <c r="AC157" s="8" t="str">
        <f t="shared" ca="1" si="47"/>
        <v/>
      </c>
      <c r="AD157" s="8" t="str">
        <f t="shared" ca="1" si="47"/>
        <v/>
      </c>
      <c r="AE157" s="38" t="str">
        <f t="shared" ca="1" si="42"/>
        <v/>
      </c>
      <c r="AF157" s="38" t="str">
        <f t="shared" ca="1" si="43"/>
        <v/>
      </c>
      <c r="AG157" s="8" t="str">
        <f t="shared" ca="1" si="44"/>
        <v/>
      </c>
      <c r="AH157" s="8" t="str">
        <f t="shared" ca="1" si="45"/>
        <v/>
      </c>
      <c r="AI157" s="8" t="str">
        <f t="shared" ca="1" si="46"/>
        <v/>
      </c>
    </row>
    <row r="158" spans="11:35">
      <c r="K158" s="135" t="str">
        <f t="shared" ca="1" si="48"/>
        <v/>
      </c>
      <c r="L158" s="135" t="str">
        <f ca="1">IF(ROW()-$I$19&lt;$I$8,OFFSET(#REF!,ROW()-$I$19+$I$4,COLUMN()-$I$21+$I$6),IF(ROW()-$I$19&lt;$I$8+$I$16,OFFSET(#REF!,ROW()-$I$19-$I$8+$I$12,COLUMN()-$I$21+$I$14),""))</f>
        <v/>
      </c>
      <c r="M158" s="141" t="str">
        <f t="shared" ca="1" si="35"/>
        <v/>
      </c>
      <c r="N158" s="142" t="str">
        <f t="shared" ca="1" si="36"/>
        <v/>
      </c>
      <c r="O158" s="143" t="str">
        <f t="shared" ca="1" si="37"/>
        <v/>
      </c>
      <c r="P158" s="143" t="str">
        <f t="shared" ca="1" si="38"/>
        <v/>
      </c>
      <c r="Q158" s="143" t="str">
        <f t="shared" ca="1" si="39"/>
        <v/>
      </c>
      <c r="R158" s="146"/>
      <c r="AA158" s="8" t="str">
        <f t="shared" ca="1" si="40"/>
        <v/>
      </c>
      <c r="AB158" s="8" t="str">
        <f t="shared" ca="1" si="41"/>
        <v/>
      </c>
      <c r="AC158" s="8" t="str">
        <f t="shared" ca="1" si="47"/>
        <v/>
      </c>
      <c r="AD158" s="8" t="str">
        <f t="shared" ca="1" si="47"/>
        <v/>
      </c>
      <c r="AE158" s="38" t="str">
        <f t="shared" ca="1" si="42"/>
        <v/>
      </c>
      <c r="AF158" s="38" t="str">
        <f t="shared" ca="1" si="43"/>
        <v/>
      </c>
      <c r="AG158" s="8" t="str">
        <f t="shared" ca="1" si="44"/>
        <v/>
      </c>
      <c r="AH158" s="8" t="str">
        <f t="shared" ca="1" si="45"/>
        <v/>
      </c>
      <c r="AI158" s="8" t="str">
        <f t="shared" ca="1" si="46"/>
        <v/>
      </c>
    </row>
    <row r="159" spans="11:35">
      <c r="K159" s="135" t="str">
        <f t="shared" ca="1" si="48"/>
        <v/>
      </c>
      <c r="L159" s="135" t="str">
        <f ca="1">IF(ROW()-$I$19&lt;$I$8,OFFSET(#REF!,ROW()-$I$19+$I$4,COLUMN()-$I$21+$I$6),IF(ROW()-$I$19&lt;$I$8+$I$16,OFFSET(#REF!,ROW()-$I$19-$I$8+$I$12,COLUMN()-$I$21+$I$14),""))</f>
        <v/>
      </c>
      <c r="M159" s="141" t="str">
        <f t="shared" ca="1" si="35"/>
        <v/>
      </c>
      <c r="N159" s="142" t="str">
        <f t="shared" ca="1" si="36"/>
        <v/>
      </c>
      <c r="O159" s="143" t="str">
        <f t="shared" ca="1" si="37"/>
        <v/>
      </c>
      <c r="P159" s="143" t="str">
        <f t="shared" ca="1" si="38"/>
        <v/>
      </c>
      <c r="Q159" s="143" t="str">
        <f t="shared" ca="1" si="39"/>
        <v/>
      </c>
      <c r="R159" s="146"/>
      <c r="AA159" s="8" t="str">
        <f t="shared" ca="1" si="40"/>
        <v/>
      </c>
      <c r="AB159" s="8" t="str">
        <f t="shared" ca="1" si="41"/>
        <v/>
      </c>
      <c r="AC159" s="8" t="str">
        <f t="shared" ca="1" si="47"/>
        <v/>
      </c>
      <c r="AD159" s="8" t="str">
        <f t="shared" ca="1" si="47"/>
        <v/>
      </c>
      <c r="AE159" s="38" t="str">
        <f t="shared" ca="1" si="42"/>
        <v/>
      </c>
      <c r="AF159" s="38" t="str">
        <f t="shared" ca="1" si="43"/>
        <v/>
      </c>
      <c r="AG159" s="8" t="str">
        <f t="shared" ca="1" si="44"/>
        <v/>
      </c>
      <c r="AH159" s="8" t="str">
        <f t="shared" ca="1" si="45"/>
        <v/>
      </c>
      <c r="AI159" s="8" t="str">
        <f t="shared" ca="1" si="46"/>
        <v/>
      </c>
    </row>
    <row r="160" spans="11:35">
      <c r="K160" s="135" t="str">
        <f t="shared" ca="1" si="48"/>
        <v/>
      </c>
      <c r="L160" s="135" t="str">
        <f ca="1">IF(ROW()-$I$19&lt;$I$8,OFFSET(#REF!,ROW()-$I$19+$I$4,COLUMN()-$I$21+$I$6),IF(ROW()-$I$19&lt;$I$8+$I$16,OFFSET(#REF!,ROW()-$I$19-$I$8+$I$12,COLUMN()-$I$21+$I$14),""))</f>
        <v/>
      </c>
      <c r="M160" s="141" t="str">
        <f t="shared" ca="1" si="35"/>
        <v/>
      </c>
      <c r="N160" s="142" t="str">
        <f t="shared" ca="1" si="36"/>
        <v/>
      </c>
      <c r="O160" s="143" t="str">
        <f t="shared" ca="1" si="37"/>
        <v/>
      </c>
      <c r="P160" s="143" t="str">
        <f t="shared" ca="1" si="38"/>
        <v/>
      </c>
      <c r="Q160" s="143" t="str">
        <f t="shared" ca="1" si="39"/>
        <v/>
      </c>
      <c r="R160" s="146"/>
      <c r="AA160" s="8" t="str">
        <f t="shared" ca="1" si="40"/>
        <v/>
      </c>
      <c r="AB160" s="8" t="str">
        <f t="shared" ca="1" si="41"/>
        <v/>
      </c>
      <c r="AC160" s="8" t="str">
        <f t="shared" ref="AC160:AD179" ca="1" si="49">IF(ROW()-$Y$11&lt;$Y$8,OFFSET($A$1,ROW()-$Y$11+$Y$4,COLUMN()-$Y$13+$Y$6),"")</f>
        <v/>
      </c>
      <c r="AD160" s="8" t="str">
        <f t="shared" ca="1" si="49"/>
        <v/>
      </c>
      <c r="AE160" s="38" t="str">
        <f t="shared" ca="1" si="42"/>
        <v/>
      </c>
      <c r="AF160" s="38" t="str">
        <f t="shared" ca="1" si="43"/>
        <v/>
      </c>
      <c r="AG160" s="8" t="str">
        <f t="shared" ca="1" si="44"/>
        <v/>
      </c>
      <c r="AH160" s="8" t="str">
        <f t="shared" ca="1" si="45"/>
        <v/>
      </c>
      <c r="AI160" s="8" t="str">
        <f t="shared" ca="1" si="46"/>
        <v/>
      </c>
    </row>
    <row r="161" spans="11:35">
      <c r="K161" s="135" t="str">
        <f t="shared" ca="1" si="48"/>
        <v/>
      </c>
      <c r="L161" s="135" t="str">
        <f ca="1">IF(ROW()-$I$19&lt;$I$8,OFFSET(#REF!,ROW()-$I$19+$I$4,COLUMN()-$I$21+$I$6),IF(ROW()-$I$19&lt;$I$8+$I$16,OFFSET(#REF!,ROW()-$I$19-$I$8+$I$12,COLUMN()-$I$21+$I$14),""))</f>
        <v/>
      </c>
      <c r="M161" s="141" t="str">
        <f t="shared" ca="1" si="35"/>
        <v/>
      </c>
      <c r="N161" s="142" t="str">
        <f t="shared" ca="1" si="36"/>
        <v/>
      </c>
      <c r="O161" s="143" t="str">
        <f t="shared" ca="1" si="37"/>
        <v/>
      </c>
      <c r="P161" s="143" t="str">
        <f t="shared" ca="1" si="38"/>
        <v/>
      </c>
      <c r="Q161" s="143" t="str">
        <f t="shared" ca="1" si="39"/>
        <v/>
      </c>
      <c r="R161" s="146"/>
      <c r="AA161" s="8" t="str">
        <f t="shared" ca="1" si="40"/>
        <v/>
      </c>
      <c r="AB161" s="8" t="str">
        <f t="shared" ca="1" si="41"/>
        <v/>
      </c>
      <c r="AC161" s="8" t="str">
        <f t="shared" ca="1" si="49"/>
        <v/>
      </c>
      <c r="AD161" s="8" t="str">
        <f t="shared" ca="1" si="49"/>
        <v/>
      </c>
      <c r="AE161" s="38" t="str">
        <f t="shared" ca="1" si="42"/>
        <v/>
      </c>
      <c r="AF161" s="38" t="str">
        <f t="shared" ca="1" si="43"/>
        <v/>
      </c>
      <c r="AG161" s="8" t="str">
        <f t="shared" ca="1" si="44"/>
        <v/>
      </c>
      <c r="AH161" s="8" t="str">
        <f t="shared" ca="1" si="45"/>
        <v/>
      </c>
      <c r="AI161" s="8" t="str">
        <f t="shared" ca="1" si="46"/>
        <v/>
      </c>
    </row>
    <row r="162" spans="11:35">
      <c r="K162" s="135" t="str">
        <f t="shared" ca="1" si="48"/>
        <v/>
      </c>
      <c r="L162" s="135" t="str">
        <f ca="1">IF(ROW()-$I$19&lt;$I$8,OFFSET(#REF!,ROW()-$I$19+$I$4,COLUMN()-$I$21+$I$6),IF(ROW()-$I$19&lt;$I$8+$I$16,OFFSET(#REF!,ROW()-$I$19-$I$8+$I$12,COLUMN()-$I$21+$I$14),""))</f>
        <v/>
      </c>
      <c r="M162" s="141" t="str">
        <f t="shared" ca="1" si="35"/>
        <v/>
      </c>
      <c r="N162" s="142" t="str">
        <f t="shared" ca="1" si="36"/>
        <v/>
      </c>
      <c r="O162" s="143" t="str">
        <f t="shared" ca="1" si="37"/>
        <v/>
      </c>
      <c r="P162" s="143" t="str">
        <f t="shared" ca="1" si="38"/>
        <v/>
      </c>
      <c r="Q162" s="143" t="str">
        <f t="shared" ca="1" si="39"/>
        <v/>
      </c>
      <c r="R162" s="146"/>
      <c r="AA162" s="8" t="str">
        <f t="shared" ca="1" si="40"/>
        <v/>
      </c>
      <c r="AB162" s="8" t="str">
        <f t="shared" ca="1" si="41"/>
        <v/>
      </c>
      <c r="AC162" s="8" t="str">
        <f t="shared" ca="1" si="49"/>
        <v/>
      </c>
      <c r="AD162" s="8" t="str">
        <f t="shared" ca="1" si="49"/>
        <v/>
      </c>
      <c r="AE162" s="38" t="str">
        <f t="shared" ca="1" si="42"/>
        <v/>
      </c>
      <c r="AF162" s="38" t="str">
        <f t="shared" ca="1" si="43"/>
        <v/>
      </c>
      <c r="AG162" s="8" t="str">
        <f t="shared" ca="1" si="44"/>
        <v/>
      </c>
      <c r="AH162" s="8" t="str">
        <f t="shared" ca="1" si="45"/>
        <v/>
      </c>
      <c r="AI162" s="8" t="str">
        <f t="shared" ca="1" si="46"/>
        <v/>
      </c>
    </row>
    <row r="163" spans="11:35">
      <c r="K163" s="135" t="str">
        <f t="shared" ca="1" si="48"/>
        <v/>
      </c>
      <c r="L163" s="135" t="str">
        <f ca="1">IF(ROW()-$I$19&lt;$I$8,OFFSET(#REF!,ROW()-$I$19+$I$4,COLUMN()-$I$21+$I$6),IF(ROW()-$I$19&lt;$I$8+$I$16,OFFSET(#REF!,ROW()-$I$19-$I$8+$I$12,COLUMN()-$I$21+$I$14),""))</f>
        <v/>
      </c>
      <c r="M163" s="141" t="str">
        <f t="shared" ca="1" si="35"/>
        <v/>
      </c>
      <c r="N163" s="142" t="str">
        <f t="shared" ca="1" si="36"/>
        <v/>
      </c>
      <c r="O163" s="143" t="str">
        <f t="shared" ca="1" si="37"/>
        <v/>
      </c>
      <c r="P163" s="143" t="str">
        <f t="shared" ca="1" si="38"/>
        <v/>
      </c>
      <c r="Q163" s="143" t="str">
        <f t="shared" ca="1" si="39"/>
        <v/>
      </c>
      <c r="R163" s="146"/>
      <c r="AA163" s="8" t="str">
        <f t="shared" ca="1" si="40"/>
        <v/>
      </c>
      <c r="AB163" s="8" t="str">
        <f t="shared" ca="1" si="41"/>
        <v/>
      </c>
      <c r="AC163" s="8" t="str">
        <f t="shared" ca="1" si="49"/>
        <v/>
      </c>
      <c r="AD163" s="8" t="str">
        <f t="shared" ca="1" si="49"/>
        <v/>
      </c>
      <c r="AE163" s="38" t="str">
        <f t="shared" ca="1" si="42"/>
        <v/>
      </c>
      <c r="AF163" s="38" t="str">
        <f t="shared" ca="1" si="43"/>
        <v/>
      </c>
      <c r="AG163" s="8" t="str">
        <f t="shared" ca="1" si="44"/>
        <v/>
      </c>
      <c r="AH163" s="8" t="str">
        <f t="shared" ca="1" si="45"/>
        <v/>
      </c>
      <c r="AI163" s="8" t="str">
        <f t="shared" ca="1" si="46"/>
        <v/>
      </c>
    </row>
    <row r="164" spans="11:35">
      <c r="K164" s="135" t="str">
        <f t="shared" ca="1" si="48"/>
        <v/>
      </c>
      <c r="L164" s="135" t="str">
        <f ca="1">IF(ROW()-$I$19&lt;$I$8,OFFSET(#REF!,ROW()-$I$19+$I$4,COLUMN()-$I$21+$I$6),IF(ROW()-$I$19&lt;$I$8+$I$16,OFFSET(#REF!,ROW()-$I$19-$I$8+$I$12,COLUMN()-$I$21+$I$14),""))</f>
        <v/>
      </c>
      <c r="M164" s="141" t="str">
        <f t="shared" ca="1" si="35"/>
        <v/>
      </c>
      <c r="N164" s="142" t="str">
        <f t="shared" ca="1" si="36"/>
        <v/>
      </c>
      <c r="O164" s="143" t="str">
        <f t="shared" ca="1" si="37"/>
        <v/>
      </c>
      <c r="P164" s="143" t="str">
        <f t="shared" ca="1" si="38"/>
        <v/>
      </c>
      <c r="Q164" s="143" t="str">
        <f t="shared" ca="1" si="39"/>
        <v/>
      </c>
      <c r="R164" s="146"/>
      <c r="AA164" s="8" t="str">
        <f t="shared" ca="1" si="40"/>
        <v/>
      </c>
      <c r="AB164" s="8" t="str">
        <f t="shared" ca="1" si="41"/>
        <v/>
      </c>
      <c r="AC164" s="8" t="str">
        <f t="shared" ca="1" si="49"/>
        <v/>
      </c>
      <c r="AD164" s="8" t="str">
        <f t="shared" ca="1" si="49"/>
        <v/>
      </c>
      <c r="AE164" s="38" t="str">
        <f t="shared" ca="1" si="42"/>
        <v/>
      </c>
      <c r="AF164" s="38" t="str">
        <f t="shared" ca="1" si="43"/>
        <v/>
      </c>
      <c r="AG164" s="8" t="str">
        <f t="shared" ca="1" si="44"/>
        <v/>
      </c>
      <c r="AH164" s="8" t="str">
        <f t="shared" ca="1" si="45"/>
        <v/>
      </c>
      <c r="AI164" s="8" t="str">
        <f t="shared" ca="1" si="46"/>
        <v/>
      </c>
    </row>
    <row r="165" spans="11:35">
      <c r="K165" s="135" t="str">
        <f t="shared" ca="1" si="48"/>
        <v/>
      </c>
      <c r="L165" s="135" t="str">
        <f ca="1">IF(ROW()-$I$19&lt;$I$8,OFFSET(#REF!,ROW()-$I$19+$I$4,COLUMN()-$I$21+$I$6),IF(ROW()-$I$19&lt;$I$8+$I$16,OFFSET(#REF!,ROW()-$I$19-$I$8+$I$12,COLUMN()-$I$21+$I$14),""))</f>
        <v/>
      </c>
      <c r="M165" s="141" t="str">
        <f t="shared" ca="1" si="35"/>
        <v/>
      </c>
      <c r="N165" s="142" t="str">
        <f t="shared" ca="1" si="36"/>
        <v/>
      </c>
      <c r="O165" s="143" t="str">
        <f t="shared" ca="1" si="37"/>
        <v/>
      </c>
      <c r="P165" s="143" t="str">
        <f t="shared" ca="1" si="38"/>
        <v/>
      </c>
      <c r="Q165" s="143" t="str">
        <f t="shared" ca="1" si="39"/>
        <v/>
      </c>
      <c r="R165" s="146"/>
      <c r="AA165" s="8" t="str">
        <f t="shared" ca="1" si="40"/>
        <v/>
      </c>
      <c r="AB165" s="8" t="str">
        <f t="shared" ca="1" si="41"/>
        <v/>
      </c>
      <c r="AC165" s="8" t="str">
        <f t="shared" ca="1" si="49"/>
        <v/>
      </c>
      <c r="AD165" s="8" t="str">
        <f t="shared" ca="1" si="49"/>
        <v/>
      </c>
      <c r="AE165" s="38" t="str">
        <f t="shared" ca="1" si="42"/>
        <v/>
      </c>
      <c r="AF165" s="38" t="str">
        <f t="shared" ca="1" si="43"/>
        <v/>
      </c>
      <c r="AG165" s="8" t="str">
        <f t="shared" ca="1" si="44"/>
        <v/>
      </c>
      <c r="AH165" s="8" t="str">
        <f t="shared" ca="1" si="45"/>
        <v/>
      </c>
      <c r="AI165" s="8" t="str">
        <f t="shared" ca="1" si="46"/>
        <v/>
      </c>
    </row>
    <row r="166" spans="11:35">
      <c r="K166" s="135" t="str">
        <f t="shared" ca="1" si="48"/>
        <v/>
      </c>
      <c r="L166" s="135" t="str">
        <f ca="1">IF(ROW()-$I$19&lt;$I$8,OFFSET(#REF!,ROW()-$I$19+$I$4,COLUMN()-$I$21+$I$6),IF(ROW()-$I$19&lt;$I$8+$I$16,OFFSET(#REF!,ROW()-$I$19-$I$8+$I$12,COLUMN()-$I$21+$I$14),""))</f>
        <v/>
      </c>
      <c r="M166" s="141" t="str">
        <f t="shared" ca="1" si="35"/>
        <v/>
      </c>
      <c r="N166" s="142" t="str">
        <f t="shared" ca="1" si="36"/>
        <v/>
      </c>
      <c r="O166" s="143" t="str">
        <f t="shared" ca="1" si="37"/>
        <v/>
      </c>
      <c r="P166" s="143" t="str">
        <f t="shared" ca="1" si="38"/>
        <v/>
      </c>
      <c r="Q166" s="143" t="str">
        <f t="shared" ca="1" si="39"/>
        <v/>
      </c>
      <c r="R166" s="146"/>
      <c r="AA166" s="8" t="str">
        <f t="shared" ca="1" si="40"/>
        <v/>
      </c>
      <c r="AB166" s="8" t="str">
        <f t="shared" ca="1" si="41"/>
        <v/>
      </c>
      <c r="AC166" s="8" t="str">
        <f t="shared" ca="1" si="49"/>
        <v/>
      </c>
      <c r="AD166" s="8" t="str">
        <f t="shared" ca="1" si="49"/>
        <v/>
      </c>
      <c r="AE166" s="38" t="str">
        <f t="shared" ca="1" si="42"/>
        <v/>
      </c>
      <c r="AF166" s="38" t="str">
        <f t="shared" ca="1" si="43"/>
        <v/>
      </c>
      <c r="AG166" s="8" t="str">
        <f t="shared" ca="1" si="44"/>
        <v/>
      </c>
      <c r="AH166" s="8" t="str">
        <f t="shared" ca="1" si="45"/>
        <v/>
      </c>
      <c r="AI166" s="8" t="str">
        <f t="shared" ca="1" si="46"/>
        <v/>
      </c>
    </row>
    <row r="167" spans="11:35">
      <c r="K167" s="135" t="str">
        <f t="shared" ca="1" si="48"/>
        <v/>
      </c>
      <c r="L167" s="135" t="str">
        <f ca="1">IF(ROW()-$I$19&lt;$I$8,OFFSET(#REF!,ROW()-$I$19+$I$4,COLUMN()-$I$21+$I$6),IF(ROW()-$I$19&lt;$I$8+$I$16,OFFSET(#REF!,ROW()-$I$19-$I$8+$I$12,COLUMN()-$I$21+$I$14),""))</f>
        <v/>
      </c>
      <c r="M167" s="141" t="str">
        <f t="shared" ca="1" si="35"/>
        <v/>
      </c>
      <c r="N167" s="142" t="str">
        <f t="shared" ca="1" si="36"/>
        <v/>
      </c>
      <c r="O167" s="143" t="str">
        <f t="shared" ca="1" si="37"/>
        <v/>
      </c>
      <c r="P167" s="143" t="str">
        <f t="shared" ca="1" si="38"/>
        <v/>
      </c>
      <c r="Q167" s="143" t="str">
        <f t="shared" ca="1" si="39"/>
        <v/>
      </c>
      <c r="R167" s="146"/>
      <c r="AA167" s="8" t="str">
        <f t="shared" ca="1" si="40"/>
        <v/>
      </c>
      <c r="AB167" s="8" t="str">
        <f t="shared" ca="1" si="41"/>
        <v/>
      </c>
      <c r="AC167" s="8" t="str">
        <f t="shared" ca="1" si="49"/>
        <v/>
      </c>
      <c r="AD167" s="8" t="str">
        <f t="shared" ca="1" si="49"/>
        <v/>
      </c>
      <c r="AE167" s="38" t="str">
        <f t="shared" ca="1" si="42"/>
        <v/>
      </c>
      <c r="AF167" s="38" t="str">
        <f t="shared" ca="1" si="43"/>
        <v/>
      </c>
      <c r="AG167" s="8" t="str">
        <f t="shared" ca="1" si="44"/>
        <v/>
      </c>
      <c r="AH167" s="8" t="str">
        <f t="shared" ca="1" si="45"/>
        <v/>
      </c>
      <c r="AI167" s="8" t="str">
        <f t="shared" ca="1" si="46"/>
        <v/>
      </c>
    </row>
    <row r="168" spans="11:35">
      <c r="K168" s="135" t="str">
        <f t="shared" ca="1" si="48"/>
        <v/>
      </c>
      <c r="L168" s="135" t="str">
        <f ca="1">IF(ROW()-$I$19&lt;$I$8,OFFSET(#REF!,ROW()-$I$19+$I$4,COLUMN()-$I$21+$I$6),IF(ROW()-$I$19&lt;$I$8+$I$16,OFFSET(#REF!,ROW()-$I$19-$I$8+$I$12,COLUMN()-$I$21+$I$14),""))</f>
        <v/>
      </c>
      <c r="M168" s="141" t="str">
        <f t="shared" ca="1" si="35"/>
        <v/>
      </c>
      <c r="N168" s="142" t="str">
        <f t="shared" ca="1" si="36"/>
        <v/>
      </c>
      <c r="O168" s="143" t="str">
        <f t="shared" ca="1" si="37"/>
        <v/>
      </c>
      <c r="P168" s="143" t="str">
        <f t="shared" ca="1" si="38"/>
        <v/>
      </c>
      <c r="Q168" s="143" t="str">
        <f t="shared" ca="1" si="39"/>
        <v/>
      </c>
      <c r="R168" s="146"/>
      <c r="AA168" s="8" t="str">
        <f t="shared" ca="1" si="40"/>
        <v/>
      </c>
      <c r="AB168" s="8" t="str">
        <f t="shared" ca="1" si="41"/>
        <v/>
      </c>
      <c r="AC168" s="8" t="str">
        <f t="shared" ca="1" si="49"/>
        <v/>
      </c>
      <c r="AD168" s="8" t="str">
        <f t="shared" ca="1" si="49"/>
        <v/>
      </c>
      <c r="AE168" s="38" t="str">
        <f t="shared" ca="1" si="42"/>
        <v/>
      </c>
      <c r="AF168" s="38" t="str">
        <f t="shared" ca="1" si="43"/>
        <v/>
      </c>
      <c r="AG168" s="8" t="str">
        <f t="shared" ca="1" si="44"/>
        <v/>
      </c>
      <c r="AH168" s="8" t="str">
        <f t="shared" ca="1" si="45"/>
        <v/>
      </c>
      <c r="AI168" s="8" t="str">
        <f t="shared" ca="1" si="46"/>
        <v/>
      </c>
    </row>
    <row r="169" spans="11:35">
      <c r="K169" s="135" t="str">
        <f t="shared" ca="1" si="48"/>
        <v/>
      </c>
      <c r="L169" s="135" t="str">
        <f ca="1">IF(ROW()-$I$19&lt;$I$8,OFFSET(#REF!,ROW()-$I$19+$I$4,COLUMN()-$I$21+$I$6),IF(ROW()-$I$19&lt;$I$8+$I$16,OFFSET(#REF!,ROW()-$I$19-$I$8+$I$12,COLUMN()-$I$21+$I$14),""))</f>
        <v/>
      </c>
      <c r="M169" s="141" t="str">
        <f t="shared" ca="1" si="35"/>
        <v/>
      </c>
      <c r="N169" s="142" t="str">
        <f t="shared" ca="1" si="36"/>
        <v/>
      </c>
      <c r="O169" s="143" t="str">
        <f t="shared" ca="1" si="37"/>
        <v/>
      </c>
      <c r="P169" s="143" t="str">
        <f t="shared" ca="1" si="38"/>
        <v/>
      </c>
      <c r="Q169" s="143" t="str">
        <f t="shared" ca="1" si="39"/>
        <v/>
      </c>
      <c r="R169" s="146"/>
      <c r="AA169" s="8" t="str">
        <f t="shared" ca="1" si="40"/>
        <v/>
      </c>
      <c r="AB169" s="8" t="str">
        <f t="shared" ca="1" si="41"/>
        <v/>
      </c>
      <c r="AC169" s="8" t="str">
        <f t="shared" ca="1" si="49"/>
        <v/>
      </c>
      <c r="AD169" s="8" t="str">
        <f t="shared" ca="1" si="49"/>
        <v/>
      </c>
      <c r="AE169" s="38" t="str">
        <f t="shared" ca="1" si="42"/>
        <v/>
      </c>
      <c r="AF169" s="38" t="str">
        <f t="shared" ca="1" si="43"/>
        <v/>
      </c>
      <c r="AG169" s="8" t="str">
        <f t="shared" ca="1" si="44"/>
        <v/>
      </c>
      <c r="AH169" s="8" t="str">
        <f t="shared" ca="1" si="45"/>
        <v/>
      </c>
      <c r="AI169" s="8" t="str">
        <f t="shared" ca="1" si="46"/>
        <v/>
      </c>
    </row>
    <row r="170" spans="11:35">
      <c r="K170" s="135" t="str">
        <f t="shared" ca="1" si="48"/>
        <v/>
      </c>
      <c r="L170" s="135" t="str">
        <f ca="1">IF(ROW()-$I$19&lt;$I$8,OFFSET(#REF!,ROW()-$I$19+$I$4,COLUMN()-$I$21+$I$6),IF(ROW()-$I$19&lt;$I$8+$I$16,OFFSET(#REF!,ROW()-$I$19-$I$8+$I$12,COLUMN()-$I$21+$I$14),""))</f>
        <v/>
      </c>
      <c r="M170" s="141" t="str">
        <f t="shared" ca="1" si="35"/>
        <v/>
      </c>
      <c r="N170" s="142" t="str">
        <f t="shared" ca="1" si="36"/>
        <v/>
      </c>
      <c r="O170" s="143" t="str">
        <f t="shared" ca="1" si="37"/>
        <v/>
      </c>
      <c r="P170" s="143" t="str">
        <f t="shared" ca="1" si="38"/>
        <v/>
      </c>
      <c r="Q170" s="143" t="str">
        <f t="shared" ca="1" si="39"/>
        <v/>
      </c>
      <c r="R170" s="146"/>
      <c r="AA170" s="8" t="str">
        <f t="shared" ca="1" si="40"/>
        <v/>
      </c>
      <c r="AB170" s="8" t="str">
        <f t="shared" ca="1" si="41"/>
        <v/>
      </c>
      <c r="AC170" s="8" t="str">
        <f t="shared" ca="1" si="49"/>
        <v/>
      </c>
      <c r="AD170" s="8" t="str">
        <f t="shared" ca="1" si="49"/>
        <v/>
      </c>
      <c r="AE170" s="38" t="str">
        <f t="shared" ca="1" si="42"/>
        <v/>
      </c>
      <c r="AF170" s="38" t="str">
        <f t="shared" ca="1" si="43"/>
        <v/>
      </c>
      <c r="AG170" s="8" t="str">
        <f t="shared" ca="1" si="44"/>
        <v/>
      </c>
      <c r="AH170" s="8" t="str">
        <f t="shared" ca="1" si="45"/>
        <v/>
      </c>
      <c r="AI170" s="8" t="str">
        <f t="shared" ca="1" si="46"/>
        <v/>
      </c>
    </row>
    <row r="171" spans="11:35">
      <c r="K171" s="135" t="str">
        <f t="shared" ca="1" si="48"/>
        <v/>
      </c>
      <c r="L171" s="135" t="str">
        <f ca="1">IF(ROW()-$I$19&lt;$I$8,OFFSET(#REF!,ROW()-$I$19+$I$4,COLUMN()-$I$21+$I$6),IF(ROW()-$I$19&lt;$I$8+$I$16,OFFSET(#REF!,ROW()-$I$19-$I$8+$I$12,COLUMN()-$I$21+$I$14),""))</f>
        <v/>
      </c>
      <c r="M171" s="141" t="str">
        <f t="shared" ca="1" si="35"/>
        <v/>
      </c>
      <c r="N171" s="142" t="str">
        <f t="shared" ca="1" si="36"/>
        <v/>
      </c>
      <c r="O171" s="143" t="str">
        <f t="shared" ca="1" si="37"/>
        <v/>
      </c>
      <c r="P171" s="143" t="str">
        <f t="shared" ca="1" si="38"/>
        <v/>
      </c>
      <c r="Q171" s="143" t="str">
        <f t="shared" ca="1" si="39"/>
        <v/>
      </c>
      <c r="R171" s="146"/>
      <c r="AA171" s="8" t="str">
        <f t="shared" ca="1" si="40"/>
        <v/>
      </c>
      <c r="AB171" s="8" t="str">
        <f t="shared" ca="1" si="41"/>
        <v/>
      </c>
      <c r="AC171" s="8" t="str">
        <f t="shared" ca="1" si="49"/>
        <v/>
      </c>
      <c r="AD171" s="8" t="str">
        <f t="shared" ca="1" si="49"/>
        <v/>
      </c>
      <c r="AE171" s="38" t="str">
        <f t="shared" ca="1" si="42"/>
        <v/>
      </c>
      <c r="AF171" s="38" t="str">
        <f t="shared" ca="1" si="43"/>
        <v/>
      </c>
      <c r="AG171" s="8" t="str">
        <f t="shared" ca="1" si="44"/>
        <v/>
      </c>
      <c r="AH171" s="8" t="str">
        <f t="shared" ca="1" si="45"/>
        <v/>
      </c>
      <c r="AI171" s="8" t="str">
        <f t="shared" ca="1" si="46"/>
        <v/>
      </c>
    </row>
    <row r="172" spans="11:35">
      <c r="K172" s="135" t="str">
        <f t="shared" ca="1" si="48"/>
        <v/>
      </c>
      <c r="L172" s="135" t="str">
        <f ca="1">IF(ROW()-$I$19&lt;$I$8,OFFSET(#REF!,ROW()-$I$19+$I$4,COLUMN()-$I$21+$I$6),IF(ROW()-$I$19&lt;$I$8+$I$16,OFFSET(#REF!,ROW()-$I$19-$I$8+$I$12,COLUMN()-$I$21+$I$14),""))</f>
        <v/>
      </c>
      <c r="M172" s="141" t="str">
        <f t="shared" ca="1" si="35"/>
        <v/>
      </c>
      <c r="N172" s="142" t="str">
        <f t="shared" ca="1" si="36"/>
        <v/>
      </c>
      <c r="O172" s="143" t="str">
        <f t="shared" ca="1" si="37"/>
        <v/>
      </c>
      <c r="P172" s="143" t="str">
        <f t="shared" ca="1" si="38"/>
        <v/>
      </c>
      <c r="Q172" s="143" t="str">
        <f t="shared" ca="1" si="39"/>
        <v/>
      </c>
      <c r="R172" s="146"/>
      <c r="AA172" s="8" t="str">
        <f t="shared" ca="1" si="40"/>
        <v/>
      </c>
      <c r="AB172" s="8" t="str">
        <f t="shared" ca="1" si="41"/>
        <v/>
      </c>
      <c r="AC172" s="8" t="str">
        <f t="shared" ca="1" si="49"/>
        <v/>
      </c>
      <c r="AD172" s="8" t="str">
        <f t="shared" ca="1" si="49"/>
        <v/>
      </c>
      <c r="AE172" s="38" t="str">
        <f t="shared" ca="1" si="42"/>
        <v/>
      </c>
      <c r="AF172" s="38" t="str">
        <f t="shared" ca="1" si="43"/>
        <v/>
      </c>
      <c r="AG172" s="8" t="str">
        <f t="shared" ca="1" si="44"/>
        <v/>
      </c>
      <c r="AH172" s="8" t="str">
        <f t="shared" ca="1" si="45"/>
        <v/>
      </c>
      <c r="AI172" s="8" t="str">
        <f t="shared" ca="1" si="46"/>
        <v/>
      </c>
    </row>
    <row r="173" spans="11:35">
      <c r="K173" s="135" t="str">
        <f t="shared" ca="1" si="48"/>
        <v/>
      </c>
      <c r="L173" s="135" t="str">
        <f ca="1">IF(ROW()-$I$19&lt;$I$8,OFFSET(#REF!,ROW()-$I$19+$I$4,COLUMN()-$I$21+$I$6),IF(ROW()-$I$19&lt;$I$8+$I$16,OFFSET(#REF!,ROW()-$I$19-$I$8+$I$12,COLUMN()-$I$21+$I$14),""))</f>
        <v/>
      </c>
      <c r="M173" s="141" t="str">
        <f t="shared" ca="1" si="35"/>
        <v/>
      </c>
      <c r="N173" s="142" t="str">
        <f t="shared" ca="1" si="36"/>
        <v/>
      </c>
      <c r="O173" s="143" t="str">
        <f t="shared" ca="1" si="37"/>
        <v/>
      </c>
      <c r="P173" s="143" t="str">
        <f t="shared" ca="1" si="38"/>
        <v/>
      </c>
      <c r="Q173" s="143" t="str">
        <f t="shared" ca="1" si="39"/>
        <v/>
      </c>
      <c r="R173" s="146"/>
      <c r="AA173" s="8" t="str">
        <f t="shared" ca="1" si="40"/>
        <v/>
      </c>
      <c r="AB173" s="8" t="str">
        <f t="shared" ca="1" si="41"/>
        <v/>
      </c>
      <c r="AC173" s="8" t="str">
        <f t="shared" ca="1" si="49"/>
        <v/>
      </c>
      <c r="AD173" s="8" t="str">
        <f t="shared" ca="1" si="49"/>
        <v/>
      </c>
      <c r="AE173" s="38" t="str">
        <f t="shared" ca="1" si="42"/>
        <v/>
      </c>
      <c r="AF173" s="38" t="str">
        <f t="shared" ca="1" si="43"/>
        <v/>
      </c>
      <c r="AG173" s="8" t="str">
        <f t="shared" ca="1" si="44"/>
        <v/>
      </c>
      <c r="AH173" s="8" t="str">
        <f t="shared" ca="1" si="45"/>
        <v/>
      </c>
      <c r="AI173" s="8" t="str">
        <f t="shared" ca="1" si="46"/>
        <v/>
      </c>
    </row>
    <row r="174" spans="11:35">
      <c r="K174" s="135" t="str">
        <f t="shared" ca="1" si="48"/>
        <v/>
      </c>
      <c r="L174" s="135" t="str">
        <f ca="1">IF(ROW()-$I$19&lt;$I$8,OFFSET(#REF!,ROW()-$I$19+$I$4,COLUMN()-$I$21+$I$6),IF(ROW()-$I$19&lt;$I$8+$I$16,OFFSET(#REF!,ROW()-$I$19-$I$8+$I$12,COLUMN()-$I$21+$I$14),""))</f>
        <v/>
      </c>
      <c r="M174" s="141" t="str">
        <f t="shared" ca="1" si="35"/>
        <v/>
      </c>
      <c r="N174" s="142" t="str">
        <f t="shared" ca="1" si="36"/>
        <v/>
      </c>
      <c r="O174" s="143" t="str">
        <f t="shared" ca="1" si="37"/>
        <v/>
      </c>
      <c r="P174" s="143" t="str">
        <f t="shared" ca="1" si="38"/>
        <v/>
      </c>
      <c r="Q174" s="143" t="str">
        <f t="shared" ca="1" si="39"/>
        <v/>
      </c>
      <c r="R174" s="146"/>
      <c r="AA174" s="8" t="str">
        <f t="shared" ca="1" si="40"/>
        <v/>
      </c>
      <c r="AB174" s="8" t="str">
        <f t="shared" ca="1" si="41"/>
        <v/>
      </c>
      <c r="AC174" s="8" t="str">
        <f t="shared" ca="1" si="49"/>
        <v/>
      </c>
      <c r="AD174" s="8" t="str">
        <f t="shared" ca="1" si="49"/>
        <v/>
      </c>
      <c r="AE174" s="38" t="str">
        <f t="shared" ca="1" si="42"/>
        <v/>
      </c>
      <c r="AF174" s="38" t="str">
        <f t="shared" ca="1" si="43"/>
        <v/>
      </c>
      <c r="AG174" s="8" t="str">
        <f t="shared" ca="1" si="44"/>
        <v/>
      </c>
      <c r="AH174" s="8" t="str">
        <f t="shared" ca="1" si="45"/>
        <v/>
      </c>
      <c r="AI174" s="8" t="str">
        <f t="shared" ca="1" si="46"/>
        <v/>
      </c>
    </row>
    <row r="175" spans="11:35">
      <c r="K175" s="135" t="str">
        <f t="shared" ca="1" si="48"/>
        <v/>
      </c>
      <c r="L175" s="135" t="str">
        <f ca="1">IF(ROW()-$I$19&lt;$I$8,OFFSET(#REF!,ROW()-$I$19+$I$4,COLUMN()-$I$21+$I$6),IF(ROW()-$I$19&lt;$I$8+$I$16,OFFSET(#REF!,ROW()-$I$19-$I$8+$I$12,COLUMN()-$I$21+$I$14),""))</f>
        <v/>
      </c>
      <c r="M175" s="141" t="str">
        <f t="shared" ca="1" si="35"/>
        <v/>
      </c>
      <c r="N175" s="142" t="str">
        <f t="shared" ca="1" si="36"/>
        <v/>
      </c>
      <c r="O175" s="143" t="str">
        <f t="shared" ca="1" si="37"/>
        <v/>
      </c>
      <c r="P175" s="143" t="str">
        <f t="shared" ca="1" si="38"/>
        <v/>
      </c>
      <c r="Q175" s="143" t="str">
        <f t="shared" ca="1" si="39"/>
        <v/>
      </c>
      <c r="R175" s="146"/>
      <c r="AA175" s="8" t="str">
        <f t="shared" ca="1" si="40"/>
        <v/>
      </c>
      <c r="AB175" s="8" t="str">
        <f t="shared" ca="1" si="41"/>
        <v/>
      </c>
      <c r="AC175" s="8" t="str">
        <f t="shared" ca="1" si="49"/>
        <v/>
      </c>
      <c r="AD175" s="8" t="str">
        <f t="shared" ca="1" si="49"/>
        <v/>
      </c>
      <c r="AE175" s="38" t="str">
        <f t="shared" ca="1" si="42"/>
        <v/>
      </c>
      <c r="AF175" s="38" t="str">
        <f t="shared" ca="1" si="43"/>
        <v/>
      </c>
      <c r="AG175" s="8" t="str">
        <f t="shared" ca="1" si="44"/>
        <v/>
      </c>
      <c r="AH175" s="8" t="str">
        <f t="shared" ca="1" si="45"/>
        <v/>
      </c>
      <c r="AI175" s="8" t="str">
        <f t="shared" ca="1" si="46"/>
        <v/>
      </c>
    </row>
    <row r="176" spans="11:35">
      <c r="K176" s="135" t="str">
        <f t="shared" ca="1" si="48"/>
        <v/>
      </c>
      <c r="L176" s="135" t="str">
        <f ca="1">IF(ROW()-$I$19&lt;$I$8,OFFSET(#REF!,ROW()-$I$19+$I$4,COLUMN()-$I$21+$I$6),IF(ROW()-$I$19&lt;$I$8+$I$16,OFFSET(#REF!,ROW()-$I$19-$I$8+$I$12,COLUMN()-$I$21+$I$14),""))</f>
        <v/>
      </c>
      <c r="M176" s="141" t="str">
        <f t="shared" ca="1" si="35"/>
        <v/>
      </c>
      <c r="N176" s="142" t="str">
        <f t="shared" ca="1" si="36"/>
        <v/>
      </c>
      <c r="O176" s="143" t="str">
        <f t="shared" ca="1" si="37"/>
        <v/>
      </c>
      <c r="P176" s="143" t="str">
        <f t="shared" ca="1" si="38"/>
        <v/>
      </c>
      <c r="Q176" s="143" t="str">
        <f t="shared" ca="1" si="39"/>
        <v/>
      </c>
      <c r="R176" s="146"/>
      <c r="AA176" s="8" t="str">
        <f t="shared" ca="1" si="40"/>
        <v/>
      </c>
      <c r="AB176" s="8" t="str">
        <f t="shared" ca="1" si="41"/>
        <v/>
      </c>
      <c r="AC176" s="8" t="str">
        <f t="shared" ca="1" si="49"/>
        <v/>
      </c>
      <c r="AD176" s="8" t="str">
        <f t="shared" ca="1" si="49"/>
        <v/>
      </c>
      <c r="AE176" s="38" t="str">
        <f t="shared" ca="1" si="42"/>
        <v/>
      </c>
      <c r="AF176" s="38" t="str">
        <f t="shared" ca="1" si="43"/>
        <v/>
      </c>
      <c r="AG176" s="8" t="str">
        <f t="shared" ca="1" si="44"/>
        <v/>
      </c>
      <c r="AH176" s="8" t="str">
        <f t="shared" ca="1" si="45"/>
        <v/>
      </c>
      <c r="AI176" s="8" t="str">
        <f t="shared" ca="1" si="46"/>
        <v/>
      </c>
    </row>
    <row r="177" spans="11:35">
      <c r="K177" s="135" t="str">
        <f t="shared" ca="1" si="48"/>
        <v/>
      </c>
      <c r="L177" s="135" t="str">
        <f ca="1">IF(ROW()-$I$19&lt;$I$8,OFFSET(#REF!,ROW()-$I$19+$I$4,COLUMN()-$I$21+$I$6),IF(ROW()-$I$19&lt;$I$8+$I$16,OFFSET(#REF!,ROW()-$I$19-$I$8+$I$12,COLUMN()-$I$21+$I$14),""))</f>
        <v/>
      </c>
      <c r="M177" s="141" t="str">
        <f t="shared" ca="1" si="35"/>
        <v/>
      </c>
      <c r="N177" s="142" t="str">
        <f t="shared" ca="1" si="36"/>
        <v/>
      </c>
      <c r="O177" s="143" t="str">
        <f t="shared" ca="1" si="37"/>
        <v/>
      </c>
      <c r="P177" s="143" t="str">
        <f t="shared" ca="1" si="38"/>
        <v/>
      </c>
      <c r="Q177" s="143" t="str">
        <f t="shared" ca="1" si="39"/>
        <v/>
      </c>
      <c r="R177" s="146"/>
      <c r="AA177" s="8" t="str">
        <f t="shared" ca="1" si="40"/>
        <v/>
      </c>
      <c r="AB177" s="8" t="str">
        <f t="shared" ca="1" si="41"/>
        <v/>
      </c>
      <c r="AC177" s="8" t="str">
        <f t="shared" ca="1" si="49"/>
        <v/>
      </c>
      <c r="AD177" s="8" t="str">
        <f t="shared" ca="1" si="49"/>
        <v/>
      </c>
      <c r="AE177" s="38" t="str">
        <f t="shared" ca="1" si="42"/>
        <v/>
      </c>
      <c r="AF177" s="38" t="str">
        <f t="shared" ca="1" si="43"/>
        <v/>
      </c>
      <c r="AG177" s="8" t="str">
        <f t="shared" ca="1" si="44"/>
        <v/>
      </c>
      <c r="AH177" s="8" t="str">
        <f t="shared" ca="1" si="45"/>
        <v/>
      </c>
      <c r="AI177" s="8" t="str">
        <f t="shared" ca="1" si="46"/>
        <v/>
      </c>
    </row>
    <row r="178" spans="11:35">
      <c r="K178" s="135" t="str">
        <f t="shared" ca="1" si="48"/>
        <v/>
      </c>
      <c r="L178" s="135" t="str">
        <f ca="1">IF(ROW()-$I$19&lt;$I$8,OFFSET(#REF!,ROW()-$I$19+$I$4,COLUMN()-$I$21+$I$6),IF(ROW()-$I$19&lt;$I$8+$I$16,OFFSET(#REF!,ROW()-$I$19-$I$8+$I$12,COLUMN()-$I$21+$I$14),""))</f>
        <v/>
      </c>
      <c r="M178" s="141" t="str">
        <f t="shared" ca="1" si="35"/>
        <v/>
      </c>
      <c r="N178" s="142" t="str">
        <f t="shared" ca="1" si="36"/>
        <v/>
      </c>
      <c r="O178" s="143" t="str">
        <f t="shared" ca="1" si="37"/>
        <v/>
      </c>
      <c r="P178" s="143" t="str">
        <f t="shared" ca="1" si="38"/>
        <v/>
      </c>
      <c r="Q178" s="143" t="str">
        <f t="shared" ca="1" si="39"/>
        <v/>
      </c>
      <c r="R178" s="146"/>
      <c r="AA178" s="8" t="str">
        <f t="shared" ca="1" si="40"/>
        <v/>
      </c>
      <c r="AB178" s="8" t="str">
        <f t="shared" ca="1" si="41"/>
        <v/>
      </c>
      <c r="AC178" s="8" t="str">
        <f t="shared" ca="1" si="49"/>
        <v/>
      </c>
      <c r="AD178" s="8" t="str">
        <f t="shared" ca="1" si="49"/>
        <v/>
      </c>
      <c r="AE178" s="38" t="str">
        <f t="shared" ca="1" si="42"/>
        <v/>
      </c>
      <c r="AF178" s="38" t="str">
        <f t="shared" ca="1" si="43"/>
        <v/>
      </c>
      <c r="AG178" s="8" t="str">
        <f t="shared" ca="1" si="44"/>
        <v/>
      </c>
      <c r="AH178" s="8" t="str">
        <f t="shared" ca="1" si="45"/>
        <v/>
      </c>
      <c r="AI178" s="8" t="str">
        <f t="shared" ca="1" si="46"/>
        <v/>
      </c>
    </row>
    <row r="179" spans="11:35">
      <c r="K179" s="135" t="str">
        <f t="shared" ca="1" si="48"/>
        <v/>
      </c>
      <c r="L179" s="135" t="str">
        <f ca="1">IF(ROW()-$I$19&lt;$I$8,OFFSET(#REF!,ROW()-$I$19+$I$4,COLUMN()-$I$21+$I$6),IF(ROW()-$I$19&lt;$I$8+$I$16,OFFSET(#REF!,ROW()-$I$19-$I$8+$I$12,COLUMN()-$I$21+$I$14),""))</f>
        <v/>
      </c>
      <c r="M179" s="141" t="str">
        <f t="shared" ca="1" si="35"/>
        <v/>
      </c>
      <c r="N179" s="142" t="str">
        <f t="shared" ca="1" si="36"/>
        <v/>
      </c>
      <c r="O179" s="143" t="str">
        <f t="shared" ca="1" si="37"/>
        <v/>
      </c>
      <c r="P179" s="143" t="str">
        <f t="shared" ca="1" si="38"/>
        <v/>
      </c>
      <c r="Q179" s="143" t="str">
        <f t="shared" ca="1" si="39"/>
        <v/>
      </c>
      <c r="R179" s="146"/>
      <c r="AA179" s="8" t="str">
        <f t="shared" ca="1" si="40"/>
        <v/>
      </c>
      <c r="AB179" s="8" t="str">
        <f t="shared" ca="1" si="41"/>
        <v/>
      </c>
      <c r="AC179" s="8" t="str">
        <f t="shared" ca="1" si="49"/>
        <v/>
      </c>
      <c r="AD179" s="8" t="str">
        <f t="shared" ca="1" si="49"/>
        <v/>
      </c>
      <c r="AE179" s="38" t="str">
        <f t="shared" ca="1" si="42"/>
        <v/>
      </c>
      <c r="AF179" s="38" t="str">
        <f t="shared" ca="1" si="43"/>
        <v/>
      </c>
      <c r="AG179" s="8" t="str">
        <f t="shared" ca="1" si="44"/>
        <v/>
      </c>
      <c r="AH179" s="8" t="str">
        <f t="shared" ca="1" si="45"/>
        <v/>
      </c>
      <c r="AI179" s="8" t="str">
        <f t="shared" ca="1" si="46"/>
        <v/>
      </c>
    </row>
    <row r="180" spans="11:35">
      <c r="K180" s="135" t="str">
        <f t="shared" ca="1" si="48"/>
        <v/>
      </c>
      <c r="L180" s="135" t="str">
        <f ca="1">IF(ROW()-$I$19&lt;$I$8,OFFSET(#REF!,ROW()-$I$19+$I$4,COLUMN()-$I$21+$I$6),IF(ROW()-$I$19&lt;$I$8+$I$16,OFFSET(#REF!,ROW()-$I$19-$I$8+$I$12,COLUMN()-$I$21+$I$14),""))</f>
        <v/>
      </c>
      <c r="M180" s="141" t="str">
        <f t="shared" ca="1" si="35"/>
        <v/>
      </c>
      <c r="N180" s="142" t="str">
        <f t="shared" ca="1" si="36"/>
        <v/>
      </c>
      <c r="O180" s="143" t="str">
        <f t="shared" ca="1" si="37"/>
        <v/>
      </c>
      <c r="P180" s="143" t="str">
        <f t="shared" ca="1" si="38"/>
        <v/>
      </c>
      <c r="Q180" s="143" t="str">
        <f t="shared" ca="1" si="39"/>
        <v/>
      </c>
      <c r="R180" s="146"/>
      <c r="AA180" s="8" t="str">
        <f t="shared" ca="1" si="40"/>
        <v/>
      </c>
      <c r="AB180" s="8" t="str">
        <f t="shared" ca="1" si="41"/>
        <v/>
      </c>
      <c r="AC180" s="8" t="str">
        <f t="shared" ref="AC180:AD199" ca="1" si="50">IF(ROW()-$Y$11&lt;$Y$8,OFFSET($A$1,ROW()-$Y$11+$Y$4,COLUMN()-$Y$13+$Y$6),"")</f>
        <v/>
      </c>
      <c r="AD180" s="8" t="str">
        <f t="shared" ca="1" si="50"/>
        <v/>
      </c>
      <c r="AE180" s="38" t="str">
        <f t="shared" ca="1" si="42"/>
        <v/>
      </c>
      <c r="AF180" s="38" t="str">
        <f t="shared" ca="1" si="43"/>
        <v/>
      </c>
      <c r="AG180" s="8" t="str">
        <f t="shared" ca="1" si="44"/>
        <v/>
      </c>
      <c r="AH180" s="8" t="str">
        <f t="shared" ca="1" si="45"/>
        <v/>
      </c>
      <c r="AI180" s="8" t="str">
        <f t="shared" ca="1" si="46"/>
        <v/>
      </c>
    </row>
    <row r="181" spans="11:35">
      <c r="K181" s="135" t="str">
        <f t="shared" ca="1" si="48"/>
        <v/>
      </c>
      <c r="L181" s="135" t="str">
        <f ca="1">IF(ROW()-$I$19&lt;$I$8,OFFSET(#REF!,ROW()-$I$19+$I$4,COLUMN()-$I$21+$I$6),IF(ROW()-$I$19&lt;$I$8+$I$16,OFFSET(#REF!,ROW()-$I$19-$I$8+$I$12,COLUMN()-$I$21+$I$14),""))</f>
        <v/>
      </c>
      <c r="M181" s="141" t="str">
        <f t="shared" ca="1" si="35"/>
        <v/>
      </c>
      <c r="N181" s="142" t="str">
        <f t="shared" ca="1" si="36"/>
        <v/>
      </c>
      <c r="O181" s="143" t="str">
        <f t="shared" ca="1" si="37"/>
        <v/>
      </c>
      <c r="P181" s="143" t="str">
        <f t="shared" ca="1" si="38"/>
        <v/>
      </c>
      <c r="Q181" s="143" t="str">
        <f t="shared" ca="1" si="39"/>
        <v/>
      </c>
      <c r="R181" s="146"/>
      <c r="AA181" s="8" t="str">
        <f t="shared" ca="1" si="40"/>
        <v/>
      </c>
      <c r="AB181" s="8" t="str">
        <f t="shared" ca="1" si="41"/>
        <v/>
      </c>
      <c r="AC181" s="8" t="str">
        <f t="shared" ca="1" si="50"/>
        <v/>
      </c>
      <c r="AD181" s="8" t="str">
        <f t="shared" ca="1" si="50"/>
        <v/>
      </c>
      <c r="AE181" s="38" t="str">
        <f t="shared" ca="1" si="42"/>
        <v/>
      </c>
      <c r="AF181" s="38" t="str">
        <f t="shared" ca="1" si="43"/>
        <v/>
      </c>
      <c r="AG181" s="8" t="str">
        <f t="shared" ca="1" si="44"/>
        <v/>
      </c>
      <c r="AH181" s="8" t="str">
        <f t="shared" ca="1" si="45"/>
        <v/>
      </c>
      <c r="AI181" s="8" t="str">
        <f t="shared" ca="1" si="46"/>
        <v/>
      </c>
    </row>
    <row r="182" spans="11:35">
      <c r="K182" s="135" t="str">
        <f t="shared" ca="1" si="48"/>
        <v/>
      </c>
      <c r="L182" s="135" t="str">
        <f ca="1">IF(ROW()-$I$19&lt;$I$8,OFFSET(#REF!,ROW()-$I$19+$I$4,COLUMN()-$I$21+$I$6),IF(ROW()-$I$19&lt;$I$8+$I$16,OFFSET(#REF!,ROW()-$I$19-$I$8+$I$12,COLUMN()-$I$21+$I$14),""))</f>
        <v/>
      </c>
      <c r="M182" s="141" t="str">
        <f t="shared" ca="1" si="35"/>
        <v/>
      </c>
      <c r="N182" s="142" t="str">
        <f t="shared" ca="1" si="36"/>
        <v/>
      </c>
      <c r="O182" s="143" t="str">
        <f t="shared" ca="1" si="37"/>
        <v/>
      </c>
      <c r="P182" s="143" t="str">
        <f t="shared" ca="1" si="38"/>
        <v/>
      </c>
      <c r="Q182" s="143" t="str">
        <f t="shared" ca="1" si="39"/>
        <v/>
      </c>
      <c r="R182" s="146"/>
      <c r="AA182" s="8" t="str">
        <f t="shared" ca="1" si="40"/>
        <v/>
      </c>
      <c r="AB182" s="8" t="str">
        <f t="shared" ca="1" si="41"/>
        <v/>
      </c>
      <c r="AC182" s="8" t="str">
        <f t="shared" ca="1" si="50"/>
        <v/>
      </c>
      <c r="AD182" s="8" t="str">
        <f t="shared" ca="1" si="50"/>
        <v/>
      </c>
      <c r="AE182" s="38" t="str">
        <f t="shared" ca="1" si="42"/>
        <v/>
      </c>
      <c r="AF182" s="38" t="str">
        <f t="shared" ca="1" si="43"/>
        <v/>
      </c>
      <c r="AG182" s="8" t="str">
        <f t="shared" ca="1" si="44"/>
        <v/>
      </c>
      <c r="AH182" s="8" t="str">
        <f t="shared" ca="1" si="45"/>
        <v/>
      </c>
      <c r="AI182" s="8" t="str">
        <f t="shared" ca="1" si="46"/>
        <v/>
      </c>
    </row>
    <row r="183" spans="11:35">
      <c r="K183" s="135" t="str">
        <f t="shared" ca="1" si="48"/>
        <v/>
      </c>
      <c r="L183" s="135" t="str">
        <f ca="1">IF(ROW()-$I$19&lt;$I$8,OFFSET(#REF!,ROW()-$I$19+$I$4,COLUMN()-$I$21+$I$6),IF(ROW()-$I$19&lt;$I$8+$I$16,OFFSET(#REF!,ROW()-$I$19-$I$8+$I$12,COLUMN()-$I$21+$I$14),""))</f>
        <v/>
      </c>
      <c r="M183" s="141" t="str">
        <f t="shared" ca="1" si="35"/>
        <v/>
      </c>
      <c r="N183" s="142" t="str">
        <f t="shared" ca="1" si="36"/>
        <v/>
      </c>
      <c r="O183" s="143" t="str">
        <f t="shared" ca="1" si="37"/>
        <v/>
      </c>
      <c r="P183" s="143" t="str">
        <f t="shared" ca="1" si="38"/>
        <v/>
      </c>
      <c r="Q183" s="143" t="str">
        <f t="shared" ca="1" si="39"/>
        <v/>
      </c>
      <c r="R183" s="146"/>
      <c r="AA183" s="8" t="str">
        <f t="shared" ca="1" si="40"/>
        <v/>
      </c>
      <c r="AB183" s="8" t="str">
        <f t="shared" ca="1" si="41"/>
        <v/>
      </c>
      <c r="AC183" s="8" t="str">
        <f t="shared" ca="1" si="50"/>
        <v/>
      </c>
      <c r="AD183" s="8" t="str">
        <f t="shared" ca="1" si="50"/>
        <v/>
      </c>
      <c r="AE183" s="38" t="str">
        <f t="shared" ca="1" si="42"/>
        <v/>
      </c>
      <c r="AF183" s="38" t="str">
        <f t="shared" ca="1" si="43"/>
        <v/>
      </c>
      <c r="AG183" s="8" t="str">
        <f t="shared" ca="1" si="44"/>
        <v/>
      </c>
      <c r="AH183" s="8" t="str">
        <f t="shared" ca="1" si="45"/>
        <v/>
      </c>
      <c r="AI183" s="8" t="str">
        <f t="shared" ca="1" si="46"/>
        <v/>
      </c>
    </row>
    <row r="184" spans="11:35">
      <c r="K184" s="135" t="str">
        <f t="shared" ca="1" si="48"/>
        <v/>
      </c>
      <c r="L184" s="135" t="str">
        <f ca="1">IF(ROW()-$I$19&lt;$I$8,OFFSET(#REF!,ROW()-$I$19+$I$4,COLUMN()-$I$21+$I$6),IF(ROW()-$I$19&lt;$I$8+$I$16,OFFSET(#REF!,ROW()-$I$19-$I$8+$I$12,COLUMN()-$I$21+$I$14),""))</f>
        <v/>
      </c>
      <c r="M184" s="141" t="str">
        <f t="shared" ca="1" si="35"/>
        <v/>
      </c>
      <c r="N184" s="142" t="str">
        <f t="shared" ca="1" si="36"/>
        <v/>
      </c>
      <c r="O184" s="143" t="str">
        <f t="shared" ca="1" si="37"/>
        <v/>
      </c>
      <c r="P184" s="143" t="str">
        <f t="shared" ca="1" si="38"/>
        <v/>
      </c>
      <c r="Q184" s="143" t="str">
        <f t="shared" ca="1" si="39"/>
        <v/>
      </c>
      <c r="R184" s="146"/>
      <c r="AA184" s="8" t="str">
        <f t="shared" ca="1" si="40"/>
        <v/>
      </c>
      <c r="AB184" s="8" t="str">
        <f t="shared" ca="1" si="41"/>
        <v/>
      </c>
      <c r="AC184" s="8" t="str">
        <f t="shared" ca="1" si="50"/>
        <v/>
      </c>
      <c r="AD184" s="8" t="str">
        <f t="shared" ca="1" si="50"/>
        <v/>
      </c>
      <c r="AE184" s="38" t="str">
        <f t="shared" ca="1" si="42"/>
        <v/>
      </c>
      <c r="AF184" s="38" t="str">
        <f t="shared" ca="1" si="43"/>
        <v/>
      </c>
      <c r="AG184" s="8" t="str">
        <f t="shared" ca="1" si="44"/>
        <v/>
      </c>
      <c r="AH184" s="8" t="str">
        <f t="shared" ca="1" si="45"/>
        <v/>
      </c>
      <c r="AI184" s="8" t="str">
        <f t="shared" ca="1" si="46"/>
        <v/>
      </c>
    </row>
    <row r="185" spans="11:35">
      <c r="K185" s="135" t="str">
        <f t="shared" ca="1" si="48"/>
        <v/>
      </c>
      <c r="L185" s="135" t="str">
        <f ca="1">IF(ROW()-$I$19&lt;$I$8,OFFSET(#REF!,ROW()-$I$19+$I$4,COLUMN()-$I$21+$I$6),IF(ROW()-$I$19&lt;$I$8+$I$16,OFFSET(#REF!,ROW()-$I$19-$I$8+$I$12,COLUMN()-$I$21+$I$14),""))</f>
        <v/>
      </c>
      <c r="M185" s="141" t="str">
        <f t="shared" ca="1" si="35"/>
        <v/>
      </c>
      <c r="N185" s="142" t="str">
        <f t="shared" ca="1" si="36"/>
        <v/>
      </c>
      <c r="O185" s="143" t="str">
        <f t="shared" ca="1" si="37"/>
        <v/>
      </c>
      <c r="P185" s="143" t="str">
        <f t="shared" ca="1" si="38"/>
        <v/>
      </c>
      <c r="Q185" s="143" t="str">
        <f t="shared" ca="1" si="39"/>
        <v/>
      </c>
      <c r="R185" s="146"/>
      <c r="AA185" s="8" t="str">
        <f t="shared" ca="1" si="40"/>
        <v/>
      </c>
      <c r="AB185" s="8" t="str">
        <f t="shared" ca="1" si="41"/>
        <v/>
      </c>
      <c r="AC185" s="8" t="str">
        <f t="shared" ca="1" si="50"/>
        <v/>
      </c>
      <c r="AD185" s="8" t="str">
        <f t="shared" ca="1" si="50"/>
        <v/>
      </c>
      <c r="AE185" s="38" t="str">
        <f t="shared" ca="1" si="42"/>
        <v/>
      </c>
      <c r="AF185" s="38" t="str">
        <f t="shared" ca="1" si="43"/>
        <v/>
      </c>
      <c r="AG185" s="8" t="str">
        <f t="shared" ca="1" si="44"/>
        <v/>
      </c>
      <c r="AH185" s="8" t="str">
        <f t="shared" ca="1" si="45"/>
        <v/>
      </c>
      <c r="AI185" s="8" t="str">
        <f t="shared" ca="1" si="46"/>
        <v/>
      </c>
    </row>
    <row r="186" spans="11:35">
      <c r="K186" s="135" t="str">
        <f t="shared" ca="1" si="48"/>
        <v/>
      </c>
      <c r="L186" s="135" t="str">
        <f ca="1">IF(ROW()-$I$19&lt;$I$8,OFFSET(#REF!,ROW()-$I$19+$I$4,COLUMN()-$I$21+$I$6),IF(ROW()-$I$19&lt;$I$8+$I$16,OFFSET(#REF!,ROW()-$I$19-$I$8+$I$12,COLUMN()-$I$21+$I$14),""))</f>
        <v/>
      </c>
      <c r="M186" s="141" t="str">
        <f t="shared" ca="1" si="35"/>
        <v/>
      </c>
      <c r="N186" s="142" t="str">
        <f t="shared" ca="1" si="36"/>
        <v/>
      </c>
      <c r="O186" s="143" t="str">
        <f t="shared" ca="1" si="37"/>
        <v/>
      </c>
      <c r="P186" s="143" t="str">
        <f t="shared" ca="1" si="38"/>
        <v/>
      </c>
      <c r="Q186" s="143" t="str">
        <f t="shared" ca="1" si="39"/>
        <v/>
      </c>
      <c r="R186" s="146"/>
      <c r="AA186" s="8" t="str">
        <f t="shared" ca="1" si="40"/>
        <v/>
      </c>
      <c r="AB186" s="8" t="str">
        <f t="shared" ca="1" si="41"/>
        <v/>
      </c>
      <c r="AC186" s="8" t="str">
        <f t="shared" ca="1" si="50"/>
        <v/>
      </c>
      <c r="AD186" s="8" t="str">
        <f t="shared" ca="1" si="50"/>
        <v/>
      </c>
      <c r="AE186" s="38" t="str">
        <f t="shared" ca="1" si="42"/>
        <v/>
      </c>
      <c r="AF186" s="38" t="str">
        <f t="shared" ca="1" si="43"/>
        <v/>
      </c>
      <c r="AG186" s="8" t="str">
        <f t="shared" ca="1" si="44"/>
        <v/>
      </c>
      <c r="AH186" s="8" t="str">
        <f t="shared" ca="1" si="45"/>
        <v/>
      </c>
      <c r="AI186" s="8" t="str">
        <f t="shared" ca="1" si="46"/>
        <v/>
      </c>
    </row>
    <row r="187" spans="11:35">
      <c r="K187" s="135" t="str">
        <f t="shared" ca="1" si="48"/>
        <v/>
      </c>
      <c r="L187" s="135" t="str">
        <f ca="1">IF(ROW()-$I$19&lt;$I$8,OFFSET(#REF!,ROW()-$I$19+$I$4,COLUMN()-$I$21+$I$6),IF(ROW()-$I$19&lt;$I$8+$I$16,OFFSET(#REF!,ROW()-$I$19-$I$8+$I$12,COLUMN()-$I$21+$I$14),""))</f>
        <v/>
      </c>
      <c r="M187" s="141" t="str">
        <f t="shared" ca="1" si="35"/>
        <v/>
      </c>
      <c r="N187" s="142" t="str">
        <f t="shared" ca="1" si="36"/>
        <v/>
      </c>
      <c r="O187" s="143" t="str">
        <f t="shared" ca="1" si="37"/>
        <v/>
      </c>
      <c r="P187" s="143" t="str">
        <f t="shared" ca="1" si="38"/>
        <v/>
      </c>
      <c r="Q187" s="143" t="str">
        <f t="shared" ca="1" si="39"/>
        <v/>
      </c>
      <c r="R187" s="146"/>
      <c r="AA187" s="8" t="str">
        <f t="shared" ca="1" si="40"/>
        <v/>
      </c>
      <c r="AB187" s="8" t="str">
        <f t="shared" ca="1" si="41"/>
        <v/>
      </c>
      <c r="AC187" s="8" t="str">
        <f t="shared" ca="1" si="50"/>
        <v/>
      </c>
      <c r="AD187" s="8" t="str">
        <f t="shared" ca="1" si="50"/>
        <v/>
      </c>
      <c r="AE187" s="38" t="str">
        <f t="shared" ca="1" si="42"/>
        <v/>
      </c>
      <c r="AF187" s="38" t="str">
        <f t="shared" ca="1" si="43"/>
        <v/>
      </c>
      <c r="AG187" s="8" t="str">
        <f t="shared" ca="1" si="44"/>
        <v/>
      </c>
      <c r="AH187" s="8" t="str">
        <f t="shared" ca="1" si="45"/>
        <v/>
      </c>
      <c r="AI187" s="8" t="str">
        <f t="shared" ca="1" si="46"/>
        <v/>
      </c>
    </row>
    <row r="188" spans="11:35">
      <c r="K188" s="135" t="str">
        <f t="shared" ca="1" si="48"/>
        <v/>
      </c>
      <c r="L188" s="135" t="str">
        <f ca="1">IF(ROW()-$I$19&lt;$I$8,OFFSET(#REF!,ROW()-$I$19+$I$4,COLUMN()-$I$21+$I$6),IF(ROW()-$I$19&lt;$I$8+$I$16,OFFSET(#REF!,ROW()-$I$19-$I$8+$I$12,COLUMN()-$I$21+$I$14),""))</f>
        <v/>
      </c>
      <c r="M188" s="141" t="str">
        <f t="shared" ca="1" si="35"/>
        <v/>
      </c>
      <c r="N188" s="142" t="str">
        <f t="shared" ca="1" si="36"/>
        <v/>
      </c>
      <c r="O188" s="143" t="str">
        <f t="shared" ca="1" si="37"/>
        <v/>
      </c>
      <c r="P188" s="143" t="str">
        <f t="shared" ca="1" si="38"/>
        <v/>
      </c>
      <c r="Q188" s="143" t="str">
        <f t="shared" ca="1" si="39"/>
        <v/>
      </c>
      <c r="R188" s="146"/>
      <c r="AA188" s="8" t="str">
        <f t="shared" ca="1" si="40"/>
        <v/>
      </c>
      <c r="AB188" s="8" t="str">
        <f t="shared" ca="1" si="41"/>
        <v/>
      </c>
      <c r="AC188" s="8" t="str">
        <f t="shared" ca="1" si="50"/>
        <v/>
      </c>
      <c r="AD188" s="8" t="str">
        <f t="shared" ca="1" si="50"/>
        <v/>
      </c>
      <c r="AE188" s="38" t="str">
        <f t="shared" ca="1" si="42"/>
        <v/>
      </c>
      <c r="AF188" s="38" t="str">
        <f t="shared" ca="1" si="43"/>
        <v/>
      </c>
      <c r="AG188" s="8" t="str">
        <f t="shared" ca="1" si="44"/>
        <v/>
      </c>
      <c r="AH188" s="8" t="str">
        <f t="shared" ca="1" si="45"/>
        <v/>
      </c>
      <c r="AI188" s="8" t="str">
        <f t="shared" ca="1" si="46"/>
        <v/>
      </c>
    </row>
    <row r="189" spans="11:35">
      <c r="K189" s="135" t="str">
        <f t="shared" ca="1" si="48"/>
        <v/>
      </c>
      <c r="L189" s="135" t="str">
        <f ca="1">IF(ROW()-$I$19&lt;$I$8,OFFSET(#REF!,ROW()-$I$19+$I$4,COLUMN()-$I$21+$I$6),IF(ROW()-$I$19&lt;$I$8+$I$16,OFFSET(#REF!,ROW()-$I$19-$I$8+$I$12,COLUMN()-$I$21+$I$14),""))</f>
        <v/>
      </c>
      <c r="M189" s="141" t="str">
        <f t="shared" ca="1" si="35"/>
        <v/>
      </c>
      <c r="N189" s="142" t="str">
        <f t="shared" ca="1" si="36"/>
        <v/>
      </c>
      <c r="O189" s="143" t="str">
        <f t="shared" ca="1" si="37"/>
        <v/>
      </c>
      <c r="P189" s="143" t="str">
        <f t="shared" ca="1" si="38"/>
        <v/>
      </c>
      <c r="Q189" s="143" t="str">
        <f t="shared" ca="1" si="39"/>
        <v/>
      </c>
      <c r="R189" s="146"/>
      <c r="AA189" s="8" t="str">
        <f t="shared" ca="1" si="40"/>
        <v/>
      </c>
      <c r="AB189" s="8" t="str">
        <f t="shared" ca="1" si="41"/>
        <v/>
      </c>
      <c r="AC189" s="8" t="str">
        <f t="shared" ca="1" si="50"/>
        <v/>
      </c>
      <c r="AD189" s="8" t="str">
        <f t="shared" ca="1" si="50"/>
        <v/>
      </c>
      <c r="AE189" s="38" t="str">
        <f t="shared" ca="1" si="42"/>
        <v/>
      </c>
      <c r="AF189" s="38" t="str">
        <f t="shared" ca="1" si="43"/>
        <v/>
      </c>
      <c r="AG189" s="8" t="str">
        <f t="shared" ca="1" si="44"/>
        <v/>
      </c>
      <c r="AH189" s="8" t="str">
        <f t="shared" ca="1" si="45"/>
        <v/>
      </c>
      <c r="AI189" s="8" t="str">
        <f t="shared" ca="1" si="46"/>
        <v/>
      </c>
    </row>
    <row r="190" spans="11:35">
      <c r="K190" s="135" t="str">
        <f t="shared" ca="1" si="48"/>
        <v/>
      </c>
      <c r="L190" s="135" t="str">
        <f ca="1">IF(ROW()-$I$19&lt;$I$8,OFFSET(#REF!,ROW()-$I$19+$I$4,COLUMN()-$I$21+$I$6),IF(ROW()-$I$19&lt;$I$8+$I$16,OFFSET(#REF!,ROW()-$I$19-$I$8+$I$12,COLUMN()-$I$21+$I$14),""))</f>
        <v/>
      </c>
      <c r="M190" s="141" t="str">
        <f t="shared" ca="1" si="35"/>
        <v/>
      </c>
      <c r="N190" s="142" t="str">
        <f t="shared" ca="1" si="36"/>
        <v/>
      </c>
      <c r="O190" s="143" t="str">
        <f t="shared" ca="1" si="37"/>
        <v/>
      </c>
      <c r="P190" s="143" t="str">
        <f t="shared" ca="1" si="38"/>
        <v/>
      </c>
      <c r="Q190" s="143" t="str">
        <f t="shared" ca="1" si="39"/>
        <v/>
      </c>
      <c r="R190" s="146"/>
      <c r="AA190" s="8" t="str">
        <f t="shared" ca="1" si="40"/>
        <v/>
      </c>
      <c r="AB190" s="8" t="str">
        <f t="shared" ca="1" si="41"/>
        <v/>
      </c>
      <c r="AC190" s="8" t="str">
        <f t="shared" ca="1" si="50"/>
        <v/>
      </c>
      <c r="AD190" s="8" t="str">
        <f t="shared" ca="1" si="50"/>
        <v/>
      </c>
      <c r="AE190" s="38" t="str">
        <f t="shared" ca="1" si="42"/>
        <v/>
      </c>
      <c r="AF190" s="38" t="str">
        <f t="shared" ca="1" si="43"/>
        <v/>
      </c>
      <c r="AG190" s="8" t="str">
        <f t="shared" ca="1" si="44"/>
        <v/>
      </c>
      <c r="AH190" s="8" t="str">
        <f t="shared" ca="1" si="45"/>
        <v/>
      </c>
      <c r="AI190" s="8" t="str">
        <f t="shared" ca="1" si="46"/>
        <v/>
      </c>
    </row>
    <row r="191" spans="11:35">
      <c r="K191" s="135" t="str">
        <f t="shared" ca="1" si="48"/>
        <v/>
      </c>
      <c r="L191" s="135" t="str">
        <f ca="1">IF(ROW()-$I$19&lt;$I$8,OFFSET(#REF!,ROW()-$I$19+$I$4,COLUMN()-$I$21+$I$6),IF(ROW()-$I$19&lt;$I$8+$I$16,OFFSET(#REF!,ROW()-$I$19-$I$8+$I$12,COLUMN()-$I$21+$I$14),""))</f>
        <v/>
      </c>
      <c r="M191" s="141" t="str">
        <f t="shared" ca="1" si="35"/>
        <v/>
      </c>
      <c r="N191" s="142" t="str">
        <f t="shared" ca="1" si="36"/>
        <v/>
      </c>
      <c r="O191" s="143" t="str">
        <f t="shared" ca="1" si="37"/>
        <v/>
      </c>
      <c r="P191" s="143" t="str">
        <f t="shared" ca="1" si="38"/>
        <v/>
      </c>
      <c r="Q191" s="143" t="str">
        <f t="shared" ca="1" si="39"/>
        <v/>
      </c>
      <c r="R191" s="146"/>
      <c r="AA191" s="8" t="str">
        <f t="shared" ca="1" si="40"/>
        <v/>
      </c>
      <c r="AB191" s="8" t="str">
        <f t="shared" ca="1" si="41"/>
        <v/>
      </c>
      <c r="AC191" s="8" t="str">
        <f t="shared" ca="1" si="50"/>
        <v/>
      </c>
      <c r="AD191" s="8" t="str">
        <f t="shared" ca="1" si="50"/>
        <v/>
      </c>
      <c r="AE191" s="38" t="str">
        <f t="shared" ca="1" si="42"/>
        <v/>
      </c>
      <c r="AF191" s="38" t="str">
        <f t="shared" ca="1" si="43"/>
        <v/>
      </c>
      <c r="AG191" s="8" t="str">
        <f t="shared" ca="1" si="44"/>
        <v/>
      </c>
      <c r="AH191" s="8" t="str">
        <f t="shared" ca="1" si="45"/>
        <v/>
      </c>
      <c r="AI191" s="8" t="str">
        <f t="shared" ca="1" si="46"/>
        <v/>
      </c>
    </row>
    <row r="192" spans="11:35">
      <c r="K192" s="135" t="str">
        <f t="shared" ca="1" si="48"/>
        <v/>
      </c>
      <c r="L192" s="135" t="str">
        <f ca="1">IF(ROW()-$I$19&lt;$I$8,OFFSET(#REF!,ROW()-$I$19+$I$4,COLUMN()-$I$21+$I$6),IF(ROW()-$I$19&lt;$I$8+$I$16,OFFSET(#REF!,ROW()-$I$19-$I$8+$I$12,COLUMN()-$I$21+$I$14),""))</f>
        <v/>
      </c>
      <c r="M192" s="141" t="str">
        <f t="shared" ca="1" si="35"/>
        <v/>
      </c>
      <c r="N192" s="142" t="str">
        <f t="shared" ca="1" si="36"/>
        <v/>
      </c>
      <c r="O192" s="143" t="str">
        <f t="shared" ca="1" si="37"/>
        <v/>
      </c>
      <c r="P192" s="143" t="str">
        <f t="shared" ca="1" si="38"/>
        <v/>
      </c>
      <c r="Q192" s="143" t="str">
        <f t="shared" ca="1" si="39"/>
        <v/>
      </c>
      <c r="R192" s="146"/>
      <c r="AA192" s="8" t="str">
        <f t="shared" ca="1" si="40"/>
        <v/>
      </c>
      <c r="AB192" s="8" t="str">
        <f t="shared" ca="1" si="41"/>
        <v/>
      </c>
      <c r="AC192" s="8" t="str">
        <f t="shared" ca="1" si="50"/>
        <v/>
      </c>
      <c r="AD192" s="8" t="str">
        <f t="shared" ca="1" si="50"/>
        <v/>
      </c>
      <c r="AE192" s="38" t="str">
        <f t="shared" ca="1" si="42"/>
        <v/>
      </c>
      <c r="AF192" s="38" t="str">
        <f t="shared" ca="1" si="43"/>
        <v/>
      </c>
      <c r="AG192" s="8" t="str">
        <f t="shared" ca="1" si="44"/>
        <v/>
      </c>
      <c r="AH192" s="8" t="str">
        <f t="shared" ca="1" si="45"/>
        <v/>
      </c>
      <c r="AI192" s="8" t="str">
        <f t="shared" ca="1" si="46"/>
        <v/>
      </c>
    </row>
    <row r="193" spans="11:35">
      <c r="K193" s="135" t="str">
        <f t="shared" ca="1" si="48"/>
        <v/>
      </c>
      <c r="L193" s="135" t="str">
        <f ca="1">IF(ROW()-$I$19&lt;$I$8,OFFSET(#REF!,ROW()-$I$19+$I$4,COLUMN()-$I$21+$I$6),IF(ROW()-$I$19&lt;$I$8+$I$16,OFFSET(#REF!,ROW()-$I$19-$I$8+$I$12,COLUMN()-$I$21+$I$14),""))</f>
        <v/>
      </c>
      <c r="M193" s="141" t="str">
        <f t="shared" ca="1" si="35"/>
        <v/>
      </c>
      <c r="N193" s="142" t="str">
        <f t="shared" ca="1" si="36"/>
        <v/>
      </c>
      <c r="O193" s="143" t="str">
        <f t="shared" ca="1" si="37"/>
        <v/>
      </c>
      <c r="P193" s="143" t="str">
        <f t="shared" ca="1" si="38"/>
        <v/>
      </c>
      <c r="Q193" s="143" t="str">
        <f t="shared" ca="1" si="39"/>
        <v/>
      </c>
      <c r="R193" s="146"/>
      <c r="AA193" s="8" t="str">
        <f t="shared" ca="1" si="40"/>
        <v/>
      </c>
      <c r="AB193" s="8" t="str">
        <f t="shared" ca="1" si="41"/>
        <v/>
      </c>
      <c r="AC193" s="8" t="str">
        <f t="shared" ca="1" si="50"/>
        <v/>
      </c>
      <c r="AD193" s="8" t="str">
        <f t="shared" ca="1" si="50"/>
        <v/>
      </c>
      <c r="AE193" s="38" t="str">
        <f t="shared" ca="1" si="42"/>
        <v/>
      </c>
      <c r="AF193" s="38" t="str">
        <f t="shared" ca="1" si="43"/>
        <v/>
      </c>
      <c r="AG193" s="8" t="str">
        <f t="shared" ca="1" si="44"/>
        <v/>
      </c>
      <c r="AH193" s="8" t="str">
        <f t="shared" ca="1" si="45"/>
        <v/>
      </c>
      <c r="AI193" s="8" t="str">
        <f t="shared" ca="1" si="46"/>
        <v/>
      </c>
    </row>
    <row r="194" spans="11:35">
      <c r="K194" s="135" t="str">
        <f t="shared" ca="1" si="48"/>
        <v/>
      </c>
      <c r="L194" s="135" t="str">
        <f ca="1">IF(ROW()-$I$19&lt;$I$8,OFFSET(#REF!,ROW()-$I$19+$I$4,COLUMN()-$I$21+$I$6),IF(ROW()-$I$19&lt;$I$8+$I$16,OFFSET(#REF!,ROW()-$I$19-$I$8+$I$12,COLUMN()-$I$21+$I$14),""))</f>
        <v/>
      </c>
      <c r="M194" s="141" t="str">
        <f t="shared" ref="M194:M257" ca="1" si="51">IF(K194="","",IF(NOT(ISNUMBER(K194)),K194,M193))</f>
        <v/>
      </c>
      <c r="N194" s="142" t="str">
        <f t="shared" ref="N194:N257" ca="1" si="52">IF(K194="","",IF(ISNUMBER(K194),K194,IF(ISNUMBER(K195),K195,"")))</f>
        <v/>
      </c>
      <c r="O194" s="143" t="str">
        <f t="shared" ref="O194:O257" ca="1" si="53">IF(AND(ROW()-$I$19&lt;$I$8,NOT(ISNUMBER(K194))),L194,"")</f>
        <v/>
      </c>
      <c r="P194" s="143" t="str">
        <f t="shared" ref="P194:P257" ca="1" si="54">IF(AND(K194&lt;&gt;"",ISNUMBER(K194),ROW()-$I$19&lt;$I$8),L194,"")</f>
        <v/>
      </c>
      <c r="Q194" s="143" t="str">
        <f t="shared" ref="Q194:Q257" ca="1" si="55">IF(AND(K194&lt;&gt;"",ISNUMBER(K194),ROW()-$I$19&gt;=$I$8),L194,"")</f>
        <v/>
      </c>
      <c r="R194" s="146"/>
      <c r="AA194" s="8" t="str">
        <f t="shared" ref="AA194:AA257" ca="1" si="56">IF(ROW()-$Y$11&lt;$Y$8,OFFSET($A$1,ROW()-$Y$11+$Y$4,COLUMN()-$Y$13+$Y$6),"")</f>
        <v/>
      </c>
      <c r="AB194" s="8" t="str">
        <f t="shared" ref="AB194:AB257" ca="1" si="57">IF(ROW()-$Y$11&lt;$Y$8,IF(ISNUMBER(AA194),AB193,OFFSET($A$1,ROW()-$Y$11+$Y$4,COLUMN()-$Y$13+$Y$6)),"")</f>
        <v/>
      </c>
      <c r="AC194" s="8" t="str">
        <f t="shared" ca="1" si="50"/>
        <v/>
      </c>
      <c r="AD194" s="8" t="str">
        <f t="shared" ca="1" si="50"/>
        <v/>
      </c>
      <c r="AE194" s="38" t="str">
        <f t="shared" ref="AE194:AE257" ca="1" si="58">IF(ISNUMBER(AA194),AE193,AA194)</f>
        <v/>
      </c>
      <c r="AF194" s="38" t="str">
        <f t="shared" ref="AF194:AF257" ca="1" si="59">IF(ISNUMBER(AA194),AA194,"")</f>
        <v/>
      </c>
      <c r="AG194" s="8" t="str">
        <f t="shared" ref="AG194:AG257" ca="1" si="60">IF(AC194="","",IF(AC193="",AC194,AG193+AC194))</f>
        <v/>
      </c>
      <c r="AH194" s="8" t="str">
        <f t="shared" ref="AH194:AH257" ca="1" si="61">IF(AD194="","",IF(AD193="",AD194,AH193+AD194))</f>
        <v/>
      </c>
      <c r="AI194" s="8" t="str">
        <f t="shared" ref="AI194:AI257" ca="1" si="62">IF(AG194&lt;&gt;"",AG194-AH194,"")</f>
        <v/>
      </c>
    </row>
    <row r="195" spans="11:35">
      <c r="K195" s="135" t="str">
        <f t="shared" ca="1" si="48"/>
        <v/>
      </c>
      <c r="L195" s="135" t="str">
        <f ca="1">IF(ROW()-$I$19&lt;$I$8,OFFSET(#REF!,ROW()-$I$19+$I$4,COLUMN()-$I$21+$I$6),IF(ROW()-$I$19&lt;$I$8+$I$16,OFFSET(#REF!,ROW()-$I$19-$I$8+$I$12,COLUMN()-$I$21+$I$14),""))</f>
        <v/>
      </c>
      <c r="M195" s="141" t="str">
        <f t="shared" ca="1" si="51"/>
        <v/>
      </c>
      <c r="N195" s="142" t="str">
        <f t="shared" ca="1" si="52"/>
        <v/>
      </c>
      <c r="O195" s="143" t="str">
        <f t="shared" ca="1" si="53"/>
        <v/>
      </c>
      <c r="P195" s="143" t="str">
        <f t="shared" ca="1" si="54"/>
        <v/>
      </c>
      <c r="Q195" s="143" t="str">
        <f t="shared" ca="1" si="55"/>
        <v/>
      </c>
      <c r="R195" s="146"/>
      <c r="AA195" s="8" t="str">
        <f t="shared" ca="1" si="56"/>
        <v/>
      </c>
      <c r="AB195" s="8" t="str">
        <f t="shared" ca="1" si="57"/>
        <v/>
      </c>
      <c r="AC195" s="8" t="str">
        <f t="shared" ca="1" si="50"/>
        <v/>
      </c>
      <c r="AD195" s="8" t="str">
        <f t="shared" ca="1" si="50"/>
        <v/>
      </c>
      <c r="AE195" s="38" t="str">
        <f t="shared" ca="1" si="58"/>
        <v/>
      </c>
      <c r="AF195" s="38" t="str">
        <f t="shared" ca="1" si="59"/>
        <v/>
      </c>
      <c r="AG195" s="8" t="str">
        <f t="shared" ca="1" si="60"/>
        <v/>
      </c>
      <c r="AH195" s="8" t="str">
        <f t="shared" ca="1" si="61"/>
        <v/>
      </c>
      <c r="AI195" s="8" t="str">
        <f t="shared" ca="1" si="62"/>
        <v/>
      </c>
    </row>
    <row r="196" spans="11:35">
      <c r="K196" s="135" t="str">
        <f t="shared" ca="1" si="48"/>
        <v/>
      </c>
      <c r="L196" s="135" t="str">
        <f ca="1">IF(ROW()-$I$19&lt;$I$8,OFFSET(#REF!,ROW()-$I$19+$I$4,COLUMN()-$I$21+$I$6),IF(ROW()-$I$19&lt;$I$8+$I$16,OFFSET(#REF!,ROW()-$I$19-$I$8+$I$12,COLUMN()-$I$21+$I$14),""))</f>
        <v/>
      </c>
      <c r="M196" s="141" t="str">
        <f t="shared" ca="1" si="51"/>
        <v/>
      </c>
      <c r="N196" s="142" t="str">
        <f t="shared" ca="1" si="52"/>
        <v/>
      </c>
      <c r="O196" s="143" t="str">
        <f t="shared" ca="1" si="53"/>
        <v/>
      </c>
      <c r="P196" s="143" t="str">
        <f t="shared" ca="1" si="54"/>
        <v/>
      </c>
      <c r="Q196" s="143" t="str">
        <f t="shared" ca="1" si="55"/>
        <v/>
      </c>
      <c r="R196" s="146"/>
      <c r="AA196" s="8" t="str">
        <f t="shared" ca="1" si="56"/>
        <v/>
      </c>
      <c r="AB196" s="8" t="str">
        <f t="shared" ca="1" si="57"/>
        <v/>
      </c>
      <c r="AC196" s="8" t="str">
        <f t="shared" ca="1" si="50"/>
        <v/>
      </c>
      <c r="AD196" s="8" t="str">
        <f t="shared" ca="1" si="50"/>
        <v/>
      </c>
      <c r="AE196" s="38" t="str">
        <f t="shared" ca="1" si="58"/>
        <v/>
      </c>
      <c r="AF196" s="38" t="str">
        <f t="shared" ca="1" si="59"/>
        <v/>
      </c>
      <c r="AG196" s="8" t="str">
        <f t="shared" ca="1" si="60"/>
        <v/>
      </c>
      <c r="AH196" s="8" t="str">
        <f t="shared" ca="1" si="61"/>
        <v/>
      </c>
      <c r="AI196" s="8" t="str">
        <f t="shared" ca="1" si="62"/>
        <v/>
      </c>
    </row>
    <row r="197" spans="11:35">
      <c r="K197" s="135" t="str">
        <f t="shared" ca="1" si="48"/>
        <v/>
      </c>
      <c r="L197" s="135" t="str">
        <f ca="1">IF(ROW()-$I$19&lt;$I$8,OFFSET(#REF!,ROW()-$I$19+$I$4,COLUMN()-$I$21+$I$6),IF(ROW()-$I$19&lt;$I$8+$I$16,OFFSET(#REF!,ROW()-$I$19-$I$8+$I$12,COLUMN()-$I$21+$I$14),""))</f>
        <v/>
      </c>
      <c r="M197" s="141" t="str">
        <f t="shared" ca="1" si="51"/>
        <v/>
      </c>
      <c r="N197" s="142" t="str">
        <f t="shared" ca="1" si="52"/>
        <v/>
      </c>
      <c r="O197" s="143" t="str">
        <f t="shared" ca="1" si="53"/>
        <v/>
      </c>
      <c r="P197" s="143" t="str">
        <f t="shared" ca="1" si="54"/>
        <v/>
      </c>
      <c r="Q197" s="143" t="str">
        <f t="shared" ca="1" si="55"/>
        <v/>
      </c>
      <c r="R197" s="146"/>
      <c r="AA197" s="8" t="str">
        <f t="shared" ca="1" si="56"/>
        <v/>
      </c>
      <c r="AB197" s="8" t="str">
        <f t="shared" ca="1" si="57"/>
        <v/>
      </c>
      <c r="AC197" s="8" t="str">
        <f t="shared" ca="1" si="50"/>
        <v/>
      </c>
      <c r="AD197" s="8" t="str">
        <f t="shared" ca="1" si="50"/>
        <v/>
      </c>
      <c r="AE197" s="38" t="str">
        <f t="shared" ca="1" si="58"/>
        <v/>
      </c>
      <c r="AF197" s="38" t="str">
        <f t="shared" ca="1" si="59"/>
        <v/>
      </c>
      <c r="AG197" s="8" t="str">
        <f t="shared" ca="1" si="60"/>
        <v/>
      </c>
      <c r="AH197" s="8" t="str">
        <f t="shared" ca="1" si="61"/>
        <v/>
      </c>
      <c r="AI197" s="8" t="str">
        <f t="shared" ca="1" si="62"/>
        <v/>
      </c>
    </row>
    <row r="198" spans="11:35">
      <c r="K198" s="135" t="str">
        <f t="shared" ca="1" si="48"/>
        <v/>
      </c>
      <c r="L198" s="135" t="str">
        <f ca="1">IF(ROW()-$I$19&lt;$I$8,OFFSET(#REF!,ROW()-$I$19+$I$4,COLUMN()-$I$21+$I$6),IF(ROW()-$I$19&lt;$I$8+$I$16,OFFSET(#REF!,ROW()-$I$19-$I$8+$I$12,COLUMN()-$I$21+$I$14),""))</f>
        <v/>
      </c>
      <c r="M198" s="141" t="str">
        <f t="shared" ca="1" si="51"/>
        <v/>
      </c>
      <c r="N198" s="142" t="str">
        <f t="shared" ca="1" si="52"/>
        <v/>
      </c>
      <c r="O198" s="143" t="str">
        <f t="shared" ca="1" si="53"/>
        <v/>
      </c>
      <c r="P198" s="143" t="str">
        <f t="shared" ca="1" si="54"/>
        <v/>
      </c>
      <c r="Q198" s="143" t="str">
        <f t="shared" ca="1" si="55"/>
        <v/>
      </c>
      <c r="R198" s="146"/>
      <c r="AA198" s="8" t="str">
        <f t="shared" ca="1" si="56"/>
        <v/>
      </c>
      <c r="AB198" s="8" t="str">
        <f t="shared" ca="1" si="57"/>
        <v/>
      </c>
      <c r="AC198" s="8" t="str">
        <f t="shared" ca="1" si="50"/>
        <v/>
      </c>
      <c r="AD198" s="8" t="str">
        <f t="shared" ca="1" si="50"/>
        <v/>
      </c>
      <c r="AE198" s="38" t="str">
        <f t="shared" ca="1" si="58"/>
        <v/>
      </c>
      <c r="AF198" s="38" t="str">
        <f t="shared" ca="1" si="59"/>
        <v/>
      </c>
      <c r="AG198" s="8" t="str">
        <f t="shared" ca="1" si="60"/>
        <v/>
      </c>
      <c r="AH198" s="8" t="str">
        <f t="shared" ca="1" si="61"/>
        <v/>
      </c>
      <c r="AI198" s="8" t="str">
        <f t="shared" ca="1" si="62"/>
        <v/>
      </c>
    </row>
    <row r="199" spans="11:35">
      <c r="K199" s="135" t="str">
        <f t="shared" ca="1" si="48"/>
        <v/>
      </c>
      <c r="L199" s="135" t="str">
        <f ca="1">IF(ROW()-$I$19&lt;$I$8,OFFSET(#REF!,ROW()-$I$19+$I$4,COLUMN()-$I$21+$I$6),IF(ROW()-$I$19&lt;$I$8+$I$16,OFFSET(#REF!,ROW()-$I$19-$I$8+$I$12,COLUMN()-$I$21+$I$14),""))</f>
        <v/>
      </c>
      <c r="M199" s="141" t="str">
        <f t="shared" ca="1" si="51"/>
        <v/>
      </c>
      <c r="N199" s="142" t="str">
        <f t="shared" ca="1" si="52"/>
        <v/>
      </c>
      <c r="O199" s="143" t="str">
        <f t="shared" ca="1" si="53"/>
        <v/>
      </c>
      <c r="P199" s="143" t="str">
        <f t="shared" ca="1" si="54"/>
        <v/>
      </c>
      <c r="Q199" s="143" t="str">
        <f t="shared" ca="1" si="55"/>
        <v/>
      </c>
      <c r="R199" s="146"/>
      <c r="AA199" s="8" t="str">
        <f t="shared" ca="1" si="56"/>
        <v/>
      </c>
      <c r="AB199" s="8" t="str">
        <f t="shared" ca="1" si="57"/>
        <v/>
      </c>
      <c r="AC199" s="8" t="str">
        <f t="shared" ca="1" si="50"/>
        <v/>
      </c>
      <c r="AD199" s="8" t="str">
        <f t="shared" ca="1" si="50"/>
        <v/>
      </c>
      <c r="AE199" s="38" t="str">
        <f t="shared" ca="1" si="58"/>
        <v/>
      </c>
      <c r="AF199" s="38" t="str">
        <f t="shared" ca="1" si="59"/>
        <v/>
      </c>
      <c r="AG199" s="8" t="str">
        <f t="shared" ca="1" si="60"/>
        <v/>
      </c>
      <c r="AH199" s="8" t="str">
        <f t="shared" ca="1" si="61"/>
        <v/>
      </c>
      <c r="AI199" s="8" t="str">
        <f t="shared" ca="1" si="62"/>
        <v/>
      </c>
    </row>
    <row r="200" spans="11:35">
      <c r="K200" s="135" t="str">
        <f t="shared" ca="1" si="48"/>
        <v/>
      </c>
      <c r="L200" s="135" t="str">
        <f ca="1">IF(ROW()-$I$19&lt;$I$8,OFFSET(#REF!,ROW()-$I$19+$I$4,COLUMN()-$I$21+$I$6),IF(ROW()-$I$19&lt;$I$8+$I$16,OFFSET(#REF!,ROW()-$I$19-$I$8+$I$12,COLUMN()-$I$21+$I$14),""))</f>
        <v/>
      </c>
      <c r="M200" s="141" t="str">
        <f t="shared" ca="1" si="51"/>
        <v/>
      </c>
      <c r="N200" s="142" t="str">
        <f t="shared" ca="1" si="52"/>
        <v/>
      </c>
      <c r="O200" s="143" t="str">
        <f t="shared" ca="1" si="53"/>
        <v/>
      </c>
      <c r="P200" s="143" t="str">
        <f t="shared" ca="1" si="54"/>
        <v/>
      </c>
      <c r="Q200" s="143" t="str">
        <f t="shared" ca="1" si="55"/>
        <v/>
      </c>
      <c r="R200" s="146"/>
      <c r="AA200" s="8" t="str">
        <f t="shared" ca="1" si="56"/>
        <v/>
      </c>
      <c r="AB200" s="8" t="str">
        <f t="shared" ca="1" si="57"/>
        <v/>
      </c>
      <c r="AC200" s="8" t="str">
        <f t="shared" ref="AC200:AD219" ca="1" si="63">IF(ROW()-$Y$11&lt;$Y$8,OFFSET($A$1,ROW()-$Y$11+$Y$4,COLUMN()-$Y$13+$Y$6),"")</f>
        <v/>
      </c>
      <c r="AD200" s="8" t="str">
        <f t="shared" ca="1" si="63"/>
        <v/>
      </c>
      <c r="AE200" s="38" t="str">
        <f t="shared" ca="1" si="58"/>
        <v/>
      </c>
      <c r="AF200" s="38" t="str">
        <f t="shared" ca="1" si="59"/>
        <v/>
      </c>
      <c r="AG200" s="8" t="str">
        <f t="shared" ca="1" si="60"/>
        <v/>
      </c>
      <c r="AH200" s="8" t="str">
        <f t="shared" ca="1" si="61"/>
        <v/>
      </c>
      <c r="AI200" s="8" t="str">
        <f t="shared" ca="1" si="62"/>
        <v/>
      </c>
    </row>
    <row r="201" spans="11:35">
      <c r="K201" s="135" t="str">
        <f t="shared" ca="1" si="48"/>
        <v/>
      </c>
      <c r="L201" s="135" t="str">
        <f ca="1">IF(ROW()-$I$19&lt;$I$8,OFFSET(#REF!,ROW()-$I$19+$I$4,COLUMN()-$I$21+$I$6),IF(ROW()-$I$19&lt;$I$8+$I$16,OFFSET(#REF!,ROW()-$I$19-$I$8+$I$12,COLUMN()-$I$21+$I$14),""))</f>
        <v/>
      </c>
      <c r="M201" s="141" t="str">
        <f t="shared" ca="1" si="51"/>
        <v/>
      </c>
      <c r="N201" s="142" t="str">
        <f t="shared" ca="1" si="52"/>
        <v/>
      </c>
      <c r="O201" s="143" t="str">
        <f t="shared" ca="1" si="53"/>
        <v/>
      </c>
      <c r="P201" s="143" t="str">
        <f t="shared" ca="1" si="54"/>
        <v/>
      </c>
      <c r="Q201" s="143" t="str">
        <f t="shared" ca="1" si="55"/>
        <v/>
      </c>
      <c r="R201" s="146"/>
      <c r="AA201" s="8" t="str">
        <f t="shared" ca="1" si="56"/>
        <v/>
      </c>
      <c r="AB201" s="8" t="str">
        <f t="shared" ca="1" si="57"/>
        <v/>
      </c>
      <c r="AC201" s="8" t="str">
        <f t="shared" ca="1" si="63"/>
        <v/>
      </c>
      <c r="AD201" s="8" t="str">
        <f t="shared" ca="1" si="63"/>
        <v/>
      </c>
      <c r="AE201" s="38" t="str">
        <f t="shared" ca="1" si="58"/>
        <v/>
      </c>
      <c r="AF201" s="38" t="str">
        <f t="shared" ca="1" si="59"/>
        <v/>
      </c>
      <c r="AG201" s="8" t="str">
        <f t="shared" ca="1" si="60"/>
        <v/>
      </c>
      <c r="AH201" s="8" t="str">
        <f t="shared" ca="1" si="61"/>
        <v/>
      </c>
      <c r="AI201" s="8" t="str">
        <f t="shared" ca="1" si="62"/>
        <v/>
      </c>
    </row>
    <row r="202" spans="11:35">
      <c r="K202" s="135" t="str">
        <f t="shared" ca="1" si="48"/>
        <v/>
      </c>
      <c r="L202" s="135" t="str">
        <f ca="1">IF(ROW()-$I$19&lt;$I$8,OFFSET(#REF!,ROW()-$I$19+$I$4,COLUMN()-$I$21+$I$6),IF(ROW()-$I$19&lt;$I$8+$I$16,OFFSET(#REF!,ROW()-$I$19-$I$8+$I$12,COLUMN()-$I$21+$I$14),""))</f>
        <v/>
      </c>
      <c r="M202" s="141" t="str">
        <f t="shared" ca="1" si="51"/>
        <v/>
      </c>
      <c r="N202" s="142" t="str">
        <f t="shared" ca="1" si="52"/>
        <v/>
      </c>
      <c r="O202" s="143" t="str">
        <f t="shared" ca="1" si="53"/>
        <v/>
      </c>
      <c r="P202" s="143" t="str">
        <f t="shared" ca="1" si="54"/>
        <v/>
      </c>
      <c r="Q202" s="143" t="str">
        <f t="shared" ca="1" si="55"/>
        <v/>
      </c>
      <c r="R202" s="146"/>
      <c r="AA202" s="8" t="str">
        <f t="shared" ca="1" si="56"/>
        <v/>
      </c>
      <c r="AB202" s="8" t="str">
        <f t="shared" ca="1" si="57"/>
        <v/>
      </c>
      <c r="AC202" s="8" t="str">
        <f t="shared" ca="1" si="63"/>
        <v/>
      </c>
      <c r="AD202" s="8" t="str">
        <f t="shared" ca="1" si="63"/>
        <v/>
      </c>
      <c r="AE202" s="38" t="str">
        <f t="shared" ca="1" si="58"/>
        <v/>
      </c>
      <c r="AF202" s="38" t="str">
        <f t="shared" ca="1" si="59"/>
        <v/>
      </c>
      <c r="AG202" s="8" t="str">
        <f t="shared" ca="1" si="60"/>
        <v/>
      </c>
      <c r="AH202" s="8" t="str">
        <f t="shared" ca="1" si="61"/>
        <v/>
      </c>
      <c r="AI202" s="8" t="str">
        <f t="shared" ca="1" si="62"/>
        <v/>
      </c>
    </row>
    <row r="203" spans="11:35">
      <c r="K203" s="135" t="str">
        <f t="shared" ca="1" si="48"/>
        <v/>
      </c>
      <c r="L203" s="135" t="str">
        <f ca="1">IF(ROW()-$I$19&lt;$I$8,OFFSET(#REF!,ROW()-$I$19+$I$4,COLUMN()-$I$21+$I$6),IF(ROW()-$I$19&lt;$I$8+$I$16,OFFSET(#REF!,ROW()-$I$19-$I$8+$I$12,COLUMN()-$I$21+$I$14),""))</f>
        <v/>
      </c>
      <c r="M203" s="141" t="str">
        <f t="shared" ca="1" si="51"/>
        <v/>
      </c>
      <c r="N203" s="142" t="str">
        <f t="shared" ca="1" si="52"/>
        <v/>
      </c>
      <c r="O203" s="143" t="str">
        <f t="shared" ca="1" si="53"/>
        <v/>
      </c>
      <c r="P203" s="143" t="str">
        <f t="shared" ca="1" si="54"/>
        <v/>
      </c>
      <c r="Q203" s="143" t="str">
        <f t="shared" ca="1" si="55"/>
        <v/>
      </c>
      <c r="R203" s="146"/>
      <c r="AA203" s="8" t="str">
        <f t="shared" ca="1" si="56"/>
        <v/>
      </c>
      <c r="AB203" s="8" t="str">
        <f t="shared" ca="1" si="57"/>
        <v/>
      </c>
      <c r="AC203" s="8" t="str">
        <f t="shared" ca="1" si="63"/>
        <v/>
      </c>
      <c r="AD203" s="8" t="str">
        <f t="shared" ca="1" si="63"/>
        <v/>
      </c>
      <c r="AE203" s="38" t="str">
        <f t="shared" ca="1" si="58"/>
        <v/>
      </c>
      <c r="AF203" s="38" t="str">
        <f t="shared" ca="1" si="59"/>
        <v/>
      </c>
      <c r="AG203" s="8" t="str">
        <f t="shared" ca="1" si="60"/>
        <v/>
      </c>
      <c r="AH203" s="8" t="str">
        <f t="shared" ca="1" si="61"/>
        <v/>
      </c>
      <c r="AI203" s="8" t="str">
        <f t="shared" ca="1" si="62"/>
        <v/>
      </c>
    </row>
    <row r="204" spans="11:35">
      <c r="K204" s="135" t="str">
        <f t="shared" ca="1" si="48"/>
        <v/>
      </c>
      <c r="L204" s="135" t="str">
        <f ca="1">IF(ROW()-$I$19&lt;$I$8,OFFSET(#REF!,ROW()-$I$19+$I$4,COLUMN()-$I$21+$I$6),IF(ROW()-$I$19&lt;$I$8+$I$16,OFFSET(#REF!,ROW()-$I$19-$I$8+$I$12,COLUMN()-$I$21+$I$14),""))</f>
        <v/>
      </c>
      <c r="M204" s="141" t="str">
        <f t="shared" ca="1" si="51"/>
        <v/>
      </c>
      <c r="N204" s="142" t="str">
        <f t="shared" ca="1" si="52"/>
        <v/>
      </c>
      <c r="O204" s="143" t="str">
        <f t="shared" ca="1" si="53"/>
        <v/>
      </c>
      <c r="P204" s="143" t="str">
        <f t="shared" ca="1" si="54"/>
        <v/>
      </c>
      <c r="Q204" s="143" t="str">
        <f t="shared" ca="1" si="55"/>
        <v/>
      </c>
      <c r="R204" s="146"/>
      <c r="AA204" s="8" t="str">
        <f t="shared" ca="1" si="56"/>
        <v/>
      </c>
      <c r="AB204" s="8" t="str">
        <f t="shared" ca="1" si="57"/>
        <v/>
      </c>
      <c r="AC204" s="8" t="str">
        <f t="shared" ca="1" si="63"/>
        <v/>
      </c>
      <c r="AD204" s="8" t="str">
        <f t="shared" ca="1" si="63"/>
        <v/>
      </c>
      <c r="AE204" s="38" t="str">
        <f t="shared" ca="1" si="58"/>
        <v/>
      </c>
      <c r="AF204" s="38" t="str">
        <f t="shared" ca="1" si="59"/>
        <v/>
      </c>
      <c r="AG204" s="8" t="str">
        <f t="shared" ca="1" si="60"/>
        <v/>
      </c>
      <c r="AH204" s="8" t="str">
        <f t="shared" ca="1" si="61"/>
        <v/>
      </c>
      <c r="AI204" s="8" t="str">
        <f t="shared" ca="1" si="62"/>
        <v/>
      </c>
    </row>
    <row r="205" spans="11:35">
      <c r="K205" s="135" t="str">
        <f t="shared" ca="1" si="48"/>
        <v/>
      </c>
      <c r="L205" s="135" t="str">
        <f ca="1">IF(ROW()-$I$19&lt;$I$8,OFFSET(#REF!,ROW()-$I$19+$I$4,COLUMN()-$I$21+$I$6),IF(ROW()-$I$19&lt;$I$8+$I$16,OFFSET(#REF!,ROW()-$I$19-$I$8+$I$12,COLUMN()-$I$21+$I$14),""))</f>
        <v/>
      </c>
      <c r="M205" s="141" t="str">
        <f t="shared" ca="1" si="51"/>
        <v/>
      </c>
      <c r="N205" s="142" t="str">
        <f t="shared" ca="1" si="52"/>
        <v/>
      </c>
      <c r="O205" s="143" t="str">
        <f t="shared" ca="1" si="53"/>
        <v/>
      </c>
      <c r="P205" s="143" t="str">
        <f t="shared" ca="1" si="54"/>
        <v/>
      </c>
      <c r="Q205" s="143" t="str">
        <f t="shared" ca="1" si="55"/>
        <v/>
      </c>
      <c r="R205" s="146"/>
      <c r="AA205" s="8" t="str">
        <f t="shared" ca="1" si="56"/>
        <v/>
      </c>
      <c r="AB205" s="8" t="str">
        <f t="shared" ca="1" si="57"/>
        <v/>
      </c>
      <c r="AC205" s="8" t="str">
        <f t="shared" ca="1" si="63"/>
        <v/>
      </c>
      <c r="AD205" s="8" t="str">
        <f t="shared" ca="1" si="63"/>
        <v/>
      </c>
      <c r="AE205" s="38" t="str">
        <f t="shared" ca="1" si="58"/>
        <v/>
      </c>
      <c r="AF205" s="38" t="str">
        <f t="shared" ca="1" si="59"/>
        <v/>
      </c>
      <c r="AG205" s="8" t="str">
        <f t="shared" ca="1" si="60"/>
        <v/>
      </c>
      <c r="AH205" s="8" t="str">
        <f t="shared" ca="1" si="61"/>
        <v/>
      </c>
      <c r="AI205" s="8" t="str">
        <f t="shared" ca="1" si="62"/>
        <v/>
      </c>
    </row>
    <row r="206" spans="11:35">
      <c r="K206" s="135" t="str">
        <f t="shared" ca="1" si="48"/>
        <v/>
      </c>
      <c r="L206" s="135" t="str">
        <f ca="1">IF(ROW()-$I$19&lt;$I$8,OFFSET(#REF!,ROW()-$I$19+$I$4,COLUMN()-$I$21+$I$6),IF(ROW()-$I$19&lt;$I$8+$I$16,OFFSET(#REF!,ROW()-$I$19-$I$8+$I$12,COLUMN()-$I$21+$I$14),""))</f>
        <v/>
      </c>
      <c r="M206" s="141" t="str">
        <f t="shared" ca="1" si="51"/>
        <v/>
      </c>
      <c r="N206" s="142" t="str">
        <f t="shared" ca="1" si="52"/>
        <v/>
      </c>
      <c r="O206" s="143" t="str">
        <f t="shared" ca="1" si="53"/>
        <v/>
      </c>
      <c r="P206" s="143" t="str">
        <f t="shared" ca="1" si="54"/>
        <v/>
      </c>
      <c r="Q206" s="143" t="str">
        <f t="shared" ca="1" si="55"/>
        <v/>
      </c>
      <c r="R206" s="146"/>
      <c r="AA206" s="8" t="str">
        <f t="shared" ca="1" si="56"/>
        <v/>
      </c>
      <c r="AB206" s="8" t="str">
        <f t="shared" ca="1" si="57"/>
        <v/>
      </c>
      <c r="AC206" s="8" t="str">
        <f t="shared" ca="1" si="63"/>
        <v/>
      </c>
      <c r="AD206" s="8" t="str">
        <f t="shared" ca="1" si="63"/>
        <v/>
      </c>
      <c r="AE206" s="38" t="str">
        <f t="shared" ca="1" si="58"/>
        <v/>
      </c>
      <c r="AF206" s="38" t="str">
        <f t="shared" ca="1" si="59"/>
        <v/>
      </c>
      <c r="AG206" s="8" t="str">
        <f t="shared" ca="1" si="60"/>
        <v/>
      </c>
      <c r="AH206" s="8" t="str">
        <f t="shared" ca="1" si="61"/>
        <v/>
      </c>
      <c r="AI206" s="8" t="str">
        <f t="shared" ca="1" si="62"/>
        <v/>
      </c>
    </row>
    <row r="207" spans="11:35">
      <c r="K207" s="135" t="str">
        <f t="shared" ca="1" si="48"/>
        <v/>
      </c>
      <c r="L207" s="135" t="str">
        <f ca="1">IF(ROW()-$I$19&lt;$I$8,OFFSET(#REF!,ROW()-$I$19+$I$4,COLUMN()-$I$21+$I$6),IF(ROW()-$I$19&lt;$I$8+$I$16,OFFSET(#REF!,ROW()-$I$19-$I$8+$I$12,COLUMN()-$I$21+$I$14),""))</f>
        <v/>
      </c>
      <c r="M207" s="141" t="str">
        <f t="shared" ca="1" si="51"/>
        <v/>
      </c>
      <c r="N207" s="142" t="str">
        <f t="shared" ca="1" si="52"/>
        <v/>
      </c>
      <c r="O207" s="143" t="str">
        <f t="shared" ca="1" si="53"/>
        <v/>
      </c>
      <c r="P207" s="143" t="str">
        <f t="shared" ca="1" si="54"/>
        <v/>
      </c>
      <c r="Q207" s="143" t="str">
        <f t="shared" ca="1" si="55"/>
        <v/>
      </c>
      <c r="R207" s="146"/>
      <c r="AA207" s="8" t="str">
        <f t="shared" ca="1" si="56"/>
        <v/>
      </c>
      <c r="AB207" s="8" t="str">
        <f t="shared" ca="1" si="57"/>
        <v/>
      </c>
      <c r="AC207" s="8" t="str">
        <f t="shared" ca="1" si="63"/>
        <v/>
      </c>
      <c r="AD207" s="8" t="str">
        <f t="shared" ca="1" si="63"/>
        <v/>
      </c>
      <c r="AE207" s="38" t="str">
        <f t="shared" ca="1" si="58"/>
        <v/>
      </c>
      <c r="AF207" s="38" t="str">
        <f t="shared" ca="1" si="59"/>
        <v/>
      </c>
      <c r="AG207" s="8" t="str">
        <f t="shared" ca="1" si="60"/>
        <v/>
      </c>
      <c r="AH207" s="8" t="str">
        <f t="shared" ca="1" si="61"/>
        <v/>
      </c>
      <c r="AI207" s="8" t="str">
        <f t="shared" ca="1" si="62"/>
        <v/>
      </c>
    </row>
    <row r="208" spans="11:35">
      <c r="K208" s="135" t="str">
        <f t="shared" ca="1" si="48"/>
        <v/>
      </c>
      <c r="L208" s="135" t="str">
        <f ca="1">IF(ROW()-$I$19&lt;$I$8,OFFSET(#REF!,ROW()-$I$19+$I$4,COLUMN()-$I$21+$I$6),IF(ROW()-$I$19&lt;$I$8+$I$16,OFFSET(#REF!,ROW()-$I$19-$I$8+$I$12,COLUMN()-$I$21+$I$14),""))</f>
        <v/>
      </c>
      <c r="M208" s="141" t="str">
        <f t="shared" ca="1" si="51"/>
        <v/>
      </c>
      <c r="N208" s="142" t="str">
        <f t="shared" ca="1" si="52"/>
        <v/>
      </c>
      <c r="O208" s="143" t="str">
        <f t="shared" ca="1" si="53"/>
        <v/>
      </c>
      <c r="P208" s="143" t="str">
        <f t="shared" ca="1" si="54"/>
        <v/>
      </c>
      <c r="Q208" s="143" t="str">
        <f t="shared" ca="1" si="55"/>
        <v/>
      </c>
      <c r="R208" s="146"/>
      <c r="AA208" s="8" t="str">
        <f t="shared" ca="1" si="56"/>
        <v/>
      </c>
      <c r="AB208" s="8" t="str">
        <f t="shared" ca="1" si="57"/>
        <v/>
      </c>
      <c r="AC208" s="8" t="str">
        <f t="shared" ca="1" si="63"/>
        <v/>
      </c>
      <c r="AD208" s="8" t="str">
        <f t="shared" ca="1" si="63"/>
        <v/>
      </c>
      <c r="AE208" s="38" t="str">
        <f t="shared" ca="1" si="58"/>
        <v/>
      </c>
      <c r="AF208" s="38" t="str">
        <f t="shared" ca="1" si="59"/>
        <v/>
      </c>
      <c r="AG208" s="8" t="str">
        <f t="shared" ca="1" si="60"/>
        <v/>
      </c>
      <c r="AH208" s="8" t="str">
        <f t="shared" ca="1" si="61"/>
        <v/>
      </c>
      <c r="AI208" s="8" t="str">
        <f t="shared" ca="1" si="62"/>
        <v/>
      </c>
    </row>
    <row r="209" spans="11:35">
      <c r="K209" s="135" t="str">
        <f t="shared" ca="1" si="48"/>
        <v/>
      </c>
      <c r="L209" s="135" t="str">
        <f ca="1">IF(ROW()-$I$19&lt;$I$8,OFFSET(#REF!,ROW()-$I$19+$I$4,COLUMN()-$I$21+$I$6),IF(ROW()-$I$19&lt;$I$8+$I$16,OFFSET(#REF!,ROW()-$I$19-$I$8+$I$12,COLUMN()-$I$21+$I$14),""))</f>
        <v/>
      </c>
      <c r="M209" s="141" t="str">
        <f t="shared" ca="1" si="51"/>
        <v/>
      </c>
      <c r="N209" s="142" t="str">
        <f t="shared" ca="1" si="52"/>
        <v/>
      </c>
      <c r="O209" s="143" t="str">
        <f t="shared" ca="1" si="53"/>
        <v/>
      </c>
      <c r="P209" s="143" t="str">
        <f t="shared" ca="1" si="54"/>
        <v/>
      </c>
      <c r="Q209" s="143" t="str">
        <f t="shared" ca="1" si="55"/>
        <v/>
      </c>
      <c r="R209" s="146"/>
      <c r="AA209" s="8" t="str">
        <f t="shared" ca="1" si="56"/>
        <v/>
      </c>
      <c r="AB209" s="8" t="str">
        <f t="shared" ca="1" si="57"/>
        <v/>
      </c>
      <c r="AC209" s="8" t="str">
        <f t="shared" ca="1" si="63"/>
        <v/>
      </c>
      <c r="AD209" s="8" t="str">
        <f t="shared" ca="1" si="63"/>
        <v/>
      </c>
      <c r="AE209" s="38" t="str">
        <f t="shared" ca="1" si="58"/>
        <v/>
      </c>
      <c r="AF209" s="38" t="str">
        <f t="shared" ca="1" si="59"/>
        <v/>
      </c>
      <c r="AG209" s="8" t="str">
        <f t="shared" ca="1" si="60"/>
        <v/>
      </c>
      <c r="AH209" s="8" t="str">
        <f t="shared" ca="1" si="61"/>
        <v/>
      </c>
      <c r="AI209" s="8" t="str">
        <f t="shared" ca="1" si="62"/>
        <v/>
      </c>
    </row>
    <row r="210" spans="11:35">
      <c r="K210" s="135" t="str">
        <f t="shared" ca="1" si="48"/>
        <v/>
      </c>
      <c r="L210" s="135" t="str">
        <f ca="1">IF(ROW()-$I$19&lt;$I$8,OFFSET(#REF!,ROW()-$I$19+$I$4,COLUMN()-$I$21+$I$6),IF(ROW()-$I$19&lt;$I$8+$I$16,OFFSET(#REF!,ROW()-$I$19-$I$8+$I$12,COLUMN()-$I$21+$I$14),""))</f>
        <v/>
      </c>
      <c r="M210" s="141" t="str">
        <f t="shared" ca="1" si="51"/>
        <v/>
      </c>
      <c r="N210" s="142" t="str">
        <f t="shared" ca="1" si="52"/>
        <v/>
      </c>
      <c r="O210" s="143" t="str">
        <f t="shared" ca="1" si="53"/>
        <v/>
      </c>
      <c r="P210" s="143" t="str">
        <f t="shared" ca="1" si="54"/>
        <v/>
      </c>
      <c r="Q210" s="143" t="str">
        <f t="shared" ca="1" si="55"/>
        <v/>
      </c>
      <c r="R210" s="146"/>
      <c r="AA210" s="8" t="str">
        <f t="shared" ca="1" si="56"/>
        <v/>
      </c>
      <c r="AB210" s="8" t="str">
        <f t="shared" ca="1" si="57"/>
        <v/>
      </c>
      <c r="AC210" s="8" t="str">
        <f t="shared" ca="1" si="63"/>
        <v/>
      </c>
      <c r="AD210" s="8" t="str">
        <f t="shared" ca="1" si="63"/>
        <v/>
      </c>
      <c r="AE210" s="38" t="str">
        <f t="shared" ca="1" si="58"/>
        <v/>
      </c>
      <c r="AF210" s="38" t="str">
        <f t="shared" ca="1" si="59"/>
        <v/>
      </c>
      <c r="AG210" s="8" t="str">
        <f t="shared" ca="1" si="60"/>
        <v/>
      </c>
      <c r="AH210" s="8" t="str">
        <f t="shared" ca="1" si="61"/>
        <v/>
      </c>
      <c r="AI210" s="8" t="str">
        <f t="shared" ca="1" si="62"/>
        <v/>
      </c>
    </row>
    <row r="211" spans="11:35">
      <c r="K211" s="135" t="str">
        <f t="shared" ca="1" si="48"/>
        <v/>
      </c>
      <c r="L211" s="135" t="str">
        <f ca="1">IF(ROW()-$I$19&lt;$I$8,OFFSET(#REF!,ROW()-$I$19+$I$4,COLUMN()-$I$21+$I$6),IF(ROW()-$I$19&lt;$I$8+$I$16,OFFSET(#REF!,ROW()-$I$19-$I$8+$I$12,COLUMN()-$I$21+$I$14),""))</f>
        <v/>
      </c>
      <c r="M211" s="141" t="str">
        <f t="shared" ca="1" si="51"/>
        <v/>
      </c>
      <c r="N211" s="142" t="str">
        <f t="shared" ca="1" si="52"/>
        <v/>
      </c>
      <c r="O211" s="143" t="str">
        <f t="shared" ca="1" si="53"/>
        <v/>
      </c>
      <c r="P211" s="143" t="str">
        <f t="shared" ca="1" si="54"/>
        <v/>
      </c>
      <c r="Q211" s="143" t="str">
        <f t="shared" ca="1" si="55"/>
        <v/>
      </c>
      <c r="R211" s="146"/>
      <c r="AA211" s="8" t="str">
        <f t="shared" ca="1" si="56"/>
        <v/>
      </c>
      <c r="AB211" s="8" t="str">
        <f t="shared" ca="1" si="57"/>
        <v/>
      </c>
      <c r="AC211" s="8" t="str">
        <f t="shared" ca="1" si="63"/>
        <v/>
      </c>
      <c r="AD211" s="8" t="str">
        <f t="shared" ca="1" si="63"/>
        <v/>
      </c>
      <c r="AE211" s="38" t="str">
        <f t="shared" ca="1" si="58"/>
        <v/>
      </c>
      <c r="AF211" s="38" t="str">
        <f t="shared" ca="1" si="59"/>
        <v/>
      </c>
      <c r="AG211" s="8" t="str">
        <f t="shared" ca="1" si="60"/>
        <v/>
      </c>
      <c r="AH211" s="8" t="str">
        <f t="shared" ca="1" si="61"/>
        <v/>
      </c>
      <c r="AI211" s="8" t="str">
        <f t="shared" ca="1" si="62"/>
        <v/>
      </c>
    </row>
    <row r="212" spans="11:35">
      <c r="K212" s="135" t="str">
        <f t="shared" ca="1" si="48"/>
        <v/>
      </c>
      <c r="L212" s="135" t="str">
        <f ca="1">IF(ROW()-$I$19&lt;$I$8,OFFSET(#REF!,ROW()-$I$19+$I$4,COLUMN()-$I$21+$I$6),IF(ROW()-$I$19&lt;$I$8+$I$16,OFFSET(#REF!,ROW()-$I$19-$I$8+$I$12,COLUMN()-$I$21+$I$14),""))</f>
        <v/>
      </c>
      <c r="M212" s="141" t="str">
        <f t="shared" ca="1" si="51"/>
        <v/>
      </c>
      <c r="N212" s="142" t="str">
        <f t="shared" ca="1" si="52"/>
        <v/>
      </c>
      <c r="O212" s="143" t="str">
        <f t="shared" ca="1" si="53"/>
        <v/>
      </c>
      <c r="P212" s="143" t="str">
        <f t="shared" ca="1" si="54"/>
        <v/>
      </c>
      <c r="Q212" s="143" t="str">
        <f t="shared" ca="1" si="55"/>
        <v/>
      </c>
      <c r="R212" s="146"/>
      <c r="AA212" s="8" t="str">
        <f t="shared" ca="1" si="56"/>
        <v/>
      </c>
      <c r="AB212" s="8" t="str">
        <f t="shared" ca="1" si="57"/>
        <v/>
      </c>
      <c r="AC212" s="8" t="str">
        <f t="shared" ca="1" si="63"/>
        <v/>
      </c>
      <c r="AD212" s="8" t="str">
        <f t="shared" ca="1" si="63"/>
        <v/>
      </c>
      <c r="AE212" s="38" t="str">
        <f t="shared" ca="1" si="58"/>
        <v/>
      </c>
      <c r="AF212" s="38" t="str">
        <f t="shared" ca="1" si="59"/>
        <v/>
      </c>
      <c r="AG212" s="8" t="str">
        <f t="shared" ca="1" si="60"/>
        <v/>
      </c>
      <c r="AH212" s="8" t="str">
        <f t="shared" ca="1" si="61"/>
        <v/>
      </c>
      <c r="AI212" s="8" t="str">
        <f t="shared" ca="1" si="62"/>
        <v/>
      </c>
    </row>
    <row r="213" spans="11:35">
      <c r="K213" s="135" t="str">
        <f t="shared" ca="1" si="48"/>
        <v/>
      </c>
      <c r="L213" s="135" t="str">
        <f ca="1">IF(ROW()-$I$19&lt;$I$8,OFFSET(#REF!,ROW()-$I$19+$I$4,COLUMN()-$I$21+$I$6),IF(ROW()-$I$19&lt;$I$8+$I$16,OFFSET(#REF!,ROW()-$I$19-$I$8+$I$12,COLUMN()-$I$21+$I$14),""))</f>
        <v/>
      </c>
      <c r="M213" s="141" t="str">
        <f t="shared" ca="1" si="51"/>
        <v/>
      </c>
      <c r="N213" s="142" t="str">
        <f t="shared" ca="1" si="52"/>
        <v/>
      </c>
      <c r="O213" s="143" t="str">
        <f t="shared" ca="1" si="53"/>
        <v/>
      </c>
      <c r="P213" s="143" t="str">
        <f t="shared" ca="1" si="54"/>
        <v/>
      </c>
      <c r="Q213" s="143" t="str">
        <f t="shared" ca="1" si="55"/>
        <v/>
      </c>
      <c r="R213" s="146"/>
      <c r="AA213" s="8" t="str">
        <f t="shared" ca="1" si="56"/>
        <v/>
      </c>
      <c r="AB213" s="8" t="str">
        <f t="shared" ca="1" si="57"/>
        <v/>
      </c>
      <c r="AC213" s="8" t="str">
        <f t="shared" ca="1" si="63"/>
        <v/>
      </c>
      <c r="AD213" s="8" t="str">
        <f t="shared" ca="1" si="63"/>
        <v/>
      </c>
      <c r="AE213" s="38" t="str">
        <f t="shared" ca="1" si="58"/>
        <v/>
      </c>
      <c r="AF213" s="38" t="str">
        <f t="shared" ca="1" si="59"/>
        <v/>
      </c>
      <c r="AG213" s="8" t="str">
        <f t="shared" ca="1" si="60"/>
        <v/>
      </c>
      <c r="AH213" s="8" t="str">
        <f t="shared" ca="1" si="61"/>
        <v/>
      </c>
      <c r="AI213" s="8" t="str">
        <f t="shared" ca="1" si="62"/>
        <v/>
      </c>
    </row>
    <row r="214" spans="11:35">
      <c r="K214" s="135" t="str">
        <f t="shared" ca="1" si="48"/>
        <v/>
      </c>
      <c r="L214" s="135" t="str">
        <f ca="1">IF(ROW()-$I$19&lt;$I$8,OFFSET(#REF!,ROW()-$I$19+$I$4,COLUMN()-$I$21+$I$6),IF(ROW()-$I$19&lt;$I$8+$I$16,OFFSET(#REF!,ROW()-$I$19-$I$8+$I$12,COLUMN()-$I$21+$I$14),""))</f>
        <v/>
      </c>
      <c r="M214" s="141" t="str">
        <f t="shared" ca="1" si="51"/>
        <v/>
      </c>
      <c r="N214" s="142" t="str">
        <f t="shared" ca="1" si="52"/>
        <v/>
      </c>
      <c r="O214" s="143" t="str">
        <f t="shared" ca="1" si="53"/>
        <v/>
      </c>
      <c r="P214" s="143" t="str">
        <f t="shared" ca="1" si="54"/>
        <v/>
      </c>
      <c r="Q214" s="143" t="str">
        <f t="shared" ca="1" si="55"/>
        <v/>
      </c>
      <c r="R214" s="146"/>
      <c r="AA214" s="8" t="str">
        <f t="shared" ca="1" si="56"/>
        <v/>
      </c>
      <c r="AB214" s="8" t="str">
        <f t="shared" ca="1" si="57"/>
        <v/>
      </c>
      <c r="AC214" s="8" t="str">
        <f t="shared" ca="1" si="63"/>
        <v/>
      </c>
      <c r="AD214" s="8" t="str">
        <f t="shared" ca="1" si="63"/>
        <v/>
      </c>
      <c r="AE214" s="38" t="str">
        <f t="shared" ca="1" si="58"/>
        <v/>
      </c>
      <c r="AF214" s="38" t="str">
        <f t="shared" ca="1" si="59"/>
        <v/>
      </c>
      <c r="AG214" s="8" t="str">
        <f t="shared" ca="1" si="60"/>
        <v/>
      </c>
      <c r="AH214" s="8" t="str">
        <f t="shared" ca="1" si="61"/>
        <v/>
      </c>
      <c r="AI214" s="8" t="str">
        <f t="shared" ca="1" si="62"/>
        <v/>
      </c>
    </row>
    <row r="215" spans="11:35">
      <c r="K215" s="135" t="str">
        <f t="shared" ca="1" si="48"/>
        <v/>
      </c>
      <c r="L215" s="135" t="str">
        <f ca="1">IF(ROW()-$I$19&lt;$I$8,OFFSET(#REF!,ROW()-$I$19+$I$4,COLUMN()-$I$21+$I$6),IF(ROW()-$I$19&lt;$I$8+$I$16,OFFSET(#REF!,ROW()-$I$19-$I$8+$I$12,COLUMN()-$I$21+$I$14),""))</f>
        <v/>
      </c>
      <c r="M215" s="141" t="str">
        <f t="shared" ca="1" si="51"/>
        <v/>
      </c>
      <c r="N215" s="142" t="str">
        <f t="shared" ca="1" si="52"/>
        <v/>
      </c>
      <c r="O215" s="143" t="str">
        <f t="shared" ca="1" si="53"/>
        <v/>
      </c>
      <c r="P215" s="143" t="str">
        <f t="shared" ca="1" si="54"/>
        <v/>
      </c>
      <c r="Q215" s="143" t="str">
        <f t="shared" ca="1" si="55"/>
        <v/>
      </c>
      <c r="R215" s="146"/>
      <c r="AA215" s="8" t="str">
        <f t="shared" ca="1" si="56"/>
        <v/>
      </c>
      <c r="AB215" s="8" t="str">
        <f t="shared" ca="1" si="57"/>
        <v/>
      </c>
      <c r="AC215" s="8" t="str">
        <f t="shared" ca="1" si="63"/>
        <v/>
      </c>
      <c r="AD215" s="8" t="str">
        <f t="shared" ca="1" si="63"/>
        <v/>
      </c>
      <c r="AE215" s="38" t="str">
        <f t="shared" ca="1" si="58"/>
        <v/>
      </c>
      <c r="AF215" s="38" t="str">
        <f t="shared" ca="1" si="59"/>
        <v/>
      </c>
      <c r="AG215" s="8" t="str">
        <f t="shared" ca="1" si="60"/>
        <v/>
      </c>
      <c r="AH215" s="8" t="str">
        <f t="shared" ca="1" si="61"/>
        <v/>
      </c>
      <c r="AI215" s="8" t="str">
        <f t="shared" ca="1" si="62"/>
        <v/>
      </c>
    </row>
    <row r="216" spans="11:35">
      <c r="K216" s="135" t="str">
        <f t="shared" ca="1" si="48"/>
        <v/>
      </c>
      <c r="L216" s="135" t="str">
        <f ca="1">IF(ROW()-$I$19&lt;$I$8,OFFSET(#REF!,ROW()-$I$19+$I$4,COLUMN()-$I$21+$I$6),IF(ROW()-$I$19&lt;$I$8+$I$16,OFFSET(#REF!,ROW()-$I$19-$I$8+$I$12,COLUMN()-$I$21+$I$14),""))</f>
        <v/>
      </c>
      <c r="M216" s="141" t="str">
        <f t="shared" ca="1" si="51"/>
        <v/>
      </c>
      <c r="N216" s="142" t="str">
        <f t="shared" ca="1" si="52"/>
        <v/>
      </c>
      <c r="O216" s="143" t="str">
        <f t="shared" ca="1" si="53"/>
        <v/>
      </c>
      <c r="P216" s="143" t="str">
        <f t="shared" ca="1" si="54"/>
        <v/>
      </c>
      <c r="Q216" s="143" t="str">
        <f t="shared" ca="1" si="55"/>
        <v/>
      </c>
      <c r="R216" s="146"/>
      <c r="AA216" s="8" t="str">
        <f t="shared" ca="1" si="56"/>
        <v/>
      </c>
      <c r="AB216" s="8" t="str">
        <f t="shared" ca="1" si="57"/>
        <v/>
      </c>
      <c r="AC216" s="8" t="str">
        <f t="shared" ca="1" si="63"/>
        <v/>
      </c>
      <c r="AD216" s="8" t="str">
        <f t="shared" ca="1" si="63"/>
        <v/>
      </c>
      <c r="AE216" s="38" t="str">
        <f t="shared" ca="1" si="58"/>
        <v/>
      </c>
      <c r="AF216" s="38" t="str">
        <f t="shared" ca="1" si="59"/>
        <v/>
      </c>
      <c r="AG216" s="8" t="str">
        <f t="shared" ca="1" si="60"/>
        <v/>
      </c>
      <c r="AH216" s="8" t="str">
        <f t="shared" ca="1" si="61"/>
        <v/>
      </c>
      <c r="AI216" s="8" t="str">
        <f t="shared" ca="1" si="62"/>
        <v/>
      </c>
    </row>
    <row r="217" spans="11:35">
      <c r="K217" s="135" t="str">
        <f t="shared" ref="K217:K280" ca="1" si="64">IF(ROW()-$I$19&lt;$I$8,OFFSET($A$1,ROW()-$I$19+$I$4,COLUMN()-$I$21+$I$6),IF(ROW()-$I$19&lt;$I$8+$I$16,OFFSET($A$1,ROW()-$I$19-$I$8+$I$12,COLUMN()-$I$21+$I$14),""))</f>
        <v/>
      </c>
      <c r="L217" s="135" t="str">
        <f ca="1">IF(ROW()-$I$19&lt;$I$8,OFFSET(#REF!,ROW()-$I$19+$I$4,COLUMN()-$I$21+$I$6),IF(ROW()-$I$19&lt;$I$8+$I$16,OFFSET(#REF!,ROW()-$I$19-$I$8+$I$12,COLUMN()-$I$21+$I$14),""))</f>
        <v/>
      </c>
      <c r="M217" s="141" t="str">
        <f t="shared" ca="1" si="51"/>
        <v/>
      </c>
      <c r="N217" s="142" t="str">
        <f t="shared" ca="1" si="52"/>
        <v/>
      </c>
      <c r="O217" s="143" t="str">
        <f t="shared" ca="1" si="53"/>
        <v/>
      </c>
      <c r="P217" s="143" t="str">
        <f t="shared" ca="1" si="54"/>
        <v/>
      </c>
      <c r="Q217" s="143" t="str">
        <f t="shared" ca="1" si="55"/>
        <v/>
      </c>
      <c r="R217" s="146"/>
      <c r="AA217" s="8" t="str">
        <f t="shared" ca="1" si="56"/>
        <v/>
      </c>
      <c r="AB217" s="8" t="str">
        <f t="shared" ca="1" si="57"/>
        <v/>
      </c>
      <c r="AC217" s="8" t="str">
        <f t="shared" ca="1" si="63"/>
        <v/>
      </c>
      <c r="AD217" s="8" t="str">
        <f t="shared" ca="1" si="63"/>
        <v/>
      </c>
      <c r="AE217" s="38" t="str">
        <f t="shared" ca="1" si="58"/>
        <v/>
      </c>
      <c r="AF217" s="38" t="str">
        <f t="shared" ca="1" si="59"/>
        <v/>
      </c>
      <c r="AG217" s="8" t="str">
        <f t="shared" ca="1" si="60"/>
        <v/>
      </c>
      <c r="AH217" s="8" t="str">
        <f t="shared" ca="1" si="61"/>
        <v/>
      </c>
      <c r="AI217" s="8" t="str">
        <f t="shared" ca="1" si="62"/>
        <v/>
      </c>
    </row>
    <row r="218" spans="11:35">
      <c r="K218" s="135" t="str">
        <f t="shared" ca="1" si="64"/>
        <v/>
      </c>
      <c r="L218" s="135" t="str">
        <f ca="1">IF(ROW()-$I$19&lt;$I$8,OFFSET(#REF!,ROW()-$I$19+$I$4,COLUMN()-$I$21+$I$6),IF(ROW()-$I$19&lt;$I$8+$I$16,OFFSET(#REF!,ROW()-$I$19-$I$8+$I$12,COLUMN()-$I$21+$I$14),""))</f>
        <v/>
      </c>
      <c r="M218" s="141" t="str">
        <f t="shared" ca="1" si="51"/>
        <v/>
      </c>
      <c r="N218" s="142" t="str">
        <f t="shared" ca="1" si="52"/>
        <v/>
      </c>
      <c r="O218" s="143" t="str">
        <f t="shared" ca="1" si="53"/>
        <v/>
      </c>
      <c r="P218" s="143" t="str">
        <f t="shared" ca="1" si="54"/>
        <v/>
      </c>
      <c r="Q218" s="143" t="str">
        <f t="shared" ca="1" si="55"/>
        <v/>
      </c>
      <c r="R218" s="146"/>
      <c r="AA218" s="8" t="str">
        <f t="shared" ca="1" si="56"/>
        <v/>
      </c>
      <c r="AB218" s="8" t="str">
        <f t="shared" ca="1" si="57"/>
        <v/>
      </c>
      <c r="AC218" s="8" t="str">
        <f t="shared" ca="1" si="63"/>
        <v/>
      </c>
      <c r="AD218" s="8" t="str">
        <f t="shared" ca="1" si="63"/>
        <v/>
      </c>
      <c r="AE218" s="38" t="str">
        <f t="shared" ca="1" si="58"/>
        <v/>
      </c>
      <c r="AF218" s="38" t="str">
        <f t="shared" ca="1" si="59"/>
        <v/>
      </c>
      <c r="AG218" s="8" t="str">
        <f t="shared" ca="1" si="60"/>
        <v/>
      </c>
      <c r="AH218" s="8" t="str">
        <f t="shared" ca="1" si="61"/>
        <v/>
      </c>
      <c r="AI218" s="8" t="str">
        <f t="shared" ca="1" si="62"/>
        <v/>
      </c>
    </row>
    <row r="219" spans="11:35">
      <c r="K219" s="135" t="str">
        <f t="shared" ca="1" si="64"/>
        <v/>
      </c>
      <c r="L219" s="135" t="str">
        <f ca="1">IF(ROW()-$I$19&lt;$I$8,OFFSET(#REF!,ROW()-$I$19+$I$4,COLUMN()-$I$21+$I$6),IF(ROW()-$I$19&lt;$I$8+$I$16,OFFSET(#REF!,ROW()-$I$19-$I$8+$I$12,COLUMN()-$I$21+$I$14),""))</f>
        <v/>
      </c>
      <c r="M219" s="141" t="str">
        <f t="shared" ca="1" si="51"/>
        <v/>
      </c>
      <c r="N219" s="142" t="str">
        <f t="shared" ca="1" si="52"/>
        <v/>
      </c>
      <c r="O219" s="143" t="str">
        <f t="shared" ca="1" si="53"/>
        <v/>
      </c>
      <c r="P219" s="143" t="str">
        <f t="shared" ca="1" si="54"/>
        <v/>
      </c>
      <c r="Q219" s="143" t="str">
        <f t="shared" ca="1" si="55"/>
        <v/>
      </c>
      <c r="R219" s="146"/>
      <c r="AA219" s="8" t="str">
        <f t="shared" ca="1" si="56"/>
        <v/>
      </c>
      <c r="AB219" s="8" t="str">
        <f t="shared" ca="1" si="57"/>
        <v/>
      </c>
      <c r="AC219" s="8" t="str">
        <f t="shared" ca="1" si="63"/>
        <v/>
      </c>
      <c r="AD219" s="8" t="str">
        <f t="shared" ca="1" si="63"/>
        <v/>
      </c>
      <c r="AE219" s="38" t="str">
        <f t="shared" ca="1" si="58"/>
        <v/>
      </c>
      <c r="AF219" s="38" t="str">
        <f t="shared" ca="1" si="59"/>
        <v/>
      </c>
      <c r="AG219" s="8" t="str">
        <f t="shared" ca="1" si="60"/>
        <v/>
      </c>
      <c r="AH219" s="8" t="str">
        <f t="shared" ca="1" si="61"/>
        <v/>
      </c>
      <c r="AI219" s="8" t="str">
        <f t="shared" ca="1" si="62"/>
        <v/>
      </c>
    </row>
    <row r="220" spans="11:35">
      <c r="K220" s="135" t="str">
        <f t="shared" ca="1" si="64"/>
        <v/>
      </c>
      <c r="L220" s="135" t="str">
        <f ca="1">IF(ROW()-$I$19&lt;$I$8,OFFSET(#REF!,ROW()-$I$19+$I$4,COLUMN()-$I$21+$I$6),IF(ROW()-$I$19&lt;$I$8+$I$16,OFFSET(#REF!,ROW()-$I$19-$I$8+$I$12,COLUMN()-$I$21+$I$14),""))</f>
        <v/>
      </c>
      <c r="M220" s="141" t="str">
        <f t="shared" ca="1" si="51"/>
        <v/>
      </c>
      <c r="N220" s="142" t="str">
        <f t="shared" ca="1" si="52"/>
        <v/>
      </c>
      <c r="O220" s="143" t="str">
        <f t="shared" ca="1" si="53"/>
        <v/>
      </c>
      <c r="P220" s="143" t="str">
        <f t="shared" ca="1" si="54"/>
        <v/>
      </c>
      <c r="Q220" s="143" t="str">
        <f t="shared" ca="1" si="55"/>
        <v/>
      </c>
      <c r="R220" s="146"/>
      <c r="AA220" s="8" t="str">
        <f t="shared" ca="1" si="56"/>
        <v/>
      </c>
      <c r="AB220" s="8" t="str">
        <f t="shared" ca="1" si="57"/>
        <v/>
      </c>
      <c r="AC220" s="8" t="str">
        <f t="shared" ref="AC220:AD239" ca="1" si="65">IF(ROW()-$Y$11&lt;$Y$8,OFFSET($A$1,ROW()-$Y$11+$Y$4,COLUMN()-$Y$13+$Y$6),"")</f>
        <v/>
      </c>
      <c r="AD220" s="8" t="str">
        <f t="shared" ca="1" si="65"/>
        <v/>
      </c>
      <c r="AE220" s="38" t="str">
        <f t="shared" ca="1" si="58"/>
        <v/>
      </c>
      <c r="AF220" s="38" t="str">
        <f t="shared" ca="1" si="59"/>
        <v/>
      </c>
      <c r="AG220" s="8" t="str">
        <f t="shared" ca="1" si="60"/>
        <v/>
      </c>
      <c r="AH220" s="8" t="str">
        <f t="shared" ca="1" si="61"/>
        <v/>
      </c>
      <c r="AI220" s="8" t="str">
        <f t="shared" ca="1" si="62"/>
        <v/>
      </c>
    </row>
    <row r="221" spans="11:35">
      <c r="K221" s="135" t="str">
        <f t="shared" ca="1" si="64"/>
        <v/>
      </c>
      <c r="L221" s="135" t="str">
        <f ca="1">IF(ROW()-$I$19&lt;$I$8,OFFSET(#REF!,ROW()-$I$19+$I$4,COLUMN()-$I$21+$I$6),IF(ROW()-$I$19&lt;$I$8+$I$16,OFFSET(#REF!,ROW()-$I$19-$I$8+$I$12,COLUMN()-$I$21+$I$14),""))</f>
        <v/>
      </c>
      <c r="M221" s="141" t="str">
        <f t="shared" ca="1" si="51"/>
        <v/>
      </c>
      <c r="N221" s="142" t="str">
        <f t="shared" ca="1" si="52"/>
        <v/>
      </c>
      <c r="O221" s="143" t="str">
        <f t="shared" ca="1" si="53"/>
        <v/>
      </c>
      <c r="P221" s="143" t="str">
        <f t="shared" ca="1" si="54"/>
        <v/>
      </c>
      <c r="Q221" s="143" t="str">
        <f t="shared" ca="1" si="55"/>
        <v/>
      </c>
      <c r="R221" s="146"/>
      <c r="AA221" s="8" t="str">
        <f t="shared" ca="1" si="56"/>
        <v/>
      </c>
      <c r="AB221" s="8" t="str">
        <f t="shared" ca="1" si="57"/>
        <v/>
      </c>
      <c r="AC221" s="8" t="str">
        <f t="shared" ca="1" si="65"/>
        <v/>
      </c>
      <c r="AD221" s="8" t="str">
        <f t="shared" ca="1" si="65"/>
        <v/>
      </c>
      <c r="AE221" s="38" t="str">
        <f t="shared" ca="1" si="58"/>
        <v/>
      </c>
      <c r="AF221" s="38" t="str">
        <f t="shared" ca="1" si="59"/>
        <v/>
      </c>
      <c r="AG221" s="8" t="str">
        <f t="shared" ca="1" si="60"/>
        <v/>
      </c>
      <c r="AH221" s="8" t="str">
        <f t="shared" ca="1" si="61"/>
        <v/>
      </c>
      <c r="AI221" s="8" t="str">
        <f t="shared" ca="1" si="62"/>
        <v/>
      </c>
    </row>
    <row r="222" spans="11:35">
      <c r="K222" s="135" t="str">
        <f t="shared" ca="1" si="64"/>
        <v/>
      </c>
      <c r="L222" s="135" t="str">
        <f ca="1">IF(ROW()-$I$19&lt;$I$8,OFFSET(#REF!,ROW()-$I$19+$I$4,COLUMN()-$I$21+$I$6),IF(ROW()-$I$19&lt;$I$8+$I$16,OFFSET(#REF!,ROW()-$I$19-$I$8+$I$12,COLUMN()-$I$21+$I$14),""))</f>
        <v/>
      </c>
      <c r="M222" s="141" t="str">
        <f t="shared" ca="1" si="51"/>
        <v/>
      </c>
      <c r="N222" s="142" t="str">
        <f t="shared" ca="1" si="52"/>
        <v/>
      </c>
      <c r="O222" s="143" t="str">
        <f t="shared" ca="1" si="53"/>
        <v/>
      </c>
      <c r="P222" s="143" t="str">
        <f t="shared" ca="1" si="54"/>
        <v/>
      </c>
      <c r="Q222" s="143" t="str">
        <f t="shared" ca="1" si="55"/>
        <v/>
      </c>
      <c r="R222" s="146"/>
      <c r="AA222" s="8" t="str">
        <f t="shared" ca="1" si="56"/>
        <v/>
      </c>
      <c r="AB222" s="8" t="str">
        <f t="shared" ca="1" si="57"/>
        <v/>
      </c>
      <c r="AC222" s="8" t="str">
        <f t="shared" ca="1" si="65"/>
        <v/>
      </c>
      <c r="AD222" s="8" t="str">
        <f t="shared" ca="1" si="65"/>
        <v/>
      </c>
      <c r="AE222" s="38" t="str">
        <f t="shared" ca="1" si="58"/>
        <v/>
      </c>
      <c r="AF222" s="38" t="str">
        <f t="shared" ca="1" si="59"/>
        <v/>
      </c>
      <c r="AG222" s="8" t="str">
        <f t="shared" ca="1" si="60"/>
        <v/>
      </c>
      <c r="AH222" s="8" t="str">
        <f t="shared" ca="1" si="61"/>
        <v/>
      </c>
      <c r="AI222" s="8" t="str">
        <f t="shared" ca="1" si="62"/>
        <v/>
      </c>
    </row>
    <row r="223" spans="11:35">
      <c r="K223" s="135" t="str">
        <f t="shared" ca="1" si="64"/>
        <v/>
      </c>
      <c r="L223" s="135" t="str">
        <f ca="1">IF(ROW()-$I$19&lt;$I$8,OFFSET(#REF!,ROW()-$I$19+$I$4,COLUMN()-$I$21+$I$6),IF(ROW()-$I$19&lt;$I$8+$I$16,OFFSET(#REF!,ROW()-$I$19-$I$8+$I$12,COLUMN()-$I$21+$I$14),""))</f>
        <v/>
      </c>
      <c r="M223" s="141" t="str">
        <f t="shared" ca="1" si="51"/>
        <v/>
      </c>
      <c r="N223" s="142" t="str">
        <f t="shared" ca="1" si="52"/>
        <v/>
      </c>
      <c r="O223" s="143" t="str">
        <f t="shared" ca="1" si="53"/>
        <v/>
      </c>
      <c r="P223" s="143" t="str">
        <f t="shared" ca="1" si="54"/>
        <v/>
      </c>
      <c r="Q223" s="143" t="str">
        <f t="shared" ca="1" si="55"/>
        <v/>
      </c>
      <c r="R223" s="146"/>
      <c r="AA223" s="8" t="str">
        <f t="shared" ca="1" si="56"/>
        <v/>
      </c>
      <c r="AB223" s="8" t="str">
        <f t="shared" ca="1" si="57"/>
        <v/>
      </c>
      <c r="AC223" s="8" t="str">
        <f t="shared" ca="1" si="65"/>
        <v/>
      </c>
      <c r="AD223" s="8" t="str">
        <f t="shared" ca="1" si="65"/>
        <v/>
      </c>
      <c r="AE223" s="38" t="str">
        <f t="shared" ca="1" si="58"/>
        <v/>
      </c>
      <c r="AF223" s="38" t="str">
        <f t="shared" ca="1" si="59"/>
        <v/>
      </c>
      <c r="AG223" s="8" t="str">
        <f t="shared" ca="1" si="60"/>
        <v/>
      </c>
      <c r="AH223" s="8" t="str">
        <f t="shared" ca="1" si="61"/>
        <v/>
      </c>
      <c r="AI223" s="8" t="str">
        <f t="shared" ca="1" si="62"/>
        <v/>
      </c>
    </row>
    <row r="224" spans="11:35">
      <c r="K224" s="135" t="str">
        <f t="shared" ca="1" si="64"/>
        <v/>
      </c>
      <c r="L224" s="135" t="str">
        <f ca="1">IF(ROW()-$I$19&lt;$I$8,OFFSET(#REF!,ROW()-$I$19+$I$4,COLUMN()-$I$21+$I$6),IF(ROW()-$I$19&lt;$I$8+$I$16,OFFSET(#REF!,ROW()-$I$19-$I$8+$I$12,COLUMN()-$I$21+$I$14),""))</f>
        <v/>
      </c>
      <c r="M224" s="141" t="str">
        <f t="shared" ca="1" si="51"/>
        <v/>
      </c>
      <c r="N224" s="142" t="str">
        <f t="shared" ca="1" si="52"/>
        <v/>
      </c>
      <c r="O224" s="143" t="str">
        <f t="shared" ca="1" si="53"/>
        <v/>
      </c>
      <c r="P224" s="143" t="str">
        <f t="shared" ca="1" si="54"/>
        <v/>
      </c>
      <c r="Q224" s="143" t="str">
        <f t="shared" ca="1" si="55"/>
        <v/>
      </c>
      <c r="R224" s="146"/>
      <c r="AA224" s="8" t="str">
        <f t="shared" ca="1" si="56"/>
        <v/>
      </c>
      <c r="AB224" s="8" t="str">
        <f t="shared" ca="1" si="57"/>
        <v/>
      </c>
      <c r="AC224" s="8" t="str">
        <f t="shared" ca="1" si="65"/>
        <v/>
      </c>
      <c r="AD224" s="8" t="str">
        <f t="shared" ca="1" si="65"/>
        <v/>
      </c>
      <c r="AE224" s="38" t="str">
        <f t="shared" ca="1" si="58"/>
        <v/>
      </c>
      <c r="AF224" s="38" t="str">
        <f t="shared" ca="1" si="59"/>
        <v/>
      </c>
      <c r="AG224" s="8" t="str">
        <f t="shared" ca="1" si="60"/>
        <v/>
      </c>
      <c r="AH224" s="8" t="str">
        <f t="shared" ca="1" si="61"/>
        <v/>
      </c>
      <c r="AI224" s="8" t="str">
        <f t="shared" ca="1" si="62"/>
        <v/>
      </c>
    </row>
    <row r="225" spans="11:35">
      <c r="K225" s="135" t="str">
        <f t="shared" ca="1" si="64"/>
        <v/>
      </c>
      <c r="L225" s="135" t="str">
        <f ca="1">IF(ROW()-$I$19&lt;$I$8,OFFSET(#REF!,ROW()-$I$19+$I$4,COLUMN()-$I$21+$I$6),IF(ROW()-$I$19&lt;$I$8+$I$16,OFFSET(#REF!,ROW()-$I$19-$I$8+$I$12,COLUMN()-$I$21+$I$14),""))</f>
        <v/>
      </c>
      <c r="M225" s="141" t="str">
        <f t="shared" ca="1" si="51"/>
        <v/>
      </c>
      <c r="N225" s="142" t="str">
        <f t="shared" ca="1" si="52"/>
        <v/>
      </c>
      <c r="O225" s="143" t="str">
        <f t="shared" ca="1" si="53"/>
        <v/>
      </c>
      <c r="P225" s="143" t="str">
        <f t="shared" ca="1" si="54"/>
        <v/>
      </c>
      <c r="Q225" s="143" t="str">
        <f t="shared" ca="1" si="55"/>
        <v/>
      </c>
      <c r="R225" s="146"/>
      <c r="AA225" s="8" t="str">
        <f t="shared" ca="1" si="56"/>
        <v/>
      </c>
      <c r="AB225" s="8" t="str">
        <f t="shared" ca="1" si="57"/>
        <v/>
      </c>
      <c r="AC225" s="8" t="str">
        <f t="shared" ca="1" si="65"/>
        <v/>
      </c>
      <c r="AD225" s="8" t="str">
        <f t="shared" ca="1" si="65"/>
        <v/>
      </c>
      <c r="AE225" s="38" t="str">
        <f t="shared" ca="1" si="58"/>
        <v/>
      </c>
      <c r="AF225" s="38" t="str">
        <f t="shared" ca="1" si="59"/>
        <v/>
      </c>
      <c r="AG225" s="8" t="str">
        <f t="shared" ca="1" si="60"/>
        <v/>
      </c>
      <c r="AH225" s="8" t="str">
        <f t="shared" ca="1" si="61"/>
        <v/>
      </c>
      <c r="AI225" s="8" t="str">
        <f t="shared" ca="1" si="62"/>
        <v/>
      </c>
    </row>
    <row r="226" spans="11:35">
      <c r="K226" s="135" t="str">
        <f t="shared" ca="1" si="64"/>
        <v/>
      </c>
      <c r="L226" s="135" t="str">
        <f ca="1">IF(ROW()-$I$19&lt;$I$8,OFFSET(#REF!,ROW()-$I$19+$I$4,COLUMN()-$I$21+$I$6),IF(ROW()-$I$19&lt;$I$8+$I$16,OFFSET(#REF!,ROW()-$I$19-$I$8+$I$12,COLUMN()-$I$21+$I$14),""))</f>
        <v/>
      </c>
      <c r="M226" s="141" t="str">
        <f t="shared" ca="1" si="51"/>
        <v/>
      </c>
      <c r="N226" s="142" t="str">
        <f t="shared" ca="1" si="52"/>
        <v/>
      </c>
      <c r="O226" s="143" t="str">
        <f t="shared" ca="1" si="53"/>
        <v/>
      </c>
      <c r="P226" s="143" t="str">
        <f t="shared" ca="1" si="54"/>
        <v/>
      </c>
      <c r="Q226" s="143" t="str">
        <f t="shared" ca="1" si="55"/>
        <v/>
      </c>
      <c r="R226" s="146"/>
      <c r="AA226" s="8" t="str">
        <f t="shared" ca="1" si="56"/>
        <v/>
      </c>
      <c r="AB226" s="8" t="str">
        <f t="shared" ca="1" si="57"/>
        <v/>
      </c>
      <c r="AC226" s="8" t="str">
        <f t="shared" ca="1" si="65"/>
        <v/>
      </c>
      <c r="AD226" s="8" t="str">
        <f t="shared" ca="1" si="65"/>
        <v/>
      </c>
      <c r="AE226" s="38" t="str">
        <f t="shared" ca="1" si="58"/>
        <v/>
      </c>
      <c r="AF226" s="38" t="str">
        <f t="shared" ca="1" si="59"/>
        <v/>
      </c>
      <c r="AG226" s="8" t="str">
        <f t="shared" ca="1" si="60"/>
        <v/>
      </c>
      <c r="AH226" s="8" t="str">
        <f t="shared" ca="1" si="61"/>
        <v/>
      </c>
      <c r="AI226" s="8" t="str">
        <f t="shared" ca="1" si="62"/>
        <v/>
      </c>
    </row>
    <row r="227" spans="11:35">
      <c r="K227" s="135" t="str">
        <f t="shared" ca="1" si="64"/>
        <v/>
      </c>
      <c r="L227" s="135" t="str">
        <f ca="1">IF(ROW()-$I$19&lt;$I$8,OFFSET(#REF!,ROW()-$I$19+$I$4,COLUMN()-$I$21+$I$6),IF(ROW()-$I$19&lt;$I$8+$I$16,OFFSET(#REF!,ROW()-$I$19-$I$8+$I$12,COLUMN()-$I$21+$I$14),""))</f>
        <v/>
      </c>
      <c r="M227" s="141" t="str">
        <f t="shared" ca="1" si="51"/>
        <v/>
      </c>
      <c r="N227" s="142" t="str">
        <f t="shared" ca="1" si="52"/>
        <v/>
      </c>
      <c r="O227" s="143" t="str">
        <f t="shared" ca="1" si="53"/>
        <v/>
      </c>
      <c r="P227" s="143" t="str">
        <f t="shared" ca="1" si="54"/>
        <v/>
      </c>
      <c r="Q227" s="143" t="str">
        <f t="shared" ca="1" si="55"/>
        <v/>
      </c>
      <c r="R227" s="146"/>
      <c r="AA227" s="8" t="str">
        <f t="shared" ca="1" si="56"/>
        <v/>
      </c>
      <c r="AB227" s="8" t="str">
        <f t="shared" ca="1" si="57"/>
        <v/>
      </c>
      <c r="AC227" s="8" t="str">
        <f t="shared" ca="1" si="65"/>
        <v/>
      </c>
      <c r="AD227" s="8" t="str">
        <f t="shared" ca="1" si="65"/>
        <v/>
      </c>
      <c r="AE227" s="38" t="str">
        <f t="shared" ca="1" si="58"/>
        <v/>
      </c>
      <c r="AF227" s="38" t="str">
        <f t="shared" ca="1" si="59"/>
        <v/>
      </c>
      <c r="AG227" s="8" t="str">
        <f t="shared" ca="1" si="60"/>
        <v/>
      </c>
      <c r="AH227" s="8" t="str">
        <f t="shared" ca="1" si="61"/>
        <v/>
      </c>
      <c r="AI227" s="8" t="str">
        <f t="shared" ca="1" si="62"/>
        <v/>
      </c>
    </row>
    <row r="228" spans="11:35">
      <c r="K228" s="135" t="str">
        <f t="shared" ca="1" si="64"/>
        <v/>
      </c>
      <c r="L228" s="135" t="str">
        <f ca="1">IF(ROW()-$I$19&lt;$I$8,OFFSET(#REF!,ROW()-$I$19+$I$4,COLUMN()-$I$21+$I$6),IF(ROW()-$I$19&lt;$I$8+$I$16,OFFSET(#REF!,ROW()-$I$19-$I$8+$I$12,COLUMN()-$I$21+$I$14),""))</f>
        <v/>
      </c>
      <c r="M228" s="141" t="str">
        <f t="shared" ca="1" si="51"/>
        <v/>
      </c>
      <c r="N228" s="142" t="str">
        <f t="shared" ca="1" si="52"/>
        <v/>
      </c>
      <c r="O228" s="143" t="str">
        <f t="shared" ca="1" si="53"/>
        <v/>
      </c>
      <c r="P228" s="143" t="str">
        <f t="shared" ca="1" si="54"/>
        <v/>
      </c>
      <c r="Q228" s="143" t="str">
        <f t="shared" ca="1" si="55"/>
        <v/>
      </c>
      <c r="R228" s="146"/>
      <c r="AA228" s="8" t="str">
        <f t="shared" ca="1" si="56"/>
        <v/>
      </c>
      <c r="AB228" s="8" t="str">
        <f t="shared" ca="1" si="57"/>
        <v/>
      </c>
      <c r="AC228" s="8" t="str">
        <f t="shared" ca="1" si="65"/>
        <v/>
      </c>
      <c r="AD228" s="8" t="str">
        <f t="shared" ca="1" si="65"/>
        <v/>
      </c>
      <c r="AE228" s="38" t="str">
        <f t="shared" ca="1" si="58"/>
        <v/>
      </c>
      <c r="AF228" s="38" t="str">
        <f t="shared" ca="1" si="59"/>
        <v/>
      </c>
      <c r="AG228" s="8" t="str">
        <f t="shared" ca="1" si="60"/>
        <v/>
      </c>
      <c r="AH228" s="8" t="str">
        <f t="shared" ca="1" si="61"/>
        <v/>
      </c>
      <c r="AI228" s="8" t="str">
        <f t="shared" ca="1" si="62"/>
        <v/>
      </c>
    </row>
    <row r="229" spans="11:35">
      <c r="K229" s="135" t="str">
        <f t="shared" ca="1" si="64"/>
        <v/>
      </c>
      <c r="L229" s="135" t="str">
        <f ca="1">IF(ROW()-$I$19&lt;$I$8,OFFSET(#REF!,ROW()-$I$19+$I$4,COLUMN()-$I$21+$I$6),IF(ROW()-$I$19&lt;$I$8+$I$16,OFFSET(#REF!,ROW()-$I$19-$I$8+$I$12,COLUMN()-$I$21+$I$14),""))</f>
        <v/>
      </c>
      <c r="M229" s="141" t="str">
        <f t="shared" ca="1" si="51"/>
        <v/>
      </c>
      <c r="N229" s="142" t="str">
        <f t="shared" ca="1" si="52"/>
        <v/>
      </c>
      <c r="O229" s="143" t="str">
        <f t="shared" ca="1" si="53"/>
        <v/>
      </c>
      <c r="P229" s="143" t="str">
        <f t="shared" ca="1" si="54"/>
        <v/>
      </c>
      <c r="Q229" s="143" t="str">
        <f t="shared" ca="1" si="55"/>
        <v/>
      </c>
      <c r="R229" s="146"/>
      <c r="AA229" s="8" t="str">
        <f t="shared" ca="1" si="56"/>
        <v/>
      </c>
      <c r="AB229" s="8" t="str">
        <f t="shared" ca="1" si="57"/>
        <v/>
      </c>
      <c r="AC229" s="8" t="str">
        <f t="shared" ca="1" si="65"/>
        <v/>
      </c>
      <c r="AD229" s="8" t="str">
        <f t="shared" ca="1" si="65"/>
        <v/>
      </c>
      <c r="AE229" s="38" t="str">
        <f t="shared" ca="1" si="58"/>
        <v/>
      </c>
      <c r="AF229" s="38" t="str">
        <f t="shared" ca="1" si="59"/>
        <v/>
      </c>
      <c r="AG229" s="8" t="str">
        <f t="shared" ca="1" si="60"/>
        <v/>
      </c>
      <c r="AH229" s="8" t="str">
        <f t="shared" ca="1" si="61"/>
        <v/>
      </c>
      <c r="AI229" s="8" t="str">
        <f t="shared" ca="1" si="62"/>
        <v/>
      </c>
    </row>
    <row r="230" spans="11:35">
      <c r="K230" s="135" t="str">
        <f t="shared" ca="1" si="64"/>
        <v/>
      </c>
      <c r="L230" s="135" t="str">
        <f ca="1">IF(ROW()-$I$19&lt;$I$8,OFFSET(#REF!,ROW()-$I$19+$I$4,COLUMN()-$I$21+$I$6),IF(ROW()-$I$19&lt;$I$8+$I$16,OFFSET(#REF!,ROW()-$I$19-$I$8+$I$12,COLUMN()-$I$21+$I$14),""))</f>
        <v/>
      </c>
      <c r="M230" s="141" t="str">
        <f t="shared" ca="1" si="51"/>
        <v/>
      </c>
      <c r="N230" s="142" t="str">
        <f t="shared" ca="1" si="52"/>
        <v/>
      </c>
      <c r="O230" s="143" t="str">
        <f t="shared" ca="1" si="53"/>
        <v/>
      </c>
      <c r="P230" s="143" t="str">
        <f t="shared" ca="1" si="54"/>
        <v/>
      </c>
      <c r="Q230" s="143" t="str">
        <f t="shared" ca="1" si="55"/>
        <v/>
      </c>
      <c r="R230" s="146"/>
      <c r="AA230" s="8" t="str">
        <f t="shared" ca="1" si="56"/>
        <v/>
      </c>
      <c r="AB230" s="8" t="str">
        <f t="shared" ca="1" si="57"/>
        <v/>
      </c>
      <c r="AC230" s="8" t="str">
        <f t="shared" ca="1" si="65"/>
        <v/>
      </c>
      <c r="AD230" s="8" t="str">
        <f t="shared" ca="1" si="65"/>
        <v/>
      </c>
      <c r="AE230" s="38" t="str">
        <f t="shared" ca="1" si="58"/>
        <v/>
      </c>
      <c r="AF230" s="38" t="str">
        <f t="shared" ca="1" si="59"/>
        <v/>
      </c>
      <c r="AG230" s="8" t="str">
        <f t="shared" ca="1" si="60"/>
        <v/>
      </c>
      <c r="AH230" s="8" t="str">
        <f t="shared" ca="1" si="61"/>
        <v/>
      </c>
      <c r="AI230" s="8" t="str">
        <f t="shared" ca="1" si="62"/>
        <v/>
      </c>
    </row>
    <row r="231" spans="11:35">
      <c r="K231" s="135" t="str">
        <f t="shared" ca="1" si="64"/>
        <v/>
      </c>
      <c r="L231" s="135" t="str">
        <f ca="1">IF(ROW()-$I$19&lt;$I$8,OFFSET(#REF!,ROW()-$I$19+$I$4,COLUMN()-$I$21+$I$6),IF(ROW()-$I$19&lt;$I$8+$I$16,OFFSET(#REF!,ROW()-$I$19-$I$8+$I$12,COLUMN()-$I$21+$I$14),""))</f>
        <v/>
      </c>
      <c r="M231" s="141" t="str">
        <f t="shared" ca="1" si="51"/>
        <v/>
      </c>
      <c r="N231" s="142" t="str">
        <f t="shared" ca="1" si="52"/>
        <v/>
      </c>
      <c r="O231" s="143" t="str">
        <f t="shared" ca="1" si="53"/>
        <v/>
      </c>
      <c r="P231" s="143" t="str">
        <f t="shared" ca="1" si="54"/>
        <v/>
      </c>
      <c r="Q231" s="143" t="str">
        <f t="shared" ca="1" si="55"/>
        <v/>
      </c>
      <c r="R231" s="146"/>
      <c r="AA231" s="8" t="str">
        <f t="shared" ca="1" si="56"/>
        <v/>
      </c>
      <c r="AB231" s="8" t="str">
        <f t="shared" ca="1" si="57"/>
        <v/>
      </c>
      <c r="AC231" s="8" t="str">
        <f t="shared" ca="1" si="65"/>
        <v/>
      </c>
      <c r="AD231" s="8" t="str">
        <f t="shared" ca="1" si="65"/>
        <v/>
      </c>
      <c r="AE231" s="38" t="str">
        <f t="shared" ca="1" si="58"/>
        <v/>
      </c>
      <c r="AF231" s="38" t="str">
        <f t="shared" ca="1" si="59"/>
        <v/>
      </c>
      <c r="AG231" s="8" t="str">
        <f t="shared" ca="1" si="60"/>
        <v/>
      </c>
      <c r="AH231" s="8" t="str">
        <f t="shared" ca="1" si="61"/>
        <v/>
      </c>
      <c r="AI231" s="8" t="str">
        <f t="shared" ca="1" si="62"/>
        <v/>
      </c>
    </row>
    <row r="232" spans="11:35">
      <c r="K232" s="135" t="str">
        <f t="shared" ca="1" si="64"/>
        <v/>
      </c>
      <c r="L232" s="135" t="str">
        <f ca="1">IF(ROW()-$I$19&lt;$I$8,OFFSET(#REF!,ROW()-$I$19+$I$4,COLUMN()-$I$21+$I$6),IF(ROW()-$I$19&lt;$I$8+$I$16,OFFSET(#REF!,ROW()-$I$19-$I$8+$I$12,COLUMN()-$I$21+$I$14),""))</f>
        <v/>
      </c>
      <c r="M232" s="141" t="str">
        <f t="shared" ca="1" si="51"/>
        <v/>
      </c>
      <c r="N232" s="142" t="str">
        <f t="shared" ca="1" si="52"/>
        <v/>
      </c>
      <c r="O232" s="143" t="str">
        <f t="shared" ca="1" si="53"/>
        <v/>
      </c>
      <c r="P232" s="143" t="str">
        <f t="shared" ca="1" si="54"/>
        <v/>
      </c>
      <c r="Q232" s="143" t="str">
        <f t="shared" ca="1" si="55"/>
        <v/>
      </c>
      <c r="R232" s="146"/>
      <c r="AA232" s="8" t="str">
        <f t="shared" ca="1" si="56"/>
        <v/>
      </c>
      <c r="AB232" s="8" t="str">
        <f t="shared" ca="1" si="57"/>
        <v/>
      </c>
      <c r="AC232" s="8" t="str">
        <f t="shared" ca="1" si="65"/>
        <v/>
      </c>
      <c r="AD232" s="8" t="str">
        <f t="shared" ca="1" si="65"/>
        <v/>
      </c>
      <c r="AE232" s="38" t="str">
        <f t="shared" ca="1" si="58"/>
        <v/>
      </c>
      <c r="AF232" s="38" t="str">
        <f t="shared" ca="1" si="59"/>
        <v/>
      </c>
      <c r="AG232" s="8" t="str">
        <f t="shared" ca="1" si="60"/>
        <v/>
      </c>
      <c r="AH232" s="8" t="str">
        <f t="shared" ca="1" si="61"/>
        <v/>
      </c>
      <c r="AI232" s="8" t="str">
        <f t="shared" ca="1" si="62"/>
        <v/>
      </c>
    </row>
    <row r="233" spans="11:35">
      <c r="K233" s="135" t="str">
        <f t="shared" ca="1" si="64"/>
        <v/>
      </c>
      <c r="L233" s="135" t="str">
        <f ca="1">IF(ROW()-$I$19&lt;$I$8,OFFSET(#REF!,ROW()-$I$19+$I$4,COLUMN()-$I$21+$I$6),IF(ROW()-$I$19&lt;$I$8+$I$16,OFFSET(#REF!,ROW()-$I$19-$I$8+$I$12,COLUMN()-$I$21+$I$14),""))</f>
        <v/>
      </c>
      <c r="M233" s="141" t="str">
        <f t="shared" ca="1" si="51"/>
        <v/>
      </c>
      <c r="N233" s="142" t="str">
        <f t="shared" ca="1" si="52"/>
        <v/>
      </c>
      <c r="O233" s="143" t="str">
        <f t="shared" ca="1" si="53"/>
        <v/>
      </c>
      <c r="P233" s="143" t="str">
        <f t="shared" ca="1" si="54"/>
        <v/>
      </c>
      <c r="Q233" s="143" t="str">
        <f t="shared" ca="1" si="55"/>
        <v/>
      </c>
      <c r="R233" s="146"/>
      <c r="AA233" s="8" t="str">
        <f t="shared" ca="1" si="56"/>
        <v/>
      </c>
      <c r="AB233" s="8" t="str">
        <f t="shared" ca="1" si="57"/>
        <v/>
      </c>
      <c r="AC233" s="8" t="str">
        <f t="shared" ca="1" si="65"/>
        <v/>
      </c>
      <c r="AD233" s="8" t="str">
        <f t="shared" ca="1" si="65"/>
        <v/>
      </c>
      <c r="AE233" s="38" t="str">
        <f t="shared" ca="1" si="58"/>
        <v/>
      </c>
      <c r="AF233" s="38" t="str">
        <f t="shared" ca="1" si="59"/>
        <v/>
      </c>
      <c r="AG233" s="8" t="str">
        <f t="shared" ca="1" si="60"/>
        <v/>
      </c>
      <c r="AH233" s="8" t="str">
        <f t="shared" ca="1" si="61"/>
        <v/>
      </c>
      <c r="AI233" s="8" t="str">
        <f t="shared" ca="1" si="62"/>
        <v/>
      </c>
    </row>
    <row r="234" spans="11:35">
      <c r="K234" s="135" t="str">
        <f t="shared" ca="1" si="64"/>
        <v/>
      </c>
      <c r="L234" s="135" t="str">
        <f ca="1">IF(ROW()-$I$19&lt;$I$8,OFFSET(#REF!,ROW()-$I$19+$I$4,COLUMN()-$I$21+$I$6),IF(ROW()-$I$19&lt;$I$8+$I$16,OFFSET(#REF!,ROW()-$I$19-$I$8+$I$12,COLUMN()-$I$21+$I$14),""))</f>
        <v/>
      </c>
      <c r="M234" s="141" t="str">
        <f t="shared" ca="1" si="51"/>
        <v/>
      </c>
      <c r="N234" s="142" t="str">
        <f t="shared" ca="1" si="52"/>
        <v/>
      </c>
      <c r="O234" s="143" t="str">
        <f t="shared" ca="1" si="53"/>
        <v/>
      </c>
      <c r="P234" s="143" t="str">
        <f t="shared" ca="1" si="54"/>
        <v/>
      </c>
      <c r="Q234" s="143" t="str">
        <f t="shared" ca="1" si="55"/>
        <v/>
      </c>
      <c r="R234" s="146"/>
      <c r="AA234" s="8" t="str">
        <f t="shared" ca="1" si="56"/>
        <v/>
      </c>
      <c r="AB234" s="8" t="str">
        <f t="shared" ca="1" si="57"/>
        <v/>
      </c>
      <c r="AC234" s="8" t="str">
        <f t="shared" ca="1" si="65"/>
        <v/>
      </c>
      <c r="AD234" s="8" t="str">
        <f t="shared" ca="1" si="65"/>
        <v/>
      </c>
      <c r="AE234" s="38" t="str">
        <f t="shared" ca="1" si="58"/>
        <v/>
      </c>
      <c r="AF234" s="38" t="str">
        <f t="shared" ca="1" si="59"/>
        <v/>
      </c>
      <c r="AG234" s="8" t="str">
        <f t="shared" ca="1" si="60"/>
        <v/>
      </c>
      <c r="AH234" s="8" t="str">
        <f t="shared" ca="1" si="61"/>
        <v/>
      </c>
      <c r="AI234" s="8" t="str">
        <f t="shared" ca="1" si="62"/>
        <v/>
      </c>
    </row>
    <row r="235" spans="11:35">
      <c r="K235" s="135" t="str">
        <f t="shared" ca="1" si="64"/>
        <v/>
      </c>
      <c r="L235" s="135" t="str">
        <f ca="1">IF(ROW()-$I$19&lt;$I$8,OFFSET(#REF!,ROW()-$I$19+$I$4,COLUMN()-$I$21+$I$6),IF(ROW()-$I$19&lt;$I$8+$I$16,OFFSET(#REF!,ROW()-$I$19-$I$8+$I$12,COLUMN()-$I$21+$I$14),""))</f>
        <v/>
      </c>
      <c r="M235" s="141" t="str">
        <f t="shared" ca="1" si="51"/>
        <v/>
      </c>
      <c r="N235" s="142" t="str">
        <f t="shared" ca="1" si="52"/>
        <v/>
      </c>
      <c r="O235" s="143" t="str">
        <f t="shared" ca="1" si="53"/>
        <v/>
      </c>
      <c r="P235" s="143" t="str">
        <f t="shared" ca="1" si="54"/>
        <v/>
      </c>
      <c r="Q235" s="143" t="str">
        <f t="shared" ca="1" si="55"/>
        <v/>
      </c>
      <c r="R235" s="146"/>
      <c r="AA235" s="8" t="str">
        <f t="shared" ca="1" si="56"/>
        <v/>
      </c>
      <c r="AB235" s="8" t="str">
        <f t="shared" ca="1" si="57"/>
        <v/>
      </c>
      <c r="AC235" s="8" t="str">
        <f t="shared" ca="1" si="65"/>
        <v/>
      </c>
      <c r="AD235" s="8" t="str">
        <f t="shared" ca="1" si="65"/>
        <v/>
      </c>
      <c r="AE235" s="38" t="str">
        <f t="shared" ca="1" si="58"/>
        <v/>
      </c>
      <c r="AF235" s="38" t="str">
        <f t="shared" ca="1" si="59"/>
        <v/>
      </c>
      <c r="AG235" s="8" t="str">
        <f t="shared" ca="1" si="60"/>
        <v/>
      </c>
      <c r="AH235" s="8" t="str">
        <f t="shared" ca="1" si="61"/>
        <v/>
      </c>
      <c r="AI235" s="8" t="str">
        <f t="shared" ca="1" si="62"/>
        <v/>
      </c>
    </row>
    <row r="236" spans="11:35">
      <c r="K236" s="135" t="str">
        <f t="shared" ca="1" si="64"/>
        <v/>
      </c>
      <c r="L236" s="135" t="str">
        <f ca="1">IF(ROW()-$I$19&lt;$I$8,OFFSET(#REF!,ROW()-$I$19+$I$4,COLUMN()-$I$21+$I$6),IF(ROW()-$I$19&lt;$I$8+$I$16,OFFSET(#REF!,ROW()-$I$19-$I$8+$I$12,COLUMN()-$I$21+$I$14),""))</f>
        <v/>
      </c>
      <c r="M236" s="141" t="str">
        <f t="shared" ca="1" si="51"/>
        <v/>
      </c>
      <c r="N236" s="142" t="str">
        <f t="shared" ca="1" si="52"/>
        <v/>
      </c>
      <c r="O236" s="143" t="str">
        <f t="shared" ca="1" si="53"/>
        <v/>
      </c>
      <c r="P236" s="143" t="str">
        <f t="shared" ca="1" si="54"/>
        <v/>
      </c>
      <c r="Q236" s="143" t="str">
        <f t="shared" ca="1" si="55"/>
        <v/>
      </c>
      <c r="R236" s="146"/>
      <c r="AA236" s="8" t="str">
        <f t="shared" ca="1" si="56"/>
        <v/>
      </c>
      <c r="AB236" s="8" t="str">
        <f t="shared" ca="1" si="57"/>
        <v/>
      </c>
      <c r="AC236" s="8" t="str">
        <f t="shared" ca="1" si="65"/>
        <v/>
      </c>
      <c r="AD236" s="8" t="str">
        <f t="shared" ca="1" si="65"/>
        <v/>
      </c>
      <c r="AE236" s="38" t="str">
        <f t="shared" ca="1" si="58"/>
        <v/>
      </c>
      <c r="AF236" s="38" t="str">
        <f t="shared" ca="1" si="59"/>
        <v/>
      </c>
      <c r="AG236" s="8" t="str">
        <f t="shared" ca="1" si="60"/>
        <v/>
      </c>
      <c r="AH236" s="8" t="str">
        <f t="shared" ca="1" si="61"/>
        <v/>
      </c>
      <c r="AI236" s="8" t="str">
        <f t="shared" ca="1" si="62"/>
        <v/>
      </c>
    </row>
    <row r="237" spans="11:35">
      <c r="K237" s="135" t="str">
        <f t="shared" ca="1" si="64"/>
        <v/>
      </c>
      <c r="L237" s="135" t="str">
        <f ca="1">IF(ROW()-$I$19&lt;$I$8,OFFSET(#REF!,ROW()-$I$19+$I$4,COLUMN()-$I$21+$I$6),IF(ROW()-$I$19&lt;$I$8+$I$16,OFFSET(#REF!,ROW()-$I$19-$I$8+$I$12,COLUMN()-$I$21+$I$14),""))</f>
        <v/>
      </c>
      <c r="M237" s="141" t="str">
        <f t="shared" ca="1" si="51"/>
        <v/>
      </c>
      <c r="N237" s="142" t="str">
        <f t="shared" ca="1" si="52"/>
        <v/>
      </c>
      <c r="O237" s="143" t="str">
        <f t="shared" ca="1" si="53"/>
        <v/>
      </c>
      <c r="P237" s="143" t="str">
        <f t="shared" ca="1" si="54"/>
        <v/>
      </c>
      <c r="Q237" s="143" t="str">
        <f t="shared" ca="1" si="55"/>
        <v/>
      </c>
      <c r="R237" s="146"/>
      <c r="AA237" s="8" t="str">
        <f t="shared" ca="1" si="56"/>
        <v/>
      </c>
      <c r="AB237" s="8" t="str">
        <f t="shared" ca="1" si="57"/>
        <v/>
      </c>
      <c r="AC237" s="8" t="str">
        <f t="shared" ca="1" si="65"/>
        <v/>
      </c>
      <c r="AD237" s="8" t="str">
        <f t="shared" ca="1" si="65"/>
        <v/>
      </c>
      <c r="AE237" s="38" t="str">
        <f t="shared" ca="1" si="58"/>
        <v/>
      </c>
      <c r="AF237" s="38" t="str">
        <f t="shared" ca="1" si="59"/>
        <v/>
      </c>
      <c r="AG237" s="8" t="str">
        <f t="shared" ca="1" si="60"/>
        <v/>
      </c>
      <c r="AH237" s="8" t="str">
        <f t="shared" ca="1" si="61"/>
        <v/>
      </c>
      <c r="AI237" s="8" t="str">
        <f t="shared" ca="1" si="62"/>
        <v/>
      </c>
    </row>
    <row r="238" spans="11:35">
      <c r="K238" s="135" t="str">
        <f t="shared" ca="1" si="64"/>
        <v/>
      </c>
      <c r="L238" s="135" t="str">
        <f ca="1">IF(ROW()-$I$19&lt;$I$8,OFFSET(#REF!,ROW()-$I$19+$I$4,COLUMN()-$I$21+$I$6),IF(ROW()-$I$19&lt;$I$8+$I$16,OFFSET(#REF!,ROW()-$I$19-$I$8+$I$12,COLUMN()-$I$21+$I$14),""))</f>
        <v/>
      </c>
      <c r="M238" s="141" t="str">
        <f t="shared" ca="1" si="51"/>
        <v/>
      </c>
      <c r="N238" s="142" t="str">
        <f t="shared" ca="1" si="52"/>
        <v/>
      </c>
      <c r="O238" s="143" t="str">
        <f t="shared" ca="1" si="53"/>
        <v/>
      </c>
      <c r="P238" s="143" t="str">
        <f t="shared" ca="1" si="54"/>
        <v/>
      </c>
      <c r="Q238" s="143" t="str">
        <f t="shared" ca="1" si="55"/>
        <v/>
      </c>
      <c r="R238" s="146"/>
      <c r="AA238" s="8" t="str">
        <f t="shared" ca="1" si="56"/>
        <v/>
      </c>
      <c r="AB238" s="8" t="str">
        <f t="shared" ca="1" si="57"/>
        <v/>
      </c>
      <c r="AC238" s="8" t="str">
        <f t="shared" ca="1" si="65"/>
        <v/>
      </c>
      <c r="AD238" s="8" t="str">
        <f t="shared" ca="1" si="65"/>
        <v/>
      </c>
      <c r="AE238" s="38" t="str">
        <f t="shared" ca="1" si="58"/>
        <v/>
      </c>
      <c r="AF238" s="38" t="str">
        <f t="shared" ca="1" si="59"/>
        <v/>
      </c>
      <c r="AG238" s="8" t="str">
        <f t="shared" ca="1" si="60"/>
        <v/>
      </c>
      <c r="AH238" s="8" t="str">
        <f t="shared" ca="1" si="61"/>
        <v/>
      </c>
      <c r="AI238" s="8" t="str">
        <f t="shared" ca="1" si="62"/>
        <v/>
      </c>
    </row>
    <row r="239" spans="11:35">
      <c r="K239" s="135" t="str">
        <f t="shared" ca="1" si="64"/>
        <v/>
      </c>
      <c r="L239" s="135" t="str">
        <f ca="1">IF(ROW()-$I$19&lt;$I$8,OFFSET(#REF!,ROW()-$I$19+$I$4,COLUMN()-$I$21+$I$6),IF(ROW()-$I$19&lt;$I$8+$I$16,OFFSET(#REF!,ROW()-$I$19-$I$8+$I$12,COLUMN()-$I$21+$I$14),""))</f>
        <v/>
      </c>
      <c r="M239" s="141" t="str">
        <f t="shared" ca="1" si="51"/>
        <v/>
      </c>
      <c r="N239" s="142" t="str">
        <f t="shared" ca="1" si="52"/>
        <v/>
      </c>
      <c r="O239" s="143" t="str">
        <f t="shared" ca="1" si="53"/>
        <v/>
      </c>
      <c r="P239" s="143" t="str">
        <f t="shared" ca="1" si="54"/>
        <v/>
      </c>
      <c r="Q239" s="143" t="str">
        <f t="shared" ca="1" si="55"/>
        <v/>
      </c>
      <c r="R239" s="146"/>
      <c r="AA239" s="8" t="str">
        <f t="shared" ca="1" si="56"/>
        <v/>
      </c>
      <c r="AB239" s="8" t="str">
        <f t="shared" ca="1" si="57"/>
        <v/>
      </c>
      <c r="AC239" s="8" t="str">
        <f t="shared" ca="1" si="65"/>
        <v/>
      </c>
      <c r="AD239" s="8" t="str">
        <f t="shared" ca="1" si="65"/>
        <v/>
      </c>
      <c r="AE239" s="38" t="str">
        <f t="shared" ca="1" si="58"/>
        <v/>
      </c>
      <c r="AF239" s="38" t="str">
        <f t="shared" ca="1" si="59"/>
        <v/>
      </c>
      <c r="AG239" s="8" t="str">
        <f t="shared" ca="1" si="60"/>
        <v/>
      </c>
      <c r="AH239" s="8" t="str">
        <f t="shared" ca="1" si="61"/>
        <v/>
      </c>
      <c r="AI239" s="8" t="str">
        <f t="shared" ca="1" si="62"/>
        <v/>
      </c>
    </row>
    <row r="240" spans="11:35">
      <c r="K240" s="135" t="str">
        <f t="shared" ca="1" si="64"/>
        <v/>
      </c>
      <c r="L240" s="135" t="str">
        <f ca="1">IF(ROW()-$I$19&lt;$I$8,OFFSET(#REF!,ROW()-$I$19+$I$4,COLUMN()-$I$21+$I$6),IF(ROW()-$I$19&lt;$I$8+$I$16,OFFSET(#REF!,ROW()-$I$19-$I$8+$I$12,COLUMN()-$I$21+$I$14),""))</f>
        <v/>
      </c>
      <c r="M240" s="141" t="str">
        <f t="shared" ca="1" si="51"/>
        <v/>
      </c>
      <c r="N240" s="142" t="str">
        <f t="shared" ca="1" si="52"/>
        <v/>
      </c>
      <c r="O240" s="143" t="str">
        <f t="shared" ca="1" si="53"/>
        <v/>
      </c>
      <c r="P240" s="143" t="str">
        <f t="shared" ca="1" si="54"/>
        <v/>
      </c>
      <c r="Q240" s="143" t="str">
        <f t="shared" ca="1" si="55"/>
        <v/>
      </c>
      <c r="R240" s="146"/>
      <c r="AA240" s="8" t="str">
        <f t="shared" ca="1" si="56"/>
        <v/>
      </c>
      <c r="AB240" s="8" t="str">
        <f t="shared" ca="1" si="57"/>
        <v/>
      </c>
      <c r="AC240" s="8" t="str">
        <f t="shared" ref="AC240:AD259" ca="1" si="66">IF(ROW()-$Y$11&lt;$Y$8,OFFSET($A$1,ROW()-$Y$11+$Y$4,COLUMN()-$Y$13+$Y$6),"")</f>
        <v/>
      </c>
      <c r="AD240" s="8" t="str">
        <f t="shared" ca="1" si="66"/>
        <v/>
      </c>
      <c r="AE240" s="38" t="str">
        <f t="shared" ca="1" si="58"/>
        <v/>
      </c>
      <c r="AF240" s="38" t="str">
        <f t="shared" ca="1" si="59"/>
        <v/>
      </c>
      <c r="AG240" s="8" t="str">
        <f t="shared" ca="1" si="60"/>
        <v/>
      </c>
      <c r="AH240" s="8" t="str">
        <f t="shared" ca="1" si="61"/>
        <v/>
      </c>
      <c r="AI240" s="8" t="str">
        <f t="shared" ca="1" si="62"/>
        <v/>
      </c>
    </row>
    <row r="241" spans="11:35">
      <c r="K241" s="135" t="str">
        <f t="shared" ca="1" si="64"/>
        <v/>
      </c>
      <c r="L241" s="135" t="str">
        <f ca="1">IF(ROW()-$I$19&lt;$I$8,OFFSET(#REF!,ROW()-$I$19+$I$4,COLUMN()-$I$21+$I$6),IF(ROW()-$I$19&lt;$I$8+$I$16,OFFSET(#REF!,ROW()-$I$19-$I$8+$I$12,COLUMN()-$I$21+$I$14),""))</f>
        <v/>
      </c>
      <c r="M241" s="141" t="str">
        <f t="shared" ca="1" si="51"/>
        <v/>
      </c>
      <c r="N241" s="142" t="str">
        <f t="shared" ca="1" si="52"/>
        <v/>
      </c>
      <c r="O241" s="143" t="str">
        <f t="shared" ca="1" si="53"/>
        <v/>
      </c>
      <c r="P241" s="143" t="str">
        <f t="shared" ca="1" si="54"/>
        <v/>
      </c>
      <c r="Q241" s="143" t="str">
        <f t="shared" ca="1" si="55"/>
        <v/>
      </c>
      <c r="R241" s="146"/>
      <c r="AA241" s="8" t="str">
        <f t="shared" ca="1" si="56"/>
        <v/>
      </c>
      <c r="AB241" s="8" t="str">
        <f t="shared" ca="1" si="57"/>
        <v/>
      </c>
      <c r="AC241" s="8" t="str">
        <f t="shared" ca="1" si="66"/>
        <v/>
      </c>
      <c r="AD241" s="8" t="str">
        <f t="shared" ca="1" si="66"/>
        <v/>
      </c>
      <c r="AE241" s="38" t="str">
        <f t="shared" ca="1" si="58"/>
        <v/>
      </c>
      <c r="AF241" s="38" t="str">
        <f t="shared" ca="1" si="59"/>
        <v/>
      </c>
      <c r="AG241" s="8" t="str">
        <f t="shared" ca="1" si="60"/>
        <v/>
      </c>
      <c r="AH241" s="8" t="str">
        <f t="shared" ca="1" si="61"/>
        <v/>
      </c>
      <c r="AI241" s="8" t="str">
        <f t="shared" ca="1" si="62"/>
        <v/>
      </c>
    </row>
    <row r="242" spans="11:35">
      <c r="K242" s="135" t="str">
        <f t="shared" ca="1" si="64"/>
        <v/>
      </c>
      <c r="L242" s="135" t="str">
        <f ca="1">IF(ROW()-$I$19&lt;$I$8,OFFSET(#REF!,ROW()-$I$19+$I$4,COLUMN()-$I$21+$I$6),IF(ROW()-$I$19&lt;$I$8+$I$16,OFFSET(#REF!,ROW()-$I$19-$I$8+$I$12,COLUMN()-$I$21+$I$14),""))</f>
        <v/>
      </c>
      <c r="M242" s="141" t="str">
        <f t="shared" ca="1" si="51"/>
        <v/>
      </c>
      <c r="N242" s="142" t="str">
        <f t="shared" ca="1" si="52"/>
        <v/>
      </c>
      <c r="O242" s="143" t="str">
        <f t="shared" ca="1" si="53"/>
        <v/>
      </c>
      <c r="P242" s="143" t="str">
        <f t="shared" ca="1" si="54"/>
        <v/>
      </c>
      <c r="Q242" s="143" t="str">
        <f t="shared" ca="1" si="55"/>
        <v/>
      </c>
      <c r="R242" s="146"/>
      <c r="AA242" s="8" t="str">
        <f t="shared" ca="1" si="56"/>
        <v/>
      </c>
      <c r="AB242" s="8" t="str">
        <f t="shared" ca="1" si="57"/>
        <v/>
      </c>
      <c r="AC242" s="8" t="str">
        <f t="shared" ca="1" si="66"/>
        <v/>
      </c>
      <c r="AD242" s="8" t="str">
        <f t="shared" ca="1" si="66"/>
        <v/>
      </c>
      <c r="AE242" s="38" t="str">
        <f t="shared" ca="1" si="58"/>
        <v/>
      </c>
      <c r="AF242" s="38" t="str">
        <f t="shared" ca="1" si="59"/>
        <v/>
      </c>
      <c r="AG242" s="8" t="str">
        <f t="shared" ca="1" si="60"/>
        <v/>
      </c>
      <c r="AH242" s="8" t="str">
        <f t="shared" ca="1" si="61"/>
        <v/>
      </c>
      <c r="AI242" s="8" t="str">
        <f t="shared" ca="1" si="62"/>
        <v/>
      </c>
    </row>
    <row r="243" spans="11:35">
      <c r="K243" s="135" t="str">
        <f t="shared" ca="1" si="64"/>
        <v/>
      </c>
      <c r="L243" s="135" t="str">
        <f ca="1">IF(ROW()-$I$19&lt;$I$8,OFFSET(#REF!,ROW()-$I$19+$I$4,COLUMN()-$I$21+$I$6),IF(ROW()-$I$19&lt;$I$8+$I$16,OFFSET(#REF!,ROW()-$I$19-$I$8+$I$12,COLUMN()-$I$21+$I$14),""))</f>
        <v/>
      </c>
      <c r="M243" s="141" t="str">
        <f t="shared" ca="1" si="51"/>
        <v/>
      </c>
      <c r="N243" s="142" t="str">
        <f t="shared" ca="1" si="52"/>
        <v/>
      </c>
      <c r="O243" s="143" t="str">
        <f t="shared" ca="1" si="53"/>
        <v/>
      </c>
      <c r="P243" s="143" t="str">
        <f t="shared" ca="1" si="54"/>
        <v/>
      </c>
      <c r="Q243" s="143" t="str">
        <f t="shared" ca="1" si="55"/>
        <v/>
      </c>
      <c r="R243" s="146"/>
      <c r="AA243" s="8" t="str">
        <f t="shared" ca="1" si="56"/>
        <v/>
      </c>
      <c r="AB243" s="8" t="str">
        <f t="shared" ca="1" si="57"/>
        <v/>
      </c>
      <c r="AC243" s="8" t="str">
        <f t="shared" ca="1" si="66"/>
        <v/>
      </c>
      <c r="AD243" s="8" t="str">
        <f t="shared" ca="1" si="66"/>
        <v/>
      </c>
      <c r="AE243" s="38" t="str">
        <f t="shared" ca="1" si="58"/>
        <v/>
      </c>
      <c r="AF243" s="38" t="str">
        <f t="shared" ca="1" si="59"/>
        <v/>
      </c>
      <c r="AG243" s="8" t="str">
        <f t="shared" ca="1" si="60"/>
        <v/>
      </c>
      <c r="AH243" s="8" t="str">
        <f t="shared" ca="1" si="61"/>
        <v/>
      </c>
      <c r="AI243" s="8" t="str">
        <f t="shared" ca="1" si="62"/>
        <v/>
      </c>
    </row>
    <row r="244" spans="11:35">
      <c r="K244" s="135" t="str">
        <f t="shared" ca="1" si="64"/>
        <v/>
      </c>
      <c r="L244" s="135" t="str">
        <f ca="1">IF(ROW()-$I$19&lt;$I$8,OFFSET(#REF!,ROW()-$I$19+$I$4,COLUMN()-$I$21+$I$6),IF(ROW()-$I$19&lt;$I$8+$I$16,OFFSET(#REF!,ROW()-$I$19-$I$8+$I$12,COLUMN()-$I$21+$I$14),""))</f>
        <v/>
      </c>
      <c r="M244" s="141" t="str">
        <f t="shared" ca="1" si="51"/>
        <v/>
      </c>
      <c r="N244" s="142" t="str">
        <f t="shared" ca="1" si="52"/>
        <v/>
      </c>
      <c r="O244" s="143" t="str">
        <f t="shared" ca="1" si="53"/>
        <v/>
      </c>
      <c r="P244" s="143" t="str">
        <f t="shared" ca="1" si="54"/>
        <v/>
      </c>
      <c r="Q244" s="143" t="str">
        <f t="shared" ca="1" si="55"/>
        <v/>
      </c>
      <c r="R244" s="146"/>
      <c r="AA244" s="8" t="str">
        <f t="shared" ca="1" si="56"/>
        <v/>
      </c>
      <c r="AB244" s="8" t="str">
        <f t="shared" ca="1" si="57"/>
        <v/>
      </c>
      <c r="AC244" s="8" t="str">
        <f t="shared" ca="1" si="66"/>
        <v/>
      </c>
      <c r="AD244" s="8" t="str">
        <f t="shared" ca="1" si="66"/>
        <v/>
      </c>
      <c r="AE244" s="38" t="str">
        <f t="shared" ca="1" si="58"/>
        <v/>
      </c>
      <c r="AF244" s="38" t="str">
        <f t="shared" ca="1" si="59"/>
        <v/>
      </c>
      <c r="AG244" s="8" t="str">
        <f t="shared" ca="1" si="60"/>
        <v/>
      </c>
      <c r="AH244" s="8" t="str">
        <f t="shared" ca="1" si="61"/>
        <v/>
      </c>
      <c r="AI244" s="8" t="str">
        <f t="shared" ca="1" si="62"/>
        <v/>
      </c>
    </row>
    <row r="245" spans="11:35">
      <c r="K245" s="135" t="str">
        <f t="shared" ca="1" si="64"/>
        <v/>
      </c>
      <c r="L245" s="135" t="str">
        <f ca="1">IF(ROW()-$I$19&lt;$I$8,OFFSET(#REF!,ROW()-$I$19+$I$4,COLUMN()-$I$21+$I$6),IF(ROW()-$I$19&lt;$I$8+$I$16,OFFSET(#REF!,ROW()-$I$19-$I$8+$I$12,COLUMN()-$I$21+$I$14),""))</f>
        <v/>
      </c>
      <c r="M245" s="141" t="str">
        <f t="shared" ca="1" si="51"/>
        <v/>
      </c>
      <c r="N245" s="142" t="str">
        <f t="shared" ca="1" si="52"/>
        <v/>
      </c>
      <c r="O245" s="143" t="str">
        <f t="shared" ca="1" si="53"/>
        <v/>
      </c>
      <c r="P245" s="143" t="str">
        <f t="shared" ca="1" si="54"/>
        <v/>
      </c>
      <c r="Q245" s="143" t="str">
        <f t="shared" ca="1" si="55"/>
        <v/>
      </c>
      <c r="R245" s="146"/>
      <c r="AA245" s="8" t="str">
        <f t="shared" ca="1" si="56"/>
        <v/>
      </c>
      <c r="AB245" s="8" t="str">
        <f t="shared" ca="1" si="57"/>
        <v/>
      </c>
      <c r="AC245" s="8" t="str">
        <f t="shared" ca="1" si="66"/>
        <v/>
      </c>
      <c r="AD245" s="8" t="str">
        <f t="shared" ca="1" si="66"/>
        <v/>
      </c>
      <c r="AE245" s="38" t="str">
        <f t="shared" ca="1" si="58"/>
        <v/>
      </c>
      <c r="AF245" s="38" t="str">
        <f t="shared" ca="1" si="59"/>
        <v/>
      </c>
      <c r="AG245" s="8" t="str">
        <f t="shared" ca="1" si="60"/>
        <v/>
      </c>
      <c r="AH245" s="8" t="str">
        <f t="shared" ca="1" si="61"/>
        <v/>
      </c>
      <c r="AI245" s="8" t="str">
        <f t="shared" ca="1" si="62"/>
        <v/>
      </c>
    </row>
    <row r="246" spans="11:35">
      <c r="K246" s="135" t="str">
        <f t="shared" ca="1" si="64"/>
        <v/>
      </c>
      <c r="L246" s="135" t="str">
        <f ca="1">IF(ROW()-$I$19&lt;$I$8,OFFSET(#REF!,ROW()-$I$19+$I$4,COLUMN()-$I$21+$I$6),IF(ROW()-$I$19&lt;$I$8+$I$16,OFFSET(#REF!,ROW()-$I$19-$I$8+$I$12,COLUMN()-$I$21+$I$14),""))</f>
        <v/>
      </c>
      <c r="M246" s="141" t="str">
        <f t="shared" ca="1" si="51"/>
        <v/>
      </c>
      <c r="N246" s="142" t="str">
        <f t="shared" ca="1" si="52"/>
        <v/>
      </c>
      <c r="O246" s="143" t="str">
        <f t="shared" ca="1" si="53"/>
        <v/>
      </c>
      <c r="P246" s="143" t="str">
        <f t="shared" ca="1" si="54"/>
        <v/>
      </c>
      <c r="Q246" s="143" t="str">
        <f t="shared" ca="1" si="55"/>
        <v/>
      </c>
      <c r="R246" s="146"/>
      <c r="AA246" s="8" t="str">
        <f t="shared" ca="1" si="56"/>
        <v/>
      </c>
      <c r="AB246" s="8" t="str">
        <f t="shared" ca="1" si="57"/>
        <v/>
      </c>
      <c r="AC246" s="8" t="str">
        <f t="shared" ca="1" si="66"/>
        <v/>
      </c>
      <c r="AD246" s="8" t="str">
        <f t="shared" ca="1" si="66"/>
        <v/>
      </c>
      <c r="AE246" s="38" t="str">
        <f t="shared" ca="1" si="58"/>
        <v/>
      </c>
      <c r="AF246" s="38" t="str">
        <f t="shared" ca="1" si="59"/>
        <v/>
      </c>
      <c r="AG246" s="8" t="str">
        <f t="shared" ca="1" si="60"/>
        <v/>
      </c>
      <c r="AH246" s="8" t="str">
        <f t="shared" ca="1" si="61"/>
        <v/>
      </c>
      <c r="AI246" s="8" t="str">
        <f t="shared" ca="1" si="62"/>
        <v/>
      </c>
    </row>
    <row r="247" spans="11:35">
      <c r="K247" s="135" t="str">
        <f t="shared" ca="1" si="64"/>
        <v/>
      </c>
      <c r="L247" s="135" t="str">
        <f ca="1">IF(ROW()-$I$19&lt;$I$8,OFFSET(#REF!,ROW()-$I$19+$I$4,COLUMN()-$I$21+$I$6),IF(ROW()-$I$19&lt;$I$8+$I$16,OFFSET(#REF!,ROW()-$I$19-$I$8+$I$12,COLUMN()-$I$21+$I$14),""))</f>
        <v/>
      </c>
      <c r="M247" s="141" t="str">
        <f t="shared" ca="1" si="51"/>
        <v/>
      </c>
      <c r="N247" s="142" t="str">
        <f t="shared" ca="1" si="52"/>
        <v/>
      </c>
      <c r="O247" s="143" t="str">
        <f t="shared" ca="1" si="53"/>
        <v/>
      </c>
      <c r="P247" s="143" t="str">
        <f t="shared" ca="1" si="54"/>
        <v/>
      </c>
      <c r="Q247" s="143" t="str">
        <f t="shared" ca="1" si="55"/>
        <v/>
      </c>
      <c r="R247" s="146"/>
      <c r="AA247" s="8" t="str">
        <f t="shared" ca="1" si="56"/>
        <v/>
      </c>
      <c r="AB247" s="8" t="str">
        <f t="shared" ca="1" si="57"/>
        <v/>
      </c>
      <c r="AC247" s="8" t="str">
        <f t="shared" ca="1" si="66"/>
        <v/>
      </c>
      <c r="AD247" s="8" t="str">
        <f t="shared" ca="1" si="66"/>
        <v/>
      </c>
      <c r="AE247" s="38" t="str">
        <f t="shared" ca="1" si="58"/>
        <v/>
      </c>
      <c r="AF247" s="38" t="str">
        <f t="shared" ca="1" si="59"/>
        <v/>
      </c>
      <c r="AG247" s="8" t="str">
        <f t="shared" ca="1" si="60"/>
        <v/>
      </c>
      <c r="AH247" s="8" t="str">
        <f t="shared" ca="1" si="61"/>
        <v/>
      </c>
      <c r="AI247" s="8" t="str">
        <f t="shared" ca="1" si="62"/>
        <v/>
      </c>
    </row>
    <row r="248" spans="11:35">
      <c r="K248" s="135" t="str">
        <f t="shared" ca="1" si="64"/>
        <v/>
      </c>
      <c r="L248" s="135" t="str">
        <f ca="1">IF(ROW()-$I$19&lt;$I$8,OFFSET(#REF!,ROW()-$I$19+$I$4,COLUMN()-$I$21+$I$6),IF(ROW()-$I$19&lt;$I$8+$I$16,OFFSET(#REF!,ROW()-$I$19-$I$8+$I$12,COLUMN()-$I$21+$I$14),""))</f>
        <v/>
      </c>
      <c r="M248" s="141" t="str">
        <f t="shared" ca="1" si="51"/>
        <v/>
      </c>
      <c r="N248" s="142" t="str">
        <f t="shared" ca="1" si="52"/>
        <v/>
      </c>
      <c r="O248" s="143" t="str">
        <f t="shared" ca="1" si="53"/>
        <v/>
      </c>
      <c r="P248" s="143" t="str">
        <f t="shared" ca="1" si="54"/>
        <v/>
      </c>
      <c r="Q248" s="143" t="str">
        <f t="shared" ca="1" si="55"/>
        <v/>
      </c>
      <c r="R248" s="146"/>
      <c r="AA248" s="8" t="str">
        <f t="shared" ca="1" si="56"/>
        <v/>
      </c>
      <c r="AB248" s="8" t="str">
        <f t="shared" ca="1" si="57"/>
        <v/>
      </c>
      <c r="AC248" s="8" t="str">
        <f t="shared" ca="1" si="66"/>
        <v/>
      </c>
      <c r="AD248" s="8" t="str">
        <f t="shared" ca="1" si="66"/>
        <v/>
      </c>
      <c r="AE248" s="38" t="str">
        <f t="shared" ca="1" si="58"/>
        <v/>
      </c>
      <c r="AF248" s="38" t="str">
        <f t="shared" ca="1" si="59"/>
        <v/>
      </c>
      <c r="AG248" s="8" t="str">
        <f t="shared" ca="1" si="60"/>
        <v/>
      </c>
      <c r="AH248" s="8" t="str">
        <f t="shared" ca="1" si="61"/>
        <v/>
      </c>
      <c r="AI248" s="8" t="str">
        <f t="shared" ca="1" si="62"/>
        <v/>
      </c>
    </row>
    <row r="249" spans="11:35">
      <c r="K249" s="135" t="str">
        <f t="shared" ca="1" si="64"/>
        <v/>
      </c>
      <c r="L249" s="135" t="str">
        <f ca="1">IF(ROW()-$I$19&lt;$I$8,OFFSET(#REF!,ROW()-$I$19+$I$4,COLUMN()-$I$21+$I$6),IF(ROW()-$I$19&lt;$I$8+$I$16,OFFSET(#REF!,ROW()-$I$19-$I$8+$I$12,COLUMN()-$I$21+$I$14),""))</f>
        <v/>
      </c>
      <c r="M249" s="141" t="str">
        <f t="shared" ca="1" si="51"/>
        <v/>
      </c>
      <c r="N249" s="142" t="str">
        <f t="shared" ca="1" si="52"/>
        <v/>
      </c>
      <c r="O249" s="143" t="str">
        <f t="shared" ca="1" si="53"/>
        <v/>
      </c>
      <c r="P249" s="143" t="str">
        <f t="shared" ca="1" si="54"/>
        <v/>
      </c>
      <c r="Q249" s="143" t="str">
        <f t="shared" ca="1" si="55"/>
        <v/>
      </c>
      <c r="R249" s="146"/>
      <c r="AA249" s="8" t="str">
        <f t="shared" ca="1" si="56"/>
        <v/>
      </c>
      <c r="AB249" s="8" t="str">
        <f t="shared" ca="1" si="57"/>
        <v/>
      </c>
      <c r="AC249" s="8" t="str">
        <f t="shared" ca="1" si="66"/>
        <v/>
      </c>
      <c r="AD249" s="8" t="str">
        <f t="shared" ca="1" si="66"/>
        <v/>
      </c>
      <c r="AE249" s="38" t="str">
        <f t="shared" ca="1" si="58"/>
        <v/>
      </c>
      <c r="AF249" s="38" t="str">
        <f t="shared" ca="1" si="59"/>
        <v/>
      </c>
      <c r="AG249" s="8" t="str">
        <f t="shared" ca="1" si="60"/>
        <v/>
      </c>
      <c r="AH249" s="8" t="str">
        <f t="shared" ca="1" si="61"/>
        <v/>
      </c>
      <c r="AI249" s="8" t="str">
        <f t="shared" ca="1" si="62"/>
        <v/>
      </c>
    </row>
    <row r="250" spans="11:35">
      <c r="K250" s="135" t="str">
        <f t="shared" ca="1" si="64"/>
        <v/>
      </c>
      <c r="L250" s="135" t="str">
        <f ca="1">IF(ROW()-$I$19&lt;$I$8,OFFSET(#REF!,ROW()-$I$19+$I$4,COLUMN()-$I$21+$I$6),IF(ROW()-$I$19&lt;$I$8+$I$16,OFFSET(#REF!,ROW()-$I$19-$I$8+$I$12,COLUMN()-$I$21+$I$14),""))</f>
        <v/>
      </c>
      <c r="M250" s="141" t="str">
        <f t="shared" ca="1" si="51"/>
        <v/>
      </c>
      <c r="N250" s="142" t="str">
        <f t="shared" ca="1" si="52"/>
        <v/>
      </c>
      <c r="O250" s="143" t="str">
        <f t="shared" ca="1" si="53"/>
        <v/>
      </c>
      <c r="P250" s="143" t="str">
        <f t="shared" ca="1" si="54"/>
        <v/>
      </c>
      <c r="Q250" s="143" t="str">
        <f t="shared" ca="1" si="55"/>
        <v/>
      </c>
      <c r="R250" s="146"/>
      <c r="AA250" s="8" t="str">
        <f t="shared" ca="1" si="56"/>
        <v/>
      </c>
      <c r="AB250" s="8" t="str">
        <f t="shared" ca="1" si="57"/>
        <v/>
      </c>
      <c r="AC250" s="8" t="str">
        <f t="shared" ca="1" si="66"/>
        <v/>
      </c>
      <c r="AD250" s="8" t="str">
        <f t="shared" ca="1" si="66"/>
        <v/>
      </c>
      <c r="AE250" s="38" t="str">
        <f t="shared" ca="1" si="58"/>
        <v/>
      </c>
      <c r="AF250" s="38" t="str">
        <f t="shared" ca="1" si="59"/>
        <v/>
      </c>
      <c r="AG250" s="8" t="str">
        <f t="shared" ca="1" si="60"/>
        <v/>
      </c>
      <c r="AH250" s="8" t="str">
        <f t="shared" ca="1" si="61"/>
        <v/>
      </c>
      <c r="AI250" s="8" t="str">
        <f t="shared" ca="1" si="62"/>
        <v/>
      </c>
    </row>
    <row r="251" spans="11:35">
      <c r="K251" s="135" t="str">
        <f t="shared" ca="1" si="64"/>
        <v/>
      </c>
      <c r="L251" s="135" t="str">
        <f ca="1">IF(ROW()-$I$19&lt;$I$8,OFFSET(#REF!,ROW()-$I$19+$I$4,COLUMN()-$I$21+$I$6),IF(ROW()-$I$19&lt;$I$8+$I$16,OFFSET(#REF!,ROW()-$I$19-$I$8+$I$12,COLUMN()-$I$21+$I$14),""))</f>
        <v/>
      </c>
      <c r="M251" s="141" t="str">
        <f t="shared" ca="1" si="51"/>
        <v/>
      </c>
      <c r="N251" s="142" t="str">
        <f t="shared" ca="1" si="52"/>
        <v/>
      </c>
      <c r="O251" s="143" t="str">
        <f t="shared" ca="1" si="53"/>
        <v/>
      </c>
      <c r="P251" s="143" t="str">
        <f t="shared" ca="1" si="54"/>
        <v/>
      </c>
      <c r="Q251" s="143" t="str">
        <f t="shared" ca="1" si="55"/>
        <v/>
      </c>
      <c r="R251" s="146"/>
      <c r="AA251" s="8" t="str">
        <f t="shared" ca="1" si="56"/>
        <v/>
      </c>
      <c r="AB251" s="8" t="str">
        <f t="shared" ca="1" si="57"/>
        <v/>
      </c>
      <c r="AC251" s="8" t="str">
        <f t="shared" ca="1" si="66"/>
        <v/>
      </c>
      <c r="AD251" s="8" t="str">
        <f t="shared" ca="1" si="66"/>
        <v/>
      </c>
      <c r="AE251" s="38" t="str">
        <f t="shared" ca="1" si="58"/>
        <v/>
      </c>
      <c r="AF251" s="38" t="str">
        <f t="shared" ca="1" si="59"/>
        <v/>
      </c>
      <c r="AG251" s="8" t="str">
        <f t="shared" ca="1" si="60"/>
        <v/>
      </c>
      <c r="AH251" s="8" t="str">
        <f t="shared" ca="1" si="61"/>
        <v/>
      </c>
      <c r="AI251" s="8" t="str">
        <f t="shared" ca="1" si="62"/>
        <v/>
      </c>
    </row>
    <row r="252" spans="11:35">
      <c r="K252" s="135" t="str">
        <f t="shared" ca="1" si="64"/>
        <v/>
      </c>
      <c r="L252" s="135" t="str">
        <f ca="1">IF(ROW()-$I$19&lt;$I$8,OFFSET(#REF!,ROW()-$I$19+$I$4,COLUMN()-$I$21+$I$6),IF(ROW()-$I$19&lt;$I$8+$I$16,OFFSET(#REF!,ROW()-$I$19-$I$8+$I$12,COLUMN()-$I$21+$I$14),""))</f>
        <v/>
      </c>
      <c r="M252" s="141" t="str">
        <f t="shared" ca="1" si="51"/>
        <v/>
      </c>
      <c r="N252" s="142" t="str">
        <f t="shared" ca="1" si="52"/>
        <v/>
      </c>
      <c r="O252" s="143" t="str">
        <f t="shared" ca="1" si="53"/>
        <v/>
      </c>
      <c r="P252" s="143" t="str">
        <f t="shared" ca="1" si="54"/>
        <v/>
      </c>
      <c r="Q252" s="143" t="str">
        <f t="shared" ca="1" si="55"/>
        <v/>
      </c>
      <c r="R252" s="146"/>
      <c r="AA252" s="8" t="str">
        <f t="shared" ca="1" si="56"/>
        <v/>
      </c>
      <c r="AB252" s="8" t="str">
        <f t="shared" ca="1" si="57"/>
        <v/>
      </c>
      <c r="AC252" s="8" t="str">
        <f t="shared" ca="1" si="66"/>
        <v/>
      </c>
      <c r="AD252" s="8" t="str">
        <f t="shared" ca="1" si="66"/>
        <v/>
      </c>
      <c r="AE252" s="38" t="str">
        <f t="shared" ca="1" si="58"/>
        <v/>
      </c>
      <c r="AF252" s="38" t="str">
        <f t="shared" ca="1" si="59"/>
        <v/>
      </c>
      <c r="AG252" s="8" t="str">
        <f t="shared" ca="1" si="60"/>
        <v/>
      </c>
      <c r="AH252" s="8" t="str">
        <f t="shared" ca="1" si="61"/>
        <v/>
      </c>
      <c r="AI252" s="8" t="str">
        <f t="shared" ca="1" si="62"/>
        <v/>
      </c>
    </row>
    <row r="253" spans="11:35">
      <c r="K253" s="135" t="str">
        <f t="shared" ca="1" si="64"/>
        <v/>
      </c>
      <c r="L253" s="135" t="str">
        <f ca="1">IF(ROW()-$I$19&lt;$I$8,OFFSET(#REF!,ROW()-$I$19+$I$4,COLUMN()-$I$21+$I$6),IF(ROW()-$I$19&lt;$I$8+$I$16,OFFSET(#REF!,ROW()-$I$19-$I$8+$I$12,COLUMN()-$I$21+$I$14),""))</f>
        <v/>
      </c>
      <c r="M253" s="141" t="str">
        <f t="shared" ca="1" si="51"/>
        <v/>
      </c>
      <c r="N253" s="142" t="str">
        <f t="shared" ca="1" si="52"/>
        <v/>
      </c>
      <c r="O253" s="143" t="str">
        <f t="shared" ca="1" si="53"/>
        <v/>
      </c>
      <c r="P253" s="143" t="str">
        <f t="shared" ca="1" si="54"/>
        <v/>
      </c>
      <c r="Q253" s="143" t="str">
        <f t="shared" ca="1" si="55"/>
        <v/>
      </c>
      <c r="R253" s="146"/>
      <c r="AA253" s="8" t="str">
        <f t="shared" ca="1" si="56"/>
        <v/>
      </c>
      <c r="AB253" s="8" t="str">
        <f t="shared" ca="1" si="57"/>
        <v/>
      </c>
      <c r="AC253" s="8" t="str">
        <f t="shared" ca="1" si="66"/>
        <v/>
      </c>
      <c r="AD253" s="8" t="str">
        <f t="shared" ca="1" si="66"/>
        <v/>
      </c>
      <c r="AE253" s="38" t="str">
        <f t="shared" ca="1" si="58"/>
        <v/>
      </c>
      <c r="AF253" s="38" t="str">
        <f t="shared" ca="1" si="59"/>
        <v/>
      </c>
      <c r="AG253" s="8" t="str">
        <f t="shared" ca="1" si="60"/>
        <v/>
      </c>
      <c r="AH253" s="8" t="str">
        <f t="shared" ca="1" si="61"/>
        <v/>
      </c>
      <c r="AI253" s="8" t="str">
        <f t="shared" ca="1" si="62"/>
        <v/>
      </c>
    </row>
    <row r="254" spans="11:35">
      <c r="K254" s="135" t="str">
        <f t="shared" ca="1" si="64"/>
        <v/>
      </c>
      <c r="L254" s="135" t="str">
        <f ca="1">IF(ROW()-$I$19&lt;$I$8,OFFSET(#REF!,ROW()-$I$19+$I$4,COLUMN()-$I$21+$I$6),IF(ROW()-$I$19&lt;$I$8+$I$16,OFFSET(#REF!,ROW()-$I$19-$I$8+$I$12,COLUMN()-$I$21+$I$14),""))</f>
        <v/>
      </c>
      <c r="M254" s="141" t="str">
        <f t="shared" ca="1" si="51"/>
        <v/>
      </c>
      <c r="N254" s="142" t="str">
        <f t="shared" ca="1" si="52"/>
        <v/>
      </c>
      <c r="O254" s="143" t="str">
        <f t="shared" ca="1" si="53"/>
        <v/>
      </c>
      <c r="P254" s="143" t="str">
        <f t="shared" ca="1" si="54"/>
        <v/>
      </c>
      <c r="Q254" s="143" t="str">
        <f t="shared" ca="1" si="55"/>
        <v/>
      </c>
      <c r="R254" s="146"/>
      <c r="AA254" s="8" t="str">
        <f t="shared" ca="1" si="56"/>
        <v/>
      </c>
      <c r="AB254" s="8" t="str">
        <f t="shared" ca="1" si="57"/>
        <v/>
      </c>
      <c r="AC254" s="8" t="str">
        <f t="shared" ca="1" si="66"/>
        <v/>
      </c>
      <c r="AD254" s="8" t="str">
        <f t="shared" ca="1" si="66"/>
        <v/>
      </c>
      <c r="AE254" s="38" t="str">
        <f t="shared" ca="1" si="58"/>
        <v/>
      </c>
      <c r="AF254" s="38" t="str">
        <f t="shared" ca="1" si="59"/>
        <v/>
      </c>
      <c r="AG254" s="8" t="str">
        <f t="shared" ca="1" si="60"/>
        <v/>
      </c>
      <c r="AH254" s="8" t="str">
        <f t="shared" ca="1" si="61"/>
        <v/>
      </c>
      <c r="AI254" s="8" t="str">
        <f t="shared" ca="1" si="62"/>
        <v/>
      </c>
    </row>
    <row r="255" spans="11:35">
      <c r="K255" s="135" t="str">
        <f t="shared" ca="1" si="64"/>
        <v/>
      </c>
      <c r="L255" s="135" t="str">
        <f ca="1">IF(ROW()-$I$19&lt;$I$8,OFFSET(#REF!,ROW()-$I$19+$I$4,COLUMN()-$I$21+$I$6),IF(ROW()-$I$19&lt;$I$8+$I$16,OFFSET(#REF!,ROW()-$I$19-$I$8+$I$12,COLUMN()-$I$21+$I$14),""))</f>
        <v/>
      </c>
      <c r="M255" s="141" t="str">
        <f t="shared" ca="1" si="51"/>
        <v/>
      </c>
      <c r="N255" s="142" t="str">
        <f t="shared" ca="1" si="52"/>
        <v/>
      </c>
      <c r="O255" s="143" t="str">
        <f t="shared" ca="1" si="53"/>
        <v/>
      </c>
      <c r="P255" s="143" t="str">
        <f t="shared" ca="1" si="54"/>
        <v/>
      </c>
      <c r="Q255" s="143" t="str">
        <f t="shared" ca="1" si="55"/>
        <v/>
      </c>
      <c r="R255" s="146"/>
      <c r="AA255" s="8" t="str">
        <f t="shared" ca="1" si="56"/>
        <v/>
      </c>
      <c r="AB255" s="8" t="str">
        <f t="shared" ca="1" si="57"/>
        <v/>
      </c>
      <c r="AC255" s="8" t="str">
        <f t="shared" ca="1" si="66"/>
        <v/>
      </c>
      <c r="AD255" s="8" t="str">
        <f t="shared" ca="1" si="66"/>
        <v/>
      </c>
      <c r="AE255" s="38" t="str">
        <f t="shared" ca="1" si="58"/>
        <v/>
      </c>
      <c r="AF255" s="38" t="str">
        <f t="shared" ca="1" si="59"/>
        <v/>
      </c>
      <c r="AG255" s="8" t="str">
        <f t="shared" ca="1" si="60"/>
        <v/>
      </c>
      <c r="AH255" s="8" t="str">
        <f t="shared" ca="1" si="61"/>
        <v/>
      </c>
      <c r="AI255" s="8" t="str">
        <f t="shared" ca="1" si="62"/>
        <v/>
      </c>
    </row>
    <row r="256" spans="11:35">
      <c r="K256" s="135" t="str">
        <f t="shared" ca="1" si="64"/>
        <v/>
      </c>
      <c r="L256" s="135" t="str">
        <f ca="1">IF(ROW()-$I$19&lt;$I$8,OFFSET(#REF!,ROW()-$I$19+$I$4,COLUMN()-$I$21+$I$6),IF(ROW()-$I$19&lt;$I$8+$I$16,OFFSET(#REF!,ROW()-$I$19-$I$8+$I$12,COLUMN()-$I$21+$I$14),""))</f>
        <v/>
      </c>
      <c r="M256" s="141" t="str">
        <f t="shared" ca="1" si="51"/>
        <v/>
      </c>
      <c r="N256" s="142" t="str">
        <f t="shared" ca="1" si="52"/>
        <v/>
      </c>
      <c r="O256" s="143" t="str">
        <f t="shared" ca="1" si="53"/>
        <v/>
      </c>
      <c r="P256" s="143" t="str">
        <f t="shared" ca="1" si="54"/>
        <v/>
      </c>
      <c r="Q256" s="143" t="str">
        <f t="shared" ca="1" si="55"/>
        <v/>
      </c>
      <c r="R256" s="146"/>
      <c r="AA256" s="8" t="str">
        <f t="shared" ca="1" si="56"/>
        <v/>
      </c>
      <c r="AB256" s="8" t="str">
        <f t="shared" ca="1" si="57"/>
        <v/>
      </c>
      <c r="AC256" s="8" t="str">
        <f t="shared" ca="1" si="66"/>
        <v/>
      </c>
      <c r="AD256" s="8" t="str">
        <f t="shared" ca="1" si="66"/>
        <v/>
      </c>
      <c r="AE256" s="38" t="str">
        <f t="shared" ca="1" si="58"/>
        <v/>
      </c>
      <c r="AF256" s="38" t="str">
        <f t="shared" ca="1" si="59"/>
        <v/>
      </c>
      <c r="AG256" s="8" t="str">
        <f t="shared" ca="1" si="60"/>
        <v/>
      </c>
      <c r="AH256" s="8" t="str">
        <f t="shared" ca="1" si="61"/>
        <v/>
      </c>
      <c r="AI256" s="8" t="str">
        <f t="shared" ca="1" si="62"/>
        <v/>
      </c>
    </row>
    <row r="257" spans="11:35">
      <c r="K257" s="135" t="str">
        <f t="shared" ca="1" si="64"/>
        <v/>
      </c>
      <c r="L257" s="135" t="str">
        <f ca="1">IF(ROW()-$I$19&lt;$I$8,OFFSET(#REF!,ROW()-$I$19+$I$4,COLUMN()-$I$21+$I$6),IF(ROW()-$I$19&lt;$I$8+$I$16,OFFSET(#REF!,ROW()-$I$19-$I$8+$I$12,COLUMN()-$I$21+$I$14),""))</f>
        <v/>
      </c>
      <c r="M257" s="141" t="str">
        <f t="shared" ca="1" si="51"/>
        <v/>
      </c>
      <c r="N257" s="142" t="str">
        <f t="shared" ca="1" si="52"/>
        <v/>
      </c>
      <c r="O257" s="143" t="str">
        <f t="shared" ca="1" si="53"/>
        <v/>
      </c>
      <c r="P257" s="143" t="str">
        <f t="shared" ca="1" si="54"/>
        <v/>
      </c>
      <c r="Q257" s="143" t="str">
        <f t="shared" ca="1" si="55"/>
        <v/>
      </c>
      <c r="R257" s="146"/>
      <c r="AA257" s="8" t="str">
        <f t="shared" ca="1" si="56"/>
        <v/>
      </c>
      <c r="AB257" s="8" t="str">
        <f t="shared" ca="1" si="57"/>
        <v/>
      </c>
      <c r="AC257" s="8" t="str">
        <f t="shared" ca="1" si="66"/>
        <v/>
      </c>
      <c r="AD257" s="8" t="str">
        <f t="shared" ca="1" si="66"/>
        <v/>
      </c>
      <c r="AE257" s="38" t="str">
        <f t="shared" ca="1" si="58"/>
        <v/>
      </c>
      <c r="AF257" s="38" t="str">
        <f t="shared" ca="1" si="59"/>
        <v/>
      </c>
      <c r="AG257" s="8" t="str">
        <f t="shared" ca="1" si="60"/>
        <v/>
      </c>
      <c r="AH257" s="8" t="str">
        <f t="shared" ca="1" si="61"/>
        <v/>
      </c>
      <c r="AI257" s="8" t="str">
        <f t="shared" ca="1" si="62"/>
        <v/>
      </c>
    </row>
    <row r="258" spans="11:35">
      <c r="K258" s="135" t="str">
        <f t="shared" ca="1" si="64"/>
        <v/>
      </c>
      <c r="L258" s="135" t="str">
        <f ca="1">IF(ROW()-$I$19&lt;$I$8,OFFSET(#REF!,ROW()-$I$19+$I$4,COLUMN()-$I$21+$I$6),IF(ROW()-$I$19&lt;$I$8+$I$16,OFFSET(#REF!,ROW()-$I$19-$I$8+$I$12,COLUMN()-$I$21+$I$14),""))</f>
        <v/>
      </c>
      <c r="M258" s="141" t="str">
        <f t="shared" ref="M258:M321" ca="1" si="67">IF(K258="","",IF(NOT(ISNUMBER(K258)),K258,M257))</f>
        <v/>
      </c>
      <c r="N258" s="142" t="str">
        <f t="shared" ref="N258:N321" ca="1" si="68">IF(K258="","",IF(ISNUMBER(K258),K258,IF(ISNUMBER(K259),K259,"")))</f>
        <v/>
      </c>
      <c r="O258" s="143" t="str">
        <f t="shared" ref="O258:O321" ca="1" si="69">IF(AND(ROW()-$I$19&lt;$I$8,NOT(ISNUMBER(K258))),L258,"")</f>
        <v/>
      </c>
      <c r="P258" s="143" t="str">
        <f t="shared" ref="P258:P321" ca="1" si="70">IF(AND(K258&lt;&gt;"",ISNUMBER(K258),ROW()-$I$19&lt;$I$8),L258,"")</f>
        <v/>
      </c>
      <c r="Q258" s="143" t="str">
        <f t="shared" ref="Q258:Q321" ca="1" si="71">IF(AND(K258&lt;&gt;"",ISNUMBER(K258),ROW()-$I$19&gt;=$I$8),L258,"")</f>
        <v/>
      </c>
      <c r="R258" s="146"/>
      <c r="AA258" s="8" t="str">
        <f t="shared" ref="AA258:AA321" ca="1" si="72">IF(ROW()-$Y$11&lt;$Y$8,OFFSET($A$1,ROW()-$Y$11+$Y$4,COLUMN()-$Y$13+$Y$6),"")</f>
        <v/>
      </c>
      <c r="AB258" s="8" t="str">
        <f t="shared" ref="AB258:AB321" ca="1" si="73">IF(ROW()-$Y$11&lt;$Y$8,IF(ISNUMBER(AA258),AB257,OFFSET($A$1,ROW()-$Y$11+$Y$4,COLUMN()-$Y$13+$Y$6)),"")</f>
        <v/>
      </c>
      <c r="AC258" s="8" t="str">
        <f t="shared" ca="1" si="66"/>
        <v/>
      </c>
      <c r="AD258" s="8" t="str">
        <f t="shared" ca="1" si="66"/>
        <v/>
      </c>
      <c r="AE258" s="38" t="str">
        <f t="shared" ref="AE258:AE321" ca="1" si="74">IF(ISNUMBER(AA258),AE257,AA258)</f>
        <v/>
      </c>
      <c r="AF258" s="38" t="str">
        <f t="shared" ref="AF258:AF321" ca="1" si="75">IF(ISNUMBER(AA258),AA258,"")</f>
        <v/>
      </c>
      <c r="AG258" s="8" t="str">
        <f t="shared" ref="AG258:AG321" ca="1" si="76">IF(AC258="","",IF(AC257="",AC258,AG257+AC258))</f>
        <v/>
      </c>
      <c r="AH258" s="8" t="str">
        <f t="shared" ref="AH258:AH321" ca="1" si="77">IF(AD258="","",IF(AD257="",AD258,AH257+AD258))</f>
        <v/>
      </c>
      <c r="AI258" s="8" t="str">
        <f t="shared" ref="AI258:AI321" ca="1" si="78">IF(AG258&lt;&gt;"",AG258-AH258,"")</f>
        <v/>
      </c>
    </row>
    <row r="259" spans="11:35">
      <c r="K259" s="135" t="str">
        <f t="shared" ca="1" si="64"/>
        <v/>
      </c>
      <c r="L259" s="135" t="str">
        <f ca="1">IF(ROW()-$I$19&lt;$I$8,OFFSET(#REF!,ROW()-$I$19+$I$4,COLUMN()-$I$21+$I$6),IF(ROW()-$I$19&lt;$I$8+$I$16,OFFSET(#REF!,ROW()-$I$19-$I$8+$I$12,COLUMN()-$I$21+$I$14),""))</f>
        <v/>
      </c>
      <c r="M259" s="141" t="str">
        <f t="shared" ca="1" si="67"/>
        <v/>
      </c>
      <c r="N259" s="142" t="str">
        <f t="shared" ca="1" si="68"/>
        <v/>
      </c>
      <c r="O259" s="143" t="str">
        <f t="shared" ca="1" si="69"/>
        <v/>
      </c>
      <c r="P259" s="143" t="str">
        <f t="shared" ca="1" si="70"/>
        <v/>
      </c>
      <c r="Q259" s="143" t="str">
        <f t="shared" ca="1" si="71"/>
        <v/>
      </c>
      <c r="R259" s="146"/>
      <c r="AA259" s="8" t="str">
        <f t="shared" ca="1" si="72"/>
        <v/>
      </c>
      <c r="AB259" s="8" t="str">
        <f t="shared" ca="1" si="73"/>
        <v/>
      </c>
      <c r="AC259" s="8" t="str">
        <f t="shared" ca="1" si="66"/>
        <v/>
      </c>
      <c r="AD259" s="8" t="str">
        <f t="shared" ca="1" si="66"/>
        <v/>
      </c>
      <c r="AE259" s="38" t="str">
        <f t="shared" ca="1" si="74"/>
        <v/>
      </c>
      <c r="AF259" s="38" t="str">
        <f t="shared" ca="1" si="75"/>
        <v/>
      </c>
      <c r="AG259" s="8" t="str">
        <f t="shared" ca="1" si="76"/>
        <v/>
      </c>
      <c r="AH259" s="8" t="str">
        <f t="shared" ca="1" si="77"/>
        <v/>
      </c>
      <c r="AI259" s="8" t="str">
        <f t="shared" ca="1" si="78"/>
        <v/>
      </c>
    </row>
    <row r="260" spans="11:35">
      <c r="K260" s="135" t="str">
        <f t="shared" ca="1" si="64"/>
        <v/>
      </c>
      <c r="L260" s="135" t="str">
        <f ca="1">IF(ROW()-$I$19&lt;$I$8,OFFSET(#REF!,ROW()-$I$19+$I$4,COLUMN()-$I$21+$I$6),IF(ROW()-$I$19&lt;$I$8+$I$16,OFFSET(#REF!,ROW()-$I$19-$I$8+$I$12,COLUMN()-$I$21+$I$14),""))</f>
        <v/>
      </c>
      <c r="M260" s="141" t="str">
        <f t="shared" ca="1" si="67"/>
        <v/>
      </c>
      <c r="N260" s="142" t="str">
        <f t="shared" ca="1" si="68"/>
        <v/>
      </c>
      <c r="O260" s="143" t="str">
        <f t="shared" ca="1" si="69"/>
        <v/>
      </c>
      <c r="P260" s="143" t="str">
        <f t="shared" ca="1" si="70"/>
        <v/>
      </c>
      <c r="Q260" s="143" t="str">
        <f t="shared" ca="1" si="71"/>
        <v/>
      </c>
      <c r="R260" s="146"/>
      <c r="AA260" s="8" t="str">
        <f t="shared" ca="1" si="72"/>
        <v/>
      </c>
      <c r="AB260" s="8" t="str">
        <f t="shared" ca="1" si="73"/>
        <v/>
      </c>
      <c r="AC260" s="8" t="str">
        <f t="shared" ref="AC260:AD279" ca="1" si="79">IF(ROW()-$Y$11&lt;$Y$8,OFFSET($A$1,ROW()-$Y$11+$Y$4,COLUMN()-$Y$13+$Y$6),"")</f>
        <v/>
      </c>
      <c r="AD260" s="8" t="str">
        <f t="shared" ca="1" si="79"/>
        <v/>
      </c>
      <c r="AE260" s="38" t="str">
        <f t="shared" ca="1" si="74"/>
        <v/>
      </c>
      <c r="AF260" s="38" t="str">
        <f t="shared" ca="1" si="75"/>
        <v/>
      </c>
      <c r="AG260" s="8" t="str">
        <f t="shared" ca="1" si="76"/>
        <v/>
      </c>
      <c r="AH260" s="8" t="str">
        <f t="shared" ca="1" si="77"/>
        <v/>
      </c>
      <c r="AI260" s="8" t="str">
        <f t="shared" ca="1" si="78"/>
        <v/>
      </c>
    </row>
    <row r="261" spans="11:35">
      <c r="K261" s="135" t="str">
        <f t="shared" ca="1" si="64"/>
        <v/>
      </c>
      <c r="L261" s="135" t="str">
        <f ca="1">IF(ROW()-$I$19&lt;$I$8,OFFSET(#REF!,ROW()-$I$19+$I$4,COLUMN()-$I$21+$I$6),IF(ROW()-$I$19&lt;$I$8+$I$16,OFFSET(#REF!,ROW()-$I$19-$I$8+$I$12,COLUMN()-$I$21+$I$14),""))</f>
        <v/>
      </c>
      <c r="M261" s="141" t="str">
        <f t="shared" ca="1" si="67"/>
        <v/>
      </c>
      <c r="N261" s="142" t="str">
        <f t="shared" ca="1" si="68"/>
        <v/>
      </c>
      <c r="O261" s="143" t="str">
        <f t="shared" ca="1" si="69"/>
        <v/>
      </c>
      <c r="P261" s="143" t="str">
        <f t="shared" ca="1" si="70"/>
        <v/>
      </c>
      <c r="Q261" s="143" t="str">
        <f t="shared" ca="1" si="71"/>
        <v/>
      </c>
      <c r="R261" s="146"/>
      <c r="AA261" s="8" t="str">
        <f t="shared" ca="1" si="72"/>
        <v/>
      </c>
      <c r="AB261" s="8" t="str">
        <f t="shared" ca="1" si="73"/>
        <v/>
      </c>
      <c r="AC261" s="8" t="str">
        <f t="shared" ca="1" si="79"/>
        <v/>
      </c>
      <c r="AD261" s="8" t="str">
        <f t="shared" ca="1" si="79"/>
        <v/>
      </c>
      <c r="AE261" s="38" t="str">
        <f t="shared" ca="1" si="74"/>
        <v/>
      </c>
      <c r="AF261" s="38" t="str">
        <f t="shared" ca="1" si="75"/>
        <v/>
      </c>
      <c r="AG261" s="8" t="str">
        <f t="shared" ca="1" si="76"/>
        <v/>
      </c>
      <c r="AH261" s="8" t="str">
        <f t="shared" ca="1" si="77"/>
        <v/>
      </c>
      <c r="AI261" s="8" t="str">
        <f t="shared" ca="1" si="78"/>
        <v/>
      </c>
    </row>
    <row r="262" spans="11:35">
      <c r="K262" s="135" t="str">
        <f t="shared" ca="1" si="64"/>
        <v/>
      </c>
      <c r="L262" s="135" t="str">
        <f ca="1">IF(ROW()-$I$19&lt;$I$8,OFFSET(#REF!,ROW()-$I$19+$I$4,COLUMN()-$I$21+$I$6),IF(ROW()-$I$19&lt;$I$8+$I$16,OFFSET(#REF!,ROW()-$I$19-$I$8+$I$12,COLUMN()-$I$21+$I$14),""))</f>
        <v/>
      </c>
      <c r="M262" s="141" t="str">
        <f t="shared" ca="1" si="67"/>
        <v/>
      </c>
      <c r="N262" s="142" t="str">
        <f t="shared" ca="1" si="68"/>
        <v/>
      </c>
      <c r="O262" s="143" t="str">
        <f t="shared" ca="1" si="69"/>
        <v/>
      </c>
      <c r="P262" s="143" t="str">
        <f t="shared" ca="1" si="70"/>
        <v/>
      </c>
      <c r="Q262" s="143" t="str">
        <f t="shared" ca="1" si="71"/>
        <v/>
      </c>
      <c r="R262" s="146"/>
      <c r="AA262" s="8" t="str">
        <f t="shared" ca="1" si="72"/>
        <v/>
      </c>
      <c r="AB262" s="8" t="str">
        <f t="shared" ca="1" si="73"/>
        <v/>
      </c>
      <c r="AC262" s="8" t="str">
        <f t="shared" ca="1" si="79"/>
        <v/>
      </c>
      <c r="AD262" s="8" t="str">
        <f t="shared" ca="1" si="79"/>
        <v/>
      </c>
      <c r="AE262" s="38" t="str">
        <f t="shared" ca="1" si="74"/>
        <v/>
      </c>
      <c r="AF262" s="38" t="str">
        <f t="shared" ca="1" si="75"/>
        <v/>
      </c>
      <c r="AG262" s="8" t="str">
        <f t="shared" ca="1" si="76"/>
        <v/>
      </c>
      <c r="AH262" s="8" t="str">
        <f t="shared" ca="1" si="77"/>
        <v/>
      </c>
      <c r="AI262" s="8" t="str">
        <f t="shared" ca="1" si="78"/>
        <v/>
      </c>
    </row>
    <row r="263" spans="11:35">
      <c r="K263" s="135" t="str">
        <f t="shared" ca="1" si="64"/>
        <v/>
      </c>
      <c r="L263" s="135" t="str">
        <f ca="1">IF(ROW()-$I$19&lt;$I$8,OFFSET(#REF!,ROW()-$I$19+$I$4,COLUMN()-$I$21+$I$6),IF(ROW()-$I$19&lt;$I$8+$I$16,OFFSET(#REF!,ROW()-$I$19-$I$8+$I$12,COLUMN()-$I$21+$I$14),""))</f>
        <v/>
      </c>
      <c r="M263" s="141" t="str">
        <f t="shared" ca="1" si="67"/>
        <v/>
      </c>
      <c r="N263" s="142" t="str">
        <f t="shared" ca="1" si="68"/>
        <v/>
      </c>
      <c r="O263" s="143" t="str">
        <f t="shared" ca="1" si="69"/>
        <v/>
      </c>
      <c r="P263" s="143" t="str">
        <f t="shared" ca="1" si="70"/>
        <v/>
      </c>
      <c r="Q263" s="143" t="str">
        <f t="shared" ca="1" si="71"/>
        <v/>
      </c>
      <c r="R263" s="146"/>
      <c r="AA263" s="8" t="str">
        <f t="shared" ca="1" si="72"/>
        <v/>
      </c>
      <c r="AB263" s="8" t="str">
        <f t="shared" ca="1" si="73"/>
        <v/>
      </c>
      <c r="AC263" s="8" t="str">
        <f t="shared" ca="1" si="79"/>
        <v/>
      </c>
      <c r="AD263" s="8" t="str">
        <f t="shared" ca="1" si="79"/>
        <v/>
      </c>
      <c r="AE263" s="38" t="str">
        <f t="shared" ca="1" si="74"/>
        <v/>
      </c>
      <c r="AF263" s="38" t="str">
        <f t="shared" ca="1" si="75"/>
        <v/>
      </c>
      <c r="AG263" s="8" t="str">
        <f t="shared" ca="1" si="76"/>
        <v/>
      </c>
      <c r="AH263" s="8" t="str">
        <f t="shared" ca="1" si="77"/>
        <v/>
      </c>
      <c r="AI263" s="8" t="str">
        <f t="shared" ca="1" si="78"/>
        <v/>
      </c>
    </row>
    <row r="264" spans="11:35">
      <c r="K264" s="135" t="str">
        <f t="shared" ca="1" si="64"/>
        <v/>
      </c>
      <c r="L264" s="135" t="str">
        <f ca="1">IF(ROW()-$I$19&lt;$I$8,OFFSET(#REF!,ROW()-$I$19+$I$4,COLUMN()-$I$21+$I$6),IF(ROW()-$I$19&lt;$I$8+$I$16,OFFSET(#REF!,ROW()-$I$19-$I$8+$I$12,COLUMN()-$I$21+$I$14),""))</f>
        <v/>
      </c>
      <c r="M264" s="141" t="str">
        <f t="shared" ca="1" si="67"/>
        <v/>
      </c>
      <c r="N264" s="142" t="str">
        <f t="shared" ca="1" si="68"/>
        <v/>
      </c>
      <c r="O264" s="143" t="str">
        <f t="shared" ca="1" si="69"/>
        <v/>
      </c>
      <c r="P264" s="143" t="str">
        <f t="shared" ca="1" si="70"/>
        <v/>
      </c>
      <c r="Q264" s="143" t="str">
        <f t="shared" ca="1" si="71"/>
        <v/>
      </c>
      <c r="R264" s="146"/>
      <c r="AA264" s="8" t="str">
        <f t="shared" ca="1" si="72"/>
        <v/>
      </c>
      <c r="AB264" s="8" t="str">
        <f t="shared" ca="1" si="73"/>
        <v/>
      </c>
      <c r="AC264" s="8" t="str">
        <f t="shared" ca="1" si="79"/>
        <v/>
      </c>
      <c r="AD264" s="8" t="str">
        <f t="shared" ca="1" si="79"/>
        <v/>
      </c>
      <c r="AE264" s="38" t="str">
        <f t="shared" ca="1" si="74"/>
        <v/>
      </c>
      <c r="AF264" s="38" t="str">
        <f t="shared" ca="1" si="75"/>
        <v/>
      </c>
      <c r="AG264" s="8" t="str">
        <f t="shared" ca="1" si="76"/>
        <v/>
      </c>
      <c r="AH264" s="8" t="str">
        <f t="shared" ca="1" si="77"/>
        <v/>
      </c>
      <c r="AI264" s="8" t="str">
        <f t="shared" ca="1" si="78"/>
        <v/>
      </c>
    </row>
    <row r="265" spans="11:35">
      <c r="K265" s="135" t="str">
        <f t="shared" ca="1" si="64"/>
        <v/>
      </c>
      <c r="L265" s="135" t="str">
        <f ca="1">IF(ROW()-$I$19&lt;$I$8,OFFSET(#REF!,ROW()-$I$19+$I$4,COLUMN()-$I$21+$I$6),IF(ROW()-$I$19&lt;$I$8+$I$16,OFFSET(#REF!,ROW()-$I$19-$I$8+$I$12,COLUMN()-$I$21+$I$14),""))</f>
        <v/>
      </c>
      <c r="M265" s="141" t="str">
        <f t="shared" ca="1" si="67"/>
        <v/>
      </c>
      <c r="N265" s="142" t="str">
        <f t="shared" ca="1" si="68"/>
        <v/>
      </c>
      <c r="O265" s="143" t="str">
        <f t="shared" ca="1" si="69"/>
        <v/>
      </c>
      <c r="P265" s="143" t="str">
        <f t="shared" ca="1" si="70"/>
        <v/>
      </c>
      <c r="Q265" s="143" t="str">
        <f t="shared" ca="1" si="71"/>
        <v/>
      </c>
      <c r="R265" s="146"/>
      <c r="AA265" s="8" t="str">
        <f t="shared" ca="1" si="72"/>
        <v/>
      </c>
      <c r="AB265" s="8" t="str">
        <f t="shared" ca="1" si="73"/>
        <v/>
      </c>
      <c r="AC265" s="8" t="str">
        <f t="shared" ca="1" si="79"/>
        <v/>
      </c>
      <c r="AD265" s="8" t="str">
        <f t="shared" ca="1" si="79"/>
        <v/>
      </c>
      <c r="AE265" s="38" t="str">
        <f t="shared" ca="1" si="74"/>
        <v/>
      </c>
      <c r="AF265" s="38" t="str">
        <f t="shared" ca="1" si="75"/>
        <v/>
      </c>
      <c r="AG265" s="8" t="str">
        <f t="shared" ca="1" si="76"/>
        <v/>
      </c>
      <c r="AH265" s="8" t="str">
        <f t="shared" ca="1" si="77"/>
        <v/>
      </c>
      <c r="AI265" s="8" t="str">
        <f t="shared" ca="1" si="78"/>
        <v/>
      </c>
    </row>
    <row r="266" spans="11:35">
      <c r="K266" s="135" t="str">
        <f t="shared" ca="1" si="64"/>
        <v/>
      </c>
      <c r="L266" s="135" t="str">
        <f ca="1">IF(ROW()-$I$19&lt;$I$8,OFFSET(#REF!,ROW()-$I$19+$I$4,COLUMN()-$I$21+$I$6),IF(ROW()-$I$19&lt;$I$8+$I$16,OFFSET(#REF!,ROW()-$I$19-$I$8+$I$12,COLUMN()-$I$21+$I$14),""))</f>
        <v/>
      </c>
      <c r="M266" s="141" t="str">
        <f t="shared" ca="1" si="67"/>
        <v/>
      </c>
      <c r="N266" s="142" t="str">
        <f t="shared" ca="1" si="68"/>
        <v/>
      </c>
      <c r="O266" s="143" t="str">
        <f t="shared" ca="1" si="69"/>
        <v/>
      </c>
      <c r="P266" s="143" t="str">
        <f t="shared" ca="1" si="70"/>
        <v/>
      </c>
      <c r="Q266" s="143" t="str">
        <f t="shared" ca="1" si="71"/>
        <v/>
      </c>
      <c r="R266" s="146"/>
      <c r="AA266" s="8" t="str">
        <f t="shared" ca="1" si="72"/>
        <v/>
      </c>
      <c r="AB266" s="8" t="str">
        <f t="shared" ca="1" si="73"/>
        <v/>
      </c>
      <c r="AC266" s="8" t="str">
        <f t="shared" ca="1" si="79"/>
        <v/>
      </c>
      <c r="AD266" s="8" t="str">
        <f t="shared" ca="1" si="79"/>
        <v/>
      </c>
      <c r="AE266" s="38" t="str">
        <f t="shared" ca="1" si="74"/>
        <v/>
      </c>
      <c r="AF266" s="38" t="str">
        <f t="shared" ca="1" si="75"/>
        <v/>
      </c>
      <c r="AG266" s="8" t="str">
        <f t="shared" ca="1" si="76"/>
        <v/>
      </c>
      <c r="AH266" s="8" t="str">
        <f t="shared" ca="1" si="77"/>
        <v/>
      </c>
      <c r="AI266" s="8" t="str">
        <f t="shared" ca="1" si="78"/>
        <v/>
      </c>
    </row>
    <row r="267" spans="11:35">
      <c r="K267" s="135" t="str">
        <f t="shared" ca="1" si="64"/>
        <v/>
      </c>
      <c r="L267" s="135" t="str">
        <f ca="1">IF(ROW()-$I$19&lt;$I$8,OFFSET(#REF!,ROW()-$I$19+$I$4,COLUMN()-$I$21+$I$6),IF(ROW()-$I$19&lt;$I$8+$I$16,OFFSET(#REF!,ROW()-$I$19-$I$8+$I$12,COLUMN()-$I$21+$I$14),""))</f>
        <v/>
      </c>
      <c r="M267" s="141" t="str">
        <f t="shared" ca="1" si="67"/>
        <v/>
      </c>
      <c r="N267" s="142" t="str">
        <f t="shared" ca="1" si="68"/>
        <v/>
      </c>
      <c r="O267" s="143" t="str">
        <f t="shared" ca="1" si="69"/>
        <v/>
      </c>
      <c r="P267" s="143" t="str">
        <f t="shared" ca="1" si="70"/>
        <v/>
      </c>
      <c r="Q267" s="143" t="str">
        <f t="shared" ca="1" si="71"/>
        <v/>
      </c>
      <c r="R267" s="146"/>
      <c r="AA267" s="8" t="str">
        <f t="shared" ca="1" si="72"/>
        <v/>
      </c>
      <c r="AB267" s="8" t="str">
        <f t="shared" ca="1" si="73"/>
        <v/>
      </c>
      <c r="AC267" s="8" t="str">
        <f t="shared" ca="1" si="79"/>
        <v/>
      </c>
      <c r="AD267" s="8" t="str">
        <f t="shared" ca="1" si="79"/>
        <v/>
      </c>
      <c r="AE267" s="38" t="str">
        <f t="shared" ca="1" si="74"/>
        <v/>
      </c>
      <c r="AF267" s="38" t="str">
        <f t="shared" ca="1" si="75"/>
        <v/>
      </c>
      <c r="AG267" s="8" t="str">
        <f t="shared" ca="1" si="76"/>
        <v/>
      </c>
      <c r="AH267" s="8" t="str">
        <f t="shared" ca="1" si="77"/>
        <v/>
      </c>
      <c r="AI267" s="8" t="str">
        <f t="shared" ca="1" si="78"/>
        <v/>
      </c>
    </row>
    <row r="268" spans="11:35">
      <c r="K268" s="135" t="str">
        <f t="shared" ca="1" si="64"/>
        <v/>
      </c>
      <c r="L268" s="135" t="str">
        <f ca="1">IF(ROW()-$I$19&lt;$I$8,OFFSET(#REF!,ROW()-$I$19+$I$4,COLUMN()-$I$21+$I$6),IF(ROW()-$I$19&lt;$I$8+$I$16,OFFSET(#REF!,ROW()-$I$19-$I$8+$I$12,COLUMN()-$I$21+$I$14),""))</f>
        <v/>
      </c>
      <c r="M268" s="141" t="str">
        <f t="shared" ca="1" si="67"/>
        <v/>
      </c>
      <c r="N268" s="142" t="str">
        <f t="shared" ca="1" si="68"/>
        <v/>
      </c>
      <c r="O268" s="143" t="s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" s="146"/>
      <c r="AA268" s="8" t="str">
        <f t="shared" ca="1" si="72"/>
        <v/>
      </c>
      <c r="AB268" s="8" t="str">
        <f t="shared" ca="1" si="73"/>
        <v/>
      </c>
      <c r="AC268" s="8" t="str">
        <f t="shared" ca="1" si="79"/>
        <v/>
      </c>
      <c r="AD268" s="8" t="str">
        <f t="shared" ca="1" si="79"/>
        <v/>
      </c>
      <c r="AE268" s="38" t="str">
        <f t="shared" ca="1" si="74"/>
        <v/>
      </c>
      <c r="AF268" s="38" t="str">
        <f t="shared" ca="1" si="75"/>
        <v/>
      </c>
      <c r="AG268" s="8" t="str">
        <f t="shared" ca="1" si="76"/>
        <v/>
      </c>
      <c r="AH268" s="8" t="str">
        <f t="shared" ca="1" si="77"/>
        <v/>
      </c>
      <c r="AI268" s="8" t="str">
        <f t="shared" ca="1" si="78"/>
        <v/>
      </c>
    </row>
    <row r="269" spans="11:35">
      <c r="K269" s="135" t="str">
        <f t="shared" ca="1" si="64"/>
        <v/>
      </c>
      <c r="L269" s="135" t="str">
        <f ca="1">IF(ROW()-$I$19&lt;$I$8,OFFSET(#REF!,ROW()-$I$19+$I$4,COLUMN()-$I$21+$I$6),IF(ROW()-$I$19&lt;$I$8+$I$16,OFFSET(#REF!,ROW()-$I$19-$I$8+$I$12,COLUMN()-$I$21+$I$14),""))</f>
        <v/>
      </c>
      <c r="M269" s="141" t="str">
        <f t="shared" ca="1" si="67"/>
        <v/>
      </c>
      <c r="N269" s="142" t="str">
        <f t="shared" ca="1" si="68"/>
        <v/>
      </c>
      <c r="O269" s="143" t="str">
        <f t="shared" ca="1" si="69"/>
        <v/>
      </c>
      <c r="P269" s="143" t="str">
        <f t="shared" ca="1" si="70"/>
        <v/>
      </c>
      <c r="Q269" s="143" t="str">
        <f t="shared" ca="1" si="71"/>
        <v/>
      </c>
      <c r="R269" s="146"/>
      <c r="AA269" s="8" t="str">
        <f t="shared" ca="1" si="72"/>
        <v/>
      </c>
      <c r="AB269" s="8" t="str">
        <f t="shared" ca="1" si="73"/>
        <v/>
      </c>
      <c r="AC269" s="8" t="str">
        <f t="shared" ca="1" si="79"/>
        <v/>
      </c>
      <c r="AD269" s="8" t="str">
        <f t="shared" ca="1" si="79"/>
        <v/>
      </c>
      <c r="AE269" s="38" t="str">
        <f t="shared" ca="1" si="74"/>
        <v/>
      </c>
      <c r="AF269" s="38" t="str">
        <f t="shared" ca="1" si="75"/>
        <v/>
      </c>
      <c r="AG269" s="8" t="str">
        <f t="shared" ca="1" si="76"/>
        <v/>
      </c>
      <c r="AH269" s="8" t="str">
        <f t="shared" ca="1" si="77"/>
        <v/>
      </c>
      <c r="AI269" s="8" t="str">
        <f t="shared" ca="1" si="78"/>
        <v/>
      </c>
    </row>
    <row r="270" spans="11:35">
      <c r="K270" s="135" t="str">
        <f t="shared" ca="1" si="64"/>
        <v/>
      </c>
      <c r="L270" s="135" t="str">
        <f ca="1">IF(ROW()-$I$19&lt;$I$8,OFFSET(#REF!,ROW()-$I$19+$I$4,COLUMN()-$I$21+$I$6),IF(ROW()-$I$19&lt;$I$8+$I$16,OFFSET(#REF!,ROW()-$I$19-$I$8+$I$12,COLUMN()-$I$21+$I$14),""))</f>
        <v/>
      </c>
      <c r="M270" s="141" t="str">
        <f t="shared" ca="1" si="67"/>
        <v/>
      </c>
      <c r="N270" s="142" t="str">
        <f t="shared" ca="1" si="68"/>
        <v/>
      </c>
      <c r="O270" s="143" t="str">
        <f t="shared" ca="1" si="69"/>
        <v/>
      </c>
      <c r="P270" s="143" t="str">
        <f t="shared" ca="1" si="70"/>
        <v/>
      </c>
      <c r="Q270" s="143" t="str">
        <f t="shared" ca="1" si="71"/>
        <v/>
      </c>
      <c r="R270" s="146"/>
      <c r="AA270" s="8" t="str">
        <f t="shared" ca="1" si="72"/>
        <v/>
      </c>
      <c r="AB270" s="8" t="str">
        <f t="shared" ca="1" si="73"/>
        <v/>
      </c>
      <c r="AC270" s="8" t="str">
        <f t="shared" ca="1" si="79"/>
        <v/>
      </c>
      <c r="AD270" s="8" t="str">
        <f t="shared" ca="1" si="79"/>
        <v/>
      </c>
      <c r="AE270" s="38" t="str">
        <f t="shared" ca="1" si="74"/>
        <v/>
      </c>
      <c r="AF270" s="38" t="str">
        <f t="shared" ca="1" si="75"/>
        <v/>
      </c>
      <c r="AG270" s="8" t="str">
        <f t="shared" ca="1" si="76"/>
        <v/>
      </c>
      <c r="AH270" s="8" t="str">
        <f t="shared" ca="1" si="77"/>
        <v/>
      </c>
      <c r="AI270" s="8" t="str">
        <f t="shared" ca="1" si="78"/>
        <v/>
      </c>
    </row>
    <row r="271" spans="11:35">
      <c r="K271" s="135" t="str">
        <f t="shared" ca="1" si="64"/>
        <v/>
      </c>
      <c r="L271" s="135" t="str">
        <f ca="1">IF(ROW()-$I$19&lt;$I$8,OFFSET(#REF!,ROW()-$I$19+$I$4,COLUMN()-$I$21+$I$6),IF(ROW()-$I$19&lt;$I$8+$I$16,OFFSET(#REF!,ROW()-$I$19-$I$8+$I$12,COLUMN()-$I$21+$I$14),""))</f>
        <v/>
      </c>
      <c r="M271" s="141" t="str">
        <f t="shared" ca="1" si="67"/>
        <v/>
      </c>
      <c r="N271" s="142" t="str">
        <f t="shared" ca="1" si="68"/>
        <v/>
      </c>
      <c r="O271" s="143" t="str">
        <f t="shared" ca="1" si="69"/>
        <v/>
      </c>
      <c r="P271" s="143" t="str">
        <f t="shared" ca="1" si="70"/>
        <v/>
      </c>
      <c r="Q271" s="143" t="str">
        <f t="shared" ca="1" si="71"/>
        <v/>
      </c>
      <c r="R271" s="146"/>
      <c r="AA271" s="8" t="str">
        <f t="shared" ca="1" si="72"/>
        <v/>
      </c>
      <c r="AB271" s="8" t="str">
        <f t="shared" ca="1" si="73"/>
        <v/>
      </c>
      <c r="AC271" s="8" t="str">
        <f t="shared" ca="1" si="79"/>
        <v/>
      </c>
      <c r="AD271" s="8" t="str">
        <f t="shared" ca="1" si="79"/>
        <v/>
      </c>
      <c r="AE271" s="38" t="str">
        <f t="shared" ca="1" si="74"/>
        <v/>
      </c>
      <c r="AF271" s="38" t="str">
        <f t="shared" ca="1" si="75"/>
        <v/>
      </c>
      <c r="AG271" s="8" t="str">
        <f t="shared" ca="1" si="76"/>
        <v/>
      </c>
      <c r="AH271" s="8" t="str">
        <f t="shared" ca="1" si="77"/>
        <v/>
      </c>
      <c r="AI271" s="8" t="str">
        <f t="shared" ca="1" si="78"/>
        <v/>
      </c>
    </row>
    <row r="272" spans="11:35">
      <c r="K272" s="135" t="str">
        <f t="shared" ca="1" si="64"/>
        <v/>
      </c>
      <c r="L272" s="135" t="str">
        <f ca="1">IF(ROW()-$I$19&lt;$I$8,OFFSET(#REF!,ROW()-$I$19+$I$4,COLUMN()-$I$21+$I$6),IF(ROW()-$I$19&lt;$I$8+$I$16,OFFSET(#REF!,ROW()-$I$19-$I$8+$I$12,COLUMN()-$I$21+$I$14),""))</f>
        <v/>
      </c>
      <c r="M272" s="141" t="str">
        <f t="shared" ca="1" si="67"/>
        <v/>
      </c>
      <c r="N272" s="142" t="str">
        <f t="shared" ca="1" si="68"/>
        <v/>
      </c>
      <c r="O272" s="143" t="str">
        <f t="shared" ca="1" si="69"/>
        <v/>
      </c>
      <c r="P272" s="143" t="str">
        <f t="shared" ca="1" si="70"/>
        <v/>
      </c>
      <c r="Q272" s="143" t="str">
        <f t="shared" ca="1" si="71"/>
        <v/>
      </c>
      <c r="R272" s="146"/>
      <c r="AA272" s="8" t="str">
        <f t="shared" ca="1" si="72"/>
        <v/>
      </c>
      <c r="AB272" s="8" t="str">
        <f t="shared" ca="1" si="73"/>
        <v/>
      </c>
      <c r="AC272" s="8" t="str">
        <f t="shared" ca="1" si="79"/>
        <v/>
      </c>
      <c r="AD272" s="8" t="str">
        <f t="shared" ca="1" si="79"/>
        <v/>
      </c>
      <c r="AE272" s="38" t="str">
        <f t="shared" ca="1" si="74"/>
        <v/>
      </c>
      <c r="AF272" s="38" t="str">
        <f t="shared" ca="1" si="75"/>
        <v/>
      </c>
      <c r="AG272" s="8" t="str">
        <f t="shared" ca="1" si="76"/>
        <v/>
      </c>
      <c r="AH272" s="8" t="str">
        <f t="shared" ca="1" si="77"/>
        <v/>
      </c>
      <c r="AI272" s="8" t="str">
        <f t="shared" ca="1" si="78"/>
        <v/>
      </c>
    </row>
    <row r="273" spans="11:35">
      <c r="K273" s="135" t="str">
        <f t="shared" ca="1" si="64"/>
        <v/>
      </c>
      <c r="L273" s="135" t="str">
        <f ca="1">IF(ROW()-$I$19&lt;$I$8,OFFSET(#REF!,ROW()-$I$19+$I$4,COLUMN()-$I$21+$I$6),IF(ROW()-$I$19&lt;$I$8+$I$16,OFFSET(#REF!,ROW()-$I$19-$I$8+$I$12,COLUMN()-$I$21+$I$14),""))</f>
        <v/>
      </c>
      <c r="M273" s="141" t="str">
        <f t="shared" ca="1" si="67"/>
        <v/>
      </c>
      <c r="N273" s="142" t="str">
        <f t="shared" ca="1" si="68"/>
        <v/>
      </c>
      <c r="O273" s="143" t="str">
        <f t="shared" ca="1" si="69"/>
        <v/>
      </c>
      <c r="P273" s="143" t="str">
        <f t="shared" ca="1" si="70"/>
        <v/>
      </c>
      <c r="Q273" s="143" t="str">
        <f t="shared" ca="1" si="71"/>
        <v/>
      </c>
      <c r="R273" s="146"/>
      <c r="AA273" s="8" t="str">
        <f t="shared" ca="1" si="72"/>
        <v/>
      </c>
      <c r="AB273" s="8" t="str">
        <f t="shared" ca="1" si="73"/>
        <v/>
      </c>
      <c r="AC273" s="8" t="str">
        <f t="shared" ca="1" si="79"/>
        <v/>
      </c>
      <c r="AD273" s="8" t="str">
        <f t="shared" ca="1" si="79"/>
        <v/>
      </c>
      <c r="AE273" s="38" t="str">
        <f t="shared" ca="1" si="74"/>
        <v/>
      </c>
      <c r="AF273" s="38" t="str">
        <f t="shared" ca="1" si="75"/>
        <v/>
      </c>
      <c r="AG273" s="8" t="str">
        <f t="shared" ca="1" si="76"/>
        <v/>
      </c>
      <c r="AH273" s="8" t="str">
        <f t="shared" ca="1" si="77"/>
        <v/>
      </c>
      <c r="AI273" s="8" t="str">
        <f t="shared" ca="1" si="78"/>
        <v/>
      </c>
    </row>
    <row r="274" spans="11:35">
      <c r="K274" s="135" t="str">
        <f t="shared" ca="1" si="64"/>
        <v/>
      </c>
      <c r="L274" s="135" t="str">
        <f ca="1">IF(ROW()-$I$19&lt;$I$8,OFFSET(#REF!,ROW()-$I$19+$I$4,COLUMN()-$I$21+$I$6),IF(ROW()-$I$19&lt;$I$8+$I$16,OFFSET(#REF!,ROW()-$I$19-$I$8+$I$12,COLUMN()-$I$21+$I$14),""))</f>
        <v/>
      </c>
      <c r="M274" s="141" t="str">
        <f t="shared" ca="1" si="67"/>
        <v/>
      </c>
      <c r="N274" s="142" t="str">
        <f t="shared" ca="1" si="68"/>
        <v/>
      </c>
      <c r="O274" s="143" t="str">
        <f t="shared" ca="1" si="69"/>
        <v/>
      </c>
      <c r="P274" s="143" t="str">
        <f t="shared" ca="1" si="70"/>
        <v/>
      </c>
      <c r="Q274" s="143" t="str">
        <f t="shared" ca="1" si="71"/>
        <v/>
      </c>
      <c r="R274" s="146"/>
      <c r="AA274" s="8" t="str">
        <f t="shared" ca="1" si="72"/>
        <v/>
      </c>
      <c r="AB274" s="8" t="str">
        <f t="shared" ca="1" si="73"/>
        <v/>
      </c>
      <c r="AC274" s="8" t="str">
        <f t="shared" ca="1" si="79"/>
        <v/>
      </c>
      <c r="AD274" s="8" t="str">
        <f t="shared" ca="1" si="79"/>
        <v/>
      </c>
      <c r="AE274" s="38" t="str">
        <f t="shared" ca="1" si="74"/>
        <v/>
      </c>
      <c r="AF274" s="38" t="str">
        <f t="shared" ca="1" si="75"/>
        <v/>
      </c>
      <c r="AG274" s="8" t="str">
        <f t="shared" ca="1" si="76"/>
        <v/>
      </c>
      <c r="AH274" s="8" t="str">
        <f t="shared" ca="1" si="77"/>
        <v/>
      </c>
      <c r="AI274" s="8" t="str">
        <f t="shared" ca="1" si="78"/>
        <v/>
      </c>
    </row>
    <row r="275" spans="11:35">
      <c r="K275" s="135" t="str">
        <f t="shared" ca="1" si="64"/>
        <v/>
      </c>
      <c r="L275" s="135" t="str">
        <f ca="1">IF(ROW()-$I$19&lt;$I$8,OFFSET(#REF!,ROW()-$I$19+$I$4,COLUMN()-$I$21+$I$6),IF(ROW()-$I$19&lt;$I$8+$I$16,OFFSET(#REF!,ROW()-$I$19-$I$8+$I$12,COLUMN()-$I$21+$I$14),""))</f>
        <v/>
      </c>
      <c r="M275" s="141" t="str">
        <f t="shared" ca="1" si="67"/>
        <v/>
      </c>
      <c r="N275" s="142" t="str">
        <f t="shared" ca="1" si="68"/>
        <v/>
      </c>
      <c r="O275" s="143" t="str">
        <f t="shared" ca="1" si="69"/>
        <v/>
      </c>
      <c r="P275" s="143" t="str">
        <f t="shared" ca="1" si="70"/>
        <v/>
      </c>
      <c r="Q275" s="143" t="str">
        <f t="shared" ca="1" si="71"/>
        <v/>
      </c>
      <c r="R275" s="146"/>
      <c r="AA275" s="8" t="str">
        <f t="shared" ca="1" si="72"/>
        <v/>
      </c>
      <c r="AB275" s="8" t="str">
        <f t="shared" ca="1" si="73"/>
        <v/>
      </c>
      <c r="AC275" s="8" t="str">
        <f t="shared" ca="1" si="79"/>
        <v/>
      </c>
      <c r="AD275" s="8" t="str">
        <f t="shared" ca="1" si="79"/>
        <v/>
      </c>
      <c r="AE275" s="38" t="str">
        <f t="shared" ca="1" si="74"/>
        <v/>
      </c>
      <c r="AF275" s="38" t="str">
        <f t="shared" ca="1" si="75"/>
        <v/>
      </c>
      <c r="AG275" s="8" t="str">
        <f t="shared" ca="1" si="76"/>
        <v/>
      </c>
      <c r="AH275" s="8" t="str">
        <f t="shared" ca="1" si="77"/>
        <v/>
      </c>
      <c r="AI275" s="8" t="str">
        <f t="shared" ca="1" si="78"/>
        <v/>
      </c>
    </row>
    <row r="276" spans="11:35">
      <c r="K276" s="135" t="str">
        <f t="shared" ca="1" si="64"/>
        <v/>
      </c>
      <c r="L276" s="135" t="str">
        <f ca="1">IF(ROW()-$I$19&lt;$I$8,OFFSET(#REF!,ROW()-$I$19+$I$4,COLUMN()-$I$21+$I$6),IF(ROW()-$I$19&lt;$I$8+$I$16,OFFSET(#REF!,ROW()-$I$19-$I$8+$I$12,COLUMN()-$I$21+$I$14),""))</f>
        <v/>
      </c>
      <c r="M276" s="141" t="str">
        <f t="shared" ca="1" si="67"/>
        <v/>
      </c>
      <c r="N276" s="142" t="str">
        <f t="shared" ca="1" si="68"/>
        <v/>
      </c>
      <c r="O276" s="143" t="str">
        <f t="shared" ca="1" si="69"/>
        <v/>
      </c>
      <c r="P276" s="143" t="str">
        <f t="shared" ca="1" si="70"/>
        <v/>
      </c>
      <c r="Q276" s="143" t="str">
        <f t="shared" ca="1" si="71"/>
        <v/>
      </c>
      <c r="R276" s="146"/>
      <c r="AA276" s="8" t="str">
        <f t="shared" ca="1" si="72"/>
        <v/>
      </c>
      <c r="AB276" s="8" t="str">
        <f t="shared" ca="1" si="73"/>
        <v/>
      </c>
      <c r="AC276" s="8" t="str">
        <f t="shared" ca="1" si="79"/>
        <v/>
      </c>
      <c r="AD276" s="8" t="str">
        <f t="shared" ca="1" si="79"/>
        <v/>
      </c>
      <c r="AE276" s="38" t="str">
        <f t="shared" ca="1" si="74"/>
        <v/>
      </c>
      <c r="AF276" s="38" t="str">
        <f t="shared" ca="1" si="75"/>
        <v/>
      </c>
      <c r="AG276" s="8" t="str">
        <f t="shared" ca="1" si="76"/>
        <v/>
      </c>
      <c r="AH276" s="8" t="str">
        <f t="shared" ca="1" si="77"/>
        <v/>
      </c>
      <c r="AI276" s="8" t="str">
        <f t="shared" ca="1" si="78"/>
        <v/>
      </c>
    </row>
    <row r="277" spans="11:35">
      <c r="K277" s="135" t="str">
        <f t="shared" ca="1" si="64"/>
        <v/>
      </c>
      <c r="L277" s="135" t="str">
        <f ca="1">IF(ROW()-$I$19&lt;$I$8,OFFSET(#REF!,ROW()-$I$19+$I$4,COLUMN()-$I$21+$I$6),IF(ROW()-$I$19&lt;$I$8+$I$16,OFFSET(#REF!,ROW()-$I$19-$I$8+$I$12,COLUMN()-$I$21+$I$14),""))</f>
        <v/>
      </c>
      <c r="M277" s="141" t="str">
        <f t="shared" ca="1" si="67"/>
        <v/>
      </c>
      <c r="N277" s="142" t="str">
        <f t="shared" ca="1" si="68"/>
        <v/>
      </c>
      <c r="O277" s="143" t="str">
        <f t="shared" ca="1" si="69"/>
        <v/>
      </c>
      <c r="P277" s="143" t="str">
        <f t="shared" ca="1" si="70"/>
        <v/>
      </c>
      <c r="Q277" s="143" t="str">
        <f t="shared" ca="1" si="71"/>
        <v/>
      </c>
      <c r="R277" s="146"/>
      <c r="AA277" s="8" t="str">
        <f t="shared" ca="1" si="72"/>
        <v/>
      </c>
      <c r="AB277" s="8" t="str">
        <f t="shared" ca="1" si="73"/>
        <v/>
      </c>
      <c r="AC277" s="8" t="str">
        <f t="shared" ca="1" si="79"/>
        <v/>
      </c>
      <c r="AD277" s="8" t="str">
        <f t="shared" ca="1" si="79"/>
        <v/>
      </c>
      <c r="AE277" s="38" t="str">
        <f t="shared" ca="1" si="74"/>
        <v/>
      </c>
      <c r="AF277" s="38" t="str">
        <f t="shared" ca="1" si="75"/>
        <v/>
      </c>
      <c r="AG277" s="8" t="str">
        <f t="shared" ca="1" si="76"/>
        <v/>
      </c>
      <c r="AH277" s="8" t="str">
        <f t="shared" ca="1" si="77"/>
        <v/>
      </c>
      <c r="AI277" s="8" t="str">
        <f t="shared" ca="1" si="78"/>
        <v/>
      </c>
    </row>
    <row r="278" spans="11:35">
      <c r="K278" s="135" t="str">
        <f t="shared" ca="1" si="64"/>
        <v/>
      </c>
      <c r="L278" s="135" t="str">
        <f ca="1">IF(ROW()-$I$19&lt;$I$8,OFFSET(#REF!,ROW()-$I$19+$I$4,COLUMN()-$I$21+$I$6),IF(ROW()-$I$19&lt;$I$8+$I$16,OFFSET(#REF!,ROW()-$I$19-$I$8+$I$12,COLUMN()-$I$21+$I$14),""))</f>
        <v/>
      </c>
      <c r="M278" s="141" t="str">
        <f t="shared" ca="1" si="67"/>
        <v/>
      </c>
      <c r="N278" s="142" t="str">
        <f t="shared" ca="1" si="68"/>
        <v/>
      </c>
      <c r="O278" s="143" t="str">
        <f t="shared" ca="1" si="69"/>
        <v/>
      </c>
      <c r="P278" s="143" t="str">
        <f t="shared" ca="1" si="70"/>
        <v/>
      </c>
      <c r="Q278" s="143" t="str">
        <f t="shared" ca="1" si="71"/>
        <v/>
      </c>
      <c r="R278" s="146"/>
      <c r="AA278" s="8" t="str">
        <f t="shared" ca="1" si="72"/>
        <v/>
      </c>
      <c r="AB278" s="8" t="str">
        <f t="shared" ca="1" si="73"/>
        <v/>
      </c>
      <c r="AC278" s="8" t="str">
        <f t="shared" ca="1" si="79"/>
        <v/>
      </c>
      <c r="AD278" s="8" t="str">
        <f t="shared" ca="1" si="79"/>
        <v/>
      </c>
      <c r="AE278" s="38" t="str">
        <f t="shared" ca="1" si="74"/>
        <v/>
      </c>
      <c r="AF278" s="38" t="str">
        <f t="shared" ca="1" si="75"/>
        <v/>
      </c>
      <c r="AG278" s="8" t="str">
        <f t="shared" ca="1" si="76"/>
        <v/>
      </c>
      <c r="AH278" s="8" t="str">
        <f t="shared" ca="1" si="77"/>
        <v/>
      </c>
      <c r="AI278" s="8" t="str">
        <f t="shared" ca="1" si="78"/>
        <v/>
      </c>
    </row>
    <row r="279" spans="11:35">
      <c r="K279" s="135" t="str">
        <f t="shared" ca="1" si="64"/>
        <v/>
      </c>
      <c r="L279" s="135" t="str">
        <f ca="1">IF(ROW()-$I$19&lt;$I$8,OFFSET(#REF!,ROW()-$I$19+$I$4,COLUMN()-$I$21+$I$6),IF(ROW()-$I$19&lt;$I$8+$I$16,OFFSET(#REF!,ROW()-$I$19-$I$8+$I$12,COLUMN()-$I$21+$I$14),""))</f>
        <v/>
      </c>
      <c r="M279" s="141" t="str">
        <f t="shared" ca="1" si="67"/>
        <v/>
      </c>
      <c r="N279" s="142" t="str">
        <f t="shared" ca="1" si="68"/>
        <v/>
      </c>
      <c r="O279" s="143" t="str">
        <f t="shared" ca="1" si="69"/>
        <v/>
      </c>
      <c r="P279" s="143" t="str">
        <f t="shared" ca="1" si="70"/>
        <v/>
      </c>
      <c r="Q279" s="143" t="str">
        <f t="shared" ca="1" si="71"/>
        <v/>
      </c>
      <c r="R279" s="146"/>
      <c r="AA279" s="8" t="str">
        <f t="shared" ca="1" si="72"/>
        <v/>
      </c>
      <c r="AB279" s="8" t="str">
        <f t="shared" ca="1" si="73"/>
        <v/>
      </c>
      <c r="AC279" s="8" t="str">
        <f t="shared" ca="1" si="79"/>
        <v/>
      </c>
      <c r="AD279" s="8" t="str">
        <f t="shared" ca="1" si="79"/>
        <v/>
      </c>
      <c r="AE279" s="38" t="str">
        <f t="shared" ca="1" si="74"/>
        <v/>
      </c>
      <c r="AF279" s="38" t="str">
        <f t="shared" ca="1" si="75"/>
        <v/>
      </c>
      <c r="AG279" s="8" t="str">
        <f t="shared" ca="1" si="76"/>
        <v/>
      </c>
      <c r="AH279" s="8" t="str">
        <f t="shared" ca="1" si="77"/>
        <v/>
      </c>
      <c r="AI279" s="8" t="str">
        <f t="shared" ca="1" si="78"/>
        <v/>
      </c>
    </row>
    <row r="280" spans="11:35">
      <c r="K280" s="135" t="str">
        <f t="shared" ca="1" si="64"/>
        <v/>
      </c>
      <c r="L280" s="135" t="str">
        <f ca="1">IF(ROW()-$I$19&lt;$I$8,OFFSET(#REF!,ROW()-$I$19+$I$4,COLUMN()-$I$21+$I$6),IF(ROW()-$I$19&lt;$I$8+$I$16,OFFSET(#REF!,ROW()-$I$19-$I$8+$I$12,COLUMN()-$I$21+$I$14),""))</f>
        <v/>
      </c>
      <c r="M280" s="141" t="str">
        <f t="shared" ca="1" si="67"/>
        <v/>
      </c>
      <c r="N280" s="142" t="str">
        <f t="shared" ca="1" si="68"/>
        <v/>
      </c>
      <c r="O280" s="143" t="str">
        <f t="shared" ca="1" si="69"/>
        <v/>
      </c>
      <c r="P280" s="143" t="str">
        <f t="shared" ca="1" si="70"/>
        <v/>
      </c>
      <c r="Q280" s="143" t="str">
        <f t="shared" ca="1" si="71"/>
        <v/>
      </c>
      <c r="R280" s="146"/>
      <c r="AA280" s="8" t="str">
        <f t="shared" ca="1" si="72"/>
        <v/>
      </c>
      <c r="AB280" s="8" t="str">
        <f t="shared" ca="1" si="73"/>
        <v/>
      </c>
      <c r="AC280" s="8" t="str">
        <f t="shared" ref="AC280:AD299" ca="1" si="80">IF(ROW()-$Y$11&lt;$Y$8,OFFSET($A$1,ROW()-$Y$11+$Y$4,COLUMN()-$Y$13+$Y$6),"")</f>
        <v/>
      </c>
      <c r="AD280" s="8" t="str">
        <f t="shared" ca="1" si="80"/>
        <v/>
      </c>
      <c r="AE280" s="38" t="str">
        <f t="shared" ca="1" si="74"/>
        <v/>
      </c>
      <c r="AF280" s="38" t="str">
        <f t="shared" ca="1" si="75"/>
        <v/>
      </c>
      <c r="AG280" s="8" t="str">
        <f t="shared" ca="1" si="76"/>
        <v/>
      </c>
      <c r="AH280" s="8" t="str">
        <f t="shared" ca="1" si="77"/>
        <v/>
      </c>
      <c r="AI280" s="8" t="str">
        <f t="shared" ca="1" si="78"/>
        <v/>
      </c>
    </row>
    <row r="281" spans="11:35">
      <c r="K281" s="135" t="str">
        <f t="shared" ref="K281:K344" ca="1" si="81">IF(ROW()-$I$19&lt;$I$8,OFFSET($A$1,ROW()-$I$19+$I$4,COLUMN()-$I$21+$I$6),IF(ROW()-$I$19&lt;$I$8+$I$16,OFFSET($A$1,ROW()-$I$19-$I$8+$I$12,COLUMN()-$I$21+$I$14),""))</f>
        <v/>
      </c>
      <c r="L281" s="135" t="str">
        <f ca="1">IF(ROW()-$I$19&lt;$I$8,OFFSET(#REF!,ROW()-$I$19+$I$4,COLUMN()-$I$21+$I$6),IF(ROW()-$I$19&lt;$I$8+$I$16,OFFSET(#REF!,ROW()-$I$19-$I$8+$I$12,COLUMN()-$I$21+$I$14),""))</f>
        <v/>
      </c>
      <c r="M281" s="141" t="str">
        <f t="shared" ca="1" si="67"/>
        <v/>
      </c>
      <c r="N281" s="142" t="str">
        <f t="shared" ca="1" si="68"/>
        <v/>
      </c>
      <c r="O281" s="143" t="str">
        <f t="shared" ca="1" si="69"/>
        <v/>
      </c>
      <c r="P281" s="143" t="str">
        <f t="shared" ca="1" si="70"/>
        <v/>
      </c>
      <c r="Q281" s="143" t="str">
        <f t="shared" ca="1" si="71"/>
        <v/>
      </c>
      <c r="R281" s="146"/>
      <c r="AA281" s="8" t="str">
        <f t="shared" ca="1" si="72"/>
        <v/>
      </c>
      <c r="AB281" s="8" t="str">
        <f t="shared" ca="1" si="73"/>
        <v/>
      </c>
      <c r="AC281" s="8" t="str">
        <f t="shared" ca="1" si="80"/>
        <v/>
      </c>
      <c r="AD281" s="8" t="str">
        <f t="shared" ca="1" si="80"/>
        <v/>
      </c>
      <c r="AE281" s="38" t="str">
        <f t="shared" ca="1" si="74"/>
        <v/>
      </c>
      <c r="AF281" s="38" t="str">
        <f t="shared" ca="1" si="75"/>
        <v/>
      </c>
      <c r="AG281" s="8" t="str">
        <f t="shared" ca="1" si="76"/>
        <v/>
      </c>
      <c r="AH281" s="8" t="str">
        <f t="shared" ca="1" si="77"/>
        <v/>
      </c>
      <c r="AI281" s="8" t="str">
        <f t="shared" ca="1" si="78"/>
        <v/>
      </c>
    </row>
    <row r="282" spans="11:35">
      <c r="K282" s="135" t="str">
        <f t="shared" ca="1" si="81"/>
        <v/>
      </c>
      <c r="L282" s="135" t="str">
        <f ca="1">IF(ROW()-$I$19&lt;$I$8,OFFSET(#REF!,ROW()-$I$19+$I$4,COLUMN()-$I$21+$I$6),IF(ROW()-$I$19&lt;$I$8+$I$16,OFFSET(#REF!,ROW()-$I$19-$I$8+$I$12,COLUMN()-$I$21+$I$14),""))</f>
        <v/>
      </c>
      <c r="M282" s="141" t="str">
        <f t="shared" ca="1" si="67"/>
        <v/>
      </c>
      <c r="N282" s="142" t="str">
        <f t="shared" ca="1" si="68"/>
        <v/>
      </c>
      <c r="O282" s="143" t="str">
        <f t="shared" ca="1" si="69"/>
        <v/>
      </c>
      <c r="P282" s="143" t="str">
        <f t="shared" ca="1" si="70"/>
        <v/>
      </c>
      <c r="Q282" s="143" t="str">
        <f t="shared" ca="1" si="71"/>
        <v/>
      </c>
      <c r="R282" s="146"/>
      <c r="AA282" s="8" t="str">
        <f t="shared" ca="1" si="72"/>
        <v/>
      </c>
      <c r="AB282" s="8" t="str">
        <f t="shared" ca="1" si="73"/>
        <v/>
      </c>
      <c r="AC282" s="8" t="str">
        <f t="shared" ca="1" si="80"/>
        <v/>
      </c>
      <c r="AD282" s="8" t="str">
        <f t="shared" ca="1" si="80"/>
        <v/>
      </c>
      <c r="AE282" s="38" t="str">
        <f t="shared" ca="1" si="74"/>
        <v/>
      </c>
      <c r="AF282" s="38" t="str">
        <f t="shared" ca="1" si="75"/>
        <v/>
      </c>
      <c r="AG282" s="8" t="str">
        <f t="shared" ca="1" si="76"/>
        <v/>
      </c>
      <c r="AH282" s="8" t="str">
        <f t="shared" ca="1" si="77"/>
        <v/>
      </c>
      <c r="AI282" s="8" t="str">
        <f t="shared" ca="1" si="78"/>
        <v/>
      </c>
    </row>
    <row r="283" spans="11:35">
      <c r="K283" s="135" t="str">
        <f t="shared" ca="1" si="81"/>
        <v/>
      </c>
      <c r="L283" s="135" t="str">
        <f ca="1">IF(ROW()-$I$19&lt;$I$8,OFFSET(#REF!,ROW()-$I$19+$I$4,COLUMN()-$I$21+$I$6),IF(ROW()-$I$19&lt;$I$8+$I$16,OFFSET(#REF!,ROW()-$I$19-$I$8+$I$12,COLUMN()-$I$21+$I$14),""))</f>
        <v/>
      </c>
      <c r="M283" s="141" t="str">
        <f t="shared" ca="1" si="67"/>
        <v/>
      </c>
      <c r="N283" s="142" t="str">
        <f t="shared" ca="1" si="68"/>
        <v/>
      </c>
      <c r="O283" s="143" t="str">
        <f t="shared" ca="1" si="69"/>
        <v/>
      </c>
      <c r="P283" s="143" t="str">
        <f t="shared" ca="1" si="70"/>
        <v/>
      </c>
      <c r="Q283" s="143" t="str">
        <f t="shared" ca="1" si="71"/>
        <v/>
      </c>
      <c r="R283" s="146"/>
      <c r="AA283" s="8" t="str">
        <f t="shared" ca="1" si="72"/>
        <v/>
      </c>
      <c r="AB283" s="8" t="str">
        <f t="shared" ca="1" si="73"/>
        <v/>
      </c>
      <c r="AC283" s="8" t="str">
        <f t="shared" ca="1" si="80"/>
        <v/>
      </c>
      <c r="AD283" s="8" t="str">
        <f t="shared" ca="1" si="80"/>
        <v/>
      </c>
      <c r="AE283" s="38" t="str">
        <f t="shared" ca="1" si="74"/>
        <v/>
      </c>
      <c r="AF283" s="38" t="str">
        <f t="shared" ca="1" si="75"/>
        <v/>
      </c>
      <c r="AG283" s="8" t="str">
        <f t="shared" ca="1" si="76"/>
        <v/>
      </c>
      <c r="AH283" s="8" t="str">
        <f t="shared" ca="1" si="77"/>
        <v/>
      </c>
      <c r="AI283" s="8" t="str">
        <f t="shared" ca="1" si="78"/>
        <v/>
      </c>
    </row>
    <row r="284" spans="11:35">
      <c r="K284" s="135" t="str">
        <f t="shared" ca="1" si="81"/>
        <v/>
      </c>
      <c r="L284" s="135" t="str">
        <f ca="1">IF(ROW()-$I$19&lt;$I$8,OFFSET(#REF!,ROW()-$I$19+$I$4,COLUMN()-$I$21+$I$6),IF(ROW()-$I$19&lt;$I$8+$I$16,OFFSET(#REF!,ROW()-$I$19-$I$8+$I$12,COLUMN()-$I$21+$I$14),""))</f>
        <v/>
      </c>
      <c r="M284" s="141" t="str">
        <f t="shared" ca="1" si="67"/>
        <v/>
      </c>
      <c r="N284" s="142" t="str">
        <f t="shared" ca="1" si="68"/>
        <v/>
      </c>
      <c r="O284" s="143" t="str">
        <f t="shared" ca="1" si="69"/>
        <v/>
      </c>
      <c r="P284" s="143" t="str">
        <f t="shared" ca="1" si="70"/>
        <v/>
      </c>
      <c r="Q284" s="143" t="str">
        <f t="shared" ca="1" si="71"/>
        <v/>
      </c>
      <c r="R284" s="146"/>
      <c r="AA284" s="8" t="str">
        <f t="shared" ca="1" si="72"/>
        <v/>
      </c>
      <c r="AB284" s="8" t="str">
        <f t="shared" ca="1" si="73"/>
        <v/>
      </c>
      <c r="AC284" s="8" t="str">
        <f t="shared" ca="1" si="80"/>
        <v/>
      </c>
      <c r="AD284" s="8" t="str">
        <f t="shared" ca="1" si="80"/>
        <v/>
      </c>
      <c r="AE284" s="38" t="str">
        <f t="shared" ca="1" si="74"/>
        <v/>
      </c>
      <c r="AF284" s="38" t="str">
        <f t="shared" ca="1" si="75"/>
        <v/>
      </c>
      <c r="AG284" s="8" t="str">
        <f t="shared" ca="1" si="76"/>
        <v/>
      </c>
      <c r="AH284" s="8" t="str">
        <f t="shared" ca="1" si="77"/>
        <v/>
      </c>
      <c r="AI284" s="8" t="str">
        <f t="shared" ca="1" si="78"/>
        <v/>
      </c>
    </row>
    <row r="285" spans="11:35">
      <c r="K285" s="135" t="str">
        <f t="shared" ca="1" si="81"/>
        <v/>
      </c>
      <c r="L285" s="135" t="str">
        <f ca="1">IF(ROW()-$I$19&lt;$I$8,OFFSET(#REF!,ROW()-$I$19+$I$4,COLUMN()-$I$21+$I$6),IF(ROW()-$I$19&lt;$I$8+$I$16,OFFSET(#REF!,ROW()-$I$19-$I$8+$I$12,COLUMN()-$I$21+$I$14),""))</f>
        <v/>
      </c>
      <c r="M285" s="141" t="str">
        <f t="shared" ca="1" si="67"/>
        <v/>
      </c>
      <c r="N285" s="142" t="str">
        <f t="shared" ca="1" si="68"/>
        <v/>
      </c>
      <c r="O285" s="143" t="str">
        <f t="shared" ca="1" si="69"/>
        <v/>
      </c>
      <c r="P285" s="143" t="str">
        <f t="shared" ca="1" si="70"/>
        <v/>
      </c>
      <c r="Q285" s="143" t="str">
        <f t="shared" ca="1" si="71"/>
        <v/>
      </c>
      <c r="R285" s="146"/>
      <c r="AA285" s="8" t="str">
        <f t="shared" ca="1" si="72"/>
        <v/>
      </c>
      <c r="AB285" s="8" t="str">
        <f t="shared" ca="1" si="73"/>
        <v/>
      </c>
      <c r="AC285" s="8" t="str">
        <f t="shared" ca="1" si="80"/>
        <v/>
      </c>
      <c r="AD285" s="8" t="str">
        <f t="shared" ca="1" si="80"/>
        <v/>
      </c>
      <c r="AE285" s="38" t="str">
        <f t="shared" ca="1" si="74"/>
        <v/>
      </c>
      <c r="AF285" s="38" t="str">
        <f t="shared" ca="1" si="75"/>
        <v/>
      </c>
      <c r="AG285" s="8" t="str">
        <f t="shared" ca="1" si="76"/>
        <v/>
      </c>
      <c r="AH285" s="8" t="str">
        <f t="shared" ca="1" si="77"/>
        <v/>
      </c>
      <c r="AI285" s="8" t="str">
        <f t="shared" ca="1" si="78"/>
        <v/>
      </c>
    </row>
    <row r="286" spans="11:35">
      <c r="K286" s="135" t="str">
        <f t="shared" ca="1" si="81"/>
        <v/>
      </c>
      <c r="L286" s="135" t="str">
        <f ca="1">IF(ROW()-$I$19&lt;$I$8,OFFSET(#REF!,ROW()-$I$19+$I$4,COLUMN()-$I$21+$I$6),IF(ROW()-$I$19&lt;$I$8+$I$16,OFFSET(#REF!,ROW()-$I$19-$I$8+$I$12,COLUMN()-$I$21+$I$14),""))</f>
        <v/>
      </c>
      <c r="M286" s="141" t="str">
        <f t="shared" ca="1" si="67"/>
        <v/>
      </c>
      <c r="N286" s="142" t="str">
        <f t="shared" ca="1" si="68"/>
        <v/>
      </c>
      <c r="O286" s="143" t="str">
        <f t="shared" ca="1" si="69"/>
        <v/>
      </c>
      <c r="P286" s="143" t="str">
        <f t="shared" ca="1" si="70"/>
        <v/>
      </c>
      <c r="Q286" s="143" t="str">
        <f t="shared" ca="1" si="71"/>
        <v/>
      </c>
      <c r="R286" s="146"/>
      <c r="AA286" s="8" t="str">
        <f t="shared" ca="1" si="72"/>
        <v/>
      </c>
      <c r="AB286" s="8" t="str">
        <f t="shared" ca="1" si="73"/>
        <v/>
      </c>
      <c r="AC286" s="8" t="str">
        <f t="shared" ca="1" si="80"/>
        <v/>
      </c>
      <c r="AD286" s="8" t="str">
        <f t="shared" ca="1" si="80"/>
        <v/>
      </c>
      <c r="AE286" s="38" t="str">
        <f t="shared" ca="1" si="74"/>
        <v/>
      </c>
      <c r="AF286" s="38" t="str">
        <f t="shared" ca="1" si="75"/>
        <v/>
      </c>
      <c r="AG286" s="8" t="str">
        <f t="shared" ca="1" si="76"/>
        <v/>
      </c>
      <c r="AH286" s="8" t="str">
        <f t="shared" ca="1" si="77"/>
        <v/>
      </c>
      <c r="AI286" s="8" t="str">
        <f t="shared" ca="1" si="78"/>
        <v/>
      </c>
    </row>
    <row r="287" spans="11:35">
      <c r="K287" s="135" t="str">
        <f t="shared" ca="1" si="81"/>
        <v/>
      </c>
      <c r="L287" s="135" t="str">
        <f ca="1">IF(ROW()-$I$19&lt;$I$8,OFFSET(#REF!,ROW()-$I$19+$I$4,COLUMN()-$I$21+$I$6),IF(ROW()-$I$19&lt;$I$8+$I$16,OFFSET(#REF!,ROW()-$I$19-$I$8+$I$12,COLUMN()-$I$21+$I$14),""))</f>
        <v/>
      </c>
      <c r="M287" s="141" t="str">
        <f t="shared" ca="1" si="67"/>
        <v/>
      </c>
      <c r="N287" s="142" t="str">
        <f t="shared" ca="1" si="68"/>
        <v/>
      </c>
      <c r="O287" s="143" t="str">
        <f t="shared" ca="1" si="69"/>
        <v/>
      </c>
      <c r="P287" s="143" t="str">
        <f t="shared" ca="1" si="70"/>
        <v/>
      </c>
      <c r="Q287" s="143" t="str">
        <f t="shared" ca="1" si="71"/>
        <v/>
      </c>
      <c r="R287" s="146"/>
      <c r="AA287" s="8" t="str">
        <f t="shared" ca="1" si="72"/>
        <v/>
      </c>
      <c r="AB287" s="8" t="str">
        <f t="shared" ca="1" si="73"/>
        <v/>
      </c>
      <c r="AC287" s="8" t="str">
        <f t="shared" ca="1" si="80"/>
        <v/>
      </c>
      <c r="AD287" s="8" t="str">
        <f t="shared" ca="1" si="80"/>
        <v/>
      </c>
      <c r="AE287" s="38" t="str">
        <f t="shared" ca="1" si="74"/>
        <v/>
      </c>
      <c r="AF287" s="38" t="str">
        <f t="shared" ca="1" si="75"/>
        <v/>
      </c>
      <c r="AG287" s="8" t="str">
        <f t="shared" ca="1" si="76"/>
        <v/>
      </c>
      <c r="AH287" s="8" t="str">
        <f t="shared" ca="1" si="77"/>
        <v/>
      </c>
      <c r="AI287" s="8" t="str">
        <f t="shared" ca="1" si="78"/>
        <v/>
      </c>
    </row>
    <row r="288" spans="11:35">
      <c r="K288" s="135" t="str">
        <f t="shared" ca="1" si="81"/>
        <v/>
      </c>
      <c r="L288" s="135" t="str">
        <f ca="1">IF(ROW()-$I$19&lt;$I$8,OFFSET(#REF!,ROW()-$I$19+$I$4,COLUMN()-$I$21+$I$6),IF(ROW()-$I$19&lt;$I$8+$I$16,OFFSET(#REF!,ROW()-$I$19-$I$8+$I$12,COLUMN()-$I$21+$I$14),""))</f>
        <v/>
      </c>
      <c r="M288" s="141" t="str">
        <f t="shared" ca="1" si="67"/>
        <v/>
      </c>
      <c r="N288" s="142" t="str">
        <f t="shared" ca="1" si="68"/>
        <v/>
      </c>
      <c r="O288" s="143" t="str">
        <f t="shared" ca="1" si="69"/>
        <v/>
      </c>
      <c r="P288" s="143" t="str">
        <f t="shared" ca="1" si="70"/>
        <v/>
      </c>
      <c r="Q288" s="143" t="str">
        <f t="shared" ca="1" si="71"/>
        <v/>
      </c>
      <c r="R288" s="146"/>
      <c r="AA288" s="8" t="str">
        <f t="shared" ca="1" si="72"/>
        <v/>
      </c>
      <c r="AB288" s="8" t="str">
        <f t="shared" ca="1" si="73"/>
        <v/>
      </c>
      <c r="AC288" s="8" t="str">
        <f t="shared" ca="1" si="80"/>
        <v/>
      </c>
      <c r="AD288" s="8" t="str">
        <f t="shared" ca="1" si="80"/>
        <v/>
      </c>
      <c r="AE288" s="38" t="str">
        <f t="shared" ca="1" si="74"/>
        <v/>
      </c>
      <c r="AF288" s="38" t="str">
        <f t="shared" ca="1" si="75"/>
        <v/>
      </c>
      <c r="AG288" s="8" t="str">
        <f t="shared" ca="1" si="76"/>
        <v/>
      </c>
      <c r="AH288" s="8" t="str">
        <f t="shared" ca="1" si="77"/>
        <v/>
      </c>
      <c r="AI288" s="8" t="str">
        <f t="shared" ca="1" si="78"/>
        <v/>
      </c>
    </row>
    <row r="289" spans="11:35">
      <c r="K289" s="135" t="str">
        <f t="shared" ca="1" si="81"/>
        <v/>
      </c>
      <c r="L289" s="135" t="str">
        <f ca="1">IF(ROW()-$I$19&lt;$I$8,OFFSET(#REF!,ROW()-$I$19+$I$4,COLUMN()-$I$21+$I$6),IF(ROW()-$I$19&lt;$I$8+$I$16,OFFSET(#REF!,ROW()-$I$19-$I$8+$I$12,COLUMN()-$I$21+$I$14),""))</f>
        <v/>
      </c>
      <c r="M289" s="141" t="str">
        <f t="shared" ca="1" si="67"/>
        <v/>
      </c>
      <c r="N289" s="142" t="str">
        <f t="shared" ca="1" si="68"/>
        <v/>
      </c>
      <c r="O289" s="143" t="str">
        <f t="shared" ca="1" si="69"/>
        <v/>
      </c>
      <c r="P289" s="143" t="str">
        <f t="shared" ca="1" si="70"/>
        <v/>
      </c>
      <c r="Q289" s="143" t="str">
        <f t="shared" ca="1" si="71"/>
        <v/>
      </c>
      <c r="R289" s="146"/>
      <c r="AA289" s="8" t="str">
        <f t="shared" ca="1" si="72"/>
        <v/>
      </c>
      <c r="AB289" s="8" t="str">
        <f t="shared" ca="1" si="73"/>
        <v/>
      </c>
      <c r="AC289" s="8" t="str">
        <f t="shared" ca="1" si="80"/>
        <v/>
      </c>
      <c r="AD289" s="8" t="str">
        <f t="shared" ca="1" si="80"/>
        <v/>
      </c>
      <c r="AE289" s="38" t="str">
        <f t="shared" ca="1" si="74"/>
        <v/>
      </c>
      <c r="AF289" s="38" t="str">
        <f t="shared" ca="1" si="75"/>
        <v/>
      </c>
      <c r="AG289" s="8" t="str">
        <f t="shared" ca="1" si="76"/>
        <v/>
      </c>
      <c r="AH289" s="8" t="str">
        <f t="shared" ca="1" si="77"/>
        <v/>
      </c>
      <c r="AI289" s="8" t="str">
        <f t="shared" ca="1" si="78"/>
        <v/>
      </c>
    </row>
    <row r="290" spans="11:35">
      <c r="K290" s="135" t="str">
        <f t="shared" ca="1" si="81"/>
        <v/>
      </c>
      <c r="L290" s="135" t="str">
        <f ca="1">IF(ROW()-$I$19&lt;$I$8,OFFSET(#REF!,ROW()-$I$19+$I$4,COLUMN()-$I$21+$I$6),IF(ROW()-$I$19&lt;$I$8+$I$16,OFFSET(#REF!,ROW()-$I$19-$I$8+$I$12,COLUMN()-$I$21+$I$14),""))</f>
        <v/>
      </c>
      <c r="M290" s="141" t="str">
        <f t="shared" ca="1" si="67"/>
        <v/>
      </c>
      <c r="N290" s="142" t="str">
        <f t="shared" ca="1" si="68"/>
        <v/>
      </c>
      <c r="O290" s="143" t="str">
        <f t="shared" ca="1" si="69"/>
        <v/>
      </c>
      <c r="P290" s="143" t="str">
        <f t="shared" ca="1" si="70"/>
        <v/>
      </c>
      <c r="Q290" s="143" t="str">
        <f t="shared" ca="1" si="71"/>
        <v/>
      </c>
      <c r="R290" s="146"/>
      <c r="AA290" s="8" t="str">
        <f t="shared" ca="1" si="72"/>
        <v/>
      </c>
      <c r="AB290" s="8" t="str">
        <f t="shared" ca="1" si="73"/>
        <v/>
      </c>
      <c r="AC290" s="8" t="str">
        <f t="shared" ca="1" si="80"/>
        <v/>
      </c>
      <c r="AD290" s="8" t="str">
        <f t="shared" ca="1" si="80"/>
        <v/>
      </c>
      <c r="AE290" s="38" t="str">
        <f t="shared" ca="1" si="74"/>
        <v/>
      </c>
      <c r="AF290" s="38" t="str">
        <f t="shared" ca="1" si="75"/>
        <v/>
      </c>
      <c r="AG290" s="8" t="str">
        <f t="shared" ca="1" si="76"/>
        <v/>
      </c>
      <c r="AH290" s="8" t="str">
        <f t="shared" ca="1" si="77"/>
        <v/>
      </c>
      <c r="AI290" s="8" t="str">
        <f t="shared" ca="1" si="78"/>
        <v/>
      </c>
    </row>
    <row r="291" spans="11:35">
      <c r="K291" s="135" t="str">
        <f t="shared" ca="1" si="81"/>
        <v/>
      </c>
      <c r="L291" s="135" t="str">
        <f ca="1">IF(ROW()-$I$19&lt;$I$8,OFFSET(#REF!,ROW()-$I$19+$I$4,COLUMN()-$I$21+$I$6),IF(ROW()-$I$19&lt;$I$8+$I$16,OFFSET(#REF!,ROW()-$I$19-$I$8+$I$12,COLUMN()-$I$21+$I$14),""))</f>
        <v/>
      </c>
      <c r="M291" s="141" t="str">
        <f t="shared" ca="1" si="67"/>
        <v/>
      </c>
      <c r="N291" s="142" t="str">
        <f t="shared" ca="1" si="68"/>
        <v/>
      </c>
      <c r="O291" s="143" t="str">
        <f t="shared" ca="1" si="69"/>
        <v/>
      </c>
      <c r="P291" s="143" t="str">
        <f t="shared" ca="1" si="70"/>
        <v/>
      </c>
      <c r="Q291" s="143" t="str">
        <f t="shared" ca="1" si="71"/>
        <v/>
      </c>
      <c r="R291" s="146"/>
      <c r="AA291" s="8" t="str">
        <f t="shared" ca="1" si="72"/>
        <v/>
      </c>
      <c r="AB291" s="8" t="str">
        <f t="shared" ca="1" si="73"/>
        <v/>
      </c>
      <c r="AC291" s="8" t="str">
        <f t="shared" ca="1" si="80"/>
        <v/>
      </c>
      <c r="AD291" s="8" t="str">
        <f t="shared" ca="1" si="80"/>
        <v/>
      </c>
      <c r="AE291" s="38" t="str">
        <f t="shared" ca="1" si="74"/>
        <v/>
      </c>
      <c r="AF291" s="38" t="str">
        <f t="shared" ca="1" si="75"/>
        <v/>
      </c>
      <c r="AG291" s="8" t="str">
        <f t="shared" ca="1" si="76"/>
        <v/>
      </c>
      <c r="AH291" s="8" t="str">
        <f t="shared" ca="1" si="77"/>
        <v/>
      </c>
      <c r="AI291" s="8" t="str">
        <f t="shared" ca="1" si="78"/>
        <v/>
      </c>
    </row>
    <row r="292" spans="11:35">
      <c r="K292" s="135" t="str">
        <f t="shared" ca="1" si="81"/>
        <v/>
      </c>
      <c r="L292" s="135" t="str">
        <f ca="1">IF(ROW()-$I$19&lt;$I$8,OFFSET(#REF!,ROW()-$I$19+$I$4,COLUMN()-$I$21+$I$6),IF(ROW()-$I$19&lt;$I$8+$I$16,OFFSET(#REF!,ROW()-$I$19-$I$8+$I$12,COLUMN()-$I$21+$I$14),""))</f>
        <v/>
      </c>
      <c r="M292" s="141" t="str">
        <f t="shared" ca="1" si="67"/>
        <v/>
      </c>
      <c r="N292" s="142" t="str">
        <f t="shared" ca="1" si="68"/>
        <v/>
      </c>
      <c r="O292" s="143" t="str">
        <f t="shared" ca="1" si="69"/>
        <v/>
      </c>
      <c r="P292" s="143" t="str">
        <f t="shared" ca="1" si="70"/>
        <v/>
      </c>
      <c r="Q292" s="143" t="str">
        <f t="shared" ca="1" si="71"/>
        <v/>
      </c>
      <c r="R292" s="146"/>
      <c r="AA292" s="8" t="str">
        <f t="shared" ca="1" si="72"/>
        <v/>
      </c>
      <c r="AB292" s="8" t="str">
        <f t="shared" ca="1" si="73"/>
        <v/>
      </c>
      <c r="AC292" s="8" t="str">
        <f t="shared" ca="1" si="80"/>
        <v/>
      </c>
      <c r="AD292" s="8" t="str">
        <f t="shared" ca="1" si="80"/>
        <v/>
      </c>
      <c r="AE292" s="38" t="str">
        <f t="shared" ca="1" si="74"/>
        <v/>
      </c>
      <c r="AF292" s="38" t="str">
        <f t="shared" ca="1" si="75"/>
        <v/>
      </c>
      <c r="AG292" s="8" t="str">
        <f t="shared" ca="1" si="76"/>
        <v/>
      </c>
      <c r="AH292" s="8" t="str">
        <f t="shared" ca="1" si="77"/>
        <v/>
      </c>
      <c r="AI292" s="8" t="str">
        <f t="shared" ca="1" si="78"/>
        <v/>
      </c>
    </row>
    <row r="293" spans="11:35">
      <c r="K293" s="135" t="str">
        <f t="shared" ca="1" si="81"/>
        <v/>
      </c>
      <c r="L293" s="135" t="str">
        <f ca="1">IF(ROW()-$I$19&lt;$I$8,OFFSET(#REF!,ROW()-$I$19+$I$4,COLUMN()-$I$21+$I$6),IF(ROW()-$I$19&lt;$I$8+$I$16,OFFSET(#REF!,ROW()-$I$19-$I$8+$I$12,COLUMN()-$I$21+$I$14),""))</f>
        <v/>
      </c>
      <c r="M293" s="141" t="str">
        <f t="shared" ca="1" si="67"/>
        <v/>
      </c>
      <c r="N293" s="142" t="str">
        <f t="shared" ca="1" si="68"/>
        <v/>
      </c>
      <c r="O293" s="143" t="str">
        <f t="shared" ca="1" si="69"/>
        <v/>
      </c>
      <c r="P293" s="143" t="str">
        <f t="shared" ca="1" si="70"/>
        <v/>
      </c>
      <c r="Q293" s="143" t="str">
        <f t="shared" ca="1" si="71"/>
        <v/>
      </c>
      <c r="R293" s="146"/>
      <c r="AA293" s="8" t="str">
        <f t="shared" ca="1" si="72"/>
        <v/>
      </c>
      <c r="AB293" s="8" t="str">
        <f t="shared" ca="1" si="73"/>
        <v/>
      </c>
      <c r="AC293" s="8" t="str">
        <f t="shared" ca="1" si="80"/>
        <v/>
      </c>
      <c r="AD293" s="8" t="str">
        <f t="shared" ca="1" si="80"/>
        <v/>
      </c>
      <c r="AE293" s="38" t="str">
        <f t="shared" ca="1" si="74"/>
        <v/>
      </c>
      <c r="AF293" s="38" t="str">
        <f t="shared" ca="1" si="75"/>
        <v/>
      </c>
      <c r="AG293" s="8" t="str">
        <f t="shared" ca="1" si="76"/>
        <v/>
      </c>
      <c r="AH293" s="8" t="str">
        <f t="shared" ca="1" si="77"/>
        <v/>
      </c>
      <c r="AI293" s="8" t="str">
        <f t="shared" ca="1" si="78"/>
        <v/>
      </c>
    </row>
    <row r="294" spans="11:35">
      <c r="K294" s="135" t="str">
        <f t="shared" ca="1" si="81"/>
        <v/>
      </c>
      <c r="L294" s="135" t="str">
        <f ca="1">IF(ROW()-$I$19&lt;$I$8,OFFSET(#REF!,ROW()-$I$19+$I$4,COLUMN()-$I$21+$I$6),IF(ROW()-$I$19&lt;$I$8+$I$16,OFFSET(#REF!,ROW()-$I$19-$I$8+$I$12,COLUMN()-$I$21+$I$14),""))</f>
        <v/>
      </c>
      <c r="M294" s="141" t="str">
        <f t="shared" ca="1" si="67"/>
        <v/>
      </c>
      <c r="N294" s="142" t="str">
        <f t="shared" ca="1" si="68"/>
        <v/>
      </c>
      <c r="O294" s="143" t="str">
        <f t="shared" ca="1" si="69"/>
        <v/>
      </c>
      <c r="P294" s="143" t="str">
        <f t="shared" ca="1" si="70"/>
        <v/>
      </c>
      <c r="Q294" s="143" t="str">
        <f t="shared" ca="1" si="71"/>
        <v/>
      </c>
      <c r="R294" s="146"/>
      <c r="AA294" s="8" t="str">
        <f t="shared" ca="1" si="72"/>
        <v/>
      </c>
      <c r="AB294" s="8" t="str">
        <f t="shared" ca="1" si="73"/>
        <v/>
      </c>
      <c r="AC294" s="8" t="str">
        <f t="shared" ca="1" si="80"/>
        <v/>
      </c>
      <c r="AD294" s="8" t="str">
        <f t="shared" ca="1" si="80"/>
        <v/>
      </c>
      <c r="AE294" s="38" t="str">
        <f t="shared" ca="1" si="74"/>
        <v/>
      </c>
      <c r="AF294" s="38" t="str">
        <f t="shared" ca="1" si="75"/>
        <v/>
      </c>
      <c r="AG294" s="8" t="str">
        <f t="shared" ca="1" si="76"/>
        <v/>
      </c>
      <c r="AH294" s="8" t="str">
        <f t="shared" ca="1" si="77"/>
        <v/>
      </c>
      <c r="AI294" s="8" t="str">
        <f t="shared" ca="1" si="78"/>
        <v/>
      </c>
    </row>
    <row r="295" spans="11:35">
      <c r="K295" s="135" t="str">
        <f t="shared" ca="1" si="81"/>
        <v/>
      </c>
      <c r="L295" s="135" t="str">
        <f ca="1">IF(ROW()-$I$19&lt;$I$8,OFFSET(#REF!,ROW()-$I$19+$I$4,COLUMN()-$I$21+$I$6),IF(ROW()-$I$19&lt;$I$8+$I$16,OFFSET(#REF!,ROW()-$I$19-$I$8+$I$12,COLUMN()-$I$21+$I$14),""))</f>
        <v/>
      </c>
      <c r="M295" s="141" t="str">
        <f t="shared" ca="1" si="67"/>
        <v/>
      </c>
      <c r="N295" s="142" t="str">
        <f t="shared" ca="1" si="68"/>
        <v/>
      </c>
      <c r="O295" s="143" t="str">
        <f t="shared" ca="1" si="69"/>
        <v/>
      </c>
      <c r="P295" s="143" t="str">
        <f t="shared" ca="1" si="70"/>
        <v/>
      </c>
      <c r="Q295" s="143" t="str">
        <f t="shared" ca="1" si="71"/>
        <v/>
      </c>
      <c r="R295" s="146"/>
      <c r="AA295" s="8" t="str">
        <f t="shared" ca="1" si="72"/>
        <v/>
      </c>
      <c r="AB295" s="8" t="str">
        <f t="shared" ca="1" si="73"/>
        <v/>
      </c>
      <c r="AC295" s="8" t="str">
        <f t="shared" ca="1" si="80"/>
        <v/>
      </c>
      <c r="AD295" s="8" t="str">
        <f t="shared" ca="1" si="80"/>
        <v/>
      </c>
      <c r="AE295" s="38" t="str">
        <f t="shared" ca="1" si="74"/>
        <v/>
      </c>
      <c r="AF295" s="38" t="str">
        <f t="shared" ca="1" si="75"/>
        <v/>
      </c>
      <c r="AG295" s="8" t="str">
        <f t="shared" ca="1" si="76"/>
        <v/>
      </c>
      <c r="AH295" s="8" t="str">
        <f t="shared" ca="1" si="77"/>
        <v/>
      </c>
      <c r="AI295" s="8" t="str">
        <f t="shared" ca="1" si="78"/>
        <v/>
      </c>
    </row>
    <row r="296" spans="11:35">
      <c r="K296" s="135" t="str">
        <f t="shared" ca="1" si="81"/>
        <v/>
      </c>
      <c r="L296" s="135" t="str">
        <f ca="1">IF(ROW()-$I$19&lt;$I$8,OFFSET(#REF!,ROW()-$I$19+$I$4,COLUMN()-$I$21+$I$6),IF(ROW()-$I$19&lt;$I$8+$I$16,OFFSET(#REF!,ROW()-$I$19-$I$8+$I$12,COLUMN()-$I$21+$I$14),""))</f>
        <v/>
      </c>
      <c r="M296" s="141" t="str">
        <f t="shared" ca="1" si="67"/>
        <v/>
      </c>
      <c r="N296" s="142" t="str">
        <f t="shared" ca="1" si="68"/>
        <v/>
      </c>
      <c r="O296" s="143" t="str">
        <f t="shared" ca="1" si="69"/>
        <v/>
      </c>
      <c r="P296" s="143" t="str">
        <f t="shared" ca="1" si="70"/>
        <v/>
      </c>
      <c r="Q296" s="143" t="str">
        <f t="shared" ca="1" si="71"/>
        <v/>
      </c>
      <c r="R296" s="146"/>
      <c r="AA296" s="8" t="str">
        <f t="shared" ca="1" si="72"/>
        <v/>
      </c>
      <c r="AB296" s="8" t="str">
        <f t="shared" ca="1" si="73"/>
        <v/>
      </c>
      <c r="AC296" s="8" t="str">
        <f t="shared" ca="1" si="80"/>
        <v/>
      </c>
      <c r="AD296" s="8" t="str">
        <f t="shared" ca="1" si="80"/>
        <v/>
      </c>
      <c r="AE296" s="38" t="str">
        <f t="shared" ca="1" si="74"/>
        <v/>
      </c>
      <c r="AF296" s="38" t="str">
        <f t="shared" ca="1" si="75"/>
        <v/>
      </c>
      <c r="AG296" s="8" t="str">
        <f t="shared" ca="1" si="76"/>
        <v/>
      </c>
      <c r="AH296" s="8" t="str">
        <f t="shared" ca="1" si="77"/>
        <v/>
      </c>
      <c r="AI296" s="8" t="str">
        <f t="shared" ca="1" si="78"/>
        <v/>
      </c>
    </row>
    <row r="297" spans="11:35">
      <c r="K297" s="135" t="str">
        <f t="shared" ca="1" si="81"/>
        <v/>
      </c>
      <c r="L297" s="135" t="str">
        <f ca="1">IF(ROW()-$I$19&lt;$I$8,OFFSET(#REF!,ROW()-$I$19+$I$4,COLUMN()-$I$21+$I$6),IF(ROW()-$I$19&lt;$I$8+$I$16,OFFSET(#REF!,ROW()-$I$19-$I$8+$I$12,COLUMN()-$I$21+$I$14),""))</f>
        <v/>
      </c>
      <c r="M297" s="141" t="str">
        <f t="shared" ca="1" si="67"/>
        <v/>
      </c>
      <c r="N297" s="142" t="str">
        <f t="shared" ca="1" si="68"/>
        <v/>
      </c>
      <c r="O297" s="143" t="str">
        <f t="shared" ca="1" si="69"/>
        <v/>
      </c>
      <c r="P297" s="143" t="str">
        <f t="shared" ca="1" si="70"/>
        <v/>
      </c>
      <c r="Q297" s="143" t="str">
        <f t="shared" ca="1" si="71"/>
        <v/>
      </c>
      <c r="R297" s="146"/>
      <c r="AA297" s="8" t="str">
        <f t="shared" ca="1" si="72"/>
        <v/>
      </c>
      <c r="AB297" s="8" t="str">
        <f t="shared" ca="1" si="73"/>
        <v/>
      </c>
      <c r="AC297" s="8" t="str">
        <f t="shared" ca="1" si="80"/>
        <v/>
      </c>
      <c r="AD297" s="8" t="str">
        <f t="shared" ca="1" si="80"/>
        <v/>
      </c>
      <c r="AE297" s="38" t="str">
        <f t="shared" ca="1" si="74"/>
        <v/>
      </c>
      <c r="AF297" s="38" t="str">
        <f t="shared" ca="1" si="75"/>
        <v/>
      </c>
      <c r="AG297" s="8" t="str">
        <f t="shared" ca="1" si="76"/>
        <v/>
      </c>
      <c r="AH297" s="8" t="str">
        <f t="shared" ca="1" si="77"/>
        <v/>
      </c>
      <c r="AI297" s="8" t="str">
        <f t="shared" ca="1" si="78"/>
        <v/>
      </c>
    </row>
    <row r="298" spans="11:35">
      <c r="K298" s="135" t="str">
        <f t="shared" ca="1" si="81"/>
        <v/>
      </c>
      <c r="L298" s="135" t="str">
        <f ca="1">IF(ROW()-$I$19&lt;$I$8,OFFSET(#REF!,ROW()-$I$19+$I$4,COLUMN()-$I$21+$I$6),IF(ROW()-$I$19&lt;$I$8+$I$16,OFFSET(#REF!,ROW()-$I$19-$I$8+$I$12,COLUMN()-$I$21+$I$14),""))</f>
        <v/>
      </c>
      <c r="M298" s="141" t="str">
        <f t="shared" ca="1" si="67"/>
        <v/>
      </c>
      <c r="N298" s="142" t="str">
        <f t="shared" ca="1" si="68"/>
        <v/>
      </c>
      <c r="O298" s="143" t="str">
        <f t="shared" ca="1" si="69"/>
        <v/>
      </c>
      <c r="P298" s="143" t="str">
        <f t="shared" ca="1" si="70"/>
        <v/>
      </c>
      <c r="Q298" s="143" t="str">
        <f t="shared" ca="1" si="71"/>
        <v/>
      </c>
      <c r="R298" s="146"/>
      <c r="AA298" s="8" t="str">
        <f t="shared" ca="1" si="72"/>
        <v/>
      </c>
      <c r="AB298" s="8" t="str">
        <f t="shared" ca="1" si="73"/>
        <v/>
      </c>
      <c r="AC298" s="8" t="str">
        <f t="shared" ca="1" si="80"/>
        <v/>
      </c>
      <c r="AD298" s="8" t="str">
        <f t="shared" ca="1" si="80"/>
        <v/>
      </c>
      <c r="AE298" s="38" t="str">
        <f t="shared" ca="1" si="74"/>
        <v/>
      </c>
      <c r="AF298" s="38" t="str">
        <f t="shared" ca="1" si="75"/>
        <v/>
      </c>
      <c r="AG298" s="8" t="str">
        <f t="shared" ca="1" si="76"/>
        <v/>
      </c>
      <c r="AH298" s="8" t="str">
        <f t="shared" ca="1" si="77"/>
        <v/>
      </c>
      <c r="AI298" s="8" t="str">
        <f t="shared" ca="1" si="78"/>
        <v/>
      </c>
    </row>
    <row r="299" spans="11:35">
      <c r="K299" s="135" t="str">
        <f t="shared" ca="1" si="81"/>
        <v/>
      </c>
      <c r="L299" s="135" t="str">
        <f ca="1">IF(ROW()-$I$19&lt;$I$8,OFFSET(#REF!,ROW()-$I$19+$I$4,COLUMN()-$I$21+$I$6),IF(ROW()-$I$19&lt;$I$8+$I$16,OFFSET(#REF!,ROW()-$I$19-$I$8+$I$12,COLUMN()-$I$21+$I$14),""))</f>
        <v/>
      </c>
      <c r="M299" s="141" t="str">
        <f t="shared" ca="1" si="67"/>
        <v/>
      </c>
      <c r="N299" s="142" t="str">
        <f t="shared" ca="1" si="68"/>
        <v/>
      </c>
      <c r="O299" s="143" t="str">
        <f t="shared" ca="1" si="69"/>
        <v/>
      </c>
      <c r="P299" s="143" t="str">
        <f t="shared" ca="1" si="70"/>
        <v/>
      </c>
      <c r="Q299" s="143" t="str">
        <f t="shared" ca="1" si="71"/>
        <v/>
      </c>
      <c r="R299" s="146"/>
      <c r="AA299" s="8" t="str">
        <f t="shared" ca="1" si="72"/>
        <v/>
      </c>
      <c r="AB299" s="8" t="str">
        <f t="shared" ca="1" si="73"/>
        <v/>
      </c>
      <c r="AC299" s="8" t="str">
        <f t="shared" ca="1" si="80"/>
        <v/>
      </c>
      <c r="AD299" s="8" t="str">
        <f t="shared" ca="1" si="80"/>
        <v/>
      </c>
      <c r="AE299" s="38" t="str">
        <f t="shared" ca="1" si="74"/>
        <v/>
      </c>
      <c r="AF299" s="38" t="str">
        <f t="shared" ca="1" si="75"/>
        <v/>
      </c>
      <c r="AG299" s="8" t="str">
        <f t="shared" ca="1" si="76"/>
        <v/>
      </c>
      <c r="AH299" s="8" t="str">
        <f t="shared" ca="1" si="77"/>
        <v/>
      </c>
      <c r="AI299" s="8" t="str">
        <f t="shared" ca="1" si="78"/>
        <v/>
      </c>
    </row>
    <row r="300" spans="11:35">
      <c r="K300" s="135" t="str">
        <f t="shared" ca="1" si="81"/>
        <v/>
      </c>
      <c r="L300" s="135" t="str">
        <f ca="1">IF(ROW()-$I$19&lt;$I$8,OFFSET(#REF!,ROW()-$I$19+$I$4,COLUMN()-$I$21+$I$6),IF(ROW()-$I$19&lt;$I$8+$I$16,OFFSET(#REF!,ROW()-$I$19-$I$8+$I$12,COLUMN()-$I$21+$I$14),""))</f>
        <v/>
      </c>
      <c r="M300" s="141" t="str">
        <f t="shared" ca="1" si="67"/>
        <v/>
      </c>
      <c r="N300" s="142" t="str">
        <f t="shared" ca="1" si="68"/>
        <v/>
      </c>
      <c r="O300" s="143" t="str">
        <f t="shared" ca="1" si="69"/>
        <v/>
      </c>
      <c r="P300" s="143" t="str">
        <f t="shared" ca="1" si="70"/>
        <v/>
      </c>
      <c r="Q300" s="143" t="str">
        <f t="shared" ca="1" si="71"/>
        <v/>
      </c>
      <c r="R300" s="146"/>
      <c r="AA300" s="8" t="str">
        <f t="shared" ca="1" si="72"/>
        <v/>
      </c>
      <c r="AB300" s="8" t="str">
        <f t="shared" ca="1" si="73"/>
        <v/>
      </c>
      <c r="AC300" s="8" t="str">
        <f t="shared" ref="AC300:AD319" ca="1" si="82">IF(ROW()-$Y$11&lt;$Y$8,OFFSET($A$1,ROW()-$Y$11+$Y$4,COLUMN()-$Y$13+$Y$6),"")</f>
        <v/>
      </c>
      <c r="AD300" s="8" t="str">
        <f t="shared" ca="1" si="82"/>
        <v/>
      </c>
      <c r="AE300" s="38" t="str">
        <f t="shared" ca="1" si="74"/>
        <v/>
      </c>
      <c r="AF300" s="38" t="str">
        <f t="shared" ca="1" si="75"/>
        <v/>
      </c>
      <c r="AG300" s="8" t="str">
        <f t="shared" ca="1" si="76"/>
        <v/>
      </c>
      <c r="AH300" s="8" t="str">
        <f t="shared" ca="1" si="77"/>
        <v/>
      </c>
      <c r="AI300" s="8" t="str">
        <f t="shared" ca="1" si="78"/>
        <v/>
      </c>
    </row>
    <row r="301" spans="11:35">
      <c r="K301" s="135" t="str">
        <f t="shared" ca="1" si="81"/>
        <v/>
      </c>
      <c r="L301" s="135" t="str">
        <f ca="1">IF(ROW()-$I$19&lt;$I$8,OFFSET(#REF!,ROW()-$I$19+$I$4,COLUMN()-$I$21+$I$6),IF(ROW()-$I$19&lt;$I$8+$I$16,OFFSET(#REF!,ROW()-$I$19-$I$8+$I$12,COLUMN()-$I$21+$I$14),""))</f>
        <v/>
      </c>
      <c r="M301" s="141" t="str">
        <f t="shared" ca="1" si="67"/>
        <v/>
      </c>
      <c r="N301" s="142" t="str">
        <f t="shared" ca="1" si="68"/>
        <v/>
      </c>
      <c r="O301" s="143" t="str">
        <f t="shared" ca="1" si="69"/>
        <v/>
      </c>
      <c r="P301" s="143" t="str">
        <f t="shared" ca="1" si="70"/>
        <v/>
      </c>
      <c r="Q301" s="143" t="str">
        <f t="shared" ca="1" si="71"/>
        <v/>
      </c>
      <c r="R301" s="146"/>
      <c r="AA301" s="8" t="str">
        <f t="shared" ca="1" si="72"/>
        <v/>
      </c>
      <c r="AB301" s="8" t="str">
        <f t="shared" ca="1" si="73"/>
        <v/>
      </c>
      <c r="AC301" s="8" t="str">
        <f t="shared" ca="1" si="82"/>
        <v/>
      </c>
      <c r="AD301" s="8" t="str">
        <f t="shared" ca="1" si="82"/>
        <v/>
      </c>
      <c r="AE301" s="38" t="str">
        <f t="shared" ca="1" si="74"/>
        <v/>
      </c>
      <c r="AF301" s="38" t="str">
        <f t="shared" ca="1" si="75"/>
        <v/>
      </c>
      <c r="AG301" s="8" t="str">
        <f t="shared" ca="1" si="76"/>
        <v/>
      </c>
      <c r="AH301" s="8" t="str">
        <f t="shared" ca="1" si="77"/>
        <v/>
      </c>
      <c r="AI301" s="8" t="str">
        <f t="shared" ca="1" si="78"/>
        <v/>
      </c>
    </row>
    <row r="302" spans="11:35">
      <c r="K302" s="135" t="str">
        <f t="shared" ca="1" si="81"/>
        <v/>
      </c>
      <c r="L302" s="135" t="str">
        <f ca="1">IF(ROW()-$I$19&lt;$I$8,OFFSET(#REF!,ROW()-$I$19+$I$4,COLUMN()-$I$21+$I$6),IF(ROW()-$I$19&lt;$I$8+$I$16,OFFSET(#REF!,ROW()-$I$19-$I$8+$I$12,COLUMN()-$I$21+$I$14),""))</f>
        <v/>
      </c>
      <c r="M302" s="141" t="str">
        <f t="shared" ca="1" si="67"/>
        <v/>
      </c>
      <c r="N302" s="142" t="str">
        <f t="shared" ca="1" si="68"/>
        <v/>
      </c>
      <c r="O302" s="143" t="str">
        <f t="shared" ca="1" si="69"/>
        <v/>
      </c>
      <c r="P302" s="143" t="str">
        <f t="shared" ca="1" si="70"/>
        <v/>
      </c>
      <c r="Q302" s="143" t="str">
        <f t="shared" ca="1" si="71"/>
        <v/>
      </c>
      <c r="R302" s="146"/>
      <c r="AA302" s="8" t="str">
        <f t="shared" ca="1" si="72"/>
        <v/>
      </c>
      <c r="AB302" s="8" t="str">
        <f t="shared" ca="1" si="73"/>
        <v/>
      </c>
      <c r="AC302" s="8" t="str">
        <f t="shared" ca="1" si="82"/>
        <v/>
      </c>
      <c r="AD302" s="8" t="str">
        <f t="shared" ca="1" si="82"/>
        <v/>
      </c>
      <c r="AE302" s="38" t="str">
        <f t="shared" ca="1" si="74"/>
        <v/>
      </c>
      <c r="AF302" s="38" t="str">
        <f t="shared" ca="1" si="75"/>
        <v/>
      </c>
      <c r="AG302" s="8" t="str">
        <f t="shared" ca="1" si="76"/>
        <v/>
      </c>
      <c r="AH302" s="8" t="str">
        <f t="shared" ca="1" si="77"/>
        <v/>
      </c>
      <c r="AI302" s="8" t="str">
        <f t="shared" ca="1" si="78"/>
        <v/>
      </c>
    </row>
    <row r="303" spans="11:35">
      <c r="K303" s="135" t="str">
        <f t="shared" ca="1" si="81"/>
        <v/>
      </c>
      <c r="L303" s="135" t="str">
        <f ca="1">IF(ROW()-$I$19&lt;$I$8,OFFSET(#REF!,ROW()-$I$19+$I$4,COLUMN()-$I$21+$I$6),IF(ROW()-$I$19&lt;$I$8+$I$16,OFFSET(#REF!,ROW()-$I$19-$I$8+$I$12,COLUMN()-$I$21+$I$14),""))</f>
        <v/>
      </c>
      <c r="M303" s="141" t="str">
        <f t="shared" ca="1" si="67"/>
        <v/>
      </c>
      <c r="N303" s="142" t="str">
        <f t="shared" ca="1" si="68"/>
        <v/>
      </c>
      <c r="O303" s="143" t="str">
        <f t="shared" ca="1" si="69"/>
        <v/>
      </c>
      <c r="P303" s="143" t="str">
        <f t="shared" ca="1" si="70"/>
        <v/>
      </c>
      <c r="Q303" s="143" t="str">
        <f t="shared" ca="1" si="71"/>
        <v/>
      </c>
      <c r="R303" s="146"/>
      <c r="AA303" s="8" t="str">
        <f t="shared" ca="1" si="72"/>
        <v/>
      </c>
      <c r="AB303" s="8" t="str">
        <f t="shared" ca="1" si="73"/>
        <v/>
      </c>
      <c r="AC303" s="8" t="str">
        <f t="shared" ca="1" si="82"/>
        <v/>
      </c>
      <c r="AD303" s="8" t="str">
        <f t="shared" ca="1" si="82"/>
        <v/>
      </c>
      <c r="AE303" s="38" t="str">
        <f t="shared" ca="1" si="74"/>
        <v/>
      </c>
      <c r="AF303" s="38" t="str">
        <f t="shared" ca="1" si="75"/>
        <v/>
      </c>
      <c r="AG303" s="8" t="str">
        <f t="shared" ca="1" si="76"/>
        <v/>
      </c>
      <c r="AH303" s="8" t="str">
        <f t="shared" ca="1" si="77"/>
        <v/>
      </c>
      <c r="AI303" s="8" t="str">
        <f t="shared" ca="1" si="78"/>
        <v/>
      </c>
    </row>
    <row r="304" spans="11:35">
      <c r="K304" s="135" t="str">
        <f t="shared" ca="1" si="81"/>
        <v/>
      </c>
      <c r="L304" s="135" t="str">
        <f ca="1">IF(ROW()-$I$19&lt;$I$8,OFFSET(#REF!,ROW()-$I$19+$I$4,COLUMN()-$I$21+$I$6),IF(ROW()-$I$19&lt;$I$8+$I$16,OFFSET(#REF!,ROW()-$I$19-$I$8+$I$12,COLUMN()-$I$21+$I$14),""))</f>
        <v/>
      </c>
      <c r="M304" s="141" t="str">
        <f t="shared" ca="1" si="67"/>
        <v/>
      </c>
      <c r="N304" s="142" t="str">
        <f t="shared" ca="1" si="68"/>
        <v/>
      </c>
      <c r="O304" s="143" t="str">
        <f t="shared" ca="1" si="69"/>
        <v/>
      </c>
      <c r="P304" s="143" t="str">
        <f t="shared" ca="1" si="70"/>
        <v/>
      </c>
      <c r="Q304" s="143" t="str">
        <f t="shared" ca="1" si="71"/>
        <v/>
      </c>
      <c r="R304" s="146"/>
      <c r="AA304" s="8" t="str">
        <f t="shared" ca="1" si="72"/>
        <v/>
      </c>
      <c r="AB304" s="8" t="str">
        <f t="shared" ca="1" si="73"/>
        <v/>
      </c>
      <c r="AC304" s="8" t="str">
        <f t="shared" ca="1" si="82"/>
        <v/>
      </c>
      <c r="AD304" s="8" t="str">
        <f t="shared" ca="1" si="82"/>
        <v/>
      </c>
      <c r="AE304" s="38" t="str">
        <f t="shared" ca="1" si="74"/>
        <v/>
      </c>
      <c r="AF304" s="38" t="str">
        <f t="shared" ca="1" si="75"/>
        <v/>
      </c>
      <c r="AG304" s="8" t="str">
        <f t="shared" ca="1" si="76"/>
        <v/>
      </c>
      <c r="AH304" s="8" t="str">
        <f t="shared" ca="1" si="77"/>
        <v/>
      </c>
      <c r="AI304" s="8" t="str">
        <f t="shared" ca="1" si="78"/>
        <v/>
      </c>
    </row>
    <row r="305" spans="11:35">
      <c r="K305" s="135" t="str">
        <f t="shared" ca="1" si="81"/>
        <v/>
      </c>
      <c r="L305" s="135" t="str">
        <f ca="1">IF(ROW()-$I$19&lt;$I$8,OFFSET(#REF!,ROW()-$I$19+$I$4,COLUMN()-$I$21+$I$6),IF(ROW()-$I$19&lt;$I$8+$I$16,OFFSET(#REF!,ROW()-$I$19-$I$8+$I$12,COLUMN()-$I$21+$I$14),""))</f>
        <v/>
      </c>
      <c r="M305" s="141" t="str">
        <f t="shared" ca="1" si="67"/>
        <v/>
      </c>
      <c r="N305" s="142" t="str">
        <f t="shared" ca="1" si="68"/>
        <v/>
      </c>
      <c r="O305" s="143" t="str">
        <f t="shared" ca="1" si="69"/>
        <v/>
      </c>
      <c r="P305" s="143" t="str">
        <f t="shared" ca="1" si="70"/>
        <v/>
      </c>
      <c r="Q305" s="143" t="str">
        <f t="shared" ca="1" si="71"/>
        <v/>
      </c>
      <c r="R305" s="146"/>
      <c r="AA305" s="8" t="str">
        <f t="shared" ca="1" si="72"/>
        <v/>
      </c>
      <c r="AB305" s="8" t="str">
        <f t="shared" ca="1" si="73"/>
        <v/>
      </c>
      <c r="AC305" s="8" t="str">
        <f t="shared" ca="1" si="82"/>
        <v/>
      </c>
      <c r="AD305" s="8" t="str">
        <f t="shared" ca="1" si="82"/>
        <v/>
      </c>
      <c r="AE305" s="38" t="str">
        <f t="shared" ca="1" si="74"/>
        <v/>
      </c>
      <c r="AF305" s="38" t="str">
        <f t="shared" ca="1" si="75"/>
        <v/>
      </c>
      <c r="AG305" s="8" t="str">
        <f t="shared" ca="1" si="76"/>
        <v/>
      </c>
      <c r="AH305" s="8" t="str">
        <f t="shared" ca="1" si="77"/>
        <v/>
      </c>
      <c r="AI305" s="8" t="str">
        <f t="shared" ca="1" si="78"/>
        <v/>
      </c>
    </row>
    <row r="306" spans="11:35">
      <c r="K306" s="135" t="str">
        <f t="shared" ca="1" si="81"/>
        <v/>
      </c>
      <c r="L306" s="135" t="str">
        <f ca="1">IF(ROW()-$I$19&lt;$I$8,OFFSET(#REF!,ROW()-$I$19+$I$4,COLUMN()-$I$21+$I$6),IF(ROW()-$I$19&lt;$I$8+$I$16,OFFSET(#REF!,ROW()-$I$19-$I$8+$I$12,COLUMN()-$I$21+$I$14),""))</f>
        <v/>
      </c>
      <c r="M306" s="141" t="str">
        <f t="shared" ca="1" si="67"/>
        <v/>
      </c>
      <c r="N306" s="142" t="str">
        <f t="shared" ca="1" si="68"/>
        <v/>
      </c>
      <c r="O306" s="143" t="str">
        <f t="shared" ca="1" si="69"/>
        <v/>
      </c>
      <c r="P306" s="143" t="str">
        <f t="shared" ca="1" si="70"/>
        <v/>
      </c>
      <c r="Q306" s="143" t="str">
        <f t="shared" ca="1" si="71"/>
        <v/>
      </c>
      <c r="R306" s="146"/>
      <c r="AA306" s="8" t="str">
        <f t="shared" ca="1" si="72"/>
        <v/>
      </c>
      <c r="AB306" s="8" t="str">
        <f t="shared" ca="1" si="73"/>
        <v/>
      </c>
      <c r="AC306" s="8" t="str">
        <f t="shared" ca="1" si="82"/>
        <v/>
      </c>
      <c r="AD306" s="8" t="str">
        <f t="shared" ca="1" si="82"/>
        <v/>
      </c>
      <c r="AE306" s="38" t="str">
        <f t="shared" ca="1" si="74"/>
        <v/>
      </c>
      <c r="AF306" s="38" t="str">
        <f t="shared" ca="1" si="75"/>
        <v/>
      </c>
      <c r="AG306" s="8" t="str">
        <f t="shared" ca="1" si="76"/>
        <v/>
      </c>
      <c r="AH306" s="8" t="str">
        <f t="shared" ca="1" si="77"/>
        <v/>
      </c>
      <c r="AI306" s="8" t="str">
        <f t="shared" ca="1" si="78"/>
        <v/>
      </c>
    </row>
    <row r="307" spans="11:35">
      <c r="K307" s="135" t="str">
        <f t="shared" ca="1" si="81"/>
        <v/>
      </c>
      <c r="L307" s="135" t="str">
        <f ca="1">IF(ROW()-$I$19&lt;$I$8,OFFSET(#REF!,ROW()-$I$19+$I$4,COLUMN()-$I$21+$I$6),IF(ROW()-$I$19&lt;$I$8+$I$16,OFFSET(#REF!,ROW()-$I$19-$I$8+$I$12,COLUMN()-$I$21+$I$14),""))</f>
        <v/>
      </c>
      <c r="M307" s="141" t="str">
        <f t="shared" ca="1" si="67"/>
        <v/>
      </c>
      <c r="N307" s="142" t="str">
        <f t="shared" ca="1" si="68"/>
        <v/>
      </c>
      <c r="O307" s="143" t="str">
        <f t="shared" ca="1" si="69"/>
        <v/>
      </c>
      <c r="P307" s="143" t="str">
        <f t="shared" ca="1" si="70"/>
        <v/>
      </c>
      <c r="Q307" s="143" t="str">
        <f t="shared" ca="1" si="71"/>
        <v/>
      </c>
      <c r="R307" s="146"/>
      <c r="AA307" s="8" t="str">
        <f t="shared" ca="1" si="72"/>
        <v/>
      </c>
      <c r="AB307" s="8" t="str">
        <f t="shared" ca="1" si="73"/>
        <v/>
      </c>
      <c r="AC307" s="8" t="str">
        <f t="shared" ca="1" si="82"/>
        <v/>
      </c>
      <c r="AD307" s="8" t="str">
        <f t="shared" ca="1" si="82"/>
        <v/>
      </c>
      <c r="AE307" s="38" t="str">
        <f t="shared" ca="1" si="74"/>
        <v/>
      </c>
      <c r="AF307" s="38" t="str">
        <f t="shared" ca="1" si="75"/>
        <v/>
      </c>
      <c r="AG307" s="8" t="str">
        <f t="shared" ca="1" si="76"/>
        <v/>
      </c>
      <c r="AH307" s="8" t="str">
        <f t="shared" ca="1" si="77"/>
        <v/>
      </c>
      <c r="AI307" s="8" t="str">
        <f t="shared" ca="1" si="78"/>
        <v/>
      </c>
    </row>
    <row r="308" spans="11:35">
      <c r="K308" s="135" t="str">
        <f t="shared" ca="1" si="81"/>
        <v/>
      </c>
      <c r="L308" s="135" t="str">
        <f ca="1">IF(ROW()-$I$19&lt;$I$8,OFFSET(#REF!,ROW()-$I$19+$I$4,COLUMN()-$I$21+$I$6),IF(ROW()-$I$19&lt;$I$8+$I$16,OFFSET(#REF!,ROW()-$I$19-$I$8+$I$12,COLUMN()-$I$21+$I$14),""))</f>
        <v/>
      </c>
      <c r="M308" s="141" t="str">
        <f t="shared" ca="1" si="67"/>
        <v/>
      </c>
      <c r="N308" s="142" t="str">
        <f t="shared" ca="1" si="68"/>
        <v/>
      </c>
      <c r="O308" s="143" t="str">
        <f t="shared" ca="1" si="69"/>
        <v/>
      </c>
      <c r="P308" s="143" t="str">
        <f t="shared" ca="1" si="70"/>
        <v/>
      </c>
      <c r="Q308" s="143" t="str">
        <f t="shared" ca="1" si="71"/>
        <v/>
      </c>
      <c r="R308" s="146"/>
      <c r="AA308" s="8" t="str">
        <f t="shared" ca="1" si="72"/>
        <v/>
      </c>
      <c r="AB308" s="8" t="str">
        <f t="shared" ca="1" si="73"/>
        <v/>
      </c>
      <c r="AC308" s="8" t="str">
        <f t="shared" ca="1" si="82"/>
        <v/>
      </c>
      <c r="AD308" s="8" t="str">
        <f t="shared" ca="1" si="82"/>
        <v/>
      </c>
      <c r="AE308" s="38" t="str">
        <f t="shared" ca="1" si="74"/>
        <v/>
      </c>
      <c r="AF308" s="38" t="str">
        <f t="shared" ca="1" si="75"/>
        <v/>
      </c>
      <c r="AG308" s="8" t="str">
        <f t="shared" ca="1" si="76"/>
        <v/>
      </c>
      <c r="AH308" s="8" t="str">
        <f t="shared" ca="1" si="77"/>
        <v/>
      </c>
      <c r="AI308" s="8" t="str">
        <f t="shared" ca="1" si="78"/>
        <v/>
      </c>
    </row>
    <row r="309" spans="11:35">
      <c r="K309" s="135" t="str">
        <f t="shared" ca="1" si="81"/>
        <v/>
      </c>
      <c r="L309" s="135" t="str">
        <f ca="1">IF(ROW()-$I$19&lt;$I$8,OFFSET(#REF!,ROW()-$I$19+$I$4,COLUMN()-$I$21+$I$6),IF(ROW()-$I$19&lt;$I$8+$I$16,OFFSET(#REF!,ROW()-$I$19-$I$8+$I$12,COLUMN()-$I$21+$I$14),""))</f>
        <v/>
      </c>
      <c r="M309" s="141" t="str">
        <f t="shared" ca="1" si="67"/>
        <v/>
      </c>
      <c r="N309" s="142" t="str">
        <f t="shared" ca="1" si="68"/>
        <v/>
      </c>
      <c r="O309" s="143" t="str">
        <f t="shared" ca="1" si="69"/>
        <v/>
      </c>
      <c r="P309" s="143" t="str">
        <f t="shared" ca="1" si="70"/>
        <v/>
      </c>
      <c r="Q309" s="143" t="str">
        <f t="shared" ca="1" si="71"/>
        <v/>
      </c>
      <c r="R309" s="146"/>
      <c r="AA309" s="8" t="str">
        <f t="shared" ca="1" si="72"/>
        <v/>
      </c>
      <c r="AB309" s="8" t="str">
        <f t="shared" ca="1" si="73"/>
        <v/>
      </c>
      <c r="AC309" s="8" t="str">
        <f t="shared" ca="1" si="82"/>
        <v/>
      </c>
      <c r="AD309" s="8" t="str">
        <f t="shared" ca="1" si="82"/>
        <v/>
      </c>
      <c r="AE309" s="38" t="str">
        <f t="shared" ca="1" si="74"/>
        <v/>
      </c>
      <c r="AF309" s="38" t="str">
        <f t="shared" ca="1" si="75"/>
        <v/>
      </c>
      <c r="AG309" s="8" t="str">
        <f t="shared" ca="1" si="76"/>
        <v/>
      </c>
      <c r="AH309" s="8" t="str">
        <f t="shared" ca="1" si="77"/>
        <v/>
      </c>
      <c r="AI309" s="8" t="str">
        <f t="shared" ca="1" si="78"/>
        <v/>
      </c>
    </row>
    <row r="310" spans="11:35">
      <c r="K310" s="135" t="str">
        <f t="shared" ca="1" si="81"/>
        <v/>
      </c>
      <c r="L310" s="135" t="str">
        <f ca="1">IF(ROW()-$I$19&lt;$I$8,OFFSET(#REF!,ROW()-$I$19+$I$4,COLUMN()-$I$21+$I$6),IF(ROW()-$I$19&lt;$I$8+$I$16,OFFSET(#REF!,ROW()-$I$19-$I$8+$I$12,COLUMN()-$I$21+$I$14),""))</f>
        <v/>
      </c>
      <c r="M310" s="141" t="str">
        <f t="shared" ca="1" si="67"/>
        <v/>
      </c>
      <c r="N310" s="142" t="str">
        <f t="shared" ca="1" si="68"/>
        <v/>
      </c>
      <c r="O310" s="143" t="str">
        <f t="shared" ca="1" si="69"/>
        <v/>
      </c>
      <c r="P310" s="143" t="str">
        <f t="shared" ca="1" si="70"/>
        <v/>
      </c>
      <c r="Q310" s="143" t="str">
        <f t="shared" ca="1" si="71"/>
        <v/>
      </c>
      <c r="R310" s="146"/>
      <c r="AA310" s="8" t="str">
        <f t="shared" ca="1" si="72"/>
        <v/>
      </c>
      <c r="AB310" s="8" t="str">
        <f t="shared" ca="1" si="73"/>
        <v/>
      </c>
      <c r="AC310" s="8" t="str">
        <f t="shared" ca="1" si="82"/>
        <v/>
      </c>
      <c r="AD310" s="8" t="str">
        <f t="shared" ca="1" si="82"/>
        <v/>
      </c>
      <c r="AE310" s="38" t="str">
        <f t="shared" ca="1" si="74"/>
        <v/>
      </c>
      <c r="AF310" s="38" t="str">
        <f t="shared" ca="1" si="75"/>
        <v/>
      </c>
      <c r="AG310" s="8" t="str">
        <f t="shared" ca="1" si="76"/>
        <v/>
      </c>
      <c r="AH310" s="8" t="str">
        <f t="shared" ca="1" si="77"/>
        <v/>
      </c>
      <c r="AI310" s="8" t="str">
        <f t="shared" ca="1" si="78"/>
        <v/>
      </c>
    </row>
    <row r="311" spans="11:35">
      <c r="K311" s="135" t="str">
        <f t="shared" ca="1" si="81"/>
        <v/>
      </c>
      <c r="L311" s="135" t="str">
        <f ca="1">IF(ROW()-$I$19&lt;$I$8,OFFSET(#REF!,ROW()-$I$19+$I$4,COLUMN()-$I$21+$I$6),IF(ROW()-$I$19&lt;$I$8+$I$16,OFFSET(#REF!,ROW()-$I$19-$I$8+$I$12,COLUMN()-$I$21+$I$14),""))</f>
        <v/>
      </c>
      <c r="M311" s="141" t="str">
        <f t="shared" ca="1" si="67"/>
        <v/>
      </c>
      <c r="N311" s="142" t="str">
        <f t="shared" ca="1" si="68"/>
        <v/>
      </c>
      <c r="O311" s="143" t="str">
        <f t="shared" ca="1" si="69"/>
        <v/>
      </c>
      <c r="P311" s="143" t="str">
        <f t="shared" ca="1" si="70"/>
        <v/>
      </c>
      <c r="Q311" s="143" t="str">
        <f t="shared" ca="1" si="71"/>
        <v/>
      </c>
      <c r="R311" s="146"/>
      <c r="AA311" s="8" t="str">
        <f t="shared" ca="1" si="72"/>
        <v/>
      </c>
      <c r="AB311" s="8" t="str">
        <f t="shared" ca="1" si="73"/>
        <v/>
      </c>
      <c r="AC311" s="8" t="str">
        <f t="shared" ca="1" si="82"/>
        <v/>
      </c>
      <c r="AD311" s="8" t="str">
        <f t="shared" ca="1" si="82"/>
        <v/>
      </c>
      <c r="AE311" s="38" t="str">
        <f t="shared" ca="1" si="74"/>
        <v/>
      </c>
      <c r="AF311" s="38" t="str">
        <f t="shared" ca="1" si="75"/>
        <v/>
      </c>
      <c r="AG311" s="8" t="str">
        <f t="shared" ca="1" si="76"/>
        <v/>
      </c>
      <c r="AH311" s="8" t="str">
        <f t="shared" ca="1" si="77"/>
        <v/>
      </c>
      <c r="AI311" s="8" t="str">
        <f t="shared" ca="1" si="78"/>
        <v/>
      </c>
    </row>
    <row r="312" spans="11:35">
      <c r="K312" s="135" t="str">
        <f t="shared" ca="1" si="81"/>
        <v/>
      </c>
      <c r="L312" s="135" t="str">
        <f ca="1">IF(ROW()-$I$19&lt;$I$8,OFFSET(#REF!,ROW()-$I$19+$I$4,COLUMN()-$I$21+$I$6),IF(ROW()-$I$19&lt;$I$8+$I$16,OFFSET(#REF!,ROW()-$I$19-$I$8+$I$12,COLUMN()-$I$21+$I$14),""))</f>
        <v/>
      </c>
      <c r="M312" s="141" t="str">
        <f t="shared" ca="1" si="67"/>
        <v/>
      </c>
      <c r="N312" s="142" t="str">
        <f t="shared" ca="1" si="68"/>
        <v/>
      </c>
      <c r="O312" s="143" t="str">
        <f t="shared" ca="1" si="69"/>
        <v/>
      </c>
      <c r="P312" s="143" t="str">
        <f t="shared" ca="1" si="70"/>
        <v/>
      </c>
      <c r="Q312" s="143" t="str">
        <f t="shared" ca="1" si="71"/>
        <v/>
      </c>
      <c r="R312" s="146"/>
      <c r="AA312" s="8" t="str">
        <f t="shared" ca="1" si="72"/>
        <v/>
      </c>
      <c r="AB312" s="8" t="str">
        <f t="shared" ca="1" si="73"/>
        <v/>
      </c>
      <c r="AC312" s="8" t="str">
        <f t="shared" ca="1" si="82"/>
        <v/>
      </c>
      <c r="AD312" s="8" t="str">
        <f t="shared" ca="1" si="82"/>
        <v/>
      </c>
      <c r="AE312" s="38" t="str">
        <f t="shared" ca="1" si="74"/>
        <v/>
      </c>
      <c r="AF312" s="38" t="str">
        <f t="shared" ca="1" si="75"/>
        <v/>
      </c>
      <c r="AG312" s="8" t="str">
        <f t="shared" ca="1" si="76"/>
        <v/>
      </c>
      <c r="AH312" s="8" t="str">
        <f t="shared" ca="1" si="77"/>
        <v/>
      </c>
      <c r="AI312" s="8" t="str">
        <f t="shared" ca="1" si="78"/>
        <v/>
      </c>
    </row>
    <row r="313" spans="11:35">
      <c r="K313" s="135" t="str">
        <f t="shared" ca="1" si="81"/>
        <v/>
      </c>
      <c r="L313" s="135" t="str">
        <f ca="1">IF(ROW()-$I$19&lt;$I$8,OFFSET(#REF!,ROW()-$I$19+$I$4,COLUMN()-$I$21+$I$6),IF(ROW()-$I$19&lt;$I$8+$I$16,OFFSET(#REF!,ROW()-$I$19-$I$8+$I$12,COLUMN()-$I$21+$I$14),""))</f>
        <v/>
      </c>
      <c r="M313" s="141" t="str">
        <f t="shared" ca="1" si="67"/>
        <v/>
      </c>
      <c r="N313" s="142" t="str">
        <f t="shared" ca="1" si="68"/>
        <v/>
      </c>
      <c r="O313" s="143" t="str">
        <f t="shared" ca="1" si="69"/>
        <v/>
      </c>
      <c r="P313" s="143" t="str">
        <f t="shared" ca="1" si="70"/>
        <v/>
      </c>
      <c r="Q313" s="143" t="str">
        <f t="shared" ca="1" si="71"/>
        <v/>
      </c>
      <c r="R313" s="146"/>
      <c r="AA313" s="8" t="str">
        <f t="shared" ca="1" si="72"/>
        <v/>
      </c>
      <c r="AB313" s="8" t="str">
        <f t="shared" ca="1" si="73"/>
        <v/>
      </c>
      <c r="AC313" s="8" t="str">
        <f t="shared" ca="1" si="82"/>
        <v/>
      </c>
      <c r="AD313" s="8" t="str">
        <f t="shared" ca="1" si="82"/>
        <v/>
      </c>
      <c r="AE313" s="38" t="str">
        <f t="shared" ca="1" si="74"/>
        <v/>
      </c>
      <c r="AF313" s="38" t="str">
        <f t="shared" ca="1" si="75"/>
        <v/>
      </c>
      <c r="AG313" s="8" t="str">
        <f t="shared" ca="1" si="76"/>
        <v/>
      </c>
      <c r="AH313" s="8" t="str">
        <f t="shared" ca="1" si="77"/>
        <v/>
      </c>
      <c r="AI313" s="8" t="str">
        <f t="shared" ca="1" si="78"/>
        <v/>
      </c>
    </row>
    <row r="314" spans="11:35">
      <c r="K314" s="135" t="str">
        <f t="shared" ca="1" si="81"/>
        <v/>
      </c>
      <c r="L314" s="135" t="str">
        <f ca="1">IF(ROW()-$I$19&lt;$I$8,OFFSET(#REF!,ROW()-$I$19+$I$4,COLUMN()-$I$21+$I$6),IF(ROW()-$I$19&lt;$I$8+$I$16,OFFSET(#REF!,ROW()-$I$19-$I$8+$I$12,COLUMN()-$I$21+$I$14),""))</f>
        <v/>
      </c>
      <c r="M314" s="141" t="str">
        <f t="shared" ca="1" si="67"/>
        <v/>
      </c>
      <c r="N314" s="142" t="str">
        <f t="shared" ca="1" si="68"/>
        <v/>
      </c>
      <c r="O314" s="143" t="str">
        <f t="shared" ca="1" si="69"/>
        <v/>
      </c>
      <c r="P314" s="143" t="str">
        <f t="shared" ca="1" si="70"/>
        <v/>
      </c>
      <c r="Q314" s="143" t="str">
        <f t="shared" ca="1" si="71"/>
        <v/>
      </c>
      <c r="R314" s="146"/>
      <c r="AA314" s="8" t="str">
        <f t="shared" ca="1" si="72"/>
        <v/>
      </c>
      <c r="AB314" s="8" t="str">
        <f t="shared" ca="1" si="73"/>
        <v/>
      </c>
      <c r="AC314" s="8" t="str">
        <f t="shared" ca="1" si="82"/>
        <v/>
      </c>
      <c r="AD314" s="8" t="str">
        <f t="shared" ca="1" si="82"/>
        <v/>
      </c>
      <c r="AE314" s="38" t="str">
        <f t="shared" ca="1" si="74"/>
        <v/>
      </c>
      <c r="AF314" s="38" t="str">
        <f t="shared" ca="1" si="75"/>
        <v/>
      </c>
      <c r="AG314" s="8" t="str">
        <f t="shared" ca="1" si="76"/>
        <v/>
      </c>
      <c r="AH314" s="8" t="str">
        <f t="shared" ca="1" si="77"/>
        <v/>
      </c>
      <c r="AI314" s="8" t="str">
        <f t="shared" ca="1" si="78"/>
        <v/>
      </c>
    </row>
    <row r="315" spans="11:35">
      <c r="K315" s="135" t="str">
        <f t="shared" ca="1" si="81"/>
        <v/>
      </c>
      <c r="L315" s="135" t="str">
        <f ca="1">IF(ROW()-$I$19&lt;$I$8,OFFSET(#REF!,ROW()-$I$19+$I$4,COLUMN()-$I$21+$I$6),IF(ROW()-$I$19&lt;$I$8+$I$16,OFFSET(#REF!,ROW()-$I$19-$I$8+$I$12,COLUMN()-$I$21+$I$14),""))</f>
        <v/>
      </c>
      <c r="M315" s="141" t="str">
        <f t="shared" ca="1" si="67"/>
        <v/>
      </c>
      <c r="N315" s="142" t="str">
        <f t="shared" ca="1" si="68"/>
        <v/>
      </c>
      <c r="O315" s="143" t="str">
        <f t="shared" ca="1" si="69"/>
        <v/>
      </c>
      <c r="P315" s="143" t="str">
        <f t="shared" ca="1" si="70"/>
        <v/>
      </c>
      <c r="Q315" s="143" t="str">
        <f t="shared" ca="1" si="71"/>
        <v/>
      </c>
      <c r="R315" s="146"/>
      <c r="AA315" s="8" t="str">
        <f t="shared" ca="1" si="72"/>
        <v/>
      </c>
      <c r="AB315" s="8" t="str">
        <f t="shared" ca="1" si="73"/>
        <v/>
      </c>
      <c r="AC315" s="8" t="str">
        <f t="shared" ca="1" si="82"/>
        <v/>
      </c>
      <c r="AD315" s="8" t="str">
        <f t="shared" ca="1" si="82"/>
        <v/>
      </c>
      <c r="AE315" s="38" t="str">
        <f t="shared" ca="1" si="74"/>
        <v/>
      </c>
      <c r="AF315" s="38" t="str">
        <f t="shared" ca="1" si="75"/>
        <v/>
      </c>
      <c r="AG315" s="8" t="str">
        <f t="shared" ca="1" si="76"/>
        <v/>
      </c>
      <c r="AH315" s="8" t="str">
        <f t="shared" ca="1" si="77"/>
        <v/>
      </c>
      <c r="AI315" s="8" t="str">
        <f t="shared" ca="1" si="78"/>
        <v/>
      </c>
    </row>
    <row r="316" spans="11:35">
      <c r="K316" s="135" t="str">
        <f t="shared" ca="1" si="81"/>
        <v/>
      </c>
      <c r="L316" s="135" t="str">
        <f ca="1">IF(ROW()-$I$19&lt;$I$8,OFFSET(#REF!,ROW()-$I$19+$I$4,COLUMN()-$I$21+$I$6),IF(ROW()-$I$19&lt;$I$8+$I$16,OFFSET(#REF!,ROW()-$I$19-$I$8+$I$12,COLUMN()-$I$21+$I$14),""))</f>
        <v/>
      </c>
      <c r="M316" s="141" t="str">
        <f t="shared" ca="1" si="67"/>
        <v/>
      </c>
      <c r="N316" s="142" t="str">
        <f t="shared" ca="1" si="68"/>
        <v/>
      </c>
      <c r="O316" s="143" t="str">
        <f t="shared" ca="1" si="69"/>
        <v/>
      </c>
      <c r="P316" s="143" t="str">
        <f t="shared" ca="1" si="70"/>
        <v/>
      </c>
      <c r="Q316" s="143" t="str">
        <f t="shared" ca="1" si="71"/>
        <v/>
      </c>
      <c r="R316" s="146"/>
      <c r="AA316" s="8" t="str">
        <f t="shared" ca="1" si="72"/>
        <v/>
      </c>
      <c r="AB316" s="8" t="str">
        <f t="shared" ca="1" si="73"/>
        <v/>
      </c>
      <c r="AC316" s="8" t="str">
        <f t="shared" ca="1" si="82"/>
        <v/>
      </c>
      <c r="AD316" s="8" t="str">
        <f t="shared" ca="1" si="82"/>
        <v/>
      </c>
      <c r="AE316" s="38" t="str">
        <f t="shared" ca="1" si="74"/>
        <v/>
      </c>
      <c r="AF316" s="38" t="str">
        <f t="shared" ca="1" si="75"/>
        <v/>
      </c>
      <c r="AG316" s="8" t="str">
        <f t="shared" ca="1" si="76"/>
        <v/>
      </c>
      <c r="AH316" s="8" t="str">
        <f t="shared" ca="1" si="77"/>
        <v/>
      </c>
      <c r="AI316" s="8" t="str">
        <f t="shared" ca="1" si="78"/>
        <v/>
      </c>
    </row>
    <row r="317" spans="11:35">
      <c r="K317" s="135" t="str">
        <f t="shared" ca="1" si="81"/>
        <v/>
      </c>
      <c r="L317" s="135" t="str">
        <f ca="1">IF(ROW()-$I$19&lt;$I$8,OFFSET(#REF!,ROW()-$I$19+$I$4,COLUMN()-$I$21+$I$6),IF(ROW()-$I$19&lt;$I$8+$I$16,OFFSET(#REF!,ROW()-$I$19-$I$8+$I$12,COLUMN()-$I$21+$I$14),""))</f>
        <v/>
      </c>
      <c r="M317" s="141" t="str">
        <f t="shared" ca="1" si="67"/>
        <v/>
      </c>
      <c r="N317" s="142" t="str">
        <f t="shared" ca="1" si="68"/>
        <v/>
      </c>
      <c r="O317" s="143" t="str">
        <f t="shared" ca="1" si="69"/>
        <v/>
      </c>
      <c r="P317" s="143" t="str">
        <f t="shared" ca="1" si="70"/>
        <v/>
      </c>
      <c r="Q317" s="143" t="str">
        <f t="shared" ca="1" si="71"/>
        <v/>
      </c>
      <c r="R317" s="146"/>
      <c r="AA317" s="8" t="str">
        <f t="shared" ca="1" si="72"/>
        <v/>
      </c>
      <c r="AB317" s="8" t="str">
        <f t="shared" ca="1" si="73"/>
        <v/>
      </c>
      <c r="AC317" s="8" t="str">
        <f t="shared" ca="1" si="82"/>
        <v/>
      </c>
      <c r="AD317" s="8" t="str">
        <f t="shared" ca="1" si="82"/>
        <v/>
      </c>
      <c r="AE317" s="38" t="str">
        <f t="shared" ca="1" si="74"/>
        <v/>
      </c>
      <c r="AF317" s="38" t="str">
        <f t="shared" ca="1" si="75"/>
        <v/>
      </c>
      <c r="AG317" s="8" t="str">
        <f t="shared" ca="1" si="76"/>
        <v/>
      </c>
      <c r="AH317" s="8" t="str">
        <f t="shared" ca="1" si="77"/>
        <v/>
      </c>
      <c r="AI317" s="8" t="str">
        <f t="shared" ca="1" si="78"/>
        <v/>
      </c>
    </row>
    <row r="318" spans="11:35">
      <c r="K318" s="135" t="str">
        <f t="shared" ca="1" si="81"/>
        <v/>
      </c>
      <c r="L318" s="135" t="str">
        <f ca="1">IF(ROW()-$I$19&lt;$I$8,OFFSET(#REF!,ROW()-$I$19+$I$4,COLUMN()-$I$21+$I$6),IF(ROW()-$I$19&lt;$I$8+$I$16,OFFSET(#REF!,ROW()-$I$19-$I$8+$I$12,COLUMN()-$I$21+$I$14),""))</f>
        <v/>
      </c>
      <c r="M318" s="141" t="str">
        <f t="shared" ca="1" si="67"/>
        <v/>
      </c>
      <c r="N318" s="142" t="str">
        <f t="shared" ca="1" si="68"/>
        <v/>
      </c>
      <c r="O318" s="143" t="str">
        <f t="shared" ca="1" si="69"/>
        <v/>
      </c>
      <c r="P318" s="143" t="str">
        <f t="shared" ca="1" si="70"/>
        <v/>
      </c>
      <c r="Q318" s="143" t="str">
        <f t="shared" ca="1" si="71"/>
        <v/>
      </c>
      <c r="R318" s="146"/>
      <c r="AA318" s="8" t="str">
        <f t="shared" ca="1" si="72"/>
        <v/>
      </c>
      <c r="AB318" s="8" t="str">
        <f t="shared" ca="1" si="73"/>
        <v/>
      </c>
      <c r="AC318" s="8" t="str">
        <f t="shared" ca="1" si="82"/>
        <v/>
      </c>
      <c r="AD318" s="8" t="str">
        <f t="shared" ca="1" si="82"/>
        <v/>
      </c>
      <c r="AE318" s="38" t="str">
        <f t="shared" ca="1" si="74"/>
        <v/>
      </c>
      <c r="AF318" s="38" t="str">
        <f t="shared" ca="1" si="75"/>
        <v/>
      </c>
      <c r="AG318" s="8" t="str">
        <f t="shared" ca="1" si="76"/>
        <v/>
      </c>
      <c r="AH318" s="8" t="str">
        <f t="shared" ca="1" si="77"/>
        <v/>
      </c>
      <c r="AI318" s="8" t="str">
        <f t="shared" ca="1" si="78"/>
        <v/>
      </c>
    </row>
    <row r="319" spans="11:35">
      <c r="K319" s="135" t="str">
        <f t="shared" ca="1" si="81"/>
        <v/>
      </c>
      <c r="L319" s="135" t="str">
        <f ca="1">IF(ROW()-$I$19&lt;$I$8,OFFSET(#REF!,ROW()-$I$19+$I$4,COLUMN()-$I$21+$I$6),IF(ROW()-$I$19&lt;$I$8+$I$16,OFFSET(#REF!,ROW()-$I$19-$I$8+$I$12,COLUMN()-$I$21+$I$14),""))</f>
        <v/>
      </c>
      <c r="M319" s="141" t="str">
        <f t="shared" ca="1" si="67"/>
        <v/>
      </c>
      <c r="N319" s="142" t="str">
        <f t="shared" ca="1" si="68"/>
        <v/>
      </c>
      <c r="O319" s="143" t="str">
        <f t="shared" ca="1" si="69"/>
        <v/>
      </c>
      <c r="P319" s="143" t="str">
        <f t="shared" ca="1" si="70"/>
        <v/>
      </c>
      <c r="Q319" s="143" t="str">
        <f t="shared" ca="1" si="71"/>
        <v/>
      </c>
      <c r="R319" s="146"/>
      <c r="AA319" s="8" t="str">
        <f t="shared" ca="1" si="72"/>
        <v/>
      </c>
      <c r="AB319" s="8" t="str">
        <f t="shared" ca="1" si="73"/>
        <v/>
      </c>
      <c r="AC319" s="8" t="str">
        <f t="shared" ca="1" si="82"/>
        <v/>
      </c>
      <c r="AD319" s="8" t="str">
        <f t="shared" ca="1" si="82"/>
        <v/>
      </c>
      <c r="AE319" s="38" t="str">
        <f t="shared" ca="1" si="74"/>
        <v/>
      </c>
      <c r="AF319" s="38" t="str">
        <f t="shared" ca="1" si="75"/>
        <v/>
      </c>
      <c r="AG319" s="8" t="str">
        <f t="shared" ca="1" si="76"/>
        <v/>
      </c>
      <c r="AH319" s="8" t="str">
        <f t="shared" ca="1" si="77"/>
        <v/>
      </c>
      <c r="AI319" s="8" t="str">
        <f t="shared" ca="1" si="78"/>
        <v/>
      </c>
    </row>
    <row r="320" spans="11:35">
      <c r="K320" s="135" t="str">
        <f t="shared" ca="1" si="81"/>
        <v/>
      </c>
      <c r="L320" s="135" t="str">
        <f ca="1">IF(ROW()-$I$19&lt;$I$8,OFFSET(#REF!,ROW()-$I$19+$I$4,COLUMN()-$I$21+$I$6),IF(ROW()-$I$19&lt;$I$8+$I$16,OFFSET(#REF!,ROW()-$I$19-$I$8+$I$12,COLUMN()-$I$21+$I$14),""))</f>
        <v/>
      </c>
      <c r="M320" s="141" t="str">
        <f t="shared" ca="1" si="67"/>
        <v/>
      </c>
      <c r="N320" s="142" t="str">
        <f t="shared" ca="1" si="68"/>
        <v/>
      </c>
      <c r="O320" s="143" t="str">
        <f t="shared" ca="1" si="69"/>
        <v/>
      </c>
      <c r="P320" s="143" t="str">
        <f t="shared" ca="1" si="70"/>
        <v/>
      </c>
      <c r="Q320" s="143" t="str">
        <f t="shared" ca="1" si="71"/>
        <v/>
      </c>
      <c r="R320" s="146"/>
      <c r="AA320" s="8" t="str">
        <f t="shared" ca="1" si="72"/>
        <v/>
      </c>
      <c r="AB320" s="8" t="str">
        <f t="shared" ca="1" si="73"/>
        <v/>
      </c>
      <c r="AC320" s="8" t="str">
        <f t="shared" ref="AC320:AD339" ca="1" si="83">IF(ROW()-$Y$11&lt;$Y$8,OFFSET($A$1,ROW()-$Y$11+$Y$4,COLUMN()-$Y$13+$Y$6),"")</f>
        <v/>
      </c>
      <c r="AD320" s="8" t="str">
        <f t="shared" ca="1" si="83"/>
        <v/>
      </c>
      <c r="AE320" s="38" t="str">
        <f t="shared" ca="1" si="74"/>
        <v/>
      </c>
      <c r="AF320" s="38" t="str">
        <f t="shared" ca="1" si="75"/>
        <v/>
      </c>
      <c r="AG320" s="8" t="str">
        <f t="shared" ca="1" si="76"/>
        <v/>
      </c>
      <c r="AH320" s="8" t="str">
        <f t="shared" ca="1" si="77"/>
        <v/>
      </c>
      <c r="AI320" s="8" t="str">
        <f t="shared" ca="1" si="78"/>
        <v/>
      </c>
    </row>
    <row r="321" spans="11:35">
      <c r="K321" s="135" t="str">
        <f t="shared" ca="1" si="81"/>
        <v/>
      </c>
      <c r="L321" s="135" t="str">
        <f ca="1">IF(ROW()-$I$19&lt;$I$8,OFFSET(#REF!,ROW()-$I$19+$I$4,COLUMN()-$I$21+$I$6),IF(ROW()-$I$19&lt;$I$8+$I$16,OFFSET(#REF!,ROW()-$I$19-$I$8+$I$12,COLUMN()-$I$21+$I$14),""))</f>
        <v/>
      </c>
      <c r="M321" s="141" t="str">
        <f t="shared" ca="1" si="67"/>
        <v/>
      </c>
      <c r="N321" s="142" t="str">
        <f t="shared" ca="1" si="68"/>
        <v/>
      </c>
      <c r="O321" s="143" t="str">
        <f t="shared" ca="1" si="69"/>
        <v/>
      </c>
      <c r="P321" s="143" t="str">
        <f t="shared" ca="1" si="70"/>
        <v/>
      </c>
      <c r="Q321" s="143" t="str">
        <f t="shared" ca="1" si="71"/>
        <v/>
      </c>
      <c r="R321" s="146"/>
      <c r="AA321" s="8" t="str">
        <f t="shared" ca="1" si="72"/>
        <v/>
      </c>
      <c r="AB321" s="8" t="str">
        <f t="shared" ca="1" si="73"/>
        <v/>
      </c>
      <c r="AC321" s="8" t="str">
        <f t="shared" ca="1" si="83"/>
        <v/>
      </c>
      <c r="AD321" s="8" t="str">
        <f t="shared" ca="1" si="83"/>
        <v/>
      </c>
      <c r="AE321" s="38" t="str">
        <f t="shared" ca="1" si="74"/>
        <v/>
      </c>
      <c r="AF321" s="38" t="str">
        <f t="shared" ca="1" si="75"/>
        <v/>
      </c>
      <c r="AG321" s="8" t="str">
        <f t="shared" ca="1" si="76"/>
        <v/>
      </c>
      <c r="AH321" s="8" t="str">
        <f t="shared" ca="1" si="77"/>
        <v/>
      </c>
      <c r="AI321" s="8" t="str">
        <f t="shared" ca="1" si="78"/>
        <v/>
      </c>
    </row>
    <row r="322" spans="11:35">
      <c r="K322" s="135" t="str">
        <f t="shared" ca="1" si="81"/>
        <v/>
      </c>
      <c r="L322" s="135" t="str">
        <f ca="1">IF(ROW()-$I$19&lt;$I$8,OFFSET(#REF!,ROW()-$I$19+$I$4,COLUMN()-$I$21+$I$6),IF(ROW()-$I$19&lt;$I$8+$I$16,OFFSET(#REF!,ROW()-$I$19-$I$8+$I$12,COLUMN()-$I$21+$I$14),""))</f>
        <v/>
      </c>
      <c r="M322" s="141" t="str">
        <f t="shared" ref="M322:M385" ca="1" si="84">IF(K322="","",IF(NOT(ISNUMBER(K322)),K322,M321))</f>
        <v/>
      </c>
      <c r="N322" s="142" t="str">
        <f t="shared" ref="N322:N385" ca="1" si="85">IF(K322="","",IF(ISNUMBER(K322),K322,IF(ISNUMBER(K323),K323,"")))</f>
        <v/>
      </c>
      <c r="O322" s="143" t="str">
        <f t="shared" ref="O322:O385" ca="1" si="86">IF(AND(ROW()-$I$19&lt;$I$8,NOT(ISNUMBER(K322))),L322,"")</f>
        <v/>
      </c>
      <c r="P322" s="143" t="str">
        <f t="shared" ref="P322:P385" ca="1" si="87">IF(AND(K322&lt;&gt;"",ISNUMBER(K322),ROW()-$I$19&lt;$I$8),L322,"")</f>
        <v/>
      </c>
      <c r="Q322" s="143" t="str">
        <f t="shared" ref="Q322:Q385" ca="1" si="88">IF(AND(K322&lt;&gt;"",ISNUMBER(K322),ROW()-$I$19&gt;=$I$8),L322,"")</f>
        <v/>
      </c>
      <c r="R322" s="146"/>
      <c r="AA322" s="8" t="str">
        <f t="shared" ref="AA322:AA385" ca="1" si="89">IF(ROW()-$Y$11&lt;$Y$8,OFFSET($A$1,ROW()-$Y$11+$Y$4,COLUMN()-$Y$13+$Y$6),"")</f>
        <v/>
      </c>
      <c r="AB322" s="8" t="str">
        <f t="shared" ref="AB322:AB385" ca="1" si="90">IF(ROW()-$Y$11&lt;$Y$8,IF(ISNUMBER(AA322),AB321,OFFSET($A$1,ROW()-$Y$11+$Y$4,COLUMN()-$Y$13+$Y$6)),"")</f>
        <v/>
      </c>
      <c r="AC322" s="8" t="str">
        <f t="shared" ca="1" si="83"/>
        <v/>
      </c>
      <c r="AD322" s="8" t="str">
        <f t="shared" ca="1" si="83"/>
        <v/>
      </c>
      <c r="AE322" s="38" t="str">
        <f t="shared" ref="AE322:AE385" ca="1" si="91">IF(ISNUMBER(AA322),AE321,AA322)</f>
        <v/>
      </c>
      <c r="AF322" s="38" t="str">
        <f t="shared" ref="AF322:AF385" ca="1" si="92">IF(ISNUMBER(AA322),AA322,"")</f>
        <v/>
      </c>
      <c r="AG322" s="8" t="str">
        <f t="shared" ref="AG322:AG385" ca="1" si="93">IF(AC322="","",IF(AC321="",AC322,AG321+AC322))</f>
        <v/>
      </c>
      <c r="AH322" s="8" t="str">
        <f t="shared" ref="AH322:AH385" ca="1" si="94">IF(AD322="","",IF(AD321="",AD322,AH321+AD322))</f>
        <v/>
      </c>
      <c r="AI322" s="8" t="str">
        <f t="shared" ref="AI322:AI385" ca="1" si="95">IF(AG322&lt;&gt;"",AG322-AH322,"")</f>
        <v/>
      </c>
    </row>
    <row r="323" spans="11:35">
      <c r="K323" s="135" t="str">
        <f t="shared" ca="1" si="81"/>
        <v/>
      </c>
      <c r="L323" s="135" t="str">
        <f ca="1">IF(ROW()-$I$19&lt;$I$8,OFFSET(#REF!,ROW()-$I$19+$I$4,COLUMN()-$I$21+$I$6),IF(ROW()-$I$19&lt;$I$8+$I$16,OFFSET(#REF!,ROW()-$I$19-$I$8+$I$12,COLUMN()-$I$21+$I$14),""))</f>
        <v/>
      </c>
      <c r="M323" s="141" t="str">
        <f t="shared" ca="1" si="84"/>
        <v/>
      </c>
      <c r="N323" s="142" t="str">
        <f t="shared" ca="1" si="85"/>
        <v/>
      </c>
      <c r="O323" s="143" t="str">
        <f t="shared" ca="1" si="86"/>
        <v/>
      </c>
      <c r="P323" s="143" t="str">
        <f t="shared" ca="1" si="87"/>
        <v/>
      </c>
      <c r="Q323" s="143" t="str">
        <f t="shared" ca="1" si="88"/>
        <v/>
      </c>
      <c r="R323" s="146"/>
      <c r="AA323" s="8" t="str">
        <f t="shared" ca="1" si="89"/>
        <v/>
      </c>
      <c r="AB323" s="8" t="str">
        <f t="shared" ca="1" si="90"/>
        <v/>
      </c>
      <c r="AC323" s="8" t="str">
        <f t="shared" ca="1" si="83"/>
        <v/>
      </c>
      <c r="AD323" s="8" t="str">
        <f t="shared" ca="1" si="83"/>
        <v/>
      </c>
      <c r="AE323" s="38" t="str">
        <f t="shared" ca="1" si="91"/>
        <v/>
      </c>
      <c r="AF323" s="38" t="str">
        <f t="shared" ca="1" si="92"/>
        <v/>
      </c>
      <c r="AG323" s="8" t="str">
        <f t="shared" ca="1" si="93"/>
        <v/>
      </c>
      <c r="AH323" s="8" t="str">
        <f t="shared" ca="1" si="94"/>
        <v/>
      </c>
      <c r="AI323" s="8" t="str">
        <f t="shared" ca="1" si="95"/>
        <v/>
      </c>
    </row>
    <row r="324" spans="11:35">
      <c r="K324" s="135" t="str">
        <f t="shared" ca="1" si="81"/>
        <v/>
      </c>
      <c r="L324" s="135" t="str">
        <f ca="1">IF(ROW()-$I$19&lt;$I$8,OFFSET(#REF!,ROW()-$I$19+$I$4,COLUMN()-$I$21+$I$6),IF(ROW()-$I$19&lt;$I$8+$I$16,OFFSET(#REF!,ROW()-$I$19-$I$8+$I$12,COLUMN()-$I$21+$I$14),""))</f>
        <v/>
      </c>
      <c r="M324" s="141" t="str">
        <f t="shared" ca="1" si="84"/>
        <v/>
      </c>
      <c r="N324" s="142" t="str">
        <f t="shared" ca="1" si="85"/>
        <v/>
      </c>
      <c r="O324" s="143" t="str">
        <f t="shared" ca="1" si="86"/>
        <v/>
      </c>
      <c r="P324" s="143" t="str">
        <f t="shared" ca="1" si="87"/>
        <v/>
      </c>
      <c r="Q324" s="143" t="str">
        <f t="shared" ca="1" si="88"/>
        <v/>
      </c>
      <c r="R324" s="146"/>
      <c r="AA324" s="8" t="str">
        <f t="shared" ca="1" si="89"/>
        <v/>
      </c>
      <c r="AB324" s="8" t="str">
        <f t="shared" ca="1" si="90"/>
        <v/>
      </c>
      <c r="AC324" s="8" t="str">
        <f t="shared" ca="1" si="83"/>
        <v/>
      </c>
      <c r="AD324" s="8" t="str">
        <f t="shared" ca="1" si="83"/>
        <v/>
      </c>
      <c r="AE324" s="38" t="str">
        <f t="shared" ca="1" si="91"/>
        <v/>
      </c>
      <c r="AF324" s="38" t="str">
        <f t="shared" ca="1" si="92"/>
        <v/>
      </c>
      <c r="AG324" s="8" t="str">
        <f t="shared" ca="1" si="93"/>
        <v/>
      </c>
      <c r="AH324" s="8" t="str">
        <f t="shared" ca="1" si="94"/>
        <v/>
      </c>
      <c r="AI324" s="8" t="str">
        <f t="shared" ca="1" si="95"/>
        <v/>
      </c>
    </row>
    <row r="325" spans="11:35">
      <c r="K325" s="135" t="str">
        <f t="shared" ca="1" si="81"/>
        <v/>
      </c>
      <c r="L325" s="135" t="str">
        <f ca="1">IF(ROW()-$I$19&lt;$I$8,OFFSET(#REF!,ROW()-$I$19+$I$4,COLUMN()-$I$21+$I$6),IF(ROW()-$I$19&lt;$I$8+$I$16,OFFSET(#REF!,ROW()-$I$19-$I$8+$I$12,COLUMN()-$I$21+$I$14),""))</f>
        <v/>
      </c>
      <c r="M325" s="141" t="str">
        <f t="shared" ca="1" si="84"/>
        <v/>
      </c>
      <c r="N325" s="142" t="str">
        <f t="shared" ca="1" si="85"/>
        <v/>
      </c>
      <c r="O325" s="143" t="str">
        <f t="shared" ca="1" si="86"/>
        <v/>
      </c>
      <c r="P325" s="143" t="str">
        <f t="shared" ca="1" si="87"/>
        <v/>
      </c>
      <c r="Q325" s="143" t="str">
        <f t="shared" ca="1" si="88"/>
        <v/>
      </c>
      <c r="R325" s="146"/>
      <c r="AA325" s="8" t="str">
        <f t="shared" ca="1" si="89"/>
        <v/>
      </c>
      <c r="AB325" s="8" t="str">
        <f t="shared" ca="1" si="90"/>
        <v/>
      </c>
      <c r="AC325" s="8" t="str">
        <f t="shared" ca="1" si="83"/>
        <v/>
      </c>
      <c r="AD325" s="8" t="str">
        <f t="shared" ca="1" si="83"/>
        <v/>
      </c>
      <c r="AE325" s="38" t="str">
        <f t="shared" ca="1" si="91"/>
        <v/>
      </c>
      <c r="AF325" s="38" t="str">
        <f t="shared" ca="1" si="92"/>
        <v/>
      </c>
      <c r="AG325" s="8" t="str">
        <f t="shared" ca="1" si="93"/>
        <v/>
      </c>
      <c r="AH325" s="8" t="str">
        <f t="shared" ca="1" si="94"/>
        <v/>
      </c>
      <c r="AI325" s="8" t="str">
        <f t="shared" ca="1" si="95"/>
        <v/>
      </c>
    </row>
    <row r="326" spans="11:35">
      <c r="K326" s="135" t="str">
        <f t="shared" ca="1" si="81"/>
        <v/>
      </c>
      <c r="L326" s="135" t="str">
        <f ca="1">IF(ROW()-$I$19&lt;$I$8,OFFSET(#REF!,ROW()-$I$19+$I$4,COLUMN()-$I$21+$I$6),IF(ROW()-$I$19&lt;$I$8+$I$16,OFFSET(#REF!,ROW()-$I$19-$I$8+$I$12,COLUMN()-$I$21+$I$14),""))</f>
        <v/>
      </c>
      <c r="M326" s="141" t="str">
        <f t="shared" ca="1" si="84"/>
        <v/>
      </c>
      <c r="N326" s="142" t="str">
        <f t="shared" ca="1" si="85"/>
        <v/>
      </c>
      <c r="O326" s="143" t="str">
        <f t="shared" ca="1" si="86"/>
        <v/>
      </c>
      <c r="P326" s="143" t="str">
        <f t="shared" ca="1" si="87"/>
        <v/>
      </c>
      <c r="Q326" s="143" t="str">
        <f t="shared" ca="1" si="88"/>
        <v/>
      </c>
      <c r="R326" s="146"/>
      <c r="AA326" s="8" t="str">
        <f t="shared" ca="1" si="89"/>
        <v/>
      </c>
      <c r="AB326" s="8" t="str">
        <f t="shared" ca="1" si="90"/>
        <v/>
      </c>
      <c r="AC326" s="8" t="str">
        <f t="shared" ca="1" si="83"/>
        <v/>
      </c>
      <c r="AD326" s="8" t="str">
        <f t="shared" ca="1" si="83"/>
        <v/>
      </c>
      <c r="AE326" s="38" t="str">
        <f t="shared" ca="1" si="91"/>
        <v/>
      </c>
      <c r="AF326" s="38" t="str">
        <f t="shared" ca="1" si="92"/>
        <v/>
      </c>
      <c r="AG326" s="8" t="str">
        <f t="shared" ca="1" si="93"/>
        <v/>
      </c>
      <c r="AH326" s="8" t="str">
        <f t="shared" ca="1" si="94"/>
        <v/>
      </c>
      <c r="AI326" s="8" t="str">
        <f t="shared" ca="1" si="95"/>
        <v/>
      </c>
    </row>
    <row r="327" spans="11:35">
      <c r="K327" s="135" t="str">
        <f t="shared" ca="1" si="81"/>
        <v/>
      </c>
      <c r="L327" s="135" t="str">
        <f ca="1">IF(ROW()-$I$19&lt;$I$8,OFFSET(#REF!,ROW()-$I$19+$I$4,COLUMN()-$I$21+$I$6),IF(ROW()-$I$19&lt;$I$8+$I$16,OFFSET(#REF!,ROW()-$I$19-$I$8+$I$12,COLUMN()-$I$21+$I$14),""))</f>
        <v/>
      </c>
      <c r="M327" s="141" t="str">
        <f t="shared" ca="1" si="84"/>
        <v/>
      </c>
      <c r="N327" s="142" t="str">
        <f t="shared" ca="1" si="85"/>
        <v/>
      </c>
      <c r="O327" s="143" t="str">
        <f t="shared" ca="1" si="86"/>
        <v/>
      </c>
      <c r="P327" s="143" t="str">
        <f t="shared" ca="1" si="87"/>
        <v/>
      </c>
      <c r="Q327" s="143" t="str">
        <f t="shared" ca="1" si="88"/>
        <v/>
      </c>
      <c r="R327" s="146"/>
      <c r="AA327" s="8" t="str">
        <f t="shared" ca="1" si="89"/>
        <v/>
      </c>
      <c r="AB327" s="8" t="str">
        <f t="shared" ca="1" si="90"/>
        <v/>
      </c>
      <c r="AC327" s="8" t="str">
        <f t="shared" ca="1" si="83"/>
        <v/>
      </c>
      <c r="AD327" s="8" t="str">
        <f t="shared" ca="1" si="83"/>
        <v/>
      </c>
      <c r="AE327" s="38" t="str">
        <f t="shared" ca="1" si="91"/>
        <v/>
      </c>
      <c r="AF327" s="38" t="str">
        <f t="shared" ca="1" si="92"/>
        <v/>
      </c>
      <c r="AG327" s="8" t="str">
        <f t="shared" ca="1" si="93"/>
        <v/>
      </c>
      <c r="AH327" s="8" t="str">
        <f t="shared" ca="1" si="94"/>
        <v/>
      </c>
      <c r="AI327" s="8" t="str">
        <f t="shared" ca="1" si="95"/>
        <v/>
      </c>
    </row>
    <row r="328" spans="11:35">
      <c r="K328" s="135" t="str">
        <f t="shared" ca="1" si="81"/>
        <v/>
      </c>
      <c r="L328" s="135" t="str">
        <f ca="1">IF(ROW()-$I$19&lt;$I$8,OFFSET(#REF!,ROW()-$I$19+$I$4,COLUMN()-$I$21+$I$6),IF(ROW()-$I$19&lt;$I$8+$I$16,OFFSET(#REF!,ROW()-$I$19-$I$8+$I$12,COLUMN()-$I$21+$I$14),""))</f>
        <v/>
      </c>
      <c r="M328" s="141" t="str">
        <f t="shared" ca="1" si="84"/>
        <v/>
      </c>
      <c r="N328" s="142" t="str">
        <f t="shared" ca="1" si="85"/>
        <v/>
      </c>
      <c r="O328" s="143" t="str">
        <f t="shared" ca="1" si="86"/>
        <v/>
      </c>
      <c r="P328" s="143" t="str">
        <f t="shared" ca="1" si="87"/>
        <v/>
      </c>
      <c r="Q328" s="143" t="str">
        <f t="shared" ca="1" si="88"/>
        <v/>
      </c>
      <c r="R328" s="146"/>
      <c r="AA328" s="8" t="str">
        <f t="shared" ca="1" si="89"/>
        <v/>
      </c>
      <c r="AB328" s="8" t="str">
        <f t="shared" ca="1" si="90"/>
        <v/>
      </c>
      <c r="AC328" s="8" t="str">
        <f t="shared" ca="1" si="83"/>
        <v/>
      </c>
      <c r="AD328" s="8" t="str">
        <f t="shared" ca="1" si="83"/>
        <v/>
      </c>
      <c r="AE328" s="38" t="str">
        <f t="shared" ca="1" si="91"/>
        <v/>
      </c>
      <c r="AF328" s="38" t="str">
        <f t="shared" ca="1" si="92"/>
        <v/>
      </c>
      <c r="AG328" s="8" t="str">
        <f t="shared" ca="1" si="93"/>
        <v/>
      </c>
      <c r="AH328" s="8" t="str">
        <f t="shared" ca="1" si="94"/>
        <v/>
      </c>
      <c r="AI328" s="8" t="str">
        <f t="shared" ca="1" si="95"/>
        <v/>
      </c>
    </row>
    <row r="329" spans="11:35">
      <c r="K329" s="135" t="str">
        <f t="shared" ca="1" si="81"/>
        <v/>
      </c>
      <c r="L329" s="135" t="str">
        <f ca="1">IF(ROW()-$I$19&lt;$I$8,OFFSET(#REF!,ROW()-$I$19+$I$4,COLUMN()-$I$21+$I$6),IF(ROW()-$I$19&lt;$I$8+$I$16,OFFSET(#REF!,ROW()-$I$19-$I$8+$I$12,COLUMN()-$I$21+$I$14),""))</f>
        <v/>
      </c>
      <c r="M329" s="141" t="str">
        <f t="shared" ca="1" si="84"/>
        <v/>
      </c>
      <c r="N329" s="142" t="str">
        <f t="shared" ca="1" si="85"/>
        <v/>
      </c>
      <c r="O329" s="143" t="str">
        <f t="shared" ca="1" si="86"/>
        <v/>
      </c>
      <c r="P329" s="143" t="str">
        <f t="shared" ca="1" si="87"/>
        <v/>
      </c>
      <c r="Q329" s="143" t="str">
        <f t="shared" ca="1" si="88"/>
        <v/>
      </c>
      <c r="R329" s="146"/>
      <c r="AA329" s="8" t="str">
        <f t="shared" ca="1" si="89"/>
        <v/>
      </c>
      <c r="AB329" s="8" t="str">
        <f t="shared" ca="1" si="90"/>
        <v/>
      </c>
      <c r="AC329" s="8" t="str">
        <f t="shared" ca="1" si="83"/>
        <v/>
      </c>
      <c r="AD329" s="8" t="str">
        <f t="shared" ca="1" si="83"/>
        <v/>
      </c>
      <c r="AE329" s="38" t="str">
        <f t="shared" ca="1" si="91"/>
        <v/>
      </c>
      <c r="AF329" s="38" t="str">
        <f t="shared" ca="1" si="92"/>
        <v/>
      </c>
      <c r="AG329" s="8" t="str">
        <f t="shared" ca="1" si="93"/>
        <v/>
      </c>
      <c r="AH329" s="8" t="str">
        <f t="shared" ca="1" si="94"/>
        <v/>
      </c>
      <c r="AI329" s="8" t="str">
        <f t="shared" ca="1" si="95"/>
        <v/>
      </c>
    </row>
    <row r="330" spans="11:35">
      <c r="K330" s="135" t="str">
        <f t="shared" ca="1" si="81"/>
        <v/>
      </c>
      <c r="L330" s="135" t="str">
        <f ca="1">IF(ROW()-$I$19&lt;$I$8,OFFSET(#REF!,ROW()-$I$19+$I$4,COLUMN()-$I$21+$I$6),IF(ROW()-$I$19&lt;$I$8+$I$16,OFFSET(#REF!,ROW()-$I$19-$I$8+$I$12,COLUMN()-$I$21+$I$14),""))</f>
        <v/>
      </c>
      <c r="M330" s="141" t="str">
        <f t="shared" ca="1" si="84"/>
        <v/>
      </c>
      <c r="N330" s="142" t="str">
        <f t="shared" ca="1" si="85"/>
        <v/>
      </c>
      <c r="O330" s="143" t="str">
        <f t="shared" ca="1" si="86"/>
        <v/>
      </c>
      <c r="P330" s="143" t="str">
        <f t="shared" ca="1" si="87"/>
        <v/>
      </c>
      <c r="Q330" s="143" t="str">
        <f t="shared" ca="1" si="88"/>
        <v/>
      </c>
      <c r="R330" s="146"/>
      <c r="AA330" s="8" t="str">
        <f t="shared" ca="1" si="89"/>
        <v/>
      </c>
      <c r="AB330" s="8" t="str">
        <f t="shared" ca="1" si="90"/>
        <v/>
      </c>
      <c r="AC330" s="8" t="str">
        <f t="shared" ca="1" si="83"/>
        <v/>
      </c>
      <c r="AD330" s="8" t="str">
        <f t="shared" ca="1" si="83"/>
        <v/>
      </c>
      <c r="AE330" s="38" t="str">
        <f t="shared" ca="1" si="91"/>
        <v/>
      </c>
      <c r="AF330" s="38" t="str">
        <f t="shared" ca="1" si="92"/>
        <v/>
      </c>
      <c r="AG330" s="8" t="str">
        <f t="shared" ca="1" si="93"/>
        <v/>
      </c>
      <c r="AH330" s="8" t="str">
        <f t="shared" ca="1" si="94"/>
        <v/>
      </c>
      <c r="AI330" s="8" t="str">
        <f t="shared" ca="1" si="95"/>
        <v/>
      </c>
    </row>
    <row r="331" spans="11:35">
      <c r="K331" s="135" t="str">
        <f t="shared" ca="1" si="81"/>
        <v/>
      </c>
      <c r="L331" s="135" t="str">
        <f ca="1">IF(ROW()-$I$19&lt;$I$8,OFFSET(#REF!,ROW()-$I$19+$I$4,COLUMN()-$I$21+$I$6),IF(ROW()-$I$19&lt;$I$8+$I$16,OFFSET(#REF!,ROW()-$I$19-$I$8+$I$12,COLUMN()-$I$21+$I$14),""))</f>
        <v/>
      </c>
      <c r="M331" s="141" t="str">
        <f t="shared" ca="1" si="84"/>
        <v/>
      </c>
      <c r="N331" s="142" t="str">
        <f t="shared" ca="1" si="85"/>
        <v/>
      </c>
      <c r="O331" s="143" t="str">
        <f t="shared" ca="1" si="86"/>
        <v/>
      </c>
      <c r="P331" s="143" t="str">
        <f t="shared" ca="1" si="87"/>
        <v/>
      </c>
      <c r="Q331" s="143" t="str">
        <f t="shared" ca="1" si="88"/>
        <v/>
      </c>
      <c r="R331" s="146"/>
      <c r="AA331" s="8" t="str">
        <f t="shared" ca="1" si="89"/>
        <v/>
      </c>
      <c r="AB331" s="8" t="str">
        <f t="shared" ca="1" si="90"/>
        <v/>
      </c>
      <c r="AC331" s="8" t="str">
        <f t="shared" ca="1" si="83"/>
        <v/>
      </c>
      <c r="AD331" s="8" t="str">
        <f t="shared" ca="1" si="83"/>
        <v/>
      </c>
      <c r="AE331" s="38" t="str">
        <f t="shared" ca="1" si="91"/>
        <v/>
      </c>
      <c r="AF331" s="38" t="str">
        <f t="shared" ca="1" si="92"/>
        <v/>
      </c>
      <c r="AG331" s="8" t="str">
        <f t="shared" ca="1" si="93"/>
        <v/>
      </c>
      <c r="AH331" s="8" t="str">
        <f t="shared" ca="1" si="94"/>
        <v/>
      </c>
      <c r="AI331" s="8" t="str">
        <f t="shared" ca="1" si="95"/>
        <v/>
      </c>
    </row>
    <row r="332" spans="11:35">
      <c r="K332" s="135" t="str">
        <f t="shared" ca="1" si="81"/>
        <v/>
      </c>
      <c r="L332" s="135" t="str">
        <f ca="1">IF(ROW()-$I$19&lt;$I$8,OFFSET(#REF!,ROW()-$I$19+$I$4,COLUMN()-$I$21+$I$6),IF(ROW()-$I$19&lt;$I$8+$I$16,OFFSET(#REF!,ROW()-$I$19-$I$8+$I$12,COLUMN()-$I$21+$I$14),""))</f>
        <v/>
      </c>
      <c r="M332" s="141" t="str">
        <f t="shared" ca="1" si="84"/>
        <v/>
      </c>
      <c r="N332" s="142" t="str">
        <f t="shared" ca="1" si="85"/>
        <v/>
      </c>
      <c r="O332" s="143" t="str">
        <f t="shared" ca="1" si="86"/>
        <v/>
      </c>
      <c r="P332" s="143" t="str">
        <f t="shared" ca="1" si="87"/>
        <v/>
      </c>
      <c r="Q332" s="143" t="str">
        <f t="shared" ca="1" si="88"/>
        <v/>
      </c>
      <c r="R332" s="146"/>
      <c r="AA332" s="8" t="str">
        <f t="shared" ca="1" si="89"/>
        <v/>
      </c>
      <c r="AB332" s="8" t="str">
        <f t="shared" ca="1" si="90"/>
        <v/>
      </c>
      <c r="AC332" s="8" t="str">
        <f t="shared" ca="1" si="83"/>
        <v/>
      </c>
      <c r="AD332" s="8" t="str">
        <f t="shared" ca="1" si="83"/>
        <v/>
      </c>
      <c r="AE332" s="38" t="str">
        <f t="shared" ca="1" si="91"/>
        <v/>
      </c>
      <c r="AF332" s="38" t="str">
        <f t="shared" ca="1" si="92"/>
        <v/>
      </c>
      <c r="AG332" s="8" t="str">
        <f t="shared" ca="1" si="93"/>
        <v/>
      </c>
      <c r="AH332" s="8" t="str">
        <f t="shared" ca="1" si="94"/>
        <v/>
      </c>
      <c r="AI332" s="8" t="str">
        <f t="shared" ca="1" si="95"/>
        <v/>
      </c>
    </row>
    <row r="333" spans="11:35">
      <c r="K333" s="135" t="str">
        <f t="shared" ca="1" si="81"/>
        <v/>
      </c>
      <c r="L333" s="135" t="str">
        <f ca="1">IF(ROW()-$I$19&lt;$I$8,OFFSET(#REF!,ROW()-$I$19+$I$4,COLUMN()-$I$21+$I$6),IF(ROW()-$I$19&lt;$I$8+$I$16,OFFSET(#REF!,ROW()-$I$19-$I$8+$I$12,COLUMN()-$I$21+$I$14),""))</f>
        <v/>
      </c>
      <c r="M333" s="141" t="str">
        <f t="shared" ca="1" si="84"/>
        <v/>
      </c>
      <c r="N333" s="142" t="str">
        <f t="shared" ca="1" si="85"/>
        <v/>
      </c>
      <c r="O333" s="143" t="str">
        <f t="shared" ca="1" si="86"/>
        <v/>
      </c>
      <c r="P333" s="143" t="str">
        <f t="shared" ca="1" si="87"/>
        <v/>
      </c>
      <c r="Q333" s="143" t="str">
        <f t="shared" ca="1" si="88"/>
        <v/>
      </c>
      <c r="R333" s="146"/>
      <c r="AA333" s="8" t="str">
        <f t="shared" ca="1" si="89"/>
        <v/>
      </c>
      <c r="AB333" s="8" t="str">
        <f t="shared" ca="1" si="90"/>
        <v/>
      </c>
      <c r="AC333" s="8" t="str">
        <f t="shared" ca="1" si="83"/>
        <v/>
      </c>
      <c r="AD333" s="8" t="str">
        <f t="shared" ca="1" si="83"/>
        <v/>
      </c>
      <c r="AE333" s="38" t="str">
        <f t="shared" ca="1" si="91"/>
        <v/>
      </c>
      <c r="AF333" s="38" t="str">
        <f t="shared" ca="1" si="92"/>
        <v/>
      </c>
      <c r="AG333" s="8" t="str">
        <f t="shared" ca="1" si="93"/>
        <v/>
      </c>
      <c r="AH333" s="8" t="str">
        <f t="shared" ca="1" si="94"/>
        <v/>
      </c>
      <c r="AI333" s="8" t="str">
        <f t="shared" ca="1" si="95"/>
        <v/>
      </c>
    </row>
    <row r="334" spans="11:35">
      <c r="K334" s="135" t="str">
        <f t="shared" ca="1" si="81"/>
        <v/>
      </c>
      <c r="L334" s="135" t="str">
        <f ca="1">IF(ROW()-$I$19&lt;$I$8,OFFSET(#REF!,ROW()-$I$19+$I$4,COLUMN()-$I$21+$I$6),IF(ROW()-$I$19&lt;$I$8+$I$16,OFFSET(#REF!,ROW()-$I$19-$I$8+$I$12,COLUMN()-$I$21+$I$14),""))</f>
        <v/>
      </c>
      <c r="M334" s="141" t="str">
        <f t="shared" ca="1" si="84"/>
        <v/>
      </c>
      <c r="N334" s="142" t="str">
        <f t="shared" ca="1" si="85"/>
        <v/>
      </c>
      <c r="O334" s="143" t="str">
        <f t="shared" ca="1" si="86"/>
        <v/>
      </c>
      <c r="P334" s="143" t="str">
        <f t="shared" ca="1" si="87"/>
        <v/>
      </c>
      <c r="Q334" s="143" t="str">
        <f t="shared" ca="1" si="88"/>
        <v/>
      </c>
      <c r="R334" s="146"/>
      <c r="AA334" s="8" t="str">
        <f t="shared" ca="1" si="89"/>
        <v/>
      </c>
      <c r="AB334" s="8" t="str">
        <f t="shared" ca="1" si="90"/>
        <v/>
      </c>
      <c r="AC334" s="8" t="str">
        <f t="shared" ca="1" si="83"/>
        <v/>
      </c>
      <c r="AD334" s="8" t="str">
        <f t="shared" ca="1" si="83"/>
        <v/>
      </c>
      <c r="AE334" s="38" t="str">
        <f t="shared" ca="1" si="91"/>
        <v/>
      </c>
      <c r="AF334" s="38" t="str">
        <f t="shared" ca="1" si="92"/>
        <v/>
      </c>
      <c r="AG334" s="8" t="str">
        <f t="shared" ca="1" si="93"/>
        <v/>
      </c>
      <c r="AH334" s="8" t="str">
        <f t="shared" ca="1" si="94"/>
        <v/>
      </c>
      <c r="AI334" s="8" t="str">
        <f t="shared" ca="1" si="95"/>
        <v/>
      </c>
    </row>
    <row r="335" spans="11:35">
      <c r="K335" s="135" t="str">
        <f t="shared" ca="1" si="81"/>
        <v/>
      </c>
      <c r="L335" s="135" t="str">
        <f ca="1">IF(ROW()-$I$19&lt;$I$8,OFFSET(#REF!,ROW()-$I$19+$I$4,COLUMN()-$I$21+$I$6),IF(ROW()-$I$19&lt;$I$8+$I$16,OFFSET(#REF!,ROW()-$I$19-$I$8+$I$12,COLUMN()-$I$21+$I$14),""))</f>
        <v/>
      </c>
      <c r="M335" s="141" t="str">
        <f t="shared" ca="1" si="84"/>
        <v/>
      </c>
      <c r="N335" s="142" t="str">
        <f t="shared" ca="1" si="85"/>
        <v/>
      </c>
      <c r="O335" s="143" t="str">
        <f t="shared" ca="1" si="86"/>
        <v/>
      </c>
      <c r="P335" s="143" t="str">
        <f t="shared" ca="1" si="87"/>
        <v/>
      </c>
      <c r="Q335" s="143" t="str">
        <f t="shared" ca="1" si="88"/>
        <v/>
      </c>
      <c r="R335" s="146"/>
      <c r="AA335" s="8" t="str">
        <f t="shared" ca="1" si="89"/>
        <v/>
      </c>
      <c r="AB335" s="8" t="str">
        <f t="shared" ca="1" si="90"/>
        <v/>
      </c>
      <c r="AC335" s="8" t="str">
        <f t="shared" ca="1" si="83"/>
        <v/>
      </c>
      <c r="AD335" s="8" t="str">
        <f t="shared" ca="1" si="83"/>
        <v/>
      </c>
      <c r="AE335" s="38" t="str">
        <f t="shared" ca="1" si="91"/>
        <v/>
      </c>
      <c r="AF335" s="38" t="str">
        <f t="shared" ca="1" si="92"/>
        <v/>
      </c>
      <c r="AG335" s="8" t="str">
        <f t="shared" ca="1" si="93"/>
        <v/>
      </c>
      <c r="AH335" s="8" t="str">
        <f t="shared" ca="1" si="94"/>
        <v/>
      </c>
      <c r="AI335" s="8" t="str">
        <f t="shared" ca="1" si="95"/>
        <v/>
      </c>
    </row>
    <row r="336" spans="11:35">
      <c r="K336" s="135" t="str">
        <f t="shared" ca="1" si="81"/>
        <v/>
      </c>
      <c r="L336" s="135" t="str">
        <f ca="1">IF(ROW()-$I$19&lt;$I$8,OFFSET(#REF!,ROW()-$I$19+$I$4,COLUMN()-$I$21+$I$6),IF(ROW()-$I$19&lt;$I$8+$I$16,OFFSET(#REF!,ROW()-$I$19-$I$8+$I$12,COLUMN()-$I$21+$I$14),""))</f>
        <v/>
      </c>
      <c r="M336" s="141" t="str">
        <f t="shared" ca="1" si="84"/>
        <v/>
      </c>
      <c r="N336" s="142" t="str">
        <f t="shared" ca="1" si="85"/>
        <v/>
      </c>
      <c r="O336" s="143" t="str">
        <f t="shared" ca="1" si="86"/>
        <v/>
      </c>
      <c r="P336" s="143" t="str">
        <f t="shared" ca="1" si="87"/>
        <v/>
      </c>
      <c r="Q336" s="143" t="str">
        <f t="shared" ca="1" si="88"/>
        <v/>
      </c>
      <c r="R336" s="146"/>
      <c r="AA336" s="8" t="str">
        <f t="shared" ca="1" si="89"/>
        <v/>
      </c>
      <c r="AB336" s="8" t="str">
        <f t="shared" ca="1" si="90"/>
        <v/>
      </c>
      <c r="AC336" s="8" t="str">
        <f t="shared" ca="1" si="83"/>
        <v/>
      </c>
      <c r="AD336" s="8" t="str">
        <f t="shared" ca="1" si="83"/>
        <v/>
      </c>
      <c r="AE336" s="38" t="str">
        <f t="shared" ca="1" si="91"/>
        <v/>
      </c>
      <c r="AF336" s="38" t="str">
        <f t="shared" ca="1" si="92"/>
        <v/>
      </c>
      <c r="AG336" s="8" t="str">
        <f t="shared" ca="1" si="93"/>
        <v/>
      </c>
      <c r="AH336" s="8" t="str">
        <f t="shared" ca="1" si="94"/>
        <v/>
      </c>
      <c r="AI336" s="8" t="str">
        <f t="shared" ca="1" si="95"/>
        <v/>
      </c>
    </row>
    <row r="337" spans="11:35">
      <c r="K337" s="135" t="str">
        <f t="shared" ca="1" si="81"/>
        <v/>
      </c>
      <c r="L337" s="135" t="str">
        <f ca="1">IF(ROW()-$I$19&lt;$I$8,OFFSET(#REF!,ROW()-$I$19+$I$4,COLUMN()-$I$21+$I$6),IF(ROW()-$I$19&lt;$I$8+$I$16,OFFSET(#REF!,ROW()-$I$19-$I$8+$I$12,COLUMN()-$I$21+$I$14),""))</f>
        <v/>
      </c>
      <c r="M337" s="141" t="str">
        <f t="shared" ca="1" si="84"/>
        <v/>
      </c>
      <c r="N337" s="142" t="str">
        <f t="shared" ca="1" si="85"/>
        <v/>
      </c>
      <c r="O337" s="143" t="str">
        <f t="shared" ca="1" si="86"/>
        <v/>
      </c>
      <c r="P337" s="143" t="str">
        <f t="shared" ca="1" si="87"/>
        <v/>
      </c>
      <c r="Q337" s="143" t="str">
        <f t="shared" ca="1" si="88"/>
        <v/>
      </c>
      <c r="R337" s="146"/>
      <c r="AA337" s="8" t="str">
        <f t="shared" ca="1" si="89"/>
        <v/>
      </c>
      <c r="AB337" s="8" t="str">
        <f t="shared" ca="1" si="90"/>
        <v/>
      </c>
      <c r="AC337" s="8" t="str">
        <f t="shared" ca="1" si="83"/>
        <v/>
      </c>
      <c r="AD337" s="8" t="str">
        <f t="shared" ca="1" si="83"/>
        <v/>
      </c>
      <c r="AE337" s="38" t="str">
        <f t="shared" ca="1" si="91"/>
        <v/>
      </c>
      <c r="AF337" s="38" t="str">
        <f t="shared" ca="1" si="92"/>
        <v/>
      </c>
      <c r="AG337" s="8" t="str">
        <f t="shared" ca="1" si="93"/>
        <v/>
      </c>
      <c r="AH337" s="8" t="str">
        <f t="shared" ca="1" si="94"/>
        <v/>
      </c>
      <c r="AI337" s="8" t="str">
        <f t="shared" ca="1" si="95"/>
        <v/>
      </c>
    </row>
    <row r="338" spans="11:35">
      <c r="K338" s="135" t="str">
        <f t="shared" ca="1" si="81"/>
        <v/>
      </c>
      <c r="L338" s="135" t="str">
        <f ca="1">IF(ROW()-$I$19&lt;$I$8,OFFSET(#REF!,ROW()-$I$19+$I$4,COLUMN()-$I$21+$I$6),IF(ROW()-$I$19&lt;$I$8+$I$16,OFFSET(#REF!,ROW()-$I$19-$I$8+$I$12,COLUMN()-$I$21+$I$14),""))</f>
        <v/>
      </c>
      <c r="M338" s="141" t="str">
        <f t="shared" ca="1" si="84"/>
        <v/>
      </c>
      <c r="N338" s="142" t="str">
        <f t="shared" ca="1" si="85"/>
        <v/>
      </c>
      <c r="O338" s="143" t="str">
        <f t="shared" ca="1" si="86"/>
        <v/>
      </c>
      <c r="P338" s="143" t="str">
        <f t="shared" ca="1" si="87"/>
        <v/>
      </c>
      <c r="Q338" s="143" t="str">
        <f t="shared" ca="1" si="88"/>
        <v/>
      </c>
      <c r="R338" s="146"/>
      <c r="AA338" s="8" t="str">
        <f t="shared" ca="1" si="89"/>
        <v/>
      </c>
      <c r="AB338" s="8" t="str">
        <f t="shared" ca="1" si="90"/>
        <v/>
      </c>
      <c r="AC338" s="8" t="str">
        <f t="shared" ca="1" si="83"/>
        <v/>
      </c>
      <c r="AD338" s="8" t="str">
        <f t="shared" ca="1" si="83"/>
        <v/>
      </c>
      <c r="AE338" s="38" t="str">
        <f t="shared" ca="1" si="91"/>
        <v/>
      </c>
      <c r="AF338" s="38" t="str">
        <f t="shared" ca="1" si="92"/>
        <v/>
      </c>
      <c r="AG338" s="8" t="str">
        <f t="shared" ca="1" si="93"/>
        <v/>
      </c>
      <c r="AH338" s="8" t="str">
        <f t="shared" ca="1" si="94"/>
        <v/>
      </c>
      <c r="AI338" s="8" t="str">
        <f t="shared" ca="1" si="95"/>
        <v/>
      </c>
    </row>
    <row r="339" spans="11:35">
      <c r="K339" s="135" t="str">
        <f t="shared" ca="1" si="81"/>
        <v/>
      </c>
      <c r="L339" s="135" t="str">
        <f ca="1">IF(ROW()-$I$19&lt;$I$8,OFFSET(#REF!,ROW()-$I$19+$I$4,COLUMN()-$I$21+$I$6),IF(ROW()-$I$19&lt;$I$8+$I$16,OFFSET(#REF!,ROW()-$I$19-$I$8+$I$12,COLUMN()-$I$21+$I$14),""))</f>
        <v/>
      </c>
      <c r="M339" s="141" t="str">
        <f t="shared" ca="1" si="84"/>
        <v/>
      </c>
      <c r="N339" s="142" t="str">
        <f t="shared" ca="1" si="85"/>
        <v/>
      </c>
      <c r="O339" s="143" t="str">
        <f t="shared" ca="1" si="86"/>
        <v/>
      </c>
      <c r="P339" s="143" t="str">
        <f t="shared" ca="1" si="87"/>
        <v/>
      </c>
      <c r="Q339" s="143" t="str">
        <f t="shared" ca="1" si="88"/>
        <v/>
      </c>
      <c r="R339" s="146"/>
      <c r="AA339" s="8" t="str">
        <f t="shared" ca="1" si="89"/>
        <v/>
      </c>
      <c r="AB339" s="8" t="str">
        <f t="shared" ca="1" si="90"/>
        <v/>
      </c>
      <c r="AC339" s="8" t="str">
        <f t="shared" ca="1" si="83"/>
        <v/>
      </c>
      <c r="AD339" s="8" t="str">
        <f t="shared" ca="1" si="83"/>
        <v/>
      </c>
      <c r="AE339" s="38" t="str">
        <f t="shared" ca="1" si="91"/>
        <v/>
      </c>
      <c r="AF339" s="38" t="str">
        <f t="shared" ca="1" si="92"/>
        <v/>
      </c>
      <c r="AG339" s="8" t="str">
        <f t="shared" ca="1" si="93"/>
        <v/>
      </c>
      <c r="AH339" s="8" t="str">
        <f t="shared" ca="1" si="94"/>
        <v/>
      </c>
      <c r="AI339" s="8" t="str">
        <f t="shared" ca="1" si="95"/>
        <v/>
      </c>
    </row>
    <row r="340" spans="11:35">
      <c r="K340" s="135" t="str">
        <f t="shared" ca="1" si="81"/>
        <v/>
      </c>
      <c r="L340" s="135" t="str">
        <f ca="1">IF(ROW()-$I$19&lt;$I$8,OFFSET(#REF!,ROW()-$I$19+$I$4,COLUMN()-$I$21+$I$6),IF(ROW()-$I$19&lt;$I$8+$I$16,OFFSET(#REF!,ROW()-$I$19-$I$8+$I$12,COLUMN()-$I$21+$I$14),""))</f>
        <v/>
      </c>
      <c r="M340" s="141" t="str">
        <f t="shared" ca="1" si="84"/>
        <v/>
      </c>
      <c r="N340" s="142" t="str">
        <f t="shared" ca="1" si="85"/>
        <v/>
      </c>
      <c r="O340" s="143" t="str">
        <f t="shared" ca="1" si="86"/>
        <v/>
      </c>
      <c r="P340" s="143" t="str">
        <f t="shared" ca="1" si="87"/>
        <v/>
      </c>
      <c r="Q340" s="143" t="str">
        <f t="shared" ca="1" si="88"/>
        <v/>
      </c>
      <c r="R340" s="146"/>
      <c r="AA340" s="8" t="str">
        <f t="shared" ca="1" si="89"/>
        <v/>
      </c>
      <c r="AB340" s="8" t="str">
        <f t="shared" ca="1" si="90"/>
        <v/>
      </c>
      <c r="AC340" s="8" t="str">
        <f t="shared" ref="AC340:AD359" ca="1" si="96">IF(ROW()-$Y$11&lt;$Y$8,OFFSET($A$1,ROW()-$Y$11+$Y$4,COLUMN()-$Y$13+$Y$6),"")</f>
        <v/>
      </c>
      <c r="AD340" s="8" t="str">
        <f t="shared" ca="1" si="96"/>
        <v/>
      </c>
      <c r="AE340" s="38" t="str">
        <f t="shared" ca="1" si="91"/>
        <v/>
      </c>
      <c r="AF340" s="38" t="str">
        <f t="shared" ca="1" si="92"/>
        <v/>
      </c>
      <c r="AG340" s="8" t="str">
        <f t="shared" ca="1" si="93"/>
        <v/>
      </c>
      <c r="AH340" s="8" t="str">
        <f t="shared" ca="1" si="94"/>
        <v/>
      </c>
      <c r="AI340" s="8" t="str">
        <f t="shared" ca="1" si="95"/>
        <v/>
      </c>
    </row>
    <row r="341" spans="11:35">
      <c r="K341" s="135" t="str">
        <f t="shared" ca="1" si="81"/>
        <v/>
      </c>
      <c r="L341" s="135" t="str">
        <f ca="1">IF(ROW()-$I$19&lt;$I$8,OFFSET(#REF!,ROW()-$I$19+$I$4,COLUMN()-$I$21+$I$6),IF(ROW()-$I$19&lt;$I$8+$I$16,OFFSET(#REF!,ROW()-$I$19-$I$8+$I$12,COLUMN()-$I$21+$I$14),""))</f>
        <v/>
      </c>
      <c r="M341" s="141" t="str">
        <f t="shared" ca="1" si="84"/>
        <v/>
      </c>
      <c r="N341" s="142" t="str">
        <f t="shared" ca="1" si="85"/>
        <v/>
      </c>
      <c r="O341" s="143" t="str">
        <f t="shared" ca="1" si="86"/>
        <v/>
      </c>
      <c r="P341" s="143" t="str">
        <f t="shared" ca="1" si="87"/>
        <v/>
      </c>
      <c r="Q341" s="143" t="str">
        <f t="shared" ca="1" si="88"/>
        <v/>
      </c>
      <c r="R341" s="146"/>
      <c r="AA341" s="8" t="str">
        <f t="shared" ca="1" si="89"/>
        <v/>
      </c>
      <c r="AB341" s="8" t="str">
        <f t="shared" ca="1" si="90"/>
        <v/>
      </c>
      <c r="AC341" s="8" t="str">
        <f t="shared" ca="1" si="96"/>
        <v/>
      </c>
      <c r="AD341" s="8" t="str">
        <f t="shared" ca="1" si="96"/>
        <v/>
      </c>
      <c r="AE341" s="38" t="str">
        <f t="shared" ca="1" si="91"/>
        <v/>
      </c>
      <c r="AF341" s="38" t="str">
        <f t="shared" ca="1" si="92"/>
        <v/>
      </c>
      <c r="AG341" s="8" t="str">
        <f t="shared" ca="1" si="93"/>
        <v/>
      </c>
      <c r="AH341" s="8" t="str">
        <f t="shared" ca="1" si="94"/>
        <v/>
      </c>
      <c r="AI341" s="8" t="str">
        <f t="shared" ca="1" si="95"/>
        <v/>
      </c>
    </row>
    <row r="342" spans="11:35">
      <c r="K342" s="135" t="str">
        <f t="shared" ca="1" si="81"/>
        <v/>
      </c>
      <c r="L342" s="135" t="str">
        <f ca="1">IF(ROW()-$I$19&lt;$I$8,OFFSET(#REF!,ROW()-$I$19+$I$4,COLUMN()-$I$21+$I$6),IF(ROW()-$I$19&lt;$I$8+$I$16,OFFSET(#REF!,ROW()-$I$19-$I$8+$I$12,COLUMN()-$I$21+$I$14),""))</f>
        <v/>
      </c>
      <c r="M342" s="141" t="str">
        <f t="shared" ca="1" si="84"/>
        <v/>
      </c>
      <c r="N342" s="142" t="str">
        <f t="shared" ca="1" si="85"/>
        <v/>
      </c>
      <c r="O342" s="143" t="str">
        <f t="shared" ca="1" si="86"/>
        <v/>
      </c>
      <c r="P342" s="143" t="str">
        <f t="shared" ca="1" si="87"/>
        <v/>
      </c>
      <c r="Q342" s="143" t="str">
        <f t="shared" ca="1" si="88"/>
        <v/>
      </c>
      <c r="R342" s="146"/>
      <c r="AA342" s="8" t="str">
        <f t="shared" ca="1" si="89"/>
        <v/>
      </c>
      <c r="AB342" s="8" t="str">
        <f t="shared" ca="1" si="90"/>
        <v/>
      </c>
      <c r="AC342" s="8" t="str">
        <f t="shared" ca="1" si="96"/>
        <v/>
      </c>
      <c r="AD342" s="8" t="str">
        <f t="shared" ca="1" si="96"/>
        <v/>
      </c>
      <c r="AE342" s="38" t="str">
        <f t="shared" ca="1" si="91"/>
        <v/>
      </c>
      <c r="AF342" s="38" t="str">
        <f t="shared" ca="1" si="92"/>
        <v/>
      </c>
      <c r="AG342" s="8" t="str">
        <f t="shared" ca="1" si="93"/>
        <v/>
      </c>
      <c r="AH342" s="8" t="str">
        <f t="shared" ca="1" si="94"/>
        <v/>
      </c>
      <c r="AI342" s="8" t="str">
        <f t="shared" ca="1" si="95"/>
        <v/>
      </c>
    </row>
    <row r="343" spans="11:35">
      <c r="K343" s="135" t="str">
        <f t="shared" ca="1" si="81"/>
        <v/>
      </c>
      <c r="L343" s="135" t="str">
        <f ca="1">IF(ROW()-$I$19&lt;$I$8,OFFSET(#REF!,ROW()-$I$19+$I$4,COLUMN()-$I$21+$I$6),IF(ROW()-$I$19&lt;$I$8+$I$16,OFFSET(#REF!,ROW()-$I$19-$I$8+$I$12,COLUMN()-$I$21+$I$14),""))</f>
        <v/>
      </c>
      <c r="M343" s="141" t="str">
        <f t="shared" ca="1" si="84"/>
        <v/>
      </c>
      <c r="N343" s="142" t="str">
        <f t="shared" ca="1" si="85"/>
        <v/>
      </c>
      <c r="O343" s="143" t="str">
        <f t="shared" ca="1" si="86"/>
        <v/>
      </c>
      <c r="P343" s="143" t="str">
        <f t="shared" ca="1" si="87"/>
        <v/>
      </c>
      <c r="Q343" s="143" t="str">
        <f t="shared" ca="1" si="88"/>
        <v/>
      </c>
      <c r="R343" s="146"/>
      <c r="AA343" s="8" t="str">
        <f t="shared" ca="1" si="89"/>
        <v/>
      </c>
      <c r="AB343" s="8" t="str">
        <f t="shared" ca="1" si="90"/>
        <v/>
      </c>
      <c r="AC343" s="8" t="str">
        <f t="shared" ca="1" si="96"/>
        <v/>
      </c>
      <c r="AD343" s="8" t="str">
        <f t="shared" ca="1" si="96"/>
        <v/>
      </c>
      <c r="AE343" s="38" t="str">
        <f t="shared" ca="1" si="91"/>
        <v/>
      </c>
      <c r="AF343" s="38" t="str">
        <f t="shared" ca="1" si="92"/>
        <v/>
      </c>
      <c r="AG343" s="8" t="str">
        <f t="shared" ca="1" si="93"/>
        <v/>
      </c>
      <c r="AH343" s="8" t="str">
        <f t="shared" ca="1" si="94"/>
        <v/>
      </c>
      <c r="AI343" s="8" t="str">
        <f t="shared" ca="1" si="95"/>
        <v/>
      </c>
    </row>
    <row r="344" spans="11:35">
      <c r="K344" s="135" t="str">
        <f t="shared" ca="1" si="81"/>
        <v/>
      </c>
      <c r="L344" s="135" t="str">
        <f ca="1">IF(ROW()-$I$19&lt;$I$8,OFFSET(#REF!,ROW()-$I$19+$I$4,COLUMN()-$I$21+$I$6),IF(ROW()-$I$19&lt;$I$8+$I$16,OFFSET(#REF!,ROW()-$I$19-$I$8+$I$12,COLUMN()-$I$21+$I$14),""))</f>
        <v/>
      </c>
      <c r="M344" s="141" t="str">
        <f t="shared" ca="1" si="84"/>
        <v/>
      </c>
      <c r="N344" s="142" t="str">
        <f t="shared" ca="1" si="85"/>
        <v/>
      </c>
      <c r="O344" s="143" t="str">
        <f t="shared" ca="1" si="86"/>
        <v/>
      </c>
      <c r="P344" s="143" t="str">
        <f t="shared" ca="1" si="87"/>
        <v/>
      </c>
      <c r="Q344" s="143" t="str">
        <f t="shared" ca="1" si="88"/>
        <v/>
      </c>
      <c r="R344" s="146"/>
      <c r="AA344" s="8" t="str">
        <f t="shared" ca="1" si="89"/>
        <v/>
      </c>
      <c r="AB344" s="8" t="str">
        <f t="shared" ca="1" si="90"/>
        <v/>
      </c>
      <c r="AC344" s="8" t="str">
        <f t="shared" ca="1" si="96"/>
        <v/>
      </c>
      <c r="AD344" s="8" t="str">
        <f t="shared" ca="1" si="96"/>
        <v/>
      </c>
      <c r="AE344" s="38" t="str">
        <f t="shared" ca="1" si="91"/>
        <v/>
      </c>
      <c r="AF344" s="38" t="str">
        <f t="shared" ca="1" si="92"/>
        <v/>
      </c>
      <c r="AG344" s="8" t="str">
        <f t="shared" ca="1" si="93"/>
        <v/>
      </c>
      <c r="AH344" s="8" t="str">
        <f t="shared" ca="1" si="94"/>
        <v/>
      </c>
      <c r="AI344" s="8" t="str">
        <f t="shared" ca="1" si="95"/>
        <v/>
      </c>
    </row>
    <row r="345" spans="11:35">
      <c r="K345" s="135" t="str">
        <f t="shared" ref="K345:K408" ca="1" si="97">IF(ROW()-$I$19&lt;$I$8,OFFSET($A$1,ROW()-$I$19+$I$4,COLUMN()-$I$21+$I$6),IF(ROW()-$I$19&lt;$I$8+$I$16,OFFSET($A$1,ROW()-$I$19-$I$8+$I$12,COLUMN()-$I$21+$I$14),""))</f>
        <v/>
      </c>
      <c r="L345" s="135" t="str">
        <f ca="1">IF(ROW()-$I$19&lt;$I$8,OFFSET(#REF!,ROW()-$I$19+$I$4,COLUMN()-$I$21+$I$6),IF(ROW()-$I$19&lt;$I$8+$I$16,OFFSET(#REF!,ROW()-$I$19-$I$8+$I$12,COLUMN()-$I$21+$I$14),""))</f>
        <v/>
      </c>
      <c r="M345" s="141" t="str">
        <f t="shared" ca="1" si="84"/>
        <v/>
      </c>
      <c r="N345" s="142" t="str">
        <f t="shared" ca="1" si="85"/>
        <v/>
      </c>
      <c r="O345" s="143" t="str">
        <f t="shared" ca="1" si="86"/>
        <v/>
      </c>
      <c r="P345" s="143" t="str">
        <f t="shared" ca="1" si="87"/>
        <v/>
      </c>
      <c r="Q345" s="143" t="str">
        <f t="shared" ca="1" si="88"/>
        <v/>
      </c>
      <c r="R345" s="146"/>
      <c r="AA345" s="8" t="str">
        <f t="shared" ca="1" si="89"/>
        <v/>
      </c>
      <c r="AB345" s="8" t="str">
        <f t="shared" ca="1" si="90"/>
        <v/>
      </c>
      <c r="AC345" s="8" t="str">
        <f t="shared" ca="1" si="96"/>
        <v/>
      </c>
      <c r="AD345" s="8" t="str">
        <f t="shared" ca="1" si="96"/>
        <v/>
      </c>
      <c r="AE345" s="38" t="str">
        <f t="shared" ca="1" si="91"/>
        <v/>
      </c>
      <c r="AF345" s="38" t="str">
        <f t="shared" ca="1" si="92"/>
        <v/>
      </c>
      <c r="AG345" s="8" t="str">
        <f t="shared" ca="1" si="93"/>
        <v/>
      </c>
      <c r="AH345" s="8" t="str">
        <f t="shared" ca="1" si="94"/>
        <v/>
      </c>
      <c r="AI345" s="8" t="str">
        <f t="shared" ca="1" si="95"/>
        <v/>
      </c>
    </row>
    <row r="346" spans="11:35">
      <c r="K346" s="135" t="str">
        <f t="shared" ca="1" si="97"/>
        <v/>
      </c>
      <c r="L346" s="135" t="str">
        <f ca="1">IF(ROW()-$I$19&lt;$I$8,OFFSET(#REF!,ROW()-$I$19+$I$4,COLUMN()-$I$21+$I$6),IF(ROW()-$I$19&lt;$I$8+$I$16,OFFSET(#REF!,ROW()-$I$19-$I$8+$I$12,COLUMN()-$I$21+$I$14),""))</f>
        <v/>
      </c>
      <c r="M346" s="141" t="str">
        <f t="shared" ca="1" si="84"/>
        <v/>
      </c>
      <c r="N346" s="142" t="str">
        <f t="shared" ca="1" si="85"/>
        <v/>
      </c>
      <c r="O346" s="143" t="str">
        <f t="shared" ca="1" si="86"/>
        <v/>
      </c>
      <c r="P346" s="143" t="str">
        <f t="shared" ca="1" si="87"/>
        <v/>
      </c>
      <c r="Q346" s="143" t="str">
        <f t="shared" ca="1" si="88"/>
        <v/>
      </c>
      <c r="R346" s="146"/>
      <c r="AA346" s="8" t="str">
        <f t="shared" ca="1" si="89"/>
        <v/>
      </c>
      <c r="AB346" s="8" t="str">
        <f t="shared" ca="1" si="90"/>
        <v/>
      </c>
      <c r="AC346" s="8" t="str">
        <f t="shared" ca="1" si="96"/>
        <v/>
      </c>
      <c r="AD346" s="8" t="str">
        <f t="shared" ca="1" si="96"/>
        <v/>
      </c>
      <c r="AE346" s="38" t="str">
        <f t="shared" ca="1" si="91"/>
        <v/>
      </c>
      <c r="AF346" s="38" t="str">
        <f t="shared" ca="1" si="92"/>
        <v/>
      </c>
      <c r="AG346" s="8" t="str">
        <f t="shared" ca="1" si="93"/>
        <v/>
      </c>
      <c r="AH346" s="8" t="str">
        <f t="shared" ca="1" si="94"/>
        <v/>
      </c>
      <c r="AI346" s="8" t="str">
        <f t="shared" ca="1" si="95"/>
        <v/>
      </c>
    </row>
    <row r="347" spans="11:35">
      <c r="K347" s="135" t="str">
        <f t="shared" ca="1" si="97"/>
        <v/>
      </c>
      <c r="L347" s="135" t="str">
        <f ca="1">IF(ROW()-$I$19&lt;$I$8,OFFSET(#REF!,ROW()-$I$19+$I$4,COLUMN()-$I$21+$I$6),IF(ROW()-$I$19&lt;$I$8+$I$16,OFFSET(#REF!,ROW()-$I$19-$I$8+$I$12,COLUMN()-$I$21+$I$14),""))</f>
        <v/>
      </c>
      <c r="M347" s="141" t="str">
        <f t="shared" ca="1" si="84"/>
        <v/>
      </c>
      <c r="N347" s="142" t="str">
        <f t="shared" ca="1" si="85"/>
        <v/>
      </c>
      <c r="O347" s="143" t="str">
        <f t="shared" ca="1" si="86"/>
        <v/>
      </c>
      <c r="P347" s="143" t="str">
        <f t="shared" ca="1" si="87"/>
        <v/>
      </c>
      <c r="Q347" s="143" t="str">
        <f t="shared" ca="1" si="88"/>
        <v/>
      </c>
      <c r="R347" s="146"/>
      <c r="AA347" s="8" t="str">
        <f t="shared" ca="1" si="89"/>
        <v/>
      </c>
      <c r="AB347" s="8" t="str">
        <f t="shared" ca="1" si="90"/>
        <v/>
      </c>
      <c r="AC347" s="8" t="str">
        <f t="shared" ca="1" si="96"/>
        <v/>
      </c>
      <c r="AD347" s="8" t="str">
        <f t="shared" ca="1" si="96"/>
        <v/>
      </c>
      <c r="AE347" s="38" t="str">
        <f t="shared" ca="1" si="91"/>
        <v/>
      </c>
      <c r="AF347" s="38" t="str">
        <f t="shared" ca="1" si="92"/>
        <v/>
      </c>
      <c r="AG347" s="8" t="str">
        <f t="shared" ca="1" si="93"/>
        <v/>
      </c>
      <c r="AH347" s="8" t="str">
        <f t="shared" ca="1" si="94"/>
        <v/>
      </c>
      <c r="AI347" s="8" t="str">
        <f t="shared" ca="1" si="95"/>
        <v/>
      </c>
    </row>
    <row r="348" spans="11:35">
      <c r="K348" s="135" t="str">
        <f t="shared" ca="1" si="97"/>
        <v/>
      </c>
      <c r="L348" s="135" t="str">
        <f ca="1">IF(ROW()-$I$19&lt;$I$8,OFFSET(#REF!,ROW()-$I$19+$I$4,COLUMN()-$I$21+$I$6),IF(ROW()-$I$19&lt;$I$8+$I$16,OFFSET(#REF!,ROW()-$I$19-$I$8+$I$12,COLUMN()-$I$21+$I$14),""))</f>
        <v/>
      </c>
      <c r="M348" s="141" t="str">
        <f t="shared" ca="1" si="84"/>
        <v/>
      </c>
      <c r="N348" s="142" t="str">
        <f t="shared" ca="1" si="85"/>
        <v/>
      </c>
      <c r="O348" s="143" t="str">
        <f t="shared" ca="1" si="86"/>
        <v/>
      </c>
      <c r="P348" s="143" t="str">
        <f t="shared" ca="1" si="87"/>
        <v/>
      </c>
      <c r="Q348" s="143" t="str">
        <f t="shared" ca="1" si="88"/>
        <v/>
      </c>
      <c r="R348" s="146"/>
      <c r="AA348" s="8" t="str">
        <f t="shared" ca="1" si="89"/>
        <v/>
      </c>
      <c r="AB348" s="8" t="str">
        <f t="shared" ca="1" si="90"/>
        <v/>
      </c>
      <c r="AC348" s="8" t="str">
        <f t="shared" ca="1" si="96"/>
        <v/>
      </c>
      <c r="AD348" s="8" t="str">
        <f t="shared" ca="1" si="96"/>
        <v/>
      </c>
      <c r="AE348" s="38" t="str">
        <f t="shared" ca="1" si="91"/>
        <v/>
      </c>
      <c r="AF348" s="38" t="str">
        <f t="shared" ca="1" si="92"/>
        <v/>
      </c>
      <c r="AG348" s="8" t="str">
        <f t="shared" ca="1" si="93"/>
        <v/>
      </c>
      <c r="AH348" s="8" t="str">
        <f t="shared" ca="1" si="94"/>
        <v/>
      </c>
      <c r="AI348" s="8" t="str">
        <f t="shared" ca="1" si="95"/>
        <v/>
      </c>
    </row>
    <row r="349" spans="11:35">
      <c r="K349" s="135" t="str">
        <f t="shared" ca="1" si="97"/>
        <v/>
      </c>
      <c r="L349" s="135" t="str">
        <f ca="1">IF(ROW()-$I$19&lt;$I$8,OFFSET(#REF!,ROW()-$I$19+$I$4,COLUMN()-$I$21+$I$6),IF(ROW()-$I$19&lt;$I$8+$I$16,OFFSET(#REF!,ROW()-$I$19-$I$8+$I$12,COLUMN()-$I$21+$I$14),""))</f>
        <v/>
      </c>
      <c r="M349" s="141" t="str">
        <f t="shared" ca="1" si="84"/>
        <v/>
      </c>
      <c r="N349" s="142" t="str">
        <f t="shared" ca="1" si="85"/>
        <v/>
      </c>
      <c r="O349" s="143" t="str">
        <f t="shared" ca="1" si="86"/>
        <v/>
      </c>
      <c r="P349" s="143" t="str">
        <f t="shared" ca="1" si="87"/>
        <v/>
      </c>
      <c r="Q349" s="143" t="str">
        <f t="shared" ca="1" si="88"/>
        <v/>
      </c>
      <c r="R349" s="146"/>
      <c r="AA349" s="8" t="str">
        <f t="shared" ca="1" si="89"/>
        <v/>
      </c>
      <c r="AB349" s="8" t="str">
        <f t="shared" ca="1" si="90"/>
        <v/>
      </c>
      <c r="AC349" s="8" t="str">
        <f t="shared" ca="1" si="96"/>
        <v/>
      </c>
      <c r="AD349" s="8" t="str">
        <f t="shared" ca="1" si="96"/>
        <v/>
      </c>
      <c r="AE349" s="38" t="str">
        <f t="shared" ca="1" si="91"/>
        <v/>
      </c>
      <c r="AF349" s="38" t="str">
        <f t="shared" ca="1" si="92"/>
        <v/>
      </c>
      <c r="AG349" s="8" t="str">
        <f t="shared" ca="1" si="93"/>
        <v/>
      </c>
      <c r="AH349" s="8" t="str">
        <f t="shared" ca="1" si="94"/>
        <v/>
      </c>
      <c r="AI349" s="8" t="str">
        <f t="shared" ca="1" si="95"/>
        <v/>
      </c>
    </row>
    <row r="350" spans="11:35">
      <c r="K350" s="135" t="str">
        <f t="shared" ca="1" si="97"/>
        <v/>
      </c>
      <c r="L350" s="135" t="str">
        <f ca="1">IF(ROW()-$I$19&lt;$I$8,OFFSET(#REF!,ROW()-$I$19+$I$4,COLUMN()-$I$21+$I$6),IF(ROW()-$I$19&lt;$I$8+$I$16,OFFSET(#REF!,ROW()-$I$19-$I$8+$I$12,COLUMN()-$I$21+$I$14),""))</f>
        <v/>
      </c>
      <c r="M350" s="141" t="str">
        <f t="shared" ca="1" si="84"/>
        <v/>
      </c>
      <c r="N350" s="142" t="str">
        <f t="shared" ca="1" si="85"/>
        <v/>
      </c>
      <c r="O350" s="143" t="str">
        <f t="shared" ca="1" si="86"/>
        <v/>
      </c>
      <c r="P350" s="143" t="str">
        <f t="shared" ca="1" si="87"/>
        <v/>
      </c>
      <c r="Q350" s="143" t="str">
        <f t="shared" ca="1" si="88"/>
        <v/>
      </c>
      <c r="R350" s="146"/>
      <c r="AA350" s="8" t="str">
        <f t="shared" ca="1" si="89"/>
        <v/>
      </c>
      <c r="AB350" s="8" t="str">
        <f t="shared" ca="1" si="90"/>
        <v/>
      </c>
      <c r="AC350" s="8" t="str">
        <f t="shared" ca="1" si="96"/>
        <v/>
      </c>
      <c r="AD350" s="8" t="str">
        <f t="shared" ca="1" si="96"/>
        <v/>
      </c>
      <c r="AE350" s="38" t="str">
        <f t="shared" ca="1" si="91"/>
        <v/>
      </c>
      <c r="AF350" s="38" t="str">
        <f t="shared" ca="1" si="92"/>
        <v/>
      </c>
      <c r="AG350" s="8" t="str">
        <f t="shared" ca="1" si="93"/>
        <v/>
      </c>
      <c r="AH350" s="8" t="str">
        <f t="shared" ca="1" si="94"/>
        <v/>
      </c>
      <c r="AI350" s="8" t="str">
        <f t="shared" ca="1" si="95"/>
        <v/>
      </c>
    </row>
    <row r="351" spans="11:35">
      <c r="K351" s="135" t="str">
        <f t="shared" ca="1" si="97"/>
        <v/>
      </c>
      <c r="L351" s="135" t="str">
        <f ca="1">IF(ROW()-$I$19&lt;$I$8,OFFSET(#REF!,ROW()-$I$19+$I$4,COLUMN()-$I$21+$I$6),IF(ROW()-$I$19&lt;$I$8+$I$16,OFFSET(#REF!,ROW()-$I$19-$I$8+$I$12,COLUMN()-$I$21+$I$14),""))</f>
        <v/>
      </c>
      <c r="M351" s="141" t="str">
        <f t="shared" ca="1" si="84"/>
        <v/>
      </c>
      <c r="N351" s="142" t="str">
        <f t="shared" ca="1" si="85"/>
        <v/>
      </c>
      <c r="O351" s="143" t="str">
        <f t="shared" ca="1" si="86"/>
        <v/>
      </c>
      <c r="P351" s="143" t="str">
        <f t="shared" ca="1" si="87"/>
        <v/>
      </c>
      <c r="Q351" s="143" t="str">
        <f t="shared" ca="1" si="88"/>
        <v/>
      </c>
      <c r="R351" s="146"/>
      <c r="AA351" s="8" t="str">
        <f t="shared" ca="1" si="89"/>
        <v/>
      </c>
      <c r="AB351" s="8" t="str">
        <f t="shared" ca="1" si="90"/>
        <v/>
      </c>
      <c r="AC351" s="8" t="str">
        <f t="shared" ca="1" si="96"/>
        <v/>
      </c>
      <c r="AD351" s="8" t="str">
        <f t="shared" ca="1" si="96"/>
        <v/>
      </c>
      <c r="AE351" s="38" t="str">
        <f t="shared" ca="1" si="91"/>
        <v/>
      </c>
      <c r="AF351" s="38" t="str">
        <f t="shared" ca="1" si="92"/>
        <v/>
      </c>
      <c r="AG351" s="8" t="str">
        <f t="shared" ca="1" si="93"/>
        <v/>
      </c>
      <c r="AH351" s="8" t="str">
        <f t="shared" ca="1" si="94"/>
        <v/>
      </c>
      <c r="AI351" s="8" t="str">
        <f t="shared" ca="1" si="95"/>
        <v/>
      </c>
    </row>
    <row r="352" spans="11:35">
      <c r="K352" s="135" t="str">
        <f t="shared" ca="1" si="97"/>
        <v/>
      </c>
      <c r="L352" s="135" t="str">
        <f ca="1">IF(ROW()-$I$19&lt;$I$8,OFFSET(#REF!,ROW()-$I$19+$I$4,COLUMN()-$I$21+$I$6),IF(ROW()-$I$19&lt;$I$8+$I$16,OFFSET(#REF!,ROW()-$I$19-$I$8+$I$12,COLUMN()-$I$21+$I$14),""))</f>
        <v/>
      </c>
      <c r="M352" s="141" t="str">
        <f t="shared" ca="1" si="84"/>
        <v/>
      </c>
      <c r="N352" s="142" t="str">
        <f t="shared" ca="1" si="85"/>
        <v/>
      </c>
      <c r="O352" s="143" t="str">
        <f t="shared" ca="1" si="86"/>
        <v/>
      </c>
      <c r="P352" s="143" t="str">
        <f t="shared" ca="1" si="87"/>
        <v/>
      </c>
      <c r="Q352" s="143" t="str">
        <f t="shared" ca="1" si="88"/>
        <v/>
      </c>
      <c r="R352" s="146"/>
      <c r="AA352" s="8" t="str">
        <f t="shared" ca="1" si="89"/>
        <v/>
      </c>
      <c r="AB352" s="8" t="str">
        <f t="shared" ca="1" si="90"/>
        <v/>
      </c>
      <c r="AC352" s="8" t="str">
        <f t="shared" ca="1" si="96"/>
        <v/>
      </c>
      <c r="AD352" s="8" t="str">
        <f t="shared" ca="1" si="96"/>
        <v/>
      </c>
      <c r="AE352" s="38" t="str">
        <f t="shared" ca="1" si="91"/>
        <v/>
      </c>
      <c r="AF352" s="38" t="str">
        <f t="shared" ca="1" si="92"/>
        <v/>
      </c>
      <c r="AG352" s="8" t="str">
        <f t="shared" ca="1" si="93"/>
        <v/>
      </c>
      <c r="AH352" s="8" t="str">
        <f t="shared" ca="1" si="94"/>
        <v/>
      </c>
      <c r="AI352" s="8" t="str">
        <f t="shared" ca="1" si="95"/>
        <v/>
      </c>
    </row>
    <row r="353" spans="11:35">
      <c r="K353" s="135" t="str">
        <f t="shared" ca="1" si="97"/>
        <v/>
      </c>
      <c r="L353" s="135" t="str">
        <f ca="1">IF(ROW()-$I$19&lt;$I$8,OFFSET(#REF!,ROW()-$I$19+$I$4,COLUMN()-$I$21+$I$6),IF(ROW()-$I$19&lt;$I$8+$I$16,OFFSET(#REF!,ROW()-$I$19-$I$8+$I$12,COLUMN()-$I$21+$I$14),""))</f>
        <v/>
      </c>
      <c r="M353" s="141" t="str">
        <f t="shared" ca="1" si="84"/>
        <v/>
      </c>
      <c r="N353" s="142" t="str">
        <f t="shared" ca="1" si="85"/>
        <v/>
      </c>
      <c r="O353" s="143" t="str">
        <f t="shared" ca="1" si="86"/>
        <v/>
      </c>
      <c r="P353" s="143" t="str">
        <f t="shared" ca="1" si="87"/>
        <v/>
      </c>
      <c r="Q353" s="143" t="str">
        <f t="shared" ca="1" si="88"/>
        <v/>
      </c>
      <c r="R353" s="146"/>
      <c r="AA353" s="8" t="str">
        <f t="shared" ca="1" si="89"/>
        <v/>
      </c>
      <c r="AB353" s="8" t="str">
        <f t="shared" ca="1" si="90"/>
        <v/>
      </c>
      <c r="AC353" s="8" t="str">
        <f t="shared" ca="1" si="96"/>
        <v/>
      </c>
      <c r="AD353" s="8" t="str">
        <f t="shared" ca="1" si="96"/>
        <v/>
      </c>
      <c r="AE353" s="38" t="str">
        <f t="shared" ca="1" si="91"/>
        <v/>
      </c>
      <c r="AF353" s="38" t="str">
        <f t="shared" ca="1" si="92"/>
        <v/>
      </c>
      <c r="AG353" s="8" t="str">
        <f t="shared" ca="1" si="93"/>
        <v/>
      </c>
      <c r="AH353" s="8" t="str">
        <f t="shared" ca="1" si="94"/>
        <v/>
      </c>
      <c r="AI353" s="8" t="str">
        <f t="shared" ca="1" si="95"/>
        <v/>
      </c>
    </row>
    <row r="354" spans="11:35">
      <c r="K354" s="135" t="str">
        <f t="shared" ca="1" si="97"/>
        <v/>
      </c>
      <c r="L354" s="135" t="str">
        <f ca="1">IF(ROW()-$I$19&lt;$I$8,OFFSET(#REF!,ROW()-$I$19+$I$4,COLUMN()-$I$21+$I$6),IF(ROW()-$I$19&lt;$I$8+$I$16,OFFSET(#REF!,ROW()-$I$19-$I$8+$I$12,COLUMN()-$I$21+$I$14),""))</f>
        <v/>
      </c>
      <c r="M354" s="141" t="str">
        <f t="shared" ca="1" si="84"/>
        <v/>
      </c>
      <c r="N354" s="142" t="str">
        <f t="shared" ca="1" si="85"/>
        <v/>
      </c>
      <c r="O354" s="143" t="str">
        <f t="shared" ca="1" si="86"/>
        <v/>
      </c>
      <c r="P354" s="143" t="str">
        <f t="shared" ca="1" si="87"/>
        <v/>
      </c>
      <c r="Q354" s="143" t="str">
        <f t="shared" ca="1" si="88"/>
        <v/>
      </c>
      <c r="R354" s="146"/>
      <c r="AA354" s="8" t="str">
        <f t="shared" ca="1" si="89"/>
        <v/>
      </c>
      <c r="AB354" s="8" t="str">
        <f t="shared" ca="1" si="90"/>
        <v/>
      </c>
      <c r="AC354" s="8" t="str">
        <f t="shared" ca="1" si="96"/>
        <v/>
      </c>
      <c r="AD354" s="8" t="str">
        <f t="shared" ca="1" si="96"/>
        <v/>
      </c>
      <c r="AE354" s="38" t="str">
        <f t="shared" ca="1" si="91"/>
        <v/>
      </c>
      <c r="AF354" s="38" t="str">
        <f t="shared" ca="1" si="92"/>
        <v/>
      </c>
      <c r="AG354" s="8" t="str">
        <f t="shared" ca="1" si="93"/>
        <v/>
      </c>
      <c r="AH354" s="8" t="str">
        <f t="shared" ca="1" si="94"/>
        <v/>
      </c>
      <c r="AI354" s="8" t="str">
        <f t="shared" ca="1" si="95"/>
        <v/>
      </c>
    </row>
    <row r="355" spans="11:35">
      <c r="K355" s="135" t="str">
        <f t="shared" ca="1" si="97"/>
        <v/>
      </c>
      <c r="L355" s="135" t="str">
        <f ca="1">IF(ROW()-$I$19&lt;$I$8,OFFSET(#REF!,ROW()-$I$19+$I$4,COLUMN()-$I$21+$I$6),IF(ROW()-$I$19&lt;$I$8+$I$16,OFFSET(#REF!,ROW()-$I$19-$I$8+$I$12,COLUMN()-$I$21+$I$14),""))</f>
        <v/>
      </c>
      <c r="M355" s="141" t="str">
        <f t="shared" ca="1" si="84"/>
        <v/>
      </c>
      <c r="N355" s="142" t="str">
        <f t="shared" ca="1" si="85"/>
        <v/>
      </c>
      <c r="O355" s="143" t="str">
        <f t="shared" ca="1" si="86"/>
        <v/>
      </c>
      <c r="P355" s="143" t="str">
        <f t="shared" ca="1" si="87"/>
        <v/>
      </c>
      <c r="Q355" s="143" t="str">
        <f t="shared" ca="1" si="88"/>
        <v/>
      </c>
      <c r="R355" s="146"/>
      <c r="AA355" s="8" t="str">
        <f t="shared" ca="1" si="89"/>
        <v/>
      </c>
      <c r="AB355" s="8" t="str">
        <f t="shared" ca="1" si="90"/>
        <v/>
      </c>
      <c r="AC355" s="8" t="str">
        <f t="shared" ca="1" si="96"/>
        <v/>
      </c>
      <c r="AD355" s="8" t="str">
        <f t="shared" ca="1" si="96"/>
        <v/>
      </c>
      <c r="AE355" s="38" t="str">
        <f t="shared" ca="1" si="91"/>
        <v/>
      </c>
      <c r="AF355" s="38" t="str">
        <f t="shared" ca="1" si="92"/>
        <v/>
      </c>
      <c r="AG355" s="8" t="str">
        <f t="shared" ca="1" si="93"/>
        <v/>
      </c>
      <c r="AH355" s="8" t="str">
        <f t="shared" ca="1" si="94"/>
        <v/>
      </c>
      <c r="AI355" s="8" t="str">
        <f t="shared" ca="1" si="95"/>
        <v/>
      </c>
    </row>
    <row r="356" spans="11:35">
      <c r="K356" s="135" t="str">
        <f t="shared" ca="1" si="97"/>
        <v/>
      </c>
      <c r="L356" s="135" t="str">
        <f ca="1">IF(ROW()-$I$19&lt;$I$8,OFFSET(#REF!,ROW()-$I$19+$I$4,COLUMN()-$I$21+$I$6),IF(ROW()-$I$19&lt;$I$8+$I$16,OFFSET(#REF!,ROW()-$I$19-$I$8+$I$12,COLUMN()-$I$21+$I$14),""))</f>
        <v/>
      </c>
      <c r="M356" s="141" t="str">
        <f t="shared" ca="1" si="84"/>
        <v/>
      </c>
      <c r="N356" s="142" t="str">
        <f t="shared" ca="1" si="85"/>
        <v/>
      </c>
      <c r="O356" s="143" t="str">
        <f t="shared" ca="1" si="86"/>
        <v/>
      </c>
      <c r="P356" s="143" t="str">
        <f t="shared" ca="1" si="87"/>
        <v/>
      </c>
      <c r="Q356" s="143" t="str">
        <f t="shared" ca="1" si="88"/>
        <v/>
      </c>
      <c r="R356" s="146"/>
      <c r="AA356" s="8" t="str">
        <f t="shared" ca="1" si="89"/>
        <v/>
      </c>
      <c r="AB356" s="8" t="str">
        <f t="shared" ca="1" si="90"/>
        <v/>
      </c>
      <c r="AC356" s="8" t="str">
        <f t="shared" ca="1" si="96"/>
        <v/>
      </c>
      <c r="AD356" s="8" t="str">
        <f t="shared" ca="1" si="96"/>
        <v/>
      </c>
      <c r="AE356" s="38" t="str">
        <f t="shared" ca="1" si="91"/>
        <v/>
      </c>
      <c r="AF356" s="38" t="str">
        <f t="shared" ca="1" si="92"/>
        <v/>
      </c>
      <c r="AG356" s="8" t="str">
        <f t="shared" ca="1" si="93"/>
        <v/>
      </c>
      <c r="AH356" s="8" t="str">
        <f t="shared" ca="1" si="94"/>
        <v/>
      </c>
      <c r="AI356" s="8" t="str">
        <f t="shared" ca="1" si="95"/>
        <v/>
      </c>
    </row>
    <row r="357" spans="11:35">
      <c r="K357" s="135" t="str">
        <f t="shared" ca="1" si="97"/>
        <v/>
      </c>
      <c r="L357" s="135" t="str">
        <f ca="1">IF(ROW()-$I$19&lt;$I$8,OFFSET(#REF!,ROW()-$I$19+$I$4,COLUMN()-$I$21+$I$6),IF(ROW()-$I$19&lt;$I$8+$I$16,OFFSET(#REF!,ROW()-$I$19-$I$8+$I$12,COLUMN()-$I$21+$I$14),""))</f>
        <v/>
      </c>
      <c r="M357" s="141" t="str">
        <f t="shared" ca="1" si="84"/>
        <v/>
      </c>
      <c r="N357" s="142" t="str">
        <f t="shared" ca="1" si="85"/>
        <v/>
      </c>
      <c r="O357" s="143" t="str">
        <f t="shared" ca="1" si="86"/>
        <v/>
      </c>
      <c r="P357" s="143" t="str">
        <f t="shared" ca="1" si="87"/>
        <v/>
      </c>
      <c r="Q357" s="143" t="str">
        <f t="shared" ca="1" si="88"/>
        <v/>
      </c>
      <c r="R357" s="146"/>
      <c r="AA357" s="8" t="str">
        <f t="shared" ca="1" si="89"/>
        <v/>
      </c>
      <c r="AB357" s="8" t="str">
        <f t="shared" ca="1" si="90"/>
        <v/>
      </c>
      <c r="AC357" s="8" t="str">
        <f t="shared" ca="1" si="96"/>
        <v/>
      </c>
      <c r="AD357" s="8" t="str">
        <f t="shared" ca="1" si="96"/>
        <v/>
      </c>
      <c r="AE357" s="38" t="str">
        <f t="shared" ca="1" si="91"/>
        <v/>
      </c>
      <c r="AF357" s="38" t="str">
        <f t="shared" ca="1" si="92"/>
        <v/>
      </c>
      <c r="AG357" s="8" t="str">
        <f t="shared" ca="1" si="93"/>
        <v/>
      </c>
      <c r="AH357" s="8" t="str">
        <f t="shared" ca="1" si="94"/>
        <v/>
      </c>
      <c r="AI357" s="8" t="str">
        <f t="shared" ca="1" si="95"/>
        <v/>
      </c>
    </row>
    <row r="358" spans="11:35">
      <c r="K358" s="135" t="str">
        <f t="shared" ca="1" si="97"/>
        <v/>
      </c>
      <c r="L358" s="135" t="str">
        <f ca="1">IF(ROW()-$I$19&lt;$I$8,OFFSET(#REF!,ROW()-$I$19+$I$4,COLUMN()-$I$21+$I$6),IF(ROW()-$I$19&lt;$I$8+$I$16,OFFSET(#REF!,ROW()-$I$19-$I$8+$I$12,COLUMN()-$I$21+$I$14),""))</f>
        <v/>
      </c>
      <c r="M358" s="141" t="str">
        <f t="shared" ca="1" si="84"/>
        <v/>
      </c>
      <c r="N358" s="142" t="str">
        <f t="shared" ca="1" si="85"/>
        <v/>
      </c>
      <c r="O358" s="143" t="str">
        <f t="shared" ca="1" si="86"/>
        <v/>
      </c>
      <c r="P358" s="143" t="str">
        <f t="shared" ca="1" si="87"/>
        <v/>
      </c>
      <c r="Q358" s="143" t="str">
        <f t="shared" ca="1" si="88"/>
        <v/>
      </c>
      <c r="R358" s="146"/>
      <c r="AA358" s="8" t="str">
        <f t="shared" ca="1" si="89"/>
        <v/>
      </c>
      <c r="AB358" s="8" t="str">
        <f t="shared" ca="1" si="90"/>
        <v/>
      </c>
      <c r="AC358" s="8" t="str">
        <f t="shared" ca="1" si="96"/>
        <v/>
      </c>
      <c r="AD358" s="8" t="str">
        <f t="shared" ca="1" si="96"/>
        <v/>
      </c>
      <c r="AE358" s="38" t="str">
        <f t="shared" ca="1" si="91"/>
        <v/>
      </c>
      <c r="AF358" s="38" t="str">
        <f t="shared" ca="1" si="92"/>
        <v/>
      </c>
      <c r="AG358" s="8" t="str">
        <f t="shared" ca="1" si="93"/>
        <v/>
      </c>
      <c r="AH358" s="8" t="str">
        <f t="shared" ca="1" si="94"/>
        <v/>
      </c>
      <c r="AI358" s="8" t="str">
        <f t="shared" ca="1" si="95"/>
        <v/>
      </c>
    </row>
    <row r="359" spans="11:35">
      <c r="K359" s="135" t="str">
        <f t="shared" ca="1" si="97"/>
        <v/>
      </c>
      <c r="L359" s="135" t="str">
        <f ca="1">IF(ROW()-$I$19&lt;$I$8,OFFSET(#REF!,ROW()-$I$19+$I$4,COLUMN()-$I$21+$I$6),IF(ROW()-$I$19&lt;$I$8+$I$16,OFFSET(#REF!,ROW()-$I$19-$I$8+$I$12,COLUMN()-$I$21+$I$14),""))</f>
        <v/>
      </c>
      <c r="M359" s="141" t="str">
        <f t="shared" ca="1" si="84"/>
        <v/>
      </c>
      <c r="N359" s="142" t="str">
        <f t="shared" ca="1" si="85"/>
        <v/>
      </c>
      <c r="O359" s="143" t="str">
        <f t="shared" ca="1" si="86"/>
        <v/>
      </c>
      <c r="P359" s="143" t="str">
        <f t="shared" ca="1" si="87"/>
        <v/>
      </c>
      <c r="Q359" s="143" t="str">
        <f t="shared" ca="1" si="88"/>
        <v/>
      </c>
      <c r="R359" s="146"/>
      <c r="AA359" s="8" t="str">
        <f t="shared" ca="1" si="89"/>
        <v/>
      </c>
      <c r="AB359" s="8" t="str">
        <f t="shared" ca="1" si="90"/>
        <v/>
      </c>
      <c r="AC359" s="8" t="str">
        <f t="shared" ca="1" si="96"/>
        <v/>
      </c>
      <c r="AD359" s="8" t="str">
        <f t="shared" ca="1" si="96"/>
        <v/>
      </c>
      <c r="AE359" s="38" t="str">
        <f t="shared" ca="1" si="91"/>
        <v/>
      </c>
      <c r="AF359" s="38" t="str">
        <f t="shared" ca="1" si="92"/>
        <v/>
      </c>
      <c r="AG359" s="8" t="str">
        <f t="shared" ca="1" si="93"/>
        <v/>
      </c>
      <c r="AH359" s="8" t="str">
        <f t="shared" ca="1" si="94"/>
        <v/>
      </c>
      <c r="AI359" s="8" t="str">
        <f t="shared" ca="1" si="95"/>
        <v/>
      </c>
    </row>
    <row r="360" spans="11:35">
      <c r="K360" s="135" t="str">
        <f t="shared" ca="1" si="97"/>
        <v/>
      </c>
      <c r="L360" s="135" t="str">
        <f ca="1">IF(ROW()-$I$19&lt;$I$8,OFFSET(#REF!,ROW()-$I$19+$I$4,COLUMN()-$I$21+$I$6),IF(ROW()-$I$19&lt;$I$8+$I$16,OFFSET(#REF!,ROW()-$I$19-$I$8+$I$12,COLUMN()-$I$21+$I$14),""))</f>
        <v/>
      </c>
      <c r="M360" s="141" t="str">
        <f t="shared" ca="1" si="84"/>
        <v/>
      </c>
      <c r="N360" s="142" t="str">
        <f t="shared" ca="1" si="85"/>
        <v/>
      </c>
      <c r="O360" s="143" t="str">
        <f t="shared" ca="1" si="86"/>
        <v/>
      </c>
      <c r="P360" s="143" t="str">
        <f t="shared" ca="1" si="87"/>
        <v/>
      </c>
      <c r="Q360" s="143" t="str">
        <f t="shared" ca="1" si="88"/>
        <v/>
      </c>
      <c r="R360" s="146"/>
      <c r="AA360" s="8" t="str">
        <f t="shared" ca="1" si="89"/>
        <v/>
      </c>
      <c r="AB360" s="8" t="str">
        <f t="shared" ca="1" si="90"/>
        <v/>
      </c>
      <c r="AC360" s="8" t="str">
        <f t="shared" ref="AC360:AD379" ca="1" si="98">IF(ROW()-$Y$11&lt;$Y$8,OFFSET($A$1,ROW()-$Y$11+$Y$4,COLUMN()-$Y$13+$Y$6),"")</f>
        <v/>
      </c>
      <c r="AD360" s="8" t="str">
        <f t="shared" ca="1" si="98"/>
        <v/>
      </c>
      <c r="AE360" s="38" t="str">
        <f t="shared" ca="1" si="91"/>
        <v/>
      </c>
      <c r="AF360" s="38" t="str">
        <f t="shared" ca="1" si="92"/>
        <v/>
      </c>
      <c r="AG360" s="8" t="str">
        <f t="shared" ca="1" si="93"/>
        <v/>
      </c>
      <c r="AH360" s="8" t="str">
        <f t="shared" ca="1" si="94"/>
        <v/>
      </c>
      <c r="AI360" s="8" t="str">
        <f t="shared" ca="1" si="95"/>
        <v/>
      </c>
    </row>
    <row r="361" spans="11:35">
      <c r="K361" s="135" t="str">
        <f t="shared" ca="1" si="97"/>
        <v/>
      </c>
      <c r="L361" s="135" t="str">
        <f ca="1">IF(ROW()-$I$19&lt;$I$8,OFFSET(#REF!,ROW()-$I$19+$I$4,COLUMN()-$I$21+$I$6),IF(ROW()-$I$19&lt;$I$8+$I$16,OFFSET(#REF!,ROW()-$I$19-$I$8+$I$12,COLUMN()-$I$21+$I$14),""))</f>
        <v/>
      </c>
      <c r="M361" s="141" t="str">
        <f t="shared" ca="1" si="84"/>
        <v/>
      </c>
      <c r="N361" s="142" t="str">
        <f t="shared" ca="1" si="85"/>
        <v/>
      </c>
      <c r="O361" s="143" t="str">
        <f t="shared" ca="1" si="86"/>
        <v/>
      </c>
      <c r="P361" s="143" t="str">
        <f t="shared" ca="1" si="87"/>
        <v/>
      </c>
      <c r="Q361" s="143" t="str">
        <f t="shared" ca="1" si="88"/>
        <v/>
      </c>
      <c r="R361" s="146"/>
      <c r="AA361" s="8" t="str">
        <f t="shared" ca="1" si="89"/>
        <v/>
      </c>
      <c r="AB361" s="8" t="str">
        <f t="shared" ca="1" si="90"/>
        <v/>
      </c>
      <c r="AC361" s="8" t="str">
        <f t="shared" ca="1" si="98"/>
        <v/>
      </c>
      <c r="AD361" s="8" t="str">
        <f t="shared" ca="1" si="98"/>
        <v/>
      </c>
      <c r="AE361" s="38" t="str">
        <f t="shared" ca="1" si="91"/>
        <v/>
      </c>
      <c r="AF361" s="38" t="str">
        <f t="shared" ca="1" si="92"/>
        <v/>
      </c>
      <c r="AG361" s="8" t="str">
        <f t="shared" ca="1" si="93"/>
        <v/>
      </c>
      <c r="AH361" s="8" t="str">
        <f t="shared" ca="1" si="94"/>
        <v/>
      </c>
      <c r="AI361" s="8" t="str">
        <f t="shared" ca="1" si="95"/>
        <v/>
      </c>
    </row>
    <row r="362" spans="11:35">
      <c r="K362" s="135" t="str">
        <f t="shared" ca="1" si="97"/>
        <v/>
      </c>
      <c r="L362" s="135" t="str">
        <f ca="1">IF(ROW()-$I$19&lt;$I$8,OFFSET(#REF!,ROW()-$I$19+$I$4,COLUMN()-$I$21+$I$6),IF(ROW()-$I$19&lt;$I$8+$I$16,OFFSET(#REF!,ROW()-$I$19-$I$8+$I$12,COLUMN()-$I$21+$I$14),""))</f>
        <v/>
      </c>
      <c r="M362" s="141" t="str">
        <f t="shared" ca="1" si="84"/>
        <v/>
      </c>
      <c r="N362" s="142" t="str">
        <f t="shared" ca="1" si="85"/>
        <v/>
      </c>
      <c r="O362" s="143" t="str">
        <f t="shared" ca="1" si="86"/>
        <v/>
      </c>
      <c r="P362" s="143" t="str">
        <f t="shared" ca="1" si="87"/>
        <v/>
      </c>
      <c r="Q362" s="143" t="str">
        <f t="shared" ca="1" si="88"/>
        <v/>
      </c>
      <c r="R362" s="146"/>
      <c r="AA362" s="8" t="str">
        <f t="shared" ca="1" si="89"/>
        <v/>
      </c>
      <c r="AB362" s="8" t="str">
        <f t="shared" ca="1" si="90"/>
        <v/>
      </c>
      <c r="AC362" s="8" t="str">
        <f t="shared" ca="1" si="98"/>
        <v/>
      </c>
      <c r="AD362" s="8" t="str">
        <f t="shared" ca="1" si="98"/>
        <v/>
      </c>
      <c r="AE362" s="38" t="str">
        <f t="shared" ca="1" si="91"/>
        <v/>
      </c>
      <c r="AF362" s="38" t="str">
        <f t="shared" ca="1" si="92"/>
        <v/>
      </c>
      <c r="AG362" s="8" t="str">
        <f t="shared" ca="1" si="93"/>
        <v/>
      </c>
      <c r="AH362" s="8" t="str">
        <f t="shared" ca="1" si="94"/>
        <v/>
      </c>
      <c r="AI362" s="8" t="str">
        <f t="shared" ca="1" si="95"/>
        <v/>
      </c>
    </row>
    <row r="363" spans="11:35">
      <c r="K363" s="135" t="str">
        <f t="shared" ca="1" si="97"/>
        <v/>
      </c>
      <c r="L363" s="135" t="str">
        <f ca="1">IF(ROW()-$I$19&lt;$I$8,OFFSET(#REF!,ROW()-$I$19+$I$4,COLUMN()-$I$21+$I$6),IF(ROW()-$I$19&lt;$I$8+$I$16,OFFSET(#REF!,ROW()-$I$19-$I$8+$I$12,COLUMN()-$I$21+$I$14),""))</f>
        <v/>
      </c>
      <c r="M363" s="141" t="str">
        <f t="shared" ca="1" si="84"/>
        <v/>
      </c>
      <c r="N363" s="142" t="str">
        <f t="shared" ca="1" si="85"/>
        <v/>
      </c>
      <c r="O363" s="143" t="str">
        <f t="shared" ca="1" si="86"/>
        <v/>
      </c>
      <c r="P363" s="143" t="str">
        <f t="shared" ca="1" si="87"/>
        <v/>
      </c>
      <c r="Q363" s="143" t="str">
        <f t="shared" ca="1" si="88"/>
        <v/>
      </c>
      <c r="R363" s="146"/>
      <c r="AA363" s="8" t="str">
        <f t="shared" ca="1" si="89"/>
        <v/>
      </c>
      <c r="AB363" s="8" t="str">
        <f t="shared" ca="1" si="90"/>
        <v/>
      </c>
      <c r="AC363" s="8" t="str">
        <f t="shared" ca="1" si="98"/>
        <v/>
      </c>
      <c r="AD363" s="8" t="str">
        <f t="shared" ca="1" si="98"/>
        <v/>
      </c>
      <c r="AE363" s="38" t="str">
        <f t="shared" ca="1" si="91"/>
        <v/>
      </c>
      <c r="AF363" s="38" t="str">
        <f t="shared" ca="1" si="92"/>
        <v/>
      </c>
      <c r="AG363" s="8" t="str">
        <f t="shared" ca="1" si="93"/>
        <v/>
      </c>
      <c r="AH363" s="8" t="str">
        <f t="shared" ca="1" si="94"/>
        <v/>
      </c>
      <c r="AI363" s="8" t="str">
        <f t="shared" ca="1" si="95"/>
        <v/>
      </c>
    </row>
    <row r="364" spans="11:35">
      <c r="K364" s="135" t="str">
        <f t="shared" ca="1" si="97"/>
        <v/>
      </c>
      <c r="L364" s="135" t="str">
        <f ca="1">IF(ROW()-$I$19&lt;$I$8,OFFSET(#REF!,ROW()-$I$19+$I$4,COLUMN()-$I$21+$I$6),IF(ROW()-$I$19&lt;$I$8+$I$16,OFFSET(#REF!,ROW()-$I$19-$I$8+$I$12,COLUMN()-$I$21+$I$14),""))</f>
        <v/>
      </c>
      <c r="M364" s="141" t="str">
        <f t="shared" ca="1" si="84"/>
        <v/>
      </c>
      <c r="N364" s="142" t="str">
        <f t="shared" ca="1" si="85"/>
        <v/>
      </c>
      <c r="O364" s="143" t="str">
        <f t="shared" ca="1" si="86"/>
        <v/>
      </c>
      <c r="P364" s="143" t="str">
        <f t="shared" ca="1" si="87"/>
        <v/>
      </c>
      <c r="Q364" s="143" t="str">
        <f t="shared" ca="1" si="88"/>
        <v/>
      </c>
      <c r="R364" s="146"/>
      <c r="AA364" s="8" t="str">
        <f t="shared" ca="1" si="89"/>
        <v/>
      </c>
      <c r="AB364" s="8" t="str">
        <f t="shared" ca="1" si="90"/>
        <v/>
      </c>
      <c r="AC364" s="8" t="str">
        <f t="shared" ca="1" si="98"/>
        <v/>
      </c>
      <c r="AD364" s="8" t="str">
        <f t="shared" ca="1" si="98"/>
        <v/>
      </c>
      <c r="AE364" s="38" t="str">
        <f t="shared" ca="1" si="91"/>
        <v/>
      </c>
      <c r="AF364" s="38" t="str">
        <f t="shared" ca="1" si="92"/>
        <v/>
      </c>
      <c r="AG364" s="8" t="str">
        <f t="shared" ca="1" si="93"/>
        <v/>
      </c>
      <c r="AH364" s="8" t="str">
        <f t="shared" ca="1" si="94"/>
        <v/>
      </c>
      <c r="AI364" s="8" t="str">
        <f t="shared" ca="1" si="95"/>
        <v/>
      </c>
    </row>
    <row r="365" spans="11:35">
      <c r="K365" s="135" t="str">
        <f t="shared" ca="1" si="97"/>
        <v/>
      </c>
      <c r="L365" s="135" t="str">
        <f ca="1">IF(ROW()-$I$19&lt;$I$8,OFFSET(#REF!,ROW()-$I$19+$I$4,COLUMN()-$I$21+$I$6),IF(ROW()-$I$19&lt;$I$8+$I$16,OFFSET(#REF!,ROW()-$I$19-$I$8+$I$12,COLUMN()-$I$21+$I$14),""))</f>
        <v/>
      </c>
      <c r="M365" s="141" t="str">
        <f t="shared" ca="1" si="84"/>
        <v/>
      </c>
      <c r="N365" s="142" t="str">
        <f t="shared" ca="1" si="85"/>
        <v/>
      </c>
      <c r="O365" s="143" t="str">
        <f t="shared" ca="1" si="86"/>
        <v/>
      </c>
      <c r="P365" s="143" t="str">
        <f t="shared" ca="1" si="87"/>
        <v/>
      </c>
      <c r="Q365" s="143" t="str">
        <f t="shared" ca="1" si="88"/>
        <v/>
      </c>
      <c r="R365" s="146"/>
      <c r="AA365" s="8" t="str">
        <f t="shared" ca="1" si="89"/>
        <v/>
      </c>
      <c r="AB365" s="8" t="str">
        <f t="shared" ca="1" si="90"/>
        <v/>
      </c>
      <c r="AC365" s="8" t="str">
        <f t="shared" ca="1" si="98"/>
        <v/>
      </c>
      <c r="AD365" s="8" t="str">
        <f t="shared" ca="1" si="98"/>
        <v/>
      </c>
      <c r="AE365" s="38" t="str">
        <f t="shared" ca="1" si="91"/>
        <v/>
      </c>
      <c r="AF365" s="38" t="str">
        <f t="shared" ca="1" si="92"/>
        <v/>
      </c>
      <c r="AG365" s="8" t="str">
        <f t="shared" ca="1" si="93"/>
        <v/>
      </c>
      <c r="AH365" s="8" t="str">
        <f t="shared" ca="1" si="94"/>
        <v/>
      </c>
      <c r="AI365" s="8" t="str">
        <f t="shared" ca="1" si="95"/>
        <v/>
      </c>
    </row>
    <row r="366" spans="11:35">
      <c r="K366" s="135" t="str">
        <f t="shared" ca="1" si="97"/>
        <v/>
      </c>
      <c r="L366" s="135" t="str">
        <f ca="1">IF(ROW()-$I$19&lt;$I$8,OFFSET(#REF!,ROW()-$I$19+$I$4,COLUMN()-$I$21+$I$6),IF(ROW()-$I$19&lt;$I$8+$I$16,OFFSET(#REF!,ROW()-$I$19-$I$8+$I$12,COLUMN()-$I$21+$I$14),""))</f>
        <v/>
      </c>
      <c r="M366" s="141" t="str">
        <f t="shared" ca="1" si="84"/>
        <v/>
      </c>
      <c r="N366" s="142" t="str">
        <f t="shared" ca="1" si="85"/>
        <v/>
      </c>
      <c r="O366" s="143" t="str">
        <f t="shared" ca="1" si="86"/>
        <v/>
      </c>
      <c r="P366" s="143" t="str">
        <f t="shared" ca="1" si="87"/>
        <v/>
      </c>
      <c r="Q366" s="143" t="str">
        <f t="shared" ca="1" si="88"/>
        <v/>
      </c>
      <c r="R366" s="146"/>
      <c r="AA366" s="8" t="str">
        <f t="shared" ca="1" si="89"/>
        <v/>
      </c>
      <c r="AB366" s="8" t="str">
        <f t="shared" ca="1" si="90"/>
        <v/>
      </c>
      <c r="AC366" s="8" t="str">
        <f t="shared" ca="1" si="98"/>
        <v/>
      </c>
      <c r="AD366" s="8" t="str">
        <f t="shared" ca="1" si="98"/>
        <v/>
      </c>
      <c r="AE366" s="38" t="str">
        <f t="shared" ca="1" si="91"/>
        <v/>
      </c>
      <c r="AF366" s="38" t="str">
        <f t="shared" ca="1" si="92"/>
        <v/>
      </c>
      <c r="AG366" s="8" t="str">
        <f t="shared" ca="1" si="93"/>
        <v/>
      </c>
      <c r="AH366" s="8" t="str">
        <f t="shared" ca="1" si="94"/>
        <v/>
      </c>
      <c r="AI366" s="8" t="str">
        <f t="shared" ca="1" si="95"/>
        <v/>
      </c>
    </row>
    <row r="367" spans="11:35">
      <c r="K367" s="135" t="str">
        <f t="shared" ca="1" si="97"/>
        <v/>
      </c>
      <c r="L367" s="135" t="str">
        <f ca="1">IF(ROW()-$I$19&lt;$I$8,OFFSET(#REF!,ROW()-$I$19+$I$4,COLUMN()-$I$21+$I$6),IF(ROW()-$I$19&lt;$I$8+$I$16,OFFSET(#REF!,ROW()-$I$19-$I$8+$I$12,COLUMN()-$I$21+$I$14),""))</f>
        <v/>
      </c>
      <c r="M367" s="141" t="str">
        <f t="shared" ca="1" si="84"/>
        <v/>
      </c>
      <c r="N367" s="142" t="str">
        <f t="shared" ca="1" si="85"/>
        <v/>
      </c>
      <c r="O367" s="143" t="str">
        <f t="shared" ca="1" si="86"/>
        <v/>
      </c>
      <c r="P367" s="143" t="str">
        <f t="shared" ca="1" si="87"/>
        <v/>
      </c>
      <c r="Q367" s="143" t="str">
        <f t="shared" ca="1" si="88"/>
        <v/>
      </c>
      <c r="R367" s="146"/>
      <c r="AA367" s="8" t="str">
        <f t="shared" ca="1" si="89"/>
        <v/>
      </c>
      <c r="AB367" s="8" t="str">
        <f t="shared" ca="1" si="90"/>
        <v/>
      </c>
      <c r="AC367" s="8" t="str">
        <f t="shared" ca="1" si="98"/>
        <v/>
      </c>
      <c r="AD367" s="8" t="str">
        <f t="shared" ca="1" si="98"/>
        <v/>
      </c>
      <c r="AE367" s="38" t="str">
        <f t="shared" ca="1" si="91"/>
        <v/>
      </c>
      <c r="AF367" s="38" t="str">
        <f t="shared" ca="1" si="92"/>
        <v/>
      </c>
      <c r="AG367" s="8" t="str">
        <f t="shared" ca="1" si="93"/>
        <v/>
      </c>
      <c r="AH367" s="8" t="str">
        <f t="shared" ca="1" si="94"/>
        <v/>
      </c>
      <c r="AI367" s="8" t="str">
        <f t="shared" ca="1" si="95"/>
        <v/>
      </c>
    </row>
    <row r="368" spans="11:35">
      <c r="K368" s="135" t="str">
        <f t="shared" ca="1" si="97"/>
        <v/>
      </c>
      <c r="L368" s="135" t="str">
        <f ca="1">IF(ROW()-$I$19&lt;$I$8,OFFSET(#REF!,ROW()-$I$19+$I$4,COLUMN()-$I$21+$I$6),IF(ROW()-$I$19&lt;$I$8+$I$16,OFFSET(#REF!,ROW()-$I$19-$I$8+$I$12,COLUMN()-$I$21+$I$14),""))</f>
        <v/>
      </c>
      <c r="M368" s="141" t="str">
        <f t="shared" ca="1" si="84"/>
        <v/>
      </c>
      <c r="N368" s="142" t="str">
        <f t="shared" ca="1" si="85"/>
        <v/>
      </c>
      <c r="O368" s="143" t="str">
        <f t="shared" ca="1" si="86"/>
        <v/>
      </c>
      <c r="P368" s="143" t="str">
        <f t="shared" ca="1" si="87"/>
        <v/>
      </c>
      <c r="Q368" s="143" t="str">
        <f t="shared" ca="1" si="88"/>
        <v/>
      </c>
      <c r="R368" s="146"/>
      <c r="AA368" s="8" t="str">
        <f t="shared" ca="1" si="89"/>
        <v/>
      </c>
      <c r="AB368" s="8" t="str">
        <f t="shared" ca="1" si="90"/>
        <v/>
      </c>
      <c r="AC368" s="8" t="str">
        <f t="shared" ca="1" si="98"/>
        <v/>
      </c>
      <c r="AD368" s="8" t="str">
        <f t="shared" ca="1" si="98"/>
        <v/>
      </c>
      <c r="AE368" s="38" t="str">
        <f t="shared" ca="1" si="91"/>
        <v/>
      </c>
      <c r="AF368" s="38" t="str">
        <f t="shared" ca="1" si="92"/>
        <v/>
      </c>
      <c r="AG368" s="8" t="str">
        <f t="shared" ca="1" si="93"/>
        <v/>
      </c>
      <c r="AH368" s="8" t="str">
        <f t="shared" ca="1" si="94"/>
        <v/>
      </c>
      <c r="AI368" s="8" t="str">
        <f t="shared" ca="1" si="95"/>
        <v/>
      </c>
    </row>
    <row r="369" spans="11:35">
      <c r="K369" s="135" t="str">
        <f t="shared" ca="1" si="97"/>
        <v/>
      </c>
      <c r="L369" s="135" t="str">
        <f ca="1">IF(ROW()-$I$19&lt;$I$8,OFFSET(#REF!,ROW()-$I$19+$I$4,COLUMN()-$I$21+$I$6),IF(ROW()-$I$19&lt;$I$8+$I$16,OFFSET(#REF!,ROW()-$I$19-$I$8+$I$12,COLUMN()-$I$21+$I$14),""))</f>
        <v/>
      </c>
      <c r="M369" s="141" t="str">
        <f t="shared" ca="1" si="84"/>
        <v/>
      </c>
      <c r="N369" s="142" t="str">
        <f t="shared" ca="1" si="85"/>
        <v/>
      </c>
      <c r="O369" s="143" t="str">
        <f t="shared" ca="1" si="86"/>
        <v/>
      </c>
      <c r="P369" s="143" t="str">
        <f t="shared" ca="1" si="87"/>
        <v/>
      </c>
      <c r="Q369" s="143" t="str">
        <f t="shared" ca="1" si="88"/>
        <v/>
      </c>
      <c r="R369" s="146"/>
      <c r="AA369" s="8" t="str">
        <f t="shared" ca="1" si="89"/>
        <v/>
      </c>
      <c r="AB369" s="8" t="str">
        <f t="shared" ca="1" si="90"/>
        <v/>
      </c>
      <c r="AC369" s="8" t="str">
        <f t="shared" ca="1" si="98"/>
        <v/>
      </c>
      <c r="AD369" s="8" t="str">
        <f t="shared" ca="1" si="98"/>
        <v/>
      </c>
      <c r="AE369" s="38" t="str">
        <f t="shared" ca="1" si="91"/>
        <v/>
      </c>
      <c r="AF369" s="38" t="str">
        <f t="shared" ca="1" si="92"/>
        <v/>
      </c>
      <c r="AG369" s="8" t="str">
        <f t="shared" ca="1" si="93"/>
        <v/>
      </c>
      <c r="AH369" s="8" t="str">
        <f t="shared" ca="1" si="94"/>
        <v/>
      </c>
      <c r="AI369" s="8" t="str">
        <f t="shared" ca="1" si="95"/>
        <v/>
      </c>
    </row>
    <row r="370" spans="11:35">
      <c r="K370" s="135" t="str">
        <f t="shared" ca="1" si="97"/>
        <v/>
      </c>
      <c r="L370" s="135" t="str">
        <f ca="1">IF(ROW()-$I$19&lt;$I$8,OFFSET(#REF!,ROW()-$I$19+$I$4,COLUMN()-$I$21+$I$6),IF(ROW()-$I$19&lt;$I$8+$I$16,OFFSET(#REF!,ROW()-$I$19-$I$8+$I$12,COLUMN()-$I$21+$I$14),""))</f>
        <v/>
      </c>
      <c r="M370" s="141" t="str">
        <f t="shared" ca="1" si="84"/>
        <v/>
      </c>
      <c r="N370" s="142" t="str">
        <f t="shared" ca="1" si="85"/>
        <v/>
      </c>
      <c r="O370" s="143" t="str">
        <f t="shared" ca="1" si="86"/>
        <v/>
      </c>
      <c r="P370" s="143" t="str">
        <f t="shared" ca="1" si="87"/>
        <v/>
      </c>
      <c r="Q370" s="143" t="str">
        <f t="shared" ca="1" si="88"/>
        <v/>
      </c>
      <c r="R370" s="146"/>
      <c r="AA370" s="8" t="str">
        <f t="shared" ca="1" si="89"/>
        <v/>
      </c>
      <c r="AB370" s="8" t="str">
        <f t="shared" ca="1" si="90"/>
        <v/>
      </c>
      <c r="AC370" s="8" t="str">
        <f t="shared" ca="1" si="98"/>
        <v/>
      </c>
      <c r="AD370" s="8" t="str">
        <f t="shared" ca="1" si="98"/>
        <v/>
      </c>
      <c r="AE370" s="38" t="str">
        <f t="shared" ca="1" si="91"/>
        <v/>
      </c>
      <c r="AF370" s="38" t="str">
        <f t="shared" ca="1" si="92"/>
        <v/>
      </c>
      <c r="AG370" s="8" t="str">
        <f t="shared" ca="1" si="93"/>
        <v/>
      </c>
      <c r="AH370" s="8" t="str">
        <f t="shared" ca="1" si="94"/>
        <v/>
      </c>
      <c r="AI370" s="8" t="str">
        <f t="shared" ca="1" si="95"/>
        <v/>
      </c>
    </row>
    <row r="371" spans="11:35">
      <c r="K371" s="135" t="str">
        <f t="shared" ca="1" si="97"/>
        <v/>
      </c>
      <c r="L371" s="135" t="str">
        <f ca="1">IF(ROW()-$I$19&lt;$I$8,OFFSET(#REF!,ROW()-$I$19+$I$4,COLUMN()-$I$21+$I$6),IF(ROW()-$I$19&lt;$I$8+$I$16,OFFSET(#REF!,ROW()-$I$19-$I$8+$I$12,COLUMN()-$I$21+$I$14),""))</f>
        <v/>
      </c>
      <c r="M371" s="141" t="str">
        <f t="shared" ca="1" si="84"/>
        <v/>
      </c>
      <c r="N371" s="142" t="str">
        <f t="shared" ca="1" si="85"/>
        <v/>
      </c>
      <c r="O371" s="143" t="str">
        <f t="shared" ca="1" si="86"/>
        <v/>
      </c>
      <c r="P371" s="143" t="str">
        <f t="shared" ca="1" si="87"/>
        <v/>
      </c>
      <c r="Q371" s="143" t="str">
        <f t="shared" ca="1" si="88"/>
        <v/>
      </c>
      <c r="R371" s="146"/>
      <c r="AA371" s="8" t="str">
        <f t="shared" ca="1" si="89"/>
        <v/>
      </c>
      <c r="AB371" s="8" t="str">
        <f t="shared" ca="1" si="90"/>
        <v/>
      </c>
      <c r="AC371" s="8" t="str">
        <f t="shared" ca="1" si="98"/>
        <v/>
      </c>
      <c r="AD371" s="8" t="str">
        <f t="shared" ca="1" si="98"/>
        <v/>
      </c>
      <c r="AE371" s="38" t="str">
        <f t="shared" ca="1" si="91"/>
        <v/>
      </c>
      <c r="AF371" s="38" t="str">
        <f t="shared" ca="1" si="92"/>
        <v/>
      </c>
      <c r="AG371" s="8" t="str">
        <f t="shared" ca="1" si="93"/>
        <v/>
      </c>
      <c r="AH371" s="8" t="str">
        <f t="shared" ca="1" si="94"/>
        <v/>
      </c>
      <c r="AI371" s="8" t="str">
        <f t="shared" ca="1" si="95"/>
        <v/>
      </c>
    </row>
    <row r="372" spans="11:35">
      <c r="K372" s="135" t="str">
        <f t="shared" ca="1" si="97"/>
        <v/>
      </c>
      <c r="L372" s="135" t="str">
        <f ca="1">IF(ROW()-$I$19&lt;$I$8,OFFSET(#REF!,ROW()-$I$19+$I$4,COLUMN()-$I$21+$I$6),IF(ROW()-$I$19&lt;$I$8+$I$16,OFFSET(#REF!,ROW()-$I$19-$I$8+$I$12,COLUMN()-$I$21+$I$14),""))</f>
        <v/>
      </c>
      <c r="M372" s="141" t="str">
        <f t="shared" ca="1" si="84"/>
        <v/>
      </c>
      <c r="N372" s="142" t="str">
        <f t="shared" ca="1" si="85"/>
        <v/>
      </c>
      <c r="O372" s="143" t="str">
        <f t="shared" ca="1" si="86"/>
        <v/>
      </c>
      <c r="P372" s="143" t="str">
        <f t="shared" ca="1" si="87"/>
        <v/>
      </c>
      <c r="Q372" s="143" t="str">
        <f t="shared" ca="1" si="88"/>
        <v/>
      </c>
      <c r="R372" s="146"/>
      <c r="AA372" s="8" t="str">
        <f t="shared" ca="1" si="89"/>
        <v/>
      </c>
      <c r="AB372" s="8" t="str">
        <f t="shared" ca="1" si="90"/>
        <v/>
      </c>
      <c r="AC372" s="8" t="str">
        <f t="shared" ca="1" si="98"/>
        <v/>
      </c>
      <c r="AD372" s="8" t="str">
        <f t="shared" ca="1" si="98"/>
        <v/>
      </c>
      <c r="AE372" s="38" t="str">
        <f t="shared" ca="1" si="91"/>
        <v/>
      </c>
      <c r="AF372" s="38" t="str">
        <f t="shared" ca="1" si="92"/>
        <v/>
      </c>
      <c r="AG372" s="8" t="str">
        <f t="shared" ca="1" si="93"/>
        <v/>
      </c>
      <c r="AH372" s="8" t="str">
        <f t="shared" ca="1" si="94"/>
        <v/>
      </c>
      <c r="AI372" s="8" t="str">
        <f t="shared" ca="1" si="95"/>
        <v/>
      </c>
    </row>
    <row r="373" spans="11:35">
      <c r="K373" s="135" t="str">
        <f t="shared" ca="1" si="97"/>
        <v/>
      </c>
      <c r="L373" s="135" t="str">
        <f ca="1">IF(ROW()-$I$19&lt;$I$8,OFFSET(#REF!,ROW()-$I$19+$I$4,COLUMN()-$I$21+$I$6),IF(ROW()-$I$19&lt;$I$8+$I$16,OFFSET(#REF!,ROW()-$I$19-$I$8+$I$12,COLUMN()-$I$21+$I$14),""))</f>
        <v/>
      </c>
      <c r="M373" s="141" t="str">
        <f t="shared" ca="1" si="84"/>
        <v/>
      </c>
      <c r="N373" s="142" t="str">
        <f t="shared" ca="1" si="85"/>
        <v/>
      </c>
      <c r="O373" s="143" t="str">
        <f t="shared" ca="1" si="86"/>
        <v/>
      </c>
      <c r="P373" s="143" t="str">
        <f t="shared" ca="1" si="87"/>
        <v/>
      </c>
      <c r="Q373" s="143" t="str">
        <f t="shared" ca="1" si="88"/>
        <v/>
      </c>
      <c r="R373" s="146"/>
      <c r="AA373" s="8" t="str">
        <f t="shared" ca="1" si="89"/>
        <v/>
      </c>
      <c r="AB373" s="8" t="str">
        <f t="shared" ca="1" si="90"/>
        <v/>
      </c>
      <c r="AC373" s="8" t="str">
        <f t="shared" ca="1" si="98"/>
        <v/>
      </c>
      <c r="AD373" s="8" t="str">
        <f t="shared" ca="1" si="98"/>
        <v/>
      </c>
      <c r="AE373" s="38" t="str">
        <f t="shared" ca="1" si="91"/>
        <v/>
      </c>
      <c r="AF373" s="38" t="str">
        <f t="shared" ca="1" si="92"/>
        <v/>
      </c>
      <c r="AG373" s="8" t="str">
        <f t="shared" ca="1" si="93"/>
        <v/>
      </c>
      <c r="AH373" s="8" t="str">
        <f t="shared" ca="1" si="94"/>
        <v/>
      </c>
      <c r="AI373" s="8" t="str">
        <f t="shared" ca="1" si="95"/>
        <v/>
      </c>
    </row>
    <row r="374" spans="11:35">
      <c r="K374" s="135" t="str">
        <f t="shared" ca="1" si="97"/>
        <v/>
      </c>
      <c r="L374" s="135" t="str">
        <f ca="1">IF(ROW()-$I$19&lt;$I$8,OFFSET(#REF!,ROW()-$I$19+$I$4,COLUMN()-$I$21+$I$6),IF(ROW()-$I$19&lt;$I$8+$I$16,OFFSET(#REF!,ROW()-$I$19-$I$8+$I$12,COLUMN()-$I$21+$I$14),""))</f>
        <v/>
      </c>
      <c r="M374" s="141" t="str">
        <f t="shared" ca="1" si="84"/>
        <v/>
      </c>
      <c r="N374" s="142" t="str">
        <f t="shared" ca="1" si="85"/>
        <v/>
      </c>
      <c r="O374" s="143" t="str">
        <f t="shared" ca="1" si="86"/>
        <v/>
      </c>
      <c r="P374" s="143" t="str">
        <f t="shared" ca="1" si="87"/>
        <v/>
      </c>
      <c r="Q374" s="143" t="str">
        <f t="shared" ca="1" si="88"/>
        <v/>
      </c>
      <c r="R374" s="146"/>
      <c r="AA374" s="8" t="str">
        <f t="shared" ca="1" si="89"/>
        <v/>
      </c>
      <c r="AB374" s="8" t="str">
        <f t="shared" ca="1" si="90"/>
        <v/>
      </c>
      <c r="AC374" s="8" t="str">
        <f t="shared" ca="1" si="98"/>
        <v/>
      </c>
      <c r="AD374" s="8" t="str">
        <f t="shared" ca="1" si="98"/>
        <v/>
      </c>
      <c r="AE374" s="38" t="str">
        <f t="shared" ca="1" si="91"/>
        <v/>
      </c>
      <c r="AF374" s="38" t="str">
        <f t="shared" ca="1" si="92"/>
        <v/>
      </c>
      <c r="AG374" s="8" t="str">
        <f t="shared" ca="1" si="93"/>
        <v/>
      </c>
      <c r="AH374" s="8" t="str">
        <f t="shared" ca="1" si="94"/>
        <v/>
      </c>
      <c r="AI374" s="8" t="str">
        <f t="shared" ca="1" si="95"/>
        <v/>
      </c>
    </row>
    <row r="375" spans="11:35">
      <c r="K375" s="135" t="str">
        <f t="shared" ca="1" si="97"/>
        <v/>
      </c>
      <c r="L375" s="135" t="str">
        <f ca="1">IF(ROW()-$I$19&lt;$I$8,OFFSET(#REF!,ROW()-$I$19+$I$4,COLUMN()-$I$21+$I$6),IF(ROW()-$I$19&lt;$I$8+$I$16,OFFSET(#REF!,ROW()-$I$19-$I$8+$I$12,COLUMN()-$I$21+$I$14),""))</f>
        <v/>
      </c>
      <c r="M375" s="141" t="str">
        <f t="shared" ca="1" si="84"/>
        <v/>
      </c>
      <c r="N375" s="142" t="str">
        <f t="shared" ca="1" si="85"/>
        <v/>
      </c>
      <c r="O375" s="143" t="str">
        <f t="shared" ca="1" si="86"/>
        <v/>
      </c>
      <c r="P375" s="143" t="str">
        <f t="shared" ca="1" si="87"/>
        <v/>
      </c>
      <c r="Q375" s="143" t="str">
        <f t="shared" ca="1" si="88"/>
        <v/>
      </c>
      <c r="R375" s="146"/>
      <c r="AA375" s="8" t="str">
        <f t="shared" ca="1" si="89"/>
        <v/>
      </c>
      <c r="AB375" s="8" t="str">
        <f t="shared" ca="1" si="90"/>
        <v/>
      </c>
      <c r="AC375" s="8" t="str">
        <f t="shared" ca="1" si="98"/>
        <v/>
      </c>
      <c r="AD375" s="8" t="str">
        <f t="shared" ca="1" si="98"/>
        <v/>
      </c>
      <c r="AE375" s="38" t="str">
        <f t="shared" ca="1" si="91"/>
        <v/>
      </c>
      <c r="AF375" s="38" t="str">
        <f t="shared" ca="1" si="92"/>
        <v/>
      </c>
      <c r="AG375" s="8" t="str">
        <f t="shared" ca="1" si="93"/>
        <v/>
      </c>
      <c r="AH375" s="8" t="str">
        <f t="shared" ca="1" si="94"/>
        <v/>
      </c>
      <c r="AI375" s="8" t="str">
        <f t="shared" ca="1" si="95"/>
        <v/>
      </c>
    </row>
    <row r="376" spans="11:35">
      <c r="K376" s="135" t="str">
        <f t="shared" ca="1" si="97"/>
        <v/>
      </c>
      <c r="L376" s="135" t="str">
        <f ca="1">IF(ROW()-$I$19&lt;$I$8,OFFSET(#REF!,ROW()-$I$19+$I$4,COLUMN()-$I$21+$I$6),IF(ROW()-$I$19&lt;$I$8+$I$16,OFFSET(#REF!,ROW()-$I$19-$I$8+$I$12,COLUMN()-$I$21+$I$14),""))</f>
        <v/>
      </c>
      <c r="M376" s="141" t="str">
        <f t="shared" ca="1" si="84"/>
        <v/>
      </c>
      <c r="N376" s="142" t="str">
        <f t="shared" ca="1" si="85"/>
        <v/>
      </c>
      <c r="O376" s="143" t="str">
        <f t="shared" ca="1" si="86"/>
        <v/>
      </c>
      <c r="P376" s="143" t="str">
        <f t="shared" ca="1" si="87"/>
        <v/>
      </c>
      <c r="Q376" s="143" t="str">
        <f t="shared" ca="1" si="88"/>
        <v/>
      </c>
      <c r="R376" s="146"/>
      <c r="AA376" s="8" t="str">
        <f t="shared" ca="1" si="89"/>
        <v/>
      </c>
      <c r="AB376" s="8" t="str">
        <f t="shared" ca="1" si="90"/>
        <v/>
      </c>
      <c r="AC376" s="8" t="str">
        <f t="shared" ca="1" si="98"/>
        <v/>
      </c>
      <c r="AD376" s="8" t="str">
        <f t="shared" ca="1" si="98"/>
        <v/>
      </c>
      <c r="AE376" s="38" t="str">
        <f t="shared" ca="1" si="91"/>
        <v/>
      </c>
      <c r="AF376" s="38" t="str">
        <f t="shared" ca="1" si="92"/>
        <v/>
      </c>
      <c r="AG376" s="8" t="str">
        <f t="shared" ca="1" si="93"/>
        <v/>
      </c>
      <c r="AH376" s="8" t="str">
        <f t="shared" ca="1" si="94"/>
        <v/>
      </c>
      <c r="AI376" s="8" t="str">
        <f t="shared" ca="1" si="95"/>
        <v/>
      </c>
    </row>
    <row r="377" spans="11:35">
      <c r="K377" s="135" t="str">
        <f t="shared" ca="1" si="97"/>
        <v/>
      </c>
      <c r="L377" s="135" t="str">
        <f ca="1">IF(ROW()-$I$19&lt;$I$8,OFFSET(#REF!,ROW()-$I$19+$I$4,COLUMN()-$I$21+$I$6),IF(ROW()-$I$19&lt;$I$8+$I$16,OFFSET(#REF!,ROW()-$I$19-$I$8+$I$12,COLUMN()-$I$21+$I$14),""))</f>
        <v/>
      </c>
      <c r="M377" s="141" t="str">
        <f t="shared" ca="1" si="84"/>
        <v/>
      </c>
      <c r="N377" s="142" t="str">
        <f t="shared" ca="1" si="85"/>
        <v/>
      </c>
      <c r="O377" s="143" t="str">
        <f t="shared" ca="1" si="86"/>
        <v/>
      </c>
      <c r="P377" s="143" t="str">
        <f t="shared" ca="1" si="87"/>
        <v/>
      </c>
      <c r="Q377" s="143" t="str">
        <f t="shared" ca="1" si="88"/>
        <v/>
      </c>
      <c r="R377" s="146"/>
      <c r="AA377" s="8" t="str">
        <f t="shared" ca="1" si="89"/>
        <v/>
      </c>
      <c r="AB377" s="8" t="str">
        <f t="shared" ca="1" si="90"/>
        <v/>
      </c>
      <c r="AC377" s="8" t="str">
        <f t="shared" ca="1" si="98"/>
        <v/>
      </c>
      <c r="AD377" s="8" t="str">
        <f t="shared" ca="1" si="98"/>
        <v/>
      </c>
      <c r="AE377" s="38" t="str">
        <f t="shared" ca="1" si="91"/>
        <v/>
      </c>
      <c r="AF377" s="38" t="str">
        <f t="shared" ca="1" si="92"/>
        <v/>
      </c>
      <c r="AG377" s="8" t="str">
        <f t="shared" ca="1" si="93"/>
        <v/>
      </c>
      <c r="AH377" s="8" t="str">
        <f t="shared" ca="1" si="94"/>
        <v/>
      </c>
      <c r="AI377" s="8" t="str">
        <f t="shared" ca="1" si="95"/>
        <v/>
      </c>
    </row>
    <row r="378" spans="11:35">
      <c r="K378" s="135" t="str">
        <f t="shared" ca="1" si="97"/>
        <v/>
      </c>
      <c r="L378" s="135" t="str">
        <f ca="1">IF(ROW()-$I$19&lt;$I$8,OFFSET(#REF!,ROW()-$I$19+$I$4,COLUMN()-$I$21+$I$6),IF(ROW()-$I$19&lt;$I$8+$I$16,OFFSET(#REF!,ROW()-$I$19-$I$8+$I$12,COLUMN()-$I$21+$I$14),""))</f>
        <v/>
      </c>
      <c r="M378" s="141" t="str">
        <f t="shared" ca="1" si="84"/>
        <v/>
      </c>
      <c r="N378" s="142" t="str">
        <f t="shared" ca="1" si="85"/>
        <v/>
      </c>
      <c r="O378" s="143" t="str">
        <f t="shared" ca="1" si="86"/>
        <v/>
      </c>
      <c r="P378" s="143" t="str">
        <f t="shared" ca="1" si="87"/>
        <v/>
      </c>
      <c r="Q378" s="143" t="str">
        <f t="shared" ca="1" si="88"/>
        <v/>
      </c>
      <c r="R378" s="146"/>
      <c r="AA378" s="8" t="str">
        <f t="shared" ca="1" si="89"/>
        <v/>
      </c>
      <c r="AB378" s="8" t="str">
        <f t="shared" ca="1" si="90"/>
        <v/>
      </c>
      <c r="AC378" s="8" t="str">
        <f t="shared" ca="1" si="98"/>
        <v/>
      </c>
      <c r="AD378" s="8" t="str">
        <f t="shared" ca="1" si="98"/>
        <v/>
      </c>
      <c r="AE378" s="38" t="str">
        <f t="shared" ca="1" si="91"/>
        <v/>
      </c>
      <c r="AF378" s="38" t="str">
        <f t="shared" ca="1" si="92"/>
        <v/>
      </c>
      <c r="AG378" s="8" t="str">
        <f t="shared" ca="1" si="93"/>
        <v/>
      </c>
      <c r="AH378" s="8" t="str">
        <f t="shared" ca="1" si="94"/>
        <v/>
      </c>
      <c r="AI378" s="8" t="str">
        <f t="shared" ca="1" si="95"/>
        <v/>
      </c>
    </row>
    <row r="379" spans="11:35">
      <c r="K379" s="135" t="str">
        <f t="shared" ca="1" si="97"/>
        <v/>
      </c>
      <c r="L379" s="135" t="str">
        <f ca="1">IF(ROW()-$I$19&lt;$I$8,OFFSET(#REF!,ROW()-$I$19+$I$4,COLUMN()-$I$21+$I$6),IF(ROW()-$I$19&lt;$I$8+$I$16,OFFSET(#REF!,ROW()-$I$19-$I$8+$I$12,COLUMN()-$I$21+$I$14),""))</f>
        <v/>
      </c>
      <c r="M379" s="141" t="str">
        <f t="shared" ca="1" si="84"/>
        <v/>
      </c>
      <c r="N379" s="142" t="str">
        <f t="shared" ca="1" si="85"/>
        <v/>
      </c>
      <c r="O379" s="143" t="str">
        <f t="shared" ca="1" si="86"/>
        <v/>
      </c>
      <c r="P379" s="143" t="str">
        <f t="shared" ca="1" si="87"/>
        <v/>
      </c>
      <c r="Q379" s="143" t="str">
        <f t="shared" ca="1" si="88"/>
        <v/>
      </c>
      <c r="R379" s="146"/>
      <c r="AA379" s="8" t="str">
        <f t="shared" ca="1" si="89"/>
        <v/>
      </c>
      <c r="AB379" s="8" t="str">
        <f t="shared" ca="1" si="90"/>
        <v/>
      </c>
      <c r="AC379" s="8" t="str">
        <f t="shared" ca="1" si="98"/>
        <v/>
      </c>
      <c r="AD379" s="8" t="str">
        <f t="shared" ca="1" si="98"/>
        <v/>
      </c>
      <c r="AE379" s="38" t="str">
        <f t="shared" ca="1" si="91"/>
        <v/>
      </c>
      <c r="AF379" s="38" t="str">
        <f t="shared" ca="1" si="92"/>
        <v/>
      </c>
      <c r="AG379" s="8" t="str">
        <f t="shared" ca="1" si="93"/>
        <v/>
      </c>
      <c r="AH379" s="8" t="str">
        <f t="shared" ca="1" si="94"/>
        <v/>
      </c>
      <c r="AI379" s="8" t="str">
        <f t="shared" ca="1" si="95"/>
        <v/>
      </c>
    </row>
    <row r="380" spans="11:35">
      <c r="K380" s="135" t="str">
        <f t="shared" ca="1" si="97"/>
        <v/>
      </c>
      <c r="L380" s="135" t="str">
        <f ca="1">IF(ROW()-$I$19&lt;$I$8,OFFSET(#REF!,ROW()-$I$19+$I$4,COLUMN()-$I$21+$I$6),IF(ROW()-$I$19&lt;$I$8+$I$16,OFFSET(#REF!,ROW()-$I$19-$I$8+$I$12,COLUMN()-$I$21+$I$14),""))</f>
        <v/>
      </c>
      <c r="M380" s="141" t="str">
        <f t="shared" ca="1" si="84"/>
        <v/>
      </c>
      <c r="N380" s="142" t="str">
        <f t="shared" ca="1" si="85"/>
        <v/>
      </c>
      <c r="O380" s="143" t="str">
        <f t="shared" ca="1" si="86"/>
        <v/>
      </c>
      <c r="P380" s="143" t="str">
        <f t="shared" ca="1" si="87"/>
        <v/>
      </c>
      <c r="Q380" s="143" t="str">
        <f t="shared" ca="1" si="88"/>
        <v/>
      </c>
      <c r="R380" s="146"/>
      <c r="AA380" s="8" t="str">
        <f t="shared" ca="1" si="89"/>
        <v/>
      </c>
      <c r="AB380" s="8" t="str">
        <f t="shared" ca="1" si="90"/>
        <v/>
      </c>
      <c r="AC380" s="8" t="str">
        <f t="shared" ref="AC380:AD399" ca="1" si="99">IF(ROW()-$Y$11&lt;$Y$8,OFFSET($A$1,ROW()-$Y$11+$Y$4,COLUMN()-$Y$13+$Y$6),"")</f>
        <v/>
      </c>
      <c r="AD380" s="8" t="str">
        <f t="shared" ca="1" si="99"/>
        <v/>
      </c>
      <c r="AE380" s="38" t="str">
        <f t="shared" ca="1" si="91"/>
        <v/>
      </c>
      <c r="AF380" s="38" t="str">
        <f t="shared" ca="1" si="92"/>
        <v/>
      </c>
      <c r="AG380" s="8" t="str">
        <f t="shared" ca="1" si="93"/>
        <v/>
      </c>
      <c r="AH380" s="8" t="str">
        <f t="shared" ca="1" si="94"/>
        <v/>
      </c>
      <c r="AI380" s="8" t="str">
        <f t="shared" ca="1" si="95"/>
        <v/>
      </c>
    </row>
    <row r="381" spans="11:35">
      <c r="K381" s="135" t="str">
        <f t="shared" ca="1" si="97"/>
        <v/>
      </c>
      <c r="L381" s="135" t="str">
        <f ca="1">IF(ROW()-$I$19&lt;$I$8,OFFSET(#REF!,ROW()-$I$19+$I$4,COLUMN()-$I$21+$I$6),IF(ROW()-$I$19&lt;$I$8+$I$16,OFFSET(#REF!,ROW()-$I$19-$I$8+$I$12,COLUMN()-$I$21+$I$14),""))</f>
        <v/>
      </c>
      <c r="M381" s="141" t="str">
        <f t="shared" ca="1" si="84"/>
        <v/>
      </c>
      <c r="N381" s="142" t="str">
        <f t="shared" ca="1" si="85"/>
        <v/>
      </c>
      <c r="O381" s="143" t="str">
        <f t="shared" ca="1" si="86"/>
        <v/>
      </c>
      <c r="P381" s="143" t="str">
        <f t="shared" ca="1" si="87"/>
        <v/>
      </c>
      <c r="Q381" s="143" t="str">
        <f t="shared" ca="1" si="88"/>
        <v/>
      </c>
      <c r="R381" s="146"/>
      <c r="AA381" s="8" t="str">
        <f t="shared" ca="1" si="89"/>
        <v/>
      </c>
      <c r="AB381" s="8" t="str">
        <f t="shared" ca="1" si="90"/>
        <v/>
      </c>
      <c r="AC381" s="8" t="str">
        <f t="shared" ca="1" si="99"/>
        <v/>
      </c>
      <c r="AD381" s="8" t="str">
        <f t="shared" ca="1" si="99"/>
        <v/>
      </c>
      <c r="AE381" s="38" t="str">
        <f t="shared" ca="1" si="91"/>
        <v/>
      </c>
      <c r="AF381" s="38" t="str">
        <f t="shared" ca="1" si="92"/>
        <v/>
      </c>
      <c r="AG381" s="8" t="str">
        <f t="shared" ca="1" si="93"/>
        <v/>
      </c>
      <c r="AH381" s="8" t="str">
        <f t="shared" ca="1" si="94"/>
        <v/>
      </c>
      <c r="AI381" s="8" t="str">
        <f t="shared" ca="1" si="95"/>
        <v/>
      </c>
    </row>
    <row r="382" spans="11:35">
      <c r="K382" s="135" t="str">
        <f t="shared" ca="1" si="97"/>
        <v/>
      </c>
      <c r="L382" s="135" t="str">
        <f ca="1">IF(ROW()-$I$19&lt;$I$8,OFFSET(#REF!,ROW()-$I$19+$I$4,COLUMN()-$I$21+$I$6),IF(ROW()-$I$19&lt;$I$8+$I$16,OFFSET(#REF!,ROW()-$I$19-$I$8+$I$12,COLUMN()-$I$21+$I$14),""))</f>
        <v/>
      </c>
      <c r="M382" s="141" t="str">
        <f t="shared" ca="1" si="84"/>
        <v/>
      </c>
      <c r="N382" s="142" t="str">
        <f t="shared" ca="1" si="85"/>
        <v/>
      </c>
      <c r="O382" s="143" t="str">
        <f t="shared" ca="1" si="86"/>
        <v/>
      </c>
      <c r="P382" s="143" t="str">
        <f t="shared" ca="1" si="87"/>
        <v/>
      </c>
      <c r="Q382" s="143" t="str">
        <f t="shared" ca="1" si="88"/>
        <v/>
      </c>
      <c r="R382" s="146"/>
      <c r="AA382" s="8" t="str">
        <f t="shared" ca="1" si="89"/>
        <v/>
      </c>
      <c r="AB382" s="8" t="str">
        <f t="shared" ca="1" si="90"/>
        <v/>
      </c>
      <c r="AC382" s="8" t="str">
        <f t="shared" ca="1" si="99"/>
        <v/>
      </c>
      <c r="AD382" s="8" t="str">
        <f t="shared" ca="1" si="99"/>
        <v/>
      </c>
      <c r="AE382" s="38" t="str">
        <f t="shared" ca="1" si="91"/>
        <v/>
      </c>
      <c r="AF382" s="38" t="str">
        <f t="shared" ca="1" si="92"/>
        <v/>
      </c>
      <c r="AG382" s="8" t="str">
        <f t="shared" ca="1" si="93"/>
        <v/>
      </c>
      <c r="AH382" s="8" t="str">
        <f t="shared" ca="1" si="94"/>
        <v/>
      </c>
      <c r="AI382" s="8" t="str">
        <f t="shared" ca="1" si="95"/>
        <v/>
      </c>
    </row>
    <row r="383" spans="11:35">
      <c r="K383" s="135" t="str">
        <f t="shared" ca="1" si="97"/>
        <v/>
      </c>
      <c r="L383" s="135" t="str">
        <f ca="1">IF(ROW()-$I$19&lt;$I$8,OFFSET(#REF!,ROW()-$I$19+$I$4,COLUMN()-$I$21+$I$6),IF(ROW()-$I$19&lt;$I$8+$I$16,OFFSET(#REF!,ROW()-$I$19-$I$8+$I$12,COLUMN()-$I$21+$I$14),""))</f>
        <v/>
      </c>
      <c r="M383" s="141" t="str">
        <f t="shared" ca="1" si="84"/>
        <v/>
      </c>
      <c r="N383" s="142" t="str">
        <f t="shared" ca="1" si="85"/>
        <v/>
      </c>
      <c r="O383" s="143" t="str">
        <f t="shared" ca="1" si="86"/>
        <v/>
      </c>
      <c r="P383" s="143" t="str">
        <f t="shared" ca="1" si="87"/>
        <v/>
      </c>
      <c r="Q383" s="143" t="str">
        <f t="shared" ca="1" si="88"/>
        <v/>
      </c>
      <c r="R383" s="146"/>
      <c r="AA383" s="8" t="str">
        <f t="shared" ca="1" si="89"/>
        <v/>
      </c>
      <c r="AB383" s="8" t="str">
        <f t="shared" ca="1" si="90"/>
        <v/>
      </c>
      <c r="AC383" s="8" t="str">
        <f t="shared" ca="1" si="99"/>
        <v/>
      </c>
      <c r="AD383" s="8" t="str">
        <f t="shared" ca="1" si="99"/>
        <v/>
      </c>
      <c r="AE383" s="38" t="str">
        <f t="shared" ca="1" si="91"/>
        <v/>
      </c>
      <c r="AF383" s="38" t="str">
        <f t="shared" ca="1" si="92"/>
        <v/>
      </c>
      <c r="AG383" s="8" t="str">
        <f t="shared" ca="1" si="93"/>
        <v/>
      </c>
      <c r="AH383" s="8" t="str">
        <f t="shared" ca="1" si="94"/>
        <v/>
      </c>
      <c r="AI383" s="8" t="str">
        <f t="shared" ca="1" si="95"/>
        <v/>
      </c>
    </row>
    <row r="384" spans="11:35">
      <c r="K384" s="135" t="str">
        <f t="shared" ca="1" si="97"/>
        <v/>
      </c>
      <c r="L384" s="135" t="str">
        <f ca="1">IF(ROW()-$I$19&lt;$I$8,OFFSET(#REF!,ROW()-$I$19+$I$4,COLUMN()-$I$21+$I$6),IF(ROW()-$I$19&lt;$I$8+$I$16,OFFSET(#REF!,ROW()-$I$19-$I$8+$I$12,COLUMN()-$I$21+$I$14),""))</f>
        <v/>
      </c>
      <c r="M384" s="141" t="str">
        <f t="shared" ca="1" si="84"/>
        <v/>
      </c>
      <c r="N384" s="142" t="str">
        <f t="shared" ca="1" si="85"/>
        <v/>
      </c>
      <c r="O384" s="143" t="str">
        <f t="shared" ca="1" si="86"/>
        <v/>
      </c>
      <c r="P384" s="143" t="str">
        <f t="shared" ca="1" si="87"/>
        <v/>
      </c>
      <c r="Q384" s="143" t="str">
        <f t="shared" ca="1" si="88"/>
        <v/>
      </c>
      <c r="R384" s="146"/>
      <c r="AA384" s="8" t="str">
        <f t="shared" ca="1" si="89"/>
        <v/>
      </c>
      <c r="AB384" s="8" t="str">
        <f t="shared" ca="1" si="90"/>
        <v/>
      </c>
      <c r="AC384" s="8" t="str">
        <f t="shared" ca="1" si="99"/>
        <v/>
      </c>
      <c r="AD384" s="8" t="str">
        <f t="shared" ca="1" si="99"/>
        <v/>
      </c>
      <c r="AE384" s="38" t="str">
        <f t="shared" ca="1" si="91"/>
        <v/>
      </c>
      <c r="AF384" s="38" t="str">
        <f t="shared" ca="1" si="92"/>
        <v/>
      </c>
      <c r="AG384" s="8" t="str">
        <f t="shared" ca="1" si="93"/>
        <v/>
      </c>
      <c r="AH384" s="8" t="str">
        <f t="shared" ca="1" si="94"/>
        <v/>
      </c>
      <c r="AI384" s="8" t="str">
        <f t="shared" ca="1" si="95"/>
        <v/>
      </c>
    </row>
    <row r="385" spans="11:35">
      <c r="K385" s="135" t="str">
        <f t="shared" ca="1" si="97"/>
        <v/>
      </c>
      <c r="L385" s="135" t="str">
        <f ca="1">IF(ROW()-$I$19&lt;$I$8,OFFSET(#REF!,ROW()-$I$19+$I$4,COLUMN()-$I$21+$I$6),IF(ROW()-$I$19&lt;$I$8+$I$16,OFFSET(#REF!,ROW()-$I$19-$I$8+$I$12,COLUMN()-$I$21+$I$14),""))</f>
        <v/>
      </c>
      <c r="M385" s="141" t="str">
        <f t="shared" ca="1" si="84"/>
        <v/>
      </c>
      <c r="N385" s="142" t="str">
        <f t="shared" ca="1" si="85"/>
        <v/>
      </c>
      <c r="O385" s="143" t="str">
        <f t="shared" ca="1" si="86"/>
        <v/>
      </c>
      <c r="P385" s="143" t="str">
        <f t="shared" ca="1" si="87"/>
        <v/>
      </c>
      <c r="Q385" s="143" t="str">
        <f t="shared" ca="1" si="88"/>
        <v/>
      </c>
      <c r="R385" s="146"/>
      <c r="AA385" s="8" t="str">
        <f t="shared" ca="1" si="89"/>
        <v/>
      </c>
      <c r="AB385" s="8" t="str">
        <f t="shared" ca="1" si="90"/>
        <v/>
      </c>
      <c r="AC385" s="8" t="str">
        <f t="shared" ca="1" si="99"/>
        <v/>
      </c>
      <c r="AD385" s="8" t="str">
        <f t="shared" ca="1" si="99"/>
        <v/>
      </c>
      <c r="AE385" s="38" t="str">
        <f t="shared" ca="1" si="91"/>
        <v/>
      </c>
      <c r="AF385" s="38" t="str">
        <f t="shared" ca="1" si="92"/>
        <v/>
      </c>
      <c r="AG385" s="8" t="str">
        <f t="shared" ca="1" si="93"/>
        <v/>
      </c>
      <c r="AH385" s="8" t="str">
        <f t="shared" ca="1" si="94"/>
        <v/>
      </c>
      <c r="AI385" s="8" t="str">
        <f t="shared" ca="1" si="95"/>
        <v/>
      </c>
    </row>
    <row r="386" spans="11:35">
      <c r="K386" s="135" t="str">
        <f t="shared" ca="1" si="97"/>
        <v/>
      </c>
      <c r="L386" s="135" t="str">
        <f ca="1">IF(ROW()-$I$19&lt;$I$8,OFFSET(#REF!,ROW()-$I$19+$I$4,COLUMN()-$I$21+$I$6),IF(ROW()-$I$19&lt;$I$8+$I$16,OFFSET(#REF!,ROW()-$I$19-$I$8+$I$12,COLUMN()-$I$21+$I$14),""))</f>
        <v/>
      </c>
      <c r="M386" s="141" t="str">
        <f t="shared" ref="M386:M449" ca="1" si="100">IF(K386="","",IF(NOT(ISNUMBER(K386)),K386,M385))</f>
        <v/>
      </c>
      <c r="N386" s="142" t="str">
        <f t="shared" ref="N386:N449" ca="1" si="101">IF(K386="","",IF(ISNUMBER(K386),K386,IF(ISNUMBER(K387),K387,"")))</f>
        <v/>
      </c>
      <c r="O386" s="143" t="str">
        <f t="shared" ref="O386:O449" ca="1" si="102">IF(AND(ROW()-$I$19&lt;$I$8,NOT(ISNUMBER(K386))),L386,"")</f>
        <v/>
      </c>
      <c r="P386" s="143" t="str">
        <f t="shared" ref="P386:P449" ca="1" si="103">IF(AND(K386&lt;&gt;"",ISNUMBER(K386),ROW()-$I$19&lt;$I$8),L386,"")</f>
        <v/>
      </c>
      <c r="Q386" s="143" t="str">
        <f t="shared" ref="Q386:Q449" ca="1" si="104">IF(AND(K386&lt;&gt;"",ISNUMBER(K386),ROW()-$I$19&gt;=$I$8),L386,"")</f>
        <v/>
      </c>
      <c r="R386" s="146"/>
      <c r="AA386" s="8" t="str">
        <f t="shared" ref="AA386:AA449" ca="1" si="105">IF(ROW()-$Y$11&lt;$Y$8,OFFSET($A$1,ROW()-$Y$11+$Y$4,COLUMN()-$Y$13+$Y$6),"")</f>
        <v/>
      </c>
      <c r="AB386" s="8" t="str">
        <f t="shared" ref="AB386:AB449" ca="1" si="106">IF(ROW()-$Y$11&lt;$Y$8,IF(ISNUMBER(AA386),AB385,OFFSET($A$1,ROW()-$Y$11+$Y$4,COLUMN()-$Y$13+$Y$6)),"")</f>
        <v/>
      </c>
      <c r="AC386" s="8" t="str">
        <f t="shared" ca="1" si="99"/>
        <v/>
      </c>
      <c r="AD386" s="8" t="str">
        <f t="shared" ca="1" si="99"/>
        <v/>
      </c>
      <c r="AE386" s="38" t="str">
        <f t="shared" ref="AE386:AE449" ca="1" si="107">IF(ISNUMBER(AA386),AE385,AA386)</f>
        <v/>
      </c>
      <c r="AF386" s="38" t="str">
        <f t="shared" ref="AF386:AF449" ca="1" si="108">IF(ISNUMBER(AA386),AA386,"")</f>
        <v/>
      </c>
      <c r="AG386" s="8" t="str">
        <f t="shared" ref="AG386:AG449" ca="1" si="109">IF(AC386="","",IF(AC385="",AC386,AG385+AC386))</f>
        <v/>
      </c>
      <c r="AH386" s="8" t="str">
        <f t="shared" ref="AH386:AH449" ca="1" si="110">IF(AD386="","",IF(AD385="",AD386,AH385+AD386))</f>
        <v/>
      </c>
      <c r="AI386" s="8" t="str">
        <f t="shared" ref="AI386:AI449" ca="1" si="111">IF(AG386&lt;&gt;"",AG386-AH386,"")</f>
        <v/>
      </c>
    </row>
    <row r="387" spans="11:35">
      <c r="K387" s="135" t="str">
        <f t="shared" ca="1" si="97"/>
        <v/>
      </c>
      <c r="L387" s="135" t="str">
        <f ca="1">IF(ROW()-$I$19&lt;$I$8,OFFSET(#REF!,ROW()-$I$19+$I$4,COLUMN()-$I$21+$I$6),IF(ROW()-$I$19&lt;$I$8+$I$16,OFFSET(#REF!,ROW()-$I$19-$I$8+$I$12,COLUMN()-$I$21+$I$14),""))</f>
        <v/>
      </c>
      <c r="M387" s="141" t="str">
        <f t="shared" ca="1" si="100"/>
        <v/>
      </c>
      <c r="N387" s="142" t="str">
        <f t="shared" ca="1" si="101"/>
        <v/>
      </c>
      <c r="O387" s="143" t="str">
        <f t="shared" ca="1" si="102"/>
        <v/>
      </c>
      <c r="P387" s="143" t="str">
        <f t="shared" ca="1" si="103"/>
        <v/>
      </c>
      <c r="Q387" s="143" t="str">
        <f t="shared" ca="1" si="104"/>
        <v/>
      </c>
      <c r="R387" s="146"/>
      <c r="AA387" s="8" t="str">
        <f t="shared" ca="1" si="105"/>
        <v/>
      </c>
      <c r="AB387" s="8" t="str">
        <f t="shared" ca="1" si="106"/>
        <v/>
      </c>
      <c r="AC387" s="8" t="str">
        <f t="shared" ca="1" si="99"/>
        <v/>
      </c>
      <c r="AD387" s="8" t="str">
        <f t="shared" ca="1" si="99"/>
        <v/>
      </c>
      <c r="AE387" s="38" t="str">
        <f t="shared" ca="1" si="107"/>
        <v/>
      </c>
      <c r="AF387" s="38" t="str">
        <f t="shared" ca="1" si="108"/>
        <v/>
      </c>
      <c r="AG387" s="8" t="str">
        <f t="shared" ca="1" si="109"/>
        <v/>
      </c>
      <c r="AH387" s="8" t="str">
        <f t="shared" ca="1" si="110"/>
        <v/>
      </c>
      <c r="AI387" s="8" t="str">
        <f t="shared" ca="1" si="111"/>
        <v/>
      </c>
    </row>
    <row r="388" spans="11:35">
      <c r="K388" s="135" t="str">
        <f t="shared" ca="1" si="97"/>
        <v/>
      </c>
      <c r="L388" s="135" t="str">
        <f ca="1">IF(ROW()-$I$19&lt;$I$8,OFFSET(#REF!,ROW()-$I$19+$I$4,COLUMN()-$I$21+$I$6),IF(ROW()-$I$19&lt;$I$8+$I$16,OFFSET(#REF!,ROW()-$I$19-$I$8+$I$12,COLUMN()-$I$21+$I$14),""))</f>
        <v/>
      </c>
      <c r="M388" s="141" t="str">
        <f t="shared" ca="1" si="100"/>
        <v/>
      </c>
      <c r="N388" s="142" t="str">
        <f t="shared" ca="1" si="101"/>
        <v/>
      </c>
      <c r="O388" s="143" t="str">
        <f t="shared" ca="1" si="102"/>
        <v/>
      </c>
      <c r="P388" s="143" t="str">
        <f t="shared" ca="1" si="103"/>
        <v/>
      </c>
      <c r="Q388" s="143" t="str">
        <f t="shared" ca="1" si="104"/>
        <v/>
      </c>
      <c r="R388" s="146"/>
      <c r="AA388" s="8" t="str">
        <f t="shared" ca="1" si="105"/>
        <v/>
      </c>
      <c r="AB388" s="8" t="str">
        <f t="shared" ca="1" si="106"/>
        <v/>
      </c>
      <c r="AC388" s="8" t="str">
        <f t="shared" ca="1" si="99"/>
        <v/>
      </c>
      <c r="AD388" s="8" t="str">
        <f t="shared" ca="1" si="99"/>
        <v/>
      </c>
      <c r="AE388" s="38" t="str">
        <f t="shared" ca="1" si="107"/>
        <v/>
      </c>
      <c r="AF388" s="38" t="str">
        <f t="shared" ca="1" si="108"/>
        <v/>
      </c>
      <c r="AG388" s="8" t="str">
        <f t="shared" ca="1" si="109"/>
        <v/>
      </c>
      <c r="AH388" s="8" t="str">
        <f t="shared" ca="1" si="110"/>
        <v/>
      </c>
      <c r="AI388" s="8" t="str">
        <f t="shared" ca="1" si="111"/>
        <v/>
      </c>
    </row>
    <row r="389" spans="11:35">
      <c r="K389" s="135" t="str">
        <f t="shared" ca="1" si="97"/>
        <v/>
      </c>
      <c r="L389" s="135" t="str">
        <f ca="1">IF(ROW()-$I$19&lt;$I$8,OFFSET(#REF!,ROW()-$I$19+$I$4,COLUMN()-$I$21+$I$6),IF(ROW()-$I$19&lt;$I$8+$I$16,OFFSET(#REF!,ROW()-$I$19-$I$8+$I$12,COLUMN()-$I$21+$I$14),""))</f>
        <v/>
      </c>
      <c r="M389" s="141" t="str">
        <f t="shared" ca="1" si="100"/>
        <v/>
      </c>
      <c r="N389" s="142" t="str">
        <f t="shared" ca="1" si="101"/>
        <v/>
      </c>
      <c r="O389" s="143" t="str">
        <f t="shared" ca="1" si="102"/>
        <v/>
      </c>
      <c r="P389" s="143" t="str">
        <f t="shared" ca="1" si="103"/>
        <v/>
      </c>
      <c r="Q389" s="143" t="str">
        <f t="shared" ca="1" si="104"/>
        <v/>
      </c>
      <c r="R389" s="146"/>
      <c r="AA389" s="8" t="str">
        <f t="shared" ca="1" si="105"/>
        <v/>
      </c>
      <c r="AB389" s="8" t="str">
        <f t="shared" ca="1" si="106"/>
        <v/>
      </c>
      <c r="AC389" s="8" t="str">
        <f t="shared" ca="1" si="99"/>
        <v/>
      </c>
      <c r="AD389" s="8" t="str">
        <f t="shared" ca="1" si="99"/>
        <v/>
      </c>
      <c r="AE389" s="38" t="str">
        <f t="shared" ca="1" si="107"/>
        <v/>
      </c>
      <c r="AF389" s="38" t="str">
        <f t="shared" ca="1" si="108"/>
        <v/>
      </c>
      <c r="AG389" s="8" t="str">
        <f t="shared" ca="1" si="109"/>
        <v/>
      </c>
      <c r="AH389" s="8" t="str">
        <f t="shared" ca="1" si="110"/>
        <v/>
      </c>
      <c r="AI389" s="8" t="str">
        <f t="shared" ca="1" si="111"/>
        <v/>
      </c>
    </row>
    <row r="390" spans="11:35">
      <c r="K390" s="135" t="str">
        <f t="shared" ca="1" si="97"/>
        <v/>
      </c>
      <c r="L390" s="135" t="str">
        <f ca="1">IF(ROW()-$I$19&lt;$I$8,OFFSET(#REF!,ROW()-$I$19+$I$4,COLUMN()-$I$21+$I$6),IF(ROW()-$I$19&lt;$I$8+$I$16,OFFSET(#REF!,ROW()-$I$19-$I$8+$I$12,COLUMN()-$I$21+$I$14),""))</f>
        <v/>
      </c>
      <c r="M390" s="141" t="str">
        <f t="shared" ca="1" si="100"/>
        <v/>
      </c>
      <c r="N390" s="142" t="str">
        <f t="shared" ca="1" si="101"/>
        <v/>
      </c>
      <c r="O390" s="143" t="str">
        <f t="shared" ca="1" si="102"/>
        <v/>
      </c>
      <c r="P390" s="143" t="str">
        <f t="shared" ca="1" si="103"/>
        <v/>
      </c>
      <c r="Q390" s="143" t="str">
        <f t="shared" ca="1" si="104"/>
        <v/>
      </c>
      <c r="R390" s="146"/>
      <c r="AA390" s="8" t="str">
        <f t="shared" ca="1" si="105"/>
        <v/>
      </c>
      <c r="AB390" s="8" t="str">
        <f t="shared" ca="1" si="106"/>
        <v/>
      </c>
      <c r="AC390" s="8" t="str">
        <f t="shared" ca="1" si="99"/>
        <v/>
      </c>
      <c r="AD390" s="8" t="str">
        <f t="shared" ca="1" si="99"/>
        <v/>
      </c>
      <c r="AE390" s="38" t="str">
        <f t="shared" ca="1" si="107"/>
        <v/>
      </c>
      <c r="AF390" s="38" t="str">
        <f t="shared" ca="1" si="108"/>
        <v/>
      </c>
      <c r="AG390" s="8" t="str">
        <f t="shared" ca="1" si="109"/>
        <v/>
      </c>
      <c r="AH390" s="8" t="str">
        <f t="shared" ca="1" si="110"/>
        <v/>
      </c>
      <c r="AI390" s="8" t="str">
        <f t="shared" ca="1" si="111"/>
        <v/>
      </c>
    </row>
    <row r="391" spans="11:35">
      <c r="K391" s="135" t="str">
        <f t="shared" ca="1" si="97"/>
        <v/>
      </c>
      <c r="L391" s="135" t="str">
        <f ca="1">IF(ROW()-$I$19&lt;$I$8,OFFSET(#REF!,ROW()-$I$19+$I$4,COLUMN()-$I$21+$I$6),IF(ROW()-$I$19&lt;$I$8+$I$16,OFFSET(#REF!,ROW()-$I$19-$I$8+$I$12,COLUMN()-$I$21+$I$14),""))</f>
        <v/>
      </c>
      <c r="M391" s="141" t="str">
        <f t="shared" ca="1" si="100"/>
        <v/>
      </c>
      <c r="N391" s="142" t="str">
        <f t="shared" ca="1" si="101"/>
        <v/>
      </c>
      <c r="O391" s="143" t="str">
        <f t="shared" ca="1" si="102"/>
        <v/>
      </c>
      <c r="P391" s="143" t="str">
        <f t="shared" ca="1" si="103"/>
        <v/>
      </c>
      <c r="Q391" s="143" t="str">
        <f t="shared" ca="1" si="104"/>
        <v/>
      </c>
      <c r="R391" s="146"/>
      <c r="AA391" s="8" t="str">
        <f t="shared" ca="1" si="105"/>
        <v/>
      </c>
      <c r="AB391" s="8" t="str">
        <f t="shared" ca="1" si="106"/>
        <v/>
      </c>
      <c r="AC391" s="8" t="str">
        <f t="shared" ca="1" si="99"/>
        <v/>
      </c>
      <c r="AD391" s="8" t="str">
        <f t="shared" ca="1" si="99"/>
        <v/>
      </c>
      <c r="AE391" s="38" t="str">
        <f t="shared" ca="1" si="107"/>
        <v/>
      </c>
      <c r="AF391" s="38" t="str">
        <f t="shared" ca="1" si="108"/>
        <v/>
      </c>
      <c r="AG391" s="8" t="str">
        <f t="shared" ca="1" si="109"/>
        <v/>
      </c>
      <c r="AH391" s="8" t="str">
        <f t="shared" ca="1" si="110"/>
        <v/>
      </c>
      <c r="AI391" s="8" t="str">
        <f t="shared" ca="1" si="111"/>
        <v/>
      </c>
    </row>
    <row r="392" spans="11:35">
      <c r="K392" s="135" t="str">
        <f t="shared" ca="1" si="97"/>
        <v/>
      </c>
      <c r="L392" s="135" t="str">
        <f ca="1">IF(ROW()-$I$19&lt;$I$8,OFFSET(#REF!,ROW()-$I$19+$I$4,COLUMN()-$I$21+$I$6),IF(ROW()-$I$19&lt;$I$8+$I$16,OFFSET(#REF!,ROW()-$I$19-$I$8+$I$12,COLUMN()-$I$21+$I$14),""))</f>
        <v/>
      </c>
      <c r="M392" s="141" t="str">
        <f t="shared" ca="1" si="100"/>
        <v/>
      </c>
      <c r="N392" s="142" t="str">
        <f t="shared" ca="1" si="101"/>
        <v/>
      </c>
      <c r="O392" s="143" t="str">
        <f t="shared" ca="1" si="102"/>
        <v/>
      </c>
      <c r="P392" s="143" t="str">
        <f t="shared" ca="1" si="103"/>
        <v/>
      </c>
      <c r="Q392" s="143" t="str">
        <f t="shared" ca="1" si="104"/>
        <v/>
      </c>
      <c r="R392" s="146"/>
      <c r="AA392" s="8" t="str">
        <f t="shared" ca="1" si="105"/>
        <v/>
      </c>
      <c r="AB392" s="8" t="str">
        <f t="shared" ca="1" si="106"/>
        <v/>
      </c>
      <c r="AC392" s="8" t="str">
        <f t="shared" ca="1" si="99"/>
        <v/>
      </c>
      <c r="AD392" s="8" t="str">
        <f t="shared" ca="1" si="99"/>
        <v/>
      </c>
      <c r="AE392" s="38" t="str">
        <f t="shared" ca="1" si="107"/>
        <v/>
      </c>
      <c r="AF392" s="38" t="str">
        <f t="shared" ca="1" si="108"/>
        <v/>
      </c>
      <c r="AG392" s="8" t="str">
        <f t="shared" ca="1" si="109"/>
        <v/>
      </c>
      <c r="AH392" s="8" t="str">
        <f t="shared" ca="1" si="110"/>
        <v/>
      </c>
      <c r="AI392" s="8" t="str">
        <f t="shared" ca="1" si="111"/>
        <v/>
      </c>
    </row>
    <row r="393" spans="11:35">
      <c r="K393" s="135" t="str">
        <f t="shared" ca="1" si="97"/>
        <v/>
      </c>
      <c r="L393" s="135" t="str">
        <f ca="1">IF(ROW()-$I$19&lt;$I$8,OFFSET(#REF!,ROW()-$I$19+$I$4,COLUMN()-$I$21+$I$6),IF(ROW()-$I$19&lt;$I$8+$I$16,OFFSET(#REF!,ROW()-$I$19-$I$8+$I$12,COLUMN()-$I$21+$I$14),""))</f>
        <v/>
      </c>
      <c r="M393" s="141" t="str">
        <f t="shared" ca="1" si="100"/>
        <v/>
      </c>
      <c r="N393" s="142" t="str">
        <f t="shared" ca="1" si="101"/>
        <v/>
      </c>
      <c r="O393" s="143" t="str">
        <f t="shared" ca="1" si="102"/>
        <v/>
      </c>
      <c r="P393" s="143" t="str">
        <f t="shared" ca="1" si="103"/>
        <v/>
      </c>
      <c r="Q393" s="143" t="str">
        <f t="shared" ca="1" si="104"/>
        <v/>
      </c>
      <c r="R393" s="146"/>
      <c r="AA393" s="8" t="str">
        <f t="shared" ca="1" si="105"/>
        <v/>
      </c>
      <c r="AB393" s="8" t="str">
        <f t="shared" ca="1" si="106"/>
        <v/>
      </c>
      <c r="AC393" s="8" t="str">
        <f t="shared" ca="1" si="99"/>
        <v/>
      </c>
      <c r="AD393" s="8" t="str">
        <f t="shared" ca="1" si="99"/>
        <v/>
      </c>
      <c r="AE393" s="38" t="str">
        <f t="shared" ca="1" si="107"/>
        <v/>
      </c>
      <c r="AF393" s="38" t="str">
        <f t="shared" ca="1" si="108"/>
        <v/>
      </c>
      <c r="AG393" s="8" t="str">
        <f t="shared" ca="1" si="109"/>
        <v/>
      </c>
      <c r="AH393" s="8" t="str">
        <f t="shared" ca="1" si="110"/>
        <v/>
      </c>
      <c r="AI393" s="8" t="str">
        <f t="shared" ca="1" si="111"/>
        <v/>
      </c>
    </row>
    <row r="394" spans="11:35">
      <c r="K394" s="135" t="str">
        <f t="shared" ca="1" si="97"/>
        <v/>
      </c>
      <c r="L394" s="135" t="str">
        <f ca="1">IF(ROW()-$I$19&lt;$I$8,OFFSET(#REF!,ROW()-$I$19+$I$4,COLUMN()-$I$21+$I$6),IF(ROW()-$I$19&lt;$I$8+$I$16,OFFSET(#REF!,ROW()-$I$19-$I$8+$I$12,COLUMN()-$I$21+$I$14),""))</f>
        <v/>
      </c>
      <c r="M394" s="141" t="str">
        <f t="shared" ca="1" si="100"/>
        <v/>
      </c>
      <c r="N394" s="142" t="str">
        <f t="shared" ca="1" si="101"/>
        <v/>
      </c>
      <c r="O394" s="143" t="str">
        <f t="shared" ca="1" si="102"/>
        <v/>
      </c>
      <c r="P394" s="143" t="str">
        <f t="shared" ca="1" si="103"/>
        <v/>
      </c>
      <c r="Q394" s="143" t="str">
        <f t="shared" ca="1" si="104"/>
        <v/>
      </c>
      <c r="R394" s="146"/>
      <c r="AA394" s="8" t="str">
        <f t="shared" ca="1" si="105"/>
        <v/>
      </c>
      <c r="AB394" s="8" t="str">
        <f t="shared" ca="1" si="106"/>
        <v/>
      </c>
      <c r="AC394" s="8" t="str">
        <f t="shared" ca="1" si="99"/>
        <v/>
      </c>
      <c r="AD394" s="8" t="str">
        <f t="shared" ca="1" si="99"/>
        <v/>
      </c>
      <c r="AE394" s="38" t="str">
        <f t="shared" ca="1" si="107"/>
        <v/>
      </c>
      <c r="AF394" s="38" t="str">
        <f t="shared" ca="1" si="108"/>
        <v/>
      </c>
      <c r="AG394" s="8" t="str">
        <f t="shared" ca="1" si="109"/>
        <v/>
      </c>
      <c r="AH394" s="8" t="str">
        <f t="shared" ca="1" si="110"/>
        <v/>
      </c>
      <c r="AI394" s="8" t="str">
        <f t="shared" ca="1" si="111"/>
        <v/>
      </c>
    </row>
    <row r="395" spans="11:35">
      <c r="K395" s="135" t="str">
        <f t="shared" ca="1" si="97"/>
        <v/>
      </c>
      <c r="L395" s="135" t="str">
        <f ca="1">IF(ROW()-$I$19&lt;$I$8,OFFSET(#REF!,ROW()-$I$19+$I$4,COLUMN()-$I$21+$I$6),IF(ROW()-$I$19&lt;$I$8+$I$16,OFFSET(#REF!,ROW()-$I$19-$I$8+$I$12,COLUMN()-$I$21+$I$14),""))</f>
        <v/>
      </c>
      <c r="M395" s="141" t="str">
        <f t="shared" ca="1" si="100"/>
        <v/>
      </c>
      <c r="N395" s="142" t="str">
        <f t="shared" ca="1" si="101"/>
        <v/>
      </c>
      <c r="O395" s="143" t="str">
        <f t="shared" ca="1" si="102"/>
        <v/>
      </c>
      <c r="P395" s="143" t="str">
        <f t="shared" ca="1" si="103"/>
        <v/>
      </c>
      <c r="Q395" s="143" t="str">
        <f t="shared" ca="1" si="104"/>
        <v/>
      </c>
      <c r="R395" s="146"/>
      <c r="AA395" s="8" t="str">
        <f t="shared" ca="1" si="105"/>
        <v/>
      </c>
      <c r="AB395" s="8" t="str">
        <f t="shared" ca="1" si="106"/>
        <v/>
      </c>
      <c r="AC395" s="8" t="str">
        <f t="shared" ca="1" si="99"/>
        <v/>
      </c>
      <c r="AD395" s="8" t="str">
        <f t="shared" ca="1" si="99"/>
        <v/>
      </c>
      <c r="AE395" s="38" t="str">
        <f t="shared" ca="1" si="107"/>
        <v/>
      </c>
      <c r="AF395" s="38" t="str">
        <f t="shared" ca="1" si="108"/>
        <v/>
      </c>
      <c r="AG395" s="8" t="str">
        <f t="shared" ca="1" si="109"/>
        <v/>
      </c>
      <c r="AH395" s="8" t="str">
        <f t="shared" ca="1" si="110"/>
        <v/>
      </c>
      <c r="AI395" s="8" t="str">
        <f t="shared" ca="1" si="111"/>
        <v/>
      </c>
    </row>
    <row r="396" spans="11:35">
      <c r="K396" s="135" t="str">
        <f t="shared" ca="1" si="97"/>
        <v/>
      </c>
      <c r="L396" s="135" t="str">
        <f ca="1">IF(ROW()-$I$19&lt;$I$8,OFFSET(#REF!,ROW()-$I$19+$I$4,COLUMN()-$I$21+$I$6),IF(ROW()-$I$19&lt;$I$8+$I$16,OFFSET(#REF!,ROW()-$I$19-$I$8+$I$12,COLUMN()-$I$21+$I$14),""))</f>
        <v/>
      </c>
      <c r="M396" s="141" t="str">
        <f t="shared" ca="1" si="100"/>
        <v/>
      </c>
      <c r="N396" s="142" t="str">
        <f t="shared" ca="1" si="101"/>
        <v/>
      </c>
      <c r="O396" s="143" t="str">
        <f t="shared" ca="1" si="102"/>
        <v/>
      </c>
      <c r="P396" s="143" t="str">
        <f t="shared" ca="1" si="103"/>
        <v/>
      </c>
      <c r="Q396" s="143" t="str">
        <f t="shared" ca="1" si="104"/>
        <v/>
      </c>
      <c r="R396" s="146"/>
      <c r="AA396" s="8" t="str">
        <f t="shared" ca="1" si="105"/>
        <v/>
      </c>
      <c r="AB396" s="8" t="str">
        <f t="shared" ca="1" si="106"/>
        <v/>
      </c>
      <c r="AC396" s="8" t="str">
        <f t="shared" ca="1" si="99"/>
        <v/>
      </c>
      <c r="AD396" s="8" t="str">
        <f t="shared" ca="1" si="99"/>
        <v/>
      </c>
      <c r="AE396" s="38" t="str">
        <f t="shared" ca="1" si="107"/>
        <v/>
      </c>
      <c r="AF396" s="38" t="str">
        <f t="shared" ca="1" si="108"/>
        <v/>
      </c>
      <c r="AG396" s="8" t="str">
        <f t="shared" ca="1" si="109"/>
        <v/>
      </c>
      <c r="AH396" s="8" t="str">
        <f t="shared" ca="1" si="110"/>
        <v/>
      </c>
      <c r="AI396" s="8" t="str">
        <f t="shared" ca="1" si="111"/>
        <v/>
      </c>
    </row>
    <row r="397" spans="11:35">
      <c r="K397" s="135" t="str">
        <f t="shared" ca="1" si="97"/>
        <v/>
      </c>
      <c r="L397" s="135" t="str">
        <f ca="1">IF(ROW()-$I$19&lt;$I$8,OFFSET(#REF!,ROW()-$I$19+$I$4,COLUMN()-$I$21+$I$6),IF(ROW()-$I$19&lt;$I$8+$I$16,OFFSET(#REF!,ROW()-$I$19-$I$8+$I$12,COLUMN()-$I$21+$I$14),""))</f>
        <v/>
      </c>
      <c r="M397" s="141" t="str">
        <f t="shared" ca="1" si="100"/>
        <v/>
      </c>
      <c r="N397" s="142" t="str">
        <f t="shared" ca="1" si="101"/>
        <v/>
      </c>
      <c r="O397" s="143" t="str">
        <f t="shared" ca="1" si="102"/>
        <v/>
      </c>
      <c r="P397" s="143" t="str">
        <f t="shared" ca="1" si="103"/>
        <v/>
      </c>
      <c r="Q397" s="143" t="str">
        <f t="shared" ca="1" si="104"/>
        <v/>
      </c>
      <c r="R397" s="146"/>
      <c r="AA397" s="8" t="str">
        <f t="shared" ca="1" si="105"/>
        <v/>
      </c>
      <c r="AB397" s="8" t="str">
        <f t="shared" ca="1" si="106"/>
        <v/>
      </c>
      <c r="AC397" s="8" t="str">
        <f t="shared" ca="1" si="99"/>
        <v/>
      </c>
      <c r="AD397" s="8" t="str">
        <f t="shared" ca="1" si="99"/>
        <v/>
      </c>
      <c r="AE397" s="38" t="str">
        <f t="shared" ca="1" si="107"/>
        <v/>
      </c>
      <c r="AF397" s="38" t="str">
        <f t="shared" ca="1" si="108"/>
        <v/>
      </c>
      <c r="AG397" s="8" t="str">
        <f t="shared" ca="1" si="109"/>
        <v/>
      </c>
      <c r="AH397" s="8" t="str">
        <f t="shared" ca="1" si="110"/>
        <v/>
      </c>
      <c r="AI397" s="8" t="str">
        <f t="shared" ca="1" si="111"/>
        <v/>
      </c>
    </row>
    <row r="398" spans="11:35">
      <c r="K398" s="135" t="str">
        <f t="shared" ca="1" si="97"/>
        <v/>
      </c>
      <c r="L398" s="135" t="str">
        <f ca="1">IF(ROW()-$I$19&lt;$I$8,OFFSET(#REF!,ROW()-$I$19+$I$4,COLUMN()-$I$21+$I$6),IF(ROW()-$I$19&lt;$I$8+$I$16,OFFSET(#REF!,ROW()-$I$19-$I$8+$I$12,COLUMN()-$I$21+$I$14),""))</f>
        <v/>
      </c>
      <c r="M398" s="141" t="str">
        <f t="shared" ca="1" si="100"/>
        <v/>
      </c>
      <c r="N398" s="142" t="str">
        <f t="shared" ca="1" si="101"/>
        <v/>
      </c>
      <c r="O398" s="143" t="str">
        <f t="shared" ca="1" si="102"/>
        <v/>
      </c>
      <c r="P398" s="143" t="str">
        <f t="shared" ca="1" si="103"/>
        <v/>
      </c>
      <c r="Q398" s="143" t="str">
        <f t="shared" ca="1" si="104"/>
        <v/>
      </c>
      <c r="R398" s="146"/>
      <c r="AA398" s="8" t="str">
        <f t="shared" ca="1" si="105"/>
        <v/>
      </c>
      <c r="AB398" s="8" t="str">
        <f t="shared" ca="1" si="106"/>
        <v/>
      </c>
      <c r="AC398" s="8" t="str">
        <f t="shared" ca="1" si="99"/>
        <v/>
      </c>
      <c r="AD398" s="8" t="str">
        <f t="shared" ca="1" si="99"/>
        <v/>
      </c>
      <c r="AE398" s="38" t="str">
        <f t="shared" ca="1" si="107"/>
        <v/>
      </c>
      <c r="AF398" s="38" t="str">
        <f t="shared" ca="1" si="108"/>
        <v/>
      </c>
      <c r="AG398" s="8" t="str">
        <f t="shared" ca="1" si="109"/>
        <v/>
      </c>
      <c r="AH398" s="8" t="str">
        <f t="shared" ca="1" si="110"/>
        <v/>
      </c>
      <c r="AI398" s="8" t="str">
        <f t="shared" ca="1" si="111"/>
        <v/>
      </c>
    </row>
    <row r="399" spans="11:35">
      <c r="K399" s="135" t="str">
        <f t="shared" ca="1" si="97"/>
        <v/>
      </c>
      <c r="L399" s="135" t="str">
        <f ca="1">IF(ROW()-$I$19&lt;$I$8,OFFSET(#REF!,ROW()-$I$19+$I$4,COLUMN()-$I$21+$I$6),IF(ROW()-$I$19&lt;$I$8+$I$16,OFFSET(#REF!,ROW()-$I$19-$I$8+$I$12,COLUMN()-$I$21+$I$14),""))</f>
        <v/>
      </c>
      <c r="M399" s="141" t="str">
        <f t="shared" ca="1" si="100"/>
        <v/>
      </c>
      <c r="N399" s="142" t="str">
        <f t="shared" ca="1" si="101"/>
        <v/>
      </c>
      <c r="O399" s="143" t="str">
        <f t="shared" ca="1" si="102"/>
        <v/>
      </c>
      <c r="P399" s="143" t="str">
        <f t="shared" ca="1" si="103"/>
        <v/>
      </c>
      <c r="Q399" s="143" t="str">
        <f t="shared" ca="1" si="104"/>
        <v/>
      </c>
      <c r="R399" s="146"/>
      <c r="AA399" s="8" t="str">
        <f t="shared" ca="1" si="105"/>
        <v/>
      </c>
      <c r="AB399" s="8" t="str">
        <f t="shared" ca="1" si="106"/>
        <v/>
      </c>
      <c r="AC399" s="8" t="str">
        <f t="shared" ca="1" si="99"/>
        <v/>
      </c>
      <c r="AD399" s="8" t="str">
        <f t="shared" ca="1" si="99"/>
        <v/>
      </c>
      <c r="AE399" s="38" t="str">
        <f t="shared" ca="1" si="107"/>
        <v/>
      </c>
      <c r="AF399" s="38" t="str">
        <f t="shared" ca="1" si="108"/>
        <v/>
      </c>
      <c r="AG399" s="8" t="str">
        <f t="shared" ca="1" si="109"/>
        <v/>
      </c>
      <c r="AH399" s="8" t="str">
        <f t="shared" ca="1" si="110"/>
        <v/>
      </c>
      <c r="AI399" s="8" t="str">
        <f t="shared" ca="1" si="111"/>
        <v/>
      </c>
    </row>
    <row r="400" spans="11:35">
      <c r="K400" s="135" t="str">
        <f t="shared" ca="1" si="97"/>
        <v/>
      </c>
      <c r="L400" s="135" t="str">
        <f ca="1">IF(ROW()-$I$19&lt;$I$8,OFFSET(#REF!,ROW()-$I$19+$I$4,COLUMN()-$I$21+$I$6),IF(ROW()-$I$19&lt;$I$8+$I$16,OFFSET(#REF!,ROW()-$I$19-$I$8+$I$12,COLUMN()-$I$21+$I$14),""))</f>
        <v/>
      </c>
      <c r="M400" s="141" t="str">
        <f t="shared" ca="1" si="100"/>
        <v/>
      </c>
      <c r="N400" s="142" t="str">
        <f t="shared" ca="1" si="101"/>
        <v/>
      </c>
      <c r="O400" s="143" t="str">
        <f t="shared" ca="1" si="102"/>
        <v/>
      </c>
      <c r="P400" s="143" t="str">
        <f t="shared" ca="1" si="103"/>
        <v/>
      </c>
      <c r="Q400" s="143" t="str">
        <f t="shared" ca="1" si="104"/>
        <v/>
      </c>
      <c r="R400" s="146"/>
      <c r="AA400" s="8" t="str">
        <f t="shared" ca="1" si="105"/>
        <v/>
      </c>
      <c r="AB400" s="8" t="str">
        <f t="shared" ca="1" si="106"/>
        <v/>
      </c>
      <c r="AC400" s="8" t="str">
        <f t="shared" ref="AC400:AD419" ca="1" si="112">IF(ROW()-$Y$11&lt;$Y$8,OFFSET($A$1,ROW()-$Y$11+$Y$4,COLUMN()-$Y$13+$Y$6),"")</f>
        <v/>
      </c>
      <c r="AD400" s="8" t="str">
        <f t="shared" ca="1" si="112"/>
        <v/>
      </c>
      <c r="AE400" s="38" t="str">
        <f t="shared" ca="1" si="107"/>
        <v/>
      </c>
      <c r="AF400" s="38" t="str">
        <f t="shared" ca="1" si="108"/>
        <v/>
      </c>
      <c r="AG400" s="8" t="str">
        <f t="shared" ca="1" si="109"/>
        <v/>
      </c>
      <c r="AH400" s="8" t="str">
        <f t="shared" ca="1" si="110"/>
        <v/>
      </c>
      <c r="AI400" s="8" t="str">
        <f t="shared" ca="1" si="111"/>
        <v/>
      </c>
    </row>
    <row r="401" spans="11:35">
      <c r="K401" s="135" t="str">
        <f t="shared" ca="1" si="97"/>
        <v/>
      </c>
      <c r="L401" s="135" t="str">
        <f ca="1">IF(ROW()-$I$19&lt;$I$8,OFFSET(#REF!,ROW()-$I$19+$I$4,COLUMN()-$I$21+$I$6),IF(ROW()-$I$19&lt;$I$8+$I$16,OFFSET(#REF!,ROW()-$I$19-$I$8+$I$12,COLUMN()-$I$21+$I$14),""))</f>
        <v/>
      </c>
      <c r="M401" s="141" t="str">
        <f t="shared" ca="1" si="100"/>
        <v/>
      </c>
      <c r="N401" s="142" t="str">
        <f t="shared" ca="1" si="101"/>
        <v/>
      </c>
      <c r="O401" s="143" t="str">
        <f t="shared" ca="1" si="102"/>
        <v/>
      </c>
      <c r="P401" s="143" t="str">
        <f t="shared" ca="1" si="103"/>
        <v/>
      </c>
      <c r="Q401" s="143" t="str">
        <f t="shared" ca="1" si="104"/>
        <v/>
      </c>
      <c r="R401" s="146"/>
      <c r="AA401" s="8" t="str">
        <f t="shared" ca="1" si="105"/>
        <v/>
      </c>
      <c r="AB401" s="8" t="str">
        <f t="shared" ca="1" si="106"/>
        <v/>
      </c>
      <c r="AC401" s="8" t="str">
        <f t="shared" ca="1" si="112"/>
        <v/>
      </c>
      <c r="AD401" s="8" t="str">
        <f t="shared" ca="1" si="112"/>
        <v/>
      </c>
      <c r="AE401" s="38" t="str">
        <f t="shared" ca="1" si="107"/>
        <v/>
      </c>
      <c r="AF401" s="38" t="str">
        <f t="shared" ca="1" si="108"/>
        <v/>
      </c>
      <c r="AG401" s="8" t="str">
        <f t="shared" ca="1" si="109"/>
        <v/>
      </c>
      <c r="AH401" s="8" t="str">
        <f t="shared" ca="1" si="110"/>
        <v/>
      </c>
      <c r="AI401" s="8" t="str">
        <f t="shared" ca="1" si="111"/>
        <v/>
      </c>
    </row>
    <row r="402" spans="11:35">
      <c r="K402" s="135" t="str">
        <f t="shared" ca="1" si="97"/>
        <v/>
      </c>
      <c r="L402" s="135" t="str">
        <f ca="1">IF(ROW()-$I$19&lt;$I$8,OFFSET(#REF!,ROW()-$I$19+$I$4,COLUMN()-$I$21+$I$6),IF(ROW()-$I$19&lt;$I$8+$I$16,OFFSET(#REF!,ROW()-$I$19-$I$8+$I$12,COLUMN()-$I$21+$I$14),""))</f>
        <v/>
      </c>
      <c r="M402" s="141" t="str">
        <f t="shared" ca="1" si="100"/>
        <v/>
      </c>
      <c r="N402" s="142" t="str">
        <f t="shared" ca="1" si="101"/>
        <v/>
      </c>
      <c r="O402" s="143" t="str">
        <f t="shared" ca="1" si="102"/>
        <v/>
      </c>
      <c r="P402" s="143" t="str">
        <f t="shared" ca="1" si="103"/>
        <v/>
      </c>
      <c r="Q402" s="143" t="str">
        <f t="shared" ca="1" si="104"/>
        <v/>
      </c>
      <c r="R402" s="146"/>
      <c r="AA402" s="8" t="str">
        <f t="shared" ca="1" si="105"/>
        <v/>
      </c>
      <c r="AB402" s="8" t="str">
        <f t="shared" ca="1" si="106"/>
        <v/>
      </c>
      <c r="AC402" s="8" t="str">
        <f t="shared" ca="1" si="112"/>
        <v/>
      </c>
      <c r="AD402" s="8" t="str">
        <f t="shared" ca="1" si="112"/>
        <v/>
      </c>
      <c r="AE402" s="38" t="str">
        <f t="shared" ca="1" si="107"/>
        <v/>
      </c>
      <c r="AF402" s="38" t="str">
        <f t="shared" ca="1" si="108"/>
        <v/>
      </c>
      <c r="AG402" s="8" t="str">
        <f t="shared" ca="1" si="109"/>
        <v/>
      </c>
      <c r="AH402" s="8" t="str">
        <f t="shared" ca="1" si="110"/>
        <v/>
      </c>
      <c r="AI402" s="8" t="str">
        <f t="shared" ca="1" si="111"/>
        <v/>
      </c>
    </row>
    <row r="403" spans="11:35">
      <c r="K403" s="135" t="str">
        <f t="shared" ca="1" si="97"/>
        <v/>
      </c>
      <c r="L403" s="135" t="str">
        <f ca="1">IF(ROW()-$I$19&lt;$I$8,OFFSET(#REF!,ROW()-$I$19+$I$4,COLUMN()-$I$21+$I$6),IF(ROW()-$I$19&lt;$I$8+$I$16,OFFSET(#REF!,ROW()-$I$19-$I$8+$I$12,COLUMN()-$I$21+$I$14),""))</f>
        <v/>
      </c>
      <c r="M403" s="141" t="str">
        <f t="shared" ca="1" si="100"/>
        <v/>
      </c>
      <c r="N403" s="142" t="str">
        <f t="shared" ca="1" si="101"/>
        <v/>
      </c>
      <c r="O403" s="143" t="str">
        <f t="shared" ca="1" si="102"/>
        <v/>
      </c>
      <c r="P403" s="143" t="str">
        <f t="shared" ca="1" si="103"/>
        <v/>
      </c>
      <c r="Q403" s="143" t="str">
        <f t="shared" ca="1" si="104"/>
        <v/>
      </c>
      <c r="R403" s="146"/>
      <c r="AA403" s="8" t="str">
        <f t="shared" ca="1" si="105"/>
        <v/>
      </c>
      <c r="AB403" s="8" t="str">
        <f t="shared" ca="1" si="106"/>
        <v/>
      </c>
      <c r="AC403" s="8" t="str">
        <f t="shared" ca="1" si="112"/>
        <v/>
      </c>
      <c r="AD403" s="8" t="str">
        <f t="shared" ca="1" si="112"/>
        <v/>
      </c>
      <c r="AE403" s="38" t="str">
        <f t="shared" ca="1" si="107"/>
        <v/>
      </c>
      <c r="AF403" s="38" t="str">
        <f t="shared" ca="1" si="108"/>
        <v/>
      </c>
      <c r="AG403" s="8" t="str">
        <f t="shared" ca="1" si="109"/>
        <v/>
      </c>
      <c r="AH403" s="8" t="str">
        <f t="shared" ca="1" si="110"/>
        <v/>
      </c>
      <c r="AI403" s="8" t="str">
        <f t="shared" ca="1" si="111"/>
        <v/>
      </c>
    </row>
    <row r="404" spans="11:35">
      <c r="K404" s="135" t="str">
        <f t="shared" ca="1" si="97"/>
        <v/>
      </c>
      <c r="L404" s="135" t="str">
        <f ca="1">IF(ROW()-$I$19&lt;$I$8,OFFSET(#REF!,ROW()-$I$19+$I$4,COLUMN()-$I$21+$I$6),IF(ROW()-$I$19&lt;$I$8+$I$16,OFFSET(#REF!,ROW()-$I$19-$I$8+$I$12,COLUMN()-$I$21+$I$14),""))</f>
        <v/>
      </c>
      <c r="M404" s="141" t="str">
        <f t="shared" ca="1" si="100"/>
        <v/>
      </c>
      <c r="N404" s="142" t="str">
        <f t="shared" ca="1" si="101"/>
        <v/>
      </c>
      <c r="O404" s="143" t="str">
        <f t="shared" ca="1" si="102"/>
        <v/>
      </c>
      <c r="P404" s="143" t="str">
        <f t="shared" ca="1" si="103"/>
        <v/>
      </c>
      <c r="Q404" s="143" t="str">
        <f t="shared" ca="1" si="104"/>
        <v/>
      </c>
      <c r="R404" s="146"/>
      <c r="AA404" s="8" t="str">
        <f t="shared" ca="1" si="105"/>
        <v/>
      </c>
      <c r="AB404" s="8" t="str">
        <f t="shared" ca="1" si="106"/>
        <v/>
      </c>
      <c r="AC404" s="8" t="str">
        <f t="shared" ca="1" si="112"/>
        <v/>
      </c>
      <c r="AD404" s="8" t="str">
        <f t="shared" ca="1" si="112"/>
        <v/>
      </c>
      <c r="AE404" s="38" t="str">
        <f t="shared" ca="1" si="107"/>
        <v/>
      </c>
      <c r="AF404" s="38" t="str">
        <f t="shared" ca="1" si="108"/>
        <v/>
      </c>
      <c r="AG404" s="8" t="str">
        <f t="shared" ca="1" si="109"/>
        <v/>
      </c>
      <c r="AH404" s="8" t="str">
        <f t="shared" ca="1" si="110"/>
        <v/>
      </c>
      <c r="AI404" s="8" t="str">
        <f t="shared" ca="1" si="111"/>
        <v/>
      </c>
    </row>
    <row r="405" spans="11:35">
      <c r="K405" s="135" t="str">
        <f t="shared" ca="1" si="97"/>
        <v/>
      </c>
      <c r="L405" s="135" t="str">
        <f ca="1">IF(ROW()-$I$19&lt;$I$8,OFFSET(#REF!,ROW()-$I$19+$I$4,COLUMN()-$I$21+$I$6),IF(ROW()-$I$19&lt;$I$8+$I$16,OFFSET(#REF!,ROW()-$I$19-$I$8+$I$12,COLUMN()-$I$21+$I$14),""))</f>
        <v/>
      </c>
      <c r="M405" s="141" t="str">
        <f t="shared" ca="1" si="100"/>
        <v/>
      </c>
      <c r="N405" s="142" t="str">
        <f t="shared" ca="1" si="101"/>
        <v/>
      </c>
      <c r="O405" s="143" t="str">
        <f t="shared" ca="1" si="102"/>
        <v/>
      </c>
      <c r="P405" s="143" t="str">
        <f t="shared" ca="1" si="103"/>
        <v/>
      </c>
      <c r="Q405" s="143" t="str">
        <f t="shared" ca="1" si="104"/>
        <v/>
      </c>
      <c r="R405" s="146"/>
      <c r="AA405" s="8" t="str">
        <f t="shared" ca="1" si="105"/>
        <v/>
      </c>
      <c r="AB405" s="8" t="str">
        <f t="shared" ca="1" si="106"/>
        <v/>
      </c>
      <c r="AC405" s="8" t="str">
        <f t="shared" ca="1" si="112"/>
        <v/>
      </c>
      <c r="AD405" s="8" t="str">
        <f t="shared" ca="1" si="112"/>
        <v/>
      </c>
      <c r="AE405" s="38" t="str">
        <f t="shared" ca="1" si="107"/>
        <v/>
      </c>
      <c r="AF405" s="38" t="str">
        <f t="shared" ca="1" si="108"/>
        <v/>
      </c>
      <c r="AG405" s="8" t="str">
        <f t="shared" ca="1" si="109"/>
        <v/>
      </c>
      <c r="AH405" s="8" t="str">
        <f t="shared" ca="1" si="110"/>
        <v/>
      </c>
      <c r="AI405" s="8" t="str">
        <f t="shared" ca="1" si="111"/>
        <v/>
      </c>
    </row>
    <row r="406" spans="11:35">
      <c r="K406" s="135" t="str">
        <f t="shared" ca="1" si="97"/>
        <v/>
      </c>
      <c r="L406" s="135" t="str">
        <f ca="1">IF(ROW()-$I$19&lt;$I$8,OFFSET(#REF!,ROW()-$I$19+$I$4,COLUMN()-$I$21+$I$6),IF(ROW()-$I$19&lt;$I$8+$I$16,OFFSET(#REF!,ROW()-$I$19-$I$8+$I$12,COLUMN()-$I$21+$I$14),""))</f>
        <v/>
      </c>
      <c r="M406" s="141" t="str">
        <f t="shared" ca="1" si="100"/>
        <v/>
      </c>
      <c r="N406" s="142" t="str">
        <f t="shared" ca="1" si="101"/>
        <v/>
      </c>
      <c r="O406" s="143" t="str">
        <f t="shared" ca="1" si="102"/>
        <v/>
      </c>
      <c r="P406" s="143" t="str">
        <f t="shared" ca="1" si="103"/>
        <v/>
      </c>
      <c r="Q406" s="143" t="str">
        <f t="shared" ca="1" si="104"/>
        <v/>
      </c>
      <c r="R406" s="146"/>
      <c r="AA406" s="8" t="str">
        <f t="shared" ca="1" si="105"/>
        <v/>
      </c>
      <c r="AB406" s="8" t="str">
        <f t="shared" ca="1" si="106"/>
        <v/>
      </c>
      <c r="AC406" s="8" t="str">
        <f t="shared" ca="1" si="112"/>
        <v/>
      </c>
      <c r="AD406" s="8" t="str">
        <f t="shared" ca="1" si="112"/>
        <v/>
      </c>
      <c r="AE406" s="38" t="str">
        <f t="shared" ca="1" si="107"/>
        <v/>
      </c>
      <c r="AF406" s="38" t="str">
        <f t="shared" ca="1" si="108"/>
        <v/>
      </c>
      <c r="AG406" s="8" t="str">
        <f t="shared" ca="1" si="109"/>
        <v/>
      </c>
      <c r="AH406" s="8" t="str">
        <f t="shared" ca="1" si="110"/>
        <v/>
      </c>
      <c r="AI406" s="8" t="str">
        <f t="shared" ca="1" si="111"/>
        <v/>
      </c>
    </row>
    <row r="407" spans="11:35">
      <c r="K407" s="135" t="str">
        <f t="shared" ca="1" si="97"/>
        <v/>
      </c>
      <c r="L407" s="135" t="str">
        <f ca="1">IF(ROW()-$I$19&lt;$I$8,OFFSET(#REF!,ROW()-$I$19+$I$4,COLUMN()-$I$21+$I$6),IF(ROW()-$I$19&lt;$I$8+$I$16,OFFSET(#REF!,ROW()-$I$19-$I$8+$I$12,COLUMN()-$I$21+$I$14),""))</f>
        <v/>
      </c>
      <c r="M407" s="141" t="str">
        <f t="shared" ca="1" si="100"/>
        <v/>
      </c>
      <c r="N407" s="142" t="str">
        <f t="shared" ca="1" si="101"/>
        <v/>
      </c>
      <c r="O407" s="143" t="str">
        <f t="shared" ca="1" si="102"/>
        <v/>
      </c>
      <c r="P407" s="143" t="str">
        <f t="shared" ca="1" si="103"/>
        <v/>
      </c>
      <c r="Q407" s="143" t="str">
        <f t="shared" ca="1" si="104"/>
        <v/>
      </c>
      <c r="R407" s="146"/>
      <c r="AA407" s="8" t="str">
        <f t="shared" ca="1" si="105"/>
        <v/>
      </c>
      <c r="AB407" s="8" t="str">
        <f t="shared" ca="1" si="106"/>
        <v/>
      </c>
      <c r="AC407" s="8" t="str">
        <f t="shared" ca="1" si="112"/>
        <v/>
      </c>
      <c r="AD407" s="8" t="str">
        <f t="shared" ca="1" si="112"/>
        <v/>
      </c>
      <c r="AE407" s="38" t="str">
        <f t="shared" ca="1" si="107"/>
        <v/>
      </c>
      <c r="AF407" s="38" t="str">
        <f t="shared" ca="1" si="108"/>
        <v/>
      </c>
      <c r="AG407" s="8" t="str">
        <f t="shared" ca="1" si="109"/>
        <v/>
      </c>
      <c r="AH407" s="8" t="str">
        <f t="shared" ca="1" si="110"/>
        <v/>
      </c>
      <c r="AI407" s="8" t="str">
        <f t="shared" ca="1" si="111"/>
        <v/>
      </c>
    </row>
    <row r="408" spans="11:35">
      <c r="K408" s="135" t="str">
        <f t="shared" ca="1" si="97"/>
        <v/>
      </c>
      <c r="L408" s="135" t="str">
        <f ca="1">IF(ROW()-$I$19&lt;$I$8,OFFSET(#REF!,ROW()-$I$19+$I$4,COLUMN()-$I$21+$I$6),IF(ROW()-$I$19&lt;$I$8+$I$16,OFFSET(#REF!,ROW()-$I$19-$I$8+$I$12,COLUMN()-$I$21+$I$14),""))</f>
        <v/>
      </c>
      <c r="M408" s="141" t="str">
        <f t="shared" ca="1" si="100"/>
        <v/>
      </c>
      <c r="N408" s="142" t="str">
        <f t="shared" ca="1" si="101"/>
        <v/>
      </c>
      <c r="O408" s="143" t="str">
        <f t="shared" ca="1" si="102"/>
        <v/>
      </c>
      <c r="P408" s="143" t="str">
        <f t="shared" ca="1" si="103"/>
        <v/>
      </c>
      <c r="Q408" s="143" t="str">
        <f t="shared" ca="1" si="104"/>
        <v/>
      </c>
      <c r="R408" s="146"/>
      <c r="AA408" s="8" t="str">
        <f t="shared" ca="1" si="105"/>
        <v/>
      </c>
      <c r="AB408" s="8" t="str">
        <f t="shared" ca="1" si="106"/>
        <v/>
      </c>
      <c r="AC408" s="8" t="str">
        <f t="shared" ca="1" si="112"/>
        <v/>
      </c>
      <c r="AD408" s="8" t="str">
        <f t="shared" ca="1" si="112"/>
        <v/>
      </c>
      <c r="AE408" s="38" t="str">
        <f t="shared" ca="1" si="107"/>
        <v/>
      </c>
      <c r="AF408" s="38" t="str">
        <f t="shared" ca="1" si="108"/>
        <v/>
      </c>
      <c r="AG408" s="8" t="str">
        <f t="shared" ca="1" si="109"/>
        <v/>
      </c>
      <c r="AH408" s="8" t="str">
        <f t="shared" ca="1" si="110"/>
        <v/>
      </c>
      <c r="AI408" s="8" t="str">
        <f t="shared" ca="1" si="111"/>
        <v/>
      </c>
    </row>
    <row r="409" spans="11:35">
      <c r="K409" s="135" t="str">
        <f t="shared" ref="K409:K472" ca="1" si="113">IF(ROW()-$I$19&lt;$I$8,OFFSET($A$1,ROW()-$I$19+$I$4,COLUMN()-$I$21+$I$6),IF(ROW()-$I$19&lt;$I$8+$I$16,OFFSET($A$1,ROW()-$I$19-$I$8+$I$12,COLUMN()-$I$21+$I$14),""))</f>
        <v/>
      </c>
      <c r="L409" s="135" t="str">
        <f ca="1">IF(ROW()-$I$19&lt;$I$8,OFFSET(#REF!,ROW()-$I$19+$I$4,COLUMN()-$I$21+$I$6),IF(ROW()-$I$19&lt;$I$8+$I$16,OFFSET(#REF!,ROW()-$I$19-$I$8+$I$12,COLUMN()-$I$21+$I$14),""))</f>
        <v/>
      </c>
      <c r="M409" s="141" t="str">
        <f t="shared" ca="1" si="100"/>
        <v/>
      </c>
      <c r="N409" s="142" t="str">
        <f t="shared" ca="1" si="101"/>
        <v/>
      </c>
      <c r="O409" s="143" t="str">
        <f t="shared" ca="1" si="102"/>
        <v/>
      </c>
      <c r="P409" s="143" t="str">
        <f t="shared" ca="1" si="103"/>
        <v/>
      </c>
      <c r="Q409" s="143" t="str">
        <f t="shared" ca="1" si="104"/>
        <v/>
      </c>
      <c r="R409" s="146"/>
      <c r="AA409" s="8" t="str">
        <f t="shared" ca="1" si="105"/>
        <v/>
      </c>
      <c r="AB409" s="8" t="str">
        <f t="shared" ca="1" si="106"/>
        <v/>
      </c>
      <c r="AC409" s="8" t="str">
        <f t="shared" ca="1" si="112"/>
        <v/>
      </c>
      <c r="AD409" s="8" t="str">
        <f t="shared" ca="1" si="112"/>
        <v/>
      </c>
      <c r="AE409" s="38" t="str">
        <f t="shared" ca="1" si="107"/>
        <v/>
      </c>
      <c r="AF409" s="38" t="str">
        <f t="shared" ca="1" si="108"/>
        <v/>
      </c>
      <c r="AG409" s="8" t="str">
        <f t="shared" ca="1" si="109"/>
        <v/>
      </c>
      <c r="AH409" s="8" t="str">
        <f t="shared" ca="1" si="110"/>
        <v/>
      </c>
      <c r="AI409" s="8" t="str">
        <f t="shared" ca="1" si="111"/>
        <v/>
      </c>
    </row>
    <row r="410" spans="11:35">
      <c r="K410" s="135" t="str">
        <f t="shared" ca="1" si="113"/>
        <v/>
      </c>
      <c r="L410" s="135" t="str">
        <f ca="1">IF(ROW()-$I$19&lt;$I$8,OFFSET(#REF!,ROW()-$I$19+$I$4,COLUMN()-$I$21+$I$6),IF(ROW()-$I$19&lt;$I$8+$I$16,OFFSET(#REF!,ROW()-$I$19-$I$8+$I$12,COLUMN()-$I$21+$I$14),""))</f>
        <v/>
      </c>
      <c r="M410" s="141" t="str">
        <f t="shared" ca="1" si="100"/>
        <v/>
      </c>
      <c r="N410" s="142" t="str">
        <f t="shared" ca="1" si="101"/>
        <v/>
      </c>
      <c r="O410" s="143" t="str">
        <f t="shared" ca="1" si="102"/>
        <v/>
      </c>
      <c r="P410" s="143" t="str">
        <f t="shared" ca="1" si="103"/>
        <v/>
      </c>
      <c r="Q410" s="143" t="str">
        <f t="shared" ca="1" si="104"/>
        <v/>
      </c>
      <c r="R410" s="146"/>
      <c r="AA410" s="8" t="str">
        <f t="shared" ca="1" si="105"/>
        <v/>
      </c>
      <c r="AB410" s="8" t="str">
        <f t="shared" ca="1" si="106"/>
        <v/>
      </c>
      <c r="AC410" s="8" t="str">
        <f t="shared" ca="1" si="112"/>
        <v/>
      </c>
      <c r="AD410" s="8" t="str">
        <f t="shared" ca="1" si="112"/>
        <v/>
      </c>
      <c r="AE410" s="38" t="str">
        <f t="shared" ca="1" si="107"/>
        <v/>
      </c>
      <c r="AF410" s="38" t="str">
        <f t="shared" ca="1" si="108"/>
        <v/>
      </c>
      <c r="AG410" s="8" t="str">
        <f t="shared" ca="1" si="109"/>
        <v/>
      </c>
      <c r="AH410" s="8" t="str">
        <f t="shared" ca="1" si="110"/>
        <v/>
      </c>
      <c r="AI410" s="8" t="str">
        <f t="shared" ca="1" si="111"/>
        <v/>
      </c>
    </row>
    <row r="411" spans="11:35">
      <c r="K411" s="135" t="str">
        <f t="shared" ca="1" si="113"/>
        <v/>
      </c>
      <c r="L411" s="135" t="str">
        <f ca="1">IF(ROW()-$I$19&lt;$I$8,OFFSET(#REF!,ROW()-$I$19+$I$4,COLUMN()-$I$21+$I$6),IF(ROW()-$I$19&lt;$I$8+$I$16,OFFSET(#REF!,ROW()-$I$19-$I$8+$I$12,COLUMN()-$I$21+$I$14),""))</f>
        <v/>
      </c>
      <c r="M411" s="141" t="str">
        <f t="shared" ca="1" si="100"/>
        <v/>
      </c>
      <c r="N411" s="142" t="str">
        <f t="shared" ca="1" si="101"/>
        <v/>
      </c>
      <c r="O411" s="143" t="str">
        <f t="shared" ca="1" si="102"/>
        <v/>
      </c>
      <c r="P411" s="143" t="str">
        <f t="shared" ca="1" si="103"/>
        <v/>
      </c>
      <c r="Q411" s="143" t="str">
        <f t="shared" ca="1" si="104"/>
        <v/>
      </c>
      <c r="R411" s="146"/>
      <c r="AA411" s="8" t="str">
        <f t="shared" ca="1" si="105"/>
        <v/>
      </c>
      <c r="AB411" s="8" t="str">
        <f t="shared" ca="1" si="106"/>
        <v/>
      </c>
      <c r="AC411" s="8" t="str">
        <f t="shared" ca="1" si="112"/>
        <v/>
      </c>
      <c r="AD411" s="8" t="str">
        <f t="shared" ca="1" si="112"/>
        <v/>
      </c>
      <c r="AE411" s="38" t="str">
        <f t="shared" ca="1" si="107"/>
        <v/>
      </c>
      <c r="AF411" s="38" t="str">
        <f t="shared" ca="1" si="108"/>
        <v/>
      </c>
      <c r="AG411" s="8" t="str">
        <f t="shared" ca="1" si="109"/>
        <v/>
      </c>
      <c r="AH411" s="8" t="str">
        <f t="shared" ca="1" si="110"/>
        <v/>
      </c>
      <c r="AI411" s="8" t="str">
        <f t="shared" ca="1" si="111"/>
        <v/>
      </c>
    </row>
    <row r="412" spans="11:35">
      <c r="K412" s="135" t="str">
        <f t="shared" ca="1" si="113"/>
        <v/>
      </c>
      <c r="L412" s="135" t="str">
        <f ca="1">IF(ROW()-$I$19&lt;$I$8,OFFSET(#REF!,ROW()-$I$19+$I$4,COLUMN()-$I$21+$I$6),IF(ROW()-$I$19&lt;$I$8+$I$16,OFFSET(#REF!,ROW()-$I$19-$I$8+$I$12,COLUMN()-$I$21+$I$14),""))</f>
        <v/>
      </c>
      <c r="M412" s="141" t="str">
        <f t="shared" ca="1" si="100"/>
        <v/>
      </c>
      <c r="N412" s="142" t="str">
        <f t="shared" ca="1" si="101"/>
        <v/>
      </c>
      <c r="O412" s="143" t="str">
        <f t="shared" ca="1" si="102"/>
        <v/>
      </c>
      <c r="P412" s="143" t="str">
        <f t="shared" ca="1" si="103"/>
        <v/>
      </c>
      <c r="Q412" s="143" t="str">
        <f t="shared" ca="1" si="104"/>
        <v/>
      </c>
      <c r="R412" s="146"/>
      <c r="AA412" s="8" t="str">
        <f t="shared" ca="1" si="105"/>
        <v/>
      </c>
      <c r="AB412" s="8" t="str">
        <f t="shared" ca="1" si="106"/>
        <v/>
      </c>
      <c r="AC412" s="8" t="str">
        <f t="shared" ca="1" si="112"/>
        <v/>
      </c>
      <c r="AD412" s="8" t="str">
        <f t="shared" ca="1" si="112"/>
        <v/>
      </c>
      <c r="AE412" s="38" t="str">
        <f t="shared" ca="1" si="107"/>
        <v/>
      </c>
      <c r="AF412" s="38" t="str">
        <f t="shared" ca="1" si="108"/>
        <v/>
      </c>
      <c r="AG412" s="8" t="str">
        <f t="shared" ca="1" si="109"/>
        <v/>
      </c>
      <c r="AH412" s="8" t="str">
        <f t="shared" ca="1" si="110"/>
        <v/>
      </c>
      <c r="AI412" s="8" t="str">
        <f t="shared" ca="1" si="111"/>
        <v/>
      </c>
    </row>
    <row r="413" spans="11:35">
      <c r="K413" s="135" t="str">
        <f t="shared" ca="1" si="113"/>
        <v/>
      </c>
      <c r="L413" s="135" t="str">
        <f ca="1">IF(ROW()-$I$19&lt;$I$8,OFFSET(#REF!,ROW()-$I$19+$I$4,COLUMN()-$I$21+$I$6),IF(ROW()-$I$19&lt;$I$8+$I$16,OFFSET(#REF!,ROW()-$I$19-$I$8+$I$12,COLUMN()-$I$21+$I$14),""))</f>
        <v/>
      </c>
      <c r="M413" s="141" t="str">
        <f t="shared" ca="1" si="100"/>
        <v/>
      </c>
      <c r="N413" s="142" t="str">
        <f t="shared" ca="1" si="101"/>
        <v/>
      </c>
      <c r="O413" s="143" t="str">
        <f t="shared" ca="1" si="102"/>
        <v/>
      </c>
      <c r="P413" s="143" t="str">
        <f t="shared" ca="1" si="103"/>
        <v/>
      </c>
      <c r="Q413" s="143" t="str">
        <f t="shared" ca="1" si="104"/>
        <v/>
      </c>
      <c r="R413" s="146"/>
      <c r="AA413" s="8" t="str">
        <f t="shared" ca="1" si="105"/>
        <v/>
      </c>
      <c r="AB413" s="8" t="str">
        <f t="shared" ca="1" si="106"/>
        <v/>
      </c>
      <c r="AC413" s="8" t="str">
        <f t="shared" ca="1" si="112"/>
        <v/>
      </c>
      <c r="AD413" s="8" t="str">
        <f t="shared" ca="1" si="112"/>
        <v/>
      </c>
      <c r="AE413" s="38" t="str">
        <f t="shared" ca="1" si="107"/>
        <v/>
      </c>
      <c r="AF413" s="38" t="str">
        <f t="shared" ca="1" si="108"/>
        <v/>
      </c>
      <c r="AG413" s="8" t="str">
        <f t="shared" ca="1" si="109"/>
        <v/>
      </c>
      <c r="AH413" s="8" t="str">
        <f t="shared" ca="1" si="110"/>
        <v/>
      </c>
      <c r="AI413" s="8" t="str">
        <f t="shared" ca="1" si="111"/>
        <v/>
      </c>
    </row>
    <row r="414" spans="11:35">
      <c r="K414" s="135" t="str">
        <f t="shared" ca="1" si="113"/>
        <v/>
      </c>
      <c r="L414" s="135" t="str">
        <f ca="1">IF(ROW()-$I$19&lt;$I$8,OFFSET(#REF!,ROW()-$I$19+$I$4,COLUMN()-$I$21+$I$6),IF(ROW()-$I$19&lt;$I$8+$I$16,OFFSET(#REF!,ROW()-$I$19-$I$8+$I$12,COLUMN()-$I$21+$I$14),""))</f>
        <v/>
      </c>
      <c r="M414" s="141" t="str">
        <f t="shared" ca="1" si="100"/>
        <v/>
      </c>
      <c r="N414" s="142" t="str">
        <f t="shared" ca="1" si="101"/>
        <v/>
      </c>
      <c r="O414" s="143" t="str">
        <f t="shared" ca="1" si="102"/>
        <v/>
      </c>
      <c r="P414" s="143" t="str">
        <f t="shared" ca="1" si="103"/>
        <v/>
      </c>
      <c r="Q414" s="143" t="str">
        <f t="shared" ca="1" si="104"/>
        <v/>
      </c>
      <c r="R414" s="146"/>
      <c r="AA414" s="8" t="str">
        <f t="shared" ca="1" si="105"/>
        <v/>
      </c>
      <c r="AB414" s="8" t="str">
        <f t="shared" ca="1" si="106"/>
        <v/>
      </c>
      <c r="AC414" s="8" t="str">
        <f t="shared" ca="1" si="112"/>
        <v/>
      </c>
      <c r="AD414" s="8" t="str">
        <f t="shared" ca="1" si="112"/>
        <v/>
      </c>
      <c r="AE414" s="38" t="str">
        <f t="shared" ca="1" si="107"/>
        <v/>
      </c>
      <c r="AF414" s="38" t="str">
        <f t="shared" ca="1" si="108"/>
        <v/>
      </c>
      <c r="AG414" s="8" t="str">
        <f t="shared" ca="1" si="109"/>
        <v/>
      </c>
      <c r="AH414" s="8" t="str">
        <f t="shared" ca="1" si="110"/>
        <v/>
      </c>
      <c r="AI414" s="8" t="str">
        <f t="shared" ca="1" si="111"/>
        <v/>
      </c>
    </row>
    <row r="415" spans="11:35">
      <c r="K415" s="135" t="str">
        <f t="shared" ca="1" si="113"/>
        <v/>
      </c>
      <c r="L415" s="135" t="str">
        <f ca="1">IF(ROW()-$I$19&lt;$I$8,OFFSET(#REF!,ROW()-$I$19+$I$4,COLUMN()-$I$21+$I$6),IF(ROW()-$I$19&lt;$I$8+$I$16,OFFSET(#REF!,ROW()-$I$19-$I$8+$I$12,COLUMN()-$I$21+$I$14),""))</f>
        <v/>
      </c>
      <c r="M415" s="141" t="str">
        <f t="shared" ca="1" si="100"/>
        <v/>
      </c>
      <c r="N415" s="142" t="str">
        <f t="shared" ca="1" si="101"/>
        <v/>
      </c>
      <c r="O415" s="143" t="str">
        <f t="shared" ca="1" si="102"/>
        <v/>
      </c>
      <c r="P415" s="143" t="str">
        <f t="shared" ca="1" si="103"/>
        <v/>
      </c>
      <c r="Q415" s="143" t="str">
        <f t="shared" ca="1" si="104"/>
        <v/>
      </c>
      <c r="R415" s="146"/>
      <c r="AA415" s="8" t="str">
        <f t="shared" ca="1" si="105"/>
        <v/>
      </c>
      <c r="AB415" s="8" t="str">
        <f t="shared" ca="1" si="106"/>
        <v/>
      </c>
      <c r="AC415" s="8" t="str">
        <f t="shared" ca="1" si="112"/>
        <v/>
      </c>
      <c r="AD415" s="8" t="str">
        <f t="shared" ca="1" si="112"/>
        <v/>
      </c>
      <c r="AE415" s="38" t="str">
        <f t="shared" ca="1" si="107"/>
        <v/>
      </c>
      <c r="AF415" s="38" t="str">
        <f t="shared" ca="1" si="108"/>
        <v/>
      </c>
      <c r="AG415" s="8" t="str">
        <f t="shared" ca="1" si="109"/>
        <v/>
      </c>
      <c r="AH415" s="8" t="str">
        <f t="shared" ca="1" si="110"/>
        <v/>
      </c>
      <c r="AI415" s="8" t="str">
        <f t="shared" ca="1" si="111"/>
        <v/>
      </c>
    </row>
    <row r="416" spans="11:35">
      <c r="K416" s="135" t="str">
        <f t="shared" ca="1" si="113"/>
        <v/>
      </c>
      <c r="L416" s="135" t="str">
        <f ca="1">IF(ROW()-$I$19&lt;$I$8,OFFSET(#REF!,ROW()-$I$19+$I$4,COLUMN()-$I$21+$I$6),IF(ROW()-$I$19&lt;$I$8+$I$16,OFFSET(#REF!,ROW()-$I$19-$I$8+$I$12,COLUMN()-$I$21+$I$14),""))</f>
        <v/>
      </c>
      <c r="M416" s="141" t="str">
        <f t="shared" ca="1" si="100"/>
        <v/>
      </c>
      <c r="N416" s="142" t="str">
        <f t="shared" ca="1" si="101"/>
        <v/>
      </c>
      <c r="O416" s="143" t="str">
        <f t="shared" ca="1" si="102"/>
        <v/>
      </c>
      <c r="P416" s="143" t="str">
        <f t="shared" ca="1" si="103"/>
        <v/>
      </c>
      <c r="Q416" s="143" t="str">
        <f t="shared" ca="1" si="104"/>
        <v/>
      </c>
      <c r="R416" s="146"/>
      <c r="AA416" s="8" t="str">
        <f t="shared" ca="1" si="105"/>
        <v/>
      </c>
      <c r="AB416" s="8" t="str">
        <f t="shared" ca="1" si="106"/>
        <v/>
      </c>
      <c r="AC416" s="8" t="str">
        <f t="shared" ca="1" si="112"/>
        <v/>
      </c>
      <c r="AD416" s="8" t="str">
        <f t="shared" ca="1" si="112"/>
        <v/>
      </c>
      <c r="AE416" s="38" t="str">
        <f t="shared" ca="1" si="107"/>
        <v/>
      </c>
      <c r="AF416" s="38" t="str">
        <f t="shared" ca="1" si="108"/>
        <v/>
      </c>
      <c r="AG416" s="8" t="str">
        <f t="shared" ca="1" si="109"/>
        <v/>
      </c>
      <c r="AH416" s="8" t="str">
        <f t="shared" ca="1" si="110"/>
        <v/>
      </c>
      <c r="AI416" s="8" t="str">
        <f t="shared" ca="1" si="111"/>
        <v/>
      </c>
    </row>
    <row r="417" spans="11:35">
      <c r="K417" s="135" t="str">
        <f t="shared" ca="1" si="113"/>
        <v/>
      </c>
      <c r="L417" s="135" t="str">
        <f ca="1">IF(ROW()-$I$19&lt;$I$8,OFFSET(#REF!,ROW()-$I$19+$I$4,COLUMN()-$I$21+$I$6),IF(ROW()-$I$19&lt;$I$8+$I$16,OFFSET(#REF!,ROW()-$I$19-$I$8+$I$12,COLUMN()-$I$21+$I$14),""))</f>
        <v/>
      </c>
      <c r="M417" s="141" t="str">
        <f t="shared" ca="1" si="100"/>
        <v/>
      </c>
      <c r="N417" s="142" t="str">
        <f t="shared" ca="1" si="101"/>
        <v/>
      </c>
      <c r="O417" s="143" t="str">
        <f t="shared" ca="1" si="102"/>
        <v/>
      </c>
      <c r="P417" s="143" t="str">
        <f t="shared" ca="1" si="103"/>
        <v/>
      </c>
      <c r="Q417" s="143" t="str">
        <f t="shared" ca="1" si="104"/>
        <v/>
      </c>
      <c r="R417" s="146"/>
      <c r="AA417" s="8" t="str">
        <f t="shared" ca="1" si="105"/>
        <v/>
      </c>
      <c r="AB417" s="8" t="str">
        <f t="shared" ca="1" si="106"/>
        <v/>
      </c>
      <c r="AC417" s="8" t="str">
        <f t="shared" ca="1" si="112"/>
        <v/>
      </c>
      <c r="AD417" s="8" t="str">
        <f t="shared" ca="1" si="112"/>
        <v/>
      </c>
      <c r="AE417" s="38" t="str">
        <f t="shared" ca="1" si="107"/>
        <v/>
      </c>
      <c r="AF417" s="38" t="str">
        <f t="shared" ca="1" si="108"/>
        <v/>
      </c>
      <c r="AG417" s="8" t="str">
        <f t="shared" ca="1" si="109"/>
        <v/>
      </c>
      <c r="AH417" s="8" t="str">
        <f t="shared" ca="1" si="110"/>
        <v/>
      </c>
      <c r="AI417" s="8" t="str">
        <f t="shared" ca="1" si="111"/>
        <v/>
      </c>
    </row>
    <row r="418" spans="11:35">
      <c r="K418" s="135" t="str">
        <f t="shared" ca="1" si="113"/>
        <v/>
      </c>
      <c r="L418" s="135" t="str">
        <f ca="1">IF(ROW()-$I$19&lt;$I$8,OFFSET(#REF!,ROW()-$I$19+$I$4,COLUMN()-$I$21+$I$6),IF(ROW()-$I$19&lt;$I$8+$I$16,OFFSET(#REF!,ROW()-$I$19-$I$8+$I$12,COLUMN()-$I$21+$I$14),""))</f>
        <v/>
      </c>
      <c r="M418" s="141" t="str">
        <f t="shared" ca="1" si="100"/>
        <v/>
      </c>
      <c r="N418" s="142" t="str">
        <f t="shared" ca="1" si="101"/>
        <v/>
      </c>
      <c r="O418" s="143" t="str">
        <f t="shared" ca="1" si="102"/>
        <v/>
      </c>
      <c r="P418" s="143" t="str">
        <f t="shared" ca="1" si="103"/>
        <v/>
      </c>
      <c r="Q418" s="143" t="str">
        <f t="shared" ca="1" si="104"/>
        <v/>
      </c>
      <c r="R418" s="146"/>
      <c r="AA418" s="8" t="str">
        <f t="shared" ca="1" si="105"/>
        <v/>
      </c>
      <c r="AB418" s="8" t="str">
        <f t="shared" ca="1" si="106"/>
        <v/>
      </c>
      <c r="AC418" s="8" t="str">
        <f t="shared" ca="1" si="112"/>
        <v/>
      </c>
      <c r="AD418" s="8" t="str">
        <f t="shared" ca="1" si="112"/>
        <v/>
      </c>
      <c r="AE418" s="38" t="str">
        <f t="shared" ca="1" si="107"/>
        <v/>
      </c>
      <c r="AF418" s="38" t="str">
        <f t="shared" ca="1" si="108"/>
        <v/>
      </c>
      <c r="AG418" s="8" t="str">
        <f t="shared" ca="1" si="109"/>
        <v/>
      </c>
      <c r="AH418" s="8" t="str">
        <f t="shared" ca="1" si="110"/>
        <v/>
      </c>
      <c r="AI418" s="8" t="str">
        <f t="shared" ca="1" si="111"/>
        <v/>
      </c>
    </row>
    <row r="419" spans="11:35">
      <c r="K419" s="135" t="str">
        <f t="shared" ca="1" si="113"/>
        <v/>
      </c>
      <c r="L419" s="135" t="str">
        <f ca="1">IF(ROW()-$I$19&lt;$I$8,OFFSET(#REF!,ROW()-$I$19+$I$4,COLUMN()-$I$21+$I$6),IF(ROW()-$I$19&lt;$I$8+$I$16,OFFSET(#REF!,ROW()-$I$19-$I$8+$I$12,COLUMN()-$I$21+$I$14),""))</f>
        <v/>
      </c>
      <c r="M419" s="141" t="str">
        <f t="shared" ca="1" si="100"/>
        <v/>
      </c>
      <c r="N419" s="142" t="str">
        <f t="shared" ca="1" si="101"/>
        <v/>
      </c>
      <c r="O419" s="143" t="str">
        <f t="shared" ca="1" si="102"/>
        <v/>
      </c>
      <c r="P419" s="143" t="str">
        <f t="shared" ca="1" si="103"/>
        <v/>
      </c>
      <c r="Q419" s="143" t="str">
        <f t="shared" ca="1" si="104"/>
        <v/>
      </c>
      <c r="R419" s="146"/>
      <c r="AA419" s="8" t="str">
        <f t="shared" ca="1" si="105"/>
        <v/>
      </c>
      <c r="AB419" s="8" t="str">
        <f t="shared" ca="1" si="106"/>
        <v/>
      </c>
      <c r="AC419" s="8" t="str">
        <f t="shared" ca="1" si="112"/>
        <v/>
      </c>
      <c r="AD419" s="8" t="str">
        <f t="shared" ca="1" si="112"/>
        <v/>
      </c>
      <c r="AE419" s="38" t="str">
        <f t="shared" ca="1" si="107"/>
        <v/>
      </c>
      <c r="AF419" s="38" t="str">
        <f t="shared" ca="1" si="108"/>
        <v/>
      </c>
      <c r="AG419" s="8" t="str">
        <f t="shared" ca="1" si="109"/>
        <v/>
      </c>
      <c r="AH419" s="8" t="str">
        <f t="shared" ca="1" si="110"/>
        <v/>
      </c>
      <c r="AI419" s="8" t="str">
        <f t="shared" ca="1" si="111"/>
        <v/>
      </c>
    </row>
    <row r="420" spans="11:35">
      <c r="K420" s="135" t="str">
        <f t="shared" ca="1" si="113"/>
        <v/>
      </c>
      <c r="L420" s="135" t="str">
        <f ca="1">IF(ROW()-$I$19&lt;$I$8,OFFSET(#REF!,ROW()-$I$19+$I$4,COLUMN()-$I$21+$I$6),IF(ROW()-$I$19&lt;$I$8+$I$16,OFFSET(#REF!,ROW()-$I$19-$I$8+$I$12,COLUMN()-$I$21+$I$14),""))</f>
        <v/>
      </c>
      <c r="M420" s="141" t="str">
        <f t="shared" ca="1" si="100"/>
        <v/>
      </c>
      <c r="N420" s="142" t="str">
        <f t="shared" ca="1" si="101"/>
        <v/>
      </c>
      <c r="O420" s="143" t="str">
        <f t="shared" ca="1" si="102"/>
        <v/>
      </c>
      <c r="P420" s="143" t="str">
        <f t="shared" ca="1" si="103"/>
        <v/>
      </c>
      <c r="Q420" s="143" t="str">
        <f t="shared" ca="1" si="104"/>
        <v/>
      </c>
      <c r="R420" s="146"/>
      <c r="AA420" s="8" t="str">
        <f t="shared" ca="1" si="105"/>
        <v/>
      </c>
      <c r="AB420" s="8" t="str">
        <f t="shared" ca="1" si="106"/>
        <v/>
      </c>
      <c r="AC420" s="8" t="str">
        <f t="shared" ref="AC420:AD439" ca="1" si="114">IF(ROW()-$Y$11&lt;$Y$8,OFFSET($A$1,ROW()-$Y$11+$Y$4,COLUMN()-$Y$13+$Y$6),"")</f>
        <v/>
      </c>
      <c r="AD420" s="8" t="str">
        <f t="shared" ca="1" si="114"/>
        <v/>
      </c>
      <c r="AE420" s="38" t="str">
        <f t="shared" ca="1" si="107"/>
        <v/>
      </c>
      <c r="AF420" s="38" t="str">
        <f t="shared" ca="1" si="108"/>
        <v/>
      </c>
      <c r="AG420" s="8" t="str">
        <f t="shared" ca="1" si="109"/>
        <v/>
      </c>
      <c r="AH420" s="8" t="str">
        <f t="shared" ca="1" si="110"/>
        <v/>
      </c>
      <c r="AI420" s="8" t="str">
        <f t="shared" ca="1" si="111"/>
        <v/>
      </c>
    </row>
    <row r="421" spans="11:35">
      <c r="K421" s="135" t="str">
        <f t="shared" ca="1" si="113"/>
        <v/>
      </c>
      <c r="L421" s="135" t="str">
        <f ca="1">IF(ROW()-$I$19&lt;$I$8,OFFSET(#REF!,ROW()-$I$19+$I$4,COLUMN()-$I$21+$I$6),IF(ROW()-$I$19&lt;$I$8+$I$16,OFFSET(#REF!,ROW()-$I$19-$I$8+$I$12,COLUMN()-$I$21+$I$14),""))</f>
        <v/>
      </c>
      <c r="M421" s="141" t="str">
        <f t="shared" ca="1" si="100"/>
        <v/>
      </c>
      <c r="N421" s="142" t="str">
        <f t="shared" ca="1" si="101"/>
        <v/>
      </c>
      <c r="O421" s="143" t="str">
        <f t="shared" ca="1" si="102"/>
        <v/>
      </c>
      <c r="P421" s="143" t="str">
        <f t="shared" ca="1" si="103"/>
        <v/>
      </c>
      <c r="Q421" s="143" t="str">
        <f t="shared" ca="1" si="104"/>
        <v/>
      </c>
      <c r="R421" s="146"/>
      <c r="AA421" s="8" t="str">
        <f t="shared" ca="1" si="105"/>
        <v/>
      </c>
      <c r="AB421" s="8" t="str">
        <f t="shared" ca="1" si="106"/>
        <v/>
      </c>
      <c r="AC421" s="8" t="str">
        <f t="shared" ca="1" si="114"/>
        <v/>
      </c>
      <c r="AD421" s="8" t="str">
        <f t="shared" ca="1" si="114"/>
        <v/>
      </c>
      <c r="AE421" s="38" t="str">
        <f t="shared" ca="1" si="107"/>
        <v/>
      </c>
      <c r="AF421" s="38" t="str">
        <f t="shared" ca="1" si="108"/>
        <v/>
      </c>
      <c r="AG421" s="8" t="str">
        <f t="shared" ca="1" si="109"/>
        <v/>
      </c>
      <c r="AH421" s="8" t="str">
        <f t="shared" ca="1" si="110"/>
        <v/>
      </c>
      <c r="AI421" s="8" t="str">
        <f t="shared" ca="1" si="111"/>
        <v/>
      </c>
    </row>
    <row r="422" spans="11:35">
      <c r="K422" s="135" t="str">
        <f t="shared" ca="1" si="113"/>
        <v/>
      </c>
      <c r="L422" s="135" t="str">
        <f ca="1">IF(ROW()-$I$19&lt;$I$8,OFFSET(#REF!,ROW()-$I$19+$I$4,COLUMN()-$I$21+$I$6),IF(ROW()-$I$19&lt;$I$8+$I$16,OFFSET(#REF!,ROW()-$I$19-$I$8+$I$12,COLUMN()-$I$21+$I$14),""))</f>
        <v/>
      </c>
      <c r="M422" s="141" t="str">
        <f t="shared" ca="1" si="100"/>
        <v/>
      </c>
      <c r="N422" s="142" t="str">
        <f t="shared" ca="1" si="101"/>
        <v/>
      </c>
      <c r="O422" s="143" t="str">
        <f t="shared" ca="1" si="102"/>
        <v/>
      </c>
      <c r="P422" s="143" t="str">
        <f t="shared" ca="1" si="103"/>
        <v/>
      </c>
      <c r="Q422" s="143" t="str">
        <f t="shared" ca="1" si="104"/>
        <v/>
      </c>
      <c r="R422" s="146"/>
      <c r="AA422" s="8" t="str">
        <f t="shared" ca="1" si="105"/>
        <v/>
      </c>
      <c r="AB422" s="8" t="str">
        <f t="shared" ca="1" si="106"/>
        <v/>
      </c>
      <c r="AC422" s="8" t="str">
        <f t="shared" ca="1" si="114"/>
        <v/>
      </c>
      <c r="AD422" s="8" t="str">
        <f t="shared" ca="1" si="114"/>
        <v/>
      </c>
      <c r="AE422" s="38" t="str">
        <f t="shared" ca="1" si="107"/>
        <v/>
      </c>
      <c r="AF422" s="38" t="str">
        <f t="shared" ca="1" si="108"/>
        <v/>
      </c>
      <c r="AG422" s="8" t="str">
        <f t="shared" ca="1" si="109"/>
        <v/>
      </c>
      <c r="AH422" s="8" t="str">
        <f t="shared" ca="1" si="110"/>
        <v/>
      </c>
      <c r="AI422" s="8" t="str">
        <f t="shared" ca="1" si="111"/>
        <v/>
      </c>
    </row>
    <row r="423" spans="11:35">
      <c r="K423" s="135" t="str">
        <f t="shared" ca="1" si="113"/>
        <v/>
      </c>
      <c r="L423" s="135" t="str">
        <f ca="1">IF(ROW()-$I$19&lt;$I$8,OFFSET(#REF!,ROW()-$I$19+$I$4,COLUMN()-$I$21+$I$6),IF(ROW()-$I$19&lt;$I$8+$I$16,OFFSET(#REF!,ROW()-$I$19-$I$8+$I$12,COLUMN()-$I$21+$I$14),""))</f>
        <v/>
      </c>
      <c r="M423" s="141" t="str">
        <f t="shared" ca="1" si="100"/>
        <v/>
      </c>
      <c r="N423" s="142" t="str">
        <f t="shared" ca="1" si="101"/>
        <v/>
      </c>
      <c r="O423" s="143" t="str">
        <f t="shared" ca="1" si="102"/>
        <v/>
      </c>
      <c r="P423" s="143" t="str">
        <f t="shared" ca="1" si="103"/>
        <v/>
      </c>
      <c r="Q423" s="143" t="str">
        <f t="shared" ca="1" si="104"/>
        <v/>
      </c>
      <c r="R423" s="146"/>
      <c r="AA423" s="8" t="str">
        <f t="shared" ca="1" si="105"/>
        <v/>
      </c>
      <c r="AB423" s="8" t="str">
        <f t="shared" ca="1" si="106"/>
        <v/>
      </c>
      <c r="AC423" s="8" t="str">
        <f t="shared" ca="1" si="114"/>
        <v/>
      </c>
      <c r="AD423" s="8" t="str">
        <f t="shared" ca="1" si="114"/>
        <v/>
      </c>
      <c r="AE423" s="38" t="str">
        <f t="shared" ca="1" si="107"/>
        <v/>
      </c>
      <c r="AF423" s="38" t="str">
        <f t="shared" ca="1" si="108"/>
        <v/>
      </c>
      <c r="AG423" s="8" t="str">
        <f t="shared" ca="1" si="109"/>
        <v/>
      </c>
      <c r="AH423" s="8" t="str">
        <f t="shared" ca="1" si="110"/>
        <v/>
      </c>
      <c r="AI423" s="8" t="str">
        <f t="shared" ca="1" si="111"/>
        <v/>
      </c>
    </row>
    <row r="424" spans="11:35">
      <c r="K424" s="135" t="str">
        <f t="shared" ca="1" si="113"/>
        <v/>
      </c>
      <c r="L424" s="135" t="str">
        <f ca="1">IF(ROW()-$I$19&lt;$I$8,OFFSET(#REF!,ROW()-$I$19+$I$4,COLUMN()-$I$21+$I$6),IF(ROW()-$I$19&lt;$I$8+$I$16,OFFSET(#REF!,ROW()-$I$19-$I$8+$I$12,COLUMN()-$I$21+$I$14),""))</f>
        <v/>
      </c>
      <c r="M424" s="141" t="str">
        <f t="shared" ca="1" si="100"/>
        <v/>
      </c>
      <c r="N424" s="142" t="str">
        <f t="shared" ca="1" si="101"/>
        <v/>
      </c>
      <c r="O424" s="143" t="str">
        <f t="shared" ca="1" si="102"/>
        <v/>
      </c>
      <c r="P424" s="143" t="str">
        <f t="shared" ca="1" si="103"/>
        <v/>
      </c>
      <c r="Q424" s="143" t="str">
        <f t="shared" ca="1" si="104"/>
        <v/>
      </c>
      <c r="R424" s="146"/>
      <c r="AA424" s="8" t="str">
        <f t="shared" ca="1" si="105"/>
        <v/>
      </c>
      <c r="AB424" s="8" t="str">
        <f t="shared" ca="1" si="106"/>
        <v/>
      </c>
      <c r="AC424" s="8" t="str">
        <f t="shared" ca="1" si="114"/>
        <v/>
      </c>
      <c r="AD424" s="8" t="str">
        <f t="shared" ca="1" si="114"/>
        <v/>
      </c>
      <c r="AE424" s="38" t="str">
        <f t="shared" ca="1" si="107"/>
        <v/>
      </c>
      <c r="AF424" s="38" t="str">
        <f t="shared" ca="1" si="108"/>
        <v/>
      </c>
      <c r="AG424" s="8" t="str">
        <f t="shared" ca="1" si="109"/>
        <v/>
      </c>
      <c r="AH424" s="8" t="str">
        <f t="shared" ca="1" si="110"/>
        <v/>
      </c>
      <c r="AI424" s="8" t="str">
        <f t="shared" ca="1" si="111"/>
        <v/>
      </c>
    </row>
    <row r="425" spans="11:35">
      <c r="K425" s="135" t="str">
        <f t="shared" ca="1" si="113"/>
        <v/>
      </c>
      <c r="L425" s="135" t="str">
        <f ca="1">IF(ROW()-$I$19&lt;$I$8,OFFSET(#REF!,ROW()-$I$19+$I$4,COLUMN()-$I$21+$I$6),IF(ROW()-$I$19&lt;$I$8+$I$16,OFFSET(#REF!,ROW()-$I$19-$I$8+$I$12,COLUMN()-$I$21+$I$14),""))</f>
        <v/>
      </c>
      <c r="M425" s="141" t="str">
        <f t="shared" ca="1" si="100"/>
        <v/>
      </c>
      <c r="N425" s="142" t="str">
        <f t="shared" ca="1" si="101"/>
        <v/>
      </c>
      <c r="O425" s="143" t="str">
        <f t="shared" ca="1" si="102"/>
        <v/>
      </c>
      <c r="P425" s="143" t="str">
        <f t="shared" ca="1" si="103"/>
        <v/>
      </c>
      <c r="Q425" s="143" t="str">
        <f t="shared" ca="1" si="104"/>
        <v/>
      </c>
      <c r="R425" s="146"/>
      <c r="AA425" s="8" t="str">
        <f t="shared" ca="1" si="105"/>
        <v/>
      </c>
      <c r="AB425" s="8" t="str">
        <f t="shared" ca="1" si="106"/>
        <v/>
      </c>
      <c r="AC425" s="8" t="str">
        <f t="shared" ca="1" si="114"/>
        <v/>
      </c>
      <c r="AD425" s="8" t="str">
        <f t="shared" ca="1" si="114"/>
        <v/>
      </c>
      <c r="AE425" s="38" t="str">
        <f t="shared" ca="1" si="107"/>
        <v/>
      </c>
      <c r="AF425" s="38" t="str">
        <f t="shared" ca="1" si="108"/>
        <v/>
      </c>
      <c r="AG425" s="8" t="str">
        <f t="shared" ca="1" si="109"/>
        <v/>
      </c>
      <c r="AH425" s="8" t="str">
        <f t="shared" ca="1" si="110"/>
        <v/>
      </c>
      <c r="AI425" s="8" t="str">
        <f t="shared" ca="1" si="111"/>
        <v/>
      </c>
    </row>
    <row r="426" spans="11:35">
      <c r="K426" s="135" t="str">
        <f t="shared" ca="1" si="113"/>
        <v/>
      </c>
      <c r="L426" s="135" t="str">
        <f ca="1">IF(ROW()-$I$19&lt;$I$8,OFFSET(#REF!,ROW()-$I$19+$I$4,COLUMN()-$I$21+$I$6),IF(ROW()-$I$19&lt;$I$8+$I$16,OFFSET(#REF!,ROW()-$I$19-$I$8+$I$12,COLUMN()-$I$21+$I$14),""))</f>
        <v/>
      </c>
      <c r="M426" s="141" t="str">
        <f t="shared" ca="1" si="100"/>
        <v/>
      </c>
      <c r="N426" s="142" t="str">
        <f t="shared" ca="1" si="101"/>
        <v/>
      </c>
      <c r="O426" s="143" t="str">
        <f t="shared" ca="1" si="102"/>
        <v/>
      </c>
      <c r="P426" s="143" t="str">
        <f t="shared" ca="1" si="103"/>
        <v/>
      </c>
      <c r="Q426" s="143" t="str">
        <f t="shared" ca="1" si="104"/>
        <v/>
      </c>
      <c r="R426" s="146"/>
      <c r="AA426" s="8" t="str">
        <f t="shared" ca="1" si="105"/>
        <v/>
      </c>
      <c r="AB426" s="8" t="str">
        <f t="shared" ca="1" si="106"/>
        <v/>
      </c>
      <c r="AC426" s="8" t="str">
        <f t="shared" ca="1" si="114"/>
        <v/>
      </c>
      <c r="AD426" s="8" t="str">
        <f t="shared" ca="1" si="114"/>
        <v/>
      </c>
      <c r="AE426" s="38" t="str">
        <f t="shared" ca="1" si="107"/>
        <v/>
      </c>
      <c r="AF426" s="38" t="str">
        <f t="shared" ca="1" si="108"/>
        <v/>
      </c>
      <c r="AG426" s="8" t="str">
        <f t="shared" ca="1" si="109"/>
        <v/>
      </c>
      <c r="AH426" s="8" t="str">
        <f t="shared" ca="1" si="110"/>
        <v/>
      </c>
      <c r="AI426" s="8" t="str">
        <f t="shared" ca="1" si="111"/>
        <v/>
      </c>
    </row>
    <row r="427" spans="11:35">
      <c r="K427" s="135" t="str">
        <f t="shared" ca="1" si="113"/>
        <v/>
      </c>
      <c r="L427" s="135" t="str">
        <f ca="1">IF(ROW()-$I$19&lt;$I$8,OFFSET(#REF!,ROW()-$I$19+$I$4,COLUMN()-$I$21+$I$6),IF(ROW()-$I$19&lt;$I$8+$I$16,OFFSET(#REF!,ROW()-$I$19-$I$8+$I$12,COLUMN()-$I$21+$I$14),""))</f>
        <v/>
      </c>
      <c r="M427" s="141" t="str">
        <f t="shared" ca="1" si="100"/>
        <v/>
      </c>
      <c r="N427" s="142" t="str">
        <f t="shared" ca="1" si="101"/>
        <v/>
      </c>
      <c r="O427" s="143" t="str">
        <f t="shared" ca="1" si="102"/>
        <v/>
      </c>
      <c r="P427" s="143" t="str">
        <f t="shared" ca="1" si="103"/>
        <v/>
      </c>
      <c r="Q427" s="143" t="str">
        <f t="shared" ca="1" si="104"/>
        <v/>
      </c>
      <c r="R427" s="146"/>
      <c r="AA427" s="8" t="str">
        <f t="shared" ca="1" si="105"/>
        <v/>
      </c>
      <c r="AB427" s="8" t="str">
        <f t="shared" ca="1" si="106"/>
        <v/>
      </c>
      <c r="AC427" s="8" t="str">
        <f t="shared" ca="1" si="114"/>
        <v/>
      </c>
      <c r="AD427" s="8" t="str">
        <f t="shared" ca="1" si="114"/>
        <v/>
      </c>
      <c r="AE427" s="38" t="str">
        <f t="shared" ca="1" si="107"/>
        <v/>
      </c>
      <c r="AF427" s="38" t="str">
        <f t="shared" ca="1" si="108"/>
        <v/>
      </c>
      <c r="AG427" s="8" t="str">
        <f t="shared" ca="1" si="109"/>
        <v/>
      </c>
      <c r="AH427" s="8" t="str">
        <f t="shared" ca="1" si="110"/>
        <v/>
      </c>
      <c r="AI427" s="8" t="str">
        <f t="shared" ca="1" si="111"/>
        <v/>
      </c>
    </row>
    <row r="428" spans="11:35">
      <c r="K428" s="135" t="str">
        <f t="shared" ca="1" si="113"/>
        <v/>
      </c>
      <c r="L428" s="135" t="str">
        <f ca="1">IF(ROW()-$I$19&lt;$I$8,OFFSET(#REF!,ROW()-$I$19+$I$4,COLUMN()-$I$21+$I$6),IF(ROW()-$I$19&lt;$I$8+$I$16,OFFSET(#REF!,ROW()-$I$19-$I$8+$I$12,COLUMN()-$I$21+$I$14),""))</f>
        <v/>
      </c>
      <c r="M428" s="141" t="str">
        <f t="shared" ca="1" si="100"/>
        <v/>
      </c>
      <c r="N428" s="142" t="str">
        <f t="shared" ca="1" si="101"/>
        <v/>
      </c>
      <c r="O428" s="143" t="str">
        <f t="shared" ca="1" si="102"/>
        <v/>
      </c>
      <c r="P428" s="143" t="str">
        <f t="shared" ca="1" si="103"/>
        <v/>
      </c>
      <c r="Q428" s="143" t="str">
        <f t="shared" ca="1" si="104"/>
        <v/>
      </c>
      <c r="R428" s="146"/>
      <c r="AA428" s="8" t="str">
        <f t="shared" ca="1" si="105"/>
        <v/>
      </c>
      <c r="AB428" s="8" t="str">
        <f t="shared" ca="1" si="106"/>
        <v/>
      </c>
      <c r="AC428" s="8" t="str">
        <f t="shared" ca="1" si="114"/>
        <v/>
      </c>
      <c r="AD428" s="8" t="str">
        <f t="shared" ca="1" si="114"/>
        <v/>
      </c>
      <c r="AE428" s="38" t="str">
        <f t="shared" ca="1" si="107"/>
        <v/>
      </c>
      <c r="AF428" s="38" t="str">
        <f t="shared" ca="1" si="108"/>
        <v/>
      </c>
      <c r="AG428" s="8" t="str">
        <f t="shared" ca="1" si="109"/>
        <v/>
      </c>
      <c r="AH428" s="8" t="str">
        <f t="shared" ca="1" si="110"/>
        <v/>
      </c>
      <c r="AI428" s="8" t="str">
        <f t="shared" ca="1" si="111"/>
        <v/>
      </c>
    </row>
    <row r="429" spans="11:35">
      <c r="K429" s="135" t="str">
        <f t="shared" ca="1" si="113"/>
        <v/>
      </c>
      <c r="L429" s="135" t="str">
        <f ca="1">IF(ROW()-$I$19&lt;$I$8,OFFSET(#REF!,ROW()-$I$19+$I$4,COLUMN()-$I$21+$I$6),IF(ROW()-$I$19&lt;$I$8+$I$16,OFFSET(#REF!,ROW()-$I$19-$I$8+$I$12,COLUMN()-$I$21+$I$14),""))</f>
        <v/>
      </c>
      <c r="M429" s="141" t="str">
        <f t="shared" ca="1" si="100"/>
        <v/>
      </c>
      <c r="N429" s="142" t="str">
        <f t="shared" ca="1" si="101"/>
        <v/>
      </c>
      <c r="O429" s="143" t="str">
        <f t="shared" ca="1" si="102"/>
        <v/>
      </c>
      <c r="P429" s="143" t="str">
        <f t="shared" ca="1" si="103"/>
        <v/>
      </c>
      <c r="Q429" s="143" t="str">
        <f t="shared" ca="1" si="104"/>
        <v/>
      </c>
      <c r="R429" s="146"/>
      <c r="AA429" s="8" t="str">
        <f t="shared" ca="1" si="105"/>
        <v/>
      </c>
      <c r="AB429" s="8" t="str">
        <f t="shared" ca="1" si="106"/>
        <v/>
      </c>
      <c r="AC429" s="8" t="str">
        <f t="shared" ca="1" si="114"/>
        <v/>
      </c>
      <c r="AD429" s="8" t="str">
        <f t="shared" ca="1" si="114"/>
        <v/>
      </c>
      <c r="AE429" s="38" t="str">
        <f t="shared" ca="1" si="107"/>
        <v/>
      </c>
      <c r="AF429" s="38" t="str">
        <f t="shared" ca="1" si="108"/>
        <v/>
      </c>
      <c r="AG429" s="8" t="str">
        <f t="shared" ca="1" si="109"/>
        <v/>
      </c>
      <c r="AH429" s="8" t="str">
        <f t="shared" ca="1" si="110"/>
        <v/>
      </c>
      <c r="AI429" s="8" t="str">
        <f t="shared" ca="1" si="111"/>
        <v/>
      </c>
    </row>
    <row r="430" spans="11:35">
      <c r="K430" s="135" t="str">
        <f t="shared" ca="1" si="113"/>
        <v/>
      </c>
      <c r="L430" s="135" t="str">
        <f ca="1">IF(ROW()-$I$19&lt;$I$8,OFFSET(#REF!,ROW()-$I$19+$I$4,COLUMN()-$I$21+$I$6),IF(ROW()-$I$19&lt;$I$8+$I$16,OFFSET(#REF!,ROW()-$I$19-$I$8+$I$12,COLUMN()-$I$21+$I$14),""))</f>
        <v/>
      </c>
      <c r="M430" s="141" t="str">
        <f t="shared" ca="1" si="100"/>
        <v/>
      </c>
      <c r="N430" s="142" t="str">
        <f t="shared" ca="1" si="101"/>
        <v/>
      </c>
      <c r="O430" s="143" t="str">
        <f t="shared" ca="1" si="102"/>
        <v/>
      </c>
      <c r="P430" s="143" t="str">
        <f t="shared" ca="1" si="103"/>
        <v/>
      </c>
      <c r="Q430" s="143" t="str">
        <f t="shared" ca="1" si="104"/>
        <v/>
      </c>
      <c r="R430" s="146"/>
      <c r="AA430" s="8" t="str">
        <f t="shared" ca="1" si="105"/>
        <v/>
      </c>
      <c r="AB430" s="8" t="str">
        <f t="shared" ca="1" si="106"/>
        <v/>
      </c>
      <c r="AC430" s="8" t="str">
        <f t="shared" ca="1" si="114"/>
        <v/>
      </c>
      <c r="AD430" s="8" t="str">
        <f t="shared" ca="1" si="114"/>
        <v/>
      </c>
      <c r="AE430" s="38" t="str">
        <f t="shared" ca="1" si="107"/>
        <v/>
      </c>
      <c r="AF430" s="38" t="str">
        <f t="shared" ca="1" si="108"/>
        <v/>
      </c>
      <c r="AG430" s="8" t="str">
        <f t="shared" ca="1" si="109"/>
        <v/>
      </c>
      <c r="AH430" s="8" t="str">
        <f t="shared" ca="1" si="110"/>
        <v/>
      </c>
      <c r="AI430" s="8" t="str">
        <f t="shared" ca="1" si="111"/>
        <v/>
      </c>
    </row>
    <row r="431" spans="11:35">
      <c r="K431" s="135" t="str">
        <f t="shared" ca="1" si="113"/>
        <v/>
      </c>
      <c r="L431" s="135" t="str">
        <f ca="1">IF(ROW()-$I$19&lt;$I$8,OFFSET(#REF!,ROW()-$I$19+$I$4,COLUMN()-$I$21+$I$6),IF(ROW()-$I$19&lt;$I$8+$I$16,OFFSET(#REF!,ROW()-$I$19-$I$8+$I$12,COLUMN()-$I$21+$I$14),""))</f>
        <v/>
      </c>
      <c r="M431" s="141" t="str">
        <f t="shared" ca="1" si="100"/>
        <v/>
      </c>
      <c r="N431" s="142" t="str">
        <f t="shared" ca="1" si="101"/>
        <v/>
      </c>
      <c r="O431" s="143" t="str">
        <f t="shared" ca="1" si="102"/>
        <v/>
      </c>
      <c r="P431" s="143" t="str">
        <f t="shared" ca="1" si="103"/>
        <v/>
      </c>
      <c r="Q431" s="143" t="str">
        <f t="shared" ca="1" si="104"/>
        <v/>
      </c>
      <c r="R431" s="146"/>
      <c r="AA431" s="8" t="str">
        <f t="shared" ca="1" si="105"/>
        <v/>
      </c>
      <c r="AB431" s="8" t="str">
        <f t="shared" ca="1" si="106"/>
        <v/>
      </c>
      <c r="AC431" s="8" t="str">
        <f t="shared" ca="1" si="114"/>
        <v/>
      </c>
      <c r="AD431" s="8" t="str">
        <f t="shared" ca="1" si="114"/>
        <v/>
      </c>
      <c r="AE431" s="38" t="str">
        <f t="shared" ca="1" si="107"/>
        <v/>
      </c>
      <c r="AF431" s="38" t="str">
        <f t="shared" ca="1" si="108"/>
        <v/>
      </c>
      <c r="AG431" s="8" t="str">
        <f t="shared" ca="1" si="109"/>
        <v/>
      </c>
      <c r="AH431" s="8" t="str">
        <f t="shared" ca="1" si="110"/>
        <v/>
      </c>
      <c r="AI431" s="8" t="str">
        <f t="shared" ca="1" si="111"/>
        <v/>
      </c>
    </row>
    <row r="432" spans="11:35">
      <c r="K432" s="135" t="str">
        <f t="shared" ca="1" si="113"/>
        <v/>
      </c>
      <c r="L432" s="135" t="str">
        <f ca="1">IF(ROW()-$I$19&lt;$I$8,OFFSET(#REF!,ROW()-$I$19+$I$4,COLUMN()-$I$21+$I$6),IF(ROW()-$I$19&lt;$I$8+$I$16,OFFSET(#REF!,ROW()-$I$19-$I$8+$I$12,COLUMN()-$I$21+$I$14),""))</f>
        <v/>
      </c>
      <c r="M432" s="141" t="str">
        <f t="shared" ca="1" si="100"/>
        <v/>
      </c>
      <c r="N432" s="142" t="str">
        <f t="shared" ca="1" si="101"/>
        <v/>
      </c>
      <c r="O432" s="143" t="str">
        <f t="shared" ca="1" si="102"/>
        <v/>
      </c>
      <c r="P432" s="143" t="str">
        <f t="shared" ca="1" si="103"/>
        <v/>
      </c>
      <c r="Q432" s="143" t="str">
        <f t="shared" ca="1" si="104"/>
        <v/>
      </c>
      <c r="R432" s="146"/>
      <c r="AA432" s="8" t="str">
        <f t="shared" ca="1" si="105"/>
        <v/>
      </c>
      <c r="AB432" s="8" t="str">
        <f t="shared" ca="1" si="106"/>
        <v/>
      </c>
      <c r="AC432" s="8" t="str">
        <f t="shared" ca="1" si="114"/>
        <v/>
      </c>
      <c r="AD432" s="8" t="str">
        <f t="shared" ca="1" si="114"/>
        <v/>
      </c>
      <c r="AE432" s="38" t="str">
        <f t="shared" ca="1" si="107"/>
        <v/>
      </c>
      <c r="AF432" s="38" t="str">
        <f t="shared" ca="1" si="108"/>
        <v/>
      </c>
      <c r="AG432" s="8" t="str">
        <f t="shared" ca="1" si="109"/>
        <v/>
      </c>
      <c r="AH432" s="8" t="str">
        <f t="shared" ca="1" si="110"/>
        <v/>
      </c>
      <c r="AI432" s="8" t="str">
        <f t="shared" ca="1" si="111"/>
        <v/>
      </c>
    </row>
    <row r="433" spans="11:35">
      <c r="K433" s="135" t="str">
        <f t="shared" ca="1" si="113"/>
        <v/>
      </c>
      <c r="L433" s="135" t="str">
        <f ca="1">IF(ROW()-$I$19&lt;$I$8,OFFSET(#REF!,ROW()-$I$19+$I$4,COLUMN()-$I$21+$I$6),IF(ROW()-$I$19&lt;$I$8+$I$16,OFFSET(#REF!,ROW()-$I$19-$I$8+$I$12,COLUMN()-$I$21+$I$14),""))</f>
        <v/>
      </c>
      <c r="M433" s="141" t="str">
        <f t="shared" ca="1" si="100"/>
        <v/>
      </c>
      <c r="N433" s="142" t="str">
        <f t="shared" ca="1" si="101"/>
        <v/>
      </c>
      <c r="O433" s="143" t="str">
        <f t="shared" ca="1" si="102"/>
        <v/>
      </c>
      <c r="P433" s="143" t="str">
        <f t="shared" ca="1" si="103"/>
        <v/>
      </c>
      <c r="Q433" s="143" t="str">
        <f t="shared" ca="1" si="104"/>
        <v/>
      </c>
      <c r="R433" s="146"/>
      <c r="AA433" s="8" t="str">
        <f t="shared" ca="1" si="105"/>
        <v/>
      </c>
      <c r="AB433" s="8" t="str">
        <f t="shared" ca="1" si="106"/>
        <v/>
      </c>
      <c r="AC433" s="8" t="str">
        <f t="shared" ca="1" si="114"/>
        <v/>
      </c>
      <c r="AD433" s="8" t="str">
        <f t="shared" ca="1" si="114"/>
        <v/>
      </c>
      <c r="AE433" s="38" t="str">
        <f t="shared" ca="1" si="107"/>
        <v/>
      </c>
      <c r="AF433" s="38" t="str">
        <f t="shared" ca="1" si="108"/>
        <v/>
      </c>
      <c r="AG433" s="8" t="str">
        <f t="shared" ca="1" si="109"/>
        <v/>
      </c>
      <c r="AH433" s="8" t="str">
        <f t="shared" ca="1" si="110"/>
        <v/>
      </c>
      <c r="AI433" s="8" t="str">
        <f t="shared" ca="1" si="111"/>
        <v/>
      </c>
    </row>
    <row r="434" spans="11:35">
      <c r="K434" s="135" t="str">
        <f t="shared" ca="1" si="113"/>
        <v/>
      </c>
      <c r="L434" s="135" t="str">
        <f ca="1">IF(ROW()-$I$19&lt;$I$8,OFFSET(#REF!,ROW()-$I$19+$I$4,COLUMN()-$I$21+$I$6),IF(ROW()-$I$19&lt;$I$8+$I$16,OFFSET(#REF!,ROW()-$I$19-$I$8+$I$12,COLUMN()-$I$21+$I$14),""))</f>
        <v/>
      </c>
      <c r="M434" s="141" t="str">
        <f t="shared" ca="1" si="100"/>
        <v/>
      </c>
      <c r="N434" s="142" t="str">
        <f t="shared" ca="1" si="101"/>
        <v/>
      </c>
      <c r="O434" s="143" t="str">
        <f t="shared" ca="1" si="102"/>
        <v/>
      </c>
      <c r="P434" s="143" t="str">
        <f t="shared" ca="1" si="103"/>
        <v/>
      </c>
      <c r="Q434" s="143" t="str">
        <f t="shared" ca="1" si="104"/>
        <v/>
      </c>
      <c r="R434" s="146"/>
      <c r="AA434" s="8" t="str">
        <f t="shared" ca="1" si="105"/>
        <v/>
      </c>
      <c r="AB434" s="8" t="str">
        <f t="shared" ca="1" si="106"/>
        <v/>
      </c>
      <c r="AC434" s="8" t="str">
        <f t="shared" ca="1" si="114"/>
        <v/>
      </c>
      <c r="AD434" s="8" t="str">
        <f t="shared" ca="1" si="114"/>
        <v/>
      </c>
      <c r="AE434" s="38" t="str">
        <f t="shared" ca="1" si="107"/>
        <v/>
      </c>
      <c r="AF434" s="38" t="str">
        <f t="shared" ca="1" si="108"/>
        <v/>
      </c>
      <c r="AG434" s="8" t="str">
        <f t="shared" ca="1" si="109"/>
        <v/>
      </c>
      <c r="AH434" s="8" t="str">
        <f t="shared" ca="1" si="110"/>
        <v/>
      </c>
      <c r="AI434" s="8" t="str">
        <f t="shared" ca="1" si="111"/>
        <v/>
      </c>
    </row>
    <row r="435" spans="11:35">
      <c r="K435" s="135" t="str">
        <f t="shared" ca="1" si="113"/>
        <v/>
      </c>
      <c r="L435" s="135" t="str">
        <f ca="1">IF(ROW()-$I$19&lt;$I$8,OFFSET(#REF!,ROW()-$I$19+$I$4,COLUMN()-$I$21+$I$6),IF(ROW()-$I$19&lt;$I$8+$I$16,OFFSET(#REF!,ROW()-$I$19-$I$8+$I$12,COLUMN()-$I$21+$I$14),""))</f>
        <v/>
      </c>
      <c r="M435" s="141" t="str">
        <f t="shared" ca="1" si="100"/>
        <v/>
      </c>
      <c r="N435" s="142" t="str">
        <f t="shared" ca="1" si="101"/>
        <v/>
      </c>
      <c r="O435" s="143" t="str">
        <f t="shared" ca="1" si="102"/>
        <v/>
      </c>
      <c r="P435" s="143" t="str">
        <f t="shared" ca="1" si="103"/>
        <v/>
      </c>
      <c r="Q435" s="143" t="str">
        <f t="shared" ca="1" si="104"/>
        <v/>
      </c>
      <c r="R435" s="146"/>
      <c r="AA435" s="8" t="str">
        <f t="shared" ca="1" si="105"/>
        <v/>
      </c>
      <c r="AB435" s="8" t="str">
        <f t="shared" ca="1" si="106"/>
        <v/>
      </c>
      <c r="AC435" s="8" t="str">
        <f t="shared" ca="1" si="114"/>
        <v/>
      </c>
      <c r="AD435" s="8" t="str">
        <f t="shared" ca="1" si="114"/>
        <v/>
      </c>
      <c r="AE435" s="38" t="str">
        <f t="shared" ca="1" si="107"/>
        <v/>
      </c>
      <c r="AF435" s="38" t="str">
        <f t="shared" ca="1" si="108"/>
        <v/>
      </c>
      <c r="AG435" s="8" t="str">
        <f t="shared" ca="1" si="109"/>
        <v/>
      </c>
      <c r="AH435" s="8" t="str">
        <f t="shared" ca="1" si="110"/>
        <v/>
      </c>
      <c r="AI435" s="8" t="str">
        <f t="shared" ca="1" si="111"/>
        <v/>
      </c>
    </row>
    <row r="436" spans="11:35">
      <c r="K436" s="135" t="str">
        <f t="shared" ca="1" si="113"/>
        <v/>
      </c>
      <c r="L436" s="135" t="str">
        <f ca="1">IF(ROW()-$I$19&lt;$I$8,OFFSET(#REF!,ROW()-$I$19+$I$4,COLUMN()-$I$21+$I$6),IF(ROW()-$I$19&lt;$I$8+$I$16,OFFSET(#REF!,ROW()-$I$19-$I$8+$I$12,COLUMN()-$I$21+$I$14),""))</f>
        <v/>
      </c>
      <c r="M436" s="141" t="str">
        <f t="shared" ca="1" si="100"/>
        <v/>
      </c>
      <c r="N436" s="142" t="str">
        <f t="shared" ca="1" si="101"/>
        <v/>
      </c>
      <c r="O436" s="143" t="str">
        <f t="shared" ca="1" si="102"/>
        <v/>
      </c>
      <c r="P436" s="143" t="str">
        <f t="shared" ca="1" si="103"/>
        <v/>
      </c>
      <c r="Q436" s="143" t="str">
        <f t="shared" ca="1" si="104"/>
        <v/>
      </c>
      <c r="R436" s="146"/>
      <c r="AA436" s="8" t="str">
        <f t="shared" ca="1" si="105"/>
        <v/>
      </c>
      <c r="AB436" s="8" t="str">
        <f t="shared" ca="1" si="106"/>
        <v/>
      </c>
      <c r="AC436" s="8" t="str">
        <f t="shared" ca="1" si="114"/>
        <v/>
      </c>
      <c r="AD436" s="8" t="str">
        <f t="shared" ca="1" si="114"/>
        <v/>
      </c>
      <c r="AE436" s="38" t="str">
        <f t="shared" ca="1" si="107"/>
        <v/>
      </c>
      <c r="AF436" s="38" t="str">
        <f t="shared" ca="1" si="108"/>
        <v/>
      </c>
      <c r="AG436" s="8" t="str">
        <f t="shared" ca="1" si="109"/>
        <v/>
      </c>
      <c r="AH436" s="8" t="str">
        <f t="shared" ca="1" si="110"/>
        <v/>
      </c>
      <c r="AI436" s="8" t="str">
        <f t="shared" ca="1" si="111"/>
        <v/>
      </c>
    </row>
    <row r="437" spans="11:35">
      <c r="K437" s="135" t="str">
        <f t="shared" ca="1" si="113"/>
        <v/>
      </c>
      <c r="L437" s="135" t="str">
        <f ca="1">IF(ROW()-$I$19&lt;$I$8,OFFSET(#REF!,ROW()-$I$19+$I$4,COLUMN()-$I$21+$I$6),IF(ROW()-$I$19&lt;$I$8+$I$16,OFFSET(#REF!,ROW()-$I$19-$I$8+$I$12,COLUMN()-$I$21+$I$14),""))</f>
        <v/>
      </c>
      <c r="M437" s="141" t="str">
        <f t="shared" ca="1" si="100"/>
        <v/>
      </c>
      <c r="N437" s="142" t="str">
        <f t="shared" ca="1" si="101"/>
        <v/>
      </c>
      <c r="O437" s="143" t="str">
        <f t="shared" ca="1" si="102"/>
        <v/>
      </c>
      <c r="P437" s="143" t="str">
        <f t="shared" ca="1" si="103"/>
        <v/>
      </c>
      <c r="Q437" s="143" t="str">
        <f t="shared" ca="1" si="104"/>
        <v/>
      </c>
      <c r="R437" s="146"/>
      <c r="AA437" s="8" t="str">
        <f t="shared" ca="1" si="105"/>
        <v/>
      </c>
      <c r="AB437" s="8" t="str">
        <f t="shared" ca="1" si="106"/>
        <v/>
      </c>
      <c r="AC437" s="8" t="str">
        <f t="shared" ca="1" si="114"/>
        <v/>
      </c>
      <c r="AD437" s="8" t="str">
        <f t="shared" ca="1" si="114"/>
        <v/>
      </c>
      <c r="AE437" s="38" t="str">
        <f t="shared" ca="1" si="107"/>
        <v/>
      </c>
      <c r="AF437" s="38" t="str">
        <f t="shared" ca="1" si="108"/>
        <v/>
      </c>
      <c r="AG437" s="8" t="str">
        <f t="shared" ca="1" si="109"/>
        <v/>
      </c>
      <c r="AH437" s="8" t="str">
        <f t="shared" ca="1" si="110"/>
        <v/>
      </c>
      <c r="AI437" s="8" t="str">
        <f t="shared" ca="1" si="111"/>
        <v/>
      </c>
    </row>
    <row r="438" spans="11:35">
      <c r="K438" s="135" t="str">
        <f t="shared" ca="1" si="113"/>
        <v/>
      </c>
      <c r="L438" s="135" t="str">
        <f ca="1">IF(ROW()-$I$19&lt;$I$8,OFFSET(#REF!,ROW()-$I$19+$I$4,COLUMN()-$I$21+$I$6),IF(ROW()-$I$19&lt;$I$8+$I$16,OFFSET(#REF!,ROW()-$I$19-$I$8+$I$12,COLUMN()-$I$21+$I$14),""))</f>
        <v/>
      </c>
      <c r="M438" s="141" t="str">
        <f t="shared" ca="1" si="100"/>
        <v/>
      </c>
      <c r="N438" s="142" t="str">
        <f t="shared" ca="1" si="101"/>
        <v/>
      </c>
      <c r="O438" s="143" t="str">
        <f t="shared" ca="1" si="102"/>
        <v/>
      </c>
      <c r="P438" s="143" t="str">
        <f t="shared" ca="1" si="103"/>
        <v/>
      </c>
      <c r="Q438" s="143" t="str">
        <f t="shared" ca="1" si="104"/>
        <v/>
      </c>
      <c r="R438" s="146"/>
      <c r="AA438" s="8" t="str">
        <f t="shared" ca="1" si="105"/>
        <v/>
      </c>
      <c r="AB438" s="8" t="str">
        <f t="shared" ca="1" si="106"/>
        <v/>
      </c>
      <c r="AC438" s="8" t="str">
        <f t="shared" ca="1" si="114"/>
        <v/>
      </c>
      <c r="AD438" s="8" t="str">
        <f t="shared" ca="1" si="114"/>
        <v/>
      </c>
      <c r="AE438" s="38" t="str">
        <f t="shared" ca="1" si="107"/>
        <v/>
      </c>
      <c r="AF438" s="38" t="str">
        <f t="shared" ca="1" si="108"/>
        <v/>
      </c>
      <c r="AG438" s="8" t="str">
        <f t="shared" ca="1" si="109"/>
        <v/>
      </c>
      <c r="AH438" s="8" t="str">
        <f t="shared" ca="1" si="110"/>
        <v/>
      </c>
      <c r="AI438" s="8" t="str">
        <f t="shared" ca="1" si="111"/>
        <v/>
      </c>
    </row>
    <row r="439" spans="11:35">
      <c r="K439" s="135" t="str">
        <f t="shared" ca="1" si="113"/>
        <v/>
      </c>
      <c r="L439" s="135" t="str">
        <f ca="1">IF(ROW()-$I$19&lt;$I$8,OFFSET(#REF!,ROW()-$I$19+$I$4,COLUMN()-$I$21+$I$6),IF(ROW()-$I$19&lt;$I$8+$I$16,OFFSET(#REF!,ROW()-$I$19-$I$8+$I$12,COLUMN()-$I$21+$I$14),""))</f>
        <v/>
      </c>
      <c r="M439" s="141" t="str">
        <f t="shared" ca="1" si="100"/>
        <v/>
      </c>
      <c r="N439" s="142" t="str">
        <f t="shared" ca="1" si="101"/>
        <v/>
      </c>
      <c r="O439" s="143" t="str">
        <f t="shared" ca="1" si="102"/>
        <v/>
      </c>
      <c r="P439" s="143" t="str">
        <f t="shared" ca="1" si="103"/>
        <v/>
      </c>
      <c r="Q439" s="143" t="str">
        <f t="shared" ca="1" si="104"/>
        <v/>
      </c>
      <c r="R439" s="146"/>
      <c r="AA439" s="8" t="str">
        <f t="shared" ca="1" si="105"/>
        <v/>
      </c>
      <c r="AB439" s="8" t="str">
        <f t="shared" ca="1" si="106"/>
        <v/>
      </c>
      <c r="AC439" s="8" t="str">
        <f t="shared" ca="1" si="114"/>
        <v/>
      </c>
      <c r="AD439" s="8" t="str">
        <f t="shared" ca="1" si="114"/>
        <v/>
      </c>
      <c r="AE439" s="38" t="str">
        <f t="shared" ca="1" si="107"/>
        <v/>
      </c>
      <c r="AF439" s="38" t="str">
        <f t="shared" ca="1" si="108"/>
        <v/>
      </c>
      <c r="AG439" s="8" t="str">
        <f t="shared" ca="1" si="109"/>
        <v/>
      </c>
      <c r="AH439" s="8" t="str">
        <f t="shared" ca="1" si="110"/>
        <v/>
      </c>
      <c r="AI439" s="8" t="str">
        <f t="shared" ca="1" si="111"/>
        <v/>
      </c>
    </row>
    <row r="440" spans="11:35">
      <c r="K440" s="135" t="str">
        <f t="shared" ca="1" si="113"/>
        <v/>
      </c>
      <c r="L440" s="135" t="str">
        <f ca="1">IF(ROW()-$I$19&lt;$I$8,OFFSET(#REF!,ROW()-$I$19+$I$4,COLUMN()-$I$21+$I$6),IF(ROW()-$I$19&lt;$I$8+$I$16,OFFSET(#REF!,ROW()-$I$19-$I$8+$I$12,COLUMN()-$I$21+$I$14),""))</f>
        <v/>
      </c>
      <c r="M440" s="141" t="str">
        <f t="shared" ca="1" si="100"/>
        <v/>
      </c>
      <c r="N440" s="142" t="str">
        <f t="shared" ca="1" si="101"/>
        <v/>
      </c>
      <c r="O440" s="143" t="str">
        <f t="shared" ca="1" si="102"/>
        <v/>
      </c>
      <c r="P440" s="143" t="str">
        <f t="shared" ca="1" si="103"/>
        <v/>
      </c>
      <c r="Q440" s="143" t="str">
        <f t="shared" ca="1" si="104"/>
        <v/>
      </c>
      <c r="R440" s="146"/>
      <c r="AA440" s="8" t="str">
        <f t="shared" ca="1" si="105"/>
        <v/>
      </c>
      <c r="AB440" s="8" t="str">
        <f t="shared" ca="1" si="106"/>
        <v/>
      </c>
      <c r="AC440" s="8" t="str">
        <f t="shared" ref="AC440:AD459" ca="1" si="115">IF(ROW()-$Y$11&lt;$Y$8,OFFSET($A$1,ROW()-$Y$11+$Y$4,COLUMN()-$Y$13+$Y$6),"")</f>
        <v/>
      </c>
      <c r="AD440" s="8" t="str">
        <f t="shared" ca="1" si="115"/>
        <v/>
      </c>
      <c r="AE440" s="38" t="str">
        <f t="shared" ca="1" si="107"/>
        <v/>
      </c>
      <c r="AF440" s="38" t="str">
        <f t="shared" ca="1" si="108"/>
        <v/>
      </c>
      <c r="AG440" s="8" t="str">
        <f t="shared" ca="1" si="109"/>
        <v/>
      </c>
      <c r="AH440" s="8" t="str">
        <f t="shared" ca="1" si="110"/>
        <v/>
      </c>
      <c r="AI440" s="8" t="str">
        <f t="shared" ca="1" si="111"/>
        <v/>
      </c>
    </row>
    <row r="441" spans="11:35">
      <c r="K441" s="135" t="str">
        <f t="shared" ca="1" si="113"/>
        <v/>
      </c>
      <c r="L441" s="135" t="str">
        <f ca="1">IF(ROW()-$I$19&lt;$I$8,OFFSET(#REF!,ROW()-$I$19+$I$4,COLUMN()-$I$21+$I$6),IF(ROW()-$I$19&lt;$I$8+$I$16,OFFSET(#REF!,ROW()-$I$19-$I$8+$I$12,COLUMN()-$I$21+$I$14),""))</f>
        <v/>
      </c>
      <c r="M441" s="141" t="str">
        <f t="shared" ca="1" si="100"/>
        <v/>
      </c>
      <c r="N441" s="142" t="str">
        <f t="shared" ca="1" si="101"/>
        <v/>
      </c>
      <c r="O441" s="143" t="str">
        <f t="shared" ca="1" si="102"/>
        <v/>
      </c>
      <c r="P441" s="143" t="str">
        <f t="shared" ca="1" si="103"/>
        <v/>
      </c>
      <c r="Q441" s="143" t="str">
        <f t="shared" ca="1" si="104"/>
        <v/>
      </c>
      <c r="R441" s="146"/>
      <c r="AA441" s="8" t="str">
        <f t="shared" ca="1" si="105"/>
        <v/>
      </c>
      <c r="AB441" s="8" t="str">
        <f t="shared" ca="1" si="106"/>
        <v/>
      </c>
      <c r="AC441" s="8" t="str">
        <f t="shared" ca="1" si="115"/>
        <v/>
      </c>
      <c r="AD441" s="8" t="str">
        <f t="shared" ca="1" si="115"/>
        <v/>
      </c>
      <c r="AE441" s="38" t="str">
        <f t="shared" ca="1" si="107"/>
        <v/>
      </c>
      <c r="AF441" s="38" t="str">
        <f t="shared" ca="1" si="108"/>
        <v/>
      </c>
      <c r="AG441" s="8" t="str">
        <f t="shared" ca="1" si="109"/>
        <v/>
      </c>
      <c r="AH441" s="8" t="str">
        <f t="shared" ca="1" si="110"/>
        <v/>
      </c>
      <c r="AI441" s="8" t="str">
        <f t="shared" ca="1" si="111"/>
        <v/>
      </c>
    </row>
    <row r="442" spans="11:35">
      <c r="K442" s="135" t="str">
        <f t="shared" ca="1" si="113"/>
        <v/>
      </c>
      <c r="L442" s="135" t="str">
        <f ca="1">IF(ROW()-$I$19&lt;$I$8,OFFSET(#REF!,ROW()-$I$19+$I$4,COLUMN()-$I$21+$I$6),IF(ROW()-$I$19&lt;$I$8+$I$16,OFFSET(#REF!,ROW()-$I$19-$I$8+$I$12,COLUMN()-$I$21+$I$14),""))</f>
        <v/>
      </c>
      <c r="M442" s="141" t="str">
        <f t="shared" ca="1" si="100"/>
        <v/>
      </c>
      <c r="N442" s="142" t="str">
        <f t="shared" ca="1" si="101"/>
        <v/>
      </c>
      <c r="O442" s="143" t="str">
        <f t="shared" ca="1" si="102"/>
        <v/>
      </c>
      <c r="P442" s="143" t="str">
        <f t="shared" ca="1" si="103"/>
        <v/>
      </c>
      <c r="Q442" s="143" t="str">
        <f t="shared" ca="1" si="104"/>
        <v/>
      </c>
      <c r="R442" s="146"/>
      <c r="AA442" s="8" t="str">
        <f t="shared" ca="1" si="105"/>
        <v/>
      </c>
      <c r="AB442" s="8" t="str">
        <f t="shared" ca="1" si="106"/>
        <v/>
      </c>
      <c r="AC442" s="8" t="str">
        <f t="shared" ca="1" si="115"/>
        <v/>
      </c>
      <c r="AD442" s="8" t="str">
        <f t="shared" ca="1" si="115"/>
        <v/>
      </c>
      <c r="AE442" s="38" t="str">
        <f t="shared" ca="1" si="107"/>
        <v/>
      </c>
      <c r="AF442" s="38" t="str">
        <f t="shared" ca="1" si="108"/>
        <v/>
      </c>
      <c r="AG442" s="8" t="str">
        <f t="shared" ca="1" si="109"/>
        <v/>
      </c>
      <c r="AH442" s="8" t="str">
        <f t="shared" ca="1" si="110"/>
        <v/>
      </c>
      <c r="AI442" s="8" t="str">
        <f t="shared" ca="1" si="111"/>
        <v/>
      </c>
    </row>
    <row r="443" spans="11:35">
      <c r="K443" s="135" t="str">
        <f t="shared" ca="1" si="113"/>
        <v/>
      </c>
      <c r="L443" s="135" t="str">
        <f ca="1">IF(ROW()-$I$19&lt;$I$8,OFFSET(#REF!,ROW()-$I$19+$I$4,COLUMN()-$I$21+$I$6),IF(ROW()-$I$19&lt;$I$8+$I$16,OFFSET(#REF!,ROW()-$I$19-$I$8+$I$12,COLUMN()-$I$21+$I$14),""))</f>
        <v/>
      </c>
      <c r="M443" s="141" t="str">
        <f t="shared" ca="1" si="100"/>
        <v/>
      </c>
      <c r="N443" s="142" t="str">
        <f t="shared" ca="1" si="101"/>
        <v/>
      </c>
      <c r="O443" s="143" t="str">
        <f t="shared" ca="1" si="102"/>
        <v/>
      </c>
      <c r="P443" s="143" t="str">
        <f t="shared" ca="1" si="103"/>
        <v/>
      </c>
      <c r="Q443" s="143" t="str">
        <f t="shared" ca="1" si="104"/>
        <v/>
      </c>
      <c r="R443" s="146"/>
      <c r="AA443" s="8" t="str">
        <f t="shared" ca="1" si="105"/>
        <v/>
      </c>
      <c r="AB443" s="8" t="str">
        <f t="shared" ca="1" si="106"/>
        <v/>
      </c>
      <c r="AC443" s="8" t="str">
        <f t="shared" ca="1" si="115"/>
        <v/>
      </c>
      <c r="AD443" s="8" t="str">
        <f t="shared" ca="1" si="115"/>
        <v/>
      </c>
      <c r="AE443" s="38" t="str">
        <f t="shared" ca="1" si="107"/>
        <v/>
      </c>
      <c r="AF443" s="38" t="str">
        <f t="shared" ca="1" si="108"/>
        <v/>
      </c>
      <c r="AG443" s="8" t="str">
        <f t="shared" ca="1" si="109"/>
        <v/>
      </c>
      <c r="AH443" s="8" t="str">
        <f t="shared" ca="1" si="110"/>
        <v/>
      </c>
      <c r="AI443" s="8" t="str">
        <f t="shared" ca="1" si="111"/>
        <v/>
      </c>
    </row>
    <row r="444" spans="11:35">
      <c r="K444" s="135" t="str">
        <f t="shared" ca="1" si="113"/>
        <v/>
      </c>
      <c r="L444" s="135" t="str">
        <f ca="1">IF(ROW()-$I$19&lt;$I$8,OFFSET(#REF!,ROW()-$I$19+$I$4,COLUMN()-$I$21+$I$6),IF(ROW()-$I$19&lt;$I$8+$I$16,OFFSET(#REF!,ROW()-$I$19-$I$8+$I$12,COLUMN()-$I$21+$I$14),""))</f>
        <v/>
      </c>
      <c r="M444" s="141" t="str">
        <f t="shared" ca="1" si="100"/>
        <v/>
      </c>
      <c r="N444" s="142" t="str">
        <f t="shared" ca="1" si="101"/>
        <v/>
      </c>
      <c r="O444" s="143" t="str">
        <f t="shared" ca="1" si="102"/>
        <v/>
      </c>
      <c r="P444" s="143" t="str">
        <f t="shared" ca="1" si="103"/>
        <v/>
      </c>
      <c r="Q444" s="143" t="str">
        <f t="shared" ca="1" si="104"/>
        <v/>
      </c>
      <c r="R444" s="146"/>
      <c r="AA444" s="8" t="str">
        <f t="shared" ca="1" si="105"/>
        <v/>
      </c>
      <c r="AB444" s="8" t="str">
        <f t="shared" ca="1" si="106"/>
        <v/>
      </c>
      <c r="AC444" s="8" t="str">
        <f t="shared" ca="1" si="115"/>
        <v/>
      </c>
      <c r="AD444" s="8" t="str">
        <f t="shared" ca="1" si="115"/>
        <v/>
      </c>
      <c r="AE444" s="38" t="str">
        <f t="shared" ca="1" si="107"/>
        <v/>
      </c>
      <c r="AF444" s="38" t="str">
        <f t="shared" ca="1" si="108"/>
        <v/>
      </c>
      <c r="AG444" s="8" t="str">
        <f t="shared" ca="1" si="109"/>
        <v/>
      </c>
      <c r="AH444" s="8" t="str">
        <f t="shared" ca="1" si="110"/>
        <v/>
      </c>
      <c r="AI444" s="8" t="str">
        <f t="shared" ca="1" si="111"/>
        <v/>
      </c>
    </row>
    <row r="445" spans="11:35">
      <c r="K445" s="135" t="str">
        <f t="shared" ca="1" si="113"/>
        <v/>
      </c>
      <c r="L445" s="135" t="str">
        <f ca="1">IF(ROW()-$I$19&lt;$I$8,OFFSET(#REF!,ROW()-$I$19+$I$4,COLUMN()-$I$21+$I$6),IF(ROW()-$I$19&lt;$I$8+$I$16,OFFSET(#REF!,ROW()-$I$19-$I$8+$I$12,COLUMN()-$I$21+$I$14),""))</f>
        <v/>
      </c>
      <c r="M445" s="141" t="str">
        <f t="shared" ca="1" si="100"/>
        <v/>
      </c>
      <c r="N445" s="142" t="str">
        <f t="shared" ca="1" si="101"/>
        <v/>
      </c>
      <c r="O445" s="143" t="str">
        <f t="shared" ca="1" si="102"/>
        <v/>
      </c>
      <c r="P445" s="143" t="str">
        <f t="shared" ca="1" si="103"/>
        <v/>
      </c>
      <c r="Q445" s="143" t="str">
        <f t="shared" ca="1" si="104"/>
        <v/>
      </c>
      <c r="R445" s="146"/>
      <c r="AA445" s="8" t="str">
        <f t="shared" ca="1" si="105"/>
        <v/>
      </c>
      <c r="AB445" s="8" t="str">
        <f t="shared" ca="1" si="106"/>
        <v/>
      </c>
      <c r="AC445" s="8" t="str">
        <f t="shared" ca="1" si="115"/>
        <v/>
      </c>
      <c r="AD445" s="8" t="str">
        <f t="shared" ca="1" si="115"/>
        <v/>
      </c>
      <c r="AE445" s="38" t="str">
        <f t="shared" ca="1" si="107"/>
        <v/>
      </c>
      <c r="AF445" s="38" t="str">
        <f t="shared" ca="1" si="108"/>
        <v/>
      </c>
      <c r="AG445" s="8" t="str">
        <f t="shared" ca="1" si="109"/>
        <v/>
      </c>
      <c r="AH445" s="8" t="str">
        <f t="shared" ca="1" si="110"/>
        <v/>
      </c>
      <c r="AI445" s="8" t="str">
        <f t="shared" ca="1" si="111"/>
        <v/>
      </c>
    </row>
    <row r="446" spans="11:35">
      <c r="K446" s="135" t="str">
        <f t="shared" ca="1" si="113"/>
        <v/>
      </c>
      <c r="L446" s="135" t="str">
        <f ca="1">IF(ROW()-$I$19&lt;$I$8,OFFSET(#REF!,ROW()-$I$19+$I$4,COLUMN()-$I$21+$I$6),IF(ROW()-$I$19&lt;$I$8+$I$16,OFFSET(#REF!,ROW()-$I$19-$I$8+$I$12,COLUMN()-$I$21+$I$14),""))</f>
        <v/>
      </c>
      <c r="M446" s="141" t="str">
        <f t="shared" ca="1" si="100"/>
        <v/>
      </c>
      <c r="N446" s="142" t="str">
        <f t="shared" ca="1" si="101"/>
        <v/>
      </c>
      <c r="O446" s="143" t="str">
        <f t="shared" ca="1" si="102"/>
        <v/>
      </c>
      <c r="P446" s="143" t="str">
        <f t="shared" ca="1" si="103"/>
        <v/>
      </c>
      <c r="Q446" s="143" t="str">
        <f t="shared" ca="1" si="104"/>
        <v/>
      </c>
      <c r="R446" s="146"/>
      <c r="AA446" s="8" t="str">
        <f t="shared" ca="1" si="105"/>
        <v/>
      </c>
      <c r="AB446" s="8" t="str">
        <f t="shared" ca="1" si="106"/>
        <v/>
      </c>
      <c r="AC446" s="8" t="str">
        <f t="shared" ca="1" si="115"/>
        <v/>
      </c>
      <c r="AD446" s="8" t="str">
        <f t="shared" ca="1" si="115"/>
        <v/>
      </c>
      <c r="AE446" s="38" t="str">
        <f t="shared" ca="1" si="107"/>
        <v/>
      </c>
      <c r="AF446" s="38" t="str">
        <f t="shared" ca="1" si="108"/>
        <v/>
      </c>
      <c r="AG446" s="8" t="str">
        <f t="shared" ca="1" si="109"/>
        <v/>
      </c>
      <c r="AH446" s="8" t="str">
        <f t="shared" ca="1" si="110"/>
        <v/>
      </c>
      <c r="AI446" s="8" t="str">
        <f t="shared" ca="1" si="111"/>
        <v/>
      </c>
    </row>
    <row r="447" spans="11:35">
      <c r="K447" s="135" t="str">
        <f t="shared" ca="1" si="113"/>
        <v/>
      </c>
      <c r="L447" s="135" t="str">
        <f ca="1">IF(ROW()-$I$19&lt;$I$8,OFFSET(#REF!,ROW()-$I$19+$I$4,COLUMN()-$I$21+$I$6),IF(ROW()-$I$19&lt;$I$8+$I$16,OFFSET(#REF!,ROW()-$I$19-$I$8+$I$12,COLUMN()-$I$21+$I$14),""))</f>
        <v/>
      </c>
      <c r="M447" s="141" t="str">
        <f t="shared" ca="1" si="100"/>
        <v/>
      </c>
      <c r="N447" s="142" t="str">
        <f t="shared" ca="1" si="101"/>
        <v/>
      </c>
      <c r="O447" s="143" t="str">
        <f t="shared" ca="1" si="102"/>
        <v/>
      </c>
      <c r="P447" s="143" t="str">
        <f t="shared" ca="1" si="103"/>
        <v/>
      </c>
      <c r="Q447" s="143" t="str">
        <f t="shared" ca="1" si="104"/>
        <v/>
      </c>
      <c r="R447" s="146"/>
      <c r="AA447" s="8" t="str">
        <f t="shared" ca="1" si="105"/>
        <v/>
      </c>
      <c r="AB447" s="8" t="str">
        <f t="shared" ca="1" si="106"/>
        <v/>
      </c>
      <c r="AC447" s="8" t="str">
        <f t="shared" ca="1" si="115"/>
        <v/>
      </c>
      <c r="AD447" s="8" t="str">
        <f t="shared" ca="1" si="115"/>
        <v/>
      </c>
      <c r="AE447" s="38" t="str">
        <f t="shared" ca="1" si="107"/>
        <v/>
      </c>
      <c r="AF447" s="38" t="str">
        <f t="shared" ca="1" si="108"/>
        <v/>
      </c>
      <c r="AG447" s="8" t="str">
        <f t="shared" ca="1" si="109"/>
        <v/>
      </c>
      <c r="AH447" s="8" t="str">
        <f t="shared" ca="1" si="110"/>
        <v/>
      </c>
      <c r="AI447" s="8" t="str">
        <f t="shared" ca="1" si="111"/>
        <v/>
      </c>
    </row>
    <row r="448" spans="11:35">
      <c r="K448" s="135" t="str">
        <f t="shared" ca="1" si="113"/>
        <v/>
      </c>
      <c r="L448" s="135" t="str">
        <f ca="1">IF(ROW()-$I$19&lt;$I$8,OFFSET(#REF!,ROW()-$I$19+$I$4,COLUMN()-$I$21+$I$6),IF(ROW()-$I$19&lt;$I$8+$I$16,OFFSET(#REF!,ROW()-$I$19-$I$8+$I$12,COLUMN()-$I$21+$I$14),""))</f>
        <v/>
      </c>
      <c r="M448" s="141" t="str">
        <f t="shared" ca="1" si="100"/>
        <v/>
      </c>
      <c r="N448" s="142" t="str">
        <f t="shared" ca="1" si="101"/>
        <v/>
      </c>
      <c r="O448" s="143" t="str">
        <f t="shared" ca="1" si="102"/>
        <v/>
      </c>
      <c r="P448" s="143" t="str">
        <f t="shared" ca="1" si="103"/>
        <v/>
      </c>
      <c r="Q448" s="143" t="str">
        <f t="shared" ca="1" si="104"/>
        <v/>
      </c>
      <c r="R448" s="146"/>
      <c r="AA448" s="8" t="str">
        <f t="shared" ca="1" si="105"/>
        <v/>
      </c>
      <c r="AB448" s="8" t="str">
        <f t="shared" ca="1" si="106"/>
        <v/>
      </c>
      <c r="AC448" s="8" t="str">
        <f t="shared" ca="1" si="115"/>
        <v/>
      </c>
      <c r="AD448" s="8" t="str">
        <f t="shared" ca="1" si="115"/>
        <v/>
      </c>
      <c r="AE448" s="38" t="str">
        <f t="shared" ca="1" si="107"/>
        <v/>
      </c>
      <c r="AF448" s="38" t="str">
        <f t="shared" ca="1" si="108"/>
        <v/>
      </c>
      <c r="AG448" s="8" t="str">
        <f t="shared" ca="1" si="109"/>
        <v/>
      </c>
      <c r="AH448" s="8" t="str">
        <f t="shared" ca="1" si="110"/>
        <v/>
      </c>
      <c r="AI448" s="8" t="str">
        <f t="shared" ca="1" si="111"/>
        <v/>
      </c>
    </row>
    <row r="449" spans="11:35">
      <c r="K449" s="135" t="str">
        <f t="shared" ca="1" si="113"/>
        <v/>
      </c>
      <c r="L449" s="135" t="str">
        <f ca="1">IF(ROW()-$I$19&lt;$I$8,OFFSET(#REF!,ROW()-$I$19+$I$4,COLUMN()-$I$21+$I$6),IF(ROW()-$I$19&lt;$I$8+$I$16,OFFSET(#REF!,ROW()-$I$19-$I$8+$I$12,COLUMN()-$I$21+$I$14),""))</f>
        <v/>
      </c>
      <c r="M449" s="141" t="str">
        <f t="shared" ca="1" si="100"/>
        <v/>
      </c>
      <c r="N449" s="142" t="str">
        <f t="shared" ca="1" si="101"/>
        <v/>
      </c>
      <c r="O449" s="143" t="str">
        <f t="shared" ca="1" si="102"/>
        <v/>
      </c>
      <c r="P449" s="143" t="str">
        <f t="shared" ca="1" si="103"/>
        <v/>
      </c>
      <c r="Q449" s="143" t="str">
        <f t="shared" ca="1" si="104"/>
        <v/>
      </c>
      <c r="R449" s="146"/>
      <c r="AA449" s="8" t="str">
        <f t="shared" ca="1" si="105"/>
        <v/>
      </c>
      <c r="AB449" s="8" t="str">
        <f t="shared" ca="1" si="106"/>
        <v/>
      </c>
      <c r="AC449" s="8" t="str">
        <f t="shared" ca="1" si="115"/>
        <v/>
      </c>
      <c r="AD449" s="8" t="str">
        <f t="shared" ca="1" si="115"/>
        <v/>
      </c>
      <c r="AE449" s="38" t="str">
        <f t="shared" ca="1" si="107"/>
        <v/>
      </c>
      <c r="AF449" s="38" t="str">
        <f t="shared" ca="1" si="108"/>
        <v/>
      </c>
      <c r="AG449" s="8" t="str">
        <f t="shared" ca="1" si="109"/>
        <v/>
      </c>
      <c r="AH449" s="8" t="str">
        <f t="shared" ca="1" si="110"/>
        <v/>
      </c>
      <c r="AI449" s="8" t="str">
        <f t="shared" ca="1" si="111"/>
        <v/>
      </c>
    </row>
    <row r="450" spans="11:35">
      <c r="K450" s="135" t="str">
        <f t="shared" ca="1" si="113"/>
        <v/>
      </c>
      <c r="L450" s="135" t="str">
        <f ca="1">IF(ROW()-$I$19&lt;$I$8,OFFSET(#REF!,ROW()-$I$19+$I$4,COLUMN()-$I$21+$I$6),IF(ROW()-$I$19&lt;$I$8+$I$16,OFFSET(#REF!,ROW()-$I$19-$I$8+$I$12,COLUMN()-$I$21+$I$14),""))</f>
        <v/>
      </c>
      <c r="M450" s="141" t="str">
        <f t="shared" ref="M450:M500" ca="1" si="116">IF(K450="","",IF(NOT(ISNUMBER(K450)),K450,M449))</f>
        <v/>
      </c>
      <c r="N450" s="142" t="str">
        <f t="shared" ref="N450:N500" ca="1" si="117">IF(K450="","",IF(ISNUMBER(K450),K450,IF(ISNUMBER(K451),K451,"")))</f>
        <v/>
      </c>
      <c r="O450" s="143" t="str">
        <f t="shared" ref="O450:O500" ca="1" si="118">IF(AND(ROW()-$I$19&lt;$I$8,NOT(ISNUMBER(K450))),L450,"")</f>
        <v/>
      </c>
      <c r="P450" s="143" t="str">
        <f t="shared" ref="P450:P500" ca="1" si="119">IF(AND(K450&lt;&gt;"",ISNUMBER(K450),ROW()-$I$19&lt;$I$8),L450,"")</f>
        <v/>
      </c>
      <c r="Q450" s="143" t="str">
        <f t="shared" ref="Q450:Q500" ca="1" si="120">IF(AND(K450&lt;&gt;"",ISNUMBER(K450),ROW()-$I$19&gt;=$I$8),L450,"")</f>
        <v/>
      </c>
      <c r="R450" s="146"/>
      <c r="AA450" s="8" t="str">
        <f t="shared" ref="AA450:AA500" ca="1" si="121">IF(ROW()-$Y$11&lt;$Y$8,OFFSET($A$1,ROW()-$Y$11+$Y$4,COLUMN()-$Y$13+$Y$6),"")</f>
        <v/>
      </c>
      <c r="AB450" s="8" t="str">
        <f t="shared" ref="AB450:AB500" ca="1" si="122">IF(ROW()-$Y$11&lt;$Y$8,IF(ISNUMBER(AA450),AB449,OFFSET($A$1,ROW()-$Y$11+$Y$4,COLUMN()-$Y$13+$Y$6)),"")</f>
        <v/>
      </c>
      <c r="AC450" s="8" t="str">
        <f t="shared" ca="1" si="115"/>
        <v/>
      </c>
      <c r="AD450" s="8" t="str">
        <f t="shared" ca="1" si="115"/>
        <v/>
      </c>
      <c r="AE450" s="38" t="str">
        <f t="shared" ref="AE450:AE500" ca="1" si="123">IF(ISNUMBER(AA450),AE449,AA450)</f>
        <v/>
      </c>
      <c r="AF450" s="38" t="str">
        <f t="shared" ref="AF450:AF500" ca="1" si="124">IF(ISNUMBER(AA450),AA450,"")</f>
        <v/>
      </c>
      <c r="AG450" s="8" t="str">
        <f t="shared" ref="AG450:AG500" ca="1" si="125">IF(AC450="","",IF(AC449="",AC450,AG449+AC450))</f>
        <v/>
      </c>
      <c r="AH450" s="8" t="str">
        <f t="shared" ref="AH450:AH500" ca="1" si="126">IF(AD450="","",IF(AD449="",AD450,AH449+AD450))</f>
        <v/>
      </c>
      <c r="AI450" s="8" t="str">
        <f t="shared" ref="AI450:AI500" ca="1" si="127">IF(AG450&lt;&gt;"",AG450-AH450,"")</f>
        <v/>
      </c>
    </row>
    <row r="451" spans="11:35">
      <c r="K451" s="135" t="str">
        <f t="shared" ca="1" si="113"/>
        <v/>
      </c>
      <c r="L451" s="135" t="str">
        <f ca="1">IF(ROW()-$I$19&lt;$I$8,OFFSET(#REF!,ROW()-$I$19+$I$4,COLUMN()-$I$21+$I$6),IF(ROW()-$I$19&lt;$I$8+$I$16,OFFSET(#REF!,ROW()-$I$19-$I$8+$I$12,COLUMN()-$I$21+$I$14),""))</f>
        <v/>
      </c>
      <c r="M451" s="141" t="str">
        <f t="shared" ca="1" si="116"/>
        <v/>
      </c>
      <c r="N451" s="142" t="str">
        <f t="shared" ca="1" si="117"/>
        <v/>
      </c>
      <c r="O451" s="143" t="str">
        <f t="shared" ca="1" si="118"/>
        <v/>
      </c>
      <c r="P451" s="143" t="str">
        <f t="shared" ca="1" si="119"/>
        <v/>
      </c>
      <c r="Q451" s="143" t="str">
        <f t="shared" ca="1" si="120"/>
        <v/>
      </c>
      <c r="R451" s="146"/>
      <c r="AA451" s="8" t="str">
        <f t="shared" ca="1" si="121"/>
        <v/>
      </c>
      <c r="AB451" s="8" t="str">
        <f t="shared" ca="1" si="122"/>
        <v/>
      </c>
      <c r="AC451" s="8" t="str">
        <f t="shared" ca="1" si="115"/>
        <v/>
      </c>
      <c r="AD451" s="8" t="str">
        <f t="shared" ca="1" si="115"/>
        <v/>
      </c>
      <c r="AE451" s="38" t="str">
        <f t="shared" ca="1" si="123"/>
        <v/>
      </c>
      <c r="AF451" s="38" t="str">
        <f t="shared" ca="1" si="124"/>
        <v/>
      </c>
      <c r="AG451" s="8" t="str">
        <f t="shared" ca="1" si="125"/>
        <v/>
      </c>
      <c r="AH451" s="8" t="str">
        <f t="shared" ca="1" si="126"/>
        <v/>
      </c>
      <c r="AI451" s="8" t="str">
        <f t="shared" ca="1" si="127"/>
        <v/>
      </c>
    </row>
    <row r="452" spans="11:35">
      <c r="K452" s="135" t="str">
        <f t="shared" ca="1" si="113"/>
        <v/>
      </c>
      <c r="L452" s="135" t="str">
        <f ca="1">IF(ROW()-$I$19&lt;$I$8,OFFSET(#REF!,ROW()-$I$19+$I$4,COLUMN()-$I$21+$I$6),IF(ROW()-$I$19&lt;$I$8+$I$16,OFFSET(#REF!,ROW()-$I$19-$I$8+$I$12,COLUMN()-$I$21+$I$14),""))</f>
        <v/>
      </c>
      <c r="M452" s="141" t="str">
        <f t="shared" ca="1" si="116"/>
        <v/>
      </c>
      <c r="N452" s="142" t="str">
        <f t="shared" ca="1" si="117"/>
        <v/>
      </c>
      <c r="O452" s="143" t="str">
        <f t="shared" ca="1" si="118"/>
        <v/>
      </c>
      <c r="P452" s="143" t="str">
        <f t="shared" ca="1" si="119"/>
        <v/>
      </c>
      <c r="Q452" s="143" t="str">
        <f t="shared" ca="1" si="120"/>
        <v/>
      </c>
      <c r="R452" s="146"/>
      <c r="AA452" s="8" t="str">
        <f t="shared" ca="1" si="121"/>
        <v/>
      </c>
      <c r="AB452" s="8" t="str">
        <f t="shared" ca="1" si="122"/>
        <v/>
      </c>
      <c r="AC452" s="8" t="str">
        <f t="shared" ca="1" si="115"/>
        <v/>
      </c>
      <c r="AD452" s="8" t="str">
        <f t="shared" ca="1" si="115"/>
        <v/>
      </c>
      <c r="AE452" s="38" t="str">
        <f t="shared" ca="1" si="123"/>
        <v/>
      </c>
      <c r="AF452" s="38" t="str">
        <f t="shared" ca="1" si="124"/>
        <v/>
      </c>
      <c r="AG452" s="8" t="str">
        <f t="shared" ca="1" si="125"/>
        <v/>
      </c>
      <c r="AH452" s="8" t="str">
        <f t="shared" ca="1" si="126"/>
        <v/>
      </c>
      <c r="AI452" s="8" t="str">
        <f t="shared" ca="1" si="127"/>
        <v/>
      </c>
    </row>
    <row r="453" spans="11:35">
      <c r="K453" s="135" t="str">
        <f t="shared" ca="1" si="113"/>
        <v/>
      </c>
      <c r="L453" s="135" t="str">
        <f ca="1">IF(ROW()-$I$19&lt;$I$8,OFFSET(#REF!,ROW()-$I$19+$I$4,COLUMN()-$I$21+$I$6),IF(ROW()-$I$19&lt;$I$8+$I$16,OFFSET(#REF!,ROW()-$I$19-$I$8+$I$12,COLUMN()-$I$21+$I$14),""))</f>
        <v/>
      </c>
      <c r="M453" s="141" t="str">
        <f t="shared" ca="1" si="116"/>
        <v/>
      </c>
      <c r="N453" s="142" t="str">
        <f t="shared" ca="1" si="117"/>
        <v/>
      </c>
      <c r="O453" s="143" t="str">
        <f t="shared" ca="1" si="118"/>
        <v/>
      </c>
      <c r="P453" s="143" t="str">
        <f t="shared" ca="1" si="119"/>
        <v/>
      </c>
      <c r="Q453" s="143" t="str">
        <f t="shared" ca="1" si="120"/>
        <v/>
      </c>
      <c r="R453" s="146"/>
      <c r="AA453" s="8" t="str">
        <f t="shared" ca="1" si="121"/>
        <v/>
      </c>
      <c r="AB453" s="8" t="str">
        <f t="shared" ca="1" si="122"/>
        <v/>
      </c>
      <c r="AC453" s="8" t="str">
        <f t="shared" ca="1" si="115"/>
        <v/>
      </c>
      <c r="AD453" s="8" t="str">
        <f t="shared" ca="1" si="115"/>
        <v/>
      </c>
      <c r="AE453" s="38" t="str">
        <f t="shared" ca="1" si="123"/>
        <v/>
      </c>
      <c r="AF453" s="38" t="str">
        <f t="shared" ca="1" si="124"/>
        <v/>
      </c>
      <c r="AG453" s="8" t="str">
        <f t="shared" ca="1" si="125"/>
        <v/>
      </c>
      <c r="AH453" s="8" t="str">
        <f t="shared" ca="1" si="126"/>
        <v/>
      </c>
      <c r="AI453" s="8" t="str">
        <f t="shared" ca="1" si="127"/>
        <v/>
      </c>
    </row>
    <row r="454" spans="11:35">
      <c r="K454" s="135" t="str">
        <f t="shared" ca="1" si="113"/>
        <v/>
      </c>
      <c r="L454" s="135" t="str">
        <f ca="1">IF(ROW()-$I$19&lt;$I$8,OFFSET(#REF!,ROW()-$I$19+$I$4,COLUMN()-$I$21+$I$6),IF(ROW()-$I$19&lt;$I$8+$I$16,OFFSET(#REF!,ROW()-$I$19-$I$8+$I$12,COLUMN()-$I$21+$I$14),""))</f>
        <v/>
      </c>
      <c r="M454" s="141" t="str">
        <f t="shared" ca="1" si="116"/>
        <v/>
      </c>
      <c r="N454" s="142" t="str">
        <f t="shared" ca="1" si="117"/>
        <v/>
      </c>
      <c r="O454" s="143" t="str">
        <f t="shared" ca="1" si="118"/>
        <v/>
      </c>
      <c r="P454" s="143" t="str">
        <f t="shared" ca="1" si="119"/>
        <v/>
      </c>
      <c r="Q454" s="143" t="str">
        <f t="shared" ca="1" si="120"/>
        <v/>
      </c>
      <c r="R454" s="146"/>
      <c r="AA454" s="8" t="str">
        <f t="shared" ca="1" si="121"/>
        <v/>
      </c>
      <c r="AB454" s="8" t="str">
        <f t="shared" ca="1" si="122"/>
        <v/>
      </c>
      <c r="AC454" s="8" t="str">
        <f t="shared" ca="1" si="115"/>
        <v/>
      </c>
      <c r="AD454" s="8" t="str">
        <f t="shared" ca="1" si="115"/>
        <v/>
      </c>
      <c r="AE454" s="38" t="str">
        <f t="shared" ca="1" si="123"/>
        <v/>
      </c>
      <c r="AF454" s="38" t="str">
        <f t="shared" ca="1" si="124"/>
        <v/>
      </c>
      <c r="AG454" s="8" t="str">
        <f t="shared" ca="1" si="125"/>
        <v/>
      </c>
      <c r="AH454" s="8" t="str">
        <f t="shared" ca="1" si="126"/>
        <v/>
      </c>
      <c r="AI454" s="8" t="str">
        <f t="shared" ca="1" si="127"/>
        <v/>
      </c>
    </row>
    <row r="455" spans="11:35">
      <c r="K455" s="135" t="str">
        <f t="shared" ca="1" si="113"/>
        <v/>
      </c>
      <c r="L455" s="135" t="str">
        <f ca="1">IF(ROW()-$I$19&lt;$I$8,OFFSET(#REF!,ROW()-$I$19+$I$4,COLUMN()-$I$21+$I$6),IF(ROW()-$I$19&lt;$I$8+$I$16,OFFSET(#REF!,ROW()-$I$19-$I$8+$I$12,COLUMN()-$I$21+$I$14),""))</f>
        <v/>
      </c>
      <c r="M455" s="141" t="str">
        <f t="shared" ca="1" si="116"/>
        <v/>
      </c>
      <c r="N455" s="142" t="str">
        <f t="shared" ca="1" si="117"/>
        <v/>
      </c>
      <c r="O455" s="143" t="str">
        <f t="shared" ca="1" si="118"/>
        <v/>
      </c>
      <c r="P455" s="143" t="str">
        <f t="shared" ca="1" si="119"/>
        <v/>
      </c>
      <c r="Q455" s="143" t="str">
        <f t="shared" ca="1" si="120"/>
        <v/>
      </c>
      <c r="R455" s="146"/>
      <c r="AA455" s="8" t="str">
        <f t="shared" ca="1" si="121"/>
        <v/>
      </c>
      <c r="AB455" s="8" t="str">
        <f t="shared" ca="1" si="122"/>
        <v/>
      </c>
      <c r="AC455" s="8" t="str">
        <f t="shared" ca="1" si="115"/>
        <v/>
      </c>
      <c r="AD455" s="8" t="str">
        <f t="shared" ca="1" si="115"/>
        <v/>
      </c>
      <c r="AE455" s="38" t="str">
        <f t="shared" ca="1" si="123"/>
        <v/>
      </c>
      <c r="AF455" s="38" t="str">
        <f t="shared" ca="1" si="124"/>
        <v/>
      </c>
      <c r="AG455" s="8" t="str">
        <f t="shared" ca="1" si="125"/>
        <v/>
      </c>
      <c r="AH455" s="8" t="str">
        <f t="shared" ca="1" si="126"/>
        <v/>
      </c>
      <c r="AI455" s="8" t="str">
        <f t="shared" ca="1" si="127"/>
        <v/>
      </c>
    </row>
    <row r="456" spans="11:35">
      <c r="K456" s="135" t="str">
        <f t="shared" ca="1" si="113"/>
        <v/>
      </c>
      <c r="L456" s="135" t="str">
        <f ca="1">IF(ROW()-$I$19&lt;$I$8,OFFSET(#REF!,ROW()-$I$19+$I$4,COLUMN()-$I$21+$I$6),IF(ROW()-$I$19&lt;$I$8+$I$16,OFFSET(#REF!,ROW()-$I$19-$I$8+$I$12,COLUMN()-$I$21+$I$14),""))</f>
        <v/>
      </c>
      <c r="M456" s="141" t="str">
        <f t="shared" ca="1" si="116"/>
        <v/>
      </c>
      <c r="N456" s="142" t="str">
        <f t="shared" ca="1" si="117"/>
        <v/>
      </c>
      <c r="O456" s="143" t="str">
        <f t="shared" ca="1" si="118"/>
        <v/>
      </c>
      <c r="P456" s="143" t="str">
        <f t="shared" ca="1" si="119"/>
        <v/>
      </c>
      <c r="Q456" s="143" t="str">
        <f t="shared" ca="1" si="120"/>
        <v/>
      </c>
      <c r="R456" s="146"/>
      <c r="AA456" s="8" t="str">
        <f t="shared" ca="1" si="121"/>
        <v/>
      </c>
      <c r="AB456" s="8" t="str">
        <f t="shared" ca="1" si="122"/>
        <v/>
      </c>
      <c r="AC456" s="8" t="str">
        <f t="shared" ca="1" si="115"/>
        <v/>
      </c>
      <c r="AD456" s="8" t="str">
        <f t="shared" ca="1" si="115"/>
        <v/>
      </c>
      <c r="AE456" s="38" t="str">
        <f t="shared" ca="1" si="123"/>
        <v/>
      </c>
      <c r="AF456" s="38" t="str">
        <f t="shared" ca="1" si="124"/>
        <v/>
      </c>
      <c r="AG456" s="8" t="str">
        <f t="shared" ca="1" si="125"/>
        <v/>
      </c>
      <c r="AH456" s="8" t="str">
        <f t="shared" ca="1" si="126"/>
        <v/>
      </c>
      <c r="AI456" s="8" t="str">
        <f t="shared" ca="1" si="127"/>
        <v/>
      </c>
    </row>
    <row r="457" spans="11:35">
      <c r="K457" s="135" t="str">
        <f t="shared" ca="1" si="113"/>
        <v/>
      </c>
      <c r="L457" s="135" t="str">
        <f ca="1">IF(ROW()-$I$19&lt;$I$8,OFFSET(#REF!,ROW()-$I$19+$I$4,COLUMN()-$I$21+$I$6),IF(ROW()-$I$19&lt;$I$8+$I$16,OFFSET(#REF!,ROW()-$I$19-$I$8+$I$12,COLUMN()-$I$21+$I$14),""))</f>
        <v/>
      </c>
      <c r="M457" s="141" t="str">
        <f t="shared" ca="1" si="116"/>
        <v/>
      </c>
      <c r="N457" s="142" t="str">
        <f t="shared" ca="1" si="117"/>
        <v/>
      </c>
      <c r="O457" s="143" t="str">
        <f t="shared" ca="1" si="118"/>
        <v/>
      </c>
      <c r="P457" s="143" t="str">
        <f t="shared" ca="1" si="119"/>
        <v/>
      </c>
      <c r="Q457" s="143" t="str">
        <f t="shared" ca="1" si="120"/>
        <v/>
      </c>
      <c r="R457" s="146"/>
      <c r="AA457" s="8" t="str">
        <f t="shared" ca="1" si="121"/>
        <v/>
      </c>
      <c r="AB457" s="8" t="str">
        <f t="shared" ca="1" si="122"/>
        <v/>
      </c>
      <c r="AC457" s="8" t="str">
        <f t="shared" ca="1" si="115"/>
        <v/>
      </c>
      <c r="AD457" s="8" t="str">
        <f t="shared" ca="1" si="115"/>
        <v/>
      </c>
      <c r="AE457" s="38" t="str">
        <f t="shared" ca="1" si="123"/>
        <v/>
      </c>
      <c r="AF457" s="38" t="str">
        <f t="shared" ca="1" si="124"/>
        <v/>
      </c>
      <c r="AG457" s="8" t="str">
        <f t="shared" ca="1" si="125"/>
        <v/>
      </c>
      <c r="AH457" s="8" t="str">
        <f t="shared" ca="1" si="126"/>
        <v/>
      </c>
      <c r="AI457" s="8" t="str">
        <f t="shared" ca="1" si="127"/>
        <v/>
      </c>
    </row>
    <row r="458" spans="11:35">
      <c r="K458" s="135" t="str">
        <f t="shared" ca="1" si="113"/>
        <v/>
      </c>
      <c r="L458" s="135" t="str">
        <f ca="1">IF(ROW()-$I$19&lt;$I$8,OFFSET(#REF!,ROW()-$I$19+$I$4,COLUMN()-$I$21+$I$6),IF(ROW()-$I$19&lt;$I$8+$I$16,OFFSET(#REF!,ROW()-$I$19-$I$8+$I$12,COLUMN()-$I$21+$I$14),""))</f>
        <v/>
      </c>
      <c r="M458" s="141" t="str">
        <f t="shared" ca="1" si="116"/>
        <v/>
      </c>
      <c r="N458" s="142" t="str">
        <f t="shared" ca="1" si="117"/>
        <v/>
      </c>
      <c r="O458" s="143" t="str">
        <f t="shared" ca="1" si="118"/>
        <v/>
      </c>
      <c r="P458" s="143" t="str">
        <f t="shared" ca="1" si="119"/>
        <v/>
      </c>
      <c r="Q458" s="143" t="str">
        <f t="shared" ca="1" si="120"/>
        <v/>
      </c>
      <c r="R458" s="146"/>
      <c r="AA458" s="8" t="str">
        <f t="shared" ca="1" si="121"/>
        <v/>
      </c>
      <c r="AB458" s="8" t="str">
        <f t="shared" ca="1" si="122"/>
        <v/>
      </c>
      <c r="AC458" s="8" t="str">
        <f t="shared" ca="1" si="115"/>
        <v/>
      </c>
      <c r="AD458" s="8" t="str">
        <f t="shared" ca="1" si="115"/>
        <v/>
      </c>
      <c r="AE458" s="38" t="str">
        <f t="shared" ca="1" si="123"/>
        <v/>
      </c>
      <c r="AF458" s="38" t="str">
        <f t="shared" ca="1" si="124"/>
        <v/>
      </c>
      <c r="AG458" s="8" t="str">
        <f t="shared" ca="1" si="125"/>
        <v/>
      </c>
      <c r="AH458" s="8" t="str">
        <f t="shared" ca="1" si="126"/>
        <v/>
      </c>
      <c r="AI458" s="8" t="str">
        <f t="shared" ca="1" si="127"/>
        <v/>
      </c>
    </row>
    <row r="459" spans="11:35">
      <c r="K459" s="135" t="str">
        <f t="shared" ca="1" si="113"/>
        <v/>
      </c>
      <c r="L459" s="135" t="str">
        <f ca="1">IF(ROW()-$I$19&lt;$I$8,OFFSET(#REF!,ROW()-$I$19+$I$4,COLUMN()-$I$21+$I$6),IF(ROW()-$I$19&lt;$I$8+$I$16,OFFSET(#REF!,ROW()-$I$19-$I$8+$I$12,COLUMN()-$I$21+$I$14),""))</f>
        <v/>
      </c>
      <c r="M459" s="141" t="str">
        <f t="shared" ca="1" si="116"/>
        <v/>
      </c>
      <c r="N459" s="142" t="str">
        <f t="shared" ca="1" si="117"/>
        <v/>
      </c>
      <c r="O459" s="143" t="str">
        <f t="shared" ca="1" si="118"/>
        <v/>
      </c>
      <c r="P459" s="143" t="str">
        <f t="shared" ca="1" si="119"/>
        <v/>
      </c>
      <c r="Q459" s="143" t="str">
        <f t="shared" ca="1" si="120"/>
        <v/>
      </c>
      <c r="R459" s="146"/>
      <c r="AA459" s="8" t="str">
        <f t="shared" ca="1" si="121"/>
        <v/>
      </c>
      <c r="AB459" s="8" t="str">
        <f t="shared" ca="1" si="122"/>
        <v/>
      </c>
      <c r="AC459" s="8" t="str">
        <f t="shared" ca="1" si="115"/>
        <v/>
      </c>
      <c r="AD459" s="8" t="str">
        <f t="shared" ca="1" si="115"/>
        <v/>
      </c>
      <c r="AE459" s="38" t="str">
        <f t="shared" ca="1" si="123"/>
        <v/>
      </c>
      <c r="AF459" s="38" t="str">
        <f t="shared" ca="1" si="124"/>
        <v/>
      </c>
      <c r="AG459" s="8" t="str">
        <f t="shared" ca="1" si="125"/>
        <v/>
      </c>
      <c r="AH459" s="8" t="str">
        <f t="shared" ca="1" si="126"/>
        <v/>
      </c>
      <c r="AI459" s="8" t="str">
        <f t="shared" ca="1" si="127"/>
        <v/>
      </c>
    </row>
    <row r="460" spans="11:35">
      <c r="K460" s="135" t="str">
        <f t="shared" ca="1" si="113"/>
        <v/>
      </c>
      <c r="L460" s="135" t="str">
        <f ca="1">IF(ROW()-$I$19&lt;$I$8,OFFSET(#REF!,ROW()-$I$19+$I$4,COLUMN()-$I$21+$I$6),IF(ROW()-$I$19&lt;$I$8+$I$16,OFFSET(#REF!,ROW()-$I$19-$I$8+$I$12,COLUMN()-$I$21+$I$14),""))</f>
        <v/>
      </c>
      <c r="M460" s="141" t="str">
        <f t="shared" ca="1" si="116"/>
        <v/>
      </c>
      <c r="N460" s="142" t="str">
        <f t="shared" ca="1" si="117"/>
        <v/>
      </c>
      <c r="O460" s="143" t="str">
        <f t="shared" ca="1" si="118"/>
        <v/>
      </c>
      <c r="P460" s="143" t="str">
        <f t="shared" ca="1" si="119"/>
        <v/>
      </c>
      <c r="Q460" s="143" t="str">
        <f t="shared" ca="1" si="120"/>
        <v/>
      </c>
      <c r="R460" s="146"/>
      <c r="AA460" s="8" t="str">
        <f t="shared" ca="1" si="121"/>
        <v/>
      </c>
      <c r="AB460" s="8" t="str">
        <f t="shared" ca="1" si="122"/>
        <v/>
      </c>
      <c r="AC460" s="8" t="str">
        <f t="shared" ref="AC460:AD479" ca="1" si="128">IF(ROW()-$Y$11&lt;$Y$8,OFFSET($A$1,ROW()-$Y$11+$Y$4,COLUMN()-$Y$13+$Y$6),"")</f>
        <v/>
      </c>
      <c r="AD460" s="8" t="str">
        <f t="shared" ca="1" si="128"/>
        <v/>
      </c>
      <c r="AE460" s="38" t="str">
        <f t="shared" ca="1" si="123"/>
        <v/>
      </c>
      <c r="AF460" s="38" t="str">
        <f t="shared" ca="1" si="124"/>
        <v/>
      </c>
      <c r="AG460" s="8" t="str">
        <f t="shared" ca="1" si="125"/>
        <v/>
      </c>
      <c r="AH460" s="8" t="str">
        <f t="shared" ca="1" si="126"/>
        <v/>
      </c>
      <c r="AI460" s="8" t="str">
        <f t="shared" ca="1" si="127"/>
        <v/>
      </c>
    </row>
    <row r="461" spans="11:35">
      <c r="K461" s="135" t="str">
        <f t="shared" ca="1" si="113"/>
        <v/>
      </c>
      <c r="L461" s="135" t="str">
        <f ca="1">IF(ROW()-$I$19&lt;$I$8,OFFSET(#REF!,ROW()-$I$19+$I$4,COLUMN()-$I$21+$I$6),IF(ROW()-$I$19&lt;$I$8+$I$16,OFFSET(#REF!,ROW()-$I$19-$I$8+$I$12,COLUMN()-$I$21+$I$14),""))</f>
        <v/>
      </c>
      <c r="M461" s="141" t="str">
        <f t="shared" ca="1" si="116"/>
        <v/>
      </c>
      <c r="N461" s="142" t="str">
        <f t="shared" ca="1" si="117"/>
        <v/>
      </c>
      <c r="O461" s="143" t="str">
        <f t="shared" ca="1" si="118"/>
        <v/>
      </c>
      <c r="P461" s="143" t="str">
        <f t="shared" ca="1" si="119"/>
        <v/>
      </c>
      <c r="Q461" s="143" t="str">
        <f t="shared" ca="1" si="120"/>
        <v/>
      </c>
      <c r="R461" s="146"/>
      <c r="AA461" s="8" t="str">
        <f t="shared" ca="1" si="121"/>
        <v/>
      </c>
      <c r="AB461" s="8" t="str">
        <f t="shared" ca="1" si="122"/>
        <v/>
      </c>
      <c r="AC461" s="8" t="str">
        <f t="shared" ca="1" si="128"/>
        <v/>
      </c>
      <c r="AD461" s="8" t="str">
        <f t="shared" ca="1" si="128"/>
        <v/>
      </c>
      <c r="AE461" s="38" t="str">
        <f t="shared" ca="1" si="123"/>
        <v/>
      </c>
      <c r="AF461" s="38" t="str">
        <f t="shared" ca="1" si="124"/>
        <v/>
      </c>
      <c r="AG461" s="8" t="str">
        <f t="shared" ca="1" si="125"/>
        <v/>
      </c>
      <c r="AH461" s="8" t="str">
        <f t="shared" ca="1" si="126"/>
        <v/>
      </c>
      <c r="AI461" s="8" t="str">
        <f t="shared" ca="1" si="127"/>
        <v/>
      </c>
    </row>
    <row r="462" spans="11:35">
      <c r="K462" s="135" t="str">
        <f t="shared" ca="1" si="113"/>
        <v/>
      </c>
      <c r="L462" s="135" t="str">
        <f ca="1">IF(ROW()-$I$19&lt;$I$8,OFFSET(#REF!,ROW()-$I$19+$I$4,COLUMN()-$I$21+$I$6),IF(ROW()-$I$19&lt;$I$8+$I$16,OFFSET(#REF!,ROW()-$I$19-$I$8+$I$12,COLUMN()-$I$21+$I$14),""))</f>
        <v/>
      </c>
      <c r="M462" s="141" t="str">
        <f t="shared" ca="1" si="116"/>
        <v/>
      </c>
      <c r="N462" s="142" t="str">
        <f t="shared" ca="1" si="117"/>
        <v/>
      </c>
      <c r="O462" s="143" t="str">
        <f t="shared" ca="1" si="118"/>
        <v/>
      </c>
      <c r="P462" s="143" t="str">
        <f t="shared" ca="1" si="119"/>
        <v/>
      </c>
      <c r="Q462" s="143" t="str">
        <f t="shared" ca="1" si="120"/>
        <v/>
      </c>
      <c r="R462" s="146"/>
      <c r="AA462" s="8" t="str">
        <f t="shared" ca="1" si="121"/>
        <v/>
      </c>
      <c r="AB462" s="8" t="str">
        <f t="shared" ca="1" si="122"/>
        <v/>
      </c>
      <c r="AC462" s="8" t="str">
        <f t="shared" ca="1" si="128"/>
        <v/>
      </c>
      <c r="AD462" s="8" t="str">
        <f t="shared" ca="1" si="128"/>
        <v/>
      </c>
      <c r="AE462" s="38" t="str">
        <f t="shared" ca="1" si="123"/>
        <v/>
      </c>
      <c r="AF462" s="38" t="str">
        <f t="shared" ca="1" si="124"/>
        <v/>
      </c>
      <c r="AG462" s="8" t="str">
        <f t="shared" ca="1" si="125"/>
        <v/>
      </c>
      <c r="AH462" s="8" t="str">
        <f t="shared" ca="1" si="126"/>
        <v/>
      </c>
      <c r="AI462" s="8" t="str">
        <f t="shared" ca="1" si="127"/>
        <v/>
      </c>
    </row>
    <row r="463" spans="11:35">
      <c r="K463" s="135" t="str">
        <f t="shared" ca="1" si="113"/>
        <v/>
      </c>
      <c r="L463" s="135" t="str">
        <f ca="1">IF(ROW()-$I$19&lt;$I$8,OFFSET(#REF!,ROW()-$I$19+$I$4,COLUMN()-$I$21+$I$6),IF(ROW()-$I$19&lt;$I$8+$I$16,OFFSET(#REF!,ROW()-$I$19-$I$8+$I$12,COLUMN()-$I$21+$I$14),""))</f>
        <v/>
      </c>
      <c r="M463" s="141" t="str">
        <f t="shared" ca="1" si="116"/>
        <v/>
      </c>
      <c r="N463" s="142" t="str">
        <f t="shared" ca="1" si="117"/>
        <v/>
      </c>
      <c r="O463" s="143" t="str">
        <f t="shared" ca="1" si="118"/>
        <v/>
      </c>
      <c r="P463" s="143" t="str">
        <f t="shared" ca="1" si="119"/>
        <v/>
      </c>
      <c r="Q463" s="143" t="str">
        <f t="shared" ca="1" si="120"/>
        <v/>
      </c>
      <c r="R463" s="146"/>
      <c r="AA463" s="8" t="str">
        <f t="shared" ca="1" si="121"/>
        <v/>
      </c>
      <c r="AB463" s="8" t="str">
        <f t="shared" ca="1" si="122"/>
        <v/>
      </c>
      <c r="AC463" s="8" t="str">
        <f t="shared" ca="1" si="128"/>
        <v/>
      </c>
      <c r="AD463" s="8" t="str">
        <f t="shared" ca="1" si="128"/>
        <v/>
      </c>
      <c r="AE463" s="38" t="str">
        <f t="shared" ca="1" si="123"/>
        <v/>
      </c>
      <c r="AF463" s="38" t="str">
        <f t="shared" ca="1" si="124"/>
        <v/>
      </c>
      <c r="AG463" s="8" t="str">
        <f t="shared" ca="1" si="125"/>
        <v/>
      </c>
      <c r="AH463" s="8" t="str">
        <f t="shared" ca="1" si="126"/>
        <v/>
      </c>
      <c r="AI463" s="8" t="str">
        <f t="shared" ca="1" si="127"/>
        <v/>
      </c>
    </row>
    <row r="464" spans="11:35">
      <c r="K464" s="135" t="str">
        <f t="shared" ca="1" si="113"/>
        <v/>
      </c>
      <c r="L464" s="135" t="str">
        <f ca="1">IF(ROW()-$I$19&lt;$I$8,OFFSET(#REF!,ROW()-$I$19+$I$4,COLUMN()-$I$21+$I$6),IF(ROW()-$I$19&lt;$I$8+$I$16,OFFSET(#REF!,ROW()-$I$19-$I$8+$I$12,COLUMN()-$I$21+$I$14),""))</f>
        <v/>
      </c>
      <c r="M464" s="141" t="str">
        <f t="shared" ca="1" si="116"/>
        <v/>
      </c>
      <c r="N464" s="142" t="str">
        <f t="shared" ca="1" si="117"/>
        <v/>
      </c>
      <c r="O464" s="143" t="str">
        <f t="shared" ca="1" si="118"/>
        <v/>
      </c>
      <c r="P464" s="143" t="str">
        <f t="shared" ca="1" si="119"/>
        <v/>
      </c>
      <c r="Q464" s="143" t="str">
        <f t="shared" ca="1" si="120"/>
        <v/>
      </c>
      <c r="R464" s="146"/>
      <c r="AA464" s="8" t="str">
        <f t="shared" ca="1" si="121"/>
        <v/>
      </c>
      <c r="AB464" s="8" t="str">
        <f t="shared" ca="1" si="122"/>
        <v/>
      </c>
      <c r="AC464" s="8" t="str">
        <f t="shared" ca="1" si="128"/>
        <v/>
      </c>
      <c r="AD464" s="8" t="str">
        <f t="shared" ca="1" si="128"/>
        <v/>
      </c>
      <c r="AE464" s="38" t="str">
        <f t="shared" ca="1" si="123"/>
        <v/>
      </c>
      <c r="AF464" s="38" t="str">
        <f t="shared" ca="1" si="124"/>
        <v/>
      </c>
      <c r="AG464" s="8" t="str">
        <f t="shared" ca="1" si="125"/>
        <v/>
      </c>
      <c r="AH464" s="8" t="str">
        <f t="shared" ca="1" si="126"/>
        <v/>
      </c>
      <c r="AI464" s="8" t="str">
        <f t="shared" ca="1" si="127"/>
        <v/>
      </c>
    </row>
    <row r="465" spans="11:35">
      <c r="K465" s="135" t="str">
        <f t="shared" ca="1" si="113"/>
        <v/>
      </c>
      <c r="L465" s="135" t="str">
        <f ca="1">IF(ROW()-$I$19&lt;$I$8,OFFSET(#REF!,ROW()-$I$19+$I$4,COLUMN()-$I$21+$I$6),IF(ROW()-$I$19&lt;$I$8+$I$16,OFFSET(#REF!,ROW()-$I$19-$I$8+$I$12,COLUMN()-$I$21+$I$14),""))</f>
        <v/>
      </c>
      <c r="M465" s="141" t="str">
        <f t="shared" ca="1" si="116"/>
        <v/>
      </c>
      <c r="N465" s="142" t="str">
        <f t="shared" ca="1" si="117"/>
        <v/>
      </c>
      <c r="O465" s="143" t="str">
        <f t="shared" ca="1" si="118"/>
        <v/>
      </c>
      <c r="P465" s="143" t="str">
        <f t="shared" ca="1" si="119"/>
        <v/>
      </c>
      <c r="Q465" s="143" t="str">
        <f t="shared" ca="1" si="120"/>
        <v/>
      </c>
      <c r="R465" s="146"/>
      <c r="AA465" s="8" t="str">
        <f t="shared" ca="1" si="121"/>
        <v/>
      </c>
      <c r="AB465" s="8" t="str">
        <f t="shared" ca="1" si="122"/>
        <v/>
      </c>
      <c r="AC465" s="8" t="str">
        <f t="shared" ca="1" si="128"/>
        <v/>
      </c>
      <c r="AD465" s="8" t="str">
        <f t="shared" ca="1" si="128"/>
        <v/>
      </c>
      <c r="AE465" s="38" t="str">
        <f t="shared" ca="1" si="123"/>
        <v/>
      </c>
      <c r="AF465" s="38" t="str">
        <f t="shared" ca="1" si="124"/>
        <v/>
      </c>
      <c r="AG465" s="8" t="str">
        <f t="shared" ca="1" si="125"/>
        <v/>
      </c>
      <c r="AH465" s="8" t="str">
        <f t="shared" ca="1" si="126"/>
        <v/>
      </c>
      <c r="AI465" s="8" t="str">
        <f t="shared" ca="1" si="127"/>
        <v/>
      </c>
    </row>
    <row r="466" spans="11:35">
      <c r="K466" s="135" t="str">
        <f t="shared" ca="1" si="113"/>
        <v/>
      </c>
      <c r="L466" s="135" t="str">
        <f ca="1">IF(ROW()-$I$19&lt;$I$8,OFFSET(#REF!,ROW()-$I$19+$I$4,COLUMN()-$I$21+$I$6),IF(ROW()-$I$19&lt;$I$8+$I$16,OFFSET(#REF!,ROW()-$I$19-$I$8+$I$12,COLUMN()-$I$21+$I$14),""))</f>
        <v/>
      </c>
      <c r="M466" s="141" t="str">
        <f t="shared" ca="1" si="116"/>
        <v/>
      </c>
      <c r="N466" s="142" t="str">
        <f t="shared" ca="1" si="117"/>
        <v/>
      </c>
      <c r="O466" s="143" t="str">
        <f t="shared" ca="1" si="118"/>
        <v/>
      </c>
      <c r="P466" s="143" t="str">
        <f t="shared" ca="1" si="119"/>
        <v/>
      </c>
      <c r="Q466" s="143" t="str">
        <f t="shared" ca="1" si="120"/>
        <v/>
      </c>
      <c r="R466" s="146"/>
      <c r="AA466" s="8" t="str">
        <f t="shared" ca="1" si="121"/>
        <v/>
      </c>
      <c r="AB466" s="8" t="str">
        <f t="shared" ca="1" si="122"/>
        <v/>
      </c>
      <c r="AC466" s="8" t="str">
        <f t="shared" ca="1" si="128"/>
        <v/>
      </c>
      <c r="AD466" s="8" t="str">
        <f t="shared" ca="1" si="128"/>
        <v/>
      </c>
      <c r="AE466" s="38" t="str">
        <f t="shared" ca="1" si="123"/>
        <v/>
      </c>
      <c r="AF466" s="38" t="str">
        <f t="shared" ca="1" si="124"/>
        <v/>
      </c>
      <c r="AG466" s="8" t="str">
        <f t="shared" ca="1" si="125"/>
        <v/>
      </c>
      <c r="AH466" s="8" t="str">
        <f t="shared" ca="1" si="126"/>
        <v/>
      </c>
      <c r="AI466" s="8" t="str">
        <f t="shared" ca="1" si="127"/>
        <v/>
      </c>
    </row>
    <row r="467" spans="11:35">
      <c r="K467" s="135" t="str">
        <f t="shared" ca="1" si="113"/>
        <v/>
      </c>
      <c r="L467" s="135" t="str">
        <f ca="1">IF(ROW()-$I$19&lt;$I$8,OFFSET(#REF!,ROW()-$I$19+$I$4,COLUMN()-$I$21+$I$6),IF(ROW()-$I$19&lt;$I$8+$I$16,OFFSET(#REF!,ROW()-$I$19-$I$8+$I$12,COLUMN()-$I$21+$I$14),""))</f>
        <v/>
      </c>
      <c r="M467" s="141" t="str">
        <f t="shared" ca="1" si="116"/>
        <v/>
      </c>
      <c r="N467" s="142" t="str">
        <f t="shared" ca="1" si="117"/>
        <v/>
      </c>
      <c r="O467" s="143" t="str">
        <f t="shared" ca="1" si="118"/>
        <v/>
      </c>
      <c r="P467" s="143" t="str">
        <f t="shared" ca="1" si="119"/>
        <v/>
      </c>
      <c r="Q467" s="143" t="str">
        <f t="shared" ca="1" si="120"/>
        <v/>
      </c>
      <c r="R467" s="146"/>
      <c r="AA467" s="8" t="str">
        <f t="shared" ca="1" si="121"/>
        <v/>
      </c>
      <c r="AB467" s="8" t="str">
        <f t="shared" ca="1" si="122"/>
        <v/>
      </c>
      <c r="AC467" s="8" t="str">
        <f t="shared" ca="1" si="128"/>
        <v/>
      </c>
      <c r="AD467" s="8" t="str">
        <f t="shared" ca="1" si="128"/>
        <v/>
      </c>
      <c r="AE467" s="38" t="str">
        <f t="shared" ca="1" si="123"/>
        <v/>
      </c>
      <c r="AF467" s="38" t="str">
        <f t="shared" ca="1" si="124"/>
        <v/>
      </c>
      <c r="AG467" s="8" t="str">
        <f t="shared" ca="1" si="125"/>
        <v/>
      </c>
      <c r="AH467" s="8" t="str">
        <f t="shared" ca="1" si="126"/>
        <v/>
      </c>
      <c r="AI467" s="8" t="str">
        <f t="shared" ca="1" si="127"/>
        <v/>
      </c>
    </row>
    <row r="468" spans="11:35">
      <c r="K468" s="135" t="str">
        <f t="shared" ca="1" si="113"/>
        <v/>
      </c>
      <c r="L468" s="135" t="str">
        <f ca="1">IF(ROW()-$I$19&lt;$I$8,OFFSET(#REF!,ROW()-$I$19+$I$4,COLUMN()-$I$21+$I$6),IF(ROW()-$I$19&lt;$I$8+$I$16,OFFSET(#REF!,ROW()-$I$19-$I$8+$I$12,COLUMN()-$I$21+$I$14),""))</f>
        <v/>
      </c>
      <c r="M468" s="141" t="str">
        <f t="shared" ca="1" si="116"/>
        <v/>
      </c>
      <c r="N468" s="142" t="str">
        <f t="shared" ca="1" si="117"/>
        <v/>
      </c>
      <c r="O468" s="143" t="str">
        <f t="shared" ca="1" si="118"/>
        <v/>
      </c>
      <c r="P468" s="143" t="str">
        <f t="shared" ca="1" si="119"/>
        <v/>
      </c>
      <c r="Q468" s="143" t="str">
        <f t="shared" ca="1" si="120"/>
        <v/>
      </c>
      <c r="R468" s="146"/>
      <c r="AA468" s="8" t="str">
        <f t="shared" ca="1" si="121"/>
        <v/>
      </c>
      <c r="AB468" s="8" t="str">
        <f t="shared" ca="1" si="122"/>
        <v/>
      </c>
      <c r="AC468" s="8" t="str">
        <f t="shared" ca="1" si="128"/>
        <v/>
      </c>
      <c r="AD468" s="8" t="str">
        <f t="shared" ca="1" si="128"/>
        <v/>
      </c>
      <c r="AE468" s="38" t="str">
        <f t="shared" ca="1" si="123"/>
        <v/>
      </c>
      <c r="AF468" s="38" t="str">
        <f t="shared" ca="1" si="124"/>
        <v/>
      </c>
      <c r="AG468" s="8" t="str">
        <f t="shared" ca="1" si="125"/>
        <v/>
      </c>
      <c r="AH468" s="8" t="str">
        <f t="shared" ca="1" si="126"/>
        <v/>
      </c>
      <c r="AI468" s="8" t="str">
        <f t="shared" ca="1" si="127"/>
        <v/>
      </c>
    </row>
    <row r="469" spans="11:35">
      <c r="K469" s="135" t="str">
        <f t="shared" ca="1" si="113"/>
        <v/>
      </c>
      <c r="L469" s="135" t="str">
        <f ca="1">IF(ROW()-$I$19&lt;$I$8,OFFSET(#REF!,ROW()-$I$19+$I$4,COLUMN()-$I$21+$I$6),IF(ROW()-$I$19&lt;$I$8+$I$16,OFFSET(#REF!,ROW()-$I$19-$I$8+$I$12,COLUMN()-$I$21+$I$14),""))</f>
        <v/>
      </c>
      <c r="M469" s="141" t="str">
        <f t="shared" ca="1" si="116"/>
        <v/>
      </c>
      <c r="N469" s="142" t="str">
        <f t="shared" ca="1" si="117"/>
        <v/>
      </c>
      <c r="O469" s="143" t="str">
        <f t="shared" ca="1" si="118"/>
        <v/>
      </c>
      <c r="P469" s="143" t="str">
        <f t="shared" ca="1" si="119"/>
        <v/>
      </c>
      <c r="Q469" s="143" t="str">
        <f t="shared" ca="1" si="120"/>
        <v/>
      </c>
      <c r="R469" s="146"/>
      <c r="AA469" s="8" t="str">
        <f t="shared" ca="1" si="121"/>
        <v/>
      </c>
      <c r="AB469" s="8" t="str">
        <f t="shared" ca="1" si="122"/>
        <v/>
      </c>
      <c r="AC469" s="8" t="str">
        <f t="shared" ca="1" si="128"/>
        <v/>
      </c>
      <c r="AD469" s="8" t="str">
        <f t="shared" ca="1" si="128"/>
        <v/>
      </c>
      <c r="AE469" s="38" t="str">
        <f t="shared" ca="1" si="123"/>
        <v/>
      </c>
      <c r="AF469" s="38" t="str">
        <f t="shared" ca="1" si="124"/>
        <v/>
      </c>
      <c r="AG469" s="8" t="str">
        <f t="shared" ca="1" si="125"/>
        <v/>
      </c>
      <c r="AH469" s="8" t="str">
        <f t="shared" ca="1" si="126"/>
        <v/>
      </c>
      <c r="AI469" s="8" t="str">
        <f t="shared" ca="1" si="127"/>
        <v/>
      </c>
    </row>
    <row r="470" spans="11:35">
      <c r="K470" s="135" t="str">
        <f t="shared" ca="1" si="113"/>
        <v/>
      </c>
      <c r="L470" s="135" t="str">
        <f ca="1">IF(ROW()-$I$19&lt;$I$8,OFFSET(#REF!,ROW()-$I$19+$I$4,COLUMN()-$I$21+$I$6),IF(ROW()-$I$19&lt;$I$8+$I$16,OFFSET(#REF!,ROW()-$I$19-$I$8+$I$12,COLUMN()-$I$21+$I$14),""))</f>
        <v/>
      </c>
      <c r="M470" s="141" t="str">
        <f t="shared" ca="1" si="116"/>
        <v/>
      </c>
      <c r="N470" s="142" t="str">
        <f t="shared" ca="1" si="117"/>
        <v/>
      </c>
      <c r="O470" s="143" t="str">
        <f t="shared" ca="1" si="118"/>
        <v/>
      </c>
      <c r="P470" s="143" t="str">
        <f t="shared" ca="1" si="119"/>
        <v/>
      </c>
      <c r="Q470" s="143" t="str">
        <f t="shared" ca="1" si="120"/>
        <v/>
      </c>
      <c r="R470" s="146"/>
      <c r="AA470" s="8" t="str">
        <f t="shared" ca="1" si="121"/>
        <v/>
      </c>
      <c r="AB470" s="8" t="str">
        <f t="shared" ca="1" si="122"/>
        <v/>
      </c>
      <c r="AC470" s="8" t="str">
        <f t="shared" ca="1" si="128"/>
        <v/>
      </c>
      <c r="AD470" s="8" t="str">
        <f t="shared" ca="1" si="128"/>
        <v/>
      </c>
      <c r="AE470" s="38" t="str">
        <f t="shared" ca="1" si="123"/>
        <v/>
      </c>
      <c r="AF470" s="38" t="str">
        <f t="shared" ca="1" si="124"/>
        <v/>
      </c>
      <c r="AG470" s="8" t="str">
        <f t="shared" ca="1" si="125"/>
        <v/>
      </c>
      <c r="AH470" s="8" t="str">
        <f t="shared" ca="1" si="126"/>
        <v/>
      </c>
      <c r="AI470" s="8" t="str">
        <f t="shared" ca="1" si="127"/>
        <v/>
      </c>
    </row>
    <row r="471" spans="11:35">
      <c r="K471" s="135" t="str">
        <f t="shared" ca="1" si="113"/>
        <v/>
      </c>
      <c r="L471" s="135" t="str">
        <f ca="1">IF(ROW()-$I$19&lt;$I$8,OFFSET(#REF!,ROW()-$I$19+$I$4,COLUMN()-$I$21+$I$6),IF(ROW()-$I$19&lt;$I$8+$I$16,OFFSET(#REF!,ROW()-$I$19-$I$8+$I$12,COLUMN()-$I$21+$I$14),""))</f>
        <v/>
      </c>
      <c r="M471" s="141" t="str">
        <f t="shared" ca="1" si="116"/>
        <v/>
      </c>
      <c r="N471" s="142" t="str">
        <f t="shared" ca="1" si="117"/>
        <v/>
      </c>
      <c r="O471" s="143" t="str">
        <f t="shared" ca="1" si="118"/>
        <v/>
      </c>
      <c r="P471" s="143" t="str">
        <f t="shared" ca="1" si="119"/>
        <v/>
      </c>
      <c r="Q471" s="143" t="str">
        <f t="shared" ca="1" si="120"/>
        <v/>
      </c>
      <c r="R471" s="146"/>
      <c r="AA471" s="8" t="str">
        <f t="shared" ca="1" si="121"/>
        <v/>
      </c>
      <c r="AB471" s="8" t="str">
        <f t="shared" ca="1" si="122"/>
        <v/>
      </c>
      <c r="AC471" s="8" t="str">
        <f t="shared" ca="1" si="128"/>
        <v/>
      </c>
      <c r="AD471" s="8" t="str">
        <f t="shared" ca="1" si="128"/>
        <v/>
      </c>
      <c r="AE471" s="38" t="str">
        <f t="shared" ca="1" si="123"/>
        <v/>
      </c>
      <c r="AF471" s="38" t="str">
        <f t="shared" ca="1" si="124"/>
        <v/>
      </c>
      <c r="AG471" s="8" t="str">
        <f t="shared" ca="1" si="125"/>
        <v/>
      </c>
      <c r="AH471" s="8" t="str">
        <f t="shared" ca="1" si="126"/>
        <v/>
      </c>
      <c r="AI471" s="8" t="str">
        <f t="shared" ca="1" si="127"/>
        <v/>
      </c>
    </row>
    <row r="472" spans="11:35">
      <c r="K472" s="135" t="str">
        <f t="shared" ca="1" si="113"/>
        <v/>
      </c>
      <c r="L472" s="135" t="str">
        <f ca="1">IF(ROW()-$I$19&lt;$I$8,OFFSET(#REF!,ROW()-$I$19+$I$4,COLUMN()-$I$21+$I$6),IF(ROW()-$I$19&lt;$I$8+$I$16,OFFSET(#REF!,ROW()-$I$19-$I$8+$I$12,COLUMN()-$I$21+$I$14),""))</f>
        <v/>
      </c>
      <c r="M472" s="141" t="str">
        <f t="shared" ca="1" si="116"/>
        <v/>
      </c>
      <c r="N472" s="142" t="str">
        <f t="shared" ca="1" si="117"/>
        <v/>
      </c>
      <c r="O472" s="143" t="str">
        <f t="shared" ca="1" si="118"/>
        <v/>
      </c>
      <c r="P472" s="143" t="str">
        <f t="shared" ca="1" si="119"/>
        <v/>
      </c>
      <c r="Q472" s="143" t="str">
        <f t="shared" ca="1" si="120"/>
        <v/>
      </c>
      <c r="R472" s="146"/>
      <c r="AA472" s="8" t="str">
        <f t="shared" ca="1" si="121"/>
        <v/>
      </c>
      <c r="AB472" s="8" t="str">
        <f t="shared" ca="1" si="122"/>
        <v/>
      </c>
      <c r="AC472" s="8" t="str">
        <f t="shared" ca="1" si="128"/>
        <v/>
      </c>
      <c r="AD472" s="8" t="str">
        <f t="shared" ca="1" si="128"/>
        <v/>
      </c>
      <c r="AE472" s="38" t="str">
        <f t="shared" ca="1" si="123"/>
        <v/>
      </c>
      <c r="AF472" s="38" t="str">
        <f t="shared" ca="1" si="124"/>
        <v/>
      </c>
      <c r="AG472" s="8" t="str">
        <f t="shared" ca="1" si="125"/>
        <v/>
      </c>
      <c r="AH472" s="8" t="str">
        <f t="shared" ca="1" si="126"/>
        <v/>
      </c>
      <c r="AI472" s="8" t="str">
        <f t="shared" ca="1" si="127"/>
        <v/>
      </c>
    </row>
    <row r="473" spans="11:35">
      <c r="K473" s="135" t="str">
        <f t="shared" ref="K473:K500" ca="1" si="129">IF(ROW()-$I$19&lt;$I$8,OFFSET($A$1,ROW()-$I$19+$I$4,COLUMN()-$I$21+$I$6),IF(ROW()-$I$19&lt;$I$8+$I$16,OFFSET($A$1,ROW()-$I$19-$I$8+$I$12,COLUMN()-$I$21+$I$14),""))</f>
        <v/>
      </c>
      <c r="L473" s="135" t="str">
        <f ca="1">IF(ROW()-$I$19&lt;$I$8,OFFSET(#REF!,ROW()-$I$19+$I$4,COLUMN()-$I$21+$I$6),IF(ROW()-$I$19&lt;$I$8+$I$16,OFFSET(#REF!,ROW()-$I$19-$I$8+$I$12,COLUMN()-$I$21+$I$14),""))</f>
        <v/>
      </c>
      <c r="M473" s="141" t="str">
        <f t="shared" ca="1" si="116"/>
        <v/>
      </c>
      <c r="N473" s="142" t="str">
        <f t="shared" ca="1" si="117"/>
        <v/>
      </c>
      <c r="O473" s="143" t="str">
        <f t="shared" ca="1" si="118"/>
        <v/>
      </c>
      <c r="P473" s="143" t="str">
        <f t="shared" ca="1" si="119"/>
        <v/>
      </c>
      <c r="Q473" s="143" t="str">
        <f t="shared" ca="1" si="120"/>
        <v/>
      </c>
      <c r="R473" s="146"/>
      <c r="AA473" s="8" t="str">
        <f t="shared" ca="1" si="121"/>
        <v/>
      </c>
      <c r="AB473" s="8" t="str">
        <f t="shared" ca="1" si="122"/>
        <v/>
      </c>
      <c r="AC473" s="8" t="str">
        <f t="shared" ca="1" si="128"/>
        <v/>
      </c>
      <c r="AD473" s="8" t="str">
        <f t="shared" ca="1" si="128"/>
        <v/>
      </c>
      <c r="AE473" s="38" t="str">
        <f t="shared" ca="1" si="123"/>
        <v/>
      </c>
      <c r="AF473" s="38" t="str">
        <f t="shared" ca="1" si="124"/>
        <v/>
      </c>
      <c r="AG473" s="8" t="str">
        <f t="shared" ca="1" si="125"/>
        <v/>
      </c>
      <c r="AH473" s="8" t="str">
        <f t="shared" ca="1" si="126"/>
        <v/>
      </c>
      <c r="AI473" s="8" t="str">
        <f t="shared" ca="1" si="127"/>
        <v/>
      </c>
    </row>
    <row r="474" spans="11:35">
      <c r="K474" s="135" t="str">
        <f t="shared" ca="1" si="129"/>
        <v/>
      </c>
      <c r="L474" s="135" t="str">
        <f ca="1">IF(ROW()-$I$19&lt;$I$8,OFFSET(#REF!,ROW()-$I$19+$I$4,COLUMN()-$I$21+$I$6),IF(ROW()-$I$19&lt;$I$8+$I$16,OFFSET(#REF!,ROW()-$I$19-$I$8+$I$12,COLUMN()-$I$21+$I$14),""))</f>
        <v/>
      </c>
      <c r="M474" s="141" t="str">
        <f t="shared" ca="1" si="116"/>
        <v/>
      </c>
      <c r="N474" s="142" t="str">
        <f t="shared" ca="1" si="117"/>
        <v/>
      </c>
      <c r="O474" s="143" t="str">
        <f t="shared" ca="1" si="118"/>
        <v/>
      </c>
      <c r="P474" s="143" t="str">
        <f t="shared" ca="1" si="119"/>
        <v/>
      </c>
      <c r="Q474" s="143" t="str">
        <f t="shared" ca="1" si="120"/>
        <v/>
      </c>
      <c r="R474" s="146"/>
      <c r="AA474" s="8" t="str">
        <f t="shared" ca="1" si="121"/>
        <v/>
      </c>
      <c r="AB474" s="8" t="str">
        <f t="shared" ca="1" si="122"/>
        <v/>
      </c>
      <c r="AC474" s="8" t="str">
        <f t="shared" ca="1" si="128"/>
        <v/>
      </c>
      <c r="AD474" s="8" t="str">
        <f t="shared" ca="1" si="128"/>
        <v/>
      </c>
      <c r="AE474" s="38" t="str">
        <f t="shared" ca="1" si="123"/>
        <v/>
      </c>
      <c r="AF474" s="38" t="str">
        <f t="shared" ca="1" si="124"/>
        <v/>
      </c>
      <c r="AG474" s="8" t="str">
        <f t="shared" ca="1" si="125"/>
        <v/>
      </c>
      <c r="AH474" s="8" t="str">
        <f t="shared" ca="1" si="126"/>
        <v/>
      </c>
      <c r="AI474" s="8" t="str">
        <f t="shared" ca="1" si="127"/>
        <v/>
      </c>
    </row>
    <row r="475" spans="11:35">
      <c r="K475" s="135" t="str">
        <f t="shared" ca="1" si="129"/>
        <v/>
      </c>
      <c r="L475" s="135" t="str">
        <f ca="1">IF(ROW()-$I$19&lt;$I$8,OFFSET(#REF!,ROW()-$I$19+$I$4,COLUMN()-$I$21+$I$6),IF(ROW()-$I$19&lt;$I$8+$I$16,OFFSET(#REF!,ROW()-$I$19-$I$8+$I$12,COLUMN()-$I$21+$I$14),""))</f>
        <v/>
      </c>
      <c r="M475" s="141" t="str">
        <f t="shared" ca="1" si="116"/>
        <v/>
      </c>
      <c r="N475" s="142" t="str">
        <f t="shared" ca="1" si="117"/>
        <v/>
      </c>
      <c r="O475" s="143" t="str">
        <f t="shared" ca="1" si="118"/>
        <v/>
      </c>
      <c r="P475" s="143" t="str">
        <f t="shared" ca="1" si="119"/>
        <v/>
      </c>
      <c r="Q475" s="143" t="str">
        <f t="shared" ca="1" si="120"/>
        <v/>
      </c>
      <c r="R475" s="146"/>
      <c r="AA475" s="8" t="str">
        <f t="shared" ca="1" si="121"/>
        <v/>
      </c>
      <c r="AB475" s="8" t="str">
        <f t="shared" ca="1" si="122"/>
        <v/>
      </c>
      <c r="AC475" s="8" t="str">
        <f t="shared" ca="1" si="128"/>
        <v/>
      </c>
      <c r="AD475" s="8" t="str">
        <f t="shared" ca="1" si="128"/>
        <v/>
      </c>
      <c r="AE475" s="38" t="str">
        <f t="shared" ca="1" si="123"/>
        <v/>
      </c>
      <c r="AF475" s="38" t="str">
        <f t="shared" ca="1" si="124"/>
        <v/>
      </c>
      <c r="AG475" s="8" t="str">
        <f t="shared" ca="1" si="125"/>
        <v/>
      </c>
      <c r="AH475" s="8" t="str">
        <f t="shared" ca="1" si="126"/>
        <v/>
      </c>
      <c r="AI475" s="8" t="str">
        <f t="shared" ca="1" si="127"/>
        <v/>
      </c>
    </row>
    <row r="476" spans="11:35">
      <c r="K476" s="135" t="str">
        <f t="shared" ca="1" si="129"/>
        <v/>
      </c>
      <c r="L476" s="135" t="str">
        <f ca="1">IF(ROW()-$I$19&lt;$I$8,OFFSET(#REF!,ROW()-$I$19+$I$4,COLUMN()-$I$21+$I$6),IF(ROW()-$I$19&lt;$I$8+$I$16,OFFSET(#REF!,ROW()-$I$19-$I$8+$I$12,COLUMN()-$I$21+$I$14),""))</f>
        <v/>
      </c>
      <c r="M476" s="141" t="str">
        <f t="shared" ca="1" si="116"/>
        <v/>
      </c>
      <c r="N476" s="142" t="str">
        <f t="shared" ca="1" si="117"/>
        <v/>
      </c>
      <c r="O476" s="143" t="str">
        <f t="shared" ca="1" si="118"/>
        <v/>
      </c>
      <c r="P476" s="143" t="str">
        <f t="shared" ca="1" si="119"/>
        <v/>
      </c>
      <c r="Q476" s="143" t="str">
        <f t="shared" ca="1" si="120"/>
        <v/>
      </c>
      <c r="R476" s="146"/>
      <c r="AA476" s="8" t="str">
        <f t="shared" ca="1" si="121"/>
        <v/>
      </c>
      <c r="AB476" s="8" t="str">
        <f t="shared" ca="1" si="122"/>
        <v/>
      </c>
      <c r="AC476" s="8" t="str">
        <f t="shared" ca="1" si="128"/>
        <v/>
      </c>
      <c r="AD476" s="8" t="str">
        <f t="shared" ca="1" si="128"/>
        <v/>
      </c>
      <c r="AE476" s="38" t="str">
        <f t="shared" ca="1" si="123"/>
        <v/>
      </c>
      <c r="AF476" s="38" t="str">
        <f t="shared" ca="1" si="124"/>
        <v/>
      </c>
      <c r="AG476" s="8" t="str">
        <f t="shared" ca="1" si="125"/>
        <v/>
      </c>
      <c r="AH476" s="8" t="str">
        <f t="shared" ca="1" si="126"/>
        <v/>
      </c>
      <c r="AI476" s="8" t="str">
        <f t="shared" ca="1" si="127"/>
        <v/>
      </c>
    </row>
    <row r="477" spans="11:35">
      <c r="K477" s="135" t="str">
        <f t="shared" ca="1" si="129"/>
        <v/>
      </c>
      <c r="L477" s="135" t="str">
        <f ca="1">IF(ROW()-$I$19&lt;$I$8,OFFSET(#REF!,ROW()-$I$19+$I$4,COLUMN()-$I$21+$I$6),IF(ROW()-$I$19&lt;$I$8+$I$16,OFFSET(#REF!,ROW()-$I$19-$I$8+$I$12,COLUMN()-$I$21+$I$14),""))</f>
        <v/>
      </c>
      <c r="M477" s="141" t="str">
        <f t="shared" ca="1" si="116"/>
        <v/>
      </c>
      <c r="N477" s="142" t="str">
        <f t="shared" ca="1" si="117"/>
        <v/>
      </c>
      <c r="O477" s="143" t="str">
        <f t="shared" ca="1" si="118"/>
        <v/>
      </c>
      <c r="P477" s="143" t="str">
        <f t="shared" ca="1" si="119"/>
        <v/>
      </c>
      <c r="Q477" s="143" t="str">
        <f t="shared" ca="1" si="120"/>
        <v/>
      </c>
      <c r="R477" s="146"/>
      <c r="AA477" s="8" t="str">
        <f t="shared" ca="1" si="121"/>
        <v/>
      </c>
      <c r="AB477" s="8" t="str">
        <f t="shared" ca="1" si="122"/>
        <v/>
      </c>
      <c r="AC477" s="8" t="str">
        <f t="shared" ca="1" si="128"/>
        <v/>
      </c>
      <c r="AD477" s="8" t="str">
        <f t="shared" ca="1" si="128"/>
        <v/>
      </c>
      <c r="AE477" s="38" t="str">
        <f t="shared" ca="1" si="123"/>
        <v/>
      </c>
      <c r="AF477" s="38" t="str">
        <f t="shared" ca="1" si="124"/>
        <v/>
      </c>
      <c r="AG477" s="8" t="str">
        <f t="shared" ca="1" si="125"/>
        <v/>
      </c>
      <c r="AH477" s="8" t="str">
        <f t="shared" ca="1" si="126"/>
        <v/>
      </c>
      <c r="AI477" s="8" t="str">
        <f t="shared" ca="1" si="127"/>
        <v/>
      </c>
    </row>
    <row r="478" spans="11:35">
      <c r="K478" s="135" t="str">
        <f t="shared" ca="1" si="129"/>
        <v/>
      </c>
      <c r="L478" s="135" t="str">
        <f ca="1">IF(ROW()-$I$19&lt;$I$8,OFFSET(#REF!,ROW()-$I$19+$I$4,COLUMN()-$I$21+$I$6),IF(ROW()-$I$19&lt;$I$8+$I$16,OFFSET(#REF!,ROW()-$I$19-$I$8+$I$12,COLUMN()-$I$21+$I$14),""))</f>
        <v/>
      </c>
      <c r="M478" s="141" t="str">
        <f t="shared" ca="1" si="116"/>
        <v/>
      </c>
      <c r="N478" s="142" t="str">
        <f t="shared" ca="1" si="117"/>
        <v/>
      </c>
      <c r="O478" s="143" t="str">
        <f t="shared" ca="1" si="118"/>
        <v/>
      </c>
      <c r="P478" s="143" t="str">
        <f t="shared" ca="1" si="119"/>
        <v/>
      </c>
      <c r="Q478" s="143" t="str">
        <f t="shared" ca="1" si="120"/>
        <v/>
      </c>
      <c r="R478" s="146"/>
      <c r="AA478" s="8" t="str">
        <f t="shared" ca="1" si="121"/>
        <v/>
      </c>
      <c r="AB478" s="8" t="str">
        <f t="shared" ca="1" si="122"/>
        <v/>
      </c>
      <c r="AC478" s="8" t="str">
        <f t="shared" ca="1" si="128"/>
        <v/>
      </c>
      <c r="AD478" s="8" t="str">
        <f t="shared" ca="1" si="128"/>
        <v/>
      </c>
      <c r="AE478" s="38" t="str">
        <f t="shared" ca="1" si="123"/>
        <v/>
      </c>
      <c r="AF478" s="38" t="str">
        <f t="shared" ca="1" si="124"/>
        <v/>
      </c>
      <c r="AG478" s="8" t="str">
        <f t="shared" ca="1" si="125"/>
        <v/>
      </c>
      <c r="AH478" s="8" t="str">
        <f t="shared" ca="1" si="126"/>
        <v/>
      </c>
      <c r="AI478" s="8" t="str">
        <f t="shared" ca="1" si="127"/>
        <v/>
      </c>
    </row>
    <row r="479" spans="11:35">
      <c r="K479" s="135" t="str">
        <f t="shared" ca="1" si="129"/>
        <v/>
      </c>
      <c r="L479" s="135" t="str">
        <f ca="1">IF(ROW()-$I$19&lt;$I$8,OFFSET(#REF!,ROW()-$I$19+$I$4,COLUMN()-$I$21+$I$6),IF(ROW()-$I$19&lt;$I$8+$I$16,OFFSET(#REF!,ROW()-$I$19-$I$8+$I$12,COLUMN()-$I$21+$I$14),""))</f>
        <v/>
      </c>
      <c r="M479" s="141" t="str">
        <f t="shared" ca="1" si="116"/>
        <v/>
      </c>
      <c r="N479" s="142" t="str">
        <f t="shared" ca="1" si="117"/>
        <v/>
      </c>
      <c r="O479" s="143" t="str">
        <f t="shared" ca="1" si="118"/>
        <v/>
      </c>
      <c r="P479" s="143" t="str">
        <f t="shared" ca="1" si="119"/>
        <v/>
      </c>
      <c r="Q479" s="143" t="str">
        <f t="shared" ca="1" si="120"/>
        <v/>
      </c>
      <c r="R479" s="146"/>
      <c r="AA479" s="8" t="str">
        <f t="shared" ca="1" si="121"/>
        <v/>
      </c>
      <c r="AB479" s="8" t="str">
        <f t="shared" ca="1" si="122"/>
        <v/>
      </c>
      <c r="AC479" s="8" t="str">
        <f t="shared" ca="1" si="128"/>
        <v/>
      </c>
      <c r="AD479" s="8" t="str">
        <f t="shared" ca="1" si="128"/>
        <v/>
      </c>
      <c r="AE479" s="38" t="str">
        <f t="shared" ca="1" si="123"/>
        <v/>
      </c>
      <c r="AF479" s="38" t="str">
        <f t="shared" ca="1" si="124"/>
        <v/>
      </c>
      <c r="AG479" s="8" t="str">
        <f t="shared" ca="1" si="125"/>
        <v/>
      </c>
      <c r="AH479" s="8" t="str">
        <f t="shared" ca="1" si="126"/>
        <v/>
      </c>
      <c r="AI479" s="8" t="str">
        <f t="shared" ca="1" si="127"/>
        <v/>
      </c>
    </row>
    <row r="480" spans="11:35">
      <c r="K480" s="135" t="str">
        <f t="shared" ca="1" si="129"/>
        <v/>
      </c>
      <c r="L480" s="135" t="str">
        <f ca="1">IF(ROW()-$I$19&lt;$I$8,OFFSET(#REF!,ROW()-$I$19+$I$4,COLUMN()-$I$21+$I$6),IF(ROW()-$I$19&lt;$I$8+$I$16,OFFSET(#REF!,ROW()-$I$19-$I$8+$I$12,COLUMN()-$I$21+$I$14),""))</f>
        <v/>
      </c>
      <c r="M480" s="141" t="str">
        <f t="shared" ca="1" si="116"/>
        <v/>
      </c>
      <c r="N480" s="142" t="str">
        <f t="shared" ca="1" si="117"/>
        <v/>
      </c>
      <c r="O480" s="143" t="str">
        <f t="shared" ca="1" si="118"/>
        <v/>
      </c>
      <c r="P480" s="143" t="str">
        <f t="shared" ca="1" si="119"/>
        <v/>
      </c>
      <c r="Q480" s="143" t="str">
        <f t="shared" ca="1" si="120"/>
        <v/>
      </c>
      <c r="R480" s="146"/>
      <c r="AA480" s="8" t="str">
        <f t="shared" ca="1" si="121"/>
        <v/>
      </c>
      <c r="AB480" s="8" t="str">
        <f t="shared" ca="1" si="122"/>
        <v/>
      </c>
      <c r="AC480" s="8" t="str">
        <f t="shared" ref="AC480:AD500" ca="1" si="130">IF(ROW()-$Y$11&lt;$Y$8,OFFSET($A$1,ROW()-$Y$11+$Y$4,COLUMN()-$Y$13+$Y$6),"")</f>
        <v/>
      </c>
      <c r="AD480" s="8" t="str">
        <f t="shared" ca="1" si="130"/>
        <v/>
      </c>
      <c r="AE480" s="38" t="str">
        <f t="shared" ca="1" si="123"/>
        <v/>
      </c>
      <c r="AF480" s="38" t="str">
        <f t="shared" ca="1" si="124"/>
        <v/>
      </c>
      <c r="AG480" s="8" t="str">
        <f t="shared" ca="1" si="125"/>
        <v/>
      </c>
      <c r="AH480" s="8" t="str">
        <f t="shared" ca="1" si="126"/>
        <v/>
      </c>
      <c r="AI480" s="8" t="str">
        <f t="shared" ca="1" si="127"/>
        <v/>
      </c>
    </row>
    <row r="481" spans="11:35">
      <c r="K481" s="135" t="str">
        <f t="shared" ca="1" si="129"/>
        <v/>
      </c>
      <c r="L481" s="135" t="str">
        <f ca="1">IF(ROW()-$I$19&lt;$I$8,OFFSET(#REF!,ROW()-$I$19+$I$4,COLUMN()-$I$21+$I$6),IF(ROW()-$I$19&lt;$I$8+$I$16,OFFSET(#REF!,ROW()-$I$19-$I$8+$I$12,COLUMN()-$I$21+$I$14),""))</f>
        <v/>
      </c>
      <c r="M481" s="141" t="str">
        <f t="shared" ca="1" si="116"/>
        <v/>
      </c>
      <c r="N481" s="142" t="str">
        <f t="shared" ca="1" si="117"/>
        <v/>
      </c>
      <c r="O481" s="143" t="str">
        <f t="shared" ca="1" si="118"/>
        <v/>
      </c>
      <c r="P481" s="143" t="str">
        <f t="shared" ca="1" si="119"/>
        <v/>
      </c>
      <c r="Q481" s="143" t="str">
        <f t="shared" ca="1" si="120"/>
        <v/>
      </c>
      <c r="R481" s="146"/>
      <c r="AA481" s="8" t="str">
        <f t="shared" ca="1" si="121"/>
        <v/>
      </c>
      <c r="AB481" s="8" t="str">
        <f t="shared" ca="1" si="122"/>
        <v/>
      </c>
      <c r="AC481" s="8" t="str">
        <f t="shared" ca="1" si="130"/>
        <v/>
      </c>
      <c r="AD481" s="8" t="str">
        <f t="shared" ca="1" si="130"/>
        <v/>
      </c>
      <c r="AE481" s="38" t="str">
        <f t="shared" ca="1" si="123"/>
        <v/>
      </c>
      <c r="AF481" s="38" t="str">
        <f t="shared" ca="1" si="124"/>
        <v/>
      </c>
      <c r="AG481" s="8" t="str">
        <f t="shared" ca="1" si="125"/>
        <v/>
      </c>
      <c r="AH481" s="8" t="str">
        <f t="shared" ca="1" si="126"/>
        <v/>
      </c>
      <c r="AI481" s="8" t="str">
        <f t="shared" ca="1" si="127"/>
        <v/>
      </c>
    </row>
    <row r="482" spans="11:35">
      <c r="K482" s="135" t="str">
        <f t="shared" ca="1" si="129"/>
        <v/>
      </c>
      <c r="L482" s="135" t="str">
        <f ca="1">IF(ROW()-$I$19&lt;$I$8,OFFSET(#REF!,ROW()-$I$19+$I$4,COLUMN()-$I$21+$I$6),IF(ROW()-$I$19&lt;$I$8+$I$16,OFFSET(#REF!,ROW()-$I$19-$I$8+$I$12,COLUMN()-$I$21+$I$14),""))</f>
        <v/>
      </c>
      <c r="M482" s="141" t="str">
        <f t="shared" ca="1" si="116"/>
        <v/>
      </c>
      <c r="N482" s="142" t="str">
        <f t="shared" ca="1" si="117"/>
        <v/>
      </c>
      <c r="O482" s="143" t="str">
        <f t="shared" ca="1" si="118"/>
        <v/>
      </c>
      <c r="P482" s="143" t="str">
        <f t="shared" ca="1" si="119"/>
        <v/>
      </c>
      <c r="Q482" s="143" t="str">
        <f t="shared" ca="1" si="120"/>
        <v/>
      </c>
      <c r="R482" s="146"/>
      <c r="AA482" s="8" t="str">
        <f t="shared" ca="1" si="121"/>
        <v/>
      </c>
      <c r="AB482" s="8" t="str">
        <f t="shared" ca="1" si="122"/>
        <v/>
      </c>
      <c r="AC482" s="8" t="str">
        <f t="shared" ca="1" si="130"/>
        <v/>
      </c>
      <c r="AD482" s="8" t="str">
        <f t="shared" ca="1" si="130"/>
        <v/>
      </c>
      <c r="AE482" s="38" t="str">
        <f t="shared" ca="1" si="123"/>
        <v/>
      </c>
      <c r="AF482" s="38" t="str">
        <f t="shared" ca="1" si="124"/>
        <v/>
      </c>
      <c r="AG482" s="8" t="str">
        <f t="shared" ca="1" si="125"/>
        <v/>
      </c>
      <c r="AH482" s="8" t="str">
        <f t="shared" ca="1" si="126"/>
        <v/>
      </c>
      <c r="AI482" s="8" t="str">
        <f t="shared" ca="1" si="127"/>
        <v/>
      </c>
    </row>
    <row r="483" spans="11:35">
      <c r="K483" s="135" t="str">
        <f t="shared" ca="1" si="129"/>
        <v/>
      </c>
      <c r="L483" s="135" t="str">
        <f ca="1">IF(ROW()-$I$19&lt;$I$8,OFFSET(#REF!,ROW()-$I$19+$I$4,COLUMN()-$I$21+$I$6),IF(ROW()-$I$19&lt;$I$8+$I$16,OFFSET(#REF!,ROW()-$I$19-$I$8+$I$12,COLUMN()-$I$21+$I$14),""))</f>
        <v/>
      </c>
      <c r="M483" s="141" t="str">
        <f t="shared" ca="1" si="116"/>
        <v/>
      </c>
      <c r="N483" s="142" t="str">
        <f t="shared" ca="1" si="117"/>
        <v/>
      </c>
      <c r="O483" s="143" t="str">
        <f t="shared" ca="1" si="118"/>
        <v/>
      </c>
      <c r="P483" s="143" t="str">
        <f t="shared" ca="1" si="119"/>
        <v/>
      </c>
      <c r="Q483" s="143" t="str">
        <f t="shared" ca="1" si="120"/>
        <v/>
      </c>
      <c r="R483" s="146"/>
      <c r="AA483" s="8" t="str">
        <f t="shared" ca="1" si="121"/>
        <v/>
      </c>
      <c r="AB483" s="8" t="str">
        <f t="shared" ca="1" si="122"/>
        <v/>
      </c>
      <c r="AC483" s="8" t="str">
        <f t="shared" ca="1" si="130"/>
        <v/>
      </c>
      <c r="AD483" s="8" t="str">
        <f t="shared" ca="1" si="130"/>
        <v/>
      </c>
      <c r="AE483" s="38" t="str">
        <f t="shared" ca="1" si="123"/>
        <v/>
      </c>
      <c r="AF483" s="38" t="str">
        <f t="shared" ca="1" si="124"/>
        <v/>
      </c>
      <c r="AG483" s="8" t="str">
        <f t="shared" ca="1" si="125"/>
        <v/>
      </c>
      <c r="AH483" s="8" t="str">
        <f t="shared" ca="1" si="126"/>
        <v/>
      </c>
      <c r="AI483" s="8" t="str">
        <f t="shared" ca="1" si="127"/>
        <v/>
      </c>
    </row>
    <row r="484" spans="11:35">
      <c r="K484" s="135" t="str">
        <f t="shared" ca="1" si="129"/>
        <v/>
      </c>
      <c r="L484" s="135" t="str">
        <f ca="1">IF(ROW()-$I$19&lt;$I$8,OFFSET(#REF!,ROW()-$I$19+$I$4,COLUMN()-$I$21+$I$6),IF(ROW()-$I$19&lt;$I$8+$I$16,OFFSET(#REF!,ROW()-$I$19-$I$8+$I$12,COLUMN()-$I$21+$I$14),""))</f>
        <v/>
      </c>
      <c r="M484" s="141" t="str">
        <f t="shared" ca="1" si="116"/>
        <v/>
      </c>
      <c r="N484" s="142" t="str">
        <f t="shared" ca="1" si="117"/>
        <v/>
      </c>
      <c r="O484" s="143" t="str">
        <f t="shared" ca="1" si="118"/>
        <v/>
      </c>
      <c r="P484" s="143" t="str">
        <f t="shared" ca="1" si="119"/>
        <v/>
      </c>
      <c r="Q484" s="143" t="str">
        <f t="shared" ca="1" si="120"/>
        <v/>
      </c>
      <c r="R484" s="146"/>
      <c r="AA484" s="8" t="str">
        <f t="shared" ca="1" si="121"/>
        <v/>
      </c>
      <c r="AB484" s="8" t="str">
        <f t="shared" ca="1" si="122"/>
        <v/>
      </c>
      <c r="AC484" s="8" t="str">
        <f t="shared" ca="1" si="130"/>
        <v/>
      </c>
      <c r="AD484" s="8" t="str">
        <f t="shared" ca="1" si="130"/>
        <v/>
      </c>
      <c r="AE484" s="38" t="str">
        <f t="shared" ca="1" si="123"/>
        <v/>
      </c>
      <c r="AF484" s="38" t="str">
        <f t="shared" ca="1" si="124"/>
        <v/>
      </c>
      <c r="AG484" s="8" t="str">
        <f t="shared" ca="1" si="125"/>
        <v/>
      </c>
      <c r="AH484" s="8" t="str">
        <f t="shared" ca="1" si="126"/>
        <v/>
      </c>
      <c r="AI484" s="8" t="str">
        <f t="shared" ca="1" si="127"/>
        <v/>
      </c>
    </row>
    <row r="485" spans="11:35">
      <c r="K485" s="135" t="str">
        <f t="shared" ca="1" si="129"/>
        <v/>
      </c>
      <c r="L485" s="135" t="str">
        <f ca="1">IF(ROW()-$I$19&lt;$I$8,OFFSET(#REF!,ROW()-$I$19+$I$4,COLUMN()-$I$21+$I$6),IF(ROW()-$I$19&lt;$I$8+$I$16,OFFSET(#REF!,ROW()-$I$19-$I$8+$I$12,COLUMN()-$I$21+$I$14),""))</f>
        <v/>
      </c>
      <c r="M485" s="141" t="str">
        <f t="shared" ca="1" si="116"/>
        <v/>
      </c>
      <c r="N485" s="142" t="str">
        <f t="shared" ca="1" si="117"/>
        <v/>
      </c>
      <c r="O485" s="143" t="str">
        <f t="shared" ca="1" si="118"/>
        <v/>
      </c>
      <c r="P485" s="143" t="str">
        <f t="shared" ca="1" si="119"/>
        <v/>
      </c>
      <c r="Q485" s="143" t="str">
        <f t="shared" ca="1" si="120"/>
        <v/>
      </c>
      <c r="R485" s="146"/>
      <c r="AA485" s="8" t="str">
        <f t="shared" ca="1" si="121"/>
        <v/>
      </c>
      <c r="AB485" s="8" t="str">
        <f t="shared" ca="1" si="122"/>
        <v/>
      </c>
      <c r="AC485" s="8" t="str">
        <f t="shared" ca="1" si="130"/>
        <v/>
      </c>
      <c r="AD485" s="8" t="str">
        <f t="shared" ca="1" si="130"/>
        <v/>
      </c>
      <c r="AE485" s="38" t="str">
        <f t="shared" ca="1" si="123"/>
        <v/>
      </c>
      <c r="AF485" s="38" t="str">
        <f t="shared" ca="1" si="124"/>
        <v/>
      </c>
      <c r="AG485" s="8" t="str">
        <f t="shared" ca="1" si="125"/>
        <v/>
      </c>
      <c r="AH485" s="8" t="str">
        <f t="shared" ca="1" si="126"/>
        <v/>
      </c>
      <c r="AI485" s="8" t="str">
        <f t="shared" ca="1" si="127"/>
        <v/>
      </c>
    </row>
    <row r="486" spans="11:35">
      <c r="K486" s="135" t="str">
        <f t="shared" ca="1" si="129"/>
        <v/>
      </c>
      <c r="L486" s="135" t="str">
        <f ca="1">IF(ROW()-$I$19&lt;$I$8,OFFSET(#REF!,ROW()-$I$19+$I$4,COLUMN()-$I$21+$I$6),IF(ROW()-$I$19&lt;$I$8+$I$16,OFFSET(#REF!,ROW()-$I$19-$I$8+$I$12,COLUMN()-$I$21+$I$14),""))</f>
        <v/>
      </c>
      <c r="M486" s="141" t="str">
        <f t="shared" ca="1" si="116"/>
        <v/>
      </c>
      <c r="N486" s="142" t="str">
        <f t="shared" ca="1" si="117"/>
        <v/>
      </c>
      <c r="O486" s="143" t="str">
        <f t="shared" ca="1" si="118"/>
        <v/>
      </c>
      <c r="P486" s="143" t="str">
        <f t="shared" ca="1" si="119"/>
        <v/>
      </c>
      <c r="Q486" s="143" t="str">
        <f t="shared" ca="1" si="120"/>
        <v/>
      </c>
      <c r="R486" s="146"/>
      <c r="AA486" s="8" t="str">
        <f t="shared" ca="1" si="121"/>
        <v/>
      </c>
      <c r="AB486" s="8" t="str">
        <f t="shared" ca="1" si="122"/>
        <v/>
      </c>
      <c r="AC486" s="8" t="str">
        <f t="shared" ca="1" si="130"/>
        <v/>
      </c>
      <c r="AD486" s="8" t="str">
        <f t="shared" ca="1" si="130"/>
        <v/>
      </c>
      <c r="AE486" s="38" t="str">
        <f t="shared" ca="1" si="123"/>
        <v/>
      </c>
      <c r="AF486" s="38" t="str">
        <f t="shared" ca="1" si="124"/>
        <v/>
      </c>
      <c r="AG486" s="8" t="str">
        <f t="shared" ca="1" si="125"/>
        <v/>
      </c>
      <c r="AH486" s="8" t="str">
        <f t="shared" ca="1" si="126"/>
        <v/>
      </c>
      <c r="AI486" s="8" t="str">
        <f t="shared" ca="1" si="127"/>
        <v/>
      </c>
    </row>
    <row r="487" spans="11:35">
      <c r="K487" s="135" t="str">
        <f t="shared" ca="1" si="129"/>
        <v/>
      </c>
      <c r="L487" s="135" t="str">
        <f ca="1">IF(ROW()-$I$19&lt;$I$8,OFFSET(#REF!,ROW()-$I$19+$I$4,COLUMN()-$I$21+$I$6),IF(ROW()-$I$19&lt;$I$8+$I$16,OFFSET(#REF!,ROW()-$I$19-$I$8+$I$12,COLUMN()-$I$21+$I$14),""))</f>
        <v/>
      </c>
      <c r="M487" s="141" t="str">
        <f t="shared" ca="1" si="116"/>
        <v/>
      </c>
      <c r="N487" s="142" t="str">
        <f t="shared" ca="1" si="117"/>
        <v/>
      </c>
      <c r="O487" s="143" t="str">
        <f t="shared" ca="1" si="118"/>
        <v/>
      </c>
      <c r="P487" s="143" t="str">
        <f t="shared" ca="1" si="119"/>
        <v/>
      </c>
      <c r="Q487" s="143" t="str">
        <f t="shared" ca="1" si="120"/>
        <v/>
      </c>
      <c r="R487" s="146"/>
      <c r="AA487" s="8" t="str">
        <f t="shared" ca="1" si="121"/>
        <v/>
      </c>
      <c r="AB487" s="8" t="str">
        <f t="shared" ca="1" si="122"/>
        <v/>
      </c>
      <c r="AC487" s="8" t="str">
        <f t="shared" ca="1" si="130"/>
        <v/>
      </c>
      <c r="AD487" s="8" t="str">
        <f t="shared" ca="1" si="130"/>
        <v/>
      </c>
      <c r="AE487" s="38" t="str">
        <f t="shared" ca="1" si="123"/>
        <v/>
      </c>
      <c r="AF487" s="38" t="str">
        <f t="shared" ca="1" si="124"/>
        <v/>
      </c>
      <c r="AG487" s="8" t="str">
        <f t="shared" ca="1" si="125"/>
        <v/>
      </c>
      <c r="AH487" s="8" t="str">
        <f t="shared" ca="1" si="126"/>
        <v/>
      </c>
      <c r="AI487" s="8" t="str">
        <f t="shared" ca="1" si="127"/>
        <v/>
      </c>
    </row>
    <row r="488" spans="11:35">
      <c r="K488" s="135" t="str">
        <f t="shared" ca="1" si="129"/>
        <v/>
      </c>
      <c r="L488" s="135" t="str">
        <f ca="1">IF(ROW()-$I$19&lt;$I$8,OFFSET(#REF!,ROW()-$I$19+$I$4,COLUMN()-$I$21+$I$6),IF(ROW()-$I$19&lt;$I$8+$I$16,OFFSET(#REF!,ROW()-$I$19-$I$8+$I$12,COLUMN()-$I$21+$I$14),""))</f>
        <v/>
      </c>
      <c r="M488" s="141" t="str">
        <f t="shared" ca="1" si="116"/>
        <v/>
      </c>
      <c r="N488" s="142" t="str">
        <f t="shared" ca="1" si="117"/>
        <v/>
      </c>
      <c r="O488" s="143" t="str">
        <f t="shared" ca="1" si="118"/>
        <v/>
      </c>
      <c r="P488" s="143" t="str">
        <f t="shared" ca="1" si="119"/>
        <v/>
      </c>
      <c r="Q488" s="143" t="str">
        <f t="shared" ca="1" si="120"/>
        <v/>
      </c>
      <c r="R488" s="146"/>
      <c r="AA488" s="8" t="str">
        <f t="shared" ca="1" si="121"/>
        <v/>
      </c>
      <c r="AB488" s="8" t="str">
        <f t="shared" ca="1" si="122"/>
        <v/>
      </c>
      <c r="AC488" s="8" t="str">
        <f t="shared" ca="1" si="130"/>
        <v/>
      </c>
      <c r="AD488" s="8" t="str">
        <f t="shared" ca="1" si="130"/>
        <v/>
      </c>
      <c r="AE488" s="38" t="str">
        <f t="shared" ca="1" si="123"/>
        <v/>
      </c>
      <c r="AF488" s="38" t="str">
        <f t="shared" ca="1" si="124"/>
        <v/>
      </c>
      <c r="AG488" s="8" t="str">
        <f t="shared" ca="1" si="125"/>
        <v/>
      </c>
      <c r="AH488" s="8" t="str">
        <f t="shared" ca="1" si="126"/>
        <v/>
      </c>
      <c r="AI488" s="8" t="str">
        <f t="shared" ca="1" si="127"/>
        <v/>
      </c>
    </row>
    <row r="489" spans="11:35">
      <c r="K489" s="135" t="str">
        <f t="shared" ca="1" si="129"/>
        <v/>
      </c>
      <c r="L489" s="135" t="str">
        <f ca="1">IF(ROW()-$I$19&lt;$I$8,OFFSET(#REF!,ROW()-$I$19+$I$4,COLUMN()-$I$21+$I$6),IF(ROW()-$I$19&lt;$I$8+$I$16,OFFSET(#REF!,ROW()-$I$19-$I$8+$I$12,COLUMN()-$I$21+$I$14),""))</f>
        <v/>
      </c>
      <c r="M489" s="141" t="str">
        <f t="shared" ca="1" si="116"/>
        <v/>
      </c>
      <c r="N489" s="142" t="str">
        <f t="shared" ca="1" si="117"/>
        <v/>
      </c>
      <c r="O489" s="143" t="str">
        <f t="shared" ca="1" si="118"/>
        <v/>
      </c>
      <c r="P489" s="143" t="str">
        <f t="shared" ca="1" si="119"/>
        <v/>
      </c>
      <c r="Q489" s="143" t="str">
        <f t="shared" ca="1" si="120"/>
        <v/>
      </c>
      <c r="R489" s="146"/>
      <c r="AA489" s="8" t="str">
        <f t="shared" ca="1" si="121"/>
        <v/>
      </c>
      <c r="AB489" s="8" t="str">
        <f t="shared" ca="1" si="122"/>
        <v/>
      </c>
      <c r="AC489" s="8" t="str">
        <f t="shared" ca="1" si="130"/>
        <v/>
      </c>
      <c r="AD489" s="8" t="str">
        <f t="shared" ca="1" si="130"/>
        <v/>
      </c>
      <c r="AE489" s="38" t="str">
        <f t="shared" ca="1" si="123"/>
        <v/>
      </c>
      <c r="AF489" s="38" t="str">
        <f t="shared" ca="1" si="124"/>
        <v/>
      </c>
      <c r="AG489" s="8" t="str">
        <f t="shared" ca="1" si="125"/>
        <v/>
      </c>
      <c r="AH489" s="8" t="str">
        <f t="shared" ca="1" si="126"/>
        <v/>
      </c>
      <c r="AI489" s="8" t="str">
        <f t="shared" ca="1" si="127"/>
        <v/>
      </c>
    </row>
    <row r="490" spans="11:35">
      <c r="K490" s="135" t="str">
        <f t="shared" ca="1" si="129"/>
        <v/>
      </c>
      <c r="L490" s="135" t="str">
        <f ca="1">IF(ROW()-$I$19&lt;$I$8,OFFSET(#REF!,ROW()-$I$19+$I$4,COLUMN()-$I$21+$I$6),IF(ROW()-$I$19&lt;$I$8+$I$16,OFFSET(#REF!,ROW()-$I$19-$I$8+$I$12,COLUMN()-$I$21+$I$14),""))</f>
        <v/>
      </c>
      <c r="M490" s="141" t="str">
        <f t="shared" ca="1" si="116"/>
        <v/>
      </c>
      <c r="N490" s="142" t="str">
        <f t="shared" ca="1" si="117"/>
        <v/>
      </c>
      <c r="O490" s="143" t="str">
        <f t="shared" ca="1" si="118"/>
        <v/>
      </c>
      <c r="P490" s="143" t="str">
        <f t="shared" ca="1" si="119"/>
        <v/>
      </c>
      <c r="Q490" s="143" t="str">
        <f t="shared" ca="1" si="120"/>
        <v/>
      </c>
      <c r="R490" s="146"/>
      <c r="AA490" s="8" t="str">
        <f t="shared" ca="1" si="121"/>
        <v/>
      </c>
      <c r="AB490" s="8" t="str">
        <f t="shared" ca="1" si="122"/>
        <v/>
      </c>
      <c r="AC490" s="8" t="str">
        <f t="shared" ca="1" si="130"/>
        <v/>
      </c>
      <c r="AD490" s="8" t="str">
        <f t="shared" ca="1" si="130"/>
        <v/>
      </c>
      <c r="AE490" s="38" t="str">
        <f t="shared" ca="1" si="123"/>
        <v/>
      </c>
      <c r="AF490" s="38" t="str">
        <f t="shared" ca="1" si="124"/>
        <v/>
      </c>
      <c r="AG490" s="8" t="str">
        <f t="shared" ca="1" si="125"/>
        <v/>
      </c>
      <c r="AH490" s="8" t="str">
        <f t="shared" ca="1" si="126"/>
        <v/>
      </c>
      <c r="AI490" s="8" t="str">
        <f t="shared" ca="1" si="127"/>
        <v/>
      </c>
    </row>
    <row r="491" spans="11:35">
      <c r="K491" s="135" t="str">
        <f t="shared" ca="1" si="129"/>
        <v/>
      </c>
      <c r="L491" s="135" t="str">
        <f ca="1">IF(ROW()-$I$19&lt;$I$8,OFFSET(#REF!,ROW()-$I$19+$I$4,COLUMN()-$I$21+$I$6),IF(ROW()-$I$19&lt;$I$8+$I$16,OFFSET(#REF!,ROW()-$I$19-$I$8+$I$12,COLUMN()-$I$21+$I$14),""))</f>
        <v/>
      </c>
      <c r="M491" s="141" t="str">
        <f t="shared" ca="1" si="116"/>
        <v/>
      </c>
      <c r="N491" s="142" t="str">
        <f t="shared" ca="1" si="117"/>
        <v/>
      </c>
      <c r="O491" s="143" t="str">
        <f t="shared" ca="1" si="118"/>
        <v/>
      </c>
      <c r="P491" s="143" t="str">
        <f t="shared" ca="1" si="119"/>
        <v/>
      </c>
      <c r="Q491" s="143" t="str">
        <f t="shared" ca="1" si="120"/>
        <v/>
      </c>
      <c r="R491" s="146"/>
      <c r="AA491" s="8" t="str">
        <f t="shared" ca="1" si="121"/>
        <v/>
      </c>
      <c r="AB491" s="8" t="str">
        <f t="shared" ca="1" si="122"/>
        <v/>
      </c>
      <c r="AC491" s="8" t="str">
        <f t="shared" ca="1" si="130"/>
        <v/>
      </c>
      <c r="AD491" s="8" t="str">
        <f t="shared" ca="1" si="130"/>
        <v/>
      </c>
      <c r="AE491" s="38" t="str">
        <f t="shared" ca="1" si="123"/>
        <v/>
      </c>
      <c r="AF491" s="38" t="str">
        <f t="shared" ca="1" si="124"/>
        <v/>
      </c>
      <c r="AG491" s="8" t="str">
        <f t="shared" ca="1" si="125"/>
        <v/>
      </c>
      <c r="AH491" s="8" t="str">
        <f t="shared" ca="1" si="126"/>
        <v/>
      </c>
      <c r="AI491" s="8" t="str">
        <f t="shared" ca="1" si="127"/>
        <v/>
      </c>
    </row>
    <row r="492" spans="11:35">
      <c r="K492" s="135" t="str">
        <f t="shared" ca="1" si="129"/>
        <v/>
      </c>
      <c r="L492" s="135" t="str">
        <f ca="1">IF(ROW()-$I$19&lt;$I$8,OFFSET(#REF!,ROW()-$I$19+$I$4,COLUMN()-$I$21+$I$6),IF(ROW()-$I$19&lt;$I$8+$I$16,OFFSET(#REF!,ROW()-$I$19-$I$8+$I$12,COLUMN()-$I$21+$I$14),""))</f>
        <v/>
      </c>
      <c r="M492" s="141" t="str">
        <f t="shared" ca="1" si="116"/>
        <v/>
      </c>
      <c r="N492" s="142" t="str">
        <f t="shared" ca="1" si="117"/>
        <v/>
      </c>
      <c r="O492" s="143" t="str">
        <f t="shared" ca="1" si="118"/>
        <v/>
      </c>
      <c r="P492" s="143" t="str">
        <f t="shared" ca="1" si="119"/>
        <v/>
      </c>
      <c r="Q492" s="143" t="str">
        <f t="shared" ca="1" si="120"/>
        <v/>
      </c>
      <c r="R492" s="146"/>
      <c r="AA492" s="8" t="str">
        <f t="shared" ca="1" si="121"/>
        <v/>
      </c>
      <c r="AB492" s="8" t="str">
        <f t="shared" ca="1" si="122"/>
        <v/>
      </c>
      <c r="AC492" s="8" t="str">
        <f t="shared" ca="1" si="130"/>
        <v/>
      </c>
      <c r="AD492" s="8" t="str">
        <f t="shared" ca="1" si="130"/>
        <v/>
      </c>
      <c r="AE492" s="38" t="str">
        <f t="shared" ca="1" si="123"/>
        <v/>
      </c>
      <c r="AF492" s="38" t="str">
        <f t="shared" ca="1" si="124"/>
        <v/>
      </c>
      <c r="AG492" s="8" t="str">
        <f t="shared" ca="1" si="125"/>
        <v/>
      </c>
      <c r="AH492" s="8" t="str">
        <f t="shared" ca="1" si="126"/>
        <v/>
      </c>
      <c r="AI492" s="8" t="str">
        <f t="shared" ca="1" si="127"/>
        <v/>
      </c>
    </row>
    <row r="493" spans="11:35">
      <c r="K493" s="135" t="str">
        <f t="shared" ca="1" si="129"/>
        <v/>
      </c>
      <c r="L493" s="135" t="str">
        <f ca="1">IF(ROW()-$I$19&lt;$I$8,OFFSET(#REF!,ROW()-$I$19+$I$4,COLUMN()-$I$21+$I$6),IF(ROW()-$I$19&lt;$I$8+$I$16,OFFSET(#REF!,ROW()-$I$19-$I$8+$I$12,COLUMN()-$I$21+$I$14),""))</f>
        <v/>
      </c>
      <c r="M493" s="141" t="str">
        <f t="shared" ca="1" si="116"/>
        <v/>
      </c>
      <c r="N493" s="142" t="str">
        <f t="shared" ca="1" si="117"/>
        <v/>
      </c>
      <c r="O493" s="143" t="str">
        <f t="shared" ca="1" si="118"/>
        <v/>
      </c>
      <c r="P493" s="143" t="str">
        <f t="shared" ca="1" si="119"/>
        <v/>
      </c>
      <c r="Q493" s="143" t="str">
        <f t="shared" ca="1" si="120"/>
        <v/>
      </c>
      <c r="R493" s="146"/>
      <c r="AA493" s="8" t="str">
        <f t="shared" ca="1" si="121"/>
        <v/>
      </c>
      <c r="AB493" s="8" t="str">
        <f t="shared" ca="1" si="122"/>
        <v/>
      </c>
      <c r="AC493" s="8" t="str">
        <f t="shared" ca="1" si="130"/>
        <v/>
      </c>
      <c r="AD493" s="8" t="str">
        <f t="shared" ca="1" si="130"/>
        <v/>
      </c>
      <c r="AE493" s="38" t="str">
        <f t="shared" ca="1" si="123"/>
        <v/>
      </c>
      <c r="AF493" s="38" t="str">
        <f t="shared" ca="1" si="124"/>
        <v/>
      </c>
      <c r="AG493" s="8" t="str">
        <f t="shared" ca="1" si="125"/>
        <v/>
      </c>
      <c r="AH493" s="8" t="str">
        <f t="shared" ca="1" si="126"/>
        <v/>
      </c>
      <c r="AI493" s="8" t="str">
        <f t="shared" ca="1" si="127"/>
        <v/>
      </c>
    </row>
    <row r="494" spans="11:35">
      <c r="K494" s="135" t="str">
        <f t="shared" ca="1" si="129"/>
        <v/>
      </c>
      <c r="L494" s="135" t="str">
        <f ca="1">IF(ROW()-$I$19&lt;$I$8,OFFSET(#REF!,ROW()-$I$19+$I$4,COLUMN()-$I$21+$I$6),IF(ROW()-$I$19&lt;$I$8+$I$16,OFFSET(#REF!,ROW()-$I$19-$I$8+$I$12,COLUMN()-$I$21+$I$14),""))</f>
        <v/>
      </c>
      <c r="M494" s="141" t="str">
        <f t="shared" ca="1" si="116"/>
        <v/>
      </c>
      <c r="N494" s="142" t="str">
        <f t="shared" ca="1" si="117"/>
        <v/>
      </c>
      <c r="O494" s="143" t="str">
        <f t="shared" ca="1" si="118"/>
        <v/>
      </c>
      <c r="P494" s="143" t="str">
        <f t="shared" ca="1" si="119"/>
        <v/>
      </c>
      <c r="Q494" s="143" t="str">
        <f t="shared" ca="1" si="120"/>
        <v/>
      </c>
      <c r="R494" s="146"/>
      <c r="AA494" s="8" t="str">
        <f t="shared" ca="1" si="121"/>
        <v/>
      </c>
      <c r="AB494" s="8" t="str">
        <f t="shared" ca="1" si="122"/>
        <v/>
      </c>
      <c r="AC494" s="8" t="str">
        <f t="shared" ca="1" si="130"/>
        <v/>
      </c>
      <c r="AD494" s="8" t="str">
        <f t="shared" ca="1" si="130"/>
        <v/>
      </c>
      <c r="AE494" s="38" t="str">
        <f t="shared" ca="1" si="123"/>
        <v/>
      </c>
      <c r="AF494" s="38" t="str">
        <f t="shared" ca="1" si="124"/>
        <v/>
      </c>
      <c r="AG494" s="8" t="str">
        <f t="shared" ca="1" si="125"/>
        <v/>
      </c>
      <c r="AH494" s="8" t="str">
        <f t="shared" ca="1" si="126"/>
        <v/>
      </c>
      <c r="AI494" s="8" t="str">
        <f t="shared" ca="1" si="127"/>
        <v/>
      </c>
    </row>
    <row r="495" spans="11:35">
      <c r="K495" s="135" t="str">
        <f t="shared" ca="1" si="129"/>
        <v/>
      </c>
      <c r="L495" s="135" t="str">
        <f ca="1">IF(ROW()-$I$19&lt;$I$8,OFFSET(#REF!,ROW()-$I$19+$I$4,COLUMN()-$I$21+$I$6),IF(ROW()-$I$19&lt;$I$8+$I$16,OFFSET(#REF!,ROW()-$I$19-$I$8+$I$12,COLUMN()-$I$21+$I$14),""))</f>
        <v/>
      </c>
      <c r="M495" s="141" t="str">
        <f t="shared" ca="1" si="116"/>
        <v/>
      </c>
      <c r="N495" s="142" t="str">
        <f t="shared" ca="1" si="117"/>
        <v/>
      </c>
      <c r="O495" s="143" t="str">
        <f t="shared" ca="1" si="118"/>
        <v/>
      </c>
      <c r="P495" s="143" t="str">
        <f t="shared" ca="1" si="119"/>
        <v/>
      </c>
      <c r="Q495" s="143" t="str">
        <f t="shared" ca="1" si="120"/>
        <v/>
      </c>
      <c r="R495" s="146"/>
      <c r="AA495" s="8" t="str">
        <f t="shared" ca="1" si="121"/>
        <v/>
      </c>
      <c r="AB495" s="8" t="str">
        <f t="shared" ca="1" si="122"/>
        <v/>
      </c>
      <c r="AC495" s="8" t="str">
        <f t="shared" ca="1" si="130"/>
        <v/>
      </c>
      <c r="AD495" s="8" t="str">
        <f t="shared" ca="1" si="130"/>
        <v/>
      </c>
      <c r="AE495" s="38" t="str">
        <f t="shared" ca="1" si="123"/>
        <v/>
      </c>
      <c r="AF495" s="38" t="str">
        <f t="shared" ca="1" si="124"/>
        <v/>
      </c>
      <c r="AG495" s="8" t="str">
        <f t="shared" ca="1" si="125"/>
        <v/>
      </c>
      <c r="AH495" s="8" t="str">
        <f t="shared" ca="1" si="126"/>
        <v/>
      </c>
      <c r="AI495" s="8" t="str">
        <f t="shared" ca="1" si="127"/>
        <v/>
      </c>
    </row>
    <row r="496" spans="11:35">
      <c r="K496" s="135" t="str">
        <f t="shared" ca="1" si="129"/>
        <v/>
      </c>
      <c r="L496" s="135" t="str">
        <f ca="1">IF(ROW()-$I$19&lt;$I$8,OFFSET(#REF!,ROW()-$I$19+$I$4,COLUMN()-$I$21+$I$6),IF(ROW()-$I$19&lt;$I$8+$I$16,OFFSET(#REF!,ROW()-$I$19-$I$8+$I$12,COLUMN()-$I$21+$I$14),""))</f>
        <v/>
      </c>
      <c r="M496" s="141" t="str">
        <f t="shared" ca="1" si="116"/>
        <v/>
      </c>
      <c r="N496" s="142" t="str">
        <f t="shared" ca="1" si="117"/>
        <v/>
      </c>
      <c r="O496" s="143" t="str">
        <f t="shared" ca="1" si="118"/>
        <v/>
      </c>
      <c r="P496" s="143" t="str">
        <f t="shared" ca="1" si="119"/>
        <v/>
      </c>
      <c r="Q496" s="143" t="str">
        <f t="shared" ca="1" si="120"/>
        <v/>
      </c>
      <c r="R496" s="146"/>
      <c r="AA496" s="8" t="str">
        <f t="shared" ca="1" si="121"/>
        <v/>
      </c>
      <c r="AB496" s="8" t="str">
        <f t="shared" ca="1" si="122"/>
        <v/>
      </c>
      <c r="AC496" s="8" t="str">
        <f t="shared" ca="1" si="130"/>
        <v/>
      </c>
      <c r="AD496" s="8" t="str">
        <f t="shared" ca="1" si="130"/>
        <v/>
      </c>
      <c r="AE496" s="38" t="str">
        <f t="shared" ca="1" si="123"/>
        <v/>
      </c>
      <c r="AF496" s="38" t="str">
        <f t="shared" ca="1" si="124"/>
        <v/>
      </c>
      <c r="AG496" s="8" t="str">
        <f t="shared" ca="1" si="125"/>
        <v/>
      </c>
      <c r="AH496" s="8" t="str">
        <f t="shared" ca="1" si="126"/>
        <v/>
      </c>
      <c r="AI496" s="8" t="str">
        <f t="shared" ca="1" si="127"/>
        <v/>
      </c>
    </row>
    <row r="497" spans="11:35">
      <c r="K497" s="135" t="str">
        <f t="shared" ca="1" si="129"/>
        <v/>
      </c>
      <c r="L497" s="135" t="str">
        <f ca="1">IF(ROW()-$I$19&lt;$I$8,OFFSET(#REF!,ROW()-$I$19+$I$4,COLUMN()-$I$21+$I$6),IF(ROW()-$I$19&lt;$I$8+$I$16,OFFSET(#REF!,ROW()-$I$19-$I$8+$I$12,COLUMN()-$I$21+$I$14),""))</f>
        <v/>
      </c>
      <c r="M497" s="141" t="str">
        <f t="shared" ca="1" si="116"/>
        <v/>
      </c>
      <c r="N497" s="142" t="str">
        <f t="shared" ca="1" si="117"/>
        <v/>
      </c>
      <c r="O497" s="143" t="str">
        <f t="shared" ca="1" si="118"/>
        <v/>
      </c>
      <c r="P497" s="143" t="str">
        <f t="shared" ca="1" si="119"/>
        <v/>
      </c>
      <c r="Q497" s="143" t="str">
        <f t="shared" ca="1" si="120"/>
        <v/>
      </c>
      <c r="R497" s="146"/>
      <c r="AA497" s="8" t="str">
        <f t="shared" ca="1" si="121"/>
        <v/>
      </c>
      <c r="AB497" s="8" t="str">
        <f t="shared" ca="1" si="122"/>
        <v/>
      </c>
      <c r="AC497" s="8" t="str">
        <f t="shared" ca="1" si="130"/>
        <v/>
      </c>
      <c r="AD497" s="8" t="str">
        <f t="shared" ca="1" si="130"/>
        <v/>
      </c>
      <c r="AE497" s="38" t="str">
        <f t="shared" ca="1" si="123"/>
        <v/>
      </c>
      <c r="AF497" s="38" t="str">
        <f t="shared" ca="1" si="124"/>
        <v/>
      </c>
      <c r="AG497" s="8" t="str">
        <f t="shared" ca="1" si="125"/>
        <v/>
      </c>
      <c r="AH497" s="8" t="str">
        <f t="shared" ca="1" si="126"/>
        <v/>
      </c>
      <c r="AI497" s="8" t="str">
        <f t="shared" ca="1" si="127"/>
        <v/>
      </c>
    </row>
    <row r="498" spans="11:35">
      <c r="K498" s="135" t="str">
        <f t="shared" ca="1" si="129"/>
        <v/>
      </c>
      <c r="L498" s="135" t="str">
        <f ca="1">IF(ROW()-$I$19&lt;$I$8,OFFSET(#REF!,ROW()-$I$19+$I$4,COLUMN()-$I$21+$I$6),IF(ROW()-$I$19&lt;$I$8+$I$16,OFFSET(#REF!,ROW()-$I$19-$I$8+$I$12,COLUMN()-$I$21+$I$14),""))</f>
        <v/>
      </c>
      <c r="M498" s="141" t="str">
        <f t="shared" ca="1" si="116"/>
        <v/>
      </c>
      <c r="N498" s="142" t="str">
        <f t="shared" ca="1" si="117"/>
        <v/>
      </c>
      <c r="O498" s="143" t="str">
        <f t="shared" ca="1" si="118"/>
        <v/>
      </c>
      <c r="P498" s="143" t="str">
        <f t="shared" ca="1" si="119"/>
        <v/>
      </c>
      <c r="Q498" s="143" t="str">
        <f t="shared" ca="1" si="120"/>
        <v/>
      </c>
      <c r="R498" s="146"/>
      <c r="AA498" s="8" t="str">
        <f t="shared" ca="1" si="121"/>
        <v/>
      </c>
      <c r="AB498" s="8" t="str">
        <f t="shared" ca="1" si="122"/>
        <v/>
      </c>
      <c r="AC498" s="8" t="str">
        <f t="shared" ca="1" si="130"/>
        <v/>
      </c>
      <c r="AD498" s="8" t="str">
        <f t="shared" ca="1" si="130"/>
        <v/>
      </c>
      <c r="AE498" s="38" t="str">
        <f t="shared" ca="1" si="123"/>
        <v/>
      </c>
      <c r="AF498" s="38" t="str">
        <f t="shared" ca="1" si="124"/>
        <v/>
      </c>
      <c r="AG498" s="8" t="str">
        <f t="shared" ca="1" si="125"/>
        <v/>
      </c>
      <c r="AH498" s="8" t="str">
        <f t="shared" ca="1" si="126"/>
        <v/>
      </c>
      <c r="AI498" s="8" t="str">
        <f t="shared" ca="1" si="127"/>
        <v/>
      </c>
    </row>
    <row r="499" spans="11:35">
      <c r="K499" s="135" t="str">
        <f t="shared" ca="1" si="129"/>
        <v/>
      </c>
      <c r="L499" s="135" t="str">
        <f ca="1">IF(ROW()-$I$19&lt;$I$8,OFFSET(#REF!,ROW()-$I$19+$I$4,COLUMN()-$I$21+$I$6),IF(ROW()-$I$19&lt;$I$8+$I$16,OFFSET(#REF!,ROW()-$I$19-$I$8+$I$12,COLUMN()-$I$21+$I$14),""))</f>
        <v/>
      </c>
      <c r="M499" s="141" t="str">
        <f t="shared" ca="1" si="116"/>
        <v/>
      </c>
      <c r="N499" s="142" t="str">
        <f t="shared" ca="1" si="117"/>
        <v/>
      </c>
      <c r="O499" s="143" t="str">
        <f t="shared" ca="1" si="118"/>
        <v/>
      </c>
      <c r="P499" s="143" t="str">
        <f t="shared" ca="1" si="119"/>
        <v/>
      </c>
      <c r="Q499" s="143" t="str">
        <f t="shared" ca="1" si="120"/>
        <v/>
      </c>
      <c r="R499" s="146"/>
      <c r="AA499" s="8" t="str">
        <f t="shared" ca="1" si="121"/>
        <v/>
      </c>
      <c r="AB499" s="8" t="str">
        <f t="shared" ca="1" si="122"/>
        <v/>
      </c>
      <c r="AC499" s="8" t="str">
        <f t="shared" ca="1" si="130"/>
        <v/>
      </c>
      <c r="AD499" s="8" t="str">
        <f t="shared" ca="1" si="130"/>
        <v/>
      </c>
      <c r="AE499" s="38" t="str">
        <f t="shared" ca="1" si="123"/>
        <v/>
      </c>
      <c r="AF499" s="38" t="str">
        <f t="shared" ca="1" si="124"/>
        <v/>
      </c>
      <c r="AG499" s="8" t="str">
        <f t="shared" ca="1" si="125"/>
        <v/>
      </c>
      <c r="AH499" s="8" t="str">
        <f t="shared" ca="1" si="126"/>
        <v/>
      </c>
      <c r="AI499" s="8" t="str">
        <f t="shared" ca="1" si="127"/>
        <v/>
      </c>
    </row>
    <row r="500" spans="11:35">
      <c r="K500" s="135" t="str">
        <f t="shared" ca="1" si="129"/>
        <v/>
      </c>
      <c r="L500" s="135" t="str">
        <f ca="1">IF(ROW()-$I$19&lt;$I$8,OFFSET(#REF!,ROW()-$I$19+$I$4,COLUMN()-$I$21+$I$6),IF(ROW()-$I$19&lt;$I$8+$I$16,OFFSET(#REF!,ROW()-$I$19-$I$8+$I$12,COLUMN()-$I$21+$I$14),""))</f>
        <v/>
      </c>
      <c r="M500" s="141" t="str">
        <f t="shared" ca="1" si="116"/>
        <v/>
      </c>
      <c r="N500" s="142" t="str">
        <f t="shared" ca="1" si="117"/>
        <v/>
      </c>
      <c r="O500" s="143" t="str">
        <f t="shared" ca="1" si="118"/>
        <v/>
      </c>
      <c r="P500" s="143" t="str">
        <f t="shared" ca="1" si="119"/>
        <v/>
      </c>
      <c r="Q500" s="143" t="str">
        <f t="shared" ca="1" si="120"/>
        <v/>
      </c>
      <c r="R500" s="146"/>
      <c r="AA500" s="8" t="str">
        <f t="shared" ca="1" si="121"/>
        <v/>
      </c>
      <c r="AB500" s="8" t="str">
        <f t="shared" ca="1" si="122"/>
        <v/>
      </c>
      <c r="AC500" s="8" t="str">
        <f t="shared" ca="1" si="130"/>
        <v/>
      </c>
      <c r="AD500" s="8" t="str">
        <f t="shared" ca="1" si="130"/>
        <v/>
      </c>
      <c r="AE500" s="38" t="str">
        <f t="shared" ca="1" si="123"/>
        <v/>
      </c>
      <c r="AF500" s="38" t="str">
        <f t="shared" ca="1" si="124"/>
        <v/>
      </c>
      <c r="AG500" s="8" t="str">
        <f t="shared" ca="1" si="125"/>
        <v/>
      </c>
      <c r="AH500" s="8" t="str">
        <f t="shared" ca="1" si="126"/>
        <v/>
      </c>
      <c r="AI500" s="8" t="str">
        <f t="shared" ca="1" si="127"/>
        <v/>
      </c>
    </row>
  </sheetData>
  <phoneticPr fontId="1" type="noConversion"/>
  <pageMargins left="0.7" right="0.7" top="0.75" bottom="0.75" header="0.3" footer="0.3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C6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5.75" customWidth="1"/>
    <col min="4" max="7" width="14.5" customWidth="1"/>
  </cols>
  <sheetData>
    <row r="1" spans="1:3">
      <c r="A1" s="74" t="s">
        <v>447</v>
      </c>
      <c r="B1" t="s">
        <v>404</v>
      </c>
    </row>
    <row r="3" spans="1:3">
      <c r="A3" s="74" t="s">
        <v>588</v>
      </c>
      <c r="B3" s="74" t="s">
        <v>538</v>
      </c>
    </row>
    <row r="4" spans="1:3">
      <c r="A4" s="74" t="s">
        <v>402</v>
      </c>
      <c r="B4" t="s">
        <v>404</v>
      </c>
      <c r="C4" t="s">
        <v>405</v>
      </c>
    </row>
    <row r="5" spans="1:3">
      <c r="A5" s="75" t="s">
        <v>404</v>
      </c>
      <c r="B5" s="88"/>
      <c r="C5" s="88"/>
    </row>
    <row r="6" spans="1:3">
      <c r="A6" s="75" t="s">
        <v>405</v>
      </c>
      <c r="B6" s="88"/>
      <c r="C6" s="88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B5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2" ht="85.5" customHeight="1">
      <c r="A1" s="133" t="s">
        <v>447</v>
      </c>
      <c r="B1" t="s">
        <v>404</v>
      </c>
    </row>
    <row r="3" spans="1:2">
      <c r="A3" s="74" t="s">
        <v>586</v>
      </c>
      <c r="B3" s="74" t="s">
        <v>538</v>
      </c>
    </row>
    <row r="4" spans="1:2">
      <c r="A4" s="74" t="s">
        <v>402</v>
      </c>
      <c r="B4" t="s">
        <v>405</v>
      </c>
    </row>
    <row r="5" spans="1:2">
      <c r="A5" s="75" t="s">
        <v>405</v>
      </c>
      <c r="B5" s="88"/>
    </row>
  </sheetData>
  <phoneticPr fontId="1" type="noConversion"/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U8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1" s="12" customFormat="1" ht="69" customHeight="1">
      <c r="F1" s="133" t="s">
        <v>447</v>
      </c>
      <c r="G1" t="s">
        <v>404</v>
      </c>
      <c r="M1" s="133" t="s">
        <v>447</v>
      </c>
      <c r="N1" t="s">
        <v>404</v>
      </c>
      <c r="S1" s="133" t="s">
        <v>447</v>
      </c>
      <c r="T1" t="s">
        <v>404</v>
      </c>
    </row>
    <row r="2" spans="1:21">
      <c r="A2" t="s">
        <v>537</v>
      </c>
    </row>
    <row r="3" spans="1:21">
      <c r="A3" s="74" t="s">
        <v>447</v>
      </c>
      <c r="B3" t="s">
        <v>404</v>
      </c>
      <c r="F3" s="74" t="s">
        <v>402</v>
      </c>
      <c r="G3" t="s">
        <v>589</v>
      </c>
      <c r="N3" s="74" t="s">
        <v>708</v>
      </c>
      <c r="S3" s="74" t="s">
        <v>587</v>
      </c>
      <c r="T3" s="74" t="s">
        <v>538</v>
      </c>
    </row>
    <row r="4" spans="1:21">
      <c r="F4" s="75" t="s">
        <v>404</v>
      </c>
      <c r="G4" s="88"/>
      <c r="M4" s="74" t="s">
        <v>402</v>
      </c>
      <c r="N4" t="s">
        <v>583</v>
      </c>
      <c r="O4" t="s">
        <v>582</v>
      </c>
      <c r="P4" t="s">
        <v>584</v>
      </c>
      <c r="S4" s="74" t="s">
        <v>402</v>
      </c>
      <c r="T4" t="s">
        <v>404</v>
      </c>
      <c r="U4" t="s">
        <v>405</v>
      </c>
    </row>
    <row r="5" spans="1:21">
      <c r="B5" s="74" t="s">
        <v>708</v>
      </c>
      <c r="F5" s="75" t="s">
        <v>405</v>
      </c>
      <c r="G5" s="88"/>
      <c r="M5" s="75" t="s">
        <v>404</v>
      </c>
      <c r="N5" s="88"/>
      <c r="O5" s="88"/>
      <c r="P5" s="88"/>
      <c r="S5" s="75" t="s">
        <v>404</v>
      </c>
      <c r="T5" s="88"/>
      <c r="U5" s="88"/>
    </row>
    <row r="6" spans="1:21">
      <c r="A6" s="74" t="s">
        <v>402</v>
      </c>
      <c r="B6" t="s">
        <v>534</v>
      </c>
      <c r="C6" t="s">
        <v>535</v>
      </c>
      <c r="D6" t="s">
        <v>536</v>
      </c>
      <c r="M6" s="75" t="s">
        <v>405</v>
      </c>
      <c r="N6" s="88"/>
      <c r="O6" s="88"/>
      <c r="P6" s="88"/>
      <c r="S6" s="75" t="s">
        <v>405</v>
      </c>
      <c r="T6" s="88"/>
      <c r="U6" s="88"/>
    </row>
    <row r="7" spans="1:21">
      <c r="A7" s="75" t="s">
        <v>404</v>
      </c>
      <c r="B7" s="88"/>
      <c r="C7" s="88"/>
      <c r="D7" s="88"/>
    </row>
    <row r="8" spans="1:21">
      <c r="A8" s="75" t="s">
        <v>405</v>
      </c>
      <c r="B8" s="88"/>
      <c r="C8" s="88"/>
      <c r="D8" s="88"/>
    </row>
  </sheetData>
  <phoneticPr fontId="1" type="noConversion"/>
  <pageMargins left="0.7" right="0.7" top="0.75" bottom="0.75" header="0.3" footer="0.3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53"/>
  <sheetViews>
    <sheetView workbookViewId="0">
      <selection activeCell="B19" sqref="B19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655</v>
      </c>
      <c r="B1" s="21" t="s">
        <v>29</v>
      </c>
      <c r="C1" s="21" t="s">
        <v>25</v>
      </c>
      <c r="D1" s="21" t="s">
        <v>26</v>
      </c>
      <c r="E1" s="21" t="s">
        <v>27</v>
      </c>
      <c r="F1" s="21" t="s">
        <v>664</v>
      </c>
      <c r="G1" s="22" t="s">
        <v>30</v>
      </c>
      <c r="H1" s="22" t="s">
        <v>31</v>
      </c>
      <c r="I1" s="20" t="s">
        <v>85</v>
      </c>
    </row>
    <row r="2" spans="1:9">
      <c r="A2" s="8" t="s">
        <v>656</v>
      </c>
      <c r="B2" s="8" t="s">
        <v>658</v>
      </c>
      <c r="C2" s="8" t="s">
        <v>297</v>
      </c>
      <c r="D2" s="8" t="s">
        <v>288</v>
      </c>
      <c r="E2" s="24" t="s">
        <v>293</v>
      </c>
      <c r="F2" s="24"/>
      <c r="G2" s="8" t="s">
        <v>294</v>
      </c>
      <c r="H2" s="8"/>
      <c r="I2" s="8"/>
    </row>
    <row r="3" spans="1:9">
      <c r="A3" s="8" t="s">
        <v>656</v>
      </c>
      <c r="B3" s="8" t="s">
        <v>659</v>
      </c>
      <c r="C3" s="8" t="s">
        <v>287</v>
      </c>
      <c r="D3" s="8" t="s">
        <v>288</v>
      </c>
      <c r="E3" s="24" t="s">
        <v>292</v>
      </c>
      <c r="F3" s="24"/>
      <c r="G3" s="8" t="s">
        <v>290</v>
      </c>
      <c r="H3" s="8" t="s">
        <v>291</v>
      </c>
      <c r="I3" s="8"/>
    </row>
    <row r="4" spans="1:9">
      <c r="A4" s="8" t="s">
        <v>656</v>
      </c>
      <c r="B4" s="8" t="s">
        <v>660</v>
      </c>
      <c r="C4" s="8" t="s">
        <v>87</v>
      </c>
      <c r="D4" s="8" t="s">
        <v>88</v>
      </c>
      <c r="E4" s="24">
        <v>13554992311</v>
      </c>
      <c r="F4" s="24" t="s">
        <v>91</v>
      </c>
      <c r="G4" s="8" t="s">
        <v>89</v>
      </c>
      <c r="H4" s="8" t="s">
        <v>90</v>
      </c>
      <c r="I4" s="8"/>
    </row>
    <row r="5" spans="1:9">
      <c r="A5" s="8" t="s">
        <v>657</v>
      </c>
      <c r="B5" s="8"/>
      <c r="C5" s="8" t="s">
        <v>300</v>
      </c>
      <c r="D5" s="8"/>
      <c r="E5" s="24"/>
      <c r="F5" s="24"/>
      <c r="G5" s="8"/>
      <c r="H5" s="8"/>
      <c r="I5" s="8"/>
    </row>
    <row r="6" spans="1:9">
      <c r="A6" s="8" t="s">
        <v>657</v>
      </c>
      <c r="B6" s="8"/>
      <c r="C6" s="8" t="s">
        <v>276</v>
      </c>
      <c r="D6" s="8"/>
      <c r="E6" s="24"/>
      <c r="F6" s="24"/>
      <c r="G6" s="8"/>
      <c r="H6" s="8"/>
      <c r="I6" s="8"/>
    </row>
    <row r="7" spans="1:9">
      <c r="A7" s="8" t="s">
        <v>657</v>
      </c>
      <c r="B7" s="8"/>
      <c r="C7" s="8" t="s">
        <v>277</v>
      </c>
      <c r="D7" s="8"/>
      <c r="E7" s="24"/>
      <c r="F7" s="24"/>
      <c r="G7" s="8"/>
      <c r="H7" s="8"/>
      <c r="I7" s="8"/>
    </row>
    <row r="8" spans="1:9">
      <c r="A8" s="8" t="s">
        <v>661</v>
      </c>
      <c r="B8" s="8"/>
      <c r="C8" s="8" t="s">
        <v>278</v>
      </c>
      <c r="D8" s="8"/>
      <c r="E8" s="24"/>
      <c r="F8" s="24"/>
      <c r="G8" s="8"/>
      <c r="H8" s="8"/>
      <c r="I8" s="8"/>
    </row>
    <row r="9" spans="1:9">
      <c r="A9" s="8" t="s">
        <v>661</v>
      </c>
      <c r="B9" s="8"/>
      <c r="C9" s="8" t="s">
        <v>279</v>
      </c>
      <c r="D9" s="8"/>
      <c r="E9" s="24"/>
      <c r="F9" s="24"/>
      <c r="G9" s="8"/>
      <c r="H9" s="8"/>
      <c r="I9" s="8"/>
    </row>
    <row r="10" spans="1:9">
      <c r="A10" s="8" t="s">
        <v>662</v>
      </c>
      <c r="B10" s="8"/>
      <c r="C10" s="8" t="s">
        <v>280</v>
      </c>
      <c r="D10" s="8"/>
      <c r="E10" s="24"/>
      <c r="F10" s="24"/>
      <c r="G10" s="8"/>
      <c r="H10" s="8"/>
      <c r="I10" s="8"/>
    </row>
    <row r="11" spans="1:9">
      <c r="A11" s="8" t="s">
        <v>662</v>
      </c>
      <c r="B11" s="8"/>
      <c r="C11" s="8" t="s">
        <v>283</v>
      </c>
      <c r="D11" s="8"/>
      <c r="E11" s="24"/>
      <c r="F11" s="24"/>
      <c r="G11" s="8"/>
      <c r="H11" s="8"/>
      <c r="I11" s="8"/>
    </row>
    <row r="12" spans="1:9">
      <c r="A12" s="8" t="s">
        <v>663</v>
      </c>
      <c r="B12" s="8"/>
      <c r="C12" s="8" t="s">
        <v>301</v>
      </c>
      <c r="D12" s="8" t="s">
        <v>303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M54"/>
  <sheetViews>
    <sheetView workbookViewId="0">
      <selection activeCell="F16" sqref="F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28</v>
      </c>
      <c r="B1" s="21" t="s">
        <v>25</v>
      </c>
      <c r="C1" s="21" t="s">
        <v>29</v>
      </c>
      <c r="D1" s="21" t="s">
        <v>26</v>
      </c>
      <c r="E1" s="21" t="s">
        <v>122</v>
      </c>
      <c r="F1" s="21" t="s">
        <v>478</v>
      </c>
      <c r="G1" s="21" t="s">
        <v>485</v>
      </c>
      <c r="H1" s="21" t="s">
        <v>486</v>
      </c>
      <c r="I1" s="21" t="s">
        <v>81</v>
      </c>
      <c r="J1" s="21" t="s">
        <v>27</v>
      </c>
      <c r="K1" s="22" t="s">
        <v>30</v>
      </c>
      <c r="L1" s="22" t="s">
        <v>31</v>
      </c>
      <c r="M1" s="20" t="s">
        <v>85</v>
      </c>
    </row>
    <row r="2" spans="1:13">
      <c r="A2" s="53"/>
      <c r="B2" s="53"/>
      <c r="C2" s="53"/>
      <c r="D2" s="53"/>
      <c r="E2" s="53"/>
      <c r="F2" s="114"/>
      <c r="G2" s="114"/>
      <c r="H2" s="114"/>
      <c r="I2" s="54" t="s">
        <v>369</v>
      </c>
      <c r="J2" s="54"/>
      <c r="K2" s="53" t="s">
        <v>369</v>
      </c>
      <c r="L2" s="53" t="s">
        <v>369</v>
      </c>
      <c r="M2" s="55" t="s">
        <v>368</v>
      </c>
    </row>
    <row r="3" spans="1:13">
      <c r="A3" s="8" t="s">
        <v>86</v>
      </c>
      <c r="B3" s="8" t="s">
        <v>297</v>
      </c>
      <c r="C3" s="8" t="s">
        <v>298</v>
      </c>
      <c r="D3" s="8" t="s">
        <v>295</v>
      </c>
      <c r="E3" s="8" t="s">
        <v>289</v>
      </c>
      <c r="F3" s="6" t="s">
        <v>479</v>
      </c>
      <c r="G3" s="6"/>
      <c r="H3" s="6"/>
      <c r="I3" s="24"/>
      <c r="J3" s="24" t="s">
        <v>293</v>
      </c>
      <c r="K3" s="8" t="s">
        <v>294</v>
      </c>
      <c r="L3" s="8"/>
      <c r="M3" s="8"/>
    </row>
    <row r="4" spans="1:13">
      <c r="A4" s="8" t="s">
        <v>86</v>
      </c>
      <c r="B4" s="8" t="s">
        <v>287</v>
      </c>
      <c r="C4" s="8" t="s">
        <v>94</v>
      </c>
      <c r="D4" s="8" t="s">
        <v>288</v>
      </c>
      <c r="E4" s="8" t="s">
        <v>289</v>
      </c>
      <c r="F4" s="6" t="s">
        <v>479</v>
      </c>
      <c r="G4" s="6"/>
      <c r="H4" s="6"/>
      <c r="I4" s="24"/>
      <c r="J4" s="24" t="s">
        <v>292</v>
      </c>
      <c r="K4" s="8" t="s">
        <v>290</v>
      </c>
      <c r="L4" s="8" t="s">
        <v>291</v>
      </c>
      <c r="M4" s="8"/>
    </row>
    <row r="5" spans="1:13">
      <c r="A5" s="8" t="s">
        <v>86</v>
      </c>
      <c r="B5" s="8" t="s">
        <v>87</v>
      </c>
      <c r="C5" s="8" t="s">
        <v>94</v>
      </c>
      <c r="D5" s="8" t="s">
        <v>88</v>
      </c>
      <c r="E5" s="8" t="s">
        <v>123</v>
      </c>
      <c r="F5" s="6" t="s">
        <v>479</v>
      </c>
      <c r="G5" s="6"/>
      <c r="H5" s="6"/>
      <c r="I5" s="24" t="s">
        <v>91</v>
      </c>
      <c r="J5" s="24">
        <v>13554992311</v>
      </c>
      <c r="K5" s="8" t="s">
        <v>89</v>
      </c>
      <c r="L5" s="8" t="s">
        <v>90</v>
      </c>
      <c r="M5" s="8"/>
    </row>
    <row r="6" spans="1:13">
      <c r="A6" s="8" t="s">
        <v>77</v>
      </c>
      <c r="B6" s="8" t="s">
        <v>300</v>
      </c>
      <c r="C6" s="8" t="s">
        <v>284</v>
      </c>
      <c r="D6" s="8"/>
      <c r="E6" s="8" t="s">
        <v>123</v>
      </c>
      <c r="F6" s="6" t="s">
        <v>480</v>
      </c>
      <c r="G6" s="6"/>
      <c r="H6" s="6"/>
      <c r="I6" s="24"/>
      <c r="J6" s="24"/>
      <c r="K6" s="8"/>
      <c r="L6" s="8"/>
      <c r="M6" s="8"/>
    </row>
    <row r="7" spans="1:13">
      <c r="A7" s="8" t="s">
        <v>95</v>
      </c>
      <c r="B7" s="8" t="s">
        <v>276</v>
      </c>
      <c r="C7" s="8" t="s">
        <v>281</v>
      </c>
      <c r="D7" s="8"/>
      <c r="E7" s="8" t="s">
        <v>123</v>
      </c>
      <c r="F7" s="6" t="s">
        <v>480</v>
      </c>
      <c r="G7" s="6"/>
      <c r="H7" s="6"/>
      <c r="I7" s="24"/>
      <c r="J7" s="24"/>
      <c r="K7" s="8"/>
      <c r="L7" s="8"/>
      <c r="M7" s="8"/>
    </row>
    <row r="8" spans="1:13">
      <c r="A8" s="8" t="s">
        <v>95</v>
      </c>
      <c r="B8" s="8" t="s">
        <v>277</v>
      </c>
      <c r="C8" s="8" t="s">
        <v>281</v>
      </c>
      <c r="D8" s="8"/>
      <c r="E8" s="8" t="s">
        <v>177</v>
      </c>
      <c r="F8" s="6" t="s">
        <v>481</v>
      </c>
      <c r="G8" s="6"/>
      <c r="H8" s="6"/>
      <c r="I8" s="24"/>
      <c r="J8" s="24"/>
      <c r="K8" s="8"/>
      <c r="L8" s="8"/>
      <c r="M8" s="8"/>
    </row>
    <row r="9" spans="1:13">
      <c r="A9" s="8" t="s">
        <v>95</v>
      </c>
      <c r="B9" s="8" t="s">
        <v>278</v>
      </c>
      <c r="C9" s="8" t="s">
        <v>281</v>
      </c>
      <c r="D9" s="8"/>
      <c r="E9" s="8" t="s">
        <v>123</v>
      </c>
      <c r="F9" s="6" t="s">
        <v>481</v>
      </c>
      <c r="G9" s="6"/>
      <c r="H9" s="6"/>
      <c r="I9" s="24"/>
      <c r="J9" s="24"/>
      <c r="K9" s="8"/>
      <c r="L9" s="8"/>
      <c r="M9" s="8"/>
    </row>
    <row r="10" spans="1:13">
      <c r="A10" s="8" t="s">
        <v>95</v>
      </c>
      <c r="B10" s="8" t="s">
        <v>279</v>
      </c>
      <c r="C10" s="8" t="s">
        <v>281</v>
      </c>
      <c r="D10" s="8"/>
      <c r="E10" s="8" t="s">
        <v>179</v>
      </c>
      <c r="F10" s="6" t="s">
        <v>481</v>
      </c>
      <c r="G10" s="6"/>
      <c r="H10" s="6"/>
      <c r="I10" s="24"/>
      <c r="J10" s="24"/>
      <c r="K10" s="8"/>
      <c r="L10" s="8"/>
      <c r="M10" s="8"/>
    </row>
    <row r="11" spans="1:13">
      <c r="A11" s="8" t="s">
        <v>95</v>
      </c>
      <c r="B11" s="8" t="s">
        <v>280</v>
      </c>
      <c r="C11" s="8" t="s">
        <v>281</v>
      </c>
      <c r="D11" s="8"/>
      <c r="E11" s="8" t="s">
        <v>123</v>
      </c>
      <c r="F11" s="6" t="s">
        <v>481</v>
      </c>
      <c r="G11" s="6"/>
      <c r="H11" s="6"/>
      <c r="I11" s="24"/>
      <c r="J11" s="24"/>
      <c r="K11" s="8"/>
      <c r="L11" s="8"/>
      <c r="M11" s="8"/>
    </row>
    <row r="12" spans="1:13">
      <c r="A12" s="8" t="s">
        <v>282</v>
      </c>
      <c r="B12" s="8" t="s">
        <v>283</v>
      </c>
      <c r="C12" s="8" t="s">
        <v>285</v>
      </c>
      <c r="D12" s="8"/>
      <c r="E12" s="8" t="s">
        <v>123</v>
      </c>
      <c r="F12" s="6" t="s">
        <v>481</v>
      </c>
      <c r="G12" s="6"/>
      <c r="H12" s="6"/>
      <c r="I12" s="24"/>
      <c r="J12" s="24"/>
      <c r="K12" s="8"/>
      <c r="L12" s="8"/>
      <c r="M12" s="8"/>
    </row>
    <row r="13" spans="1:13">
      <c r="A13" s="8" t="s">
        <v>74</v>
      </c>
      <c r="B13" s="8" t="s">
        <v>301</v>
      </c>
      <c r="C13" s="8" t="s">
        <v>302</v>
      </c>
      <c r="D13" s="8" t="s">
        <v>303</v>
      </c>
      <c r="E13" s="8" t="s">
        <v>289</v>
      </c>
      <c r="F13" s="6" t="s">
        <v>481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2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K64"/>
  <sheetViews>
    <sheetView workbookViewId="0">
      <selection activeCell="I12" sqref="I12"/>
    </sheetView>
  </sheetViews>
  <sheetFormatPr defaultRowHeight="13.5"/>
  <cols>
    <col min="2" max="2" width="18.375" style="39" bestFit="1" customWidth="1"/>
    <col min="3" max="4" width="9" style="44"/>
    <col min="5" max="9" width="9" style="1"/>
    <col min="11" max="11" width="30.375" customWidth="1"/>
  </cols>
  <sheetData>
    <row r="1" spans="1:11" s="20" customFormat="1" ht="47.25" customHeight="1">
      <c r="A1" s="21" t="s">
        <v>25</v>
      </c>
      <c r="B1" s="37" t="s">
        <v>29</v>
      </c>
      <c r="C1" s="43" t="s">
        <v>26</v>
      </c>
      <c r="D1" s="43" t="s">
        <v>122</v>
      </c>
      <c r="E1" s="21" t="s">
        <v>185</v>
      </c>
      <c r="F1" s="21" t="s">
        <v>186</v>
      </c>
      <c r="G1" s="21" t="s">
        <v>92</v>
      </c>
      <c r="H1" s="21" t="s">
        <v>93</v>
      </c>
      <c r="I1" s="21" t="s">
        <v>83</v>
      </c>
      <c r="J1" s="21" t="s">
        <v>82</v>
      </c>
      <c r="K1" s="22" t="s">
        <v>304</v>
      </c>
    </row>
    <row r="2" spans="1:11">
      <c r="A2" s="8" t="s">
        <v>87</v>
      </c>
      <c r="B2" s="38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286</v>
      </c>
      <c r="B3" s="38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296</v>
      </c>
      <c r="B4" s="38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178</v>
      </c>
      <c r="F4" s="7"/>
      <c r="G4" s="7" t="s">
        <v>178</v>
      </c>
      <c r="H4" s="7"/>
      <c r="I4" s="7"/>
      <c r="J4" s="8" t="str">
        <f t="shared" si="0"/>
        <v/>
      </c>
      <c r="K4" s="8"/>
    </row>
    <row r="5" spans="1:11">
      <c r="A5" s="8" t="s">
        <v>299</v>
      </c>
      <c r="B5" s="38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38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38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38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38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38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38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38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38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38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38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38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38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38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38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38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38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38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38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38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38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38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38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38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38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38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38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38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38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38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38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38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38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38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38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38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38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38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38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38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38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38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38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38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38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38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1" priority="1">
      <formula>OFFSET(#REF!,ROW()-1,COLUMN()-4)&gt;OFFSET(#REF!,ROW()-1,COLUMN()-3)</formula>
    </cfRule>
    <cfRule type="colorScale" priority="2">
      <colorScale>
        <cfvo type="min"/>
        <cfvo type="max"/>
        <color rgb="FFFCFCFF"/>
        <color rgb="FF63BE7B"/>
      </colorScale>
    </cfRule>
    <cfRule type="cellIs" dxfId="0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271</v>
      </c>
      <c r="B1" t="s">
        <v>272</v>
      </c>
      <c r="C1" t="s">
        <v>273</v>
      </c>
      <c r="D1" t="s">
        <v>274</v>
      </c>
      <c r="E1" t="s">
        <v>117</v>
      </c>
    </row>
    <row r="2" spans="1:5">
      <c r="A2" t="s">
        <v>299</v>
      </c>
      <c r="C2" t="s">
        <v>305</v>
      </c>
      <c r="E2" t="s">
        <v>296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J100"/>
  <sheetViews>
    <sheetView workbookViewId="0">
      <selection activeCell="B9" sqref="B9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2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0</v>
      </c>
      <c r="B1" s="6" t="s">
        <v>1</v>
      </c>
      <c r="C1" s="6" t="s">
        <v>253</v>
      </c>
      <c r="D1" s="6" t="s">
        <v>254</v>
      </c>
      <c r="E1" s="6" t="s">
        <v>255</v>
      </c>
      <c r="F1" s="41" t="s">
        <v>2</v>
      </c>
      <c r="G1" s="6" t="s">
        <v>256</v>
      </c>
      <c r="H1" s="6" t="s">
        <v>250</v>
      </c>
      <c r="I1" s="6" t="s">
        <v>249</v>
      </c>
      <c r="J1" s="6" t="s">
        <v>260</v>
      </c>
    </row>
    <row r="2" spans="1:10">
      <c r="A2" s="8" t="s">
        <v>187</v>
      </c>
      <c r="B2" s="8" t="s">
        <v>188</v>
      </c>
      <c r="C2" s="6" t="s">
        <v>189</v>
      </c>
      <c r="D2" s="6" t="s">
        <v>261</v>
      </c>
      <c r="E2" s="6" t="s">
        <v>262</v>
      </c>
      <c r="F2" s="41">
        <f>IFERROR(MATCH(D2,{"低","中","高"},0)*MATCH(E2,{"极小","小","中","大","极大"},0),"")</f>
        <v>8</v>
      </c>
      <c r="G2" s="6" t="s">
        <v>259</v>
      </c>
      <c r="H2" s="8" t="s">
        <v>251</v>
      </c>
      <c r="I2" s="8" t="s">
        <v>252</v>
      </c>
      <c r="J2" s="8" t="s">
        <v>257</v>
      </c>
    </row>
    <row r="3" spans="1:10">
      <c r="A3" s="8"/>
      <c r="B3" s="8"/>
      <c r="C3" s="6"/>
      <c r="D3" s="6"/>
      <c r="E3" s="6"/>
      <c r="F3" s="41" t="str">
        <f>IFERROR(MATCH(D3,{"低","中","高"},0)*MATCH(E3,{"极小","小","中","大","极大"},0),"")</f>
        <v/>
      </c>
      <c r="G3" s="6" t="s">
        <v>258</v>
      </c>
      <c r="H3" s="8"/>
      <c r="I3" s="8"/>
      <c r="J3" s="8"/>
    </row>
    <row r="4" spans="1:10">
      <c r="A4" s="8"/>
      <c r="B4" s="8"/>
      <c r="C4" s="6"/>
      <c r="D4" s="6"/>
      <c r="E4" s="6"/>
      <c r="F4" s="41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1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1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1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1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1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1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1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1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1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1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1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1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1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1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1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1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1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1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1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1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1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1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1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1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1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1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1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1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1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1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1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1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1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1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1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1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1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1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1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1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1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1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1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1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1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1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1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1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1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1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1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1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1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1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1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1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1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1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1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1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1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1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1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1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1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1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1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1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1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1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1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1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1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1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1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1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1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1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1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1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1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1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1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1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1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1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1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1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1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1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1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1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1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1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1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1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G1:G1048576">
    <cfRule type="colorScale" priority="1">
      <colorScale>
        <cfvo type="min"/>
        <cfvo type="max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138</v>
      </c>
    </row>
    <row r="3" spans="1:1">
      <c r="A3" t="s">
        <v>263</v>
      </c>
    </row>
    <row r="5" spans="1:1">
      <c r="A5" t="s">
        <v>264</v>
      </c>
    </row>
    <row r="7" spans="1:1">
      <c r="A7" t="s">
        <v>265</v>
      </c>
    </row>
    <row r="9" spans="1:1">
      <c r="A9" t="s">
        <v>266</v>
      </c>
    </row>
    <row r="11" spans="1:1">
      <c r="A11" t="s">
        <v>267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帮助说明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项目监控指标</vt:lpstr>
      <vt:lpstr>项目参数</vt:lpstr>
      <vt:lpstr>临-间接</vt:lpstr>
      <vt:lpstr>临-进度</vt:lpstr>
      <vt:lpstr>临-挣值</vt:lpstr>
      <vt:lpstr>临-任务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2013-04-07T00:21:05Z</dcterms:modified>
</cp:coreProperties>
</file>